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omments1.xml" ContentType="application/vnd.openxmlformats-officedocument.spreadsheetml.comments+xml"/>
  <Override PartName="/xl/drawings/drawing3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bookViews>
    <workbookView showSheetTabs="0" xWindow="-105" yWindow="15" windowWidth="20730" windowHeight="11640" tabRatio="900"/>
  </bookViews>
  <sheets>
    <sheet name="Cover " sheetId="76" r:id="rId1"/>
    <sheet name="Model Input" sheetId="62" r:id="rId2"/>
    <sheet name="Startup" sheetId="78" r:id="rId3"/>
    <sheet name="Seasonality" sheetId="64" r:id="rId4"/>
    <sheet name="DashBoard" sheetId="22" r:id="rId5"/>
    <sheet name="Summary" sheetId="18" r:id="rId6"/>
    <sheet name="Top_Revenue" sheetId="20" r:id="rId7"/>
    <sheet name="Top_Expenses" sheetId="21" r:id="rId8"/>
    <sheet name="BE" sheetId="43" r:id="rId9"/>
    <sheet name="Valuation" sheetId="23" r:id="rId10"/>
    <sheet name="Fin_Charts" sheetId="55" r:id="rId11"/>
    <sheet name="Op_Charts" sheetId="60" r:id="rId12"/>
    <sheet name="KPI" sheetId="67" r:id="rId13"/>
    <sheet name="Sources &amp; Uses" sheetId="70" r:id="rId14"/>
    <sheet name="IS" sheetId="10" r:id="rId15"/>
    <sheet name="CF" sheetId="12" r:id="rId16"/>
    <sheet name="CF_Indirect" sheetId="66" r:id="rId17"/>
    <sheet name="BS" sheetId="11" r:id="rId18"/>
    <sheet name="Profit &amp; Lost Monthly" sheetId="80" r:id="rId19"/>
    <sheet name="Profit &amp; Lost Ten Years" sheetId="85" r:id="rId20"/>
    <sheet name="Cash Flow Monthly" sheetId="81" r:id="rId21"/>
    <sheet name="Cash Flow Ten Years" sheetId="86" r:id="rId22"/>
    <sheet name="Balance Sheet Monthly" sheetId="82" r:id="rId23"/>
    <sheet name="Balance Sheet Ten Years" sheetId="87" r:id="rId24"/>
    <sheet name="V_Expenses" sheetId="38" state="hidden" r:id="rId25"/>
    <sheet name="F_Expenses" sheetId="54" state="hidden" r:id="rId26"/>
    <sheet name="Wages" sheetId="63" state="hidden" r:id="rId27"/>
    <sheet name="CAPEX" sheetId="52" state="hidden" r:id="rId28"/>
    <sheet name="CapTable" sheetId="39" state="hidden" r:id="rId29"/>
    <sheet name="Assets" sheetId="15" state="hidden" r:id="rId30"/>
    <sheet name="Outputs" sheetId="61" state="hidden" r:id="rId31"/>
    <sheet name="Capital" sheetId="24" state="hidden" r:id="rId32"/>
    <sheet name="Feasibiity Analysis" sheetId="77" r:id="rId33"/>
    <sheet name="Notes &amp; Assumptions" sheetId="79" r:id="rId34"/>
    <sheet name="BS Monthly (Detail)" sheetId="75" state="hidden" r:id="rId35"/>
    <sheet name="REVENUE &amp; COST" sheetId="71" state="hidden" r:id="rId36"/>
    <sheet name="EXPENSES" sheetId="72" state="hidden" r:id="rId37"/>
    <sheet name="LOAN &amp; DEPRECIATION" sheetId="73" state="hidden" r:id="rId38"/>
    <sheet name="OPENING BALANCE SHEET" sheetId="74" state="hidden" r:id="rId39"/>
    <sheet name="TS_LU" sheetId="9" state="hidden" r:id="rId40"/>
    <sheet name="OO_LU" sheetId="19" state="hidden" r:id="rId41"/>
    <sheet name="HOSPITAL DEVELOPMENT" sheetId="83" r:id="rId42"/>
    <sheet name="BalloonLoan" sheetId="84" state="hidden" r:id="rId43"/>
  </sheets>
  <externalReferences>
    <externalReference r:id="rId44"/>
    <externalReference r:id="rId45"/>
    <externalReference r:id="rId46"/>
    <externalReference r:id="rId47"/>
  </externalReferences>
  <definedNames>
    <definedName name="Acquisition_Seasonality_By_Months">Seasonality!$I$12:$T$12</definedName>
    <definedName name="Anual_Patients_Visit">DashBoard!$I$22:$M$26</definedName>
    <definedName name="ChangeLog" localSheetId="23">#REF!</definedName>
    <definedName name="ChangeLog" localSheetId="21">#REF!</definedName>
    <definedName name="ChangeLog" localSheetId="19">#REF!</definedName>
    <definedName name="ChangeLog">#REF!</definedName>
    <definedName name="CORP_TAX">DashBoard!$L$9</definedName>
    <definedName name="Currency_Symbol">DashBoard!$L$6</definedName>
    <definedName name="Currency_Symbol_Inputs">DashBoard!$L$5</definedName>
    <definedName name="D1_A">DashBoard!$Q$6</definedName>
    <definedName name="D1_I">DashBoard!$V$6</definedName>
    <definedName name="D1_L">DashBoard!$S$6</definedName>
    <definedName name="D1_T">DashBoard!$U$6</definedName>
    <definedName name="D2_A">DashBoard!$Q$7</definedName>
    <definedName name="D2_I">DashBoard!$V$7</definedName>
    <definedName name="D2_L">DashBoard!$S$7</definedName>
    <definedName name="D2_T">DashBoard!$U$7</definedName>
    <definedName name="D3_A">DashBoard!$Q$8</definedName>
    <definedName name="D3_I">DashBoard!$V$8</definedName>
    <definedName name="D3_L">DashBoard!$S$8</definedName>
    <definedName name="D3_T">DashBoard!$U$8</definedName>
    <definedName name="DD_FS_Sum_First_Disp_Per" localSheetId="22">[1]Summary!#REF!</definedName>
    <definedName name="DD_FS_Sum_First_Disp_Per" localSheetId="23">[1]Summary!#REF!</definedName>
    <definedName name="DD_FS_Sum_First_Disp_Per" localSheetId="34">[1]Summary!#REF!</definedName>
    <definedName name="DD_FS_Sum_First_Disp_Per" localSheetId="20">[1]Summary!#REF!</definedName>
    <definedName name="DD_FS_Sum_First_Disp_Per" localSheetId="21">[1]Summary!#REF!</definedName>
    <definedName name="DD_FS_Sum_First_Disp_Per" localSheetId="0">[1]Summary!#REF!</definedName>
    <definedName name="DD_FS_Sum_First_Disp_Per" localSheetId="36">[1]Summary!#REF!</definedName>
    <definedName name="DD_FS_Sum_First_Disp_Per" localSheetId="32">[1]Summary!#REF!</definedName>
    <definedName name="DD_FS_Sum_First_Disp_Per" localSheetId="37">[1]Summary!#REF!</definedName>
    <definedName name="DD_FS_Sum_First_Disp_Per" localSheetId="33">[1]Summary!#REF!</definedName>
    <definedName name="DD_FS_Sum_First_Disp_Per" localSheetId="38">[1]Summary!#REF!</definedName>
    <definedName name="DD_FS_Sum_First_Disp_Per" localSheetId="18">[1]Summary!#REF!</definedName>
    <definedName name="DD_FS_Sum_First_Disp_Per" localSheetId="19">[1]Summary!#REF!</definedName>
    <definedName name="DD_FS_Sum_First_Disp_Per" localSheetId="35">[1]Summary!#REF!</definedName>
    <definedName name="DD_FS_Sum_First_Disp_Per" localSheetId="2">[1]Summary!#REF!</definedName>
    <definedName name="DD_FS_Sum_First_Disp_Per">Summary!#REF!</definedName>
    <definedName name="DD_Top_Exp_First_Disp_Per" localSheetId="22">[1]Top_Expenses!#REF!</definedName>
    <definedName name="DD_Top_Exp_First_Disp_Per" localSheetId="23">[1]Top_Expenses!#REF!</definedName>
    <definedName name="DD_Top_Exp_First_Disp_Per" localSheetId="34">[1]Top_Expenses!#REF!</definedName>
    <definedName name="DD_Top_Exp_First_Disp_Per" localSheetId="20">[1]Top_Expenses!#REF!</definedName>
    <definedName name="DD_Top_Exp_First_Disp_Per" localSheetId="21">[1]Top_Expenses!#REF!</definedName>
    <definedName name="DD_Top_Exp_First_Disp_Per" localSheetId="0">[1]Top_Expenses!#REF!</definedName>
    <definedName name="DD_Top_Exp_First_Disp_Per" localSheetId="36">[1]Top_Expenses!#REF!</definedName>
    <definedName name="DD_Top_Exp_First_Disp_Per" localSheetId="32">[1]Top_Expenses!#REF!</definedName>
    <definedName name="DD_Top_Exp_First_Disp_Per" localSheetId="37">[1]Top_Expenses!#REF!</definedName>
    <definedName name="DD_Top_Exp_First_Disp_Per" localSheetId="33">[1]Top_Expenses!#REF!</definedName>
    <definedName name="DD_Top_Exp_First_Disp_Per" localSheetId="38">[1]Top_Expenses!#REF!</definedName>
    <definedName name="DD_Top_Exp_First_Disp_Per" localSheetId="18">[1]Top_Expenses!#REF!</definedName>
    <definedName name="DD_Top_Exp_First_Disp_Per" localSheetId="19">[1]Top_Expenses!#REF!</definedName>
    <definedName name="DD_Top_Exp_First_Disp_Per" localSheetId="35">[1]Top_Expenses!#REF!</definedName>
    <definedName name="DD_Top_Exp_First_Disp_Per" localSheetId="2">[1]Top_Expenses!#REF!</definedName>
    <definedName name="DD_Top_Exp_First_Disp_Per">Top_Expenses!#REF!</definedName>
    <definedName name="DD_Top_Rev_First_Disp_Per" localSheetId="22">[1]Top_Revenue!#REF!</definedName>
    <definedName name="DD_Top_Rev_First_Disp_Per" localSheetId="23">[1]Top_Revenue!#REF!</definedName>
    <definedName name="DD_Top_Rev_First_Disp_Per" localSheetId="34">[1]Top_Revenue!#REF!</definedName>
    <definedName name="DD_Top_Rev_First_Disp_Per" localSheetId="20">[1]Top_Revenue!#REF!</definedName>
    <definedName name="DD_Top_Rev_First_Disp_Per" localSheetId="21">[1]Top_Revenue!#REF!</definedName>
    <definedName name="DD_Top_Rev_First_Disp_Per" localSheetId="0">[1]Top_Revenue!#REF!</definedName>
    <definedName name="DD_Top_Rev_First_Disp_Per" localSheetId="36">[1]Top_Revenue!#REF!</definedName>
    <definedName name="DD_Top_Rev_First_Disp_Per" localSheetId="32">[1]Top_Revenue!#REF!</definedName>
    <definedName name="DD_Top_Rev_First_Disp_Per" localSheetId="37">[1]Top_Revenue!#REF!</definedName>
    <definedName name="DD_Top_Rev_First_Disp_Per" localSheetId="33">[1]Top_Revenue!#REF!</definedName>
    <definedName name="DD_Top_Rev_First_Disp_Per" localSheetId="38">[1]Top_Revenue!#REF!</definedName>
    <definedName name="DD_Top_Rev_First_Disp_Per" localSheetId="18">[1]Top_Revenue!#REF!</definedName>
    <definedName name="DD_Top_Rev_First_Disp_Per" localSheetId="19">[1]Top_Revenue!#REF!</definedName>
    <definedName name="DD_Top_Rev_First_Disp_Per" localSheetId="35">[1]Top_Revenue!#REF!</definedName>
    <definedName name="DD_Top_Rev_First_Disp_Per" localSheetId="2">[1]Top_Revenue!#REF!</definedName>
    <definedName name="DD_Top_Rev_First_Disp_Per">Top_Revenue!#REF!</definedName>
    <definedName name="DD_TS_Denom" localSheetId="22">[2]TimeSeries!$H$17</definedName>
    <definedName name="DD_TS_Denom" localSheetId="23">[2]TimeSeries!$H$17</definedName>
    <definedName name="DD_TS_Denom" localSheetId="34">[2]TimeSeries!$H$17</definedName>
    <definedName name="DD_TS_Denom" localSheetId="20">[2]TimeSeries!$H$17</definedName>
    <definedName name="DD_TS_Denom" localSheetId="21">[2]TimeSeries!$H$17</definedName>
    <definedName name="DD_TS_Denom" localSheetId="0">[2]TimeSeries!$H$17</definedName>
    <definedName name="DD_TS_Denom" localSheetId="36">[2]TimeSeries!$H$17</definedName>
    <definedName name="DD_TS_Denom" localSheetId="32">[2]TimeSeries!$H$17</definedName>
    <definedName name="DD_TS_Denom" localSheetId="37">[2]TimeSeries!$H$17</definedName>
    <definedName name="DD_TS_Denom" localSheetId="33">[2]TimeSeries!$H$17</definedName>
    <definedName name="DD_TS_Denom" localSheetId="38">[2]TimeSeries!$H$17</definedName>
    <definedName name="DD_TS_Denom" localSheetId="18">[2]TimeSeries!$H$17</definedName>
    <definedName name="DD_TS_Denom" localSheetId="19">[2]TimeSeries!$H$17</definedName>
    <definedName name="DD_TS_Denom" localSheetId="35">[2]TimeSeries!$H$17</definedName>
    <definedName name="DD_TS_Denom" localSheetId="2">[2]TimeSeries!$H$17</definedName>
    <definedName name="DD_TS_Denom">#REF!</definedName>
    <definedName name="DD_TS_Fin_Yr_End_Mth" localSheetId="23">#REF!</definedName>
    <definedName name="DD_TS_Fin_Yr_End_Mth" localSheetId="21">#REF!</definedName>
    <definedName name="DD_TS_Fin_Yr_End_Mth" localSheetId="19">#REF!</definedName>
    <definedName name="DD_TS_Fin_Yr_End_Mth">#REF!</definedName>
    <definedName name="Denomination_Selected">DashBoard!$L$7</definedName>
    <definedName name="EX_RATE" localSheetId="23">#REF!</definedName>
    <definedName name="EX_RATE" localSheetId="21">#REF!</definedName>
    <definedName name="EX_RATE" localSheetId="19">#REF!</definedName>
    <definedName name="EX_RATE">#REF!</definedName>
    <definedName name="GRANT_1_A">DashBoard!$Q$9</definedName>
    <definedName name="GRANT_1_L">DashBoard!$S$9</definedName>
    <definedName name="Info" localSheetId="23">#REF!</definedName>
    <definedName name="Info" localSheetId="21">#REF!</definedName>
    <definedName name="Info" localSheetId="19">#REF!</definedName>
    <definedName name="Info">#REF!</definedName>
    <definedName name="KPIS">KPI!$A$4</definedName>
    <definedName name="LU_Debt_type" localSheetId="22">[2]OO_LU!$D$63:$D$64</definedName>
    <definedName name="LU_Debt_type" localSheetId="23">[2]OO_LU!$D$63:$D$64</definedName>
    <definedName name="LU_Debt_type" localSheetId="34">[2]OO_LU!$D$63:$D$64</definedName>
    <definedName name="LU_Debt_type" localSheetId="20">[2]OO_LU!$D$63:$D$64</definedName>
    <definedName name="LU_Debt_type" localSheetId="21">[2]OO_LU!$D$63:$D$64</definedName>
    <definedName name="LU_Debt_type" localSheetId="0">[2]OO_LU!$D$63:$D$64</definedName>
    <definedName name="LU_Debt_type" localSheetId="36">[2]OO_LU!$D$63:$D$64</definedName>
    <definedName name="LU_Debt_type" localSheetId="32">[2]OO_LU!$D$63:$D$64</definedName>
    <definedName name="LU_Debt_type" localSheetId="37">[2]OO_LU!$D$63:$D$64</definedName>
    <definedName name="LU_Debt_type" localSheetId="33">[2]OO_LU!$D$63:$D$64</definedName>
    <definedName name="LU_Debt_type" localSheetId="38">[2]OO_LU!$D$63:$D$64</definedName>
    <definedName name="LU_Debt_type" localSheetId="18">[2]OO_LU!$D$63:$D$64</definedName>
    <definedName name="LU_Debt_type" localSheetId="19">[2]OO_LU!$D$63:$D$64</definedName>
    <definedName name="LU_Debt_type" localSheetId="35">[2]OO_LU!$D$63:$D$64</definedName>
    <definedName name="LU_Debt_type" localSheetId="2">[2]OO_LU!$D$63:$D$64</definedName>
    <definedName name="LU_Debt_type">OO_LU!$D$63:$D$64</definedName>
    <definedName name="LU_Exp_Type" localSheetId="22">[2]TS_LU!$D$93:$D$100</definedName>
    <definedName name="LU_Exp_Type" localSheetId="23">[2]TS_LU!$D$93:$D$100</definedName>
    <definedName name="LU_Exp_Type" localSheetId="34">[2]TS_LU!$D$93:$D$100</definedName>
    <definedName name="LU_Exp_Type" localSheetId="20">[2]TS_LU!$D$93:$D$100</definedName>
    <definedName name="LU_Exp_Type" localSheetId="21">[2]TS_LU!$D$93:$D$100</definedName>
    <definedName name="LU_Exp_Type" localSheetId="0">[2]TS_LU!$D$93:$D$100</definedName>
    <definedName name="LU_Exp_Type" localSheetId="36">[2]TS_LU!$D$93:$D$100</definedName>
    <definedName name="LU_Exp_Type" localSheetId="32">[2]TS_LU!$D$93:$D$100</definedName>
    <definedName name="LU_Exp_Type" localSheetId="37">[2]TS_LU!$D$93:$D$100</definedName>
    <definedName name="LU_Exp_Type" localSheetId="33">[2]TS_LU!$D$93:$D$100</definedName>
    <definedName name="LU_Exp_Type" localSheetId="38">[2]TS_LU!$D$93:$D$100</definedName>
    <definedName name="LU_Exp_Type" localSheetId="18">[2]TS_LU!$D$93:$D$100</definedName>
    <definedName name="LU_Exp_Type" localSheetId="19">[2]TS_LU!$D$93:$D$100</definedName>
    <definedName name="LU_Exp_Type" localSheetId="35">[2]TS_LU!$D$93:$D$100</definedName>
    <definedName name="LU_Exp_Type" localSheetId="2">[2]TS_LU!$D$93:$D$100</definedName>
    <definedName name="LU_Exp_Type">TS_LU!$D$93:$D$100</definedName>
    <definedName name="LU_FS_Sum_First_Disp_Per" localSheetId="22">[2]OO_LU!$D$12:$D$16</definedName>
    <definedName name="LU_FS_Sum_First_Disp_Per" localSheetId="23">[2]OO_LU!$D$12:$D$16</definedName>
    <definedName name="LU_FS_Sum_First_Disp_Per" localSheetId="34">[2]OO_LU!$D$12:$D$16</definedName>
    <definedName name="LU_FS_Sum_First_Disp_Per" localSheetId="20">[2]OO_LU!$D$12:$D$16</definedName>
    <definedName name="LU_FS_Sum_First_Disp_Per" localSheetId="21">[2]OO_LU!$D$12:$D$16</definedName>
    <definedName name="LU_FS_Sum_First_Disp_Per" localSheetId="0">[2]OO_LU!$D$12:$D$16</definedName>
    <definedName name="LU_FS_Sum_First_Disp_Per" localSheetId="36">[2]OO_LU!$D$12:$D$16</definedName>
    <definedName name="LU_FS_Sum_First_Disp_Per" localSheetId="32">[2]OO_LU!$D$12:$D$16</definedName>
    <definedName name="LU_FS_Sum_First_Disp_Per" localSheetId="37">[2]OO_LU!$D$12:$D$16</definedName>
    <definedName name="LU_FS_Sum_First_Disp_Per" localSheetId="33">[2]OO_LU!$D$12:$D$16</definedName>
    <definedName name="LU_FS_Sum_First_Disp_Per" localSheetId="38">[2]OO_LU!$D$12:$D$16</definedName>
    <definedName name="LU_FS_Sum_First_Disp_Per" localSheetId="18">[2]OO_LU!$D$12:$D$16</definedName>
    <definedName name="LU_FS_Sum_First_Disp_Per" localSheetId="19">[2]OO_LU!$D$12:$D$16</definedName>
    <definedName name="LU_FS_Sum_First_Disp_Per" localSheetId="35">[2]OO_LU!$D$12:$D$16</definedName>
    <definedName name="LU_FS_Sum_First_Disp_Per" localSheetId="2">[2]OO_LU!$D$12:$D$16</definedName>
    <definedName name="LU_FS_Sum_First_Disp_Per">OO_LU!$D$12:$D$16</definedName>
    <definedName name="LU_Launch_Dev_Exp" localSheetId="22">[2]TS_LU!$D$106:$D$109</definedName>
    <definedName name="LU_Launch_Dev_Exp" localSheetId="23">[2]TS_LU!$D$106:$D$109</definedName>
    <definedName name="LU_Launch_Dev_Exp" localSheetId="34">[2]TS_LU!$D$106:$D$109</definedName>
    <definedName name="LU_Launch_Dev_Exp" localSheetId="20">[2]TS_LU!$D$106:$D$109</definedName>
    <definedName name="LU_Launch_Dev_Exp" localSheetId="21">[2]TS_LU!$D$106:$D$109</definedName>
    <definedName name="LU_Launch_Dev_Exp" localSheetId="0">[2]TS_LU!$D$106:$D$109</definedName>
    <definedName name="LU_Launch_Dev_Exp" localSheetId="36">[2]TS_LU!$D$106:$D$109</definedName>
    <definedName name="LU_Launch_Dev_Exp" localSheetId="32">[2]TS_LU!$D$106:$D$109</definedName>
    <definedName name="LU_Launch_Dev_Exp" localSheetId="37">[2]TS_LU!$D$106:$D$109</definedName>
    <definedName name="LU_Launch_Dev_Exp" localSheetId="33">[2]TS_LU!$D$106:$D$109</definedName>
    <definedName name="LU_Launch_Dev_Exp" localSheetId="38">[2]TS_LU!$D$106:$D$109</definedName>
    <definedName name="LU_Launch_Dev_Exp" localSheetId="18">[2]TS_LU!$D$106:$D$109</definedName>
    <definedName name="LU_Launch_Dev_Exp" localSheetId="19">[2]TS_LU!$D$106:$D$109</definedName>
    <definedName name="LU_Launch_Dev_Exp" localSheetId="35">[2]TS_LU!$D$106:$D$109</definedName>
    <definedName name="LU_Launch_Dev_Exp" localSheetId="2">[2]TS_LU!$D$106:$D$109</definedName>
    <definedName name="LU_Launch_Dev_Exp">TS_LU!$D$106:$D$109</definedName>
    <definedName name="LU_Top_Exp_Dis_Pers" localSheetId="22">[2]OO_LU!$D$54:$D$58</definedName>
    <definedName name="LU_Top_Exp_Dis_Pers" localSheetId="23">[2]OO_LU!$D$54:$D$58</definedName>
    <definedName name="LU_Top_Exp_Dis_Pers" localSheetId="34">[2]OO_LU!$D$54:$D$58</definedName>
    <definedName name="LU_Top_Exp_Dis_Pers" localSheetId="20">[2]OO_LU!$D$54:$D$58</definedName>
    <definedName name="LU_Top_Exp_Dis_Pers" localSheetId="21">[2]OO_LU!$D$54:$D$58</definedName>
    <definedName name="LU_Top_Exp_Dis_Pers" localSheetId="0">[2]OO_LU!$D$54:$D$58</definedName>
    <definedName name="LU_Top_Exp_Dis_Pers" localSheetId="36">[2]OO_LU!$D$54:$D$58</definedName>
    <definedName name="LU_Top_Exp_Dis_Pers" localSheetId="32">[2]OO_LU!$D$54:$D$58</definedName>
    <definedName name="LU_Top_Exp_Dis_Pers" localSheetId="37">[2]OO_LU!$D$54:$D$58</definedName>
    <definedName name="LU_Top_Exp_Dis_Pers" localSheetId="33">[2]OO_LU!$D$54:$D$58</definedName>
    <definedName name="LU_Top_Exp_Dis_Pers" localSheetId="38">[2]OO_LU!$D$54:$D$58</definedName>
    <definedName name="LU_Top_Exp_Dis_Pers" localSheetId="18">[2]OO_LU!$D$54:$D$58</definedName>
    <definedName name="LU_Top_Exp_Dis_Pers" localSheetId="19">[2]OO_LU!$D$54:$D$58</definedName>
    <definedName name="LU_Top_Exp_Dis_Pers" localSheetId="35">[2]OO_LU!$D$54:$D$58</definedName>
    <definedName name="LU_Top_Exp_Dis_Pers" localSheetId="2">[2]OO_LU!$D$54:$D$58</definedName>
    <definedName name="LU_Top_Exp_Dis_Pers">OO_LU!$D$54:$D$58</definedName>
    <definedName name="LU_Top_Exp_First_Disp_Per" localSheetId="22">[2]OO_LU!$D$45:$D$49</definedName>
    <definedName name="LU_Top_Exp_First_Disp_Per" localSheetId="23">[2]OO_LU!$D$45:$D$49</definedName>
    <definedName name="LU_Top_Exp_First_Disp_Per" localSheetId="34">[2]OO_LU!$D$45:$D$49</definedName>
    <definedName name="LU_Top_Exp_First_Disp_Per" localSheetId="20">[2]OO_LU!$D$45:$D$49</definedName>
    <definedName name="LU_Top_Exp_First_Disp_Per" localSheetId="21">[2]OO_LU!$D$45:$D$49</definedName>
    <definedName name="LU_Top_Exp_First_Disp_Per" localSheetId="0">[2]OO_LU!$D$45:$D$49</definedName>
    <definedName name="LU_Top_Exp_First_Disp_Per" localSheetId="36">[2]OO_LU!$D$45:$D$49</definedName>
    <definedName name="LU_Top_Exp_First_Disp_Per" localSheetId="32">[2]OO_LU!$D$45:$D$49</definedName>
    <definedName name="LU_Top_Exp_First_Disp_Per" localSheetId="37">[2]OO_LU!$D$45:$D$49</definedName>
    <definedName name="LU_Top_Exp_First_Disp_Per" localSheetId="33">[2]OO_LU!$D$45:$D$49</definedName>
    <definedName name="LU_Top_Exp_First_Disp_Per" localSheetId="38">[2]OO_LU!$D$45:$D$49</definedName>
    <definedName name="LU_Top_Exp_First_Disp_Per" localSheetId="18">[2]OO_LU!$D$45:$D$49</definedName>
    <definedName name="LU_Top_Exp_First_Disp_Per" localSheetId="19">[2]OO_LU!$D$45:$D$49</definedName>
    <definedName name="LU_Top_Exp_First_Disp_Per" localSheetId="35">[2]OO_LU!$D$45:$D$49</definedName>
    <definedName name="LU_Top_Exp_First_Disp_Per" localSheetId="2">[2]OO_LU!$D$45:$D$49</definedName>
    <definedName name="LU_Top_Exp_First_Disp_Per">OO_LU!$D$45:$D$49</definedName>
    <definedName name="LU_Top_Rev_Dis_Pers" localSheetId="22">[2]OO_LU!$D$33:$D$37</definedName>
    <definedName name="LU_Top_Rev_Dis_Pers" localSheetId="23">[2]OO_LU!$D$33:$D$37</definedName>
    <definedName name="LU_Top_Rev_Dis_Pers" localSheetId="34">[2]OO_LU!$D$33:$D$37</definedName>
    <definedName name="LU_Top_Rev_Dis_Pers" localSheetId="20">[2]OO_LU!$D$33:$D$37</definedName>
    <definedName name="LU_Top_Rev_Dis_Pers" localSheetId="21">[2]OO_LU!$D$33:$D$37</definedName>
    <definedName name="LU_Top_Rev_Dis_Pers" localSheetId="0">[2]OO_LU!$D$33:$D$37</definedName>
    <definedName name="LU_Top_Rev_Dis_Pers" localSheetId="36">[2]OO_LU!$D$33:$D$37</definedName>
    <definedName name="LU_Top_Rev_Dis_Pers" localSheetId="32">[2]OO_LU!$D$33:$D$37</definedName>
    <definedName name="LU_Top_Rev_Dis_Pers" localSheetId="37">[2]OO_LU!$D$33:$D$37</definedName>
    <definedName name="LU_Top_Rev_Dis_Pers" localSheetId="33">[2]OO_LU!$D$33:$D$37</definedName>
    <definedName name="LU_Top_Rev_Dis_Pers" localSheetId="38">[2]OO_LU!$D$33:$D$37</definedName>
    <definedName name="LU_Top_Rev_Dis_Pers" localSheetId="18">[2]OO_LU!$D$33:$D$37</definedName>
    <definedName name="LU_Top_Rev_Dis_Pers" localSheetId="19">[2]OO_LU!$D$33:$D$37</definedName>
    <definedName name="LU_Top_Rev_Dis_Pers" localSheetId="35">[2]OO_LU!$D$33:$D$37</definedName>
    <definedName name="LU_Top_Rev_Dis_Pers" localSheetId="2">[2]OO_LU!$D$33:$D$37</definedName>
    <definedName name="LU_Top_Rev_Dis_Pers">OO_LU!$D$33:$D$37</definedName>
    <definedName name="LU_Top_Rev_First_Disp_Per" localSheetId="22">[2]OO_LU!$D$24:$D$28</definedName>
    <definedName name="LU_Top_Rev_First_Disp_Per" localSheetId="23">[2]OO_LU!$D$24:$D$28</definedName>
    <definedName name="LU_Top_Rev_First_Disp_Per" localSheetId="34">[2]OO_LU!$D$24:$D$28</definedName>
    <definedName name="LU_Top_Rev_First_Disp_Per" localSheetId="20">[2]OO_LU!$D$24:$D$28</definedName>
    <definedName name="LU_Top_Rev_First_Disp_Per" localSheetId="21">[2]OO_LU!$D$24:$D$28</definedName>
    <definedName name="LU_Top_Rev_First_Disp_Per" localSheetId="0">[2]OO_LU!$D$24:$D$28</definedName>
    <definedName name="LU_Top_Rev_First_Disp_Per" localSheetId="36">[2]OO_LU!$D$24:$D$28</definedName>
    <definedName name="LU_Top_Rev_First_Disp_Per" localSheetId="32">[2]OO_LU!$D$24:$D$28</definedName>
    <definedName name="LU_Top_Rev_First_Disp_Per" localSheetId="37">[2]OO_LU!$D$24:$D$28</definedName>
    <definedName name="LU_Top_Rev_First_Disp_Per" localSheetId="33">[2]OO_LU!$D$24:$D$28</definedName>
    <definedName name="LU_Top_Rev_First_Disp_Per" localSheetId="38">[2]OO_LU!$D$24:$D$28</definedName>
    <definedName name="LU_Top_Rev_First_Disp_Per" localSheetId="18">[2]OO_LU!$D$24:$D$28</definedName>
    <definedName name="LU_Top_Rev_First_Disp_Per" localSheetId="19">[2]OO_LU!$D$24:$D$28</definedName>
    <definedName name="LU_Top_Rev_First_Disp_Per" localSheetId="35">[2]OO_LU!$D$24:$D$28</definedName>
    <definedName name="LU_Top_Rev_First_Disp_Per" localSheetId="2">[2]OO_LU!$D$24:$D$28</definedName>
    <definedName name="LU_Top_Rev_First_Disp_Per">OO_LU!$D$24:$D$28</definedName>
    <definedName name="LU_TS_Denom" localSheetId="22">[2]TS_LU!$D$77:$D$80</definedName>
    <definedName name="LU_TS_Denom" localSheetId="23">[2]TS_LU!$D$77:$D$80</definedName>
    <definedName name="LU_TS_Denom" localSheetId="34">[2]TS_LU!$D$77:$D$80</definedName>
    <definedName name="LU_TS_Denom" localSheetId="20">[2]TS_LU!$D$77:$D$80</definedName>
    <definedName name="LU_TS_Denom" localSheetId="21">[2]TS_LU!$D$77:$D$80</definedName>
    <definedName name="LU_TS_Denom" localSheetId="0">[2]TS_LU!$D$77:$D$80</definedName>
    <definedName name="LU_TS_Denom" localSheetId="36">[2]TS_LU!$D$77:$D$80</definedName>
    <definedName name="LU_TS_Denom" localSheetId="32">[2]TS_LU!$D$77:$D$80</definedName>
    <definedName name="LU_TS_Denom" localSheetId="37">[2]TS_LU!$D$77:$D$80</definedName>
    <definedName name="LU_TS_Denom" localSheetId="33">[2]TS_LU!$D$77:$D$80</definedName>
    <definedName name="LU_TS_Denom" localSheetId="38">[2]TS_LU!$D$77:$D$80</definedName>
    <definedName name="LU_TS_Denom" localSheetId="18">[2]TS_LU!$D$77:$D$80</definedName>
    <definedName name="LU_TS_Denom" localSheetId="19">[2]TS_LU!$D$77:$D$80</definedName>
    <definedName name="LU_TS_Denom" localSheetId="35">[2]TS_LU!$D$77:$D$80</definedName>
    <definedName name="LU_TS_Denom" localSheetId="2">[2]TS_LU!$D$77:$D$80</definedName>
    <definedName name="LU_TS_Denom">TS_LU!$D$77:$D$80</definedName>
    <definedName name="LU_TS_Denom_Conv" localSheetId="22">[2]TS_LU!$D$85:$D$88</definedName>
    <definedName name="LU_TS_Denom_Conv" localSheetId="23">[2]TS_LU!$D$85:$D$88</definedName>
    <definedName name="LU_TS_Denom_Conv" localSheetId="34">[2]TS_LU!$D$85:$D$88</definedName>
    <definedName name="LU_TS_Denom_Conv" localSheetId="20">[2]TS_LU!$D$85:$D$88</definedName>
    <definedName name="LU_TS_Denom_Conv" localSheetId="21">[2]TS_LU!$D$85:$D$88</definedName>
    <definedName name="LU_TS_Denom_Conv" localSheetId="0">[2]TS_LU!$D$85:$D$88</definedName>
    <definedName name="LU_TS_Denom_Conv" localSheetId="36">[2]TS_LU!$D$85:$D$88</definedName>
    <definedName name="LU_TS_Denom_Conv" localSheetId="32">[2]TS_LU!$D$85:$D$88</definedName>
    <definedName name="LU_TS_Denom_Conv" localSheetId="37">[2]TS_LU!$D$85:$D$88</definedName>
    <definedName name="LU_TS_Denom_Conv" localSheetId="33">[2]TS_LU!$D$85:$D$88</definedName>
    <definedName name="LU_TS_Denom_Conv" localSheetId="38">[2]TS_LU!$D$85:$D$88</definedName>
    <definedName name="LU_TS_Denom_Conv" localSheetId="18">[2]TS_LU!$D$85:$D$88</definedName>
    <definedName name="LU_TS_Denom_Conv" localSheetId="19">[2]TS_LU!$D$85:$D$88</definedName>
    <definedName name="LU_TS_Denom_Conv" localSheetId="35">[2]TS_LU!$D$85:$D$88</definedName>
    <definedName name="LU_TS_Denom_Conv" localSheetId="2">[2]TS_LU!$D$85:$D$88</definedName>
    <definedName name="LU_TS_Denom_Conv">TS_LU!$D$85:$D$88</definedName>
    <definedName name="LU_TS_Mth_Days">TS_LU!$D$12:$D$42</definedName>
    <definedName name="LU_TS_Mth_Names" localSheetId="22">[2]TS_LU!$D$47:$D$58</definedName>
    <definedName name="LU_TS_Mth_Names" localSheetId="23">[2]TS_LU!$D$47:$D$58</definedName>
    <definedName name="LU_TS_Mth_Names" localSheetId="34">[2]TS_LU!$D$47:$D$58</definedName>
    <definedName name="LU_TS_Mth_Names" localSheetId="20">[2]TS_LU!$D$47:$D$58</definedName>
    <definedName name="LU_TS_Mth_Names" localSheetId="21">[2]TS_LU!$D$47:$D$58</definedName>
    <definedName name="LU_TS_Mth_Names" localSheetId="0">[2]TS_LU!$D$47:$D$58</definedName>
    <definedName name="LU_TS_Mth_Names" localSheetId="36">[2]TS_LU!$D$47:$D$58</definedName>
    <definedName name="LU_TS_Mth_Names" localSheetId="32">[2]TS_LU!$D$47:$D$58</definedName>
    <definedName name="LU_TS_Mth_Names" localSheetId="37">[2]TS_LU!$D$47:$D$58</definedName>
    <definedName name="LU_TS_Mth_Names" localSheetId="33">[2]TS_LU!$D$47:$D$58</definedName>
    <definedName name="LU_TS_Mth_Names" localSheetId="38">[2]TS_LU!$D$47:$D$58</definedName>
    <definedName name="LU_TS_Mth_Names" localSheetId="18">[2]TS_LU!$D$47:$D$58</definedName>
    <definedName name="LU_TS_Mth_Names" localSheetId="19">[2]TS_LU!$D$47:$D$58</definedName>
    <definedName name="LU_TS_Mth_Names" localSheetId="35">[2]TS_LU!$D$47:$D$58</definedName>
    <definedName name="LU_TS_Mth_Names" localSheetId="2">[2]TS_LU!$D$47:$D$58</definedName>
    <definedName name="LU_TS_Mth_Names">TS_LU!$D$47:$D$58</definedName>
    <definedName name="Model_Name" localSheetId="22">[2]Cover!$C$10</definedName>
    <definedName name="Model_Name" localSheetId="23">[2]Cover!$C$10</definedName>
    <definedName name="Model_Name" localSheetId="34">[2]Cover!$C$10</definedName>
    <definedName name="Model_Name" localSheetId="20">[2]Cover!$C$10</definedName>
    <definedName name="Model_Name" localSheetId="21">[2]Cover!$C$10</definedName>
    <definedName name="Model_Name" localSheetId="0">[2]Cover!$C$10</definedName>
    <definedName name="Model_Name" localSheetId="36">[2]Cover!$C$10</definedName>
    <definedName name="Model_Name" localSheetId="32">[2]Cover!$C$10</definedName>
    <definedName name="Model_Name" localSheetId="37">[2]Cover!$C$10</definedName>
    <definedName name="Model_Name" localSheetId="33">[2]Cover!$C$10</definedName>
    <definedName name="Model_Name" localSheetId="38">[2]Cover!$C$10</definedName>
    <definedName name="Model_Name" localSheetId="18">[2]Cover!$C$10</definedName>
    <definedName name="Model_Name" localSheetId="19">[2]Cover!$C$10</definedName>
    <definedName name="Model_Name" localSheetId="35">[2]Cover!$C$10</definedName>
    <definedName name="Model_Name" localSheetId="2">[2]Cover!$C$10</definedName>
    <definedName name="Model_Name">#REF!</definedName>
    <definedName name="New_patients" localSheetId="23">'Model Input'!#REF!</definedName>
    <definedName name="New_patients" localSheetId="21">'Model Input'!#REF!</definedName>
    <definedName name="New_patients" localSheetId="19">'Model Input'!#REF!</definedName>
    <definedName name="New_patients">'Model Input'!#REF!</definedName>
    <definedName name="Patient_Growth_Rate">'Model Input'!$G$17:$K$100</definedName>
    <definedName name="Patients_Part">DashBoard!$L$14:$M$18</definedName>
    <definedName name="Price_Per_Visit">DashBoard!$I$30:$M$34</definedName>
    <definedName name="_xlnm.Print_Area" localSheetId="22">'Balance Sheet Monthly'!$A$4:$DT$69</definedName>
    <definedName name="_xlnm.Print_Area" localSheetId="23">'Balance Sheet Ten Years'!$A$4:$EE$63</definedName>
    <definedName name="_xlnm.Print_Area" localSheetId="42">OFFSET(BalloonLoan!$A$1,0,0,ROW(BalloonLoan!$A$24)+1+BalloonLoan!$D$9+1,7)</definedName>
    <definedName name="_xlnm.Print_Area" localSheetId="8">BE!$A$4:$R$40</definedName>
    <definedName name="_xlnm.Print_Area" localSheetId="17">BS!$A$5:$BQ$80</definedName>
    <definedName name="_xlnm.Print_Area" localSheetId="34">'BS Monthly (Detail)'!$A$4:$P$63</definedName>
    <definedName name="_xlnm.Print_Area" localSheetId="27">CAPEX!$B$5:$I$44</definedName>
    <definedName name="_xlnm.Print_Area" localSheetId="28">CapTable!$A$5:$Z$53</definedName>
    <definedName name="_xlnm.Print_Area" localSheetId="20">'Cash Flow Monthly'!$A$4:$EG$70</definedName>
    <definedName name="_xlnm.Print_Area" localSheetId="21">'Cash Flow Ten Years'!$A$4:$EF$70</definedName>
    <definedName name="_xlnm.Print_Area" localSheetId="15">CF!$A$17:$BP$107</definedName>
    <definedName name="_xlnm.Print_Area" localSheetId="16">CF_Indirect!$A$17:$BO$50</definedName>
    <definedName name="_xlnm.Print_Area" localSheetId="0">'Cover '!$A$1:$X$22</definedName>
    <definedName name="_xlnm.Print_Area" localSheetId="4">DashBoard!$B$4:$AK$63</definedName>
    <definedName name="_xlnm.Print_Area" localSheetId="25">F_Expenses!$B$5:$R$34</definedName>
    <definedName name="_xlnm.Print_Area" localSheetId="32">'Feasibiity Analysis'!$A$4:$C$30</definedName>
    <definedName name="_xlnm.Print_Area" localSheetId="10">Fin_Charts!$B$4:$AI$88</definedName>
    <definedName name="_xlnm.Print_Area" localSheetId="41">'HOSPITAL DEVELOPMENT'!$A$1:$X$34</definedName>
    <definedName name="_xlnm.Print_Area" localSheetId="14">IS!$A$4:$DZ$110</definedName>
    <definedName name="_xlnm.Print_Area" localSheetId="12">KPI!$B$4:$R$68</definedName>
    <definedName name="_xlnm.Print_Area" localSheetId="1">'Model Input'!$A$4:$AM$100</definedName>
    <definedName name="_xlnm.Print_Area" localSheetId="33">'Notes &amp; Assumptions'!$A$4:$K$44</definedName>
    <definedName name="_xlnm.Print_Area" localSheetId="40">OO_LU!$B$1:$F$64</definedName>
    <definedName name="_xlnm.Print_Area" localSheetId="11">Op_Charts!$B$4:$AI$88</definedName>
    <definedName name="_xlnm.Print_Area" localSheetId="30">Outputs!$A$5:$BQ$144</definedName>
    <definedName name="_xlnm.Print_Area" localSheetId="18">'Profit &amp; Lost Monthly'!$A$4:$Q$59</definedName>
    <definedName name="_xlnm.Print_Area" localSheetId="19">'Profit &amp; Lost Ten Years'!$A$4:$AB$59</definedName>
    <definedName name="_xlnm.Print_Area" localSheetId="3">Seasonality!$B$4:$U$118</definedName>
    <definedName name="_xlnm.Print_Area" localSheetId="13">'Sources &amp; Uses'!$A$4:$Q$71</definedName>
    <definedName name="_xlnm.Print_Area" localSheetId="2">Startup!$A$5:$N$45</definedName>
    <definedName name="_xlnm.Print_Area" localSheetId="5">Summary!$B$4:$AA$140</definedName>
    <definedName name="_xlnm.Print_Area" localSheetId="7">Top_Expenses!$A$4:$W$95</definedName>
    <definedName name="_xlnm.Print_Area" localSheetId="6">Top_Revenue!$B$4:$V$97</definedName>
    <definedName name="_xlnm.Print_Area" localSheetId="39">TS_LU!$B$1:$F$110</definedName>
    <definedName name="_xlnm.Print_Area" localSheetId="24">V_Expenses!$B$5:$BQ$58</definedName>
    <definedName name="_xlnm.Print_Area" localSheetId="9">Valuation!$A$4:$O$49</definedName>
    <definedName name="_xlnm.Print_Area" localSheetId="26">Wages!$A$5:$Y$40</definedName>
    <definedName name="Print_Area_Reset" localSheetId="22">OFFSET(Full_Print,0,0,Last_Row)</definedName>
    <definedName name="Print_Area_Reset" localSheetId="23">OFFSET(Full_Print,0,0,Last_Row)</definedName>
    <definedName name="Print_Area_Reset" localSheetId="34">OFFSET(Full_Print,0,0,Last_Row)</definedName>
    <definedName name="Print_Area_Reset" localSheetId="20">OFFSET(Full_Print,0,0,Last_Row)</definedName>
    <definedName name="Print_Area_Reset" localSheetId="21">OFFSET(Full_Print,0,0,Last_Row)</definedName>
    <definedName name="Print_Area_Reset" localSheetId="0">OFFSET(Full_Print,0,0,Last_Row)</definedName>
    <definedName name="Print_Area_Reset" localSheetId="36">OFFSET(Full_Print,0,0,Last_Row)</definedName>
    <definedName name="Print_Area_Reset" localSheetId="32">OFFSET(Full_Print,0,0,Last_Row)</definedName>
    <definedName name="Print_Area_Reset" localSheetId="37">OFFSET(Full_Print,0,0,Last_Row)</definedName>
    <definedName name="Print_Area_Reset" localSheetId="33">OFFSET(Full_Print,0,0,Last_Row)</definedName>
    <definedName name="Print_Area_Reset" localSheetId="38">OFFSET(Full_Print,0,0,Last_Row)</definedName>
    <definedName name="Print_Area_Reset" localSheetId="18">OFFSET(Full_Print,0,0,Last_Row)</definedName>
    <definedName name="Print_Area_Reset" localSheetId="19">OFFSET(Full_Print,0,0,Last_Row)</definedName>
    <definedName name="Print_Area_Reset" localSheetId="35">OFFSET(Full_Print,0,0,Last_Row)</definedName>
    <definedName name="Print_Area_Reset" localSheetId="13">OFFSET(Full_Print,0,0,Last_Row)</definedName>
    <definedName name="Print_Area_Reset" localSheetId="2">OFFSET(Full_Print,0,0,Last_Row)</definedName>
    <definedName name="Print_Area_Reset">OFFSET(Full_Print,0,0,Last_Row)</definedName>
    <definedName name="_xlnm.Print_Titles" localSheetId="29">Assets!$A:$I,Assets!$5:$15</definedName>
    <definedName name="_xlnm.Print_Titles" localSheetId="22">'Balance Sheet Monthly'!$A:$B</definedName>
    <definedName name="_xlnm.Print_Titles" localSheetId="17">BS!$A:$I,BS!$5:$15</definedName>
    <definedName name="_xlnm.Print_Titles" localSheetId="27">CAPEX!$5:$14</definedName>
    <definedName name="_xlnm.Print_Titles" localSheetId="31">Capital!$B:$H,Capital!$5:$15</definedName>
    <definedName name="_xlnm.Print_Titles" localSheetId="28">CapTable!$5:$10</definedName>
    <definedName name="_xlnm.Print_Titles" localSheetId="20">'Cash Flow Monthly'!$A:$C</definedName>
    <definedName name="_xlnm.Print_Titles" localSheetId="15">CF!$B:$H,CF!$5:$15</definedName>
    <definedName name="_xlnm.Print_Titles" localSheetId="16">CF_Indirect!$B:$G,CF_Indirect!$5:$15</definedName>
    <definedName name="_xlnm.Print_Titles" localSheetId="25">F_Expenses!$5:$16</definedName>
    <definedName name="_xlnm.Print_Titles" localSheetId="10">Fin_Charts!$4:$8</definedName>
    <definedName name="_xlnm.Print_Titles" localSheetId="14">IS!$B:$I,IS!$5:$15</definedName>
    <definedName name="_xlnm.Print_Titles" localSheetId="1">'Model Input'!$A:$E,'Model Input'!$4:$9</definedName>
    <definedName name="_xlnm.Print_Titles" localSheetId="33">'Notes &amp; Assumptions'!$4:$7</definedName>
    <definedName name="_xlnm.Print_Titles" localSheetId="40">OO_LU!$1:$4</definedName>
    <definedName name="_xlnm.Print_Titles" localSheetId="11">Op_Charts!$4:$8</definedName>
    <definedName name="_xlnm.Print_Titles" localSheetId="30">Outputs!$A:$I,Outputs!$5:$15</definedName>
    <definedName name="_xlnm.Print_Titles" localSheetId="3">Seasonality!$4:$10</definedName>
    <definedName name="_xlnm.Print_Titles" localSheetId="5">Summary!$4:$7</definedName>
    <definedName name="_xlnm.Print_Titles" localSheetId="7">Top_Expenses!$4:$7</definedName>
    <definedName name="_xlnm.Print_Titles" localSheetId="6">Top_Revenue!$4:$5</definedName>
    <definedName name="_xlnm.Print_Titles" localSheetId="39">TS_LU!$1:$4</definedName>
    <definedName name="_xlnm.Print_Titles" localSheetId="24">V_Expenses!$B:$I,V_Expenses!$5:$15</definedName>
    <definedName name="_xlnm.Print_Titles" localSheetId="9">Valuation!$4:$7</definedName>
    <definedName name="Seasonality">Seasonality!$A$4</definedName>
    <definedName name="Seasonality_Treatment_1">Seasonality!$I$48:$T$52</definedName>
    <definedName name="Seasonality_Treatment_2">Seasonality!$I$60:$T$64</definedName>
    <definedName name="Seasonality_Treatment_3">Seasonality!$I$72:$T$76</definedName>
    <definedName name="Seasonality_Treatment_4">Seasonality!$I$84:$T$88</definedName>
    <definedName name="Seasonality_Treatment_5">Seasonality!$I$96:$T$100</definedName>
    <definedName name="Starting_Point_Population">'Model Input'!$G$12</definedName>
    <definedName name="SU">'Sources &amp; Uses'!$A$4</definedName>
    <definedName name="SUN" localSheetId="22">OFFSET('[1]Sources &amp; Uses'!$O$24,,,COUNTIF('[1]Sources &amp; Uses'!$P$24:$P$31,"&gt;0"),)</definedName>
    <definedName name="SUN" localSheetId="23">OFFSET('[1]Sources &amp; Uses'!$O$24,,,COUNTIF('[1]Sources &amp; Uses'!$P$24:$P$31,"&gt;0"),)</definedName>
    <definedName name="SUN" localSheetId="34">OFFSET('[1]Sources &amp; Uses'!$O$24,,,COUNTIF('[1]Sources &amp; Uses'!$P$24:$P$31,"&gt;0"),)</definedName>
    <definedName name="SUN" localSheetId="20">OFFSET('[1]Sources &amp; Uses'!$O$24,,,COUNTIF('[1]Sources &amp; Uses'!$P$24:$P$31,"&gt;0"),)</definedName>
    <definedName name="SUN" localSheetId="21">OFFSET('[1]Sources &amp; Uses'!$O$24,,,COUNTIF('[1]Sources &amp; Uses'!$P$24:$P$31,"&gt;0"),)</definedName>
    <definedName name="SUN" localSheetId="0">OFFSET('[1]Sources &amp; Uses'!$O$24,,,COUNTIF('[1]Sources &amp; Uses'!$P$24:$P$31,"&gt;0"),)</definedName>
    <definedName name="SUN" localSheetId="36">OFFSET('[1]Sources &amp; Uses'!$O$24,,,COUNTIF('[1]Sources &amp; Uses'!$P$24:$P$31,"&gt;0"),)</definedName>
    <definedName name="SUN" localSheetId="32">OFFSET('[1]Sources &amp; Uses'!$O$24,,,COUNTIF('[1]Sources &amp; Uses'!$P$24:$P$31,"&gt;0"),)</definedName>
    <definedName name="SUN" localSheetId="37">OFFSET('[1]Sources &amp; Uses'!$O$24,,,COUNTIF('[1]Sources &amp; Uses'!$P$24:$P$31,"&gt;0"),)</definedName>
    <definedName name="SUN" localSheetId="33">OFFSET('[1]Sources &amp; Uses'!$O$24,,,COUNTIF('[1]Sources &amp; Uses'!$P$24:$P$31,"&gt;0"),)</definedName>
    <definedName name="SUN" localSheetId="38">OFFSET('[1]Sources &amp; Uses'!$O$24,,,COUNTIF('[1]Sources &amp; Uses'!$P$24:$P$31,"&gt;0"),)</definedName>
    <definedName name="SUN" localSheetId="18">OFFSET('[1]Sources &amp; Uses'!$O$24,,,COUNTIF('[1]Sources &amp; Uses'!$P$24:$P$31,"&gt;0"),)</definedName>
    <definedName name="SUN" localSheetId="19">OFFSET('[1]Sources &amp; Uses'!$O$24,,,COUNTIF('[1]Sources &amp; Uses'!$P$24:$P$31,"&gt;0"),)</definedName>
    <definedName name="SUN" localSheetId="35">OFFSET('[1]Sources &amp; Uses'!$O$24,,,COUNTIF('[1]Sources &amp; Uses'!$P$24:$P$31,"&gt;0"),)</definedName>
    <definedName name="SUN" localSheetId="2">OFFSET('[1]Sources &amp; Uses'!$O$24,,,COUNTIF('[1]Sources &amp; Uses'!$P$24:$P$31,"&gt;0"),)</definedName>
    <definedName name="SUN">OFFSET('Sources &amp; Uses'!$O$23,,,COUNTIF('Sources &amp; Uses'!$P$23:$P$30,"&gt;0"),)</definedName>
    <definedName name="SUV" localSheetId="22">OFFSET('[1]Sources &amp; Uses'!$P$24,,,COUNTIF('[1]Sources &amp; Uses'!$P$24:$P$31,"&gt;0"),)</definedName>
    <definedName name="SUV" localSheetId="23">OFFSET('[1]Sources &amp; Uses'!$P$24,,,COUNTIF('[1]Sources &amp; Uses'!$P$24:$P$31,"&gt;0"),)</definedName>
    <definedName name="SUV" localSheetId="34">OFFSET('[1]Sources &amp; Uses'!$P$24,,,COUNTIF('[1]Sources &amp; Uses'!$P$24:$P$31,"&gt;0"),)</definedName>
    <definedName name="SUV" localSheetId="20">OFFSET('[1]Sources &amp; Uses'!$P$24,,,COUNTIF('[1]Sources &amp; Uses'!$P$24:$P$31,"&gt;0"),)</definedName>
    <definedName name="SUV" localSheetId="21">OFFSET('[1]Sources &amp; Uses'!$P$24,,,COUNTIF('[1]Sources &amp; Uses'!$P$24:$P$31,"&gt;0"),)</definedName>
    <definedName name="SUV" localSheetId="0">OFFSET('[1]Sources &amp; Uses'!$P$24,,,COUNTIF('[1]Sources &amp; Uses'!$P$24:$P$31,"&gt;0"),)</definedName>
    <definedName name="SUV" localSheetId="36">OFFSET('[1]Sources &amp; Uses'!$P$24,,,COUNTIF('[1]Sources &amp; Uses'!$P$24:$P$31,"&gt;0"),)</definedName>
    <definedName name="SUV" localSheetId="32">OFFSET('[1]Sources &amp; Uses'!$P$24,,,COUNTIF('[1]Sources &amp; Uses'!$P$24:$P$31,"&gt;0"),)</definedName>
    <definedName name="SUV" localSheetId="37">OFFSET('[1]Sources &amp; Uses'!$P$24,,,COUNTIF('[1]Sources &amp; Uses'!$P$24:$P$31,"&gt;0"),)</definedName>
    <definedName name="SUV" localSheetId="33">OFFSET('[1]Sources &amp; Uses'!$P$24,,,COUNTIF('[1]Sources &amp; Uses'!$P$24:$P$31,"&gt;0"),)</definedName>
    <definedName name="SUV" localSheetId="38">OFFSET('[1]Sources &amp; Uses'!$P$24,,,COUNTIF('[1]Sources &amp; Uses'!$P$24:$P$31,"&gt;0"),)</definedName>
    <definedName name="SUV" localSheetId="18">OFFSET('[1]Sources &amp; Uses'!$P$24,,,COUNTIF('[1]Sources &amp; Uses'!$P$24:$P$31,"&gt;0"),)</definedName>
    <definedName name="SUV" localSheetId="19">OFFSET('[1]Sources &amp; Uses'!$P$24,,,COUNTIF('[1]Sources &amp; Uses'!$P$24:$P$31,"&gt;0"),)</definedName>
    <definedName name="SUV" localSheetId="35">OFFSET('[1]Sources &amp; Uses'!$P$24,,,COUNTIF('[1]Sources &amp; Uses'!$P$24:$P$31,"&gt;0"),)</definedName>
    <definedName name="SUV" localSheetId="2">OFFSET('[1]Sources &amp; Uses'!$P$24,,,COUNTIF('[1]Sources &amp; Uses'!$P$24:$P$31,"&gt;0"),)</definedName>
    <definedName name="SUV">OFFSET('Sources &amp; Uses'!$P$23,,,COUNTIF('Sources &amp; Uses'!$P$23:$P$30,"&gt;0"),)</definedName>
    <definedName name="Time_Line" localSheetId="22">[2]Outputs!$J$7:$BQ$7</definedName>
    <definedName name="Time_Line" localSheetId="23">[2]Outputs!$J$7:$BQ$7</definedName>
    <definedName name="Time_Line" localSheetId="34">[2]Outputs!$J$7:$BQ$7</definedName>
    <definedName name="Time_Line" localSheetId="20">[2]Outputs!$J$7:$BQ$7</definedName>
    <definedName name="Time_Line" localSheetId="21">[2]Outputs!$J$7:$BQ$7</definedName>
    <definedName name="Time_Line" localSheetId="0">[2]Outputs!$J$7:$BQ$7</definedName>
    <definedName name="Time_Line" localSheetId="36">[2]Outputs!$J$7:$BQ$7</definedName>
    <definedName name="Time_Line" localSheetId="32">[2]Outputs!$J$7:$BQ$7</definedName>
    <definedName name="Time_Line" localSheetId="37">[2]Outputs!$J$7:$BQ$7</definedName>
    <definedName name="Time_Line" localSheetId="33">[2]Outputs!$J$7:$BQ$7</definedName>
    <definedName name="Time_Line" localSheetId="38">[2]Outputs!$J$7:$BQ$7</definedName>
    <definedName name="Time_Line" localSheetId="18">[2]Outputs!$J$7:$BQ$7</definedName>
    <definedName name="Time_Line" localSheetId="19">[2]Outputs!$J$7:$BQ$7</definedName>
    <definedName name="Time_Line" localSheetId="35">[2]Outputs!$J$7:$BQ$7</definedName>
    <definedName name="Time_Line" localSheetId="2">[2]Outputs!$J$7:$BQ$7</definedName>
    <definedName name="Time_Line">Outputs!$J$11:$BQ$11</definedName>
    <definedName name="Total_patients" localSheetId="23">'Model Input'!#REF!</definedName>
    <definedName name="Total_patients" localSheetId="21">'Model Input'!#REF!</definedName>
    <definedName name="Total_patients" localSheetId="19">'Model Input'!#REF!</definedName>
    <definedName name="Total_patients">'Model Input'!#REF!</definedName>
    <definedName name="TotalMonthlyExpenses" localSheetId="23">'[3]Low Estimate'!#REF!</definedName>
    <definedName name="TotalMonthlyExpenses" localSheetId="34">'[3]Low Estimate'!#REF!</definedName>
    <definedName name="TotalMonthlyExpenses" localSheetId="21">'[3]Low Estimate'!#REF!</definedName>
    <definedName name="TotalMonthlyExpenses" localSheetId="19">'[3]Low Estimate'!#REF!</definedName>
    <definedName name="TotalMonthlyExpenses" localSheetId="2">Startup!#REF!</definedName>
    <definedName name="TotalMonthlyExpenses">'[3]Low Estimate'!#REF!</definedName>
    <definedName name="TotalMonthlyIncome" localSheetId="23">'[3]Low Estimate'!#REF!</definedName>
    <definedName name="TotalMonthlyIncome" localSheetId="34">'[3]Low Estimate'!#REF!</definedName>
    <definedName name="TotalMonthlyIncome" localSheetId="21">'[3]Low Estimate'!#REF!</definedName>
    <definedName name="TotalMonthlyIncome" localSheetId="19">'[3]Low Estimate'!#REF!</definedName>
    <definedName name="TotalMonthlyIncome" localSheetId="2">Startup!#REF!</definedName>
    <definedName name="TotalMonthlyIncome">'[3]Low Estimate'!#REF!</definedName>
    <definedName name="TotalMonthlySavings" localSheetId="23">'[3]Low Estimate'!#REF!</definedName>
    <definedName name="TotalMonthlySavings" localSheetId="34">'[3]Low Estimate'!#REF!</definedName>
    <definedName name="TotalMonthlySavings" localSheetId="21">'[3]Low Estimate'!#REF!</definedName>
    <definedName name="TotalMonthlySavings" localSheetId="19">'[3]Low Estimate'!#REF!</definedName>
    <definedName name="TotalMonthlySavings" localSheetId="2">Startup!#REF!</definedName>
    <definedName name="TotalMonthlySavings">'[3]Low Estimate'!#REF!</definedName>
    <definedName name="Treatment_Part">DashBoard!$I$14:$J$18</definedName>
    <definedName name="Treatments_Name">DashBoard!$C$14:$H$18</definedName>
    <definedName name="TS_Billion">TS_LU!$D$88</definedName>
    <definedName name="TS_Currency" localSheetId="22">[2]TimeSeries!$H$16</definedName>
    <definedName name="TS_Currency" localSheetId="23">[2]TimeSeries!$H$16</definedName>
    <definedName name="TS_Currency" localSheetId="34">[2]TimeSeries!$H$16</definedName>
    <definedName name="TS_Currency" localSheetId="20">[2]TimeSeries!$H$16</definedName>
    <definedName name="TS_Currency" localSheetId="21">[2]TimeSeries!$H$16</definedName>
    <definedName name="TS_Currency" localSheetId="0">[2]TimeSeries!$H$16</definedName>
    <definedName name="TS_Currency" localSheetId="36">[2]TimeSeries!$H$16</definedName>
    <definedName name="TS_Currency" localSheetId="32">[2]TimeSeries!$H$16</definedName>
    <definedName name="TS_Currency" localSheetId="37">[2]TimeSeries!$H$16</definedName>
    <definedName name="TS_Currency" localSheetId="33">[2]TimeSeries!$H$16</definedName>
    <definedName name="TS_Currency" localSheetId="38">[2]TimeSeries!$H$16</definedName>
    <definedName name="TS_Currency" localSheetId="18">[2]TimeSeries!$H$16</definedName>
    <definedName name="TS_Currency" localSheetId="19">[2]TimeSeries!$H$16</definedName>
    <definedName name="TS_Currency" localSheetId="35">[2]TimeSeries!$H$16</definedName>
    <definedName name="TS_Currency" localSheetId="2">[2]TimeSeries!$H$16</definedName>
    <definedName name="TS_Currency">#REF!</definedName>
    <definedName name="TS_Days_In_Wk">TS_LU!$D$66</definedName>
    <definedName name="TS_Denom_Conv_Fact" localSheetId="23">#REF!</definedName>
    <definedName name="TS_Denom_Conv_Fact" localSheetId="21">#REF!</definedName>
    <definedName name="TS_Denom_Conv_Fact" localSheetId="19">#REF!</definedName>
    <definedName name="TS_Denom_Conv_Fact">#REF!</definedName>
    <definedName name="TS_End_Date" localSheetId="23">#REF!</definedName>
    <definedName name="TS_End_Date" localSheetId="21">#REF!</definedName>
    <definedName name="TS_End_Date" localSheetId="19">#REF!</definedName>
    <definedName name="TS_End_Date">#REF!</definedName>
    <definedName name="TS_First_Fin_Yr" localSheetId="23">#REF!</definedName>
    <definedName name="TS_First_Fin_Yr" localSheetId="21">#REF!</definedName>
    <definedName name="TS_First_Fin_Yr" localSheetId="19">#REF!</definedName>
    <definedName name="TS_First_Fin_Yr">#REF!</definedName>
    <definedName name="TS_Halves_In_Yr">TS_LU!$D$72</definedName>
    <definedName name="TS_Hrs_In_Day">TS_LU!$D$65</definedName>
    <definedName name="TS_Million">TS_LU!$D$87</definedName>
    <definedName name="TS_Mins_In_Hr">TS_LU!$D$64</definedName>
    <definedName name="TS_Mths_In_Half">TS_LU!$D$68</definedName>
    <definedName name="TS_Mths_In_Qtr">TS_LU!$D$67</definedName>
    <definedName name="TS_Mths_In_Yr">TS_LU!$D$69</definedName>
    <definedName name="TS_Qtrs_In_Half">TS_LU!$D$70</definedName>
    <definedName name="TS_Qtrs_In_Yr">TS_LU!$D$71</definedName>
    <definedName name="TS_Secs_In_Min">TS_LU!$D$63</definedName>
    <definedName name="TS_Start_Date" localSheetId="23">#REF!</definedName>
    <definedName name="TS_Start_Date" localSheetId="21">#REF!</definedName>
    <definedName name="TS_Start_Date" localSheetId="19">#REF!</definedName>
    <definedName name="TS_Start_Date">#REF!</definedName>
    <definedName name="TS_Term" localSheetId="23">#REF!</definedName>
    <definedName name="TS_Term" localSheetId="21">#REF!</definedName>
    <definedName name="TS_Term" localSheetId="19">#REF!</definedName>
    <definedName name="TS_Term">#REF!</definedName>
    <definedName name="TS_Thousand">TS_LU!$D$86</definedName>
    <definedName name="TS_Years">DashBoard!$I$39:$M$39</definedName>
    <definedName name="V_EXP_SC">V_Expenses!$J$29:$J$40</definedName>
    <definedName name="valuevx">42.314159</definedName>
    <definedName name="vertex42_copyright" hidden="1">"© 2005-2018 Vertex42 LLC"</definedName>
    <definedName name="vertex42_id" hidden="1">"balloon-loan-calculator.xlsx"</definedName>
    <definedName name="vertex42_title" hidden="1">"Balloon Loan Calculator"</definedName>
    <definedName name="Visits_Seasonality_By_Months">Seasonality!$I$32:$T$32</definedName>
    <definedName name="W_Capital">[2]W_Capital!$B$1</definedName>
    <definedName name="Wages">Wages!$A$5</definedName>
  </definedNames>
  <calcPr calcId="145621"/>
  <fileRecoveryPr autoRecover="0"/>
</workbook>
</file>

<file path=xl/calcChain.xml><?xml version="1.0" encoding="utf-8"?>
<calcChain xmlns="http://schemas.openxmlformats.org/spreadsheetml/2006/main">
  <c r="N3" i="72" l="1"/>
  <c r="E18" i="71"/>
  <c r="F18" i="71" s="1"/>
  <c r="G18" i="71" s="1"/>
  <c r="H18" i="71" s="1"/>
  <c r="I18" i="71" s="1"/>
  <c r="J18" i="71" s="1"/>
  <c r="K18" i="71" s="1"/>
  <c r="L18" i="71" s="1"/>
  <c r="M18" i="71" s="1"/>
  <c r="N18" i="71" s="1"/>
  <c r="O18" i="71" s="1"/>
  <c r="P18" i="71" s="1"/>
  <c r="Q18" i="71" s="1"/>
  <c r="R18" i="71" s="1"/>
  <c r="S18" i="71" s="1"/>
  <c r="T18" i="71" s="1"/>
  <c r="U18" i="71" s="1"/>
  <c r="V18" i="71" s="1"/>
  <c r="W18" i="71" s="1"/>
  <c r="X18" i="71" s="1"/>
  <c r="Y18" i="71" s="1"/>
  <c r="Z18" i="71" s="1"/>
  <c r="AA18" i="71" s="1"/>
  <c r="AB18" i="71" s="1"/>
  <c r="AC18" i="71" s="1"/>
  <c r="AD18" i="71" s="1"/>
  <c r="AE18" i="71" s="1"/>
  <c r="AF18" i="71" s="1"/>
  <c r="AG18" i="71" s="1"/>
  <c r="AH18" i="71" s="1"/>
  <c r="AI18" i="71" s="1"/>
  <c r="AJ18" i="71" s="1"/>
  <c r="AK18" i="71" s="1"/>
  <c r="AL18" i="71" s="1"/>
  <c r="AM18" i="71" s="1"/>
  <c r="AN18" i="71" s="1"/>
  <c r="AO18" i="71" s="1"/>
  <c r="AP18" i="71" s="1"/>
  <c r="AQ18" i="71" s="1"/>
  <c r="AR18" i="71" s="1"/>
  <c r="AS18" i="71" s="1"/>
  <c r="AT18" i="71" s="1"/>
  <c r="AU18" i="71" s="1"/>
  <c r="AV18" i="71" s="1"/>
  <c r="AW18" i="71" s="1"/>
  <c r="AX18" i="71" s="1"/>
  <c r="AY18" i="71" s="1"/>
  <c r="AZ18" i="71" s="1"/>
  <c r="BA18" i="71" s="1"/>
  <c r="BB18" i="71" s="1"/>
  <c r="BC18" i="71" s="1"/>
  <c r="BD18" i="71" s="1"/>
  <c r="BE18" i="71" s="1"/>
  <c r="BF18" i="71" s="1"/>
  <c r="BG18" i="71" s="1"/>
  <c r="BH18" i="71" s="1"/>
  <c r="BI18" i="71" s="1"/>
  <c r="BJ18" i="71" s="1"/>
  <c r="BK18" i="71" s="1"/>
  <c r="BL18" i="71" s="1"/>
  <c r="BM18" i="71" s="1"/>
  <c r="BN18" i="71" s="1"/>
  <c r="BO18" i="71" s="1"/>
  <c r="BP18" i="71" s="1"/>
  <c r="BQ18" i="71" s="1"/>
  <c r="BR18" i="71" s="1"/>
  <c r="BS18" i="71" s="1"/>
  <c r="BT18" i="71" s="1"/>
  <c r="BU18" i="71" s="1"/>
  <c r="BV18" i="71" s="1"/>
  <c r="BW18" i="71" s="1"/>
  <c r="BX18" i="71" s="1"/>
  <c r="BY18" i="71" s="1"/>
  <c r="BZ18" i="71" s="1"/>
  <c r="CA18" i="71" s="1"/>
  <c r="CB18" i="71" s="1"/>
  <c r="CC18" i="71" s="1"/>
  <c r="CD18" i="71" s="1"/>
  <c r="CE18" i="71" s="1"/>
  <c r="CF18" i="71" s="1"/>
  <c r="CG18" i="71" s="1"/>
  <c r="CH18" i="71" s="1"/>
  <c r="CI18" i="71" s="1"/>
  <c r="CJ18" i="71" s="1"/>
  <c r="CK18" i="71" s="1"/>
  <c r="CL18" i="71" s="1"/>
  <c r="CM18" i="71" s="1"/>
  <c r="CN18" i="71" s="1"/>
  <c r="CO18" i="71" s="1"/>
  <c r="CP18" i="71" s="1"/>
  <c r="CQ18" i="71" s="1"/>
  <c r="CR18" i="71" s="1"/>
  <c r="CS18" i="71" s="1"/>
  <c r="CT18" i="71" s="1"/>
  <c r="CU18" i="71" s="1"/>
  <c r="CV18" i="71" s="1"/>
  <c r="CW18" i="71" s="1"/>
  <c r="CX18" i="71" s="1"/>
  <c r="CY18" i="71" s="1"/>
  <c r="CZ18" i="71" s="1"/>
  <c r="DA18" i="71" s="1"/>
  <c r="DB18" i="71" s="1"/>
  <c r="DC18" i="71" s="1"/>
  <c r="DD18" i="71" s="1"/>
  <c r="DE18" i="71" s="1"/>
  <c r="DF18" i="71" s="1"/>
  <c r="DG18" i="71" s="1"/>
  <c r="DH18" i="71" s="1"/>
  <c r="DI18" i="71" s="1"/>
  <c r="DJ18" i="71" s="1"/>
  <c r="DK18" i="71" s="1"/>
  <c r="DL18" i="71" s="1"/>
  <c r="DM18" i="71" s="1"/>
  <c r="DN18" i="71" s="1"/>
  <c r="DO18" i="71" s="1"/>
  <c r="DP18" i="71" s="1"/>
  <c r="DQ18" i="71" s="1"/>
  <c r="DR18" i="71" s="1"/>
  <c r="DS18" i="71" s="1"/>
  <c r="DT18" i="71" s="1"/>
  <c r="BM302" i="72"/>
  <c r="DT302" i="72"/>
  <c r="DS302" i="72"/>
  <c r="DR302" i="72"/>
  <c r="DQ302" i="72"/>
  <c r="DP302" i="72"/>
  <c r="DO302" i="72"/>
  <c r="DN302" i="72"/>
  <c r="DM302" i="72"/>
  <c r="DL302" i="72"/>
  <c r="DK302" i="72"/>
  <c r="DJ302" i="72"/>
  <c r="DI302" i="72"/>
  <c r="DT263" i="72"/>
  <c r="DS263" i="72"/>
  <c r="DR263" i="72"/>
  <c r="DS265" i="72" s="1"/>
  <c r="DQ263" i="72"/>
  <c r="DR265" i="72" s="1"/>
  <c r="DP263" i="72"/>
  <c r="DQ265" i="72" s="1"/>
  <c r="DO263" i="72"/>
  <c r="DP265" i="72" s="1"/>
  <c r="DN263" i="72"/>
  <c r="DO265" i="72" s="1"/>
  <c r="DM263" i="72"/>
  <c r="DN265" i="72" s="1"/>
  <c r="DL263" i="72"/>
  <c r="DM265" i="72" s="1"/>
  <c r="DK263" i="72"/>
  <c r="DL265" i="72" s="1"/>
  <c r="DJ263" i="72"/>
  <c r="DK265" i="72" s="1"/>
  <c r="DI263" i="72"/>
  <c r="DI243" i="72"/>
  <c r="DI231" i="72"/>
  <c r="DT203" i="72"/>
  <c r="DS203" i="72"/>
  <c r="DR203" i="72"/>
  <c r="DQ203" i="72"/>
  <c r="DP203" i="72"/>
  <c r="DO203" i="72"/>
  <c r="DN203" i="72"/>
  <c r="DM203" i="72"/>
  <c r="DL203" i="72"/>
  <c r="DK203" i="72"/>
  <c r="DJ203" i="72"/>
  <c r="DI203" i="72"/>
  <c r="DT143" i="72"/>
  <c r="DS143" i="72"/>
  <c r="DR143" i="72"/>
  <c r="DQ143" i="72"/>
  <c r="DP143" i="72"/>
  <c r="DO143" i="72"/>
  <c r="DN143" i="72"/>
  <c r="DM143" i="72"/>
  <c r="DL143" i="72"/>
  <c r="DK143" i="72"/>
  <c r="DJ143" i="72"/>
  <c r="DI143" i="72"/>
  <c r="DT107" i="72"/>
  <c r="DS107" i="72"/>
  <c r="DR107" i="72"/>
  <c r="DQ107" i="72"/>
  <c r="DP107" i="72"/>
  <c r="DO107" i="72"/>
  <c r="DN107" i="72"/>
  <c r="DM107" i="72"/>
  <c r="DL107" i="72"/>
  <c r="DK107" i="72"/>
  <c r="DJ107" i="72"/>
  <c r="DI107" i="72"/>
  <c r="DT23" i="72"/>
  <c r="DS23" i="72"/>
  <c r="DT25" i="72" s="1"/>
  <c r="DR23" i="72"/>
  <c r="DS25" i="72" s="1"/>
  <c r="DQ23" i="72"/>
  <c r="DR25" i="72" s="1"/>
  <c r="DP23" i="72"/>
  <c r="DQ25" i="72" s="1"/>
  <c r="DO23" i="72"/>
  <c r="DP25" i="72" s="1"/>
  <c r="DN23" i="72"/>
  <c r="DO25" i="72" s="1"/>
  <c r="DM23" i="72"/>
  <c r="DN25" i="72" s="1"/>
  <c r="DL23" i="72"/>
  <c r="DM25" i="72" s="1"/>
  <c r="DK23" i="72"/>
  <c r="DL25" i="72" s="1"/>
  <c r="DJ23" i="72"/>
  <c r="DK25" i="72" s="1"/>
  <c r="DI23" i="72"/>
  <c r="DI21" i="71"/>
  <c r="DH302" i="72"/>
  <c r="DG302" i="72"/>
  <c r="DF302" i="72"/>
  <c r="DE302" i="72"/>
  <c r="DD302" i="72"/>
  <c r="DC302" i="72"/>
  <c r="DB302" i="72"/>
  <c r="DA302" i="72"/>
  <c r="CZ302" i="72"/>
  <c r="CY302" i="72"/>
  <c r="CX302" i="72"/>
  <c r="CW302" i="72"/>
  <c r="DH263" i="72"/>
  <c r="DG263" i="72"/>
  <c r="DF263" i="72"/>
  <c r="DG265" i="72" s="1"/>
  <c r="DE263" i="72"/>
  <c r="DF265" i="72" s="1"/>
  <c r="DD263" i="72"/>
  <c r="DE265" i="72" s="1"/>
  <c r="DC263" i="72"/>
  <c r="DD265" i="72" s="1"/>
  <c r="DB263" i="72"/>
  <c r="DC265" i="72" s="1"/>
  <c r="DA263" i="72"/>
  <c r="DB265" i="72" s="1"/>
  <c r="CZ263" i="72"/>
  <c r="DA265" i="72" s="1"/>
  <c r="CY263" i="72"/>
  <c r="CZ265" i="72" s="1"/>
  <c r="CX263" i="72"/>
  <c r="CW263" i="72"/>
  <c r="CW243" i="72"/>
  <c r="CW231" i="72"/>
  <c r="DH203" i="72"/>
  <c r="DG203" i="72"/>
  <c r="DF203" i="72"/>
  <c r="DE203" i="72"/>
  <c r="DD203" i="72"/>
  <c r="DC203" i="72"/>
  <c r="DB203" i="72"/>
  <c r="DA203" i="72"/>
  <c r="CZ203" i="72"/>
  <c r="CY203" i="72"/>
  <c r="CX203" i="72"/>
  <c r="CW203" i="72"/>
  <c r="DH143" i="72"/>
  <c r="DG143" i="72"/>
  <c r="DF143" i="72"/>
  <c r="DE143" i="72"/>
  <c r="DD143" i="72"/>
  <c r="DC143" i="72"/>
  <c r="DB143" i="72"/>
  <c r="DA143" i="72"/>
  <c r="CZ143" i="72"/>
  <c r="CY143" i="72"/>
  <c r="CX143" i="72"/>
  <c r="CW143" i="72"/>
  <c r="DH107" i="72"/>
  <c r="DG107" i="72"/>
  <c r="DF107" i="72"/>
  <c r="DF109" i="72" s="1"/>
  <c r="DE107" i="72"/>
  <c r="DD107" i="72"/>
  <c r="DC107" i="72"/>
  <c r="DB107" i="72"/>
  <c r="DB109" i="72" s="1"/>
  <c r="DA107" i="72"/>
  <c r="CZ107" i="72"/>
  <c r="CY107" i="72"/>
  <c r="CX107" i="72"/>
  <c r="CX109" i="72" s="1"/>
  <c r="CW107" i="72"/>
  <c r="DH23" i="72"/>
  <c r="DG23" i="72"/>
  <c r="DH25" i="72" s="1"/>
  <c r="DF23" i="72"/>
  <c r="DG25" i="72" s="1"/>
  <c r="DE23" i="72"/>
  <c r="DF25" i="72" s="1"/>
  <c r="DD23" i="72"/>
  <c r="DE25" i="72" s="1"/>
  <c r="DC23" i="72"/>
  <c r="DD25" i="72" s="1"/>
  <c r="DB23" i="72"/>
  <c r="DC25" i="72" s="1"/>
  <c r="DA23" i="72"/>
  <c r="DB25" i="72" s="1"/>
  <c r="CZ23" i="72"/>
  <c r="DA25" i="72" s="1"/>
  <c r="CY23" i="72"/>
  <c r="CZ25" i="72" s="1"/>
  <c r="CX23" i="72"/>
  <c r="CY25" i="72" s="1"/>
  <c r="CW23" i="72"/>
  <c r="CX25" i="72" s="1"/>
  <c r="CW21" i="71"/>
  <c r="CV302" i="72"/>
  <c r="CU302" i="72"/>
  <c r="CT302" i="72"/>
  <c r="CS302" i="72"/>
  <c r="CR302" i="72"/>
  <c r="CQ302" i="72"/>
  <c r="CP302" i="72"/>
  <c r="CO302" i="72"/>
  <c r="CN302" i="72"/>
  <c r="CM302" i="72"/>
  <c r="CL302" i="72"/>
  <c r="CK302" i="72"/>
  <c r="CV263" i="72"/>
  <c r="CU263" i="72"/>
  <c r="CT263" i="72"/>
  <c r="CU265" i="72" s="1"/>
  <c r="CS263" i="72"/>
  <c r="CT265" i="72" s="1"/>
  <c r="CR263" i="72"/>
  <c r="CS265" i="72" s="1"/>
  <c r="CQ263" i="72"/>
  <c r="CR265" i="72" s="1"/>
  <c r="CP263" i="72"/>
  <c r="CQ265" i="72" s="1"/>
  <c r="CO263" i="72"/>
  <c r="CP265" i="72" s="1"/>
  <c r="CN263" i="72"/>
  <c r="CO265" i="72" s="1"/>
  <c r="CM263" i="72"/>
  <c r="CN265" i="72" s="1"/>
  <c r="CL263" i="72"/>
  <c r="CM265" i="72" s="1"/>
  <c r="CK263" i="72"/>
  <c r="CK243" i="72"/>
  <c r="CK231" i="72"/>
  <c r="CV203" i="72"/>
  <c r="CU203" i="72"/>
  <c r="CT203" i="72"/>
  <c r="CT205" i="72" s="1"/>
  <c r="CS203" i="72"/>
  <c r="CR203" i="72"/>
  <c r="CQ203" i="72"/>
  <c r="CP203" i="72"/>
  <c r="CP205" i="72" s="1"/>
  <c r="CO203" i="72"/>
  <c r="CN203" i="72"/>
  <c r="CM203" i="72"/>
  <c r="CL203" i="72"/>
  <c r="CL205" i="72" s="1"/>
  <c r="CK203" i="72"/>
  <c r="CV143" i="72"/>
  <c r="CU143" i="72"/>
  <c r="CT143" i="72"/>
  <c r="CS143" i="72"/>
  <c r="CR143" i="72"/>
  <c r="CQ143" i="72"/>
  <c r="CP143" i="72"/>
  <c r="CO143" i="72"/>
  <c r="CN143" i="72"/>
  <c r="CM143" i="72"/>
  <c r="CL143" i="72"/>
  <c r="CK143" i="72"/>
  <c r="CV107" i="72"/>
  <c r="CU107" i="72"/>
  <c r="CT107" i="72"/>
  <c r="CS107" i="72"/>
  <c r="CR107" i="72"/>
  <c r="CQ107" i="72"/>
  <c r="CP107" i="72"/>
  <c r="CO107" i="72"/>
  <c r="CN107" i="72"/>
  <c r="CM107" i="72"/>
  <c r="CL107" i="72"/>
  <c r="CK107" i="72"/>
  <c r="CV23" i="72"/>
  <c r="CU23" i="72"/>
  <c r="CV25" i="72" s="1"/>
  <c r="CT23" i="72"/>
  <c r="CU25" i="72" s="1"/>
  <c r="CS23" i="72"/>
  <c r="CT25" i="72" s="1"/>
  <c r="CR23" i="72"/>
  <c r="CS25" i="72" s="1"/>
  <c r="CQ23" i="72"/>
  <c r="CR25" i="72" s="1"/>
  <c r="CP23" i="72"/>
  <c r="CQ25" i="72" s="1"/>
  <c r="CO23" i="72"/>
  <c r="CP25" i="72" s="1"/>
  <c r="CN23" i="72"/>
  <c r="CO25" i="72" s="1"/>
  <c r="CM23" i="72"/>
  <c r="CN25" i="72" s="1"/>
  <c r="CL23" i="72"/>
  <c r="CM25" i="72" s="1"/>
  <c r="CK23" i="72"/>
  <c r="CL25" i="72" s="1"/>
  <c r="CK21" i="71"/>
  <c r="CJ302" i="72"/>
  <c r="CI302" i="72"/>
  <c r="CH302" i="72"/>
  <c r="CG302" i="72"/>
  <c r="CF302" i="72"/>
  <c r="CE302" i="72"/>
  <c r="CD302" i="72"/>
  <c r="CC302" i="72"/>
  <c r="CB302" i="72"/>
  <c r="CA302" i="72"/>
  <c r="BZ302" i="72"/>
  <c r="BY302" i="72"/>
  <c r="CJ263" i="72"/>
  <c r="CI263" i="72"/>
  <c r="CH263" i="72"/>
  <c r="CI265" i="72" s="1"/>
  <c r="CG263" i="72"/>
  <c r="CH265" i="72" s="1"/>
  <c r="CF263" i="72"/>
  <c r="CG265" i="72" s="1"/>
  <c r="CE263" i="72"/>
  <c r="CF265" i="72" s="1"/>
  <c r="CD263" i="72"/>
  <c r="CE265" i="72" s="1"/>
  <c r="CC263" i="72"/>
  <c r="CD265" i="72" s="1"/>
  <c r="CB263" i="72"/>
  <c r="CC265" i="72" s="1"/>
  <c r="CA263" i="72"/>
  <c r="CB265" i="72" s="1"/>
  <c r="BZ263" i="72"/>
  <c r="CA265" i="72" s="1"/>
  <c r="BY263" i="72"/>
  <c r="BZ265" i="72" s="1"/>
  <c r="BY243" i="72"/>
  <c r="BY231" i="72"/>
  <c r="CJ203" i="72"/>
  <c r="CI203" i="72"/>
  <c r="CH203" i="72"/>
  <c r="CG203" i="72"/>
  <c r="CF203" i="72"/>
  <c r="CE203" i="72"/>
  <c r="CD203" i="72"/>
  <c r="CC203" i="72"/>
  <c r="CB203" i="72"/>
  <c r="CA203" i="72"/>
  <c r="BZ203" i="72"/>
  <c r="BY203" i="72"/>
  <c r="CJ143" i="72"/>
  <c r="CI143" i="72"/>
  <c r="CH143" i="72"/>
  <c r="CG143" i="72"/>
  <c r="CF143" i="72"/>
  <c r="CE143" i="72"/>
  <c r="CD143" i="72"/>
  <c r="CC143" i="72"/>
  <c r="CB143" i="72"/>
  <c r="CA143" i="72"/>
  <c r="BZ143" i="72"/>
  <c r="BY143" i="72"/>
  <c r="CJ107" i="72"/>
  <c r="CI107" i="72"/>
  <c r="CH107" i="72"/>
  <c r="CG107" i="72"/>
  <c r="CF107" i="72"/>
  <c r="CE107" i="72"/>
  <c r="CD107" i="72"/>
  <c r="CC107" i="72"/>
  <c r="CB107" i="72"/>
  <c r="CA107" i="72"/>
  <c r="BZ107" i="72"/>
  <c r="BY107" i="72"/>
  <c r="CJ23" i="72"/>
  <c r="CI23" i="72"/>
  <c r="CJ25" i="72" s="1"/>
  <c r="CH23" i="72"/>
  <c r="CI25" i="72" s="1"/>
  <c r="CG23" i="72"/>
  <c r="CH25" i="72" s="1"/>
  <c r="CF23" i="72"/>
  <c r="CG25" i="72" s="1"/>
  <c r="CE23" i="72"/>
  <c r="CF25" i="72" s="1"/>
  <c r="CD23" i="72"/>
  <c r="CE25" i="72" s="1"/>
  <c r="CC23" i="72"/>
  <c r="CD25" i="72" s="1"/>
  <c r="CB23" i="72"/>
  <c r="CC25" i="72" s="1"/>
  <c r="CA23" i="72"/>
  <c r="CB25" i="72" s="1"/>
  <c r="BZ23" i="72"/>
  <c r="CA25" i="72" s="1"/>
  <c r="BY23" i="72"/>
  <c r="BZ25" i="72" s="1"/>
  <c r="BY21" i="71"/>
  <c r="E21" i="72"/>
  <c r="BM21" i="71"/>
  <c r="BX302" i="72"/>
  <c r="BX263" i="72"/>
  <c r="BW263" i="72"/>
  <c r="BV263" i="72"/>
  <c r="BW265" i="72" s="1"/>
  <c r="BU263" i="72"/>
  <c r="BV265" i="72" s="1"/>
  <c r="BT263" i="72"/>
  <c r="BU265" i="72" s="1"/>
  <c r="BS263" i="72"/>
  <c r="BT265" i="72" s="1"/>
  <c r="BR263" i="72"/>
  <c r="BS265" i="72" s="1"/>
  <c r="BQ263" i="72"/>
  <c r="BR265" i="72" s="1"/>
  <c r="BP263" i="72"/>
  <c r="BQ265" i="72" s="1"/>
  <c r="BO263" i="72"/>
  <c r="BP265" i="72" s="1"/>
  <c r="BN263" i="72"/>
  <c r="BO265" i="72" s="1"/>
  <c r="BM263" i="72"/>
  <c r="BN265" i="72" s="1"/>
  <c r="BM243" i="72"/>
  <c r="BM231" i="72"/>
  <c r="BX203" i="72"/>
  <c r="BW203" i="72"/>
  <c r="BW205" i="72" s="1"/>
  <c r="BV203" i="72"/>
  <c r="BU203" i="72"/>
  <c r="BT203" i="72"/>
  <c r="BS203" i="72"/>
  <c r="BS205" i="72" s="1"/>
  <c r="BR203" i="72"/>
  <c r="BQ203" i="72"/>
  <c r="BP203" i="72"/>
  <c r="BO203" i="72"/>
  <c r="BO205" i="72" s="1"/>
  <c r="BN203" i="72"/>
  <c r="BM203" i="72"/>
  <c r="BX143" i="72"/>
  <c r="BW143" i="72"/>
  <c r="BW145" i="72" s="1"/>
  <c r="BV143" i="72"/>
  <c r="BU143" i="72"/>
  <c r="BT143" i="72"/>
  <c r="BS143" i="72"/>
  <c r="BS145" i="72" s="1"/>
  <c r="BR143" i="72"/>
  <c r="BQ143" i="72"/>
  <c r="BP143" i="72"/>
  <c r="BO143" i="72"/>
  <c r="BO145" i="72" s="1"/>
  <c r="BN143" i="72"/>
  <c r="BM143" i="72"/>
  <c r="BX107" i="72"/>
  <c r="BW107" i="72"/>
  <c r="BV107" i="72"/>
  <c r="BV109" i="72" s="1"/>
  <c r="BU107" i="72"/>
  <c r="BT107" i="72"/>
  <c r="BS107" i="72"/>
  <c r="BR107" i="72"/>
  <c r="BR109" i="72" s="1"/>
  <c r="BQ107" i="72"/>
  <c r="BP107" i="72"/>
  <c r="BO107" i="72"/>
  <c r="BN107" i="72"/>
  <c r="BN109" i="72" s="1"/>
  <c r="BM107" i="72"/>
  <c r="BX23" i="72"/>
  <c r="BW23" i="72"/>
  <c r="BX25" i="72" s="1"/>
  <c r="BV23" i="72"/>
  <c r="BW25" i="72" s="1"/>
  <c r="BU23" i="72"/>
  <c r="BV25" i="72" s="1"/>
  <c r="BT23" i="72"/>
  <c r="BU25" i="72" s="1"/>
  <c r="BS23" i="72"/>
  <c r="BT25" i="72" s="1"/>
  <c r="BR23" i="72"/>
  <c r="BS25" i="72" s="1"/>
  <c r="BQ23" i="72"/>
  <c r="BR25" i="72" s="1"/>
  <c r="BP23" i="72"/>
  <c r="BQ25" i="72" s="1"/>
  <c r="BO23" i="72"/>
  <c r="BP25" i="72" s="1"/>
  <c r="BN23" i="72"/>
  <c r="BO25" i="72" s="1"/>
  <c r="BM23" i="72"/>
  <c r="BN25" i="72" s="1"/>
  <c r="F21" i="72" l="1"/>
  <c r="E2" i="72"/>
  <c r="F2" i="72" s="1"/>
  <c r="G2" i="72" s="1"/>
  <c r="H2" i="72" s="1"/>
  <c r="I2" i="72" s="1"/>
  <c r="J2" i="72" s="1"/>
  <c r="K2" i="72" s="1"/>
  <c r="L2" i="72" s="1"/>
  <c r="M2" i="72" s="1"/>
  <c r="N2" i="72" s="1"/>
  <c r="E33" i="72"/>
  <c r="E45" i="72" s="1"/>
  <c r="E57" i="72" s="1"/>
  <c r="E69" i="72" s="1"/>
  <c r="E81" i="72" s="1"/>
  <c r="E93" i="72" s="1"/>
  <c r="E105" i="72" s="1"/>
  <c r="E117" i="72" s="1"/>
  <c r="E129" i="72" s="1"/>
  <c r="E141" i="72" s="1"/>
  <c r="E153" i="72" s="1"/>
  <c r="E165" i="72" s="1"/>
  <c r="E177" i="72" s="1"/>
  <c r="E189" i="72" s="1"/>
  <c r="E201" i="72" s="1"/>
  <c r="E213" i="72" s="1"/>
  <c r="E225" i="72" s="1"/>
  <c r="E237" i="72" s="1"/>
  <c r="E249" i="72" s="1"/>
  <c r="E261" i="72" s="1"/>
  <c r="E274" i="72" s="1"/>
  <c r="E284" i="72" s="1"/>
  <c r="DJ25" i="72"/>
  <c r="DI109" i="72"/>
  <c r="DK109" i="72"/>
  <c r="DK111" i="72" s="1"/>
  <c r="DM109" i="72"/>
  <c r="DO109" i="72"/>
  <c r="DQ109" i="72"/>
  <c r="DS109" i="72"/>
  <c r="DS111" i="72" s="1"/>
  <c r="DJ145" i="72"/>
  <c r="DJ147" i="72" s="1"/>
  <c r="DL145" i="72"/>
  <c r="DL147" i="72" s="1"/>
  <c r="DN145" i="72"/>
  <c r="DN147" i="72" s="1"/>
  <c r="DP145" i="72"/>
  <c r="DP147" i="72" s="1"/>
  <c r="DR145" i="72"/>
  <c r="DR147" i="72" s="1"/>
  <c r="DJ109" i="72"/>
  <c r="DJ111" i="72" s="1"/>
  <c r="DL109" i="72"/>
  <c r="DN109" i="72"/>
  <c r="DP109" i="72"/>
  <c r="DR109" i="72"/>
  <c r="DR111" i="72" s="1"/>
  <c r="DT109" i="72"/>
  <c r="DK145" i="72"/>
  <c r="DK147" i="72" s="1"/>
  <c r="DM145" i="72"/>
  <c r="DM147" i="72" s="1"/>
  <c r="DO145" i="72"/>
  <c r="DO147" i="72" s="1"/>
  <c r="DQ145" i="72"/>
  <c r="DQ147" i="72" s="1"/>
  <c r="DS145" i="72"/>
  <c r="DS147" i="72" s="1"/>
  <c r="DI145" i="72"/>
  <c r="DI205" i="72"/>
  <c r="DK205" i="72"/>
  <c r="DM205" i="72"/>
  <c r="DO205" i="72"/>
  <c r="DQ205" i="72"/>
  <c r="DS205" i="72"/>
  <c r="DJ265" i="72"/>
  <c r="DT145" i="72"/>
  <c r="DJ205" i="72"/>
  <c r="DL205" i="72"/>
  <c r="DN205" i="72"/>
  <c r="DP205" i="72"/>
  <c r="DR205" i="72"/>
  <c r="DT205" i="72"/>
  <c r="DB111" i="72"/>
  <c r="CX111" i="72"/>
  <c r="DF111" i="72"/>
  <c r="CX265" i="72"/>
  <c r="CZ109" i="72"/>
  <c r="DD109" i="72"/>
  <c r="DH109" i="72"/>
  <c r="CW109" i="72"/>
  <c r="CY109" i="72"/>
  <c r="DA109" i="72"/>
  <c r="DC109" i="72"/>
  <c r="DE109" i="72"/>
  <c r="DG109" i="72"/>
  <c r="CX145" i="72"/>
  <c r="CZ145" i="72"/>
  <c r="DB145" i="72"/>
  <c r="DD145" i="72"/>
  <c r="DF145" i="72"/>
  <c r="DH145" i="72"/>
  <c r="CX205" i="72"/>
  <c r="CZ205" i="72"/>
  <c r="DB205" i="72"/>
  <c r="DD205" i="72"/>
  <c r="DF205" i="72"/>
  <c r="DH205" i="72"/>
  <c r="CY265" i="72"/>
  <c r="CW145" i="72"/>
  <c r="CY145" i="72"/>
  <c r="DA145" i="72"/>
  <c r="DC145" i="72"/>
  <c r="DE145" i="72"/>
  <c r="DG145" i="72"/>
  <c r="CW205" i="72"/>
  <c r="CY205" i="72"/>
  <c r="DA205" i="72"/>
  <c r="DC205" i="72"/>
  <c r="DE205" i="72"/>
  <c r="DG205" i="72"/>
  <c r="CL207" i="72"/>
  <c r="CP207" i="72"/>
  <c r="CT207" i="72"/>
  <c r="CK109" i="72"/>
  <c r="CM109" i="72"/>
  <c r="CO109" i="72"/>
  <c r="CQ109" i="72"/>
  <c r="CS109" i="72"/>
  <c r="CU109" i="72"/>
  <c r="CL145" i="72"/>
  <c r="CN145" i="72"/>
  <c r="CP145" i="72"/>
  <c r="CR145" i="72"/>
  <c r="CT145" i="72"/>
  <c r="CV145" i="72"/>
  <c r="CN205" i="72"/>
  <c r="CR205" i="72"/>
  <c r="CV205" i="72"/>
  <c r="CL109" i="72"/>
  <c r="CN109" i="72"/>
  <c r="CP109" i="72"/>
  <c r="CR109" i="72"/>
  <c r="CT109" i="72"/>
  <c r="CV109" i="72"/>
  <c r="CK145" i="72"/>
  <c r="CM145" i="72"/>
  <c r="CO145" i="72"/>
  <c r="CQ145" i="72"/>
  <c r="CS145" i="72"/>
  <c r="CU145" i="72"/>
  <c r="CK205" i="72"/>
  <c r="CM205" i="72"/>
  <c r="CO205" i="72"/>
  <c r="CQ205" i="72"/>
  <c r="CS205" i="72"/>
  <c r="CU205" i="72"/>
  <c r="CL265" i="72"/>
  <c r="BZ109" i="72"/>
  <c r="CB109" i="72"/>
  <c r="CD109" i="72"/>
  <c r="CF109" i="72"/>
  <c r="CH109" i="72"/>
  <c r="CJ109" i="72"/>
  <c r="BY145" i="72"/>
  <c r="CA145" i="72"/>
  <c r="CC145" i="72"/>
  <c r="CE145" i="72"/>
  <c r="CG145" i="72"/>
  <c r="CI145" i="72"/>
  <c r="BY109" i="72"/>
  <c r="CA109" i="72"/>
  <c r="CC109" i="72"/>
  <c r="CE109" i="72"/>
  <c r="CG109" i="72"/>
  <c r="CI109" i="72"/>
  <c r="BZ145" i="72"/>
  <c r="CB145" i="72"/>
  <c r="CD145" i="72"/>
  <c r="CF145" i="72"/>
  <c r="CH145" i="72"/>
  <c r="CJ145" i="72"/>
  <c r="BY205" i="72"/>
  <c r="CA205" i="72"/>
  <c r="CC205" i="72"/>
  <c r="CE205" i="72"/>
  <c r="CG205" i="72"/>
  <c r="CI205" i="72"/>
  <c r="BZ205" i="72"/>
  <c r="CB205" i="72"/>
  <c r="CD205" i="72"/>
  <c r="CF205" i="72"/>
  <c r="CH205" i="72"/>
  <c r="CJ205" i="72"/>
  <c r="BR111" i="72"/>
  <c r="BO147" i="72"/>
  <c r="BS147" i="72"/>
  <c r="BW147" i="72"/>
  <c r="BO207" i="72"/>
  <c r="BS207" i="72"/>
  <c r="BW207" i="72"/>
  <c r="BV111" i="72"/>
  <c r="BN111" i="72"/>
  <c r="BP109" i="72"/>
  <c r="BT109" i="72"/>
  <c r="BX109" i="72"/>
  <c r="BM145" i="72"/>
  <c r="BQ145" i="72"/>
  <c r="BU145" i="72"/>
  <c r="BM205" i="72"/>
  <c r="BQ205" i="72"/>
  <c r="BU205" i="72"/>
  <c r="BM109" i="72"/>
  <c r="BO109" i="72"/>
  <c r="BQ109" i="72"/>
  <c r="BS109" i="72"/>
  <c r="BU109" i="72"/>
  <c r="BW109" i="72"/>
  <c r="BN145" i="72"/>
  <c r="BP145" i="72"/>
  <c r="BR145" i="72"/>
  <c r="BT145" i="72"/>
  <c r="BV145" i="72"/>
  <c r="BX145" i="72"/>
  <c r="BN205" i="72"/>
  <c r="BP205" i="72"/>
  <c r="BR205" i="72"/>
  <c r="BT205" i="72"/>
  <c r="BV205" i="72"/>
  <c r="BX205" i="72"/>
  <c r="DR207" i="72" l="1"/>
  <c r="DN207" i="72"/>
  <c r="DJ207" i="72"/>
  <c r="DQ207" i="72"/>
  <c r="DM207" i="72"/>
  <c r="DI207" i="72"/>
  <c r="DI147" i="72"/>
  <c r="DQ111" i="72"/>
  <c r="DM111" i="72"/>
  <c r="DI111" i="72"/>
  <c r="DN111" i="72"/>
  <c r="DT207" i="72"/>
  <c r="DP207" i="72"/>
  <c r="DL207" i="72"/>
  <c r="DT147" i="72"/>
  <c r="DS207" i="72"/>
  <c r="DO207" i="72"/>
  <c r="DK207" i="72"/>
  <c r="DT111" i="72"/>
  <c r="DP111" i="72"/>
  <c r="DL111" i="72"/>
  <c r="DO111" i="72"/>
  <c r="G21" i="72"/>
  <c r="F33" i="72"/>
  <c r="F45" i="72" s="1"/>
  <c r="F57" i="72" s="1"/>
  <c r="F69" i="72" s="1"/>
  <c r="F81" i="72" s="1"/>
  <c r="F93" i="72" s="1"/>
  <c r="F105" i="72" s="1"/>
  <c r="F117" i="72" s="1"/>
  <c r="F129" i="72" s="1"/>
  <c r="F141" i="72" s="1"/>
  <c r="F153" i="72" s="1"/>
  <c r="F165" i="72" s="1"/>
  <c r="F177" i="72" s="1"/>
  <c r="F189" i="72" s="1"/>
  <c r="F201" i="72" s="1"/>
  <c r="F213" i="72" s="1"/>
  <c r="F225" i="72" s="1"/>
  <c r="F237" i="72" s="1"/>
  <c r="F249" i="72" s="1"/>
  <c r="F261" i="72" s="1"/>
  <c r="F274" i="72" s="1"/>
  <c r="F284" i="72" s="1"/>
  <c r="DE207" i="72"/>
  <c r="DA207" i="72"/>
  <c r="CW207" i="72"/>
  <c r="DE147" i="72"/>
  <c r="DA147" i="72"/>
  <c r="CW147" i="72"/>
  <c r="DH207" i="72"/>
  <c r="DD207" i="72"/>
  <c r="CZ207" i="72"/>
  <c r="DH147" i="72"/>
  <c r="DD147" i="72"/>
  <c r="CZ147" i="72"/>
  <c r="DG111" i="72"/>
  <c r="DC111" i="72"/>
  <c r="CY111" i="72"/>
  <c r="DD111" i="72"/>
  <c r="DG207" i="72"/>
  <c r="DC207" i="72"/>
  <c r="CY207" i="72"/>
  <c r="DG147" i="72"/>
  <c r="DC147" i="72"/>
  <c r="CY147" i="72"/>
  <c r="DF207" i="72"/>
  <c r="DB207" i="72"/>
  <c r="CX207" i="72"/>
  <c r="DF147" i="72"/>
  <c r="DB147" i="72"/>
  <c r="CX147" i="72"/>
  <c r="DE111" i="72"/>
  <c r="DA111" i="72"/>
  <c r="CW111" i="72"/>
  <c r="DH111" i="72"/>
  <c r="CZ111" i="72"/>
  <c r="CU207" i="72"/>
  <c r="CQ207" i="72"/>
  <c r="CM207" i="72"/>
  <c r="CU147" i="72"/>
  <c r="CQ147" i="72"/>
  <c r="CM147" i="72"/>
  <c r="CV111" i="72"/>
  <c r="CR111" i="72"/>
  <c r="CN111" i="72"/>
  <c r="CV147" i="72"/>
  <c r="CR147" i="72"/>
  <c r="CN147" i="72"/>
  <c r="CU111" i="72"/>
  <c r="CQ111" i="72"/>
  <c r="CM111" i="72"/>
  <c r="CN207" i="72"/>
  <c r="CS207" i="72"/>
  <c r="CO207" i="72"/>
  <c r="CK207" i="72"/>
  <c r="CS147" i="72"/>
  <c r="CO147" i="72"/>
  <c r="CK147" i="72"/>
  <c r="CT111" i="72"/>
  <c r="CP111" i="72"/>
  <c r="CL111" i="72"/>
  <c r="CR207" i="72"/>
  <c r="CT147" i="72"/>
  <c r="CP147" i="72"/>
  <c r="CL147" i="72"/>
  <c r="CS111" i="72"/>
  <c r="CO111" i="72"/>
  <c r="CK111" i="72"/>
  <c r="CV207" i="72"/>
  <c r="CH207" i="72"/>
  <c r="CD207" i="72"/>
  <c r="BZ207" i="72"/>
  <c r="CI207" i="72"/>
  <c r="CE207" i="72"/>
  <c r="CA207" i="72"/>
  <c r="CH147" i="72"/>
  <c r="CD147" i="72"/>
  <c r="BZ147" i="72"/>
  <c r="CG111" i="72"/>
  <c r="CC111" i="72"/>
  <c r="BY111" i="72"/>
  <c r="CG147" i="72"/>
  <c r="CC147" i="72"/>
  <c r="BY147" i="72"/>
  <c r="CH111" i="72"/>
  <c r="CD111" i="72"/>
  <c r="BZ111" i="72"/>
  <c r="CJ207" i="72"/>
  <c r="CF207" i="72"/>
  <c r="CB207" i="72"/>
  <c r="CG207" i="72"/>
  <c r="CC207" i="72"/>
  <c r="BY207" i="72"/>
  <c r="CJ147" i="72"/>
  <c r="CF147" i="72"/>
  <c r="CB147" i="72"/>
  <c r="CI111" i="72"/>
  <c r="CE111" i="72"/>
  <c r="CA111" i="72"/>
  <c r="CI147" i="72"/>
  <c r="CE147" i="72"/>
  <c r="CA147" i="72"/>
  <c r="CJ111" i="72"/>
  <c r="CF111" i="72"/>
  <c r="CB111" i="72"/>
  <c r="BU207" i="72"/>
  <c r="BV207" i="72"/>
  <c r="BR207" i="72"/>
  <c r="BN207" i="72"/>
  <c r="BV147" i="72"/>
  <c r="BR147" i="72"/>
  <c r="BN147" i="72"/>
  <c r="BU111" i="72"/>
  <c r="BQ111" i="72"/>
  <c r="BM111" i="72"/>
  <c r="BQ207" i="72"/>
  <c r="BU147" i="72"/>
  <c r="BM147" i="72"/>
  <c r="BX111" i="72"/>
  <c r="BP111" i="72"/>
  <c r="BX207" i="72"/>
  <c r="BP207" i="72"/>
  <c r="BT147" i="72"/>
  <c r="BS111" i="72"/>
  <c r="BQ147" i="72"/>
  <c r="BM207" i="72"/>
  <c r="BT207" i="72"/>
  <c r="BX147" i="72"/>
  <c r="BP147" i="72"/>
  <c r="BW111" i="72"/>
  <c r="BO111" i="72"/>
  <c r="BT111" i="72"/>
  <c r="H21" i="72" l="1"/>
  <c r="G33" i="72"/>
  <c r="G45" i="72" s="1"/>
  <c r="G57" i="72" s="1"/>
  <c r="G69" i="72" s="1"/>
  <c r="G81" i="72" s="1"/>
  <c r="G93" i="72" s="1"/>
  <c r="G105" i="72" s="1"/>
  <c r="G117" i="72" s="1"/>
  <c r="G129" i="72" s="1"/>
  <c r="G141" i="72" s="1"/>
  <c r="G153" i="72" s="1"/>
  <c r="G165" i="72" s="1"/>
  <c r="G177" i="72" s="1"/>
  <c r="G189" i="72" s="1"/>
  <c r="G201" i="72" s="1"/>
  <c r="G213" i="72" s="1"/>
  <c r="G225" i="72" s="1"/>
  <c r="G237" i="72" s="1"/>
  <c r="G249" i="72" s="1"/>
  <c r="G261" i="72" s="1"/>
  <c r="G274" i="72" s="1"/>
  <c r="G284" i="72" s="1"/>
  <c r="B297" i="72"/>
  <c r="B296" i="72"/>
  <c r="I21" i="72" l="1"/>
  <c r="H33" i="72"/>
  <c r="H45" i="72" s="1"/>
  <c r="H57" i="72" s="1"/>
  <c r="H69" i="72" s="1"/>
  <c r="H81" i="72" s="1"/>
  <c r="H93" i="72" s="1"/>
  <c r="H105" i="72" s="1"/>
  <c r="H117" i="72" s="1"/>
  <c r="H129" i="72" s="1"/>
  <c r="H141" i="72" s="1"/>
  <c r="H153" i="72" s="1"/>
  <c r="H165" i="72" s="1"/>
  <c r="H177" i="72" s="1"/>
  <c r="H189" i="72" s="1"/>
  <c r="H201" i="72" s="1"/>
  <c r="H213" i="72" s="1"/>
  <c r="H225" i="72" s="1"/>
  <c r="H237" i="72" s="1"/>
  <c r="H249" i="72" s="1"/>
  <c r="H261" i="72" s="1"/>
  <c r="H274" i="72" s="1"/>
  <c r="H284" i="72" s="1"/>
  <c r="BA21" i="71"/>
  <c r="AO21" i="71"/>
  <c r="AC21" i="71"/>
  <c r="Q21" i="71"/>
  <c r="BL23" i="72"/>
  <c r="BK23" i="72"/>
  <c r="BJ23" i="72"/>
  <c r="BI23" i="72"/>
  <c r="BH23" i="72"/>
  <c r="BG23" i="72"/>
  <c r="BF23" i="72"/>
  <c r="BE23" i="72"/>
  <c r="BD23" i="72"/>
  <c r="BC23" i="72"/>
  <c r="BB23" i="72"/>
  <c r="BA23" i="72"/>
  <c r="BB25" i="72" s="1"/>
  <c r="AZ23" i="72"/>
  <c r="AY23" i="72"/>
  <c r="AX23" i="72"/>
  <c r="AW23" i="72"/>
  <c r="AV23" i="72"/>
  <c r="AU23" i="72"/>
  <c r="AT23" i="72"/>
  <c r="AS23" i="72"/>
  <c r="AR23" i="72"/>
  <c r="AQ23" i="72"/>
  <c r="AP23" i="72"/>
  <c r="AO23" i="72"/>
  <c r="AP25" i="72" s="1"/>
  <c r="AN23" i="72"/>
  <c r="AM23" i="72"/>
  <c r="AL23" i="72"/>
  <c r="AK23" i="72"/>
  <c r="AJ23" i="72"/>
  <c r="AI23" i="72"/>
  <c r="AH23" i="72"/>
  <c r="AG23" i="72"/>
  <c r="AF23" i="72"/>
  <c r="AE23" i="72"/>
  <c r="AD23" i="72"/>
  <c r="AC23" i="72"/>
  <c r="AD25" i="72" s="1"/>
  <c r="AB23" i="72"/>
  <c r="AA23" i="72"/>
  <c r="Z23" i="72"/>
  <c r="Y23" i="72"/>
  <c r="X23" i="72"/>
  <c r="W23" i="72"/>
  <c r="V23" i="72"/>
  <c r="U23" i="72"/>
  <c r="T23" i="72"/>
  <c r="S23" i="72"/>
  <c r="R23" i="72"/>
  <c r="Q23" i="72"/>
  <c r="BL263" i="72"/>
  <c r="BK263" i="72"/>
  <c r="BJ263" i="72"/>
  <c r="BK265" i="72" s="1"/>
  <c r="BI263" i="72"/>
  <c r="BJ265" i="72" s="1"/>
  <c r="BH263" i="72"/>
  <c r="BI265" i="72" s="1"/>
  <c r="BG263" i="72"/>
  <c r="BH265" i="72" s="1"/>
  <c r="BF263" i="72"/>
  <c r="BG265" i="72" s="1"/>
  <c r="BE263" i="72"/>
  <c r="BF265" i="72" s="1"/>
  <c r="BD263" i="72"/>
  <c r="BE265" i="72" s="1"/>
  <c r="BC263" i="72"/>
  <c r="BD265" i="72" s="1"/>
  <c r="BB263" i="72"/>
  <c r="BC265" i="72" s="1"/>
  <c r="BA263" i="72"/>
  <c r="BA243" i="72"/>
  <c r="BA231" i="72"/>
  <c r="BL203" i="72"/>
  <c r="BK203" i="72"/>
  <c r="BJ203" i="72"/>
  <c r="BI203" i="72"/>
  <c r="BH203" i="72"/>
  <c r="BG203" i="72"/>
  <c r="BF203" i="72"/>
  <c r="BE203" i="72"/>
  <c r="BD203" i="72"/>
  <c r="BC203" i="72"/>
  <c r="BB203" i="72"/>
  <c r="BA203" i="72"/>
  <c r="BL143" i="72"/>
  <c r="BK143" i="72"/>
  <c r="BJ143" i="72"/>
  <c r="BI143" i="72"/>
  <c r="BH143" i="72"/>
  <c r="BG143" i="72"/>
  <c r="BF143" i="72"/>
  <c r="BE143" i="72"/>
  <c r="BD143" i="72"/>
  <c r="BC143" i="72"/>
  <c r="BB143" i="72"/>
  <c r="BA143" i="72"/>
  <c r="BL107" i="72"/>
  <c r="BK107" i="72"/>
  <c r="BJ107" i="72"/>
  <c r="BI107" i="72"/>
  <c r="BH107" i="72"/>
  <c r="BG107" i="72"/>
  <c r="BF107" i="72"/>
  <c r="BE107" i="72"/>
  <c r="BD107" i="72"/>
  <c r="BC107" i="72"/>
  <c r="BB107" i="72"/>
  <c r="BA107" i="72"/>
  <c r="AZ263" i="72"/>
  <c r="AY263" i="72"/>
  <c r="AX263" i="72"/>
  <c r="AY265" i="72" s="1"/>
  <c r="AW263" i="72"/>
  <c r="AX265" i="72" s="1"/>
  <c r="AV263" i="72"/>
  <c r="AW265" i="72" s="1"/>
  <c r="AU263" i="72"/>
  <c r="AV265" i="72" s="1"/>
  <c r="AT263" i="72"/>
  <c r="AU265" i="72" s="1"/>
  <c r="AS263" i="72"/>
  <c r="AT265" i="72" s="1"/>
  <c r="AR263" i="72"/>
  <c r="AS265" i="72" s="1"/>
  <c r="AQ263" i="72"/>
  <c r="AR265" i="72" s="1"/>
  <c r="AP263" i="72"/>
  <c r="AQ265" i="72" s="1"/>
  <c r="AO263" i="72"/>
  <c r="AP265" i="72" s="1"/>
  <c r="AO243" i="72"/>
  <c r="AO231" i="72"/>
  <c r="AZ203" i="72"/>
  <c r="AY203" i="72"/>
  <c r="AX203" i="72"/>
  <c r="AW203" i="72"/>
  <c r="AV203" i="72"/>
  <c r="AU203" i="72"/>
  <c r="AT203" i="72"/>
  <c r="AS203" i="72"/>
  <c r="AR203" i="72"/>
  <c r="AQ203" i="72"/>
  <c r="AP203" i="72"/>
  <c r="AO203" i="72"/>
  <c r="AZ143" i="72"/>
  <c r="AY143" i="72"/>
  <c r="AX143" i="72"/>
  <c r="AW143" i="72"/>
  <c r="AV143" i="72"/>
  <c r="AU143" i="72"/>
  <c r="AT143" i="72"/>
  <c r="AS143" i="72"/>
  <c r="AR143" i="72"/>
  <c r="AQ143" i="72"/>
  <c r="AP143" i="72"/>
  <c r="AO143" i="72"/>
  <c r="AZ107" i="72"/>
  <c r="AY107" i="72"/>
  <c r="AX107" i="72"/>
  <c r="AX109" i="72" s="1"/>
  <c r="AW107" i="72"/>
  <c r="AV107" i="72"/>
  <c r="AU107" i="72"/>
  <c r="AT107" i="72"/>
  <c r="AT109" i="72" s="1"/>
  <c r="AS107" i="72"/>
  <c r="AR107" i="72"/>
  <c r="AQ107" i="72"/>
  <c r="AP107" i="72"/>
  <c r="AP109" i="72" s="1"/>
  <c r="AO107" i="72"/>
  <c r="AN263" i="72"/>
  <c r="AM263" i="72"/>
  <c r="AL263" i="72"/>
  <c r="AM265" i="72" s="1"/>
  <c r="AK263" i="72"/>
  <c r="AL265" i="72" s="1"/>
  <c r="AJ263" i="72"/>
  <c r="AK265" i="72" s="1"/>
  <c r="AI263" i="72"/>
  <c r="AJ265" i="72" s="1"/>
  <c r="AH263" i="72"/>
  <c r="AI265" i="72" s="1"/>
  <c r="AG263" i="72"/>
  <c r="AH265" i="72" s="1"/>
  <c r="AF263" i="72"/>
  <c r="AG265" i="72" s="1"/>
  <c r="AE263" i="72"/>
  <c r="AF265" i="72" s="1"/>
  <c r="AD263" i="72"/>
  <c r="AE265" i="72" s="1"/>
  <c r="AC263" i="72"/>
  <c r="AC243" i="72"/>
  <c r="AC231" i="72"/>
  <c r="AN203" i="72"/>
  <c r="AM203" i="72"/>
  <c r="AM205" i="72" s="1"/>
  <c r="AL203" i="72"/>
  <c r="AK203" i="72"/>
  <c r="AJ203" i="72"/>
  <c r="AI203" i="72"/>
  <c r="AI205" i="72" s="1"/>
  <c r="AH203" i="72"/>
  <c r="AG203" i="72"/>
  <c r="AF203" i="72"/>
  <c r="AE203" i="72"/>
  <c r="AE205" i="72" s="1"/>
  <c r="AD203" i="72"/>
  <c r="AC203" i="72"/>
  <c r="AN143" i="72"/>
  <c r="AM143" i="72"/>
  <c r="AL143" i="72"/>
  <c r="AK143" i="72"/>
  <c r="AJ143" i="72"/>
  <c r="AI143" i="72"/>
  <c r="AH143" i="72"/>
  <c r="AG143" i="72"/>
  <c r="AF143" i="72"/>
  <c r="AE143" i="72"/>
  <c r="AD143" i="72"/>
  <c r="AC143" i="72"/>
  <c r="AN107" i="72"/>
  <c r="AM107" i="72"/>
  <c r="AM109" i="72" s="1"/>
  <c r="AL107" i="72"/>
  <c r="AK107" i="72"/>
  <c r="AJ107" i="72"/>
  <c r="AI107" i="72"/>
  <c r="AI109" i="72" s="1"/>
  <c r="AH107" i="72"/>
  <c r="AG107" i="72"/>
  <c r="AF107" i="72"/>
  <c r="AE107" i="72"/>
  <c r="AE109" i="72" s="1"/>
  <c r="AD107" i="72"/>
  <c r="AC107" i="72"/>
  <c r="AE25" i="72"/>
  <c r="R25" i="72"/>
  <c r="AB263" i="72"/>
  <c r="AA263" i="72"/>
  <c r="Z263" i="72"/>
  <c r="AA265" i="72" s="1"/>
  <c r="Y263" i="72"/>
  <c r="Z265" i="72" s="1"/>
  <c r="X263" i="72"/>
  <c r="Y265" i="72" s="1"/>
  <c r="W263" i="72"/>
  <c r="X265" i="72" s="1"/>
  <c r="V263" i="72"/>
  <c r="W265" i="72" s="1"/>
  <c r="U263" i="72"/>
  <c r="V265" i="72" s="1"/>
  <c r="T263" i="72"/>
  <c r="U265" i="72" s="1"/>
  <c r="S263" i="72"/>
  <c r="T265" i="72" s="1"/>
  <c r="R263" i="72"/>
  <c r="S265" i="72" s="1"/>
  <c r="Q263" i="72"/>
  <c r="Q243" i="72"/>
  <c r="Q231" i="72"/>
  <c r="AB203" i="72"/>
  <c r="AA203" i="72"/>
  <c r="Z203" i="72"/>
  <c r="Y203" i="72"/>
  <c r="X203" i="72"/>
  <c r="W203" i="72"/>
  <c r="V203" i="72"/>
  <c r="U203" i="72"/>
  <c r="T203" i="72"/>
  <c r="S203" i="72"/>
  <c r="R203" i="72"/>
  <c r="Q203" i="72"/>
  <c r="AB143" i="72"/>
  <c r="AA143" i="72"/>
  <c r="Z143" i="72"/>
  <c r="Y143" i="72"/>
  <c r="X143" i="72"/>
  <c r="W143" i="72"/>
  <c r="V143" i="72"/>
  <c r="U143" i="72"/>
  <c r="T143" i="72"/>
  <c r="S143" i="72"/>
  <c r="R143" i="72"/>
  <c r="Q143" i="72"/>
  <c r="AB107" i="72"/>
  <c r="AB109" i="72" s="1"/>
  <c r="AA107" i="72"/>
  <c r="Z107" i="72"/>
  <c r="Y107" i="72"/>
  <c r="X107" i="72"/>
  <c r="X109" i="72" s="1"/>
  <c r="W107" i="72"/>
  <c r="V107" i="72"/>
  <c r="U107" i="72"/>
  <c r="T107" i="72"/>
  <c r="T109" i="72" s="1"/>
  <c r="S107" i="72"/>
  <c r="R107" i="72"/>
  <c r="Q107" i="72"/>
  <c r="J21" i="72" l="1"/>
  <c r="I33" i="72"/>
  <c r="I45" i="72" s="1"/>
  <c r="I57" i="72" s="1"/>
  <c r="I69" i="72" s="1"/>
  <c r="I81" i="72" s="1"/>
  <c r="I93" i="72" s="1"/>
  <c r="I105" i="72" s="1"/>
  <c r="I117" i="72" s="1"/>
  <c r="I129" i="72" s="1"/>
  <c r="I141" i="72" s="1"/>
  <c r="I153" i="72" s="1"/>
  <c r="I165" i="72" s="1"/>
  <c r="I177" i="72" s="1"/>
  <c r="I189" i="72" s="1"/>
  <c r="I201" i="72" s="1"/>
  <c r="I213" i="72" s="1"/>
  <c r="I225" i="72" s="1"/>
  <c r="I237" i="72" s="1"/>
  <c r="I249" i="72" s="1"/>
  <c r="I261" i="72" s="1"/>
  <c r="I274" i="72" s="1"/>
  <c r="I284" i="72" s="1"/>
  <c r="AE111" i="72"/>
  <c r="AE207" i="72"/>
  <c r="AM207" i="72"/>
  <c r="AI207" i="72"/>
  <c r="AD265" i="72"/>
  <c r="T111" i="72"/>
  <c r="X111" i="72"/>
  <c r="AB111" i="72"/>
  <c r="BD25" i="72"/>
  <c r="BC25" i="72"/>
  <c r="BA109" i="72"/>
  <c r="BC109" i="72"/>
  <c r="BE109" i="72"/>
  <c r="BG109" i="72"/>
  <c r="BI109" i="72"/>
  <c r="BK109" i="72"/>
  <c r="BB145" i="72"/>
  <c r="BD145" i="72"/>
  <c r="BF145" i="72"/>
  <c r="BH145" i="72"/>
  <c r="BJ145" i="72"/>
  <c r="BL145" i="72"/>
  <c r="BB109" i="72"/>
  <c r="BD109" i="72"/>
  <c r="BF109" i="72"/>
  <c r="BH109" i="72"/>
  <c r="BJ109" i="72"/>
  <c r="BL109" i="72"/>
  <c r="BA145" i="72"/>
  <c r="BC145" i="72"/>
  <c r="BE145" i="72"/>
  <c r="BG145" i="72"/>
  <c r="BI145" i="72"/>
  <c r="BK145" i="72"/>
  <c r="BB205" i="72"/>
  <c r="BF205" i="72"/>
  <c r="BJ205" i="72"/>
  <c r="BD205" i="72"/>
  <c r="BH205" i="72"/>
  <c r="BL205" i="72"/>
  <c r="BB265" i="72"/>
  <c r="BA205" i="72"/>
  <c r="BC205" i="72"/>
  <c r="BE205" i="72"/>
  <c r="BG205" i="72"/>
  <c r="BI205" i="72"/>
  <c r="BK205" i="72"/>
  <c r="AP111" i="72"/>
  <c r="AT111" i="72"/>
  <c r="AX111" i="72"/>
  <c r="AZ109" i="72"/>
  <c r="AR109" i="72"/>
  <c r="AV109" i="72"/>
  <c r="AO109" i="72"/>
  <c r="AQ109" i="72"/>
  <c r="AS109" i="72"/>
  <c r="AU109" i="72"/>
  <c r="AW109" i="72"/>
  <c r="AY109" i="72"/>
  <c r="AP145" i="72"/>
  <c r="AR145" i="72"/>
  <c r="AT145" i="72"/>
  <c r="AV145" i="72"/>
  <c r="AX145" i="72"/>
  <c r="AZ145" i="72"/>
  <c r="AQ205" i="72"/>
  <c r="AU205" i="72"/>
  <c r="AY205" i="72"/>
  <c r="AO145" i="72"/>
  <c r="AQ145" i="72"/>
  <c r="AS145" i="72"/>
  <c r="AU145" i="72"/>
  <c r="AW145" i="72"/>
  <c r="AY145" i="72"/>
  <c r="AO205" i="72"/>
  <c r="AS205" i="72"/>
  <c r="AW205" i="72"/>
  <c r="AP205" i="72"/>
  <c r="AR205" i="72"/>
  <c r="AT205" i="72"/>
  <c r="AV205" i="72"/>
  <c r="AX205" i="72"/>
  <c r="AZ205" i="72"/>
  <c r="AI111" i="72"/>
  <c r="AM111" i="72"/>
  <c r="AC109" i="72"/>
  <c r="AG109" i="72"/>
  <c r="AK109" i="72"/>
  <c r="AD109" i="72"/>
  <c r="AF109" i="72"/>
  <c r="AH109" i="72"/>
  <c r="AJ109" i="72"/>
  <c r="AL109" i="72"/>
  <c r="AN109" i="72"/>
  <c r="AC145" i="72"/>
  <c r="AE145" i="72"/>
  <c r="AG145" i="72"/>
  <c r="AI145" i="72"/>
  <c r="AK145" i="72"/>
  <c r="AM145" i="72"/>
  <c r="AC205" i="72"/>
  <c r="AG205" i="72"/>
  <c r="AK205" i="72"/>
  <c r="AD145" i="72"/>
  <c r="AF145" i="72"/>
  <c r="AH145" i="72"/>
  <c r="AJ145" i="72"/>
  <c r="AL145" i="72"/>
  <c r="AN145" i="72"/>
  <c r="AD205" i="72"/>
  <c r="AF205" i="72"/>
  <c r="AH205" i="72"/>
  <c r="AJ205" i="72"/>
  <c r="AL205" i="72"/>
  <c r="AN205" i="72"/>
  <c r="T25" i="72"/>
  <c r="S25" i="72"/>
  <c r="R109" i="72"/>
  <c r="V109" i="72"/>
  <c r="Z109" i="72"/>
  <c r="AA109" i="72"/>
  <c r="Q109" i="72"/>
  <c r="S109" i="72"/>
  <c r="U109" i="72"/>
  <c r="W109" i="72"/>
  <c r="Y109" i="72"/>
  <c r="Q145" i="72"/>
  <c r="S145" i="72"/>
  <c r="U145" i="72"/>
  <c r="W145" i="72"/>
  <c r="Y145" i="72"/>
  <c r="AA145" i="72"/>
  <c r="R145" i="72"/>
  <c r="T145" i="72"/>
  <c r="V145" i="72"/>
  <c r="X145" i="72"/>
  <c r="Z145" i="72"/>
  <c r="AB145" i="72"/>
  <c r="R205" i="72"/>
  <c r="T205" i="72"/>
  <c r="V205" i="72"/>
  <c r="X205" i="72"/>
  <c r="Z205" i="72"/>
  <c r="AB205" i="72"/>
  <c r="R265" i="72"/>
  <c r="Q205" i="72"/>
  <c r="S205" i="72"/>
  <c r="U205" i="72"/>
  <c r="W205" i="72"/>
  <c r="Y205" i="72"/>
  <c r="AA205" i="72"/>
  <c r="K21" i="72" l="1"/>
  <c r="J33" i="72"/>
  <c r="J45" i="72" s="1"/>
  <c r="J57" i="72" s="1"/>
  <c r="J69" i="72" s="1"/>
  <c r="J81" i="72" s="1"/>
  <c r="J93" i="72" s="1"/>
  <c r="J105" i="72" s="1"/>
  <c r="J117" i="72" s="1"/>
  <c r="J129" i="72" s="1"/>
  <c r="J141" i="72" s="1"/>
  <c r="J153" i="72" s="1"/>
  <c r="J165" i="72" s="1"/>
  <c r="J177" i="72" s="1"/>
  <c r="J189" i="72" s="1"/>
  <c r="J201" i="72" s="1"/>
  <c r="J213" i="72" s="1"/>
  <c r="J225" i="72" s="1"/>
  <c r="J237" i="72" s="1"/>
  <c r="J249" i="72" s="1"/>
  <c r="J261" i="72" s="1"/>
  <c r="J274" i="72" s="1"/>
  <c r="J284" i="72" s="1"/>
  <c r="Y207" i="72"/>
  <c r="U207" i="72"/>
  <c r="Q207" i="72"/>
  <c r="AB207" i="72"/>
  <c r="X207" i="72"/>
  <c r="T207" i="72"/>
  <c r="AB147" i="72"/>
  <c r="X147" i="72"/>
  <c r="T147" i="72"/>
  <c r="AA147" i="72"/>
  <c r="W147" i="72"/>
  <c r="U147" i="72"/>
  <c r="Q147" i="72"/>
  <c r="Y111" i="72"/>
  <c r="U111" i="72"/>
  <c r="Q111" i="72"/>
  <c r="Z111" i="72"/>
  <c r="R111" i="72"/>
  <c r="AL207" i="72"/>
  <c r="AH207" i="72"/>
  <c r="AD207" i="72"/>
  <c r="AL147" i="72"/>
  <c r="AH147" i="72"/>
  <c r="AD147" i="72"/>
  <c r="AG207" i="72"/>
  <c r="AM147" i="72"/>
  <c r="AI147" i="72"/>
  <c r="AE147" i="72"/>
  <c r="AN111" i="72"/>
  <c r="AJ111" i="72"/>
  <c r="AF111" i="72"/>
  <c r="AG111" i="72"/>
  <c r="AZ207" i="72"/>
  <c r="AV207" i="72"/>
  <c r="AR207" i="72"/>
  <c r="AW207" i="72"/>
  <c r="AO207" i="72"/>
  <c r="AW147" i="72"/>
  <c r="AS147" i="72"/>
  <c r="AO147" i="72"/>
  <c r="AU207" i="72"/>
  <c r="AZ147" i="72"/>
  <c r="AV147" i="72"/>
  <c r="AR147" i="72"/>
  <c r="AY111" i="72"/>
  <c r="AU111" i="72"/>
  <c r="AQ111" i="72"/>
  <c r="AR111" i="72"/>
  <c r="BI207" i="72"/>
  <c r="BE207" i="72"/>
  <c r="BA207" i="72"/>
  <c r="BH207" i="72"/>
  <c r="BF207" i="72"/>
  <c r="BI147" i="72"/>
  <c r="BE147" i="72"/>
  <c r="BA147" i="72"/>
  <c r="BJ111" i="72"/>
  <c r="BF111" i="72"/>
  <c r="BB111" i="72"/>
  <c r="BJ147" i="72"/>
  <c r="BF147" i="72"/>
  <c r="BB147" i="72"/>
  <c r="BI111" i="72"/>
  <c r="BE111" i="72"/>
  <c r="BA111" i="72"/>
  <c r="AA207" i="72"/>
  <c r="W207" i="72"/>
  <c r="S207" i="72"/>
  <c r="Z207" i="72"/>
  <c r="V207" i="72"/>
  <c r="R207" i="72"/>
  <c r="Z147" i="72"/>
  <c r="V147" i="72"/>
  <c r="R147" i="72"/>
  <c r="Y147" i="72"/>
  <c r="S147" i="72"/>
  <c r="W111" i="72"/>
  <c r="S111" i="72"/>
  <c r="AA111" i="72"/>
  <c r="V111" i="72"/>
  <c r="AN207" i="72"/>
  <c r="AJ207" i="72"/>
  <c r="AF207" i="72"/>
  <c r="AN147" i="72"/>
  <c r="AJ147" i="72"/>
  <c r="AF147" i="72"/>
  <c r="AK207" i="72"/>
  <c r="AC207" i="72"/>
  <c r="AK147" i="72"/>
  <c r="AG147" i="72"/>
  <c r="AC147" i="72"/>
  <c r="AL111" i="72"/>
  <c r="AH111" i="72"/>
  <c r="AD111" i="72"/>
  <c r="AK111" i="72"/>
  <c r="AC111" i="72"/>
  <c r="AX207" i="72"/>
  <c r="AT207" i="72"/>
  <c r="AP207" i="72"/>
  <c r="AS207" i="72"/>
  <c r="AY147" i="72"/>
  <c r="AU147" i="72"/>
  <c r="AQ147" i="72"/>
  <c r="AY207" i="72"/>
  <c r="AQ207" i="72"/>
  <c r="AX147" i="72"/>
  <c r="AT147" i="72"/>
  <c r="AP147" i="72"/>
  <c r="AW111" i="72"/>
  <c r="AS111" i="72"/>
  <c r="AO111" i="72"/>
  <c r="AV111" i="72"/>
  <c r="AZ111" i="72"/>
  <c r="BK207" i="72"/>
  <c r="BG207" i="72"/>
  <c r="BC207" i="72"/>
  <c r="BL207" i="72"/>
  <c r="BD207" i="72"/>
  <c r="BJ207" i="72"/>
  <c r="BB207" i="72"/>
  <c r="BK147" i="72"/>
  <c r="BG147" i="72"/>
  <c r="BC147" i="72"/>
  <c r="BL111" i="72"/>
  <c r="BH111" i="72"/>
  <c r="BD111" i="72"/>
  <c r="BL147" i="72"/>
  <c r="BH147" i="72"/>
  <c r="BD147" i="72"/>
  <c r="BK111" i="72"/>
  <c r="BG111" i="72"/>
  <c r="BC111" i="72"/>
  <c r="BE25" i="72"/>
  <c r="AQ25" i="72"/>
  <c r="AF25" i="72"/>
  <c r="U25" i="72"/>
  <c r="L21" i="72" l="1"/>
  <c r="K33" i="72"/>
  <c r="K45" i="72" s="1"/>
  <c r="K57" i="72" s="1"/>
  <c r="K69" i="72" s="1"/>
  <c r="K81" i="72" s="1"/>
  <c r="K93" i="72" s="1"/>
  <c r="K105" i="72" s="1"/>
  <c r="K117" i="72" s="1"/>
  <c r="K129" i="72" s="1"/>
  <c r="K141" i="72" s="1"/>
  <c r="K153" i="72" s="1"/>
  <c r="K165" i="72" s="1"/>
  <c r="K177" i="72" s="1"/>
  <c r="K189" i="72" s="1"/>
  <c r="K201" i="72" s="1"/>
  <c r="K213" i="72" s="1"/>
  <c r="K225" i="72" s="1"/>
  <c r="K237" i="72" s="1"/>
  <c r="K249" i="72" s="1"/>
  <c r="K261" i="72" s="1"/>
  <c r="K274" i="72" s="1"/>
  <c r="K284" i="72" s="1"/>
  <c r="BF25" i="72"/>
  <c r="AR25" i="72"/>
  <c r="AG25" i="72"/>
  <c r="V25" i="72"/>
  <c r="M21" i="72" l="1"/>
  <c r="L33" i="72"/>
  <c r="L45" i="72" s="1"/>
  <c r="L57" i="72" s="1"/>
  <c r="L69" i="72" s="1"/>
  <c r="L81" i="72" s="1"/>
  <c r="L93" i="72" s="1"/>
  <c r="L105" i="72" s="1"/>
  <c r="L117" i="72" s="1"/>
  <c r="L129" i="72" s="1"/>
  <c r="L141" i="72" s="1"/>
  <c r="L153" i="72" s="1"/>
  <c r="L165" i="72" s="1"/>
  <c r="L177" i="72" s="1"/>
  <c r="L189" i="72" s="1"/>
  <c r="L201" i="72" s="1"/>
  <c r="L213" i="72" s="1"/>
  <c r="L225" i="72" s="1"/>
  <c r="L237" i="72" s="1"/>
  <c r="L249" i="72" s="1"/>
  <c r="L261" i="72" s="1"/>
  <c r="L274" i="72" s="1"/>
  <c r="L284" i="72" s="1"/>
  <c r="BG25" i="72"/>
  <c r="AS25" i="72"/>
  <c r="AH25" i="72"/>
  <c r="W25" i="72"/>
  <c r="N21" i="72" l="1"/>
  <c r="M33" i="72"/>
  <c r="M45" i="72" s="1"/>
  <c r="M57" i="72" s="1"/>
  <c r="M69" i="72" s="1"/>
  <c r="M81" i="72" s="1"/>
  <c r="M93" i="72" s="1"/>
  <c r="M105" i="72" s="1"/>
  <c r="M117" i="72" s="1"/>
  <c r="M129" i="72" s="1"/>
  <c r="M141" i="72" s="1"/>
  <c r="M153" i="72" s="1"/>
  <c r="M165" i="72" s="1"/>
  <c r="M177" i="72" s="1"/>
  <c r="M189" i="72" s="1"/>
  <c r="M201" i="72" s="1"/>
  <c r="M213" i="72" s="1"/>
  <c r="M225" i="72" s="1"/>
  <c r="M237" i="72" s="1"/>
  <c r="M249" i="72" s="1"/>
  <c r="M261" i="72" s="1"/>
  <c r="M274" i="72" s="1"/>
  <c r="M284" i="72" s="1"/>
  <c r="BH25" i="72"/>
  <c r="AT25" i="72"/>
  <c r="AI25" i="72"/>
  <c r="X25" i="72"/>
  <c r="DF93" i="60"/>
  <c r="DE93" i="60"/>
  <c r="DD93" i="60"/>
  <c r="DC93" i="60"/>
  <c r="O21" i="72" l="1"/>
  <c r="N33" i="72"/>
  <c r="N45" i="72" s="1"/>
  <c r="N57" i="72" s="1"/>
  <c r="N69" i="72" s="1"/>
  <c r="N81" i="72" s="1"/>
  <c r="N93" i="72" s="1"/>
  <c r="N105" i="72" s="1"/>
  <c r="N117" i="72" s="1"/>
  <c r="N129" i="72" s="1"/>
  <c r="N141" i="72" s="1"/>
  <c r="N153" i="72" s="1"/>
  <c r="N165" i="72" s="1"/>
  <c r="N177" i="72" s="1"/>
  <c r="N189" i="72" s="1"/>
  <c r="N201" i="72" s="1"/>
  <c r="N213" i="72" s="1"/>
  <c r="N225" i="72" s="1"/>
  <c r="N237" i="72" s="1"/>
  <c r="N249" i="72" s="1"/>
  <c r="N261" i="72" s="1"/>
  <c r="N274" i="72" s="1"/>
  <c r="N284" i="72" s="1"/>
  <c r="BI25" i="72"/>
  <c r="AU25" i="72"/>
  <c r="AJ25" i="72"/>
  <c r="Y25" i="72"/>
  <c r="P21" i="72" l="1"/>
  <c r="O33" i="72"/>
  <c r="O45" i="72" s="1"/>
  <c r="O57" i="72" s="1"/>
  <c r="O69" i="72" s="1"/>
  <c r="O81" i="72" s="1"/>
  <c r="O93" i="72" s="1"/>
  <c r="O105" i="72" s="1"/>
  <c r="O117" i="72" s="1"/>
  <c r="O129" i="72" s="1"/>
  <c r="O141" i="72" s="1"/>
  <c r="O153" i="72" s="1"/>
  <c r="O165" i="72" s="1"/>
  <c r="O177" i="72" s="1"/>
  <c r="O189" i="72" s="1"/>
  <c r="O201" i="72" s="1"/>
  <c r="O213" i="72" s="1"/>
  <c r="O225" i="72" s="1"/>
  <c r="O237" i="72" s="1"/>
  <c r="O249" i="72" s="1"/>
  <c r="O261" i="72" s="1"/>
  <c r="O274" i="72" s="1"/>
  <c r="O284" i="72" s="1"/>
  <c r="BJ25" i="72"/>
  <c r="AV25" i="72"/>
  <c r="AK25" i="72"/>
  <c r="Z25" i="72"/>
  <c r="G386" i="84"/>
  <c r="F386" i="84"/>
  <c r="E386" i="84"/>
  <c r="D386" i="84"/>
  <c r="C386" i="84"/>
  <c r="B386" i="84"/>
  <c r="G385" i="84"/>
  <c r="F385" i="84"/>
  <c r="E385" i="84"/>
  <c r="D385" i="84"/>
  <c r="C385" i="84"/>
  <c r="B385" i="84"/>
  <c r="G384" i="84"/>
  <c r="F384" i="84"/>
  <c r="E384" i="84"/>
  <c r="D384" i="84"/>
  <c r="C384" i="84"/>
  <c r="B384" i="84"/>
  <c r="G383" i="84"/>
  <c r="F383" i="84"/>
  <c r="E383" i="84"/>
  <c r="D383" i="84"/>
  <c r="C383" i="84"/>
  <c r="B383" i="84"/>
  <c r="G382" i="84"/>
  <c r="F382" i="84"/>
  <c r="E382" i="84"/>
  <c r="D382" i="84"/>
  <c r="C382" i="84"/>
  <c r="B382" i="84"/>
  <c r="G381" i="84"/>
  <c r="F381" i="84"/>
  <c r="E381" i="84"/>
  <c r="D381" i="84"/>
  <c r="C381" i="84"/>
  <c r="B381" i="84"/>
  <c r="G380" i="84"/>
  <c r="F380" i="84"/>
  <c r="E380" i="84"/>
  <c r="D380" i="84"/>
  <c r="C380" i="84"/>
  <c r="B380" i="84"/>
  <c r="G379" i="84"/>
  <c r="F379" i="84"/>
  <c r="E379" i="84"/>
  <c r="D379" i="84"/>
  <c r="C379" i="84"/>
  <c r="B379" i="84"/>
  <c r="G378" i="84"/>
  <c r="F378" i="84"/>
  <c r="E378" i="84"/>
  <c r="D378" i="84"/>
  <c r="C378" i="84"/>
  <c r="B378" i="84"/>
  <c r="G377" i="84"/>
  <c r="F377" i="84"/>
  <c r="E377" i="84"/>
  <c r="D377" i="84"/>
  <c r="C377" i="84"/>
  <c r="B377" i="84"/>
  <c r="G376" i="84"/>
  <c r="F376" i="84"/>
  <c r="E376" i="84"/>
  <c r="D376" i="84"/>
  <c r="C376" i="84"/>
  <c r="B376" i="84"/>
  <c r="G375" i="84"/>
  <c r="F375" i="84"/>
  <c r="E375" i="84"/>
  <c r="D375" i="84"/>
  <c r="C375" i="84"/>
  <c r="B375" i="84"/>
  <c r="G374" i="84"/>
  <c r="F374" i="84"/>
  <c r="E374" i="84"/>
  <c r="D374" i="84"/>
  <c r="C374" i="84"/>
  <c r="B374" i="84"/>
  <c r="G373" i="84"/>
  <c r="F373" i="84"/>
  <c r="E373" i="84"/>
  <c r="D373" i="84"/>
  <c r="C373" i="84"/>
  <c r="B373" i="84"/>
  <c r="G372" i="84"/>
  <c r="F372" i="84"/>
  <c r="E372" i="84"/>
  <c r="D372" i="84"/>
  <c r="C372" i="84"/>
  <c r="B372" i="84"/>
  <c r="G371" i="84"/>
  <c r="F371" i="84"/>
  <c r="E371" i="84"/>
  <c r="D371" i="84"/>
  <c r="C371" i="84"/>
  <c r="B371" i="84"/>
  <c r="G370" i="84"/>
  <c r="F370" i="84"/>
  <c r="E370" i="84"/>
  <c r="D370" i="84"/>
  <c r="C370" i="84"/>
  <c r="B370" i="84"/>
  <c r="G369" i="84"/>
  <c r="F369" i="84"/>
  <c r="E369" i="84"/>
  <c r="D369" i="84"/>
  <c r="C369" i="84"/>
  <c r="B369" i="84"/>
  <c r="G368" i="84"/>
  <c r="F368" i="84"/>
  <c r="E368" i="84"/>
  <c r="D368" i="84"/>
  <c r="C368" i="84"/>
  <c r="B368" i="84"/>
  <c r="G367" i="84"/>
  <c r="F367" i="84"/>
  <c r="E367" i="84"/>
  <c r="D367" i="84"/>
  <c r="C367" i="84"/>
  <c r="B367" i="84"/>
  <c r="G366" i="84"/>
  <c r="F366" i="84"/>
  <c r="E366" i="84"/>
  <c r="D366" i="84"/>
  <c r="C366" i="84"/>
  <c r="B366" i="84"/>
  <c r="G365" i="84"/>
  <c r="F365" i="84"/>
  <c r="E365" i="84"/>
  <c r="D365" i="84"/>
  <c r="C365" i="84"/>
  <c r="B365" i="84"/>
  <c r="G364" i="84"/>
  <c r="F364" i="84"/>
  <c r="E364" i="84"/>
  <c r="D364" i="84"/>
  <c r="C364" i="84"/>
  <c r="B364" i="84"/>
  <c r="G363" i="84"/>
  <c r="F363" i="84"/>
  <c r="E363" i="84"/>
  <c r="D363" i="84"/>
  <c r="C363" i="84"/>
  <c r="B363" i="84"/>
  <c r="G362" i="84"/>
  <c r="F362" i="84"/>
  <c r="E362" i="84"/>
  <c r="D362" i="84"/>
  <c r="C362" i="84"/>
  <c r="B362" i="84"/>
  <c r="G361" i="84"/>
  <c r="F361" i="84"/>
  <c r="E361" i="84"/>
  <c r="D361" i="84"/>
  <c r="C361" i="84"/>
  <c r="B361" i="84"/>
  <c r="G360" i="84"/>
  <c r="F360" i="84"/>
  <c r="E360" i="84"/>
  <c r="D360" i="84"/>
  <c r="C360" i="84"/>
  <c r="B360" i="84"/>
  <c r="G359" i="84"/>
  <c r="F359" i="84"/>
  <c r="E359" i="84"/>
  <c r="D359" i="84"/>
  <c r="C359" i="84"/>
  <c r="B359" i="84"/>
  <c r="G358" i="84"/>
  <c r="F358" i="84"/>
  <c r="E358" i="84"/>
  <c r="D358" i="84"/>
  <c r="C358" i="84"/>
  <c r="B358" i="84"/>
  <c r="G357" i="84"/>
  <c r="F357" i="84"/>
  <c r="E357" i="84"/>
  <c r="D357" i="84"/>
  <c r="C357" i="84"/>
  <c r="B357" i="84"/>
  <c r="G356" i="84"/>
  <c r="F356" i="84"/>
  <c r="E356" i="84"/>
  <c r="D356" i="84"/>
  <c r="C356" i="84"/>
  <c r="B356" i="84"/>
  <c r="G355" i="84"/>
  <c r="F355" i="84"/>
  <c r="E355" i="84"/>
  <c r="D355" i="84"/>
  <c r="C355" i="84"/>
  <c r="B355" i="84"/>
  <c r="G354" i="84"/>
  <c r="F354" i="84"/>
  <c r="E354" i="84"/>
  <c r="D354" i="84"/>
  <c r="C354" i="84"/>
  <c r="B354" i="84"/>
  <c r="G353" i="84"/>
  <c r="F353" i="84"/>
  <c r="E353" i="84"/>
  <c r="D353" i="84"/>
  <c r="C353" i="84"/>
  <c r="B353" i="84"/>
  <c r="G352" i="84"/>
  <c r="F352" i="84"/>
  <c r="E352" i="84"/>
  <c r="D352" i="84"/>
  <c r="C352" i="84"/>
  <c r="B352" i="84"/>
  <c r="G351" i="84"/>
  <c r="F351" i="84"/>
  <c r="E351" i="84"/>
  <c r="D351" i="84"/>
  <c r="C351" i="84"/>
  <c r="B351" i="84"/>
  <c r="G350" i="84"/>
  <c r="F350" i="84"/>
  <c r="E350" i="84"/>
  <c r="D350" i="84"/>
  <c r="C350" i="84"/>
  <c r="B350" i="84"/>
  <c r="G349" i="84"/>
  <c r="F349" i="84"/>
  <c r="E349" i="84"/>
  <c r="D349" i="84"/>
  <c r="C349" i="84"/>
  <c r="B349" i="84"/>
  <c r="G348" i="84"/>
  <c r="F348" i="84"/>
  <c r="E348" i="84"/>
  <c r="D348" i="84"/>
  <c r="C348" i="84"/>
  <c r="B348" i="84"/>
  <c r="G347" i="84"/>
  <c r="F347" i="84"/>
  <c r="E347" i="84"/>
  <c r="D347" i="84"/>
  <c r="C347" i="84"/>
  <c r="B347" i="84"/>
  <c r="G346" i="84"/>
  <c r="F346" i="84"/>
  <c r="E346" i="84"/>
  <c r="D346" i="84"/>
  <c r="C346" i="84"/>
  <c r="B346" i="84"/>
  <c r="G345" i="84"/>
  <c r="F345" i="84"/>
  <c r="E345" i="84"/>
  <c r="D345" i="84"/>
  <c r="C345" i="84"/>
  <c r="B345" i="84"/>
  <c r="G344" i="84"/>
  <c r="F344" i="84"/>
  <c r="E344" i="84"/>
  <c r="D344" i="84"/>
  <c r="C344" i="84"/>
  <c r="B344" i="84"/>
  <c r="G343" i="84"/>
  <c r="F343" i="84"/>
  <c r="E343" i="84"/>
  <c r="D343" i="84"/>
  <c r="C343" i="84"/>
  <c r="B343" i="84"/>
  <c r="G342" i="84"/>
  <c r="F342" i="84"/>
  <c r="E342" i="84"/>
  <c r="D342" i="84"/>
  <c r="C342" i="84"/>
  <c r="B342" i="84"/>
  <c r="G341" i="84"/>
  <c r="F341" i="84"/>
  <c r="E341" i="84"/>
  <c r="D341" i="84"/>
  <c r="C341" i="84"/>
  <c r="B341" i="84"/>
  <c r="G340" i="84"/>
  <c r="F340" i="84"/>
  <c r="E340" i="84"/>
  <c r="D340" i="84"/>
  <c r="C340" i="84"/>
  <c r="B340" i="84"/>
  <c r="G339" i="84"/>
  <c r="F339" i="84"/>
  <c r="E339" i="84"/>
  <c r="D339" i="84"/>
  <c r="C339" i="84"/>
  <c r="B339" i="84"/>
  <c r="G338" i="84"/>
  <c r="F338" i="84"/>
  <c r="E338" i="84"/>
  <c r="D338" i="84"/>
  <c r="C338" i="84"/>
  <c r="B338" i="84"/>
  <c r="G337" i="84"/>
  <c r="F337" i="84"/>
  <c r="E337" i="84"/>
  <c r="D337" i="84"/>
  <c r="C337" i="84"/>
  <c r="B337" i="84"/>
  <c r="G336" i="84"/>
  <c r="F336" i="84"/>
  <c r="E336" i="84"/>
  <c r="D336" i="84"/>
  <c r="C336" i="84"/>
  <c r="B336" i="84"/>
  <c r="G335" i="84"/>
  <c r="F335" i="84"/>
  <c r="E335" i="84"/>
  <c r="D335" i="84"/>
  <c r="C335" i="84"/>
  <c r="B335" i="84"/>
  <c r="G334" i="84"/>
  <c r="F334" i="84"/>
  <c r="E334" i="84"/>
  <c r="D334" i="84"/>
  <c r="C334" i="84"/>
  <c r="B334" i="84"/>
  <c r="G333" i="84"/>
  <c r="F333" i="84"/>
  <c r="E333" i="84"/>
  <c r="D333" i="84"/>
  <c r="C333" i="84"/>
  <c r="B333" i="84"/>
  <c r="G332" i="84"/>
  <c r="F332" i="84"/>
  <c r="E332" i="84"/>
  <c r="D332" i="84"/>
  <c r="C332" i="84"/>
  <c r="B332" i="84"/>
  <c r="G331" i="84"/>
  <c r="F331" i="84"/>
  <c r="E331" i="84"/>
  <c r="D331" i="84"/>
  <c r="C331" i="84"/>
  <c r="B331" i="84"/>
  <c r="G330" i="84"/>
  <c r="F330" i="84"/>
  <c r="E330" i="84"/>
  <c r="D330" i="84"/>
  <c r="C330" i="84"/>
  <c r="B330" i="84"/>
  <c r="G329" i="84"/>
  <c r="F329" i="84"/>
  <c r="E329" i="84"/>
  <c r="D329" i="84"/>
  <c r="C329" i="84"/>
  <c r="B329" i="84"/>
  <c r="G328" i="84"/>
  <c r="F328" i="84"/>
  <c r="E328" i="84"/>
  <c r="D328" i="84"/>
  <c r="C328" i="84"/>
  <c r="B328" i="84"/>
  <c r="G327" i="84"/>
  <c r="F327" i="84"/>
  <c r="E327" i="84"/>
  <c r="D327" i="84"/>
  <c r="C327" i="84"/>
  <c r="B327" i="84"/>
  <c r="G326" i="84"/>
  <c r="F326" i="84"/>
  <c r="E326" i="84"/>
  <c r="D326" i="84"/>
  <c r="C326" i="84"/>
  <c r="B326" i="84"/>
  <c r="G325" i="84"/>
  <c r="F325" i="84"/>
  <c r="E325" i="84"/>
  <c r="D325" i="84"/>
  <c r="C325" i="84"/>
  <c r="B325" i="84"/>
  <c r="G324" i="84"/>
  <c r="F324" i="84"/>
  <c r="E324" i="84"/>
  <c r="D324" i="84"/>
  <c r="C324" i="84"/>
  <c r="B324" i="84"/>
  <c r="G323" i="84"/>
  <c r="F323" i="84"/>
  <c r="E323" i="84"/>
  <c r="D323" i="84"/>
  <c r="C323" i="84"/>
  <c r="B323" i="84"/>
  <c r="G322" i="84"/>
  <c r="F322" i="84"/>
  <c r="E322" i="84"/>
  <c r="D322" i="84"/>
  <c r="C322" i="84"/>
  <c r="B322" i="84"/>
  <c r="G321" i="84"/>
  <c r="F321" i="84"/>
  <c r="E321" i="84"/>
  <c r="D321" i="84"/>
  <c r="C321" i="84"/>
  <c r="B321" i="84"/>
  <c r="G320" i="84"/>
  <c r="F320" i="84"/>
  <c r="E320" i="84"/>
  <c r="D320" i="84"/>
  <c r="C320" i="84"/>
  <c r="B320" i="84"/>
  <c r="G319" i="84"/>
  <c r="F319" i="84"/>
  <c r="E319" i="84"/>
  <c r="D319" i="84"/>
  <c r="C319" i="84"/>
  <c r="B319" i="84"/>
  <c r="G318" i="84"/>
  <c r="F318" i="84"/>
  <c r="E318" i="84"/>
  <c r="D318" i="84"/>
  <c r="C318" i="84"/>
  <c r="B318" i="84"/>
  <c r="G317" i="84"/>
  <c r="F317" i="84"/>
  <c r="E317" i="84"/>
  <c r="D317" i="84"/>
  <c r="C317" i="84"/>
  <c r="B317" i="84"/>
  <c r="G316" i="84"/>
  <c r="F316" i="84"/>
  <c r="E316" i="84"/>
  <c r="D316" i="84"/>
  <c r="C316" i="84"/>
  <c r="B316" i="84"/>
  <c r="G315" i="84"/>
  <c r="F315" i="84"/>
  <c r="E315" i="84"/>
  <c r="D315" i="84"/>
  <c r="C315" i="84"/>
  <c r="B315" i="84"/>
  <c r="G314" i="84"/>
  <c r="F314" i="84"/>
  <c r="E314" i="84"/>
  <c r="D314" i="84"/>
  <c r="C314" i="84"/>
  <c r="B314" i="84"/>
  <c r="G313" i="84"/>
  <c r="F313" i="84"/>
  <c r="E313" i="84"/>
  <c r="D313" i="84"/>
  <c r="C313" i="84"/>
  <c r="B313" i="84"/>
  <c r="G312" i="84"/>
  <c r="F312" i="84"/>
  <c r="E312" i="84"/>
  <c r="D312" i="84"/>
  <c r="C312" i="84"/>
  <c r="B312" i="84"/>
  <c r="G311" i="84"/>
  <c r="F311" i="84"/>
  <c r="E311" i="84"/>
  <c r="D311" i="84"/>
  <c r="C311" i="84"/>
  <c r="B311" i="84"/>
  <c r="G310" i="84"/>
  <c r="F310" i="84"/>
  <c r="E310" i="84"/>
  <c r="D310" i="84"/>
  <c r="C310" i="84"/>
  <c r="B310" i="84"/>
  <c r="G309" i="84"/>
  <c r="F309" i="84"/>
  <c r="E309" i="84"/>
  <c r="D309" i="84"/>
  <c r="C309" i="84"/>
  <c r="B309" i="84"/>
  <c r="G308" i="84"/>
  <c r="F308" i="84"/>
  <c r="E308" i="84"/>
  <c r="D308" i="84"/>
  <c r="C308" i="84"/>
  <c r="B308" i="84"/>
  <c r="G307" i="84"/>
  <c r="F307" i="84"/>
  <c r="E307" i="84"/>
  <c r="D307" i="84"/>
  <c r="C307" i="84"/>
  <c r="B307" i="84"/>
  <c r="G306" i="84"/>
  <c r="F306" i="84"/>
  <c r="E306" i="84"/>
  <c r="D306" i="84"/>
  <c r="C306" i="84"/>
  <c r="B306" i="84"/>
  <c r="G305" i="84"/>
  <c r="F305" i="84"/>
  <c r="E305" i="84"/>
  <c r="D305" i="84"/>
  <c r="C305" i="84"/>
  <c r="B305" i="84"/>
  <c r="G304" i="84"/>
  <c r="F304" i="84"/>
  <c r="E304" i="84"/>
  <c r="D304" i="84"/>
  <c r="C304" i="84"/>
  <c r="B304" i="84"/>
  <c r="G303" i="84"/>
  <c r="F303" i="84"/>
  <c r="E303" i="84"/>
  <c r="D303" i="84"/>
  <c r="C303" i="84"/>
  <c r="B303" i="84"/>
  <c r="G302" i="84"/>
  <c r="F302" i="84"/>
  <c r="E302" i="84"/>
  <c r="D302" i="84"/>
  <c r="C302" i="84"/>
  <c r="B302" i="84"/>
  <c r="G301" i="84"/>
  <c r="F301" i="84"/>
  <c r="E301" i="84"/>
  <c r="D301" i="84"/>
  <c r="C301" i="84"/>
  <c r="B301" i="84"/>
  <c r="G300" i="84"/>
  <c r="F300" i="84"/>
  <c r="E300" i="84"/>
  <c r="D300" i="84"/>
  <c r="C300" i="84"/>
  <c r="B300" i="84"/>
  <c r="G299" i="84"/>
  <c r="F299" i="84"/>
  <c r="E299" i="84"/>
  <c r="D299" i="84"/>
  <c r="C299" i="84"/>
  <c r="B299" i="84"/>
  <c r="G298" i="84"/>
  <c r="F298" i="84"/>
  <c r="E298" i="84"/>
  <c r="D298" i="84"/>
  <c r="C298" i="84"/>
  <c r="B298" i="84"/>
  <c r="G297" i="84"/>
  <c r="F297" i="84"/>
  <c r="E297" i="84"/>
  <c r="D297" i="84"/>
  <c r="C297" i="84"/>
  <c r="B297" i="84"/>
  <c r="G296" i="84"/>
  <c r="F296" i="84"/>
  <c r="E296" i="84"/>
  <c r="D296" i="84"/>
  <c r="C296" i="84"/>
  <c r="B296" i="84"/>
  <c r="G295" i="84"/>
  <c r="F295" i="84"/>
  <c r="E295" i="84"/>
  <c r="D295" i="84"/>
  <c r="C295" i="84"/>
  <c r="B295" i="84"/>
  <c r="G294" i="84"/>
  <c r="F294" i="84"/>
  <c r="E294" i="84"/>
  <c r="D294" i="84"/>
  <c r="C294" i="84"/>
  <c r="B294" i="84"/>
  <c r="G293" i="84"/>
  <c r="F293" i="84"/>
  <c r="E293" i="84"/>
  <c r="D293" i="84"/>
  <c r="C293" i="84"/>
  <c r="B293" i="84"/>
  <c r="G292" i="84"/>
  <c r="F292" i="84"/>
  <c r="E292" i="84"/>
  <c r="D292" i="84"/>
  <c r="C292" i="84"/>
  <c r="B292" i="84"/>
  <c r="G291" i="84"/>
  <c r="F291" i="84"/>
  <c r="E291" i="84"/>
  <c r="D291" i="84"/>
  <c r="C291" i="84"/>
  <c r="B291" i="84"/>
  <c r="G290" i="84"/>
  <c r="F290" i="84"/>
  <c r="E290" i="84"/>
  <c r="D290" i="84"/>
  <c r="C290" i="84"/>
  <c r="B290" i="84"/>
  <c r="G289" i="84"/>
  <c r="F289" i="84"/>
  <c r="E289" i="84"/>
  <c r="D289" i="84"/>
  <c r="C289" i="84"/>
  <c r="B289" i="84"/>
  <c r="G288" i="84"/>
  <c r="F288" i="84"/>
  <c r="E288" i="84"/>
  <c r="D288" i="84"/>
  <c r="C288" i="84"/>
  <c r="B288" i="84"/>
  <c r="G287" i="84"/>
  <c r="F287" i="84"/>
  <c r="E287" i="84"/>
  <c r="D287" i="84"/>
  <c r="C287" i="84"/>
  <c r="B287" i="84"/>
  <c r="G286" i="84"/>
  <c r="F286" i="84"/>
  <c r="E286" i="84"/>
  <c r="D286" i="84"/>
  <c r="C286" i="84"/>
  <c r="B286" i="84"/>
  <c r="G285" i="84"/>
  <c r="F285" i="84"/>
  <c r="E285" i="84"/>
  <c r="D285" i="84"/>
  <c r="C285" i="84"/>
  <c r="B285" i="84"/>
  <c r="G284" i="84"/>
  <c r="F284" i="84"/>
  <c r="E284" i="84"/>
  <c r="D284" i="84"/>
  <c r="C284" i="84"/>
  <c r="B284" i="84"/>
  <c r="G283" i="84"/>
  <c r="F283" i="84"/>
  <c r="E283" i="84"/>
  <c r="D283" i="84"/>
  <c r="C283" i="84"/>
  <c r="B283" i="84"/>
  <c r="G282" i="84"/>
  <c r="F282" i="84"/>
  <c r="E282" i="84"/>
  <c r="D282" i="84"/>
  <c r="C282" i="84"/>
  <c r="B282" i="84"/>
  <c r="G281" i="84"/>
  <c r="F281" i="84"/>
  <c r="E281" i="84"/>
  <c r="D281" i="84"/>
  <c r="C281" i="84"/>
  <c r="B281" i="84"/>
  <c r="G280" i="84"/>
  <c r="F280" i="84"/>
  <c r="E280" i="84"/>
  <c r="D280" i="84"/>
  <c r="C280" i="84"/>
  <c r="B280" i="84"/>
  <c r="G279" i="84"/>
  <c r="F279" i="84"/>
  <c r="E279" i="84"/>
  <c r="D279" i="84"/>
  <c r="C279" i="84"/>
  <c r="B279" i="84"/>
  <c r="G278" i="84"/>
  <c r="F278" i="84"/>
  <c r="E278" i="84"/>
  <c r="D278" i="84"/>
  <c r="C278" i="84"/>
  <c r="B278" i="84"/>
  <c r="G277" i="84"/>
  <c r="F277" i="84"/>
  <c r="E277" i="84"/>
  <c r="D277" i="84"/>
  <c r="C277" i="84"/>
  <c r="B277" i="84"/>
  <c r="G276" i="84"/>
  <c r="F276" i="84"/>
  <c r="E276" i="84"/>
  <c r="D276" i="84"/>
  <c r="C276" i="84"/>
  <c r="B276" i="84"/>
  <c r="G275" i="84"/>
  <c r="F275" i="84"/>
  <c r="E275" i="84"/>
  <c r="D275" i="84"/>
  <c r="C275" i="84"/>
  <c r="B275" i="84"/>
  <c r="G274" i="84"/>
  <c r="F274" i="84"/>
  <c r="E274" i="84"/>
  <c r="D274" i="84"/>
  <c r="C274" i="84"/>
  <c r="B274" i="84"/>
  <c r="G273" i="84"/>
  <c r="F273" i="84"/>
  <c r="E273" i="84"/>
  <c r="D273" i="84"/>
  <c r="C273" i="84"/>
  <c r="B273" i="84"/>
  <c r="G272" i="84"/>
  <c r="F272" i="84"/>
  <c r="E272" i="84"/>
  <c r="D272" i="84"/>
  <c r="C272" i="84"/>
  <c r="B272" i="84"/>
  <c r="G271" i="84"/>
  <c r="F271" i="84"/>
  <c r="E271" i="84"/>
  <c r="D271" i="84"/>
  <c r="C271" i="84"/>
  <c r="B271" i="84"/>
  <c r="G270" i="84"/>
  <c r="F270" i="84"/>
  <c r="E270" i="84"/>
  <c r="D270" i="84"/>
  <c r="C270" i="84"/>
  <c r="B270" i="84"/>
  <c r="G269" i="84"/>
  <c r="F269" i="84"/>
  <c r="E269" i="84"/>
  <c r="D269" i="84"/>
  <c r="C269" i="84"/>
  <c r="B269" i="84"/>
  <c r="G268" i="84"/>
  <c r="F268" i="84"/>
  <c r="E268" i="84"/>
  <c r="D268" i="84"/>
  <c r="C268" i="84"/>
  <c r="B268" i="84"/>
  <c r="G267" i="84"/>
  <c r="F267" i="84"/>
  <c r="E267" i="84"/>
  <c r="D267" i="84"/>
  <c r="C267" i="84"/>
  <c r="B267" i="84"/>
  <c r="G266" i="84"/>
  <c r="F266" i="84"/>
  <c r="E266" i="84"/>
  <c r="D266" i="84"/>
  <c r="C266" i="84"/>
  <c r="B266" i="84"/>
  <c r="G265" i="84"/>
  <c r="F265" i="84"/>
  <c r="E265" i="84"/>
  <c r="D265" i="84"/>
  <c r="C265" i="84"/>
  <c r="B265" i="84"/>
  <c r="G264" i="84"/>
  <c r="F264" i="84"/>
  <c r="E264" i="84"/>
  <c r="D264" i="84"/>
  <c r="C264" i="84"/>
  <c r="B264" i="84"/>
  <c r="G263" i="84"/>
  <c r="F263" i="84"/>
  <c r="E263" i="84"/>
  <c r="D263" i="84"/>
  <c r="C263" i="84"/>
  <c r="B263" i="84"/>
  <c r="G262" i="84"/>
  <c r="F262" i="84"/>
  <c r="E262" i="84"/>
  <c r="D262" i="84"/>
  <c r="C262" i="84"/>
  <c r="B262" i="84"/>
  <c r="G261" i="84"/>
  <c r="F261" i="84"/>
  <c r="E261" i="84"/>
  <c r="D261" i="84"/>
  <c r="C261" i="84"/>
  <c r="B261" i="84"/>
  <c r="G260" i="84"/>
  <c r="F260" i="84"/>
  <c r="E260" i="84"/>
  <c r="D260" i="84"/>
  <c r="C260" i="84"/>
  <c r="B260" i="84"/>
  <c r="G259" i="84"/>
  <c r="F259" i="84"/>
  <c r="E259" i="84"/>
  <c r="D259" i="84"/>
  <c r="C259" i="84"/>
  <c r="B259" i="84"/>
  <c r="G258" i="84"/>
  <c r="F258" i="84"/>
  <c r="E258" i="84"/>
  <c r="D258" i="84"/>
  <c r="C258" i="84"/>
  <c r="B258" i="84"/>
  <c r="G257" i="84"/>
  <c r="F257" i="84"/>
  <c r="E257" i="84"/>
  <c r="D257" i="84"/>
  <c r="C257" i="84"/>
  <c r="B257" i="84"/>
  <c r="G256" i="84"/>
  <c r="F256" i="84"/>
  <c r="E256" i="84"/>
  <c r="D256" i="84"/>
  <c r="C256" i="84"/>
  <c r="B256" i="84"/>
  <c r="G255" i="84"/>
  <c r="F255" i="84"/>
  <c r="E255" i="84"/>
  <c r="D255" i="84"/>
  <c r="C255" i="84"/>
  <c r="B255" i="84"/>
  <c r="G254" i="84"/>
  <c r="F254" i="84"/>
  <c r="E254" i="84"/>
  <c r="D254" i="84"/>
  <c r="C254" i="84"/>
  <c r="B254" i="84"/>
  <c r="G253" i="84"/>
  <c r="F253" i="84"/>
  <c r="E253" i="84"/>
  <c r="D253" i="84"/>
  <c r="C253" i="84"/>
  <c r="B253" i="84"/>
  <c r="G252" i="84"/>
  <c r="F252" i="84"/>
  <c r="E252" i="84"/>
  <c r="D252" i="84"/>
  <c r="C252" i="84"/>
  <c r="B252" i="84"/>
  <c r="G251" i="84"/>
  <c r="F251" i="84"/>
  <c r="E251" i="84"/>
  <c r="D251" i="84"/>
  <c r="C251" i="84"/>
  <c r="B251" i="84"/>
  <c r="G250" i="84"/>
  <c r="F250" i="84"/>
  <c r="E250" i="84"/>
  <c r="D250" i="84"/>
  <c r="C250" i="84"/>
  <c r="B250" i="84"/>
  <c r="G249" i="84"/>
  <c r="F249" i="84"/>
  <c r="E249" i="84"/>
  <c r="D249" i="84"/>
  <c r="C249" i="84"/>
  <c r="B249" i="84"/>
  <c r="G248" i="84"/>
  <c r="F248" i="84"/>
  <c r="E248" i="84"/>
  <c r="D248" i="84"/>
  <c r="C248" i="84"/>
  <c r="B248" i="84"/>
  <c r="G247" i="84"/>
  <c r="F247" i="84"/>
  <c r="E247" i="84"/>
  <c r="D247" i="84"/>
  <c r="C247" i="84"/>
  <c r="B247" i="84"/>
  <c r="G246" i="84"/>
  <c r="F246" i="84"/>
  <c r="E246" i="84"/>
  <c r="D246" i="84"/>
  <c r="C246" i="84"/>
  <c r="B246" i="84"/>
  <c r="G245" i="84"/>
  <c r="F245" i="84"/>
  <c r="E245" i="84"/>
  <c r="D245" i="84"/>
  <c r="C245" i="84"/>
  <c r="B245" i="84"/>
  <c r="G244" i="84"/>
  <c r="F244" i="84"/>
  <c r="E244" i="84"/>
  <c r="D244" i="84"/>
  <c r="C244" i="84"/>
  <c r="B244" i="84"/>
  <c r="G243" i="84"/>
  <c r="F243" i="84"/>
  <c r="E243" i="84"/>
  <c r="D243" i="84"/>
  <c r="C243" i="84"/>
  <c r="B243" i="84"/>
  <c r="G242" i="84"/>
  <c r="F242" i="84"/>
  <c r="E242" i="84"/>
  <c r="D242" i="84"/>
  <c r="C242" i="84"/>
  <c r="B242" i="84"/>
  <c r="G241" i="84"/>
  <c r="F241" i="84"/>
  <c r="E241" i="84"/>
  <c r="D241" i="84"/>
  <c r="C241" i="84"/>
  <c r="B241" i="84"/>
  <c r="G240" i="84"/>
  <c r="F240" i="84"/>
  <c r="E240" i="84"/>
  <c r="D240" i="84"/>
  <c r="C240" i="84"/>
  <c r="B240" i="84"/>
  <c r="G239" i="84"/>
  <c r="F239" i="84"/>
  <c r="E239" i="84"/>
  <c r="D239" i="84"/>
  <c r="C239" i="84"/>
  <c r="B239" i="84"/>
  <c r="G238" i="84"/>
  <c r="F238" i="84"/>
  <c r="E238" i="84"/>
  <c r="D238" i="84"/>
  <c r="C238" i="84"/>
  <c r="B238" i="84"/>
  <c r="G237" i="84"/>
  <c r="F237" i="84"/>
  <c r="E237" i="84"/>
  <c r="D237" i="84"/>
  <c r="C237" i="84"/>
  <c r="B237" i="84"/>
  <c r="G236" i="84"/>
  <c r="F236" i="84"/>
  <c r="E236" i="84"/>
  <c r="D236" i="84"/>
  <c r="C236" i="84"/>
  <c r="B236" i="84"/>
  <c r="G235" i="84"/>
  <c r="F235" i="84"/>
  <c r="E235" i="84"/>
  <c r="D235" i="84"/>
  <c r="C235" i="84"/>
  <c r="B235" i="84"/>
  <c r="G234" i="84"/>
  <c r="F234" i="84"/>
  <c r="E234" i="84"/>
  <c r="D234" i="84"/>
  <c r="C234" i="84"/>
  <c r="B234" i="84"/>
  <c r="G233" i="84"/>
  <c r="F233" i="84"/>
  <c r="E233" i="84"/>
  <c r="D233" i="84"/>
  <c r="C233" i="84"/>
  <c r="B233" i="84"/>
  <c r="G232" i="84"/>
  <c r="F232" i="84"/>
  <c r="E232" i="84"/>
  <c r="D232" i="84"/>
  <c r="C232" i="84"/>
  <c r="B232" i="84"/>
  <c r="G231" i="84"/>
  <c r="F231" i="84"/>
  <c r="E231" i="84"/>
  <c r="D231" i="84"/>
  <c r="C231" i="84"/>
  <c r="B231" i="84"/>
  <c r="G230" i="84"/>
  <c r="F230" i="84"/>
  <c r="E230" i="84"/>
  <c r="D230" i="84"/>
  <c r="C230" i="84"/>
  <c r="B230" i="84"/>
  <c r="G229" i="84"/>
  <c r="F229" i="84"/>
  <c r="E229" i="84"/>
  <c r="D229" i="84"/>
  <c r="C229" i="84"/>
  <c r="B229" i="84"/>
  <c r="G228" i="84"/>
  <c r="F228" i="84"/>
  <c r="E228" i="84"/>
  <c r="D228" i="84"/>
  <c r="C228" i="84"/>
  <c r="B228" i="84"/>
  <c r="G227" i="84"/>
  <c r="F227" i="84"/>
  <c r="E227" i="84"/>
  <c r="D227" i="84"/>
  <c r="C227" i="84"/>
  <c r="B227" i="84"/>
  <c r="G226" i="84"/>
  <c r="F226" i="84"/>
  <c r="E226" i="84"/>
  <c r="D226" i="84"/>
  <c r="C226" i="84"/>
  <c r="B226" i="84"/>
  <c r="G225" i="84"/>
  <c r="F225" i="84"/>
  <c r="E225" i="84"/>
  <c r="D225" i="84"/>
  <c r="C225" i="84"/>
  <c r="B225" i="84"/>
  <c r="G224" i="84"/>
  <c r="F224" i="84"/>
  <c r="E224" i="84"/>
  <c r="D224" i="84"/>
  <c r="C224" i="84"/>
  <c r="B224" i="84"/>
  <c r="G223" i="84"/>
  <c r="F223" i="84"/>
  <c r="E223" i="84"/>
  <c r="D223" i="84"/>
  <c r="C223" i="84"/>
  <c r="B223" i="84"/>
  <c r="G222" i="84"/>
  <c r="F222" i="84"/>
  <c r="E222" i="84"/>
  <c r="D222" i="84"/>
  <c r="C222" i="84"/>
  <c r="B222" i="84"/>
  <c r="G221" i="84"/>
  <c r="F221" i="84"/>
  <c r="E221" i="84"/>
  <c r="D221" i="84"/>
  <c r="C221" i="84"/>
  <c r="B221" i="84"/>
  <c r="G220" i="84"/>
  <c r="F220" i="84"/>
  <c r="E220" i="84"/>
  <c r="D220" i="84"/>
  <c r="C220" i="84"/>
  <c r="B220" i="84"/>
  <c r="G219" i="84"/>
  <c r="F219" i="84"/>
  <c r="E219" i="84"/>
  <c r="D219" i="84"/>
  <c r="C219" i="84"/>
  <c r="B219" i="84"/>
  <c r="G218" i="84"/>
  <c r="F218" i="84"/>
  <c r="E218" i="84"/>
  <c r="D218" i="84"/>
  <c r="C218" i="84"/>
  <c r="B218" i="84"/>
  <c r="G217" i="84"/>
  <c r="F217" i="84"/>
  <c r="E217" i="84"/>
  <c r="D217" i="84"/>
  <c r="C217" i="84"/>
  <c r="B217" i="84"/>
  <c r="G216" i="84"/>
  <c r="F216" i="84"/>
  <c r="E216" i="84"/>
  <c r="D216" i="84"/>
  <c r="C216" i="84"/>
  <c r="B216" i="84"/>
  <c r="G215" i="84"/>
  <c r="F215" i="84"/>
  <c r="E215" i="84"/>
  <c r="D215" i="84"/>
  <c r="C215" i="84"/>
  <c r="B215" i="84"/>
  <c r="G214" i="84"/>
  <c r="F214" i="84"/>
  <c r="E214" i="84"/>
  <c r="D214" i="84"/>
  <c r="C214" i="84"/>
  <c r="B214" i="84"/>
  <c r="G213" i="84"/>
  <c r="F213" i="84"/>
  <c r="E213" i="84"/>
  <c r="D213" i="84"/>
  <c r="C213" i="84"/>
  <c r="B213" i="84"/>
  <c r="G212" i="84"/>
  <c r="F212" i="84"/>
  <c r="E212" i="84"/>
  <c r="D212" i="84"/>
  <c r="C212" i="84"/>
  <c r="B212" i="84"/>
  <c r="G211" i="84"/>
  <c r="F211" i="84"/>
  <c r="E211" i="84"/>
  <c r="D211" i="84"/>
  <c r="C211" i="84"/>
  <c r="B211" i="84"/>
  <c r="G210" i="84"/>
  <c r="F210" i="84"/>
  <c r="E210" i="84"/>
  <c r="D210" i="84"/>
  <c r="C210" i="84"/>
  <c r="B210" i="84"/>
  <c r="G209" i="84"/>
  <c r="F209" i="84"/>
  <c r="E209" i="84"/>
  <c r="D209" i="84"/>
  <c r="C209" i="84"/>
  <c r="B209" i="84"/>
  <c r="G208" i="84"/>
  <c r="F208" i="84"/>
  <c r="E208" i="84"/>
  <c r="D208" i="84"/>
  <c r="C208" i="84"/>
  <c r="B208" i="84"/>
  <c r="G207" i="84"/>
  <c r="F207" i="84"/>
  <c r="E207" i="84"/>
  <c r="D207" i="84"/>
  <c r="C207" i="84"/>
  <c r="B207" i="84"/>
  <c r="G206" i="84"/>
  <c r="F206" i="84"/>
  <c r="E206" i="84"/>
  <c r="D206" i="84"/>
  <c r="C206" i="84"/>
  <c r="B206" i="84"/>
  <c r="G205" i="84"/>
  <c r="F205" i="84"/>
  <c r="E205" i="84"/>
  <c r="D205" i="84"/>
  <c r="C205" i="84"/>
  <c r="B205" i="84"/>
  <c r="G204" i="84"/>
  <c r="F204" i="84"/>
  <c r="E204" i="84"/>
  <c r="D204" i="84"/>
  <c r="C204" i="84"/>
  <c r="B204" i="84"/>
  <c r="G203" i="84"/>
  <c r="F203" i="84"/>
  <c r="E203" i="84"/>
  <c r="D203" i="84"/>
  <c r="C203" i="84"/>
  <c r="B203" i="84"/>
  <c r="G202" i="84"/>
  <c r="F202" i="84"/>
  <c r="E202" i="84"/>
  <c r="D202" i="84"/>
  <c r="C202" i="84"/>
  <c r="B202" i="84"/>
  <c r="G201" i="84"/>
  <c r="F201" i="84"/>
  <c r="E201" i="84"/>
  <c r="D201" i="84"/>
  <c r="C201" i="84"/>
  <c r="B201" i="84"/>
  <c r="G200" i="84"/>
  <c r="F200" i="84"/>
  <c r="E200" i="84"/>
  <c r="D200" i="84"/>
  <c r="C200" i="84"/>
  <c r="B200" i="84"/>
  <c r="G199" i="84"/>
  <c r="F199" i="84"/>
  <c r="E199" i="84"/>
  <c r="D199" i="84"/>
  <c r="C199" i="84"/>
  <c r="B199" i="84"/>
  <c r="G198" i="84"/>
  <c r="F198" i="84"/>
  <c r="E198" i="84"/>
  <c r="D198" i="84"/>
  <c r="C198" i="84"/>
  <c r="B198" i="84"/>
  <c r="G197" i="84"/>
  <c r="F197" i="84"/>
  <c r="E197" i="84"/>
  <c r="D197" i="84"/>
  <c r="C197" i="84"/>
  <c r="B197" i="84"/>
  <c r="G196" i="84"/>
  <c r="F196" i="84"/>
  <c r="E196" i="84"/>
  <c r="D196" i="84"/>
  <c r="C196" i="84"/>
  <c r="B196" i="84"/>
  <c r="G195" i="84"/>
  <c r="F195" i="84"/>
  <c r="E195" i="84"/>
  <c r="D195" i="84"/>
  <c r="C195" i="84"/>
  <c r="B195" i="84"/>
  <c r="G194" i="84"/>
  <c r="F194" i="84"/>
  <c r="E194" i="84"/>
  <c r="D194" i="84"/>
  <c r="C194" i="84"/>
  <c r="B194" i="84"/>
  <c r="G193" i="84"/>
  <c r="F193" i="84"/>
  <c r="E193" i="84"/>
  <c r="D193" i="84"/>
  <c r="C193" i="84"/>
  <c r="B193" i="84"/>
  <c r="G192" i="84"/>
  <c r="F192" i="84"/>
  <c r="E192" i="84"/>
  <c r="D192" i="84"/>
  <c r="C192" i="84"/>
  <c r="B192" i="84"/>
  <c r="G191" i="84"/>
  <c r="F191" i="84"/>
  <c r="E191" i="84"/>
  <c r="D191" i="84"/>
  <c r="C191" i="84"/>
  <c r="B191" i="84"/>
  <c r="G190" i="84"/>
  <c r="F190" i="84"/>
  <c r="E190" i="84"/>
  <c r="D190" i="84"/>
  <c r="C190" i="84"/>
  <c r="B190" i="84"/>
  <c r="G189" i="84"/>
  <c r="F189" i="84"/>
  <c r="E189" i="84"/>
  <c r="D189" i="84"/>
  <c r="C189" i="84"/>
  <c r="B189" i="84"/>
  <c r="G188" i="84"/>
  <c r="F188" i="84"/>
  <c r="E188" i="84"/>
  <c r="D188" i="84"/>
  <c r="C188" i="84"/>
  <c r="B188" i="84"/>
  <c r="G187" i="84"/>
  <c r="F187" i="84"/>
  <c r="E187" i="84"/>
  <c r="D187" i="84"/>
  <c r="C187" i="84"/>
  <c r="B187" i="84"/>
  <c r="G186" i="84"/>
  <c r="F186" i="84"/>
  <c r="E186" i="84"/>
  <c r="D186" i="84"/>
  <c r="C186" i="84"/>
  <c r="B186" i="84"/>
  <c r="G185" i="84"/>
  <c r="F185" i="84"/>
  <c r="E185" i="84"/>
  <c r="D185" i="84"/>
  <c r="C185" i="84"/>
  <c r="B185" i="84"/>
  <c r="G184" i="84"/>
  <c r="F184" i="84"/>
  <c r="E184" i="84"/>
  <c r="D184" i="84"/>
  <c r="C184" i="84"/>
  <c r="B184" i="84"/>
  <c r="G183" i="84"/>
  <c r="F183" i="84"/>
  <c r="E183" i="84"/>
  <c r="D183" i="84"/>
  <c r="C183" i="84"/>
  <c r="B183" i="84"/>
  <c r="G182" i="84"/>
  <c r="F182" i="84"/>
  <c r="E182" i="84"/>
  <c r="D182" i="84"/>
  <c r="C182" i="84"/>
  <c r="B182" i="84"/>
  <c r="G181" i="84"/>
  <c r="F181" i="84"/>
  <c r="E181" i="84"/>
  <c r="D181" i="84"/>
  <c r="C181" i="84"/>
  <c r="B181" i="84"/>
  <c r="G180" i="84"/>
  <c r="F180" i="84"/>
  <c r="E180" i="84"/>
  <c r="D180" i="84"/>
  <c r="C180" i="84"/>
  <c r="B180" i="84"/>
  <c r="G179" i="84"/>
  <c r="F179" i="84"/>
  <c r="E179" i="84"/>
  <c r="D179" i="84"/>
  <c r="C179" i="84"/>
  <c r="B179" i="84"/>
  <c r="G178" i="84"/>
  <c r="F178" i="84"/>
  <c r="E178" i="84"/>
  <c r="D178" i="84"/>
  <c r="C178" i="84"/>
  <c r="B178" i="84"/>
  <c r="G177" i="84"/>
  <c r="F177" i="84"/>
  <c r="E177" i="84"/>
  <c r="D177" i="84"/>
  <c r="C177" i="84"/>
  <c r="B177" i="84"/>
  <c r="G176" i="84"/>
  <c r="F176" i="84"/>
  <c r="E176" i="84"/>
  <c r="D176" i="84"/>
  <c r="C176" i="84"/>
  <c r="B176" i="84"/>
  <c r="G175" i="84"/>
  <c r="F175" i="84"/>
  <c r="E175" i="84"/>
  <c r="D175" i="84"/>
  <c r="C175" i="84"/>
  <c r="B175" i="84"/>
  <c r="G174" i="84"/>
  <c r="F174" i="84"/>
  <c r="E174" i="84"/>
  <c r="D174" i="84"/>
  <c r="C174" i="84"/>
  <c r="B174" i="84"/>
  <c r="G173" i="84"/>
  <c r="F173" i="84"/>
  <c r="E173" i="84"/>
  <c r="D173" i="84"/>
  <c r="C173" i="84"/>
  <c r="B173" i="84"/>
  <c r="G172" i="84"/>
  <c r="F172" i="84"/>
  <c r="E172" i="84"/>
  <c r="D172" i="84"/>
  <c r="C172" i="84"/>
  <c r="B172" i="84"/>
  <c r="G171" i="84"/>
  <c r="F171" i="84"/>
  <c r="E171" i="84"/>
  <c r="D171" i="84"/>
  <c r="C171" i="84"/>
  <c r="B171" i="84"/>
  <c r="G170" i="84"/>
  <c r="F170" i="84"/>
  <c r="E170" i="84"/>
  <c r="D170" i="84"/>
  <c r="C170" i="84"/>
  <c r="B170" i="84"/>
  <c r="G169" i="84"/>
  <c r="F169" i="84"/>
  <c r="E169" i="84"/>
  <c r="D169" i="84"/>
  <c r="C169" i="84"/>
  <c r="B169" i="84"/>
  <c r="G168" i="84"/>
  <c r="F168" i="84"/>
  <c r="E168" i="84"/>
  <c r="D168" i="84"/>
  <c r="C168" i="84"/>
  <c r="B168" i="84"/>
  <c r="G167" i="84"/>
  <c r="F167" i="84"/>
  <c r="E167" i="84"/>
  <c r="D167" i="84"/>
  <c r="C167" i="84"/>
  <c r="B167" i="84"/>
  <c r="G166" i="84"/>
  <c r="F166" i="84"/>
  <c r="E166" i="84"/>
  <c r="D166" i="84"/>
  <c r="C166" i="84"/>
  <c r="B166" i="84"/>
  <c r="G165" i="84"/>
  <c r="F165" i="84"/>
  <c r="E165" i="84"/>
  <c r="D165" i="84"/>
  <c r="C165" i="84"/>
  <c r="B165" i="84"/>
  <c r="G164" i="84"/>
  <c r="F164" i="84"/>
  <c r="E164" i="84"/>
  <c r="D164" i="84"/>
  <c r="C164" i="84"/>
  <c r="B164" i="84"/>
  <c r="G163" i="84"/>
  <c r="F163" i="84"/>
  <c r="E163" i="84"/>
  <c r="D163" i="84"/>
  <c r="C163" i="84"/>
  <c r="B163" i="84"/>
  <c r="G162" i="84"/>
  <c r="F162" i="84"/>
  <c r="E162" i="84"/>
  <c r="D162" i="84"/>
  <c r="C162" i="84"/>
  <c r="B162" i="84"/>
  <c r="G161" i="84"/>
  <c r="F161" i="84"/>
  <c r="E161" i="84"/>
  <c r="D161" i="84"/>
  <c r="C161" i="84"/>
  <c r="B161" i="84"/>
  <c r="G160" i="84"/>
  <c r="F160" i="84"/>
  <c r="E160" i="84"/>
  <c r="D160" i="84"/>
  <c r="C160" i="84"/>
  <c r="B160" i="84"/>
  <c r="G159" i="84"/>
  <c r="F159" i="84"/>
  <c r="E159" i="84"/>
  <c r="D159" i="84"/>
  <c r="C159" i="84"/>
  <c r="B159" i="84"/>
  <c r="G158" i="84"/>
  <c r="F158" i="84"/>
  <c r="E158" i="84"/>
  <c r="D158" i="84"/>
  <c r="C158" i="84"/>
  <c r="B158" i="84"/>
  <c r="G157" i="84"/>
  <c r="F157" i="84"/>
  <c r="E157" i="84"/>
  <c r="D157" i="84"/>
  <c r="C157" i="84"/>
  <c r="B157" i="84"/>
  <c r="G156" i="84"/>
  <c r="F156" i="84"/>
  <c r="E156" i="84"/>
  <c r="D156" i="84"/>
  <c r="C156" i="84"/>
  <c r="B156" i="84"/>
  <c r="G155" i="84"/>
  <c r="F155" i="84"/>
  <c r="E155" i="84"/>
  <c r="D155" i="84"/>
  <c r="C155" i="84"/>
  <c r="B155" i="84"/>
  <c r="G154" i="84"/>
  <c r="F154" i="84"/>
  <c r="E154" i="84"/>
  <c r="D154" i="84"/>
  <c r="C154" i="84"/>
  <c r="B154" i="84"/>
  <c r="G153" i="84"/>
  <c r="F153" i="84"/>
  <c r="E153" i="84"/>
  <c r="D153" i="84"/>
  <c r="C153" i="84"/>
  <c r="B153" i="84"/>
  <c r="G152" i="84"/>
  <c r="F152" i="84"/>
  <c r="E152" i="84"/>
  <c r="D152" i="84"/>
  <c r="C152" i="84"/>
  <c r="B152" i="84"/>
  <c r="G151" i="84"/>
  <c r="F151" i="84"/>
  <c r="E151" i="84"/>
  <c r="D151" i="84"/>
  <c r="C151" i="84"/>
  <c r="B151" i="84"/>
  <c r="G150" i="84"/>
  <c r="F150" i="84"/>
  <c r="E150" i="84"/>
  <c r="D150" i="84"/>
  <c r="C150" i="84"/>
  <c r="B150" i="84"/>
  <c r="G149" i="84"/>
  <c r="F149" i="84"/>
  <c r="E149" i="84"/>
  <c r="D149" i="84"/>
  <c r="C149" i="84"/>
  <c r="B149" i="84"/>
  <c r="G148" i="84"/>
  <c r="F148" i="84"/>
  <c r="E148" i="84"/>
  <c r="D148" i="84"/>
  <c r="C148" i="84"/>
  <c r="B148" i="84"/>
  <c r="G147" i="84"/>
  <c r="F147" i="84"/>
  <c r="E147" i="84"/>
  <c r="D147" i="84"/>
  <c r="C147" i="84"/>
  <c r="B147" i="84"/>
  <c r="G146" i="84"/>
  <c r="F146" i="84"/>
  <c r="E146" i="84"/>
  <c r="D146" i="84"/>
  <c r="C146" i="84"/>
  <c r="B146" i="84"/>
  <c r="G145" i="84"/>
  <c r="F145" i="84"/>
  <c r="E145" i="84"/>
  <c r="D145" i="84"/>
  <c r="C145" i="84"/>
  <c r="B145" i="84"/>
  <c r="G144" i="84"/>
  <c r="F144" i="84"/>
  <c r="E144" i="84"/>
  <c r="D144" i="84"/>
  <c r="C144" i="84"/>
  <c r="B144" i="84"/>
  <c r="G143" i="84"/>
  <c r="F143" i="84"/>
  <c r="E143" i="84"/>
  <c r="D143" i="84"/>
  <c r="C143" i="84"/>
  <c r="B143" i="84"/>
  <c r="G142" i="84"/>
  <c r="F142" i="84"/>
  <c r="E142" i="84"/>
  <c r="D142" i="84"/>
  <c r="C142" i="84"/>
  <c r="B142" i="84"/>
  <c r="G141" i="84"/>
  <c r="F141" i="84"/>
  <c r="E141" i="84"/>
  <c r="D141" i="84"/>
  <c r="C141" i="84"/>
  <c r="B141" i="84"/>
  <c r="G140" i="84"/>
  <c r="F140" i="84"/>
  <c r="E140" i="84"/>
  <c r="D140" i="84"/>
  <c r="C140" i="84"/>
  <c r="B140" i="84"/>
  <c r="G139" i="84"/>
  <c r="F139" i="84"/>
  <c r="E139" i="84"/>
  <c r="D139" i="84"/>
  <c r="C139" i="84"/>
  <c r="B139" i="84"/>
  <c r="G138" i="84"/>
  <c r="F138" i="84"/>
  <c r="E138" i="84"/>
  <c r="D138" i="84"/>
  <c r="C138" i="84"/>
  <c r="B138" i="84"/>
  <c r="G137" i="84"/>
  <c r="F137" i="84"/>
  <c r="E137" i="84"/>
  <c r="D137" i="84"/>
  <c r="C137" i="84"/>
  <c r="B137" i="84"/>
  <c r="G136" i="84"/>
  <c r="F136" i="84"/>
  <c r="E136" i="84"/>
  <c r="D136" i="84"/>
  <c r="C136" i="84"/>
  <c r="B136" i="84"/>
  <c r="G135" i="84"/>
  <c r="F135" i="84"/>
  <c r="E135" i="84"/>
  <c r="D135" i="84"/>
  <c r="C135" i="84"/>
  <c r="B135" i="84"/>
  <c r="G134" i="84"/>
  <c r="F134" i="84"/>
  <c r="E134" i="84"/>
  <c r="D134" i="84"/>
  <c r="C134" i="84"/>
  <c r="B134" i="84"/>
  <c r="G133" i="84"/>
  <c r="F133" i="84"/>
  <c r="E133" i="84"/>
  <c r="D133" i="84"/>
  <c r="C133" i="84"/>
  <c r="B133" i="84"/>
  <c r="G132" i="84"/>
  <c r="F132" i="84"/>
  <c r="E132" i="84"/>
  <c r="D132" i="84"/>
  <c r="C132" i="84"/>
  <c r="B132" i="84"/>
  <c r="G131" i="84"/>
  <c r="F131" i="84"/>
  <c r="E131" i="84"/>
  <c r="D131" i="84"/>
  <c r="C131" i="84"/>
  <c r="B131" i="84"/>
  <c r="G130" i="84"/>
  <c r="F130" i="84"/>
  <c r="E130" i="84"/>
  <c r="D130" i="84"/>
  <c r="C130" i="84"/>
  <c r="B130" i="84"/>
  <c r="G129" i="84"/>
  <c r="F129" i="84"/>
  <c r="E129" i="84"/>
  <c r="D129" i="84"/>
  <c r="C129" i="84"/>
  <c r="B129" i="84"/>
  <c r="G128" i="84"/>
  <c r="F128" i="84"/>
  <c r="E128" i="84"/>
  <c r="D128" i="84"/>
  <c r="C128" i="84"/>
  <c r="B128" i="84"/>
  <c r="G127" i="84"/>
  <c r="F127" i="84"/>
  <c r="E127" i="84"/>
  <c r="D127" i="84"/>
  <c r="C127" i="84"/>
  <c r="B127" i="84"/>
  <c r="G126" i="84"/>
  <c r="F126" i="84"/>
  <c r="E126" i="84"/>
  <c r="D126" i="84"/>
  <c r="C126" i="84"/>
  <c r="B126" i="84"/>
  <c r="G125" i="84"/>
  <c r="F125" i="84"/>
  <c r="E125" i="84"/>
  <c r="D125" i="84"/>
  <c r="C125" i="84"/>
  <c r="B125" i="84"/>
  <c r="G124" i="84"/>
  <c r="F124" i="84"/>
  <c r="E124" i="84"/>
  <c r="D124" i="84"/>
  <c r="C124" i="84"/>
  <c r="B124" i="84"/>
  <c r="G123" i="84"/>
  <c r="F123" i="84"/>
  <c r="E123" i="84"/>
  <c r="D123" i="84"/>
  <c r="C123" i="84"/>
  <c r="B123" i="84"/>
  <c r="G122" i="84"/>
  <c r="F122" i="84"/>
  <c r="E122" i="84"/>
  <c r="D122" i="84"/>
  <c r="C122" i="84"/>
  <c r="B122" i="84"/>
  <c r="G121" i="84"/>
  <c r="F121" i="84"/>
  <c r="E121" i="84"/>
  <c r="D121" i="84"/>
  <c r="C121" i="84"/>
  <c r="B121" i="84"/>
  <c r="G120" i="84"/>
  <c r="F120" i="84"/>
  <c r="E120" i="84"/>
  <c r="D120" i="84"/>
  <c r="C120" i="84"/>
  <c r="B120" i="84"/>
  <c r="G119" i="84"/>
  <c r="F119" i="84"/>
  <c r="E119" i="84"/>
  <c r="D119" i="84"/>
  <c r="C119" i="84"/>
  <c r="B119" i="84"/>
  <c r="G118" i="84"/>
  <c r="F118" i="84"/>
  <c r="E118" i="84"/>
  <c r="D118" i="84"/>
  <c r="C118" i="84"/>
  <c r="B118" i="84"/>
  <c r="G117" i="84"/>
  <c r="F117" i="84"/>
  <c r="E117" i="84"/>
  <c r="D117" i="84"/>
  <c r="C117" i="84"/>
  <c r="B117" i="84"/>
  <c r="G116" i="84"/>
  <c r="F116" i="84"/>
  <c r="E116" i="84"/>
  <c r="D116" i="84"/>
  <c r="C116" i="84"/>
  <c r="B116" i="84"/>
  <c r="G115" i="84"/>
  <c r="F115" i="84"/>
  <c r="E115" i="84"/>
  <c r="D115" i="84"/>
  <c r="C115" i="84"/>
  <c r="B115" i="84"/>
  <c r="G114" i="84"/>
  <c r="F114" i="84"/>
  <c r="E114" i="84"/>
  <c r="D114" i="84"/>
  <c r="C114" i="84"/>
  <c r="B114" i="84"/>
  <c r="G113" i="84"/>
  <c r="F113" i="84"/>
  <c r="E113" i="84"/>
  <c r="D113" i="84"/>
  <c r="C113" i="84"/>
  <c r="B113" i="84"/>
  <c r="G112" i="84"/>
  <c r="F112" i="84"/>
  <c r="E112" i="84"/>
  <c r="D112" i="84"/>
  <c r="C112" i="84"/>
  <c r="B112" i="84"/>
  <c r="G111" i="84"/>
  <c r="F111" i="84"/>
  <c r="E111" i="84"/>
  <c r="D111" i="84"/>
  <c r="C111" i="84"/>
  <c r="B111" i="84"/>
  <c r="G110" i="84"/>
  <c r="F110" i="84"/>
  <c r="E110" i="84"/>
  <c r="D110" i="84"/>
  <c r="C110" i="84"/>
  <c r="B110" i="84"/>
  <c r="G109" i="84"/>
  <c r="F109" i="84"/>
  <c r="E109" i="84"/>
  <c r="D109" i="84"/>
  <c r="C109" i="84"/>
  <c r="B109" i="84"/>
  <c r="G108" i="84"/>
  <c r="F108" i="84"/>
  <c r="E108" i="84"/>
  <c r="D108" i="84"/>
  <c r="C108" i="84"/>
  <c r="B108" i="84"/>
  <c r="G107" i="84"/>
  <c r="F107" i="84"/>
  <c r="E107" i="84"/>
  <c r="D107" i="84"/>
  <c r="C107" i="84"/>
  <c r="B107" i="84"/>
  <c r="G106" i="84"/>
  <c r="F106" i="84"/>
  <c r="E106" i="84"/>
  <c r="D106" i="84"/>
  <c r="C106" i="84"/>
  <c r="B106" i="84"/>
  <c r="G105" i="84"/>
  <c r="F105" i="84"/>
  <c r="E105" i="84"/>
  <c r="D105" i="84"/>
  <c r="C105" i="84"/>
  <c r="B105" i="84"/>
  <c r="G104" i="84"/>
  <c r="F104" i="84"/>
  <c r="E104" i="84"/>
  <c r="D104" i="84"/>
  <c r="C104" i="84"/>
  <c r="B104" i="84"/>
  <c r="G103" i="84"/>
  <c r="F103" i="84"/>
  <c r="E103" i="84"/>
  <c r="D103" i="84"/>
  <c r="C103" i="84"/>
  <c r="B103" i="84"/>
  <c r="G102" i="84"/>
  <c r="F102" i="84"/>
  <c r="E102" i="84"/>
  <c r="D102" i="84"/>
  <c r="C102" i="84"/>
  <c r="B102" i="84"/>
  <c r="G101" i="84"/>
  <c r="F101" i="84"/>
  <c r="E101" i="84"/>
  <c r="D101" i="84"/>
  <c r="C101" i="84"/>
  <c r="B101" i="84"/>
  <c r="G100" i="84"/>
  <c r="F100" i="84"/>
  <c r="E100" i="84"/>
  <c r="D100" i="84"/>
  <c r="C100" i="84"/>
  <c r="B100" i="84"/>
  <c r="G99" i="84"/>
  <c r="F99" i="84"/>
  <c r="E99" i="84"/>
  <c r="D99" i="84"/>
  <c r="C99" i="84"/>
  <c r="B99" i="84"/>
  <c r="G98" i="84"/>
  <c r="F98" i="84"/>
  <c r="E98" i="84"/>
  <c r="D98" i="84"/>
  <c r="C98" i="84"/>
  <c r="B98" i="84"/>
  <c r="G97" i="84"/>
  <c r="F97" i="84"/>
  <c r="E97" i="84"/>
  <c r="D97" i="84"/>
  <c r="C97" i="84"/>
  <c r="B97" i="84"/>
  <c r="G96" i="84"/>
  <c r="F96" i="84"/>
  <c r="E96" i="84"/>
  <c r="D96" i="84"/>
  <c r="C96" i="84"/>
  <c r="B96" i="84"/>
  <c r="G95" i="84"/>
  <c r="F95" i="84"/>
  <c r="E95" i="84"/>
  <c r="D95" i="84"/>
  <c r="C95" i="84"/>
  <c r="B95" i="84"/>
  <c r="G94" i="84"/>
  <c r="F94" i="84"/>
  <c r="E94" i="84"/>
  <c r="D94" i="84"/>
  <c r="C94" i="84"/>
  <c r="B94" i="84"/>
  <c r="G93" i="84"/>
  <c r="F93" i="84"/>
  <c r="E93" i="84"/>
  <c r="D93" i="84"/>
  <c r="C93" i="84"/>
  <c r="B93" i="84"/>
  <c r="G92" i="84"/>
  <c r="F92" i="84"/>
  <c r="E92" i="84"/>
  <c r="D92" i="84"/>
  <c r="C92" i="84"/>
  <c r="B92" i="84"/>
  <c r="G91" i="84"/>
  <c r="F91" i="84"/>
  <c r="E91" i="84"/>
  <c r="D91" i="84"/>
  <c r="C91" i="84"/>
  <c r="B91" i="84"/>
  <c r="G90" i="84"/>
  <c r="F90" i="84"/>
  <c r="E90" i="84"/>
  <c r="D90" i="84"/>
  <c r="C90" i="84"/>
  <c r="B90" i="84"/>
  <c r="G89" i="84"/>
  <c r="F89" i="84"/>
  <c r="E89" i="84"/>
  <c r="D89" i="84"/>
  <c r="C89" i="84"/>
  <c r="B89" i="84"/>
  <c r="G88" i="84"/>
  <c r="F88" i="84"/>
  <c r="E88" i="84"/>
  <c r="D88" i="84"/>
  <c r="C88" i="84"/>
  <c r="B88" i="84"/>
  <c r="G87" i="84"/>
  <c r="F87" i="84"/>
  <c r="E87" i="84"/>
  <c r="D87" i="84"/>
  <c r="C87" i="84"/>
  <c r="B87" i="84"/>
  <c r="G86" i="84"/>
  <c r="F86" i="84"/>
  <c r="E86" i="84"/>
  <c r="D86" i="84"/>
  <c r="C86" i="84"/>
  <c r="B86" i="84"/>
  <c r="G85" i="84"/>
  <c r="F85" i="84"/>
  <c r="E85" i="84"/>
  <c r="D85" i="84"/>
  <c r="C85" i="84"/>
  <c r="B85" i="84"/>
  <c r="G84" i="84"/>
  <c r="F84" i="84"/>
  <c r="E84" i="84"/>
  <c r="D84" i="84"/>
  <c r="C84" i="84"/>
  <c r="B84" i="84"/>
  <c r="G83" i="84"/>
  <c r="F83" i="84"/>
  <c r="E83" i="84"/>
  <c r="D83" i="84"/>
  <c r="C83" i="84"/>
  <c r="B83" i="84"/>
  <c r="G82" i="84"/>
  <c r="F82" i="84"/>
  <c r="E82" i="84"/>
  <c r="D82" i="84"/>
  <c r="C82" i="84"/>
  <c r="B82" i="84"/>
  <c r="G81" i="84"/>
  <c r="F81" i="84"/>
  <c r="E81" i="84"/>
  <c r="D81" i="84"/>
  <c r="C81" i="84"/>
  <c r="B81" i="84"/>
  <c r="G80" i="84"/>
  <c r="F80" i="84"/>
  <c r="E80" i="84"/>
  <c r="D80" i="84"/>
  <c r="C80" i="84"/>
  <c r="B80" i="84"/>
  <c r="G79" i="84"/>
  <c r="F79" i="84"/>
  <c r="E79" i="84"/>
  <c r="D79" i="84"/>
  <c r="C79" i="84"/>
  <c r="B79" i="84"/>
  <c r="G78" i="84"/>
  <c r="F78" i="84"/>
  <c r="E78" i="84"/>
  <c r="D78" i="84"/>
  <c r="C78" i="84"/>
  <c r="B78" i="84"/>
  <c r="G77" i="84"/>
  <c r="F77" i="84"/>
  <c r="E77" i="84"/>
  <c r="D77" i="84"/>
  <c r="C77" i="84"/>
  <c r="B77" i="84"/>
  <c r="G76" i="84"/>
  <c r="F76" i="84"/>
  <c r="E76" i="84"/>
  <c r="D76" i="84"/>
  <c r="C76" i="84"/>
  <c r="B76" i="84"/>
  <c r="G75" i="84"/>
  <c r="F75" i="84"/>
  <c r="E75" i="84"/>
  <c r="D75" i="84"/>
  <c r="C75" i="84"/>
  <c r="B75" i="84"/>
  <c r="G74" i="84"/>
  <c r="F74" i="84"/>
  <c r="E74" i="84"/>
  <c r="D74" i="84"/>
  <c r="C74" i="84"/>
  <c r="B74" i="84"/>
  <c r="G73" i="84"/>
  <c r="F73" i="84"/>
  <c r="E73" i="84"/>
  <c r="D73" i="84"/>
  <c r="C73" i="84"/>
  <c r="B73" i="84"/>
  <c r="G72" i="84"/>
  <c r="F72" i="84"/>
  <c r="E72" i="84"/>
  <c r="D72" i="84"/>
  <c r="C72" i="84"/>
  <c r="B72" i="84"/>
  <c r="G71" i="84"/>
  <c r="F71" i="84"/>
  <c r="E71" i="84"/>
  <c r="D71" i="84"/>
  <c r="C71" i="84"/>
  <c r="B71" i="84"/>
  <c r="G70" i="84"/>
  <c r="F70" i="84"/>
  <c r="E70" i="84"/>
  <c r="D70" i="84"/>
  <c r="C70" i="84"/>
  <c r="B70" i="84"/>
  <c r="G69" i="84"/>
  <c r="F69" i="84"/>
  <c r="E69" i="84"/>
  <c r="D69" i="84"/>
  <c r="C69" i="84"/>
  <c r="B69" i="84"/>
  <c r="G68" i="84"/>
  <c r="F68" i="84"/>
  <c r="E68" i="84"/>
  <c r="D68" i="84"/>
  <c r="C68" i="84"/>
  <c r="B68" i="84"/>
  <c r="G67" i="84"/>
  <c r="F67" i="84"/>
  <c r="E67" i="84"/>
  <c r="D67" i="84"/>
  <c r="C67" i="84"/>
  <c r="B67" i="84"/>
  <c r="G66" i="84"/>
  <c r="F66" i="84"/>
  <c r="E66" i="84"/>
  <c r="D66" i="84"/>
  <c r="C66" i="84"/>
  <c r="B66" i="84"/>
  <c r="G65" i="84"/>
  <c r="F65" i="84"/>
  <c r="E65" i="84"/>
  <c r="D65" i="84"/>
  <c r="C65" i="84"/>
  <c r="B65" i="84"/>
  <c r="G64" i="84"/>
  <c r="F64" i="84"/>
  <c r="E64" i="84"/>
  <c r="D64" i="84"/>
  <c r="C64" i="84"/>
  <c r="B64" i="84"/>
  <c r="G63" i="84"/>
  <c r="F63" i="84"/>
  <c r="E63" i="84"/>
  <c r="D63" i="84"/>
  <c r="C63" i="84"/>
  <c r="B63" i="84"/>
  <c r="G62" i="84"/>
  <c r="F62" i="84"/>
  <c r="E62" i="84"/>
  <c r="D62" i="84"/>
  <c r="C62" i="84"/>
  <c r="B62" i="84"/>
  <c r="G61" i="84"/>
  <c r="F61" i="84"/>
  <c r="E61" i="84"/>
  <c r="D61" i="84"/>
  <c r="C61" i="84"/>
  <c r="B61" i="84"/>
  <c r="G60" i="84"/>
  <c r="F60" i="84"/>
  <c r="E60" i="84"/>
  <c r="D60" i="84"/>
  <c r="C60" i="84"/>
  <c r="B60" i="84"/>
  <c r="G59" i="84"/>
  <c r="F59" i="84"/>
  <c r="E59" i="84"/>
  <c r="D59" i="84"/>
  <c r="C59" i="84"/>
  <c r="B59" i="84"/>
  <c r="G58" i="84"/>
  <c r="F58" i="84"/>
  <c r="E58" i="84"/>
  <c r="D58" i="84"/>
  <c r="C58" i="84"/>
  <c r="B58" i="84"/>
  <c r="G57" i="84"/>
  <c r="F57" i="84"/>
  <c r="E57" i="84"/>
  <c r="D57" i="84"/>
  <c r="C57" i="84"/>
  <c r="B57" i="84"/>
  <c r="G56" i="84"/>
  <c r="F56" i="84"/>
  <c r="E56" i="84"/>
  <c r="D56" i="84"/>
  <c r="C56" i="84"/>
  <c r="B56" i="84"/>
  <c r="G55" i="84"/>
  <c r="F55" i="84"/>
  <c r="E55" i="84"/>
  <c r="D55" i="84"/>
  <c r="C55" i="84"/>
  <c r="B55" i="84"/>
  <c r="G54" i="84"/>
  <c r="F54" i="84"/>
  <c r="E54" i="84"/>
  <c r="D54" i="84"/>
  <c r="C54" i="84"/>
  <c r="B54" i="84"/>
  <c r="G53" i="84"/>
  <c r="F53" i="84"/>
  <c r="E53" i="84"/>
  <c r="D53" i="84"/>
  <c r="C53" i="84"/>
  <c r="B53" i="84"/>
  <c r="G52" i="84"/>
  <c r="F52" i="84"/>
  <c r="E52" i="84"/>
  <c r="D52" i="84"/>
  <c r="C52" i="84"/>
  <c r="B52" i="84"/>
  <c r="G51" i="84"/>
  <c r="F51" i="84"/>
  <c r="E51" i="84"/>
  <c r="D51" i="84"/>
  <c r="C51" i="84"/>
  <c r="B51" i="84"/>
  <c r="G50" i="84"/>
  <c r="F50" i="84"/>
  <c r="E50" i="84"/>
  <c r="D50" i="84"/>
  <c r="C50" i="84"/>
  <c r="B50" i="84"/>
  <c r="G49" i="84"/>
  <c r="F49" i="84"/>
  <c r="E49" i="84"/>
  <c r="D49" i="84"/>
  <c r="C49" i="84"/>
  <c r="B49" i="84"/>
  <c r="G48" i="84"/>
  <c r="F48" i="84"/>
  <c r="E48" i="84"/>
  <c r="D48" i="84"/>
  <c r="C48" i="84"/>
  <c r="B48" i="84"/>
  <c r="G47" i="84"/>
  <c r="F47" i="84"/>
  <c r="E47" i="84"/>
  <c r="D47" i="84"/>
  <c r="C47" i="84"/>
  <c r="B47" i="84"/>
  <c r="G46" i="84"/>
  <c r="F46" i="84"/>
  <c r="E46" i="84"/>
  <c r="D46" i="84"/>
  <c r="C46" i="84"/>
  <c r="B46" i="84"/>
  <c r="G45" i="84"/>
  <c r="F45" i="84"/>
  <c r="E45" i="84"/>
  <c r="D45" i="84"/>
  <c r="C45" i="84"/>
  <c r="B45" i="84"/>
  <c r="G44" i="84"/>
  <c r="F44" i="84"/>
  <c r="E44" i="84"/>
  <c r="D44" i="84"/>
  <c r="C44" i="84"/>
  <c r="B44" i="84"/>
  <c r="G43" i="84"/>
  <c r="F43" i="84"/>
  <c r="E43" i="84"/>
  <c r="D43" i="84"/>
  <c r="C43" i="84"/>
  <c r="B43" i="84"/>
  <c r="G42" i="84"/>
  <c r="F42" i="84"/>
  <c r="E42" i="84"/>
  <c r="D42" i="84"/>
  <c r="C42" i="84"/>
  <c r="B42" i="84"/>
  <c r="G41" i="84"/>
  <c r="F41" i="84"/>
  <c r="E41" i="84"/>
  <c r="D41" i="84"/>
  <c r="C41" i="84"/>
  <c r="B41" i="84"/>
  <c r="G40" i="84"/>
  <c r="F40" i="84"/>
  <c r="E40" i="84"/>
  <c r="D40" i="84"/>
  <c r="C40" i="84"/>
  <c r="B40" i="84"/>
  <c r="G39" i="84"/>
  <c r="F39" i="84"/>
  <c r="E39" i="84"/>
  <c r="D39" i="84"/>
  <c r="C39" i="84"/>
  <c r="B39" i="84"/>
  <c r="G38" i="84"/>
  <c r="F38" i="84"/>
  <c r="E38" i="84"/>
  <c r="D38" i="84"/>
  <c r="C38" i="84"/>
  <c r="B38" i="84"/>
  <c r="G37" i="84"/>
  <c r="F37" i="84"/>
  <c r="E37" i="84"/>
  <c r="D37" i="84"/>
  <c r="C37" i="84"/>
  <c r="B37" i="84"/>
  <c r="G36" i="84"/>
  <c r="F36" i="84"/>
  <c r="E36" i="84"/>
  <c r="D36" i="84"/>
  <c r="C36" i="84"/>
  <c r="B36" i="84"/>
  <c r="G35" i="84"/>
  <c r="F35" i="84"/>
  <c r="E35" i="84"/>
  <c r="D35" i="84"/>
  <c r="C35" i="84"/>
  <c r="B35" i="84"/>
  <c r="G34" i="84"/>
  <c r="F34" i="84"/>
  <c r="E34" i="84"/>
  <c r="D34" i="84"/>
  <c r="C34" i="84"/>
  <c r="B34" i="84"/>
  <c r="G33" i="84"/>
  <c r="F33" i="84"/>
  <c r="E33" i="84"/>
  <c r="D33" i="84"/>
  <c r="C33" i="84"/>
  <c r="B33" i="84"/>
  <c r="G32" i="84"/>
  <c r="F32" i="84"/>
  <c r="E32" i="84"/>
  <c r="D32" i="84"/>
  <c r="C32" i="84"/>
  <c r="B32" i="84"/>
  <c r="G31" i="84"/>
  <c r="F31" i="84"/>
  <c r="E31" i="84"/>
  <c r="D31" i="84"/>
  <c r="C31" i="84"/>
  <c r="B31" i="84"/>
  <c r="G30" i="84"/>
  <c r="F30" i="84"/>
  <c r="E30" i="84"/>
  <c r="D30" i="84"/>
  <c r="C30" i="84"/>
  <c r="B30" i="84"/>
  <c r="G29" i="84"/>
  <c r="F29" i="84"/>
  <c r="E29" i="84"/>
  <c r="D29" i="84"/>
  <c r="C29" i="84"/>
  <c r="B29" i="84"/>
  <c r="G28" i="84"/>
  <c r="F28" i="84"/>
  <c r="E28" i="84"/>
  <c r="D28" i="84"/>
  <c r="C28" i="84"/>
  <c r="B28" i="84"/>
  <c r="G27" i="84"/>
  <c r="F27" i="84"/>
  <c r="E27" i="84"/>
  <c r="D27" i="84"/>
  <c r="C27" i="84"/>
  <c r="B27" i="84"/>
  <c r="G26" i="84"/>
  <c r="F26" i="84"/>
  <c r="E26" i="84"/>
  <c r="D26" i="84"/>
  <c r="C26" i="84"/>
  <c r="G25" i="84"/>
  <c r="C25" i="84"/>
  <c r="D19" i="84"/>
  <c r="D20" i="84" s="1"/>
  <c r="D17" i="84"/>
  <c r="D16" i="84"/>
  <c r="D15" i="84"/>
  <c r="E11" i="84"/>
  <c r="D6" i="84"/>
  <c r="G30" i="74"/>
  <c r="G29" i="74"/>
  <c r="G28" i="74"/>
  <c r="G27" i="74"/>
  <c r="I24" i="74"/>
  <c r="G24" i="74"/>
  <c r="G23" i="74"/>
  <c r="G21" i="74"/>
  <c r="E5" i="74"/>
  <c r="P257" i="73"/>
  <c r="P256" i="73"/>
  <c r="P255" i="73"/>
  <c r="P254" i="73"/>
  <c r="P253" i="73"/>
  <c r="P252" i="73"/>
  <c r="P251" i="73"/>
  <c r="P250" i="73"/>
  <c r="P249" i="73"/>
  <c r="P248" i="73"/>
  <c r="P246" i="73"/>
  <c r="P245" i="73"/>
  <c r="P244" i="73"/>
  <c r="P243" i="73"/>
  <c r="P242" i="73"/>
  <c r="P241" i="73"/>
  <c r="P240" i="73"/>
  <c r="P239" i="73"/>
  <c r="P238" i="73"/>
  <c r="P237" i="73"/>
  <c r="P236" i="73"/>
  <c r="P235" i="73"/>
  <c r="H235" i="73"/>
  <c r="Q227" i="73"/>
  <c r="M227" i="73"/>
  <c r="Q226" i="73"/>
  <c r="M226" i="73"/>
  <c r="Q225" i="73"/>
  <c r="M225" i="73"/>
  <c r="Q224" i="73"/>
  <c r="M224" i="73"/>
  <c r="Q223" i="73"/>
  <c r="M223" i="73"/>
  <c r="Q222" i="73"/>
  <c r="Q221" i="73"/>
  <c r="Q220" i="73"/>
  <c r="Q219" i="73"/>
  <c r="Q218" i="73"/>
  <c r="K218" i="73"/>
  <c r="H218" i="73"/>
  <c r="Q216" i="73"/>
  <c r="Q215" i="73"/>
  <c r="Q214" i="73"/>
  <c r="Q213" i="73"/>
  <c r="Q212" i="73"/>
  <c r="Q211" i="73"/>
  <c r="Q210" i="73"/>
  <c r="Q209" i="73"/>
  <c r="Q208" i="73"/>
  <c r="Q207" i="73"/>
  <c r="Q206" i="73"/>
  <c r="Q205" i="73"/>
  <c r="H205" i="73"/>
  <c r="H204" i="73"/>
  <c r="G200" i="73"/>
  <c r="Q197" i="73"/>
  <c r="Q196" i="73"/>
  <c r="Q195" i="73"/>
  <c r="Q194" i="73"/>
  <c r="Q193" i="73"/>
  <c r="Q192" i="73"/>
  <c r="Q191" i="73"/>
  <c r="Q190" i="73"/>
  <c r="Q189" i="73"/>
  <c r="Q188" i="73"/>
  <c r="K188" i="73"/>
  <c r="G188" i="73"/>
  <c r="Q186" i="73"/>
  <c r="Q185" i="73"/>
  <c r="Q184" i="73"/>
  <c r="Q183" i="73"/>
  <c r="Q182" i="73"/>
  <c r="Q181" i="73"/>
  <c r="Q180" i="73"/>
  <c r="Q179" i="73"/>
  <c r="Q178" i="73"/>
  <c r="Q177" i="73"/>
  <c r="Q176" i="73"/>
  <c r="Q175" i="73"/>
  <c r="H175" i="73"/>
  <c r="G170" i="73"/>
  <c r="H174" i="73" s="1"/>
  <c r="Q167" i="73"/>
  <c r="Q166" i="73"/>
  <c r="Q257" i="73" s="1"/>
  <c r="Q165" i="73"/>
  <c r="Q164" i="73"/>
  <c r="Q163" i="73"/>
  <c r="Q162" i="73"/>
  <c r="Q161" i="73"/>
  <c r="Q160" i="73"/>
  <c r="Q159" i="73"/>
  <c r="Q158" i="73"/>
  <c r="Q157" i="73"/>
  <c r="K157" i="73"/>
  <c r="G157" i="73"/>
  <c r="G158" i="73" s="1"/>
  <c r="G159" i="73" s="1"/>
  <c r="G160" i="73" s="1"/>
  <c r="G161" i="73" s="1"/>
  <c r="G162" i="73" s="1"/>
  <c r="G163" i="73" s="1"/>
  <c r="G164" i="73" s="1"/>
  <c r="G165" i="73" s="1"/>
  <c r="G166" i="73" s="1"/>
  <c r="G167" i="73" s="1"/>
  <c r="H144" i="73"/>
  <c r="G139" i="73"/>
  <c r="H143" i="73" s="1"/>
  <c r="H136" i="73"/>
  <c r="Q135" i="73"/>
  <c r="H135" i="73"/>
  <c r="Q134" i="73"/>
  <c r="H134" i="73"/>
  <c r="Q133" i="73"/>
  <c r="H133" i="73"/>
  <c r="Q132" i="73"/>
  <c r="H132" i="73"/>
  <c r="Q131" i="73"/>
  <c r="H131" i="73"/>
  <c r="Q130" i="73"/>
  <c r="H130" i="73"/>
  <c r="Q129" i="73"/>
  <c r="H129" i="73"/>
  <c r="Q128" i="73"/>
  <c r="H128" i="73"/>
  <c r="D128" i="73"/>
  <c r="Q127" i="73"/>
  <c r="K127" i="73"/>
  <c r="Q125" i="73"/>
  <c r="H125" i="73"/>
  <c r="Q124" i="73"/>
  <c r="Q123" i="73"/>
  <c r="H123" i="73"/>
  <c r="D123" i="73"/>
  <c r="Q122" i="73"/>
  <c r="Q243" i="73" s="1"/>
  <c r="Q121" i="73"/>
  <c r="Q120" i="73"/>
  <c r="Q241" i="73" s="1"/>
  <c r="E120" i="73"/>
  <c r="Q119" i="73"/>
  <c r="H119" i="73"/>
  <c r="E119" i="73"/>
  <c r="Q118" i="73"/>
  <c r="E118" i="73"/>
  <c r="D118" i="73"/>
  <c r="Q117" i="73"/>
  <c r="H117" i="73"/>
  <c r="Q116" i="73"/>
  <c r="Q115" i="73"/>
  <c r="H115" i="73"/>
  <c r="E115" i="73"/>
  <c r="Q114" i="73"/>
  <c r="Q235" i="73" s="1"/>
  <c r="H114" i="73"/>
  <c r="H113" i="73"/>
  <c r="G109" i="73"/>
  <c r="M105" i="73"/>
  <c r="M104" i="73"/>
  <c r="M103" i="73"/>
  <c r="M102" i="73"/>
  <c r="M101" i="73"/>
  <c r="M100" i="73"/>
  <c r="M99" i="73"/>
  <c r="M98" i="73"/>
  <c r="M97" i="73"/>
  <c r="M96" i="73"/>
  <c r="K96" i="73"/>
  <c r="I96" i="73"/>
  <c r="G96" i="73"/>
  <c r="G97" i="73" s="1"/>
  <c r="G98" i="73" s="1"/>
  <c r="G99" i="73" s="1"/>
  <c r="G100" i="73" s="1"/>
  <c r="G101" i="73" s="1"/>
  <c r="G102" i="73" s="1"/>
  <c r="G103" i="73" s="1"/>
  <c r="G104" i="73" s="1"/>
  <c r="G105" i="73" s="1"/>
  <c r="M94" i="73"/>
  <c r="M93" i="73"/>
  <c r="M92" i="73"/>
  <c r="M91" i="73"/>
  <c r="M90" i="73"/>
  <c r="M89" i="73"/>
  <c r="M88" i="73"/>
  <c r="M87" i="73"/>
  <c r="M86" i="73"/>
  <c r="M85" i="73"/>
  <c r="M84" i="73"/>
  <c r="M83" i="73"/>
  <c r="I83" i="73"/>
  <c r="H83" i="73"/>
  <c r="K79" i="73"/>
  <c r="O75" i="73"/>
  <c r="M75" i="73"/>
  <c r="K75" i="73"/>
  <c r="E75" i="73"/>
  <c r="B75" i="73"/>
  <c r="O74" i="73"/>
  <c r="M74" i="73"/>
  <c r="K74" i="73"/>
  <c r="E74" i="73"/>
  <c r="B74" i="73"/>
  <c r="O73" i="73"/>
  <c r="M73" i="73"/>
  <c r="K73" i="73"/>
  <c r="E73" i="73"/>
  <c r="B73" i="73"/>
  <c r="O72" i="73"/>
  <c r="M72" i="73"/>
  <c r="K72" i="73"/>
  <c r="E72" i="73"/>
  <c r="B72" i="73"/>
  <c r="O71" i="73"/>
  <c r="M71" i="73"/>
  <c r="K71" i="73"/>
  <c r="E71" i="73"/>
  <c r="B71" i="73"/>
  <c r="O70" i="73"/>
  <c r="M70" i="73"/>
  <c r="K70" i="73"/>
  <c r="E70" i="73"/>
  <c r="B70" i="73"/>
  <c r="O69" i="73"/>
  <c r="M69" i="73"/>
  <c r="K69" i="73"/>
  <c r="E69" i="73"/>
  <c r="B69" i="73"/>
  <c r="O68" i="73"/>
  <c r="M68" i="73"/>
  <c r="K68" i="73"/>
  <c r="E68" i="73"/>
  <c r="B68" i="73"/>
  <c r="O67" i="73"/>
  <c r="M67" i="73"/>
  <c r="K67" i="73"/>
  <c r="E67" i="73"/>
  <c r="B67" i="73"/>
  <c r="O66" i="73"/>
  <c r="M66" i="73"/>
  <c r="K66" i="73"/>
  <c r="E66" i="73"/>
  <c r="B66" i="73"/>
  <c r="O65" i="73"/>
  <c r="M65" i="73"/>
  <c r="K65" i="73"/>
  <c r="E65" i="73"/>
  <c r="B65" i="73"/>
  <c r="O64" i="73"/>
  <c r="M64" i="73"/>
  <c r="K64" i="73"/>
  <c r="I64" i="73"/>
  <c r="H64" i="73"/>
  <c r="E64" i="73"/>
  <c r="D64" i="73"/>
  <c r="C64" i="73"/>
  <c r="O62" i="73"/>
  <c r="M62" i="73"/>
  <c r="K62" i="73"/>
  <c r="H62" i="73"/>
  <c r="E62" i="73"/>
  <c r="B62" i="73"/>
  <c r="O61" i="73"/>
  <c r="M61" i="73"/>
  <c r="K61" i="73"/>
  <c r="E61" i="73"/>
  <c r="B61" i="73"/>
  <c r="O60" i="73"/>
  <c r="M60" i="73"/>
  <c r="K60" i="73"/>
  <c r="H60" i="73"/>
  <c r="E60" i="73"/>
  <c r="B60" i="73"/>
  <c r="O59" i="73"/>
  <c r="M59" i="73"/>
  <c r="K59" i="73"/>
  <c r="E59" i="73"/>
  <c r="B59" i="73"/>
  <c r="O58" i="73"/>
  <c r="M58" i="73"/>
  <c r="K58" i="73"/>
  <c r="H58" i="73"/>
  <c r="E58" i="73"/>
  <c r="B58" i="73"/>
  <c r="O57" i="73"/>
  <c r="M57" i="73"/>
  <c r="K57" i="73"/>
  <c r="E57" i="73"/>
  <c r="B57" i="73"/>
  <c r="O56" i="73"/>
  <c r="M56" i="73"/>
  <c r="K56" i="73"/>
  <c r="H56" i="73"/>
  <c r="E56" i="73"/>
  <c r="B56" i="73"/>
  <c r="O55" i="73"/>
  <c r="M55" i="73"/>
  <c r="K55" i="73"/>
  <c r="E55" i="73"/>
  <c r="B55" i="73"/>
  <c r="O54" i="73"/>
  <c r="M54" i="73"/>
  <c r="K54" i="73"/>
  <c r="H54" i="73"/>
  <c r="E54" i="73"/>
  <c r="B54" i="73"/>
  <c r="O53" i="73"/>
  <c r="M53" i="73"/>
  <c r="K53" i="73"/>
  <c r="E53" i="73"/>
  <c r="B53" i="73"/>
  <c r="O52" i="73"/>
  <c r="M52" i="73"/>
  <c r="K52" i="73"/>
  <c r="H52" i="73"/>
  <c r="E52" i="73"/>
  <c r="B52" i="73"/>
  <c r="O51" i="73"/>
  <c r="M51" i="73"/>
  <c r="K51" i="73"/>
  <c r="I51" i="73"/>
  <c r="H51" i="73"/>
  <c r="E51" i="73"/>
  <c r="D51" i="73"/>
  <c r="C51" i="73"/>
  <c r="O49" i="73"/>
  <c r="M49" i="73"/>
  <c r="K49" i="73"/>
  <c r="E49" i="73"/>
  <c r="B49" i="73"/>
  <c r="O48" i="73"/>
  <c r="M48" i="73"/>
  <c r="K48" i="73"/>
  <c r="E48" i="73"/>
  <c r="B48" i="73"/>
  <c r="O47" i="73"/>
  <c r="M47" i="73"/>
  <c r="K47" i="73"/>
  <c r="E47" i="73"/>
  <c r="B47" i="73"/>
  <c r="O46" i="73"/>
  <c r="M46" i="73"/>
  <c r="K46" i="73"/>
  <c r="E46" i="73"/>
  <c r="B46" i="73"/>
  <c r="O45" i="73"/>
  <c r="M45" i="73"/>
  <c r="K45" i="73"/>
  <c r="E45" i="73"/>
  <c r="B45" i="73"/>
  <c r="O44" i="73"/>
  <c r="M44" i="73"/>
  <c r="K44" i="73"/>
  <c r="E44" i="73"/>
  <c r="B44" i="73"/>
  <c r="O43" i="73"/>
  <c r="M43" i="73"/>
  <c r="K43" i="73"/>
  <c r="E43" i="73"/>
  <c r="B43" i="73"/>
  <c r="O42" i="73"/>
  <c r="M42" i="73"/>
  <c r="K42" i="73"/>
  <c r="E42" i="73"/>
  <c r="B42" i="73"/>
  <c r="O41" i="73"/>
  <c r="M41" i="73"/>
  <c r="K41" i="73"/>
  <c r="E41" i="73"/>
  <c r="B41" i="73"/>
  <c r="O40" i="73"/>
  <c r="M40" i="73"/>
  <c r="K40" i="73"/>
  <c r="E40" i="73"/>
  <c r="B40" i="73"/>
  <c r="O39" i="73"/>
  <c r="M39" i="73"/>
  <c r="K39" i="73"/>
  <c r="E39" i="73"/>
  <c r="B39" i="73"/>
  <c r="O38" i="73"/>
  <c r="M38" i="73"/>
  <c r="K38" i="73"/>
  <c r="I38" i="73"/>
  <c r="H38" i="73"/>
  <c r="E38" i="73"/>
  <c r="D38" i="73"/>
  <c r="C38" i="73"/>
  <c r="B38" i="73"/>
  <c r="O36" i="73"/>
  <c r="M36" i="73"/>
  <c r="K36" i="73"/>
  <c r="E36" i="73"/>
  <c r="B36" i="73"/>
  <c r="O35" i="73"/>
  <c r="M35" i="73"/>
  <c r="K35" i="73"/>
  <c r="E35" i="73"/>
  <c r="B35" i="73"/>
  <c r="O34" i="73"/>
  <c r="M34" i="73"/>
  <c r="K34" i="73"/>
  <c r="E34" i="73"/>
  <c r="B34" i="73"/>
  <c r="O33" i="73"/>
  <c r="M33" i="73"/>
  <c r="K33" i="73"/>
  <c r="E33" i="73"/>
  <c r="B33" i="73"/>
  <c r="O32" i="73"/>
  <c r="M32" i="73"/>
  <c r="K32" i="73"/>
  <c r="E32" i="73"/>
  <c r="B32" i="73"/>
  <c r="O31" i="73"/>
  <c r="M31" i="73"/>
  <c r="K31" i="73"/>
  <c r="E31" i="73"/>
  <c r="B31" i="73"/>
  <c r="O30" i="73"/>
  <c r="M30" i="73"/>
  <c r="K30" i="73"/>
  <c r="E30" i="73"/>
  <c r="B30" i="73"/>
  <c r="O29" i="73"/>
  <c r="M29" i="73"/>
  <c r="K29" i="73"/>
  <c r="E29" i="73"/>
  <c r="B29" i="73"/>
  <c r="O28" i="73"/>
  <c r="M28" i="73"/>
  <c r="K28" i="73"/>
  <c r="E28" i="73"/>
  <c r="B28" i="73"/>
  <c r="O27" i="73"/>
  <c r="M27" i="73"/>
  <c r="K27" i="73"/>
  <c r="E27" i="73"/>
  <c r="B27" i="73"/>
  <c r="O26" i="73"/>
  <c r="M26" i="73"/>
  <c r="K26" i="73"/>
  <c r="E26" i="73"/>
  <c r="B26" i="73"/>
  <c r="O25" i="73"/>
  <c r="M25" i="73"/>
  <c r="K25" i="73"/>
  <c r="I25" i="73"/>
  <c r="H25" i="73"/>
  <c r="E25" i="73"/>
  <c r="D25" i="73"/>
  <c r="C25" i="73"/>
  <c r="B25" i="73"/>
  <c r="O23" i="73"/>
  <c r="M23" i="73"/>
  <c r="K23" i="73"/>
  <c r="E23" i="73"/>
  <c r="C23" i="73"/>
  <c r="B23" i="73"/>
  <c r="O22" i="73"/>
  <c r="M22" i="73"/>
  <c r="K22" i="73"/>
  <c r="E22" i="73"/>
  <c r="C22" i="73"/>
  <c r="B22" i="73"/>
  <c r="O21" i="73"/>
  <c r="M21" i="73"/>
  <c r="K21" i="73"/>
  <c r="E21" i="73"/>
  <c r="C21" i="73"/>
  <c r="B21" i="73"/>
  <c r="O20" i="73"/>
  <c r="M20" i="73"/>
  <c r="K20" i="73"/>
  <c r="E20" i="73"/>
  <c r="C20" i="73"/>
  <c r="B20" i="73"/>
  <c r="O19" i="73"/>
  <c r="M19" i="73"/>
  <c r="K19" i="73"/>
  <c r="E19" i="73"/>
  <c r="C19" i="73"/>
  <c r="B19" i="73"/>
  <c r="O18" i="73"/>
  <c r="M18" i="73"/>
  <c r="K18" i="73"/>
  <c r="E18" i="73"/>
  <c r="C18" i="73"/>
  <c r="B18" i="73"/>
  <c r="O17" i="73"/>
  <c r="M17" i="73"/>
  <c r="K17" i="73"/>
  <c r="E17" i="73"/>
  <c r="C17" i="73"/>
  <c r="B17" i="73"/>
  <c r="O16" i="73"/>
  <c r="M16" i="73"/>
  <c r="K16" i="73"/>
  <c r="E16" i="73"/>
  <c r="C16" i="73"/>
  <c r="B16" i="73"/>
  <c r="O15" i="73"/>
  <c r="M15" i="73"/>
  <c r="K15" i="73"/>
  <c r="E15" i="73"/>
  <c r="C15" i="73"/>
  <c r="B15" i="73"/>
  <c r="O14" i="73"/>
  <c r="M14" i="73"/>
  <c r="K14" i="73"/>
  <c r="E14" i="73"/>
  <c r="C14" i="73"/>
  <c r="B14" i="73"/>
  <c r="O13" i="73"/>
  <c r="M13" i="73"/>
  <c r="K13" i="73"/>
  <c r="E13" i="73"/>
  <c r="C13" i="73"/>
  <c r="B13" i="73"/>
  <c r="O12" i="73"/>
  <c r="M12" i="73"/>
  <c r="K12" i="73"/>
  <c r="H12" i="73"/>
  <c r="G12" i="73"/>
  <c r="G13" i="73" s="1"/>
  <c r="G14" i="73" s="1"/>
  <c r="G15" i="73" s="1"/>
  <c r="G16" i="73" s="1"/>
  <c r="G17" i="73" s="1"/>
  <c r="G18" i="73" s="1"/>
  <c r="G19" i="73" s="1"/>
  <c r="G20" i="73" s="1"/>
  <c r="G21" i="73" s="1"/>
  <c r="G22" i="73" s="1"/>
  <c r="G23" i="73" s="1"/>
  <c r="G25" i="73" s="1"/>
  <c r="G26" i="73" s="1"/>
  <c r="G27" i="73" s="1"/>
  <c r="G28" i="73" s="1"/>
  <c r="G29" i="73" s="1"/>
  <c r="G30" i="73" s="1"/>
  <c r="G31" i="73" s="1"/>
  <c r="G32" i="73" s="1"/>
  <c r="G33" i="73" s="1"/>
  <c r="G34" i="73" s="1"/>
  <c r="G35" i="73" s="1"/>
  <c r="G36" i="73" s="1"/>
  <c r="G38" i="73" s="1"/>
  <c r="G39" i="73" s="1"/>
  <c r="G40" i="73" s="1"/>
  <c r="G41" i="73" s="1"/>
  <c r="G42" i="73" s="1"/>
  <c r="G43" i="73" s="1"/>
  <c r="G44" i="73" s="1"/>
  <c r="G45" i="73" s="1"/>
  <c r="G46" i="73" s="1"/>
  <c r="G47" i="73" s="1"/>
  <c r="G48" i="73" s="1"/>
  <c r="G49" i="73" s="1"/>
  <c r="G51" i="73" s="1"/>
  <c r="G52" i="73" s="1"/>
  <c r="G53" i="73" s="1"/>
  <c r="G54" i="73" s="1"/>
  <c r="G55" i="73" s="1"/>
  <c r="G56" i="73" s="1"/>
  <c r="G57" i="73" s="1"/>
  <c r="G58" i="73" s="1"/>
  <c r="G59" i="73" s="1"/>
  <c r="G60" i="73" s="1"/>
  <c r="G61" i="73" s="1"/>
  <c r="G62" i="73" s="1"/>
  <c r="G64" i="73" s="1"/>
  <c r="G65" i="73" s="1"/>
  <c r="G66" i="73" s="1"/>
  <c r="G67" i="73" s="1"/>
  <c r="G68" i="73" s="1"/>
  <c r="G69" i="73" s="1"/>
  <c r="G70" i="73" s="1"/>
  <c r="G71" i="73" s="1"/>
  <c r="G72" i="73" s="1"/>
  <c r="G73" i="73" s="1"/>
  <c r="G74" i="73" s="1"/>
  <c r="G75" i="73" s="1"/>
  <c r="E12" i="73"/>
  <c r="K8" i="73"/>
  <c r="E8" i="73"/>
  <c r="DU293" i="72"/>
  <c r="DV287" i="72"/>
  <c r="DV278" i="72"/>
  <c r="B270" i="72"/>
  <c r="EE263" i="72"/>
  <c r="ED263" i="72"/>
  <c r="ED260" i="72" s="1"/>
  <c r="EC263" i="72"/>
  <c r="EB263" i="72"/>
  <c r="P263" i="72"/>
  <c r="O263" i="72"/>
  <c r="N263" i="72"/>
  <c r="M263" i="72"/>
  <c r="L263" i="72"/>
  <c r="K263" i="72"/>
  <c r="J263" i="72"/>
  <c r="I263" i="72"/>
  <c r="H263" i="72"/>
  <c r="G263" i="72"/>
  <c r="F263" i="72"/>
  <c r="E263" i="72"/>
  <c r="EB260" i="72"/>
  <c r="B257" i="72"/>
  <c r="DV253" i="72"/>
  <c r="B245" i="72"/>
  <c r="DV243" i="72"/>
  <c r="E243" i="72"/>
  <c r="DV241" i="72"/>
  <c r="DV239" i="72"/>
  <c r="DW239" i="72" s="1"/>
  <c r="B233" i="72"/>
  <c r="DV233" i="72" s="1"/>
  <c r="DV231" i="72"/>
  <c r="DW231" i="72" s="1"/>
  <c r="DX231" i="72" s="1"/>
  <c r="DY231" i="72" s="1"/>
  <c r="DZ231" i="72" s="1"/>
  <c r="EA231" i="72" s="1"/>
  <c r="EB231" i="72" s="1"/>
  <c r="EC231" i="72" s="1"/>
  <c r="ED231" i="72" s="1"/>
  <c r="EE231" i="72" s="1"/>
  <c r="E231" i="72"/>
  <c r="EE229" i="72"/>
  <c r="ED229" i="72"/>
  <c r="EC229" i="72"/>
  <c r="EB229" i="72"/>
  <c r="EA229" i="72"/>
  <c r="DZ229" i="72"/>
  <c r="DY229" i="72"/>
  <c r="DX229" i="72"/>
  <c r="DW229" i="72"/>
  <c r="DV229" i="72"/>
  <c r="DV227" i="72"/>
  <c r="EE224" i="72"/>
  <c r="ED224" i="72"/>
  <c r="EC224" i="72"/>
  <c r="EB224" i="72"/>
  <c r="EA224" i="72"/>
  <c r="DZ224" i="72"/>
  <c r="DY224" i="72"/>
  <c r="DX224" i="72"/>
  <c r="DW224" i="72"/>
  <c r="DV224" i="72"/>
  <c r="B221" i="72"/>
  <c r="B229" i="72" s="1"/>
  <c r="B209" i="72"/>
  <c r="B215" i="72" s="1"/>
  <c r="EE203" i="72"/>
  <c r="ED203" i="72"/>
  <c r="EC203" i="72"/>
  <c r="EB203" i="72"/>
  <c r="EA203" i="72"/>
  <c r="DZ203" i="72"/>
  <c r="DY203" i="72"/>
  <c r="DX203" i="72"/>
  <c r="DW203" i="72"/>
  <c r="P203" i="72"/>
  <c r="O203" i="72"/>
  <c r="N203" i="72"/>
  <c r="M203" i="72"/>
  <c r="L203" i="72"/>
  <c r="K203" i="72"/>
  <c r="J203" i="72"/>
  <c r="I203" i="72"/>
  <c r="H203" i="72"/>
  <c r="G203" i="72"/>
  <c r="F203" i="72"/>
  <c r="E203" i="72"/>
  <c r="EC200" i="72"/>
  <c r="B197" i="72"/>
  <c r="B207" i="72" s="1"/>
  <c r="DV193" i="72"/>
  <c r="B185" i="72"/>
  <c r="B191" i="72" s="1"/>
  <c r="B173" i="72"/>
  <c r="B179" i="72" s="1"/>
  <c r="DV169" i="72"/>
  <c r="B161" i="72"/>
  <c r="B149" i="72"/>
  <c r="B159" i="72" s="1"/>
  <c r="EE143" i="72"/>
  <c r="ED143" i="72"/>
  <c r="EC143" i="72"/>
  <c r="EB143" i="72"/>
  <c r="EA143" i="72"/>
  <c r="DZ143" i="72"/>
  <c r="DY143" i="72"/>
  <c r="DX143" i="72"/>
  <c r="DW143" i="72"/>
  <c r="P143" i="72"/>
  <c r="O143" i="72"/>
  <c r="N143" i="72"/>
  <c r="M143" i="72"/>
  <c r="L143" i="72"/>
  <c r="K143" i="72"/>
  <c r="J143" i="72"/>
  <c r="I143" i="72"/>
  <c r="H143" i="72"/>
  <c r="G143" i="72"/>
  <c r="F143" i="72"/>
  <c r="E143" i="72"/>
  <c r="ED140" i="72"/>
  <c r="B137" i="72"/>
  <c r="B125" i="72"/>
  <c r="B135" i="72" s="1"/>
  <c r="B113" i="72"/>
  <c r="EE107" i="72"/>
  <c r="ED107" i="72"/>
  <c r="EC107" i="72"/>
  <c r="EB107" i="72"/>
  <c r="EA107" i="72"/>
  <c r="DZ107" i="72"/>
  <c r="DY107" i="72"/>
  <c r="DX107" i="72"/>
  <c r="DW107" i="72"/>
  <c r="P107" i="72"/>
  <c r="O107" i="72"/>
  <c r="N107" i="72"/>
  <c r="M107" i="72"/>
  <c r="L107" i="72"/>
  <c r="K107" i="72"/>
  <c r="J107" i="72"/>
  <c r="I107" i="72"/>
  <c r="H107" i="72"/>
  <c r="G107" i="72"/>
  <c r="F107" i="72"/>
  <c r="E107" i="72"/>
  <c r="B101" i="72"/>
  <c r="DV101" i="72" s="1"/>
  <c r="B89" i="72"/>
  <c r="DV89" i="72" s="1"/>
  <c r="B77" i="72"/>
  <c r="DV77" i="72" s="1"/>
  <c r="B65" i="72"/>
  <c r="DV65" i="72" s="1"/>
  <c r="B53" i="72"/>
  <c r="DV53" i="72" s="1"/>
  <c r="B41" i="72"/>
  <c r="B47" i="72" s="1"/>
  <c r="B29" i="72"/>
  <c r="B37" i="72" s="1"/>
  <c r="B27" i="72"/>
  <c r="B25" i="72"/>
  <c r="B23" i="72"/>
  <c r="EE20" i="72"/>
  <c r="EE23" i="72" s="1"/>
  <c r="ED20" i="72"/>
  <c r="ED23" i="72" s="1"/>
  <c r="EC20" i="72"/>
  <c r="EC23" i="72" s="1"/>
  <c r="EB20" i="72"/>
  <c r="EB23" i="72" s="1"/>
  <c r="EA20" i="72"/>
  <c r="EA23" i="72" s="1"/>
  <c r="DZ20" i="72"/>
  <c r="DZ23" i="72" s="1"/>
  <c r="DY20" i="72"/>
  <c r="DY23" i="72" s="1"/>
  <c r="DX20" i="72"/>
  <c r="DX23" i="72" s="1"/>
  <c r="DW20" i="72"/>
  <c r="DW23" i="72" s="1"/>
  <c r="D20" i="72"/>
  <c r="E23" i="72" s="1"/>
  <c r="B20" i="72"/>
  <c r="DV17" i="72"/>
  <c r="N17" i="72"/>
  <c r="L16" i="72"/>
  <c r="N9" i="72"/>
  <c r="P3" i="72"/>
  <c r="O3" i="72"/>
  <c r="M3" i="72"/>
  <c r="L3" i="72"/>
  <c r="K3" i="72"/>
  <c r="J3" i="72"/>
  <c r="I3" i="72"/>
  <c r="H3" i="72"/>
  <c r="G3" i="72"/>
  <c r="F3" i="72"/>
  <c r="E3" i="72"/>
  <c r="DW3" i="72"/>
  <c r="EE90" i="71"/>
  <c r="ED90" i="71"/>
  <c r="EC90" i="71"/>
  <c r="EB90" i="71"/>
  <c r="EA90" i="71"/>
  <c r="DZ90" i="71"/>
  <c r="DY90" i="71"/>
  <c r="DX90" i="71"/>
  <c r="DW90" i="71"/>
  <c r="DV90" i="71"/>
  <c r="P90" i="71"/>
  <c r="O90" i="71"/>
  <c r="N90" i="71"/>
  <c r="M90" i="71"/>
  <c r="L90" i="71"/>
  <c r="K90" i="71"/>
  <c r="J90" i="71"/>
  <c r="I90" i="71"/>
  <c r="H90" i="71"/>
  <c r="G90" i="71"/>
  <c r="F90" i="71"/>
  <c r="E90" i="71"/>
  <c r="EE89" i="71"/>
  <c r="ED89" i="71"/>
  <c r="EC89" i="71"/>
  <c r="EB89" i="71"/>
  <c r="EA89" i="71"/>
  <c r="DZ89" i="71"/>
  <c r="DY89" i="71"/>
  <c r="DX89" i="71"/>
  <c r="DW89" i="71"/>
  <c r="DV89" i="71"/>
  <c r="P89" i="71"/>
  <c r="O89" i="71"/>
  <c r="N89" i="71"/>
  <c r="M89" i="71"/>
  <c r="L89" i="71"/>
  <c r="K89" i="71"/>
  <c r="J89" i="71"/>
  <c r="I89" i="71"/>
  <c r="H89" i="71"/>
  <c r="G89" i="71"/>
  <c r="F89" i="71"/>
  <c r="E89" i="71"/>
  <c r="D87" i="71"/>
  <c r="D86" i="71"/>
  <c r="DV83" i="71"/>
  <c r="P83" i="71"/>
  <c r="O83" i="71"/>
  <c r="N83" i="71"/>
  <c r="M83" i="71"/>
  <c r="L83" i="71"/>
  <c r="K83" i="71"/>
  <c r="J83" i="71"/>
  <c r="I83" i="71"/>
  <c r="H83" i="71"/>
  <c r="G83" i="71"/>
  <c r="F83" i="71"/>
  <c r="E83" i="71"/>
  <c r="EE79" i="71"/>
  <c r="ED79" i="71"/>
  <c r="EC79" i="71"/>
  <c r="EB79" i="71"/>
  <c r="EA79" i="71"/>
  <c r="DZ79" i="71"/>
  <c r="DY79" i="71"/>
  <c r="DX79" i="71"/>
  <c r="DW79" i="71"/>
  <c r="DV79" i="71"/>
  <c r="P79" i="71"/>
  <c r="O79" i="71"/>
  <c r="N79" i="71"/>
  <c r="M79" i="71"/>
  <c r="L79" i="71"/>
  <c r="K79" i="71"/>
  <c r="J79" i="71"/>
  <c r="I79" i="71"/>
  <c r="H79" i="71"/>
  <c r="G79" i="71"/>
  <c r="F79" i="71"/>
  <c r="E79" i="71"/>
  <c r="EF69" i="71"/>
  <c r="DV69" i="71"/>
  <c r="EF67" i="71"/>
  <c r="DV67" i="71"/>
  <c r="EF65" i="71"/>
  <c r="DW65" i="71"/>
  <c r="B65" i="71"/>
  <c r="DW62" i="71"/>
  <c r="M55" i="71" s="1"/>
  <c r="K62" i="71"/>
  <c r="DX65" i="71" s="1"/>
  <c r="H62" i="71"/>
  <c r="B62" i="71"/>
  <c r="EF62" i="71" s="1"/>
  <c r="DV59" i="71"/>
  <c r="L57" i="71"/>
  <c r="L56" i="71"/>
  <c r="H55" i="71"/>
  <c r="EF51" i="71"/>
  <c r="EF48" i="71"/>
  <c r="EF47" i="71"/>
  <c r="EF45" i="71"/>
  <c r="EF43" i="71"/>
  <c r="EF41" i="71"/>
  <c r="B41" i="71"/>
  <c r="EF38" i="71"/>
  <c r="B38" i="71"/>
  <c r="DV35" i="71"/>
  <c r="H28" i="71"/>
  <c r="G28" i="71"/>
  <c r="EF24" i="71"/>
  <c r="EF22" i="71"/>
  <c r="EF20" i="71"/>
  <c r="B20" i="71"/>
  <c r="EF17" i="71"/>
  <c r="B17" i="71"/>
  <c r="DV14" i="71"/>
  <c r="P3" i="71"/>
  <c r="O3" i="71"/>
  <c r="H3" i="71"/>
  <c r="G3" i="71"/>
  <c r="F3" i="71"/>
  <c r="E3" i="71"/>
  <c r="G2" i="71"/>
  <c r="DX60" i="71" s="1"/>
  <c r="F2" i="71"/>
  <c r="G54" i="71" s="1"/>
  <c r="E2" i="71"/>
  <c r="D62" i="71" s="1"/>
  <c r="BL62" i="75"/>
  <c r="BK62" i="75"/>
  <c r="BJ62" i="75"/>
  <c r="BI62" i="75"/>
  <c r="BH62" i="75"/>
  <c r="BG62" i="75"/>
  <c r="BF62" i="75"/>
  <c r="BE62" i="75"/>
  <c r="BD62" i="75"/>
  <c r="BC62" i="75"/>
  <c r="BB62" i="75"/>
  <c r="BA62" i="75"/>
  <c r="AZ62" i="75"/>
  <c r="AY62" i="75"/>
  <c r="AX62" i="75"/>
  <c r="AW62" i="75"/>
  <c r="AV62" i="75"/>
  <c r="AU62" i="75"/>
  <c r="AT62" i="75"/>
  <c r="AS62" i="75"/>
  <c r="AR62" i="75"/>
  <c r="AQ62" i="75"/>
  <c r="AP62" i="75"/>
  <c r="AO62" i="75"/>
  <c r="AN62" i="75"/>
  <c r="AM62" i="75"/>
  <c r="AL62" i="75"/>
  <c r="AK62" i="75"/>
  <c r="AJ62" i="75"/>
  <c r="AI62" i="75"/>
  <c r="AH62" i="75"/>
  <c r="AG62" i="75"/>
  <c r="AF62" i="75"/>
  <c r="AE62" i="75"/>
  <c r="AD62" i="75"/>
  <c r="AC62" i="75"/>
  <c r="AB62" i="75"/>
  <c r="AA62" i="75"/>
  <c r="Z62" i="75"/>
  <c r="Y62" i="75"/>
  <c r="X62" i="75"/>
  <c r="W62" i="75"/>
  <c r="V62" i="75"/>
  <c r="U62" i="75"/>
  <c r="T62" i="75"/>
  <c r="S62" i="75"/>
  <c r="R62" i="75"/>
  <c r="G58" i="75"/>
  <c r="H58" i="75" s="1"/>
  <c r="I58" i="75" s="1"/>
  <c r="J58" i="75" s="1"/>
  <c r="K58" i="75" s="1"/>
  <c r="L58" i="75" s="1"/>
  <c r="M58" i="75" s="1"/>
  <c r="N58" i="75" s="1"/>
  <c r="O58" i="75" s="1"/>
  <c r="P58" i="75" s="1"/>
  <c r="Q58" i="75" s="1"/>
  <c r="R58" i="75" s="1"/>
  <c r="S58" i="75" s="1"/>
  <c r="T58" i="75" s="1"/>
  <c r="U58" i="75" s="1"/>
  <c r="V58" i="75" s="1"/>
  <c r="W58" i="75" s="1"/>
  <c r="X58" i="75" s="1"/>
  <c r="Y58" i="75" s="1"/>
  <c r="Z58" i="75" s="1"/>
  <c r="AA58" i="75" s="1"/>
  <c r="AB58" i="75" s="1"/>
  <c r="AC58" i="75" s="1"/>
  <c r="AD58" i="75" s="1"/>
  <c r="AE58" i="75" s="1"/>
  <c r="AF58" i="75" s="1"/>
  <c r="AG58" i="75" s="1"/>
  <c r="AH58" i="75" s="1"/>
  <c r="AI58" i="75" s="1"/>
  <c r="AJ58" i="75" s="1"/>
  <c r="AK58" i="75" s="1"/>
  <c r="AL58" i="75" s="1"/>
  <c r="AM58" i="75" s="1"/>
  <c r="AN58" i="75" s="1"/>
  <c r="AO58" i="75" s="1"/>
  <c r="AP58" i="75" s="1"/>
  <c r="AQ58" i="75" s="1"/>
  <c r="AR58" i="75" s="1"/>
  <c r="AS58" i="75" s="1"/>
  <c r="AT58" i="75" s="1"/>
  <c r="AU58" i="75" s="1"/>
  <c r="AV58" i="75" s="1"/>
  <c r="AW58" i="75" s="1"/>
  <c r="AX58" i="75" s="1"/>
  <c r="AY58" i="75" s="1"/>
  <c r="AZ58" i="75" s="1"/>
  <c r="BA58" i="75" s="1"/>
  <c r="BB58" i="75" s="1"/>
  <c r="BC58" i="75" s="1"/>
  <c r="BD58" i="75" s="1"/>
  <c r="BE58" i="75" s="1"/>
  <c r="BF58" i="75" s="1"/>
  <c r="BG58" i="75" s="1"/>
  <c r="BH58" i="75" s="1"/>
  <c r="BI58" i="75" s="1"/>
  <c r="BJ58" i="75" s="1"/>
  <c r="BK58" i="75" s="1"/>
  <c r="BL58" i="75" s="1"/>
  <c r="E58" i="75"/>
  <c r="F58" i="75" s="1"/>
  <c r="D58" i="75"/>
  <c r="BL57" i="75"/>
  <c r="BK57" i="75"/>
  <c r="BJ57" i="75"/>
  <c r="BI57" i="75"/>
  <c r="BH57" i="75"/>
  <c r="BG57" i="75"/>
  <c r="BF57" i="75"/>
  <c r="BE57" i="75"/>
  <c r="BD57" i="75"/>
  <c r="BC57" i="75"/>
  <c r="BB57" i="75"/>
  <c r="BA57" i="75"/>
  <c r="AZ57" i="75"/>
  <c r="AY57" i="75"/>
  <c r="AX57" i="75"/>
  <c r="AW57" i="75"/>
  <c r="AV57" i="75"/>
  <c r="AU57" i="75"/>
  <c r="AT57" i="75"/>
  <c r="AS57" i="75"/>
  <c r="AR57" i="75"/>
  <c r="AQ57" i="75"/>
  <c r="AP57" i="75"/>
  <c r="AO57" i="75"/>
  <c r="AN57" i="75"/>
  <c r="AM57" i="75"/>
  <c r="AL57" i="75"/>
  <c r="AK57" i="75"/>
  <c r="AJ57" i="75"/>
  <c r="AI57" i="75"/>
  <c r="AH57" i="75"/>
  <c r="AG57" i="75"/>
  <c r="AF57" i="75"/>
  <c r="AE57" i="75"/>
  <c r="AD57" i="75"/>
  <c r="AC57" i="75"/>
  <c r="AB57" i="75"/>
  <c r="AA57" i="75"/>
  <c r="Z57" i="75"/>
  <c r="Y57" i="75"/>
  <c r="X57" i="75"/>
  <c r="W57" i="75"/>
  <c r="V57" i="75"/>
  <c r="U57" i="75"/>
  <c r="T57" i="75"/>
  <c r="S57" i="75"/>
  <c r="R57" i="75"/>
  <c r="Q57" i="75"/>
  <c r="P57" i="75"/>
  <c r="O57" i="75"/>
  <c r="N57" i="75"/>
  <c r="M57" i="75"/>
  <c r="L57" i="75"/>
  <c r="K57" i="75"/>
  <c r="J57" i="75"/>
  <c r="I57" i="75"/>
  <c r="H57" i="75"/>
  <c r="G57" i="75"/>
  <c r="F57" i="75"/>
  <c r="D57" i="75"/>
  <c r="E57" i="75" s="1"/>
  <c r="BL55" i="75"/>
  <c r="BK55" i="75"/>
  <c r="BJ55" i="75"/>
  <c r="BI55" i="75"/>
  <c r="BH55" i="75"/>
  <c r="BG55" i="75"/>
  <c r="BF55" i="75"/>
  <c r="BE55" i="75"/>
  <c r="BD55" i="75"/>
  <c r="BC55" i="75"/>
  <c r="BB55" i="75"/>
  <c r="BA55" i="75"/>
  <c r="AZ55" i="75"/>
  <c r="AY55" i="75"/>
  <c r="AX55" i="75"/>
  <c r="AW55" i="75"/>
  <c r="AV55" i="75"/>
  <c r="AU55" i="75"/>
  <c r="AT55" i="75"/>
  <c r="AS55" i="75"/>
  <c r="AR55" i="75"/>
  <c r="AQ55" i="75"/>
  <c r="AP55" i="75"/>
  <c r="AO55" i="75"/>
  <c r="AN55" i="75"/>
  <c r="AM55" i="75"/>
  <c r="AL55" i="75"/>
  <c r="AK55" i="75"/>
  <c r="AJ55" i="75"/>
  <c r="AI55" i="75"/>
  <c r="AH55" i="75"/>
  <c r="AG55" i="75"/>
  <c r="AF55" i="75"/>
  <c r="AE55" i="75"/>
  <c r="AD55" i="75"/>
  <c r="AC55" i="75"/>
  <c r="AB55" i="75"/>
  <c r="AA55" i="75"/>
  <c r="Z55" i="75"/>
  <c r="Y55" i="75"/>
  <c r="X55" i="75"/>
  <c r="W55" i="75"/>
  <c r="V55" i="75"/>
  <c r="U55" i="75"/>
  <c r="T55" i="75"/>
  <c r="S55" i="75"/>
  <c r="S53" i="75" s="1"/>
  <c r="R55" i="75"/>
  <c r="Q55" i="75"/>
  <c r="Q32" i="75" s="1"/>
  <c r="Q37" i="75" s="1"/>
  <c r="P55" i="75"/>
  <c r="O55" i="75"/>
  <c r="N55" i="75"/>
  <c r="M55" i="75"/>
  <c r="L55" i="75"/>
  <c r="K55" i="75"/>
  <c r="J55" i="75"/>
  <c r="I55" i="75"/>
  <c r="H55" i="75"/>
  <c r="G55" i="75"/>
  <c r="F55" i="75"/>
  <c r="E55" i="75"/>
  <c r="D55" i="75"/>
  <c r="BL53" i="75"/>
  <c r="BK53" i="75"/>
  <c r="BJ53" i="75"/>
  <c r="BI53" i="75"/>
  <c r="BH53" i="75"/>
  <c r="BG53"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R53" i="75"/>
  <c r="D53" i="75"/>
  <c r="BL52" i="75"/>
  <c r="BK52" i="75"/>
  <c r="BJ52" i="75"/>
  <c r="BI52" i="75"/>
  <c r="BH52" i="75"/>
  <c r="BG52" i="75"/>
  <c r="BF52" i="75"/>
  <c r="BE52" i="75"/>
  <c r="BD52" i="75"/>
  <c r="BC52" i="75"/>
  <c r="BB52" i="75"/>
  <c r="BA52" i="75"/>
  <c r="AZ52" i="75"/>
  <c r="AY52" i="75"/>
  <c r="AX52" i="75"/>
  <c r="AW52" i="75"/>
  <c r="AV52" i="75"/>
  <c r="AU52" i="75"/>
  <c r="AT52" i="75"/>
  <c r="AS52" i="75"/>
  <c r="AR52" i="75"/>
  <c r="AQ52" i="75"/>
  <c r="AP52" i="75"/>
  <c r="AO52" i="75"/>
  <c r="AN52" i="75"/>
  <c r="AM52" i="75"/>
  <c r="AL52" i="75"/>
  <c r="AK52" i="75"/>
  <c r="AJ52" i="75"/>
  <c r="AI52" i="75"/>
  <c r="AH52" i="75"/>
  <c r="AG52" i="75"/>
  <c r="AF52" i="75"/>
  <c r="AE52" i="75"/>
  <c r="AD52" i="75"/>
  <c r="AC52" i="75"/>
  <c r="AB52" i="75"/>
  <c r="AA52" i="75"/>
  <c r="Z52" i="75"/>
  <c r="Y52" i="75"/>
  <c r="X52" i="75"/>
  <c r="W52" i="75"/>
  <c r="V52" i="75"/>
  <c r="U52" i="75"/>
  <c r="T52" i="75"/>
  <c r="S52" i="75"/>
  <c r="R52" i="75"/>
  <c r="P52" i="75"/>
  <c r="O52" i="75"/>
  <c r="N52" i="75"/>
  <c r="M52" i="75"/>
  <c r="L52" i="75"/>
  <c r="K52" i="75"/>
  <c r="J52" i="75"/>
  <c r="I52" i="75"/>
  <c r="H52" i="75"/>
  <c r="G52" i="75"/>
  <c r="F52" i="75"/>
  <c r="E52" i="75"/>
  <c r="D52" i="75"/>
  <c r="BL49" i="75"/>
  <c r="BK49" i="75"/>
  <c r="BJ49" i="75"/>
  <c r="BI49" i="75"/>
  <c r="BH49" i="75"/>
  <c r="BG49" i="75"/>
  <c r="BF49" i="75"/>
  <c r="BE49" i="75"/>
  <c r="BD49" i="75"/>
  <c r="BC49" i="75"/>
  <c r="BB49" i="75"/>
  <c r="BA49" i="75"/>
  <c r="AZ49" i="75"/>
  <c r="AY49" i="75"/>
  <c r="AX49" i="75"/>
  <c r="AW49" i="75"/>
  <c r="AV49" i="75"/>
  <c r="AU49" i="75"/>
  <c r="AT49" i="75"/>
  <c r="AS49" i="75"/>
  <c r="AR49" i="75"/>
  <c r="AQ49" i="75"/>
  <c r="AP49" i="75"/>
  <c r="AO49" i="75"/>
  <c r="AN49" i="75"/>
  <c r="AM49" i="75"/>
  <c r="AL49" i="75"/>
  <c r="AK49" i="75"/>
  <c r="AJ49" i="75"/>
  <c r="AI49" i="75"/>
  <c r="AH49" i="75"/>
  <c r="AG49" i="75"/>
  <c r="AF49" i="75"/>
  <c r="AE49" i="75"/>
  <c r="AD49" i="75"/>
  <c r="AC49" i="75"/>
  <c r="AB49" i="75"/>
  <c r="AA49" i="75"/>
  <c r="Z49" i="75"/>
  <c r="Y49" i="75"/>
  <c r="X49" i="75"/>
  <c r="W49" i="75"/>
  <c r="V49" i="75"/>
  <c r="U49" i="75"/>
  <c r="T49" i="75"/>
  <c r="S49" i="75"/>
  <c r="R49" i="75"/>
  <c r="P49" i="75"/>
  <c r="O49" i="75"/>
  <c r="N49" i="75"/>
  <c r="M49" i="75"/>
  <c r="L49" i="75"/>
  <c r="K49" i="75"/>
  <c r="J49" i="75"/>
  <c r="I49" i="75"/>
  <c r="H49" i="75"/>
  <c r="G49" i="75"/>
  <c r="F49" i="75"/>
  <c r="E49" i="75"/>
  <c r="D49"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V46" i="75"/>
  <c r="U46" i="75"/>
  <c r="T46" i="75"/>
  <c r="S46" i="75"/>
  <c r="R46" i="75"/>
  <c r="Q46" i="75"/>
  <c r="P46" i="75"/>
  <c r="O46" i="75"/>
  <c r="N46" i="75"/>
  <c r="M46" i="75"/>
  <c r="L46" i="75"/>
  <c r="K46" i="75"/>
  <c r="J46" i="75"/>
  <c r="I46" i="75"/>
  <c r="H46" i="75"/>
  <c r="G46" i="75"/>
  <c r="F46" i="75"/>
  <c r="E46" i="75"/>
  <c r="D46"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V45" i="75"/>
  <c r="U45" i="75"/>
  <c r="T45" i="75"/>
  <c r="S45" i="75"/>
  <c r="R45" i="75"/>
  <c r="Q45" i="75"/>
  <c r="Q49" i="75" s="1"/>
  <c r="Q52" i="75" s="1"/>
  <c r="Q53" i="75" s="1"/>
  <c r="P45" i="75"/>
  <c r="O45" i="75"/>
  <c r="N45" i="75"/>
  <c r="M45" i="75"/>
  <c r="L45" i="75"/>
  <c r="K45" i="75"/>
  <c r="J45" i="75"/>
  <c r="I45" i="75"/>
  <c r="H45" i="75"/>
  <c r="G45" i="75"/>
  <c r="F45" i="75"/>
  <c r="E45" i="75"/>
  <c r="D45"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V41" i="75"/>
  <c r="U41" i="75"/>
  <c r="T41" i="75"/>
  <c r="S41" i="75"/>
  <c r="R41" i="75"/>
  <c r="Q41" i="75"/>
  <c r="P41" i="75"/>
  <c r="O41" i="75"/>
  <c r="N41" i="75"/>
  <c r="M41" i="75"/>
  <c r="L41" i="75"/>
  <c r="K41" i="75"/>
  <c r="J41" i="75"/>
  <c r="I41" i="75"/>
  <c r="H41" i="75"/>
  <c r="G41" i="75"/>
  <c r="F41" i="75"/>
  <c r="E41" i="75"/>
  <c r="D41"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V39" i="75"/>
  <c r="U39" i="75"/>
  <c r="T39" i="75"/>
  <c r="S39" i="75"/>
  <c r="R39" i="75"/>
  <c r="Q39" i="75"/>
  <c r="P39" i="75"/>
  <c r="O39" i="75"/>
  <c r="N39" i="75"/>
  <c r="M39" i="75"/>
  <c r="L39" i="75"/>
  <c r="K39" i="75"/>
  <c r="J39" i="75"/>
  <c r="I39" i="75"/>
  <c r="H39" i="75"/>
  <c r="G39" i="75"/>
  <c r="F39" i="75"/>
  <c r="E39" i="75"/>
  <c r="D39"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V37" i="75"/>
  <c r="U37" i="75"/>
  <c r="T37" i="75"/>
  <c r="S37" i="75"/>
  <c r="R37" i="75"/>
  <c r="P37" i="75"/>
  <c r="O37" i="75"/>
  <c r="N37" i="75"/>
  <c r="M37" i="75"/>
  <c r="L37" i="75"/>
  <c r="K37" i="75"/>
  <c r="J37" i="75"/>
  <c r="I37" i="75"/>
  <c r="H37" i="75"/>
  <c r="G37" i="75"/>
  <c r="F37" i="75"/>
  <c r="E37" i="75"/>
  <c r="D37"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V35" i="75"/>
  <c r="U35" i="75"/>
  <c r="T35" i="75"/>
  <c r="S35" i="75"/>
  <c r="R35" i="75"/>
  <c r="Q35" i="75"/>
  <c r="P35" i="75"/>
  <c r="O35" i="75"/>
  <c r="N35" i="75"/>
  <c r="M35" i="75"/>
  <c r="L35" i="75"/>
  <c r="K35" i="75"/>
  <c r="J35" i="75"/>
  <c r="I35" i="75"/>
  <c r="H35" i="75"/>
  <c r="G35" i="75"/>
  <c r="F35" i="75"/>
  <c r="E35"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V34" i="75"/>
  <c r="U34" i="75"/>
  <c r="T34" i="75"/>
  <c r="S34" i="75"/>
  <c r="R34" i="75"/>
  <c r="Q34" i="75"/>
  <c r="P34" i="75"/>
  <c r="O34" i="75"/>
  <c r="N34" i="75"/>
  <c r="M34" i="75"/>
  <c r="L34" i="75"/>
  <c r="K34" i="75"/>
  <c r="J34" i="75"/>
  <c r="I34" i="75"/>
  <c r="H34" i="75"/>
  <c r="G34" i="75"/>
  <c r="F34" i="75"/>
  <c r="E34" i="75"/>
  <c r="Q33" i="75"/>
  <c r="R33" i="75" s="1"/>
  <c r="S33" i="75" s="1"/>
  <c r="T33" i="75" s="1"/>
  <c r="U33" i="75" s="1"/>
  <c r="V33" i="75" s="1"/>
  <c r="W33" i="75" s="1"/>
  <c r="X33" i="75" s="1"/>
  <c r="Y33" i="75" s="1"/>
  <c r="Z33" i="75" s="1"/>
  <c r="AA33" i="75" s="1"/>
  <c r="AB33" i="75" s="1"/>
  <c r="AC33" i="75" s="1"/>
  <c r="AD33" i="75" s="1"/>
  <c r="AE33" i="75" s="1"/>
  <c r="AF33" i="75" s="1"/>
  <c r="AG33" i="75" s="1"/>
  <c r="AH33" i="75" s="1"/>
  <c r="AI33" i="75" s="1"/>
  <c r="AJ33" i="75" s="1"/>
  <c r="AK33" i="75" s="1"/>
  <c r="AL33" i="75" s="1"/>
  <c r="AM33" i="75" s="1"/>
  <c r="AN33" i="75" s="1"/>
  <c r="AO33" i="75" s="1"/>
  <c r="AP33" i="75" s="1"/>
  <c r="AQ33" i="75" s="1"/>
  <c r="AR33" i="75" s="1"/>
  <c r="AS33" i="75" s="1"/>
  <c r="AT33" i="75" s="1"/>
  <c r="AU33" i="75" s="1"/>
  <c r="AV33" i="75" s="1"/>
  <c r="AW33" i="75" s="1"/>
  <c r="AX33" i="75" s="1"/>
  <c r="AY33" i="75" s="1"/>
  <c r="AZ33" i="75" s="1"/>
  <c r="BA33" i="75" s="1"/>
  <c r="BB33" i="75" s="1"/>
  <c r="BC33" i="75" s="1"/>
  <c r="BD33" i="75" s="1"/>
  <c r="BE33" i="75" s="1"/>
  <c r="BF33" i="75" s="1"/>
  <c r="BG33" i="75" s="1"/>
  <c r="BH33" i="75" s="1"/>
  <c r="BI33" i="75" s="1"/>
  <c r="BJ33" i="75" s="1"/>
  <c r="BK33" i="75" s="1"/>
  <c r="BL33" i="75" s="1"/>
  <c r="P33" i="75"/>
  <c r="O33" i="75"/>
  <c r="O32" i="75" s="1"/>
  <c r="N33" i="75"/>
  <c r="M33" i="75"/>
  <c r="M32" i="75" s="1"/>
  <c r="L33" i="75"/>
  <c r="K33" i="75"/>
  <c r="K32" i="75" s="1"/>
  <c r="J33" i="75"/>
  <c r="I33" i="75"/>
  <c r="I32" i="75" s="1"/>
  <c r="H33" i="75"/>
  <c r="G33" i="75"/>
  <c r="G32" i="75" s="1"/>
  <c r="F33" i="75"/>
  <c r="E33" i="75"/>
  <c r="E32" i="75" s="1"/>
  <c r="D33"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V32" i="75"/>
  <c r="U32" i="75"/>
  <c r="T32" i="75"/>
  <c r="S32" i="75"/>
  <c r="R32" i="75"/>
  <c r="P32" i="75"/>
  <c r="N32" i="75"/>
  <c r="L32" i="75"/>
  <c r="J32" i="75"/>
  <c r="H32" i="75"/>
  <c r="F32" i="75"/>
  <c r="D32"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V28" i="75"/>
  <c r="U28" i="75"/>
  <c r="T28" i="75"/>
  <c r="S28" i="75"/>
  <c r="R28" i="75"/>
  <c r="Q28" i="75"/>
  <c r="P28" i="75"/>
  <c r="O28" i="75"/>
  <c r="N28" i="75"/>
  <c r="M28" i="75"/>
  <c r="L28" i="75"/>
  <c r="K28" i="75"/>
  <c r="J28" i="75"/>
  <c r="I28" i="75"/>
  <c r="H28" i="75"/>
  <c r="G28" i="75"/>
  <c r="F28" i="75"/>
  <c r="E28" i="75"/>
  <c r="D28"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V26" i="75"/>
  <c r="U26" i="75"/>
  <c r="T26" i="75"/>
  <c r="S26" i="75"/>
  <c r="R26" i="75"/>
  <c r="P26" i="75"/>
  <c r="Q26" i="75" s="1"/>
  <c r="O26" i="75"/>
  <c r="N26" i="75"/>
  <c r="M26" i="75"/>
  <c r="L26" i="75"/>
  <c r="K26" i="75"/>
  <c r="J26" i="75"/>
  <c r="I26" i="75"/>
  <c r="H26" i="75"/>
  <c r="G26" i="75"/>
  <c r="F26" i="75"/>
  <c r="E26" i="75"/>
  <c r="D26"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V25" i="75"/>
  <c r="U25" i="75"/>
  <c r="T25" i="75"/>
  <c r="S25" i="75"/>
  <c r="R25" i="75"/>
  <c r="Q25" i="75"/>
  <c r="P25" i="75"/>
  <c r="O25" i="75"/>
  <c r="N25" i="75"/>
  <c r="M25" i="75"/>
  <c r="L25" i="75"/>
  <c r="K25" i="75"/>
  <c r="J25" i="75"/>
  <c r="I25" i="75"/>
  <c r="H25" i="75"/>
  <c r="G25" i="75"/>
  <c r="F25" i="75"/>
  <c r="E25" i="75"/>
  <c r="D25"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E24" i="75"/>
  <c r="D24"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V20" i="75"/>
  <c r="U20" i="75"/>
  <c r="T20" i="75"/>
  <c r="S20" i="75"/>
  <c r="Q20" i="75"/>
  <c r="P20" i="75"/>
  <c r="O20" i="75"/>
  <c r="N20" i="75"/>
  <c r="M20" i="75"/>
  <c r="L20" i="75"/>
  <c r="K20" i="75"/>
  <c r="J20" i="75"/>
  <c r="I20" i="75"/>
  <c r="H20" i="75"/>
  <c r="G20" i="75"/>
  <c r="F20" i="75"/>
  <c r="E20" i="75"/>
  <c r="D20"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V18" i="75"/>
  <c r="U18" i="75"/>
  <c r="T18" i="75"/>
  <c r="S18" i="75"/>
  <c r="R18" i="75"/>
  <c r="Q18" i="75"/>
  <c r="P18" i="75"/>
  <c r="O18" i="75"/>
  <c r="N18" i="75"/>
  <c r="M18" i="75"/>
  <c r="L18" i="75"/>
  <c r="K18" i="75"/>
  <c r="J18" i="75"/>
  <c r="I18" i="75"/>
  <c r="H18" i="75"/>
  <c r="G18" i="75"/>
  <c r="F18" i="75"/>
  <c r="E18" i="75"/>
  <c r="D18" i="75"/>
  <c r="B18" i="75"/>
  <c r="BL17" i="75"/>
  <c r="BK17" i="75"/>
  <c r="BJ17" i="75"/>
  <c r="BI17" i="75"/>
  <c r="BH17" i="75"/>
  <c r="BG17" i="75"/>
  <c r="BF17" i="75"/>
  <c r="BE17" i="75"/>
  <c r="BD17" i="75"/>
  <c r="BC17" i="75"/>
  <c r="BB17" i="75"/>
  <c r="BA17" i="75"/>
  <c r="AZ17" i="75"/>
  <c r="BL6" i="75" s="1"/>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N6" i="75" s="1"/>
  <c r="AA17" i="75"/>
  <c r="Z17" i="75"/>
  <c r="Y17" i="75"/>
  <c r="X17" i="75"/>
  <c r="W17" i="75"/>
  <c r="V17" i="75"/>
  <c r="U17" i="75"/>
  <c r="T17" i="75"/>
  <c r="S17" i="75"/>
  <c r="R17" i="75"/>
  <c r="Q17" i="75"/>
  <c r="P17" i="75"/>
  <c r="O17" i="75"/>
  <c r="N17" i="75"/>
  <c r="M17" i="75"/>
  <c r="L17" i="75"/>
  <c r="K17" i="75"/>
  <c r="J17" i="75"/>
  <c r="I17" i="75"/>
  <c r="H17" i="75"/>
  <c r="G17" i="75"/>
  <c r="F17" i="75"/>
  <c r="E17" i="75"/>
  <c r="D17" i="75"/>
  <c r="B17"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V16" i="75"/>
  <c r="U16" i="75"/>
  <c r="T16" i="75"/>
  <c r="S16" i="75"/>
  <c r="R16" i="75"/>
  <c r="Q16" i="75"/>
  <c r="P16" i="75"/>
  <c r="O16" i="75"/>
  <c r="N16" i="75"/>
  <c r="M16" i="75"/>
  <c r="L16" i="75"/>
  <c r="K16" i="75"/>
  <c r="J16" i="75"/>
  <c r="I16" i="75"/>
  <c r="H16" i="75"/>
  <c r="G16" i="75"/>
  <c r="F16" i="75"/>
  <c r="E16" i="75"/>
  <c r="D16" i="75"/>
  <c r="B16"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V15" i="75"/>
  <c r="U15" i="75"/>
  <c r="T15" i="75"/>
  <c r="S15" i="75"/>
  <c r="R15" i="75"/>
  <c r="R20" i="75" s="1"/>
  <c r="Q15" i="75"/>
  <c r="P15" i="75"/>
  <c r="O15" i="75"/>
  <c r="N15" i="75"/>
  <c r="M15" i="75"/>
  <c r="L15" i="75"/>
  <c r="K15" i="75"/>
  <c r="J15" i="75"/>
  <c r="I15" i="75"/>
  <c r="H15" i="75"/>
  <c r="G15" i="75"/>
  <c r="F15" i="75"/>
  <c r="E15" i="75"/>
  <c r="D15" i="75"/>
  <c r="B15" i="75"/>
  <c r="BL9" i="75"/>
  <c r="BK9" i="75"/>
  <c r="BJ9" i="75"/>
  <c r="BI9" i="75"/>
  <c r="BH9" i="75"/>
  <c r="BG9" i="75"/>
  <c r="BF9" i="75"/>
  <c r="BE9" i="75"/>
  <c r="BD9" i="75"/>
  <c r="BC9" i="75"/>
  <c r="BB9" i="75"/>
  <c r="AZ9" i="75"/>
  <c r="AY9" i="75"/>
  <c r="AX9" i="75"/>
  <c r="AW9" i="75"/>
  <c r="AV9" i="75"/>
  <c r="AU9" i="75"/>
  <c r="AT9" i="75"/>
  <c r="AS9" i="75"/>
  <c r="AR9" i="75"/>
  <c r="AQ9" i="75"/>
  <c r="AP9" i="75"/>
  <c r="AN9" i="75"/>
  <c r="AM9" i="75"/>
  <c r="AL9" i="75"/>
  <c r="AK9" i="75"/>
  <c r="AJ9" i="75"/>
  <c r="AI9" i="75"/>
  <c r="AH9" i="75"/>
  <c r="AG9" i="75"/>
  <c r="AF9" i="75"/>
  <c r="AE9" i="75"/>
  <c r="AD9" i="75"/>
  <c r="AB9" i="75"/>
  <c r="AA9" i="75"/>
  <c r="Z9" i="75"/>
  <c r="Y9" i="75"/>
  <c r="X9" i="75"/>
  <c r="W9" i="75"/>
  <c r="V9" i="75"/>
  <c r="U9" i="75"/>
  <c r="T9" i="75"/>
  <c r="S9" i="75"/>
  <c r="R9" i="75"/>
  <c r="P9" i="75"/>
  <c r="O9" i="75"/>
  <c r="N9" i="75"/>
  <c r="M9" i="75"/>
  <c r="L9" i="75"/>
  <c r="K9" i="75"/>
  <c r="J9" i="75"/>
  <c r="I9" i="75"/>
  <c r="H9" i="75"/>
  <c r="G9" i="75"/>
  <c r="F9" i="75"/>
  <c r="AZ6" i="75"/>
  <c r="AB6" i="75"/>
  <c r="BL5" i="75"/>
  <c r="AZ5" i="75"/>
  <c r="AN5" i="75"/>
  <c r="AB5" i="75"/>
  <c r="K45" i="63"/>
  <c r="O40" i="63"/>
  <c r="N40" i="63"/>
  <c r="M40" i="63"/>
  <c r="L40" i="63"/>
  <c r="K40" i="63"/>
  <c r="U39" i="63"/>
  <c r="T39" i="63"/>
  <c r="S39" i="63"/>
  <c r="R39" i="63"/>
  <c r="G39" i="63"/>
  <c r="U38" i="63"/>
  <c r="T38" i="63"/>
  <c r="S38" i="63"/>
  <c r="R38" i="63"/>
  <c r="G38" i="63"/>
  <c r="U37" i="63"/>
  <c r="T37" i="63"/>
  <c r="S37" i="63"/>
  <c r="R37" i="63"/>
  <c r="G37" i="63"/>
  <c r="U36" i="63"/>
  <c r="T36" i="63"/>
  <c r="S36" i="63"/>
  <c r="R36" i="63"/>
  <c r="G36" i="63"/>
  <c r="U35" i="63"/>
  <c r="T35" i="63"/>
  <c r="S35" i="63"/>
  <c r="R35" i="63"/>
  <c r="G35" i="63"/>
  <c r="U34" i="63"/>
  <c r="T34" i="63"/>
  <c r="S34" i="63"/>
  <c r="R34" i="63"/>
  <c r="G34" i="63"/>
  <c r="U33" i="63"/>
  <c r="T33" i="63"/>
  <c r="S33" i="63"/>
  <c r="R33" i="63"/>
  <c r="G33" i="63"/>
  <c r="U32" i="63"/>
  <c r="T32" i="63"/>
  <c r="S32" i="63"/>
  <c r="R32" i="63"/>
  <c r="G32" i="63"/>
  <c r="U31" i="63"/>
  <c r="T31" i="63"/>
  <c r="S31" i="63"/>
  <c r="R31" i="63"/>
  <c r="G31" i="63"/>
  <c r="U30" i="63"/>
  <c r="T30" i="63"/>
  <c r="S30" i="63"/>
  <c r="R30" i="63"/>
  <c r="G30" i="63"/>
  <c r="U29" i="63"/>
  <c r="T29" i="63"/>
  <c r="S29" i="63"/>
  <c r="R29" i="63"/>
  <c r="G29" i="63"/>
  <c r="U28" i="63"/>
  <c r="T28" i="63"/>
  <c r="S28" i="63"/>
  <c r="R28" i="63"/>
  <c r="G28" i="63"/>
  <c r="U27" i="63"/>
  <c r="T27" i="63"/>
  <c r="S27" i="63"/>
  <c r="R27" i="63"/>
  <c r="G27" i="63"/>
  <c r="U26" i="63"/>
  <c r="T26" i="63"/>
  <c r="S26" i="63"/>
  <c r="R26" i="63"/>
  <c r="G26" i="63"/>
  <c r="U25" i="63"/>
  <c r="T25" i="63"/>
  <c r="S25" i="63"/>
  <c r="R25" i="63"/>
  <c r="G25" i="63"/>
  <c r="U24" i="63"/>
  <c r="T24" i="63"/>
  <c r="S24" i="63"/>
  <c r="R24" i="63"/>
  <c r="G24" i="63"/>
  <c r="U23" i="63"/>
  <c r="T23" i="63"/>
  <c r="S23" i="63"/>
  <c r="R23" i="63"/>
  <c r="G23" i="63"/>
  <c r="U22" i="63"/>
  <c r="T22" i="63"/>
  <c r="S22" i="63"/>
  <c r="R22" i="63"/>
  <c r="G22" i="63"/>
  <c r="U21" i="63"/>
  <c r="T21" i="63"/>
  <c r="S21" i="63"/>
  <c r="H21" i="63"/>
  <c r="G21" i="63"/>
  <c r="K20" i="63"/>
  <c r="Q20" i="63" s="1"/>
  <c r="BQ13" i="63"/>
  <c r="BP13" i="63"/>
  <c r="BO13" i="63"/>
  <c r="BN13" i="63"/>
  <c r="BM13" i="63"/>
  <c r="BL13" i="63"/>
  <c r="BK13" i="63"/>
  <c r="BJ13" i="63"/>
  <c r="BI13" i="63"/>
  <c r="BH13" i="63"/>
  <c r="BG13" i="63"/>
  <c r="BF13" i="63"/>
  <c r="BE13" i="63"/>
  <c r="BD13" i="63"/>
  <c r="BC13" i="63"/>
  <c r="BB13" i="63"/>
  <c r="BA13" i="63"/>
  <c r="AZ13" i="63"/>
  <c r="AY13" i="63"/>
  <c r="AX13" i="63"/>
  <c r="AW13" i="63"/>
  <c r="AV13" i="63"/>
  <c r="AU13" i="63"/>
  <c r="AT13" i="63"/>
  <c r="AS13" i="63"/>
  <c r="AR13" i="63"/>
  <c r="AQ13" i="63"/>
  <c r="AP13" i="63"/>
  <c r="AO13" i="63"/>
  <c r="AN13" i="63"/>
  <c r="AM13" i="63"/>
  <c r="AL13" i="63"/>
  <c r="AK13" i="63"/>
  <c r="AJ13" i="63"/>
  <c r="AI13" i="63"/>
  <c r="AH13" i="63"/>
  <c r="AG13" i="63"/>
  <c r="AF13" i="63"/>
  <c r="AE13" i="63"/>
  <c r="AD13" i="63"/>
  <c r="AC13" i="63"/>
  <c r="AB13" i="63"/>
  <c r="AA13" i="63"/>
  <c r="Z13" i="63"/>
  <c r="Y13" i="63"/>
  <c r="X13" i="63"/>
  <c r="W13" i="63"/>
  <c r="V13" i="63"/>
  <c r="U13" i="63"/>
  <c r="T13" i="63"/>
  <c r="S13" i="63"/>
  <c r="R13" i="63"/>
  <c r="Q13" i="63"/>
  <c r="P13" i="63"/>
  <c r="O13" i="63"/>
  <c r="N13" i="63"/>
  <c r="M13" i="63"/>
  <c r="L13" i="63"/>
  <c r="K13" i="63"/>
  <c r="J13" i="63"/>
  <c r="BQ12" i="63"/>
  <c r="BP12" i="63"/>
  <c r="BO12" i="63"/>
  <c r="BN12" i="63"/>
  <c r="BM12" i="63"/>
  <c r="BL12" i="63"/>
  <c r="BK12" i="63"/>
  <c r="BJ12" i="63"/>
  <c r="BI12" i="63"/>
  <c r="BH12" i="63"/>
  <c r="BG12" i="63"/>
  <c r="BF12" i="63"/>
  <c r="BE12" i="63"/>
  <c r="BD12" i="63"/>
  <c r="BC12" i="63"/>
  <c r="BB12" i="63"/>
  <c r="BA12" i="63"/>
  <c r="AZ12" i="63"/>
  <c r="AY12" i="63"/>
  <c r="AX12" i="63"/>
  <c r="AW12" i="63"/>
  <c r="AV12" i="63"/>
  <c r="AU12" i="63"/>
  <c r="AT12" i="63"/>
  <c r="AS12" i="63"/>
  <c r="AR12" i="63"/>
  <c r="AQ12" i="63"/>
  <c r="AP12" i="63"/>
  <c r="AO12" i="63"/>
  <c r="AN12" i="63"/>
  <c r="AM12" i="63"/>
  <c r="AL12" i="63"/>
  <c r="AK12" i="63"/>
  <c r="AJ12" i="63"/>
  <c r="AI12" i="63"/>
  <c r="AH12" i="63"/>
  <c r="AG12" i="63"/>
  <c r="AF12" i="63"/>
  <c r="AE12" i="63"/>
  <c r="AD12" i="63"/>
  <c r="AC12" i="63"/>
  <c r="AB12" i="63"/>
  <c r="AA12" i="63"/>
  <c r="Z12" i="63"/>
  <c r="Y12" i="63"/>
  <c r="X12" i="63"/>
  <c r="W12" i="63"/>
  <c r="V12" i="63"/>
  <c r="U12" i="63"/>
  <c r="T12" i="63"/>
  <c r="S12" i="63"/>
  <c r="R12" i="63"/>
  <c r="Q12" i="63"/>
  <c r="P12" i="63"/>
  <c r="O12" i="63"/>
  <c r="N12" i="63"/>
  <c r="M12" i="63"/>
  <c r="L12" i="63"/>
  <c r="K12" i="63"/>
  <c r="BQ11" i="63"/>
  <c r="BP11" i="63"/>
  <c r="BO11" i="63"/>
  <c r="BN11" i="63"/>
  <c r="BM11" i="63"/>
  <c r="BL11" i="63"/>
  <c r="BK11" i="63"/>
  <c r="BJ11" i="63"/>
  <c r="BI11" i="63"/>
  <c r="BH11" i="63"/>
  <c r="BG11" i="63"/>
  <c r="BF11" i="63"/>
  <c r="BE11" i="63"/>
  <c r="BD11" i="63"/>
  <c r="BC11" i="63"/>
  <c r="BB11" i="63"/>
  <c r="BA11" i="63"/>
  <c r="AZ11" i="63"/>
  <c r="AY11" i="63"/>
  <c r="AX11" i="63"/>
  <c r="AW11" i="63"/>
  <c r="AV11" i="63"/>
  <c r="AU11" i="63"/>
  <c r="AT11" i="63"/>
  <c r="AS11" i="63"/>
  <c r="AR11" i="63"/>
  <c r="AQ11" i="63"/>
  <c r="AP11" i="63"/>
  <c r="AO11" i="63"/>
  <c r="AN11" i="63"/>
  <c r="AM11" i="63"/>
  <c r="AL11" i="63"/>
  <c r="AK11" i="63"/>
  <c r="AJ11" i="63"/>
  <c r="AI11" i="63"/>
  <c r="AH11" i="63"/>
  <c r="AG11" i="63"/>
  <c r="AF11" i="63"/>
  <c r="AE11" i="63"/>
  <c r="AD11" i="63"/>
  <c r="AC11" i="63"/>
  <c r="AB11" i="63"/>
  <c r="AA11" i="63"/>
  <c r="Z11" i="63"/>
  <c r="Y11" i="63"/>
  <c r="X11" i="63"/>
  <c r="W11" i="63"/>
  <c r="V11" i="63"/>
  <c r="U11" i="63"/>
  <c r="T11" i="63"/>
  <c r="S11" i="63"/>
  <c r="R11" i="63"/>
  <c r="Q11" i="63"/>
  <c r="P11" i="63"/>
  <c r="O11" i="63"/>
  <c r="N11" i="63"/>
  <c r="M11" i="63"/>
  <c r="L11" i="63"/>
  <c r="K11" i="63"/>
  <c r="J11" i="63"/>
  <c r="J10" i="63"/>
  <c r="J15" i="63" s="1"/>
  <c r="AS100" i="60"/>
  <c r="AS99" i="60"/>
  <c r="AS98" i="60"/>
  <c r="AS97" i="60"/>
  <c r="AS96" i="60"/>
  <c r="AO91" i="55"/>
  <c r="AO96" i="55" s="1"/>
  <c r="AT92" i="60" s="1"/>
  <c r="E12" i="74"/>
  <c r="E11" i="74"/>
  <c r="E13" i="74"/>
  <c r="E20" i="74"/>
  <c r="E18" i="74"/>
  <c r="E17" i="74"/>
  <c r="H237" i="73" l="1"/>
  <c r="H207" i="73"/>
  <c r="H177" i="73"/>
  <c r="H85" i="73"/>
  <c r="H66" i="73"/>
  <c r="H40" i="73"/>
  <c r="H27" i="73"/>
  <c r="H14" i="73"/>
  <c r="H239" i="73"/>
  <c r="H209" i="73"/>
  <c r="H179" i="73"/>
  <c r="H148" i="73"/>
  <c r="H87" i="73"/>
  <c r="H68" i="73"/>
  <c r="H42" i="73"/>
  <c r="H29" i="73"/>
  <c r="H16" i="73"/>
  <c r="H241" i="73"/>
  <c r="H211" i="73"/>
  <c r="H120" i="73"/>
  <c r="H181" i="73"/>
  <c r="H89" i="73"/>
  <c r="H70" i="73"/>
  <c r="H44" i="73"/>
  <c r="H31" i="73"/>
  <c r="H18" i="73"/>
  <c r="H243" i="73"/>
  <c r="H213" i="73"/>
  <c r="H122" i="73"/>
  <c r="H183" i="73"/>
  <c r="H152" i="73"/>
  <c r="H91" i="73"/>
  <c r="H72" i="73"/>
  <c r="H46" i="73"/>
  <c r="H33" i="73"/>
  <c r="H20" i="73"/>
  <c r="H245" i="73"/>
  <c r="H215" i="73"/>
  <c r="H124" i="73"/>
  <c r="H185" i="73"/>
  <c r="H93" i="73"/>
  <c r="H74" i="73"/>
  <c r="H48" i="73"/>
  <c r="H35" i="73"/>
  <c r="H22" i="73"/>
  <c r="C27" i="73"/>
  <c r="C29" i="73"/>
  <c r="C31" i="73"/>
  <c r="C44" i="73" s="1"/>
  <c r="C57" i="73" s="1"/>
  <c r="C70" i="73" s="1"/>
  <c r="C33" i="73"/>
  <c r="C35" i="73"/>
  <c r="H53" i="73"/>
  <c r="H55" i="73"/>
  <c r="H57" i="73"/>
  <c r="H59" i="73"/>
  <c r="H61" i="73"/>
  <c r="H116" i="73"/>
  <c r="H118" i="73"/>
  <c r="H146" i="73"/>
  <c r="H154" i="73"/>
  <c r="H236" i="73"/>
  <c r="H206" i="73"/>
  <c r="H145" i="73"/>
  <c r="H176" i="73"/>
  <c r="H84" i="73"/>
  <c r="H65" i="73"/>
  <c r="H39" i="73"/>
  <c r="H26" i="73"/>
  <c r="H13" i="73"/>
  <c r="H238" i="73"/>
  <c r="H208" i="73"/>
  <c r="H147" i="73"/>
  <c r="H178" i="73"/>
  <c r="H86" i="73"/>
  <c r="H67" i="73"/>
  <c r="H41" i="73"/>
  <c r="H28" i="73"/>
  <c r="H15" i="73"/>
  <c r="H240" i="73"/>
  <c r="H210" i="73"/>
  <c r="H149" i="73"/>
  <c r="H180" i="73"/>
  <c r="H88" i="73"/>
  <c r="H69" i="73"/>
  <c r="H43" i="73"/>
  <c r="H30" i="73"/>
  <c r="H17" i="73"/>
  <c r="H242" i="73"/>
  <c r="H212" i="73"/>
  <c r="H151" i="73"/>
  <c r="H121" i="73"/>
  <c r="H182" i="73"/>
  <c r="H90" i="73"/>
  <c r="H71" i="73"/>
  <c r="H45" i="73"/>
  <c r="H32" i="73"/>
  <c r="H19" i="73"/>
  <c r="H244" i="73"/>
  <c r="H214" i="73"/>
  <c r="H153" i="73"/>
  <c r="H184" i="73"/>
  <c r="H92" i="73"/>
  <c r="H73" i="73"/>
  <c r="H47" i="73"/>
  <c r="H34" i="73"/>
  <c r="H21" i="73"/>
  <c r="H246" i="73"/>
  <c r="H216" i="73"/>
  <c r="H155" i="73"/>
  <c r="H186" i="73"/>
  <c r="H94" i="73"/>
  <c r="H75" i="73"/>
  <c r="H49" i="73"/>
  <c r="H36" i="73"/>
  <c r="H23" i="73"/>
  <c r="C26" i="73"/>
  <c r="C28" i="73"/>
  <c r="C30" i="73"/>
  <c r="C32" i="73"/>
  <c r="C45" i="73" s="1"/>
  <c r="C58" i="73" s="1"/>
  <c r="C71" i="73" s="1"/>
  <c r="C34" i="73"/>
  <c r="C36" i="73"/>
  <c r="H150" i="73"/>
  <c r="Q249" i="73"/>
  <c r="S249" i="73" s="1"/>
  <c r="Q237" i="73"/>
  <c r="Q239" i="73"/>
  <c r="R239" i="73" s="1"/>
  <c r="S239" i="73" s="1"/>
  <c r="Q245" i="73"/>
  <c r="G218" i="73"/>
  <c r="G189" i="73"/>
  <c r="G190" i="73" s="1"/>
  <c r="G191" i="73" s="1"/>
  <c r="G192" i="73" s="1"/>
  <c r="G193" i="73" s="1"/>
  <c r="G194" i="73" s="1"/>
  <c r="G195" i="73" s="1"/>
  <c r="G196" i="73" s="1"/>
  <c r="G197" i="73" s="1"/>
  <c r="Q236" i="73"/>
  <c r="S236" i="73" s="1"/>
  <c r="Q238" i="73"/>
  <c r="Q240" i="73"/>
  <c r="S240" i="73" s="1"/>
  <c r="Q242" i="73"/>
  <c r="Q244" i="73"/>
  <c r="R244" i="73" s="1"/>
  <c r="S244" i="73" s="1"/>
  <c r="Q246" i="73"/>
  <c r="Q248" i="73"/>
  <c r="R248" i="73" s="1"/>
  <c r="S248" i="73" s="1"/>
  <c r="Q250" i="73"/>
  <c r="Q251" i="73"/>
  <c r="R251" i="73" s="1"/>
  <c r="S251" i="73" s="1"/>
  <c r="Q252" i="73"/>
  <c r="Q253" i="73"/>
  <c r="S253" i="73" s="1"/>
  <c r="Q254" i="73"/>
  <c r="Q255" i="73"/>
  <c r="R255" i="73" s="1"/>
  <c r="S255" i="73" s="1"/>
  <c r="Q256" i="73"/>
  <c r="R237" i="73"/>
  <c r="S237" i="73" s="1"/>
  <c r="R241" i="73"/>
  <c r="S241" i="73" s="1"/>
  <c r="R243" i="73"/>
  <c r="S243" i="73" s="1"/>
  <c r="R245" i="73"/>
  <c r="S245" i="73" s="1"/>
  <c r="R257" i="73"/>
  <c r="S257" i="73" s="1"/>
  <c r="R249" i="73"/>
  <c r="R236" i="73"/>
  <c r="R238" i="73"/>
  <c r="S238" i="73" s="1"/>
  <c r="R240" i="73"/>
  <c r="R242" i="73"/>
  <c r="S242" i="73" s="1"/>
  <c r="R235" i="73"/>
  <c r="S235" i="73" s="1"/>
  <c r="R246" i="73"/>
  <c r="S246" i="73"/>
  <c r="R250" i="73"/>
  <c r="S250" i="73" s="1"/>
  <c r="R252" i="73"/>
  <c r="S252" i="73" s="1"/>
  <c r="R253" i="73"/>
  <c r="R254" i="73"/>
  <c r="S254" i="73" s="1"/>
  <c r="R256" i="73"/>
  <c r="S256" i="73" s="1"/>
  <c r="Q21" i="72"/>
  <c r="P33" i="72"/>
  <c r="P45" i="72" s="1"/>
  <c r="P57" i="72" s="1"/>
  <c r="P69" i="72" s="1"/>
  <c r="P81" i="72" s="1"/>
  <c r="P93" i="72" s="1"/>
  <c r="P105" i="72" s="1"/>
  <c r="P117" i="72" s="1"/>
  <c r="P129" i="72" s="1"/>
  <c r="P141" i="72" s="1"/>
  <c r="P153" i="72" s="1"/>
  <c r="P165" i="72" s="1"/>
  <c r="P177" i="72" s="1"/>
  <c r="P189" i="72" s="1"/>
  <c r="P201" i="72" s="1"/>
  <c r="P213" i="72" s="1"/>
  <c r="P225" i="72" s="1"/>
  <c r="P237" i="72" s="1"/>
  <c r="P249" i="72" s="1"/>
  <c r="P261" i="72" s="1"/>
  <c r="P274" i="72" s="1"/>
  <c r="P284" i="72" s="1"/>
  <c r="I18" i="74"/>
  <c r="K139" i="73"/>
  <c r="E19" i="74"/>
  <c r="I20" i="74"/>
  <c r="K200" i="73"/>
  <c r="G13" i="74"/>
  <c r="E21" i="71"/>
  <c r="G11" i="74"/>
  <c r="I17" i="74"/>
  <c r="K109" i="73"/>
  <c r="E21" i="74"/>
  <c r="G12" i="74"/>
  <c r="E43" i="71"/>
  <c r="DV43" i="71" s="1"/>
  <c r="L29" i="71" s="1"/>
  <c r="AP91" i="55"/>
  <c r="AP96" i="55" s="1"/>
  <c r="AU92" i="60" s="1"/>
  <c r="L20" i="63"/>
  <c r="K10" i="63"/>
  <c r="DZ140" i="72"/>
  <c r="DY200" i="72"/>
  <c r="EE200" i="72"/>
  <c r="DY104" i="72"/>
  <c r="DV236" i="72"/>
  <c r="EC104" i="72"/>
  <c r="DX140" i="72"/>
  <c r="EB140" i="72"/>
  <c r="F27" i="71"/>
  <c r="J62" i="71"/>
  <c r="DV3" i="71"/>
  <c r="F54" i="71"/>
  <c r="BK25" i="72"/>
  <c r="ED145" i="72"/>
  <c r="N149" i="72"/>
  <c r="Z149" i="72" s="1"/>
  <c r="AL149" i="72" s="1"/>
  <c r="AX149" i="72" s="1"/>
  <c r="BJ149" i="72" s="1"/>
  <c r="BV149" i="72" s="1"/>
  <c r="CH149" i="72" s="1"/>
  <c r="CT149" i="72" s="1"/>
  <c r="DF149" i="72" s="1"/>
  <c r="DR149" i="72" s="1"/>
  <c r="AW25" i="72"/>
  <c r="DV41" i="72"/>
  <c r="L109" i="72"/>
  <c r="N125" i="72"/>
  <c r="Z125" i="72" s="1"/>
  <c r="AL125" i="72" s="1"/>
  <c r="AX125" i="72" s="1"/>
  <c r="BJ125" i="72" s="1"/>
  <c r="BV125" i="72" s="1"/>
  <c r="CH125" i="72" s="1"/>
  <c r="CT125" i="72" s="1"/>
  <c r="DF125" i="72" s="1"/>
  <c r="DR125" i="72" s="1"/>
  <c r="DZ145" i="72"/>
  <c r="B157" i="72"/>
  <c r="DV173" i="72"/>
  <c r="H109" i="72"/>
  <c r="P109" i="72"/>
  <c r="B133" i="72"/>
  <c r="DV209" i="72"/>
  <c r="AL25" i="72"/>
  <c r="AA25" i="72"/>
  <c r="DV29" i="72"/>
  <c r="N53" i="72"/>
  <c r="Z53" i="72" s="1"/>
  <c r="AL53" i="72" s="1"/>
  <c r="AX53" i="72" s="1"/>
  <c r="BJ53" i="72" s="1"/>
  <c r="BV53" i="72" s="1"/>
  <c r="CH53" i="72" s="1"/>
  <c r="CT53" i="72" s="1"/>
  <c r="DF53" i="72" s="1"/>
  <c r="DR53" i="72" s="1"/>
  <c r="N77" i="72"/>
  <c r="Z77" i="72" s="1"/>
  <c r="AL77" i="72" s="1"/>
  <c r="AX77" i="72" s="1"/>
  <c r="BJ77" i="72" s="1"/>
  <c r="BV77" i="72" s="1"/>
  <c r="CH77" i="72" s="1"/>
  <c r="CT77" i="72" s="1"/>
  <c r="DF77" i="72" s="1"/>
  <c r="DR77" i="72" s="1"/>
  <c r="N101" i="72"/>
  <c r="Z101" i="72" s="1"/>
  <c r="AL101" i="72" s="1"/>
  <c r="AX101" i="72" s="1"/>
  <c r="BJ101" i="72" s="1"/>
  <c r="BV101" i="72" s="1"/>
  <c r="CH101" i="72" s="1"/>
  <c r="CT101" i="72" s="1"/>
  <c r="DF101" i="72" s="1"/>
  <c r="DR101" i="72" s="1"/>
  <c r="DW104" i="72"/>
  <c r="EA104" i="72"/>
  <c r="EE104" i="72"/>
  <c r="F109" i="72"/>
  <c r="J109" i="72"/>
  <c r="N109" i="72"/>
  <c r="DW109" i="72"/>
  <c r="EA109" i="72"/>
  <c r="EE109" i="72"/>
  <c r="B128" i="72"/>
  <c r="E145" i="72"/>
  <c r="I145" i="72"/>
  <c r="M145" i="72"/>
  <c r="DX145" i="72"/>
  <c r="EB145" i="72"/>
  <c r="B152" i="72"/>
  <c r="N185" i="72"/>
  <c r="Z185" i="72" s="1"/>
  <c r="AL185" i="72" s="1"/>
  <c r="AX185" i="72" s="1"/>
  <c r="BJ185" i="72" s="1"/>
  <c r="BV185" i="72" s="1"/>
  <c r="CH185" i="72" s="1"/>
  <c r="CT185" i="72" s="1"/>
  <c r="DF185" i="72" s="1"/>
  <c r="DR185" i="72" s="1"/>
  <c r="B193" i="72"/>
  <c r="B195" i="72"/>
  <c r="N197" i="72"/>
  <c r="Z197" i="72" s="1"/>
  <c r="AL197" i="72" s="1"/>
  <c r="AX197" i="72" s="1"/>
  <c r="BJ197" i="72" s="1"/>
  <c r="BV197" i="72" s="1"/>
  <c r="CH197" i="72" s="1"/>
  <c r="CT197" i="72" s="1"/>
  <c r="DF197" i="72" s="1"/>
  <c r="DR197" i="72" s="1"/>
  <c r="DW200" i="72"/>
  <c r="EA200" i="72"/>
  <c r="B205" i="72"/>
  <c r="H205" i="72"/>
  <c r="L205" i="72"/>
  <c r="P205" i="72"/>
  <c r="DY205" i="72"/>
  <c r="EC205" i="72"/>
  <c r="N221" i="72"/>
  <c r="Z221" i="72" s="1"/>
  <c r="AL221" i="72" s="1"/>
  <c r="AX221" i="72" s="1"/>
  <c r="BJ221" i="72" s="1"/>
  <c r="BV221" i="72" s="1"/>
  <c r="CH221" i="72" s="1"/>
  <c r="CT221" i="72" s="1"/>
  <c r="DF221" i="72" s="1"/>
  <c r="DR221" i="72" s="1"/>
  <c r="F265" i="72"/>
  <c r="J265" i="72"/>
  <c r="N265" i="72"/>
  <c r="B56" i="72"/>
  <c r="B59" i="72" s="1"/>
  <c r="B80" i="72"/>
  <c r="B83" i="72" s="1"/>
  <c r="B104" i="72"/>
  <c r="B107" i="72" s="1"/>
  <c r="DY109" i="72"/>
  <c r="EC109" i="72"/>
  <c r="G145" i="72"/>
  <c r="K145" i="72"/>
  <c r="O145" i="72"/>
  <c r="B188" i="72"/>
  <c r="B200" i="72"/>
  <c r="F205" i="72"/>
  <c r="J205" i="72"/>
  <c r="N205" i="72"/>
  <c r="DW205" i="72"/>
  <c r="EA205" i="72"/>
  <c r="EE205" i="72"/>
  <c r="B224" i="72"/>
  <c r="B231" i="72"/>
  <c r="H265" i="72"/>
  <c r="L265" i="72"/>
  <c r="E267" i="72"/>
  <c r="F23" i="72"/>
  <c r="E27" i="72"/>
  <c r="F25" i="72"/>
  <c r="B116" i="72"/>
  <c r="B119" i="72" s="1"/>
  <c r="N113" i="72"/>
  <c r="Z113" i="72" s="1"/>
  <c r="AL113" i="72" s="1"/>
  <c r="AX113" i="72" s="1"/>
  <c r="BJ113" i="72" s="1"/>
  <c r="BV113" i="72" s="1"/>
  <c r="CH113" i="72" s="1"/>
  <c r="CT113" i="72" s="1"/>
  <c r="DF113" i="72" s="1"/>
  <c r="DR113" i="72" s="1"/>
  <c r="B145" i="72"/>
  <c r="B140" i="72"/>
  <c r="N137" i="72"/>
  <c r="Z137" i="72" s="1"/>
  <c r="AL137" i="72" s="1"/>
  <c r="AX137" i="72" s="1"/>
  <c r="BJ137" i="72" s="1"/>
  <c r="BV137" i="72" s="1"/>
  <c r="CH137" i="72" s="1"/>
  <c r="CT137" i="72" s="1"/>
  <c r="DF137" i="72" s="1"/>
  <c r="DR137" i="72" s="1"/>
  <c r="B143" i="72"/>
  <c r="F145" i="72"/>
  <c r="H145" i="72"/>
  <c r="J145" i="72"/>
  <c r="L145" i="72"/>
  <c r="N145" i="72"/>
  <c r="P145" i="72"/>
  <c r="B164" i="72"/>
  <c r="B167" i="72" s="1"/>
  <c r="N161" i="72"/>
  <c r="Z161" i="72" s="1"/>
  <c r="AL161" i="72" s="1"/>
  <c r="AX161" i="72" s="1"/>
  <c r="BJ161" i="72" s="1"/>
  <c r="BV161" i="72" s="1"/>
  <c r="CH161" i="72" s="1"/>
  <c r="CT161" i="72" s="1"/>
  <c r="DF161" i="72" s="1"/>
  <c r="DR161" i="72" s="1"/>
  <c r="E205" i="72"/>
  <c r="G205" i="72"/>
  <c r="I205" i="72"/>
  <c r="K205" i="72"/>
  <c r="M205" i="72"/>
  <c r="O205" i="72"/>
  <c r="DV203" i="72"/>
  <c r="DX205" i="72"/>
  <c r="DX200" i="72"/>
  <c r="DZ205" i="72"/>
  <c r="DZ200" i="72"/>
  <c r="EB205" i="72"/>
  <c r="EB200" i="72"/>
  <c r="ED205" i="72"/>
  <c r="ED200" i="72"/>
  <c r="E207" i="72"/>
  <c r="B255" i="72"/>
  <c r="B253" i="72"/>
  <c r="B248" i="72"/>
  <c r="N245" i="72"/>
  <c r="Z245" i="72" s="1"/>
  <c r="AL245" i="72" s="1"/>
  <c r="AX245" i="72" s="1"/>
  <c r="BJ245" i="72" s="1"/>
  <c r="BV245" i="72" s="1"/>
  <c r="CH245" i="72" s="1"/>
  <c r="CT245" i="72" s="1"/>
  <c r="DF245" i="72" s="1"/>
  <c r="DR245" i="72" s="1"/>
  <c r="B251" i="72"/>
  <c r="B267" i="72"/>
  <c r="B265" i="72"/>
  <c r="B260" i="72"/>
  <c r="N257" i="72"/>
  <c r="Z257" i="72" s="1"/>
  <c r="AL257" i="72" s="1"/>
  <c r="AX257" i="72" s="1"/>
  <c r="BJ257" i="72" s="1"/>
  <c r="BV257" i="72" s="1"/>
  <c r="CH257" i="72" s="1"/>
  <c r="CT257" i="72" s="1"/>
  <c r="DF257" i="72" s="1"/>
  <c r="DR257" i="72" s="1"/>
  <c r="B263" i="72"/>
  <c r="G265" i="72"/>
  <c r="I265" i="72"/>
  <c r="K265" i="72"/>
  <c r="M265" i="72"/>
  <c r="O265" i="72"/>
  <c r="B280" i="72"/>
  <c r="B278" i="72"/>
  <c r="B273" i="72"/>
  <c r="N270" i="72"/>
  <c r="Z270" i="72" s="1"/>
  <c r="AL270" i="72" s="1"/>
  <c r="AX270" i="72" s="1"/>
  <c r="BJ270" i="72" s="1"/>
  <c r="BV270" i="72" s="1"/>
  <c r="CH270" i="72" s="1"/>
  <c r="CT270" i="72" s="1"/>
  <c r="DF270" i="72" s="1"/>
  <c r="DR270" i="72" s="1"/>
  <c r="B39" i="72"/>
  <c r="B35" i="72"/>
  <c r="N29" i="72"/>
  <c r="Z29" i="72" s="1"/>
  <c r="AL29" i="72" s="1"/>
  <c r="AX29" i="72" s="1"/>
  <c r="BJ29" i="72" s="1"/>
  <c r="BV29" i="72" s="1"/>
  <c r="CH29" i="72" s="1"/>
  <c r="CT29" i="72" s="1"/>
  <c r="DF29" i="72" s="1"/>
  <c r="DR29" i="72" s="1"/>
  <c r="B49" i="72"/>
  <c r="B44" i="72"/>
  <c r="N41" i="72"/>
  <c r="Z41" i="72" s="1"/>
  <c r="AL41" i="72" s="1"/>
  <c r="AX41" i="72" s="1"/>
  <c r="BJ41" i="72" s="1"/>
  <c r="BV41" i="72" s="1"/>
  <c r="CH41" i="72" s="1"/>
  <c r="CT41" i="72" s="1"/>
  <c r="DF41" i="72" s="1"/>
  <c r="DR41" i="72" s="1"/>
  <c r="B51" i="72"/>
  <c r="B68" i="72"/>
  <c r="B71" i="72" s="1"/>
  <c r="N65" i="72"/>
  <c r="Z65" i="72" s="1"/>
  <c r="AL65" i="72" s="1"/>
  <c r="AX65" i="72" s="1"/>
  <c r="BJ65" i="72" s="1"/>
  <c r="BV65" i="72" s="1"/>
  <c r="CH65" i="72" s="1"/>
  <c r="CT65" i="72" s="1"/>
  <c r="DF65" i="72" s="1"/>
  <c r="DR65" i="72" s="1"/>
  <c r="B92" i="72"/>
  <c r="B95" i="72" s="1"/>
  <c r="N89" i="72"/>
  <c r="Z89" i="72" s="1"/>
  <c r="AL89" i="72" s="1"/>
  <c r="AX89" i="72" s="1"/>
  <c r="BJ89" i="72" s="1"/>
  <c r="BV89" i="72" s="1"/>
  <c r="CH89" i="72" s="1"/>
  <c r="CT89" i="72" s="1"/>
  <c r="DF89" i="72" s="1"/>
  <c r="DR89" i="72" s="1"/>
  <c r="E109" i="72"/>
  <c r="G109" i="72"/>
  <c r="I109" i="72"/>
  <c r="K109" i="72"/>
  <c r="M109" i="72"/>
  <c r="O109" i="72"/>
  <c r="DV107" i="72"/>
  <c r="DX109" i="72"/>
  <c r="DX104" i="72"/>
  <c r="DZ109" i="72"/>
  <c r="DZ104" i="72"/>
  <c r="EB109" i="72"/>
  <c r="EB104" i="72"/>
  <c r="ED109" i="72"/>
  <c r="ED104" i="72"/>
  <c r="B109" i="72"/>
  <c r="DV113" i="72"/>
  <c r="DV137" i="72"/>
  <c r="DW145" i="72"/>
  <c r="DW140" i="72"/>
  <c r="DY145" i="72"/>
  <c r="DY140" i="72"/>
  <c r="EA145" i="72"/>
  <c r="EA140" i="72"/>
  <c r="EC145" i="72"/>
  <c r="EC140" i="72"/>
  <c r="EE145" i="72"/>
  <c r="EE140" i="72"/>
  <c r="B147" i="72"/>
  <c r="H147" i="72"/>
  <c r="DV161" i="72"/>
  <c r="B181" i="72"/>
  <c r="B176" i="72"/>
  <c r="N173" i="72"/>
  <c r="Z173" i="72" s="1"/>
  <c r="AL173" i="72" s="1"/>
  <c r="AX173" i="72" s="1"/>
  <c r="BJ173" i="72" s="1"/>
  <c r="BV173" i="72" s="1"/>
  <c r="CH173" i="72" s="1"/>
  <c r="CT173" i="72" s="1"/>
  <c r="DF173" i="72" s="1"/>
  <c r="DR173" i="72" s="1"/>
  <c r="B183" i="72"/>
  <c r="K207" i="72"/>
  <c r="B217" i="72"/>
  <c r="B212" i="72"/>
  <c r="N209" i="72"/>
  <c r="Z209" i="72" s="1"/>
  <c r="AL209" i="72" s="1"/>
  <c r="AX209" i="72" s="1"/>
  <c r="BJ209" i="72" s="1"/>
  <c r="BV209" i="72" s="1"/>
  <c r="CH209" i="72" s="1"/>
  <c r="CT209" i="72" s="1"/>
  <c r="DF209" i="72" s="1"/>
  <c r="DR209" i="72" s="1"/>
  <c r="B219" i="72"/>
  <c r="B241" i="72"/>
  <c r="B236" i="72"/>
  <c r="N233" i="72"/>
  <c r="Z233" i="72" s="1"/>
  <c r="AL233" i="72" s="1"/>
  <c r="AX233" i="72" s="1"/>
  <c r="BJ233" i="72" s="1"/>
  <c r="BV233" i="72" s="1"/>
  <c r="CH233" i="72" s="1"/>
  <c r="CT233" i="72" s="1"/>
  <c r="DF233" i="72" s="1"/>
  <c r="DR233" i="72" s="1"/>
  <c r="B239" i="72"/>
  <c r="DW241" i="72"/>
  <c r="DX239" i="72"/>
  <c r="DW236" i="72"/>
  <c r="B243" i="72"/>
  <c r="DV245" i="72"/>
  <c r="DV257" i="72"/>
  <c r="EC260" i="72"/>
  <c r="EE260" i="72"/>
  <c r="F267" i="72"/>
  <c r="DV270" i="72"/>
  <c r="B276" i="72"/>
  <c r="F111" i="72"/>
  <c r="H111" i="72"/>
  <c r="J111" i="72"/>
  <c r="L111" i="72"/>
  <c r="N111" i="72"/>
  <c r="P111" i="72"/>
  <c r="DV125" i="72"/>
  <c r="B131" i="72"/>
  <c r="DV143" i="72"/>
  <c r="E147" i="72"/>
  <c r="G147" i="72"/>
  <c r="I147" i="72"/>
  <c r="K147" i="72"/>
  <c r="M147" i="72"/>
  <c r="O147" i="72"/>
  <c r="DV149" i="72"/>
  <c r="B155" i="72"/>
  <c r="DV185" i="72"/>
  <c r="DV197" i="72"/>
  <c r="B203" i="72"/>
  <c r="F207" i="72"/>
  <c r="H207" i="72"/>
  <c r="J207" i="72"/>
  <c r="L207" i="72"/>
  <c r="N207" i="72"/>
  <c r="P207" i="72"/>
  <c r="DV207" i="72" s="1"/>
  <c r="DW207" i="72" s="1"/>
  <c r="DV221" i="72"/>
  <c r="B227" i="72"/>
  <c r="DV263" i="72"/>
  <c r="DX67" i="71"/>
  <c r="N56" i="71" s="1"/>
  <c r="DX62" i="71"/>
  <c r="N55" i="71" s="1"/>
  <c r="DW67" i="71"/>
  <c r="M56" i="71" s="1"/>
  <c r="DX3" i="71"/>
  <c r="H27" i="71"/>
  <c r="H54" i="71"/>
  <c r="F4" i="71"/>
  <c r="M27" i="71"/>
  <c r="N27" i="71" s="1"/>
  <c r="O27" i="71" s="1"/>
  <c r="P27" i="71" s="1"/>
  <c r="DU27" i="71" s="1"/>
  <c r="DV27" i="71" s="1"/>
  <c r="DW27" i="71" s="1"/>
  <c r="DX27" i="71" s="1"/>
  <c r="DY27" i="71" s="1"/>
  <c r="M54" i="71"/>
  <c r="G59" i="71"/>
  <c r="DW60" i="71"/>
  <c r="G62" i="71"/>
  <c r="DW3" i="71"/>
  <c r="E4" i="71"/>
  <c r="G4" i="71"/>
  <c r="DV15" i="71"/>
  <c r="G27" i="71"/>
  <c r="L27" i="71"/>
  <c r="L54" i="71"/>
  <c r="N54" i="71"/>
  <c r="D59" i="71"/>
  <c r="J59" i="71"/>
  <c r="DV60" i="71"/>
  <c r="G248" i="73" l="1"/>
  <c r="G219" i="73"/>
  <c r="H227" i="73"/>
  <c r="C49" i="73"/>
  <c r="C62" i="73" s="1"/>
  <c r="C75" i="73" s="1"/>
  <c r="H257" i="73"/>
  <c r="H221" i="73"/>
  <c r="C41" i="73"/>
  <c r="C54" i="73" s="1"/>
  <c r="C67" i="73" s="1"/>
  <c r="H226" i="73"/>
  <c r="C48" i="73"/>
  <c r="C61" i="73" s="1"/>
  <c r="C74" i="73" s="1"/>
  <c r="H220" i="73"/>
  <c r="D137" i="73"/>
  <c r="D125" i="73"/>
  <c r="D120" i="73"/>
  <c r="C40" i="73"/>
  <c r="C53" i="73" s="1"/>
  <c r="C66" i="73" s="1"/>
  <c r="H225" i="73"/>
  <c r="C47" i="73"/>
  <c r="C60" i="73" s="1"/>
  <c r="C73" i="73" s="1"/>
  <c r="H223" i="73"/>
  <c r="C43" i="73"/>
  <c r="C56" i="73" s="1"/>
  <c r="C69" i="73" s="1"/>
  <c r="D129" i="73"/>
  <c r="H219" i="73"/>
  <c r="C39" i="73"/>
  <c r="C52" i="73" s="1"/>
  <c r="C65" i="73" s="1"/>
  <c r="D124" i="73"/>
  <c r="D119" i="73"/>
  <c r="H224" i="73"/>
  <c r="C46" i="73"/>
  <c r="C59" i="73" s="1"/>
  <c r="C72" i="73" s="1"/>
  <c r="H222" i="73"/>
  <c r="C42" i="73"/>
  <c r="C55" i="73" s="1"/>
  <c r="C68" i="73" s="1"/>
  <c r="F298" i="72"/>
  <c r="I111" i="72"/>
  <c r="E299" i="72"/>
  <c r="O207" i="72"/>
  <c r="M207" i="72"/>
  <c r="I207" i="72"/>
  <c r="G207" i="72"/>
  <c r="P147" i="72"/>
  <c r="DV147" i="72" s="1"/>
  <c r="J147" i="72"/>
  <c r="R21" i="72"/>
  <c r="Q33" i="72"/>
  <c r="Q45" i="72" s="1"/>
  <c r="Q57" i="72" s="1"/>
  <c r="Q69" i="72" s="1"/>
  <c r="Q81" i="72" s="1"/>
  <c r="Q93" i="72" s="1"/>
  <c r="Q105" i="72" s="1"/>
  <c r="Q117" i="72" s="1"/>
  <c r="Q129" i="72" s="1"/>
  <c r="Q141" i="72" s="1"/>
  <c r="Q153" i="72" s="1"/>
  <c r="Q165" i="72" s="1"/>
  <c r="Q177" i="72" s="1"/>
  <c r="Q189" i="72" s="1"/>
  <c r="Q201" i="72" s="1"/>
  <c r="Q213" i="72" s="1"/>
  <c r="Q225" i="72" s="1"/>
  <c r="Q237" i="72" s="1"/>
  <c r="Q249" i="72" s="1"/>
  <c r="Q261" i="72" s="1"/>
  <c r="Q274" i="72" s="1"/>
  <c r="Q284" i="72" s="1"/>
  <c r="I218" i="73"/>
  <c r="M211" i="73"/>
  <c r="M212" i="73" s="1"/>
  <c r="M213" i="73" s="1"/>
  <c r="M214" i="73" s="1"/>
  <c r="M215" i="73" s="1"/>
  <c r="M216" i="73" s="1"/>
  <c r="M205" i="73"/>
  <c r="I205" i="73"/>
  <c r="I127" i="73"/>
  <c r="I114" i="73"/>
  <c r="I19" i="74"/>
  <c r="I21" i="74" s="1"/>
  <c r="K170" i="73"/>
  <c r="M167" i="73"/>
  <c r="M165" i="73"/>
  <c r="M163" i="73"/>
  <c r="M161" i="73"/>
  <c r="M159" i="73"/>
  <c r="I157" i="73"/>
  <c r="I144" i="73"/>
  <c r="M166" i="73"/>
  <c r="M164" i="73"/>
  <c r="M162" i="73"/>
  <c r="M160" i="73"/>
  <c r="M158" i="73"/>
  <c r="M155" i="73"/>
  <c r="M154" i="73"/>
  <c r="M153" i="73"/>
  <c r="M152" i="73"/>
  <c r="M151" i="73"/>
  <c r="M150" i="73"/>
  <c r="M149" i="73"/>
  <c r="M148" i="73"/>
  <c r="M147" i="73"/>
  <c r="M146" i="73"/>
  <c r="M145" i="73"/>
  <c r="M144" i="73"/>
  <c r="AQ91" i="55"/>
  <c r="AQ96" i="55" s="1"/>
  <c r="AV92" i="60" s="1"/>
  <c r="R20" i="63"/>
  <c r="M20" i="63"/>
  <c r="K15" i="63"/>
  <c r="L10" i="63"/>
  <c r="DW147" i="72"/>
  <c r="DX147" i="72" s="1"/>
  <c r="DY147" i="72" s="1"/>
  <c r="DZ147" i="72" s="1"/>
  <c r="EA147" i="72" s="1"/>
  <c r="EB147" i="72" s="1"/>
  <c r="EC147" i="72" s="1"/>
  <c r="ED147" i="72" s="1"/>
  <c r="EE147" i="72" s="1"/>
  <c r="E298" i="72"/>
  <c r="BL25" i="72"/>
  <c r="DV145" i="72"/>
  <c r="AX25" i="72"/>
  <c r="AM25" i="72"/>
  <c r="AB25" i="72"/>
  <c r="B85" i="72"/>
  <c r="B61" i="72"/>
  <c r="DV140" i="72"/>
  <c r="B111" i="72"/>
  <c r="O111" i="72"/>
  <c r="K111" i="72"/>
  <c r="G111" i="72"/>
  <c r="DV109" i="72"/>
  <c r="DV200" i="72"/>
  <c r="B169" i="72"/>
  <c r="F27" i="72"/>
  <c r="DV260" i="72"/>
  <c r="DX207" i="72"/>
  <c r="DY207" i="72" s="1"/>
  <c r="DZ207" i="72" s="1"/>
  <c r="EA207" i="72" s="1"/>
  <c r="EB207" i="72" s="1"/>
  <c r="EC207" i="72" s="1"/>
  <c r="ED207" i="72" s="1"/>
  <c r="EE207" i="72" s="1"/>
  <c r="G267" i="72"/>
  <c r="DX236" i="72"/>
  <c r="DY239" i="72"/>
  <c r="DW243" i="72"/>
  <c r="L147" i="72"/>
  <c r="M111" i="72"/>
  <c r="E111" i="72"/>
  <c r="DV104" i="72"/>
  <c r="DV111" i="72"/>
  <c r="DW111" i="72" s="1"/>
  <c r="DX111" i="72" s="1"/>
  <c r="DY111" i="72" s="1"/>
  <c r="DZ111" i="72" s="1"/>
  <c r="EA111" i="72" s="1"/>
  <c r="EB111" i="72" s="1"/>
  <c r="EC111" i="72" s="1"/>
  <c r="ED111" i="72" s="1"/>
  <c r="EE111" i="72" s="1"/>
  <c r="B97" i="72"/>
  <c r="B73" i="72"/>
  <c r="DV205" i="72"/>
  <c r="N147" i="72"/>
  <c r="F147" i="72"/>
  <c r="B121" i="72"/>
  <c r="G25" i="72"/>
  <c r="G23" i="72"/>
  <c r="DW69" i="71"/>
  <c r="DV36" i="71"/>
  <c r="DW15" i="71"/>
  <c r="G249" i="73" l="1"/>
  <c r="G220" i="73"/>
  <c r="G298" i="72"/>
  <c r="F299" i="72"/>
  <c r="O205" i="73"/>
  <c r="S21" i="72"/>
  <c r="R33" i="72"/>
  <c r="R45" i="72" s="1"/>
  <c r="R57" i="72" s="1"/>
  <c r="R69" i="72" s="1"/>
  <c r="R81" i="72" s="1"/>
  <c r="R93" i="72" s="1"/>
  <c r="R105" i="72" s="1"/>
  <c r="R117" i="72" s="1"/>
  <c r="R129" i="72" s="1"/>
  <c r="R141" i="72" s="1"/>
  <c r="R153" i="72" s="1"/>
  <c r="R165" i="72" s="1"/>
  <c r="R177" i="72" s="1"/>
  <c r="R189" i="72" s="1"/>
  <c r="R201" i="72" s="1"/>
  <c r="R213" i="72" s="1"/>
  <c r="R225" i="72" s="1"/>
  <c r="R237" i="72" s="1"/>
  <c r="R249" i="72" s="1"/>
  <c r="R261" i="72" s="1"/>
  <c r="R274" i="72" s="1"/>
  <c r="R284" i="72" s="1"/>
  <c r="O144" i="73"/>
  <c r="M195" i="73"/>
  <c r="M193" i="73"/>
  <c r="M191" i="73"/>
  <c r="M189" i="73"/>
  <c r="M181" i="73"/>
  <c r="M182" i="73" s="1"/>
  <c r="M183" i="73" s="1"/>
  <c r="M184" i="73" s="1"/>
  <c r="M185" i="73" s="1"/>
  <c r="M186" i="73" s="1"/>
  <c r="M175" i="73"/>
  <c r="M194" i="73"/>
  <c r="M192" i="73"/>
  <c r="M190" i="73"/>
  <c r="I188" i="73"/>
  <c r="I175" i="73"/>
  <c r="O235" i="73"/>
  <c r="M125" i="73"/>
  <c r="M123" i="73"/>
  <c r="I244" i="73" s="1"/>
  <c r="M121" i="73"/>
  <c r="M119" i="73"/>
  <c r="M117" i="73"/>
  <c r="M115" i="73"/>
  <c r="M114" i="73"/>
  <c r="M124" i="73"/>
  <c r="I245" i="73" s="1"/>
  <c r="M122" i="73"/>
  <c r="I243" i="73" s="1"/>
  <c r="M120" i="73"/>
  <c r="I241" i="73" s="1"/>
  <c r="M118" i="73"/>
  <c r="M116" i="73"/>
  <c r="O114" i="73"/>
  <c r="M218" i="73"/>
  <c r="M219" i="73" s="1"/>
  <c r="M220" i="73" s="1"/>
  <c r="M221" i="73" s="1"/>
  <c r="M206" i="73"/>
  <c r="M207" i="73" s="1"/>
  <c r="M208" i="73" s="1"/>
  <c r="M209" i="73" s="1"/>
  <c r="M210" i="73" s="1"/>
  <c r="M157" i="73"/>
  <c r="O248" i="73"/>
  <c r="I206" i="73"/>
  <c r="O206" i="73" s="1"/>
  <c r="AR91" i="55"/>
  <c r="AR96" i="55" s="1"/>
  <c r="AW92" i="60" s="1"/>
  <c r="S20" i="63"/>
  <c r="N20" i="63"/>
  <c r="L15" i="63"/>
  <c r="M10" i="63"/>
  <c r="B171" i="72"/>
  <c r="AY25" i="72"/>
  <c r="AN25" i="72"/>
  <c r="B63" i="72"/>
  <c r="B87" i="72"/>
  <c r="B123" i="72"/>
  <c r="B75" i="72"/>
  <c r="G27" i="72"/>
  <c r="H25" i="72"/>
  <c r="H23" i="72"/>
  <c r="B99" i="72"/>
  <c r="DZ239" i="72"/>
  <c r="DY236" i="72"/>
  <c r="DX241" i="72"/>
  <c r="H267" i="72"/>
  <c r="DX69" i="71"/>
  <c r="N57" i="71" s="1"/>
  <c r="M57" i="71"/>
  <c r="DX15" i="71"/>
  <c r="DW36" i="71"/>
  <c r="AW93" i="60"/>
  <c r="BA93" i="60"/>
  <c r="BE93" i="60"/>
  <c r="AV93" i="60"/>
  <c r="AZ93" i="60"/>
  <c r="BD93" i="60"/>
  <c r="AU93" i="60"/>
  <c r="AY93" i="60"/>
  <c r="BC93" i="60"/>
  <c r="AX93" i="60"/>
  <c r="BB93" i="60"/>
  <c r="AW99" i="60"/>
  <c r="AW97" i="60"/>
  <c r="AW100" i="60"/>
  <c r="AW98" i="60"/>
  <c r="BA99" i="60"/>
  <c r="BA97" i="60"/>
  <c r="BA100" i="60"/>
  <c r="BA98" i="60"/>
  <c r="BE99" i="60"/>
  <c r="BE97" i="60"/>
  <c r="BE100" i="60"/>
  <c r="BE98" i="60"/>
  <c r="AV100" i="60"/>
  <c r="AV98" i="60"/>
  <c r="AV99" i="60"/>
  <c r="AV97" i="60"/>
  <c r="AZ100" i="60"/>
  <c r="AZ98" i="60"/>
  <c r="AZ99" i="60"/>
  <c r="AZ97" i="60"/>
  <c r="BD100" i="60"/>
  <c r="BD98" i="60"/>
  <c r="BD99" i="60"/>
  <c r="BD97" i="60"/>
  <c r="G250" i="73" l="1"/>
  <c r="G221" i="73"/>
  <c r="H298" i="72"/>
  <c r="G299" i="72"/>
  <c r="I235" i="73"/>
  <c r="O175" i="73"/>
  <c r="AX100" i="60"/>
  <c r="T21" i="72"/>
  <c r="S33" i="72"/>
  <c r="S45" i="72" s="1"/>
  <c r="S57" i="72" s="1"/>
  <c r="S69" i="72" s="1"/>
  <c r="S81" i="72" s="1"/>
  <c r="S93" i="72" s="1"/>
  <c r="S105" i="72" s="1"/>
  <c r="S117" i="72" s="1"/>
  <c r="S129" i="72" s="1"/>
  <c r="S141" i="72" s="1"/>
  <c r="S153" i="72" s="1"/>
  <c r="S165" i="72" s="1"/>
  <c r="S177" i="72" s="1"/>
  <c r="S189" i="72" s="1"/>
  <c r="S201" i="72" s="1"/>
  <c r="S213" i="72" s="1"/>
  <c r="S225" i="72" s="1"/>
  <c r="S237" i="72" s="1"/>
  <c r="S249" i="72" s="1"/>
  <c r="S261" i="72" s="1"/>
  <c r="S274" i="72" s="1"/>
  <c r="S284" i="72" s="1"/>
  <c r="I207" i="73"/>
  <c r="O207" i="73" s="1"/>
  <c r="I115" i="73"/>
  <c r="I242" i="73"/>
  <c r="I246" i="73"/>
  <c r="M176" i="73"/>
  <c r="M177" i="73" s="1"/>
  <c r="M178" i="73" s="1"/>
  <c r="M179" i="73" s="1"/>
  <c r="M180" i="73" s="1"/>
  <c r="I145" i="73"/>
  <c r="O145" i="73" s="1"/>
  <c r="I237" i="73"/>
  <c r="I236" i="73"/>
  <c r="I240" i="73"/>
  <c r="M127" i="73"/>
  <c r="I176" i="73"/>
  <c r="O176" i="73" s="1"/>
  <c r="AS91" i="55"/>
  <c r="AS96" i="55" s="1"/>
  <c r="AX92" i="60" s="1"/>
  <c r="M15" i="63"/>
  <c r="N10" i="63"/>
  <c r="T20" i="63"/>
  <c r="O20" i="63"/>
  <c r="U20" i="63" s="1"/>
  <c r="AZ25" i="72"/>
  <c r="I267" i="72"/>
  <c r="EA239" i="72"/>
  <c r="DZ236" i="72"/>
  <c r="I25" i="72"/>
  <c r="I23" i="72"/>
  <c r="H27" i="72"/>
  <c r="DX243" i="72"/>
  <c r="AX97" i="60"/>
  <c r="BG93" i="60"/>
  <c r="BK93" i="60"/>
  <c r="BO93" i="60"/>
  <c r="BJ93" i="60"/>
  <c r="BN93" i="60"/>
  <c r="BB97" i="60"/>
  <c r="BB100" i="60"/>
  <c r="DX36" i="71"/>
  <c r="DY15" i="71"/>
  <c r="BD96" i="60"/>
  <c r="AZ96" i="60"/>
  <c r="AV96" i="60"/>
  <c r="BE96" i="60"/>
  <c r="BA96" i="60"/>
  <c r="AW96" i="60"/>
  <c r="BI93" i="60"/>
  <c r="BM93" i="60"/>
  <c r="BQ93" i="60"/>
  <c r="BH93" i="60"/>
  <c r="BL93" i="60"/>
  <c r="BP93" i="60"/>
  <c r="BB99" i="60"/>
  <c r="BB98" i="60"/>
  <c r="AX99" i="60"/>
  <c r="AX98" i="60"/>
  <c r="BC100" i="60"/>
  <c r="BC97" i="60"/>
  <c r="AY100" i="60"/>
  <c r="AY97" i="60"/>
  <c r="AU100" i="60"/>
  <c r="AU97" i="60"/>
  <c r="O41" i="71"/>
  <c r="O47" i="71" s="1"/>
  <c r="K41" i="71"/>
  <c r="K47" i="71" s="1"/>
  <c r="G41" i="71"/>
  <c r="G47" i="71" s="1"/>
  <c r="P41" i="71"/>
  <c r="P47" i="71" s="1"/>
  <c r="L41" i="71"/>
  <c r="L47" i="71" s="1"/>
  <c r="H41" i="71"/>
  <c r="H47" i="71" s="1"/>
  <c r="AT93" i="60"/>
  <c r="BB96" i="60"/>
  <c r="AX96" i="60"/>
  <c r="BC98" i="60"/>
  <c r="BC99" i="60"/>
  <c r="AY98" i="60"/>
  <c r="AY99" i="60"/>
  <c r="AU98" i="60"/>
  <c r="AU99" i="60"/>
  <c r="DW20" i="71"/>
  <c r="BJ100" i="60"/>
  <c r="BN100" i="60"/>
  <c r="BN97" i="60"/>
  <c r="G251" i="73" l="1"/>
  <c r="G222" i="73"/>
  <c r="M188" i="73"/>
  <c r="H299" i="72"/>
  <c r="I298" i="72"/>
  <c r="U21" i="72"/>
  <c r="T33" i="72"/>
  <c r="T45" i="72" s="1"/>
  <c r="T57" i="72" s="1"/>
  <c r="T69" i="72" s="1"/>
  <c r="T81" i="72" s="1"/>
  <c r="T93" i="72" s="1"/>
  <c r="T105" i="72" s="1"/>
  <c r="T117" i="72" s="1"/>
  <c r="T129" i="72" s="1"/>
  <c r="T141" i="72" s="1"/>
  <c r="T153" i="72" s="1"/>
  <c r="T165" i="72" s="1"/>
  <c r="T177" i="72" s="1"/>
  <c r="T189" i="72" s="1"/>
  <c r="T201" i="72" s="1"/>
  <c r="T213" i="72" s="1"/>
  <c r="T225" i="72" s="1"/>
  <c r="T237" i="72" s="1"/>
  <c r="T249" i="72" s="1"/>
  <c r="T261" i="72" s="1"/>
  <c r="T274" i="72" s="1"/>
  <c r="T284" i="72" s="1"/>
  <c r="J251" i="72"/>
  <c r="P251" i="72"/>
  <c r="H251" i="72"/>
  <c r="G251" i="72"/>
  <c r="K251" i="72"/>
  <c r="O251" i="72"/>
  <c r="I208" i="73"/>
  <c r="O208" i="73" s="1"/>
  <c r="F251" i="72"/>
  <c r="N251" i="72"/>
  <c r="Q251" i="72"/>
  <c r="I177" i="73"/>
  <c r="O177" i="73" s="1"/>
  <c r="I248" i="73"/>
  <c r="K248" i="73" s="1"/>
  <c r="M128" i="73"/>
  <c r="E128" i="73"/>
  <c r="E251" i="72"/>
  <c r="L251" i="72"/>
  <c r="I146" i="73"/>
  <c r="O146" i="73" s="1"/>
  <c r="I251" i="72"/>
  <c r="M251" i="72"/>
  <c r="I238" i="73"/>
  <c r="I239" i="73"/>
  <c r="O236" i="73"/>
  <c r="O115" i="73"/>
  <c r="AT91" i="55"/>
  <c r="AT96" i="55" s="1"/>
  <c r="AY92" i="60" s="1"/>
  <c r="N15" i="63"/>
  <c r="O10" i="63"/>
  <c r="DY241" i="72"/>
  <c r="I27" i="72"/>
  <c r="EB239" i="72"/>
  <c r="EA236" i="72"/>
  <c r="J267" i="72"/>
  <c r="J23" i="72"/>
  <c r="J25" i="72"/>
  <c r="AT98" i="60"/>
  <c r="AT100" i="60"/>
  <c r="AT99" i="60"/>
  <c r="AT97" i="60"/>
  <c r="BJ97" i="60"/>
  <c r="BQ97" i="60"/>
  <c r="BM100" i="60"/>
  <c r="BP97" i="60"/>
  <c r="BH100" i="60"/>
  <c r="BO100" i="60"/>
  <c r="BN99" i="60"/>
  <c r="BN98" i="60"/>
  <c r="BJ99" i="60"/>
  <c r="BJ98" i="60"/>
  <c r="BF99" i="60"/>
  <c r="BI97" i="60"/>
  <c r="BP100" i="60"/>
  <c r="BH97" i="60"/>
  <c r="BK97" i="60"/>
  <c r="BG100" i="60"/>
  <c r="BF97" i="60"/>
  <c r="BQ100" i="60"/>
  <c r="BM96" i="60"/>
  <c r="BM97" i="60"/>
  <c r="BI100" i="60"/>
  <c r="BL97" i="60"/>
  <c r="BL100" i="60"/>
  <c r="BH96" i="60"/>
  <c r="BO96" i="60"/>
  <c r="BO97" i="60"/>
  <c r="BK100" i="60"/>
  <c r="BG97" i="60"/>
  <c r="DZ15" i="71"/>
  <c r="DY36" i="71"/>
  <c r="N41" i="71"/>
  <c r="N47" i="71" s="1"/>
  <c r="BN96" i="60"/>
  <c r="BJ96" i="60"/>
  <c r="BQ98" i="60"/>
  <c r="BQ99" i="60"/>
  <c r="BM98" i="60"/>
  <c r="BM99" i="60"/>
  <c r="BI98" i="60"/>
  <c r="BI99" i="60"/>
  <c r="BS93" i="60"/>
  <c r="BW93" i="60"/>
  <c r="CA93" i="60"/>
  <c r="BV93" i="60"/>
  <c r="BZ93" i="60"/>
  <c r="BP99" i="60"/>
  <c r="BP98" i="60"/>
  <c r="BL99" i="60"/>
  <c r="BL98" i="60"/>
  <c r="BH99" i="60"/>
  <c r="BH98" i="60"/>
  <c r="BO98" i="60"/>
  <c r="BO99" i="60"/>
  <c r="BK98" i="60"/>
  <c r="BK99" i="60"/>
  <c r="BG98" i="60"/>
  <c r="BG99" i="60"/>
  <c r="DX20" i="71"/>
  <c r="BV100" i="60"/>
  <c r="BV97" i="60"/>
  <c r="BZ100" i="60"/>
  <c r="BZ97" i="60"/>
  <c r="AU96" i="60"/>
  <c r="BC96" i="60"/>
  <c r="AT96" i="60"/>
  <c r="AW106" i="60"/>
  <c r="AR97" i="55"/>
  <c r="H20" i="71"/>
  <c r="H215" i="72"/>
  <c r="H179" i="72"/>
  <c r="H155" i="72"/>
  <c r="H131" i="72"/>
  <c r="H119" i="72"/>
  <c r="BA106" i="60"/>
  <c r="AV97" i="55"/>
  <c r="L20" i="71"/>
  <c r="L215" i="72"/>
  <c r="L179" i="72"/>
  <c r="L155" i="72"/>
  <c r="L131" i="72"/>
  <c r="L119" i="72"/>
  <c r="BE106" i="60"/>
  <c r="AZ97" i="55"/>
  <c r="P20" i="71"/>
  <c r="P215" i="72"/>
  <c r="P179" i="72"/>
  <c r="P155" i="72"/>
  <c r="P131" i="72"/>
  <c r="P119" i="72"/>
  <c r="AV106" i="60"/>
  <c r="AQ97" i="55"/>
  <c r="G20" i="71"/>
  <c r="G215" i="72"/>
  <c r="G179" i="72"/>
  <c r="G155" i="72"/>
  <c r="G131" i="72"/>
  <c r="G119" i="72"/>
  <c r="AZ106" i="60"/>
  <c r="AU97" i="55"/>
  <c r="K20" i="71"/>
  <c r="K215" i="72"/>
  <c r="K179" i="72"/>
  <c r="K155" i="72"/>
  <c r="K131" i="72"/>
  <c r="K119" i="72"/>
  <c r="BD106" i="60"/>
  <c r="AY97" i="55"/>
  <c r="O20" i="71"/>
  <c r="O215" i="72"/>
  <c r="O179" i="72"/>
  <c r="O155" i="72"/>
  <c r="O131" i="72"/>
  <c r="O119" i="72"/>
  <c r="BQ96" i="60"/>
  <c r="AB20" i="71"/>
  <c r="X20" i="71"/>
  <c r="BI96" i="60"/>
  <c r="T20" i="71"/>
  <c r="F5" i="71"/>
  <c r="DW77" i="71"/>
  <c r="DW17" i="71"/>
  <c r="AX106" i="60"/>
  <c r="AS97" i="55"/>
  <c r="I20" i="71"/>
  <c r="I215" i="72"/>
  <c r="I179" i="72"/>
  <c r="I155" i="72"/>
  <c r="I131" i="72"/>
  <c r="I119" i="72"/>
  <c r="BB106" i="60"/>
  <c r="AW97" i="55"/>
  <c r="M20" i="71"/>
  <c r="M215" i="72"/>
  <c r="M179" i="72"/>
  <c r="M155" i="72"/>
  <c r="M131" i="72"/>
  <c r="M119" i="72"/>
  <c r="BF93" i="60"/>
  <c r="BU93" i="60"/>
  <c r="BY93" i="60"/>
  <c r="CC93" i="60"/>
  <c r="BT93" i="60"/>
  <c r="BX93" i="60"/>
  <c r="CB93" i="60"/>
  <c r="BP96" i="60"/>
  <c r="AA20" i="71"/>
  <c r="BL96" i="60"/>
  <c r="W20" i="71"/>
  <c r="S20" i="71"/>
  <c r="Z20" i="71"/>
  <c r="BK96" i="60"/>
  <c r="V20" i="71"/>
  <c r="BG96" i="60"/>
  <c r="BU99" i="60"/>
  <c r="BU97" i="60"/>
  <c r="BU100" i="60"/>
  <c r="BU98" i="60"/>
  <c r="BY99" i="60"/>
  <c r="BY97" i="60"/>
  <c r="BY100" i="60"/>
  <c r="BY98" i="60"/>
  <c r="CC99" i="60"/>
  <c r="CC97" i="60"/>
  <c r="CC100" i="60"/>
  <c r="CC98" i="60"/>
  <c r="BT100" i="60"/>
  <c r="BT98" i="60"/>
  <c r="BT99" i="60"/>
  <c r="BT97" i="60"/>
  <c r="BX100" i="60"/>
  <c r="BX98" i="60"/>
  <c r="BX99" i="60"/>
  <c r="BX97" i="60"/>
  <c r="CB100" i="60"/>
  <c r="CB98" i="60"/>
  <c r="CB99" i="60"/>
  <c r="CB97" i="60"/>
  <c r="AY96" i="60"/>
  <c r="G252" i="73" l="1"/>
  <c r="G223" i="73"/>
  <c r="I299" i="72"/>
  <c r="J298" i="72"/>
  <c r="K246" i="73"/>
  <c r="BF96" i="60"/>
  <c r="V21" i="72"/>
  <c r="U33" i="72"/>
  <c r="U45" i="72" s="1"/>
  <c r="U57" i="72" s="1"/>
  <c r="U69" i="72" s="1"/>
  <c r="U81" i="72" s="1"/>
  <c r="U93" i="72" s="1"/>
  <c r="U105" i="72" s="1"/>
  <c r="U117" i="72" s="1"/>
  <c r="U129" i="72" s="1"/>
  <c r="U141" i="72" s="1"/>
  <c r="U153" i="72" s="1"/>
  <c r="U165" i="72" s="1"/>
  <c r="U177" i="72" s="1"/>
  <c r="U189" i="72" s="1"/>
  <c r="U201" i="72" s="1"/>
  <c r="U213" i="72" s="1"/>
  <c r="U225" i="72" s="1"/>
  <c r="U237" i="72" s="1"/>
  <c r="U249" i="72" s="1"/>
  <c r="U261" i="72" s="1"/>
  <c r="U274" i="72" s="1"/>
  <c r="U284" i="72" s="1"/>
  <c r="I116" i="73"/>
  <c r="I249" i="73"/>
  <c r="E129" i="73"/>
  <c r="M129" i="73"/>
  <c r="R251" i="72"/>
  <c r="I147" i="73"/>
  <c r="O147" i="73" s="1"/>
  <c r="E255" i="72"/>
  <c r="F255" i="72" s="1"/>
  <c r="G255" i="72" s="1"/>
  <c r="H255" i="72" s="1"/>
  <c r="I255" i="72" s="1"/>
  <c r="J255" i="72" s="1"/>
  <c r="K255" i="72" s="1"/>
  <c r="L255" i="72" s="1"/>
  <c r="M255" i="72" s="1"/>
  <c r="N255" i="72" s="1"/>
  <c r="O255" i="72" s="1"/>
  <c r="P255" i="72" s="1"/>
  <c r="DV251" i="72"/>
  <c r="K249" i="73"/>
  <c r="I178" i="73"/>
  <c r="O178" i="73" s="1"/>
  <c r="I209" i="73"/>
  <c r="O209" i="73" s="1"/>
  <c r="AU91" i="55"/>
  <c r="AU96" i="55" s="1"/>
  <c r="AZ92" i="60" s="1"/>
  <c r="O15" i="63"/>
  <c r="P10" i="63"/>
  <c r="K25" i="72"/>
  <c r="K23" i="72"/>
  <c r="EB236" i="72"/>
  <c r="EC239" i="72"/>
  <c r="J27" i="72"/>
  <c r="DY243" i="72"/>
  <c r="K267" i="72"/>
  <c r="AM41" i="71"/>
  <c r="AM47" i="71" s="1"/>
  <c r="AI41" i="71"/>
  <c r="AI47" i="71" s="1"/>
  <c r="AE41" i="71"/>
  <c r="AE47" i="71" s="1"/>
  <c r="AN41" i="71"/>
  <c r="AN47" i="71" s="1"/>
  <c r="AJ41" i="71"/>
  <c r="AJ47" i="71" s="1"/>
  <c r="AF41" i="71"/>
  <c r="AF47" i="71" s="1"/>
  <c r="BZ99" i="60"/>
  <c r="BZ98" i="60"/>
  <c r="BV99" i="60"/>
  <c r="BV98" i="60"/>
  <c r="BS97" i="60"/>
  <c r="U20" i="71"/>
  <c r="Y20" i="71"/>
  <c r="CA97" i="60"/>
  <c r="BW100" i="60"/>
  <c r="BR99" i="60"/>
  <c r="BR97" i="60"/>
  <c r="CA100" i="60"/>
  <c r="BW97" i="60"/>
  <c r="BS100" i="60"/>
  <c r="Y41" i="71"/>
  <c r="Y47" i="71" s="1"/>
  <c r="R20" i="71"/>
  <c r="U41" i="71"/>
  <c r="U47" i="71" s="1"/>
  <c r="BF100" i="60"/>
  <c r="BF98" i="60"/>
  <c r="DZ36" i="71"/>
  <c r="EA15" i="71"/>
  <c r="M41" i="71"/>
  <c r="M47" i="71" s="1"/>
  <c r="DY20" i="71"/>
  <c r="CH100" i="60"/>
  <c r="CH97" i="60"/>
  <c r="CL100" i="60"/>
  <c r="CL98" i="60"/>
  <c r="CL99" i="60"/>
  <c r="CL97" i="60"/>
  <c r="BG106" i="60"/>
  <c r="BB97" i="55"/>
  <c r="R215" i="72"/>
  <c r="R179" i="72"/>
  <c r="R155" i="72"/>
  <c r="R131" i="72"/>
  <c r="R119" i="72"/>
  <c r="R121" i="72" s="1"/>
  <c r="BK106" i="60"/>
  <c r="BF97" i="55"/>
  <c r="V215" i="72"/>
  <c r="V179" i="72"/>
  <c r="V155" i="72"/>
  <c r="V131" i="72"/>
  <c r="V119" i="72"/>
  <c r="V121" i="72" s="1"/>
  <c r="BO106" i="60"/>
  <c r="BJ97" i="55"/>
  <c r="Z215" i="72"/>
  <c r="Z179" i="72"/>
  <c r="Z155" i="72"/>
  <c r="Z131" i="72"/>
  <c r="Z119" i="72"/>
  <c r="Z121" i="72" s="1"/>
  <c r="BH106" i="60"/>
  <c r="BC97" i="55"/>
  <c r="S215" i="72"/>
  <c r="S179" i="72"/>
  <c r="S155" i="72"/>
  <c r="S131" i="72"/>
  <c r="S119" i="72"/>
  <c r="S121" i="72" s="1"/>
  <c r="BL106" i="60"/>
  <c r="BG97" i="55"/>
  <c r="W215" i="72"/>
  <c r="W179" i="72"/>
  <c r="W155" i="72"/>
  <c r="W131" i="72"/>
  <c r="W119" i="72"/>
  <c r="W121" i="72" s="1"/>
  <c r="BP106" i="60"/>
  <c r="BK97" i="55"/>
  <c r="AA215" i="72"/>
  <c r="AA179" i="72"/>
  <c r="AA155" i="72"/>
  <c r="AA131" i="72"/>
  <c r="AA119" i="72"/>
  <c r="AA121" i="72" s="1"/>
  <c r="M133" i="72"/>
  <c r="M181" i="72"/>
  <c r="M77" i="71"/>
  <c r="M65" i="71"/>
  <c r="I133" i="72"/>
  <c r="I181" i="72"/>
  <c r="AS98" i="55"/>
  <c r="I77" i="71"/>
  <c r="I65" i="71"/>
  <c r="F41" i="71"/>
  <c r="F47" i="71" s="1"/>
  <c r="BI106" i="60"/>
  <c r="BD97" i="55"/>
  <c r="T215" i="72"/>
  <c r="T179" i="72"/>
  <c r="T155" i="72"/>
  <c r="T131" i="72"/>
  <c r="T119" i="72"/>
  <c r="T121" i="72" s="1"/>
  <c r="BM106" i="60"/>
  <c r="BH97" i="55"/>
  <c r="X215" i="72"/>
  <c r="X179" i="72"/>
  <c r="X155" i="72"/>
  <c r="X131" i="72"/>
  <c r="X119" i="72"/>
  <c r="X121" i="72" s="1"/>
  <c r="BQ106" i="60"/>
  <c r="BL97" i="55"/>
  <c r="AB215" i="72"/>
  <c r="AB179" i="72"/>
  <c r="AB155" i="72"/>
  <c r="AB131" i="72"/>
  <c r="AB119" i="72"/>
  <c r="AB121" i="72" s="1"/>
  <c r="O133" i="72"/>
  <c r="O181" i="72"/>
  <c r="AY98" i="55"/>
  <c r="O77" i="71"/>
  <c r="O65" i="71"/>
  <c r="K133" i="72"/>
  <c r="K181" i="72"/>
  <c r="AU98" i="55"/>
  <c r="K77" i="71"/>
  <c r="K65" i="71"/>
  <c r="G133" i="72"/>
  <c r="G181" i="72"/>
  <c r="AQ98" i="55"/>
  <c r="G77" i="71"/>
  <c r="G65" i="71"/>
  <c r="P121" i="72"/>
  <c r="P157" i="72"/>
  <c r="P217" i="72"/>
  <c r="P77" i="71"/>
  <c r="P65" i="71"/>
  <c r="L121" i="72"/>
  <c r="L157" i="72"/>
  <c r="L217" i="72"/>
  <c r="L77" i="71"/>
  <c r="L65" i="71"/>
  <c r="H121" i="72"/>
  <c r="H157" i="72"/>
  <c r="H217" i="72"/>
  <c r="H77" i="71"/>
  <c r="H65" i="71"/>
  <c r="I41" i="71"/>
  <c r="I47" i="71" s="1"/>
  <c r="BR96" i="60"/>
  <c r="CA96" i="60"/>
  <c r="BW96" i="60"/>
  <c r="BS96" i="60"/>
  <c r="DX77" i="71"/>
  <c r="DX17" i="71"/>
  <c r="G5" i="71"/>
  <c r="R41" i="71"/>
  <c r="R47" i="71" s="1"/>
  <c r="Z41" i="71"/>
  <c r="Z47" i="71" s="1"/>
  <c r="S41" i="71"/>
  <c r="S47" i="71" s="1"/>
  <c r="AA41" i="71"/>
  <c r="AA47" i="71" s="1"/>
  <c r="BR93" i="60"/>
  <c r="CE93" i="60"/>
  <c r="CI93" i="60"/>
  <c r="CM93" i="60"/>
  <c r="CH93" i="60"/>
  <c r="CL93" i="60"/>
  <c r="J41" i="71"/>
  <c r="J47" i="71" s="1"/>
  <c r="T41" i="71"/>
  <c r="T47" i="71" s="1"/>
  <c r="AB41" i="71"/>
  <c r="AB47" i="71" s="1"/>
  <c r="Q41" i="71"/>
  <c r="Q47" i="71" s="1"/>
  <c r="BJ106" i="60"/>
  <c r="BE97" i="55"/>
  <c r="U215" i="72"/>
  <c r="U179" i="72"/>
  <c r="U155" i="72"/>
  <c r="U131" i="72"/>
  <c r="U119" i="72"/>
  <c r="U121" i="72" s="1"/>
  <c r="BN106" i="60"/>
  <c r="BI97" i="55"/>
  <c r="Y215" i="72"/>
  <c r="Y179" i="72"/>
  <c r="Y155" i="72"/>
  <c r="Y131" i="72"/>
  <c r="Y119" i="72"/>
  <c r="Y121" i="72" s="1"/>
  <c r="AY106" i="60"/>
  <c r="AT97" i="55"/>
  <c r="J20" i="71"/>
  <c r="J215" i="72"/>
  <c r="J179" i="72"/>
  <c r="J155" i="72"/>
  <c r="J131" i="72"/>
  <c r="J119" i="72"/>
  <c r="CB96" i="60"/>
  <c r="AM20" i="71"/>
  <c r="BX96" i="60"/>
  <c r="AI20" i="71"/>
  <c r="BT96" i="60"/>
  <c r="AE20" i="71"/>
  <c r="CC96" i="60"/>
  <c r="AN20" i="71"/>
  <c r="BY96" i="60"/>
  <c r="AJ20" i="71"/>
  <c r="BU96" i="60"/>
  <c r="AF20" i="71"/>
  <c r="CE99" i="60"/>
  <c r="CE97" i="60"/>
  <c r="CE100" i="60"/>
  <c r="CE98" i="60"/>
  <c r="CI99" i="60"/>
  <c r="CI97" i="60"/>
  <c r="CI100" i="60"/>
  <c r="CI98" i="60"/>
  <c r="CM99" i="60"/>
  <c r="CM97" i="60"/>
  <c r="CM100" i="60"/>
  <c r="CM98" i="60"/>
  <c r="CF100" i="60"/>
  <c r="CF98" i="60"/>
  <c r="CF99" i="60"/>
  <c r="CF97" i="60"/>
  <c r="CJ100" i="60"/>
  <c r="CJ98" i="60"/>
  <c r="CJ99" i="60"/>
  <c r="CJ97" i="60"/>
  <c r="CN100" i="60"/>
  <c r="CN98" i="60"/>
  <c r="CN99" i="60"/>
  <c r="CN97" i="60"/>
  <c r="M121" i="72"/>
  <c r="M157" i="72"/>
  <c r="M217" i="72"/>
  <c r="I121" i="72"/>
  <c r="I157" i="72"/>
  <c r="I217" i="72"/>
  <c r="E41" i="71"/>
  <c r="E47" i="71" s="1"/>
  <c r="O121" i="72"/>
  <c r="O157" i="72"/>
  <c r="O217" i="72"/>
  <c r="K121" i="72"/>
  <c r="K157" i="72"/>
  <c r="K217" i="72"/>
  <c r="G121" i="72"/>
  <c r="G157" i="72"/>
  <c r="G217" i="72"/>
  <c r="AZ98" i="55"/>
  <c r="P133" i="72"/>
  <c r="P181" i="72"/>
  <c r="AV98" i="55"/>
  <c r="L133" i="72"/>
  <c r="L181" i="72"/>
  <c r="AR98" i="55"/>
  <c r="H133" i="72"/>
  <c r="H181" i="72"/>
  <c r="AT106" i="60"/>
  <c r="AO97" i="55"/>
  <c r="E20" i="71"/>
  <c r="E215" i="72"/>
  <c r="E179" i="72"/>
  <c r="E155" i="72"/>
  <c r="E131" i="72"/>
  <c r="E119" i="72"/>
  <c r="BC106" i="60"/>
  <c r="AX97" i="55"/>
  <c r="N20" i="71"/>
  <c r="N215" i="72"/>
  <c r="N179" i="72"/>
  <c r="N155" i="72"/>
  <c r="N131" i="72"/>
  <c r="N119" i="72"/>
  <c r="AU106" i="60"/>
  <c r="AP97" i="55"/>
  <c r="F20" i="71"/>
  <c r="F215" i="72"/>
  <c r="F179" i="72"/>
  <c r="F155" i="72"/>
  <c r="F131" i="72"/>
  <c r="F119" i="72"/>
  <c r="BZ96" i="60"/>
  <c r="AK20" i="71"/>
  <c r="BV96" i="60"/>
  <c r="AG20" i="71"/>
  <c r="CA98" i="60"/>
  <c r="CA99" i="60"/>
  <c r="BW98" i="60"/>
  <c r="BW99" i="60"/>
  <c r="BS98" i="60"/>
  <c r="BS99" i="60"/>
  <c r="V41" i="71"/>
  <c r="V47" i="71" s="1"/>
  <c r="W41" i="71"/>
  <c r="W47" i="71" s="1"/>
  <c r="CG93" i="60"/>
  <c r="CK93" i="60"/>
  <c r="CO93" i="60"/>
  <c r="CF93" i="60"/>
  <c r="CJ93" i="60"/>
  <c r="CN93" i="60"/>
  <c r="X41" i="71"/>
  <c r="X47" i="71" s="1"/>
  <c r="Q20" i="71"/>
  <c r="Q22" i="71" s="1"/>
  <c r="G253" i="73" l="1"/>
  <c r="G224" i="73"/>
  <c r="K298" i="72"/>
  <c r="J299" i="72"/>
  <c r="Y157" i="72"/>
  <c r="Y159" i="72"/>
  <c r="Y217" i="72"/>
  <c r="Y219" i="72"/>
  <c r="U157" i="72"/>
  <c r="U159" i="72"/>
  <c r="U217" i="72"/>
  <c r="U219" i="72"/>
  <c r="G135" i="72"/>
  <c r="O135" i="72"/>
  <c r="AB157" i="72"/>
  <c r="AB159" i="72"/>
  <c r="AB217" i="72"/>
  <c r="AB219" i="72"/>
  <c r="X133" i="72"/>
  <c r="X135" i="72"/>
  <c r="X181" i="72"/>
  <c r="X183" i="72"/>
  <c r="T157" i="72"/>
  <c r="T159" i="72"/>
  <c r="T217" i="72"/>
  <c r="T219" i="72"/>
  <c r="AA157" i="72"/>
  <c r="AA159" i="72"/>
  <c r="AA217" i="72"/>
  <c r="AA219" i="72"/>
  <c r="W133" i="72"/>
  <c r="W135" i="72"/>
  <c r="W181" i="72"/>
  <c r="W183" i="72"/>
  <c r="S157" i="72"/>
  <c r="S159" i="72"/>
  <c r="S217" i="72"/>
  <c r="S219" i="72"/>
  <c r="Z133" i="72"/>
  <c r="Z135" i="72"/>
  <c r="Z181" i="72"/>
  <c r="Z183" i="72"/>
  <c r="V157" i="72"/>
  <c r="V159" i="72"/>
  <c r="V217" i="72"/>
  <c r="V219" i="72"/>
  <c r="R133" i="72"/>
  <c r="R135" i="72"/>
  <c r="R181" i="72"/>
  <c r="R183" i="72"/>
  <c r="Y133" i="72"/>
  <c r="Y135" i="72" s="1"/>
  <c r="Y181" i="72"/>
  <c r="Y183" i="72" s="1"/>
  <c r="U133" i="72"/>
  <c r="U135" i="72" s="1"/>
  <c r="U181" i="72"/>
  <c r="U183" i="72" s="1"/>
  <c r="G183" i="72"/>
  <c r="O183" i="72"/>
  <c r="AB133" i="72"/>
  <c r="AB135" i="72" s="1"/>
  <c r="AB181" i="72"/>
  <c r="AB183" i="72" s="1"/>
  <c r="X157" i="72"/>
  <c r="X159" i="72" s="1"/>
  <c r="X217" i="72"/>
  <c r="X219" i="72" s="1"/>
  <c r="T133" i="72"/>
  <c r="T135" i="72" s="1"/>
  <c r="T181" i="72"/>
  <c r="T183" i="72" s="1"/>
  <c r="AA133" i="72"/>
  <c r="AA135" i="72" s="1"/>
  <c r="AA181" i="72"/>
  <c r="AA183" i="72" s="1"/>
  <c r="W157" i="72"/>
  <c r="W159" i="72" s="1"/>
  <c r="W217" i="72"/>
  <c r="W219" i="72" s="1"/>
  <c r="S133" i="72"/>
  <c r="S135" i="72" s="1"/>
  <c r="S181" i="72"/>
  <c r="S183" i="72" s="1"/>
  <c r="Z157" i="72"/>
  <c r="Z159" i="72" s="1"/>
  <c r="Z217" i="72"/>
  <c r="Z219" i="72" s="1"/>
  <c r="V133" i="72"/>
  <c r="V135" i="72" s="1"/>
  <c r="V181" i="72"/>
  <c r="V183" i="72" s="1"/>
  <c r="R157" i="72"/>
  <c r="R159" i="72" s="1"/>
  <c r="R217" i="72"/>
  <c r="R219" i="72" s="1"/>
  <c r="W21" i="72"/>
  <c r="V33" i="72"/>
  <c r="V45" i="72" s="1"/>
  <c r="V57" i="72" s="1"/>
  <c r="V69" i="72" s="1"/>
  <c r="V81" i="72" s="1"/>
  <c r="V93" i="72" s="1"/>
  <c r="V105" i="72" s="1"/>
  <c r="V117" i="72" s="1"/>
  <c r="V129" i="72" s="1"/>
  <c r="V141" i="72" s="1"/>
  <c r="V153" i="72" s="1"/>
  <c r="V165" i="72" s="1"/>
  <c r="V177" i="72" s="1"/>
  <c r="V189" i="72" s="1"/>
  <c r="V201" i="72" s="1"/>
  <c r="V213" i="72" s="1"/>
  <c r="V225" i="72" s="1"/>
  <c r="V237" i="72" s="1"/>
  <c r="V249" i="72" s="1"/>
  <c r="V261" i="72" s="1"/>
  <c r="V274" i="72" s="1"/>
  <c r="V284" i="72" s="1"/>
  <c r="I210" i="73"/>
  <c r="O210" i="73" s="1"/>
  <c r="DV248" i="72"/>
  <c r="S251" i="72"/>
  <c r="I179" i="73"/>
  <c r="O179" i="73" s="1"/>
  <c r="Q255" i="72"/>
  <c r="R255" i="72" s="1"/>
  <c r="S255" i="72" s="1"/>
  <c r="DV255" i="72"/>
  <c r="I148" i="73"/>
  <c r="O148" i="73" s="1"/>
  <c r="I250" i="73"/>
  <c r="K250" i="73" s="1"/>
  <c r="M130" i="73"/>
  <c r="E137" i="73"/>
  <c r="O237" i="73"/>
  <c r="O116" i="73"/>
  <c r="AV91" i="55"/>
  <c r="AV96" i="55" s="1"/>
  <c r="BA92" i="60" s="1"/>
  <c r="P15" i="63"/>
  <c r="Q10" i="63"/>
  <c r="L267" i="72"/>
  <c r="DZ241" i="72"/>
  <c r="K27" i="72"/>
  <c r="ED239" i="72"/>
  <c r="EC236" i="72"/>
  <c r="L25" i="72"/>
  <c r="L23" i="72"/>
  <c r="AG41" i="71"/>
  <c r="AG47" i="71" s="1"/>
  <c r="AK41" i="71"/>
  <c r="AK47" i="71" s="1"/>
  <c r="BR98" i="60"/>
  <c r="CD97" i="60"/>
  <c r="CO100" i="60"/>
  <c r="CK97" i="60"/>
  <c r="CG100" i="60"/>
  <c r="L219" i="72"/>
  <c r="L159" i="72"/>
  <c r="AW41" i="71"/>
  <c r="AW47" i="71" s="1"/>
  <c r="CH99" i="60"/>
  <c r="CH98" i="60"/>
  <c r="CO97" i="60"/>
  <c r="CK100" i="60"/>
  <c r="CG97" i="60"/>
  <c r="BR100" i="60"/>
  <c r="EB15" i="71"/>
  <c r="EA36" i="71"/>
  <c r="BF106" i="60"/>
  <c r="BA97" i="55"/>
  <c r="Q191" i="72"/>
  <c r="Q167" i="72"/>
  <c r="Q171" i="72" s="1"/>
  <c r="Q95" i="72"/>
  <c r="Q83" i="72"/>
  <c r="Q71" i="72"/>
  <c r="Q59" i="72"/>
  <c r="Q47" i="72"/>
  <c r="R49" i="72" s="1"/>
  <c r="Q35" i="72"/>
  <c r="F121" i="72"/>
  <c r="F217" i="72"/>
  <c r="F219" i="72" s="1"/>
  <c r="N121" i="72"/>
  <c r="N217" i="72"/>
  <c r="N219" i="72" s="1"/>
  <c r="N77" i="71"/>
  <c r="N65" i="71"/>
  <c r="E71" i="72"/>
  <c r="DV131" i="72"/>
  <c r="E133" i="72"/>
  <c r="E167" i="72"/>
  <c r="AO98" i="55"/>
  <c r="AD41" i="71"/>
  <c r="AD47" i="71" s="1"/>
  <c r="AL41" i="71"/>
  <c r="AL47" i="71" s="1"/>
  <c r="AC41" i="71"/>
  <c r="AC47" i="71" s="1"/>
  <c r="BV106" i="60"/>
  <c r="BQ97" i="55"/>
  <c r="AG215" i="72"/>
  <c r="AG179" i="72"/>
  <c r="AG155" i="72"/>
  <c r="AG131" i="72"/>
  <c r="AG119" i="72"/>
  <c r="AG121" i="72" s="1"/>
  <c r="BZ106" i="60"/>
  <c r="BU97" i="55"/>
  <c r="AK215" i="72"/>
  <c r="AK179" i="72"/>
  <c r="AK155" i="72"/>
  <c r="AK131" i="72"/>
  <c r="AK119" i="72"/>
  <c r="AK121" i="72" s="1"/>
  <c r="AP98" i="55"/>
  <c r="F133" i="72"/>
  <c r="F181" i="72"/>
  <c r="AX98" i="55"/>
  <c r="N133" i="72"/>
  <c r="N181" i="72"/>
  <c r="E35" i="72"/>
  <c r="E59" i="72"/>
  <c r="E83" i="72"/>
  <c r="E121" i="72"/>
  <c r="DV119" i="72"/>
  <c r="DV155" i="72"/>
  <c r="E157" i="72"/>
  <c r="DV179" i="72"/>
  <c r="E181" i="72"/>
  <c r="DV215" i="72"/>
  <c r="E217" i="72"/>
  <c r="H183" i="72"/>
  <c r="H135" i="72"/>
  <c r="L183" i="72"/>
  <c r="L135" i="72"/>
  <c r="P183" i="72"/>
  <c r="DV183" i="72" s="1"/>
  <c r="P135" i="72"/>
  <c r="DV135" i="72" s="1"/>
  <c r="G219" i="72"/>
  <c r="G159" i="72"/>
  <c r="K219" i="72"/>
  <c r="K159" i="72"/>
  <c r="O219" i="72"/>
  <c r="O159" i="72"/>
  <c r="E45" i="71"/>
  <c r="DV41" i="71"/>
  <c r="I219" i="72"/>
  <c r="I159" i="72"/>
  <c r="M219" i="72"/>
  <c r="M159" i="72"/>
  <c r="AY41" i="71"/>
  <c r="AY47" i="71" s="1"/>
  <c r="AU41" i="71"/>
  <c r="AU47" i="71" s="1"/>
  <c r="AQ41" i="71"/>
  <c r="AQ47" i="71" s="1"/>
  <c r="AX41" i="71"/>
  <c r="AX47" i="71" s="1"/>
  <c r="AT41" i="71"/>
  <c r="AT47" i="71" s="1"/>
  <c r="AP41" i="71"/>
  <c r="AP47" i="71" s="1"/>
  <c r="CT100" i="60"/>
  <c r="CT97" i="60"/>
  <c r="CX100" i="60"/>
  <c r="CX98" i="60"/>
  <c r="CX99" i="60"/>
  <c r="CX97" i="60"/>
  <c r="BU106" i="60"/>
  <c r="BP97" i="55"/>
  <c r="AF215" i="72"/>
  <c r="AF179" i="72"/>
  <c r="AF155" i="72"/>
  <c r="AF131" i="72"/>
  <c r="AF119" i="72"/>
  <c r="AF121" i="72" s="1"/>
  <c r="BY106" i="60"/>
  <c r="BT97" i="55"/>
  <c r="AJ215" i="72"/>
  <c r="AJ179" i="72"/>
  <c r="AJ155" i="72"/>
  <c r="AJ131" i="72"/>
  <c r="AJ119" i="72"/>
  <c r="AJ121" i="72" s="1"/>
  <c r="CC106" i="60"/>
  <c r="BX97" i="55"/>
  <c r="AN215" i="72"/>
  <c r="AN179" i="72"/>
  <c r="AN155" i="72"/>
  <c r="AN131" i="72"/>
  <c r="AN119" i="72"/>
  <c r="AN121" i="72" s="1"/>
  <c r="BT106" i="60"/>
  <c r="BO97" i="55"/>
  <c r="AE215" i="72"/>
  <c r="AE179" i="72"/>
  <c r="AE155" i="72"/>
  <c r="AE131" i="72"/>
  <c r="AE119" i="72"/>
  <c r="AE121" i="72" s="1"/>
  <c r="BX106" i="60"/>
  <c r="BS97" i="55"/>
  <c r="AI215" i="72"/>
  <c r="AI179" i="72"/>
  <c r="AI155" i="72"/>
  <c r="AI131" i="72"/>
  <c r="AI119" i="72"/>
  <c r="AI121" i="72" s="1"/>
  <c r="CB106" i="60"/>
  <c r="BW97" i="55"/>
  <c r="AM215" i="72"/>
  <c r="AM179" i="72"/>
  <c r="AM155" i="72"/>
  <c r="AM131" i="72"/>
  <c r="AM119" i="72"/>
  <c r="AM121" i="72" s="1"/>
  <c r="AT98" i="55"/>
  <c r="J133" i="72"/>
  <c r="J181" i="72"/>
  <c r="BE98" i="55"/>
  <c r="DW41" i="71"/>
  <c r="CS93" i="60"/>
  <c r="CW93" i="60"/>
  <c r="DA93" i="60"/>
  <c r="CR93" i="60"/>
  <c r="CV93" i="60"/>
  <c r="CZ93" i="60"/>
  <c r="AD20" i="71"/>
  <c r="AH20" i="71"/>
  <c r="AL20" i="71"/>
  <c r="AC20" i="71"/>
  <c r="H219" i="72"/>
  <c r="H159" i="72"/>
  <c r="P219" i="72"/>
  <c r="DV219" i="72" s="1"/>
  <c r="P159" i="72"/>
  <c r="DV159" i="72" s="1"/>
  <c r="K183" i="72"/>
  <c r="K135" i="72"/>
  <c r="I183" i="72"/>
  <c r="I135" i="72"/>
  <c r="M183" i="72"/>
  <c r="M135" i="72"/>
  <c r="CL96" i="60"/>
  <c r="AW20" i="71"/>
  <c r="CH96" i="60"/>
  <c r="AS20" i="71"/>
  <c r="CO98" i="60"/>
  <c r="CO99" i="60"/>
  <c r="CK98" i="60"/>
  <c r="CK99" i="60"/>
  <c r="CG98" i="60"/>
  <c r="CG99" i="60"/>
  <c r="AH41" i="71"/>
  <c r="AH47" i="71" s="1"/>
  <c r="F157" i="72"/>
  <c r="F77" i="71"/>
  <c r="F65" i="71"/>
  <c r="N157" i="72"/>
  <c r="E47" i="72"/>
  <c r="E95" i="72"/>
  <c r="E191" i="72"/>
  <c r="E77" i="71"/>
  <c r="E65" i="71"/>
  <c r="E22" i="71"/>
  <c r="DV20" i="71"/>
  <c r="CN96" i="60"/>
  <c r="AY20" i="71"/>
  <c r="CJ96" i="60"/>
  <c r="AU20" i="71"/>
  <c r="CF96" i="60"/>
  <c r="AQ20" i="71"/>
  <c r="CM96" i="60"/>
  <c r="AX20" i="71"/>
  <c r="CI96" i="60"/>
  <c r="AT20" i="71"/>
  <c r="CE96" i="60"/>
  <c r="AP20" i="71"/>
  <c r="DZ20" i="71"/>
  <c r="CS99" i="60"/>
  <c r="CS97" i="60"/>
  <c r="CS100" i="60"/>
  <c r="CS98" i="60"/>
  <c r="CW99" i="60"/>
  <c r="CW97" i="60"/>
  <c r="CW100" i="60"/>
  <c r="CW98" i="60"/>
  <c r="DA99" i="60"/>
  <c r="DA97" i="60"/>
  <c r="DA100" i="60"/>
  <c r="DA98" i="60"/>
  <c r="CR100" i="60"/>
  <c r="CR98" i="60"/>
  <c r="CR99" i="60"/>
  <c r="CR97" i="60"/>
  <c r="CV100" i="60"/>
  <c r="CV98" i="60"/>
  <c r="CV99" i="60"/>
  <c r="CV97" i="60"/>
  <c r="CZ100" i="60"/>
  <c r="CZ98" i="60"/>
  <c r="CZ99" i="60"/>
  <c r="CZ97" i="60"/>
  <c r="J121" i="72"/>
  <c r="J157" i="72"/>
  <c r="J217" i="72"/>
  <c r="J219" i="72" s="1"/>
  <c r="J77" i="71"/>
  <c r="J65" i="71"/>
  <c r="BI98" i="55"/>
  <c r="CD93" i="60"/>
  <c r="CQ93" i="60"/>
  <c r="CU93" i="60"/>
  <c r="CY93" i="60"/>
  <c r="CT93" i="60"/>
  <c r="CX93" i="60"/>
  <c r="AW98" i="55"/>
  <c r="BC98" i="55"/>
  <c r="CD96" i="60"/>
  <c r="AO20" i="71"/>
  <c r="AO22" i="71" s="1"/>
  <c r="CO96" i="60"/>
  <c r="AZ20" i="71"/>
  <c r="CK96" i="60"/>
  <c r="AV20" i="71"/>
  <c r="CG96" i="60"/>
  <c r="AR20" i="71"/>
  <c r="DY77" i="71"/>
  <c r="DY17" i="71"/>
  <c r="G254" i="73" l="1"/>
  <c r="G225" i="73"/>
  <c r="L298" i="72"/>
  <c r="K299" i="72"/>
  <c r="J159" i="72"/>
  <c r="AM157" i="72"/>
  <c r="AM159" i="72" s="1"/>
  <c r="AM217" i="72"/>
  <c r="AM219" i="72" s="1"/>
  <c r="AI157" i="72"/>
  <c r="AI159" i="72" s="1"/>
  <c r="AI217" i="72"/>
  <c r="AI219" i="72" s="1"/>
  <c r="AE157" i="72"/>
  <c r="AE159" i="72" s="1"/>
  <c r="AE217" i="72"/>
  <c r="AE219" i="72" s="1"/>
  <c r="AN133" i="72"/>
  <c r="AN135" i="72" s="1"/>
  <c r="AN181" i="72"/>
  <c r="AN183" i="72" s="1"/>
  <c r="AJ133" i="72"/>
  <c r="AJ135" i="72" s="1"/>
  <c r="AJ181" i="72"/>
  <c r="AJ183" i="72" s="1"/>
  <c r="AF133" i="72"/>
  <c r="AF135" i="72" s="1"/>
  <c r="AF181" i="72"/>
  <c r="AF183" i="72" s="1"/>
  <c r="N183" i="72"/>
  <c r="AK133" i="72"/>
  <c r="AK135" i="72" s="1"/>
  <c r="AK181" i="72"/>
  <c r="AK183" i="72" s="1"/>
  <c r="AG133" i="72"/>
  <c r="AG135" i="72" s="1"/>
  <c r="AG181" i="72"/>
  <c r="AG183" i="72" s="1"/>
  <c r="Q37" i="72"/>
  <c r="Q39" i="72" s="1"/>
  <c r="Q85" i="72"/>
  <c r="Q87" i="72" s="1"/>
  <c r="DW119" i="72"/>
  <c r="Q119" i="72"/>
  <c r="Q121" i="72" s="1"/>
  <c r="DW155" i="72"/>
  <c r="Q155" i="72"/>
  <c r="DW179" i="72"/>
  <c r="Q179" i="72"/>
  <c r="DW215" i="72"/>
  <c r="Q215" i="72"/>
  <c r="X21" i="72"/>
  <c r="W33" i="72"/>
  <c r="W45" i="72" s="1"/>
  <c r="W57" i="72" s="1"/>
  <c r="W69" i="72" s="1"/>
  <c r="W81" i="72" s="1"/>
  <c r="W93" i="72" s="1"/>
  <c r="W105" i="72" s="1"/>
  <c r="W117" i="72" s="1"/>
  <c r="W129" i="72" s="1"/>
  <c r="W141" i="72" s="1"/>
  <c r="W153" i="72" s="1"/>
  <c r="W165" i="72" s="1"/>
  <c r="W177" i="72" s="1"/>
  <c r="W189" i="72" s="1"/>
  <c r="W201" i="72" s="1"/>
  <c r="W213" i="72" s="1"/>
  <c r="W225" i="72" s="1"/>
  <c r="W237" i="72" s="1"/>
  <c r="W249" i="72" s="1"/>
  <c r="W261" i="72" s="1"/>
  <c r="W274" i="72" s="1"/>
  <c r="W284" i="72" s="1"/>
  <c r="N159" i="72"/>
  <c r="AM133" i="72"/>
  <c r="AM135" i="72" s="1"/>
  <c r="AM181" i="72"/>
  <c r="AM183" i="72" s="1"/>
  <c r="AI133" i="72"/>
  <c r="AI135" i="72" s="1"/>
  <c r="AI181" i="72"/>
  <c r="AI183" i="72" s="1"/>
  <c r="AE133" i="72"/>
  <c r="AE135" i="72" s="1"/>
  <c r="AE181" i="72"/>
  <c r="AE183" i="72" s="1"/>
  <c r="AN157" i="72"/>
  <c r="AN159" i="72" s="1"/>
  <c r="AN217" i="72"/>
  <c r="AN219" i="72" s="1"/>
  <c r="AJ157" i="72"/>
  <c r="AJ159" i="72" s="1"/>
  <c r="AJ217" i="72"/>
  <c r="AJ219" i="72" s="1"/>
  <c r="AF157" i="72"/>
  <c r="AF159" i="72" s="1"/>
  <c r="AF217" i="72"/>
  <c r="AF219" i="72" s="1"/>
  <c r="N135" i="72"/>
  <c r="AK157" i="72"/>
  <c r="AK159" i="72"/>
  <c r="AK217" i="72"/>
  <c r="AK219" i="72"/>
  <c r="AG157" i="72"/>
  <c r="AG159" i="72"/>
  <c r="AG217" i="72"/>
  <c r="AG219" i="72"/>
  <c r="Q97" i="72"/>
  <c r="Q99" i="72" s="1"/>
  <c r="DW131" i="72"/>
  <c r="DW133" i="72" s="1"/>
  <c r="Q131" i="72"/>
  <c r="I117" i="73"/>
  <c r="I149" i="73"/>
  <c r="O149" i="73" s="1"/>
  <c r="I180" i="73"/>
  <c r="O180" i="73" s="1"/>
  <c r="I211" i="73"/>
  <c r="O211" i="73" s="1"/>
  <c r="I251" i="73"/>
  <c r="K251" i="73" s="1"/>
  <c r="M131" i="73"/>
  <c r="T251" i="72"/>
  <c r="T255" i="72" s="1"/>
  <c r="AW91" i="55"/>
  <c r="AW96" i="55" s="1"/>
  <c r="BB92" i="60" s="1"/>
  <c r="Q15" i="63"/>
  <c r="R10" i="63"/>
  <c r="E24" i="71"/>
  <c r="E286" i="72"/>
  <c r="M25" i="72"/>
  <c r="M23" i="72"/>
  <c r="EE239" i="72"/>
  <c r="ED236" i="72"/>
  <c r="M267" i="72"/>
  <c r="L27" i="72"/>
  <c r="DZ243" i="72"/>
  <c r="CP97" i="60"/>
  <c r="CY100" i="60"/>
  <c r="CU99" i="60"/>
  <c r="CQ100" i="60"/>
  <c r="CD99" i="60"/>
  <c r="CD98" i="60"/>
  <c r="CT99" i="60"/>
  <c r="CT98" i="60"/>
  <c r="CY99" i="60"/>
  <c r="CU100" i="60"/>
  <c r="CQ97" i="60"/>
  <c r="F183" i="72"/>
  <c r="F135" i="72"/>
  <c r="AS41" i="71"/>
  <c r="AS47" i="71" s="1"/>
  <c r="CD100" i="60"/>
  <c r="EB36" i="71"/>
  <c r="EC15" i="71"/>
  <c r="BJ98" i="55"/>
  <c r="BH98" i="55"/>
  <c r="CG106" i="60"/>
  <c r="CB97" i="55"/>
  <c r="AR215" i="72"/>
  <c r="AR179" i="72"/>
  <c r="AR155" i="72"/>
  <c r="AR131" i="72"/>
  <c r="AR119" i="72"/>
  <c r="AR121" i="72" s="1"/>
  <c r="CK106" i="60"/>
  <c r="CF97" i="55"/>
  <c r="AV215" i="72"/>
  <c r="AV179" i="72"/>
  <c r="AV155" i="72"/>
  <c r="AV131" i="72"/>
  <c r="AV119" i="72"/>
  <c r="AV121" i="72" s="1"/>
  <c r="CO106" i="60"/>
  <c r="CJ97" i="55"/>
  <c r="AZ215" i="72"/>
  <c r="AZ179" i="72"/>
  <c r="AZ155" i="72"/>
  <c r="AZ131" i="72"/>
  <c r="AZ119" i="72"/>
  <c r="AZ121" i="72" s="1"/>
  <c r="CD106" i="60"/>
  <c r="BY97" i="55"/>
  <c r="AO215" i="72"/>
  <c r="AO191" i="72"/>
  <c r="AO179" i="72"/>
  <c r="AO167" i="72"/>
  <c r="AO171" i="72" s="1"/>
  <c r="AO155" i="72"/>
  <c r="AO131" i="72"/>
  <c r="AO119" i="72"/>
  <c r="AO121" i="72" s="1"/>
  <c r="AO95" i="72"/>
  <c r="AO83" i="72"/>
  <c r="AO71" i="72"/>
  <c r="AO59" i="72"/>
  <c r="AO47" i="72"/>
  <c r="AP49" i="72" s="1"/>
  <c r="AO35" i="72"/>
  <c r="BB98" i="55"/>
  <c r="BK98" i="55"/>
  <c r="BL98" i="55"/>
  <c r="BK41" i="71"/>
  <c r="BK47" i="71" s="1"/>
  <c r="BG41" i="71"/>
  <c r="BG47" i="71" s="1"/>
  <c r="BC41" i="71"/>
  <c r="BC47" i="71" s="1"/>
  <c r="BL41" i="71"/>
  <c r="BL47" i="71" s="1"/>
  <c r="BH41" i="71"/>
  <c r="BH47" i="71" s="1"/>
  <c r="BD41" i="71"/>
  <c r="BD47" i="71" s="1"/>
  <c r="F191" i="72"/>
  <c r="F95" i="72"/>
  <c r="F47" i="72"/>
  <c r="F159" i="72"/>
  <c r="AR41" i="71"/>
  <c r="AR47" i="71" s="1"/>
  <c r="AZ41" i="71"/>
  <c r="AZ47" i="71" s="1"/>
  <c r="AO41" i="71"/>
  <c r="AO47" i="71" s="1"/>
  <c r="CH106" i="60"/>
  <c r="CC97" i="55"/>
  <c r="AS215" i="72"/>
  <c r="AS179" i="72"/>
  <c r="AS155" i="72"/>
  <c r="AS131" i="72"/>
  <c r="AS119" i="72"/>
  <c r="AS121" i="72" s="1"/>
  <c r="CL106" i="60"/>
  <c r="CG97" i="55"/>
  <c r="AW215" i="72"/>
  <c r="AW179" i="72"/>
  <c r="AW155" i="72"/>
  <c r="AW131" i="72"/>
  <c r="AW119" i="72"/>
  <c r="AW121" i="72" s="1"/>
  <c r="BF98" i="55"/>
  <c r="BR106" i="60"/>
  <c r="BM97" i="55"/>
  <c r="AC215" i="72"/>
  <c r="AC191" i="72"/>
  <c r="AC179" i="72"/>
  <c r="AC167" i="72"/>
  <c r="AC171" i="72" s="1"/>
  <c r="AC155" i="72"/>
  <c r="AC131" i="72"/>
  <c r="AC119" i="72"/>
  <c r="AC121" i="72" s="1"/>
  <c r="AC95" i="72"/>
  <c r="AC83" i="72"/>
  <c r="AC71" i="72"/>
  <c r="AC59" i="72"/>
  <c r="AC47" i="72"/>
  <c r="AD49" i="72" s="1"/>
  <c r="AC35" i="72"/>
  <c r="BW106" i="60"/>
  <c r="BR97" i="55"/>
  <c r="AH215" i="72"/>
  <c r="AH179" i="72"/>
  <c r="AH155" i="72"/>
  <c r="AH131" i="72"/>
  <c r="AH119" i="72"/>
  <c r="AH121" i="72" s="1"/>
  <c r="DW38" i="71"/>
  <c r="M28" i="71" s="1"/>
  <c r="J183" i="72"/>
  <c r="J135" i="72"/>
  <c r="BW98" i="55"/>
  <c r="BO98" i="55"/>
  <c r="BX98" i="55"/>
  <c r="BT98" i="55"/>
  <c r="CX96" i="60"/>
  <c r="BI20" i="71"/>
  <c r="CT96" i="60"/>
  <c r="BE20" i="71"/>
  <c r="CY98" i="60"/>
  <c r="CY97" i="60"/>
  <c r="CU98" i="60"/>
  <c r="CU97" i="60"/>
  <c r="CQ98" i="60"/>
  <c r="CQ99" i="60"/>
  <c r="DV212" i="72"/>
  <c r="DV181" i="72"/>
  <c r="E183" i="72"/>
  <c r="DV152" i="72"/>
  <c r="DV121" i="72"/>
  <c r="DV116" i="72"/>
  <c r="E85" i="72"/>
  <c r="E63" i="72"/>
  <c r="F35" i="72"/>
  <c r="BQ98" i="55"/>
  <c r="DX41" i="71"/>
  <c r="E171" i="72"/>
  <c r="DV133" i="72"/>
  <c r="E135" i="72"/>
  <c r="F71" i="72"/>
  <c r="DW128" i="72"/>
  <c r="BA98" i="55"/>
  <c r="CP93" i="60"/>
  <c r="CZ96" i="60"/>
  <c r="BK20" i="71"/>
  <c r="CV96" i="60"/>
  <c r="BG20" i="71"/>
  <c r="CR96" i="60"/>
  <c r="BC20" i="71"/>
  <c r="DA96" i="60"/>
  <c r="BL20" i="71"/>
  <c r="CW96" i="60"/>
  <c r="BH20" i="71"/>
  <c r="CS96" i="60"/>
  <c r="BD20" i="71"/>
  <c r="DZ77" i="71"/>
  <c r="DZ17" i="71"/>
  <c r="CE106" i="60"/>
  <c r="BZ97" i="55"/>
  <c r="AP215" i="72"/>
  <c r="AP179" i="72"/>
  <c r="AP155" i="72"/>
  <c r="AP131" i="72"/>
  <c r="AP119" i="72"/>
  <c r="AP121" i="72" s="1"/>
  <c r="CI106" i="60"/>
  <c r="CD97" i="55"/>
  <c r="AT215" i="72"/>
  <c r="AT179" i="72"/>
  <c r="AT155" i="72"/>
  <c r="AT131" i="72"/>
  <c r="AT119" i="72"/>
  <c r="AT121" i="72" s="1"/>
  <c r="CM106" i="60"/>
  <c r="CH97" i="55"/>
  <c r="AX215" i="72"/>
  <c r="AX179" i="72"/>
  <c r="AX155" i="72"/>
  <c r="AX131" i="72"/>
  <c r="AX119" i="72"/>
  <c r="AX121" i="72" s="1"/>
  <c r="CF106" i="60"/>
  <c r="CA97" i="55"/>
  <c r="AQ215" i="72"/>
  <c r="AQ179" i="72"/>
  <c r="AQ155" i="72"/>
  <c r="AQ131" i="72"/>
  <c r="AQ119" i="72"/>
  <c r="AQ121" i="72" s="1"/>
  <c r="CJ106" i="60"/>
  <c r="CE97" i="55"/>
  <c r="AU215" i="72"/>
  <c r="AU179" i="72"/>
  <c r="AU155" i="72"/>
  <c r="AU131" i="72"/>
  <c r="AU119" i="72"/>
  <c r="AU121" i="72" s="1"/>
  <c r="CN106" i="60"/>
  <c r="CI97" i="55"/>
  <c r="AY215" i="72"/>
  <c r="AY179" i="72"/>
  <c r="AY155" i="72"/>
  <c r="AY131" i="72"/>
  <c r="AY119" i="72"/>
  <c r="AY121" i="72" s="1"/>
  <c r="DV77" i="71"/>
  <c r="DV17" i="71"/>
  <c r="E5" i="71"/>
  <c r="E78" i="71"/>
  <c r="DV65" i="71"/>
  <c r="E62" i="71"/>
  <c r="E195" i="72"/>
  <c r="E97" i="72"/>
  <c r="E51" i="72"/>
  <c r="F49" i="72"/>
  <c r="AV41" i="71"/>
  <c r="AV47" i="71" s="1"/>
  <c r="BG98" i="55"/>
  <c r="BD98" i="55"/>
  <c r="CA106" i="60"/>
  <c r="BV97" i="55"/>
  <c r="AL215" i="72"/>
  <c r="AL179" i="72"/>
  <c r="AL155" i="72"/>
  <c r="AL131" i="72"/>
  <c r="AL119" i="72"/>
  <c r="AL121" i="72" s="1"/>
  <c r="BS106" i="60"/>
  <c r="BN97" i="55"/>
  <c r="AD215" i="72"/>
  <c r="AD179" i="72"/>
  <c r="AD155" i="72"/>
  <c r="AD131" i="72"/>
  <c r="AD119" i="72"/>
  <c r="AD121" i="72" s="1"/>
  <c r="BS98" i="55"/>
  <c r="BP98" i="55"/>
  <c r="BI41" i="71"/>
  <c r="BI47" i="71" s="1"/>
  <c r="BE41" i="71"/>
  <c r="BE47" i="71" s="1"/>
  <c r="CP96" i="60"/>
  <c r="BA20" i="71"/>
  <c r="BA22" i="71" s="1"/>
  <c r="CY96" i="60"/>
  <c r="BJ20" i="71"/>
  <c r="CU96" i="60"/>
  <c r="BF20" i="71"/>
  <c r="CQ96" i="60"/>
  <c r="BB20" i="71"/>
  <c r="DV45" i="71"/>
  <c r="DV38" i="71"/>
  <c r="L28" i="71" s="1"/>
  <c r="DV217" i="72"/>
  <c r="E219" i="72"/>
  <c r="DW181" i="72"/>
  <c r="DV176" i="72"/>
  <c r="DV157" i="72"/>
  <c r="E159" i="72"/>
  <c r="F83" i="72"/>
  <c r="F59" i="72"/>
  <c r="AT103" i="60"/>
  <c r="AO99" i="55"/>
  <c r="E37" i="72"/>
  <c r="BU98" i="55"/>
  <c r="F167" i="72"/>
  <c r="DV128" i="72"/>
  <c r="E75" i="72"/>
  <c r="F73" i="72" s="1"/>
  <c r="R35" i="72"/>
  <c r="DW121" i="72"/>
  <c r="DW116" i="72"/>
  <c r="DW157" i="72"/>
  <c r="DW152" i="72"/>
  <c r="DW176" i="72"/>
  <c r="DX181" i="72"/>
  <c r="DW217" i="72"/>
  <c r="DW212" i="72"/>
  <c r="G255" i="73" l="1"/>
  <c r="G226" i="73"/>
  <c r="L299" i="72"/>
  <c r="M298" i="72"/>
  <c r="R83" i="72"/>
  <c r="R85" i="72" s="1"/>
  <c r="R37" i="72"/>
  <c r="R39" i="72" s="1"/>
  <c r="AD157" i="72"/>
  <c r="AD159" i="72" s="1"/>
  <c r="AD217" i="72"/>
  <c r="AD219" i="72" s="1"/>
  <c r="AL157" i="72"/>
  <c r="AL159" i="72" s="1"/>
  <c r="AL217" i="72"/>
  <c r="AL219" i="72" s="1"/>
  <c r="AY133" i="72"/>
  <c r="AY135" i="72" s="1"/>
  <c r="AY181" i="72"/>
  <c r="AY183" i="72" s="1"/>
  <c r="AU133" i="72"/>
  <c r="AU135" i="72" s="1"/>
  <c r="AU181" i="72"/>
  <c r="AU183" i="72" s="1"/>
  <c r="AQ133" i="72"/>
  <c r="AQ135" i="72" s="1"/>
  <c r="AQ181" i="72"/>
  <c r="AQ183" i="72" s="1"/>
  <c r="AX157" i="72"/>
  <c r="AX159" i="72" s="1"/>
  <c r="AX217" i="72"/>
  <c r="AX219" i="72" s="1"/>
  <c r="AT157" i="72"/>
  <c r="AT159" i="72" s="1"/>
  <c r="AT217" i="72"/>
  <c r="AT219" i="72" s="1"/>
  <c r="AP157" i="72"/>
  <c r="AP159" i="72" s="1"/>
  <c r="AP217" i="72"/>
  <c r="AP219" i="72" s="1"/>
  <c r="R167" i="72"/>
  <c r="R171" i="72" s="1"/>
  <c r="R71" i="72"/>
  <c r="AH133" i="72"/>
  <c r="AH135" i="72" s="1"/>
  <c r="AH181" i="72"/>
  <c r="AH183" i="72" s="1"/>
  <c r="AC286" i="72"/>
  <c r="AC288" i="72" s="1"/>
  <c r="AC37" i="72"/>
  <c r="AC39" i="72" s="1"/>
  <c r="AC85" i="72"/>
  <c r="AC87" i="72" s="1"/>
  <c r="AC157" i="72"/>
  <c r="AC159" i="72" s="1"/>
  <c r="AC181" i="72"/>
  <c r="AC183" i="72" s="1"/>
  <c r="AC217" i="72"/>
  <c r="AC219" i="72" s="1"/>
  <c r="AW133" i="72"/>
  <c r="AW135" i="72" s="1"/>
  <c r="AW181" i="72"/>
  <c r="AW183" i="72" s="1"/>
  <c r="AS133" i="72"/>
  <c r="AS135" i="72" s="1"/>
  <c r="AS181" i="72"/>
  <c r="AS183" i="72" s="1"/>
  <c r="AO286" i="72"/>
  <c r="AO288" i="72" s="1"/>
  <c r="AO37" i="72"/>
  <c r="AO39" i="72" s="1"/>
  <c r="AO85" i="72"/>
  <c r="AO87" i="72" s="1"/>
  <c r="AO157" i="72"/>
  <c r="AO159" i="72" s="1"/>
  <c r="AO181" i="72"/>
  <c r="AO183" i="72" s="1"/>
  <c r="AO217" i="72"/>
  <c r="AO219" i="72" s="1"/>
  <c r="AZ133" i="72"/>
  <c r="AZ135" i="72" s="1"/>
  <c r="AZ181" i="72"/>
  <c r="AZ183" i="72" s="1"/>
  <c r="AV157" i="72"/>
  <c r="AV159" i="72" s="1"/>
  <c r="AV217" i="72"/>
  <c r="AV219" i="72" s="1"/>
  <c r="AR133" i="72"/>
  <c r="AR135" i="72" s="1"/>
  <c r="AR181" i="72"/>
  <c r="AR183" i="72" s="1"/>
  <c r="Q133" i="72"/>
  <c r="Q135" i="72" s="1"/>
  <c r="Y21" i="72"/>
  <c r="X33" i="72"/>
  <c r="X45" i="72" s="1"/>
  <c r="X57" i="72" s="1"/>
  <c r="X69" i="72" s="1"/>
  <c r="X81" i="72" s="1"/>
  <c r="X93" i="72" s="1"/>
  <c r="X105" i="72" s="1"/>
  <c r="X117" i="72" s="1"/>
  <c r="X129" i="72" s="1"/>
  <c r="X141" i="72" s="1"/>
  <c r="X153" i="72" s="1"/>
  <c r="X165" i="72" s="1"/>
  <c r="X177" i="72" s="1"/>
  <c r="X189" i="72" s="1"/>
  <c r="X201" i="72" s="1"/>
  <c r="X213" i="72" s="1"/>
  <c r="X225" i="72" s="1"/>
  <c r="X237" i="72" s="1"/>
  <c r="X249" i="72" s="1"/>
  <c r="X261" i="72" s="1"/>
  <c r="X274" i="72" s="1"/>
  <c r="X284" i="72" s="1"/>
  <c r="R59" i="72"/>
  <c r="AD133" i="72"/>
  <c r="AD135" i="72" s="1"/>
  <c r="AD181" i="72"/>
  <c r="AD183" i="72" s="1"/>
  <c r="AL133" i="72"/>
  <c r="AL135" i="72" s="1"/>
  <c r="AL181" i="72"/>
  <c r="AL183" i="72" s="1"/>
  <c r="AY157" i="72"/>
  <c r="AY159" i="72" s="1"/>
  <c r="AY217" i="72"/>
  <c r="AY219" i="72" s="1"/>
  <c r="AU157" i="72"/>
  <c r="AU159" i="72" s="1"/>
  <c r="AU217" i="72"/>
  <c r="AU219" i="72" s="1"/>
  <c r="AQ157" i="72"/>
  <c r="AQ159" i="72" s="1"/>
  <c r="AQ217" i="72"/>
  <c r="AQ219" i="72" s="1"/>
  <c r="AX133" i="72"/>
  <c r="AX135" i="72" s="1"/>
  <c r="AX181" i="72"/>
  <c r="AX183" i="72" s="1"/>
  <c r="AT133" i="72"/>
  <c r="AT135" i="72" s="1"/>
  <c r="AT181" i="72"/>
  <c r="AT183" i="72" s="1"/>
  <c r="AP133" i="72"/>
  <c r="AP135" i="72" s="1"/>
  <c r="AP181" i="72"/>
  <c r="AP183" i="72" s="1"/>
  <c r="R191" i="72"/>
  <c r="R95" i="72"/>
  <c r="R47" i="72"/>
  <c r="S49" i="72" s="1"/>
  <c r="AH157" i="72"/>
  <c r="AH159" i="72" s="1"/>
  <c r="AH217" i="72"/>
  <c r="AH219" i="72" s="1"/>
  <c r="AC97" i="72"/>
  <c r="AC99" i="72" s="1"/>
  <c r="AC133" i="72"/>
  <c r="AC135" i="72" s="1"/>
  <c r="AW157" i="72"/>
  <c r="AW159" i="72" s="1"/>
  <c r="AW217" i="72"/>
  <c r="AW219" i="72" s="1"/>
  <c r="AS157" i="72"/>
  <c r="AS159" i="72" s="1"/>
  <c r="AS217" i="72"/>
  <c r="AS219" i="72" s="1"/>
  <c r="AO97" i="72"/>
  <c r="AO99" i="72" s="1"/>
  <c r="AO133" i="72"/>
  <c r="AO135" i="72" s="1"/>
  <c r="AZ157" i="72"/>
  <c r="AZ159" i="72" s="1"/>
  <c r="AZ217" i="72"/>
  <c r="AZ219" i="72" s="1"/>
  <c r="AV133" i="72"/>
  <c r="AV135" i="72" s="1"/>
  <c r="AV181" i="72"/>
  <c r="AV183" i="72" s="1"/>
  <c r="AR157" i="72"/>
  <c r="AR159" i="72" s="1"/>
  <c r="AR217" i="72"/>
  <c r="AR219" i="72" s="1"/>
  <c r="Q217" i="72"/>
  <c r="Q219" i="72" s="1"/>
  <c r="Q181" i="72"/>
  <c r="Q183" i="72" s="1"/>
  <c r="Q157" i="72"/>
  <c r="Q159" i="72" s="1"/>
  <c r="R87" i="72"/>
  <c r="Q286" i="72"/>
  <c r="Q288" i="72" s="1"/>
  <c r="F22" i="71"/>
  <c r="F24" i="71" s="1"/>
  <c r="G22" i="71" s="1"/>
  <c r="I252" i="73"/>
  <c r="K252" i="73" s="1"/>
  <c r="M132" i="73"/>
  <c r="I181" i="73"/>
  <c r="O181" i="73" s="1"/>
  <c r="I150" i="73"/>
  <c r="O150" i="73" s="1"/>
  <c r="U251" i="72"/>
  <c r="U255" i="72" s="1"/>
  <c r="I212" i="73"/>
  <c r="O212" i="73" s="1"/>
  <c r="O238" i="73"/>
  <c r="O117" i="73"/>
  <c r="AX91" i="55"/>
  <c r="AX96" i="55" s="1"/>
  <c r="BC92" i="60" s="1"/>
  <c r="R15" i="63"/>
  <c r="S10" i="63"/>
  <c r="E297" i="72"/>
  <c r="F286" i="72"/>
  <c r="F288" i="72" s="1"/>
  <c r="EA241" i="72"/>
  <c r="M27" i="72"/>
  <c r="EE236" i="72"/>
  <c r="N267" i="72"/>
  <c r="N23" i="72"/>
  <c r="N25" i="72"/>
  <c r="E39" i="72"/>
  <c r="BV20" i="71"/>
  <c r="BR20" i="71"/>
  <c r="BN20" i="71"/>
  <c r="CP99" i="60"/>
  <c r="CP98" i="60"/>
  <c r="CP100" i="60"/>
  <c r="BA100" i="55"/>
  <c r="DW135" i="72"/>
  <c r="ED15" i="71"/>
  <c r="EC36" i="71"/>
  <c r="G83" i="72"/>
  <c r="BW20" i="71"/>
  <c r="BN179" i="72"/>
  <c r="BN131" i="72"/>
  <c r="BV98" i="55"/>
  <c r="E293" i="72"/>
  <c r="F51" i="72"/>
  <c r="F195" i="72"/>
  <c r="DV78" i="71"/>
  <c r="DV62" i="71"/>
  <c r="L55" i="71" s="1"/>
  <c r="CE98" i="55"/>
  <c r="CD98" i="55"/>
  <c r="CS106" i="60"/>
  <c r="CN97" i="55"/>
  <c r="BD215" i="72"/>
  <c r="BD179" i="72"/>
  <c r="BD155" i="72"/>
  <c r="BD131" i="72"/>
  <c r="BD119" i="72"/>
  <c r="BD121" i="72" s="1"/>
  <c r="CW106" i="60"/>
  <c r="CR97" i="55"/>
  <c r="BH215" i="72"/>
  <c r="BH179" i="72"/>
  <c r="BH155" i="72"/>
  <c r="BH131" i="72"/>
  <c r="BH119" i="72"/>
  <c r="BH121" i="72" s="1"/>
  <c r="DA106" i="60"/>
  <c r="CV97" i="55"/>
  <c r="BL215" i="72"/>
  <c r="BL179" i="72"/>
  <c r="BL155" i="72"/>
  <c r="BL131" i="72"/>
  <c r="BL119" i="72"/>
  <c r="BL121" i="72" s="1"/>
  <c r="CR106" i="60"/>
  <c r="CM97" i="55"/>
  <c r="BC215" i="72"/>
  <c r="BC179" i="72"/>
  <c r="BC155" i="72"/>
  <c r="BC131" i="72"/>
  <c r="BC119" i="72"/>
  <c r="BC121" i="72" s="1"/>
  <c r="CV106" i="60"/>
  <c r="CQ97" i="55"/>
  <c r="BG215" i="72"/>
  <c r="BG179" i="72"/>
  <c r="BG155" i="72"/>
  <c r="BG131" i="72"/>
  <c r="BG119" i="72"/>
  <c r="BG121" i="72" s="1"/>
  <c r="CZ106" i="60"/>
  <c r="CU97" i="55"/>
  <c r="BK215" i="72"/>
  <c r="BK179" i="72"/>
  <c r="BK155" i="72"/>
  <c r="BK131" i="72"/>
  <c r="BK119" i="72"/>
  <c r="BK121" i="72" s="1"/>
  <c r="G71" i="72"/>
  <c r="G35" i="72"/>
  <c r="F37" i="72"/>
  <c r="F61" i="72"/>
  <c r="E87" i="72"/>
  <c r="DW183" i="72"/>
  <c r="BB41" i="71"/>
  <c r="BB47" i="71" s="1"/>
  <c r="BF41" i="71"/>
  <c r="BF47" i="71" s="1"/>
  <c r="BA41" i="71"/>
  <c r="BA47" i="71" s="1"/>
  <c r="CT106" i="60"/>
  <c r="CO97" i="55"/>
  <c r="BE215" i="72"/>
  <c r="BE179" i="72"/>
  <c r="BE155" i="72"/>
  <c r="BE131" i="72"/>
  <c r="BE119" i="72"/>
  <c r="BE121" i="72" s="1"/>
  <c r="CX106" i="60"/>
  <c r="CS97" i="55"/>
  <c r="BI215" i="72"/>
  <c r="BI179" i="72"/>
  <c r="BI155" i="72"/>
  <c r="BI131" i="72"/>
  <c r="BI119" i="72"/>
  <c r="BI121" i="72" s="1"/>
  <c r="BR98" i="55"/>
  <c r="DX131" i="72"/>
  <c r="BM98" i="55"/>
  <c r="CG98" i="55"/>
  <c r="G49" i="72"/>
  <c r="F97" i="72"/>
  <c r="AP35" i="72"/>
  <c r="DY119" i="72"/>
  <c r="DY155" i="72"/>
  <c r="DY179" i="72"/>
  <c r="DY215" i="72"/>
  <c r="CB98" i="55"/>
  <c r="S35" i="72"/>
  <c r="E288" i="72"/>
  <c r="G59" i="72"/>
  <c r="BS20" i="71"/>
  <c r="BO20" i="71"/>
  <c r="BV215" i="72"/>
  <c r="BV179" i="72"/>
  <c r="BV155" i="72"/>
  <c r="BV131" i="72"/>
  <c r="BV119" i="72"/>
  <c r="BV121" i="72" s="1"/>
  <c r="BR215" i="72"/>
  <c r="BR179" i="72"/>
  <c r="BR155" i="72"/>
  <c r="BR131" i="72"/>
  <c r="BR119" i="72"/>
  <c r="BR121" i="72" s="1"/>
  <c r="BA99" i="55"/>
  <c r="G167" i="72"/>
  <c r="AO100" i="55"/>
  <c r="E289" i="72"/>
  <c r="F85" i="72"/>
  <c r="BW41" i="71"/>
  <c r="BW47" i="71" s="1"/>
  <c r="BS41" i="71"/>
  <c r="BS47" i="71" s="1"/>
  <c r="BO41" i="71"/>
  <c r="BO47" i="71" s="1"/>
  <c r="CQ106" i="60"/>
  <c r="CL97" i="55"/>
  <c r="BB215" i="72"/>
  <c r="BB179" i="72"/>
  <c r="BB155" i="72"/>
  <c r="BB131" i="72"/>
  <c r="BB119" i="72"/>
  <c r="BB121" i="72" s="1"/>
  <c r="CU106" i="60"/>
  <c r="CP97" i="55"/>
  <c r="BF215" i="72"/>
  <c r="BF179" i="72"/>
  <c r="BF155" i="72"/>
  <c r="BF131" i="72"/>
  <c r="BF119" i="72"/>
  <c r="BF121" i="72" s="1"/>
  <c r="CY106" i="60"/>
  <c r="CT97" i="55"/>
  <c r="BJ215" i="72"/>
  <c r="BJ179" i="72"/>
  <c r="BJ155" i="72"/>
  <c r="BJ131" i="72"/>
  <c r="BJ119" i="72"/>
  <c r="BJ121" i="72" s="1"/>
  <c r="CP106" i="60"/>
  <c r="CK97" i="55"/>
  <c r="BA215" i="72"/>
  <c r="BA191" i="72"/>
  <c r="BA179" i="72"/>
  <c r="BA167" i="72"/>
  <c r="BA171" i="72" s="1"/>
  <c r="BA155" i="72"/>
  <c r="BA131" i="72"/>
  <c r="BA119" i="72"/>
  <c r="BA121" i="72" s="1"/>
  <c r="BA95" i="72"/>
  <c r="BA83" i="72"/>
  <c r="BA71" i="72"/>
  <c r="BA59" i="72"/>
  <c r="BA47" i="72"/>
  <c r="BB49" i="72" s="1"/>
  <c r="BN98" i="55"/>
  <c r="DW219" i="72"/>
  <c r="E99" i="72"/>
  <c r="E14" i="74"/>
  <c r="CI98" i="55"/>
  <c r="CA98" i="55"/>
  <c r="CH98" i="55"/>
  <c r="BZ98" i="55"/>
  <c r="F75" i="72"/>
  <c r="G73" i="72" s="1"/>
  <c r="F171" i="72"/>
  <c r="DX38" i="71"/>
  <c r="N28" i="71" s="1"/>
  <c r="AU103" i="60"/>
  <c r="AP99" i="55"/>
  <c r="E48" i="71"/>
  <c r="EA20" i="71"/>
  <c r="BJ41" i="71"/>
  <c r="BJ47" i="71" s="1"/>
  <c r="AD35" i="72"/>
  <c r="DX119" i="72"/>
  <c r="DX155" i="72"/>
  <c r="DX179" i="72"/>
  <c r="DX215" i="72"/>
  <c r="DW159" i="72"/>
  <c r="CC98" i="55"/>
  <c r="DY41" i="71"/>
  <c r="G47" i="72"/>
  <c r="G95" i="72"/>
  <c r="G191" i="72"/>
  <c r="DY131" i="72"/>
  <c r="G256" i="73" l="1"/>
  <c r="G227" i="73"/>
  <c r="G257" i="73" s="1"/>
  <c r="G171" i="72"/>
  <c r="M299" i="72"/>
  <c r="N298" i="72"/>
  <c r="BU20" i="71"/>
  <c r="AP167" i="72"/>
  <c r="AP171" i="72" s="1"/>
  <c r="AP95" i="72"/>
  <c r="AP47" i="72"/>
  <c r="AQ49" i="72" s="1"/>
  <c r="AP191" i="72"/>
  <c r="AP71" i="72"/>
  <c r="AD83" i="72"/>
  <c r="AD85" i="72" s="1"/>
  <c r="BA85" i="72"/>
  <c r="BA87" i="72" s="1"/>
  <c r="BA157" i="72"/>
  <c r="BA159" i="72" s="1"/>
  <c r="BA181" i="72"/>
  <c r="BA183" i="72" s="1"/>
  <c r="BA217" i="72"/>
  <c r="BA219" i="72" s="1"/>
  <c r="BJ157" i="72"/>
  <c r="BJ159" i="72" s="1"/>
  <c r="BJ217" i="72"/>
  <c r="BJ219" i="72" s="1"/>
  <c r="BF157" i="72"/>
  <c r="BF159" i="72" s="1"/>
  <c r="BF217" i="72"/>
  <c r="BF219" i="72" s="1"/>
  <c r="BB157" i="72"/>
  <c r="BB159" i="72" s="1"/>
  <c r="BB217" i="72"/>
  <c r="BB219" i="72" s="1"/>
  <c r="BR41" i="71"/>
  <c r="BR47" i="71" s="1"/>
  <c r="BR133" i="72"/>
  <c r="BR135" i="72" s="1"/>
  <c r="BR181" i="72"/>
  <c r="BR183" i="72" s="1"/>
  <c r="BV157" i="72"/>
  <c r="BV159" i="72" s="1"/>
  <c r="BV217" i="72"/>
  <c r="BV219" i="72" s="1"/>
  <c r="AP83" i="72"/>
  <c r="AP85" i="72" s="1"/>
  <c r="AD95" i="72"/>
  <c r="AD47" i="72"/>
  <c r="AE49" i="72" s="1"/>
  <c r="BI157" i="72"/>
  <c r="BI159" i="72" s="1"/>
  <c r="BI217" i="72"/>
  <c r="BI219" i="72" s="1"/>
  <c r="BE157" i="72"/>
  <c r="BE159" i="72" s="1"/>
  <c r="BE217" i="72"/>
  <c r="BE219" i="72"/>
  <c r="BK133" i="72"/>
  <c r="BK135" i="72"/>
  <c r="BK181" i="72"/>
  <c r="BK183" i="72"/>
  <c r="BG133" i="72"/>
  <c r="BG135" i="72"/>
  <c r="BG181" i="72"/>
  <c r="BG183" i="72"/>
  <c r="BC133" i="72"/>
  <c r="BC135" i="72"/>
  <c r="BC181" i="72"/>
  <c r="BC183" i="72"/>
  <c r="BL157" i="72"/>
  <c r="BL159" i="72"/>
  <c r="BL217" i="72"/>
  <c r="BL219" i="72"/>
  <c r="BH157" i="72"/>
  <c r="BH159" i="72"/>
  <c r="BH217" i="72"/>
  <c r="BH219" i="72"/>
  <c r="BD157" i="72"/>
  <c r="BD159" i="72"/>
  <c r="BD217" i="72"/>
  <c r="BD219" i="72"/>
  <c r="BN119" i="72"/>
  <c r="BN121" i="72" s="1"/>
  <c r="BN155" i="72"/>
  <c r="BN215" i="72"/>
  <c r="S47" i="72"/>
  <c r="T49" i="72" s="1"/>
  <c r="S95" i="72"/>
  <c r="S191" i="72"/>
  <c r="S59" i="72"/>
  <c r="Z21" i="72"/>
  <c r="Y33" i="72"/>
  <c r="Y45" i="72" s="1"/>
  <c r="Y57" i="72" s="1"/>
  <c r="Y69" i="72" s="1"/>
  <c r="Y81" i="72" s="1"/>
  <c r="Y93" i="72" s="1"/>
  <c r="Y105" i="72" s="1"/>
  <c r="Y117" i="72" s="1"/>
  <c r="Y129" i="72" s="1"/>
  <c r="Y141" i="72" s="1"/>
  <c r="Y153" i="72" s="1"/>
  <c r="Y165" i="72" s="1"/>
  <c r="Y177" i="72" s="1"/>
  <c r="Y189" i="72" s="1"/>
  <c r="Y201" i="72" s="1"/>
  <c r="Y213" i="72" s="1"/>
  <c r="Y225" i="72" s="1"/>
  <c r="Y237" i="72" s="1"/>
  <c r="Y249" i="72" s="1"/>
  <c r="Y261" i="72" s="1"/>
  <c r="Y274" i="72" s="1"/>
  <c r="Y284" i="72" s="1"/>
  <c r="S71" i="72"/>
  <c r="S167" i="72"/>
  <c r="S83" i="72"/>
  <c r="S85" i="72" s="1"/>
  <c r="AD59" i="72"/>
  <c r="AD37" i="72"/>
  <c r="AD39" i="72" s="1"/>
  <c r="BA97" i="72"/>
  <c r="BA99" i="72" s="1"/>
  <c r="BA133" i="72"/>
  <c r="BA135" i="72" s="1"/>
  <c r="BJ133" i="72"/>
  <c r="BJ135" i="72" s="1"/>
  <c r="BJ181" i="72"/>
  <c r="BJ183" i="72" s="1"/>
  <c r="BF133" i="72"/>
  <c r="BF135" i="72" s="1"/>
  <c r="BF181" i="72"/>
  <c r="BF183" i="72" s="1"/>
  <c r="BB133" i="72"/>
  <c r="BB135" i="72" s="1"/>
  <c r="BB181" i="72"/>
  <c r="BB183" i="72" s="1"/>
  <c r="BN41" i="71"/>
  <c r="BN47" i="71" s="1"/>
  <c r="BV41" i="71"/>
  <c r="BV47" i="71" s="1"/>
  <c r="BR157" i="72"/>
  <c r="BR159" i="72" s="1"/>
  <c r="BR217" i="72"/>
  <c r="BR219" i="72" s="1"/>
  <c r="BV133" i="72"/>
  <c r="BV135" i="72" s="1"/>
  <c r="BV181" i="72"/>
  <c r="BV183" i="72" s="1"/>
  <c r="S37" i="72"/>
  <c r="S39" i="72" s="1"/>
  <c r="AP59" i="72"/>
  <c r="AP37" i="72"/>
  <c r="AP39" i="72" s="1"/>
  <c r="AD191" i="72"/>
  <c r="AD167" i="72"/>
  <c r="AD171" i="72" s="1"/>
  <c r="AD71" i="72"/>
  <c r="BI133" i="72"/>
  <c r="BI135" i="72" s="1"/>
  <c r="BI181" i="72"/>
  <c r="BI183" i="72" s="1"/>
  <c r="BE133" i="72"/>
  <c r="BE135" i="72" s="1"/>
  <c r="BE181" i="72"/>
  <c r="BE183" i="72" s="1"/>
  <c r="BK157" i="72"/>
  <c r="BK159" i="72" s="1"/>
  <c r="BK217" i="72"/>
  <c r="BK219" i="72" s="1"/>
  <c r="BG157" i="72"/>
  <c r="BG159" i="72" s="1"/>
  <c r="BG217" i="72"/>
  <c r="BG219" i="72" s="1"/>
  <c r="BC157" i="72"/>
  <c r="BC159" i="72" s="1"/>
  <c r="BC217" i="72"/>
  <c r="BC219" i="72" s="1"/>
  <c r="BL133" i="72"/>
  <c r="BL135" i="72" s="1"/>
  <c r="BL181" i="72"/>
  <c r="BL183" i="72" s="1"/>
  <c r="BH133" i="72"/>
  <c r="BH135" i="72" s="1"/>
  <c r="BH181" i="72"/>
  <c r="BH183" i="72" s="1"/>
  <c r="BD133" i="72"/>
  <c r="BD135" i="72" s="1"/>
  <c r="BD181" i="72"/>
  <c r="BD183" i="72" s="1"/>
  <c r="BN133" i="72"/>
  <c r="BN135" i="72" s="1"/>
  <c r="BN181" i="72"/>
  <c r="BN183" i="72" s="1"/>
  <c r="R97" i="72"/>
  <c r="R99" i="72" s="1"/>
  <c r="AP87" i="72"/>
  <c r="S171" i="72"/>
  <c r="R286" i="72"/>
  <c r="R288" i="72" s="1"/>
  <c r="G24" i="71"/>
  <c r="I213" i="73"/>
  <c r="O213" i="73" s="1"/>
  <c r="I182" i="73"/>
  <c r="O182" i="73" s="1"/>
  <c r="I253" i="73"/>
  <c r="K253" i="73" s="1"/>
  <c r="M133" i="73"/>
  <c r="I118" i="73"/>
  <c r="I151" i="73"/>
  <c r="O151" i="73" s="1"/>
  <c r="V251" i="72"/>
  <c r="V255" i="72" s="1"/>
  <c r="AY91" i="55"/>
  <c r="AY96" i="55" s="1"/>
  <c r="BD92" i="60" s="1"/>
  <c r="S15" i="63"/>
  <c r="T10" i="63"/>
  <c r="F297" i="72"/>
  <c r="G286" i="72"/>
  <c r="O267" i="72"/>
  <c r="N27" i="72"/>
  <c r="EA243" i="72"/>
  <c r="O25" i="72"/>
  <c r="O23" i="72"/>
  <c r="BQ41" i="71"/>
  <c r="BQ47" i="71" s="1"/>
  <c r="BQ20" i="71"/>
  <c r="DZ119" i="72"/>
  <c r="DZ121" i="72" s="1"/>
  <c r="DZ155" i="72"/>
  <c r="DZ157" i="72" s="1"/>
  <c r="DZ179" i="72"/>
  <c r="EA181" i="72" s="1"/>
  <c r="DZ215" i="72"/>
  <c r="DZ212" i="72" s="1"/>
  <c r="F63" i="72"/>
  <c r="G61" i="72" s="1"/>
  <c r="Q276" i="72"/>
  <c r="F39" i="72"/>
  <c r="BF103" i="60"/>
  <c r="ED36" i="71"/>
  <c r="EE15" i="71"/>
  <c r="EE36" i="71" s="1"/>
  <c r="BM100" i="55"/>
  <c r="BQ155" i="72"/>
  <c r="BU215" i="72"/>
  <c r="BU179" i="72"/>
  <c r="BU155" i="72"/>
  <c r="BU131" i="72"/>
  <c r="BU119" i="72"/>
  <c r="BU121" i="72" s="1"/>
  <c r="CF98" i="55"/>
  <c r="BY98" i="55"/>
  <c r="G97" i="72"/>
  <c r="DY38" i="71"/>
  <c r="O28" i="71" s="1"/>
  <c r="DX217" i="72"/>
  <c r="DX219" i="72" s="1"/>
  <c r="DY217" i="72" s="1"/>
  <c r="DX212" i="72"/>
  <c r="DX157" i="72"/>
  <c r="DX152" i="72"/>
  <c r="CJ98" i="55"/>
  <c r="DY133" i="72"/>
  <c r="DY128" i="72"/>
  <c r="H191" i="72"/>
  <c r="H95" i="72"/>
  <c r="H47" i="72"/>
  <c r="DX159" i="72"/>
  <c r="DY181" i="72"/>
  <c r="DX176" i="72"/>
  <c r="DX121" i="72"/>
  <c r="DX116" i="72"/>
  <c r="AE35" i="72"/>
  <c r="BP20" i="71"/>
  <c r="BX20" i="71"/>
  <c r="BM20" i="71"/>
  <c r="AP100" i="55"/>
  <c r="DZ131" i="72"/>
  <c r="CK98" i="55"/>
  <c r="CL98" i="55"/>
  <c r="CC20" i="71"/>
  <c r="EB20" i="71"/>
  <c r="H167" i="72"/>
  <c r="H171" i="72" s="1"/>
  <c r="BS215" i="72"/>
  <c r="BS179" i="72"/>
  <c r="BS155" i="72"/>
  <c r="BS131" i="72"/>
  <c r="BS119" i="72"/>
  <c r="BS121" i="72" s="1"/>
  <c r="H59" i="72"/>
  <c r="T35" i="72"/>
  <c r="DY176" i="72"/>
  <c r="DZ181" i="72"/>
  <c r="DY121" i="72"/>
  <c r="DY116" i="72"/>
  <c r="AQ35" i="72"/>
  <c r="F99" i="72"/>
  <c r="DX133" i="72"/>
  <c r="DX128" i="72"/>
  <c r="CS98" i="55"/>
  <c r="BT41" i="71"/>
  <c r="BT47" i="71" s="1"/>
  <c r="BM41" i="71"/>
  <c r="BM47" i="71" s="1"/>
  <c r="F87" i="72"/>
  <c r="F289" i="72"/>
  <c r="F290" i="72" s="1"/>
  <c r="AV103" i="60"/>
  <c r="AQ99" i="55"/>
  <c r="G37" i="72"/>
  <c r="G75" i="72"/>
  <c r="H73" i="72" s="1"/>
  <c r="CQ98" i="55"/>
  <c r="CN98" i="55"/>
  <c r="G195" i="72"/>
  <c r="BW215" i="72"/>
  <c r="BW179" i="72"/>
  <c r="BW155" i="72"/>
  <c r="BW131" i="72"/>
  <c r="BW119" i="72"/>
  <c r="BW121" i="72" s="1"/>
  <c r="H83" i="72"/>
  <c r="H49" i="72"/>
  <c r="BR103" i="60"/>
  <c r="BM99" i="55"/>
  <c r="EA77" i="71"/>
  <c r="EA17" i="71"/>
  <c r="BT20" i="71"/>
  <c r="E51" i="71"/>
  <c r="F43" i="71"/>
  <c r="F45" i="71" s="1"/>
  <c r="G14" i="74"/>
  <c r="I14" i="74" s="1"/>
  <c r="E4" i="74" s="1"/>
  <c r="E6" i="74" s="1"/>
  <c r="DZ116" i="72"/>
  <c r="DZ152" i="72"/>
  <c r="DZ176" i="72"/>
  <c r="CP98" i="55"/>
  <c r="CG20" i="71"/>
  <c r="BO215" i="72"/>
  <c r="BO179" i="72"/>
  <c r="BO155" i="72"/>
  <c r="BO131" i="72"/>
  <c r="BO119" i="72"/>
  <c r="BO121" i="72" s="1"/>
  <c r="E290" i="72"/>
  <c r="BG103" i="60"/>
  <c r="BB99" i="55"/>
  <c r="DY212" i="72"/>
  <c r="DY157" i="72"/>
  <c r="DY152" i="72"/>
  <c r="CD103" i="60"/>
  <c r="BY99" i="55"/>
  <c r="CO98" i="55"/>
  <c r="DZ41" i="71"/>
  <c r="BP41" i="71"/>
  <c r="BP47" i="71" s="1"/>
  <c r="BX41" i="71"/>
  <c r="BX47" i="71" s="1"/>
  <c r="DX183" i="72"/>
  <c r="DY183" i="72" s="1"/>
  <c r="H35" i="72"/>
  <c r="H71" i="72"/>
  <c r="CU98" i="55"/>
  <c r="CM98" i="55"/>
  <c r="CV98" i="55"/>
  <c r="CR98" i="55"/>
  <c r="G51" i="72"/>
  <c r="G85" i="72"/>
  <c r="DZ183" i="72" l="1"/>
  <c r="S286" i="72"/>
  <c r="S288" i="72" s="1"/>
  <c r="N299" i="72"/>
  <c r="O298" i="72"/>
  <c r="BQ119" i="72"/>
  <c r="BQ121" i="72" s="1"/>
  <c r="BQ215" i="72"/>
  <c r="BQ217" i="72" s="1"/>
  <c r="BQ219" i="72" s="1"/>
  <c r="BO133" i="72"/>
  <c r="BO135" i="72" s="1"/>
  <c r="BO181" i="72"/>
  <c r="BO183" i="72" s="1"/>
  <c r="BB83" i="72"/>
  <c r="BB85" i="72" s="1"/>
  <c r="BW133" i="72"/>
  <c r="BW181" i="72"/>
  <c r="AQ37" i="72"/>
  <c r="AQ39" i="72" s="1"/>
  <c r="BS157" i="72"/>
  <c r="BS159" i="72" s="1"/>
  <c r="BS217" i="72"/>
  <c r="BS219" i="72" s="1"/>
  <c r="BB167" i="72"/>
  <c r="BB171" i="72" s="1"/>
  <c r="BB95" i="72"/>
  <c r="BB47" i="72"/>
  <c r="BC49" i="72" s="1"/>
  <c r="BU157" i="72"/>
  <c r="BU217" i="72"/>
  <c r="BU219" i="72" s="1"/>
  <c r="BQ131" i="72"/>
  <c r="BQ179" i="72"/>
  <c r="S87" i="72"/>
  <c r="AP286" i="72"/>
  <c r="AP288" i="72" s="1"/>
  <c r="AQ59" i="72"/>
  <c r="AD286" i="72"/>
  <c r="AD288" i="72" s="1"/>
  <c r="AE59" i="72"/>
  <c r="T83" i="72"/>
  <c r="T85" i="72" s="1"/>
  <c r="T59" i="72"/>
  <c r="T191" i="72"/>
  <c r="T95" i="72"/>
  <c r="T47" i="72"/>
  <c r="U49" i="72" s="1"/>
  <c r="BN157" i="72"/>
  <c r="AE47" i="72"/>
  <c r="AF49" i="72" s="1"/>
  <c r="AE95" i="72"/>
  <c r="AQ83" i="72"/>
  <c r="AQ85" i="72" s="1"/>
  <c r="AE83" i="72"/>
  <c r="AE85" i="72" s="1"/>
  <c r="AQ71" i="72"/>
  <c r="AQ191" i="72"/>
  <c r="AQ47" i="72"/>
  <c r="AR49" i="72" s="1"/>
  <c r="AQ95" i="72"/>
  <c r="AQ167" i="72"/>
  <c r="BO157" i="72"/>
  <c r="BO159" i="72" s="1"/>
  <c r="BO217" i="72"/>
  <c r="BO219" i="72" s="1"/>
  <c r="BB59" i="72"/>
  <c r="BW157" i="72"/>
  <c r="BW217" i="72"/>
  <c r="BW219" i="72" s="1"/>
  <c r="T37" i="72"/>
  <c r="T39" i="72" s="1"/>
  <c r="BS133" i="72"/>
  <c r="BS135" i="72" s="1"/>
  <c r="BS181" i="72"/>
  <c r="BS183" i="72" s="1"/>
  <c r="BB191" i="72"/>
  <c r="BB71" i="72"/>
  <c r="BU41" i="71"/>
  <c r="BU47" i="71" s="1"/>
  <c r="AE37" i="72"/>
  <c r="BU133" i="72"/>
  <c r="BU181" i="72"/>
  <c r="BQ157" i="72"/>
  <c r="AQ87" i="72"/>
  <c r="AE71" i="72"/>
  <c r="AE167" i="72"/>
  <c r="AE171" i="72" s="1"/>
  <c r="AE191" i="72"/>
  <c r="T167" i="72"/>
  <c r="T171" i="72" s="1"/>
  <c r="T71" i="72"/>
  <c r="AA21" i="72"/>
  <c r="Z33" i="72"/>
  <c r="Z45" i="72" s="1"/>
  <c r="Z57" i="72" s="1"/>
  <c r="Z69" i="72" s="1"/>
  <c r="Z81" i="72" s="1"/>
  <c r="Z93" i="72" s="1"/>
  <c r="Z105" i="72" s="1"/>
  <c r="Z117" i="72" s="1"/>
  <c r="Z129" i="72" s="1"/>
  <c r="Z141" i="72" s="1"/>
  <c r="Z153" i="72" s="1"/>
  <c r="Z165" i="72" s="1"/>
  <c r="Z177" i="72" s="1"/>
  <c r="Z189" i="72" s="1"/>
  <c r="Z201" i="72" s="1"/>
  <c r="Z213" i="72" s="1"/>
  <c r="Z225" i="72" s="1"/>
  <c r="Z237" i="72" s="1"/>
  <c r="Z249" i="72" s="1"/>
  <c r="Z261" i="72" s="1"/>
  <c r="Z274" i="72" s="1"/>
  <c r="Z284" i="72" s="1"/>
  <c r="S97" i="72"/>
  <c r="S99" i="72" s="1"/>
  <c r="BN217" i="72"/>
  <c r="BN219" i="72" s="1"/>
  <c r="AD97" i="72"/>
  <c r="AD99" i="72" s="1"/>
  <c r="AP97" i="72"/>
  <c r="AQ171" i="72"/>
  <c r="AD87" i="72"/>
  <c r="AE87" i="72" s="1"/>
  <c r="I152" i="73"/>
  <c r="O152" i="73" s="1"/>
  <c r="W251" i="72"/>
  <c r="W255" i="72" s="1"/>
  <c r="I183" i="73"/>
  <c r="O183" i="73" s="1"/>
  <c r="O239" i="73"/>
  <c r="O118" i="73"/>
  <c r="I254" i="73"/>
  <c r="K254" i="73" s="1"/>
  <c r="M134" i="73"/>
  <c r="I214" i="73"/>
  <c r="O214" i="73" s="1"/>
  <c r="AZ91" i="55"/>
  <c r="AZ96" i="55" s="1"/>
  <c r="BE92" i="60" s="1"/>
  <c r="T15" i="63"/>
  <c r="U10" i="63"/>
  <c r="G297" i="72"/>
  <c r="H286" i="72"/>
  <c r="P25" i="72"/>
  <c r="P23" i="72"/>
  <c r="EB241" i="72"/>
  <c r="O27" i="72"/>
  <c r="F293" i="72"/>
  <c r="P265" i="72"/>
  <c r="CE20" i="71"/>
  <c r="CT20" i="71"/>
  <c r="CP20" i="71"/>
  <c r="CL20" i="71"/>
  <c r="BY41" i="71"/>
  <c r="BY47" i="71" s="1"/>
  <c r="G39" i="72"/>
  <c r="E276" i="72"/>
  <c r="CG41" i="71"/>
  <c r="CG47" i="71" s="1"/>
  <c r="CQ20" i="71"/>
  <c r="H75" i="72"/>
  <c r="I73" i="72" s="1"/>
  <c r="AW103" i="60"/>
  <c r="AR99" i="55"/>
  <c r="EA41" i="71"/>
  <c r="DZ38" i="71"/>
  <c r="P28" i="71" s="1"/>
  <c r="CU41" i="71"/>
  <c r="CU47" i="71" s="1"/>
  <c r="CQ41" i="71"/>
  <c r="CQ47" i="71" s="1"/>
  <c r="CM41" i="71"/>
  <c r="CM47" i="71" s="1"/>
  <c r="CT41" i="71"/>
  <c r="CT47" i="71" s="1"/>
  <c r="CP41" i="71"/>
  <c r="CP47" i="71" s="1"/>
  <c r="CL41" i="71"/>
  <c r="CL47" i="71" s="1"/>
  <c r="CJ20" i="71"/>
  <c r="CI20" i="71"/>
  <c r="H51" i="72"/>
  <c r="I71" i="72"/>
  <c r="I35" i="72"/>
  <c r="H288" i="72"/>
  <c r="H37" i="72"/>
  <c r="H22" i="71"/>
  <c r="CF20" i="71"/>
  <c r="CA20" i="71"/>
  <c r="CD41" i="71"/>
  <c r="CD47" i="71" s="1"/>
  <c r="CC215" i="72"/>
  <c r="CC179" i="72"/>
  <c r="CC155" i="72"/>
  <c r="CC131" i="72"/>
  <c r="CC119" i="72"/>
  <c r="CC121" i="72" s="1"/>
  <c r="I83" i="72"/>
  <c r="CS20" i="71"/>
  <c r="CO20" i="71"/>
  <c r="CJ41" i="71"/>
  <c r="CJ47" i="71" s="1"/>
  <c r="G288" i="72"/>
  <c r="AQ100" i="55"/>
  <c r="AR35" i="72"/>
  <c r="U35" i="72"/>
  <c r="CF41" i="71"/>
  <c r="CF47" i="71" s="1"/>
  <c r="CE41" i="71"/>
  <c r="CE47" i="71" s="1"/>
  <c r="CD20" i="71"/>
  <c r="DZ133" i="72"/>
  <c r="DZ128" i="72"/>
  <c r="BM215" i="72"/>
  <c r="BM191" i="72"/>
  <c r="BM179" i="72"/>
  <c r="BM167" i="72"/>
  <c r="BM171" i="72" s="1"/>
  <c r="BM155" i="72"/>
  <c r="BM131" i="72"/>
  <c r="BM119" i="72"/>
  <c r="BM121" i="72" s="1"/>
  <c r="BM95" i="72"/>
  <c r="BM83" i="72"/>
  <c r="BM71" i="72"/>
  <c r="BM59" i="72"/>
  <c r="BM47" i="72"/>
  <c r="BN49" i="72" s="1"/>
  <c r="BP215" i="72"/>
  <c r="BP179" i="72"/>
  <c r="BP155" i="72"/>
  <c r="BP131" i="72"/>
  <c r="BP119" i="72"/>
  <c r="BP121" i="72" s="1"/>
  <c r="BS103" i="60"/>
  <c r="BN99" i="55"/>
  <c r="I47" i="72"/>
  <c r="I95" i="72"/>
  <c r="I191" i="72"/>
  <c r="G99" i="72"/>
  <c r="BY100" i="55"/>
  <c r="G63" i="72"/>
  <c r="CU20" i="71"/>
  <c r="CM20" i="71"/>
  <c r="CT215" i="72"/>
  <c r="CT179" i="72"/>
  <c r="CT155" i="72"/>
  <c r="CT131" i="72"/>
  <c r="CT119" i="72"/>
  <c r="CT121" i="72" s="1"/>
  <c r="CP215" i="72"/>
  <c r="CP179" i="72"/>
  <c r="CP155" i="72"/>
  <c r="CP131" i="72"/>
  <c r="CP119" i="72"/>
  <c r="CP121" i="72" s="1"/>
  <c r="CL215" i="72"/>
  <c r="CL179" i="72"/>
  <c r="CL155" i="72"/>
  <c r="CL131" i="72"/>
  <c r="CL119" i="72"/>
  <c r="CL121" i="72" s="1"/>
  <c r="CB20" i="71"/>
  <c r="BB100" i="55"/>
  <c r="E291" i="72"/>
  <c r="CE215" i="72"/>
  <c r="CE179" i="72"/>
  <c r="CE155" i="72"/>
  <c r="CE131" i="72"/>
  <c r="CE119" i="72"/>
  <c r="CE121" i="72" s="1"/>
  <c r="BZ41" i="71"/>
  <c r="BZ47" i="71" s="1"/>
  <c r="CH41" i="71"/>
  <c r="CH47" i="71" s="1"/>
  <c r="CG215" i="72"/>
  <c r="CG179" i="72"/>
  <c r="CG155" i="72"/>
  <c r="CG131" i="72"/>
  <c r="CG119" i="72"/>
  <c r="CG121" i="72" s="1"/>
  <c r="DY219" i="72"/>
  <c r="F78" i="71"/>
  <c r="BT215" i="72"/>
  <c r="BT179" i="72"/>
  <c r="BT155" i="72"/>
  <c r="BT131" i="72"/>
  <c r="BT119" i="72"/>
  <c r="BT121" i="72" s="1"/>
  <c r="H85" i="72"/>
  <c r="CS41" i="71"/>
  <c r="CS47" i="71" s="1"/>
  <c r="CO41" i="71"/>
  <c r="CO47" i="71" s="1"/>
  <c r="CK20" i="71"/>
  <c r="CV20" i="71"/>
  <c r="CR20" i="71"/>
  <c r="CN20" i="71"/>
  <c r="EC20" i="71"/>
  <c r="CB41" i="71"/>
  <c r="CB47" i="71" s="1"/>
  <c r="CI41" i="71"/>
  <c r="CI47" i="71" s="1"/>
  <c r="H195" i="72"/>
  <c r="G289" i="72"/>
  <c r="G87" i="72"/>
  <c r="DX135" i="72"/>
  <c r="DY135" i="72" s="1"/>
  <c r="CE103" i="60"/>
  <c r="BZ99" i="55"/>
  <c r="BH103" i="60"/>
  <c r="BC99" i="55"/>
  <c r="I59" i="72"/>
  <c r="CA41" i="71"/>
  <c r="CA47" i="71" s="1"/>
  <c r="I167" i="72"/>
  <c r="E280" i="72"/>
  <c r="EB77" i="71"/>
  <c r="EB17" i="71"/>
  <c r="BZ20" i="71"/>
  <c r="CH20" i="71"/>
  <c r="BY20" i="71"/>
  <c r="CT98" i="55"/>
  <c r="BX215" i="72"/>
  <c r="BX179" i="72"/>
  <c r="BX155" i="72"/>
  <c r="BX131" i="72"/>
  <c r="BX119" i="72"/>
  <c r="BX121" i="72" s="1"/>
  <c r="AF35" i="72"/>
  <c r="DY159" i="72"/>
  <c r="DZ159" i="72" s="1"/>
  <c r="I49" i="72"/>
  <c r="H97" i="72"/>
  <c r="T286" i="72" l="1"/>
  <c r="T288" i="72" s="1"/>
  <c r="O299" i="72"/>
  <c r="P267" i="72"/>
  <c r="AE286" i="72"/>
  <c r="AE288" i="72" s="1"/>
  <c r="BX157" i="72"/>
  <c r="BX217" i="72"/>
  <c r="BX219" i="72" s="1"/>
  <c r="BT133" i="72"/>
  <c r="BT135" i="72"/>
  <c r="BT181" i="72"/>
  <c r="BT183" i="72"/>
  <c r="CG133" i="72"/>
  <c r="CG135" i="72"/>
  <c r="CG181" i="72"/>
  <c r="CG183" i="72"/>
  <c r="CE133" i="72"/>
  <c r="CE135" i="72"/>
  <c r="CE181" i="72"/>
  <c r="CE183" i="72"/>
  <c r="CL133" i="72"/>
  <c r="CL135" i="72"/>
  <c r="CL181" i="72"/>
  <c r="CL183" i="72"/>
  <c r="CP133" i="72"/>
  <c r="CP135" i="72"/>
  <c r="CP181" i="72"/>
  <c r="CP183" i="72"/>
  <c r="CT133" i="72"/>
  <c r="CT135" i="72"/>
  <c r="CT181" i="72"/>
  <c r="CT183" i="72"/>
  <c r="BP157" i="72"/>
  <c r="BP159" i="72"/>
  <c r="BP217" i="72"/>
  <c r="BP219" i="72" s="1"/>
  <c r="BM85" i="72"/>
  <c r="BM157" i="72"/>
  <c r="BM181" i="72"/>
  <c r="BM217" i="72"/>
  <c r="BM219" i="72" s="1"/>
  <c r="U37" i="72"/>
  <c r="AR37" i="72"/>
  <c r="AR39" i="72"/>
  <c r="CC133" i="72"/>
  <c r="CC135" i="72"/>
  <c r="CC181" i="72"/>
  <c r="CC183" i="72"/>
  <c r="U71" i="72"/>
  <c r="AF191" i="72"/>
  <c r="AF167" i="72"/>
  <c r="AF171" i="72" s="1"/>
  <c r="AF71" i="72"/>
  <c r="BC59" i="72"/>
  <c r="AQ97" i="72"/>
  <c r="AQ99" i="72" s="1"/>
  <c r="AR83" i="72"/>
  <c r="AR85" i="72" s="1"/>
  <c r="AF95" i="72"/>
  <c r="AF47" i="72"/>
  <c r="AG49" i="72" s="1"/>
  <c r="U95" i="72"/>
  <c r="U83" i="72"/>
  <c r="U85" i="72" s="1"/>
  <c r="AF59" i="72"/>
  <c r="BQ181" i="72"/>
  <c r="BQ183" i="72" s="1"/>
  <c r="BC47" i="72"/>
  <c r="BD49" i="72" s="1"/>
  <c r="BC95" i="72"/>
  <c r="BC167" i="72"/>
  <c r="AQ286" i="72"/>
  <c r="AQ288" i="72" s="1"/>
  <c r="BC83" i="72"/>
  <c r="BC85" i="72" s="1"/>
  <c r="AF37" i="72"/>
  <c r="BX133" i="72"/>
  <c r="BX181" i="72"/>
  <c r="BT157" i="72"/>
  <c r="BT159" i="72" s="1"/>
  <c r="BT217" i="72"/>
  <c r="BT219" i="72" s="1"/>
  <c r="CG157" i="72"/>
  <c r="CG217" i="72"/>
  <c r="CG219" i="72" s="1"/>
  <c r="CE157" i="72"/>
  <c r="CE159" i="72" s="1"/>
  <c r="CE217" i="72"/>
  <c r="CE219" i="72" s="1"/>
  <c r="E295" i="72"/>
  <c r="CL157" i="72"/>
  <c r="CL217" i="72"/>
  <c r="CL219" i="72" s="1"/>
  <c r="CP157" i="72"/>
  <c r="CP159" i="72" s="1"/>
  <c r="CP217" i="72"/>
  <c r="CP219" i="72" s="1"/>
  <c r="CT157" i="72"/>
  <c r="CT217" i="72"/>
  <c r="CT219" i="72" s="1"/>
  <c r="BP133" i="72"/>
  <c r="BP135" i="72" s="1"/>
  <c r="BP181" i="72"/>
  <c r="BP183" i="72" s="1"/>
  <c r="BM97" i="72"/>
  <c r="BM99" i="72" s="1"/>
  <c r="BM133" i="72"/>
  <c r="BM135" i="72" s="1"/>
  <c r="CC41" i="71"/>
  <c r="CC47" i="71" s="1"/>
  <c r="CC157" i="72"/>
  <c r="CC217" i="72"/>
  <c r="CC219" i="72" s="1"/>
  <c r="AP99" i="72"/>
  <c r="AB21" i="72"/>
  <c r="AA33" i="72"/>
  <c r="AA45" i="72" s="1"/>
  <c r="AA57" i="72" s="1"/>
  <c r="AA69" i="72" s="1"/>
  <c r="AA81" i="72" s="1"/>
  <c r="AA93" i="72" s="1"/>
  <c r="AA105" i="72" s="1"/>
  <c r="AA117" i="72" s="1"/>
  <c r="AA129" i="72" s="1"/>
  <c r="AA141" i="72" s="1"/>
  <c r="AA153" i="72" s="1"/>
  <c r="AA165" i="72" s="1"/>
  <c r="AA177" i="72" s="1"/>
  <c r="AA189" i="72" s="1"/>
  <c r="AA201" i="72" s="1"/>
  <c r="AA213" i="72" s="1"/>
  <c r="AA225" i="72" s="1"/>
  <c r="AA237" i="72" s="1"/>
  <c r="AA249" i="72" s="1"/>
  <c r="AA261" i="72" s="1"/>
  <c r="AA274" i="72" s="1"/>
  <c r="AA284" i="72" s="1"/>
  <c r="U167" i="72"/>
  <c r="U171" i="72" s="1"/>
  <c r="BQ159" i="72"/>
  <c r="BU183" i="72"/>
  <c r="BU135" i="72"/>
  <c r="AE39" i="72"/>
  <c r="BC71" i="72"/>
  <c r="BC191" i="72"/>
  <c r="BW159" i="72"/>
  <c r="AR167" i="72"/>
  <c r="AR171" i="72" s="1"/>
  <c r="AR95" i="72"/>
  <c r="AR47" i="72"/>
  <c r="AS49" i="72" s="1"/>
  <c r="AR191" i="72"/>
  <c r="AR71" i="72"/>
  <c r="AF83" i="72"/>
  <c r="AF85" i="72" s="1"/>
  <c r="AE97" i="72"/>
  <c r="BN159" i="72"/>
  <c r="U47" i="72"/>
  <c r="V49" i="72" s="1"/>
  <c r="T97" i="72"/>
  <c r="T99" i="72" s="1"/>
  <c r="U191" i="72"/>
  <c r="U59" i="72"/>
  <c r="AR59" i="72"/>
  <c r="T87" i="72"/>
  <c r="U87" i="72" s="1"/>
  <c r="BQ133" i="72"/>
  <c r="BQ135" i="72" s="1"/>
  <c r="BU159" i="72"/>
  <c r="BB97" i="72"/>
  <c r="BC171" i="72"/>
  <c r="BW183" i="72"/>
  <c r="BW135" i="72"/>
  <c r="BB87" i="72"/>
  <c r="H24" i="71"/>
  <c r="X251" i="72"/>
  <c r="X255" i="72" s="1"/>
  <c r="I215" i="73"/>
  <c r="O215" i="73" s="1"/>
  <c r="I255" i="73"/>
  <c r="K255" i="73" s="1"/>
  <c r="M135" i="73"/>
  <c r="I119" i="73"/>
  <c r="I184" i="73"/>
  <c r="O184" i="73" s="1"/>
  <c r="I153" i="73"/>
  <c r="O153" i="73" s="1"/>
  <c r="BA91" i="55"/>
  <c r="BA96" i="55" s="1"/>
  <c r="BF92" i="60" s="1"/>
  <c r="U15" i="63"/>
  <c r="V10" i="63"/>
  <c r="DZ135" i="72"/>
  <c r="H297" i="72"/>
  <c r="E296" i="72"/>
  <c r="E300" i="72" s="1"/>
  <c r="Q265" i="72"/>
  <c r="P298" i="72"/>
  <c r="I286" i="72"/>
  <c r="DV267" i="72"/>
  <c r="P27" i="72"/>
  <c r="EB243" i="72"/>
  <c r="DV25" i="72"/>
  <c r="DV265" i="72"/>
  <c r="DV23" i="72"/>
  <c r="H99" i="72"/>
  <c r="H87" i="72"/>
  <c r="BT103" i="60"/>
  <c r="F276" i="72"/>
  <c r="F291" i="72"/>
  <c r="DH20" i="71"/>
  <c r="CZ20" i="71"/>
  <c r="F48" i="71"/>
  <c r="F51" i="71" s="1"/>
  <c r="H39" i="72"/>
  <c r="CH215" i="72"/>
  <c r="CH179" i="72"/>
  <c r="CH155" i="72"/>
  <c r="CH131" i="72"/>
  <c r="CH119" i="72"/>
  <c r="CH121" i="72" s="1"/>
  <c r="J167" i="72"/>
  <c r="EC77" i="71"/>
  <c r="EC17" i="71"/>
  <c r="CV215" i="72"/>
  <c r="CV179" i="72"/>
  <c r="CV155" i="72"/>
  <c r="CV131" i="72"/>
  <c r="CV119" i="72"/>
  <c r="CV121" i="72" s="1"/>
  <c r="BO99" i="55"/>
  <c r="BY215" i="72"/>
  <c r="BY191" i="72"/>
  <c r="BY179" i="72"/>
  <c r="BY167" i="72"/>
  <c r="BY171" i="72" s="1"/>
  <c r="BY155" i="72"/>
  <c r="BY131" i="72"/>
  <c r="BY119" i="72"/>
  <c r="BY121" i="72" s="1"/>
  <c r="BY95" i="72"/>
  <c r="BY83" i="72"/>
  <c r="BY71" i="72"/>
  <c r="BY59" i="72"/>
  <c r="BY47" i="72"/>
  <c r="BZ49" i="72" s="1"/>
  <c r="BZ215" i="72"/>
  <c r="BZ179" i="72"/>
  <c r="BZ155" i="72"/>
  <c r="BZ131" i="72"/>
  <c r="BZ119" i="72"/>
  <c r="BZ121" i="72" s="1"/>
  <c r="J59" i="72"/>
  <c r="BC100" i="55"/>
  <c r="I195" i="72"/>
  <c r="CR215" i="72"/>
  <c r="CR179" i="72"/>
  <c r="CR155" i="72"/>
  <c r="CR131" i="72"/>
  <c r="CR119" i="72"/>
  <c r="CR121" i="72" s="1"/>
  <c r="CK215" i="72"/>
  <c r="CK191" i="72"/>
  <c r="CK179" i="72"/>
  <c r="CK167" i="72"/>
  <c r="CK171" i="72" s="1"/>
  <c r="CK155" i="72"/>
  <c r="CK131" i="72"/>
  <c r="CK119" i="72"/>
  <c r="CK121" i="72" s="1"/>
  <c r="CK95" i="72"/>
  <c r="CK83" i="72"/>
  <c r="CK71" i="72"/>
  <c r="CK59" i="72"/>
  <c r="CK47" i="72"/>
  <c r="CL49" i="72" s="1"/>
  <c r="DZ217" i="72"/>
  <c r="DZ219" i="72" s="1"/>
  <c r="R276" i="72"/>
  <c r="CB215" i="72"/>
  <c r="CB179" i="72"/>
  <c r="CB155" i="72"/>
  <c r="CB131" i="72"/>
  <c r="CB119" i="72"/>
  <c r="CB121" i="72" s="1"/>
  <c r="DG41" i="71"/>
  <c r="DG47" i="71" s="1"/>
  <c r="DH41" i="71"/>
  <c r="DH47" i="71" s="1"/>
  <c r="CM215" i="72"/>
  <c r="CM179" i="72"/>
  <c r="CM155" i="72"/>
  <c r="CM131" i="72"/>
  <c r="CM119" i="72"/>
  <c r="CM121" i="72" s="1"/>
  <c r="H61" i="72"/>
  <c r="J191" i="72"/>
  <c r="J95" i="72"/>
  <c r="J47" i="72"/>
  <c r="BN100" i="55"/>
  <c r="EA119" i="72"/>
  <c r="EA155" i="72"/>
  <c r="EA179" i="72"/>
  <c r="EA215" i="72"/>
  <c r="CD215" i="72"/>
  <c r="CD179" i="72"/>
  <c r="CD155" i="72"/>
  <c r="CD131" i="72"/>
  <c r="CD119" i="72"/>
  <c r="CD121" i="72" s="1"/>
  <c r="BI103" i="60"/>
  <c r="BD99" i="55"/>
  <c r="CF103" i="60"/>
  <c r="CA99" i="55"/>
  <c r="CS215" i="72"/>
  <c r="CS179" i="72"/>
  <c r="CS155" i="72"/>
  <c r="CS131" i="72"/>
  <c r="CS119" i="72"/>
  <c r="CS121" i="72" s="1"/>
  <c r="I85" i="72"/>
  <c r="CA215" i="72"/>
  <c r="CA179" i="72"/>
  <c r="CA155" i="72"/>
  <c r="CA131" i="72"/>
  <c r="CA119" i="72"/>
  <c r="CA121" i="72" s="1"/>
  <c r="J35" i="72"/>
  <c r="J71" i="72"/>
  <c r="G293" i="72"/>
  <c r="CJ215" i="72"/>
  <c r="CJ179" i="72"/>
  <c r="CJ155" i="72"/>
  <c r="CJ131" i="72"/>
  <c r="CJ119" i="72"/>
  <c r="CJ121" i="72" s="1"/>
  <c r="AR100" i="55"/>
  <c r="CQ215" i="72"/>
  <c r="CQ179" i="72"/>
  <c r="CQ155" i="72"/>
  <c r="CQ131" i="72"/>
  <c r="CQ119" i="72"/>
  <c r="CQ121" i="72" s="1"/>
  <c r="AG35" i="72"/>
  <c r="BZ100" i="55"/>
  <c r="CN215" i="72"/>
  <c r="CN179" i="72"/>
  <c r="CN155" i="72"/>
  <c r="CN131" i="72"/>
  <c r="CN119" i="72"/>
  <c r="CN121" i="72" s="1"/>
  <c r="DG20" i="71"/>
  <c r="DH215" i="72"/>
  <c r="DH179" i="72"/>
  <c r="DH155" i="72"/>
  <c r="DH131" i="72"/>
  <c r="DH119" i="72"/>
  <c r="DH121" i="72" s="1"/>
  <c r="CZ215" i="72"/>
  <c r="CZ179" i="72"/>
  <c r="CZ155" i="72"/>
  <c r="CZ131" i="72"/>
  <c r="CZ119" i="72"/>
  <c r="CZ121" i="72" s="1"/>
  <c r="ED20" i="71"/>
  <c r="CU215" i="72"/>
  <c r="CU179" i="72"/>
  <c r="CU155" i="72"/>
  <c r="CU131" i="72"/>
  <c r="CU119" i="72"/>
  <c r="CU121" i="72" s="1"/>
  <c r="I97" i="72"/>
  <c r="J49" i="72"/>
  <c r="EA131" i="72"/>
  <c r="V35" i="72"/>
  <c r="AS35" i="72"/>
  <c r="G290" i="72"/>
  <c r="CO215" i="72"/>
  <c r="CO179" i="72"/>
  <c r="CO155" i="72"/>
  <c r="CO131" i="72"/>
  <c r="CO119" i="72"/>
  <c r="CO121" i="72" s="1"/>
  <c r="J83" i="72"/>
  <c r="I171" i="72"/>
  <c r="CF215" i="72"/>
  <c r="CF179" i="72"/>
  <c r="CF155" i="72"/>
  <c r="CF131" i="72"/>
  <c r="CF119" i="72"/>
  <c r="CF121" i="72" s="1"/>
  <c r="AX103" i="60"/>
  <c r="AS99" i="55"/>
  <c r="I37" i="72"/>
  <c r="I75" i="72"/>
  <c r="J73" i="72" s="1"/>
  <c r="I51" i="72"/>
  <c r="CI215" i="72"/>
  <c r="CI179" i="72"/>
  <c r="CI155" i="72"/>
  <c r="CI131" i="72"/>
  <c r="CI119" i="72"/>
  <c r="CI121" i="72" s="1"/>
  <c r="DA20" i="71"/>
  <c r="EA38" i="71"/>
  <c r="DU28" i="71" s="1"/>
  <c r="EB41" i="71"/>
  <c r="DC41" i="71"/>
  <c r="DC47" i="71" s="1"/>
  <c r="BC87" i="72" l="1"/>
  <c r="AF286" i="72"/>
  <c r="AF288" i="72" s="1"/>
  <c r="CI157" i="72"/>
  <c r="CI159" i="72" s="1"/>
  <c r="CI217" i="72"/>
  <c r="CI219" i="72" s="1"/>
  <c r="CF133" i="72"/>
  <c r="CF181" i="72"/>
  <c r="CO157" i="72"/>
  <c r="CO217" i="72"/>
  <c r="CO219" i="72" s="1"/>
  <c r="CV41" i="71"/>
  <c r="CV47" i="71" s="1"/>
  <c r="AS37" i="72"/>
  <c r="BN167" i="72"/>
  <c r="BN171" i="72" s="1"/>
  <c r="BN95" i="72"/>
  <c r="BN71" i="72"/>
  <c r="BN47" i="72"/>
  <c r="BO49" i="72" s="1"/>
  <c r="CU157" i="72"/>
  <c r="CU159" i="72" s="1"/>
  <c r="CU217" i="72"/>
  <c r="CU219" i="72" s="1"/>
  <c r="CZ133" i="72"/>
  <c r="CZ135" i="72" s="1"/>
  <c r="CZ181" i="72"/>
  <c r="CZ183" i="72" s="1"/>
  <c r="DH133" i="72"/>
  <c r="DH135" i="72" s="1"/>
  <c r="DH181" i="72"/>
  <c r="DH183" i="72" s="1"/>
  <c r="CN133" i="72"/>
  <c r="CN135" i="72"/>
  <c r="CN181" i="72"/>
  <c r="CN183" i="72"/>
  <c r="CQ133" i="72"/>
  <c r="CQ135" i="72"/>
  <c r="CQ181" i="72"/>
  <c r="CQ183" i="72"/>
  <c r="CJ157" i="72"/>
  <c r="CJ159" i="72"/>
  <c r="CJ217" i="72"/>
  <c r="CJ219" i="72" s="1"/>
  <c r="CA157" i="72"/>
  <c r="CA159" i="72" s="1"/>
  <c r="CA217" i="72"/>
  <c r="CA219" i="72" s="1"/>
  <c r="CS157" i="72"/>
  <c r="CS159" i="72" s="1"/>
  <c r="CS217" i="72"/>
  <c r="CS219" i="72" s="1"/>
  <c r="CK41" i="71"/>
  <c r="CK47" i="71" s="1"/>
  <c r="CD133" i="72"/>
  <c r="CD135" i="72" s="1"/>
  <c r="CD181" i="72"/>
  <c r="CD183" i="72" s="1"/>
  <c r="BN59" i="72"/>
  <c r="CM157" i="72"/>
  <c r="CM159" i="72" s="1"/>
  <c r="CM217" i="72"/>
  <c r="CM219" i="72" s="1"/>
  <c r="CZ41" i="71"/>
  <c r="CZ47" i="71" s="1"/>
  <c r="CB157" i="72"/>
  <c r="CB159" i="72"/>
  <c r="CB217" i="72"/>
  <c r="CB219" i="72" s="1"/>
  <c r="CK85" i="72"/>
  <c r="CK87" i="72" s="1"/>
  <c r="CK157" i="72"/>
  <c r="CK159" i="72" s="1"/>
  <c r="CK181" i="72"/>
  <c r="CK183" i="72" s="1"/>
  <c r="CK217" i="72"/>
  <c r="CK219" i="72" s="1"/>
  <c r="CR133" i="72"/>
  <c r="CR135" i="72" s="1"/>
  <c r="CR181" i="72"/>
  <c r="CR183" i="72" s="1"/>
  <c r="BZ157" i="72"/>
  <c r="BZ159" i="72" s="1"/>
  <c r="BZ217" i="72"/>
  <c r="BZ219" i="72" s="1"/>
  <c r="BY85" i="72"/>
  <c r="BY87" i="72" s="1"/>
  <c r="BY157" i="72"/>
  <c r="BY159" i="72" s="1"/>
  <c r="BY181" i="72"/>
  <c r="BY183" i="72" s="1"/>
  <c r="BY217" i="72"/>
  <c r="BY219" i="72" s="1"/>
  <c r="CV133" i="72"/>
  <c r="CV135" i="72" s="1"/>
  <c r="CV181" i="72"/>
  <c r="CV183" i="72" s="1"/>
  <c r="CH133" i="72"/>
  <c r="CH135" i="72" s="1"/>
  <c r="CH181" i="72"/>
  <c r="CH183" i="72" s="1"/>
  <c r="F295" i="72"/>
  <c r="AS71" i="72"/>
  <c r="AS47" i="72"/>
  <c r="AT49" i="72" s="1"/>
  <c r="AR97" i="72"/>
  <c r="AR99" i="72" s="1"/>
  <c r="AS167" i="72"/>
  <c r="AS171" i="72" s="1"/>
  <c r="BD191" i="72"/>
  <c r="BD71" i="72"/>
  <c r="BC97" i="72"/>
  <c r="BC99" i="72" s="1"/>
  <c r="U97" i="72"/>
  <c r="U99" i="72" s="1"/>
  <c r="AG47" i="72"/>
  <c r="AH49" i="72" s="1"/>
  <c r="AF97" i="72"/>
  <c r="AF99" i="72" s="1"/>
  <c r="AS83" i="72"/>
  <c r="AS85" i="72" s="1"/>
  <c r="BD59" i="72"/>
  <c r="AR286" i="72"/>
  <c r="AR288" i="72" s="1"/>
  <c r="CI133" i="72"/>
  <c r="CI135" i="72" s="1"/>
  <c r="CI181" i="72"/>
  <c r="CI183" i="72" s="1"/>
  <c r="CF157" i="72"/>
  <c r="CF159" i="72" s="1"/>
  <c r="CF217" i="72"/>
  <c r="CF219" i="72" s="1"/>
  <c r="CO133" i="72"/>
  <c r="CO135" i="72" s="1"/>
  <c r="CO181" i="72"/>
  <c r="CO183" i="72" s="1"/>
  <c r="CN41" i="71"/>
  <c r="CN47" i="71" s="1"/>
  <c r="V37" i="72"/>
  <c r="V39" i="72" s="1"/>
  <c r="BN191" i="72"/>
  <c r="CU133" i="72"/>
  <c r="CU135" i="72" s="1"/>
  <c r="CU181" i="72"/>
  <c r="CU183" i="72" s="1"/>
  <c r="CZ157" i="72"/>
  <c r="CZ159" i="72" s="1"/>
  <c r="CZ217" i="72"/>
  <c r="CZ219" i="72" s="1"/>
  <c r="DH157" i="72"/>
  <c r="DH159" i="72" s="1"/>
  <c r="DH217" i="72"/>
  <c r="DH219" i="72" s="1"/>
  <c r="CN157" i="72"/>
  <c r="CN159" i="72" s="1"/>
  <c r="CN217" i="72"/>
  <c r="CN219" i="72" s="1"/>
  <c r="AG37" i="72"/>
  <c r="AG39" i="72" s="1"/>
  <c r="CQ157" i="72"/>
  <c r="CQ159" i="72" s="1"/>
  <c r="CQ217" i="72"/>
  <c r="CQ219" i="72" s="1"/>
  <c r="CJ133" i="72"/>
  <c r="CJ135" i="72" s="1"/>
  <c r="CJ181" i="72"/>
  <c r="CJ183" i="72" s="1"/>
  <c r="CA133" i="72"/>
  <c r="CA135" i="72" s="1"/>
  <c r="CA181" i="72"/>
  <c r="CA183" i="72" s="1"/>
  <c r="CS133" i="72"/>
  <c r="CS135" i="72" s="1"/>
  <c r="CS181" i="72"/>
  <c r="CS183" i="72" s="1"/>
  <c r="CR41" i="71"/>
  <c r="CR47" i="71" s="1"/>
  <c r="CD157" i="72"/>
  <c r="CD159" i="72" s="1"/>
  <c r="CD217" i="72"/>
  <c r="CD219" i="72" s="1"/>
  <c r="BN83" i="72"/>
  <c r="BN85" i="72" s="1"/>
  <c r="CM133" i="72"/>
  <c r="CM135" i="72" s="1"/>
  <c r="CM181" i="72"/>
  <c r="CM183" i="72" s="1"/>
  <c r="CB133" i="72"/>
  <c r="CB135" i="72" s="1"/>
  <c r="CB181" i="72"/>
  <c r="CB183" i="72" s="1"/>
  <c r="CK97" i="72"/>
  <c r="CK99" i="72"/>
  <c r="CK133" i="72"/>
  <c r="CK135" i="72"/>
  <c r="CR157" i="72"/>
  <c r="CR159" i="72" s="1"/>
  <c r="CR217" i="72"/>
  <c r="CR219" i="72" s="1"/>
  <c r="BZ133" i="72"/>
  <c r="BZ135" i="72"/>
  <c r="BZ181" i="72"/>
  <c r="BZ183" i="72"/>
  <c r="BY97" i="72"/>
  <c r="BY99" i="72"/>
  <c r="BY133" i="72"/>
  <c r="BY135" i="72"/>
  <c r="CV157" i="72"/>
  <c r="CV159" i="72" s="1"/>
  <c r="CV217" i="72"/>
  <c r="CV219" i="72" s="1"/>
  <c r="CH157" i="72"/>
  <c r="CH159" i="72" s="1"/>
  <c r="CH217" i="72"/>
  <c r="CH219" i="72" s="1"/>
  <c r="BB99" i="72"/>
  <c r="AS59" i="72"/>
  <c r="V59" i="72"/>
  <c r="V191" i="72"/>
  <c r="V47" i="72"/>
  <c r="W49" i="72" s="1"/>
  <c r="AE99" i="72"/>
  <c r="AG83" i="72"/>
  <c r="AG85" i="72" s="1"/>
  <c r="AS191" i="72"/>
  <c r="AS95" i="72"/>
  <c r="V167" i="72"/>
  <c r="V171" i="72" s="1"/>
  <c r="AC21" i="72"/>
  <c r="AB33" i="72"/>
  <c r="AB45" i="72" s="1"/>
  <c r="AB57" i="72" s="1"/>
  <c r="AB69" i="72" s="1"/>
  <c r="AB81" i="72" s="1"/>
  <c r="AB93" i="72" s="1"/>
  <c r="AB105" i="72" s="1"/>
  <c r="AB117" i="72" s="1"/>
  <c r="AB129" i="72" s="1"/>
  <c r="AB141" i="72" s="1"/>
  <c r="AB153" i="72" s="1"/>
  <c r="AB165" i="72" s="1"/>
  <c r="AB177" i="72" s="1"/>
  <c r="AB189" i="72" s="1"/>
  <c r="AB201" i="72" s="1"/>
  <c r="AB213" i="72" s="1"/>
  <c r="AB225" i="72" s="1"/>
  <c r="AB237" i="72" s="1"/>
  <c r="AB249" i="72" s="1"/>
  <c r="AB261" i="72" s="1"/>
  <c r="AB274" i="72" s="1"/>
  <c r="AB284" i="72" s="1"/>
  <c r="AF87" i="72"/>
  <c r="CC159" i="72"/>
  <c r="CT159" i="72"/>
  <c r="CL159" i="72"/>
  <c r="CG159" i="72"/>
  <c r="BX183" i="72"/>
  <c r="BX135" i="72"/>
  <c r="AF39" i="72"/>
  <c r="BD83" i="72"/>
  <c r="BD85" i="72" s="1"/>
  <c r="BD167" i="72"/>
  <c r="BD171" i="72" s="1"/>
  <c r="BD95" i="72"/>
  <c r="BD47" i="72"/>
  <c r="BE49" i="72" s="1"/>
  <c r="AG59" i="72"/>
  <c r="V83" i="72"/>
  <c r="V85" i="72" s="1"/>
  <c r="V95" i="72"/>
  <c r="AG95" i="72"/>
  <c r="AR87" i="72"/>
  <c r="AG71" i="72"/>
  <c r="AG167" i="72"/>
  <c r="AG171" i="72" s="1"/>
  <c r="AG191" i="72"/>
  <c r="V71" i="72"/>
  <c r="U39" i="72"/>
  <c r="U286" i="72"/>
  <c r="U288" i="72" s="1"/>
  <c r="BM183" i="72"/>
  <c r="BM159" i="72"/>
  <c r="BM87" i="72"/>
  <c r="BN87" i="72" s="1"/>
  <c r="BX159" i="72"/>
  <c r="O240" i="73"/>
  <c r="O119" i="73"/>
  <c r="I256" i="73"/>
  <c r="K256" i="73" s="1"/>
  <c r="K257" i="73" s="1"/>
  <c r="M136" i="73"/>
  <c r="I257" i="73" s="1"/>
  <c r="I154" i="73"/>
  <c r="O154" i="73" s="1"/>
  <c r="I185" i="73"/>
  <c r="O185" i="73" s="1"/>
  <c r="Y251" i="72"/>
  <c r="Y255" i="72" s="1"/>
  <c r="I216" i="73"/>
  <c r="O216" i="73" s="1"/>
  <c r="BB91" i="55"/>
  <c r="BB96" i="55" s="1"/>
  <c r="BG92" i="60" s="1"/>
  <c r="V15" i="63"/>
  <c r="W10" i="63"/>
  <c r="G43" i="71"/>
  <c r="G45" i="71" s="1"/>
  <c r="Q267" i="72"/>
  <c r="Q25" i="72"/>
  <c r="P299" i="72"/>
  <c r="I297" i="72"/>
  <c r="J286" i="72"/>
  <c r="F280" i="72"/>
  <c r="R267" i="72"/>
  <c r="H289" i="72"/>
  <c r="H290" i="72" s="1"/>
  <c r="DV20" i="72"/>
  <c r="EC241" i="72"/>
  <c r="DV27" i="72"/>
  <c r="J171" i="72"/>
  <c r="DW263" i="72"/>
  <c r="DW265" i="72"/>
  <c r="G276" i="72"/>
  <c r="DR41" i="71"/>
  <c r="DR47" i="71" s="1"/>
  <c r="DN41" i="71"/>
  <c r="DN47" i="71" s="1"/>
  <c r="DJ41" i="71"/>
  <c r="DJ47" i="71" s="1"/>
  <c r="DA41" i="71"/>
  <c r="DA47" i="71" s="1"/>
  <c r="DE215" i="72"/>
  <c r="I87" i="72"/>
  <c r="DE155" i="72"/>
  <c r="DD41" i="71"/>
  <c r="DD47" i="71" s="1"/>
  <c r="DS41" i="71"/>
  <c r="DS47" i="71" s="1"/>
  <c r="DO41" i="71"/>
  <c r="DO47" i="71" s="1"/>
  <c r="DK41" i="71"/>
  <c r="DK47" i="71" s="1"/>
  <c r="DB41" i="71"/>
  <c r="DB47" i="71" s="1"/>
  <c r="DA215" i="72"/>
  <c r="DA179" i="72"/>
  <c r="DA155" i="72"/>
  <c r="DA131" i="72"/>
  <c r="DA119" i="72"/>
  <c r="DA121" i="72" s="1"/>
  <c r="J51" i="72"/>
  <c r="K83" i="72"/>
  <c r="AT35" i="72"/>
  <c r="BJ103" i="60"/>
  <c r="BE99" i="55"/>
  <c r="EA133" i="72"/>
  <c r="EA128" i="72"/>
  <c r="BU103" i="60"/>
  <c r="BP99" i="55"/>
  <c r="DC20" i="71"/>
  <c r="DQ41" i="71"/>
  <c r="DQ47" i="71" s="1"/>
  <c r="DM41" i="71"/>
  <c r="DM47" i="71" s="1"/>
  <c r="EE20" i="71"/>
  <c r="DB20" i="71"/>
  <c r="K71" i="72"/>
  <c r="K35" i="72"/>
  <c r="J288" i="72"/>
  <c r="J37" i="72"/>
  <c r="BD100" i="55"/>
  <c r="EA217" i="72"/>
  <c r="EA219" i="72" s="1"/>
  <c r="EA212" i="72"/>
  <c r="EA157" i="72"/>
  <c r="EA159" i="72" s="1"/>
  <c r="EA152" i="72"/>
  <c r="K47" i="72"/>
  <c r="K95" i="72"/>
  <c r="K191" i="72"/>
  <c r="EC119" i="72"/>
  <c r="EC155" i="72"/>
  <c r="EC179" i="72"/>
  <c r="EC215" i="72"/>
  <c r="S276" i="72"/>
  <c r="K59" i="72"/>
  <c r="EB131" i="72"/>
  <c r="K167" i="72"/>
  <c r="CY41" i="71"/>
  <c r="CY47" i="71" s="1"/>
  <c r="EC41" i="71"/>
  <c r="EB38" i="71"/>
  <c r="DV28" i="71" s="1"/>
  <c r="DS20" i="71"/>
  <c r="DO20" i="71"/>
  <c r="DK20" i="71"/>
  <c r="DR20" i="71"/>
  <c r="DN20" i="71"/>
  <c r="DJ20" i="71"/>
  <c r="CX41" i="71"/>
  <c r="CX47" i="71" s="1"/>
  <c r="DF41" i="71"/>
  <c r="DF47" i="71" s="1"/>
  <c r="CW41" i="71"/>
  <c r="CW47" i="71" s="1"/>
  <c r="I39" i="72"/>
  <c r="I288" i="72"/>
  <c r="AS100" i="55"/>
  <c r="J85" i="72"/>
  <c r="G291" i="72"/>
  <c r="CG103" i="60"/>
  <c r="CB99" i="55"/>
  <c r="W35" i="72"/>
  <c r="I99" i="72"/>
  <c r="ED77" i="71"/>
  <c r="ED17" i="71"/>
  <c r="DG215" i="72"/>
  <c r="DG179" i="72"/>
  <c r="DG155" i="72"/>
  <c r="DG131" i="72"/>
  <c r="DG119" i="72"/>
  <c r="DG121" i="72" s="1"/>
  <c r="G78" i="71"/>
  <c r="AH35" i="72"/>
  <c r="DD20" i="71"/>
  <c r="CY20" i="71"/>
  <c r="DQ20" i="71"/>
  <c r="DM20" i="71"/>
  <c r="DI20" i="71"/>
  <c r="CX20" i="71"/>
  <c r="DF20" i="71"/>
  <c r="CW20" i="71"/>
  <c r="J75" i="72"/>
  <c r="K73" i="72" s="1"/>
  <c r="AY103" i="60"/>
  <c r="AT99" i="55"/>
  <c r="I22" i="71"/>
  <c r="CA100" i="55"/>
  <c r="EA176" i="72"/>
  <c r="EB181" i="72"/>
  <c r="EA183" i="72"/>
  <c r="EA121" i="72"/>
  <c r="EA116" i="72"/>
  <c r="K49" i="72"/>
  <c r="J97" i="72"/>
  <c r="H63" i="72"/>
  <c r="EC131" i="72"/>
  <c r="J195" i="72"/>
  <c r="EA135" i="72"/>
  <c r="EB119" i="72"/>
  <c r="EB155" i="72"/>
  <c r="EB179" i="72"/>
  <c r="EB215" i="72"/>
  <c r="BO100" i="55"/>
  <c r="AS87" i="72" l="1"/>
  <c r="R298" i="72"/>
  <c r="Q27" i="72"/>
  <c r="Q298" i="72"/>
  <c r="AG286" i="72"/>
  <c r="AG288" i="72" s="1"/>
  <c r="AG87" i="72"/>
  <c r="DE217" i="72"/>
  <c r="DE219" i="72" s="1"/>
  <c r="BZ59" i="72"/>
  <c r="CL167" i="72"/>
  <c r="CL171" i="72" s="1"/>
  <c r="CL47" i="72"/>
  <c r="CM49" i="72" s="1"/>
  <c r="BZ83" i="72"/>
  <c r="BZ85" i="72" s="1"/>
  <c r="CL191" i="72"/>
  <c r="CL71" i="72"/>
  <c r="DG133" i="72"/>
  <c r="DG135" i="72" s="1"/>
  <c r="DG181" i="72"/>
  <c r="DG183" i="72" s="1"/>
  <c r="W37" i="72"/>
  <c r="BZ167" i="72"/>
  <c r="BZ171" i="72" s="1"/>
  <c r="BZ95" i="72"/>
  <c r="BZ47" i="72"/>
  <c r="CA49" i="72" s="1"/>
  <c r="CL59" i="72"/>
  <c r="AT37" i="72"/>
  <c r="AT39" i="72" s="1"/>
  <c r="DA133" i="72"/>
  <c r="DA135" i="72" s="1"/>
  <c r="DA181" i="72"/>
  <c r="DA183" i="72" s="1"/>
  <c r="DE119" i="72"/>
  <c r="DE121" i="72" s="1"/>
  <c r="W71" i="72"/>
  <c r="AH191" i="72"/>
  <c r="AH167" i="72"/>
  <c r="AH171" i="72" s="1"/>
  <c r="AH71" i="72"/>
  <c r="AG97" i="72"/>
  <c r="W95" i="72"/>
  <c r="BE47" i="72"/>
  <c r="BF49" i="72" s="1"/>
  <c r="BD97" i="72"/>
  <c r="BE167" i="72"/>
  <c r="BE171" i="72" s="1"/>
  <c r="AD21" i="72"/>
  <c r="AC33" i="72"/>
  <c r="AC45" i="72" s="1"/>
  <c r="AC57" i="72" s="1"/>
  <c r="AC69" i="72" s="1"/>
  <c r="AC81" i="72" s="1"/>
  <c r="AC93" i="72" s="1"/>
  <c r="AC105" i="72" s="1"/>
  <c r="AC117" i="72" s="1"/>
  <c r="AC129" i="72" s="1"/>
  <c r="AC141" i="72" s="1"/>
  <c r="AC153" i="72" s="1"/>
  <c r="AC165" i="72" s="1"/>
  <c r="AC177" i="72" s="1"/>
  <c r="AC189" i="72" s="1"/>
  <c r="AC201" i="72" s="1"/>
  <c r="AC213" i="72" s="1"/>
  <c r="AC225" i="72" s="1"/>
  <c r="AC237" i="72" s="1"/>
  <c r="AC249" i="72" s="1"/>
  <c r="AC261" i="72" s="1"/>
  <c r="AC274" i="72" s="1"/>
  <c r="AC284" i="72" s="1"/>
  <c r="AT95" i="72"/>
  <c r="AT191" i="72"/>
  <c r="AH83" i="72"/>
  <c r="AH85" i="72" s="1"/>
  <c r="W47" i="72"/>
  <c r="X49" i="72" s="1"/>
  <c r="BD87" i="72"/>
  <c r="BO83" i="72"/>
  <c r="BO85" i="72" s="1"/>
  <c r="BO191" i="72"/>
  <c r="BE71" i="72"/>
  <c r="V87" i="72"/>
  <c r="BO47" i="72"/>
  <c r="BP49" i="72" s="1"/>
  <c r="BO71" i="72"/>
  <c r="BO95" i="72"/>
  <c r="BO167" i="72"/>
  <c r="BO171" i="72" s="1"/>
  <c r="CL95" i="72"/>
  <c r="DE41" i="71"/>
  <c r="DE47" i="71" s="1"/>
  <c r="AH37" i="72"/>
  <c r="AH39" i="72" s="1"/>
  <c r="DG157" i="72"/>
  <c r="DG217" i="72"/>
  <c r="DG219" i="72" s="1"/>
  <c r="G295" i="72"/>
  <c r="BZ191" i="72"/>
  <c r="BZ71" i="72"/>
  <c r="CL83" i="72"/>
  <c r="CL85" i="72" s="1"/>
  <c r="DA157" i="72"/>
  <c r="DA217" i="72"/>
  <c r="DA219" i="72" s="1"/>
  <c r="DE157" i="72"/>
  <c r="DE159" i="72" s="1"/>
  <c r="DE179" i="72"/>
  <c r="DE20" i="71"/>
  <c r="BO87" i="72"/>
  <c r="AH95" i="72"/>
  <c r="V97" i="72"/>
  <c r="W83" i="72"/>
  <c r="W85" i="72" s="1"/>
  <c r="AH59" i="72"/>
  <c r="BE95" i="72"/>
  <c r="BE83" i="72"/>
  <c r="BE85" i="72" s="1"/>
  <c r="AH87" i="72"/>
  <c r="W167" i="72"/>
  <c r="W171" i="72" s="1"/>
  <c r="AS97" i="72"/>
  <c r="W191" i="72"/>
  <c r="W59" i="72"/>
  <c r="AT59" i="72"/>
  <c r="V286" i="72"/>
  <c r="V288" i="72" s="1"/>
  <c r="BE59" i="72"/>
  <c r="AT83" i="72"/>
  <c r="AT85" i="72" s="1"/>
  <c r="AH47" i="72"/>
  <c r="AI49" i="72" s="1"/>
  <c r="BE191" i="72"/>
  <c r="AT167" i="72"/>
  <c r="AT171" i="72" s="1"/>
  <c r="AT47" i="72"/>
  <c r="AU49" i="72" s="1"/>
  <c r="AT71" i="72"/>
  <c r="BO59" i="72"/>
  <c r="BN97" i="72"/>
  <c r="BN99" i="72" s="1"/>
  <c r="AS39" i="72"/>
  <c r="AS286" i="72"/>
  <c r="AS288" i="72" s="1"/>
  <c r="CO159" i="72"/>
  <c r="CF183" i="72"/>
  <c r="CF135" i="72"/>
  <c r="I24" i="71"/>
  <c r="I155" i="73"/>
  <c r="O155" i="73" s="1"/>
  <c r="I120" i="73"/>
  <c r="O218" i="73"/>
  <c r="I186" i="73"/>
  <c r="O186" i="73" s="1"/>
  <c r="Z251" i="72"/>
  <c r="Z255" i="72" s="1"/>
  <c r="BC91" i="55"/>
  <c r="BC96" i="55" s="1"/>
  <c r="BH92" i="60" s="1"/>
  <c r="W15" i="63"/>
  <c r="X10" i="63"/>
  <c r="E302" i="72"/>
  <c r="J297" i="72"/>
  <c r="F296" i="72"/>
  <c r="F300" i="72" s="1"/>
  <c r="G280" i="72"/>
  <c r="S267" i="72"/>
  <c r="R27" i="72"/>
  <c r="K286" i="72"/>
  <c r="DW267" i="72"/>
  <c r="DW260" i="72"/>
  <c r="DW25" i="72"/>
  <c r="EC243" i="72"/>
  <c r="DL20" i="71"/>
  <c r="DT20" i="71"/>
  <c r="J99" i="72"/>
  <c r="DL41" i="71"/>
  <c r="DL47" i="71" s="1"/>
  <c r="DP20" i="71"/>
  <c r="DI41" i="71"/>
  <c r="DI47" i="71" s="1"/>
  <c r="G48" i="71"/>
  <c r="G51" i="71" s="1"/>
  <c r="J39" i="72"/>
  <c r="H276" i="72"/>
  <c r="DE131" i="72"/>
  <c r="DP215" i="72"/>
  <c r="DP119" i="72"/>
  <c r="DP121" i="72" s="1"/>
  <c r="DI215" i="72"/>
  <c r="DI179" i="72"/>
  <c r="DI181" i="72" s="1"/>
  <c r="DI155" i="72"/>
  <c r="DI157" i="72" s="1"/>
  <c r="DI131" i="72"/>
  <c r="DI133" i="72" s="1"/>
  <c r="DI119" i="72"/>
  <c r="DI121" i="72" s="1"/>
  <c r="DI83" i="72"/>
  <c r="DI59" i="72"/>
  <c r="DL215" i="72"/>
  <c r="DL179" i="72"/>
  <c r="DL181" i="72" s="1"/>
  <c r="DL155" i="72"/>
  <c r="DL157" i="72" s="1"/>
  <c r="DL131" i="72"/>
  <c r="DL133" i="72" s="1"/>
  <c r="DL119" i="72"/>
  <c r="DL121" i="72" s="1"/>
  <c r="DT215" i="72"/>
  <c r="DT179" i="72"/>
  <c r="DT181" i="72" s="1"/>
  <c r="DT155" i="72"/>
  <c r="DT157" i="72" s="1"/>
  <c r="DT131" i="72"/>
  <c r="DT133" i="72" s="1"/>
  <c r="DT119" i="72"/>
  <c r="DT121" i="72" s="1"/>
  <c r="EB217" i="72"/>
  <c r="EB219" i="72" s="1"/>
  <c r="EB212" i="72"/>
  <c r="EC181" i="72"/>
  <c r="EB176" i="72"/>
  <c r="EB121" i="72"/>
  <c r="EB116" i="72"/>
  <c r="EC133" i="72"/>
  <c r="EC128" i="72"/>
  <c r="EB183" i="72"/>
  <c r="AT100" i="55"/>
  <c r="DF215" i="72"/>
  <c r="DF179" i="72"/>
  <c r="DF155" i="72"/>
  <c r="DF131" i="72"/>
  <c r="DF119" i="72"/>
  <c r="DF121" i="72" s="1"/>
  <c r="DM215" i="72"/>
  <c r="DM179" i="72"/>
  <c r="DM181" i="72" s="1"/>
  <c r="DM155" i="72"/>
  <c r="DM157" i="72" s="1"/>
  <c r="DM131" i="72"/>
  <c r="DM133" i="72" s="1"/>
  <c r="DM119" i="72"/>
  <c r="DM121" i="72" s="1"/>
  <c r="DD215" i="72"/>
  <c r="DD179" i="72"/>
  <c r="DD155" i="72"/>
  <c r="DD131" i="72"/>
  <c r="DD119" i="72"/>
  <c r="DD121" i="72" s="1"/>
  <c r="BV103" i="60"/>
  <c r="BQ99" i="55"/>
  <c r="BK103" i="60"/>
  <c r="BF99" i="55"/>
  <c r="DN215" i="72"/>
  <c r="DN179" i="72"/>
  <c r="DN181" i="72" s="1"/>
  <c r="DN155" i="72"/>
  <c r="DN157" i="72" s="1"/>
  <c r="DN131" i="72"/>
  <c r="DN119" i="72"/>
  <c r="DN121" i="72" s="1"/>
  <c r="DK215" i="72"/>
  <c r="DK179" i="72"/>
  <c r="DK181" i="72" s="1"/>
  <c r="DK155" i="72"/>
  <c r="DK157" i="72" s="1"/>
  <c r="DK131" i="72"/>
  <c r="DK119" i="72"/>
  <c r="DK121" i="72" s="1"/>
  <c r="DS215" i="72"/>
  <c r="DS179" i="72"/>
  <c r="DS181" i="72" s="1"/>
  <c r="DS155" i="72"/>
  <c r="DS157" i="72" s="1"/>
  <c r="DS131" i="72"/>
  <c r="DS119" i="72"/>
  <c r="DS121" i="72" s="1"/>
  <c r="EC38" i="71"/>
  <c r="DW28" i="71" s="1"/>
  <c r="ED41" i="71"/>
  <c r="EC212" i="72"/>
  <c r="EC157" i="72"/>
  <c r="EC152" i="72"/>
  <c r="K97" i="72"/>
  <c r="L49" i="72"/>
  <c r="T276" i="72"/>
  <c r="L35" i="72"/>
  <c r="L71" i="72"/>
  <c r="DB215" i="72"/>
  <c r="DB179" i="72"/>
  <c r="DB155" i="72"/>
  <c r="DB131" i="72"/>
  <c r="DB119" i="72"/>
  <c r="DB121" i="72" s="1"/>
  <c r="DC215" i="72"/>
  <c r="DC179" i="72"/>
  <c r="DC155" i="72"/>
  <c r="DC131" i="72"/>
  <c r="DC119" i="72"/>
  <c r="DC121" i="72" s="1"/>
  <c r="BP100" i="55"/>
  <c r="AU35" i="72"/>
  <c r="K85" i="72"/>
  <c r="H291" i="72"/>
  <c r="K51" i="72"/>
  <c r="EB157" i="72"/>
  <c r="EB159" i="72" s="1"/>
  <c r="EB152" i="72"/>
  <c r="K195" i="72"/>
  <c r="I61" i="72"/>
  <c r="H293" i="72"/>
  <c r="CW215" i="72"/>
  <c r="CW191" i="72"/>
  <c r="CW179" i="72"/>
  <c r="CW167" i="72"/>
  <c r="CW171" i="72" s="1"/>
  <c r="CW155" i="72"/>
  <c r="CW131" i="72"/>
  <c r="CW119" i="72"/>
  <c r="CW121" i="72" s="1"/>
  <c r="CW95" i="72"/>
  <c r="CW83" i="72"/>
  <c r="CW71" i="72"/>
  <c r="CW59" i="72"/>
  <c r="CW47" i="72"/>
  <c r="CX49" i="72" s="1"/>
  <c r="CX215" i="72"/>
  <c r="CX179" i="72"/>
  <c r="CX155" i="72"/>
  <c r="CX131" i="72"/>
  <c r="CX119" i="72"/>
  <c r="CX121" i="72" s="1"/>
  <c r="DQ215" i="72"/>
  <c r="DQ179" i="72"/>
  <c r="DQ181" i="72" s="1"/>
  <c r="DQ155" i="72"/>
  <c r="DQ157" i="72" s="1"/>
  <c r="DQ131" i="72"/>
  <c r="DQ133" i="72" s="1"/>
  <c r="DQ119" i="72"/>
  <c r="DQ121" i="72" s="1"/>
  <c r="CY215" i="72"/>
  <c r="CY179" i="72"/>
  <c r="CY155" i="72"/>
  <c r="CY131" i="72"/>
  <c r="CY119" i="72"/>
  <c r="CY121" i="72" s="1"/>
  <c r="AI35" i="72"/>
  <c r="X35" i="72"/>
  <c r="CB100" i="55"/>
  <c r="DJ215" i="72"/>
  <c r="DJ179" i="72"/>
  <c r="DJ181" i="72" s="1"/>
  <c r="DJ155" i="72"/>
  <c r="DJ157" i="72" s="1"/>
  <c r="DJ131" i="72"/>
  <c r="DJ119" i="72"/>
  <c r="DJ121" i="72" s="1"/>
  <c r="DR215" i="72"/>
  <c r="DR179" i="72"/>
  <c r="DR181" i="72" s="1"/>
  <c r="DR155" i="72"/>
  <c r="DR157" i="72" s="1"/>
  <c r="DR131" i="72"/>
  <c r="DR119" i="72"/>
  <c r="DR121" i="72" s="1"/>
  <c r="DO215" i="72"/>
  <c r="DO179" i="72"/>
  <c r="DO181" i="72" s="1"/>
  <c r="DO155" i="72"/>
  <c r="DO157" i="72" s="1"/>
  <c r="DO131" i="72"/>
  <c r="DO119" i="72"/>
  <c r="DO121" i="72" s="1"/>
  <c r="L167" i="72"/>
  <c r="EB133" i="72"/>
  <c r="EB128" i="72"/>
  <c r="L59" i="72"/>
  <c r="J87" i="72"/>
  <c r="EC176" i="72"/>
  <c r="ED181" i="72"/>
  <c r="EC121" i="72"/>
  <c r="EC116" i="72"/>
  <c r="L191" i="72"/>
  <c r="L95" i="72"/>
  <c r="L47" i="72"/>
  <c r="AZ103" i="60"/>
  <c r="AU99" i="55"/>
  <c r="K37" i="72"/>
  <c r="K75" i="72"/>
  <c r="L73" i="72" s="1"/>
  <c r="EE77" i="71"/>
  <c r="EE17" i="71"/>
  <c r="BE100" i="55"/>
  <c r="CH103" i="60"/>
  <c r="CC99" i="55"/>
  <c r="L83" i="72"/>
  <c r="K171" i="72"/>
  <c r="R299" i="72" l="1"/>
  <c r="S298" i="72"/>
  <c r="Q299" i="72"/>
  <c r="DP155" i="72"/>
  <c r="DP157" i="72" s="1"/>
  <c r="DO183" i="72"/>
  <c r="DR217" i="72"/>
  <c r="DR219" i="72" s="1"/>
  <c r="DJ159" i="72"/>
  <c r="X37" i="72"/>
  <c r="X39" i="72" s="1"/>
  <c r="CY181" i="72"/>
  <c r="CY183" i="72" s="1"/>
  <c r="DQ183" i="72"/>
  <c r="CX133" i="72"/>
  <c r="CX181" i="72"/>
  <c r="CW97" i="72"/>
  <c r="CW133" i="72"/>
  <c r="DC157" i="72"/>
  <c r="DC159" i="72"/>
  <c r="DC217" i="72"/>
  <c r="DC219" i="72" s="1"/>
  <c r="DB157" i="72"/>
  <c r="DB217" i="72"/>
  <c r="DB219" i="72" s="1"/>
  <c r="DS133" i="72"/>
  <c r="DS135" i="72" s="1"/>
  <c r="DS183" i="72"/>
  <c r="DK133" i="72"/>
  <c r="DK183" i="72"/>
  <c r="DN159" i="72"/>
  <c r="DN217" i="72"/>
  <c r="DN219" i="72" s="1"/>
  <c r="DD133" i="72"/>
  <c r="DD135" i="72" s="1"/>
  <c r="DD181" i="72"/>
  <c r="DD183" i="72" s="1"/>
  <c r="DM159" i="72"/>
  <c r="DM217" i="72"/>
  <c r="DM219" i="72" s="1"/>
  <c r="DP41" i="71"/>
  <c r="DP47" i="71" s="1"/>
  <c r="DF157" i="72"/>
  <c r="DF159" i="72" s="1"/>
  <c r="DF217" i="72"/>
  <c r="DF219" i="72" s="1"/>
  <c r="DT159" i="72"/>
  <c r="DT217" i="72"/>
  <c r="DT219" i="72" s="1"/>
  <c r="DL159" i="72"/>
  <c r="DL217" i="72"/>
  <c r="DL219" i="72" s="1"/>
  <c r="DI85" i="72"/>
  <c r="DI159" i="72"/>
  <c r="DI183" i="72"/>
  <c r="DI217" i="72"/>
  <c r="DI219" i="72" s="1"/>
  <c r="DP217" i="72"/>
  <c r="DP219" i="72" s="1"/>
  <c r="AU71" i="72"/>
  <c r="AU167" i="72"/>
  <c r="AU171" i="72" s="1"/>
  <c r="BF191" i="72"/>
  <c r="AU83" i="72"/>
  <c r="AU85" i="72" s="1"/>
  <c r="BF59" i="72"/>
  <c r="X59" i="72"/>
  <c r="X191" i="72"/>
  <c r="X167" i="72"/>
  <c r="X171" i="72" s="1"/>
  <c r="BE97" i="72"/>
  <c r="BE99" i="72" s="1"/>
  <c r="AI59" i="72"/>
  <c r="X83" i="72"/>
  <c r="X85" i="72" s="1"/>
  <c r="AH97" i="72"/>
  <c r="AT87" i="72"/>
  <c r="AU87" i="72" s="1"/>
  <c r="CL97" i="72"/>
  <c r="BO97" i="72"/>
  <c r="BE87" i="72"/>
  <c r="AI83" i="72"/>
  <c r="AI85" i="72" s="1"/>
  <c r="AU95" i="72"/>
  <c r="AE21" i="72"/>
  <c r="AD33" i="72"/>
  <c r="AD45" i="72" s="1"/>
  <c r="AD57" i="72" s="1"/>
  <c r="AD69" i="72" s="1"/>
  <c r="AD81" i="72" s="1"/>
  <c r="AD93" i="72" s="1"/>
  <c r="AD105" i="72" s="1"/>
  <c r="AD117" i="72" s="1"/>
  <c r="AD129" i="72" s="1"/>
  <c r="AD141" i="72" s="1"/>
  <c r="AD153" i="72" s="1"/>
  <c r="AD165" i="72" s="1"/>
  <c r="AD177" i="72" s="1"/>
  <c r="AD189" i="72" s="1"/>
  <c r="AD201" i="72" s="1"/>
  <c r="AD213" i="72" s="1"/>
  <c r="AD225" i="72" s="1"/>
  <c r="AD237" i="72" s="1"/>
  <c r="AD249" i="72" s="1"/>
  <c r="AD261" i="72" s="1"/>
  <c r="AD274" i="72" s="1"/>
  <c r="AD284" i="72" s="1"/>
  <c r="BF167" i="72"/>
  <c r="BF171" i="72" s="1"/>
  <c r="BF47" i="72"/>
  <c r="BG49" i="72" s="1"/>
  <c r="X95" i="72"/>
  <c r="AT286" i="72"/>
  <c r="AT288" i="72" s="1"/>
  <c r="CM59" i="72"/>
  <c r="CA47" i="72"/>
  <c r="CB49" i="72" s="1"/>
  <c r="CA95" i="72"/>
  <c r="CA167" i="72"/>
  <c r="BZ87" i="72"/>
  <c r="CL87" i="72"/>
  <c r="DO133" i="72"/>
  <c r="DO135" i="72" s="1"/>
  <c r="DR159" i="72"/>
  <c r="DJ217" i="72"/>
  <c r="DJ219" i="72" s="1"/>
  <c r="CY133" i="72"/>
  <c r="DQ135" i="72"/>
  <c r="DO159" i="72"/>
  <c r="DO217" i="72"/>
  <c r="DO219" i="72" s="1"/>
  <c r="DR133" i="72"/>
  <c r="DR183" i="72"/>
  <c r="DJ133" i="72"/>
  <c r="DJ135" i="72" s="1"/>
  <c r="DJ183" i="72"/>
  <c r="AI37" i="72"/>
  <c r="CY157" i="72"/>
  <c r="CY217" i="72"/>
  <c r="CY219" i="72" s="1"/>
  <c r="DQ159" i="72"/>
  <c r="DQ217" i="72"/>
  <c r="DQ219" i="72" s="1"/>
  <c r="DT41" i="71"/>
  <c r="DT47" i="71" s="1"/>
  <c r="CX157" i="72"/>
  <c r="CX159" i="72" s="1"/>
  <c r="CX217" i="72"/>
  <c r="CX219" i="72" s="1"/>
  <c r="CW85" i="72"/>
  <c r="CW157" i="72"/>
  <c r="CW181" i="72"/>
  <c r="CW217" i="72"/>
  <c r="CW219" i="72" s="1"/>
  <c r="H295" i="72"/>
  <c r="AU37" i="72"/>
  <c r="DC133" i="72"/>
  <c r="DC181" i="72"/>
  <c r="DB133" i="72"/>
  <c r="DB181" i="72"/>
  <c r="DS159" i="72"/>
  <c r="DS217" i="72"/>
  <c r="DS219" i="72" s="1"/>
  <c r="DK159" i="72"/>
  <c r="DK217" i="72"/>
  <c r="DK219" i="72" s="1"/>
  <c r="DN133" i="72"/>
  <c r="DN135" i="72" s="1"/>
  <c r="DN183" i="72"/>
  <c r="DD157" i="72"/>
  <c r="DD159" i="72" s="1"/>
  <c r="DD217" i="72"/>
  <c r="DD219" i="72" s="1"/>
  <c r="DM135" i="72"/>
  <c r="DM183" i="72"/>
  <c r="DF133" i="72"/>
  <c r="DF181" i="72"/>
  <c r="DT135" i="72"/>
  <c r="DT183" i="72"/>
  <c r="DL135" i="72"/>
  <c r="DL183" i="72"/>
  <c r="DI47" i="72"/>
  <c r="DI71" i="72"/>
  <c r="DI95" i="72"/>
  <c r="DI135" i="72"/>
  <c r="DI167" i="72"/>
  <c r="DI171" i="72" s="1"/>
  <c r="DI191" i="72"/>
  <c r="DP131" i="72"/>
  <c r="DP133" i="72" s="1"/>
  <c r="DP179" i="72"/>
  <c r="DP181" i="72" s="1"/>
  <c r="DE133" i="72"/>
  <c r="BP59" i="72"/>
  <c r="AU47" i="72"/>
  <c r="AV49" i="72" s="1"/>
  <c r="AI47" i="72"/>
  <c r="AJ49" i="72" s="1"/>
  <c r="AU59" i="72"/>
  <c r="AS99" i="72"/>
  <c r="BF83" i="72"/>
  <c r="BF85" i="72" s="1"/>
  <c r="BF95" i="72"/>
  <c r="V99" i="72"/>
  <c r="AI95" i="72"/>
  <c r="DE181" i="72"/>
  <c r="DA159" i="72"/>
  <c r="CM83" i="72"/>
  <c r="CM85" i="72" s="1"/>
  <c r="CA71" i="72"/>
  <c r="CA191" i="72"/>
  <c r="DG159" i="72"/>
  <c r="AH286" i="72"/>
  <c r="AH288" i="72" s="1"/>
  <c r="CM95" i="72"/>
  <c r="BP167" i="72"/>
  <c r="BP171" i="72" s="1"/>
  <c r="BP95" i="72"/>
  <c r="BP71" i="72"/>
  <c r="BP47" i="72"/>
  <c r="BQ49" i="72" s="1"/>
  <c r="W87" i="72"/>
  <c r="X87" i="72" s="1"/>
  <c r="BF71" i="72"/>
  <c r="BP191" i="72"/>
  <c r="BP83" i="72"/>
  <c r="BP85" i="72" s="1"/>
  <c r="X47" i="72"/>
  <c r="Y49" i="72" s="1"/>
  <c r="AU191" i="72"/>
  <c r="AT97" i="72"/>
  <c r="AT99" i="72" s="1"/>
  <c r="BD99" i="72"/>
  <c r="W97" i="72"/>
  <c r="W99" i="72" s="1"/>
  <c r="AG99" i="72"/>
  <c r="AI71" i="72"/>
  <c r="AI167" i="72"/>
  <c r="AI171" i="72" s="1"/>
  <c r="AI191" i="72"/>
  <c r="X71" i="72"/>
  <c r="BZ97" i="72"/>
  <c r="BZ99" i="72" s="1"/>
  <c r="CA171" i="72"/>
  <c r="W39" i="72"/>
  <c r="W286" i="72"/>
  <c r="W288" i="72" s="1"/>
  <c r="CM71" i="72"/>
  <c r="CM191" i="72"/>
  <c r="CA83" i="72"/>
  <c r="CA85" i="72" s="1"/>
  <c r="CM47" i="72"/>
  <c r="CN49" i="72" s="1"/>
  <c r="CM167" i="72"/>
  <c r="CM171" i="72" s="1"/>
  <c r="CA59" i="72"/>
  <c r="O188" i="73"/>
  <c r="I189" i="73" s="1"/>
  <c r="O189" i="73" s="1"/>
  <c r="O241" i="73"/>
  <c r="O120" i="73"/>
  <c r="O219" i="73"/>
  <c r="I219" i="73"/>
  <c r="AA251" i="72"/>
  <c r="AA255" i="72" s="1"/>
  <c r="O157" i="73"/>
  <c r="BD91" i="55"/>
  <c r="BD96" i="55" s="1"/>
  <c r="BI92" i="60" s="1"/>
  <c r="X15" i="63"/>
  <c r="Y10" i="63"/>
  <c r="F302" i="72"/>
  <c r="K297" i="72"/>
  <c r="G296" i="72"/>
  <c r="G300" i="72" s="1"/>
  <c r="EC159" i="72"/>
  <c r="T267" i="72"/>
  <c r="L286" i="72"/>
  <c r="H280" i="72"/>
  <c r="S27" i="72"/>
  <c r="H43" i="71"/>
  <c r="H45" i="71" s="1"/>
  <c r="H78" i="71" s="1"/>
  <c r="K99" i="72"/>
  <c r="ED241" i="72"/>
  <c r="DX265" i="72"/>
  <c r="DX263" i="72"/>
  <c r="L171" i="72"/>
  <c r="K87" i="72"/>
  <c r="DW27" i="72"/>
  <c r="AP93" i="55"/>
  <c r="K39" i="72"/>
  <c r="I63" i="72"/>
  <c r="J61" i="72" s="1"/>
  <c r="I276" i="72"/>
  <c r="EC183" i="72"/>
  <c r="AO93" i="55"/>
  <c r="BG99" i="55"/>
  <c r="M83" i="72"/>
  <c r="AU100" i="55"/>
  <c r="M49" i="72"/>
  <c r="L85" i="72"/>
  <c r="U276" i="72"/>
  <c r="M47" i="72"/>
  <c r="M95" i="72"/>
  <c r="M191" i="72"/>
  <c r="M59" i="72"/>
  <c r="Y35" i="72"/>
  <c r="AJ35" i="72"/>
  <c r="ED119" i="72"/>
  <c r="ED155" i="72"/>
  <c r="ED179" i="72"/>
  <c r="ED215" i="72"/>
  <c r="EB135" i="72"/>
  <c r="EC135" i="72" s="1"/>
  <c r="CI103" i="60"/>
  <c r="CD99" i="55"/>
  <c r="M71" i="72"/>
  <c r="M35" i="72"/>
  <c r="L288" i="72"/>
  <c r="L37" i="72"/>
  <c r="EC217" i="72"/>
  <c r="EE41" i="71"/>
  <c r="ED38" i="71"/>
  <c r="DX28" i="71" s="1"/>
  <c r="BF100" i="55"/>
  <c r="BQ100" i="55"/>
  <c r="J22" i="71"/>
  <c r="EE119" i="72"/>
  <c r="EE155" i="72"/>
  <c r="EE179" i="72"/>
  <c r="EE215" i="72"/>
  <c r="CC100" i="55"/>
  <c r="K288" i="72"/>
  <c r="L97" i="72"/>
  <c r="M167" i="72"/>
  <c r="BL103" i="60"/>
  <c r="BW103" i="60"/>
  <c r="BR99" i="55"/>
  <c r="ED131" i="72"/>
  <c r="I289" i="72"/>
  <c r="I290" i="72" s="1"/>
  <c r="L195" i="72"/>
  <c r="L51" i="72"/>
  <c r="AV35" i="72"/>
  <c r="L75" i="72"/>
  <c r="M73" i="72" s="1"/>
  <c r="BA103" i="60"/>
  <c r="AV99" i="55"/>
  <c r="ED183" i="72"/>
  <c r="EE131" i="72"/>
  <c r="AI87" i="72" l="1"/>
  <c r="DP159" i="72"/>
  <c r="S299" i="72"/>
  <c r="T298" i="72"/>
  <c r="DJ191" i="72"/>
  <c r="DJ71" i="72"/>
  <c r="DJ167" i="72"/>
  <c r="DJ95" i="72"/>
  <c r="DJ97" i="72" s="1"/>
  <c r="DJ47" i="72"/>
  <c r="DK49" i="72" s="1"/>
  <c r="AV37" i="72"/>
  <c r="AV39" i="72" s="1"/>
  <c r="CX167" i="72"/>
  <c r="CX171" i="72" s="1"/>
  <c r="CX95" i="72"/>
  <c r="CX47" i="72"/>
  <c r="CY49" i="72" s="1"/>
  <c r="DJ59" i="72"/>
  <c r="CX59" i="72"/>
  <c r="AJ37" i="72"/>
  <c r="AJ39" i="72" s="1"/>
  <c r="Y71" i="72"/>
  <c r="AJ191" i="72"/>
  <c r="AJ167" i="72"/>
  <c r="AJ171" i="72" s="1"/>
  <c r="AJ71" i="72"/>
  <c r="AV191" i="72"/>
  <c r="BQ191" i="72"/>
  <c r="BG71" i="72"/>
  <c r="BQ71" i="72"/>
  <c r="BP97" i="72"/>
  <c r="BP99" i="72" s="1"/>
  <c r="BQ167" i="72"/>
  <c r="BQ171" i="72" s="1"/>
  <c r="CN95" i="72"/>
  <c r="AI97" i="72"/>
  <c r="AI99" i="72" s="1"/>
  <c r="BF97" i="72"/>
  <c r="BF99" i="72" s="1"/>
  <c r="BG83" i="72"/>
  <c r="BG85" i="72" s="1"/>
  <c r="AV59" i="72"/>
  <c r="DP135" i="72"/>
  <c r="DJ171" i="72"/>
  <c r="DI97" i="72"/>
  <c r="DI99" i="72" s="1"/>
  <c r="DJ49" i="72"/>
  <c r="CM87" i="72"/>
  <c r="CB167" i="72"/>
  <c r="CB95" i="72"/>
  <c r="CB47" i="72"/>
  <c r="CC49" i="72" s="1"/>
  <c r="CN59" i="72"/>
  <c r="Y95" i="72"/>
  <c r="BG167" i="72"/>
  <c r="BG171" i="72" s="1"/>
  <c r="AF21" i="72"/>
  <c r="AE33" i="72"/>
  <c r="AE45" i="72" s="1"/>
  <c r="AE57" i="72" s="1"/>
  <c r="AE69" i="72" s="1"/>
  <c r="AE81" i="72" s="1"/>
  <c r="AE93" i="72" s="1"/>
  <c r="AE105" i="72" s="1"/>
  <c r="AE117" i="72" s="1"/>
  <c r="AE129" i="72" s="1"/>
  <c r="AE141" i="72" s="1"/>
  <c r="AE153" i="72" s="1"/>
  <c r="AE165" i="72" s="1"/>
  <c r="AE177" i="72" s="1"/>
  <c r="AE189" i="72" s="1"/>
  <c r="AE201" i="72" s="1"/>
  <c r="AE213" i="72" s="1"/>
  <c r="AE225" i="72" s="1"/>
  <c r="AE237" i="72" s="1"/>
  <c r="AE249" i="72" s="1"/>
  <c r="AE261" i="72" s="1"/>
  <c r="AE274" i="72" s="1"/>
  <c r="AE284" i="72" s="1"/>
  <c r="AV95" i="72"/>
  <c r="AJ83" i="72"/>
  <c r="AJ85" i="72" s="1"/>
  <c r="Y167" i="72"/>
  <c r="Y171" i="72" s="1"/>
  <c r="BG59" i="72"/>
  <c r="AV83" i="72"/>
  <c r="AV85" i="72" s="1"/>
  <c r="BG191" i="72"/>
  <c r="AV167" i="72"/>
  <c r="AV171" i="72" s="1"/>
  <c r="CX191" i="72"/>
  <c r="CX71" i="72"/>
  <c r="L99" i="72"/>
  <c r="DJ83" i="72"/>
  <c r="DJ85" i="72" s="1"/>
  <c r="CX83" i="72"/>
  <c r="CX85" i="72" s="1"/>
  <c r="Y37" i="72"/>
  <c r="Y39" i="72" s="1"/>
  <c r="I280" i="72"/>
  <c r="CB59" i="72"/>
  <c r="CN167" i="72"/>
  <c r="CN171" i="72" s="1"/>
  <c r="CN47" i="72"/>
  <c r="CO49" i="72" s="1"/>
  <c r="CB83" i="72"/>
  <c r="CB85" i="72" s="1"/>
  <c r="CN191" i="72"/>
  <c r="CN71" i="72"/>
  <c r="CB171" i="72"/>
  <c r="Y47" i="72"/>
  <c r="Z49" i="72" s="1"/>
  <c r="BQ83" i="72"/>
  <c r="BQ85" i="72" s="1"/>
  <c r="BQ47" i="72"/>
  <c r="BR49" i="72" s="1"/>
  <c r="BQ95" i="72"/>
  <c r="CM97" i="72"/>
  <c r="CB191" i="72"/>
  <c r="CB71" i="72"/>
  <c r="CN83" i="72"/>
  <c r="CN85" i="72" s="1"/>
  <c r="DE183" i="72"/>
  <c r="BP87" i="72"/>
  <c r="BQ87" i="72" s="1"/>
  <c r="AJ95" i="72"/>
  <c r="BG95" i="72"/>
  <c r="AJ87" i="72"/>
  <c r="AJ47" i="72"/>
  <c r="AK49" i="72" s="1"/>
  <c r="AV47" i="72"/>
  <c r="AW49" i="72" s="1"/>
  <c r="BQ59" i="72"/>
  <c r="DE135" i="72"/>
  <c r="DP183" i="72"/>
  <c r="DF183" i="72"/>
  <c r="DF135" i="72"/>
  <c r="DB183" i="72"/>
  <c r="DB135" i="72"/>
  <c r="DC183" i="72"/>
  <c r="DC135" i="72"/>
  <c r="AU39" i="72"/>
  <c r="AU286" i="72"/>
  <c r="AU288" i="72" s="1"/>
  <c r="CW183" i="72"/>
  <c r="CW159" i="72"/>
  <c r="CW87" i="72"/>
  <c r="CX87" i="72" s="1"/>
  <c r="CY159" i="72"/>
  <c r="AI39" i="72"/>
  <c r="AI286" i="72"/>
  <c r="AI288" i="72" s="1"/>
  <c r="DR135" i="72"/>
  <c r="CY135" i="72"/>
  <c r="CA87" i="72"/>
  <c r="CB87" i="72" s="1"/>
  <c r="CA97" i="72"/>
  <c r="CA99" i="72" s="1"/>
  <c r="X97" i="72"/>
  <c r="X99" i="72" s="1"/>
  <c r="BG47" i="72"/>
  <c r="BH49" i="72" s="1"/>
  <c r="AU97" i="72"/>
  <c r="AU99" i="72" s="1"/>
  <c r="BF87" i="72"/>
  <c r="BG87" i="72" s="1"/>
  <c r="BO99" i="72"/>
  <c r="CL99" i="72"/>
  <c r="AH99" i="72"/>
  <c r="Y83" i="72"/>
  <c r="Y85" i="72" s="1"/>
  <c r="AJ59" i="72"/>
  <c r="Y191" i="72"/>
  <c r="Y59" i="72"/>
  <c r="AV71" i="72"/>
  <c r="DI87" i="72"/>
  <c r="DJ87" i="72" s="1"/>
  <c r="DK135" i="72"/>
  <c r="DB159" i="72"/>
  <c r="CW135" i="72"/>
  <c r="CW99" i="72"/>
  <c r="CX183" i="72"/>
  <c r="CX135" i="72"/>
  <c r="X286" i="72"/>
  <c r="X288" i="72" s="1"/>
  <c r="J24" i="71"/>
  <c r="AB251" i="72"/>
  <c r="AB255" i="72" s="1"/>
  <c r="DW251" i="72"/>
  <c r="I190" i="73"/>
  <c r="O190" i="73" s="1"/>
  <c r="I191" i="73" s="1"/>
  <c r="O191" i="73" s="1"/>
  <c r="I192" i="73" s="1"/>
  <c r="O192" i="73" s="1"/>
  <c r="I193" i="73" s="1"/>
  <c r="O193" i="73" s="1"/>
  <c r="I194" i="73" s="1"/>
  <c r="O194" i="73" s="1"/>
  <c r="I195" i="73" s="1"/>
  <c r="O195" i="73" s="1"/>
  <c r="I196" i="73" s="1"/>
  <c r="O196" i="73" s="1"/>
  <c r="I197" i="73" s="1"/>
  <c r="O197" i="73" s="1"/>
  <c r="O158" i="73"/>
  <c r="I158" i="73"/>
  <c r="O220" i="73"/>
  <c r="I220" i="73"/>
  <c r="I121" i="73"/>
  <c r="BE91" i="55"/>
  <c r="BE96" i="55" s="1"/>
  <c r="BJ92" i="60" s="1"/>
  <c r="Y15" i="63"/>
  <c r="Z10" i="63"/>
  <c r="G302" i="72"/>
  <c r="L297" i="72"/>
  <c r="H296" i="72"/>
  <c r="H300" i="72" s="1"/>
  <c r="I296" i="72"/>
  <c r="M286" i="72"/>
  <c r="T27" i="72"/>
  <c r="U267" i="72"/>
  <c r="I293" i="72"/>
  <c r="L87" i="72"/>
  <c r="DX267" i="72"/>
  <c r="DX260" i="72"/>
  <c r="DX25" i="72"/>
  <c r="ED243" i="72"/>
  <c r="J63" i="72"/>
  <c r="J293" i="72" s="1"/>
  <c r="H48" i="71"/>
  <c r="I43" i="71" s="1"/>
  <c r="I45" i="71" s="1"/>
  <c r="J276" i="72"/>
  <c r="L39" i="72"/>
  <c r="EE133" i="72"/>
  <c r="EE128" i="72"/>
  <c r="AV100" i="55"/>
  <c r="CJ103" i="60"/>
  <c r="CE99" i="55"/>
  <c r="M195" i="72"/>
  <c r="I291" i="72"/>
  <c r="EE176" i="72"/>
  <c r="EE121" i="72"/>
  <c r="EE116" i="72"/>
  <c r="EE38" i="71"/>
  <c r="DY28" i="71" s="1"/>
  <c r="N35" i="72"/>
  <c r="N71" i="72"/>
  <c r="CD100" i="55"/>
  <c r="ED212" i="72"/>
  <c r="ED157" i="72"/>
  <c r="ED159" i="72" s="1"/>
  <c r="ED152" i="72"/>
  <c r="AK35" i="72"/>
  <c r="BM103" i="60"/>
  <c r="BH99" i="55"/>
  <c r="N59" i="72"/>
  <c r="EC219" i="72"/>
  <c r="M97" i="72"/>
  <c r="N49" i="72"/>
  <c r="M171" i="72"/>
  <c r="N83" i="72"/>
  <c r="H51" i="71"/>
  <c r="AW35" i="72"/>
  <c r="M51" i="72"/>
  <c r="ED133" i="72"/>
  <c r="ED135" i="72" s="1"/>
  <c r="ED128" i="72"/>
  <c r="BR100" i="55"/>
  <c r="BG100" i="55"/>
  <c r="N167" i="72"/>
  <c r="EE212" i="72"/>
  <c r="EE157" i="72"/>
  <c r="EE152" i="72"/>
  <c r="V276" i="72"/>
  <c r="J280" i="72"/>
  <c r="BB103" i="60"/>
  <c r="AW99" i="55"/>
  <c r="M37" i="72"/>
  <c r="M75" i="72"/>
  <c r="N73" i="72" s="1"/>
  <c r="EE181" i="72"/>
  <c r="ED176" i="72"/>
  <c r="ED121" i="72"/>
  <c r="ED116" i="72"/>
  <c r="BX103" i="60"/>
  <c r="BS99" i="55"/>
  <c r="Z35" i="72"/>
  <c r="N191" i="72"/>
  <c r="N95" i="72"/>
  <c r="N47" i="72"/>
  <c r="M85" i="72"/>
  <c r="J289" i="72"/>
  <c r="J290" i="72" s="1"/>
  <c r="J291" i="72" s="1"/>
  <c r="U298" i="72" l="1"/>
  <c r="T299" i="72"/>
  <c r="J295" i="72"/>
  <c r="AW37" i="72"/>
  <c r="AW39" i="72" s="1"/>
  <c r="I295" i="72"/>
  <c r="AK59" i="72"/>
  <c r="Z83" i="72"/>
  <c r="Z85" i="72" s="1"/>
  <c r="BH47" i="72"/>
  <c r="BI49" i="72" s="1"/>
  <c r="AW47" i="72"/>
  <c r="AX49" i="72" s="1"/>
  <c r="BG97" i="72"/>
  <c r="BG99" i="72" s="1"/>
  <c r="AK95" i="72"/>
  <c r="CC71" i="72"/>
  <c r="BR95" i="72"/>
  <c r="BR47" i="72"/>
  <c r="BS49" i="72" s="1"/>
  <c r="CO71" i="72"/>
  <c r="CC83" i="72"/>
  <c r="CC85" i="72" s="1"/>
  <c r="CO167" i="72"/>
  <c r="CO171" i="72" s="1"/>
  <c r="AW167" i="72"/>
  <c r="AW171" i="72" s="1"/>
  <c r="BH191" i="72"/>
  <c r="AV87" i="72"/>
  <c r="AW95" i="72"/>
  <c r="AG21" i="72"/>
  <c r="AF33" i="72"/>
  <c r="AF45" i="72" s="1"/>
  <c r="AF57" i="72" s="1"/>
  <c r="AF69" i="72" s="1"/>
  <c r="AF81" i="72" s="1"/>
  <c r="AF93" i="72" s="1"/>
  <c r="AF105" i="72" s="1"/>
  <c r="AF117" i="72" s="1"/>
  <c r="AF129" i="72" s="1"/>
  <c r="AF141" i="72" s="1"/>
  <c r="AF153" i="72" s="1"/>
  <c r="AF165" i="72" s="1"/>
  <c r="AF177" i="72" s="1"/>
  <c r="AF189" i="72" s="1"/>
  <c r="AF201" i="72" s="1"/>
  <c r="AF213" i="72" s="1"/>
  <c r="AF225" i="72" s="1"/>
  <c r="AF237" i="72" s="1"/>
  <c r="AF249" i="72" s="1"/>
  <c r="AF261" i="72" s="1"/>
  <c r="AF274" i="72" s="1"/>
  <c r="AF284" i="72" s="1"/>
  <c r="BH167" i="72"/>
  <c r="BH171" i="72" s="1"/>
  <c r="Y97" i="72"/>
  <c r="Y99" i="72" s="1"/>
  <c r="CO59" i="72"/>
  <c r="CC95" i="72"/>
  <c r="CN87" i="72"/>
  <c r="AW59" i="72"/>
  <c r="BH83" i="72"/>
  <c r="BH85" i="72" s="1"/>
  <c r="CN97" i="72"/>
  <c r="CN99" i="72" s="1"/>
  <c r="AW191" i="72"/>
  <c r="AJ286" i="72"/>
  <c r="AJ288" i="72" s="1"/>
  <c r="CY59" i="72"/>
  <c r="CX97" i="72"/>
  <c r="CX99" i="72" s="1"/>
  <c r="AV286" i="72"/>
  <c r="AV288" i="72" s="1"/>
  <c r="DK47" i="72"/>
  <c r="DL49" i="72" s="1"/>
  <c r="DK95" i="72"/>
  <c r="DK97" i="72" s="1"/>
  <c r="DK167" i="72"/>
  <c r="DK171" i="72" s="1"/>
  <c r="DK71" i="72"/>
  <c r="DK191" i="72"/>
  <c r="Z37" i="72"/>
  <c r="Z39" i="72" s="1"/>
  <c r="M99" i="72"/>
  <c r="AK37" i="72"/>
  <c r="AK39" i="72" s="1"/>
  <c r="AW71" i="72"/>
  <c r="Z59" i="72"/>
  <c r="Z191" i="72"/>
  <c r="CC87" i="72"/>
  <c r="BR59" i="72"/>
  <c r="AK47" i="72"/>
  <c r="AL49" i="72" s="1"/>
  <c r="BH95" i="72"/>
  <c r="AJ97" i="72"/>
  <c r="AJ99" i="72" s="1"/>
  <c r="CO83" i="72"/>
  <c r="CO85" i="72" s="1"/>
  <c r="CC191" i="72"/>
  <c r="CM99" i="72"/>
  <c r="BQ97" i="72"/>
  <c r="BQ99" i="72" s="1"/>
  <c r="Y87" i="72"/>
  <c r="Z87" i="72" s="1"/>
  <c r="BR83" i="72"/>
  <c r="BR85" i="72" s="1"/>
  <c r="Z47" i="72"/>
  <c r="AA49" i="72" s="1"/>
  <c r="CO191" i="72"/>
  <c r="CO47" i="72"/>
  <c r="CP49" i="72" s="1"/>
  <c r="CC59" i="72"/>
  <c r="Y286" i="72"/>
  <c r="Y288" i="72" s="1"/>
  <c r="CY83" i="72"/>
  <c r="CY85" i="72" s="1"/>
  <c r="DK83" i="72"/>
  <c r="DK85" i="72" s="1"/>
  <c r="CY71" i="72"/>
  <c r="CY191" i="72"/>
  <c r="AW83" i="72"/>
  <c r="AW85" i="72" s="1"/>
  <c r="BH59" i="72"/>
  <c r="Z167" i="72"/>
  <c r="Z171" i="72" s="1"/>
  <c r="AK83" i="72"/>
  <c r="AK85" i="72" s="1"/>
  <c r="AV97" i="72"/>
  <c r="AV99" i="72" s="1"/>
  <c r="Z95" i="72"/>
  <c r="CC47" i="72"/>
  <c r="CD49" i="72" s="1"/>
  <c r="CB97" i="72"/>
  <c r="CB99" i="72" s="1"/>
  <c r="CC167" i="72"/>
  <c r="CC171" i="72" s="1"/>
  <c r="CO95" i="72"/>
  <c r="BR167" i="72"/>
  <c r="BR171" i="72" s="1"/>
  <c r="BR71" i="72"/>
  <c r="BH71" i="72"/>
  <c r="BR191" i="72"/>
  <c r="AK71" i="72"/>
  <c r="AK167" i="72"/>
  <c r="AK171" i="72" s="1"/>
  <c r="AK191" i="72"/>
  <c r="Z71" i="72"/>
  <c r="DK59" i="72"/>
  <c r="CY47" i="72"/>
  <c r="CZ49" i="72" s="1"/>
  <c r="CY95" i="72"/>
  <c r="CY167" i="72"/>
  <c r="CY171" i="72" s="1"/>
  <c r="DJ99" i="72"/>
  <c r="I300" i="72"/>
  <c r="O242" i="73"/>
  <c r="O121" i="73"/>
  <c r="DW248" i="72"/>
  <c r="DW255" i="72"/>
  <c r="AC251" i="72"/>
  <c r="AC255" i="72" s="1"/>
  <c r="O221" i="73"/>
  <c r="I221" i="73"/>
  <c r="O159" i="73"/>
  <c r="I159" i="73"/>
  <c r="BF91" i="55"/>
  <c r="BF96" i="55" s="1"/>
  <c r="BK92" i="60" s="1"/>
  <c r="Z15" i="63"/>
  <c r="AA10" i="63"/>
  <c r="EE135" i="72"/>
  <c r="K61" i="72"/>
  <c r="K63" i="72" s="1"/>
  <c r="L61" i="72" s="1"/>
  <c r="H302" i="72"/>
  <c r="J296" i="72"/>
  <c r="J300" i="72" s="1"/>
  <c r="M297" i="72"/>
  <c r="N286" i="72"/>
  <c r="N288" i="72" s="1"/>
  <c r="V267" i="72"/>
  <c r="U27" i="72"/>
  <c r="EE159" i="72"/>
  <c r="DX27" i="72"/>
  <c r="EE241" i="72"/>
  <c r="DY265" i="72"/>
  <c r="DY263" i="72"/>
  <c r="AQ93" i="55"/>
  <c r="K276" i="72"/>
  <c r="M39" i="72"/>
  <c r="O49" i="72"/>
  <c r="BN103" i="60"/>
  <c r="BI99" i="55"/>
  <c r="BS100" i="55"/>
  <c r="AW100" i="55"/>
  <c r="O47" i="72"/>
  <c r="P47" i="72"/>
  <c r="O95" i="72"/>
  <c r="P95" i="72"/>
  <c r="O191" i="72"/>
  <c r="P191" i="72"/>
  <c r="AA35" i="72"/>
  <c r="O167" i="72"/>
  <c r="P167" i="72"/>
  <c r="W276" i="72"/>
  <c r="N51" i="72"/>
  <c r="AX35" i="72"/>
  <c r="EE183" i="72"/>
  <c r="I78" i="71"/>
  <c r="N85" i="72"/>
  <c r="AL35" i="72"/>
  <c r="ED217" i="72"/>
  <c r="N75" i="72"/>
  <c r="O73" i="72" s="1"/>
  <c r="BC103" i="60"/>
  <c r="AX99" i="55"/>
  <c r="N195" i="72"/>
  <c r="N97" i="72"/>
  <c r="M288" i="72"/>
  <c r="K22" i="71"/>
  <c r="M87" i="72"/>
  <c r="CK103" i="60"/>
  <c r="CF99" i="55"/>
  <c r="O83" i="72"/>
  <c r="P83" i="72"/>
  <c r="N171" i="72"/>
  <c r="O171" i="72" s="1"/>
  <c r="O59" i="72"/>
  <c r="P59" i="72"/>
  <c r="BH100" i="55"/>
  <c r="BY103" i="60"/>
  <c r="BT99" i="55"/>
  <c r="O71" i="72"/>
  <c r="P71" i="72"/>
  <c r="O35" i="72"/>
  <c r="N37" i="72"/>
  <c r="CE100" i="55"/>
  <c r="K289" i="72"/>
  <c r="K290" i="72" s="1"/>
  <c r="K291" i="72" s="1"/>
  <c r="V298" i="72" l="1"/>
  <c r="U299" i="72"/>
  <c r="AL37" i="72"/>
  <c r="CZ167" i="72"/>
  <c r="CZ171" i="72" s="1"/>
  <c r="CZ95" i="72"/>
  <c r="CZ47" i="72"/>
  <c r="DA49" i="72" s="1"/>
  <c r="DL59" i="72"/>
  <c r="AA71" i="72"/>
  <c r="AL191" i="72"/>
  <c r="AL167" i="72"/>
  <c r="AL171" i="72" s="1"/>
  <c r="AL71" i="72"/>
  <c r="BI71" i="72"/>
  <c r="BS167" i="72"/>
  <c r="BS171" i="72" s="1"/>
  <c r="CP95" i="72"/>
  <c r="AA95" i="72"/>
  <c r="AL83" i="72"/>
  <c r="AL85" i="72" s="1"/>
  <c r="AA167" i="72"/>
  <c r="AA171" i="72" s="1"/>
  <c r="CZ191" i="72"/>
  <c r="CZ71" i="72"/>
  <c r="DL83" i="72"/>
  <c r="DL85" i="72" s="1"/>
  <c r="CZ83" i="72"/>
  <c r="CZ85" i="72" s="1"/>
  <c r="AA47" i="72"/>
  <c r="AB49" i="72" s="1"/>
  <c r="BR87" i="72"/>
  <c r="BH97" i="72"/>
  <c r="BH99" i="72" s="1"/>
  <c r="AK87" i="72"/>
  <c r="AL47" i="72"/>
  <c r="AM49" i="72" s="1"/>
  <c r="DK87" i="72"/>
  <c r="Z286" i="72"/>
  <c r="Z288" i="72" s="1"/>
  <c r="DL191" i="72"/>
  <c r="DL71" i="72"/>
  <c r="DL167" i="72"/>
  <c r="DL171" i="72" s="1"/>
  <c r="DL95" i="72"/>
  <c r="DL47" i="72"/>
  <c r="DM49" i="72" s="1"/>
  <c r="CZ59" i="72"/>
  <c r="CC97" i="72"/>
  <c r="BI167" i="72"/>
  <c r="BI171" i="72" s="1"/>
  <c r="AH21" i="72"/>
  <c r="AG33" i="72"/>
  <c r="AG45" i="72" s="1"/>
  <c r="AG57" i="72" s="1"/>
  <c r="AG69" i="72" s="1"/>
  <c r="AG81" i="72" s="1"/>
  <c r="AG93" i="72" s="1"/>
  <c r="AG105" i="72" s="1"/>
  <c r="AG117" i="72" s="1"/>
  <c r="AG129" i="72" s="1"/>
  <c r="AG141" i="72" s="1"/>
  <c r="AG153" i="72" s="1"/>
  <c r="AG165" i="72" s="1"/>
  <c r="AG177" i="72" s="1"/>
  <c r="AG189" i="72" s="1"/>
  <c r="AG201" i="72" s="1"/>
  <c r="AG213" i="72" s="1"/>
  <c r="AG225" i="72" s="1"/>
  <c r="AG237" i="72" s="1"/>
  <c r="AG249" i="72" s="1"/>
  <c r="AG261" i="72" s="1"/>
  <c r="AG274" i="72" s="1"/>
  <c r="AG284" i="72" s="1"/>
  <c r="AX95" i="72"/>
  <c r="AW87" i="72"/>
  <c r="CP167" i="72"/>
  <c r="CP171" i="72" s="1"/>
  <c r="CD83" i="72"/>
  <c r="CD85" i="72" s="1"/>
  <c r="CP71" i="72"/>
  <c r="BS47" i="72"/>
  <c r="BT49" i="72" s="1"/>
  <c r="BR97" i="72"/>
  <c r="BR99" i="72"/>
  <c r="AK97" i="72"/>
  <c r="AK99" i="72"/>
  <c r="CY87" i="72"/>
  <c r="CZ87" i="72" s="1"/>
  <c r="BH87" i="72"/>
  <c r="AW286" i="72"/>
  <c r="AW288" i="72" s="1"/>
  <c r="K295" i="72"/>
  <c r="AX37" i="72"/>
  <c r="AA37" i="72"/>
  <c r="AA39" i="72" s="1"/>
  <c r="CY97" i="72"/>
  <c r="BS191" i="72"/>
  <c r="BS71" i="72"/>
  <c r="CO97" i="72"/>
  <c r="CD167" i="72"/>
  <c r="CD171" i="72" s="1"/>
  <c r="CD47" i="72"/>
  <c r="CE49" i="72" s="1"/>
  <c r="Z97" i="72"/>
  <c r="Z99" i="72" s="1"/>
  <c r="BI59" i="72"/>
  <c r="AX83" i="72"/>
  <c r="AX85" i="72" s="1"/>
  <c r="CD59" i="72"/>
  <c r="CP47" i="72"/>
  <c r="CQ49" i="72" s="1"/>
  <c r="CP191" i="72"/>
  <c r="BS83" i="72"/>
  <c r="BS85" i="72" s="1"/>
  <c r="CD191" i="72"/>
  <c r="CP83" i="72"/>
  <c r="CP85" i="72" s="1"/>
  <c r="BI95" i="72"/>
  <c r="BS59" i="72"/>
  <c r="AA191" i="72"/>
  <c r="AA59" i="72"/>
  <c r="AX71" i="72"/>
  <c r="AK286" i="72"/>
  <c r="AK288" i="72" s="1"/>
  <c r="DK99" i="72"/>
  <c r="AX191" i="72"/>
  <c r="BI83" i="72"/>
  <c r="BI85" i="72" s="1"/>
  <c r="AX59" i="72"/>
  <c r="CO87" i="72"/>
  <c r="CD95" i="72"/>
  <c r="CP59" i="72"/>
  <c r="AW97" i="72"/>
  <c r="BI191" i="72"/>
  <c r="AX167" i="72"/>
  <c r="AX171" i="72" s="1"/>
  <c r="BS95" i="72"/>
  <c r="CD71" i="72"/>
  <c r="AL95" i="72"/>
  <c r="AX47" i="72"/>
  <c r="AY49" i="72" s="1"/>
  <c r="BI47" i="72"/>
  <c r="BJ49" i="72" s="1"/>
  <c r="AA83" i="72"/>
  <c r="AA85" i="72" s="1"/>
  <c r="AL59" i="72"/>
  <c r="K24" i="71"/>
  <c r="AC276" i="72"/>
  <c r="I122" i="73"/>
  <c r="O160" i="73"/>
  <c r="I160" i="73"/>
  <c r="O222" i="73"/>
  <c r="I222" i="73"/>
  <c r="AD251" i="72"/>
  <c r="AD255" i="72" s="1"/>
  <c r="BG91" i="55"/>
  <c r="BG96" i="55" s="1"/>
  <c r="BL92" i="60" s="1"/>
  <c r="AA15" i="63"/>
  <c r="AB10" i="63"/>
  <c r="O286" i="72"/>
  <c r="O288" i="72" s="1"/>
  <c r="P171" i="72"/>
  <c r="N87" i="72"/>
  <c r="N297" i="72"/>
  <c r="W267" i="72"/>
  <c r="K280" i="72"/>
  <c r="V27" i="72"/>
  <c r="K293" i="72"/>
  <c r="DY267" i="72"/>
  <c r="DY260" i="72"/>
  <c r="EE243" i="72"/>
  <c r="DY25" i="72"/>
  <c r="N39" i="72"/>
  <c r="I48" i="71"/>
  <c r="I51" i="71" s="1"/>
  <c r="L63" i="72"/>
  <c r="L293" i="72" s="1"/>
  <c r="L276" i="72"/>
  <c r="BO103" i="60"/>
  <c r="DV71" i="72"/>
  <c r="X276" i="72"/>
  <c r="BD103" i="60"/>
  <c r="AY99" i="55"/>
  <c r="O37" i="72"/>
  <c r="O75" i="72"/>
  <c r="P73" i="72" s="1"/>
  <c r="BT100" i="55"/>
  <c r="P85" i="72"/>
  <c r="DV83" i="72"/>
  <c r="N99" i="72"/>
  <c r="O195" i="72"/>
  <c r="AX100" i="55"/>
  <c r="BZ103" i="60"/>
  <c r="BU99" i="55"/>
  <c r="ED219" i="72"/>
  <c r="CL103" i="60"/>
  <c r="CG99" i="55"/>
  <c r="O51" i="72"/>
  <c r="DV167" i="72"/>
  <c r="BJ99" i="55"/>
  <c r="O97" i="72"/>
  <c r="P49" i="72"/>
  <c r="L289" i="72"/>
  <c r="L290" i="72" s="1"/>
  <c r="P35" i="72"/>
  <c r="P286" i="72" s="1"/>
  <c r="DV59" i="72"/>
  <c r="O85" i="72"/>
  <c r="CF100" i="55"/>
  <c r="AM35" i="72"/>
  <c r="AY35" i="72"/>
  <c r="AB35" i="72"/>
  <c r="DV191" i="72"/>
  <c r="P97" i="72"/>
  <c r="DV95" i="72"/>
  <c r="DV47" i="72"/>
  <c r="BI100" i="55"/>
  <c r="CP87" i="72" l="1"/>
  <c r="DL87" i="72"/>
  <c r="AL87" i="72"/>
  <c r="V299" i="72"/>
  <c r="W298" i="72"/>
  <c r="AA286" i="72"/>
  <c r="AA288" i="72" s="1"/>
  <c r="AB37" i="72"/>
  <c r="AB39" i="72" s="1"/>
  <c r="AY37" i="72"/>
  <c r="AY39" i="72" s="1"/>
  <c r="AM37" i="72"/>
  <c r="AM39" i="72" s="1"/>
  <c r="AY47" i="72"/>
  <c r="AZ49" i="72" s="1"/>
  <c r="AL97" i="72"/>
  <c r="CE71" i="72"/>
  <c r="BT95" i="72"/>
  <c r="AY167" i="72"/>
  <c r="AY171" i="72" s="1"/>
  <c r="BJ191" i="72"/>
  <c r="CE95" i="72"/>
  <c r="AY59" i="72"/>
  <c r="BJ83" i="72"/>
  <c r="BJ85" i="72" s="1"/>
  <c r="BI97" i="72"/>
  <c r="BI99" i="72" s="1"/>
  <c r="CQ83" i="72"/>
  <c r="CQ85" i="72" s="1"/>
  <c r="CQ191" i="72"/>
  <c r="CE59" i="72"/>
  <c r="CE47" i="72"/>
  <c r="CF49" i="72" s="1"/>
  <c r="BT71" i="72"/>
  <c r="BT191" i="72"/>
  <c r="BI87" i="72"/>
  <c r="BJ87" i="72" s="1"/>
  <c r="CQ71" i="72"/>
  <c r="CQ167" i="72"/>
  <c r="CQ171" i="72" s="1"/>
  <c r="AY95" i="72"/>
  <c r="AI21" i="72"/>
  <c r="AH33" i="72"/>
  <c r="AH45" i="72" s="1"/>
  <c r="AH57" i="72" s="1"/>
  <c r="AH69" i="72" s="1"/>
  <c r="AH81" i="72" s="1"/>
  <c r="AH93" i="72" s="1"/>
  <c r="AH105" i="72" s="1"/>
  <c r="AH117" i="72" s="1"/>
  <c r="AH129" i="72" s="1"/>
  <c r="AH141" i="72" s="1"/>
  <c r="AH153" i="72" s="1"/>
  <c r="AH165" i="72" s="1"/>
  <c r="AH177" i="72" s="1"/>
  <c r="AH189" i="72" s="1"/>
  <c r="AH201" i="72" s="1"/>
  <c r="AH213" i="72" s="1"/>
  <c r="AH225" i="72" s="1"/>
  <c r="AH237" i="72" s="1"/>
  <c r="AH249" i="72" s="1"/>
  <c r="AH261" i="72" s="1"/>
  <c r="AH274" i="72" s="1"/>
  <c r="AH284" i="72" s="1"/>
  <c r="BJ167" i="72"/>
  <c r="BJ171" i="72" s="1"/>
  <c r="DM47" i="72"/>
  <c r="DN49" i="72" s="1"/>
  <c r="DL97" i="72"/>
  <c r="DL99" i="72" s="1"/>
  <c r="DM167" i="72"/>
  <c r="DM171" i="72" s="1"/>
  <c r="DM191" i="72"/>
  <c r="AM47" i="72"/>
  <c r="AN49" i="72" s="1"/>
  <c r="BS87" i="72"/>
  <c r="DA83" i="72"/>
  <c r="DA85" i="72" s="1"/>
  <c r="DA71" i="72"/>
  <c r="AM83" i="72"/>
  <c r="AM85" i="72" s="1"/>
  <c r="AB95" i="72"/>
  <c r="DW95" i="72"/>
  <c r="CQ95" i="72"/>
  <c r="BT167" i="72"/>
  <c r="BT171" i="72" s="1"/>
  <c r="DM59" i="72"/>
  <c r="DA95" i="72"/>
  <c r="AL286" i="72"/>
  <c r="AL288" i="72" s="1"/>
  <c r="AM59" i="72"/>
  <c r="AB83" i="72"/>
  <c r="AB85" i="72" s="1"/>
  <c r="DW83" i="72"/>
  <c r="BJ47" i="72"/>
  <c r="BK49" i="72" s="1"/>
  <c r="AM95" i="72"/>
  <c r="BS97" i="72"/>
  <c r="AW99" i="72"/>
  <c r="CQ59" i="72"/>
  <c r="CD97" i="72"/>
  <c r="CD99" i="72" s="1"/>
  <c r="AY191" i="72"/>
  <c r="AY71" i="72"/>
  <c r="AB59" i="72"/>
  <c r="DW59" i="72"/>
  <c r="AB191" i="72"/>
  <c r="DW191" i="72"/>
  <c r="BT59" i="72"/>
  <c r="BJ95" i="72"/>
  <c r="CE191" i="72"/>
  <c r="BT83" i="72"/>
  <c r="BT85" i="72" s="1"/>
  <c r="CQ47" i="72"/>
  <c r="CR49" i="72" s="1"/>
  <c r="AY83" i="72"/>
  <c r="AY85" i="72" s="1"/>
  <c r="BJ59" i="72"/>
  <c r="CE167" i="72"/>
  <c r="CE171" i="72" s="1"/>
  <c r="CO99" i="72"/>
  <c r="CY99" i="72"/>
  <c r="AX39" i="72"/>
  <c r="AX286" i="72"/>
  <c r="AX288" i="72" s="1"/>
  <c r="DA87" i="72"/>
  <c r="BT47" i="72"/>
  <c r="BU49" i="72" s="1"/>
  <c r="CE83" i="72"/>
  <c r="CE85" i="72" s="1"/>
  <c r="AX87" i="72"/>
  <c r="AX97" i="72"/>
  <c r="CC99" i="72"/>
  <c r="DA59" i="72"/>
  <c r="DM95" i="72"/>
  <c r="DM71" i="72"/>
  <c r="CD87" i="72"/>
  <c r="AM87" i="72"/>
  <c r="AA87" i="72"/>
  <c r="AB87" i="72" s="1"/>
  <c r="AB47" i="72"/>
  <c r="DW47" i="72"/>
  <c r="DM83" i="72"/>
  <c r="DM85" i="72" s="1"/>
  <c r="DA191" i="72"/>
  <c r="AB167" i="72"/>
  <c r="AB171" i="72" s="1"/>
  <c r="DW167" i="72"/>
  <c r="AA97" i="72"/>
  <c r="AA99" i="72" s="1"/>
  <c r="CP97" i="72"/>
  <c r="CP99" i="72" s="1"/>
  <c r="BJ71" i="72"/>
  <c r="AM71" i="72"/>
  <c r="AM167" i="72"/>
  <c r="AM171" i="72" s="1"/>
  <c r="AM191" i="72"/>
  <c r="AB71" i="72"/>
  <c r="DW71" i="72"/>
  <c r="DA47" i="72"/>
  <c r="DB49" i="72" s="1"/>
  <c r="CZ97" i="72"/>
  <c r="DA167" i="72"/>
  <c r="DA171" i="72" s="1"/>
  <c r="AL39" i="72"/>
  <c r="AD276" i="72"/>
  <c r="O223" i="73"/>
  <c r="I223" i="73"/>
  <c r="O161" i="73"/>
  <c r="I161" i="73"/>
  <c r="O243" i="73"/>
  <c r="O122" i="73"/>
  <c r="AE251" i="72"/>
  <c r="AE255" i="72" s="1"/>
  <c r="BH91" i="55"/>
  <c r="BH96" i="55" s="1"/>
  <c r="BM92" i="60" s="1"/>
  <c r="AB15" i="63"/>
  <c r="AC10" i="63"/>
  <c r="M61" i="72"/>
  <c r="J43" i="71"/>
  <c r="J45" i="71" s="1"/>
  <c r="J78" i="71" s="1"/>
  <c r="I302" i="72"/>
  <c r="J302" i="72"/>
  <c r="O297" i="72"/>
  <c r="K296" i="72"/>
  <c r="K300" i="72" s="1"/>
  <c r="L280" i="72"/>
  <c r="W27" i="72"/>
  <c r="X267" i="72"/>
  <c r="AR93" i="55"/>
  <c r="DZ265" i="72"/>
  <c r="DZ263" i="72"/>
  <c r="O39" i="72"/>
  <c r="DY27" i="72"/>
  <c r="M276" i="72"/>
  <c r="P99" i="72"/>
  <c r="CA103" i="60"/>
  <c r="AZ99" i="55"/>
  <c r="BK99" i="55"/>
  <c r="Y276" i="72"/>
  <c r="DW193" i="72"/>
  <c r="DV188" i="72"/>
  <c r="DW35" i="72"/>
  <c r="AN35" i="72"/>
  <c r="M289" i="72"/>
  <c r="M290" i="72" s="1"/>
  <c r="DV92" i="72"/>
  <c r="DV97" i="72"/>
  <c r="DV99" i="72" s="1"/>
  <c r="BP103" i="60"/>
  <c r="AZ35" i="72"/>
  <c r="BV99" i="55"/>
  <c r="L22" i="71"/>
  <c r="BE103" i="60"/>
  <c r="L291" i="72"/>
  <c r="O99" i="72"/>
  <c r="P51" i="72"/>
  <c r="CG100" i="55"/>
  <c r="BU100" i="55"/>
  <c r="P195" i="72"/>
  <c r="AY100" i="55"/>
  <c r="DV68" i="72"/>
  <c r="P75" i="72"/>
  <c r="Q73" i="72" s="1"/>
  <c r="DV44" i="72"/>
  <c r="CM103" i="60"/>
  <c r="CH99" i="55"/>
  <c r="DV56" i="72"/>
  <c r="P37" i="72"/>
  <c r="DV35" i="72"/>
  <c r="DV49" i="72"/>
  <c r="DV51" i="72" s="1"/>
  <c r="BJ100" i="55"/>
  <c r="DV164" i="72"/>
  <c r="DV171" i="72"/>
  <c r="EE217" i="72"/>
  <c r="O87" i="72"/>
  <c r="P87" i="72" s="1"/>
  <c r="DV80" i="72"/>
  <c r="DV85" i="72"/>
  <c r="DV87" i="72" s="1"/>
  <c r="DV73" i="72"/>
  <c r="DV75" i="72" s="1"/>
  <c r="CE87" i="72" l="1"/>
  <c r="CQ87" i="72"/>
  <c r="X298" i="72"/>
  <c r="W299" i="72"/>
  <c r="AB286" i="72"/>
  <c r="AB288" i="72" s="1"/>
  <c r="AN37" i="72"/>
  <c r="DB167" i="72"/>
  <c r="DB171" i="72" s="1"/>
  <c r="DB47" i="72"/>
  <c r="DC49" i="72" s="1"/>
  <c r="AN191" i="72"/>
  <c r="DX191" i="72"/>
  <c r="AN167" i="72"/>
  <c r="AN171" i="72" s="1"/>
  <c r="DX167" i="72"/>
  <c r="AN71" i="72"/>
  <c r="DX71" i="72"/>
  <c r="DW164" i="72"/>
  <c r="DW44" i="72"/>
  <c r="DN71" i="72"/>
  <c r="DN95" i="72"/>
  <c r="DN97" i="72" s="1"/>
  <c r="BU47" i="72"/>
  <c r="BV49" i="72" s="1"/>
  <c r="BU83" i="72"/>
  <c r="BU85" i="72" s="1"/>
  <c r="CF191" i="72"/>
  <c r="BJ97" i="72"/>
  <c r="BJ99" i="72" s="1"/>
  <c r="BU59" i="72"/>
  <c r="AZ71" i="72"/>
  <c r="DY71" i="72"/>
  <c r="AN95" i="72"/>
  <c r="DX95" i="72"/>
  <c r="DW85" i="72"/>
  <c r="DW80" i="72"/>
  <c r="DA97" i="72"/>
  <c r="DA99" i="72" s="1"/>
  <c r="BU167" i="72"/>
  <c r="BU171" i="72" s="1"/>
  <c r="CR95" i="72"/>
  <c r="AB97" i="72"/>
  <c r="AN83" i="72"/>
  <c r="AN85" i="72" s="1"/>
  <c r="DX83" i="72"/>
  <c r="DB71" i="72"/>
  <c r="DB83" i="72"/>
  <c r="DB85" i="72" s="1"/>
  <c r="BT87" i="72"/>
  <c r="AN47" i="72"/>
  <c r="DX47" i="72"/>
  <c r="DN191" i="72"/>
  <c r="AY97" i="72"/>
  <c r="BU71" i="72"/>
  <c r="CE97" i="72"/>
  <c r="CE99" i="72" s="1"/>
  <c r="BK191" i="72"/>
  <c r="AZ167" i="72"/>
  <c r="AZ171" i="72" s="1"/>
  <c r="DY167" i="72"/>
  <c r="BU95" i="72"/>
  <c r="CF71" i="72"/>
  <c r="AZ47" i="72"/>
  <c r="DY47" i="72"/>
  <c r="AY286" i="72"/>
  <c r="AY288" i="72" s="1"/>
  <c r="DW87" i="72"/>
  <c r="L295" i="72"/>
  <c r="P297" i="72"/>
  <c r="AZ37" i="72"/>
  <c r="M63" i="72"/>
  <c r="N61" i="72" s="1"/>
  <c r="CZ99" i="72"/>
  <c r="DW68" i="72"/>
  <c r="BK71" i="72"/>
  <c r="DB191" i="72"/>
  <c r="DN83" i="72"/>
  <c r="DN85" i="72" s="1"/>
  <c r="AN87" i="72"/>
  <c r="DM97" i="72"/>
  <c r="DB59" i="72"/>
  <c r="AX99" i="72"/>
  <c r="AY87" i="72"/>
  <c r="CF83" i="72"/>
  <c r="CF85" i="72" s="1"/>
  <c r="DB87" i="72"/>
  <c r="CF167" i="72"/>
  <c r="CF171" i="72" s="1"/>
  <c r="BK59" i="72"/>
  <c r="AZ83" i="72"/>
  <c r="AZ85" i="72" s="1"/>
  <c r="DY83" i="72"/>
  <c r="CR47" i="72"/>
  <c r="CS49" i="72" s="1"/>
  <c r="BK95" i="72"/>
  <c r="DW188" i="72"/>
  <c r="DW56" i="72"/>
  <c r="DW61" i="72"/>
  <c r="AZ191" i="72"/>
  <c r="DY191" i="72"/>
  <c r="CR59" i="72"/>
  <c r="BS99" i="72"/>
  <c r="AM97" i="72"/>
  <c r="AM99" i="72" s="1"/>
  <c r="BK47" i="72"/>
  <c r="BL49" i="72" s="1"/>
  <c r="AN59" i="72"/>
  <c r="DX59" i="72"/>
  <c r="DB95" i="72"/>
  <c r="DN59" i="72"/>
  <c r="CQ97" i="72"/>
  <c r="DW92" i="72"/>
  <c r="DW97" i="72"/>
  <c r="DW99" i="72" s="1"/>
  <c r="DM87" i="72"/>
  <c r="DN87" i="72" s="1"/>
  <c r="DN167" i="72"/>
  <c r="DN171" i="72" s="1"/>
  <c r="DN47" i="72"/>
  <c r="DO49" i="72" s="1"/>
  <c r="BK167" i="72"/>
  <c r="BK171" i="72" s="1"/>
  <c r="AJ21" i="72"/>
  <c r="AI33" i="72"/>
  <c r="AI45" i="72" s="1"/>
  <c r="AI57" i="72" s="1"/>
  <c r="AI69" i="72" s="1"/>
  <c r="AI81" i="72" s="1"/>
  <c r="AI93" i="72" s="1"/>
  <c r="AI105" i="72" s="1"/>
  <c r="AI117" i="72" s="1"/>
  <c r="AI129" i="72" s="1"/>
  <c r="AI141" i="72" s="1"/>
  <c r="AI153" i="72" s="1"/>
  <c r="AI165" i="72" s="1"/>
  <c r="AI177" i="72" s="1"/>
  <c r="AI189" i="72" s="1"/>
  <c r="AI201" i="72" s="1"/>
  <c r="AI213" i="72" s="1"/>
  <c r="AI225" i="72" s="1"/>
  <c r="AI237" i="72" s="1"/>
  <c r="AI249" i="72" s="1"/>
  <c r="AI261" i="72" s="1"/>
  <c r="AI274" i="72" s="1"/>
  <c r="AI284" i="72" s="1"/>
  <c r="AZ95" i="72"/>
  <c r="DY95" i="72"/>
  <c r="CR167" i="72"/>
  <c r="CR171" i="72" s="1"/>
  <c r="CR71" i="72"/>
  <c r="BU191" i="72"/>
  <c r="CF47" i="72"/>
  <c r="CG49" i="72" s="1"/>
  <c r="CF59" i="72"/>
  <c r="CR191" i="72"/>
  <c r="CR83" i="72"/>
  <c r="CR85" i="72" s="1"/>
  <c r="BK83" i="72"/>
  <c r="BK85" i="72" s="1"/>
  <c r="AZ59" i="72"/>
  <c r="DY59" i="72"/>
  <c r="CF95" i="72"/>
  <c r="BT97" i="72"/>
  <c r="BT99" i="72" s="1"/>
  <c r="AL99" i="72"/>
  <c r="AM286" i="72"/>
  <c r="AM288" i="72" s="1"/>
  <c r="L24" i="71"/>
  <c r="AE276" i="72"/>
  <c r="I123" i="73"/>
  <c r="AF251" i="72"/>
  <c r="AF255" i="72" s="1"/>
  <c r="O162" i="73"/>
  <c r="I162" i="73"/>
  <c r="O224" i="73"/>
  <c r="I224" i="73"/>
  <c r="BI91" i="55"/>
  <c r="BI96" i="55" s="1"/>
  <c r="BN92" i="60" s="1"/>
  <c r="AC15" i="63"/>
  <c r="AD10" i="63"/>
  <c r="K302" i="72"/>
  <c r="L296" i="72"/>
  <c r="L300" i="72" s="1"/>
  <c r="Q75" i="72"/>
  <c r="R73" i="72" s="1"/>
  <c r="S193" i="72"/>
  <c r="Q195" i="72"/>
  <c r="M280" i="72"/>
  <c r="Y267" i="72"/>
  <c r="X27" i="72"/>
  <c r="Q49" i="72"/>
  <c r="DZ25" i="72"/>
  <c r="DZ267" i="72"/>
  <c r="DZ260" i="72"/>
  <c r="N63" i="72"/>
  <c r="N293" i="72" s="1"/>
  <c r="N276" i="72"/>
  <c r="EE219" i="72"/>
  <c r="P39" i="72"/>
  <c r="CB103" i="60"/>
  <c r="DW49" i="72"/>
  <c r="DW73" i="72"/>
  <c r="DW169" i="72"/>
  <c r="J48" i="71"/>
  <c r="BA35" i="72"/>
  <c r="DY35" i="72"/>
  <c r="M291" i="72"/>
  <c r="BW99" i="55"/>
  <c r="F6" i="72"/>
  <c r="DW37" i="72"/>
  <c r="DW32" i="72"/>
  <c r="DW286" i="72"/>
  <c r="Z276" i="72"/>
  <c r="DV32" i="72"/>
  <c r="E6" i="72"/>
  <c r="DV37" i="72"/>
  <c r="P288" i="72"/>
  <c r="DV286" i="72"/>
  <c r="CH100" i="55"/>
  <c r="N289" i="72"/>
  <c r="N290" i="72" s="1"/>
  <c r="DV195" i="72"/>
  <c r="DW195" i="72" s="1"/>
  <c r="AZ100" i="55"/>
  <c r="BV100" i="55"/>
  <c r="CN103" i="60"/>
  <c r="CI99" i="55"/>
  <c r="BK100" i="55"/>
  <c r="DX35" i="72"/>
  <c r="BQ103" i="60"/>
  <c r="BL99" i="55"/>
  <c r="M293" i="72" l="1"/>
  <c r="BU87" i="72"/>
  <c r="Y298" i="72"/>
  <c r="AZ286" i="72"/>
  <c r="AZ288" i="72" s="1"/>
  <c r="X299" i="72"/>
  <c r="AN286" i="72"/>
  <c r="AN288" i="72" s="1"/>
  <c r="Q297" i="72"/>
  <c r="CG95" i="72"/>
  <c r="BL83" i="72"/>
  <c r="BL85" i="72" s="1"/>
  <c r="DZ83" i="72"/>
  <c r="CS191" i="72"/>
  <c r="CG47" i="72"/>
  <c r="CH49" i="72" s="1"/>
  <c r="BV191" i="72"/>
  <c r="CS71" i="72"/>
  <c r="DY97" i="72"/>
  <c r="DY92" i="72"/>
  <c r="DO47" i="72"/>
  <c r="DP49" i="72" s="1"/>
  <c r="DC95" i="72"/>
  <c r="DX56" i="72"/>
  <c r="CR87" i="72"/>
  <c r="BK97" i="72"/>
  <c r="BK99" i="72" s="1"/>
  <c r="CS47" i="72"/>
  <c r="CT49" i="72" s="1"/>
  <c r="BL59" i="72"/>
  <c r="DZ59" i="72"/>
  <c r="CG83" i="72"/>
  <c r="CG85" i="72" s="1"/>
  <c r="DO83" i="72"/>
  <c r="DO85" i="72" s="1"/>
  <c r="BU97" i="72"/>
  <c r="BU99" i="72" s="1"/>
  <c r="DY164" i="72"/>
  <c r="BK87" i="72"/>
  <c r="BL87" i="72" s="1"/>
  <c r="DX44" i="72"/>
  <c r="DC71" i="72"/>
  <c r="CR97" i="72"/>
  <c r="CR99" i="72" s="1"/>
  <c r="DX97" i="72"/>
  <c r="DX99" i="72" s="1"/>
  <c r="DY99" i="72" s="1"/>
  <c r="DX92" i="72"/>
  <c r="DY68" i="72"/>
  <c r="CG191" i="72"/>
  <c r="BV83" i="72"/>
  <c r="BV85" i="72" s="1"/>
  <c r="BV47" i="72"/>
  <c r="BW49" i="72" s="1"/>
  <c r="DN99" i="72"/>
  <c r="DO71" i="72"/>
  <c r="DX68" i="72"/>
  <c r="DX164" i="72"/>
  <c r="DX188" i="72"/>
  <c r="DC47" i="72"/>
  <c r="DD49" i="72" s="1"/>
  <c r="M295" i="72"/>
  <c r="BA286" i="72"/>
  <c r="BA288" i="72" s="1"/>
  <c r="BA37" i="72"/>
  <c r="BA39" i="72"/>
  <c r="Q51" i="72"/>
  <c r="CF97" i="72"/>
  <c r="CF99" i="72" s="1"/>
  <c r="DY56" i="72"/>
  <c r="CS83" i="72"/>
  <c r="CS85" i="72" s="1"/>
  <c r="CG59" i="72"/>
  <c r="CS167" i="72"/>
  <c r="CS171" i="72" s="1"/>
  <c r="AZ97" i="72"/>
  <c r="AZ99" i="72" s="1"/>
  <c r="AK21" i="72"/>
  <c r="AJ33" i="72"/>
  <c r="AJ45" i="72" s="1"/>
  <c r="AJ57" i="72" s="1"/>
  <c r="AJ69" i="72" s="1"/>
  <c r="AJ81" i="72" s="1"/>
  <c r="AJ93" i="72" s="1"/>
  <c r="AJ105" i="72" s="1"/>
  <c r="AJ117" i="72" s="1"/>
  <c r="AJ129" i="72" s="1"/>
  <c r="AJ141" i="72" s="1"/>
  <c r="AJ153" i="72" s="1"/>
  <c r="AJ165" i="72" s="1"/>
  <c r="AJ177" i="72" s="1"/>
  <c r="AJ189" i="72" s="1"/>
  <c r="AJ201" i="72" s="1"/>
  <c r="AJ213" i="72" s="1"/>
  <c r="AJ225" i="72" s="1"/>
  <c r="AJ237" i="72" s="1"/>
  <c r="AJ249" i="72" s="1"/>
  <c r="AJ261" i="72" s="1"/>
  <c r="AJ274" i="72" s="1"/>
  <c r="AJ284" i="72" s="1"/>
  <c r="BL167" i="72"/>
  <c r="BL171" i="72" s="1"/>
  <c r="DZ167" i="72"/>
  <c r="DO167" i="72"/>
  <c r="DO171" i="72" s="1"/>
  <c r="CQ99" i="72"/>
  <c r="DO59" i="72"/>
  <c r="DB97" i="72"/>
  <c r="DB99" i="72" s="1"/>
  <c r="BL47" i="72"/>
  <c r="DZ47" i="72"/>
  <c r="CS59" i="72"/>
  <c r="DY188" i="72"/>
  <c r="BL95" i="72"/>
  <c r="DZ95" i="72"/>
  <c r="DY80" i="72"/>
  <c r="DY85" i="72"/>
  <c r="CG167" i="72"/>
  <c r="CG171" i="72" s="1"/>
  <c r="AZ87" i="72"/>
  <c r="DC59" i="72"/>
  <c r="DM99" i="72"/>
  <c r="DC191" i="72"/>
  <c r="BL71" i="72"/>
  <c r="DZ71" i="72"/>
  <c r="AZ39" i="72"/>
  <c r="DY44" i="72"/>
  <c r="CG71" i="72"/>
  <c r="BV95" i="72"/>
  <c r="BL191" i="72"/>
  <c r="DZ191" i="72"/>
  <c r="BV71" i="72"/>
  <c r="AY99" i="72"/>
  <c r="DO191" i="72"/>
  <c r="DC83" i="72"/>
  <c r="DC85" i="72" s="1"/>
  <c r="DX85" i="72"/>
  <c r="DX87" i="72" s="1"/>
  <c r="DY87" i="72" s="1"/>
  <c r="DX80" i="72"/>
  <c r="AB99" i="72"/>
  <c r="CS95" i="72"/>
  <c r="BV167" i="72"/>
  <c r="BV171" i="72" s="1"/>
  <c r="AN97" i="72"/>
  <c r="AN99" i="72" s="1"/>
  <c r="BV59" i="72"/>
  <c r="DO95" i="72"/>
  <c r="DO97" i="72" s="1"/>
  <c r="CF87" i="72"/>
  <c r="CG87" i="72" s="1"/>
  <c r="DC167" i="72"/>
  <c r="DC171" i="72" s="1"/>
  <c r="AN39" i="72"/>
  <c r="AF276" i="72"/>
  <c r="AG251" i="72"/>
  <c r="AG255" i="72" s="1"/>
  <c r="O225" i="73"/>
  <c r="I225" i="73"/>
  <c r="O163" i="73"/>
  <c r="I163" i="73"/>
  <c r="O244" i="73"/>
  <c r="O123" i="73"/>
  <c r="BJ91" i="55"/>
  <c r="BJ96" i="55" s="1"/>
  <c r="BO92" i="60" s="1"/>
  <c r="AD15" i="63"/>
  <c r="AE10" i="63"/>
  <c r="O61" i="72"/>
  <c r="O289" i="72" s="1"/>
  <c r="O290" i="72" s="1"/>
  <c r="M296" i="72"/>
  <c r="M300" i="72" s="1"/>
  <c r="N280" i="72"/>
  <c r="Z267" i="72"/>
  <c r="R75" i="72"/>
  <c r="S73" i="72" s="1"/>
  <c r="R51" i="72"/>
  <c r="Y27" i="72"/>
  <c r="R195" i="72"/>
  <c r="AS93" i="55"/>
  <c r="N291" i="72"/>
  <c r="EA263" i="72"/>
  <c r="EA265" i="72"/>
  <c r="DZ27" i="72"/>
  <c r="O276" i="72"/>
  <c r="O63" i="72"/>
  <c r="P61" i="72" s="1"/>
  <c r="DW75" i="72"/>
  <c r="DX73" i="72" s="1"/>
  <c r="AA276" i="72"/>
  <c r="CI100" i="55"/>
  <c r="DX193" i="72"/>
  <c r="BB35" i="72"/>
  <c r="K43" i="71"/>
  <c r="K45" i="71" s="1"/>
  <c r="J51" i="71"/>
  <c r="DW171" i="72"/>
  <c r="DW51" i="72"/>
  <c r="DX37" i="72"/>
  <c r="DX32" i="72"/>
  <c r="G6" i="72"/>
  <c r="DX286" i="72"/>
  <c r="BL100" i="55"/>
  <c r="CC103" i="60"/>
  <c r="BX99" i="55"/>
  <c r="DV288" i="72"/>
  <c r="DV39" i="72"/>
  <c r="F7" i="72"/>
  <c r="DW39" i="72"/>
  <c r="BW100" i="55"/>
  <c r="H6" i="72"/>
  <c r="DY37" i="72"/>
  <c r="DY32" i="72"/>
  <c r="DY286" i="72"/>
  <c r="CO103" i="60"/>
  <c r="CJ99" i="55"/>
  <c r="M22" i="71"/>
  <c r="O293" i="72"/>
  <c r="Z298" i="72" l="1"/>
  <c r="Y299" i="72"/>
  <c r="R297" i="72"/>
  <c r="DD167" i="72"/>
  <c r="DD171" i="72" s="1"/>
  <c r="DO99" i="72"/>
  <c r="BW59" i="72"/>
  <c r="CS97" i="72"/>
  <c r="DD83" i="72"/>
  <c r="DD85" i="72" s="1"/>
  <c r="DP191" i="72"/>
  <c r="BW71" i="72"/>
  <c r="BV97" i="72"/>
  <c r="DZ68" i="72"/>
  <c r="DD59" i="72"/>
  <c r="DC87" i="72"/>
  <c r="CH167" i="72"/>
  <c r="CH171" i="72" s="1"/>
  <c r="BL97" i="72"/>
  <c r="DZ44" i="72"/>
  <c r="DP167" i="72"/>
  <c r="DP171" i="72" s="1"/>
  <c r="DZ164" i="72"/>
  <c r="DD47" i="72"/>
  <c r="DE49" i="72" s="1"/>
  <c r="BW83" i="72"/>
  <c r="BW85" i="72" s="1"/>
  <c r="CH191" i="72"/>
  <c r="BV87" i="72"/>
  <c r="DZ56" i="72"/>
  <c r="CS87" i="72"/>
  <c r="DC97" i="72"/>
  <c r="DC99" i="72" s="1"/>
  <c r="DO87" i="72"/>
  <c r="BW191" i="72"/>
  <c r="CH47" i="72"/>
  <c r="CI49" i="72" s="1"/>
  <c r="CT191" i="72"/>
  <c r="CH95" i="72"/>
  <c r="BB286" i="72"/>
  <c r="BB288" i="72" s="1"/>
  <c r="BB37" i="72"/>
  <c r="DP95" i="72"/>
  <c r="BW167" i="72"/>
  <c r="BW171" i="72" s="1"/>
  <c r="CT95" i="72"/>
  <c r="DZ188" i="72"/>
  <c r="BW95" i="72"/>
  <c r="CH71" i="72"/>
  <c r="DD191" i="72"/>
  <c r="DZ92" i="72"/>
  <c r="DZ97" i="72"/>
  <c r="DZ99" i="72" s="1"/>
  <c r="CT59" i="72"/>
  <c r="DP59" i="72"/>
  <c r="AL21" i="72"/>
  <c r="AK33" i="72"/>
  <c r="AK45" i="72" s="1"/>
  <c r="AK57" i="72" s="1"/>
  <c r="AK69" i="72" s="1"/>
  <c r="AK81" i="72" s="1"/>
  <c r="AK93" i="72" s="1"/>
  <c r="AK105" i="72" s="1"/>
  <c r="AK117" i="72" s="1"/>
  <c r="AK129" i="72" s="1"/>
  <c r="AK141" i="72" s="1"/>
  <c r="AK153" i="72" s="1"/>
  <c r="AK165" i="72" s="1"/>
  <c r="AK177" i="72" s="1"/>
  <c r="AK189" i="72" s="1"/>
  <c r="AK201" i="72" s="1"/>
  <c r="AK213" i="72" s="1"/>
  <c r="AK225" i="72" s="1"/>
  <c r="AK237" i="72" s="1"/>
  <c r="AK249" i="72" s="1"/>
  <c r="AK261" i="72" s="1"/>
  <c r="AK274" i="72" s="1"/>
  <c r="AK284" i="72" s="1"/>
  <c r="CT167" i="72"/>
  <c r="CT171" i="72" s="1"/>
  <c r="CH59" i="72"/>
  <c r="CT83" i="72"/>
  <c r="CT85" i="72" s="1"/>
  <c r="DP71" i="72"/>
  <c r="BW47" i="72"/>
  <c r="BX49" i="72" s="1"/>
  <c r="DD71" i="72"/>
  <c r="DP83" i="72"/>
  <c r="DP85" i="72" s="1"/>
  <c r="CH83" i="72"/>
  <c r="CH85" i="72" s="1"/>
  <c r="CT47" i="72"/>
  <c r="CU49" i="72" s="1"/>
  <c r="DD95" i="72"/>
  <c r="DP47" i="72"/>
  <c r="DQ49" i="72" s="1"/>
  <c r="CT71" i="72"/>
  <c r="DZ80" i="72"/>
  <c r="DZ85" i="72"/>
  <c r="DZ87" i="72" s="1"/>
  <c r="CG97" i="72"/>
  <c r="CG99" i="72" s="1"/>
  <c r="M24" i="71"/>
  <c r="I124" i="73"/>
  <c r="AG276" i="72"/>
  <c r="AH251" i="72"/>
  <c r="AH255" i="72" s="1"/>
  <c r="O164" i="73"/>
  <c r="I164" i="73"/>
  <c r="O226" i="73"/>
  <c r="I226" i="73"/>
  <c r="BK91" i="55"/>
  <c r="BK96" i="55" s="1"/>
  <c r="BP92" i="60" s="1"/>
  <c r="AE15" i="63"/>
  <c r="AF10" i="63"/>
  <c r="L302" i="72"/>
  <c r="DX39" i="72"/>
  <c r="N295" i="72"/>
  <c r="N296" i="72"/>
  <c r="O280" i="72"/>
  <c r="Z27" i="72"/>
  <c r="S195" i="72"/>
  <c r="S51" i="72"/>
  <c r="S75" i="72"/>
  <c r="T73" i="72" s="1"/>
  <c r="AA267" i="72"/>
  <c r="O291" i="72"/>
  <c r="EA25" i="72"/>
  <c r="EA267" i="72"/>
  <c r="EA260" i="72"/>
  <c r="P276" i="72"/>
  <c r="P63" i="72"/>
  <c r="DX195" i="72"/>
  <c r="DX75" i="72"/>
  <c r="DY73" i="72" s="1"/>
  <c r="DV61" i="72"/>
  <c r="P289" i="72"/>
  <c r="CJ100" i="55"/>
  <c r="DY39" i="72"/>
  <c r="AB276" i="72"/>
  <c r="DX49" i="72"/>
  <c r="K78" i="71"/>
  <c r="BC35" i="72"/>
  <c r="BX100" i="55"/>
  <c r="DX169" i="72"/>
  <c r="CP103" i="60"/>
  <c r="CK99" i="55"/>
  <c r="AA298" i="72" l="1"/>
  <c r="Z299" i="72"/>
  <c r="BW87" i="72"/>
  <c r="DD87" i="72"/>
  <c r="P280" i="72"/>
  <c r="BC286" i="72"/>
  <c r="BC288" i="72" s="1"/>
  <c r="BC37" i="72"/>
  <c r="BC39" i="72"/>
  <c r="S297" i="72"/>
  <c r="CU71" i="72"/>
  <c r="DE95" i="72"/>
  <c r="CI83" i="72"/>
  <c r="CI85" i="72" s="1"/>
  <c r="DE71" i="72"/>
  <c r="BX47" i="72"/>
  <c r="EA47" i="72"/>
  <c r="CU83" i="72"/>
  <c r="CU85" i="72" s="1"/>
  <c r="CU167" i="72"/>
  <c r="CU171" i="72" s="1"/>
  <c r="AM21" i="72"/>
  <c r="AL33" i="72"/>
  <c r="AL45" i="72" s="1"/>
  <c r="AL57" i="72" s="1"/>
  <c r="AL69" i="72" s="1"/>
  <c r="AL81" i="72" s="1"/>
  <c r="AL93" i="72" s="1"/>
  <c r="AL105" i="72" s="1"/>
  <c r="AL117" i="72" s="1"/>
  <c r="AL129" i="72" s="1"/>
  <c r="AL141" i="72" s="1"/>
  <c r="AL153" i="72" s="1"/>
  <c r="AL165" i="72" s="1"/>
  <c r="AL177" i="72" s="1"/>
  <c r="AL189" i="72" s="1"/>
  <c r="AL201" i="72" s="1"/>
  <c r="AL213" i="72" s="1"/>
  <c r="AL225" i="72" s="1"/>
  <c r="AL237" i="72" s="1"/>
  <c r="AL249" i="72" s="1"/>
  <c r="AL261" i="72" s="1"/>
  <c r="AL274" i="72" s="1"/>
  <c r="AL284" i="72" s="1"/>
  <c r="CU59" i="72"/>
  <c r="CI71" i="72"/>
  <c r="BX95" i="72"/>
  <c r="EA95" i="72"/>
  <c r="CU95" i="72"/>
  <c r="BX167" i="72"/>
  <c r="BX171" i="72" s="1"/>
  <c r="EA167" i="72"/>
  <c r="DP97" i="72"/>
  <c r="CH87" i="72"/>
  <c r="CI87" i="72" s="1"/>
  <c r="CI95" i="72"/>
  <c r="CI47" i="72"/>
  <c r="CJ49" i="72" s="1"/>
  <c r="BX191" i="72"/>
  <c r="EA191" i="72"/>
  <c r="CT87" i="72"/>
  <c r="BX71" i="72"/>
  <c r="EA71" i="72"/>
  <c r="DE83" i="72"/>
  <c r="DE85" i="72" s="1"/>
  <c r="BX59" i="72"/>
  <c r="EA59" i="72"/>
  <c r="DE167" i="72"/>
  <c r="DE171" i="72" s="1"/>
  <c r="DQ47" i="72"/>
  <c r="DR49" i="72" s="1"/>
  <c r="DD97" i="72"/>
  <c r="DD99" i="72" s="1"/>
  <c r="CU47" i="72"/>
  <c r="CV49" i="72" s="1"/>
  <c r="DQ83" i="72"/>
  <c r="DQ85" i="72" s="1"/>
  <c r="DQ71" i="72"/>
  <c r="CI59" i="72"/>
  <c r="DQ59" i="72"/>
  <c r="DE191" i="72"/>
  <c r="BW97" i="72"/>
  <c r="BW99" i="72" s="1"/>
  <c r="CT97" i="72"/>
  <c r="CT99" i="72" s="1"/>
  <c r="DQ95" i="72"/>
  <c r="BB39" i="72"/>
  <c r="CH97" i="72"/>
  <c r="CU191" i="72"/>
  <c r="DP87" i="72"/>
  <c r="DQ87" i="72" s="1"/>
  <c r="CI191" i="72"/>
  <c r="BX83" i="72"/>
  <c r="BX85" i="72" s="1"/>
  <c r="EA83" i="72"/>
  <c r="DE47" i="72"/>
  <c r="DF49" i="72" s="1"/>
  <c r="DQ167" i="72"/>
  <c r="DQ171" i="72" s="1"/>
  <c r="BL99" i="72"/>
  <c r="CI167" i="72"/>
  <c r="CI171" i="72" s="1"/>
  <c r="DE59" i="72"/>
  <c r="BV99" i="72"/>
  <c r="DQ191" i="72"/>
  <c r="CS99" i="72"/>
  <c r="O227" i="73"/>
  <c r="I227" i="73"/>
  <c r="O165" i="73"/>
  <c r="I165" i="73"/>
  <c r="AH276" i="72"/>
  <c r="AI251" i="72"/>
  <c r="AI255" i="72" s="1"/>
  <c r="P296" i="72"/>
  <c r="O245" i="73"/>
  <c r="O124" i="73"/>
  <c r="BL91" i="55"/>
  <c r="BL96" i="55" s="1"/>
  <c r="BQ92" i="60" s="1"/>
  <c r="AF15" i="63"/>
  <c r="AG10" i="63"/>
  <c r="M302" i="72"/>
  <c r="N302" i="72"/>
  <c r="N300" i="72"/>
  <c r="O295" i="72"/>
  <c r="O296" i="72"/>
  <c r="S278" i="72"/>
  <c r="Q280" i="72"/>
  <c r="AB265" i="72"/>
  <c r="T75" i="72"/>
  <c r="U73" i="72" s="1"/>
  <c r="T51" i="72"/>
  <c r="AA27" i="72"/>
  <c r="P293" i="72"/>
  <c r="Q61" i="72"/>
  <c r="DV276" i="72"/>
  <c r="T195" i="72"/>
  <c r="AT93" i="55"/>
  <c r="EB265" i="72"/>
  <c r="EA27" i="72"/>
  <c r="DY193" i="72"/>
  <c r="CL99" i="55"/>
  <c r="K48" i="71"/>
  <c r="K51" i="71" s="1"/>
  <c r="DX171" i="72"/>
  <c r="DY75" i="72"/>
  <c r="DZ73" i="72" s="1"/>
  <c r="DW276" i="72"/>
  <c r="DX278" i="72" s="1"/>
  <c r="DY169" i="72"/>
  <c r="CK100" i="55"/>
  <c r="DV280" i="72"/>
  <c r="BD35" i="72"/>
  <c r="DX51" i="72"/>
  <c r="DV289" i="72"/>
  <c r="P290" i="72"/>
  <c r="CQ103" i="60"/>
  <c r="DV63" i="72"/>
  <c r="E7" i="72"/>
  <c r="N22" i="71"/>
  <c r="CU87" i="72" l="1"/>
  <c r="AA299" i="72"/>
  <c r="BD286" i="72"/>
  <c r="BD288" i="72" s="1"/>
  <c r="BD37" i="72"/>
  <c r="BD39" i="72" s="1"/>
  <c r="DR191" i="72"/>
  <c r="DR167" i="72"/>
  <c r="DR171" i="72" s="1"/>
  <c r="EA80" i="72"/>
  <c r="EA85" i="72"/>
  <c r="CV191" i="72"/>
  <c r="EC191" i="72"/>
  <c r="DQ97" i="72"/>
  <c r="DQ99" i="72" s="1"/>
  <c r="EA56" i="72"/>
  <c r="EA68" i="72"/>
  <c r="DE87" i="72"/>
  <c r="CJ47" i="72"/>
  <c r="EB47" i="72"/>
  <c r="CJ95" i="72"/>
  <c r="EB95" i="72"/>
  <c r="EA164" i="72"/>
  <c r="CU97" i="72"/>
  <c r="CU99" i="72" s="1"/>
  <c r="EA92" i="72"/>
  <c r="EA97" i="72"/>
  <c r="DF71" i="72"/>
  <c r="CJ83" i="72"/>
  <c r="CJ85" i="72" s="1"/>
  <c r="EB83" i="72"/>
  <c r="DF95" i="72"/>
  <c r="CV71" i="72"/>
  <c r="EC71" i="72"/>
  <c r="EA87" i="72"/>
  <c r="L43" i="71"/>
  <c r="L45" i="71" s="1"/>
  <c r="L48" i="71" s="1"/>
  <c r="T297" i="72"/>
  <c r="DF59" i="72"/>
  <c r="CJ167" i="72"/>
  <c r="CJ171" i="72" s="1"/>
  <c r="EB167" i="72"/>
  <c r="DF47" i="72"/>
  <c r="DG49" i="72" s="1"/>
  <c r="CJ191" i="72"/>
  <c r="EB191" i="72"/>
  <c r="CH99" i="72"/>
  <c r="DR95" i="72"/>
  <c r="DR97" i="72" s="1"/>
  <c r="DF191" i="72"/>
  <c r="DR59" i="72"/>
  <c r="CJ59" i="72"/>
  <c r="EB59" i="72"/>
  <c r="DR71" i="72"/>
  <c r="DR83" i="72"/>
  <c r="DR85" i="72" s="1"/>
  <c r="CV47" i="72"/>
  <c r="EC47" i="72"/>
  <c r="DR47" i="72"/>
  <c r="DS49" i="72" s="1"/>
  <c r="DF167" i="72"/>
  <c r="DF171" i="72" s="1"/>
  <c r="DF83" i="72"/>
  <c r="DF85" i="72" s="1"/>
  <c r="BX87" i="72"/>
  <c r="EA188" i="72"/>
  <c r="CI97" i="72"/>
  <c r="DP99" i="72"/>
  <c r="CV95" i="72"/>
  <c r="EC95" i="72"/>
  <c r="BX97" i="72"/>
  <c r="BX99" i="72" s="1"/>
  <c r="CJ71" i="72"/>
  <c r="EB71" i="72"/>
  <c r="CV59" i="72"/>
  <c r="EC59" i="72"/>
  <c r="AN21" i="72"/>
  <c r="AM33" i="72"/>
  <c r="AM45" i="72" s="1"/>
  <c r="AM57" i="72" s="1"/>
  <c r="AM69" i="72" s="1"/>
  <c r="AM81" i="72" s="1"/>
  <c r="AM93" i="72" s="1"/>
  <c r="AM105" i="72" s="1"/>
  <c r="AM117" i="72" s="1"/>
  <c r="AM129" i="72" s="1"/>
  <c r="AM141" i="72" s="1"/>
  <c r="AM153" i="72" s="1"/>
  <c r="AM165" i="72" s="1"/>
  <c r="AM177" i="72" s="1"/>
  <c r="AM189" i="72" s="1"/>
  <c r="AM201" i="72" s="1"/>
  <c r="AM213" i="72" s="1"/>
  <c r="AM225" i="72" s="1"/>
  <c r="AM237" i="72" s="1"/>
  <c r="AM249" i="72" s="1"/>
  <c r="AM261" i="72" s="1"/>
  <c r="AM274" i="72" s="1"/>
  <c r="AM284" i="72" s="1"/>
  <c r="CV167" i="72"/>
  <c r="CV171" i="72" s="1"/>
  <c r="EC167" i="72"/>
  <c r="CV83" i="72"/>
  <c r="CV85" i="72" s="1"/>
  <c r="EC83" i="72"/>
  <c r="EA44" i="72"/>
  <c r="DE97" i="72"/>
  <c r="EA99" i="72"/>
  <c r="N24" i="71"/>
  <c r="Q296" i="72"/>
  <c r="I125" i="73"/>
  <c r="AJ251" i="72"/>
  <c r="AJ255" i="72" s="1"/>
  <c r="AI276" i="72"/>
  <c r="O166" i="73"/>
  <c r="I166" i="73"/>
  <c r="BM91" i="55"/>
  <c r="BM96" i="55" s="1"/>
  <c r="BR92" i="60" s="1"/>
  <c r="AG15" i="63"/>
  <c r="AH10" i="63"/>
  <c r="DW273" i="72"/>
  <c r="AB267" i="72"/>
  <c r="O300" i="72"/>
  <c r="DY195" i="72"/>
  <c r="DV273" i="72"/>
  <c r="DW278" i="72"/>
  <c r="U51" i="72"/>
  <c r="U75" i="72"/>
  <c r="V73" i="72" s="1"/>
  <c r="U195" i="72"/>
  <c r="Q63" i="72"/>
  <c r="Q289" i="72"/>
  <c r="Q290" i="72" s="1"/>
  <c r="AB27" i="72"/>
  <c r="R280" i="72"/>
  <c r="EB267" i="72"/>
  <c r="EB25" i="72"/>
  <c r="DW280" i="72"/>
  <c r="CM99" i="55"/>
  <c r="DY171" i="72"/>
  <c r="DZ169" i="72" s="1"/>
  <c r="P291" i="72"/>
  <c r="DV290" i="72"/>
  <c r="DY49" i="72"/>
  <c r="CR103" i="60"/>
  <c r="DZ75" i="72"/>
  <c r="DW63" i="72"/>
  <c r="DV293" i="72"/>
  <c r="E8" i="72"/>
  <c r="L78" i="71"/>
  <c r="CL100" i="55"/>
  <c r="BE35" i="72"/>
  <c r="AC25" i="72" l="1"/>
  <c r="AB298" i="72"/>
  <c r="BE286" i="72"/>
  <c r="BE288" i="72" s="1"/>
  <c r="BE37" i="72"/>
  <c r="BE39" i="72" s="1"/>
  <c r="U297" i="72"/>
  <c r="EC85" i="72"/>
  <c r="EC80" i="72"/>
  <c r="EC164" i="72"/>
  <c r="EC56" i="72"/>
  <c r="EB68" i="72"/>
  <c r="EC97" i="72"/>
  <c r="EC92" i="72"/>
  <c r="DG167" i="72"/>
  <c r="EC44" i="72"/>
  <c r="DS83" i="72"/>
  <c r="DS85" i="72" s="1"/>
  <c r="EB56" i="72"/>
  <c r="DS59" i="72"/>
  <c r="DS95" i="72"/>
  <c r="DS97" i="72" s="1"/>
  <c r="EB188" i="72"/>
  <c r="DG47" i="72"/>
  <c r="DH49" i="72" s="1"/>
  <c r="EC68" i="72"/>
  <c r="DG95" i="72"/>
  <c r="CJ97" i="72"/>
  <c r="CJ99" i="72" s="1"/>
  <c r="DF87" i="72"/>
  <c r="DS167" i="72"/>
  <c r="DS171" i="72" s="1"/>
  <c r="DG171" i="72"/>
  <c r="DE99" i="72"/>
  <c r="AO21" i="72"/>
  <c r="AN33" i="72"/>
  <c r="AN45" i="72" s="1"/>
  <c r="AN57" i="72" s="1"/>
  <c r="AN69" i="72" s="1"/>
  <c r="AN81" i="72" s="1"/>
  <c r="AN93" i="72" s="1"/>
  <c r="AN105" i="72" s="1"/>
  <c r="AN117" i="72" s="1"/>
  <c r="AN129" i="72" s="1"/>
  <c r="AN141" i="72" s="1"/>
  <c r="AN153" i="72" s="1"/>
  <c r="AN165" i="72" s="1"/>
  <c r="AN177" i="72" s="1"/>
  <c r="AN189" i="72" s="1"/>
  <c r="AN201" i="72" s="1"/>
  <c r="AN213" i="72" s="1"/>
  <c r="AN225" i="72" s="1"/>
  <c r="AN237" i="72" s="1"/>
  <c r="AN249" i="72" s="1"/>
  <c r="AN261" i="72" s="1"/>
  <c r="AN274" i="72" s="1"/>
  <c r="AN284" i="72" s="1"/>
  <c r="CV97" i="72"/>
  <c r="CV99" i="72" s="1"/>
  <c r="CJ87" i="72"/>
  <c r="CI99" i="72"/>
  <c r="DG83" i="72"/>
  <c r="DG85" i="72" s="1"/>
  <c r="DS47" i="72"/>
  <c r="DT49" i="72" s="1"/>
  <c r="DS71" i="72"/>
  <c r="DG191" i="72"/>
  <c r="DR99" i="72"/>
  <c r="EB164" i="72"/>
  <c r="DG59" i="72"/>
  <c r="DF97" i="72"/>
  <c r="EB85" i="72"/>
  <c r="EB87" i="72" s="1"/>
  <c r="EC87" i="72" s="1"/>
  <c r="EB80" i="72"/>
  <c r="DG71" i="72"/>
  <c r="EB97" i="72"/>
  <c r="EB99" i="72" s="1"/>
  <c r="EC99" i="72" s="1"/>
  <c r="EB92" i="72"/>
  <c r="EB44" i="72"/>
  <c r="CV87" i="72"/>
  <c r="EC188" i="72"/>
  <c r="DR87" i="72"/>
  <c r="DS87" i="72" s="1"/>
  <c r="DS191" i="72"/>
  <c r="R296" i="72"/>
  <c r="AK251" i="72"/>
  <c r="AK255" i="72" s="1"/>
  <c r="O167" i="73"/>
  <c r="I167" i="73"/>
  <c r="O246" i="73"/>
  <c r="O125" i="73"/>
  <c r="BN91" i="55"/>
  <c r="BN96" i="55" s="1"/>
  <c r="BS92" i="60" s="1"/>
  <c r="AH15" i="63"/>
  <c r="AI10" i="63"/>
  <c r="AC27" i="72"/>
  <c r="DV291" i="72"/>
  <c r="DW289" i="72" s="1"/>
  <c r="O302" i="72"/>
  <c r="DZ193" i="72"/>
  <c r="AC265" i="72"/>
  <c r="AB299" i="72"/>
  <c r="Q291" i="72"/>
  <c r="P295" i="72"/>
  <c r="P300" i="72" s="1"/>
  <c r="S280" i="72"/>
  <c r="R61" i="72"/>
  <c r="Q293" i="72"/>
  <c r="V195" i="72"/>
  <c r="V75" i="72"/>
  <c r="W73" i="72" s="1"/>
  <c r="V51" i="72"/>
  <c r="EB27" i="72"/>
  <c r="EC265" i="72"/>
  <c r="DY51" i="72"/>
  <c r="DZ49" i="72" s="1"/>
  <c r="DZ171" i="72"/>
  <c r="EA169" i="72" s="1"/>
  <c r="CS103" i="60"/>
  <c r="CN99" i="55"/>
  <c r="BF35" i="72"/>
  <c r="DX61" i="72"/>
  <c r="DW293" i="72"/>
  <c r="F8" i="72"/>
  <c r="O22" i="71"/>
  <c r="DZ195" i="72"/>
  <c r="CM100" i="55"/>
  <c r="DW288" i="72"/>
  <c r="M43" i="71"/>
  <c r="M45" i="71" s="1"/>
  <c r="L51" i="71"/>
  <c r="EA73" i="72"/>
  <c r="BF286" i="72" l="1"/>
  <c r="BF288" i="72" s="1"/>
  <c r="BF37" i="72"/>
  <c r="BF39" i="72" s="1"/>
  <c r="V297" i="72"/>
  <c r="DT191" i="72"/>
  <c r="EE191" i="72"/>
  <c r="DH71" i="72"/>
  <c r="ED71" i="72"/>
  <c r="DT167" i="72"/>
  <c r="DT171" i="72" s="1"/>
  <c r="EE167" i="72"/>
  <c r="DG97" i="72"/>
  <c r="DH47" i="72"/>
  <c r="ED47" i="72"/>
  <c r="DS99" i="72"/>
  <c r="DH167" i="72"/>
  <c r="ED167" i="72"/>
  <c r="Q295" i="72"/>
  <c r="Q300" i="72" s="1"/>
  <c r="DF99" i="72"/>
  <c r="DH59" i="72"/>
  <c r="ED59" i="72"/>
  <c r="DH191" i="72"/>
  <c r="ED191" i="72"/>
  <c r="DT71" i="72"/>
  <c r="EE71" i="72"/>
  <c r="DT47" i="72"/>
  <c r="EE47" i="72"/>
  <c r="DH83" i="72"/>
  <c r="DH85" i="72" s="1"/>
  <c r="ED83" i="72"/>
  <c r="AP21" i="72"/>
  <c r="AO33" i="72"/>
  <c r="AO45" i="72" s="1"/>
  <c r="AO57" i="72" s="1"/>
  <c r="AO69" i="72" s="1"/>
  <c r="AO81" i="72" s="1"/>
  <c r="AO93" i="72" s="1"/>
  <c r="AO105" i="72" s="1"/>
  <c r="AO117" i="72" s="1"/>
  <c r="AO129" i="72" s="1"/>
  <c r="AO141" i="72" s="1"/>
  <c r="AO153" i="72" s="1"/>
  <c r="AO165" i="72" s="1"/>
  <c r="AO177" i="72" s="1"/>
  <c r="AO189" i="72" s="1"/>
  <c r="AO201" i="72" s="1"/>
  <c r="AO213" i="72" s="1"/>
  <c r="AO225" i="72" s="1"/>
  <c r="AO237" i="72" s="1"/>
  <c r="AO249" i="72" s="1"/>
  <c r="AO261" i="72" s="1"/>
  <c r="AO274" i="72" s="1"/>
  <c r="AO284" i="72" s="1"/>
  <c r="DH171" i="72"/>
  <c r="DG87" i="72"/>
  <c r="DH87" i="72" s="1"/>
  <c r="DH95" i="72"/>
  <c r="ED95" i="72"/>
  <c r="DT95" i="72"/>
  <c r="EE95" i="72"/>
  <c r="DT59" i="72"/>
  <c r="EE59" i="72"/>
  <c r="DT83" i="72"/>
  <c r="DT85" i="72" s="1"/>
  <c r="EE83" i="72"/>
  <c r="O24" i="71"/>
  <c r="S296" i="72"/>
  <c r="O127" i="73"/>
  <c r="AL251" i="72"/>
  <c r="AL255" i="72" s="1"/>
  <c r="AK276" i="72"/>
  <c r="AJ276" i="72"/>
  <c r="BO91" i="55"/>
  <c r="BO96" i="55" s="1"/>
  <c r="BT92" i="60" s="1"/>
  <c r="AI15" i="63"/>
  <c r="AJ10" i="63"/>
  <c r="AC267" i="72"/>
  <c r="AD267" i="72" s="1"/>
  <c r="AC299" i="72"/>
  <c r="AD27" i="72"/>
  <c r="W51" i="72"/>
  <c r="W75" i="72"/>
  <c r="X73" i="72" s="1"/>
  <c r="R63" i="72"/>
  <c r="R289" i="72"/>
  <c r="R290" i="72" s="1"/>
  <c r="R291" i="72" s="1"/>
  <c r="T280" i="72"/>
  <c r="W195" i="72"/>
  <c r="AU93" i="55"/>
  <c r="EC267" i="72"/>
  <c r="EC25" i="72"/>
  <c r="DX63" i="72"/>
  <c r="DX293" i="72" s="1"/>
  <c r="EA171" i="72"/>
  <c r="EB169" i="72" s="1"/>
  <c r="EA75" i="72"/>
  <c r="DW290" i="72"/>
  <c r="DW291" i="72" s="1"/>
  <c r="EA193" i="72"/>
  <c r="G7" i="72"/>
  <c r="BG35" i="72"/>
  <c r="DZ51" i="72"/>
  <c r="M78" i="71"/>
  <c r="BN302" i="72"/>
  <c r="G8" i="72"/>
  <c r="CT103" i="60"/>
  <c r="CO99" i="55"/>
  <c r="CN100" i="55"/>
  <c r="AD298" i="72" l="1"/>
  <c r="AC298" i="72"/>
  <c r="BG286" i="72"/>
  <c r="BG288" i="72" s="1"/>
  <c r="BG37" i="72"/>
  <c r="BG39" i="72" s="1"/>
  <c r="W297" i="72"/>
  <c r="R295" i="72"/>
  <c r="R300" i="72" s="1"/>
  <c r="EE85" i="72"/>
  <c r="EE80" i="72"/>
  <c r="EE56" i="72"/>
  <c r="EE92" i="72"/>
  <c r="EE97" i="72"/>
  <c r="ED97" i="72"/>
  <c r="ED92" i="72"/>
  <c r="AQ21" i="72"/>
  <c r="AP33" i="72"/>
  <c r="AP45" i="72" s="1"/>
  <c r="AP57" i="72" s="1"/>
  <c r="AP69" i="72" s="1"/>
  <c r="AP81" i="72" s="1"/>
  <c r="AP93" i="72" s="1"/>
  <c r="AP105" i="72" s="1"/>
  <c r="AP117" i="72" s="1"/>
  <c r="AP129" i="72" s="1"/>
  <c r="AP141" i="72" s="1"/>
  <c r="AP153" i="72" s="1"/>
  <c r="AP165" i="72" s="1"/>
  <c r="AP177" i="72" s="1"/>
  <c r="AP189" i="72" s="1"/>
  <c r="AP201" i="72" s="1"/>
  <c r="AP213" i="72" s="1"/>
  <c r="AP225" i="72" s="1"/>
  <c r="AP237" i="72" s="1"/>
  <c r="AP249" i="72" s="1"/>
  <c r="AP261" i="72" s="1"/>
  <c r="AP274" i="72" s="1"/>
  <c r="AP284" i="72" s="1"/>
  <c r="DT87" i="72"/>
  <c r="ED164" i="72"/>
  <c r="DT97" i="72"/>
  <c r="DT99" i="72" s="1"/>
  <c r="DH97" i="72"/>
  <c r="DH99" i="72"/>
  <c r="ED85" i="72"/>
  <c r="ED87" i="72" s="1"/>
  <c r="EE87" i="72" s="1"/>
  <c r="ED80" i="72"/>
  <c r="EE44" i="72"/>
  <c r="EE68" i="72"/>
  <c r="ED188" i="72"/>
  <c r="ED56" i="72"/>
  <c r="ED44" i="72"/>
  <c r="DG99" i="72"/>
  <c r="EE164" i="72"/>
  <c r="ED68" i="72"/>
  <c r="EE188" i="72"/>
  <c r="ED99" i="72"/>
  <c r="EE99" i="72" s="1"/>
  <c r="T296" i="72"/>
  <c r="AM251" i="72"/>
  <c r="AM255" i="72" s="1"/>
  <c r="O128" i="73"/>
  <c r="I128" i="73"/>
  <c r="O249" i="73" s="1"/>
  <c r="E123" i="73"/>
  <c r="BP91" i="55"/>
  <c r="BP96" i="55" s="1"/>
  <c r="BU92" i="60" s="1"/>
  <c r="AJ15" i="63"/>
  <c r="AK10" i="63"/>
  <c r="DY61" i="72"/>
  <c r="AD299" i="72"/>
  <c r="AE27" i="72"/>
  <c r="R302" i="72"/>
  <c r="Q302" i="72"/>
  <c r="P302" i="72"/>
  <c r="S61" i="72"/>
  <c r="R293" i="72"/>
  <c r="X75" i="72"/>
  <c r="Y73" i="72" s="1"/>
  <c r="X51" i="72"/>
  <c r="AE267" i="72"/>
  <c r="X195" i="72"/>
  <c r="U280" i="72"/>
  <c r="ED265" i="72"/>
  <c r="EC27" i="72"/>
  <c r="CP99" i="55"/>
  <c r="EB171" i="72"/>
  <c r="M48" i="71"/>
  <c r="EA49" i="72"/>
  <c r="CU103" i="60"/>
  <c r="EA195" i="72"/>
  <c r="DX288" i="72"/>
  <c r="DX289" i="72"/>
  <c r="CO100" i="55"/>
  <c r="P22" i="71"/>
  <c r="BH35" i="72"/>
  <c r="EB73" i="72"/>
  <c r="AE298" i="72" l="1"/>
  <c r="BH286" i="72"/>
  <c r="BH288" i="72" s="1"/>
  <c r="BH37" i="72"/>
  <c r="BH39" i="72"/>
  <c r="AR21" i="72"/>
  <c r="AQ33" i="72"/>
  <c r="AQ45" i="72" s="1"/>
  <c r="AQ57" i="72" s="1"/>
  <c r="AQ69" i="72" s="1"/>
  <c r="AQ81" i="72" s="1"/>
  <c r="AQ93" i="72" s="1"/>
  <c r="AQ105" i="72" s="1"/>
  <c r="AQ117" i="72" s="1"/>
  <c r="AQ129" i="72" s="1"/>
  <c r="AQ141" i="72" s="1"/>
  <c r="AQ153" i="72" s="1"/>
  <c r="AQ165" i="72" s="1"/>
  <c r="AQ177" i="72" s="1"/>
  <c r="AQ189" i="72" s="1"/>
  <c r="AQ201" i="72" s="1"/>
  <c r="AQ213" i="72" s="1"/>
  <c r="AQ225" i="72" s="1"/>
  <c r="AQ237" i="72" s="1"/>
  <c r="AQ249" i="72" s="1"/>
  <c r="AQ261" i="72" s="1"/>
  <c r="AQ274" i="72" s="1"/>
  <c r="AQ284" i="72" s="1"/>
  <c r="X297" i="72"/>
  <c r="P24" i="71"/>
  <c r="O129" i="73"/>
  <c r="I129" i="73"/>
  <c r="O250" i="73" s="1"/>
  <c r="E124" i="73"/>
  <c r="U296" i="72"/>
  <c r="AN251" i="72"/>
  <c r="AN255" i="72" s="1"/>
  <c r="DX251" i="72"/>
  <c r="AL276" i="72"/>
  <c r="AM276" i="72"/>
  <c r="BQ91" i="55"/>
  <c r="BQ96" i="55" s="1"/>
  <c r="BV92" i="60" s="1"/>
  <c r="AK15" i="63"/>
  <c r="AL10" i="63"/>
  <c r="Q24" i="71"/>
  <c r="AE299" i="72"/>
  <c r="AF27" i="72"/>
  <c r="DY63" i="72"/>
  <c r="H7" i="72"/>
  <c r="V280" i="72"/>
  <c r="BA93" i="55"/>
  <c r="Y51" i="72"/>
  <c r="Y75" i="72"/>
  <c r="Z73" i="72" s="1"/>
  <c r="S63" i="72"/>
  <c r="S289" i="72"/>
  <c r="S290" i="72" s="1"/>
  <c r="S291" i="72" s="1"/>
  <c r="Y195" i="72"/>
  <c r="AF267" i="72"/>
  <c r="AV93" i="55"/>
  <c r="ED25" i="72"/>
  <c r="ED267" i="72"/>
  <c r="CV103" i="60"/>
  <c r="CQ99" i="55"/>
  <c r="EB75" i="72"/>
  <c r="BI35" i="72"/>
  <c r="CP100" i="55"/>
  <c r="EA51" i="72"/>
  <c r="M51" i="71"/>
  <c r="N43" i="71"/>
  <c r="N45" i="71" s="1"/>
  <c r="DV22" i="71"/>
  <c r="DX290" i="72"/>
  <c r="DX291" i="72" s="1"/>
  <c r="EB193" i="72"/>
  <c r="DZ61" i="72"/>
  <c r="DY293" i="72"/>
  <c r="H8" i="72"/>
  <c r="EC169" i="72"/>
  <c r="AF298" i="72" l="1"/>
  <c r="BI286" i="72"/>
  <c r="BI288" i="72" s="1"/>
  <c r="BI37" i="72"/>
  <c r="BI39" i="72"/>
  <c r="Y297" i="72"/>
  <c r="AS21" i="72"/>
  <c r="AR33" i="72"/>
  <c r="AR45" i="72" s="1"/>
  <c r="AR57" i="72" s="1"/>
  <c r="AR69" i="72" s="1"/>
  <c r="AR81" i="72" s="1"/>
  <c r="AR93" i="72" s="1"/>
  <c r="AR105" i="72" s="1"/>
  <c r="AR117" i="72" s="1"/>
  <c r="AR129" i="72" s="1"/>
  <c r="AR141" i="72" s="1"/>
  <c r="AR153" i="72" s="1"/>
  <c r="AR165" i="72" s="1"/>
  <c r="AR177" i="72" s="1"/>
  <c r="AR189" i="72" s="1"/>
  <c r="AR201" i="72" s="1"/>
  <c r="AR213" i="72" s="1"/>
  <c r="AR225" i="72" s="1"/>
  <c r="AR237" i="72" s="1"/>
  <c r="AR249" i="72" s="1"/>
  <c r="AR261" i="72" s="1"/>
  <c r="AR274" i="72" s="1"/>
  <c r="AR284" i="72" s="1"/>
  <c r="V296" i="72"/>
  <c r="DX276" i="72"/>
  <c r="AN276" i="72"/>
  <c r="O130" i="73"/>
  <c r="I130" i="73"/>
  <c r="O251" i="73" s="1"/>
  <c r="E125" i="73"/>
  <c r="DX248" i="72"/>
  <c r="DX255" i="72"/>
  <c r="AO251" i="72"/>
  <c r="AO255" i="72" s="1"/>
  <c r="BR91" i="55"/>
  <c r="BR96" i="55" s="1"/>
  <c r="BW92" i="60" s="1"/>
  <c r="AL15" i="63"/>
  <c r="AM10" i="63"/>
  <c r="R22" i="71"/>
  <c r="AF299" i="72"/>
  <c r="AG27" i="72"/>
  <c r="S295" i="72"/>
  <c r="S300" i="72" s="1"/>
  <c r="T61" i="72"/>
  <c r="S293" i="72"/>
  <c r="Z75" i="72"/>
  <c r="AA73" i="72" s="1"/>
  <c r="Z51" i="72"/>
  <c r="AG267" i="72"/>
  <c r="Z195" i="72"/>
  <c r="W280" i="72"/>
  <c r="E6" i="71"/>
  <c r="EE265" i="72"/>
  <c r="ED27" i="72"/>
  <c r="EC171" i="72"/>
  <c r="ED169" i="72" s="1"/>
  <c r="DZ63" i="72"/>
  <c r="DZ293" i="72" s="1"/>
  <c r="EB195" i="72"/>
  <c r="DV24" i="71"/>
  <c r="CW103" i="60"/>
  <c r="CR99" i="55"/>
  <c r="EC73" i="72"/>
  <c r="EA61" i="72"/>
  <c r="DY288" i="72"/>
  <c r="DY289" i="72"/>
  <c r="N78" i="71"/>
  <c r="EB49" i="72"/>
  <c r="BJ35" i="72"/>
  <c r="CQ100" i="55"/>
  <c r="AG298" i="72" l="1"/>
  <c r="BJ286" i="72"/>
  <c r="BJ288" i="72" s="1"/>
  <c r="BJ37" i="72"/>
  <c r="BJ39" i="72" s="1"/>
  <c r="AT21" i="72"/>
  <c r="AS33" i="72"/>
  <c r="AS45" i="72" s="1"/>
  <c r="AS57" i="72" s="1"/>
  <c r="AS69" i="72" s="1"/>
  <c r="AS81" i="72" s="1"/>
  <c r="AS93" i="72" s="1"/>
  <c r="AS105" i="72" s="1"/>
  <c r="AS117" i="72" s="1"/>
  <c r="AS129" i="72" s="1"/>
  <c r="AS141" i="72" s="1"/>
  <c r="AS153" i="72" s="1"/>
  <c r="AS165" i="72" s="1"/>
  <c r="AS177" i="72" s="1"/>
  <c r="AS189" i="72" s="1"/>
  <c r="AS201" i="72" s="1"/>
  <c r="AS213" i="72" s="1"/>
  <c r="AS225" i="72" s="1"/>
  <c r="AS237" i="72" s="1"/>
  <c r="AS249" i="72" s="1"/>
  <c r="AS261" i="72" s="1"/>
  <c r="AS274" i="72" s="1"/>
  <c r="AS284" i="72" s="1"/>
  <c r="Z297" i="72"/>
  <c r="T63" i="72"/>
  <c r="W296" i="72"/>
  <c r="O131" i="73"/>
  <c r="I131" i="73"/>
  <c r="O252" i="73" s="1"/>
  <c r="DY278" i="72"/>
  <c r="DX273" i="72"/>
  <c r="DX280" i="72"/>
  <c r="AP251" i="72"/>
  <c r="AP255" i="72" s="1"/>
  <c r="BS91" i="55"/>
  <c r="BS96" i="55" s="1"/>
  <c r="BX92" i="60" s="1"/>
  <c r="AM15" i="63"/>
  <c r="AN10" i="63"/>
  <c r="R24" i="71"/>
  <c r="AG299" i="72"/>
  <c r="AH27" i="72"/>
  <c r="S302" i="72"/>
  <c r="X280" i="72"/>
  <c r="AA195" i="72"/>
  <c r="T289" i="72"/>
  <c r="T290" i="72" s="1"/>
  <c r="T291" i="72" s="1"/>
  <c r="AH267" i="72"/>
  <c r="AA51" i="72"/>
  <c r="AA75" i="72"/>
  <c r="AB73" i="72" s="1"/>
  <c r="U61" i="72"/>
  <c r="T293" i="72"/>
  <c r="AW93" i="55"/>
  <c r="EE25" i="72"/>
  <c r="EE267" i="72"/>
  <c r="N48" i="71"/>
  <c r="O43" i="71" s="1"/>
  <c r="O45" i="71" s="1"/>
  <c r="EB51" i="72"/>
  <c r="EC49" i="72" s="1"/>
  <c r="ED171" i="72"/>
  <c r="EE169" i="72" s="1"/>
  <c r="DY290" i="72"/>
  <c r="DY291" i="72" s="1"/>
  <c r="CX103" i="60"/>
  <c r="CS99" i="55"/>
  <c r="EA63" i="72"/>
  <c r="EC75" i="72"/>
  <c r="E7" i="71"/>
  <c r="DW22" i="71"/>
  <c r="BK35" i="72"/>
  <c r="N51" i="71"/>
  <c r="CR100" i="55"/>
  <c r="EC193" i="72"/>
  <c r="AH298" i="72" l="1"/>
  <c r="BK286" i="72"/>
  <c r="BK288" i="72" s="1"/>
  <c r="BK37" i="72"/>
  <c r="BK39" i="72"/>
  <c r="AA297" i="72"/>
  <c r="U63" i="72"/>
  <c r="U293" i="72" s="1"/>
  <c r="AU21" i="72"/>
  <c r="AT33" i="72"/>
  <c r="AT45" i="72" s="1"/>
  <c r="AT57" i="72" s="1"/>
  <c r="AT69" i="72" s="1"/>
  <c r="AT81" i="72" s="1"/>
  <c r="AT93" i="72" s="1"/>
  <c r="AT105" i="72" s="1"/>
  <c r="AT117" i="72" s="1"/>
  <c r="AT129" i="72" s="1"/>
  <c r="AT141" i="72" s="1"/>
  <c r="AT153" i="72" s="1"/>
  <c r="AT165" i="72" s="1"/>
  <c r="AT177" i="72" s="1"/>
  <c r="AT189" i="72" s="1"/>
  <c r="AT201" i="72" s="1"/>
  <c r="AT213" i="72" s="1"/>
  <c r="AT225" i="72" s="1"/>
  <c r="AT237" i="72" s="1"/>
  <c r="AT249" i="72" s="1"/>
  <c r="AT261" i="72" s="1"/>
  <c r="AT274" i="72" s="1"/>
  <c r="AT284" i="72" s="1"/>
  <c r="X296" i="72"/>
  <c r="AP276" i="72"/>
  <c r="O132" i="73"/>
  <c r="I132" i="73"/>
  <c r="O253" i="73" s="1"/>
  <c r="AQ251" i="72"/>
  <c r="AQ255" i="72" s="1"/>
  <c r="AO276" i="72"/>
  <c r="BT91" i="55"/>
  <c r="BT96" i="55" s="1"/>
  <c r="BY92" i="60" s="1"/>
  <c r="AN15" i="63"/>
  <c r="AO10" i="63"/>
  <c r="S22" i="71"/>
  <c r="AH299" i="72"/>
  <c r="AI27" i="72"/>
  <c r="T295" i="72"/>
  <c r="T300" i="72" s="1"/>
  <c r="V61" i="72"/>
  <c r="U289" i="72"/>
  <c r="U290" i="72" s="1"/>
  <c r="U291" i="72" s="1"/>
  <c r="AB75" i="72"/>
  <c r="AC73" i="72" s="1"/>
  <c r="AB51" i="72"/>
  <c r="AC49" i="72" s="1"/>
  <c r="AI267" i="72"/>
  <c r="AB195" i="72"/>
  <c r="Y280" i="72"/>
  <c r="EE27" i="72"/>
  <c r="DW24" i="71"/>
  <c r="EC195" i="72"/>
  <c r="ED193" i="72" s="1"/>
  <c r="EE171" i="72"/>
  <c r="O78" i="71"/>
  <c r="EC51" i="72"/>
  <c r="BL35" i="72"/>
  <c r="F6" i="71"/>
  <c r="EB61" i="72"/>
  <c r="EA293" i="72"/>
  <c r="DZ288" i="72"/>
  <c r="CY103" i="60"/>
  <c r="CT99" i="55"/>
  <c r="ED73" i="72"/>
  <c r="CS100" i="55"/>
  <c r="AI298" i="72" l="1"/>
  <c r="BL286" i="72"/>
  <c r="BL288" i="72" s="1"/>
  <c r="BL37" i="72"/>
  <c r="BL39" i="72" s="1"/>
  <c r="AV21" i="72"/>
  <c r="AU33" i="72"/>
  <c r="AU45" i="72" s="1"/>
  <c r="AU57" i="72" s="1"/>
  <c r="AU69" i="72" s="1"/>
  <c r="AU81" i="72" s="1"/>
  <c r="AU93" i="72" s="1"/>
  <c r="AU105" i="72" s="1"/>
  <c r="AU117" i="72" s="1"/>
  <c r="AU129" i="72" s="1"/>
  <c r="AU141" i="72" s="1"/>
  <c r="AU153" i="72" s="1"/>
  <c r="AU165" i="72" s="1"/>
  <c r="AU177" i="72" s="1"/>
  <c r="AU189" i="72" s="1"/>
  <c r="AU201" i="72" s="1"/>
  <c r="AU213" i="72" s="1"/>
  <c r="AU225" i="72" s="1"/>
  <c r="AU237" i="72" s="1"/>
  <c r="AU249" i="72" s="1"/>
  <c r="AU261" i="72" s="1"/>
  <c r="AU274" i="72" s="1"/>
  <c r="AU284" i="72" s="1"/>
  <c r="V63" i="72"/>
  <c r="W61" i="72" s="1"/>
  <c r="T302" i="72"/>
  <c r="Y296" i="72"/>
  <c r="AR251" i="72"/>
  <c r="AR255" i="72" s="1"/>
  <c r="O133" i="73"/>
  <c r="I133" i="73"/>
  <c r="O254" i="73" s="1"/>
  <c r="BU91" i="55"/>
  <c r="BU96" i="55" s="1"/>
  <c r="BZ92" i="60" s="1"/>
  <c r="AO15" i="63"/>
  <c r="AP10" i="63"/>
  <c r="AB297" i="72"/>
  <c r="AE193" i="72"/>
  <c r="S24" i="71"/>
  <c r="AI299" i="72"/>
  <c r="AJ27" i="72"/>
  <c r="U295" i="72"/>
  <c r="U300" i="72" s="1"/>
  <c r="AC195" i="72"/>
  <c r="Z280" i="72"/>
  <c r="AJ267" i="72"/>
  <c r="AC51" i="72"/>
  <c r="AC75" i="72"/>
  <c r="AD73" i="72" s="1"/>
  <c r="V289" i="72"/>
  <c r="V290" i="72" s="1"/>
  <c r="V291" i="72" s="1"/>
  <c r="V293" i="72"/>
  <c r="F7" i="71"/>
  <c r="DX22" i="71"/>
  <c r="ED75" i="72"/>
  <c r="ED195" i="72"/>
  <c r="EE73" i="72"/>
  <c r="CT100" i="55"/>
  <c r="EB63" i="72"/>
  <c r="CZ103" i="60"/>
  <c r="CU99" i="55"/>
  <c r="ED49" i="72"/>
  <c r="O48" i="71"/>
  <c r="BM35" i="72"/>
  <c r="DZ35" i="72"/>
  <c r="AJ298" i="72" l="1"/>
  <c r="U302" i="72"/>
  <c r="BM37" i="72"/>
  <c r="BM286" i="72"/>
  <c r="BM288" i="72" s="1"/>
  <c r="BM39" i="72"/>
  <c r="AC297" i="72"/>
  <c r="AW21" i="72"/>
  <c r="AV33" i="72"/>
  <c r="AV45" i="72" s="1"/>
  <c r="AV57" i="72" s="1"/>
  <c r="AV69" i="72" s="1"/>
  <c r="AV81" i="72" s="1"/>
  <c r="AV93" i="72" s="1"/>
  <c r="AV105" i="72" s="1"/>
  <c r="AV117" i="72" s="1"/>
  <c r="AV129" i="72" s="1"/>
  <c r="AV141" i="72" s="1"/>
  <c r="AV153" i="72" s="1"/>
  <c r="AV165" i="72" s="1"/>
  <c r="AV177" i="72" s="1"/>
  <c r="AV189" i="72" s="1"/>
  <c r="AV201" i="72" s="1"/>
  <c r="AV213" i="72" s="1"/>
  <c r="AV225" i="72" s="1"/>
  <c r="AV237" i="72" s="1"/>
  <c r="AV249" i="72" s="1"/>
  <c r="AV261" i="72" s="1"/>
  <c r="AV274" i="72" s="1"/>
  <c r="AV284" i="72" s="1"/>
  <c r="Z296" i="72"/>
  <c r="AR276" i="72"/>
  <c r="AS251" i="72"/>
  <c r="AS255" i="72" s="1"/>
  <c r="O134" i="73"/>
  <c r="I134" i="73"/>
  <c r="O255" i="73" s="1"/>
  <c r="AQ276" i="72"/>
  <c r="BV91" i="55"/>
  <c r="BV96" i="55" s="1"/>
  <c r="CA92" i="60" s="1"/>
  <c r="AP15" i="63"/>
  <c r="AQ10" i="63"/>
  <c r="EE193" i="72"/>
  <c r="EE195" i="72" s="1"/>
  <c r="BB93" i="55"/>
  <c r="T22" i="71"/>
  <c r="AJ299" i="72"/>
  <c r="AK27" i="72"/>
  <c r="V295" i="72"/>
  <c r="V300" i="72" s="1"/>
  <c r="W289" i="72"/>
  <c r="W290" i="72" s="1"/>
  <c r="W291" i="72" s="1"/>
  <c r="W63" i="72"/>
  <c r="AD75" i="72"/>
  <c r="AE73" i="72" s="1"/>
  <c r="AD51" i="72"/>
  <c r="AA280" i="72"/>
  <c r="AD195" i="72"/>
  <c r="V302" i="72"/>
  <c r="AK267" i="72"/>
  <c r="DX24" i="71"/>
  <c r="G6" i="71"/>
  <c r="AX93" i="55"/>
  <c r="CV99" i="55"/>
  <c r="EE75" i="72"/>
  <c r="ED51" i="72"/>
  <c r="EE49" i="72" s="1"/>
  <c r="DZ37" i="72"/>
  <c r="DZ32" i="72"/>
  <c r="I6" i="72"/>
  <c r="DZ286" i="72"/>
  <c r="BN35" i="72"/>
  <c r="EC61" i="72"/>
  <c r="EB293" i="72"/>
  <c r="DA103" i="60"/>
  <c r="O51" i="71"/>
  <c r="P43" i="71"/>
  <c r="CU100" i="55"/>
  <c r="AK298" i="72" l="1"/>
  <c r="AD297" i="72"/>
  <c r="BN286" i="72"/>
  <c r="BN288" i="72" s="1"/>
  <c r="BN37" i="72"/>
  <c r="BN39" i="72" s="1"/>
  <c r="AX21" i="72"/>
  <c r="AW33" i="72"/>
  <c r="AW45" i="72" s="1"/>
  <c r="AW57" i="72" s="1"/>
  <c r="AW69" i="72" s="1"/>
  <c r="AW81" i="72" s="1"/>
  <c r="AW93" i="72" s="1"/>
  <c r="AW105" i="72" s="1"/>
  <c r="AW117" i="72" s="1"/>
  <c r="AW129" i="72" s="1"/>
  <c r="AW141" i="72" s="1"/>
  <c r="AW153" i="72" s="1"/>
  <c r="AW165" i="72" s="1"/>
  <c r="AW177" i="72" s="1"/>
  <c r="AW189" i="72" s="1"/>
  <c r="AW201" i="72" s="1"/>
  <c r="AW213" i="72" s="1"/>
  <c r="AW225" i="72" s="1"/>
  <c r="AW237" i="72" s="1"/>
  <c r="AW249" i="72" s="1"/>
  <c r="AW261" i="72" s="1"/>
  <c r="AW274" i="72" s="1"/>
  <c r="AW284" i="72" s="1"/>
  <c r="AA296" i="72"/>
  <c r="AT251" i="72"/>
  <c r="AT255" i="72" s="1"/>
  <c r="O135" i="73"/>
  <c r="I135" i="73"/>
  <c r="O256" i="73" s="1"/>
  <c r="BW91" i="55"/>
  <c r="BW96" i="55" s="1"/>
  <c r="CB92" i="60" s="1"/>
  <c r="AQ15" i="63"/>
  <c r="AR10" i="63"/>
  <c r="G7" i="71"/>
  <c r="P45" i="71"/>
  <c r="P78" i="71" s="1"/>
  <c r="Q43" i="71"/>
  <c r="Q45" i="71" s="1"/>
  <c r="Q48" i="71" s="1"/>
  <c r="T24" i="71"/>
  <c r="AL27" i="72"/>
  <c r="AK299" i="72"/>
  <c r="W295" i="72"/>
  <c r="W300" i="72" s="1"/>
  <c r="AL267" i="72"/>
  <c r="AB280" i="72"/>
  <c r="AE75" i="72"/>
  <c r="AF73" i="72" s="1"/>
  <c r="AE195" i="72"/>
  <c r="X61" i="72"/>
  <c r="W293" i="72"/>
  <c r="AE51" i="72"/>
  <c r="DY22" i="71"/>
  <c r="DY24" i="71" s="1"/>
  <c r="DZ39" i="72"/>
  <c r="I8" i="72" s="1"/>
  <c r="EC63" i="72"/>
  <c r="EC293" i="72" s="1"/>
  <c r="EE51" i="72"/>
  <c r="CV100" i="55"/>
  <c r="BO35" i="72"/>
  <c r="I7" i="72"/>
  <c r="DZ289" i="72"/>
  <c r="DZ290" i="72" s="1"/>
  <c r="DZ291" i="72" s="1"/>
  <c r="EA288" i="72" s="1"/>
  <c r="AL298" i="72" l="1"/>
  <c r="BO286" i="72"/>
  <c r="BO288" i="72" s="1"/>
  <c r="BO37" i="72"/>
  <c r="BO39" i="72" s="1"/>
  <c r="W302" i="72"/>
  <c r="AY21" i="72"/>
  <c r="AX33" i="72"/>
  <c r="AX45" i="72" s="1"/>
  <c r="AX57" i="72" s="1"/>
  <c r="AX69" i="72" s="1"/>
  <c r="AX81" i="72" s="1"/>
  <c r="AX93" i="72" s="1"/>
  <c r="AX105" i="72" s="1"/>
  <c r="AX117" i="72" s="1"/>
  <c r="AX129" i="72" s="1"/>
  <c r="AX141" i="72" s="1"/>
  <c r="AX153" i="72" s="1"/>
  <c r="AX165" i="72" s="1"/>
  <c r="AX177" i="72" s="1"/>
  <c r="AX189" i="72" s="1"/>
  <c r="AX201" i="72" s="1"/>
  <c r="AX213" i="72" s="1"/>
  <c r="AX225" i="72" s="1"/>
  <c r="AX237" i="72" s="1"/>
  <c r="AX249" i="72" s="1"/>
  <c r="AX261" i="72" s="1"/>
  <c r="AX274" i="72" s="1"/>
  <c r="AX284" i="72" s="1"/>
  <c r="X63" i="72"/>
  <c r="AE297" i="72"/>
  <c r="AS276" i="72"/>
  <c r="O136" i="73"/>
  <c r="I136" i="73"/>
  <c r="O257" i="73" s="1"/>
  <c r="AT276" i="72"/>
  <c r="AU251" i="72"/>
  <c r="AU255" i="72" s="1"/>
  <c r="BX91" i="55"/>
  <c r="BX96" i="55" s="1"/>
  <c r="CC92" i="60" s="1"/>
  <c r="AR15" i="63"/>
  <c r="AS10" i="63"/>
  <c r="AB296" i="72"/>
  <c r="AE278" i="72"/>
  <c r="Q51" i="71"/>
  <c r="R43" i="71"/>
  <c r="R45" i="71" s="1"/>
  <c r="R48" i="71" s="1"/>
  <c r="BC93" i="55"/>
  <c r="U22" i="71"/>
  <c r="ED61" i="72"/>
  <c r="AL299" i="72"/>
  <c r="AM27" i="72"/>
  <c r="Y61" i="72"/>
  <c r="X293" i="72"/>
  <c r="AC280" i="72"/>
  <c r="AF51" i="72"/>
  <c r="X289" i="72"/>
  <c r="X290" i="72" s="1"/>
  <c r="X291" i="72" s="1"/>
  <c r="AF195" i="72"/>
  <c r="AF75" i="72"/>
  <c r="AG73" i="72" s="1"/>
  <c r="AM267" i="72"/>
  <c r="AY93" i="55"/>
  <c r="P48" i="71"/>
  <c r="P51" i="71" s="1"/>
  <c r="ED63" i="72"/>
  <c r="ED293" i="72" s="1"/>
  <c r="DV47" i="71"/>
  <c r="BP35" i="72"/>
  <c r="DZ22" i="71"/>
  <c r="AM298" i="72" l="1"/>
  <c r="BP37" i="72"/>
  <c r="BP39" i="72" s="1"/>
  <c r="BP286" i="72"/>
  <c r="BP288" i="72" s="1"/>
  <c r="AZ21" i="72"/>
  <c r="AY33" i="72"/>
  <c r="AY45" i="72" s="1"/>
  <c r="AY57" i="72" s="1"/>
  <c r="AY69" i="72" s="1"/>
  <c r="AY81" i="72" s="1"/>
  <c r="AY93" i="72" s="1"/>
  <c r="AY105" i="72" s="1"/>
  <c r="AY117" i="72" s="1"/>
  <c r="AY129" i="72" s="1"/>
  <c r="AY141" i="72" s="1"/>
  <c r="AY153" i="72" s="1"/>
  <c r="AY165" i="72" s="1"/>
  <c r="AY177" i="72" s="1"/>
  <c r="AY189" i="72" s="1"/>
  <c r="AY201" i="72" s="1"/>
  <c r="AY213" i="72" s="1"/>
  <c r="AY225" i="72" s="1"/>
  <c r="AY237" i="72" s="1"/>
  <c r="AY249" i="72" s="1"/>
  <c r="AY261" i="72" s="1"/>
  <c r="AY274" i="72" s="1"/>
  <c r="AY284" i="72" s="1"/>
  <c r="AF297" i="72"/>
  <c r="Y63" i="72"/>
  <c r="AC296" i="72"/>
  <c r="AU276" i="72"/>
  <c r="AV251" i="72"/>
  <c r="AV255" i="72" s="1"/>
  <c r="BY91" i="55"/>
  <c r="BY96" i="55" s="1"/>
  <c r="CD92" i="60" s="1"/>
  <c r="AS15" i="63"/>
  <c r="AT10" i="63"/>
  <c r="EE61" i="72"/>
  <c r="U24" i="71"/>
  <c r="S43" i="71"/>
  <c r="S45" i="71" s="1"/>
  <c r="S48" i="71" s="1"/>
  <c r="R51" i="71"/>
  <c r="AM299" i="72"/>
  <c r="AN27" i="72"/>
  <c r="X295" i="72"/>
  <c r="X300" i="72" s="1"/>
  <c r="Z61" i="72"/>
  <c r="Y293" i="72"/>
  <c r="X302" i="72"/>
  <c r="AG51" i="72"/>
  <c r="AN265" i="72"/>
  <c r="AG75" i="72"/>
  <c r="AH73" i="72" s="1"/>
  <c r="AG195" i="72"/>
  <c r="AD280" i="72"/>
  <c r="Y289" i="72"/>
  <c r="Y290" i="72" s="1"/>
  <c r="Y291" i="72" s="1"/>
  <c r="EE63" i="72"/>
  <c r="EE293" i="72" s="1"/>
  <c r="BQ35" i="72"/>
  <c r="L30" i="71"/>
  <c r="L31" i="71" s="1"/>
  <c r="DV48" i="71"/>
  <c r="DZ24" i="71"/>
  <c r="BQ37" i="72" l="1"/>
  <c r="BQ286" i="72"/>
  <c r="BQ288" i="72" s="1"/>
  <c r="BQ39" i="72"/>
  <c r="AG297" i="72"/>
  <c r="Z63" i="72"/>
  <c r="BA21" i="72"/>
  <c r="AZ33" i="72"/>
  <c r="AZ45" i="72" s="1"/>
  <c r="AZ57" i="72" s="1"/>
  <c r="AZ69" i="72" s="1"/>
  <c r="AZ81" i="72" s="1"/>
  <c r="AZ93" i="72" s="1"/>
  <c r="AZ105" i="72" s="1"/>
  <c r="AZ117" i="72" s="1"/>
  <c r="AZ129" i="72" s="1"/>
  <c r="AZ141" i="72" s="1"/>
  <c r="AZ153" i="72" s="1"/>
  <c r="AZ165" i="72" s="1"/>
  <c r="AZ177" i="72" s="1"/>
  <c r="AZ189" i="72" s="1"/>
  <c r="AZ201" i="72" s="1"/>
  <c r="AZ213" i="72" s="1"/>
  <c r="AZ225" i="72" s="1"/>
  <c r="AZ237" i="72" s="1"/>
  <c r="AZ249" i="72" s="1"/>
  <c r="AZ261" i="72" s="1"/>
  <c r="AZ274" i="72" s="1"/>
  <c r="AZ284" i="72" s="1"/>
  <c r="AW251" i="72"/>
  <c r="AW255" i="72" s="1"/>
  <c r="AD296" i="72"/>
  <c r="AV276" i="72"/>
  <c r="BZ91" i="55"/>
  <c r="BZ96" i="55" s="1"/>
  <c r="CE92" i="60" s="1"/>
  <c r="AT15" i="63"/>
  <c r="AU10" i="63"/>
  <c r="BD93" i="55"/>
  <c r="T43" i="71"/>
  <c r="T45" i="71" s="1"/>
  <c r="T48" i="71" s="1"/>
  <c r="S51" i="71"/>
  <c r="V22" i="71"/>
  <c r="AN299" i="72"/>
  <c r="AO25" i="72"/>
  <c r="Y295" i="72"/>
  <c r="Y300" i="72" s="1"/>
  <c r="AA61" i="72"/>
  <c r="Z293" i="72"/>
  <c r="AE280" i="72"/>
  <c r="AH195" i="72"/>
  <c r="AN267" i="72"/>
  <c r="AH75" i="72"/>
  <c r="AI73" i="72" s="1"/>
  <c r="AH51" i="72"/>
  <c r="Z289" i="72"/>
  <c r="Z290" i="72" s="1"/>
  <c r="Z291" i="72" s="1"/>
  <c r="EA22" i="71"/>
  <c r="DV51" i="71"/>
  <c r="DW47" i="71"/>
  <c r="BR35" i="72"/>
  <c r="AN298" i="72" l="1"/>
  <c r="BR286" i="72"/>
  <c r="BR288" i="72" s="1"/>
  <c r="BR37" i="72"/>
  <c r="BR39" i="72"/>
  <c r="AH297" i="72"/>
  <c r="AA63" i="72"/>
  <c r="AB61" i="72" s="1"/>
  <c r="BB21" i="72"/>
  <c r="BA33" i="72"/>
  <c r="BA45" i="72" s="1"/>
  <c r="BA57" i="72" s="1"/>
  <c r="BA69" i="72" s="1"/>
  <c r="BA81" i="72" s="1"/>
  <c r="BA93" i="72" s="1"/>
  <c r="BA105" i="72" s="1"/>
  <c r="BA117" i="72" s="1"/>
  <c r="BA129" i="72" s="1"/>
  <c r="BA141" i="72" s="1"/>
  <c r="BA153" i="72" s="1"/>
  <c r="BA165" i="72" s="1"/>
  <c r="BA177" i="72" s="1"/>
  <c r="BA189" i="72" s="1"/>
  <c r="BA201" i="72" s="1"/>
  <c r="BA213" i="72" s="1"/>
  <c r="BA225" i="72" s="1"/>
  <c r="BA237" i="72" s="1"/>
  <c r="BA249" i="72" s="1"/>
  <c r="BA261" i="72" s="1"/>
  <c r="BA274" i="72" s="1"/>
  <c r="BA284" i="72" s="1"/>
  <c r="AE296" i="72"/>
  <c r="AW276" i="72"/>
  <c r="AX251" i="72"/>
  <c r="AX255" i="72" s="1"/>
  <c r="CA91" i="55"/>
  <c r="CA96" i="55" s="1"/>
  <c r="CF92" i="60" s="1"/>
  <c r="AU15" i="63"/>
  <c r="AV10" i="63"/>
  <c r="U43" i="71"/>
  <c r="U45" i="71" s="1"/>
  <c r="U48" i="71" s="1"/>
  <c r="T51" i="71"/>
  <c r="V24" i="71"/>
  <c r="AO27" i="72"/>
  <c r="Y302" i="72"/>
  <c r="Z295" i="72"/>
  <c r="Z300" i="72" s="1"/>
  <c r="AA293" i="72"/>
  <c r="AI51" i="72"/>
  <c r="AO265" i="72"/>
  <c r="AI195" i="72"/>
  <c r="AF280" i="72"/>
  <c r="AI75" i="72"/>
  <c r="AJ73" i="72" s="1"/>
  <c r="AA289" i="72"/>
  <c r="AA290" i="72" s="1"/>
  <c r="AA291" i="72" s="1"/>
  <c r="AZ93" i="55"/>
  <c r="BS35" i="72"/>
  <c r="DW43" i="71"/>
  <c r="M30" i="71"/>
  <c r="EA24" i="71"/>
  <c r="AI297" i="72" l="1"/>
  <c r="BS286" i="72"/>
  <c r="BS288" i="72" s="1"/>
  <c r="BS37" i="72"/>
  <c r="BS39" i="72"/>
  <c r="AB63" i="72"/>
  <c r="Z302" i="72"/>
  <c r="BC21" i="72"/>
  <c r="BB33" i="72"/>
  <c r="BB45" i="72" s="1"/>
  <c r="BB57" i="72" s="1"/>
  <c r="BB69" i="72" s="1"/>
  <c r="BB81" i="72" s="1"/>
  <c r="BB93" i="72" s="1"/>
  <c r="BB105" i="72" s="1"/>
  <c r="BB117" i="72" s="1"/>
  <c r="BB129" i="72" s="1"/>
  <c r="BB141" i="72" s="1"/>
  <c r="BB153" i="72" s="1"/>
  <c r="BB165" i="72" s="1"/>
  <c r="BB177" i="72" s="1"/>
  <c r="BB189" i="72" s="1"/>
  <c r="BB201" i="72" s="1"/>
  <c r="BB213" i="72" s="1"/>
  <c r="BB225" i="72" s="1"/>
  <c r="BB237" i="72" s="1"/>
  <c r="BB249" i="72" s="1"/>
  <c r="BB261" i="72" s="1"/>
  <c r="BB274" i="72" s="1"/>
  <c r="BB284" i="72" s="1"/>
  <c r="AF296" i="72"/>
  <c r="AY251" i="72"/>
  <c r="AY255" i="72" s="1"/>
  <c r="AX276" i="72"/>
  <c r="CB91" i="55"/>
  <c r="CB96" i="55" s="1"/>
  <c r="CG92" i="60" s="1"/>
  <c r="AV15" i="63"/>
  <c r="AW10" i="63"/>
  <c r="W22" i="71"/>
  <c r="BE93" i="55"/>
  <c r="V43" i="71"/>
  <c r="V45" i="71" s="1"/>
  <c r="V48" i="71" s="1"/>
  <c r="U51" i="71"/>
  <c r="AO299" i="72"/>
  <c r="AP27" i="72"/>
  <c r="AA295" i="72"/>
  <c r="AA300" i="72" s="1"/>
  <c r="AB293" i="72"/>
  <c r="AC61" i="72"/>
  <c r="AA302" i="72"/>
  <c r="AJ75" i="72"/>
  <c r="AK73" i="72" s="1"/>
  <c r="AJ195" i="72"/>
  <c r="AO267" i="72"/>
  <c r="AG280" i="72"/>
  <c r="AJ51" i="72"/>
  <c r="AB289" i="72"/>
  <c r="AB290" i="72" s="1"/>
  <c r="AB291" i="72" s="1"/>
  <c r="EB22" i="71"/>
  <c r="BT35" i="72"/>
  <c r="M29" i="71"/>
  <c r="M31" i="71" s="1"/>
  <c r="DW45" i="71"/>
  <c r="AO298" i="72" l="1"/>
  <c r="AJ297" i="72"/>
  <c r="BD21" i="72"/>
  <c r="BC33" i="72"/>
  <c r="BC45" i="72" s="1"/>
  <c r="BC57" i="72" s="1"/>
  <c r="BC69" i="72" s="1"/>
  <c r="BC81" i="72" s="1"/>
  <c r="BC93" i="72" s="1"/>
  <c r="BC105" i="72" s="1"/>
  <c r="BC117" i="72" s="1"/>
  <c r="BC129" i="72" s="1"/>
  <c r="BC141" i="72" s="1"/>
  <c r="BC153" i="72" s="1"/>
  <c r="BC165" i="72" s="1"/>
  <c r="BC177" i="72" s="1"/>
  <c r="BC189" i="72" s="1"/>
  <c r="BC201" i="72" s="1"/>
  <c r="BC213" i="72" s="1"/>
  <c r="BC225" i="72" s="1"/>
  <c r="BC237" i="72" s="1"/>
  <c r="BC249" i="72" s="1"/>
  <c r="BC261" i="72" s="1"/>
  <c r="BC274" i="72" s="1"/>
  <c r="BC284" i="72" s="1"/>
  <c r="BT37" i="72"/>
  <c r="BT39" i="72"/>
  <c r="BT286" i="72"/>
  <c r="BT288" i="72" s="1"/>
  <c r="AG296" i="72"/>
  <c r="AZ251" i="72"/>
  <c r="AZ255" i="72" s="1"/>
  <c r="DY251" i="72"/>
  <c r="AY276" i="72"/>
  <c r="CC91" i="55"/>
  <c r="CC96" i="55" s="1"/>
  <c r="CH92" i="60" s="1"/>
  <c r="AW15" i="63"/>
  <c r="AX10" i="63"/>
  <c r="V51" i="71"/>
  <c r="W43" i="71"/>
  <c r="W45" i="71" s="1"/>
  <c r="W48" i="71" s="1"/>
  <c r="W24" i="71"/>
  <c r="AP299" i="72"/>
  <c r="AQ27" i="72"/>
  <c r="AB295" i="72"/>
  <c r="AB300" i="72" s="1"/>
  <c r="AK51" i="72"/>
  <c r="AH280" i="72"/>
  <c r="AC63" i="72"/>
  <c r="AC289" i="72"/>
  <c r="AC290" i="72" s="1"/>
  <c r="AC291" i="72" s="1"/>
  <c r="AP267" i="72"/>
  <c r="AK195" i="72"/>
  <c r="AK75" i="72"/>
  <c r="DW48" i="71"/>
  <c r="DW51" i="71" s="1"/>
  <c r="DW78" i="71"/>
  <c r="BU35" i="72"/>
  <c r="EB24" i="71"/>
  <c r="AP298" i="72" l="1"/>
  <c r="AK297" i="72"/>
  <c r="BU286" i="72"/>
  <c r="BU288" i="72" s="1"/>
  <c r="BU37" i="72"/>
  <c r="BU39" i="72" s="1"/>
  <c r="BE21" i="72"/>
  <c r="BD33" i="72"/>
  <c r="BD45" i="72" s="1"/>
  <c r="BD57" i="72" s="1"/>
  <c r="BD69" i="72" s="1"/>
  <c r="BD81" i="72" s="1"/>
  <c r="BD93" i="72" s="1"/>
  <c r="BD105" i="72" s="1"/>
  <c r="BD117" i="72" s="1"/>
  <c r="BD129" i="72" s="1"/>
  <c r="BD141" i="72" s="1"/>
  <c r="BD153" i="72" s="1"/>
  <c r="BD165" i="72" s="1"/>
  <c r="BD177" i="72" s="1"/>
  <c r="BD189" i="72" s="1"/>
  <c r="BD201" i="72" s="1"/>
  <c r="BD213" i="72" s="1"/>
  <c r="BD225" i="72" s="1"/>
  <c r="BD237" i="72" s="1"/>
  <c r="BD249" i="72" s="1"/>
  <c r="BD261" i="72" s="1"/>
  <c r="BD274" i="72" s="1"/>
  <c r="BD284" i="72" s="1"/>
  <c r="DY248" i="72"/>
  <c r="DY255" i="72"/>
  <c r="BA251" i="72"/>
  <c r="BA255" i="72" s="1"/>
  <c r="AH296" i="72"/>
  <c r="CD91" i="55"/>
  <c r="CD96" i="55" s="1"/>
  <c r="CI92" i="60" s="1"/>
  <c r="AX15" i="63"/>
  <c r="AY10" i="63"/>
  <c r="AB302" i="72"/>
  <c r="X22" i="71"/>
  <c r="BF93" i="55"/>
  <c r="W51" i="71"/>
  <c r="X43" i="71"/>
  <c r="X45" i="71" s="1"/>
  <c r="X48" i="71" s="1"/>
  <c r="BO302" i="72"/>
  <c r="AQ299" i="72"/>
  <c r="AR27" i="72"/>
  <c r="AC295" i="72"/>
  <c r="AC300" i="72" s="1"/>
  <c r="AI280" i="72"/>
  <c r="AL73" i="72"/>
  <c r="AL195" i="72"/>
  <c r="AD61" i="72"/>
  <c r="AC293" i="72"/>
  <c r="AL51" i="72"/>
  <c r="AQ267" i="72"/>
  <c r="BV35" i="72"/>
  <c r="EC22" i="71"/>
  <c r="DX43" i="71"/>
  <c r="DX47" i="71"/>
  <c r="AQ298" i="72" l="1"/>
  <c r="BV286" i="72"/>
  <c r="BV288" i="72" s="1"/>
  <c r="BV37" i="72"/>
  <c r="AL297" i="72"/>
  <c r="AC302" i="72"/>
  <c r="BF21" i="72"/>
  <c r="BE33" i="72"/>
  <c r="BE45" i="72" s="1"/>
  <c r="BE57" i="72" s="1"/>
  <c r="BE69" i="72" s="1"/>
  <c r="BE81" i="72" s="1"/>
  <c r="BE93" i="72" s="1"/>
  <c r="BE105" i="72" s="1"/>
  <c r="BE117" i="72" s="1"/>
  <c r="BE129" i="72" s="1"/>
  <c r="BE141" i="72" s="1"/>
  <c r="BE153" i="72" s="1"/>
  <c r="BE165" i="72" s="1"/>
  <c r="BE177" i="72" s="1"/>
  <c r="BE189" i="72" s="1"/>
  <c r="BE201" i="72" s="1"/>
  <c r="BE213" i="72" s="1"/>
  <c r="BE225" i="72" s="1"/>
  <c r="BE237" i="72" s="1"/>
  <c r="BE249" i="72" s="1"/>
  <c r="BE261" i="72" s="1"/>
  <c r="BE274" i="72" s="1"/>
  <c r="BE284" i="72" s="1"/>
  <c r="AI296" i="72"/>
  <c r="AZ276" i="72"/>
  <c r="DY276" i="72"/>
  <c r="BB251" i="72"/>
  <c r="BB255" i="72" s="1"/>
  <c r="CE91" i="55"/>
  <c r="CE96" i="55" s="1"/>
  <c r="CJ92" i="60" s="1"/>
  <c r="AY15" i="63"/>
  <c r="AZ10" i="63"/>
  <c r="Y43" i="71"/>
  <c r="Y45" i="71" s="1"/>
  <c r="Y48" i="71" s="1"/>
  <c r="X51" i="71"/>
  <c r="X24" i="71"/>
  <c r="AR299" i="72"/>
  <c r="AS27" i="72"/>
  <c r="AL75" i="72"/>
  <c r="AM73" i="72" s="1"/>
  <c r="AD63" i="72"/>
  <c r="AD289" i="72"/>
  <c r="AD290" i="72" s="1"/>
  <c r="AD291" i="72" s="1"/>
  <c r="AR267" i="72"/>
  <c r="AM195" i="72"/>
  <c r="AJ280" i="72"/>
  <c r="AM51" i="72"/>
  <c r="N29" i="71"/>
  <c r="DX45" i="71"/>
  <c r="EC24" i="71"/>
  <c r="N30" i="71"/>
  <c r="BW35" i="72"/>
  <c r="AR298" i="72" l="1"/>
  <c r="BW286" i="72"/>
  <c r="BW288" i="72" s="1"/>
  <c r="BW37" i="72"/>
  <c r="BG21" i="72"/>
  <c r="BF33" i="72"/>
  <c r="BF45" i="72" s="1"/>
  <c r="BF57" i="72" s="1"/>
  <c r="BF69" i="72" s="1"/>
  <c r="BF81" i="72" s="1"/>
  <c r="BF93" i="72" s="1"/>
  <c r="BF105" i="72" s="1"/>
  <c r="BF117" i="72" s="1"/>
  <c r="BF129" i="72" s="1"/>
  <c r="BF141" i="72" s="1"/>
  <c r="BF153" i="72" s="1"/>
  <c r="BF165" i="72" s="1"/>
  <c r="BF177" i="72" s="1"/>
  <c r="BF189" i="72" s="1"/>
  <c r="BF201" i="72" s="1"/>
  <c r="BF213" i="72" s="1"/>
  <c r="BF225" i="72" s="1"/>
  <c r="BF237" i="72" s="1"/>
  <c r="BF249" i="72" s="1"/>
  <c r="BF261" i="72" s="1"/>
  <c r="BF274" i="72" s="1"/>
  <c r="BF284" i="72" s="1"/>
  <c r="AM297" i="72"/>
  <c r="BV39" i="72"/>
  <c r="DZ278" i="72"/>
  <c r="DY273" i="72"/>
  <c r="DY280" i="72"/>
  <c r="AJ296" i="72"/>
  <c r="BB276" i="72"/>
  <c r="BA276" i="72"/>
  <c r="BC251" i="72"/>
  <c r="BC255" i="72" s="1"/>
  <c r="CF91" i="55"/>
  <c r="CF96" i="55" s="1"/>
  <c r="CK92" i="60" s="1"/>
  <c r="AZ15" i="63"/>
  <c r="BA10" i="63"/>
  <c r="AM75" i="72"/>
  <c r="AN73" i="72" s="1"/>
  <c r="Z43" i="71"/>
  <c r="Z45" i="71" s="1"/>
  <c r="Z48" i="71" s="1"/>
  <c r="Y51" i="71"/>
  <c r="Y22" i="71"/>
  <c r="BG93" i="55"/>
  <c r="AS299" i="72"/>
  <c r="AT27" i="72"/>
  <c r="AD295" i="72"/>
  <c r="AD300" i="72" s="1"/>
  <c r="AN51" i="72"/>
  <c r="AK280" i="72"/>
  <c r="AN195" i="72"/>
  <c r="AS267" i="72"/>
  <c r="AE61" i="72"/>
  <c r="AD293" i="72"/>
  <c r="BX35" i="72"/>
  <c r="ED22" i="71"/>
  <c r="DX78" i="71"/>
  <c r="DX48" i="71"/>
  <c r="N31" i="71"/>
  <c r="AN75" i="72" l="1"/>
  <c r="AO73" i="72" s="1"/>
  <c r="AS298" i="72"/>
  <c r="BX37" i="72"/>
  <c r="BX39" i="72" s="1"/>
  <c r="BX286" i="72"/>
  <c r="BX288" i="72" s="1"/>
  <c r="AQ193" i="72"/>
  <c r="AD302" i="72"/>
  <c r="BH21" i="72"/>
  <c r="BG33" i="72"/>
  <c r="BG45" i="72" s="1"/>
  <c r="BG57" i="72" s="1"/>
  <c r="BG69" i="72" s="1"/>
  <c r="BG81" i="72" s="1"/>
  <c r="BG93" i="72" s="1"/>
  <c r="BG105" i="72" s="1"/>
  <c r="BG117" i="72" s="1"/>
  <c r="BG129" i="72" s="1"/>
  <c r="BG141" i="72" s="1"/>
  <c r="BG153" i="72" s="1"/>
  <c r="BG165" i="72" s="1"/>
  <c r="BG177" i="72" s="1"/>
  <c r="BG189" i="72" s="1"/>
  <c r="BG201" i="72" s="1"/>
  <c r="BG213" i="72" s="1"/>
  <c r="BG225" i="72" s="1"/>
  <c r="BG237" i="72" s="1"/>
  <c r="BG249" i="72" s="1"/>
  <c r="BG261" i="72" s="1"/>
  <c r="BG274" i="72" s="1"/>
  <c r="BG284" i="72" s="1"/>
  <c r="BW39" i="72"/>
  <c r="AK296" i="72"/>
  <c r="BD251" i="72"/>
  <c r="BD255" i="72" s="1"/>
  <c r="CG91" i="55"/>
  <c r="CG96" i="55" s="1"/>
  <c r="CL92" i="60" s="1"/>
  <c r="BA15" i="63"/>
  <c r="BB10" i="63"/>
  <c r="AA43" i="71"/>
  <c r="AA45" i="71" s="1"/>
  <c r="AA48" i="71" s="1"/>
  <c r="Z51" i="71"/>
  <c r="Y24" i="71"/>
  <c r="AT299" i="72"/>
  <c r="AU27" i="72"/>
  <c r="AN297" i="72"/>
  <c r="AO195" i="72"/>
  <c r="AE63" i="72"/>
  <c r="AE289" i="72"/>
  <c r="AE290" i="72" s="1"/>
  <c r="AE291" i="72" s="1"/>
  <c r="AT267" i="72"/>
  <c r="AO75" i="72"/>
  <c r="AL280" i="72"/>
  <c r="AO49" i="72"/>
  <c r="DX51" i="71"/>
  <c r="DY47" i="71"/>
  <c r="ED24" i="71"/>
  <c r="BY35" i="72"/>
  <c r="EA35" i="72"/>
  <c r="EA286" i="72" s="1"/>
  <c r="AT298" i="72" l="1"/>
  <c r="AO297" i="72"/>
  <c r="BY286" i="72"/>
  <c r="BY288" i="72" s="1"/>
  <c r="BY37" i="72"/>
  <c r="BY39" i="72" s="1"/>
  <c r="BI21" i="72"/>
  <c r="BH33" i="72"/>
  <c r="BH45" i="72" s="1"/>
  <c r="BH57" i="72" s="1"/>
  <c r="BH69" i="72" s="1"/>
  <c r="BH81" i="72" s="1"/>
  <c r="BH93" i="72" s="1"/>
  <c r="BH105" i="72" s="1"/>
  <c r="BH117" i="72" s="1"/>
  <c r="BH129" i="72" s="1"/>
  <c r="BH141" i="72" s="1"/>
  <c r="BH153" i="72" s="1"/>
  <c r="BH165" i="72" s="1"/>
  <c r="BH177" i="72" s="1"/>
  <c r="BH189" i="72" s="1"/>
  <c r="BH201" i="72" s="1"/>
  <c r="BH213" i="72" s="1"/>
  <c r="BH225" i="72" s="1"/>
  <c r="BH237" i="72" s="1"/>
  <c r="BH249" i="72" s="1"/>
  <c r="BH261" i="72" s="1"/>
  <c r="BH274" i="72" s="1"/>
  <c r="BH284" i="72" s="1"/>
  <c r="AL296" i="72"/>
  <c r="BD276" i="72"/>
  <c r="BE251" i="72"/>
  <c r="BE255" i="72" s="1"/>
  <c r="BC276" i="72"/>
  <c r="CH91" i="55"/>
  <c r="CH96" i="55" s="1"/>
  <c r="CM92" i="60" s="1"/>
  <c r="BB15" i="63"/>
  <c r="BC10" i="63"/>
  <c r="BH93" i="55"/>
  <c r="Z22" i="71"/>
  <c r="AB43" i="71"/>
  <c r="AB45" i="71" s="1"/>
  <c r="AB48" i="71" s="1"/>
  <c r="AA51" i="71"/>
  <c r="EA289" i="72"/>
  <c r="EA290" i="72" s="1"/>
  <c r="EA291" i="72" s="1"/>
  <c r="EB288" i="72" s="1"/>
  <c r="AU299" i="72"/>
  <c r="AV27" i="72"/>
  <c r="AE295" i="72"/>
  <c r="AE300" i="72" s="1"/>
  <c r="AO51" i="72"/>
  <c r="AF61" i="72"/>
  <c r="AE293" i="72"/>
  <c r="AM280" i="72"/>
  <c r="AP73" i="72"/>
  <c r="AP195" i="72"/>
  <c r="AU267" i="72"/>
  <c r="EE22" i="71"/>
  <c r="O30" i="71"/>
  <c r="J6" i="72"/>
  <c r="EA37" i="72"/>
  <c r="EA32" i="72"/>
  <c r="BZ35" i="72"/>
  <c r="DY43" i="71"/>
  <c r="AU298" i="72" l="1"/>
  <c r="BZ286" i="72"/>
  <c r="BZ288" i="72" s="1"/>
  <c r="BZ37" i="72"/>
  <c r="BZ39" i="72" s="1"/>
  <c r="AE302" i="72"/>
  <c r="BJ21" i="72"/>
  <c r="BI33" i="72"/>
  <c r="BI45" i="72" s="1"/>
  <c r="BI57" i="72" s="1"/>
  <c r="BI69" i="72" s="1"/>
  <c r="BI81" i="72" s="1"/>
  <c r="BI93" i="72" s="1"/>
  <c r="BI105" i="72" s="1"/>
  <c r="BI117" i="72" s="1"/>
  <c r="BI129" i="72" s="1"/>
  <c r="BI141" i="72" s="1"/>
  <c r="BI153" i="72" s="1"/>
  <c r="BI165" i="72" s="1"/>
  <c r="BI177" i="72" s="1"/>
  <c r="BI189" i="72" s="1"/>
  <c r="BI201" i="72" s="1"/>
  <c r="BI213" i="72" s="1"/>
  <c r="BI225" i="72" s="1"/>
  <c r="BI237" i="72" s="1"/>
  <c r="BI249" i="72" s="1"/>
  <c r="BI261" i="72" s="1"/>
  <c r="BI274" i="72" s="1"/>
  <c r="BI284" i="72" s="1"/>
  <c r="AP297" i="72"/>
  <c r="AM296" i="72"/>
  <c r="BF251" i="72"/>
  <c r="BF255" i="72" s="1"/>
  <c r="CI91" i="55"/>
  <c r="CI96" i="55" s="1"/>
  <c r="CN92" i="60" s="1"/>
  <c r="BC15" i="63"/>
  <c r="BD10" i="63"/>
  <c r="AB51" i="71"/>
  <c r="AC43" i="71"/>
  <c r="AC45" i="71" s="1"/>
  <c r="AC48" i="71" s="1"/>
  <c r="Z24" i="71"/>
  <c r="AV299" i="72"/>
  <c r="AW27" i="72"/>
  <c r="AQ195" i="72"/>
  <c r="AP75" i="72"/>
  <c r="AN280" i="72"/>
  <c r="AF63" i="72"/>
  <c r="AF289" i="72"/>
  <c r="AF290" i="72" s="1"/>
  <c r="AF291" i="72" s="1"/>
  <c r="AV267" i="72"/>
  <c r="AP51" i="72"/>
  <c r="CA35" i="72"/>
  <c r="O29" i="71"/>
  <c r="O31" i="71" s="1"/>
  <c r="DY45" i="71"/>
  <c r="J7" i="72"/>
  <c r="EA39" i="72"/>
  <c r="J8" i="72" s="1"/>
  <c r="EE24" i="71"/>
  <c r="AV298" i="72" l="1"/>
  <c r="BK21" i="72"/>
  <c r="BJ33" i="72"/>
  <c r="BJ45" i="72" s="1"/>
  <c r="BJ57" i="72" s="1"/>
  <c r="BJ69" i="72" s="1"/>
  <c r="BJ81" i="72" s="1"/>
  <c r="BJ93" i="72" s="1"/>
  <c r="BJ105" i="72" s="1"/>
  <c r="BJ117" i="72" s="1"/>
  <c r="BJ129" i="72" s="1"/>
  <c r="BJ141" i="72" s="1"/>
  <c r="BJ153" i="72" s="1"/>
  <c r="BJ165" i="72" s="1"/>
  <c r="BJ177" i="72" s="1"/>
  <c r="BJ189" i="72" s="1"/>
  <c r="BJ201" i="72" s="1"/>
  <c r="BJ213" i="72" s="1"/>
  <c r="BJ225" i="72" s="1"/>
  <c r="BJ237" i="72" s="1"/>
  <c r="BJ249" i="72" s="1"/>
  <c r="BJ261" i="72" s="1"/>
  <c r="BJ274" i="72" s="1"/>
  <c r="BJ284" i="72" s="1"/>
  <c r="CA286" i="72"/>
  <c r="CA288" i="72" s="1"/>
  <c r="CA37" i="72"/>
  <c r="AQ297" i="72"/>
  <c r="BG251" i="72"/>
  <c r="BG255" i="72" s="1"/>
  <c r="BE276" i="72"/>
  <c r="BF276" i="72"/>
  <c r="CJ91" i="55"/>
  <c r="CJ96" i="55" s="1"/>
  <c r="CO92" i="60" s="1"/>
  <c r="BD15" i="63"/>
  <c r="BE10" i="63"/>
  <c r="AO280" i="72"/>
  <c r="AQ278" i="72"/>
  <c r="BI93" i="55"/>
  <c r="AC51" i="71"/>
  <c r="AD43" i="71"/>
  <c r="AD45" i="71" s="1"/>
  <c r="AD48" i="71" s="1"/>
  <c r="AA22" i="71"/>
  <c r="AW299" i="72"/>
  <c r="AX27" i="72"/>
  <c r="AF295" i="72"/>
  <c r="AF300" i="72" s="1"/>
  <c r="AN296" i="72"/>
  <c r="AQ73" i="72"/>
  <c r="AQ51" i="72"/>
  <c r="AW267" i="72"/>
  <c r="AG61" i="72"/>
  <c r="AF293" i="72"/>
  <c r="AR195" i="72"/>
  <c r="DY48" i="71"/>
  <c r="DY78" i="71"/>
  <c r="CB35" i="72"/>
  <c r="AW298" i="72" l="1"/>
  <c r="CB286" i="72"/>
  <c r="CB288" i="72" s="1"/>
  <c r="CB37" i="72"/>
  <c r="CB39" i="72" s="1"/>
  <c r="AF302" i="72"/>
  <c r="AR297" i="72"/>
  <c r="CA39" i="72"/>
  <c r="BL21" i="72"/>
  <c r="BK33" i="72"/>
  <c r="BK45" i="72" s="1"/>
  <c r="BK57" i="72" s="1"/>
  <c r="BK69" i="72" s="1"/>
  <c r="BK81" i="72" s="1"/>
  <c r="BK93" i="72" s="1"/>
  <c r="BK105" i="72" s="1"/>
  <c r="BK117" i="72" s="1"/>
  <c r="BK129" i="72" s="1"/>
  <c r="BK141" i="72" s="1"/>
  <c r="BK153" i="72" s="1"/>
  <c r="BK165" i="72" s="1"/>
  <c r="BK177" i="72" s="1"/>
  <c r="BK189" i="72" s="1"/>
  <c r="BK201" i="72" s="1"/>
  <c r="BK213" i="72" s="1"/>
  <c r="BK225" i="72" s="1"/>
  <c r="BK237" i="72" s="1"/>
  <c r="BK249" i="72" s="1"/>
  <c r="BK261" i="72" s="1"/>
  <c r="BK274" i="72" s="1"/>
  <c r="BK284" i="72" s="1"/>
  <c r="AP280" i="72"/>
  <c r="AO296" i="72"/>
  <c r="BH251" i="72"/>
  <c r="BH255" i="72" s="1"/>
  <c r="CK91" i="55"/>
  <c r="CK96" i="55" s="1"/>
  <c r="CP92" i="60" s="1"/>
  <c r="BE15" i="63"/>
  <c r="BF10" i="63"/>
  <c r="AA24" i="71"/>
  <c r="AE43" i="71"/>
  <c r="AE45" i="71" s="1"/>
  <c r="AE48" i="71" s="1"/>
  <c r="AD51" i="71"/>
  <c r="AX299" i="72"/>
  <c r="AY27" i="72"/>
  <c r="AQ280" i="72"/>
  <c r="AG289" i="72"/>
  <c r="AG290" i="72" s="1"/>
  <c r="AG291" i="72" s="1"/>
  <c r="AS195" i="72"/>
  <c r="AG63" i="72"/>
  <c r="AX267" i="72"/>
  <c r="AR51" i="72"/>
  <c r="AQ75" i="72"/>
  <c r="AR73" i="72" s="1"/>
  <c r="CC35" i="72"/>
  <c r="DY51" i="71"/>
  <c r="DZ47" i="71"/>
  <c r="AX298" i="72" l="1"/>
  <c r="AP296" i="72"/>
  <c r="CC286" i="72"/>
  <c r="CC288" i="72" s="1"/>
  <c r="CC37" i="72"/>
  <c r="CC39" i="72" s="1"/>
  <c r="AS297" i="72"/>
  <c r="BM21" i="72"/>
  <c r="BL33" i="72"/>
  <c r="BL45" i="72" s="1"/>
  <c r="BL57" i="72" s="1"/>
  <c r="BL69" i="72" s="1"/>
  <c r="BL81" i="72" s="1"/>
  <c r="BL93" i="72" s="1"/>
  <c r="BL105" i="72" s="1"/>
  <c r="BL117" i="72" s="1"/>
  <c r="BL129" i="72" s="1"/>
  <c r="BL141" i="72" s="1"/>
  <c r="BL153" i="72" s="1"/>
  <c r="BL165" i="72" s="1"/>
  <c r="BL177" i="72" s="1"/>
  <c r="BL189" i="72" s="1"/>
  <c r="BL201" i="72" s="1"/>
  <c r="BL213" i="72" s="1"/>
  <c r="BL225" i="72" s="1"/>
  <c r="BL237" i="72" s="1"/>
  <c r="BL249" i="72" s="1"/>
  <c r="BL261" i="72" s="1"/>
  <c r="BL274" i="72" s="1"/>
  <c r="BL284" i="72" s="1"/>
  <c r="BH276" i="72"/>
  <c r="BG276" i="72"/>
  <c r="BI251" i="72"/>
  <c r="BI255" i="72" s="1"/>
  <c r="CL91" i="55"/>
  <c r="CL96" i="55" s="1"/>
  <c r="CQ92" i="60" s="1"/>
  <c r="BF15" i="63"/>
  <c r="BG10" i="63"/>
  <c r="BJ93" i="55"/>
  <c r="AE51" i="71"/>
  <c r="AF43" i="71"/>
  <c r="AF45" i="71" s="1"/>
  <c r="AF48" i="71" s="1"/>
  <c r="AB22" i="71"/>
  <c r="AY299" i="72"/>
  <c r="AZ27" i="72"/>
  <c r="AQ296" i="72"/>
  <c r="AR280" i="72"/>
  <c r="AG295" i="72"/>
  <c r="AG300" i="72" s="1"/>
  <c r="AH61" i="72"/>
  <c r="AG293" i="72"/>
  <c r="AR75" i="72"/>
  <c r="AS73" i="72" s="1"/>
  <c r="AS51" i="72"/>
  <c r="AT195" i="72"/>
  <c r="AY267" i="72"/>
  <c r="DZ43" i="71"/>
  <c r="P30" i="71"/>
  <c r="CD35" i="72"/>
  <c r="AY298" i="72" l="1"/>
  <c r="CD286" i="72"/>
  <c r="CD288" i="72" s="1"/>
  <c r="CD37" i="72"/>
  <c r="CD39" i="72" s="1"/>
  <c r="AG302" i="72"/>
  <c r="BN21" i="72"/>
  <c r="BM33" i="72"/>
  <c r="BM45" i="72" s="1"/>
  <c r="BM57" i="72" s="1"/>
  <c r="BM69" i="72" s="1"/>
  <c r="BM81" i="72" s="1"/>
  <c r="BM93" i="72" s="1"/>
  <c r="BM105" i="72" s="1"/>
  <c r="BM117" i="72" s="1"/>
  <c r="BM129" i="72" s="1"/>
  <c r="BM141" i="72" s="1"/>
  <c r="BM153" i="72" s="1"/>
  <c r="BM165" i="72" s="1"/>
  <c r="BM177" i="72" s="1"/>
  <c r="BM189" i="72" s="1"/>
  <c r="BM201" i="72" s="1"/>
  <c r="BM213" i="72" s="1"/>
  <c r="BM225" i="72" s="1"/>
  <c r="BM237" i="72" s="1"/>
  <c r="BM249" i="72" s="1"/>
  <c r="BM261" i="72" s="1"/>
  <c r="BM274" i="72" s="1"/>
  <c r="BM284" i="72" s="1"/>
  <c r="AT297" i="72"/>
  <c r="BJ251" i="72"/>
  <c r="BJ255" i="72" s="1"/>
  <c r="BI276" i="72"/>
  <c r="CM91" i="55"/>
  <c r="CM96" i="55" s="1"/>
  <c r="CR92" i="60" s="1"/>
  <c r="BG15" i="63"/>
  <c r="BH10" i="63"/>
  <c r="AG43" i="71"/>
  <c r="AG45" i="71" s="1"/>
  <c r="AG48" i="71" s="1"/>
  <c r="AF51" i="71"/>
  <c r="AB24" i="71"/>
  <c r="AZ299" i="72"/>
  <c r="BA25" i="72"/>
  <c r="AR296" i="72"/>
  <c r="AS280" i="72"/>
  <c r="AU195" i="72"/>
  <c r="AZ265" i="72"/>
  <c r="AT51" i="72"/>
  <c r="AS75" i="72"/>
  <c r="AT73" i="72" s="1"/>
  <c r="AH63" i="72"/>
  <c r="AH289" i="72"/>
  <c r="AH290" i="72" s="1"/>
  <c r="AH291" i="72" s="1"/>
  <c r="CE35" i="72"/>
  <c r="P29" i="71"/>
  <c r="P31" i="71" s="1"/>
  <c r="DZ45" i="71"/>
  <c r="CE286" i="72" l="1"/>
  <c r="CE288" i="72" s="1"/>
  <c r="CE37" i="72"/>
  <c r="CE39" i="72" s="1"/>
  <c r="AU297" i="72"/>
  <c r="BO21" i="72"/>
  <c r="BN33" i="72"/>
  <c r="BN45" i="72" s="1"/>
  <c r="BN57" i="72" s="1"/>
  <c r="BN69" i="72" s="1"/>
  <c r="BN81" i="72" s="1"/>
  <c r="BN93" i="72" s="1"/>
  <c r="BN105" i="72" s="1"/>
  <c r="BN117" i="72" s="1"/>
  <c r="BN129" i="72" s="1"/>
  <c r="BN141" i="72" s="1"/>
  <c r="BN153" i="72" s="1"/>
  <c r="BN165" i="72" s="1"/>
  <c r="BN177" i="72" s="1"/>
  <c r="BN189" i="72" s="1"/>
  <c r="BN201" i="72" s="1"/>
  <c r="BN213" i="72" s="1"/>
  <c r="BN225" i="72" s="1"/>
  <c r="BN237" i="72" s="1"/>
  <c r="BN249" i="72" s="1"/>
  <c r="BN261" i="72" s="1"/>
  <c r="BN274" i="72" s="1"/>
  <c r="BN284" i="72" s="1"/>
  <c r="BK251" i="72"/>
  <c r="BK255" i="72" s="1"/>
  <c r="BJ276" i="72"/>
  <c r="CN91" i="55"/>
  <c r="CN96" i="55" s="1"/>
  <c r="CS92" i="60" s="1"/>
  <c r="BH15" i="63"/>
  <c r="BI10" i="63"/>
  <c r="BK93" i="55"/>
  <c r="AC22" i="71"/>
  <c r="AH43" i="71"/>
  <c r="AH45" i="71" s="1"/>
  <c r="AH48" i="71" s="1"/>
  <c r="AG51" i="71"/>
  <c r="BA27" i="72"/>
  <c r="AS296" i="72"/>
  <c r="AT280" i="72"/>
  <c r="AH295" i="72"/>
  <c r="AH300" i="72" s="1"/>
  <c r="AI61" i="72"/>
  <c r="AH293" i="72"/>
  <c r="AT75" i="72"/>
  <c r="AU73" i="72" s="1"/>
  <c r="AZ267" i="72"/>
  <c r="AV195" i="72"/>
  <c r="AU51" i="72"/>
  <c r="CF35" i="72"/>
  <c r="DZ78" i="71"/>
  <c r="DZ48" i="71"/>
  <c r="AZ298" i="72" l="1"/>
  <c r="CF286" i="72"/>
  <c r="CF288" i="72" s="1"/>
  <c r="CF37" i="72"/>
  <c r="CF39" i="72"/>
  <c r="AH302" i="72"/>
  <c r="BP21" i="72"/>
  <c r="BO33" i="72"/>
  <c r="BO45" i="72" s="1"/>
  <c r="BO57" i="72" s="1"/>
  <c r="BO69" i="72" s="1"/>
  <c r="BO81" i="72" s="1"/>
  <c r="BO93" i="72" s="1"/>
  <c r="BO105" i="72" s="1"/>
  <c r="BO117" i="72" s="1"/>
  <c r="BO129" i="72" s="1"/>
  <c r="BO141" i="72" s="1"/>
  <c r="BO153" i="72" s="1"/>
  <c r="BO165" i="72" s="1"/>
  <c r="BO177" i="72" s="1"/>
  <c r="BO189" i="72" s="1"/>
  <c r="BO201" i="72" s="1"/>
  <c r="BO213" i="72" s="1"/>
  <c r="BO225" i="72" s="1"/>
  <c r="BO237" i="72" s="1"/>
  <c r="BO249" i="72" s="1"/>
  <c r="BO261" i="72" s="1"/>
  <c r="BO274" i="72" s="1"/>
  <c r="BO284" i="72" s="1"/>
  <c r="AV297" i="72"/>
  <c r="BL251" i="72"/>
  <c r="BL255" i="72" s="1"/>
  <c r="DZ251" i="72"/>
  <c r="BK276" i="72"/>
  <c r="CO91" i="55"/>
  <c r="CO96" i="55" s="1"/>
  <c r="CT92" i="60" s="1"/>
  <c r="BI15" i="63"/>
  <c r="BJ10" i="63"/>
  <c r="AH51" i="71"/>
  <c r="AI43" i="71"/>
  <c r="AI45" i="71" s="1"/>
  <c r="AI48" i="71" s="1"/>
  <c r="AC24" i="71"/>
  <c r="BA299" i="72"/>
  <c r="BB27" i="72"/>
  <c r="AT296" i="72"/>
  <c r="AU280" i="72"/>
  <c r="AV51" i="72"/>
  <c r="BA265" i="72"/>
  <c r="AU75" i="72"/>
  <c r="AV73" i="72" s="1"/>
  <c r="AI63" i="72"/>
  <c r="AI289" i="72"/>
  <c r="AI290" i="72" s="1"/>
  <c r="AI291" i="72" s="1"/>
  <c r="AW195" i="72"/>
  <c r="DZ51" i="71"/>
  <c r="EA47" i="71"/>
  <c r="CG35" i="72"/>
  <c r="CG286" i="72" l="1"/>
  <c r="CG288" i="72" s="1"/>
  <c r="CG37" i="72"/>
  <c r="CG39" i="72" s="1"/>
  <c r="AW297" i="72"/>
  <c r="BQ21" i="72"/>
  <c r="BP33" i="72"/>
  <c r="BP45" i="72" s="1"/>
  <c r="BP57" i="72" s="1"/>
  <c r="BP69" i="72" s="1"/>
  <c r="BP81" i="72" s="1"/>
  <c r="BP93" i="72" s="1"/>
  <c r="BP105" i="72" s="1"/>
  <c r="BP117" i="72" s="1"/>
  <c r="BP129" i="72" s="1"/>
  <c r="BP141" i="72" s="1"/>
  <c r="BP153" i="72" s="1"/>
  <c r="BP165" i="72" s="1"/>
  <c r="BP177" i="72" s="1"/>
  <c r="BP189" i="72" s="1"/>
  <c r="BP201" i="72" s="1"/>
  <c r="BP213" i="72" s="1"/>
  <c r="BP225" i="72" s="1"/>
  <c r="BP237" i="72" s="1"/>
  <c r="BP249" i="72" s="1"/>
  <c r="BP261" i="72" s="1"/>
  <c r="BP274" i="72" s="1"/>
  <c r="BP284" i="72" s="1"/>
  <c r="BL276" i="72"/>
  <c r="DZ276" i="72"/>
  <c r="BM251" i="72"/>
  <c r="BM255" i="72" s="1"/>
  <c r="DZ248" i="72"/>
  <c r="DZ255" i="72"/>
  <c r="CP91" i="55"/>
  <c r="CP96" i="55" s="1"/>
  <c r="CU92" i="60" s="1"/>
  <c r="BJ15" i="63"/>
  <c r="BK10" i="63"/>
  <c r="BL93" i="55"/>
  <c r="AD22" i="71"/>
  <c r="AI51" i="71"/>
  <c r="AJ43" i="71"/>
  <c r="AJ45" i="71" s="1"/>
  <c r="AJ48" i="71" s="1"/>
  <c r="BB299" i="72"/>
  <c r="BC27" i="72"/>
  <c r="AU296" i="72"/>
  <c r="AV280" i="72"/>
  <c r="AI295" i="72"/>
  <c r="AI300" i="72" s="1"/>
  <c r="AX195" i="72"/>
  <c r="BA267" i="72"/>
  <c r="AJ61" i="72"/>
  <c r="AI293" i="72"/>
  <c r="AV75" i="72"/>
  <c r="AW73" i="72" s="1"/>
  <c r="AW51" i="72"/>
  <c r="DU30" i="71"/>
  <c r="CH35" i="72"/>
  <c r="EA43" i="71"/>
  <c r="BA298" i="72" l="1"/>
  <c r="AI302" i="72"/>
  <c r="CH286" i="72"/>
  <c r="CH288" i="72" s="1"/>
  <c r="CH37" i="72"/>
  <c r="CH39" i="72" s="1"/>
  <c r="AX297" i="72"/>
  <c r="BR21" i="72"/>
  <c r="BQ33" i="72"/>
  <c r="BQ45" i="72" s="1"/>
  <c r="BQ57" i="72" s="1"/>
  <c r="BQ69" i="72" s="1"/>
  <c r="BQ81" i="72" s="1"/>
  <c r="BQ93" i="72" s="1"/>
  <c r="BQ105" i="72" s="1"/>
  <c r="BQ117" i="72" s="1"/>
  <c r="BQ129" i="72" s="1"/>
  <c r="BQ141" i="72" s="1"/>
  <c r="BQ153" i="72" s="1"/>
  <c r="BQ165" i="72" s="1"/>
  <c r="BQ177" i="72" s="1"/>
  <c r="BQ189" i="72" s="1"/>
  <c r="BQ201" i="72" s="1"/>
  <c r="BQ213" i="72" s="1"/>
  <c r="BQ225" i="72" s="1"/>
  <c r="BQ237" i="72" s="1"/>
  <c r="BQ249" i="72" s="1"/>
  <c r="BQ261" i="72" s="1"/>
  <c r="BQ274" i="72" s="1"/>
  <c r="BQ284" i="72" s="1"/>
  <c r="BM276" i="72"/>
  <c r="DZ280" i="72"/>
  <c r="EA278" i="72"/>
  <c r="DZ273" i="72"/>
  <c r="BN251" i="72"/>
  <c r="BN255" i="72" s="1"/>
  <c r="CQ91" i="55"/>
  <c r="CQ96" i="55" s="1"/>
  <c r="CV92" i="60" s="1"/>
  <c r="BK15" i="63"/>
  <c r="BL10" i="63"/>
  <c r="AK43" i="71"/>
  <c r="AK45" i="71" s="1"/>
  <c r="AK48" i="71" s="1"/>
  <c r="AJ51" i="71"/>
  <c r="AD24" i="71"/>
  <c r="BC299" i="72"/>
  <c r="BD27" i="72"/>
  <c r="AV296" i="72"/>
  <c r="AW280" i="72"/>
  <c r="AW75" i="72"/>
  <c r="AX73" i="72" s="1"/>
  <c r="AJ63" i="72"/>
  <c r="AJ289" i="72"/>
  <c r="AJ290" i="72" s="1"/>
  <c r="AJ291" i="72" s="1"/>
  <c r="AY195" i="72"/>
  <c r="AX51" i="72"/>
  <c r="BB267" i="72"/>
  <c r="DU29" i="71"/>
  <c r="DU31" i="71" s="1"/>
  <c r="EA45" i="71"/>
  <c r="CI35" i="72"/>
  <c r="BB298" i="72" l="1"/>
  <c r="CI286" i="72"/>
  <c r="CI288" i="72" s="1"/>
  <c r="CI37" i="72"/>
  <c r="CI39" i="72"/>
  <c r="AY297" i="72"/>
  <c r="BS21" i="72"/>
  <c r="BR33" i="72"/>
  <c r="BR45" i="72" s="1"/>
  <c r="BR57" i="72" s="1"/>
  <c r="BR69" i="72" s="1"/>
  <c r="BR81" i="72" s="1"/>
  <c r="BR93" i="72" s="1"/>
  <c r="BR105" i="72" s="1"/>
  <c r="BR117" i="72" s="1"/>
  <c r="BR129" i="72" s="1"/>
  <c r="BR141" i="72" s="1"/>
  <c r="BR153" i="72" s="1"/>
  <c r="BR165" i="72" s="1"/>
  <c r="BR177" i="72" s="1"/>
  <c r="BR189" i="72" s="1"/>
  <c r="BR201" i="72" s="1"/>
  <c r="BR213" i="72" s="1"/>
  <c r="BR225" i="72" s="1"/>
  <c r="BR237" i="72" s="1"/>
  <c r="BR249" i="72" s="1"/>
  <c r="BR261" i="72" s="1"/>
  <c r="BR274" i="72" s="1"/>
  <c r="BR284" i="72" s="1"/>
  <c r="BN276" i="72"/>
  <c r="BO251" i="72"/>
  <c r="BO255" i="72" s="1"/>
  <c r="CR91" i="55"/>
  <c r="CR96" i="55" s="1"/>
  <c r="CW92" i="60" s="1"/>
  <c r="BL15" i="63"/>
  <c r="BM10" i="63"/>
  <c r="AE22" i="71"/>
  <c r="AL43" i="71"/>
  <c r="AL45" i="71" s="1"/>
  <c r="AL48" i="71" s="1"/>
  <c r="AK51" i="71"/>
  <c r="BD299" i="72"/>
  <c r="BE27" i="72"/>
  <c r="AW296" i="72"/>
  <c r="AX280" i="72"/>
  <c r="AJ295" i="72"/>
  <c r="AJ300" i="72" s="1"/>
  <c r="AY51" i="72"/>
  <c r="BC267" i="72"/>
  <c r="AZ195" i="72"/>
  <c r="AK61" i="72"/>
  <c r="AJ293" i="72"/>
  <c r="AX75" i="72"/>
  <c r="AY73" i="72" s="1"/>
  <c r="CJ35" i="72"/>
  <c r="EA48" i="71"/>
  <c r="EA78" i="71"/>
  <c r="BC298" i="72" l="1"/>
  <c r="AJ302" i="72"/>
  <c r="CJ286" i="72"/>
  <c r="CJ288" i="72" s="1"/>
  <c r="CJ37" i="72"/>
  <c r="BT21" i="72"/>
  <c r="BS33" i="72"/>
  <c r="BS45" i="72" s="1"/>
  <c r="BS57" i="72" s="1"/>
  <c r="BS69" i="72" s="1"/>
  <c r="BS81" i="72" s="1"/>
  <c r="BS93" i="72" s="1"/>
  <c r="BS105" i="72" s="1"/>
  <c r="BS117" i="72" s="1"/>
  <c r="BS129" i="72" s="1"/>
  <c r="BS141" i="72" s="1"/>
  <c r="BS153" i="72" s="1"/>
  <c r="BS165" i="72" s="1"/>
  <c r="BS177" i="72" s="1"/>
  <c r="BS189" i="72" s="1"/>
  <c r="BS201" i="72" s="1"/>
  <c r="BS213" i="72" s="1"/>
  <c r="BS225" i="72" s="1"/>
  <c r="BS237" i="72" s="1"/>
  <c r="BS249" i="72" s="1"/>
  <c r="BS261" i="72" s="1"/>
  <c r="BS274" i="72" s="1"/>
  <c r="BS284" i="72" s="1"/>
  <c r="BO276" i="72"/>
  <c r="BP251" i="72"/>
  <c r="BP255" i="72" s="1"/>
  <c r="CS91" i="55"/>
  <c r="CS96" i="55" s="1"/>
  <c r="CX92" i="60" s="1"/>
  <c r="BM15" i="63"/>
  <c r="BN10" i="63"/>
  <c r="AZ297" i="72"/>
  <c r="BC193" i="72"/>
  <c r="AM43" i="71"/>
  <c r="AM45" i="71" s="1"/>
  <c r="AM48" i="71" s="1"/>
  <c r="AL51" i="71"/>
  <c r="AE24" i="71"/>
  <c r="BE299" i="72"/>
  <c r="BF27" i="72"/>
  <c r="AK63" i="72"/>
  <c r="AL61" i="72" s="1"/>
  <c r="AX296" i="72"/>
  <c r="AY280" i="72"/>
  <c r="AK293" i="72"/>
  <c r="AY75" i="72"/>
  <c r="AZ73" i="72" s="1"/>
  <c r="BA195" i="72"/>
  <c r="AZ51" i="72"/>
  <c r="AK289" i="72"/>
  <c r="AK290" i="72" s="1"/>
  <c r="AK291" i="72" s="1"/>
  <c r="BD267" i="72"/>
  <c r="EA51" i="71"/>
  <c r="EB47" i="71"/>
  <c r="CK35" i="72"/>
  <c r="EB35" i="72"/>
  <c r="EB286" i="72" s="1"/>
  <c r="EB289" i="72" s="1"/>
  <c r="EB290" i="72" s="1"/>
  <c r="EB291" i="72" s="1"/>
  <c r="EC288" i="72" s="1"/>
  <c r="BD298" i="72" l="1"/>
  <c r="BA297" i="72"/>
  <c r="BU21" i="72"/>
  <c r="BT33" i="72"/>
  <c r="BT45" i="72" s="1"/>
  <c r="BT57" i="72" s="1"/>
  <c r="BT69" i="72" s="1"/>
  <c r="BT81" i="72" s="1"/>
  <c r="BT93" i="72" s="1"/>
  <c r="BT105" i="72" s="1"/>
  <c r="BT117" i="72" s="1"/>
  <c r="BT129" i="72" s="1"/>
  <c r="BT141" i="72" s="1"/>
  <c r="BT153" i="72" s="1"/>
  <c r="BT165" i="72" s="1"/>
  <c r="BT177" i="72" s="1"/>
  <c r="BT189" i="72" s="1"/>
  <c r="BT201" i="72" s="1"/>
  <c r="BT213" i="72" s="1"/>
  <c r="BT225" i="72" s="1"/>
  <c r="BT237" i="72" s="1"/>
  <c r="BT249" i="72" s="1"/>
  <c r="BT261" i="72" s="1"/>
  <c r="BT274" i="72" s="1"/>
  <c r="BT284" i="72" s="1"/>
  <c r="CK286" i="72"/>
  <c r="CK288" i="72" s="1"/>
  <c r="CK37" i="72"/>
  <c r="CK39" i="72" s="1"/>
  <c r="CJ39" i="72"/>
  <c r="BP276" i="72"/>
  <c r="BQ251" i="72"/>
  <c r="BQ255" i="72" s="1"/>
  <c r="CT91" i="55"/>
  <c r="CT96" i="55" s="1"/>
  <c r="CY92" i="60" s="1"/>
  <c r="BN15" i="63"/>
  <c r="BO10" i="63"/>
  <c r="DW284" i="72"/>
  <c r="BN93" i="55"/>
  <c r="AF22" i="71"/>
  <c r="AN43" i="71"/>
  <c r="AN45" i="71" s="1"/>
  <c r="AN48" i="71" s="1"/>
  <c r="AM51" i="71"/>
  <c r="AL63" i="72"/>
  <c r="AL293" i="72" s="1"/>
  <c r="BF299" i="72"/>
  <c r="BG27" i="72"/>
  <c r="AY296" i="72"/>
  <c r="AZ280" i="72"/>
  <c r="AK295" i="72"/>
  <c r="AK300" i="72" s="1"/>
  <c r="AM61" i="72"/>
  <c r="BE267" i="72"/>
  <c r="BA49" i="72"/>
  <c r="AZ75" i="72"/>
  <c r="BA73" i="72" s="1"/>
  <c r="BB195" i="72"/>
  <c r="AL289" i="72"/>
  <c r="AL290" i="72" s="1"/>
  <c r="AL291" i="72" s="1"/>
  <c r="EB37" i="72"/>
  <c r="EB32" i="72"/>
  <c r="EB39" i="72"/>
  <c r="K8" i="72" s="1"/>
  <c r="K6" i="72"/>
  <c r="EB43" i="71"/>
  <c r="CL35" i="72"/>
  <c r="DV30" i="71"/>
  <c r="BE298" i="72" l="1"/>
  <c r="CL286" i="72"/>
  <c r="CL288" i="72" s="1"/>
  <c r="CL37" i="72"/>
  <c r="CL39" i="72" s="1"/>
  <c r="AK302" i="72"/>
  <c r="BB297" i="72"/>
  <c r="BV21" i="72"/>
  <c r="BU33" i="72"/>
  <c r="BU45" i="72" s="1"/>
  <c r="BU57" i="72" s="1"/>
  <c r="BU69" i="72" s="1"/>
  <c r="BU81" i="72" s="1"/>
  <c r="BU93" i="72" s="1"/>
  <c r="BU105" i="72" s="1"/>
  <c r="BU117" i="72" s="1"/>
  <c r="BU129" i="72" s="1"/>
  <c r="BU141" i="72" s="1"/>
  <c r="BU153" i="72" s="1"/>
  <c r="BU165" i="72" s="1"/>
  <c r="BU177" i="72" s="1"/>
  <c r="BU189" i="72" s="1"/>
  <c r="BU201" i="72" s="1"/>
  <c r="BU213" i="72" s="1"/>
  <c r="BU225" i="72" s="1"/>
  <c r="BU237" i="72" s="1"/>
  <c r="BU249" i="72" s="1"/>
  <c r="BU261" i="72" s="1"/>
  <c r="BU274" i="72" s="1"/>
  <c r="BU284" i="72" s="1"/>
  <c r="BC278" i="72"/>
  <c r="BR251" i="72"/>
  <c r="BR255" i="72" s="1"/>
  <c r="BQ276" i="72"/>
  <c r="CU91" i="55"/>
  <c r="CU96" i="55" s="1"/>
  <c r="CZ92" i="60" s="1"/>
  <c r="BO15" i="63"/>
  <c r="BP10" i="63"/>
  <c r="AN51" i="71"/>
  <c r="AO43" i="71"/>
  <c r="AO45" i="71" s="1"/>
  <c r="AO48" i="71" s="1"/>
  <c r="AF24" i="71"/>
  <c r="AM63" i="72"/>
  <c r="AM293" i="72" s="1"/>
  <c r="BG299" i="72"/>
  <c r="BH27" i="72"/>
  <c r="BA280" i="72"/>
  <c r="AZ296" i="72"/>
  <c r="AL295" i="72"/>
  <c r="AL300" i="72" s="1"/>
  <c r="AN61" i="72"/>
  <c r="BC195" i="72"/>
  <c r="BA51" i="72"/>
  <c r="BA75" i="72"/>
  <c r="BF267" i="72"/>
  <c r="AM289" i="72"/>
  <c r="AM290" i="72" s="1"/>
  <c r="AM291" i="72" s="1"/>
  <c r="CM35" i="72"/>
  <c r="DV29" i="71"/>
  <c r="DV31" i="71" s="1"/>
  <c r="EB45" i="71"/>
  <c r="K7" i="72"/>
  <c r="BF298" i="72" l="1"/>
  <c r="CM286" i="72"/>
  <c r="CM288" i="72" s="1"/>
  <c r="CM37" i="72"/>
  <c r="CM39" i="72" s="1"/>
  <c r="BC297" i="72"/>
  <c r="AL302" i="72"/>
  <c r="BW21" i="72"/>
  <c r="BV33" i="72"/>
  <c r="BV45" i="72" s="1"/>
  <c r="BV57" i="72" s="1"/>
  <c r="BV69" i="72" s="1"/>
  <c r="BV81" i="72" s="1"/>
  <c r="BV93" i="72" s="1"/>
  <c r="BV105" i="72" s="1"/>
  <c r="BV117" i="72" s="1"/>
  <c r="BV129" i="72" s="1"/>
  <c r="BV141" i="72" s="1"/>
  <c r="BV153" i="72" s="1"/>
  <c r="BV165" i="72" s="1"/>
  <c r="BV177" i="72" s="1"/>
  <c r="BV189" i="72" s="1"/>
  <c r="BV201" i="72" s="1"/>
  <c r="BV213" i="72" s="1"/>
  <c r="BV225" i="72" s="1"/>
  <c r="BV237" i="72" s="1"/>
  <c r="BV249" i="72" s="1"/>
  <c r="BV261" i="72" s="1"/>
  <c r="BV274" i="72" s="1"/>
  <c r="BV284" i="72" s="1"/>
  <c r="BS251" i="72"/>
  <c r="BS255" i="72" s="1"/>
  <c r="BR276" i="72"/>
  <c r="CV91" i="55"/>
  <c r="CV96" i="55" s="1"/>
  <c r="DA92" i="60" s="1"/>
  <c r="BP15" i="63"/>
  <c r="BQ10" i="63"/>
  <c r="BQ15" i="63" s="1"/>
  <c r="AO51" i="71"/>
  <c r="AP43" i="71"/>
  <c r="AP45" i="71" s="1"/>
  <c r="AP48" i="71" s="1"/>
  <c r="BO93" i="55"/>
  <c r="AG22" i="71"/>
  <c r="AN63" i="72"/>
  <c r="AN293" i="72" s="1"/>
  <c r="BH299" i="72"/>
  <c r="BI27" i="72"/>
  <c r="BA296" i="72"/>
  <c r="BB280" i="72"/>
  <c r="AM295" i="72"/>
  <c r="AM300" i="72" s="1"/>
  <c r="AO61" i="72"/>
  <c r="BG267" i="72"/>
  <c r="BB51" i="72"/>
  <c r="BB73" i="72"/>
  <c r="BD195" i="72"/>
  <c r="AN289" i="72"/>
  <c r="AN290" i="72" s="1"/>
  <c r="AN291" i="72" s="1"/>
  <c r="CN35" i="72"/>
  <c r="EB78" i="71"/>
  <c r="EB48" i="71"/>
  <c r="BG298" i="72" l="1"/>
  <c r="CN286" i="72"/>
  <c r="CN288" i="72" s="1"/>
  <c r="CN37" i="72"/>
  <c r="CN39" i="72" s="1"/>
  <c r="AM302" i="72"/>
  <c r="BD297" i="72"/>
  <c r="BX21" i="72"/>
  <c r="BW33" i="72"/>
  <c r="BW45" i="72" s="1"/>
  <c r="BW57" i="72" s="1"/>
  <c r="BW69" i="72" s="1"/>
  <c r="BW81" i="72" s="1"/>
  <c r="BW93" i="72" s="1"/>
  <c r="BW105" i="72" s="1"/>
  <c r="BW117" i="72" s="1"/>
  <c r="BW129" i="72" s="1"/>
  <c r="BW141" i="72" s="1"/>
  <c r="BW153" i="72" s="1"/>
  <c r="BW165" i="72" s="1"/>
  <c r="BW177" i="72" s="1"/>
  <c r="BW189" i="72" s="1"/>
  <c r="BW201" i="72" s="1"/>
  <c r="BW213" i="72" s="1"/>
  <c r="BW225" i="72" s="1"/>
  <c r="BW237" i="72" s="1"/>
  <c r="BW249" i="72" s="1"/>
  <c r="BW261" i="72" s="1"/>
  <c r="BW274" i="72" s="1"/>
  <c r="BW284" i="72" s="1"/>
  <c r="BS276" i="72"/>
  <c r="BT251" i="72"/>
  <c r="BT255" i="72" s="1"/>
  <c r="AG24" i="71"/>
  <c r="AQ43" i="71"/>
  <c r="AQ45" i="71" s="1"/>
  <c r="AQ48" i="71" s="1"/>
  <c r="AP51" i="71"/>
  <c r="BI299" i="72"/>
  <c r="BJ27" i="72"/>
  <c r="BB296" i="72"/>
  <c r="BC280" i="72"/>
  <c r="AN295" i="72"/>
  <c r="AN300" i="72" s="1"/>
  <c r="BE195" i="72"/>
  <c r="AN302" i="72"/>
  <c r="BB75" i="72"/>
  <c r="BC51" i="72"/>
  <c r="BH267" i="72"/>
  <c r="AO63" i="72"/>
  <c r="AO289" i="72"/>
  <c r="AO290" i="72" s="1"/>
  <c r="AO291" i="72" s="1"/>
  <c r="CO35" i="72"/>
  <c r="EB51" i="71"/>
  <c r="EC47" i="71"/>
  <c r="BH298" i="72" l="1"/>
  <c r="CO286" i="72"/>
  <c r="CO288" i="72" s="1"/>
  <c r="CO37" i="72"/>
  <c r="BE297" i="72"/>
  <c r="BY21" i="72"/>
  <c r="BX33" i="72"/>
  <c r="BX45" i="72" s="1"/>
  <c r="BX57" i="72" s="1"/>
  <c r="BX69" i="72" s="1"/>
  <c r="BX81" i="72" s="1"/>
  <c r="BX93" i="72" s="1"/>
  <c r="BX105" i="72" s="1"/>
  <c r="BX117" i="72" s="1"/>
  <c r="BX129" i="72" s="1"/>
  <c r="BX141" i="72" s="1"/>
  <c r="BX153" i="72" s="1"/>
  <c r="BX165" i="72" s="1"/>
  <c r="BX177" i="72" s="1"/>
  <c r="BX189" i="72" s="1"/>
  <c r="BX201" i="72" s="1"/>
  <c r="BX213" i="72" s="1"/>
  <c r="BX225" i="72" s="1"/>
  <c r="BX237" i="72" s="1"/>
  <c r="BX249" i="72" s="1"/>
  <c r="BX261" i="72" s="1"/>
  <c r="BX274" i="72" s="1"/>
  <c r="BX284" i="72" s="1"/>
  <c r="BT276" i="72"/>
  <c r="BU251" i="72"/>
  <c r="BU255" i="72" s="1"/>
  <c r="AQ51" i="71"/>
  <c r="AR43" i="71"/>
  <c r="AR45" i="71" s="1"/>
  <c r="AR48" i="71" s="1"/>
  <c r="BP93" i="55"/>
  <c r="AH22" i="71"/>
  <c r="BP302" i="72"/>
  <c r="BJ299" i="72"/>
  <c r="BK27" i="72"/>
  <c r="BC296" i="72"/>
  <c r="BD280" i="72"/>
  <c r="AO295" i="72"/>
  <c r="AO300" i="72" s="1"/>
  <c r="BI267" i="72"/>
  <c r="AP61" i="72"/>
  <c r="AO293" i="72"/>
  <c r="BD51" i="72"/>
  <c r="BC73" i="72"/>
  <c r="BF195" i="72"/>
  <c r="DW30" i="71"/>
  <c r="EC43" i="71"/>
  <c r="CP35" i="72"/>
  <c r="BI298" i="72" l="1"/>
  <c r="BF297" i="72"/>
  <c r="AO302" i="72"/>
  <c r="CP286" i="72"/>
  <c r="CP288" i="72" s="1"/>
  <c r="CP37" i="72"/>
  <c r="CP39" i="72" s="1"/>
  <c r="BZ21" i="72"/>
  <c r="BY33" i="72"/>
  <c r="BY45" i="72" s="1"/>
  <c r="BY57" i="72" s="1"/>
  <c r="BY69" i="72" s="1"/>
  <c r="BY81" i="72" s="1"/>
  <c r="BY93" i="72" s="1"/>
  <c r="BY105" i="72" s="1"/>
  <c r="BY117" i="72" s="1"/>
  <c r="BY129" i="72" s="1"/>
  <c r="BY141" i="72" s="1"/>
  <c r="BY153" i="72" s="1"/>
  <c r="BY165" i="72" s="1"/>
  <c r="BY177" i="72" s="1"/>
  <c r="BY189" i="72" s="1"/>
  <c r="BY201" i="72" s="1"/>
  <c r="BY213" i="72" s="1"/>
  <c r="BY225" i="72" s="1"/>
  <c r="BY237" i="72" s="1"/>
  <c r="BY249" i="72" s="1"/>
  <c r="BY261" i="72" s="1"/>
  <c r="BY274" i="72" s="1"/>
  <c r="BY284" i="72" s="1"/>
  <c r="CO39" i="72"/>
  <c r="BU276" i="72"/>
  <c r="BV251" i="72"/>
  <c r="BV255" i="72" s="1"/>
  <c r="AH24" i="71"/>
  <c r="AS43" i="71"/>
  <c r="AS45" i="71" s="1"/>
  <c r="AS48" i="71" s="1"/>
  <c r="AR51" i="71"/>
  <c r="BK299" i="72"/>
  <c r="BL27" i="72"/>
  <c r="BD296" i="72"/>
  <c r="BE280" i="72"/>
  <c r="BC75" i="72"/>
  <c r="BD73" i="72" s="1"/>
  <c r="BJ267" i="72"/>
  <c r="BG195" i="72"/>
  <c r="AP63" i="72"/>
  <c r="AP289" i="72"/>
  <c r="AP290" i="72" s="1"/>
  <c r="AP291" i="72" s="1"/>
  <c r="BE51" i="72"/>
  <c r="CQ35" i="72"/>
  <c r="DW29" i="71"/>
  <c r="DW31" i="71" s="1"/>
  <c r="EC45" i="71"/>
  <c r="BM25" i="72" l="1"/>
  <c r="BJ298" i="72"/>
  <c r="BG297" i="72"/>
  <c r="CA21" i="72"/>
  <c r="BZ33" i="72"/>
  <c r="BZ45" i="72" s="1"/>
  <c r="BZ57" i="72" s="1"/>
  <c r="BZ69" i="72" s="1"/>
  <c r="BZ81" i="72" s="1"/>
  <c r="BZ93" i="72" s="1"/>
  <c r="BZ105" i="72" s="1"/>
  <c r="BZ117" i="72" s="1"/>
  <c r="BZ129" i="72" s="1"/>
  <c r="BZ141" i="72" s="1"/>
  <c r="BZ153" i="72" s="1"/>
  <c r="BZ165" i="72" s="1"/>
  <c r="BZ177" i="72" s="1"/>
  <c r="BZ189" i="72" s="1"/>
  <c r="BZ201" i="72" s="1"/>
  <c r="BZ213" i="72" s="1"/>
  <c r="BZ225" i="72" s="1"/>
  <c r="BZ237" i="72" s="1"/>
  <c r="BZ249" i="72" s="1"/>
  <c r="BZ261" i="72" s="1"/>
  <c r="BZ274" i="72" s="1"/>
  <c r="BZ284" i="72" s="1"/>
  <c r="CQ286" i="72"/>
  <c r="CQ288" i="72" s="1"/>
  <c r="CQ37" i="72"/>
  <c r="CQ39" i="72" s="1"/>
  <c r="BV276" i="72"/>
  <c r="BW251" i="72"/>
  <c r="BW255" i="72" s="1"/>
  <c r="BM27" i="72"/>
  <c r="AT43" i="71"/>
  <c r="AT45" i="71" s="1"/>
  <c r="AT48" i="71" s="1"/>
  <c r="AS51" i="71"/>
  <c r="BQ93" i="55"/>
  <c r="AI22" i="71"/>
  <c r="BL299" i="72"/>
  <c r="BE296" i="72"/>
  <c r="BF280" i="72"/>
  <c r="AP295" i="72"/>
  <c r="AP300" i="72" s="1"/>
  <c r="AQ61" i="72"/>
  <c r="AP293" i="72"/>
  <c r="BH195" i="72"/>
  <c r="BK267" i="72"/>
  <c r="BF51" i="72"/>
  <c r="BD75" i="72"/>
  <c r="EC48" i="71"/>
  <c r="EC78" i="71"/>
  <c r="CR35" i="72"/>
  <c r="BK298" i="72" l="1"/>
  <c r="CR286" i="72"/>
  <c r="CR288" i="72" s="1"/>
  <c r="CR37" i="72"/>
  <c r="CR39" i="72"/>
  <c r="BH297" i="72"/>
  <c r="AP302" i="72"/>
  <c r="CB21" i="72"/>
  <c r="CA33" i="72"/>
  <c r="CA45" i="72" s="1"/>
  <c r="CA57" i="72" s="1"/>
  <c r="CA69" i="72" s="1"/>
  <c r="CA81" i="72" s="1"/>
  <c r="CA93" i="72" s="1"/>
  <c r="CA105" i="72" s="1"/>
  <c r="CA117" i="72" s="1"/>
  <c r="CA129" i="72" s="1"/>
  <c r="CA141" i="72" s="1"/>
  <c r="CA153" i="72" s="1"/>
  <c r="CA165" i="72" s="1"/>
  <c r="CA177" i="72" s="1"/>
  <c r="CA189" i="72" s="1"/>
  <c r="CA201" i="72" s="1"/>
  <c r="CA213" i="72" s="1"/>
  <c r="CA225" i="72" s="1"/>
  <c r="CA237" i="72" s="1"/>
  <c r="CA249" i="72" s="1"/>
  <c r="CA261" i="72" s="1"/>
  <c r="CA274" i="72" s="1"/>
  <c r="CA284" i="72" s="1"/>
  <c r="BW276" i="72"/>
  <c r="BX251" i="72"/>
  <c r="BX255" i="72" s="1"/>
  <c r="EA251" i="72"/>
  <c r="BN27" i="72"/>
  <c r="BM299" i="72"/>
  <c r="AI24" i="71"/>
  <c r="AT51" i="71"/>
  <c r="AU43" i="71"/>
  <c r="AU45" i="71" s="1"/>
  <c r="AU48" i="71" s="1"/>
  <c r="BF296" i="72"/>
  <c r="BG280" i="72"/>
  <c r="BE73" i="72"/>
  <c r="BL265" i="72"/>
  <c r="BI195" i="72"/>
  <c r="AQ63" i="72"/>
  <c r="AQ289" i="72"/>
  <c r="AQ290" i="72" s="1"/>
  <c r="AQ291" i="72" s="1"/>
  <c r="BG51" i="72"/>
  <c r="BY93" i="55"/>
  <c r="CS35" i="72"/>
  <c r="EC51" i="71"/>
  <c r="ED47" i="71"/>
  <c r="BI297" i="72" l="1"/>
  <c r="CS286" i="72"/>
  <c r="CS288" i="72" s="1"/>
  <c r="CS37" i="72"/>
  <c r="CS39" i="72" s="1"/>
  <c r="CC21" i="72"/>
  <c r="CB33" i="72"/>
  <c r="CB45" i="72" s="1"/>
  <c r="CB57" i="72" s="1"/>
  <c r="CB69" i="72" s="1"/>
  <c r="CB81" i="72" s="1"/>
  <c r="CB93" i="72" s="1"/>
  <c r="CB105" i="72" s="1"/>
  <c r="CB117" i="72" s="1"/>
  <c r="CB129" i="72" s="1"/>
  <c r="CB141" i="72" s="1"/>
  <c r="CB153" i="72" s="1"/>
  <c r="CB165" i="72" s="1"/>
  <c r="CB177" i="72" s="1"/>
  <c r="CB189" i="72" s="1"/>
  <c r="CB201" i="72" s="1"/>
  <c r="CB213" i="72" s="1"/>
  <c r="CB225" i="72" s="1"/>
  <c r="CB237" i="72" s="1"/>
  <c r="CB249" i="72" s="1"/>
  <c r="CB261" i="72" s="1"/>
  <c r="CB274" i="72" s="1"/>
  <c r="CB284" i="72" s="1"/>
  <c r="BY251" i="72"/>
  <c r="BY255" i="72" s="1"/>
  <c r="EA248" i="72"/>
  <c r="EA255" i="72"/>
  <c r="BN299" i="72"/>
  <c r="BO27" i="72"/>
  <c r="AU51" i="71"/>
  <c r="AV43" i="71"/>
  <c r="AV45" i="71" s="1"/>
  <c r="AV48" i="71" s="1"/>
  <c r="BR93" i="55"/>
  <c r="AJ22" i="71"/>
  <c r="BG296" i="72"/>
  <c r="BH280" i="72"/>
  <c r="AQ295" i="72"/>
  <c r="AQ300" i="72" s="1"/>
  <c r="AR61" i="72"/>
  <c r="AQ293" i="72"/>
  <c r="BJ195" i="72"/>
  <c r="BH51" i="72"/>
  <c r="BL267" i="72"/>
  <c r="BE75" i="72"/>
  <c r="DX30" i="71"/>
  <c r="ED43" i="71"/>
  <c r="CT35" i="72"/>
  <c r="BM265" i="72" l="1"/>
  <c r="CT286" i="72"/>
  <c r="CT288" i="72" s="1"/>
  <c r="CT37" i="72"/>
  <c r="CT39" i="72"/>
  <c r="BJ297" i="72"/>
  <c r="AQ302" i="72"/>
  <c r="CD21" i="72"/>
  <c r="CC33" i="72"/>
  <c r="CC45" i="72" s="1"/>
  <c r="CC57" i="72" s="1"/>
  <c r="CC69" i="72" s="1"/>
  <c r="CC81" i="72" s="1"/>
  <c r="CC93" i="72" s="1"/>
  <c r="CC105" i="72" s="1"/>
  <c r="CC117" i="72" s="1"/>
  <c r="CC129" i="72" s="1"/>
  <c r="CC141" i="72" s="1"/>
  <c r="CC153" i="72" s="1"/>
  <c r="CC165" i="72" s="1"/>
  <c r="CC177" i="72" s="1"/>
  <c r="CC189" i="72" s="1"/>
  <c r="CC201" i="72" s="1"/>
  <c r="CC213" i="72" s="1"/>
  <c r="CC225" i="72" s="1"/>
  <c r="CC237" i="72" s="1"/>
  <c r="CC249" i="72" s="1"/>
  <c r="CC261" i="72" s="1"/>
  <c r="CC274" i="72" s="1"/>
  <c r="CC284" i="72" s="1"/>
  <c r="BZ251" i="72"/>
  <c r="BY276" i="72"/>
  <c r="EA276" i="72"/>
  <c r="BX276" i="72"/>
  <c r="BZ255" i="72"/>
  <c r="BM267" i="72"/>
  <c r="BO299" i="72"/>
  <c r="BP27" i="72"/>
  <c r="AJ24" i="71"/>
  <c r="AW43" i="71"/>
  <c r="AW45" i="71" s="1"/>
  <c r="AW48" i="71" s="1"/>
  <c r="AV51" i="71"/>
  <c r="BH296" i="72"/>
  <c r="BI280" i="72"/>
  <c r="BL298" i="72"/>
  <c r="BI51" i="72"/>
  <c r="BK195" i="72"/>
  <c r="AR63" i="72"/>
  <c r="AR289" i="72"/>
  <c r="AR290" i="72" s="1"/>
  <c r="AR291" i="72" s="1"/>
  <c r="BF73" i="72"/>
  <c r="CU35" i="72"/>
  <c r="DX29" i="71"/>
  <c r="DX31" i="71" s="1"/>
  <c r="ED45" i="71"/>
  <c r="BK297" i="72" l="1"/>
  <c r="CU286" i="72"/>
  <c r="CU288" i="72" s="1"/>
  <c r="CU37" i="72"/>
  <c r="CU39" i="72" s="1"/>
  <c r="CE21" i="72"/>
  <c r="CD33" i="72"/>
  <c r="CD45" i="72" s="1"/>
  <c r="CD57" i="72" s="1"/>
  <c r="CD69" i="72" s="1"/>
  <c r="CD81" i="72" s="1"/>
  <c r="CD93" i="72" s="1"/>
  <c r="CD105" i="72" s="1"/>
  <c r="CD117" i="72" s="1"/>
  <c r="CD129" i="72" s="1"/>
  <c r="CD141" i="72" s="1"/>
  <c r="CD153" i="72" s="1"/>
  <c r="CD165" i="72" s="1"/>
  <c r="CD177" i="72" s="1"/>
  <c r="CD189" i="72" s="1"/>
  <c r="CD201" i="72" s="1"/>
  <c r="CD213" i="72" s="1"/>
  <c r="CD225" i="72" s="1"/>
  <c r="CD237" i="72" s="1"/>
  <c r="CD249" i="72" s="1"/>
  <c r="CD261" i="72" s="1"/>
  <c r="CD274" i="72" s="1"/>
  <c r="CD284" i="72" s="1"/>
  <c r="EA280" i="72"/>
  <c r="EA273" i="72"/>
  <c r="EB278" i="72"/>
  <c r="CA251" i="72"/>
  <c r="CA255" i="72" s="1"/>
  <c r="BZ276" i="72"/>
  <c r="BP299" i="72"/>
  <c r="BQ27" i="72"/>
  <c r="BN267" i="72"/>
  <c r="BM298" i="72"/>
  <c r="AX43" i="71"/>
  <c r="AX45" i="71" s="1"/>
  <c r="AX48" i="71" s="1"/>
  <c r="AW51" i="71"/>
  <c r="BS93" i="55"/>
  <c r="AK22" i="71"/>
  <c r="BI296" i="72"/>
  <c r="BJ280" i="72"/>
  <c r="BF75" i="72"/>
  <c r="BG73" i="72" s="1"/>
  <c r="AR295" i="72"/>
  <c r="AR300" i="72" s="1"/>
  <c r="AR302" i="72"/>
  <c r="AS61" i="72"/>
  <c r="AR293" i="72"/>
  <c r="BL195" i="72"/>
  <c r="BJ51" i="72"/>
  <c r="ED78" i="71"/>
  <c r="ED48" i="71"/>
  <c r="CV35" i="72"/>
  <c r="CV286" i="72" l="1"/>
  <c r="CV288" i="72" s="1"/>
  <c r="CV37" i="72"/>
  <c r="CV39" i="72" s="1"/>
  <c r="CF21" i="72"/>
  <c r="CE33" i="72"/>
  <c r="CE45" i="72" s="1"/>
  <c r="CE57" i="72" s="1"/>
  <c r="CE69" i="72" s="1"/>
  <c r="CE81" i="72" s="1"/>
  <c r="CE93" i="72" s="1"/>
  <c r="CE105" i="72" s="1"/>
  <c r="CE117" i="72" s="1"/>
  <c r="CE129" i="72" s="1"/>
  <c r="CE141" i="72" s="1"/>
  <c r="CE153" i="72" s="1"/>
  <c r="CE165" i="72" s="1"/>
  <c r="CE177" i="72" s="1"/>
  <c r="CE189" i="72" s="1"/>
  <c r="CE201" i="72" s="1"/>
  <c r="CE213" i="72" s="1"/>
  <c r="CE225" i="72" s="1"/>
  <c r="CE237" i="72" s="1"/>
  <c r="CE249" i="72" s="1"/>
  <c r="CE261" i="72" s="1"/>
  <c r="CE274" i="72" s="1"/>
  <c r="CE284" i="72" s="1"/>
  <c r="CA276" i="72"/>
  <c r="CB251" i="72"/>
  <c r="CB255" i="72" s="1"/>
  <c r="BM195" i="72"/>
  <c r="BM297" i="72" s="1"/>
  <c r="BO193" i="72"/>
  <c r="BO267" i="72"/>
  <c r="BN298" i="72"/>
  <c r="BQ299" i="72"/>
  <c r="BR27" i="72"/>
  <c r="AK24" i="71"/>
  <c r="AY43" i="71"/>
  <c r="AY45" i="71" s="1"/>
  <c r="AY48" i="71" s="1"/>
  <c r="AX51" i="71"/>
  <c r="BJ296" i="72"/>
  <c r="BK280" i="72"/>
  <c r="BL297" i="72"/>
  <c r="BK51" i="72"/>
  <c r="AS289" i="72"/>
  <c r="AS290" i="72" s="1"/>
  <c r="AS291" i="72" s="1"/>
  <c r="AS63" i="72"/>
  <c r="BG75" i="72"/>
  <c r="ED51" i="71"/>
  <c r="EE47" i="71"/>
  <c r="CW35" i="72"/>
  <c r="EC35" i="72"/>
  <c r="EC286" i="72" s="1"/>
  <c r="CG21" i="72" l="1"/>
  <c r="CF33" i="72"/>
  <c r="CF45" i="72" s="1"/>
  <c r="CF57" i="72" s="1"/>
  <c r="CF69" i="72" s="1"/>
  <c r="CF81" i="72" s="1"/>
  <c r="CF93" i="72" s="1"/>
  <c r="CF105" i="72" s="1"/>
  <c r="CF117" i="72" s="1"/>
  <c r="CF129" i="72" s="1"/>
  <c r="CF141" i="72" s="1"/>
  <c r="CF153" i="72" s="1"/>
  <c r="CF165" i="72" s="1"/>
  <c r="CF177" i="72" s="1"/>
  <c r="CF189" i="72" s="1"/>
  <c r="CF201" i="72" s="1"/>
  <c r="CF213" i="72" s="1"/>
  <c r="CF225" i="72" s="1"/>
  <c r="CF237" i="72" s="1"/>
  <c r="CF249" i="72" s="1"/>
  <c r="CF261" i="72" s="1"/>
  <c r="CF274" i="72" s="1"/>
  <c r="CF284" i="72" s="1"/>
  <c r="CW286" i="72"/>
  <c r="CW288" i="72" s="1"/>
  <c r="CW37" i="72"/>
  <c r="CW39" i="72" s="1"/>
  <c r="BN195" i="72"/>
  <c r="CC251" i="72"/>
  <c r="CC255" i="72" s="1"/>
  <c r="CB276" i="72"/>
  <c r="BO298" i="72"/>
  <c r="BP267" i="72"/>
  <c r="BR299" i="72"/>
  <c r="BS27" i="72"/>
  <c r="AL22" i="71"/>
  <c r="AZ43" i="71"/>
  <c r="AZ45" i="71" s="1"/>
  <c r="AZ48" i="71" s="1"/>
  <c r="AY51" i="71"/>
  <c r="BT93" i="55"/>
  <c r="BO195" i="72"/>
  <c r="BN297" i="72"/>
  <c r="EC289" i="72"/>
  <c r="EC290" i="72" s="1"/>
  <c r="EC291" i="72" s="1"/>
  <c r="ED288" i="72" s="1"/>
  <c r="BK296" i="72"/>
  <c r="BL280" i="72"/>
  <c r="AS295" i="72"/>
  <c r="AS300" i="72" s="1"/>
  <c r="BH73" i="72"/>
  <c r="AT61" i="72"/>
  <c r="AS293" i="72"/>
  <c r="BL51" i="72"/>
  <c r="BM49" i="72" s="1"/>
  <c r="CX35" i="72"/>
  <c r="DY30" i="71"/>
  <c r="L6" i="72"/>
  <c r="EC37" i="72"/>
  <c r="EC32" i="72"/>
  <c r="EE43" i="71"/>
  <c r="CX286" i="72" l="1"/>
  <c r="CX288" i="72" s="1"/>
  <c r="CX37" i="72"/>
  <c r="CX39" i="72" s="1"/>
  <c r="AS302" i="72"/>
  <c r="CH21" i="72"/>
  <c r="CG33" i="72"/>
  <c r="CG45" i="72" s="1"/>
  <c r="CG57" i="72" s="1"/>
  <c r="CG69" i="72" s="1"/>
  <c r="CG81" i="72" s="1"/>
  <c r="CG93" i="72" s="1"/>
  <c r="CG105" i="72" s="1"/>
  <c r="CG117" i="72" s="1"/>
  <c r="CG129" i="72" s="1"/>
  <c r="CG141" i="72" s="1"/>
  <c r="CG153" i="72" s="1"/>
  <c r="CG165" i="72" s="1"/>
  <c r="CG177" i="72" s="1"/>
  <c r="CG189" i="72" s="1"/>
  <c r="CG201" i="72" s="1"/>
  <c r="CG213" i="72" s="1"/>
  <c r="CG225" i="72" s="1"/>
  <c r="CG237" i="72" s="1"/>
  <c r="CG249" i="72" s="1"/>
  <c r="CG261" i="72" s="1"/>
  <c r="CG274" i="72" s="1"/>
  <c r="CG284" i="72" s="1"/>
  <c r="CC276" i="72"/>
  <c r="CD251" i="72"/>
  <c r="CD255" i="72" s="1"/>
  <c r="BT27" i="72"/>
  <c r="BS299" i="72"/>
  <c r="BM51" i="72"/>
  <c r="BM280" i="72"/>
  <c r="BN280" i="72" s="1"/>
  <c r="BO278" i="72"/>
  <c r="BQ267" i="72"/>
  <c r="BP298" i="72"/>
  <c r="AL24" i="71"/>
  <c r="AZ51" i="71"/>
  <c r="BA43" i="71"/>
  <c r="BA45" i="71" s="1"/>
  <c r="BA48" i="71" s="1"/>
  <c r="BP195" i="72"/>
  <c r="BO297" i="72"/>
  <c r="AT63" i="72"/>
  <c r="AT293" i="72" s="1"/>
  <c r="BL296" i="72"/>
  <c r="AU61" i="72"/>
  <c r="AT289" i="72"/>
  <c r="AT290" i="72" s="1"/>
  <c r="AT291" i="72" s="1"/>
  <c r="BH75" i="72"/>
  <c r="DY29" i="71"/>
  <c r="DY31" i="71" s="1"/>
  <c r="EE45" i="71"/>
  <c r="CY35" i="72"/>
  <c r="L7" i="72"/>
  <c r="EC39" i="72"/>
  <c r="L8" i="72" s="1"/>
  <c r="CY286" i="72" l="1"/>
  <c r="CY288" i="72" s="1"/>
  <c r="CY37" i="72"/>
  <c r="CY39" i="72" s="1"/>
  <c r="CI21" i="72"/>
  <c r="CH33" i="72"/>
  <c r="CH45" i="72" s="1"/>
  <c r="CH57" i="72" s="1"/>
  <c r="CH69" i="72" s="1"/>
  <c r="CH81" i="72" s="1"/>
  <c r="CH93" i="72" s="1"/>
  <c r="CH105" i="72" s="1"/>
  <c r="CH117" i="72" s="1"/>
  <c r="CH129" i="72" s="1"/>
  <c r="CH141" i="72" s="1"/>
  <c r="CH153" i="72" s="1"/>
  <c r="CH165" i="72" s="1"/>
  <c r="CH177" i="72" s="1"/>
  <c r="CH189" i="72" s="1"/>
  <c r="CH201" i="72" s="1"/>
  <c r="CH213" i="72" s="1"/>
  <c r="CH225" i="72" s="1"/>
  <c r="CH237" i="72" s="1"/>
  <c r="CH249" i="72" s="1"/>
  <c r="CH261" i="72" s="1"/>
  <c r="CH274" i="72" s="1"/>
  <c r="CH284" i="72" s="1"/>
  <c r="CE251" i="72"/>
  <c r="CE255" i="72" s="1"/>
  <c r="BM296" i="72"/>
  <c r="CD276" i="72"/>
  <c r="BN51" i="72"/>
  <c r="BT299" i="72"/>
  <c r="BU27" i="72"/>
  <c r="BR267" i="72"/>
  <c r="BQ298" i="72"/>
  <c r="BA51" i="71"/>
  <c r="BB43" i="71"/>
  <c r="BB45" i="71" s="1"/>
  <c r="BB48" i="71" s="1"/>
  <c r="BU93" i="55"/>
  <c r="AM22" i="71"/>
  <c r="BO280" i="72"/>
  <c r="BN296" i="72"/>
  <c r="BQ195" i="72"/>
  <c r="BP297" i="72"/>
  <c r="AU63" i="72"/>
  <c r="AU293" i="72" s="1"/>
  <c r="AT295" i="72"/>
  <c r="AT300" i="72" s="1"/>
  <c r="BI73" i="72"/>
  <c r="AU289" i="72"/>
  <c r="AU290" i="72" s="1"/>
  <c r="AU291" i="72" s="1"/>
  <c r="AV61" i="72"/>
  <c r="CZ35" i="72"/>
  <c r="EE48" i="71"/>
  <c r="EE51" i="71" s="1"/>
  <c r="EE78" i="71"/>
  <c r="AT302" i="72" l="1"/>
  <c r="CZ286" i="72"/>
  <c r="CZ288" i="72" s="1"/>
  <c r="CZ37" i="72"/>
  <c r="CZ39" i="72"/>
  <c r="CJ21" i="72"/>
  <c r="CI33" i="72"/>
  <c r="CI45" i="72" s="1"/>
  <c r="CI57" i="72" s="1"/>
  <c r="CI69" i="72" s="1"/>
  <c r="CI81" i="72" s="1"/>
  <c r="CI93" i="72" s="1"/>
  <c r="CI105" i="72" s="1"/>
  <c r="CI117" i="72" s="1"/>
  <c r="CI129" i="72" s="1"/>
  <c r="CI141" i="72" s="1"/>
  <c r="CI153" i="72" s="1"/>
  <c r="CI165" i="72" s="1"/>
  <c r="CI177" i="72" s="1"/>
  <c r="CI189" i="72" s="1"/>
  <c r="CI201" i="72" s="1"/>
  <c r="CI213" i="72" s="1"/>
  <c r="CI225" i="72" s="1"/>
  <c r="CI237" i="72" s="1"/>
  <c r="CI249" i="72" s="1"/>
  <c r="CI261" i="72" s="1"/>
  <c r="CI274" i="72" s="1"/>
  <c r="CI284" i="72" s="1"/>
  <c r="CE276" i="72"/>
  <c r="CF251" i="72"/>
  <c r="CF255" i="72" s="1"/>
  <c r="BR298" i="72"/>
  <c r="BS267" i="72"/>
  <c r="BU299" i="72"/>
  <c r="BV27" i="72"/>
  <c r="BO51" i="72"/>
  <c r="BC43" i="71"/>
  <c r="BC45" i="71" s="1"/>
  <c r="BC48" i="71" s="1"/>
  <c r="BB51" i="71"/>
  <c r="AM24" i="71"/>
  <c r="BP280" i="72"/>
  <c r="BO296" i="72"/>
  <c r="BR195" i="72"/>
  <c r="BQ297" i="72"/>
  <c r="AV63" i="72"/>
  <c r="AV293" i="72" s="1"/>
  <c r="AU295" i="72"/>
  <c r="AU300" i="72" s="1"/>
  <c r="AW61" i="72"/>
  <c r="BI75" i="72"/>
  <c r="AV289" i="72"/>
  <c r="AV290" i="72" s="1"/>
  <c r="AV291" i="72" s="1"/>
  <c r="DA35" i="72"/>
  <c r="DA286" i="72" l="1"/>
  <c r="DA288" i="72" s="1"/>
  <c r="DA37" i="72"/>
  <c r="DA39" i="72" s="1"/>
  <c r="AU302" i="72"/>
  <c r="CK21" i="72"/>
  <c r="CJ33" i="72"/>
  <c r="CJ45" i="72" s="1"/>
  <c r="CJ57" i="72" s="1"/>
  <c r="CJ69" i="72" s="1"/>
  <c r="CJ81" i="72" s="1"/>
  <c r="CJ93" i="72" s="1"/>
  <c r="CJ105" i="72" s="1"/>
  <c r="CJ117" i="72" s="1"/>
  <c r="CJ129" i="72" s="1"/>
  <c r="CJ141" i="72" s="1"/>
  <c r="CJ153" i="72" s="1"/>
  <c r="CJ165" i="72" s="1"/>
  <c r="CJ177" i="72" s="1"/>
  <c r="CJ189" i="72" s="1"/>
  <c r="CJ201" i="72" s="1"/>
  <c r="CJ213" i="72" s="1"/>
  <c r="CJ225" i="72" s="1"/>
  <c r="CJ237" i="72" s="1"/>
  <c r="CJ249" i="72" s="1"/>
  <c r="CJ261" i="72" s="1"/>
  <c r="CJ274" i="72" s="1"/>
  <c r="CJ284" i="72" s="1"/>
  <c r="CG251" i="72"/>
  <c r="CG255" i="72" s="1"/>
  <c r="CF276" i="72"/>
  <c r="BS298" i="72"/>
  <c r="BT267" i="72"/>
  <c r="BP51" i="72"/>
  <c r="BV299" i="72"/>
  <c r="BW27" i="72"/>
  <c r="AN22" i="71"/>
  <c r="BC51" i="71"/>
  <c r="BD43" i="71"/>
  <c r="BD45" i="71" s="1"/>
  <c r="BD48" i="71" s="1"/>
  <c r="BV93" i="55"/>
  <c r="BQ280" i="72"/>
  <c r="BP296" i="72"/>
  <c r="BR297" i="72"/>
  <c r="BS195" i="72"/>
  <c r="AW63" i="72"/>
  <c r="AW293" i="72" s="1"/>
  <c r="AV295" i="72"/>
  <c r="AV300" i="72" s="1"/>
  <c r="BJ73" i="72"/>
  <c r="AW289" i="72"/>
  <c r="AW290" i="72" s="1"/>
  <c r="AW291" i="72" s="1"/>
  <c r="DB35" i="72"/>
  <c r="DB286" i="72" l="1"/>
  <c r="DB288" i="72" s="1"/>
  <c r="DB37" i="72"/>
  <c r="DB39" i="72" s="1"/>
  <c r="AV302" i="72"/>
  <c r="CL21" i="72"/>
  <c r="CK33" i="72"/>
  <c r="CK45" i="72" s="1"/>
  <c r="CK57" i="72" s="1"/>
  <c r="CK69" i="72" s="1"/>
  <c r="CK81" i="72" s="1"/>
  <c r="CK93" i="72" s="1"/>
  <c r="CK105" i="72" s="1"/>
  <c r="CK117" i="72" s="1"/>
  <c r="CK129" i="72" s="1"/>
  <c r="CK141" i="72" s="1"/>
  <c r="CK153" i="72" s="1"/>
  <c r="CK165" i="72" s="1"/>
  <c r="CK177" i="72" s="1"/>
  <c r="CK189" i="72" s="1"/>
  <c r="CK201" i="72" s="1"/>
  <c r="CK213" i="72" s="1"/>
  <c r="CK225" i="72" s="1"/>
  <c r="CK237" i="72" s="1"/>
  <c r="CK249" i="72" s="1"/>
  <c r="CK261" i="72" s="1"/>
  <c r="CK274" i="72" s="1"/>
  <c r="CK284" i="72" s="1"/>
  <c r="CH251" i="72"/>
  <c r="CH255" i="72" s="1"/>
  <c r="CG276" i="72"/>
  <c r="AX61" i="72"/>
  <c r="BX27" i="72"/>
  <c r="BW299" i="72"/>
  <c r="BQ51" i="72"/>
  <c r="BT298" i="72"/>
  <c r="BU267" i="72"/>
  <c r="AN24" i="71"/>
  <c r="BE43" i="71"/>
  <c r="BE45" i="71" s="1"/>
  <c r="BE48" i="71" s="1"/>
  <c r="BD51" i="71"/>
  <c r="BQ296" i="72"/>
  <c r="BR280" i="72"/>
  <c r="BT195" i="72"/>
  <c r="BS297" i="72"/>
  <c r="AX63" i="72"/>
  <c r="AX293" i="72" s="1"/>
  <c r="AW295" i="72"/>
  <c r="AW300" i="72" s="1"/>
  <c r="BJ75" i="72"/>
  <c r="AX289" i="72"/>
  <c r="AX290" i="72" s="1"/>
  <c r="AX291" i="72" s="1"/>
  <c r="DC35" i="72"/>
  <c r="BY25" i="72" l="1"/>
  <c r="AY61" i="72"/>
  <c r="AY63" i="72" s="1"/>
  <c r="DC286" i="72"/>
  <c r="DC288" i="72" s="1"/>
  <c r="DC37" i="72"/>
  <c r="DC39" i="72" s="1"/>
  <c r="AW302" i="72"/>
  <c r="CM21" i="72"/>
  <c r="CL33" i="72"/>
  <c r="CL45" i="72" s="1"/>
  <c r="CL57" i="72" s="1"/>
  <c r="CL69" i="72" s="1"/>
  <c r="CL81" i="72" s="1"/>
  <c r="CL93" i="72" s="1"/>
  <c r="CL105" i="72" s="1"/>
  <c r="CL117" i="72" s="1"/>
  <c r="CL129" i="72" s="1"/>
  <c r="CL141" i="72" s="1"/>
  <c r="CL153" i="72" s="1"/>
  <c r="CL165" i="72" s="1"/>
  <c r="CL177" i="72" s="1"/>
  <c r="CL189" i="72" s="1"/>
  <c r="CL201" i="72" s="1"/>
  <c r="CL213" i="72" s="1"/>
  <c r="CL225" i="72" s="1"/>
  <c r="CL237" i="72" s="1"/>
  <c r="CL249" i="72" s="1"/>
  <c r="CL261" i="72" s="1"/>
  <c r="CL274" i="72" s="1"/>
  <c r="CL284" i="72" s="1"/>
  <c r="CI251" i="72"/>
  <c r="CI255" i="72" s="1"/>
  <c r="CH276" i="72"/>
  <c r="BY27" i="72"/>
  <c r="BX299" i="72"/>
  <c r="BU298" i="72"/>
  <c r="BV267" i="72"/>
  <c r="BR51" i="72"/>
  <c r="BF43" i="71"/>
  <c r="BF45" i="71" s="1"/>
  <c r="BF48" i="71" s="1"/>
  <c r="BE51" i="71"/>
  <c r="BW93" i="55"/>
  <c r="AO24" i="71"/>
  <c r="BR296" i="72"/>
  <c r="BS280" i="72"/>
  <c r="BU195" i="72"/>
  <c r="BT297" i="72"/>
  <c r="AX295" i="72"/>
  <c r="AX300" i="72" s="1"/>
  <c r="AX302" i="72"/>
  <c r="AY289" i="72"/>
  <c r="AY290" i="72" s="1"/>
  <c r="AY291" i="72" s="1"/>
  <c r="BK73" i="72"/>
  <c r="DD35" i="72"/>
  <c r="DD286" i="72" l="1"/>
  <c r="DD288" i="72" s="1"/>
  <c r="DD37" i="72"/>
  <c r="DD39" i="72" s="1"/>
  <c r="CN21" i="72"/>
  <c r="CM33" i="72"/>
  <c r="CM45" i="72" s="1"/>
  <c r="CM57" i="72" s="1"/>
  <c r="CM69" i="72" s="1"/>
  <c r="CM81" i="72" s="1"/>
  <c r="CM93" i="72" s="1"/>
  <c r="CM105" i="72" s="1"/>
  <c r="CM117" i="72" s="1"/>
  <c r="CM129" i="72" s="1"/>
  <c r="CM141" i="72" s="1"/>
  <c r="CM153" i="72" s="1"/>
  <c r="CM165" i="72" s="1"/>
  <c r="CM177" i="72" s="1"/>
  <c r="CM189" i="72" s="1"/>
  <c r="CM201" i="72" s="1"/>
  <c r="CM213" i="72" s="1"/>
  <c r="CM225" i="72" s="1"/>
  <c r="CM237" i="72" s="1"/>
  <c r="CM249" i="72" s="1"/>
  <c r="CM261" i="72" s="1"/>
  <c r="CM274" i="72" s="1"/>
  <c r="CM284" i="72" s="1"/>
  <c r="CI276" i="72"/>
  <c r="CJ251" i="72"/>
  <c r="CJ255" i="72" s="1"/>
  <c r="EB251" i="72"/>
  <c r="BY299" i="72"/>
  <c r="BZ27" i="72"/>
  <c r="BV298" i="72"/>
  <c r="BW267" i="72"/>
  <c r="BS51" i="72"/>
  <c r="AP22" i="71"/>
  <c r="BF51" i="71"/>
  <c r="BG43" i="71"/>
  <c r="BG45" i="71" s="1"/>
  <c r="BG48" i="71" s="1"/>
  <c r="BT280" i="72"/>
  <c r="BS296" i="72"/>
  <c r="BV195" i="72"/>
  <c r="BU297" i="72"/>
  <c r="AY295" i="72"/>
  <c r="AY300" i="72" s="1"/>
  <c r="BK75" i="72"/>
  <c r="AZ61" i="72"/>
  <c r="AY293" i="72"/>
  <c r="DE35" i="72"/>
  <c r="DE286" i="72" l="1"/>
  <c r="DE288" i="72" s="1"/>
  <c r="DE37" i="72"/>
  <c r="DE39" i="72" s="1"/>
  <c r="AY302" i="72"/>
  <c r="CO21" i="72"/>
  <c r="CN33" i="72"/>
  <c r="CN45" i="72" s="1"/>
  <c r="CN57" i="72" s="1"/>
  <c r="CN69" i="72" s="1"/>
  <c r="CN81" i="72" s="1"/>
  <c r="CN93" i="72" s="1"/>
  <c r="CN105" i="72" s="1"/>
  <c r="CN117" i="72" s="1"/>
  <c r="CN129" i="72" s="1"/>
  <c r="CN141" i="72" s="1"/>
  <c r="CN153" i="72" s="1"/>
  <c r="CN165" i="72" s="1"/>
  <c r="CN177" i="72" s="1"/>
  <c r="CN189" i="72" s="1"/>
  <c r="CN201" i="72" s="1"/>
  <c r="CN213" i="72" s="1"/>
  <c r="CN225" i="72" s="1"/>
  <c r="CN237" i="72" s="1"/>
  <c r="CN249" i="72" s="1"/>
  <c r="CN261" i="72" s="1"/>
  <c r="CN274" i="72" s="1"/>
  <c r="CN284" i="72" s="1"/>
  <c r="EB248" i="72"/>
  <c r="EB255" i="72"/>
  <c r="CK251" i="72"/>
  <c r="CK255" i="72" s="1"/>
  <c r="BZ299" i="72"/>
  <c r="CA27" i="72"/>
  <c r="BT51" i="72"/>
  <c r="BW298" i="72"/>
  <c r="BX265" i="72"/>
  <c r="BX93" i="55"/>
  <c r="BG51" i="71"/>
  <c r="BH43" i="71"/>
  <c r="BH45" i="71" s="1"/>
  <c r="BH48" i="71" s="1"/>
  <c r="AP24" i="71"/>
  <c r="BU280" i="72"/>
  <c r="BT296" i="72"/>
  <c r="BW195" i="72"/>
  <c r="BV297" i="72"/>
  <c r="AZ63" i="72"/>
  <c r="AZ293" i="72" s="1"/>
  <c r="BL73" i="72"/>
  <c r="AZ289" i="72"/>
  <c r="AZ290" i="72" s="1"/>
  <c r="AZ291" i="72" s="1"/>
  <c r="DF35" i="72"/>
  <c r="BA61" i="72" l="1"/>
  <c r="DF286" i="72"/>
  <c r="DF288" i="72" s="1"/>
  <c r="DF37" i="72"/>
  <c r="DF39" i="72"/>
  <c r="CP21" i="72"/>
  <c r="CO33" i="72"/>
  <c r="CO45" i="72" s="1"/>
  <c r="CO57" i="72" s="1"/>
  <c r="CO69" i="72" s="1"/>
  <c r="CO81" i="72" s="1"/>
  <c r="CO93" i="72" s="1"/>
  <c r="CO105" i="72" s="1"/>
  <c r="CO117" i="72" s="1"/>
  <c r="CO129" i="72" s="1"/>
  <c r="CO141" i="72" s="1"/>
  <c r="CO153" i="72" s="1"/>
  <c r="CO165" i="72" s="1"/>
  <c r="CO177" i="72" s="1"/>
  <c r="CO189" i="72" s="1"/>
  <c r="CO201" i="72" s="1"/>
  <c r="CO213" i="72" s="1"/>
  <c r="CO225" i="72" s="1"/>
  <c r="CO237" i="72" s="1"/>
  <c r="CO249" i="72" s="1"/>
  <c r="CO261" i="72" s="1"/>
  <c r="CO274" i="72" s="1"/>
  <c r="CO284" i="72" s="1"/>
  <c r="CK276" i="72"/>
  <c r="EB276" i="72"/>
  <c r="CJ276" i="72"/>
  <c r="CL251" i="72"/>
  <c r="CL255" i="72" s="1"/>
  <c r="CA299" i="72"/>
  <c r="CB27" i="72"/>
  <c r="BX267" i="72"/>
  <c r="BU51" i="72"/>
  <c r="AQ22" i="71"/>
  <c r="BI43" i="71"/>
  <c r="BI45" i="71" s="1"/>
  <c r="BI48" i="71" s="1"/>
  <c r="BH51" i="71"/>
  <c r="BV280" i="72"/>
  <c r="BU296" i="72"/>
  <c r="BX195" i="72"/>
  <c r="BW297" i="72"/>
  <c r="AZ295" i="72"/>
  <c r="AZ300" i="72" s="1"/>
  <c r="BA63" i="72"/>
  <c r="BA289" i="72"/>
  <c r="BA290" i="72" s="1"/>
  <c r="BA291" i="72" s="1"/>
  <c r="BL75" i="72"/>
  <c r="BM73" i="72" s="1"/>
  <c r="DG35" i="72"/>
  <c r="BY265" i="72" l="1"/>
  <c r="DG286" i="72"/>
  <c r="DG288" i="72" s="1"/>
  <c r="DG37" i="72"/>
  <c r="DG39" i="72"/>
  <c r="CQ21" i="72"/>
  <c r="CP33" i="72"/>
  <c r="CP45" i="72" s="1"/>
  <c r="CP57" i="72" s="1"/>
  <c r="CP69" i="72" s="1"/>
  <c r="CP81" i="72" s="1"/>
  <c r="CP93" i="72" s="1"/>
  <c r="CP105" i="72" s="1"/>
  <c r="CP117" i="72" s="1"/>
  <c r="CP129" i="72" s="1"/>
  <c r="CP141" i="72" s="1"/>
  <c r="CP153" i="72" s="1"/>
  <c r="CP165" i="72" s="1"/>
  <c r="CP177" i="72" s="1"/>
  <c r="CP189" i="72" s="1"/>
  <c r="CP201" i="72" s="1"/>
  <c r="CP213" i="72" s="1"/>
  <c r="CP225" i="72" s="1"/>
  <c r="CP237" i="72" s="1"/>
  <c r="CP249" i="72" s="1"/>
  <c r="CP261" i="72" s="1"/>
  <c r="CP274" i="72" s="1"/>
  <c r="CP284" i="72" s="1"/>
  <c r="CM251" i="72"/>
  <c r="CM255" i="72" s="1"/>
  <c r="CL276" i="72"/>
  <c r="EB280" i="72"/>
  <c r="EB273" i="72"/>
  <c r="EC278" i="72"/>
  <c r="AZ302" i="72"/>
  <c r="CA193" i="72"/>
  <c r="BY195" i="72"/>
  <c r="BY267" i="72"/>
  <c r="CB299" i="72"/>
  <c r="CC27" i="72"/>
  <c r="BM75" i="72"/>
  <c r="BX297" i="72"/>
  <c r="BV51" i="72"/>
  <c r="BX298" i="72"/>
  <c r="BJ43" i="71"/>
  <c r="BJ45" i="71" s="1"/>
  <c r="BJ48" i="71" s="1"/>
  <c r="BI51" i="71"/>
  <c r="AQ24" i="71"/>
  <c r="BW280" i="72"/>
  <c r="BV296" i="72"/>
  <c r="BQ302" i="72"/>
  <c r="BA295" i="72"/>
  <c r="BA300" i="72" s="1"/>
  <c r="BA302" i="72"/>
  <c r="BB61" i="72"/>
  <c r="BA293" i="72"/>
  <c r="DH35" i="72"/>
  <c r="DH286" i="72" l="1"/>
  <c r="DH288" i="72" s="1"/>
  <c r="DH37" i="72"/>
  <c r="DH39" i="72" s="1"/>
  <c r="CR21" i="72"/>
  <c r="CQ33" i="72"/>
  <c r="CQ45" i="72" s="1"/>
  <c r="CQ57" i="72" s="1"/>
  <c r="CQ69" i="72" s="1"/>
  <c r="CQ81" i="72" s="1"/>
  <c r="CQ93" i="72" s="1"/>
  <c r="CQ105" i="72" s="1"/>
  <c r="CQ117" i="72" s="1"/>
  <c r="CQ129" i="72" s="1"/>
  <c r="CQ141" i="72" s="1"/>
  <c r="CQ153" i="72" s="1"/>
  <c r="CQ165" i="72" s="1"/>
  <c r="CQ177" i="72" s="1"/>
  <c r="CQ189" i="72" s="1"/>
  <c r="CQ201" i="72" s="1"/>
  <c r="CQ213" i="72" s="1"/>
  <c r="CQ225" i="72" s="1"/>
  <c r="CQ237" i="72" s="1"/>
  <c r="CQ249" i="72" s="1"/>
  <c r="CQ261" i="72" s="1"/>
  <c r="CQ274" i="72" s="1"/>
  <c r="CQ284" i="72" s="1"/>
  <c r="CM276" i="72"/>
  <c r="CN251" i="72"/>
  <c r="CN255" i="72" s="1"/>
  <c r="CC299" i="72"/>
  <c r="CD27" i="72"/>
  <c r="BZ267" i="72"/>
  <c r="BY298" i="72"/>
  <c r="BY297" i="72"/>
  <c r="BZ195" i="72"/>
  <c r="BW51" i="72"/>
  <c r="BN73" i="72"/>
  <c r="AR22" i="71"/>
  <c r="BK43" i="71"/>
  <c r="BK45" i="71" s="1"/>
  <c r="BK48" i="71" s="1"/>
  <c r="BJ51" i="71"/>
  <c r="BZ93" i="55"/>
  <c r="BX280" i="72"/>
  <c r="BW296" i="72"/>
  <c r="BB63" i="72"/>
  <c r="BB289" i="72"/>
  <c r="BB290" i="72" s="1"/>
  <c r="BB291" i="72" s="1"/>
  <c r="DI35" i="72"/>
  <c r="ED35" i="72"/>
  <c r="ED286" i="72" s="1"/>
  <c r="CS21" i="72" l="1"/>
  <c r="CR33" i="72"/>
  <c r="CR45" i="72" s="1"/>
  <c r="CR57" i="72" s="1"/>
  <c r="CR69" i="72" s="1"/>
  <c r="CR81" i="72" s="1"/>
  <c r="CR93" i="72" s="1"/>
  <c r="CR105" i="72" s="1"/>
  <c r="CR117" i="72" s="1"/>
  <c r="CR129" i="72" s="1"/>
  <c r="CR141" i="72" s="1"/>
  <c r="CR153" i="72" s="1"/>
  <c r="CR165" i="72" s="1"/>
  <c r="CR177" i="72" s="1"/>
  <c r="CR189" i="72" s="1"/>
  <c r="CR201" i="72" s="1"/>
  <c r="CR213" i="72" s="1"/>
  <c r="CR225" i="72" s="1"/>
  <c r="CR237" i="72" s="1"/>
  <c r="CR249" i="72" s="1"/>
  <c r="CR261" i="72" s="1"/>
  <c r="CR274" i="72" s="1"/>
  <c r="CR284" i="72" s="1"/>
  <c r="DI286" i="72"/>
  <c r="DI288" i="72" s="1"/>
  <c r="DI37" i="72"/>
  <c r="DI39" i="72" s="1"/>
  <c r="CO251" i="72"/>
  <c r="CO255" i="72" s="1"/>
  <c r="CN276" i="72"/>
  <c r="BN75" i="72"/>
  <c r="BO73" i="72" s="1"/>
  <c r="BZ298" i="72"/>
  <c r="CA267" i="72"/>
  <c r="BY280" i="72"/>
  <c r="CA278" i="72"/>
  <c r="CA195" i="72"/>
  <c r="BZ297" i="72"/>
  <c r="CE27" i="72"/>
  <c r="CD299" i="72"/>
  <c r="BX51" i="72"/>
  <c r="BY49" i="72" s="1"/>
  <c r="BX296" i="72"/>
  <c r="BL43" i="71"/>
  <c r="BL45" i="71" s="1"/>
  <c r="BL48" i="71" s="1"/>
  <c r="BK51" i="71"/>
  <c r="AR24" i="71"/>
  <c r="ED289" i="72"/>
  <c r="ED290" i="72" s="1"/>
  <c r="ED291" i="72" s="1"/>
  <c r="EE288" i="72" s="1"/>
  <c r="BB295" i="72"/>
  <c r="BB300" i="72" s="1"/>
  <c r="BB302" i="72"/>
  <c r="BC61" i="72"/>
  <c r="BB293" i="72"/>
  <c r="DJ35" i="72"/>
  <c r="ED37" i="72"/>
  <c r="ED32" i="72"/>
  <c r="ED39" i="72"/>
  <c r="M8" i="72" s="1"/>
  <c r="M6" i="72"/>
  <c r="CT21" i="72" l="1"/>
  <c r="CS33" i="72"/>
  <c r="CS45" i="72" s="1"/>
  <c r="CS57" i="72" s="1"/>
  <c r="CS69" i="72" s="1"/>
  <c r="CS81" i="72" s="1"/>
  <c r="CS93" i="72" s="1"/>
  <c r="CS105" i="72" s="1"/>
  <c r="CS117" i="72" s="1"/>
  <c r="CS129" i="72" s="1"/>
  <c r="CS141" i="72" s="1"/>
  <c r="CS153" i="72" s="1"/>
  <c r="CS165" i="72" s="1"/>
  <c r="CS177" i="72" s="1"/>
  <c r="CS189" i="72" s="1"/>
  <c r="CS201" i="72" s="1"/>
  <c r="CS213" i="72" s="1"/>
  <c r="CS225" i="72" s="1"/>
  <c r="CS237" i="72" s="1"/>
  <c r="CS249" i="72" s="1"/>
  <c r="CS261" i="72" s="1"/>
  <c r="CS274" i="72" s="1"/>
  <c r="CS284" i="72" s="1"/>
  <c r="DJ286" i="72"/>
  <c r="DJ288" i="72" s="1"/>
  <c r="DJ37" i="72"/>
  <c r="DJ39" i="72" s="1"/>
  <c r="CP251" i="72"/>
  <c r="CP255" i="72" s="1"/>
  <c r="CO276" i="72"/>
  <c r="BO75" i="72"/>
  <c r="BP73" i="72" s="1"/>
  <c r="CE299" i="72"/>
  <c r="CF27" i="72"/>
  <c r="BY296" i="72"/>
  <c r="BZ280" i="72"/>
  <c r="BY51" i="72"/>
  <c r="CA297" i="72"/>
  <c r="CB195" i="72"/>
  <c r="CB267" i="72"/>
  <c r="CA298" i="72"/>
  <c r="BL51" i="71"/>
  <c r="BM43" i="71"/>
  <c r="BM45" i="71" s="1"/>
  <c r="BM48" i="71" s="1"/>
  <c r="CA93" i="55"/>
  <c r="AS22" i="71"/>
  <c r="BC63" i="72"/>
  <c r="BC289" i="72"/>
  <c r="BC290" i="72" s="1"/>
  <c r="BC291" i="72" s="1"/>
  <c r="CK93" i="55"/>
  <c r="DK35" i="72"/>
  <c r="M7" i="72"/>
  <c r="DK286" i="72" l="1"/>
  <c r="DK288" i="72" s="1"/>
  <c r="DK37" i="72"/>
  <c r="DK39" i="72" s="1"/>
  <c r="CU21" i="72"/>
  <c r="CT33" i="72"/>
  <c r="CT45" i="72" s="1"/>
  <c r="CT57" i="72" s="1"/>
  <c r="CT69" i="72" s="1"/>
  <c r="CT81" i="72" s="1"/>
  <c r="CT93" i="72" s="1"/>
  <c r="CT105" i="72" s="1"/>
  <c r="CT117" i="72" s="1"/>
  <c r="CT129" i="72" s="1"/>
  <c r="CT141" i="72" s="1"/>
  <c r="CT153" i="72" s="1"/>
  <c r="CT165" i="72" s="1"/>
  <c r="CT177" i="72" s="1"/>
  <c r="CT189" i="72" s="1"/>
  <c r="CT201" i="72" s="1"/>
  <c r="CT213" i="72" s="1"/>
  <c r="CT225" i="72" s="1"/>
  <c r="CT237" i="72" s="1"/>
  <c r="CT249" i="72" s="1"/>
  <c r="CT261" i="72" s="1"/>
  <c r="CT274" i="72" s="1"/>
  <c r="CT284" i="72" s="1"/>
  <c r="CQ251" i="72"/>
  <c r="CQ255" i="72" s="1"/>
  <c r="CP276" i="72"/>
  <c r="BP75" i="72"/>
  <c r="CC267" i="72"/>
  <c r="CB298" i="72"/>
  <c r="CC195" i="72"/>
  <c r="CB297" i="72"/>
  <c r="BZ51" i="72"/>
  <c r="CA280" i="72"/>
  <c r="BZ296" i="72"/>
  <c r="CF299" i="72"/>
  <c r="CG27" i="72"/>
  <c r="BQ73" i="72"/>
  <c r="BM51" i="71"/>
  <c r="BN43" i="71"/>
  <c r="BN45" i="71" s="1"/>
  <c r="BN48" i="71" s="1"/>
  <c r="AS24" i="71"/>
  <c r="BC295" i="72"/>
  <c r="BC300" i="72" s="1"/>
  <c r="BD61" i="72"/>
  <c r="BC293" i="72"/>
  <c r="DL35" i="72"/>
  <c r="BC302" i="72" l="1"/>
  <c r="DL286" i="72"/>
  <c r="DL288" i="72" s="1"/>
  <c r="DL37" i="72"/>
  <c r="DL39" i="72" s="1"/>
  <c r="CV21" i="72"/>
  <c r="CU33" i="72"/>
  <c r="CU45" i="72" s="1"/>
  <c r="CU57" i="72" s="1"/>
  <c r="CU69" i="72" s="1"/>
  <c r="CU81" i="72" s="1"/>
  <c r="CU93" i="72" s="1"/>
  <c r="CU105" i="72" s="1"/>
  <c r="CU117" i="72" s="1"/>
  <c r="CU129" i="72" s="1"/>
  <c r="CU141" i="72" s="1"/>
  <c r="CU153" i="72" s="1"/>
  <c r="CU165" i="72" s="1"/>
  <c r="CU177" i="72" s="1"/>
  <c r="CU189" i="72" s="1"/>
  <c r="CU201" i="72" s="1"/>
  <c r="CU213" i="72" s="1"/>
  <c r="CU225" i="72" s="1"/>
  <c r="CU237" i="72" s="1"/>
  <c r="CU249" i="72" s="1"/>
  <c r="CU261" i="72" s="1"/>
  <c r="CU274" i="72" s="1"/>
  <c r="CU284" i="72" s="1"/>
  <c r="CQ276" i="72"/>
  <c r="CR251" i="72"/>
  <c r="CR255" i="72" s="1"/>
  <c r="CG299" i="72"/>
  <c r="CH27" i="72"/>
  <c r="CB280" i="72"/>
  <c r="CA296" i="72"/>
  <c r="CC298" i="72"/>
  <c r="CD267" i="72"/>
  <c r="BQ75" i="72"/>
  <c r="BR73" i="72" s="1"/>
  <c r="CA51" i="72"/>
  <c r="CD195" i="72"/>
  <c r="CC297" i="72"/>
  <c r="BN51" i="71"/>
  <c r="BO43" i="71"/>
  <c r="BO45" i="71" s="1"/>
  <c r="BO48" i="71" s="1"/>
  <c r="CB93" i="55"/>
  <c r="AT22" i="71"/>
  <c r="BD63" i="72"/>
  <c r="BE61" i="72" s="1"/>
  <c r="BD289" i="72"/>
  <c r="BD290" i="72" s="1"/>
  <c r="BD291" i="72" s="1"/>
  <c r="DM35" i="72"/>
  <c r="BD293" i="72" l="1"/>
  <c r="DM286" i="72"/>
  <c r="DM288" i="72" s="1"/>
  <c r="DM37" i="72"/>
  <c r="DM39" i="72" s="1"/>
  <c r="BR75" i="72"/>
  <c r="BS73" i="72" s="1"/>
  <c r="CW21" i="72"/>
  <c r="CV33" i="72"/>
  <c r="CV45" i="72" s="1"/>
  <c r="CV57" i="72" s="1"/>
  <c r="CV69" i="72" s="1"/>
  <c r="CV81" i="72" s="1"/>
  <c r="CV93" i="72" s="1"/>
  <c r="CV105" i="72" s="1"/>
  <c r="CV117" i="72" s="1"/>
  <c r="CV129" i="72" s="1"/>
  <c r="CV141" i="72" s="1"/>
  <c r="CV153" i="72" s="1"/>
  <c r="CV165" i="72" s="1"/>
  <c r="CV177" i="72" s="1"/>
  <c r="CV189" i="72" s="1"/>
  <c r="CV201" i="72" s="1"/>
  <c r="CV213" i="72" s="1"/>
  <c r="CV225" i="72" s="1"/>
  <c r="CV237" i="72" s="1"/>
  <c r="CV249" i="72" s="1"/>
  <c r="CV261" i="72" s="1"/>
  <c r="CV274" i="72" s="1"/>
  <c r="CV284" i="72" s="1"/>
  <c r="CR276" i="72"/>
  <c r="CS251" i="72"/>
  <c r="CS255" i="72" s="1"/>
  <c r="CB51" i="72"/>
  <c r="CD298" i="72"/>
  <c r="CE267" i="72"/>
  <c r="CB296" i="72"/>
  <c r="CC280" i="72"/>
  <c r="CE195" i="72"/>
  <c r="CD297" i="72"/>
  <c r="CI27" i="72"/>
  <c r="CH299" i="72"/>
  <c r="BP43" i="71"/>
  <c r="BP45" i="71" s="1"/>
  <c r="BP48" i="71" s="1"/>
  <c r="BO51" i="71"/>
  <c r="AT24" i="71"/>
  <c r="BD295" i="72"/>
  <c r="BD300" i="72" s="1"/>
  <c r="BE289" i="72"/>
  <c r="BE290" i="72" s="1"/>
  <c r="BE291" i="72" s="1"/>
  <c r="BE63" i="72"/>
  <c r="DN35" i="72"/>
  <c r="DN286" i="72" l="1"/>
  <c r="DN288" i="72" s="1"/>
  <c r="DN37" i="72"/>
  <c r="DN39" i="72" s="1"/>
  <c r="BD302" i="72"/>
  <c r="CX21" i="72"/>
  <c r="CW33" i="72"/>
  <c r="CW45" i="72" s="1"/>
  <c r="CW57" i="72" s="1"/>
  <c r="CW69" i="72" s="1"/>
  <c r="CW81" i="72" s="1"/>
  <c r="CW93" i="72" s="1"/>
  <c r="CW105" i="72" s="1"/>
  <c r="CW117" i="72" s="1"/>
  <c r="CW129" i="72" s="1"/>
  <c r="CW141" i="72" s="1"/>
  <c r="CW153" i="72" s="1"/>
  <c r="CW165" i="72" s="1"/>
  <c r="CW177" i="72" s="1"/>
  <c r="CW189" i="72" s="1"/>
  <c r="CW201" i="72" s="1"/>
  <c r="CW213" i="72" s="1"/>
  <c r="CW225" i="72" s="1"/>
  <c r="CW237" i="72" s="1"/>
  <c r="CW249" i="72" s="1"/>
  <c r="CW261" i="72" s="1"/>
  <c r="CW274" i="72" s="1"/>
  <c r="CW284" i="72" s="1"/>
  <c r="CT251" i="72"/>
  <c r="CT255" i="72" s="1"/>
  <c r="CS276" i="72"/>
  <c r="BS75" i="72"/>
  <c r="BT73" i="72" s="1"/>
  <c r="CE297" i="72"/>
  <c r="CF195" i="72"/>
  <c r="CC296" i="72"/>
  <c r="CD280" i="72"/>
  <c r="CI299" i="72"/>
  <c r="CJ27" i="72"/>
  <c r="CE298" i="72"/>
  <c r="CF267" i="72"/>
  <c r="CC51" i="72"/>
  <c r="BT75" i="72"/>
  <c r="BQ43" i="71"/>
  <c r="BQ45" i="71" s="1"/>
  <c r="BQ48" i="71" s="1"/>
  <c r="BP51" i="71"/>
  <c r="AU22" i="71"/>
  <c r="CC93" i="55"/>
  <c r="BE295" i="72"/>
  <c r="BE300" i="72" s="1"/>
  <c r="BF61" i="72"/>
  <c r="BE293" i="72"/>
  <c r="DO35" i="72"/>
  <c r="CK25" i="72" l="1"/>
  <c r="BE302" i="72"/>
  <c r="DO286" i="72"/>
  <c r="DO288" i="72" s="1"/>
  <c r="DO37" i="72"/>
  <c r="DO39" i="72" s="1"/>
  <c r="CY21" i="72"/>
  <c r="CX33" i="72"/>
  <c r="CX45" i="72" s="1"/>
  <c r="CX57" i="72" s="1"/>
  <c r="CX69" i="72" s="1"/>
  <c r="CX81" i="72" s="1"/>
  <c r="CX93" i="72" s="1"/>
  <c r="CX105" i="72" s="1"/>
  <c r="CX117" i="72" s="1"/>
  <c r="CX129" i="72" s="1"/>
  <c r="CX141" i="72" s="1"/>
  <c r="CX153" i="72" s="1"/>
  <c r="CX165" i="72" s="1"/>
  <c r="CX177" i="72" s="1"/>
  <c r="CX189" i="72" s="1"/>
  <c r="CX201" i="72" s="1"/>
  <c r="CX213" i="72" s="1"/>
  <c r="CX225" i="72" s="1"/>
  <c r="CX237" i="72" s="1"/>
  <c r="CX249" i="72" s="1"/>
  <c r="CX261" i="72" s="1"/>
  <c r="CX274" i="72" s="1"/>
  <c r="CX284" i="72" s="1"/>
  <c r="CU251" i="72"/>
  <c r="CU255" i="72" s="1"/>
  <c r="CT276" i="72"/>
  <c r="CK27" i="72"/>
  <c r="CF298" i="72"/>
  <c r="CG267" i="72"/>
  <c r="CJ299" i="72"/>
  <c r="CF297" i="72"/>
  <c r="CG195" i="72"/>
  <c r="CD51" i="72"/>
  <c r="CE280" i="72"/>
  <c r="CD296" i="72"/>
  <c r="BU73" i="72"/>
  <c r="BR43" i="71"/>
  <c r="BR45" i="71" s="1"/>
  <c r="BR48" i="71" s="1"/>
  <c r="BQ51" i="71"/>
  <c r="AU24" i="71"/>
  <c r="BF63" i="72"/>
  <c r="BF293" i="72" s="1"/>
  <c r="BF289" i="72"/>
  <c r="BF290" i="72" s="1"/>
  <c r="BF291" i="72" s="1"/>
  <c r="BG61" i="72"/>
  <c r="DP35" i="72"/>
  <c r="DP286" i="72" l="1"/>
  <c r="DP288" i="72" s="1"/>
  <c r="DP37" i="72"/>
  <c r="DP39" i="72" s="1"/>
  <c r="CZ21" i="72"/>
  <c r="CY33" i="72"/>
  <c r="CY45" i="72" s="1"/>
  <c r="CY57" i="72" s="1"/>
  <c r="CY69" i="72" s="1"/>
  <c r="CY81" i="72" s="1"/>
  <c r="CY93" i="72" s="1"/>
  <c r="CY105" i="72" s="1"/>
  <c r="CY117" i="72" s="1"/>
  <c r="CY129" i="72" s="1"/>
  <c r="CY141" i="72" s="1"/>
  <c r="CY153" i="72" s="1"/>
  <c r="CY165" i="72" s="1"/>
  <c r="CY177" i="72" s="1"/>
  <c r="CY189" i="72" s="1"/>
  <c r="CY201" i="72" s="1"/>
  <c r="CY213" i="72" s="1"/>
  <c r="CY225" i="72" s="1"/>
  <c r="CY237" i="72" s="1"/>
  <c r="CY249" i="72" s="1"/>
  <c r="CY261" i="72" s="1"/>
  <c r="CY274" i="72" s="1"/>
  <c r="CY284" i="72" s="1"/>
  <c r="CU276" i="72"/>
  <c r="CV251" i="72"/>
  <c r="CV255" i="72" s="1"/>
  <c r="EC251" i="72"/>
  <c r="CK299" i="72"/>
  <c r="CL27" i="72"/>
  <c r="BU75" i="72"/>
  <c r="BV73" i="72" s="1"/>
  <c r="CF280" i="72"/>
  <c r="CE296" i="72"/>
  <c r="CG297" i="72"/>
  <c r="CH195" i="72"/>
  <c r="CE51" i="72"/>
  <c r="CH267" i="72"/>
  <c r="CG298" i="72"/>
  <c r="BS43" i="71"/>
  <c r="BS45" i="71" s="1"/>
  <c r="BS48" i="71" s="1"/>
  <c r="BR51" i="71"/>
  <c r="AV22" i="71"/>
  <c r="CD93" i="55"/>
  <c r="BF295" i="72"/>
  <c r="BF300" i="72" s="1"/>
  <c r="BG289" i="72"/>
  <c r="BG290" i="72" s="1"/>
  <c r="BG291" i="72" s="1"/>
  <c r="BG63" i="72"/>
  <c r="DQ35" i="72"/>
  <c r="DQ286" i="72" l="1"/>
  <c r="DQ288" i="72" s="1"/>
  <c r="DQ37" i="72"/>
  <c r="DQ39" i="72" s="1"/>
  <c r="DA21" i="72"/>
  <c r="CZ33" i="72"/>
  <c r="CZ45" i="72" s="1"/>
  <c r="CZ57" i="72" s="1"/>
  <c r="CZ69" i="72" s="1"/>
  <c r="CZ81" i="72" s="1"/>
  <c r="CZ93" i="72" s="1"/>
  <c r="CZ105" i="72" s="1"/>
  <c r="CZ117" i="72" s="1"/>
  <c r="CZ129" i="72" s="1"/>
  <c r="CZ141" i="72" s="1"/>
  <c r="CZ153" i="72" s="1"/>
  <c r="CZ165" i="72" s="1"/>
  <c r="CZ177" i="72" s="1"/>
  <c r="CZ189" i="72" s="1"/>
  <c r="CZ201" i="72" s="1"/>
  <c r="CZ213" i="72" s="1"/>
  <c r="CZ225" i="72" s="1"/>
  <c r="CZ237" i="72" s="1"/>
  <c r="CZ249" i="72" s="1"/>
  <c r="CZ261" i="72" s="1"/>
  <c r="CZ274" i="72" s="1"/>
  <c r="CZ284" i="72" s="1"/>
  <c r="BF302" i="72"/>
  <c r="CW251" i="72"/>
  <c r="CW255" i="72" s="1"/>
  <c r="EC248" i="72"/>
  <c r="EC255" i="72"/>
  <c r="CL299" i="72"/>
  <c r="CM27" i="72"/>
  <c r="BV75" i="72"/>
  <c r="BW73" i="72" s="1"/>
  <c r="CH298" i="72"/>
  <c r="CI267" i="72"/>
  <c r="CF51" i="72"/>
  <c r="CH297" i="72"/>
  <c r="CI195" i="72"/>
  <c r="CG280" i="72"/>
  <c r="CF296" i="72"/>
  <c r="BW75" i="72"/>
  <c r="BT43" i="71"/>
  <c r="BT45" i="71" s="1"/>
  <c r="BT48" i="71" s="1"/>
  <c r="BS51" i="71"/>
  <c r="AV24" i="71"/>
  <c r="BG295" i="72"/>
  <c r="BG300" i="72" s="1"/>
  <c r="BH61" i="72"/>
  <c r="BG293" i="72"/>
  <c r="DR35" i="72"/>
  <c r="DR286" i="72" l="1"/>
  <c r="DR288" i="72" s="1"/>
  <c r="DR37" i="72"/>
  <c r="DR39" i="72" s="1"/>
  <c r="BG302" i="72"/>
  <c r="DB21" i="72"/>
  <c r="DA33" i="72"/>
  <c r="DA45" i="72" s="1"/>
  <c r="DA57" i="72" s="1"/>
  <c r="DA69" i="72" s="1"/>
  <c r="DA81" i="72" s="1"/>
  <c r="DA93" i="72" s="1"/>
  <c r="DA105" i="72" s="1"/>
  <c r="DA117" i="72" s="1"/>
  <c r="DA129" i="72" s="1"/>
  <c r="DA141" i="72" s="1"/>
  <c r="DA153" i="72" s="1"/>
  <c r="DA165" i="72" s="1"/>
  <c r="DA177" i="72" s="1"/>
  <c r="DA189" i="72" s="1"/>
  <c r="DA201" i="72" s="1"/>
  <c r="DA213" i="72" s="1"/>
  <c r="DA225" i="72" s="1"/>
  <c r="DA237" i="72" s="1"/>
  <c r="DA249" i="72" s="1"/>
  <c r="DA261" i="72" s="1"/>
  <c r="DA274" i="72" s="1"/>
  <c r="DA284" i="72" s="1"/>
  <c r="CX251" i="72"/>
  <c r="CW276" i="72"/>
  <c r="EC276" i="72"/>
  <c r="CV276" i="72"/>
  <c r="CX255" i="72"/>
  <c r="CM299" i="72"/>
  <c r="CN27" i="72"/>
  <c r="CH280" i="72"/>
  <c r="CG296" i="72"/>
  <c r="CI297" i="72"/>
  <c r="CJ195" i="72"/>
  <c r="CG51" i="72"/>
  <c r="CI298" i="72"/>
  <c r="CJ265" i="72"/>
  <c r="BX73" i="72"/>
  <c r="BU43" i="71"/>
  <c r="BU45" i="71" s="1"/>
  <c r="BU48" i="71" s="1"/>
  <c r="BT51" i="71"/>
  <c r="AW22" i="71"/>
  <c r="CE93" i="55"/>
  <c r="BH63" i="72"/>
  <c r="BH293" i="72" s="1"/>
  <c r="BH289" i="72"/>
  <c r="BH290" i="72" s="1"/>
  <c r="BH291" i="72" s="1"/>
  <c r="DS35" i="72"/>
  <c r="BI61" i="72" l="1"/>
  <c r="DS286" i="72"/>
  <c r="DS288" i="72" s="1"/>
  <c r="DS37" i="72"/>
  <c r="DS39" i="72" s="1"/>
  <c r="DC21" i="72"/>
  <c r="DB33" i="72"/>
  <c r="DB45" i="72" s="1"/>
  <c r="DB57" i="72" s="1"/>
  <c r="DB69" i="72" s="1"/>
  <c r="DB81" i="72" s="1"/>
  <c r="DB93" i="72" s="1"/>
  <c r="DB105" i="72" s="1"/>
  <c r="DB117" i="72" s="1"/>
  <c r="DB129" i="72" s="1"/>
  <c r="DB141" i="72" s="1"/>
  <c r="DB153" i="72" s="1"/>
  <c r="DB165" i="72" s="1"/>
  <c r="DB177" i="72" s="1"/>
  <c r="DB189" i="72" s="1"/>
  <c r="DB201" i="72" s="1"/>
  <c r="DB213" i="72" s="1"/>
  <c r="DB225" i="72" s="1"/>
  <c r="DB237" i="72" s="1"/>
  <c r="DB249" i="72" s="1"/>
  <c r="DB261" i="72" s="1"/>
  <c r="DB274" i="72" s="1"/>
  <c r="DB284" i="72" s="1"/>
  <c r="EC280" i="72"/>
  <c r="EC273" i="72"/>
  <c r="ED278" i="72"/>
  <c r="CY251" i="72"/>
  <c r="CY255" i="72" s="1"/>
  <c r="CX276" i="72"/>
  <c r="CM193" i="72"/>
  <c r="CK195" i="72"/>
  <c r="CN299" i="72"/>
  <c r="CO27" i="72"/>
  <c r="BX75" i="72"/>
  <c r="BY73" i="72" s="1"/>
  <c r="BY75" i="72" s="1"/>
  <c r="CJ267" i="72"/>
  <c r="CJ297" i="72"/>
  <c r="CI280" i="72"/>
  <c r="CH296" i="72"/>
  <c r="CH51" i="72"/>
  <c r="BV43" i="71"/>
  <c r="BV45" i="71" s="1"/>
  <c r="BV48" i="71" s="1"/>
  <c r="BU51" i="71"/>
  <c r="AW24" i="71"/>
  <c r="BI63" i="72"/>
  <c r="BI293" i="72" s="1"/>
  <c r="BH295" i="72"/>
  <c r="BH300" i="72" s="1"/>
  <c r="BI289" i="72"/>
  <c r="BI290" i="72" s="1"/>
  <c r="BI291" i="72" s="1"/>
  <c r="DT35" i="72"/>
  <c r="BJ61" i="72" l="1"/>
  <c r="CK265" i="72"/>
  <c r="DT286" i="72"/>
  <c r="DT288" i="72" s="1"/>
  <c r="DT37" i="72"/>
  <c r="DT39" i="72"/>
  <c r="BH302" i="72"/>
  <c r="DD21" i="72"/>
  <c r="DC33" i="72"/>
  <c r="DC45" i="72" s="1"/>
  <c r="DC57" i="72" s="1"/>
  <c r="DC69" i="72" s="1"/>
  <c r="DC81" i="72" s="1"/>
  <c r="DC93" i="72" s="1"/>
  <c r="DC105" i="72" s="1"/>
  <c r="DC117" i="72" s="1"/>
  <c r="DC129" i="72" s="1"/>
  <c r="DC141" i="72" s="1"/>
  <c r="DC153" i="72" s="1"/>
  <c r="DC165" i="72" s="1"/>
  <c r="DC177" i="72" s="1"/>
  <c r="DC189" i="72" s="1"/>
  <c r="DC201" i="72" s="1"/>
  <c r="DC213" i="72" s="1"/>
  <c r="DC225" i="72" s="1"/>
  <c r="DC237" i="72" s="1"/>
  <c r="DC249" i="72" s="1"/>
  <c r="DC261" i="72" s="1"/>
  <c r="DC274" i="72" s="1"/>
  <c r="DC284" i="72" s="1"/>
  <c r="CY276" i="72"/>
  <c r="CZ251" i="72"/>
  <c r="CZ255" i="72" s="1"/>
  <c r="CK267" i="72"/>
  <c r="CP27" i="72"/>
  <c r="CO299" i="72"/>
  <c r="CL195" i="72"/>
  <c r="CK297" i="72"/>
  <c r="BZ73" i="72"/>
  <c r="CI51" i="72"/>
  <c r="CJ280" i="72"/>
  <c r="CI296" i="72"/>
  <c r="CJ298" i="72"/>
  <c r="BW43" i="71"/>
  <c r="BW45" i="71" s="1"/>
  <c r="BW48" i="71" s="1"/>
  <c r="BV51" i="71"/>
  <c r="CF93" i="55"/>
  <c r="AX22" i="71"/>
  <c r="BJ63" i="72"/>
  <c r="BJ293" i="72" s="1"/>
  <c r="BI295" i="72"/>
  <c r="BI300" i="72" s="1"/>
  <c r="BK61" i="72"/>
  <c r="BJ289" i="72"/>
  <c r="BJ290" i="72" s="1"/>
  <c r="BJ291" i="72" s="1"/>
  <c r="EE35" i="72"/>
  <c r="BI302" i="72" l="1"/>
  <c r="EE286" i="72"/>
  <c r="N6" i="72"/>
  <c r="DE21" i="72"/>
  <c r="DD33" i="72"/>
  <c r="DD45" i="72" s="1"/>
  <c r="DD57" i="72" s="1"/>
  <c r="DD69" i="72" s="1"/>
  <c r="DD81" i="72" s="1"/>
  <c r="DD93" i="72" s="1"/>
  <c r="DD105" i="72" s="1"/>
  <c r="DD117" i="72" s="1"/>
  <c r="DD129" i="72" s="1"/>
  <c r="DD141" i="72" s="1"/>
  <c r="DD153" i="72" s="1"/>
  <c r="DD165" i="72" s="1"/>
  <c r="DD177" i="72" s="1"/>
  <c r="DD189" i="72" s="1"/>
  <c r="DD201" i="72" s="1"/>
  <c r="DD213" i="72" s="1"/>
  <c r="DD225" i="72" s="1"/>
  <c r="DD237" i="72" s="1"/>
  <c r="DD249" i="72" s="1"/>
  <c r="DD261" i="72" s="1"/>
  <c r="DD274" i="72" s="1"/>
  <c r="DD284" i="72" s="1"/>
  <c r="CZ276" i="72"/>
  <c r="DA251" i="72"/>
  <c r="DA255" i="72" s="1"/>
  <c r="CM278" i="72"/>
  <c r="CK280" i="72"/>
  <c r="CP299" i="72"/>
  <c r="CQ27" i="72"/>
  <c r="CK298" i="72"/>
  <c r="CL267" i="72"/>
  <c r="CM195" i="72"/>
  <c r="CL297" i="72"/>
  <c r="BZ75" i="72"/>
  <c r="CJ296" i="72"/>
  <c r="CJ51" i="72"/>
  <c r="CK49" i="72" s="1"/>
  <c r="BW51" i="71"/>
  <c r="BX43" i="71"/>
  <c r="BX45" i="71" s="1"/>
  <c r="BX48" i="71" s="1"/>
  <c r="AX24" i="71"/>
  <c r="EE289" i="72"/>
  <c r="EE290" i="72" s="1"/>
  <c r="EE291" i="72" s="1"/>
  <c r="BJ295" i="72"/>
  <c r="BJ300" i="72" s="1"/>
  <c r="BK289" i="72"/>
  <c r="BK290" i="72" s="1"/>
  <c r="BK291" i="72" s="1"/>
  <c r="BK63" i="72"/>
  <c r="EE37" i="72"/>
  <c r="N7" i="72" s="1"/>
  <c r="EE32" i="72"/>
  <c r="BJ302" i="72" l="1"/>
  <c r="DF21" i="72"/>
  <c r="DE33" i="72"/>
  <c r="DE45" i="72" s="1"/>
  <c r="DE57" i="72" s="1"/>
  <c r="DE69" i="72" s="1"/>
  <c r="DE81" i="72" s="1"/>
  <c r="DE93" i="72" s="1"/>
  <c r="DE105" i="72" s="1"/>
  <c r="DE117" i="72" s="1"/>
  <c r="DE129" i="72" s="1"/>
  <c r="DE141" i="72" s="1"/>
  <c r="DE153" i="72" s="1"/>
  <c r="DE165" i="72" s="1"/>
  <c r="DE177" i="72" s="1"/>
  <c r="DE189" i="72" s="1"/>
  <c r="DE201" i="72" s="1"/>
  <c r="DE213" i="72" s="1"/>
  <c r="DE225" i="72" s="1"/>
  <c r="DE237" i="72" s="1"/>
  <c r="DE249" i="72" s="1"/>
  <c r="DE261" i="72" s="1"/>
  <c r="DE274" i="72" s="1"/>
  <c r="DE284" i="72" s="1"/>
  <c r="DA276" i="72"/>
  <c r="DB251" i="72"/>
  <c r="DB255" i="72" s="1"/>
  <c r="CK51" i="72"/>
  <c r="CK296" i="72"/>
  <c r="CL280" i="72"/>
  <c r="CM297" i="72"/>
  <c r="CN195" i="72"/>
  <c r="CL298" i="72"/>
  <c r="CM267" i="72"/>
  <c r="CQ299" i="72"/>
  <c r="CR27" i="72"/>
  <c r="CA73" i="72"/>
  <c r="BX51" i="71"/>
  <c r="BY43" i="71"/>
  <c r="BY45" i="71" s="1"/>
  <c r="BY48" i="71" s="1"/>
  <c r="CG93" i="55"/>
  <c r="AY22" i="71"/>
  <c r="BK295" i="72"/>
  <c r="BK300" i="72" s="1"/>
  <c r="BL61" i="72"/>
  <c r="BK293" i="72"/>
  <c r="EE39" i="72"/>
  <c r="N8" i="72" s="1"/>
  <c r="BK302" i="72" l="1"/>
  <c r="DG21" i="72"/>
  <c r="DF33" i="72"/>
  <c r="DF45" i="72" s="1"/>
  <c r="DF57" i="72" s="1"/>
  <c r="DF69" i="72" s="1"/>
  <c r="DF81" i="72" s="1"/>
  <c r="DF93" i="72" s="1"/>
  <c r="DF105" i="72" s="1"/>
  <c r="DF117" i="72" s="1"/>
  <c r="DF129" i="72" s="1"/>
  <c r="DF141" i="72" s="1"/>
  <c r="DF153" i="72" s="1"/>
  <c r="DF165" i="72" s="1"/>
  <c r="DF177" i="72" s="1"/>
  <c r="DF189" i="72" s="1"/>
  <c r="DF201" i="72" s="1"/>
  <c r="DF213" i="72" s="1"/>
  <c r="DF225" i="72" s="1"/>
  <c r="DF237" i="72" s="1"/>
  <c r="DF249" i="72" s="1"/>
  <c r="DF261" i="72" s="1"/>
  <c r="DF274" i="72" s="1"/>
  <c r="DF284" i="72" s="1"/>
  <c r="DB276" i="72"/>
  <c r="DC251" i="72"/>
  <c r="DC255" i="72" s="1"/>
  <c r="CN267" i="72"/>
  <c r="CM298" i="72"/>
  <c r="CL296" i="72"/>
  <c r="CM280" i="72"/>
  <c r="CL51" i="72"/>
  <c r="CR299" i="72"/>
  <c r="CS27" i="72"/>
  <c r="CO195" i="72"/>
  <c r="CN297" i="72"/>
  <c r="CA75" i="72"/>
  <c r="BZ43" i="71"/>
  <c r="BZ45" i="71" s="1"/>
  <c r="BZ48" i="71" s="1"/>
  <c r="BY51" i="71"/>
  <c r="AY24" i="71"/>
  <c r="BL63" i="72"/>
  <c r="BL289" i="72"/>
  <c r="BL290" i="72" s="1"/>
  <c r="BL291" i="72" s="1"/>
  <c r="DH21" i="72" l="1"/>
  <c r="DG33" i="72"/>
  <c r="DG45" i="72" s="1"/>
  <c r="DG57" i="72" s="1"/>
  <c r="DG69" i="72" s="1"/>
  <c r="DG81" i="72" s="1"/>
  <c r="DG93" i="72" s="1"/>
  <c r="DG105" i="72" s="1"/>
  <c r="DG117" i="72" s="1"/>
  <c r="DG129" i="72" s="1"/>
  <c r="DG141" i="72" s="1"/>
  <c r="DG153" i="72" s="1"/>
  <c r="DG165" i="72" s="1"/>
  <c r="DG177" i="72" s="1"/>
  <c r="DG189" i="72" s="1"/>
  <c r="DG201" i="72" s="1"/>
  <c r="DG213" i="72" s="1"/>
  <c r="DG225" i="72" s="1"/>
  <c r="DG237" i="72" s="1"/>
  <c r="DG249" i="72" s="1"/>
  <c r="DG261" i="72" s="1"/>
  <c r="DG274" i="72" s="1"/>
  <c r="DG284" i="72" s="1"/>
  <c r="DC276" i="72"/>
  <c r="DD251" i="72"/>
  <c r="DD255" i="72" s="1"/>
  <c r="CP195" i="72"/>
  <c r="CO297" i="72"/>
  <c r="CS299" i="72"/>
  <c r="CT27" i="72"/>
  <c r="CN280" i="72"/>
  <c r="CM296" i="72"/>
  <c r="CN298" i="72"/>
  <c r="CO267" i="72"/>
  <c r="CM51" i="72"/>
  <c r="CB73" i="72"/>
  <c r="BZ51" i="71"/>
  <c r="CA43" i="71"/>
  <c r="CA45" i="71" s="1"/>
  <c r="CA48" i="71" s="1"/>
  <c r="BL293" i="72"/>
  <c r="BM61" i="72"/>
  <c r="AZ22" i="71"/>
  <c r="CH93" i="55"/>
  <c r="BL295" i="72"/>
  <c r="BL300" i="72" s="1"/>
  <c r="BL302" i="72"/>
  <c r="DI21" i="72" l="1"/>
  <c r="DH33" i="72"/>
  <c r="DH45" i="72" s="1"/>
  <c r="DH57" i="72" s="1"/>
  <c r="DH69" i="72" s="1"/>
  <c r="DH81" i="72" s="1"/>
  <c r="DH93" i="72" s="1"/>
  <c r="DH105" i="72" s="1"/>
  <c r="DH117" i="72" s="1"/>
  <c r="DH129" i="72" s="1"/>
  <c r="DH141" i="72" s="1"/>
  <c r="DH153" i="72" s="1"/>
  <c r="DH165" i="72" s="1"/>
  <c r="DH177" i="72" s="1"/>
  <c r="DH189" i="72" s="1"/>
  <c r="DH201" i="72" s="1"/>
  <c r="DH213" i="72" s="1"/>
  <c r="DH225" i="72" s="1"/>
  <c r="DH237" i="72" s="1"/>
  <c r="DH249" i="72" s="1"/>
  <c r="DH261" i="72" s="1"/>
  <c r="DH274" i="72" s="1"/>
  <c r="DH284" i="72" s="1"/>
  <c r="DD276" i="72"/>
  <c r="DE251" i="72"/>
  <c r="DE255" i="72" s="1"/>
  <c r="CO298" i="72"/>
  <c r="CP267" i="72"/>
  <c r="CN296" i="72"/>
  <c r="CO280" i="72"/>
  <c r="CT299" i="72"/>
  <c r="CU27" i="72"/>
  <c r="CP297" i="72"/>
  <c r="CQ195" i="72"/>
  <c r="CN51" i="72"/>
  <c r="CB75" i="72"/>
  <c r="CA51" i="71"/>
  <c r="CB43" i="71"/>
  <c r="CB45" i="71" s="1"/>
  <c r="CB48" i="71" s="1"/>
  <c r="BM63" i="72"/>
  <c r="BM289" i="72"/>
  <c r="BM290" i="72" s="1"/>
  <c r="BM291" i="72" s="1"/>
  <c r="AZ24" i="71"/>
  <c r="BR302" i="72"/>
  <c r="DJ21" i="72" l="1"/>
  <c r="DI33" i="72"/>
  <c r="DI45" i="72" s="1"/>
  <c r="DI57" i="72" s="1"/>
  <c r="DI69" i="72" s="1"/>
  <c r="DI81" i="72" s="1"/>
  <c r="DI93" i="72" s="1"/>
  <c r="DI105" i="72" s="1"/>
  <c r="DI117" i="72" s="1"/>
  <c r="DI129" i="72" s="1"/>
  <c r="DI141" i="72" s="1"/>
  <c r="DI153" i="72" s="1"/>
  <c r="DI165" i="72" s="1"/>
  <c r="DI177" i="72" s="1"/>
  <c r="DI189" i="72" s="1"/>
  <c r="DI201" i="72" s="1"/>
  <c r="DI213" i="72" s="1"/>
  <c r="DI225" i="72" s="1"/>
  <c r="DI237" i="72" s="1"/>
  <c r="DI249" i="72" s="1"/>
  <c r="DI261" i="72" s="1"/>
  <c r="DI274" i="72" s="1"/>
  <c r="DI284" i="72" s="1"/>
  <c r="DE276" i="72"/>
  <c r="DF251" i="72"/>
  <c r="DF255" i="72" s="1"/>
  <c r="CO51" i="72"/>
  <c r="CP51" i="72" s="1"/>
  <c r="CO296" i="72"/>
  <c r="CP280" i="72"/>
  <c r="CR195" i="72"/>
  <c r="CQ297" i="72"/>
  <c r="CU299" i="72"/>
  <c r="CV27" i="72"/>
  <c r="CP298" i="72"/>
  <c r="CQ267" i="72"/>
  <c r="CC73" i="72"/>
  <c r="CC43" i="71"/>
  <c r="CC45" i="71" s="1"/>
  <c r="CC48" i="71" s="1"/>
  <c r="CB51" i="71"/>
  <c r="BN61" i="72"/>
  <c r="BM293" i="72"/>
  <c r="BM295" i="72"/>
  <c r="BM300" i="72" s="1"/>
  <c r="CI93" i="55"/>
  <c r="BA24" i="71"/>
  <c r="CW25" i="72" l="1"/>
  <c r="DK21" i="72"/>
  <c r="DJ33" i="72"/>
  <c r="DJ45" i="72" s="1"/>
  <c r="DJ57" i="72" s="1"/>
  <c r="DJ69" i="72" s="1"/>
  <c r="DJ81" i="72" s="1"/>
  <c r="DJ93" i="72" s="1"/>
  <c r="DJ105" i="72" s="1"/>
  <c r="DJ117" i="72" s="1"/>
  <c r="DJ129" i="72" s="1"/>
  <c r="DJ141" i="72" s="1"/>
  <c r="DJ153" i="72" s="1"/>
  <c r="DJ165" i="72" s="1"/>
  <c r="DJ177" i="72" s="1"/>
  <c r="DJ189" i="72" s="1"/>
  <c r="DJ201" i="72" s="1"/>
  <c r="DJ213" i="72" s="1"/>
  <c r="DJ225" i="72" s="1"/>
  <c r="DJ237" i="72" s="1"/>
  <c r="DJ249" i="72" s="1"/>
  <c r="DJ261" i="72" s="1"/>
  <c r="DJ274" i="72" s="1"/>
  <c r="DJ284" i="72" s="1"/>
  <c r="DF276" i="72"/>
  <c r="DG251" i="72"/>
  <c r="DG255" i="72" s="1"/>
  <c r="CW27" i="72"/>
  <c r="CQ298" i="72"/>
  <c r="CR267" i="72"/>
  <c r="CV299" i="72"/>
  <c r="CR297" i="72"/>
  <c r="CS195" i="72"/>
  <c r="CP296" i="72"/>
  <c r="CQ280" i="72"/>
  <c r="CQ51" i="72"/>
  <c r="CC75" i="72"/>
  <c r="CD43" i="71"/>
  <c r="CD45" i="71" s="1"/>
  <c r="CD48" i="71" s="1"/>
  <c r="CC51" i="71"/>
  <c r="BN63" i="72"/>
  <c r="BN289" i="72"/>
  <c r="BN290" i="72" s="1"/>
  <c r="BN291" i="72" s="1"/>
  <c r="BB22" i="71"/>
  <c r="DL21" i="72" l="1"/>
  <c r="DK33" i="72"/>
  <c r="DK45" i="72" s="1"/>
  <c r="DK57" i="72" s="1"/>
  <c r="DK69" i="72" s="1"/>
  <c r="DK81" i="72" s="1"/>
  <c r="DK93" i="72" s="1"/>
  <c r="DK105" i="72" s="1"/>
  <c r="DK117" i="72" s="1"/>
  <c r="DK129" i="72" s="1"/>
  <c r="DK141" i="72" s="1"/>
  <c r="DK153" i="72" s="1"/>
  <c r="DK165" i="72" s="1"/>
  <c r="DK177" i="72" s="1"/>
  <c r="DK189" i="72" s="1"/>
  <c r="DK201" i="72" s="1"/>
  <c r="DK213" i="72" s="1"/>
  <c r="DK225" i="72" s="1"/>
  <c r="DK237" i="72" s="1"/>
  <c r="DK249" i="72" s="1"/>
  <c r="DK261" i="72" s="1"/>
  <c r="DK274" i="72" s="1"/>
  <c r="DK284" i="72" s="1"/>
  <c r="DG276" i="72"/>
  <c r="DH251" i="72"/>
  <c r="DH255" i="72" s="1"/>
  <c r="ED251" i="72"/>
  <c r="CW299" i="72"/>
  <c r="CX27" i="72"/>
  <c r="CR51" i="72"/>
  <c r="CT195" i="72"/>
  <c r="CS297" i="72"/>
  <c r="CQ296" i="72"/>
  <c r="CR280" i="72"/>
  <c r="CS267" i="72"/>
  <c r="CR298" i="72"/>
  <c r="CD73" i="72"/>
  <c r="CD51" i="71"/>
  <c r="CE43" i="71"/>
  <c r="CE45" i="71" s="1"/>
  <c r="CE48" i="71" s="1"/>
  <c r="BN295" i="72"/>
  <c r="BN300" i="72" s="1"/>
  <c r="BO61" i="72"/>
  <c r="BN293" i="72"/>
  <c r="BB24" i="71"/>
  <c r="CJ93" i="55"/>
  <c r="DM21" i="72" l="1"/>
  <c r="DL33" i="72"/>
  <c r="DL45" i="72" s="1"/>
  <c r="DL57" i="72" s="1"/>
  <c r="DL69" i="72" s="1"/>
  <c r="DL81" i="72" s="1"/>
  <c r="DL93" i="72" s="1"/>
  <c r="DL105" i="72" s="1"/>
  <c r="DL117" i="72" s="1"/>
  <c r="DL129" i="72" s="1"/>
  <c r="DL141" i="72" s="1"/>
  <c r="DL153" i="72" s="1"/>
  <c r="DL165" i="72" s="1"/>
  <c r="DL177" i="72" s="1"/>
  <c r="DL189" i="72" s="1"/>
  <c r="DL201" i="72" s="1"/>
  <c r="DL213" i="72" s="1"/>
  <c r="DL225" i="72" s="1"/>
  <c r="DL237" i="72" s="1"/>
  <c r="DL249" i="72" s="1"/>
  <c r="DL261" i="72" s="1"/>
  <c r="DL274" i="72" s="1"/>
  <c r="DL284" i="72" s="1"/>
  <c r="DI251" i="72"/>
  <c r="DI255" i="72" s="1"/>
  <c r="ED248" i="72"/>
  <c r="ED255" i="72"/>
  <c r="CX299" i="72"/>
  <c r="CY27" i="72"/>
  <c r="CS298" i="72"/>
  <c r="CT267" i="72"/>
  <c r="CS280" i="72"/>
  <c r="CR296" i="72"/>
  <c r="CT297" i="72"/>
  <c r="CU195" i="72"/>
  <c r="CS51" i="72"/>
  <c r="CT51" i="72" s="1"/>
  <c r="CD75" i="72"/>
  <c r="CE73" i="72" s="1"/>
  <c r="CF43" i="71"/>
  <c r="CF45" i="71" s="1"/>
  <c r="CF48" i="71" s="1"/>
  <c r="CE51" i="71"/>
  <c r="BO63" i="72"/>
  <c r="BO289" i="72"/>
  <c r="BO290" i="72" s="1"/>
  <c r="BO291" i="72" s="1"/>
  <c r="BC22" i="71"/>
  <c r="DN21" i="72" l="1"/>
  <c r="DM33" i="72"/>
  <c r="DM45" i="72" s="1"/>
  <c r="DM57" i="72" s="1"/>
  <c r="DM69" i="72" s="1"/>
  <c r="DM81" i="72" s="1"/>
  <c r="DM93" i="72" s="1"/>
  <c r="DM105" i="72" s="1"/>
  <c r="DM117" i="72" s="1"/>
  <c r="DM129" i="72" s="1"/>
  <c r="DM141" i="72" s="1"/>
  <c r="DM153" i="72" s="1"/>
  <c r="DM165" i="72" s="1"/>
  <c r="DM177" i="72" s="1"/>
  <c r="DM189" i="72" s="1"/>
  <c r="DM201" i="72" s="1"/>
  <c r="DM213" i="72" s="1"/>
  <c r="DM225" i="72" s="1"/>
  <c r="DM237" i="72" s="1"/>
  <c r="DM249" i="72" s="1"/>
  <c r="DM261" i="72" s="1"/>
  <c r="DM274" i="72" s="1"/>
  <c r="DM284" i="72" s="1"/>
  <c r="DJ251" i="72"/>
  <c r="DJ255" i="72" s="1"/>
  <c r="DI276" i="72"/>
  <c r="ED276" i="72"/>
  <c r="DH276" i="72"/>
  <c r="CY299" i="72"/>
  <c r="CZ27" i="72"/>
  <c r="CU51" i="72"/>
  <c r="CU297" i="72"/>
  <c r="CV195" i="72"/>
  <c r="CS296" i="72"/>
  <c r="CT280" i="72"/>
  <c r="CT298" i="72"/>
  <c r="CU267" i="72"/>
  <c r="CE75" i="72"/>
  <c r="CG43" i="71"/>
  <c r="CG45" i="71" s="1"/>
  <c r="CG48" i="71" s="1"/>
  <c r="CF51" i="71"/>
  <c r="BP61" i="72"/>
  <c r="BO293" i="72"/>
  <c r="BO295" i="72"/>
  <c r="BO300" i="72" s="1"/>
  <c r="BC24" i="71"/>
  <c r="DO21" i="72" l="1"/>
  <c r="DN33" i="72"/>
  <c r="DN45" i="72" s="1"/>
  <c r="DN57" i="72" s="1"/>
  <c r="DN69" i="72" s="1"/>
  <c r="DN81" i="72" s="1"/>
  <c r="DN93" i="72" s="1"/>
  <c r="DN105" i="72" s="1"/>
  <c r="DN117" i="72" s="1"/>
  <c r="DN129" i="72" s="1"/>
  <c r="DN141" i="72" s="1"/>
  <c r="DN153" i="72" s="1"/>
  <c r="DN165" i="72" s="1"/>
  <c r="DN177" i="72" s="1"/>
  <c r="DN189" i="72" s="1"/>
  <c r="DN201" i="72" s="1"/>
  <c r="DN213" i="72" s="1"/>
  <c r="DN225" i="72" s="1"/>
  <c r="DN237" i="72" s="1"/>
  <c r="DN249" i="72" s="1"/>
  <c r="DN261" i="72" s="1"/>
  <c r="DN274" i="72" s="1"/>
  <c r="DN284" i="72" s="1"/>
  <c r="DK251" i="72"/>
  <c r="DK255" i="72" s="1"/>
  <c r="ED280" i="72"/>
  <c r="ED273" i="72"/>
  <c r="EE278" i="72"/>
  <c r="DJ276" i="72"/>
  <c r="CY193" i="72"/>
  <c r="CW195" i="72"/>
  <c r="CZ299" i="72"/>
  <c r="DA27" i="72"/>
  <c r="CT296" i="72"/>
  <c r="CU280" i="72"/>
  <c r="CU298" i="72"/>
  <c r="CV265" i="72"/>
  <c r="CV297" i="72"/>
  <c r="CV51" i="72"/>
  <c r="CW49" i="72" s="1"/>
  <c r="CF73" i="72"/>
  <c r="CG51" i="71"/>
  <c r="CH43" i="71"/>
  <c r="CH45" i="71" s="1"/>
  <c r="CH48" i="71" s="1"/>
  <c r="BP289" i="72"/>
  <c r="BP290" i="72" s="1"/>
  <c r="BP291" i="72" s="1"/>
  <c r="BP63" i="72"/>
  <c r="CL93" i="55"/>
  <c r="BD22" i="71"/>
  <c r="DP21" i="72" l="1"/>
  <c r="DO33" i="72"/>
  <c r="DO45" i="72" s="1"/>
  <c r="DO57" i="72" s="1"/>
  <c r="DO69" i="72" s="1"/>
  <c r="DO81" i="72" s="1"/>
  <c r="DO93" i="72" s="1"/>
  <c r="DO105" i="72" s="1"/>
  <c r="DO117" i="72" s="1"/>
  <c r="DO129" i="72" s="1"/>
  <c r="DO141" i="72" s="1"/>
  <c r="DO153" i="72" s="1"/>
  <c r="DO165" i="72" s="1"/>
  <c r="DO177" i="72" s="1"/>
  <c r="DO189" i="72" s="1"/>
  <c r="DO201" i="72" s="1"/>
  <c r="DO213" i="72" s="1"/>
  <c r="DO225" i="72" s="1"/>
  <c r="DO237" i="72" s="1"/>
  <c r="DO249" i="72" s="1"/>
  <c r="DO261" i="72" s="1"/>
  <c r="DO274" i="72" s="1"/>
  <c r="DO284" i="72" s="1"/>
  <c r="DL251" i="72"/>
  <c r="DL255" i="72" s="1"/>
  <c r="DK276" i="72"/>
  <c r="CW51" i="72"/>
  <c r="CW297" i="72"/>
  <c r="CX195" i="72"/>
  <c r="DB27" i="72"/>
  <c r="DA299" i="72"/>
  <c r="CV267" i="72"/>
  <c r="CV280" i="72"/>
  <c r="CU296" i="72"/>
  <c r="CF75" i="72"/>
  <c r="CG73" i="72" s="1"/>
  <c r="CI43" i="71"/>
  <c r="CI45" i="71" s="1"/>
  <c r="CI48" i="71" s="1"/>
  <c r="CH51" i="71"/>
  <c r="BP295" i="72"/>
  <c r="BP300" i="72" s="1"/>
  <c r="BQ61" i="72"/>
  <c r="BP293" i="72"/>
  <c r="BD24" i="71"/>
  <c r="CW265" i="72" l="1"/>
  <c r="BQ63" i="72"/>
  <c r="BR61" i="72" s="1"/>
  <c r="DQ21" i="72"/>
  <c r="DP33" i="72"/>
  <c r="DP45" i="72" s="1"/>
  <c r="DP57" i="72" s="1"/>
  <c r="DP69" i="72" s="1"/>
  <c r="DP81" i="72" s="1"/>
  <c r="DP93" i="72" s="1"/>
  <c r="DP105" i="72" s="1"/>
  <c r="DP117" i="72" s="1"/>
  <c r="DP129" i="72" s="1"/>
  <c r="DP141" i="72" s="1"/>
  <c r="DP153" i="72" s="1"/>
  <c r="DP165" i="72" s="1"/>
  <c r="DP177" i="72" s="1"/>
  <c r="DP189" i="72" s="1"/>
  <c r="DP201" i="72" s="1"/>
  <c r="DP213" i="72" s="1"/>
  <c r="DP225" i="72" s="1"/>
  <c r="DP237" i="72" s="1"/>
  <c r="DP249" i="72" s="1"/>
  <c r="DP261" i="72" s="1"/>
  <c r="DP274" i="72" s="1"/>
  <c r="DP284" i="72" s="1"/>
  <c r="DM251" i="72"/>
  <c r="DL276" i="72"/>
  <c r="DM255" i="72"/>
  <c r="DB299" i="72"/>
  <c r="DC27" i="72"/>
  <c r="CX297" i="72"/>
  <c r="CY195" i="72"/>
  <c r="CX51" i="72"/>
  <c r="CY278" i="72"/>
  <c r="CW280" i="72"/>
  <c r="CW267" i="72"/>
  <c r="CV296" i="72"/>
  <c r="CV298" i="72"/>
  <c r="CG75" i="72"/>
  <c r="CI51" i="71"/>
  <c r="CJ43" i="71"/>
  <c r="CJ45" i="71" s="1"/>
  <c r="CJ48" i="71" s="1"/>
  <c r="BQ289" i="72"/>
  <c r="BQ290" i="72" s="1"/>
  <c r="BQ291" i="72" s="1"/>
  <c r="CM93" i="55"/>
  <c r="BE22" i="71"/>
  <c r="BQ293" i="72" l="1"/>
  <c r="BR63" i="72"/>
  <c r="BS61" i="72" s="1"/>
  <c r="DR21" i="72"/>
  <c r="DQ33" i="72"/>
  <c r="DQ45" i="72" s="1"/>
  <c r="DQ57" i="72" s="1"/>
  <c r="DQ69" i="72" s="1"/>
  <c r="DQ81" i="72" s="1"/>
  <c r="DQ93" i="72" s="1"/>
  <c r="DQ105" i="72" s="1"/>
  <c r="DQ117" i="72" s="1"/>
  <c r="DQ129" i="72" s="1"/>
  <c r="DQ141" i="72" s="1"/>
  <c r="DQ153" i="72" s="1"/>
  <c r="DQ165" i="72" s="1"/>
  <c r="DQ177" i="72" s="1"/>
  <c r="DQ189" i="72" s="1"/>
  <c r="DQ201" i="72" s="1"/>
  <c r="DQ213" i="72" s="1"/>
  <c r="DQ225" i="72" s="1"/>
  <c r="DQ237" i="72" s="1"/>
  <c r="DQ249" i="72" s="1"/>
  <c r="DQ261" i="72" s="1"/>
  <c r="DQ274" i="72" s="1"/>
  <c r="DQ284" i="72" s="1"/>
  <c r="DM276" i="72"/>
  <c r="DN251" i="72"/>
  <c r="DN255" i="72" s="1"/>
  <c r="CY51" i="72"/>
  <c r="CW298" i="72"/>
  <c r="CX267" i="72"/>
  <c r="CW296" i="72"/>
  <c r="CX280" i="72"/>
  <c r="CZ195" i="72"/>
  <c r="CY297" i="72"/>
  <c r="DD27" i="72"/>
  <c r="DC299" i="72"/>
  <c r="CJ51" i="71"/>
  <c r="CK43" i="71"/>
  <c r="CK45" i="71" s="1"/>
  <c r="CK48" i="71" s="1"/>
  <c r="CH73" i="72"/>
  <c r="BR293" i="72"/>
  <c r="BQ295" i="72"/>
  <c r="BQ300" i="72" s="1"/>
  <c r="BR289" i="72"/>
  <c r="BR290" i="72" s="1"/>
  <c r="BR291" i="72" s="1"/>
  <c r="BE24" i="71"/>
  <c r="DS21" i="72" l="1"/>
  <c r="DR33" i="72"/>
  <c r="DR45" i="72" s="1"/>
  <c r="DR57" i="72" s="1"/>
  <c r="DR69" i="72" s="1"/>
  <c r="DR81" i="72" s="1"/>
  <c r="DR93" i="72" s="1"/>
  <c r="DR105" i="72" s="1"/>
  <c r="DR117" i="72" s="1"/>
  <c r="DR129" i="72" s="1"/>
  <c r="DR141" i="72" s="1"/>
  <c r="DR153" i="72" s="1"/>
  <c r="DR165" i="72" s="1"/>
  <c r="DR177" i="72" s="1"/>
  <c r="DR189" i="72" s="1"/>
  <c r="DR201" i="72" s="1"/>
  <c r="DR213" i="72" s="1"/>
  <c r="DR225" i="72" s="1"/>
  <c r="DR237" i="72" s="1"/>
  <c r="DR249" i="72" s="1"/>
  <c r="DR261" i="72" s="1"/>
  <c r="DR274" i="72" s="1"/>
  <c r="DR284" i="72" s="1"/>
  <c r="BS63" i="72"/>
  <c r="DN276" i="72"/>
  <c r="DO251" i="72"/>
  <c r="DO255" i="72" s="1"/>
  <c r="DA195" i="72"/>
  <c r="CZ297" i="72"/>
  <c r="CY280" i="72"/>
  <c r="CX296" i="72"/>
  <c r="DE27" i="72"/>
  <c r="DD299" i="72"/>
  <c r="CX298" i="72"/>
  <c r="CY267" i="72"/>
  <c r="CZ51" i="72"/>
  <c r="DA51" i="72" s="1"/>
  <c r="CK51" i="71"/>
  <c r="CL43" i="71"/>
  <c r="CL45" i="71" s="1"/>
  <c r="CL48" i="71" s="1"/>
  <c r="CH75" i="72"/>
  <c r="BT61" i="72"/>
  <c r="BS293" i="72"/>
  <c r="BR295" i="72"/>
  <c r="BR300" i="72" s="1"/>
  <c r="BS289" i="72"/>
  <c r="BS290" i="72" s="1"/>
  <c r="BS291" i="72" s="1"/>
  <c r="CN93" i="55"/>
  <c r="BF22" i="71"/>
  <c r="BT63" i="72" l="1"/>
  <c r="DT21" i="72"/>
  <c r="DT33" i="72" s="1"/>
  <c r="DT45" i="72" s="1"/>
  <c r="DT57" i="72" s="1"/>
  <c r="DT69" i="72" s="1"/>
  <c r="DT81" i="72" s="1"/>
  <c r="DT93" i="72" s="1"/>
  <c r="DT105" i="72" s="1"/>
  <c r="DT117" i="72" s="1"/>
  <c r="DT129" i="72" s="1"/>
  <c r="DT141" i="72" s="1"/>
  <c r="DT153" i="72" s="1"/>
  <c r="DT165" i="72" s="1"/>
  <c r="DT177" i="72" s="1"/>
  <c r="DT189" i="72" s="1"/>
  <c r="DT201" i="72" s="1"/>
  <c r="DT213" i="72" s="1"/>
  <c r="DT225" i="72" s="1"/>
  <c r="DT237" i="72" s="1"/>
  <c r="DT249" i="72" s="1"/>
  <c r="DT261" i="72" s="1"/>
  <c r="DT274" i="72" s="1"/>
  <c r="DT284" i="72" s="1"/>
  <c r="DS33" i="72"/>
  <c r="DS45" i="72" s="1"/>
  <c r="DS57" i="72" s="1"/>
  <c r="DS69" i="72" s="1"/>
  <c r="DS81" i="72" s="1"/>
  <c r="DS93" i="72" s="1"/>
  <c r="DS105" i="72" s="1"/>
  <c r="DS117" i="72" s="1"/>
  <c r="DS129" i="72" s="1"/>
  <c r="DS141" i="72" s="1"/>
  <c r="DS153" i="72" s="1"/>
  <c r="DS165" i="72" s="1"/>
  <c r="DS177" i="72" s="1"/>
  <c r="DS189" i="72" s="1"/>
  <c r="DS201" i="72" s="1"/>
  <c r="DS213" i="72" s="1"/>
  <c r="DS225" i="72" s="1"/>
  <c r="DS237" i="72" s="1"/>
  <c r="DS249" i="72" s="1"/>
  <c r="DS261" i="72" s="1"/>
  <c r="DS274" i="72" s="1"/>
  <c r="DS284" i="72" s="1"/>
  <c r="DP251" i="72"/>
  <c r="DP255" i="72" s="1"/>
  <c r="DO276" i="72"/>
  <c r="DB51" i="72"/>
  <c r="DF27" i="72"/>
  <c r="DE299" i="72"/>
  <c r="DB195" i="72"/>
  <c r="DA297" i="72"/>
  <c r="CZ267" i="72"/>
  <c r="CY298" i="72"/>
  <c r="CZ280" i="72"/>
  <c r="CY296" i="72"/>
  <c r="CM43" i="71"/>
  <c r="CM45" i="71" s="1"/>
  <c r="CM48" i="71" s="1"/>
  <c r="CL51" i="71"/>
  <c r="CI73" i="72"/>
  <c r="BU61" i="72"/>
  <c r="BT293" i="72"/>
  <c r="BS295" i="72"/>
  <c r="BS300" i="72" s="1"/>
  <c r="BT289" i="72"/>
  <c r="BT290" i="72" s="1"/>
  <c r="BT291" i="72" s="1"/>
  <c r="BF24" i="71"/>
  <c r="BU63" i="72" l="1"/>
  <c r="BV61" i="72" s="1"/>
  <c r="DQ251" i="72"/>
  <c r="DQ255" i="72" s="1"/>
  <c r="DP276" i="72"/>
  <c r="CZ296" i="72"/>
  <c r="DA280" i="72"/>
  <c r="DB297" i="72"/>
  <c r="DC195" i="72"/>
  <c r="DG27" i="72"/>
  <c r="DF299" i="72"/>
  <c r="CZ298" i="72"/>
  <c r="DA267" i="72"/>
  <c r="DC51" i="72"/>
  <c r="CM51" i="71"/>
  <c r="CN43" i="71"/>
  <c r="CN45" i="71" s="1"/>
  <c r="CN48" i="71" s="1"/>
  <c r="CI75" i="72"/>
  <c r="BU293" i="72"/>
  <c r="BT295" i="72"/>
  <c r="BT300" i="72" s="1"/>
  <c r="BU289" i="72"/>
  <c r="BU290" i="72" s="1"/>
  <c r="BU291" i="72" s="1"/>
  <c r="BG22" i="71"/>
  <c r="CO93" i="55"/>
  <c r="BV63" i="72" l="1"/>
  <c r="BV293" i="72" s="1"/>
  <c r="DR251" i="72"/>
  <c r="DQ276" i="72"/>
  <c r="DR255" i="72"/>
  <c r="DD51" i="72"/>
  <c r="DG299" i="72"/>
  <c r="DH27" i="72"/>
  <c r="DD195" i="72"/>
  <c r="DC297" i="72"/>
  <c r="DB267" i="72"/>
  <c r="DA298" i="72"/>
  <c r="DA296" i="72"/>
  <c r="DB280" i="72"/>
  <c r="CO43" i="71"/>
  <c r="CO45" i="71" s="1"/>
  <c r="CO48" i="71" s="1"/>
  <c r="CN51" i="71"/>
  <c r="CJ73" i="72"/>
  <c r="BW61" i="72"/>
  <c r="BU295" i="72"/>
  <c r="BU300" i="72" s="1"/>
  <c r="BV289" i="72"/>
  <c r="BV290" i="72" s="1"/>
  <c r="BV291" i="72" s="1"/>
  <c r="BG24" i="71"/>
  <c r="DI25" i="72" l="1"/>
  <c r="BW63" i="72"/>
  <c r="BX61" i="72" s="1"/>
  <c r="DR276" i="72"/>
  <c r="DT251" i="72"/>
  <c r="EE251" i="72"/>
  <c r="DS251" i="72"/>
  <c r="DS255" i="72" s="1"/>
  <c r="DD297" i="72"/>
  <c r="DE195" i="72"/>
  <c r="DC280" i="72"/>
  <c r="DB296" i="72"/>
  <c r="DC267" i="72"/>
  <c r="DB298" i="72"/>
  <c r="DH299" i="72"/>
  <c r="DE51" i="72"/>
  <c r="CP43" i="71"/>
  <c r="CP45" i="71" s="1"/>
  <c r="CP48" i="71" s="1"/>
  <c r="CO51" i="71"/>
  <c r="CJ75" i="72"/>
  <c r="CK73" i="72" s="1"/>
  <c r="BW293" i="72"/>
  <c r="BV295" i="72"/>
  <c r="BV300" i="72" s="1"/>
  <c r="BW289" i="72"/>
  <c r="BW290" i="72" s="1"/>
  <c r="BW291" i="72" s="1"/>
  <c r="CP93" i="55"/>
  <c r="BH22" i="71"/>
  <c r="DI27" i="72" l="1"/>
  <c r="DT255" i="72"/>
  <c r="BX63" i="72"/>
  <c r="BY61" i="72" s="1"/>
  <c r="DS276" i="72"/>
  <c r="EE248" i="72"/>
  <c r="EE255" i="72"/>
  <c r="DF51" i="72"/>
  <c r="DC298" i="72"/>
  <c r="DD267" i="72"/>
  <c r="DC296" i="72"/>
  <c r="DD280" i="72"/>
  <c r="DF195" i="72"/>
  <c r="DE297" i="72"/>
  <c r="CK75" i="72"/>
  <c r="CP51" i="71"/>
  <c r="CQ43" i="71"/>
  <c r="CQ45" i="71" s="1"/>
  <c r="CQ48" i="71" s="1"/>
  <c r="BX293" i="72"/>
  <c r="BW295" i="72"/>
  <c r="BW300" i="72" s="1"/>
  <c r="BX289" i="72"/>
  <c r="BX290" i="72" s="1"/>
  <c r="BX291" i="72" s="1"/>
  <c r="BH24" i="71"/>
  <c r="DI299" i="72" l="1"/>
  <c r="DJ27" i="72"/>
  <c r="EE276" i="72"/>
  <c r="DT276" i="72"/>
  <c r="DG195" i="72"/>
  <c r="DF297" i="72"/>
  <c r="DE280" i="72"/>
  <c r="DD296" i="72"/>
  <c r="DE267" i="72"/>
  <c r="DD298" i="72"/>
  <c r="DG51" i="72"/>
  <c r="CL73" i="72"/>
  <c r="CQ51" i="71"/>
  <c r="CR43" i="71"/>
  <c r="CR45" i="71" s="1"/>
  <c r="CR48" i="71" s="1"/>
  <c r="BY63" i="72"/>
  <c r="BY289" i="72"/>
  <c r="BY290" i="72" s="1"/>
  <c r="BY291" i="72" s="1"/>
  <c r="BX295" i="72"/>
  <c r="BX300" i="72" s="1"/>
  <c r="BI22" i="71"/>
  <c r="CQ93" i="55"/>
  <c r="DJ299" i="72" l="1"/>
  <c r="DK27" i="72"/>
  <c r="EE273" i="72"/>
  <c r="EE280" i="72"/>
  <c r="DH51" i="72"/>
  <c r="DI49" i="72" s="1"/>
  <c r="DE298" i="72"/>
  <c r="DF267" i="72"/>
  <c r="DG297" i="72"/>
  <c r="DH195" i="72"/>
  <c r="CL75" i="72"/>
  <c r="CM73" i="72" s="1"/>
  <c r="DE296" i="72"/>
  <c r="DF280" i="72"/>
  <c r="CR51" i="71"/>
  <c r="CS43" i="71"/>
  <c r="CS45" i="71" s="1"/>
  <c r="CS48" i="71" s="1"/>
  <c r="BZ61" i="72"/>
  <c r="BY293" i="72"/>
  <c r="BY295" i="72"/>
  <c r="BY300" i="72" s="1"/>
  <c r="BI24" i="71"/>
  <c r="DK299" i="72" l="1"/>
  <c r="DL27" i="72"/>
  <c r="CM75" i="72"/>
  <c r="BZ63" i="72"/>
  <c r="CA61" i="72" s="1"/>
  <c r="DK193" i="72"/>
  <c r="DI195" i="72"/>
  <c r="DI51" i="72"/>
  <c r="DG280" i="72"/>
  <c r="DF296" i="72"/>
  <c r="DH297" i="72"/>
  <c r="DF298" i="72"/>
  <c r="DG267" i="72"/>
  <c r="CN73" i="72"/>
  <c r="CN75" i="72" s="1"/>
  <c r="CS51" i="71"/>
  <c r="CT43" i="71"/>
  <c r="CT45" i="71" s="1"/>
  <c r="CT48" i="71" s="1"/>
  <c r="BZ289" i="72"/>
  <c r="BZ290" i="72" s="1"/>
  <c r="BZ291" i="72" s="1"/>
  <c r="BS302" i="72"/>
  <c r="CR93" i="55"/>
  <c r="BJ22" i="71"/>
  <c r="BZ293" i="72" l="1"/>
  <c r="DM27" i="72"/>
  <c r="DL299" i="72"/>
  <c r="DJ51" i="72"/>
  <c r="DJ195" i="72"/>
  <c r="DI297" i="72"/>
  <c r="DH265" i="72"/>
  <c r="DG298" i="72"/>
  <c r="DG296" i="72"/>
  <c r="DH280" i="72"/>
  <c r="CO73" i="72"/>
  <c r="CO75" i="72"/>
  <c r="CU43" i="71"/>
  <c r="CU45" i="71" s="1"/>
  <c r="CU48" i="71" s="1"/>
  <c r="CT51" i="71"/>
  <c r="CA63" i="72"/>
  <c r="CA289" i="72"/>
  <c r="CA290" i="72" s="1"/>
  <c r="CA291" i="72" s="1"/>
  <c r="BZ295" i="72"/>
  <c r="BZ300" i="72" s="1"/>
  <c r="BJ24" i="71"/>
  <c r="DM299" i="72" l="1"/>
  <c r="DN27" i="72"/>
  <c r="DK51" i="72"/>
  <c r="DK195" i="72"/>
  <c r="DJ297" i="72"/>
  <c r="DK278" i="72"/>
  <c r="DI280" i="72"/>
  <c r="DH296" i="72"/>
  <c r="DH267" i="72"/>
  <c r="CP73" i="72"/>
  <c r="CP75" i="72" s="1"/>
  <c r="CU51" i="71"/>
  <c r="CV43" i="71"/>
  <c r="CV45" i="71" s="1"/>
  <c r="CV48" i="71" s="1"/>
  <c r="CA295" i="72"/>
  <c r="CA300" i="72" s="1"/>
  <c r="CB61" i="72"/>
  <c r="CA293" i="72"/>
  <c r="BK22" i="71"/>
  <c r="CS93" i="55"/>
  <c r="DO27" i="72" l="1"/>
  <c r="DN299" i="72"/>
  <c r="DI265" i="72"/>
  <c r="CB63" i="72"/>
  <c r="CB293" i="72" s="1"/>
  <c r="DK297" i="72"/>
  <c r="DL195" i="72"/>
  <c r="DL51" i="72"/>
  <c r="DJ280" i="72"/>
  <c r="DI296" i="72"/>
  <c r="DH298" i="72"/>
  <c r="CV51" i="71"/>
  <c r="CW43" i="71"/>
  <c r="CW45" i="71" s="1"/>
  <c r="CW48" i="71" s="1"/>
  <c r="CQ73" i="72"/>
  <c r="CQ75" i="72" s="1"/>
  <c r="CR73" i="72" s="1"/>
  <c r="CC61" i="72"/>
  <c r="CB289" i="72"/>
  <c r="CB290" i="72" s="1"/>
  <c r="CB291" i="72" s="1"/>
  <c r="BK24" i="71"/>
  <c r="DI267" i="72" l="1"/>
  <c r="DP27" i="72"/>
  <c r="DO299" i="72"/>
  <c r="CC63" i="72"/>
  <c r="CD61" i="72" s="1"/>
  <c r="DM195" i="72"/>
  <c r="DL297" i="72"/>
  <c r="DM51" i="72"/>
  <c r="DK280" i="72"/>
  <c r="DJ296" i="72"/>
  <c r="CX43" i="71"/>
  <c r="CX45" i="71" s="1"/>
  <c r="CX48" i="71" s="1"/>
  <c r="CW51" i="71"/>
  <c r="CR75" i="72"/>
  <c r="CS73" i="72" s="1"/>
  <c r="CB295" i="72"/>
  <c r="CB300" i="72" s="1"/>
  <c r="CC289" i="72"/>
  <c r="CC290" i="72" s="1"/>
  <c r="CC291" i="72" s="1"/>
  <c r="CT93" i="55"/>
  <c r="BL22" i="71"/>
  <c r="CC293" i="72" l="1"/>
  <c r="DP299" i="72"/>
  <c r="DQ27" i="72"/>
  <c r="DI298" i="72"/>
  <c r="DJ267" i="72"/>
  <c r="CD63" i="72"/>
  <c r="CE61" i="72" s="1"/>
  <c r="DN51" i="72"/>
  <c r="DM297" i="72"/>
  <c r="DN195" i="72"/>
  <c r="DK296" i="72"/>
  <c r="DL280" i="72"/>
  <c r="CX51" i="71"/>
  <c r="CY43" i="71"/>
  <c r="CY45" i="71" s="1"/>
  <c r="CY48" i="71" s="1"/>
  <c r="CS75" i="72"/>
  <c r="CT73" i="72" s="1"/>
  <c r="CD293" i="72"/>
  <c r="CC295" i="72"/>
  <c r="CC300" i="72" s="1"/>
  <c r="CD289" i="72"/>
  <c r="CD290" i="72" s="1"/>
  <c r="CD291" i="72" s="1"/>
  <c r="BL24" i="71"/>
  <c r="DQ299" i="72" l="1"/>
  <c r="DR27" i="72"/>
  <c r="DJ298" i="72"/>
  <c r="DK267" i="72"/>
  <c r="DO51" i="72"/>
  <c r="CE63" i="72"/>
  <c r="CE293" i="72" s="1"/>
  <c r="DO195" i="72"/>
  <c r="DN297" i="72"/>
  <c r="DM280" i="72"/>
  <c r="DL296" i="72"/>
  <c r="CZ43" i="71"/>
  <c r="CZ45" i="71" s="1"/>
  <c r="CZ48" i="71" s="1"/>
  <c r="CY51" i="71"/>
  <c r="CT75" i="72"/>
  <c r="CU73" i="72" s="1"/>
  <c r="CF61" i="72"/>
  <c r="CD295" i="72"/>
  <c r="CD300" i="72" s="1"/>
  <c r="CE289" i="72"/>
  <c r="CE290" i="72" s="1"/>
  <c r="CE291" i="72" s="1"/>
  <c r="BM22" i="71"/>
  <c r="CU93" i="55"/>
  <c r="DL267" i="72" l="1"/>
  <c r="DK298" i="72"/>
  <c r="DR299" i="72"/>
  <c r="DS27" i="72"/>
  <c r="DP195" i="72"/>
  <c r="DO297" i="72"/>
  <c r="DP51" i="72"/>
  <c r="CF63" i="72"/>
  <c r="CG61" i="72" s="1"/>
  <c r="CG63" i="72" s="1"/>
  <c r="DM296" i="72"/>
  <c r="DN280" i="72"/>
  <c r="DA43" i="71"/>
  <c r="DA45" i="71" s="1"/>
  <c r="DA48" i="71" s="1"/>
  <c r="CZ51" i="71"/>
  <c r="CU75" i="72"/>
  <c r="CV73" i="72" s="1"/>
  <c r="CE295" i="72"/>
  <c r="CE300" i="72" s="1"/>
  <c r="CF289" i="72"/>
  <c r="CF290" i="72" s="1"/>
  <c r="CF291" i="72" s="1"/>
  <c r="BM24" i="71"/>
  <c r="CF293" i="72" l="1"/>
  <c r="DT27" i="72"/>
  <c r="DS299" i="72"/>
  <c r="DM267" i="72"/>
  <c r="DL298" i="72"/>
  <c r="DQ51" i="72"/>
  <c r="DQ195" i="72"/>
  <c r="DP297" i="72"/>
  <c r="DN296" i="72"/>
  <c r="DO280" i="72"/>
  <c r="DA51" i="71"/>
  <c r="DB43" i="71"/>
  <c r="DB45" i="71" s="1"/>
  <c r="DB48" i="71" s="1"/>
  <c r="CV75" i="72"/>
  <c r="CW73" i="72" s="1"/>
  <c r="CF295" i="72"/>
  <c r="CF300" i="72" s="1"/>
  <c r="CH61" i="72"/>
  <c r="CG293" i="72"/>
  <c r="CG289" i="72"/>
  <c r="CG290" i="72" s="1"/>
  <c r="CG291" i="72" s="1"/>
  <c r="BN22" i="71"/>
  <c r="CV93" i="55"/>
  <c r="CH63" i="72" l="1"/>
  <c r="DN267" i="72"/>
  <c r="DM298" i="72"/>
  <c r="DT299" i="72"/>
  <c r="DQ297" i="72"/>
  <c r="DR195" i="72"/>
  <c r="DR51" i="72"/>
  <c r="DP280" i="72"/>
  <c r="DO296" i="72"/>
  <c r="CW75" i="72"/>
  <c r="DC43" i="71"/>
  <c r="DC45" i="71" s="1"/>
  <c r="DC48" i="71" s="1"/>
  <c r="DB51" i="71"/>
  <c r="CG295" i="72"/>
  <c r="CG300" i="72" s="1"/>
  <c r="CI61" i="72"/>
  <c r="CH293" i="72"/>
  <c r="CH289" i="72"/>
  <c r="CH290" i="72" s="1"/>
  <c r="CH291" i="72" s="1"/>
  <c r="BN24" i="71"/>
  <c r="DO267" i="72" l="1"/>
  <c r="DN298" i="72"/>
  <c r="DS51" i="72"/>
  <c r="DS195" i="72"/>
  <c r="DR297" i="72"/>
  <c r="DP296" i="72"/>
  <c r="DQ280" i="72"/>
  <c r="CX73" i="72"/>
  <c r="CX75" i="72" s="1"/>
  <c r="DC51" i="71"/>
  <c r="DD43" i="71"/>
  <c r="DD45" i="71" s="1"/>
  <c r="DD48" i="71" s="1"/>
  <c r="CI289" i="72"/>
  <c r="CI290" i="72" s="1"/>
  <c r="CI291" i="72" s="1"/>
  <c r="CH295" i="72"/>
  <c r="CH300" i="72" s="1"/>
  <c r="CI63" i="72"/>
  <c r="BO22" i="71"/>
  <c r="DO298" i="72" l="1"/>
  <c r="DP267" i="72"/>
  <c r="DS297" i="72"/>
  <c r="DT195" i="72"/>
  <c r="DT51" i="72"/>
  <c r="DQ296" i="72"/>
  <c r="DR280" i="72"/>
  <c r="CY73" i="72"/>
  <c r="CY75" i="72" s="1"/>
  <c r="DE43" i="71"/>
  <c r="DE45" i="71" s="1"/>
  <c r="DE48" i="71" s="1"/>
  <c r="DD51" i="71"/>
  <c r="CJ61" i="72"/>
  <c r="CI293" i="72"/>
  <c r="CI295" i="72"/>
  <c r="CI300" i="72" s="1"/>
  <c r="BO24" i="71"/>
  <c r="DP298" i="72" l="1"/>
  <c r="DQ267" i="72"/>
  <c r="DT297" i="72"/>
  <c r="DS280" i="72"/>
  <c r="DR296" i="72"/>
  <c r="CZ73" i="72"/>
  <c r="DF43" i="71"/>
  <c r="DF45" i="71" s="1"/>
  <c r="DF48" i="71" s="1"/>
  <c r="DE51" i="71"/>
  <c r="CJ289" i="72"/>
  <c r="CJ290" i="72" s="1"/>
  <c r="CJ291" i="72" s="1"/>
  <c r="CJ63" i="72"/>
  <c r="BP22" i="71"/>
  <c r="DR267" i="72" l="1"/>
  <c r="DQ298" i="72"/>
  <c r="CZ75" i="72"/>
  <c r="DA73" i="72" s="1"/>
  <c r="DS296" i="72"/>
  <c r="DT280" i="72"/>
  <c r="DA75" i="72"/>
  <c r="DB73" i="72" s="1"/>
  <c r="DG43" i="71"/>
  <c r="DG45" i="71" s="1"/>
  <c r="DG48" i="71" s="1"/>
  <c r="DF51" i="71"/>
  <c r="CJ293" i="72"/>
  <c r="CK61" i="72"/>
  <c r="CJ295" i="72"/>
  <c r="CJ300" i="72" s="1"/>
  <c r="BP24" i="71"/>
  <c r="DR298" i="72" l="1"/>
  <c r="DS267" i="72"/>
  <c r="DT296" i="72"/>
  <c r="DB75" i="72"/>
  <c r="DC73" i="72" s="1"/>
  <c r="DH43" i="71"/>
  <c r="DH45" i="71" s="1"/>
  <c r="DH48" i="71" s="1"/>
  <c r="DG51" i="71"/>
  <c r="CK63" i="72"/>
  <c r="CK289" i="72"/>
  <c r="CK290" i="72" s="1"/>
  <c r="CK291" i="72" s="1"/>
  <c r="BQ22" i="71"/>
  <c r="DS298" i="72" l="1"/>
  <c r="DT265" i="72"/>
  <c r="DH51" i="71"/>
  <c r="DI43" i="71"/>
  <c r="DI45" i="71" s="1"/>
  <c r="DI48" i="71" s="1"/>
  <c r="BT302" i="72"/>
  <c r="DC75" i="72"/>
  <c r="DD73" i="72" s="1"/>
  <c r="CL61" i="72"/>
  <c r="CK293" i="72"/>
  <c r="CK295" i="72"/>
  <c r="CK300" i="72" s="1"/>
  <c r="BQ24" i="71"/>
  <c r="DT267" i="72" l="1"/>
  <c r="DI51" i="71"/>
  <c r="DJ43" i="71"/>
  <c r="DJ45" i="71" s="1"/>
  <c r="DJ48" i="71" s="1"/>
  <c r="DD75" i="72"/>
  <c r="DE73" i="72" s="1"/>
  <c r="CL63" i="72"/>
  <c r="CL289" i="72"/>
  <c r="CL290" i="72" s="1"/>
  <c r="CL291" i="72" s="1"/>
  <c r="BR22" i="71"/>
  <c r="DT298" i="72" l="1"/>
  <c r="DJ51" i="71"/>
  <c r="DK43" i="71"/>
  <c r="DK45" i="71" s="1"/>
  <c r="DK48" i="71" s="1"/>
  <c r="DE75" i="72"/>
  <c r="DF73" i="72" s="1"/>
  <c r="CL295" i="72"/>
  <c r="CL300" i="72" s="1"/>
  <c r="CM61" i="72"/>
  <c r="CL293" i="72"/>
  <c r="BR24" i="71"/>
  <c r="DL43" i="71" l="1"/>
  <c r="DL45" i="71" s="1"/>
  <c r="DL48" i="71" s="1"/>
  <c r="DK51" i="71"/>
  <c r="DF75" i="72"/>
  <c r="DG73" i="72" s="1"/>
  <c r="CM289" i="72"/>
  <c r="CM290" i="72" s="1"/>
  <c r="CM291" i="72" s="1"/>
  <c r="CM63" i="72"/>
  <c r="BS22" i="71"/>
  <c r="DL51" i="71" l="1"/>
  <c r="DM43" i="71"/>
  <c r="DM45" i="71" s="1"/>
  <c r="DM48" i="71" s="1"/>
  <c r="DG75" i="72"/>
  <c r="DH73" i="72" s="1"/>
  <c r="CM295" i="72"/>
  <c r="CM300" i="72" s="1"/>
  <c r="CN61" i="72"/>
  <c r="CN63" i="72"/>
  <c r="CM293" i="72"/>
  <c r="BS24" i="71"/>
  <c r="DN43" i="71" l="1"/>
  <c r="DN45" i="71" s="1"/>
  <c r="DN48" i="71" s="1"/>
  <c r="DM51" i="71"/>
  <c r="DH75" i="72"/>
  <c r="DI73" i="72" s="1"/>
  <c r="CO61" i="72"/>
  <c r="CO63" i="72" s="1"/>
  <c r="CN293" i="72"/>
  <c r="CN289" i="72"/>
  <c r="CN290" i="72" s="1"/>
  <c r="CN291" i="72" s="1"/>
  <c r="BT22" i="71"/>
  <c r="BM93" i="55"/>
  <c r="DI75" i="72" l="1"/>
  <c r="DN51" i="71"/>
  <c r="DO43" i="71"/>
  <c r="DO45" i="71" s="1"/>
  <c r="DO48" i="71" s="1"/>
  <c r="CN295" i="72"/>
  <c r="CN300" i="72" s="1"/>
  <c r="CO293" i="72"/>
  <c r="CP63" i="72"/>
  <c r="CP61" i="72"/>
  <c r="CO289" i="72"/>
  <c r="CO290" i="72" s="1"/>
  <c r="CO291" i="72" s="1"/>
  <c r="BT24" i="71"/>
  <c r="DJ73" i="72" l="1"/>
  <c r="DJ75" i="72"/>
  <c r="DP43" i="71"/>
  <c r="DP45" i="71" s="1"/>
  <c r="DP48" i="71" s="1"/>
  <c r="DO51" i="71"/>
  <c r="CO295" i="72"/>
  <c r="CO300" i="72" s="1"/>
  <c r="CQ61" i="72"/>
  <c r="CP293" i="72"/>
  <c r="CP289" i="72"/>
  <c r="CP290" i="72" s="1"/>
  <c r="CP291" i="72" s="1"/>
  <c r="BU22" i="71"/>
  <c r="DK73" i="72" l="1"/>
  <c r="DK75" i="72"/>
  <c r="DP51" i="71"/>
  <c r="DQ43" i="71"/>
  <c r="DQ45" i="71" s="1"/>
  <c r="DQ48" i="71" s="1"/>
  <c r="CP295" i="72"/>
  <c r="CP300" i="72" s="1"/>
  <c r="CQ289" i="72"/>
  <c r="CQ290" i="72" s="1"/>
  <c r="CQ291" i="72" s="1"/>
  <c r="CQ63" i="72"/>
  <c r="BU24" i="71"/>
  <c r="DL73" i="72" l="1"/>
  <c r="DQ51" i="71"/>
  <c r="DR43" i="71"/>
  <c r="DR45" i="71" s="1"/>
  <c r="DR48" i="71" s="1"/>
  <c r="CR61" i="72"/>
  <c r="CQ293" i="72"/>
  <c r="CQ295" i="72"/>
  <c r="CQ300" i="72" s="1"/>
  <c r="BV22" i="71"/>
  <c r="DL75" i="72" l="1"/>
  <c r="DR51" i="71"/>
  <c r="DS43" i="71"/>
  <c r="DS45" i="71" s="1"/>
  <c r="DS48" i="71" s="1"/>
  <c r="CR289" i="72"/>
  <c r="CR290" i="72" s="1"/>
  <c r="CR291" i="72" s="1"/>
  <c r="CR63" i="72"/>
  <c r="BV24" i="71"/>
  <c r="DM73" i="72" l="1"/>
  <c r="DM75" i="72" s="1"/>
  <c r="DN73" i="72" s="1"/>
  <c r="DT43" i="71"/>
  <c r="DT45" i="71" s="1"/>
  <c r="DT48" i="71" s="1"/>
  <c r="DT51" i="71" s="1"/>
  <c r="DS51" i="71"/>
  <c r="CS61" i="72"/>
  <c r="CR293" i="72"/>
  <c r="CR295" i="72"/>
  <c r="CR300" i="72" s="1"/>
  <c r="BW22" i="71"/>
  <c r="CS63" i="72" l="1"/>
  <c r="DN75" i="72"/>
  <c r="CS293" i="72"/>
  <c r="CT61" i="72"/>
  <c r="CS289" i="72"/>
  <c r="CS290" i="72" s="1"/>
  <c r="CS291" i="72" s="1"/>
  <c r="BW24" i="71"/>
  <c r="DO73" i="72" l="1"/>
  <c r="DO75" i="72"/>
  <c r="CT63" i="72"/>
  <c r="CU61" i="72"/>
  <c r="CU63" i="72" s="1"/>
  <c r="CT293" i="72"/>
  <c r="CS295" i="72"/>
  <c r="CS300" i="72" s="1"/>
  <c r="CT289" i="72"/>
  <c r="CT290" i="72" s="1"/>
  <c r="CT291" i="72" s="1"/>
  <c r="BX22" i="71"/>
  <c r="DP73" i="72" l="1"/>
  <c r="DP75" i="72"/>
  <c r="DQ73" i="72" s="1"/>
  <c r="CT295" i="72"/>
  <c r="CT300" i="72" s="1"/>
  <c r="CV61" i="72"/>
  <c r="CU293" i="72"/>
  <c r="CU289" i="72"/>
  <c r="CU290" i="72" s="1"/>
  <c r="CU291" i="72" s="1"/>
  <c r="BX24" i="71"/>
  <c r="DQ75" i="72" l="1"/>
  <c r="CU295" i="72"/>
  <c r="CU300" i="72" s="1"/>
  <c r="CV289" i="72"/>
  <c r="CV290" i="72" s="1"/>
  <c r="CV291" i="72" s="1"/>
  <c r="CV63" i="72"/>
  <c r="BY22" i="71"/>
  <c r="DR73" i="72" l="1"/>
  <c r="DR75" i="72"/>
  <c r="DS73" i="72" s="1"/>
  <c r="CV293" i="72"/>
  <c r="CW61" i="72"/>
  <c r="CV295" i="72"/>
  <c r="CV300" i="72" s="1"/>
  <c r="BY24" i="71"/>
  <c r="DS75" i="72" l="1"/>
  <c r="CW63" i="72"/>
  <c r="CW289" i="72"/>
  <c r="CW290" i="72" s="1"/>
  <c r="CW291" i="72" s="1"/>
  <c r="BZ22" i="71"/>
  <c r="DT73" i="72" l="1"/>
  <c r="DT75" i="72" s="1"/>
  <c r="BU302" i="72"/>
  <c r="CX61" i="72"/>
  <c r="CW293" i="72"/>
  <c r="CW295" i="72"/>
  <c r="CW300" i="72" s="1"/>
  <c r="BZ24" i="71"/>
  <c r="CX289" i="72" l="1"/>
  <c r="CX290" i="72" s="1"/>
  <c r="CX291" i="72" s="1"/>
  <c r="CX63" i="72"/>
  <c r="CA22" i="71"/>
  <c r="CX295" i="72" l="1"/>
  <c r="CX300" i="72" s="1"/>
  <c r="CY61" i="72"/>
  <c r="CY63" i="72" s="1"/>
  <c r="CX293" i="72"/>
  <c r="CA24" i="71"/>
  <c r="DX284" i="72"/>
  <c r="CZ61" i="72" l="1"/>
  <c r="CY293" i="72"/>
  <c r="CY289" i="72"/>
  <c r="CY290" i="72" s="1"/>
  <c r="CY291" i="72" s="1"/>
  <c r="CB22" i="71"/>
  <c r="CZ63" i="72" l="1"/>
  <c r="CZ293" i="72"/>
  <c r="DA61" i="72"/>
  <c r="CY295" i="72"/>
  <c r="CY300" i="72" s="1"/>
  <c r="CZ289" i="72"/>
  <c r="CZ290" i="72" s="1"/>
  <c r="CZ291" i="72" s="1"/>
  <c r="CB24" i="71"/>
  <c r="CZ295" i="72" l="1"/>
  <c r="CZ300" i="72" s="1"/>
  <c r="DA289" i="72"/>
  <c r="DA290" i="72" s="1"/>
  <c r="DA291" i="72" s="1"/>
  <c r="DA63" i="72"/>
  <c r="CC22" i="71"/>
  <c r="DB61" i="72" l="1"/>
  <c r="DA293" i="72"/>
  <c r="DA295" i="72"/>
  <c r="DA300" i="72" s="1"/>
  <c r="CC24" i="71"/>
  <c r="DB63" i="72" l="1"/>
  <c r="DC61" i="72"/>
  <c r="DC63" i="72" s="1"/>
  <c r="DB293" i="72"/>
  <c r="DB289" i="72"/>
  <c r="DB290" i="72" s="1"/>
  <c r="DB291" i="72" s="1"/>
  <c r="CD22" i="71"/>
  <c r="DB295" i="72" l="1"/>
  <c r="DB300" i="72" s="1"/>
  <c r="DD61" i="72"/>
  <c r="DD63" i="72" s="1"/>
  <c r="DC293" i="72"/>
  <c r="DC289" i="72"/>
  <c r="DC290" i="72" s="1"/>
  <c r="DC291" i="72" s="1"/>
  <c r="CD24" i="71"/>
  <c r="DC295" i="72" l="1"/>
  <c r="DC300" i="72" s="1"/>
  <c r="DE61" i="72"/>
  <c r="DE63" i="72" s="1"/>
  <c r="DD293" i="72"/>
  <c r="DD289" i="72"/>
  <c r="DD290" i="72" s="1"/>
  <c r="DD291" i="72" s="1"/>
  <c r="CE22" i="71"/>
  <c r="DD295" i="72" l="1"/>
  <c r="DD300" i="72" s="1"/>
  <c r="DF61" i="72"/>
  <c r="DE293" i="72"/>
  <c r="DE289" i="72"/>
  <c r="DE290" i="72" s="1"/>
  <c r="DE291" i="72" s="1"/>
  <c r="CE24" i="71"/>
  <c r="DF63" i="72" l="1"/>
  <c r="DE295" i="72"/>
  <c r="DE300" i="72" s="1"/>
  <c r="DG61" i="72"/>
  <c r="DF293" i="72"/>
  <c r="DF289" i="72"/>
  <c r="DF290" i="72" s="1"/>
  <c r="DF291" i="72" s="1"/>
  <c r="CF22" i="71"/>
  <c r="DF295" i="72" l="1"/>
  <c r="DF300" i="72" s="1"/>
  <c r="DG289" i="72"/>
  <c r="DG290" i="72" s="1"/>
  <c r="DG291" i="72" s="1"/>
  <c r="DG63" i="72"/>
  <c r="CF24" i="71"/>
  <c r="DH61" i="72" l="1"/>
  <c r="DH63" i="72"/>
  <c r="DG293" i="72"/>
  <c r="DG295" i="72"/>
  <c r="DG300" i="72" s="1"/>
  <c r="CG22" i="71"/>
  <c r="DH293" i="72" l="1"/>
  <c r="DI61" i="72"/>
  <c r="DH289" i="72"/>
  <c r="DH290" i="72" s="1"/>
  <c r="DH291" i="72" s="1"/>
  <c r="CG24" i="71"/>
  <c r="DY284" i="72"/>
  <c r="DI63" i="72" l="1"/>
  <c r="DI289" i="72"/>
  <c r="DI290" i="72" s="1"/>
  <c r="DI291" i="72" s="1"/>
  <c r="DH295" i="72"/>
  <c r="DH300" i="72" s="1"/>
  <c r="CH22" i="71"/>
  <c r="DJ61" i="72" l="1"/>
  <c r="DI293" i="72"/>
  <c r="DI295" i="72"/>
  <c r="DI300" i="72" s="1"/>
  <c r="CH24" i="71"/>
  <c r="DJ63" i="72" l="1"/>
  <c r="DJ289" i="72"/>
  <c r="DJ290" i="72" s="1"/>
  <c r="DJ291" i="72" s="1"/>
  <c r="BV302" i="72"/>
  <c r="CI22" i="71"/>
  <c r="DK61" i="72" l="1"/>
  <c r="DK63" i="72" s="1"/>
  <c r="DJ293" i="72"/>
  <c r="DJ295" i="72"/>
  <c r="DJ300" i="72" s="1"/>
  <c r="CI24" i="71"/>
  <c r="DL61" i="72" l="1"/>
  <c r="DL63" i="72"/>
  <c r="DK293" i="72"/>
  <c r="DK289" i="72"/>
  <c r="DK290" i="72" s="1"/>
  <c r="DK291" i="72" s="1"/>
  <c r="CJ22" i="71"/>
  <c r="DK295" i="72" l="1"/>
  <c r="DK300" i="72" s="1"/>
  <c r="DM61" i="72"/>
  <c r="DL293" i="72"/>
  <c r="DL289" i="72"/>
  <c r="DL290" i="72" s="1"/>
  <c r="DL291" i="72" s="1"/>
  <c r="CJ24" i="71"/>
  <c r="DM289" i="72" l="1"/>
  <c r="DM290" i="72" s="1"/>
  <c r="DM291" i="72" s="1"/>
  <c r="DL295" i="72"/>
  <c r="DL300" i="72" s="1"/>
  <c r="DM63" i="72"/>
  <c r="CK22" i="71"/>
  <c r="DN61" i="72" l="1"/>
  <c r="DN63" i="72"/>
  <c r="DM293" i="72"/>
  <c r="DM295" i="72"/>
  <c r="DM300" i="72" s="1"/>
  <c r="CK24" i="71"/>
  <c r="DO61" i="72" l="1"/>
  <c r="DO63" i="72"/>
  <c r="DN293" i="72"/>
  <c r="DN289" i="72"/>
  <c r="DN290" i="72" s="1"/>
  <c r="DN291" i="72" s="1"/>
  <c r="CL22" i="71"/>
  <c r="DN295" i="72" l="1"/>
  <c r="DN300" i="72" s="1"/>
  <c r="DP61" i="72"/>
  <c r="DO293" i="72"/>
  <c r="DO289" i="72"/>
  <c r="DO290" i="72" s="1"/>
  <c r="DO291" i="72" s="1"/>
  <c r="CL24" i="71"/>
  <c r="DP289" i="72" l="1"/>
  <c r="DP290" i="72" s="1"/>
  <c r="DP291" i="72" s="1"/>
  <c r="DO295" i="72"/>
  <c r="DO300" i="72" s="1"/>
  <c r="DP63" i="72"/>
  <c r="CM22" i="71"/>
  <c r="DQ61" i="72" l="1"/>
  <c r="DQ63" i="72"/>
  <c r="DP293" i="72"/>
  <c r="DP295" i="72"/>
  <c r="DP300" i="72" s="1"/>
  <c r="CM24" i="71"/>
  <c r="DR61" i="72" l="1"/>
  <c r="DR63" i="72"/>
  <c r="DQ293" i="72"/>
  <c r="DQ289" i="72"/>
  <c r="DQ290" i="72" s="1"/>
  <c r="DQ291" i="72" s="1"/>
  <c r="CN22" i="71"/>
  <c r="DS61" i="72" l="1"/>
  <c r="DS63" i="72"/>
  <c r="DR293" i="72"/>
  <c r="DQ295" i="72"/>
  <c r="DQ300" i="72" s="1"/>
  <c r="DR289" i="72"/>
  <c r="DR290" i="72" s="1"/>
  <c r="DR291" i="72" s="1"/>
  <c r="CN24" i="71"/>
  <c r="DT61" i="72" l="1"/>
  <c r="DT63" i="72"/>
  <c r="DT293" i="72" s="1"/>
  <c r="DS293" i="72"/>
  <c r="DR295" i="72"/>
  <c r="DR300" i="72" s="1"/>
  <c r="DS289" i="72"/>
  <c r="DS290" i="72" s="1"/>
  <c r="DS291" i="72" s="1"/>
  <c r="CO22" i="71"/>
  <c r="DS295" i="72" l="1"/>
  <c r="DS300" i="72" s="1"/>
  <c r="DT289" i="72"/>
  <c r="DT290" i="72" s="1"/>
  <c r="DT291" i="72" s="1"/>
  <c r="CO24" i="71"/>
  <c r="DT295" i="72" l="1"/>
  <c r="DT300" i="72" s="1"/>
  <c r="CP22" i="71"/>
  <c r="BW302" i="72" l="1"/>
  <c r="CP24" i="71"/>
  <c r="CQ22" i="71" l="1"/>
  <c r="CQ24" i="71" l="1"/>
  <c r="CR22" i="71" l="1"/>
  <c r="CR24" i="71" l="1"/>
  <c r="CS22" i="71" l="1"/>
  <c r="DZ284" i="72" l="1"/>
  <c r="CS24" i="71"/>
  <c r="CT22" i="71" l="1"/>
  <c r="CT24" i="71" l="1"/>
  <c r="CU22" i="71" l="1"/>
  <c r="CU24" i="71" l="1"/>
  <c r="CV22" i="71" l="1"/>
  <c r="CV24" i="71" l="1"/>
  <c r="CW22" i="71" l="1"/>
  <c r="CW24" i="71" l="1"/>
  <c r="CX22" i="71" l="1"/>
  <c r="CX24" i="71" l="1"/>
  <c r="EA284" i="72" l="1"/>
  <c r="CY22" i="71"/>
  <c r="CY24" i="71" l="1"/>
  <c r="CZ22" i="71" l="1"/>
  <c r="CZ24" i="71" l="1"/>
  <c r="DA22" i="71" l="1"/>
  <c r="DA24" i="71" l="1"/>
  <c r="DB22" i="71" l="1"/>
  <c r="DB24" i="71" l="1"/>
  <c r="DC22" i="71" l="1"/>
  <c r="DC24" i="71" l="1"/>
  <c r="DD22" i="71" l="1"/>
  <c r="DD24" i="71" l="1"/>
  <c r="EB284" i="72" l="1"/>
  <c r="DE22" i="71"/>
  <c r="DE24" i="71" l="1"/>
  <c r="DF22" i="71" l="1"/>
  <c r="DF24" i="71" l="1"/>
  <c r="DG22" i="71" l="1"/>
  <c r="DG24" i="71" l="1"/>
  <c r="DH22" i="71" l="1"/>
  <c r="DH24" i="71" l="1"/>
  <c r="DI22" i="71" l="1"/>
  <c r="DI24" i="71" l="1"/>
  <c r="DJ22" i="71" l="1"/>
  <c r="DJ24" i="71" l="1"/>
  <c r="EC284" i="72" l="1"/>
  <c r="DK22" i="71"/>
  <c r="DK24" i="71" l="1"/>
  <c r="DL22" i="71" l="1"/>
  <c r="DL24" i="71" l="1"/>
  <c r="DM22" i="71" l="1"/>
  <c r="DM24" i="71" l="1"/>
  <c r="DN22" i="71" l="1"/>
  <c r="DN24" i="71" l="1"/>
  <c r="DO22" i="71" l="1"/>
  <c r="DO24" i="71" l="1"/>
  <c r="DP22" i="71" l="1"/>
  <c r="DP24" i="71" l="1"/>
  <c r="ED284" i="72" l="1"/>
  <c r="DQ22" i="71"/>
  <c r="DV3" i="72"/>
  <c r="E5" i="72"/>
  <c r="F5" i="72" s="1"/>
  <c r="G5" i="72" s="1"/>
  <c r="H5" i="72" s="1"/>
  <c r="I5" i="72" s="1"/>
  <c r="J5" i="72" s="1"/>
  <c r="K5" i="72" s="1"/>
  <c r="L5" i="72" s="1"/>
  <c r="M5" i="72" s="1"/>
  <c r="N5" i="72" s="1"/>
  <c r="DQ24" i="71" l="1"/>
  <c r="DV18" i="72"/>
  <c r="DR22" i="71" l="1"/>
  <c r="DW18" i="72"/>
  <c r="DX18" i="72" s="1"/>
  <c r="DY18" i="72" s="1"/>
  <c r="DZ18" i="72" s="1"/>
  <c r="EA18" i="72" s="1"/>
  <c r="EB18" i="72" s="1"/>
  <c r="EC18" i="72" s="1"/>
  <c r="ED18" i="72" s="1"/>
  <c r="EE18" i="72" s="1"/>
  <c r="DV30" i="72"/>
  <c r="DV54" i="72"/>
  <c r="DR24" i="71" l="1"/>
  <c r="DV42" i="72"/>
  <c r="DW42" i="72" s="1"/>
  <c r="DX42" i="72" s="1"/>
  <c r="DY42" i="72" s="1"/>
  <c r="DZ42" i="72" s="1"/>
  <c r="EA42" i="72" s="1"/>
  <c r="EB42" i="72" s="1"/>
  <c r="EC42" i="72" s="1"/>
  <c r="ED42" i="72" s="1"/>
  <c r="EE42" i="72" s="1"/>
  <c r="DW30" i="72"/>
  <c r="DX30" i="72" s="1"/>
  <c r="DY30" i="72" s="1"/>
  <c r="DZ30" i="72" s="1"/>
  <c r="EA30" i="72" s="1"/>
  <c r="EB30" i="72" s="1"/>
  <c r="EC30" i="72" s="1"/>
  <c r="ED30" i="72" s="1"/>
  <c r="EE30" i="72" s="1"/>
  <c r="DW54" i="72"/>
  <c r="DX54" i="72" s="1"/>
  <c r="DY54" i="72" s="1"/>
  <c r="DZ54" i="72" s="1"/>
  <c r="EA54" i="72" s="1"/>
  <c r="EB54" i="72" s="1"/>
  <c r="EC54" i="72" s="1"/>
  <c r="ED54" i="72" s="1"/>
  <c r="EE54" i="72" s="1"/>
  <c r="DV66" i="72"/>
  <c r="DS22" i="71" l="1"/>
  <c r="DW66" i="72"/>
  <c r="DX66" i="72" s="1"/>
  <c r="DY66" i="72" s="1"/>
  <c r="DZ66" i="72" s="1"/>
  <c r="EA66" i="72" s="1"/>
  <c r="EB66" i="72" s="1"/>
  <c r="EC66" i="72" s="1"/>
  <c r="ED66" i="72" s="1"/>
  <c r="EE66" i="72" s="1"/>
  <c r="DV78" i="72"/>
  <c r="DS24" i="71" l="1"/>
  <c r="DW78" i="72"/>
  <c r="DX78" i="72" s="1"/>
  <c r="DY78" i="72" s="1"/>
  <c r="DZ78" i="72" s="1"/>
  <c r="EA78" i="72" s="1"/>
  <c r="EB78" i="72" s="1"/>
  <c r="EC78" i="72" s="1"/>
  <c r="ED78" i="72" s="1"/>
  <c r="EE78" i="72" s="1"/>
  <c r="DV90" i="72"/>
  <c r="DT22" i="71" l="1"/>
  <c r="DW90" i="72"/>
  <c r="DX90" i="72" s="1"/>
  <c r="DY90" i="72" s="1"/>
  <c r="DZ90" i="72" s="1"/>
  <c r="EA90" i="72" s="1"/>
  <c r="EB90" i="72" s="1"/>
  <c r="EC90" i="72" s="1"/>
  <c r="ED90" i="72" s="1"/>
  <c r="EE90" i="72" s="1"/>
  <c r="DV102" i="72"/>
  <c r="DT24" i="71" l="1"/>
  <c r="DW102" i="72"/>
  <c r="DX102" i="72" s="1"/>
  <c r="DY102" i="72" s="1"/>
  <c r="DZ102" i="72" s="1"/>
  <c r="EA102" i="72" s="1"/>
  <c r="EB102" i="72" s="1"/>
  <c r="EC102" i="72" s="1"/>
  <c r="ED102" i="72" s="1"/>
  <c r="EE102" i="72" s="1"/>
  <c r="DV114" i="72"/>
  <c r="DW114" i="72" l="1"/>
  <c r="DX114" i="72" s="1"/>
  <c r="DY114" i="72" s="1"/>
  <c r="DZ114" i="72" s="1"/>
  <c r="EA114" i="72" s="1"/>
  <c r="EB114" i="72" s="1"/>
  <c r="EC114" i="72" s="1"/>
  <c r="ED114" i="72" s="1"/>
  <c r="EE114" i="72" s="1"/>
  <c r="DV126" i="72"/>
  <c r="DW126" i="72" l="1"/>
  <c r="DX126" i="72" s="1"/>
  <c r="DY126" i="72" s="1"/>
  <c r="DZ126" i="72" s="1"/>
  <c r="EA126" i="72" s="1"/>
  <c r="EB126" i="72" s="1"/>
  <c r="EC126" i="72" s="1"/>
  <c r="ED126" i="72" s="1"/>
  <c r="EE126" i="72" s="1"/>
  <c r="DV138" i="72"/>
  <c r="DW138" i="72" l="1"/>
  <c r="DX138" i="72" s="1"/>
  <c r="DY138" i="72" s="1"/>
  <c r="DZ138" i="72" s="1"/>
  <c r="EA138" i="72" s="1"/>
  <c r="EB138" i="72" s="1"/>
  <c r="EC138" i="72" s="1"/>
  <c r="ED138" i="72" s="1"/>
  <c r="EE138" i="72" s="1"/>
  <c r="DV150" i="72"/>
  <c r="DW150" i="72" l="1"/>
  <c r="DX150" i="72" s="1"/>
  <c r="DY150" i="72" s="1"/>
  <c r="DZ150" i="72" s="1"/>
  <c r="EA150" i="72" s="1"/>
  <c r="EB150" i="72" s="1"/>
  <c r="EC150" i="72" s="1"/>
  <c r="ED150" i="72" s="1"/>
  <c r="EE150" i="72" s="1"/>
  <c r="DV162" i="72"/>
  <c r="EE284" i="72" l="1"/>
  <c r="DW162" i="72"/>
  <c r="DX162" i="72" s="1"/>
  <c r="DY162" i="72" s="1"/>
  <c r="DZ162" i="72" s="1"/>
  <c r="EA162" i="72" s="1"/>
  <c r="EB162" i="72" s="1"/>
  <c r="EC162" i="72" s="1"/>
  <c r="ED162" i="72" s="1"/>
  <c r="EE162" i="72" s="1"/>
  <c r="DV174" i="72"/>
  <c r="DW174" i="72" l="1"/>
  <c r="DX174" i="72" s="1"/>
  <c r="DY174" i="72" s="1"/>
  <c r="DZ174" i="72" s="1"/>
  <c r="EA174" i="72" s="1"/>
  <c r="EB174" i="72" s="1"/>
  <c r="EC174" i="72" s="1"/>
  <c r="ED174" i="72" s="1"/>
  <c r="EE174" i="72" s="1"/>
  <c r="DV186" i="72"/>
  <c r="DW186" i="72" l="1"/>
  <c r="DX186" i="72" s="1"/>
  <c r="DY186" i="72" s="1"/>
  <c r="DZ186" i="72" s="1"/>
  <c r="EA186" i="72" s="1"/>
  <c r="EB186" i="72" s="1"/>
  <c r="EC186" i="72" s="1"/>
  <c r="ED186" i="72" s="1"/>
  <c r="EE186" i="72" s="1"/>
  <c r="DV198" i="72"/>
  <c r="DW198" i="72" l="1"/>
  <c r="DX198" i="72" s="1"/>
  <c r="DY198" i="72" s="1"/>
  <c r="DZ198" i="72" s="1"/>
  <c r="EA198" i="72" s="1"/>
  <c r="EB198" i="72" s="1"/>
  <c r="EC198" i="72" s="1"/>
  <c r="ED198" i="72" s="1"/>
  <c r="EE198" i="72" s="1"/>
  <c r="DV210" i="72"/>
  <c r="DW210" i="72" l="1"/>
  <c r="DX210" i="72" s="1"/>
  <c r="DY210" i="72" s="1"/>
  <c r="DZ210" i="72" s="1"/>
  <c r="EA210" i="72" s="1"/>
  <c r="EB210" i="72" s="1"/>
  <c r="EC210" i="72" s="1"/>
  <c r="ED210" i="72" s="1"/>
  <c r="EE210" i="72" s="1"/>
  <c r="DV222" i="72"/>
  <c r="DW222" i="72" l="1"/>
  <c r="DX222" i="72" s="1"/>
  <c r="DY222" i="72" s="1"/>
  <c r="DZ222" i="72" s="1"/>
  <c r="EA222" i="72" s="1"/>
  <c r="EB222" i="72" s="1"/>
  <c r="EC222" i="72" s="1"/>
  <c r="ED222" i="72" s="1"/>
  <c r="EE222" i="72" s="1"/>
  <c r="DV234" i="72"/>
  <c r="DV285" i="72" l="1"/>
  <c r="DV246" i="72"/>
  <c r="DW234" i="72"/>
  <c r="DW246" i="72" l="1"/>
  <c r="DX246" i="72" s="1"/>
  <c r="DY246" i="72" s="1"/>
  <c r="DZ246" i="72" s="1"/>
  <c r="EA246" i="72" s="1"/>
  <c r="EB246" i="72" s="1"/>
  <c r="EC246" i="72" s="1"/>
  <c r="ED246" i="72" s="1"/>
  <c r="EE246" i="72" s="1"/>
  <c r="DV258" i="72"/>
  <c r="DW285" i="72"/>
  <c r="DX234" i="72"/>
  <c r="DY234" i="72" s="1"/>
  <c r="DZ234" i="72" s="1"/>
  <c r="EA234" i="72" s="1"/>
  <c r="EB234" i="72" s="1"/>
  <c r="EC234" i="72" s="1"/>
  <c r="ED234" i="72" s="1"/>
  <c r="EE234" i="72" s="1"/>
  <c r="DV271" i="72" l="1"/>
  <c r="DW271" i="72" s="1"/>
  <c r="DX271" i="72" s="1"/>
  <c r="DY271" i="72" s="1"/>
  <c r="DZ271" i="72" s="1"/>
  <c r="EA271" i="72" s="1"/>
  <c r="EB271" i="72" s="1"/>
  <c r="EC271" i="72" s="1"/>
  <c r="ED271" i="72" s="1"/>
  <c r="EE271" i="72" s="1"/>
  <c r="DW258" i="72"/>
  <c r="DX258" i="72" s="1"/>
  <c r="DY258" i="72" s="1"/>
  <c r="DZ258" i="72" s="1"/>
  <c r="EA258" i="72" s="1"/>
  <c r="EB258" i="72" s="1"/>
  <c r="EC258" i="72" s="1"/>
  <c r="ED258" i="72" s="1"/>
  <c r="EE258" i="72" s="1"/>
</calcChain>
</file>

<file path=xl/comments1.xml><?xml version="1.0" encoding="utf-8"?>
<comments xmlns="http://schemas.openxmlformats.org/spreadsheetml/2006/main">
  <authors>
    <author>innovateur.co.uk</author>
  </authors>
  <commentList>
    <comment ref="L10" authorId="0">
      <text>
        <r>
          <rPr>
            <sz val="8"/>
            <color indexed="81"/>
            <rFont val="Tahoma"/>
            <family val="2"/>
          </rPr>
          <t xml:space="preserve">OPTION: You can enter a % Annual increase here OR enter the totals for Year 2 and 3 manually.
</t>
        </r>
      </text>
    </comment>
    <comment ref="E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F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G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H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I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J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K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L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M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N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O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P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Q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R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S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T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U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V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W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X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Y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Z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A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B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C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D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E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F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G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H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I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J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K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L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M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N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O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P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Q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R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S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T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U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V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W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X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Y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AZ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A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B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C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D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E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F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G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H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I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J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K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L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M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N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O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P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Q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R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S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T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U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V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W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X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Y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BZ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A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B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C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D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E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F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G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H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I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J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K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L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M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N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O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P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Q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R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S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T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U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V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W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X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Y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CZ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DA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DB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DC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DD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DE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DF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DG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DH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DI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DJ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DK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DL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DM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DN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DO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DP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DQ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DR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DS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DT22" authorId="0">
      <text>
        <r>
          <rPr>
            <b/>
            <sz val="8"/>
            <color indexed="81"/>
            <rFont val="Tahoma"/>
            <family val="2"/>
          </rPr>
          <t xml:space="preserve">SALES RECEIPTS (EXCLUDING VAT): </t>
        </r>
        <r>
          <rPr>
            <sz val="8"/>
            <color indexed="81"/>
            <rFont val="Tahoma"/>
            <family val="2"/>
          </rPr>
          <t xml:space="preserve"> these have been </t>
        </r>
        <r>
          <rPr>
            <b/>
            <sz val="8"/>
            <color indexed="81"/>
            <rFont val="Tahoma"/>
            <family val="2"/>
          </rPr>
          <t>set as a default to pay the month after the sale is made</t>
        </r>
        <r>
          <rPr>
            <sz val="8"/>
            <color indexed="81"/>
            <rFont val="Tahoma"/>
            <family val="2"/>
          </rPr>
          <t xml:space="preserve">.  The formulas in these cells are not protected so can be changed. </t>
        </r>
        <r>
          <rPr>
            <b/>
            <sz val="8"/>
            <color indexed="81"/>
            <rFont val="Tahoma"/>
            <family val="2"/>
          </rPr>
          <t>THE FIRST MONTH INCLUDES full receipt of Opening Debtors  in the default formula.</t>
        </r>
        <r>
          <rPr>
            <sz val="8"/>
            <color indexed="81"/>
            <rFont val="Tahoma"/>
            <family val="2"/>
          </rPr>
          <t xml:space="preserve">
&gt;&gt;&gt;</t>
        </r>
        <r>
          <rPr>
            <b/>
            <sz val="8"/>
            <color indexed="81"/>
            <rFont val="Tahoma"/>
            <family val="2"/>
          </rPr>
          <t>Setting back the original Defaults</t>
        </r>
        <r>
          <rPr>
            <sz val="8"/>
            <color indexed="81"/>
            <rFont val="Tahoma"/>
            <family val="2"/>
          </rPr>
          <t xml:space="preserve">
1. The First Month Formula Default is: =E21
2. The Second month default formula is: =E20
3. This second month can then be copied accross to the end of the year.
</t>
        </r>
        <r>
          <rPr>
            <b/>
            <sz val="8"/>
            <color indexed="81"/>
            <rFont val="Tahoma"/>
            <family val="2"/>
          </rPr>
          <t>TO CHANGE THE DEFAULT:</t>
        </r>
        <r>
          <rPr>
            <sz val="8"/>
            <color indexed="81"/>
            <rFont val="Tahoma"/>
            <family val="2"/>
          </rPr>
          <t xml:space="preserve">
&gt;&gt;&gt;</t>
        </r>
        <r>
          <rPr>
            <b/>
            <sz val="8"/>
            <color indexed="81"/>
            <rFont val="Tahoma"/>
            <family val="2"/>
          </rPr>
          <t xml:space="preserve"> To pay the same month as invoced</t>
        </r>
        <r>
          <rPr>
            <sz val="8"/>
            <color indexed="81"/>
            <rFont val="Tahoma"/>
            <family val="2"/>
          </rPr>
          <t xml:space="preserve"> - simply change the formula to = the above month, e.g.
1. </t>
        </r>
        <r>
          <rPr>
            <b/>
            <sz val="8"/>
            <color indexed="81"/>
            <rFont val="Tahoma"/>
            <family val="2"/>
          </rPr>
          <t>First Month</t>
        </r>
        <r>
          <rPr>
            <sz val="8"/>
            <color indexed="81"/>
            <rFont val="Tahoma"/>
            <family val="2"/>
          </rPr>
          <t xml:space="preserve">:  </t>
        </r>
        <r>
          <rPr>
            <b/>
            <sz val="8"/>
            <color indexed="81"/>
            <rFont val="Tahoma"/>
            <family val="2"/>
          </rPr>
          <t>=E21+E20   [E21 are the opening debtors you entered]</t>
        </r>
        <r>
          <rPr>
            <sz val="8"/>
            <color indexed="81"/>
            <rFont val="Tahoma"/>
            <family val="2"/>
          </rPr>
          <t xml:space="preserve">
2. </t>
        </r>
        <r>
          <rPr>
            <b/>
            <sz val="8"/>
            <color indexed="81"/>
            <rFont val="Tahoma"/>
            <family val="2"/>
          </rPr>
          <t>Second Month</t>
        </r>
        <r>
          <rPr>
            <sz val="8"/>
            <color indexed="81"/>
            <rFont val="Tahoma"/>
            <family val="2"/>
          </rPr>
          <t xml:space="preserve"> : </t>
        </r>
        <r>
          <rPr>
            <b/>
            <sz val="8"/>
            <color indexed="81"/>
            <rFont val="Tahoma"/>
            <family val="2"/>
          </rPr>
          <t>=F20</t>
        </r>
        <r>
          <rPr>
            <sz val="8"/>
            <color indexed="81"/>
            <rFont val="Tahoma"/>
            <family val="2"/>
          </rPr>
          <t xml:space="preserve">
3. then </t>
        </r>
        <r>
          <rPr>
            <b/>
            <sz val="8"/>
            <color indexed="81"/>
            <rFont val="Tahoma"/>
            <family val="2"/>
          </rPr>
          <t>Copy Second Month to end of year</t>
        </r>
        <r>
          <rPr>
            <sz val="8"/>
            <color indexed="81"/>
            <rFont val="Tahoma"/>
            <family val="2"/>
          </rPr>
          <t xml:space="preserve">
&gt;&gt;&gt;</t>
        </r>
        <r>
          <rPr>
            <b/>
            <sz val="8"/>
            <color indexed="81"/>
            <rFont val="Tahoma"/>
            <family val="2"/>
          </rPr>
          <t xml:space="preserve">YOU CAN ALSO INSERT PAYMENTS MANUALY MONTHLY </t>
        </r>
        <r>
          <rPr>
            <sz val="8"/>
            <color indexed="81"/>
            <rFont val="Tahoma"/>
            <family val="2"/>
          </rPr>
          <t xml:space="preserve"> - insert these manually here - </t>
        </r>
        <r>
          <rPr>
            <b/>
            <sz val="8"/>
            <color indexed="81"/>
            <rFont val="Tahoma"/>
            <family val="2"/>
          </rPr>
          <t xml:space="preserve">EXCLUDING VAT !!!! </t>
        </r>
        <r>
          <rPr>
            <sz val="8"/>
            <color indexed="81"/>
            <rFont val="Tahoma"/>
            <family val="2"/>
          </rPr>
          <t xml:space="preserve">remember to exclude VAT - just post the Net Sales Figure.
</t>
        </r>
        <r>
          <rPr>
            <b/>
            <sz val="8"/>
            <color indexed="81"/>
            <rFont val="Tahoma"/>
            <family val="2"/>
          </rPr>
          <t>The spredsheet will calculate debtors</t>
        </r>
        <r>
          <rPr>
            <sz val="8"/>
            <color indexed="81"/>
            <rFont val="Tahoma"/>
            <family val="2"/>
          </rPr>
          <t xml:space="preserve">. 
</t>
        </r>
      </text>
    </comment>
    <comment ref="DW22" authorId="0">
      <text>
        <r>
          <rPr>
            <b/>
            <sz val="8"/>
            <color indexed="81"/>
            <rFont val="Tahoma"/>
            <family val="2"/>
          </rPr>
          <t xml:space="preserve">YOU CAN ADJUST THIS AND NEXT PAYMENT FIGURE TO AMEND DEBTORS </t>
        </r>
        <r>
          <rPr>
            <sz val="8"/>
            <color indexed="81"/>
            <rFont val="Tahoma"/>
            <family val="2"/>
          </rPr>
          <t xml:space="preserve">
below</t>
        </r>
      </text>
    </comment>
    <comment ref="DX22" authorId="0">
      <text>
        <r>
          <rPr>
            <b/>
            <sz val="8"/>
            <color indexed="81"/>
            <rFont val="Tahoma"/>
            <family val="2"/>
          </rPr>
          <t xml:space="preserve">YOU CAN ADJUST THIS AND NEXT PAYMENT FIGURE TO AMEND DEBTORS </t>
        </r>
        <r>
          <rPr>
            <sz val="8"/>
            <color indexed="81"/>
            <rFont val="Tahoma"/>
            <family val="2"/>
          </rPr>
          <t xml:space="preserve">
below</t>
        </r>
      </text>
    </comment>
    <comment ref="DY22" authorId="0">
      <text>
        <r>
          <rPr>
            <b/>
            <sz val="8"/>
            <color indexed="81"/>
            <rFont val="Tahoma"/>
            <family val="2"/>
          </rPr>
          <t xml:space="preserve">YOU CAN ADJUST THIS AND NEXT PAYMENT FIGURE TO AMEND DEBTORS </t>
        </r>
        <r>
          <rPr>
            <sz val="8"/>
            <color indexed="81"/>
            <rFont val="Tahoma"/>
            <family val="2"/>
          </rPr>
          <t xml:space="preserve">
below</t>
        </r>
      </text>
    </comment>
    <comment ref="DZ22" authorId="0">
      <text>
        <r>
          <rPr>
            <b/>
            <sz val="8"/>
            <color indexed="81"/>
            <rFont val="Tahoma"/>
            <family val="2"/>
          </rPr>
          <t xml:space="preserve">YOU CAN ADJUST THIS AND NEXT PAYMENT FIGURE TO AMEND DEBTORS </t>
        </r>
        <r>
          <rPr>
            <sz val="8"/>
            <color indexed="81"/>
            <rFont val="Tahoma"/>
            <family val="2"/>
          </rPr>
          <t xml:space="preserve">
below</t>
        </r>
      </text>
    </comment>
    <comment ref="EA22" authorId="0">
      <text>
        <r>
          <rPr>
            <b/>
            <sz val="8"/>
            <color indexed="81"/>
            <rFont val="Tahoma"/>
            <family val="2"/>
          </rPr>
          <t xml:space="preserve">YOU CAN ADJUST THIS AND NEXT PAYMENT FIGURE TO AMEND DEBTORS </t>
        </r>
        <r>
          <rPr>
            <sz val="8"/>
            <color indexed="81"/>
            <rFont val="Tahoma"/>
            <family val="2"/>
          </rPr>
          <t xml:space="preserve">
below</t>
        </r>
      </text>
    </comment>
    <comment ref="EB22" authorId="0">
      <text>
        <r>
          <rPr>
            <b/>
            <sz val="8"/>
            <color indexed="81"/>
            <rFont val="Tahoma"/>
            <family val="2"/>
          </rPr>
          <t xml:space="preserve">YOU CAN ADJUST THIS AND NEXT PAYMENT FIGURE TO AMEND DEBTORS </t>
        </r>
        <r>
          <rPr>
            <sz val="8"/>
            <color indexed="81"/>
            <rFont val="Tahoma"/>
            <family val="2"/>
          </rPr>
          <t xml:space="preserve">
below</t>
        </r>
      </text>
    </comment>
    <comment ref="EC22" authorId="0">
      <text>
        <r>
          <rPr>
            <b/>
            <sz val="8"/>
            <color indexed="81"/>
            <rFont val="Tahoma"/>
            <family val="2"/>
          </rPr>
          <t xml:space="preserve">YOU CAN ADJUST THIS AND NEXT PAYMENT FIGURE TO AMEND DEBTORS </t>
        </r>
        <r>
          <rPr>
            <sz val="8"/>
            <color indexed="81"/>
            <rFont val="Tahoma"/>
            <family val="2"/>
          </rPr>
          <t xml:space="preserve">
below</t>
        </r>
      </text>
    </comment>
    <comment ref="ED22" authorId="0">
      <text>
        <r>
          <rPr>
            <b/>
            <sz val="8"/>
            <color indexed="81"/>
            <rFont val="Tahoma"/>
            <family val="2"/>
          </rPr>
          <t xml:space="preserve">YOU CAN ADJUST THIS AND NEXT PAYMENT FIGURE TO AMEND DEBTORS </t>
        </r>
        <r>
          <rPr>
            <sz val="8"/>
            <color indexed="81"/>
            <rFont val="Tahoma"/>
            <family val="2"/>
          </rPr>
          <t xml:space="preserve">
below</t>
        </r>
      </text>
    </comment>
    <comment ref="EE22" authorId="0">
      <text>
        <r>
          <rPr>
            <b/>
            <sz val="8"/>
            <color indexed="81"/>
            <rFont val="Tahoma"/>
            <family val="2"/>
          </rPr>
          <t xml:space="preserve">YOU CAN ADJUST THIS AND NEXT PAYMENT FIGURE TO AMEND DEBTORS </t>
        </r>
        <r>
          <rPr>
            <sz val="8"/>
            <color indexed="81"/>
            <rFont val="Tahoma"/>
            <family val="2"/>
          </rPr>
          <t xml:space="preserve">
below</t>
        </r>
      </text>
    </comment>
    <comment ref="E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F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G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H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I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J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K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L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M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N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O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P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Q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R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S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T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U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V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W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X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Y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Z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A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B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C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D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E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F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G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H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I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J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K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L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M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N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O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P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Q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R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S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T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U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V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W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X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Y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AZ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A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B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C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D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E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F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G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H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I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J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K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L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M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N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O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P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Q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R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S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T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U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V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W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X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Y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Z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A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B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C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D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E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F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G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H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I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J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K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L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M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N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O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P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Q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R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S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T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U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V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W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X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Y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CZ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DA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DB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DC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DD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DE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DF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DG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DH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DI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DJ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DK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DL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DM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DN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DO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DP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DQ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DR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DS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DT45" authorId="0">
      <text>
        <r>
          <rPr>
            <b/>
            <sz val="8"/>
            <color indexed="81"/>
            <rFont val="Tahoma"/>
            <family val="2"/>
          </rPr>
          <t>STOCK PURCHASES</t>
        </r>
        <r>
          <rPr>
            <sz val="8"/>
            <color indexed="81"/>
            <rFont val="Tahoma"/>
            <family val="2"/>
          </rPr>
          <t xml:space="preserve">
This is set to automatically take the Cost of Sales for the period as the Purchases - you can insert Purchases manually - but check to ensure your Closing Stock does not go negative.</t>
        </r>
      </text>
    </comment>
    <comment ref="B47" authorId="0">
      <text>
        <r>
          <rPr>
            <b/>
            <sz val="8"/>
            <color indexed="81"/>
            <rFont val="Tahoma"/>
            <family val="2"/>
          </rPr>
          <t>innovateur.co.uk:</t>
        </r>
        <r>
          <rPr>
            <sz val="8"/>
            <color indexed="81"/>
            <rFont val="Tahoma"/>
            <family val="2"/>
          </rPr>
          <t xml:space="preserve">
ADD TO THIS ANY OPENING CREDITOR PAYMENTS MANUALLY TO THE FORMULA - e.g =E45+20000
if 20,000 of opening creditors is due to be paid this month.  This is only necessary until that opening figure is cleared then the model take over.</t>
        </r>
      </text>
    </comment>
    <comment ref="E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F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G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H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I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J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K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L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M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N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O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P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Q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R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S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T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U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V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W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X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Y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Z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A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B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C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D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E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F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G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H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I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J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K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L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M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N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O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P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Q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R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S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T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U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V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W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X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Y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AZ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A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B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C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D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E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F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G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H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I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J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K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L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M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N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O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P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Q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R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S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T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U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V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W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X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Y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BZ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A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B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C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D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E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F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G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H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I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J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K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L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M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N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O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P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Q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R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S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T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U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V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W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X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Y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CZ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DA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DB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DC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DD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DE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DF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DG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DH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DI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DJ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DK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DL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DM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DN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DO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DP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DQ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DR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DS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DT47" authorId="0">
      <text>
        <r>
          <rPr>
            <b/>
            <sz val="8"/>
            <color indexed="81"/>
            <rFont val="Tahoma"/>
            <family val="2"/>
          </rPr>
          <t>PAYMENT FOR STOCK PURCHASES</t>
        </r>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
</t>
        </r>
        <r>
          <rPr>
            <b/>
            <sz val="8"/>
            <color indexed="81"/>
            <rFont val="Tahoma"/>
            <family val="2"/>
          </rPr>
          <t>OPENING CREDITORS - SUPPLIERS OWED MONEY AT THE START OF THE FORECAST</t>
        </r>
        <r>
          <rPr>
            <sz val="8"/>
            <color indexed="81"/>
            <rFont val="Tahoma"/>
            <family val="2"/>
          </rPr>
          <t xml:space="preserve">
ADD manually to these monthly payments for stock, any payments that should be made to clear  monies owed to creditors at the start of the forecast.  Add them to the formula for each month you want a payment made until the opening balance is cleared.  
ADD CREDITOR PAYMENTS MANUALLY TO THE FORMULA - e.g: 
=E45</t>
        </r>
        <r>
          <rPr>
            <b/>
            <sz val="8"/>
            <color indexed="81"/>
            <rFont val="Tahoma"/>
            <family val="2"/>
          </rPr>
          <t>+20000</t>
        </r>
        <r>
          <rPr>
            <sz val="8"/>
            <color indexed="81"/>
            <rFont val="Tahoma"/>
            <family val="2"/>
          </rPr>
          <t xml:space="preserve">
if 20,000 of opening creditors is due to be paid this month.  This is only necessary until that opening creditor figure, that you inserted in the starting position,  is cleared then the model takes over.</t>
        </r>
      </text>
    </comment>
    <comment ref="E67" authorId="0">
      <text>
        <r>
          <rPr>
            <sz val="8"/>
            <color indexed="81"/>
            <rFont val="Tahoma"/>
            <family val="2"/>
          </rPr>
          <t xml:space="preserve">
This is set to automatically pay for the purchases during the same month as they were made - you can change this by inserting 0 in the first month - this will mean purchases are then paid the following month</t>
        </r>
      </text>
    </comment>
  </commentList>
</comments>
</file>

<file path=xl/comments2.xml><?xml version="1.0" encoding="utf-8"?>
<comments xmlns="http://schemas.openxmlformats.org/spreadsheetml/2006/main">
  <authors>
    <author>innovateur.co.uk</author>
  </authors>
  <commentList>
    <comment ref="L16" authorId="0">
      <text>
        <r>
          <rPr>
            <b/>
            <sz val="8"/>
            <color indexed="81"/>
            <rFont val="Tahoma"/>
            <family val="2"/>
          </rPr>
          <t>Change if</t>
        </r>
        <r>
          <rPr>
            <sz val="8"/>
            <color indexed="81"/>
            <rFont val="Tahoma"/>
            <family val="2"/>
          </rPr>
          <t xml:space="preserve"> VAT Rates Differ on</t>
        </r>
        <r>
          <rPr>
            <b/>
            <sz val="8"/>
            <color indexed="81"/>
            <rFont val="Tahoma"/>
            <family val="2"/>
          </rPr>
          <t xml:space="preserve"> SALES and COSTS</t>
        </r>
        <r>
          <rPr>
            <sz val="8"/>
            <color indexed="81"/>
            <rFont val="Tahoma"/>
            <family val="2"/>
          </rPr>
          <t xml:space="preserve">
If the Effective Rate of VAT / GST on SALES is different to that on COSTS - Change This Figure - BY DEFAULT IT EQUALS TOP FIGURE</t>
        </r>
      </text>
    </comment>
    <comment ref="E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F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G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H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I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J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K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L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M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N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O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P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Q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R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S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T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U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V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W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X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Y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Z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A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B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C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D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E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F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G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H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I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J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K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L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M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N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O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P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Q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R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S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T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U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V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W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X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Y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AZ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A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B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C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D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E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F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G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H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I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J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K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L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M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N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O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P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Q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R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S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T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U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V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W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X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Y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BZ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A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B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C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D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E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F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G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H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I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J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K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L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M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N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O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P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Q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R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S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T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U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V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W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X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Y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CZ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DA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DB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DC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DD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DE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DF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DG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DH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DI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DJ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DK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DL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DM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DN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DO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DP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DQ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DR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DS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DT23" authorId="0">
      <text>
        <r>
          <rPr>
            <sz val="8"/>
            <color indexed="81"/>
            <rFont val="Tahoma"/>
            <family val="2"/>
          </rPr>
          <t xml:space="preserve"> </t>
        </r>
        <r>
          <rPr>
            <b/>
            <sz val="12"/>
            <color indexed="81"/>
            <rFont val="Tahoma"/>
            <family val="2"/>
          </rPr>
          <t xml:space="preserve">MONTH BY MONTH HERE - if you do not want to use 1st year total default.
</t>
        </r>
        <r>
          <rPr>
            <sz val="8"/>
            <color indexed="81"/>
            <rFont val="Tahoma"/>
            <family val="2"/>
          </rPr>
          <t xml:space="preserve">
</t>
        </r>
        <r>
          <rPr>
            <b/>
            <sz val="8"/>
            <color indexed="81"/>
            <rFont val="Tahoma"/>
            <family val="2"/>
          </rPr>
          <t xml:space="preserve">To reset the default </t>
        </r>
        <r>
          <rPr>
            <sz val="8"/>
            <color indexed="81"/>
            <rFont val="Tahoma"/>
            <family val="2"/>
          </rPr>
          <t xml:space="preserve">enter the formula: </t>
        </r>
        <r>
          <rPr>
            <b/>
            <sz val="8"/>
            <color indexed="81"/>
            <rFont val="Tahoma"/>
            <family val="2"/>
          </rPr>
          <t>=$E17/12</t>
        </r>
        <r>
          <rPr>
            <sz val="8"/>
            <color indexed="81"/>
            <rFont val="Tahoma"/>
            <family val="2"/>
          </rPr>
          <t xml:space="preserve">  
in the first cell and copy and copy across until the end of th year</t>
        </r>
      </text>
    </comment>
    <comment ref="E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F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G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H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I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J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K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L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M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N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O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P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Q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R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S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T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U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V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W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X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Y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Z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A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B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C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D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E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F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G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H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I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J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K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L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M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N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O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P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Q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R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S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T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U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V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W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X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Y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AZ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A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B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C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D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E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F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G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H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I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J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K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L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M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N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O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P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Q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R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S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T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U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V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W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X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Y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BZ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A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B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C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D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E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F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G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H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I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J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K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L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M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N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O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P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Q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R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S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T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U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V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W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X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Y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CZ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DA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DB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DC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DD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DE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DF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DG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DH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DI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DJ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DK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DL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DM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DN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DO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DP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DQ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DR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DS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DT25" authorId="0">
      <text>
        <r>
          <rPr>
            <b/>
            <sz val="12"/>
            <color indexed="81"/>
            <rFont val="Tahoma"/>
            <family val="2"/>
          </rPr>
          <t>PAYMENTS</t>
        </r>
        <r>
          <rPr>
            <b/>
            <sz val="8"/>
            <color indexed="81"/>
            <rFont val="Tahoma"/>
            <family val="2"/>
          </rPr>
          <t xml:space="preserve"> (EXCLUDING VAT) : </t>
        </r>
        <r>
          <rPr>
            <sz val="8"/>
            <color indexed="81"/>
            <rFont val="Tahoma"/>
            <family val="2"/>
          </rPr>
          <t xml:space="preserve"> these have been </t>
        </r>
        <r>
          <rPr>
            <b/>
            <sz val="8"/>
            <color indexed="81"/>
            <rFont val="Tahoma"/>
            <family val="2"/>
          </rPr>
          <t>set as a default to pay the month after the expense is incurred</t>
        </r>
        <r>
          <rPr>
            <sz val="8"/>
            <color indexed="81"/>
            <rFont val="Tahoma"/>
            <family val="2"/>
          </rPr>
          <t xml:space="preserve">.  The formulas in these cells are not protected so can be changed:
If you want to change this:
</t>
        </r>
        <r>
          <rPr>
            <b/>
            <sz val="8"/>
            <color indexed="81"/>
            <rFont val="Tahoma"/>
            <family val="2"/>
          </rPr>
          <t>To pay the same month</t>
        </r>
        <r>
          <rPr>
            <sz val="8"/>
            <color indexed="81"/>
            <rFont val="Tahoma"/>
            <family val="2"/>
          </rPr>
          <t xml:space="preserve"> 
Change the formula to = the ' Expenses / Month' Cell above, and copy across 
(i.e. for first month:  </t>
        </r>
        <r>
          <rPr>
            <b/>
            <sz val="8"/>
            <color indexed="81"/>
            <rFont val="Tahoma"/>
            <family val="2"/>
          </rPr>
          <t xml:space="preserve">=E25 </t>
        </r>
        <r>
          <rPr>
            <sz val="8"/>
            <color indexed="81"/>
            <rFont val="Tahoma"/>
            <family val="2"/>
          </rPr>
          <t xml:space="preserve">     
Then copy that accross for the rest of the year
</t>
        </r>
        <r>
          <rPr>
            <b/>
            <sz val="8"/>
            <color indexed="81"/>
            <rFont val="Tahoma"/>
            <family val="2"/>
          </rPr>
          <t>Manual Entry for Other Frequencies</t>
        </r>
        <r>
          <rPr>
            <sz val="8"/>
            <color indexed="81"/>
            <rFont val="Tahoma"/>
            <family val="2"/>
          </rPr>
          <t xml:space="preserve">
You can enter other payment frequencies manually or by entering your own formuala
</t>
        </r>
        <r>
          <rPr>
            <b/>
            <sz val="8"/>
            <color indexed="81"/>
            <rFont val="Tahoma"/>
            <family val="2"/>
          </rPr>
          <t>The spredsheet will calculate creditors</t>
        </r>
        <r>
          <rPr>
            <sz val="8"/>
            <color indexed="81"/>
            <rFont val="Tahoma"/>
            <family val="2"/>
          </rPr>
          <t xml:space="preserve"> (or pre-payments which will reduce creitor balaces). 
NOTE </t>
        </r>
        <r>
          <rPr>
            <b/>
            <i/>
            <sz val="8"/>
            <color indexed="81"/>
            <rFont val="Tahoma"/>
            <family val="2"/>
          </rPr>
          <t>Any historic creditors for this line should be bundled together as Trade Creditors  in the OPENING INPUTS sheet.</t>
        </r>
        <r>
          <rPr>
            <i/>
            <sz val="8"/>
            <color indexed="81"/>
            <rFont val="Tahoma"/>
            <family val="2"/>
          </rPr>
          <t xml:space="preserve"> </t>
        </r>
      </text>
    </comment>
    <comment ref="E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F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G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H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I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J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K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L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M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N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O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P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Q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R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S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T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U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V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W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X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Y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Z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A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B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C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D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E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F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G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H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I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J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K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L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M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N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O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P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Q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R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S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T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U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V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W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X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Y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Z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A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B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C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D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E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F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G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H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I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J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K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L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M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N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O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P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Q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R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S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T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U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V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W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X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Y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Z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A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B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C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D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E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F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G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H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I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J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K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L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M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N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O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P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Q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R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S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T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U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V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W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X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Y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Z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A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B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C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D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E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F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G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H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I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J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K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L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M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N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O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P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Q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R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S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T13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E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F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G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H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I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J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K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L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M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N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O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P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Q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R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S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T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U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V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W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X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Y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Z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A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B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C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D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E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F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G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H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I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J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K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L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M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N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O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P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Q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R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S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T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U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V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W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X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Y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Z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A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B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C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D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E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F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G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H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I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J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K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L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M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N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O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P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Q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R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S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T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U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V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W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X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Y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Z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A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B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C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D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E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F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G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H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I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J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K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L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M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N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O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P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Q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R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S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T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U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V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W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X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Y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Z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A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B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C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D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E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F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G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H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I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J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K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L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M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N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O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P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Q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R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S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T14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E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F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G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H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I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J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K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L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M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N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O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P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Q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R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S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T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U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V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W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X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Y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Z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A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B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C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D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E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F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G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H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I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J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K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L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M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N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O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P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Q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R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S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T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U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V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W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X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Y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Z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A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B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C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D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E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F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G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H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I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J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K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L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M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N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O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P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Q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R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S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T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U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V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W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X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Y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Z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A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B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C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D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E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F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G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H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I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J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K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L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M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N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O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P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Q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R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S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T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U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V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W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X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Y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Z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A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B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C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D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E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F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G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H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I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J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K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L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M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N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O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P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Q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R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S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T15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E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F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G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H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I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J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K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L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M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N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O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P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Q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R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S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T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U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V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W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X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Y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Z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A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B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C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D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E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F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G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H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I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J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K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L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M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N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O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P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Q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R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S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T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U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V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W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X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Y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Z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A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B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C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D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E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F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G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H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I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J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K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L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M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N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O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P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Q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R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S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T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U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V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W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X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Y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Z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A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B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C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D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E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F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G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H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I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J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K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L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M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N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O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P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Q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R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S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T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U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V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W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X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Y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Z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A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B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C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D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E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F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G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H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I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J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K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L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M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N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O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P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Q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R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S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T179"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E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F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G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H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I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J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K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L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M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N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O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P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Q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R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S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T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U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V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W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X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Y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Z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A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B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C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D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E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F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G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H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I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J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K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L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M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N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O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P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Q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R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S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T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U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V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W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X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Y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Z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A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B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C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D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E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F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G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H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I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J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K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L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M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N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O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P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Q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R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S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T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U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V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W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X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Y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Z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A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B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C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D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E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F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G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H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I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J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K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L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M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N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O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P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Q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R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S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T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U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V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W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X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Y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Z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A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B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C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D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E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F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G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H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I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J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K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L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M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N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O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P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Q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R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S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T191"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E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F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G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H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I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J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K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L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M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N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O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P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Q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R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S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T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U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V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W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X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Y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Z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A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B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C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D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E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F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G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H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I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J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K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L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M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N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O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P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Q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R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S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T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U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V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W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X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Y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Z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A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B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C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D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E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F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G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H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I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J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K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L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M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N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O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P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Q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R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S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T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U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V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W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X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Y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Z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A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B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C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D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E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F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G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H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I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J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K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L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M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N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O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P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Q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R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S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T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U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V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W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X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Y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Z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A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B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C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D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E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F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G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H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I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J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K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L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M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N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O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P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Q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R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S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T203"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E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F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G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H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I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J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K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L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M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N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O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P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Q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R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S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T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U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V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W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X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Y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Z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A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B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C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D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E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F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G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H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I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J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K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L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M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N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O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P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Q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R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S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T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U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V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W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X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Y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Z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A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B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C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D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E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F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G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H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I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J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K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L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M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N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O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P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Q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R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S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T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U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V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W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X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Y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Z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A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B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C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D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E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F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G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H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I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J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K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L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M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N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O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P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Q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R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S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T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U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V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W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X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Y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Z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A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B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C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D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E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F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G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H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I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J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K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L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M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N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O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P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Q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R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S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T215"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E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F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G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H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I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J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K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L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M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N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O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P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Q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R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S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T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U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V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W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X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Y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Z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A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B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C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D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E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F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G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H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I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J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K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L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M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N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O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P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Q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R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S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T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U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V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W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X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Y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AZ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A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B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C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D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E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F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G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H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I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J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K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L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M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N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O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P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Q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R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S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T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U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V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W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X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Y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BZ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A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B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C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D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E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F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G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H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I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J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K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L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M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N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O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P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Q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R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S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T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U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V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W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X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Y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CZ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A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B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C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D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E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F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G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H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I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J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K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L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M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N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O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P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Q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R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S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 ref="DT227" authorId="0">
      <text>
        <r>
          <rPr>
            <b/>
            <sz val="8"/>
            <color indexed="81"/>
            <rFont val="Tahoma"/>
            <family val="2"/>
          </rPr>
          <t>Year One Expenses</t>
        </r>
        <r>
          <rPr>
            <sz val="8"/>
            <color indexed="81"/>
            <rFont val="Tahoma"/>
            <family val="2"/>
          </rPr>
          <t xml:space="preserve">:
 </t>
        </r>
        <r>
          <rPr>
            <b/>
            <sz val="12"/>
            <color indexed="81"/>
            <rFont val="Tahoma"/>
            <family val="2"/>
          </rPr>
          <t xml:space="preserve">MONTH BY MONTH HERE - if you do not want to use 1st year default.
</t>
        </r>
        <r>
          <rPr>
            <sz val="8"/>
            <color indexed="81"/>
            <rFont val="Tahoma"/>
            <family val="2"/>
          </rPr>
          <t xml:space="preserve">
If you do decide to change the month-by-month cells and then to change back, </t>
        </r>
        <r>
          <rPr>
            <b/>
            <sz val="8"/>
            <color indexed="81"/>
            <rFont val="Tahoma"/>
            <family val="2"/>
          </rPr>
          <t>GOING BACK TO THE DEFAULT REQUIRES YOU TO ENTER THE FORMULAS AGAIN</t>
        </r>
        <r>
          <rPr>
            <sz val="8"/>
            <color indexed="81"/>
            <rFont val="Tahoma"/>
            <family val="2"/>
          </rPr>
          <t xml:space="preserve"> -  and each cell should = ' year 1 input cell reference ' /12</t>
        </r>
      </text>
    </comment>
  </commentList>
</comments>
</file>

<file path=xl/comments3.xml><?xml version="1.0" encoding="utf-8"?>
<comments xmlns="http://schemas.openxmlformats.org/spreadsheetml/2006/main">
  <authors>
    <author>innovateur.co.uk</author>
  </authors>
  <commentList>
    <comment ref="D23" authorId="0">
      <text>
        <r>
          <rPr>
            <b/>
            <sz val="8"/>
            <color indexed="81"/>
            <rFont val="Tahoma"/>
            <family val="2"/>
          </rPr>
          <t>innovateur.co.uk:</t>
        </r>
        <r>
          <rPr>
            <sz val="8"/>
            <color indexed="81"/>
            <rFont val="Tahoma"/>
            <family val="2"/>
          </rPr>
          <t xml:space="preserve">
If you do have </t>
        </r>
        <r>
          <rPr>
            <b/>
            <sz val="8"/>
            <color indexed="81"/>
            <rFont val="Tahoma"/>
            <family val="2"/>
          </rPr>
          <t>Opening Creditors</t>
        </r>
        <r>
          <rPr>
            <sz val="8"/>
            <color indexed="81"/>
            <rFont val="Tahoma"/>
            <family val="2"/>
          </rPr>
          <t xml:space="preserve"> - INSERT THEM HERE.  You will be asked </t>
        </r>
        <r>
          <rPr>
            <b/>
            <sz val="8"/>
            <color indexed="81"/>
            <rFont val="Tahoma"/>
            <family val="2"/>
          </rPr>
          <t>LATER IN THE MODEL</t>
        </r>
        <r>
          <rPr>
            <sz val="8"/>
            <color indexed="81"/>
            <rFont val="Tahoma"/>
            <family val="2"/>
          </rPr>
          <t xml:space="preserve"> to Manually Enter in the 'Cost of Sales' input sheet the PAYMENTS MADE  until this opening CREDITOR balance is cleared - the sheet has notes on how to do this when you get to it.
THIS IS NOT NECESSARY FOR VAT AS THE OPENING VAT CREDITOR IS TAKEN INTO THE MODEL AUTOMATICALLY.</t>
        </r>
      </text>
    </comment>
  </commentList>
</comments>
</file>

<file path=xl/comments4.xml><?xml version="1.0" encoding="utf-8"?>
<comments xmlns="http://schemas.openxmlformats.org/spreadsheetml/2006/main">
  <authors>
    <author>Maria</author>
    <author>Jon</author>
  </authors>
  <commentList>
    <comment ref="C8" authorId="0">
      <text>
        <r>
          <rPr>
            <b/>
            <sz val="8"/>
            <color indexed="81"/>
            <rFont val="Tahoma"/>
            <family val="2"/>
          </rPr>
          <t>Amortization Period</t>
        </r>
        <r>
          <rPr>
            <sz val="8"/>
            <color indexed="81"/>
            <rFont val="Tahoma"/>
            <family val="2"/>
          </rPr>
          <t xml:space="preserve">
This represents the </t>
        </r>
        <r>
          <rPr>
            <b/>
            <sz val="8"/>
            <color indexed="81"/>
            <rFont val="Tahoma"/>
            <family val="2"/>
          </rPr>
          <t>term</t>
        </r>
        <r>
          <rPr>
            <sz val="8"/>
            <color indexed="81"/>
            <rFont val="Tahoma"/>
            <family val="2"/>
          </rPr>
          <t xml:space="preserve"> or period of the loan. If the loan is a 3-year loan, then your monthly payment schedule is based upon a simple 3-year loan calculation. The idea is to make a </t>
        </r>
        <r>
          <rPr>
            <b/>
            <sz val="8"/>
            <color indexed="81"/>
            <rFont val="Tahoma"/>
            <family val="2"/>
          </rPr>
          <t>balloon payment</t>
        </r>
        <r>
          <rPr>
            <sz val="8"/>
            <color indexed="81"/>
            <rFont val="Tahoma"/>
            <family val="2"/>
          </rPr>
          <t xml:space="preserve"> before the end of the loan period in order to reduce the amount of total interest that you need to pay, while allowing you to have low monthly payments initially. This requires discipline and planning to ensure that you will have the necessary cash to pay the balloon amount.</t>
        </r>
      </text>
    </comment>
    <comment ref="C9" authorId="0">
      <text>
        <r>
          <rPr>
            <b/>
            <sz val="8"/>
            <color indexed="81"/>
            <rFont val="Tahoma"/>
            <family val="2"/>
          </rPr>
          <t># of Payments:</t>
        </r>
        <r>
          <rPr>
            <sz val="8"/>
            <color indexed="81"/>
            <rFont val="Tahoma"/>
            <family val="2"/>
          </rPr>
          <t xml:space="preserve">
The balloon payment will be the last payment, made at the end of the last period and combining both the interest due and the remaining principal.</t>
        </r>
      </text>
    </comment>
    <comment ref="C10" authorId="1">
      <text>
        <r>
          <rPr>
            <b/>
            <sz val="8"/>
            <color indexed="81"/>
            <rFont val="Tahoma"/>
            <family val="2"/>
          </rPr>
          <t>Begin Date:</t>
        </r>
        <r>
          <rPr>
            <sz val="8"/>
            <color indexed="81"/>
            <rFont val="Tahoma"/>
            <family val="2"/>
          </rPr>
          <t xml:space="preserve">
The first payment will be made 1 month after the Begin Date.</t>
        </r>
      </text>
    </comment>
    <comment ref="C11" authorId="1">
      <text>
        <r>
          <rPr>
            <b/>
            <sz val="8"/>
            <color indexed="81"/>
            <rFont val="Tahoma"/>
            <family val="2"/>
          </rPr>
          <t>Interest Only:</t>
        </r>
        <r>
          <rPr>
            <sz val="8"/>
            <color indexed="81"/>
            <rFont val="Tahoma"/>
            <family val="2"/>
          </rPr>
          <t xml:space="preserve">
This option lets you specify whether the Monthly Payment should be interest only.</t>
        </r>
      </text>
    </comment>
    <comment ref="C15" authorId="1">
      <text>
        <r>
          <rPr>
            <b/>
            <sz val="8"/>
            <color indexed="81"/>
            <rFont val="Tahoma"/>
            <family val="2"/>
          </rPr>
          <t>Monthly Payment:</t>
        </r>
        <r>
          <rPr>
            <sz val="8"/>
            <color indexed="81"/>
            <rFont val="Tahoma"/>
            <family val="2"/>
          </rPr>
          <t xml:space="preserve">
This is your regular payment amount, rounded to the nearest cent.</t>
        </r>
      </text>
    </comment>
    <comment ref="C16" authorId="1">
      <text>
        <r>
          <rPr>
            <b/>
            <sz val="8"/>
            <color indexed="81"/>
            <rFont val="Tahoma"/>
            <family val="2"/>
          </rPr>
          <t>Balloon Payment:</t>
        </r>
        <r>
          <rPr>
            <sz val="8"/>
            <color indexed="81"/>
            <rFont val="Tahoma"/>
            <family val="2"/>
          </rPr>
          <t xml:space="preserve">
This value is calculated using some built-in Excel functions. It does NOT take rounding of the regular payment into account.</t>
        </r>
      </text>
    </comment>
    <comment ref="C17" authorId="1">
      <text>
        <r>
          <rPr>
            <b/>
            <sz val="8"/>
            <color indexed="81"/>
            <rFont val="Tahoma"/>
            <family val="2"/>
          </rPr>
          <t>Balloon Payment with Rounding:</t>
        </r>
        <r>
          <rPr>
            <sz val="8"/>
            <color indexed="81"/>
            <rFont val="Tahoma"/>
            <family val="2"/>
          </rPr>
          <t xml:space="preserve">
This value is based upon the Amortization Schedule, which takes into account the fact that the regular payment and the interest are rounded to the nearest cent.</t>
        </r>
      </text>
    </comment>
    <comment ref="E24" authorId="1">
      <text>
        <r>
          <rPr>
            <b/>
            <sz val="8"/>
            <color indexed="81"/>
            <rFont val="Tahoma"/>
            <family val="2"/>
          </rPr>
          <t>Interest</t>
        </r>
        <r>
          <rPr>
            <sz val="8"/>
            <color indexed="81"/>
            <rFont val="Tahoma"/>
            <family val="2"/>
          </rPr>
          <t xml:space="preserve">
This value is rounded to the nearest cent.</t>
        </r>
      </text>
    </comment>
  </commentList>
</comments>
</file>

<file path=xl/sharedStrings.xml><?xml version="1.0" encoding="utf-8"?>
<sst xmlns="http://schemas.openxmlformats.org/spreadsheetml/2006/main" count="4483" uniqueCount="614">
  <si>
    <t>Go to Table of Contents</t>
  </si>
  <si>
    <t>Time Series</t>
  </si>
  <si>
    <t>Names</t>
  </si>
  <si>
    <t>Denomination</t>
  </si>
  <si>
    <t>Time Series - Lookups</t>
  </si>
  <si>
    <t>Month Days</t>
  </si>
  <si>
    <t>Month Day</t>
  </si>
  <si>
    <t>LU_TS_Mth_Days</t>
  </si>
  <si>
    <t>Month Names</t>
  </si>
  <si>
    <t>Month Name</t>
  </si>
  <si>
    <t>LU_TS_Mth_Names</t>
  </si>
  <si>
    <t>Periods In Periods</t>
  </si>
  <si>
    <t>Periods In Period</t>
  </si>
  <si>
    <t xml:space="preserve"> </t>
  </si>
  <si>
    <t>Denominations</t>
  </si>
  <si>
    <t>LU_TS_Denom</t>
  </si>
  <si>
    <t>Denomination Conversions</t>
  </si>
  <si>
    <t>Denomination Conversion</t>
  </si>
  <si>
    <t>LU_TS_Denom_Conv</t>
  </si>
  <si>
    <t>TS_Secs_In_Min</t>
  </si>
  <si>
    <t>TS_Mins_In_Hr</t>
  </si>
  <si>
    <t>TS_Hrs_In_Day</t>
  </si>
  <si>
    <t>TS_Days_In_Wk</t>
  </si>
  <si>
    <t>TS_Mths_In_Qtr</t>
  </si>
  <si>
    <t>TS_Mths_In_Half</t>
  </si>
  <si>
    <t>TS_Mths_In_Yr</t>
  </si>
  <si>
    <t>TS_Qtrs_In_Half</t>
  </si>
  <si>
    <t>TS_Qtrs_In_Yr</t>
  </si>
  <si>
    <t>TS_Halves_In_Yr</t>
  </si>
  <si>
    <t>TS_Thousand</t>
  </si>
  <si>
    <t>TS_Million</t>
  </si>
  <si>
    <t>TS_Billion</t>
  </si>
  <si>
    <t>Period Start Date</t>
  </si>
  <si>
    <t>Period End Date</t>
  </si>
  <si>
    <t>Counter</t>
  </si>
  <si>
    <t>Revenue</t>
  </si>
  <si>
    <t>EBITDA</t>
  </si>
  <si>
    <t>EBIT</t>
  </si>
  <si>
    <t>Net Profit After Tax</t>
  </si>
  <si>
    <t>Current Assets</t>
  </si>
  <si>
    <t>Cash</t>
  </si>
  <si>
    <t>Fixed Assets</t>
  </si>
  <si>
    <t>Current Liabilities</t>
  </si>
  <si>
    <t>Opening Balance</t>
  </si>
  <si>
    <t>Debt Drawdowns</t>
  </si>
  <si>
    <t>Debt Repayments</t>
  </si>
  <si>
    <t>Categories</t>
  </si>
  <si>
    <t>Total Revenue</t>
  </si>
  <si>
    <t>Book Assets</t>
  </si>
  <si>
    <t>Book Assets Category 1 Assumptions</t>
  </si>
  <si>
    <t>Book Assets Category 2 Assumptions</t>
  </si>
  <si>
    <t>Book Assets Category 3 Assumptions</t>
  </si>
  <si>
    <t>Category Name</t>
  </si>
  <si>
    <t>Opening Net Book Value</t>
  </si>
  <si>
    <t>Capital Expenditure</t>
  </si>
  <si>
    <t>Book Depreciation</t>
  </si>
  <si>
    <t>Closing Net Book Value</t>
  </si>
  <si>
    <t>Net Current Assets</t>
  </si>
  <si>
    <t>First Displayed Period</t>
  </si>
  <si>
    <t>Financial Statements Summary - Lookups</t>
  </si>
  <si>
    <t>First Displayed Periods</t>
  </si>
  <si>
    <t>LU_FS_Sum_First_Disp_Per</t>
  </si>
  <si>
    <t>Outputs &amp; Other</t>
  </si>
  <si>
    <t>Monthly</t>
  </si>
  <si>
    <t>Top Revenue - Lookups</t>
  </si>
  <si>
    <t>LU_Top_Rev_First_Disp_Per</t>
  </si>
  <si>
    <t>Displayed Periods</t>
  </si>
  <si>
    <t>Displayed Period</t>
  </si>
  <si>
    <t>LU_Top_Rev_Dis_Pers</t>
  </si>
  <si>
    <t>Top Expenses - Lookups</t>
  </si>
  <si>
    <t>LU_Top_Exp_First_Disp_Per</t>
  </si>
  <si>
    <t>LU_Top_Exp_Dis_Pers</t>
  </si>
  <si>
    <t>Book Assets Category 4 Assumptions</t>
  </si>
  <si>
    <t>Book Assets Category 5 Assumptions</t>
  </si>
  <si>
    <t>Book Assets Category 6 Assumptions</t>
  </si>
  <si>
    <t>Book Assets Category 7 Assumptions</t>
  </si>
  <si>
    <t>Years, Straight Line</t>
  </si>
  <si>
    <t>Capital</t>
  </si>
  <si>
    <t>Funds Drawn</t>
  </si>
  <si>
    <t>Closing Debt Balance</t>
  </si>
  <si>
    <t>Interest Expense</t>
  </si>
  <si>
    <t>Ordinary Equity Balances</t>
  </si>
  <si>
    <t>Equity Repayments</t>
  </si>
  <si>
    <t>Closing Ordinary Equity</t>
  </si>
  <si>
    <t>Dividends Payable &amp; Paid</t>
  </si>
  <si>
    <t>Dividend Payout Ratio - % of NPAT</t>
  </si>
  <si>
    <t>Opening Retained Profits</t>
  </si>
  <si>
    <t>Net Profit After Tax (NPAT)</t>
  </si>
  <si>
    <t>Maximum Dividends Allowed</t>
  </si>
  <si>
    <t>Opening Cash at Bank</t>
  </si>
  <si>
    <t>Cash Flow Available for Dividends</t>
  </si>
  <si>
    <t>Total Available Cash For Dividends</t>
  </si>
  <si>
    <t>Target Dividends Declared</t>
  </si>
  <si>
    <t>Financial Year</t>
  </si>
  <si>
    <t>Current Year</t>
  </si>
  <si>
    <t>Fixed Expenses</t>
  </si>
  <si>
    <t>Variable Expenses</t>
  </si>
  <si>
    <t>Outputs</t>
  </si>
  <si>
    <t>Series A</t>
  </si>
  <si>
    <t>Series B</t>
  </si>
  <si>
    <t>Series C</t>
  </si>
  <si>
    <t>Placeholder4</t>
  </si>
  <si>
    <t>Placeholder5</t>
  </si>
  <si>
    <t>Placeholder8</t>
  </si>
  <si>
    <t>Placeholder9</t>
  </si>
  <si>
    <t>Placeholder10</t>
  </si>
  <si>
    <t>Placeholder11</t>
  </si>
  <si>
    <t>Placeholder12</t>
  </si>
  <si>
    <t>Placeholder13</t>
  </si>
  <si>
    <t>Placeholder14</t>
  </si>
  <si>
    <t>LU_Exp_Type</t>
  </si>
  <si>
    <t>One time</t>
  </si>
  <si>
    <t>Yearly</t>
  </si>
  <si>
    <t>Staff numbers</t>
  </si>
  <si>
    <t>Yearly Growth Rate</t>
  </si>
  <si>
    <t>Launch date</t>
  </si>
  <si>
    <t>Placeholder15</t>
  </si>
  <si>
    <t>Placeholder16</t>
  </si>
  <si>
    <t>Placeholder17</t>
  </si>
  <si>
    <t>Placeholder18</t>
  </si>
  <si>
    <t>Placeholder19</t>
  </si>
  <si>
    <t>Placeholder20</t>
  </si>
  <si>
    <t>End date</t>
  </si>
  <si>
    <t>Capitalization Table</t>
  </si>
  <si>
    <t>Date</t>
  </si>
  <si>
    <t>Total Shares Issued</t>
  </si>
  <si>
    <t>Founders</t>
  </si>
  <si>
    <t>Shareholder Name</t>
  </si>
  <si>
    <t>Date of Issue</t>
  </si>
  <si>
    <t>Number of Shares</t>
  </si>
  <si>
    <t>% of Total</t>
  </si>
  <si>
    <t>Initial SH</t>
  </si>
  <si>
    <t>Subtotal: Initial</t>
  </si>
  <si>
    <t>Investor Shareholders</t>
  </si>
  <si>
    <t>Subtotal: Series A</t>
  </si>
  <si>
    <t>Subtotal: Series B</t>
  </si>
  <si>
    <t>Subtotal: Series C</t>
  </si>
  <si>
    <t>Subtotal: Investors</t>
  </si>
  <si>
    <t>TOTAL SHARES</t>
  </si>
  <si>
    <t>Month</t>
  </si>
  <si>
    <t>Periodicity</t>
  </si>
  <si>
    <t>Daily</t>
  </si>
  <si>
    <t>Weekly</t>
  </si>
  <si>
    <t>Quarterly</t>
  </si>
  <si>
    <t>Semi-Annually</t>
  </si>
  <si>
    <t>Assets - Assumptions</t>
  </si>
  <si>
    <t>Useful time, Years</t>
  </si>
  <si>
    <t>Hire</t>
  </si>
  <si>
    <t>Fire</t>
  </si>
  <si>
    <t>Debt_1</t>
  </si>
  <si>
    <t>Debt_2</t>
  </si>
  <si>
    <t>Debt_3</t>
  </si>
  <si>
    <t>Type</t>
  </si>
  <si>
    <t>Debt Type</t>
  </si>
  <si>
    <t>Usual</t>
  </si>
  <si>
    <t>Annuity</t>
  </si>
  <si>
    <t>LU_Debt_type</t>
  </si>
  <si>
    <t>Debt Repayments Calculation</t>
  </si>
  <si>
    <t>Year</t>
  </si>
  <si>
    <t>Yearly Growth Rate Multiple</t>
  </si>
  <si>
    <t>Closing Balance</t>
  </si>
  <si>
    <t>Development Expenses</t>
  </si>
  <si>
    <t>FC_Placeholder7</t>
  </si>
  <si>
    <t>FC_Placeholder8</t>
  </si>
  <si>
    <t>FC_Placeholder9</t>
  </si>
  <si>
    <t>FC_Placeholder10</t>
  </si>
  <si>
    <t>FC_Placeholder11</t>
  </si>
  <si>
    <t>FC_Placeholder12</t>
  </si>
  <si>
    <t>FC_Placeholder13</t>
  </si>
  <si>
    <t>FC_Placeholder14</t>
  </si>
  <si>
    <t>FC_Placeholder15</t>
  </si>
  <si>
    <t>LU_Launch_Dev_Exp</t>
  </si>
  <si>
    <t>Lookbook</t>
  </si>
  <si>
    <t>Booking / loyalty programm</t>
  </si>
  <si>
    <t>Homepage</t>
  </si>
  <si>
    <t>CVI</t>
  </si>
  <si>
    <t>Rent</t>
  </si>
  <si>
    <t>Accrued</t>
  </si>
  <si>
    <t>Paid</t>
  </si>
  <si>
    <t>Balance</t>
  </si>
  <si>
    <t>CAPEX AR</t>
  </si>
  <si>
    <t>CAPEX AP</t>
  </si>
  <si>
    <t>Interior Design Style Guide</t>
  </si>
  <si>
    <t>Grant</t>
  </si>
  <si>
    <t>Total Number of Shares</t>
  </si>
  <si>
    <t>CASH INFLOW</t>
  </si>
  <si>
    <t>CASH OUTFLOW</t>
  </si>
  <si>
    <t>OPEX</t>
  </si>
  <si>
    <t xml:space="preserve">Model Name </t>
  </si>
  <si>
    <t>Days</t>
  </si>
  <si>
    <t>$</t>
  </si>
  <si>
    <t>Bi-Weekly</t>
  </si>
  <si>
    <t>Placeholder1</t>
  </si>
  <si>
    <t>Placeholder2</t>
  </si>
  <si>
    <t>Placeholder3</t>
  </si>
  <si>
    <t>Placeholder6</t>
  </si>
  <si>
    <t>Placeholder7</t>
  </si>
  <si>
    <t>Total Staff</t>
  </si>
  <si>
    <t>HC_Placeholder19</t>
  </si>
  <si>
    <t>HC_Placeholder18</t>
  </si>
  <si>
    <t>HC_Placeholder17</t>
  </si>
  <si>
    <t>HC_Placeholder16</t>
  </si>
  <si>
    <t>HC_Placeholder15</t>
  </si>
  <si>
    <t>HC_Placeholder14</t>
  </si>
  <si>
    <t>HC_Placeholder13</t>
  </si>
  <si>
    <t>HC_Placeholder12</t>
  </si>
  <si>
    <t>HC_Placeholder11</t>
  </si>
  <si>
    <t>HC_Placeholder10</t>
  </si>
  <si>
    <t>HC_Placeholder9</t>
  </si>
  <si>
    <t>HC_Placeholder8</t>
  </si>
  <si>
    <t>HC_Placeholder7</t>
  </si>
  <si>
    <t>Monthly Bonus, %</t>
  </si>
  <si>
    <t>Annual Salary raise</t>
  </si>
  <si>
    <t>EOY</t>
  </si>
  <si>
    <t>Wages</t>
  </si>
  <si>
    <t>Director</t>
  </si>
  <si>
    <t>Lead Nurse</t>
  </si>
  <si>
    <t>Nurse</t>
  </si>
  <si>
    <t>Office staff</t>
  </si>
  <si>
    <t xml:space="preserve">Hyperbaric Tech </t>
  </si>
  <si>
    <t>Additional Staff</t>
  </si>
  <si>
    <t>Advertising</t>
  </si>
  <si>
    <t>Utilities</t>
  </si>
  <si>
    <t>Medical Director Fee</t>
  </si>
  <si>
    <t>Software</t>
  </si>
  <si>
    <t>Miscellaneous</t>
  </si>
  <si>
    <t>Hospital Development</t>
  </si>
  <si>
    <t>CASH</t>
  </si>
  <si>
    <t>Purchase date</t>
  </si>
  <si>
    <t>Placeholder_1</t>
  </si>
  <si>
    <t>Placeholder_2</t>
  </si>
  <si>
    <t>Placeholder_3</t>
  </si>
  <si>
    <t>Placeholder_4</t>
  </si>
  <si>
    <t>Placeholder_5</t>
  </si>
  <si>
    <t>VC_Placeholder_1</t>
  </si>
  <si>
    <t>VC_Placeholder_2</t>
  </si>
  <si>
    <t>VC_Placeholder_3</t>
  </si>
  <si>
    <t>VC_Placeholder_4</t>
  </si>
  <si>
    <t>VC_Placeholder_5</t>
  </si>
  <si>
    <t>VC_Placeholder_6</t>
  </si>
  <si>
    <t>VC_Placeholder_7</t>
  </si>
  <si>
    <t>VC_Placeholder_8</t>
  </si>
  <si>
    <t>VC_Placeholder_9</t>
  </si>
  <si>
    <t>VC_Placeholder_10</t>
  </si>
  <si>
    <t>VC_Placeholder_11</t>
  </si>
  <si>
    <t>VC_Placeholder_12</t>
  </si>
  <si>
    <t>Clinic setup</t>
  </si>
  <si>
    <t>Placeholder_6</t>
  </si>
  <si>
    <t>Pmnt Delay</t>
  </si>
  <si>
    <t>OPEX per one patient</t>
  </si>
  <si>
    <t>OPEX per one visit</t>
  </si>
  <si>
    <t>Number Of Visits</t>
  </si>
  <si>
    <t>Total Staff Numbers</t>
  </si>
  <si>
    <t>Revenue per employee</t>
  </si>
  <si>
    <t>OPEX per employee</t>
  </si>
  <si>
    <t>Tax Rate, %</t>
  </si>
  <si>
    <t>Staff Numbers by years</t>
  </si>
  <si>
    <t xml:space="preserve">CLINIC </t>
  </si>
  <si>
    <t>New Patients</t>
  </si>
  <si>
    <t>Active Patients</t>
  </si>
  <si>
    <t>December</t>
  </si>
  <si>
    <t>Revenue per patient</t>
  </si>
  <si>
    <t>Net profit per patient</t>
  </si>
  <si>
    <t>January</t>
  </si>
  <si>
    <t>February</t>
  </si>
  <si>
    <t>March</t>
  </si>
  <si>
    <t>April</t>
  </si>
  <si>
    <t>May</t>
  </si>
  <si>
    <t>June</t>
  </si>
  <si>
    <t>July</t>
  </si>
  <si>
    <t>August</t>
  </si>
  <si>
    <t>September</t>
  </si>
  <si>
    <t>October</t>
  </si>
  <si>
    <t>November</t>
  </si>
  <si>
    <t>Equity</t>
  </si>
  <si>
    <t>Debts</t>
  </si>
  <si>
    <t>months</t>
  </si>
  <si>
    <t>Variable Expenses - Assumptions, $</t>
  </si>
  <si>
    <t>Placeholder_1 visit</t>
  </si>
  <si>
    <t>Placeholder_2 visit</t>
  </si>
  <si>
    <t>Placeholder_3 visit</t>
  </si>
  <si>
    <t>Placeholder_4 visit</t>
  </si>
  <si>
    <t>Placeholder_5 visit</t>
  </si>
  <si>
    <t>as % of Total Revenue</t>
  </si>
  <si>
    <t>as $ per Placeholder_1 visit</t>
  </si>
  <si>
    <t>as $ per Placeholder_2 visit</t>
  </si>
  <si>
    <t>as $ per Placeholder_3 visit</t>
  </si>
  <si>
    <t>as $ per Placeholder_4 visit</t>
  </si>
  <si>
    <t>as $ per Placeholder_5 visit</t>
  </si>
  <si>
    <t>Variable Expenses, $</t>
  </si>
  <si>
    <t>Total Variable Expenses, $</t>
  </si>
  <si>
    <t>Fixed Expenses &amp; Growth rates - Assumptions, $</t>
  </si>
  <si>
    <t>Amount, $</t>
  </si>
  <si>
    <t>Fixed Expenses, $</t>
  </si>
  <si>
    <t>Total Fixed Expenses, $</t>
  </si>
  <si>
    <t>Salaries &amp; Wages - Assumptions, $</t>
  </si>
  <si>
    <t>Annual Salary, $</t>
  </si>
  <si>
    <t>Average Annual Base Salaries, $</t>
  </si>
  <si>
    <t>Monthly Base Salaries, $</t>
  </si>
  <si>
    <t>Total Monthly Base Salaries, $</t>
  </si>
  <si>
    <t>Monthly Bonus, $</t>
  </si>
  <si>
    <t>Total Monthly Bonus, $</t>
  </si>
  <si>
    <t>Monthly Base Taxes, $</t>
  </si>
  <si>
    <t>Total Monthly Base Taxes, $</t>
  </si>
  <si>
    <t>Development Expenses - Assumptions, $</t>
  </si>
  <si>
    <t>Total, $</t>
  </si>
  <si>
    <t>Development Expenses accrued, $</t>
  </si>
  <si>
    <t>Total Development Expenses accrued, $</t>
  </si>
  <si>
    <t>Development Expenses paid, $</t>
  </si>
  <si>
    <t>Total Development Expenses paid, $</t>
  </si>
  <si>
    <t>Summary, $</t>
  </si>
  <si>
    <t>Cost/share, $</t>
  </si>
  <si>
    <t>Total Equity Raised, $</t>
  </si>
  <si>
    <t>Round Value (total shares x round cost), $</t>
  </si>
  <si>
    <t>Investment, $</t>
  </si>
  <si>
    <t>Pre-money Total Equity, $</t>
  </si>
  <si>
    <t>Post-money Total Equity, $</t>
  </si>
  <si>
    <t>Opening Balance/Cost, $</t>
  </si>
  <si>
    <t>Book Assets - Assumptions, $</t>
  </si>
  <si>
    <t>Total New Patients</t>
  </si>
  <si>
    <t>Total Active Patients</t>
  </si>
  <si>
    <t>Total Number Of Visits</t>
  </si>
  <si>
    <t>Revenue, $</t>
  </si>
  <si>
    <t>Total Revenue, $</t>
  </si>
  <si>
    <t>Total Total Staff Numbers</t>
  </si>
  <si>
    <t>Charts data ($'000)</t>
  </si>
  <si>
    <t>Revenue per one Placeholder_1 patient</t>
  </si>
  <si>
    <t>Revenue per one Placeholder_2 patient</t>
  </si>
  <si>
    <t>Revenue per one Placeholder_3 patient</t>
  </si>
  <si>
    <t>Revenue per one Placeholder_4 patient</t>
  </si>
  <si>
    <t>Revenue per one Placeholder_5 patient</t>
  </si>
  <si>
    <t>Capital - Calculation, $</t>
  </si>
  <si>
    <t>Total Debts, $</t>
  </si>
  <si>
    <t>Ordinary Equity, $</t>
  </si>
  <si>
    <t>Grant, $</t>
  </si>
  <si>
    <t>Total Grants, $</t>
  </si>
  <si>
    <t>$'000</t>
  </si>
  <si>
    <t>$'Millions</t>
  </si>
  <si>
    <t>$'Billions</t>
  </si>
  <si>
    <t>INPUT SHEET FOR :: SALES / COST OF SALES /  S &amp; DISTRIBUTION</t>
  </si>
  <si>
    <t>Year Titles:</t>
  </si>
  <si>
    <t>Month Titles:</t>
  </si>
  <si>
    <t>SUMMARY</t>
  </si>
  <si>
    <t>INSERT SALES DATA</t>
  </si>
  <si>
    <t>SALES (exc VAT)</t>
  </si>
  <si>
    <t>X VAT</t>
  </si>
  <si>
    <t>INSERT COST OF SALES</t>
  </si>
  <si>
    <t>Net SALES RECEIPTS</t>
  </si>
  <si>
    <t>INSERT DISTRIBUTION COST</t>
  </si>
  <si>
    <t>DEBTORS (inc VAT)</t>
  </si>
  <si>
    <t>Inc VAT</t>
  </si>
  <si>
    <t>(YOU ONLY NEED TO FILL YELLOW BOXES)</t>
  </si>
  <si>
    <t>TO INSERT THE SALES DATA:</t>
  </si>
  <si>
    <t>1. Insert Sales for first year one month at a time in " Sales / Month " rows (EXCLUDING VAT)</t>
  </si>
  <si>
    <t xml:space="preserve">2(A). - EITHER : Insert a PERCENTAGE Increase in Annual Sales for Year 2 and Year 3 in the corresponding % white boxes </t>
  </si>
  <si>
    <t xml:space="preserve">2(B). - OR : Insert Total Annual Sales for Year 2 and Year 3 in the corresponding white boxes </t>
  </si>
  <si>
    <t>SALES (Excluding VAT)</t>
  </si>
  <si>
    <t>- NET Sales / Month</t>
  </si>
  <si>
    <t>Opening Debtors Net of VAT</t>
  </si>
  <si>
    <t>this is the ammount you enetered in the opening position</t>
  </si>
  <si>
    <t>Payment RECEIVED (ExVAT)</t>
  </si>
  <si>
    <t>- NET Sales Receipts</t>
  </si>
  <si>
    <t>SALES DEBTORS (inc VAT)</t>
  </si>
  <si>
    <t>- Debtors (inc VAT)</t>
  </si>
  <si>
    <t>COST OF SALES &amp; STOCK</t>
  </si>
  <si>
    <t>DATA ASSUMPTIONS</t>
  </si>
  <si>
    <t>INSERT COST OF SALES %</t>
  </si>
  <si>
    <t>COST OF SALES</t>
  </si>
  <si>
    <t>OPENING STOCK</t>
  </si>
  <si>
    <t>1. Insert COST OF SALES % to be used for the plan (i.e. direct cost of production as a % of Sales net of VAT)</t>
  </si>
  <si>
    <t>PURCHASES</t>
  </si>
  <si>
    <t xml:space="preserve">2. If you had OPENING CREDITORS insert manually when these will be paid (See Note). </t>
  </si>
  <si>
    <t>CLOSING STOCK</t>
  </si>
  <si>
    <t>%</t>
  </si>
  <si>
    <t>OPENING STOCK POSITION</t>
  </si>
  <si>
    <t>STOCK PURCHASES (INSERT VALUES)</t>
  </si>
  <si>
    <t>NET PAYMENTS (Also for any OPENING CREDITORS)</t>
  </si>
  <si>
    <t>INCREASE/(DECREASE) TO NET CREDITORS</t>
  </si>
  <si>
    <t>SALES &amp; DISTRIBUTION</t>
  </si>
  <si>
    <t>COSTS</t>
  </si>
  <si>
    <t>SALES &amp; DISTRIBUTION  %</t>
  </si>
  <si>
    <t>PAYMENT OF CHARGES</t>
  </si>
  <si>
    <t>1. Insert SALES &amp; DISTRIBUTION Cost PERCENTAGE (as a % of Sales net of VAT)</t>
  </si>
  <si>
    <t>BALANCING CREDITOR</t>
  </si>
  <si>
    <t>SALES &amp; DISTRIBUTION PAYMENT (Exc VAT)</t>
  </si>
  <si>
    <t>INCREASE / (DECREASE) IN NET CREDITORS</t>
  </si>
  <si>
    <t>END</t>
  </si>
  <si>
    <t>/\ /\  BACK TO TOP /\ /\</t>
  </si>
  <si>
    <t>VAT RATE COSTS</t>
  </si>
  <si>
    <t>VAT CREDITOR SUMMARY</t>
  </si>
  <si>
    <t>VAT RATE SALES</t>
  </si>
  <si>
    <t>VAT INVOICED by Co</t>
  </si>
  <si>
    <t>VAT INVOICED to Co</t>
  </si>
  <si>
    <t>VAT on Fixed Assets</t>
  </si>
  <si>
    <t>IMPACT ON VAT Cr</t>
  </si>
  <si>
    <t>VAT CREDITOR bf</t>
  </si>
  <si>
    <t>VAT Cr Payments</t>
  </si>
  <si>
    <t>Closing VAT Creditor</t>
  </si>
  <si>
    <t>Net S&amp;D / COS Expenses</t>
  </si>
  <si>
    <t>Net S&amp;D / COS Payments</t>
  </si>
  <si>
    <t>GROSS STOCK+S&amp;D PURCHASES</t>
  </si>
  <si>
    <t>GROSS STOCK+S&amp;D PAYMENTS</t>
  </si>
  <si>
    <t>&lt;&lt; Back to Master</t>
  </si>
  <si>
    <t>INPUT SHEET FOR :: OPERATING EXPENSES</t>
  </si>
  <si>
    <t>&lt;&lt;Back</t>
  </si>
  <si>
    <t>Next &gt;&gt;</t>
  </si>
  <si>
    <t>ADMINISTRATIVE</t>
  </si>
  <si>
    <t>Net Expenses</t>
  </si>
  <si>
    <t>EXPENSES</t>
  </si>
  <si>
    <t>Net Payments</t>
  </si>
  <si>
    <t>YearEnd Net Creditor</t>
  </si>
  <si>
    <t>TO INSERT THE EXPENSES DATA</t>
  </si>
  <si>
    <t>1. Insert 1st year Total Expense data in the "Year 1" box - OR Individually month by month</t>
  </si>
  <si>
    <t xml:space="preserve">2(B). - OR : Insert Total Annual EXPENSES for Year 2 and Year 3 in the corresponding white boxes </t>
  </si>
  <si>
    <t>3. Insert VAT (Or GST in USA) Rate - This is currently set at UK level</t>
  </si>
  <si>
    <t>(GST in US)</t>
  </si>
  <si>
    <t>VAT Rate on COSTS</t>
  </si>
  <si>
    <t>MASTER ENTRY</t>
  </si>
  <si>
    <t>VAT RATE ON SALES</t>
  </si>
  <si>
    <t>Change if Different - or leave the same</t>
  </si>
  <si>
    <t>Payroll &amp; Related Expenses</t>
  </si>
  <si>
    <t>- Expenses / Month</t>
  </si>
  <si>
    <t>Expenses</t>
  </si>
  <si>
    <t>- Payments (Exc VAT)</t>
  </si>
  <si>
    <t>Payments</t>
  </si>
  <si>
    <t>- Creditors (Exc VAT)</t>
  </si>
  <si>
    <t>NET Creditors</t>
  </si>
  <si>
    <t>VARIABLE COST</t>
  </si>
  <si>
    <t>Creditors</t>
  </si>
  <si>
    <t xml:space="preserve">- Payments </t>
  </si>
  <si>
    <t>- Creditors</t>
  </si>
  <si>
    <t>Jan</t>
  </si>
  <si>
    <t>Feb</t>
  </si>
  <si>
    <t>Mar</t>
  </si>
  <si>
    <t>Apr</t>
  </si>
  <si>
    <t>Jun</t>
  </si>
  <si>
    <t>Jul</t>
  </si>
  <si>
    <t>Aug</t>
  </si>
  <si>
    <t>Sep</t>
  </si>
  <si>
    <t>Oct</t>
  </si>
  <si>
    <t>Nov</t>
  </si>
  <si>
    <t>Dec</t>
  </si>
  <si>
    <t>- Expense / Month</t>
  </si>
  <si>
    <t>- 'Payments' (Exc VAT)</t>
  </si>
  <si>
    <t>DEFULT</t>
  </si>
  <si>
    <t>TOTAL INVOICES</t>
  </si>
  <si>
    <t>VAT INVOICED ON EXPENSEs</t>
  </si>
  <si>
    <t>NET OPENING CREDITORS</t>
  </si>
  <si>
    <t>TOTAL PAYMENTS TO CREDITORS</t>
  </si>
  <si>
    <t>GROSS TRADE CREDITOR</t>
  </si>
  <si>
    <t xml:space="preserve">NET CLOSING TRADE CREDITOR </t>
  </si>
  <si>
    <t>INPUT SHEET FOR :: FINANCE / LOANS / FIXED ASSETS</t>
  </si>
  <si>
    <t>BAL SHEET&gt;&gt;</t>
  </si>
  <si>
    <t>EQUITY RECEIVED</t>
  </si>
  <si>
    <t xml:space="preserve">LOAN INTEREST RATE: </t>
  </si>
  <si>
    <t>LOANS</t>
  </si>
  <si>
    <t xml:space="preserve">OVERDRAFT INTEREST RATE: </t>
  </si>
  <si>
    <t>FIXED ASSET DEPRECIATION RATE</t>
  </si>
  <si>
    <t>DIRECTOR LOANS</t>
  </si>
  <si>
    <t xml:space="preserve">INTEREST RATE ON CASH SURPLUS: </t>
  </si>
  <si>
    <t>FIXED ASSETS</t>
  </si>
  <si>
    <t>(YOU ONY NEED TO FILL WHITE BOXES)</t>
  </si>
  <si>
    <t>EQUITY INVESTMENT</t>
  </si>
  <si>
    <t>OPENING BALANCE</t>
  </si>
  <si>
    <t>LONG TERM LOANS</t>
  </si>
  <si>
    <t>NEW EQUITY</t>
  </si>
  <si>
    <t>ADDITIONAL</t>
  </si>
  <si>
    <t>CAPITAL</t>
  </si>
  <si>
    <t>LONG TERM</t>
  </si>
  <si>
    <t>INTEREST</t>
  </si>
  <si>
    <t>RECEIVED</t>
  </si>
  <si>
    <t>REPAYMENTS</t>
  </si>
  <si>
    <t>LOAN BALANCE</t>
  </si>
  <si>
    <t>DUE</t>
  </si>
  <si>
    <t>LOANS FROM DIRECTORS</t>
  </si>
  <si>
    <t>MORE DIRECTOR</t>
  </si>
  <si>
    <t>REPAYMENT</t>
  </si>
  <si>
    <t>DIRECTOR</t>
  </si>
  <si>
    <t xml:space="preserve"> LOANS</t>
  </si>
  <si>
    <t>TO DIRECTORS</t>
  </si>
  <si>
    <t>PURCHASE OF FIXED ASSESTS</t>
  </si>
  <si>
    <t>Navigation around Fixed Assets</t>
  </si>
  <si>
    <t>DEPRECIATION</t>
  </si>
  <si>
    <t>Reducing Balance</t>
  </si>
  <si>
    <t>OFFICE / IT</t>
  </si>
  <si>
    <t>FIXED ASSETS 1.</t>
  </si>
  <si>
    <t>PLANT &amp; MACHINE</t>
  </si>
  <si>
    <t>OPENING</t>
  </si>
  <si>
    <t>PLUS NEW</t>
  </si>
  <si>
    <t>LESS</t>
  </si>
  <si>
    <t>CLOSING</t>
  </si>
  <si>
    <t>VAT</t>
  </si>
  <si>
    <t>INTANGIBLES</t>
  </si>
  <si>
    <t>FIXED ASSET SUMMARY</t>
  </si>
  <si>
    <t>BALANCE</t>
  </si>
  <si>
    <t>OTHER FIXED</t>
  </si>
  <si>
    <t>DEPRECIATION RATE</t>
  </si>
  <si>
    <t>CASH EXPENDED IN FIXED ASSETS</t>
  </si>
  <si>
    <t>CLOSING FIXED ASSETS</t>
  </si>
  <si>
    <t>FIXED ASSETS 2.</t>
  </si>
  <si>
    <t>FIXED ASSETS 3.</t>
  </si>
  <si>
    <t>FIXED ASSETS 4.</t>
  </si>
  <si>
    <t>FIXED ASSET PURCHASES &amp; VAT SUMMARY</t>
  </si>
  <si>
    <t>NET</t>
  </si>
  <si>
    <t>GROSS</t>
  </si>
  <si>
    <t>TOTAL DEPRECIATION - BREAKDOWN BY MONTH &amp; YEAR</t>
  </si>
  <si>
    <t>TOTAL DEPRECIATION SUMMARY</t>
  </si>
  <si>
    <t>Totals</t>
  </si>
  <si>
    <t>SUMMARY &amp; CHECK</t>
  </si>
  <si>
    <t>NET ASSESTS</t>
  </si>
  <si>
    <t>NET ASSETS</t>
  </si>
  <si>
    <t>SUMMARY &amp; CHECK - must balance</t>
  </si>
  <si>
    <t>SHAREHOLDERS FUNDS</t>
  </si>
  <si>
    <t>BALANCE SHOULD BE NIL=</t>
  </si>
  <si>
    <t>You can adjust the profit to ensure  above figures match</t>
  </si>
  <si>
    <t>1. INSERT DATA for 1. through 4.</t>
  </si>
  <si>
    <t>2. THE BALANCE IN THE SUMMARY TABLE MUST BE ZERO - IF YOUR ENTRIES DO NOT BALANCE TO ZERO AFTER COMPLETING ALL ENTRIES</t>
  </si>
  <si>
    <t xml:space="preserve">    WE SUGGEST YOU ADJUST THE PROFIT FROM ACTIVITIES SO FAR TO BALANCE THE FIGURES</t>
  </si>
  <si>
    <t>1. CURRENT ASSETS</t>
  </si>
  <si>
    <t>Bank Cash Balance</t>
  </si>
  <si>
    <r>
      <t>Opening Stocks</t>
    </r>
    <r>
      <rPr>
        <sz val="8"/>
        <rFont val="Arial"/>
        <family val="2"/>
      </rPr>
      <t xml:space="preserve"> [exc VAT]</t>
    </r>
  </si>
  <si>
    <t>Trade Debtors [Inc VAT]</t>
  </si>
  <si>
    <t>2. FIXED ASSETS</t>
  </si>
  <si>
    <t>All Excluding VAT</t>
  </si>
  <si>
    <t>FIXED ASSET COST</t>
  </si>
  <si>
    <t>ANY DEPRECIATION</t>
  </si>
  <si>
    <t>FIXED ASSET VALUE</t>
  </si>
  <si>
    <t>Land Lease Hold</t>
  </si>
  <si>
    <t>Building &amp; MEP</t>
  </si>
  <si>
    <t>Furniture, Fixture &amp; Equioment</t>
  </si>
  <si>
    <t>Operating Equipment</t>
  </si>
  <si>
    <t>3. CURRENT LIABILITIES</t>
  </si>
  <si>
    <t>Creditors &amp; Accruals [Inc VAT]</t>
  </si>
  <si>
    <t>VAT Creditor (-Debtor)</t>
  </si>
  <si>
    <t>4. FINANCED BY SAHREHOLDERS FUNDS AND LOANS:</t>
  </si>
  <si>
    <t>SHAREHOLDER INVESTMENT</t>
  </si>
  <si>
    <t>PROFIT / (-LOSS RESERVE) [form activities so far]</t>
  </si>
  <si>
    <r>
      <t>NOTE</t>
    </r>
    <r>
      <rPr>
        <sz val="8"/>
        <rFont val="Arial"/>
        <family val="2"/>
      </rPr>
      <t xml:space="preserve">:  </t>
    </r>
    <r>
      <rPr>
        <b/>
        <sz val="8"/>
        <rFont val="Arial"/>
        <family val="2"/>
      </rPr>
      <t>INPUT FIGURES IN THE MODEL</t>
    </r>
    <r>
      <rPr>
        <sz val="8"/>
        <rFont val="Arial"/>
        <family val="2"/>
      </rPr>
      <t>,</t>
    </r>
    <r>
      <rPr>
        <b/>
        <sz val="8"/>
        <rFont val="Arial"/>
        <family val="2"/>
      </rPr>
      <t xml:space="preserve"> APART FROM</t>
    </r>
    <r>
      <rPr>
        <sz val="8"/>
        <rFont val="Arial"/>
        <family val="2"/>
      </rPr>
      <t xml:space="preserve"> </t>
    </r>
    <r>
      <rPr>
        <b/>
        <sz val="8"/>
        <rFont val="Arial"/>
        <family val="2"/>
      </rPr>
      <t>OPENING TRADE CREDITORS</t>
    </r>
    <r>
      <rPr>
        <sz val="8"/>
        <rFont val="Arial"/>
        <family val="2"/>
      </rPr>
      <t xml:space="preserve"> </t>
    </r>
    <r>
      <rPr>
        <b/>
        <sz val="8"/>
        <rFont val="Arial"/>
        <family val="2"/>
      </rPr>
      <t>&amp;</t>
    </r>
    <r>
      <rPr>
        <sz val="8"/>
        <rFont val="Arial"/>
        <family val="2"/>
      </rPr>
      <t xml:space="preserve"> </t>
    </r>
    <r>
      <rPr>
        <b/>
        <sz val="8"/>
        <rFont val="Arial"/>
        <family val="2"/>
      </rPr>
      <t>DEBTORS</t>
    </r>
    <r>
      <rPr>
        <sz val="8"/>
        <rFont val="Arial"/>
        <family val="2"/>
      </rPr>
      <t xml:space="preserve">, </t>
    </r>
    <r>
      <rPr>
        <b/>
        <sz val="8"/>
        <rFont val="Arial"/>
        <family val="2"/>
      </rPr>
      <t>SHOULD</t>
    </r>
    <r>
      <rPr>
        <sz val="8"/>
        <rFont val="Arial"/>
        <family val="2"/>
      </rPr>
      <t xml:space="preserve"> </t>
    </r>
    <r>
      <rPr>
        <b/>
        <sz val="8"/>
        <rFont val="Arial"/>
        <family val="2"/>
      </rPr>
      <t>ALL EXCLUDE VAT</t>
    </r>
  </si>
  <si>
    <t>BALANCE SHEET</t>
  </si>
  <si>
    <t>Opening</t>
  </si>
  <si>
    <t>Trade Debtors</t>
  </si>
  <si>
    <t>Stock</t>
  </si>
  <si>
    <t>Trade Creditors &amp; Accruals</t>
  </si>
  <si>
    <t>VAT Creditor (Debtor)</t>
  </si>
  <si>
    <t>Interest Accrued</t>
  </si>
  <si>
    <t>Payroll Acrued</t>
  </si>
  <si>
    <t>Other Creditors</t>
  </si>
  <si>
    <t>Total Assets less Current Liabilities</t>
  </si>
  <si>
    <t>Long Term Creditors</t>
  </si>
  <si>
    <t>Long Term Loans</t>
  </si>
  <si>
    <t>Loans from Directors</t>
  </si>
  <si>
    <t>Other Creditors due after 1 year</t>
  </si>
  <si>
    <t>Share Capital &amp; Premium</t>
  </si>
  <si>
    <t xml:space="preserve">Profit &amp; Loss Account </t>
  </si>
  <si>
    <t>NOTES AND ASSUMPTIONS</t>
  </si>
  <si>
    <t>Company Name</t>
  </si>
  <si>
    <t>[Document key financial planning assumptions here.]
[Use Alt+Enter to start from a new row.]</t>
  </si>
  <si>
    <t>(12 Months)</t>
  </si>
  <si>
    <t>:</t>
  </si>
  <si>
    <t>Specialist Doctor</t>
  </si>
  <si>
    <t>Dokter Gigi</t>
  </si>
  <si>
    <t>Dokter Umum</t>
  </si>
  <si>
    <t xml:space="preserve">Bidan </t>
  </si>
  <si>
    <t>Perawat</t>
  </si>
  <si>
    <t>Tenaga Medis</t>
  </si>
  <si>
    <t>Satpam</t>
  </si>
  <si>
    <t>Cleaning Service</t>
  </si>
  <si>
    <t>Office Boy</t>
  </si>
  <si>
    <t>Tenaga Administrasi</t>
  </si>
  <si>
    <t>Tenaga Kebon</t>
  </si>
  <si>
    <t>Sopir &amp; Sopir Ambulance</t>
  </si>
  <si>
    <t>Apotker</t>
  </si>
  <si>
    <t>Clerk</t>
  </si>
  <si>
    <t>Tenaga Makanan</t>
  </si>
  <si>
    <t>Other Current Assets</t>
  </si>
  <si>
    <t>Balloon Loan Calculator</t>
  </si>
  <si>
    <t>https://www.vertex42.com/ExcelTemplates/balloon-loan-calculator.html</t>
  </si>
  <si>
    <t>© 2005-2018 Vertex42 LLC</t>
  </si>
  <si>
    <t>Inputs</t>
  </si>
  <si>
    <t>Assumptions</t>
  </si>
  <si>
    <t>* Interest compounds monthly</t>
  </si>
  <si>
    <t>Loan Amount</t>
  </si>
  <si>
    <t>* Payments made at end of month</t>
  </si>
  <si>
    <t>Annual Interest Rate</t>
  </si>
  <si>
    <t>* Balloon amount paid on last payment</t>
  </si>
  <si>
    <t>Amortization Period</t>
  </si>
  <si>
    <t>Number of Payments</t>
  </si>
  <si>
    <t>Begin Date</t>
  </si>
  <si>
    <t>Interest Only</t>
  </si>
  <si>
    <t>No</t>
  </si>
  <si>
    <t>[42]</t>
  </si>
  <si>
    <t>Summary</t>
  </si>
  <si>
    <t>Monthly Payment</t>
  </si>
  <si>
    <t>Balloon Payment, no rounding</t>
  </si>
  <si>
    <t>Balloon Payment</t>
  </si>
  <si>
    <t>Total Payments</t>
  </si>
  <si>
    <t>Total Interest Paid</t>
  </si>
  <si>
    <t>Amortization Schedule</t>
  </si>
  <si>
    <t>{42}</t>
  </si>
  <si>
    <t>Payment</t>
  </si>
  <si>
    <t>Interest</t>
  </si>
  <si>
    <t>Principal</t>
  </si>
  <si>
    <t>-</t>
  </si>
  <si>
    <t>CREDITOR LAST MOUNT PAYMENT</t>
  </si>
  <si>
    <t>Cash Balance</t>
  </si>
  <si>
    <t>Total Patients</t>
  </si>
  <si>
    <t>OPEX per one Patients</t>
  </si>
  <si>
    <t>Worker Productivity per Employe per Month</t>
  </si>
  <si>
    <t>Bank Loan</t>
  </si>
  <si>
    <t>Payroll</t>
  </si>
  <si>
    <t>Trade Creditor</t>
  </si>
  <si>
    <t>+62 821 4610 2251</t>
  </si>
  <si>
    <t xml:space="preserve">sphm.consulting@gmail.com </t>
  </si>
  <si>
    <t>SPHM Consulting</t>
  </si>
</sst>
</file>

<file path=xl/styles.xml><?xml version="1.0" encoding="utf-8"?>
<styleSheet xmlns="http://schemas.openxmlformats.org/spreadsheetml/2006/main" xmlns:mc="http://schemas.openxmlformats.org/markup-compatibility/2006" xmlns:x14ac="http://schemas.microsoft.com/office/spreadsheetml/2009/9/ac" mc:Ignorable="x14ac">
  <numFmts count="41">
    <numFmt numFmtId="41" formatCode="_(* #,##0_);_(* \(#,##0\);_(* &quot;-&quot;_);_(@_)"/>
    <numFmt numFmtId="44" formatCode="_(&quot;Rp&quot;* #,##0.00_);_(&quot;Rp&quot;* \(#,##0.00\);_(&quot;Rp&quot;* &quot;-&quot;??_);_(@_)"/>
    <numFmt numFmtId="43" formatCode="_(* #,##0.00_);_(* \(#,##0.00\);_(* &quot;-&quot;??_);_(@_)"/>
    <numFmt numFmtId="164" formatCode="_-* #,##0.00_-;\-* #,##0.00_-;_-* &quot;-&quot;??_-;_-@_-"/>
    <numFmt numFmtId="165" formatCode="&quot;$&quot;#,##0.00_);[Red]\(&quot;$&quot;#,##0.00\)"/>
    <numFmt numFmtId="166" formatCode="_(&quot;$&quot;* #,##0.00_);_(&quot;$&quot;* \(#,##0.00\);_(&quot;$&quot;* &quot;-&quot;??_);_(@_)"/>
    <numFmt numFmtId="167" formatCode="_(###0_);\(###0\);_(&quot;-&quot;_);_)@_)"/>
    <numFmt numFmtId="168" formatCode="_)d\-mmm\-yy_);_)d\-mmm\-yy_);_)&quot;-&quot;_);_)@_)"/>
    <numFmt numFmtId="169" formatCode="_(#,##0.0_);\(#,##0.0\);_(&quot;-&quot;_);_)@_)"/>
    <numFmt numFmtId="170" formatCode="_(#,##0.0%_);\(#,##0.0%\);_(&quot;-&quot;_);_)@_)"/>
    <numFmt numFmtId="171" formatCode="_(#,##0.0\x_);\(#,##0.0\x\);_(&quot;-&quot;_);_)@_)"/>
    <numFmt numFmtId="172" formatCode="_(\£#,##0.0_);\(\£#,##0.0\);_(&quot;-&quot;_);_)@_)"/>
    <numFmt numFmtId="173" formatCode="_(#,##0_);\(#,##0\);_(#,##0_);_)@_)"/>
    <numFmt numFmtId="174" formatCode="_(#,##0_);\(#,##0\);_(&quot;-&quot;_);_)@_)"/>
    <numFmt numFmtId="175" formatCode="_(#,##0%_);\(#,##0%\);_(&quot;-&quot;_);_)@_)"/>
    <numFmt numFmtId="176" formatCode="0.0%"/>
    <numFmt numFmtId="177" formatCode="_(#,##0.00_);\(#,##0.00\);_(&quot;-&quot;_);_)@_)"/>
    <numFmt numFmtId="178" formatCode="_-* #,##0_-;\-* #,##0_-;_-* &quot;-&quot;??_-;_-@_-"/>
    <numFmt numFmtId="179" formatCode="[$-409]mmm\-yy;@"/>
    <numFmt numFmtId="180" formatCode="[$-409]mmm;@"/>
    <numFmt numFmtId="181" formatCode="_(&quot;$&quot;* #,##0_);_(&quot;$&quot;* \(#,##0\);_(&quot;$&quot;* &quot;-&quot;??_);_(@_)"/>
    <numFmt numFmtId="182" formatCode="_([$$-409]* #,##0_);_([$$-409]* \(#,##0\);_([$$-409]* &quot;-&quot;??_);_(@_)"/>
    <numFmt numFmtId="183" formatCode="#,##0_);\(#,##0\);&quot;- &quot;"/>
    <numFmt numFmtId="184" formatCode="&quot;M&quot;#"/>
    <numFmt numFmtId="185" formatCode="_(* #,##0_);_(* \(#,##0\);_(* &quot;-&quot;??_);_(@_)"/>
    <numFmt numFmtId="186" formatCode="_([$€-2]\ * #,##0_);_([$€-2]\ * \(#,##0\);_([$€-2]\ * &quot;-&quot;??_);_(@_)"/>
    <numFmt numFmtId="187" formatCode="0.0"/>
    <numFmt numFmtId="188" formatCode="0&quot;M&quot;_);\-0&quot;M&quot;;0&quot;M&quot;_);@_)"/>
    <numFmt numFmtId="189" formatCode="_([$€-2]\ * #,##0.00_);_([$€-2]\ * \(#,##0.00\);_([$€-2]\ * &quot;-&quot;??_);_(@_)"/>
    <numFmt numFmtId="190" formatCode="#,##0.0"/>
    <numFmt numFmtId="191" formatCode="dd/mm/yyyy;@"/>
    <numFmt numFmtId="192" formatCode="_-* #,##0.0_-;\-* #,##0.0_-;_-* &quot;-&quot;??_-;_-@_-"/>
    <numFmt numFmtId="193" formatCode="_(* #,##0.0_);_(* \(#,##0.0\);_(* &quot;-&quot;?_);_(@_)"/>
    <numFmt numFmtId="194" formatCode="_(* #,##0.00_);_(* \(#,##0.00\);_(* &quot;-&quot;_);_(@_)"/>
    <numFmt numFmtId="195" formatCode="_([$$-409]* #,##0.00_);_([$$-409]* \(#,##0.00\);_([$$-409]* &quot;-&quot;??_);_(@_)"/>
    <numFmt numFmtId="196" formatCode="_(* #,##0.0000_);_(* \(#,##0.0000\);_(* &quot;-&quot;_);_(@_)"/>
    <numFmt numFmtId="197" formatCode="_(* #,##0.000_);_(* \(#,##0.000\);_(* &quot;-&quot;_);_(@_)"/>
    <numFmt numFmtId="198" formatCode="#,##0_ ;[Red]\-#,##0\ "/>
    <numFmt numFmtId="199" formatCode="&quot;$&quot;#,##0"/>
    <numFmt numFmtId="200" formatCode="_(&quot;$&quot;\ #,##0.00_);_(&quot;$&quot;\ \(#,##0.00\);_(&quot;$&quot;\ &quot;-&quot;??_);_(@_)"/>
    <numFmt numFmtId="201" formatCode="_(&quot;$&quot;\ #,##0_);_(&quot;$&quot;\ \(#,##0\);_(&quot;$&quot;\ &quot;-&quot;??_);_(@_)"/>
  </numFmts>
  <fonts count="172">
    <font>
      <sz val="8"/>
      <name val="Tahoma"/>
      <family val="2"/>
      <charset val="204"/>
      <scheme val="minor"/>
    </font>
    <font>
      <sz val="11"/>
      <color theme="1"/>
      <name val="Tahoma"/>
      <family val="2"/>
      <scheme val="minor"/>
    </font>
    <font>
      <sz val="11"/>
      <color theme="1"/>
      <name val="Tahoma"/>
      <family val="2"/>
      <scheme val="minor"/>
    </font>
    <font>
      <sz val="11"/>
      <color theme="1"/>
      <name val="Tahoma"/>
      <family val="2"/>
      <scheme val="minor"/>
    </font>
    <font>
      <sz val="11"/>
      <color theme="1"/>
      <name val="Tahoma"/>
      <family val="2"/>
      <scheme val="minor"/>
    </font>
    <font>
      <sz val="8"/>
      <name val="Tahoma"/>
      <family val="2"/>
      <charset val="204"/>
    </font>
    <font>
      <b/>
      <sz val="8"/>
      <name val="Tahoma"/>
      <family val="2"/>
      <charset val="204"/>
    </font>
    <font>
      <b/>
      <sz val="14"/>
      <name val="Tahoma"/>
      <family val="2"/>
      <charset val="204"/>
    </font>
    <font>
      <b/>
      <sz val="14"/>
      <name val="Tahoma"/>
      <family val="2"/>
      <charset val="204"/>
      <scheme val="major"/>
    </font>
    <font>
      <b/>
      <sz val="13"/>
      <name val="Tahoma"/>
      <family val="2"/>
      <charset val="204"/>
    </font>
    <font>
      <b/>
      <sz val="13"/>
      <name val="Tahoma"/>
      <family val="2"/>
      <charset val="204"/>
      <scheme val="major"/>
    </font>
    <font>
      <b/>
      <sz val="12"/>
      <name val="Tahoma"/>
      <family val="2"/>
      <charset val="204"/>
    </font>
    <font>
      <b/>
      <sz val="12"/>
      <name val="Tahoma"/>
      <family val="2"/>
      <charset val="204"/>
      <scheme val="major"/>
    </font>
    <font>
      <b/>
      <sz val="10"/>
      <name val="Tahoma"/>
      <family val="2"/>
      <charset val="204"/>
    </font>
    <font>
      <b/>
      <sz val="10"/>
      <name val="Tahoma"/>
      <family val="2"/>
      <charset val="204"/>
      <scheme val="major"/>
    </font>
    <font>
      <b/>
      <sz val="9"/>
      <name val="Tahoma"/>
      <family val="2"/>
      <charset val="204"/>
    </font>
    <font>
      <b/>
      <sz val="9"/>
      <name val="Tahoma"/>
      <family val="2"/>
      <charset val="204"/>
      <scheme val="major"/>
    </font>
    <font>
      <b/>
      <sz val="8"/>
      <name val="Tahoma"/>
      <family val="2"/>
      <charset val="204"/>
      <scheme val="major"/>
    </font>
    <font>
      <sz val="8"/>
      <name val="Tahoma"/>
      <family val="2"/>
      <charset val="204"/>
      <scheme val="major"/>
    </font>
    <font>
      <sz val="8"/>
      <name val="Tahoma"/>
      <family val="2"/>
      <charset val="204"/>
      <scheme val="minor"/>
    </font>
    <font>
      <b/>
      <sz val="8"/>
      <name val="Tahoma"/>
      <family val="2"/>
      <charset val="204"/>
      <scheme val="minor"/>
    </font>
    <font>
      <b/>
      <u/>
      <sz val="8"/>
      <color indexed="56"/>
      <name val="Tahoma"/>
      <family val="2"/>
      <charset val="204"/>
    </font>
    <font>
      <b/>
      <u/>
      <sz val="8"/>
      <color indexed="56"/>
      <name val="Tahoma"/>
      <family val="2"/>
      <charset val="204"/>
      <scheme val="minor"/>
    </font>
    <font>
      <b/>
      <sz val="10"/>
      <color indexed="56"/>
      <name val="Wingdings"/>
      <charset val="2"/>
    </font>
    <font>
      <b/>
      <u/>
      <sz val="10"/>
      <color indexed="56"/>
      <name val="Tahoma"/>
      <family val="2"/>
      <charset val="204"/>
    </font>
    <font>
      <b/>
      <u/>
      <sz val="10"/>
      <color indexed="56"/>
      <name val="Tahoma"/>
      <family val="2"/>
      <charset val="204"/>
      <scheme val="minor"/>
    </font>
    <font>
      <b/>
      <u/>
      <sz val="9"/>
      <color indexed="56"/>
      <name val="Tahoma"/>
      <family val="2"/>
      <charset val="204"/>
    </font>
    <font>
      <b/>
      <u/>
      <sz val="9"/>
      <color indexed="56"/>
      <name val="Tahoma"/>
      <family val="2"/>
      <charset val="204"/>
      <scheme val="minor"/>
    </font>
    <font>
      <sz val="8"/>
      <color indexed="56"/>
      <name val="Tahoma"/>
      <family val="2"/>
      <charset val="204"/>
    </font>
    <font>
      <sz val="8"/>
      <color indexed="56"/>
      <name val="Tahoma"/>
      <family val="2"/>
      <charset val="204"/>
      <scheme val="minor"/>
    </font>
    <font>
      <b/>
      <sz val="14"/>
      <color indexed="60"/>
      <name val="Tahoma"/>
      <family val="2"/>
      <charset val="204"/>
      <scheme val="major"/>
    </font>
    <font>
      <b/>
      <sz val="8"/>
      <color indexed="60"/>
      <name val="Tahoma"/>
      <family val="2"/>
      <charset val="204"/>
      <scheme val="major"/>
    </font>
    <font>
      <u/>
      <sz val="8"/>
      <color theme="10"/>
      <name val="Tahoma"/>
      <family val="2"/>
      <charset val="204"/>
      <scheme val="minor"/>
    </font>
    <font>
      <b/>
      <sz val="8"/>
      <name val="Tahoma"/>
      <family val="2"/>
      <scheme val="minor"/>
    </font>
    <font>
      <sz val="8"/>
      <color theme="0"/>
      <name val="Tahoma"/>
      <family val="2"/>
      <charset val="204"/>
      <scheme val="minor"/>
    </font>
    <font>
      <sz val="10"/>
      <name val="Geneva"/>
    </font>
    <font>
      <b/>
      <sz val="10"/>
      <color indexed="9"/>
      <name val="Arial"/>
      <family val="2"/>
    </font>
    <font>
      <sz val="8"/>
      <color theme="0" tint="-0.14999847407452621"/>
      <name val="Tahoma"/>
      <family val="2"/>
      <charset val="204"/>
      <scheme val="minor"/>
    </font>
    <font>
      <b/>
      <sz val="11"/>
      <color theme="0"/>
      <name val="Tahoma"/>
      <family val="2"/>
      <scheme val="minor"/>
    </font>
    <font>
      <sz val="8"/>
      <color rgb="FF0070C0"/>
      <name val="Tahoma"/>
      <family val="2"/>
      <charset val="204"/>
      <scheme val="minor"/>
    </font>
    <font>
      <sz val="10"/>
      <name val="Arial"/>
      <family val="2"/>
      <charset val="204"/>
    </font>
    <font>
      <sz val="8"/>
      <name val="Tahoma"/>
      <family val="2"/>
      <charset val="204"/>
      <scheme val="minor"/>
    </font>
    <font>
      <b/>
      <sz val="14"/>
      <color indexed="60"/>
      <name val="Tahoma"/>
      <family val="2"/>
      <charset val="204"/>
      <scheme val="major"/>
    </font>
    <font>
      <b/>
      <sz val="12"/>
      <name val="Tahoma"/>
      <family val="2"/>
      <charset val="204"/>
      <scheme val="major"/>
    </font>
    <font>
      <b/>
      <u/>
      <sz val="8"/>
      <color indexed="56"/>
      <name val="Tahoma"/>
      <family val="2"/>
      <charset val="204"/>
      <scheme val="minor"/>
    </font>
    <font>
      <b/>
      <sz val="10"/>
      <color indexed="56"/>
      <name val="Wingdings"/>
      <charset val="2"/>
    </font>
    <font>
      <sz val="8"/>
      <name val="Tahoma"/>
      <family val="2"/>
      <charset val="204"/>
      <scheme val="minor"/>
    </font>
    <font>
      <b/>
      <sz val="10"/>
      <color indexed="56"/>
      <name val="Wingdings"/>
      <charset val="2"/>
    </font>
    <font>
      <b/>
      <sz val="8"/>
      <name val="Tahoma"/>
      <family val="2"/>
      <charset val="204"/>
      <scheme val="minor"/>
    </font>
    <font>
      <sz val="8"/>
      <name val="Tahoma"/>
      <family val="2"/>
      <charset val="204"/>
      <scheme val="minor"/>
    </font>
    <font>
      <b/>
      <sz val="12"/>
      <name val="Tahoma"/>
      <family val="2"/>
      <charset val="204"/>
      <scheme val="major"/>
    </font>
    <font>
      <b/>
      <sz val="10"/>
      <color indexed="56"/>
      <name val="Wingdings"/>
      <charset val="2"/>
    </font>
    <font>
      <sz val="8"/>
      <name val="Tahoma"/>
      <family val="2"/>
      <charset val="204"/>
      <scheme val="minor"/>
    </font>
    <font>
      <b/>
      <sz val="12"/>
      <name val="Tahoma"/>
      <family val="2"/>
      <charset val="204"/>
      <scheme val="major"/>
    </font>
    <font>
      <b/>
      <u/>
      <sz val="8"/>
      <color indexed="56"/>
      <name val="Tahoma"/>
      <family val="2"/>
      <charset val="204"/>
      <scheme val="minor"/>
    </font>
    <font>
      <b/>
      <sz val="10"/>
      <color indexed="56"/>
      <name val="Wingdings"/>
      <charset val="2"/>
    </font>
    <font>
      <sz val="8"/>
      <color theme="0" tint="-4.9989318521683403E-2"/>
      <name val="Tahoma"/>
      <family val="2"/>
      <charset val="204"/>
      <scheme val="minor"/>
    </font>
    <font>
      <b/>
      <sz val="8"/>
      <name val="Tahoma"/>
      <family val="2"/>
      <charset val="204"/>
      <scheme val="minor"/>
    </font>
    <font>
      <b/>
      <sz val="8"/>
      <color indexed="60"/>
      <name val="Tahoma"/>
      <family val="2"/>
      <charset val="204"/>
      <scheme val="major"/>
    </font>
    <font>
      <sz val="8"/>
      <name val="Tahoma"/>
      <family val="2"/>
      <charset val="204"/>
    </font>
    <font>
      <sz val="8"/>
      <name val="Tahoma"/>
      <family val="2"/>
      <charset val="204"/>
      <scheme val="minor"/>
    </font>
    <font>
      <b/>
      <sz val="10"/>
      <color indexed="56"/>
      <name val="Wingdings"/>
      <charset val="2"/>
    </font>
    <font>
      <sz val="8"/>
      <name val="Tahoma"/>
      <family val="2"/>
      <charset val="204"/>
      <scheme val="minor"/>
    </font>
    <font>
      <b/>
      <sz val="12"/>
      <name val="Tahoma"/>
      <family val="2"/>
      <charset val="204"/>
      <scheme val="major"/>
    </font>
    <font>
      <b/>
      <sz val="10"/>
      <color indexed="56"/>
      <name val="Wingdings"/>
      <charset val="2"/>
    </font>
    <font>
      <sz val="8"/>
      <color theme="0"/>
      <name val="Tahoma"/>
      <family val="2"/>
      <charset val="204"/>
      <scheme val="minor"/>
    </font>
    <font>
      <b/>
      <sz val="8"/>
      <name val="Tahoma"/>
      <family val="2"/>
      <charset val="204"/>
      <scheme val="minor"/>
    </font>
    <font>
      <sz val="8"/>
      <name val="Tahoma"/>
      <family val="2"/>
      <charset val="204"/>
      <scheme val="minor"/>
    </font>
    <font>
      <b/>
      <sz val="8"/>
      <name val="Tahoma"/>
      <family val="2"/>
      <charset val="204"/>
      <scheme val="minor"/>
    </font>
    <font>
      <sz val="8"/>
      <color rgb="FF0070C0"/>
      <name val="Tahoma"/>
      <family val="2"/>
      <scheme val="minor"/>
    </font>
    <font>
      <sz val="8"/>
      <name val="Tahoma"/>
      <family val="2"/>
      <scheme val="minor"/>
    </font>
    <font>
      <b/>
      <sz val="10"/>
      <color theme="0"/>
      <name val="Wingdings"/>
      <charset val="2"/>
    </font>
    <font>
      <sz val="8"/>
      <color rgb="FF0069B3"/>
      <name val="Tahoma"/>
      <family val="2"/>
      <charset val="204"/>
      <scheme val="minor"/>
    </font>
    <font>
      <b/>
      <sz val="8"/>
      <color rgb="FF0069B3"/>
      <name val="Tahoma"/>
      <family val="2"/>
      <charset val="204"/>
    </font>
    <font>
      <sz val="8"/>
      <color rgb="FF0069B3"/>
      <name val="Tahoma"/>
      <family val="2"/>
      <charset val="204"/>
    </font>
    <font>
      <i/>
      <sz val="8"/>
      <color rgb="FF0069B3"/>
      <name val="Tahoma"/>
      <family val="2"/>
      <charset val="204"/>
    </font>
    <font>
      <sz val="8"/>
      <color rgb="FF0069B3"/>
      <name val="Tahoma"/>
      <family val="2"/>
    </font>
    <font>
      <b/>
      <sz val="8"/>
      <color rgb="FF0069B3"/>
      <name val="Tahoma"/>
      <family val="2"/>
    </font>
    <font>
      <sz val="8"/>
      <color rgb="FF0069B3"/>
      <name val="Tahoma"/>
      <family val="2"/>
      <scheme val="minor"/>
    </font>
    <font>
      <sz val="8"/>
      <color rgb="FF0069B3"/>
      <name val="Tahoma"/>
      <family val="2"/>
      <charset val="204"/>
      <scheme val="major"/>
    </font>
    <font>
      <b/>
      <sz val="9"/>
      <color rgb="FF0069B3"/>
      <name val="Tahoma"/>
      <family val="2"/>
      <scheme val="major"/>
    </font>
    <font>
      <b/>
      <sz val="8"/>
      <color rgb="FF0069B3"/>
      <name val="Tahoma"/>
      <family val="2"/>
      <scheme val="major"/>
    </font>
    <font>
      <b/>
      <sz val="8"/>
      <color rgb="FF0069B3"/>
      <name val="Tahoma"/>
      <family val="2"/>
      <charset val="204"/>
      <scheme val="major"/>
    </font>
    <font>
      <b/>
      <sz val="8"/>
      <color rgb="FF0069B3"/>
      <name val="Tahoma"/>
      <family val="2"/>
      <charset val="204"/>
      <scheme val="minor"/>
    </font>
    <font>
      <b/>
      <sz val="9"/>
      <color rgb="FF0069B3"/>
      <name val="Tahoma"/>
      <family val="2"/>
      <charset val="204"/>
      <scheme val="major"/>
    </font>
    <font>
      <b/>
      <sz val="10"/>
      <color rgb="FF0069B3"/>
      <name val="Tahoma"/>
      <family val="2"/>
      <charset val="204"/>
      <scheme val="major"/>
    </font>
    <font>
      <b/>
      <sz val="8"/>
      <color rgb="FF0069B3"/>
      <name val="Tahoma"/>
      <family val="2"/>
      <scheme val="minor"/>
    </font>
    <font>
      <b/>
      <sz val="10"/>
      <color rgb="FF0069B3"/>
      <name val="Arial"/>
      <family val="2"/>
    </font>
    <font>
      <b/>
      <sz val="14"/>
      <color rgb="FF0069B3"/>
      <name val="Tahoma"/>
      <family val="2"/>
      <charset val="204"/>
      <scheme val="major"/>
    </font>
    <font>
      <b/>
      <sz val="12"/>
      <color rgb="FF0069B3"/>
      <name val="Tahoma"/>
      <family val="2"/>
      <scheme val="major"/>
    </font>
    <font>
      <b/>
      <sz val="10"/>
      <color rgb="FF0069B3"/>
      <name val="Tahoma"/>
      <family val="2"/>
      <scheme val="major"/>
    </font>
    <font>
      <sz val="9"/>
      <color rgb="FF0069B3"/>
      <name val="Tahoma"/>
      <family val="2"/>
      <scheme val="minor"/>
    </font>
    <font>
      <b/>
      <sz val="14"/>
      <color rgb="FF0069B3"/>
      <name val="Tahoma"/>
      <family val="2"/>
      <scheme val="major"/>
    </font>
    <font>
      <sz val="8"/>
      <name val="Tahoma"/>
      <family val="2"/>
      <scheme val="major"/>
    </font>
    <font>
      <b/>
      <u/>
      <sz val="8"/>
      <color indexed="56"/>
      <name val="Tahoma"/>
      <family val="2"/>
      <scheme val="major"/>
    </font>
    <font>
      <b/>
      <u/>
      <sz val="8"/>
      <color rgb="FF0069B3"/>
      <name val="Tahoma"/>
      <family val="2"/>
      <charset val="204"/>
    </font>
    <font>
      <b/>
      <sz val="10"/>
      <color rgb="FF0069B3"/>
      <name val="Wingdings"/>
      <charset val="2"/>
    </font>
    <font>
      <b/>
      <sz val="9"/>
      <color theme="0"/>
      <name val="Tahoma"/>
      <family val="2"/>
      <charset val="204"/>
    </font>
    <font>
      <b/>
      <sz val="9"/>
      <color rgb="FF0069B3"/>
      <name val="Tahoma"/>
      <family val="2"/>
      <scheme val="minor"/>
    </font>
    <font>
      <b/>
      <sz val="12"/>
      <color rgb="FF0069B3"/>
      <name val="Tahoma"/>
      <family val="2"/>
      <scheme val="minor"/>
    </font>
    <font>
      <b/>
      <sz val="10"/>
      <color theme="0"/>
      <name val="Tahoma"/>
      <family val="2"/>
      <scheme val="minor"/>
    </font>
    <font>
      <b/>
      <sz val="14"/>
      <color indexed="60"/>
      <name val="Tahoma"/>
      <family val="2"/>
      <scheme val="minor"/>
    </font>
    <font>
      <b/>
      <sz val="12"/>
      <name val="Tahoma"/>
      <family val="2"/>
      <scheme val="minor"/>
    </font>
    <font>
      <b/>
      <sz val="10"/>
      <color rgb="FF0069B3"/>
      <name val="Tahoma"/>
      <family val="2"/>
      <scheme val="minor"/>
    </font>
    <font>
      <b/>
      <u/>
      <sz val="10"/>
      <color rgb="FF0069B3"/>
      <name val="Tahoma"/>
      <family val="2"/>
      <scheme val="minor"/>
    </font>
    <font>
      <b/>
      <sz val="14"/>
      <color rgb="FF0069B3"/>
      <name val="Tahoma"/>
      <family val="2"/>
      <scheme val="minor"/>
    </font>
    <font>
      <sz val="8"/>
      <color indexed="60"/>
      <name val="Tahoma"/>
      <family val="2"/>
      <scheme val="minor"/>
    </font>
    <font>
      <sz val="8"/>
      <color rgb="FF000000"/>
      <name val="Tahoma"/>
      <family val="2"/>
      <charset val="204"/>
    </font>
    <font>
      <u/>
      <sz val="11"/>
      <color theme="10"/>
      <name val="Tahoma"/>
      <family val="2"/>
      <scheme val="minor"/>
    </font>
    <font>
      <sz val="10"/>
      <name val="Arial"/>
      <family val="2"/>
    </font>
    <font>
      <b/>
      <sz val="8"/>
      <color indexed="9"/>
      <name val="Tahoma"/>
      <family val="2"/>
    </font>
    <font>
      <b/>
      <u/>
      <sz val="8"/>
      <color indexed="62"/>
      <name val="Tahoma"/>
      <family val="2"/>
    </font>
    <font>
      <b/>
      <sz val="8"/>
      <name val="Tahoma"/>
      <family val="2"/>
    </font>
    <font>
      <sz val="8"/>
      <color indexed="9"/>
      <name val="Tahoma"/>
      <family val="2"/>
    </font>
    <font>
      <sz val="8"/>
      <name val="Arial"/>
      <family val="2"/>
    </font>
    <font>
      <b/>
      <sz val="8"/>
      <name val="Arial"/>
      <family val="2"/>
    </font>
    <font>
      <b/>
      <sz val="8"/>
      <color indexed="9"/>
      <name val="Arial"/>
      <family val="2"/>
    </font>
    <font>
      <b/>
      <u/>
      <sz val="8"/>
      <name val="Arial"/>
      <family val="2"/>
    </font>
    <font>
      <b/>
      <sz val="12"/>
      <name val="Arial"/>
      <family val="2"/>
    </font>
    <font>
      <b/>
      <sz val="8"/>
      <color theme="0"/>
      <name val="Arial"/>
      <family val="2"/>
    </font>
    <font>
      <i/>
      <sz val="8"/>
      <name val="Arial"/>
      <family val="2"/>
    </font>
    <font>
      <i/>
      <sz val="8"/>
      <color rgb="FFFF5050"/>
      <name val="Arial"/>
      <family val="2"/>
    </font>
    <font>
      <sz val="7"/>
      <name val="Arial"/>
      <family val="2"/>
    </font>
    <font>
      <sz val="8"/>
      <color indexed="81"/>
      <name val="Tahoma"/>
      <family val="2"/>
    </font>
    <font>
      <b/>
      <sz val="8"/>
      <color indexed="81"/>
      <name val="Tahoma"/>
      <family val="2"/>
    </font>
    <font>
      <sz val="11"/>
      <color theme="0"/>
      <name val="Tahoma"/>
      <family val="2"/>
      <scheme val="minor"/>
    </font>
    <font>
      <sz val="12"/>
      <color theme="1"/>
      <name val="Tahoma"/>
      <family val="2"/>
      <scheme val="minor"/>
    </font>
    <font>
      <u/>
      <sz val="12"/>
      <color theme="10"/>
      <name val="Tahoma"/>
      <family val="2"/>
      <scheme val="minor"/>
    </font>
    <font>
      <sz val="14"/>
      <name val="Cordia New"/>
      <family val="2"/>
    </font>
    <font>
      <b/>
      <u/>
      <sz val="8"/>
      <name val="Tahoma"/>
      <family val="2"/>
    </font>
    <font>
      <sz val="8"/>
      <name val="Tahoma"/>
      <family val="2"/>
    </font>
    <font>
      <sz val="8"/>
      <color theme="0"/>
      <name val="Arial"/>
      <family val="2"/>
    </font>
    <font>
      <b/>
      <sz val="12"/>
      <color indexed="81"/>
      <name val="Tahoma"/>
      <family val="2"/>
    </font>
    <font>
      <b/>
      <i/>
      <sz val="8"/>
      <color indexed="81"/>
      <name val="Tahoma"/>
      <family val="2"/>
    </font>
    <font>
      <i/>
      <sz val="8"/>
      <color indexed="81"/>
      <name val="Tahoma"/>
      <family val="2"/>
    </font>
    <font>
      <b/>
      <sz val="10"/>
      <name val="Arial"/>
      <family val="2"/>
    </font>
    <font>
      <i/>
      <sz val="8"/>
      <name val="Times New Roman"/>
      <family val="1"/>
    </font>
    <font>
      <sz val="16"/>
      <color theme="0"/>
      <name val="Copperplate Gothic Bold"/>
      <family val="2"/>
    </font>
    <font>
      <b/>
      <sz val="16"/>
      <color theme="1"/>
      <name val="Tahoma"/>
      <family val="2"/>
      <scheme val="minor"/>
    </font>
    <font>
      <b/>
      <u/>
      <sz val="16"/>
      <color theme="10"/>
      <name val="Tahoma"/>
      <family val="2"/>
      <scheme val="minor"/>
    </font>
    <font>
      <b/>
      <u/>
      <sz val="10"/>
      <name val="Arial"/>
      <family val="2"/>
    </font>
    <font>
      <sz val="10"/>
      <color indexed="9"/>
      <name val="Arial"/>
      <family val="2"/>
    </font>
    <font>
      <b/>
      <sz val="10"/>
      <color theme="0"/>
      <name val="Arial"/>
      <family val="2"/>
    </font>
    <font>
      <b/>
      <sz val="9"/>
      <name val="Arial"/>
      <family val="2"/>
    </font>
    <font>
      <sz val="9"/>
      <name val="Arial"/>
      <family val="2"/>
    </font>
    <font>
      <b/>
      <sz val="9"/>
      <color theme="0"/>
      <name val="Arial"/>
      <family val="2"/>
    </font>
    <font>
      <i/>
      <sz val="9"/>
      <name val="Arial"/>
      <family val="2"/>
    </font>
    <font>
      <sz val="16"/>
      <name val="Tahoma"/>
      <family val="2"/>
      <scheme val="minor"/>
    </font>
    <font>
      <sz val="10"/>
      <name val="Arial"/>
      <family val="2"/>
    </font>
    <font>
      <b/>
      <sz val="12"/>
      <name val="Arial"/>
      <family val="2"/>
      <charset val="178"/>
    </font>
    <font>
      <sz val="12"/>
      <color theme="1"/>
      <name val="Arial"/>
      <family val="2"/>
    </font>
    <font>
      <b/>
      <sz val="12"/>
      <color rgb="FF92336F"/>
      <name val="Helvetica"/>
      <family val="2"/>
    </font>
    <font>
      <sz val="12"/>
      <color theme="0"/>
      <name val="Arial"/>
      <family val="2"/>
    </font>
    <font>
      <b/>
      <sz val="12"/>
      <color theme="0"/>
      <name val="Helvetica"/>
      <family val="2"/>
    </font>
    <font>
      <sz val="12"/>
      <color theme="0"/>
      <name val="Tahoma"/>
      <family val="2"/>
      <scheme val="minor"/>
    </font>
    <font>
      <b/>
      <sz val="12"/>
      <color rgb="FF1B3963"/>
      <name val="Arial Black"/>
      <family val="2"/>
    </font>
    <font>
      <sz val="13"/>
      <color rgb="FF71ABD7"/>
      <name val="Helvetica"/>
      <family val="2"/>
    </font>
    <font>
      <sz val="28"/>
      <color theme="1" tint="0.34998626667073579"/>
      <name val="Helvetica Light"/>
    </font>
    <font>
      <sz val="12"/>
      <name val="Arial"/>
      <family val="2"/>
    </font>
    <font>
      <sz val="22"/>
      <name val="Arial"/>
      <family val="2"/>
    </font>
    <font>
      <sz val="10"/>
      <color theme="0"/>
      <name val="Arial"/>
      <family val="2"/>
    </font>
    <font>
      <sz val="6"/>
      <name val="Arial"/>
      <family val="2"/>
    </font>
    <font>
      <i/>
      <sz val="10"/>
      <name val="Arial"/>
      <family val="2"/>
    </font>
    <font>
      <i/>
      <sz val="8"/>
      <color indexed="10"/>
      <name val="Arial"/>
      <family val="2"/>
    </font>
    <font>
      <b/>
      <sz val="18"/>
      <color indexed="9"/>
      <name val="Arial"/>
      <family val="2"/>
    </font>
    <font>
      <u/>
      <sz val="10"/>
      <color indexed="12"/>
      <name val="Arial"/>
      <family val="2"/>
    </font>
    <font>
      <u/>
      <sz val="8"/>
      <color indexed="12"/>
      <name val="Arial"/>
      <family val="2"/>
    </font>
    <font>
      <b/>
      <sz val="10"/>
      <color theme="4" tint="-0.249977111117893"/>
      <name val="Arial"/>
      <family val="2"/>
    </font>
    <font>
      <sz val="11"/>
      <name val="Arial"/>
      <family val="2"/>
    </font>
    <font>
      <sz val="1"/>
      <color indexed="9"/>
      <name val="Arial"/>
      <family val="2"/>
    </font>
    <font>
      <b/>
      <sz val="11"/>
      <name val="Arial"/>
      <family val="2"/>
    </font>
    <font>
      <b/>
      <sz val="9"/>
      <color rgb="FF0070C0"/>
      <name val="Arial"/>
      <family val="2"/>
    </font>
  </fonts>
  <fills count="30">
    <fill>
      <patternFill patternType="none"/>
    </fill>
    <fill>
      <patternFill patternType="gray125"/>
    </fill>
    <fill>
      <patternFill patternType="solid">
        <fgColor indexed="18"/>
        <bgColor indexed="64"/>
      </patternFill>
    </fill>
    <fill>
      <patternFill patternType="solid">
        <fgColor theme="0" tint="-0.14999847407452621"/>
        <bgColor indexed="64"/>
      </patternFill>
    </fill>
    <fill>
      <patternFill patternType="solid">
        <fgColor rgb="FFFFFF9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indexed="23"/>
        <bgColor indexed="64"/>
      </patternFill>
    </fill>
    <fill>
      <patternFill patternType="solid">
        <fgColor theme="0"/>
        <bgColor theme="0"/>
      </patternFill>
    </fill>
    <fill>
      <patternFill patternType="solid">
        <fgColor rgb="FFD8D8D8"/>
        <bgColor indexed="64"/>
      </patternFill>
    </fill>
    <fill>
      <patternFill patternType="solid">
        <fgColor rgb="FF4472C4"/>
        <bgColor indexed="64"/>
      </patternFill>
    </fill>
    <fill>
      <patternFill patternType="solid">
        <fgColor rgb="FFA5A5A5"/>
      </patternFill>
    </fill>
    <fill>
      <patternFill patternType="solid">
        <fgColor theme="4"/>
      </patternFill>
    </fill>
    <fill>
      <patternFill patternType="solid">
        <fgColor theme="5"/>
      </patternFill>
    </fill>
    <fill>
      <patternFill patternType="solid">
        <fgColor theme="7"/>
      </patternFill>
    </fill>
    <fill>
      <patternFill patternType="solid">
        <fgColor rgb="FF002060"/>
        <bgColor indexed="64"/>
      </patternFill>
    </fill>
    <fill>
      <patternFill patternType="solid">
        <fgColor rgb="FFFFFF00"/>
        <bgColor indexed="64"/>
      </patternFill>
    </fill>
    <fill>
      <patternFill patternType="solid">
        <fgColor indexed="57"/>
        <bgColor indexed="64"/>
      </patternFill>
    </fill>
    <fill>
      <patternFill patternType="solid">
        <fgColor indexed="51"/>
        <bgColor indexed="64"/>
      </patternFill>
    </fill>
    <fill>
      <patternFill patternType="solid">
        <fgColor theme="1" tint="0.249977111117893"/>
        <bgColor indexed="64"/>
      </patternFill>
    </fill>
    <fill>
      <patternFill patternType="solid">
        <fgColor rgb="FF6699CC"/>
        <bgColor indexed="64"/>
      </patternFill>
    </fill>
    <fill>
      <patternFill patternType="solid">
        <fgColor rgb="FFFFCC00"/>
        <bgColor indexed="64"/>
      </patternFill>
    </fill>
    <fill>
      <patternFill patternType="solid">
        <fgColor theme="9" tint="-0.249977111117893"/>
        <bgColor indexed="64"/>
      </patternFill>
    </fill>
    <fill>
      <patternFill patternType="solid">
        <fgColor rgb="FF0070C0"/>
        <bgColor indexed="64"/>
      </patternFill>
    </fill>
    <fill>
      <patternFill patternType="solid">
        <fgColor rgb="FFF1EBED"/>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55"/>
        <bgColor indexed="64"/>
      </patternFill>
    </fill>
  </fills>
  <borders count="162">
    <border>
      <left/>
      <right/>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3"/>
      </top>
      <bottom/>
      <diagonal/>
    </border>
    <border>
      <left/>
      <right/>
      <top style="thin">
        <color indexed="64"/>
      </top>
      <bottom/>
      <diagonal/>
    </border>
    <border>
      <left/>
      <right style="thin">
        <color indexed="64"/>
      </right>
      <top/>
      <bottom/>
      <diagonal/>
    </border>
    <border>
      <left/>
      <right/>
      <top style="thin">
        <color indexed="64"/>
      </top>
      <bottom style="thin">
        <color indexed="64"/>
      </bottom>
      <diagonal/>
    </border>
    <border>
      <left/>
      <right/>
      <top style="thin">
        <color indexed="63"/>
      </top>
      <bottom style="thin">
        <color indexed="63"/>
      </bottom>
      <diagonal/>
    </border>
    <border>
      <left style="thin">
        <color indexed="63"/>
      </left>
      <right/>
      <top style="thin">
        <color indexed="63"/>
      </top>
      <bottom style="thin">
        <color indexed="63"/>
      </bottom>
      <diagonal/>
    </border>
    <border>
      <left style="medium">
        <color indexed="64"/>
      </left>
      <right style="medium">
        <color indexed="64"/>
      </right>
      <top style="medium">
        <color indexed="64"/>
      </top>
      <bottom style="medium">
        <color indexed="64"/>
      </bottom>
      <diagonal/>
    </border>
    <border>
      <left/>
      <right/>
      <top/>
      <bottom style="thin">
        <color auto="1"/>
      </bottom>
      <diagonal/>
    </border>
    <border>
      <left style="thin">
        <color indexed="63"/>
      </left>
      <right/>
      <top/>
      <bottom style="thin">
        <color indexed="63"/>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3"/>
      </left>
      <right style="thin">
        <color indexed="63"/>
      </right>
      <top/>
      <bottom/>
      <diagonal/>
    </border>
    <border>
      <left style="medium">
        <color indexed="64"/>
      </left>
      <right style="medium">
        <color indexed="64"/>
      </right>
      <top style="medium">
        <color indexed="64"/>
      </top>
      <bottom/>
      <diagonal/>
    </border>
    <border>
      <left style="thin">
        <color indexed="63"/>
      </left>
      <right style="thin">
        <color indexed="63"/>
      </right>
      <top style="thin">
        <color indexed="63"/>
      </top>
      <bottom style="thin">
        <color auto="1"/>
      </bottom>
      <diagonal/>
    </border>
    <border>
      <left style="thin">
        <color indexed="63"/>
      </left>
      <right style="thin">
        <color indexed="63"/>
      </right>
      <top style="thin">
        <color indexed="63"/>
      </top>
      <bottom style="thin">
        <color indexed="63"/>
      </bottom>
      <diagonal/>
    </border>
    <border>
      <left/>
      <right style="medium">
        <color indexed="64"/>
      </right>
      <top style="thin">
        <color indexed="63"/>
      </top>
      <bottom style="thin">
        <color indexed="63"/>
      </bottom>
      <diagonal/>
    </border>
    <border>
      <left/>
      <right style="medium">
        <color indexed="64"/>
      </right>
      <top style="thin">
        <color indexed="63"/>
      </top>
      <bottom style="medium">
        <color indexed="64"/>
      </bottom>
      <diagonal/>
    </border>
    <border>
      <left/>
      <right style="thin">
        <color indexed="63"/>
      </right>
      <top style="thin">
        <color indexed="63"/>
      </top>
      <bottom style="thin">
        <color indexed="63"/>
      </bottom>
      <diagonal/>
    </border>
    <border>
      <left style="thin">
        <color indexed="63"/>
      </left>
      <right/>
      <top style="thin">
        <color indexed="63"/>
      </top>
      <bottom style="thin">
        <color indexed="64"/>
      </bottom>
      <diagonal/>
    </border>
    <border>
      <left/>
      <right/>
      <top style="thin">
        <color indexed="63"/>
      </top>
      <bottom style="thin">
        <color indexed="64"/>
      </bottom>
      <diagonal/>
    </border>
    <border>
      <left style="thin">
        <color indexed="63"/>
      </left>
      <right style="thin">
        <color indexed="63"/>
      </right>
      <top style="thin">
        <color indexed="63"/>
      </top>
      <bottom/>
      <diagonal/>
    </border>
    <border>
      <left/>
      <right/>
      <top/>
      <bottom style="thin">
        <color indexed="64"/>
      </bottom>
      <diagonal/>
    </border>
    <border>
      <left style="medium">
        <color indexed="64"/>
      </left>
      <right style="medium">
        <color indexed="64"/>
      </right>
      <top style="medium">
        <color indexed="64"/>
      </top>
      <bottom style="thin">
        <color theme="0"/>
      </bottom>
      <diagonal/>
    </border>
    <border>
      <left style="medium">
        <color indexed="64"/>
      </left>
      <right style="medium">
        <color indexed="64"/>
      </right>
      <top style="thin">
        <color theme="0"/>
      </top>
      <bottom style="thin">
        <color theme="0"/>
      </bottom>
      <diagonal/>
    </border>
    <border>
      <left style="medium">
        <color indexed="64"/>
      </left>
      <right style="medium">
        <color indexed="64"/>
      </right>
      <top style="thin">
        <color theme="0"/>
      </top>
      <bottom style="medium">
        <color indexed="64"/>
      </bottom>
      <diagonal/>
    </border>
    <border>
      <left style="medium">
        <color indexed="64"/>
      </left>
      <right style="medium">
        <color indexed="64"/>
      </right>
      <top style="medium">
        <color indexed="64"/>
      </top>
      <bottom style="thin">
        <color indexed="63"/>
      </bottom>
      <diagonal/>
    </border>
    <border>
      <left style="medium">
        <color indexed="64"/>
      </left>
      <right style="medium">
        <color indexed="64"/>
      </right>
      <top style="thin">
        <color indexed="63"/>
      </top>
      <bottom style="thin">
        <color indexed="63"/>
      </bottom>
      <diagonal/>
    </border>
    <border>
      <left style="medium">
        <color indexed="64"/>
      </left>
      <right style="medium">
        <color indexed="64"/>
      </right>
      <top style="thin">
        <color indexed="63"/>
      </top>
      <bottom style="medium">
        <color indexed="64"/>
      </bottom>
      <diagonal/>
    </border>
    <border>
      <left style="thin">
        <color indexed="63"/>
      </left>
      <right/>
      <top style="thin">
        <color indexed="63"/>
      </top>
      <bottom/>
      <diagonal/>
    </border>
    <border>
      <left style="thin">
        <color theme="0"/>
      </left>
      <right style="thin">
        <color theme="0"/>
      </right>
      <top style="thin">
        <color theme="0"/>
      </top>
      <bottom style="thin">
        <color theme="0"/>
      </bottom>
      <diagonal/>
    </border>
    <border>
      <left/>
      <right/>
      <top/>
      <bottom style="thin">
        <color indexed="63"/>
      </bottom>
      <diagonal/>
    </border>
    <border>
      <left/>
      <right style="thin">
        <color indexed="63"/>
      </right>
      <top style="thin">
        <color indexed="63"/>
      </top>
      <bottom/>
      <diagonal/>
    </border>
    <border>
      <left style="thin">
        <color theme="0"/>
      </left>
      <right style="thin">
        <color theme="0"/>
      </right>
      <top/>
      <bottom style="thin">
        <color theme="0"/>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indexed="63"/>
      </top>
      <bottom style="double">
        <color indexed="64"/>
      </bottom>
      <diagonal/>
    </border>
    <border>
      <left style="thin">
        <color indexed="63"/>
      </left>
      <right/>
      <top style="thin">
        <color indexed="63"/>
      </top>
      <bottom style="double">
        <color indexed="64"/>
      </bottom>
      <diagonal/>
    </border>
    <border>
      <left style="thin">
        <color indexed="63"/>
      </left>
      <right style="thin">
        <color indexed="63"/>
      </right>
      <top style="thin">
        <color indexed="63"/>
      </top>
      <bottom style="double">
        <color indexed="64"/>
      </bottom>
      <diagonal/>
    </border>
    <border>
      <left/>
      <right/>
      <top/>
      <bottom style="double">
        <color indexed="64"/>
      </bottom>
      <diagonal/>
    </border>
    <border>
      <left style="thin">
        <color theme="0"/>
      </left>
      <right style="thin">
        <color indexed="63"/>
      </right>
      <top style="thin">
        <color theme="0"/>
      </top>
      <bottom style="double">
        <color indexed="64"/>
      </bottom>
      <diagonal/>
    </border>
    <border>
      <left/>
      <right style="thin">
        <color indexed="63"/>
      </right>
      <top style="thin">
        <color indexed="63"/>
      </top>
      <bottom style="double">
        <color indexed="64"/>
      </bottom>
      <diagonal/>
    </border>
    <border>
      <left style="medium">
        <color theme="1"/>
      </left>
      <right style="medium">
        <color theme="1"/>
      </right>
      <top style="medium">
        <color theme="1"/>
      </top>
      <bottom/>
      <diagonal/>
    </border>
    <border>
      <left style="medium">
        <color theme="1"/>
      </left>
      <right style="medium">
        <color theme="1"/>
      </right>
      <top style="thin">
        <color indexed="63"/>
      </top>
      <bottom/>
      <diagonal/>
    </border>
    <border>
      <left style="medium">
        <color theme="1"/>
      </left>
      <right style="medium">
        <color theme="1"/>
      </right>
      <top style="thin">
        <color indexed="63"/>
      </top>
      <bottom style="medium">
        <color theme="1"/>
      </bottom>
      <diagonal/>
    </border>
    <border>
      <left style="thin">
        <color indexed="63"/>
      </left>
      <right/>
      <top style="thin">
        <color indexed="63"/>
      </top>
      <bottom style="thin">
        <color indexed="63"/>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style="medium">
        <color auto="1"/>
      </left>
      <right/>
      <top/>
      <bottom/>
      <diagonal/>
    </border>
    <border>
      <left/>
      <right/>
      <top style="medium">
        <color auto="1"/>
      </top>
      <bottom/>
      <diagonal/>
    </border>
    <border>
      <left/>
      <right/>
      <top/>
      <bottom style="medium">
        <color indexed="64"/>
      </bottom>
      <diagonal/>
    </border>
    <border>
      <left style="medium">
        <color auto="1"/>
      </left>
      <right/>
      <top/>
      <bottom style="medium">
        <color auto="1"/>
      </bottom>
      <diagonal/>
    </border>
    <border>
      <left style="medium">
        <color indexed="64"/>
      </left>
      <right/>
      <top style="thin">
        <color indexed="63"/>
      </top>
      <bottom style="thin">
        <color indexed="63"/>
      </bottom>
      <diagonal/>
    </border>
    <border>
      <left style="thin">
        <color theme="0"/>
      </left>
      <right style="thin">
        <color theme="0"/>
      </right>
      <top style="thin">
        <color theme="0"/>
      </top>
      <bottom style="double">
        <color indexed="64"/>
      </bottom>
      <diagonal/>
    </border>
    <border>
      <left style="medium">
        <color indexed="64"/>
      </left>
      <right style="medium">
        <color indexed="64"/>
      </right>
      <top/>
      <bottom style="thin">
        <color theme="0"/>
      </bottom>
      <diagonal/>
    </border>
    <border>
      <left style="medium">
        <color indexed="64"/>
      </left>
      <right/>
      <top style="medium">
        <color indexed="64"/>
      </top>
      <bottom style="thin">
        <color indexed="63"/>
      </bottom>
      <diagonal/>
    </border>
    <border>
      <left/>
      <right/>
      <top style="medium">
        <color indexed="64"/>
      </top>
      <bottom style="thin">
        <color indexed="63"/>
      </bottom>
      <diagonal/>
    </border>
    <border>
      <left/>
      <right style="medium">
        <color indexed="64"/>
      </right>
      <top style="medium">
        <color indexed="64"/>
      </top>
      <bottom style="thin">
        <color indexed="63"/>
      </bottom>
      <diagonal/>
    </border>
    <border>
      <left style="medium">
        <color indexed="64"/>
      </left>
      <right/>
      <top style="thin">
        <color indexed="63"/>
      </top>
      <bottom style="medium">
        <color indexed="64"/>
      </bottom>
      <diagonal/>
    </border>
    <border>
      <left/>
      <right/>
      <top style="thin">
        <color indexed="63"/>
      </top>
      <bottom style="medium">
        <color indexed="64"/>
      </bottom>
      <diagonal/>
    </border>
    <border>
      <left style="medium">
        <color indexed="64"/>
      </left>
      <right/>
      <top style="thin">
        <color indexed="63"/>
      </top>
      <bottom style="thin">
        <color indexed="63"/>
      </bottom>
      <diagonal/>
    </border>
    <border>
      <left/>
      <right/>
      <top style="thin">
        <color indexed="63"/>
      </top>
      <bottom style="thin">
        <color indexed="63"/>
      </bottom>
      <diagonal/>
    </border>
    <border>
      <left/>
      <right style="medium">
        <color indexed="64"/>
      </right>
      <top style="thin">
        <color indexed="63"/>
      </top>
      <bottom style="thin">
        <color indexed="63"/>
      </bottom>
      <diagonal/>
    </border>
    <border>
      <left style="medium">
        <color indexed="64"/>
      </left>
      <right/>
      <top/>
      <bottom style="thin">
        <color theme="0"/>
      </bottom>
      <diagonal/>
    </border>
    <border>
      <left style="medium">
        <color indexed="64"/>
      </left>
      <right/>
      <top style="thin">
        <color theme="0"/>
      </top>
      <bottom style="thin">
        <color theme="0"/>
      </bottom>
      <diagonal/>
    </border>
    <border>
      <left style="medium">
        <color indexed="64"/>
      </left>
      <right/>
      <top style="thin">
        <color theme="0"/>
      </top>
      <bottom style="medium">
        <color indexed="64"/>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right/>
      <top style="thin">
        <color theme="0"/>
      </top>
      <bottom style="thin">
        <color theme="0"/>
      </bottom>
      <diagonal/>
    </border>
    <border>
      <left/>
      <right style="medium">
        <color indexed="64"/>
      </right>
      <top style="thin">
        <color theme="0"/>
      </top>
      <bottom style="thin">
        <color theme="0"/>
      </bottom>
      <diagonal/>
    </border>
    <border>
      <left/>
      <right/>
      <top style="thin">
        <color theme="0"/>
      </top>
      <bottom style="medium">
        <color indexed="64"/>
      </bottom>
      <diagonal/>
    </border>
    <border>
      <left style="thin">
        <color theme="0"/>
      </left>
      <right/>
      <top style="thin">
        <color indexed="63"/>
      </top>
      <bottom style="double">
        <color indexed="64"/>
      </bottom>
      <diagonal/>
    </border>
    <border>
      <left style="medium">
        <color indexed="64"/>
      </left>
      <right style="medium">
        <color indexed="64"/>
      </right>
      <top style="thin">
        <color indexed="63"/>
      </top>
      <bottom/>
      <diagonal/>
    </border>
    <border>
      <left/>
      <right/>
      <top/>
      <bottom style="thin">
        <color theme="0"/>
      </bottom>
      <diagonal/>
    </border>
    <border>
      <left/>
      <right style="medium">
        <color indexed="64"/>
      </right>
      <top style="thin">
        <color theme="0"/>
      </top>
      <bottom style="medium">
        <color indexed="64"/>
      </bottom>
      <diagonal/>
    </border>
    <border>
      <left/>
      <right/>
      <top style="thin">
        <color indexed="63"/>
      </top>
      <bottom style="thin">
        <color theme="0"/>
      </bottom>
      <diagonal/>
    </border>
    <border>
      <left/>
      <right/>
      <top/>
      <bottom style="thin">
        <color indexed="64"/>
      </bottom>
      <diagonal/>
    </border>
    <border>
      <left/>
      <right/>
      <top style="thin">
        <color theme="0"/>
      </top>
      <bottom/>
      <diagonal/>
    </border>
    <border>
      <left/>
      <right style="thin">
        <color theme="0"/>
      </right>
      <top style="thin">
        <color theme="0"/>
      </top>
      <bottom style="thin">
        <color theme="0"/>
      </bottom>
      <diagonal/>
    </border>
    <border>
      <left/>
      <right style="thin">
        <color theme="0"/>
      </right>
      <top style="thin">
        <color theme="0"/>
      </top>
      <bottom style="medium">
        <color auto="1"/>
      </bottom>
      <diagonal/>
    </border>
    <border>
      <left style="thin">
        <color indexed="63"/>
      </left>
      <right/>
      <top style="thin">
        <color indexed="63"/>
      </top>
      <bottom style="thin">
        <color theme="0"/>
      </bottom>
      <diagonal/>
    </border>
    <border>
      <left/>
      <right style="thin">
        <color indexed="63"/>
      </right>
      <top style="thin">
        <color indexed="63"/>
      </top>
      <bottom style="thin">
        <color theme="0"/>
      </bottom>
      <diagonal/>
    </border>
    <border>
      <left style="thin">
        <color indexed="63"/>
      </left>
      <right/>
      <top style="thin">
        <color theme="0"/>
      </top>
      <bottom style="thin">
        <color theme="0"/>
      </bottom>
      <diagonal/>
    </border>
    <border>
      <left/>
      <right style="thin">
        <color indexed="63"/>
      </right>
      <top style="thin">
        <color theme="0"/>
      </top>
      <bottom style="thin">
        <color theme="0"/>
      </bottom>
      <diagonal/>
    </border>
    <border>
      <left style="thin">
        <color indexed="63"/>
      </left>
      <right/>
      <top style="thin">
        <color theme="0"/>
      </top>
      <bottom style="thin">
        <color indexed="63"/>
      </bottom>
      <diagonal/>
    </border>
    <border>
      <left/>
      <right/>
      <top style="thin">
        <color theme="0"/>
      </top>
      <bottom style="thin">
        <color indexed="63"/>
      </bottom>
      <diagonal/>
    </border>
    <border>
      <left style="medium">
        <color indexed="64"/>
      </left>
      <right/>
      <top/>
      <bottom style="thin">
        <color indexed="63"/>
      </bottom>
      <diagonal/>
    </border>
    <border>
      <left/>
      <right style="medium">
        <color indexed="64"/>
      </right>
      <top/>
      <bottom style="thin">
        <color indexed="63"/>
      </bottom>
      <diagonal/>
    </border>
    <border>
      <left style="medium">
        <color indexed="64"/>
      </left>
      <right style="thin">
        <color indexed="63"/>
      </right>
      <top style="thin">
        <color indexed="63"/>
      </top>
      <bottom style="thin">
        <color indexed="63"/>
      </bottom>
      <diagonal/>
    </border>
    <border>
      <left style="thin">
        <color indexed="63"/>
      </left>
      <right style="medium">
        <color indexed="64"/>
      </right>
      <top style="thin">
        <color indexed="63"/>
      </top>
      <bottom style="thin">
        <color indexed="63"/>
      </bottom>
      <diagonal/>
    </border>
    <border>
      <left/>
      <right style="medium">
        <color indexed="64"/>
      </right>
      <top/>
      <bottom style="thin">
        <color theme="0"/>
      </bottom>
      <diagonal/>
    </border>
    <border>
      <left style="thin">
        <color indexed="64"/>
      </left>
      <right/>
      <top/>
      <bottom style="thin">
        <color indexed="64"/>
      </bottom>
      <diagonal/>
    </border>
    <border>
      <left style="thin">
        <color indexed="63"/>
      </left>
      <right style="medium">
        <color indexed="64"/>
      </right>
      <top style="thin">
        <color indexed="63"/>
      </top>
      <bottom style="medium">
        <color indexed="64"/>
      </bottom>
      <diagonal/>
    </border>
    <border>
      <left style="medium">
        <color indexed="64"/>
      </left>
      <right style="thin">
        <color indexed="63"/>
      </right>
      <top style="thin">
        <color indexed="63"/>
      </top>
      <bottom style="medium">
        <color indexed="64"/>
      </bottom>
      <diagonal/>
    </border>
    <border>
      <left/>
      <right/>
      <top/>
      <bottom style="thin">
        <color auto="1"/>
      </bottom>
      <diagonal/>
    </border>
    <border>
      <left style="thin">
        <color indexed="63"/>
      </left>
      <right style="medium">
        <color indexed="64"/>
      </right>
      <top style="medium">
        <color indexed="64"/>
      </top>
      <bottom style="thin">
        <color indexed="63"/>
      </bottom>
      <diagonal/>
    </border>
    <border>
      <left style="medium">
        <color indexed="64"/>
      </left>
      <right style="thin">
        <color indexed="63"/>
      </right>
      <top style="medium">
        <color indexed="64"/>
      </top>
      <bottom style="thin">
        <color indexed="63"/>
      </bottom>
      <diagonal/>
    </border>
    <border>
      <left/>
      <right style="thin">
        <color theme="0"/>
      </right>
      <top style="medium">
        <color indexed="64"/>
      </top>
      <bottom style="thin">
        <color theme="0"/>
      </bottom>
      <diagonal/>
    </border>
    <border>
      <left/>
      <right/>
      <top style="thin">
        <color theme="0"/>
      </top>
      <bottom style="thin">
        <color indexed="64"/>
      </bottom>
      <diagonal/>
    </border>
    <border>
      <left style="medium">
        <color indexed="64"/>
      </left>
      <right/>
      <top style="thin">
        <color indexed="63"/>
      </top>
      <bottom style="thin">
        <color indexed="64"/>
      </bottom>
      <diagonal/>
    </border>
    <border>
      <left/>
      <right style="medium">
        <color indexed="64"/>
      </right>
      <top style="thin">
        <color indexed="63"/>
      </top>
      <bottom style="thin">
        <color indexed="64"/>
      </bottom>
      <diagonal/>
    </border>
    <border>
      <left style="medium">
        <color indexed="64"/>
      </left>
      <right/>
      <top style="thin">
        <color theme="0"/>
      </top>
      <bottom style="thin">
        <color indexed="64"/>
      </bottom>
      <diagonal/>
    </border>
    <border>
      <left/>
      <right style="medium">
        <color indexed="64"/>
      </right>
      <top style="thin">
        <color theme="0"/>
      </top>
      <bottom style="thin">
        <color indexed="64"/>
      </bottom>
      <diagonal/>
    </border>
    <border>
      <left style="medium">
        <color indexed="64"/>
      </left>
      <right/>
      <top style="thin">
        <color indexed="64"/>
      </top>
      <bottom style="thin">
        <color indexed="63"/>
      </bottom>
      <diagonal/>
    </border>
    <border>
      <left/>
      <right/>
      <top style="thin">
        <color indexed="64"/>
      </top>
      <bottom style="thin">
        <color indexed="63"/>
      </bottom>
      <diagonal/>
    </border>
    <border>
      <left/>
      <right style="medium">
        <color indexed="64"/>
      </right>
      <top style="thin">
        <color indexed="64"/>
      </top>
      <bottom style="thin">
        <color indexed="63"/>
      </bottom>
      <diagonal/>
    </border>
    <border>
      <left style="medium">
        <color indexed="64"/>
      </left>
      <right/>
      <top style="thin">
        <color indexed="64"/>
      </top>
      <bottom style="thin">
        <color theme="0"/>
      </bottom>
      <diagonal/>
    </border>
    <border>
      <left/>
      <right style="medium">
        <color indexed="64"/>
      </right>
      <top style="thin">
        <color indexed="64"/>
      </top>
      <bottom style="thin">
        <color theme="0"/>
      </bottom>
      <diagonal/>
    </border>
    <border>
      <left style="thin">
        <color theme="0"/>
      </left>
      <right style="thin">
        <color theme="0"/>
      </right>
      <top style="thin">
        <color theme="0"/>
      </top>
      <bottom style="thin">
        <color indexed="64"/>
      </bottom>
      <diagonal/>
    </border>
    <border>
      <left style="thin">
        <color indexed="63"/>
      </left>
      <right/>
      <top style="thin">
        <color indexed="64"/>
      </top>
      <bottom style="thin">
        <color indexed="63"/>
      </bottom>
      <diagonal/>
    </border>
    <border>
      <left/>
      <right/>
      <top style="thin">
        <color indexed="64"/>
      </top>
      <bottom style="thin">
        <color theme="0"/>
      </bottom>
      <diagonal/>
    </border>
    <border>
      <left/>
      <right style="thin">
        <color theme="0"/>
      </right>
      <top style="thin">
        <color indexed="64"/>
      </top>
      <bottom style="thin">
        <color indexed="63"/>
      </bottom>
      <diagonal/>
    </border>
    <border>
      <left/>
      <right style="thin">
        <color theme="0"/>
      </right>
      <top style="thin">
        <color indexed="63"/>
      </top>
      <bottom style="thin">
        <color indexed="64"/>
      </bottom>
      <diagonal/>
    </border>
    <border>
      <left style="thin">
        <color indexed="63"/>
      </left>
      <right/>
      <top style="thin">
        <color theme="0"/>
      </top>
      <bottom style="thin">
        <color indexed="64"/>
      </bottom>
      <diagonal/>
    </border>
    <border>
      <left/>
      <right style="thin">
        <color indexed="63"/>
      </right>
      <top style="thin">
        <color theme="0"/>
      </top>
      <bottom style="thin">
        <color indexed="64"/>
      </bottom>
      <diagonal/>
    </border>
    <border>
      <left/>
      <right style="medium">
        <color indexed="64"/>
      </right>
      <top/>
      <bottom style="medium">
        <color indexed="64"/>
      </bottom>
      <diagonal/>
    </border>
    <border>
      <left style="double">
        <color rgb="FF3F3F3F"/>
      </left>
      <right style="double">
        <color rgb="FF3F3F3F"/>
      </right>
      <top style="double">
        <color rgb="FF3F3F3F"/>
      </top>
      <bottom style="double">
        <color rgb="FF3F3F3F"/>
      </bottom>
      <diagonal/>
    </border>
    <border>
      <left style="thin">
        <color indexed="9"/>
      </left>
      <right/>
      <top style="thin">
        <color indexed="9"/>
      </top>
      <bottom style="thin">
        <color indexed="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diagonal/>
    </border>
    <border>
      <left/>
      <right/>
      <top/>
      <bottom style="medium">
        <color indexed="22"/>
      </bottom>
      <diagonal/>
    </border>
    <border>
      <left/>
      <right/>
      <top/>
      <bottom style="thin">
        <color indexed="22"/>
      </bottom>
      <diagonal/>
    </border>
    <border>
      <left/>
      <right/>
      <top style="thin">
        <color indexed="22"/>
      </top>
      <bottom style="thick">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indexed="12"/>
      </bottom>
      <diagonal/>
    </border>
    <border>
      <left/>
      <right/>
      <top/>
      <bottom style="medium">
        <color indexed="22"/>
      </bottom>
      <diagonal/>
    </border>
    <border>
      <left/>
      <right/>
      <top/>
      <bottom style="medium">
        <color theme="4"/>
      </bottom>
      <diagonal/>
    </border>
    <border>
      <left/>
      <right/>
      <top/>
      <bottom style="thin">
        <color theme="4"/>
      </bottom>
      <diagonal/>
    </border>
    <border>
      <left style="thin">
        <color indexed="55"/>
      </left>
      <right style="thin">
        <color indexed="55"/>
      </right>
      <top style="thin">
        <color indexed="55"/>
      </top>
      <bottom style="thin">
        <color indexed="55"/>
      </bottom>
      <diagonal/>
    </border>
    <border>
      <left style="thin">
        <color indexed="64"/>
      </left>
      <right/>
      <top style="thin">
        <color indexed="64"/>
      </top>
      <bottom/>
      <diagonal/>
    </border>
    <border>
      <left/>
      <right style="thin">
        <color indexed="64"/>
      </right>
      <top style="thin">
        <color indexed="64"/>
      </top>
      <bottom/>
      <diagonal/>
    </border>
    <border>
      <left style="hair">
        <color indexed="55"/>
      </left>
      <right/>
      <top/>
      <bottom/>
      <diagonal/>
    </border>
  </borders>
  <cellStyleXfs count="107">
    <xf numFmtId="0" fontId="0" fillId="0" borderId="0" applyFill="0" applyBorder="0">
      <alignment vertical="center"/>
    </xf>
    <xf numFmtId="0" fontId="8" fillId="0" borderId="0" applyFill="0" applyBorder="0">
      <alignment vertical="center"/>
    </xf>
    <xf numFmtId="0" fontId="10" fillId="0" borderId="0" applyFill="0" applyBorder="0">
      <alignment vertical="center"/>
    </xf>
    <xf numFmtId="0" fontId="12" fillId="0" borderId="0" applyFill="0" applyBorder="0">
      <alignment vertical="center"/>
    </xf>
    <xf numFmtId="0" fontId="14" fillId="0" borderId="0" applyFill="0" applyBorder="0">
      <alignment vertical="center"/>
    </xf>
    <xf numFmtId="0" fontId="16" fillId="0" borderId="0" applyFill="0" applyBorder="0">
      <alignment vertical="center"/>
    </xf>
    <xf numFmtId="0" fontId="17" fillId="0" borderId="0" applyFill="0" applyBorder="0">
      <alignment vertical="center"/>
    </xf>
    <xf numFmtId="0" fontId="18" fillId="0" borderId="0" applyFill="0" applyBorder="0">
      <alignment vertical="center"/>
    </xf>
    <xf numFmtId="0" fontId="18" fillId="0" borderId="0" applyFill="0" applyBorder="0">
      <alignment vertical="center"/>
      <protection locked="0"/>
    </xf>
    <xf numFmtId="0" fontId="19" fillId="2" borderId="1">
      <alignment vertical="center"/>
      <protection locked="0"/>
    </xf>
    <xf numFmtId="167" fontId="19" fillId="2" borderId="1">
      <alignment vertical="center"/>
      <protection locked="0"/>
    </xf>
    <xf numFmtId="168" fontId="19" fillId="2" borderId="1">
      <alignment vertical="center"/>
      <protection locked="0"/>
    </xf>
    <xf numFmtId="169" fontId="19" fillId="2" borderId="1">
      <alignment vertical="center"/>
      <protection locked="0"/>
    </xf>
    <xf numFmtId="170" fontId="19" fillId="2" borderId="1">
      <alignment vertical="center"/>
      <protection locked="0"/>
    </xf>
    <xf numFmtId="171" fontId="19" fillId="2" borderId="1">
      <alignment vertical="center"/>
      <protection locked="0"/>
    </xf>
    <xf numFmtId="172" fontId="19" fillId="2" borderId="1">
      <alignment vertical="center"/>
      <protection locked="0"/>
    </xf>
    <xf numFmtId="0" fontId="5" fillId="0" borderId="0" applyNumberFormat="0" applyFont="0" applyFill="0" applyBorder="0">
      <alignment horizontal="center" vertical="center"/>
      <protection locked="0"/>
    </xf>
    <xf numFmtId="167" fontId="19" fillId="0" borderId="0" applyFill="0" applyBorder="0">
      <alignment vertical="center"/>
    </xf>
    <xf numFmtId="168" fontId="19" fillId="0" borderId="0" applyFill="0" applyBorder="0">
      <alignment vertical="center"/>
    </xf>
    <xf numFmtId="169" fontId="19" fillId="0" borderId="0" applyFill="0" applyBorder="0">
      <alignment vertical="center"/>
    </xf>
    <xf numFmtId="170" fontId="19" fillId="0" borderId="0" applyFill="0" applyBorder="0">
      <alignment vertical="center"/>
    </xf>
    <xf numFmtId="171" fontId="19" fillId="0" borderId="0" applyFill="0" applyBorder="0">
      <alignment vertical="center"/>
    </xf>
    <xf numFmtId="172" fontId="19" fillId="0" borderId="0" applyFill="0" applyBorder="0">
      <alignment vertical="center"/>
    </xf>
    <xf numFmtId="0" fontId="20" fillId="0" borderId="0" applyFill="0" applyBorder="0">
      <alignment vertical="center"/>
    </xf>
    <xf numFmtId="0" fontId="20" fillId="0" borderId="2" applyFill="0">
      <alignment horizontal="center" vertical="center"/>
    </xf>
    <xf numFmtId="173" fontId="19" fillId="0" borderId="2" applyFill="0">
      <alignment horizontal="center" vertical="center"/>
    </xf>
    <xf numFmtId="0" fontId="19" fillId="0" borderId="2" applyFill="0">
      <alignment horizontal="center" vertical="center"/>
    </xf>
    <xf numFmtId="0" fontId="22" fillId="0" borderId="0" applyFill="0" applyBorder="0">
      <alignment vertical="center"/>
    </xf>
    <xf numFmtId="0" fontId="23" fillId="0" borderId="0" applyFill="0" applyBorder="0">
      <alignment horizontal="center" vertical="center"/>
    </xf>
    <xf numFmtId="0" fontId="23" fillId="0" borderId="0" applyFill="0" applyBorder="0">
      <alignment horizontal="center" vertical="center"/>
    </xf>
    <xf numFmtId="0" fontId="25" fillId="0" borderId="0" applyFill="0" applyBorder="0">
      <alignment vertical="center"/>
    </xf>
    <xf numFmtId="0" fontId="27" fillId="0" borderId="0" applyFill="0" applyBorder="0">
      <alignment vertical="center"/>
    </xf>
    <xf numFmtId="0" fontId="29" fillId="0" borderId="0" applyFill="0" applyBorder="0">
      <alignment vertical="center"/>
    </xf>
    <xf numFmtId="0" fontId="29" fillId="0" borderId="0" applyFill="0" applyBorder="0">
      <alignment vertical="center"/>
    </xf>
    <xf numFmtId="0" fontId="7" fillId="0" borderId="0" applyFill="0" applyBorder="0">
      <alignment vertical="center"/>
    </xf>
    <xf numFmtId="0" fontId="9" fillId="0" borderId="0" applyFill="0" applyBorder="0">
      <alignment vertical="center"/>
    </xf>
    <xf numFmtId="0" fontId="11" fillId="0" borderId="0" applyFill="0" applyBorder="0">
      <alignment vertical="center"/>
    </xf>
    <xf numFmtId="0" fontId="13" fillId="0" borderId="0" applyFill="0" applyBorder="0">
      <alignment vertical="center"/>
    </xf>
    <xf numFmtId="0" fontId="15" fillId="0" borderId="0" applyFill="0" applyBorder="0">
      <alignment vertical="center"/>
    </xf>
    <xf numFmtId="0" fontId="6" fillId="0" borderId="0" applyFill="0" applyBorder="0">
      <alignment vertical="center"/>
    </xf>
    <xf numFmtId="0" fontId="5" fillId="0" borderId="0" applyFill="0" applyBorder="0">
      <alignment vertical="center"/>
    </xf>
    <xf numFmtId="0" fontId="5" fillId="0" borderId="0" applyFill="0" applyBorder="0">
      <alignment vertical="center"/>
      <protection locked="0"/>
    </xf>
    <xf numFmtId="169" fontId="5" fillId="0" borderId="0" applyFill="0" applyBorder="0">
      <alignment vertical="center"/>
    </xf>
    <xf numFmtId="170" fontId="5" fillId="0" borderId="0" applyFill="0" applyBorder="0">
      <alignment vertical="center"/>
    </xf>
    <xf numFmtId="171" fontId="5" fillId="0" borderId="0" applyFill="0" applyBorder="0">
      <alignment vertical="center"/>
    </xf>
    <xf numFmtId="172" fontId="5" fillId="0" borderId="0" applyFill="0" applyBorder="0">
      <alignment vertical="center"/>
    </xf>
    <xf numFmtId="167" fontId="5" fillId="0" borderId="0" applyFill="0" applyBorder="0">
      <alignment vertical="center"/>
    </xf>
    <xf numFmtId="168" fontId="5" fillId="0" borderId="0" applyFill="0" applyBorder="0">
      <alignment vertical="center"/>
    </xf>
    <xf numFmtId="0" fontId="6" fillId="0" borderId="0" applyFill="0" applyBorder="0">
      <alignment vertical="center"/>
    </xf>
    <xf numFmtId="0" fontId="21" fillId="0" borderId="0" applyFill="0" applyBorder="0">
      <alignment vertical="center"/>
    </xf>
    <xf numFmtId="0" fontId="23" fillId="0" borderId="0" applyFill="0" applyBorder="0">
      <alignment horizontal="center" vertical="center"/>
    </xf>
    <xf numFmtId="0" fontId="23" fillId="0" borderId="0" applyFill="0" applyBorder="0">
      <alignment horizontal="center" vertical="center"/>
    </xf>
    <xf numFmtId="0" fontId="24" fillId="0" borderId="0" applyFill="0" applyBorder="0">
      <alignment vertical="center"/>
    </xf>
    <xf numFmtId="0" fontId="26" fillId="0" borderId="0" applyFill="0" applyBorder="0">
      <alignment vertical="center"/>
    </xf>
    <xf numFmtId="0" fontId="28" fillId="0" borderId="0" applyFill="0" applyBorder="0">
      <alignment vertical="center"/>
    </xf>
    <xf numFmtId="0" fontId="28" fillId="0" borderId="0" applyFill="0" applyBorder="0">
      <alignment vertical="center"/>
    </xf>
    <xf numFmtId="0" fontId="5" fillId="0" borderId="0" applyFill="0" applyBorder="0">
      <alignment vertical="center"/>
    </xf>
    <xf numFmtId="9" fontId="19" fillId="0" borderId="0" applyFont="0" applyFill="0" applyBorder="0" applyAlignment="0" applyProtection="0"/>
    <xf numFmtId="164" fontId="19" fillId="0" borderId="0" applyFont="0" applyFill="0" applyBorder="0" applyAlignment="0" applyProtection="0"/>
    <xf numFmtId="166" fontId="19" fillId="0" borderId="0" applyFont="0" applyFill="0" applyBorder="0" applyAlignment="0" applyProtection="0"/>
    <xf numFmtId="0" fontId="35" fillId="0" borderId="0"/>
    <xf numFmtId="165" fontId="35" fillId="0" borderId="0" applyFont="0" applyFill="0" applyBorder="0" applyAlignment="0" applyProtection="0"/>
    <xf numFmtId="9" fontId="35" fillId="0" borderId="0" applyFont="0" applyFill="0" applyBorder="0" applyAlignment="0" applyProtection="0"/>
    <xf numFmtId="182" fontId="8" fillId="0" borderId="0" applyFill="0" applyBorder="0">
      <alignment vertical="center"/>
    </xf>
    <xf numFmtId="182" fontId="19" fillId="0" borderId="0" applyFill="0" applyBorder="0">
      <alignment vertical="center"/>
    </xf>
    <xf numFmtId="182" fontId="17" fillId="0" borderId="0" applyFill="0" applyBorder="0">
      <alignment vertical="center"/>
    </xf>
    <xf numFmtId="182" fontId="14" fillId="0" borderId="0" applyFill="0" applyBorder="0">
      <alignment vertical="center"/>
    </xf>
    <xf numFmtId="182" fontId="19" fillId="2" borderId="18">
      <alignment vertical="center"/>
      <protection locked="0"/>
    </xf>
    <xf numFmtId="182" fontId="5" fillId="0" borderId="0" applyFill="0" applyBorder="0">
      <alignment vertical="center"/>
    </xf>
    <xf numFmtId="183" fontId="36" fillId="8" borderId="7" applyNumberFormat="0" applyAlignment="0"/>
    <xf numFmtId="182" fontId="12" fillId="0" borderId="0" applyFill="0" applyBorder="0">
      <alignment vertical="center"/>
    </xf>
    <xf numFmtId="0" fontId="40" fillId="0" borderId="0"/>
    <xf numFmtId="169" fontId="19" fillId="2" borderId="18">
      <alignment vertical="center"/>
      <protection locked="0"/>
    </xf>
    <xf numFmtId="0" fontId="19" fillId="2" borderId="18">
      <alignment vertical="center"/>
      <protection locked="0"/>
    </xf>
    <xf numFmtId="170" fontId="19" fillId="2" borderId="18">
      <alignment vertical="center"/>
      <protection locked="0"/>
    </xf>
    <xf numFmtId="0" fontId="107" fillId="0" borderId="0"/>
    <xf numFmtId="0" fontId="4" fillId="0" borderId="0"/>
    <xf numFmtId="0" fontId="108" fillId="0" borderId="0" applyNumberFormat="0" applyFill="0" applyBorder="0" applyAlignment="0" applyProtection="0"/>
    <xf numFmtId="0" fontId="3" fillId="0" borderId="0"/>
    <xf numFmtId="0" fontId="108" fillId="0" borderId="0" applyNumberFormat="0" applyFill="0" applyBorder="0" applyAlignment="0" applyProtection="0"/>
    <xf numFmtId="0" fontId="32" fillId="0" borderId="0" applyNumberFormat="0" applyFill="0" applyBorder="0" applyAlignment="0" applyProtection="0">
      <alignment vertical="center"/>
    </xf>
    <xf numFmtId="0" fontId="2" fillId="0" borderId="0"/>
    <xf numFmtId="0" fontId="1" fillId="0" borderId="0"/>
    <xf numFmtId="0" fontId="1" fillId="0" borderId="0"/>
    <xf numFmtId="41" fontId="19" fillId="0" borderId="0" applyFont="0" applyFill="0" applyBorder="0" applyAlignment="0" applyProtection="0"/>
    <xf numFmtId="0" fontId="32" fillId="0" borderId="0" applyNumberFormat="0" applyFill="0" applyBorder="0" applyAlignment="0" applyProtection="0">
      <alignment vertical="center"/>
    </xf>
    <xf numFmtId="164" fontId="109" fillId="0" borderId="0" applyFont="0" applyFill="0" applyBorder="0" applyAlignment="0" applyProtection="0"/>
    <xf numFmtId="0" fontId="109" fillId="0" borderId="0"/>
    <xf numFmtId="9" fontId="109" fillId="0" borderId="0" applyFont="0" applyFill="0" applyBorder="0" applyAlignment="0" applyProtection="0"/>
    <xf numFmtId="41" fontId="109" fillId="0" borderId="0" applyFont="0" applyFill="0" applyBorder="0" applyAlignment="0" applyProtection="0"/>
    <xf numFmtId="44" fontId="109" fillId="0" borderId="0" applyFont="0" applyFill="0" applyBorder="0" applyAlignment="0" applyProtection="0"/>
    <xf numFmtId="0" fontId="125" fillId="13" borderId="0" applyNumberFormat="0" applyBorder="0" applyAlignment="0" applyProtection="0"/>
    <xf numFmtId="0" fontId="125" fillId="14" borderId="0" applyNumberFormat="0" applyBorder="0" applyAlignment="0" applyProtection="0"/>
    <xf numFmtId="0" fontId="125" fillId="15" borderId="0" applyNumberFormat="0" applyBorder="0" applyAlignment="0" applyProtection="0"/>
    <xf numFmtId="0" fontId="38" fillId="12" borderId="129" applyNumberFormat="0" applyAlignment="0" applyProtection="0"/>
    <xf numFmtId="164" fontId="19" fillId="0" borderId="0" applyFont="0" applyFill="0" applyBorder="0" applyAlignment="0" applyProtection="0"/>
    <xf numFmtId="164" fontId="109" fillId="0" borderId="0" applyFont="0" applyFill="0" applyBorder="0" applyAlignment="0" applyProtection="0"/>
    <xf numFmtId="166" fontId="19" fillId="0" borderId="0" applyFont="0" applyFill="0" applyBorder="0" applyAlignment="0" applyProtection="0"/>
    <xf numFmtId="166" fontId="126" fillId="0" borderId="0" applyFont="0" applyFill="0" applyBorder="0" applyAlignment="0" applyProtection="0"/>
    <xf numFmtId="0" fontId="127" fillId="0" borderId="0" applyNumberFormat="0" applyFill="0" applyBorder="0" applyAlignment="0" applyProtection="0"/>
    <xf numFmtId="0" fontId="1" fillId="0" borderId="0"/>
    <xf numFmtId="0" fontId="109" fillId="0" borderId="0"/>
    <xf numFmtId="9" fontId="128" fillId="0" borderId="0" applyFont="0" applyFill="0" applyBorder="0" applyAlignment="0" applyProtection="0"/>
    <xf numFmtId="43" fontId="109" fillId="0" borderId="0" applyFont="0" applyFill="0" applyBorder="0" applyAlignment="0" applyProtection="0"/>
    <xf numFmtId="0" fontId="148" fillId="0" borderId="0"/>
    <xf numFmtId="0" fontId="126" fillId="0" borderId="0"/>
    <xf numFmtId="0" fontId="165" fillId="0" borderId="0" applyNumberFormat="0" applyFill="0" applyBorder="0" applyAlignment="0" applyProtection="0">
      <alignment vertical="top"/>
      <protection locked="0"/>
    </xf>
  </cellStyleXfs>
  <cellXfs count="1341">
    <xf numFmtId="0" fontId="0" fillId="0" borderId="0" xfId="0">
      <alignment vertical="center"/>
    </xf>
    <xf numFmtId="0" fontId="30" fillId="0" borderId="0" xfId="1" applyFont="1">
      <alignment vertical="center"/>
    </xf>
    <xf numFmtId="0" fontId="12" fillId="0" borderId="0" xfId="3">
      <alignment vertical="center"/>
    </xf>
    <xf numFmtId="0" fontId="23" fillId="0" borderId="0" xfId="28">
      <alignment horizontal="center" vertical="center"/>
    </xf>
    <xf numFmtId="0" fontId="23" fillId="0" borderId="0" xfId="28" applyAlignment="1">
      <alignment horizontal="right" vertical="center"/>
    </xf>
    <xf numFmtId="0" fontId="23" fillId="0" borderId="0" xfId="28" applyAlignment="1">
      <alignment horizontal="left" vertical="center"/>
    </xf>
    <xf numFmtId="0" fontId="23" fillId="0" borderId="0" xfId="29" applyAlignment="1">
      <alignment horizontal="right" vertical="center"/>
    </xf>
    <xf numFmtId="0" fontId="23" fillId="0" borderId="0" xfId="29">
      <alignment horizontal="center" vertical="center"/>
    </xf>
    <xf numFmtId="0" fontId="23" fillId="0" borderId="0" xfId="29" applyAlignment="1">
      <alignment horizontal="left" vertical="center"/>
    </xf>
    <xf numFmtId="0" fontId="5" fillId="0" borderId="0" xfId="56">
      <alignment vertical="center"/>
    </xf>
    <xf numFmtId="0" fontId="20" fillId="0" borderId="0" xfId="0" applyFont="1">
      <alignment vertical="center"/>
    </xf>
    <xf numFmtId="0" fontId="31" fillId="0" borderId="0" xfId="7" applyFont="1">
      <alignment vertical="center"/>
    </xf>
    <xf numFmtId="0" fontId="39" fillId="0" borderId="0" xfId="0" applyFont="1">
      <alignment vertical="center"/>
    </xf>
    <xf numFmtId="0" fontId="41" fillId="0" borderId="0" xfId="0" applyFont="1">
      <alignment vertical="center"/>
    </xf>
    <xf numFmtId="0" fontId="42" fillId="0" borderId="0" xfId="1" applyFont="1">
      <alignment vertical="center"/>
    </xf>
    <xf numFmtId="0" fontId="43" fillId="0" borderId="0" xfId="3" applyFont="1">
      <alignment vertical="center"/>
    </xf>
    <xf numFmtId="0" fontId="45" fillId="0" borderId="0" xfId="28" applyFont="1">
      <alignment horizontal="center" vertical="center"/>
    </xf>
    <xf numFmtId="0" fontId="45" fillId="0" borderId="0" xfId="28" applyFont="1" applyAlignment="1">
      <alignment horizontal="right" vertical="center"/>
    </xf>
    <xf numFmtId="0" fontId="45" fillId="0" borderId="0" xfId="28" applyFont="1" applyAlignment="1">
      <alignment horizontal="left" vertical="center"/>
    </xf>
    <xf numFmtId="0" fontId="62" fillId="0" borderId="0" xfId="0" applyFont="1">
      <alignment vertical="center"/>
    </xf>
    <xf numFmtId="0" fontId="63" fillId="0" borderId="0" xfId="3" applyFont="1">
      <alignment vertical="center"/>
    </xf>
    <xf numFmtId="0" fontId="64" fillId="0" borderId="0" xfId="28" applyFont="1">
      <alignment horizontal="center" vertical="center"/>
    </xf>
    <xf numFmtId="0" fontId="64" fillId="0" borderId="0" xfId="29" applyFont="1">
      <alignment horizontal="center" vertical="center"/>
    </xf>
    <xf numFmtId="0" fontId="64" fillId="0" borderId="0" xfId="29" applyFont="1" applyAlignment="1">
      <alignment horizontal="left" vertical="center"/>
    </xf>
    <xf numFmtId="0" fontId="66" fillId="0" borderId="0" xfId="0" applyFont="1">
      <alignment vertical="center"/>
    </xf>
    <xf numFmtId="179" fontId="66" fillId="0" borderId="0" xfId="23" applyNumberFormat="1" applyFont="1" applyAlignment="1">
      <alignment horizontal="right" vertical="center"/>
    </xf>
    <xf numFmtId="174" fontId="62" fillId="0" borderId="0" xfId="19" applyNumberFormat="1" applyFont="1">
      <alignment vertical="center"/>
    </xf>
    <xf numFmtId="0" fontId="65" fillId="0" borderId="0" xfId="0" applyFont="1">
      <alignment vertical="center"/>
    </xf>
    <xf numFmtId="0" fontId="67" fillId="0" borderId="0" xfId="0" applyFont="1">
      <alignment vertical="center"/>
    </xf>
    <xf numFmtId="0" fontId="68" fillId="0" borderId="0" xfId="0" applyFont="1">
      <alignment vertical="center"/>
    </xf>
    <xf numFmtId="0" fontId="69" fillId="0" borderId="0" xfId="0" applyFont="1">
      <alignment vertical="center"/>
    </xf>
    <xf numFmtId="14" fontId="66" fillId="0" borderId="0" xfId="23" applyNumberFormat="1" applyFont="1" applyAlignment="1">
      <alignment horizontal="right" vertical="center"/>
    </xf>
    <xf numFmtId="0" fontId="70" fillId="0" borderId="0" xfId="0" applyFont="1">
      <alignment vertical="center"/>
    </xf>
    <xf numFmtId="0" fontId="49" fillId="0" borderId="0" xfId="0" applyFont="1">
      <alignment vertical="center"/>
    </xf>
    <xf numFmtId="0" fontId="50" fillId="0" borderId="0" xfId="3" applyFont="1">
      <alignment vertical="center"/>
    </xf>
    <xf numFmtId="0" fontId="51" fillId="0" borderId="0" xfId="28" applyFont="1">
      <alignment horizontal="center" vertical="center"/>
    </xf>
    <xf numFmtId="0" fontId="51" fillId="0" borderId="0" xfId="29" applyFont="1">
      <alignment horizontal="center" vertical="center"/>
    </xf>
    <xf numFmtId="0" fontId="52" fillId="0" borderId="0" xfId="0" applyFont="1">
      <alignment vertical="center"/>
    </xf>
    <xf numFmtId="0" fontId="53" fillId="0" borderId="0" xfId="3" applyFont="1">
      <alignment vertical="center"/>
    </xf>
    <xf numFmtId="0" fontId="55" fillId="0" borderId="0" xfId="28" applyFont="1">
      <alignment horizontal="center" vertical="center"/>
    </xf>
    <xf numFmtId="0" fontId="55" fillId="0" borderId="0" xfId="29" applyFont="1">
      <alignment horizontal="center" vertical="center"/>
    </xf>
    <xf numFmtId="0" fontId="55" fillId="0" borderId="0" xfId="29" applyFont="1" applyAlignment="1">
      <alignment horizontal="left" vertical="center"/>
    </xf>
    <xf numFmtId="14" fontId="52" fillId="0" borderId="0" xfId="0" applyNumberFormat="1" applyFont="1">
      <alignment vertical="center"/>
    </xf>
    <xf numFmtId="0" fontId="56" fillId="0" borderId="0" xfId="0" applyFont="1">
      <alignment vertical="center"/>
    </xf>
    <xf numFmtId="0" fontId="57" fillId="0" borderId="0" xfId="0" applyFont="1">
      <alignment vertical="center"/>
    </xf>
    <xf numFmtId="179" fontId="57" fillId="0" borderId="0" xfId="23" applyNumberFormat="1" applyFont="1" applyAlignment="1">
      <alignment horizontal="right" vertical="center"/>
    </xf>
    <xf numFmtId="186" fontId="52" fillId="0" borderId="0" xfId="0" applyNumberFormat="1" applyFont="1">
      <alignment vertical="center"/>
    </xf>
    <xf numFmtId="179" fontId="20" fillId="0" borderId="0" xfId="23" applyNumberFormat="1" applyAlignment="1">
      <alignment horizontal="right" vertical="center"/>
    </xf>
    <xf numFmtId="0" fontId="34" fillId="0" borderId="0" xfId="0" applyFont="1">
      <alignment vertical="center"/>
    </xf>
    <xf numFmtId="0" fontId="46" fillId="0" borderId="0" xfId="0" applyFont="1">
      <alignment vertical="center"/>
    </xf>
    <xf numFmtId="0" fontId="47" fillId="0" borderId="0" xfId="28" applyFont="1">
      <alignment horizontal="center" vertical="center"/>
    </xf>
    <xf numFmtId="182" fontId="19" fillId="0" borderId="0" xfId="64">
      <alignment vertical="center"/>
    </xf>
    <xf numFmtId="0" fontId="30" fillId="0" borderId="0" xfId="63" applyNumberFormat="1" applyFont="1">
      <alignment vertical="center"/>
    </xf>
    <xf numFmtId="1" fontId="19" fillId="0" borderId="0" xfId="64" applyNumberFormat="1">
      <alignment vertical="center"/>
    </xf>
    <xf numFmtId="0" fontId="19" fillId="0" borderId="0" xfId="64" applyNumberFormat="1">
      <alignment vertical="center"/>
    </xf>
    <xf numFmtId="2" fontId="19" fillId="0" borderId="0" xfId="64" applyNumberFormat="1">
      <alignment vertical="center"/>
    </xf>
    <xf numFmtId="164" fontId="0" fillId="0" borderId="0" xfId="58" applyFont="1" applyAlignment="1">
      <alignment vertical="center"/>
    </xf>
    <xf numFmtId="182" fontId="12" fillId="0" borderId="0" xfId="70">
      <alignment vertical="center"/>
    </xf>
    <xf numFmtId="182" fontId="33" fillId="0" borderId="0" xfId="64" applyFont="1">
      <alignment vertical="center"/>
    </xf>
    <xf numFmtId="166" fontId="33" fillId="0" borderId="0" xfId="59" applyFont="1" applyAlignment="1">
      <alignment vertical="center"/>
    </xf>
    <xf numFmtId="166" fontId="0" fillId="0" borderId="0" xfId="59" applyFont="1" applyAlignment="1">
      <alignment vertical="center"/>
    </xf>
    <xf numFmtId="182" fontId="19" fillId="0" borderId="0" xfId="64" applyAlignment="1">
      <alignment vertical="center" wrapText="1"/>
    </xf>
    <xf numFmtId="1" fontId="37" fillId="0" borderId="0" xfId="0" applyNumberFormat="1" applyFont="1">
      <alignment vertical="center"/>
    </xf>
    <xf numFmtId="0" fontId="71" fillId="0" borderId="0" xfId="28" applyFont="1">
      <alignment horizontal="center" vertical="center"/>
    </xf>
    <xf numFmtId="0" fontId="0" fillId="9" borderId="0" xfId="0" applyFill="1">
      <alignment vertical="center"/>
    </xf>
    <xf numFmtId="179" fontId="68" fillId="0" borderId="0" xfId="0" applyNumberFormat="1" applyFont="1">
      <alignment vertical="center"/>
    </xf>
    <xf numFmtId="0" fontId="78" fillId="0" borderId="0" xfId="0" applyFont="1">
      <alignment vertical="center"/>
    </xf>
    <xf numFmtId="0" fontId="79" fillId="0" borderId="0" xfId="7" applyFont="1">
      <alignment vertical="center"/>
    </xf>
    <xf numFmtId="0" fontId="72" fillId="0" borderId="0" xfId="0" applyFont="1">
      <alignment vertical="center"/>
    </xf>
    <xf numFmtId="167" fontId="72" fillId="0" borderId="0" xfId="0" applyNumberFormat="1" applyFont="1">
      <alignment vertical="center"/>
    </xf>
    <xf numFmtId="0" fontId="17" fillId="0" borderId="0" xfId="7" applyFont="1">
      <alignment vertical="center"/>
    </xf>
    <xf numFmtId="0" fontId="19" fillId="0" borderId="0" xfId="0" applyFont="1">
      <alignment vertical="center"/>
    </xf>
    <xf numFmtId="0" fontId="18" fillId="0" borderId="0" xfId="7">
      <alignment vertical="center"/>
    </xf>
    <xf numFmtId="0" fontId="83" fillId="0" borderId="0" xfId="0" applyFont="1">
      <alignment vertical="center"/>
    </xf>
    <xf numFmtId="0" fontId="72" fillId="0" borderId="0" xfId="0" applyFont="1" applyAlignment="1">
      <alignment horizontal="left" vertical="center" indent="1"/>
    </xf>
    <xf numFmtId="0" fontId="85" fillId="0" borderId="0" xfId="4" applyFont="1">
      <alignment vertical="center"/>
    </xf>
    <xf numFmtId="178" fontId="72" fillId="0" borderId="0" xfId="58" applyNumberFormat="1" applyFont="1" applyAlignment="1">
      <alignment vertical="center"/>
    </xf>
    <xf numFmtId="0" fontId="86" fillId="0" borderId="0" xfId="0" applyFont="1">
      <alignment vertical="center"/>
    </xf>
    <xf numFmtId="184" fontId="87" fillId="0" borderId="0" xfId="69" applyNumberFormat="1" applyFont="1" applyFill="1" applyBorder="1" applyAlignment="1">
      <alignment horizontal="center"/>
    </xf>
    <xf numFmtId="178" fontId="72" fillId="3" borderId="0" xfId="58" applyNumberFormat="1" applyFont="1" applyFill="1" applyAlignment="1">
      <alignment vertical="center"/>
    </xf>
    <xf numFmtId="164" fontId="72" fillId="0" borderId="0" xfId="58" applyFont="1" applyAlignment="1">
      <alignment vertical="center"/>
    </xf>
    <xf numFmtId="164" fontId="72" fillId="3" borderId="0" xfId="58" applyFont="1" applyFill="1" applyAlignment="1">
      <alignment vertical="center"/>
    </xf>
    <xf numFmtId="164" fontId="84" fillId="0" borderId="0" xfId="58" applyFont="1" applyAlignment="1">
      <alignment vertical="center"/>
    </xf>
    <xf numFmtId="164" fontId="79" fillId="0" borderId="0" xfId="58" applyFont="1" applyAlignment="1">
      <alignment vertical="center"/>
    </xf>
    <xf numFmtId="164" fontId="82" fillId="0" borderId="0" xfId="58" applyFont="1" applyAlignment="1">
      <alignment vertical="center"/>
    </xf>
    <xf numFmtId="164" fontId="79" fillId="0" borderId="0" xfId="58" applyFont="1" applyAlignment="1">
      <alignment horizontal="left" vertical="center" indent="1"/>
    </xf>
    <xf numFmtId="164" fontId="83" fillId="0" borderId="0" xfId="58" applyFont="1" applyAlignment="1">
      <alignment vertical="center"/>
    </xf>
    <xf numFmtId="0" fontId="84" fillId="0" borderId="0" xfId="5" applyFont="1">
      <alignment vertical="center"/>
    </xf>
    <xf numFmtId="0" fontId="83" fillId="0" borderId="2" xfId="24" applyFont="1">
      <alignment horizontal="center" vertical="center"/>
    </xf>
    <xf numFmtId="0" fontId="72" fillId="0" borderId="2" xfId="26" applyFont="1">
      <alignment horizontal="center" vertical="center"/>
    </xf>
    <xf numFmtId="0" fontId="79" fillId="0" borderId="0" xfId="7" quotePrefix="1" applyFont="1">
      <alignment vertical="center"/>
    </xf>
    <xf numFmtId="173" fontId="72" fillId="0" borderId="2" xfId="25" applyFont="1">
      <alignment horizontal="center" vertical="center"/>
    </xf>
    <xf numFmtId="0" fontId="72" fillId="0" borderId="2" xfId="24" applyFont="1">
      <alignment horizontal="center" vertical="center"/>
    </xf>
    <xf numFmtId="188" fontId="72" fillId="0" borderId="2" xfId="24" applyNumberFormat="1" applyFont="1">
      <alignment horizontal="center" vertical="center"/>
    </xf>
    <xf numFmtId="17" fontId="72" fillId="4" borderId="26" xfId="0" applyNumberFormat="1" applyFont="1" applyFill="1" applyBorder="1" applyAlignment="1" applyProtection="1">
      <alignment horizontal="center" vertical="center"/>
      <protection locked="0"/>
    </xf>
    <xf numFmtId="174" fontId="72" fillId="0" borderId="0" xfId="0" applyNumberFormat="1" applyFont="1">
      <alignment vertical="center"/>
    </xf>
    <xf numFmtId="1" fontId="83" fillId="0" borderId="0" xfId="0" applyNumberFormat="1" applyFont="1" applyAlignment="1">
      <alignment horizontal="center" vertical="center"/>
    </xf>
    <xf numFmtId="0" fontId="72" fillId="0" borderId="62" xfId="0" applyFont="1" applyBorder="1">
      <alignment vertical="center"/>
    </xf>
    <xf numFmtId="0" fontId="72" fillId="3" borderId="9" xfId="9" applyFont="1" applyFill="1" applyBorder="1" applyProtection="1">
      <alignment vertical="center"/>
    </xf>
    <xf numFmtId="0" fontId="72" fillId="3" borderId="8" xfId="9" applyFont="1" applyFill="1" applyBorder="1" applyProtection="1">
      <alignment vertical="center"/>
    </xf>
    <xf numFmtId="0" fontId="72" fillId="3" borderId="73" xfId="9" applyFont="1" applyFill="1" applyBorder="1" applyProtection="1">
      <alignment vertical="center"/>
    </xf>
    <xf numFmtId="174" fontId="82" fillId="0" borderId="0" xfId="6" applyNumberFormat="1" applyFont="1">
      <alignment vertical="center"/>
    </xf>
    <xf numFmtId="168" fontId="19" fillId="0" borderId="0" xfId="18">
      <alignment vertical="center"/>
    </xf>
    <xf numFmtId="174" fontId="19" fillId="0" borderId="0" xfId="19" applyNumberFormat="1">
      <alignment vertical="center"/>
    </xf>
    <xf numFmtId="0" fontId="48" fillId="0" borderId="0" xfId="0" applyFont="1">
      <alignment vertical="center"/>
    </xf>
    <xf numFmtId="0" fontId="88" fillId="0" borderId="0" xfId="4" applyFont="1">
      <alignment vertical="center"/>
    </xf>
    <xf numFmtId="0" fontId="82" fillId="0" borderId="0" xfId="6" applyFont="1" applyAlignment="1">
      <alignment horizontal="center" vertical="center"/>
    </xf>
    <xf numFmtId="9" fontId="72" fillId="10" borderId="48" xfId="57" applyFont="1" applyFill="1" applyBorder="1" applyAlignment="1">
      <alignment vertical="center"/>
    </xf>
    <xf numFmtId="10" fontId="72" fillId="3" borderId="49" xfId="57" applyNumberFormat="1" applyFont="1" applyFill="1" applyBorder="1" applyAlignment="1">
      <alignment vertical="center"/>
    </xf>
    <xf numFmtId="10" fontId="72" fillId="3" borderId="50" xfId="57" applyNumberFormat="1" applyFont="1" applyFill="1" applyBorder="1" applyAlignment="1">
      <alignment vertical="center"/>
    </xf>
    <xf numFmtId="10" fontId="72" fillId="3" borderId="51" xfId="57" applyNumberFormat="1" applyFont="1" applyFill="1" applyBorder="1" applyAlignment="1">
      <alignment vertical="center"/>
    </xf>
    <xf numFmtId="17" fontId="72" fillId="4" borderId="27" xfId="0" applyNumberFormat="1" applyFont="1" applyFill="1" applyBorder="1" applyAlignment="1" applyProtection="1">
      <alignment horizontal="center" vertical="center"/>
      <protection locked="0"/>
    </xf>
    <xf numFmtId="10" fontId="72" fillId="3" borderId="52" xfId="57" applyNumberFormat="1" applyFont="1" applyFill="1" applyBorder="1" applyAlignment="1">
      <alignment vertical="center"/>
    </xf>
    <xf numFmtId="10" fontId="72" fillId="3" borderId="33" xfId="57" applyNumberFormat="1" applyFont="1" applyFill="1" applyBorder="1" applyAlignment="1">
      <alignment vertical="center"/>
    </xf>
    <xf numFmtId="10" fontId="72" fillId="3" borderId="53" xfId="57" applyNumberFormat="1" applyFont="1" applyFill="1" applyBorder="1" applyAlignment="1">
      <alignment vertical="center"/>
    </xf>
    <xf numFmtId="17" fontId="72" fillId="4" borderId="28" xfId="0" applyNumberFormat="1" applyFont="1" applyFill="1" applyBorder="1" applyAlignment="1" applyProtection="1">
      <alignment horizontal="center" vertical="center"/>
      <protection locked="0"/>
    </xf>
    <xf numFmtId="10" fontId="72" fillId="3" borderId="54" xfId="57" applyNumberFormat="1" applyFont="1" applyFill="1" applyBorder="1" applyAlignment="1">
      <alignment vertical="center"/>
    </xf>
    <xf numFmtId="10" fontId="72" fillId="3" borderId="55" xfId="57" applyNumberFormat="1" applyFont="1" applyFill="1" applyBorder="1" applyAlignment="1">
      <alignment vertical="center"/>
    </xf>
    <xf numFmtId="10" fontId="72" fillId="3" borderId="56" xfId="57" applyNumberFormat="1" applyFont="1" applyFill="1" applyBorder="1" applyAlignment="1">
      <alignment vertical="center"/>
    </xf>
    <xf numFmtId="0" fontId="72" fillId="3" borderId="22" xfId="9" applyFont="1" applyFill="1" applyBorder="1" applyProtection="1">
      <alignment vertical="center"/>
    </xf>
    <xf numFmtId="0" fontId="72" fillId="3" borderId="23" xfId="9" applyFont="1" applyFill="1" applyBorder="1" applyProtection="1">
      <alignment vertical="center"/>
    </xf>
    <xf numFmtId="0" fontId="58" fillId="0" borderId="0" xfId="7" applyFont="1">
      <alignment vertical="center"/>
    </xf>
    <xf numFmtId="186" fontId="72" fillId="0" borderId="0" xfId="0" applyNumberFormat="1" applyFont="1">
      <alignment vertical="center"/>
    </xf>
    <xf numFmtId="0" fontId="72" fillId="3" borderId="12" xfId="9" applyFont="1" applyFill="1" applyBorder="1" applyProtection="1">
      <alignment vertical="center"/>
    </xf>
    <xf numFmtId="0" fontId="72" fillId="3" borderId="34" xfId="9" applyFont="1" applyFill="1" applyBorder="1" applyProtection="1">
      <alignment vertical="center"/>
    </xf>
    <xf numFmtId="185" fontId="72" fillId="3" borderId="86" xfId="59" applyNumberFormat="1" applyFont="1" applyFill="1" applyBorder="1" applyAlignment="1">
      <alignment vertical="center"/>
    </xf>
    <xf numFmtId="182" fontId="89" fillId="0" borderId="0" xfId="70" applyFont="1">
      <alignment vertical="center"/>
    </xf>
    <xf numFmtId="182" fontId="78" fillId="0" borderId="0" xfId="64" applyFont="1">
      <alignment vertical="center"/>
    </xf>
    <xf numFmtId="1" fontId="78" fillId="0" borderId="0" xfId="64" applyNumberFormat="1" applyFont="1">
      <alignment vertical="center"/>
    </xf>
    <xf numFmtId="0" fontId="78" fillId="0" borderId="0" xfId="64" applyNumberFormat="1" applyFont="1">
      <alignment vertical="center"/>
    </xf>
    <xf numFmtId="164" fontId="78" fillId="0" borderId="0" xfId="58" applyFont="1" applyAlignment="1">
      <alignment vertical="center"/>
    </xf>
    <xf numFmtId="182" fontId="81" fillId="0" borderId="0" xfId="65" applyFont="1" applyAlignment="1">
      <alignment horizontal="right" vertical="center"/>
    </xf>
    <xf numFmtId="179" fontId="77" fillId="4" borderId="10" xfId="56" applyNumberFormat="1" applyFont="1" applyFill="1" applyBorder="1" applyAlignment="1" applyProtection="1">
      <alignment horizontal="center" vertical="center"/>
      <protection locked="0"/>
    </xf>
    <xf numFmtId="182" fontId="86" fillId="0" borderId="0" xfId="64" applyFont="1">
      <alignment vertical="center"/>
    </xf>
    <xf numFmtId="0" fontId="86" fillId="0" borderId="0" xfId="64" applyNumberFormat="1" applyFont="1">
      <alignment vertical="center"/>
    </xf>
    <xf numFmtId="3" fontId="86" fillId="4" borderId="10" xfId="59" applyNumberFormat="1" applyFont="1" applyFill="1" applyBorder="1" applyAlignment="1" applyProtection="1">
      <alignment horizontal="center" vertical="center"/>
      <protection locked="0"/>
    </xf>
    <xf numFmtId="173" fontId="86" fillId="4" borderId="10" xfId="59" applyNumberFormat="1" applyFont="1" applyFill="1" applyBorder="1" applyAlignment="1" applyProtection="1">
      <alignment horizontal="center" vertical="center"/>
      <protection locked="0"/>
    </xf>
    <xf numFmtId="1" fontId="86" fillId="0" borderId="0" xfId="64" applyNumberFormat="1" applyFont="1">
      <alignment vertical="center"/>
    </xf>
    <xf numFmtId="3" fontId="86" fillId="3" borderId="24" xfId="58" applyNumberFormat="1" applyFont="1" applyFill="1" applyBorder="1" applyAlignment="1">
      <alignment vertical="center"/>
    </xf>
    <xf numFmtId="173" fontId="86" fillId="3" borderId="24" xfId="58" applyNumberFormat="1" applyFont="1" applyFill="1" applyBorder="1" applyAlignment="1">
      <alignment vertical="center"/>
    </xf>
    <xf numFmtId="178" fontId="86" fillId="3" borderId="24" xfId="58" applyNumberFormat="1" applyFont="1" applyFill="1" applyBorder="1" applyAlignment="1">
      <alignment vertical="center"/>
    </xf>
    <xf numFmtId="166" fontId="86" fillId="0" borderId="0" xfId="59" applyFont="1" applyAlignment="1">
      <alignment vertical="center"/>
    </xf>
    <xf numFmtId="166" fontId="81" fillId="0" borderId="0" xfId="59" applyFont="1" applyAlignment="1">
      <alignment horizontal="right" vertical="center"/>
    </xf>
    <xf numFmtId="3" fontId="86" fillId="3" borderId="24" xfId="59" applyNumberFormat="1" applyFont="1" applyFill="1" applyBorder="1" applyAlignment="1">
      <alignment vertical="center"/>
    </xf>
    <xf numFmtId="173" fontId="86" fillId="3" borderId="24" xfId="59" applyNumberFormat="1" applyFont="1" applyFill="1" applyBorder="1" applyAlignment="1">
      <alignment vertical="center"/>
    </xf>
    <xf numFmtId="185" fontId="86" fillId="3" borderId="24" xfId="59" applyNumberFormat="1" applyFont="1" applyFill="1" applyBorder="1" applyAlignment="1">
      <alignment vertical="center"/>
    </xf>
    <xf numFmtId="1" fontId="78" fillId="0" borderId="0" xfId="64" applyNumberFormat="1" applyFont="1" applyAlignment="1">
      <alignment horizontal="left" vertical="center" wrapText="1"/>
    </xf>
    <xf numFmtId="182" fontId="78" fillId="0" borderId="0" xfId="64" applyFont="1" applyAlignment="1">
      <alignment vertical="center" wrapText="1"/>
    </xf>
    <xf numFmtId="182" fontId="78" fillId="0" borderId="9" xfId="67" applyFont="1" applyFill="1" applyBorder="1" applyProtection="1">
      <alignment vertical="center"/>
    </xf>
    <xf numFmtId="179" fontId="76" fillId="3" borderId="33" xfId="68" applyNumberFormat="1" applyFont="1" applyFill="1" applyBorder="1" applyAlignment="1">
      <alignment horizontal="center" vertical="center"/>
    </xf>
    <xf numFmtId="3" fontId="78" fillId="4" borderId="45" xfId="59" applyNumberFormat="1" applyFont="1" applyFill="1" applyBorder="1" applyAlignment="1" applyProtection="1">
      <alignment horizontal="center" vertical="center"/>
      <protection locked="0"/>
    </xf>
    <xf numFmtId="10" fontId="78" fillId="3" borderId="35" xfId="57" applyNumberFormat="1" applyFont="1" applyFill="1" applyBorder="1" applyAlignment="1">
      <alignment vertical="center"/>
    </xf>
    <xf numFmtId="10" fontId="78" fillId="3" borderId="24" xfId="57" applyNumberFormat="1" applyFont="1" applyFill="1" applyBorder="1" applyAlignment="1">
      <alignment vertical="center"/>
    </xf>
    <xf numFmtId="3" fontId="78" fillId="3" borderId="45" xfId="59" applyNumberFormat="1" applyFont="1" applyFill="1" applyBorder="1" applyAlignment="1">
      <alignment vertical="center"/>
    </xf>
    <xf numFmtId="3" fontId="78" fillId="4" borderId="46" xfId="59" applyNumberFormat="1" applyFont="1" applyFill="1" applyBorder="1" applyAlignment="1" applyProtection="1">
      <alignment horizontal="center" vertical="center"/>
      <protection locked="0"/>
    </xf>
    <xf numFmtId="182" fontId="78" fillId="0" borderId="40" xfId="67" applyFont="1" applyFill="1" applyBorder="1" applyProtection="1">
      <alignment vertical="center"/>
    </xf>
    <xf numFmtId="179" fontId="76" fillId="3" borderId="43" xfId="68" applyNumberFormat="1" applyFont="1" applyFill="1" applyBorder="1" applyAlignment="1">
      <alignment horizontal="center" vertical="center"/>
    </xf>
    <xf numFmtId="3" fontId="78" fillId="4" borderId="47" xfId="59" applyNumberFormat="1" applyFont="1" applyFill="1" applyBorder="1" applyAlignment="1" applyProtection="1">
      <alignment horizontal="center" vertical="center"/>
      <protection locked="0"/>
    </xf>
    <xf numFmtId="10" fontId="78" fillId="3" borderId="44" xfId="57" applyNumberFormat="1" applyFont="1" applyFill="1" applyBorder="1" applyAlignment="1">
      <alignment vertical="center"/>
    </xf>
    <xf numFmtId="182" fontId="78" fillId="0" borderId="42" xfId="64" applyFont="1" applyBorder="1">
      <alignment vertical="center"/>
    </xf>
    <xf numFmtId="179" fontId="76" fillId="3" borderId="65" xfId="68" applyNumberFormat="1" applyFont="1" applyFill="1" applyBorder="1" applyAlignment="1">
      <alignment horizontal="center" vertical="center"/>
    </xf>
    <xf numFmtId="10" fontId="78" fillId="3" borderId="41" xfId="57" applyNumberFormat="1" applyFont="1" applyFill="1" applyBorder="1" applyAlignment="1">
      <alignment vertical="center"/>
    </xf>
    <xf numFmtId="182" fontId="81" fillId="0" borderId="0" xfId="65" applyFont="1" applyAlignment="1">
      <alignment horizontal="left" vertical="center"/>
    </xf>
    <xf numFmtId="173" fontId="86" fillId="3" borderId="15" xfId="59" applyNumberFormat="1" applyFont="1" applyFill="1" applyBorder="1" applyAlignment="1">
      <alignment vertical="center"/>
    </xf>
    <xf numFmtId="3" fontId="86" fillId="3" borderId="15" xfId="59" applyNumberFormat="1" applyFont="1" applyFill="1" applyBorder="1" applyAlignment="1">
      <alignment vertical="center"/>
    </xf>
    <xf numFmtId="10" fontId="86" fillId="3" borderId="15" xfId="57" applyNumberFormat="1" applyFont="1" applyFill="1" applyBorder="1" applyAlignment="1">
      <alignment vertical="center"/>
    </xf>
    <xf numFmtId="166" fontId="78" fillId="0" borderId="0" xfId="59" applyFont="1" applyAlignment="1">
      <alignment vertical="center"/>
    </xf>
    <xf numFmtId="177" fontId="78" fillId="0" borderId="0" xfId="64" applyNumberFormat="1" applyFont="1">
      <alignment vertical="center"/>
    </xf>
    <xf numFmtId="1" fontId="78" fillId="0" borderId="0" xfId="59" applyNumberFormat="1" applyFont="1" applyAlignment="1">
      <alignment vertical="center"/>
    </xf>
    <xf numFmtId="189" fontId="78" fillId="0" borderId="0" xfId="59" applyNumberFormat="1" applyFont="1" applyAlignment="1">
      <alignment vertical="center"/>
    </xf>
    <xf numFmtId="3" fontId="78" fillId="4" borderId="16" xfId="59" applyNumberFormat="1" applyFont="1" applyFill="1" applyBorder="1" applyAlignment="1" applyProtection="1">
      <alignment horizontal="center" vertical="center"/>
      <protection locked="0"/>
    </xf>
    <xf numFmtId="3" fontId="78" fillId="4" borderId="85" xfId="59" applyNumberFormat="1" applyFont="1" applyFill="1" applyBorder="1" applyAlignment="1" applyProtection="1">
      <alignment horizontal="center" vertical="center"/>
      <protection locked="0"/>
    </xf>
    <xf numFmtId="3" fontId="78" fillId="4" borderId="31" xfId="59" applyNumberFormat="1" applyFont="1" applyFill="1" applyBorder="1" applyAlignment="1" applyProtection="1">
      <alignment horizontal="center" vertical="center"/>
      <protection locked="0"/>
    </xf>
    <xf numFmtId="185" fontId="78" fillId="3" borderId="32" xfId="59" applyNumberFormat="1" applyFont="1" applyFill="1" applyBorder="1" applyAlignment="1">
      <alignment vertical="center"/>
    </xf>
    <xf numFmtId="185" fontId="78" fillId="3" borderId="84" xfId="59" applyNumberFormat="1" applyFont="1" applyFill="1" applyBorder="1" applyAlignment="1">
      <alignment vertical="center"/>
    </xf>
    <xf numFmtId="185" fontId="86" fillId="3" borderId="15" xfId="59" applyNumberFormat="1" applyFont="1" applyFill="1" applyBorder="1" applyAlignment="1">
      <alignment vertical="center"/>
    </xf>
    <xf numFmtId="1" fontId="78" fillId="0" borderId="42" xfId="64" applyNumberFormat="1" applyFont="1" applyBorder="1">
      <alignment vertical="center"/>
    </xf>
    <xf numFmtId="166" fontId="78" fillId="0" borderId="42" xfId="59" applyFont="1" applyBorder="1" applyAlignment="1">
      <alignment vertical="center"/>
    </xf>
    <xf numFmtId="0" fontId="78" fillId="0" borderId="42" xfId="64" applyNumberFormat="1" applyFont="1" applyBorder="1">
      <alignment vertical="center"/>
    </xf>
    <xf numFmtId="189" fontId="78" fillId="0" borderId="42" xfId="59" applyNumberFormat="1" applyFont="1" applyBorder="1" applyAlignment="1">
      <alignment vertical="center"/>
    </xf>
    <xf numFmtId="174" fontId="86" fillId="3" borderId="15" xfId="59" applyNumberFormat="1" applyFont="1" applyFill="1" applyBorder="1" applyAlignment="1">
      <alignment vertical="center"/>
    </xf>
    <xf numFmtId="182" fontId="80" fillId="0" borderId="0" xfId="63" applyFont="1">
      <alignment vertical="center"/>
    </xf>
    <xf numFmtId="182" fontId="91" fillId="0" borderId="0" xfId="64" applyFont="1">
      <alignment vertical="center"/>
    </xf>
    <xf numFmtId="182" fontId="72" fillId="0" borderId="0" xfId="64" applyFont="1">
      <alignment vertical="center"/>
    </xf>
    <xf numFmtId="3" fontId="86" fillId="3" borderId="24" xfId="58" applyNumberFormat="1" applyFont="1" applyFill="1" applyBorder="1" applyAlignment="1">
      <alignment horizontal="right" vertical="center"/>
    </xf>
    <xf numFmtId="3" fontId="86" fillId="3" borderId="24" xfId="59" applyNumberFormat="1" applyFont="1" applyFill="1" applyBorder="1" applyAlignment="1">
      <alignment horizontal="right" vertical="center"/>
    </xf>
    <xf numFmtId="0" fontId="82" fillId="0" borderId="0" xfId="7" applyFont="1">
      <alignment vertical="center"/>
    </xf>
    <xf numFmtId="9" fontId="72" fillId="2" borderId="79" xfId="57" applyFont="1" applyFill="1" applyBorder="1" applyAlignment="1" applyProtection="1">
      <alignment horizontal="center" vertical="center"/>
      <protection locked="0"/>
    </xf>
    <xf numFmtId="9" fontId="72" fillId="2" borderId="80" xfId="57" applyFont="1" applyFill="1" applyBorder="1" applyAlignment="1" applyProtection="1">
      <alignment horizontal="center" vertical="center"/>
      <protection locked="0"/>
    </xf>
    <xf numFmtId="9" fontId="72" fillId="2" borderId="81" xfId="57" applyFont="1" applyFill="1" applyBorder="1" applyAlignment="1" applyProtection="1">
      <alignment horizontal="center" vertical="center"/>
      <protection locked="0"/>
    </xf>
    <xf numFmtId="9" fontId="72" fillId="2" borderId="82" xfId="57" applyFont="1" applyFill="1" applyBorder="1" applyAlignment="1" applyProtection="1">
      <alignment horizontal="center" vertical="center"/>
      <protection locked="0"/>
    </xf>
    <xf numFmtId="9" fontId="72" fillId="2" borderId="83" xfId="57" applyFont="1" applyFill="1" applyBorder="1" applyAlignment="1" applyProtection="1">
      <alignment horizontal="center" vertical="center"/>
      <protection locked="0"/>
    </xf>
    <xf numFmtId="9" fontId="72" fillId="2" borderId="87" xfId="57" applyFont="1" applyFill="1" applyBorder="1" applyAlignment="1" applyProtection="1">
      <alignment horizontal="center" vertical="center"/>
      <protection locked="0"/>
    </xf>
    <xf numFmtId="0" fontId="92" fillId="0" borderId="0" xfId="4" applyFont="1">
      <alignment vertical="center"/>
    </xf>
    <xf numFmtId="0" fontId="81" fillId="0" borderId="0" xfId="6" applyFont="1" applyAlignment="1">
      <alignment horizontal="center" vertical="center"/>
    </xf>
    <xf numFmtId="174" fontId="78" fillId="0" borderId="0" xfId="0" applyNumberFormat="1" applyFont="1">
      <alignment vertical="center"/>
    </xf>
    <xf numFmtId="188" fontId="78" fillId="4" borderId="27" xfId="58" applyNumberFormat="1" applyFont="1" applyFill="1" applyBorder="1" applyAlignment="1" applyProtection="1">
      <alignment horizontal="center" vertical="center"/>
      <protection locked="0"/>
    </xf>
    <xf numFmtId="0" fontId="90" fillId="0" borderId="0" xfId="4" applyFont="1">
      <alignment vertical="center"/>
    </xf>
    <xf numFmtId="0" fontId="78" fillId="3" borderId="9" xfId="9" applyFont="1" applyFill="1" applyBorder="1" applyProtection="1">
      <alignment vertical="center"/>
    </xf>
    <xf numFmtId="0" fontId="78" fillId="3" borderId="8" xfId="9" applyFont="1" applyFill="1" applyBorder="1" applyProtection="1">
      <alignment vertical="center"/>
    </xf>
    <xf numFmtId="0" fontId="78" fillId="0" borderId="0" xfId="0" applyFont="1" applyAlignment="1">
      <alignment horizontal="left" vertical="center"/>
    </xf>
    <xf numFmtId="0" fontId="78" fillId="3" borderId="73" xfId="9" applyFont="1" applyFill="1" applyBorder="1" applyProtection="1">
      <alignment vertical="center"/>
    </xf>
    <xf numFmtId="181" fontId="86" fillId="0" borderId="15" xfId="59" applyNumberFormat="1" applyFont="1" applyBorder="1" applyAlignment="1">
      <alignment vertical="center"/>
    </xf>
    <xf numFmtId="0" fontId="78" fillId="10" borderId="8" xfId="9" applyFont="1" applyFill="1" applyBorder="1" applyProtection="1">
      <alignment vertical="center"/>
    </xf>
    <xf numFmtId="0" fontId="78" fillId="10" borderId="73" xfId="9" applyFont="1" applyFill="1" applyBorder="1" applyProtection="1">
      <alignment vertical="center"/>
    </xf>
    <xf numFmtId="0" fontId="82" fillId="0" borderId="10" xfId="6" applyFont="1" applyBorder="1" applyAlignment="1">
      <alignment horizontal="center" vertical="center" wrapText="1"/>
    </xf>
    <xf numFmtId="0" fontId="93" fillId="0" borderId="0" xfId="0" applyFont="1">
      <alignment vertical="center"/>
    </xf>
    <xf numFmtId="37" fontId="72" fillId="2" borderId="29" xfId="59" applyNumberFormat="1" applyFont="1" applyFill="1" applyBorder="1" applyAlignment="1" applyProtection="1">
      <alignment horizontal="right" vertical="center"/>
      <protection locked="0"/>
    </xf>
    <xf numFmtId="37" fontId="72" fillId="2" borderId="30" xfId="59" applyNumberFormat="1" applyFont="1" applyFill="1" applyBorder="1" applyAlignment="1" applyProtection="1">
      <alignment horizontal="right" vertical="center"/>
      <protection locked="0"/>
    </xf>
    <xf numFmtId="37" fontId="72" fillId="2" borderId="31" xfId="59" applyNumberFormat="1" applyFont="1" applyFill="1" applyBorder="1" applyAlignment="1" applyProtection="1">
      <alignment horizontal="right" vertical="center"/>
      <protection locked="0"/>
    </xf>
    <xf numFmtId="0" fontId="0" fillId="7" borderId="0" xfId="0" applyFill="1">
      <alignment vertical="center"/>
    </xf>
    <xf numFmtId="0" fontId="78" fillId="7" borderId="9" xfId="9" applyFont="1" applyFill="1" applyBorder="1" applyProtection="1">
      <alignment vertical="center"/>
    </xf>
    <xf numFmtId="0" fontId="78" fillId="7" borderId="0" xfId="0" applyFont="1" applyFill="1">
      <alignment vertical="center"/>
    </xf>
    <xf numFmtId="0" fontId="33" fillId="7" borderId="0" xfId="0" applyFont="1" applyFill="1">
      <alignment vertical="center"/>
    </xf>
    <xf numFmtId="9" fontId="72" fillId="2" borderId="78" xfId="57" applyFont="1" applyFill="1" applyBorder="1" applyAlignment="1" applyProtection="1">
      <alignment horizontal="center" vertical="center"/>
      <protection locked="0"/>
    </xf>
    <xf numFmtId="9" fontId="72" fillId="2" borderId="76" xfId="57" applyFont="1" applyFill="1" applyBorder="1" applyAlignment="1" applyProtection="1">
      <alignment horizontal="center" vertical="center"/>
      <protection locked="0"/>
    </xf>
    <xf numFmtId="9" fontId="72" fillId="2" borderId="77" xfId="57" applyFont="1" applyFill="1" applyBorder="1" applyAlignment="1" applyProtection="1">
      <alignment horizontal="center" vertical="center"/>
      <protection locked="0"/>
    </xf>
    <xf numFmtId="167" fontId="72" fillId="0" borderId="2" xfId="26" applyNumberFormat="1" applyFont="1">
      <alignment horizontal="center" vertical="center"/>
    </xf>
    <xf numFmtId="167" fontId="72" fillId="0" borderId="2" xfId="25" applyNumberFormat="1" applyFont="1">
      <alignment horizontal="center" vertical="center"/>
    </xf>
    <xf numFmtId="0" fontId="78" fillId="7" borderId="8" xfId="9" applyFont="1" applyFill="1" applyBorder="1" applyProtection="1">
      <alignment vertical="center"/>
    </xf>
    <xf numFmtId="0" fontId="78" fillId="7" borderId="0" xfId="0" applyFont="1" applyFill="1" applyAlignment="1">
      <alignment horizontal="left" vertical="center"/>
    </xf>
    <xf numFmtId="185" fontId="78" fillId="7" borderId="93" xfId="59" applyNumberFormat="1" applyFont="1" applyFill="1" applyBorder="1" applyAlignment="1">
      <alignment vertical="center"/>
    </xf>
    <xf numFmtId="185" fontId="78" fillId="7" borderId="88" xfId="59" applyNumberFormat="1" applyFont="1" applyFill="1" applyBorder="1" applyAlignment="1">
      <alignment vertical="center"/>
    </xf>
    <xf numFmtId="185" fontId="78" fillId="7" borderId="94" xfId="59" applyNumberFormat="1" applyFont="1" applyFill="1" applyBorder="1" applyAlignment="1">
      <alignment vertical="center"/>
    </xf>
    <xf numFmtId="0" fontId="78" fillId="7" borderId="73" xfId="9" applyFont="1" applyFill="1" applyBorder="1" applyProtection="1">
      <alignment vertical="center"/>
    </xf>
    <xf numFmtId="185" fontId="78" fillId="7" borderId="95" xfId="59" applyNumberFormat="1" applyFont="1" applyFill="1" applyBorder="1" applyAlignment="1">
      <alignment vertical="center"/>
    </xf>
    <xf numFmtId="185" fontId="78" fillId="7" borderId="81" xfId="59" applyNumberFormat="1" applyFont="1" applyFill="1" applyBorder="1" applyAlignment="1">
      <alignment vertical="center"/>
    </xf>
    <xf numFmtId="185" fontId="78" fillId="7" borderId="96" xfId="59" applyNumberFormat="1" applyFont="1" applyFill="1" applyBorder="1" applyAlignment="1">
      <alignment vertical="center"/>
    </xf>
    <xf numFmtId="167" fontId="78" fillId="7" borderId="32" xfId="59" applyNumberFormat="1" applyFont="1" applyFill="1" applyBorder="1" applyAlignment="1">
      <alignment vertical="center"/>
    </xf>
    <xf numFmtId="167" fontId="78" fillId="7" borderId="4" xfId="59" applyNumberFormat="1" applyFont="1" applyFill="1" applyBorder="1" applyAlignment="1">
      <alignment vertical="center"/>
    </xf>
    <xf numFmtId="167" fontId="78" fillId="7" borderId="35" xfId="59" applyNumberFormat="1" applyFont="1" applyFill="1" applyBorder="1" applyAlignment="1">
      <alignment vertical="center"/>
    </xf>
    <xf numFmtId="0" fontId="72" fillId="7" borderId="0" xfId="0" applyFont="1" applyFill="1">
      <alignment vertical="center"/>
    </xf>
    <xf numFmtId="185" fontId="78" fillId="10" borderId="98" xfId="59" applyNumberFormat="1" applyFont="1" applyFill="1" applyBorder="1" applyAlignment="1">
      <alignment vertical="center"/>
    </xf>
    <xf numFmtId="0" fontId="86" fillId="7" borderId="9" xfId="9" applyFont="1" applyFill="1" applyBorder="1" applyProtection="1">
      <alignment vertical="center"/>
    </xf>
    <xf numFmtId="0" fontId="78" fillId="10" borderId="9" xfId="9" applyFont="1" applyFill="1" applyBorder="1" applyProtection="1">
      <alignment vertical="center"/>
    </xf>
    <xf numFmtId="178" fontId="72" fillId="3" borderId="1" xfId="58" applyNumberFormat="1" applyFont="1" applyFill="1" applyBorder="1" applyAlignment="1">
      <alignment vertical="center"/>
    </xf>
    <xf numFmtId="0" fontId="78" fillId="10" borderId="86" xfId="0" applyFont="1" applyFill="1" applyBorder="1">
      <alignment vertical="center"/>
    </xf>
    <xf numFmtId="1" fontId="86" fillId="0" borderId="0" xfId="0" applyNumberFormat="1" applyFont="1">
      <alignment vertical="center"/>
    </xf>
    <xf numFmtId="0" fontId="101" fillId="0" borderId="0" xfId="1" applyFont="1">
      <alignment vertical="center"/>
    </xf>
    <xf numFmtId="164" fontId="0" fillId="7" borderId="0" xfId="58" applyFont="1" applyFill="1" applyAlignment="1">
      <alignment vertical="center"/>
    </xf>
    <xf numFmtId="0" fontId="34" fillId="7" borderId="0" xfId="0" applyFont="1" applyFill="1">
      <alignment vertical="center"/>
    </xf>
    <xf numFmtId="0" fontId="83" fillId="7" borderId="0" xfId="0" applyFont="1" applyFill="1">
      <alignment vertical="center"/>
    </xf>
    <xf numFmtId="174" fontId="86" fillId="10" borderId="10" xfId="59" applyNumberFormat="1" applyFont="1" applyFill="1" applyBorder="1" applyAlignment="1">
      <alignment horizontal="center" vertical="center"/>
    </xf>
    <xf numFmtId="182" fontId="86" fillId="7" borderId="0" xfId="64" applyFont="1" applyFill="1">
      <alignment vertical="center"/>
    </xf>
    <xf numFmtId="185" fontId="78" fillId="3" borderId="32" xfId="59" applyNumberFormat="1" applyFont="1" applyFill="1" applyBorder="1" applyAlignment="1">
      <alignment horizontal="right" vertical="center"/>
    </xf>
    <xf numFmtId="185" fontId="78" fillId="3" borderId="84" xfId="59" applyNumberFormat="1" applyFont="1" applyFill="1" applyBorder="1" applyAlignment="1">
      <alignment horizontal="right" vertical="center"/>
    </xf>
    <xf numFmtId="185" fontId="86" fillId="3" borderId="15" xfId="59" applyNumberFormat="1" applyFont="1" applyFill="1" applyBorder="1" applyAlignment="1">
      <alignment horizontal="right" vertical="center"/>
    </xf>
    <xf numFmtId="0" fontId="46" fillId="4" borderId="27" xfId="0" applyFont="1" applyFill="1" applyBorder="1" applyProtection="1">
      <alignment vertical="center"/>
      <protection locked="0"/>
    </xf>
    <xf numFmtId="0" fontId="46" fillId="4" borderId="28" xfId="0" applyFont="1" applyFill="1" applyBorder="1" applyProtection="1">
      <alignment vertical="center"/>
      <protection locked="0"/>
    </xf>
    <xf numFmtId="3" fontId="78" fillId="3" borderId="46" xfId="59" applyNumberFormat="1" applyFont="1" applyFill="1" applyBorder="1" applyAlignment="1">
      <alignment vertical="center"/>
    </xf>
    <xf numFmtId="3" fontId="78" fillId="3" borderId="47" xfId="59" applyNumberFormat="1" applyFont="1" applyFill="1" applyBorder="1" applyAlignment="1">
      <alignment vertical="center"/>
    </xf>
    <xf numFmtId="164" fontId="72" fillId="4" borderId="10" xfId="58" applyFont="1" applyFill="1" applyBorder="1" applyAlignment="1" applyProtection="1">
      <alignment vertical="center"/>
      <protection locked="0"/>
    </xf>
    <xf numFmtId="0" fontId="79" fillId="0" borderId="0" xfId="4" applyFont="1">
      <alignment vertical="center"/>
    </xf>
    <xf numFmtId="43" fontId="72" fillId="0" borderId="0" xfId="0" applyNumberFormat="1" applyFont="1">
      <alignment vertical="center"/>
    </xf>
    <xf numFmtId="178" fontId="83" fillId="0" borderId="0" xfId="58" applyNumberFormat="1" applyFont="1" applyAlignment="1">
      <alignment vertical="center"/>
    </xf>
    <xf numFmtId="178" fontId="72" fillId="10" borderId="48" xfId="58" applyNumberFormat="1" applyFont="1" applyFill="1" applyBorder="1" applyAlignment="1">
      <alignment vertical="center"/>
    </xf>
    <xf numFmtId="178" fontId="72" fillId="10" borderId="73" xfId="58" applyNumberFormat="1" applyFont="1" applyFill="1" applyBorder="1" applyAlignment="1">
      <alignment vertical="center"/>
    </xf>
    <xf numFmtId="178" fontId="72" fillId="10" borderId="21" xfId="58" applyNumberFormat="1" applyFont="1" applyFill="1" applyBorder="1" applyAlignment="1">
      <alignment vertical="center"/>
    </xf>
    <xf numFmtId="178" fontId="72" fillId="0" borderId="17" xfId="58" applyNumberFormat="1" applyFont="1" applyBorder="1" applyAlignment="1">
      <alignment vertical="center"/>
    </xf>
    <xf numFmtId="174" fontId="72" fillId="3" borderId="93" xfId="59" applyNumberFormat="1" applyFont="1" applyFill="1" applyBorder="1" applyAlignment="1">
      <alignment vertical="center"/>
    </xf>
    <xf numFmtId="174" fontId="72" fillId="3" borderId="88" xfId="59" applyNumberFormat="1" applyFont="1" applyFill="1" applyBorder="1" applyAlignment="1">
      <alignment vertical="center"/>
    </xf>
    <xf numFmtId="174" fontId="72" fillId="3" borderId="94" xfId="59" applyNumberFormat="1" applyFont="1" applyFill="1" applyBorder="1" applyAlignment="1">
      <alignment vertical="center"/>
    </xf>
    <xf numFmtId="174" fontId="72" fillId="3" borderId="95" xfId="59" applyNumberFormat="1" applyFont="1" applyFill="1" applyBorder="1" applyAlignment="1">
      <alignment vertical="center"/>
    </xf>
    <xf numFmtId="174" fontId="72" fillId="3" borderId="81" xfId="59" applyNumberFormat="1" applyFont="1" applyFill="1" applyBorder="1" applyAlignment="1">
      <alignment vertical="center"/>
    </xf>
    <xf numFmtId="174" fontId="72" fillId="3" borderId="96" xfId="59" applyNumberFormat="1" applyFont="1" applyFill="1" applyBorder="1" applyAlignment="1">
      <alignment vertical="center"/>
    </xf>
    <xf numFmtId="174" fontId="78" fillId="3" borderId="93" xfId="59" applyNumberFormat="1" applyFont="1" applyFill="1" applyBorder="1" applyAlignment="1">
      <alignment vertical="center"/>
    </xf>
    <xf numFmtId="174" fontId="78" fillId="3" borderId="88" xfId="59" applyNumberFormat="1" applyFont="1" applyFill="1" applyBorder="1" applyAlignment="1">
      <alignment vertical="center"/>
    </xf>
    <xf numFmtId="174" fontId="78" fillId="3" borderId="95" xfId="59" applyNumberFormat="1" applyFont="1" applyFill="1" applyBorder="1" applyAlignment="1">
      <alignment vertical="center"/>
    </xf>
    <xf numFmtId="174" fontId="78" fillId="3" borderId="81" xfId="59" applyNumberFormat="1" applyFont="1" applyFill="1" applyBorder="1" applyAlignment="1">
      <alignment vertical="center"/>
    </xf>
    <xf numFmtId="174" fontId="78" fillId="3" borderId="97" xfId="59" applyNumberFormat="1" applyFont="1" applyFill="1" applyBorder="1" applyAlignment="1">
      <alignment vertical="center"/>
    </xf>
    <xf numFmtId="174" fontId="78" fillId="3" borderId="98" xfId="59" applyNumberFormat="1" applyFont="1" applyFill="1" applyBorder="1" applyAlignment="1">
      <alignment vertical="center"/>
    </xf>
    <xf numFmtId="174" fontId="78" fillId="3" borderId="48" xfId="59" applyNumberFormat="1" applyFont="1" applyFill="1" applyBorder="1" applyAlignment="1">
      <alignment vertical="center"/>
    </xf>
    <xf numFmtId="174" fontId="78" fillId="3" borderId="73" xfId="59" applyNumberFormat="1" applyFont="1" applyFill="1" applyBorder="1" applyAlignment="1">
      <alignment vertical="center"/>
    </xf>
    <xf numFmtId="174" fontId="86" fillId="0" borderId="15" xfId="59" applyNumberFormat="1" applyFont="1" applyBorder="1" applyAlignment="1">
      <alignment vertical="center"/>
    </xf>
    <xf numFmtId="174" fontId="78" fillId="3" borderId="21" xfId="59" applyNumberFormat="1" applyFont="1" applyFill="1" applyBorder="1" applyAlignment="1">
      <alignment vertical="center"/>
    </xf>
    <xf numFmtId="174" fontId="86" fillId="3" borderId="32" xfId="59" applyNumberFormat="1" applyFont="1" applyFill="1" applyBorder="1" applyAlignment="1">
      <alignment vertical="center"/>
    </xf>
    <xf numFmtId="174" fontId="86" fillId="3" borderId="4" xfId="59" applyNumberFormat="1" applyFont="1" applyFill="1" applyBorder="1" applyAlignment="1">
      <alignment vertical="center"/>
    </xf>
    <xf numFmtId="174" fontId="86" fillId="3" borderId="35" xfId="59" applyNumberFormat="1" applyFont="1" applyFill="1" applyBorder="1" applyAlignment="1">
      <alignment vertical="center"/>
    </xf>
    <xf numFmtId="174" fontId="86" fillId="3" borderId="48" xfId="59" applyNumberFormat="1" applyFont="1" applyFill="1" applyBorder="1" applyAlignment="1">
      <alignment vertical="center"/>
    </xf>
    <xf numFmtId="174" fontId="86" fillId="3" borderId="73" xfId="59" applyNumberFormat="1" applyFont="1" applyFill="1" applyBorder="1" applyAlignment="1">
      <alignment vertical="center"/>
    </xf>
    <xf numFmtId="174" fontId="86" fillId="3" borderId="21" xfId="59" applyNumberFormat="1" applyFont="1" applyFill="1" applyBorder="1" applyAlignment="1">
      <alignment vertical="center"/>
    </xf>
    <xf numFmtId="174" fontId="72" fillId="0" borderId="0" xfId="58" applyNumberFormat="1" applyFont="1" applyAlignment="1">
      <alignment vertical="center"/>
    </xf>
    <xf numFmtId="174" fontId="72" fillId="0" borderId="3" xfId="58" applyNumberFormat="1" applyFont="1" applyBorder="1" applyAlignment="1">
      <alignment vertical="center"/>
    </xf>
    <xf numFmtId="174" fontId="83" fillId="0" borderId="0" xfId="19" applyNumberFormat="1" applyFont="1">
      <alignment vertical="center"/>
    </xf>
    <xf numFmtId="174" fontId="72" fillId="3" borderId="0" xfId="0" applyNumberFormat="1" applyFont="1" applyFill="1">
      <alignment vertical="center"/>
    </xf>
    <xf numFmtId="174" fontId="72" fillId="0" borderId="25" xfId="58" applyNumberFormat="1" applyFont="1" applyBorder="1" applyAlignment="1">
      <alignment vertical="center"/>
    </xf>
    <xf numFmtId="174" fontId="72" fillId="3" borderId="48" xfId="58" applyNumberFormat="1" applyFont="1" applyFill="1" applyBorder="1" applyAlignment="1">
      <alignment vertical="center"/>
    </xf>
    <xf numFmtId="174" fontId="72" fillId="3" borderId="73" xfId="58" applyNumberFormat="1" applyFont="1" applyFill="1" applyBorder="1" applyAlignment="1">
      <alignment vertical="center"/>
    </xf>
    <xf numFmtId="174" fontId="72" fillId="3" borderId="21" xfId="58" applyNumberFormat="1" applyFont="1" applyFill="1" applyBorder="1" applyAlignment="1">
      <alignment vertical="center"/>
    </xf>
    <xf numFmtId="174" fontId="72" fillId="2" borderId="32" xfId="58" applyNumberFormat="1" applyFont="1" applyFill="1" applyBorder="1" applyAlignment="1" applyProtection="1">
      <alignment vertical="center"/>
      <protection locked="0"/>
    </xf>
    <xf numFmtId="174" fontId="72" fillId="2" borderId="4" xfId="58" applyNumberFormat="1" applyFont="1" applyFill="1" applyBorder="1" applyAlignment="1" applyProtection="1">
      <alignment vertical="center"/>
      <protection locked="0"/>
    </xf>
    <xf numFmtId="174" fontId="72" fillId="2" borderId="35" xfId="58" applyNumberFormat="1" applyFont="1" applyFill="1" applyBorder="1" applyAlignment="1" applyProtection="1">
      <alignment vertical="center"/>
      <protection locked="0"/>
    </xf>
    <xf numFmtId="174" fontId="72" fillId="3" borderId="32" xfId="58" applyNumberFormat="1" applyFont="1" applyFill="1" applyBorder="1" applyAlignment="1">
      <alignment vertical="center"/>
    </xf>
    <xf numFmtId="174" fontId="72" fillId="3" borderId="4" xfId="58" applyNumberFormat="1" applyFont="1" applyFill="1" applyBorder="1" applyAlignment="1">
      <alignment vertical="center"/>
    </xf>
    <xf numFmtId="174" fontId="72" fillId="3" borderId="35" xfId="58" applyNumberFormat="1" applyFont="1" applyFill="1" applyBorder="1" applyAlignment="1">
      <alignment vertical="center"/>
    </xf>
    <xf numFmtId="0" fontId="103" fillId="0" borderId="0" xfId="0" applyFont="1">
      <alignment vertical="center"/>
    </xf>
    <xf numFmtId="0" fontId="0" fillId="10" borderId="86" xfId="0" applyFill="1" applyBorder="1">
      <alignment vertical="center"/>
    </xf>
    <xf numFmtId="174" fontId="72" fillId="10" borderId="86" xfId="0" applyNumberFormat="1" applyFont="1" applyFill="1" applyBorder="1">
      <alignment vertical="center"/>
    </xf>
    <xf numFmtId="174" fontId="86" fillId="0" borderId="0" xfId="0" applyNumberFormat="1" applyFont="1">
      <alignment vertical="center"/>
    </xf>
    <xf numFmtId="174" fontId="72" fillId="7" borderId="0" xfId="0" applyNumberFormat="1" applyFont="1" applyFill="1">
      <alignment vertical="center"/>
    </xf>
    <xf numFmtId="41" fontId="86" fillId="0" borderId="15" xfId="59" applyNumberFormat="1" applyFont="1" applyBorder="1" applyAlignment="1">
      <alignment vertical="center"/>
    </xf>
    <xf numFmtId="181" fontId="33" fillId="0" borderId="0" xfId="59" applyNumberFormat="1" applyFont="1" applyAlignment="1">
      <alignment vertical="center"/>
    </xf>
    <xf numFmtId="41" fontId="78" fillId="10" borderId="22" xfId="72" applyNumberFormat="1" applyFont="1" applyFill="1" applyBorder="1" applyProtection="1">
      <alignment vertical="center"/>
    </xf>
    <xf numFmtId="0" fontId="78" fillId="7" borderId="21" xfId="73" applyFont="1" applyFill="1" applyBorder="1" applyProtection="1">
      <alignment vertical="center"/>
    </xf>
    <xf numFmtId="0" fontId="78" fillId="10" borderId="73" xfId="73" applyFont="1" applyFill="1" applyBorder="1" applyProtection="1">
      <alignment vertical="center"/>
    </xf>
    <xf numFmtId="41" fontId="78" fillId="10" borderId="48" xfId="73" applyNumberFormat="1" applyFont="1" applyFill="1" applyBorder="1" applyProtection="1">
      <alignment vertical="center"/>
    </xf>
    <xf numFmtId="41" fontId="78" fillId="10" borderId="32" xfId="72" applyNumberFormat="1" applyFont="1" applyFill="1" applyBorder="1" applyProtection="1">
      <alignment vertical="center"/>
    </xf>
    <xf numFmtId="41" fontId="78" fillId="0" borderId="0" xfId="0" applyNumberFormat="1" applyFont="1">
      <alignment vertical="center"/>
    </xf>
    <xf numFmtId="41" fontId="86" fillId="0" borderId="0" xfId="6" applyNumberFormat="1" applyFont="1">
      <alignment vertical="center"/>
    </xf>
    <xf numFmtId="0" fontId="98" fillId="0" borderId="0" xfId="5" applyFont="1">
      <alignment vertical="center"/>
    </xf>
    <xf numFmtId="174" fontId="86" fillId="0" borderId="0" xfId="6" applyNumberFormat="1" applyFont="1">
      <alignment vertical="center"/>
    </xf>
    <xf numFmtId="169" fontId="86" fillId="0" borderId="0" xfId="0" applyNumberFormat="1" applyFont="1">
      <alignment vertical="center"/>
    </xf>
    <xf numFmtId="169" fontId="78" fillId="10" borderId="23" xfId="72" applyFont="1" applyFill="1" applyBorder="1" applyProtection="1">
      <alignment vertical="center"/>
    </xf>
    <xf numFmtId="169" fontId="78" fillId="10" borderId="22" xfId="72" applyFont="1" applyFill="1" applyBorder="1" applyProtection="1">
      <alignment vertical="center"/>
    </xf>
    <xf numFmtId="169" fontId="78" fillId="10" borderId="32" xfId="72" applyFont="1" applyFill="1" applyBorder="1" applyProtection="1">
      <alignment vertical="center"/>
    </xf>
    <xf numFmtId="0" fontId="78" fillId="0" borderId="0" xfId="7" applyFont="1">
      <alignment vertical="center"/>
    </xf>
    <xf numFmtId="1" fontId="86" fillId="0" borderId="0" xfId="0" applyNumberFormat="1" applyFont="1" applyAlignment="1">
      <alignment horizontal="center" vertical="center"/>
    </xf>
    <xf numFmtId="0" fontId="99" fillId="0" borderId="0" xfId="5" applyFont="1">
      <alignment vertical="center"/>
    </xf>
    <xf numFmtId="0" fontId="98" fillId="0" borderId="0" xfId="5" applyFont="1" applyAlignment="1">
      <alignment horizontal="center" vertical="center"/>
    </xf>
    <xf numFmtId="174" fontId="69" fillId="0" borderId="0" xfId="0" applyNumberFormat="1" applyFont="1">
      <alignment vertical="center"/>
    </xf>
    <xf numFmtId="187" fontId="86" fillId="0" borderId="0" xfId="0" applyNumberFormat="1" applyFont="1" applyAlignment="1">
      <alignment horizontal="center" vertical="center"/>
    </xf>
    <xf numFmtId="0" fontId="86" fillId="0" borderId="0" xfId="6" applyFont="1">
      <alignment vertical="center"/>
    </xf>
    <xf numFmtId="170" fontId="78" fillId="2" borderId="31" xfId="74" applyFont="1" applyBorder="1" applyAlignment="1">
      <alignment horizontal="center" vertical="center"/>
      <protection locked="0"/>
    </xf>
    <xf numFmtId="176" fontId="78" fillId="2" borderId="31" xfId="57" applyNumberFormat="1" applyFont="1" applyFill="1" applyBorder="1" applyAlignment="1" applyProtection="1">
      <alignment horizontal="center" vertical="center"/>
      <protection locked="0"/>
    </xf>
    <xf numFmtId="174" fontId="78" fillId="3" borderId="48" xfId="72" applyNumberFormat="1" applyFont="1" applyFill="1" applyBorder="1" applyProtection="1">
      <alignment vertical="center"/>
    </xf>
    <xf numFmtId="41" fontId="78" fillId="2" borderId="20" xfId="59" applyNumberFormat="1" applyFont="1" applyFill="1" applyBorder="1" applyAlignment="1" applyProtection="1">
      <alignment horizontal="right" vertical="center"/>
      <protection locked="0"/>
    </xf>
    <xf numFmtId="170" fontId="78" fillId="2" borderId="30" xfId="74" applyFont="1" applyBorder="1" applyAlignment="1">
      <alignment horizontal="center" vertical="center"/>
      <protection locked="0"/>
    </xf>
    <xf numFmtId="176" fontId="78" fillId="2" borderId="30" xfId="57" applyNumberFormat="1" applyFont="1" applyFill="1" applyBorder="1" applyAlignment="1" applyProtection="1">
      <alignment horizontal="center" vertical="center"/>
      <protection locked="0"/>
    </xf>
    <xf numFmtId="9" fontId="78" fillId="2" borderId="102" xfId="57" applyFont="1" applyFill="1" applyBorder="1" applyAlignment="1" applyProtection="1">
      <alignment horizontal="center" vertical="center"/>
      <protection locked="0"/>
    </xf>
    <xf numFmtId="9" fontId="78" fillId="2" borderId="101" xfId="57" applyFont="1" applyFill="1" applyBorder="1" applyAlignment="1" applyProtection="1">
      <alignment horizontal="center" vertical="center"/>
      <protection locked="0"/>
    </xf>
    <xf numFmtId="41" fontId="78" fillId="2" borderId="74" xfId="59" applyNumberFormat="1" applyFont="1" applyFill="1" applyBorder="1" applyAlignment="1" applyProtection="1">
      <alignment horizontal="right" vertical="center"/>
      <protection locked="0"/>
    </xf>
    <xf numFmtId="170" fontId="78" fillId="2" borderId="29" xfId="74" applyFont="1" applyBorder="1" applyAlignment="1">
      <alignment horizontal="center" vertical="center"/>
      <protection locked="0"/>
    </xf>
    <xf numFmtId="176" fontId="78" fillId="2" borderId="29" xfId="57" applyNumberFormat="1" applyFont="1" applyFill="1" applyBorder="1" applyAlignment="1" applyProtection="1">
      <alignment horizontal="center" vertical="center"/>
      <protection locked="0"/>
    </xf>
    <xf numFmtId="9" fontId="78" fillId="2" borderId="108" xfId="57" applyFont="1" applyFill="1" applyBorder="1" applyAlignment="1" applyProtection="1">
      <alignment horizontal="center" vertical="center"/>
      <protection locked="0"/>
    </xf>
    <xf numFmtId="9" fontId="78" fillId="2" borderId="109" xfId="57" applyFont="1" applyFill="1" applyBorder="1" applyAlignment="1" applyProtection="1">
      <alignment horizontal="center" vertical="center"/>
      <protection locked="0"/>
    </xf>
    <xf numFmtId="41" fontId="78" fillId="2" borderId="100" xfId="59" applyNumberFormat="1" applyFont="1" applyFill="1" applyBorder="1" applyAlignment="1" applyProtection="1">
      <alignment horizontal="right" vertical="center"/>
      <protection locked="0"/>
    </xf>
    <xf numFmtId="0" fontId="86" fillId="0" borderId="62" xfId="6" applyFont="1" applyBorder="1" applyAlignment="1">
      <alignment horizontal="center" vertical="center" wrapText="1"/>
    </xf>
    <xf numFmtId="0" fontId="86" fillId="0" borderId="62" xfId="6" applyFont="1" applyBorder="1" applyAlignment="1">
      <alignment horizontal="center" vertical="center"/>
    </xf>
    <xf numFmtId="0" fontId="99" fillId="0" borderId="0" xfId="5" applyFont="1" applyAlignment="1">
      <alignment vertical="top"/>
    </xf>
    <xf numFmtId="174" fontId="70" fillId="0" borderId="0" xfId="0" applyNumberFormat="1" applyFont="1">
      <alignment vertical="center"/>
    </xf>
    <xf numFmtId="0" fontId="105" fillId="0" borderId="0" xfId="4" applyFont="1">
      <alignment vertical="center"/>
    </xf>
    <xf numFmtId="0" fontId="106" fillId="0" borderId="0" xfId="7" applyFont="1">
      <alignment vertical="center"/>
    </xf>
    <xf numFmtId="0" fontId="33" fillId="0" borderId="0" xfId="0" applyFont="1">
      <alignment vertical="center"/>
    </xf>
    <xf numFmtId="174" fontId="70" fillId="0" borderId="0" xfId="19" applyNumberFormat="1" applyFont="1">
      <alignment vertical="center"/>
    </xf>
    <xf numFmtId="0" fontId="102" fillId="0" borderId="0" xfId="3" applyFont="1">
      <alignment vertical="center"/>
    </xf>
    <xf numFmtId="9" fontId="78" fillId="2" borderId="68" xfId="57" applyFont="1" applyFill="1" applyBorder="1" applyAlignment="1" applyProtection="1">
      <alignment horizontal="center" vertical="center"/>
      <protection locked="0"/>
    </xf>
    <xf numFmtId="9" fontId="78" fillId="2" borderId="73" xfId="57" applyFont="1" applyFill="1" applyBorder="1" applyAlignment="1" applyProtection="1">
      <alignment horizontal="center" vertical="center"/>
      <protection locked="0"/>
    </xf>
    <xf numFmtId="174" fontId="78" fillId="10" borderId="50" xfId="72" applyNumberFormat="1" applyFont="1" applyFill="1" applyBorder="1" applyProtection="1">
      <alignment vertical="center"/>
    </xf>
    <xf numFmtId="174" fontId="78" fillId="10" borderId="33" xfId="72" applyNumberFormat="1" applyFont="1" applyFill="1" applyBorder="1" applyProtection="1">
      <alignment vertical="center"/>
    </xf>
    <xf numFmtId="174" fontId="78" fillId="10" borderId="55" xfId="72" applyNumberFormat="1" applyFont="1" applyFill="1" applyBorder="1" applyProtection="1">
      <alignment vertical="center"/>
    </xf>
    <xf numFmtId="174" fontId="78" fillId="10" borderId="49" xfId="0" applyNumberFormat="1" applyFont="1" applyFill="1" applyBorder="1">
      <alignment vertical="center"/>
    </xf>
    <xf numFmtId="174" fontId="78" fillId="10" borderId="50" xfId="0" applyNumberFormat="1" applyFont="1" applyFill="1" applyBorder="1">
      <alignment vertical="center"/>
    </xf>
    <xf numFmtId="174" fontId="78" fillId="10" borderId="51" xfId="0" applyNumberFormat="1" applyFont="1" applyFill="1" applyBorder="1">
      <alignment vertical="center"/>
    </xf>
    <xf numFmtId="174" fontId="78" fillId="10" borderId="52" xfId="0" applyNumberFormat="1" applyFont="1" applyFill="1" applyBorder="1">
      <alignment vertical="center"/>
    </xf>
    <xf numFmtId="174" fontId="78" fillId="10" borderId="33" xfId="0" applyNumberFormat="1" applyFont="1" applyFill="1" applyBorder="1">
      <alignment vertical="center"/>
    </xf>
    <xf numFmtId="174" fontId="78" fillId="10" borderId="53" xfId="0" applyNumberFormat="1" applyFont="1" applyFill="1" applyBorder="1">
      <alignment vertical="center"/>
    </xf>
    <xf numFmtId="174" fontId="78" fillId="10" borderId="54" xfId="0" applyNumberFormat="1" applyFont="1" applyFill="1" applyBorder="1">
      <alignment vertical="center"/>
    </xf>
    <xf numFmtId="174" fontId="78" fillId="10" borderId="55" xfId="0" applyNumberFormat="1" applyFont="1" applyFill="1" applyBorder="1">
      <alignment vertical="center"/>
    </xf>
    <xf numFmtId="174" fontId="78" fillId="10" borderId="56" xfId="0" applyNumberFormat="1" applyFont="1" applyFill="1" applyBorder="1">
      <alignment vertical="center"/>
    </xf>
    <xf numFmtId="0" fontId="70" fillId="0" borderId="0" xfId="7" applyFont="1">
      <alignment vertical="center"/>
    </xf>
    <xf numFmtId="0" fontId="33" fillId="0" borderId="0" xfId="7" applyFont="1">
      <alignment vertical="center"/>
    </xf>
    <xf numFmtId="185" fontId="72" fillId="3" borderId="81" xfId="59" applyNumberFormat="1" applyFont="1" applyFill="1" applyBorder="1" applyAlignment="1">
      <alignment vertical="center"/>
    </xf>
    <xf numFmtId="185" fontId="72" fillId="3" borderId="90" xfId="59" applyNumberFormat="1" applyFont="1" applyFill="1" applyBorder="1" applyAlignment="1">
      <alignment vertical="center"/>
    </xf>
    <xf numFmtId="185" fontId="83" fillId="0" borderId="0" xfId="59" applyNumberFormat="1" applyFont="1" applyAlignment="1">
      <alignment vertical="center"/>
    </xf>
    <xf numFmtId="185" fontId="72" fillId="3" borderId="111" xfId="59" applyNumberFormat="1" applyFont="1" applyFill="1" applyBorder="1" applyAlignment="1">
      <alignment vertical="center"/>
    </xf>
    <xf numFmtId="41" fontId="72" fillId="10" borderId="86" xfId="0" applyNumberFormat="1" applyFont="1" applyFill="1" applyBorder="1">
      <alignment vertical="center"/>
    </xf>
    <xf numFmtId="41" fontId="72" fillId="10" borderId="81" xfId="0" applyNumberFormat="1" applyFont="1" applyFill="1" applyBorder="1">
      <alignment vertical="center"/>
    </xf>
    <xf numFmtId="169" fontId="78" fillId="10" borderId="48" xfId="72" applyFont="1" applyFill="1" applyBorder="1" applyProtection="1">
      <alignment vertical="center"/>
    </xf>
    <xf numFmtId="169" fontId="78" fillId="10" borderId="73" xfId="72" applyFont="1" applyFill="1" applyBorder="1" applyProtection="1">
      <alignment vertical="center"/>
    </xf>
    <xf numFmtId="41" fontId="72" fillId="10" borderId="111" xfId="0" applyNumberFormat="1" applyFont="1" applyFill="1" applyBorder="1">
      <alignment vertical="center"/>
    </xf>
    <xf numFmtId="174" fontId="72" fillId="10" borderId="111" xfId="0" applyNumberFormat="1" applyFont="1" applyFill="1" applyBorder="1">
      <alignment vertical="center"/>
    </xf>
    <xf numFmtId="0" fontId="78" fillId="10" borderId="111" xfId="0" applyFont="1" applyFill="1" applyBorder="1">
      <alignment vertical="center"/>
    </xf>
    <xf numFmtId="0" fontId="0" fillId="10" borderId="111" xfId="0" applyFill="1" applyBorder="1">
      <alignment vertical="center"/>
    </xf>
    <xf numFmtId="43" fontId="69" fillId="0" borderId="0" xfId="0" applyNumberFormat="1" applyFont="1">
      <alignment vertical="center"/>
    </xf>
    <xf numFmtId="43" fontId="78" fillId="0" borderId="0" xfId="0" applyNumberFormat="1" applyFont="1">
      <alignment vertical="center"/>
    </xf>
    <xf numFmtId="43" fontId="78" fillId="10" borderId="32" xfId="72" applyNumberFormat="1" applyFont="1" applyFill="1" applyBorder="1" applyProtection="1">
      <alignment vertical="center"/>
    </xf>
    <xf numFmtId="43" fontId="72" fillId="3" borderId="111" xfId="59" applyNumberFormat="1" applyFont="1" applyFill="1" applyBorder="1" applyAlignment="1">
      <alignment vertical="center"/>
    </xf>
    <xf numFmtId="0" fontId="52" fillId="7" borderId="0" xfId="0" applyFont="1" applyFill="1">
      <alignment vertical="center"/>
    </xf>
    <xf numFmtId="0" fontId="82" fillId="7" borderId="0" xfId="6" applyFont="1" applyFill="1">
      <alignment vertical="center"/>
    </xf>
    <xf numFmtId="174" fontId="82" fillId="7" borderId="0" xfId="6" applyNumberFormat="1" applyFont="1" applyFill="1">
      <alignment vertical="center"/>
    </xf>
    <xf numFmtId="0" fontId="93" fillId="0" borderId="0" xfId="7" applyFont="1">
      <alignment vertical="center"/>
    </xf>
    <xf numFmtId="191" fontId="70" fillId="0" borderId="0" xfId="18" applyNumberFormat="1" applyFont="1">
      <alignment vertical="center"/>
    </xf>
    <xf numFmtId="179" fontId="70" fillId="0" borderId="0" xfId="18" applyNumberFormat="1" applyFont="1">
      <alignment vertical="center"/>
    </xf>
    <xf numFmtId="191" fontId="70" fillId="0" borderId="0" xfId="0" applyNumberFormat="1" applyFont="1">
      <alignment vertical="center"/>
    </xf>
    <xf numFmtId="179" fontId="70" fillId="0" borderId="0" xfId="0" applyNumberFormat="1" applyFont="1">
      <alignment vertical="center"/>
    </xf>
    <xf numFmtId="14" fontId="70" fillId="0" borderId="0" xfId="18" applyNumberFormat="1" applyFont="1">
      <alignment vertical="center"/>
    </xf>
    <xf numFmtId="179" fontId="78" fillId="2" borderId="30" xfId="9" applyNumberFormat="1" applyFont="1" applyBorder="1" applyAlignment="1">
      <alignment horizontal="center" vertical="center"/>
      <protection locked="0"/>
    </xf>
    <xf numFmtId="179" fontId="78" fillId="2" borderId="31" xfId="9" applyNumberFormat="1" applyFont="1" applyBorder="1" applyAlignment="1">
      <alignment horizontal="center" vertical="center"/>
      <protection locked="0"/>
    </xf>
    <xf numFmtId="0" fontId="72" fillId="0" borderId="0" xfId="0" applyFont="1" applyAlignment="1">
      <alignment horizontal="left" vertical="center"/>
    </xf>
    <xf numFmtId="174" fontId="72" fillId="10" borderId="81" xfId="0" applyNumberFormat="1" applyFont="1" applyFill="1" applyBorder="1">
      <alignment vertical="center"/>
    </xf>
    <xf numFmtId="0" fontId="72" fillId="3" borderId="121" xfId="0" applyFont="1" applyFill="1" applyBorder="1">
      <alignment vertical="center"/>
    </xf>
    <xf numFmtId="185" fontId="72" fillId="3" borderId="89" xfId="59" applyNumberFormat="1" applyFont="1" applyFill="1" applyBorder="1" applyAlignment="1">
      <alignment vertical="center"/>
    </xf>
    <xf numFmtId="0" fontId="72" fillId="3" borderId="122" xfId="9" applyFont="1" applyFill="1" applyBorder="1" applyProtection="1">
      <alignment vertical="center"/>
    </xf>
    <xf numFmtId="0" fontId="72" fillId="3" borderId="117" xfId="9" applyFont="1" applyFill="1" applyBorder="1" applyProtection="1">
      <alignment vertical="center"/>
    </xf>
    <xf numFmtId="185" fontId="72" fillId="3" borderId="123" xfId="59" applyNumberFormat="1" applyFont="1" applyFill="1" applyBorder="1" applyAlignment="1">
      <alignment vertical="center"/>
    </xf>
    <xf numFmtId="0" fontId="72" fillId="3" borderId="124" xfId="9" applyFont="1" applyFill="1" applyBorder="1" applyProtection="1">
      <alignment vertical="center"/>
    </xf>
    <xf numFmtId="0" fontId="72" fillId="3" borderId="125" xfId="9" applyFont="1" applyFill="1" applyBorder="1" applyProtection="1">
      <alignment vertical="center"/>
    </xf>
    <xf numFmtId="0" fontId="72" fillId="3" borderId="122" xfId="9" applyFont="1" applyFill="1" applyBorder="1" applyAlignment="1" applyProtection="1">
      <alignment horizontal="left" vertical="center"/>
    </xf>
    <xf numFmtId="0" fontId="72" fillId="3" borderId="22" xfId="9" applyFont="1" applyFill="1" applyBorder="1" applyAlignment="1" applyProtection="1">
      <alignment horizontal="left" vertical="center"/>
    </xf>
    <xf numFmtId="0" fontId="72" fillId="3" borderId="12" xfId="9" applyFont="1" applyFill="1" applyBorder="1" applyAlignment="1" applyProtection="1">
      <alignment horizontal="left" vertical="center"/>
    </xf>
    <xf numFmtId="0" fontId="82" fillId="0" borderId="0" xfId="6" applyFont="1">
      <alignment vertical="center"/>
    </xf>
    <xf numFmtId="181" fontId="86" fillId="0" borderId="0" xfId="59" applyNumberFormat="1" applyFont="1" applyAlignment="1">
      <alignment vertical="center"/>
    </xf>
    <xf numFmtId="0" fontId="81" fillId="0" borderId="0" xfId="6" applyFont="1">
      <alignment vertical="center"/>
    </xf>
    <xf numFmtId="182" fontId="81" fillId="0" borderId="0" xfId="65" applyFont="1" applyAlignment="1">
      <alignment horizontal="center" vertical="center" wrapText="1"/>
    </xf>
    <xf numFmtId="0" fontId="72" fillId="10" borderId="86" xfId="0" applyFont="1" applyFill="1" applyBorder="1">
      <alignment vertical="center"/>
    </xf>
    <xf numFmtId="0" fontId="72" fillId="3" borderId="33" xfId="0" applyFont="1" applyFill="1" applyBorder="1">
      <alignment vertical="center"/>
    </xf>
    <xf numFmtId="174" fontId="83" fillId="0" borderId="15" xfId="59" applyNumberFormat="1" applyFont="1" applyBorder="1" applyAlignment="1">
      <alignment vertical="center"/>
    </xf>
    <xf numFmtId="174" fontId="72" fillId="3" borderId="126" xfId="59" applyNumberFormat="1" applyFont="1" applyFill="1" applyBorder="1" applyAlignment="1">
      <alignment vertical="center"/>
    </xf>
    <xf numFmtId="174" fontId="72" fillId="3" borderId="111" xfId="59" applyNumberFormat="1" applyFont="1" applyFill="1" applyBorder="1" applyAlignment="1">
      <alignment vertical="center"/>
    </xf>
    <xf numFmtId="174" fontId="72" fillId="3" borderId="127" xfId="59" applyNumberFormat="1" applyFont="1" applyFill="1" applyBorder="1" applyAlignment="1">
      <alignment vertical="center"/>
    </xf>
    <xf numFmtId="174" fontId="72" fillId="10" borderId="90" xfId="0" applyNumberFormat="1" applyFont="1" applyFill="1" applyBorder="1">
      <alignment vertical="center"/>
    </xf>
    <xf numFmtId="174" fontId="72" fillId="3" borderId="86" xfId="0" applyNumberFormat="1" applyFont="1" applyFill="1" applyBorder="1">
      <alignment vertical="center"/>
    </xf>
    <xf numFmtId="174" fontId="72" fillId="3" borderId="81" xfId="0" applyNumberFormat="1" applyFont="1" applyFill="1" applyBorder="1">
      <alignment vertical="center"/>
    </xf>
    <xf numFmtId="174" fontId="72" fillId="3" borderId="111" xfId="0" applyNumberFormat="1" applyFont="1" applyFill="1" applyBorder="1">
      <alignment vertical="center"/>
    </xf>
    <xf numFmtId="169" fontId="72" fillId="10" borderId="86" xfId="0" applyNumberFormat="1" applyFont="1" applyFill="1" applyBorder="1">
      <alignment vertical="center"/>
    </xf>
    <xf numFmtId="177" fontId="72" fillId="10" borderId="86" xfId="0" applyNumberFormat="1" applyFont="1" applyFill="1" applyBorder="1">
      <alignment vertical="center"/>
    </xf>
    <xf numFmtId="0" fontId="83" fillId="7" borderId="73" xfId="9" applyFont="1" applyFill="1" applyBorder="1" applyProtection="1">
      <alignment vertical="center"/>
    </xf>
    <xf numFmtId="0" fontId="83" fillId="7" borderId="0" xfId="0" applyFont="1" applyFill="1" applyAlignment="1">
      <alignment horizontal="left" vertical="center"/>
    </xf>
    <xf numFmtId="185" fontId="83" fillId="7" borderId="95" xfId="59" applyNumberFormat="1" applyFont="1" applyFill="1" applyBorder="1" applyAlignment="1">
      <alignment vertical="center"/>
    </xf>
    <xf numFmtId="185" fontId="83" fillId="7" borderId="81" xfId="59" applyNumberFormat="1" applyFont="1" applyFill="1" applyBorder="1" applyAlignment="1">
      <alignment vertical="center"/>
    </xf>
    <xf numFmtId="0" fontId="83" fillId="7" borderId="48" xfId="9" applyFont="1" applyFill="1" applyBorder="1" applyProtection="1">
      <alignment vertical="center"/>
    </xf>
    <xf numFmtId="174" fontId="83" fillId="7" borderId="32" xfId="59" applyNumberFormat="1" applyFont="1" applyFill="1" applyBorder="1" applyAlignment="1">
      <alignment vertical="center"/>
    </xf>
    <xf numFmtId="0" fontId="86" fillId="7" borderId="0" xfId="9" applyFont="1" applyFill="1" applyBorder="1" applyProtection="1">
      <alignment vertical="center"/>
    </xf>
    <xf numFmtId="0" fontId="78" fillId="7" borderId="0" xfId="9" applyFont="1" applyFill="1" applyBorder="1" applyProtection="1">
      <alignment vertical="center"/>
    </xf>
    <xf numFmtId="185" fontId="78" fillId="7" borderId="0" xfId="59" applyNumberFormat="1" applyFont="1" applyFill="1" applyAlignment="1">
      <alignment vertical="center"/>
    </xf>
    <xf numFmtId="179" fontId="72" fillId="4" borderId="26" xfId="0" applyNumberFormat="1" applyFont="1" applyFill="1" applyBorder="1" applyAlignment="1" applyProtection="1">
      <alignment horizontal="center" vertical="center"/>
      <protection locked="0"/>
    </xf>
    <xf numFmtId="179" fontId="72" fillId="4" borderId="27" xfId="0" applyNumberFormat="1" applyFont="1" applyFill="1" applyBorder="1" applyAlignment="1" applyProtection="1">
      <alignment horizontal="center" vertical="center"/>
      <protection locked="0"/>
    </xf>
    <xf numFmtId="179" fontId="72" fillId="4" borderId="28" xfId="0" applyNumberFormat="1" applyFont="1" applyFill="1" applyBorder="1" applyAlignment="1" applyProtection="1">
      <alignment horizontal="center" vertical="center"/>
      <protection locked="0"/>
    </xf>
    <xf numFmtId="179" fontId="78" fillId="4" borderId="26" xfId="0" applyNumberFormat="1" applyFont="1" applyFill="1" applyBorder="1" applyAlignment="1" applyProtection="1">
      <alignment horizontal="center" vertical="center"/>
      <protection locked="0"/>
    </xf>
    <xf numFmtId="179" fontId="78" fillId="4" borderId="66" xfId="0" applyNumberFormat="1" applyFont="1" applyFill="1" applyBorder="1" applyAlignment="1" applyProtection="1">
      <alignment horizontal="center" vertical="center"/>
      <protection locked="0"/>
    </xf>
    <xf numFmtId="179" fontId="78" fillId="4" borderId="27" xfId="0" applyNumberFormat="1" applyFont="1" applyFill="1" applyBorder="1" applyAlignment="1" applyProtection="1">
      <alignment horizontal="center" vertical="center"/>
      <protection locked="0"/>
    </xf>
    <xf numFmtId="179" fontId="78" fillId="4" borderId="28" xfId="0" applyNumberFormat="1" applyFont="1" applyFill="1" applyBorder="1" applyAlignment="1" applyProtection="1">
      <alignment horizontal="center" vertical="center"/>
      <protection locked="0"/>
    </xf>
    <xf numFmtId="179" fontId="72" fillId="10" borderId="26" xfId="0" applyNumberFormat="1" applyFont="1" applyFill="1" applyBorder="1" applyAlignment="1">
      <alignment horizontal="center" vertical="center"/>
    </xf>
    <xf numFmtId="0" fontId="86" fillId="10" borderId="57" xfId="9" applyFont="1" applyFill="1" applyBorder="1" applyProtection="1">
      <alignment vertical="center"/>
    </xf>
    <xf numFmtId="0" fontId="86" fillId="10" borderId="61" xfId="9" applyFont="1" applyFill="1" applyBorder="1" applyProtection="1">
      <alignment vertical="center"/>
    </xf>
    <xf numFmtId="0" fontId="86" fillId="10" borderId="16" xfId="9" applyFont="1" applyFill="1" applyBorder="1" applyProtection="1">
      <alignment vertical="center"/>
    </xf>
    <xf numFmtId="188" fontId="78" fillId="10" borderId="16" xfId="58" applyNumberFormat="1" applyFont="1" applyFill="1" applyBorder="1" applyAlignment="1">
      <alignment horizontal="center" vertical="center"/>
    </xf>
    <xf numFmtId="179" fontId="78" fillId="2" borderId="29" xfId="9" applyNumberFormat="1" applyFont="1" applyBorder="1" applyAlignment="1">
      <alignment horizontal="center" vertical="center"/>
      <protection locked="0"/>
    </xf>
    <xf numFmtId="188" fontId="78" fillId="4" borderId="26" xfId="58" applyNumberFormat="1" applyFont="1" applyFill="1" applyBorder="1" applyAlignment="1" applyProtection="1">
      <alignment horizontal="center" vertical="center"/>
      <protection locked="0"/>
    </xf>
    <xf numFmtId="3" fontId="0" fillId="0" borderId="0" xfId="0" applyNumberFormat="1">
      <alignment vertical="center"/>
    </xf>
    <xf numFmtId="0" fontId="0" fillId="3" borderId="0" xfId="0" applyFill="1">
      <alignment vertical="center"/>
    </xf>
    <xf numFmtId="193" fontId="0" fillId="0" borderId="0" xfId="0" applyNumberFormat="1">
      <alignment vertical="center"/>
    </xf>
    <xf numFmtId="0" fontId="0" fillId="7" borderId="0" xfId="0" applyFill="1" applyBorder="1">
      <alignment vertical="center"/>
    </xf>
    <xf numFmtId="178" fontId="110" fillId="7" borderId="0" xfId="86" applyNumberFormat="1" applyFont="1" applyFill="1" applyProtection="1"/>
    <xf numFmtId="0" fontId="111" fillId="7" borderId="130" xfId="87" applyFont="1" applyFill="1" applyBorder="1" applyAlignment="1" applyProtection="1">
      <alignment horizontal="center"/>
    </xf>
    <xf numFmtId="178" fontId="112" fillId="7" borderId="0" xfId="86" applyNumberFormat="1" applyFont="1" applyFill="1" applyAlignment="1" applyProtection="1">
      <alignment horizontal="left"/>
    </xf>
    <xf numFmtId="178" fontId="110" fillId="7" borderId="0" xfId="86" applyNumberFormat="1" applyFont="1" applyFill="1" applyAlignment="1" applyProtection="1">
      <alignment horizontal="center"/>
    </xf>
    <xf numFmtId="178" fontId="113" fillId="7" borderId="0" xfId="86" applyNumberFormat="1" applyFont="1" applyFill="1" applyProtection="1"/>
    <xf numFmtId="178" fontId="113" fillId="7" borderId="0" xfId="86" applyNumberFormat="1" applyFont="1" applyFill="1"/>
    <xf numFmtId="0" fontId="109" fillId="0" borderId="0" xfId="87"/>
    <xf numFmtId="178" fontId="114" fillId="7" borderId="0" xfId="86" applyNumberFormat="1" applyFont="1" applyFill="1" applyProtection="1"/>
    <xf numFmtId="164" fontId="114" fillId="7" borderId="0" xfId="86" applyFont="1" applyFill="1" applyProtection="1"/>
    <xf numFmtId="178" fontId="115" fillId="7" borderId="0" xfId="86" applyNumberFormat="1" applyFont="1" applyFill="1" applyAlignment="1" applyProtection="1">
      <alignment horizontal="right"/>
    </xf>
    <xf numFmtId="178" fontId="116" fillId="7" borderId="0" xfId="86" applyNumberFormat="1" applyFont="1" applyFill="1" applyAlignment="1" applyProtection="1">
      <alignment horizontal="right"/>
    </xf>
    <xf numFmtId="178" fontId="114" fillId="7" borderId="0" xfId="86" applyNumberFormat="1" applyFont="1" applyFill="1"/>
    <xf numFmtId="178" fontId="116" fillId="7" borderId="0" xfId="86" applyNumberFormat="1" applyFont="1" applyFill="1" applyBorder="1" applyProtection="1"/>
    <xf numFmtId="164" fontId="116" fillId="7" borderId="0" xfId="86" applyFont="1" applyFill="1" applyBorder="1" applyProtection="1"/>
    <xf numFmtId="178" fontId="115" fillId="7" borderId="0" xfId="86" applyNumberFormat="1" applyFont="1" applyFill="1" applyBorder="1" applyAlignment="1" applyProtection="1">
      <alignment horizontal="right"/>
    </xf>
    <xf numFmtId="178" fontId="116" fillId="7" borderId="0" xfId="86" applyNumberFormat="1" applyFont="1" applyFill="1" applyBorder="1" applyAlignment="1" applyProtection="1">
      <alignment horizontal="center"/>
    </xf>
    <xf numFmtId="178" fontId="116" fillId="7" borderId="0" xfId="86" applyNumberFormat="1" applyFont="1" applyFill="1" applyBorder="1"/>
    <xf numFmtId="178" fontId="115" fillId="7" borderId="0" xfId="86" applyNumberFormat="1" applyFont="1" applyFill="1" applyBorder="1" applyProtection="1"/>
    <xf numFmtId="1" fontId="115" fillId="7" borderId="2" xfId="86" applyNumberFormat="1" applyFont="1" applyFill="1" applyBorder="1" applyProtection="1"/>
    <xf numFmtId="1" fontId="115" fillId="7" borderId="2" xfId="86" applyNumberFormat="1" applyFont="1" applyFill="1" applyBorder="1" applyAlignment="1" applyProtection="1">
      <alignment horizontal="right"/>
    </xf>
    <xf numFmtId="9" fontId="115" fillId="7" borderId="0" xfId="88" applyFont="1" applyFill="1" applyAlignment="1" applyProtection="1">
      <alignment horizontal="right"/>
    </xf>
    <xf numFmtId="178" fontId="115" fillId="7" borderId="0" xfId="86" applyNumberFormat="1" applyFont="1" applyFill="1" applyProtection="1"/>
    <xf numFmtId="0" fontId="117" fillId="7" borderId="130" xfId="87" applyFont="1" applyFill="1" applyBorder="1" applyAlignment="1" applyProtection="1">
      <alignment horizontal="center"/>
    </xf>
    <xf numFmtId="178" fontId="115" fillId="7" borderId="131" xfId="86" applyNumberFormat="1" applyFont="1" applyFill="1" applyBorder="1" applyProtection="1"/>
    <xf numFmtId="178" fontId="115" fillId="7" borderId="132" xfId="86" applyNumberFormat="1" applyFont="1" applyFill="1" applyBorder="1" applyProtection="1"/>
    <xf numFmtId="164" fontId="115" fillId="7" borderId="132" xfId="86" applyNumberFormat="1" applyFont="1" applyFill="1" applyBorder="1" applyProtection="1"/>
    <xf numFmtId="164" fontId="115" fillId="7" borderId="2" xfId="86" applyNumberFormat="1" applyFont="1" applyFill="1" applyBorder="1" applyProtection="1"/>
    <xf numFmtId="9" fontId="114" fillId="7" borderId="0" xfId="88" applyFont="1" applyFill="1" applyAlignment="1" applyProtection="1">
      <alignment horizontal="left"/>
    </xf>
    <xf numFmtId="178" fontId="115" fillId="7" borderId="2" xfId="86" applyNumberFormat="1" applyFont="1" applyFill="1" applyBorder="1" applyProtection="1"/>
    <xf numFmtId="178" fontId="118" fillId="7" borderId="0" xfId="86" applyNumberFormat="1" applyFont="1" applyFill="1" applyProtection="1"/>
    <xf numFmtId="178" fontId="115" fillId="7" borderId="2" xfId="86" applyNumberFormat="1" applyFont="1" applyFill="1" applyBorder="1" applyAlignment="1" applyProtection="1">
      <alignment horizontal="right"/>
    </xf>
    <xf numFmtId="10" fontId="114" fillId="7" borderId="0" xfId="88" applyNumberFormat="1" applyFont="1" applyFill="1" applyProtection="1"/>
    <xf numFmtId="164" fontId="115" fillId="7" borderId="0" xfId="86" applyFont="1" applyFill="1" applyProtection="1"/>
    <xf numFmtId="164" fontId="119" fillId="16" borderId="10" xfId="86" applyFont="1" applyFill="1" applyBorder="1" applyProtection="1"/>
    <xf numFmtId="178" fontId="114" fillId="7" borderId="61" xfId="86" applyNumberFormat="1" applyFont="1" applyFill="1" applyBorder="1" applyProtection="1"/>
    <xf numFmtId="178" fontId="114" fillId="7" borderId="58" xfId="86" applyNumberFormat="1" applyFont="1" applyFill="1" applyBorder="1" applyProtection="1"/>
    <xf numFmtId="178" fontId="115" fillId="7" borderId="57" xfId="86" applyNumberFormat="1" applyFont="1" applyFill="1" applyBorder="1" applyProtection="1"/>
    <xf numFmtId="164" fontId="114" fillId="7" borderId="63" xfId="86" applyFont="1" applyFill="1" applyBorder="1" applyProtection="1"/>
    <xf numFmtId="178" fontId="114" fillId="7" borderId="62" xfId="86" applyNumberFormat="1" applyFont="1" applyFill="1" applyBorder="1" applyProtection="1"/>
    <xf numFmtId="41" fontId="114" fillId="7" borderId="62" xfId="89" applyFont="1" applyFill="1" applyBorder="1" applyProtection="1"/>
    <xf numFmtId="178" fontId="115" fillId="7" borderId="62" xfId="86" applyNumberFormat="1" applyFont="1" applyFill="1" applyBorder="1" applyAlignment="1" applyProtection="1">
      <alignment horizontal="right"/>
    </xf>
    <xf numFmtId="9" fontId="115" fillId="7" borderId="62" xfId="88" applyFont="1" applyFill="1" applyBorder="1" applyProtection="1"/>
    <xf numFmtId="9" fontId="115" fillId="7" borderId="128" xfId="88" applyFont="1" applyFill="1" applyBorder="1" applyProtection="1"/>
    <xf numFmtId="178" fontId="114" fillId="7" borderId="0" xfId="86" applyNumberFormat="1" applyFont="1" applyFill="1" applyBorder="1" applyProtection="1"/>
    <xf numFmtId="178" fontId="114" fillId="7" borderId="133" xfId="86" applyNumberFormat="1" applyFont="1" applyFill="1" applyBorder="1" applyProtection="1"/>
    <xf numFmtId="178" fontId="115" fillId="7" borderId="60" xfId="86" applyNumberFormat="1" applyFont="1" applyFill="1" applyBorder="1" applyAlignment="1" applyProtection="1">
      <alignment horizontal="right"/>
    </xf>
    <xf numFmtId="178" fontId="115" fillId="7" borderId="133" xfId="86" applyNumberFormat="1" applyFont="1" applyFill="1" applyBorder="1" applyProtection="1"/>
    <xf numFmtId="164" fontId="114" fillId="7" borderId="60" xfId="86" applyFont="1" applyFill="1" applyBorder="1" applyProtection="1"/>
    <xf numFmtId="41" fontId="114" fillId="7" borderId="0" xfId="89" applyFont="1" applyFill="1" applyBorder="1" applyProtection="1"/>
    <xf numFmtId="178" fontId="114" fillId="7" borderId="60" xfId="86" applyNumberFormat="1" applyFont="1" applyFill="1" applyBorder="1" applyProtection="1"/>
    <xf numFmtId="164" fontId="115" fillId="7" borderId="60" xfId="86" applyFont="1" applyFill="1" applyBorder="1" applyProtection="1"/>
    <xf numFmtId="10" fontId="114" fillId="7" borderId="0" xfId="88" applyNumberFormat="1" applyFont="1" applyFill="1" applyBorder="1" applyProtection="1"/>
    <xf numFmtId="164" fontId="114" fillId="7" borderId="60" xfId="86" applyNumberFormat="1" applyFont="1" applyFill="1" applyBorder="1" applyProtection="1"/>
    <xf numFmtId="164" fontId="114" fillId="7" borderId="0" xfId="86" applyNumberFormat="1" applyFont="1" applyFill="1" applyBorder="1" applyProtection="1"/>
    <xf numFmtId="164" fontId="114" fillId="7" borderId="133" xfId="86" applyNumberFormat="1" applyFont="1" applyFill="1" applyBorder="1" applyProtection="1"/>
    <xf numFmtId="178" fontId="114" fillId="7" borderId="0" xfId="86" applyNumberFormat="1" applyFont="1" applyFill="1" applyBorder="1" applyAlignment="1" applyProtection="1">
      <alignment horizontal="right"/>
    </xf>
    <xf numFmtId="178" fontId="115" fillId="7" borderId="0" xfId="86" quotePrefix="1" applyNumberFormat="1" applyFont="1" applyFill="1" applyBorder="1" applyProtection="1"/>
    <xf numFmtId="4" fontId="115" fillId="7" borderId="2" xfId="86" applyNumberFormat="1" applyFont="1" applyFill="1" applyBorder="1" applyProtection="1"/>
    <xf numFmtId="4" fontId="115" fillId="7" borderId="134" xfId="86" applyNumberFormat="1" applyFont="1" applyFill="1" applyBorder="1" applyProtection="1"/>
    <xf numFmtId="164" fontId="115" fillId="7" borderId="135" xfId="86" applyNumberFormat="1" applyFont="1" applyFill="1" applyBorder="1" applyProtection="1"/>
    <xf numFmtId="164" fontId="115" fillId="7" borderId="134" xfId="86" applyNumberFormat="1" applyFont="1" applyFill="1" applyBorder="1" applyProtection="1"/>
    <xf numFmtId="178" fontId="115" fillId="7" borderId="0" xfId="86" applyNumberFormat="1" applyFont="1" applyFill="1"/>
    <xf numFmtId="178" fontId="120" fillId="7" borderId="0" xfId="86" applyNumberFormat="1" applyFont="1" applyFill="1" applyBorder="1" applyAlignment="1" applyProtection="1">
      <alignment horizontal="right"/>
    </xf>
    <xf numFmtId="4" fontId="121" fillId="7" borderId="0" xfId="86" applyNumberFormat="1" applyFont="1" applyFill="1" applyBorder="1" applyProtection="1"/>
    <xf numFmtId="4" fontId="120" fillId="7" borderId="0" xfId="86" applyNumberFormat="1" applyFont="1" applyFill="1" applyBorder="1" applyProtection="1"/>
    <xf numFmtId="4" fontId="114" fillId="7" borderId="0" xfId="86" applyNumberFormat="1" applyFont="1" applyFill="1" applyBorder="1" applyProtection="1"/>
    <xf numFmtId="4" fontId="114" fillId="7" borderId="133" xfId="86" applyNumberFormat="1" applyFont="1" applyFill="1" applyBorder="1" applyProtection="1"/>
    <xf numFmtId="4" fontId="115" fillId="17" borderId="136" xfId="86" applyNumberFormat="1" applyFont="1" applyFill="1" applyBorder="1" applyProtection="1">
      <protection locked="0"/>
    </xf>
    <xf numFmtId="164" fontId="115" fillId="7" borderId="63" xfId="86" applyFont="1" applyFill="1" applyBorder="1" applyProtection="1"/>
    <xf numFmtId="178" fontId="115" fillId="7" borderId="62" xfId="86" quotePrefix="1" applyNumberFormat="1" applyFont="1" applyFill="1" applyBorder="1" applyProtection="1"/>
    <xf numFmtId="178" fontId="115" fillId="7" borderId="62" xfId="86" applyNumberFormat="1" applyFont="1" applyFill="1" applyBorder="1" applyProtection="1"/>
    <xf numFmtId="4" fontId="115" fillId="7" borderId="137" xfId="86" applyNumberFormat="1" applyFont="1" applyFill="1" applyBorder="1" applyProtection="1"/>
    <xf numFmtId="164" fontId="115" fillId="7" borderId="139" xfId="86" applyNumberFormat="1" applyFont="1" applyFill="1" applyBorder="1" applyProtection="1"/>
    <xf numFmtId="164" fontId="115" fillId="7" borderId="137" xfId="86" applyNumberFormat="1" applyFont="1" applyFill="1" applyBorder="1" applyProtection="1"/>
    <xf numFmtId="164" fontId="115" fillId="7" borderId="138" xfId="86" applyNumberFormat="1" applyFont="1" applyFill="1" applyBorder="1" applyProtection="1"/>
    <xf numFmtId="178" fontId="114" fillId="7" borderId="0" xfId="86" applyNumberFormat="1" applyFont="1" applyFill="1" applyAlignment="1" applyProtection="1">
      <alignment horizontal="right"/>
    </xf>
    <xf numFmtId="178" fontId="114" fillId="7" borderId="2" xfId="86" applyNumberFormat="1" applyFont="1" applyFill="1" applyBorder="1" applyProtection="1"/>
    <xf numFmtId="176" fontId="115" fillId="7" borderId="2" xfId="88" applyNumberFormat="1" applyFont="1" applyFill="1" applyBorder="1" applyProtection="1"/>
    <xf numFmtId="1" fontId="115" fillId="7" borderId="60" xfId="86" applyNumberFormat="1" applyFont="1" applyFill="1" applyBorder="1" applyProtection="1"/>
    <xf numFmtId="1" fontId="115" fillId="7" borderId="0" xfId="86" applyNumberFormat="1" applyFont="1" applyFill="1" applyBorder="1" applyProtection="1"/>
    <xf numFmtId="1" fontId="115" fillId="7" borderId="133" xfId="86" applyNumberFormat="1" applyFont="1" applyFill="1" applyBorder="1" applyProtection="1"/>
    <xf numFmtId="1" fontId="114" fillId="7" borderId="0" xfId="86" applyNumberFormat="1" applyFont="1" applyFill="1" applyBorder="1" applyProtection="1"/>
    <xf numFmtId="178" fontId="114" fillId="7" borderId="57" xfId="86" applyNumberFormat="1" applyFont="1" applyFill="1" applyBorder="1" applyProtection="1"/>
    <xf numFmtId="41" fontId="115" fillId="7" borderId="60" xfId="89" applyFont="1" applyFill="1" applyBorder="1" applyProtection="1"/>
    <xf numFmtId="41" fontId="115" fillId="7" borderId="0" xfId="89" applyFont="1" applyFill="1" applyBorder="1" applyProtection="1"/>
    <xf numFmtId="41" fontId="115" fillId="7" borderId="133" xfId="89" applyFont="1" applyFill="1" applyBorder="1" applyProtection="1"/>
    <xf numFmtId="41" fontId="114" fillId="7" borderId="60" xfId="89" applyFont="1" applyFill="1" applyBorder="1" applyProtection="1"/>
    <xf numFmtId="41" fontId="114" fillId="7" borderId="133" xfId="89" applyFont="1" applyFill="1" applyBorder="1" applyProtection="1"/>
    <xf numFmtId="178" fontId="115" fillId="7" borderId="0" xfId="86" quotePrefix="1" applyNumberFormat="1" applyFont="1" applyFill="1" applyBorder="1" applyAlignment="1" applyProtection="1">
      <alignment horizontal="right"/>
    </xf>
    <xf numFmtId="164" fontId="115" fillId="7" borderId="0" xfId="86" applyFont="1" applyFill="1" applyBorder="1" applyProtection="1"/>
    <xf numFmtId="194" fontId="115" fillId="7" borderId="2" xfId="89" applyNumberFormat="1" applyFont="1" applyFill="1" applyBorder="1" applyProtection="1"/>
    <xf numFmtId="194" fontId="115" fillId="7" borderId="134" xfId="89" applyNumberFormat="1" applyFont="1" applyFill="1" applyBorder="1" applyProtection="1"/>
    <xf numFmtId="194" fontId="114" fillId="7" borderId="0" xfId="86" applyNumberFormat="1" applyFont="1" applyFill="1" applyProtection="1"/>
    <xf numFmtId="194" fontId="115" fillId="7" borderId="135" xfId="89" applyNumberFormat="1" applyFont="1" applyFill="1" applyBorder="1" applyProtection="1"/>
    <xf numFmtId="194" fontId="115" fillId="7" borderId="0" xfId="90" applyNumberFormat="1" applyFont="1" applyFill="1" applyBorder="1" applyProtection="1"/>
    <xf numFmtId="194" fontId="115" fillId="7" borderId="133" xfId="90" applyNumberFormat="1" applyFont="1" applyFill="1" applyBorder="1" applyProtection="1"/>
    <xf numFmtId="194" fontId="114" fillId="7" borderId="60" xfId="89" applyNumberFormat="1" applyFont="1" applyFill="1" applyBorder="1" applyProtection="1"/>
    <xf numFmtId="194" fontId="114" fillId="7" borderId="0" xfId="89" applyNumberFormat="1" applyFont="1" applyFill="1" applyBorder="1" applyProtection="1"/>
    <xf numFmtId="194" fontId="114" fillId="7" borderId="133" xfId="89" applyNumberFormat="1" applyFont="1" applyFill="1" applyBorder="1" applyProtection="1"/>
    <xf numFmtId="194" fontId="115" fillId="7" borderId="0" xfId="89" applyNumberFormat="1" applyFont="1" applyFill="1" applyBorder="1" applyProtection="1"/>
    <xf numFmtId="194" fontId="115" fillId="7" borderId="133" xfId="89" applyNumberFormat="1" applyFont="1" applyFill="1" applyBorder="1" applyProtection="1"/>
    <xf numFmtId="194" fontId="115" fillId="17" borderId="2" xfId="89" applyNumberFormat="1" applyFont="1" applyFill="1" applyBorder="1" applyProtection="1">
      <protection locked="0"/>
    </xf>
    <xf numFmtId="194" fontId="114" fillId="7" borderId="0" xfId="90" applyNumberFormat="1" applyFont="1" applyFill="1" applyBorder="1" applyProtection="1"/>
    <xf numFmtId="194" fontId="114" fillId="7" borderId="133" xfId="90" applyNumberFormat="1" applyFont="1" applyFill="1" applyBorder="1" applyProtection="1"/>
    <xf numFmtId="194" fontId="115" fillId="7" borderId="137" xfId="86" applyNumberFormat="1" applyFont="1" applyFill="1" applyBorder="1" applyProtection="1"/>
    <xf numFmtId="194" fontId="115" fillId="7" borderId="138" xfId="86" applyNumberFormat="1" applyFont="1" applyFill="1" applyBorder="1" applyProtection="1"/>
    <xf numFmtId="194" fontId="115" fillId="7" borderId="139" xfId="89" applyNumberFormat="1" applyFont="1" applyFill="1" applyBorder="1" applyProtection="1"/>
    <xf numFmtId="194" fontId="115" fillId="7" borderId="137" xfId="89" applyNumberFormat="1" applyFont="1" applyFill="1" applyBorder="1" applyProtection="1"/>
    <xf numFmtId="194" fontId="115" fillId="7" borderId="138" xfId="89" applyNumberFormat="1" applyFont="1" applyFill="1" applyBorder="1" applyProtection="1"/>
    <xf numFmtId="1" fontId="114" fillId="7" borderId="0" xfId="86" applyNumberFormat="1" applyFont="1" applyFill="1" applyProtection="1"/>
    <xf numFmtId="9" fontId="115" fillId="7" borderId="2" xfId="88" applyFont="1" applyFill="1" applyBorder="1" applyProtection="1"/>
    <xf numFmtId="1" fontId="115" fillId="7" borderId="13" xfId="86" applyNumberFormat="1" applyFont="1" applyFill="1" applyBorder="1" applyProtection="1"/>
    <xf numFmtId="9" fontId="115" fillId="17" borderId="14" xfId="88" applyFont="1" applyFill="1" applyBorder="1" applyProtection="1">
      <protection locked="0"/>
    </xf>
    <xf numFmtId="9" fontId="115" fillId="7" borderId="14" xfId="88" applyFont="1" applyFill="1" applyBorder="1" applyProtection="1"/>
    <xf numFmtId="1" fontId="115" fillId="7" borderId="63" xfId="86" applyNumberFormat="1" applyFont="1" applyFill="1" applyBorder="1" applyProtection="1"/>
    <xf numFmtId="1" fontId="115" fillId="7" borderId="62" xfId="86" applyNumberFormat="1" applyFont="1" applyFill="1" applyBorder="1" applyProtection="1"/>
    <xf numFmtId="1" fontId="115" fillId="7" borderId="128" xfId="86" applyNumberFormat="1" applyFont="1" applyFill="1" applyBorder="1" applyProtection="1"/>
    <xf numFmtId="178" fontId="115" fillId="7" borderId="2" xfId="86" applyNumberFormat="1" applyFont="1" applyFill="1" applyBorder="1" applyAlignment="1" applyProtection="1">
      <alignment horizontal="left"/>
    </xf>
    <xf numFmtId="178" fontId="115" fillId="7" borderId="63" xfId="86" applyNumberFormat="1" applyFont="1" applyFill="1" applyBorder="1" applyProtection="1"/>
    <xf numFmtId="178" fontId="115" fillId="7" borderId="128" xfId="86" applyNumberFormat="1" applyFont="1" applyFill="1" applyBorder="1" applyProtection="1"/>
    <xf numFmtId="178" fontId="115" fillId="7" borderId="134" xfId="86" applyNumberFormat="1" applyFont="1" applyFill="1" applyBorder="1" applyProtection="1"/>
    <xf numFmtId="178" fontId="115" fillId="7" borderId="135" xfId="86" applyNumberFormat="1" applyFont="1" applyFill="1" applyBorder="1" applyProtection="1"/>
    <xf numFmtId="178" fontId="115" fillId="17" borderId="2" xfId="86" applyNumberFormat="1" applyFont="1" applyFill="1" applyBorder="1" applyProtection="1">
      <protection locked="0"/>
    </xf>
    <xf numFmtId="178" fontId="115" fillId="17" borderId="134" xfId="86" applyNumberFormat="1" applyFont="1" applyFill="1" applyBorder="1" applyProtection="1">
      <protection locked="0"/>
    </xf>
    <xf numFmtId="178" fontId="115" fillId="7" borderId="137" xfId="86" applyNumberFormat="1" applyFont="1" applyFill="1" applyBorder="1" applyProtection="1"/>
    <xf numFmtId="178" fontId="115" fillId="7" borderId="138" xfId="86" applyNumberFormat="1" applyFont="1" applyFill="1" applyBorder="1" applyProtection="1"/>
    <xf numFmtId="178" fontId="115" fillId="7" borderId="139" xfId="86" applyNumberFormat="1" applyFont="1" applyFill="1" applyBorder="1" applyProtection="1"/>
    <xf numFmtId="164" fontId="118" fillId="7" borderId="0" xfId="86" applyFont="1" applyFill="1" applyProtection="1"/>
    <xf numFmtId="176" fontId="115" fillId="7" borderId="0" xfId="88" applyNumberFormat="1" applyFont="1" applyFill="1" applyProtection="1"/>
    <xf numFmtId="178" fontId="122" fillId="7" borderId="0" xfId="86" applyNumberFormat="1" applyFont="1" applyFill="1" applyAlignment="1" applyProtection="1">
      <alignment horizontal="right"/>
    </xf>
    <xf numFmtId="164" fontId="114" fillId="7" borderId="0" xfId="86" applyNumberFormat="1" applyFont="1" applyFill="1" applyProtection="1"/>
    <xf numFmtId="192" fontId="114" fillId="7" borderId="0" xfId="86" applyNumberFormat="1" applyFont="1" applyFill="1" applyProtection="1"/>
    <xf numFmtId="0" fontId="109" fillId="0" borderId="0" xfId="87" applyProtection="1"/>
    <xf numFmtId="178" fontId="112" fillId="18" borderId="0" xfId="86" applyNumberFormat="1" applyFont="1" applyFill="1"/>
    <xf numFmtId="0" fontId="129" fillId="19" borderId="130" xfId="87" applyFont="1" applyFill="1" applyBorder="1" applyAlignment="1">
      <alignment horizontal="center"/>
    </xf>
    <xf numFmtId="178" fontId="112" fillId="18" borderId="0" xfId="86" applyNumberFormat="1" applyFont="1" applyFill="1" applyAlignment="1">
      <alignment horizontal="left"/>
    </xf>
    <xf numFmtId="178" fontId="112" fillId="18" borderId="0" xfId="86" applyNumberFormat="1" applyFont="1" applyFill="1" applyAlignment="1">
      <alignment horizontal="center"/>
    </xf>
    <xf numFmtId="178" fontId="130" fillId="18" borderId="0" xfId="86" applyNumberFormat="1" applyFont="1" applyFill="1"/>
    <xf numFmtId="0" fontId="109" fillId="7" borderId="0" xfId="87" applyFill="1"/>
    <xf numFmtId="178" fontId="119" fillId="7" borderId="0" xfId="86" applyNumberFormat="1" applyFont="1" applyFill="1" applyBorder="1" applyProtection="1"/>
    <xf numFmtId="178" fontId="115" fillId="7" borderId="0" xfId="86" applyNumberFormat="1" applyFont="1" applyFill="1" applyBorder="1" applyAlignment="1" applyProtection="1">
      <alignment horizontal="center"/>
    </xf>
    <xf numFmtId="178" fontId="115" fillId="7" borderId="0" xfId="86" applyNumberFormat="1" applyFont="1" applyFill="1" applyBorder="1"/>
    <xf numFmtId="178" fontId="114" fillId="7" borderId="132" xfId="86" applyNumberFormat="1" applyFont="1" applyFill="1" applyBorder="1" applyProtection="1"/>
    <xf numFmtId="10" fontId="115" fillId="7" borderId="2" xfId="88" applyNumberFormat="1" applyFont="1" applyFill="1" applyBorder="1" applyAlignment="1" applyProtection="1">
      <alignment horizontal="right"/>
    </xf>
    <xf numFmtId="178" fontId="114" fillId="7" borderId="131" xfId="86" applyNumberFormat="1" applyFont="1" applyFill="1" applyBorder="1" applyProtection="1"/>
    <xf numFmtId="178" fontId="131" fillId="16" borderId="61" xfId="86" applyNumberFormat="1" applyFont="1" applyFill="1" applyBorder="1" applyProtection="1"/>
    <xf numFmtId="178" fontId="115" fillId="7" borderId="61" xfId="86" applyNumberFormat="1" applyFont="1" applyFill="1" applyBorder="1" applyProtection="1"/>
    <xf numFmtId="178" fontId="119" fillId="16" borderId="57" xfId="86" applyNumberFormat="1" applyFont="1" applyFill="1" applyBorder="1" applyProtection="1"/>
    <xf numFmtId="164" fontId="131" fillId="16" borderId="60" xfId="86" applyFont="1" applyFill="1" applyBorder="1" applyProtection="1"/>
    <xf numFmtId="178" fontId="131" fillId="16" borderId="0" xfId="86" applyNumberFormat="1" applyFont="1" applyFill="1" applyBorder="1" applyProtection="1"/>
    <xf numFmtId="164" fontId="114" fillId="7" borderId="57" xfId="86" applyFont="1" applyFill="1" applyBorder="1" applyProtection="1"/>
    <xf numFmtId="194" fontId="114" fillId="7" borderId="0" xfId="86" applyNumberFormat="1" applyFont="1" applyFill="1" applyBorder="1" applyProtection="1"/>
    <xf numFmtId="194" fontId="114" fillId="7" borderId="133" xfId="86" applyNumberFormat="1" applyFont="1" applyFill="1" applyBorder="1" applyProtection="1"/>
    <xf numFmtId="194" fontId="115" fillId="7" borderId="134" xfId="86" applyNumberFormat="1" applyFont="1" applyFill="1" applyBorder="1" applyProtection="1"/>
    <xf numFmtId="194" fontId="114" fillId="7" borderId="60" xfId="90" applyNumberFormat="1" applyFont="1" applyFill="1" applyBorder="1" applyProtection="1"/>
    <xf numFmtId="178" fontId="114" fillId="7" borderId="0" xfId="86" quotePrefix="1" applyNumberFormat="1" applyFont="1" applyFill="1" applyBorder="1" applyProtection="1"/>
    <xf numFmtId="194" fontId="114" fillId="7" borderId="2" xfId="89" applyNumberFormat="1" applyFont="1" applyFill="1" applyBorder="1" applyProtection="1"/>
    <xf numFmtId="194" fontId="114" fillId="7" borderId="134" xfId="89" applyNumberFormat="1" applyFont="1" applyFill="1" applyBorder="1" applyProtection="1"/>
    <xf numFmtId="194" fontId="114" fillId="7" borderId="135" xfId="89" applyNumberFormat="1" applyFont="1" applyFill="1" applyBorder="1" applyProtection="1"/>
    <xf numFmtId="178" fontId="114" fillId="7" borderId="62" xfId="86" quotePrefix="1" applyNumberFormat="1" applyFont="1" applyFill="1" applyBorder="1" applyProtection="1"/>
    <xf numFmtId="194" fontId="114" fillId="7" borderId="137" xfId="103" applyNumberFormat="1" applyFont="1" applyFill="1" applyBorder="1" applyProtection="1"/>
    <xf numFmtId="194" fontId="114" fillId="7" borderId="138" xfId="103" applyNumberFormat="1" applyFont="1" applyFill="1" applyBorder="1" applyProtection="1"/>
    <xf numFmtId="194" fontId="114" fillId="7" borderId="139" xfId="89" applyNumberFormat="1" applyFont="1" applyFill="1" applyBorder="1" applyProtection="1"/>
    <xf numFmtId="194" fontId="114" fillId="7" borderId="137" xfId="89" applyNumberFormat="1" applyFont="1" applyFill="1" applyBorder="1" applyProtection="1"/>
    <xf numFmtId="194" fontId="114" fillId="7" borderId="138" xfId="89" applyNumberFormat="1" applyFont="1" applyFill="1" applyBorder="1" applyProtection="1"/>
    <xf numFmtId="178" fontId="115" fillId="16" borderId="61" xfId="86" applyNumberFormat="1" applyFont="1" applyFill="1" applyBorder="1" applyProtection="1"/>
    <xf numFmtId="1" fontId="114" fillId="7" borderId="61" xfId="86" applyNumberFormat="1" applyFont="1" applyFill="1" applyBorder="1" applyProtection="1"/>
    <xf numFmtId="10" fontId="115" fillId="17" borderId="2" xfId="88" applyNumberFormat="1" applyFont="1" applyFill="1" applyBorder="1" applyProtection="1">
      <protection locked="0"/>
    </xf>
    <xf numFmtId="194" fontId="115" fillId="7" borderId="60" xfId="89" applyNumberFormat="1" applyFont="1" applyFill="1" applyBorder="1" applyProtection="1"/>
    <xf numFmtId="4" fontId="114" fillId="7" borderId="0" xfId="89" applyNumberFormat="1" applyFont="1" applyFill="1" applyBorder="1" applyProtection="1"/>
    <xf numFmtId="4" fontId="114" fillId="7" borderId="133" xfId="89" applyNumberFormat="1" applyFont="1" applyFill="1" applyBorder="1" applyProtection="1"/>
    <xf numFmtId="4" fontId="114" fillId="7" borderId="2" xfId="89" applyNumberFormat="1" applyFont="1" applyFill="1" applyBorder="1" applyProtection="1"/>
    <xf numFmtId="4" fontId="114" fillId="7" borderId="134" xfId="89" applyNumberFormat="1" applyFont="1" applyFill="1" applyBorder="1" applyProtection="1"/>
    <xf numFmtId="4" fontId="114" fillId="7" borderId="137" xfId="89" applyNumberFormat="1" applyFont="1" applyFill="1" applyBorder="1" applyProtection="1"/>
    <xf numFmtId="4" fontId="114" fillId="7" borderId="138" xfId="89" applyNumberFormat="1" applyFont="1" applyFill="1" applyBorder="1" applyProtection="1"/>
    <xf numFmtId="194" fontId="114" fillId="7" borderId="140" xfId="89" applyNumberFormat="1" applyFont="1" applyFill="1" applyBorder="1" applyProtection="1"/>
    <xf numFmtId="41" fontId="114" fillId="7" borderId="0" xfId="89" applyFont="1" applyFill="1" applyProtection="1"/>
    <xf numFmtId="178" fontId="119" fillId="16" borderId="61" xfId="86" applyNumberFormat="1" applyFont="1" applyFill="1" applyBorder="1" applyProtection="1"/>
    <xf numFmtId="195" fontId="115" fillId="17" borderId="2" xfId="88" applyNumberFormat="1" applyFont="1" applyFill="1" applyBorder="1" applyProtection="1">
      <protection locked="0"/>
    </xf>
    <xf numFmtId="196" fontId="114" fillId="7" borderId="137" xfId="89" applyNumberFormat="1" applyFont="1" applyFill="1" applyBorder="1" applyProtection="1"/>
    <xf numFmtId="196" fontId="114" fillId="7" borderId="138" xfId="89" applyNumberFormat="1" applyFont="1" applyFill="1" applyBorder="1" applyProtection="1"/>
    <xf numFmtId="197" fontId="114" fillId="7" borderId="0" xfId="89" applyNumberFormat="1" applyFont="1" applyFill="1" applyBorder="1" applyProtection="1"/>
    <xf numFmtId="197" fontId="114" fillId="7" borderId="133" xfId="89" applyNumberFormat="1" applyFont="1" applyFill="1" applyBorder="1" applyProtection="1"/>
    <xf numFmtId="197" fontId="114" fillId="7" borderId="137" xfId="89" applyNumberFormat="1" applyFont="1" applyFill="1" applyBorder="1" applyProtection="1"/>
    <xf numFmtId="197" fontId="114" fillId="7" borderId="138" xfId="89" applyNumberFormat="1" applyFont="1" applyFill="1" applyBorder="1" applyProtection="1"/>
    <xf numFmtId="178" fontId="119" fillId="16" borderId="13" xfId="86" applyNumberFormat="1" applyFont="1" applyFill="1" applyBorder="1" applyProtection="1"/>
    <xf numFmtId="178" fontId="131" fillId="16" borderId="14" xfId="86" applyNumberFormat="1" applyFont="1" applyFill="1" applyBorder="1" applyProtection="1"/>
    <xf numFmtId="194" fontId="119" fillId="16" borderId="57" xfId="86" applyNumberFormat="1" applyFont="1" applyFill="1" applyBorder="1" applyProtection="1"/>
    <xf numFmtId="194" fontId="131" fillId="16" borderId="61" xfId="86" applyNumberFormat="1" applyFont="1" applyFill="1" applyBorder="1" applyProtection="1"/>
    <xf numFmtId="194" fontId="114" fillId="7" borderId="61" xfId="86" applyNumberFormat="1" applyFont="1" applyFill="1" applyBorder="1" applyProtection="1"/>
    <xf numFmtId="194" fontId="114" fillId="7" borderId="58" xfId="86" applyNumberFormat="1" applyFont="1" applyFill="1" applyBorder="1" applyProtection="1"/>
    <xf numFmtId="44" fontId="114" fillId="7" borderId="61" xfId="90" applyFont="1" applyFill="1" applyBorder="1" applyProtection="1"/>
    <xf numFmtId="44" fontId="114" fillId="7" borderId="60" xfId="90" applyFont="1" applyFill="1" applyBorder="1" applyProtection="1"/>
    <xf numFmtId="44" fontId="114" fillId="7" borderId="0" xfId="90" applyFont="1" applyFill="1" applyBorder="1" applyProtection="1"/>
    <xf numFmtId="44" fontId="114" fillId="7" borderId="133" xfId="90" applyFont="1" applyFill="1" applyBorder="1" applyProtection="1"/>
    <xf numFmtId="43" fontId="114" fillId="7" borderId="2" xfId="103" applyNumberFormat="1" applyFont="1" applyFill="1" applyBorder="1" applyProtection="1"/>
    <xf numFmtId="43" fontId="114" fillId="7" borderId="134" xfId="103" applyNumberFormat="1" applyFont="1" applyFill="1" applyBorder="1" applyProtection="1"/>
    <xf numFmtId="43" fontId="114" fillId="7" borderId="0" xfId="103" applyNumberFormat="1" applyFont="1" applyFill="1" applyBorder="1" applyProtection="1"/>
    <xf numFmtId="43" fontId="114" fillId="7" borderId="133" xfId="103" applyNumberFormat="1" applyFont="1" applyFill="1" applyBorder="1" applyProtection="1"/>
    <xf numFmtId="43" fontId="114" fillId="7" borderId="137" xfId="103" applyNumberFormat="1" applyFont="1" applyFill="1" applyBorder="1" applyProtection="1"/>
    <xf numFmtId="43" fontId="114" fillId="7" borderId="138" xfId="103" applyNumberFormat="1" applyFont="1" applyFill="1" applyBorder="1" applyProtection="1"/>
    <xf numFmtId="44" fontId="114" fillId="7" borderId="0" xfId="90" applyFont="1" applyFill="1" applyProtection="1"/>
    <xf numFmtId="164" fontId="114" fillId="7" borderId="0" xfId="86" applyFont="1" applyFill="1" applyBorder="1" applyProtection="1"/>
    <xf numFmtId="185" fontId="114" fillId="7" borderId="0" xfId="103" applyNumberFormat="1" applyFont="1" applyFill="1" applyBorder="1" applyProtection="1"/>
    <xf numFmtId="195" fontId="115" fillId="17" borderId="2" xfId="88" applyNumberFormat="1" applyFont="1" applyFill="1" applyBorder="1" applyAlignment="1" applyProtection="1">
      <alignment horizontal="center"/>
      <protection locked="0"/>
    </xf>
    <xf numFmtId="194" fontId="115" fillId="7" borderId="0" xfId="89" applyNumberFormat="1" applyFont="1" applyFill="1" applyProtection="1"/>
    <xf numFmtId="164" fontId="114" fillId="7" borderId="2" xfId="86" applyNumberFormat="1" applyFont="1" applyFill="1" applyBorder="1" applyProtection="1"/>
    <xf numFmtId="164" fontId="114" fillId="7" borderId="132" xfId="86" applyNumberFormat="1" applyFont="1" applyFill="1" applyBorder="1" applyProtection="1"/>
    <xf numFmtId="178" fontId="114" fillId="7" borderId="0" xfId="86" applyNumberFormat="1" applyFont="1" applyFill="1" applyBorder="1"/>
    <xf numFmtId="164" fontId="115" fillId="7" borderId="0" xfId="86" applyNumberFormat="1" applyFont="1" applyFill="1" applyProtection="1"/>
    <xf numFmtId="164" fontId="114" fillId="7" borderId="0" xfId="86" applyFont="1" applyFill="1"/>
    <xf numFmtId="178" fontId="112" fillId="7" borderId="0" xfId="86" applyNumberFormat="1" applyFont="1" applyFill="1"/>
    <xf numFmtId="0" fontId="129" fillId="7" borderId="130" xfId="87" applyFont="1" applyFill="1" applyBorder="1" applyAlignment="1">
      <alignment horizontal="center"/>
    </xf>
    <xf numFmtId="178" fontId="112" fillId="7" borderId="0" xfId="86" applyNumberFormat="1" applyFont="1" applyFill="1" applyAlignment="1">
      <alignment horizontal="left"/>
    </xf>
    <xf numFmtId="178" fontId="112" fillId="7" borderId="0" xfId="86" applyNumberFormat="1" applyFont="1" applyFill="1" applyAlignment="1">
      <alignment horizontal="center"/>
    </xf>
    <xf numFmtId="178" fontId="130" fillId="7" borderId="0" xfId="86" applyNumberFormat="1" applyFont="1" applyFill="1"/>
    <xf numFmtId="0" fontId="114" fillId="7" borderId="0" xfId="87" applyFont="1" applyFill="1"/>
    <xf numFmtId="0" fontId="115" fillId="7" borderId="0" xfId="87" applyFont="1" applyFill="1"/>
    <xf numFmtId="0" fontId="114" fillId="7" borderId="0" xfId="87" applyFont="1" applyFill="1" applyBorder="1"/>
    <xf numFmtId="0" fontId="117" fillId="7" borderId="130" xfId="87" applyFont="1" applyFill="1" applyBorder="1" applyAlignment="1">
      <alignment horizontal="center"/>
    </xf>
    <xf numFmtId="178" fontId="115" fillId="7" borderId="131" xfId="86" applyNumberFormat="1" applyFont="1" applyFill="1" applyBorder="1"/>
    <xf numFmtId="0" fontId="114" fillId="7" borderId="7" xfId="87" applyFont="1" applyFill="1" applyBorder="1"/>
    <xf numFmtId="176" fontId="115" fillId="7" borderId="2" xfId="87" applyNumberFormat="1" applyFont="1" applyFill="1" applyBorder="1" applyProtection="1">
      <protection locked="0"/>
    </xf>
    <xf numFmtId="9" fontId="114" fillId="7" borderId="0" xfId="87" applyNumberFormat="1" applyFont="1" applyFill="1" applyBorder="1"/>
    <xf numFmtId="178" fontId="115" fillId="7" borderId="104" xfId="86" applyNumberFormat="1" applyFont="1" applyFill="1" applyBorder="1"/>
    <xf numFmtId="0" fontId="114" fillId="7" borderId="107" xfId="87" applyFont="1" applyFill="1" applyBorder="1"/>
    <xf numFmtId="0" fontId="115" fillId="7" borderId="131" xfId="87" applyFont="1" applyFill="1" applyBorder="1" applyAlignment="1">
      <alignment horizontal="left"/>
    </xf>
    <xf numFmtId="0" fontId="115" fillId="7" borderId="7" xfId="87" applyFont="1" applyFill="1" applyBorder="1"/>
    <xf numFmtId="178" fontId="118" fillId="7" borderId="0" xfId="86" applyNumberFormat="1" applyFont="1" applyFill="1"/>
    <xf numFmtId="0" fontId="115" fillId="7" borderId="0" xfId="87" applyFont="1" applyFill="1" applyAlignment="1">
      <alignment horizontal="right"/>
    </xf>
    <xf numFmtId="194" fontId="114" fillId="7" borderId="0" xfId="89" applyNumberFormat="1" applyFont="1" applyFill="1" applyAlignment="1">
      <alignment horizontal="right"/>
    </xf>
    <xf numFmtId="194" fontId="115" fillId="7" borderId="2" xfId="89" applyNumberFormat="1" applyFont="1" applyFill="1" applyBorder="1"/>
    <xf numFmtId="194" fontId="114" fillId="7" borderId="0" xfId="89" applyNumberFormat="1" applyFont="1" applyFill="1" applyBorder="1"/>
    <xf numFmtId="194" fontId="115" fillId="7" borderId="0" xfId="89" applyNumberFormat="1" applyFont="1" applyFill="1" applyAlignment="1">
      <alignment horizontal="left"/>
    </xf>
    <xf numFmtId="194" fontId="114" fillId="7" borderId="0" xfId="89" applyNumberFormat="1" applyFont="1" applyFill="1"/>
    <xf numFmtId="194" fontId="115" fillId="7" borderId="0" xfId="89" applyNumberFormat="1" applyFont="1" applyFill="1"/>
    <xf numFmtId="194" fontId="115" fillId="7" borderId="0" xfId="89" applyNumberFormat="1" applyFont="1" applyFill="1" applyAlignment="1">
      <alignment horizontal="right"/>
    </xf>
    <xf numFmtId="194" fontId="115" fillId="7" borderId="141" xfId="89" applyNumberFormat="1" applyFont="1" applyFill="1" applyBorder="1" applyAlignment="1">
      <alignment horizontal="center"/>
    </xf>
    <xf numFmtId="194" fontId="114" fillId="7" borderId="141" xfId="89" applyNumberFormat="1" applyFont="1" applyFill="1" applyBorder="1" applyAlignment="1">
      <alignment horizontal="center"/>
    </xf>
    <xf numFmtId="194" fontId="115" fillId="7" borderId="142" xfId="89" applyNumberFormat="1" applyFont="1" applyFill="1" applyBorder="1" applyAlignment="1">
      <alignment horizontal="center"/>
    </xf>
    <xf numFmtId="194" fontId="114" fillId="7" borderId="142" xfId="89" applyNumberFormat="1" applyFont="1" applyFill="1" applyBorder="1" applyAlignment="1">
      <alignment horizontal="center"/>
    </xf>
    <xf numFmtId="0" fontId="114" fillId="7" borderId="2" xfId="87" applyFont="1" applyFill="1" applyBorder="1" applyAlignment="1">
      <alignment horizontal="center"/>
    </xf>
    <xf numFmtId="194" fontId="115" fillId="7" borderId="2" xfId="89" applyNumberFormat="1" applyFont="1" applyFill="1" applyBorder="1" applyProtection="1">
      <protection locked="0"/>
    </xf>
    <xf numFmtId="194" fontId="114" fillId="7" borderId="2" xfId="89" applyNumberFormat="1" applyFont="1" applyFill="1" applyBorder="1"/>
    <xf numFmtId="194" fontId="114" fillId="7" borderId="0" xfId="89" applyNumberFormat="1" applyFont="1" applyFill="1" applyAlignment="1">
      <alignment horizontal="center"/>
    </xf>
    <xf numFmtId="194" fontId="114" fillId="7" borderId="2" xfId="89" applyNumberFormat="1" applyFont="1" applyFill="1" applyBorder="1" applyAlignment="1">
      <alignment horizontal="center"/>
    </xf>
    <xf numFmtId="0" fontId="114" fillId="7" borderId="0" xfId="87" applyFont="1" applyFill="1" applyAlignment="1">
      <alignment horizontal="right"/>
    </xf>
    <xf numFmtId="0" fontId="114" fillId="7" borderId="0" xfId="87" applyFont="1" applyFill="1" applyAlignment="1">
      <alignment horizontal="center"/>
    </xf>
    <xf numFmtId="1" fontId="114" fillId="7" borderId="0" xfId="89" applyNumberFormat="1" applyFont="1" applyFill="1" applyAlignment="1">
      <alignment horizontal="right"/>
    </xf>
    <xf numFmtId="194" fontId="114" fillId="7" borderId="2" xfId="87" applyNumberFormat="1" applyFont="1" applyFill="1" applyBorder="1" applyAlignment="1">
      <alignment horizontal="center"/>
    </xf>
    <xf numFmtId="0" fontId="114" fillId="7" borderId="0" xfId="89" applyNumberFormat="1" applyFont="1" applyFill="1" applyAlignment="1">
      <alignment horizontal="center"/>
    </xf>
    <xf numFmtId="194" fontId="114" fillId="7" borderId="0" xfId="87" applyNumberFormat="1" applyFont="1" applyFill="1"/>
    <xf numFmtId="0" fontId="114" fillId="7" borderId="0" xfId="87" applyFont="1" applyFill="1" applyBorder="1" applyAlignment="1">
      <alignment horizontal="center"/>
    </xf>
    <xf numFmtId="194" fontId="115" fillId="7" borderId="0" xfId="89" applyNumberFormat="1" applyFont="1" applyFill="1" applyBorder="1" applyProtection="1">
      <protection locked="0"/>
    </xf>
    <xf numFmtId="194" fontId="114" fillId="7" borderId="0" xfId="89" applyNumberFormat="1" applyFont="1" applyFill="1" applyBorder="1" applyAlignment="1">
      <alignment horizontal="center"/>
    </xf>
    <xf numFmtId="0" fontId="114" fillId="7" borderId="42" xfId="87" applyFont="1" applyFill="1" applyBorder="1"/>
    <xf numFmtId="194" fontId="114" fillId="7" borderId="42" xfId="89" applyNumberFormat="1" applyFont="1" applyFill="1" applyBorder="1"/>
    <xf numFmtId="194" fontId="115" fillId="7" borderId="42" xfId="89" applyNumberFormat="1" applyFont="1" applyFill="1" applyBorder="1"/>
    <xf numFmtId="0" fontId="115" fillId="7" borderId="0" xfId="87" applyFont="1" applyFill="1" applyAlignment="1">
      <alignment horizontal="left"/>
    </xf>
    <xf numFmtId="194" fontId="114" fillId="7" borderId="0" xfId="89" applyNumberFormat="1" applyFont="1" applyFill="1" applyBorder="1" applyAlignment="1">
      <alignment horizontal="right"/>
    </xf>
    <xf numFmtId="194" fontId="115" fillId="7" borderId="0" xfId="89" applyNumberFormat="1" applyFont="1" applyFill="1" applyBorder="1"/>
    <xf numFmtId="0" fontId="115" fillId="7" borderId="0" xfId="87" applyFont="1" applyFill="1" applyBorder="1"/>
    <xf numFmtId="194" fontId="115" fillId="7" borderId="0" xfId="89" applyNumberFormat="1" applyFont="1" applyFill="1" applyBorder="1" applyAlignment="1">
      <alignment horizontal="center"/>
    </xf>
    <xf numFmtId="194" fontId="115" fillId="7" borderId="0" xfId="89" applyNumberFormat="1" applyFont="1" applyFill="1" applyAlignment="1">
      <alignment horizontal="center"/>
    </xf>
    <xf numFmtId="178" fontId="115" fillId="7" borderId="0" xfId="86" applyNumberFormat="1" applyFont="1" applyFill="1" applyBorder="1" applyAlignment="1">
      <alignment horizontal="center"/>
    </xf>
    <xf numFmtId="0" fontId="115" fillId="7" borderId="2" xfId="87" applyFont="1" applyFill="1" applyBorder="1" applyAlignment="1">
      <alignment horizontal="center"/>
    </xf>
    <xf numFmtId="0" fontId="115" fillId="7" borderId="0" xfId="87" applyFont="1" applyFill="1" applyBorder="1" applyAlignment="1">
      <alignment horizontal="center"/>
    </xf>
    <xf numFmtId="0" fontId="115" fillId="7" borderId="141" xfId="87" applyFont="1" applyFill="1" applyBorder="1" applyAlignment="1">
      <alignment horizontal="center"/>
    </xf>
    <xf numFmtId="194" fontId="115" fillId="7" borderId="141" xfId="89" applyNumberFormat="1" applyFont="1" applyFill="1" applyBorder="1"/>
    <xf numFmtId="0" fontId="115" fillId="7" borderId="42" xfId="87" applyFont="1" applyFill="1" applyBorder="1" applyAlignment="1">
      <alignment horizontal="right"/>
    </xf>
    <xf numFmtId="0" fontId="115" fillId="7" borderId="143" xfId="87" applyFont="1" applyFill="1" applyBorder="1" applyAlignment="1">
      <alignment horizontal="center"/>
    </xf>
    <xf numFmtId="194" fontId="115" fillId="7" borderId="143" xfId="89" applyNumberFormat="1" applyFont="1" applyFill="1" applyBorder="1"/>
    <xf numFmtId="10" fontId="115" fillId="7" borderId="2" xfId="88" applyNumberFormat="1" applyFont="1" applyFill="1" applyBorder="1"/>
    <xf numFmtId="0" fontId="118" fillId="7" borderId="0" xfId="87" applyFont="1" applyFill="1"/>
    <xf numFmtId="194" fontId="115" fillId="7" borderId="2" xfId="89" applyNumberFormat="1" applyFont="1" applyFill="1" applyBorder="1" applyAlignment="1">
      <alignment horizontal="center"/>
    </xf>
    <xf numFmtId="1" fontId="115" fillId="7" borderId="0" xfId="89" applyNumberFormat="1" applyFont="1" applyFill="1" applyAlignment="1">
      <alignment horizontal="right"/>
    </xf>
    <xf numFmtId="41" fontId="115" fillId="7" borderId="0" xfId="87" applyNumberFormat="1" applyFont="1" applyFill="1"/>
    <xf numFmtId="0" fontId="112" fillId="7" borderId="0" xfId="87" applyFont="1" applyFill="1"/>
    <xf numFmtId="0" fontId="130" fillId="7" borderId="0" xfId="87" applyFont="1" applyFill="1"/>
    <xf numFmtId="198" fontId="112" fillId="7" borderId="0" xfId="86" applyNumberFormat="1" applyFont="1" applyFill="1" applyAlignment="1">
      <alignment horizontal="center"/>
    </xf>
    <xf numFmtId="0" fontId="109" fillId="7" borderId="0" xfId="87" applyFont="1" applyFill="1"/>
    <xf numFmtId="0" fontId="114" fillId="7" borderId="0" xfId="87" applyFont="1" applyFill="1" applyProtection="1">
      <protection hidden="1"/>
    </xf>
    <xf numFmtId="198" fontId="114" fillId="7" borderId="0" xfId="86" applyNumberFormat="1" applyFont="1" applyFill="1" applyProtection="1">
      <protection hidden="1"/>
    </xf>
    <xf numFmtId="198" fontId="115" fillId="7" borderId="0" xfId="86" applyNumberFormat="1" applyFont="1" applyFill="1" applyProtection="1">
      <protection hidden="1"/>
    </xf>
    <xf numFmtId="178" fontId="115" fillId="7" borderId="0" xfId="86" applyNumberFormat="1" applyFont="1" applyFill="1" applyProtection="1">
      <protection hidden="1"/>
    </xf>
    <xf numFmtId="178" fontId="118" fillId="7" borderId="0" xfId="86" applyNumberFormat="1" applyFont="1" applyFill="1" applyProtection="1">
      <protection hidden="1"/>
    </xf>
    <xf numFmtId="164" fontId="114" fillId="7" borderId="0" xfId="86" applyFont="1" applyFill="1" applyProtection="1">
      <protection hidden="1"/>
    </xf>
    <xf numFmtId="178" fontId="114" fillId="7" borderId="0" xfId="86" applyNumberFormat="1" applyFont="1" applyFill="1" applyProtection="1">
      <protection hidden="1"/>
    </xf>
    <xf numFmtId="178" fontId="115" fillId="7" borderId="0" xfId="86" applyNumberFormat="1" applyFont="1" applyFill="1" applyBorder="1" applyProtection="1">
      <protection hidden="1"/>
    </xf>
    <xf numFmtId="178" fontId="115" fillId="7" borderId="144" xfId="86" applyNumberFormat="1" applyFont="1" applyFill="1" applyBorder="1" applyProtection="1">
      <protection hidden="1"/>
    </xf>
    <xf numFmtId="194" fontId="115" fillId="7" borderId="145" xfId="89" applyNumberFormat="1" applyFont="1" applyFill="1" applyBorder="1" applyProtection="1">
      <protection hidden="1"/>
    </xf>
    <xf numFmtId="194" fontId="114" fillId="7" borderId="0" xfId="89" applyNumberFormat="1" applyFont="1" applyFill="1" applyProtection="1">
      <protection hidden="1"/>
    </xf>
    <xf numFmtId="178" fontId="115" fillId="7" borderId="146" xfId="86" applyNumberFormat="1" applyFont="1" applyFill="1" applyBorder="1" applyProtection="1">
      <protection hidden="1"/>
    </xf>
    <xf numFmtId="194" fontId="115" fillId="7" borderId="138" xfId="89" applyNumberFormat="1" applyFont="1" applyFill="1" applyBorder="1" applyProtection="1">
      <protection hidden="1"/>
    </xf>
    <xf numFmtId="164" fontId="135" fillId="7" borderId="0" xfId="86" applyFont="1" applyFill="1" applyBorder="1" applyAlignment="1" applyProtection="1">
      <alignment horizontal="left"/>
      <protection hidden="1"/>
    </xf>
    <xf numFmtId="194" fontId="135" fillId="7" borderId="10" xfId="89" applyNumberFormat="1" applyFont="1" applyFill="1" applyBorder="1" applyProtection="1">
      <protection hidden="1"/>
    </xf>
    <xf numFmtId="194" fontId="115" fillId="7" borderId="0" xfId="89" applyNumberFormat="1" applyFont="1" applyFill="1" applyProtection="1">
      <protection hidden="1"/>
    </xf>
    <xf numFmtId="194" fontId="115" fillId="7" borderId="0" xfId="89" applyNumberFormat="1" applyFont="1" applyFill="1" applyBorder="1" applyProtection="1">
      <protection hidden="1"/>
    </xf>
    <xf numFmtId="0" fontId="115" fillId="7" borderId="0" xfId="87" applyFont="1" applyFill="1" applyProtection="1">
      <protection hidden="1"/>
    </xf>
    <xf numFmtId="0" fontId="115" fillId="7" borderId="131" xfId="87" applyFont="1" applyFill="1" applyBorder="1" applyProtection="1">
      <protection hidden="1"/>
    </xf>
    <xf numFmtId="194" fontId="115" fillId="7" borderId="132" xfId="89" applyNumberFormat="1" applyFont="1" applyFill="1" applyBorder="1" applyProtection="1">
      <protection hidden="1"/>
    </xf>
    <xf numFmtId="194" fontId="115" fillId="7" borderId="2" xfId="89" applyNumberFormat="1" applyFont="1" applyFill="1" applyBorder="1" applyProtection="1">
      <protection hidden="1"/>
    </xf>
    <xf numFmtId="194" fontId="115" fillId="7" borderId="10" xfId="89" applyNumberFormat="1" applyFont="1" applyFill="1" applyBorder="1" applyProtection="1">
      <protection hidden="1"/>
    </xf>
    <xf numFmtId="0" fontId="136" fillId="7" borderId="0" xfId="87" applyFont="1" applyFill="1" applyProtection="1">
      <protection hidden="1"/>
    </xf>
    <xf numFmtId="194" fontId="114" fillId="7" borderId="0" xfId="89" applyNumberFormat="1" applyFont="1" applyFill="1" applyAlignment="1" applyProtection="1">
      <alignment horizontal="left"/>
      <protection hidden="1"/>
    </xf>
    <xf numFmtId="194" fontId="114" fillId="7" borderId="2" xfId="89" applyNumberFormat="1" applyFont="1" applyFill="1" applyBorder="1" applyProtection="1">
      <protection hidden="1"/>
    </xf>
    <xf numFmtId="0" fontId="115" fillId="7" borderId="147" xfId="87" applyFont="1" applyFill="1" applyBorder="1" applyProtection="1">
      <protection hidden="1"/>
    </xf>
    <xf numFmtId="194" fontId="115" fillId="7" borderId="132" xfId="89" applyNumberFormat="1" applyFont="1" applyFill="1" applyBorder="1" applyProtection="1">
      <protection locked="0"/>
    </xf>
    <xf numFmtId="194" fontId="114" fillId="7" borderId="2" xfId="89" applyNumberFormat="1" applyFont="1" applyFill="1" applyBorder="1" applyProtection="1">
      <protection locked="0"/>
    </xf>
    <xf numFmtId="0" fontId="115" fillId="7" borderId="104" xfId="87" applyFont="1" applyFill="1" applyBorder="1" applyProtection="1">
      <protection hidden="1"/>
    </xf>
    <xf numFmtId="0" fontId="109" fillId="7" borderId="0" xfId="87" applyFont="1" applyFill="1" applyProtection="1">
      <protection hidden="1"/>
    </xf>
    <xf numFmtId="194" fontId="109" fillId="7" borderId="0" xfId="89" applyNumberFormat="1" applyFont="1" applyFill="1" applyProtection="1">
      <protection hidden="1"/>
    </xf>
    <xf numFmtId="194" fontId="135" fillId="7" borderId="0" xfId="89" applyNumberFormat="1" applyFont="1" applyFill="1" applyProtection="1">
      <protection hidden="1"/>
    </xf>
    <xf numFmtId="0" fontId="114" fillId="7" borderId="7" xfId="87" applyFont="1" applyFill="1" applyBorder="1" applyProtection="1">
      <protection hidden="1"/>
    </xf>
    <xf numFmtId="0" fontId="114" fillId="7" borderId="107" xfId="87" applyFont="1" applyFill="1" applyBorder="1" applyProtection="1">
      <protection hidden="1"/>
    </xf>
    <xf numFmtId="194" fontId="114" fillId="7" borderId="0" xfId="86" applyNumberFormat="1" applyFont="1" applyFill="1" applyProtection="1">
      <protection hidden="1"/>
    </xf>
    <xf numFmtId="194" fontId="114" fillId="7" borderId="0" xfId="87" applyNumberFormat="1" applyFont="1" applyFill="1" applyProtection="1">
      <protection hidden="1"/>
    </xf>
    <xf numFmtId="194" fontId="115" fillId="7" borderId="0" xfId="86" applyNumberFormat="1" applyFont="1" applyFill="1" applyProtection="1">
      <protection hidden="1"/>
    </xf>
    <xf numFmtId="0" fontId="117" fillId="7" borderId="130" xfId="87" applyFont="1" applyFill="1" applyBorder="1" applyAlignment="1" applyProtection="1">
      <alignment horizontal="center"/>
      <protection hidden="1"/>
    </xf>
    <xf numFmtId="164" fontId="118" fillId="7" borderId="0" xfId="86" applyFont="1" applyFill="1" applyProtection="1">
      <protection hidden="1"/>
    </xf>
    <xf numFmtId="198" fontId="114" fillId="7" borderId="0" xfId="86" applyNumberFormat="1" applyFont="1" applyFill="1"/>
    <xf numFmtId="198" fontId="115" fillId="7" borderId="0" xfId="86" applyNumberFormat="1" applyFont="1" applyFill="1"/>
    <xf numFmtId="198" fontId="109" fillId="7" borderId="0" xfId="86" applyNumberFormat="1" applyFont="1" applyFill="1"/>
    <xf numFmtId="198" fontId="135" fillId="7" borderId="0" xfId="86" applyNumberFormat="1" applyFont="1" applyFill="1"/>
    <xf numFmtId="0" fontId="1" fillId="20" borderId="0" xfId="87" applyFont="1" applyFill="1" applyAlignment="1">
      <alignment horizontal="left" vertical="center" indent="1"/>
    </xf>
    <xf numFmtId="0" fontId="137" fillId="21" borderId="0" xfId="87" applyFont="1" applyFill="1" applyAlignment="1">
      <alignment horizontal="left" vertical="center" indent="1"/>
    </xf>
    <xf numFmtId="0" fontId="1" fillId="21" borderId="0" xfId="87" applyFont="1" applyFill="1" applyAlignment="1">
      <alignment horizontal="left" vertical="center" indent="1"/>
    </xf>
    <xf numFmtId="0" fontId="125" fillId="21" borderId="0" xfId="85" applyFont="1" applyFill="1" applyAlignment="1">
      <alignment horizontal="left" vertical="center" indent="1"/>
    </xf>
    <xf numFmtId="0" fontId="125" fillId="21" borderId="0" xfId="87" applyFont="1" applyFill="1" applyAlignment="1">
      <alignment horizontal="left" vertical="center" indent="1"/>
    </xf>
    <xf numFmtId="0" fontId="1" fillId="22" borderId="0" xfId="87" applyFont="1" applyFill="1" applyAlignment="1">
      <alignment horizontal="left" vertical="center" indent="1"/>
    </xf>
    <xf numFmtId="0" fontId="138" fillId="22" borderId="0" xfId="87" quotePrefix="1" applyFont="1" applyFill="1" applyAlignment="1">
      <alignment horizontal="left" vertical="center" indent="1"/>
    </xf>
    <xf numFmtId="0" fontId="125" fillId="22" borderId="0" xfId="87" applyFont="1" applyFill="1" applyAlignment="1">
      <alignment horizontal="left" vertical="center" indent="1"/>
    </xf>
    <xf numFmtId="0" fontId="139" fillId="22" borderId="0" xfId="85" quotePrefix="1" applyFont="1" applyFill="1" applyAlignment="1">
      <alignment horizontal="left" vertical="center" indent="1"/>
    </xf>
    <xf numFmtId="0" fontId="135" fillId="7" borderId="0" xfId="87" applyFont="1" applyFill="1"/>
    <xf numFmtId="0" fontId="140" fillId="7" borderId="130" xfId="87" applyFont="1" applyFill="1" applyBorder="1" applyAlignment="1">
      <alignment horizontal="center"/>
    </xf>
    <xf numFmtId="0" fontId="135" fillId="7" borderId="0" xfId="87" applyFont="1" applyFill="1" applyAlignment="1">
      <alignment horizontal="left"/>
    </xf>
    <xf numFmtId="198" fontId="135" fillId="7" borderId="0" xfId="86" applyNumberFormat="1" applyFont="1" applyFill="1" applyAlignment="1">
      <alignment horizontal="left"/>
    </xf>
    <xf numFmtId="178" fontId="109" fillId="7" borderId="0" xfId="86" applyNumberFormat="1" applyFont="1" applyFill="1"/>
    <xf numFmtId="178" fontId="135" fillId="7" borderId="0" xfId="86" applyNumberFormat="1" applyFont="1" applyFill="1" applyAlignment="1">
      <alignment horizontal="center"/>
    </xf>
    <xf numFmtId="178" fontId="114" fillId="7" borderId="0" xfId="86" applyNumberFormat="1" applyFont="1" applyFill="1" applyAlignment="1">
      <alignment horizontal="right"/>
    </xf>
    <xf numFmtId="178" fontId="135" fillId="7" borderId="0" xfId="86" applyNumberFormat="1" applyFont="1" applyFill="1" applyAlignment="1">
      <alignment horizontal="right"/>
    </xf>
    <xf numFmtId="0" fontId="109" fillId="7" borderId="0" xfId="87" applyFont="1" applyFill="1" applyBorder="1"/>
    <xf numFmtId="0" fontId="141" fillId="7" borderId="0" xfId="87" applyFont="1" applyFill="1"/>
    <xf numFmtId="0" fontId="115" fillId="7" borderId="0" xfId="87" applyFont="1" applyFill="1" applyBorder="1" applyProtection="1">
      <protection hidden="1"/>
    </xf>
    <xf numFmtId="0" fontId="135" fillId="7" borderId="0" xfId="87" applyFont="1" applyFill="1" applyBorder="1" applyProtection="1">
      <protection hidden="1"/>
    </xf>
    <xf numFmtId="0" fontId="115" fillId="7" borderId="0" xfId="87" applyFont="1" applyFill="1" applyBorder="1" applyAlignment="1" applyProtection="1">
      <alignment horizontal="left"/>
      <protection hidden="1"/>
    </xf>
    <xf numFmtId="178" fontId="115" fillId="7" borderId="0" xfId="86" applyNumberFormat="1" applyFont="1" applyFill="1" applyBorder="1" applyAlignment="1" applyProtection="1">
      <alignment horizontal="right"/>
      <protection hidden="1"/>
    </xf>
    <xf numFmtId="0" fontId="118" fillId="7" borderId="0" xfId="87" applyFont="1" applyFill="1" applyBorder="1" applyAlignment="1" applyProtection="1">
      <alignment horizontal="right"/>
      <protection hidden="1"/>
    </xf>
    <xf numFmtId="0" fontId="118" fillId="7" borderId="0" xfId="87" applyFont="1" applyFill="1" applyProtection="1">
      <protection hidden="1"/>
    </xf>
    <xf numFmtId="178" fontId="115" fillId="7" borderId="0" xfId="86" applyNumberFormat="1" applyFont="1" applyFill="1" applyAlignment="1" applyProtection="1">
      <alignment horizontal="right"/>
      <protection hidden="1"/>
    </xf>
    <xf numFmtId="0" fontId="135" fillId="7" borderId="0" xfId="87" applyFont="1" applyFill="1" applyBorder="1" applyAlignment="1" applyProtection="1">
      <alignment horizontal="right"/>
      <protection hidden="1"/>
    </xf>
    <xf numFmtId="43" fontId="114" fillId="7" borderId="0" xfId="87" applyNumberFormat="1" applyFont="1" applyFill="1"/>
    <xf numFmtId="43" fontId="115" fillId="7" borderId="0" xfId="87" applyNumberFormat="1" applyFont="1" applyFill="1" applyBorder="1"/>
    <xf numFmtId="0" fontId="135" fillId="7" borderId="148" xfId="87" applyFont="1" applyFill="1" applyBorder="1" applyProtection="1">
      <protection hidden="1"/>
    </xf>
    <xf numFmtId="0" fontId="115" fillId="7" borderId="148" xfId="87" applyFont="1" applyFill="1" applyBorder="1" applyAlignment="1" applyProtection="1">
      <alignment horizontal="left"/>
      <protection hidden="1"/>
    </xf>
    <xf numFmtId="178" fontId="115" fillId="7" borderId="148" xfId="86" applyNumberFormat="1" applyFont="1" applyFill="1" applyBorder="1" applyProtection="1">
      <protection hidden="1"/>
    </xf>
    <xf numFmtId="178" fontId="115" fillId="7" borderId="148" xfId="86" applyNumberFormat="1" applyFont="1" applyFill="1" applyBorder="1" applyAlignment="1" applyProtection="1">
      <alignment horizontal="right"/>
      <protection hidden="1"/>
    </xf>
    <xf numFmtId="0" fontId="142" fillId="16" borderId="0" xfId="87" applyFont="1" applyFill="1" applyBorder="1" applyProtection="1">
      <protection hidden="1"/>
    </xf>
    <xf numFmtId="0" fontId="119" fillId="16" borderId="0" xfId="87" applyFont="1" applyFill="1" applyBorder="1" applyAlignment="1" applyProtection="1">
      <alignment horizontal="left"/>
      <protection hidden="1"/>
    </xf>
    <xf numFmtId="178" fontId="131" fillId="16" borderId="0" xfId="86" applyNumberFormat="1" applyFont="1" applyFill="1" applyBorder="1" applyAlignment="1" applyProtection="1">
      <alignment horizontal="center" shrinkToFit="1"/>
      <protection hidden="1"/>
    </xf>
    <xf numFmtId="178" fontId="131" fillId="23" borderId="0" xfId="86" applyNumberFormat="1" applyFont="1" applyFill="1" applyBorder="1" applyAlignment="1" applyProtection="1">
      <alignment horizontal="center" shrinkToFit="1"/>
      <protection hidden="1"/>
    </xf>
    <xf numFmtId="0" fontId="131" fillId="16" borderId="0" xfId="87" applyNumberFormat="1" applyFont="1" applyFill="1" applyBorder="1" applyAlignment="1" applyProtection="1">
      <alignment horizontal="center"/>
      <protection hidden="1"/>
    </xf>
    <xf numFmtId="0" fontId="131" fillId="16" borderId="0" xfId="86" applyNumberFormat="1" applyFont="1" applyFill="1" applyBorder="1" applyAlignment="1" applyProtection="1">
      <alignment horizontal="center" shrinkToFit="1"/>
      <protection hidden="1"/>
    </xf>
    <xf numFmtId="0" fontId="131" fillId="23" borderId="0" xfId="86" applyNumberFormat="1" applyFont="1" applyFill="1" applyBorder="1" applyAlignment="1" applyProtection="1">
      <alignment horizontal="center" shrinkToFit="1"/>
      <protection hidden="1"/>
    </xf>
    <xf numFmtId="0" fontId="119" fillId="16" borderId="149" xfId="87" applyFont="1" applyFill="1" applyBorder="1" applyProtection="1">
      <protection hidden="1"/>
    </xf>
    <xf numFmtId="0" fontId="119" fillId="16" borderId="149" xfId="87" applyFont="1" applyFill="1" applyBorder="1" applyAlignment="1" applyProtection="1">
      <alignment horizontal="left"/>
      <protection hidden="1"/>
    </xf>
    <xf numFmtId="178" fontId="119" fillId="16" borderId="149" xfId="86" applyNumberFormat="1" applyFont="1" applyFill="1" applyBorder="1" applyAlignment="1" applyProtection="1">
      <alignment shrinkToFit="1"/>
      <protection hidden="1"/>
    </xf>
    <xf numFmtId="178" fontId="119" fillId="23" borderId="149" xfId="86" applyNumberFormat="1" applyFont="1" applyFill="1" applyBorder="1" applyAlignment="1" applyProtection="1">
      <alignment shrinkToFit="1"/>
      <protection hidden="1"/>
    </xf>
    <xf numFmtId="0" fontId="114" fillId="7" borderId="0" xfId="87" applyFont="1" applyFill="1" applyAlignment="1" applyProtection="1">
      <alignment horizontal="left"/>
      <protection hidden="1"/>
    </xf>
    <xf numFmtId="178" fontId="114" fillId="7" borderId="0" xfId="86" applyNumberFormat="1" applyFont="1" applyFill="1" applyAlignment="1" applyProtection="1">
      <alignment shrinkToFit="1"/>
      <protection hidden="1"/>
    </xf>
    <xf numFmtId="178" fontId="115" fillId="7" borderId="0" xfId="86" applyNumberFormat="1" applyFont="1" applyFill="1" applyAlignment="1" applyProtection="1">
      <alignment horizontal="right" shrinkToFit="1"/>
      <protection hidden="1"/>
    </xf>
    <xf numFmtId="0" fontId="114" fillId="7" borderId="0" xfId="87" applyFont="1" applyFill="1" applyBorder="1" applyProtection="1">
      <protection hidden="1"/>
    </xf>
    <xf numFmtId="0" fontId="143" fillId="7" borderId="0" xfId="87" applyFont="1" applyFill="1" applyProtection="1">
      <protection hidden="1"/>
    </xf>
    <xf numFmtId="0" fontId="144" fillId="7" borderId="0" xfId="87" applyFont="1" applyFill="1" applyAlignment="1" applyProtection="1">
      <alignment horizontal="left"/>
      <protection hidden="1"/>
    </xf>
    <xf numFmtId="178" fontId="144" fillId="7" borderId="0" xfId="86" applyNumberFormat="1" applyFont="1" applyFill="1" applyAlignment="1" applyProtection="1">
      <alignment shrinkToFit="1"/>
      <protection hidden="1"/>
    </xf>
    <xf numFmtId="178" fontId="143" fillId="7" borderId="0" xfId="86" applyNumberFormat="1" applyFont="1" applyFill="1" applyAlignment="1" applyProtection="1">
      <alignment horizontal="right" shrinkToFit="1"/>
      <protection hidden="1"/>
    </xf>
    <xf numFmtId="0" fontId="109" fillId="7" borderId="0" xfId="87" applyFont="1" applyFill="1" applyBorder="1" applyProtection="1">
      <protection hidden="1"/>
    </xf>
    <xf numFmtId="0" fontId="144" fillId="7" borderId="0" xfId="87" applyFont="1" applyFill="1" applyProtection="1">
      <protection hidden="1"/>
    </xf>
    <xf numFmtId="164" fontId="144" fillId="7" borderId="0" xfId="86" applyNumberFormat="1" applyFont="1" applyFill="1" applyAlignment="1" applyProtection="1">
      <alignment shrinkToFit="1"/>
      <protection hidden="1"/>
    </xf>
    <xf numFmtId="164" fontId="144" fillId="7" borderId="0" xfId="86" applyNumberFormat="1" applyFont="1" applyFill="1" applyAlignment="1" applyProtection="1">
      <alignment horizontal="right" shrinkToFit="1"/>
      <protection hidden="1"/>
    </xf>
    <xf numFmtId="0" fontId="143" fillId="7" borderId="149" xfId="87" applyFont="1" applyFill="1" applyBorder="1" applyProtection="1">
      <protection hidden="1"/>
    </xf>
    <xf numFmtId="0" fontId="143" fillId="7" borderId="149" xfId="87" applyFont="1" applyFill="1" applyBorder="1" applyAlignment="1" applyProtection="1">
      <alignment horizontal="left"/>
      <protection hidden="1"/>
    </xf>
    <xf numFmtId="164" fontId="145" fillId="16" borderId="149" xfId="86" applyNumberFormat="1" applyFont="1" applyFill="1" applyBorder="1" applyAlignment="1" applyProtection="1">
      <alignment shrinkToFit="1"/>
      <protection hidden="1"/>
    </xf>
    <xf numFmtId="164" fontId="143" fillId="7" borderId="0" xfId="86" applyNumberFormat="1" applyFont="1" applyFill="1" applyAlignment="1" applyProtection="1">
      <alignment horizontal="right" shrinkToFit="1"/>
      <protection hidden="1"/>
    </xf>
    <xf numFmtId="164" fontId="109" fillId="7" borderId="0" xfId="87" applyNumberFormat="1" applyFont="1" applyFill="1" applyBorder="1" applyProtection="1">
      <protection hidden="1"/>
    </xf>
    <xf numFmtId="164" fontId="114" fillId="7" borderId="0" xfId="87" applyNumberFormat="1" applyFont="1" applyFill="1"/>
    <xf numFmtId="194" fontId="0" fillId="0" borderId="0" xfId="89" applyNumberFormat="1" applyFont="1"/>
    <xf numFmtId="0" fontId="145" fillId="16" borderId="149" xfId="87" applyFont="1" applyFill="1" applyBorder="1" applyProtection="1">
      <protection hidden="1"/>
    </xf>
    <xf numFmtId="0" fontId="145" fillId="16" borderId="149" xfId="87" applyFont="1" applyFill="1" applyBorder="1" applyAlignment="1" applyProtection="1">
      <alignment horizontal="left"/>
      <protection hidden="1"/>
    </xf>
    <xf numFmtId="0" fontId="143" fillId="7" borderId="0" xfId="87" applyFont="1" applyFill="1" applyBorder="1" applyProtection="1">
      <protection hidden="1"/>
    </xf>
    <xf numFmtId="0" fontId="143" fillId="7" borderId="0" xfId="87" applyFont="1" applyFill="1" applyBorder="1" applyAlignment="1" applyProtection="1">
      <alignment horizontal="left"/>
      <protection hidden="1"/>
    </xf>
    <xf numFmtId="164" fontId="143" fillId="7" borderId="0" xfId="86" applyNumberFormat="1" applyFont="1" applyFill="1" applyBorder="1" applyAlignment="1" applyProtection="1">
      <alignment shrinkToFit="1"/>
      <protection hidden="1"/>
    </xf>
    <xf numFmtId="164" fontId="143" fillId="7" borderId="0" xfId="86" applyNumberFormat="1" applyFont="1" applyFill="1" applyBorder="1" applyAlignment="1" applyProtection="1">
      <alignment horizontal="right" shrinkToFit="1"/>
      <protection hidden="1"/>
    </xf>
    <xf numFmtId="164" fontId="135" fillId="7" borderId="0" xfId="87" applyNumberFormat="1" applyFont="1" applyFill="1" applyBorder="1" applyProtection="1">
      <protection hidden="1"/>
    </xf>
    <xf numFmtId="164" fontId="115" fillId="7" borderId="0" xfId="87" applyNumberFormat="1" applyFont="1" applyFill="1"/>
    <xf numFmtId="164" fontId="109" fillId="7" borderId="0" xfId="87" applyNumberFormat="1" applyFont="1" applyFill="1"/>
    <xf numFmtId="0" fontId="145" fillId="16" borderId="150" xfId="87" applyFont="1" applyFill="1" applyBorder="1" applyProtection="1">
      <protection hidden="1"/>
    </xf>
    <xf numFmtId="0" fontId="145" fillId="16" borderId="150" xfId="87" applyFont="1" applyFill="1" applyBorder="1" applyAlignment="1" applyProtection="1">
      <alignment horizontal="left"/>
      <protection hidden="1"/>
    </xf>
    <xf numFmtId="164" fontId="145" fillId="16" borderId="150" xfId="86" applyNumberFormat="1" applyFont="1" applyFill="1" applyBorder="1" applyAlignment="1" applyProtection="1">
      <alignment shrinkToFit="1"/>
      <protection hidden="1"/>
    </xf>
    <xf numFmtId="0" fontId="120" fillId="7" borderId="0" xfId="87" applyFont="1" applyFill="1" applyProtection="1">
      <protection hidden="1"/>
    </xf>
    <xf numFmtId="0" fontId="146" fillId="7" borderId="0" xfId="87" applyFont="1" applyFill="1" applyProtection="1">
      <protection hidden="1"/>
    </xf>
    <xf numFmtId="0" fontId="146" fillId="7" borderId="0" xfId="87" applyFont="1" applyFill="1" applyAlignment="1" applyProtection="1">
      <alignment horizontal="left"/>
      <protection hidden="1"/>
    </xf>
    <xf numFmtId="164" fontId="146" fillId="7" borderId="0" xfId="86" applyNumberFormat="1" applyFont="1" applyFill="1" applyAlignment="1" applyProtection="1">
      <alignment shrinkToFit="1"/>
      <protection hidden="1"/>
    </xf>
    <xf numFmtId="0" fontId="143" fillId="7" borderId="0" xfId="87" applyFont="1" applyFill="1" applyAlignment="1" applyProtection="1">
      <alignment horizontal="left"/>
      <protection hidden="1"/>
    </xf>
    <xf numFmtId="0" fontId="143" fillId="7" borderId="148" xfId="87" applyFont="1" applyFill="1" applyBorder="1" applyProtection="1">
      <protection hidden="1"/>
    </xf>
    <xf numFmtId="0" fontId="143" fillId="7" borderId="148" xfId="87" applyFont="1" applyFill="1" applyBorder="1" applyAlignment="1" applyProtection="1">
      <alignment horizontal="left"/>
      <protection hidden="1"/>
    </xf>
    <xf numFmtId="164" fontId="143" fillId="7" borderId="148" xfId="86" applyNumberFormat="1" applyFont="1" applyFill="1" applyBorder="1" applyAlignment="1" applyProtection="1">
      <alignment shrinkToFit="1"/>
      <protection hidden="1"/>
    </xf>
    <xf numFmtId="164" fontId="143" fillId="7" borderId="148" xfId="86" applyNumberFormat="1" applyFont="1" applyFill="1" applyBorder="1" applyAlignment="1" applyProtection="1">
      <alignment horizontal="right" shrinkToFit="1"/>
      <protection hidden="1"/>
    </xf>
    <xf numFmtId="164" fontId="144" fillId="7" borderId="0" xfId="86" applyNumberFormat="1" applyFont="1" applyFill="1" applyProtection="1">
      <protection hidden="1"/>
    </xf>
    <xf numFmtId="164" fontId="143" fillId="7" borderId="0" xfId="86" applyNumberFormat="1" applyFont="1" applyFill="1" applyAlignment="1" applyProtection="1">
      <alignment horizontal="right"/>
      <protection hidden="1"/>
    </xf>
    <xf numFmtId="0" fontId="144" fillId="7" borderId="0" xfId="87" applyFont="1" applyFill="1"/>
    <xf numFmtId="164" fontId="144" fillId="7" borderId="0" xfId="87" applyNumberFormat="1" applyFont="1" applyFill="1"/>
    <xf numFmtId="0" fontId="109" fillId="0" borderId="0" xfId="87" applyFont="1"/>
    <xf numFmtId="164" fontId="109" fillId="0" borderId="0" xfId="87" applyNumberFormat="1" applyFont="1"/>
    <xf numFmtId="0" fontId="147" fillId="22" borderId="0" xfId="85" applyFont="1" applyFill="1" applyAlignment="1">
      <alignment horizontal="left" vertical="center"/>
    </xf>
    <xf numFmtId="41" fontId="0" fillId="0" borderId="0" xfId="84" applyFont="1" applyAlignment="1">
      <alignment vertical="center"/>
    </xf>
    <xf numFmtId="9" fontId="0" fillId="0" borderId="0" xfId="57" applyFont="1" applyAlignment="1">
      <alignment vertical="center"/>
    </xf>
    <xf numFmtId="0" fontId="1" fillId="20" borderId="0" xfId="104" applyFont="1" applyFill="1" applyAlignment="1">
      <alignment horizontal="left" vertical="center" indent="1"/>
    </xf>
    <xf numFmtId="0" fontId="137" fillId="21" borderId="0" xfId="104" applyFont="1" applyFill="1" applyAlignment="1">
      <alignment horizontal="left" vertical="center" indent="1"/>
    </xf>
    <xf numFmtId="0" fontId="1" fillId="21" borderId="0" xfId="104" applyFont="1" applyFill="1" applyAlignment="1">
      <alignment horizontal="left" vertical="center" indent="1"/>
    </xf>
    <xf numFmtId="0" fontId="125" fillId="21" borderId="0" xfId="104" applyFont="1" applyFill="1" applyAlignment="1">
      <alignment horizontal="left" vertical="center" indent="1"/>
    </xf>
    <xf numFmtId="0" fontId="1" fillId="22" borderId="0" xfId="104" applyFont="1" applyFill="1" applyAlignment="1">
      <alignment horizontal="left" vertical="center" indent="1"/>
    </xf>
    <xf numFmtId="0" fontId="138" fillId="22" borderId="0" xfId="104" quotePrefix="1" applyFont="1" applyFill="1" applyAlignment="1">
      <alignment horizontal="left" vertical="center" indent="1"/>
    </xf>
    <xf numFmtId="0" fontId="125" fillId="22" borderId="0" xfId="104" applyFont="1" applyFill="1" applyAlignment="1">
      <alignment horizontal="left" vertical="center" indent="1"/>
    </xf>
    <xf numFmtId="0" fontId="1" fillId="0" borderId="0" xfId="100"/>
    <xf numFmtId="0" fontId="148" fillId="0" borderId="0" xfId="104"/>
    <xf numFmtId="0" fontId="149" fillId="0" borderId="0" xfId="100" applyFont="1" applyAlignment="1">
      <alignment horizontal="center" vertical="center"/>
    </xf>
    <xf numFmtId="43" fontId="148" fillId="0" borderId="0" xfId="104" applyNumberFormat="1"/>
    <xf numFmtId="0" fontId="1" fillId="20" borderId="0" xfId="101" applyFont="1" applyFill="1" applyAlignment="1">
      <alignment horizontal="left" vertical="center" indent="1"/>
    </xf>
    <xf numFmtId="0" fontId="1" fillId="24" borderId="0" xfId="101" applyFont="1" applyFill="1" applyAlignment="1">
      <alignment horizontal="left" vertical="center" indent="1"/>
    </xf>
    <xf numFmtId="0" fontId="125" fillId="24" borderId="0" xfId="85" applyFont="1" applyFill="1" applyAlignment="1">
      <alignment horizontal="left" vertical="center" indent="1"/>
    </xf>
    <xf numFmtId="0" fontId="125" fillId="24" borderId="0" xfId="101" applyFont="1" applyFill="1" applyAlignment="1">
      <alignment horizontal="left" vertical="center" indent="1"/>
    </xf>
    <xf numFmtId="0" fontId="1" fillId="22" borderId="0" xfId="101" applyFont="1" applyFill="1" applyAlignment="1">
      <alignment horizontal="left" vertical="center" indent="1"/>
    </xf>
    <xf numFmtId="0" fontId="125" fillId="22" borderId="0" xfId="101" applyFont="1" applyFill="1" applyAlignment="1">
      <alignment horizontal="left" vertical="center" indent="1"/>
    </xf>
    <xf numFmtId="0" fontId="150" fillId="25" borderId="0" xfId="105" applyFont="1" applyFill="1"/>
    <xf numFmtId="0" fontId="151" fillId="25" borderId="0" xfId="105" applyFont="1" applyFill="1" applyBorder="1" applyAlignment="1">
      <alignment vertical="center" wrapText="1"/>
    </xf>
    <xf numFmtId="0" fontId="151" fillId="25" borderId="0" xfId="105" applyFont="1" applyFill="1" applyBorder="1" applyAlignment="1">
      <alignment horizontal="left" vertical="center" wrapText="1"/>
    </xf>
    <xf numFmtId="0" fontId="126" fillId="25" borderId="0" xfId="105" applyFill="1"/>
    <xf numFmtId="0" fontId="152" fillId="0" borderId="0" xfId="105" applyFont="1" applyFill="1" applyBorder="1"/>
    <xf numFmtId="0" fontId="153" fillId="0" borderId="0" xfId="105" applyFont="1" applyFill="1" applyBorder="1" applyAlignment="1">
      <alignment horizontal="left" vertical="center" wrapText="1"/>
    </xf>
    <xf numFmtId="0" fontId="154" fillId="0" borderId="0" xfId="105" applyFont="1" applyFill="1" applyBorder="1"/>
    <xf numFmtId="0" fontId="150" fillId="0" borderId="0" xfId="105" applyFont="1" applyBorder="1"/>
    <xf numFmtId="0" fontId="126" fillId="0" borderId="0" xfId="105"/>
    <xf numFmtId="0" fontId="126" fillId="0" borderId="0" xfId="105" applyBorder="1"/>
    <xf numFmtId="0" fontId="150" fillId="0" borderId="0" xfId="105" applyFont="1" applyFill="1" applyBorder="1"/>
    <xf numFmtId="0" fontId="155" fillId="0" borderId="0" xfId="105" applyFont="1" applyFill="1" applyBorder="1" applyAlignment="1">
      <alignment vertical="top"/>
    </xf>
    <xf numFmtId="0" fontId="156" fillId="0" borderId="0" xfId="105" applyFont="1" applyFill="1" applyBorder="1" applyAlignment="1">
      <alignment wrapText="1"/>
    </xf>
    <xf numFmtId="0" fontId="126" fillId="0" borderId="0" xfId="105" applyAlignment="1"/>
    <xf numFmtId="199" fontId="157" fillId="0" borderId="0" xfId="105" applyNumberFormat="1" applyFont="1" applyFill="1" applyBorder="1" applyAlignment="1">
      <alignment vertical="center"/>
    </xf>
    <xf numFmtId="0" fontId="150" fillId="0" borderId="0" xfId="105" applyFont="1" applyFill="1" applyBorder="1" applyAlignment="1"/>
    <xf numFmtId="0" fontId="150" fillId="0" borderId="0" xfId="105" applyFont="1" applyFill="1" applyBorder="1" applyAlignment="1">
      <alignment vertical="top"/>
    </xf>
    <xf numFmtId="0" fontId="126" fillId="0" borderId="0" xfId="105" applyFont="1" applyAlignment="1">
      <alignment vertical="top"/>
    </xf>
    <xf numFmtId="199" fontId="157" fillId="0" borderId="0" xfId="105" applyNumberFormat="1" applyFont="1" applyAlignment="1">
      <alignment vertical="center"/>
    </xf>
    <xf numFmtId="0" fontId="1" fillId="24" borderId="0" xfId="87" applyFont="1" applyFill="1" applyAlignment="1">
      <alignment horizontal="left" vertical="center" indent="1"/>
    </xf>
    <xf numFmtId="0" fontId="125" fillId="24" borderId="0" xfId="87" applyFont="1" applyFill="1" applyAlignment="1">
      <alignment horizontal="left" vertical="center" indent="1"/>
    </xf>
    <xf numFmtId="0" fontId="109" fillId="0" borderId="0" xfId="87" applyFont="1" applyFill="1" applyBorder="1" applyAlignment="1">
      <alignment vertical="center"/>
    </xf>
    <xf numFmtId="0" fontId="159" fillId="0" borderId="154" xfId="87" applyFont="1" applyFill="1" applyBorder="1" applyAlignment="1">
      <alignment vertical="center"/>
    </xf>
    <xf numFmtId="0" fontId="159" fillId="0" borderId="0" xfId="87" applyFont="1" applyFill="1" applyBorder="1" applyAlignment="1">
      <alignment vertical="center"/>
    </xf>
    <xf numFmtId="178" fontId="114" fillId="7" borderId="0" xfId="86" applyNumberFormat="1" applyFont="1" applyFill="1" applyBorder="1" applyProtection="1">
      <protection hidden="1"/>
    </xf>
    <xf numFmtId="178" fontId="115" fillId="7" borderId="155" xfId="86" applyNumberFormat="1" applyFont="1" applyFill="1" applyBorder="1" applyAlignment="1" applyProtection="1">
      <alignment horizontal="right"/>
      <protection hidden="1"/>
    </xf>
    <xf numFmtId="0" fontId="119" fillId="16" borderId="0" xfId="86" applyNumberFormat="1" applyFont="1" applyFill="1" applyBorder="1" applyAlignment="1" applyProtection="1">
      <alignment horizontal="center" shrinkToFit="1"/>
      <protection hidden="1"/>
    </xf>
    <xf numFmtId="178" fontId="119" fillId="16" borderId="149" xfId="86" applyNumberFormat="1" applyFont="1" applyFill="1" applyBorder="1" applyAlignment="1" applyProtection="1">
      <alignment horizontal="center"/>
      <protection hidden="1"/>
    </xf>
    <xf numFmtId="0" fontId="109" fillId="7" borderId="0" xfId="87" applyFont="1" applyFill="1" applyAlignment="1" applyProtection="1">
      <alignment horizontal="left"/>
      <protection hidden="1"/>
    </xf>
    <xf numFmtId="164" fontId="114" fillId="7" borderId="0" xfId="86" applyNumberFormat="1" applyFont="1" applyFill="1" applyAlignment="1" applyProtection="1">
      <alignment horizontal="right"/>
      <protection hidden="1"/>
    </xf>
    <xf numFmtId="164" fontId="135" fillId="7" borderId="0" xfId="86" applyNumberFormat="1" applyFont="1" applyFill="1" applyAlignment="1" applyProtection="1">
      <alignment horizontal="right"/>
      <protection hidden="1"/>
    </xf>
    <xf numFmtId="164" fontId="114" fillId="7" borderId="0" xfId="86" applyNumberFormat="1" applyFont="1" applyFill="1" applyAlignment="1" applyProtection="1">
      <alignment horizontal="left"/>
      <protection hidden="1"/>
    </xf>
    <xf numFmtId="0" fontId="160" fillId="7" borderId="0" xfId="87" applyFont="1" applyFill="1"/>
    <xf numFmtId="178" fontId="119" fillId="16" borderId="0" xfId="86" applyNumberFormat="1" applyFont="1" applyFill="1" applyBorder="1" applyAlignment="1" applyProtection="1">
      <alignment horizontal="center" shrinkToFit="1"/>
      <protection hidden="1"/>
    </xf>
    <xf numFmtId="0" fontId="119" fillId="16" borderId="0" xfId="87" applyFont="1" applyFill="1" applyBorder="1" applyProtection="1">
      <protection hidden="1"/>
    </xf>
    <xf numFmtId="164" fontId="114" fillId="7" borderId="0" xfId="86" applyNumberFormat="1" applyFont="1" applyFill="1" applyAlignment="1" applyProtection="1">
      <alignment shrinkToFit="1"/>
      <protection hidden="1"/>
    </xf>
    <xf numFmtId="164" fontId="114" fillId="7" borderId="0" xfId="86" applyNumberFormat="1" applyFont="1" applyFill="1" applyAlignment="1" applyProtection="1">
      <alignment horizontal="right" shrinkToFit="1"/>
      <protection hidden="1"/>
    </xf>
    <xf numFmtId="164" fontId="115" fillId="7" borderId="0" xfId="86" applyNumberFormat="1" applyFont="1" applyFill="1" applyAlignment="1" applyProtection="1">
      <alignment horizontal="right" shrinkToFit="1"/>
      <protection hidden="1"/>
    </xf>
    <xf numFmtId="164" fontId="119" fillId="16" borderId="149" xfId="86" applyNumberFormat="1" applyFont="1" applyFill="1" applyBorder="1" applyAlignment="1" applyProtection="1">
      <alignment shrinkToFit="1"/>
      <protection hidden="1"/>
    </xf>
    <xf numFmtId="0" fontId="131" fillId="16" borderId="0" xfId="87" applyFont="1" applyFill="1" applyBorder="1" applyProtection="1">
      <protection hidden="1"/>
    </xf>
    <xf numFmtId="164" fontId="115" fillId="7" borderId="0" xfId="86" applyNumberFormat="1" applyFont="1" applyFill="1" applyBorder="1" applyAlignment="1" applyProtection="1">
      <alignment horizontal="right" shrinkToFit="1"/>
      <protection hidden="1"/>
    </xf>
    <xf numFmtId="164" fontId="109" fillId="7" borderId="0" xfId="86" applyNumberFormat="1" applyFont="1" applyFill="1" applyBorder="1" applyProtection="1">
      <protection hidden="1"/>
    </xf>
    <xf numFmtId="164" fontId="109" fillId="7" borderId="0" xfId="86" applyNumberFormat="1" applyFont="1" applyFill="1" applyAlignment="1" applyProtection="1">
      <alignment horizontal="right"/>
      <protection hidden="1"/>
    </xf>
    <xf numFmtId="178" fontId="135" fillId="7" borderId="0" xfId="86" applyNumberFormat="1" applyFont="1" applyFill="1" applyAlignment="1" applyProtection="1">
      <alignment horizontal="right"/>
      <protection hidden="1"/>
    </xf>
    <xf numFmtId="164" fontId="114" fillId="7" borderId="0" xfId="86" applyNumberFormat="1" applyFont="1" applyFill="1" applyBorder="1" applyProtection="1">
      <protection hidden="1"/>
    </xf>
    <xf numFmtId="0" fontId="161" fillId="7" borderId="0" xfId="87" applyFont="1" applyFill="1" applyBorder="1" applyAlignment="1" applyProtection="1">
      <alignment horizontal="right"/>
      <protection hidden="1"/>
    </xf>
    <xf numFmtId="178" fontId="109" fillId="7" borderId="0" xfId="86" applyNumberFormat="1" applyFont="1" applyFill="1" applyProtection="1">
      <protection hidden="1"/>
    </xf>
    <xf numFmtId="178" fontId="109" fillId="7" borderId="0" xfId="86" applyNumberFormat="1" applyFont="1" applyFill="1" applyBorder="1" applyProtection="1">
      <protection hidden="1"/>
    </xf>
    <xf numFmtId="0" fontId="78" fillId="2" borderId="72" xfId="73" applyFont="1" applyBorder="1" applyAlignment="1">
      <alignment horizontal="left" vertical="center"/>
      <protection locked="0"/>
    </xf>
    <xf numFmtId="0" fontId="78" fillId="2" borderId="73" xfId="73" applyFont="1" applyBorder="1" applyAlignment="1">
      <alignment horizontal="left" vertical="center"/>
      <protection locked="0"/>
    </xf>
    <xf numFmtId="0" fontId="78" fillId="2" borderId="74" xfId="73" applyFont="1" applyBorder="1" applyAlignment="1">
      <alignment horizontal="left" vertical="center"/>
      <protection locked="0"/>
    </xf>
    <xf numFmtId="41" fontId="0" fillId="0" borderId="0" xfId="0" applyNumberFormat="1">
      <alignment vertical="center"/>
    </xf>
    <xf numFmtId="191" fontId="70" fillId="17" borderId="0" xfId="0" applyNumberFormat="1" applyFont="1" applyFill="1">
      <alignment vertical="center"/>
    </xf>
    <xf numFmtId="174" fontId="78" fillId="5" borderId="49" xfId="72" applyNumberFormat="1" applyFont="1" applyFill="1" applyBorder="1" applyAlignment="1">
      <alignment horizontal="center" vertical="center"/>
      <protection locked="0"/>
    </xf>
    <xf numFmtId="174" fontId="78" fillId="5" borderId="110" xfId="72" applyNumberFormat="1" applyFont="1" applyFill="1" applyBorder="1" applyAlignment="1">
      <alignment horizontal="center" vertical="center"/>
      <protection locked="0"/>
    </xf>
    <xf numFmtId="174" fontId="78" fillId="5" borderId="50" xfId="72" applyNumberFormat="1" applyFont="1" applyFill="1" applyBorder="1" applyAlignment="1">
      <alignment horizontal="center" vertical="center"/>
      <protection locked="0"/>
    </xf>
    <xf numFmtId="174" fontId="78" fillId="5" borderId="51" xfId="72" applyNumberFormat="1" applyFont="1" applyFill="1" applyBorder="1" applyAlignment="1">
      <alignment horizontal="center" vertical="center"/>
      <protection locked="0"/>
    </xf>
    <xf numFmtId="174" fontId="78" fillId="5" borderId="52" xfId="72" applyNumberFormat="1" applyFont="1" applyFill="1" applyBorder="1" applyAlignment="1">
      <alignment horizontal="center" vertical="center"/>
      <protection locked="0"/>
    </xf>
    <xf numFmtId="174" fontId="78" fillId="5" borderId="91" xfId="72" applyNumberFormat="1" applyFont="1" applyFill="1" applyBorder="1" applyAlignment="1">
      <alignment horizontal="center" vertical="center"/>
      <protection locked="0"/>
    </xf>
    <xf numFmtId="174" fontId="78" fillId="5" borderId="33" xfId="72" applyNumberFormat="1" applyFont="1" applyFill="1" applyBorder="1" applyAlignment="1">
      <alignment horizontal="center" vertical="center"/>
      <protection locked="0"/>
    </xf>
    <xf numFmtId="174" fontId="78" fillId="5" borderId="53" xfId="72" applyNumberFormat="1" applyFont="1" applyFill="1" applyBorder="1" applyAlignment="1">
      <alignment horizontal="center" vertical="center"/>
      <protection locked="0"/>
    </xf>
    <xf numFmtId="174" fontId="78" fillId="5" borderId="54" xfId="72" applyNumberFormat="1" applyFont="1" applyFill="1" applyBorder="1" applyAlignment="1">
      <alignment horizontal="center" vertical="center"/>
      <protection locked="0"/>
    </xf>
    <xf numFmtId="174" fontId="78" fillId="5" borderId="92" xfId="72" applyNumberFormat="1" applyFont="1" applyFill="1" applyBorder="1" applyAlignment="1">
      <alignment horizontal="center" vertical="center"/>
      <protection locked="0"/>
    </xf>
    <xf numFmtId="174" fontId="78" fillId="5" borderId="55" xfId="72" applyNumberFormat="1" applyFont="1" applyFill="1" applyBorder="1" applyAlignment="1">
      <alignment horizontal="center" vertical="center"/>
      <protection locked="0"/>
    </xf>
    <xf numFmtId="174" fontId="78" fillId="5" borderId="56" xfId="72" applyNumberFormat="1" applyFont="1" applyFill="1" applyBorder="1" applyAlignment="1">
      <alignment horizontal="center" vertical="center"/>
      <protection locked="0"/>
    </xf>
    <xf numFmtId="174" fontId="86" fillId="0" borderId="0" xfId="0" applyNumberFormat="1" applyFont="1" applyAlignment="1">
      <alignment horizontal="center" vertical="center"/>
    </xf>
    <xf numFmtId="9" fontId="78" fillId="2" borderId="106" xfId="57" applyFont="1" applyFill="1" applyBorder="1" applyAlignment="1" applyProtection="1">
      <alignment horizontal="center" vertical="center"/>
      <protection locked="0"/>
    </xf>
    <xf numFmtId="9" fontId="78" fillId="2" borderId="71" xfId="57" applyFont="1" applyFill="1" applyBorder="1" applyAlignment="1" applyProtection="1">
      <alignment horizontal="center" vertical="center"/>
      <protection locked="0"/>
    </xf>
    <xf numFmtId="9" fontId="78" fillId="2" borderId="105" xfId="57" applyFont="1" applyFill="1" applyBorder="1" applyAlignment="1" applyProtection="1">
      <alignment horizontal="center" vertical="center"/>
      <protection locked="0"/>
    </xf>
    <xf numFmtId="164" fontId="115" fillId="7" borderId="151" xfId="86" applyNumberFormat="1" applyFont="1" applyFill="1" applyBorder="1" applyProtection="1"/>
    <xf numFmtId="164" fontId="115" fillId="7" borderId="152" xfId="86" applyNumberFormat="1" applyFont="1" applyFill="1" applyBorder="1" applyProtection="1"/>
    <xf numFmtId="164" fontId="115" fillId="7" borderId="153" xfId="86" applyNumberFormat="1" applyFont="1" applyFill="1" applyBorder="1" applyProtection="1"/>
    <xf numFmtId="164" fontId="114" fillId="7" borderId="151" xfId="86" applyFont="1" applyFill="1" applyBorder="1" applyProtection="1"/>
    <xf numFmtId="178" fontId="114" fillId="7" borderId="152" xfId="86" applyNumberFormat="1" applyFont="1" applyFill="1" applyBorder="1" applyProtection="1"/>
    <xf numFmtId="1" fontId="115" fillId="7" borderId="152" xfId="86" applyNumberFormat="1" applyFont="1" applyFill="1" applyBorder="1" applyAlignment="1" applyProtection="1">
      <alignment horizontal="right"/>
    </xf>
    <xf numFmtId="9" fontId="115" fillId="7" borderId="152" xfId="88" applyFont="1" applyFill="1" applyBorder="1" applyProtection="1"/>
    <xf numFmtId="9" fontId="115" fillId="7" borderId="153" xfId="88" applyFont="1" applyFill="1" applyBorder="1" applyProtection="1"/>
    <xf numFmtId="164" fontId="115" fillId="7" borderId="151" xfId="86" applyFont="1" applyFill="1" applyBorder="1" applyProtection="1"/>
    <xf numFmtId="178" fontId="115" fillId="7" borderId="152" xfId="86" quotePrefix="1" applyNumberFormat="1" applyFont="1" applyFill="1" applyBorder="1" applyProtection="1"/>
    <xf numFmtId="178" fontId="115" fillId="7" borderId="152" xfId="86" applyNumberFormat="1" applyFont="1" applyFill="1" applyBorder="1" applyProtection="1"/>
    <xf numFmtId="10" fontId="114" fillId="7" borderId="133" xfId="88" applyNumberFormat="1" applyFont="1" applyFill="1" applyBorder="1" applyProtection="1"/>
    <xf numFmtId="1" fontId="115" fillId="7" borderId="0" xfId="86" applyNumberFormat="1" applyFont="1" applyFill="1" applyBorder="1" applyAlignment="1" applyProtection="1">
      <alignment horizontal="right"/>
    </xf>
    <xf numFmtId="164" fontId="115" fillId="7" borderId="0" xfId="86" applyNumberFormat="1" applyFont="1" applyFill="1" applyBorder="1" applyProtection="1"/>
    <xf numFmtId="10" fontId="115" fillId="7" borderId="0" xfId="88" applyNumberFormat="1" applyFont="1" applyFill="1" applyBorder="1" applyProtection="1"/>
    <xf numFmtId="178" fontId="114" fillId="7" borderId="152" xfId="86" quotePrefix="1" applyNumberFormat="1" applyFont="1" applyFill="1" applyBorder="1" applyProtection="1"/>
    <xf numFmtId="194" fontId="115" fillId="7" borderId="0" xfId="86" applyNumberFormat="1" applyFont="1" applyFill="1" applyBorder="1" applyAlignment="1" applyProtection="1">
      <alignment horizontal="right"/>
    </xf>
    <xf numFmtId="194" fontId="115" fillId="7" borderId="133" xfId="86" applyNumberFormat="1" applyFont="1" applyFill="1" applyBorder="1" applyAlignment="1" applyProtection="1">
      <alignment horizontal="right"/>
    </xf>
    <xf numFmtId="194" fontId="115" fillId="7" borderId="2" xfId="86" applyNumberFormat="1" applyFont="1" applyFill="1" applyBorder="1" applyAlignment="1" applyProtection="1">
      <alignment horizontal="right"/>
    </xf>
    <xf numFmtId="1" fontId="115" fillId="7" borderId="57" xfId="86" applyNumberFormat="1" applyFont="1" applyFill="1" applyBorder="1" applyProtection="1"/>
    <xf numFmtId="1" fontId="115" fillId="7" borderId="61" xfId="86" applyNumberFormat="1" applyFont="1" applyFill="1" applyBorder="1" applyProtection="1"/>
    <xf numFmtId="1" fontId="115" fillId="7" borderId="58" xfId="86" applyNumberFormat="1" applyFont="1" applyFill="1" applyBorder="1" applyProtection="1"/>
    <xf numFmtId="194" fontId="115" fillId="7" borderId="151" xfId="89" applyNumberFormat="1" applyFont="1" applyFill="1" applyBorder="1" applyProtection="1"/>
    <xf numFmtId="194" fontId="115" fillId="7" borderId="152" xfId="89" applyNumberFormat="1" applyFont="1" applyFill="1" applyBorder="1" applyProtection="1"/>
    <xf numFmtId="194" fontId="115" fillId="7" borderId="153" xfId="89" applyNumberFormat="1" applyFont="1" applyFill="1" applyBorder="1" applyProtection="1"/>
    <xf numFmtId="41" fontId="115" fillId="7" borderId="151" xfId="89" applyFont="1" applyFill="1" applyBorder="1" applyProtection="1"/>
    <xf numFmtId="41" fontId="115" fillId="7" borderId="152" xfId="89" applyFont="1" applyFill="1" applyBorder="1" applyProtection="1"/>
    <xf numFmtId="41" fontId="115" fillId="7" borderId="153" xfId="89" applyFont="1" applyFill="1" applyBorder="1" applyProtection="1"/>
    <xf numFmtId="41" fontId="144" fillId="7" borderId="0" xfId="84" applyFont="1" applyFill="1" applyAlignment="1" applyProtection="1">
      <alignment shrinkToFit="1"/>
      <protection hidden="1"/>
    </xf>
    <xf numFmtId="41" fontId="109" fillId="7" borderId="0" xfId="84" applyFont="1" applyFill="1" applyBorder="1" applyProtection="1">
      <protection hidden="1"/>
    </xf>
    <xf numFmtId="41" fontId="114" fillId="7" borderId="0" xfId="84" applyFont="1" applyFill="1"/>
    <xf numFmtId="41" fontId="109" fillId="7" borderId="0" xfId="84" applyFont="1" applyFill="1"/>
    <xf numFmtId="41" fontId="109" fillId="0" borderId="0" xfId="84" applyFont="1"/>
    <xf numFmtId="41" fontId="144" fillId="7" borderId="0" xfId="84" applyFont="1" applyFill="1" applyAlignment="1" applyProtection="1">
      <alignment horizontal="right" shrinkToFit="1"/>
      <protection hidden="1"/>
    </xf>
    <xf numFmtId="41" fontId="145" fillId="16" borderId="149" xfId="84" applyFont="1" applyFill="1" applyBorder="1" applyAlignment="1" applyProtection="1">
      <alignment shrinkToFit="1"/>
      <protection hidden="1"/>
    </xf>
    <xf numFmtId="41" fontId="142" fillId="16" borderId="0" xfId="84" applyFont="1" applyFill="1" applyBorder="1" applyProtection="1">
      <protection hidden="1"/>
    </xf>
    <xf numFmtId="41" fontId="115" fillId="7" borderId="0" xfId="84" applyFont="1" applyFill="1"/>
    <xf numFmtId="41" fontId="143" fillId="7" borderId="0" xfId="84" applyFont="1" applyFill="1" applyAlignment="1" applyProtection="1">
      <alignment horizontal="right" shrinkToFit="1"/>
      <protection hidden="1"/>
    </xf>
    <xf numFmtId="41" fontId="109" fillId="7" borderId="0" xfId="84" applyFont="1" applyFill="1" applyProtection="1">
      <protection hidden="1"/>
    </xf>
    <xf numFmtId="41" fontId="114" fillId="7" borderId="0" xfId="84" applyFont="1" applyFill="1" applyBorder="1"/>
    <xf numFmtId="41" fontId="143" fillId="7" borderId="0" xfId="84" applyFont="1" applyFill="1" applyBorder="1" applyAlignment="1" applyProtection="1">
      <alignment shrinkToFit="1"/>
      <protection hidden="1"/>
    </xf>
    <xf numFmtId="41" fontId="143" fillId="7" borderId="0" xfId="84" applyFont="1" applyFill="1" applyBorder="1" applyAlignment="1" applyProtection="1">
      <alignment horizontal="right" shrinkToFit="1"/>
      <protection hidden="1"/>
    </xf>
    <xf numFmtId="41" fontId="135" fillId="7" borderId="0" xfId="84" applyFont="1" applyFill="1" applyBorder="1" applyProtection="1">
      <protection hidden="1"/>
    </xf>
    <xf numFmtId="41" fontId="145" fillId="16" borderId="150" xfId="84" applyFont="1" applyFill="1" applyBorder="1" applyAlignment="1" applyProtection="1">
      <alignment shrinkToFit="1"/>
      <protection hidden="1"/>
    </xf>
    <xf numFmtId="41" fontId="146" fillId="7" borderId="0" xfId="84" applyFont="1" applyFill="1" applyAlignment="1" applyProtection="1">
      <alignment shrinkToFit="1"/>
      <protection hidden="1"/>
    </xf>
    <xf numFmtId="41" fontId="162" fillId="7" borderId="0" xfId="84" applyFont="1" applyFill="1" applyBorder="1" applyProtection="1">
      <protection hidden="1"/>
    </xf>
    <xf numFmtId="41" fontId="120" fillId="7" borderId="0" xfId="84" applyFont="1" applyFill="1"/>
    <xf numFmtId="41" fontId="163" fillId="7" borderId="0" xfId="84" applyFont="1" applyFill="1"/>
    <xf numFmtId="41" fontId="143" fillId="7" borderId="155" xfId="84" applyFont="1" applyFill="1" applyBorder="1" applyAlignment="1" applyProtection="1">
      <alignment shrinkToFit="1"/>
      <protection hidden="1"/>
    </xf>
    <xf numFmtId="41" fontId="143" fillId="7" borderId="155" xfId="84" applyFont="1" applyFill="1" applyBorder="1" applyAlignment="1" applyProtection="1">
      <alignment horizontal="right" shrinkToFit="1"/>
      <protection hidden="1"/>
    </xf>
    <xf numFmtId="41" fontId="115" fillId="7" borderId="0" xfId="84" applyFont="1" applyFill="1" applyBorder="1"/>
    <xf numFmtId="41" fontId="144" fillId="7" borderId="0" xfId="84" applyFont="1" applyFill="1" applyProtection="1">
      <protection hidden="1"/>
    </xf>
    <xf numFmtId="41" fontId="143" fillId="7" borderId="0" xfId="84" applyFont="1" applyFill="1" applyAlignment="1" applyProtection="1">
      <alignment horizontal="right"/>
      <protection hidden="1"/>
    </xf>
    <xf numFmtId="41" fontId="109" fillId="7" borderId="0" xfId="84" applyFont="1" applyFill="1" applyBorder="1" applyAlignment="1" applyProtection="1">
      <alignment horizontal="right"/>
      <protection hidden="1"/>
    </xf>
    <xf numFmtId="41" fontId="144" fillId="7" borderId="0" xfId="84" applyFont="1" applyFill="1"/>
    <xf numFmtId="0" fontId="164" fillId="26" borderId="0" xfId="87" applyFont="1" applyFill="1" applyAlignment="1" applyProtection="1">
      <alignment vertical="center"/>
    </xf>
    <xf numFmtId="0" fontId="109" fillId="26" borderId="0" xfId="87" applyFont="1" applyFill="1" applyProtection="1"/>
    <xf numFmtId="0" fontId="109" fillId="7" borderId="0" xfId="87" applyFont="1" applyFill="1" applyProtection="1"/>
    <xf numFmtId="0" fontId="109" fillId="0" borderId="0" xfId="87" applyFont="1" applyFill="1" applyProtection="1"/>
    <xf numFmtId="0" fontId="109" fillId="0" borderId="0" xfId="87" applyFont="1" applyProtection="1"/>
    <xf numFmtId="0" fontId="166" fillId="0" borderId="0" xfId="106" applyFont="1" applyAlignment="1" applyProtection="1">
      <alignment horizontal="left"/>
    </xf>
    <xf numFmtId="0" fontId="114" fillId="0" borderId="0" xfId="87" applyFont="1" applyFill="1" applyBorder="1" applyAlignment="1">
      <alignment horizontal="right"/>
    </xf>
    <xf numFmtId="0" fontId="118" fillId="27" borderId="156" xfId="87" applyFont="1" applyFill="1" applyBorder="1" applyAlignment="1" applyProtection="1">
      <alignment horizontal="left" vertical="center" indent="1"/>
    </xf>
    <xf numFmtId="0" fontId="167" fillId="0" borderId="157" xfId="87" applyFont="1" applyFill="1" applyBorder="1" applyProtection="1"/>
    <xf numFmtId="0" fontId="135" fillId="0" borderId="157" xfId="87" applyFont="1" applyFill="1" applyBorder="1" applyProtection="1"/>
    <xf numFmtId="0" fontId="168" fillId="0" borderId="0" xfId="87" applyFont="1" applyAlignment="1" applyProtection="1">
      <alignment horizontal="right" indent="1"/>
    </xf>
    <xf numFmtId="41" fontId="158" fillId="0" borderId="158" xfId="89" applyFont="1" applyFill="1" applyBorder="1" applyAlignment="1" applyProtection="1">
      <alignment horizontal="right" indent="1"/>
      <protection locked="0"/>
    </xf>
    <xf numFmtId="10" fontId="158" fillId="0" borderId="158" xfId="88" applyNumberFormat="1" applyFont="1" applyFill="1" applyBorder="1" applyAlignment="1" applyProtection="1">
      <alignment horizontal="right" indent="1"/>
      <protection locked="0"/>
    </xf>
    <xf numFmtId="0" fontId="158" fillId="0" borderId="158" xfId="87" applyFont="1" applyFill="1" applyBorder="1" applyAlignment="1" applyProtection="1">
      <alignment horizontal="right" indent="1"/>
      <protection locked="0"/>
    </xf>
    <xf numFmtId="14" fontId="158" fillId="0" borderId="158" xfId="87" applyNumberFormat="1" applyFont="1" applyFill="1" applyBorder="1" applyAlignment="1" applyProtection="1">
      <alignment horizontal="right" indent="1"/>
      <protection locked="0"/>
    </xf>
    <xf numFmtId="0" fontId="160" fillId="0" borderId="0" xfId="87" applyNumberFormat="1" applyFont="1" applyProtection="1"/>
    <xf numFmtId="0" fontId="109" fillId="0" borderId="0" xfId="87" applyFont="1" applyAlignment="1" applyProtection="1">
      <alignment horizontal="right" indent="1"/>
    </xf>
    <xf numFmtId="0" fontId="169" fillId="0" borderId="0" xfId="87" applyFont="1" applyAlignment="1" applyProtection="1"/>
    <xf numFmtId="0" fontId="118" fillId="27" borderId="156" xfId="87" applyFont="1" applyFill="1" applyBorder="1" applyAlignment="1" applyProtection="1">
      <alignment horizontal="center" wrapText="1"/>
    </xf>
    <xf numFmtId="194" fontId="168" fillId="28" borderId="0" xfId="89" applyNumberFormat="1" applyFont="1" applyFill="1" applyBorder="1" applyProtection="1"/>
    <xf numFmtId="165" fontId="109" fillId="0" borderId="0" xfId="87" applyNumberFormat="1" applyFont="1" applyProtection="1"/>
    <xf numFmtId="194" fontId="0" fillId="0" borderId="0" xfId="89" applyNumberFormat="1" applyFont="1" applyFill="1" applyProtection="1"/>
    <xf numFmtId="194" fontId="168" fillId="28" borderId="0" xfId="89" applyNumberFormat="1" applyFont="1" applyFill="1" applyProtection="1"/>
    <xf numFmtId="166" fontId="109" fillId="0" borderId="0" xfId="87" applyNumberFormat="1" applyFont="1" applyProtection="1"/>
    <xf numFmtId="200" fontId="114" fillId="0" borderId="0" xfId="87" applyNumberFormat="1" applyFont="1" applyProtection="1"/>
    <xf numFmtId="0" fontId="118" fillId="0" borderId="0" xfId="87" applyFont="1" applyAlignment="1" applyProtection="1"/>
    <xf numFmtId="0" fontId="170" fillId="27" borderId="156" xfId="87" applyFont="1" applyFill="1" applyBorder="1" applyAlignment="1" applyProtection="1">
      <alignment horizontal="center" vertical="center" wrapText="1"/>
    </xf>
    <xf numFmtId="0" fontId="170" fillId="27" borderId="156" xfId="87" applyFont="1" applyFill="1" applyBorder="1" applyAlignment="1" applyProtection="1">
      <alignment horizontal="right" vertical="center"/>
    </xf>
    <xf numFmtId="0" fontId="170" fillId="27" borderId="156" xfId="87" applyFont="1" applyFill="1" applyBorder="1" applyAlignment="1" applyProtection="1">
      <alignment horizontal="right" vertical="center" wrapText="1"/>
    </xf>
    <xf numFmtId="0" fontId="114" fillId="28" borderId="0" xfId="87" applyFont="1" applyFill="1" applyAlignment="1" applyProtection="1">
      <alignment horizontal="center"/>
    </xf>
    <xf numFmtId="14" fontId="114" fillId="28" borderId="0" xfId="87" applyNumberFormat="1" applyFont="1" applyFill="1" applyAlignment="1" applyProtection="1">
      <alignment horizontal="center"/>
    </xf>
    <xf numFmtId="201" fontId="114" fillId="28" borderId="0" xfId="87" quotePrefix="1" applyNumberFormat="1" applyFont="1" applyFill="1" applyAlignment="1" applyProtection="1">
      <alignment horizontal="center"/>
    </xf>
    <xf numFmtId="201" fontId="109" fillId="28" borderId="0" xfId="87" quotePrefix="1" applyNumberFormat="1" applyFont="1" applyFill="1" applyAlignment="1" applyProtection="1">
      <alignment horizontal="center"/>
    </xf>
    <xf numFmtId="166" fontId="114" fillId="28" borderId="0" xfId="87" applyNumberFormat="1" applyFont="1" applyFill="1" applyProtection="1"/>
    <xf numFmtId="201" fontId="109" fillId="0" borderId="0" xfId="87" applyNumberFormat="1" applyFont="1" applyProtection="1"/>
    <xf numFmtId="0" fontId="114" fillId="0" borderId="0" xfId="87" applyFont="1" applyAlignment="1" applyProtection="1">
      <alignment horizontal="center"/>
    </xf>
    <xf numFmtId="14" fontId="114" fillId="0" borderId="0" xfId="87" applyNumberFormat="1" applyFont="1" applyAlignment="1" applyProtection="1">
      <alignment horizontal="center"/>
    </xf>
    <xf numFmtId="4" fontId="114" fillId="0" borderId="0" xfId="87" applyNumberFormat="1" applyFont="1" applyAlignment="1" applyProtection="1">
      <alignment horizontal="right"/>
    </xf>
    <xf numFmtId="0" fontId="109" fillId="29" borderId="0" xfId="87" applyFont="1" applyFill="1" applyProtection="1"/>
    <xf numFmtId="0" fontId="114" fillId="7" borderId="0" xfId="84" applyNumberFormat="1" applyFont="1" applyFill="1" applyAlignment="1">
      <alignment horizontal="center"/>
    </xf>
    <xf numFmtId="0" fontId="114" fillId="7" borderId="0" xfId="87" applyNumberFormat="1" applyFont="1" applyFill="1" applyAlignment="1">
      <alignment horizontal="center"/>
    </xf>
    <xf numFmtId="0" fontId="114" fillId="7" borderId="2" xfId="89" applyNumberFormat="1" applyFont="1" applyFill="1" applyBorder="1" applyAlignment="1">
      <alignment horizontal="center"/>
    </xf>
    <xf numFmtId="178" fontId="114" fillId="7" borderId="0" xfId="87" applyNumberFormat="1" applyFont="1" applyFill="1"/>
    <xf numFmtId="164" fontId="114" fillId="7" borderId="147" xfId="86" applyNumberFormat="1" applyFont="1" applyFill="1" applyBorder="1" applyProtection="1"/>
    <xf numFmtId="164" fontId="114" fillId="7" borderId="131" xfId="86" applyNumberFormat="1" applyFont="1" applyFill="1" applyBorder="1" applyProtection="1"/>
    <xf numFmtId="164" fontId="115" fillId="7" borderId="147" xfId="86" applyNumberFormat="1" applyFont="1" applyFill="1" applyBorder="1" applyProtection="1"/>
    <xf numFmtId="178" fontId="109" fillId="7" borderId="0" xfId="87" applyNumberFormat="1" applyFont="1" applyFill="1"/>
    <xf numFmtId="178" fontId="160" fillId="7" borderId="0" xfId="87" applyNumberFormat="1" applyFont="1" applyFill="1" applyBorder="1"/>
    <xf numFmtId="178" fontId="160" fillId="7" borderId="0" xfId="87" applyNumberFormat="1" applyFont="1" applyFill="1"/>
    <xf numFmtId="17" fontId="0" fillId="0" borderId="0" xfId="0" applyNumberFormat="1">
      <alignment vertical="center"/>
    </xf>
    <xf numFmtId="178" fontId="131" fillId="16" borderId="0" xfId="86" applyNumberFormat="1" applyFont="1" applyFill="1" applyBorder="1" applyAlignment="1" applyProtection="1">
      <alignment shrinkToFit="1"/>
      <protection hidden="1"/>
    </xf>
    <xf numFmtId="178" fontId="119" fillId="16" borderId="155" xfId="86" applyNumberFormat="1" applyFont="1" applyFill="1" applyBorder="1" applyAlignment="1" applyProtection="1">
      <alignment shrinkToFit="1"/>
      <protection hidden="1"/>
    </xf>
    <xf numFmtId="194" fontId="115" fillId="6" borderId="0" xfId="86" applyNumberFormat="1" applyFont="1" applyFill="1" applyBorder="1" applyAlignment="1" applyProtection="1">
      <alignment horizontal="right"/>
    </xf>
    <xf numFmtId="194" fontId="115" fillId="6" borderId="133" xfId="86" applyNumberFormat="1" applyFont="1" applyFill="1" applyBorder="1" applyAlignment="1" applyProtection="1">
      <alignment horizontal="right"/>
    </xf>
    <xf numFmtId="4" fontId="115" fillId="6" borderId="2" xfId="86" applyNumberFormat="1" applyFont="1" applyFill="1" applyBorder="1" applyProtection="1"/>
    <xf numFmtId="4" fontId="115" fillId="6" borderId="134" xfId="86" applyNumberFormat="1" applyFont="1" applyFill="1" applyBorder="1" applyProtection="1"/>
    <xf numFmtId="4" fontId="114" fillId="6" borderId="0" xfId="89" applyNumberFormat="1" applyFont="1" applyFill="1" applyBorder="1" applyProtection="1"/>
    <xf numFmtId="4" fontId="114" fillId="6" borderId="133" xfId="89" applyNumberFormat="1" applyFont="1" applyFill="1" applyBorder="1" applyProtection="1"/>
    <xf numFmtId="4" fontId="114" fillId="6" borderId="2" xfId="89" applyNumberFormat="1" applyFont="1" applyFill="1" applyBorder="1" applyProtection="1"/>
    <xf numFmtId="4" fontId="114" fillId="6" borderId="134" xfId="89" applyNumberFormat="1" applyFont="1" applyFill="1" applyBorder="1" applyProtection="1"/>
    <xf numFmtId="4" fontId="114" fillId="6" borderId="137" xfId="89" applyNumberFormat="1" applyFont="1" applyFill="1" applyBorder="1" applyProtection="1"/>
    <xf numFmtId="4" fontId="114" fillId="6" borderId="138" xfId="89" applyNumberFormat="1" applyFont="1" applyFill="1" applyBorder="1" applyProtection="1"/>
    <xf numFmtId="178" fontId="114" fillId="6" borderId="0" xfId="86" applyNumberFormat="1" applyFont="1" applyFill="1" applyProtection="1"/>
    <xf numFmtId="178" fontId="115" fillId="6" borderId="0" xfId="86" applyNumberFormat="1" applyFont="1" applyFill="1" applyProtection="1"/>
    <xf numFmtId="178" fontId="114" fillId="6" borderId="61" xfId="86" applyNumberFormat="1" applyFont="1" applyFill="1" applyBorder="1" applyProtection="1"/>
    <xf numFmtId="178" fontId="115" fillId="6" borderId="61" xfId="86" applyNumberFormat="1" applyFont="1" applyFill="1" applyBorder="1" applyProtection="1"/>
    <xf numFmtId="178" fontId="114" fillId="6" borderId="58" xfId="86" applyNumberFormat="1" applyFont="1" applyFill="1" applyBorder="1" applyProtection="1"/>
    <xf numFmtId="178" fontId="114" fillId="6" borderId="0" xfId="86" applyNumberFormat="1" applyFont="1" applyFill="1" applyBorder="1" applyProtection="1"/>
    <xf numFmtId="178" fontId="114" fillId="6" borderId="133" xfId="86" applyNumberFormat="1" applyFont="1" applyFill="1" applyBorder="1" applyProtection="1"/>
    <xf numFmtId="1" fontId="114" fillId="6" borderId="61" xfId="86" applyNumberFormat="1" applyFont="1" applyFill="1" applyBorder="1" applyProtection="1"/>
    <xf numFmtId="164" fontId="114" fillId="6" borderId="0" xfId="86" applyNumberFormat="1" applyFont="1" applyFill="1" applyBorder="1" applyProtection="1"/>
    <xf numFmtId="194" fontId="114" fillId="6" borderId="2" xfId="89" applyNumberFormat="1" applyFont="1" applyFill="1" applyBorder="1" applyProtection="1"/>
    <xf numFmtId="194" fontId="114" fillId="6" borderId="134" xfId="89" applyNumberFormat="1" applyFont="1" applyFill="1" applyBorder="1" applyProtection="1"/>
    <xf numFmtId="194" fontId="114" fillId="6" borderId="0" xfId="89" applyNumberFormat="1" applyFont="1" applyFill="1" applyBorder="1" applyProtection="1"/>
    <xf numFmtId="194" fontId="114" fillId="6" borderId="133" xfId="89" applyNumberFormat="1" applyFont="1" applyFill="1" applyBorder="1" applyProtection="1"/>
    <xf numFmtId="196" fontId="114" fillId="6" borderId="137" xfId="89" applyNumberFormat="1" applyFont="1" applyFill="1" applyBorder="1" applyProtection="1"/>
    <xf numFmtId="196" fontId="114" fillId="6" borderId="138" xfId="89" applyNumberFormat="1" applyFont="1" applyFill="1" applyBorder="1" applyProtection="1"/>
    <xf numFmtId="197" fontId="114" fillId="6" borderId="0" xfId="89" applyNumberFormat="1" applyFont="1" applyFill="1" applyBorder="1" applyProtection="1"/>
    <xf numFmtId="197" fontId="114" fillId="6" borderId="133" xfId="89" applyNumberFormat="1" applyFont="1" applyFill="1" applyBorder="1" applyProtection="1"/>
    <xf numFmtId="197" fontId="114" fillId="6" borderId="137" xfId="89" applyNumberFormat="1" applyFont="1" applyFill="1" applyBorder="1" applyProtection="1"/>
    <xf numFmtId="197" fontId="114" fillId="6" borderId="138" xfId="89" applyNumberFormat="1" applyFont="1" applyFill="1" applyBorder="1" applyProtection="1"/>
    <xf numFmtId="194" fontId="114" fillId="6" borderId="137" xfId="89" applyNumberFormat="1" applyFont="1" applyFill="1" applyBorder="1" applyProtection="1"/>
    <xf numFmtId="194" fontId="114" fillId="6" borderId="138" xfId="89" applyNumberFormat="1" applyFont="1" applyFill="1" applyBorder="1" applyProtection="1"/>
    <xf numFmtId="10" fontId="114" fillId="6" borderId="0" xfId="88" applyNumberFormat="1" applyFont="1" applyFill="1" applyBorder="1" applyProtection="1"/>
    <xf numFmtId="44" fontId="114" fillId="6" borderId="61" xfId="90" applyFont="1" applyFill="1" applyBorder="1" applyProtection="1"/>
    <xf numFmtId="43" fontId="114" fillId="6" borderId="2" xfId="103" applyNumberFormat="1" applyFont="1" applyFill="1" applyBorder="1" applyProtection="1"/>
    <xf numFmtId="43" fontId="114" fillId="6" borderId="134" xfId="103" applyNumberFormat="1" applyFont="1" applyFill="1" applyBorder="1" applyProtection="1"/>
    <xf numFmtId="43" fontId="114" fillId="6" borderId="0" xfId="103" applyNumberFormat="1" applyFont="1" applyFill="1" applyBorder="1" applyProtection="1"/>
    <xf numFmtId="43" fontId="114" fillId="6" borderId="133" xfId="103" applyNumberFormat="1" applyFont="1" applyFill="1" applyBorder="1" applyProtection="1"/>
    <xf numFmtId="43" fontId="114" fillId="6" borderId="137" xfId="103" applyNumberFormat="1" applyFont="1" applyFill="1" applyBorder="1" applyProtection="1"/>
    <xf numFmtId="43" fontId="114" fillId="6" borderId="138" xfId="103" applyNumberFormat="1" applyFont="1" applyFill="1" applyBorder="1" applyProtection="1"/>
    <xf numFmtId="185" fontId="114" fillId="6" borderId="0" xfId="103" applyNumberFormat="1" applyFont="1" applyFill="1" applyBorder="1" applyProtection="1"/>
    <xf numFmtId="194" fontId="115" fillId="6" borderId="0" xfId="89" applyNumberFormat="1" applyFont="1" applyFill="1" applyProtection="1"/>
    <xf numFmtId="164" fontId="114" fillId="6" borderId="0" xfId="86" applyNumberFormat="1" applyFont="1" applyFill="1" applyProtection="1"/>
    <xf numFmtId="194" fontId="115" fillId="6" borderId="2" xfId="86" applyNumberFormat="1" applyFont="1" applyFill="1" applyBorder="1" applyAlignment="1" applyProtection="1">
      <alignment horizontal="right"/>
    </xf>
    <xf numFmtId="164" fontId="114" fillId="6" borderId="2" xfId="86" applyNumberFormat="1" applyFont="1" applyFill="1" applyBorder="1" applyProtection="1"/>
    <xf numFmtId="164" fontId="115" fillId="6" borderId="2" xfId="86" applyNumberFormat="1" applyFont="1" applyFill="1" applyBorder="1" applyProtection="1"/>
    <xf numFmtId="194" fontId="115" fillId="3" borderId="0" xfId="86" applyNumberFormat="1" applyFont="1" applyFill="1" applyBorder="1" applyAlignment="1" applyProtection="1">
      <alignment horizontal="right"/>
    </xf>
    <xf numFmtId="194" fontId="115" fillId="3" borderId="133" xfId="86" applyNumberFormat="1" applyFont="1" applyFill="1" applyBorder="1" applyAlignment="1" applyProtection="1">
      <alignment horizontal="right"/>
    </xf>
    <xf numFmtId="194" fontId="114" fillId="3" borderId="2" xfId="89" applyNumberFormat="1" applyFont="1" applyFill="1" applyBorder="1" applyProtection="1"/>
    <xf numFmtId="194" fontId="114" fillId="3" borderId="134" xfId="89" applyNumberFormat="1" applyFont="1" applyFill="1" applyBorder="1" applyProtection="1"/>
    <xf numFmtId="194" fontId="114" fillId="3" borderId="0" xfId="89" applyNumberFormat="1" applyFont="1" applyFill="1" applyBorder="1" applyProtection="1"/>
    <xf numFmtId="194" fontId="114" fillId="3" borderId="133" xfId="89" applyNumberFormat="1" applyFont="1" applyFill="1" applyBorder="1" applyProtection="1"/>
    <xf numFmtId="194" fontId="114" fillId="3" borderId="137" xfId="103" applyNumberFormat="1" applyFont="1" applyFill="1" applyBorder="1" applyProtection="1"/>
    <xf numFmtId="194" fontId="114" fillId="3" borderId="138" xfId="103" applyNumberFormat="1" applyFont="1" applyFill="1" applyBorder="1" applyProtection="1"/>
    <xf numFmtId="178" fontId="114" fillId="3" borderId="0" xfId="86" applyNumberFormat="1" applyFont="1" applyFill="1" applyProtection="1"/>
    <xf numFmtId="178" fontId="115" fillId="3" borderId="0" xfId="86" applyNumberFormat="1" applyFont="1" applyFill="1" applyProtection="1"/>
    <xf numFmtId="178" fontId="114" fillId="3" borderId="61" xfId="86" applyNumberFormat="1" applyFont="1" applyFill="1" applyBorder="1" applyProtection="1"/>
    <xf numFmtId="178" fontId="115" fillId="3" borderId="61" xfId="86" applyNumberFormat="1" applyFont="1" applyFill="1" applyBorder="1" applyProtection="1"/>
    <xf numFmtId="178" fontId="114" fillId="3" borderId="58" xfId="86" applyNumberFormat="1" applyFont="1" applyFill="1" applyBorder="1" applyProtection="1"/>
    <xf numFmtId="178" fontId="114" fillId="3" borderId="0" xfId="86" applyNumberFormat="1" applyFont="1" applyFill="1" applyBorder="1" applyProtection="1"/>
    <xf numFmtId="178" fontId="114" fillId="3" borderId="133" xfId="86" applyNumberFormat="1" applyFont="1" applyFill="1" applyBorder="1" applyProtection="1"/>
    <xf numFmtId="1" fontId="114" fillId="3" borderId="61" xfId="86" applyNumberFormat="1" applyFont="1" applyFill="1" applyBorder="1" applyProtection="1"/>
    <xf numFmtId="4" fontId="115" fillId="3" borderId="2" xfId="86" applyNumberFormat="1" applyFont="1" applyFill="1" applyBorder="1" applyProtection="1"/>
    <xf numFmtId="4" fontId="115" fillId="3" borderId="134" xfId="86" applyNumberFormat="1" applyFont="1" applyFill="1" applyBorder="1" applyProtection="1"/>
    <xf numFmtId="4" fontId="114" fillId="3" borderId="0" xfId="89" applyNumberFormat="1" applyFont="1" applyFill="1" applyBorder="1" applyProtection="1"/>
    <xf numFmtId="4" fontId="114" fillId="3" borderId="133" xfId="89" applyNumberFormat="1" applyFont="1" applyFill="1" applyBorder="1" applyProtection="1"/>
    <xf numFmtId="4" fontId="114" fillId="3" borderId="2" xfId="89" applyNumberFormat="1" applyFont="1" applyFill="1" applyBorder="1" applyProtection="1"/>
    <xf numFmtId="4" fontId="114" fillId="3" borderId="134" xfId="89" applyNumberFormat="1" applyFont="1" applyFill="1" applyBorder="1" applyProtection="1"/>
    <xf numFmtId="4" fontId="114" fillId="3" borderId="137" xfId="89" applyNumberFormat="1" applyFont="1" applyFill="1" applyBorder="1" applyProtection="1"/>
    <xf numFmtId="4" fontId="114" fillId="3" borderId="138" xfId="89" applyNumberFormat="1" applyFont="1" applyFill="1" applyBorder="1" applyProtection="1"/>
    <xf numFmtId="178" fontId="114" fillId="3" borderId="0" xfId="86" applyNumberFormat="1" applyFont="1" applyFill="1" applyBorder="1" applyAlignment="1" applyProtection="1">
      <alignment horizontal="right"/>
    </xf>
    <xf numFmtId="164" fontId="114" fillId="3" borderId="0" xfId="86" applyNumberFormat="1" applyFont="1" applyFill="1" applyBorder="1" applyProtection="1"/>
    <xf numFmtId="196" fontId="114" fillId="3" borderId="137" xfId="89" applyNumberFormat="1" applyFont="1" applyFill="1" applyBorder="1" applyProtection="1"/>
    <xf numFmtId="196" fontId="114" fillId="3" borderId="138" xfId="89" applyNumberFormat="1" applyFont="1" applyFill="1" applyBorder="1" applyProtection="1"/>
    <xf numFmtId="197" fontId="114" fillId="3" borderId="0" xfId="89" applyNumberFormat="1" applyFont="1" applyFill="1" applyBorder="1" applyProtection="1"/>
    <xf numFmtId="197" fontId="114" fillId="3" borderId="133" xfId="89" applyNumberFormat="1" applyFont="1" applyFill="1" applyBorder="1" applyProtection="1"/>
    <xf numFmtId="197" fontId="114" fillId="3" borderId="137" xfId="89" applyNumberFormat="1" applyFont="1" applyFill="1" applyBorder="1" applyProtection="1"/>
    <xf numFmtId="197" fontId="114" fillId="3" borderId="138" xfId="89" applyNumberFormat="1" applyFont="1" applyFill="1" applyBorder="1" applyProtection="1"/>
    <xf numFmtId="194" fontId="114" fillId="3" borderId="137" xfId="89" applyNumberFormat="1" applyFont="1" applyFill="1" applyBorder="1" applyProtection="1"/>
    <xf numFmtId="194" fontId="114" fillId="3" borderId="138" xfId="89" applyNumberFormat="1" applyFont="1" applyFill="1" applyBorder="1" applyProtection="1"/>
    <xf numFmtId="10" fontId="114" fillId="3" borderId="0" xfId="88" applyNumberFormat="1" applyFont="1" applyFill="1" applyBorder="1" applyProtection="1"/>
    <xf numFmtId="44" fontId="114" fillId="3" borderId="61" xfId="90" applyFont="1" applyFill="1" applyBorder="1" applyProtection="1"/>
    <xf numFmtId="43" fontId="114" fillId="3" borderId="2" xfId="103" applyNumberFormat="1" applyFont="1" applyFill="1" applyBorder="1" applyProtection="1"/>
    <xf numFmtId="43" fontId="114" fillId="3" borderId="134" xfId="103" applyNumberFormat="1" applyFont="1" applyFill="1" applyBorder="1" applyProtection="1"/>
    <xf numFmtId="43" fontId="114" fillId="3" borderId="0" xfId="103" applyNumberFormat="1" applyFont="1" applyFill="1" applyBorder="1" applyProtection="1"/>
    <xf numFmtId="43" fontId="114" fillId="3" borderId="133" xfId="103" applyNumberFormat="1" applyFont="1" applyFill="1" applyBorder="1" applyProtection="1"/>
    <xf numFmtId="43" fontId="114" fillId="3" borderId="137" xfId="103" applyNumberFormat="1" applyFont="1" applyFill="1" applyBorder="1" applyProtection="1"/>
    <xf numFmtId="43" fontId="114" fillId="3" borderId="138" xfId="103" applyNumberFormat="1" applyFont="1" applyFill="1" applyBorder="1" applyProtection="1"/>
    <xf numFmtId="185" fontId="114" fillId="3" borderId="0" xfId="103" applyNumberFormat="1" applyFont="1" applyFill="1" applyBorder="1" applyProtection="1"/>
    <xf numFmtId="194" fontId="115" fillId="3" borderId="0" xfId="89" applyNumberFormat="1" applyFont="1" applyFill="1" applyProtection="1"/>
    <xf numFmtId="164" fontId="114" fillId="3" borderId="0" xfId="86" applyNumberFormat="1" applyFont="1" applyFill="1" applyProtection="1"/>
    <xf numFmtId="194" fontId="115" fillId="3" borderId="2" xfId="86" applyNumberFormat="1" applyFont="1" applyFill="1" applyBorder="1" applyAlignment="1" applyProtection="1">
      <alignment horizontal="right"/>
    </xf>
    <xf numFmtId="164" fontId="114" fillId="3" borderId="2" xfId="86" applyNumberFormat="1" applyFont="1" applyFill="1" applyBorder="1" applyProtection="1"/>
    <xf numFmtId="164" fontId="115" fillId="3" borderId="2" xfId="86" applyNumberFormat="1" applyFont="1" applyFill="1" applyBorder="1" applyProtection="1"/>
    <xf numFmtId="164" fontId="115" fillId="3" borderId="0" xfId="86" applyNumberFormat="1" applyFont="1" applyFill="1" applyProtection="1"/>
    <xf numFmtId="194" fontId="114" fillId="7" borderId="60" xfId="86" applyNumberFormat="1" applyFont="1" applyFill="1" applyBorder="1" applyProtection="1"/>
    <xf numFmtId="194" fontId="114" fillId="3" borderId="135" xfId="89" applyNumberFormat="1" applyFont="1" applyFill="1" applyBorder="1" applyProtection="1"/>
    <xf numFmtId="194" fontId="114" fillId="3" borderId="60" xfId="89" applyNumberFormat="1" applyFont="1" applyFill="1" applyBorder="1" applyProtection="1"/>
    <xf numFmtId="194" fontId="114" fillId="3" borderId="139" xfId="103" applyNumberFormat="1" applyFont="1" applyFill="1" applyBorder="1" applyProtection="1"/>
    <xf numFmtId="194" fontId="115" fillId="3" borderId="57" xfId="86" applyNumberFormat="1" applyFont="1" applyFill="1" applyBorder="1" applyAlignment="1" applyProtection="1">
      <alignment horizontal="right"/>
    </xf>
    <xf numFmtId="194" fontId="115" fillId="3" borderId="61" xfId="86" applyNumberFormat="1" applyFont="1" applyFill="1" applyBorder="1" applyAlignment="1" applyProtection="1">
      <alignment horizontal="right"/>
    </xf>
    <xf numFmtId="194" fontId="115" fillId="3" borderId="58" xfId="86" applyNumberFormat="1" applyFont="1" applyFill="1" applyBorder="1" applyAlignment="1" applyProtection="1">
      <alignment horizontal="right"/>
    </xf>
    <xf numFmtId="194" fontId="115" fillId="7" borderId="61" xfId="86" applyNumberFormat="1" applyFont="1" applyFill="1" applyBorder="1" applyAlignment="1" applyProtection="1">
      <alignment horizontal="right"/>
    </xf>
    <xf numFmtId="194" fontId="115" fillId="7" borderId="58" xfId="86" applyNumberFormat="1" applyFont="1" applyFill="1" applyBorder="1" applyAlignment="1" applyProtection="1">
      <alignment horizontal="right"/>
    </xf>
    <xf numFmtId="178" fontId="115" fillId="17" borderId="0" xfId="86" applyNumberFormat="1" applyFont="1" applyFill="1" applyBorder="1" applyProtection="1">
      <protection locked="0"/>
    </xf>
    <xf numFmtId="178" fontId="115" fillId="7" borderId="133" xfId="86" applyNumberFormat="1" applyFont="1" applyFill="1" applyBorder="1" applyAlignment="1" applyProtection="1">
      <alignment horizontal="right"/>
    </xf>
    <xf numFmtId="41" fontId="171" fillId="7" borderId="0" xfId="84" applyFont="1" applyFill="1" applyAlignment="1" applyProtection="1">
      <alignment horizontal="right"/>
      <protection hidden="1"/>
    </xf>
    <xf numFmtId="164" fontId="114" fillId="7" borderId="61" xfId="86" applyNumberFormat="1" applyFont="1" applyFill="1" applyBorder="1" applyProtection="1"/>
    <xf numFmtId="164" fontId="114" fillId="7" borderId="152" xfId="86" applyNumberFormat="1" applyFont="1" applyFill="1" applyBorder="1" applyProtection="1"/>
    <xf numFmtId="0" fontId="114" fillId="7" borderId="0" xfId="88" applyNumberFormat="1" applyFont="1" applyFill="1" applyBorder="1" applyProtection="1"/>
    <xf numFmtId="0" fontId="115" fillId="7" borderId="0" xfId="86" applyNumberFormat="1" applyFont="1" applyFill="1" applyBorder="1" applyAlignment="1" applyProtection="1">
      <alignment horizontal="right"/>
    </xf>
    <xf numFmtId="0" fontId="114" fillId="7" borderId="0" xfId="86" applyNumberFormat="1" applyFont="1" applyFill="1" applyBorder="1" applyProtection="1"/>
    <xf numFmtId="0" fontId="114" fillId="7" borderId="0" xfId="84" applyNumberFormat="1" applyFont="1" applyFill="1" applyBorder="1" applyProtection="1"/>
    <xf numFmtId="0" fontId="114" fillId="7" borderId="60" xfId="84" applyNumberFormat="1" applyFont="1" applyFill="1" applyBorder="1" applyProtection="1"/>
    <xf numFmtId="0" fontId="114" fillId="7" borderId="0" xfId="86" quotePrefix="1" applyNumberFormat="1" applyFont="1" applyFill="1" applyBorder="1" applyProtection="1"/>
    <xf numFmtId="164" fontId="115" fillId="7" borderId="0" xfId="86" applyNumberFormat="1" applyFont="1" applyFill="1" applyAlignment="1" applyProtection="1">
      <alignment horizontal="right"/>
      <protection hidden="1"/>
    </xf>
    <xf numFmtId="178" fontId="115" fillId="7" borderId="0" xfId="86" applyNumberFormat="1" applyFont="1" applyFill="1" applyBorder="1" applyAlignment="1" applyProtection="1">
      <alignment horizontal="right" shrinkToFit="1"/>
      <protection hidden="1"/>
    </xf>
    <xf numFmtId="178" fontId="109" fillId="17" borderId="0" xfId="86" applyNumberFormat="1" applyFont="1" applyFill="1"/>
    <xf numFmtId="0" fontId="109" fillId="0" borderId="161" xfId="87" applyFont="1" applyFill="1" applyBorder="1" applyAlignment="1">
      <alignment vertical="center"/>
    </xf>
    <xf numFmtId="0" fontId="1" fillId="16" borderId="0" xfId="87" applyFont="1" applyFill="1" applyAlignment="1">
      <alignment horizontal="left" vertical="center" indent="1"/>
    </xf>
    <xf numFmtId="0" fontId="109" fillId="0" borderId="0" xfId="87" applyFont="1" applyFill="1" applyBorder="1" applyAlignment="1">
      <alignment vertical="top" wrapText="1"/>
    </xf>
    <xf numFmtId="0" fontId="109" fillId="0" borderId="57" xfId="87" applyFont="1" applyFill="1" applyBorder="1" applyAlignment="1">
      <alignment vertical="top" wrapText="1"/>
    </xf>
    <xf numFmtId="0" fontId="109" fillId="0" borderId="61" xfId="87" applyFont="1" applyFill="1" applyBorder="1" applyAlignment="1">
      <alignment vertical="top" wrapText="1"/>
    </xf>
    <xf numFmtId="0" fontId="109" fillId="0" borderId="58" xfId="87" applyFont="1" applyFill="1" applyBorder="1" applyAlignment="1">
      <alignment vertical="top" wrapText="1"/>
    </xf>
    <xf numFmtId="0" fontId="109" fillId="0" borderId="60" xfId="87" applyFont="1" applyFill="1" applyBorder="1" applyAlignment="1">
      <alignment vertical="top" wrapText="1"/>
    </xf>
    <xf numFmtId="0" fontId="109" fillId="0" borderId="133" xfId="87" applyFont="1" applyFill="1" applyBorder="1" applyAlignment="1">
      <alignment vertical="top" wrapText="1"/>
    </xf>
    <xf numFmtId="0" fontId="109" fillId="0" borderId="151" xfId="87" applyFont="1" applyFill="1" applyBorder="1" applyAlignment="1">
      <alignment vertical="top" wrapText="1"/>
    </xf>
    <xf numFmtId="0" fontId="109" fillId="0" borderId="152" xfId="87" applyFont="1" applyFill="1" applyBorder="1" applyAlignment="1">
      <alignment vertical="top" wrapText="1"/>
    </xf>
    <xf numFmtId="0" fontId="109" fillId="0" borderId="153" xfId="87" applyFont="1" applyFill="1" applyBorder="1" applyAlignment="1">
      <alignment vertical="top" wrapText="1"/>
    </xf>
    <xf numFmtId="0" fontId="126" fillId="0" borderId="0" xfId="105" applyFont="1" applyFill="1" applyBorder="1" applyAlignment="1">
      <alignment vertical="top"/>
    </xf>
    <xf numFmtId="0" fontId="158" fillId="0" borderId="0" xfId="105" applyFont="1" applyFill="1" applyBorder="1" applyAlignment="1">
      <alignment vertical="top"/>
    </xf>
    <xf numFmtId="0" fontId="70" fillId="7" borderId="0" xfId="75" applyFont="1" applyFill="1" applyAlignment="1">
      <alignment vertical="center"/>
    </xf>
    <xf numFmtId="0" fontId="59" fillId="7" borderId="0" xfId="56" applyFont="1" applyFill="1" applyBorder="1">
      <alignment vertical="center"/>
    </xf>
    <xf numFmtId="0" fontId="30" fillId="7" borderId="0" xfId="1" applyFont="1" applyFill="1" applyBorder="1">
      <alignment vertical="center"/>
    </xf>
    <xf numFmtId="0" fontId="5" fillId="7" borderId="0" xfId="56" applyFill="1" applyBorder="1">
      <alignment vertical="center"/>
    </xf>
    <xf numFmtId="0" fontId="74" fillId="7" borderId="0" xfId="56" applyFont="1" applyFill="1" applyBorder="1">
      <alignment vertical="center"/>
    </xf>
    <xf numFmtId="0" fontId="11" fillId="7" borderId="0" xfId="36" applyFill="1" applyBorder="1">
      <alignment vertical="center"/>
    </xf>
    <xf numFmtId="0" fontId="60" fillId="7" borderId="0" xfId="0" applyFont="1" applyFill="1" applyBorder="1">
      <alignment vertical="center"/>
    </xf>
    <xf numFmtId="0" fontId="95" fillId="7" borderId="0" xfId="49" applyFont="1" applyFill="1" applyBorder="1">
      <alignment vertical="center"/>
    </xf>
    <xf numFmtId="0" fontId="61" fillId="7" borderId="0" xfId="50" applyFont="1" applyFill="1" applyBorder="1">
      <alignment horizontal="center" vertical="center"/>
    </xf>
    <xf numFmtId="0" fontId="96" fillId="7" borderId="0" xfId="50" applyFont="1" applyFill="1" applyBorder="1" applyAlignment="1">
      <alignment vertical="center"/>
    </xf>
    <xf numFmtId="0" fontId="96" fillId="7" borderId="0" xfId="51" applyFont="1" applyFill="1" applyBorder="1" applyAlignment="1">
      <alignment vertical="center"/>
    </xf>
    <xf numFmtId="0" fontId="72" fillId="7" borderId="0" xfId="0" applyFont="1" applyFill="1" applyBorder="1">
      <alignment vertical="center"/>
    </xf>
    <xf numFmtId="0" fontId="73" fillId="7" borderId="0" xfId="39" applyFont="1" applyFill="1" applyBorder="1">
      <alignment vertical="center"/>
    </xf>
    <xf numFmtId="167" fontId="73" fillId="7" borderId="0" xfId="46" applyFont="1" applyFill="1" applyBorder="1" applyAlignment="1">
      <alignment horizontal="right" vertical="center"/>
    </xf>
    <xf numFmtId="180" fontId="73" fillId="7" borderId="0" xfId="46" applyNumberFormat="1" applyFont="1" applyFill="1" applyBorder="1" applyAlignment="1">
      <alignment horizontal="center" vertical="center"/>
    </xf>
    <xf numFmtId="0" fontId="74" fillId="7" borderId="0" xfId="40" applyFont="1" applyFill="1" applyBorder="1">
      <alignment vertical="center"/>
    </xf>
    <xf numFmtId="174" fontId="74" fillId="7" borderId="0" xfId="42" applyNumberFormat="1" applyFont="1" applyFill="1" applyBorder="1">
      <alignment vertical="center"/>
    </xf>
    <xf numFmtId="0" fontId="75" fillId="7" borderId="0" xfId="40" applyFont="1" applyFill="1" applyBorder="1">
      <alignment vertical="center"/>
    </xf>
    <xf numFmtId="175" fontId="75" fillId="7" borderId="0" xfId="43" applyNumberFormat="1" applyFont="1" applyFill="1" applyBorder="1">
      <alignment vertical="center"/>
    </xf>
    <xf numFmtId="174" fontId="73" fillId="7" borderId="0" xfId="42" applyNumberFormat="1" applyFont="1" applyFill="1" applyBorder="1">
      <alignment vertical="center"/>
    </xf>
    <xf numFmtId="0" fontId="74" fillId="7" borderId="0" xfId="56" applyFont="1" applyFill="1" applyBorder="1" applyAlignment="1">
      <alignment horizontal="center" vertical="center"/>
    </xf>
    <xf numFmtId="174" fontId="74" fillId="7" borderId="0" xfId="56" applyNumberFormat="1" applyFont="1" applyFill="1" applyBorder="1">
      <alignment vertical="center"/>
    </xf>
    <xf numFmtId="174" fontId="75" fillId="7" borderId="0" xfId="42" applyNumberFormat="1" applyFont="1" applyFill="1" applyBorder="1">
      <alignment vertical="center"/>
    </xf>
    <xf numFmtId="0" fontId="97" fillId="7" borderId="0" xfId="38" applyFont="1" applyFill="1" applyBorder="1" applyAlignment="1">
      <alignment horizontal="center" vertical="center"/>
    </xf>
    <xf numFmtId="0" fontId="21" fillId="7" borderId="0" xfId="49" applyFill="1" applyBorder="1">
      <alignment vertical="center"/>
    </xf>
    <xf numFmtId="0" fontId="72" fillId="3" borderId="36" xfId="0" applyFont="1" applyFill="1" applyBorder="1">
      <alignment vertical="center"/>
    </xf>
    <xf numFmtId="0" fontId="72" fillId="3" borderId="121" xfId="0" applyFont="1" applyFill="1" applyBorder="1">
      <alignment vertical="center"/>
    </xf>
    <xf numFmtId="190" fontId="72" fillId="4" borderId="114" xfId="0" applyNumberFormat="1" applyFont="1" applyFill="1" applyBorder="1" applyAlignment="1" applyProtection="1">
      <alignment horizontal="center" vertical="center"/>
      <protection locked="0"/>
    </xf>
    <xf numFmtId="190" fontId="72" fillId="4" borderId="115" xfId="0" applyNumberFormat="1" applyFont="1" applyFill="1" applyBorder="1" applyAlignment="1" applyProtection="1">
      <alignment horizontal="center" vertical="center"/>
      <protection locked="0"/>
    </xf>
    <xf numFmtId="190" fontId="72" fillId="4" borderId="119" xfId="0" applyNumberFormat="1" applyFont="1" applyFill="1" applyBorder="1" applyAlignment="1" applyProtection="1">
      <alignment horizontal="center" vertical="center"/>
      <protection locked="0"/>
    </xf>
    <xf numFmtId="190" fontId="72" fillId="4" borderId="120" xfId="0" applyNumberFormat="1" applyFont="1" applyFill="1" applyBorder="1" applyAlignment="1" applyProtection="1">
      <alignment horizontal="center" vertical="center"/>
      <protection locked="0"/>
    </xf>
    <xf numFmtId="190" fontId="72" fillId="4" borderId="75" xfId="0" applyNumberFormat="1" applyFont="1" applyFill="1" applyBorder="1" applyAlignment="1" applyProtection="1">
      <alignment horizontal="center" vertical="center"/>
      <protection locked="0"/>
    </xf>
    <xf numFmtId="190" fontId="72" fillId="4" borderId="103" xfId="0" applyNumberFormat="1" applyFont="1" applyFill="1" applyBorder="1" applyAlignment="1" applyProtection="1">
      <alignment horizontal="center" vertical="center"/>
      <protection locked="0"/>
    </xf>
    <xf numFmtId="190" fontId="72" fillId="4" borderId="77" xfId="0" applyNumberFormat="1" applyFont="1" applyFill="1" applyBorder="1" applyAlignment="1" applyProtection="1">
      <alignment horizontal="center" vertical="center"/>
      <protection locked="0"/>
    </xf>
    <xf numFmtId="190" fontId="72" fillId="4" borderId="87" xfId="0" applyNumberFormat="1" applyFont="1" applyFill="1" applyBorder="1" applyAlignment="1" applyProtection="1">
      <alignment horizontal="center" vertical="center"/>
      <protection locked="0"/>
    </xf>
    <xf numFmtId="0" fontId="72" fillId="4" borderId="112" xfId="9" applyFont="1" applyFill="1" applyBorder="1" applyAlignment="1">
      <alignment horizontal="left" vertical="center"/>
      <protection locked="0"/>
    </xf>
    <xf numFmtId="0" fontId="72" fillId="4" borderId="23" xfId="9" applyFont="1" applyFill="1" applyBorder="1" applyAlignment="1">
      <alignment horizontal="left" vertical="center"/>
      <protection locked="0"/>
    </xf>
    <xf numFmtId="0" fontId="72" fillId="4" borderId="113" xfId="9" applyFont="1" applyFill="1" applyBorder="1" applyAlignment="1">
      <alignment horizontal="left" vertical="center"/>
      <protection locked="0"/>
    </xf>
    <xf numFmtId="0" fontId="72" fillId="4" borderId="116" xfId="9" applyFont="1" applyFill="1" applyBorder="1" applyAlignment="1">
      <alignment horizontal="left" vertical="center"/>
      <protection locked="0"/>
    </xf>
    <xf numFmtId="0" fontId="72" fillId="4" borderId="117" xfId="9" applyFont="1" applyFill="1" applyBorder="1" applyAlignment="1">
      <alignment horizontal="left" vertical="center"/>
      <protection locked="0"/>
    </xf>
    <xf numFmtId="0" fontId="72" fillId="4" borderId="118" xfId="9" applyFont="1" applyFill="1" applyBorder="1" applyAlignment="1">
      <alignment horizontal="left" vertical="center"/>
      <protection locked="0"/>
    </xf>
    <xf numFmtId="0" fontId="72" fillId="3" borderId="114" xfId="0" applyFont="1" applyFill="1" applyBorder="1" applyAlignment="1">
      <alignment horizontal="left" vertical="center"/>
    </xf>
    <xf numFmtId="0" fontId="72" fillId="3" borderId="115" xfId="0" applyFont="1" applyFill="1" applyBorder="1" applyAlignment="1">
      <alignment horizontal="left" vertical="center"/>
    </xf>
    <xf numFmtId="0" fontId="72" fillId="3" borderId="119" xfId="0" applyFont="1" applyFill="1" applyBorder="1" applyAlignment="1">
      <alignment horizontal="left" vertical="center"/>
    </xf>
    <xf numFmtId="0" fontId="72" fillId="3" borderId="120" xfId="0" applyFont="1" applyFill="1" applyBorder="1" applyAlignment="1">
      <alignment horizontal="left" vertical="center"/>
    </xf>
    <xf numFmtId="0" fontId="54" fillId="0" borderId="0" xfId="27" applyFont="1">
      <alignment vertical="center"/>
    </xf>
    <xf numFmtId="186" fontId="72" fillId="3" borderId="48" xfId="9" applyNumberFormat="1" applyFont="1" applyFill="1" applyBorder="1" applyAlignment="1" applyProtection="1">
      <alignment horizontal="left" vertical="center"/>
    </xf>
    <xf numFmtId="186" fontId="72" fillId="3" borderId="8" xfId="9" applyNumberFormat="1" applyFont="1" applyFill="1" applyBorder="1" applyAlignment="1" applyProtection="1">
      <alignment horizontal="left" vertical="center"/>
    </xf>
    <xf numFmtId="0" fontId="72" fillId="4" borderId="99" xfId="9" applyFont="1" applyFill="1" applyBorder="1" applyAlignment="1">
      <alignment horizontal="left" vertical="center"/>
      <protection locked="0"/>
    </xf>
    <xf numFmtId="0" fontId="72" fillId="4" borderId="34" xfId="9" applyFont="1" applyFill="1" applyBorder="1" applyAlignment="1">
      <alignment horizontal="left" vertical="center"/>
      <protection locked="0"/>
    </xf>
    <xf numFmtId="0" fontId="72" fillId="4" borderId="100" xfId="9" applyFont="1" applyFill="1" applyBorder="1" applyAlignment="1">
      <alignment horizontal="left" vertical="center"/>
      <protection locked="0"/>
    </xf>
    <xf numFmtId="0" fontId="82" fillId="0" borderId="0" xfId="6" applyFont="1">
      <alignment vertical="center"/>
    </xf>
    <xf numFmtId="0" fontId="72" fillId="4" borderId="70" xfId="9" applyFont="1" applyFill="1" applyBorder="1" applyAlignment="1">
      <alignment horizontal="left" vertical="center"/>
      <protection locked="0"/>
    </xf>
    <xf numFmtId="0" fontId="72" fillId="4" borderId="71" xfId="9" applyFont="1" applyFill="1" applyBorder="1" applyAlignment="1">
      <alignment horizontal="left" vertical="center"/>
      <protection locked="0"/>
    </xf>
    <xf numFmtId="0" fontId="72" fillId="4" borderId="20" xfId="9" applyFont="1" applyFill="1" applyBorder="1" applyAlignment="1">
      <alignment horizontal="left" vertical="center"/>
      <protection locked="0"/>
    </xf>
    <xf numFmtId="0" fontId="72" fillId="4" borderId="67" xfId="9" applyFont="1" applyFill="1" applyBorder="1" applyAlignment="1">
      <alignment horizontal="left" vertical="center"/>
      <protection locked="0"/>
    </xf>
    <xf numFmtId="0" fontId="72" fillId="4" borderId="68" xfId="9" applyFont="1" applyFill="1" applyBorder="1" applyAlignment="1">
      <alignment horizontal="left" vertical="center"/>
      <protection locked="0"/>
    </xf>
    <xf numFmtId="0" fontId="72" fillId="4" borderId="69" xfId="9" applyFont="1" applyFill="1" applyBorder="1" applyAlignment="1">
      <alignment horizontal="left" vertical="center"/>
      <protection locked="0"/>
    </xf>
    <xf numFmtId="0" fontId="72" fillId="3" borderId="78" xfId="0" applyFont="1" applyFill="1" applyBorder="1" applyAlignment="1">
      <alignment horizontal="left" vertical="center"/>
    </xf>
    <xf numFmtId="0" fontId="72" fillId="3" borderId="80" xfId="0" applyFont="1" applyFill="1" applyBorder="1" applyAlignment="1">
      <alignment horizontal="left" vertical="center"/>
    </xf>
    <xf numFmtId="0" fontId="72" fillId="3" borderId="75" xfId="0" applyFont="1" applyFill="1" applyBorder="1" applyAlignment="1">
      <alignment horizontal="left" vertical="center"/>
    </xf>
    <xf numFmtId="0" fontId="72" fillId="3" borderId="103" xfId="0" applyFont="1" applyFill="1" applyBorder="1" applyAlignment="1">
      <alignment horizontal="left" vertical="center"/>
    </xf>
    <xf numFmtId="0" fontId="72" fillId="3" borderId="77" xfId="0" applyFont="1" applyFill="1" applyBorder="1" applyAlignment="1">
      <alignment horizontal="left" vertical="center"/>
    </xf>
    <xf numFmtId="0" fontId="72" fillId="3" borderId="87" xfId="0" applyFont="1" applyFill="1" applyBorder="1" applyAlignment="1">
      <alignment horizontal="left" vertical="center"/>
    </xf>
    <xf numFmtId="176" fontId="72" fillId="4" borderId="78" xfId="0" applyNumberFormat="1" applyFont="1" applyFill="1" applyBorder="1" applyAlignment="1" applyProtection="1">
      <alignment horizontal="center" vertical="center"/>
      <protection locked="0"/>
    </xf>
    <xf numFmtId="176" fontId="72" fillId="4" borderId="80" xfId="0" applyNumberFormat="1" applyFont="1" applyFill="1" applyBorder="1" applyAlignment="1" applyProtection="1">
      <alignment horizontal="center" vertical="center"/>
      <protection locked="0"/>
    </xf>
    <xf numFmtId="176" fontId="72" fillId="4" borderId="114" xfId="0" applyNumberFormat="1" applyFont="1" applyFill="1" applyBorder="1" applyAlignment="1" applyProtection="1">
      <alignment horizontal="center" vertical="center"/>
      <protection locked="0"/>
    </xf>
    <xf numFmtId="176" fontId="72" fillId="4" borderId="115" xfId="0" applyNumberFormat="1" applyFont="1" applyFill="1" applyBorder="1" applyAlignment="1" applyProtection="1">
      <alignment horizontal="center" vertical="center"/>
      <protection locked="0"/>
    </xf>
    <xf numFmtId="0" fontId="82" fillId="0" borderId="62" xfId="6" applyFont="1" applyBorder="1" applyAlignment="1">
      <alignment horizontal="center" vertical="center"/>
    </xf>
    <xf numFmtId="0" fontId="72" fillId="2" borderId="72" xfId="9" applyFont="1" applyBorder="1" applyAlignment="1">
      <alignment horizontal="left" vertical="center"/>
      <protection locked="0"/>
    </xf>
    <xf numFmtId="0" fontId="72" fillId="2" borderId="73" xfId="9" applyFont="1" applyBorder="1" applyAlignment="1">
      <alignment horizontal="left" vertical="center"/>
      <protection locked="0"/>
    </xf>
    <xf numFmtId="0" fontId="72" fillId="2" borderId="74" xfId="9" applyFont="1" applyBorder="1" applyAlignment="1">
      <alignment horizontal="left" vertical="center"/>
      <protection locked="0"/>
    </xf>
    <xf numFmtId="0" fontId="72" fillId="2" borderId="70" xfId="9" applyFont="1" applyBorder="1" applyAlignment="1">
      <alignment horizontal="left" vertical="center"/>
      <protection locked="0"/>
    </xf>
    <xf numFmtId="0" fontId="72" fillId="2" borderId="71" xfId="9" applyFont="1" applyBorder="1" applyAlignment="1">
      <alignment horizontal="left" vertical="center"/>
      <protection locked="0"/>
    </xf>
    <xf numFmtId="0" fontId="72" fillId="2" borderId="20" xfId="9" applyFont="1" applyBorder="1" applyAlignment="1">
      <alignment horizontal="left" vertical="center"/>
      <protection locked="0"/>
    </xf>
    <xf numFmtId="0" fontId="85" fillId="0" borderId="11" xfId="4" applyFont="1" applyBorder="1" applyAlignment="1">
      <alignment horizontal="center" vertical="center"/>
    </xf>
    <xf numFmtId="0" fontId="85" fillId="0" borderId="25" xfId="4" applyFont="1" applyBorder="1" applyAlignment="1">
      <alignment horizontal="center" vertical="center"/>
    </xf>
    <xf numFmtId="0" fontId="72" fillId="2" borderId="67" xfId="9" applyFont="1" applyBorder="1" applyAlignment="1">
      <alignment horizontal="left" vertical="center"/>
      <protection locked="0"/>
    </xf>
    <xf numFmtId="0" fontId="72" fillId="2" borderId="68" xfId="9" applyFont="1" applyBorder="1" applyAlignment="1">
      <alignment horizontal="left" vertical="center"/>
      <protection locked="0"/>
    </xf>
    <xf numFmtId="0" fontId="72" fillId="2" borderId="69" xfId="9" applyFont="1" applyBorder="1" applyAlignment="1">
      <alignment horizontal="left" vertical="center"/>
      <protection locked="0"/>
    </xf>
    <xf numFmtId="0" fontId="94" fillId="0" borderId="0" xfId="49" applyFont="1" applyAlignment="1">
      <alignment horizontal="left" vertical="center"/>
    </xf>
    <xf numFmtId="181" fontId="86" fillId="0" borderId="0" xfId="59" applyNumberFormat="1" applyFont="1" applyAlignment="1">
      <alignment vertical="center"/>
    </xf>
    <xf numFmtId="0" fontId="78" fillId="2" borderId="72" xfId="73" applyFont="1" applyBorder="1" applyAlignment="1">
      <alignment horizontal="left" vertical="center"/>
      <protection locked="0"/>
    </xf>
    <xf numFmtId="0" fontId="78" fillId="2" borderId="73" xfId="73" applyFont="1" applyBorder="1" applyAlignment="1">
      <alignment horizontal="left" vertical="center"/>
      <protection locked="0"/>
    </xf>
    <xf numFmtId="0" fontId="78" fillId="2" borderId="74" xfId="73" applyFont="1" applyBorder="1" applyAlignment="1">
      <alignment horizontal="left" vertical="center"/>
      <protection locked="0"/>
    </xf>
    <xf numFmtId="0" fontId="86" fillId="0" borderId="0" xfId="6" applyFont="1">
      <alignment vertical="center"/>
    </xf>
    <xf numFmtId="0" fontId="86" fillId="0" borderId="61" xfId="6" applyFont="1" applyBorder="1" applyAlignment="1">
      <alignment horizontal="left" vertical="center"/>
    </xf>
    <xf numFmtId="0" fontId="78" fillId="2" borderId="70" xfId="73" applyFont="1" applyBorder="1" applyAlignment="1">
      <alignment horizontal="left" vertical="center"/>
      <protection locked="0"/>
    </xf>
    <xf numFmtId="0" fontId="78" fillId="2" borderId="71" xfId="73" applyFont="1" applyBorder="1" applyAlignment="1">
      <alignment horizontal="left" vertical="center"/>
      <protection locked="0"/>
    </xf>
    <xf numFmtId="0" fontId="78" fillId="2" borderId="20" xfId="73" applyFont="1" applyBorder="1" applyAlignment="1">
      <alignment horizontal="left" vertical="center"/>
      <protection locked="0"/>
    </xf>
    <xf numFmtId="0" fontId="99" fillId="0" borderId="107" xfId="5" applyFont="1" applyBorder="1" applyAlignment="1">
      <alignment horizontal="center" vertical="center"/>
    </xf>
    <xf numFmtId="0" fontId="104" fillId="0" borderId="0" xfId="6" applyFont="1" applyAlignment="1">
      <alignment horizontal="center" vertical="center" wrapText="1"/>
    </xf>
    <xf numFmtId="0" fontId="78" fillId="2" borderId="67" xfId="73" applyFont="1" applyBorder="1" applyAlignment="1">
      <alignment horizontal="left" vertical="center"/>
      <protection locked="0"/>
    </xf>
    <xf numFmtId="0" fontId="78" fillId="2" borderId="68" xfId="73" applyFont="1" applyBorder="1" applyAlignment="1">
      <alignment horizontal="left" vertical="center"/>
      <protection locked="0"/>
    </xf>
    <xf numFmtId="0" fontId="78" fillId="2" borderId="69" xfId="73" applyFont="1" applyBorder="1" applyAlignment="1">
      <alignment horizontal="left" vertical="center"/>
      <protection locked="0"/>
    </xf>
    <xf numFmtId="0" fontId="86" fillId="0" borderId="62" xfId="6" applyFont="1" applyBorder="1" applyAlignment="1">
      <alignment horizontal="left" vertical="center"/>
    </xf>
    <xf numFmtId="0" fontId="78" fillId="2" borderId="72" xfId="9" applyFont="1" applyBorder="1" applyAlignment="1">
      <alignment horizontal="left" vertical="center"/>
      <protection locked="0"/>
    </xf>
    <xf numFmtId="0" fontId="78" fillId="2" borderId="73" xfId="9" applyFont="1" applyBorder="1" applyAlignment="1">
      <alignment horizontal="left" vertical="center"/>
      <protection locked="0"/>
    </xf>
    <xf numFmtId="0" fontId="81" fillId="0" borderId="0" xfId="6" applyFont="1">
      <alignment vertical="center"/>
    </xf>
    <xf numFmtId="0" fontId="100" fillId="11" borderId="0" xfId="0" applyFont="1" applyFill="1" applyAlignment="1">
      <alignment horizontal="center" vertical="center"/>
    </xf>
    <xf numFmtId="0" fontId="78" fillId="2" borderId="67" xfId="9" applyFont="1" applyBorder="1" applyAlignment="1">
      <alignment horizontal="left" vertical="center"/>
      <protection locked="0"/>
    </xf>
    <xf numFmtId="0" fontId="78" fillId="2" borderId="68" xfId="9" applyFont="1" applyBorder="1" applyAlignment="1">
      <alignment horizontal="left" vertical="center"/>
      <protection locked="0"/>
    </xf>
    <xf numFmtId="0" fontId="81" fillId="0" borderId="0" xfId="6" applyFont="1" applyAlignment="1">
      <alignment horizontal="center" vertical="center"/>
    </xf>
    <xf numFmtId="0" fontId="0" fillId="10" borderId="57" xfId="0" applyFill="1" applyBorder="1" applyAlignment="1">
      <alignment horizontal="center" vertical="center"/>
    </xf>
    <xf numFmtId="0" fontId="0" fillId="10" borderId="58" xfId="0" applyFill="1" applyBorder="1" applyAlignment="1">
      <alignment horizontal="center" vertical="center"/>
    </xf>
    <xf numFmtId="174" fontId="78" fillId="2" borderId="78" xfId="59" applyNumberFormat="1" applyFont="1" applyFill="1" applyBorder="1" applyAlignment="1" applyProtection="1">
      <alignment horizontal="center" vertical="center"/>
      <protection locked="0"/>
    </xf>
    <xf numFmtId="174" fontId="78" fillId="2" borderId="80" xfId="59" applyNumberFormat="1" applyFont="1" applyFill="1" applyBorder="1" applyAlignment="1" applyProtection="1">
      <alignment horizontal="center" vertical="center"/>
      <protection locked="0"/>
    </xf>
    <xf numFmtId="174" fontId="78" fillId="2" borderId="75" xfId="59" applyNumberFormat="1" applyFont="1" applyFill="1" applyBorder="1" applyAlignment="1" applyProtection="1">
      <alignment horizontal="center" vertical="center"/>
      <protection locked="0"/>
    </xf>
    <xf numFmtId="174" fontId="78" fillId="2" borderId="103" xfId="59" applyNumberFormat="1" applyFont="1" applyFill="1" applyBorder="1" applyAlignment="1" applyProtection="1">
      <alignment horizontal="center" vertical="center"/>
      <protection locked="0"/>
    </xf>
    <xf numFmtId="0" fontId="78" fillId="2" borderId="70" xfId="9" applyFont="1" applyBorder="1" applyAlignment="1">
      <alignment horizontal="left" vertical="center"/>
      <protection locked="0"/>
    </xf>
    <xf numFmtId="0" fontId="78" fillId="2" borderId="71" xfId="9" applyFont="1" applyBorder="1" applyAlignment="1">
      <alignment horizontal="left" vertical="center"/>
      <protection locked="0"/>
    </xf>
    <xf numFmtId="178" fontId="103" fillId="0" borderId="61" xfId="58" applyNumberFormat="1" applyFont="1" applyBorder="1" applyAlignment="1">
      <alignment horizontal="center" vertical="center"/>
    </xf>
    <xf numFmtId="0" fontId="103" fillId="0" borderId="61" xfId="6" applyFont="1" applyBorder="1" applyAlignment="1">
      <alignment horizontal="left" vertical="center"/>
    </xf>
    <xf numFmtId="174" fontId="78" fillId="2" borderId="63" xfId="59" applyNumberFormat="1" applyFont="1" applyFill="1" applyBorder="1" applyAlignment="1" applyProtection="1">
      <alignment horizontal="center" vertical="center"/>
      <protection locked="0"/>
    </xf>
    <xf numFmtId="174" fontId="78" fillId="2" borderId="128" xfId="59" applyNumberFormat="1" applyFont="1" applyFill="1" applyBorder="1" applyAlignment="1" applyProtection="1">
      <alignment horizontal="center" vertical="center"/>
      <protection locked="0"/>
    </xf>
    <xf numFmtId="182" fontId="78" fillId="2" borderId="64" xfId="67" applyFont="1" applyBorder="1" applyAlignment="1">
      <alignment horizontal="left" vertical="center"/>
      <protection locked="0"/>
    </xf>
    <xf numFmtId="182" fontId="78" fillId="2" borderId="21" xfId="67" applyFont="1" applyBorder="1" applyAlignment="1">
      <alignment horizontal="left" vertical="center"/>
      <protection locked="0"/>
    </xf>
    <xf numFmtId="182" fontId="90" fillId="0" borderId="11" xfId="66" applyFont="1" applyBorder="1" applyAlignment="1">
      <alignment horizontal="center" vertical="center"/>
    </xf>
    <xf numFmtId="182" fontId="81" fillId="0" borderId="0" xfId="65" applyFont="1" applyAlignment="1">
      <alignment horizontal="center" vertical="center" wrapText="1"/>
    </xf>
    <xf numFmtId="2" fontId="85" fillId="0" borderId="16" xfId="65" applyNumberFormat="1" applyFont="1" applyBorder="1" applyAlignment="1">
      <alignment horizontal="center" vertical="center" textRotation="90"/>
    </xf>
    <xf numFmtId="2" fontId="85" fillId="0" borderId="37" xfId="65" applyNumberFormat="1" applyFont="1" applyBorder="1" applyAlignment="1">
      <alignment horizontal="center" vertical="center" textRotation="90"/>
    </xf>
    <xf numFmtId="2" fontId="85" fillId="0" borderId="38" xfId="65" applyNumberFormat="1" applyFont="1" applyBorder="1" applyAlignment="1">
      <alignment horizontal="center" vertical="center" textRotation="90"/>
    </xf>
    <xf numFmtId="182" fontId="78" fillId="2" borderId="39" xfId="67" applyFont="1" applyBorder="1" applyAlignment="1">
      <alignment horizontal="left" vertical="center"/>
      <protection locked="0"/>
    </xf>
    <xf numFmtId="182" fontId="78" fillId="2" borderId="44" xfId="67" applyFont="1" applyBorder="1" applyAlignment="1">
      <alignment horizontal="left" vertical="center"/>
      <protection locked="0"/>
    </xf>
    <xf numFmtId="164" fontId="72" fillId="3" borderId="1" xfId="58" applyFont="1" applyFill="1" applyBorder="1" applyAlignment="1">
      <alignment vertical="center"/>
    </xf>
    <xf numFmtId="41" fontId="78" fillId="4" borderId="76" xfId="0" applyNumberFormat="1" applyFont="1" applyFill="1" applyBorder="1" applyAlignment="1" applyProtection="1">
      <alignment horizontal="right" vertical="center"/>
      <protection locked="0"/>
    </xf>
    <xf numFmtId="41" fontId="78" fillId="4" borderId="82" xfId="0" applyNumberFormat="1" applyFont="1" applyFill="1" applyBorder="1" applyAlignment="1" applyProtection="1">
      <alignment horizontal="right" vertical="center"/>
      <protection locked="0"/>
    </xf>
    <xf numFmtId="41" fontId="78" fillId="4" borderId="77" xfId="0" applyNumberFormat="1" applyFont="1" applyFill="1" applyBorder="1" applyAlignment="1" applyProtection="1">
      <alignment horizontal="right" vertical="center"/>
      <protection locked="0"/>
    </xf>
    <xf numFmtId="41" fontId="78" fillId="4" borderId="87" xfId="0" applyNumberFormat="1" applyFont="1" applyFill="1" applyBorder="1" applyAlignment="1" applyProtection="1">
      <alignment horizontal="right" vertical="center"/>
      <protection locked="0"/>
    </xf>
    <xf numFmtId="3" fontId="78" fillId="4" borderId="76" xfId="0" applyNumberFormat="1" applyFont="1" applyFill="1" applyBorder="1" applyAlignment="1" applyProtection="1">
      <alignment horizontal="center" vertical="center"/>
      <protection locked="0"/>
    </xf>
    <xf numFmtId="3" fontId="78" fillId="4" borderId="82" xfId="0" applyNumberFormat="1" applyFont="1" applyFill="1" applyBorder="1" applyAlignment="1" applyProtection="1">
      <alignment horizontal="center" vertical="center"/>
      <protection locked="0"/>
    </xf>
    <xf numFmtId="3" fontId="78" fillId="4" borderId="77" xfId="0" applyNumberFormat="1" applyFont="1" applyFill="1" applyBorder="1" applyAlignment="1" applyProtection="1">
      <alignment horizontal="center" vertical="center"/>
      <protection locked="0"/>
    </xf>
    <xf numFmtId="3" fontId="78" fillId="4" borderId="87" xfId="0" applyNumberFormat="1" applyFont="1" applyFill="1" applyBorder="1" applyAlignment="1" applyProtection="1">
      <alignment horizontal="center" vertical="center"/>
      <protection locked="0"/>
    </xf>
    <xf numFmtId="164" fontId="72" fillId="3" borderId="1" xfId="58" applyFont="1" applyFill="1" applyBorder="1" applyAlignment="1">
      <alignment horizontal="left" vertical="center"/>
    </xf>
    <xf numFmtId="0" fontId="72" fillId="10" borderId="67" xfId="9" applyFont="1" applyFill="1" applyBorder="1" applyAlignment="1" applyProtection="1">
      <alignment horizontal="left" vertical="center"/>
    </xf>
    <xf numFmtId="0" fontId="72" fillId="10" borderId="68" xfId="9" applyFont="1" applyFill="1" applyBorder="1" applyAlignment="1" applyProtection="1">
      <alignment horizontal="left" vertical="center"/>
    </xf>
    <xf numFmtId="0" fontId="72" fillId="10" borderId="69" xfId="9" applyFont="1" applyFill="1" applyBorder="1" applyAlignment="1" applyProtection="1">
      <alignment horizontal="left" vertical="center"/>
    </xf>
    <xf numFmtId="0" fontId="72" fillId="2" borderId="64" xfId="9" applyFont="1" applyBorder="1" applyAlignment="1">
      <alignment horizontal="left" vertical="center"/>
      <protection locked="0"/>
    </xf>
    <xf numFmtId="0" fontId="72" fillId="2" borderId="8" xfId="9" applyFont="1" applyBorder="1" applyAlignment="1">
      <alignment horizontal="left" vertical="center"/>
      <protection locked="0"/>
    </xf>
    <xf numFmtId="0" fontId="72" fillId="2" borderId="19" xfId="9" applyFont="1" applyBorder="1" applyAlignment="1">
      <alignment horizontal="left" vertical="center"/>
      <protection locked="0"/>
    </xf>
    <xf numFmtId="0" fontId="82" fillId="0" borderId="13" xfId="6" applyFont="1" applyBorder="1" applyAlignment="1">
      <alignment horizontal="center" vertical="center"/>
    </xf>
    <xf numFmtId="0" fontId="82" fillId="0" borderId="59" xfId="6" applyFont="1" applyBorder="1" applyAlignment="1">
      <alignment horizontal="center" vertical="center"/>
    </xf>
    <xf numFmtId="0" fontId="82" fillId="0" borderId="14" xfId="6" applyFont="1" applyBorder="1" applyAlignment="1">
      <alignment horizontal="center" vertical="center"/>
    </xf>
    <xf numFmtId="0" fontId="82" fillId="0" borderId="13" xfId="6" applyFont="1" applyBorder="1" applyAlignment="1">
      <alignment horizontal="center" vertical="center" wrapText="1"/>
    </xf>
    <xf numFmtId="0" fontId="82" fillId="0" borderId="14" xfId="6" applyFont="1" applyBorder="1" applyAlignment="1">
      <alignment horizontal="center" vertical="center" wrapText="1"/>
    </xf>
    <xf numFmtId="0" fontId="83" fillId="0" borderId="13" xfId="0" applyFont="1" applyBorder="1" applyAlignment="1">
      <alignment horizontal="center" vertical="center"/>
    </xf>
    <xf numFmtId="0" fontId="83" fillId="0" borderId="14" xfId="0" applyFont="1" applyBorder="1" applyAlignment="1">
      <alignment horizontal="center" vertical="center"/>
    </xf>
    <xf numFmtId="41" fontId="78" fillId="10" borderId="78" xfId="0" applyNumberFormat="1" applyFont="1" applyFill="1" applyBorder="1" applyAlignment="1">
      <alignment horizontal="right" vertical="center"/>
    </xf>
    <xf numFmtId="41" fontId="78" fillId="10" borderId="80" xfId="0" applyNumberFormat="1" applyFont="1" applyFill="1" applyBorder="1" applyAlignment="1">
      <alignment horizontal="right" vertical="center"/>
    </xf>
    <xf numFmtId="0" fontId="22" fillId="0" borderId="0" xfId="27">
      <alignment vertical="center"/>
    </xf>
    <xf numFmtId="0" fontId="109" fillId="0" borderId="0" xfId="87" applyFont="1" applyFill="1" applyBorder="1" applyAlignment="1" applyProtection="1">
      <alignment horizontal="center" vertical="center"/>
      <protection locked="0"/>
    </xf>
    <xf numFmtId="0" fontId="109" fillId="0" borderId="159" xfId="87" applyFont="1" applyFill="1" applyBorder="1" applyAlignment="1">
      <alignment horizontal="center" vertical="top" wrapText="1"/>
    </xf>
    <xf numFmtId="0" fontId="109" fillId="0" borderId="5" xfId="87" applyFont="1" applyFill="1" applyBorder="1" applyAlignment="1">
      <alignment horizontal="center" vertical="top" wrapText="1"/>
    </xf>
    <xf numFmtId="0" fontId="109" fillId="0" borderId="160" xfId="87" applyFont="1" applyFill="1" applyBorder="1" applyAlignment="1">
      <alignment horizontal="center" vertical="top" wrapText="1"/>
    </xf>
    <xf numFmtId="0" fontId="109" fillId="0" borderId="147" xfId="87" applyFont="1" applyFill="1" applyBorder="1" applyAlignment="1">
      <alignment horizontal="center" vertical="top" wrapText="1"/>
    </xf>
    <xf numFmtId="0" fontId="109" fillId="0" borderId="0" xfId="87" applyFont="1" applyFill="1" applyBorder="1" applyAlignment="1">
      <alignment horizontal="center" vertical="top" wrapText="1"/>
    </xf>
    <xf numFmtId="0" fontId="109" fillId="0" borderId="6" xfId="87" applyFont="1" applyFill="1" applyBorder="1" applyAlignment="1">
      <alignment horizontal="center" vertical="top" wrapText="1"/>
    </xf>
    <xf numFmtId="0" fontId="44" fillId="0" borderId="0" xfId="27" applyFont="1">
      <alignment vertical="center"/>
    </xf>
  </cellXfs>
  <cellStyles count="107">
    <cellStyle name="Accent1 2" xfId="91"/>
    <cellStyle name="Accent2 2" xfId="92"/>
    <cellStyle name="Accent4 2" xfId="93"/>
    <cellStyle name="Assumption Currency." xfId="15"/>
    <cellStyle name="Assumption Date." xfId="11"/>
    <cellStyle name="Assumption Heading." xfId="9"/>
    <cellStyle name="Assumption Heading. 2" xfId="67"/>
    <cellStyle name="Assumption Heading. 3" xfId="73"/>
    <cellStyle name="Assumption Multiple." xfId="14"/>
    <cellStyle name="Assumption Number." xfId="12"/>
    <cellStyle name="Assumption Number. 2" xfId="72"/>
    <cellStyle name="Assumption Percentage." xfId="13"/>
    <cellStyle name="Assumption Percentage. 2" xfId="74"/>
    <cellStyle name="Assumption Year." xfId="10"/>
    <cellStyle name="Cell Link." xfId="16"/>
    <cellStyle name="Check Cell 2" xfId="94"/>
    <cellStyle name="Comma" xfId="58" builtinId="3"/>
    <cellStyle name="Comma [0]" xfId="84" builtinId="6"/>
    <cellStyle name="Comma [0] 2" xfId="89"/>
    <cellStyle name="Comma 2" xfId="95"/>
    <cellStyle name="Comma 3" xfId="96"/>
    <cellStyle name="Comma 4" xfId="103"/>
    <cellStyle name="Comma_financialplan" xfId="86"/>
    <cellStyle name="Currency" xfId="59" builtinId="4"/>
    <cellStyle name="Currency 2" xfId="61"/>
    <cellStyle name="Currency 3" xfId="90"/>
    <cellStyle name="Currency 4" xfId="97"/>
    <cellStyle name="Currency 5" xfId="98"/>
    <cellStyle name="Currency." xfId="22"/>
    <cellStyle name="Date." xfId="18"/>
    <cellStyle name="Header2" xfId="69"/>
    <cellStyle name="Heading 1." xfId="4"/>
    <cellStyle name="Heading 1. 3" xfId="66"/>
    <cellStyle name="Heading 2." xfId="5"/>
    <cellStyle name="Heading 3." xfId="6"/>
    <cellStyle name="Heading 3. 3" xfId="65"/>
    <cellStyle name="Heading 4." xfId="7"/>
    <cellStyle name="Hyperlink" xfId="85" builtinId="8"/>
    <cellStyle name="Hyperlink 2" xfId="77"/>
    <cellStyle name="Hyperlink 2 2" xfId="79"/>
    <cellStyle name="Hyperlink 2 3" xfId="80"/>
    <cellStyle name="Hyperlink 3" xfId="99"/>
    <cellStyle name="Hyperlink 4" xfId="106"/>
    <cellStyle name="Hyperlink Arrow." xfId="28"/>
    <cellStyle name="Hyperlink Check." xfId="29"/>
    <cellStyle name="Hyperlink Text." xfId="27"/>
    <cellStyle name="Hyperlink TOC 1." xfId="30"/>
    <cellStyle name="Hyperlink TOC 2." xfId="31"/>
    <cellStyle name="Hyperlink TOC 3." xfId="32"/>
    <cellStyle name="Hyperlink TOC 4." xfId="33"/>
    <cellStyle name="Lookup Table Heading." xfId="24"/>
    <cellStyle name="Lookup Table Label." xfId="26"/>
    <cellStyle name="Lookup Table Number." xfId="25"/>
    <cellStyle name="Model Name." xfId="3"/>
    <cellStyle name="Model Name. 3" xfId="70"/>
    <cellStyle name="Multiple." xfId="21"/>
    <cellStyle name="Normal" xfId="0" builtinId="0" customBuiltin="1"/>
    <cellStyle name="Normal 10" xfId="104"/>
    <cellStyle name="Normal 2" xfId="60"/>
    <cellStyle name="Normal 2 3" xfId="100"/>
    <cellStyle name="Normal 3" xfId="71"/>
    <cellStyle name="Normal 4" xfId="76"/>
    <cellStyle name="Normal 5" xfId="75"/>
    <cellStyle name="Normal 6" xfId="78"/>
    <cellStyle name="Normal 6 2" xfId="82"/>
    <cellStyle name="Normal 7" xfId="81"/>
    <cellStyle name="Normal 7 2" xfId="83"/>
    <cellStyle name="Normal 8" xfId="87"/>
    <cellStyle name="Normal 8 2" xfId="105"/>
    <cellStyle name="Normal 9" xfId="101"/>
    <cellStyle name="Number." xfId="19"/>
    <cellStyle name="Percent" xfId="57" builtinId="5"/>
    <cellStyle name="Percent 2" xfId="62"/>
    <cellStyle name="Percent 3" xfId="88"/>
    <cellStyle name="Percent 4" xfId="102"/>
    <cellStyle name="Percentage." xfId="20"/>
    <cellStyle name="Period Title." xfId="23"/>
    <cellStyle name="Presentation Currency." xfId="45"/>
    <cellStyle name="Presentation Date." xfId="47"/>
    <cellStyle name="Presentation Heading 1." xfId="37"/>
    <cellStyle name="Presentation Heading 2." xfId="38"/>
    <cellStyle name="Presentation Heading 3." xfId="39"/>
    <cellStyle name="Presentation Heading 4." xfId="40"/>
    <cellStyle name="Presentation Hyperlink Arrow." xfId="50"/>
    <cellStyle name="Presentation Hyperlink Check." xfId="51"/>
    <cellStyle name="Presentation Hyperlink Text." xfId="49"/>
    <cellStyle name="Presentation Model Name." xfId="36"/>
    <cellStyle name="Presentation Multiple." xfId="44"/>
    <cellStyle name="Presentation Normal." xfId="56"/>
    <cellStyle name="Presentation Normal. 2" xfId="68"/>
    <cellStyle name="Presentation Number." xfId="42"/>
    <cellStyle name="Presentation Percentage." xfId="43"/>
    <cellStyle name="Presentation Period Title." xfId="48"/>
    <cellStyle name="Presentation Section Number." xfId="35"/>
    <cellStyle name="Presentation Sheet Title." xfId="34"/>
    <cellStyle name="Presentation Sub Total." xfId="41"/>
    <cellStyle name="Presentation TOC 1." xfId="52"/>
    <cellStyle name="Presentation TOC 2." xfId="53"/>
    <cellStyle name="Presentation TOC 3." xfId="54"/>
    <cellStyle name="Presentation TOC 4." xfId="55"/>
    <cellStyle name="Presentation Year." xfId="46"/>
    <cellStyle name="Section Number." xfId="2"/>
    <cellStyle name="Sheet Title." xfId="1"/>
    <cellStyle name="Sheet Title. 3" xfId="63"/>
    <cellStyle name="Sub Total." xfId="8"/>
    <cellStyle name="Year." xfId="17"/>
    <cellStyle name="Обычный 2" xfId="64"/>
  </cellStyles>
  <dxfs count="455">
    <dxf>
      <font>
        <b/>
        <i val="0"/>
        <color theme="4" tint="-0.499984740745262"/>
      </font>
      <fill>
        <patternFill>
          <bgColor theme="4" tint="0.79998168889431442"/>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0070C0"/>
      </font>
    </dxf>
    <dxf>
      <font>
        <color rgb="FF0070C0"/>
      </font>
    </dxf>
    <dxf>
      <fill>
        <patternFill patternType="solid">
          <fgColor indexed="64"/>
          <bgColor rgb="FFFFFF99"/>
        </patternFill>
      </fill>
    </dxf>
    <dxf>
      <font>
        <color theme="0" tint="-0.14996795556505021"/>
      </font>
      <fill>
        <patternFill>
          <bgColor theme="0" tint="-0.14996795556505021"/>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condense val="0"/>
        <extend val="0"/>
        <color indexed="9"/>
      </font>
    </dxf>
    <dxf>
      <font>
        <condense val="0"/>
        <extend val="0"/>
        <color indexed="9"/>
      </font>
    </dxf>
    <dxf>
      <font>
        <condense val="0"/>
        <extend val="0"/>
        <color indexed="9"/>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
      <font>
        <b/>
        <i val="0"/>
        <color indexed="58"/>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FFFF99"/>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993366"/>
      <rgbColor rgb="00339966"/>
      <rgbColor rgb="00CB2840"/>
      <rgbColor rgb="00007767"/>
      <rgbColor rgb="000069B3"/>
      <rgbColor rgb="00993366"/>
      <rgbColor rgb="00FFFF78"/>
      <rgbColor rgb="00FFFFFF"/>
    </indexedColors>
    <mruColors>
      <color rgb="FF4472C4"/>
      <color rgb="FFFFFF66"/>
      <color rgb="FF66FF33"/>
      <color rgb="FF9966FF"/>
      <color rgb="FF70AD47"/>
      <color rgb="FF00FFCC"/>
      <color rgb="FFFF5050"/>
      <color rgb="FF0069B3"/>
      <color rgb="FFFFFF99"/>
      <color rgb="FFD8D8D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3.8710238940339703E-2"/>
          <c:w val="0.63861102362204702"/>
          <c:h val="0.96128976105966002"/>
        </c:manualLayout>
      </c:layout>
      <c:doughnutChart>
        <c:varyColors val="1"/>
        <c:ser>
          <c:idx val="0"/>
          <c:order val="0"/>
          <c:tx>
            <c:v>One-Time Costs</c:v>
          </c:tx>
          <c:spPr>
            <a:ln>
              <a:noFill/>
            </a:ln>
          </c:spPr>
          <c:dPt>
            <c:idx val="0"/>
            <c:bubble3D val="0"/>
            <c:spPr>
              <a:solidFill>
                <a:srgbClr val="191764"/>
              </a:solidFill>
              <a:ln w="25400">
                <a:noFill/>
              </a:ln>
            </c:spPr>
          </c:dPt>
          <c:dPt>
            <c:idx val="1"/>
            <c:bubble3D val="0"/>
            <c:spPr>
              <a:solidFill>
                <a:srgbClr val="ED7D31"/>
              </a:solidFill>
              <a:ln w="25400">
                <a:noFill/>
              </a:ln>
            </c:spPr>
          </c:dPt>
          <c:dPt>
            <c:idx val="2"/>
            <c:bubble3D val="0"/>
            <c:spPr>
              <a:solidFill>
                <a:srgbClr val="71ABD7"/>
              </a:solidFill>
              <a:ln w="25400">
                <a:noFill/>
              </a:ln>
            </c:spPr>
          </c:dPt>
          <c:dPt>
            <c:idx val="3"/>
            <c:bubble3D val="0"/>
            <c:spPr>
              <a:solidFill>
                <a:srgbClr val="FFC000"/>
              </a:solidFill>
              <a:ln w="25400">
                <a:noFill/>
              </a:ln>
            </c:spPr>
          </c:dPt>
          <c:dLbls>
            <c:dLbl>
              <c:idx val="0"/>
              <c:layout>
                <c:manualLayout>
                  <c:x val="0.48154698162729698"/>
                  <c:y val="-0.50427003076228405"/>
                </c:manualLayout>
              </c:layout>
              <c:tx>
                <c:rich>
                  <a:bodyPr/>
                  <a:lstStyle/>
                  <a:p>
                    <a:pPr algn="l">
                      <a:defRPr sz="1000" b="0" i="0" u="none" strike="noStrike" baseline="0">
                        <a:solidFill>
                          <a:srgbClr val="000000"/>
                        </a:solidFill>
                        <a:latin typeface="Calibri"/>
                        <a:ea typeface="Calibri"/>
                        <a:cs typeface="Calibri"/>
                      </a:defRPr>
                    </a:pPr>
                    <a:r>
                      <a:rPr lang="en-US" sz="3000" b="0" i="0" u="none" strike="noStrike" baseline="0">
                        <a:solidFill>
                          <a:srgbClr val="244062"/>
                        </a:solidFill>
                        <a:latin typeface="Helvetica"/>
                        <a:cs typeface="Helvetica"/>
                      </a:rPr>
                      <a:t>[PERCENTAGE]</a:t>
                    </a:r>
                    <a:endParaRPr lang="en-US" sz="2500" b="0" i="0" u="none" strike="noStrike" baseline="0">
                      <a:solidFill>
                        <a:srgbClr val="244062"/>
                      </a:solidFill>
                      <a:latin typeface="Helvetica"/>
                      <a:cs typeface="Helvetica"/>
                    </a:endParaRPr>
                  </a:p>
                  <a:p>
                    <a:pPr algn="l">
                      <a:defRPr sz="1000" b="0" i="0" u="none" strike="noStrike" baseline="0">
                        <a:solidFill>
                          <a:srgbClr val="000000"/>
                        </a:solidFill>
                        <a:latin typeface="Calibri"/>
                        <a:ea typeface="Calibri"/>
                        <a:cs typeface="Calibri"/>
                      </a:defRPr>
                    </a:pPr>
                    <a:r>
                      <a:rPr lang="en-US" sz="1600" b="0" i="0" u="none" strike="noStrike" baseline="0">
                        <a:solidFill>
                          <a:srgbClr val="244062"/>
                        </a:solidFill>
                        <a:latin typeface="Helvetica"/>
                        <a:cs typeface="Helvetica"/>
                      </a:rPr>
                      <a:t>[PERCENTAGE]</a:t>
                    </a:r>
                  </a:p>
                  <a:p>
                    <a:pPr algn="l">
                      <a:defRPr sz="1000" b="0" i="0" u="none" strike="noStrike" baseline="0">
                        <a:solidFill>
                          <a:srgbClr val="000000"/>
                        </a:solidFill>
                        <a:latin typeface="Calibri"/>
                        <a:ea typeface="Calibri"/>
                        <a:cs typeface="Calibri"/>
                      </a:defRPr>
                    </a:pPr>
                    <a:r>
                      <a:rPr lang="en-US" sz="1600" b="0" i="0" u="none" strike="noStrike" baseline="0">
                        <a:solidFill>
                          <a:srgbClr val="244062"/>
                        </a:solidFill>
                        <a:latin typeface="Helvetica"/>
                        <a:cs typeface="Helvetica"/>
                      </a:rPr>
                      <a:t>[</a:t>
                    </a:r>
                  </a:p>
                </c:rich>
              </c:tx>
              <c:spPr>
                <a:noFill/>
                <a:ln w="25400">
                  <a:noFill/>
                </a:ln>
              </c:spPr>
              <c:showLegendKey val="0"/>
              <c:showVal val="0"/>
              <c:showCatName val="0"/>
              <c:showSerName val="0"/>
              <c:showPercent val="0"/>
              <c:showBubbleSize val="0"/>
            </c:dLbl>
            <c:dLbl>
              <c:idx val="2"/>
              <c:layout>
                <c:manualLayout>
                  <c:x val="0.51747576552930896"/>
                  <c:y val="0.47394378122089598"/>
                </c:manualLayout>
              </c:layout>
              <c:tx>
                <c:rich>
                  <a:bodyPr/>
                  <a:lstStyle/>
                  <a:p>
                    <a:pPr algn="l">
                      <a:defRPr sz="1000" b="0" i="0" u="none" strike="noStrike" baseline="0">
                        <a:solidFill>
                          <a:srgbClr val="000000"/>
                        </a:solidFill>
                        <a:latin typeface="Calibri"/>
                        <a:ea typeface="Calibri"/>
                        <a:cs typeface="Calibri"/>
                      </a:defRPr>
                    </a:pPr>
                    <a:r>
                      <a:rPr lang="en-US" sz="2500" b="0" i="0" u="none" strike="noStrike" baseline="0">
                        <a:solidFill>
                          <a:srgbClr val="59B1E2"/>
                        </a:solidFill>
                        <a:latin typeface="Helvetica"/>
                        <a:cs typeface="Helvetica"/>
                      </a:rPr>
                      <a:t>[PERCENTAGE]</a:t>
                    </a:r>
                    <a:endParaRPr lang="en-US" sz="3000" b="0" i="0" u="none" strike="noStrike" baseline="0">
                      <a:solidFill>
                        <a:srgbClr val="59B1E2"/>
                      </a:solidFill>
                      <a:latin typeface="Helvetica"/>
                      <a:cs typeface="Helvetica"/>
                    </a:endParaRPr>
                  </a:p>
                  <a:p>
                    <a:pPr algn="l">
                      <a:defRPr sz="1000" b="0" i="0" u="none" strike="noStrike" baseline="0">
                        <a:solidFill>
                          <a:srgbClr val="000000"/>
                        </a:solidFill>
                        <a:latin typeface="Calibri"/>
                        <a:ea typeface="Calibri"/>
                        <a:cs typeface="Calibri"/>
                      </a:defRPr>
                    </a:pPr>
                    <a:r>
                      <a:rPr lang="en-US" sz="1600" b="0" i="0" u="none" strike="noStrike" baseline="0">
                        <a:solidFill>
                          <a:srgbClr val="59B1E2"/>
                        </a:solidFill>
                        <a:latin typeface="Helvetica"/>
                        <a:cs typeface="Helvetica"/>
                      </a:rPr>
                      <a:t>[PERCENTAGE]</a:t>
                    </a:r>
                  </a:p>
                  <a:p>
                    <a:pPr algn="l">
                      <a:defRPr sz="1000" b="0" i="0" u="none" strike="noStrike" baseline="0">
                        <a:solidFill>
                          <a:srgbClr val="000000"/>
                        </a:solidFill>
                        <a:latin typeface="Calibri"/>
                        <a:ea typeface="Calibri"/>
                        <a:cs typeface="Calibri"/>
                      </a:defRPr>
                    </a:pPr>
                    <a:r>
                      <a:rPr lang="en-US" sz="1600" b="0" i="0" u="none" strike="noStrike" baseline="0">
                        <a:solidFill>
                          <a:srgbClr val="59B1E2"/>
                        </a:solidFill>
                        <a:latin typeface="Helvetica"/>
                        <a:cs typeface="Helvetica"/>
                      </a:rPr>
                      <a:t>[P</a:t>
                    </a:r>
                  </a:p>
                </c:rich>
              </c:tx>
              <c:spPr>
                <a:noFill/>
                <a:ln w="25400">
                  <a:noFill/>
                </a:ln>
              </c:spPr>
              <c:showLegendKey val="0"/>
              <c:showVal val="0"/>
              <c:showCatName val="0"/>
              <c:showSerName val="0"/>
              <c:showPercent val="0"/>
              <c:showBubbleSize val="0"/>
            </c:dLbl>
            <c:spPr>
              <a:noFill/>
              <a:ln w="25400">
                <a:noFill/>
              </a:ln>
            </c:spPr>
            <c:txPr>
              <a:bodyPr/>
              <a:lstStyle/>
              <a:p>
                <a:pPr>
                  <a:defRPr sz="900" b="0" i="0" u="none" strike="noStrike" baseline="0">
                    <a:solidFill>
                      <a:srgbClr val="404040"/>
                    </a:solidFill>
                    <a:latin typeface="Calibri"/>
                    <a:ea typeface="Calibri"/>
                    <a:cs typeface="Calibri"/>
                  </a:defRPr>
                </a:pPr>
                <a:endParaRPr lang="en-US"/>
              </a:p>
            </c:txPr>
            <c:showLegendKey val="0"/>
            <c:showVal val="0"/>
            <c:showCatName val="0"/>
            <c:showSerName val="0"/>
            <c:showPercent val="1"/>
            <c:showBubbleSize val="0"/>
            <c:showLeaderLines val="0"/>
          </c:dLbls>
          <c:val>
            <c:numRef>
              <c:f>(Startup!$P$17:$P$18,Startup!$P$20:$P$21)</c:f>
              <c:numCache>
                <c:formatCode>General</c:formatCode>
                <c:ptCount val="4"/>
              </c:numCache>
            </c:numRef>
          </c:val>
        </c:ser>
        <c:ser>
          <c:idx val="2"/>
          <c:order val="1"/>
          <c:tx>
            <c:v>Recurring Costs</c:v>
          </c:tx>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Lbls>
            <c:spPr>
              <a:noFill/>
              <a:ln w="25400">
                <a:noFill/>
              </a:ln>
            </c:spPr>
            <c:txPr>
              <a:bodyPr/>
              <a:lstStyle/>
              <a:p>
                <a:pPr>
                  <a:defRPr sz="900" b="0" i="0" u="none" strike="noStrike" baseline="0">
                    <a:solidFill>
                      <a:srgbClr val="404040"/>
                    </a:solidFill>
                    <a:latin typeface="Calibri"/>
                    <a:ea typeface="Calibri"/>
                    <a:cs typeface="Calibri"/>
                  </a:defRPr>
                </a:pPr>
                <a:endParaRPr lang="en-US"/>
              </a:p>
            </c:txPr>
            <c:showLegendKey val="0"/>
            <c:showVal val="0"/>
            <c:showCatName val="0"/>
            <c:showSerName val="0"/>
            <c:showPercent val="1"/>
            <c:showBubbleSize val="0"/>
            <c:showLeaderLines val="0"/>
          </c:dLbls>
          <c:val>
            <c:numRef>
              <c:f>(Startup!$R$17:$R$18,Startup!$R$20:$R$21)</c:f>
              <c:numCache>
                <c:formatCode>General</c:formatCode>
                <c:ptCount val="4"/>
              </c:numCache>
            </c:numRef>
          </c:val>
        </c:ser>
        <c:dLbls>
          <c:showLegendKey val="0"/>
          <c:showVal val="0"/>
          <c:showCatName val="0"/>
          <c:showSerName val="0"/>
          <c:showPercent val="0"/>
          <c:showBubbleSize val="0"/>
          <c:showLeaderLines val="0"/>
        </c:dLbls>
        <c:firstSliceAng val="0"/>
        <c:holeSize val="64"/>
      </c:doughnutChart>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Dashboard!A1"/><Relationship Id="rId13" Type="http://schemas.openxmlformats.org/officeDocument/2006/relationships/image" Target="../media/image5.png"/><Relationship Id="rId3" Type="http://schemas.openxmlformats.org/officeDocument/2006/relationships/image" Target="../media/image2.jpg"/><Relationship Id="rId7" Type="http://schemas.openxmlformats.org/officeDocument/2006/relationships/hyperlink" Target="#'Profit &amp; Lost Monthly'!A1"/><Relationship Id="rId12" Type="http://schemas.openxmlformats.org/officeDocument/2006/relationships/image" Target="../media/image4.jpeg"/><Relationship Id="rId17" Type="http://schemas.openxmlformats.org/officeDocument/2006/relationships/hyperlink" Target="#IS!A1"/><Relationship Id="rId2" Type="http://schemas.openxmlformats.org/officeDocument/2006/relationships/image" Target="../media/image1.jpeg"/><Relationship Id="rId16" Type="http://schemas.openxmlformats.org/officeDocument/2006/relationships/hyperlink" Target="#'HOSPITAL DEVELOPMENT'!A1"/><Relationship Id="rId1" Type="http://schemas.openxmlformats.org/officeDocument/2006/relationships/hyperlink" Target="mailto:sphm.consulting@gmai.com" TargetMode="External"/><Relationship Id="rId6" Type="http://schemas.openxmlformats.org/officeDocument/2006/relationships/hyperlink" Target="#'Model Input'!A1"/><Relationship Id="rId11" Type="http://schemas.openxmlformats.org/officeDocument/2006/relationships/hyperlink" Target="mailto:+6282146102251" TargetMode="External"/><Relationship Id="rId5" Type="http://schemas.openxmlformats.org/officeDocument/2006/relationships/image" Target="../media/image3.png"/><Relationship Id="rId15" Type="http://schemas.openxmlformats.org/officeDocument/2006/relationships/hyperlink" Target="#'Feasibiity Analysis'!A1"/><Relationship Id="rId10" Type="http://schemas.openxmlformats.org/officeDocument/2006/relationships/hyperlink" Target="#'Cover '!A1"/><Relationship Id="rId4" Type="http://schemas.openxmlformats.org/officeDocument/2006/relationships/hyperlink" Target="https://sphm-hospitality.wixsite.com/feasibility/copy-of-recreations" TargetMode="External"/><Relationship Id="rId9" Type="http://schemas.openxmlformats.org/officeDocument/2006/relationships/hyperlink" Target="#'Notes &amp; Assumptions'!A1"/><Relationship Id="rId14" Type="http://schemas.openxmlformats.org/officeDocument/2006/relationships/hyperlink" Target="#Valuation!A1"/></Relationships>
</file>

<file path=xl/drawings/_rels/drawing10.xml.rels><?xml version="1.0" encoding="UTF-8" standalone="yes"?>
<Relationships xmlns="http://schemas.openxmlformats.org/package/2006/relationships"><Relationship Id="rId8" Type="http://schemas.openxmlformats.org/officeDocument/2006/relationships/hyperlink" Target="#'Profit &amp; Lost Monthly'!A1"/><Relationship Id="rId3" Type="http://schemas.openxmlformats.org/officeDocument/2006/relationships/hyperlink" Target="#IS!A1"/><Relationship Id="rId7" Type="http://schemas.openxmlformats.org/officeDocument/2006/relationships/hyperlink" Target="#'Model Input'!A1"/><Relationship Id="rId12" Type="http://schemas.openxmlformats.org/officeDocument/2006/relationships/hyperlink" Target="#'Notes &amp; Assumptions'!A1"/><Relationship Id="rId2" Type="http://schemas.openxmlformats.org/officeDocument/2006/relationships/hyperlink" Target="#Valuation!A1"/><Relationship Id="rId1" Type="http://schemas.openxmlformats.org/officeDocument/2006/relationships/hyperlink" Target="#'Cover '!A1"/><Relationship Id="rId6" Type="http://schemas.openxmlformats.org/officeDocument/2006/relationships/image" Target="../media/image1.jpeg"/><Relationship Id="rId11" Type="http://schemas.openxmlformats.org/officeDocument/2006/relationships/hyperlink" Target="#'HOSPITAL DEVELOPMENT'!A1"/><Relationship Id="rId5" Type="http://schemas.openxmlformats.org/officeDocument/2006/relationships/hyperlink" Target="mailto:sphm.consulting@gmai.com" TargetMode="External"/><Relationship Id="rId10" Type="http://schemas.openxmlformats.org/officeDocument/2006/relationships/hyperlink" Target="#'Feasibiity Analysis'!A1"/><Relationship Id="rId4" Type="http://schemas.openxmlformats.org/officeDocument/2006/relationships/image" Target="../media/image14.emf"/><Relationship Id="rId9" Type="http://schemas.openxmlformats.org/officeDocument/2006/relationships/hyperlink" Target="#Dashboard!A1"/></Relationships>
</file>

<file path=xl/drawings/_rels/drawing11.xml.rels><?xml version="1.0" encoding="UTF-8" standalone="yes"?>
<Relationships xmlns="http://schemas.openxmlformats.org/package/2006/relationships"><Relationship Id="rId8" Type="http://schemas.openxmlformats.org/officeDocument/2006/relationships/hyperlink" Target="#Fin_Charts!A1"/><Relationship Id="rId13" Type="http://schemas.openxmlformats.org/officeDocument/2006/relationships/hyperlink" Target="mailto:sphm.consulting@gmai.com" TargetMode="External"/><Relationship Id="rId18" Type="http://schemas.openxmlformats.org/officeDocument/2006/relationships/hyperlink" Target="#'Feasibiity Analysis'!A1"/><Relationship Id="rId3" Type="http://schemas.openxmlformats.org/officeDocument/2006/relationships/hyperlink" Target="#IS!A1"/><Relationship Id="rId21" Type="http://schemas.openxmlformats.org/officeDocument/2006/relationships/hyperlink" Target="#'Cover '!A1"/><Relationship Id="rId7" Type="http://schemas.openxmlformats.org/officeDocument/2006/relationships/hyperlink" Target="#BE!A1"/><Relationship Id="rId12" Type="http://schemas.openxmlformats.org/officeDocument/2006/relationships/hyperlink" Target="#Dashboard!A1"/><Relationship Id="rId17" Type="http://schemas.openxmlformats.org/officeDocument/2006/relationships/hyperlink" Target="#Valuation!A1"/><Relationship Id="rId2" Type="http://schemas.openxmlformats.org/officeDocument/2006/relationships/hyperlink" Target="#DashBoard!A1"/><Relationship Id="rId16" Type="http://schemas.openxmlformats.org/officeDocument/2006/relationships/hyperlink" Target="#'Profit &amp; Lost Monthly'!A1"/><Relationship Id="rId20" Type="http://schemas.openxmlformats.org/officeDocument/2006/relationships/hyperlink" Target="#'Notes &amp; Assumptions'!A1"/><Relationship Id="rId1" Type="http://schemas.openxmlformats.org/officeDocument/2006/relationships/image" Target="NULL"/><Relationship Id="rId6" Type="http://schemas.openxmlformats.org/officeDocument/2006/relationships/hyperlink" Target="#Top_Expenses!A1"/><Relationship Id="rId11" Type="http://schemas.openxmlformats.org/officeDocument/2006/relationships/hyperlink" Target="#'Sources &amp; Uses'!A1"/><Relationship Id="rId5" Type="http://schemas.openxmlformats.org/officeDocument/2006/relationships/hyperlink" Target="#Top_Revenue!A1"/><Relationship Id="rId15" Type="http://schemas.openxmlformats.org/officeDocument/2006/relationships/hyperlink" Target="#'Model Input'!A1"/><Relationship Id="rId10" Type="http://schemas.openxmlformats.org/officeDocument/2006/relationships/hyperlink" Target="#KPI!A1"/><Relationship Id="rId19" Type="http://schemas.openxmlformats.org/officeDocument/2006/relationships/hyperlink" Target="#'HOSPITAL DEVELOPMENT'!A1"/><Relationship Id="rId4" Type="http://schemas.openxmlformats.org/officeDocument/2006/relationships/hyperlink" Target="#Summary!A1"/><Relationship Id="rId9" Type="http://schemas.openxmlformats.org/officeDocument/2006/relationships/hyperlink" Target="#Op_Charts!A1"/><Relationship Id="rId14" Type="http://schemas.openxmlformats.org/officeDocument/2006/relationships/image" Target="../media/image1.jpeg"/><Relationship Id="rId22" Type="http://schemas.openxmlformats.org/officeDocument/2006/relationships/image" Target="../media/image15.emf"/></Relationships>
</file>

<file path=xl/drawings/_rels/drawing12.xml.rels><?xml version="1.0" encoding="UTF-8" standalone="yes"?>
<Relationships xmlns="http://schemas.openxmlformats.org/package/2006/relationships"><Relationship Id="rId8" Type="http://schemas.openxmlformats.org/officeDocument/2006/relationships/hyperlink" Target="#Op_Charts!A1"/><Relationship Id="rId13" Type="http://schemas.openxmlformats.org/officeDocument/2006/relationships/image" Target="../media/image1.jpeg"/><Relationship Id="rId18" Type="http://schemas.openxmlformats.org/officeDocument/2006/relationships/hyperlink" Target="#'HOSPITAL DEVELOPMENT'!A1"/><Relationship Id="rId3" Type="http://schemas.openxmlformats.org/officeDocument/2006/relationships/hyperlink" Target="#Summary!A1"/><Relationship Id="rId21" Type="http://schemas.openxmlformats.org/officeDocument/2006/relationships/image" Target="../media/image16.emf"/><Relationship Id="rId7" Type="http://schemas.openxmlformats.org/officeDocument/2006/relationships/hyperlink" Target="#Fin_Charts!A1"/><Relationship Id="rId12" Type="http://schemas.openxmlformats.org/officeDocument/2006/relationships/hyperlink" Target="mailto:sphm.consulting@gmai.com" TargetMode="External"/><Relationship Id="rId17" Type="http://schemas.openxmlformats.org/officeDocument/2006/relationships/hyperlink" Target="#'Feasibiity Analysis'!A1"/><Relationship Id="rId2" Type="http://schemas.openxmlformats.org/officeDocument/2006/relationships/hyperlink" Target="#DashBoard!A1"/><Relationship Id="rId16" Type="http://schemas.openxmlformats.org/officeDocument/2006/relationships/hyperlink" Target="#Valuation!A1"/><Relationship Id="rId20" Type="http://schemas.openxmlformats.org/officeDocument/2006/relationships/hyperlink" Target="#'Cover '!A1"/><Relationship Id="rId1" Type="http://schemas.openxmlformats.org/officeDocument/2006/relationships/hyperlink" Target="#IS!A1"/><Relationship Id="rId6" Type="http://schemas.openxmlformats.org/officeDocument/2006/relationships/hyperlink" Target="#BE!A1"/><Relationship Id="rId11" Type="http://schemas.openxmlformats.org/officeDocument/2006/relationships/hyperlink" Target="#Dashboard!A1"/><Relationship Id="rId5" Type="http://schemas.openxmlformats.org/officeDocument/2006/relationships/hyperlink" Target="#Top_Expenses!A1"/><Relationship Id="rId15" Type="http://schemas.openxmlformats.org/officeDocument/2006/relationships/hyperlink" Target="#'Profit &amp; Lost Monthly'!A1"/><Relationship Id="rId10" Type="http://schemas.openxmlformats.org/officeDocument/2006/relationships/hyperlink" Target="#'Sources &amp; Uses'!A1"/><Relationship Id="rId19" Type="http://schemas.openxmlformats.org/officeDocument/2006/relationships/hyperlink" Target="#'Notes &amp; Assumptions'!A1"/><Relationship Id="rId4" Type="http://schemas.openxmlformats.org/officeDocument/2006/relationships/hyperlink" Target="#Top_Revenue!A1"/><Relationship Id="rId9" Type="http://schemas.openxmlformats.org/officeDocument/2006/relationships/hyperlink" Target="#KPI!A1"/><Relationship Id="rId14" Type="http://schemas.openxmlformats.org/officeDocument/2006/relationships/hyperlink" Target="#'Model Input'!A1"/></Relationships>
</file>

<file path=xl/drawings/_rels/drawing13.xml.rels><?xml version="1.0" encoding="UTF-8" standalone="yes"?>
<Relationships xmlns="http://schemas.openxmlformats.org/package/2006/relationships"><Relationship Id="rId8" Type="http://schemas.openxmlformats.org/officeDocument/2006/relationships/hyperlink" Target="#Op_Charts!A1"/><Relationship Id="rId13" Type="http://schemas.openxmlformats.org/officeDocument/2006/relationships/image" Target="../media/image1.jpeg"/><Relationship Id="rId18" Type="http://schemas.openxmlformats.org/officeDocument/2006/relationships/hyperlink" Target="#'HOSPITAL DEVELOPMENT'!A1"/><Relationship Id="rId3" Type="http://schemas.openxmlformats.org/officeDocument/2006/relationships/hyperlink" Target="#Summary!A1"/><Relationship Id="rId21" Type="http://schemas.openxmlformats.org/officeDocument/2006/relationships/image" Target="../media/image17.emf"/><Relationship Id="rId7" Type="http://schemas.openxmlformats.org/officeDocument/2006/relationships/hyperlink" Target="#Fin_Charts!A1"/><Relationship Id="rId12" Type="http://schemas.openxmlformats.org/officeDocument/2006/relationships/hyperlink" Target="mailto:sphm.consulting@gmai.com" TargetMode="External"/><Relationship Id="rId17" Type="http://schemas.openxmlformats.org/officeDocument/2006/relationships/hyperlink" Target="#'Feasibiity Analysis'!A1"/><Relationship Id="rId2" Type="http://schemas.openxmlformats.org/officeDocument/2006/relationships/hyperlink" Target="#DashBoard!A1"/><Relationship Id="rId16" Type="http://schemas.openxmlformats.org/officeDocument/2006/relationships/hyperlink" Target="#Valuation!A1"/><Relationship Id="rId20" Type="http://schemas.openxmlformats.org/officeDocument/2006/relationships/hyperlink" Target="#'Cover '!A1"/><Relationship Id="rId1" Type="http://schemas.openxmlformats.org/officeDocument/2006/relationships/hyperlink" Target="#IS!A1"/><Relationship Id="rId6" Type="http://schemas.openxmlformats.org/officeDocument/2006/relationships/hyperlink" Target="#BE!A1"/><Relationship Id="rId11" Type="http://schemas.openxmlformats.org/officeDocument/2006/relationships/hyperlink" Target="#Dashboard!A1"/><Relationship Id="rId5" Type="http://schemas.openxmlformats.org/officeDocument/2006/relationships/hyperlink" Target="#Top_Expenses!A1"/><Relationship Id="rId15" Type="http://schemas.openxmlformats.org/officeDocument/2006/relationships/hyperlink" Target="#'Profit &amp; Lost Monthly'!A1"/><Relationship Id="rId10" Type="http://schemas.openxmlformats.org/officeDocument/2006/relationships/hyperlink" Target="#'Sources &amp; Uses'!A1"/><Relationship Id="rId19" Type="http://schemas.openxmlformats.org/officeDocument/2006/relationships/hyperlink" Target="#'Notes &amp; Assumptions'!A1"/><Relationship Id="rId4" Type="http://schemas.openxmlformats.org/officeDocument/2006/relationships/hyperlink" Target="#Top_Revenue!A1"/><Relationship Id="rId9" Type="http://schemas.openxmlformats.org/officeDocument/2006/relationships/hyperlink" Target="#KPI!A1"/><Relationship Id="rId14" Type="http://schemas.openxmlformats.org/officeDocument/2006/relationships/hyperlink" Target="#'Model Input'!A1"/></Relationships>
</file>

<file path=xl/drawings/_rels/drawing14.xml.rels><?xml version="1.0" encoding="UTF-8" standalone="yes"?>
<Relationships xmlns="http://schemas.openxmlformats.org/package/2006/relationships"><Relationship Id="rId8" Type="http://schemas.openxmlformats.org/officeDocument/2006/relationships/hyperlink" Target="#Op_Charts!A1"/><Relationship Id="rId13" Type="http://schemas.openxmlformats.org/officeDocument/2006/relationships/image" Target="../media/image1.jpeg"/><Relationship Id="rId18" Type="http://schemas.openxmlformats.org/officeDocument/2006/relationships/hyperlink" Target="#'HOSPITAL DEVELOPMENT'!A1"/><Relationship Id="rId3" Type="http://schemas.openxmlformats.org/officeDocument/2006/relationships/hyperlink" Target="#Summary!A1"/><Relationship Id="rId21" Type="http://schemas.openxmlformats.org/officeDocument/2006/relationships/image" Target="../media/image18.emf"/><Relationship Id="rId7" Type="http://schemas.openxmlformats.org/officeDocument/2006/relationships/hyperlink" Target="#Fin_Charts!A1"/><Relationship Id="rId12" Type="http://schemas.openxmlformats.org/officeDocument/2006/relationships/hyperlink" Target="mailto:sphm.consulting@gmai.com" TargetMode="External"/><Relationship Id="rId17" Type="http://schemas.openxmlformats.org/officeDocument/2006/relationships/hyperlink" Target="#'Feasibiity Analysis'!A1"/><Relationship Id="rId2" Type="http://schemas.openxmlformats.org/officeDocument/2006/relationships/hyperlink" Target="#DashBoard!A1"/><Relationship Id="rId16" Type="http://schemas.openxmlformats.org/officeDocument/2006/relationships/hyperlink" Target="#Valuation!A1"/><Relationship Id="rId20" Type="http://schemas.openxmlformats.org/officeDocument/2006/relationships/hyperlink" Target="#'Cover '!A1"/><Relationship Id="rId1" Type="http://schemas.openxmlformats.org/officeDocument/2006/relationships/hyperlink" Target="#IS!A1"/><Relationship Id="rId6" Type="http://schemas.openxmlformats.org/officeDocument/2006/relationships/hyperlink" Target="#BE!A1"/><Relationship Id="rId11" Type="http://schemas.openxmlformats.org/officeDocument/2006/relationships/hyperlink" Target="#Dashboard!A1"/><Relationship Id="rId5" Type="http://schemas.openxmlformats.org/officeDocument/2006/relationships/hyperlink" Target="#Top_Expenses!A1"/><Relationship Id="rId15" Type="http://schemas.openxmlformats.org/officeDocument/2006/relationships/hyperlink" Target="#'Profit &amp; Lost Monthly'!A1"/><Relationship Id="rId10" Type="http://schemas.openxmlformats.org/officeDocument/2006/relationships/hyperlink" Target="#'Sources &amp; Uses'!A1"/><Relationship Id="rId19" Type="http://schemas.openxmlformats.org/officeDocument/2006/relationships/hyperlink" Target="#'Notes &amp; Assumptions'!A1"/><Relationship Id="rId4" Type="http://schemas.openxmlformats.org/officeDocument/2006/relationships/hyperlink" Target="#Top_Revenue!A1"/><Relationship Id="rId9" Type="http://schemas.openxmlformats.org/officeDocument/2006/relationships/hyperlink" Target="#KPI!A1"/><Relationship Id="rId14" Type="http://schemas.openxmlformats.org/officeDocument/2006/relationships/hyperlink" Target="#'Model Input'!A1"/></Relationships>
</file>

<file path=xl/drawings/_rels/drawing15.xml.rels><?xml version="1.0" encoding="UTF-8" standalone="yes"?>
<Relationships xmlns="http://schemas.openxmlformats.org/package/2006/relationships"><Relationship Id="rId8" Type="http://schemas.openxmlformats.org/officeDocument/2006/relationships/hyperlink" Target="#'Model Input'!A1"/><Relationship Id="rId13" Type="http://schemas.openxmlformats.org/officeDocument/2006/relationships/hyperlink" Target="#'HOSPITAL DEVELOPMENT'!A1"/><Relationship Id="rId3" Type="http://schemas.openxmlformats.org/officeDocument/2006/relationships/hyperlink" Target="#CF_Indirect!A1"/><Relationship Id="rId7" Type="http://schemas.openxmlformats.org/officeDocument/2006/relationships/image" Target="../media/image1.jpeg"/><Relationship Id="rId12" Type="http://schemas.openxmlformats.org/officeDocument/2006/relationships/hyperlink" Target="#'Feasibiity Analysis'!A1"/><Relationship Id="rId2" Type="http://schemas.openxmlformats.org/officeDocument/2006/relationships/hyperlink" Target="#CF!A1"/><Relationship Id="rId1" Type="http://schemas.openxmlformats.org/officeDocument/2006/relationships/hyperlink" Target="#IS!A1"/><Relationship Id="rId6" Type="http://schemas.openxmlformats.org/officeDocument/2006/relationships/hyperlink" Target="mailto:sphm.consulting@gmai.com" TargetMode="External"/><Relationship Id="rId11" Type="http://schemas.openxmlformats.org/officeDocument/2006/relationships/hyperlink" Target="#Valuation!A1"/><Relationship Id="rId5" Type="http://schemas.openxmlformats.org/officeDocument/2006/relationships/image" Target="../media/image19.emf"/><Relationship Id="rId15" Type="http://schemas.openxmlformats.org/officeDocument/2006/relationships/hyperlink" Target="#'Cover '!A1"/><Relationship Id="rId10" Type="http://schemas.openxmlformats.org/officeDocument/2006/relationships/hyperlink" Target="#Dashboard!A1"/><Relationship Id="rId4" Type="http://schemas.openxmlformats.org/officeDocument/2006/relationships/hyperlink" Target="#BS!A1"/><Relationship Id="rId9" Type="http://schemas.openxmlformats.org/officeDocument/2006/relationships/hyperlink" Target="#'Profit &amp; Lost Monthly'!A1"/><Relationship Id="rId14" Type="http://schemas.openxmlformats.org/officeDocument/2006/relationships/hyperlink" Target="#'Notes &amp; Assumptions'!A1"/></Relationships>
</file>

<file path=xl/drawings/_rels/drawing16.xml.rels><?xml version="1.0" encoding="UTF-8" standalone="yes"?>
<Relationships xmlns="http://schemas.openxmlformats.org/package/2006/relationships"><Relationship Id="rId8" Type="http://schemas.openxmlformats.org/officeDocument/2006/relationships/hyperlink" Target="#'Model Input'!A1"/><Relationship Id="rId13" Type="http://schemas.openxmlformats.org/officeDocument/2006/relationships/hyperlink" Target="#'HOSPITAL DEVELOPMENT'!A1"/><Relationship Id="rId3" Type="http://schemas.openxmlformats.org/officeDocument/2006/relationships/hyperlink" Target="#CF_Indirect!A1"/><Relationship Id="rId7" Type="http://schemas.openxmlformats.org/officeDocument/2006/relationships/image" Target="../media/image1.jpeg"/><Relationship Id="rId12" Type="http://schemas.openxmlformats.org/officeDocument/2006/relationships/hyperlink" Target="#'Feasibiity Analysis'!A1"/><Relationship Id="rId2" Type="http://schemas.openxmlformats.org/officeDocument/2006/relationships/hyperlink" Target="#CF!A1"/><Relationship Id="rId1" Type="http://schemas.openxmlformats.org/officeDocument/2006/relationships/hyperlink" Target="#IS!A1"/><Relationship Id="rId6" Type="http://schemas.openxmlformats.org/officeDocument/2006/relationships/hyperlink" Target="mailto:sphm.consulting@gmai.com" TargetMode="External"/><Relationship Id="rId11" Type="http://schemas.openxmlformats.org/officeDocument/2006/relationships/hyperlink" Target="#Valuation!A1"/><Relationship Id="rId5" Type="http://schemas.openxmlformats.org/officeDocument/2006/relationships/image" Target="../media/image20.emf"/><Relationship Id="rId15" Type="http://schemas.openxmlformats.org/officeDocument/2006/relationships/hyperlink" Target="#'Cover '!A1"/><Relationship Id="rId10" Type="http://schemas.openxmlformats.org/officeDocument/2006/relationships/hyperlink" Target="#Dashboard!A1"/><Relationship Id="rId4" Type="http://schemas.openxmlformats.org/officeDocument/2006/relationships/hyperlink" Target="#BS!A1"/><Relationship Id="rId9" Type="http://schemas.openxmlformats.org/officeDocument/2006/relationships/hyperlink" Target="#'Profit &amp; Lost Monthly'!A1"/><Relationship Id="rId14" Type="http://schemas.openxmlformats.org/officeDocument/2006/relationships/hyperlink" Target="#'Notes &amp; Assumptions'!A1"/></Relationships>
</file>

<file path=xl/drawings/_rels/drawing17.xml.rels><?xml version="1.0" encoding="UTF-8" standalone="yes"?>
<Relationships xmlns="http://schemas.openxmlformats.org/package/2006/relationships"><Relationship Id="rId8" Type="http://schemas.openxmlformats.org/officeDocument/2006/relationships/hyperlink" Target="#'Model Input'!A1"/><Relationship Id="rId13" Type="http://schemas.openxmlformats.org/officeDocument/2006/relationships/hyperlink" Target="#'HOSPITAL DEVELOPMENT'!A1"/><Relationship Id="rId3" Type="http://schemas.openxmlformats.org/officeDocument/2006/relationships/hyperlink" Target="#CF_Indirect!A1"/><Relationship Id="rId7" Type="http://schemas.openxmlformats.org/officeDocument/2006/relationships/image" Target="../media/image1.jpeg"/><Relationship Id="rId12" Type="http://schemas.openxmlformats.org/officeDocument/2006/relationships/hyperlink" Target="#'Feasibiity Analysis'!A1"/><Relationship Id="rId2" Type="http://schemas.openxmlformats.org/officeDocument/2006/relationships/hyperlink" Target="#CF!A1"/><Relationship Id="rId1" Type="http://schemas.openxmlformats.org/officeDocument/2006/relationships/hyperlink" Target="#IS!A1"/><Relationship Id="rId6" Type="http://schemas.openxmlformats.org/officeDocument/2006/relationships/hyperlink" Target="mailto:sphm.consulting@gmai.com" TargetMode="External"/><Relationship Id="rId11" Type="http://schemas.openxmlformats.org/officeDocument/2006/relationships/hyperlink" Target="#Valuation!A1"/><Relationship Id="rId5" Type="http://schemas.openxmlformats.org/officeDocument/2006/relationships/image" Target="../media/image21.emf"/><Relationship Id="rId10" Type="http://schemas.openxmlformats.org/officeDocument/2006/relationships/hyperlink" Target="#Dashboard!A1"/><Relationship Id="rId4" Type="http://schemas.openxmlformats.org/officeDocument/2006/relationships/hyperlink" Target="#BS!A1"/><Relationship Id="rId9" Type="http://schemas.openxmlformats.org/officeDocument/2006/relationships/hyperlink" Target="#'Profit &amp; Lost Monthly'!A1"/><Relationship Id="rId14" Type="http://schemas.openxmlformats.org/officeDocument/2006/relationships/hyperlink" Target="#'Cover '!A1"/></Relationships>
</file>

<file path=xl/drawings/_rels/drawing18.xml.rels><?xml version="1.0" encoding="UTF-8" standalone="yes"?>
<Relationships xmlns="http://schemas.openxmlformats.org/package/2006/relationships"><Relationship Id="rId8" Type="http://schemas.openxmlformats.org/officeDocument/2006/relationships/hyperlink" Target="#'Model Input'!A1"/><Relationship Id="rId13" Type="http://schemas.openxmlformats.org/officeDocument/2006/relationships/hyperlink" Target="#'HOSPITAL DEVELOPMENT'!A1"/><Relationship Id="rId3" Type="http://schemas.openxmlformats.org/officeDocument/2006/relationships/hyperlink" Target="#CF_Indirect!A1"/><Relationship Id="rId7" Type="http://schemas.openxmlformats.org/officeDocument/2006/relationships/image" Target="../media/image1.jpeg"/><Relationship Id="rId12" Type="http://schemas.openxmlformats.org/officeDocument/2006/relationships/hyperlink" Target="#'Feasibiity Analysis'!A1"/><Relationship Id="rId2" Type="http://schemas.openxmlformats.org/officeDocument/2006/relationships/hyperlink" Target="#CF!A1"/><Relationship Id="rId1" Type="http://schemas.openxmlformats.org/officeDocument/2006/relationships/hyperlink" Target="#IS!A1"/><Relationship Id="rId6" Type="http://schemas.openxmlformats.org/officeDocument/2006/relationships/hyperlink" Target="mailto:sphm.consulting@gmai.com" TargetMode="External"/><Relationship Id="rId11" Type="http://schemas.openxmlformats.org/officeDocument/2006/relationships/hyperlink" Target="#Valuation!A1"/><Relationship Id="rId5" Type="http://schemas.openxmlformats.org/officeDocument/2006/relationships/image" Target="../media/image22.emf"/><Relationship Id="rId10" Type="http://schemas.openxmlformats.org/officeDocument/2006/relationships/hyperlink" Target="#Dashboard!A1"/><Relationship Id="rId4" Type="http://schemas.openxmlformats.org/officeDocument/2006/relationships/hyperlink" Target="#BS!A1"/><Relationship Id="rId9" Type="http://schemas.openxmlformats.org/officeDocument/2006/relationships/hyperlink" Target="#'Profit &amp; Lost Monthly'!A1"/><Relationship Id="rId14" Type="http://schemas.openxmlformats.org/officeDocument/2006/relationships/hyperlink" Target="#'Cover '!A1"/></Relationships>
</file>

<file path=xl/drawings/_rels/drawing19.xml.rels><?xml version="1.0" encoding="UTF-8" standalone="yes"?>
<Relationships xmlns="http://schemas.openxmlformats.org/package/2006/relationships"><Relationship Id="rId8" Type="http://schemas.openxmlformats.org/officeDocument/2006/relationships/hyperlink" Target="#'Cash Flow Monthly'!A1"/><Relationship Id="rId13" Type="http://schemas.openxmlformats.org/officeDocument/2006/relationships/hyperlink" Target="#'HOSPITAL DEVELOPMENT'!A1"/><Relationship Id="rId3" Type="http://schemas.openxmlformats.org/officeDocument/2006/relationships/hyperlink" Target="#'Profit &amp; Lost Monthly'!A1"/><Relationship Id="rId7" Type="http://schemas.openxmlformats.org/officeDocument/2006/relationships/hyperlink" Target="#'Cover '!A1"/><Relationship Id="rId12" Type="http://schemas.openxmlformats.org/officeDocument/2006/relationships/hyperlink" Target="#'Feasibiity Analysis'!A1"/><Relationship Id="rId2" Type="http://schemas.openxmlformats.org/officeDocument/2006/relationships/hyperlink" Target="#'Model Input'!A1"/><Relationship Id="rId1" Type="http://schemas.openxmlformats.org/officeDocument/2006/relationships/image" Target="../media/image23.jpeg"/><Relationship Id="rId6" Type="http://schemas.openxmlformats.org/officeDocument/2006/relationships/hyperlink" Target="#'Notes &amp; Assumptions'!A1"/><Relationship Id="rId11" Type="http://schemas.openxmlformats.org/officeDocument/2006/relationships/hyperlink" Target="#IS!A1"/><Relationship Id="rId5" Type="http://schemas.openxmlformats.org/officeDocument/2006/relationships/hyperlink" Target="#Valuation!A1"/><Relationship Id="rId10" Type="http://schemas.openxmlformats.org/officeDocument/2006/relationships/hyperlink" Target="#'Balance Sheet Monthly'!A1"/><Relationship Id="rId4" Type="http://schemas.openxmlformats.org/officeDocument/2006/relationships/hyperlink" Target="#Dashboard!A1"/><Relationship Id="rId9" Type="http://schemas.openxmlformats.org/officeDocument/2006/relationships/hyperlink" Target="#'Profit &amp; Lost Ten Years'!A1"/><Relationship Id="rId14" Type="http://schemas.openxmlformats.org/officeDocument/2006/relationships/image" Target="../media/image24.emf"/></Relationships>
</file>

<file path=xl/drawings/_rels/drawing2.xml.rels><?xml version="1.0" encoding="UTF-8" standalone="yes"?>
<Relationships xmlns="http://schemas.openxmlformats.org/package/2006/relationships"><Relationship Id="rId8" Type="http://schemas.openxmlformats.org/officeDocument/2006/relationships/hyperlink" Target="#Valuation!A1"/><Relationship Id="rId13" Type="http://schemas.openxmlformats.org/officeDocument/2006/relationships/hyperlink" Target="#'Notes &amp; Assumptions'!A1"/><Relationship Id="rId3" Type="http://schemas.openxmlformats.org/officeDocument/2006/relationships/hyperlink" Target="#Seasonality!A1"/><Relationship Id="rId7" Type="http://schemas.openxmlformats.org/officeDocument/2006/relationships/hyperlink" Target="#Dashboard!A1"/><Relationship Id="rId12" Type="http://schemas.openxmlformats.org/officeDocument/2006/relationships/hyperlink" Target="#'Cover '!A1"/><Relationship Id="rId2" Type="http://schemas.openxmlformats.org/officeDocument/2006/relationships/hyperlink" Target="#Startup!A1"/><Relationship Id="rId1" Type="http://schemas.openxmlformats.org/officeDocument/2006/relationships/hyperlink" Target="#'Model Input'!A1"/><Relationship Id="rId6" Type="http://schemas.openxmlformats.org/officeDocument/2006/relationships/hyperlink" Target="#'Profit &amp; Lost Monthly'!A1"/><Relationship Id="rId11" Type="http://schemas.openxmlformats.org/officeDocument/2006/relationships/hyperlink" Target="#'HOSPITAL DEVELOPMENT'!A1"/><Relationship Id="rId5" Type="http://schemas.openxmlformats.org/officeDocument/2006/relationships/image" Target="../media/image1.jpeg"/><Relationship Id="rId10" Type="http://schemas.openxmlformats.org/officeDocument/2006/relationships/hyperlink" Target="#IS!A1"/><Relationship Id="rId4" Type="http://schemas.openxmlformats.org/officeDocument/2006/relationships/hyperlink" Target="mailto:sphm.consulting@gmai.com" TargetMode="External"/><Relationship Id="rId9" Type="http://schemas.openxmlformats.org/officeDocument/2006/relationships/hyperlink" Target="#'Feasibiity Analysis'!A1"/><Relationship Id="rId14" Type="http://schemas.openxmlformats.org/officeDocument/2006/relationships/image" Target="../media/image6.emf"/></Relationships>
</file>

<file path=xl/drawings/_rels/drawing20.xml.rels><?xml version="1.0" encoding="UTF-8" standalone="yes"?>
<Relationships xmlns="http://schemas.openxmlformats.org/package/2006/relationships"><Relationship Id="rId8" Type="http://schemas.openxmlformats.org/officeDocument/2006/relationships/hyperlink" Target="#'Profit &amp; Lost Ten Years'!A1"/><Relationship Id="rId13" Type="http://schemas.openxmlformats.org/officeDocument/2006/relationships/hyperlink" Target="#'HOSPITAL DEVELOPMENT'!A1"/><Relationship Id="rId3" Type="http://schemas.openxmlformats.org/officeDocument/2006/relationships/hyperlink" Target="#'Profit &amp; Lost Monthly'!A1"/><Relationship Id="rId7" Type="http://schemas.openxmlformats.org/officeDocument/2006/relationships/hyperlink" Target="#'Cover '!A1"/><Relationship Id="rId12" Type="http://schemas.openxmlformats.org/officeDocument/2006/relationships/hyperlink" Target="#'Feasibiity Analysis'!A1"/><Relationship Id="rId2" Type="http://schemas.openxmlformats.org/officeDocument/2006/relationships/hyperlink" Target="#'Model Input'!A1"/><Relationship Id="rId1" Type="http://schemas.openxmlformats.org/officeDocument/2006/relationships/image" Target="../media/image23.jpeg"/><Relationship Id="rId6" Type="http://schemas.openxmlformats.org/officeDocument/2006/relationships/hyperlink" Target="#'Notes &amp; Assumptions'!A1"/><Relationship Id="rId11" Type="http://schemas.openxmlformats.org/officeDocument/2006/relationships/hyperlink" Target="#IS!A1"/><Relationship Id="rId5" Type="http://schemas.openxmlformats.org/officeDocument/2006/relationships/hyperlink" Target="#Valuation!A1"/><Relationship Id="rId10" Type="http://schemas.openxmlformats.org/officeDocument/2006/relationships/hyperlink" Target="#'Balance Sheet Monthly'!A1"/><Relationship Id="rId4" Type="http://schemas.openxmlformats.org/officeDocument/2006/relationships/hyperlink" Target="#Dashboard!A1"/><Relationship Id="rId9" Type="http://schemas.openxmlformats.org/officeDocument/2006/relationships/hyperlink" Target="#'Cash Flow Monthly'!A1"/><Relationship Id="rId14" Type="http://schemas.openxmlformats.org/officeDocument/2006/relationships/image" Target="../media/image25.emf"/></Relationships>
</file>

<file path=xl/drawings/_rels/drawing21.xml.rels><?xml version="1.0" encoding="UTF-8" standalone="yes"?>
<Relationships xmlns="http://schemas.openxmlformats.org/package/2006/relationships"><Relationship Id="rId8" Type="http://schemas.openxmlformats.org/officeDocument/2006/relationships/hyperlink" Target="#'Cash Flow Monthly'!A1"/><Relationship Id="rId13" Type="http://schemas.openxmlformats.org/officeDocument/2006/relationships/hyperlink" Target="#'HOSPITAL DEVELOPMENT'!A1"/><Relationship Id="rId3" Type="http://schemas.openxmlformats.org/officeDocument/2006/relationships/hyperlink" Target="#'Profit &amp; Lost Monthly'!A1"/><Relationship Id="rId7" Type="http://schemas.openxmlformats.org/officeDocument/2006/relationships/hyperlink" Target="#'Cover '!A1"/><Relationship Id="rId12" Type="http://schemas.openxmlformats.org/officeDocument/2006/relationships/hyperlink" Target="#IS!A1"/><Relationship Id="rId2" Type="http://schemas.openxmlformats.org/officeDocument/2006/relationships/hyperlink" Target="#'Model Input'!A1"/><Relationship Id="rId1" Type="http://schemas.openxmlformats.org/officeDocument/2006/relationships/image" Target="../media/image23.jpeg"/><Relationship Id="rId6" Type="http://schemas.openxmlformats.org/officeDocument/2006/relationships/hyperlink" Target="#'Notes &amp; Assumptions'!A1"/><Relationship Id="rId11" Type="http://schemas.openxmlformats.org/officeDocument/2006/relationships/hyperlink" Target="#'Balance Sheet Monthly'!A1"/><Relationship Id="rId5" Type="http://schemas.openxmlformats.org/officeDocument/2006/relationships/hyperlink" Target="#Valuation!A1"/><Relationship Id="rId10" Type="http://schemas.openxmlformats.org/officeDocument/2006/relationships/hyperlink" Target="#'Feasibiity Analysis'!A1"/><Relationship Id="rId4" Type="http://schemas.openxmlformats.org/officeDocument/2006/relationships/hyperlink" Target="#Dashboard!A1"/><Relationship Id="rId9" Type="http://schemas.openxmlformats.org/officeDocument/2006/relationships/hyperlink" Target="#'Cash Flow Ten Years'!A1"/><Relationship Id="rId14" Type="http://schemas.openxmlformats.org/officeDocument/2006/relationships/image" Target="../media/image26.emf"/></Relationships>
</file>

<file path=xl/drawings/_rels/drawing22.xml.rels><?xml version="1.0" encoding="UTF-8" standalone="yes"?>
<Relationships xmlns="http://schemas.openxmlformats.org/package/2006/relationships"><Relationship Id="rId8" Type="http://schemas.openxmlformats.org/officeDocument/2006/relationships/hyperlink" Target="#'Cash Flow Monthly'!A1"/><Relationship Id="rId13" Type="http://schemas.openxmlformats.org/officeDocument/2006/relationships/hyperlink" Target="#'HOSPITAL DEVELOPMENT'!A1"/><Relationship Id="rId3" Type="http://schemas.openxmlformats.org/officeDocument/2006/relationships/hyperlink" Target="#'Profit &amp; Lost Monthly'!A1"/><Relationship Id="rId7" Type="http://schemas.openxmlformats.org/officeDocument/2006/relationships/hyperlink" Target="#'Cover '!A1"/><Relationship Id="rId12" Type="http://schemas.openxmlformats.org/officeDocument/2006/relationships/hyperlink" Target="#IS!A1"/><Relationship Id="rId2" Type="http://schemas.openxmlformats.org/officeDocument/2006/relationships/hyperlink" Target="#'Model Input'!A1"/><Relationship Id="rId1" Type="http://schemas.openxmlformats.org/officeDocument/2006/relationships/image" Target="../media/image23.jpeg"/><Relationship Id="rId6" Type="http://schemas.openxmlformats.org/officeDocument/2006/relationships/hyperlink" Target="#'Notes &amp; Assumptions'!A1"/><Relationship Id="rId11" Type="http://schemas.openxmlformats.org/officeDocument/2006/relationships/hyperlink" Target="#'Balance Sheet Monthly'!A1"/><Relationship Id="rId5" Type="http://schemas.openxmlformats.org/officeDocument/2006/relationships/hyperlink" Target="#Valuation!A1"/><Relationship Id="rId10" Type="http://schemas.openxmlformats.org/officeDocument/2006/relationships/hyperlink" Target="#'Feasibiity Analysis'!A1"/><Relationship Id="rId4" Type="http://schemas.openxmlformats.org/officeDocument/2006/relationships/hyperlink" Target="#Dashboard!A1"/><Relationship Id="rId9" Type="http://schemas.openxmlformats.org/officeDocument/2006/relationships/hyperlink" Target="#'Cash Flow Ten Years'!A1"/><Relationship Id="rId14" Type="http://schemas.openxmlformats.org/officeDocument/2006/relationships/image" Target="../media/image27.emf"/></Relationships>
</file>

<file path=xl/drawings/_rels/drawing23.xml.rels><?xml version="1.0" encoding="UTF-8" standalone="yes"?>
<Relationships xmlns="http://schemas.openxmlformats.org/package/2006/relationships"><Relationship Id="rId8" Type="http://schemas.openxmlformats.org/officeDocument/2006/relationships/hyperlink" Target="#'Balance Sheet Monthly'!A1"/><Relationship Id="rId13" Type="http://schemas.openxmlformats.org/officeDocument/2006/relationships/hyperlink" Target="#'HOSPITAL DEVELOPMENT'!A1"/><Relationship Id="rId3" Type="http://schemas.openxmlformats.org/officeDocument/2006/relationships/hyperlink" Target="#'Profit &amp; Lost Monthly'!A1"/><Relationship Id="rId7" Type="http://schemas.openxmlformats.org/officeDocument/2006/relationships/hyperlink" Target="#'Cover '!A1"/><Relationship Id="rId12" Type="http://schemas.openxmlformats.org/officeDocument/2006/relationships/hyperlink" Target="#IS!A1"/><Relationship Id="rId2" Type="http://schemas.openxmlformats.org/officeDocument/2006/relationships/hyperlink" Target="#'Model Input'!A1"/><Relationship Id="rId1" Type="http://schemas.openxmlformats.org/officeDocument/2006/relationships/image" Target="../media/image23.jpeg"/><Relationship Id="rId6" Type="http://schemas.openxmlformats.org/officeDocument/2006/relationships/hyperlink" Target="#'Notes &amp; Assumptions'!A1"/><Relationship Id="rId11" Type="http://schemas.openxmlformats.org/officeDocument/2006/relationships/hyperlink" Target="#'Cash Flow Monthly'!A1"/><Relationship Id="rId5" Type="http://schemas.openxmlformats.org/officeDocument/2006/relationships/hyperlink" Target="#Valuation!A1"/><Relationship Id="rId10" Type="http://schemas.openxmlformats.org/officeDocument/2006/relationships/hyperlink" Target="#'Feasibiity Analysis'!A1"/><Relationship Id="rId4" Type="http://schemas.openxmlformats.org/officeDocument/2006/relationships/hyperlink" Target="#Dashboard!A1"/><Relationship Id="rId9" Type="http://schemas.openxmlformats.org/officeDocument/2006/relationships/hyperlink" Target="#'Balance Sheet Ten Years'!A1"/><Relationship Id="rId14" Type="http://schemas.openxmlformats.org/officeDocument/2006/relationships/image" Target="../media/image28.emf"/></Relationships>
</file>

<file path=xl/drawings/_rels/drawing24.xml.rels><?xml version="1.0" encoding="UTF-8" standalone="yes"?>
<Relationships xmlns="http://schemas.openxmlformats.org/package/2006/relationships"><Relationship Id="rId8" Type="http://schemas.openxmlformats.org/officeDocument/2006/relationships/hyperlink" Target="#'Balance Sheet Monthly'!A1"/><Relationship Id="rId13" Type="http://schemas.openxmlformats.org/officeDocument/2006/relationships/hyperlink" Target="#'HOSPITAL DEVELOPMENT'!A1"/><Relationship Id="rId3" Type="http://schemas.openxmlformats.org/officeDocument/2006/relationships/hyperlink" Target="#'Profit &amp; Lost Monthly'!A1"/><Relationship Id="rId7" Type="http://schemas.openxmlformats.org/officeDocument/2006/relationships/hyperlink" Target="#Cover!A1"/><Relationship Id="rId12" Type="http://schemas.openxmlformats.org/officeDocument/2006/relationships/hyperlink" Target="#IS!A1"/><Relationship Id="rId2" Type="http://schemas.openxmlformats.org/officeDocument/2006/relationships/hyperlink" Target="#'Model Input'!A1"/><Relationship Id="rId1" Type="http://schemas.openxmlformats.org/officeDocument/2006/relationships/image" Target="../media/image23.jpeg"/><Relationship Id="rId6" Type="http://schemas.openxmlformats.org/officeDocument/2006/relationships/hyperlink" Target="#'Notes &amp; Assumptions'!A1"/><Relationship Id="rId11" Type="http://schemas.openxmlformats.org/officeDocument/2006/relationships/hyperlink" Target="#'Cash Flow Monthly'!A1"/><Relationship Id="rId5" Type="http://schemas.openxmlformats.org/officeDocument/2006/relationships/hyperlink" Target="#Valuation!A1"/><Relationship Id="rId10" Type="http://schemas.openxmlformats.org/officeDocument/2006/relationships/hyperlink" Target="#'Feasibiity Analysis'!A1"/><Relationship Id="rId4" Type="http://schemas.openxmlformats.org/officeDocument/2006/relationships/hyperlink" Target="#Dashboard!A1"/><Relationship Id="rId9" Type="http://schemas.openxmlformats.org/officeDocument/2006/relationships/hyperlink" Target="#'Balance Sheet Ten Years'!A1"/><Relationship Id="rId14" Type="http://schemas.openxmlformats.org/officeDocument/2006/relationships/image" Target="../media/image29.emf"/></Relationships>
</file>

<file path=xl/drawings/_rels/drawing25.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media/image30.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NULL"/></Relationships>
</file>

<file path=xl/drawings/_rels/drawing27.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NULL"/></Relationships>
</file>

<file path=xl/drawings/_rels/drawing28.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NULL"/></Relationships>
</file>

<file path=xl/drawings/_rels/drawing29.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8" Type="http://schemas.openxmlformats.org/officeDocument/2006/relationships/hyperlink" Target="#'Feasibiity Analysis'!A1"/><Relationship Id="rId13" Type="http://schemas.openxmlformats.org/officeDocument/2006/relationships/image" Target="../media/image1.jpeg"/><Relationship Id="rId3" Type="http://schemas.openxmlformats.org/officeDocument/2006/relationships/hyperlink" Target="#Startup!A1"/><Relationship Id="rId7" Type="http://schemas.openxmlformats.org/officeDocument/2006/relationships/hyperlink" Target="#Valuation!A1"/><Relationship Id="rId12" Type="http://schemas.openxmlformats.org/officeDocument/2006/relationships/hyperlink" Target="mailto:sphm.consulting@gmai.com" TargetMode="External"/><Relationship Id="rId2" Type="http://schemas.openxmlformats.org/officeDocument/2006/relationships/hyperlink" Target="#'Model Input'!A1"/><Relationship Id="rId1" Type="http://schemas.openxmlformats.org/officeDocument/2006/relationships/chart" Target="../charts/chart1.xml"/><Relationship Id="rId6" Type="http://schemas.openxmlformats.org/officeDocument/2006/relationships/hyperlink" Target="#'Notes &amp; Assumptions'!A1"/><Relationship Id="rId11" Type="http://schemas.openxmlformats.org/officeDocument/2006/relationships/hyperlink" Target="#IS!A1"/><Relationship Id="rId5" Type="http://schemas.openxmlformats.org/officeDocument/2006/relationships/hyperlink" Target="#Dashboard!A1"/><Relationship Id="rId15" Type="http://schemas.openxmlformats.org/officeDocument/2006/relationships/image" Target="../media/image7.emf"/><Relationship Id="rId10" Type="http://schemas.openxmlformats.org/officeDocument/2006/relationships/hyperlink" Target="#Seasonality!A1"/><Relationship Id="rId4" Type="http://schemas.openxmlformats.org/officeDocument/2006/relationships/hyperlink" Target="#'Profit &amp; Lost Monthly'!A1"/><Relationship Id="rId9" Type="http://schemas.openxmlformats.org/officeDocument/2006/relationships/hyperlink" Target="#'Cover '!A1"/><Relationship Id="rId14" Type="http://schemas.openxmlformats.org/officeDocument/2006/relationships/hyperlink" Target="#'HOSPITAL DEVELOPMENT'!A1"/></Relationships>
</file>

<file path=xl/drawings/_rels/drawing30.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NULL"/></Relationships>
</file>

<file path=xl/drawings/_rels/drawing31.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NULL"/></Relationships>
</file>

<file path=xl/drawings/_rels/drawing32.xml.rels><?xml version="1.0" encoding="UTF-8" standalone="yes"?>
<Relationships xmlns="http://schemas.openxmlformats.org/package/2006/relationships"><Relationship Id="rId2" Type="http://schemas.openxmlformats.org/officeDocument/2006/relationships/image" Target="../media/image31.jpeg"/><Relationship Id="rId1" Type="http://schemas.openxmlformats.org/officeDocument/2006/relationships/image" Target="NULL"/></Relationships>
</file>

<file path=xl/drawings/_rels/drawing33.xml.rels><?xml version="1.0" encoding="UTF-8" standalone="yes"?>
<Relationships xmlns="http://schemas.openxmlformats.org/package/2006/relationships"><Relationship Id="rId8" Type="http://schemas.openxmlformats.org/officeDocument/2006/relationships/hyperlink" Target="#'Cover '!A1"/><Relationship Id="rId3" Type="http://schemas.openxmlformats.org/officeDocument/2006/relationships/hyperlink" Target="#'Profit &amp; Lost Monthly'!A1"/><Relationship Id="rId7" Type="http://schemas.openxmlformats.org/officeDocument/2006/relationships/hyperlink" Target="#'Feasibiity Analysis'!A1"/><Relationship Id="rId2" Type="http://schemas.openxmlformats.org/officeDocument/2006/relationships/hyperlink" Target="#'Model Input'!A1"/><Relationship Id="rId1" Type="http://schemas.openxmlformats.org/officeDocument/2006/relationships/image" Target="../media/image23.jpeg"/><Relationship Id="rId6" Type="http://schemas.openxmlformats.org/officeDocument/2006/relationships/hyperlink" Target="#'Notes &amp; Assumptions'!A1"/><Relationship Id="rId11" Type="http://schemas.openxmlformats.org/officeDocument/2006/relationships/image" Target="../media/image32.emf"/><Relationship Id="rId5" Type="http://schemas.openxmlformats.org/officeDocument/2006/relationships/hyperlink" Target="#Valuation!A1"/><Relationship Id="rId10" Type="http://schemas.openxmlformats.org/officeDocument/2006/relationships/hyperlink" Target="#'HOSPITAL DEVELOPMENT'!A1"/><Relationship Id="rId4" Type="http://schemas.openxmlformats.org/officeDocument/2006/relationships/hyperlink" Target="#Dashboard!A1"/><Relationship Id="rId9" Type="http://schemas.openxmlformats.org/officeDocument/2006/relationships/hyperlink" Target="#IS!A1"/></Relationships>
</file>

<file path=xl/drawings/_rels/drawing34.xml.rels><?xml version="1.0" encoding="UTF-8" standalone="yes"?>
<Relationships xmlns="http://schemas.openxmlformats.org/package/2006/relationships"><Relationship Id="rId8" Type="http://schemas.openxmlformats.org/officeDocument/2006/relationships/hyperlink" Target="#'Feasibiity Analysis'!A1"/><Relationship Id="rId3" Type="http://schemas.openxmlformats.org/officeDocument/2006/relationships/hyperlink" Target="#'Profit &amp; Lost Monthly'!A1"/><Relationship Id="rId7" Type="http://schemas.openxmlformats.org/officeDocument/2006/relationships/hyperlink" Target="#Valuation!A1"/><Relationship Id="rId2" Type="http://schemas.openxmlformats.org/officeDocument/2006/relationships/hyperlink" Target="#'Model Input'!A1"/><Relationship Id="rId1" Type="http://schemas.openxmlformats.org/officeDocument/2006/relationships/image" Target="../media/image33.jpeg"/><Relationship Id="rId6" Type="http://schemas.openxmlformats.org/officeDocument/2006/relationships/hyperlink" Target="#'Cover '!A1"/><Relationship Id="rId11" Type="http://schemas.openxmlformats.org/officeDocument/2006/relationships/hyperlink" Target="#'HOSPITAL DEVELOPMENT'!A1"/><Relationship Id="rId5" Type="http://schemas.openxmlformats.org/officeDocument/2006/relationships/hyperlink" Target="#'Notes &amp; Assumptions'!A1"/><Relationship Id="rId10" Type="http://schemas.openxmlformats.org/officeDocument/2006/relationships/hyperlink" Target="#IS!A1"/><Relationship Id="rId4" Type="http://schemas.openxmlformats.org/officeDocument/2006/relationships/hyperlink" Target="#Dashboard!A1"/><Relationship Id="rId9" Type="http://schemas.openxmlformats.org/officeDocument/2006/relationships/image" Target="../media/image30.jpeg"/></Relationships>
</file>

<file path=xl/drawings/_rels/drawing35.xml.rels><?xml version="1.0" encoding="UTF-8" standalone="yes"?>
<Relationships xmlns="http://schemas.openxmlformats.org/package/2006/relationships"><Relationship Id="rId8" Type="http://schemas.openxmlformats.org/officeDocument/2006/relationships/hyperlink" Target="#'Balance Sheet Monthly'!A1"/><Relationship Id="rId3" Type="http://schemas.openxmlformats.org/officeDocument/2006/relationships/hyperlink" Target="#'Financial Model'!A1"/><Relationship Id="rId7" Type="http://schemas.openxmlformats.org/officeDocument/2006/relationships/hyperlink" Target="#Cover!A1"/><Relationship Id="rId2" Type="http://schemas.openxmlformats.org/officeDocument/2006/relationships/hyperlink" Target="#'Model Inputs'!A1"/><Relationship Id="rId1" Type="http://schemas.openxmlformats.org/officeDocument/2006/relationships/image" Target="../media/image31.jpeg"/><Relationship Id="rId6" Type="http://schemas.openxmlformats.org/officeDocument/2006/relationships/hyperlink" Target="#'Notes &amp; Assumptions'!A1"/><Relationship Id="rId11" Type="http://schemas.openxmlformats.org/officeDocument/2006/relationships/hyperlink" Target="#'Feasibiity Analysis'!A1"/><Relationship Id="rId5" Type="http://schemas.openxmlformats.org/officeDocument/2006/relationships/hyperlink" Target="#Valuation!A1"/><Relationship Id="rId10" Type="http://schemas.openxmlformats.org/officeDocument/2006/relationships/image" Target="NULL"/><Relationship Id="rId4" Type="http://schemas.openxmlformats.org/officeDocument/2006/relationships/hyperlink" Target="#Dashboard!A1"/><Relationship Id="rId9" Type="http://schemas.openxmlformats.org/officeDocument/2006/relationships/hyperlink" Target="#'Balance Sheet Yearly'!A1"/></Relationships>
</file>

<file path=xl/drawings/_rels/drawing39.xml.rels><?xml version="1.0" encoding="UTF-8" standalone="yes"?>
<Relationships xmlns="http://schemas.openxmlformats.org/package/2006/relationships"><Relationship Id="rId8" Type="http://schemas.openxmlformats.org/officeDocument/2006/relationships/hyperlink" Target="#'Feasibiity Analysis'!A1"/><Relationship Id="rId3" Type="http://schemas.openxmlformats.org/officeDocument/2006/relationships/hyperlink" Target="#'Model Input'!A1"/><Relationship Id="rId7" Type="http://schemas.openxmlformats.org/officeDocument/2006/relationships/hyperlink" Target="#'Notes &amp; Assumptions'!A1"/><Relationship Id="rId2" Type="http://schemas.openxmlformats.org/officeDocument/2006/relationships/image" Target="../media/image35.jpeg"/><Relationship Id="rId1" Type="http://schemas.openxmlformats.org/officeDocument/2006/relationships/image" Target="../media/image34.jpg"/><Relationship Id="rId6" Type="http://schemas.openxmlformats.org/officeDocument/2006/relationships/hyperlink" Target="#Valuation!A1"/><Relationship Id="rId11" Type="http://schemas.openxmlformats.org/officeDocument/2006/relationships/hyperlink" Target="#'HOSPITAL DEVELOPMENT'!A1"/><Relationship Id="rId5" Type="http://schemas.openxmlformats.org/officeDocument/2006/relationships/hyperlink" Target="#DashBoard!A1"/><Relationship Id="rId10" Type="http://schemas.openxmlformats.org/officeDocument/2006/relationships/hyperlink" Target="#IS!A1"/><Relationship Id="rId4" Type="http://schemas.openxmlformats.org/officeDocument/2006/relationships/hyperlink" Target="#'Profit &amp; Lost Monthly'!A1"/><Relationship Id="rId9" Type="http://schemas.openxmlformats.org/officeDocument/2006/relationships/hyperlink" Target="#'Cover '!A1"/></Relationships>
</file>

<file path=xl/drawings/_rels/drawing4.xml.rels><?xml version="1.0" encoding="UTF-8" standalone="yes"?>
<Relationships xmlns="http://schemas.openxmlformats.org/package/2006/relationships"><Relationship Id="rId8" Type="http://schemas.openxmlformats.org/officeDocument/2006/relationships/hyperlink" Target="#Seasonality!A1"/><Relationship Id="rId13" Type="http://schemas.openxmlformats.org/officeDocument/2006/relationships/hyperlink" Target="mailto:sphm.consulting@gmai.com" TargetMode="External"/><Relationship Id="rId3" Type="http://schemas.openxmlformats.org/officeDocument/2006/relationships/hyperlink" Target="#Dashboard!A1"/><Relationship Id="rId7" Type="http://schemas.openxmlformats.org/officeDocument/2006/relationships/hyperlink" Target="#'Cover '!A1"/><Relationship Id="rId12" Type="http://schemas.openxmlformats.org/officeDocument/2006/relationships/image" Target="../media/image8.emf"/><Relationship Id="rId2" Type="http://schemas.openxmlformats.org/officeDocument/2006/relationships/hyperlink" Target="#'Profit &amp; Lost Monthly'!A1"/><Relationship Id="rId1" Type="http://schemas.openxmlformats.org/officeDocument/2006/relationships/hyperlink" Target="#'Model Input'!A1"/><Relationship Id="rId6" Type="http://schemas.openxmlformats.org/officeDocument/2006/relationships/hyperlink" Target="#'Notes &amp; Assumptions'!A1"/><Relationship Id="rId11" Type="http://schemas.openxmlformats.org/officeDocument/2006/relationships/hyperlink" Target="#'HOSPITAL DEVELOPMENT'!A1"/><Relationship Id="rId5" Type="http://schemas.openxmlformats.org/officeDocument/2006/relationships/hyperlink" Target="#'Feasibiity Analysis'!A1"/><Relationship Id="rId10" Type="http://schemas.openxmlformats.org/officeDocument/2006/relationships/hyperlink" Target="#IS!A1"/><Relationship Id="rId4" Type="http://schemas.openxmlformats.org/officeDocument/2006/relationships/hyperlink" Target="#Valuation!A1"/><Relationship Id="rId9" Type="http://schemas.openxmlformats.org/officeDocument/2006/relationships/hyperlink" Target="#Startup!A1"/><Relationship Id="rId14"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NULL"/><Relationship Id="rId1" Type="http://schemas.openxmlformats.org/officeDocument/2006/relationships/hyperlink" Target="https://www.vertex42.com/" TargetMode="External"/></Relationships>
</file>

<file path=xl/drawings/_rels/drawing5.xml.rels><?xml version="1.0" encoding="UTF-8" standalone="yes"?>
<Relationships xmlns="http://schemas.openxmlformats.org/package/2006/relationships"><Relationship Id="rId8" Type="http://schemas.openxmlformats.org/officeDocument/2006/relationships/hyperlink" Target="#Top_Revenue!A1"/><Relationship Id="rId13" Type="http://schemas.openxmlformats.org/officeDocument/2006/relationships/hyperlink" Target="#KPI!A1"/><Relationship Id="rId18" Type="http://schemas.openxmlformats.org/officeDocument/2006/relationships/hyperlink" Target="#'HOSPITAL DEVELOPMENT'!A1"/><Relationship Id="rId3" Type="http://schemas.openxmlformats.org/officeDocument/2006/relationships/hyperlink" Target="#DashBoard!A1"/><Relationship Id="rId7" Type="http://schemas.openxmlformats.org/officeDocument/2006/relationships/hyperlink" Target="#Summary!A1"/><Relationship Id="rId12" Type="http://schemas.openxmlformats.org/officeDocument/2006/relationships/hyperlink" Target="#Op_Charts!A1"/><Relationship Id="rId17" Type="http://schemas.openxmlformats.org/officeDocument/2006/relationships/image" Target="../media/image1.jpeg"/><Relationship Id="rId2" Type="http://schemas.openxmlformats.org/officeDocument/2006/relationships/hyperlink" Target="#'Profit &amp; Lost Monthly'!A1"/><Relationship Id="rId16" Type="http://schemas.openxmlformats.org/officeDocument/2006/relationships/hyperlink" Target="mailto:sphm.consulting@gmai.com" TargetMode="External"/><Relationship Id="rId20" Type="http://schemas.openxmlformats.org/officeDocument/2006/relationships/image" Target="../media/image9.emf"/><Relationship Id="rId1" Type="http://schemas.openxmlformats.org/officeDocument/2006/relationships/hyperlink" Target="#'Model Input'!A1"/><Relationship Id="rId6" Type="http://schemas.openxmlformats.org/officeDocument/2006/relationships/hyperlink" Target="#'Cover '!A1"/><Relationship Id="rId11" Type="http://schemas.openxmlformats.org/officeDocument/2006/relationships/hyperlink" Target="#Fin_Charts!A1"/><Relationship Id="rId5" Type="http://schemas.openxmlformats.org/officeDocument/2006/relationships/hyperlink" Target="#'Feasibiity Analysis'!A1"/><Relationship Id="rId15" Type="http://schemas.openxmlformats.org/officeDocument/2006/relationships/hyperlink" Target="#IS!A1"/><Relationship Id="rId10" Type="http://schemas.openxmlformats.org/officeDocument/2006/relationships/hyperlink" Target="#BE!A1"/><Relationship Id="rId19" Type="http://schemas.openxmlformats.org/officeDocument/2006/relationships/hyperlink" Target="#'Notes &amp; Assumptions'!A1"/><Relationship Id="rId4" Type="http://schemas.openxmlformats.org/officeDocument/2006/relationships/hyperlink" Target="#Valuation!A1"/><Relationship Id="rId9" Type="http://schemas.openxmlformats.org/officeDocument/2006/relationships/hyperlink" Target="#Top_Expenses!A1"/><Relationship Id="rId14" Type="http://schemas.openxmlformats.org/officeDocument/2006/relationships/hyperlink" Target="#'Sources &amp; Uses'!A1"/></Relationships>
</file>

<file path=xl/drawings/_rels/drawing6.xml.rels><?xml version="1.0" encoding="UTF-8" standalone="yes"?>
<Relationships xmlns="http://schemas.openxmlformats.org/package/2006/relationships"><Relationship Id="rId8" Type="http://schemas.openxmlformats.org/officeDocument/2006/relationships/hyperlink" Target="#DashBoard!A1"/><Relationship Id="rId13" Type="http://schemas.openxmlformats.org/officeDocument/2006/relationships/hyperlink" Target="#Op_Charts!A1"/><Relationship Id="rId18" Type="http://schemas.openxmlformats.org/officeDocument/2006/relationships/image" Target="../media/image1.jpeg"/><Relationship Id="rId3" Type="http://schemas.openxmlformats.org/officeDocument/2006/relationships/hyperlink" Target="#'Profit &amp; Lost Monthly'!A1"/><Relationship Id="rId21" Type="http://schemas.openxmlformats.org/officeDocument/2006/relationships/hyperlink" Target="#Fin_Charts!A1"/><Relationship Id="rId7" Type="http://schemas.openxmlformats.org/officeDocument/2006/relationships/hyperlink" Target="#'Cover '!A1"/><Relationship Id="rId12" Type="http://schemas.openxmlformats.org/officeDocument/2006/relationships/hyperlink" Target="#BE!A1"/><Relationship Id="rId17" Type="http://schemas.openxmlformats.org/officeDocument/2006/relationships/hyperlink" Target="mailto:sphm.consulting@gmai.com" TargetMode="External"/><Relationship Id="rId2" Type="http://schemas.openxmlformats.org/officeDocument/2006/relationships/hyperlink" Target="#'Model Input'!A1"/><Relationship Id="rId16" Type="http://schemas.openxmlformats.org/officeDocument/2006/relationships/hyperlink" Target="#IS!A1"/><Relationship Id="rId20" Type="http://schemas.openxmlformats.org/officeDocument/2006/relationships/hyperlink" Target="#'Notes &amp; Assumptions'!A1"/><Relationship Id="rId1" Type="http://schemas.openxmlformats.org/officeDocument/2006/relationships/image" Target="NULL"/><Relationship Id="rId6" Type="http://schemas.openxmlformats.org/officeDocument/2006/relationships/hyperlink" Target="#'Feasibiity Analysis'!A1"/><Relationship Id="rId11" Type="http://schemas.openxmlformats.org/officeDocument/2006/relationships/hyperlink" Target="#Top_Expenses!A1"/><Relationship Id="rId5" Type="http://schemas.openxmlformats.org/officeDocument/2006/relationships/hyperlink" Target="#Valuation!A1"/><Relationship Id="rId15" Type="http://schemas.openxmlformats.org/officeDocument/2006/relationships/hyperlink" Target="#'Sources &amp; Uses'!A1"/><Relationship Id="rId10" Type="http://schemas.openxmlformats.org/officeDocument/2006/relationships/hyperlink" Target="#Top_Revenue!A1"/><Relationship Id="rId19" Type="http://schemas.openxmlformats.org/officeDocument/2006/relationships/hyperlink" Target="#'HOSPITAL DEVELOPMENT'!A1"/><Relationship Id="rId4" Type="http://schemas.openxmlformats.org/officeDocument/2006/relationships/hyperlink" Target="#Dashboard!A1"/><Relationship Id="rId9" Type="http://schemas.openxmlformats.org/officeDocument/2006/relationships/hyperlink" Target="#Summary!A1"/><Relationship Id="rId14" Type="http://schemas.openxmlformats.org/officeDocument/2006/relationships/hyperlink" Target="#KPI!A1"/><Relationship Id="rId22" Type="http://schemas.openxmlformats.org/officeDocument/2006/relationships/image" Target="../media/image10.emf"/></Relationships>
</file>

<file path=xl/drawings/_rels/drawing7.xml.rels><?xml version="1.0" encoding="UTF-8" standalone="yes"?>
<Relationships xmlns="http://schemas.openxmlformats.org/package/2006/relationships"><Relationship Id="rId8" Type="http://schemas.openxmlformats.org/officeDocument/2006/relationships/hyperlink" Target="#'Sources &amp; Uses'!A1"/><Relationship Id="rId13" Type="http://schemas.openxmlformats.org/officeDocument/2006/relationships/hyperlink" Target="#'Model Input'!A1"/><Relationship Id="rId18" Type="http://schemas.openxmlformats.org/officeDocument/2006/relationships/hyperlink" Target="#'Notes &amp; Assumptions'!A1"/><Relationship Id="rId3" Type="http://schemas.openxmlformats.org/officeDocument/2006/relationships/hyperlink" Target="#Top_Revenue!A1"/><Relationship Id="rId21" Type="http://schemas.openxmlformats.org/officeDocument/2006/relationships/image" Target="../media/image11.emf"/><Relationship Id="rId7" Type="http://schemas.openxmlformats.org/officeDocument/2006/relationships/hyperlink" Target="#KPI!A1"/><Relationship Id="rId12" Type="http://schemas.openxmlformats.org/officeDocument/2006/relationships/image" Target="../media/image1.jpeg"/><Relationship Id="rId17" Type="http://schemas.openxmlformats.org/officeDocument/2006/relationships/hyperlink" Target="#'HOSPITAL DEVELOPMENT'!A1"/><Relationship Id="rId2" Type="http://schemas.openxmlformats.org/officeDocument/2006/relationships/hyperlink" Target="#Summary!A1"/><Relationship Id="rId16" Type="http://schemas.openxmlformats.org/officeDocument/2006/relationships/hyperlink" Target="#'Feasibiity Analysis'!A1"/><Relationship Id="rId20" Type="http://schemas.openxmlformats.org/officeDocument/2006/relationships/hyperlink" Target="#Fin_Charts!A1"/><Relationship Id="rId1" Type="http://schemas.openxmlformats.org/officeDocument/2006/relationships/hyperlink" Target="#DashBoard!A1"/><Relationship Id="rId6" Type="http://schemas.openxmlformats.org/officeDocument/2006/relationships/hyperlink" Target="#Op_Charts!A1"/><Relationship Id="rId11" Type="http://schemas.openxmlformats.org/officeDocument/2006/relationships/hyperlink" Target="mailto:sphm.consulting@gmai.com" TargetMode="External"/><Relationship Id="rId5" Type="http://schemas.openxmlformats.org/officeDocument/2006/relationships/hyperlink" Target="#BE!A1"/><Relationship Id="rId15" Type="http://schemas.openxmlformats.org/officeDocument/2006/relationships/hyperlink" Target="#Valuation!A1"/><Relationship Id="rId10" Type="http://schemas.openxmlformats.org/officeDocument/2006/relationships/hyperlink" Target="#Dashboard!A1"/><Relationship Id="rId19" Type="http://schemas.openxmlformats.org/officeDocument/2006/relationships/hyperlink" Target="#'Cover '!A1"/><Relationship Id="rId4" Type="http://schemas.openxmlformats.org/officeDocument/2006/relationships/hyperlink" Target="#Top_Expenses!A1"/><Relationship Id="rId9" Type="http://schemas.openxmlformats.org/officeDocument/2006/relationships/hyperlink" Target="#IS!A1"/><Relationship Id="rId14" Type="http://schemas.openxmlformats.org/officeDocument/2006/relationships/hyperlink" Target="#'Profit &amp; Lost Monthly'!A1"/></Relationships>
</file>

<file path=xl/drawings/_rels/drawing8.xml.rels><?xml version="1.0" encoding="UTF-8" standalone="yes"?>
<Relationships xmlns="http://schemas.openxmlformats.org/package/2006/relationships"><Relationship Id="rId8" Type="http://schemas.openxmlformats.org/officeDocument/2006/relationships/hyperlink" Target="#'Sources &amp; Uses'!A1"/><Relationship Id="rId13" Type="http://schemas.openxmlformats.org/officeDocument/2006/relationships/hyperlink" Target="#'Model Input'!A1"/><Relationship Id="rId18" Type="http://schemas.openxmlformats.org/officeDocument/2006/relationships/hyperlink" Target="#'Notes &amp; Assumptions'!A1"/><Relationship Id="rId3" Type="http://schemas.openxmlformats.org/officeDocument/2006/relationships/hyperlink" Target="#Top_Revenue!A1"/><Relationship Id="rId21" Type="http://schemas.openxmlformats.org/officeDocument/2006/relationships/image" Target="../media/image12.emf"/><Relationship Id="rId7" Type="http://schemas.openxmlformats.org/officeDocument/2006/relationships/hyperlink" Target="#KPI!A1"/><Relationship Id="rId12" Type="http://schemas.openxmlformats.org/officeDocument/2006/relationships/image" Target="../media/image1.jpeg"/><Relationship Id="rId17" Type="http://schemas.openxmlformats.org/officeDocument/2006/relationships/hyperlink" Target="#'HOSPITAL DEVELOPMENT'!A1"/><Relationship Id="rId2" Type="http://schemas.openxmlformats.org/officeDocument/2006/relationships/hyperlink" Target="#Summary!A1"/><Relationship Id="rId16" Type="http://schemas.openxmlformats.org/officeDocument/2006/relationships/hyperlink" Target="#'Feasibiity Analysis'!A1"/><Relationship Id="rId20" Type="http://schemas.openxmlformats.org/officeDocument/2006/relationships/hyperlink" Target="#Fin_Charts!A1"/><Relationship Id="rId1" Type="http://schemas.openxmlformats.org/officeDocument/2006/relationships/hyperlink" Target="#'Model Inputs'!A1"/><Relationship Id="rId6" Type="http://schemas.openxmlformats.org/officeDocument/2006/relationships/hyperlink" Target="#Op_Charts!A1"/><Relationship Id="rId11" Type="http://schemas.openxmlformats.org/officeDocument/2006/relationships/hyperlink" Target="mailto:sphm.consulting@gmai.com" TargetMode="External"/><Relationship Id="rId5" Type="http://schemas.openxmlformats.org/officeDocument/2006/relationships/hyperlink" Target="#BE!A1"/><Relationship Id="rId15" Type="http://schemas.openxmlformats.org/officeDocument/2006/relationships/hyperlink" Target="#Valuation!A1"/><Relationship Id="rId10" Type="http://schemas.openxmlformats.org/officeDocument/2006/relationships/hyperlink" Target="#IS!A1"/><Relationship Id="rId19" Type="http://schemas.openxmlformats.org/officeDocument/2006/relationships/hyperlink" Target="#'Cover '!A1"/><Relationship Id="rId4" Type="http://schemas.openxmlformats.org/officeDocument/2006/relationships/hyperlink" Target="#Top_Expenses!A1"/><Relationship Id="rId9" Type="http://schemas.openxmlformats.org/officeDocument/2006/relationships/hyperlink" Target="#Dashboard!A1"/><Relationship Id="rId14" Type="http://schemas.openxmlformats.org/officeDocument/2006/relationships/hyperlink" Target="#'Profit &amp; Lost Monthly'!A1"/></Relationships>
</file>

<file path=xl/drawings/_rels/drawing9.xml.rels><?xml version="1.0" encoding="UTF-8" standalone="yes"?>
<Relationships xmlns="http://schemas.openxmlformats.org/package/2006/relationships"><Relationship Id="rId8" Type="http://schemas.openxmlformats.org/officeDocument/2006/relationships/hyperlink" Target="#'Sources &amp; Uses'!A1"/><Relationship Id="rId13" Type="http://schemas.openxmlformats.org/officeDocument/2006/relationships/hyperlink" Target="#'Model Input'!A1"/><Relationship Id="rId18" Type="http://schemas.openxmlformats.org/officeDocument/2006/relationships/hyperlink" Target="#'Notes &amp; Assumptions'!A1"/><Relationship Id="rId3" Type="http://schemas.openxmlformats.org/officeDocument/2006/relationships/hyperlink" Target="#Top_Revenue!A1"/><Relationship Id="rId21" Type="http://schemas.openxmlformats.org/officeDocument/2006/relationships/image" Target="../media/image13.emf"/><Relationship Id="rId7" Type="http://schemas.openxmlformats.org/officeDocument/2006/relationships/hyperlink" Target="#KPI!A1"/><Relationship Id="rId12" Type="http://schemas.openxmlformats.org/officeDocument/2006/relationships/image" Target="../media/image1.jpeg"/><Relationship Id="rId17" Type="http://schemas.openxmlformats.org/officeDocument/2006/relationships/hyperlink" Target="#'HOSPITAL DEVELOPMENT'!A1"/><Relationship Id="rId2" Type="http://schemas.openxmlformats.org/officeDocument/2006/relationships/hyperlink" Target="#Summary!A1"/><Relationship Id="rId16" Type="http://schemas.openxmlformats.org/officeDocument/2006/relationships/hyperlink" Target="#'Feasibiity Analysis'!A1"/><Relationship Id="rId20" Type="http://schemas.openxmlformats.org/officeDocument/2006/relationships/hyperlink" Target="#Fin_Charts!A1"/><Relationship Id="rId1" Type="http://schemas.openxmlformats.org/officeDocument/2006/relationships/hyperlink" Target="#DashBoard!A1"/><Relationship Id="rId6" Type="http://schemas.openxmlformats.org/officeDocument/2006/relationships/hyperlink" Target="#Op_Charts!A1"/><Relationship Id="rId11" Type="http://schemas.openxmlformats.org/officeDocument/2006/relationships/hyperlink" Target="mailto:sphm.consulting@gmai.com" TargetMode="External"/><Relationship Id="rId5" Type="http://schemas.openxmlformats.org/officeDocument/2006/relationships/hyperlink" Target="#BE!A1"/><Relationship Id="rId15" Type="http://schemas.openxmlformats.org/officeDocument/2006/relationships/hyperlink" Target="#Valuation!A1"/><Relationship Id="rId10" Type="http://schemas.openxmlformats.org/officeDocument/2006/relationships/hyperlink" Target="#Dashboard!A1"/><Relationship Id="rId19" Type="http://schemas.openxmlformats.org/officeDocument/2006/relationships/hyperlink" Target="#'Cover '!A1"/><Relationship Id="rId4" Type="http://schemas.openxmlformats.org/officeDocument/2006/relationships/hyperlink" Target="#Top_Expenses!A1"/><Relationship Id="rId9" Type="http://schemas.openxmlformats.org/officeDocument/2006/relationships/hyperlink" Target="#IS!A1"/><Relationship Id="rId14" Type="http://schemas.openxmlformats.org/officeDocument/2006/relationships/hyperlink" Target="#'Profit &amp; Lost Monthly'!A1"/></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38419</xdr:rowOff>
    </xdr:from>
    <xdr:to>
      <xdr:col>1</xdr:col>
      <xdr:colOff>123825</xdr:colOff>
      <xdr:row>0</xdr:row>
      <xdr:rowOff>437831</xdr:rowOff>
    </xdr:to>
    <xdr:pic>
      <xdr:nvPicPr>
        <xdr:cNvPr id="2" name="Picture 4">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66675" y="38419"/>
          <a:ext cx="590550" cy="399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11397</xdr:rowOff>
    </xdr:from>
    <xdr:to>
      <xdr:col>24</xdr:col>
      <xdr:colOff>161925</xdr:colOff>
      <xdr:row>20</xdr:row>
      <xdr:rowOff>236253</xdr:rowOff>
    </xdr:to>
    <xdr:pic>
      <xdr:nvPicPr>
        <xdr:cNvPr id="3" name="Picture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0" y="1459197"/>
          <a:ext cx="12963525" cy="47587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3</xdr:row>
      <xdr:rowOff>180975</xdr:rowOff>
    </xdr:from>
    <xdr:to>
      <xdr:col>1</xdr:col>
      <xdr:colOff>495300</xdr:colOff>
      <xdr:row>7</xdr:row>
      <xdr:rowOff>161925</xdr:rowOff>
    </xdr:to>
    <xdr:pic>
      <xdr:nvPicPr>
        <xdr:cNvPr id="4" name="Picture 3">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1628775"/>
          <a:ext cx="1047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415277</xdr:colOff>
      <xdr:row>3</xdr:row>
      <xdr:rowOff>116973</xdr:rowOff>
    </xdr:from>
    <xdr:ext cx="11205223" cy="1792458"/>
    <xdr:sp macro="" textlink="">
      <xdr:nvSpPr>
        <xdr:cNvPr id="5" name="Rectangle 4"/>
        <xdr:cNvSpPr/>
      </xdr:nvSpPr>
      <xdr:spPr>
        <a:xfrm>
          <a:off x="1634477" y="1564773"/>
          <a:ext cx="11205223" cy="1792458"/>
        </a:xfrm>
        <a:prstGeom prst="rect">
          <a:avLst/>
        </a:prstGeom>
        <a:noFill/>
      </xdr:spPr>
      <xdr:txBody>
        <a:bodyPr wrap="square" lIns="91440" tIns="45720" rIns="91440" bIns="45720">
          <a:spAutoFit/>
        </a:bodyPr>
        <a:lstStyle/>
        <a:p>
          <a:pPr algn="ctr">
            <a:lnSpc>
              <a:spcPts val="6500"/>
            </a:lnSpc>
          </a:pPr>
          <a:r>
            <a:rPr lang="en-US" sz="54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Hospital</a:t>
          </a:r>
          <a:r>
            <a:rPr lang="en-US" sz="54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Feasibity Study</a:t>
          </a:r>
        </a:p>
        <a:p>
          <a:pPr algn="ctr"/>
          <a:r>
            <a:rPr lang="en-US" sz="54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Financial Model</a:t>
          </a:r>
          <a:endParaRPr lang="en-US" sz="54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1</xdr:col>
      <xdr:colOff>152400</xdr:colOff>
      <xdr:row>0</xdr:row>
      <xdr:rowOff>0</xdr:rowOff>
    </xdr:from>
    <xdr:to>
      <xdr:col>2</xdr:col>
      <xdr:colOff>533399</xdr:colOff>
      <xdr:row>0</xdr:row>
      <xdr:rowOff>485775</xdr:rowOff>
    </xdr:to>
    <xdr:sp macro="" textlink="">
      <xdr:nvSpPr>
        <xdr:cNvPr id="6" name="Retângulo 3">
          <a:hlinkClick xmlns:r="http://schemas.openxmlformats.org/officeDocument/2006/relationships" r:id="rId6"/>
          <a:extLst>
            <a:ext uri="{FF2B5EF4-FFF2-40B4-BE49-F238E27FC236}"/>
          </a:extLst>
        </xdr:cNvPr>
        <xdr:cNvSpPr>
          <a:spLocks/>
        </xdr:cNvSpPr>
      </xdr:nvSpPr>
      <xdr:spPr>
        <a:xfrm>
          <a:off x="762000" y="0"/>
          <a:ext cx="1038224"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SETUP</a:t>
          </a:r>
          <a:r>
            <a:rPr lang="pt-BR" sz="1100" b="1" baseline="0"/>
            <a:t> MODEL</a:t>
          </a:r>
          <a:endParaRPr lang="pt-BR" sz="1100" b="1"/>
        </a:p>
      </xdr:txBody>
    </xdr:sp>
    <xdr:clientData/>
  </xdr:twoCellAnchor>
  <xdr:twoCellAnchor editAs="absolute">
    <xdr:from>
      <xdr:col>3</xdr:col>
      <xdr:colOff>0</xdr:colOff>
      <xdr:row>0</xdr:row>
      <xdr:rowOff>0</xdr:rowOff>
    </xdr:from>
    <xdr:to>
      <xdr:col>5</xdr:col>
      <xdr:colOff>171450</xdr:colOff>
      <xdr:row>1</xdr:row>
      <xdr:rowOff>2910</xdr:rowOff>
    </xdr:to>
    <xdr:sp macro="" textlink="">
      <xdr:nvSpPr>
        <xdr:cNvPr id="7" name="Retângulo 3">
          <a:hlinkClick xmlns:r="http://schemas.openxmlformats.org/officeDocument/2006/relationships" r:id="rId7"/>
          <a:extLst>
            <a:ext uri="{FF2B5EF4-FFF2-40B4-BE49-F238E27FC236}"/>
          </a:extLst>
        </xdr:cNvPr>
        <xdr:cNvSpPr>
          <a:spLocks/>
        </xdr:cNvSpPr>
      </xdr:nvSpPr>
      <xdr:spPr>
        <a:xfrm>
          <a:off x="1828800" y="0"/>
          <a:ext cx="1390650"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FINANCIAL</a:t>
          </a:r>
          <a:r>
            <a:rPr lang="pt-BR" sz="1100" b="1" baseline="0"/>
            <a:t>  MODEL</a:t>
          </a:r>
          <a:endParaRPr lang="pt-BR" sz="1100" b="1"/>
        </a:p>
      </xdr:txBody>
    </xdr:sp>
    <xdr:clientData/>
  </xdr:twoCellAnchor>
  <xdr:twoCellAnchor editAs="absolute">
    <xdr:from>
      <xdr:col>5</xdr:col>
      <xdr:colOff>276225</xdr:colOff>
      <xdr:row>0</xdr:row>
      <xdr:rowOff>0</xdr:rowOff>
    </xdr:from>
    <xdr:to>
      <xdr:col>8</xdr:col>
      <xdr:colOff>0</xdr:colOff>
      <xdr:row>0</xdr:row>
      <xdr:rowOff>466725</xdr:rowOff>
    </xdr:to>
    <xdr:sp macro="" textlink="">
      <xdr:nvSpPr>
        <xdr:cNvPr id="8" name="Retângulo 3">
          <a:hlinkClick xmlns:r="http://schemas.openxmlformats.org/officeDocument/2006/relationships" r:id="rId8"/>
          <a:extLst>
            <a:ext uri="{FF2B5EF4-FFF2-40B4-BE49-F238E27FC236}"/>
          </a:extLst>
        </xdr:cNvPr>
        <xdr:cNvSpPr>
          <a:spLocks/>
        </xdr:cNvSpPr>
      </xdr:nvSpPr>
      <xdr:spPr>
        <a:xfrm>
          <a:off x="3324225" y="0"/>
          <a:ext cx="147637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DASHBOARD </a:t>
          </a:r>
          <a:r>
            <a:rPr lang="pt-BR" sz="1100" b="1" baseline="0"/>
            <a:t> MODEL</a:t>
          </a:r>
          <a:endParaRPr lang="pt-BR" sz="1100" b="1"/>
        </a:p>
      </xdr:txBody>
    </xdr:sp>
    <xdr:clientData/>
  </xdr:twoCellAnchor>
  <xdr:twoCellAnchor editAs="absolute">
    <xdr:from>
      <xdr:col>18</xdr:col>
      <xdr:colOff>57150</xdr:colOff>
      <xdr:row>0</xdr:row>
      <xdr:rowOff>28575</xdr:rowOff>
    </xdr:from>
    <xdr:to>
      <xdr:col>20</xdr:col>
      <xdr:colOff>238125</xdr:colOff>
      <xdr:row>1</xdr:row>
      <xdr:rowOff>31485</xdr:rowOff>
    </xdr:to>
    <xdr:sp macro="" textlink="">
      <xdr:nvSpPr>
        <xdr:cNvPr id="9" name="Retângulo 3">
          <a:hlinkClick xmlns:r="http://schemas.openxmlformats.org/officeDocument/2006/relationships" r:id="rId9"/>
          <a:extLst>
            <a:ext uri="{FF2B5EF4-FFF2-40B4-BE49-F238E27FC236}"/>
          </a:extLst>
        </xdr:cNvPr>
        <xdr:cNvSpPr>
          <a:spLocks/>
        </xdr:cNvSpPr>
      </xdr:nvSpPr>
      <xdr:spPr>
        <a:xfrm>
          <a:off x="9658350" y="28575"/>
          <a:ext cx="12477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IMPORTANCE NOTES</a:t>
          </a:r>
          <a:endParaRPr lang="pt-BR" sz="1100" b="1"/>
        </a:p>
      </xdr:txBody>
    </xdr:sp>
    <xdr:clientData/>
  </xdr:twoCellAnchor>
  <xdr:twoCellAnchor editAs="absolute">
    <xdr:from>
      <xdr:col>20</xdr:col>
      <xdr:colOff>352425</xdr:colOff>
      <xdr:row>0</xdr:row>
      <xdr:rowOff>19050</xdr:rowOff>
    </xdr:from>
    <xdr:to>
      <xdr:col>22</xdr:col>
      <xdr:colOff>180975</xdr:colOff>
      <xdr:row>1</xdr:row>
      <xdr:rowOff>28575</xdr:rowOff>
    </xdr:to>
    <xdr:sp macro="" textlink="">
      <xdr:nvSpPr>
        <xdr:cNvPr id="10" name="Retângulo 3">
          <a:hlinkClick xmlns:r="http://schemas.openxmlformats.org/officeDocument/2006/relationships" r:id="rId10"/>
          <a:extLst>
            <a:ext uri="{FF2B5EF4-FFF2-40B4-BE49-F238E27FC236}"/>
          </a:extLst>
        </xdr:cNvPr>
        <xdr:cNvSpPr>
          <a:spLocks/>
        </xdr:cNvSpPr>
      </xdr:nvSpPr>
      <xdr:spPr>
        <a:xfrm>
          <a:off x="11020425" y="19050"/>
          <a:ext cx="895350" cy="5048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solidFill>
                <a:sysClr val="windowText" lastClr="000000"/>
              </a:solidFill>
            </a:rPr>
            <a:t>COVER</a:t>
          </a:r>
          <a:endParaRPr lang="pt-BR" sz="1100" b="1">
            <a:solidFill>
              <a:sysClr val="windowText" lastClr="000000"/>
            </a:solidFill>
          </a:endParaRPr>
        </a:p>
      </xdr:txBody>
    </xdr:sp>
    <xdr:clientData/>
  </xdr:twoCellAnchor>
  <xdr:twoCellAnchor editAs="oneCell">
    <xdr:from>
      <xdr:col>0</xdr:col>
      <xdr:colOff>57150</xdr:colOff>
      <xdr:row>2</xdr:row>
      <xdr:rowOff>47625</xdr:rowOff>
    </xdr:from>
    <xdr:to>
      <xdr:col>1</xdr:col>
      <xdr:colOff>0</xdr:colOff>
      <xdr:row>2</xdr:row>
      <xdr:rowOff>533400</xdr:rowOff>
    </xdr:to>
    <xdr:pic>
      <xdr:nvPicPr>
        <xdr:cNvPr id="11" name="Picture 10">
          <a:hlinkClick xmlns:r="http://schemas.openxmlformats.org/officeDocument/2006/relationships" r:id="rId11"/>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150" y="923925"/>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xdr:colOff>
      <xdr:row>2</xdr:row>
      <xdr:rowOff>57150</xdr:rowOff>
    </xdr:from>
    <xdr:to>
      <xdr:col>8</xdr:col>
      <xdr:colOff>0</xdr:colOff>
      <xdr:row>3</xdr:row>
      <xdr:rowOff>19050</xdr:rowOff>
    </xdr:to>
    <xdr:pic>
      <xdr:nvPicPr>
        <xdr:cNvPr id="12" name="Picture 11">
          <a:hlinkClick xmlns:r="http://schemas.openxmlformats.org/officeDocument/2006/relationships" r:id="rId1"/>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3667125" y="933450"/>
          <a:ext cx="11430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8</xdr:col>
      <xdr:colOff>0</xdr:colOff>
      <xdr:row>0</xdr:row>
      <xdr:rowOff>0</xdr:rowOff>
    </xdr:from>
    <xdr:to>
      <xdr:col>10</xdr:col>
      <xdr:colOff>28575</xdr:colOff>
      <xdr:row>1</xdr:row>
      <xdr:rowOff>2910</xdr:rowOff>
    </xdr:to>
    <xdr:sp macro="" textlink="">
      <xdr:nvSpPr>
        <xdr:cNvPr id="13" name="Retângulo 3">
          <a:hlinkClick xmlns:r="http://schemas.openxmlformats.org/officeDocument/2006/relationships" r:id="rId14"/>
          <a:extLst>
            <a:ext uri="{FF2B5EF4-FFF2-40B4-BE49-F238E27FC236}"/>
          </a:extLst>
        </xdr:cNvPr>
        <xdr:cNvSpPr>
          <a:spLocks/>
        </xdr:cNvSpPr>
      </xdr:nvSpPr>
      <xdr:spPr>
        <a:xfrm>
          <a:off x="4876800" y="0"/>
          <a:ext cx="12477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VALUATION</a:t>
          </a:r>
          <a:endParaRPr lang="pt-BR" sz="1100" b="1"/>
        </a:p>
      </xdr:txBody>
    </xdr:sp>
    <xdr:clientData/>
  </xdr:twoCellAnchor>
  <xdr:twoCellAnchor editAs="absolute">
    <xdr:from>
      <xdr:col>10</xdr:col>
      <xdr:colOff>57150</xdr:colOff>
      <xdr:row>0</xdr:row>
      <xdr:rowOff>19050</xdr:rowOff>
    </xdr:from>
    <xdr:to>
      <xdr:col>12</xdr:col>
      <xdr:colOff>238125</xdr:colOff>
      <xdr:row>1</xdr:row>
      <xdr:rowOff>21960</xdr:rowOff>
    </xdr:to>
    <xdr:sp macro="" textlink="">
      <xdr:nvSpPr>
        <xdr:cNvPr id="14" name="Retângulo 3">
          <a:hlinkClick xmlns:r="http://schemas.openxmlformats.org/officeDocument/2006/relationships" r:id="rId15"/>
          <a:extLst>
            <a:ext uri="{FF2B5EF4-FFF2-40B4-BE49-F238E27FC236}"/>
          </a:extLst>
        </xdr:cNvPr>
        <xdr:cNvSpPr>
          <a:spLocks/>
        </xdr:cNvSpPr>
      </xdr:nvSpPr>
      <xdr:spPr>
        <a:xfrm>
          <a:off x="5391150" y="19050"/>
          <a:ext cx="12477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panose="020B0604030504040204" pitchFamily="34" charset="0"/>
              <a:ea typeface="Tahoma" panose="020B0604030504040204" pitchFamily="34" charset="0"/>
              <a:cs typeface="Tahoma" panose="020B0604030504040204" pitchFamily="34" charset="0"/>
            </a:rPr>
            <a:t>ANALYSIS</a:t>
          </a:r>
        </a:p>
      </xdr:txBody>
    </xdr:sp>
    <xdr:clientData/>
  </xdr:twoCellAnchor>
  <xdr:twoCellAnchor editAs="absolute">
    <xdr:from>
      <xdr:col>15</xdr:col>
      <xdr:colOff>123825</xdr:colOff>
      <xdr:row>0</xdr:row>
      <xdr:rowOff>38100</xdr:rowOff>
    </xdr:from>
    <xdr:to>
      <xdr:col>17</xdr:col>
      <xdr:colOff>381000</xdr:colOff>
      <xdr:row>1</xdr:row>
      <xdr:rowOff>9525</xdr:rowOff>
    </xdr:to>
    <xdr:sp macro="" textlink="">
      <xdr:nvSpPr>
        <xdr:cNvPr id="15" name="Retângulo 3">
          <a:hlinkClick xmlns:r="http://schemas.openxmlformats.org/officeDocument/2006/relationships" r:id="rId16"/>
          <a:extLst>
            <a:ext uri="{FF2B5EF4-FFF2-40B4-BE49-F238E27FC236}"/>
          </a:extLst>
        </xdr:cNvPr>
        <xdr:cNvSpPr>
          <a:spLocks/>
        </xdr:cNvSpPr>
      </xdr:nvSpPr>
      <xdr:spPr>
        <a:xfrm>
          <a:off x="8124825" y="38100"/>
          <a:ext cx="132397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HOSPITAL DEVELOPMENT </a:t>
          </a:r>
          <a:r>
            <a:rPr lang="pt-BR" sz="1100" b="1" baseline="0"/>
            <a:t> </a:t>
          </a:r>
          <a:endParaRPr lang="pt-BR" sz="1100" b="1"/>
        </a:p>
      </xdr:txBody>
    </xdr:sp>
    <xdr:clientData/>
  </xdr:twoCellAnchor>
  <xdr:twoCellAnchor editAs="absolute">
    <xdr:from>
      <xdr:col>12</xdr:col>
      <xdr:colOff>333375</xdr:colOff>
      <xdr:row>0</xdr:row>
      <xdr:rowOff>104775</xdr:rowOff>
    </xdr:from>
    <xdr:to>
      <xdr:col>14</xdr:col>
      <xdr:colOff>524929</xdr:colOff>
      <xdr:row>0</xdr:row>
      <xdr:rowOff>412560</xdr:rowOff>
    </xdr:to>
    <xdr:sp macro="" textlink="">
      <xdr:nvSpPr>
        <xdr:cNvPr id="16" name="Retângulo 8">
          <a:hlinkClick xmlns:r="http://schemas.openxmlformats.org/officeDocument/2006/relationships" r:id="rId17"/>
          <a:extLst>
            <a:ext uri="{FF2B5EF4-FFF2-40B4-BE49-F238E27FC236}"/>
          </a:extLst>
        </xdr:cNvPr>
        <xdr:cNvSpPr/>
      </xdr:nvSpPr>
      <xdr:spPr>
        <a:xfrm>
          <a:off x="6734175" y="104775"/>
          <a:ext cx="1258354" cy="307785"/>
        </a:xfrm>
        <a:prstGeom prst="rect">
          <a:avLst/>
        </a:prstGeom>
        <a:solidFill>
          <a:srgbClr val="00206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WORKPAPER</a:t>
          </a:r>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16</xdr:col>
      <xdr:colOff>1381125</xdr:colOff>
      <xdr:row>0</xdr:row>
      <xdr:rowOff>0</xdr:rowOff>
    </xdr:from>
    <xdr:to>
      <xdr:col>17</xdr:col>
      <xdr:colOff>504825</xdr:colOff>
      <xdr:row>1</xdr:row>
      <xdr:rowOff>2910</xdr:rowOff>
    </xdr:to>
    <xdr:sp macro="" textlink="">
      <xdr:nvSpPr>
        <xdr:cNvPr id="12" name="Retângulo 3">
          <a:hlinkClick xmlns:r="http://schemas.openxmlformats.org/officeDocument/2006/relationships" r:id="rId1"/>
          <a:extLst>
            <a:ext uri="{FF2B5EF4-FFF2-40B4-BE49-F238E27FC236}"/>
          </a:extLst>
        </xdr:cNvPr>
        <xdr:cNvSpPr>
          <a:spLocks/>
        </xdr:cNvSpPr>
      </xdr:nvSpPr>
      <xdr:spPr>
        <a:xfrm>
          <a:off x="11268075" y="0"/>
          <a:ext cx="96202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COVER</a:t>
          </a:r>
        </a:p>
      </xdr:txBody>
    </xdr:sp>
    <xdr:clientData/>
  </xdr:twoCellAnchor>
  <xdr:twoCellAnchor editAs="absolute">
    <xdr:from>
      <xdr:col>8</xdr:col>
      <xdr:colOff>638175</xdr:colOff>
      <xdr:row>0</xdr:row>
      <xdr:rowOff>0</xdr:rowOff>
    </xdr:from>
    <xdr:to>
      <xdr:col>10</xdr:col>
      <xdr:colOff>466725</xdr:colOff>
      <xdr:row>1</xdr:row>
      <xdr:rowOff>2910</xdr:rowOff>
    </xdr:to>
    <xdr:sp macro="" textlink="">
      <xdr:nvSpPr>
        <xdr:cNvPr id="15" name="Retângulo 3">
          <a:hlinkClick xmlns:r="http://schemas.openxmlformats.org/officeDocument/2006/relationships" r:id="rId2"/>
          <a:extLst>
            <a:ext uri="{FF2B5EF4-FFF2-40B4-BE49-F238E27FC236}"/>
          </a:extLst>
        </xdr:cNvPr>
        <xdr:cNvSpPr>
          <a:spLocks/>
        </xdr:cNvSpPr>
      </xdr:nvSpPr>
      <xdr:spPr>
        <a:xfrm>
          <a:off x="4333875" y="0"/>
          <a:ext cx="1476375" cy="498210"/>
        </a:xfrm>
        <a:prstGeom prst="rect">
          <a:avLst/>
        </a:prstGeom>
        <a:solidFill>
          <a:schemeClr val="bg1"/>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Tahoma"/>
              <a:ea typeface="Tahoma"/>
              <a:cs typeface="Tahoma"/>
            </a:rPr>
            <a:t>VALUATION</a:t>
          </a:r>
        </a:p>
      </xdr:txBody>
    </xdr:sp>
    <xdr:clientData/>
  </xdr:twoCellAnchor>
  <xdr:twoCellAnchor editAs="absolute">
    <xdr:from>
      <xdr:col>11</xdr:col>
      <xdr:colOff>742950</xdr:colOff>
      <xdr:row>0</xdr:row>
      <xdr:rowOff>104775</xdr:rowOff>
    </xdr:from>
    <xdr:to>
      <xdr:col>13</xdr:col>
      <xdr:colOff>172504</xdr:colOff>
      <xdr:row>0</xdr:row>
      <xdr:rowOff>412560</xdr:rowOff>
    </xdr:to>
    <xdr:sp macro="" textlink="">
      <xdr:nvSpPr>
        <xdr:cNvPr id="17" name="Retângulo 8">
          <a:hlinkClick xmlns:r="http://schemas.openxmlformats.org/officeDocument/2006/relationships" r:id="rId3"/>
          <a:extLst>
            <a:ext uri="{FF2B5EF4-FFF2-40B4-BE49-F238E27FC236}"/>
          </a:extLst>
        </xdr:cNvPr>
        <xdr:cNvSpPr/>
      </xdr:nvSpPr>
      <xdr:spPr>
        <a:xfrm>
          <a:off x="7000875" y="104775"/>
          <a:ext cx="1258354" cy="307785"/>
        </a:xfrm>
        <a:prstGeom prst="rect">
          <a:avLst/>
        </a:prstGeom>
        <a:solidFill>
          <a:srgbClr val="00206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WORKPAPER</a:t>
          </a:r>
        </a:p>
      </xdr:txBody>
    </xdr:sp>
    <xdr:clientData/>
  </xdr:twoCellAnchor>
  <xdr:twoCellAnchor editAs="oneCell">
    <xdr:from>
      <xdr:col>0</xdr:col>
      <xdr:colOff>0</xdr:colOff>
      <xdr:row>3</xdr:row>
      <xdr:rowOff>28575</xdr:rowOff>
    </xdr:from>
    <xdr:to>
      <xdr:col>14</xdr:col>
      <xdr:colOff>9525</xdr:colOff>
      <xdr:row>51</xdr:row>
      <xdr:rowOff>66675</xdr:rowOff>
    </xdr:to>
    <xdr:pic>
      <xdr:nvPicPr>
        <xdr:cNvPr id="20" name="Picture 1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476375"/>
          <a:ext cx="9010650" cy="5981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0</xdr:row>
      <xdr:rowOff>47625</xdr:rowOff>
    </xdr:from>
    <xdr:to>
      <xdr:col>2</xdr:col>
      <xdr:colOff>85725</xdr:colOff>
      <xdr:row>0</xdr:row>
      <xdr:rowOff>447037</xdr:rowOff>
    </xdr:to>
    <xdr:pic>
      <xdr:nvPicPr>
        <xdr:cNvPr id="22" name="Picture 4">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38100" y="47625"/>
          <a:ext cx="590550" cy="399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95250</xdr:colOff>
      <xdr:row>0</xdr:row>
      <xdr:rowOff>57150</xdr:rowOff>
    </xdr:from>
    <xdr:to>
      <xdr:col>5</xdr:col>
      <xdr:colOff>161924</xdr:colOff>
      <xdr:row>1</xdr:row>
      <xdr:rowOff>19050</xdr:rowOff>
    </xdr:to>
    <xdr:sp macro="" textlink="">
      <xdr:nvSpPr>
        <xdr:cNvPr id="24" name="Retângulo 3">
          <a:hlinkClick xmlns:r="http://schemas.openxmlformats.org/officeDocument/2006/relationships" r:id="rId7"/>
          <a:extLst>
            <a:ext uri="{FF2B5EF4-FFF2-40B4-BE49-F238E27FC236}"/>
          </a:extLst>
        </xdr:cNvPr>
        <xdr:cNvSpPr>
          <a:spLocks/>
        </xdr:cNvSpPr>
      </xdr:nvSpPr>
      <xdr:spPr>
        <a:xfrm>
          <a:off x="638175" y="57150"/>
          <a:ext cx="1038224" cy="45720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SETUP MODEL</a:t>
          </a:r>
        </a:p>
      </xdr:txBody>
    </xdr:sp>
    <xdr:clientData/>
  </xdr:twoCellAnchor>
  <xdr:twoCellAnchor editAs="absolute">
    <xdr:from>
      <xdr:col>5</xdr:col>
      <xdr:colOff>0</xdr:colOff>
      <xdr:row>0</xdr:row>
      <xdr:rowOff>38100</xdr:rowOff>
    </xdr:from>
    <xdr:to>
      <xdr:col>6</xdr:col>
      <xdr:colOff>647700</xdr:colOff>
      <xdr:row>1</xdr:row>
      <xdr:rowOff>41010</xdr:rowOff>
    </xdr:to>
    <xdr:sp macro="" textlink="">
      <xdr:nvSpPr>
        <xdr:cNvPr id="27" name="Retângulo 3">
          <a:hlinkClick xmlns:r="http://schemas.openxmlformats.org/officeDocument/2006/relationships" r:id="rId8"/>
          <a:extLst>
            <a:ext uri="{FF2B5EF4-FFF2-40B4-BE49-F238E27FC236}"/>
          </a:extLst>
        </xdr:cNvPr>
        <xdr:cNvSpPr>
          <a:spLocks/>
        </xdr:cNvSpPr>
      </xdr:nvSpPr>
      <xdr:spPr>
        <a:xfrm>
          <a:off x="1514475" y="38100"/>
          <a:ext cx="1314450"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FINANCIAL MODEL</a:t>
          </a:r>
        </a:p>
      </xdr:txBody>
    </xdr:sp>
    <xdr:clientData/>
  </xdr:twoCellAnchor>
  <xdr:twoCellAnchor editAs="absolute">
    <xdr:from>
      <xdr:col>6</xdr:col>
      <xdr:colOff>561975</xdr:colOff>
      <xdr:row>0</xdr:row>
      <xdr:rowOff>38100</xdr:rowOff>
    </xdr:from>
    <xdr:to>
      <xdr:col>8</xdr:col>
      <xdr:colOff>523875</xdr:colOff>
      <xdr:row>1</xdr:row>
      <xdr:rowOff>41010</xdr:rowOff>
    </xdr:to>
    <xdr:sp macro="" textlink="">
      <xdr:nvSpPr>
        <xdr:cNvPr id="30" name="Retângulo 3">
          <a:hlinkClick xmlns:r="http://schemas.openxmlformats.org/officeDocument/2006/relationships" r:id="rId9"/>
          <a:extLst>
            <a:ext uri="{FF2B5EF4-FFF2-40B4-BE49-F238E27FC236}"/>
          </a:extLst>
        </xdr:cNvPr>
        <xdr:cNvSpPr>
          <a:spLocks/>
        </xdr:cNvSpPr>
      </xdr:nvSpPr>
      <xdr:spPr>
        <a:xfrm>
          <a:off x="2743200" y="38100"/>
          <a:ext cx="1476375" cy="498210"/>
        </a:xfrm>
        <a:prstGeom prst="rect">
          <a:avLst/>
        </a:prstGeom>
        <a:solidFill>
          <a:schemeClr val="tx1"/>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chemeClr val="bg1"/>
              </a:solidFill>
              <a:effectLst/>
              <a:uLnTx/>
              <a:uFillTx/>
              <a:latin typeface="Tahoma"/>
              <a:ea typeface="Tahoma"/>
              <a:cs typeface="Tahoma"/>
            </a:rPr>
            <a:t>DASHBOARD  MODEL</a:t>
          </a:r>
        </a:p>
      </xdr:txBody>
    </xdr:sp>
    <xdr:clientData/>
  </xdr:twoCellAnchor>
  <xdr:twoCellAnchor editAs="absolute">
    <xdr:from>
      <xdr:col>10</xdr:col>
      <xdr:colOff>400050</xdr:colOff>
      <xdr:row>0</xdr:row>
      <xdr:rowOff>19050</xdr:rowOff>
    </xdr:from>
    <xdr:to>
      <xdr:col>12</xdr:col>
      <xdr:colOff>47625</xdr:colOff>
      <xdr:row>1</xdr:row>
      <xdr:rowOff>21960</xdr:rowOff>
    </xdr:to>
    <xdr:sp macro="" textlink="">
      <xdr:nvSpPr>
        <xdr:cNvPr id="32" name="Retângulo 3">
          <a:hlinkClick xmlns:r="http://schemas.openxmlformats.org/officeDocument/2006/relationships" r:id="rId10"/>
          <a:extLst>
            <a:ext uri="{FF2B5EF4-FFF2-40B4-BE49-F238E27FC236}"/>
          </a:extLst>
        </xdr:cNvPr>
        <xdr:cNvSpPr>
          <a:spLocks/>
        </xdr:cNvSpPr>
      </xdr:nvSpPr>
      <xdr:spPr>
        <a:xfrm>
          <a:off x="5743575" y="19050"/>
          <a:ext cx="14763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ANALYSIS</a:t>
          </a:r>
        </a:p>
      </xdr:txBody>
    </xdr:sp>
    <xdr:clientData/>
  </xdr:twoCellAnchor>
  <xdr:twoCellAnchor editAs="absolute">
    <xdr:from>
      <xdr:col>13</xdr:col>
      <xdr:colOff>200025</xdr:colOff>
      <xdr:row>0</xdr:row>
      <xdr:rowOff>38100</xdr:rowOff>
    </xdr:from>
    <xdr:to>
      <xdr:col>15</xdr:col>
      <xdr:colOff>390525</xdr:colOff>
      <xdr:row>1</xdr:row>
      <xdr:rowOff>9525</xdr:rowOff>
    </xdr:to>
    <xdr:sp macro="" textlink="">
      <xdr:nvSpPr>
        <xdr:cNvPr id="34" name="Retângulo 3">
          <a:hlinkClick xmlns:r="http://schemas.openxmlformats.org/officeDocument/2006/relationships" r:id="rId11"/>
          <a:extLst>
            <a:ext uri="{FF2B5EF4-FFF2-40B4-BE49-F238E27FC236}"/>
          </a:extLst>
        </xdr:cNvPr>
        <xdr:cNvSpPr>
          <a:spLocks/>
        </xdr:cNvSpPr>
      </xdr:nvSpPr>
      <xdr:spPr>
        <a:xfrm>
          <a:off x="8286750" y="38100"/>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absolute">
    <xdr:from>
      <xdr:col>15</xdr:col>
      <xdr:colOff>542925</xdr:colOff>
      <xdr:row>0</xdr:row>
      <xdr:rowOff>38100</xdr:rowOff>
    </xdr:from>
    <xdr:to>
      <xdr:col>16</xdr:col>
      <xdr:colOff>1333500</xdr:colOff>
      <xdr:row>1</xdr:row>
      <xdr:rowOff>57150</xdr:rowOff>
    </xdr:to>
    <xdr:sp macro="" textlink="">
      <xdr:nvSpPr>
        <xdr:cNvPr id="36" name="Retângulo 3">
          <a:hlinkClick xmlns:r="http://schemas.openxmlformats.org/officeDocument/2006/relationships" r:id="rId12"/>
          <a:extLst>
            <a:ext uri="{FF2B5EF4-FFF2-40B4-BE49-F238E27FC236}"/>
          </a:extLst>
        </xdr:cNvPr>
        <xdr:cNvSpPr>
          <a:spLocks/>
        </xdr:cNvSpPr>
      </xdr:nvSpPr>
      <xdr:spPr>
        <a:xfrm>
          <a:off x="9763125" y="38100"/>
          <a:ext cx="1457325" cy="51435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IMPORTANCE NOTES</a:t>
          </a:r>
        </a:p>
      </xdr:txBody>
    </xdr:sp>
    <xdr:clientData/>
  </xdr:twoCellAnchor>
  <xdr:oneCellAnchor>
    <xdr:from>
      <xdr:col>0</xdr:col>
      <xdr:colOff>66675</xdr:colOff>
      <xdr:row>2</xdr:row>
      <xdr:rowOff>57150</xdr:rowOff>
    </xdr:from>
    <xdr:ext cx="8175058" cy="463781"/>
    <xdr:sp macro="" textlink="">
      <xdr:nvSpPr>
        <xdr:cNvPr id="38" name="Rectangle 37"/>
        <xdr:cNvSpPr/>
      </xdr:nvSpPr>
      <xdr:spPr>
        <a:xfrm>
          <a:off x="66675" y="933450"/>
          <a:ext cx="8175058" cy="463781"/>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smtClean="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uLnTx/>
              <a:uFillTx/>
            </a:rPr>
            <a:t>Author: Drs. Agustinus Agus Purwanto, SE MM CHA </a:t>
          </a:r>
        </a:p>
      </xdr:txBody>
    </xdr:sp>
    <xdr:clientData/>
  </xdr:oneCellAnchor>
</xdr:wsDr>
</file>

<file path=xl/drawings/drawing11.xml><?xml version="1.0" encoding="utf-8"?>
<xdr:wsDr xmlns:xdr="http://schemas.openxmlformats.org/drawingml/2006/spreadsheetDrawing" xmlns:a="http://schemas.openxmlformats.org/drawingml/2006/main">
  <xdr:absoluteAnchor>
    <xdr:pos x="15109014" y="1457325"/>
    <xdr:ext cx="955122" cy="716342"/>
    <xdr:pic>
      <xdr:nvPicPr>
        <xdr:cNvPr id="11" name="Logo">
          <a:hlinkClick xmlns:r="http://schemas.openxmlformats.org/officeDocument/2006/relationships" r:id=""/>
          <a:extLst>
            <a:ext uri="{FF2B5EF4-FFF2-40B4-BE49-F238E27FC236}">
              <a16:creationId xmlns="" xmlns:a16="http://schemas.microsoft.com/office/drawing/2014/main" id="{00000000-0008-0000-0B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09014" y="1457325"/>
          <a:ext cx="955122" cy="716342"/>
        </a:xfrm>
        <a:prstGeom prst="rect">
          <a:avLst/>
        </a:prstGeom>
      </xdr:spPr>
    </xdr:pic>
    <xdr:clientData/>
  </xdr:absoluteAnchor>
  <xdr:twoCellAnchor editAs="absolute">
    <xdr:from>
      <xdr:col>1</xdr:col>
      <xdr:colOff>0</xdr:colOff>
      <xdr:row>1</xdr:row>
      <xdr:rowOff>38100</xdr:rowOff>
    </xdr:from>
    <xdr:to>
      <xdr:col>4</xdr:col>
      <xdr:colOff>115354</xdr:colOff>
      <xdr:row>1</xdr:row>
      <xdr:rowOff>345885</xdr:rowOff>
    </xdr:to>
    <xdr:sp macro="" textlink="">
      <xdr:nvSpPr>
        <xdr:cNvPr id="35" name="Retângulo 8">
          <a:hlinkClick xmlns:r="http://schemas.openxmlformats.org/officeDocument/2006/relationships" r:id="rId2"/>
          <a:extLst>
            <a:ext uri="{FF2B5EF4-FFF2-40B4-BE49-F238E27FC236}"/>
          </a:extLst>
        </xdr:cNvPr>
        <xdr:cNvSpPr/>
      </xdr:nvSpPr>
      <xdr:spPr>
        <a:xfrm>
          <a:off x="190500" y="533400"/>
          <a:ext cx="1258354" cy="307785"/>
        </a:xfrm>
        <a:prstGeom prst="rect">
          <a:avLst/>
        </a:prstGeom>
        <a:solidFill>
          <a:srgbClr val="4472C4"/>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DASHBOARD</a:t>
          </a:r>
        </a:p>
      </xdr:txBody>
    </xdr:sp>
    <xdr:clientData/>
  </xdr:twoCellAnchor>
  <xdr:twoCellAnchor editAs="absolute">
    <xdr:from>
      <xdr:col>14</xdr:col>
      <xdr:colOff>323850</xdr:colOff>
      <xdr:row>0</xdr:row>
      <xdr:rowOff>123825</xdr:rowOff>
    </xdr:from>
    <xdr:to>
      <xdr:col>17</xdr:col>
      <xdr:colOff>39154</xdr:colOff>
      <xdr:row>0</xdr:row>
      <xdr:rowOff>431610</xdr:rowOff>
    </xdr:to>
    <xdr:sp macro="" textlink="">
      <xdr:nvSpPr>
        <xdr:cNvPr id="37" name="Retângulo 8">
          <a:hlinkClick xmlns:r="http://schemas.openxmlformats.org/officeDocument/2006/relationships" r:id="rId3"/>
          <a:extLst>
            <a:ext uri="{FF2B5EF4-FFF2-40B4-BE49-F238E27FC236}"/>
          </a:extLst>
        </xdr:cNvPr>
        <xdr:cNvSpPr/>
      </xdr:nvSpPr>
      <xdr:spPr>
        <a:xfrm>
          <a:off x="6800850" y="123825"/>
          <a:ext cx="1258354" cy="307785"/>
        </a:xfrm>
        <a:prstGeom prst="rect">
          <a:avLst/>
        </a:prstGeom>
        <a:solidFill>
          <a:srgbClr val="00206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WORKPAPER</a:t>
          </a:r>
        </a:p>
      </xdr:txBody>
    </xdr:sp>
    <xdr:clientData/>
  </xdr:twoCellAnchor>
  <xdr:twoCellAnchor editAs="absolute">
    <xdr:from>
      <xdr:col>4</xdr:col>
      <xdr:colOff>0</xdr:colOff>
      <xdr:row>1</xdr:row>
      <xdr:rowOff>38100</xdr:rowOff>
    </xdr:from>
    <xdr:to>
      <xdr:col>6</xdr:col>
      <xdr:colOff>229654</xdr:colOff>
      <xdr:row>1</xdr:row>
      <xdr:rowOff>345885</xdr:rowOff>
    </xdr:to>
    <xdr:sp macro="" textlink="">
      <xdr:nvSpPr>
        <xdr:cNvPr id="38" name="Retângulo 8">
          <a:hlinkClick xmlns:r="http://schemas.openxmlformats.org/officeDocument/2006/relationships" r:id="rId4"/>
          <a:extLst>
            <a:ext uri="{FF2B5EF4-FFF2-40B4-BE49-F238E27FC236}"/>
          </a:extLst>
        </xdr:cNvPr>
        <xdr:cNvSpPr/>
      </xdr:nvSpPr>
      <xdr:spPr>
        <a:xfrm>
          <a:off x="1333500" y="533400"/>
          <a:ext cx="1258354"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SUMMARY</a:t>
          </a:r>
        </a:p>
      </xdr:txBody>
    </xdr:sp>
    <xdr:clientData/>
  </xdr:twoCellAnchor>
  <xdr:twoCellAnchor editAs="absolute">
    <xdr:from>
      <xdr:col>6</xdr:col>
      <xdr:colOff>228600</xdr:colOff>
      <xdr:row>1</xdr:row>
      <xdr:rowOff>47625</xdr:rowOff>
    </xdr:from>
    <xdr:to>
      <xdr:col>8</xdr:col>
      <xdr:colOff>458254</xdr:colOff>
      <xdr:row>1</xdr:row>
      <xdr:rowOff>355410</xdr:rowOff>
    </xdr:to>
    <xdr:sp macro="" textlink="">
      <xdr:nvSpPr>
        <xdr:cNvPr id="39" name="Retângulo 8">
          <a:hlinkClick xmlns:r="http://schemas.openxmlformats.org/officeDocument/2006/relationships" r:id="rId5"/>
          <a:extLst>
            <a:ext uri="{FF2B5EF4-FFF2-40B4-BE49-F238E27FC236}"/>
          </a:extLst>
        </xdr:cNvPr>
        <xdr:cNvSpPr/>
      </xdr:nvSpPr>
      <xdr:spPr>
        <a:xfrm>
          <a:off x="2590800" y="542925"/>
          <a:ext cx="1258354" cy="307785"/>
        </a:xfrm>
        <a:prstGeom prst="rect">
          <a:avLst/>
        </a:prstGeom>
        <a:solidFill>
          <a:srgbClr val="0069B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TOP REVENUE</a:t>
          </a:r>
        </a:p>
      </xdr:txBody>
    </xdr:sp>
    <xdr:clientData/>
  </xdr:twoCellAnchor>
  <xdr:twoCellAnchor editAs="absolute">
    <xdr:from>
      <xdr:col>9</xdr:col>
      <xdr:colOff>0</xdr:colOff>
      <xdr:row>1</xdr:row>
      <xdr:rowOff>57150</xdr:rowOff>
    </xdr:from>
    <xdr:to>
      <xdr:col>11</xdr:col>
      <xdr:colOff>229654</xdr:colOff>
      <xdr:row>1</xdr:row>
      <xdr:rowOff>364935</xdr:rowOff>
    </xdr:to>
    <xdr:sp macro="" textlink="">
      <xdr:nvSpPr>
        <xdr:cNvPr id="40" name="Retângulo 8">
          <a:hlinkClick xmlns:r="http://schemas.openxmlformats.org/officeDocument/2006/relationships" r:id="rId6"/>
          <a:extLst>
            <a:ext uri="{FF2B5EF4-FFF2-40B4-BE49-F238E27FC236}"/>
          </a:extLst>
        </xdr:cNvPr>
        <xdr:cNvSpPr/>
      </xdr:nvSpPr>
      <xdr:spPr>
        <a:xfrm>
          <a:off x="3905250" y="552450"/>
          <a:ext cx="1258354" cy="307785"/>
        </a:xfrm>
        <a:prstGeom prst="rect">
          <a:avLst/>
        </a:prstGeom>
        <a:solidFill>
          <a:srgbClr val="0069B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TOP EXPENSES</a:t>
          </a:r>
        </a:p>
      </xdr:txBody>
    </xdr:sp>
    <xdr:clientData/>
  </xdr:twoCellAnchor>
  <xdr:twoCellAnchor editAs="absolute">
    <xdr:from>
      <xdr:col>11</xdr:col>
      <xdr:colOff>342900</xdr:colOff>
      <xdr:row>1</xdr:row>
      <xdr:rowOff>47625</xdr:rowOff>
    </xdr:from>
    <xdr:to>
      <xdr:col>14</xdr:col>
      <xdr:colOff>58204</xdr:colOff>
      <xdr:row>1</xdr:row>
      <xdr:rowOff>355410</xdr:rowOff>
    </xdr:to>
    <xdr:sp macro="" textlink="">
      <xdr:nvSpPr>
        <xdr:cNvPr id="41" name="Retângulo 8">
          <a:hlinkClick xmlns:r="http://schemas.openxmlformats.org/officeDocument/2006/relationships" r:id="rId7"/>
          <a:extLst>
            <a:ext uri="{FF2B5EF4-FFF2-40B4-BE49-F238E27FC236}"/>
          </a:extLst>
        </xdr:cNvPr>
        <xdr:cNvSpPr/>
      </xdr:nvSpPr>
      <xdr:spPr>
        <a:xfrm>
          <a:off x="5276850" y="542925"/>
          <a:ext cx="1258354"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BREAK EVENT</a:t>
          </a:r>
        </a:p>
      </xdr:txBody>
    </xdr:sp>
    <xdr:clientData/>
  </xdr:twoCellAnchor>
  <xdr:twoCellAnchor editAs="absolute">
    <xdr:from>
      <xdr:col>14</xdr:col>
      <xdr:colOff>76200</xdr:colOff>
      <xdr:row>1</xdr:row>
      <xdr:rowOff>47625</xdr:rowOff>
    </xdr:from>
    <xdr:to>
      <xdr:col>16</xdr:col>
      <xdr:colOff>305854</xdr:colOff>
      <xdr:row>1</xdr:row>
      <xdr:rowOff>355410</xdr:rowOff>
    </xdr:to>
    <xdr:sp macro="" textlink="">
      <xdr:nvSpPr>
        <xdr:cNvPr id="44" name="Retângulo 8">
          <a:hlinkClick xmlns:r="http://schemas.openxmlformats.org/officeDocument/2006/relationships" r:id="rId8"/>
          <a:extLst>
            <a:ext uri="{FF2B5EF4-FFF2-40B4-BE49-F238E27FC236}"/>
          </a:extLst>
        </xdr:cNvPr>
        <xdr:cNvSpPr/>
      </xdr:nvSpPr>
      <xdr:spPr>
        <a:xfrm>
          <a:off x="6553200" y="542925"/>
          <a:ext cx="1258354" cy="30778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FIN CHARTS</a:t>
          </a:r>
        </a:p>
      </xdr:txBody>
    </xdr:sp>
    <xdr:clientData/>
  </xdr:twoCellAnchor>
  <xdr:twoCellAnchor editAs="absolute">
    <xdr:from>
      <xdr:col>16</xdr:col>
      <xdr:colOff>352425</xdr:colOff>
      <xdr:row>1</xdr:row>
      <xdr:rowOff>47625</xdr:rowOff>
    </xdr:from>
    <xdr:to>
      <xdr:col>20</xdr:col>
      <xdr:colOff>1054</xdr:colOff>
      <xdr:row>1</xdr:row>
      <xdr:rowOff>355410</xdr:rowOff>
    </xdr:to>
    <xdr:sp macro="" textlink="">
      <xdr:nvSpPr>
        <xdr:cNvPr id="45" name="Retângulo 8">
          <a:hlinkClick xmlns:r="http://schemas.openxmlformats.org/officeDocument/2006/relationships" r:id="rId9"/>
          <a:extLst>
            <a:ext uri="{FF2B5EF4-FFF2-40B4-BE49-F238E27FC236}"/>
          </a:extLst>
        </xdr:cNvPr>
        <xdr:cNvSpPr/>
      </xdr:nvSpPr>
      <xdr:spPr>
        <a:xfrm>
          <a:off x="7858125" y="542925"/>
          <a:ext cx="1258354" cy="307785"/>
        </a:xfrm>
        <a:prstGeom prst="rect">
          <a:avLst/>
        </a:prstGeom>
        <a:solidFill>
          <a:srgbClr val="4472C4"/>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OP. CHART</a:t>
          </a:r>
        </a:p>
      </xdr:txBody>
    </xdr:sp>
    <xdr:clientData/>
  </xdr:twoCellAnchor>
  <xdr:twoCellAnchor editAs="absolute">
    <xdr:from>
      <xdr:col>20</xdr:col>
      <xdr:colOff>19050</xdr:colOff>
      <xdr:row>1</xdr:row>
      <xdr:rowOff>38100</xdr:rowOff>
    </xdr:from>
    <xdr:to>
      <xdr:col>21</xdr:col>
      <xdr:colOff>152400</xdr:colOff>
      <xdr:row>1</xdr:row>
      <xdr:rowOff>345885</xdr:rowOff>
    </xdr:to>
    <xdr:sp macro="" textlink="">
      <xdr:nvSpPr>
        <xdr:cNvPr id="47" name="Retângulo 8">
          <a:hlinkClick xmlns:r="http://schemas.openxmlformats.org/officeDocument/2006/relationships" r:id="rId10"/>
          <a:extLst>
            <a:ext uri="{FF2B5EF4-FFF2-40B4-BE49-F238E27FC236}"/>
          </a:extLst>
        </xdr:cNvPr>
        <xdr:cNvSpPr/>
      </xdr:nvSpPr>
      <xdr:spPr>
        <a:xfrm>
          <a:off x="9134475" y="533400"/>
          <a:ext cx="647700"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KPI</a:t>
          </a:r>
        </a:p>
      </xdr:txBody>
    </xdr:sp>
    <xdr:clientData/>
  </xdr:twoCellAnchor>
  <xdr:twoCellAnchor editAs="absolute">
    <xdr:from>
      <xdr:col>21</xdr:col>
      <xdr:colOff>247650</xdr:colOff>
      <xdr:row>1</xdr:row>
      <xdr:rowOff>38100</xdr:rowOff>
    </xdr:from>
    <xdr:to>
      <xdr:col>24</xdr:col>
      <xdr:colOff>190500</xdr:colOff>
      <xdr:row>1</xdr:row>
      <xdr:rowOff>345885</xdr:rowOff>
    </xdr:to>
    <xdr:sp macro="" textlink="">
      <xdr:nvSpPr>
        <xdr:cNvPr id="48" name="Retângulo 8">
          <a:hlinkClick xmlns:r="http://schemas.openxmlformats.org/officeDocument/2006/relationships" r:id="rId11"/>
          <a:extLst>
            <a:ext uri="{FF2B5EF4-FFF2-40B4-BE49-F238E27FC236}"/>
          </a:extLst>
        </xdr:cNvPr>
        <xdr:cNvSpPr/>
      </xdr:nvSpPr>
      <xdr:spPr>
        <a:xfrm>
          <a:off x="9877425" y="533400"/>
          <a:ext cx="1485900"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SOURCES &amp; USES</a:t>
          </a:r>
        </a:p>
      </xdr:txBody>
    </xdr:sp>
    <xdr:clientData/>
  </xdr:twoCellAnchor>
  <xdr:twoCellAnchor editAs="absolute">
    <xdr:from>
      <xdr:col>7</xdr:col>
      <xdr:colOff>133350</xdr:colOff>
      <xdr:row>0</xdr:row>
      <xdr:rowOff>9525</xdr:rowOff>
    </xdr:from>
    <xdr:to>
      <xdr:col>10</xdr:col>
      <xdr:colOff>66675</xdr:colOff>
      <xdr:row>1</xdr:row>
      <xdr:rowOff>12435</xdr:rowOff>
    </xdr:to>
    <xdr:sp macro="" textlink="">
      <xdr:nvSpPr>
        <xdr:cNvPr id="31" name="Retângulo 3">
          <a:hlinkClick xmlns:r="http://schemas.openxmlformats.org/officeDocument/2006/relationships" r:id="rId12"/>
          <a:extLst>
            <a:ext uri="{FF2B5EF4-FFF2-40B4-BE49-F238E27FC236}"/>
          </a:extLst>
        </xdr:cNvPr>
        <xdr:cNvSpPr>
          <a:spLocks/>
        </xdr:cNvSpPr>
      </xdr:nvSpPr>
      <xdr:spPr>
        <a:xfrm>
          <a:off x="3009900" y="9525"/>
          <a:ext cx="1476375" cy="498210"/>
        </a:xfrm>
        <a:prstGeom prst="rect">
          <a:avLst/>
        </a:prstGeom>
        <a:solidFill>
          <a:schemeClr val="bg1"/>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Tahoma"/>
              <a:ea typeface="Tahoma"/>
              <a:cs typeface="Tahoma"/>
            </a:rPr>
            <a:t>DASHBOARD  MODEL</a:t>
          </a:r>
        </a:p>
      </xdr:txBody>
    </xdr:sp>
    <xdr:clientData/>
  </xdr:twoCellAnchor>
  <xdr:twoCellAnchor editAs="oneCell">
    <xdr:from>
      <xdr:col>0</xdr:col>
      <xdr:colOff>47625</xdr:colOff>
      <xdr:row>0</xdr:row>
      <xdr:rowOff>57150</xdr:rowOff>
    </xdr:from>
    <xdr:to>
      <xdr:col>2</xdr:col>
      <xdr:colOff>333375</xdr:colOff>
      <xdr:row>0</xdr:row>
      <xdr:rowOff>456562</xdr:rowOff>
    </xdr:to>
    <xdr:pic>
      <xdr:nvPicPr>
        <xdr:cNvPr id="36" name="Picture 4">
          <a:hlinkClick xmlns:r="http://schemas.openxmlformats.org/officeDocument/2006/relationships" r:id="rId13"/>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7625" y="57150"/>
          <a:ext cx="590550" cy="399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323850</xdr:colOff>
      <xdr:row>0</xdr:row>
      <xdr:rowOff>47625</xdr:rowOff>
    </xdr:from>
    <xdr:to>
      <xdr:col>4</xdr:col>
      <xdr:colOff>333374</xdr:colOff>
      <xdr:row>1</xdr:row>
      <xdr:rowOff>9525</xdr:rowOff>
    </xdr:to>
    <xdr:sp macro="" textlink="">
      <xdr:nvSpPr>
        <xdr:cNvPr id="46" name="Retângulo 3">
          <a:hlinkClick xmlns:r="http://schemas.openxmlformats.org/officeDocument/2006/relationships" r:id="rId15"/>
          <a:extLst>
            <a:ext uri="{FF2B5EF4-FFF2-40B4-BE49-F238E27FC236}"/>
          </a:extLst>
        </xdr:cNvPr>
        <xdr:cNvSpPr>
          <a:spLocks/>
        </xdr:cNvSpPr>
      </xdr:nvSpPr>
      <xdr:spPr>
        <a:xfrm>
          <a:off x="628650" y="47625"/>
          <a:ext cx="1038224" cy="45720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SETUP MODEL</a:t>
          </a:r>
        </a:p>
      </xdr:txBody>
    </xdr:sp>
    <xdr:clientData/>
  </xdr:twoCellAnchor>
  <xdr:twoCellAnchor editAs="absolute">
    <xdr:from>
      <xdr:col>4</xdr:col>
      <xdr:colOff>285750</xdr:colOff>
      <xdr:row>0</xdr:row>
      <xdr:rowOff>38100</xdr:rowOff>
    </xdr:from>
    <xdr:to>
      <xdr:col>7</xdr:col>
      <xdr:colOff>57150</xdr:colOff>
      <xdr:row>1</xdr:row>
      <xdr:rowOff>41010</xdr:rowOff>
    </xdr:to>
    <xdr:sp macro="" textlink="">
      <xdr:nvSpPr>
        <xdr:cNvPr id="50" name="Retângulo 3">
          <a:hlinkClick xmlns:r="http://schemas.openxmlformats.org/officeDocument/2006/relationships" r:id="rId16"/>
          <a:extLst>
            <a:ext uri="{FF2B5EF4-FFF2-40B4-BE49-F238E27FC236}"/>
          </a:extLst>
        </xdr:cNvPr>
        <xdr:cNvSpPr>
          <a:spLocks/>
        </xdr:cNvSpPr>
      </xdr:nvSpPr>
      <xdr:spPr>
        <a:xfrm>
          <a:off x="1619250" y="38100"/>
          <a:ext cx="1314450"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FINANCIAL MODEL</a:t>
          </a:r>
        </a:p>
      </xdr:txBody>
    </xdr:sp>
    <xdr:clientData/>
  </xdr:twoCellAnchor>
  <xdr:twoCellAnchor editAs="absolute">
    <xdr:from>
      <xdr:col>10</xdr:col>
      <xdr:colOff>114300</xdr:colOff>
      <xdr:row>0</xdr:row>
      <xdr:rowOff>19050</xdr:rowOff>
    </xdr:from>
    <xdr:to>
      <xdr:col>13</xdr:col>
      <xdr:colOff>47625</xdr:colOff>
      <xdr:row>1</xdr:row>
      <xdr:rowOff>21960</xdr:rowOff>
    </xdr:to>
    <xdr:sp macro="" textlink="">
      <xdr:nvSpPr>
        <xdr:cNvPr id="52" name="Retângulo 3">
          <a:hlinkClick xmlns:r="http://schemas.openxmlformats.org/officeDocument/2006/relationships" r:id="rId17"/>
          <a:extLst>
            <a:ext uri="{FF2B5EF4-FFF2-40B4-BE49-F238E27FC236}"/>
          </a:extLst>
        </xdr:cNvPr>
        <xdr:cNvSpPr>
          <a:spLocks/>
        </xdr:cNvSpPr>
      </xdr:nvSpPr>
      <xdr:spPr>
        <a:xfrm>
          <a:off x="4533900" y="19050"/>
          <a:ext cx="1476375" cy="498210"/>
        </a:xfrm>
        <a:prstGeom prst="rect">
          <a:avLst/>
        </a:prstGeom>
        <a:solidFill>
          <a:schemeClr val="tx1"/>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chemeClr val="bg1"/>
              </a:solidFill>
              <a:effectLst/>
              <a:uLnTx/>
              <a:uFillTx/>
              <a:latin typeface="Tahoma"/>
              <a:ea typeface="Tahoma"/>
              <a:cs typeface="Tahoma"/>
            </a:rPr>
            <a:t>VALUATION</a:t>
          </a:r>
        </a:p>
      </xdr:txBody>
    </xdr:sp>
    <xdr:clientData/>
  </xdr:twoCellAnchor>
  <xdr:twoCellAnchor editAs="absolute">
    <xdr:from>
      <xdr:col>12</xdr:col>
      <xdr:colOff>133350</xdr:colOff>
      <xdr:row>0</xdr:row>
      <xdr:rowOff>19050</xdr:rowOff>
    </xdr:from>
    <xdr:to>
      <xdr:col>15</xdr:col>
      <xdr:colOff>66675</xdr:colOff>
      <xdr:row>1</xdr:row>
      <xdr:rowOff>21960</xdr:rowOff>
    </xdr:to>
    <xdr:sp macro="" textlink="">
      <xdr:nvSpPr>
        <xdr:cNvPr id="54" name="Retângulo 3">
          <a:hlinkClick xmlns:r="http://schemas.openxmlformats.org/officeDocument/2006/relationships" r:id="rId18"/>
          <a:extLst>
            <a:ext uri="{FF2B5EF4-FFF2-40B4-BE49-F238E27FC236}"/>
          </a:extLst>
        </xdr:cNvPr>
        <xdr:cNvSpPr>
          <a:spLocks/>
        </xdr:cNvSpPr>
      </xdr:nvSpPr>
      <xdr:spPr>
        <a:xfrm>
          <a:off x="5581650" y="19050"/>
          <a:ext cx="14763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ANALYSIS</a:t>
          </a:r>
        </a:p>
      </xdr:txBody>
    </xdr:sp>
    <xdr:clientData/>
  </xdr:twoCellAnchor>
  <xdr:twoCellAnchor editAs="absolute">
    <xdr:from>
      <xdr:col>17</xdr:col>
      <xdr:colOff>28575</xdr:colOff>
      <xdr:row>0</xdr:row>
      <xdr:rowOff>38100</xdr:rowOff>
    </xdr:from>
    <xdr:to>
      <xdr:col>20</xdr:col>
      <xdr:colOff>257175</xdr:colOff>
      <xdr:row>1</xdr:row>
      <xdr:rowOff>9525</xdr:rowOff>
    </xdr:to>
    <xdr:sp macro="" textlink="">
      <xdr:nvSpPr>
        <xdr:cNvPr id="58" name="Retângulo 3">
          <a:hlinkClick xmlns:r="http://schemas.openxmlformats.org/officeDocument/2006/relationships" r:id="rId19"/>
          <a:extLst>
            <a:ext uri="{FF2B5EF4-FFF2-40B4-BE49-F238E27FC236}"/>
          </a:extLst>
        </xdr:cNvPr>
        <xdr:cNvSpPr>
          <a:spLocks/>
        </xdr:cNvSpPr>
      </xdr:nvSpPr>
      <xdr:spPr>
        <a:xfrm>
          <a:off x="8048625" y="38100"/>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absolute">
    <xdr:from>
      <xdr:col>20</xdr:col>
      <xdr:colOff>219075</xdr:colOff>
      <xdr:row>0</xdr:row>
      <xdr:rowOff>28575</xdr:rowOff>
    </xdr:from>
    <xdr:to>
      <xdr:col>23</xdr:col>
      <xdr:colOff>133350</xdr:colOff>
      <xdr:row>1</xdr:row>
      <xdr:rowOff>47625</xdr:rowOff>
    </xdr:to>
    <xdr:sp macro="" textlink="">
      <xdr:nvSpPr>
        <xdr:cNvPr id="60" name="Retângulo 3">
          <a:hlinkClick xmlns:r="http://schemas.openxmlformats.org/officeDocument/2006/relationships" r:id="rId20"/>
          <a:extLst>
            <a:ext uri="{FF2B5EF4-FFF2-40B4-BE49-F238E27FC236}"/>
          </a:extLst>
        </xdr:cNvPr>
        <xdr:cNvSpPr>
          <a:spLocks/>
        </xdr:cNvSpPr>
      </xdr:nvSpPr>
      <xdr:spPr>
        <a:xfrm>
          <a:off x="9334500" y="28575"/>
          <a:ext cx="1457325" cy="51435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IMPORTANCE NOTES</a:t>
          </a:r>
        </a:p>
      </xdr:txBody>
    </xdr:sp>
    <xdr:clientData/>
  </xdr:twoCellAnchor>
  <xdr:twoCellAnchor editAs="absolute">
    <xdr:from>
      <xdr:col>23</xdr:col>
      <xdr:colOff>0</xdr:colOff>
      <xdr:row>0</xdr:row>
      <xdr:rowOff>38100</xdr:rowOff>
    </xdr:from>
    <xdr:to>
      <xdr:col>24</xdr:col>
      <xdr:colOff>447675</xdr:colOff>
      <xdr:row>1</xdr:row>
      <xdr:rowOff>41010</xdr:rowOff>
    </xdr:to>
    <xdr:sp macro="" textlink="">
      <xdr:nvSpPr>
        <xdr:cNvPr id="62" name="Retângulo 3">
          <a:hlinkClick xmlns:r="http://schemas.openxmlformats.org/officeDocument/2006/relationships" r:id="rId21"/>
          <a:extLst>
            <a:ext uri="{FF2B5EF4-FFF2-40B4-BE49-F238E27FC236}"/>
          </a:extLst>
        </xdr:cNvPr>
        <xdr:cNvSpPr>
          <a:spLocks/>
        </xdr:cNvSpPr>
      </xdr:nvSpPr>
      <xdr:spPr>
        <a:xfrm>
          <a:off x="10658475" y="38100"/>
          <a:ext cx="96202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COVER</a:t>
          </a:r>
        </a:p>
      </xdr:txBody>
    </xdr:sp>
    <xdr:clientData/>
  </xdr:twoCellAnchor>
  <xdr:oneCellAnchor>
    <xdr:from>
      <xdr:col>0</xdr:col>
      <xdr:colOff>85725</xdr:colOff>
      <xdr:row>2</xdr:row>
      <xdr:rowOff>57150</xdr:rowOff>
    </xdr:from>
    <xdr:ext cx="8175058" cy="463781"/>
    <xdr:sp macro="" textlink="">
      <xdr:nvSpPr>
        <xdr:cNvPr id="64" name="Rectangle 63"/>
        <xdr:cNvSpPr/>
      </xdr:nvSpPr>
      <xdr:spPr>
        <a:xfrm>
          <a:off x="85725" y="933450"/>
          <a:ext cx="8175058" cy="463781"/>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smtClean="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uLnTx/>
              <a:uFillTx/>
            </a:rPr>
            <a:t>Author: Drs. Agustinus Agus Purwanto, SE MM CHA </a:t>
          </a:r>
        </a:p>
      </xdr:txBody>
    </xdr:sp>
    <xdr:clientData/>
  </xdr:oneCellAnchor>
  <xdr:twoCellAnchor editAs="oneCell">
    <xdr:from>
      <xdr:col>0</xdr:col>
      <xdr:colOff>0</xdr:colOff>
      <xdr:row>3</xdr:row>
      <xdr:rowOff>0</xdr:rowOff>
    </xdr:from>
    <xdr:to>
      <xdr:col>35</xdr:col>
      <xdr:colOff>9525</xdr:colOff>
      <xdr:row>89</xdr:row>
      <xdr:rowOff>9525</xdr:rowOff>
    </xdr:to>
    <xdr:pic>
      <xdr:nvPicPr>
        <xdr:cNvPr id="23" name="Picture 22"/>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1447800"/>
          <a:ext cx="16840200" cy="1438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15</xdr:col>
      <xdr:colOff>38100</xdr:colOff>
      <xdr:row>0</xdr:row>
      <xdr:rowOff>152400</xdr:rowOff>
    </xdr:from>
    <xdr:to>
      <xdr:col>17</xdr:col>
      <xdr:colOff>267754</xdr:colOff>
      <xdr:row>0</xdr:row>
      <xdr:rowOff>460185</xdr:rowOff>
    </xdr:to>
    <xdr:sp macro="" textlink="">
      <xdr:nvSpPr>
        <xdr:cNvPr id="26" name="Retângulo 8">
          <a:hlinkClick xmlns:r="http://schemas.openxmlformats.org/officeDocument/2006/relationships" r:id="rId1"/>
          <a:extLst>
            <a:ext uri="{FF2B5EF4-FFF2-40B4-BE49-F238E27FC236}"/>
          </a:extLst>
        </xdr:cNvPr>
        <xdr:cNvSpPr/>
      </xdr:nvSpPr>
      <xdr:spPr>
        <a:xfrm>
          <a:off x="6981825" y="152400"/>
          <a:ext cx="1258354" cy="307785"/>
        </a:xfrm>
        <a:prstGeom prst="rect">
          <a:avLst/>
        </a:prstGeom>
        <a:solidFill>
          <a:srgbClr val="00206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WORKPAPER</a:t>
          </a:r>
        </a:p>
      </xdr:txBody>
    </xdr:sp>
    <xdr:clientData/>
  </xdr:twoCellAnchor>
  <xdr:twoCellAnchor editAs="absolute">
    <xdr:from>
      <xdr:col>0</xdr:col>
      <xdr:colOff>85725</xdr:colOff>
      <xdr:row>1</xdr:row>
      <xdr:rowOff>38100</xdr:rowOff>
    </xdr:from>
    <xdr:to>
      <xdr:col>4</xdr:col>
      <xdr:colOff>58204</xdr:colOff>
      <xdr:row>1</xdr:row>
      <xdr:rowOff>345885</xdr:rowOff>
    </xdr:to>
    <xdr:sp macro="" textlink="">
      <xdr:nvSpPr>
        <xdr:cNvPr id="30" name="Retângulo 8">
          <a:hlinkClick xmlns:r="http://schemas.openxmlformats.org/officeDocument/2006/relationships" r:id="rId2"/>
          <a:extLst>
            <a:ext uri="{FF2B5EF4-FFF2-40B4-BE49-F238E27FC236}"/>
          </a:extLst>
        </xdr:cNvPr>
        <xdr:cNvSpPr/>
      </xdr:nvSpPr>
      <xdr:spPr>
        <a:xfrm>
          <a:off x="85725" y="533400"/>
          <a:ext cx="1258354" cy="307785"/>
        </a:xfrm>
        <a:prstGeom prst="rect">
          <a:avLst/>
        </a:prstGeom>
        <a:solidFill>
          <a:srgbClr val="4472C4"/>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DASHBOARD</a:t>
          </a:r>
        </a:p>
      </xdr:txBody>
    </xdr:sp>
    <xdr:clientData/>
  </xdr:twoCellAnchor>
  <xdr:twoCellAnchor editAs="absolute">
    <xdr:from>
      <xdr:col>4</xdr:col>
      <xdr:colOff>0</xdr:colOff>
      <xdr:row>1</xdr:row>
      <xdr:rowOff>38100</xdr:rowOff>
    </xdr:from>
    <xdr:to>
      <xdr:col>6</xdr:col>
      <xdr:colOff>229654</xdr:colOff>
      <xdr:row>1</xdr:row>
      <xdr:rowOff>345885</xdr:rowOff>
    </xdr:to>
    <xdr:sp macro="" textlink="">
      <xdr:nvSpPr>
        <xdr:cNvPr id="31" name="Retângulo 8">
          <a:hlinkClick xmlns:r="http://schemas.openxmlformats.org/officeDocument/2006/relationships" r:id="rId3"/>
          <a:extLst>
            <a:ext uri="{FF2B5EF4-FFF2-40B4-BE49-F238E27FC236}"/>
          </a:extLst>
        </xdr:cNvPr>
        <xdr:cNvSpPr/>
      </xdr:nvSpPr>
      <xdr:spPr>
        <a:xfrm>
          <a:off x="1285875" y="533400"/>
          <a:ext cx="1258354"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SUMMARY</a:t>
          </a:r>
        </a:p>
      </xdr:txBody>
    </xdr:sp>
    <xdr:clientData/>
  </xdr:twoCellAnchor>
  <xdr:twoCellAnchor editAs="absolute">
    <xdr:from>
      <xdr:col>6</xdr:col>
      <xdr:colOff>238125</xdr:colOff>
      <xdr:row>1</xdr:row>
      <xdr:rowOff>38100</xdr:rowOff>
    </xdr:from>
    <xdr:to>
      <xdr:col>8</xdr:col>
      <xdr:colOff>467779</xdr:colOff>
      <xdr:row>1</xdr:row>
      <xdr:rowOff>345885</xdr:rowOff>
    </xdr:to>
    <xdr:sp macro="" textlink="">
      <xdr:nvSpPr>
        <xdr:cNvPr id="32" name="Retângulo 8">
          <a:hlinkClick xmlns:r="http://schemas.openxmlformats.org/officeDocument/2006/relationships" r:id="rId4"/>
          <a:extLst>
            <a:ext uri="{FF2B5EF4-FFF2-40B4-BE49-F238E27FC236}"/>
          </a:extLst>
        </xdr:cNvPr>
        <xdr:cNvSpPr/>
      </xdr:nvSpPr>
      <xdr:spPr>
        <a:xfrm>
          <a:off x="2552700" y="533400"/>
          <a:ext cx="1258354" cy="307785"/>
        </a:xfrm>
        <a:prstGeom prst="rect">
          <a:avLst/>
        </a:prstGeom>
        <a:solidFill>
          <a:srgbClr val="0069B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TOP REVENUE</a:t>
          </a:r>
        </a:p>
      </xdr:txBody>
    </xdr:sp>
    <xdr:clientData/>
  </xdr:twoCellAnchor>
  <xdr:twoCellAnchor editAs="absolute">
    <xdr:from>
      <xdr:col>9</xdr:col>
      <xdr:colOff>0</xdr:colOff>
      <xdr:row>1</xdr:row>
      <xdr:rowOff>47625</xdr:rowOff>
    </xdr:from>
    <xdr:to>
      <xdr:col>11</xdr:col>
      <xdr:colOff>229654</xdr:colOff>
      <xdr:row>1</xdr:row>
      <xdr:rowOff>355410</xdr:rowOff>
    </xdr:to>
    <xdr:sp macro="" textlink="">
      <xdr:nvSpPr>
        <xdr:cNvPr id="33" name="Retângulo 8">
          <a:hlinkClick xmlns:r="http://schemas.openxmlformats.org/officeDocument/2006/relationships" r:id="rId5"/>
          <a:extLst>
            <a:ext uri="{FF2B5EF4-FFF2-40B4-BE49-F238E27FC236}"/>
          </a:extLst>
        </xdr:cNvPr>
        <xdr:cNvSpPr/>
      </xdr:nvSpPr>
      <xdr:spPr>
        <a:xfrm>
          <a:off x="3857625" y="542925"/>
          <a:ext cx="1258354" cy="307785"/>
        </a:xfrm>
        <a:prstGeom prst="rect">
          <a:avLst/>
        </a:prstGeom>
        <a:solidFill>
          <a:srgbClr val="0069B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TOP EXPENSES</a:t>
          </a:r>
        </a:p>
      </xdr:txBody>
    </xdr:sp>
    <xdr:clientData/>
  </xdr:twoCellAnchor>
  <xdr:twoCellAnchor editAs="absolute">
    <xdr:from>
      <xdr:col>11</xdr:col>
      <xdr:colOff>333375</xdr:colOff>
      <xdr:row>1</xdr:row>
      <xdr:rowOff>66675</xdr:rowOff>
    </xdr:from>
    <xdr:to>
      <xdr:col>14</xdr:col>
      <xdr:colOff>48679</xdr:colOff>
      <xdr:row>1</xdr:row>
      <xdr:rowOff>374460</xdr:rowOff>
    </xdr:to>
    <xdr:sp macro="" textlink="">
      <xdr:nvSpPr>
        <xdr:cNvPr id="34" name="Retângulo 8">
          <a:hlinkClick xmlns:r="http://schemas.openxmlformats.org/officeDocument/2006/relationships" r:id="rId6"/>
          <a:extLst>
            <a:ext uri="{FF2B5EF4-FFF2-40B4-BE49-F238E27FC236}"/>
          </a:extLst>
        </xdr:cNvPr>
        <xdr:cNvSpPr/>
      </xdr:nvSpPr>
      <xdr:spPr>
        <a:xfrm>
          <a:off x="5219700" y="561975"/>
          <a:ext cx="1258354"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BREAK EVENT</a:t>
          </a:r>
        </a:p>
      </xdr:txBody>
    </xdr:sp>
    <xdr:clientData/>
  </xdr:twoCellAnchor>
  <xdr:twoCellAnchor editAs="absolute">
    <xdr:from>
      <xdr:col>14</xdr:col>
      <xdr:colOff>104775</xdr:colOff>
      <xdr:row>1</xdr:row>
      <xdr:rowOff>66675</xdr:rowOff>
    </xdr:from>
    <xdr:to>
      <xdr:col>16</xdr:col>
      <xdr:colOff>334429</xdr:colOff>
      <xdr:row>1</xdr:row>
      <xdr:rowOff>374460</xdr:rowOff>
    </xdr:to>
    <xdr:sp macro="" textlink="">
      <xdr:nvSpPr>
        <xdr:cNvPr id="35" name="Retângulo 8">
          <a:hlinkClick xmlns:r="http://schemas.openxmlformats.org/officeDocument/2006/relationships" r:id="rId7"/>
          <a:extLst>
            <a:ext uri="{FF2B5EF4-FFF2-40B4-BE49-F238E27FC236}"/>
          </a:extLst>
        </xdr:cNvPr>
        <xdr:cNvSpPr/>
      </xdr:nvSpPr>
      <xdr:spPr>
        <a:xfrm>
          <a:off x="6534150" y="561975"/>
          <a:ext cx="1258354"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FIN CHARTS</a:t>
          </a:r>
        </a:p>
      </xdr:txBody>
    </xdr:sp>
    <xdr:clientData/>
  </xdr:twoCellAnchor>
  <xdr:twoCellAnchor editAs="absolute">
    <xdr:from>
      <xdr:col>16</xdr:col>
      <xdr:colOff>257175</xdr:colOff>
      <xdr:row>1</xdr:row>
      <xdr:rowOff>66675</xdr:rowOff>
    </xdr:from>
    <xdr:to>
      <xdr:col>19</xdr:col>
      <xdr:colOff>420154</xdr:colOff>
      <xdr:row>1</xdr:row>
      <xdr:rowOff>374460</xdr:rowOff>
    </xdr:to>
    <xdr:sp macro="" textlink="">
      <xdr:nvSpPr>
        <xdr:cNvPr id="36" name="Retângulo 8">
          <a:hlinkClick xmlns:r="http://schemas.openxmlformats.org/officeDocument/2006/relationships" r:id="rId8"/>
          <a:extLst>
            <a:ext uri="{FF2B5EF4-FFF2-40B4-BE49-F238E27FC236}"/>
          </a:extLst>
        </xdr:cNvPr>
        <xdr:cNvSpPr/>
      </xdr:nvSpPr>
      <xdr:spPr>
        <a:xfrm>
          <a:off x="7715250" y="561975"/>
          <a:ext cx="1258354" cy="307785"/>
        </a:xfrm>
        <a:prstGeom prst="rect">
          <a:avLst/>
        </a:prstGeom>
        <a:solidFill>
          <a:sysClr val="window" lastClr="FFFFFF"/>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Tahoma"/>
              <a:ea typeface="Tahoma"/>
              <a:cs typeface="Tahoma"/>
            </a:rPr>
            <a:t>OP. CHART</a:t>
          </a:r>
        </a:p>
      </xdr:txBody>
    </xdr:sp>
    <xdr:clientData/>
  </xdr:twoCellAnchor>
  <xdr:twoCellAnchor editAs="absolute">
    <xdr:from>
      <xdr:col>19</xdr:col>
      <xdr:colOff>495300</xdr:colOff>
      <xdr:row>1</xdr:row>
      <xdr:rowOff>57150</xdr:rowOff>
    </xdr:from>
    <xdr:to>
      <xdr:col>21</xdr:col>
      <xdr:colOff>114300</xdr:colOff>
      <xdr:row>1</xdr:row>
      <xdr:rowOff>364935</xdr:rowOff>
    </xdr:to>
    <xdr:sp macro="" textlink="">
      <xdr:nvSpPr>
        <xdr:cNvPr id="37" name="Retângulo 8">
          <a:hlinkClick xmlns:r="http://schemas.openxmlformats.org/officeDocument/2006/relationships" r:id="rId9"/>
          <a:extLst>
            <a:ext uri="{FF2B5EF4-FFF2-40B4-BE49-F238E27FC236}"/>
          </a:extLst>
        </xdr:cNvPr>
        <xdr:cNvSpPr/>
      </xdr:nvSpPr>
      <xdr:spPr>
        <a:xfrm>
          <a:off x="9048750" y="552450"/>
          <a:ext cx="647700"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KPI</a:t>
          </a:r>
        </a:p>
      </xdr:txBody>
    </xdr:sp>
    <xdr:clientData/>
  </xdr:twoCellAnchor>
  <xdr:twoCellAnchor editAs="absolute">
    <xdr:from>
      <xdr:col>21</xdr:col>
      <xdr:colOff>238125</xdr:colOff>
      <xdr:row>1</xdr:row>
      <xdr:rowOff>38100</xdr:rowOff>
    </xdr:from>
    <xdr:to>
      <xdr:col>24</xdr:col>
      <xdr:colOff>180975</xdr:colOff>
      <xdr:row>1</xdr:row>
      <xdr:rowOff>345885</xdr:rowOff>
    </xdr:to>
    <xdr:sp macro="" textlink="">
      <xdr:nvSpPr>
        <xdr:cNvPr id="38" name="Retângulo 8">
          <a:hlinkClick xmlns:r="http://schemas.openxmlformats.org/officeDocument/2006/relationships" r:id="rId10"/>
          <a:extLst>
            <a:ext uri="{FF2B5EF4-FFF2-40B4-BE49-F238E27FC236}"/>
          </a:extLst>
        </xdr:cNvPr>
        <xdr:cNvSpPr/>
      </xdr:nvSpPr>
      <xdr:spPr>
        <a:xfrm>
          <a:off x="9820275" y="533400"/>
          <a:ext cx="1485900"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SOURCES &amp; USES</a:t>
          </a:r>
        </a:p>
      </xdr:txBody>
    </xdr:sp>
    <xdr:clientData/>
  </xdr:twoCellAnchor>
  <xdr:twoCellAnchor editAs="absolute">
    <xdr:from>
      <xdr:col>7</xdr:col>
      <xdr:colOff>247650</xdr:colOff>
      <xdr:row>0</xdr:row>
      <xdr:rowOff>0</xdr:rowOff>
    </xdr:from>
    <xdr:to>
      <xdr:col>10</xdr:col>
      <xdr:colOff>180975</xdr:colOff>
      <xdr:row>1</xdr:row>
      <xdr:rowOff>2910</xdr:rowOff>
    </xdr:to>
    <xdr:sp macro="" textlink="">
      <xdr:nvSpPr>
        <xdr:cNvPr id="39" name="Retângulo 3">
          <a:hlinkClick xmlns:r="http://schemas.openxmlformats.org/officeDocument/2006/relationships" r:id="rId11"/>
          <a:extLst>
            <a:ext uri="{FF2B5EF4-FFF2-40B4-BE49-F238E27FC236}"/>
          </a:extLst>
        </xdr:cNvPr>
        <xdr:cNvSpPr>
          <a:spLocks/>
        </xdr:cNvSpPr>
      </xdr:nvSpPr>
      <xdr:spPr>
        <a:xfrm>
          <a:off x="3076575" y="0"/>
          <a:ext cx="1476375" cy="498210"/>
        </a:xfrm>
        <a:prstGeom prst="rect">
          <a:avLst/>
        </a:prstGeom>
        <a:solidFill>
          <a:schemeClr val="bg1"/>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Tahoma"/>
              <a:ea typeface="Tahoma"/>
              <a:cs typeface="Tahoma"/>
            </a:rPr>
            <a:t>DASHBOARD  MODEL</a:t>
          </a:r>
        </a:p>
      </xdr:txBody>
    </xdr:sp>
    <xdr:clientData/>
  </xdr:twoCellAnchor>
  <xdr:twoCellAnchor editAs="oneCell">
    <xdr:from>
      <xdr:col>0</xdr:col>
      <xdr:colOff>57150</xdr:colOff>
      <xdr:row>0</xdr:row>
      <xdr:rowOff>57150</xdr:rowOff>
    </xdr:from>
    <xdr:to>
      <xdr:col>2</xdr:col>
      <xdr:colOff>390525</xdr:colOff>
      <xdr:row>0</xdr:row>
      <xdr:rowOff>456562</xdr:rowOff>
    </xdr:to>
    <xdr:pic>
      <xdr:nvPicPr>
        <xdr:cNvPr id="44" name="Picture 4">
          <a:hlinkClick xmlns:r="http://schemas.openxmlformats.org/officeDocument/2006/relationships" r:id="rId12"/>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57150" y="57150"/>
          <a:ext cx="590550" cy="399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381000</xdr:colOff>
      <xdr:row>0</xdr:row>
      <xdr:rowOff>38100</xdr:rowOff>
    </xdr:from>
    <xdr:to>
      <xdr:col>4</xdr:col>
      <xdr:colOff>352425</xdr:colOff>
      <xdr:row>1</xdr:row>
      <xdr:rowOff>19050</xdr:rowOff>
    </xdr:to>
    <xdr:sp macro="" textlink="">
      <xdr:nvSpPr>
        <xdr:cNvPr id="48" name="Retângulo 3">
          <a:hlinkClick xmlns:r="http://schemas.openxmlformats.org/officeDocument/2006/relationships" r:id="rId14"/>
          <a:extLst>
            <a:ext uri="{FF2B5EF4-FFF2-40B4-BE49-F238E27FC236}"/>
          </a:extLst>
        </xdr:cNvPr>
        <xdr:cNvSpPr>
          <a:spLocks/>
        </xdr:cNvSpPr>
      </xdr:nvSpPr>
      <xdr:spPr>
        <a:xfrm>
          <a:off x="638175" y="38100"/>
          <a:ext cx="1000125" cy="47625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SETUP MODEL</a:t>
          </a:r>
        </a:p>
      </xdr:txBody>
    </xdr:sp>
    <xdr:clientData/>
  </xdr:twoCellAnchor>
  <xdr:twoCellAnchor editAs="absolute">
    <xdr:from>
      <xdr:col>4</xdr:col>
      <xdr:colOff>342900</xdr:colOff>
      <xdr:row>0</xdr:row>
      <xdr:rowOff>19050</xdr:rowOff>
    </xdr:from>
    <xdr:to>
      <xdr:col>7</xdr:col>
      <xdr:colOff>114300</xdr:colOff>
      <xdr:row>1</xdr:row>
      <xdr:rowOff>21960</xdr:rowOff>
    </xdr:to>
    <xdr:sp macro="" textlink="">
      <xdr:nvSpPr>
        <xdr:cNvPr id="52" name="Retângulo 3">
          <a:hlinkClick xmlns:r="http://schemas.openxmlformats.org/officeDocument/2006/relationships" r:id="rId15"/>
          <a:extLst>
            <a:ext uri="{FF2B5EF4-FFF2-40B4-BE49-F238E27FC236}"/>
          </a:extLst>
        </xdr:cNvPr>
        <xdr:cNvSpPr>
          <a:spLocks/>
        </xdr:cNvSpPr>
      </xdr:nvSpPr>
      <xdr:spPr>
        <a:xfrm>
          <a:off x="1628775" y="19050"/>
          <a:ext cx="1314450"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FINANCIAL MODEL</a:t>
          </a:r>
        </a:p>
      </xdr:txBody>
    </xdr:sp>
    <xdr:clientData/>
  </xdr:twoCellAnchor>
  <xdr:twoCellAnchor editAs="absolute">
    <xdr:from>
      <xdr:col>10</xdr:col>
      <xdr:colOff>209550</xdr:colOff>
      <xdr:row>0</xdr:row>
      <xdr:rowOff>57150</xdr:rowOff>
    </xdr:from>
    <xdr:to>
      <xdr:col>13</xdr:col>
      <xdr:colOff>142875</xdr:colOff>
      <xdr:row>1</xdr:row>
      <xdr:rowOff>60060</xdr:rowOff>
    </xdr:to>
    <xdr:sp macro="" textlink="">
      <xdr:nvSpPr>
        <xdr:cNvPr id="54" name="Retângulo 3">
          <a:hlinkClick xmlns:r="http://schemas.openxmlformats.org/officeDocument/2006/relationships" r:id="rId16"/>
          <a:extLst>
            <a:ext uri="{FF2B5EF4-FFF2-40B4-BE49-F238E27FC236}"/>
          </a:extLst>
        </xdr:cNvPr>
        <xdr:cNvSpPr>
          <a:spLocks/>
        </xdr:cNvSpPr>
      </xdr:nvSpPr>
      <xdr:spPr>
        <a:xfrm>
          <a:off x="4581525" y="57150"/>
          <a:ext cx="1476375" cy="498210"/>
        </a:xfrm>
        <a:prstGeom prst="rect">
          <a:avLst/>
        </a:prstGeom>
        <a:solidFill>
          <a:sysClr val="windowText" lastClr="00000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VALUATION</a:t>
          </a:r>
        </a:p>
      </xdr:txBody>
    </xdr:sp>
    <xdr:clientData/>
  </xdr:twoCellAnchor>
  <xdr:twoCellAnchor editAs="absolute">
    <xdr:from>
      <xdr:col>12</xdr:col>
      <xdr:colOff>342900</xdr:colOff>
      <xdr:row>0</xdr:row>
      <xdr:rowOff>57150</xdr:rowOff>
    </xdr:from>
    <xdr:to>
      <xdr:col>15</xdr:col>
      <xdr:colOff>276225</xdr:colOff>
      <xdr:row>1</xdr:row>
      <xdr:rowOff>60060</xdr:rowOff>
    </xdr:to>
    <xdr:sp macro="" textlink="">
      <xdr:nvSpPr>
        <xdr:cNvPr id="56" name="Retângulo 3">
          <a:hlinkClick xmlns:r="http://schemas.openxmlformats.org/officeDocument/2006/relationships" r:id="rId17"/>
          <a:extLst>
            <a:ext uri="{FF2B5EF4-FFF2-40B4-BE49-F238E27FC236}"/>
          </a:extLst>
        </xdr:cNvPr>
        <xdr:cNvSpPr>
          <a:spLocks/>
        </xdr:cNvSpPr>
      </xdr:nvSpPr>
      <xdr:spPr>
        <a:xfrm>
          <a:off x="5743575" y="57150"/>
          <a:ext cx="14763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ANALYSIS</a:t>
          </a:r>
        </a:p>
      </xdr:txBody>
    </xdr:sp>
    <xdr:clientData/>
  </xdr:twoCellAnchor>
  <xdr:twoCellAnchor editAs="absolute">
    <xdr:from>
      <xdr:col>17</xdr:col>
      <xdr:colOff>257175</xdr:colOff>
      <xdr:row>0</xdr:row>
      <xdr:rowOff>38100</xdr:rowOff>
    </xdr:from>
    <xdr:to>
      <xdr:col>20</xdr:col>
      <xdr:colOff>485775</xdr:colOff>
      <xdr:row>1</xdr:row>
      <xdr:rowOff>9525</xdr:rowOff>
    </xdr:to>
    <xdr:sp macro="" textlink="">
      <xdr:nvSpPr>
        <xdr:cNvPr id="58" name="Retângulo 3">
          <a:hlinkClick xmlns:r="http://schemas.openxmlformats.org/officeDocument/2006/relationships" r:id="rId18"/>
          <a:extLst>
            <a:ext uri="{FF2B5EF4-FFF2-40B4-BE49-F238E27FC236}"/>
          </a:extLst>
        </xdr:cNvPr>
        <xdr:cNvSpPr>
          <a:spLocks/>
        </xdr:cNvSpPr>
      </xdr:nvSpPr>
      <xdr:spPr>
        <a:xfrm>
          <a:off x="8229600" y="38100"/>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absolute">
    <xdr:from>
      <xdr:col>20</xdr:col>
      <xdr:colOff>381000</xdr:colOff>
      <xdr:row>0</xdr:row>
      <xdr:rowOff>38100</xdr:rowOff>
    </xdr:from>
    <xdr:to>
      <xdr:col>23</xdr:col>
      <xdr:colOff>295275</xdr:colOff>
      <xdr:row>1</xdr:row>
      <xdr:rowOff>57150</xdr:rowOff>
    </xdr:to>
    <xdr:sp macro="" textlink="">
      <xdr:nvSpPr>
        <xdr:cNvPr id="60" name="Retângulo 3">
          <a:hlinkClick xmlns:r="http://schemas.openxmlformats.org/officeDocument/2006/relationships" r:id="rId19"/>
          <a:extLst>
            <a:ext uri="{FF2B5EF4-FFF2-40B4-BE49-F238E27FC236}"/>
          </a:extLst>
        </xdr:cNvPr>
        <xdr:cNvSpPr>
          <a:spLocks/>
        </xdr:cNvSpPr>
      </xdr:nvSpPr>
      <xdr:spPr>
        <a:xfrm>
          <a:off x="9448800" y="38100"/>
          <a:ext cx="1457325" cy="51435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IMPORTANCE NOTES</a:t>
          </a:r>
        </a:p>
      </xdr:txBody>
    </xdr:sp>
    <xdr:clientData/>
  </xdr:twoCellAnchor>
  <xdr:twoCellAnchor editAs="absolute">
    <xdr:from>
      <xdr:col>23</xdr:col>
      <xdr:colOff>114300</xdr:colOff>
      <xdr:row>0</xdr:row>
      <xdr:rowOff>28575</xdr:rowOff>
    </xdr:from>
    <xdr:to>
      <xdr:col>25</xdr:col>
      <xdr:colOff>47625</xdr:colOff>
      <xdr:row>1</xdr:row>
      <xdr:rowOff>31485</xdr:rowOff>
    </xdr:to>
    <xdr:sp macro="" textlink="">
      <xdr:nvSpPr>
        <xdr:cNvPr id="62" name="Retângulo 3">
          <a:hlinkClick xmlns:r="http://schemas.openxmlformats.org/officeDocument/2006/relationships" r:id="rId20"/>
          <a:extLst>
            <a:ext uri="{FF2B5EF4-FFF2-40B4-BE49-F238E27FC236}"/>
          </a:extLst>
        </xdr:cNvPr>
        <xdr:cNvSpPr>
          <a:spLocks/>
        </xdr:cNvSpPr>
      </xdr:nvSpPr>
      <xdr:spPr>
        <a:xfrm>
          <a:off x="10725150" y="28575"/>
          <a:ext cx="96202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COVER</a:t>
          </a:r>
        </a:p>
      </xdr:txBody>
    </xdr:sp>
    <xdr:clientData/>
  </xdr:twoCellAnchor>
  <xdr:oneCellAnchor>
    <xdr:from>
      <xdr:col>0</xdr:col>
      <xdr:colOff>76200</xdr:colOff>
      <xdr:row>2</xdr:row>
      <xdr:rowOff>57150</xdr:rowOff>
    </xdr:from>
    <xdr:ext cx="8175058" cy="463781"/>
    <xdr:sp macro="" textlink="">
      <xdr:nvSpPr>
        <xdr:cNvPr id="64" name="Rectangle 63"/>
        <xdr:cNvSpPr/>
      </xdr:nvSpPr>
      <xdr:spPr>
        <a:xfrm>
          <a:off x="76200" y="933450"/>
          <a:ext cx="8175058" cy="463781"/>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smtClean="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uLnTx/>
              <a:uFillTx/>
            </a:rPr>
            <a:t>Author: Drs. Agustinus Agus Purwanto, SE MM CHA </a:t>
          </a:r>
        </a:p>
      </xdr:txBody>
    </xdr:sp>
    <xdr:clientData/>
  </xdr:oneCellAnchor>
  <xdr:twoCellAnchor editAs="oneCell">
    <xdr:from>
      <xdr:col>0</xdr:col>
      <xdr:colOff>0</xdr:colOff>
      <xdr:row>3</xdr:row>
      <xdr:rowOff>0</xdr:rowOff>
    </xdr:from>
    <xdr:to>
      <xdr:col>35</xdr:col>
      <xdr:colOff>9525</xdr:colOff>
      <xdr:row>89</xdr:row>
      <xdr:rowOff>9525</xdr:rowOff>
    </xdr:to>
    <xdr:pic>
      <xdr:nvPicPr>
        <xdr:cNvPr id="22" name="Picture 21"/>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1447800"/>
          <a:ext cx="16792575" cy="1438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10</xdr:col>
      <xdr:colOff>400050</xdr:colOff>
      <xdr:row>0</xdr:row>
      <xdr:rowOff>133350</xdr:rowOff>
    </xdr:from>
    <xdr:to>
      <xdr:col>12</xdr:col>
      <xdr:colOff>515404</xdr:colOff>
      <xdr:row>0</xdr:row>
      <xdr:rowOff>441135</xdr:rowOff>
    </xdr:to>
    <xdr:sp macro="" textlink="">
      <xdr:nvSpPr>
        <xdr:cNvPr id="21" name="Retângulo 8">
          <a:hlinkClick xmlns:r="http://schemas.openxmlformats.org/officeDocument/2006/relationships" r:id="rId1"/>
          <a:extLst>
            <a:ext uri="{FF2B5EF4-FFF2-40B4-BE49-F238E27FC236}"/>
          </a:extLst>
        </xdr:cNvPr>
        <xdr:cNvSpPr/>
      </xdr:nvSpPr>
      <xdr:spPr>
        <a:xfrm>
          <a:off x="6496050" y="133350"/>
          <a:ext cx="1258354" cy="307785"/>
        </a:xfrm>
        <a:prstGeom prst="rect">
          <a:avLst/>
        </a:prstGeom>
        <a:solidFill>
          <a:srgbClr val="00206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WORKPAPER</a:t>
          </a:r>
        </a:p>
      </xdr:txBody>
    </xdr:sp>
    <xdr:clientData/>
  </xdr:twoCellAnchor>
  <xdr:twoCellAnchor editAs="absolute">
    <xdr:from>
      <xdr:col>0</xdr:col>
      <xdr:colOff>0</xdr:colOff>
      <xdr:row>1</xdr:row>
      <xdr:rowOff>9525</xdr:rowOff>
    </xdr:from>
    <xdr:to>
      <xdr:col>1</xdr:col>
      <xdr:colOff>1029754</xdr:colOff>
      <xdr:row>1</xdr:row>
      <xdr:rowOff>317310</xdr:rowOff>
    </xdr:to>
    <xdr:sp macro="" textlink="">
      <xdr:nvSpPr>
        <xdr:cNvPr id="25" name="Retângulo 8">
          <a:hlinkClick xmlns:r="http://schemas.openxmlformats.org/officeDocument/2006/relationships" r:id="rId2"/>
          <a:extLst>
            <a:ext uri="{FF2B5EF4-FFF2-40B4-BE49-F238E27FC236}"/>
          </a:extLst>
        </xdr:cNvPr>
        <xdr:cNvSpPr/>
      </xdr:nvSpPr>
      <xdr:spPr>
        <a:xfrm>
          <a:off x="0" y="514350"/>
          <a:ext cx="1258354" cy="307785"/>
        </a:xfrm>
        <a:prstGeom prst="rect">
          <a:avLst/>
        </a:prstGeom>
        <a:solidFill>
          <a:srgbClr val="4472C4"/>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DASHBOARD</a:t>
          </a:r>
        </a:p>
      </xdr:txBody>
    </xdr:sp>
    <xdr:clientData/>
  </xdr:twoCellAnchor>
  <xdr:twoCellAnchor editAs="absolute">
    <xdr:from>
      <xdr:col>1</xdr:col>
      <xdr:colOff>914400</xdr:colOff>
      <xdr:row>1</xdr:row>
      <xdr:rowOff>28575</xdr:rowOff>
    </xdr:from>
    <xdr:to>
      <xdr:col>2</xdr:col>
      <xdr:colOff>439204</xdr:colOff>
      <xdr:row>1</xdr:row>
      <xdr:rowOff>336360</xdr:rowOff>
    </xdr:to>
    <xdr:sp macro="" textlink="">
      <xdr:nvSpPr>
        <xdr:cNvPr id="26" name="Retângulo 8">
          <a:hlinkClick xmlns:r="http://schemas.openxmlformats.org/officeDocument/2006/relationships" r:id="rId3"/>
          <a:extLst>
            <a:ext uri="{FF2B5EF4-FFF2-40B4-BE49-F238E27FC236}"/>
          </a:extLst>
        </xdr:cNvPr>
        <xdr:cNvSpPr/>
      </xdr:nvSpPr>
      <xdr:spPr>
        <a:xfrm>
          <a:off x="1143000" y="533400"/>
          <a:ext cx="1258354"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SUMMARY</a:t>
          </a:r>
        </a:p>
      </xdr:txBody>
    </xdr:sp>
    <xdr:clientData/>
  </xdr:twoCellAnchor>
  <xdr:twoCellAnchor editAs="absolute">
    <xdr:from>
      <xdr:col>2</xdr:col>
      <xdr:colOff>371475</xdr:colOff>
      <xdr:row>1</xdr:row>
      <xdr:rowOff>38100</xdr:rowOff>
    </xdr:from>
    <xdr:to>
      <xdr:col>4</xdr:col>
      <xdr:colOff>448729</xdr:colOff>
      <xdr:row>1</xdr:row>
      <xdr:rowOff>345885</xdr:rowOff>
    </xdr:to>
    <xdr:sp macro="" textlink="">
      <xdr:nvSpPr>
        <xdr:cNvPr id="27" name="Retângulo 8">
          <a:hlinkClick xmlns:r="http://schemas.openxmlformats.org/officeDocument/2006/relationships" r:id="rId4"/>
          <a:extLst>
            <a:ext uri="{FF2B5EF4-FFF2-40B4-BE49-F238E27FC236}"/>
          </a:extLst>
        </xdr:cNvPr>
        <xdr:cNvSpPr/>
      </xdr:nvSpPr>
      <xdr:spPr>
        <a:xfrm>
          <a:off x="2333625" y="542925"/>
          <a:ext cx="1258354" cy="307785"/>
        </a:xfrm>
        <a:prstGeom prst="rect">
          <a:avLst/>
        </a:prstGeom>
        <a:solidFill>
          <a:srgbClr val="0069B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TOP REVENUE</a:t>
          </a:r>
        </a:p>
      </xdr:txBody>
    </xdr:sp>
    <xdr:clientData/>
  </xdr:twoCellAnchor>
  <xdr:twoCellAnchor editAs="absolute">
    <xdr:from>
      <xdr:col>5</xdr:col>
      <xdr:colOff>0</xdr:colOff>
      <xdr:row>1</xdr:row>
      <xdr:rowOff>47625</xdr:rowOff>
    </xdr:from>
    <xdr:to>
      <xdr:col>7</xdr:col>
      <xdr:colOff>153454</xdr:colOff>
      <xdr:row>1</xdr:row>
      <xdr:rowOff>355410</xdr:rowOff>
    </xdr:to>
    <xdr:sp macro="" textlink="">
      <xdr:nvSpPr>
        <xdr:cNvPr id="28" name="Retângulo 8">
          <a:hlinkClick xmlns:r="http://schemas.openxmlformats.org/officeDocument/2006/relationships" r:id="rId5"/>
          <a:extLst>
            <a:ext uri="{FF2B5EF4-FFF2-40B4-BE49-F238E27FC236}"/>
          </a:extLst>
        </xdr:cNvPr>
        <xdr:cNvSpPr/>
      </xdr:nvSpPr>
      <xdr:spPr>
        <a:xfrm>
          <a:off x="3724275" y="552450"/>
          <a:ext cx="1258354" cy="307785"/>
        </a:xfrm>
        <a:prstGeom prst="rect">
          <a:avLst/>
        </a:prstGeom>
        <a:solidFill>
          <a:srgbClr val="0069B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TOP EXPENSES</a:t>
          </a:r>
        </a:p>
      </xdr:txBody>
    </xdr:sp>
    <xdr:clientData/>
  </xdr:twoCellAnchor>
  <xdr:twoCellAnchor editAs="absolute">
    <xdr:from>
      <xdr:col>7</xdr:col>
      <xdr:colOff>295275</xdr:colOff>
      <xdr:row>1</xdr:row>
      <xdr:rowOff>47625</xdr:rowOff>
    </xdr:from>
    <xdr:to>
      <xdr:col>10</xdr:col>
      <xdr:colOff>286804</xdr:colOff>
      <xdr:row>1</xdr:row>
      <xdr:rowOff>355410</xdr:rowOff>
    </xdr:to>
    <xdr:sp macro="" textlink="">
      <xdr:nvSpPr>
        <xdr:cNvPr id="31" name="Retângulo 8">
          <a:hlinkClick xmlns:r="http://schemas.openxmlformats.org/officeDocument/2006/relationships" r:id="rId6"/>
          <a:extLst>
            <a:ext uri="{FF2B5EF4-FFF2-40B4-BE49-F238E27FC236}"/>
          </a:extLst>
        </xdr:cNvPr>
        <xdr:cNvSpPr/>
      </xdr:nvSpPr>
      <xdr:spPr>
        <a:xfrm>
          <a:off x="5124450" y="552450"/>
          <a:ext cx="1258354"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BREAK EVENT</a:t>
          </a:r>
        </a:p>
      </xdr:txBody>
    </xdr:sp>
    <xdr:clientData/>
  </xdr:twoCellAnchor>
  <xdr:twoCellAnchor editAs="absolute">
    <xdr:from>
      <xdr:col>10</xdr:col>
      <xdr:colOff>342900</xdr:colOff>
      <xdr:row>1</xdr:row>
      <xdr:rowOff>47625</xdr:rowOff>
    </xdr:from>
    <xdr:to>
      <xdr:col>12</xdr:col>
      <xdr:colOff>458254</xdr:colOff>
      <xdr:row>1</xdr:row>
      <xdr:rowOff>355410</xdr:rowOff>
    </xdr:to>
    <xdr:sp macro="" textlink="">
      <xdr:nvSpPr>
        <xdr:cNvPr id="32" name="Retângulo 8">
          <a:hlinkClick xmlns:r="http://schemas.openxmlformats.org/officeDocument/2006/relationships" r:id="rId7"/>
          <a:extLst>
            <a:ext uri="{FF2B5EF4-FFF2-40B4-BE49-F238E27FC236}"/>
          </a:extLst>
        </xdr:cNvPr>
        <xdr:cNvSpPr/>
      </xdr:nvSpPr>
      <xdr:spPr>
        <a:xfrm>
          <a:off x="6438900" y="552450"/>
          <a:ext cx="1258354"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FIN CHARTS</a:t>
          </a:r>
        </a:p>
      </xdr:txBody>
    </xdr:sp>
    <xdr:clientData/>
  </xdr:twoCellAnchor>
  <xdr:twoCellAnchor editAs="absolute">
    <xdr:from>
      <xdr:col>12</xdr:col>
      <xdr:colOff>447675</xdr:colOff>
      <xdr:row>1</xdr:row>
      <xdr:rowOff>47625</xdr:rowOff>
    </xdr:from>
    <xdr:to>
      <xdr:col>14</xdr:col>
      <xdr:colOff>563029</xdr:colOff>
      <xdr:row>1</xdr:row>
      <xdr:rowOff>355410</xdr:rowOff>
    </xdr:to>
    <xdr:sp macro="" textlink="">
      <xdr:nvSpPr>
        <xdr:cNvPr id="33" name="Retângulo 8">
          <a:hlinkClick xmlns:r="http://schemas.openxmlformats.org/officeDocument/2006/relationships" r:id="rId8"/>
          <a:extLst>
            <a:ext uri="{FF2B5EF4-FFF2-40B4-BE49-F238E27FC236}"/>
          </a:extLst>
        </xdr:cNvPr>
        <xdr:cNvSpPr/>
      </xdr:nvSpPr>
      <xdr:spPr>
        <a:xfrm>
          <a:off x="7686675" y="552450"/>
          <a:ext cx="1258354" cy="307785"/>
        </a:xfrm>
        <a:prstGeom prst="rect">
          <a:avLst/>
        </a:prstGeom>
        <a:solidFill>
          <a:srgbClr val="0070C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chemeClr val="bg1"/>
              </a:solidFill>
              <a:effectLst/>
              <a:uLnTx/>
              <a:uFillTx/>
              <a:latin typeface="Tahoma"/>
              <a:ea typeface="Tahoma"/>
              <a:cs typeface="Tahoma"/>
            </a:rPr>
            <a:t>OP. CHART</a:t>
          </a:r>
        </a:p>
      </xdr:txBody>
    </xdr:sp>
    <xdr:clientData/>
  </xdr:twoCellAnchor>
  <xdr:twoCellAnchor editAs="absolute">
    <xdr:from>
      <xdr:col>14</xdr:col>
      <xdr:colOff>457200</xdr:colOff>
      <xdr:row>1</xdr:row>
      <xdr:rowOff>57150</xdr:rowOff>
    </xdr:from>
    <xdr:to>
      <xdr:col>15</xdr:col>
      <xdr:colOff>533400</xdr:colOff>
      <xdr:row>1</xdr:row>
      <xdr:rowOff>364935</xdr:rowOff>
    </xdr:to>
    <xdr:sp macro="" textlink="">
      <xdr:nvSpPr>
        <xdr:cNvPr id="34" name="Retângulo 8">
          <a:hlinkClick xmlns:r="http://schemas.openxmlformats.org/officeDocument/2006/relationships" r:id="rId9"/>
          <a:extLst>
            <a:ext uri="{FF2B5EF4-FFF2-40B4-BE49-F238E27FC236}"/>
          </a:extLst>
        </xdr:cNvPr>
        <xdr:cNvSpPr/>
      </xdr:nvSpPr>
      <xdr:spPr>
        <a:xfrm>
          <a:off x="8839200" y="561975"/>
          <a:ext cx="647700" cy="30778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KPI</a:t>
          </a:r>
        </a:p>
      </xdr:txBody>
    </xdr:sp>
    <xdr:clientData/>
  </xdr:twoCellAnchor>
  <xdr:twoCellAnchor editAs="absolute">
    <xdr:from>
      <xdr:col>16</xdr:col>
      <xdr:colOff>114300</xdr:colOff>
      <xdr:row>1</xdr:row>
      <xdr:rowOff>38100</xdr:rowOff>
    </xdr:from>
    <xdr:to>
      <xdr:col>18</xdr:col>
      <xdr:colOff>457200</xdr:colOff>
      <xdr:row>1</xdr:row>
      <xdr:rowOff>345885</xdr:rowOff>
    </xdr:to>
    <xdr:sp macro="" textlink="">
      <xdr:nvSpPr>
        <xdr:cNvPr id="35" name="Retângulo 8">
          <a:hlinkClick xmlns:r="http://schemas.openxmlformats.org/officeDocument/2006/relationships" r:id="rId10"/>
          <a:extLst>
            <a:ext uri="{FF2B5EF4-FFF2-40B4-BE49-F238E27FC236}"/>
          </a:extLst>
        </xdr:cNvPr>
        <xdr:cNvSpPr/>
      </xdr:nvSpPr>
      <xdr:spPr>
        <a:xfrm>
          <a:off x="9639300" y="542925"/>
          <a:ext cx="1485900"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SOURCES &amp; USES</a:t>
          </a:r>
        </a:p>
      </xdr:txBody>
    </xdr:sp>
    <xdr:clientData/>
  </xdr:twoCellAnchor>
  <xdr:twoCellAnchor editAs="absolute">
    <xdr:from>
      <xdr:col>3</xdr:col>
      <xdr:colOff>219075</xdr:colOff>
      <xdr:row>0</xdr:row>
      <xdr:rowOff>0</xdr:rowOff>
    </xdr:from>
    <xdr:to>
      <xdr:col>5</xdr:col>
      <xdr:colOff>533400</xdr:colOff>
      <xdr:row>0</xdr:row>
      <xdr:rowOff>498210</xdr:rowOff>
    </xdr:to>
    <xdr:sp macro="" textlink="">
      <xdr:nvSpPr>
        <xdr:cNvPr id="30" name="Retângulo 3">
          <a:hlinkClick xmlns:r="http://schemas.openxmlformats.org/officeDocument/2006/relationships" r:id="rId11"/>
          <a:extLst>
            <a:ext uri="{FF2B5EF4-FFF2-40B4-BE49-F238E27FC236}"/>
          </a:extLst>
        </xdr:cNvPr>
        <xdr:cNvSpPr>
          <a:spLocks/>
        </xdr:cNvSpPr>
      </xdr:nvSpPr>
      <xdr:spPr>
        <a:xfrm>
          <a:off x="2781300" y="0"/>
          <a:ext cx="1476375" cy="498210"/>
        </a:xfrm>
        <a:prstGeom prst="rect">
          <a:avLst/>
        </a:prstGeom>
        <a:solidFill>
          <a:schemeClr val="bg1"/>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Tahoma"/>
              <a:ea typeface="Tahoma"/>
              <a:cs typeface="Tahoma"/>
            </a:rPr>
            <a:t>DASHBOARD  MODEL</a:t>
          </a:r>
        </a:p>
      </xdr:txBody>
    </xdr:sp>
    <xdr:clientData/>
  </xdr:twoCellAnchor>
  <xdr:twoCellAnchor editAs="oneCell">
    <xdr:from>
      <xdr:col>0</xdr:col>
      <xdr:colOff>38100</xdr:colOff>
      <xdr:row>0</xdr:row>
      <xdr:rowOff>47625</xdr:rowOff>
    </xdr:from>
    <xdr:to>
      <xdr:col>1</xdr:col>
      <xdr:colOff>400050</xdr:colOff>
      <xdr:row>0</xdr:row>
      <xdr:rowOff>447037</xdr:rowOff>
    </xdr:to>
    <xdr:pic>
      <xdr:nvPicPr>
        <xdr:cNvPr id="37" name="Picture 4">
          <a:hlinkClick xmlns:r="http://schemas.openxmlformats.org/officeDocument/2006/relationships" r:id="rId12"/>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38100" y="47625"/>
          <a:ext cx="590550" cy="399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0</xdr:row>
      <xdr:rowOff>28575</xdr:rowOff>
    </xdr:from>
    <xdr:to>
      <xdr:col>1</xdr:col>
      <xdr:colOff>1390650</xdr:colOff>
      <xdr:row>1</xdr:row>
      <xdr:rowOff>0</xdr:rowOff>
    </xdr:to>
    <xdr:sp macro="" textlink="">
      <xdr:nvSpPr>
        <xdr:cNvPr id="42" name="Retângulo 3">
          <a:hlinkClick xmlns:r="http://schemas.openxmlformats.org/officeDocument/2006/relationships" r:id="rId14"/>
          <a:extLst>
            <a:ext uri="{FF2B5EF4-FFF2-40B4-BE49-F238E27FC236}"/>
          </a:extLst>
        </xdr:cNvPr>
        <xdr:cNvSpPr>
          <a:spLocks/>
        </xdr:cNvSpPr>
      </xdr:nvSpPr>
      <xdr:spPr>
        <a:xfrm>
          <a:off x="619125" y="28575"/>
          <a:ext cx="1000125" cy="47625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SETUP MODEL</a:t>
          </a:r>
        </a:p>
      </xdr:txBody>
    </xdr:sp>
    <xdr:clientData/>
  </xdr:twoCellAnchor>
  <xdr:twoCellAnchor editAs="absolute">
    <xdr:from>
      <xdr:col>1</xdr:col>
      <xdr:colOff>1209675</xdr:colOff>
      <xdr:row>0</xdr:row>
      <xdr:rowOff>38100</xdr:rowOff>
    </xdr:from>
    <xdr:to>
      <xdr:col>3</xdr:col>
      <xdr:colOff>190500</xdr:colOff>
      <xdr:row>1</xdr:row>
      <xdr:rowOff>31485</xdr:rowOff>
    </xdr:to>
    <xdr:sp macro="" textlink="">
      <xdr:nvSpPr>
        <xdr:cNvPr id="46" name="Retângulo 3">
          <a:hlinkClick xmlns:r="http://schemas.openxmlformats.org/officeDocument/2006/relationships" r:id="rId15"/>
          <a:extLst>
            <a:ext uri="{FF2B5EF4-FFF2-40B4-BE49-F238E27FC236}"/>
          </a:extLst>
        </xdr:cNvPr>
        <xdr:cNvSpPr>
          <a:spLocks/>
        </xdr:cNvSpPr>
      </xdr:nvSpPr>
      <xdr:spPr>
        <a:xfrm>
          <a:off x="1438275" y="38100"/>
          <a:ext cx="1314450"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FINANCIAL MODEL</a:t>
          </a:r>
        </a:p>
      </xdr:txBody>
    </xdr:sp>
    <xdr:clientData/>
  </xdr:twoCellAnchor>
  <xdr:twoCellAnchor editAs="absolute">
    <xdr:from>
      <xdr:col>5</xdr:col>
      <xdr:colOff>561975</xdr:colOff>
      <xdr:row>0</xdr:row>
      <xdr:rowOff>38100</xdr:rowOff>
    </xdr:from>
    <xdr:to>
      <xdr:col>9</xdr:col>
      <xdr:colOff>238125</xdr:colOff>
      <xdr:row>0</xdr:row>
      <xdr:rowOff>485775</xdr:rowOff>
    </xdr:to>
    <xdr:sp macro="" textlink="">
      <xdr:nvSpPr>
        <xdr:cNvPr id="48" name="Retângulo 3">
          <a:hlinkClick xmlns:r="http://schemas.openxmlformats.org/officeDocument/2006/relationships" r:id="rId16"/>
          <a:extLst>
            <a:ext uri="{FF2B5EF4-FFF2-40B4-BE49-F238E27FC236}"/>
          </a:extLst>
        </xdr:cNvPr>
        <xdr:cNvSpPr>
          <a:spLocks/>
        </xdr:cNvSpPr>
      </xdr:nvSpPr>
      <xdr:spPr>
        <a:xfrm>
          <a:off x="4286250" y="38100"/>
          <a:ext cx="1476375" cy="447675"/>
        </a:xfrm>
        <a:prstGeom prst="rect">
          <a:avLst/>
        </a:prstGeom>
        <a:solidFill>
          <a:sysClr val="windowText" lastClr="00000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VALUATION</a:t>
          </a:r>
        </a:p>
      </xdr:txBody>
    </xdr:sp>
    <xdr:clientData/>
  </xdr:twoCellAnchor>
  <xdr:twoCellAnchor editAs="absolute">
    <xdr:from>
      <xdr:col>8</xdr:col>
      <xdr:colOff>19050</xdr:colOff>
      <xdr:row>0</xdr:row>
      <xdr:rowOff>47625</xdr:rowOff>
    </xdr:from>
    <xdr:to>
      <xdr:col>11</xdr:col>
      <xdr:colOff>180975</xdr:colOff>
      <xdr:row>1</xdr:row>
      <xdr:rowOff>41010</xdr:rowOff>
    </xdr:to>
    <xdr:sp macro="" textlink="">
      <xdr:nvSpPr>
        <xdr:cNvPr id="50" name="Retângulo 3">
          <a:hlinkClick xmlns:r="http://schemas.openxmlformats.org/officeDocument/2006/relationships" r:id="rId17"/>
          <a:extLst>
            <a:ext uri="{FF2B5EF4-FFF2-40B4-BE49-F238E27FC236}"/>
          </a:extLst>
        </xdr:cNvPr>
        <xdr:cNvSpPr>
          <a:spLocks/>
        </xdr:cNvSpPr>
      </xdr:nvSpPr>
      <xdr:spPr>
        <a:xfrm>
          <a:off x="5372100" y="47625"/>
          <a:ext cx="14763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ANALYSIS</a:t>
          </a:r>
        </a:p>
      </xdr:txBody>
    </xdr:sp>
    <xdr:clientData/>
  </xdr:twoCellAnchor>
  <xdr:twoCellAnchor editAs="absolute">
    <xdr:from>
      <xdr:col>12</xdr:col>
      <xdr:colOff>466725</xdr:colOff>
      <xdr:row>0</xdr:row>
      <xdr:rowOff>28575</xdr:rowOff>
    </xdr:from>
    <xdr:to>
      <xdr:col>15</xdr:col>
      <xdr:colOff>76200</xdr:colOff>
      <xdr:row>0</xdr:row>
      <xdr:rowOff>495300</xdr:rowOff>
    </xdr:to>
    <xdr:sp macro="" textlink="">
      <xdr:nvSpPr>
        <xdr:cNvPr id="54" name="Retângulo 3">
          <a:hlinkClick xmlns:r="http://schemas.openxmlformats.org/officeDocument/2006/relationships" r:id="rId18"/>
          <a:extLst>
            <a:ext uri="{FF2B5EF4-FFF2-40B4-BE49-F238E27FC236}"/>
          </a:extLst>
        </xdr:cNvPr>
        <xdr:cNvSpPr>
          <a:spLocks/>
        </xdr:cNvSpPr>
      </xdr:nvSpPr>
      <xdr:spPr>
        <a:xfrm>
          <a:off x="7705725" y="28575"/>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absolute">
    <xdr:from>
      <xdr:col>15</xdr:col>
      <xdr:colOff>28575</xdr:colOff>
      <xdr:row>0</xdr:row>
      <xdr:rowOff>19050</xdr:rowOff>
    </xdr:from>
    <xdr:to>
      <xdr:col>17</xdr:col>
      <xdr:colOff>342900</xdr:colOff>
      <xdr:row>1</xdr:row>
      <xdr:rowOff>28575</xdr:rowOff>
    </xdr:to>
    <xdr:sp macro="" textlink="">
      <xdr:nvSpPr>
        <xdr:cNvPr id="58" name="Retângulo 3">
          <a:hlinkClick xmlns:r="http://schemas.openxmlformats.org/officeDocument/2006/relationships" r:id="rId19"/>
          <a:extLst>
            <a:ext uri="{FF2B5EF4-FFF2-40B4-BE49-F238E27FC236}"/>
          </a:extLst>
        </xdr:cNvPr>
        <xdr:cNvSpPr>
          <a:spLocks/>
        </xdr:cNvSpPr>
      </xdr:nvSpPr>
      <xdr:spPr>
        <a:xfrm>
          <a:off x="8982075" y="19050"/>
          <a:ext cx="1457325" cy="51435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IMPORTANCE NOTES</a:t>
          </a:r>
        </a:p>
      </xdr:txBody>
    </xdr:sp>
    <xdr:clientData/>
  </xdr:twoCellAnchor>
  <xdr:twoCellAnchor editAs="absolute">
    <xdr:from>
      <xdr:col>17</xdr:col>
      <xdr:colOff>333375</xdr:colOff>
      <xdr:row>0</xdr:row>
      <xdr:rowOff>19050</xdr:rowOff>
    </xdr:from>
    <xdr:to>
      <xdr:col>19</xdr:col>
      <xdr:colOff>200025</xdr:colOff>
      <xdr:row>1</xdr:row>
      <xdr:rowOff>12435</xdr:rowOff>
    </xdr:to>
    <xdr:sp macro="" textlink="">
      <xdr:nvSpPr>
        <xdr:cNvPr id="60" name="Retângulo 3">
          <a:hlinkClick xmlns:r="http://schemas.openxmlformats.org/officeDocument/2006/relationships" r:id="rId20"/>
          <a:extLst>
            <a:ext uri="{FF2B5EF4-FFF2-40B4-BE49-F238E27FC236}"/>
          </a:extLst>
        </xdr:cNvPr>
        <xdr:cNvSpPr>
          <a:spLocks/>
        </xdr:cNvSpPr>
      </xdr:nvSpPr>
      <xdr:spPr>
        <a:xfrm>
          <a:off x="10429875" y="19050"/>
          <a:ext cx="96202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COVER</a:t>
          </a:r>
        </a:p>
      </xdr:txBody>
    </xdr:sp>
    <xdr:clientData/>
  </xdr:twoCellAnchor>
  <xdr:oneCellAnchor>
    <xdr:from>
      <xdr:col>0</xdr:col>
      <xdr:colOff>66675</xdr:colOff>
      <xdr:row>2</xdr:row>
      <xdr:rowOff>66675</xdr:rowOff>
    </xdr:from>
    <xdr:ext cx="8175058" cy="463781"/>
    <xdr:sp macro="" textlink="">
      <xdr:nvSpPr>
        <xdr:cNvPr id="62" name="Rectangle 61"/>
        <xdr:cNvSpPr/>
      </xdr:nvSpPr>
      <xdr:spPr>
        <a:xfrm>
          <a:off x="66675" y="952500"/>
          <a:ext cx="8175058" cy="463781"/>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smtClean="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uLnTx/>
              <a:uFillTx/>
            </a:rPr>
            <a:t>Author: Drs. Agustinus Agus Purwanto, SE MM CHA </a:t>
          </a:r>
        </a:p>
      </xdr:txBody>
    </xdr:sp>
    <xdr:clientData/>
  </xdr:oneCellAnchor>
  <xdr:twoCellAnchor editAs="oneCell">
    <xdr:from>
      <xdr:col>0</xdr:col>
      <xdr:colOff>0</xdr:colOff>
      <xdr:row>3</xdr:row>
      <xdr:rowOff>0</xdr:rowOff>
    </xdr:from>
    <xdr:to>
      <xdr:col>18</xdr:col>
      <xdr:colOff>9525</xdr:colOff>
      <xdr:row>71</xdr:row>
      <xdr:rowOff>38100</xdr:rowOff>
    </xdr:to>
    <xdr:pic>
      <xdr:nvPicPr>
        <xdr:cNvPr id="22" name="Picture 21"/>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1457325"/>
          <a:ext cx="10677525" cy="724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5</xdr:col>
      <xdr:colOff>1600200</xdr:colOff>
      <xdr:row>0</xdr:row>
      <xdr:rowOff>142875</xdr:rowOff>
    </xdr:from>
    <xdr:to>
      <xdr:col>6</xdr:col>
      <xdr:colOff>620179</xdr:colOff>
      <xdr:row>0</xdr:row>
      <xdr:rowOff>450660</xdr:rowOff>
    </xdr:to>
    <xdr:sp macro="" textlink="">
      <xdr:nvSpPr>
        <xdr:cNvPr id="19" name="Retângulo 8">
          <a:hlinkClick xmlns:r="http://schemas.openxmlformats.org/officeDocument/2006/relationships" r:id="rId1"/>
          <a:extLst>
            <a:ext uri="{FF2B5EF4-FFF2-40B4-BE49-F238E27FC236}"/>
          </a:extLst>
        </xdr:cNvPr>
        <xdr:cNvSpPr/>
      </xdr:nvSpPr>
      <xdr:spPr>
        <a:xfrm>
          <a:off x="6600825" y="142875"/>
          <a:ext cx="1258354" cy="307785"/>
        </a:xfrm>
        <a:prstGeom prst="rect">
          <a:avLst/>
        </a:prstGeom>
        <a:solidFill>
          <a:srgbClr val="00206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WORKPAPER</a:t>
          </a:r>
        </a:p>
      </xdr:txBody>
    </xdr:sp>
    <xdr:clientData/>
  </xdr:twoCellAnchor>
  <xdr:twoCellAnchor editAs="absolute">
    <xdr:from>
      <xdr:col>0</xdr:col>
      <xdr:colOff>0</xdr:colOff>
      <xdr:row>1</xdr:row>
      <xdr:rowOff>38100</xdr:rowOff>
    </xdr:from>
    <xdr:to>
      <xdr:col>1</xdr:col>
      <xdr:colOff>1039279</xdr:colOff>
      <xdr:row>1</xdr:row>
      <xdr:rowOff>345885</xdr:rowOff>
    </xdr:to>
    <xdr:sp macro="" textlink="">
      <xdr:nvSpPr>
        <xdr:cNvPr id="23" name="Retângulo 8">
          <a:hlinkClick xmlns:r="http://schemas.openxmlformats.org/officeDocument/2006/relationships" r:id="rId2"/>
          <a:extLst>
            <a:ext uri="{FF2B5EF4-FFF2-40B4-BE49-F238E27FC236}"/>
          </a:extLst>
        </xdr:cNvPr>
        <xdr:cNvSpPr/>
      </xdr:nvSpPr>
      <xdr:spPr>
        <a:xfrm>
          <a:off x="0" y="533400"/>
          <a:ext cx="1258354" cy="307785"/>
        </a:xfrm>
        <a:prstGeom prst="rect">
          <a:avLst/>
        </a:prstGeom>
        <a:solidFill>
          <a:srgbClr val="4472C4"/>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DASHBOARD</a:t>
          </a:r>
        </a:p>
      </xdr:txBody>
    </xdr:sp>
    <xdr:clientData/>
  </xdr:twoCellAnchor>
  <xdr:twoCellAnchor editAs="absolute">
    <xdr:from>
      <xdr:col>1</xdr:col>
      <xdr:colOff>904875</xdr:colOff>
      <xdr:row>1</xdr:row>
      <xdr:rowOff>38100</xdr:rowOff>
    </xdr:from>
    <xdr:to>
      <xdr:col>1</xdr:col>
      <xdr:colOff>2163229</xdr:colOff>
      <xdr:row>1</xdr:row>
      <xdr:rowOff>345885</xdr:rowOff>
    </xdr:to>
    <xdr:sp macro="" textlink="">
      <xdr:nvSpPr>
        <xdr:cNvPr id="24" name="Retângulo 8">
          <a:hlinkClick xmlns:r="http://schemas.openxmlformats.org/officeDocument/2006/relationships" r:id="rId3"/>
          <a:extLst>
            <a:ext uri="{FF2B5EF4-FFF2-40B4-BE49-F238E27FC236}"/>
          </a:extLst>
        </xdr:cNvPr>
        <xdr:cNvSpPr/>
      </xdr:nvSpPr>
      <xdr:spPr>
        <a:xfrm>
          <a:off x="1123950" y="533400"/>
          <a:ext cx="1258354"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SUMMARY</a:t>
          </a:r>
        </a:p>
      </xdr:txBody>
    </xdr:sp>
    <xdr:clientData/>
  </xdr:twoCellAnchor>
  <xdr:twoCellAnchor editAs="absolute">
    <xdr:from>
      <xdr:col>1</xdr:col>
      <xdr:colOff>2076450</xdr:colOff>
      <xdr:row>1</xdr:row>
      <xdr:rowOff>47625</xdr:rowOff>
    </xdr:from>
    <xdr:to>
      <xdr:col>3</xdr:col>
      <xdr:colOff>96304</xdr:colOff>
      <xdr:row>1</xdr:row>
      <xdr:rowOff>355410</xdr:rowOff>
    </xdr:to>
    <xdr:sp macro="" textlink="">
      <xdr:nvSpPr>
        <xdr:cNvPr id="25" name="Retângulo 8">
          <a:hlinkClick xmlns:r="http://schemas.openxmlformats.org/officeDocument/2006/relationships" r:id="rId4"/>
          <a:extLst>
            <a:ext uri="{FF2B5EF4-FFF2-40B4-BE49-F238E27FC236}"/>
          </a:extLst>
        </xdr:cNvPr>
        <xdr:cNvSpPr/>
      </xdr:nvSpPr>
      <xdr:spPr>
        <a:xfrm>
          <a:off x="2295525" y="542925"/>
          <a:ext cx="1258354" cy="307785"/>
        </a:xfrm>
        <a:prstGeom prst="rect">
          <a:avLst/>
        </a:prstGeom>
        <a:solidFill>
          <a:srgbClr val="0069B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TOP REVENUE</a:t>
          </a:r>
        </a:p>
      </xdr:txBody>
    </xdr:sp>
    <xdr:clientData/>
  </xdr:twoCellAnchor>
  <xdr:twoCellAnchor editAs="absolute">
    <xdr:from>
      <xdr:col>3</xdr:col>
      <xdr:colOff>171450</xdr:colOff>
      <xdr:row>1</xdr:row>
      <xdr:rowOff>47625</xdr:rowOff>
    </xdr:from>
    <xdr:to>
      <xdr:col>4</xdr:col>
      <xdr:colOff>524929</xdr:colOff>
      <xdr:row>1</xdr:row>
      <xdr:rowOff>355410</xdr:rowOff>
    </xdr:to>
    <xdr:sp macro="" textlink="">
      <xdr:nvSpPr>
        <xdr:cNvPr id="26" name="Retângulo 8">
          <a:hlinkClick xmlns:r="http://schemas.openxmlformats.org/officeDocument/2006/relationships" r:id="rId5"/>
          <a:extLst>
            <a:ext uri="{FF2B5EF4-FFF2-40B4-BE49-F238E27FC236}"/>
          </a:extLst>
        </xdr:cNvPr>
        <xdr:cNvSpPr/>
      </xdr:nvSpPr>
      <xdr:spPr>
        <a:xfrm>
          <a:off x="3629025" y="542925"/>
          <a:ext cx="1258354" cy="307785"/>
        </a:xfrm>
        <a:prstGeom prst="rect">
          <a:avLst/>
        </a:prstGeom>
        <a:solidFill>
          <a:srgbClr val="0069B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TOP EXPENSES</a:t>
          </a:r>
        </a:p>
      </xdr:txBody>
    </xdr:sp>
    <xdr:clientData/>
  </xdr:twoCellAnchor>
  <xdr:twoCellAnchor editAs="absolute">
    <xdr:from>
      <xdr:col>5</xdr:col>
      <xdr:colOff>0</xdr:colOff>
      <xdr:row>1</xdr:row>
      <xdr:rowOff>47625</xdr:rowOff>
    </xdr:from>
    <xdr:to>
      <xdr:col>5</xdr:col>
      <xdr:colOff>1258354</xdr:colOff>
      <xdr:row>1</xdr:row>
      <xdr:rowOff>355410</xdr:rowOff>
    </xdr:to>
    <xdr:sp macro="" textlink="">
      <xdr:nvSpPr>
        <xdr:cNvPr id="27" name="Retângulo 8">
          <a:hlinkClick xmlns:r="http://schemas.openxmlformats.org/officeDocument/2006/relationships" r:id="rId6"/>
          <a:extLst>
            <a:ext uri="{FF2B5EF4-FFF2-40B4-BE49-F238E27FC236}"/>
          </a:extLst>
        </xdr:cNvPr>
        <xdr:cNvSpPr/>
      </xdr:nvSpPr>
      <xdr:spPr>
        <a:xfrm>
          <a:off x="5000625" y="542925"/>
          <a:ext cx="1258354"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BREAK EVENT</a:t>
          </a:r>
        </a:p>
      </xdr:txBody>
    </xdr:sp>
    <xdr:clientData/>
  </xdr:twoCellAnchor>
  <xdr:twoCellAnchor editAs="absolute">
    <xdr:from>
      <xdr:col>5</xdr:col>
      <xdr:colOff>1257300</xdr:colOff>
      <xdr:row>1</xdr:row>
      <xdr:rowOff>47625</xdr:rowOff>
    </xdr:from>
    <xdr:to>
      <xdr:col>6</xdr:col>
      <xdr:colOff>277279</xdr:colOff>
      <xdr:row>1</xdr:row>
      <xdr:rowOff>355410</xdr:rowOff>
    </xdr:to>
    <xdr:sp macro="" textlink="">
      <xdr:nvSpPr>
        <xdr:cNvPr id="28" name="Retângulo 8">
          <a:hlinkClick xmlns:r="http://schemas.openxmlformats.org/officeDocument/2006/relationships" r:id="rId7"/>
          <a:extLst>
            <a:ext uri="{FF2B5EF4-FFF2-40B4-BE49-F238E27FC236}"/>
          </a:extLst>
        </xdr:cNvPr>
        <xdr:cNvSpPr/>
      </xdr:nvSpPr>
      <xdr:spPr>
        <a:xfrm>
          <a:off x="6257925" y="542925"/>
          <a:ext cx="1258354"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FIN CHARTS</a:t>
          </a:r>
        </a:p>
      </xdr:txBody>
    </xdr:sp>
    <xdr:clientData/>
  </xdr:twoCellAnchor>
  <xdr:twoCellAnchor editAs="absolute">
    <xdr:from>
      <xdr:col>6</xdr:col>
      <xdr:colOff>247650</xdr:colOff>
      <xdr:row>1</xdr:row>
      <xdr:rowOff>28575</xdr:rowOff>
    </xdr:from>
    <xdr:to>
      <xdr:col>7</xdr:col>
      <xdr:colOff>600075</xdr:colOff>
      <xdr:row>1</xdr:row>
      <xdr:rowOff>336360</xdr:rowOff>
    </xdr:to>
    <xdr:sp macro="" textlink="">
      <xdr:nvSpPr>
        <xdr:cNvPr id="29" name="Retângulo 8">
          <a:hlinkClick xmlns:r="http://schemas.openxmlformats.org/officeDocument/2006/relationships" r:id="rId8"/>
          <a:extLst>
            <a:ext uri="{FF2B5EF4-FFF2-40B4-BE49-F238E27FC236}"/>
          </a:extLst>
        </xdr:cNvPr>
        <xdr:cNvSpPr/>
      </xdr:nvSpPr>
      <xdr:spPr>
        <a:xfrm>
          <a:off x="7486650" y="523875"/>
          <a:ext cx="1257300" cy="307785"/>
        </a:xfrm>
        <a:prstGeom prst="rect">
          <a:avLst/>
        </a:prstGeom>
        <a:solidFill>
          <a:srgbClr val="0070C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chemeClr val="bg1"/>
              </a:solidFill>
              <a:effectLst/>
              <a:uLnTx/>
              <a:uFillTx/>
              <a:latin typeface="Tahoma"/>
              <a:ea typeface="Tahoma"/>
              <a:cs typeface="Tahoma"/>
            </a:rPr>
            <a:t>OP. CHART</a:t>
          </a:r>
        </a:p>
      </xdr:txBody>
    </xdr:sp>
    <xdr:clientData/>
  </xdr:twoCellAnchor>
  <xdr:twoCellAnchor editAs="absolute">
    <xdr:from>
      <xdr:col>7</xdr:col>
      <xdr:colOff>600075</xdr:colOff>
      <xdr:row>1</xdr:row>
      <xdr:rowOff>38100</xdr:rowOff>
    </xdr:from>
    <xdr:to>
      <xdr:col>16</xdr:col>
      <xdr:colOff>209550</xdr:colOff>
      <xdr:row>1</xdr:row>
      <xdr:rowOff>345885</xdr:rowOff>
    </xdr:to>
    <xdr:sp macro="" textlink="">
      <xdr:nvSpPr>
        <xdr:cNvPr id="30" name="Retângulo 8">
          <a:hlinkClick xmlns:r="http://schemas.openxmlformats.org/officeDocument/2006/relationships" r:id="rId9"/>
          <a:extLst>
            <a:ext uri="{FF2B5EF4-FFF2-40B4-BE49-F238E27FC236}"/>
          </a:extLst>
        </xdr:cNvPr>
        <xdr:cNvSpPr/>
      </xdr:nvSpPr>
      <xdr:spPr>
        <a:xfrm>
          <a:off x="8743950" y="533400"/>
          <a:ext cx="647700"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KPI</a:t>
          </a:r>
        </a:p>
      </xdr:txBody>
    </xdr:sp>
    <xdr:clientData/>
  </xdr:twoCellAnchor>
  <xdr:twoCellAnchor editAs="absolute">
    <xdr:from>
      <xdr:col>16</xdr:col>
      <xdr:colOff>295275</xdr:colOff>
      <xdr:row>1</xdr:row>
      <xdr:rowOff>38100</xdr:rowOff>
    </xdr:from>
    <xdr:to>
      <xdr:col>19</xdr:col>
      <xdr:colOff>209550</xdr:colOff>
      <xdr:row>1</xdr:row>
      <xdr:rowOff>345885</xdr:rowOff>
    </xdr:to>
    <xdr:sp macro="" textlink="">
      <xdr:nvSpPr>
        <xdr:cNvPr id="31" name="Retângulo 8">
          <a:hlinkClick xmlns:r="http://schemas.openxmlformats.org/officeDocument/2006/relationships" r:id="rId10"/>
          <a:extLst>
            <a:ext uri="{FF2B5EF4-FFF2-40B4-BE49-F238E27FC236}"/>
          </a:extLst>
        </xdr:cNvPr>
        <xdr:cNvSpPr/>
      </xdr:nvSpPr>
      <xdr:spPr>
        <a:xfrm>
          <a:off x="9477375" y="533400"/>
          <a:ext cx="1485900" cy="30778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SOURCES &amp; USES</a:t>
          </a:r>
        </a:p>
      </xdr:txBody>
    </xdr:sp>
    <xdr:clientData/>
  </xdr:twoCellAnchor>
  <xdr:twoCellAnchor editAs="absolute">
    <xdr:from>
      <xdr:col>2</xdr:col>
      <xdr:colOff>400050</xdr:colOff>
      <xdr:row>0</xdr:row>
      <xdr:rowOff>0</xdr:rowOff>
    </xdr:from>
    <xdr:to>
      <xdr:col>3</xdr:col>
      <xdr:colOff>876300</xdr:colOff>
      <xdr:row>1</xdr:row>
      <xdr:rowOff>2910</xdr:rowOff>
    </xdr:to>
    <xdr:sp macro="" textlink="">
      <xdr:nvSpPr>
        <xdr:cNvPr id="32" name="Retângulo 3">
          <a:hlinkClick xmlns:r="http://schemas.openxmlformats.org/officeDocument/2006/relationships" r:id="rId11"/>
          <a:extLst>
            <a:ext uri="{FF2B5EF4-FFF2-40B4-BE49-F238E27FC236}"/>
          </a:extLst>
        </xdr:cNvPr>
        <xdr:cNvSpPr>
          <a:spLocks/>
        </xdr:cNvSpPr>
      </xdr:nvSpPr>
      <xdr:spPr>
        <a:xfrm>
          <a:off x="2857500" y="0"/>
          <a:ext cx="1476375" cy="498210"/>
        </a:xfrm>
        <a:prstGeom prst="rect">
          <a:avLst/>
        </a:prstGeom>
        <a:solidFill>
          <a:schemeClr val="bg1"/>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Tahoma"/>
              <a:ea typeface="Tahoma"/>
              <a:cs typeface="Tahoma"/>
            </a:rPr>
            <a:t>DASHBOARD  MODEL</a:t>
          </a:r>
        </a:p>
      </xdr:txBody>
    </xdr:sp>
    <xdr:clientData/>
  </xdr:twoCellAnchor>
  <xdr:twoCellAnchor editAs="oneCell">
    <xdr:from>
      <xdr:col>0</xdr:col>
      <xdr:colOff>47625</xdr:colOff>
      <xdr:row>0</xdr:row>
      <xdr:rowOff>57150</xdr:rowOff>
    </xdr:from>
    <xdr:to>
      <xdr:col>1</xdr:col>
      <xdr:colOff>419100</xdr:colOff>
      <xdr:row>0</xdr:row>
      <xdr:rowOff>456562</xdr:rowOff>
    </xdr:to>
    <xdr:pic>
      <xdr:nvPicPr>
        <xdr:cNvPr id="35" name="Picture 4">
          <a:hlinkClick xmlns:r="http://schemas.openxmlformats.org/officeDocument/2006/relationships" r:id="rId12"/>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7625" y="57150"/>
          <a:ext cx="590550" cy="399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0</xdr:row>
      <xdr:rowOff>28575</xdr:rowOff>
    </xdr:from>
    <xdr:to>
      <xdr:col>1</xdr:col>
      <xdr:colOff>1390650</xdr:colOff>
      <xdr:row>1</xdr:row>
      <xdr:rowOff>9525</xdr:rowOff>
    </xdr:to>
    <xdr:sp macro="" textlink="">
      <xdr:nvSpPr>
        <xdr:cNvPr id="37" name="Retângulo 3">
          <a:hlinkClick xmlns:r="http://schemas.openxmlformats.org/officeDocument/2006/relationships" r:id="rId14"/>
          <a:extLst>
            <a:ext uri="{FF2B5EF4-FFF2-40B4-BE49-F238E27FC236}"/>
          </a:extLst>
        </xdr:cNvPr>
        <xdr:cNvSpPr>
          <a:spLocks/>
        </xdr:cNvSpPr>
      </xdr:nvSpPr>
      <xdr:spPr>
        <a:xfrm>
          <a:off x="609600" y="28575"/>
          <a:ext cx="1000125" cy="47625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SETUP MODEL</a:t>
          </a:r>
        </a:p>
      </xdr:txBody>
    </xdr:sp>
    <xdr:clientData/>
  </xdr:twoCellAnchor>
  <xdr:twoCellAnchor editAs="absolute">
    <xdr:from>
      <xdr:col>1</xdr:col>
      <xdr:colOff>1247775</xdr:colOff>
      <xdr:row>0</xdr:row>
      <xdr:rowOff>28575</xdr:rowOff>
    </xdr:from>
    <xdr:to>
      <xdr:col>2</xdr:col>
      <xdr:colOff>323850</xdr:colOff>
      <xdr:row>1</xdr:row>
      <xdr:rowOff>31485</xdr:rowOff>
    </xdr:to>
    <xdr:sp macro="" textlink="">
      <xdr:nvSpPr>
        <xdr:cNvPr id="41" name="Retângulo 3">
          <a:hlinkClick xmlns:r="http://schemas.openxmlformats.org/officeDocument/2006/relationships" r:id="rId15"/>
          <a:extLst>
            <a:ext uri="{FF2B5EF4-FFF2-40B4-BE49-F238E27FC236}"/>
          </a:extLst>
        </xdr:cNvPr>
        <xdr:cNvSpPr>
          <a:spLocks/>
        </xdr:cNvSpPr>
      </xdr:nvSpPr>
      <xdr:spPr>
        <a:xfrm>
          <a:off x="1466850" y="28575"/>
          <a:ext cx="1314450"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FINANCIAL MODEL</a:t>
          </a:r>
        </a:p>
      </xdr:txBody>
    </xdr:sp>
    <xdr:clientData/>
  </xdr:twoCellAnchor>
  <xdr:twoCellAnchor editAs="absolute">
    <xdr:from>
      <xdr:col>4</xdr:col>
      <xdr:colOff>0</xdr:colOff>
      <xdr:row>0</xdr:row>
      <xdr:rowOff>66675</xdr:rowOff>
    </xdr:from>
    <xdr:to>
      <xdr:col>5</xdr:col>
      <xdr:colOff>838200</xdr:colOff>
      <xdr:row>1</xdr:row>
      <xdr:rowOff>19050</xdr:rowOff>
    </xdr:to>
    <xdr:sp macro="" textlink="">
      <xdr:nvSpPr>
        <xdr:cNvPr id="43" name="Retângulo 3">
          <a:hlinkClick xmlns:r="http://schemas.openxmlformats.org/officeDocument/2006/relationships" r:id="rId16"/>
          <a:extLst>
            <a:ext uri="{FF2B5EF4-FFF2-40B4-BE49-F238E27FC236}"/>
          </a:extLst>
        </xdr:cNvPr>
        <xdr:cNvSpPr>
          <a:spLocks/>
        </xdr:cNvSpPr>
      </xdr:nvSpPr>
      <xdr:spPr>
        <a:xfrm>
          <a:off x="4362450" y="66675"/>
          <a:ext cx="1476375" cy="447675"/>
        </a:xfrm>
        <a:prstGeom prst="rect">
          <a:avLst/>
        </a:prstGeom>
        <a:solidFill>
          <a:sysClr val="windowText" lastClr="00000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VALUATION</a:t>
          </a:r>
        </a:p>
      </xdr:txBody>
    </xdr:sp>
    <xdr:clientData/>
  </xdr:twoCellAnchor>
  <xdr:twoCellAnchor editAs="absolute">
    <xdr:from>
      <xdr:col>5</xdr:col>
      <xdr:colOff>390525</xdr:colOff>
      <xdr:row>0</xdr:row>
      <xdr:rowOff>47625</xdr:rowOff>
    </xdr:from>
    <xdr:to>
      <xdr:col>5</xdr:col>
      <xdr:colOff>1866900</xdr:colOff>
      <xdr:row>1</xdr:row>
      <xdr:rowOff>50535</xdr:rowOff>
    </xdr:to>
    <xdr:sp macro="" textlink="">
      <xdr:nvSpPr>
        <xdr:cNvPr id="45" name="Retângulo 3">
          <a:hlinkClick xmlns:r="http://schemas.openxmlformats.org/officeDocument/2006/relationships" r:id="rId17"/>
          <a:extLst>
            <a:ext uri="{FF2B5EF4-FFF2-40B4-BE49-F238E27FC236}"/>
          </a:extLst>
        </xdr:cNvPr>
        <xdr:cNvSpPr>
          <a:spLocks/>
        </xdr:cNvSpPr>
      </xdr:nvSpPr>
      <xdr:spPr>
        <a:xfrm>
          <a:off x="5391150" y="47625"/>
          <a:ext cx="14763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ANALYSIS</a:t>
          </a:r>
        </a:p>
      </xdr:txBody>
    </xdr:sp>
    <xdr:clientData/>
  </xdr:twoCellAnchor>
  <xdr:twoCellAnchor editAs="absolute">
    <xdr:from>
      <xdr:col>6</xdr:col>
      <xdr:colOff>600075</xdr:colOff>
      <xdr:row>0</xdr:row>
      <xdr:rowOff>57150</xdr:rowOff>
    </xdr:from>
    <xdr:to>
      <xdr:col>8</xdr:col>
      <xdr:colOff>114300</xdr:colOff>
      <xdr:row>1</xdr:row>
      <xdr:rowOff>28575</xdr:rowOff>
    </xdr:to>
    <xdr:sp macro="" textlink="">
      <xdr:nvSpPr>
        <xdr:cNvPr id="47" name="Retângulo 3">
          <a:hlinkClick xmlns:r="http://schemas.openxmlformats.org/officeDocument/2006/relationships" r:id="rId18"/>
          <a:extLst>
            <a:ext uri="{FF2B5EF4-FFF2-40B4-BE49-F238E27FC236}"/>
          </a:extLst>
        </xdr:cNvPr>
        <xdr:cNvSpPr>
          <a:spLocks/>
        </xdr:cNvSpPr>
      </xdr:nvSpPr>
      <xdr:spPr>
        <a:xfrm>
          <a:off x="7839075" y="57150"/>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absolute">
    <xdr:from>
      <xdr:col>16</xdr:col>
      <xdr:colOff>9525</xdr:colOff>
      <xdr:row>0</xdr:row>
      <xdr:rowOff>38100</xdr:rowOff>
    </xdr:from>
    <xdr:to>
      <xdr:col>18</xdr:col>
      <xdr:colOff>419100</xdr:colOff>
      <xdr:row>1</xdr:row>
      <xdr:rowOff>57150</xdr:rowOff>
    </xdr:to>
    <xdr:sp macro="" textlink="">
      <xdr:nvSpPr>
        <xdr:cNvPr id="49" name="Retângulo 3">
          <a:hlinkClick xmlns:r="http://schemas.openxmlformats.org/officeDocument/2006/relationships" r:id="rId19"/>
          <a:extLst>
            <a:ext uri="{FF2B5EF4-FFF2-40B4-BE49-F238E27FC236}"/>
          </a:extLst>
        </xdr:cNvPr>
        <xdr:cNvSpPr>
          <a:spLocks/>
        </xdr:cNvSpPr>
      </xdr:nvSpPr>
      <xdr:spPr>
        <a:xfrm>
          <a:off x="9191625" y="38100"/>
          <a:ext cx="1457325" cy="51435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IMPORTANCE NOTES</a:t>
          </a:r>
        </a:p>
      </xdr:txBody>
    </xdr:sp>
    <xdr:clientData/>
  </xdr:twoCellAnchor>
  <xdr:twoCellAnchor editAs="absolute">
    <xdr:from>
      <xdr:col>18</xdr:col>
      <xdr:colOff>400050</xdr:colOff>
      <xdr:row>0</xdr:row>
      <xdr:rowOff>28575</xdr:rowOff>
    </xdr:from>
    <xdr:to>
      <xdr:col>20</xdr:col>
      <xdr:colOff>314325</xdr:colOff>
      <xdr:row>1</xdr:row>
      <xdr:rowOff>31485</xdr:rowOff>
    </xdr:to>
    <xdr:sp macro="" textlink="">
      <xdr:nvSpPr>
        <xdr:cNvPr id="51" name="Retângulo 3">
          <a:hlinkClick xmlns:r="http://schemas.openxmlformats.org/officeDocument/2006/relationships" r:id="rId20"/>
          <a:extLst>
            <a:ext uri="{FF2B5EF4-FFF2-40B4-BE49-F238E27FC236}"/>
          </a:extLst>
        </xdr:cNvPr>
        <xdr:cNvSpPr>
          <a:spLocks/>
        </xdr:cNvSpPr>
      </xdr:nvSpPr>
      <xdr:spPr>
        <a:xfrm>
          <a:off x="10629900" y="28575"/>
          <a:ext cx="96202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COVER</a:t>
          </a:r>
        </a:p>
      </xdr:txBody>
    </xdr:sp>
    <xdr:clientData/>
  </xdr:twoCellAnchor>
  <xdr:oneCellAnchor>
    <xdr:from>
      <xdr:col>0</xdr:col>
      <xdr:colOff>66675</xdr:colOff>
      <xdr:row>2</xdr:row>
      <xdr:rowOff>57150</xdr:rowOff>
    </xdr:from>
    <xdr:ext cx="8175058" cy="463781"/>
    <xdr:sp macro="" textlink="">
      <xdr:nvSpPr>
        <xdr:cNvPr id="53" name="Rectangle 52"/>
        <xdr:cNvSpPr/>
      </xdr:nvSpPr>
      <xdr:spPr>
        <a:xfrm>
          <a:off x="66675" y="933450"/>
          <a:ext cx="8175058" cy="463781"/>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smtClean="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uLnTx/>
              <a:uFillTx/>
            </a:rPr>
            <a:t>Author: Drs. Agustinus Agus Purwanto, SE MM CHA </a:t>
          </a:r>
        </a:p>
      </xdr:txBody>
    </xdr:sp>
    <xdr:clientData/>
  </xdr:oneCellAnchor>
  <xdr:twoCellAnchor editAs="oneCell">
    <xdr:from>
      <xdr:col>0</xdr:col>
      <xdr:colOff>0</xdr:colOff>
      <xdr:row>3</xdr:row>
      <xdr:rowOff>0</xdr:rowOff>
    </xdr:from>
    <xdr:to>
      <xdr:col>17</xdr:col>
      <xdr:colOff>9525</xdr:colOff>
      <xdr:row>77</xdr:row>
      <xdr:rowOff>57150</xdr:rowOff>
    </xdr:to>
    <xdr:pic>
      <xdr:nvPicPr>
        <xdr:cNvPr id="22" name="Picture 21"/>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1447800"/>
          <a:ext cx="9715500" cy="1022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14</xdr:col>
      <xdr:colOff>695325</xdr:colOff>
      <xdr:row>0</xdr:row>
      <xdr:rowOff>133350</xdr:rowOff>
    </xdr:from>
    <xdr:to>
      <xdr:col>16</xdr:col>
      <xdr:colOff>505879</xdr:colOff>
      <xdr:row>0</xdr:row>
      <xdr:rowOff>441135</xdr:rowOff>
    </xdr:to>
    <xdr:sp macro="" textlink="">
      <xdr:nvSpPr>
        <xdr:cNvPr id="19" name="Retângulo 8">
          <a:hlinkClick xmlns:r="http://schemas.openxmlformats.org/officeDocument/2006/relationships" r:id="rId1"/>
          <a:extLst>
            <a:ext uri="{FF2B5EF4-FFF2-40B4-BE49-F238E27FC236}"/>
          </a:extLst>
        </xdr:cNvPr>
        <xdr:cNvSpPr/>
      </xdr:nvSpPr>
      <xdr:spPr>
        <a:xfrm>
          <a:off x="6619875" y="133350"/>
          <a:ext cx="1258354" cy="307785"/>
        </a:xfrm>
        <a:prstGeom prst="rect">
          <a:avLst/>
        </a:prstGeom>
        <a:solidFill>
          <a:schemeClr val="bg1"/>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Tahoma"/>
              <a:ea typeface="Tahoma"/>
              <a:cs typeface="Tahoma"/>
            </a:rPr>
            <a:t>WORKPAPER</a:t>
          </a:r>
        </a:p>
      </xdr:txBody>
    </xdr:sp>
    <xdr:clientData/>
  </xdr:twoCellAnchor>
  <xdr:twoCellAnchor editAs="absolute">
    <xdr:from>
      <xdr:col>1</xdr:col>
      <xdr:colOff>0</xdr:colOff>
      <xdr:row>1</xdr:row>
      <xdr:rowOff>57150</xdr:rowOff>
    </xdr:from>
    <xdr:to>
      <xdr:col>6</xdr:col>
      <xdr:colOff>438150</xdr:colOff>
      <xdr:row>1</xdr:row>
      <xdr:rowOff>364935</xdr:rowOff>
    </xdr:to>
    <xdr:sp macro="" textlink="">
      <xdr:nvSpPr>
        <xdr:cNvPr id="23" name="Retângulo 8">
          <a:hlinkClick xmlns:r="http://schemas.openxmlformats.org/officeDocument/2006/relationships" r:id="rId1"/>
          <a:extLst>
            <a:ext uri="{FF2B5EF4-FFF2-40B4-BE49-F238E27FC236}"/>
          </a:extLst>
        </xdr:cNvPr>
        <xdr:cNvSpPr/>
      </xdr:nvSpPr>
      <xdr:spPr>
        <a:xfrm>
          <a:off x="114300" y="552450"/>
          <a:ext cx="1485900" cy="30778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ysClr val="windowText" lastClr="000000"/>
              </a:solidFill>
            </a:rPr>
            <a:t>INCOME</a:t>
          </a:r>
          <a:r>
            <a:rPr lang="pt-BR" sz="900" b="1" baseline="0">
              <a:solidFill>
                <a:sysClr val="windowText" lastClr="000000"/>
              </a:solidFill>
            </a:rPr>
            <a:t> STATEMENT</a:t>
          </a:r>
          <a:endParaRPr lang="pt-BR" sz="900" b="1">
            <a:solidFill>
              <a:sysClr val="windowText" lastClr="000000"/>
            </a:solidFill>
          </a:endParaRPr>
        </a:p>
      </xdr:txBody>
    </xdr:sp>
    <xdr:clientData/>
  </xdr:twoCellAnchor>
  <xdr:twoCellAnchor editAs="absolute">
    <xdr:from>
      <xdr:col>6</xdr:col>
      <xdr:colOff>495300</xdr:colOff>
      <xdr:row>1</xdr:row>
      <xdr:rowOff>47625</xdr:rowOff>
    </xdr:from>
    <xdr:to>
      <xdr:col>10</xdr:col>
      <xdr:colOff>114300</xdr:colOff>
      <xdr:row>1</xdr:row>
      <xdr:rowOff>355410</xdr:rowOff>
    </xdr:to>
    <xdr:sp macro="" textlink="">
      <xdr:nvSpPr>
        <xdr:cNvPr id="24" name="Retângulo 8">
          <a:hlinkClick xmlns:r="http://schemas.openxmlformats.org/officeDocument/2006/relationships" r:id="rId2"/>
          <a:extLst>
            <a:ext uri="{FF2B5EF4-FFF2-40B4-BE49-F238E27FC236}"/>
          </a:extLst>
        </xdr:cNvPr>
        <xdr:cNvSpPr/>
      </xdr:nvSpPr>
      <xdr:spPr>
        <a:xfrm>
          <a:off x="1657350" y="542925"/>
          <a:ext cx="1485900"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DIRECT CASH FLOW</a:t>
          </a:r>
        </a:p>
      </xdr:txBody>
    </xdr:sp>
    <xdr:clientData/>
  </xdr:twoCellAnchor>
  <xdr:twoCellAnchor editAs="absolute">
    <xdr:from>
      <xdr:col>10</xdr:col>
      <xdr:colOff>152399</xdr:colOff>
      <xdr:row>1</xdr:row>
      <xdr:rowOff>38100</xdr:rowOff>
    </xdr:from>
    <xdr:to>
      <xdr:col>12</xdr:col>
      <xdr:colOff>314324</xdr:colOff>
      <xdr:row>1</xdr:row>
      <xdr:rowOff>345885</xdr:rowOff>
    </xdr:to>
    <xdr:sp macro="" textlink="">
      <xdr:nvSpPr>
        <xdr:cNvPr id="25" name="Retângulo 8">
          <a:hlinkClick xmlns:r="http://schemas.openxmlformats.org/officeDocument/2006/relationships" r:id="rId3"/>
          <a:extLst>
            <a:ext uri="{FF2B5EF4-FFF2-40B4-BE49-F238E27FC236}"/>
          </a:extLst>
        </xdr:cNvPr>
        <xdr:cNvSpPr/>
      </xdr:nvSpPr>
      <xdr:spPr>
        <a:xfrm>
          <a:off x="3181349" y="533400"/>
          <a:ext cx="1609725"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INDIRECT CASH FLOW</a:t>
          </a:r>
        </a:p>
      </xdr:txBody>
    </xdr:sp>
    <xdr:clientData/>
  </xdr:twoCellAnchor>
  <xdr:twoCellAnchor editAs="absolute">
    <xdr:from>
      <xdr:col>12</xdr:col>
      <xdr:colOff>323850</xdr:colOff>
      <xdr:row>1</xdr:row>
      <xdr:rowOff>28575</xdr:rowOff>
    </xdr:from>
    <xdr:to>
      <xdr:col>14</xdr:col>
      <xdr:colOff>485775</xdr:colOff>
      <xdr:row>1</xdr:row>
      <xdr:rowOff>336360</xdr:rowOff>
    </xdr:to>
    <xdr:sp macro="" textlink="">
      <xdr:nvSpPr>
        <xdr:cNvPr id="26" name="Retângulo 8">
          <a:hlinkClick xmlns:r="http://schemas.openxmlformats.org/officeDocument/2006/relationships" r:id="rId4"/>
          <a:extLst>
            <a:ext uri="{FF2B5EF4-FFF2-40B4-BE49-F238E27FC236}"/>
          </a:extLst>
        </xdr:cNvPr>
        <xdr:cNvSpPr/>
      </xdr:nvSpPr>
      <xdr:spPr>
        <a:xfrm>
          <a:off x="4800600" y="523875"/>
          <a:ext cx="1609725"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BALANCE SHEET</a:t>
          </a:r>
        </a:p>
      </xdr:txBody>
    </xdr:sp>
    <xdr:clientData/>
  </xdr:twoCellAnchor>
  <xdr:twoCellAnchor editAs="oneCell">
    <xdr:from>
      <xdr:col>0</xdr:col>
      <xdr:colOff>0</xdr:colOff>
      <xdr:row>3</xdr:row>
      <xdr:rowOff>9525</xdr:rowOff>
    </xdr:from>
    <xdr:to>
      <xdr:col>130</xdr:col>
      <xdr:colOff>9525</xdr:colOff>
      <xdr:row>107</xdr:row>
      <xdr:rowOff>0</xdr:rowOff>
    </xdr:to>
    <xdr:pic>
      <xdr:nvPicPr>
        <xdr:cNvPr id="30" name="Picture 29"/>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457325"/>
          <a:ext cx="89535000" cy="12544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0</xdr:row>
      <xdr:rowOff>57150</xdr:rowOff>
    </xdr:from>
    <xdr:to>
      <xdr:col>5</xdr:col>
      <xdr:colOff>133350</xdr:colOff>
      <xdr:row>0</xdr:row>
      <xdr:rowOff>456562</xdr:rowOff>
    </xdr:to>
    <xdr:pic>
      <xdr:nvPicPr>
        <xdr:cNvPr id="32" name="Picture 4">
          <a:hlinkClick xmlns:r="http://schemas.openxmlformats.org/officeDocument/2006/relationships" r:id="rId6"/>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38100" y="57150"/>
          <a:ext cx="590550" cy="399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5</xdr:col>
      <xdr:colOff>123825</xdr:colOff>
      <xdr:row>0</xdr:row>
      <xdr:rowOff>28575</xdr:rowOff>
    </xdr:from>
    <xdr:to>
      <xdr:col>6</xdr:col>
      <xdr:colOff>457200</xdr:colOff>
      <xdr:row>1</xdr:row>
      <xdr:rowOff>9525</xdr:rowOff>
    </xdr:to>
    <xdr:sp macro="" textlink="">
      <xdr:nvSpPr>
        <xdr:cNvPr id="36" name="Retângulo 3">
          <a:hlinkClick xmlns:r="http://schemas.openxmlformats.org/officeDocument/2006/relationships" r:id="rId8"/>
          <a:extLst>
            <a:ext uri="{FF2B5EF4-FFF2-40B4-BE49-F238E27FC236}"/>
          </a:extLst>
        </xdr:cNvPr>
        <xdr:cNvSpPr>
          <a:spLocks/>
        </xdr:cNvSpPr>
      </xdr:nvSpPr>
      <xdr:spPr>
        <a:xfrm>
          <a:off x="619125" y="28575"/>
          <a:ext cx="1000125" cy="47625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SETUP MODEL</a:t>
          </a:r>
        </a:p>
      </xdr:txBody>
    </xdr:sp>
    <xdr:clientData/>
  </xdr:twoCellAnchor>
  <xdr:twoCellAnchor editAs="absolute">
    <xdr:from>
      <xdr:col>6</xdr:col>
      <xdr:colOff>276225</xdr:colOff>
      <xdr:row>0</xdr:row>
      <xdr:rowOff>47625</xdr:rowOff>
    </xdr:from>
    <xdr:to>
      <xdr:col>9</xdr:col>
      <xdr:colOff>447675</xdr:colOff>
      <xdr:row>1</xdr:row>
      <xdr:rowOff>50535</xdr:rowOff>
    </xdr:to>
    <xdr:sp macro="" textlink="">
      <xdr:nvSpPr>
        <xdr:cNvPr id="38" name="Retângulo 3">
          <a:hlinkClick xmlns:r="http://schemas.openxmlformats.org/officeDocument/2006/relationships" r:id="rId9"/>
          <a:extLst>
            <a:ext uri="{FF2B5EF4-FFF2-40B4-BE49-F238E27FC236}"/>
          </a:extLst>
        </xdr:cNvPr>
        <xdr:cNvSpPr>
          <a:spLocks/>
        </xdr:cNvSpPr>
      </xdr:nvSpPr>
      <xdr:spPr>
        <a:xfrm>
          <a:off x="1438275" y="47625"/>
          <a:ext cx="1314450"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FINANCIAL MODEL</a:t>
          </a:r>
        </a:p>
      </xdr:txBody>
    </xdr:sp>
    <xdr:clientData/>
  </xdr:twoCellAnchor>
  <xdr:twoCellAnchor editAs="absolute">
    <xdr:from>
      <xdr:col>9</xdr:col>
      <xdr:colOff>323850</xdr:colOff>
      <xdr:row>0</xdr:row>
      <xdr:rowOff>9525</xdr:rowOff>
    </xdr:from>
    <xdr:to>
      <xdr:col>11</xdr:col>
      <xdr:colOff>352425</xdr:colOff>
      <xdr:row>1</xdr:row>
      <xdr:rowOff>12435</xdr:rowOff>
    </xdr:to>
    <xdr:sp macro="" textlink="">
      <xdr:nvSpPr>
        <xdr:cNvPr id="40" name="Retângulo 3">
          <a:hlinkClick xmlns:r="http://schemas.openxmlformats.org/officeDocument/2006/relationships" r:id="rId10"/>
          <a:extLst>
            <a:ext uri="{FF2B5EF4-FFF2-40B4-BE49-F238E27FC236}"/>
          </a:extLst>
        </xdr:cNvPr>
        <xdr:cNvSpPr>
          <a:spLocks/>
        </xdr:cNvSpPr>
      </xdr:nvSpPr>
      <xdr:spPr>
        <a:xfrm>
          <a:off x="2628900" y="9525"/>
          <a:ext cx="1476375" cy="498210"/>
        </a:xfrm>
        <a:prstGeom prst="rect">
          <a:avLst/>
        </a:prstGeom>
        <a:solidFill>
          <a:schemeClr val="tx1"/>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chemeClr val="bg1"/>
              </a:solidFill>
              <a:effectLst/>
              <a:uLnTx/>
              <a:uFillTx/>
              <a:latin typeface="Tahoma"/>
              <a:ea typeface="Tahoma"/>
              <a:cs typeface="Tahoma"/>
            </a:rPr>
            <a:t>DASHBOARD  MODEL</a:t>
          </a:r>
        </a:p>
      </xdr:txBody>
    </xdr:sp>
    <xdr:clientData/>
  </xdr:twoCellAnchor>
  <xdr:twoCellAnchor editAs="absolute">
    <xdr:from>
      <xdr:col>11</xdr:col>
      <xdr:colOff>152400</xdr:colOff>
      <xdr:row>0</xdr:row>
      <xdr:rowOff>38100</xdr:rowOff>
    </xdr:from>
    <xdr:to>
      <xdr:col>13</xdr:col>
      <xdr:colOff>180975</xdr:colOff>
      <xdr:row>0</xdr:row>
      <xdr:rowOff>485775</xdr:rowOff>
    </xdr:to>
    <xdr:sp macro="" textlink="">
      <xdr:nvSpPr>
        <xdr:cNvPr id="42" name="Retângulo 3">
          <a:hlinkClick xmlns:r="http://schemas.openxmlformats.org/officeDocument/2006/relationships" r:id="rId11"/>
          <a:extLst>
            <a:ext uri="{FF2B5EF4-FFF2-40B4-BE49-F238E27FC236}"/>
          </a:extLst>
        </xdr:cNvPr>
        <xdr:cNvSpPr>
          <a:spLocks/>
        </xdr:cNvSpPr>
      </xdr:nvSpPr>
      <xdr:spPr>
        <a:xfrm>
          <a:off x="3905250" y="38100"/>
          <a:ext cx="1476375" cy="447675"/>
        </a:xfrm>
        <a:prstGeom prst="rect">
          <a:avLst/>
        </a:prstGeom>
        <a:solidFill>
          <a:sysClr val="windowText" lastClr="00000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VALUATION</a:t>
          </a:r>
        </a:p>
      </xdr:txBody>
    </xdr:sp>
    <xdr:clientData/>
  </xdr:twoCellAnchor>
  <xdr:twoCellAnchor editAs="absolute">
    <xdr:from>
      <xdr:col>12</xdr:col>
      <xdr:colOff>609600</xdr:colOff>
      <xdr:row>0</xdr:row>
      <xdr:rowOff>19050</xdr:rowOff>
    </xdr:from>
    <xdr:to>
      <xdr:col>14</xdr:col>
      <xdr:colOff>638175</xdr:colOff>
      <xdr:row>1</xdr:row>
      <xdr:rowOff>21960</xdr:rowOff>
    </xdr:to>
    <xdr:sp macro="" textlink="">
      <xdr:nvSpPr>
        <xdr:cNvPr id="44" name="Retângulo 3">
          <a:hlinkClick xmlns:r="http://schemas.openxmlformats.org/officeDocument/2006/relationships" r:id="rId12"/>
          <a:extLst>
            <a:ext uri="{FF2B5EF4-FFF2-40B4-BE49-F238E27FC236}"/>
          </a:extLst>
        </xdr:cNvPr>
        <xdr:cNvSpPr>
          <a:spLocks/>
        </xdr:cNvSpPr>
      </xdr:nvSpPr>
      <xdr:spPr>
        <a:xfrm>
          <a:off x="5086350" y="19050"/>
          <a:ext cx="14763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ANALYSIS</a:t>
          </a:r>
        </a:p>
      </xdr:txBody>
    </xdr:sp>
    <xdr:clientData/>
  </xdr:twoCellAnchor>
  <xdr:twoCellAnchor editAs="absolute">
    <xdr:from>
      <xdr:col>16</xdr:col>
      <xdr:colOff>523875</xdr:colOff>
      <xdr:row>0</xdr:row>
      <xdr:rowOff>28575</xdr:rowOff>
    </xdr:from>
    <xdr:to>
      <xdr:col>18</xdr:col>
      <xdr:colOff>400050</xdr:colOff>
      <xdr:row>1</xdr:row>
      <xdr:rowOff>0</xdr:rowOff>
    </xdr:to>
    <xdr:sp macro="" textlink="">
      <xdr:nvSpPr>
        <xdr:cNvPr id="46" name="Retângulo 3">
          <a:hlinkClick xmlns:r="http://schemas.openxmlformats.org/officeDocument/2006/relationships" r:id="rId13"/>
          <a:extLst>
            <a:ext uri="{FF2B5EF4-FFF2-40B4-BE49-F238E27FC236}"/>
          </a:extLst>
        </xdr:cNvPr>
        <xdr:cNvSpPr>
          <a:spLocks/>
        </xdr:cNvSpPr>
      </xdr:nvSpPr>
      <xdr:spPr>
        <a:xfrm>
          <a:off x="7896225" y="28575"/>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absolute">
    <xdr:from>
      <xdr:col>18</xdr:col>
      <xdr:colOff>352425</xdr:colOff>
      <xdr:row>0</xdr:row>
      <xdr:rowOff>28575</xdr:rowOff>
    </xdr:from>
    <xdr:to>
      <xdr:col>20</xdr:col>
      <xdr:colOff>361950</xdr:colOff>
      <xdr:row>1</xdr:row>
      <xdr:rowOff>47625</xdr:rowOff>
    </xdr:to>
    <xdr:sp macro="" textlink="">
      <xdr:nvSpPr>
        <xdr:cNvPr id="48" name="Retângulo 3">
          <a:hlinkClick xmlns:r="http://schemas.openxmlformats.org/officeDocument/2006/relationships" r:id="rId14"/>
          <a:extLst>
            <a:ext uri="{FF2B5EF4-FFF2-40B4-BE49-F238E27FC236}"/>
          </a:extLst>
        </xdr:cNvPr>
        <xdr:cNvSpPr>
          <a:spLocks/>
        </xdr:cNvSpPr>
      </xdr:nvSpPr>
      <xdr:spPr>
        <a:xfrm>
          <a:off x="9172575" y="28575"/>
          <a:ext cx="1457325" cy="51435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IMPORTANCE NOTES</a:t>
          </a:r>
        </a:p>
      </xdr:txBody>
    </xdr:sp>
    <xdr:clientData/>
  </xdr:twoCellAnchor>
  <xdr:twoCellAnchor editAs="absolute">
    <xdr:from>
      <xdr:col>20</xdr:col>
      <xdr:colOff>228600</xdr:colOff>
      <xdr:row>0</xdr:row>
      <xdr:rowOff>28575</xdr:rowOff>
    </xdr:from>
    <xdr:to>
      <xdr:col>21</xdr:col>
      <xdr:colOff>400050</xdr:colOff>
      <xdr:row>1</xdr:row>
      <xdr:rowOff>31485</xdr:rowOff>
    </xdr:to>
    <xdr:sp macro="" textlink="">
      <xdr:nvSpPr>
        <xdr:cNvPr id="50" name="Retângulo 3">
          <a:hlinkClick xmlns:r="http://schemas.openxmlformats.org/officeDocument/2006/relationships" r:id="rId15"/>
          <a:extLst>
            <a:ext uri="{FF2B5EF4-FFF2-40B4-BE49-F238E27FC236}"/>
          </a:extLst>
        </xdr:cNvPr>
        <xdr:cNvSpPr>
          <a:spLocks/>
        </xdr:cNvSpPr>
      </xdr:nvSpPr>
      <xdr:spPr>
        <a:xfrm>
          <a:off x="10496550" y="28575"/>
          <a:ext cx="96202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COVER</a:t>
          </a:r>
        </a:p>
      </xdr:txBody>
    </xdr:sp>
    <xdr:clientData/>
  </xdr:twoCellAnchor>
  <xdr:oneCellAnchor>
    <xdr:from>
      <xdr:col>0</xdr:col>
      <xdr:colOff>85725</xdr:colOff>
      <xdr:row>2</xdr:row>
      <xdr:rowOff>66675</xdr:rowOff>
    </xdr:from>
    <xdr:ext cx="8175058" cy="463781"/>
    <xdr:sp macro="" textlink="">
      <xdr:nvSpPr>
        <xdr:cNvPr id="52" name="Rectangle 51"/>
        <xdr:cNvSpPr/>
      </xdr:nvSpPr>
      <xdr:spPr>
        <a:xfrm>
          <a:off x="85725" y="942975"/>
          <a:ext cx="8175058" cy="463781"/>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smtClean="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uLnTx/>
              <a:uFillTx/>
            </a:rPr>
            <a:t>Author: Drs. Agustinus Agus Purwanto, SE MM CHA </a:t>
          </a:r>
        </a:p>
      </xdr:txBody>
    </xdr:sp>
    <xdr:clientData/>
  </xdr:oneCellAnchor>
</xdr:wsDr>
</file>

<file path=xl/drawings/drawing16.xml><?xml version="1.0" encoding="utf-8"?>
<xdr:wsDr xmlns:xdr="http://schemas.openxmlformats.org/drawingml/2006/spreadsheetDrawing" xmlns:a="http://schemas.openxmlformats.org/drawingml/2006/main">
  <xdr:twoCellAnchor editAs="absolute">
    <xdr:from>
      <xdr:col>13</xdr:col>
      <xdr:colOff>114300</xdr:colOff>
      <xdr:row>0</xdr:row>
      <xdr:rowOff>123825</xdr:rowOff>
    </xdr:from>
    <xdr:to>
      <xdr:col>14</xdr:col>
      <xdr:colOff>648754</xdr:colOff>
      <xdr:row>0</xdr:row>
      <xdr:rowOff>431610</xdr:rowOff>
    </xdr:to>
    <xdr:sp macro="" textlink="">
      <xdr:nvSpPr>
        <xdr:cNvPr id="14" name="Retângulo 8">
          <a:hlinkClick xmlns:r="http://schemas.openxmlformats.org/officeDocument/2006/relationships" r:id="rId1"/>
          <a:extLst>
            <a:ext uri="{FF2B5EF4-FFF2-40B4-BE49-F238E27FC236}"/>
          </a:extLst>
        </xdr:cNvPr>
        <xdr:cNvSpPr/>
      </xdr:nvSpPr>
      <xdr:spPr>
        <a:xfrm>
          <a:off x="6505575" y="123825"/>
          <a:ext cx="1258354" cy="307785"/>
        </a:xfrm>
        <a:prstGeom prst="rect">
          <a:avLst/>
        </a:prstGeom>
        <a:solidFill>
          <a:schemeClr val="bg1"/>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Tahoma"/>
              <a:ea typeface="Tahoma"/>
              <a:cs typeface="Tahoma"/>
            </a:rPr>
            <a:t>WORKPAPER</a:t>
          </a:r>
        </a:p>
      </xdr:txBody>
    </xdr:sp>
    <xdr:clientData/>
  </xdr:twoCellAnchor>
  <xdr:twoCellAnchor editAs="absolute">
    <xdr:from>
      <xdr:col>0</xdr:col>
      <xdr:colOff>57150</xdr:colOff>
      <xdr:row>1</xdr:row>
      <xdr:rowOff>38100</xdr:rowOff>
    </xdr:from>
    <xdr:to>
      <xdr:col>6</xdr:col>
      <xdr:colOff>66675</xdr:colOff>
      <xdr:row>1</xdr:row>
      <xdr:rowOff>345885</xdr:rowOff>
    </xdr:to>
    <xdr:sp macro="" textlink="">
      <xdr:nvSpPr>
        <xdr:cNvPr id="20" name="Retângulo 8">
          <a:hlinkClick xmlns:r="http://schemas.openxmlformats.org/officeDocument/2006/relationships" r:id="rId1"/>
          <a:extLst>
            <a:ext uri="{FF2B5EF4-FFF2-40B4-BE49-F238E27FC236}"/>
          </a:extLst>
        </xdr:cNvPr>
        <xdr:cNvSpPr/>
      </xdr:nvSpPr>
      <xdr:spPr>
        <a:xfrm>
          <a:off x="57150" y="533400"/>
          <a:ext cx="1485900"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INCOME</a:t>
          </a:r>
          <a:r>
            <a:rPr lang="pt-BR" sz="900" b="1" baseline="0">
              <a:solidFill>
                <a:schemeClr val="bg1"/>
              </a:solidFill>
            </a:rPr>
            <a:t> STATEMENT</a:t>
          </a:r>
          <a:endParaRPr lang="pt-BR" sz="900" b="1">
            <a:solidFill>
              <a:schemeClr val="bg1"/>
            </a:solidFill>
          </a:endParaRPr>
        </a:p>
      </xdr:txBody>
    </xdr:sp>
    <xdr:clientData/>
  </xdr:twoCellAnchor>
  <xdr:twoCellAnchor editAs="absolute">
    <xdr:from>
      <xdr:col>6</xdr:col>
      <xdr:colOff>0</xdr:colOff>
      <xdr:row>1</xdr:row>
      <xdr:rowOff>19050</xdr:rowOff>
    </xdr:from>
    <xdr:to>
      <xdr:col>8</xdr:col>
      <xdr:colOff>190500</xdr:colOff>
      <xdr:row>1</xdr:row>
      <xdr:rowOff>326835</xdr:rowOff>
    </xdr:to>
    <xdr:sp macro="" textlink="">
      <xdr:nvSpPr>
        <xdr:cNvPr id="21" name="Retângulo 8">
          <a:hlinkClick xmlns:r="http://schemas.openxmlformats.org/officeDocument/2006/relationships" r:id="rId2"/>
          <a:extLst>
            <a:ext uri="{FF2B5EF4-FFF2-40B4-BE49-F238E27FC236}"/>
          </a:extLst>
        </xdr:cNvPr>
        <xdr:cNvSpPr/>
      </xdr:nvSpPr>
      <xdr:spPr>
        <a:xfrm>
          <a:off x="1476375" y="514350"/>
          <a:ext cx="1485900" cy="30778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ysClr val="windowText" lastClr="000000"/>
              </a:solidFill>
            </a:rPr>
            <a:t>DIRECT CASH FLOW</a:t>
          </a:r>
        </a:p>
      </xdr:txBody>
    </xdr:sp>
    <xdr:clientData/>
  </xdr:twoCellAnchor>
  <xdr:twoCellAnchor editAs="absolute">
    <xdr:from>
      <xdr:col>8</xdr:col>
      <xdr:colOff>257175</xdr:colOff>
      <xdr:row>1</xdr:row>
      <xdr:rowOff>28575</xdr:rowOff>
    </xdr:from>
    <xdr:to>
      <xdr:col>10</xdr:col>
      <xdr:colOff>419100</xdr:colOff>
      <xdr:row>1</xdr:row>
      <xdr:rowOff>336360</xdr:rowOff>
    </xdr:to>
    <xdr:sp macro="" textlink="">
      <xdr:nvSpPr>
        <xdr:cNvPr id="22" name="Retângulo 8">
          <a:hlinkClick xmlns:r="http://schemas.openxmlformats.org/officeDocument/2006/relationships" r:id="rId3"/>
          <a:extLst>
            <a:ext uri="{FF2B5EF4-FFF2-40B4-BE49-F238E27FC236}"/>
          </a:extLst>
        </xdr:cNvPr>
        <xdr:cNvSpPr/>
      </xdr:nvSpPr>
      <xdr:spPr>
        <a:xfrm>
          <a:off x="3028950" y="523875"/>
          <a:ext cx="1609725"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INDIRECT CASH FLOW</a:t>
          </a:r>
        </a:p>
      </xdr:txBody>
    </xdr:sp>
    <xdr:clientData/>
  </xdr:twoCellAnchor>
  <xdr:twoCellAnchor editAs="absolute">
    <xdr:from>
      <xdr:col>10</xdr:col>
      <xdr:colOff>371475</xdr:colOff>
      <xdr:row>1</xdr:row>
      <xdr:rowOff>28575</xdr:rowOff>
    </xdr:from>
    <xdr:to>
      <xdr:col>12</xdr:col>
      <xdr:colOff>533400</xdr:colOff>
      <xdr:row>1</xdr:row>
      <xdr:rowOff>336360</xdr:rowOff>
    </xdr:to>
    <xdr:sp macro="" textlink="">
      <xdr:nvSpPr>
        <xdr:cNvPr id="23" name="Retângulo 8">
          <a:hlinkClick xmlns:r="http://schemas.openxmlformats.org/officeDocument/2006/relationships" r:id="rId4"/>
          <a:extLst>
            <a:ext uri="{FF2B5EF4-FFF2-40B4-BE49-F238E27FC236}"/>
          </a:extLst>
        </xdr:cNvPr>
        <xdr:cNvSpPr/>
      </xdr:nvSpPr>
      <xdr:spPr>
        <a:xfrm>
          <a:off x="4591050" y="523875"/>
          <a:ext cx="1609725"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BALANCE SHEET</a:t>
          </a:r>
        </a:p>
      </xdr:txBody>
    </xdr:sp>
    <xdr:clientData/>
  </xdr:twoCellAnchor>
  <xdr:twoCellAnchor editAs="oneCell">
    <xdr:from>
      <xdr:col>0</xdr:col>
      <xdr:colOff>0</xdr:colOff>
      <xdr:row>3</xdr:row>
      <xdr:rowOff>19050</xdr:rowOff>
    </xdr:from>
    <xdr:to>
      <xdr:col>129</xdr:col>
      <xdr:colOff>9525</xdr:colOff>
      <xdr:row>108</xdr:row>
      <xdr:rowOff>28575</xdr:rowOff>
    </xdr:to>
    <xdr:pic>
      <xdr:nvPicPr>
        <xdr:cNvPr id="24" name="Picture 2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466850"/>
          <a:ext cx="46434375" cy="11496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0</xdr:row>
      <xdr:rowOff>57150</xdr:rowOff>
    </xdr:from>
    <xdr:to>
      <xdr:col>4</xdr:col>
      <xdr:colOff>57150</xdr:colOff>
      <xdr:row>0</xdr:row>
      <xdr:rowOff>456562</xdr:rowOff>
    </xdr:to>
    <xdr:pic>
      <xdr:nvPicPr>
        <xdr:cNvPr id="26" name="Picture 4">
          <a:hlinkClick xmlns:r="http://schemas.openxmlformats.org/officeDocument/2006/relationships" r:id="rId6"/>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57150" y="57150"/>
          <a:ext cx="590550" cy="399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4</xdr:col>
      <xdr:colOff>66675</xdr:colOff>
      <xdr:row>0</xdr:row>
      <xdr:rowOff>47625</xdr:rowOff>
    </xdr:from>
    <xdr:to>
      <xdr:col>6</xdr:col>
      <xdr:colOff>180975</xdr:colOff>
      <xdr:row>1</xdr:row>
      <xdr:rowOff>28575</xdr:rowOff>
    </xdr:to>
    <xdr:sp macro="" textlink="">
      <xdr:nvSpPr>
        <xdr:cNvPr id="30" name="Retângulo 3">
          <a:hlinkClick xmlns:r="http://schemas.openxmlformats.org/officeDocument/2006/relationships" r:id="rId8"/>
          <a:extLst>
            <a:ext uri="{FF2B5EF4-FFF2-40B4-BE49-F238E27FC236}"/>
          </a:extLst>
        </xdr:cNvPr>
        <xdr:cNvSpPr>
          <a:spLocks/>
        </xdr:cNvSpPr>
      </xdr:nvSpPr>
      <xdr:spPr>
        <a:xfrm>
          <a:off x="657225" y="47625"/>
          <a:ext cx="1000125" cy="47625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SETUP MODEL</a:t>
          </a:r>
        </a:p>
      </xdr:txBody>
    </xdr:sp>
    <xdr:clientData/>
  </xdr:twoCellAnchor>
  <xdr:twoCellAnchor editAs="absolute">
    <xdr:from>
      <xdr:col>6</xdr:col>
      <xdr:colOff>0</xdr:colOff>
      <xdr:row>0</xdr:row>
      <xdr:rowOff>28575</xdr:rowOff>
    </xdr:from>
    <xdr:to>
      <xdr:col>8</xdr:col>
      <xdr:colOff>19050</xdr:colOff>
      <xdr:row>1</xdr:row>
      <xdr:rowOff>28575</xdr:rowOff>
    </xdr:to>
    <xdr:sp macro="" textlink="">
      <xdr:nvSpPr>
        <xdr:cNvPr id="32" name="Retângulo 3">
          <a:hlinkClick xmlns:r="http://schemas.openxmlformats.org/officeDocument/2006/relationships" r:id="rId9"/>
          <a:extLst>
            <a:ext uri="{FF2B5EF4-FFF2-40B4-BE49-F238E27FC236}"/>
          </a:extLst>
        </xdr:cNvPr>
        <xdr:cNvSpPr>
          <a:spLocks/>
        </xdr:cNvSpPr>
      </xdr:nvSpPr>
      <xdr:spPr>
        <a:xfrm>
          <a:off x="1476375" y="28575"/>
          <a:ext cx="1314450" cy="49530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FINANCIAL MODEL</a:t>
          </a:r>
        </a:p>
      </xdr:txBody>
    </xdr:sp>
    <xdr:clientData/>
  </xdr:twoCellAnchor>
  <xdr:twoCellAnchor editAs="absolute">
    <xdr:from>
      <xdr:col>7</xdr:col>
      <xdr:colOff>247650</xdr:colOff>
      <xdr:row>0</xdr:row>
      <xdr:rowOff>28574</xdr:rowOff>
    </xdr:from>
    <xdr:to>
      <xdr:col>9</xdr:col>
      <xdr:colOff>542925</xdr:colOff>
      <xdr:row>1</xdr:row>
      <xdr:rowOff>38099</xdr:rowOff>
    </xdr:to>
    <xdr:sp macro="" textlink="">
      <xdr:nvSpPr>
        <xdr:cNvPr id="34" name="Retângulo 3">
          <a:hlinkClick xmlns:r="http://schemas.openxmlformats.org/officeDocument/2006/relationships" r:id="rId10"/>
          <a:extLst>
            <a:ext uri="{FF2B5EF4-FFF2-40B4-BE49-F238E27FC236}"/>
          </a:extLst>
        </xdr:cNvPr>
        <xdr:cNvSpPr>
          <a:spLocks/>
        </xdr:cNvSpPr>
      </xdr:nvSpPr>
      <xdr:spPr>
        <a:xfrm>
          <a:off x="2562225" y="28574"/>
          <a:ext cx="1476375" cy="504825"/>
        </a:xfrm>
        <a:prstGeom prst="rect">
          <a:avLst/>
        </a:prstGeom>
        <a:solidFill>
          <a:sysClr val="windowText" lastClr="00000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DASHBOARD  MODEL</a:t>
          </a:r>
        </a:p>
      </xdr:txBody>
    </xdr:sp>
    <xdr:clientData/>
  </xdr:twoCellAnchor>
  <xdr:twoCellAnchor editAs="absolute">
    <xdr:from>
      <xdr:col>9</xdr:col>
      <xdr:colOff>333375</xdr:colOff>
      <xdr:row>0</xdr:row>
      <xdr:rowOff>47625</xdr:rowOff>
    </xdr:from>
    <xdr:to>
      <xdr:col>11</xdr:col>
      <xdr:colOff>361950</xdr:colOff>
      <xdr:row>1</xdr:row>
      <xdr:rowOff>0</xdr:rowOff>
    </xdr:to>
    <xdr:sp macro="" textlink="">
      <xdr:nvSpPr>
        <xdr:cNvPr id="35" name="Retângulo 3">
          <a:hlinkClick xmlns:r="http://schemas.openxmlformats.org/officeDocument/2006/relationships" r:id="rId11"/>
          <a:extLst>
            <a:ext uri="{FF2B5EF4-FFF2-40B4-BE49-F238E27FC236}"/>
          </a:extLst>
        </xdr:cNvPr>
        <xdr:cNvSpPr>
          <a:spLocks/>
        </xdr:cNvSpPr>
      </xdr:nvSpPr>
      <xdr:spPr>
        <a:xfrm>
          <a:off x="3829050" y="47625"/>
          <a:ext cx="1476375" cy="447675"/>
        </a:xfrm>
        <a:prstGeom prst="rect">
          <a:avLst/>
        </a:prstGeom>
        <a:solidFill>
          <a:sysClr val="windowText" lastClr="00000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VALUATION</a:t>
          </a:r>
        </a:p>
      </xdr:txBody>
    </xdr:sp>
    <xdr:clientData/>
  </xdr:twoCellAnchor>
  <xdr:twoCellAnchor editAs="absolute">
    <xdr:from>
      <xdr:col>11</xdr:col>
      <xdr:colOff>95250</xdr:colOff>
      <xdr:row>0</xdr:row>
      <xdr:rowOff>28575</xdr:rowOff>
    </xdr:from>
    <xdr:to>
      <xdr:col>13</xdr:col>
      <xdr:colOff>123825</xdr:colOff>
      <xdr:row>1</xdr:row>
      <xdr:rowOff>31485</xdr:rowOff>
    </xdr:to>
    <xdr:sp macro="" textlink="">
      <xdr:nvSpPr>
        <xdr:cNvPr id="38" name="Retângulo 3">
          <a:hlinkClick xmlns:r="http://schemas.openxmlformats.org/officeDocument/2006/relationships" r:id="rId12"/>
          <a:extLst>
            <a:ext uri="{FF2B5EF4-FFF2-40B4-BE49-F238E27FC236}"/>
          </a:extLst>
        </xdr:cNvPr>
        <xdr:cNvSpPr>
          <a:spLocks/>
        </xdr:cNvSpPr>
      </xdr:nvSpPr>
      <xdr:spPr>
        <a:xfrm>
          <a:off x="5038725" y="28575"/>
          <a:ext cx="14763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ANALYSIS</a:t>
          </a:r>
        </a:p>
      </xdr:txBody>
    </xdr:sp>
    <xdr:clientData/>
  </xdr:twoCellAnchor>
  <xdr:twoCellAnchor editAs="absolute">
    <xdr:from>
      <xdr:col>15</xdr:col>
      <xdr:colOff>0</xdr:colOff>
      <xdr:row>0</xdr:row>
      <xdr:rowOff>28575</xdr:rowOff>
    </xdr:from>
    <xdr:to>
      <xdr:col>16</xdr:col>
      <xdr:colOff>600075</xdr:colOff>
      <xdr:row>1</xdr:row>
      <xdr:rowOff>0</xdr:rowOff>
    </xdr:to>
    <xdr:sp macro="" textlink="">
      <xdr:nvSpPr>
        <xdr:cNvPr id="40" name="Retângulo 3">
          <a:hlinkClick xmlns:r="http://schemas.openxmlformats.org/officeDocument/2006/relationships" r:id="rId13"/>
          <a:extLst>
            <a:ext uri="{FF2B5EF4-FFF2-40B4-BE49-F238E27FC236}"/>
          </a:extLst>
        </xdr:cNvPr>
        <xdr:cNvSpPr>
          <a:spLocks/>
        </xdr:cNvSpPr>
      </xdr:nvSpPr>
      <xdr:spPr>
        <a:xfrm>
          <a:off x="7839075" y="28575"/>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absolute">
    <xdr:from>
      <xdr:col>16</xdr:col>
      <xdr:colOff>514350</xdr:colOff>
      <xdr:row>0</xdr:row>
      <xdr:rowOff>28575</xdr:rowOff>
    </xdr:from>
    <xdr:to>
      <xdr:col>18</xdr:col>
      <xdr:colOff>523875</xdr:colOff>
      <xdr:row>1</xdr:row>
      <xdr:rowOff>47625</xdr:rowOff>
    </xdr:to>
    <xdr:sp macro="" textlink="">
      <xdr:nvSpPr>
        <xdr:cNvPr id="42" name="Retângulo 3">
          <a:hlinkClick xmlns:r="http://schemas.openxmlformats.org/officeDocument/2006/relationships" r:id="rId14"/>
          <a:extLst>
            <a:ext uri="{FF2B5EF4-FFF2-40B4-BE49-F238E27FC236}"/>
          </a:extLst>
        </xdr:cNvPr>
        <xdr:cNvSpPr>
          <a:spLocks/>
        </xdr:cNvSpPr>
      </xdr:nvSpPr>
      <xdr:spPr>
        <a:xfrm>
          <a:off x="9077325" y="28575"/>
          <a:ext cx="1457325" cy="51435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IMPORTANCE NOTES</a:t>
          </a:r>
        </a:p>
      </xdr:txBody>
    </xdr:sp>
    <xdr:clientData/>
  </xdr:twoCellAnchor>
  <xdr:twoCellAnchor editAs="absolute">
    <xdr:from>
      <xdr:col>18</xdr:col>
      <xdr:colOff>457200</xdr:colOff>
      <xdr:row>0</xdr:row>
      <xdr:rowOff>28575</xdr:rowOff>
    </xdr:from>
    <xdr:to>
      <xdr:col>19</xdr:col>
      <xdr:colOff>695325</xdr:colOff>
      <xdr:row>1</xdr:row>
      <xdr:rowOff>31485</xdr:rowOff>
    </xdr:to>
    <xdr:sp macro="" textlink="">
      <xdr:nvSpPr>
        <xdr:cNvPr id="44" name="Retângulo 3">
          <a:hlinkClick xmlns:r="http://schemas.openxmlformats.org/officeDocument/2006/relationships" r:id="rId15"/>
          <a:extLst>
            <a:ext uri="{FF2B5EF4-FFF2-40B4-BE49-F238E27FC236}"/>
          </a:extLst>
        </xdr:cNvPr>
        <xdr:cNvSpPr>
          <a:spLocks/>
        </xdr:cNvSpPr>
      </xdr:nvSpPr>
      <xdr:spPr>
        <a:xfrm>
          <a:off x="10467975" y="28575"/>
          <a:ext cx="96202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COVER</a:t>
          </a:r>
        </a:p>
      </xdr:txBody>
    </xdr:sp>
    <xdr:clientData/>
  </xdr:twoCellAnchor>
  <xdr:oneCellAnchor>
    <xdr:from>
      <xdr:col>0</xdr:col>
      <xdr:colOff>66675</xdr:colOff>
      <xdr:row>2</xdr:row>
      <xdr:rowOff>66675</xdr:rowOff>
    </xdr:from>
    <xdr:ext cx="8175058" cy="463781"/>
    <xdr:sp macro="" textlink="">
      <xdr:nvSpPr>
        <xdr:cNvPr id="46" name="Rectangle 45"/>
        <xdr:cNvSpPr/>
      </xdr:nvSpPr>
      <xdr:spPr>
        <a:xfrm>
          <a:off x="66675" y="942975"/>
          <a:ext cx="8175058" cy="463781"/>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smtClean="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uLnTx/>
              <a:uFillTx/>
            </a:rPr>
            <a:t>Author: Drs. Agustinus Agus Purwanto, SE MM CHA </a:t>
          </a:r>
        </a:p>
      </xdr:txBody>
    </xdr:sp>
    <xdr:clientData/>
  </xdr:oneCellAnchor>
</xdr:wsDr>
</file>

<file path=xl/drawings/drawing17.xml><?xml version="1.0" encoding="utf-8"?>
<xdr:wsDr xmlns:xdr="http://schemas.openxmlformats.org/drawingml/2006/spreadsheetDrawing" xmlns:a="http://schemas.openxmlformats.org/drawingml/2006/main">
  <xdr:twoCellAnchor editAs="absolute">
    <xdr:from>
      <xdr:col>10</xdr:col>
      <xdr:colOff>781050</xdr:colOff>
      <xdr:row>0</xdr:row>
      <xdr:rowOff>142875</xdr:rowOff>
    </xdr:from>
    <xdr:to>
      <xdr:col>12</xdr:col>
      <xdr:colOff>191554</xdr:colOff>
      <xdr:row>0</xdr:row>
      <xdr:rowOff>450660</xdr:rowOff>
    </xdr:to>
    <xdr:sp macro="" textlink="">
      <xdr:nvSpPr>
        <xdr:cNvPr id="13" name="Retângulo 8">
          <a:hlinkClick xmlns:r="http://schemas.openxmlformats.org/officeDocument/2006/relationships" r:id="rId1"/>
          <a:extLst>
            <a:ext uri="{FF2B5EF4-FFF2-40B4-BE49-F238E27FC236}"/>
          </a:extLst>
        </xdr:cNvPr>
        <xdr:cNvSpPr/>
      </xdr:nvSpPr>
      <xdr:spPr>
        <a:xfrm>
          <a:off x="6534150" y="142875"/>
          <a:ext cx="1258354" cy="307785"/>
        </a:xfrm>
        <a:prstGeom prst="rect">
          <a:avLst/>
        </a:prstGeom>
        <a:solidFill>
          <a:schemeClr val="bg1"/>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Tahoma"/>
              <a:ea typeface="Tahoma"/>
              <a:cs typeface="Tahoma"/>
            </a:rPr>
            <a:t>WORKPAPER</a:t>
          </a:r>
        </a:p>
      </xdr:txBody>
    </xdr:sp>
    <xdr:clientData/>
  </xdr:twoCellAnchor>
  <xdr:twoCellAnchor editAs="absolute">
    <xdr:from>
      <xdr:col>0</xdr:col>
      <xdr:colOff>0</xdr:colOff>
      <xdr:row>1</xdr:row>
      <xdr:rowOff>38100</xdr:rowOff>
    </xdr:from>
    <xdr:to>
      <xdr:col>4</xdr:col>
      <xdr:colOff>371475</xdr:colOff>
      <xdr:row>1</xdr:row>
      <xdr:rowOff>345885</xdr:rowOff>
    </xdr:to>
    <xdr:sp macro="" textlink="">
      <xdr:nvSpPr>
        <xdr:cNvPr id="17" name="Retângulo 8">
          <a:hlinkClick xmlns:r="http://schemas.openxmlformats.org/officeDocument/2006/relationships" r:id="rId1"/>
          <a:extLst>
            <a:ext uri="{FF2B5EF4-FFF2-40B4-BE49-F238E27FC236}"/>
          </a:extLst>
        </xdr:cNvPr>
        <xdr:cNvSpPr/>
      </xdr:nvSpPr>
      <xdr:spPr>
        <a:xfrm>
          <a:off x="0" y="533400"/>
          <a:ext cx="1485900"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INCOME</a:t>
          </a:r>
          <a:r>
            <a:rPr lang="pt-BR" sz="900" b="1" baseline="0">
              <a:solidFill>
                <a:schemeClr val="bg1"/>
              </a:solidFill>
            </a:rPr>
            <a:t> STATEMENT</a:t>
          </a:r>
          <a:endParaRPr lang="pt-BR" sz="900" b="1">
            <a:solidFill>
              <a:schemeClr val="bg1"/>
            </a:solidFill>
          </a:endParaRPr>
        </a:p>
      </xdr:txBody>
    </xdr:sp>
    <xdr:clientData/>
  </xdr:twoCellAnchor>
  <xdr:twoCellAnchor editAs="absolute">
    <xdr:from>
      <xdr:col>4</xdr:col>
      <xdr:colOff>409575</xdr:colOff>
      <xdr:row>1</xdr:row>
      <xdr:rowOff>47625</xdr:rowOff>
    </xdr:from>
    <xdr:to>
      <xdr:col>7</xdr:col>
      <xdr:colOff>28575</xdr:colOff>
      <xdr:row>1</xdr:row>
      <xdr:rowOff>355410</xdr:rowOff>
    </xdr:to>
    <xdr:sp macro="" textlink="">
      <xdr:nvSpPr>
        <xdr:cNvPr id="18" name="Retângulo 8">
          <a:hlinkClick xmlns:r="http://schemas.openxmlformats.org/officeDocument/2006/relationships" r:id="rId2"/>
          <a:extLst>
            <a:ext uri="{FF2B5EF4-FFF2-40B4-BE49-F238E27FC236}"/>
          </a:extLst>
        </xdr:cNvPr>
        <xdr:cNvSpPr/>
      </xdr:nvSpPr>
      <xdr:spPr>
        <a:xfrm>
          <a:off x="1524000" y="542925"/>
          <a:ext cx="1485900"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DIRECT CASH FLOW</a:t>
          </a:r>
        </a:p>
      </xdr:txBody>
    </xdr:sp>
    <xdr:clientData/>
  </xdr:twoCellAnchor>
  <xdr:twoCellAnchor editAs="absolute">
    <xdr:from>
      <xdr:col>7</xdr:col>
      <xdr:colOff>104775</xdr:colOff>
      <xdr:row>1</xdr:row>
      <xdr:rowOff>47625</xdr:rowOff>
    </xdr:from>
    <xdr:to>
      <xdr:col>8</xdr:col>
      <xdr:colOff>790575</xdr:colOff>
      <xdr:row>1</xdr:row>
      <xdr:rowOff>355410</xdr:rowOff>
    </xdr:to>
    <xdr:sp macro="" textlink="">
      <xdr:nvSpPr>
        <xdr:cNvPr id="19" name="Retângulo 8">
          <a:hlinkClick xmlns:r="http://schemas.openxmlformats.org/officeDocument/2006/relationships" r:id="rId3"/>
          <a:extLst>
            <a:ext uri="{FF2B5EF4-FFF2-40B4-BE49-F238E27FC236}"/>
          </a:extLst>
        </xdr:cNvPr>
        <xdr:cNvSpPr/>
      </xdr:nvSpPr>
      <xdr:spPr>
        <a:xfrm>
          <a:off x="3086100" y="542925"/>
          <a:ext cx="1609725" cy="30778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ysClr val="windowText" lastClr="000000"/>
              </a:solidFill>
            </a:rPr>
            <a:t>INDIRECT CASH FLOW</a:t>
          </a:r>
        </a:p>
      </xdr:txBody>
    </xdr:sp>
    <xdr:clientData/>
  </xdr:twoCellAnchor>
  <xdr:twoCellAnchor editAs="absolute">
    <xdr:from>
      <xdr:col>8</xdr:col>
      <xdr:colOff>828675</xdr:colOff>
      <xdr:row>1</xdr:row>
      <xdr:rowOff>47625</xdr:rowOff>
    </xdr:from>
    <xdr:to>
      <xdr:col>10</xdr:col>
      <xdr:colOff>590550</xdr:colOff>
      <xdr:row>1</xdr:row>
      <xdr:rowOff>355410</xdr:rowOff>
    </xdr:to>
    <xdr:sp macro="" textlink="">
      <xdr:nvSpPr>
        <xdr:cNvPr id="20" name="Retângulo 8">
          <a:hlinkClick xmlns:r="http://schemas.openxmlformats.org/officeDocument/2006/relationships" r:id="rId4"/>
          <a:extLst>
            <a:ext uri="{FF2B5EF4-FFF2-40B4-BE49-F238E27FC236}"/>
          </a:extLst>
        </xdr:cNvPr>
        <xdr:cNvSpPr/>
      </xdr:nvSpPr>
      <xdr:spPr>
        <a:xfrm>
          <a:off x="4733925" y="542925"/>
          <a:ext cx="1609725"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BALANCE SHEET</a:t>
          </a:r>
        </a:p>
      </xdr:txBody>
    </xdr:sp>
    <xdr:clientData/>
  </xdr:twoCellAnchor>
  <xdr:twoCellAnchor editAs="oneCell">
    <xdr:from>
      <xdr:col>0</xdr:col>
      <xdr:colOff>0</xdr:colOff>
      <xdr:row>3</xdr:row>
      <xdr:rowOff>19050</xdr:rowOff>
    </xdr:from>
    <xdr:to>
      <xdr:col>127</xdr:col>
      <xdr:colOff>9525</xdr:colOff>
      <xdr:row>49</xdr:row>
      <xdr:rowOff>123825</xdr:rowOff>
    </xdr:to>
    <xdr:pic>
      <xdr:nvPicPr>
        <xdr:cNvPr id="21" name="Picture 2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466850"/>
          <a:ext cx="62684025" cy="5800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0</xdr:row>
      <xdr:rowOff>57150</xdr:rowOff>
    </xdr:from>
    <xdr:to>
      <xdr:col>3</xdr:col>
      <xdr:colOff>47625</xdr:colOff>
      <xdr:row>0</xdr:row>
      <xdr:rowOff>456562</xdr:rowOff>
    </xdr:to>
    <xdr:pic>
      <xdr:nvPicPr>
        <xdr:cNvPr id="23" name="Picture 4">
          <a:hlinkClick xmlns:r="http://schemas.openxmlformats.org/officeDocument/2006/relationships" r:id="rId6"/>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38100" y="57150"/>
          <a:ext cx="590550" cy="399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47625</xdr:colOff>
      <xdr:row>0</xdr:row>
      <xdr:rowOff>28574</xdr:rowOff>
    </xdr:from>
    <xdr:to>
      <xdr:col>4</xdr:col>
      <xdr:colOff>514350</xdr:colOff>
      <xdr:row>1</xdr:row>
      <xdr:rowOff>19049</xdr:rowOff>
    </xdr:to>
    <xdr:sp macro="" textlink="">
      <xdr:nvSpPr>
        <xdr:cNvPr id="27" name="Retângulo 3">
          <a:hlinkClick xmlns:r="http://schemas.openxmlformats.org/officeDocument/2006/relationships" r:id="rId8"/>
          <a:extLst>
            <a:ext uri="{FF2B5EF4-FFF2-40B4-BE49-F238E27FC236}"/>
          </a:extLst>
        </xdr:cNvPr>
        <xdr:cNvSpPr>
          <a:spLocks/>
        </xdr:cNvSpPr>
      </xdr:nvSpPr>
      <xdr:spPr>
        <a:xfrm>
          <a:off x="628650" y="28574"/>
          <a:ext cx="1000125" cy="48577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SETUP MODEL</a:t>
          </a:r>
        </a:p>
      </xdr:txBody>
    </xdr:sp>
    <xdr:clientData/>
  </xdr:twoCellAnchor>
  <xdr:twoCellAnchor editAs="absolute">
    <xdr:from>
      <xdr:col>4</xdr:col>
      <xdr:colOff>390525</xdr:colOff>
      <xdr:row>0</xdr:row>
      <xdr:rowOff>28575</xdr:rowOff>
    </xdr:from>
    <xdr:to>
      <xdr:col>6</xdr:col>
      <xdr:colOff>504825</xdr:colOff>
      <xdr:row>1</xdr:row>
      <xdr:rowOff>28575</xdr:rowOff>
    </xdr:to>
    <xdr:sp macro="" textlink="">
      <xdr:nvSpPr>
        <xdr:cNvPr id="29" name="Retângulo 3">
          <a:hlinkClick xmlns:r="http://schemas.openxmlformats.org/officeDocument/2006/relationships" r:id="rId9"/>
          <a:extLst>
            <a:ext uri="{FF2B5EF4-FFF2-40B4-BE49-F238E27FC236}"/>
          </a:extLst>
        </xdr:cNvPr>
        <xdr:cNvSpPr>
          <a:spLocks/>
        </xdr:cNvSpPr>
      </xdr:nvSpPr>
      <xdr:spPr>
        <a:xfrm>
          <a:off x="1504950" y="28575"/>
          <a:ext cx="1314450" cy="49530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FINANCIAL MODEL</a:t>
          </a:r>
        </a:p>
      </xdr:txBody>
    </xdr:sp>
    <xdr:clientData/>
  </xdr:twoCellAnchor>
  <xdr:twoCellAnchor editAs="absolute">
    <xdr:from>
      <xdr:col>6</xdr:col>
      <xdr:colOff>304800</xdr:colOff>
      <xdr:row>0</xdr:row>
      <xdr:rowOff>28575</xdr:rowOff>
    </xdr:from>
    <xdr:to>
      <xdr:col>8</xdr:col>
      <xdr:colOff>190500</xdr:colOff>
      <xdr:row>1</xdr:row>
      <xdr:rowOff>38100</xdr:rowOff>
    </xdr:to>
    <xdr:sp macro="" textlink="">
      <xdr:nvSpPr>
        <xdr:cNvPr id="34" name="Retângulo 3">
          <a:hlinkClick xmlns:r="http://schemas.openxmlformats.org/officeDocument/2006/relationships" r:id="rId10"/>
          <a:extLst>
            <a:ext uri="{FF2B5EF4-FFF2-40B4-BE49-F238E27FC236}"/>
          </a:extLst>
        </xdr:cNvPr>
        <xdr:cNvSpPr>
          <a:spLocks/>
        </xdr:cNvSpPr>
      </xdr:nvSpPr>
      <xdr:spPr>
        <a:xfrm>
          <a:off x="2619375" y="28575"/>
          <a:ext cx="1476375" cy="504825"/>
        </a:xfrm>
        <a:prstGeom prst="rect">
          <a:avLst/>
        </a:prstGeom>
        <a:solidFill>
          <a:sysClr val="windowText" lastClr="00000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DASHBOARD  MODEL</a:t>
          </a:r>
        </a:p>
      </xdr:txBody>
    </xdr:sp>
    <xdr:clientData/>
  </xdr:twoCellAnchor>
  <xdr:twoCellAnchor editAs="absolute">
    <xdr:from>
      <xdr:col>7</xdr:col>
      <xdr:colOff>847725</xdr:colOff>
      <xdr:row>0</xdr:row>
      <xdr:rowOff>9525</xdr:rowOff>
    </xdr:from>
    <xdr:to>
      <xdr:col>9</xdr:col>
      <xdr:colOff>476250</xdr:colOff>
      <xdr:row>0</xdr:row>
      <xdr:rowOff>457200</xdr:rowOff>
    </xdr:to>
    <xdr:sp macro="" textlink="">
      <xdr:nvSpPr>
        <xdr:cNvPr id="36" name="Retângulo 3">
          <a:hlinkClick xmlns:r="http://schemas.openxmlformats.org/officeDocument/2006/relationships" r:id="rId11"/>
          <a:extLst>
            <a:ext uri="{FF2B5EF4-FFF2-40B4-BE49-F238E27FC236}"/>
          </a:extLst>
        </xdr:cNvPr>
        <xdr:cNvSpPr>
          <a:spLocks/>
        </xdr:cNvSpPr>
      </xdr:nvSpPr>
      <xdr:spPr>
        <a:xfrm>
          <a:off x="3829050" y="9525"/>
          <a:ext cx="1476375" cy="447675"/>
        </a:xfrm>
        <a:prstGeom prst="rect">
          <a:avLst/>
        </a:prstGeom>
        <a:solidFill>
          <a:sysClr val="windowText" lastClr="00000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VALUATION</a:t>
          </a:r>
        </a:p>
      </xdr:txBody>
    </xdr:sp>
    <xdr:clientData/>
  </xdr:twoCellAnchor>
  <xdr:twoCellAnchor editAs="absolute">
    <xdr:from>
      <xdr:col>9</xdr:col>
      <xdr:colOff>190500</xdr:colOff>
      <xdr:row>0</xdr:row>
      <xdr:rowOff>19050</xdr:rowOff>
    </xdr:from>
    <xdr:to>
      <xdr:col>10</xdr:col>
      <xdr:colOff>742950</xdr:colOff>
      <xdr:row>1</xdr:row>
      <xdr:rowOff>21960</xdr:rowOff>
    </xdr:to>
    <xdr:sp macro="" textlink="">
      <xdr:nvSpPr>
        <xdr:cNvPr id="38" name="Retângulo 3">
          <a:hlinkClick xmlns:r="http://schemas.openxmlformats.org/officeDocument/2006/relationships" r:id="rId12"/>
          <a:extLst>
            <a:ext uri="{FF2B5EF4-FFF2-40B4-BE49-F238E27FC236}"/>
          </a:extLst>
        </xdr:cNvPr>
        <xdr:cNvSpPr>
          <a:spLocks/>
        </xdr:cNvSpPr>
      </xdr:nvSpPr>
      <xdr:spPr>
        <a:xfrm>
          <a:off x="5019675" y="19050"/>
          <a:ext cx="14763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ANALYSIS</a:t>
          </a:r>
        </a:p>
      </xdr:txBody>
    </xdr:sp>
    <xdr:clientData/>
  </xdr:twoCellAnchor>
  <xdr:twoCellAnchor editAs="absolute">
    <xdr:from>
      <xdr:col>12</xdr:col>
      <xdr:colOff>428625</xdr:colOff>
      <xdr:row>0</xdr:row>
      <xdr:rowOff>38100</xdr:rowOff>
    </xdr:from>
    <xdr:to>
      <xdr:col>13</xdr:col>
      <xdr:colOff>752475</xdr:colOff>
      <xdr:row>1</xdr:row>
      <xdr:rowOff>9525</xdr:rowOff>
    </xdr:to>
    <xdr:sp macro="" textlink="">
      <xdr:nvSpPr>
        <xdr:cNvPr id="40" name="Retângulo 3">
          <a:hlinkClick xmlns:r="http://schemas.openxmlformats.org/officeDocument/2006/relationships" r:id="rId13"/>
          <a:extLst>
            <a:ext uri="{FF2B5EF4-FFF2-40B4-BE49-F238E27FC236}"/>
          </a:extLst>
        </xdr:cNvPr>
        <xdr:cNvSpPr>
          <a:spLocks/>
        </xdr:cNvSpPr>
      </xdr:nvSpPr>
      <xdr:spPr>
        <a:xfrm>
          <a:off x="8029575" y="38100"/>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absolute">
    <xdr:from>
      <xdr:col>13</xdr:col>
      <xdr:colOff>866775</xdr:colOff>
      <xdr:row>0</xdr:row>
      <xdr:rowOff>38100</xdr:rowOff>
    </xdr:from>
    <xdr:to>
      <xdr:col>15</xdr:col>
      <xdr:colOff>190500</xdr:colOff>
      <xdr:row>1</xdr:row>
      <xdr:rowOff>9525</xdr:rowOff>
    </xdr:to>
    <xdr:sp macro="" textlink="">
      <xdr:nvSpPr>
        <xdr:cNvPr id="42" name="Retângulo 3">
          <a:hlinkClick xmlns:r="http://schemas.openxmlformats.org/officeDocument/2006/relationships" r:id="rId13"/>
          <a:extLst>
            <a:ext uri="{FF2B5EF4-FFF2-40B4-BE49-F238E27FC236}"/>
          </a:extLst>
        </xdr:cNvPr>
        <xdr:cNvSpPr>
          <a:spLocks/>
        </xdr:cNvSpPr>
      </xdr:nvSpPr>
      <xdr:spPr>
        <a:xfrm>
          <a:off x="9467850" y="38100"/>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absolute">
    <xdr:from>
      <xdr:col>15</xdr:col>
      <xdr:colOff>295275</xdr:colOff>
      <xdr:row>0</xdr:row>
      <xdr:rowOff>28575</xdr:rowOff>
    </xdr:from>
    <xdr:to>
      <xdr:col>16</xdr:col>
      <xdr:colOff>257175</xdr:colOff>
      <xdr:row>1</xdr:row>
      <xdr:rowOff>31485</xdr:rowOff>
    </xdr:to>
    <xdr:sp macro="" textlink="">
      <xdr:nvSpPr>
        <xdr:cNvPr id="45" name="Retângulo 3">
          <a:hlinkClick xmlns:r="http://schemas.openxmlformats.org/officeDocument/2006/relationships" r:id="rId14"/>
          <a:extLst>
            <a:ext uri="{FF2B5EF4-FFF2-40B4-BE49-F238E27FC236}"/>
          </a:extLst>
        </xdr:cNvPr>
        <xdr:cNvSpPr>
          <a:spLocks/>
        </xdr:cNvSpPr>
      </xdr:nvSpPr>
      <xdr:spPr>
        <a:xfrm>
          <a:off x="10896600" y="28575"/>
          <a:ext cx="96202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COVER</a:t>
          </a:r>
        </a:p>
      </xdr:txBody>
    </xdr:sp>
    <xdr:clientData/>
  </xdr:twoCellAnchor>
  <xdr:oneCellAnchor>
    <xdr:from>
      <xdr:col>0</xdr:col>
      <xdr:colOff>57150</xdr:colOff>
      <xdr:row>2</xdr:row>
      <xdr:rowOff>76200</xdr:rowOff>
    </xdr:from>
    <xdr:ext cx="8175058" cy="463781"/>
    <xdr:sp macro="" textlink="">
      <xdr:nvSpPr>
        <xdr:cNvPr id="47" name="Rectangle 46"/>
        <xdr:cNvSpPr/>
      </xdr:nvSpPr>
      <xdr:spPr>
        <a:xfrm>
          <a:off x="57150" y="952500"/>
          <a:ext cx="8175058" cy="463781"/>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smtClean="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uLnTx/>
              <a:uFillTx/>
            </a:rPr>
            <a:t>Author: Drs. Agustinus Agus Purwanto, SE MM CHA </a:t>
          </a:r>
        </a:p>
      </xdr:txBody>
    </xdr:sp>
    <xdr:clientData/>
  </xdr:oneCellAnchor>
</xdr:wsDr>
</file>

<file path=xl/drawings/drawing18.xml><?xml version="1.0" encoding="utf-8"?>
<xdr:wsDr xmlns:xdr="http://schemas.openxmlformats.org/drawingml/2006/spreadsheetDrawing" xmlns:a="http://schemas.openxmlformats.org/drawingml/2006/main">
  <xdr:twoCellAnchor editAs="absolute">
    <xdr:from>
      <xdr:col>12</xdr:col>
      <xdr:colOff>390525</xdr:colOff>
      <xdr:row>0</xdr:row>
      <xdr:rowOff>133350</xdr:rowOff>
    </xdr:from>
    <xdr:to>
      <xdr:col>13</xdr:col>
      <xdr:colOff>477304</xdr:colOff>
      <xdr:row>0</xdr:row>
      <xdr:rowOff>441135</xdr:rowOff>
    </xdr:to>
    <xdr:sp macro="" textlink="">
      <xdr:nvSpPr>
        <xdr:cNvPr id="13" name="Retângulo 8">
          <a:hlinkClick xmlns:r="http://schemas.openxmlformats.org/officeDocument/2006/relationships" r:id="rId1"/>
          <a:extLst>
            <a:ext uri="{FF2B5EF4-FFF2-40B4-BE49-F238E27FC236}"/>
          </a:extLst>
        </xdr:cNvPr>
        <xdr:cNvSpPr/>
      </xdr:nvSpPr>
      <xdr:spPr>
        <a:xfrm>
          <a:off x="6467475" y="133350"/>
          <a:ext cx="1258354" cy="307785"/>
        </a:xfrm>
        <a:prstGeom prst="rect">
          <a:avLst/>
        </a:prstGeom>
        <a:solidFill>
          <a:schemeClr val="bg1"/>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Tahoma"/>
              <a:ea typeface="Tahoma"/>
              <a:cs typeface="Tahoma"/>
            </a:rPr>
            <a:t>WORKPAPER</a:t>
          </a:r>
        </a:p>
      </xdr:txBody>
    </xdr:sp>
    <xdr:clientData/>
  </xdr:twoCellAnchor>
  <xdr:twoCellAnchor editAs="absolute">
    <xdr:from>
      <xdr:col>0</xdr:col>
      <xdr:colOff>0</xdr:colOff>
      <xdr:row>1</xdr:row>
      <xdr:rowOff>28575</xdr:rowOff>
    </xdr:from>
    <xdr:to>
      <xdr:col>5</xdr:col>
      <xdr:colOff>390525</xdr:colOff>
      <xdr:row>1</xdr:row>
      <xdr:rowOff>336360</xdr:rowOff>
    </xdr:to>
    <xdr:sp macro="" textlink="">
      <xdr:nvSpPr>
        <xdr:cNvPr id="17" name="Retângulo 8">
          <a:hlinkClick xmlns:r="http://schemas.openxmlformats.org/officeDocument/2006/relationships" r:id="rId1"/>
          <a:extLst>
            <a:ext uri="{FF2B5EF4-FFF2-40B4-BE49-F238E27FC236}"/>
          </a:extLst>
        </xdr:cNvPr>
        <xdr:cNvSpPr/>
      </xdr:nvSpPr>
      <xdr:spPr>
        <a:xfrm>
          <a:off x="0" y="523875"/>
          <a:ext cx="1485900"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INCOME</a:t>
          </a:r>
          <a:r>
            <a:rPr lang="pt-BR" sz="900" b="1" baseline="0">
              <a:solidFill>
                <a:schemeClr val="bg1"/>
              </a:solidFill>
            </a:rPr>
            <a:t> STATEMENT</a:t>
          </a:r>
          <a:endParaRPr lang="pt-BR" sz="900" b="1">
            <a:solidFill>
              <a:schemeClr val="bg1"/>
            </a:solidFill>
          </a:endParaRPr>
        </a:p>
      </xdr:txBody>
    </xdr:sp>
    <xdr:clientData/>
  </xdr:twoCellAnchor>
  <xdr:twoCellAnchor editAs="absolute">
    <xdr:from>
      <xdr:col>5</xdr:col>
      <xdr:colOff>533400</xdr:colOff>
      <xdr:row>1</xdr:row>
      <xdr:rowOff>47625</xdr:rowOff>
    </xdr:from>
    <xdr:to>
      <xdr:col>9</xdr:col>
      <xdr:colOff>552450</xdr:colOff>
      <xdr:row>1</xdr:row>
      <xdr:rowOff>355410</xdr:rowOff>
    </xdr:to>
    <xdr:sp macro="" textlink="">
      <xdr:nvSpPr>
        <xdr:cNvPr id="18" name="Retângulo 8">
          <a:hlinkClick xmlns:r="http://schemas.openxmlformats.org/officeDocument/2006/relationships" r:id="rId2"/>
          <a:extLst>
            <a:ext uri="{FF2B5EF4-FFF2-40B4-BE49-F238E27FC236}"/>
          </a:extLst>
        </xdr:cNvPr>
        <xdr:cNvSpPr/>
      </xdr:nvSpPr>
      <xdr:spPr>
        <a:xfrm>
          <a:off x="1628775" y="542925"/>
          <a:ext cx="1485900"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DIRECT CASH FLOW</a:t>
          </a:r>
        </a:p>
      </xdr:txBody>
    </xdr:sp>
    <xdr:clientData/>
  </xdr:twoCellAnchor>
  <xdr:twoCellAnchor editAs="absolute">
    <xdr:from>
      <xdr:col>9</xdr:col>
      <xdr:colOff>781050</xdr:colOff>
      <xdr:row>1</xdr:row>
      <xdr:rowOff>47625</xdr:rowOff>
    </xdr:from>
    <xdr:to>
      <xdr:col>11</xdr:col>
      <xdr:colOff>47625</xdr:colOff>
      <xdr:row>1</xdr:row>
      <xdr:rowOff>355410</xdr:rowOff>
    </xdr:to>
    <xdr:sp macro="" textlink="">
      <xdr:nvSpPr>
        <xdr:cNvPr id="19" name="Retângulo 8">
          <a:hlinkClick xmlns:r="http://schemas.openxmlformats.org/officeDocument/2006/relationships" r:id="rId3"/>
          <a:extLst>
            <a:ext uri="{FF2B5EF4-FFF2-40B4-BE49-F238E27FC236}"/>
          </a:extLst>
        </xdr:cNvPr>
        <xdr:cNvSpPr/>
      </xdr:nvSpPr>
      <xdr:spPr>
        <a:xfrm>
          <a:off x="3343275" y="542925"/>
          <a:ext cx="1609725"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chemeClr val="bg1"/>
              </a:solidFill>
            </a:rPr>
            <a:t>INDIRECT CASH FLOW</a:t>
          </a:r>
        </a:p>
      </xdr:txBody>
    </xdr:sp>
    <xdr:clientData/>
  </xdr:twoCellAnchor>
  <xdr:twoCellAnchor editAs="absolute">
    <xdr:from>
      <xdr:col>11</xdr:col>
      <xdr:colOff>209550</xdr:colOff>
      <xdr:row>1</xdr:row>
      <xdr:rowOff>57150</xdr:rowOff>
    </xdr:from>
    <xdr:to>
      <xdr:col>12</xdr:col>
      <xdr:colOff>647700</xdr:colOff>
      <xdr:row>1</xdr:row>
      <xdr:rowOff>364935</xdr:rowOff>
    </xdr:to>
    <xdr:sp macro="" textlink="">
      <xdr:nvSpPr>
        <xdr:cNvPr id="20" name="Retângulo 8">
          <a:hlinkClick xmlns:r="http://schemas.openxmlformats.org/officeDocument/2006/relationships" r:id="rId4"/>
          <a:extLst>
            <a:ext uri="{FF2B5EF4-FFF2-40B4-BE49-F238E27FC236}"/>
          </a:extLst>
        </xdr:cNvPr>
        <xdr:cNvSpPr/>
      </xdr:nvSpPr>
      <xdr:spPr>
        <a:xfrm>
          <a:off x="5114925" y="552450"/>
          <a:ext cx="1609725" cy="30778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solidFill>
                <a:sysClr val="windowText" lastClr="000000"/>
              </a:solidFill>
            </a:rPr>
            <a:t>BALANCE SHEET</a:t>
          </a:r>
        </a:p>
      </xdr:txBody>
    </xdr:sp>
    <xdr:clientData/>
  </xdr:twoCellAnchor>
  <xdr:twoCellAnchor editAs="oneCell">
    <xdr:from>
      <xdr:col>0</xdr:col>
      <xdr:colOff>0</xdr:colOff>
      <xdr:row>3</xdr:row>
      <xdr:rowOff>9525</xdr:rowOff>
    </xdr:from>
    <xdr:to>
      <xdr:col>129</xdr:col>
      <xdr:colOff>9525</xdr:colOff>
      <xdr:row>90</xdr:row>
      <xdr:rowOff>66675</xdr:rowOff>
    </xdr:to>
    <xdr:pic>
      <xdr:nvPicPr>
        <xdr:cNvPr id="21" name="Picture 2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457325"/>
          <a:ext cx="74771250" cy="911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0</xdr:row>
      <xdr:rowOff>66675</xdr:rowOff>
    </xdr:from>
    <xdr:to>
      <xdr:col>2</xdr:col>
      <xdr:colOff>190500</xdr:colOff>
      <xdr:row>0</xdr:row>
      <xdr:rowOff>466087</xdr:rowOff>
    </xdr:to>
    <xdr:pic>
      <xdr:nvPicPr>
        <xdr:cNvPr id="24" name="Picture 4">
          <a:hlinkClick xmlns:r="http://schemas.openxmlformats.org/officeDocument/2006/relationships" r:id="rId6"/>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38100" y="66675"/>
          <a:ext cx="590550" cy="399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209550</xdr:colOff>
      <xdr:row>0</xdr:row>
      <xdr:rowOff>38100</xdr:rowOff>
    </xdr:from>
    <xdr:to>
      <xdr:col>5</xdr:col>
      <xdr:colOff>552450</xdr:colOff>
      <xdr:row>1</xdr:row>
      <xdr:rowOff>28575</xdr:rowOff>
    </xdr:to>
    <xdr:sp macro="" textlink="">
      <xdr:nvSpPr>
        <xdr:cNvPr id="26" name="Retângulo 3">
          <a:hlinkClick xmlns:r="http://schemas.openxmlformats.org/officeDocument/2006/relationships" r:id="rId8"/>
          <a:extLst>
            <a:ext uri="{FF2B5EF4-FFF2-40B4-BE49-F238E27FC236}"/>
          </a:extLst>
        </xdr:cNvPr>
        <xdr:cNvSpPr>
          <a:spLocks/>
        </xdr:cNvSpPr>
      </xdr:nvSpPr>
      <xdr:spPr>
        <a:xfrm>
          <a:off x="647700" y="38100"/>
          <a:ext cx="1000125" cy="48577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SETUP MODEL</a:t>
          </a:r>
        </a:p>
      </xdr:txBody>
    </xdr:sp>
    <xdr:clientData/>
  </xdr:twoCellAnchor>
  <xdr:twoCellAnchor editAs="absolute">
    <xdr:from>
      <xdr:col>5</xdr:col>
      <xdr:colOff>390525</xdr:colOff>
      <xdr:row>0</xdr:row>
      <xdr:rowOff>38100</xdr:rowOff>
    </xdr:from>
    <xdr:to>
      <xdr:col>9</xdr:col>
      <xdr:colOff>238125</xdr:colOff>
      <xdr:row>1</xdr:row>
      <xdr:rowOff>38100</xdr:rowOff>
    </xdr:to>
    <xdr:sp macro="" textlink="">
      <xdr:nvSpPr>
        <xdr:cNvPr id="28" name="Retângulo 3">
          <a:hlinkClick xmlns:r="http://schemas.openxmlformats.org/officeDocument/2006/relationships" r:id="rId9"/>
          <a:extLst>
            <a:ext uri="{FF2B5EF4-FFF2-40B4-BE49-F238E27FC236}"/>
          </a:extLst>
        </xdr:cNvPr>
        <xdr:cNvSpPr>
          <a:spLocks/>
        </xdr:cNvSpPr>
      </xdr:nvSpPr>
      <xdr:spPr>
        <a:xfrm>
          <a:off x="1485900" y="38100"/>
          <a:ext cx="1314450" cy="49530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FINANCIAL MODEL</a:t>
          </a:r>
        </a:p>
      </xdr:txBody>
    </xdr:sp>
    <xdr:clientData/>
  </xdr:twoCellAnchor>
  <xdr:twoCellAnchor editAs="absolute">
    <xdr:from>
      <xdr:col>8</xdr:col>
      <xdr:colOff>28575</xdr:colOff>
      <xdr:row>0</xdr:row>
      <xdr:rowOff>47625</xdr:rowOff>
    </xdr:from>
    <xdr:to>
      <xdr:col>10</xdr:col>
      <xdr:colOff>266700</xdr:colOff>
      <xdr:row>1</xdr:row>
      <xdr:rowOff>19050</xdr:rowOff>
    </xdr:to>
    <xdr:sp macro="" textlink="">
      <xdr:nvSpPr>
        <xdr:cNvPr id="30" name="Retângulo 3">
          <a:hlinkClick xmlns:r="http://schemas.openxmlformats.org/officeDocument/2006/relationships" r:id="rId10"/>
          <a:extLst>
            <a:ext uri="{FF2B5EF4-FFF2-40B4-BE49-F238E27FC236}"/>
          </a:extLst>
        </xdr:cNvPr>
        <xdr:cNvSpPr>
          <a:spLocks/>
        </xdr:cNvSpPr>
      </xdr:nvSpPr>
      <xdr:spPr>
        <a:xfrm>
          <a:off x="2524125" y="47625"/>
          <a:ext cx="1476375" cy="466725"/>
        </a:xfrm>
        <a:prstGeom prst="rect">
          <a:avLst/>
        </a:prstGeom>
        <a:solidFill>
          <a:sysClr val="windowText" lastClr="00000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DASHBOARD  MODEL</a:t>
          </a:r>
        </a:p>
      </xdr:txBody>
    </xdr:sp>
    <xdr:clientData/>
  </xdr:twoCellAnchor>
  <xdr:twoCellAnchor editAs="absolute">
    <xdr:from>
      <xdr:col>10</xdr:col>
      <xdr:colOff>66675</xdr:colOff>
      <xdr:row>0</xdr:row>
      <xdr:rowOff>57150</xdr:rowOff>
    </xdr:from>
    <xdr:to>
      <xdr:col>11</xdr:col>
      <xdr:colOff>371475</xdr:colOff>
      <xdr:row>1</xdr:row>
      <xdr:rowOff>9525</xdr:rowOff>
    </xdr:to>
    <xdr:sp macro="" textlink="">
      <xdr:nvSpPr>
        <xdr:cNvPr id="32" name="Retângulo 3">
          <a:hlinkClick xmlns:r="http://schemas.openxmlformats.org/officeDocument/2006/relationships" r:id="rId11"/>
          <a:extLst>
            <a:ext uri="{FF2B5EF4-FFF2-40B4-BE49-F238E27FC236}"/>
          </a:extLst>
        </xdr:cNvPr>
        <xdr:cNvSpPr>
          <a:spLocks/>
        </xdr:cNvSpPr>
      </xdr:nvSpPr>
      <xdr:spPr>
        <a:xfrm>
          <a:off x="3800475" y="57150"/>
          <a:ext cx="1476375" cy="447675"/>
        </a:xfrm>
        <a:prstGeom prst="rect">
          <a:avLst/>
        </a:prstGeom>
        <a:solidFill>
          <a:sysClr val="windowText" lastClr="00000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VALUATION</a:t>
          </a:r>
        </a:p>
      </xdr:txBody>
    </xdr:sp>
    <xdr:clientData/>
  </xdr:twoCellAnchor>
  <xdr:twoCellAnchor editAs="absolute">
    <xdr:from>
      <xdr:col>11</xdr:col>
      <xdr:colOff>47625</xdr:colOff>
      <xdr:row>0</xdr:row>
      <xdr:rowOff>66675</xdr:rowOff>
    </xdr:from>
    <xdr:to>
      <xdr:col>12</xdr:col>
      <xdr:colOff>352425</xdr:colOff>
      <xdr:row>1</xdr:row>
      <xdr:rowOff>69585</xdr:rowOff>
    </xdr:to>
    <xdr:sp macro="" textlink="">
      <xdr:nvSpPr>
        <xdr:cNvPr id="34" name="Retângulo 3">
          <a:hlinkClick xmlns:r="http://schemas.openxmlformats.org/officeDocument/2006/relationships" r:id="rId12"/>
          <a:extLst>
            <a:ext uri="{FF2B5EF4-FFF2-40B4-BE49-F238E27FC236}"/>
          </a:extLst>
        </xdr:cNvPr>
        <xdr:cNvSpPr>
          <a:spLocks/>
        </xdr:cNvSpPr>
      </xdr:nvSpPr>
      <xdr:spPr>
        <a:xfrm>
          <a:off x="4953000" y="66675"/>
          <a:ext cx="14763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ANALYSIS</a:t>
          </a:r>
        </a:p>
      </xdr:txBody>
    </xdr:sp>
    <xdr:clientData/>
  </xdr:twoCellAnchor>
  <xdr:twoCellAnchor editAs="absolute">
    <xdr:from>
      <xdr:col>13</xdr:col>
      <xdr:colOff>495300</xdr:colOff>
      <xdr:row>0</xdr:row>
      <xdr:rowOff>57150</xdr:rowOff>
    </xdr:from>
    <xdr:to>
      <xdr:col>14</xdr:col>
      <xdr:colOff>647700</xdr:colOff>
      <xdr:row>1</xdr:row>
      <xdr:rowOff>28575</xdr:rowOff>
    </xdr:to>
    <xdr:sp macro="" textlink="">
      <xdr:nvSpPr>
        <xdr:cNvPr id="36" name="Retângulo 3">
          <a:hlinkClick xmlns:r="http://schemas.openxmlformats.org/officeDocument/2006/relationships" r:id="rId13"/>
          <a:extLst>
            <a:ext uri="{FF2B5EF4-FFF2-40B4-BE49-F238E27FC236}"/>
          </a:extLst>
        </xdr:cNvPr>
        <xdr:cNvSpPr>
          <a:spLocks/>
        </xdr:cNvSpPr>
      </xdr:nvSpPr>
      <xdr:spPr>
        <a:xfrm>
          <a:off x="7743825" y="57150"/>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absolute">
    <xdr:from>
      <xdr:col>14</xdr:col>
      <xdr:colOff>609600</xdr:colOff>
      <xdr:row>0</xdr:row>
      <xdr:rowOff>76200</xdr:rowOff>
    </xdr:from>
    <xdr:to>
      <xdr:col>15</xdr:col>
      <xdr:colOff>762000</xdr:colOff>
      <xdr:row>1</xdr:row>
      <xdr:rowOff>47625</xdr:rowOff>
    </xdr:to>
    <xdr:sp macro="" textlink="">
      <xdr:nvSpPr>
        <xdr:cNvPr id="39" name="Retângulo 3">
          <a:hlinkClick xmlns:r="http://schemas.openxmlformats.org/officeDocument/2006/relationships" r:id="rId13"/>
          <a:extLst>
            <a:ext uri="{FF2B5EF4-FFF2-40B4-BE49-F238E27FC236}"/>
          </a:extLst>
        </xdr:cNvPr>
        <xdr:cNvSpPr>
          <a:spLocks/>
        </xdr:cNvSpPr>
      </xdr:nvSpPr>
      <xdr:spPr>
        <a:xfrm>
          <a:off x="9029700" y="76200"/>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absolute">
    <xdr:from>
      <xdr:col>15</xdr:col>
      <xdr:colOff>695325</xdr:colOff>
      <xdr:row>0</xdr:row>
      <xdr:rowOff>38100</xdr:rowOff>
    </xdr:from>
    <xdr:to>
      <xdr:col>16</xdr:col>
      <xdr:colOff>485775</xdr:colOff>
      <xdr:row>1</xdr:row>
      <xdr:rowOff>41010</xdr:rowOff>
    </xdr:to>
    <xdr:sp macro="" textlink="">
      <xdr:nvSpPr>
        <xdr:cNvPr id="42" name="Retângulo 3">
          <a:hlinkClick xmlns:r="http://schemas.openxmlformats.org/officeDocument/2006/relationships" r:id="rId14"/>
          <a:extLst>
            <a:ext uri="{FF2B5EF4-FFF2-40B4-BE49-F238E27FC236}"/>
          </a:extLst>
        </xdr:cNvPr>
        <xdr:cNvSpPr>
          <a:spLocks/>
        </xdr:cNvSpPr>
      </xdr:nvSpPr>
      <xdr:spPr>
        <a:xfrm>
          <a:off x="10287000" y="38100"/>
          <a:ext cx="96202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COVER</a:t>
          </a:r>
        </a:p>
      </xdr:txBody>
    </xdr:sp>
    <xdr:clientData/>
  </xdr:twoCellAnchor>
  <xdr:oneCellAnchor>
    <xdr:from>
      <xdr:col>0</xdr:col>
      <xdr:colOff>66675</xdr:colOff>
      <xdr:row>2</xdr:row>
      <xdr:rowOff>57150</xdr:rowOff>
    </xdr:from>
    <xdr:ext cx="8175058" cy="463781"/>
    <xdr:sp macro="" textlink="">
      <xdr:nvSpPr>
        <xdr:cNvPr id="44" name="Rectangle 43"/>
        <xdr:cNvSpPr/>
      </xdr:nvSpPr>
      <xdr:spPr>
        <a:xfrm>
          <a:off x="66675" y="933450"/>
          <a:ext cx="8175058" cy="463781"/>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smtClean="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uLnTx/>
              <a:uFillTx/>
            </a:rPr>
            <a:t>Author: Drs. Agustinus Agus Purwanto, SE MM CHA </a:t>
          </a:r>
        </a:p>
      </xdr:txBody>
    </xdr:sp>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66675</xdr:colOff>
      <xdr:row>0</xdr:row>
      <xdr:rowOff>51303</xdr:rowOff>
    </xdr:from>
    <xdr:to>
      <xdr:col>1</xdr:col>
      <xdr:colOff>400050</xdr:colOff>
      <xdr:row>0</xdr:row>
      <xdr:rowOff>424946</xdr:rowOff>
    </xdr:to>
    <xdr:pic>
      <xdr:nvPicPr>
        <xdr:cNvPr id="2"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6675" y="51303"/>
          <a:ext cx="552450" cy="37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438150</xdr:colOff>
      <xdr:row>0</xdr:row>
      <xdr:rowOff>0</xdr:rowOff>
    </xdr:from>
    <xdr:to>
      <xdr:col>3</xdr:col>
      <xdr:colOff>57149</xdr:colOff>
      <xdr:row>0</xdr:row>
      <xdr:rowOff>485775</xdr:rowOff>
    </xdr:to>
    <xdr:sp macro="" textlink="">
      <xdr:nvSpPr>
        <xdr:cNvPr id="3" name="Retângulo 3">
          <a:hlinkClick xmlns:r="http://schemas.openxmlformats.org/officeDocument/2006/relationships" r:id="rId2"/>
          <a:extLst>
            <a:ext uri="{FF2B5EF4-FFF2-40B4-BE49-F238E27FC236}"/>
          </a:extLst>
        </xdr:cNvPr>
        <xdr:cNvSpPr>
          <a:spLocks/>
        </xdr:cNvSpPr>
      </xdr:nvSpPr>
      <xdr:spPr>
        <a:xfrm>
          <a:off x="657225" y="0"/>
          <a:ext cx="1038224"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SETUP</a:t>
          </a:r>
          <a:r>
            <a:rPr lang="pt-BR" sz="1100" b="1" baseline="0"/>
            <a:t> MODEL</a:t>
          </a:r>
          <a:endParaRPr lang="pt-BR" sz="1100" b="1"/>
        </a:p>
      </xdr:txBody>
    </xdr:sp>
    <xdr:clientData/>
  </xdr:twoCellAnchor>
  <xdr:twoCellAnchor editAs="absolute">
    <xdr:from>
      <xdr:col>3</xdr:col>
      <xdr:colOff>133350</xdr:colOff>
      <xdr:row>0</xdr:row>
      <xdr:rowOff>0</xdr:rowOff>
    </xdr:from>
    <xdr:to>
      <xdr:col>5</xdr:col>
      <xdr:colOff>180975</xdr:colOff>
      <xdr:row>1</xdr:row>
      <xdr:rowOff>2910</xdr:rowOff>
    </xdr:to>
    <xdr:sp macro="" textlink="">
      <xdr:nvSpPr>
        <xdr:cNvPr id="4" name="Retângulo 3">
          <a:hlinkClick xmlns:r="http://schemas.openxmlformats.org/officeDocument/2006/relationships" r:id="rId3"/>
          <a:extLst>
            <a:ext uri="{FF2B5EF4-FFF2-40B4-BE49-F238E27FC236}"/>
          </a:extLst>
        </xdr:cNvPr>
        <xdr:cNvSpPr>
          <a:spLocks/>
        </xdr:cNvSpPr>
      </xdr:nvSpPr>
      <xdr:spPr>
        <a:xfrm>
          <a:off x="1771650" y="0"/>
          <a:ext cx="1390650" cy="49821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FINANCIAL</a:t>
          </a:r>
          <a:r>
            <a:rPr lang="pt-BR" sz="1100" b="1" baseline="0">
              <a:solidFill>
                <a:sysClr val="windowText" lastClr="000000"/>
              </a:solidFill>
            </a:rPr>
            <a:t>  MODEL</a:t>
          </a:r>
          <a:endParaRPr lang="pt-BR" sz="1100" b="1">
            <a:solidFill>
              <a:sysClr val="windowText" lastClr="000000"/>
            </a:solidFill>
          </a:endParaRPr>
        </a:p>
      </xdr:txBody>
    </xdr:sp>
    <xdr:clientData/>
  </xdr:twoCellAnchor>
  <xdr:twoCellAnchor editAs="absolute">
    <xdr:from>
      <xdr:col>5</xdr:col>
      <xdr:colOff>276225</xdr:colOff>
      <xdr:row>0</xdr:row>
      <xdr:rowOff>0</xdr:rowOff>
    </xdr:from>
    <xdr:to>
      <xdr:col>6</xdr:col>
      <xdr:colOff>800100</xdr:colOff>
      <xdr:row>0</xdr:row>
      <xdr:rowOff>466725</xdr:rowOff>
    </xdr:to>
    <xdr:sp macro="" textlink="">
      <xdr:nvSpPr>
        <xdr:cNvPr id="5" name="Retângulo 3">
          <a:hlinkClick xmlns:r="http://schemas.openxmlformats.org/officeDocument/2006/relationships" r:id="rId4"/>
          <a:extLst>
            <a:ext uri="{FF2B5EF4-FFF2-40B4-BE49-F238E27FC236}"/>
          </a:extLst>
        </xdr:cNvPr>
        <xdr:cNvSpPr>
          <a:spLocks/>
        </xdr:cNvSpPr>
      </xdr:nvSpPr>
      <xdr:spPr>
        <a:xfrm>
          <a:off x="3257550" y="0"/>
          <a:ext cx="147637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DASHBOARD </a:t>
          </a:r>
          <a:r>
            <a:rPr lang="pt-BR" sz="1100" b="1" baseline="0"/>
            <a:t> MODEL</a:t>
          </a:r>
          <a:endParaRPr lang="pt-BR" sz="1100" b="1"/>
        </a:p>
      </xdr:txBody>
    </xdr:sp>
    <xdr:clientData/>
  </xdr:twoCellAnchor>
  <xdr:twoCellAnchor editAs="absolute">
    <xdr:from>
      <xdr:col>6</xdr:col>
      <xdr:colOff>771525</xdr:colOff>
      <xdr:row>0</xdr:row>
      <xdr:rowOff>0</xdr:rowOff>
    </xdr:from>
    <xdr:to>
      <xdr:col>8</xdr:col>
      <xdr:colOff>114300</xdr:colOff>
      <xdr:row>1</xdr:row>
      <xdr:rowOff>2910</xdr:rowOff>
    </xdr:to>
    <xdr:sp macro="" textlink="">
      <xdr:nvSpPr>
        <xdr:cNvPr id="6" name="Retângulo 3">
          <a:hlinkClick xmlns:r="http://schemas.openxmlformats.org/officeDocument/2006/relationships" r:id="rId5"/>
          <a:extLst>
            <a:ext uri="{FF2B5EF4-FFF2-40B4-BE49-F238E27FC236}"/>
          </a:extLst>
        </xdr:cNvPr>
        <xdr:cNvSpPr>
          <a:spLocks/>
        </xdr:cNvSpPr>
      </xdr:nvSpPr>
      <xdr:spPr>
        <a:xfrm>
          <a:off x="4705350" y="0"/>
          <a:ext cx="12477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VALUATION</a:t>
          </a:r>
          <a:endParaRPr lang="pt-BR" sz="1100" b="1"/>
        </a:p>
      </xdr:txBody>
    </xdr:sp>
    <xdr:clientData/>
  </xdr:twoCellAnchor>
  <xdr:twoCellAnchor editAs="absolute">
    <xdr:from>
      <xdr:col>12</xdr:col>
      <xdr:colOff>76200</xdr:colOff>
      <xdr:row>0</xdr:row>
      <xdr:rowOff>0</xdr:rowOff>
    </xdr:from>
    <xdr:to>
      <xdr:col>13</xdr:col>
      <xdr:colOff>600075</xdr:colOff>
      <xdr:row>1</xdr:row>
      <xdr:rowOff>2910</xdr:rowOff>
    </xdr:to>
    <xdr:sp macro="" textlink="">
      <xdr:nvSpPr>
        <xdr:cNvPr id="7" name="Retângulo 3">
          <a:hlinkClick xmlns:r="http://schemas.openxmlformats.org/officeDocument/2006/relationships" r:id="rId6"/>
          <a:extLst>
            <a:ext uri="{FF2B5EF4-FFF2-40B4-BE49-F238E27FC236}"/>
          </a:extLst>
        </xdr:cNvPr>
        <xdr:cNvSpPr>
          <a:spLocks/>
        </xdr:cNvSpPr>
      </xdr:nvSpPr>
      <xdr:spPr>
        <a:xfrm>
          <a:off x="9725025" y="0"/>
          <a:ext cx="14763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IMPORTANCE NOTES</a:t>
          </a:r>
          <a:endParaRPr lang="pt-BR" sz="1100" b="1"/>
        </a:p>
      </xdr:txBody>
    </xdr:sp>
    <xdr:clientData/>
  </xdr:twoCellAnchor>
  <xdr:twoCellAnchor editAs="absolute">
    <xdr:from>
      <xdr:col>13</xdr:col>
      <xdr:colOff>590550</xdr:colOff>
      <xdr:row>0</xdr:row>
      <xdr:rowOff>0</xdr:rowOff>
    </xdr:from>
    <xdr:to>
      <xdr:col>14</xdr:col>
      <xdr:colOff>609600</xdr:colOff>
      <xdr:row>1</xdr:row>
      <xdr:rowOff>9524</xdr:rowOff>
    </xdr:to>
    <xdr:sp macro="" textlink="">
      <xdr:nvSpPr>
        <xdr:cNvPr id="8" name="Retângulo 3">
          <a:hlinkClick xmlns:r="http://schemas.openxmlformats.org/officeDocument/2006/relationships" r:id="rId7"/>
          <a:extLst>
            <a:ext uri="{FF2B5EF4-FFF2-40B4-BE49-F238E27FC236}"/>
          </a:extLst>
        </xdr:cNvPr>
        <xdr:cNvSpPr>
          <a:spLocks/>
        </xdr:cNvSpPr>
      </xdr:nvSpPr>
      <xdr:spPr>
        <a:xfrm>
          <a:off x="11191875" y="0"/>
          <a:ext cx="971550" cy="5048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COVER</a:t>
          </a:r>
          <a:endParaRPr lang="pt-BR" sz="1100" b="1"/>
        </a:p>
      </xdr:txBody>
    </xdr:sp>
    <xdr:clientData/>
  </xdr:twoCellAnchor>
  <xdr:twoCellAnchor editAs="absolute">
    <xdr:from>
      <xdr:col>1</xdr:col>
      <xdr:colOff>0</xdr:colOff>
      <xdr:row>1</xdr:row>
      <xdr:rowOff>38100</xdr:rowOff>
    </xdr:from>
    <xdr:to>
      <xdr:col>4</xdr:col>
      <xdr:colOff>19050</xdr:colOff>
      <xdr:row>1</xdr:row>
      <xdr:rowOff>352425</xdr:rowOff>
    </xdr:to>
    <xdr:sp macro="" textlink="">
      <xdr:nvSpPr>
        <xdr:cNvPr id="9" name="Retângulo 9">
          <a:hlinkClick xmlns:r="http://schemas.openxmlformats.org/officeDocument/2006/relationships" r:id="rId3"/>
          <a:extLst>
            <a:ext uri="{FF2B5EF4-FFF2-40B4-BE49-F238E27FC236}"/>
          </a:extLst>
        </xdr:cNvPr>
        <xdr:cNvSpPr/>
      </xdr:nvSpPr>
      <xdr:spPr>
        <a:xfrm>
          <a:off x="219075" y="533400"/>
          <a:ext cx="1828800" cy="3143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INCOME</a:t>
          </a:r>
          <a:r>
            <a:rPr lang="pt-BR" sz="1100" b="1" baseline="0">
              <a:solidFill>
                <a:sysClr val="windowText" lastClr="000000"/>
              </a:solidFill>
            </a:rPr>
            <a:t> STATEMENT</a:t>
          </a:r>
          <a:endParaRPr lang="pt-BR" sz="1100" b="1">
            <a:solidFill>
              <a:sysClr val="windowText" lastClr="000000"/>
            </a:solidFill>
          </a:endParaRPr>
        </a:p>
      </xdr:txBody>
    </xdr:sp>
    <xdr:clientData/>
  </xdr:twoCellAnchor>
  <xdr:twoCellAnchor editAs="absolute">
    <xdr:from>
      <xdr:col>4</xdr:col>
      <xdr:colOff>0</xdr:colOff>
      <xdr:row>1</xdr:row>
      <xdr:rowOff>28575</xdr:rowOff>
    </xdr:from>
    <xdr:to>
      <xdr:col>6</xdr:col>
      <xdr:colOff>209550</xdr:colOff>
      <xdr:row>1</xdr:row>
      <xdr:rowOff>342900</xdr:rowOff>
    </xdr:to>
    <xdr:sp macro="" textlink="">
      <xdr:nvSpPr>
        <xdr:cNvPr id="10" name="Retângulo 9">
          <a:hlinkClick xmlns:r="http://schemas.openxmlformats.org/officeDocument/2006/relationships" r:id="rId8"/>
          <a:extLst>
            <a:ext uri="{FF2B5EF4-FFF2-40B4-BE49-F238E27FC236}"/>
          </a:extLst>
        </xdr:cNvPr>
        <xdr:cNvSpPr/>
      </xdr:nvSpPr>
      <xdr:spPr>
        <a:xfrm>
          <a:off x="2028825" y="523875"/>
          <a:ext cx="2114550" cy="314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CASH</a:t>
          </a:r>
          <a:r>
            <a:rPr lang="pt-BR" sz="1100" b="1" baseline="0">
              <a:solidFill>
                <a:schemeClr val="bg1"/>
              </a:solidFill>
            </a:rPr>
            <a:t> FLOW STATEMENT</a:t>
          </a:r>
          <a:endParaRPr lang="pt-BR" sz="1100" b="1">
            <a:solidFill>
              <a:schemeClr val="bg1"/>
            </a:solidFill>
          </a:endParaRPr>
        </a:p>
      </xdr:txBody>
    </xdr:sp>
    <xdr:clientData/>
  </xdr:twoCellAnchor>
  <xdr:twoCellAnchor editAs="absolute">
    <xdr:from>
      <xdr:col>0</xdr:col>
      <xdr:colOff>95250</xdr:colOff>
      <xdr:row>2</xdr:row>
      <xdr:rowOff>133350</xdr:rowOff>
    </xdr:from>
    <xdr:to>
      <xdr:col>1</xdr:col>
      <xdr:colOff>1137704</xdr:colOff>
      <xdr:row>2</xdr:row>
      <xdr:rowOff>447675</xdr:rowOff>
    </xdr:to>
    <xdr:sp macro="" textlink="">
      <xdr:nvSpPr>
        <xdr:cNvPr id="13" name="Retângulo 9">
          <a:hlinkClick xmlns:r="http://schemas.openxmlformats.org/officeDocument/2006/relationships" r:id="rId3"/>
          <a:extLst>
            <a:ext uri="{FF2B5EF4-FFF2-40B4-BE49-F238E27FC236}"/>
          </a:extLst>
        </xdr:cNvPr>
        <xdr:cNvSpPr/>
      </xdr:nvSpPr>
      <xdr:spPr>
        <a:xfrm>
          <a:off x="95250" y="1009650"/>
          <a:ext cx="1261529" cy="3143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FIRST YEAR</a:t>
          </a:r>
        </a:p>
      </xdr:txBody>
    </xdr:sp>
    <xdr:clientData/>
  </xdr:twoCellAnchor>
  <xdr:twoCellAnchor editAs="absolute">
    <xdr:from>
      <xdr:col>2</xdr:col>
      <xdr:colOff>0</xdr:colOff>
      <xdr:row>2</xdr:row>
      <xdr:rowOff>142875</xdr:rowOff>
    </xdr:from>
    <xdr:to>
      <xdr:col>4</xdr:col>
      <xdr:colOff>661454</xdr:colOff>
      <xdr:row>2</xdr:row>
      <xdr:rowOff>457200</xdr:rowOff>
    </xdr:to>
    <xdr:sp macro="" textlink="">
      <xdr:nvSpPr>
        <xdr:cNvPr id="14" name="Retângulo 9">
          <a:hlinkClick xmlns:r="http://schemas.openxmlformats.org/officeDocument/2006/relationships" r:id="rId9"/>
          <a:extLst>
            <a:ext uri="{FF2B5EF4-FFF2-40B4-BE49-F238E27FC236}"/>
          </a:extLst>
        </xdr:cNvPr>
        <xdr:cNvSpPr/>
      </xdr:nvSpPr>
      <xdr:spPr>
        <a:xfrm>
          <a:off x="1428750" y="1019175"/>
          <a:ext cx="1261529" cy="314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TEN YEARS</a:t>
          </a:r>
        </a:p>
      </xdr:txBody>
    </xdr:sp>
    <xdr:clientData/>
  </xdr:twoCellAnchor>
  <xdr:twoCellAnchor editAs="absolute">
    <xdr:from>
      <xdr:col>6</xdr:col>
      <xdr:colOff>180975</xdr:colOff>
      <xdr:row>1</xdr:row>
      <xdr:rowOff>38100</xdr:rowOff>
    </xdr:from>
    <xdr:to>
      <xdr:col>8</xdr:col>
      <xdr:colOff>390525</xdr:colOff>
      <xdr:row>1</xdr:row>
      <xdr:rowOff>352425</xdr:rowOff>
    </xdr:to>
    <xdr:sp macro="" textlink="">
      <xdr:nvSpPr>
        <xdr:cNvPr id="16" name="Retângulo 9">
          <a:hlinkClick xmlns:r="http://schemas.openxmlformats.org/officeDocument/2006/relationships" r:id="rId10"/>
          <a:extLst>
            <a:ext uri="{FF2B5EF4-FFF2-40B4-BE49-F238E27FC236}"/>
          </a:extLst>
        </xdr:cNvPr>
        <xdr:cNvSpPr/>
      </xdr:nvSpPr>
      <xdr:spPr>
        <a:xfrm>
          <a:off x="4114800" y="533400"/>
          <a:ext cx="2114550" cy="314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BALANCE</a:t>
          </a:r>
          <a:r>
            <a:rPr lang="pt-BR" sz="1100" b="1" baseline="0">
              <a:solidFill>
                <a:schemeClr val="bg1"/>
              </a:solidFill>
            </a:rPr>
            <a:t> SHEET</a:t>
          </a:r>
          <a:endParaRPr lang="pt-BR" sz="1100" b="1">
            <a:solidFill>
              <a:schemeClr val="bg1"/>
            </a:solidFill>
          </a:endParaRPr>
        </a:p>
      </xdr:txBody>
    </xdr:sp>
    <xdr:clientData/>
  </xdr:twoCellAnchor>
  <xdr:twoCellAnchor editAs="absolute">
    <xdr:from>
      <xdr:col>9</xdr:col>
      <xdr:colOff>238125</xdr:colOff>
      <xdr:row>0</xdr:row>
      <xdr:rowOff>114300</xdr:rowOff>
    </xdr:from>
    <xdr:to>
      <xdr:col>10</xdr:col>
      <xdr:colOff>543979</xdr:colOff>
      <xdr:row>0</xdr:row>
      <xdr:rowOff>422085</xdr:rowOff>
    </xdr:to>
    <xdr:sp macro="" textlink="">
      <xdr:nvSpPr>
        <xdr:cNvPr id="17" name="Retângulo 8">
          <a:hlinkClick xmlns:r="http://schemas.openxmlformats.org/officeDocument/2006/relationships" r:id="rId11"/>
          <a:extLst>
            <a:ext uri="{FF2B5EF4-FFF2-40B4-BE49-F238E27FC236}"/>
          </a:extLst>
        </xdr:cNvPr>
        <xdr:cNvSpPr/>
      </xdr:nvSpPr>
      <xdr:spPr>
        <a:xfrm>
          <a:off x="7029450" y="114300"/>
          <a:ext cx="1258354" cy="307785"/>
        </a:xfrm>
        <a:prstGeom prst="rect">
          <a:avLst/>
        </a:prstGeom>
        <a:solidFill>
          <a:srgbClr val="00206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WORKPAPER</a:t>
          </a:r>
        </a:p>
      </xdr:txBody>
    </xdr:sp>
    <xdr:clientData/>
  </xdr:twoCellAnchor>
  <xdr:twoCellAnchor editAs="absolute">
    <xdr:from>
      <xdr:col>7</xdr:col>
      <xdr:colOff>895350</xdr:colOff>
      <xdr:row>0</xdr:row>
      <xdr:rowOff>9525</xdr:rowOff>
    </xdr:from>
    <xdr:to>
      <xdr:col>9</xdr:col>
      <xdr:colOff>466725</xdr:colOff>
      <xdr:row>1</xdr:row>
      <xdr:rowOff>12435</xdr:rowOff>
    </xdr:to>
    <xdr:sp macro="" textlink="">
      <xdr:nvSpPr>
        <xdr:cNvPr id="21" name="Retângulo 3">
          <a:hlinkClick xmlns:r="http://schemas.openxmlformats.org/officeDocument/2006/relationships" r:id="rId12"/>
          <a:extLst>
            <a:ext uri="{FF2B5EF4-FFF2-40B4-BE49-F238E27FC236}"/>
          </a:extLst>
        </xdr:cNvPr>
        <xdr:cNvSpPr>
          <a:spLocks/>
        </xdr:cNvSpPr>
      </xdr:nvSpPr>
      <xdr:spPr>
        <a:xfrm>
          <a:off x="5781675" y="9525"/>
          <a:ext cx="14763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ANALYSIS</a:t>
          </a:r>
        </a:p>
      </xdr:txBody>
    </xdr:sp>
    <xdr:clientData/>
  </xdr:twoCellAnchor>
  <xdr:twoCellAnchor editAs="absolute">
    <xdr:from>
      <xdr:col>10</xdr:col>
      <xdr:colOff>676275</xdr:colOff>
      <xdr:row>0</xdr:row>
      <xdr:rowOff>0</xdr:rowOff>
    </xdr:from>
    <xdr:to>
      <xdr:col>12</xdr:col>
      <xdr:colOff>95250</xdr:colOff>
      <xdr:row>0</xdr:row>
      <xdr:rowOff>466725</xdr:rowOff>
    </xdr:to>
    <xdr:sp macro="" textlink="">
      <xdr:nvSpPr>
        <xdr:cNvPr id="23" name="Retângulo 3">
          <a:hlinkClick xmlns:r="http://schemas.openxmlformats.org/officeDocument/2006/relationships" r:id="rId13"/>
          <a:extLst>
            <a:ext uri="{FF2B5EF4-FFF2-40B4-BE49-F238E27FC236}"/>
          </a:extLst>
        </xdr:cNvPr>
        <xdr:cNvSpPr>
          <a:spLocks/>
        </xdr:cNvSpPr>
      </xdr:nvSpPr>
      <xdr:spPr>
        <a:xfrm>
          <a:off x="8420100" y="0"/>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oneCell">
    <xdr:from>
      <xdr:col>0</xdr:col>
      <xdr:colOff>0</xdr:colOff>
      <xdr:row>3</xdr:row>
      <xdr:rowOff>9525</xdr:rowOff>
    </xdr:from>
    <xdr:to>
      <xdr:col>28</xdr:col>
      <xdr:colOff>9525</xdr:colOff>
      <xdr:row>60</xdr:row>
      <xdr:rowOff>38100</xdr:rowOff>
    </xdr:to>
    <xdr:pic>
      <xdr:nvPicPr>
        <xdr:cNvPr id="24" name="Picture 23"/>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1457325"/>
          <a:ext cx="13620750" cy="840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0</xdr:colOff>
      <xdr:row>1</xdr:row>
      <xdr:rowOff>0</xdr:rowOff>
    </xdr:from>
    <xdr:to>
      <xdr:col>3</xdr:col>
      <xdr:colOff>658279</xdr:colOff>
      <xdr:row>1</xdr:row>
      <xdr:rowOff>307785</xdr:rowOff>
    </xdr:to>
    <xdr:sp macro="" textlink="">
      <xdr:nvSpPr>
        <xdr:cNvPr id="16" name="Retângulo 8">
          <a:hlinkClick xmlns:r="http://schemas.openxmlformats.org/officeDocument/2006/relationships" r:id="rId1"/>
          <a:extLst>
            <a:ext uri="{FF2B5EF4-FFF2-40B4-BE49-F238E27FC236}"/>
          </a:extLst>
        </xdr:cNvPr>
        <xdr:cNvSpPr/>
      </xdr:nvSpPr>
      <xdr:spPr>
        <a:xfrm>
          <a:off x="561975" y="495300"/>
          <a:ext cx="1258354" cy="30778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INPUT</a:t>
          </a:r>
          <a:r>
            <a:rPr lang="pt-BR" sz="1100" b="1" baseline="0">
              <a:solidFill>
                <a:sysClr val="windowText" lastClr="000000"/>
              </a:solidFill>
            </a:rPr>
            <a:t> DATA</a:t>
          </a:r>
          <a:endParaRPr lang="pt-BR" sz="1100" b="1">
            <a:solidFill>
              <a:sysClr val="windowText" lastClr="000000"/>
            </a:solidFill>
          </a:endParaRPr>
        </a:p>
      </xdr:txBody>
    </xdr:sp>
    <xdr:clientData/>
  </xdr:twoCellAnchor>
  <xdr:twoCellAnchor editAs="absolute">
    <xdr:from>
      <xdr:col>5</xdr:col>
      <xdr:colOff>0</xdr:colOff>
      <xdr:row>1</xdr:row>
      <xdr:rowOff>0</xdr:rowOff>
    </xdr:from>
    <xdr:to>
      <xdr:col>7</xdr:col>
      <xdr:colOff>204254</xdr:colOff>
      <xdr:row>1</xdr:row>
      <xdr:rowOff>307785</xdr:rowOff>
    </xdr:to>
    <xdr:sp macro="" textlink="">
      <xdr:nvSpPr>
        <xdr:cNvPr id="17" name="Retângulo 9">
          <a:hlinkClick xmlns:r="http://schemas.openxmlformats.org/officeDocument/2006/relationships" r:id="rId2"/>
          <a:extLst>
            <a:ext uri="{FF2B5EF4-FFF2-40B4-BE49-F238E27FC236}"/>
          </a:extLst>
        </xdr:cNvPr>
        <xdr:cNvSpPr/>
      </xdr:nvSpPr>
      <xdr:spPr>
        <a:xfrm>
          <a:off x="2066925" y="495300"/>
          <a:ext cx="1261529" cy="307785"/>
        </a:xfrm>
        <a:prstGeom prst="rect">
          <a:avLst/>
        </a:prstGeom>
        <a:solidFill>
          <a:srgbClr val="0069B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STARTUP COST</a:t>
          </a:r>
        </a:p>
      </xdr:txBody>
    </xdr:sp>
    <xdr:clientData/>
  </xdr:twoCellAnchor>
  <xdr:twoCellAnchor editAs="absolute">
    <xdr:from>
      <xdr:col>7</xdr:col>
      <xdr:colOff>457200</xdr:colOff>
      <xdr:row>1</xdr:row>
      <xdr:rowOff>19050</xdr:rowOff>
    </xdr:from>
    <xdr:to>
      <xdr:col>9</xdr:col>
      <xdr:colOff>366179</xdr:colOff>
      <xdr:row>1</xdr:row>
      <xdr:rowOff>326835</xdr:rowOff>
    </xdr:to>
    <xdr:sp macro="" textlink="">
      <xdr:nvSpPr>
        <xdr:cNvPr id="19" name="Retângulo 9">
          <a:hlinkClick xmlns:r="http://schemas.openxmlformats.org/officeDocument/2006/relationships" r:id="rId3"/>
          <a:extLst>
            <a:ext uri="{FF2B5EF4-FFF2-40B4-BE49-F238E27FC236}"/>
          </a:extLst>
        </xdr:cNvPr>
        <xdr:cNvSpPr/>
      </xdr:nvSpPr>
      <xdr:spPr>
        <a:xfrm>
          <a:off x="3581400" y="514350"/>
          <a:ext cx="1261529" cy="307785"/>
        </a:xfrm>
        <a:prstGeom prst="rect">
          <a:avLst/>
        </a:prstGeom>
        <a:solidFill>
          <a:srgbClr val="0069B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SEASONALTY</a:t>
          </a:r>
        </a:p>
      </xdr:txBody>
    </xdr:sp>
    <xdr:clientData/>
  </xdr:twoCellAnchor>
  <xdr:twoCellAnchor editAs="oneCell">
    <xdr:from>
      <xdr:col>0</xdr:col>
      <xdr:colOff>0</xdr:colOff>
      <xdr:row>0</xdr:row>
      <xdr:rowOff>0</xdr:rowOff>
    </xdr:from>
    <xdr:to>
      <xdr:col>2</xdr:col>
      <xdr:colOff>28575</xdr:colOff>
      <xdr:row>0</xdr:row>
      <xdr:rowOff>399412</xdr:rowOff>
    </xdr:to>
    <xdr:pic>
      <xdr:nvPicPr>
        <xdr:cNvPr id="23" name="Picture 4">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0" y="0"/>
          <a:ext cx="590550" cy="399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66675</xdr:colOff>
      <xdr:row>0</xdr:row>
      <xdr:rowOff>0</xdr:rowOff>
    </xdr:from>
    <xdr:to>
      <xdr:col>3</xdr:col>
      <xdr:colOff>380999</xdr:colOff>
      <xdr:row>0</xdr:row>
      <xdr:rowOff>485775</xdr:rowOff>
    </xdr:to>
    <xdr:sp macro="" textlink="">
      <xdr:nvSpPr>
        <xdr:cNvPr id="25" name="Retângulo 3">
          <a:hlinkClick xmlns:r="http://schemas.openxmlformats.org/officeDocument/2006/relationships" r:id="rId1"/>
          <a:extLst>
            <a:ext uri="{FF2B5EF4-FFF2-40B4-BE49-F238E27FC236}"/>
          </a:extLst>
        </xdr:cNvPr>
        <xdr:cNvSpPr>
          <a:spLocks/>
        </xdr:cNvSpPr>
      </xdr:nvSpPr>
      <xdr:spPr>
        <a:xfrm>
          <a:off x="628650" y="0"/>
          <a:ext cx="914399" cy="4857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SETUP</a:t>
          </a:r>
          <a:r>
            <a:rPr lang="pt-BR" sz="1100" b="1" baseline="0">
              <a:solidFill>
                <a:sysClr val="windowText" lastClr="000000"/>
              </a:solidFill>
            </a:rPr>
            <a:t> MODEL</a:t>
          </a:r>
          <a:endParaRPr lang="pt-BR" sz="1100" b="1">
            <a:solidFill>
              <a:sysClr val="windowText" lastClr="000000"/>
            </a:solidFill>
          </a:endParaRPr>
        </a:p>
      </xdr:txBody>
    </xdr:sp>
    <xdr:clientData/>
  </xdr:twoCellAnchor>
  <xdr:twoCellAnchor editAs="absolute">
    <xdr:from>
      <xdr:col>3</xdr:col>
      <xdr:colOff>257175</xdr:colOff>
      <xdr:row>0</xdr:row>
      <xdr:rowOff>9525</xdr:rowOff>
    </xdr:from>
    <xdr:to>
      <xdr:col>6</xdr:col>
      <xdr:colOff>209550</xdr:colOff>
      <xdr:row>1</xdr:row>
      <xdr:rowOff>12435</xdr:rowOff>
    </xdr:to>
    <xdr:sp macro="" textlink="">
      <xdr:nvSpPr>
        <xdr:cNvPr id="27" name="Retângulo 3">
          <a:hlinkClick xmlns:r="http://schemas.openxmlformats.org/officeDocument/2006/relationships" r:id="rId6"/>
          <a:extLst>
            <a:ext uri="{FF2B5EF4-FFF2-40B4-BE49-F238E27FC236}"/>
          </a:extLst>
        </xdr:cNvPr>
        <xdr:cNvSpPr>
          <a:spLocks/>
        </xdr:cNvSpPr>
      </xdr:nvSpPr>
      <xdr:spPr>
        <a:xfrm>
          <a:off x="1419225" y="9525"/>
          <a:ext cx="1238250"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FINANCIAL  MODEL</a:t>
          </a:r>
        </a:p>
      </xdr:txBody>
    </xdr:sp>
    <xdr:clientData/>
  </xdr:twoCellAnchor>
  <xdr:twoCellAnchor editAs="absolute">
    <xdr:from>
      <xdr:col>5</xdr:col>
      <xdr:colOff>276225</xdr:colOff>
      <xdr:row>0</xdr:row>
      <xdr:rowOff>9525</xdr:rowOff>
    </xdr:from>
    <xdr:to>
      <xdr:col>7</xdr:col>
      <xdr:colOff>542925</xdr:colOff>
      <xdr:row>0</xdr:row>
      <xdr:rowOff>476250</xdr:rowOff>
    </xdr:to>
    <xdr:sp macro="" textlink="">
      <xdr:nvSpPr>
        <xdr:cNvPr id="29" name="Retângulo 3">
          <a:hlinkClick xmlns:r="http://schemas.openxmlformats.org/officeDocument/2006/relationships" r:id="rId7"/>
          <a:extLst>
            <a:ext uri="{FF2B5EF4-FFF2-40B4-BE49-F238E27FC236}"/>
          </a:extLst>
        </xdr:cNvPr>
        <xdr:cNvSpPr>
          <a:spLocks/>
        </xdr:cNvSpPr>
      </xdr:nvSpPr>
      <xdr:spPr>
        <a:xfrm>
          <a:off x="2343150" y="9525"/>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DASHBOARD  MODEL</a:t>
          </a:r>
        </a:p>
      </xdr:txBody>
    </xdr:sp>
    <xdr:clientData/>
  </xdr:twoCellAnchor>
  <xdr:twoCellAnchor editAs="absolute">
    <xdr:from>
      <xdr:col>7</xdr:col>
      <xdr:colOff>533400</xdr:colOff>
      <xdr:row>0</xdr:row>
      <xdr:rowOff>0</xdr:rowOff>
    </xdr:from>
    <xdr:to>
      <xdr:col>9</xdr:col>
      <xdr:colOff>276225</xdr:colOff>
      <xdr:row>1</xdr:row>
      <xdr:rowOff>2910</xdr:rowOff>
    </xdr:to>
    <xdr:sp macro="" textlink="">
      <xdr:nvSpPr>
        <xdr:cNvPr id="31" name="Retângulo 3">
          <a:hlinkClick xmlns:r="http://schemas.openxmlformats.org/officeDocument/2006/relationships" r:id="rId8"/>
          <a:extLst>
            <a:ext uri="{FF2B5EF4-FFF2-40B4-BE49-F238E27FC236}"/>
          </a:extLst>
        </xdr:cNvPr>
        <xdr:cNvSpPr>
          <a:spLocks/>
        </xdr:cNvSpPr>
      </xdr:nvSpPr>
      <xdr:spPr>
        <a:xfrm>
          <a:off x="3657600" y="0"/>
          <a:ext cx="10953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VALUATION</a:t>
          </a:r>
        </a:p>
      </xdr:txBody>
    </xdr:sp>
    <xdr:clientData/>
  </xdr:twoCellAnchor>
  <xdr:twoCellAnchor editAs="absolute">
    <xdr:from>
      <xdr:col>9</xdr:col>
      <xdr:colOff>133350</xdr:colOff>
      <xdr:row>0</xdr:row>
      <xdr:rowOff>0</xdr:rowOff>
    </xdr:from>
    <xdr:to>
      <xdr:col>11</xdr:col>
      <xdr:colOff>28575</xdr:colOff>
      <xdr:row>1</xdr:row>
      <xdr:rowOff>2910</xdr:rowOff>
    </xdr:to>
    <xdr:sp macro="" textlink="">
      <xdr:nvSpPr>
        <xdr:cNvPr id="33" name="Retângulo 3">
          <a:hlinkClick xmlns:r="http://schemas.openxmlformats.org/officeDocument/2006/relationships" r:id="rId9"/>
          <a:extLst>
            <a:ext uri="{FF2B5EF4-FFF2-40B4-BE49-F238E27FC236}"/>
          </a:extLst>
        </xdr:cNvPr>
        <xdr:cNvSpPr>
          <a:spLocks/>
        </xdr:cNvSpPr>
      </xdr:nvSpPr>
      <xdr:spPr>
        <a:xfrm>
          <a:off x="4610100" y="0"/>
          <a:ext cx="12477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panose="020B0604030504040204" pitchFamily="34" charset="0"/>
              <a:ea typeface="Tahoma" panose="020B0604030504040204" pitchFamily="34" charset="0"/>
              <a:cs typeface="Tahoma" panose="020B0604030504040204" pitchFamily="34" charset="0"/>
            </a:rPr>
            <a:t>ANALYSIS</a:t>
          </a:r>
        </a:p>
      </xdr:txBody>
    </xdr:sp>
    <xdr:clientData/>
  </xdr:twoCellAnchor>
  <xdr:twoCellAnchor editAs="absolute">
    <xdr:from>
      <xdr:col>10</xdr:col>
      <xdr:colOff>590550</xdr:colOff>
      <xdr:row>0</xdr:row>
      <xdr:rowOff>104775</xdr:rowOff>
    </xdr:from>
    <xdr:to>
      <xdr:col>12</xdr:col>
      <xdr:colOff>496354</xdr:colOff>
      <xdr:row>0</xdr:row>
      <xdr:rowOff>412560</xdr:rowOff>
    </xdr:to>
    <xdr:sp macro="" textlink="">
      <xdr:nvSpPr>
        <xdr:cNvPr id="35" name="Retângulo 8">
          <a:hlinkClick xmlns:r="http://schemas.openxmlformats.org/officeDocument/2006/relationships" r:id="rId10"/>
          <a:extLst>
            <a:ext uri="{FF2B5EF4-FFF2-40B4-BE49-F238E27FC236}"/>
          </a:extLst>
        </xdr:cNvPr>
        <xdr:cNvSpPr/>
      </xdr:nvSpPr>
      <xdr:spPr>
        <a:xfrm>
          <a:off x="5743575" y="104775"/>
          <a:ext cx="1258354" cy="307785"/>
        </a:xfrm>
        <a:prstGeom prst="rect">
          <a:avLst/>
        </a:prstGeom>
        <a:solidFill>
          <a:srgbClr val="00206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WORKPAPER</a:t>
          </a:r>
        </a:p>
      </xdr:txBody>
    </xdr:sp>
    <xdr:clientData/>
  </xdr:twoCellAnchor>
  <xdr:twoCellAnchor editAs="absolute">
    <xdr:from>
      <xdr:col>12</xdr:col>
      <xdr:colOff>504825</xdr:colOff>
      <xdr:row>0</xdr:row>
      <xdr:rowOff>28575</xdr:rowOff>
    </xdr:from>
    <xdr:to>
      <xdr:col>14</xdr:col>
      <xdr:colOff>476250</xdr:colOff>
      <xdr:row>1</xdr:row>
      <xdr:rowOff>0</xdr:rowOff>
    </xdr:to>
    <xdr:sp macro="" textlink="">
      <xdr:nvSpPr>
        <xdr:cNvPr id="37" name="Retângulo 3">
          <a:hlinkClick xmlns:r="http://schemas.openxmlformats.org/officeDocument/2006/relationships" r:id="rId11"/>
          <a:extLst>
            <a:ext uri="{FF2B5EF4-FFF2-40B4-BE49-F238E27FC236}"/>
          </a:extLst>
        </xdr:cNvPr>
        <xdr:cNvSpPr>
          <a:spLocks/>
        </xdr:cNvSpPr>
      </xdr:nvSpPr>
      <xdr:spPr>
        <a:xfrm>
          <a:off x="7010400" y="28575"/>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absolute">
    <xdr:from>
      <xdr:col>17</xdr:col>
      <xdr:colOff>571500</xdr:colOff>
      <xdr:row>0</xdr:row>
      <xdr:rowOff>19050</xdr:rowOff>
    </xdr:from>
    <xdr:to>
      <xdr:col>19</xdr:col>
      <xdr:colOff>114300</xdr:colOff>
      <xdr:row>1</xdr:row>
      <xdr:rowOff>28575</xdr:rowOff>
    </xdr:to>
    <xdr:sp macro="" textlink="">
      <xdr:nvSpPr>
        <xdr:cNvPr id="41" name="Retângulo 3">
          <a:hlinkClick xmlns:r="http://schemas.openxmlformats.org/officeDocument/2006/relationships" r:id="rId12"/>
          <a:extLst>
            <a:ext uri="{FF2B5EF4-FFF2-40B4-BE49-F238E27FC236}"/>
          </a:extLst>
        </xdr:cNvPr>
        <xdr:cNvSpPr>
          <a:spLocks/>
        </xdr:cNvSpPr>
      </xdr:nvSpPr>
      <xdr:spPr>
        <a:xfrm>
          <a:off x="9886950" y="19050"/>
          <a:ext cx="895350" cy="504825"/>
        </a:xfrm>
        <a:prstGeom prst="rect">
          <a:avLst/>
        </a:prstGeom>
        <a:solidFill>
          <a:schemeClr val="tx1"/>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chemeClr val="bg1"/>
              </a:solidFill>
              <a:effectLst/>
              <a:uLnTx/>
              <a:uFillTx/>
              <a:latin typeface="Tahoma"/>
              <a:ea typeface="Tahoma"/>
              <a:cs typeface="Tahoma"/>
            </a:rPr>
            <a:t>COVER</a:t>
          </a:r>
        </a:p>
      </xdr:txBody>
    </xdr:sp>
    <xdr:clientData/>
  </xdr:twoCellAnchor>
  <xdr:twoCellAnchor editAs="absolute">
    <xdr:from>
      <xdr:col>15</xdr:col>
      <xdr:colOff>0</xdr:colOff>
      <xdr:row>0</xdr:row>
      <xdr:rowOff>19050</xdr:rowOff>
    </xdr:from>
    <xdr:to>
      <xdr:col>17</xdr:col>
      <xdr:colOff>466725</xdr:colOff>
      <xdr:row>1</xdr:row>
      <xdr:rowOff>21960</xdr:rowOff>
    </xdr:to>
    <xdr:sp macro="" textlink="">
      <xdr:nvSpPr>
        <xdr:cNvPr id="43" name="Retângulo 3">
          <a:hlinkClick xmlns:r="http://schemas.openxmlformats.org/officeDocument/2006/relationships" r:id="rId13"/>
          <a:extLst>
            <a:ext uri="{FF2B5EF4-FFF2-40B4-BE49-F238E27FC236}"/>
          </a:extLst>
        </xdr:cNvPr>
        <xdr:cNvSpPr>
          <a:spLocks/>
        </xdr:cNvSpPr>
      </xdr:nvSpPr>
      <xdr:spPr>
        <a:xfrm>
          <a:off x="8534400" y="19050"/>
          <a:ext cx="12477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IMPORTANCE NOTES</a:t>
          </a:r>
        </a:p>
      </xdr:txBody>
    </xdr:sp>
    <xdr:clientData/>
  </xdr:twoCellAnchor>
  <xdr:twoCellAnchor editAs="oneCell">
    <xdr:from>
      <xdr:col>0</xdr:col>
      <xdr:colOff>0</xdr:colOff>
      <xdr:row>3</xdr:row>
      <xdr:rowOff>9525</xdr:rowOff>
    </xdr:from>
    <xdr:to>
      <xdr:col>49</xdr:col>
      <xdr:colOff>9525</xdr:colOff>
      <xdr:row>104</xdr:row>
      <xdr:rowOff>38100</xdr:rowOff>
    </xdr:to>
    <xdr:pic>
      <xdr:nvPicPr>
        <xdr:cNvPr id="20" name="Picture 19"/>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1457325"/>
          <a:ext cx="29441775" cy="13573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28575</xdr:colOff>
      <xdr:row>2</xdr:row>
      <xdr:rowOff>35961</xdr:rowOff>
    </xdr:from>
    <xdr:ext cx="8175058" cy="463781"/>
    <xdr:sp macro="" textlink="">
      <xdr:nvSpPr>
        <xdr:cNvPr id="2" name="Rectangle 1"/>
        <xdr:cNvSpPr/>
      </xdr:nvSpPr>
      <xdr:spPr>
        <a:xfrm>
          <a:off x="28575" y="912261"/>
          <a:ext cx="8175058" cy="463781"/>
        </a:xfrm>
        <a:prstGeom prst="rect">
          <a:avLst/>
        </a:prstGeom>
        <a:noFill/>
      </xdr:spPr>
      <xdr:txBody>
        <a:bodyPr wrap="none" lIns="91440" tIns="45720" rIns="91440" bIns="45720">
          <a:spAutoFit/>
        </a:bodyPr>
        <a:lstStyle/>
        <a:p>
          <a:pPr algn="ctr"/>
          <a:r>
            <a:rPr lang="en-US" sz="24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Author: Drs. Agustinus Agus Purwanto, SE MM CHA </a:t>
          </a:r>
        </a:p>
      </xdr:txBody>
    </xdr:sp>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66675</xdr:colOff>
      <xdr:row>0</xdr:row>
      <xdr:rowOff>51303</xdr:rowOff>
    </xdr:from>
    <xdr:to>
      <xdr:col>1</xdr:col>
      <xdr:colOff>400050</xdr:colOff>
      <xdr:row>0</xdr:row>
      <xdr:rowOff>424946</xdr:rowOff>
    </xdr:to>
    <xdr:pic>
      <xdr:nvPicPr>
        <xdr:cNvPr id="2"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6675" y="51303"/>
          <a:ext cx="552450" cy="37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438150</xdr:colOff>
      <xdr:row>0</xdr:row>
      <xdr:rowOff>0</xdr:rowOff>
    </xdr:from>
    <xdr:to>
      <xdr:col>3</xdr:col>
      <xdr:colOff>57149</xdr:colOff>
      <xdr:row>0</xdr:row>
      <xdr:rowOff>485775</xdr:rowOff>
    </xdr:to>
    <xdr:sp macro="" textlink="">
      <xdr:nvSpPr>
        <xdr:cNvPr id="3" name="Retângulo 3">
          <a:hlinkClick xmlns:r="http://schemas.openxmlformats.org/officeDocument/2006/relationships" r:id="rId2"/>
          <a:extLst>
            <a:ext uri="{FF2B5EF4-FFF2-40B4-BE49-F238E27FC236}"/>
          </a:extLst>
        </xdr:cNvPr>
        <xdr:cNvSpPr>
          <a:spLocks/>
        </xdr:cNvSpPr>
      </xdr:nvSpPr>
      <xdr:spPr>
        <a:xfrm>
          <a:off x="657225" y="0"/>
          <a:ext cx="1038224"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SETUP</a:t>
          </a:r>
          <a:r>
            <a:rPr lang="pt-BR" sz="1100" b="1" baseline="0"/>
            <a:t> MODEL</a:t>
          </a:r>
          <a:endParaRPr lang="pt-BR" sz="1100" b="1"/>
        </a:p>
      </xdr:txBody>
    </xdr:sp>
    <xdr:clientData/>
  </xdr:twoCellAnchor>
  <xdr:twoCellAnchor editAs="absolute">
    <xdr:from>
      <xdr:col>3</xdr:col>
      <xdr:colOff>104775</xdr:colOff>
      <xdr:row>0</xdr:row>
      <xdr:rowOff>0</xdr:rowOff>
    </xdr:from>
    <xdr:to>
      <xdr:col>18</xdr:col>
      <xdr:colOff>57150</xdr:colOff>
      <xdr:row>1</xdr:row>
      <xdr:rowOff>2910</xdr:rowOff>
    </xdr:to>
    <xdr:sp macro="" textlink="">
      <xdr:nvSpPr>
        <xdr:cNvPr id="4" name="Retângulo 3">
          <a:hlinkClick xmlns:r="http://schemas.openxmlformats.org/officeDocument/2006/relationships" r:id="rId3"/>
          <a:extLst>
            <a:ext uri="{FF2B5EF4-FFF2-40B4-BE49-F238E27FC236}"/>
          </a:extLst>
        </xdr:cNvPr>
        <xdr:cNvSpPr>
          <a:spLocks/>
        </xdr:cNvSpPr>
      </xdr:nvSpPr>
      <xdr:spPr>
        <a:xfrm>
          <a:off x="1743075" y="0"/>
          <a:ext cx="1390650" cy="49821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FINANCIAL</a:t>
          </a:r>
          <a:r>
            <a:rPr lang="pt-BR" sz="1100" b="1" baseline="0">
              <a:solidFill>
                <a:sysClr val="windowText" lastClr="000000"/>
              </a:solidFill>
            </a:rPr>
            <a:t>  MODEL</a:t>
          </a:r>
          <a:endParaRPr lang="pt-BR" sz="1100" b="1">
            <a:solidFill>
              <a:sysClr val="windowText" lastClr="000000"/>
            </a:solidFill>
          </a:endParaRPr>
        </a:p>
      </xdr:txBody>
    </xdr:sp>
    <xdr:clientData/>
  </xdr:twoCellAnchor>
  <xdr:twoCellAnchor editAs="absolute">
    <xdr:from>
      <xdr:col>18</xdr:col>
      <xdr:colOff>104775</xdr:colOff>
      <xdr:row>0</xdr:row>
      <xdr:rowOff>0</xdr:rowOff>
    </xdr:from>
    <xdr:to>
      <xdr:col>19</xdr:col>
      <xdr:colOff>533400</xdr:colOff>
      <xdr:row>0</xdr:row>
      <xdr:rowOff>466725</xdr:rowOff>
    </xdr:to>
    <xdr:sp macro="" textlink="">
      <xdr:nvSpPr>
        <xdr:cNvPr id="5" name="Retângulo 3">
          <a:hlinkClick xmlns:r="http://schemas.openxmlformats.org/officeDocument/2006/relationships" r:id="rId4"/>
          <a:extLst>
            <a:ext uri="{FF2B5EF4-FFF2-40B4-BE49-F238E27FC236}"/>
          </a:extLst>
        </xdr:cNvPr>
        <xdr:cNvSpPr>
          <a:spLocks/>
        </xdr:cNvSpPr>
      </xdr:nvSpPr>
      <xdr:spPr>
        <a:xfrm>
          <a:off x="3181350" y="0"/>
          <a:ext cx="147637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DASHBOARD </a:t>
          </a:r>
          <a:r>
            <a:rPr lang="pt-BR" sz="1100" b="1" baseline="0"/>
            <a:t> MODEL</a:t>
          </a:r>
          <a:endParaRPr lang="pt-BR" sz="1100" b="1"/>
        </a:p>
      </xdr:txBody>
    </xdr:sp>
    <xdr:clientData/>
  </xdr:twoCellAnchor>
  <xdr:twoCellAnchor editAs="absolute">
    <xdr:from>
      <xdr:col>19</xdr:col>
      <xdr:colOff>523875</xdr:colOff>
      <xdr:row>0</xdr:row>
      <xdr:rowOff>0</xdr:rowOff>
    </xdr:from>
    <xdr:to>
      <xdr:col>20</xdr:col>
      <xdr:colOff>723900</xdr:colOff>
      <xdr:row>1</xdr:row>
      <xdr:rowOff>2910</xdr:rowOff>
    </xdr:to>
    <xdr:sp macro="" textlink="">
      <xdr:nvSpPr>
        <xdr:cNvPr id="6" name="Retângulo 3">
          <a:hlinkClick xmlns:r="http://schemas.openxmlformats.org/officeDocument/2006/relationships" r:id="rId5"/>
          <a:extLst>
            <a:ext uri="{FF2B5EF4-FFF2-40B4-BE49-F238E27FC236}"/>
          </a:extLst>
        </xdr:cNvPr>
        <xdr:cNvSpPr>
          <a:spLocks/>
        </xdr:cNvSpPr>
      </xdr:nvSpPr>
      <xdr:spPr>
        <a:xfrm>
          <a:off x="4648200" y="0"/>
          <a:ext cx="12477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VALUATION</a:t>
          </a:r>
          <a:endParaRPr lang="pt-BR" sz="1100" b="1"/>
        </a:p>
      </xdr:txBody>
    </xdr:sp>
    <xdr:clientData/>
  </xdr:twoCellAnchor>
  <xdr:twoCellAnchor editAs="absolute">
    <xdr:from>
      <xdr:col>24</xdr:col>
      <xdr:colOff>304800</xdr:colOff>
      <xdr:row>0</xdr:row>
      <xdr:rowOff>0</xdr:rowOff>
    </xdr:from>
    <xdr:to>
      <xdr:col>25</xdr:col>
      <xdr:colOff>733425</xdr:colOff>
      <xdr:row>1</xdr:row>
      <xdr:rowOff>2910</xdr:rowOff>
    </xdr:to>
    <xdr:sp macro="" textlink="">
      <xdr:nvSpPr>
        <xdr:cNvPr id="7" name="Retângulo 3">
          <a:hlinkClick xmlns:r="http://schemas.openxmlformats.org/officeDocument/2006/relationships" r:id="rId6"/>
          <a:extLst>
            <a:ext uri="{FF2B5EF4-FFF2-40B4-BE49-F238E27FC236}"/>
          </a:extLst>
        </xdr:cNvPr>
        <xdr:cNvSpPr>
          <a:spLocks/>
        </xdr:cNvSpPr>
      </xdr:nvSpPr>
      <xdr:spPr>
        <a:xfrm>
          <a:off x="9667875" y="0"/>
          <a:ext cx="14763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IMPORTANCE NOTES</a:t>
          </a:r>
          <a:endParaRPr lang="pt-BR" sz="1100" b="1"/>
        </a:p>
      </xdr:txBody>
    </xdr:sp>
    <xdr:clientData/>
  </xdr:twoCellAnchor>
  <xdr:twoCellAnchor editAs="absolute">
    <xdr:from>
      <xdr:col>25</xdr:col>
      <xdr:colOff>657225</xdr:colOff>
      <xdr:row>0</xdr:row>
      <xdr:rowOff>0</xdr:rowOff>
    </xdr:from>
    <xdr:to>
      <xdr:col>26</xdr:col>
      <xdr:colOff>581025</xdr:colOff>
      <xdr:row>1</xdr:row>
      <xdr:rowOff>9524</xdr:rowOff>
    </xdr:to>
    <xdr:sp macro="" textlink="">
      <xdr:nvSpPr>
        <xdr:cNvPr id="8" name="Retângulo 3">
          <a:hlinkClick xmlns:r="http://schemas.openxmlformats.org/officeDocument/2006/relationships" r:id="rId7"/>
          <a:extLst>
            <a:ext uri="{FF2B5EF4-FFF2-40B4-BE49-F238E27FC236}"/>
          </a:extLst>
        </xdr:cNvPr>
        <xdr:cNvSpPr>
          <a:spLocks/>
        </xdr:cNvSpPr>
      </xdr:nvSpPr>
      <xdr:spPr>
        <a:xfrm>
          <a:off x="11068050" y="0"/>
          <a:ext cx="971550" cy="5048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COVER</a:t>
          </a:r>
          <a:endParaRPr lang="pt-BR" sz="1100" b="1"/>
        </a:p>
      </xdr:txBody>
    </xdr:sp>
    <xdr:clientData/>
  </xdr:twoCellAnchor>
  <xdr:twoCellAnchor editAs="absolute">
    <xdr:from>
      <xdr:col>1</xdr:col>
      <xdr:colOff>0</xdr:colOff>
      <xdr:row>2</xdr:row>
      <xdr:rowOff>161925</xdr:rowOff>
    </xdr:from>
    <xdr:to>
      <xdr:col>2</xdr:col>
      <xdr:colOff>51854</xdr:colOff>
      <xdr:row>2</xdr:row>
      <xdr:rowOff>476250</xdr:rowOff>
    </xdr:to>
    <xdr:sp macro="" textlink="">
      <xdr:nvSpPr>
        <xdr:cNvPr id="9" name="Retângulo 9">
          <a:hlinkClick xmlns:r="http://schemas.openxmlformats.org/officeDocument/2006/relationships" r:id="rId3"/>
          <a:extLst>
            <a:ext uri="{FF2B5EF4-FFF2-40B4-BE49-F238E27FC236}"/>
          </a:extLst>
        </xdr:cNvPr>
        <xdr:cNvSpPr/>
      </xdr:nvSpPr>
      <xdr:spPr>
        <a:xfrm>
          <a:off x="219075" y="1038225"/>
          <a:ext cx="1261529" cy="314325"/>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FIRST YEAR</a:t>
          </a:r>
        </a:p>
      </xdr:txBody>
    </xdr:sp>
    <xdr:clientData/>
  </xdr:twoCellAnchor>
  <xdr:twoCellAnchor editAs="absolute">
    <xdr:from>
      <xdr:col>3</xdr:col>
      <xdr:colOff>333375</xdr:colOff>
      <xdr:row>2</xdr:row>
      <xdr:rowOff>142875</xdr:rowOff>
    </xdr:from>
    <xdr:to>
      <xdr:col>18</xdr:col>
      <xdr:colOff>156629</xdr:colOff>
      <xdr:row>2</xdr:row>
      <xdr:rowOff>457200</xdr:rowOff>
    </xdr:to>
    <xdr:sp macro="" textlink="">
      <xdr:nvSpPr>
        <xdr:cNvPr id="10" name="Retângulo 9">
          <a:hlinkClick xmlns:r="http://schemas.openxmlformats.org/officeDocument/2006/relationships" r:id="rId8"/>
          <a:extLst>
            <a:ext uri="{FF2B5EF4-FFF2-40B4-BE49-F238E27FC236}"/>
          </a:extLst>
        </xdr:cNvPr>
        <xdr:cNvSpPr/>
      </xdr:nvSpPr>
      <xdr:spPr>
        <a:xfrm>
          <a:off x="1971675" y="1019175"/>
          <a:ext cx="1261529" cy="3143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TEN YEARS</a:t>
          </a:r>
        </a:p>
      </xdr:txBody>
    </xdr:sp>
    <xdr:clientData/>
  </xdr:twoCellAnchor>
  <xdr:twoCellAnchor editAs="absolute">
    <xdr:from>
      <xdr:col>0</xdr:col>
      <xdr:colOff>200025</xdr:colOff>
      <xdr:row>1</xdr:row>
      <xdr:rowOff>19050</xdr:rowOff>
    </xdr:from>
    <xdr:to>
      <xdr:col>4</xdr:col>
      <xdr:colOff>0</xdr:colOff>
      <xdr:row>1</xdr:row>
      <xdr:rowOff>333375</xdr:rowOff>
    </xdr:to>
    <xdr:sp macro="" textlink="">
      <xdr:nvSpPr>
        <xdr:cNvPr id="13" name="Retângulo 9">
          <a:hlinkClick xmlns:r="http://schemas.openxmlformats.org/officeDocument/2006/relationships" r:id="rId3"/>
          <a:extLst>
            <a:ext uri="{FF2B5EF4-FFF2-40B4-BE49-F238E27FC236}"/>
          </a:extLst>
        </xdr:cNvPr>
        <xdr:cNvSpPr/>
      </xdr:nvSpPr>
      <xdr:spPr>
        <a:xfrm>
          <a:off x="200025" y="514350"/>
          <a:ext cx="1828800" cy="3143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INCOME</a:t>
          </a:r>
          <a:r>
            <a:rPr lang="pt-BR" sz="1100" b="1" baseline="0">
              <a:solidFill>
                <a:sysClr val="windowText" lastClr="000000"/>
              </a:solidFill>
            </a:rPr>
            <a:t> STATEMENT</a:t>
          </a:r>
          <a:endParaRPr lang="pt-BR" sz="1100" b="1">
            <a:solidFill>
              <a:sysClr val="windowText" lastClr="000000"/>
            </a:solidFill>
          </a:endParaRPr>
        </a:p>
      </xdr:txBody>
    </xdr:sp>
    <xdr:clientData/>
  </xdr:twoCellAnchor>
  <xdr:twoCellAnchor editAs="absolute">
    <xdr:from>
      <xdr:col>17</xdr:col>
      <xdr:colOff>57150</xdr:colOff>
      <xdr:row>1</xdr:row>
      <xdr:rowOff>19050</xdr:rowOff>
    </xdr:from>
    <xdr:to>
      <xdr:col>19</xdr:col>
      <xdr:colOff>76200</xdr:colOff>
      <xdr:row>1</xdr:row>
      <xdr:rowOff>333375</xdr:rowOff>
    </xdr:to>
    <xdr:sp macro="" textlink="">
      <xdr:nvSpPr>
        <xdr:cNvPr id="14" name="Retângulo 9">
          <a:hlinkClick xmlns:r="http://schemas.openxmlformats.org/officeDocument/2006/relationships" r:id="rId9"/>
          <a:extLst>
            <a:ext uri="{FF2B5EF4-FFF2-40B4-BE49-F238E27FC236}"/>
          </a:extLst>
        </xdr:cNvPr>
        <xdr:cNvSpPr/>
      </xdr:nvSpPr>
      <xdr:spPr>
        <a:xfrm>
          <a:off x="2085975" y="514350"/>
          <a:ext cx="2114550" cy="314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CASH</a:t>
          </a:r>
          <a:r>
            <a:rPr lang="pt-BR" sz="1100" b="1" baseline="0">
              <a:solidFill>
                <a:schemeClr val="bg1"/>
              </a:solidFill>
            </a:rPr>
            <a:t> FLOW STATEMENT</a:t>
          </a:r>
          <a:endParaRPr lang="pt-BR" sz="1100" b="1">
            <a:solidFill>
              <a:schemeClr val="bg1"/>
            </a:solidFill>
          </a:endParaRPr>
        </a:p>
      </xdr:txBody>
    </xdr:sp>
    <xdr:clientData/>
  </xdr:twoCellAnchor>
  <xdr:twoCellAnchor editAs="absolute">
    <xdr:from>
      <xdr:col>19</xdr:col>
      <xdr:colOff>47625</xdr:colOff>
      <xdr:row>1</xdr:row>
      <xdr:rowOff>28575</xdr:rowOff>
    </xdr:from>
    <xdr:to>
      <xdr:col>21</xdr:col>
      <xdr:colOff>66675</xdr:colOff>
      <xdr:row>1</xdr:row>
      <xdr:rowOff>342900</xdr:rowOff>
    </xdr:to>
    <xdr:sp macro="" textlink="">
      <xdr:nvSpPr>
        <xdr:cNvPr id="15" name="Retângulo 9">
          <a:hlinkClick xmlns:r="http://schemas.openxmlformats.org/officeDocument/2006/relationships" r:id="rId10"/>
          <a:extLst>
            <a:ext uri="{FF2B5EF4-FFF2-40B4-BE49-F238E27FC236}"/>
          </a:extLst>
        </xdr:cNvPr>
        <xdr:cNvSpPr/>
      </xdr:nvSpPr>
      <xdr:spPr>
        <a:xfrm>
          <a:off x="4171950" y="523875"/>
          <a:ext cx="2114550" cy="314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BALANCE</a:t>
          </a:r>
          <a:r>
            <a:rPr lang="pt-BR" sz="1100" b="1" baseline="0">
              <a:solidFill>
                <a:schemeClr val="bg1"/>
              </a:solidFill>
            </a:rPr>
            <a:t> SHEET</a:t>
          </a:r>
          <a:endParaRPr lang="pt-BR" sz="1100" b="1">
            <a:solidFill>
              <a:schemeClr val="bg1"/>
            </a:solidFill>
          </a:endParaRPr>
        </a:p>
      </xdr:txBody>
    </xdr:sp>
    <xdr:clientData/>
  </xdr:twoCellAnchor>
  <xdr:twoCellAnchor editAs="absolute">
    <xdr:from>
      <xdr:col>21</xdr:col>
      <xdr:colOff>781050</xdr:colOff>
      <xdr:row>0</xdr:row>
      <xdr:rowOff>114300</xdr:rowOff>
    </xdr:from>
    <xdr:to>
      <xdr:col>22</xdr:col>
      <xdr:colOff>991654</xdr:colOff>
      <xdr:row>0</xdr:row>
      <xdr:rowOff>422085</xdr:rowOff>
    </xdr:to>
    <xdr:sp macro="" textlink="">
      <xdr:nvSpPr>
        <xdr:cNvPr id="17" name="Retângulo 8">
          <a:hlinkClick xmlns:r="http://schemas.openxmlformats.org/officeDocument/2006/relationships" r:id="rId11"/>
          <a:extLst>
            <a:ext uri="{FF2B5EF4-FFF2-40B4-BE49-F238E27FC236}"/>
          </a:extLst>
        </xdr:cNvPr>
        <xdr:cNvSpPr/>
      </xdr:nvSpPr>
      <xdr:spPr>
        <a:xfrm>
          <a:off x="7000875" y="114300"/>
          <a:ext cx="1258354" cy="307785"/>
        </a:xfrm>
        <a:prstGeom prst="rect">
          <a:avLst/>
        </a:prstGeom>
        <a:solidFill>
          <a:srgbClr val="00206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WORKPAPER</a:t>
          </a:r>
        </a:p>
      </xdr:txBody>
    </xdr:sp>
    <xdr:clientData/>
  </xdr:twoCellAnchor>
  <xdr:twoCellAnchor editAs="absolute">
    <xdr:from>
      <xdr:col>20</xdr:col>
      <xdr:colOff>504825</xdr:colOff>
      <xdr:row>0</xdr:row>
      <xdr:rowOff>28575</xdr:rowOff>
    </xdr:from>
    <xdr:to>
      <xdr:col>21</xdr:col>
      <xdr:colOff>933450</xdr:colOff>
      <xdr:row>1</xdr:row>
      <xdr:rowOff>31485</xdr:rowOff>
    </xdr:to>
    <xdr:sp macro="" textlink="">
      <xdr:nvSpPr>
        <xdr:cNvPr id="20" name="Retângulo 3">
          <a:hlinkClick xmlns:r="http://schemas.openxmlformats.org/officeDocument/2006/relationships" r:id="rId12"/>
          <a:extLst>
            <a:ext uri="{FF2B5EF4-FFF2-40B4-BE49-F238E27FC236}"/>
          </a:extLst>
        </xdr:cNvPr>
        <xdr:cNvSpPr>
          <a:spLocks/>
        </xdr:cNvSpPr>
      </xdr:nvSpPr>
      <xdr:spPr>
        <a:xfrm>
          <a:off x="5676900" y="28575"/>
          <a:ext cx="14763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ANALYSIS</a:t>
          </a:r>
        </a:p>
      </xdr:txBody>
    </xdr:sp>
    <xdr:clientData/>
  </xdr:twoCellAnchor>
  <xdr:twoCellAnchor editAs="absolute">
    <xdr:from>
      <xdr:col>23</xdr:col>
      <xdr:colOff>38100</xdr:colOff>
      <xdr:row>0</xdr:row>
      <xdr:rowOff>19050</xdr:rowOff>
    </xdr:from>
    <xdr:to>
      <xdr:col>24</xdr:col>
      <xdr:colOff>314325</xdr:colOff>
      <xdr:row>0</xdr:row>
      <xdr:rowOff>485775</xdr:rowOff>
    </xdr:to>
    <xdr:sp macro="" textlink="">
      <xdr:nvSpPr>
        <xdr:cNvPr id="24" name="Retângulo 3">
          <a:hlinkClick xmlns:r="http://schemas.openxmlformats.org/officeDocument/2006/relationships" r:id="rId13"/>
          <a:extLst>
            <a:ext uri="{FF2B5EF4-FFF2-40B4-BE49-F238E27FC236}"/>
          </a:extLst>
        </xdr:cNvPr>
        <xdr:cNvSpPr>
          <a:spLocks/>
        </xdr:cNvSpPr>
      </xdr:nvSpPr>
      <xdr:spPr>
        <a:xfrm>
          <a:off x="8353425" y="19050"/>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oneCell">
    <xdr:from>
      <xdr:col>0</xdr:col>
      <xdr:colOff>0</xdr:colOff>
      <xdr:row>2</xdr:row>
      <xdr:rowOff>552450</xdr:rowOff>
    </xdr:from>
    <xdr:to>
      <xdr:col>28</xdr:col>
      <xdr:colOff>9525</xdr:colOff>
      <xdr:row>60</xdr:row>
      <xdr:rowOff>9525</xdr:rowOff>
    </xdr:to>
    <xdr:pic>
      <xdr:nvPicPr>
        <xdr:cNvPr id="25" name="Picture 24"/>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1428750"/>
          <a:ext cx="12668250" cy="8401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66675</xdr:colOff>
      <xdr:row>0</xdr:row>
      <xdr:rowOff>70353</xdr:rowOff>
    </xdr:from>
    <xdr:to>
      <xdr:col>1</xdr:col>
      <xdr:colOff>400050</xdr:colOff>
      <xdr:row>0</xdr:row>
      <xdr:rowOff>443996</xdr:rowOff>
    </xdr:to>
    <xdr:pic>
      <xdr:nvPicPr>
        <xdr:cNvPr id="2"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6675" y="70353"/>
          <a:ext cx="552450" cy="37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409575</xdr:colOff>
      <xdr:row>0</xdr:row>
      <xdr:rowOff>0</xdr:rowOff>
    </xdr:from>
    <xdr:to>
      <xdr:col>1</xdr:col>
      <xdr:colOff>1447799</xdr:colOff>
      <xdr:row>0</xdr:row>
      <xdr:rowOff>485775</xdr:rowOff>
    </xdr:to>
    <xdr:sp macro="" textlink="">
      <xdr:nvSpPr>
        <xdr:cNvPr id="3" name="Retângulo 3">
          <a:hlinkClick xmlns:r="http://schemas.openxmlformats.org/officeDocument/2006/relationships" r:id="rId2"/>
          <a:extLst>
            <a:ext uri="{FF2B5EF4-FFF2-40B4-BE49-F238E27FC236}"/>
          </a:extLst>
        </xdr:cNvPr>
        <xdr:cNvSpPr>
          <a:spLocks/>
        </xdr:cNvSpPr>
      </xdr:nvSpPr>
      <xdr:spPr>
        <a:xfrm>
          <a:off x="628650" y="0"/>
          <a:ext cx="1038224"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SETUP</a:t>
          </a:r>
          <a:r>
            <a:rPr lang="pt-BR" sz="1100" b="1" baseline="0"/>
            <a:t> MODEL</a:t>
          </a:r>
          <a:endParaRPr lang="pt-BR" sz="1100" b="1"/>
        </a:p>
      </xdr:txBody>
    </xdr:sp>
    <xdr:clientData/>
  </xdr:twoCellAnchor>
  <xdr:twoCellAnchor editAs="absolute">
    <xdr:from>
      <xdr:col>1</xdr:col>
      <xdr:colOff>1514475</xdr:colOff>
      <xdr:row>0</xdr:row>
      <xdr:rowOff>0</xdr:rowOff>
    </xdr:from>
    <xdr:to>
      <xdr:col>5</xdr:col>
      <xdr:colOff>133350</xdr:colOff>
      <xdr:row>1</xdr:row>
      <xdr:rowOff>2910</xdr:rowOff>
    </xdr:to>
    <xdr:sp macro="" textlink="">
      <xdr:nvSpPr>
        <xdr:cNvPr id="4" name="Retângulo 3">
          <a:hlinkClick xmlns:r="http://schemas.openxmlformats.org/officeDocument/2006/relationships" r:id="rId3"/>
          <a:extLst>
            <a:ext uri="{FF2B5EF4-FFF2-40B4-BE49-F238E27FC236}"/>
          </a:extLst>
        </xdr:cNvPr>
        <xdr:cNvSpPr>
          <a:spLocks/>
        </xdr:cNvSpPr>
      </xdr:nvSpPr>
      <xdr:spPr>
        <a:xfrm>
          <a:off x="1733550" y="0"/>
          <a:ext cx="1390650" cy="49821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FINANCIAL</a:t>
          </a:r>
          <a:r>
            <a:rPr lang="pt-BR" sz="1100" b="1" baseline="0">
              <a:solidFill>
                <a:sysClr val="windowText" lastClr="000000"/>
              </a:solidFill>
            </a:rPr>
            <a:t>  MODEL</a:t>
          </a:r>
          <a:endParaRPr lang="pt-BR" sz="1100" b="1">
            <a:solidFill>
              <a:sysClr val="windowText" lastClr="000000"/>
            </a:solidFill>
          </a:endParaRPr>
        </a:p>
      </xdr:txBody>
    </xdr:sp>
    <xdr:clientData/>
  </xdr:twoCellAnchor>
  <xdr:twoCellAnchor editAs="absolute">
    <xdr:from>
      <xdr:col>5</xdr:col>
      <xdr:colOff>180975</xdr:colOff>
      <xdr:row>0</xdr:row>
      <xdr:rowOff>19050</xdr:rowOff>
    </xdr:from>
    <xdr:to>
      <xdr:col>6</xdr:col>
      <xdr:colOff>704850</xdr:colOff>
      <xdr:row>0</xdr:row>
      <xdr:rowOff>485775</xdr:rowOff>
    </xdr:to>
    <xdr:sp macro="" textlink="">
      <xdr:nvSpPr>
        <xdr:cNvPr id="5" name="Retângulo 3">
          <a:hlinkClick xmlns:r="http://schemas.openxmlformats.org/officeDocument/2006/relationships" r:id="rId4"/>
          <a:extLst>
            <a:ext uri="{FF2B5EF4-FFF2-40B4-BE49-F238E27FC236}"/>
          </a:extLst>
        </xdr:cNvPr>
        <xdr:cNvSpPr>
          <a:spLocks/>
        </xdr:cNvSpPr>
      </xdr:nvSpPr>
      <xdr:spPr>
        <a:xfrm>
          <a:off x="3171825" y="19050"/>
          <a:ext cx="147637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DASHBOARD </a:t>
          </a:r>
          <a:r>
            <a:rPr lang="pt-BR" sz="1100" b="1" baseline="0"/>
            <a:t> MODEL</a:t>
          </a:r>
          <a:endParaRPr lang="pt-BR" sz="1100" b="1"/>
        </a:p>
      </xdr:txBody>
    </xdr:sp>
    <xdr:clientData/>
  </xdr:twoCellAnchor>
  <xdr:twoCellAnchor editAs="absolute">
    <xdr:from>
      <xdr:col>6</xdr:col>
      <xdr:colOff>704850</xdr:colOff>
      <xdr:row>0</xdr:row>
      <xdr:rowOff>0</xdr:rowOff>
    </xdr:from>
    <xdr:to>
      <xdr:col>8</xdr:col>
      <xdr:colOff>47625</xdr:colOff>
      <xdr:row>1</xdr:row>
      <xdr:rowOff>2910</xdr:rowOff>
    </xdr:to>
    <xdr:sp macro="" textlink="">
      <xdr:nvSpPr>
        <xdr:cNvPr id="6" name="Retângulo 3">
          <a:hlinkClick xmlns:r="http://schemas.openxmlformats.org/officeDocument/2006/relationships" r:id="rId5"/>
          <a:extLst>
            <a:ext uri="{FF2B5EF4-FFF2-40B4-BE49-F238E27FC236}"/>
          </a:extLst>
        </xdr:cNvPr>
        <xdr:cNvSpPr>
          <a:spLocks/>
        </xdr:cNvSpPr>
      </xdr:nvSpPr>
      <xdr:spPr>
        <a:xfrm>
          <a:off x="4648200" y="0"/>
          <a:ext cx="12477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VALUATION</a:t>
          </a:r>
          <a:endParaRPr lang="pt-BR" sz="1100" b="1"/>
        </a:p>
      </xdr:txBody>
    </xdr:sp>
    <xdr:clientData/>
  </xdr:twoCellAnchor>
  <xdr:twoCellAnchor editAs="absolute">
    <xdr:from>
      <xdr:col>12</xdr:col>
      <xdr:colOff>238125</xdr:colOff>
      <xdr:row>0</xdr:row>
      <xdr:rowOff>0</xdr:rowOff>
    </xdr:from>
    <xdr:to>
      <xdr:col>13</xdr:col>
      <xdr:colOff>762000</xdr:colOff>
      <xdr:row>1</xdr:row>
      <xdr:rowOff>2910</xdr:rowOff>
    </xdr:to>
    <xdr:sp macro="" textlink="">
      <xdr:nvSpPr>
        <xdr:cNvPr id="7" name="Retângulo 3">
          <a:hlinkClick xmlns:r="http://schemas.openxmlformats.org/officeDocument/2006/relationships" r:id="rId6"/>
          <a:extLst>
            <a:ext uri="{FF2B5EF4-FFF2-40B4-BE49-F238E27FC236}"/>
          </a:extLst>
        </xdr:cNvPr>
        <xdr:cNvSpPr>
          <a:spLocks/>
        </xdr:cNvSpPr>
      </xdr:nvSpPr>
      <xdr:spPr>
        <a:xfrm>
          <a:off x="9896475" y="0"/>
          <a:ext cx="14763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IMPORTANCE NOTES</a:t>
          </a:r>
          <a:endParaRPr lang="pt-BR" sz="1100" b="1"/>
        </a:p>
      </xdr:txBody>
    </xdr:sp>
    <xdr:clientData/>
  </xdr:twoCellAnchor>
  <xdr:twoCellAnchor editAs="absolute">
    <xdr:from>
      <xdr:col>13</xdr:col>
      <xdr:colOff>647700</xdr:colOff>
      <xdr:row>0</xdr:row>
      <xdr:rowOff>0</xdr:rowOff>
    </xdr:from>
    <xdr:to>
      <xdr:col>14</xdr:col>
      <xdr:colOff>666750</xdr:colOff>
      <xdr:row>1</xdr:row>
      <xdr:rowOff>9524</xdr:rowOff>
    </xdr:to>
    <xdr:sp macro="" textlink="">
      <xdr:nvSpPr>
        <xdr:cNvPr id="8" name="Retângulo 3">
          <a:hlinkClick xmlns:r="http://schemas.openxmlformats.org/officeDocument/2006/relationships" r:id="rId7"/>
          <a:extLst>
            <a:ext uri="{FF2B5EF4-FFF2-40B4-BE49-F238E27FC236}"/>
          </a:extLst>
        </xdr:cNvPr>
        <xdr:cNvSpPr>
          <a:spLocks/>
        </xdr:cNvSpPr>
      </xdr:nvSpPr>
      <xdr:spPr>
        <a:xfrm>
          <a:off x="11258550" y="0"/>
          <a:ext cx="971550" cy="5048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COVER</a:t>
          </a:r>
          <a:endParaRPr lang="pt-BR" sz="1100" b="1"/>
        </a:p>
      </xdr:txBody>
    </xdr:sp>
    <xdr:clientData/>
  </xdr:twoCellAnchor>
  <xdr:twoCellAnchor editAs="absolute">
    <xdr:from>
      <xdr:col>1</xdr:col>
      <xdr:colOff>0</xdr:colOff>
      <xdr:row>2</xdr:row>
      <xdr:rowOff>152400</xdr:rowOff>
    </xdr:from>
    <xdr:to>
      <xdr:col>1</xdr:col>
      <xdr:colOff>1261529</xdr:colOff>
      <xdr:row>2</xdr:row>
      <xdr:rowOff>466725</xdr:rowOff>
    </xdr:to>
    <xdr:sp macro="" textlink="">
      <xdr:nvSpPr>
        <xdr:cNvPr id="9" name="Retângulo 9">
          <a:hlinkClick xmlns:r="http://schemas.openxmlformats.org/officeDocument/2006/relationships" r:id="rId8"/>
          <a:extLst>
            <a:ext uri="{FF2B5EF4-FFF2-40B4-BE49-F238E27FC236}"/>
          </a:extLst>
        </xdr:cNvPr>
        <xdr:cNvSpPr/>
      </xdr:nvSpPr>
      <xdr:spPr>
        <a:xfrm>
          <a:off x="219075" y="1028700"/>
          <a:ext cx="1261529" cy="3143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FIRST YEAR</a:t>
          </a:r>
        </a:p>
      </xdr:txBody>
    </xdr:sp>
    <xdr:clientData/>
  </xdr:twoCellAnchor>
  <xdr:twoCellAnchor editAs="absolute">
    <xdr:from>
      <xdr:col>2</xdr:col>
      <xdr:colOff>38100</xdr:colOff>
      <xdr:row>2</xdr:row>
      <xdr:rowOff>161925</xdr:rowOff>
    </xdr:from>
    <xdr:to>
      <xdr:col>5</xdr:col>
      <xdr:colOff>137579</xdr:colOff>
      <xdr:row>2</xdr:row>
      <xdr:rowOff>476250</xdr:rowOff>
    </xdr:to>
    <xdr:sp macro="" textlink="">
      <xdr:nvSpPr>
        <xdr:cNvPr id="10" name="Retângulo 9">
          <a:hlinkClick xmlns:r="http://schemas.openxmlformats.org/officeDocument/2006/relationships" r:id="rId9"/>
          <a:extLst>
            <a:ext uri="{FF2B5EF4-FFF2-40B4-BE49-F238E27FC236}"/>
          </a:extLst>
        </xdr:cNvPr>
        <xdr:cNvSpPr/>
      </xdr:nvSpPr>
      <xdr:spPr>
        <a:xfrm>
          <a:off x="1866900" y="1038225"/>
          <a:ext cx="1261529" cy="314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TEN YEARS</a:t>
          </a:r>
        </a:p>
      </xdr:txBody>
    </xdr:sp>
    <xdr:clientData/>
  </xdr:twoCellAnchor>
  <xdr:twoCellAnchor editAs="absolute">
    <xdr:from>
      <xdr:col>7</xdr:col>
      <xdr:colOff>876300</xdr:colOff>
      <xdr:row>0</xdr:row>
      <xdr:rowOff>9525</xdr:rowOff>
    </xdr:from>
    <xdr:to>
      <xdr:col>9</xdr:col>
      <xdr:colOff>447675</xdr:colOff>
      <xdr:row>1</xdr:row>
      <xdr:rowOff>12435</xdr:rowOff>
    </xdr:to>
    <xdr:sp macro="" textlink="">
      <xdr:nvSpPr>
        <xdr:cNvPr id="12" name="Retângulo 3">
          <a:hlinkClick xmlns:r="http://schemas.openxmlformats.org/officeDocument/2006/relationships" r:id="rId10"/>
          <a:extLst>
            <a:ext uri="{FF2B5EF4-FFF2-40B4-BE49-F238E27FC236}"/>
          </a:extLst>
        </xdr:cNvPr>
        <xdr:cNvSpPr>
          <a:spLocks/>
        </xdr:cNvSpPr>
      </xdr:nvSpPr>
      <xdr:spPr>
        <a:xfrm>
          <a:off x="5772150" y="9525"/>
          <a:ext cx="14763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ANALYSIS</a:t>
          </a:r>
          <a:endParaRPr lang="pt-BR" sz="1100" b="1"/>
        </a:p>
      </xdr:txBody>
    </xdr:sp>
    <xdr:clientData/>
  </xdr:twoCellAnchor>
  <xdr:twoCellAnchor editAs="absolute">
    <xdr:from>
      <xdr:col>0</xdr:col>
      <xdr:colOff>95250</xdr:colOff>
      <xdr:row>1</xdr:row>
      <xdr:rowOff>28575</xdr:rowOff>
    </xdr:from>
    <xdr:to>
      <xdr:col>2</xdr:col>
      <xdr:colOff>95250</xdr:colOff>
      <xdr:row>1</xdr:row>
      <xdr:rowOff>342900</xdr:rowOff>
    </xdr:to>
    <xdr:sp macro="" textlink="">
      <xdr:nvSpPr>
        <xdr:cNvPr id="15" name="Retângulo 9">
          <a:hlinkClick xmlns:r="http://schemas.openxmlformats.org/officeDocument/2006/relationships" r:id="rId3"/>
          <a:extLst>
            <a:ext uri="{FF2B5EF4-FFF2-40B4-BE49-F238E27FC236}"/>
          </a:extLst>
        </xdr:cNvPr>
        <xdr:cNvSpPr/>
      </xdr:nvSpPr>
      <xdr:spPr>
        <a:xfrm>
          <a:off x="95250" y="523875"/>
          <a:ext cx="1828800" cy="31432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INCOME</a:t>
          </a:r>
          <a:r>
            <a:rPr lang="pt-BR" sz="1100" b="1" baseline="0">
              <a:solidFill>
                <a:schemeClr val="bg1"/>
              </a:solidFill>
            </a:rPr>
            <a:t> STATEMENT</a:t>
          </a:r>
          <a:endParaRPr lang="pt-BR" sz="1100" b="1">
            <a:solidFill>
              <a:schemeClr val="bg1"/>
            </a:solidFill>
          </a:endParaRPr>
        </a:p>
      </xdr:txBody>
    </xdr:sp>
    <xdr:clientData/>
  </xdr:twoCellAnchor>
  <xdr:twoCellAnchor editAs="absolute">
    <xdr:from>
      <xdr:col>2</xdr:col>
      <xdr:colOff>133350</xdr:colOff>
      <xdr:row>1</xdr:row>
      <xdr:rowOff>38100</xdr:rowOff>
    </xdr:from>
    <xdr:to>
      <xdr:col>6</xdr:col>
      <xdr:colOff>133350</xdr:colOff>
      <xdr:row>1</xdr:row>
      <xdr:rowOff>352425</xdr:rowOff>
    </xdr:to>
    <xdr:sp macro="" textlink="">
      <xdr:nvSpPr>
        <xdr:cNvPr id="16" name="Retângulo 9">
          <a:hlinkClick xmlns:r="http://schemas.openxmlformats.org/officeDocument/2006/relationships" r:id="rId8"/>
          <a:extLst>
            <a:ext uri="{FF2B5EF4-FFF2-40B4-BE49-F238E27FC236}"/>
          </a:extLst>
        </xdr:cNvPr>
        <xdr:cNvSpPr/>
      </xdr:nvSpPr>
      <xdr:spPr>
        <a:xfrm>
          <a:off x="1962150" y="533400"/>
          <a:ext cx="2114550" cy="3143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CASH</a:t>
          </a:r>
          <a:r>
            <a:rPr lang="pt-BR" sz="1100" b="1" baseline="0">
              <a:solidFill>
                <a:sysClr val="windowText" lastClr="000000"/>
              </a:solidFill>
            </a:rPr>
            <a:t> FLOW STATEMENT</a:t>
          </a:r>
          <a:endParaRPr lang="pt-BR" sz="1100" b="1">
            <a:solidFill>
              <a:sysClr val="windowText" lastClr="000000"/>
            </a:solidFill>
          </a:endParaRPr>
        </a:p>
      </xdr:txBody>
    </xdr:sp>
    <xdr:clientData/>
  </xdr:twoCellAnchor>
  <xdr:twoCellAnchor editAs="absolute">
    <xdr:from>
      <xdr:col>6</xdr:col>
      <xdr:colOff>257175</xdr:colOff>
      <xdr:row>1</xdr:row>
      <xdr:rowOff>19050</xdr:rowOff>
    </xdr:from>
    <xdr:to>
      <xdr:col>8</xdr:col>
      <xdr:colOff>466725</xdr:colOff>
      <xdr:row>1</xdr:row>
      <xdr:rowOff>333375</xdr:rowOff>
    </xdr:to>
    <xdr:sp macro="" textlink="">
      <xdr:nvSpPr>
        <xdr:cNvPr id="17" name="Retângulo 9">
          <a:hlinkClick xmlns:r="http://schemas.openxmlformats.org/officeDocument/2006/relationships" r:id="rId11"/>
          <a:extLst>
            <a:ext uri="{FF2B5EF4-FFF2-40B4-BE49-F238E27FC236}"/>
          </a:extLst>
        </xdr:cNvPr>
        <xdr:cNvSpPr/>
      </xdr:nvSpPr>
      <xdr:spPr>
        <a:xfrm>
          <a:off x="4200525" y="514350"/>
          <a:ext cx="2114550" cy="31432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BALANCE</a:t>
          </a:r>
          <a:r>
            <a:rPr lang="pt-BR" sz="1100" b="1" baseline="0">
              <a:solidFill>
                <a:schemeClr val="bg1"/>
              </a:solidFill>
            </a:rPr>
            <a:t> SHEET</a:t>
          </a:r>
          <a:endParaRPr lang="pt-BR" sz="1100" b="1">
            <a:solidFill>
              <a:schemeClr val="bg1"/>
            </a:solidFill>
          </a:endParaRPr>
        </a:p>
      </xdr:txBody>
    </xdr:sp>
    <xdr:clientData/>
  </xdr:twoCellAnchor>
  <xdr:twoCellAnchor editAs="absolute">
    <xdr:from>
      <xdr:col>9</xdr:col>
      <xdr:colOff>400050</xdr:colOff>
      <xdr:row>0</xdr:row>
      <xdr:rowOff>123825</xdr:rowOff>
    </xdr:from>
    <xdr:to>
      <xdr:col>10</xdr:col>
      <xdr:colOff>705904</xdr:colOff>
      <xdr:row>0</xdr:row>
      <xdr:rowOff>431610</xdr:rowOff>
    </xdr:to>
    <xdr:sp macro="" textlink="">
      <xdr:nvSpPr>
        <xdr:cNvPr id="27" name="Retângulo 8">
          <a:hlinkClick xmlns:r="http://schemas.openxmlformats.org/officeDocument/2006/relationships" r:id="rId12"/>
          <a:extLst>
            <a:ext uri="{FF2B5EF4-FFF2-40B4-BE49-F238E27FC236}"/>
          </a:extLst>
        </xdr:cNvPr>
        <xdr:cNvSpPr/>
      </xdr:nvSpPr>
      <xdr:spPr>
        <a:xfrm>
          <a:off x="7200900" y="123825"/>
          <a:ext cx="1258354" cy="307785"/>
        </a:xfrm>
        <a:prstGeom prst="rect">
          <a:avLst/>
        </a:prstGeom>
        <a:solidFill>
          <a:srgbClr val="00206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WORKPAPER</a:t>
          </a:r>
        </a:p>
      </xdr:txBody>
    </xdr:sp>
    <xdr:clientData/>
  </xdr:twoCellAnchor>
  <xdr:twoCellAnchor editAs="absolute">
    <xdr:from>
      <xdr:col>10</xdr:col>
      <xdr:colOff>828675</xdr:colOff>
      <xdr:row>0</xdr:row>
      <xdr:rowOff>19050</xdr:rowOff>
    </xdr:from>
    <xdr:to>
      <xdr:col>12</xdr:col>
      <xdr:colOff>247650</xdr:colOff>
      <xdr:row>0</xdr:row>
      <xdr:rowOff>485775</xdr:rowOff>
    </xdr:to>
    <xdr:sp macro="" textlink="">
      <xdr:nvSpPr>
        <xdr:cNvPr id="30" name="Retângulo 3">
          <a:hlinkClick xmlns:r="http://schemas.openxmlformats.org/officeDocument/2006/relationships" r:id="rId13"/>
          <a:extLst>
            <a:ext uri="{FF2B5EF4-FFF2-40B4-BE49-F238E27FC236}"/>
          </a:extLst>
        </xdr:cNvPr>
        <xdr:cNvSpPr>
          <a:spLocks/>
        </xdr:cNvSpPr>
      </xdr:nvSpPr>
      <xdr:spPr>
        <a:xfrm>
          <a:off x="8582025" y="19050"/>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oneCell">
    <xdr:from>
      <xdr:col>0</xdr:col>
      <xdr:colOff>0</xdr:colOff>
      <xdr:row>3</xdr:row>
      <xdr:rowOff>19050</xdr:rowOff>
    </xdr:from>
    <xdr:to>
      <xdr:col>137</xdr:col>
      <xdr:colOff>9525</xdr:colOff>
      <xdr:row>70</xdr:row>
      <xdr:rowOff>66675</xdr:rowOff>
    </xdr:to>
    <xdr:pic>
      <xdr:nvPicPr>
        <xdr:cNvPr id="35" name="Picture 34"/>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1466850"/>
          <a:ext cx="116595525" cy="999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66675</xdr:colOff>
      <xdr:row>0</xdr:row>
      <xdr:rowOff>51303</xdr:rowOff>
    </xdr:from>
    <xdr:to>
      <xdr:col>1</xdr:col>
      <xdr:colOff>400050</xdr:colOff>
      <xdr:row>0</xdr:row>
      <xdr:rowOff>424946</xdr:rowOff>
    </xdr:to>
    <xdr:pic>
      <xdr:nvPicPr>
        <xdr:cNvPr id="2"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6675" y="51303"/>
          <a:ext cx="552450" cy="37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409575</xdr:colOff>
      <xdr:row>0</xdr:row>
      <xdr:rowOff>0</xdr:rowOff>
    </xdr:from>
    <xdr:to>
      <xdr:col>1</xdr:col>
      <xdr:colOff>1447799</xdr:colOff>
      <xdr:row>0</xdr:row>
      <xdr:rowOff>485775</xdr:rowOff>
    </xdr:to>
    <xdr:sp macro="" textlink="">
      <xdr:nvSpPr>
        <xdr:cNvPr id="3" name="Retângulo 3">
          <a:hlinkClick xmlns:r="http://schemas.openxmlformats.org/officeDocument/2006/relationships" r:id="rId2"/>
          <a:extLst>
            <a:ext uri="{FF2B5EF4-FFF2-40B4-BE49-F238E27FC236}"/>
          </a:extLst>
        </xdr:cNvPr>
        <xdr:cNvSpPr>
          <a:spLocks/>
        </xdr:cNvSpPr>
      </xdr:nvSpPr>
      <xdr:spPr>
        <a:xfrm>
          <a:off x="628650" y="0"/>
          <a:ext cx="1038224"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SETUP</a:t>
          </a:r>
          <a:r>
            <a:rPr lang="pt-BR" sz="1100" b="1" baseline="0"/>
            <a:t> MODEL</a:t>
          </a:r>
          <a:endParaRPr lang="pt-BR" sz="1100" b="1"/>
        </a:p>
      </xdr:txBody>
    </xdr:sp>
    <xdr:clientData/>
  </xdr:twoCellAnchor>
  <xdr:twoCellAnchor editAs="absolute">
    <xdr:from>
      <xdr:col>1</xdr:col>
      <xdr:colOff>1562100</xdr:colOff>
      <xdr:row>0</xdr:row>
      <xdr:rowOff>0</xdr:rowOff>
    </xdr:from>
    <xdr:to>
      <xdr:col>125</xdr:col>
      <xdr:colOff>714375</xdr:colOff>
      <xdr:row>1</xdr:row>
      <xdr:rowOff>2910</xdr:rowOff>
    </xdr:to>
    <xdr:sp macro="" textlink="">
      <xdr:nvSpPr>
        <xdr:cNvPr id="4" name="Retângulo 3">
          <a:hlinkClick xmlns:r="http://schemas.openxmlformats.org/officeDocument/2006/relationships" r:id="rId3"/>
          <a:extLst>
            <a:ext uri="{FF2B5EF4-FFF2-40B4-BE49-F238E27FC236}"/>
          </a:extLst>
        </xdr:cNvPr>
        <xdr:cNvSpPr>
          <a:spLocks/>
        </xdr:cNvSpPr>
      </xdr:nvSpPr>
      <xdr:spPr>
        <a:xfrm>
          <a:off x="1781175" y="0"/>
          <a:ext cx="1390650" cy="49821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FINANCIAL</a:t>
          </a:r>
          <a:r>
            <a:rPr lang="pt-BR" sz="1100" b="1" baseline="0">
              <a:solidFill>
                <a:sysClr val="windowText" lastClr="000000"/>
              </a:solidFill>
            </a:rPr>
            <a:t>  MODEL</a:t>
          </a:r>
          <a:endParaRPr lang="pt-BR" sz="1100" b="1">
            <a:solidFill>
              <a:sysClr val="windowText" lastClr="000000"/>
            </a:solidFill>
          </a:endParaRPr>
        </a:p>
      </xdr:txBody>
    </xdr:sp>
    <xdr:clientData/>
  </xdr:twoCellAnchor>
  <xdr:twoCellAnchor editAs="absolute">
    <xdr:from>
      <xdr:col>125</xdr:col>
      <xdr:colOff>781050</xdr:colOff>
      <xdr:row>0</xdr:row>
      <xdr:rowOff>19050</xdr:rowOff>
    </xdr:from>
    <xdr:to>
      <xdr:col>127</xdr:col>
      <xdr:colOff>219075</xdr:colOff>
      <xdr:row>0</xdr:row>
      <xdr:rowOff>485775</xdr:rowOff>
    </xdr:to>
    <xdr:sp macro="" textlink="">
      <xdr:nvSpPr>
        <xdr:cNvPr id="5" name="Retângulo 3">
          <a:hlinkClick xmlns:r="http://schemas.openxmlformats.org/officeDocument/2006/relationships" r:id="rId4"/>
          <a:extLst>
            <a:ext uri="{FF2B5EF4-FFF2-40B4-BE49-F238E27FC236}"/>
          </a:extLst>
        </xdr:cNvPr>
        <xdr:cNvSpPr>
          <a:spLocks/>
        </xdr:cNvSpPr>
      </xdr:nvSpPr>
      <xdr:spPr>
        <a:xfrm>
          <a:off x="3238500" y="19050"/>
          <a:ext cx="147637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DASHBOARD </a:t>
          </a:r>
          <a:r>
            <a:rPr lang="pt-BR" sz="1100" b="1" baseline="0"/>
            <a:t> MODEL</a:t>
          </a:r>
          <a:endParaRPr lang="pt-BR" sz="1100" b="1"/>
        </a:p>
      </xdr:txBody>
    </xdr:sp>
    <xdr:clientData/>
  </xdr:twoCellAnchor>
  <xdr:twoCellAnchor editAs="absolute">
    <xdr:from>
      <xdr:col>127</xdr:col>
      <xdr:colOff>114300</xdr:colOff>
      <xdr:row>0</xdr:row>
      <xdr:rowOff>0</xdr:rowOff>
    </xdr:from>
    <xdr:to>
      <xdr:col>128</xdr:col>
      <xdr:colOff>342900</xdr:colOff>
      <xdr:row>1</xdr:row>
      <xdr:rowOff>2910</xdr:rowOff>
    </xdr:to>
    <xdr:sp macro="" textlink="">
      <xdr:nvSpPr>
        <xdr:cNvPr id="6" name="Retângulo 3">
          <a:hlinkClick xmlns:r="http://schemas.openxmlformats.org/officeDocument/2006/relationships" r:id="rId5"/>
          <a:extLst>
            <a:ext uri="{FF2B5EF4-FFF2-40B4-BE49-F238E27FC236}"/>
          </a:extLst>
        </xdr:cNvPr>
        <xdr:cNvSpPr>
          <a:spLocks/>
        </xdr:cNvSpPr>
      </xdr:nvSpPr>
      <xdr:spPr>
        <a:xfrm>
          <a:off x="4610100" y="0"/>
          <a:ext cx="12477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VALUATION</a:t>
          </a:r>
          <a:endParaRPr lang="pt-BR" sz="1100" b="1"/>
        </a:p>
      </xdr:txBody>
    </xdr:sp>
    <xdr:clientData/>
  </xdr:twoCellAnchor>
  <xdr:twoCellAnchor editAs="absolute">
    <xdr:from>
      <xdr:col>132</xdr:col>
      <xdr:colOff>333375</xdr:colOff>
      <xdr:row>0</xdr:row>
      <xdr:rowOff>0</xdr:rowOff>
    </xdr:from>
    <xdr:to>
      <xdr:col>133</xdr:col>
      <xdr:colOff>790575</xdr:colOff>
      <xdr:row>1</xdr:row>
      <xdr:rowOff>2910</xdr:rowOff>
    </xdr:to>
    <xdr:sp macro="" textlink="">
      <xdr:nvSpPr>
        <xdr:cNvPr id="7" name="Retângulo 3">
          <a:hlinkClick xmlns:r="http://schemas.openxmlformats.org/officeDocument/2006/relationships" r:id="rId6"/>
          <a:extLst>
            <a:ext uri="{FF2B5EF4-FFF2-40B4-BE49-F238E27FC236}"/>
          </a:extLst>
        </xdr:cNvPr>
        <xdr:cNvSpPr>
          <a:spLocks/>
        </xdr:cNvSpPr>
      </xdr:nvSpPr>
      <xdr:spPr>
        <a:xfrm>
          <a:off x="9925050" y="0"/>
          <a:ext cx="14763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IMPORTANCE NOTES</a:t>
          </a:r>
          <a:endParaRPr lang="pt-BR" sz="1100" b="1"/>
        </a:p>
      </xdr:txBody>
    </xdr:sp>
    <xdr:clientData/>
  </xdr:twoCellAnchor>
  <xdr:twoCellAnchor editAs="absolute">
    <xdr:from>
      <xdr:col>133</xdr:col>
      <xdr:colOff>714375</xdr:colOff>
      <xdr:row>0</xdr:row>
      <xdr:rowOff>0</xdr:rowOff>
    </xdr:from>
    <xdr:to>
      <xdr:col>134</xdr:col>
      <xdr:colOff>666750</xdr:colOff>
      <xdr:row>1</xdr:row>
      <xdr:rowOff>9524</xdr:rowOff>
    </xdr:to>
    <xdr:sp macro="" textlink="">
      <xdr:nvSpPr>
        <xdr:cNvPr id="8" name="Retângulo 3">
          <a:hlinkClick xmlns:r="http://schemas.openxmlformats.org/officeDocument/2006/relationships" r:id="rId7"/>
          <a:extLst>
            <a:ext uri="{FF2B5EF4-FFF2-40B4-BE49-F238E27FC236}"/>
          </a:extLst>
        </xdr:cNvPr>
        <xdr:cNvSpPr>
          <a:spLocks/>
        </xdr:cNvSpPr>
      </xdr:nvSpPr>
      <xdr:spPr>
        <a:xfrm>
          <a:off x="11325225" y="0"/>
          <a:ext cx="971550" cy="5048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COVER</a:t>
          </a:r>
          <a:endParaRPr lang="pt-BR" sz="1100" b="1"/>
        </a:p>
      </xdr:txBody>
    </xdr:sp>
    <xdr:clientData/>
  </xdr:twoCellAnchor>
  <xdr:twoCellAnchor editAs="absolute">
    <xdr:from>
      <xdr:col>1</xdr:col>
      <xdr:colOff>0</xdr:colOff>
      <xdr:row>2</xdr:row>
      <xdr:rowOff>114300</xdr:rowOff>
    </xdr:from>
    <xdr:to>
      <xdr:col>1</xdr:col>
      <xdr:colOff>1261529</xdr:colOff>
      <xdr:row>2</xdr:row>
      <xdr:rowOff>428625</xdr:rowOff>
    </xdr:to>
    <xdr:sp macro="" textlink="">
      <xdr:nvSpPr>
        <xdr:cNvPr id="9" name="Retângulo 9">
          <a:hlinkClick xmlns:r="http://schemas.openxmlformats.org/officeDocument/2006/relationships" r:id="rId8"/>
          <a:extLst>
            <a:ext uri="{FF2B5EF4-FFF2-40B4-BE49-F238E27FC236}"/>
          </a:extLst>
        </xdr:cNvPr>
        <xdr:cNvSpPr/>
      </xdr:nvSpPr>
      <xdr:spPr>
        <a:xfrm>
          <a:off x="219075" y="990600"/>
          <a:ext cx="1261529" cy="314325"/>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FIRST YEAR</a:t>
          </a:r>
        </a:p>
      </xdr:txBody>
    </xdr:sp>
    <xdr:clientData/>
  </xdr:twoCellAnchor>
  <xdr:twoCellAnchor editAs="absolute">
    <xdr:from>
      <xdr:col>2</xdr:col>
      <xdr:colOff>38100</xdr:colOff>
      <xdr:row>2</xdr:row>
      <xdr:rowOff>123825</xdr:rowOff>
    </xdr:from>
    <xdr:to>
      <xdr:col>125</xdr:col>
      <xdr:colOff>670979</xdr:colOff>
      <xdr:row>2</xdr:row>
      <xdr:rowOff>438150</xdr:rowOff>
    </xdr:to>
    <xdr:sp macro="" textlink="">
      <xdr:nvSpPr>
        <xdr:cNvPr id="10" name="Retângulo 9">
          <a:hlinkClick xmlns:r="http://schemas.openxmlformats.org/officeDocument/2006/relationships" r:id="rId9"/>
          <a:extLst>
            <a:ext uri="{FF2B5EF4-FFF2-40B4-BE49-F238E27FC236}"/>
          </a:extLst>
        </xdr:cNvPr>
        <xdr:cNvSpPr/>
      </xdr:nvSpPr>
      <xdr:spPr>
        <a:xfrm>
          <a:off x="1866900" y="1000125"/>
          <a:ext cx="1261529" cy="3143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TEN YEARS</a:t>
          </a:r>
        </a:p>
      </xdr:txBody>
    </xdr:sp>
    <xdr:clientData/>
  </xdr:twoCellAnchor>
  <xdr:twoCellAnchor editAs="absolute">
    <xdr:from>
      <xdr:col>128</xdr:col>
      <xdr:colOff>228600</xdr:colOff>
      <xdr:row>0</xdr:row>
      <xdr:rowOff>0</xdr:rowOff>
    </xdr:from>
    <xdr:to>
      <xdr:col>129</xdr:col>
      <xdr:colOff>685800</xdr:colOff>
      <xdr:row>1</xdr:row>
      <xdr:rowOff>2910</xdr:rowOff>
    </xdr:to>
    <xdr:sp macro="" textlink="">
      <xdr:nvSpPr>
        <xdr:cNvPr id="11" name="Retângulo 3">
          <a:hlinkClick xmlns:r="http://schemas.openxmlformats.org/officeDocument/2006/relationships" r:id="rId10"/>
          <a:extLst>
            <a:ext uri="{FF2B5EF4-FFF2-40B4-BE49-F238E27FC236}"/>
          </a:extLst>
        </xdr:cNvPr>
        <xdr:cNvSpPr>
          <a:spLocks/>
        </xdr:cNvSpPr>
      </xdr:nvSpPr>
      <xdr:spPr>
        <a:xfrm>
          <a:off x="5743575" y="0"/>
          <a:ext cx="14763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ANALYSIS</a:t>
          </a:r>
          <a:endParaRPr lang="pt-BR" sz="1100" b="1"/>
        </a:p>
      </xdr:txBody>
    </xdr:sp>
    <xdr:clientData/>
  </xdr:twoCellAnchor>
  <xdr:twoCellAnchor editAs="absolute">
    <xdr:from>
      <xdr:col>1</xdr:col>
      <xdr:colOff>0</xdr:colOff>
      <xdr:row>1</xdr:row>
      <xdr:rowOff>9525</xdr:rowOff>
    </xdr:from>
    <xdr:to>
      <xdr:col>3</xdr:col>
      <xdr:colOff>9525</xdr:colOff>
      <xdr:row>1</xdr:row>
      <xdr:rowOff>323850</xdr:rowOff>
    </xdr:to>
    <xdr:sp macro="" textlink="">
      <xdr:nvSpPr>
        <xdr:cNvPr id="13" name="Retângulo 9">
          <a:hlinkClick xmlns:r="http://schemas.openxmlformats.org/officeDocument/2006/relationships" r:id="rId3"/>
          <a:extLst>
            <a:ext uri="{FF2B5EF4-FFF2-40B4-BE49-F238E27FC236}"/>
          </a:extLst>
        </xdr:cNvPr>
        <xdr:cNvSpPr/>
      </xdr:nvSpPr>
      <xdr:spPr>
        <a:xfrm>
          <a:off x="219075" y="504825"/>
          <a:ext cx="1828800" cy="31432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INCOME</a:t>
          </a:r>
          <a:r>
            <a:rPr lang="pt-BR" sz="1100" b="1" baseline="0">
              <a:solidFill>
                <a:schemeClr val="bg1"/>
              </a:solidFill>
            </a:rPr>
            <a:t> STATEMENT</a:t>
          </a:r>
          <a:endParaRPr lang="pt-BR" sz="1100" b="1">
            <a:solidFill>
              <a:schemeClr val="bg1"/>
            </a:solidFill>
          </a:endParaRPr>
        </a:p>
      </xdr:txBody>
    </xdr:sp>
    <xdr:clientData/>
  </xdr:twoCellAnchor>
  <xdr:twoCellAnchor editAs="absolute">
    <xdr:from>
      <xdr:col>3</xdr:col>
      <xdr:colOff>76200</xdr:colOff>
      <xdr:row>1</xdr:row>
      <xdr:rowOff>38100</xdr:rowOff>
    </xdr:from>
    <xdr:to>
      <xdr:col>126</xdr:col>
      <xdr:colOff>752475</xdr:colOff>
      <xdr:row>1</xdr:row>
      <xdr:rowOff>352425</xdr:rowOff>
    </xdr:to>
    <xdr:sp macro="" textlink="">
      <xdr:nvSpPr>
        <xdr:cNvPr id="14" name="Retângulo 9">
          <a:hlinkClick xmlns:r="http://schemas.openxmlformats.org/officeDocument/2006/relationships" r:id="rId8"/>
          <a:extLst>
            <a:ext uri="{FF2B5EF4-FFF2-40B4-BE49-F238E27FC236}"/>
          </a:extLst>
        </xdr:cNvPr>
        <xdr:cNvSpPr/>
      </xdr:nvSpPr>
      <xdr:spPr>
        <a:xfrm>
          <a:off x="2114550" y="533400"/>
          <a:ext cx="2114550" cy="3143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CASH</a:t>
          </a:r>
          <a:r>
            <a:rPr lang="pt-BR" sz="1100" b="1" baseline="0">
              <a:solidFill>
                <a:sysClr val="windowText" lastClr="000000"/>
              </a:solidFill>
            </a:rPr>
            <a:t> FLOW STATEMENT</a:t>
          </a:r>
          <a:endParaRPr lang="pt-BR" sz="1100" b="1">
            <a:solidFill>
              <a:sysClr val="windowText" lastClr="000000"/>
            </a:solidFill>
          </a:endParaRPr>
        </a:p>
      </xdr:txBody>
    </xdr:sp>
    <xdr:clientData/>
  </xdr:twoCellAnchor>
  <xdr:twoCellAnchor editAs="absolute">
    <xdr:from>
      <xdr:col>126</xdr:col>
      <xdr:colOff>838200</xdr:colOff>
      <xdr:row>1</xdr:row>
      <xdr:rowOff>28575</xdr:rowOff>
    </xdr:from>
    <xdr:to>
      <xdr:col>128</xdr:col>
      <xdr:colOff>914400</xdr:colOff>
      <xdr:row>1</xdr:row>
      <xdr:rowOff>342900</xdr:rowOff>
    </xdr:to>
    <xdr:sp macro="" textlink="">
      <xdr:nvSpPr>
        <xdr:cNvPr id="15" name="Retângulo 9">
          <a:hlinkClick xmlns:r="http://schemas.openxmlformats.org/officeDocument/2006/relationships" r:id="rId11"/>
          <a:extLst>
            <a:ext uri="{FF2B5EF4-FFF2-40B4-BE49-F238E27FC236}"/>
          </a:extLst>
        </xdr:cNvPr>
        <xdr:cNvSpPr/>
      </xdr:nvSpPr>
      <xdr:spPr>
        <a:xfrm>
          <a:off x="4314825" y="523875"/>
          <a:ext cx="2114550" cy="31432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BALANCE</a:t>
          </a:r>
          <a:r>
            <a:rPr lang="pt-BR" sz="1100" b="1" baseline="0">
              <a:solidFill>
                <a:schemeClr val="bg1"/>
              </a:solidFill>
            </a:rPr>
            <a:t> SHEET</a:t>
          </a:r>
          <a:endParaRPr lang="pt-BR" sz="1100" b="1">
            <a:solidFill>
              <a:schemeClr val="bg1"/>
            </a:solidFill>
          </a:endParaRPr>
        </a:p>
      </xdr:txBody>
    </xdr:sp>
    <xdr:clientData/>
  </xdr:twoCellAnchor>
  <xdr:twoCellAnchor editAs="absolute">
    <xdr:from>
      <xdr:col>129</xdr:col>
      <xdr:colOff>628650</xdr:colOff>
      <xdr:row>0</xdr:row>
      <xdr:rowOff>104775</xdr:rowOff>
    </xdr:from>
    <xdr:to>
      <xdr:col>130</xdr:col>
      <xdr:colOff>867829</xdr:colOff>
      <xdr:row>0</xdr:row>
      <xdr:rowOff>412560</xdr:rowOff>
    </xdr:to>
    <xdr:sp macro="" textlink="">
      <xdr:nvSpPr>
        <xdr:cNvPr id="16" name="Retângulo 8">
          <a:hlinkClick xmlns:r="http://schemas.openxmlformats.org/officeDocument/2006/relationships" r:id="rId12"/>
          <a:extLst>
            <a:ext uri="{FF2B5EF4-FFF2-40B4-BE49-F238E27FC236}"/>
          </a:extLst>
        </xdr:cNvPr>
        <xdr:cNvSpPr/>
      </xdr:nvSpPr>
      <xdr:spPr>
        <a:xfrm>
          <a:off x="7162800" y="104775"/>
          <a:ext cx="1258354" cy="307785"/>
        </a:xfrm>
        <a:prstGeom prst="rect">
          <a:avLst/>
        </a:prstGeom>
        <a:solidFill>
          <a:srgbClr val="00206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WORKPAPER</a:t>
          </a:r>
        </a:p>
      </xdr:txBody>
    </xdr:sp>
    <xdr:clientData/>
  </xdr:twoCellAnchor>
  <xdr:twoCellAnchor editAs="absolute">
    <xdr:from>
      <xdr:col>130</xdr:col>
      <xdr:colOff>952500</xdr:colOff>
      <xdr:row>0</xdr:row>
      <xdr:rowOff>38100</xdr:rowOff>
    </xdr:from>
    <xdr:to>
      <xdr:col>132</xdr:col>
      <xdr:colOff>238125</xdr:colOff>
      <xdr:row>1</xdr:row>
      <xdr:rowOff>9525</xdr:rowOff>
    </xdr:to>
    <xdr:sp macro="" textlink="">
      <xdr:nvSpPr>
        <xdr:cNvPr id="19" name="Retângulo 3">
          <a:hlinkClick xmlns:r="http://schemas.openxmlformats.org/officeDocument/2006/relationships" r:id="rId13"/>
          <a:extLst>
            <a:ext uri="{FF2B5EF4-FFF2-40B4-BE49-F238E27FC236}"/>
          </a:extLst>
        </xdr:cNvPr>
        <xdr:cNvSpPr>
          <a:spLocks/>
        </xdr:cNvSpPr>
      </xdr:nvSpPr>
      <xdr:spPr>
        <a:xfrm>
          <a:off x="8505825" y="38100"/>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oneCell">
    <xdr:from>
      <xdr:col>0</xdr:col>
      <xdr:colOff>0</xdr:colOff>
      <xdr:row>3</xdr:row>
      <xdr:rowOff>28575</xdr:rowOff>
    </xdr:from>
    <xdr:to>
      <xdr:col>136</xdr:col>
      <xdr:colOff>9525</xdr:colOff>
      <xdr:row>70</xdr:row>
      <xdr:rowOff>123825</xdr:rowOff>
    </xdr:to>
    <xdr:pic>
      <xdr:nvPicPr>
        <xdr:cNvPr id="20" name="Picture 19"/>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1476375"/>
          <a:ext cx="12820650" cy="983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66675</xdr:colOff>
      <xdr:row>0</xdr:row>
      <xdr:rowOff>51303</xdr:rowOff>
    </xdr:from>
    <xdr:to>
      <xdr:col>1</xdr:col>
      <xdr:colOff>400050</xdr:colOff>
      <xdr:row>0</xdr:row>
      <xdr:rowOff>424946</xdr:rowOff>
    </xdr:to>
    <xdr:pic>
      <xdr:nvPicPr>
        <xdr:cNvPr id="2"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6675" y="51303"/>
          <a:ext cx="552450" cy="37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447675</xdr:colOff>
      <xdr:row>0</xdr:row>
      <xdr:rowOff>0</xdr:rowOff>
    </xdr:from>
    <xdr:to>
      <xdr:col>1</xdr:col>
      <xdr:colOff>1485899</xdr:colOff>
      <xdr:row>0</xdr:row>
      <xdr:rowOff>485775</xdr:rowOff>
    </xdr:to>
    <xdr:sp macro="" textlink="">
      <xdr:nvSpPr>
        <xdr:cNvPr id="3" name="Retângulo 3">
          <a:hlinkClick xmlns:r="http://schemas.openxmlformats.org/officeDocument/2006/relationships" r:id="rId2"/>
          <a:extLst>
            <a:ext uri="{FF2B5EF4-FFF2-40B4-BE49-F238E27FC236}"/>
          </a:extLst>
        </xdr:cNvPr>
        <xdr:cNvSpPr>
          <a:spLocks/>
        </xdr:cNvSpPr>
      </xdr:nvSpPr>
      <xdr:spPr>
        <a:xfrm>
          <a:off x="666750" y="0"/>
          <a:ext cx="1038224"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SETUP</a:t>
          </a:r>
          <a:r>
            <a:rPr lang="pt-BR" sz="1100" b="1" baseline="0"/>
            <a:t> MODEL</a:t>
          </a:r>
          <a:endParaRPr lang="pt-BR" sz="1100" b="1"/>
        </a:p>
      </xdr:txBody>
    </xdr:sp>
    <xdr:clientData/>
  </xdr:twoCellAnchor>
  <xdr:twoCellAnchor editAs="absolute">
    <xdr:from>
      <xdr:col>1</xdr:col>
      <xdr:colOff>1476375</xdr:colOff>
      <xdr:row>0</xdr:row>
      <xdr:rowOff>0</xdr:rowOff>
    </xdr:from>
    <xdr:to>
      <xdr:col>3</xdr:col>
      <xdr:colOff>676275</xdr:colOff>
      <xdr:row>1</xdr:row>
      <xdr:rowOff>2910</xdr:rowOff>
    </xdr:to>
    <xdr:sp macro="" textlink="">
      <xdr:nvSpPr>
        <xdr:cNvPr id="4" name="Retângulo 3">
          <a:hlinkClick xmlns:r="http://schemas.openxmlformats.org/officeDocument/2006/relationships" r:id="rId3"/>
          <a:extLst>
            <a:ext uri="{FF2B5EF4-FFF2-40B4-BE49-F238E27FC236}"/>
          </a:extLst>
        </xdr:cNvPr>
        <xdr:cNvSpPr>
          <a:spLocks/>
        </xdr:cNvSpPr>
      </xdr:nvSpPr>
      <xdr:spPr>
        <a:xfrm>
          <a:off x="1695450" y="0"/>
          <a:ext cx="1390650" cy="49821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FINANCIAL</a:t>
          </a:r>
          <a:r>
            <a:rPr lang="pt-BR" sz="1100" b="1" baseline="0">
              <a:solidFill>
                <a:sysClr val="windowText" lastClr="000000"/>
              </a:solidFill>
            </a:rPr>
            <a:t>  MODEL</a:t>
          </a:r>
          <a:endParaRPr lang="pt-BR" sz="1100" b="1">
            <a:solidFill>
              <a:sysClr val="windowText" lastClr="000000"/>
            </a:solidFill>
          </a:endParaRPr>
        </a:p>
      </xdr:txBody>
    </xdr:sp>
    <xdr:clientData/>
  </xdr:twoCellAnchor>
  <xdr:twoCellAnchor editAs="absolute">
    <xdr:from>
      <xdr:col>3</xdr:col>
      <xdr:colOff>723900</xdr:colOff>
      <xdr:row>0</xdr:row>
      <xdr:rowOff>0</xdr:rowOff>
    </xdr:from>
    <xdr:to>
      <xdr:col>5</xdr:col>
      <xdr:colOff>104775</xdr:colOff>
      <xdr:row>0</xdr:row>
      <xdr:rowOff>466725</xdr:rowOff>
    </xdr:to>
    <xdr:sp macro="" textlink="">
      <xdr:nvSpPr>
        <xdr:cNvPr id="5" name="Retângulo 3">
          <a:hlinkClick xmlns:r="http://schemas.openxmlformats.org/officeDocument/2006/relationships" r:id="rId4"/>
          <a:extLst>
            <a:ext uri="{FF2B5EF4-FFF2-40B4-BE49-F238E27FC236}"/>
          </a:extLst>
        </xdr:cNvPr>
        <xdr:cNvSpPr>
          <a:spLocks/>
        </xdr:cNvSpPr>
      </xdr:nvSpPr>
      <xdr:spPr>
        <a:xfrm>
          <a:off x="3133725" y="0"/>
          <a:ext cx="147637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DASHBOARD </a:t>
          </a:r>
          <a:r>
            <a:rPr lang="pt-BR" sz="1100" b="1" baseline="0"/>
            <a:t> MODEL</a:t>
          </a:r>
          <a:endParaRPr lang="pt-BR" sz="1100" b="1"/>
        </a:p>
      </xdr:txBody>
    </xdr:sp>
    <xdr:clientData/>
  </xdr:twoCellAnchor>
  <xdr:twoCellAnchor editAs="absolute">
    <xdr:from>
      <xdr:col>5</xdr:col>
      <xdr:colOff>171450</xdr:colOff>
      <xdr:row>0</xdr:row>
      <xdr:rowOff>0</xdr:rowOff>
    </xdr:from>
    <xdr:to>
      <xdr:col>6</xdr:col>
      <xdr:colOff>371475</xdr:colOff>
      <xdr:row>1</xdr:row>
      <xdr:rowOff>2910</xdr:rowOff>
    </xdr:to>
    <xdr:sp macro="" textlink="">
      <xdr:nvSpPr>
        <xdr:cNvPr id="6" name="Retângulo 3">
          <a:hlinkClick xmlns:r="http://schemas.openxmlformats.org/officeDocument/2006/relationships" r:id="rId5"/>
          <a:extLst>
            <a:ext uri="{FF2B5EF4-FFF2-40B4-BE49-F238E27FC236}"/>
          </a:extLst>
        </xdr:cNvPr>
        <xdr:cNvSpPr>
          <a:spLocks/>
        </xdr:cNvSpPr>
      </xdr:nvSpPr>
      <xdr:spPr>
        <a:xfrm>
          <a:off x="4676775" y="0"/>
          <a:ext cx="12477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VALUATION</a:t>
          </a:r>
          <a:endParaRPr lang="pt-BR" sz="1100" b="1"/>
        </a:p>
      </xdr:txBody>
    </xdr:sp>
    <xdr:clientData/>
  </xdr:twoCellAnchor>
  <xdr:twoCellAnchor editAs="absolute">
    <xdr:from>
      <xdr:col>10</xdr:col>
      <xdr:colOff>342900</xdr:colOff>
      <xdr:row>0</xdr:row>
      <xdr:rowOff>9525</xdr:rowOff>
    </xdr:from>
    <xdr:to>
      <xdr:col>11</xdr:col>
      <xdr:colOff>771525</xdr:colOff>
      <xdr:row>1</xdr:row>
      <xdr:rowOff>12435</xdr:rowOff>
    </xdr:to>
    <xdr:sp macro="" textlink="">
      <xdr:nvSpPr>
        <xdr:cNvPr id="7" name="Retângulo 3">
          <a:hlinkClick xmlns:r="http://schemas.openxmlformats.org/officeDocument/2006/relationships" r:id="rId6"/>
          <a:extLst>
            <a:ext uri="{FF2B5EF4-FFF2-40B4-BE49-F238E27FC236}"/>
          </a:extLst>
        </xdr:cNvPr>
        <xdr:cNvSpPr>
          <a:spLocks/>
        </xdr:cNvSpPr>
      </xdr:nvSpPr>
      <xdr:spPr>
        <a:xfrm>
          <a:off x="10086975" y="9525"/>
          <a:ext cx="14763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IMPORTANCE NOTES</a:t>
          </a:r>
          <a:endParaRPr lang="pt-BR" sz="1100" b="1"/>
        </a:p>
      </xdr:txBody>
    </xdr:sp>
    <xdr:clientData/>
  </xdr:twoCellAnchor>
  <xdr:twoCellAnchor editAs="absolute">
    <xdr:from>
      <xdr:col>11</xdr:col>
      <xdr:colOff>628650</xdr:colOff>
      <xdr:row>0</xdr:row>
      <xdr:rowOff>0</xdr:rowOff>
    </xdr:from>
    <xdr:to>
      <xdr:col>12</xdr:col>
      <xdr:colOff>552450</xdr:colOff>
      <xdr:row>1</xdr:row>
      <xdr:rowOff>9524</xdr:rowOff>
    </xdr:to>
    <xdr:sp macro="" textlink="">
      <xdr:nvSpPr>
        <xdr:cNvPr id="8" name="Retângulo 3">
          <a:hlinkClick xmlns:r="http://schemas.openxmlformats.org/officeDocument/2006/relationships" r:id="rId7"/>
          <a:extLst>
            <a:ext uri="{FF2B5EF4-FFF2-40B4-BE49-F238E27FC236}"/>
          </a:extLst>
        </xdr:cNvPr>
        <xdr:cNvSpPr>
          <a:spLocks/>
        </xdr:cNvSpPr>
      </xdr:nvSpPr>
      <xdr:spPr>
        <a:xfrm>
          <a:off x="11420475" y="0"/>
          <a:ext cx="971550" cy="5048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COVER</a:t>
          </a:r>
          <a:endParaRPr lang="pt-BR" sz="1100" b="1"/>
        </a:p>
      </xdr:txBody>
    </xdr:sp>
    <xdr:clientData/>
  </xdr:twoCellAnchor>
  <xdr:twoCellAnchor editAs="absolute">
    <xdr:from>
      <xdr:col>1</xdr:col>
      <xdr:colOff>142875</xdr:colOff>
      <xdr:row>2</xdr:row>
      <xdr:rowOff>114300</xdr:rowOff>
    </xdr:from>
    <xdr:to>
      <xdr:col>1</xdr:col>
      <xdr:colOff>1404404</xdr:colOff>
      <xdr:row>2</xdr:row>
      <xdr:rowOff>428625</xdr:rowOff>
    </xdr:to>
    <xdr:sp macro="" textlink="">
      <xdr:nvSpPr>
        <xdr:cNvPr id="9" name="Retângulo 9">
          <a:hlinkClick xmlns:r="http://schemas.openxmlformats.org/officeDocument/2006/relationships" r:id="rId8"/>
          <a:extLst>
            <a:ext uri="{FF2B5EF4-FFF2-40B4-BE49-F238E27FC236}"/>
          </a:extLst>
        </xdr:cNvPr>
        <xdr:cNvSpPr/>
      </xdr:nvSpPr>
      <xdr:spPr>
        <a:xfrm>
          <a:off x="361950" y="990600"/>
          <a:ext cx="1261529" cy="3143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FIRST YEAR</a:t>
          </a:r>
        </a:p>
      </xdr:txBody>
    </xdr:sp>
    <xdr:clientData/>
  </xdr:twoCellAnchor>
  <xdr:twoCellAnchor editAs="absolute">
    <xdr:from>
      <xdr:col>1</xdr:col>
      <xdr:colOff>1704975</xdr:colOff>
      <xdr:row>2</xdr:row>
      <xdr:rowOff>152400</xdr:rowOff>
    </xdr:from>
    <xdr:to>
      <xdr:col>3</xdr:col>
      <xdr:colOff>775754</xdr:colOff>
      <xdr:row>2</xdr:row>
      <xdr:rowOff>466725</xdr:rowOff>
    </xdr:to>
    <xdr:sp macro="" textlink="">
      <xdr:nvSpPr>
        <xdr:cNvPr id="10" name="Retângulo 9">
          <a:hlinkClick xmlns:r="http://schemas.openxmlformats.org/officeDocument/2006/relationships" r:id="rId9"/>
          <a:extLst>
            <a:ext uri="{FF2B5EF4-FFF2-40B4-BE49-F238E27FC236}"/>
          </a:extLst>
        </xdr:cNvPr>
        <xdr:cNvSpPr/>
      </xdr:nvSpPr>
      <xdr:spPr>
        <a:xfrm>
          <a:off x="1924050" y="1028700"/>
          <a:ext cx="1261529" cy="314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TEN YEARS</a:t>
          </a:r>
        </a:p>
      </xdr:txBody>
    </xdr:sp>
    <xdr:clientData/>
  </xdr:twoCellAnchor>
  <xdr:twoCellAnchor editAs="absolute">
    <xdr:from>
      <xdr:col>6</xdr:col>
      <xdr:colOff>304800</xdr:colOff>
      <xdr:row>0</xdr:row>
      <xdr:rowOff>9525</xdr:rowOff>
    </xdr:from>
    <xdr:to>
      <xdr:col>7</xdr:col>
      <xdr:colOff>733425</xdr:colOff>
      <xdr:row>1</xdr:row>
      <xdr:rowOff>12435</xdr:rowOff>
    </xdr:to>
    <xdr:sp macro="" textlink="">
      <xdr:nvSpPr>
        <xdr:cNvPr id="12" name="Retângulo 3">
          <a:hlinkClick xmlns:r="http://schemas.openxmlformats.org/officeDocument/2006/relationships" r:id="rId10"/>
          <a:extLst>
            <a:ext uri="{FF2B5EF4-FFF2-40B4-BE49-F238E27FC236}"/>
          </a:extLst>
        </xdr:cNvPr>
        <xdr:cNvSpPr>
          <a:spLocks/>
        </xdr:cNvSpPr>
      </xdr:nvSpPr>
      <xdr:spPr>
        <a:xfrm>
          <a:off x="5857875" y="9525"/>
          <a:ext cx="14763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ANALYSIS</a:t>
          </a:r>
          <a:endParaRPr lang="pt-BR" sz="1100" b="1"/>
        </a:p>
      </xdr:txBody>
    </xdr:sp>
    <xdr:clientData/>
  </xdr:twoCellAnchor>
  <xdr:twoCellAnchor editAs="absolute">
    <xdr:from>
      <xdr:col>1</xdr:col>
      <xdr:colOff>0</xdr:colOff>
      <xdr:row>1</xdr:row>
      <xdr:rowOff>19050</xdr:rowOff>
    </xdr:from>
    <xdr:to>
      <xdr:col>1</xdr:col>
      <xdr:colOff>1828800</xdr:colOff>
      <xdr:row>1</xdr:row>
      <xdr:rowOff>333375</xdr:rowOff>
    </xdr:to>
    <xdr:sp macro="" textlink="">
      <xdr:nvSpPr>
        <xdr:cNvPr id="14" name="Retângulo 9">
          <a:hlinkClick xmlns:r="http://schemas.openxmlformats.org/officeDocument/2006/relationships" r:id="rId3"/>
          <a:extLst>
            <a:ext uri="{FF2B5EF4-FFF2-40B4-BE49-F238E27FC236}"/>
          </a:extLst>
        </xdr:cNvPr>
        <xdr:cNvSpPr/>
      </xdr:nvSpPr>
      <xdr:spPr>
        <a:xfrm>
          <a:off x="219075" y="514350"/>
          <a:ext cx="1828800" cy="31432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INCOME</a:t>
          </a:r>
          <a:r>
            <a:rPr lang="pt-BR" sz="1100" b="1" baseline="0">
              <a:solidFill>
                <a:schemeClr val="bg1"/>
              </a:solidFill>
            </a:rPr>
            <a:t> STATEMENT</a:t>
          </a:r>
          <a:endParaRPr lang="pt-BR" sz="1100" b="1">
            <a:solidFill>
              <a:schemeClr val="bg1"/>
            </a:solidFill>
          </a:endParaRPr>
        </a:p>
      </xdr:txBody>
    </xdr:sp>
    <xdr:clientData/>
  </xdr:twoCellAnchor>
  <xdr:twoCellAnchor editAs="absolute">
    <xdr:from>
      <xdr:col>1</xdr:col>
      <xdr:colOff>1924050</xdr:colOff>
      <xdr:row>1</xdr:row>
      <xdr:rowOff>38100</xdr:rowOff>
    </xdr:from>
    <xdr:to>
      <xdr:col>4</xdr:col>
      <xdr:colOff>800100</xdr:colOff>
      <xdr:row>1</xdr:row>
      <xdr:rowOff>352425</xdr:rowOff>
    </xdr:to>
    <xdr:sp macro="" textlink="">
      <xdr:nvSpPr>
        <xdr:cNvPr id="15" name="Retângulo 9">
          <a:hlinkClick xmlns:r="http://schemas.openxmlformats.org/officeDocument/2006/relationships" r:id="rId11"/>
          <a:extLst>
            <a:ext uri="{FF2B5EF4-FFF2-40B4-BE49-F238E27FC236}"/>
          </a:extLst>
        </xdr:cNvPr>
        <xdr:cNvSpPr/>
      </xdr:nvSpPr>
      <xdr:spPr>
        <a:xfrm>
          <a:off x="2143125" y="533400"/>
          <a:ext cx="2114550" cy="31432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CASH</a:t>
          </a:r>
          <a:r>
            <a:rPr lang="pt-BR" sz="1100" b="1" baseline="0">
              <a:solidFill>
                <a:schemeClr val="bg1"/>
              </a:solidFill>
            </a:rPr>
            <a:t> FLOW STATEMENT</a:t>
          </a:r>
          <a:endParaRPr lang="pt-BR" sz="1100" b="1">
            <a:solidFill>
              <a:schemeClr val="bg1"/>
            </a:solidFill>
          </a:endParaRPr>
        </a:p>
      </xdr:txBody>
    </xdr:sp>
    <xdr:clientData/>
  </xdr:twoCellAnchor>
  <xdr:twoCellAnchor editAs="absolute">
    <xdr:from>
      <xdr:col>4</xdr:col>
      <xdr:colOff>876300</xdr:colOff>
      <xdr:row>1</xdr:row>
      <xdr:rowOff>28575</xdr:rowOff>
    </xdr:from>
    <xdr:to>
      <xdr:col>6</xdr:col>
      <xdr:colOff>895350</xdr:colOff>
      <xdr:row>1</xdr:row>
      <xdr:rowOff>342900</xdr:rowOff>
    </xdr:to>
    <xdr:sp macro="" textlink="">
      <xdr:nvSpPr>
        <xdr:cNvPr id="16" name="Retângulo 9">
          <a:hlinkClick xmlns:r="http://schemas.openxmlformats.org/officeDocument/2006/relationships" r:id="rId8"/>
          <a:extLst>
            <a:ext uri="{FF2B5EF4-FFF2-40B4-BE49-F238E27FC236}"/>
          </a:extLst>
        </xdr:cNvPr>
        <xdr:cNvSpPr/>
      </xdr:nvSpPr>
      <xdr:spPr>
        <a:xfrm>
          <a:off x="4333875" y="523875"/>
          <a:ext cx="2114550" cy="3143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BALANCE</a:t>
          </a:r>
          <a:r>
            <a:rPr lang="pt-BR" sz="1100" b="1" baseline="0">
              <a:solidFill>
                <a:sysClr val="windowText" lastClr="000000"/>
              </a:solidFill>
            </a:rPr>
            <a:t> SHEET</a:t>
          </a:r>
          <a:endParaRPr lang="pt-BR" sz="1100" b="1">
            <a:solidFill>
              <a:sysClr val="windowText" lastClr="000000"/>
            </a:solidFill>
          </a:endParaRPr>
        </a:p>
      </xdr:txBody>
    </xdr:sp>
    <xdr:clientData/>
  </xdr:twoCellAnchor>
  <xdr:twoCellAnchor editAs="absolute">
    <xdr:from>
      <xdr:col>7</xdr:col>
      <xdr:colOff>647700</xdr:colOff>
      <xdr:row>0</xdr:row>
      <xdr:rowOff>104775</xdr:rowOff>
    </xdr:from>
    <xdr:to>
      <xdr:col>8</xdr:col>
      <xdr:colOff>858304</xdr:colOff>
      <xdr:row>0</xdr:row>
      <xdr:rowOff>412560</xdr:rowOff>
    </xdr:to>
    <xdr:sp macro="" textlink="">
      <xdr:nvSpPr>
        <xdr:cNvPr id="26" name="Retângulo 8">
          <a:hlinkClick xmlns:r="http://schemas.openxmlformats.org/officeDocument/2006/relationships" r:id="rId12"/>
          <a:extLst>
            <a:ext uri="{FF2B5EF4-FFF2-40B4-BE49-F238E27FC236}"/>
          </a:extLst>
        </xdr:cNvPr>
        <xdr:cNvSpPr/>
      </xdr:nvSpPr>
      <xdr:spPr>
        <a:xfrm>
          <a:off x="7248525" y="104775"/>
          <a:ext cx="1258354" cy="307785"/>
        </a:xfrm>
        <a:prstGeom prst="rect">
          <a:avLst/>
        </a:prstGeom>
        <a:solidFill>
          <a:srgbClr val="00206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WORKPAPER</a:t>
          </a:r>
        </a:p>
      </xdr:txBody>
    </xdr:sp>
    <xdr:clientData/>
  </xdr:twoCellAnchor>
  <xdr:twoCellAnchor editAs="absolute">
    <xdr:from>
      <xdr:col>8</xdr:col>
      <xdr:colOff>1038225</xdr:colOff>
      <xdr:row>0</xdr:row>
      <xdr:rowOff>28575</xdr:rowOff>
    </xdr:from>
    <xdr:to>
      <xdr:col>10</xdr:col>
      <xdr:colOff>266700</xdr:colOff>
      <xdr:row>1</xdr:row>
      <xdr:rowOff>0</xdr:rowOff>
    </xdr:to>
    <xdr:sp macro="" textlink="">
      <xdr:nvSpPr>
        <xdr:cNvPr id="29" name="Retângulo 3">
          <a:hlinkClick xmlns:r="http://schemas.openxmlformats.org/officeDocument/2006/relationships" r:id="rId13"/>
          <a:extLst>
            <a:ext uri="{FF2B5EF4-FFF2-40B4-BE49-F238E27FC236}"/>
          </a:extLst>
        </xdr:cNvPr>
        <xdr:cNvSpPr>
          <a:spLocks/>
        </xdr:cNvSpPr>
      </xdr:nvSpPr>
      <xdr:spPr>
        <a:xfrm>
          <a:off x="8686800" y="28575"/>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oneCell">
    <xdr:from>
      <xdr:col>0</xdr:col>
      <xdr:colOff>0</xdr:colOff>
      <xdr:row>4</xdr:row>
      <xdr:rowOff>9525</xdr:rowOff>
    </xdr:from>
    <xdr:to>
      <xdr:col>135</xdr:col>
      <xdr:colOff>9525</xdr:colOff>
      <xdr:row>70</xdr:row>
      <xdr:rowOff>19050</xdr:rowOff>
    </xdr:to>
    <xdr:pic>
      <xdr:nvPicPr>
        <xdr:cNvPr id="32" name="Picture 31"/>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1495425"/>
          <a:ext cx="129197100" cy="882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66675</xdr:colOff>
      <xdr:row>0</xdr:row>
      <xdr:rowOff>79878</xdr:rowOff>
    </xdr:from>
    <xdr:to>
      <xdr:col>1</xdr:col>
      <xdr:colOff>400050</xdr:colOff>
      <xdr:row>0</xdr:row>
      <xdr:rowOff>453521</xdr:rowOff>
    </xdr:to>
    <xdr:pic>
      <xdr:nvPicPr>
        <xdr:cNvPr id="2"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6675" y="79878"/>
          <a:ext cx="552450" cy="37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447675</xdr:colOff>
      <xdr:row>0</xdr:row>
      <xdr:rowOff>0</xdr:rowOff>
    </xdr:from>
    <xdr:to>
      <xdr:col>1</xdr:col>
      <xdr:colOff>1485899</xdr:colOff>
      <xdr:row>0</xdr:row>
      <xdr:rowOff>485775</xdr:rowOff>
    </xdr:to>
    <xdr:sp macro="" textlink="">
      <xdr:nvSpPr>
        <xdr:cNvPr id="3" name="Retângulo 3">
          <a:hlinkClick xmlns:r="http://schemas.openxmlformats.org/officeDocument/2006/relationships" r:id="rId2"/>
          <a:extLst>
            <a:ext uri="{FF2B5EF4-FFF2-40B4-BE49-F238E27FC236}"/>
          </a:extLst>
        </xdr:cNvPr>
        <xdr:cNvSpPr>
          <a:spLocks/>
        </xdr:cNvSpPr>
      </xdr:nvSpPr>
      <xdr:spPr>
        <a:xfrm>
          <a:off x="666750" y="0"/>
          <a:ext cx="1038224"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SETUP</a:t>
          </a:r>
          <a:r>
            <a:rPr lang="pt-BR" sz="1100" b="1" baseline="0"/>
            <a:t> MODEL</a:t>
          </a:r>
          <a:endParaRPr lang="pt-BR" sz="1100" b="1"/>
        </a:p>
      </xdr:txBody>
    </xdr:sp>
    <xdr:clientData/>
  </xdr:twoCellAnchor>
  <xdr:twoCellAnchor editAs="absolute">
    <xdr:from>
      <xdr:col>1</xdr:col>
      <xdr:colOff>1438275</xdr:colOff>
      <xdr:row>0</xdr:row>
      <xdr:rowOff>0</xdr:rowOff>
    </xdr:from>
    <xdr:to>
      <xdr:col>124</xdr:col>
      <xdr:colOff>638175</xdr:colOff>
      <xdr:row>1</xdr:row>
      <xdr:rowOff>2910</xdr:rowOff>
    </xdr:to>
    <xdr:sp macro="" textlink="">
      <xdr:nvSpPr>
        <xdr:cNvPr id="4" name="Retângulo 3">
          <a:hlinkClick xmlns:r="http://schemas.openxmlformats.org/officeDocument/2006/relationships" r:id="rId3"/>
          <a:extLst>
            <a:ext uri="{FF2B5EF4-FFF2-40B4-BE49-F238E27FC236}"/>
          </a:extLst>
        </xdr:cNvPr>
        <xdr:cNvSpPr>
          <a:spLocks/>
        </xdr:cNvSpPr>
      </xdr:nvSpPr>
      <xdr:spPr>
        <a:xfrm>
          <a:off x="1657350" y="0"/>
          <a:ext cx="1390650" cy="4982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FINANCIAL</a:t>
          </a:r>
          <a:r>
            <a:rPr lang="pt-BR" sz="1100" b="1" baseline="0">
              <a:solidFill>
                <a:sysClr val="windowText" lastClr="000000"/>
              </a:solidFill>
            </a:rPr>
            <a:t>  MODEL</a:t>
          </a:r>
          <a:endParaRPr lang="pt-BR" sz="1100" b="1">
            <a:solidFill>
              <a:sysClr val="windowText" lastClr="000000"/>
            </a:solidFill>
          </a:endParaRPr>
        </a:p>
      </xdr:txBody>
    </xdr:sp>
    <xdr:clientData/>
  </xdr:twoCellAnchor>
  <xdr:twoCellAnchor editAs="absolute">
    <xdr:from>
      <xdr:col>124</xdr:col>
      <xdr:colOff>600075</xdr:colOff>
      <xdr:row>0</xdr:row>
      <xdr:rowOff>0</xdr:rowOff>
    </xdr:from>
    <xdr:to>
      <xdr:col>126</xdr:col>
      <xdr:colOff>133350</xdr:colOff>
      <xdr:row>0</xdr:row>
      <xdr:rowOff>466725</xdr:rowOff>
    </xdr:to>
    <xdr:sp macro="" textlink="">
      <xdr:nvSpPr>
        <xdr:cNvPr id="5" name="Retângulo 3">
          <a:hlinkClick xmlns:r="http://schemas.openxmlformats.org/officeDocument/2006/relationships" r:id="rId4"/>
          <a:extLst>
            <a:ext uri="{FF2B5EF4-FFF2-40B4-BE49-F238E27FC236}"/>
          </a:extLst>
        </xdr:cNvPr>
        <xdr:cNvSpPr>
          <a:spLocks/>
        </xdr:cNvSpPr>
      </xdr:nvSpPr>
      <xdr:spPr>
        <a:xfrm>
          <a:off x="3009900" y="0"/>
          <a:ext cx="147637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DASHBOARD </a:t>
          </a:r>
          <a:r>
            <a:rPr lang="pt-BR" sz="1100" b="1" baseline="0"/>
            <a:t> MODEL</a:t>
          </a:r>
          <a:endParaRPr lang="pt-BR" sz="1100" b="1"/>
        </a:p>
      </xdr:txBody>
    </xdr:sp>
    <xdr:clientData/>
  </xdr:twoCellAnchor>
  <xdr:twoCellAnchor editAs="absolute">
    <xdr:from>
      <xdr:col>126</xdr:col>
      <xdr:colOff>95250</xdr:colOff>
      <xdr:row>0</xdr:row>
      <xdr:rowOff>0</xdr:rowOff>
    </xdr:from>
    <xdr:to>
      <xdr:col>127</xdr:col>
      <xdr:colOff>371475</xdr:colOff>
      <xdr:row>1</xdr:row>
      <xdr:rowOff>2910</xdr:rowOff>
    </xdr:to>
    <xdr:sp macro="" textlink="">
      <xdr:nvSpPr>
        <xdr:cNvPr id="6" name="Retângulo 3">
          <a:hlinkClick xmlns:r="http://schemas.openxmlformats.org/officeDocument/2006/relationships" r:id="rId5"/>
          <a:extLst>
            <a:ext uri="{FF2B5EF4-FFF2-40B4-BE49-F238E27FC236}"/>
          </a:extLst>
        </xdr:cNvPr>
        <xdr:cNvSpPr>
          <a:spLocks/>
        </xdr:cNvSpPr>
      </xdr:nvSpPr>
      <xdr:spPr>
        <a:xfrm>
          <a:off x="4448175" y="0"/>
          <a:ext cx="12477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VALUATION</a:t>
          </a:r>
          <a:endParaRPr lang="pt-BR" sz="1100" b="1"/>
        </a:p>
      </xdr:txBody>
    </xdr:sp>
    <xdr:clientData/>
  </xdr:twoCellAnchor>
  <xdr:twoCellAnchor editAs="absolute">
    <xdr:from>
      <xdr:col>131</xdr:col>
      <xdr:colOff>342900</xdr:colOff>
      <xdr:row>0</xdr:row>
      <xdr:rowOff>9525</xdr:rowOff>
    </xdr:from>
    <xdr:to>
      <xdr:col>132</xdr:col>
      <xdr:colOff>771525</xdr:colOff>
      <xdr:row>1</xdr:row>
      <xdr:rowOff>12435</xdr:rowOff>
    </xdr:to>
    <xdr:sp macro="" textlink="">
      <xdr:nvSpPr>
        <xdr:cNvPr id="7" name="Retângulo 3">
          <a:hlinkClick xmlns:r="http://schemas.openxmlformats.org/officeDocument/2006/relationships" r:id="rId6"/>
          <a:extLst>
            <a:ext uri="{FF2B5EF4-FFF2-40B4-BE49-F238E27FC236}"/>
          </a:extLst>
        </xdr:cNvPr>
        <xdr:cNvSpPr>
          <a:spLocks/>
        </xdr:cNvSpPr>
      </xdr:nvSpPr>
      <xdr:spPr>
        <a:xfrm>
          <a:off x="9858375" y="9525"/>
          <a:ext cx="14763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IMPORTANCE NOTES</a:t>
          </a:r>
          <a:endParaRPr lang="pt-BR" sz="1100" b="1"/>
        </a:p>
      </xdr:txBody>
    </xdr:sp>
    <xdr:clientData/>
  </xdr:twoCellAnchor>
  <xdr:twoCellAnchor editAs="absolute">
    <xdr:from>
      <xdr:col>132</xdr:col>
      <xdr:colOff>704850</xdr:colOff>
      <xdr:row>0</xdr:row>
      <xdr:rowOff>0</xdr:rowOff>
    </xdr:from>
    <xdr:to>
      <xdr:col>133</xdr:col>
      <xdr:colOff>628650</xdr:colOff>
      <xdr:row>1</xdr:row>
      <xdr:rowOff>9524</xdr:rowOff>
    </xdr:to>
    <xdr:sp macro="" textlink="">
      <xdr:nvSpPr>
        <xdr:cNvPr id="8" name="Retângulo 3">
          <a:hlinkClick xmlns:r="http://schemas.openxmlformats.org/officeDocument/2006/relationships" r:id="rId7"/>
          <a:extLst>
            <a:ext uri="{FF2B5EF4-FFF2-40B4-BE49-F238E27FC236}"/>
          </a:extLst>
        </xdr:cNvPr>
        <xdr:cNvSpPr>
          <a:spLocks/>
        </xdr:cNvSpPr>
      </xdr:nvSpPr>
      <xdr:spPr>
        <a:xfrm>
          <a:off x="11268075" y="0"/>
          <a:ext cx="971550" cy="5048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COVER</a:t>
          </a:r>
          <a:endParaRPr lang="pt-BR" sz="1100" b="1"/>
        </a:p>
      </xdr:txBody>
    </xdr:sp>
    <xdr:clientData/>
  </xdr:twoCellAnchor>
  <xdr:twoCellAnchor editAs="absolute">
    <xdr:from>
      <xdr:col>1</xdr:col>
      <xdr:colOff>142875</xdr:colOff>
      <xdr:row>2</xdr:row>
      <xdr:rowOff>123825</xdr:rowOff>
    </xdr:from>
    <xdr:to>
      <xdr:col>1</xdr:col>
      <xdr:colOff>1404404</xdr:colOff>
      <xdr:row>2</xdr:row>
      <xdr:rowOff>438150</xdr:rowOff>
    </xdr:to>
    <xdr:sp macro="" textlink="">
      <xdr:nvSpPr>
        <xdr:cNvPr id="9" name="Retângulo 9">
          <a:hlinkClick xmlns:r="http://schemas.openxmlformats.org/officeDocument/2006/relationships" r:id="rId8"/>
          <a:extLst>
            <a:ext uri="{FF2B5EF4-FFF2-40B4-BE49-F238E27FC236}"/>
          </a:extLst>
        </xdr:cNvPr>
        <xdr:cNvSpPr/>
      </xdr:nvSpPr>
      <xdr:spPr>
        <a:xfrm>
          <a:off x="361950" y="1000125"/>
          <a:ext cx="1261529" cy="314325"/>
        </a:xfrm>
        <a:prstGeom prst="rect">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FIRST YEAR</a:t>
          </a:r>
        </a:p>
      </xdr:txBody>
    </xdr:sp>
    <xdr:clientData/>
  </xdr:twoCellAnchor>
  <xdr:twoCellAnchor editAs="absolute">
    <xdr:from>
      <xdr:col>1</xdr:col>
      <xdr:colOff>1704975</xdr:colOff>
      <xdr:row>2</xdr:row>
      <xdr:rowOff>142875</xdr:rowOff>
    </xdr:from>
    <xdr:to>
      <xdr:col>124</xdr:col>
      <xdr:colOff>775754</xdr:colOff>
      <xdr:row>2</xdr:row>
      <xdr:rowOff>457200</xdr:rowOff>
    </xdr:to>
    <xdr:sp macro="" textlink="">
      <xdr:nvSpPr>
        <xdr:cNvPr id="10" name="Retângulo 9">
          <a:hlinkClick xmlns:r="http://schemas.openxmlformats.org/officeDocument/2006/relationships" r:id="rId9"/>
          <a:extLst>
            <a:ext uri="{FF2B5EF4-FFF2-40B4-BE49-F238E27FC236}"/>
          </a:extLst>
        </xdr:cNvPr>
        <xdr:cNvSpPr/>
      </xdr:nvSpPr>
      <xdr:spPr>
        <a:xfrm>
          <a:off x="1924050" y="1019175"/>
          <a:ext cx="1261529" cy="3143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TEN YEARS</a:t>
          </a:r>
        </a:p>
      </xdr:txBody>
    </xdr:sp>
    <xdr:clientData/>
  </xdr:twoCellAnchor>
  <xdr:twoCellAnchor editAs="absolute">
    <xdr:from>
      <xdr:col>127</xdr:col>
      <xdr:colOff>438150</xdr:colOff>
      <xdr:row>0</xdr:row>
      <xdr:rowOff>9525</xdr:rowOff>
    </xdr:from>
    <xdr:to>
      <xdr:col>128</xdr:col>
      <xdr:colOff>866775</xdr:colOff>
      <xdr:row>1</xdr:row>
      <xdr:rowOff>12435</xdr:rowOff>
    </xdr:to>
    <xdr:sp macro="" textlink="">
      <xdr:nvSpPr>
        <xdr:cNvPr id="12" name="Retângulo 3">
          <a:hlinkClick xmlns:r="http://schemas.openxmlformats.org/officeDocument/2006/relationships" r:id="rId10"/>
          <a:extLst>
            <a:ext uri="{FF2B5EF4-FFF2-40B4-BE49-F238E27FC236}"/>
          </a:extLst>
        </xdr:cNvPr>
        <xdr:cNvSpPr>
          <a:spLocks/>
        </xdr:cNvSpPr>
      </xdr:nvSpPr>
      <xdr:spPr>
        <a:xfrm>
          <a:off x="5762625" y="9525"/>
          <a:ext cx="14763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ANALYSIS</a:t>
          </a:r>
          <a:endParaRPr lang="pt-BR" sz="1100" b="1"/>
        </a:p>
      </xdr:txBody>
    </xdr:sp>
    <xdr:clientData/>
  </xdr:twoCellAnchor>
  <xdr:twoCellAnchor editAs="absolute">
    <xdr:from>
      <xdr:col>0</xdr:col>
      <xdr:colOff>114300</xdr:colOff>
      <xdr:row>1</xdr:row>
      <xdr:rowOff>9525</xdr:rowOff>
    </xdr:from>
    <xdr:to>
      <xdr:col>1</xdr:col>
      <xdr:colOff>1724025</xdr:colOff>
      <xdr:row>1</xdr:row>
      <xdr:rowOff>323850</xdr:rowOff>
    </xdr:to>
    <xdr:sp macro="" textlink="">
      <xdr:nvSpPr>
        <xdr:cNvPr id="15" name="Retângulo 9">
          <a:hlinkClick xmlns:r="http://schemas.openxmlformats.org/officeDocument/2006/relationships" r:id="rId3"/>
          <a:extLst>
            <a:ext uri="{FF2B5EF4-FFF2-40B4-BE49-F238E27FC236}"/>
          </a:extLst>
        </xdr:cNvPr>
        <xdr:cNvSpPr/>
      </xdr:nvSpPr>
      <xdr:spPr>
        <a:xfrm>
          <a:off x="114300" y="504825"/>
          <a:ext cx="1828800" cy="31432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INCOME</a:t>
          </a:r>
          <a:r>
            <a:rPr lang="pt-BR" sz="1100" b="1" baseline="0">
              <a:solidFill>
                <a:schemeClr val="bg1"/>
              </a:solidFill>
            </a:rPr>
            <a:t> STATEMENT</a:t>
          </a:r>
          <a:endParaRPr lang="pt-BR" sz="1100" b="1">
            <a:solidFill>
              <a:schemeClr val="bg1"/>
            </a:solidFill>
          </a:endParaRPr>
        </a:p>
      </xdr:txBody>
    </xdr:sp>
    <xdr:clientData/>
  </xdr:twoCellAnchor>
  <xdr:twoCellAnchor editAs="absolute">
    <xdr:from>
      <xdr:col>1</xdr:col>
      <xdr:colOff>1790700</xdr:colOff>
      <xdr:row>1</xdr:row>
      <xdr:rowOff>38100</xdr:rowOff>
    </xdr:from>
    <xdr:to>
      <xdr:col>125</xdr:col>
      <xdr:colOff>742950</xdr:colOff>
      <xdr:row>1</xdr:row>
      <xdr:rowOff>352425</xdr:rowOff>
    </xdr:to>
    <xdr:sp macro="" textlink="">
      <xdr:nvSpPr>
        <xdr:cNvPr id="16" name="Retângulo 9">
          <a:hlinkClick xmlns:r="http://schemas.openxmlformats.org/officeDocument/2006/relationships" r:id="rId11"/>
          <a:extLst>
            <a:ext uri="{FF2B5EF4-FFF2-40B4-BE49-F238E27FC236}"/>
          </a:extLst>
        </xdr:cNvPr>
        <xdr:cNvSpPr/>
      </xdr:nvSpPr>
      <xdr:spPr>
        <a:xfrm>
          <a:off x="2009775" y="533400"/>
          <a:ext cx="2114550" cy="31432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CASH</a:t>
          </a:r>
          <a:r>
            <a:rPr lang="pt-BR" sz="1100" b="1" baseline="0">
              <a:solidFill>
                <a:schemeClr val="bg1"/>
              </a:solidFill>
            </a:rPr>
            <a:t> FLOW STATEMENT</a:t>
          </a:r>
          <a:endParaRPr lang="pt-BR" sz="1100" b="1">
            <a:solidFill>
              <a:schemeClr val="bg1"/>
            </a:solidFill>
          </a:endParaRPr>
        </a:p>
      </xdr:txBody>
    </xdr:sp>
    <xdr:clientData/>
  </xdr:twoCellAnchor>
  <xdr:twoCellAnchor editAs="absolute">
    <xdr:from>
      <xdr:col>125</xdr:col>
      <xdr:colOff>809625</xdr:colOff>
      <xdr:row>1</xdr:row>
      <xdr:rowOff>28575</xdr:rowOff>
    </xdr:from>
    <xdr:to>
      <xdr:col>127</xdr:col>
      <xdr:colOff>981075</xdr:colOff>
      <xdr:row>1</xdr:row>
      <xdr:rowOff>342900</xdr:rowOff>
    </xdr:to>
    <xdr:sp macro="" textlink="">
      <xdr:nvSpPr>
        <xdr:cNvPr id="17" name="Retângulo 9">
          <a:hlinkClick xmlns:r="http://schemas.openxmlformats.org/officeDocument/2006/relationships" r:id="rId8"/>
          <a:extLst>
            <a:ext uri="{FF2B5EF4-FFF2-40B4-BE49-F238E27FC236}"/>
          </a:extLst>
        </xdr:cNvPr>
        <xdr:cNvSpPr/>
      </xdr:nvSpPr>
      <xdr:spPr>
        <a:xfrm>
          <a:off x="4191000" y="523875"/>
          <a:ext cx="2114550" cy="3143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BALANCE</a:t>
          </a:r>
          <a:r>
            <a:rPr lang="pt-BR" sz="1100" b="1" baseline="0">
              <a:solidFill>
                <a:sysClr val="windowText" lastClr="000000"/>
              </a:solidFill>
            </a:rPr>
            <a:t> SHEET</a:t>
          </a:r>
          <a:endParaRPr lang="pt-BR" sz="1100" b="1">
            <a:solidFill>
              <a:sysClr val="windowText" lastClr="000000"/>
            </a:solidFill>
          </a:endParaRPr>
        </a:p>
      </xdr:txBody>
    </xdr:sp>
    <xdr:clientData/>
  </xdr:twoCellAnchor>
  <xdr:twoCellAnchor editAs="absolute">
    <xdr:from>
      <xdr:col>128</xdr:col>
      <xdr:colOff>847725</xdr:colOff>
      <xdr:row>0</xdr:row>
      <xdr:rowOff>95250</xdr:rowOff>
    </xdr:from>
    <xdr:to>
      <xdr:col>130</xdr:col>
      <xdr:colOff>10579</xdr:colOff>
      <xdr:row>0</xdr:row>
      <xdr:rowOff>403035</xdr:rowOff>
    </xdr:to>
    <xdr:sp macro="" textlink="">
      <xdr:nvSpPr>
        <xdr:cNvPr id="18" name="Retângulo 8">
          <a:hlinkClick xmlns:r="http://schemas.openxmlformats.org/officeDocument/2006/relationships" r:id="rId12"/>
          <a:extLst>
            <a:ext uri="{FF2B5EF4-FFF2-40B4-BE49-F238E27FC236}"/>
          </a:extLst>
        </xdr:cNvPr>
        <xdr:cNvSpPr/>
      </xdr:nvSpPr>
      <xdr:spPr>
        <a:xfrm>
          <a:off x="7219950" y="95250"/>
          <a:ext cx="1258354" cy="307785"/>
        </a:xfrm>
        <a:prstGeom prst="rect">
          <a:avLst/>
        </a:prstGeom>
        <a:solidFill>
          <a:srgbClr val="00206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WORKPAPER</a:t>
          </a:r>
        </a:p>
      </xdr:txBody>
    </xdr:sp>
    <xdr:clientData/>
  </xdr:twoCellAnchor>
  <xdr:twoCellAnchor editAs="absolute">
    <xdr:from>
      <xdr:col>130</xdr:col>
      <xdr:colOff>47625</xdr:colOff>
      <xdr:row>0</xdr:row>
      <xdr:rowOff>28575</xdr:rowOff>
    </xdr:from>
    <xdr:to>
      <xdr:col>131</xdr:col>
      <xdr:colOff>323850</xdr:colOff>
      <xdr:row>1</xdr:row>
      <xdr:rowOff>0</xdr:rowOff>
    </xdr:to>
    <xdr:sp macro="" textlink="">
      <xdr:nvSpPr>
        <xdr:cNvPr id="22" name="Retângulo 3">
          <a:hlinkClick xmlns:r="http://schemas.openxmlformats.org/officeDocument/2006/relationships" r:id="rId13"/>
          <a:extLst>
            <a:ext uri="{FF2B5EF4-FFF2-40B4-BE49-F238E27FC236}"/>
          </a:extLst>
        </xdr:cNvPr>
        <xdr:cNvSpPr>
          <a:spLocks/>
        </xdr:cNvSpPr>
      </xdr:nvSpPr>
      <xdr:spPr>
        <a:xfrm>
          <a:off x="8515350" y="28575"/>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oneCell">
    <xdr:from>
      <xdr:col>0</xdr:col>
      <xdr:colOff>0</xdr:colOff>
      <xdr:row>3</xdr:row>
      <xdr:rowOff>0</xdr:rowOff>
    </xdr:from>
    <xdr:to>
      <xdr:col>135</xdr:col>
      <xdr:colOff>9525</xdr:colOff>
      <xdr:row>63</xdr:row>
      <xdr:rowOff>104775</xdr:rowOff>
    </xdr:to>
    <xdr:pic>
      <xdr:nvPicPr>
        <xdr:cNvPr id="23" name="Picture 22"/>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1447800"/>
          <a:ext cx="12773025" cy="9858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absoluteAnchor>
    <xdr:pos x="5127036" y="1663953"/>
    <xdr:ext cx="955122" cy="645986"/>
    <xdr:pic>
      <xdr:nvPicPr>
        <xdr:cNvPr id="3" name="Logo">
          <a:hlinkClick xmlns:r="http://schemas.openxmlformats.org/officeDocument/2006/relationships" r:id=""/>
          <a:extLst>
            <a:ext uri="{FF2B5EF4-FFF2-40B4-BE49-F238E27FC236}">
              <a16:creationId xmlns="" xmlns:a16="http://schemas.microsoft.com/office/drawing/2014/main" id="{00000000-0008-0000-1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27036" y="1663953"/>
          <a:ext cx="955122" cy="645986"/>
        </a:xfrm>
        <a:prstGeom prst="rect">
          <a:avLst/>
        </a:prstGeom>
      </xdr:spPr>
    </xdr:pic>
    <xdr:clientData/>
  </xdr:absoluteAnchor>
  <xdr:twoCellAnchor editAs="oneCell">
    <xdr:from>
      <xdr:col>0</xdr:col>
      <xdr:colOff>66674</xdr:colOff>
      <xdr:row>0</xdr:row>
      <xdr:rowOff>28575</xdr:rowOff>
    </xdr:from>
    <xdr:to>
      <xdr:col>2</xdr:col>
      <xdr:colOff>123824</xdr:colOff>
      <xdr:row>0</xdr:row>
      <xdr:rowOff>447675</xdr:rowOff>
    </xdr:to>
    <xdr:pic>
      <xdr:nvPicPr>
        <xdr:cNvPr id="4"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4" y="28575"/>
          <a:ext cx="542925"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absoluteAnchor>
    <xdr:pos x="7330672" y="1847850"/>
    <xdr:ext cx="955122" cy="716342"/>
    <xdr:pic>
      <xdr:nvPicPr>
        <xdr:cNvPr id="3" name="Logo">
          <a:hlinkClick xmlns:r="http://schemas.openxmlformats.org/officeDocument/2006/relationships" r:id=""/>
          <a:extLst>
            <a:ext uri="{FF2B5EF4-FFF2-40B4-BE49-F238E27FC236}">
              <a16:creationId xmlns="" xmlns:a16="http://schemas.microsoft.com/office/drawing/2014/main" id="{00000000-0008-0000-1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30672" y="1847850"/>
          <a:ext cx="955122" cy="716342"/>
        </a:xfrm>
        <a:prstGeom prst="rect">
          <a:avLst/>
        </a:prstGeom>
      </xdr:spPr>
    </xdr:pic>
    <xdr:clientData/>
  </xdr:absoluteAnchor>
  <xdr:twoCellAnchor editAs="oneCell">
    <xdr:from>
      <xdr:col>0</xdr:col>
      <xdr:colOff>66673</xdr:colOff>
      <xdr:row>0</xdr:row>
      <xdr:rowOff>28575</xdr:rowOff>
    </xdr:from>
    <xdr:to>
      <xdr:col>3</xdr:col>
      <xdr:colOff>76199</xdr:colOff>
      <xdr:row>0</xdr:row>
      <xdr:rowOff>447675</xdr:rowOff>
    </xdr:to>
    <xdr:pic>
      <xdr:nvPicPr>
        <xdr:cNvPr id="4"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3" y="28575"/>
          <a:ext cx="609601"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absoluteAnchor>
    <xdr:pos x="6172411" y="1577865"/>
    <xdr:ext cx="955122" cy="716342"/>
    <xdr:pic>
      <xdr:nvPicPr>
        <xdr:cNvPr id="3" name="Logo">
          <a:hlinkClick xmlns:r="http://schemas.openxmlformats.org/officeDocument/2006/relationships" r:id=""/>
          <a:extLst>
            <a:ext uri="{FF2B5EF4-FFF2-40B4-BE49-F238E27FC236}">
              <a16:creationId xmlns="" xmlns:a16="http://schemas.microsoft.com/office/drawing/2014/main" id="{00000000-0008-0000-1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72411" y="1577865"/>
          <a:ext cx="955122" cy="716342"/>
        </a:xfrm>
        <a:prstGeom prst="rect">
          <a:avLst/>
        </a:prstGeom>
      </xdr:spPr>
    </xdr:pic>
    <xdr:clientData/>
  </xdr:absoluteAnchor>
  <xdr:twoCellAnchor editAs="oneCell">
    <xdr:from>
      <xdr:col>0</xdr:col>
      <xdr:colOff>66673</xdr:colOff>
      <xdr:row>0</xdr:row>
      <xdr:rowOff>28575</xdr:rowOff>
    </xdr:from>
    <xdr:to>
      <xdr:col>3</xdr:col>
      <xdr:colOff>314325</xdr:colOff>
      <xdr:row>0</xdr:row>
      <xdr:rowOff>447675</xdr:rowOff>
    </xdr:to>
    <xdr:pic>
      <xdr:nvPicPr>
        <xdr:cNvPr id="4"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3" y="28575"/>
          <a:ext cx="571502"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absoluteAnchor>
    <xdr:pos x="4100231" y="1466850"/>
    <xdr:ext cx="955122" cy="716342"/>
    <xdr:pic>
      <xdr:nvPicPr>
        <xdr:cNvPr id="4" name="Logo">
          <a:extLst>
            <a:ext uri="{FF2B5EF4-FFF2-40B4-BE49-F238E27FC236}">
              <a16:creationId xmlns="" xmlns:a16="http://schemas.microsoft.com/office/drawing/2014/main" id="{00000000-0008-0000-1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00231" y="1466850"/>
          <a:ext cx="955122" cy="716342"/>
        </a:xfrm>
        <a:prstGeom prst="rect">
          <a:avLst/>
        </a:prstGeom>
      </xdr:spPr>
    </xdr:pic>
    <xdr:clientData/>
  </xdr:absoluteAnchor>
  <xdr:twoCellAnchor editAs="oneCell">
    <xdr:from>
      <xdr:col>0</xdr:col>
      <xdr:colOff>66674</xdr:colOff>
      <xdr:row>0</xdr:row>
      <xdr:rowOff>38100</xdr:rowOff>
    </xdr:from>
    <xdr:to>
      <xdr:col>2</xdr:col>
      <xdr:colOff>219075</xdr:colOff>
      <xdr:row>0</xdr:row>
      <xdr:rowOff>457200</xdr:rowOff>
    </xdr:to>
    <xdr:pic>
      <xdr:nvPicPr>
        <xdr:cNvPr id="3"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4" y="38100"/>
          <a:ext cx="600076"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absoluteAnchor>
    <xdr:pos x="11209056" y="1628775"/>
    <xdr:ext cx="955122" cy="716342"/>
    <xdr:pic>
      <xdr:nvPicPr>
        <xdr:cNvPr id="3" name="Logo">
          <a:hlinkClick xmlns:r="http://schemas.openxmlformats.org/officeDocument/2006/relationships" r:id=""/>
          <a:extLst>
            <a:ext uri="{FF2B5EF4-FFF2-40B4-BE49-F238E27FC236}">
              <a16:creationId xmlns="" xmlns:a16="http://schemas.microsoft.com/office/drawing/2014/main" id="{00000000-0008-0000-1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09056" y="1628775"/>
          <a:ext cx="955122" cy="716342"/>
        </a:xfrm>
        <a:prstGeom prst="rect">
          <a:avLst/>
        </a:prstGeom>
      </xdr:spPr>
    </xdr:pic>
    <xdr:clientData/>
  </xdr:absoluteAnchor>
  <xdr:twoCellAnchor editAs="oneCell">
    <xdr:from>
      <xdr:col>0</xdr:col>
      <xdr:colOff>66674</xdr:colOff>
      <xdr:row>0</xdr:row>
      <xdr:rowOff>38100</xdr:rowOff>
    </xdr:from>
    <xdr:to>
      <xdr:col>1</xdr:col>
      <xdr:colOff>457200</xdr:colOff>
      <xdr:row>0</xdr:row>
      <xdr:rowOff>457200</xdr:rowOff>
    </xdr:to>
    <xdr:pic>
      <xdr:nvPicPr>
        <xdr:cNvPr id="4"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4" y="38100"/>
          <a:ext cx="609601"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76199</xdr:colOff>
      <xdr:row>27</xdr:row>
      <xdr:rowOff>238125</xdr:rowOff>
    </xdr:from>
    <xdr:to>
      <xdr:col>24</xdr:col>
      <xdr:colOff>704850</xdr:colOff>
      <xdr:row>36</xdr:row>
      <xdr:rowOff>47625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2</xdr:col>
      <xdr:colOff>133350</xdr:colOff>
      <xdr:row>0</xdr:row>
      <xdr:rowOff>0</xdr:rowOff>
    </xdr:from>
    <xdr:to>
      <xdr:col>3</xdr:col>
      <xdr:colOff>171449</xdr:colOff>
      <xdr:row>0</xdr:row>
      <xdr:rowOff>457200</xdr:rowOff>
    </xdr:to>
    <xdr:sp macro="" textlink="">
      <xdr:nvSpPr>
        <xdr:cNvPr id="7" name="Retângulo 3">
          <a:hlinkClick xmlns:r="http://schemas.openxmlformats.org/officeDocument/2006/relationships" r:id="rId2"/>
          <a:extLst>
            <a:ext uri="{FF2B5EF4-FFF2-40B4-BE49-F238E27FC236}"/>
          </a:extLst>
        </xdr:cNvPr>
        <xdr:cNvSpPr>
          <a:spLocks/>
        </xdr:cNvSpPr>
      </xdr:nvSpPr>
      <xdr:spPr>
        <a:xfrm>
          <a:off x="828675" y="0"/>
          <a:ext cx="1038224"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SETUP</a:t>
          </a:r>
          <a:r>
            <a:rPr lang="pt-BR" sz="1100" b="1" baseline="0">
              <a:solidFill>
                <a:sysClr val="windowText" lastClr="000000"/>
              </a:solidFill>
            </a:rPr>
            <a:t> MODEL</a:t>
          </a:r>
          <a:endParaRPr lang="pt-BR" sz="1100" b="1">
            <a:solidFill>
              <a:sysClr val="windowText" lastClr="000000"/>
            </a:solidFill>
          </a:endParaRPr>
        </a:p>
      </xdr:txBody>
    </xdr:sp>
    <xdr:clientData/>
  </xdr:twoCellAnchor>
  <xdr:twoCellAnchor editAs="absolute">
    <xdr:from>
      <xdr:col>2</xdr:col>
      <xdr:colOff>19050</xdr:colOff>
      <xdr:row>1</xdr:row>
      <xdr:rowOff>19050</xdr:rowOff>
    </xdr:from>
    <xdr:to>
      <xdr:col>3</xdr:col>
      <xdr:colOff>277279</xdr:colOff>
      <xdr:row>1</xdr:row>
      <xdr:rowOff>326835</xdr:rowOff>
    </xdr:to>
    <xdr:sp macro="" textlink="">
      <xdr:nvSpPr>
        <xdr:cNvPr id="8" name="Retângulo 8">
          <a:hlinkClick xmlns:r="http://schemas.openxmlformats.org/officeDocument/2006/relationships" r:id="rId2"/>
          <a:extLst>
            <a:ext uri="{FF2B5EF4-FFF2-40B4-BE49-F238E27FC236}"/>
          </a:extLst>
        </xdr:cNvPr>
        <xdr:cNvSpPr/>
      </xdr:nvSpPr>
      <xdr:spPr>
        <a:xfrm>
          <a:off x="714375" y="514350"/>
          <a:ext cx="1258354"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INPUT</a:t>
          </a:r>
          <a:r>
            <a:rPr lang="pt-BR" sz="1100" b="1" baseline="0">
              <a:solidFill>
                <a:schemeClr val="bg1"/>
              </a:solidFill>
            </a:rPr>
            <a:t> DATA</a:t>
          </a:r>
          <a:endParaRPr lang="pt-BR" sz="1100" b="1">
            <a:solidFill>
              <a:schemeClr val="bg1"/>
            </a:solidFill>
          </a:endParaRPr>
        </a:p>
      </xdr:txBody>
    </xdr:sp>
    <xdr:clientData/>
  </xdr:twoCellAnchor>
  <xdr:twoCellAnchor editAs="absolute">
    <xdr:from>
      <xdr:col>3</xdr:col>
      <xdr:colOff>295275</xdr:colOff>
      <xdr:row>1</xdr:row>
      <xdr:rowOff>28575</xdr:rowOff>
    </xdr:from>
    <xdr:to>
      <xdr:col>4</xdr:col>
      <xdr:colOff>556679</xdr:colOff>
      <xdr:row>1</xdr:row>
      <xdr:rowOff>336360</xdr:rowOff>
    </xdr:to>
    <xdr:sp macro="" textlink="">
      <xdr:nvSpPr>
        <xdr:cNvPr id="9" name="Retângulo 9">
          <a:hlinkClick xmlns:r="http://schemas.openxmlformats.org/officeDocument/2006/relationships" r:id="rId3"/>
          <a:extLst>
            <a:ext uri="{FF2B5EF4-FFF2-40B4-BE49-F238E27FC236}"/>
          </a:extLst>
        </xdr:cNvPr>
        <xdr:cNvSpPr/>
      </xdr:nvSpPr>
      <xdr:spPr>
        <a:xfrm>
          <a:off x="1990725" y="523875"/>
          <a:ext cx="1261529" cy="30778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STARTUP COST</a:t>
          </a:r>
        </a:p>
      </xdr:txBody>
    </xdr:sp>
    <xdr:clientData/>
  </xdr:twoCellAnchor>
  <xdr:twoCellAnchor editAs="absolute">
    <xdr:from>
      <xdr:col>3</xdr:col>
      <xdr:colOff>104775</xdr:colOff>
      <xdr:row>0</xdr:row>
      <xdr:rowOff>0</xdr:rowOff>
    </xdr:from>
    <xdr:to>
      <xdr:col>4</xdr:col>
      <xdr:colOff>419100</xdr:colOff>
      <xdr:row>1</xdr:row>
      <xdr:rowOff>2910</xdr:rowOff>
    </xdr:to>
    <xdr:sp macro="" textlink="">
      <xdr:nvSpPr>
        <xdr:cNvPr id="10" name="Retângulo 3">
          <a:hlinkClick xmlns:r="http://schemas.openxmlformats.org/officeDocument/2006/relationships" r:id="rId4"/>
          <a:extLst>
            <a:ext uri="{FF2B5EF4-FFF2-40B4-BE49-F238E27FC236}"/>
          </a:extLst>
        </xdr:cNvPr>
        <xdr:cNvSpPr>
          <a:spLocks/>
        </xdr:cNvSpPr>
      </xdr:nvSpPr>
      <xdr:spPr>
        <a:xfrm>
          <a:off x="1800225" y="0"/>
          <a:ext cx="1314450"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FINANCIAL</a:t>
          </a:r>
          <a:r>
            <a:rPr lang="pt-BR" sz="1100" b="1" baseline="0"/>
            <a:t> MODEL</a:t>
          </a:r>
          <a:endParaRPr lang="pt-BR" sz="1100" b="1"/>
        </a:p>
      </xdr:txBody>
    </xdr:sp>
    <xdr:clientData/>
  </xdr:twoCellAnchor>
  <xdr:twoCellAnchor editAs="absolute">
    <xdr:from>
      <xdr:col>4</xdr:col>
      <xdr:colOff>381000</xdr:colOff>
      <xdr:row>0</xdr:row>
      <xdr:rowOff>9525</xdr:rowOff>
    </xdr:from>
    <xdr:to>
      <xdr:col>5</xdr:col>
      <xdr:colOff>857250</xdr:colOff>
      <xdr:row>1</xdr:row>
      <xdr:rowOff>12435</xdr:rowOff>
    </xdr:to>
    <xdr:sp macro="" textlink="">
      <xdr:nvSpPr>
        <xdr:cNvPr id="11" name="Retângulo 3">
          <a:hlinkClick xmlns:r="http://schemas.openxmlformats.org/officeDocument/2006/relationships" r:id="rId5"/>
          <a:extLst>
            <a:ext uri="{FF2B5EF4-FFF2-40B4-BE49-F238E27FC236}"/>
          </a:extLst>
        </xdr:cNvPr>
        <xdr:cNvSpPr>
          <a:spLocks/>
        </xdr:cNvSpPr>
      </xdr:nvSpPr>
      <xdr:spPr>
        <a:xfrm>
          <a:off x="3076575" y="9525"/>
          <a:ext cx="14763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DASHBOARD </a:t>
          </a:r>
          <a:r>
            <a:rPr lang="pt-BR" sz="1100" b="1" baseline="0"/>
            <a:t> MODEL</a:t>
          </a:r>
          <a:endParaRPr lang="pt-BR" sz="1100" b="1"/>
        </a:p>
      </xdr:txBody>
    </xdr:sp>
    <xdr:clientData/>
  </xdr:twoCellAnchor>
  <xdr:twoCellAnchor editAs="absolute">
    <xdr:from>
      <xdr:col>9</xdr:col>
      <xdr:colOff>1143000</xdr:colOff>
      <xdr:row>0</xdr:row>
      <xdr:rowOff>9525</xdr:rowOff>
    </xdr:from>
    <xdr:to>
      <xdr:col>11</xdr:col>
      <xdr:colOff>352425</xdr:colOff>
      <xdr:row>1</xdr:row>
      <xdr:rowOff>12435</xdr:rowOff>
    </xdr:to>
    <xdr:sp macro="" textlink="">
      <xdr:nvSpPr>
        <xdr:cNvPr id="12" name="Retângulo 3">
          <a:hlinkClick xmlns:r="http://schemas.openxmlformats.org/officeDocument/2006/relationships" r:id="rId6"/>
          <a:extLst>
            <a:ext uri="{FF2B5EF4-FFF2-40B4-BE49-F238E27FC236}"/>
          </a:extLst>
        </xdr:cNvPr>
        <xdr:cNvSpPr>
          <a:spLocks/>
        </xdr:cNvSpPr>
      </xdr:nvSpPr>
      <xdr:spPr>
        <a:xfrm>
          <a:off x="9991725" y="9525"/>
          <a:ext cx="14763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IMPORTANCE NOTES</a:t>
          </a:r>
          <a:endParaRPr lang="pt-BR" sz="1100" b="1"/>
        </a:p>
      </xdr:txBody>
    </xdr:sp>
    <xdr:clientData/>
  </xdr:twoCellAnchor>
  <xdr:twoCellAnchor editAs="absolute">
    <xdr:from>
      <xdr:col>5</xdr:col>
      <xdr:colOff>942975</xdr:colOff>
      <xdr:row>0</xdr:row>
      <xdr:rowOff>19050</xdr:rowOff>
    </xdr:from>
    <xdr:to>
      <xdr:col>6</xdr:col>
      <xdr:colOff>923925</xdr:colOff>
      <xdr:row>1</xdr:row>
      <xdr:rowOff>21960</xdr:rowOff>
    </xdr:to>
    <xdr:sp macro="" textlink="">
      <xdr:nvSpPr>
        <xdr:cNvPr id="13" name="Retângulo 3">
          <a:hlinkClick xmlns:r="http://schemas.openxmlformats.org/officeDocument/2006/relationships" r:id="rId7"/>
          <a:extLst>
            <a:ext uri="{FF2B5EF4-FFF2-40B4-BE49-F238E27FC236}"/>
          </a:extLst>
        </xdr:cNvPr>
        <xdr:cNvSpPr>
          <a:spLocks/>
        </xdr:cNvSpPr>
      </xdr:nvSpPr>
      <xdr:spPr>
        <a:xfrm>
          <a:off x="4638675" y="19050"/>
          <a:ext cx="12477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VALUATION</a:t>
          </a:r>
          <a:endParaRPr lang="pt-BR" sz="1100" b="1"/>
        </a:p>
      </xdr:txBody>
    </xdr:sp>
    <xdr:clientData/>
  </xdr:twoCellAnchor>
  <xdr:twoCellAnchor editAs="absolute">
    <xdr:from>
      <xdr:col>6</xdr:col>
      <xdr:colOff>885825</xdr:colOff>
      <xdr:row>0</xdr:row>
      <xdr:rowOff>28575</xdr:rowOff>
    </xdr:from>
    <xdr:to>
      <xdr:col>7</xdr:col>
      <xdr:colOff>1009650</xdr:colOff>
      <xdr:row>1</xdr:row>
      <xdr:rowOff>31485</xdr:rowOff>
    </xdr:to>
    <xdr:sp macro="" textlink="">
      <xdr:nvSpPr>
        <xdr:cNvPr id="14" name="Retângulo 3">
          <a:hlinkClick xmlns:r="http://schemas.openxmlformats.org/officeDocument/2006/relationships" r:id="rId8"/>
          <a:extLst>
            <a:ext uri="{FF2B5EF4-FFF2-40B4-BE49-F238E27FC236}"/>
          </a:extLst>
        </xdr:cNvPr>
        <xdr:cNvSpPr>
          <a:spLocks/>
        </xdr:cNvSpPr>
      </xdr:nvSpPr>
      <xdr:spPr>
        <a:xfrm>
          <a:off x="5848350" y="28575"/>
          <a:ext cx="14763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ANALYSIS</a:t>
          </a:r>
          <a:endParaRPr lang="pt-BR" sz="1100" b="1"/>
        </a:p>
      </xdr:txBody>
    </xdr:sp>
    <xdr:clientData/>
  </xdr:twoCellAnchor>
  <xdr:twoCellAnchor editAs="absolute">
    <xdr:from>
      <xdr:col>11</xdr:col>
      <xdr:colOff>257175</xdr:colOff>
      <xdr:row>0</xdr:row>
      <xdr:rowOff>28575</xdr:rowOff>
    </xdr:from>
    <xdr:to>
      <xdr:col>11</xdr:col>
      <xdr:colOff>1219200</xdr:colOff>
      <xdr:row>1</xdr:row>
      <xdr:rowOff>31485</xdr:rowOff>
    </xdr:to>
    <xdr:sp macro="" textlink="">
      <xdr:nvSpPr>
        <xdr:cNvPr id="15" name="Retângulo 3">
          <a:hlinkClick xmlns:r="http://schemas.openxmlformats.org/officeDocument/2006/relationships" r:id="rId9"/>
          <a:extLst>
            <a:ext uri="{FF2B5EF4-FFF2-40B4-BE49-F238E27FC236}"/>
          </a:extLst>
        </xdr:cNvPr>
        <xdr:cNvSpPr>
          <a:spLocks/>
        </xdr:cNvSpPr>
      </xdr:nvSpPr>
      <xdr:spPr>
        <a:xfrm>
          <a:off x="11372850" y="28575"/>
          <a:ext cx="96202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COVER</a:t>
          </a:r>
          <a:endParaRPr lang="pt-BR" sz="1100" b="1"/>
        </a:p>
      </xdr:txBody>
    </xdr:sp>
    <xdr:clientData/>
  </xdr:twoCellAnchor>
  <xdr:twoCellAnchor editAs="absolute">
    <xdr:from>
      <xdr:col>4</xdr:col>
      <xdr:colOff>628650</xdr:colOff>
      <xdr:row>1</xdr:row>
      <xdr:rowOff>19050</xdr:rowOff>
    </xdr:from>
    <xdr:to>
      <xdr:col>5</xdr:col>
      <xdr:colOff>886879</xdr:colOff>
      <xdr:row>1</xdr:row>
      <xdr:rowOff>326835</xdr:rowOff>
    </xdr:to>
    <xdr:sp macro="" textlink="">
      <xdr:nvSpPr>
        <xdr:cNvPr id="18" name="Retângulo 8">
          <a:hlinkClick xmlns:r="http://schemas.openxmlformats.org/officeDocument/2006/relationships" r:id="rId10"/>
          <a:extLst>
            <a:ext uri="{FF2B5EF4-FFF2-40B4-BE49-F238E27FC236}"/>
          </a:extLst>
        </xdr:cNvPr>
        <xdr:cNvSpPr/>
      </xdr:nvSpPr>
      <xdr:spPr>
        <a:xfrm>
          <a:off x="3324225" y="514350"/>
          <a:ext cx="1258354"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SEASONALITY</a:t>
          </a:r>
        </a:p>
      </xdr:txBody>
    </xdr:sp>
    <xdr:clientData/>
  </xdr:twoCellAnchor>
  <xdr:twoCellAnchor editAs="absolute">
    <xdr:from>
      <xdr:col>7</xdr:col>
      <xdr:colOff>885825</xdr:colOff>
      <xdr:row>0</xdr:row>
      <xdr:rowOff>114300</xdr:rowOff>
    </xdr:from>
    <xdr:to>
      <xdr:col>8</xdr:col>
      <xdr:colOff>877354</xdr:colOff>
      <xdr:row>0</xdr:row>
      <xdr:rowOff>422085</xdr:rowOff>
    </xdr:to>
    <xdr:sp macro="" textlink="">
      <xdr:nvSpPr>
        <xdr:cNvPr id="19" name="Retângulo 8">
          <a:hlinkClick xmlns:r="http://schemas.openxmlformats.org/officeDocument/2006/relationships" r:id="rId11"/>
          <a:extLst>
            <a:ext uri="{FF2B5EF4-FFF2-40B4-BE49-F238E27FC236}"/>
          </a:extLst>
        </xdr:cNvPr>
        <xdr:cNvSpPr/>
      </xdr:nvSpPr>
      <xdr:spPr>
        <a:xfrm>
          <a:off x="7200900" y="114300"/>
          <a:ext cx="1258354" cy="307785"/>
        </a:xfrm>
        <a:prstGeom prst="rect">
          <a:avLst/>
        </a:prstGeom>
        <a:solidFill>
          <a:srgbClr val="00206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WORKPAPER</a:t>
          </a:r>
        </a:p>
      </xdr:txBody>
    </xdr:sp>
    <xdr:clientData/>
  </xdr:twoCellAnchor>
  <xdr:twoCellAnchor editAs="oneCell">
    <xdr:from>
      <xdr:col>0</xdr:col>
      <xdr:colOff>95250</xdr:colOff>
      <xdr:row>0</xdr:row>
      <xdr:rowOff>38100</xdr:rowOff>
    </xdr:from>
    <xdr:to>
      <xdr:col>1</xdr:col>
      <xdr:colOff>304800</xdr:colOff>
      <xdr:row>0</xdr:row>
      <xdr:rowOff>437512</xdr:rowOff>
    </xdr:to>
    <xdr:pic>
      <xdr:nvPicPr>
        <xdr:cNvPr id="21" name="Picture 4">
          <a:hlinkClick xmlns:r="http://schemas.openxmlformats.org/officeDocument/2006/relationships" r:id="rId12"/>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95250" y="38100"/>
          <a:ext cx="590550" cy="399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8</xdr:col>
      <xdr:colOff>952500</xdr:colOff>
      <xdr:row>0</xdr:row>
      <xdr:rowOff>19050</xdr:rowOff>
    </xdr:from>
    <xdr:to>
      <xdr:col>9</xdr:col>
      <xdr:colOff>1009650</xdr:colOff>
      <xdr:row>0</xdr:row>
      <xdr:rowOff>485775</xdr:rowOff>
    </xdr:to>
    <xdr:sp macro="" textlink="">
      <xdr:nvSpPr>
        <xdr:cNvPr id="20" name="Retângulo 3">
          <a:hlinkClick xmlns:r="http://schemas.openxmlformats.org/officeDocument/2006/relationships" r:id="rId14"/>
          <a:extLst>
            <a:ext uri="{FF2B5EF4-FFF2-40B4-BE49-F238E27FC236}"/>
          </a:extLst>
        </xdr:cNvPr>
        <xdr:cNvSpPr>
          <a:spLocks/>
        </xdr:cNvSpPr>
      </xdr:nvSpPr>
      <xdr:spPr>
        <a:xfrm>
          <a:off x="8534400" y="19050"/>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oneCell">
    <xdr:from>
      <xdr:col>0</xdr:col>
      <xdr:colOff>0</xdr:colOff>
      <xdr:row>3</xdr:row>
      <xdr:rowOff>409575</xdr:rowOff>
    </xdr:from>
    <xdr:to>
      <xdr:col>13</xdr:col>
      <xdr:colOff>9525</xdr:colOff>
      <xdr:row>44</xdr:row>
      <xdr:rowOff>0</xdr:rowOff>
    </xdr:to>
    <xdr:pic>
      <xdr:nvPicPr>
        <xdr:cNvPr id="23" name="Picture 22"/>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1857375"/>
          <a:ext cx="13677900" cy="15220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66675</xdr:colOff>
      <xdr:row>2</xdr:row>
      <xdr:rowOff>28575</xdr:rowOff>
    </xdr:from>
    <xdr:ext cx="8175058" cy="463781"/>
    <xdr:sp macro="" textlink="">
      <xdr:nvSpPr>
        <xdr:cNvPr id="24" name="Rectangle 23"/>
        <xdr:cNvSpPr/>
      </xdr:nvSpPr>
      <xdr:spPr>
        <a:xfrm>
          <a:off x="66675" y="904875"/>
          <a:ext cx="8175058" cy="463781"/>
        </a:xfrm>
        <a:prstGeom prst="rect">
          <a:avLst/>
        </a:prstGeom>
        <a:noFill/>
      </xdr:spPr>
      <xdr:txBody>
        <a:bodyPr wrap="none" lIns="91440" tIns="45720" rIns="91440" bIns="45720">
          <a:spAutoFit/>
        </a:bodyPr>
        <a:lstStyle/>
        <a:p>
          <a:pPr algn="ctr"/>
          <a:r>
            <a:rPr lang="en-US" sz="24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Author: Drs. Agustinus Agus Purwanto, SE MM CHA </a:t>
          </a:r>
        </a:p>
      </xdr:txBody>
    </xdr:sp>
    <xdr:clientData/>
  </xdr:oneCellAnchor>
</xdr:wsDr>
</file>

<file path=xl/drawings/drawing30.xml><?xml version="1.0" encoding="utf-8"?>
<xdr:wsDr xmlns:xdr="http://schemas.openxmlformats.org/drawingml/2006/spreadsheetDrawing" xmlns:a="http://schemas.openxmlformats.org/drawingml/2006/main">
  <xdr:absoluteAnchor>
    <xdr:pos x="5244696" y="1666875"/>
    <xdr:ext cx="955122" cy="716342"/>
    <xdr:pic>
      <xdr:nvPicPr>
        <xdr:cNvPr id="2" name="Logo">
          <a:hlinkClick xmlns:r="http://schemas.openxmlformats.org/officeDocument/2006/relationships" r:id=""/>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244696" y="1666875"/>
          <a:ext cx="955122" cy="716342"/>
        </a:xfrm>
        <a:prstGeom prst="rect">
          <a:avLst/>
        </a:prstGeom>
      </xdr:spPr>
    </xdr:pic>
    <xdr:clientData/>
  </xdr:absoluteAnchor>
  <xdr:twoCellAnchor editAs="oneCell">
    <xdr:from>
      <xdr:col>0</xdr:col>
      <xdr:colOff>66673</xdr:colOff>
      <xdr:row>0</xdr:row>
      <xdr:rowOff>38100</xdr:rowOff>
    </xdr:from>
    <xdr:to>
      <xdr:col>2</xdr:col>
      <xdr:colOff>161924</xdr:colOff>
      <xdr:row>0</xdr:row>
      <xdr:rowOff>457200</xdr:rowOff>
    </xdr:to>
    <xdr:pic>
      <xdr:nvPicPr>
        <xdr:cNvPr id="3"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3" y="38100"/>
          <a:ext cx="609601"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absoluteAnchor>
    <xdr:pos x="7915200" y="1628775"/>
    <xdr:ext cx="955122" cy="716342"/>
    <xdr:pic>
      <xdr:nvPicPr>
        <xdr:cNvPr id="2" name="Logo">
          <a:hlinkClick xmlns:r="http://schemas.openxmlformats.org/officeDocument/2006/relationships" r:id=""/>
          <a:extLst>
            <a:ext uri="{FF2B5EF4-FFF2-40B4-BE49-F238E27FC236}">
              <a16:creationId xmlns="" xmlns:a16="http://schemas.microsoft.com/office/drawing/2014/main" id="{00000000-0008-0000-1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915200" y="1628775"/>
          <a:ext cx="955122" cy="716342"/>
        </a:xfrm>
        <a:prstGeom prst="rect">
          <a:avLst/>
        </a:prstGeom>
      </xdr:spPr>
    </xdr:pic>
    <xdr:clientData/>
  </xdr:absoluteAnchor>
  <xdr:twoCellAnchor editAs="oneCell">
    <xdr:from>
      <xdr:col>0</xdr:col>
      <xdr:colOff>66672</xdr:colOff>
      <xdr:row>0</xdr:row>
      <xdr:rowOff>38100</xdr:rowOff>
    </xdr:from>
    <xdr:to>
      <xdr:col>2</xdr:col>
      <xdr:colOff>314324</xdr:colOff>
      <xdr:row>0</xdr:row>
      <xdr:rowOff>457200</xdr:rowOff>
    </xdr:to>
    <xdr:pic>
      <xdr:nvPicPr>
        <xdr:cNvPr id="3"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2" y="38100"/>
          <a:ext cx="600077"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absoluteAnchor>
    <xdr:pos x="6928332" y="1676400"/>
    <xdr:ext cx="955122" cy="716342"/>
    <xdr:pic>
      <xdr:nvPicPr>
        <xdr:cNvPr id="2" name="Logo">
          <a:hlinkClick xmlns:r="http://schemas.openxmlformats.org/officeDocument/2006/relationships" r:id=""/>
          <a:extLst>
            <a:ext uri="{FF2B5EF4-FFF2-40B4-BE49-F238E27FC236}">
              <a16:creationId xmlns=""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28332" y="1676400"/>
          <a:ext cx="955122" cy="716342"/>
        </a:xfrm>
        <a:prstGeom prst="rect">
          <a:avLst/>
        </a:prstGeom>
      </xdr:spPr>
    </xdr:pic>
    <xdr:clientData/>
  </xdr:absoluteAnchor>
  <xdr:twoCellAnchor editAs="oneCell">
    <xdr:from>
      <xdr:col>0</xdr:col>
      <xdr:colOff>66672</xdr:colOff>
      <xdr:row>0</xdr:row>
      <xdr:rowOff>38100</xdr:rowOff>
    </xdr:from>
    <xdr:to>
      <xdr:col>2</xdr:col>
      <xdr:colOff>219074</xdr:colOff>
      <xdr:row>0</xdr:row>
      <xdr:rowOff>457200</xdr:rowOff>
    </xdr:to>
    <xdr:pic>
      <xdr:nvPicPr>
        <xdr:cNvPr id="3" name="Pictur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2" y="38100"/>
          <a:ext cx="600077"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66675</xdr:colOff>
      <xdr:row>0</xdr:row>
      <xdr:rowOff>79878</xdr:rowOff>
    </xdr:from>
    <xdr:to>
      <xdr:col>1</xdr:col>
      <xdr:colOff>504825</xdr:colOff>
      <xdr:row>0</xdr:row>
      <xdr:rowOff>453521</xdr:rowOff>
    </xdr:to>
    <xdr:pic>
      <xdr:nvPicPr>
        <xdr:cNvPr id="3"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6675" y="79878"/>
          <a:ext cx="552450" cy="37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609600</xdr:colOff>
      <xdr:row>0</xdr:row>
      <xdr:rowOff>28575</xdr:rowOff>
    </xdr:from>
    <xdr:to>
      <xdr:col>1</xdr:col>
      <xdr:colOff>1647824</xdr:colOff>
      <xdr:row>1</xdr:row>
      <xdr:rowOff>19050</xdr:rowOff>
    </xdr:to>
    <xdr:sp macro="" textlink="">
      <xdr:nvSpPr>
        <xdr:cNvPr id="4" name="Retângulo 3">
          <a:hlinkClick xmlns:r="http://schemas.openxmlformats.org/officeDocument/2006/relationships" r:id="rId2"/>
          <a:extLst>
            <a:ext uri="{FF2B5EF4-FFF2-40B4-BE49-F238E27FC236}"/>
          </a:extLst>
        </xdr:cNvPr>
        <xdr:cNvSpPr>
          <a:spLocks/>
        </xdr:cNvSpPr>
      </xdr:nvSpPr>
      <xdr:spPr>
        <a:xfrm>
          <a:off x="723900" y="28575"/>
          <a:ext cx="1038224"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SETUP</a:t>
          </a:r>
          <a:r>
            <a:rPr lang="pt-BR" sz="1100" b="1" baseline="0"/>
            <a:t> MODEL</a:t>
          </a:r>
          <a:endParaRPr lang="pt-BR" sz="1100" b="1"/>
        </a:p>
      </xdr:txBody>
    </xdr:sp>
    <xdr:clientData/>
  </xdr:twoCellAnchor>
  <xdr:twoCellAnchor editAs="absolute">
    <xdr:from>
      <xdr:col>1</xdr:col>
      <xdr:colOff>1590675</xdr:colOff>
      <xdr:row>0</xdr:row>
      <xdr:rowOff>19050</xdr:rowOff>
    </xdr:from>
    <xdr:to>
      <xdr:col>1</xdr:col>
      <xdr:colOff>2981325</xdr:colOff>
      <xdr:row>1</xdr:row>
      <xdr:rowOff>21960</xdr:rowOff>
    </xdr:to>
    <xdr:sp macro="" textlink="">
      <xdr:nvSpPr>
        <xdr:cNvPr id="5" name="Retângulo 3">
          <a:hlinkClick xmlns:r="http://schemas.openxmlformats.org/officeDocument/2006/relationships" r:id="rId3"/>
          <a:extLst>
            <a:ext uri="{FF2B5EF4-FFF2-40B4-BE49-F238E27FC236}"/>
          </a:extLst>
        </xdr:cNvPr>
        <xdr:cNvSpPr>
          <a:spLocks/>
        </xdr:cNvSpPr>
      </xdr:nvSpPr>
      <xdr:spPr>
        <a:xfrm>
          <a:off x="1704975" y="19050"/>
          <a:ext cx="1390650"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FINANCIAL</a:t>
          </a:r>
          <a:r>
            <a:rPr lang="pt-BR" sz="1100" b="1" baseline="0"/>
            <a:t>  MODEL</a:t>
          </a:r>
          <a:endParaRPr lang="pt-BR" sz="1100" b="1"/>
        </a:p>
      </xdr:txBody>
    </xdr:sp>
    <xdr:clientData/>
  </xdr:twoCellAnchor>
  <xdr:twoCellAnchor editAs="absolute">
    <xdr:from>
      <xdr:col>1</xdr:col>
      <xdr:colOff>2924175</xdr:colOff>
      <xdr:row>0</xdr:row>
      <xdr:rowOff>28575</xdr:rowOff>
    </xdr:from>
    <xdr:to>
      <xdr:col>2</xdr:col>
      <xdr:colOff>428625</xdr:colOff>
      <xdr:row>1</xdr:row>
      <xdr:rowOff>0</xdr:rowOff>
    </xdr:to>
    <xdr:sp macro="" textlink="">
      <xdr:nvSpPr>
        <xdr:cNvPr id="6" name="Retângulo 3">
          <a:hlinkClick xmlns:r="http://schemas.openxmlformats.org/officeDocument/2006/relationships" r:id="rId4"/>
          <a:extLst>
            <a:ext uri="{FF2B5EF4-FFF2-40B4-BE49-F238E27FC236}"/>
          </a:extLst>
        </xdr:cNvPr>
        <xdr:cNvSpPr>
          <a:spLocks/>
        </xdr:cNvSpPr>
      </xdr:nvSpPr>
      <xdr:spPr>
        <a:xfrm>
          <a:off x="3038475" y="28575"/>
          <a:ext cx="147637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DASHBOARD </a:t>
          </a:r>
          <a:r>
            <a:rPr lang="pt-BR" sz="1100" b="1" baseline="0"/>
            <a:t> MODEL</a:t>
          </a:r>
          <a:endParaRPr lang="pt-BR" sz="1100" b="1"/>
        </a:p>
      </xdr:txBody>
    </xdr:sp>
    <xdr:clientData/>
  </xdr:twoCellAnchor>
  <xdr:twoCellAnchor editAs="absolute">
    <xdr:from>
      <xdr:col>2</xdr:col>
      <xdr:colOff>523875</xdr:colOff>
      <xdr:row>0</xdr:row>
      <xdr:rowOff>19050</xdr:rowOff>
    </xdr:from>
    <xdr:to>
      <xdr:col>3</xdr:col>
      <xdr:colOff>57150</xdr:colOff>
      <xdr:row>1</xdr:row>
      <xdr:rowOff>21960</xdr:rowOff>
    </xdr:to>
    <xdr:sp macro="" textlink="">
      <xdr:nvSpPr>
        <xdr:cNvPr id="7" name="Retângulo 3">
          <a:hlinkClick xmlns:r="http://schemas.openxmlformats.org/officeDocument/2006/relationships" r:id="rId5"/>
          <a:extLst>
            <a:ext uri="{FF2B5EF4-FFF2-40B4-BE49-F238E27FC236}"/>
          </a:extLst>
        </xdr:cNvPr>
        <xdr:cNvSpPr>
          <a:spLocks/>
        </xdr:cNvSpPr>
      </xdr:nvSpPr>
      <xdr:spPr>
        <a:xfrm>
          <a:off x="4610100" y="19050"/>
          <a:ext cx="11715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VALUATION</a:t>
          </a:r>
          <a:endParaRPr lang="pt-BR" sz="1100" b="1"/>
        </a:p>
      </xdr:txBody>
    </xdr:sp>
    <xdr:clientData/>
  </xdr:twoCellAnchor>
  <xdr:twoCellAnchor editAs="absolute">
    <xdr:from>
      <xdr:col>10</xdr:col>
      <xdr:colOff>209550</xdr:colOff>
      <xdr:row>0</xdr:row>
      <xdr:rowOff>0</xdr:rowOff>
    </xdr:from>
    <xdr:to>
      <xdr:col>12</xdr:col>
      <xdr:colOff>466725</xdr:colOff>
      <xdr:row>1</xdr:row>
      <xdr:rowOff>2910</xdr:rowOff>
    </xdr:to>
    <xdr:sp macro="" textlink="">
      <xdr:nvSpPr>
        <xdr:cNvPr id="8" name="Retângulo 3">
          <a:hlinkClick xmlns:r="http://schemas.openxmlformats.org/officeDocument/2006/relationships" r:id="rId6"/>
          <a:extLst>
            <a:ext uri="{FF2B5EF4-FFF2-40B4-BE49-F238E27FC236}"/>
          </a:extLst>
        </xdr:cNvPr>
        <xdr:cNvSpPr>
          <a:spLocks/>
        </xdr:cNvSpPr>
      </xdr:nvSpPr>
      <xdr:spPr>
        <a:xfrm>
          <a:off x="9925050" y="0"/>
          <a:ext cx="13239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IMPORTANCE NOTES</a:t>
          </a:r>
          <a:endParaRPr lang="pt-BR" sz="1100" b="1"/>
        </a:p>
      </xdr:txBody>
    </xdr:sp>
    <xdr:clientData/>
  </xdr:twoCellAnchor>
  <xdr:twoCellAnchor editAs="absolute">
    <xdr:from>
      <xdr:col>3</xdr:col>
      <xdr:colOff>38100</xdr:colOff>
      <xdr:row>0</xdr:row>
      <xdr:rowOff>19050</xdr:rowOff>
    </xdr:from>
    <xdr:to>
      <xdr:col>5</xdr:col>
      <xdr:colOff>38100</xdr:colOff>
      <xdr:row>1</xdr:row>
      <xdr:rowOff>21960</xdr:rowOff>
    </xdr:to>
    <xdr:sp macro="" textlink="">
      <xdr:nvSpPr>
        <xdr:cNvPr id="9" name="Retângulo 3">
          <a:hlinkClick xmlns:r="http://schemas.openxmlformats.org/officeDocument/2006/relationships" r:id="rId7"/>
          <a:extLst>
            <a:ext uri="{FF2B5EF4-FFF2-40B4-BE49-F238E27FC236}"/>
          </a:extLst>
        </xdr:cNvPr>
        <xdr:cNvSpPr>
          <a:spLocks/>
        </xdr:cNvSpPr>
      </xdr:nvSpPr>
      <xdr:spPr>
        <a:xfrm>
          <a:off x="5762625" y="19050"/>
          <a:ext cx="1323975" cy="4982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solidFill>
                <a:sysClr val="windowText" lastClr="000000"/>
              </a:solidFill>
            </a:rPr>
            <a:t>ANALYSIS</a:t>
          </a:r>
          <a:endParaRPr lang="pt-BR" sz="1100" b="1">
            <a:solidFill>
              <a:sysClr val="windowText" lastClr="000000"/>
            </a:solidFill>
          </a:endParaRPr>
        </a:p>
      </xdr:txBody>
    </xdr:sp>
    <xdr:clientData/>
  </xdr:twoCellAnchor>
  <xdr:twoCellAnchor editAs="absolute">
    <xdr:from>
      <xdr:col>13</xdr:col>
      <xdr:colOff>9525</xdr:colOff>
      <xdr:row>0</xdr:row>
      <xdr:rowOff>19050</xdr:rowOff>
    </xdr:from>
    <xdr:to>
      <xdr:col>14</xdr:col>
      <xdr:colOff>295275</xdr:colOff>
      <xdr:row>1</xdr:row>
      <xdr:rowOff>28574</xdr:rowOff>
    </xdr:to>
    <xdr:sp macro="" textlink="">
      <xdr:nvSpPr>
        <xdr:cNvPr id="10" name="Retângulo 3">
          <a:hlinkClick xmlns:r="http://schemas.openxmlformats.org/officeDocument/2006/relationships" r:id="rId8"/>
          <a:extLst>
            <a:ext uri="{FF2B5EF4-FFF2-40B4-BE49-F238E27FC236}"/>
          </a:extLst>
        </xdr:cNvPr>
        <xdr:cNvSpPr>
          <a:spLocks/>
        </xdr:cNvSpPr>
      </xdr:nvSpPr>
      <xdr:spPr>
        <a:xfrm>
          <a:off x="11325225" y="19050"/>
          <a:ext cx="819150" cy="5048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COVER</a:t>
          </a:r>
          <a:endParaRPr lang="pt-BR" sz="1100" b="1"/>
        </a:p>
      </xdr:txBody>
    </xdr:sp>
    <xdr:clientData/>
  </xdr:twoCellAnchor>
  <xdr:twoCellAnchor editAs="absolute">
    <xdr:from>
      <xdr:col>1</xdr:col>
      <xdr:colOff>647700</xdr:colOff>
      <xdr:row>1</xdr:row>
      <xdr:rowOff>28575</xdr:rowOff>
    </xdr:from>
    <xdr:to>
      <xdr:col>1</xdr:col>
      <xdr:colOff>2724150</xdr:colOff>
      <xdr:row>1</xdr:row>
      <xdr:rowOff>342900</xdr:rowOff>
    </xdr:to>
    <xdr:sp macro="" textlink="">
      <xdr:nvSpPr>
        <xdr:cNvPr id="11" name="Retângulo 9">
          <a:hlinkClick xmlns:r="http://schemas.openxmlformats.org/officeDocument/2006/relationships" r:id="rId7"/>
          <a:extLst>
            <a:ext uri="{FF2B5EF4-FFF2-40B4-BE49-F238E27FC236}"/>
          </a:extLst>
        </xdr:cNvPr>
        <xdr:cNvSpPr/>
      </xdr:nvSpPr>
      <xdr:spPr>
        <a:xfrm>
          <a:off x="762000" y="523875"/>
          <a:ext cx="2076450" cy="3143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FEASIBILITY ANALYSIS</a:t>
          </a:r>
        </a:p>
      </xdr:txBody>
    </xdr:sp>
    <xdr:clientData/>
  </xdr:twoCellAnchor>
  <xdr:twoCellAnchor editAs="absolute">
    <xdr:from>
      <xdr:col>5</xdr:col>
      <xdr:colOff>76200</xdr:colOff>
      <xdr:row>0</xdr:row>
      <xdr:rowOff>104775</xdr:rowOff>
    </xdr:from>
    <xdr:to>
      <xdr:col>7</xdr:col>
      <xdr:colOff>267754</xdr:colOff>
      <xdr:row>0</xdr:row>
      <xdr:rowOff>412560</xdr:rowOff>
    </xdr:to>
    <xdr:sp macro="" textlink="">
      <xdr:nvSpPr>
        <xdr:cNvPr id="13" name="Retângulo 8">
          <a:hlinkClick xmlns:r="http://schemas.openxmlformats.org/officeDocument/2006/relationships" r:id="rId9"/>
          <a:extLst>
            <a:ext uri="{FF2B5EF4-FFF2-40B4-BE49-F238E27FC236}"/>
          </a:extLst>
        </xdr:cNvPr>
        <xdr:cNvSpPr/>
      </xdr:nvSpPr>
      <xdr:spPr>
        <a:xfrm>
          <a:off x="7124700" y="104775"/>
          <a:ext cx="1258354" cy="307785"/>
        </a:xfrm>
        <a:prstGeom prst="rect">
          <a:avLst/>
        </a:prstGeom>
        <a:solidFill>
          <a:srgbClr val="00206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WORKPAPER</a:t>
          </a:r>
        </a:p>
      </xdr:txBody>
    </xdr:sp>
    <xdr:clientData/>
  </xdr:twoCellAnchor>
  <xdr:twoCellAnchor editAs="absolute">
    <xdr:from>
      <xdr:col>8</xdr:col>
      <xdr:colOff>0</xdr:colOff>
      <xdr:row>0</xdr:row>
      <xdr:rowOff>0</xdr:rowOff>
    </xdr:from>
    <xdr:to>
      <xdr:col>10</xdr:col>
      <xdr:colOff>257175</xdr:colOff>
      <xdr:row>0</xdr:row>
      <xdr:rowOff>466725</xdr:rowOff>
    </xdr:to>
    <xdr:sp macro="" textlink="">
      <xdr:nvSpPr>
        <xdr:cNvPr id="18" name="Retângulo 3">
          <a:hlinkClick xmlns:r="http://schemas.openxmlformats.org/officeDocument/2006/relationships" r:id="rId10"/>
          <a:extLst>
            <a:ext uri="{FF2B5EF4-FFF2-40B4-BE49-F238E27FC236}"/>
          </a:extLst>
        </xdr:cNvPr>
        <xdr:cNvSpPr>
          <a:spLocks/>
        </xdr:cNvSpPr>
      </xdr:nvSpPr>
      <xdr:spPr>
        <a:xfrm>
          <a:off x="8648700" y="0"/>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oneCell">
    <xdr:from>
      <xdr:col>0</xdr:col>
      <xdr:colOff>0</xdr:colOff>
      <xdr:row>3</xdr:row>
      <xdr:rowOff>0</xdr:rowOff>
    </xdr:from>
    <xdr:to>
      <xdr:col>3</xdr:col>
      <xdr:colOff>9525</xdr:colOff>
      <xdr:row>30</xdr:row>
      <xdr:rowOff>133350</xdr:rowOff>
    </xdr:to>
    <xdr:pic>
      <xdr:nvPicPr>
        <xdr:cNvPr id="20" name="Picture 19"/>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1447800"/>
          <a:ext cx="5734050" cy="5391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66675</xdr:colOff>
      <xdr:row>2</xdr:row>
      <xdr:rowOff>57150</xdr:rowOff>
    </xdr:from>
    <xdr:ext cx="8175058" cy="463781"/>
    <xdr:sp macro="" textlink="">
      <xdr:nvSpPr>
        <xdr:cNvPr id="22" name="Rectangle 21"/>
        <xdr:cNvSpPr/>
      </xdr:nvSpPr>
      <xdr:spPr>
        <a:xfrm>
          <a:off x="66675" y="933450"/>
          <a:ext cx="8175058" cy="463781"/>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smtClean="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uLnTx/>
              <a:uFillTx/>
            </a:rPr>
            <a:t>Author: Drs. Agustinus Agus Purwanto, SE MM CHA </a:t>
          </a:r>
        </a:p>
      </xdr:txBody>
    </xdr:sp>
    <xdr:clientData/>
  </xdr:oneCellAnchor>
</xdr:wsDr>
</file>

<file path=xl/drawings/drawing34.xml><?xml version="1.0" encoding="utf-8"?>
<xdr:wsDr xmlns:xdr="http://schemas.openxmlformats.org/drawingml/2006/spreadsheetDrawing" xmlns:a="http://schemas.openxmlformats.org/drawingml/2006/main">
  <xdr:twoCellAnchor editAs="oneCell">
    <xdr:from>
      <xdr:col>0</xdr:col>
      <xdr:colOff>47625</xdr:colOff>
      <xdr:row>0</xdr:row>
      <xdr:rowOff>92762</xdr:rowOff>
    </xdr:from>
    <xdr:to>
      <xdr:col>1</xdr:col>
      <xdr:colOff>28575</xdr:colOff>
      <xdr:row>0</xdr:row>
      <xdr:rowOff>440637</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 y="92762"/>
          <a:ext cx="514350" cy="34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333375</xdr:colOff>
      <xdr:row>0</xdr:row>
      <xdr:rowOff>9525</xdr:rowOff>
    </xdr:from>
    <xdr:to>
      <xdr:col>3</xdr:col>
      <xdr:colOff>152399</xdr:colOff>
      <xdr:row>1</xdr:row>
      <xdr:rowOff>12435</xdr:rowOff>
    </xdr:to>
    <xdr:sp macro="" textlink="">
      <xdr:nvSpPr>
        <xdr:cNvPr id="3" name="Retângulo 3">
          <a:hlinkClick xmlns:r="http://schemas.openxmlformats.org/officeDocument/2006/relationships" r:id="rId2"/>
          <a:extLst>
            <a:ext uri="{FF2B5EF4-FFF2-40B4-BE49-F238E27FC236}"/>
          </a:extLst>
        </xdr:cNvPr>
        <xdr:cNvSpPr>
          <a:spLocks/>
        </xdr:cNvSpPr>
      </xdr:nvSpPr>
      <xdr:spPr>
        <a:xfrm>
          <a:off x="942975" y="9525"/>
          <a:ext cx="1038224"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SETUP</a:t>
          </a:r>
          <a:r>
            <a:rPr lang="pt-BR" sz="1100" b="1" baseline="0"/>
            <a:t> MODEL</a:t>
          </a:r>
          <a:endParaRPr lang="pt-BR" sz="1100" b="1"/>
        </a:p>
      </xdr:txBody>
    </xdr:sp>
    <xdr:clientData/>
  </xdr:twoCellAnchor>
  <xdr:twoCellAnchor editAs="absolute">
    <xdr:from>
      <xdr:col>3</xdr:col>
      <xdr:colOff>219075</xdr:colOff>
      <xdr:row>0</xdr:row>
      <xdr:rowOff>0</xdr:rowOff>
    </xdr:from>
    <xdr:to>
      <xdr:col>5</xdr:col>
      <xdr:colOff>314325</xdr:colOff>
      <xdr:row>1</xdr:row>
      <xdr:rowOff>2910</xdr:rowOff>
    </xdr:to>
    <xdr:sp macro="" textlink="">
      <xdr:nvSpPr>
        <xdr:cNvPr id="4" name="Retângulo 3">
          <a:hlinkClick xmlns:r="http://schemas.openxmlformats.org/officeDocument/2006/relationships" r:id="rId3"/>
          <a:extLst>
            <a:ext uri="{FF2B5EF4-FFF2-40B4-BE49-F238E27FC236}"/>
          </a:extLst>
        </xdr:cNvPr>
        <xdr:cNvSpPr>
          <a:spLocks/>
        </xdr:cNvSpPr>
      </xdr:nvSpPr>
      <xdr:spPr>
        <a:xfrm>
          <a:off x="1819275" y="0"/>
          <a:ext cx="1162050"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FINANCIAL</a:t>
          </a:r>
          <a:r>
            <a:rPr lang="pt-BR" sz="1100" b="1" baseline="0"/>
            <a:t> MODEL</a:t>
          </a:r>
          <a:endParaRPr lang="pt-BR" sz="1100" b="1"/>
        </a:p>
      </xdr:txBody>
    </xdr:sp>
    <xdr:clientData/>
  </xdr:twoCellAnchor>
  <xdr:twoCellAnchor editAs="absolute">
    <xdr:from>
      <xdr:col>5</xdr:col>
      <xdr:colOff>390525</xdr:colOff>
      <xdr:row>0</xdr:row>
      <xdr:rowOff>0</xdr:rowOff>
    </xdr:from>
    <xdr:to>
      <xdr:col>8</xdr:col>
      <xdr:colOff>9525</xdr:colOff>
      <xdr:row>1</xdr:row>
      <xdr:rowOff>2910</xdr:rowOff>
    </xdr:to>
    <xdr:sp macro="" textlink="">
      <xdr:nvSpPr>
        <xdr:cNvPr id="5" name="Retângulo 3">
          <a:hlinkClick xmlns:r="http://schemas.openxmlformats.org/officeDocument/2006/relationships" r:id="rId4"/>
          <a:extLst>
            <a:ext uri="{FF2B5EF4-FFF2-40B4-BE49-F238E27FC236}"/>
          </a:extLst>
        </xdr:cNvPr>
        <xdr:cNvSpPr>
          <a:spLocks/>
        </xdr:cNvSpPr>
      </xdr:nvSpPr>
      <xdr:spPr>
        <a:xfrm>
          <a:off x="3057525" y="0"/>
          <a:ext cx="14001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DASHBOARD </a:t>
          </a:r>
          <a:r>
            <a:rPr lang="pt-BR" sz="1100" b="1" baseline="0"/>
            <a:t> MODEL</a:t>
          </a:r>
          <a:endParaRPr lang="pt-BR" sz="1100" b="1"/>
        </a:p>
      </xdr:txBody>
    </xdr:sp>
    <xdr:clientData/>
  </xdr:twoCellAnchor>
  <xdr:twoCellAnchor editAs="absolute">
    <xdr:from>
      <xdr:col>18</xdr:col>
      <xdr:colOff>200025</xdr:colOff>
      <xdr:row>0</xdr:row>
      <xdr:rowOff>0</xdr:rowOff>
    </xdr:from>
    <xdr:to>
      <xdr:col>20</xdr:col>
      <xdr:colOff>457200</xdr:colOff>
      <xdr:row>1</xdr:row>
      <xdr:rowOff>2910</xdr:rowOff>
    </xdr:to>
    <xdr:sp macro="" textlink="">
      <xdr:nvSpPr>
        <xdr:cNvPr id="6" name="Retângulo 3">
          <a:hlinkClick xmlns:r="http://schemas.openxmlformats.org/officeDocument/2006/relationships" r:id="rId5"/>
          <a:extLst>
            <a:ext uri="{FF2B5EF4-FFF2-40B4-BE49-F238E27FC236}"/>
          </a:extLst>
        </xdr:cNvPr>
        <xdr:cNvSpPr>
          <a:spLocks/>
        </xdr:cNvSpPr>
      </xdr:nvSpPr>
      <xdr:spPr>
        <a:xfrm>
          <a:off x="9982200" y="0"/>
          <a:ext cx="1323975" cy="49821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solidFill>
                <a:sysClr val="windowText" lastClr="000000"/>
              </a:solidFill>
            </a:rPr>
            <a:t>IMPORTANCE NOTES</a:t>
          </a:r>
          <a:endParaRPr lang="pt-BR" sz="1100" b="1">
            <a:solidFill>
              <a:sysClr val="windowText" lastClr="000000"/>
            </a:solidFill>
          </a:endParaRPr>
        </a:p>
      </xdr:txBody>
    </xdr:sp>
    <xdr:clientData/>
  </xdr:twoCellAnchor>
  <xdr:twoCellAnchor editAs="absolute">
    <xdr:from>
      <xdr:col>20</xdr:col>
      <xdr:colOff>514349</xdr:colOff>
      <xdr:row>0</xdr:row>
      <xdr:rowOff>0</xdr:rowOff>
    </xdr:from>
    <xdr:to>
      <xdr:col>22</xdr:col>
      <xdr:colOff>257174</xdr:colOff>
      <xdr:row>1</xdr:row>
      <xdr:rowOff>2910</xdr:rowOff>
    </xdr:to>
    <xdr:sp macro="" textlink="">
      <xdr:nvSpPr>
        <xdr:cNvPr id="7" name="Retângulo 3">
          <a:hlinkClick xmlns:r="http://schemas.openxmlformats.org/officeDocument/2006/relationships" r:id="rId6"/>
          <a:extLst>
            <a:ext uri="{FF2B5EF4-FFF2-40B4-BE49-F238E27FC236}"/>
          </a:extLst>
        </xdr:cNvPr>
        <xdr:cNvSpPr>
          <a:spLocks/>
        </xdr:cNvSpPr>
      </xdr:nvSpPr>
      <xdr:spPr>
        <a:xfrm>
          <a:off x="11363324" y="0"/>
          <a:ext cx="80962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COVER</a:t>
          </a:r>
          <a:endParaRPr lang="pt-BR" sz="1100" b="1"/>
        </a:p>
      </xdr:txBody>
    </xdr:sp>
    <xdr:clientData/>
  </xdr:twoCellAnchor>
  <xdr:twoCellAnchor editAs="absolute">
    <xdr:from>
      <xdr:col>1</xdr:col>
      <xdr:colOff>323849</xdr:colOff>
      <xdr:row>2</xdr:row>
      <xdr:rowOff>0</xdr:rowOff>
    </xdr:from>
    <xdr:to>
      <xdr:col>5</xdr:col>
      <xdr:colOff>485774</xdr:colOff>
      <xdr:row>2</xdr:row>
      <xdr:rowOff>307785</xdr:rowOff>
    </xdr:to>
    <xdr:sp macro="" textlink="">
      <xdr:nvSpPr>
        <xdr:cNvPr id="8" name="Retângulo 8">
          <a:extLst>
            <a:ext uri="{FF2B5EF4-FFF2-40B4-BE49-F238E27FC236}"/>
          </a:extLst>
        </xdr:cNvPr>
        <xdr:cNvSpPr/>
      </xdr:nvSpPr>
      <xdr:spPr>
        <a:xfrm>
          <a:off x="933449" y="876300"/>
          <a:ext cx="2600325" cy="30778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NOTES &amp; ASSUMPTIONS</a:t>
          </a:r>
        </a:p>
      </xdr:txBody>
    </xdr:sp>
    <xdr:clientData/>
  </xdr:twoCellAnchor>
  <xdr:twoCellAnchor editAs="absolute">
    <xdr:from>
      <xdr:col>8</xdr:col>
      <xdr:colOff>47625</xdr:colOff>
      <xdr:row>0</xdr:row>
      <xdr:rowOff>0</xdr:rowOff>
    </xdr:from>
    <xdr:to>
      <xdr:col>10</xdr:col>
      <xdr:colOff>76200</xdr:colOff>
      <xdr:row>1</xdr:row>
      <xdr:rowOff>2910</xdr:rowOff>
    </xdr:to>
    <xdr:sp macro="" textlink="">
      <xdr:nvSpPr>
        <xdr:cNvPr id="9" name="Retângulo 3">
          <a:hlinkClick xmlns:r="http://schemas.openxmlformats.org/officeDocument/2006/relationships" r:id="rId7"/>
          <a:extLst>
            <a:ext uri="{FF2B5EF4-FFF2-40B4-BE49-F238E27FC236}"/>
          </a:extLst>
        </xdr:cNvPr>
        <xdr:cNvSpPr>
          <a:spLocks/>
        </xdr:cNvSpPr>
      </xdr:nvSpPr>
      <xdr:spPr>
        <a:xfrm>
          <a:off x="4495800" y="0"/>
          <a:ext cx="10953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VALUATION</a:t>
          </a:r>
          <a:endParaRPr lang="pt-BR" sz="1100" b="1"/>
        </a:p>
      </xdr:txBody>
    </xdr:sp>
    <xdr:clientData/>
  </xdr:twoCellAnchor>
  <xdr:twoCellAnchor editAs="absolute">
    <xdr:from>
      <xdr:col>10</xdr:col>
      <xdr:colOff>38100</xdr:colOff>
      <xdr:row>0</xdr:row>
      <xdr:rowOff>0</xdr:rowOff>
    </xdr:from>
    <xdr:to>
      <xdr:col>12</xdr:col>
      <xdr:colOff>295275</xdr:colOff>
      <xdr:row>1</xdr:row>
      <xdr:rowOff>2910</xdr:rowOff>
    </xdr:to>
    <xdr:sp macro="" textlink="">
      <xdr:nvSpPr>
        <xdr:cNvPr id="10" name="Retângulo 3">
          <a:hlinkClick xmlns:r="http://schemas.openxmlformats.org/officeDocument/2006/relationships" r:id="rId8"/>
          <a:extLst>
            <a:ext uri="{FF2B5EF4-FFF2-40B4-BE49-F238E27FC236}"/>
          </a:extLst>
        </xdr:cNvPr>
        <xdr:cNvSpPr>
          <a:spLocks/>
        </xdr:cNvSpPr>
      </xdr:nvSpPr>
      <xdr:spPr>
        <a:xfrm>
          <a:off x="6238875" y="0"/>
          <a:ext cx="14763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ANALYSIS</a:t>
          </a:r>
          <a:endParaRPr lang="pt-BR" sz="1100" b="1"/>
        </a:p>
      </xdr:txBody>
    </xdr:sp>
    <xdr:clientData/>
  </xdr:twoCellAnchor>
  <xdr:absoluteAnchor>
    <xdr:pos x="4876800" y="1883028"/>
    <xdr:ext cx="955122" cy="645986"/>
    <xdr:pic>
      <xdr:nvPicPr>
        <xdr:cNvPr id="11" name="Logo">
          <a:hlinkClick xmlns:r="http://schemas.openxmlformats.org/officeDocument/2006/relationships" r:id=""/>
          <a:extLst>
            <a:ext uri="{FF2B5EF4-FFF2-40B4-BE49-F238E27FC236}">
              <a16:creationId xmlns="" xmlns:a16="http://schemas.microsoft.com/office/drawing/2014/main" id="{00000000-0008-0000-0F00-00000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876800" y="1883028"/>
          <a:ext cx="955122" cy="645986"/>
        </a:xfrm>
        <a:prstGeom prst="rect">
          <a:avLst/>
        </a:prstGeom>
      </xdr:spPr>
    </xdr:pic>
    <xdr:clientData/>
  </xdr:absoluteAnchor>
  <xdr:twoCellAnchor editAs="absolute">
    <xdr:from>
      <xdr:col>12</xdr:col>
      <xdr:colOff>457200</xdr:colOff>
      <xdr:row>0</xdr:row>
      <xdr:rowOff>95250</xdr:rowOff>
    </xdr:from>
    <xdr:to>
      <xdr:col>15</xdr:col>
      <xdr:colOff>115354</xdr:colOff>
      <xdr:row>0</xdr:row>
      <xdr:rowOff>403035</xdr:rowOff>
    </xdr:to>
    <xdr:sp macro="" textlink="">
      <xdr:nvSpPr>
        <xdr:cNvPr id="13" name="Retângulo 8">
          <a:hlinkClick xmlns:r="http://schemas.openxmlformats.org/officeDocument/2006/relationships" r:id="rId10"/>
          <a:extLst>
            <a:ext uri="{FF2B5EF4-FFF2-40B4-BE49-F238E27FC236}"/>
          </a:extLst>
        </xdr:cNvPr>
        <xdr:cNvSpPr/>
      </xdr:nvSpPr>
      <xdr:spPr>
        <a:xfrm>
          <a:off x="7038975" y="95250"/>
          <a:ext cx="1258354" cy="307785"/>
        </a:xfrm>
        <a:prstGeom prst="rect">
          <a:avLst/>
        </a:prstGeom>
        <a:solidFill>
          <a:srgbClr val="00206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WORKPAPER</a:t>
          </a:r>
        </a:p>
      </xdr:txBody>
    </xdr:sp>
    <xdr:clientData/>
  </xdr:twoCellAnchor>
  <xdr:twoCellAnchor editAs="absolute">
    <xdr:from>
      <xdr:col>15</xdr:col>
      <xdr:colOff>228600</xdr:colOff>
      <xdr:row>0</xdr:row>
      <xdr:rowOff>0</xdr:rowOff>
    </xdr:from>
    <xdr:to>
      <xdr:col>17</xdr:col>
      <xdr:colOff>485775</xdr:colOff>
      <xdr:row>0</xdr:row>
      <xdr:rowOff>466725</xdr:rowOff>
    </xdr:to>
    <xdr:sp macro="" textlink="">
      <xdr:nvSpPr>
        <xdr:cNvPr id="15" name="Retângulo 3">
          <a:hlinkClick xmlns:r="http://schemas.openxmlformats.org/officeDocument/2006/relationships" r:id="rId11"/>
          <a:extLst>
            <a:ext uri="{FF2B5EF4-FFF2-40B4-BE49-F238E27FC236}"/>
          </a:extLst>
        </xdr:cNvPr>
        <xdr:cNvSpPr>
          <a:spLocks/>
        </xdr:cNvSpPr>
      </xdr:nvSpPr>
      <xdr:spPr>
        <a:xfrm>
          <a:off x="8410575" y="0"/>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66675</xdr:colOff>
      <xdr:row>0</xdr:row>
      <xdr:rowOff>28575</xdr:rowOff>
    </xdr:from>
    <xdr:to>
      <xdr:col>1</xdr:col>
      <xdr:colOff>400050</xdr:colOff>
      <xdr:row>0</xdr:row>
      <xdr:rowOff>447675</xdr:rowOff>
    </xdr:to>
    <xdr:pic>
      <xdr:nvPicPr>
        <xdr:cNvPr id="2"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8575"/>
          <a:ext cx="5524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447675</xdr:colOff>
      <xdr:row>0</xdr:row>
      <xdr:rowOff>0</xdr:rowOff>
    </xdr:from>
    <xdr:to>
      <xdr:col>1</xdr:col>
      <xdr:colOff>1485899</xdr:colOff>
      <xdr:row>0</xdr:row>
      <xdr:rowOff>485775</xdr:rowOff>
    </xdr:to>
    <xdr:sp macro="" textlink="">
      <xdr:nvSpPr>
        <xdr:cNvPr id="3" name="Retângulo 3">
          <a:hlinkClick xmlns:r="http://schemas.openxmlformats.org/officeDocument/2006/relationships" r:id="rId2"/>
          <a:extLst>
            <a:ext uri="{FF2B5EF4-FFF2-40B4-BE49-F238E27FC236}"/>
          </a:extLst>
        </xdr:cNvPr>
        <xdr:cNvSpPr>
          <a:spLocks/>
        </xdr:cNvSpPr>
      </xdr:nvSpPr>
      <xdr:spPr>
        <a:xfrm>
          <a:off x="666750" y="0"/>
          <a:ext cx="1038224"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SETUP</a:t>
          </a:r>
          <a:r>
            <a:rPr lang="pt-BR" sz="1100" b="1" baseline="0"/>
            <a:t> MODEL</a:t>
          </a:r>
          <a:endParaRPr lang="pt-BR" sz="1100" b="1"/>
        </a:p>
      </xdr:txBody>
    </xdr:sp>
    <xdr:clientData/>
  </xdr:twoCellAnchor>
  <xdr:twoCellAnchor editAs="absolute">
    <xdr:from>
      <xdr:col>1</xdr:col>
      <xdr:colOff>1666875</xdr:colOff>
      <xdr:row>0</xdr:row>
      <xdr:rowOff>0</xdr:rowOff>
    </xdr:from>
    <xdr:to>
      <xdr:col>3</xdr:col>
      <xdr:colOff>866775</xdr:colOff>
      <xdr:row>1</xdr:row>
      <xdr:rowOff>2910</xdr:rowOff>
    </xdr:to>
    <xdr:sp macro="" textlink="">
      <xdr:nvSpPr>
        <xdr:cNvPr id="4" name="Retângulo 3">
          <a:hlinkClick xmlns:r="http://schemas.openxmlformats.org/officeDocument/2006/relationships" r:id="rId3"/>
          <a:extLst>
            <a:ext uri="{FF2B5EF4-FFF2-40B4-BE49-F238E27FC236}"/>
          </a:extLst>
        </xdr:cNvPr>
        <xdr:cNvSpPr>
          <a:spLocks/>
        </xdr:cNvSpPr>
      </xdr:nvSpPr>
      <xdr:spPr>
        <a:xfrm>
          <a:off x="1885950" y="0"/>
          <a:ext cx="1390650"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FINANCIAL</a:t>
          </a:r>
          <a:r>
            <a:rPr lang="pt-BR" sz="1100" b="1" baseline="0"/>
            <a:t>  MODEL</a:t>
          </a:r>
          <a:endParaRPr lang="pt-BR" sz="1100" b="1"/>
        </a:p>
      </xdr:txBody>
    </xdr:sp>
    <xdr:clientData/>
  </xdr:twoCellAnchor>
  <xdr:twoCellAnchor editAs="absolute">
    <xdr:from>
      <xdr:col>4</xdr:col>
      <xdr:colOff>152400</xdr:colOff>
      <xdr:row>0</xdr:row>
      <xdr:rowOff>0</xdr:rowOff>
    </xdr:from>
    <xdr:to>
      <xdr:col>5</xdr:col>
      <xdr:colOff>714375</xdr:colOff>
      <xdr:row>0</xdr:row>
      <xdr:rowOff>466725</xdr:rowOff>
    </xdr:to>
    <xdr:sp macro="" textlink="">
      <xdr:nvSpPr>
        <xdr:cNvPr id="5" name="Retângulo 3">
          <a:hlinkClick xmlns:r="http://schemas.openxmlformats.org/officeDocument/2006/relationships" r:id="rId4"/>
          <a:extLst>
            <a:ext uri="{FF2B5EF4-FFF2-40B4-BE49-F238E27FC236}"/>
          </a:extLst>
        </xdr:cNvPr>
        <xdr:cNvSpPr>
          <a:spLocks/>
        </xdr:cNvSpPr>
      </xdr:nvSpPr>
      <xdr:spPr>
        <a:xfrm>
          <a:off x="3476625" y="0"/>
          <a:ext cx="1476375" cy="466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DASHBOARD </a:t>
          </a:r>
          <a:r>
            <a:rPr lang="pt-BR" sz="1100" b="1" baseline="0"/>
            <a:t> MODEL</a:t>
          </a:r>
          <a:endParaRPr lang="pt-BR" sz="1100" b="1"/>
        </a:p>
      </xdr:txBody>
    </xdr:sp>
    <xdr:clientData/>
  </xdr:twoCellAnchor>
  <xdr:twoCellAnchor editAs="absolute">
    <xdr:from>
      <xdr:col>5</xdr:col>
      <xdr:colOff>723900</xdr:colOff>
      <xdr:row>0</xdr:row>
      <xdr:rowOff>0</xdr:rowOff>
    </xdr:from>
    <xdr:to>
      <xdr:col>7</xdr:col>
      <xdr:colOff>142875</xdr:colOff>
      <xdr:row>1</xdr:row>
      <xdr:rowOff>2910</xdr:rowOff>
    </xdr:to>
    <xdr:sp macro="" textlink="">
      <xdr:nvSpPr>
        <xdr:cNvPr id="6" name="Retângulo 3">
          <a:hlinkClick xmlns:r="http://schemas.openxmlformats.org/officeDocument/2006/relationships" r:id="rId5"/>
          <a:extLst>
            <a:ext uri="{FF2B5EF4-FFF2-40B4-BE49-F238E27FC236}"/>
          </a:extLst>
        </xdr:cNvPr>
        <xdr:cNvSpPr>
          <a:spLocks/>
        </xdr:cNvSpPr>
      </xdr:nvSpPr>
      <xdr:spPr>
        <a:xfrm>
          <a:off x="4962525" y="0"/>
          <a:ext cx="12477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VALUATION</a:t>
          </a:r>
          <a:endParaRPr lang="pt-BR" sz="1100" b="1"/>
        </a:p>
      </xdr:txBody>
    </xdr:sp>
    <xdr:clientData/>
  </xdr:twoCellAnchor>
  <xdr:twoCellAnchor editAs="absolute">
    <xdr:from>
      <xdr:col>8</xdr:col>
      <xdr:colOff>409575</xdr:colOff>
      <xdr:row>0</xdr:row>
      <xdr:rowOff>9525</xdr:rowOff>
    </xdr:from>
    <xdr:to>
      <xdr:col>10</xdr:col>
      <xdr:colOff>57150</xdr:colOff>
      <xdr:row>1</xdr:row>
      <xdr:rowOff>12435</xdr:rowOff>
    </xdr:to>
    <xdr:sp macro="" textlink="">
      <xdr:nvSpPr>
        <xdr:cNvPr id="7" name="Retângulo 3">
          <a:hlinkClick xmlns:r="http://schemas.openxmlformats.org/officeDocument/2006/relationships" r:id="rId6"/>
          <a:extLst>
            <a:ext uri="{FF2B5EF4-FFF2-40B4-BE49-F238E27FC236}"/>
          </a:extLst>
        </xdr:cNvPr>
        <xdr:cNvSpPr>
          <a:spLocks/>
        </xdr:cNvSpPr>
      </xdr:nvSpPr>
      <xdr:spPr>
        <a:xfrm>
          <a:off x="7391400" y="9525"/>
          <a:ext cx="14763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IMPORTANCE NOTES</a:t>
          </a:r>
          <a:endParaRPr lang="pt-BR" sz="1100" b="1"/>
        </a:p>
      </xdr:txBody>
    </xdr:sp>
    <xdr:clientData/>
  </xdr:twoCellAnchor>
  <xdr:twoCellAnchor editAs="absolute">
    <xdr:from>
      <xdr:col>10</xdr:col>
      <xdr:colOff>142875</xdr:colOff>
      <xdr:row>0</xdr:row>
      <xdr:rowOff>0</xdr:rowOff>
    </xdr:from>
    <xdr:to>
      <xdr:col>11</xdr:col>
      <xdr:colOff>200025</xdr:colOff>
      <xdr:row>1</xdr:row>
      <xdr:rowOff>9524</xdr:rowOff>
    </xdr:to>
    <xdr:sp macro="" textlink="">
      <xdr:nvSpPr>
        <xdr:cNvPr id="8" name="Retângulo 3">
          <a:hlinkClick xmlns:r="http://schemas.openxmlformats.org/officeDocument/2006/relationships" r:id="rId7"/>
          <a:extLst>
            <a:ext uri="{FF2B5EF4-FFF2-40B4-BE49-F238E27FC236}"/>
          </a:extLst>
        </xdr:cNvPr>
        <xdr:cNvSpPr>
          <a:spLocks/>
        </xdr:cNvSpPr>
      </xdr:nvSpPr>
      <xdr:spPr>
        <a:xfrm>
          <a:off x="8953500" y="0"/>
          <a:ext cx="971550" cy="5048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COVER</a:t>
          </a:r>
          <a:endParaRPr lang="pt-BR" sz="1100" b="1"/>
        </a:p>
      </xdr:txBody>
    </xdr:sp>
    <xdr:clientData/>
  </xdr:twoCellAnchor>
  <xdr:twoCellAnchor editAs="absolute">
    <xdr:from>
      <xdr:col>1</xdr:col>
      <xdr:colOff>142875</xdr:colOff>
      <xdr:row>1</xdr:row>
      <xdr:rowOff>38100</xdr:rowOff>
    </xdr:from>
    <xdr:to>
      <xdr:col>1</xdr:col>
      <xdr:colOff>1404404</xdr:colOff>
      <xdr:row>1</xdr:row>
      <xdr:rowOff>352425</xdr:rowOff>
    </xdr:to>
    <xdr:sp macro="" textlink="">
      <xdr:nvSpPr>
        <xdr:cNvPr id="9" name="Retângulo 9">
          <a:hlinkClick xmlns:r="http://schemas.openxmlformats.org/officeDocument/2006/relationships" r:id="rId8"/>
          <a:extLst>
            <a:ext uri="{FF2B5EF4-FFF2-40B4-BE49-F238E27FC236}"/>
          </a:extLst>
        </xdr:cNvPr>
        <xdr:cNvSpPr/>
      </xdr:nvSpPr>
      <xdr:spPr>
        <a:xfrm>
          <a:off x="361950" y="533400"/>
          <a:ext cx="1261529" cy="31432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FIRST YEAR</a:t>
          </a:r>
        </a:p>
      </xdr:txBody>
    </xdr:sp>
    <xdr:clientData/>
  </xdr:twoCellAnchor>
  <xdr:twoCellAnchor editAs="absolute">
    <xdr:from>
      <xdr:col>1</xdr:col>
      <xdr:colOff>1704975</xdr:colOff>
      <xdr:row>1</xdr:row>
      <xdr:rowOff>38100</xdr:rowOff>
    </xdr:from>
    <xdr:to>
      <xdr:col>3</xdr:col>
      <xdr:colOff>775754</xdr:colOff>
      <xdr:row>1</xdr:row>
      <xdr:rowOff>352425</xdr:rowOff>
    </xdr:to>
    <xdr:sp macro="" textlink="">
      <xdr:nvSpPr>
        <xdr:cNvPr id="10" name="Retângulo 9">
          <a:hlinkClick xmlns:r="http://schemas.openxmlformats.org/officeDocument/2006/relationships" r:id="rId9"/>
          <a:extLst>
            <a:ext uri="{FF2B5EF4-FFF2-40B4-BE49-F238E27FC236}"/>
          </a:extLst>
        </xdr:cNvPr>
        <xdr:cNvSpPr/>
      </xdr:nvSpPr>
      <xdr:spPr>
        <a:xfrm>
          <a:off x="1924050" y="533400"/>
          <a:ext cx="1261529" cy="314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TEN YEARS</a:t>
          </a:r>
        </a:p>
      </xdr:txBody>
    </xdr:sp>
    <xdr:clientData/>
  </xdr:twoCellAnchor>
  <xdr:twoCellAnchor editAs="oneCell">
    <xdr:from>
      <xdr:col>15</xdr:col>
      <xdr:colOff>95250</xdr:colOff>
      <xdr:row>4</xdr:row>
      <xdr:rowOff>0</xdr:rowOff>
    </xdr:from>
    <xdr:to>
      <xdr:col>16</xdr:col>
      <xdr:colOff>161925</xdr:colOff>
      <xdr:row>7</xdr:row>
      <xdr:rowOff>85725</xdr:rowOff>
    </xdr:to>
    <xdr:pic>
      <xdr:nvPicPr>
        <xdr:cNvPr id="11" name="Picture 13"/>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477875" y="1609725"/>
          <a:ext cx="9810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6</xdr:col>
      <xdr:colOff>800100</xdr:colOff>
      <xdr:row>0</xdr:row>
      <xdr:rowOff>9525</xdr:rowOff>
    </xdr:from>
    <xdr:to>
      <xdr:col>8</xdr:col>
      <xdr:colOff>447675</xdr:colOff>
      <xdr:row>1</xdr:row>
      <xdr:rowOff>12435</xdr:rowOff>
    </xdr:to>
    <xdr:sp macro="" textlink="">
      <xdr:nvSpPr>
        <xdr:cNvPr id="12" name="Retângulo 3">
          <a:hlinkClick xmlns:r="http://schemas.openxmlformats.org/officeDocument/2006/relationships" r:id="rId11"/>
          <a:extLst>
            <a:ext uri="{FF2B5EF4-FFF2-40B4-BE49-F238E27FC236}"/>
          </a:extLst>
        </xdr:cNvPr>
        <xdr:cNvSpPr>
          <a:spLocks/>
        </xdr:cNvSpPr>
      </xdr:nvSpPr>
      <xdr:spPr>
        <a:xfrm>
          <a:off x="5953125" y="9525"/>
          <a:ext cx="14763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ANALYSIS</a:t>
          </a:r>
          <a:endParaRPr lang="pt-BR" sz="1100" b="1"/>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5</xdr:col>
      <xdr:colOff>2295525</xdr:colOff>
      <xdr:row>14</xdr:row>
      <xdr:rowOff>990600</xdr:rowOff>
    </xdr:from>
    <xdr:to>
      <xdr:col>5</xdr:col>
      <xdr:colOff>857250</xdr:colOff>
      <xdr:row>14</xdr:row>
      <xdr:rowOff>647700</xdr:rowOff>
    </xdr:to>
    <xdr:sp macro="" textlink="">
      <xdr:nvSpPr>
        <xdr:cNvPr id="2" name="Line 124"/>
        <xdr:cNvSpPr>
          <a:spLocks noChangeShapeType="1"/>
        </xdr:cNvSpPr>
      </xdr:nvSpPr>
      <xdr:spPr bwMode="auto">
        <a:xfrm>
          <a:off x="5219700" y="2466975"/>
          <a:ext cx="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25</xdr:col>
      <xdr:colOff>298450</xdr:colOff>
      <xdr:row>73</xdr:row>
      <xdr:rowOff>85725</xdr:rowOff>
    </xdr:to>
    <xdr:sp macro="" textlink="">
      <xdr:nvSpPr>
        <xdr:cNvPr id="2" name="Rectangle 1">
          <a:hlinkClick xmlns:r="http://schemas.openxmlformats.org/officeDocument/2006/relationships" r:id=""/>
          <a:extLst>
            <a:ext uri="{FF2B5EF4-FFF2-40B4-BE49-F238E27FC236}">
              <a16:creationId xmlns="" xmlns:a16="http://schemas.microsoft.com/office/drawing/2014/main" id="{DDBBF0D4-3FA2-4CEB-9323-6B3251AA8F37}"/>
            </a:ext>
          </a:extLst>
        </xdr:cNvPr>
        <xdr:cNvSpPr/>
      </xdr:nvSpPr>
      <xdr:spPr>
        <a:xfrm>
          <a:off x="0" y="0"/>
          <a:ext cx="17881600" cy="10058400"/>
        </a:xfrm>
        <a:prstGeom prst="rect">
          <a:avLst/>
        </a:prstGeom>
        <a:solidFill>
          <a:schemeClr val="accent1">
            <a:lumMod val="100000"/>
            <a:alpha val="3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6400">
            <a:solidFill>
              <a:srgbClr val="FF0000"/>
            </a:solidFill>
          </a:endParaRPr>
        </a:p>
        <a:p>
          <a:pPr algn="ctr"/>
          <a:endParaRPr lang="en-US" sz="6400">
            <a:solidFill>
              <a:srgbClr val="FF0000"/>
            </a:solidFill>
          </a:endParaRPr>
        </a:p>
        <a:p>
          <a:pPr algn="ctr"/>
          <a:r>
            <a:rPr lang="en-US" sz="6400">
              <a:solidFill>
                <a:srgbClr val="FF0000"/>
              </a:solidFill>
            </a:rPr>
            <a:t>THIS IS A TRIAL VERSION
TO UNLOCK THIS REPORT
PURCHASE PREMIUM VERSION</a:t>
          </a:r>
          <a:endParaRPr lang="ru-RU" sz="6400">
            <a:solidFill>
              <a:srgbClr val="FF0000"/>
            </a:solidFill>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25</xdr:col>
      <xdr:colOff>298450</xdr:colOff>
      <xdr:row>73</xdr:row>
      <xdr:rowOff>9525</xdr:rowOff>
    </xdr:to>
    <xdr:sp macro="" textlink="">
      <xdr:nvSpPr>
        <xdr:cNvPr id="2" name="Rectangle 1">
          <a:hlinkClick xmlns:r="http://schemas.openxmlformats.org/officeDocument/2006/relationships" r:id=""/>
          <a:extLst>
            <a:ext uri="{FF2B5EF4-FFF2-40B4-BE49-F238E27FC236}">
              <a16:creationId xmlns="" xmlns:a16="http://schemas.microsoft.com/office/drawing/2014/main" id="{35614D51-C0A6-495D-821D-19FBAE34108E}"/>
            </a:ext>
          </a:extLst>
        </xdr:cNvPr>
        <xdr:cNvSpPr/>
      </xdr:nvSpPr>
      <xdr:spPr>
        <a:xfrm>
          <a:off x="0" y="0"/>
          <a:ext cx="17881600" cy="10058400"/>
        </a:xfrm>
        <a:prstGeom prst="rect">
          <a:avLst/>
        </a:prstGeom>
        <a:solidFill>
          <a:schemeClr val="accent1">
            <a:lumMod val="100000"/>
            <a:alpha val="3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6400">
            <a:solidFill>
              <a:srgbClr val="FF0000"/>
            </a:solidFill>
          </a:endParaRPr>
        </a:p>
        <a:p>
          <a:pPr algn="ctr"/>
          <a:endParaRPr lang="en-US" sz="6400">
            <a:solidFill>
              <a:srgbClr val="FF0000"/>
            </a:solidFill>
          </a:endParaRPr>
        </a:p>
        <a:p>
          <a:pPr algn="ctr"/>
          <a:r>
            <a:rPr lang="en-US" sz="6400">
              <a:solidFill>
                <a:srgbClr val="FF0000"/>
              </a:solidFill>
            </a:rPr>
            <a:t>THIS IS A TRIAL VERSION
TO UNLOCK THIS REPORT
PURCHASE PREMIUM VERSION</a:t>
          </a:r>
          <a:endParaRPr lang="ru-RU" sz="6400">
            <a:solidFill>
              <a:srgbClr val="FF0000"/>
            </a:solidFill>
          </a:endParaRP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38099</xdr:colOff>
      <xdr:row>3</xdr:row>
      <xdr:rowOff>19050</xdr:rowOff>
    </xdr:from>
    <xdr:to>
      <xdr:col>23</xdr:col>
      <xdr:colOff>409575</xdr:colOff>
      <xdr:row>36</xdr:row>
      <xdr:rowOff>22794</xdr:rowOff>
    </xdr:to>
    <xdr:pic>
      <xdr:nvPicPr>
        <xdr:cNvPr id="5" name="Pictur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8099" y="1466850"/>
          <a:ext cx="12639676" cy="4404294"/>
        </a:xfrm>
        <a:prstGeom prst="rect">
          <a:avLst/>
        </a:prstGeom>
      </xdr:spPr>
    </xdr:pic>
    <xdr:clientData/>
  </xdr:twoCellAnchor>
  <xdr:twoCellAnchor editAs="oneCell">
    <xdr:from>
      <xdr:col>0</xdr:col>
      <xdr:colOff>79101</xdr:colOff>
      <xdr:row>0</xdr:row>
      <xdr:rowOff>66675</xdr:rowOff>
    </xdr:from>
    <xdr:to>
      <xdr:col>1</xdr:col>
      <xdr:colOff>94944</xdr:colOff>
      <xdr:row>0</xdr:row>
      <xdr:rowOff>438150</xdr:rowOff>
    </xdr:to>
    <xdr:pic>
      <xdr:nvPicPr>
        <xdr:cNvPr id="2"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9101" y="66675"/>
          <a:ext cx="549243"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50558</xdr:colOff>
      <xdr:row>11</xdr:row>
      <xdr:rowOff>93111</xdr:rowOff>
    </xdr:from>
    <xdr:ext cx="11271739" cy="2599943"/>
    <xdr:sp macro="" textlink="">
      <xdr:nvSpPr>
        <xdr:cNvPr id="4" name="Rectangle 3"/>
        <xdr:cNvSpPr/>
      </xdr:nvSpPr>
      <xdr:spPr>
        <a:xfrm>
          <a:off x="583958" y="2607711"/>
          <a:ext cx="11271739" cy="2599943"/>
        </a:xfrm>
        <a:prstGeom prst="rect">
          <a:avLst/>
        </a:prstGeom>
        <a:noFill/>
      </xdr:spPr>
      <xdr:txBody>
        <a:bodyPr wrap="none" lIns="91440" tIns="45720" rIns="91440" bIns="45720">
          <a:spAutoFit/>
        </a:bodyPr>
        <a:lstStyle/>
        <a:p>
          <a:pPr algn="ctr"/>
          <a:r>
            <a:rPr lang="en-US" sz="54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Hospital</a:t>
          </a:r>
          <a:r>
            <a:rPr lang="en-US" sz="54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 Development Modeling</a:t>
          </a:r>
        </a:p>
        <a:p>
          <a:pPr algn="ctr"/>
          <a:r>
            <a:rPr lang="en-US" sz="54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You must Purchase</a:t>
          </a:r>
        </a:p>
        <a:p>
          <a:pPr algn="ctr"/>
          <a:r>
            <a:rPr lang="en-US" sz="5400" b="1" cap="none" spc="0" baseline="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Seperately </a:t>
          </a:r>
          <a:endParaRPr lang="en-US" sz="5400" b="1" cap="none" spc="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endParaRPr>
        </a:p>
      </xdr:txBody>
    </xdr:sp>
    <xdr:clientData/>
  </xdr:oneCellAnchor>
  <xdr:twoCellAnchor editAs="absolute">
    <xdr:from>
      <xdr:col>1</xdr:col>
      <xdr:colOff>228600</xdr:colOff>
      <xdr:row>0</xdr:row>
      <xdr:rowOff>38100</xdr:rowOff>
    </xdr:from>
    <xdr:to>
      <xdr:col>3</xdr:col>
      <xdr:colOff>200024</xdr:colOff>
      <xdr:row>1</xdr:row>
      <xdr:rowOff>28575</xdr:rowOff>
    </xdr:to>
    <xdr:sp macro="" textlink="">
      <xdr:nvSpPr>
        <xdr:cNvPr id="6" name="Retângulo 3">
          <a:hlinkClick xmlns:r="http://schemas.openxmlformats.org/officeDocument/2006/relationships" r:id="rId3"/>
          <a:extLst>
            <a:ext uri="{FF2B5EF4-FFF2-40B4-BE49-F238E27FC236}"/>
          </a:extLst>
        </xdr:cNvPr>
        <xdr:cNvSpPr>
          <a:spLocks/>
        </xdr:cNvSpPr>
      </xdr:nvSpPr>
      <xdr:spPr>
        <a:xfrm>
          <a:off x="762000" y="38100"/>
          <a:ext cx="1038224" cy="485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SETUP</a:t>
          </a:r>
          <a:r>
            <a:rPr lang="pt-BR" sz="1100" b="1" baseline="0"/>
            <a:t> MODEL</a:t>
          </a:r>
          <a:endParaRPr lang="pt-BR" sz="1100" b="1"/>
        </a:p>
      </xdr:txBody>
    </xdr:sp>
    <xdr:clientData/>
  </xdr:twoCellAnchor>
  <xdr:twoCellAnchor editAs="absolute">
    <xdr:from>
      <xdr:col>3</xdr:col>
      <xdr:colOff>171450</xdr:colOff>
      <xdr:row>0</xdr:row>
      <xdr:rowOff>28575</xdr:rowOff>
    </xdr:from>
    <xdr:to>
      <xdr:col>5</xdr:col>
      <xdr:colOff>495300</xdr:colOff>
      <xdr:row>1</xdr:row>
      <xdr:rowOff>31485</xdr:rowOff>
    </xdr:to>
    <xdr:sp macro="" textlink="">
      <xdr:nvSpPr>
        <xdr:cNvPr id="7" name="Retângulo 3">
          <a:hlinkClick xmlns:r="http://schemas.openxmlformats.org/officeDocument/2006/relationships" r:id="rId4"/>
          <a:extLst>
            <a:ext uri="{FF2B5EF4-FFF2-40B4-BE49-F238E27FC236}"/>
          </a:extLst>
        </xdr:cNvPr>
        <xdr:cNvSpPr>
          <a:spLocks/>
        </xdr:cNvSpPr>
      </xdr:nvSpPr>
      <xdr:spPr>
        <a:xfrm>
          <a:off x="1771650" y="28575"/>
          <a:ext cx="1390650"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FINANCIAL</a:t>
          </a:r>
          <a:r>
            <a:rPr lang="pt-BR" sz="1100" b="1" baseline="0"/>
            <a:t>  MODEL</a:t>
          </a:r>
          <a:endParaRPr lang="pt-BR" sz="1100" b="1"/>
        </a:p>
      </xdr:txBody>
    </xdr:sp>
    <xdr:clientData/>
  </xdr:twoCellAnchor>
  <xdr:twoCellAnchor editAs="absolute">
    <xdr:from>
      <xdr:col>5</xdr:col>
      <xdr:colOff>428625</xdr:colOff>
      <xdr:row>0</xdr:row>
      <xdr:rowOff>47625</xdr:rowOff>
    </xdr:from>
    <xdr:to>
      <xdr:col>8</xdr:col>
      <xdr:colOff>219075</xdr:colOff>
      <xdr:row>1</xdr:row>
      <xdr:rowOff>50535</xdr:rowOff>
    </xdr:to>
    <xdr:sp macro="" textlink="">
      <xdr:nvSpPr>
        <xdr:cNvPr id="8" name="Retângulo 3">
          <a:hlinkClick xmlns:r="http://schemas.openxmlformats.org/officeDocument/2006/relationships" r:id="rId5"/>
          <a:extLst>
            <a:ext uri="{FF2B5EF4-FFF2-40B4-BE49-F238E27FC236}"/>
          </a:extLst>
        </xdr:cNvPr>
        <xdr:cNvSpPr>
          <a:spLocks/>
        </xdr:cNvSpPr>
      </xdr:nvSpPr>
      <xdr:spPr>
        <a:xfrm>
          <a:off x="3095625" y="47625"/>
          <a:ext cx="1390650"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DASH BOARD</a:t>
          </a:r>
        </a:p>
      </xdr:txBody>
    </xdr:sp>
    <xdr:clientData/>
  </xdr:twoCellAnchor>
  <xdr:twoCellAnchor editAs="absolute">
    <xdr:from>
      <xdr:col>8</xdr:col>
      <xdr:colOff>304800</xdr:colOff>
      <xdr:row>0</xdr:row>
      <xdr:rowOff>28575</xdr:rowOff>
    </xdr:from>
    <xdr:to>
      <xdr:col>10</xdr:col>
      <xdr:colOff>409575</xdr:colOff>
      <xdr:row>1</xdr:row>
      <xdr:rowOff>31485</xdr:rowOff>
    </xdr:to>
    <xdr:sp macro="" textlink="">
      <xdr:nvSpPr>
        <xdr:cNvPr id="9" name="Retângulo 3">
          <a:hlinkClick xmlns:r="http://schemas.openxmlformats.org/officeDocument/2006/relationships" r:id="rId6"/>
          <a:extLst>
            <a:ext uri="{FF2B5EF4-FFF2-40B4-BE49-F238E27FC236}"/>
          </a:extLst>
        </xdr:cNvPr>
        <xdr:cNvSpPr>
          <a:spLocks/>
        </xdr:cNvSpPr>
      </xdr:nvSpPr>
      <xdr:spPr>
        <a:xfrm>
          <a:off x="4572000" y="28575"/>
          <a:ext cx="11715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VALUATION</a:t>
          </a:r>
          <a:endParaRPr lang="pt-BR" sz="1100" b="1"/>
        </a:p>
      </xdr:txBody>
    </xdr:sp>
    <xdr:clientData/>
  </xdr:twoCellAnchor>
  <xdr:twoCellAnchor editAs="absolute">
    <xdr:from>
      <xdr:col>18</xdr:col>
      <xdr:colOff>495300</xdr:colOff>
      <xdr:row>0</xdr:row>
      <xdr:rowOff>38100</xdr:rowOff>
    </xdr:from>
    <xdr:to>
      <xdr:col>21</xdr:col>
      <xdr:colOff>219075</xdr:colOff>
      <xdr:row>1</xdr:row>
      <xdr:rowOff>41010</xdr:rowOff>
    </xdr:to>
    <xdr:sp macro="" textlink="">
      <xdr:nvSpPr>
        <xdr:cNvPr id="10" name="Retângulo 3">
          <a:hlinkClick xmlns:r="http://schemas.openxmlformats.org/officeDocument/2006/relationships" r:id="rId7"/>
          <a:extLst>
            <a:ext uri="{FF2B5EF4-FFF2-40B4-BE49-F238E27FC236}"/>
          </a:extLst>
        </xdr:cNvPr>
        <xdr:cNvSpPr>
          <a:spLocks/>
        </xdr:cNvSpPr>
      </xdr:nvSpPr>
      <xdr:spPr>
        <a:xfrm>
          <a:off x="10096500" y="38100"/>
          <a:ext cx="13239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IMPORTANCE NOTES</a:t>
          </a:r>
          <a:endParaRPr lang="pt-BR" sz="1100" b="1"/>
        </a:p>
      </xdr:txBody>
    </xdr:sp>
    <xdr:clientData/>
  </xdr:twoCellAnchor>
  <xdr:twoCellAnchor editAs="absolute">
    <xdr:from>
      <xdr:col>10</xdr:col>
      <xdr:colOff>352425</xdr:colOff>
      <xdr:row>0</xdr:row>
      <xdr:rowOff>28575</xdr:rowOff>
    </xdr:from>
    <xdr:to>
      <xdr:col>13</xdr:col>
      <xdr:colOff>76200</xdr:colOff>
      <xdr:row>1</xdr:row>
      <xdr:rowOff>31485</xdr:rowOff>
    </xdr:to>
    <xdr:sp macro="" textlink="">
      <xdr:nvSpPr>
        <xdr:cNvPr id="11" name="Retângulo 3">
          <a:hlinkClick xmlns:r="http://schemas.openxmlformats.org/officeDocument/2006/relationships" r:id="rId8"/>
          <a:extLst>
            <a:ext uri="{FF2B5EF4-FFF2-40B4-BE49-F238E27FC236}"/>
          </a:extLst>
        </xdr:cNvPr>
        <xdr:cNvSpPr>
          <a:spLocks/>
        </xdr:cNvSpPr>
      </xdr:nvSpPr>
      <xdr:spPr>
        <a:xfrm>
          <a:off x="5686425" y="28575"/>
          <a:ext cx="13239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ANALYSIS</a:t>
          </a:r>
          <a:endParaRPr lang="pt-BR" sz="1100" b="1"/>
        </a:p>
      </xdr:txBody>
    </xdr:sp>
    <xdr:clientData/>
  </xdr:twoCellAnchor>
  <xdr:twoCellAnchor editAs="absolute">
    <xdr:from>
      <xdr:col>21</xdr:col>
      <xdr:colOff>304800</xdr:colOff>
      <xdr:row>0</xdr:row>
      <xdr:rowOff>38100</xdr:rowOff>
    </xdr:from>
    <xdr:to>
      <xdr:col>23</xdr:col>
      <xdr:colOff>57150</xdr:colOff>
      <xdr:row>1</xdr:row>
      <xdr:rowOff>47624</xdr:rowOff>
    </xdr:to>
    <xdr:sp macro="" textlink="">
      <xdr:nvSpPr>
        <xdr:cNvPr id="12" name="Retângulo 3">
          <a:hlinkClick xmlns:r="http://schemas.openxmlformats.org/officeDocument/2006/relationships" r:id="rId9"/>
          <a:extLst>
            <a:ext uri="{FF2B5EF4-FFF2-40B4-BE49-F238E27FC236}"/>
          </a:extLst>
        </xdr:cNvPr>
        <xdr:cNvSpPr>
          <a:spLocks/>
        </xdr:cNvSpPr>
      </xdr:nvSpPr>
      <xdr:spPr>
        <a:xfrm>
          <a:off x="11506200" y="38100"/>
          <a:ext cx="819150" cy="5048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COVER</a:t>
          </a:r>
          <a:endParaRPr lang="pt-BR" sz="1100" b="1"/>
        </a:p>
      </xdr:txBody>
    </xdr:sp>
    <xdr:clientData/>
  </xdr:twoCellAnchor>
  <xdr:twoCellAnchor editAs="absolute">
    <xdr:from>
      <xdr:col>13</xdr:col>
      <xdr:colOff>76200</xdr:colOff>
      <xdr:row>0</xdr:row>
      <xdr:rowOff>114300</xdr:rowOff>
    </xdr:from>
    <xdr:to>
      <xdr:col>15</xdr:col>
      <xdr:colOff>267754</xdr:colOff>
      <xdr:row>0</xdr:row>
      <xdr:rowOff>422085</xdr:rowOff>
    </xdr:to>
    <xdr:sp macro="" textlink="">
      <xdr:nvSpPr>
        <xdr:cNvPr id="13" name="Retângulo 8">
          <a:hlinkClick xmlns:r="http://schemas.openxmlformats.org/officeDocument/2006/relationships" r:id="rId10"/>
          <a:extLst>
            <a:ext uri="{FF2B5EF4-FFF2-40B4-BE49-F238E27FC236}"/>
          </a:extLst>
        </xdr:cNvPr>
        <xdr:cNvSpPr/>
      </xdr:nvSpPr>
      <xdr:spPr>
        <a:xfrm>
          <a:off x="7010400" y="114300"/>
          <a:ext cx="1258354" cy="307785"/>
        </a:xfrm>
        <a:prstGeom prst="rect">
          <a:avLst/>
        </a:prstGeom>
        <a:solidFill>
          <a:srgbClr val="00206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WORKPAPER</a:t>
          </a:r>
        </a:p>
      </xdr:txBody>
    </xdr:sp>
    <xdr:clientData/>
  </xdr:twoCellAnchor>
  <xdr:twoCellAnchor editAs="absolute">
    <xdr:from>
      <xdr:col>15</xdr:col>
      <xdr:colOff>514350</xdr:colOff>
      <xdr:row>0</xdr:row>
      <xdr:rowOff>0</xdr:rowOff>
    </xdr:from>
    <xdr:to>
      <xdr:col>18</xdr:col>
      <xdr:colOff>238125</xdr:colOff>
      <xdr:row>0</xdr:row>
      <xdr:rowOff>466725</xdr:rowOff>
    </xdr:to>
    <xdr:sp macro="" textlink="">
      <xdr:nvSpPr>
        <xdr:cNvPr id="16" name="Retângulo 3">
          <a:hlinkClick xmlns:r="http://schemas.openxmlformats.org/officeDocument/2006/relationships" r:id="rId11"/>
          <a:extLst>
            <a:ext uri="{FF2B5EF4-FFF2-40B4-BE49-F238E27FC236}"/>
          </a:extLst>
        </xdr:cNvPr>
        <xdr:cNvSpPr>
          <a:spLocks/>
        </xdr:cNvSpPr>
      </xdr:nvSpPr>
      <xdr:spPr>
        <a:xfrm>
          <a:off x="8515350" y="0"/>
          <a:ext cx="1323975" cy="466725"/>
        </a:xfrm>
        <a:prstGeom prst="rect">
          <a:avLst/>
        </a:prstGeom>
        <a:solidFill>
          <a:schemeClr val="bg1"/>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Tahoma"/>
              <a:ea typeface="Tahoma"/>
              <a:cs typeface="Tahoma"/>
            </a:rPr>
            <a:t>HOSPITAL DEVELOPMENT  </a:t>
          </a:r>
        </a:p>
      </xdr:txBody>
    </xdr:sp>
    <xdr:clientData/>
  </xdr:twoCellAnchor>
  <xdr:oneCellAnchor>
    <xdr:from>
      <xdr:col>0</xdr:col>
      <xdr:colOff>76200</xdr:colOff>
      <xdr:row>2</xdr:row>
      <xdr:rowOff>66675</xdr:rowOff>
    </xdr:from>
    <xdr:ext cx="8175058" cy="463781"/>
    <xdr:sp macro="" textlink="">
      <xdr:nvSpPr>
        <xdr:cNvPr id="18" name="Rectangle 17"/>
        <xdr:cNvSpPr/>
      </xdr:nvSpPr>
      <xdr:spPr>
        <a:xfrm>
          <a:off x="76200" y="942975"/>
          <a:ext cx="8175058" cy="463781"/>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smtClean="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uLnTx/>
              <a:uFillTx/>
            </a:rPr>
            <a:t>Author: Drs. Agustinus Agus Purwanto, SE MM CHA </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13</xdr:col>
      <xdr:colOff>0</xdr:colOff>
      <xdr:row>113</xdr:row>
      <xdr:rowOff>76200</xdr:rowOff>
    </xdr:to>
    <xdr:sp macro="" textlink="">
      <xdr:nvSpPr>
        <xdr:cNvPr id="2" name="AutoShape 4">
          <a:hlinkClick xmlns:r="http://schemas.openxmlformats.org/officeDocument/2006/relationships" r:id=""/>
          <a:extLst>
            <a:ext uri="{FF2B5EF4-FFF2-40B4-BE49-F238E27FC236}">
              <a16:creationId xmlns="" xmlns:a16="http://schemas.microsoft.com/office/drawing/2014/main" id="{00000000-0008-0000-1100-000002000000}"/>
            </a:ext>
          </a:extLst>
        </xdr:cNvPr>
        <xdr:cNvSpPr>
          <a:spLocks noChangeArrowheads="1"/>
        </xdr:cNvSpPr>
      </xdr:nvSpPr>
      <xdr:spPr bwMode="auto">
        <a:xfrm>
          <a:off x="0" y="0"/>
          <a:ext cx="5128260" cy="33375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3</xdr:row>
      <xdr:rowOff>0</xdr:rowOff>
    </xdr:from>
    <xdr:to>
      <xdr:col>13</xdr:col>
      <xdr:colOff>0</xdr:colOff>
      <xdr:row>113</xdr:row>
      <xdr:rowOff>76200</xdr:rowOff>
    </xdr:to>
    <xdr:sp macro="" textlink="">
      <xdr:nvSpPr>
        <xdr:cNvPr id="3" name="AutoShape 4">
          <a:hlinkClick xmlns:r="http://schemas.openxmlformats.org/officeDocument/2006/relationships" r:id=""/>
          <a:extLst>
            <a:ext uri="{FF2B5EF4-FFF2-40B4-BE49-F238E27FC236}">
              <a16:creationId xmlns="" xmlns:a16="http://schemas.microsoft.com/office/drawing/2014/main" id="{00000000-0008-0000-1100-000003000000}"/>
            </a:ext>
          </a:extLst>
        </xdr:cNvPr>
        <xdr:cNvSpPr>
          <a:spLocks noChangeArrowheads="1"/>
        </xdr:cNvSpPr>
      </xdr:nvSpPr>
      <xdr:spPr bwMode="auto">
        <a:xfrm>
          <a:off x="0" y="0"/>
          <a:ext cx="5128260" cy="33375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3</xdr:row>
      <xdr:rowOff>0</xdr:rowOff>
    </xdr:from>
    <xdr:to>
      <xdr:col>13</xdr:col>
      <xdr:colOff>0</xdr:colOff>
      <xdr:row>113</xdr:row>
      <xdr:rowOff>76200</xdr:rowOff>
    </xdr:to>
    <xdr:sp macro="" textlink="">
      <xdr:nvSpPr>
        <xdr:cNvPr id="4" name="AutoShape 4">
          <a:hlinkClick xmlns:r="http://schemas.openxmlformats.org/officeDocument/2006/relationships" r:id=""/>
          <a:extLst>
            <a:ext uri="{FF2B5EF4-FFF2-40B4-BE49-F238E27FC236}">
              <a16:creationId xmlns="" xmlns:a16="http://schemas.microsoft.com/office/drawing/2014/main" id="{00000000-0008-0000-1100-000004000000}"/>
            </a:ext>
          </a:extLst>
        </xdr:cNvPr>
        <xdr:cNvSpPr>
          <a:spLocks noChangeArrowheads="1"/>
        </xdr:cNvSpPr>
      </xdr:nvSpPr>
      <xdr:spPr bwMode="auto">
        <a:xfrm>
          <a:off x="0" y="0"/>
          <a:ext cx="5128260" cy="33375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3</xdr:row>
      <xdr:rowOff>0</xdr:rowOff>
    </xdr:from>
    <xdr:to>
      <xdr:col>13</xdr:col>
      <xdr:colOff>0</xdr:colOff>
      <xdr:row>113</xdr:row>
      <xdr:rowOff>76200</xdr:rowOff>
    </xdr:to>
    <xdr:sp macro="" textlink="">
      <xdr:nvSpPr>
        <xdr:cNvPr id="5" name="AutoShape 4">
          <a:hlinkClick xmlns:r="http://schemas.openxmlformats.org/officeDocument/2006/relationships" r:id=""/>
          <a:extLst>
            <a:ext uri="{FF2B5EF4-FFF2-40B4-BE49-F238E27FC236}">
              <a16:creationId xmlns="" xmlns:a16="http://schemas.microsoft.com/office/drawing/2014/main" id="{00000000-0008-0000-1100-000005000000}"/>
            </a:ext>
          </a:extLst>
        </xdr:cNvPr>
        <xdr:cNvSpPr>
          <a:spLocks noChangeArrowheads="1"/>
        </xdr:cNvSpPr>
      </xdr:nvSpPr>
      <xdr:spPr bwMode="auto">
        <a:xfrm>
          <a:off x="0" y="0"/>
          <a:ext cx="5128260" cy="33375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3</xdr:row>
      <xdr:rowOff>0</xdr:rowOff>
    </xdr:from>
    <xdr:to>
      <xdr:col>13</xdr:col>
      <xdr:colOff>0</xdr:colOff>
      <xdr:row>113</xdr:row>
      <xdr:rowOff>76200</xdr:rowOff>
    </xdr:to>
    <xdr:sp macro="" textlink="">
      <xdr:nvSpPr>
        <xdr:cNvPr id="6" name="AutoShape 4">
          <a:hlinkClick xmlns:r="http://schemas.openxmlformats.org/officeDocument/2006/relationships" r:id=""/>
          <a:extLst>
            <a:ext uri="{FF2B5EF4-FFF2-40B4-BE49-F238E27FC236}">
              <a16:creationId xmlns="" xmlns:a16="http://schemas.microsoft.com/office/drawing/2014/main" id="{00000000-0008-0000-1100-000006000000}"/>
            </a:ext>
          </a:extLst>
        </xdr:cNvPr>
        <xdr:cNvSpPr>
          <a:spLocks noChangeArrowheads="1"/>
        </xdr:cNvSpPr>
      </xdr:nvSpPr>
      <xdr:spPr bwMode="auto">
        <a:xfrm>
          <a:off x="0" y="0"/>
          <a:ext cx="5128260" cy="333756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3</xdr:row>
      <xdr:rowOff>0</xdr:rowOff>
    </xdr:from>
    <xdr:to>
      <xdr:col>13</xdr:col>
      <xdr:colOff>0</xdr:colOff>
      <xdr:row>113</xdr:row>
      <xdr:rowOff>76200</xdr:rowOff>
    </xdr:to>
    <xdr:sp macro="" textlink="">
      <xdr:nvSpPr>
        <xdr:cNvPr id="7" name="AutoShape 4">
          <a:hlinkClick xmlns:r="http://schemas.openxmlformats.org/officeDocument/2006/relationships" r:id=""/>
          <a:extLst>
            <a:ext uri="{FF2B5EF4-FFF2-40B4-BE49-F238E27FC236}">
              <a16:creationId xmlns="" xmlns:a16="http://schemas.microsoft.com/office/drawing/2014/main" id="{00000000-0008-0000-1100-000007000000}"/>
            </a:ext>
          </a:extLst>
        </xdr:cNvPr>
        <xdr:cNvSpPr>
          <a:spLocks noChangeArrowheads="1"/>
        </xdr:cNvSpPr>
      </xdr:nvSpPr>
      <xdr:spPr bwMode="auto">
        <a:xfrm>
          <a:off x="0" y="0"/>
          <a:ext cx="5128260" cy="3337560"/>
        </a:xfrm>
        <a:custGeom>
          <a:avLst/>
          <a:gdLst/>
          <a:ahLst/>
          <a:cxnLst/>
          <a:rect l="0" t="0" r="0" b="0"/>
          <a:pathLst/>
        </a:custGeom>
        <a:solidFill>
          <a:srgbClr val="FFFFFF"/>
        </a:solidFill>
        <a:ln w="9525">
          <a:solidFill>
            <a:srgbClr val="000000"/>
          </a:solidFill>
          <a:round/>
          <a:headEnd/>
          <a:tailEnd/>
        </a:ln>
      </xdr:spPr>
    </xdr:sp>
    <xdr:clientData/>
  </xdr:twoCellAnchor>
  <xdr:twoCellAnchor editAs="absolute">
    <xdr:from>
      <xdr:col>3</xdr:col>
      <xdr:colOff>104775</xdr:colOff>
      <xdr:row>0</xdr:row>
      <xdr:rowOff>28575</xdr:rowOff>
    </xdr:from>
    <xdr:to>
      <xdr:col>7</xdr:col>
      <xdr:colOff>247649</xdr:colOff>
      <xdr:row>0</xdr:row>
      <xdr:rowOff>485775</xdr:rowOff>
    </xdr:to>
    <xdr:sp macro="" textlink="">
      <xdr:nvSpPr>
        <xdr:cNvPr id="14" name="Retângulo 3">
          <a:hlinkClick xmlns:r="http://schemas.openxmlformats.org/officeDocument/2006/relationships" r:id="rId1"/>
          <a:extLst>
            <a:ext uri="{FF2B5EF4-FFF2-40B4-BE49-F238E27FC236}"/>
          </a:extLst>
        </xdr:cNvPr>
        <xdr:cNvSpPr>
          <a:spLocks/>
        </xdr:cNvSpPr>
      </xdr:nvSpPr>
      <xdr:spPr>
        <a:xfrm>
          <a:off x="638175" y="28575"/>
          <a:ext cx="1038224"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SETUP</a:t>
          </a:r>
          <a:r>
            <a:rPr lang="pt-BR" sz="1100" b="1" baseline="0">
              <a:solidFill>
                <a:sysClr val="windowText" lastClr="000000"/>
              </a:solidFill>
            </a:rPr>
            <a:t> MODEL</a:t>
          </a:r>
          <a:endParaRPr lang="pt-BR" sz="1100" b="1">
            <a:solidFill>
              <a:sysClr val="windowText" lastClr="000000"/>
            </a:solidFill>
          </a:endParaRPr>
        </a:p>
      </xdr:txBody>
    </xdr:sp>
    <xdr:clientData/>
  </xdr:twoCellAnchor>
  <xdr:twoCellAnchor editAs="absolute">
    <xdr:from>
      <xdr:col>7</xdr:col>
      <xdr:colOff>123825</xdr:colOff>
      <xdr:row>0</xdr:row>
      <xdr:rowOff>38100</xdr:rowOff>
    </xdr:from>
    <xdr:to>
      <xdr:col>9</xdr:col>
      <xdr:colOff>200025</xdr:colOff>
      <xdr:row>1</xdr:row>
      <xdr:rowOff>41010</xdr:rowOff>
    </xdr:to>
    <xdr:sp macro="" textlink="">
      <xdr:nvSpPr>
        <xdr:cNvPr id="16" name="Retângulo 3">
          <a:hlinkClick xmlns:r="http://schemas.openxmlformats.org/officeDocument/2006/relationships" r:id="rId2"/>
          <a:extLst>
            <a:ext uri="{FF2B5EF4-FFF2-40B4-BE49-F238E27FC236}"/>
          </a:extLst>
        </xdr:cNvPr>
        <xdr:cNvSpPr>
          <a:spLocks/>
        </xdr:cNvSpPr>
      </xdr:nvSpPr>
      <xdr:spPr>
        <a:xfrm>
          <a:off x="1552575" y="38100"/>
          <a:ext cx="1314450"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FINANCIAL</a:t>
          </a:r>
          <a:r>
            <a:rPr lang="pt-BR" sz="1100" b="1" baseline="0"/>
            <a:t> MODEL</a:t>
          </a:r>
          <a:endParaRPr lang="pt-BR" sz="1100" b="1"/>
        </a:p>
      </xdr:txBody>
    </xdr:sp>
    <xdr:clientData/>
  </xdr:twoCellAnchor>
  <xdr:twoCellAnchor editAs="absolute">
    <xdr:from>
      <xdr:col>9</xdr:col>
      <xdr:colOff>76200</xdr:colOff>
      <xdr:row>0</xdr:row>
      <xdr:rowOff>47625</xdr:rowOff>
    </xdr:from>
    <xdr:to>
      <xdr:col>11</xdr:col>
      <xdr:colOff>142875</xdr:colOff>
      <xdr:row>1</xdr:row>
      <xdr:rowOff>50535</xdr:rowOff>
    </xdr:to>
    <xdr:sp macro="" textlink="">
      <xdr:nvSpPr>
        <xdr:cNvPr id="17" name="Retângulo 3">
          <a:hlinkClick xmlns:r="http://schemas.openxmlformats.org/officeDocument/2006/relationships" r:id="rId3"/>
          <a:extLst>
            <a:ext uri="{FF2B5EF4-FFF2-40B4-BE49-F238E27FC236}"/>
          </a:extLst>
        </xdr:cNvPr>
        <xdr:cNvSpPr>
          <a:spLocks/>
        </xdr:cNvSpPr>
      </xdr:nvSpPr>
      <xdr:spPr>
        <a:xfrm>
          <a:off x="2743200" y="47625"/>
          <a:ext cx="14763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DASHBOARD </a:t>
          </a:r>
          <a:r>
            <a:rPr lang="pt-BR" sz="1100" b="1" baseline="0"/>
            <a:t> MODEL</a:t>
          </a:r>
          <a:endParaRPr lang="pt-BR" sz="1100" b="1"/>
        </a:p>
      </xdr:txBody>
    </xdr:sp>
    <xdr:clientData/>
  </xdr:twoCellAnchor>
  <xdr:twoCellAnchor editAs="absolute">
    <xdr:from>
      <xdr:col>11</xdr:col>
      <xdr:colOff>76200</xdr:colOff>
      <xdr:row>0</xdr:row>
      <xdr:rowOff>19050</xdr:rowOff>
    </xdr:from>
    <xdr:to>
      <xdr:col>12</xdr:col>
      <xdr:colOff>619125</xdr:colOff>
      <xdr:row>1</xdr:row>
      <xdr:rowOff>21960</xdr:rowOff>
    </xdr:to>
    <xdr:sp macro="" textlink="">
      <xdr:nvSpPr>
        <xdr:cNvPr id="18" name="Retângulo 3">
          <a:hlinkClick xmlns:r="http://schemas.openxmlformats.org/officeDocument/2006/relationships" r:id="rId4"/>
          <a:extLst>
            <a:ext uri="{FF2B5EF4-FFF2-40B4-BE49-F238E27FC236}"/>
          </a:extLst>
        </xdr:cNvPr>
        <xdr:cNvSpPr>
          <a:spLocks/>
        </xdr:cNvSpPr>
      </xdr:nvSpPr>
      <xdr:spPr>
        <a:xfrm>
          <a:off x="4152900" y="19050"/>
          <a:ext cx="12477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VALUATION</a:t>
          </a:r>
          <a:endParaRPr lang="pt-BR" sz="1100" b="1"/>
        </a:p>
      </xdr:txBody>
    </xdr:sp>
    <xdr:clientData/>
  </xdr:twoCellAnchor>
  <xdr:twoCellAnchor editAs="absolute">
    <xdr:from>
      <xdr:col>12</xdr:col>
      <xdr:colOff>495300</xdr:colOff>
      <xdr:row>0</xdr:row>
      <xdr:rowOff>19050</xdr:rowOff>
    </xdr:from>
    <xdr:to>
      <xdr:col>14</xdr:col>
      <xdr:colOff>561975</xdr:colOff>
      <xdr:row>1</xdr:row>
      <xdr:rowOff>21960</xdr:rowOff>
    </xdr:to>
    <xdr:sp macro="" textlink="">
      <xdr:nvSpPr>
        <xdr:cNvPr id="19" name="Retângulo 3">
          <a:hlinkClick xmlns:r="http://schemas.openxmlformats.org/officeDocument/2006/relationships" r:id="rId5"/>
          <a:extLst>
            <a:ext uri="{FF2B5EF4-FFF2-40B4-BE49-F238E27FC236}"/>
          </a:extLst>
        </xdr:cNvPr>
        <xdr:cNvSpPr>
          <a:spLocks/>
        </xdr:cNvSpPr>
      </xdr:nvSpPr>
      <xdr:spPr>
        <a:xfrm>
          <a:off x="5276850" y="19050"/>
          <a:ext cx="14763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ANALYSIS</a:t>
          </a:r>
          <a:endParaRPr lang="pt-BR" sz="1100" b="1"/>
        </a:p>
      </xdr:txBody>
    </xdr:sp>
    <xdr:clientData/>
  </xdr:twoCellAnchor>
  <xdr:twoCellAnchor editAs="absolute">
    <xdr:from>
      <xdr:col>18</xdr:col>
      <xdr:colOff>666750</xdr:colOff>
      <xdr:row>0</xdr:row>
      <xdr:rowOff>38100</xdr:rowOff>
    </xdr:from>
    <xdr:to>
      <xdr:col>20</xdr:col>
      <xdr:colOff>695325</xdr:colOff>
      <xdr:row>1</xdr:row>
      <xdr:rowOff>41010</xdr:rowOff>
    </xdr:to>
    <xdr:sp macro="" textlink="">
      <xdr:nvSpPr>
        <xdr:cNvPr id="21" name="Retângulo 3">
          <a:hlinkClick xmlns:r="http://schemas.openxmlformats.org/officeDocument/2006/relationships" r:id="rId6"/>
          <a:extLst>
            <a:ext uri="{FF2B5EF4-FFF2-40B4-BE49-F238E27FC236}"/>
          </a:extLst>
        </xdr:cNvPr>
        <xdr:cNvSpPr>
          <a:spLocks/>
        </xdr:cNvSpPr>
      </xdr:nvSpPr>
      <xdr:spPr>
        <a:xfrm>
          <a:off x="9677400" y="38100"/>
          <a:ext cx="14763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IMPORTANCE NOTES</a:t>
          </a:r>
          <a:endParaRPr lang="pt-BR" sz="1100" b="1"/>
        </a:p>
      </xdr:txBody>
    </xdr:sp>
    <xdr:clientData/>
  </xdr:twoCellAnchor>
  <xdr:twoCellAnchor editAs="absolute">
    <xdr:from>
      <xdr:col>21</xdr:col>
      <xdr:colOff>9525</xdr:colOff>
      <xdr:row>0</xdr:row>
      <xdr:rowOff>38100</xdr:rowOff>
    </xdr:from>
    <xdr:to>
      <xdr:col>22</xdr:col>
      <xdr:colOff>800100</xdr:colOff>
      <xdr:row>1</xdr:row>
      <xdr:rowOff>41010</xdr:rowOff>
    </xdr:to>
    <xdr:sp macro="" textlink="">
      <xdr:nvSpPr>
        <xdr:cNvPr id="22" name="Retângulo 3">
          <a:hlinkClick xmlns:r="http://schemas.openxmlformats.org/officeDocument/2006/relationships" r:id="rId7"/>
          <a:extLst>
            <a:ext uri="{FF2B5EF4-FFF2-40B4-BE49-F238E27FC236}"/>
          </a:extLst>
        </xdr:cNvPr>
        <xdr:cNvSpPr>
          <a:spLocks/>
        </xdr:cNvSpPr>
      </xdr:nvSpPr>
      <xdr:spPr>
        <a:xfrm>
          <a:off x="11229975" y="38100"/>
          <a:ext cx="96202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COVER</a:t>
          </a:r>
          <a:endParaRPr lang="pt-BR" sz="1100" b="1"/>
        </a:p>
      </xdr:txBody>
    </xdr:sp>
    <xdr:clientData/>
  </xdr:twoCellAnchor>
  <xdr:twoCellAnchor editAs="absolute">
    <xdr:from>
      <xdr:col>2</xdr:col>
      <xdr:colOff>0</xdr:colOff>
      <xdr:row>1</xdr:row>
      <xdr:rowOff>28575</xdr:rowOff>
    </xdr:from>
    <xdr:to>
      <xdr:col>7</xdr:col>
      <xdr:colOff>162979</xdr:colOff>
      <xdr:row>1</xdr:row>
      <xdr:rowOff>336360</xdr:rowOff>
    </xdr:to>
    <xdr:sp macro="" textlink="">
      <xdr:nvSpPr>
        <xdr:cNvPr id="23" name="Retângulo 8">
          <a:hlinkClick xmlns:r="http://schemas.openxmlformats.org/officeDocument/2006/relationships" r:id="rId1"/>
          <a:extLst>
            <a:ext uri="{FF2B5EF4-FFF2-40B4-BE49-F238E27FC236}"/>
          </a:extLst>
        </xdr:cNvPr>
        <xdr:cNvSpPr/>
      </xdr:nvSpPr>
      <xdr:spPr>
        <a:xfrm>
          <a:off x="333375" y="523875"/>
          <a:ext cx="1258354"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INPUT</a:t>
          </a:r>
          <a:r>
            <a:rPr lang="pt-BR" sz="1100" b="1" baseline="0">
              <a:solidFill>
                <a:schemeClr val="bg1"/>
              </a:solidFill>
            </a:rPr>
            <a:t> DATA</a:t>
          </a:r>
          <a:endParaRPr lang="pt-BR" sz="1100" b="1">
            <a:solidFill>
              <a:schemeClr val="bg1"/>
            </a:solidFill>
          </a:endParaRPr>
        </a:p>
      </xdr:txBody>
    </xdr:sp>
    <xdr:clientData/>
  </xdr:twoCellAnchor>
  <xdr:twoCellAnchor editAs="absolute">
    <xdr:from>
      <xdr:col>10</xdr:col>
      <xdr:colOff>342900</xdr:colOff>
      <xdr:row>1</xdr:row>
      <xdr:rowOff>38100</xdr:rowOff>
    </xdr:from>
    <xdr:to>
      <xdr:col>12</xdr:col>
      <xdr:colOff>194729</xdr:colOff>
      <xdr:row>1</xdr:row>
      <xdr:rowOff>345885</xdr:rowOff>
    </xdr:to>
    <xdr:sp macro="" textlink="">
      <xdr:nvSpPr>
        <xdr:cNvPr id="24" name="Retângulo 9">
          <a:hlinkClick xmlns:r="http://schemas.openxmlformats.org/officeDocument/2006/relationships" r:id="rId8"/>
          <a:extLst>
            <a:ext uri="{FF2B5EF4-FFF2-40B4-BE49-F238E27FC236}"/>
          </a:extLst>
        </xdr:cNvPr>
        <xdr:cNvSpPr/>
      </xdr:nvSpPr>
      <xdr:spPr>
        <a:xfrm>
          <a:off x="3714750" y="533400"/>
          <a:ext cx="1261529" cy="30778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SEASONALITY</a:t>
          </a:r>
        </a:p>
      </xdr:txBody>
    </xdr:sp>
    <xdr:clientData/>
  </xdr:twoCellAnchor>
  <xdr:twoCellAnchor editAs="absolute">
    <xdr:from>
      <xdr:col>8</xdr:col>
      <xdr:colOff>0</xdr:colOff>
      <xdr:row>1</xdr:row>
      <xdr:rowOff>28575</xdr:rowOff>
    </xdr:from>
    <xdr:to>
      <xdr:col>9</xdr:col>
      <xdr:colOff>553504</xdr:colOff>
      <xdr:row>1</xdr:row>
      <xdr:rowOff>336360</xdr:rowOff>
    </xdr:to>
    <xdr:sp macro="" textlink="">
      <xdr:nvSpPr>
        <xdr:cNvPr id="25" name="Retângulo 8">
          <a:hlinkClick xmlns:r="http://schemas.openxmlformats.org/officeDocument/2006/relationships" r:id="rId9"/>
          <a:extLst>
            <a:ext uri="{FF2B5EF4-FFF2-40B4-BE49-F238E27FC236}"/>
          </a:extLst>
        </xdr:cNvPr>
        <xdr:cNvSpPr/>
      </xdr:nvSpPr>
      <xdr:spPr>
        <a:xfrm>
          <a:off x="1962150" y="523875"/>
          <a:ext cx="1258354"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START UP</a:t>
          </a:r>
        </a:p>
      </xdr:txBody>
    </xdr:sp>
    <xdr:clientData/>
  </xdr:twoCellAnchor>
  <xdr:twoCellAnchor editAs="absolute">
    <xdr:from>
      <xdr:col>14</xdr:col>
      <xdr:colOff>561975</xdr:colOff>
      <xdr:row>0</xdr:row>
      <xdr:rowOff>114300</xdr:rowOff>
    </xdr:from>
    <xdr:to>
      <xdr:col>16</xdr:col>
      <xdr:colOff>410629</xdr:colOff>
      <xdr:row>0</xdr:row>
      <xdr:rowOff>422085</xdr:rowOff>
    </xdr:to>
    <xdr:sp macro="" textlink="">
      <xdr:nvSpPr>
        <xdr:cNvPr id="26" name="Retângulo 8">
          <a:hlinkClick xmlns:r="http://schemas.openxmlformats.org/officeDocument/2006/relationships" r:id="rId10"/>
          <a:extLst>
            <a:ext uri="{FF2B5EF4-FFF2-40B4-BE49-F238E27FC236}"/>
          </a:extLst>
        </xdr:cNvPr>
        <xdr:cNvSpPr/>
      </xdr:nvSpPr>
      <xdr:spPr>
        <a:xfrm>
          <a:off x="6753225" y="114300"/>
          <a:ext cx="1258354" cy="307785"/>
        </a:xfrm>
        <a:prstGeom prst="rect">
          <a:avLst/>
        </a:prstGeom>
        <a:solidFill>
          <a:srgbClr val="00206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WORKPAPER</a:t>
          </a:r>
        </a:p>
      </xdr:txBody>
    </xdr:sp>
    <xdr:clientData/>
  </xdr:twoCellAnchor>
  <xdr:twoCellAnchor editAs="absolute">
    <xdr:from>
      <xdr:col>16</xdr:col>
      <xdr:colOff>676275</xdr:colOff>
      <xdr:row>0</xdr:row>
      <xdr:rowOff>47625</xdr:rowOff>
    </xdr:from>
    <xdr:to>
      <xdr:col>18</xdr:col>
      <xdr:colOff>590550</xdr:colOff>
      <xdr:row>1</xdr:row>
      <xdr:rowOff>19050</xdr:rowOff>
    </xdr:to>
    <xdr:sp macro="" textlink="">
      <xdr:nvSpPr>
        <xdr:cNvPr id="28" name="Retângulo 3">
          <a:hlinkClick xmlns:r="http://schemas.openxmlformats.org/officeDocument/2006/relationships" r:id="rId11"/>
          <a:extLst>
            <a:ext uri="{FF2B5EF4-FFF2-40B4-BE49-F238E27FC236}"/>
          </a:extLst>
        </xdr:cNvPr>
        <xdr:cNvSpPr>
          <a:spLocks/>
        </xdr:cNvSpPr>
      </xdr:nvSpPr>
      <xdr:spPr>
        <a:xfrm>
          <a:off x="8277225" y="47625"/>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oneCell">
    <xdr:from>
      <xdr:col>0</xdr:col>
      <xdr:colOff>0</xdr:colOff>
      <xdr:row>2</xdr:row>
      <xdr:rowOff>561975</xdr:rowOff>
    </xdr:from>
    <xdr:to>
      <xdr:col>22</xdr:col>
      <xdr:colOff>9525</xdr:colOff>
      <xdr:row>120</xdr:row>
      <xdr:rowOff>19050</xdr:rowOff>
    </xdr:to>
    <xdr:pic>
      <xdr:nvPicPr>
        <xdr:cNvPr id="29" name="Picture 28"/>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1438275"/>
          <a:ext cx="11401425" cy="2142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0</xdr:row>
      <xdr:rowOff>57150</xdr:rowOff>
    </xdr:from>
    <xdr:to>
      <xdr:col>3</xdr:col>
      <xdr:colOff>85725</xdr:colOff>
      <xdr:row>0</xdr:row>
      <xdr:rowOff>456562</xdr:rowOff>
    </xdr:to>
    <xdr:pic>
      <xdr:nvPicPr>
        <xdr:cNvPr id="31" name="Picture 4">
          <a:hlinkClick xmlns:r="http://schemas.openxmlformats.org/officeDocument/2006/relationships" r:id="rId13"/>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28575" y="57150"/>
          <a:ext cx="590550" cy="399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66675</xdr:colOff>
      <xdr:row>2</xdr:row>
      <xdr:rowOff>38100</xdr:rowOff>
    </xdr:from>
    <xdr:ext cx="8175058" cy="463781"/>
    <xdr:sp macro="" textlink="">
      <xdr:nvSpPr>
        <xdr:cNvPr id="33" name="Rectangle 32"/>
        <xdr:cNvSpPr/>
      </xdr:nvSpPr>
      <xdr:spPr>
        <a:xfrm>
          <a:off x="66675" y="914400"/>
          <a:ext cx="8175058" cy="463781"/>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smtClean="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uLnTx/>
              <a:uFillTx/>
            </a:rPr>
            <a:t>Author: Drs. Agustinus Agus Purwanto, SE MM CHA </a:t>
          </a:r>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5</xdr:col>
      <xdr:colOff>552450</xdr:colOff>
      <xdr:row>0</xdr:row>
      <xdr:rowOff>28575</xdr:rowOff>
    </xdr:from>
    <xdr:ext cx="1371719" cy="304826"/>
    <xdr:pic>
      <xdr:nvPicPr>
        <xdr:cNvPr id="2" name="Picture 1">
          <a:hlinkClick xmlns:r="http://schemas.openxmlformats.org/officeDocument/2006/relationships" r:id="rId1"/>
          <a:extLst>
            <a:ext uri="{FF2B5EF4-FFF2-40B4-BE49-F238E27FC236}">
              <a16:creationId xmlns=""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4924425" y="28575"/>
          <a:ext cx="1371719" cy="304826"/>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absolute">
    <xdr:from>
      <xdr:col>3</xdr:col>
      <xdr:colOff>180975</xdr:colOff>
      <xdr:row>0</xdr:row>
      <xdr:rowOff>0</xdr:rowOff>
    </xdr:from>
    <xdr:to>
      <xdr:col>6</xdr:col>
      <xdr:colOff>342899</xdr:colOff>
      <xdr:row>0</xdr:row>
      <xdr:rowOff>457200</xdr:rowOff>
    </xdr:to>
    <xdr:sp macro="" textlink="">
      <xdr:nvSpPr>
        <xdr:cNvPr id="11" name="Retângulo 3">
          <a:hlinkClick xmlns:r="http://schemas.openxmlformats.org/officeDocument/2006/relationships" r:id="rId1"/>
          <a:extLst>
            <a:ext uri="{FF2B5EF4-FFF2-40B4-BE49-F238E27FC236}"/>
          </a:extLst>
        </xdr:cNvPr>
        <xdr:cNvSpPr>
          <a:spLocks/>
        </xdr:cNvSpPr>
      </xdr:nvSpPr>
      <xdr:spPr>
        <a:xfrm>
          <a:off x="590550" y="0"/>
          <a:ext cx="1038224" cy="457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SETUP</a:t>
          </a:r>
          <a:r>
            <a:rPr lang="pt-BR" sz="1100" b="1" baseline="0"/>
            <a:t> MODEL</a:t>
          </a:r>
          <a:endParaRPr lang="pt-BR" sz="1100" b="1"/>
        </a:p>
      </xdr:txBody>
    </xdr:sp>
    <xdr:clientData/>
  </xdr:twoCellAnchor>
  <xdr:twoCellAnchor editAs="absolute">
    <xdr:from>
      <xdr:col>6</xdr:col>
      <xdr:colOff>190500</xdr:colOff>
      <xdr:row>0</xdr:row>
      <xdr:rowOff>0</xdr:rowOff>
    </xdr:from>
    <xdr:to>
      <xdr:col>9</xdr:col>
      <xdr:colOff>133350</xdr:colOff>
      <xdr:row>1</xdr:row>
      <xdr:rowOff>2910</xdr:rowOff>
    </xdr:to>
    <xdr:sp macro="" textlink="">
      <xdr:nvSpPr>
        <xdr:cNvPr id="13" name="Retângulo 3">
          <a:hlinkClick xmlns:r="http://schemas.openxmlformats.org/officeDocument/2006/relationships" r:id="rId2"/>
          <a:extLst>
            <a:ext uri="{FF2B5EF4-FFF2-40B4-BE49-F238E27FC236}"/>
          </a:extLst>
        </xdr:cNvPr>
        <xdr:cNvSpPr>
          <a:spLocks/>
        </xdr:cNvSpPr>
      </xdr:nvSpPr>
      <xdr:spPr>
        <a:xfrm>
          <a:off x="1476375" y="0"/>
          <a:ext cx="1314450"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FINANCIAL</a:t>
          </a:r>
          <a:r>
            <a:rPr lang="pt-BR" sz="1100" b="1" baseline="0"/>
            <a:t> MODEL</a:t>
          </a:r>
          <a:endParaRPr lang="pt-BR" sz="1100" b="1"/>
        </a:p>
      </xdr:txBody>
    </xdr:sp>
    <xdr:clientData/>
  </xdr:twoCellAnchor>
  <xdr:twoCellAnchor editAs="absolute">
    <xdr:from>
      <xdr:col>8</xdr:col>
      <xdr:colOff>609600</xdr:colOff>
      <xdr:row>0</xdr:row>
      <xdr:rowOff>0</xdr:rowOff>
    </xdr:from>
    <xdr:to>
      <xdr:col>11</xdr:col>
      <xdr:colOff>142875</xdr:colOff>
      <xdr:row>1</xdr:row>
      <xdr:rowOff>2910</xdr:rowOff>
    </xdr:to>
    <xdr:sp macro="" textlink="">
      <xdr:nvSpPr>
        <xdr:cNvPr id="17" name="Retângulo 3">
          <a:hlinkClick xmlns:r="http://schemas.openxmlformats.org/officeDocument/2006/relationships" r:id="rId3"/>
          <a:extLst>
            <a:ext uri="{FF2B5EF4-FFF2-40B4-BE49-F238E27FC236}"/>
          </a:extLst>
        </xdr:cNvPr>
        <xdr:cNvSpPr>
          <a:spLocks/>
        </xdr:cNvSpPr>
      </xdr:nvSpPr>
      <xdr:spPr>
        <a:xfrm>
          <a:off x="2619375" y="0"/>
          <a:ext cx="1476375" cy="498210"/>
        </a:xfrm>
        <a:prstGeom prst="rect">
          <a:avLst/>
        </a:prstGeom>
        <a:solidFill>
          <a:schemeClr val="bg1"/>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Tahoma"/>
              <a:ea typeface="Tahoma"/>
              <a:cs typeface="Tahoma"/>
            </a:rPr>
            <a:t>DASHBOARD  MODEL</a:t>
          </a:r>
        </a:p>
      </xdr:txBody>
    </xdr:sp>
    <xdr:clientData/>
  </xdr:twoCellAnchor>
  <xdr:twoCellAnchor editAs="absolute">
    <xdr:from>
      <xdr:col>11</xdr:col>
      <xdr:colOff>0</xdr:colOff>
      <xdr:row>0</xdr:row>
      <xdr:rowOff>0</xdr:rowOff>
    </xdr:from>
    <xdr:to>
      <xdr:col>12</xdr:col>
      <xdr:colOff>600075</xdr:colOff>
      <xdr:row>1</xdr:row>
      <xdr:rowOff>2910</xdr:rowOff>
    </xdr:to>
    <xdr:sp macro="" textlink="">
      <xdr:nvSpPr>
        <xdr:cNvPr id="18" name="Retângulo 3">
          <a:hlinkClick xmlns:r="http://schemas.openxmlformats.org/officeDocument/2006/relationships" r:id="rId4"/>
          <a:extLst>
            <a:ext uri="{FF2B5EF4-FFF2-40B4-BE49-F238E27FC236}"/>
          </a:extLst>
        </xdr:cNvPr>
        <xdr:cNvSpPr>
          <a:spLocks/>
        </xdr:cNvSpPr>
      </xdr:nvSpPr>
      <xdr:spPr>
        <a:xfrm>
          <a:off x="3952875" y="0"/>
          <a:ext cx="12477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VALUATION</a:t>
          </a:r>
          <a:endParaRPr lang="pt-BR" sz="1100" b="1"/>
        </a:p>
      </xdr:txBody>
    </xdr:sp>
    <xdr:clientData/>
  </xdr:twoCellAnchor>
  <xdr:twoCellAnchor editAs="absolute">
    <xdr:from>
      <xdr:col>12</xdr:col>
      <xdr:colOff>438150</xdr:colOff>
      <xdr:row>0</xdr:row>
      <xdr:rowOff>0</xdr:rowOff>
    </xdr:from>
    <xdr:to>
      <xdr:col>16</xdr:col>
      <xdr:colOff>257175</xdr:colOff>
      <xdr:row>1</xdr:row>
      <xdr:rowOff>2910</xdr:rowOff>
    </xdr:to>
    <xdr:sp macro="" textlink="">
      <xdr:nvSpPr>
        <xdr:cNvPr id="19" name="Retângulo 3">
          <a:hlinkClick xmlns:r="http://schemas.openxmlformats.org/officeDocument/2006/relationships" r:id="rId5"/>
          <a:extLst>
            <a:ext uri="{FF2B5EF4-FFF2-40B4-BE49-F238E27FC236}"/>
          </a:extLst>
        </xdr:cNvPr>
        <xdr:cNvSpPr>
          <a:spLocks/>
        </xdr:cNvSpPr>
      </xdr:nvSpPr>
      <xdr:spPr>
        <a:xfrm>
          <a:off x="5038725" y="0"/>
          <a:ext cx="14763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ANALYSIS</a:t>
          </a:r>
          <a:endParaRPr lang="pt-BR" sz="1100" b="1"/>
        </a:p>
      </xdr:txBody>
    </xdr:sp>
    <xdr:clientData/>
  </xdr:twoCellAnchor>
  <xdr:twoCellAnchor editAs="absolute">
    <xdr:from>
      <xdr:col>29</xdr:col>
      <xdr:colOff>9525</xdr:colOff>
      <xdr:row>0</xdr:row>
      <xdr:rowOff>0</xdr:rowOff>
    </xdr:from>
    <xdr:to>
      <xdr:col>31</xdr:col>
      <xdr:colOff>76200</xdr:colOff>
      <xdr:row>1</xdr:row>
      <xdr:rowOff>2910</xdr:rowOff>
    </xdr:to>
    <xdr:sp macro="" textlink="">
      <xdr:nvSpPr>
        <xdr:cNvPr id="21" name="Retângulo 3">
          <a:hlinkClick xmlns:r="http://schemas.openxmlformats.org/officeDocument/2006/relationships" r:id="rId6"/>
          <a:extLst>
            <a:ext uri="{FF2B5EF4-FFF2-40B4-BE49-F238E27FC236}"/>
          </a:extLst>
        </xdr:cNvPr>
        <xdr:cNvSpPr>
          <a:spLocks/>
        </xdr:cNvSpPr>
      </xdr:nvSpPr>
      <xdr:spPr>
        <a:xfrm>
          <a:off x="11210925" y="0"/>
          <a:ext cx="96202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COVER</a:t>
          </a:r>
        </a:p>
      </xdr:txBody>
    </xdr:sp>
    <xdr:clientData/>
  </xdr:twoCellAnchor>
  <xdr:twoCellAnchor editAs="absolute">
    <xdr:from>
      <xdr:col>3</xdr:col>
      <xdr:colOff>180975</xdr:colOff>
      <xdr:row>1</xdr:row>
      <xdr:rowOff>38100</xdr:rowOff>
    </xdr:from>
    <xdr:to>
      <xdr:col>7</xdr:col>
      <xdr:colOff>182029</xdr:colOff>
      <xdr:row>1</xdr:row>
      <xdr:rowOff>345885</xdr:rowOff>
    </xdr:to>
    <xdr:sp macro="" textlink="">
      <xdr:nvSpPr>
        <xdr:cNvPr id="22" name="Retângulo 8">
          <a:hlinkClick xmlns:r="http://schemas.openxmlformats.org/officeDocument/2006/relationships" r:id="rId3"/>
          <a:extLst>
            <a:ext uri="{FF2B5EF4-FFF2-40B4-BE49-F238E27FC236}"/>
          </a:extLst>
        </xdr:cNvPr>
        <xdr:cNvSpPr/>
      </xdr:nvSpPr>
      <xdr:spPr>
        <a:xfrm>
          <a:off x="590550" y="533400"/>
          <a:ext cx="1258354" cy="30778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DASHBOARD</a:t>
          </a:r>
        </a:p>
      </xdr:txBody>
    </xdr:sp>
    <xdr:clientData/>
  </xdr:twoCellAnchor>
  <xdr:twoCellAnchor editAs="absolute">
    <xdr:from>
      <xdr:col>7</xdr:col>
      <xdr:colOff>238125</xdr:colOff>
      <xdr:row>1</xdr:row>
      <xdr:rowOff>57150</xdr:rowOff>
    </xdr:from>
    <xdr:to>
      <xdr:col>9</xdr:col>
      <xdr:colOff>505879</xdr:colOff>
      <xdr:row>1</xdr:row>
      <xdr:rowOff>364935</xdr:rowOff>
    </xdr:to>
    <xdr:sp macro="" textlink="">
      <xdr:nvSpPr>
        <xdr:cNvPr id="25" name="Retângulo 8">
          <a:hlinkClick xmlns:r="http://schemas.openxmlformats.org/officeDocument/2006/relationships" r:id="rId7"/>
          <a:extLst>
            <a:ext uri="{FF2B5EF4-FFF2-40B4-BE49-F238E27FC236}"/>
          </a:extLst>
        </xdr:cNvPr>
        <xdr:cNvSpPr/>
      </xdr:nvSpPr>
      <xdr:spPr>
        <a:xfrm>
          <a:off x="1905000" y="552450"/>
          <a:ext cx="1258354"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SUMMARY</a:t>
          </a:r>
        </a:p>
      </xdr:txBody>
    </xdr:sp>
    <xdr:clientData/>
  </xdr:twoCellAnchor>
  <xdr:twoCellAnchor editAs="absolute">
    <xdr:from>
      <xdr:col>9</xdr:col>
      <xdr:colOff>323850</xdr:colOff>
      <xdr:row>1</xdr:row>
      <xdr:rowOff>47625</xdr:rowOff>
    </xdr:from>
    <xdr:to>
      <xdr:col>11</xdr:col>
      <xdr:colOff>286804</xdr:colOff>
      <xdr:row>1</xdr:row>
      <xdr:rowOff>355410</xdr:rowOff>
    </xdr:to>
    <xdr:sp macro="" textlink="">
      <xdr:nvSpPr>
        <xdr:cNvPr id="26" name="Retângulo 8">
          <a:hlinkClick xmlns:r="http://schemas.openxmlformats.org/officeDocument/2006/relationships" r:id="rId8"/>
          <a:extLst>
            <a:ext uri="{FF2B5EF4-FFF2-40B4-BE49-F238E27FC236}"/>
          </a:extLst>
        </xdr:cNvPr>
        <xdr:cNvSpPr/>
      </xdr:nvSpPr>
      <xdr:spPr>
        <a:xfrm>
          <a:off x="2981325" y="542925"/>
          <a:ext cx="1258354"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TOP REVENUE</a:t>
          </a:r>
        </a:p>
      </xdr:txBody>
    </xdr:sp>
    <xdr:clientData/>
  </xdr:twoCellAnchor>
  <xdr:twoCellAnchor editAs="absolute">
    <xdr:from>
      <xdr:col>11</xdr:col>
      <xdr:colOff>314325</xdr:colOff>
      <xdr:row>1</xdr:row>
      <xdr:rowOff>47625</xdr:rowOff>
    </xdr:from>
    <xdr:to>
      <xdr:col>14</xdr:col>
      <xdr:colOff>124879</xdr:colOff>
      <xdr:row>1</xdr:row>
      <xdr:rowOff>355410</xdr:rowOff>
    </xdr:to>
    <xdr:sp macro="" textlink="">
      <xdr:nvSpPr>
        <xdr:cNvPr id="27" name="Retângulo 8">
          <a:hlinkClick xmlns:r="http://schemas.openxmlformats.org/officeDocument/2006/relationships" r:id="rId9"/>
          <a:extLst>
            <a:ext uri="{FF2B5EF4-FFF2-40B4-BE49-F238E27FC236}"/>
          </a:extLst>
        </xdr:cNvPr>
        <xdr:cNvSpPr/>
      </xdr:nvSpPr>
      <xdr:spPr>
        <a:xfrm>
          <a:off x="4267200" y="542925"/>
          <a:ext cx="1258354"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TOP EXPENSES</a:t>
          </a:r>
        </a:p>
      </xdr:txBody>
    </xdr:sp>
    <xdr:clientData/>
  </xdr:twoCellAnchor>
  <xdr:twoCellAnchor editAs="absolute">
    <xdr:from>
      <xdr:col>14</xdr:col>
      <xdr:colOff>180975</xdr:colOff>
      <xdr:row>1</xdr:row>
      <xdr:rowOff>38100</xdr:rowOff>
    </xdr:from>
    <xdr:to>
      <xdr:col>17</xdr:col>
      <xdr:colOff>220129</xdr:colOff>
      <xdr:row>1</xdr:row>
      <xdr:rowOff>345885</xdr:rowOff>
    </xdr:to>
    <xdr:sp macro="" textlink="">
      <xdr:nvSpPr>
        <xdr:cNvPr id="28" name="Retângulo 8">
          <a:hlinkClick xmlns:r="http://schemas.openxmlformats.org/officeDocument/2006/relationships" r:id="rId10"/>
          <a:extLst>
            <a:ext uri="{FF2B5EF4-FFF2-40B4-BE49-F238E27FC236}"/>
          </a:extLst>
        </xdr:cNvPr>
        <xdr:cNvSpPr/>
      </xdr:nvSpPr>
      <xdr:spPr>
        <a:xfrm>
          <a:off x="5581650" y="533400"/>
          <a:ext cx="1258354"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BREAK EVENT</a:t>
          </a:r>
        </a:p>
      </xdr:txBody>
    </xdr:sp>
    <xdr:clientData/>
  </xdr:twoCellAnchor>
  <xdr:twoCellAnchor editAs="absolute">
    <xdr:from>
      <xdr:col>17</xdr:col>
      <xdr:colOff>133350</xdr:colOff>
      <xdr:row>1</xdr:row>
      <xdr:rowOff>28575</xdr:rowOff>
    </xdr:from>
    <xdr:to>
      <xdr:col>20</xdr:col>
      <xdr:colOff>229654</xdr:colOff>
      <xdr:row>1</xdr:row>
      <xdr:rowOff>336360</xdr:rowOff>
    </xdr:to>
    <xdr:sp macro="" textlink="">
      <xdr:nvSpPr>
        <xdr:cNvPr id="29" name="Retângulo 8">
          <a:hlinkClick xmlns:r="http://schemas.openxmlformats.org/officeDocument/2006/relationships" r:id="rId11"/>
          <a:extLst>
            <a:ext uri="{FF2B5EF4-FFF2-40B4-BE49-F238E27FC236}"/>
          </a:extLst>
        </xdr:cNvPr>
        <xdr:cNvSpPr/>
      </xdr:nvSpPr>
      <xdr:spPr>
        <a:xfrm>
          <a:off x="6753225" y="523875"/>
          <a:ext cx="1258354"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FIN. CHART</a:t>
          </a:r>
        </a:p>
      </xdr:txBody>
    </xdr:sp>
    <xdr:clientData/>
  </xdr:twoCellAnchor>
  <xdr:twoCellAnchor editAs="absolute">
    <xdr:from>
      <xdr:col>20</xdr:col>
      <xdr:colOff>0</xdr:colOff>
      <xdr:row>1</xdr:row>
      <xdr:rowOff>28575</xdr:rowOff>
    </xdr:from>
    <xdr:to>
      <xdr:col>22</xdr:col>
      <xdr:colOff>277279</xdr:colOff>
      <xdr:row>1</xdr:row>
      <xdr:rowOff>336360</xdr:rowOff>
    </xdr:to>
    <xdr:sp macro="" textlink="">
      <xdr:nvSpPr>
        <xdr:cNvPr id="30" name="Retângulo 8">
          <a:hlinkClick xmlns:r="http://schemas.openxmlformats.org/officeDocument/2006/relationships" r:id="rId12"/>
          <a:extLst>
            <a:ext uri="{FF2B5EF4-FFF2-40B4-BE49-F238E27FC236}"/>
          </a:extLst>
        </xdr:cNvPr>
        <xdr:cNvSpPr/>
      </xdr:nvSpPr>
      <xdr:spPr>
        <a:xfrm>
          <a:off x="7781925" y="523875"/>
          <a:ext cx="1258354"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OP. CHART</a:t>
          </a:r>
        </a:p>
      </xdr:txBody>
    </xdr:sp>
    <xdr:clientData/>
  </xdr:twoCellAnchor>
  <xdr:twoCellAnchor editAs="absolute">
    <xdr:from>
      <xdr:col>22</xdr:col>
      <xdr:colOff>190500</xdr:colOff>
      <xdr:row>1</xdr:row>
      <xdr:rowOff>28575</xdr:rowOff>
    </xdr:from>
    <xdr:to>
      <xdr:col>24</xdr:col>
      <xdr:colOff>133350</xdr:colOff>
      <xdr:row>1</xdr:row>
      <xdr:rowOff>336360</xdr:rowOff>
    </xdr:to>
    <xdr:sp macro="" textlink="">
      <xdr:nvSpPr>
        <xdr:cNvPr id="31" name="Retângulo 8">
          <a:hlinkClick xmlns:r="http://schemas.openxmlformats.org/officeDocument/2006/relationships" r:id="rId13"/>
          <a:extLst>
            <a:ext uri="{FF2B5EF4-FFF2-40B4-BE49-F238E27FC236}"/>
          </a:extLst>
        </xdr:cNvPr>
        <xdr:cNvSpPr/>
      </xdr:nvSpPr>
      <xdr:spPr>
        <a:xfrm>
          <a:off x="8953500" y="523875"/>
          <a:ext cx="647700"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KPI</a:t>
          </a:r>
        </a:p>
      </xdr:txBody>
    </xdr:sp>
    <xdr:clientData/>
  </xdr:twoCellAnchor>
  <xdr:twoCellAnchor editAs="absolute">
    <xdr:from>
      <xdr:col>24</xdr:col>
      <xdr:colOff>76200</xdr:colOff>
      <xdr:row>1</xdr:row>
      <xdr:rowOff>28575</xdr:rowOff>
    </xdr:from>
    <xdr:to>
      <xdr:col>28</xdr:col>
      <xdr:colOff>133350</xdr:colOff>
      <xdr:row>1</xdr:row>
      <xdr:rowOff>336360</xdr:rowOff>
    </xdr:to>
    <xdr:sp macro="" textlink="">
      <xdr:nvSpPr>
        <xdr:cNvPr id="32" name="Retângulo 8">
          <a:hlinkClick xmlns:r="http://schemas.openxmlformats.org/officeDocument/2006/relationships" r:id="rId14"/>
          <a:extLst>
            <a:ext uri="{FF2B5EF4-FFF2-40B4-BE49-F238E27FC236}"/>
          </a:extLst>
        </xdr:cNvPr>
        <xdr:cNvSpPr/>
      </xdr:nvSpPr>
      <xdr:spPr>
        <a:xfrm>
          <a:off x="9544050" y="523875"/>
          <a:ext cx="1485900"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SOURCES &amp; USES</a:t>
          </a:r>
        </a:p>
      </xdr:txBody>
    </xdr:sp>
    <xdr:clientData/>
  </xdr:twoCellAnchor>
  <xdr:twoCellAnchor editAs="absolute">
    <xdr:from>
      <xdr:col>17</xdr:col>
      <xdr:colOff>0</xdr:colOff>
      <xdr:row>0</xdr:row>
      <xdr:rowOff>95250</xdr:rowOff>
    </xdr:from>
    <xdr:to>
      <xdr:col>20</xdr:col>
      <xdr:colOff>96304</xdr:colOff>
      <xdr:row>0</xdr:row>
      <xdr:rowOff>403035</xdr:rowOff>
    </xdr:to>
    <xdr:sp macro="" textlink="">
      <xdr:nvSpPr>
        <xdr:cNvPr id="33" name="Retângulo 8">
          <a:hlinkClick xmlns:r="http://schemas.openxmlformats.org/officeDocument/2006/relationships" r:id="rId15"/>
          <a:extLst>
            <a:ext uri="{FF2B5EF4-FFF2-40B4-BE49-F238E27FC236}"/>
          </a:extLst>
        </xdr:cNvPr>
        <xdr:cNvSpPr/>
      </xdr:nvSpPr>
      <xdr:spPr>
        <a:xfrm>
          <a:off x="6619875" y="95250"/>
          <a:ext cx="1258354" cy="307785"/>
        </a:xfrm>
        <a:prstGeom prst="rect">
          <a:avLst/>
        </a:prstGeom>
        <a:solidFill>
          <a:srgbClr val="00206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WORKPAPER</a:t>
          </a:r>
        </a:p>
      </xdr:txBody>
    </xdr:sp>
    <xdr:clientData/>
  </xdr:twoCellAnchor>
  <xdr:twoCellAnchor editAs="oneCell">
    <xdr:from>
      <xdr:col>1</xdr:col>
      <xdr:colOff>9525</xdr:colOff>
      <xdr:row>0</xdr:row>
      <xdr:rowOff>57150</xdr:rowOff>
    </xdr:from>
    <xdr:to>
      <xdr:col>4</xdr:col>
      <xdr:colOff>114300</xdr:colOff>
      <xdr:row>0</xdr:row>
      <xdr:rowOff>456562</xdr:rowOff>
    </xdr:to>
    <xdr:pic>
      <xdr:nvPicPr>
        <xdr:cNvPr id="35" name="Picture 4">
          <a:hlinkClick xmlns:r="http://schemas.openxmlformats.org/officeDocument/2006/relationships" r:id="rId16"/>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33350" y="57150"/>
          <a:ext cx="590550" cy="399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20</xdr:col>
      <xdr:colOff>209550</xdr:colOff>
      <xdr:row>0</xdr:row>
      <xdr:rowOff>19050</xdr:rowOff>
    </xdr:from>
    <xdr:to>
      <xdr:col>23</xdr:col>
      <xdr:colOff>209550</xdr:colOff>
      <xdr:row>0</xdr:row>
      <xdr:rowOff>485775</xdr:rowOff>
    </xdr:to>
    <xdr:sp macro="" textlink="">
      <xdr:nvSpPr>
        <xdr:cNvPr id="39" name="Retângulo 3">
          <a:hlinkClick xmlns:r="http://schemas.openxmlformats.org/officeDocument/2006/relationships" r:id="rId18"/>
          <a:extLst>
            <a:ext uri="{FF2B5EF4-FFF2-40B4-BE49-F238E27FC236}"/>
          </a:extLst>
        </xdr:cNvPr>
        <xdr:cNvSpPr>
          <a:spLocks/>
        </xdr:cNvSpPr>
      </xdr:nvSpPr>
      <xdr:spPr>
        <a:xfrm>
          <a:off x="7991475" y="19050"/>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absolute">
    <xdr:from>
      <xdr:col>24</xdr:col>
      <xdr:colOff>133350</xdr:colOff>
      <xdr:row>0</xdr:row>
      <xdr:rowOff>38100</xdr:rowOff>
    </xdr:from>
    <xdr:to>
      <xdr:col>28</xdr:col>
      <xdr:colOff>180975</xdr:colOff>
      <xdr:row>1</xdr:row>
      <xdr:rowOff>41010</xdr:rowOff>
    </xdr:to>
    <xdr:sp macro="" textlink="">
      <xdr:nvSpPr>
        <xdr:cNvPr id="43" name="Retângulo 3">
          <a:hlinkClick xmlns:r="http://schemas.openxmlformats.org/officeDocument/2006/relationships" r:id="rId19"/>
          <a:extLst>
            <a:ext uri="{FF2B5EF4-FFF2-40B4-BE49-F238E27FC236}"/>
          </a:extLst>
        </xdr:cNvPr>
        <xdr:cNvSpPr>
          <a:spLocks/>
        </xdr:cNvSpPr>
      </xdr:nvSpPr>
      <xdr:spPr>
        <a:xfrm>
          <a:off x="9601200" y="38100"/>
          <a:ext cx="14763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IMPORTANCE NOTES</a:t>
          </a:r>
        </a:p>
      </xdr:txBody>
    </xdr:sp>
    <xdr:clientData/>
  </xdr:twoCellAnchor>
  <xdr:oneCellAnchor>
    <xdr:from>
      <xdr:col>0</xdr:col>
      <xdr:colOff>57150</xdr:colOff>
      <xdr:row>2</xdr:row>
      <xdr:rowOff>57150</xdr:rowOff>
    </xdr:from>
    <xdr:ext cx="8175058" cy="463781"/>
    <xdr:sp macro="" textlink="">
      <xdr:nvSpPr>
        <xdr:cNvPr id="45" name="Rectangle 44"/>
        <xdr:cNvSpPr/>
      </xdr:nvSpPr>
      <xdr:spPr>
        <a:xfrm>
          <a:off x="57150" y="933450"/>
          <a:ext cx="8175058" cy="463781"/>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smtClean="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uLnTx/>
              <a:uFillTx/>
            </a:rPr>
            <a:t>Author: Drs. Agustinus Agus Purwanto, SE MM CHA </a:t>
          </a:r>
        </a:p>
      </xdr:txBody>
    </xdr:sp>
    <xdr:clientData/>
  </xdr:oneCellAnchor>
  <xdr:twoCellAnchor editAs="oneCell">
    <xdr:from>
      <xdr:col>0</xdr:col>
      <xdr:colOff>0</xdr:colOff>
      <xdr:row>3</xdr:row>
      <xdr:rowOff>0</xdr:rowOff>
    </xdr:from>
    <xdr:to>
      <xdr:col>37</xdr:col>
      <xdr:colOff>9525</xdr:colOff>
      <xdr:row>68</xdr:row>
      <xdr:rowOff>57150</xdr:rowOff>
    </xdr:to>
    <xdr:pic>
      <xdr:nvPicPr>
        <xdr:cNvPr id="46" name="Picture 45"/>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1447800"/>
          <a:ext cx="14573250" cy="814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absoluteAnchor>
    <xdr:pos x="12832596" y="1438275"/>
    <xdr:ext cx="955122" cy="716342"/>
    <xdr:pic>
      <xdr:nvPicPr>
        <xdr:cNvPr id="13" name="Logo">
          <a:hlinkClick xmlns:r="http://schemas.openxmlformats.org/officeDocument/2006/relationships" r:id=""/>
          <a:extLst>
            <a:ext uri="{FF2B5EF4-FFF2-40B4-BE49-F238E27FC236}">
              <a16:creationId xmlns="" xmlns:a16="http://schemas.microsoft.com/office/drawing/2014/main" id="{00000000-0008-0000-06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832596" y="1438275"/>
          <a:ext cx="955122" cy="716342"/>
        </a:xfrm>
        <a:prstGeom prst="rect">
          <a:avLst/>
        </a:prstGeom>
      </xdr:spPr>
    </xdr:pic>
    <xdr:clientData/>
  </xdr:absoluteAnchor>
  <xdr:twoCellAnchor editAs="absolute">
    <xdr:from>
      <xdr:col>2</xdr:col>
      <xdr:colOff>142875</xdr:colOff>
      <xdr:row>0</xdr:row>
      <xdr:rowOff>0</xdr:rowOff>
    </xdr:from>
    <xdr:to>
      <xdr:col>7</xdr:col>
      <xdr:colOff>190499</xdr:colOff>
      <xdr:row>0</xdr:row>
      <xdr:rowOff>457200</xdr:rowOff>
    </xdr:to>
    <xdr:sp macro="" textlink="">
      <xdr:nvSpPr>
        <xdr:cNvPr id="12" name="Retângulo 3">
          <a:hlinkClick xmlns:r="http://schemas.openxmlformats.org/officeDocument/2006/relationships" r:id="rId2"/>
          <a:extLst>
            <a:ext uri="{FF2B5EF4-FFF2-40B4-BE49-F238E27FC236}"/>
          </a:extLst>
        </xdr:cNvPr>
        <xdr:cNvSpPr>
          <a:spLocks/>
        </xdr:cNvSpPr>
      </xdr:nvSpPr>
      <xdr:spPr>
        <a:xfrm>
          <a:off x="581025" y="0"/>
          <a:ext cx="1038224" cy="457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SETUP</a:t>
          </a:r>
          <a:r>
            <a:rPr lang="pt-BR" sz="1100" b="1" baseline="0"/>
            <a:t> MODEL</a:t>
          </a:r>
          <a:endParaRPr lang="pt-BR" sz="1100" b="1"/>
        </a:p>
      </xdr:txBody>
    </xdr:sp>
    <xdr:clientData/>
  </xdr:twoCellAnchor>
  <xdr:twoCellAnchor editAs="absolute">
    <xdr:from>
      <xdr:col>7</xdr:col>
      <xdr:colOff>19050</xdr:colOff>
      <xdr:row>0</xdr:row>
      <xdr:rowOff>0</xdr:rowOff>
    </xdr:from>
    <xdr:to>
      <xdr:col>10</xdr:col>
      <xdr:colOff>190500</xdr:colOff>
      <xdr:row>1</xdr:row>
      <xdr:rowOff>2910</xdr:rowOff>
    </xdr:to>
    <xdr:sp macro="" textlink="">
      <xdr:nvSpPr>
        <xdr:cNvPr id="14" name="Retângulo 3">
          <a:hlinkClick xmlns:r="http://schemas.openxmlformats.org/officeDocument/2006/relationships" r:id="rId3"/>
          <a:extLst>
            <a:ext uri="{FF2B5EF4-FFF2-40B4-BE49-F238E27FC236}"/>
          </a:extLst>
        </xdr:cNvPr>
        <xdr:cNvSpPr>
          <a:spLocks/>
        </xdr:cNvSpPr>
      </xdr:nvSpPr>
      <xdr:spPr>
        <a:xfrm>
          <a:off x="1447800" y="0"/>
          <a:ext cx="1314450"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t>FINANCIAL</a:t>
          </a:r>
          <a:r>
            <a:rPr lang="pt-BR" sz="1100" b="1" baseline="0"/>
            <a:t> MODEL</a:t>
          </a:r>
          <a:endParaRPr lang="pt-BR" sz="1100" b="1"/>
        </a:p>
      </xdr:txBody>
    </xdr:sp>
    <xdr:clientData/>
  </xdr:twoCellAnchor>
  <xdr:twoCellAnchor editAs="absolute">
    <xdr:from>
      <xdr:col>10</xdr:col>
      <xdr:colOff>0</xdr:colOff>
      <xdr:row>0</xdr:row>
      <xdr:rowOff>0</xdr:rowOff>
    </xdr:from>
    <xdr:to>
      <xdr:col>12</xdr:col>
      <xdr:colOff>142875</xdr:colOff>
      <xdr:row>1</xdr:row>
      <xdr:rowOff>2910</xdr:rowOff>
    </xdr:to>
    <xdr:sp macro="" textlink="">
      <xdr:nvSpPr>
        <xdr:cNvPr id="15" name="Retângulo 3">
          <a:hlinkClick xmlns:r="http://schemas.openxmlformats.org/officeDocument/2006/relationships" r:id="rId4"/>
          <a:extLst>
            <a:ext uri="{FF2B5EF4-FFF2-40B4-BE49-F238E27FC236}"/>
          </a:extLst>
        </xdr:cNvPr>
        <xdr:cNvSpPr>
          <a:spLocks/>
        </xdr:cNvSpPr>
      </xdr:nvSpPr>
      <xdr:spPr>
        <a:xfrm>
          <a:off x="2571750" y="0"/>
          <a:ext cx="1476375" cy="498210"/>
        </a:xfrm>
        <a:prstGeom prst="rect">
          <a:avLst/>
        </a:prstGeom>
        <a:solidFill>
          <a:schemeClr val="bg1"/>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Tahoma"/>
              <a:ea typeface="Tahoma"/>
              <a:cs typeface="Tahoma"/>
            </a:rPr>
            <a:t>DASHBOARD  MODEL</a:t>
          </a:r>
        </a:p>
      </xdr:txBody>
    </xdr:sp>
    <xdr:clientData/>
  </xdr:twoCellAnchor>
  <xdr:twoCellAnchor editAs="absolute">
    <xdr:from>
      <xdr:col>12</xdr:col>
      <xdr:colOff>152400</xdr:colOff>
      <xdr:row>0</xdr:row>
      <xdr:rowOff>0</xdr:rowOff>
    </xdr:from>
    <xdr:to>
      <xdr:col>14</xdr:col>
      <xdr:colOff>66675</xdr:colOff>
      <xdr:row>1</xdr:row>
      <xdr:rowOff>2910</xdr:rowOff>
    </xdr:to>
    <xdr:sp macro="" textlink="">
      <xdr:nvSpPr>
        <xdr:cNvPr id="16" name="Retângulo 3">
          <a:hlinkClick xmlns:r="http://schemas.openxmlformats.org/officeDocument/2006/relationships" r:id="rId5"/>
          <a:extLst>
            <a:ext uri="{FF2B5EF4-FFF2-40B4-BE49-F238E27FC236}"/>
          </a:extLst>
        </xdr:cNvPr>
        <xdr:cNvSpPr>
          <a:spLocks/>
        </xdr:cNvSpPr>
      </xdr:nvSpPr>
      <xdr:spPr>
        <a:xfrm>
          <a:off x="4057650" y="0"/>
          <a:ext cx="12477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VALUATION</a:t>
          </a:r>
          <a:endParaRPr lang="pt-BR" sz="1100" b="1"/>
        </a:p>
      </xdr:txBody>
    </xdr:sp>
    <xdr:clientData/>
  </xdr:twoCellAnchor>
  <xdr:twoCellAnchor editAs="absolute">
    <xdr:from>
      <xdr:col>13</xdr:col>
      <xdr:colOff>419100</xdr:colOff>
      <xdr:row>0</xdr:row>
      <xdr:rowOff>0</xdr:rowOff>
    </xdr:from>
    <xdr:to>
      <xdr:col>16</xdr:col>
      <xdr:colOff>314325</xdr:colOff>
      <xdr:row>1</xdr:row>
      <xdr:rowOff>2910</xdr:rowOff>
    </xdr:to>
    <xdr:sp macro="" textlink="">
      <xdr:nvSpPr>
        <xdr:cNvPr id="17" name="Retângulo 3">
          <a:hlinkClick xmlns:r="http://schemas.openxmlformats.org/officeDocument/2006/relationships" r:id="rId6"/>
          <a:extLst>
            <a:ext uri="{FF2B5EF4-FFF2-40B4-BE49-F238E27FC236}"/>
          </a:extLst>
        </xdr:cNvPr>
        <xdr:cNvSpPr>
          <a:spLocks/>
        </xdr:cNvSpPr>
      </xdr:nvSpPr>
      <xdr:spPr>
        <a:xfrm>
          <a:off x="4991100" y="0"/>
          <a:ext cx="1476375" cy="4982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baseline="0"/>
            <a:t>ANALYSIS</a:t>
          </a:r>
          <a:endParaRPr lang="pt-BR" sz="1100" b="1"/>
        </a:p>
      </xdr:txBody>
    </xdr:sp>
    <xdr:clientData/>
  </xdr:twoCellAnchor>
  <xdr:twoCellAnchor editAs="absolute">
    <xdr:from>
      <xdr:col>22</xdr:col>
      <xdr:colOff>342900</xdr:colOff>
      <xdr:row>0</xdr:row>
      <xdr:rowOff>9525</xdr:rowOff>
    </xdr:from>
    <xdr:to>
      <xdr:col>23</xdr:col>
      <xdr:colOff>561975</xdr:colOff>
      <xdr:row>1</xdr:row>
      <xdr:rowOff>12435</xdr:rowOff>
    </xdr:to>
    <xdr:sp macro="" textlink="">
      <xdr:nvSpPr>
        <xdr:cNvPr id="20" name="Retângulo 3">
          <a:hlinkClick xmlns:r="http://schemas.openxmlformats.org/officeDocument/2006/relationships" r:id="rId7"/>
          <a:extLst>
            <a:ext uri="{FF2B5EF4-FFF2-40B4-BE49-F238E27FC236}"/>
          </a:extLst>
        </xdr:cNvPr>
        <xdr:cNvSpPr>
          <a:spLocks/>
        </xdr:cNvSpPr>
      </xdr:nvSpPr>
      <xdr:spPr>
        <a:xfrm>
          <a:off x="10953750" y="9525"/>
          <a:ext cx="96202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COVER</a:t>
          </a:r>
        </a:p>
      </xdr:txBody>
    </xdr:sp>
    <xdr:clientData/>
  </xdr:twoCellAnchor>
  <xdr:twoCellAnchor editAs="absolute">
    <xdr:from>
      <xdr:col>2</xdr:col>
      <xdr:colOff>0</xdr:colOff>
      <xdr:row>1</xdr:row>
      <xdr:rowOff>38100</xdr:rowOff>
    </xdr:from>
    <xdr:to>
      <xdr:col>8</xdr:col>
      <xdr:colOff>10579</xdr:colOff>
      <xdr:row>1</xdr:row>
      <xdr:rowOff>345885</xdr:rowOff>
    </xdr:to>
    <xdr:sp macro="" textlink="">
      <xdr:nvSpPr>
        <xdr:cNvPr id="21" name="Retângulo 8">
          <a:hlinkClick xmlns:r="http://schemas.openxmlformats.org/officeDocument/2006/relationships" r:id="rId8"/>
          <a:extLst>
            <a:ext uri="{FF2B5EF4-FFF2-40B4-BE49-F238E27FC236}"/>
          </a:extLst>
        </xdr:cNvPr>
        <xdr:cNvSpPr/>
      </xdr:nvSpPr>
      <xdr:spPr>
        <a:xfrm>
          <a:off x="438150" y="533400"/>
          <a:ext cx="1258354"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DASHBOARD</a:t>
          </a:r>
        </a:p>
      </xdr:txBody>
    </xdr:sp>
    <xdr:clientData/>
  </xdr:twoCellAnchor>
  <xdr:twoCellAnchor editAs="absolute">
    <xdr:from>
      <xdr:col>7</xdr:col>
      <xdr:colOff>200025</xdr:colOff>
      <xdr:row>1</xdr:row>
      <xdr:rowOff>38100</xdr:rowOff>
    </xdr:from>
    <xdr:to>
      <xdr:col>10</xdr:col>
      <xdr:colOff>315379</xdr:colOff>
      <xdr:row>1</xdr:row>
      <xdr:rowOff>345885</xdr:rowOff>
    </xdr:to>
    <xdr:sp macro="" textlink="">
      <xdr:nvSpPr>
        <xdr:cNvPr id="22" name="Retângulo 8">
          <a:hlinkClick xmlns:r="http://schemas.openxmlformats.org/officeDocument/2006/relationships" r:id="rId9"/>
          <a:extLst>
            <a:ext uri="{FF2B5EF4-FFF2-40B4-BE49-F238E27FC236}"/>
          </a:extLst>
        </xdr:cNvPr>
        <xdr:cNvSpPr/>
      </xdr:nvSpPr>
      <xdr:spPr>
        <a:xfrm>
          <a:off x="1628775" y="533400"/>
          <a:ext cx="1258354" cy="30778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SUMMARY</a:t>
          </a:r>
        </a:p>
      </xdr:txBody>
    </xdr:sp>
    <xdr:clientData/>
  </xdr:twoCellAnchor>
  <xdr:twoCellAnchor editAs="absolute">
    <xdr:from>
      <xdr:col>10</xdr:col>
      <xdr:colOff>342900</xdr:colOff>
      <xdr:row>1</xdr:row>
      <xdr:rowOff>28575</xdr:rowOff>
    </xdr:from>
    <xdr:to>
      <xdr:col>12</xdr:col>
      <xdr:colOff>267754</xdr:colOff>
      <xdr:row>1</xdr:row>
      <xdr:rowOff>336360</xdr:rowOff>
    </xdr:to>
    <xdr:sp macro="" textlink="">
      <xdr:nvSpPr>
        <xdr:cNvPr id="23" name="Retângulo 8">
          <a:hlinkClick xmlns:r="http://schemas.openxmlformats.org/officeDocument/2006/relationships" r:id="rId10"/>
          <a:extLst>
            <a:ext uri="{FF2B5EF4-FFF2-40B4-BE49-F238E27FC236}"/>
          </a:extLst>
        </xdr:cNvPr>
        <xdr:cNvSpPr/>
      </xdr:nvSpPr>
      <xdr:spPr>
        <a:xfrm>
          <a:off x="2914650" y="523875"/>
          <a:ext cx="1258354"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TOP REVENUE</a:t>
          </a:r>
        </a:p>
      </xdr:txBody>
    </xdr:sp>
    <xdr:clientData/>
  </xdr:twoCellAnchor>
  <xdr:twoCellAnchor editAs="absolute">
    <xdr:from>
      <xdr:col>12</xdr:col>
      <xdr:colOff>228600</xdr:colOff>
      <xdr:row>1</xdr:row>
      <xdr:rowOff>28575</xdr:rowOff>
    </xdr:from>
    <xdr:to>
      <xdr:col>14</xdr:col>
      <xdr:colOff>153454</xdr:colOff>
      <xdr:row>1</xdr:row>
      <xdr:rowOff>336360</xdr:rowOff>
    </xdr:to>
    <xdr:sp macro="" textlink="">
      <xdr:nvSpPr>
        <xdr:cNvPr id="24" name="Retângulo 8">
          <a:hlinkClick xmlns:r="http://schemas.openxmlformats.org/officeDocument/2006/relationships" r:id="rId11"/>
          <a:extLst>
            <a:ext uri="{FF2B5EF4-FFF2-40B4-BE49-F238E27FC236}"/>
          </a:extLst>
        </xdr:cNvPr>
        <xdr:cNvSpPr/>
      </xdr:nvSpPr>
      <xdr:spPr>
        <a:xfrm>
          <a:off x="4133850" y="523875"/>
          <a:ext cx="1258354"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TOP EXPENSES</a:t>
          </a:r>
        </a:p>
      </xdr:txBody>
    </xdr:sp>
    <xdr:clientData/>
  </xdr:twoCellAnchor>
  <xdr:twoCellAnchor editAs="absolute">
    <xdr:from>
      <xdr:col>15</xdr:col>
      <xdr:colOff>0</xdr:colOff>
      <xdr:row>1</xdr:row>
      <xdr:rowOff>38100</xdr:rowOff>
    </xdr:from>
    <xdr:to>
      <xdr:col>16</xdr:col>
      <xdr:colOff>515404</xdr:colOff>
      <xdr:row>1</xdr:row>
      <xdr:rowOff>345885</xdr:rowOff>
    </xdr:to>
    <xdr:sp macro="" textlink="">
      <xdr:nvSpPr>
        <xdr:cNvPr id="25" name="Retângulo 8">
          <a:hlinkClick xmlns:r="http://schemas.openxmlformats.org/officeDocument/2006/relationships" r:id="rId12"/>
          <a:extLst>
            <a:ext uri="{FF2B5EF4-FFF2-40B4-BE49-F238E27FC236}"/>
          </a:extLst>
        </xdr:cNvPr>
        <xdr:cNvSpPr/>
      </xdr:nvSpPr>
      <xdr:spPr>
        <a:xfrm>
          <a:off x="5410200" y="533400"/>
          <a:ext cx="1258354"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BREAK EVENT</a:t>
          </a:r>
        </a:p>
      </xdr:txBody>
    </xdr:sp>
    <xdr:clientData/>
  </xdr:twoCellAnchor>
  <xdr:twoCellAnchor editAs="absolute">
    <xdr:from>
      <xdr:col>18</xdr:col>
      <xdr:colOff>0</xdr:colOff>
      <xdr:row>1</xdr:row>
      <xdr:rowOff>47625</xdr:rowOff>
    </xdr:from>
    <xdr:to>
      <xdr:col>19</xdr:col>
      <xdr:colOff>515404</xdr:colOff>
      <xdr:row>1</xdr:row>
      <xdr:rowOff>355410</xdr:rowOff>
    </xdr:to>
    <xdr:sp macro="" textlink="">
      <xdr:nvSpPr>
        <xdr:cNvPr id="28" name="Retângulo 8">
          <a:hlinkClick xmlns:r="http://schemas.openxmlformats.org/officeDocument/2006/relationships" r:id="rId13"/>
          <a:extLst>
            <a:ext uri="{FF2B5EF4-FFF2-40B4-BE49-F238E27FC236}"/>
          </a:extLst>
        </xdr:cNvPr>
        <xdr:cNvSpPr/>
      </xdr:nvSpPr>
      <xdr:spPr>
        <a:xfrm>
          <a:off x="7639050" y="542925"/>
          <a:ext cx="1258354" cy="307785"/>
        </a:xfrm>
        <a:prstGeom prst="rect">
          <a:avLst/>
        </a:prstGeom>
        <a:solidFill>
          <a:srgbClr val="4472C4"/>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OP. CHART</a:t>
          </a:r>
        </a:p>
      </xdr:txBody>
    </xdr:sp>
    <xdr:clientData/>
  </xdr:twoCellAnchor>
  <xdr:twoCellAnchor editAs="absolute">
    <xdr:from>
      <xdr:col>19</xdr:col>
      <xdr:colOff>381000</xdr:colOff>
      <xdr:row>1</xdr:row>
      <xdr:rowOff>38100</xdr:rowOff>
    </xdr:from>
    <xdr:to>
      <xdr:col>20</xdr:col>
      <xdr:colOff>285750</xdr:colOff>
      <xdr:row>1</xdr:row>
      <xdr:rowOff>345885</xdr:rowOff>
    </xdr:to>
    <xdr:sp macro="" textlink="">
      <xdr:nvSpPr>
        <xdr:cNvPr id="29" name="Retângulo 8">
          <a:hlinkClick xmlns:r="http://schemas.openxmlformats.org/officeDocument/2006/relationships" r:id="rId14"/>
          <a:extLst>
            <a:ext uri="{FF2B5EF4-FFF2-40B4-BE49-F238E27FC236}"/>
          </a:extLst>
        </xdr:cNvPr>
        <xdr:cNvSpPr/>
      </xdr:nvSpPr>
      <xdr:spPr>
        <a:xfrm>
          <a:off x="8763000" y="533400"/>
          <a:ext cx="647700"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KPI</a:t>
          </a:r>
        </a:p>
      </xdr:txBody>
    </xdr:sp>
    <xdr:clientData/>
  </xdr:twoCellAnchor>
  <xdr:twoCellAnchor editAs="absolute">
    <xdr:from>
      <xdr:col>20</xdr:col>
      <xdr:colOff>266700</xdr:colOff>
      <xdr:row>1</xdr:row>
      <xdr:rowOff>47625</xdr:rowOff>
    </xdr:from>
    <xdr:to>
      <xdr:col>22</xdr:col>
      <xdr:colOff>266700</xdr:colOff>
      <xdr:row>1</xdr:row>
      <xdr:rowOff>355410</xdr:rowOff>
    </xdr:to>
    <xdr:sp macro="" textlink="">
      <xdr:nvSpPr>
        <xdr:cNvPr id="30" name="Retângulo 8">
          <a:hlinkClick xmlns:r="http://schemas.openxmlformats.org/officeDocument/2006/relationships" r:id="rId15"/>
          <a:extLst>
            <a:ext uri="{FF2B5EF4-FFF2-40B4-BE49-F238E27FC236}"/>
          </a:extLst>
        </xdr:cNvPr>
        <xdr:cNvSpPr/>
      </xdr:nvSpPr>
      <xdr:spPr>
        <a:xfrm>
          <a:off x="9391650" y="542925"/>
          <a:ext cx="1485900"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SOURCES &amp; USES</a:t>
          </a:r>
        </a:p>
      </xdr:txBody>
    </xdr:sp>
    <xdr:clientData/>
  </xdr:twoCellAnchor>
  <xdr:twoCellAnchor editAs="absolute">
    <xdr:from>
      <xdr:col>16</xdr:col>
      <xdr:colOff>266700</xdr:colOff>
      <xdr:row>0</xdr:row>
      <xdr:rowOff>85725</xdr:rowOff>
    </xdr:from>
    <xdr:to>
      <xdr:col>18</xdr:col>
      <xdr:colOff>39154</xdr:colOff>
      <xdr:row>0</xdr:row>
      <xdr:rowOff>393510</xdr:rowOff>
    </xdr:to>
    <xdr:sp macro="" textlink="">
      <xdr:nvSpPr>
        <xdr:cNvPr id="27" name="Retângulo 8">
          <a:hlinkClick xmlns:r="http://schemas.openxmlformats.org/officeDocument/2006/relationships" r:id="rId16"/>
          <a:extLst>
            <a:ext uri="{FF2B5EF4-FFF2-40B4-BE49-F238E27FC236}"/>
          </a:extLst>
        </xdr:cNvPr>
        <xdr:cNvSpPr/>
      </xdr:nvSpPr>
      <xdr:spPr>
        <a:xfrm>
          <a:off x="6419850" y="85725"/>
          <a:ext cx="1258354" cy="307785"/>
        </a:xfrm>
        <a:prstGeom prst="rect">
          <a:avLst/>
        </a:prstGeom>
        <a:solidFill>
          <a:srgbClr val="00206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WORKPAPER</a:t>
          </a:r>
        </a:p>
      </xdr:txBody>
    </xdr:sp>
    <xdr:clientData/>
  </xdr:twoCellAnchor>
  <xdr:twoCellAnchor editAs="oneCell">
    <xdr:from>
      <xdr:col>0</xdr:col>
      <xdr:colOff>85725</xdr:colOff>
      <xdr:row>0</xdr:row>
      <xdr:rowOff>57150</xdr:rowOff>
    </xdr:from>
    <xdr:to>
      <xdr:col>3</xdr:col>
      <xdr:colOff>19050</xdr:colOff>
      <xdr:row>0</xdr:row>
      <xdr:rowOff>456562</xdr:rowOff>
    </xdr:to>
    <xdr:pic>
      <xdr:nvPicPr>
        <xdr:cNvPr id="32" name="Picture 4">
          <a:hlinkClick xmlns:r="http://schemas.openxmlformats.org/officeDocument/2006/relationships" r:id="rId17"/>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85725" y="57150"/>
          <a:ext cx="590550" cy="399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18</xdr:col>
      <xdr:colOff>142875</xdr:colOff>
      <xdr:row>0</xdr:row>
      <xdr:rowOff>28575</xdr:rowOff>
    </xdr:from>
    <xdr:to>
      <xdr:col>19</xdr:col>
      <xdr:colOff>723900</xdr:colOff>
      <xdr:row>1</xdr:row>
      <xdr:rowOff>0</xdr:rowOff>
    </xdr:to>
    <xdr:sp macro="" textlink="">
      <xdr:nvSpPr>
        <xdr:cNvPr id="34" name="Retângulo 3">
          <a:hlinkClick xmlns:r="http://schemas.openxmlformats.org/officeDocument/2006/relationships" r:id="rId19"/>
          <a:extLst>
            <a:ext uri="{FF2B5EF4-FFF2-40B4-BE49-F238E27FC236}"/>
          </a:extLst>
        </xdr:cNvPr>
        <xdr:cNvSpPr>
          <a:spLocks/>
        </xdr:cNvSpPr>
      </xdr:nvSpPr>
      <xdr:spPr>
        <a:xfrm>
          <a:off x="7781925" y="28575"/>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absolute">
    <xdr:from>
      <xdr:col>20</xdr:col>
      <xdr:colOff>190500</xdr:colOff>
      <xdr:row>0</xdr:row>
      <xdr:rowOff>19050</xdr:rowOff>
    </xdr:from>
    <xdr:to>
      <xdr:col>22</xdr:col>
      <xdr:colOff>180975</xdr:colOff>
      <xdr:row>1</xdr:row>
      <xdr:rowOff>21960</xdr:rowOff>
    </xdr:to>
    <xdr:sp macro="" textlink="">
      <xdr:nvSpPr>
        <xdr:cNvPr id="36" name="Retângulo 3">
          <a:hlinkClick xmlns:r="http://schemas.openxmlformats.org/officeDocument/2006/relationships" r:id="rId20"/>
          <a:extLst>
            <a:ext uri="{FF2B5EF4-FFF2-40B4-BE49-F238E27FC236}"/>
          </a:extLst>
        </xdr:cNvPr>
        <xdr:cNvSpPr>
          <a:spLocks/>
        </xdr:cNvSpPr>
      </xdr:nvSpPr>
      <xdr:spPr>
        <a:xfrm>
          <a:off x="9315450" y="19050"/>
          <a:ext cx="14763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IMPORTANCE NOTES</a:t>
          </a:r>
        </a:p>
      </xdr:txBody>
    </xdr:sp>
    <xdr:clientData/>
  </xdr:twoCellAnchor>
  <xdr:twoCellAnchor editAs="absolute">
    <xdr:from>
      <xdr:col>16</xdr:col>
      <xdr:colOff>409575</xdr:colOff>
      <xdr:row>1</xdr:row>
      <xdr:rowOff>47625</xdr:rowOff>
    </xdr:from>
    <xdr:to>
      <xdr:col>18</xdr:col>
      <xdr:colOff>182029</xdr:colOff>
      <xdr:row>1</xdr:row>
      <xdr:rowOff>355410</xdr:rowOff>
    </xdr:to>
    <xdr:sp macro="" textlink="">
      <xdr:nvSpPr>
        <xdr:cNvPr id="39" name="Retângulo 8">
          <a:hlinkClick xmlns:r="http://schemas.openxmlformats.org/officeDocument/2006/relationships" r:id="rId21"/>
          <a:extLst>
            <a:ext uri="{FF2B5EF4-FFF2-40B4-BE49-F238E27FC236}"/>
          </a:extLst>
        </xdr:cNvPr>
        <xdr:cNvSpPr/>
      </xdr:nvSpPr>
      <xdr:spPr>
        <a:xfrm>
          <a:off x="6562725" y="542925"/>
          <a:ext cx="1258354" cy="307785"/>
        </a:xfrm>
        <a:prstGeom prst="rect">
          <a:avLst/>
        </a:prstGeom>
        <a:solidFill>
          <a:srgbClr val="4472C4"/>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FIN. CHART</a:t>
          </a:r>
        </a:p>
      </xdr:txBody>
    </xdr:sp>
    <xdr:clientData/>
  </xdr:twoCellAnchor>
  <xdr:oneCellAnchor>
    <xdr:from>
      <xdr:col>0</xdr:col>
      <xdr:colOff>76200</xdr:colOff>
      <xdr:row>2</xdr:row>
      <xdr:rowOff>47625</xdr:rowOff>
    </xdr:from>
    <xdr:ext cx="8175058" cy="463781"/>
    <xdr:sp macro="" textlink="">
      <xdr:nvSpPr>
        <xdr:cNvPr id="42" name="Rectangle 41"/>
        <xdr:cNvSpPr/>
      </xdr:nvSpPr>
      <xdr:spPr>
        <a:xfrm>
          <a:off x="76200" y="923925"/>
          <a:ext cx="8175058" cy="463781"/>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smtClean="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uLnTx/>
              <a:uFillTx/>
            </a:rPr>
            <a:t>Author: Drs. Agustinus Agus Purwanto, SE MM CHA </a:t>
          </a:r>
        </a:p>
      </xdr:txBody>
    </xdr:sp>
    <xdr:clientData/>
  </xdr:oneCellAnchor>
  <xdr:twoCellAnchor editAs="oneCell">
    <xdr:from>
      <xdr:col>0</xdr:col>
      <xdr:colOff>0</xdr:colOff>
      <xdr:row>3</xdr:row>
      <xdr:rowOff>0</xdr:rowOff>
    </xdr:from>
    <xdr:to>
      <xdr:col>28</xdr:col>
      <xdr:colOff>9525</xdr:colOff>
      <xdr:row>142</xdr:row>
      <xdr:rowOff>38100</xdr:rowOff>
    </xdr:to>
    <xdr:pic>
      <xdr:nvPicPr>
        <xdr:cNvPr id="43" name="Picture 42"/>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0" y="1447800"/>
          <a:ext cx="14449425" cy="1690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2</xdr:col>
      <xdr:colOff>95250</xdr:colOff>
      <xdr:row>1</xdr:row>
      <xdr:rowOff>28575</xdr:rowOff>
    </xdr:from>
    <xdr:to>
      <xdr:col>8</xdr:col>
      <xdr:colOff>39154</xdr:colOff>
      <xdr:row>1</xdr:row>
      <xdr:rowOff>336360</xdr:rowOff>
    </xdr:to>
    <xdr:sp macro="" textlink="">
      <xdr:nvSpPr>
        <xdr:cNvPr id="25" name="Retângulo 8">
          <a:hlinkClick xmlns:r="http://schemas.openxmlformats.org/officeDocument/2006/relationships" r:id="rId1"/>
          <a:extLst>
            <a:ext uri="{FF2B5EF4-FFF2-40B4-BE49-F238E27FC236}"/>
          </a:extLst>
        </xdr:cNvPr>
        <xdr:cNvSpPr/>
      </xdr:nvSpPr>
      <xdr:spPr>
        <a:xfrm>
          <a:off x="533400" y="523875"/>
          <a:ext cx="1258354"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DASHBOARD</a:t>
          </a:r>
        </a:p>
      </xdr:txBody>
    </xdr:sp>
    <xdr:clientData/>
  </xdr:twoCellAnchor>
  <xdr:twoCellAnchor editAs="absolute">
    <xdr:from>
      <xdr:col>8</xdr:col>
      <xdr:colOff>0</xdr:colOff>
      <xdr:row>1</xdr:row>
      <xdr:rowOff>38100</xdr:rowOff>
    </xdr:from>
    <xdr:to>
      <xdr:col>9</xdr:col>
      <xdr:colOff>191554</xdr:colOff>
      <xdr:row>1</xdr:row>
      <xdr:rowOff>345885</xdr:rowOff>
    </xdr:to>
    <xdr:sp macro="" textlink="">
      <xdr:nvSpPr>
        <xdr:cNvPr id="26" name="Retângulo 8">
          <a:hlinkClick xmlns:r="http://schemas.openxmlformats.org/officeDocument/2006/relationships" r:id="rId2"/>
          <a:extLst>
            <a:ext uri="{FF2B5EF4-FFF2-40B4-BE49-F238E27FC236}"/>
          </a:extLst>
        </xdr:cNvPr>
        <xdr:cNvSpPr/>
      </xdr:nvSpPr>
      <xdr:spPr>
        <a:xfrm>
          <a:off x="1752600" y="533400"/>
          <a:ext cx="1258354"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SUMMARY</a:t>
          </a:r>
        </a:p>
      </xdr:txBody>
    </xdr:sp>
    <xdr:clientData/>
  </xdr:twoCellAnchor>
  <xdr:twoCellAnchor editAs="absolute">
    <xdr:from>
      <xdr:col>9</xdr:col>
      <xdr:colOff>152400</xdr:colOff>
      <xdr:row>1</xdr:row>
      <xdr:rowOff>38100</xdr:rowOff>
    </xdr:from>
    <xdr:to>
      <xdr:col>10</xdr:col>
      <xdr:colOff>486829</xdr:colOff>
      <xdr:row>1</xdr:row>
      <xdr:rowOff>345885</xdr:rowOff>
    </xdr:to>
    <xdr:sp macro="" textlink="">
      <xdr:nvSpPr>
        <xdr:cNvPr id="27" name="Retângulo 8">
          <a:hlinkClick xmlns:r="http://schemas.openxmlformats.org/officeDocument/2006/relationships" r:id="rId3"/>
          <a:extLst>
            <a:ext uri="{FF2B5EF4-FFF2-40B4-BE49-F238E27FC236}"/>
          </a:extLst>
        </xdr:cNvPr>
        <xdr:cNvSpPr/>
      </xdr:nvSpPr>
      <xdr:spPr>
        <a:xfrm>
          <a:off x="2971800" y="533400"/>
          <a:ext cx="1258354" cy="30778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TOP REVENUE</a:t>
          </a:r>
        </a:p>
      </xdr:txBody>
    </xdr:sp>
    <xdr:clientData/>
  </xdr:twoCellAnchor>
  <xdr:twoCellAnchor editAs="absolute">
    <xdr:from>
      <xdr:col>10</xdr:col>
      <xdr:colOff>742950</xdr:colOff>
      <xdr:row>1</xdr:row>
      <xdr:rowOff>38100</xdr:rowOff>
    </xdr:from>
    <xdr:to>
      <xdr:col>12</xdr:col>
      <xdr:colOff>153454</xdr:colOff>
      <xdr:row>1</xdr:row>
      <xdr:rowOff>345885</xdr:rowOff>
    </xdr:to>
    <xdr:sp macro="" textlink="">
      <xdr:nvSpPr>
        <xdr:cNvPr id="30" name="Retângulo 8">
          <a:hlinkClick xmlns:r="http://schemas.openxmlformats.org/officeDocument/2006/relationships" r:id="rId4"/>
          <a:extLst>
            <a:ext uri="{FF2B5EF4-FFF2-40B4-BE49-F238E27FC236}"/>
          </a:extLst>
        </xdr:cNvPr>
        <xdr:cNvSpPr/>
      </xdr:nvSpPr>
      <xdr:spPr>
        <a:xfrm>
          <a:off x="4486275" y="533400"/>
          <a:ext cx="1258354"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TOP EXPENSES</a:t>
          </a:r>
        </a:p>
      </xdr:txBody>
    </xdr:sp>
    <xdr:clientData/>
  </xdr:twoCellAnchor>
  <xdr:twoCellAnchor editAs="absolute">
    <xdr:from>
      <xdr:col>12</xdr:col>
      <xdr:colOff>390525</xdr:colOff>
      <xdr:row>1</xdr:row>
      <xdr:rowOff>47625</xdr:rowOff>
    </xdr:from>
    <xdr:to>
      <xdr:col>13</xdr:col>
      <xdr:colOff>724954</xdr:colOff>
      <xdr:row>1</xdr:row>
      <xdr:rowOff>355410</xdr:rowOff>
    </xdr:to>
    <xdr:sp macro="" textlink="">
      <xdr:nvSpPr>
        <xdr:cNvPr id="31" name="Retângulo 8">
          <a:hlinkClick xmlns:r="http://schemas.openxmlformats.org/officeDocument/2006/relationships" r:id="rId5"/>
          <a:extLst>
            <a:ext uri="{FF2B5EF4-FFF2-40B4-BE49-F238E27FC236}"/>
          </a:extLst>
        </xdr:cNvPr>
        <xdr:cNvSpPr/>
      </xdr:nvSpPr>
      <xdr:spPr>
        <a:xfrm>
          <a:off x="5981700" y="542925"/>
          <a:ext cx="1258354"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BREAK EVENT</a:t>
          </a:r>
        </a:p>
      </xdr:txBody>
    </xdr:sp>
    <xdr:clientData/>
  </xdr:twoCellAnchor>
  <xdr:twoCellAnchor editAs="absolute">
    <xdr:from>
      <xdr:col>15</xdr:col>
      <xdr:colOff>342900</xdr:colOff>
      <xdr:row>1</xdr:row>
      <xdr:rowOff>47625</xdr:rowOff>
    </xdr:from>
    <xdr:to>
      <xdr:col>17</xdr:col>
      <xdr:colOff>86779</xdr:colOff>
      <xdr:row>1</xdr:row>
      <xdr:rowOff>355410</xdr:rowOff>
    </xdr:to>
    <xdr:sp macro="" textlink="">
      <xdr:nvSpPr>
        <xdr:cNvPr id="32" name="Retângulo 8">
          <a:hlinkClick xmlns:r="http://schemas.openxmlformats.org/officeDocument/2006/relationships" r:id="rId6"/>
          <a:extLst>
            <a:ext uri="{FF2B5EF4-FFF2-40B4-BE49-F238E27FC236}"/>
          </a:extLst>
        </xdr:cNvPr>
        <xdr:cNvSpPr/>
      </xdr:nvSpPr>
      <xdr:spPr>
        <a:xfrm>
          <a:off x="8543925" y="542925"/>
          <a:ext cx="1258354" cy="307785"/>
        </a:xfrm>
        <a:prstGeom prst="rect">
          <a:avLst/>
        </a:prstGeom>
        <a:solidFill>
          <a:srgbClr val="4472C4"/>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OP. CHART</a:t>
          </a:r>
        </a:p>
      </xdr:txBody>
    </xdr:sp>
    <xdr:clientData/>
  </xdr:twoCellAnchor>
  <xdr:twoCellAnchor editAs="absolute">
    <xdr:from>
      <xdr:col>17</xdr:col>
      <xdr:colOff>0</xdr:colOff>
      <xdr:row>1</xdr:row>
      <xdr:rowOff>47625</xdr:rowOff>
    </xdr:from>
    <xdr:to>
      <xdr:col>17</xdr:col>
      <xdr:colOff>647700</xdr:colOff>
      <xdr:row>1</xdr:row>
      <xdr:rowOff>355410</xdr:rowOff>
    </xdr:to>
    <xdr:sp macro="" textlink="">
      <xdr:nvSpPr>
        <xdr:cNvPr id="33" name="Retângulo 8">
          <a:hlinkClick xmlns:r="http://schemas.openxmlformats.org/officeDocument/2006/relationships" r:id="rId7"/>
          <a:extLst>
            <a:ext uri="{FF2B5EF4-FFF2-40B4-BE49-F238E27FC236}"/>
          </a:extLst>
        </xdr:cNvPr>
        <xdr:cNvSpPr/>
      </xdr:nvSpPr>
      <xdr:spPr>
        <a:xfrm>
          <a:off x="9715500" y="542925"/>
          <a:ext cx="647700"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KPI</a:t>
          </a:r>
        </a:p>
      </xdr:txBody>
    </xdr:sp>
    <xdr:clientData/>
  </xdr:twoCellAnchor>
  <xdr:twoCellAnchor editAs="absolute">
    <xdr:from>
      <xdr:col>17</xdr:col>
      <xdr:colOff>752475</xdr:colOff>
      <xdr:row>1</xdr:row>
      <xdr:rowOff>47625</xdr:rowOff>
    </xdr:from>
    <xdr:to>
      <xdr:col>20</xdr:col>
      <xdr:colOff>114300</xdr:colOff>
      <xdr:row>1</xdr:row>
      <xdr:rowOff>355410</xdr:rowOff>
    </xdr:to>
    <xdr:sp macro="" textlink="">
      <xdr:nvSpPr>
        <xdr:cNvPr id="34" name="Retângulo 8">
          <a:hlinkClick xmlns:r="http://schemas.openxmlformats.org/officeDocument/2006/relationships" r:id="rId8"/>
          <a:extLst>
            <a:ext uri="{FF2B5EF4-FFF2-40B4-BE49-F238E27FC236}"/>
          </a:extLst>
        </xdr:cNvPr>
        <xdr:cNvSpPr/>
      </xdr:nvSpPr>
      <xdr:spPr>
        <a:xfrm>
          <a:off x="10467975" y="542925"/>
          <a:ext cx="1485900"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SOURCES &amp; USES</a:t>
          </a:r>
        </a:p>
      </xdr:txBody>
    </xdr:sp>
    <xdr:clientData/>
  </xdr:twoCellAnchor>
  <xdr:twoCellAnchor editAs="absolute">
    <xdr:from>
      <xdr:col>13</xdr:col>
      <xdr:colOff>123825</xdr:colOff>
      <xdr:row>0</xdr:row>
      <xdr:rowOff>95250</xdr:rowOff>
    </xdr:from>
    <xdr:to>
      <xdr:col>14</xdr:col>
      <xdr:colOff>458254</xdr:colOff>
      <xdr:row>0</xdr:row>
      <xdr:rowOff>403035</xdr:rowOff>
    </xdr:to>
    <xdr:sp macro="" textlink="">
      <xdr:nvSpPr>
        <xdr:cNvPr id="28" name="Retângulo 8">
          <a:hlinkClick xmlns:r="http://schemas.openxmlformats.org/officeDocument/2006/relationships" r:id="rId9"/>
          <a:extLst>
            <a:ext uri="{FF2B5EF4-FFF2-40B4-BE49-F238E27FC236}"/>
          </a:extLst>
        </xdr:cNvPr>
        <xdr:cNvSpPr/>
      </xdr:nvSpPr>
      <xdr:spPr>
        <a:xfrm>
          <a:off x="6638925" y="95250"/>
          <a:ext cx="1258354" cy="307785"/>
        </a:xfrm>
        <a:prstGeom prst="rect">
          <a:avLst/>
        </a:prstGeom>
        <a:solidFill>
          <a:srgbClr val="00206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WORKPAPER</a:t>
          </a:r>
        </a:p>
      </xdr:txBody>
    </xdr:sp>
    <xdr:clientData/>
  </xdr:twoCellAnchor>
  <xdr:twoCellAnchor editAs="absolute">
    <xdr:from>
      <xdr:col>8</xdr:col>
      <xdr:colOff>895350</xdr:colOff>
      <xdr:row>0</xdr:row>
      <xdr:rowOff>0</xdr:rowOff>
    </xdr:from>
    <xdr:to>
      <xdr:col>10</xdr:col>
      <xdr:colOff>381000</xdr:colOff>
      <xdr:row>1</xdr:row>
      <xdr:rowOff>2910</xdr:rowOff>
    </xdr:to>
    <xdr:sp macro="" textlink="">
      <xdr:nvSpPr>
        <xdr:cNvPr id="29" name="Retângulo 3">
          <a:hlinkClick xmlns:r="http://schemas.openxmlformats.org/officeDocument/2006/relationships" r:id="rId10"/>
          <a:extLst>
            <a:ext uri="{FF2B5EF4-FFF2-40B4-BE49-F238E27FC236}"/>
          </a:extLst>
        </xdr:cNvPr>
        <xdr:cNvSpPr>
          <a:spLocks/>
        </xdr:cNvSpPr>
      </xdr:nvSpPr>
      <xdr:spPr>
        <a:xfrm>
          <a:off x="2647950" y="0"/>
          <a:ext cx="1476375" cy="498210"/>
        </a:xfrm>
        <a:prstGeom prst="rect">
          <a:avLst/>
        </a:prstGeom>
        <a:solidFill>
          <a:schemeClr val="bg1"/>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Tahoma"/>
              <a:ea typeface="Tahoma"/>
              <a:cs typeface="Tahoma"/>
            </a:rPr>
            <a:t>DASHBOARD  MODEL</a:t>
          </a:r>
        </a:p>
      </xdr:txBody>
    </xdr:sp>
    <xdr:clientData/>
  </xdr:twoCellAnchor>
  <xdr:twoCellAnchor editAs="oneCell">
    <xdr:from>
      <xdr:col>0</xdr:col>
      <xdr:colOff>47625</xdr:colOff>
      <xdr:row>0</xdr:row>
      <xdr:rowOff>76200</xdr:rowOff>
    </xdr:from>
    <xdr:to>
      <xdr:col>2</xdr:col>
      <xdr:colOff>200025</xdr:colOff>
      <xdr:row>0</xdr:row>
      <xdr:rowOff>475612</xdr:rowOff>
    </xdr:to>
    <xdr:pic>
      <xdr:nvPicPr>
        <xdr:cNvPr id="38" name="Picture 4">
          <a:hlinkClick xmlns:r="http://schemas.openxmlformats.org/officeDocument/2006/relationships" r:id="rId11"/>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7625" y="76200"/>
          <a:ext cx="590550" cy="399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28575</xdr:colOff>
      <xdr:row>0</xdr:row>
      <xdr:rowOff>47625</xdr:rowOff>
    </xdr:from>
    <xdr:to>
      <xdr:col>7</xdr:col>
      <xdr:colOff>190499</xdr:colOff>
      <xdr:row>1</xdr:row>
      <xdr:rowOff>9525</xdr:rowOff>
    </xdr:to>
    <xdr:sp macro="" textlink="">
      <xdr:nvSpPr>
        <xdr:cNvPr id="41" name="Retângulo 3">
          <a:hlinkClick xmlns:r="http://schemas.openxmlformats.org/officeDocument/2006/relationships" r:id="rId13"/>
          <a:extLst>
            <a:ext uri="{FF2B5EF4-FFF2-40B4-BE49-F238E27FC236}"/>
          </a:extLst>
        </xdr:cNvPr>
        <xdr:cNvSpPr>
          <a:spLocks/>
        </xdr:cNvSpPr>
      </xdr:nvSpPr>
      <xdr:spPr>
        <a:xfrm>
          <a:off x="685800" y="47625"/>
          <a:ext cx="1038224" cy="45720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SETUP MODEL</a:t>
          </a:r>
        </a:p>
      </xdr:txBody>
    </xdr:sp>
    <xdr:clientData/>
  </xdr:twoCellAnchor>
  <xdr:twoCellAnchor editAs="absolute">
    <xdr:from>
      <xdr:col>6</xdr:col>
      <xdr:colOff>152400</xdr:colOff>
      <xdr:row>0</xdr:row>
      <xdr:rowOff>47625</xdr:rowOff>
    </xdr:from>
    <xdr:to>
      <xdr:col>8</xdr:col>
      <xdr:colOff>1028700</xdr:colOff>
      <xdr:row>1</xdr:row>
      <xdr:rowOff>50535</xdr:rowOff>
    </xdr:to>
    <xdr:sp macro="" textlink="">
      <xdr:nvSpPr>
        <xdr:cNvPr id="45" name="Retângulo 3">
          <a:hlinkClick xmlns:r="http://schemas.openxmlformats.org/officeDocument/2006/relationships" r:id="rId14"/>
          <a:extLst>
            <a:ext uri="{FF2B5EF4-FFF2-40B4-BE49-F238E27FC236}"/>
          </a:extLst>
        </xdr:cNvPr>
        <xdr:cNvSpPr>
          <a:spLocks/>
        </xdr:cNvSpPr>
      </xdr:nvSpPr>
      <xdr:spPr>
        <a:xfrm>
          <a:off x="1466850" y="47625"/>
          <a:ext cx="1314450"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FINANCIAL MODEL</a:t>
          </a:r>
        </a:p>
      </xdr:txBody>
    </xdr:sp>
    <xdr:clientData/>
  </xdr:twoCellAnchor>
  <xdr:twoCellAnchor editAs="absolute">
    <xdr:from>
      <xdr:col>10</xdr:col>
      <xdr:colOff>333375</xdr:colOff>
      <xdr:row>0</xdr:row>
      <xdr:rowOff>0</xdr:rowOff>
    </xdr:from>
    <xdr:to>
      <xdr:col>11</xdr:col>
      <xdr:colOff>657225</xdr:colOff>
      <xdr:row>1</xdr:row>
      <xdr:rowOff>2910</xdr:rowOff>
    </xdr:to>
    <xdr:sp macro="" textlink="">
      <xdr:nvSpPr>
        <xdr:cNvPr id="47" name="Retângulo 3">
          <a:hlinkClick xmlns:r="http://schemas.openxmlformats.org/officeDocument/2006/relationships" r:id="rId15"/>
          <a:extLst>
            <a:ext uri="{FF2B5EF4-FFF2-40B4-BE49-F238E27FC236}"/>
          </a:extLst>
        </xdr:cNvPr>
        <xdr:cNvSpPr>
          <a:spLocks/>
        </xdr:cNvSpPr>
      </xdr:nvSpPr>
      <xdr:spPr>
        <a:xfrm>
          <a:off x="4076700" y="0"/>
          <a:ext cx="12477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VALUATION</a:t>
          </a:r>
        </a:p>
      </xdr:txBody>
    </xdr:sp>
    <xdr:clientData/>
  </xdr:twoCellAnchor>
  <xdr:twoCellAnchor editAs="absolute">
    <xdr:from>
      <xdr:col>11</xdr:col>
      <xdr:colOff>485775</xdr:colOff>
      <xdr:row>0</xdr:row>
      <xdr:rowOff>0</xdr:rowOff>
    </xdr:from>
    <xdr:to>
      <xdr:col>13</xdr:col>
      <xdr:colOff>114300</xdr:colOff>
      <xdr:row>1</xdr:row>
      <xdr:rowOff>2910</xdr:rowOff>
    </xdr:to>
    <xdr:sp macro="" textlink="">
      <xdr:nvSpPr>
        <xdr:cNvPr id="49" name="Retângulo 3">
          <a:hlinkClick xmlns:r="http://schemas.openxmlformats.org/officeDocument/2006/relationships" r:id="rId16"/>
          <a:extLst>
            <a:ext uri="{FF2B5EF4-FFF2-40B4-BE49-F238E27FC236}"/>
          </a:extLst>
        </xdr:cNvPr>
        <xdr:cNvSpPr>
          <a:spLocks/>
        </xdr:cNvSpPr>
      </xdr:nvSpPr>
      <xdr:spPr>
        <a:xfrm>
          <a:off x="5153025" y="0"/>
          <a:ext cx="14763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ANALYSIS</a:t>
          </a:r>
        </a:p>
      </xdr:txBody>
    </xdr:sp>
    <xdr:clientData/>
  </xdr:twoCellAnchor>
  <xdr:twoCellAnchor editAs="absolute">
    <xdr:from>
      <xdr:col>14</xdr:col>
      <xdr:colOff>504825</xdr:colOff>
      <xdr:row>0</xdr:row>
      <xdr:rowOff>47625</xdr:rowOff>
    </xdr:from>
    <xdr:to>
      <xdr:col>16</xdr:col>
      <xdr:colOff>219075</xdr:colOff>
      <xdr:row>1</xdr:row>
      <xdr:rowOff>19050</xdr:rowOff>
    </xdr:to>
    <xdr:sp macro="" textlink="">
      <xdr:nvSpPr>
        <xdr:cNvPr id="51" name="Retângulo 3">
          <a:hlinkClick xmlns:r="http://schemas.openxmlformats.org/officeDocument/2006/relationships" r:id="rId17"/>
          <a:extLst>
            <a:ext uri="{FF2B5EF4-FFF2-40B4-BE49-F238E27FC236}"/>
          </a:extLst>
        </xdr:cNvPr>
        <xdr:cNvSpPr>
          <a:spLocks/>
        </xdr:cNvSpPr>
      </xdr:nvSpPr>
      <xdr:spPr>
        <a:xfrm>
          <a:off x="7943850" y="47625"/>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absolute">
    <xdr:from>
      <xdr:col>16</xdr:col>
      <xdr:colOff>180975</xdr:colOff>
      <xdr:row>0</xdr:row>
      <xdr:rowOff>38100</xdr:rowOff>
    </xdr:from>
    <xdr:to>
      <xdr:col>18</xdr:col>
      <xdr:colOff>200025</xdr:colOff>
      <xdr:row>1</xdr:row>
      <xdr:rowOff>41010</xdr:rowOff>
    </xdr:to>
    <xdr:sp macro="" textlink="">
      <xdr:nvSpPr>
        <xdr:cNvPr id="53" name="Retângulo 3">
          <a:hlinkClick xmlns:r="http://schemas.openxmlformats.org/officeDocument/2006/relationships" r:id="rId18"/>
          <a:extLst>
            <a:ext uri="{FF2B5EF4-FFF2-40B4-BE49-F238E27FC236}"/>
          </a:extLst>
        </xdr:cNvPr>
        <xdr:cNvSpPr>
          <a:spLocks/>
        </xdr:cNvSpPr>
      </xdr:nvSpPr>
      <xdr:spPr>
        <a:xfrm>
          <a:off x="9229725" y="38100"/>
          <a:ext cx="14763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IMPORTANCE NOTES</a:t>
          </a:r>
        </a:p>
      </xdr:txBody>
    </xdr:sp>
    <xdr:clientData/>
  </xdr:twoCellAnchor>
  <xdr:twoCellAnchor editAs="absolute">
    <xdr:from>
      <xdr:col>18</xdr:col>
      <xdr:colOff>152400</xdr:colOff>
      <xdr:row>0</xdr:row>
      <xdr:rowOff>38100</xdr:rowOff>
    </xdr:from>
    <xdr:to>
      <xdr:col>19</xdr:col>
      <xdr:colOff>447675</xdr:colOff>
      <xdr:row>1</xdr:row>
      <xdr:rowOff>41010</xdr:rowOff>
    </xdr:to>
    <xdr:sp macro="" textlink="">
      <xdr:nvSpPr>
        <xdr:cNvPr id="55" name="Retângulo 3">
          <a:hlinkClick xmlns:r="http://schemas.openxmlformats.org/officeDocument/2006/relationships" r:id="rId19"/>
          <a:extLst>
            <a:ext uri="{FF2B5EF4-FFF2-40B4-BE49-F238E27FC236}"/>
          </a:extLst>
        </xdr:cNvPr>
        <xdr:cNvSpPr>
          <a:spLocks/>
        </xdr:cNvSpPr>
      </xdr:nvSpPr>
      <xdr:spPr>
        <a:xfrm>
          <a:off x="10658475" y="38100"/>
          <a:ext cx="96202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COVER</a:t>
          </a:r>
        </a:p>
      </xdr:txBody>
    </xdr:sp>
    <xdr:clientData/>
  </xdr:twoCellAnchor>
  <xdr:twoCellAnchor editAs="absolute">
    <xdr:from>
      <xdr:col>13</xdr:col>
      <xdr:colOff>771525</xdr:colOff>
      <xdr:row>1</xdr:row>
      <xdr:rowOff>47625</xdr:rowOff>
    </xdr:from>
    <xdr:to>
      <xdr:col>15</xdr:col>
      <xdr:colOff>343954</xdr:colOff>
      <xdr:row>1</xdr:row>
      <xdr:rowOff>355410</xdr:rowOff>
    </xdr:to>
    <xdr:sp macro="" textlink="">
      <xdr:nvSpPr>
        <xdr:cNvPr id="57" name="Retângulo 8">
          <a:hlinkClick xmlns:r="http://schemas.openxmlformats.org/officeDocument/2006/relationships" r:id="rId20"/>
          <a:extLst>
            <a:ext uri="{FF2B5EF4-FFF2-40B4-BE49-F238E27FC236}"/>
          </a:extLst>
        </xdr:cNvPr>
        <xdr:cNvSpPr/>
      </xdr:nvSpPr>
      <xdr:spPr>
        <a:xfrm>
          <a:off x="7286625" y="542925"/>
          <a:ext cx="1258354" cy="307785"/>
        </a:xfrm>
        <a:prstGeom prst="rect">
          <a:avLst/>
        </a:prstGeom>
        <a:solidFill>
          <a:srgbClr val="4472C4"/>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FIN. CHART</a:t>
          </a:r>
        </a:p>
      </xdr:txBody>
    </xdr:sp>
    <xdr:clientData/>
  </xdr:twoCellAnchor>
  <xdr:oneCellAnchor>
    <xdr:from>
      <xdr:col>0</xdr:col>
      <xdr:colOff>76200</xdr:colOff>
      <xdr:row>2</xdr:row>
      <xdr:rowOff>66675</xdr:rowOff>
    </xdr:from>
    <xdr:ext cx="8175058" cy="463781"/>
    <xdr:sp macro="" textlink="">
      <xdr:nvSpPr>
        <xdr:cNvPr id="59" name="Rectangle 58"/>
        <xdr:cNvSpPr/>
      </xdr:nvSpPr>
      <xdr:spPr>
        <a:xfrm>
          <a:off x="76200" y="942975"/>
          <a:ext cx="8175058" cy="463781"/>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smtClean="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uLnTx/>
              <a:uFillTx/>
            </a:rPr>
            <a:t>Author: Drs. Agustinus Agus Purwanto, SE MM CHA </a:t>
          </a:r>
        </a:p>
      </xdr:txBody>
    </xdr:sp>
    <xdr:clientData/>
  </xdr:oneCellAnchor>
  <xdr:twoCellAnchor editAs="oneCell">
    <xdr:from>
      <xdr:col>0</xdr:col>
      <xdr:colOff>0</xdr:colOff>
      <xdr:row>3</xdr:row>
      <xdr:rowOff>0</xdr:rowOff>
    </xdr:from>
    <xdr:to>
      <xdr:col>23</xdr:col>
      <xdr:colOff>9525</xdr:colOff>
      <xdr:row>97</xdr:row>
      <xdr:rowOff>9525</xdr:rowOff>
    </xdr:to>
    <xdr:pic>
      <xdr:nvPicPr>
        <xdr:cNvPr id="60" name="Picture 59"/>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1447800"/>
          <a:ext cx="13211175" cy="13039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247650</xdr:colOff>
      <xdr:row>1</xdr:row>
      <xdr:rowOff>19050</xdr:rowOff>
    </xdr:from>
    <xdr:to>
      <xdr:col>7</xdr:col>
      <xdr:colOff>96304</xdr:colOff>
      <xdr:row>1</xdr:row>
      <xdr:rowOff>326835</xdr:rowOff>
    </xdr:to>
    <xdr:sp macro="" textlink="">
      <xdr:nvSpPr>
        <xdr:cNvPr id="22" name="Retângulo 8">
          <a:hlinkClick xmlns:r="http://schemas.openxmlformats.org/officeDocument/2006/relationships" r:id="rId1"/>
          <a:extLst>
            <a:ext uri="{FF2B5EF4-FFF2-40B4-BE49-F238E27FC236}"/>
          </a:extLst>
        </xdr:cNvPr>
        <xdr:cNvSpPr/>
      </xdr:nvSpPr>
      <xdr:spPr>
        <a:xfrm>
          <a:off x="466725" y="514350"/>
          <a:ext cx="1258354"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DASHBOARD</a:t>
          </a:r>
        </a:p>
      </xdr:txBody>
    </xdr:sp>
    <xdr:clientData/>
  </xdr:twoCellAnchor>
  <xdr:twoCellAnchor editAs="absolute">
    <xdr:from>
      <xdr:col>7</xdr:col>
      <xdr:colOff>19050</xdr:colOff>
      <xdr:row>1</xdr:row>
      <xdr:rowOff>28575</xdr:rowOff>
    </xdr:from>
    <xdr:to>
      <xdr:col>9</xdr:col>
      <xdr:colOff>772579</xdr:colOff>
      <xdr:row>1</xdr:row>
      <xdr:rowOff>336360</xdr:rowOff>
    </xdr:to>
    <xdr:sp macro="" textlink="">
      <xdr:nvSpPr>
        <xdr:cNvPr id="23" name="Retângulo 8">
          <a:hlinkClick xmlns:r="http://schemas.openxmlformats.org/officeDocument/2006/relationships" r:id="rId2"/>
          <a:extLst>
            <a:ext uri="{FF2B5EF4-FFF2-40B4-BE49-F238E27FC236}"/>
          </a:extLst>
        </xdr:cNvPr>
        <xdr:cNvSpPr/>
      </xdr:nvSpPr>
      <xdr:spPr>
        <a:xfrm>
          <a:off x="1647825" y="523875"/>
          <a:ext cx="1258354"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SUMMARY</a:t>
          </a:r>
        </a:p>
      </xdr:txBody>
    </xdr:sp>
    <xdr:clientData/>
  </xdr:twoCellAnchor>
  <xdr:twoCellAnchor editAs="absolute">
    <xdr:from>
      <xdr:col>9</xdr:col>
      <xdr:colOff>742950</xdr:colOff>
      <xdr:row>1</xdr:row>
      <xdr:rowOff>47625</xdr:rowOff>
    </xdr:from>
    <xdr:to>
      <xdr:col>11</xdr:col>
      <xdr:colOff>305854</xdr:colOff>
      <xdr:row>1</xdr:row>
      <xdr:rowOff>355410</xdr:rowOff>
    </xdr:to>
    <xdr:sp macro="" textlink="">
      <xdr:nvSpPr>
        <xdr:cNvPr id="24" name="Retângulo 8">
          <a:hlinkClick xmlns:r="http://schemas.openxmlformats.org/officeDocument/2006/relationships" r:id="rId3"/>
          <a:extLst>
            <a:ext uri="{FF2B5EF4-FFF2-40B4-BE49-F238E27FC236}"/>
          </a:extLst>
        </xdr:cNvPr>
        <xdr:cNvSpPr/>
      </xdr:nvSpPr>
      <xdr:spPr>
        <a:xfrm>
          <a:off x="2876550" y="542925"/>
          <a:ext cx="1258354" cy="307785"/>
        </a:xfrm>
        <a:prstGeom prst="rect">
          <a:avLst/>
        </a:prstGeom>
        <a:solidFill>
          <a:srgbClr val="0069B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TOP REVENUE</a:t>
          </a:r>
        </a:p>
      </xdr:txBody>
    </xdr:sp>
    <xdr:clientData/>
  </xdr:twoCellAnchor>
  <xdr:twoCellAnchor editAs="absolute">
    <xdr:from>
      <xdr:col>11</xdr:col>
      <xdr:colOff>447675</xdr:colOff>
      <xdr:row>1</xdr:row>
      <xdr:rowOff>47625</xdr:rowOff>
    </xdr:from>
    <xdr:to>
      <xdr:col>12</xdr:col>
      <xdr:colOff>810679</xdr:colOff>
      <xdr:row>1</xdr:row>
      <xdr:rowOff>355410</xdr:rowOff>
    </xdr:to>
    <xdr:sp macro="" textlink="">
      <xdr:nvSpPr>
        <xdr:cNvPr id="25" name="Retângulo 8">
          <a:hlinkClick xmlns:r="http://schemas.openxmlformats.org/officeDocument/2006/relationships" r:id="rId4"/>
          <a:extLst>
            <a:ext uri="{FF2B5EF4-FFF2-40B4-BE49-F238E27FC236}"/>
          </a:extLst>
        </xdr:cNvPr>
        <xdr:cNvSpPr/>
      </xdr:nvSpPr>
      <xdr:spPr>
        <a:xfrm>
          <a:off x="4276725" y="542925"/>
          <a:ext cx="1258354" cy="30778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TOP EXPENSES</a:t>
          </a:r>
        </a:p>
      </xdr:txBody>
    </xdr:sp>
    <xdr:clientData/>
  </xdr:twoCellAnchor>
  <xdr:twoCellAnchor editAs="absolute">
    <xdr:from>
      <xdr:col>13</xdr:col>
      <xdr:colOff>0</xdr:colOff>
      <xdr:row>1</xdr:row>
      <xdr:rowOff>47625</xdr:rowOff>
    </xdr:from>
    <xdr:to>
      <xdr:col>14</xdr:col>
      <xdr:colOff>363004</xdr:colOff>
      <xdr:row>1</xdr:row>
      <xdr:rowOff>355410</xdr:rowOff>
    </xdr:to>
    <xdr:sp macro="" textlink="">
      <xdr:nvSpPr>
        <xdr:cNvPr id="26" name="Retângulo 8">
          <a:hlinkClick xmlns:r="http://schemas.openxmlformats.org/officeDocument/2006/relationships" r:id="rId5"/>
          <a:extLst>
            <a:ext uri="{FF2B5EF4-FFF2-40B4-BE49-F238E27FC236}"/>
          </a:extLst>
        </xdr:cNvPr>
        <xdr:cNvSpPr/>
      </xdr:nvSpPr>
      <xdr:spPr>
        <a:xfrm>
          <a:off x="5619750" y="542925"/>
          <a:ext cx="1258354"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BREAK EVENT</a:t>
          </a:r>
        </a:p>
      </xdr:txBody>
    </xdr:sp>
    <xdr:clientData/>
  </xdr:twoCellAnchor>
  <xdr:twoCellAnchor editAs="absolute">
    <xdr:from>
      <xdr:col>15</xdr:col>
      <xdr:colOff>714375</xdr:colOff>
      <xdr:row>1</xdr:row>
      <xdr:rowOff>66675</xdr:rowOff>
    </xdr:from>
    <xdr:to>
      <xdr:col>17</xdr:col>
      <xdr:colOff>477304</xdr:colOff>
      <xdr:row>1</xdr:row>
      <xdr:rowOff>374460</xdr:rowOff>
    </xdr:to>
    <xdr:sp macro="" textlink="">
      <xdr:nvSpPr>
        <xdr:cNvPr id="27" name="Retângulo 8">
          <a:hlinkClick xmlns:r="http://schemas.openxmlformats.org/officeDocument/2006/relationships" r:id="rId6"/>
          <a:extLst>
            <a:ext uri="{FF2B5EF4-FFF2-40B4-BE49-F238E27FC236}"/>
          </a:extLst>
        </xdr:cNvPr>
        <xdr:cNvSpPr/>
      </xdr:nvSpPr>
      <xdr:spPr>
        <a:xfrm>
          <a:off x="7896225" y="561975"/>
          <a:ext cx="1258354" cy="307785"/>
        </a:xfrm>
        <a:prstGeom prst="rect">
          <a:avLst/>
        </a:prstGeom>
        <a:solidFill>
          <a:srgbClr val="4472C4"/>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OP. CHART</a:t>
          </a:r>
        </a:p>
      </xdr:txBody>
    </xdr:sp>
    <xdr:clientData/>
  </xdr:twoCellAnchor>
  <xdr:twoCellAnchor editAs="absolute">
    <xdr:from>
      <xdr:col>17</xdr:col>
      <xdr:colOff>466725</xdr:colOff>
      <xdr:row>1</xdr:row>
      <xdr:rowOff>76200</xdr:rowOff>
    </xdr:from>
    <xdr:to>
      <xdr:col>18</xdr:col>
      <xdr:colOff>409575</xdr:colOff>
      <xdr:row>2</xdr:row>
      <xdr:rowOff>2985</xdr:rowOff>
    </xdr:to>
    <xdr:sp macro="" textlink="">
      <xdr:nvSpPr>
        <xdr:cNvPr id="28" name="Retângulo 8">
          <a:hlinkClick xmlns:r="http://schemas.openxmlformats.org/officeDocument/2006/relationships" r:id="rId7"/>
          <a:extLst>
            <a:ext uri="{FF2B5EF4-FFF2-40B4-BE49-F238E27FC236}"/>
          </a:extLst>
        </xdr:cNvPr>
        <xdr:cNvSpPr/>
      </xdr:nvSpPr>
      <xdr:spPr>
        <a:xfrm>
          <a:off x="9144000" y="571500"/>
          <a:ext cx="647700"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KPI</a:t>
          </a:r>
        </a:p>
      </xdr:txBody>
    </xdr:sp>
    <xdr:clientData/>
  </xdr:twoCellAnchor>
  <xdr:twoCellAnchor editAs="absolute">
    <xdr:from>
      <xdr:col>18</xdr:col>
      <xdr:colOff>561975</xdr:colOff>
      <xdr:row>1</xdr:row>
      <xdr:rowOff>66675</xdr:rowOff>
    </xdr:from>
    <xdr:to>
      <xdr:col>20</xdr:col>
      <xdr:colOff>638175</xdr:colOff>
      <xdr:row>1</xdr:row>
      <xdr:rowOff>374460</xdr:rowOff>
    </xdr:to>
    <xdr:sp macro="" textlink="">
      <xdr:nvSpPr>
        <xdr:cNvPr id="29" name="Retângulo 8">
          <a:hlinkClick xmlns:r="http://schemas.openxmlformats.org/officeDocument/2006/relationships" r:id="rId8"/>
          <a:extLst>
            <a:ext uri="{FF2B5EF4-FFF2-40B4-BE49-F238E27FC236}"/>
          </a:extLst>
        </xdr:cNvPr>
        <xdr:cNvSpPr/>
      </xdr:nvSpPr>
      <xdr:spPr>
        <a:xfrm>
          <a:off x="9944100" y="561975"/>
          <a:ext cx="1485900"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SOURCES &amp; USES</a:t>
          </a:r>
        </a:p>
      </xdr:txBody>
    </xdr:sp>
    <xdr:clientData/>
  </xdr:twoCellAnchor>
  <xdr:twoCellAnchor editAs="absolute">
    <xdr:from>
      <xdr:col>9</xdr:col>
      <xdr:colOff>504825</xdr:colOff>
      <xdr:row>0</xdr:row>
      <xdr:rowOff>0</xdr:rowOff>
    </xdr:from>
    <xdr:to>
      <xdr:col>11</xdr:col>
      <xdr:colOff>285750</xdr:colOff>
      <xdr:row>1</xdr:row>
      <xdr:rowOff>2910</xdr:rowOff>
    </xdr:to>
    <xdr:sp macro="" textlink="">
      <xdr:nvSpPr>
        <xdr:cNvPr id="33" name="Retângulo 3">
          <a:hlinkClick xmlns:r="http://schemas.openxmlformats.org/officeDocument/2006/relationships" r:id="rId9"/>
          <a:extLst>
            <a:ext uri="{FF2B5EF4-FFF2-40B4-BE49-F238E27FC236}"/>
          </a:extLst>
        </xdr:cNvPr>
        <xdr:cNvSpPr>
          <a:spLocks/>
        </xdr:cNvSpPr>
      </xdr:nvSpPr>
      <xdr:spPr>
        <a:xfrm>
          <a:off x="2638425" y="0"/>
          <a:ext cx="1476375" cy="498210"/>
        </a:xfrm>
        <a:prstGeom prst="rect">
          <a:avLst/>
        </a:prstGeom>
        <a:solidFill>
          <a:schemeClr val="bg1"/>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Tahoma"/>
              <a:ea typeface="Tahoma"/>
              <a:cs typeface="Tahoma"/>
            </a:rPr>
            <a:t>DASHBOARD  MODEL</a:t>
          </a:r>
        </a:p>
      </xdr:txBody>
    </xdr:sp>
    <xdr:clientData/>
  </xdr:twoCellAnchor>
  <xdr:twoCellAnchor editAs="absolute">
    <xdr:from>
      <xdr:col>14</xdr:col>
      <xdr:colOff>95250</xdr:colOff>
      <xdr:row>0</xdr:row>
      <xdr:rowOff>95250</xdr:rowOff>
    </xdr:from>
    <xdr:to>
      <xdr:col>15</xdr:col>
      <xdr:colOff>686854</xdr:colOff>
      <xdr:row>0</xdr:row>
      <xdr:rowOff>403035</xdr:rowOff>
    </xdr:to>
    <xdr:sp macro="" textlink="">
      <xdr:nvSpPr>
        <xdr:cNvPr id="34" name="Retângulo 8">
          <a:hlinkClick xmlns:r="http://schemas.openxmlformats.org/officeDocument/2006/relationships" r:id="rId10"/>
          <a:extLst>
            <a:ext uri="{FF2B5EF4-FFF2-40B4-BE49-F238E27FC236}"/>
          </a:extLst>
        </xdr:cNvPr>
        <xdr:cNvSpPr/>
      </xdr:nvSpPr>
      <xdr:spPr>
        <a:xfrm>
          <a:off x="6610350" y="95250"/>
          <a:ext cx="1258354" cy="307785"/>
        </a:xfrm>
        <a:prstGeom prst="rect">
          <a:avLst/>
        </a:prstGeom>
        <a:solidFill>
          <a:srgbClr val="00206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WORKPAPER</a:t>
          </a:r>
        </a:p>
      </xdr:txBody>
    </xdr:sp>
    <xdr:clientData/>
  </xdr:twoCellAnchor>
  <xdr:twoCellAnchor editAs="oneCell">
    <xdr:from>
      <xdr:col>0</xdr:col>
      <xdr:colOff>47625</xdr:colOff>
      <xdr:row>0</xdr:row>
      <xdr:rowOff>57150</xdr:rowOff>
    </xdr:from>
    <xdr:to>
      <xdr:col>2</xdr:col>
      <xdr:colOff>104775</xdr:colOff>
      <xdr:row>0</xdr:row>
      <xdr:rowOff>456562</xdr:rowOff>
    </xdr:to>
    <xdr:pic>
      <xdr:nvPicPr>
        <xdr:cNvPr id="31" name="Picture 4">
          <a:hlinkClick xmlns:r="http://schemas.openxmlformats.org/officeDocument/2006/relationships" r:id="rId11"/>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7625" y="57150"/>
          <a:ext cx="590550" cy="399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76200</xdr:colOff>
      <xdr:row>0</xdr:row>
      <xdr:rowOff>38100</xdr:rowOff>
    </xdr:from>
    <xdr:to>
      <xdr:col>7</xdr:col>
      <xdr:colOff>19049</xdr:colOff>
      <xdr:row>1</xdr:row>
      <xdr:rowOff>0</xdr:rowOff>
    </xdr:to>
    <xdr:sp macro="" textlink="">
      <xdr:nvSpPr>
        <xdr:cNvPr id="35" name="Retângulo 3">
          <a:hlinkClick xmlns:r="http://schemas.openxmlformats.org/officeDocument/2006/relationships" r:id="rId13"/>
          <a:extLst>
            <a:ext uri="{FF2B5EF4-FFF2-40B4-BE49-F238E27FC236}"/>
          </a:extLst>
        </xdr:cNvPr>
        <xdr:cNvSpPr>
          <a:spLocks/>
        </xdr:cNvSpPr>
      </xdr:nvSpPr>
      <xdr:spPr>
        <a:xfrm>
          <a:off x="609600" y="38100"/>
          <a:ext cx="1038224" cy="45720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SETUP MODEL</a:t>
          </a:r>
        </a:p>
      </xdr:txBody>
    </xdr:sp>
    <xdr:clientData/>
  </xdr:twoCellAnchor>
  <xdr:twoCellAnchor editAs="absolute">
    <xdr:from>
      <xdr:col>5</xdr:col>
      <xdr:colOff>200025</xdr:colOff>
      <xdr:row>0</xdr:row>
      <xdr:rowOff>0</xdr:rowOff>
    </xdr:from>
    <xdr:to>
      <xdr:col>9</xdr:col>
      <xdr:colOff>571500</xdr:colOff>
      <xdr:row>1</xdr:row>
      <xdr:rowOff>2910</xdr:rowOff>
    </xdr:to>
    <xdr:sp macro="" textlink="">
      <xdr:nvSpPr>
        <xdr:cNvPr id="39" name="Retângulo 3">
          <a:hlinkClick xmlns:r="http://schemas.openxmlformats.org/officeDocument/2006/relationships" r:id="rId14"/>
          <a:extLst>
            <a:ext uri="{FF2B5EF4-FFF2-40B4-BE49-F238E27FC236}"/>
          </a:extLst>
        </xdr:cNvPr>
        <xdr:cNvSpPr>
          <a:spLocks/>
        </xdr:cNvSpPr>
      </xdr:nvSpPr>
      <xdr:spPr>
        <a:xfrm>
          <a:off x="1390650" y="0"/>
          <a:ext cx="1314450"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FINANCIAL MODEL</a:t>
          </a:r>
        </a:p>
      </xdr:txBody>
    </xdr:sp>
    <xdr:clientData/>
  </xdr:twoCellAnchor>
  <xdr:twoCellAnchor editAs="absolute">
    <xdr:from>
      <xdr:col>11</xdr:col>
      <xdr:colOff>276225</xdr:colOff>
      <xdr:row>0</xdr:row>
      <xdr:rowOff>0</xdr:rowOff>
    </xdr:from>
    <xdr:to>
      <xdr:col>12</xdr:col>
      <xdr:colOff>628650</xdr:colOff>
      <xdr:row>1</xdr:row>
      <xdr:rowOff>2910</xdr:rowOff>
    </xdr:to>
    <xdr:sp macro="" textlink="">
      <xdr:nvSpPr>
        <xdr:cNvPr id="41" name="Retângulo 3">
          <a:hlinkClick xmlns:r="http://schemas.openxmlformats.org/officeDocument/2006/relationships" r:id="rId15"/>
          <a:extLst>
            <a:ext uri="{FF2B5EF4-FFF2-40B4-BE49-F238E27FC236}"/>
          </a:extLst>
        </xdr:cNvPr>
        <xdr:cNvSpPr>
          <a:spLocks/>
        </xdr:cNvSpPr>
      </xdr:nvSpPr>
      <xdr:spPr>
        <a:xfrm>
          <a:off x="4105275" y="0"/>
          <a:ext cx="12477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VALUATION</a:t>
          </a:r>
        </a:p>
      </xdr:txBody>
    </xdr:sp>
    <xdr:clientData/>
  </xdr:twoCellAnchor>
  <xdr:twoCellAnchor editAs="absolute">
    <xdr:from>
      <xdr:col>12</xdr:col>
      <xdr:colOff>485775</xdr:colOff>
      <xdr:row>0</xdr:row>
      <xdr:rowOff>0</xdr:rowOff>
    </xdr:from>
    <xdr:to>
      <xdr:col>14</xdr:col>
      <xdr:colOff>171450</xdr:colOff>
      <xdr:row>1</xdr:row>
      <xdr:rowOff>2910</xdr:rowOff>
    </xdr:to>
    <xdr:sp macro="" textlink="">
      <xdr:nvSpPr>
        <xdr:cNvPr id="44" name="Retângulo 3">
          <a:hlinkClick xmlns:r="http://schemas.openxmlformats.org/officeDocument/2006/relationships" r:id="rId16"/>
          <a:extLst>
            <a:ext uri="{FF2B5EF4-FFF2-40B4-BE49-F238E27FC236}"/>
          </a:extLst>
        </xdr:cNvPr>
        <xdr:cNvSpPr>
          <a:spLocks/>
        </xdr:cNvSpPr>
      </xdr:nvSpPr>
      <xdr:spPr>
        <a:xfrm>
          <a:off x="5210175" y="0"/>
          <a:ext cx="14763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ANALYSIS</a:t>
          </a:r>
        </a:p>
      </xdr:txBody>
    </xdr:sp>
    <xdr:clientData/>
  </xdr:twoCellAnchor>
  <xdr:twoCellAnchor editAs="absolute">
    <xdr:from>
      <xdr:col>16</xdr:col>
      <xdr:colOff>0</xdr:colOff>
      <xdr:row>0</xdr:row>
      <xdr:rowOff>0</xdr:rowOff>
    </xdr:from>
    <xdr:to>
      <xdr:col>17</xdr:col>
      <xdr:colOff>619125</xdr:colOff>
      <xdr:row>0</xdr:row>
      <xdr:rowOff>466725</xdr:rowOff>
    </xdr:to>
    <xdr:sp macro="" textlink="">
      <xdr:nvSpPr>
        <xdr:cNvPr id="46" name="Retângulo 3">
          <a:hlinkClick xmlns:r="http://schemas.openxmlformats.org/officeDocument/2006/relationships" r:id="rId17"/>
          <a:extLst>
            <a:ext uri="{FF2B5EF4-FFF2-40B4-BE49-F238E27FC236}"/>
          </a:extLst>
        </xdr:cNvPr>
        <xdr:cNvSpPr>
          <a:spLocks/>
        </xdr:cNvSpPr>
      </xdr:nvSpPr>
      <xdr:spPr>
        <a:xfrm>
          <a:off x="7972425" y="0"/>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absolute">
    <xdr:from>
      <xdr:col>17</xdr:col>
      <xdr:colOff>552450</xdr:colOff>
      <xdr:row>0</xdr:row>
      <xdr:rowOff>38100</xdr:rowOff>
    </xdr:from>
    <xdr:to>
      <xdr:col>19</xdr:col>
      <xdr:colOff>619125</xdr:colOff>
      <xdr:row>1</xdr:row>
      <xdr:rowOff>41010</xdr:rowOff>
    </xdr:to>
    <xdr:sp macro="" textlink="">
      <xdr:nvSpPr>
        <xdr:cNvPr id="48" name="Retângulo 3">
          <a:hlinkClick xmlns:r="http://schemas.openxmlformats.org/officeDocument/2006/relationships" r:id="rId18"/>
          <a:extLst>
            <a:ext uri="{FF2B5EF4-FFF2-40B4-BE49-F238E27FC236}"/>
          </a:extLst>
        </xdr:cNvPr>
        <xdr:cNvSpPr>
          <a:spLocks/>
        </xdr:cNvSpPr>
      </xdr:nvSpPr>
      <xdr:spPr>
        <a:xfrm>
          <a:off x="9229725" y="38100"/>
          <a:ext cx="14763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IMPORTANCE NOTES</a:t>
          </a:r>
        </a:p>
      </xdr:txBody>
    </xdr:sp>
    <xdr:clientData/>
  </xdr:twoCellAnchor>
  <xdr:twoCellAnchor editAs="absolute">
    <xdr:from>
      <xdr:col>20</xdr:col>
      <xdr:colOff>0</xdr:colOff>
      <xdr:row>0</xdr:row>
      <xdr:rowOff>38100</xdr:rowOff>
    </xdr:from>
    <xdr:to>
      <xdr:col>21</xdr:col>
      <xdr:colOff>257175</xdr:colOff>
      <xdr:row>1</xdr:row>
      <xdr:rowOff>41010</xdr:rowOff>
    </xdr:to>
    <xdr:sp macro="" textlink="">
      <xdr:nvSpPr>
        <xdr:cNvPr id="50" name="Retângulo 3">
          <a:hlinkClick xmlns:r="http://schemas.openxmlformats.org/officeDocument/2006/relationships" r:id="rId19"/>
          <a:extLst>
            <a:ext uri="{FF2B5EF4-FFF2-40B4-BE49-F238E27FC236}"/>
          </a:extLst>
        </xdr:cNvPr>
        <xdr:cNvSpPr>
          <a:spLocks/>
        </xdr:cNvSpPr>
      </xdr:nvSpPr>
      <xdr:spPr>
        <a:xfrm>
          <a:off x="10791825" y="38100"/>
          <a:ext cx="96202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COVER</a:t>
          </a:r>
        </a:p>
      </xdr:txBody>
    </xdr:sp>
    <xdr:clientData/>
  </xdr:twoCellAnchor>
  <xdr:twoCellAnchor editAs="absolute">
    <xdr:from>
      <xdr:col>14</xdr:col>
      <xdr:colOff>285750</xdr:colOff>
      <xdr:row>1</xdr:row>
      <xdr:rowOff>47625</xdr:rowOff>
    </xdr:from>
    <xdr:to>
      <xdr:col>16</xdr:col>
      <xdr:colOff>86779</xdr:colOff>
      <xdr:row>1</xdr:row>
      <xdr:rowOff>355410</xdr:rowOff>
    </xdr:to>
    <xdr:sp macro="" textlink="">
      <xdr:nvSpPr>
        <xdr:cNvPr id="52" name="Retângulo 8">
          <a:hlinkClick xmlns:r="http://schemas.openxmlformats.org/officeDocument/2006/relationships" r:id="rId20"/>
          <a:extLst>
            <a:ext uri="{FF2B5EF4-FFF2-40B4-BE49-F238E27FC236}"/>
          </a:extLst>
        </xdr:cNvPr>
        <xdr:cNvSpPr/>
      </xdr:nvSpPr>
      <xdr:spPr>
        <a:xfrm>
          <a:off x="6800850" y="542925"/>
          <a:ext cx="1258354" cy="307785"/>
        </a:xfrm>
        <a:prstGeom prst="rect">
          <a:avLst/>
        </a:prstGeom>
        <a:solidFill>
          <a:srgbClr val="4472C4"/>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FIN. CHART</a:t>
          </a:r>
        </a:p>
      </xdr:txBody>
    </xdr:sp>
    <xdr:clientData/>
  </xdr:twoCellAnchor>
  <xdr:oneCellAnchor>
    <xdr:from>
      <xdr:col>0</xdr:col>
      <xdr:colOff>66675</xdr:colOff>
      <xdr:row>2</xdr:row>
      <xdr:rowOff>57150</xdr:rowOff>
    </xdr:from>
    <xdr:ext cx="8175058" cy="463781"/>
    <xdr:sp macro="" textlink="">
      <xdr:nvSpPr>
        <xdr:cNvPr id="54" name="Rectangle 53"/>
        <xdr:cNvSpPr/>
      </xdr:nvSpPr>
      <xdr:spPr>
        <a:xfrm>
          <a:off x="66675" y="933450"/>
          <a:ext cx="8175058" cy="463781"/>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smtClean="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uLnTx/>
              <a:uFillTx/>
            </a:rPr>
            <a:t>Author: Drs. Agustinus Agus Purwanto, SE MM CHA </a:t>
          </a:r>
        </a:p>
      </xdr:txBody>
    </xdr:sp>
    <xdr:clientData/>
  </xdr:oneCellAnchor>
  <xdr:twoCellAnchor editAs="oneCell">
    <xdr:from>
      <xdr:col>0</xdr:col>
      <xdr:colOff>0</xdr:colOff>
      <xdr:row>3</xdr:row>
      <xdr:rowOff>0</xdr:rowOff>
    </xdr:from>
    <xdr:to>
      <xdr:col>23</xdr:col>
      <xdr:colOff>9525</xdr:colOff>
      <xdr:row>95</xdr:row>
      <xdr:rowOff>66675</xdr:rowOff>
    </xdr:to>
    <xdr:pic>
      <xdr:nvPicPr>
        <xdr:cNvPr id="30" name="Picture 29"/>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1447800"/>
          <a:ext cx="12096750" cy="1276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66675</xdr:colOff>
      <xdr:row>1</xdr:row>
      <xdr:rowOff>28575</xdr:rowOff>
    </xdr:from>
    <xdr:to>
      <xdr:col>5</xdr:col>
      <xdr:colOff>134404</xdr:colOff>
      <xdr:row>1</xdr:row>
      <xdr:rowOff>336360</xdr:rowOff>
    </xdr:to>
    <xdr:sp macro="" textlink="">
      <xdr:nvSpPr>
        <xdr:cNvPr id="20" name="Retângulo 8">
          <a:hlinkClick xmlns:r="http://schemas.openxmlformats.org/officeDocument/2006/relationships" r:id="rId1"/>
          <a:extLst>
            <a:ext uri="{FF2B5EF4-FFF2-40B4-BE49-F238E27FC236}"/>
          </a:extLst>
        </xdr:cNvPr>
        <xdr:cNvSpPr/>
      </xdr:nvSpPr>
      <xdr:spPr>
        <a:xfrm>
          <a:off x="295275" y="523875"/>
          <a:ext cx="1258354"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DASHBOARD</a:t>
          </a:r>
        </a:p>
      </xdr:txBody>
    </xdr:sp>
    <xdr:clientData/>
  </xdr:twoCellAnchor>
  <xdr:twoCellAnchor editAs="absolute">
    <xdr:from>
      <xdr:col>5</xdr:col>
      <xdr:colOff>0</xdr:colOff>
      <xdr:row>1</xdr:row>
      <xdr:rowOff>38100</xdr:rowOff>
    </xdr:from>
    <xdr:to>
      <xdr:col>9</xdr:col>
      <xdr:colOff>277279</xdr:colOff>
      <xdr:row>1</xdr:row>
      <xdr:rowOff>345885</xdr:rowOff>
    </xdr:to>
    <xdr:sp macro="" textlink="">
      <xdr:nvSpPr>
        <xdr:cNvPr id="21" name="Retângulo 8">
          <a:hlinkClick xmlns:r="http://schemas.openxmlformats.org/officeDocument/2006/relationships" r:id="rId2"/>
          <a:extLst>
            <a:ext uri="{FF2B5EF4-FFF2-40B4-BE49-F238E27FC236}"/>
          </a:extLst>
        </xdr:cNvPr>
        <xdr:cNvSpPr/>
      </xdr:nvSpPr>
      <xdr:spPr>
        <a:xfrm>
          <a:off x="1419225" y="533400"/>
          <a:ext cx="1258354" cy="307785"/>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SUMMARY</a:t>
          </a:r>
        </a:p>
      </xdr:txBody>
    </xdr:sp>
    <xdr:clientData/>
  </xdr:twoCellAnchor>
  <xdr:twoCellAnchor editAs="absolute">
    <xdr:from>
      <xdr:col>9</xdr:col>
      <xdr:colOff>190500</xdr:colOff>
      <xdr:row>1</xdr:row>
      <xdr:rowOff>47625</xdr:rowOff>
    </xdr:from>
    <xdr:to>
      <xdr:col>12</xdr:col>
      <xdr:colOff>620179</xdr:colOff>
      <xdr:row>1</xdr:row>
      <xdr:rowOff>355410</xdr:rowOff>
    </xdr:to>
    <xdr:sp macro="" textlink="">
      <xdr:nvSpPr>
        <xdr:cNvPr id="22" name="Retângulo 8">
          <a:hlinkClick xmlns:r="http://schemas.openxmlformats.org/officeDocument/2006/relationships" r:id="rId3"/>
          <a:extLst>
            <a:ext uri="{FF2B5EF4-FFF2-40B4-BE49-F238E27FC236}"/>
          </a:extLst>
        </xdr:cNvPr>
        <xdr:cNvSpPr/>
      </xdr:nvSpPr>
      <xdr:spPr>
        <a:xfrm>
          <a:off x="2590800" y="542925"/>
          <a:ext cx="1258354" cy="307785"/>
        </a:xfrm>
        <a:prstGeom prst="rect">
          <a:avLst/>
        </a:prstGeom>
        <a:solidFill>
          <a:srgbClr val="0069B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TOP REVENUE</a:t>
          </a:r>
        </a:p>
      </xdr:txBody>
    </xdr:sp>
    <xdr:clientData/>
  </xdr:twoCellAnchor>
  <xdr:twoCellAnchor editAs="absolute">
    <xdr:from>
      <xdr:col>12</xdr:col>
      <xdr:colOff>723900</xdr:colOff>
      <xdr:row>1</xdr:row>
      <xdr:rowOff>47625</xdr:rowOff>
    </xdr:from>
    <xdr:to>
      <xdr:col>14</xdr:col>
      <xdr:colOff>134404</xdr:colOff>
      <xdr:row>1</xdr:row>
      <xdr:rowOff>355410</xdr:rowOff>
    </xdr:to>
    <xdr:sp macro="" textlink="">
      <xdr:nvSpPr>
        <xdr:cNvPr id="23" name="Retângulo 8">
          <a:hlinkClick xmlns:r="http://schemas.openxmlformats.org/officeDocument/2006/relationships" r:id="rId4"/>
          <a:extLst>
            <a:ext uri="{FF2B5EF4-FFF2-40B4-BE49-F238E27FC236}"/>
          </a:extLst>
        </xdr:cNvPr>
        <xdr:cNvSpPr/>
      </xdr:nvSpPr>
      <xdr:spPr>
        <a:xfrm>
          <a:off x="3952875" y="542925"/>
          <a:ext cx="1258354" cy="307785"/>
        </a:xfrm>
        <a:prstGeom prst="rect">
          <a:avLst/>
        </a:prstGeom>
        <a:solidFill>
          <a:srgbClr val="0069B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TOP EXPENSES</a:t>
          </a:r>
        </a:p>
      </xdr:txBody>
    </xdr:sp>
    <xdr:clientData/>
  </xdr:twoCellAnchor>
  <xdr:twoCellAnchor editAs="absolute">
    <xdr:from>
      <xdr:col>14</xdr:col>
      <xdr:colOff>171450</xdr:colOff>
      <xdr:row>1</xdr:row>
      <xdr:rowOff>47625</xdr:rowOff>
    </xdr:from>
    <xdr:to>
      <xdr:col>15</xdr:col>
      <xdr:colOff>477304</xdr:colOff>
      <xdr:row>1</xdr:row>
      <xdr:rowOff>355410</xdr:rowOff>
    </xdr:to>
    <xdr:sp macro="" textlink="">
      <xdr:nvSpPr>
        <xdr:cNvPr id="24" name="Retângulo 8">
          <a:hlinkClick xmlns:r="http://schemas.openxmlformats.org/officeDocument/2006/relationships" r:id="rId5"/>
          <a:extLst>
            <a:ext uri="{FF2B5EF4-FFF2-40B4-BE49-F238E27FC236}"/>
          </a:extLst>
        </xdr:cNvPr>
        <xdr:cNvSpPr/>
      </xdr:nvSpPr>
      <xdr:spPr>
        <a:xfrm>
          <a:off x="5248275" y="542925"/>
          <a:ext cx="1258354" cy="30778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ysClr val="windowText" lastClr="000000"/>
              </a:solidFill>
            </a:rPr>
            <a:t>BREAK EVENT</a:t>
          </a:r>
        </a:p>
      </xdr:txBody>
    </xdr:sp>
    <xdr:clientData/>
  </xdr:twoCellAnchor>
  <xdr:twoCellAnchor editAs="absolute">
    <xdr:from>
      <xdr:col>16</xdr:col>
      <xdr:colOff>733425</xdr:colOff>
      <xdr:row>1</xdr:row>
      <xdr:rowOff>57150</xdr:rowOff>
    </xdr:from>
    <xdr:to>
      <xdr:col>19</xdr:col>
      <xdr:colOff>353479</xdr:colOff>
      <xdr:row>1</xdr:row>
      <xdr:rowOff>364935</xdr:rowOff>
    </xdr:to>
    <xdr:sp macro="" textlink="">
      <xdr:nvSpPr>
        <xdr:cNvPr id="25" name="Retângulo 8">
          <a:hlinkClick xmlns:r="http://schemas.openxmlformats.org/officeDocument/2006/relationships" r:id="rId6"/>
          <a:extLst>
            <a:ext uri="{FF2B5EF4-FFF2-40B4-BE49-F238E27FC236}"/>
          </a:extLst>
        </xdr:cNvPr>
        <xdr:cNvSpPr/>
      </xdr:nvSpPr>
      <xdr:spPr>
        <a:xfrm>
          <a:off x="7686675" y="552450"/>
          <a:ext cx="1258354" cy="307785"/>
        </a:xfrm>
        <a:prstGeom prst="rect">
          <a:avLst/>
        </a:prstGeom>
        <a:solidFill>
          <a:srgbClr val="4472C4"/>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OP. CHART</a:t>
          </a:r>
        </a:p>
      </xdr:txBody>
    </xdr:sp>
    <xdr:clientData/>
  </xdr:twoCellAnchor>
  <xdr:twoCellAnchor editAs="absolute">
    <xdr:from>
      <xdr:col>19</xdr:col>
      <xdr:colOff>238125</xdr:colOff>
      <xdr:row>1</xdr:row>
      <xdr:rowOff>57150</xdr:rowOff>
    </xdr:from>
    <xdr:to>
      <xdr:col>20</xdr:col>
      <xdr:colOff>381000</xdr:colOff>
      <xdr:row>1</xdr:row>
      <xdr:rowOff>364935</xdr:rowOff>
    </xdr:to>
    <xdr:sp macro="" textlink="">
      <xdr:nvSpPr>
        <xdr:cNvPr id="26" name="Retângulo 8">
          <a:hlinkClick xmlns:r="http://schemas.openxmlformats.org/officeDocument/2006/relationships" r:id="rId7"/>
          <a:extLst>
            <a:ext uri="{FF2B5EF4-FFF2-40B4-BE49-F238E27FC236}"/>
          </a:extLst>
        </xdr:cNvPr>
        <xdr:cNvSpPr/>
      </xdr:nvSpPr>
      <xdr:spPr>
        <a:xfrm>
          <a:off x="8829675" y="552450"/>
          <a:ext cx="647700"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KPI</a:t>
          </a:r>
        </a:p>
      </xdr:txBody>
    </xdr:sp>
    <xdr:clientData/>
  </xdr:twoCellAnchor>
  <xdr:twoCellAnchor editAs="absolute">
    <xdr:from>
      <xdr:col>20</xdr:col>
      <xdr:colOff>438150</xdr:colOff>
      <xdr:row>1</xdr:row>
      <xdr:rowOff>57150</xdr:rowOff>
    </xdr:from>
    <xdr:to>
      <xdr:col>23</xdr:col>
      <xdr:colOff>409575</xdr:colOff>
      <xdr:row>1</xdr:row>
      <xdr:rowOff>364935</xdr:rowOff>
    </xdr:to>
    <xdr:sp macro="" textlink="">
      <xdr:nvSpPr>
        <xdr:cNvPr id="27" name="Retângulo 8">
          <a:hlinkClick xmlns:r="http://schemas.openxmlformats.org/officeDocument/2006/relationships" r:id="rId8"/>
          <a:extLst>
            <a:ext uri="{FF2B5EF4-FFF2-40B4-BE49-F238E27FC236}"/>
          </a:extLst>
        </xdr:cNvPr>
        <xdr:cNvSpPr/>
      </xdr:nvSpPr>
      <xdr:spPr>
        <a:xfrm>
          <a:off x="9534525" y="552450"/>
          <a:ext cx="1485900" cy="307785"/>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bg1"/>
              </a:solidFill>
            </a:rPr>
            <a:t>SOURCES &amp; USES</a:t>
          </a:r>
        </a:p>
      </xdr:txBody>
    </xdr:sp>
    <xdr:clientData/>
  </xdr:twoCellAnchor>
  <xdr:twoCellAnchor editAs="absolute">
    <xdr:from>
      <xdr:col>16</xdr:col>
      <xdr:colOff>0</xdr:colOff>
      <xdr:row>0</xdr:row>
      <xdr:rowOff>95250</xdr:rowOff>
    </xdr:from>
    <xdr:to>
      <xdr:col>18</xdr:col>
      <xdr:colOff>124879</xdr:colOff>
      <xdr:row>0</xdr:row>
      <xdr:rowOff>403035</xdr:rowOff>
    </xdr:to>
    <xdr:sp macro="" textlink="">
      <xdr:nvSpPr>
        <xdr:cNvPr id="28" name="Retângulo 8">
          <a:hlinkClick xmlns:r="http://schemas.openxmlformats.org/officeDocument/2006/relationships" r:id="rId9"/>
          <a:extLst>
            <a:ext uri="{FF2B5EF4-FFF2-40B4-BE49-F238E27FC236}"/>
          </a:extLst>
        </xdr:cNvPr>
        <xdr:cNvSpPr/>
      </xdr:nvSpPr>
      <xdr:spPr>
        <a:xfrm>
          <a:off x="6953250" y="95250"/>
          <a:ext cx="1258354" cy="307785"/>
        </a:xfrm>
        <a:prstGeom prst="rect">
          <a:avLst/>
        </a:prstGeom>
        <a:solidFill>
          <a:srgbClr val="002060"/>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WORKPAPER</a:t>
          </a:r>
        </a:p>
      </xdr:txBody>
    </xdr:sp>
    <xdr:clientData/>
  </xdr:twoCellAnchor>
  <xdr:twoCellAnchor editAs="absolute">
    <xdr:from>
      <xdr:col>10</xdr:col>
      <xdr:colOff>247650</xdr:colOff>
      <xdr:row>0</xdr:row>
      <xdr:rowOff>0</xdr:rowOff>
    </xdr:from>
    <xdr:to>
      <xdr:col>13</xdr:col>
      <xdr:colOff>238125</xdr:colOff>
      <xdr:row>1</xdr:row>
      <xdr:rowOff>2910</xdr:rowOff>
    </xdr:to>
    <xdr:sp macro="" textlink="">
      <xdr:nvSpPr>
        <xdr:cNvPr id="30" name="Retângulo 3">
          <a:hlinkClick xmlns:r="http://schemas.openxmlformats.org/officeDocument/2006/relationships" r:id="rId10"/>
          <a:extLst>
            <a:ext uri="{FF2B5EF4-FFF2-40B4-BE49-F238E27FC236}"/>
          </a:extLst>
        </xdr:cNvPr>
        <xdr:cNvSpPr>
          <a:spLocks/>
        </xdr:cNvSpPr>
      </xdr:nvSpPr>
      <xdr:spPr>
        <a:xfrm>
          <a:off x="2943225" y="0"/>
          <a:ext cx="1476375" cy="498210"/>
        </a:xfrm>
        <a:prstGeom prst="rect">
          <a:avLst/>
        </a:prstGeom>
        <a:solidFill>
          <a:schemeClr val="bg1"/>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Text" lastClr="000000"/>
              </a:solidFill>
              <a:effectLst/>
              <a:uLnTx/>
              <a:uFillTx/>
              <a:latin typeface="Tahoma"/>
              <a:ea typeface="Tahoma"/>
              <a:cs typeface="Tahoma"/>
            </a:rPr>
            <a:t>DASHBOARD  MODEL</a:t>
          </a:r>
        </a:p>
      </xdr:txBody>
    </xdr:sp>
    <xdr:clientData/>
  </xdr:twoCellAnchor>
  <xdr:twoCellAnchor editAs="oneCell">
    <xdr:from>
      <xdr:col>0</xdr:col>
      <xdr:colOff>38100</xdr:colOff>
      <xdr:row>0</xdr:row>
      <xdr:rowOff>47625</xdr:rowOff>
    </xdr:from>
    <xdr:to>
      <xdr:col>2</xdr:col>
      <xdr:colOff>57150</xdr:colOff>
      <xdr:row>0</xdr:row>
      <xdr:rowOff>447037</xdr:rowOff>
    </xdr:to>
    <xdr:pic>
      <xdr:nvPicPr>
        <xdr:cNvPr id="31" name="Picture 4">
          <a:hlinkClick xmlns:r="http://schemas.openxmlformats.org/officeDocument/2006/relationships" r:id="rId11"/>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38100" y="47625"/>
          <a:ext cx="590550" cy="3994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57150</xdr:colOff>
      <xdr:row>0</xdr:row>
      <xdr:rowOff>38100</xdr:rowOff>
    </xdr:from>
    <xdr:to>
      <xdr:col>5</xdr:col>
      <xdr:colOff>247649</xdr:colOff>
      <xdr:row>1</xdr:row>
      <xdr:rowOff>0</xdr:rowOff>
    </xdr:to>
    <xdr:sp macro="" textlink="">
      <xdr:nvSpPr>
        <xdr:cNvPr id="33" name="Retângulo 3">
          <a:hlinkClick xmlns:r="http://schemas.openxmlformats.org/officeDocument/2006/relationships" r:id="rId13"/>
          <a:extLst>
            <a:ext uri="{FF2B5EF4-FFF2-40B4-BE49-F238E27FC236}"/>
          </a:extLst>
        </xdr:cNvPr>
        <xdr:cNvSpPr>
          <a:spLocks/>
        </xdr:cNvSpPr>
      </xdr:nvSpPr>
      <xdr:spPr>
        <a:xfrm>
          <a:off x="628650" y="38100"/>
          <a:ext cx="1038224" cy="45720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SETUP MODEL</a:t>
          </a:r>
        </a:p>
      </xdr:txBody>
    </xdr:sp>
    <xdr:clientData/>
  </xdr:twoCellAnchor>
  <xdr:twoCellAnchor editAs="absolute">
    <xdr:from>
      <xdr:col>5</xdr:col>
      <xdr:colOff>123825</xdr:colOff>
      <xdr:row>0</xdr:row>
      <xdr:rowOff>0</xdr:rowOff>
    </xdr:from>
    <xdr:to>
      <xdr:col>10</xdr:col>
      <xdr:colOff>161925</xdr:colOff>
      <xdr:row>1</xdr:row>
      <xdr:rowOff>2910</xdr:rowOff>
    </xdr:to>
    <xdr:sp macro="" textlink="">
      <xdr:nvSpPr>
        <xdr:cNvPr id="35" name="Retângulo 3">
          <a:hlinkClick xmlns:r="http://schemas.openxmlformats.org/officeDocument/2006/relationships" r:id="rId14"/>
          <a:extLst>
            <a:ext uri="{FF2B5EF4-FFF2-40B4-BE49-F238E27FC236}"/>
          </a:extLst>
        </xdr:cNvPr>
        <xdr:cNvSpPr>
          <a:spLocks/>
        </xdr:cNvSpPr>
      </xdr:nvSpPr>
      <xdr:spPr>
        <a:xfrm>
          <a:off x="1543050" y="0"/>
          <a:ext cx="1314450"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FINANCIAL MODEL</a:t>
          </a:r>
        </a:p>
      </xdr:txBody>
    </xdr:sp>
    <xdr:clientData/>
  </xdr:twoCellAnchor>
  <xdr:twoCellAnchor editAs="absolute">
    <xdr:from>
      <xdr:col>13</xdr:col>
      <xdr:colOff>247650</xdr:colOff>
      <xdr:row>0</xdr:row>
      <xdr:rowOff>38100</xdr:rowOff>
    </xdr:from>
    <xdr:to>
      <xdr:col>14</xdr:col>
      <xdr:colOff>600075</xdr:colOff>
      <xdr:row>1</xdr:row>
      <xdr:rowOff>41010</xdr:rowOff>
    </xdr:to>
    <xdr:sp macro="" textlink="">
      <xdr:nvSpPr>
        <xdr:cNvPr id="37" name="Retângulo 3">
          <a:hlinkClick xmlns:r="http://schemas.openxmlformats.org/officeDocument/2006/relationships" r:id="rId15"/>
          <a:extLst>
            <a:ext uri="{FF2B5EF4-FFF2-40B4-BE49-F238E27FC236}"/>
          </a:extLst>
        </xdr:cNvPr>
        <xdr:cNvSpPr>
          <a:spLocks/>
        </xdr:cNvSpPr>
      </xdr:nvSpPr>
      <xdr:spPr>
        <a:xfrm>
          <a:off x="4429125" y="38100"/>
          <a:ext cx="12477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VALUATION</a:t>
          </a:r>
        </a:p>
      </xdr:txBody>
    </xdr:sp>
    <xdr:clientData/>
  </xdr:twoCellAnchor>
  <xdr:twoCellAnchor editAs="absolute">
    <xdr:from>
      <xdr:col>14</xdr:col>
      <xdr:colOff>485775</xdr:colOff>
      <xdr:row>0</xdr:row>
      <xdr:rowOff>28575</xdr:rowOff>
    </xdr:from>
    <xdr:to>
      <xdr:col>16</xdr:col>
      <xdr:colOff>85725</xdr:colOff>
      <xdr:row>1</xdr:row>
      <xdr:rowOff>31485</xdr:rowOff>
    </xdr:to>
    <xdr:sp macro="" textlink="">
      <xdr:nvSpPr>
        <xdr:cNvPr id="39" name="Retângulo 3">
          <a:hlinkClick xmlns:r="http://schemas.openxmlformats.org/officeDocument/2006/relationships" r:id="rId16"/>
          <a:extLst>
            <a:ext uri="{FF2B5EF4-FFF2-40B4-BE49-F238E27FC236}"/>
          </a:extLst>
        </xdr:cNvPr>
        <xdr:cNvSpPr>
          <a:spLocks/>
        </xdr:cNvSpPr>
      </xdr:nvSpPr>
      <xdr:spPr>
        <a:xfrm>
          <a:off x="5562600" y="28575"/>
          <a:ext cx="147637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ANALYSIS</a:t>
          </a:r>
        </a:p>
      </xdr:txBody>
    </xdr:sp>
    <xdr:clientData/>
  </xdr:twoCellAnchor>
  <xdr:twoCellAnchor editAs="absolute">
    <xdr:from>
      <xdr:col>18</xdr:col>
      <xdr:colOff>285750</xdr:colOff>
      <xdr:row>0</xdr:row>
      <xdr:rowOff>47625</xdr:rowOff>
    </xdr:from>
    <xdr:to>
      <xdr:col>21</xdr:col>
      <xdr:colOff>95250</xdr:colOff>
      <xdr:row>1</xdr:row>
      <xdr:rowOff>19050</xdr:rowOff>
    </xdr:to>
    <xdr:sp macro="" textlink="">
      <xdr:nvSpPr>
        <xdr:cNvPr id="41" name="Retângulo 3">
          <a:hlinkClick xmlns:r="http://schemas.openxmlformats.org/officeDocument/2006/relationships" r:id="rId17"/>
          <a:extLst>
            <a:ext uri="{FF2B5EF4-FFF2-40B4-BE49-F238E27FC236}"/>
          </a:extLst>
        </xdr:cNvPr>
        <xdr:cNvSpPr>
          <a:spLocks/>
        </xdr:cNvSpPr>
      </xdr:nvSpPr>
      <xdr:spPr>
        <a:xfrm>
          <a:off x="8372475" y="47625"/>
          <a:ext cx="1323975" cy="466725"/>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HOSPITAL DEVELOPMENT  </a:t>
          </a:r>
        </a:p>
      </xdr:txBody>
    </xdr:sp>
    <xdr:clientData/>
  </xdr:twoCellAnchor>
  <xdr:twoCellAnchor editAs="absolute">
    <xdr:from>
      <xdr:col>21</xdr:col>
      <xdr:colOff>180975</xdr:colOff>
      <xdr:row>0</xdr:row>
      <xdr:rowOff>38100</xdr:rowOff>
    </xdr:from>
    <xdr:to>
      <xdr:col>24</xdr:col>
      <xdr:colOff>123825</xdr:colOff>
      <xdr:row>1</xdr:row>
      <xdr:rowOff>57150</xdr:rowOff>
    </xdr:to>
    <xdr:sp macro="" textlink="">
      <xdr:nvSpPr>
        <xdr:cNvPr id="43" name="Retângulo 3">
          <a:hlinkClick xmlns:r="http://schemas.openxmlformats.org/officeDocument/2006/relationships" r:id="rId18"/>
          <a:extLst>
            <a:ext uri="{FF2B5EF4-FFF2-40B4-BE49-F238E27FC236}"/>
          </a:extLst>
        </xdr:cNvPr>
        <xdr:cNvSpPr>
          <a:spLocks/>
        </xdr:cNvSpPr>
      </xdr:nvSpPr>
      <xdr:spPr>
        <a:xfrm>
          <a:off x="9782175" y="38100"/>
          <a:ext cx="1457325" cy="51435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IMPORTANCE NOTES</a:t>
          </a:r>
        </a:p>
      </xdr:txBody>
    </xdr:sp>
    <xdr:clientData/>
  </xdr:twoCellAnchor>
  <xdr:twoCellAnchor editAs="absolute">
    <xdr:from>
      <xdr:col>24</xdr:col>
      <xdr:colOff>142875</xdr:colOff>
      <xdr:row>0</xdr:row>
      <xdr:rowOff>28575</xdr:rowOff>
    </xdr:from>
    <xdr:to>
      <xdr:col>26</xdr:col>
      <xdr:colOff>95250</xdr:colOff>
      <xdr:row>1</xdr:row>
      <xdr:rowOff>31485</xdr:rowOff>
    </xdr:to>
    <xdr:sp macro="" textlink="">
      <xdr:nvSpPr>
        <xdr:cNvPr id="45" name="Retângulo 3">
          <a:hlinkClick xmlns:r="http://schemas.openxmlformats.org/officeDocument/2006/relationships" r:id="rId19"/>
          <a:extLst>
            <a:ext uri="{FF2B5EF4-FFF2-40B4-BE49-F238E27FC236}"/>
          </a:extLst>
        </xdr:cNvPr>
        <xdr:cNvSpPr>
          <a:spLocks/>
        </xdr:cNvSpPr>
      </xdr:nvSpPr>
      <xdr:spPr>
        <a:xfrm>
          <a:off x="11258550" y="28575"/>
          <a:ext cx="962025" cy="498210"/>
        </a:xfrm>
        <a:prstGeom prst="rect">
          <a:avLst/>
        </a:prstGeom>
        <a:no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COVER</a:t>
          </a:r>
        </a:p>
      </xdr:txBody>
    </xdr:sp>
    <xdr:clientData/>
  </xdr:twoCellAnchor>
  <xdr:twoCellAnchor editAs="absolute">
    <xdr:from>
      <xdr:col>15</xdr:col>
      <xdr:colOff>533400</xdr:colOff>
      <xdr:row>1</xdr:row>
      <xdr:rowOff>57150</xdr:rowOff>
    </xdr:from>
    <xdr:to>
      <xdr:col>16</xdr:col>
      <xdr:colOff>867829</xdr:colOff>
      <xdr:row>1</xdr:row>
      <xdr:rowOff>364935</xdr:rowOff>
    </xdr:to>
    <xdr:sp macro="" textlink="">
      <xdr:nvSpPr>
        <xdr:cNvPr id="47" name="Retângulo 8">
          <a:hlinkClick xmlns:r="http://schemas.openxmlformats.org/officeDocument/2006/relationships" r:id="rId20"/>
          <a:extLst>
            <a:ext uri="{FF2B5EF4-FFF2-40B4-BE49-F238E27FC236}"/>
          </a:extLst>
        </xdr:cNvPr>
        <xdr:cNvSpPr/>
      </xdr:nvSpPr>
      <xdr:spPr>
        <a:xfrm>
          <a:off x="6562725" y="552450"/>
          <a:ext cx="1258354" cy="307785"/>
        </a:xfrm>
        <a:prstGeom prst="rect">
          <a:avLst/>
        </a:prstGeom>
        <a:solidFill>
          <a:srgbClr val="4472C4"/>
        </a:solidFill>
        <a:ln w="12700" cap="flat" cmpd="sng" algn="ctr">
          <a:no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pt-BR" sz="1100" b="1" i="0" u="none" strike="noStrike" kern="0" cap="none" spc="0" normalizeH="0" baseline="0" noProof="0">
              <a:ln>
                <a:noFill/>
              </a:ln>
              <a:solidFill>
                <a:sysClr val="window" lastClr="FFFFFF"/>
              </a:solidFill>
              <a:effectLst/>
              <a:uLnTx/>
              <a:uFillTx/>
              <a:latin typeface="Tahoma"/>
              <a:ea typeface="Tahoma"/>
              <a:cs typeface="Tahoma"/>
            </a:rPr>
            <a:t>FIN. CHART</a:t>
          </a:r>
        </a:p>
      </xdr:txBody>
    </xdr:sp>
    <xdr:clientData/>
  </xdr:twoCellAnchor>
  <xdr:oneCellAnchor>
    <xdr:from>
      <xdr:col>0</xdr:col>
      <xdr:colOff>57150</xdr:colOff>
      <xdr:row>2</xdr:row>
      <xdr:rowOff>57150</xdr:rowOff>
    </xdr:from>
    <xdr:ext cx="8175058" cy="463781"/>
    <xdr:sp macro="" textlink="">
      <xdr:nvSpPr>
        <xdr:cNvPr id="49" name="Rectangle 48"/>
        <xdr:cNvSpPr/>
      </xdr:nvSpPr>
      <xdr:spPr>
        <a:xfrm>
          <a:off x="57150" y="933450"/>
          <a:ext cx="8175058" cy="463781"/>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1" i="0" u="none" strike="noStrike" kern="0" cap="none" spc="0" normalizeH="0" baseline="0" noProof="0" smtClean="0">
              <a:ln w="17780"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uLnTx/>
              <a:uFillTx/>
            </a:rPr>
            <a:t>Author: Drs. Agustinus Agus Purwanto, SE MM CHA </a:t>
          </a:r>
        </a:p>
      </xdr:txBody>
    </xdr:sp>
    <xdr:clientData/>
  </xdr:oneCellAnchor>
  <xdr:twoCellAnchor editAs="oneCell">
    <xdr:from>
      <xdr:col>0</xdr:col>
      <xdr:colOff>0</xdr:colOff>
      <xdr:row>3</xdr:row>
      <xdr:rowOff>0</xdr:rowOff>
    </xdr:from>
    <xdr:to>
      <xdr:col>18</xdr:col>
      <xdr:colOff>9525</xdr:colOff>
      <xdr:row>40</xdr:row>
      <xdr:rowOff>9525</xdr:rowOff>
    </xdr:to>
    <xdr:pic>
      <xdr:nvPicPr>
        <xdr:cNvPr id="29" name="Picture 28"/>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0" y="1447800"/>
          <a:ext cx="8096250" cy="650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Hospitality%20Management%20Presentation\Spa%20Feasibility%20Study\Draft%20-%20Spa%20Feasibility%20Financial%20Mod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Hospitality%20Management%20Presentation\Spa%20Feasibility%20Study\Spa%20Feasibility%20Study%20Financial%20Mode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wnloads/Downloads/SalonCalculatorExce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icrosoft\Desktop\Draft%20Tool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odel Inputs"/>
      <sheetName val="Startup"/>
      <sheetName val="Financial Model"/>
      <sheetName val="Loan Payment Calculator"/>
      <sheetName val="Valuation"/>
      <sheetName val="Dashboard"/>
      <sheetName val="Summary"/>
      <sheetName val="Top_Revenue"/>
      <sheetName val="Top_Expenses"/>
      <sheetName val="BE"/>
      <sheetName val="Fin_Charts"/>
      <sheetName val="Op_Charts"/>
      <sheetName val="KPI"/>
      <sheetName val="Sources &amp; Uses"/>
      <sheetName val="IS"/>
      <sheetName val="CF"/>
      <sheetName val="CF_Indirect"/>
      <sheetName val="BS"/>
      <sheetName val="Notes &amp; Assumptions"/>
      <sheetName val="Start"/>
      <sheetName val="REVENUE &amp; COST"/>
      <sheetName val="EXPENSES"/>
      <sheetName val="LOAN &amp; DEPRECIATION"/>
      <sheetName val="Profit &amp; Lost Monthly"/>
      <sheetName val="Profit &amp; Lost Yearly"/>
      <sheetName val="Cash Flow Monthly"/>
      <sheetName val="Cash Flow Yearly"/>
      <sheetName val="Balance Sheet Monthly"/>
      <sheetName val="Balance Sheet Yearly"/>
      <sheetName val="OPENING BALANCE SHEET"/>
      <sheetName val="Profit and Loss (2)"/>
      <sheetName val="Feasibiity Analysis"/>
      <sheetName val="BS Monthly (Detail)"/>
    </sheetNames>
    <sheetDataSet>
      <sheetData sheetId="0"/>
      <sheetData sheetId="1">
        <row r="4">
          <cell r="B4">
            <v>2022</v>
          </cell>
        </row>
        <row r="53">
          <cell r="B53">
            <v>0.02</v>
          </cell>
        </row>
      </sheetData>
      <sheetData sheetId="2"/>
      <sheetData sheetId="3"/>
      <sheetData sheetId="4"/>
      <sheetData sheetId="5"/>
      <sheetData sheetId="6"/>
      <sheetData sheetId="7"/>
      <sheetData sheetId="8"/>
      <sheetData sheetId="9"/>
      <sheetData sheetId="10"/>
      <sheetData sheetId="11"/>
      <sheetData sheetId="12"/>
      <sheetData sheetId="13"/>
      <sheetData sheetId="14">
        <row r="24">
          <cell r="O24" t="str">
            <v>Debt_2</v>
          </cell>
          <cell r="P24">
            <v>500</v>
          </cell>
        </row>
        <row r="25">
          <cell r="P25">
            <v>100</v>
          </cell>
        </row>
        <row r="26">
          <cell r="P26">
            <v>100</v>
          </cell>
        </row>
        <row r="27">
          <cell r="P27">
            <v>0</v>
          </cell>
        </row>
        <row r="28">
          <cell r="P28">
            <v>0</v>
          </cell>
        </row>
        <row r="29">
          <cell r="P29">
            <v>0</v>
          </cell>
        </row>
        <row r="30">
          <cell r="P30">
            <v>0</v>
          </cell>
        </row>
        <row r="31">
          <cell r="P31">
            <v>0</v>
          </cell>
        </row>
      </sheetData>
      <sheetData sheetId="15">
        <row r="59">
          <cell r="V59">
            <v>7267.3583333333336</v>
          </cell>
          <cell r="W59">
            <v>7267.3583333333336</v>
          </cell>
          <cell r="X59">
            <v>7267.3583333333336</v>
          </cell>
          <cell r="Y59">
            <v>7267.3583333333336</v>
          </cell>
          <cell r="Z59">
            <v>7267.3583333333336</v>
          </cell>
          <cell r="AA59">
            <v>7267.3583333333336</v>
          </cell>
          <cell r="AB59">
            <v>7267.3583333333336</v>
          </cell>
          <cell r="AC59">
            <v>7267.3583333333336</v>
          </cell>
          <cell r="AD59">
            <v>7267.3583333333336</v>
          </cell>
          <cell r="AE59">
            <v>7267.3583333333336</v>
          </cell>
          <cell r="AF59">
            <v>7267.3583333333336</v>
          </cell>
          <cell r="AG59">
            <v>7267.3583333333336</v>
          </cell>
          <cell r="AH59">
            <v>-7570.416666666667</v>
          </cell>
          <cell r="AI59">
            <v>-7570.416666666667</v>
          </cell>
          <cell r="AJ59">
            <v>-7570.416666666667</v>
          </cell>
          <cell r="AK59">
            <v>-7570.416666666667</v>
          </cell>
          <cell r="AL59">
            <v>-7570.416666666667</v>
          </cell>
          <cell r="AM59">
            <v>-7570.416666666667</v>
          </cell>
          <cell r="AN59">
            <v>-7570.416666666667</v>
          </cell>
          <cell r="AO59">
            <v>-7570.416666666667</v>
          </cell>
          <cell r="AP59">
            <v>-7570.416666666667</v>
          </cell>
          <cell r="AQ59">
            <v>-7570.416666666667</v>
          </cell>
          <cell r="AR59">
            <v>-7570.416666666667</v>
          </cell>
          <cell r="AS59">
            <v>-7570.416666666667</v>
          </cell>
          <cell r="AT59">
            <v>-8024.6416666666673</v>
          </cell>
          <cell r="AU59">
            <v>-8024.6416666666673</v>
          </cell>
          <cell r="AV59">
            <v>-8024.6416666666673</v>
          </cell>
          <cell r="AW59">
            <v>-8024.6416666666673</v>
          </cell>
          <cell r="AX59">
            <v>-8024.6416666666673</v>
          </cell>
          <cell r="AY59">
            <v>-8024.6416666666673</v>
          </cell>
          <cell r="AZ59">
            <v>-8024.6416666666673</v>
          </cell>
          <cell r="BA59">
            <v>-8024.6416666666673</v>
          </cell>
          <cell r="BB59">
            <v>-8024.6416666666673</v>
          </cell>
          <cell r="BC59">
            <v>-8024.6416666666673</v>
          </cell>
          <cell r="BD59">
            <v>-8024.6416666666673</v>
          </cell>
          <cell r="BE59">
            <v>-8024.6416666666673</v>
          </cell>
          <cell r="BF59">
            <v>-8666.5833333333339</v>
          </cell>
          <cell r="BG59">
            <v>-8666.5833333333339</v>
          </cell>
          <cell r="BH59" t="e">
            <v>#N/A</v>
          </cell>
          <cell r="BI59" t="e">
            <v>#N/A</v>
          </cell>
          <cell r="BJ59" t="e">
            <v>#N/A</v>
          </cell>
          <cell r="BK59" t="e">
            <v>#N/A</v>
          </cell>
          <cell r="BL59" t="e">
            <v>#N/A</v>
          </cell>
          <cell r="BM59" t="e">
            <v>#N/A</v>
          </cell>
          <cell r="BN59" t="e">
            <v>#N/A</v>
          </cell>
          <cell r="BO59" t="e">
            <v>#N/A</v>
          </cell>
          <cell r="BP59" t="e">
            <v>#N/A</v>
          </cell>
          <cell r="BQ59" t="e">
            <v>#N/A</v>
          </cell>
        </row>
        <row r="89">
          <cell r="V89">
            <v>-6592.0804239792687</v>
          </cell>
          <cell r="W89">
            <v>-2690.1273318900121</v>
          </cell>
          <cell r="X89">
            <v>-2695.5990586824419</v>
          </cell>
          <cell r="Y89">
            <v>-2708.1777307896555</v>
          </cell>
          <cell r="Z89">
            <v>-6642.1791704131465</v>
          </cell>
          <cell r="AA89">
            <v>-2733.6656434454276</v>
          </cell>
          <cell r="AB89">
            <v>-6667.8897096333767</v>
          </cell>
          <cell r="AC89">
            <v>-10600.189231780845</v>
          </cell>
          <cell r="AD89">
            <v>-10613.326932698779</v>
          </cell>
          <cell r="AE89">
            <v>-6707.3038060244726</v>
          </cell>
          <cell r="AF89">
            <v>-2799.3591162967255</v>
          </cell>
          <cell r="AG89">
            <v>-10675.91778514945</v>
          </cell>
          <cell r="AH89">
            <v>-7121.5405457180987</v>
          </cell>
          <cell r="AI89">
            <v>-3058.6944163646672</v>
          </cell>
          <cell r="AJ89">
            <v>-3065.2494472929779</v>
          </cell>
          <cell r="AK89">
            <v>-3079.2117733319847</v>
          </cell>
          <cell r="AL89">
            <v>-7177.1501542597034</v>
          </cell>
          <cell r="AM89">
            <v>-3107.503356379892</v>
          </cell>
          <cell r="AN89">
            <v>-7205.6888527941592</v>
          </cell>
          <cell r="AO89">
            <v>-11301.889446870155</v>
          </cell>
          <cell r="AP89">
            <v>-11316.472294889059</v>
          </cell>
          <cell r="AQ89">
            <v>-7249.4384997882753</v>
          </cell>
          <cell r="AR89">
            <v>-3180.4231112448329</v>
          </cell>
          <cell r="AS89">
            <v>-11384.41190902472</v>
          </cell>
          <cell r="AT89">
            <v>-7907.9604755279606</v>
          </cell>
          <cell r="AU89">
            <v>-3590.4448215533589</v>
          </cell>
          <cell r="AV89">
            <v>-3598.0679965940103</v>
          </cell>
          <cell r="AW89">
            <v>-3613.5661784973076</v>
          </cell>
          <cell r="AX89">
            <v>-7969.6871410091408</v>
          </cell>
          <cell r="AY89">
            <v>-3644.9698356804847</v>
          </cell>
          <cell r="AZ89">
            <v>-8001.3650963823875</v>
          </cell>
          <cell r="BA89">
            <v>-12355.680422938241</v>
          </cell>
          <cell r="BB89">
            <v>-12371.867384239227</v>
          </cell>
          <cell r="BC89">
            <v>-8049.9272045458565</v>
          </cell>
          <cell r="BD89">
            <v>-3725.9107635805685</v>
          </cell>
          <cell r="BE89">
            <v>-12446.186194574122</v>
          </cell>
          <cell r="BF89">
            <v>-9038.9415083255772</v>
          </cell>
          <cell r="BG89">
            <v>-4358.7406499881226</v>
          </cell>
          <cell r="BH89">
            <v>-4367.4082141296576</v>
          </cell>
          <cell r="BI89">
            <v>-4384.6111960423177</v>
          </cell>
          <cell r="BJ89">
            <v>-9107.4581070096883</v>
          </cell>
          <cell r="BK89">
            <v>-4419.4692555156444</v>
          </cell>
          <cell r="BL89">
            <v>-9142.6206374739904</v>
          </cell>
          <cell r="BM89">
            <v>-13863.557122908209</v>
          </cell>
          <cell r="BN89">
            <v>-13881.524649952304</v>
          </cell>
          <cell r="BO89">
            <v>-9196.5245775354415</v>
          </cell>
          <cell r="BP89">
            <v>-4509.3136854847371</v>
          </cell>
          <cell r="BQ89">
            <v>-13963.389240110801</v>
          </cell>
        </row>
        <row r="91">
          <cell r="V91">
            <v>19776.241271937804</v>
          </cell>
          <cell r="W91">
            <v>8070.3819956700363</v>
          </cell>
          <cell r="X91">
            <v>8086.7971760473256</v>
          </cell>
          <cell r="Y91">
            <v>8124.5331923689664</v>
          </cell>
          <cell r="Z91">
            <v>19926.537511239439</v>
          </cell>
          <cell r="AA91">
            <v>8200.9969303362832</v>
          </cell>
          <cell r="AB91">
            <v>20003.669128900132</v>
          </cell>
          <cell r="AC91">
            <v>31800.567695342535</v>
          </cell>
          <cell r="AD91">
            <v>31839.980798096338</v>
          </cell>
          <cell r="AE91">
            <v>20121.911418073418</v>
          </cell>
          <cell r="AF91">
            <v>8398.0773488901759</v>
          </cell>
          <cell r="AG91">
            <v>32027.753355448349</v>
          </cell>
          <cell r="AH91">
            <v>21364.621637154298</v>
          </cell>
          <cell r="AI91">
            <v>9176.0832490940011</v>
          </cell>
          <cell r="AJ91">
            <v>9195.7483418789343</v>
          </cell>
          <cell r="AK91">
            <v>9237.635319995954</v>
          </cell>
          <cell r="AL91">
            <v>21531.45046277911</v>
          </cell>
          <cell r="AM91">
            <v>9322.5100691396765</v>
          </cell>
          <cell r="AN91">
            <v>21617.066558382478</v>
          </cell>
          <cell r="AO91">
            <v>33905.668340610464</v>
          </cell>
          <cell r="AP91">
            <v>33949.416884667182</v>
          </cell>
          <cell r="AQ91">
            <v>21748.315499364828</v>
          </cell>
          <cell r="AR91">
            <v>9541.269333734499</v>
          </cell>
          <cell r="AS91">
            <v>34153.235727074163</v>
          </cell>
          <cell r="AT91">
            <v>23723.881426583881</v>
          </cell>
          <cell r="AU91">
            <v>10771.334464660076</v>
          </cell>
          <cell r="AV91">
            <v>10794.20398978203</v>
          </cell>
          <cell r="AW91">
            <v>10840.698535491923</v>
          </cell>
          <cell r="AX91">
            <v>23909.061423027422</v>
          </cell>
          <cell r="AY91">
            <v>10934.909507041455</v>
          </cell>
          <cell r="AZ91">
            <v>24004.095289147161</v>
          </cell>
          <cell r="BA91">
            <v>37067.041268814726</v>
          </cell>
          <cell r="BB91">
            <v>37115.602152717678</v>
          </cell>
          <cell r="BC91">
            <v>24149.78161363757</v>
          </cell>
          <cell r="BD91">
            <v>11177.732290741706</v>
          </cell>
          <cell r="BE91">
            <v>37338.558583722363</v>
          </cell>
          <cell r="BF91">
            <v>27116.824524976731</v>
          </cell>
          <cell r="BG91">
            <v>13076.221949964369</v>
          </cell>
          <cell r="BH91">
            <v>13102.224642388974</v>
          </cell>
          <cell r="BI91">
            <v>13153.833588126952</v>
          </cell>
          <cell r="BJ91">
            <v>27322.374321029063</v>
          </cell>
          <cell r="BK91">
            <v>13258.407766546934</v>
          </cell>
          <cell r="BL91">
            <v>27427.861912421969</v>
          </cell>
          <cell r="BM91">
            <v>41590.671368724623</v>
          </cell>
          <cell r="BN91">
            <v>41644.573949856909</v>
          </cell>
          <cell r="BO91">
            <v>27589.573732606324</v>
          </cell>
          <cell r="BP91">
            <v>13527.941056454212</v>
          </cell>
          <cell r="BQ91">
            <v>41890.1677203324</v>
          </cell>
        </row>
      </sheetData>
      <sheetData sheetId="16">
        <row r="75">
          <cell r="V75">
            <v>344223.06627235265</v>
          </cell>
          <cell r="W75">
            <v>354426.67076899461</v>
          </cell>
          <cell r="X75">
            <v>288768.86810832354</v>
          </cell>
          <cell r="Y75">
            <v>298952.14868583338</v>
          </cell>
          <cell r="Z75">
            <v>322236.89299687062</v>
          </cell>
          <cell r="AA75">
            <v>332419.29077898187</v>
          </cell>
          <cell r="AB75">
            <v>355703.14458376128</v>
          </cell>
          <cell r="AC75">
            <v>392108.55539577611</v>
          </cell>
          <cell r="AD75">
            <v>428513.51117241499</v>
          </cell>
          <cell r="AE75">
            <v>451795.99983665097</v>
          </cell>
          <cell r="AF75">
            <v>461976.12226980232</v>
          </cell>
          <cell r="AG75">
            <v>498466.59396476008</v>
          </cell>
          <cell r="AH75">
            <v>523258.73138012388</v>
          </cell>
          <cell r="AI75">
            <v>534370.56188547693</v>
          </cell>
          <cell r="AJ75">
            <v>465991.75225818041</v>
          </cell>
          <cell r="AK75">
            <v>477082.27497470344</v>
          </cell>
          <cell r="AL75">
            <v>501872.48630427115</v>
          </cell>
          <cell r="AM75">
            <v>512962.02911790169</v>
          </cell>
          <cell r="AN75">
            <v>537751.25198552315</v>
          </cell>
          <cell r="AO75">
            <v>576261.17351321853</v>
          </cell>
          <cell r="AP75">
            <v>614770.58995164651</v>
          </cell>
          <cell r="AQ75">
            <v>639558.29751326481</v>
          </cell>
          <cell r="AR75">
            <v>650645.31468954985</v>
          </cell>
          <cell r="AS75">
            <v>689244.06259636255</v>
          </cell>
          <cell r="AT75">
            <v>716501.61333565647</v>
          </cell>
          <cell r="AU75">
            <v>729106.87370158336</v>
          </cell>
          <cell r="AV75">
            <v>655951.13786686712</v>
          </cell>
          <cell r="AW75">
            <v>668533.53904747928</v>
          </cell>
          <cell r="AX75">
            <v>695788.95183153951</v>
          </cell>
          <cell r="AY75">
            <v>708370.2653199411</v>
          </cell>
          <cell r="AZ75">
            <v>735624.58091124101</v>
          </cell>
          <cell r="BA75">
            <v>777574.41038256173</v>
          </cell>
          <cell r="BB75">
            <v>819523.67920479574</v>
          </cell>
          <cell r="BC75">
            <v>846776.31280643214</v>
          </cell>
          <cell r="BD75">
            <v>859354.82283738023</v>
          </cell>
          <cell r="BE75">
            <v>901399.70993357431</v>
          </cell>
          <cell r="BF75">
            <v>932229.22042069014</v>
          </cell>
          <cell r="BG75">
            <v>947002.93960405025</v>
          </cell>
          <cell r="BH75">
            <v>866985.55712939205</v>
          </cell>
          <cell r="BI75">
            <v>881734.21233003715</v>
          </cell>
          <cell r="BJ75">
            <v>912561.34968684358</v>
          </cell>
          <cell r="BK75">
            <v>927308.79754913494</v>
          </cell>
          <cell r="BL75">
            <v>958134.71702197741</v>
          </cell>
          <cell r="BM75">
            <v>1005063.7761412266</v>
          </cell>
          <cell r="BN75">
            <v>1051992.2129399895</v>
          </cell>
          <cell r="BO75">
            <v>1082816.2654043054</v>
          </cell>
          <cell r="BP75">
            <v>1097560.6014288233</v>
          </cell>
          <cell r="BQ75">
            <v>1144593.7911270184</v>
          </cell>
        </row>
      </sheetData>
      <sheetData sheetId="17"/>
      <sheetData sheetId="18"/>
      <sheetData sheetId="19"/>
      <sheetData sheetId="20">
        <row r="11">
          <cell r="G11" t="str">
            <v>Jan</v>
          </cell>
          <cell r="I11" t="e">
            <v>#N/A</v>
          </cell>
        </row>
        <row r="12">
          <cell r="I12" t="str">
            <v>Feb</v>
          </cell>
        </row>
        <row r="13">
          <cell r="I13" t="str">
            <v>Mar</v>
          </cell>
        </row>
        <row r="14">
          <cell r="I14" t="str">
            <v>Apr</v>
          </cell>
        </row>
        <row r="15">
          <cell r="I15" t="str">
            <v>May</v>
          </cell>
        </row>
        <row r="16">
          <cell r="I16" t="str">
            <v>Jun</v>
          </cell>
        </row>
        <row r="17">
          <cell r="I17" t="str">
            <v>Jul</v>
          </cell>
        </row>
        <row r="18">
          <cell r="I18" t="str">
            <v>Aug</v>
          </cell>
        </row>
        <row r="19">
          <cell r="I19" t="str">
            <v>Sep</v>
          </cell>
          <cell r="J19" t="str">
            <v>Month</v>
          </cell>
        </row>
        <row r="20">
          <cell r="I20" t="str">
            <v>Oct</v>
          </cell>
        </row>
        <row r="21">
          <cell r="I21" t="str">
            <v>Nov</v>
          </cell>
        </row>
        <row r="22">
          <cell r="I22" t="str">
            <v>Dec</v>
          </cell>
        </row>
        <row r="24">
          <cell r="I24">
            <v>2022</v>
          </cell>
        </row>
        <row r="25">
          <cell r="I25">
            <v>2023</v>
          </cell>
        </row>
        <row r="26">
          <cell r="I26">
            <v>2024</v>
          </cell>
        </row>
      </sheetData>
      <sheetData sheetId="21">
        <row r="51">
          <cell r="E51">
            <v>20750</v>
          </cell>
          <cell r="F51">
            <v>20750</v>
          </cell>
          <cell r="G51">
            <v>20750</v>
          </cell>
          <cell r="H51">
            <v>20750</v>
          </cell>
          <cell r="I51">
            <v>20750</v>
          </cell>
          <cell r="J51">
            <v>20750</v>
          </cell>
          <cell r="K51">
            <v>20750</v>
          </cell>
          <cell r="L51">
            <v>20750</v>
          </cell>
          <cell r="M51">
            <v>20750</v>
          </cell>
          <cell r="N51">
            <v>20750</v>
          </cell>
          <cell r="O51">
            <v>20750</v>
          </cell>
          <cell r="P51">
            <v>20750</v>
          </cell>
        </row>
      </sheetData>
      <sheetData sheetId="22">
        <row r="15">
          <cell r="L15">
            <v>0</v>
          </cell>
        </row>
        <row r="27">
          <cell r="E27">
            <v>7136.55</v>
          </cell>
          <cell r="F27">
            <v>7136.55</v>
          </cell>
          <cell r="G27">
            <v>7136.55</v>
          </cell>
          <cell r="H27">
            <v>7136.55</v>
          </cell>
          <cell r="I27">
            <v>7136.55</v>
          </cell>
          <cell r="J27">
            <v>7136.55</v>
          </cell>
          <cell r="K27">
            <v>7136.55</v>
          </cell>
          <cell r="L27">
            <v>7136.55</v>
          </cell>
          <cell r="M27">
            <v>7136.55</v>
          </cell>
          <cell r="N27">
            <v>7136.55</v>
          </cell>
          <cell r="O27">
            <v>7136.55</v>
          </cell>
          <cell r="P27">
            <v>7136.55</v>
          </cell>
        </row>
        <row r="267">
          <cell r="E267">
            <v>3493.8375294207626</v>
          </cell>
          <cell r="F267">
            <v>3449.2905789497945</v>
          </cell>
          <cell r="G267">
            <v>3404.3545289603844</v>
          </cell>
          <cell r="H267">
            <v>3359.0259808262822</v>
          </cell>
          <cell r="I267">
            <v>3313.301506235618</v>
          </cell>
          <cell r="J267">
            <v>3267.1776469316092</v>
          </cell>
          <cell r="K267">
            <v>3220.6509144510051</v>
          </cell>
          <cell r="L267">
            <v>3173.7177898602454</v>
          </cell>
          <cell r="M267">
            <v>3126.3747234893144</v>
          </cell>
          <cell r="N267">
            <v>3078.618134663272</v>
          </cell>
          <cell r="O267">
            <v>3030.4444114314369</v>
          </cell>
          <cell r="P267">
            <v>2981.8499102942037</v>
          </cell>
        </row>
        <row r="280">
          <cell r="E280">
            <v>6301.8482468114762</v>
          </cell>
          <cell r="F280">
            <v>8740.867131240695</v>
          </cell>
          <cell r="G280">
            <v>11180.474778167265</v>
          </cell>
          <cell r="H280">
            <v>13632.66456212736</v>
          </cell>
          <cell r="I280">
            <v>19979.646814735122</v>
          </cell>
          <cell r="J280">
            <v>22454.798682168886</v>
          </cell>
          <cell r="K280">
            <v>28824.943582722801</v>
          </cell>
          <cell r="L280">
            <v>39089.316539424406</v>
          </cell>
          <cell r="M280">
            <v>49366.775262718744</v>
          </cell>
          <cell r="N280">
            <v>55772.428358219593</v>
          </cell>
          <cell r="O280">
            <v>58306.7635345284</v>
          </cell>
          <cell r="P280">
            <v>68641.518911121515</v>
          </cell>
        </row>
        <row r="291">
          <cell r="E291">
            <v>24379.825776232236</v>
          </cell>
          <cell r="F291">
            <v>27870.16771019049</v>
          </cell>
          <cell r="G291">
            <v>31360.409307127651</v>
          </cell>
          <cell r="H291">
            <v>34862.840542953651</v>
          </cell>
          <cell r="I291">
            <v>42461.688320970745</v>
          </cell>
          <cell r="J291">
            <v>45986.286329100512</v>
          </cell>
          <cell r="K291">
            <v>53607.494497173822</v>
          </cell>
          <cell r="L291">
            <v>65324.854329284673</v>
          </cell>
          <cell r="M291">
            <v>77054.889986208087</v>
          </cell>
          <cell r="N291">
            <v>84710.37649288289</v>
          </cell>
          <cell r="O291">
            <v>88292.107945959855</v>
          </cell>
          <cell r="P291">
            <v>100079.52882141573</v>
          </cell>
        </row>
      </sheetData>
      <sheetData sheetId="23">
        <row r="8">
          <cell r="K8">
            <v>400000</v>
          </cell>
        </row>
        <row r="12">
          <cell r="M12">
            <v>394899.94024097011</v>
          </cell>
        </row>
        <row r="13">
          <cell r="M13">
            <v>389755.33353146928</v>
          </cell>
        </row>
        <row r="14">
          <cell r="M14">
            <v>384565.79077197902</v>
          </cell>
        </row>
        <row r="15">
          <cell r="M15">
            <v>379330.91946435469</v>
          </cell>
        </row>
        <row r="16">
          <cell r="M16">
            <v>374050.32368213969</v>
          </cell>
        </row>
        <row r="17">
          <cell r="M17">
            <v>368723.60404062067</v>
          </cell>
        </row>
        <row r="18">
          <cell r="M18">
            <v>363350.35766662104</v>
          </cell>
        </row>
        <row r="19">
          <cell r="M19">
            <v>357930.17816803063</v>
          </cell>
        </row>
        <row r="20">
          <cell r="M20">
            <v>352462.65560306929</v>
          </cell>
        </row>
        <row r="21">
          <cell r="M21">
            <v>346947.37644928193</v>
          </cell>
        </row>
        <row r="22">
          <cell r="M22">
            <v>341383.92357226275</v>
          </cell>
        </row>
        <row r="23">
          <cell r="M23">
            <v>335771.8761941063</v>
          </cell>
        </row>
        <row r="25">
          <cell r="M25">
            <v>330110.80986158311</v>
          </cell>
          <cell r="O25">
            <v>2932.8309559274762</v>
          </cell>
        </row>
        <row r="26">
          <cell r="M26">
            <v>324400.29641403718</v>
          </cell>
          <cell r="O26">
            <v>2883.3838409047016</v>
          </cell>
        </row>
        <row r="27">
          <cell r="M27">
            <v>318639.90395100298</v>
          </cell>
          <cell r="O27">
            <v>2833.5048254164567</v>
          </cell>
        </row>
        <row r="28">
          <cell r="M28">
            <v>312829.19679953996</v>
          </cell>
          <cell r="O28">
            <v>2783.1901369876032</v>
          </cell>
        </row>
        <row r="29">
          <cell r="M29">
            <v>306967.7354812813</v>
          </cell>
          <cell r="O29">
            <v>2732.4359701919652</v>
          </cell>
        </row>
        <row r="30">
          <cell r="M30">
            <v>301055.07667919516</v>
          </cell>
          <cell r="O30">
            <v>2681.2384863645148</v>
          </cell>
        </row>
        <row r="31">
          <cell r="M31">
            <v>295090.77320405556</v>
          </cell>
          <cell r="O31">
            <v>2629.5938133110435</v>
          </cell>
        </row>
        <row r="32">
          <cell r="M32">
            <v>289074.3739606202</v>
          </cell>
          <cell r="O32">
            <v>2577.4980450152998</v>
          </cell>
        </row>
        <row r="33">
          <cell r="M33">
            <v>283005.42391351314</v>
          </cell>
          <cell r="O33">
            <v>2524.9472413435669</v>
          </cell>
        </row>
        <row r="34">
          <cell r="M34">
            <v>276883.46405280917</v>
          </cell>
          <cell r="O34">
            <v>2471.9374277466609</v>
          </cell>
        </row>
        <row r="35">
          <cell r="M35">
            <v>270708.03135931783</v>
          </cell>
          <cell r="O35">
            <v>2418.4645949593232</v>
          </cell>
        </row>
        <row r="36">
          <cell r="M36">
            <v>264478.65876956418</v>
          </cell>
          <cell r="O36">
            <v>2364.5246986969933</v>
          </cell>
        </row>
        <row r="38">
          <cell r="M38">
            <v>258194.87514046347</v>
          </cell>
          <cell r="O38">
            <v>2310.1136593499273</v>
          </cell>
        </row>
        <row r="39">
          <cell r="M39">
            <v>251856.20521368747</v>
          </cell>
          <cell r="O39">
            <v>2255.2273616746479</v>
          </cell>
        </row>
        <row r="40">
          <cell r="M40">
            <v>245462.16957971951</v>
          </cell>
          <cell r="O40">
            <v>2199.8616544826959</v>
          </cell>
        </row>
        <row r="41">
          <cell r="M41">
            <v>239012.28464159553</v>
          </cell>
          <cell r="O41">
            <v>2144.0123503266686</v>
          </cell>
        </row>
        <row r="42">
          <cell r="M42">
            <v>232506.06257832839</v>
          </cell>
          <cell r="O42">
            <v>2087.6752251835105</v>
          </cell>
        </row>
        <row r="43">
          <cell r="M43">
            <v>225943.01130801279</v>
          </cell>
          <cell r="O43">
            <v>2030.8460181350401</v>
          </cell>
        </row>
        <row r="44">
          <cell r="M44">
            <v>219322.63445060785</v>
          </cell>
          <cell r="O44">
            <v>1973.520431045687</v>
          </cell>
        </row>
        <row r="45">
          <cell r="M45">
            <v>212644.43129039463</v>
          </cell>
          <cell r="O45">
            <v>1915.6941282374119</v>
          </cell>
        </row>
        <row r="46">
          <cell r="M46">
            <v>205907.89673810577</v>
          </cell>
          <cell r="O46">
            <v>1857.3627361617885</v>
          </cell>
        </row>
        <row r="47">
          <cell r="M47">
            <v>199112.52129272436</v>
          </cell>
          <cell r="O47">
            <v>1798.5218430692223</v>
          </cell>
        </row>
        <row r="48">
          <cell r="M48">
            <v>192257.791002949</v>
          </cell>
          <cell r="O48">
            <v>1739.1669986752775</v>
          </cell>
        </row>
        <row r="49">
          <cell r="M49">
            <v>185343.18742832245</v>
          </cell>
          <cell r="O49">
            <v>1679.2937138240916</v>
          </cell>
        </row>
        <row r="51">
          <cell r="M51">
            <v>178368.18760002067</v>
          </cell>
          <cell r="O51">
            <v>1618.8974601488485</v>
          </cell>
        </row>
        <row r="52">
          <cell r="M52">
            <v>171332.26398129933</v>
          </cell>
          <cell r="O52">
            <v>1557.9736697292883</v>
          </cell>
        </row>
        <row r="53">
          <cell r="M53">
            <v>164234.88442759492</v>
          </cell>
          <cell r="O53">
            <v>1496.5177347462218</v>
          </cell>
        </row>
        <row r="54">
          <cell r="M54">
            <v>157075.51214627732</v>
          </cell>
          <cell r="O54">
            <v>1434.5250071330317</v>
          </cell>
        </row>
        <row r="55">
          <cell r="M55">
            <v>149853.60565605082</v>
          </cell>
          <cell r="O55">
            <v>1371.9907982241264</v>
          </cell>
        </row>
        <row r="56">
          <cell r="M56">
            <v>142568.61874600049</v>
          </cell>
          <cell r="O56">
            <v>1308.9103784003244</v>
          </cell>
        </row>
        <row r="57">
          <cell r="M57">
            <v>135220.00043428098</v>
          </cell>
          <cell r="O57">
            <v>1245.2789767311424</v>
          </cell>
        </row>
        <row r="58">
          <cell r="M58">
            <v>127807.1949264443</v>
          </cell>
          <cell r="O58">
            <v>1181.0917806139566</v>
          </cell>
        </row>
        <row r="59">
          <cell r="M59">
            <v>120329.64157340367</v>
          </cell>
          <cell r="O59">
            <v>1116.3439354100149</v>
          </cell>
        </row>
        <row r="60">
          <cell r="M60">
            <v>112786.7748290303</v>
          </cell>
          <cell r="O60">
            <v>1051.0305440772663</v>
          </cell>
        </row>
        <row r="61">
          <cell r="M61">
            <v>105178.02420737964</v>
          </cell>
          <cell r="O61">
            <v>985.14666679998766</v>
          </cell>
        </row>
        <row r="62">
          <cell r="M62">
            <v>97502.814239544168</v>
          </cell>
          <cell r="O62">
            <v>918.68732061517107</v>
          </cell>
        </row>
        <row r="64">
          <cell r="M64">
            <v>89760.564430129176</v>
          </cell>
          <cell r="O64">
            <v>851.64747903565137</v>
          </cell>
        </row>
        <row r="65">
          <cell r="M65">
            <v>81950.68921334848</v>
          </cell>
          <cell r="O65">
            <v>784.02207166993924</v>
          </cell>
        </row>
        <row r="66">
          <cell r="M66">
            <v>74072.59790873657</v>
          </cell>
          <cell r="O66">
            <v>715.80598383873541</v>
          </cell>
        </row>
        <row r="67">
          <cell r="M67">
            <v>66125.694676474028</v>
          </cell>
          <cell r="O67">
            <v>646.99405618809431</v>
          </cell>
        </row>
        <row r="68">
          <cell r="M68">
            <v>58109.378472322598</v>
          </cell>
          <cell r="O68">
            <v>577.58108429920924</v>
          </cell>
        </row>
        <row r="69">
          <cell r="M69">
            <v>50023.043002166749</v>
          </cell>
          <cell r="O69">
            <v>507.56181829478908</v>
          </cell>
        </row>
        <row r="70">
          <cell r="M70">
            <v>41866.076676158104</v>
          </cell>
          <cell r="O70">
            <v>436.93096244199705</v>
          </cell>
        </row>
        <row r="71">
          <cell r="M71">
            <v>33637.862562459384</v>
          </cell>
          <cell r="O71">
            <v>365.68317475192106</v>
          </cell>
        </row>
        <row r="72">
          <cell r="M72">
            <v>25337.778340584289</v>
          </cell>
          <cell r="O72">
            <v>293.81306657554563</v>
          </cell>
        </row>
        <row r="73">
          <cell r="M73">
            <v>16965.196254329843</v>
          </cell>
          <cell r="O73">
            <v>221.3152021961948</v>
          </cell>
        </row>
        <row r="74">
          <cell r="M74">
            <v>8519.4830642976176</v>
          </cell>
          <cell r="O74">
            <v>148.18409841841537</v>
          </cell>
        </row>
        <row r="75">
          <cell r="M75">
            <v>2.4556356947869062E-10</v>
          </cell>
          <cell r="O75">
            <v>74.414224153269032</v>
          </cell>
        </row>
        <row r="114">
          <cell r="O114">
            <v>309550</v>
          </cell>
        </row>
        <row r="115">
          <cell r="O115">
            <v>309550</v>
          </cell>
        </row>
        <row r="116">
          <cell r="O116">
            <v>309550</v>
          </cell>
        </row>
        <row r="117">
          <cell r="O117">
            <v>309550</v>
          </cell>
        </row>
        <row r="118">
          <cell r="O118">
            <v>309550</v>
          </cell>
        </row>
        <row r="119">
          <cell r="O119">
            <v>309550</v>
          </cell>
        </row>
        <row r="120">
          <cell r="O120">
            <v>309550</v>
          </cell>
        </row>
        <row r="121">
          <cell r="O121">
            <v>309550</v>
          </cell>
        </row>
        <row r="122">
          <cell r="O122">
            <v>309550</v>
          </cell>
        </row>
        <row r="123">
          <cell r="O123">
            <v>309550</v>
          </cell>
        </row>
        <row r="124">
          <cell r="O124">
            <v>309550</v>
          </cell>
        </row>
        <row r="125">
          <cell r="O125">
            <v>309550</v>
          </cell>
        </row>
        <row r="127">
          <cell r="O127">
            <v>309550</v>
          </cell>
        </row>
        <row r="144">
          <cell r="O144">
            <v>154130.10416666666</v>
          </cell>
        </row>
        <row r="145">
          <cell r="O145">
            <v>153485.20833333331</v>
          </cell>
        </row>
        <row r="146">
          <cell r="O146">
            <v>152840.31249999997</v>
          </cell>
        </row>
        <row r="147">
          <cell r="O147">
            <v>152195.41666666663</v>
          </cell>
        </row>
        <row r="148">
          <cell r="O148">
            <v>151550.52083333328</v>
          </cell>
        </row>
        <row r="149">
          <cell r="O149">
            <v>150905.62499999994</v>
          </cell>
        </row>
        <row r="150">
          <cell r="O150">
            <v>150260.7291666666</v>
          </cell>
        </row>
        <row r="151">
          <cell r="O151">
            <v>149615.83333333326</v>
          </cell>
        </row>
        <row r="152">
          <cell r="O152">
            <v>148970.93749999991</v>
          </cell>
        </row>
        <row r="153">
          <cell r="O153">
            <v>148326.04166666657</v>
          </cell>
        </row>
        <row r="154">
          <cell r="O154">
            <v>147681.14583333323</v>
          </cell>
        </row>
        <row r="155">
          <cell r="O155">
            <v>147036.24999999988</v>
          </cell>
        </row>
        <row r="157">
          <cell r="O157">
            <v>147036.24999999988</v>
          </cell>
        </row>
        <row r="158">
          <cell r="M158">
            <v>7738.75</v>
          </cell>
          <cell r="O158">
            <v>139297.49999999988</v>
          </cell>
        </row>
        <row r="159">
          <cell r="O159">
            <v>131558.74999999988</v>
          </cell>
        </row>
        <row r="160">
          <cell r="O160">
            <v>123819.99999999988</v>
          </cell>
        </row>
        <row r="175">
          <cell r="O175">
            <v>150886.71875</v>
          </cell>
        </row>
        <row r="176">
          <cell r="O176">
            <v>149298.4375</v>
          </cell>
        </row>
        <row r="177">
          <cell r="O177">
            <v>147710.15625</v>
          </cell>
        </row>
        <row r="178">
          <cell r="O178">
            <v>146121.875</v>
          </cell>
        </row>
        <row r="179">
          <cell r="O179">
            <v>144533.59375</v>
          </cell>
        </row>
        <row r="180">
          <cell r="O180">
            <v>142945.3125</v>
          </cell>
        </row>
        <row r="181">
          <cell r="O181">
            <v>141357.03125</v>
          </cell>
        </row>
        <row r="182">
          <cell r="O182">
            <v>139768.75</v>
          </cell>
        </row>
        <row r="183">
          <cell r="O183">
            <v>138180.46875</v>
          </cell>
        </row>
        <row r="184">
          <cell r="O184">
            <v>136592.1875</v>
          </cell>
        </row>
        <row r="185">
          <cell r="O185">
            <v>135003.90625</v>
          </cell>
        </row>
        <row r="186">
          <cell r="O186">
            <v>133415.625</v>
          </cell>
        </row>
        <row r="188">
          <cell r="O188">
            <v>133415.625</v>
          </cell>
        </row>
        <row r="189">
          <cell r="M189">
            <v>19059.375</v>
          </cell>
          <cell r="O189">
            <v>114356.25</v>
          </cell>
        </row>
        <row r="190">
          <cell r="M190">
            <v>19059.375</v>
          </cell>
          <cell r="O190">
            <v>95296.875</v>
          </cell>
        </row>
        <row r="191">
          <cell r="M191">
            <v>19059.375</v>
          </cell>
          <cell r="O191">
            <v>76237.5</v>
          </cell>
        </row>
        <row r="192">
          <cell r="M192">
            <v>19059.375</v>
          </cell>
        </row>
        <row r="205">
          <cell r="O205">
            <v>9253.125</v>
          </cell>
        </row>
        <row r="206">
          <cell r="O206">
            <v>9056.25</v>
          </cell>
        </row>
        <row r="207">
          <cell r="O207">
            <v>8859.375</v>
          </cell>
        </row>
        <row r="208">
          <cell r="O208">
            <v>8662.5</v>
          </cell>
        </row>
        <row r="209">
          <cell r="O209">
            <v>8465.625</v>
          </cell>
        </row>
        <row r="210">
          <cell r="O210">
            <v>8268.75</v>
          </cell>
        </row>
        <row r="211">
          <cell r="O211">
            <v>8071.875</v>
          </cell>
        </row>
        <row r="212">
          <cell r="O212">
            <v>7875</v>
          </cell>
        </row>
        <row r="213">
          <cell r="O213">
            <v>7678.125</v>
          </cell>
        </row>
        <row r="214">
          <cell r="O214">
            <v>7481.25</v>
          </cell>
        </row>
        <row r="215">
          <cell r="O215">
            <v>7284.375</v>
          </cell>
        </row>
        <row r="216">
          <cell r="O216">
            <v>7087.5</v>
          </cell>
        </row>
        <row r="218">
          <cell r="O218">
            <v>7087.5</v>
          </cell>
        </row>
        <row r="219">
          <cell r="M219">
            <v>2362.5</v>
          </cell>
          <cell r="O219">
            <v>4725</v>
          </cell>
        </row>
        <row r="220">
          <cell r="O220">
            <v>2362.5</v>
          </cell>
        </row>
      </sheetData>
      <sheetData sheetId="24">
        <row r="40">
          <cell r="B40" t="str">
            <v>Marketing</v>
          </cell>
        </row>
        <row r="41">
          <cell r="B41" t="str">
            <v>Management Fees</v>
          </cell>
        </row>
        <row r="48">
          <cell r="B48" t="str">
            <v>Depreciation</v>
          </cell>
        </row>
        <row r="52">
          <cell r="B52" t="str">
            <v>Loan Interest Payable</v>
          </cell>
        </row>
        <row r="56">
          <cell r="B56" t="str">
            <v>Corporation Tax</v>
          </cell>
        </row>
        <row r="58">
          <cell r="E58">
            <v>18905.54474043443</v>
          </cell>
          <cell r="F58">
            <v>7317.0566532876537</v>
          </cell>
          <cell r="G58">
            <v>7318.8229407797098</v>
          </cell>
          <cell r="H58">
            <v>7356.5693518802855</v>
          </cell>
          <cell r="I58">
            <v>19040.946757823287</v>
          </cell>
          <cell r="J58">
            <v>7425.4556023012919</v>
          </cell>
          <cell r="K58">
            <v>19110.434701661747</v>
          </cell>
          <cell r="L58">
            <v>30793.118870104816</v>
          </cell>
          <cell r="M58">
            <v>30832.376169883013</v>
          </cell>
          <cell r="N58">
            <v>19216.959286502544</v>
          </cell>
          <cell r="O58">
            <v>7603.0055289264219</v>
          </cell>
          <cell r="P58">
            <v>31004.266129779353</v>
          </cell>
        </row>
      </sheetData>
      <sheetData sheetId="25">
        <row r="58">
          <cell r="R58">
            <v>205924.55673336453</v>
          </cell>
        </row>
      </sheetData>
      <sheetData sheetId="26">
        <row r="70">
          <cell r="E70">
            <v>90615.36284097012</v>
          </cell>
          <cell r="F70">
            <v>98708.206802048517</v>
          </cell>
          <cell r="G70">
            <v>106757.78066360846</v>
          </cell>
          <cell r="H70">
            <v>114811.96202702371</v>
          </cell>
          <cell r="I70">
            <v>138601.21286398239</v>
          </cell>
          <cell r="J70">
            <v>146654.59891622775</v>
          </cell>
          <cell r="K70">
            <v>170443.04749529652</v>
          </cell>
          <cell r="L70">
            <v>209963.39878225513</v>
          </cell>
          <cell r="M70">
            <v>249488.34012743356</v>
          </cell>
          <cell r="N70">
            <v>273275.5588501569</v>
          </cell>
          <cell r="O70">
            <v>281326.89503847441</v>
          </cell>
          <cell r="P70">
            <v>320936.5867488865</v>
          </cell>
        </row>
      </sheetData>
      <sheetData sheetId="27"/>
      <sheetData sheetId="28"/>
      <sheetData sheetId="29"/>
      <sheetData sheetId="30">
        <row r="11">
          <cell r="G11">
            <v>50000</v>
          </cell>
        </row>
        <row r="12">
          <cell r="E12">
            <v>20750</v>
          </cell>
        </row>
        <row r="13">
          <cell r="E13">
            <v>3000</v>
          </cell>
        </row>
        <row r="16">
          <cell r="D16" t="str">
            <v>Land Lease Hold</v>
          </cell>
          <cell r="E16">
            <v>309550</v>
          </cell>
        </row>
        <row r="17">
          <cell r="D17" t="str">
            <v>Building &amp; MEP</v>
          </cell>
          <cell r="E17">
            <v>154775</v>
          </cell>
        </row>
        <row r="18">
          <cell r="D18" t="str">
            <v>Furniture, Fixture &amp; Equioment</v>
          </cell>
          <cell r="E18">
            <v>152475</v>
          </cell>
        </row>
        <row r="19">
          <cell r="D19" t="str">
            <v>Operating Equipment</v>
          </cell>
          <cell r="E19">
            <v>9450</v>
          </cell>
        </row>
        <row r="22">
          <cell r="E22">
            <v>0</v>
          </cell>
        </row>
        <row r="23">
          <cell r="E23">
            <v>0</v>
          </cell>
        </row>
        <row r="26">
          <cell r="G26">
            <v>51000</v>
          </cell>
        </row>
        <row r="27">
          <cell r="E27">
            <v>249000</v>
          </cell>
        </row>
        <row r="29">
          <cell r="G29">
            <v>0</v>
          </cell>
        </row>
      </sheetData>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venue Assumption"/>
      <sheetName val="Dashboard"/>
      <sheetName val="Summary"/>
      <sheetName val="Top_Revenue"/>
      <sheetName val="Top_Expenses"/>
      <sheetName val="Valuation"/>
      <sheetName val="Fin_Charts"/>
      <sheetName val="Op_Charts"/>
      <sheetName val="KPI"/>
      <sheetName val="Sources &amp; Uses"/>
      <sheetName val="IS"/>
      <sheetName val="CF"/>
      <sheetName val="CF_Indirect"/>
      <sheetName val="BS"/>
      <sheetName val="Cover"/>
      <sheetName val="TimeSeries"/>
      <sheetName val="Extra"/>
      <sheetName val="COGS"/>
      <sheetName val="Seasonality"/>
      <sheetName val="V_Expenses"/>
      <sheetName val="F_Expenses"/>
      <sheetName val="Wages"/>
      <sheetName val="CAPEX"/>
      <sheetName val="Assets"/>
      <sheetName val="CapTable"/>
      <sheetName val="Outputs"/>
      <sheetName val="Inventory"/>
      <sheetName val="W_Capital"/>
      <sheetName val="Capital"/>
      <sheetName val="FS  Spa Nature Format"/>
      <sheetName val="IS (DUMMY)"/>
      <sheetName val="TS_LU"/>
      <sheetName val="OO_LU"/>
      <sheetName val="BE"/>
    </sheetNames>
    <sheetDataSet>
      <sheetData sheetId="0"/>
      <sheetData sheetId="1"/>
      <sheetData sheetId="2">
        <row r="3">
          <cell r="L3" t="str">
            <v>$</v>
          </cell>
        </row>
      </sheetData>
      <sheetData sheetId="3"/>
      <sheetData sheetId="4"/>
      <sheetData sheetId="5"/>
      <sheetData sheetId="6"/>
      <sheetData sheetId="7"/>
      <sheetData sheetId="8"/>
      <sheetData sheetId="9"/>
      <sheetData sheetId="10">
        <row r="20">
          <cell r="O20" t="str">
            <v>Debt_2</v>
          </cell>
        </row>
      </sheetData>
      <sheetData sheetId="11"/>
      <sheetData sheetId="12"/>
      <sheetData sheetId="13"/>
      <sheetData sheetId="14"/>
      <sheetData sheetId="15">
        <row r="10">
          <cell r="C10" t="str">
            <v>Model Name</v>
          </cell>
        </row>
      </sheetData>
      <sheetData sheetId="16">
        <row r="16">
          <cell r="H16" t="str">
            <v>$</v>
          </cell>
        </row>
        <row r="17">
          <cell r="H17">
            <v>2</v>
          </cell>
        </row>
      </sheetData>
      <sheetData sheetId="17"/>
      <sheetData sheetId="18"/>
      <sheetData sheetId="19"/>
      <sheetData sheetId="20"/>
      <sheetData sheetId="21"/>
      <sheetData sheetId="22"/>
      <sheetData sheetId="23"/>
      <sheetData sheetId="24"/>
      <sheetData sheetId="25"/>
      <sheetData sheetId="26">
        <row r="7">
          <cell r="J7">
            <v>44227</v>
          </cell>
          <cell r="K7">
            <v>44255</v>
          </cell>
          <cell r="L7">
            <v>44286</v>
          </cell>
          <cell r="M7">
            <v>44316</v>
          </cell>
          <cell r="N7">
            <v>44347</v>
          </cell>
          <cell r="O7">
            <v>44377</v>
          </cell>
          <cell r="P7">
            <v>44408</v>
          </cell>
          <cell r="Q7">
            <v>44439</v>
          </cell>
          <cell r="R7">
            <v>44469</v>
          </cell>
          <cell r="S7">
            <v>44500</v>
          </cell>
          <cell r="T7">
            <v>44530</v>
          </cell>
          <cell r="U7">
            <v>44561</v>
          </cell>
          <cell r="V7">
            <v>44592</v>
          </cell>
          <cell r="W7">
            <v>44620</v>
          </cell>
          <cell r="X7">
            <v>44651</v>
          </cell>
          <cell r="Y7">
            <v>44681</v>
          </cell>
          <cell r="Z7">
            <v>44712</v>
          </cell>
          <cell r="AA7">
            <v>44742</v>
          </cell>
          <cell r="AB7">
            <v>44773</v>
          </cell>
          <cell r="AC7">
            <v>44804</v>
          </cell>
          <cell r="AD7">
            <v>44834</v>
          </cell>
          <cell r="AE7">
            <v>44865</v>
          </cell>
          <cell r="AF7">
            <v>44895</v>
          </cell>
          <cell r="AG7">
            <v>44926</v>
          </cell>
          <cell r="AH7">
            <v>44957</v>
          </cell>
          <cell r="AI7">
            <v>44985</v>
          </cell>
          <cell r="AJ7">
            <v>45016</v>
          </cell>
          <cell r="AK7">
            <v>45046</v>
          </cell>
          <cell r="AL7">
            <v>45077</v>
          </cell>
          <cell r="AM7">
            <v>45107</v>
          </cell>
          <cell r="AN7">
            <v>45138</v>
          </cell>
          <cell r="AO7">
            <v>45169</v>
          </cell>
          <cell r="AP7">
            <v>45199</v>
          </cell>
          <cell r="AQ7">
            <v>45230</v>
          </cell>
          <cell r="AR7">
            <v>45260</v>
          </cell>
          <cell r="AS7">
            <v>45291</v>
          </cell>
          <cell r="AT7">
            <v>45322</v>
          </cell>
          <cell r="AU7">
            <v>45351</v>
          </cell>
          <cell r="AV7">
            <v>45382</v>
          </cell>
          <cell r="AW7">
            <v>45412</v>
          </cell>
          <cell r="AX7">
            <v>45443</v>
          </cell>
          <cell r="AY7">
            <v>45473</v>
          </cell>
          <cell r="AZ7">
            <v>45504</v>
          </cell>
          <cell r="BA7">
            <v>45535</v>
          </cell>
          <cell r="BB7">
            <v>45565</v>
          </cell>
          <cell r="BC7">
            <v>45596</v>
          </cell>
          <cell r="BD7">
            <v>45626</v>
          </cell>
          <cell r="BE7">
            <v>45657</v>
          </cell>
          <cell r="BF7">
            <v>45688</v>
          </cell>
          <cell r="BG7">
            <v>45716</v>
          </cell>
          <cell r="BH7">
            <v>45747</v>
          </cell>
          <cell r="BI7">
            <v>45777</v>
          </cell>
          <cell r="BJ7">
            <v>45808</v>
          </cell>
          <cell r="BK7">
            <v>45838</v>
          </cell>
          <cell r="BL7">
            <v>45869</v>
          </cell>
          <cell r="BM7">
            <v>45900</v>
          </cell>
          <cell r="BN7">
            <v>45930</v>
          </cell>
          <cell r="BO7">
            <v>45961</v>
          </cell>
          <cell r="BP7">
            <v>45991</v>
          </cell>
          <cell r="BQ7">
            <v>46022</v>
          </cell>
        </row>
      </sheetData>
      <sheetData sheetId="27"/>
      <sheetData sheetId="28">
        <row r="1">
          <cell r="B1" t="str">
            <v>Working Capital</v>
          </cell>
        </row>
      </sheetData>
      <sheetData sheetId="29"/>
      <sheetData sheetId="30"/>
      <sheetData sheetId="31"/>
      <sheetData sheetId="32">
        <row r="47">
          <cell r="D47" t="str">
            <v>January</v>
          </cell>
        </row>
        <row r="48">
          <cell r="D48" t="str">
            <v>February</v>
          </cell>
        </row>
        <row r="49">
          <cell r="D49" t="str">
            <v>March</v>
          </cell>
        </row>
        <row r="50">
          <cell r="D50" t="str">
            <v>April</v>
          </cell>
        </row>
        <row r="51">
          <cell r="D51" t="str">
            <v>May</v>
          </cell>
        </row>
        <row r="52">
          <cell r="D52" t="str">
            <v>June</v>
          </cell>
        </row>
        <row r="53">
          <cell r="D53" t="str">
            <v>July</v>
          </cell>
        </row>
        <row r="54">
          <cell r="D54" t="str">
            <v>August</v>
          </cell>
        </row>
        <row r="55">
          <cell r="D55" t="str">
            <v>September</v>
          </cell>
        </row>
        <row r="56">
          <cell r="D56" t="str">
            <v>October</v>
          </cell>
        </row>
        <row r="57">
          <cell r="D57" t="str">
            <v>November</v>
          </cell>
        </row>
        <row r="58">
          <cell r="D58" t="str">
            <v>December</v>
          </cell>
        </row>
        <row r="77">
          <cell r="D77" t="str">
            <v>$</v>
          </cell>
        </row>
        <row r="78">
          <cell r="D78" t="str">
            <v>$'000</v>
          </cell>
        </row>
        <row r="79">
          <cell r="D79" t="str">
            <v>$'Millions</v>
          </cell>
        </row>
        <row r="80">
          <cell r="D80" t="str">
            <v>$'Billions</v>
          </cell>
        </row>
        <row r="85">
          <cell r="D85">
            <v>1</v>
          </cell>
        </row>
        <row r="86">
          <cell r="D86">
            <v>1000</v>
          </cell>
        </row>
        <row r="87">
          <cell r="D87">
            <v>1000000</v>
          </cell>
        </row>
        <row r="88">
          <cell r="D88">
            <v>1000000000</v>
          </cell>
        </row>
        <row r="93">
          <cell r="D93" t="str">
            <v>One time</v>
          </cell>
        </row>
        <row r="94">
          <cell r="D94" t="str">
            <v>Daily</v>
          </cell>
        </row>
        <row r="95">
          <cell r="D95" t="str">
            <v>Weekly</v>
          </cell>
        </row>
        <row r="96">
          <cell r="D96" t="str">
            <v>Bi-Weekly</v>
          </cell>
        </row>
        <row r="97">
          <cell r="D97" t="str">
            <v>Monthly</v>
          </cell>
        </row>
        <row r="98">
          <cell r="D98" t="str">
            <v>Quarterly</v>
          </cell>
        </row>
        <row r="99">
          <cell r="D99" t="str">
            <v>Semi-Annually</v>
          </cell>
        </row>
        <row r="100">
          <cell r="D100" t="str">
            <v>Yearly</v>
          </cell>
        </row>
        <row r="106">
          <cell r="D106">
            <v>0</v>
          </cell>
        </row>
        <row r="107">
          <cell r="D107">
            <v>1</v>
          </cell>
        </row>
        <row r="108">
          <cell r="D108">
            <v>2</v>
          </cell>
        </row>
        <row r="109">
          <cell r="D109">
            <v>3</v>
          </cell>
        </row>
      </sheetData>
      <sheetData sheetId="33">
        <row r="12">
          <cell r="D12">
            <v>2021</v>
          </cell>
        </row>
        <row r="13">
          <cell r="D13">
            <v>2022</v>
          </cell>
        </row>
        <row r="14">
          <cell r="D14">
            <v>2023</v>
          </cell>
        </row>
        <row r="15">
          <cell r="D15">
            <v>2024</v>
          </cell>
        </row>
        <row r="16">
          <cell r="D16">
            <v>2025</v>
          </cell>
        </row>
        <row r="24">
          <cell r="D24">
            <v>2021</v>
          </cell>
        </row>
        <row r="25">
          <cell r="D25">
            <v>2022</v>
          </cell>
        </row>
        <row r="26">
          <cell r="D26">
            <v>2023</v>
          </cell>
        </row>
        <row r="27">
          <cell r="D27">
            <v>2024</v>
          </cell>
        </row>
        <row r="28">
          <cell r="D28">
            <v>2025</v>
          </cell>
        </row>
        <row r="33">
          <cell r="D33">
            <v>2021</v>
          </cell>
        </row>
        <row r="34">
          <cell r="D34">
            <v>2022</v>
          </cell>
        </row>
        <row r="35">
          <cell r="D35">
            <v>2023</v>
          </cell>
        </row>
        <row r="36">
          <cell r="D36">
            <v>2024</v>
          </cell>
        </row>
        <row r="37">
          <cell r="D37">
            <v>2025</v>
          </cell>
        </row>
        <row r="45">
          <cell r="D45">
            <v>2021</v>
          </cell>
        </row>
        <row r="46">
          <cell r="D46">
            <v>2022</v>
          </cell>
        </row>
        <row r="47">
          <cell r="D47">
            <v>2023</v>
          </cell>
        </row>
        <row r="48">
          <cell r="D48">
            <v>2024</v>
          </cell>
        </row>
        <row r="49">
          <cell r="D49">
            <v>2025</v>
          </cell>
        </row>
        <row r="54">
          <cell r="D54">
            <v>2021</v>
          </cell>
        </row>
        <row r="55">
          <cell r="D55">
            <v>2022</v>
          </cell>
        </row>
        <row r="56">
          <cell r="D56">
            <v>2023</v>
          </cell>
        </row>
        <row r="57">
          <cell r="D57">
            <v>2024</v>
          </cell>
        </row>
        <row r="58">
          <cell r="D58">
            <v>2025</v>
          </cell>
        </row>
        <row r="63">
          <cell r="D63" t="str">
            <v>Usual</v>
          </cell>
        </row>
        <row r="64">
          <cell r="D64" t="str">
            <v>Annuity</v>
          </cell>
        </row>
      </sheetData>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Low Estimate"/>
      <sheetName val="High Estimate"/>
      <sheetName val="Glossary"/>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formation Needed"/>
      <sheetName val="START"/>
      <sheetName val="ASSUMPTION"/>
      <sheetName val="OPENING BALANCE SHEET"/>
      <sheetName val="BUSINESS PLAN"/>
      <sheetName val="REVENUE &amp; COST"/>
      <sheetName val="EXPENSES"/>
      <sheetName val="LOAN &amp; DEPRECIATION"/>
      <sheetName val="ESTIMATION"/>
      <sheetName val="PNL 10 YEARS"/>
      <sheetName val="PROFIT &amp; LOSS"/>
      <sheetName val="CASH FLOW"/>
      <sheetName val="BALANCE SHEET"/>
      <sheetName val="NETCHANGE"/>
      <sheetName val="COST"/>
      <sheetName val="PNL"/>
      <sheetName val="ROOMSTA"/>
      <sheetName val="ROOM"/>
      <sheetName val="FRONT OFFICE"/>
      <sheetName val="HOUSEKEEPING"/>
      <sheetName val="SEGMEN"/>
      <sheetName val="RNCOUNTRY"/>
      <sheetName val="GSCOUNTRY "/>
      <sheetName val="FB"/>
      <sheetName val="RESTAURANT"/>
      <sheetName val="BAR &amp; LOUNGE"/>
      <sheetName val="FBSTA"/>
      <sheetName val="SPA &amp; HEALTH CLUB"/>
      <sheetName val="OTHER OPERATED DEPT"/>
      <sheetName val="SOUVENIR SHOP"/>
      <sheetName val="OTHER"/>
      <sheetName val="AG"/>
      <sheetName val="HUMAN RESOURCES"/>
      <sheetName val="S &amp; M"/>
      <sheetName val="ENGERGY"/>
      <sheetName val="POM"/>
      <sheetName val="FIXED CHARGES"/>
      <sheetName val="PAYROLL"/>
      <sheetName val="PROFIT &amp; LOSS 10 YEARS"/>
      <sheetName val="CASH FLOW 10 YEARS"/>
      <sheetName val="BALANCE SHEET 10 YEARS"/>
      <sheetName val="Meeting Room Optimistic"/>
      <sheetName val="RATIOS"/>
      <sheetName val="EQUITY ANALYSIS"/>
    </sheetNames>
    <sheetDataSet>
      <sheetData sheetId="0">
        <row r="20">
          <cell r="B20" t="str">
            <v>Awarta Nusa Dua Resort &amp; Villas</v>
          </cell>
        </row>
      </sheetData>
      <sheetData sheetId="1"/>
      <sheetData sheetId="2"/>
      <sheetData sheetId="3"/>
      <sheetData sheetId="4">
        <row r="16">
          <cell r="D16" t="str">
            <v>Land Lease Hold</v>
          </cell>
        </row>
        <row r="17">
          <cell r="D17" t="str">
            <v>Building &amp; MEP</v>
          </cell>
        </row>
        <row r="18">
          <cell r="D18" t="str">
            <v>Furniture, Fixture &amp; Rquioment</v>
          </cell>
        </row>
        <row r="19">
          <cell r="D19" t="str">
            <v>Operating Equipment</v>
          </cell>
        </row>
      </sheetData>
      <sheetData sheetId="5"/>
      <sheetData sheetId="6"/>
      <sheetData sheetId="7">
        <row r="15">
          <cell r="L15">
            <v>0</v>
          </cell>
        </row>
        <row r="16">
          <cell r="L16">
            <v>0</v>
          </cell>
        </row>
        <row r="250">
          <cell r="E250">
            <v>0</v>
          </cell>
          <cell r="F250">
            <v>0</v>
          </cell>
          <cell r="G250">
            <v>0</v>
          </cell>
          <cell r="H250">
            <v>0</v>
          </cell>
          <cell r="I250">
            <v>0</v>
          </cell>
          <cell r="J250">
            <v>0</v>
          </cell>
          <cell r="K250">
            <v>0</v>
          </cell>
          <cell r="L250">
            <v>0</v>
          </cell>
          <cell r="M250">
            <v>0</v>
          </cell>
          <cell r="N250">
            <v>0</v>
          </cell>
          <cell r="O250">
            <v>0</v>
          </cell>
          <cell r="P250">
            <v>0</v>
          </cell>
          <cell r="R250">
            <v>0</v>
          </cell>
          <cell r="S250">
            <v>0</v>
          </cell>
          <cell r="T250">
            <v>0</v>
          </cell>
          <cell r="U250">
            <v>0</v>
          </cell>
          <cell r="V250">
            <v>0</v>
          </cell>
          <cell r="W250">
            <v>0</v>
          </cell>
          <cell r="X250">
            <v>0</v>
          </cell>
          <cell r="Y250">
            <v>0</v>
          </cell>
          <cell r="Z250">
            <v>0</v>
          </cell>
          <cell r="AA250">
            <v>0</v>
          </cell>
        </row>
      </sheetData>
      <sheetData sheetId="8">
        <row r="197">
          <cell r="Q197">
            <v>0</v>
          </cell>
        </row>
        <row r="198">
          <cell r="Q198">
            <v>0</v>
          </cell>
        </row>
        <row r="199">
          <cell r="Q199">
            <v>0</v>
          </cell>
        </row>
        <row r="200">
          <cell r="Q200">
            <v>0</v>
          </cell>
        </row>
        <row r="201">
          <cell r="Q201">
            <v>0</v>
          </cell>
        </row>
        <row r="202">
          <cell r="Q202">
            <v>0</v>
          </cell>
        </row>
        <row r="203">
          <cell r="Q203">
            <v>0</v>
          </cell>
        </row>
        <row r="204">
          <cell r="Q204">
            <v>0</v>
          </cell>
        </row>
        <row r="205">
          <cell r="Q205">
            <v>0</v>
          </cell>
        </row>
        <row r="206">
          <cell r="Q206">
            <v>0</v>
          </cell>
        </row>
        <row r="207">
          <cell r="Q207">
            <v>0</v>
          </cell>
        </row>
        <row r="208">
          <cell r="Q208">
            <v>0</v>
          </cell>
        </row>
        <row r="210">
          <cell r="Q210">
            <v>0</v>
          </cell>
        </row>
        <row r="211">
          <cell r="Q211">
            <v>0</v>
          </cell>
          <cell r="R211">
            <v>0</v>
          </cell>
          <cell r="S211">
            <v>0</v>
          </cell>
        </row>
      </sheetData>
      <sheetData sheetId="9"/>
      <sheetData sheetId="10"/>
      <sheetData sheetId="11"/>
      <sheetData sheetId="12">
        <row r="56">
          <cell r="E56">
            <v>0</v>
          </cell>
          <cell r="F56">
            <v>0</v>
          </cell>
          <cell r="G56">
            <v>0</v>
          </cell>
          <cell r="H56">
            <v>0</v>
          </cell>
          <cell r="I56">
            <v>0</v>
          </cell>
          <cell r="J56">
            <v>0</v>
          </cell>
          <cell r="K56">
            <v>0</v>
          </cell>
          <cell r="L56">
            <v>0</v>
          </cell>
          <cell r="M56">
            <v>0</v>
          </cell>
          <cell r="N56">
            <v>0</v>
          </cell>
          <cell r="O56">
            <v>0</v>
          </cell>
          <cell r="P56">
            <v>0</v>
          </cell>
          <cell r="R56">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Tahoma"/>
        <a:ea typeface="Tahoma"/>
        <a:cs typeface="Tahoma"/>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Tahoma"/>
        <a:ea typeface="Tahoma"/>
        <a:cs typeface="Tahoma"/>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sphmhospitality.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2.xml"/></Relationships>
</file>

<file path=xl/worksheets/_rels/sheet3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1.bin"/><Relationship Id="rId1" Type="http://schemas.openxmlformats.org/officeDocument/2006/relationships/hyperlink" Target="https://www.vertex42.com/ExcelTemplates/balloon-loan-calculator.html"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
  <sheetViews>
    <sheetView showGridLines="0" tabSelected="1" workbookViewId="0"/>
  </sheetViews>
  <sheetFormatPr defaultRowHeight="21" customHeight="1"/>
  <cols>
    <col min="1" max="16384" width="9.33203125" style="449"/>
  </cols>
  <sheetData>
    <row r="1" spans="1:9" s="767" customFormat="1" ht="39" customHeight="1"/>
    <row r="2" spans="1:9" s="769" customFormat="1" ht="30" customHeight="1">
      <c r="A2" s="768" t="s">
        <v>613</v>
      </c>
      <c r="C2" s="770"/>
      <c r="D2" s="771"/>
      <c r="E2" s="771"/>
      <c r="F2" s="771"/>
      <c r="G2" s="771"/>
      <c r="H2" s="771"/>
    </row>
    <row r="3" spans="1:9" s="772" customFormat="1" ht="45" customHeight="1">
      <c r="B3" s="773" t="s">
        <v>611</v>
      </c>
      <c r="C3" s="857"/>
      <c r="D3" s="774"/>
      <c r="E3" s="774"/>
      <c r="F3" s="774"/>
      <c r="G3" s="774"/>
      <c r="H3" s="774"/>
      <c r="I3" s="775" t="s">
        <v>612</v>
      </c>
    </row>
  </sheetData>
  <sheetProtection password="8407" sheet="1" objects="1" scenarios="1"/>
  <hyperlinks>
    <hyperlink ref="I3" r:id="rId1" display="info@sphmhospitality.com "/>
  </hyperlinks>
  <pageMargins left="0.11811023622047245" right="0" top="1.1417322834645669" bottom="0.74803149606299213" header="0.31496062992125984" footer="0.31496062992125984"/>
  <pageSetup scale="78" orientation="landscape" r:id="rId2"/>
  <headerFooter>
    <oddFooter>&amp;LPrepared by: Drs. Agustinus Agus Purwanto, SE MM CHA</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pageSetUpPr autoPageBreaks="0"/>
  </sheetPr>
  <dimension ref="C1:P43"/>
  <sheetViews>
    <sheetView showGridLines="0" zoomScaleNormal="100" zoomScaleSheetLayoutView="85" workbookViewId="0">
      <selection activeCell="A3" sqref="A3"/>
    </sheetView>
  </sheetViews>
  <sheetFormatPr defaultColWidth="11.6640625" defaultRowHeight="10.5" customHeight="1"/>
  <cols>
    <col min="1" max="1" width="3.83203125" customWidth="1"/>
    <col min="2" max="5" width="5.6640625" customWidth="1"/>
    <col min="7" max="7" width="13.6640625" customWidth="1"/>
    <col min="8" max="9" width="12.83203125" customWidth="1"/>
    <col min="10" max="14" width="16" customWidth="1"/>
    <col min="15" max="15" width="3.83203125" customWidth="1"/>
    <col min="17" max="17" width="32.1640625" customWidth="1"/>
    <col min="19" max="19" width="11.6640625" customWidth="1"/>
  </cols>
  <sheetData>
    <row r="1" spans="3:8" s="871" customFormat="1" ht="39" customHeight="1"/>
    <row r="2" spans="3:8" s="872" customFormat="1" ht="30" customHeight="1">
      <c r="C2" s="873"/>
      <c r="D2" s="874"/>
      <c r="E2" s="874"/>
      <c r="F2" s="874"/>
      <c r="G2" s="874"/>
      <c r="H2" s="874"/>
    </row>
    <row r="3" spans="3:8" s="875" customFormat="1" ht="45" customHeight="1">
      <c r="C3" s="857"/>
      <c r="D3" s="876"/>
      <c r="E3" s="876"/>
      <c r="F3" s="876"/>
      <c r="G3" s="876"/>
      <c r="H3" s="876"/>
    </row>
    <row r="4" spans="3:8" ht="15" customHeight="1"/>
    <row r="5" spans="3:8" ht="15" customHeight="1"/>
    <row r="6" spans="3:8" ht="15" customHeight="1"/>
    <row r="7" spans="3:8" ht="15" customHeight="1"/>
    <row r="9" spans="3:8" ht="4.9000000000000004" customHeight="1"/>
    <row r="11" spans="3:8" ht="12.75" customHeight="1"/>
    <row r="19" spans="16:16" ht="6.6" customHeight="1"/>
    <row r="20" spans="16:16" ht="10.5" hidden="1" customHeight="1"/>
    <row r="22" spans="16:16" ht="4.1500000000000004" customHeight="1"/>
    <row r="24" spans="16:16" ht="3" customHeight="1"/>
    <row r="25" spans="16:16">
      <c r="P25" s="928"/>
    </row>
    <row r="35" ht="12" hidden="1" customHeight="1" thickTop="1" thickBot="1"/>
    <row r="41" ht="6.6" customHeight="1"/>
    <row r="42" ht="11.45" customHeight="1"/>
    <row r="43" ht="4.1500000000000004" customHeight="1"/>
  </sheetData>
  <sheetProtection password="8B82" sheet="1" objects="1" scenarios="1"/>
  <pageMargins left="0.59055118110236227" right="0" top="0.59055118110236227" bottom="0.39370078740157483" header="0" footer="0.31496062992125984"/>
  <pageSetup paperSize="9" scale="105" orientation="landscape" r:id="rId1"/>
  <headerFooter>
    <oddFooter>&amp;L&amp;12Prepared by: Drs. Agustinus Agus Purwanto, SE MM CHA&amp;C&amp;12Valuation&amp;R&amp;D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F0"/>
  </sheetPr>
  <dimension ref="A1:FK150"/>
  <sheetViews>
    <sheetView showGridLines="0" zoomScaleNormal="100" zoomScaleSheetLayoutView="85" workbookViewId="0">
      <selection activeCell="A4" sqref="A4"/>
    </sheetView>
  </sheetViews>
  <sheetFormatPr defaultColWidth="9" defaultRowHeight="10.15" customHeight="1"/>
  <cols>
    <col min="1" max="1" width="3.33203125" customWidth="1"/>
    <col min="2" max="2" width="2" customWidth="1"/>
    <col min="3" max="18" width="9" customWidth="1"/>
    <col min="19" max="19" width="1.1640625" customWidth="1"/>
    <col min="20" max="35" width="9" customWidth="1"/>
    <col min="37" max="37" width="9" hidden="1" customWidth="1"/>
    <col min="40" max="40" width="15.83203125" bestFit="1" customWidth="1"/>
    <col min="41" max="41" width="11.1640625" bestFit="1" customWidth="1"/>
  </cols>
  <sheetData>
    <row r="1" spans="1:37" s="871" customFormat="1" ht="39" customHeight="1"/>
    <row r="2" spans="1:37" s="872" customFormat="1" ht="30" customHeight="1">
      <c r="C2" s="873"/>
      <c r="D2" s="874"/>
      <c r="E2" s="874"/>
      <c r="F2" s="874"/>
      <c r="G2" s="874"/>
      <c r="H2" s="874"/>
    </row>
    <row r="3" spans="1:37" s="875" customFormat="1" ht="45" customHeight="1">
      <c r="C3" s="857"/>
      <c r="D3" s="876"/>
      <c r="E3" s="876"/>
      <c r="F3" s="876"/>
      <c r="G3" s="876"/>
      <c r="H3" s="876"/>
    </row>
    <row r="4" spans="1:37" ht="15" customHeight="1">
      <c r="A4" s="64"/>
      <c r="B4" s="64"/>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row>
    <row r="5" spans="1:37" ht="15" customHeight="1">
      <c r="A5" s="64"/>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row>
    <row r="6" spans="1:37" ht="15" customHeight="1">
      <c r="A6" s="64"/>
      <c r="B6" s="64"/>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row>
    <row r="7" spans="1:37" ht="15" customHeight="1">
      <c r="A7" s="64"/>
      <c r="B7" s="64"/>
      <c r="C7" s="64"/>
      <c r="D7" s="64"/>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row>
    <row r="8" spans="1:37" ht="15" customHeight="1">
      <c r="A8" s="64"/>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64"/>
      <c r="AH8" s="64"/>
      <c r="AI8" s="64"/>
      <c r="AJ8" s="64"/>
      <c r="AK8" s="64"/>
    </row>
    <row r="9" spans="1:37" ht="13.9" customHeight="1">
      <c r="A9" s="64"/>
      <c r="B9" s="64"/>
      <c r="C9" s="64"/>
      <c r="D9" s="64"/>
      <c r="E9" s="64"/>
      <c r="F9" s="64"/>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t="e">
        <v>#REF!</v>
      </c>
    </row>
    <row r="10" spans="1:37" ht="13.9" customHeight="1">
      <c r="A10" s="64"/>
      <c r="B10" s="64"/>
      <c r="C10" s="64"/>
      <c r="D10" s="64"/>
      <c r="E10" s="64"/>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row>
    <row r="11" spans="1:37" ht="13.9" customHeight="1">
      <c r="A11" s="64"/>
      <c r="B11" s="64"/>
      <c r="C11" s="64"/>
      <c r="D11" s="64"/>
      <c r="E11" s="64"/>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row>
    <row r="12" spans="1:37" ht="13.9" customHeight="1">
      <c r="A12" s="64"/>
      <c r="B12" s="64"/>
      <c r="C12" s="64"/>
      <c r="D12" s="64"/>
      <c r="E12" s="64"/>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row>
    <row r="13" spans="1:37" ht="13.9" customHeight="1">
      <c r="A13" s="64"/>
      <c r="B13" s="64"/>
      <c r="C13" s="64"/>
      <c r="D13" s="64"/>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row>
    <row r="14" spans="1:37" ht="13.9" customHeight="1">
      <c r="A14" s="64"/>
      <c r="B14" s="64"/>
      <c r="C14" s="64"/>
      <c r="D14" s="64"/>
      <c r="E14" s="64"/>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row>
    <row r="15" spans="1:37" ht="13.9" customHeight="1">
      <c r="A15" s="64"/>
      <c r="B15" s="64"/>
      <c r="C15" s="64"/>
      <c r="D15" s="64"/>
      <c r="E15" s="64"/>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row>
    <row r="16" spans="1:37" ht="13.9" customHeight="1">
      <c r="A16" s="64"/>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row>
    <row r="17" spans="1:37" ht="13.9" customHeight="1">
      <c r="A17" s="64"/>
      <c r="B17" s="64"/>
      <c r="C17" s="64"/>
      <c r="D17" s="64"/>
      <c r="E17" s="64"/>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row>
    <row r="18" spans="1:37" ht="13.9" customHeight="1">
      <c r="A18" s="64"/>
      <c r="B18" s="64"/>
      <c r="C18" s="64"/>
      <c r="D18" s="64"/>
      <c r="E18" s="64"/>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row>
    <row r="19" spans="1:37" ht="13.9" customHeight="1">
      <c r="A19" s="64"/>
      <c r="B19" s="64"/>
      <c r="C19" s="64"/>
      <c r="D19" s="6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row>
    <row r="20" spans="1:37" ht="13.9" customHeight="1">
      <c r="A20" s="64"/>
      <c r="B20" s="64"/>
      <c r="C20" s="64"/>
      <c r="D20" s="64"/>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row>
    <row r="21" spans="1:37" ht="13.9" customHeight="1">
      <c r="A21" s="64"/>
      <c r="B21" s="64"/>
      <c r="C21" s="64"/>
      <c r="D21" s="64"/>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row>
    <row r="22" spans="1:37" ht="13.9" customHeight="1">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row>
    <row r="23" spans="1:37" ht="13.9" customHeight="1">
      <c r="A23" s="64"/>
      <c r="B23" s="64"/>
      <c r="C23" s="64"/>
      <c r="D23" s="64"/>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row>
    <row r="24" spans="1:37" ht="13.9" customHeight="1">
      <c r="A24" s="64"/>
      <c r="B24" s="64"/>
      <c r="C24" s="64"/>
      <c r="D24" s="64"/>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row>
    <row r="25" spans="1:37" ht="13.9" customHeight="1">
      <c r="A25" s="64"/>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row>
    <row r="26" spans="1:37" ht="13.9" customHeight="1">
      <c r="A26" s="64"/>
      <c r="B26" s="64"/>
      <c r="C26" s="64"/>
      <c r="D26" s="64"/>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row>
    <row r="27" spans="1:37" ht="13.9" customHeight="1">
      <c r="A27" s="64"/>
      <c r="B27" s="64"/>
      <c r="C27" s="64"/>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row>
    <row r="28" spans="1:37" ht="5.25" customHeight="1">
      <c r="A28" s="64"/>
      <c r="B28" s="64"/>
      <c r="C28" s="64"/>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row>
    <row r="29" spans="1:37" ht="13.9" customHeight="1">
      <c r="A29" s="64"/>
      <c r="B29" s="64"/>
      <c r="C29" s="64"/>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t="e">
        <v>#REF!</v>
      </c>
    </row>
    <row r="30" spans="1:37" ht="13.9" customHeight="1">
      <c r="A30" s="64"/>
      <c r="B30" s="64"/>
      <c r="C30" s="64"/>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row>
    <row r="31" spans="1:37" ht="13.9" customHeight="1">
      <c r="A31" s="64"/>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row>
    <row r="32" spans="1:37" ht="13.9" customHeight="1">
      <c r="A32" s="64"/>
      <c r="B32" s="64"/>
      <c r="C32" s="64"/>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row>
    <row r="33" spans="1:37" ht="13.9" customHeight="1">
      <c r="A33" s="64"/>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row>
    <row r="34" spans="1:37" ht="13.9" customHeight="1">
      <c r="A34" s="64"/>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row>
    <row r="35" spans="1:37" ht="13.9" customHeight="1">
      <c r="A35" s="64"/>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row>
    <row r="36" spans="1:37" ht="13.9" customHeight="1">
      <c r="A36" s="64"/>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row>
    <row r="37" spans="1:37" ht="13.9" customHeight="1">
      <c r="A37" s="64"/>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row>
    <row r="38" spans="1:37" ht="13.9" customHeight="1">
      <c r="A38" s="64"/>
      <c r="B38" s="64"/>
      <c r="C38" s="64"/>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row>
    <row r="39" spans="1:37" ht="13.9" customHeight="1">
      <c r="A39" s="64"/>
      <c r="B39" s="64"/>
      <c r="C39" s="64"/>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row>
    <row r="40" spans="1:37" ht="13.9" customHeight="1">
      <c r="A40" s="64"/>
      <c r="B40" s="64"/>
      <c r="C40" s="64"/>
      <c r="D40" s="64"/>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row>
    <row r="41" spans="1:37" ht="13.9" customHeight="1">
      <c r="A41" s="64"/>
      <c r="B41" s="64"/>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row>
    <row r="42" spans="1:37" ht="13.9" customHeight="1">
      <c r="A42" s="64"/>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row>
    <row r="43" spans="1:37" ht="13.9" customHeight="1">
      <c r="A43" s="64"/>
      <c r="B43" s="64"/>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row>
    <row r="44" spans="1:37" ht="13.9" customHeight="1">
      <c r="A44" s="64"/>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row>
    <row r="45" spans="1:37" ht="13.9" customHeight="1">
      <c r="A45" s="64"/>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row>
    <row r="46" spans="1:37" ht="13.9" customHeight="1">
      <c r="A46" s="64"/>
      <c r="B46" s="64"/>
      <c r="C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row>
    <row r="47" spans="1:37" ht="13.9" customHeight="1">
      <c r="A47" s="64"/>
      <c r="B47" s="64"/>
      <c r="C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row>
    <row r="48" spans="1:37" ht="5.25" customHeight="1">
      <c r="A48" s="64"/>
      <c r="B48" s="64"/>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row>
    <row r="49" spans="1:37" ht="13.9" customHeight="1">
      <c r="A49" s="64"/>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t="e">
        <v>#REF!</v>
      </c>
    </row>
    <row r="50" spans="1:37" ht="13.9" customHeight="1">
      <c r="A50" s="64"/>
      <c r="B50" s="64"/>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row>
    <row r="51" spans="1:37" ht="13.9" customHeight="1">
      <c r="A51" s="64"/>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row>
    <row r="52" spans="1:37" ht="13.9" customHeight="1">
      <c r="A52" s="64"/>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row>
    <row r="53" spans="1:37" ht="13.9" customHeight="1">
      <c r="A53" s="64"/>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row>
    <row r="54" spans="1:37" ht="13.9" customHeight="1">
      <c r="A54" s="64"/>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row>
    <row r="55" spans="1:37" ht="13.9" customHeight="1">
      <c r="A55" s="64"/>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row>
    <row r="56" spans="1:37" ht="13.9" customHeight="1">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row>
    <row r="57" spans="1:37" ht="13.9" customHeight="1">
      <c r="A57" s="64"/>
      <c r="B57" s="64"/>
      <c r="C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row>
    <row r="58" spans="1:37" ht="13.9" customHeight="1">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row>
    <row r="59" spans="1:37" ht="13.9" customHeight="1">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row>
    <row r="60" spans="1:37" ht="13.9" customHeight="1">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row>
    <row r="61" spans="1:37" ht="13.9" customHeight="1">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row>
    <row r="62" spans="1:37" ht="13.9" customHeight="1">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row>
    <row r="63" spans="1:37" ht="13.9" customHeight="1">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row>
    <row r="64" spans="1:37" ht="13.9" customHeight="1">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row>
    <row r="65" spans="1:37" ht="13.9" customHeight="1">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row>
    <row r="66" spans="1:37" ht="13.9" customHeight="1">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row>
    <row r="67" spans="1:37" ht="13.9" customHeight="1">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row>
    <row r="68" spans="1:37" ht="5.25" customHeight="1">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row>
    <row r="69" spans="1:37" ht="13.9" customHeight="1">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row>
    <row r="70" spans="1:37" ht="13.9" customHeight="1">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t="e">
        <v>#REF!</v>
      </c>
    </row>
    <row r="71" spans="1:37" ht="13.9" customHeight="1">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row>
    <row r="72" spans="1:37" ht="13.9" customHeight="1">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row>
    <row r="73" spans="1:37" ht="13.9" customHeight="1">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row>
    <row r="74" spans="1:37" ht="13.9" customHeight="1">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row>
    <row r="75" spans="1:37" ht="13.9" customHeight="1">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row>
    <row r="76" spans="1:37" ht="13.9" customHeight="1">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row>
    <row r="77" spans="1:37" ht="13.9" customHeight="1">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row>
    <row r="78" spans="1:37" ht="13.9" customHeight="1">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row>
    <row r="79" spans="1:37" ht="13.9" customHeight="1">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row>
    <row r="80" spans="1:37" ht="13.9" customHeight="1">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row>
    <row r="81" spans="1:167" ht="13.9" customHeight="1">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row>
    <row r="82" spans="1:167" ht="13.9" customHeight="1">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row>
    <row r="83" spans="1:167" ht="13.9" customHeight="1">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row>
    <row r="84" spans="1:167" ht="13.9" customHeight="1">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row>
    <row r="85" spans="1:167" ht="13.9" customHeight="1">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row>
    <row r="86" spans="1:167" ht="13.9" customHeight="1">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row>
    <row r="87" spans="1:167" ht="13.9" customHeight="1">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row>
    <row r="88" spans="1:167" ht="5.25" customHeight="1">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row>
    <row r="89" spans="1:167" ht="10.15" customHeight="1">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row>
    <row r="90" spans="1:167" ht="10.15" customHeight="1">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row>
    <row r="91" spans="1:167" ht="10.15" customHeight="1">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O91" s="1050">
        <f>IS!J11</f>
        <v>0</v>
      </c>
      <c r="AP91" s="1050">
        <f>IS!K11</f>
        <v>0</v>
      </c>
      <c r="AQ91" s="1050">
        <f>IS!L11</f>
        <v>0</v>
      </c>
      <c r="AR91" s="1050">
        <f>IS!M11</f>
        <v>0</v>
      </c>
      <c r="AS91" s="1050">
        <f>IS!N11</f>
        <v>0</v>
      </c>
      <c r="AT91" s="1050">
        <f>IS!O11</f>
        <v>0</v>
      </c>
      <c r="AU91" s="1050">
        <f>IS!P11</f>
        <v>0</v>
      </c>
      <c r="AV91" s="1050">
        <f>IS!Q11</f>
        <v>0</v>
      </c>
      <c r="AW91" s="1050">
        <f>IS!R11</f>
        <v>0</v>
      </c>
      <c r="AX91" s="1050">
        <f>IS!S11</f>
        <v>0</v>
      </c>
      <c r="AY91" s="1050">
        <f>IS!T11</f>
        <v>0</v>
      </c>
      <c r="AZ91" s="1050">
        <f>IS!U11</f>
        <v>0</v>
      </c>
      <c r="BA91" s="1050" t="e">
        <f>IS!#REF!</f>
        <v>#REF!</v>
      </c>
      <c r="BB91" s="1050" t="e">
        <f>IS!#REF!</f>
        <v>#REF!</v>
      </c>
      <c r="BC91" s="1050" t="e">
        <f>IS!#REF!</f>
        <v>#REF!</v>
      </c>
      <c r="BD91" s="1050" t="e">
        <f>IS!#REF!</f>
        <v>#REF!</v>
      </c>
      <c r="BE91" s="1050" t="e">
        <f>IS!#REF!</f>
        <v>#REF!</v>
      </c>
      <c r="BF91" s="1050" t="e">
        <f>IS!#REF!</f>
        <v>#REF!</v>
      </c>
      <c r="BG91" s="1050" t="e">
        <f>IS!#REF!</f>
        <v>#REF!</v>
      </c>
      <c r="BH91" s="1050" t="e">
        <f>IS!#REF!</f>
        <v>#REF!</v>
      </c>
      <c r="BI91" s="1050" t="e">
        <f>IS!#REF!</f>
        <v>#REF!</v>
      </c>
      <c r="BJ91" s="1050" t="e">
        <f>IS!#REF!</f>
        <v>#REF!</v>
      </c>
      <c r="BK91" s="1050" t="e">
        <f>IS!#REF!</f>
        <v>#REF!</v>
      </c>
      <c r="BL91" s="1050" t="e">
        <f>IS!#REF!</f>
        <v>#REF!</v>
      </c>
      <c r="BM91" s="1050">
        <f>IS!V11</f>
        <v>0</v>
      </c>
      <c r="BN91" s="1050">
        <f>IS!W11</f>
        <v>0</v>
      </c>
      <c r="BO91" s="1050">
        <f>IS!X11</f>
        <v>0</v>
      </c>
      <c r="BP91" s="1050">
        <f>IS!Y11</f>
        <v>0</v>
      </c>
      <c r="BQ91" s="1050">
        <f>IS!Z11</f>
        <v>0</v>
      </c>
      <c r="BR91" s="1050">
        <f>IS!AA11</f>
        <v>0</v>
      </c>
      <c r="BS91" s="1050">
        <f>IS!AB11</f>
        <v>0</v>
      </c>
      <c r="BT91" s="1050">
        <f>IS!AC11</f>
        <v>0</v>
      </c>
      <c r="BU91" s="1050">
        <f>IS!AD11</f>
        <v>0</v>
      </c>
      <c r="BV91" s="1050">
        <f>IS!AE11</f>
        <v>0</v>
      </c>
      <c r="BW91" s="1050">
        <f>IS!AF11</f>
        <v>0</v>
      </c>
      <c r="BX91" s="1050">
        <f>IS!AG11</f>
        <v>0</v>
      </c>
      <c r="BY91" s="1050">
        <f>IS!AH11</f>
        <v>0</v>
      </c>
      <c r="BZ91" s="1050">
        <f>IS!AI11</f>
        <v>0</v>
      </c>
      <c r="CA91" s="1050">
        <f>IS!AJ11</f>
        <v>0</v>
      </c>
      <c r="CB91" s="1050">
        <f>IS!AK11</f>
        <v>0</v>
      </c>
      <c r="CC91" s="1050">
        <f>IS!AL11</f>
        <v>0</v>
      </c>
      <c r="CD91" s="1050">
        <f>IS!AM11</f>
        <v>0</v>
      </c>
      <c r="CE91" s="1050">
        <f>IS!AN11</f>
        <v>0</v>
      </c>
      <c r="CF91" s="1050">
        <f>IS!AO11</f>
        <v>0</v>
      </c>
      <c r="CG91" s="1050">
        <f>IS!AP11</f>
        <v>0</v>
      </c>
      <c r="CH91" s="1050">
        <f>IS!AQ11</f>
        <v>0</v>
      </c>
      <c r="CI91" s="1050">
        <f>IS!AR11</f>
        <v>0</v>
      </c>
      <c r="CJ91" s="1050">
        <f>IS!AS11</f>
        <v>0</v>
      </c>
      <c r="CK91" s="1050">
        <f>IS!AT11</f>
        <v>0</v>
      </c>
      <c r="CL91" s="1050">
        <f>IS!AU11</f>
        <v>0</v>
      </c>
      <c r="CM91" s="1050">
        <f>IS!AV11</f>
        <v>0</v>
      </c>
      <c r="CN91" s="1050">
        <f>IS!AW11</f>
        <v>0</v>
      </c>
      <c r="CO91" s="1050">
        <f>IS!AX11</f>
        <v>0</v>
      </c>
      <c r="CP91" s="1050">
        <f>IS!AY11</f>
        <v>0</v>
      </c>
      <c r="CQ91" s="1050">
        <f>IS!AZ11</f>
        <v>0</v>
      </c>
      <c r="CR91" s="1050">
        <f>IS!BA11</f>
        <v>0</v>
      </c>
      <c r="CS91" s="1050">
        <f>IS!BB11</f>
        <v>0</v>
      </c>
      <c r="CT91" s="1050">
        <f>IS!BC11</f>
        <v>0</v>
      </c>
      <c r="CU91" s="1050">
        <f>IS!BD11</f>
        <v>0</v>
      </c>
      <c r="CV91" s="1050">
        <f>IS!BE11</f>
        <v>0</v>
      </c>
      <c r="CW91" s="1050"/>
      <c r="CX91" s="1050"/>
      <c r="CY91" s="1050"/>
      <c r="CZ91" s="1050"/>
      <c r="DA91" s="1050"/>
      <c r="DB91" s="1050"/>
      <c r="DC91" s="1050"/>
      <c r="DD91" s="1050"/>
      <c r="DE91" s="1050"/>
      <c r="DF91" s="1050"/>
      <c r="DG91" s="1050"/>
      <c r="DH91" s="1050"/>
      <c r="DI91" s="1050"/>
      <c r="DJ91" s="1050"/>
      <c r="DK91" s="1050"/>
      <c r="DL91" s="1050"/>
      <c r="DM91" s="1050"/>
      <c r="DN91" s="1050"/>
      <c r="DO91" s="1050"/>
      <c r="DP91" s="1050"/>
      <c r="DQ91" s="1050"/>
      <c r="DR91" s="1050"/>
      <c r="DS91" s="1050"/>
      <c r="DT91" s="1050"/>
      <c r="DU91" s="1050"/>
      <c r="DV91" s="1050"/>
      <c r="DW91" s="1050"/>
      <c r="DX91" s="1050"/>
      <c r="DY91" s="1050"/>
      <c r="DZ91" s="1050"/>
      <c r="EA91" s="1050"/>
      <c r="EB91" s="1050"/>
      <c r="EC91" s="1050"/>
      <c r="ED91" s="1050"/>
      <c r="EE91" s="1050"/>
      <c r="EF91" s="1050"/>
      <c r="EG91" s="1050"/>
      <c r="EH91" s="1050"/>
      <c r="EI91" s="1050"/>
      <c r="EJ91" s="1050"/>
      <c r="EK91" s="1050"/>
      <c r="EL91" s="1050"/>
      <c r="EM91" s="1050"/>
      <c r="EN91" s="1050"/>
      <c r="EO91" s="1050"/>
      <c r="EP91" s="1050"/>
      <c r="EQ91" s="1050"/>
      <c r="ER91" s="1050"/>
      <c r="ES91" s="1050"/>
      <c r="ET91" s="1050"/>
      <c r="EU91" s="1050"/>
      <c r="EV91" s="1050"/>
      <c r="EW91" s="1050"/>
      <c r="EX91" s="1050"/>
      <c r="EY91" s="1050"/>
      <c r="EZ91" s="1050"/>
      <c r="FA91" s="1050"/>
      <c r="FB91" s="1050"/>
      <c r="FC91" s="1050"/>
      <c r="FD91" s="1050"/>
      <c r="FE91" s="1050"/>
      <c r="FF91" s="1050"/>
      <c r="FG91" s="1050"/>
      <c r="FH91" s="1050"/>
      <c r="FI91" s="1050"/>
      <c r="FJ91" s="1050"/>
      <c r="FK91" s="1050"/>
    </row>
    <row r="92" spans="1:167" ht="10.15" customHeight="1">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row>
    <row r="93" spans="1:167" ht="10.15" customHeight="1">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N93" t="s">
        <v>604</v>
      </c>
      <c r="AO93" s="858">
        <f>CF!I100/1000000</f>
        <v>0</v>
      </c>
      <c r="AP93" s="858">
        <f>CF!J100/1000000</f>
        <v>0</v>
      </c>
      <c r="AQ93" s="858">
        <f>CF!K100/1000000</f>
        <v>0</v>
      </c>
      <c r="AR93" s="858">
        <f>CF!L100/1000000</f>
        <v>0</v>
      </c>
      <c r="AS93" s="858">
        <f>CF!M100/1000000</f>
        <v>0</v>
      </c>
      <c r="AT93" s="858">
        <f>CF!N100/1000000</f>
        <v>0</v>
      </c>
      <c r="AU93" s="858">
        <f>CF!O100/1000000</f>
        <v>0</v>
      </c>
      <c r="AV93" s="858">
        <f>CF!P100/1000000</f>
        <v>0</v>
      </c>
      <c r="AW93" s="858">
        <f>CF!Q100/1000000</f>
        <v>0</v>
      </c>
      <c r="AX93" s="858">
        <f>CF!R100/1000000</f>
        <v>0</v>
      </c>
      <c r="AY93" s="858">
        <f>CF!S100/1000000</f>
        <v>0</v>
      </c>
      <c r="AZ93" s="858">
        <f>CF!T100/1000000</f>
        <v>0</v>
      </c>
      <c r="BA93" s="858">
        <f>CF!U100/1000000</f>
        <v>0</v>
      </c>
      <c r="BB93" s="858">
        <f>CF!V100/1000000</f>
        <v>0</v>
      </c>
      <c r="BC93" s="858">
        <f>CF!W100/1000000</f>
        <v>0</v>
      </c>
      <c r="BD93" s="858">
        <f>CF!X100/1000000</f>
        <v>0</v>
      </c>
      <c r="BE93" s="858">
        <f>CF!Y100/1000000</f>
        <v>0</v>
      </c>
      <c r="BF93" s="858">
        <f>CF!Z100/1000000</f>
        <v>0</v>
      </c>
      <c r="BG93" s="858">
        <f>CF!AA100/1000000</f>
        <v>0</v>
      </c>
      <c r="BH93" s="858">
        <f>CF!AB100/1000000</f>
        <v>0</v>
      </c>
      <c r="BI93" s="858">
        <f>CF!AC100/1000000</f>
        <v>0</v>
      </c>
      <c r="BJ93" s="858">
        <f>CF!AD100/1000000</f>
        <v>0</v>
      </c>
      <c r="BK93" s="858">
        <f>CF!AE100/1000000</f>
        <v>0</v>
      </c>
      <c r="BL93" s="858">
        <f>CF!AF100/1000000</f>
        <v>0</v>
      </c>
      <c r="BM93" s="858">
        <f>CF!AG100/1000000</f>
        <v>0</v>
      </c>
      <c r="BN93" s="858">
        <f>CF!AH100/1000000</f>
        <v>0</v>
      </c>
      <c r="BO93" s="858">
        <f>CF!AI100/1000000</f>
        <v>0</v>
      </c>
      <c r="BP93" s="858">
        <f>CF!AJ100/1000000</f>
        <v>0</v>
      </c>
      <c r="BQ93" s="858">
        <f>CF!AK100/1000000</f>
        <v>0</v>
      </c>
      <c r="BR93" s="858">
        <f>CF!AL100/1000000</f>
        <v>0</v>
      </c>
      <c r="BS93" s="858">
        <f>CF!AM100/1000000</f>
        <v>0</v>
      </c>
      <c r="BT93" s="858">
        <f>CF!AN100/1000000</f>
        <v>0</v>
      </c>
      <c r="BU93" s="858">
        <f>CF!AO100/1000000</f>
        <v>0</v>
      </c>
      <c r="BV93" s="858">
        <f>CF!AP100/1000000</f>
        <v>0</v>
      </c>
      <c r="BW93" s="858">
        <f>CF!AQ100/1000000</f>
        <v>0</v>
      </c>
      <c r="BX93" s="858">
        <f>CF!AR100/1000000</f>
        <v>0</v>
      </c>
      <c r="BY93" s="858">
        <f>CF!AS100/1000000</f>
        <v>0</v>
      </c>
      <c r="BZ93" s="858">
        <f>CF!AT100/1000000</f>
        <v>0</v>
      </c>
      <c r="CA93" s="858">
        <f>CF!AU100/1000000</f>
        <v>0</v>
      </c>
      <c r="CB93" s="858">
        <f>CF!AV100/1000000</f>
        <v>0</v>
      </c>
      <c r="CC93" s="858">
        <f>CF!AW100/1000000</f>
        <v>0</v>
      </c>
      <c r="CD93" s="858">
        <f>CF!AX100/1000000</f>
        <v>0</v>
      </c>
      <c r="CE93" s="858">
        <f>CF!AY100/1000000</f>
        <v>0</v>
      </c>
      <c r="CF93" s="858">
        <f>CF!AZ100/1000000</f>
        <v>0</v>
      </c>
      <c r="CG93" s="858">
        <f>CF!BA100/1000000</f>
        <v>0</v>
      </c>
      <c r="CH93" s="858">
        <f>CF!BB100/1000000</f>
        <v>0</v>
      </c>
      <c r="CI93" s="858">
        <f>CF!BC100/1000000</f>
        <v>0</v>
      </c>
      <c r="CJ93" s="858">
        <f>CF!BD100/1000000</f>
        <v>0</v>
      </c>
      <c r="CK93" s="858">
        <f>CF!BE100/1000000</f>
        <v>0</v>
      </c>
      <c r="CL93" s="858">
        <f>CF!BF100/1000000</f>
        <v>0</v>
      </c>
      <c r="CM93" s="858">
        <f>CF!BG100/1000000</f>
        <v>0</v>
      </c>
      <c r="CN93" s="858">
        <f>CF!BH100/1000000</f>
        <v>0</v>
      </c>
      <c r="CO93" s="858">
        <f>CF!BI100/1000000</f>
        <v>0</v>
      </c>
      <c r="CP93" s="858">
        <f>CF!BJ100/1000000</f>
        <v>0</v>
      </c>
      <c r="CQ93" s="858">
        <f>CF!BK100/1000000</f>
        <v>0</v>
      </c>
      <c r="CR93" s="858">
        <f>CF!BL100/1000000</f>
        <v>0</v>
      </c>
      <c r="CS93" s="858">
        <f>CF!BM100/1000000</f>
        <v>0</v>
      </c>
      <c r="CT93" s="858">
        <f>CF!BN100/1000000</f>
        <v>0</v>
      </c>
      <c r="CU93" s="858">
        <f>CF!BO100/1000000</f>
        <v>0</v>
      </c>
      <c r="CV93" s="858">
        <f>CF!BP100/1000000</f>
        <v>0</v>
      </c>
      <c r="CW93" s="858"/>
      <c r="CX93" s="858"/>
      <c r="CY93" s="858"/>
      <c r="CZ93" s="858"/>
      <c r="DA93" s="858"/>
      <c r="DB93" s="858"/>
      <c r="DC93" s="858"/>
      <c r="DD93" s="858"/>
      <c r="DE93" s="858"/>
      <c r="DF93" s="858"/>
      <c r="DG93" s="858"/>
      <c r="DH93" s="858"/>
      <c r="DI93" s="858"/>
      <c r="DJ93" s="858"/>
      <c r="DK93" s="858"/>
      <c r="DL93" s="858"/>
      <c r="DM93" s="858"/>
      <c r="DN93" s="858"/>
      <c r="DO93" s="858"/>
      <c r="DP93" s="858"/>
      <c r="DQ93" s="858"/>
      <c r="DR93" s="858"/>
      <c r="DS93" s="858"/>
      <c r="DT93" s="858"/>
      <c r="DU93" s="858"/>
      <c r="DV93" s="858"/>
      <c r="DW93" s="858"/>
      <c r="DX93" s="858"/>
      <c r="DY93" s="858"/>
      <c r="DZ93" s="858"/>
      <c r="EA93" s="858"/>
      <c r="EB93" s="858"/>
      <c r="EC93" s="858"/>
      <c r="ED93" s="858"/>
      <c r="EE93" s="858"/>
      <c r="EF93" s="858"/>
      <c r="EG93" s="858"/>
      <c r="EH93" s="858"/>
      <c r="EI93" s="858"/>
      <c r="EJ93" s="858"/>
      <c r="EK93" s="858"/>
      <c r="EL93" s="858"/>
      <c r="EM93" s="858"/>
      <c r="EN93" s="858"/>
      <c r="EO93" s="858"/>
      <c r="EP93" s="858"/>
      <c r="EQ93" s="858"/>
      <c r="ER93" s="858"/>
      <c r="ES93" s="858"/>
      <c r="ET93" s="858"/>
      <c r="EU93" s="858"/>
      <c r="EV93" s="858"/>
      <c r="EW93" s="858"/>
      <c r="EX93" s="858"/>
      <c r="EY93" s="858"/>
      <c r="EZ93" s="858"/>
      <c r="FA93" s="858"/>
      <c r="FB93" s="858"/>
      <c r="FC93" s="858"/>
      <c r="FD93" s="858"/>
      <c r="FE93" s="858"/>
      <c r="FF93" s="858"/>
      <c r="FG93" s="858"/>
      <c r="FH93" s="858"/>
      <c r="FI93" s="858"/>
      <c r="FJ93" s="858"/>
      <c r="FK93" s="858"/>
    </row>
    <row r="94" spans="1:167" ht="10.15" customHeight="1">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row>
    <row r="95" spans="1:167" ht="10.15" customHeight="1">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row>
    <row r="96" spans="1:167" ht="10.15" customHeight="1">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O96" s="1050">
        <f>AO91</f>
        <v>0</v>
      </c>
      <c r="AP96" s="1050">
        <f t="shared" ref="AP96:CV96" si="0">AP91</f>
        <v>0</v>
      </c>
      <c r="AQ96" s="1050">
        <f t="shared" si="0"/>
        <v>0</v>
      </c>
      <c r="AR96" s="1050">
        <f t="shared" si="0"/>
        <v>0</v>
      </c>
      <c r="AS96" s="1050">
        <f t="shared" si="0"/>
        <v>0</v>
      </c>
      <c r="AT96" s="1050">
        <f t="shared" si="0"/>
        <v>0</v>
      </c>
      <c r="AU96" s="1050">
        <f t="shared" si="0"/>
        <v>0</v>
      </c>
      <c r="AV96" s="1050">
        <f t="shared" si="0"/>
        <v>0</v>
      </c>
      <c r="AW96" s="1050">
        <f t="shared" si="0"/>
        <v>0</v>
      </c>
      <c r="AX96" s="1050">
        <f t="shared" si="0"/>
        <v>0</v>
      </c>
      <c r="AY96" s="1050">
        <f t="shared" si="0"/>
        <v>0</v>
      </c>
      <c r="AZ96" s="1050">
        <f t="shared" si="0"/>
        <v>0</v>
      </c>
      <c r="BA96" s="1050" t="e">
        <f t="shared" si="0"/>
        <v>#REF!</v>
      </c>
      <c r="BB96" s="1050" t="e">
        <f t="shared" si="0"/>
        <v>#REF!</v>
      </c>
      <c r="BC96" s="1050" t="e">
        <f t="shared" si="0"/>
        <v>#REF!</v>
      </c>
      <c r="BD96" s="1050" t="e">
        <f t="shared" si="0"/>
        <v>#REF!</v>
      </c>
      <c r="BE96" s="1050" t="e">
        <f t="shared" si="0"/>
        <v>#REF!</v>
      </c>
      <c r="BF96" s="1050" t="e">
        <f t="shared" si="0"/>
        <v>#REF!</v>
      </c>
      <c r="BG96" s="1050" t="e">
        <f t="shared" si="0"/>
        <v>#REF!</v>
      </c>
      <c r="BH96" s="1050" t="e">
        <f t="shared" si="0"/>
        <v>#REF!</v>
      </c>
      <c r="BI96" s="1050" t="e">
        <f t="shared" si="0"/>
        <v>#REF!</v>
      </c>
      <c r="BJ96" s="1050" t="e">
        <f t="shared" si="0"/>
        <v>#REF!</v>
      </c>
      <c r="BK96" s="1050" t="e">
        <f t="shared" si="0"/>
        <v>#REF!</v>
      </c>
      <c r="BL96" s="1050" t="e">
        <f t="shared" si="0"/>
        <v>#REF!</v>
      </c>
      <c r="BM96" s="1050">
        <f t="shared" si="0"/>
        <v>0</v>
      </c>
      <c r="BN96" s="1050">
        <f t="shared" si="0"/>
        <v>0</v>
      </c>
      <c r="BO96" s="1050">
        <f t="shared" si="0"/>
        <v>0</v>
      </c>
      <c r="BP96" s="1050">
        <f t="shared" si="0"/>
        <v>0</v>
      </c>
      <c r="BQ96" s="1050">
        <f t="shared" si="0"/>
        <v>0</v>
      </c>
      <c r="BR96" s="1050">
        <f t="shared" si="0"/>
        <v>0</v>
      </c>
      <c r="BS96" s="1050">
        <f t="shared" si="0"/>
        <v>0</v>
      </c>
      <c r="BT96" s="1050">
        <f t="shared" si="0"/>
        <v>0</v>
      </c>
      <c r="BU96" s="1050">
        <f t="shared" si="0"/>
        <v>0</v>
      </c>
      <c r="BV96" s="1050">
        <f t="shared" si="0"/>
        <v>0</v>
      </c>
      <c r="BW96" s="1050">
        <f t="shared" si="0"/>
        <v>0</v>
      </c>
      <c r="BX96" s="1050">
        <f t="shared" si="0"/>
        <v>0</v>
      </c>
      <c r="BY96" s="1050">
        <f t="shared" si="0"/>
        <v>0</v>
      </c>
      <c r="BZ96" s="1050">
        <f t="shared" si="0"/>
        <v>0</v>
      </c>
      <c r="CA96" s="1050">
        <f t="shared" si="0"/>
        <v>0</v>
      </c>
      <c r="CB96" s="1050">
        <f t="shared" si="0"/>
        <v>0</v>
      </c>
      <c r="CC96" s="1050">
        <f t="shared" si="0"/>
        <v>0</v>
      </c>
      <c r="CD96" s="1050">
        <f t="shared" si="0"/>
        <v>0</v>
      </c>
      <c r="CE96" s="1050">
        <f t="shared" si="0"/>
        <v>0</v>
      </c>
      <c r="CF96" s="1050">
        <f t="shared" si="0"/>
        <v>0</v>
      </c>
      <c r="CG96" s="1050">
        <f t="shared" si="0"/>
        <v>0</v>
      </c>
      <c r="CH96" s="1050">
        <f t="shared" si="0"/>
        <v>0</v>
      </c>
      <c r="CI96" s="1050">
        <f t="shared" si="0"/>
        <v>0</v>
      </c>
      <c r="CJ96" s="1050">
        <f t="shared" si="0"/>
        <v>0</v>
      </c>
      <c r="CK96" s="1050">
        <f t="shared" si="0"/>
        <v>0</v>
      </c>
      <c r="CL96" s="1050">
        <f t="shared" si="0"/>
        <v>0</v>
      </c>
      <c r="CM96" s="1050">
        <f t="shared" si="0"/>
        <v>0</v>
      </c>
      <c r="CN96" s="1050">
        <f t="shared" si="0"/>
        <v>0</v>
      </c>
      <c r="CO96" s="1050">
        <f t="shared" si="0"/>
        <v>0</v>
      </c>
      <c r="CP96" s="1050">
        <f t="shared" si="0"/>
        <v>0</v>
      </c>
      <c r="CQ96" s="1050">
        <f t="shared" si="0"/>
        <v>0</v>
      </c>
      <c r="CR96" s="1050">
        <f t="shared" si="0"/>
        <v>0</v>
      </c>
      <c r="CS96" s="1050">
        <f t="shared" si="0"/>
        <v>0</v>
      </c>
      <c r="CT96" s="1050">
        <f t="shared" si="0"/>
        <v>0</v>
      </c>
      <c r="CU96" s="1050">
        <f t="shared" si="0"/>
        <v>0</v>
      </c>
      <c r="CV96" s="1050">
        <f t="shared" si="0"/>
        <v>0</v>
      </c>
    </row>
    <row r="97" spans="1:100" ht="10.15" customHeight="1">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N97" t="s">
        <v>35</v>
      </c>
      <c r="AO97" s="858">
        <f>IS!J26/1000000</f>
        <v>0</v>
      </c>
      <c r="AP97" s="858">
        <f>IS!K26/1000000</f>
        <v>0</v>
      </c>
      <c r="AQ97" s="858">
        <f>IS!L26/1000000</f>
        <v>0</v>
      </c>
      <c r="AR97" s="858">
        <f>IS!M26/1000000</f>
        <v>0</v>
      </c>
      <c r="AS97" s="858">
        <f>IS!N26/1000000</f>
        <v>0</v>
      </c>
      <c r="AT97" s="858">
        <f>IS!O26/1000000</f>
        <v>0</v>
      </c>
      <c r="AU97" s="858">
        <f>IS!P26/1000000</f>
        <v>0</v>
      </c>
      <c r="AV97" s="858">
        <f>IS!Q26/1000000</f>
        <v>0</v>
      </c>
      <c r="AW97" s="858">
        <f>IS!R26/1000000</f>
        <v>0</v>
      </c>
      <c r="AX97" s="858">
        <f>IS!S26/1000000</f>
        <v>0</v>
      </c>
      <c r="AY97" s="858">
        <f>IS!T26/1000000</f>
        <v>0</v>
      </c>
      <c r="AZ97" s="858">
        <f>IS!U26/1000000</f>
        <v>0</v>
      </c>
      <c r="BA97" s="858">
        <f>IS!V26/1000000</f>
        <v>0</v>
      </c>
      <c r="BB97" s="858">
        <f>IS!W26/1000000</f>
        <v>0</v>
      </c>
      <c r="BC97" s="858">
        <f>IS!X26/1000000</f>
        <v>0</v>
      </c>
      <c r="BD97" s="858">
        <f>IS!Y26/1000000</f>
        <v>0</v>
      </c>
      <c r="BE97" s="858">
        <f>IS!Z26/1000000</f>
        <v>0</v>
      </c>
      <c r="BF97" s="858">
        <f>IS!AA26/1000000</f>
        <v>0</v>
      </c>
      <c r="BG97" s="858">
        <f>IS!AB26/1000000</f>
        <v>0</v>
      </c>
      <c r="BH97" s="858">
        <f>IS!AC26/1000000</f>
        <v>0</v>
      </c>
      <c r="BI97" s="858">
        <f>IS!AD26/1000000</f>
        <v>0</v>
      </c>
      <c r="BJ97" s="858">
        <f>IS!AE26/1000000</f>
        <v>0</v>
      </c>
      <c r="BK97" s="858">
        <f>IS!AF26/1000000</f>
        <v>0</v>
      </c>
      <c r="BL97" s="858">
        <f>IS!AG26/1000000</f>
        <v>0</v>
      </c>
      <c r="BM97" s="858">
        <f>IS!AH26/1000000</f>
        <v>0</v>
      </c>
      <c r="BN97" s="858">
        <f>IS!AI26/1000000</f>
        <v>0</v>
      </c>
      <c r="BO97" s="858">
        <f>IS!AJ26/1000000</f>
        <v>0</v>
      </c>
      <c r="BP97" s="858">
        <f>IS!AK26/1000000</f>
        <v>0</v>
      </c>
      <c r="BQ97" s="858">
        <f>IS!AL26/1000000</f>
        <v>0</v>
      </c>
      <c r="BR97" s="858">
        <f>IS!AM26/1000000</f>
        <v>0</v>
      </c>
      <c r="BS97" s="858">
        <f>IS!AN26/1000000</f>
        <v>0</v>
      </c>
      <c r="BT97" s="858">
        <f>IS!AO26/1000000</f>
        <v>0</v>
      </c>
      <c r="BU97" s="858">
        <f>IS!AP26/1000000</f>
        <v>0</v>
      </c>
      <c r="BV97" s="858">
        <f>IS!AQ26/1000000</f>
        <v>0</v>
      </c>
      <c r="BW97" s="858">
        <f>IS!AR26/1000000</f>
        <v>0</v>
      </c>
      <c r="BX97" s="858">
        <f>IS!AS26/1000000</f>
        <v>0</v>
      </c>
      <c r="BY97" s="858">
        <f>IS!AT26/1000000</f>
        <v>0</v>
      </c>
      <c r="BZ97" s="858">
        <f>IS!AU26/1000000</f>
        <v>0</v>
      </c>
      <c r="CA97" s="858">
        <f>IS!AV26/1000000</f>
        <v>0</v>
      </c>
      <c r="CB97" s="858">
        <f>IS!AW26/1000000</f>
        <v>0</v>
      </c>
      <c r="CC97" s="858">
        <f>IS!AX26/1000000</f>
        <v>0</v>
      </c>
      <c r="CD97" s="858">
        <f>IS!AY26/1000000</f>
        <v>0</v>
      </c>
      <c r="CE97" s="858">
        <f>IS!AZ26/1000000</f>
        <v>0</v>
      </c>
      <c r="CF97" s="858">
        <f>IS!BA26/1000000</f>
        <v>0</v>
      </c>
      <c r="CG97" s="858">
        <f>IS!BB26/1000000</f>
        <v>0</v>
      </c>
      <c r="CH97" s="858">
        <f>IS!BC26/1000000</f>
        <v>0</v>
      </c>
      <c r="CI97" s="858">
        <f>IS!BD26/1000000</f>
        <v>0</v>
      </c>
      <c r="CJ97" s="858">
        <f>IS!BE26/1000000</f>
        <v>0</v>
      </c>
      <c r="CK97" s="858">
        <f>IS!BF26/1000000</f>
        <v>0</v>
      </c>
      <c r="CL97" s="858">
        <f>IS!BG26/1000000</f>
        <v>0</v>
      </c>
      <c r="CM97" s="858">
        <f>IS!BH26/1000000</f>
        <v>0</v>
      </c>
      <c r="CN97" s="858">
        <f>IS!BI26/1000000</f>
        <v>0</v>
      </c>
      <c r="CO97" s="858">
        <f>IS!BJ26/1000000</f>
        <v>0</v>
      </c>
      <c r="CP97" s="858">
        <f>IS!BK26/1000000</f>
        <v>0</v>
      </c>
      <c r="CQ97" s="858">
        <f>IS!BL26/1000000</f>
        <v>0</v>
      </c>
      <c r="CR97" s="858">
        <f>IS!BM26/1000000</f>
        <v>0</v>
      </c>
      <c r="CS97" s="858">
        <f>IS!BN26/1000000</f>
        <v>0</v>
      </c>
      <c r="CT97" s="858">
        <f>IS!BO26/1000000</f>
        <v>0</v>
      </c>
      <c r="CU97" s="858">
        <f>IS!BP26/1000000</f>
        <v>0</v>
      </c>
      <c r="CV97" s="858">
        <f>IS!BQ26/1000000</f>
        <v>0</v>
      </c>
    </row>
    <row r="98" spans="1:100" ht="10.15" customHeight="1">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N98" t="s">
        <v>96</v>
      </c>
      <c r="AO98" s="858">
        <f>-IS!J37/1000000</f>
        <v>0</v>
      </c>
      <c r="AP98" s="858">
        <f>-IS!K37/1000000</f>
        <v>0</v>
      </c>
      <c r="AQ98" s="858">
        <f>-IS!L37/1000000</f>
        <v>0</v>
      </c>
      <c r="AR98" s="858">
        <f>-IS!M37/1000000</f>
        <v>0</v>
      </c>
      <c r="AS98" s="858">
        <f>-IS!N37/1000000</f>
        <v>0</v>
      </c>
      <c r="AT98" s="858">
        <f>-IS!O37/1000000</f>
        <v>0</v>
      </c>
      <c r="AU98" s="858">
        <f>-IS!P37/1000000</f>
        <v>0</v>
      </c>
      <c r="AV98" s="858">
        <f>-IS!Q37/1000000</f>
        <v>0</v>
      </c>
      <c r="AW98" s="858">
        <f>-IS!R37/1000000</f>
        <v>0</v>
      </c>
      <c r="AX98" s="858">
        <f>-IS!S37/1000000</f>
        <v>0</v>
      </c>
      <c r="AY98" s="858">
        <f>-IS!T37/1000000</f>
        <v>0</v>
      </c>
      <c r="AZ98" s="858">
        <f>-IS!U37/1000000</f>
        <v>0</v>
      </c>
      <c r="BA98" s="858">
        <f>-IS!V37/1000000</f>
        <v>0</v>
      </c>
      <c r="BB98" s="858">
        <f>-IS!W37/1000000</f>
        <v>0</v>
      </c>
      <c r="BC98" s="858">
        <f>-IS!X37/1000000</f>
        <v>0</v>
      </c>
      <c r="BD98" s="858">
        <f>-IS!Y37/1000000</f>
        <v>0</v>
      </c>
      <c r="BE98" s="858">
        <f>-IS!Z37/1000000</f>
        <v>0</v>
      </c>
      <c r="BF98" s="858">
        <f>-IS!AA37/1000000</f>
        <v>0</v>
      </c>
      <c r="BG98" s="858">
        <f>-IS!AB37/1000000</f>
        <v>0</v>
      </c>
      <c r="BH98" s="858">
        <f>-IS!AC37/1000000</f>
        <v>0</v>
      </c>
      <c r="BI98" s="858">
        <f>-IS!AD37/1000000</f>
        <v>0</v>
      </c>
      <c r="BJ98" s="858">
        <f>-IS!AE37/1000000</f>
        <v>0</v>
      </c>
      <c r="BK98" s="858">
        <f>-IS!AF37/1000000</f>
        <v>0</v>
      </c>
      <c r="BL98" s="858">
        <f>-IS!AG37/1000000</f>
        <v>0</v>
      </c>
      <c r="BM98" s="858">
        <f>-IS!AH37/1000000</f>
        <v>0</v>
      </c>
      <c r="BN98" s="858">
        <f>-IS!AI37/1000000</f>
        <v>0</v>
      </c>
      <c r="BO98" s="858">
        <f>-IS!AJ37/1000000</f>
        <v>0</v>
      </c>
      <c r="BP98" s="858">
        <f>-IS!AK37/1000000</f>
        <v>0</v>
      </c>
      <c r="BQ98" s="858">
        <f>-IS!AL37/1000000</f>
        <v>0</v>
      </c>
      <c r="BR98" s="858">
        <f>-IS!AM37/1000000</f>
        <v>0</v>
      </c>
      <c r="BS98" s="858">
        <f>-IS!AN37/1000000</f>
        <v>0</v>
      </c>
      <c r="BT98" s="858">
        <f>-IS!AO37/1000000</f>
        <v>0</v>
      </c>
      <c r="BU98" s="858">
        <f>-IS!AP37/1000000</f>
        <v>0</v>
      </c>
      <c r="BV98" s="858">
        <f>-IS!AQ37/1000000</f>
        <v>0</v>
      </c>
      <c r="BW98" s="858">
        <f>-IS!AR37/1000000</f>
        <v>0</v>
      </c>
      <c r="BX98" s="858">
        <f>-IS!AS37/1000000</f>
        <v>0</v>
      </c>
      <c r="BY98" s="858">
        <f>-IS!AT37/1000000</f>
        <v>0</v>
      </c>
      <c r="BZ98" s="858">
        <f>-IS!AU37/1000000</f>
        <v>0</v>
      </c>
      <c r="CA98" s="858">
        <f>-IS!AV37/1000000</f>
        <v>0</v>
      </c>
      <c r="CB98" s="858">
        <f>-IS!AW37/1000000</f>
        <v>0</v>
      </c>
      <c r="CC98" s="858">
        <f>-IS!AX37/1000000</f>
        <v>0</v>
      </c>
      <c r="CD98" s="858">
        <f>-IS!AY37/1000000</f>
        <v>0</v>
      </c>
      <c r="CE98" s="858">
        <f>-IS!AZ37/1000000</f>
        <v>0</v>
      </c>
      <c r="CF98" s="858">
        <f>-IS!BA37/1000000</f>
        <v>0</v>
      </c>
      <c r="CG98" s="858">
        <f>-IS!BB37/1000000</f>
        <v>0</v>
      </c>
      <c r="CH98" s="858">
        <f>-IS!BC37/1000000</f>
        <v>0</v>
      </c>
      <c r="CI98" s="858">
        <f>-IS!BD37/1000000</f>
        <v>0</v>
      </c>
      <c r="CJ98" s="858">
        <f>-IS!BE37/1000000</f>
        <v>0</v>
      </c>
      <c r="CK98" s="858">
        <f>-IS!BF37/1000000</f>
        <v>0</v>
      </c>
      <c r="CL98" s="858">
        <f>-IS!BG37/1000000</f>
        <v>0</v>
      </c>
      <c r="CM98" s="858">
        <f>-IS!BH37/1000000</f>
        <v>0</v>
      </c>
      <c r="CN98" s="858">
        <f>-IS!BI37/1000000</f>
        <v>0</v>
      </c>
      <c r="CO98" s="858">
        <f>-IS!BJ37/1000000</f>
        <v>0</v>
      </c>
      <c r="CP98" s="858">
        <f>-IS!BK37/1000000</f>
        <v>0</v>
      </c>
      <c r="CQ98" s="858">
        <f>-IS!BL37/1000000</f>
        <v>0</v>
      </c>
      <c r="CR98" s="858">
        <f>-IS!BM37/1000000</f>
        <v>0</v>
      </c>
      <c r="CS98" s="858">
        <f>-IS!BN37/1000000</f>
        <v>0</v>
      </c>
      <c r="CT98" s="858">
        <f>-IS!BO37/1000000</f>
        <v>0</v>
      </c>
      <c r="CU98" s="858">
        <f>-IS!BP37/1000000</f>
        <v>0</v>
      </c>
      <c r="CV98" s="858">
        <f>-IS!BQ37/1000000</f>
        <v>0</v>
      </c>
    </row>
    <row r="99" spans="1:100" ht="10.15" customHeight="1">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N99" t="s">
        <v>187</v>
      </c>
      <c r="AO99" s="858">
        <f>IS!J80/1000000</f>
        <v>0</v>
      </c>
      <c r="AP99" s="858">
        <f>IS!K80/1000000</f>
        <v>0</v>
      </c>
      <c r="AQ99" s="858">
        <f>IS!L80/1000000</f>
        <v>0</v>
      </c>
      <c r="AR99" s="858">
        <f>IS!M80/1000000</f>
        <v>0</v>
      </c>
      <c r="AS99" s="858">
        <f>IS!N80/1000000</f>
        <v>0</v>
      </c>
      <c r="AT99" s="858">
        <f>IS!O80/1000000</f>
        <v>0</v>
      </c>
      <c r="AU99" s="858">
        <f>IS!P80/1000000</f>
        <v>0</v>
      </c>
      <c r="AV99" s="858">
        <f>IS!Q80/1000000</f>
        <v>0</v>
      </c>
      <c r="AW99" s="858">
        <f>IS!R80/1000000</f>
        <v>0</v>
      </c>
      <c r="AX99" s="858">
        <f>IS!S80/1000000</f>
        <v>0</v>
      </c>
      <c r="AY99" s="858">
        <f>IS!T80/1000000</f>
        <v>0</v>
      </c>
      <c r="AZ99" s="858">
        <f>IS!U80/1000000</f>
        <v>0</v>
      </c>
      <c r="BA99" s="858">
        <f>IS!V80/1000000</f>
        <v>0</v>
      </c>
      <c r="BB99" s="858">
        <f>IS!W80/1000000</f>
        <v>0</v>
      </c>
      <c r="BC99" s="858">
        <f>IS!X80/1000000</f>
        <v>0</v>
      </c>
      <c r="BD99" s="858">
        <f>IS!Y80/1000000</f>
        <v>0</v>
      </c>
      <c r="BE99" s="858">
        <f>IS!Z80/1000000</f>
        <v>0</v>
      </c>
      <c r="BF99" s="858">
        <f>IS!AA80/1000000</f>
        <v>0</v>
      </c>
      <c r="BG99" s="858">
        <f>IS!AB80/1000000</f>
        <v>0</v>
      </c>
      <c r="BH99" s="858">
        <f>IS!AC80/1000000</f>
        <v>0</v>
      </c>
      <c r="BI99" s="858">
        <f>IS!AD80/1000000</f>
        <v>0</v>
      </c>
      <c r="BJ99" s="858">
        <f>IS!AE80/1000000</f>
        <v>0</v>
      </c>
      <c r="BK99" s="858">
        <f>IS!AF80/1000000</f>
        <v>0</v>
      </c>
      <c r="BL99" s="858">
        <f>IS!AG80/1000000</f>
        <v>0</v>
      </c>
      <c r="BM99" s="858">
        <f>IS!AH80/1000000</f>
        <v>0</v>
      </c>
      <c r="BN99" s="858">
        <f>IS!AI80/1000000</f>
        <v>0</v>
      </c>
      <c r="BO99" s="858">
        <f>IS!AJ80/1000000</f>
        <v>0</v>
      </c>
      <c r="BP99" s="858">
        <f>IS!AK80/1000000</f>
        <v>0</v>
      </c>
      <c r="BQ99" s="858">
        <f>IS!AL80/1000000</f>
        <v>0</v>
      </c>
      <c r="BR99" s="858">
        <f>IS!AM80/1000000</f>
        <v>0</v>
      </c>
      <c r="BS99" s="858">
        <f>IS!AN80/1000000</f>
        <v>0</v>
      </c>
      <c r="BT99" s="858">
        <f>IS!AO80/1000000</f>
        <v>0</v>
      </c>
      <c r="BU99" s="858">
        <f>IS!AP80/1000000</f>
        <v>0</v>
      </c>
      <c r="BV99" s="858">
        <f>IS!AQ80/1000000</f>
        <v>0</v>
      </c>
      <c r="BW99" s="858">
        <f>IS!AR80/1000000</f>
        <v>0</v>
      </c>
      <c r="BX99" s="858">
        <f>IS!AS80/1000000</f>
        <v>0</v>
      </c>
      <c r="BY99" s="858">
        <f>IS!AT80/1000000</f>
        <v>0</v>
      </c>
      <c r="BZ99" s="858">
        <f>IS!AU80/1000000</f>
        <v>0</v>
      </c>
      <c r="CA99" s="858">
        <f>IS!AV80/1000000</f>
        <v>0</v>
      </c>
      <c r="CB99" s="858">
        <f>IS!AW80/1000000</f>
        <v>0</v>
      </c>
      <c r="CC99" s="858">
        <f>IS!AX80/1000000</f>
        <v>0</v>
      </c>
      <c r="CD99" s="858">
        <f>IS!AY80/1000000</f>
        <v>0</v>
      </c>
      <c r="CE99" s="858">
        <f>IS!AZ80/1000000</f>
        <v>0</v>
      </c>
      <c r="CF99" s="858">
        <f>IS!BA80/1000000</f>
        <v>0</v>
      </c>
      <c r="CG99" s="858">
        <f>IS!BB80/1000000</f>
        <v>0</v>
      </c>
      <c r="CH99" s="858">
        <f>IS!BC80/1000000</f>
        <v>0</v>
      </c>
      <c r="CI99" s="858">
        <f>IS!BD80/1000000</f>
        <v>0</v>
      </c>
      <c r="CJ99" s="858">
        <f>IS!BE80/1000000</f>
        <v>0</v>
      </c>
      <c r="CK99" s="858">
        <f>IS!BF80/1000000</f>
        <v>0</v>
      </c>
      <c r="CL99" s="858">
        <f>IS!BG80/1000000</f>
        <v>0</v>
      </c>
      <c r="CM99" s="858">
        <f>IS!BH80/1000000</f>
        <v>0</v>
      </c>
      <c r="CN99" s="858">
        <f>IS!BI80/1000000</f>
        <v>0</v>
      </c>
      <c r="CO99" s="858">
        <f>IS!BJ80/1000000</f>
        <v>0</v>
      </c>
      <c r="CP99" s="858">
        <f>IS!BK80/1000000</f>
        <v>0</v>
      </c>
      <c r="CQ99" s="858">
        <f>IS!BL80/1000000</f>
        <v>0</v>
      </c>
      <c r="CR99" s="858">
        <f>IS!BM80/1000000</f>
        <v>0</v>
      </c>
      <c r="CS99" s="858">
        <f>IS!BN80/1000000</f>
        <v>0</v>
      </c>
      <c r="CT99" s="858">
        <f>IS!BO80/1000000</f>
        <v>0</v>
      </c>
      <c r="CU99" s="858">
        <f>IS!BP80/1000000</f>
        <v>0</v>
      </c>
      <c r="CV99" s="858">
        <f>IS!BQ80/1000000</f>
        <v>0</v>
      </c>
    </row>
    <row r="100" spans="1:100" ht="10.15" customHeight="1">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N100" t="s">
        <v>36</v>
      </c>
      <c r="AO100" s="858">
        <f>IS!J84/1000000</f>
        <v>0</v>
      </c>
      <c r="AP100" s="858">
        <f>IS!K84/1000000</f>
        <v>0</v>
      </c>
      <c r="AQ100" s="858">
        <f>IS!L84/1000000</f>
        <v>0</v>
      </c>
      <c r="AR100" s="858">
        <f>IS!M84/1000000</f>
        <v>0</v>
      </c>
      <c r="AS100" s="858">
        <f>IS!N84/1000000</f>
        <v>0</v>
      </c>
      <c r="AT100" s="858">
        <f>IS!O84/1000000</f>
        <v>0</v>
      </c>
      <c r="AU100" s="858">
        <f>IS!P84/1000000</f>
        <v>0</v>
      </c>
      <c r="AV100" s="858">
        <f>IS!Q84/1000000</f>
        <v>0</v>
      </c>
      <c r="AW100" s="858">
        <f>IS!R84/1000000</f>
        <v>0</v>
      </c>
      <c r="AX100" s="858">
        <f>IS!S84/1000000</f>
        <v>0</v>
      </c>
      <c r="AY100" s="858">
        <f>IS!T84/1000000</f>
        <v>0</v>
      </c>
      <c r="AZ100" s="858">
        <f>IS!U84/1000000</f>
        <v>0</v>
      </c>
      <c r="BA100" s="858">
        <f>IS!V84/1000000</f>
        <v>0</v>
      </c>
      <c r="BB100" s="858">
        <f>IS!W84/1000000</f>
        <v>0</v>
      </c>
      <c r="BC100" s="858">
        <f>IS!X84/1000000</f>
        <v>0</v>
      </c>
      <c r="BD100" s="858">
        <f>IS!Y84/1000000</f>
        <v>0</v>
      </c>
      <c r="BE100" s="858">
        <f>IS!Z84/1000000</f>
        <v>0</v>
      </c>
      <c r="BF100" s="858">
        <f>IS!AA84/1000000</f>
        <v>0</v>
      </c>
      <c r="BG100" s="858">
        <f>IS!AB84/1000000</f>
        <v>0</v>
      </c>
      <c r="BH100" s="858">
        <f>IS!AC84/1000000</f>
        <v>0</v>
      </c>
      <c r="BI100" s="858">
        <f>IS!AD84/1000000</f>
        <v>0</v>
      </c>
      <c r="BJ100" s="858">
        <f>IS!AE84/1000000</f>
        <v>0</v>
      </c>
      <c r="BK100" s="858">
        <f>IS!AF84/1000000</f>
        <v>0</v>
      </c>
      <c r="BL100" s="858">
        <f>IS!AG84/1000000</f>
        <v>0</v>
      </c>
      <c r="BM100" s="858">
        <f>IS!AH84/1000000</f>
        <v>0</v>
      </c>
      <c r="BN100" s="858">
        <f>IS!AI84/1000000</f>
        <v>0</v>
      </c>
      <c r="BO100" s="858">
        <f>IS!AJ84/1000000</f>
        <v>0</v>
      </c>
      <c r="BP100" s="858">
        <f>IS!AK84/1000000</f>
        <v>0</v>
      </c>
      <c r="BQ100" s="858">
        <f>IS!AL84/1000000</f>
        <v>0</v>
      </c>
      <c r="BR100" s="858">
        <f>IS!AM84/1000000</f>
        <v>0</v>
      </c>
      <c r="BS100" s="858">
        <f>IS!AN84/1000000</f>
        <v>0</v>
      </c>
      <c r="BT100" s="858">
        <f>IS!AO84/1000000</f>
        <v>0</v>
      </c>
      <c r="BU100" s="858">
        <f>IS!AP84/1000000</f>
        <v>0</v>
      </c>
      <c r="BV100" s="858">
        <f>IS!AQ84/1000000</f>
        <v>0</v>
      </c>
      <c r="BW100" s="858">
        <f>IS!AR84/1000000</f>
        <v>0</v>
      </c>
      <c r="BX100" s="858">
        <f>IS!AS84/1000000</f>
        <v>0</v>
      </c>
      <c r="BY100" s="858">
        <f>IS!AT84/1000000</f>
        <v>0</v>
      </c>
      <c r="BZ100" s="858">
        <f>IS!AU84/1000000</f>
        <v>0</v>
      </c>
      <c r="CA100" s="858">
        <f>IS!AV84/1000000</f>
        <v>0</v>
      </c>
      <c r="CB100" s="858">
        <f>IS!AW84/1000000</f>
        <v>0</v>
      </c>
      <c r="CC100" s="858">
        <f>IS!AX84/1000000</f>
        <v>0</v>
      </c>
      <c r="CD100" s="858">
        <f>IS!AY84/1000000</f>
        <v>0</v>
      </c>
      <c r="CE100" s="858">
        <f>IS!AZ84/1000000</f>
        <v>0</v>
      </c>
      <c r="CF100" s="858">
        <f>IS!BA84/1000000</f>
        <v>0</v>
      </c>
      <c r="CG100" s="858">
        <f>IS!BB84/1000000</f>
        <v>0</v>
      </c>
      <c r="CH100" s="858">
        <f>IS!BC84/1000000</f>
        <v>0</v>
      </c>
      <c r="CI100" s="858">
        <f>IS!BD84/1000000</f>
        <v>0</v>
      </c>
      <c r="CJ100" s="858">
        <f>IS!BE84/1000000</f>
        <v>0</v>
      </c>
      <c r="CK100" s="858">
        <f>IS!BF84/1000000</f>
        <v>0</v>
      </c>
      <c r="CL100" s="858">
        <f>IS!BG84/1000000</f>
        <v>0</v>
      </c>
      <c r="CM100" s="858">
        <f>IS!BH84/1000000</f>
        <v>0</v>
      </c>
      <c r="CN100" s="858">
        <f>IS!BI84/1000000</f>
        <v>0</v>
      </c>
      <c r="CO100" s="858">
        <f>IS!BJ84/1000000</f>
        <v>0</v>
      </c>
      <c r="CP100" s="858">
        <f>IS!BK84/1000000</f>
        <v>0</v>
      </c>
      <c r="CQ100" s="858">
        <f>IS!BL84/1000000</f>
        <v>0</v>
      </c>
      <c r="CR100" s="858">
        <f>IS!BM84/1000000</f>
        <v>0</v>
      </c>
      <c r="CS100" s="858">
        <f>IS!BN84/1000000</f>
        <v>0</v>
      </c>
      <c r="CT100" s="858">
        <f>IS!BO84/1000000</f>
        <v>0</v>
      </c>
      <c r="CU100" s="858">
        <f>IS!BP84/1000000</f>
        <v>0</v>
      </c>
      <c r="CV100" s="858">
        <f>IS!BQ84/1000000</f>
        <v>0</v>
      </c>
    </row>
    <row r="101" spans="1:100" ht="10.15" customHeight="1">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row>
    <row r="102" spans="1:100" ht="10.15" customHeight="1">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row>
    <row r="103" spans="1:100" ht="10.15" customHeight="1">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row>
    <row r="104" spans="1:100" ht="10.15" customHeight="1">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row>
    <row r="105" spans="1:100" ht="10.15" customHeight="1">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row>
    <row r="106" spans="1:100" ht="10.15" customHeight="1">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row>
    <row r="107" spans="1:100" ht="10.15" customHeight="1">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row>
    <row r="108" spans="1:100" ht="10.15" customHeight="1">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row>
    <row r="109" spans="1:100" ht="10.15" customHeight="1">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row>
    <row r="110" spans="1:100" ht="10.15" customHeight="1">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row>
    <row r="111" spans="1:100" ht="10.15" customHeight="1">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row>
    <row r="112" spans="1:100" ht="10.15" customHeight="1">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row>
    <row r="113" spans="1:36" ht="10.15" customHeight="1">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row>
    <row r="114" spans="1:36" ht="10.15" customHeight="1">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row>
    <row r="115" spans="1:36" ht="10.15" customHeight="1">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row>
    <row r="116" spans="1:36" ht="10.15" customHeight="1">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row>
    <row r="117" spans="1:36" ht="10.15" customHeight="1">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row>
    <row r="118" spans="1:36" ht="10.15" customHeight="1">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row>
    <row r="119" spans="1:36" ht="10.15" customHeight="1">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row>
    <row r="120" spans="1:36" ht="10.15" customHeight="1">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row>
    <row r="121" spans="1:36" ht="10.15" customHeight="1">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row>
    <row r="122" spans="1:36" ht="10.15" customHeight="1">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row>
    <row r="123" spans="1:36" ht="10.15" customHeight="1">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row>
    <row r="124" spans="1:36" ht="10.15" customHeight="1">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row>
    <row r="125" spans="1:36" ht="10.15" customHeight="1">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row>
    <row r="126" spans="1:36" ht="10.15" customHeight="1">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row>
    <row r="127" spans="1:36" ht="10.15" customHeight="1">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H127" s="64"/>
      <c r="AI127" s="64"/>
      <c r="AJ127" s="64"/>
    </row>
    <row r="128" spans="1:36" ht="10.15" customHeight="1">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row>
    <row r="129" spans="1:36" ht="10.15" customHeight="1">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row>
    <row r="130" spans="1:36" ht="10.15" customHeight="1">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row>
    <row r="131" spans="1:36" ht="10.15" customHeight="1">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row>
    <row r="132" spans="1:36" ht="10.15" customHeight="1">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row>
    <row r="133" spans="1:36" ht="10.15" customHeight="1">
      <c r="A133" s="64"/>
      <c r="B133" s="64"/>
      <c r="C133" s="64"/>
      <c r="D133" s="64"/>
      <c r="E133" s="64"/>
      <c r="F133" s="64"/>
      <c r="G133" s="64"/>
      <c r="H133" s="64"/>
      <c r="I133" s="64"/>
      <c r="J133" s="64"/>
      <c r="K133" s="64"/>
      <c r="L133" s="64"/>
      <c r="M133" s="64"/>
      <c r="N133" s="64"/>
      <c r="O133" s="64"/>
      <c r="P133" s="64"/>
      <c r="Q133" s="64"/>
      <c r="R133" s="64"/>
      <c r="S133" s="64"/>
      <c r="T133" s="64"/>
      <c r="U133" s="64"/>
      <c r="V133" s="64"/>
      <c r="W133" s="64"/>
      <c r="X133" s="64"/>
      <c r="Y133" s="64"/>
      <c r="Z133" s="64"/>
      <c r="AA133" s="64"/>
      <c r="AB133" s="64"/>
      <c r="AC133" s="64"/>
      <c r="AD133" s="64"/>
      <c r="AE133" s="64"/>
      <c r="AF133" s="64"/>
      <c r="AG133" s="64"/>
      <c r="AH133" s="64"/>
      <c r="AI133" s="64"/>
      <c r="AJ133" s="64"/>
    </row>
    <row r="134" spans="1:36" ht="10.15" customHeight="1">
      <c r="A134" s="64"/>
      <c r="B134" s="64"/>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row>
    <row r="135" spans="1:36" ht="10.15" customHeight="1">
      <c r="A135" s="64"/>
      <c r="B135" s="64"/>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row>
    <row r="136" spans="1:36" ht="10.15" customHeight="1">
      <c r="A136" s="64"/>
      <c r="B136" s="64"/>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row>
    <row r="137" spans="1:36" ht="10.15" customHeight="1">
      <c r="A137" s="64"/>
      <c r="B137" s="64"/>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row>
    <row r="138" spans="1:36" ht="10.15" customHeight="1">
      <c r="A138" s="64"/>
      <c r="B138" s="64"/>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row>
    <row r="139" spans="1:36" ht="10.15" customHeight="1">
      <c r="A139" s="64"/>
      <c r="B139" s="64"/>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row>
    <row r="140" spans="1:36" ht="10.15" customHeight="1">
      <c r="A140" s="64"/>
      <c r="B140" s="64"/>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row>
    <row r="141" spans="1:36" ht="10.15" customHeight="1">
      <c r="A141" s="64"/>
      <c r="B141" s="64"/>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row>
    <row r="142" spans="1:36" ht="10.15" customHeight="1">
      <c r="A142" s="64"/>
      <c r="B142" s="64"/>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row>
    <row r="143" spans="1:36" ht="10.15" customHeight="1">
      <c r="A143" s="64"/>
      <c r="B143" s="64"/>
      <c r="C143" s="64"/>
      <c r="D143" s="64"/>
      <c r="E143" s="64"/>
      <c r="F143" s="64"/>
      <c r="G143" s="64"/>
      <c r="H143" s="64"/>
      <c r="I143" s="64"/>
      <c r="J143" s="64"/>
      <c r="K143" s="64"/>
      <c r="L143" s="64"/>
      <c r="M143" s="64"/>
      <c r="N143" s="64"/>
      <c r="O143" s="64"/>
      <c r="P143" s="64"/>
      <c r="Q143" s="64"/>
      <c r="R143" s="64"/>
      <c r="S143" s="64"/>
      <c r="T143" s="64"/>
      <c r="U143" s="64"/>
      <c r="V143" s="64"/>
      <c r="W143" s="64"/>
      <c r="X143" s="64"/>
      <c r="Y143" s="64"/>
      <c r="Z143" s="64"/>
      <c r="AA143" s="64"/>
      <c r="AB143" s="64"/>
      <c r="AC143" s="64"/>
      <c r="AD143" s="64"/>
      <c r="AE143" s="64"/>
      <c r="AF143" s="64"/>
      <c r="AG143" s="64"/>
      <c r="AH143" s="64"/>
      <c r="AI143" s="64"/>
      <c r="AJ143" s="64"/>
    </row>
    <row r="144" spans="1:36" ht="10.15" customHeight="1">
      <c r="A144" s="64"/>
      <c r="B144" s="64"/>
      <c r="C144" s="64"/>
      <c r="D144" s="64"/>
      <c r="E144" s="64"/>
      <c r="F144" s="64"/>
      <c r="G144" s="64"/>
      <c r="H144" s="64"/>
      <c r="I144" s="64"/>
      <c r="J144" s="64"/>
      <c r="K144" s="64"/>
      <c r="L144" s="64"/>
      <c r="M144" s="64"/>
      <c r="N144" s="64"/>
      <c r="O144" s="64"/>
      <c r="P144" s="64"/>
      <c r="Q144" s="64"/>
      <c r="R144" s="64"/>
      <c r="S144" s="64"/>
      <c r="T144" s="64"/>
      <c r="U144" s="64"/>
      <c r="V144" s="64"/>
      <c r="W144" s="64"/>
      <c r="X144" s="64"/>
      <c r="Y144" s="64"/>
      <c r="Z144" s="64"/>
      <c r="AA144" s="64"/>
      <c r="AB144" s="64"/>
      <c r="AC144" s="64"/>
      <c r="AD144" s="64"/>
      <c r="AE144" s="64"/>
      <c r="AF144" s="64"/>
      <c r="AG144" s="64"/>
      <c r="AH144" s="64"/>
      <c r="AI144" s="64"/>
      <c r="AJ144" s="64"/>
    </row>
    <row r="145" spans="1:36" ht="10.15" customHeight="1">
      <c r="A145" s="64"/>
      <c r="B145" s="64"/>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row>
    <row r="146" spans="1:36" ht="10.15" customHeight="1">
      <c r="A146" s="64"/>
      <c r="B146" s="64"/>
      <c r="C146" s="64"/>
      <c r="D146" s="64"/>
      <c r="E146" s="64"/>
      <c r="F146" s="64"/>
      <c r="G146" s="64"/>
      <c r="H146" s="64"/>
      <c r="I146" s="64"/>
      <c r="J146" s="64"/>
      <c r="K146" s="64"/>
      <c r="L146" s="64"/>
      <c r="M146" s="64"/>
      <c r="N146" s="64"/>
      <c r="O146" s="64"/>
      <c r="P146" s="64"/>
      <c r="Q146" s="64"/>
      <c r="R146" s="64"/>
      <c r="S146" s="64"/>
      <c r="T146" s="64"/>
      <c r="U146" s="64"/>
      <c r="V146" s="64"/>
      <c r="W146" s="64"/>
      <c r="X146" s="64"/>
      <c r="Y146" s="64"/>
      <c r="Z146" s="64"/>
      <c r="AA146" s="64"/>
      <c r="AB146" s="64"/>
      <c r="AC146" s="64"/>
      <c r="AD146" s="64"/>
      <c r="AE146" s="64"/>
      <c r="AF146" s="64"/>
      <c r="AG146" s="64"/>
      <c r="AH146" s="64"/>
      <c r="AI146" s="64"/>
      <c r="AJ146" s="64"/>
    </row>
    <row r="147" spans="1:36" ht="10.15" customHeight="1">
      <c r="A147" s="64"/>
      <c r="B147" s="64"/>
      <c r="C147" s="64"/>
      <c r="D147" s="64"/>
      <c r="E147" s="64"/>
      <c r="F147" s="64"/>
      <c r="G147" s="64"/>
      <c r="H147" s="64"/>
      <c r="I147" s="64"/>
      <c r="J147" s="64"/>
      <c r="K147" s="64"/>
      <c r="L147" s="64"/>
      <c r="M147" s="64"/>
      <c r="N147" s="64"/>
      <c r="O147" s="64"/>
      <c r="P147" s="64"/>
      <c r="Q147" s="64"/>
      <c r="R147" s="64"/>
      <c r="S147" s="64"/>
      <c r="T147" s="64"/>
      <c r="U147" s="64"/>
      <c r="V147" s="64"/>
      <c r="W147" s="64"/>
      <c r="X147" s="64"/>
      <c r="Y147" s="64"/>
      <c r="Z147" s="64"/>
      <c r="AA147" s="64"/>
      <c r="AB147" s="64"/>
      <c r="AC147" s="64"/>
      <c r="AD147" s="64"/>
      <c r="AE147" s="64"/>
      <c r="AF147" s="64"/>
      <c r="AG147" s="64"/>
      <c r="AH147" s="64"/>
      <c r="AI147" s="64"/>
      <c r="AJ147" s="64"/>
    </row>
    <row r="148" spans="1:36" ht="10.15" customHeight="1">
      <c r="A148" s="64"/>
      <c r="B148" s="64"/>
      <c r="C148" s="64"/>
      <c r="D148" s="64"/>
      <c r="E148" s="64"/>
      <c r="F148" s="64"/>
      <c r="G148" s="64"/>
      <c r="H148" s="64"/>
      <c r="I148" s="64"/>
      <c r="J148" s="64"/>
      <c r="K148" s="64"/>
      <c r="L148" s="64"/>
      <c r="M148" s="64"/>
      <c r="N148" s="64"/>
      <c r="O148" s="64"/>
      <c r="P148" s="64"/>
      <c r="Q148" s="64"/>
      <c r="R148" s="64"/>
      <c r="S148" s="64"/>
      <c r="T148" s="64"/>
      <c r="U148" s="64"/>
      <c r="V148" s="64"/>
      <c r="W148" s="64"/>
      <c r="X148" s="64"/>
      <c r="Y148" s="64"/>
      <c r="Z148" s="64"/>
      <c r="AA148" s="64"/>
      <c r="AB148" s="64"/>
      <c r="AC148" s="64"/>
      <c r="AD148" s="64"/>
      <c r="AE148" s="64"/>
      <c r="AF148" s="64"/>
      <c r="AG148" s="64"/>
      <c r="AH148" s="64"/>
      <c r="AI148" s="64"/>
      <c r="AJ148" s="64"/>
    </row>
    <row r="149" spans="1:36" ht="10.15" customHeight="1">
      <c r="A149" s="64"/>
      <c r="B149" s="64"/>
      <c r="C149" s="64"/>
      <c r="D149" s="64"/>
      <c r="E149" s="64"/>
      <c r="F149" s="64"/>
      <c r="G149" s="64"/>
      <c r="H149" s="64"/>
      <c r="I149" s="64"/>
      <c r="J149" s="64"/>
      <c r="K149" s="64"/>
      <c r="L149" s="64"/>
      <c r="M149" s="64"/>
      <c r="N149" s="64"/>
      <c r="O149" s="64"/>
      <c r="P149" s="64"/>
      <c r="Q149" s="64"/>
      <c r="R149" s="64"/>
      <c r="S149" s="64"/>
      <c r="T149" s="64"/>
      <c r="U149" s="64"/>
      <c r="V149" s="64"/>
      <c r="W149" s="64"/>
      <c r="X149" s="64"/>
      <c r="Y149" s="64"/>
      <c r="Z149" s="64"/>
      <c r="AA149" s="64"/>
      <c r="AB149" s="64"/>
      <c r="AC149" s="64"/>
      <c r="AD149" s="64"/>
      <c r="AE149" s="64"/>
      <c r="AF149" s="64"/>
      <c r="AG149" s="64"/>
      <c r="AH149" s="64"/>
      <c r="AI149" s="64"/>
      <c r="AJ149" s="64"/>
    </row>
    <row r="150" spans="1:36" ht="10.15" customHeight="1">
      <c r="A150" s="64"/>
      <c r="B150" s="64"/>
      <c r="C150" s="64"/>
      <c r="D150" s="64"/>
      <c r="E150" s="64"/>
      <c r="F150" s="64"/>
      <c r="G150" s="64"/>
      <c r="H150" s="64"/>
      <c r="I150" s="64"/>
      <c r="J150" s="64"/>
      <c r="K150" s="64"/>
      <c r="L150" s="64"/>
      <c r="M150" s="64"/>
      <c r="N150" s="64"/>
      <c r="O150" s="64"/>
      <c r="P150" s="64"/>
      <c r="Q150" s="64"/>
      <c r="R150" s="64"/>
      <c r="S150" s="64"/>
      <c r="T150" s="64"/>
      <c r="U150" s="64"/>
      <c r="V150" s="64"/>
      <c r="W150" s="64"/>
      <c r="X150" s="64"/>
      <c r="Y150" s="64"/>
      <c r="Z150" s="64"/>
      <c r="AA150" s="64"/>
      <c r="AB150" s="64"/>
      <c r="AC150" s="64"/>
      <c r="AD150" s="64"/>
      <c r="AE150" s="64"/>
      <c r="AF150" s="64"/>
      <c r="AG150" s="64"/>
      <c r="AH150" s="64"/>
      <c r="AI150" s="64"/>
      <c r="AJ150" s="64"/>
    </row>
  </sheetData>
  <sheetProtection password="8CC3" sheet="1" objects="1" scenarios="1"/>
  <printOptions horizontalCentered="1"/>
  <pageMargins left="0" right="0" top="0.78740157480314965" bottom="0.39370078740157483" header="0.19685039370078741" footer="0.19685039370078741"/>
  <pageSetup paperSize="9" scale="64" fitToHeight="2" orientation="landscape" r:id="rId1"/>
  <headerFooter>
    <oddFooter>&amp;L&amp;12Prepared by: Drs. Agustinus Agus Purwanto, SE MM CHA&amp;C&amp;12Financial Charts&amp;R&amp;D</oddFooter>
  </headerFooter>
  <rowBreaks count="1" manualBreakCount="1">
    <brk id="48" min="1" max="3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1:DI106"/>
  <sheetViews>
    <sheetView showGridLines="0" zoomScaleNormal="100" zoomScaleSheetLayoutView="85" workbookViewId="0">
      <selection activeCell="A4" sqref="A4"/>
    </sheetView>
  </sheetViews>
  <sheetFormatPr defaultRowHeight="10.15" customHeight="1"/>
  <cols>
    <col min="1" max="1" width="3.33203125" customWidth="1"/>
    <col min="2" max="2" width="1.1640625" customWidth="1"/>
    <col min="3" max="18" width="9" customWidth="1"/>
    <col min="19" max="19" width="1.1640625" customWidth="1"/>
    <col min="20" max="35" width="9" customWidth="1"/>
    <col min="37" max="37" width="0" hidden="1" customWidth="1"/>
    <col min="45" max="45" width="28" bestFit="1" customWidth="1"/>
    <col min="46" max="46" width="9.83203125" bestFit="1" customWidth="1"/>
  </cols>
  <sheetData>
    <row r="1" spans="1:38" s="871" customFormat="1" ht="39" customHeight="1"/>
    <row r="2" spans="1:38" s="872" customFormat="1" ht="30" customHeight="1">
      <c r="C2" s="873"/>
      <c r="D2" s="874"/>
      <c r="E2" s="874"/>
      <c r="F2" s="874"/>
      <c r="G2" s="874"/>
      <c r="H2" s="874"/>
    </row>
    <row r="3" spans="1:38" s="875" customFormat="1" ht="45" customHeight="1">
      <c r="C3" s="857"/>
      <c r="D3" s="876"/>
      <c r="E3" s="876"/>
      <c r="F3" s="876"/>
      <c r="G3" s="876"/>
      <c r="H3" s="876"/>
    </row>
    <row r="4" spans="1:38" ht="15" customHeight="1">
      <c r="A4" s="64"/>
      <c r="B4" s="64"/>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row>
    <row r="5" spans="1:38" ht="15" customHeight="1">
      <c r="A5" s="64"/>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row>
    <row r="6" spans="1:38" ht="15" customHeight="1">
      <c r="A6" s="64"/>
      <c r="B6" s="64"/>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row>
    <row r="7" spans="1:38" ht="15" customHeight="1">
      <c r="A7" s="64"/>
      <c r="B7" s="64"/>
      <c r="C7" s="64"/>
      <c r="D7" s="64"/>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row>
    <row r="8" spans="1:38" ht="15" customHeight="1">
      <c r="A8" s="64"/>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row>
    <row r="9" spans="1:38" ht="13.9" customHeight="1">
      <c r="A9" s="64"/>
      <c r="B9" s="64"/>
      <c r="C9" s="64"/>
      <c r="D9" s="64"/>
      <c r="E9" s="64"/>
      <c r="F9" s="64"/>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row>
    <row r="10" spans="1:38" ht="13.9" customHeight="1">
      <c r="A10" s="64"/>
      <c r="B10" s="64"/>
      <c r="C10" s="64"/>
      <c r="D10" s="64"/>
      <c r="E10" s="64"/>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row>
    <row r="11" spans="1:38" ht="13.9" customHeight="1">
      <c r="A11" s="64"/>
      <c r="B11" s="64"/>
      <c r="C11" s="64"/>
      <c r="D11" s="64"/>
      <c r="E11" s="64"/>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row>
    <row r="12" spans="1:38" ht="13.9" customHeight="1">
      <c r="A12" s="64"/>
      <c r="B12" s="64"/>
      <c r="C12" s="64"/>
      <c r="D12" s="64"/>
      <c r="E12" s="64"/>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row>
    <row r="13" spans="1:38" ht="13.9" customHeight="1">
      <c r="A13" s="64"/>
      <c r="B13" s="64"/>
      <c r="C13" s="64"/>
      <c r="D13" s="64"/>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row>
    <row r="14" spans="1:38" ht="13.9" customHeight="1">
      <c r="A14" s="64"/>
      <c r="B14" s="64"/>
      <c r="C14" s="64"/>
      <c r="D14" s="64"/>
      <c r="E14" s="64"/>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row>
    <row r="15" spans="1:38" ht="13.9" customHeight="1">
      <c r="A15" s="64"/>
      <c r="B15" s="64"/>
      <c r="C15" s="64"/>
      <c r="D15" s="64"/>
      <c r="E15" s="64"/>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row>
    <row r="16" spans="1:38" ht="13.9" customHeight="1">
      <c r="A16" s="64"/>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row>
    <row r="17" spans="1:38" ht="13.9" customHeight="1">
      <c r="A17" s="64"/>
      <c r="B17" s="64"/>
      <c r="C17" s="64"/>
      <c r="D17" s="64"/>
      <c r="E17" s="64"/>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row>
    <row r="18" spans="1:38" ht="13.9" customHeight="1">
      <c r="A18" s="64"/>
      <c r="B18" s="64"/>
      <c r="C18" s="64"/>
      <c r="D18" s="64"/>
      <c r="E18" s="64"/>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row>
    <row r="19" spans="1:38" ht="13.9" customHeight="1">
      <c r="A19" s="64"/>
      <c r="B19" s="64"/>
      <c r="C19" s="64"/>
      <c r="D19" s="6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row>
    <row r="20" spans="1:38" ht="13.9" customHeight="1">
      <c r="A20" s="64"/>
      <c r="B20" s="64"/>
      <c r="C20" s="64"/>
      <c r="D20" s="64"/>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row>
    <row r="21" spans="1:38" ht="13.9" customHeight="1">
      <c r="A21" s="64"/>
      <c r="B21" s="64"/>
      <c r="C21" s="64"/>
      <c r="D21" s="64"/>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row>
    <row r="22" spans="1:38" ht="13.9" customHeight="1">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c r="AJ22" s="64"/>
      <c r="AK22" s="64"/>
      <c r="AL22" s="64"/>
    </row>
    <row r="23" spans="1:38" ht="13.9" customHeight="1">
      <c r="A23" s="64"/>
      <c r="B23" s="64"/>
      <c r="C23" s="64"/>
      <c r="D23" s="64"/>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c r="AJ23" s="64"/>
      <c r="AK23" s="64"/>
      <c r="AL23" s="64"/>
    </row>
    <row r="24" spans="1:38" ht="13.9" customHeight="1">
      <c r="A24" s="64"/>
      <c r="B24" s="64"/>
      <c r="C24" s="64"/>
      <c r="D24" s="64"/>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c r="AJ24" s="64"/>
      <c r="AK24" s="64"/>
      <c r="AL24" s="64"/>
    </row>
    <row r="25" spans="1:38" ht="13.9" customHeight="1">
      <c r="A25" s="64"/>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c r="AJ25" s="64"/>
      <c r="AK25" s="64"/>
      <c r="AL25" s="64"/>
    </row>
    <row r="26" spans="1:38" ht="13.9" customHeight="1">
      <c r="A26" s="64"/>
      <c r="B26" s="64"/>
      <c r="C26" s="64"/>
      <c r="D26" s="64"/>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row>
    <row r="27" spans="1:38" ht="13.9" customHeight="1">
      <c r="A27" s="64"/>
      <c r="B27" s="64"/>
      <c r="C27" s="64"/>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row>
    <row r="28" spans="1:38" ht="5.25" customHeight="1">
      <c r="A28" s="64"/>
      <c r="B28" s="64"/>
      <c r="C28" s="64"/>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row>
    <row r="29" spans="1:38" ht="13.9" customHeight="1">
      <c r="A29" s="64"/>
      <c r="B29" s="64"/>
      <c r="C29" s="64"/>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row>
    <row r="30" spans="1:38" ht="13.9" customHeight="1">
      <c r="A30" s="64"/>
      <c r="B30" s="64"/>
      <c r="C30" s="64"/>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row>
    <row r="31" spans="1:38" ht="13.9" customHeight="1">
      <c r="A31" s="64"/>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row>
    <row r="32" spans="1:38" ht="13.9" customHeight="1">
      <c r="A32" s="64"/>
      <c r="B32" s="64"/>
      <c r="C32" s="64"/>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row>
    <row r="33" spans="1:38" ht="13.9" customHeight="1">
      <c r="A33" s="64"/>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row>
    <row r="34" spans="1:38" ht="13.9" customHeight="1">
      <c r="A34" s="64"/>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row>
    <row r="35" spans="1:38" ht="13.9" customHeight="1">
      <c r="A35" s="64"/>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row>
    <row r="36" spans="1:38" ht="13.9" customHeight="1">
      <c r="A36" s="64"/>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row>
    <row r="37" spans="1:38" ht="13.9" customHeight="1">
      <c r="A37" s="64"/>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row>
    <row r="38" spans="1:38" ht="13.9" customHeight="1">
      <c r="A38" s="64"/>
      <c r="B38" s="64"/>
      <c r="C38" s="64"/>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row>
    <row r="39" spans="1:38" ht="13.9" customHeight="1">
      <c r="A39" s="64"/>
      <c r="B39" s="64"/>
      <c r="C39" s="64"/>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c r="AL39" s="64"/>
    </row>
    <row r="40" spans="1:38" ht="13.9" customHeight="1">
      <c r="A40" s="64"/>
      <c r="B40" s="64"/>
      <c r="C40" s="64"/>
      <c r="D40" s="64"/>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c r="AL40" s="64"/>
    </row>
    <row r="41" spans="1:38" ht="13.9" customHeight="1">
      <c r="A41" s="64"/>
      <c r="B41" s="64"/>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c r="AL41" s="64"/>
    </row>
    <row r="42" spans="1:38" ht="13.9" customHeight="1">
      <c r="A42" s="64"/>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c r="AL42" s="64"/>
    </row>
    <row r="43" spans="1:38" ht="13.9" customHeight="1">
      <c r="A43" s="64"/>
      <c r="B43" s="64"/>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c r="AL43" s="64"/>
    </row>
    <row r="44" spans="1:38" ht="13.9" customHeight="1">
      <c r="A44" s="64"/>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c r="AL44" s="64"/>
    </row>
    <row r="45" spans="1:38" ht="13.9" customHeight="1">
      <c r="A45" s="64"/>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c r="AL45" s="64"/>
    </row>
    <row r="46" spans="1:38" ht="13.9" customHeight="1">
      <c r="A46" s="64"/>
      <c r="B46" s="64"/>
      <c r="C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c r="AL46" s="64"/>
    </row>
    <row r="47" spans="1:38" ht="13.9" customHeight="1">
      <c r="A47" s="64"/>
      <c r="B47" s="64"/>
      <c r="C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c r="AG47" s="64"/>
      <c r="AH47" s="64"/>
      <c r="AI47" s="64"/>
      <c r="AJ47" s="64"/>
      <c r="AK47" s="64"/>
      <c r="AL47" s="64"/>
    </row>
    <row r="48" spans="1:38" ht="5.25" customHeight="1">
      <c r="A48" s="64"/>
      <c r="B48" s="64"/>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c r="AG48" s="64"/>
      <c r="AH48" s="64"/>
      <c r="AI48" s="64"/>
      <c r="AJ48" s="64"/>
      <c r="AK48" s="64"/>
      <c r="AL48" s="64"/>
    </row>
    <row r="49" spans="1:38" ht="13.9" customHeight="1">
      <c r="A49" s="64"/>
      <c r="B49" s="64"/>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c r="AG49" s="64"/>
      <c r="AH49" s="64"/>
      <c r="AI49" s="64"/>
      <c r="AJ49" s="64"/>
      <c r="AK49" s="64"/>
      <c r="AL49" s="64"/>
    </row>
    <row r="50" spans="1:38" ht="13.9" customHeight="1">
      <c r="A50" s="64"/>
      <c r="B50" s="64"/>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c r="AG50" s="64"/>
      <c r="AH50" s="64"/>
      <c r="AI50" s="64"/>
      <c r="AJ50" s="64"/>
      <c r="AK50" s="64"/>
      <c r="AL50" s="64"/>
    </row>
    <row r="51" spans="1:38" ht="13.9" customHeight="1">
      <c r="A51" s="64"/>
      <c r="B51" s="64"/>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c r="AG51" s="64"/>
      <c r="AH51" s="64"/>
      <c r="AI51" s="64"/>
      <c r="AJ51" s="64"/>
      <c r="AK51" s="64"/>
      <c r="AL51" s="64"/>
    </row>
    <row r="52" spans="1:38" ht="13.9" customHeight="1">
      <c r="A52" s="64"/>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row>
    <row r="53" spans="1:38" ht="13.9" customHeight="1">
      <c r="A53" s="64"/>
      <c r="B53" s="64"/>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c r="AG53" s="64"/>
      <c r="AH53" s="64"/>
      <c r="AI53" s="64"/>
      <c r="AJ53" s="64"/>
      <c r="AK53" s="64"/>
      <c r="AL53" s="64"/>
    </row>
    <row r="54" spans="1:38" ht="13.9" customHeight="1">
      <c r="A54" s="64"/>
      <c r="B54" s="64"/>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c r="AG54" s="64"/>
      <c r="AH54" s="64"/>
      <c r="AI54" s="64"/>
      <c r="AJ54" s="64"/>
      <c r="AK54" s="64"/>
      <c r="AL54" s="64"/>
    </row>
    <row r="55" spans="1:38" ht="13.9" customHeight="1">
      <c r="A55" s="64"/>
      <c r="B55" s="64"/>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row>
    <row r="56" spans="1:38" ht="13.9" customHeight="1">
      <c r="A56" s="64"/>
      <c r="B56" s="64"/>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row>
    <row r="57" spans="1:38" ht="13.9" customHeight="1">
      <c r="A57" s="64"/>
      <c r="B57" s="64"/>
      <c r="C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c r="AG57" s="64"/>
      <c r="AH57" s="64"/>
      <c r="AI57" s="64"/>
      <c r="AJ57" s="64"/>
      <c r="AK57" s="64"/>
      <c r="AL57" s="64"/>
    </row>
    <row r="58" spans="1:38" ht="13.9" customHeight="1">
      <c r="A58" s="64"/>
      <c r="B58" s="64"/>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c r="AG58" s="64"/>
      <c r="AH58" s="64"/>
      <c r="AI58" s="64"/>
      <c r="AJ58" s="64"/>
      <c r="AK58" s="64"/>
      <c r="AL58" s="64"/>
    </row>
    <row r="59" spans="1:38" ht="13.9" customHeight="1">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c r="AG59" s="64"/>
      <c r="AH59" s="64"/>
      <c r="AI59" s="64"/>
      <c r="AJ59" s="64"/>
      <c r="AK59" s="64"/>
      <c r="AL59" s="64"/>
    </row>
    <row r="60" spans="1:38" ht="13.9" customHeight="1">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row>
    <row r="61" spans="1:38" ht="13.9" customHeight="1">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row>
    <row r="62" spans="1:38" ht="13.9" customHeight="1">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c r="AG62" s="64"/>
      <c r="AH62" s="64"/>
      <c r="AI62" s="64"/>
      <c r="AJ62" s="64"/>
      <c r="AK62" s="64"/>
      <c r="AL62" s="64"/>
    </row>
    <row r="63" spans="1:38" ht="13.9" customHeight="1">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c r="AG63" s="64"/>
      <c r="AH63" s="64"/>
      <c r="AI63" s="64"/>
      <c r="AJ63" s="64"/>
      <c r="AK63" s="64"/>
      <c r="AL63" s="64"/>
    </row>
    <row r="64" spans="1:38" ht="13.9" customHeight="1">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row>
    <row r="65" spans="1:38" ht="13.9" customHeight="1">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c r="AG65" s="64"/>
      <c r="AH65" s="64"/>
      <c r="AI65" s="64"/>
      <c r="AJ65" s="64"/>
      <c r="AK65" s="64"/>
      <c r="AL65" s="64"/>
    </row>
    <row r="66" spans="1:38" ht="13.9" customHeight="1">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row>
    <row r="67" spans="1:38" ht="13.9" customHeight="1">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row>
    <row r="68" spans="1:38" ht="5.25" customHeight="1">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row>
    <row r="69" spans="1:38" ht="13.9" customHeight="1">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row>
    <row r="70" spans="1:38" ht="13.9" customHeight="1">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row>
    <row r="71" spans="1:38" ht="13.9" customHeight="1">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row>
    <row r="72" spans="1:38" ht="13.9" customHeight="1">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row>
    <row r="73" spans="1:38" ht="13.9" customHeight="1">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row>
    <row r="74" spans="1:38" ht="13.9" customHeight="1">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row>
    <row r="75" spans="1:38" ht="13.9" customHeight="1">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row>
    <row r="76" spans="1:38" ht="13.9" customHeight="1">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row>
    <row r="77" spans="1:38" ht="13.9" customHeight="1">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c r="AG77" s="64"/>
      <c r="AH77" s="64"/>
      <c r="AI77" s="64"/>
      <c r="AJ77" s="64"/>
      <c r="AK77" s="64"/>
      <c r="AL77" s="64"/>
    </row>
    <row r="78" spans="1:38" ht="13.9" customHeight="1">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c r="AJ78" s="64"/>
      <c r="AK78" s="64"/>
      <c r="AL78" s="64"/>
    </row>
    <row r="79" spans="1:38" ht="13.9" customHeight="1">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c r="AJ79" s="64"/>
      <c r="AK79" s="64"/>
      <c r="AL79" s="64"/>
    </row>
    <row r="80" spans="1:38" ht="13.9" customHeight="1">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row>
    <row r="81" spans="1:113" ht="13.9" customHeight="1">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c r="AJ81" s="64"/>
      <c r="AK81" s="64"/>
      <c r="AL81" s="64"/>
    </row>
    <row r="82" spans="1:113" ht="13.9" customHeight="1">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c r="AJ82" s="64"/>
      <c r="AK82" s="64"/>
      <c r="AL82" s="64"/>
    </row>
    <row r="83" spans="1:113" ht="13.9" customHeight="1">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c r="AJ83" s="64"/>
      <c r="AK83" s="64"/>
      <c r="AL83" s="64"/>
    </row>
    <row r="84" spans="1:113" ht="13.9" customHeight="1">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row>
    <row r="85" spans="1:113" ht="13.9" customHeight="1">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c r="AL85" s="64"/>
    </row>
    <row r="86" spans="1:113" ht="13.9" customHeight="1">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c r="AL86" s="64"/>
    </row>
    <row r="87" spans="1:113" ht="13.9" customHeight="1">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c r="AL87" s="64"/>
    </row>
    <row r="88" spans="1:113" ht="5.25" customHeight="1">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c r="AL88" s="64"/>
    </row>
    <row r="89" spans="1:113" ht="10.15" customHeight="1">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row>
    <row r="90" spans="1:113" ht="10.15" customHeight="1">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c r="AL90" s="64"/>
    </row>
    <row r="91" spans="1:113" ht="10.15" customHeight="1">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c r="AL91" s="64"/>
    </row>
    <row r="92" spans="1:113" ht="10.15" customHeight="1">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c r="AL92" s="64"/>
      <c r="AT92" s="1050">
        <f>Fin_Charts!AO96</f>
        <v>0</v>
      </c>
      <c r="AU92" s="1050">
        <f>Fin_Charts!AP96</f>
        <v>0</v>
      </c>
      <c r="AV92" s="1050">
        <f>Fin_Charts!AQ96</f>
        <v>0</v>
      </c>
      <c r="AW92" s="1050">
        <f>Fin_Charts!AR96</f>
        <v>0</v>
      </c>
      <c r="AX92" s="1050">
        <f>Fin_Charts!AS96</f>
        <v>0</v>
      </c>
      <c r="AY92" s="1050">
        <f>Fin_Charts!AT96</f>
        <v>0</v>
      </c>
      <c r="AZ92" s="1050">
        <f>Fin_Charts!AU96</f>
        <v>0</v>
      </c>
      <c r="BA92" s="1050">
        <f>Fin_Charts!AV96</f>
        <v>0</v>
      </c>
      <c r="BB92" s="1050">
        <f>Fin_Charts!AW96</f>
        <v>0</v>
      </c>
      <c r="BC92" s="1050">
        <f>Fin_Charts!AX96</f>
        <v>0</v>
      </c>
      <c r="BD92" s="1050">
        <f>Fin_Charts!AY96</f>
        <v>0</v>
      </c>
      <c r="BE92" s="1050">
        <f>Fin_Charts!AZ96</f>
        <v>0</v>
      </c>
      <c r="BF92" s="1050" t="e">
        <f>Fin_Charts!BA96</f>
        <v>#REF!</v>
      </c>
      <c r="BG92" s="1050" t="e">
        <f>Fin_Charts!BB96</f>
        <v>#REF!</v>
      </c>
      <c r="BH92" s="1050" t="e">
        <f>Fin_Charts!BC96</f>
        <v>#REF!</v>
      </c>
      <c r="BI92" s="1050" t="e">
        <f>Fin_Charts!BD96</f>
        <v>#REF!</v>
      </c>
      <c r="BJ92" s="1050" t="e">
        <f>Fin_Charts!BE96</f>
        <v>#REF!</v>
      </c>
      <c r="BK92" s="1050" t="e">
        <f>Fin_Charts!BF96</f>
        <v>#REF!</v>
      </c>
      <c r="BL92" s="1050" t="e">
        <f>Fin_Charts!BG96</f>
        <v>#REF!</v>
      </c>
      <c r="BM92" s="1050" t="e">
        <f>Fin_Charts!BH96</f>
        <v>#REF!</v>
      </c>
      <c r="BN92" s="1050" t="e">
        <f>Fin_Charts!BI96</f>
        <v>#REF!</v>
      </c>
      <c r="BO92" s="1050" t="e">
        <f>Fin_Charts!BJ96</f>
        <v>#REF!</v>
      </c>
      <c r="BP92" s="1050" t="e">
        <f>Fin_Charts!BK96</f>
        <v>#REF!</v>
      </c>
      <c r="BQ92" s="1050" t="e">
        <f>Fin_Charts!BL96</f>
        <v>#REF!</v>
      </c>
      <c r="BR92" s="1050">
        <f>Fin_Charts!BM96</f>
        <v>0</v>
      </c>
      <c r="BS92" s="1050">
        <f>Fin_Charts!BN96</f>
        <v>0</v>
      </c>
      <c r="BT92" s="1050">
        <f>Fin_Charts!BO96</f>
        <v>0</v>
      </c>
      <c r="BU92" s="1050">
        <f>Fin_Charts!BP96</f>
        <v>0</v>
      </c>
      <c r="BV92" s="1050">
        <f>Fin_Charts!BQ96</f>
        <v>0</v>
      </c>
      <c r="BW92" s="1050">
        <f>Fin_Charts!BR96</f>
        <v>0</v>
      </c>
      <c r="BX92" s="1050">
        <f>Fin_Charts!BS96</f>
        <v>0</v>
      </c>
      <c r="BY92" s="1050">
        <f>Fin_Charts!BT96</f>
        <v>0</v>
      </c>
      <c r="BZ92" s="1050">
        <f>Fin_Charts!BU96</f>
        <v>0</v>
      </c>
      <c r="CA92" s="1050">
        <f>Fin_Charts!BV96</f>
        <v>0</v>
      </c>
      <c r="CB92" s="1050">
        <f>Fin_Charts!BW96</f>
        <v>0</v>
      </c>
      <c r="CC92" s="1050">
        <f>Fin_Charts!BX96</f>
        <v>0</v>
      </c>
      <c r="CD92" s="1050">
        <f>Fin_Charts!BY96</f>
        <v>0</v>
      </c>
      <c r="CE92" s="1050">
        <f>Fin_Charts!BZ96</f>
        <v>0</v>
      </c>
      <c r="CF92" s="1050">
        <f>Fin_Charts!CA96</f>
        <v>0</v>
      </c>
      <c r="CG92" s="1050">
        <f>Fin_Charts!CB96</f>
        <v>0</v>
      </c>
      <c r="CH92" s="1050">
        <f>Fin_Charts!CC96</f>
        <v>0</v>
      </c>
      <c r="CI92" s="1050">
        <f>Fin_Charts!CD96</f>
        <v>0</v>
      </c>
      <c r="CJ92" s="1050">
        <f>Fin_Charts!CE96</f>
        <v>0</v>
      </c>
      <c r="CK92" s="1050">
        <f>Fin_Charts!CF96</f>
        <v>0</v>
      </c>
      <c r="CL92" s="1050">
        <f>Fin_Charts!CG96</f>
        <v>0</v>
      </c>
      <c r="CM92" s="1050">
        <f>Fin_Charts!CH96</f>
        <v>0</v>
      </c>
      <c r="CN92" s="1050">
        <f>Fin_Charts!CI96</f>
        <v>0</v>
      </c>
      <c r="CO92" s="1050">
        <f>Fin_Charts!CJ96</f>
        <v>0</v>
      </c>
      <c r="CP92" s="1050">
        <f>Fin_Charts!CK96</f>
        <v>0</v>
      </c>
      <c r="CQ92" s="1050">
        <f>Fin_Charts!CL96</f>
        <v>0</v>
      </c>
      <c r="CR92" s="1050">
        <f>Fin_Charts!CM96</f>
        <v>0</v>
      </c>
      <c r="CS92" s="1050">
        <f>Fin_Charts!CN96</f>
        <v>0</v>
      </c>
      <c r="CT92" s="1050">
        <f>Fin_Charts!CO96</f>
        <v>0</v>
      </c>
      <c r="CU92" s="1050">
        <f>Fin_Charts!CP96</f>
        <v>0</v>
      </c>
      <c r="CV92" s="1050">
        <f>Fin_Charts!CQ96</f>
        <v>0</v>
      </c>
      <c r="CW92" s="1050">
        <f>Fin_Charts!CR96</f>
        <v>0</v>
      </c>
      <c r="CX92" s="1050">
        <f>Fin_Charts!CS96</f>
        <v>0</v>
      </c>
      <c r="CY92" s="1050">
        <f>Fin_Charts!CT96</f>
        <v>0</v>
      </c>
      <c r="CZ92" s="1050">
        <f>Fin_Charts!CU96</f>
        <v>0</v>
      </c>
      <c r="DA92" s="1050">
        <f>Fin_Charts!CV96</f>
        <v>0</v>
      </c>
    </row>
    <row r="93" spans="1:113" ht="10.15" customHeight="1">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c r="AL93" s="64"/>
      <c r="AS93" t="s">
        <v>605</v>
      </c>
      <c r="AT93" s="928">
        <f>Seasonality!I108</f>
        <v>0</v>
      </c>
      <c r="AU93" s="928">
        <f>Seasonality!J108</f>
        <v>0</v>
      </c>
      <c r="AV93" s="928">
        <f>Seasonality!K108</f>
        <v>0</v>
      </c>
      <c r="AW93" s="928">
        <f>Seasonality!L108</f>
        <v>0</v>
      </c>
      <c r="AX93" s="928">
        <f>Seasonality!M108</f>
        <v>0</v>
      </c>
      <c r="AY93" s="928">
        <f>Seasonality!N108</f>
        <v>0</v>
      </c>
      <c r="AZ93" s="928">
        <f>Seasonality!O108</f>
        <v>0</v>
      </c>
      <c r="BA93" s="928">
        <f>Seasonality!P108</f>
        <v>0</v>
      </c>
      <c r="BB93" s="928">
        <f>Seasonality!Q108</f>
        <v>0</v>
      </c>
      <c r="BC93" s="928">
        <f>Seasonality!R108</f>
        <v>0</v>
      </c>
      <c r="BD93" s="928">
        <f>Seasonality!S108</f>
        <v>0</v>
      </c>
      <c r="BE93" s="928">
        <f>Seasonality!T108</f>
        <v>0</v>
      </c>
      <c r="BF93" s="928">
        <f>Seasonality!I109</f>
        <v>0</v>
      </c>
      <c r="BG93" s="928">
        <f>Seasonality!J109</f>
        <v>0</v>
      </c>
      <c r="BH93" s="928">
        <f>Seasonality!K109</f>
        <v>0</v>
      </c>
      <c r="BI93" s="928">
        <f>Seasonality!L109</f>
        <v>0</v>
      </c>
      <c r="BJ93" s="928">
        <f>Seasonality!M109</f>
        <v>0</v>
      </c>
      <c r="BK93" s="928">
        <f>Seasonality!N109</f>
        <v>0</v>
      </c>
      <c r="BL93" s="928">
        <f>Seasonality!O109</f>
        <v>0</v>
      </c>
      <c r="BM93" s="928">
        <f>Seasonality!P109</f>
        <v>0</v>
      </c>
      <c r="BN93" s="928">
        <f>Seasonality!Q109</f>
        <v>0</v>
      </c>
      <c r="BO93" s="928">
        <f>Seasonality!R109</f>
        <v>0</v>
      </c>
      <c r="BP93" s="928">
        <f>Seasonality!S109</f>
        <v>0</v>
      </c>
      <c r="BQ93" s="928">
        <f>Seasonality!T109</f>
        <v>0</v>
      </c>
      <c r="BR93" s="928">
        <f>Seasonality!I110</f>
        <v>0</v>
      </c>
      <c r="BS93" s="928">
        <f>Seasonality!J110</f>
        <v>0</v>
      </c>
      <c r="BT93" s="928">
        <f>Seasonality!K110</f>
        <v>0</v>
      </c>
      <c r="BU93" s="928">
        <f>Seasonality!L110</f>
        <v>0</v>
      </c>
      <c r="BV93" s="928">
        <f>Seasonality!M110</f>
        <v>0</v>
      </c>
      <c r="BW93" s="928">
        <f>Seasonality!N110</f>
        <v>0</v>
      </c>
      <c r="BX93" s="928">
        <f>Seasonality!O110</f>
        <v>0</v>
      </c>
      <c r="BY93" s="928">
        <f>Seasonality!P110</f>
        <v>0</v>
      </c>
      <c r="BZ93" s="928">
        <f>Seasonality!Q110</f>
        <v>0</v>
      </c>
      <c r="CA93" s="928">
        <f>Seasonality!R110</f>
        <v>0</v>
      </c>
      <c r="CB93" s="928">
        <f>Seasonality!S110</f>
        <v>0</v>
      </c>
      <c r="CC93" s="928">
        <f>Seasonality!T110</f>
        <v>0</v>
      </c>
      <c r="CD93" s="928">
        <f>Seasonality!I111</f>
        <v>0</v>
      </c>
      <c r="CE93" s="928">
        <f>Seasonality!J111</f>
        <v>0</v>
      </c>
      <c r="CF93" s="928">
        <f>Seasonality!K111</f>
        <v>0</v>
      </c>
      <c r="CG93" s="928">
        <f>Seasonality!L111</f>
        <v>0</v>
      </c>
      <c r="CH93" s="928">
        <f>Seasonality!M111</f>
        <v>0</v>
      </c>
      <c r="CI93" s="928">
        <f>Seasonality!N111</f>
        <v>0</v>
      </c>
      <c r="CJ93" s="928">
        <f>Seasonality!O111</f>
        <v>0</v>
      </c>
      <c r="CK93" s="928">
        <f>Seasonality!P111</f>
        <v>0</v>
      </c>
      <c r="CL93" s="928">
        <f>Seasonality!Q111</f>
        <v>0</v>
      </c>
      <c r="CM93" s="928">
        <f>Seasonality!R111</f>
        <v>0</v>
      </c>
      <c r="CN93" s="928">
        <f>Seasonality!S111</f>
        <v>0</v>
      </c>
      <c r="CO93" s="928">
        <f>Seasonality!T111</f>
        <v>0</v>
      </c>
      <c r="CP93" s="928">
        <f>Seasonality!I112</f>
        <v>0</v>
      </c>
      <c r="CQ93" s="928">
        <f>Seasonality!J112</f>
        <v>0</v>
      </c>
      <c r="CR93" s="928">
        <f>Seasonality!K112</f>
        <v>0</v>
      </c>
      <c r="CS93" s="928">
        <f>Seasonality!L112</f>
        <v>0</v>
      </c>
      <c r="CT93" s="928">
        <f>Seasonality!M112</f>
        <v>0</v>
      </c>
      <c r="CU93" s="928">
        <f>Seasonality!N112</f>
        <v>0</v>
      </c>
      <c r="CV93" s="928">
        <f>Seasonality!O112</f>
        <v>0</v>
      </c>
      <c r="CW93" s="928">
        <f>Seasonality!P112</f>
        <v>0</v>
      </c>
      <c r="CX93" s="928">
        <f>Seasonality!Q112</f>
        <v>0</v>
      </c>
      <c r="CY93" s="928">
        <f>Seasonality!R112</f>
        <v>0</v>
      </c>
      <c r="CZ93" s="928">
        <f>Seasonality!S112</f>
        <v>0</v>
      </c>
      <c r="DA93" s="928">
        <f>Seasonality!T112</f>
        <v>0</v>
      </c>
      <c r="DB93" s="928"/>
      <c r="DC93" s="928">
        <f>Seasonality!V112</f>
        <v>0</v>
      </c>
      <c r="DD93" s="928">
        <f>Seasonality!W112</f>
        <v>0</v>
      </c>
      <c r="DE93" s="928">
        <f>Seasonality!X112</f>
        <v>0</v>
      </c>
      <c r="DF93" s="928">
        <f>Seasonality!Y112</f>
        <v>0</v>
      </c>
    </row>
    <row r="94" spans="1:113" ht="10.15" customHeight="1">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row>
    <row r="95" spans="1:113" ht="10.15" customHeight="1">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row>
    <row r="96" spans="1:113" ht="10.15" customHeight="1">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S96">
        <f>IS!D30</f>
        <v>0</v>
      </c>
      <c r="AT96">
        <f>IS!J21/1000000</f>
        <v>0</v>
      </c>
      <c r="AU96">
        <f>IS!K21/1000000</f>
        <v>0</v>
      </c>
      <c r="AV96">
        <f>IS!L21/1000000</f>
        <v>0</v>
      </c>
      <c r="AW96">
        <f>IS!M21/1000000</f>
        <v>0</v>
      </c>
      <c r="AX96">
        <f>IS!N21/1000000</f>
        <v>0</v>
      </c>
      <c r="AY96">
        <f>IS!O21/1000000</f>
        <v>0</v>
      </c>
      <c r="AZ96">
        <f>IS!P21/1000000</f>
        <v>0</v>
      </c>
      <c r="BA96">
        <f>IS!Q21/1000000</f>
        <v>0</v>
      </c>
      <c r="BB96">
        <f>IS!R21/1000000</f>
        <v>0</v>
      </c>
      <c r="BC96">
        <f>IS!S21/1000000</f>
        <v>0</v>
      </c>
      <c r="BD96">
        <f>IS!T21/1000000</f>
        <v>0</v>
      </c>
      <c r="BE96">
        <f>IS!U21/1000000</f>
        <v>0</v>
      </c>
      <c r="BF96" s="858">
        <f>IS!V21/1000000</f>
        <v>0</v>
      </c>
      <c r="BG96" s="858">
        <f>IS!W21/1000000</f>
        <v>0</v>
      </c>
      <c r="BH96" s="858">
        <f>IS!X21/1000000</f>
        <v>0</v>
      </c>
      <c r="BI96" s="858">
        <f>IS!Y21/1000000</f>
        <v>0</v>
      </c>
      <c r="BJ96" s="858">
        <f>IS!Z21/1000000</f>
        <v>0</v>
      </c>
      <c r="BK96" s="858">
        <f>IS!AA21/1000000</f>
        <v>0</v>
      </c>
      <c r="BL96" s="858">
        <f>IS!AB21/1000000</f>
        <v>0</v>
      </c>
      <c r="BM96" s="858">
        <f>IS!AC21/1000000</f>
        <v>0</v>
      </c>
      <c r="BN96" s="858">
        <f>IS!AD21/1000000</f>
        <v>0</v>
      </c>
      <c r="BO96" s="858">
        <f>IS!AE21/1000000</f>
        <v>0</v>
      </c>
      <c r="BP96" s="858">
        <f>IS!AF21/1000000</f>
        <v>0</v>
      </c>
      <c r="BQ96" s="858">
        <f>IS!AG21/1000000</f>
        <v>0</v>
      </c>
      <c r="BR96" s="858">
        <f>IS!AH21/1000000</f>
        <v>0</v>
      </c>
      <c r="BS96" s="858">
        <f>IS!AI21/1000000</f>
        <v>0</v>
      </c>
      <c r="BT96" s="858">
        <f>IS!AJ21/1000000</f>
        <v>0</v>
      </c>
      <c r="BU96" s="858">
        <f>IS!AK21/1000000</f>
        <v>0</v>
      </c>
      <c r="BV96" s="858">
        <f>IS!AL21/1000000</f>
        <v>0</v>
      </c>
      <c r="BW96" s="858">
        <f>IS!AM21/1000000</f>
        <v>0</v>
      </c>
      <c r="BX96" s="858">
        <f>IS!AN21/1000000</f>
        <v>0</v>
      </c>
      <c r="BY96" s="858">
        <f>IS!AO21/1000000</f>
        <v>0</v>
      </c>
      <c r="BZ96" s="858">
        <f>IS!AP21/1000000</f>
        <v>0</v>
      </c>
      <c r="CA96" s="858">
        <f>IS!AQ21/1000000</f>
        <v>0</v>
      </c>
      <c r="CB96" s="858">
        <f>IS!AR21/1000000</f>
        <v>0</v>
      </c>
      <c r="CC96" s="858">
        <f>IS!AS21/1000000</f>
        <v>0</v>
      </c>
      <c r="CD96" s="858">
        <f>IS!AT21/1000000</f>
        <v>0</v>
      </c>
      <c r="CE96" s="858">
        <f>IS!AU21/1000000</f>
        <v>0</v>
      </c>
      <c r="CF96" s="858">
        <f>IS!AV21/1000000</f>
        <v>0</v>
      </c>
      <c r="CG96" s="858">
        <f>IS!AW21/1000000</f>
        <v>0</v>
      </c>
      <c r="CH96" s="858">
        <f>IS!AX21/1000000</f>
        <v>0</v>
      </c>
      <c r="CI96" s="858">
        <f>IS!AY21/1000000</f>
        <v>0</v>
      </c>
      <c r="CJ96" s="858">
        <f>IS!AZ21/1000000</f>
        <v>0</v>
      </c>
      <c r="CK96" s="858">
        <f>IS!BA21/1000000</f>
        <v>0</v>
      </c>
      <c r="CL96" s="858">
        <f>IS!BB21/1000000</f>
        <v>0</v>
      </c>
      <c r="CM96" s="858">
        <f>IS!BC21/1000000</f>
        <v>0</v>
      </c>
      <c r="CN96" s="858">
        <f>IS!BD21/1000000</f>
        <v>0</v>
      </c>
      <c r="CO96" s="858">
        <f>IS!BE21/1000000</f>
        <v>0</v>
      </c>
      <c r="CP96" s="858">
        <f>IS!BF21/1000000</f>
        <v>0</v>
      </c>
      <c r="CQ96" s="858">
        <f>IS!BG21/1000000</f>
        <v>0</v>
      </c>
      <c r="CR96" s="858">
        <f>IS!BH21/1000000</f>
        <v>0</v>
      </c>
      <c r="CS96" s="858">
        <f>IS!BI21/1000000</f>
        <v>0</v>
      </c>
      <c r="CT96" s="858">
        <f>IS!BJ21/1000000</f>
        <v>0</v>
      </c>
      <c r="CU96" s="858">
        <f>IS!BK21/1000000</f>
        <v>0</v>
      </c>
      <c r="CV96" s="858">
        <f>IS!BL21/1000000</f>
        <v>0</v>
      </c>
      <c r="CW96" s="858">
        <f>IS!BM21/1000000</f>
        <v>0</v>
      </c>
      <c r="CX96" s="858">
        <f>IS!BN21/1000000</f>
        <v>0</v>
      </c>
      <c r="CY96" s="858">
        <f>IS!BO21/1000000</f>
        <v>0</v>
      </c>
      <c r="CZ96" s="858">
        <f>IS!BP21/1000000</f>
        <v>0</v>
      </c>
      <c r="DA96" s="858">
        <f>IS!BQ21/1000000</f>
        <v>0</v>
      </c>
      <c r="DB96" s="858"/>
      <c r="DC96" s="858"/>
      <c r="DD96" s="858"/>
      <c r="DE96" s="858"/>
      <c r="DF96" s="858"/>
      <c r="DG96" s="858"/>
      <c r="DH96" s="858"/>
      <c r="DI96" s="858"/>
    </row>
    <row r="97" spans="1:113" ht="10.15" customHeight="1">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S97">
        <f>IS!D31</f>
        <v>0</v>
      </c>
      <c r="AT97">
        <f>IS!J22/1000000</f>
        <v>0</v>
      </c>
      <c r="AU97">
        <f>IS!K22/1000000</f>
        <v>0</v>
      </c>
      <c r="AV97">
        <f>IS!L22/1000000</f>
        <v>0</v>
      </c>
      <c r="AW97">
        <f>IS!M22/1000000</f>
        <v>0</v>
      </c>
      <c r="AX97">
        <f>IS!N22/1000000</f>
        <v>0</v>
      </c>
      <c r="AY97">
        <f>IS!O22/1000000</f>
        <v>0</v>
      </c>
      <c r="AZ97">
        <f>IS!P22/1000000</f>
        <v>0</v>
      </c>
      <c r="BA97">
        <f>IS!Q22/1000000</f>
        <v>0</v>
      </c>
      <c r="BB97">
        <f>IS!R22/1000000</f>
        <v>0</v>
      </c>
      <c r="BC97">
        <f>IS!S22/1000000</f>
        <v>0</v>
      </c>
      <c r="BD97">
        <f>IS!T22/1000000</f>
        <v>0</v>
      </c>
      <c r="BE97">
        <f>IS!U22/1000000</f>
        <v>0</v>
      </c>
      <c r="BF97" s="858">
        <f>IS!V22/1000000</f>
        <v>0</v>
      </c>
      <c r="BG97" s="858">
        <f>IS!W22/1000000</f>
        <v>0</v>
      </c>
      <c r="BH97" s="858">
        <f>IS!X22/1000000</f>
        <v>0</v>
      </c>
      <c r="BI97" s="858">
        <f>IS!Y22/1000000</f>
        <v>0</v>
      </c>
      <c r="BJ97" s="858">
        <f>IS!Z22/1000000</f>
        <v>0</v>
      </c>
      <c r="BK97" s="858">
        <f>IS!AA22/1000000</f>
        <v>0</v>
      </c>
      <c r="BL97" s="858">
        <f>IS!AB22/1000000</f>
        <v>0</v>
      </c>
      <c r="BM97" s="858">
        <f>IS!AC22/1000000</f>
        <v>0</v>
      </c>
      <c r="BN97" s="858">
        <f>IS!AD22/1000000</f>
        <v>0</v>
      </c>
      <c r="BO97" s="858">
        <f>IS!AE22/1000000</f>
        <v>0</v>
      </c>
      <c r="BP97" s="858">
        <f>IS!AF22/1000000</f>
        <v>0</v>
      </c>
      <c r="BQ97" s="858">
        <f>IS!AG22/1000000</f>
        <v>0</v>
      </c>
      <c r="BR97" s="858">
        <f>IS!AH22/1000000</f>
        <v>0</v>
      </c>
      <c r="BS97" s="858">
        <f>IS!AI22/1000000</f>
        <v>0</v>
      </c>
      <c r="BT97" s="858">
        <f>IS!AJ22/1000000</f>
        <v>0</v>
      </c>
      <c r="BU97" s="858">
        <f>IS!AK22/1000000</f>
        <v>0</v>
      </c>
      <c r="BV97" s="858">
        <f>IS!AL22/1000000</f>
        <v>0</v>
      </c>
      <c r="BW97" s="858">
        <f>IS!AM22/1000000</f>
        <v>0</v>
      </c>
      <c r="BX97" s="858">
        <f>IS!AN22/1000000</f>
        <v>0</v>
      </c>
      <c r="BY97" s="858">
        <f>IS!AO22/1000000</f>
        <v>0</v>
      </c>
      <c r="BZ97" s="858">
        <f>IS!AP22/1000000</f>
        <v>0</v>
      </c>
      <c r="CA97" s="858">
        <f>IS!AQ22/1000000</f>
        <v>0</v>
      </c>
      <c r="CB97" s="858">
        <f>IS!AR22/1000000</f>
        <v>0</v>
      </c>
      <c r="CC97" s="858">
        <f>IS!AS22/1000000</f>
        <v>0</v>
      </c>
      <c r="CD97" s="858">
        <f>IS!AT22/1000000</f>
        <v>0</v>
      </c>
      <c r="CE97" s="858">
        <f>IS!AU22/1000000</f>
        <v>0</v>
      </c>
      <c r="CF97" s="858">
        <f>IS!AV22/1000000</f>
        <v>0</v>
      </c>
      <c r="CG97" s="858">
        <f>IS!AW22/1000000</f>
        <v>0</v>
      </c>
      <c r="CH97" s="858">
        <f>IS!AX22/1000000</f>
        <v>0</v>
      </c>
      <c r="CI97" s="858">
        <f>IS!AY22/1000000</f>
        <v>0</v>
      </c>
      <c r="CJ97" s="858">
        <f>IS!AZ22/1000000</f>
        <v>0</v>
      </c>
      <c r="CK97" s="858">
        <f>IS!BA22/1000000</f>
        <v>0</v>
      </c>
      <c r="CL97" s="858">
        <f>IS!BB22/1000000</f>
        <v>0</v>
      </c>
      <c r="CM97" s="858">
        <f>IS!BC22/1000000</f>
        <v>0</v>
      </c>
      <c r="CN97" s="858">
        <f>IS!BD22/1000000</f>
        <v>0</v>
      </c>
      <c r="CO97" s="858">
        <f>IS!BE22/1000000</f>
        <v>0</v>
      </c>
      <c r="CP97" s="858">
        <f>IS!BF22/1000000</f>
        <v>0</v>
      </c>
      <c r="CQ97" s="858">
        <f>IS!BG22/1000000</f>
        <v>0</v>
      </c>
      <c r="CR97" s="858">
        <f>IS!BH22/1000000</f>
        <v>0</v>
      </c>
      <c r="CS97" s="858">
        <f>IS!BI22/1000000</f>
        <v>0</v>
      </c>
      <c r="CT97" s="858">
        <f>IS!BJ22/1000000</f>
        <v>0</v>
      </c>
      <c r="CU97" s="858">
        <f>IS!BK22/1000000</f>
        <v>0</v>
      </c>
      <c r="CV97" s="858">
        <f>IS!BL22/1000000</f>
        <v>0</v>
      </c>
      <c r="CW97" s="858">
        <f>IS!BM22/1000000</f>
        <v>0</v>
      </c>
      <c r="CX97" s="858">
        <f>IS!BN22/1000000</f>
        <v>0</v>
      </c>
      <c r="CY97" s="858">
        <f>IS!BO22/1000000</f>
        <v>0</v>
      </c>
      <c r="CZ97" s="858">
        <f>IS!BP22/1000000</f>
        <v>0</v>
      </c>
      <c r="DA97" s="858">
        <f>IS!BQ22/1000000</f>
        <v>0</v>
      </c>
      <c r="DB97" s="858"/>
      <c r="DC97" s="858"/>
      <c r="DD97" s="858"/>
      <c r="DE97" s="858"/>
      <c r="DF97" s="858"/>
      <c r="DG97" s="858"/>
      <c r="DH97" s="858"/>
      <c r="DI97" s="858"/>
    </row>
    <row r="98" spans="1:113" ht="10.15" customHeight="1">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S98">
        <f>IS!D32</f>
        <v>0</v>
      </c>
      <c r="AT98">
        <f>IS!J23/1000000</f>
        <v>0</v>
      </c>
      <c r="AU98">
        <f>IS!K23/1000000</f>
        <v>0</v>
      </c>
      <c r="AV98">
        <f>IS!L23/1000000</f>
        <v>0</v>
      </c>
      <c r="AW98">
        <f>IS!M23/1000000</f>
        <v>0</v>
      </c>
      <c r="AX98">
        <f>IS!N23/1000000</f>
        <v>0</v>
      </c>
      <c r="AY98">
        <f>IS!O23/1000000</f>
        <v>0</v>
      </c>
      <c r="AZ98">
        <f>IS!P23/1000000</f>
        <v>0</v>
      </c>
      <c r="BA98">
        <f>IS!Q23/1000000</f>
        <v>0</v>
      </c>
      <c r="BB98">
        <f>IS!R23/1000000</f>
        <v>0</v>
      </c>
      <c r="BC98">
        <f>IS!S23/1000000</f>
        <v>0</v>
      </c>
      <c r="BD98">
        <f>IS!T23/1000000</f>
        <v>0</v>
      </c>
      <c r="BE98">
        <f>IS!U23/1000000</f>
        <v>0</v>
      </c>
      <c r="BF98" s="858">
        <f>IS!V23/1000000</f>
        <v>0</v>
      </c>
      <c r="BG98" s="858">
        <f>IS!W23/1000000</f>
        <v>0</v>
      </c>
      <c r="BH98" s="858">
        <f>IS!X23/1000000</f>
        <v>0</v>
      </c>
      <c r="BI98" s="858">
        <f>IS!Y23/1000000</f>
        <v>0</v>
      </c>
      <c r="BJ98" s="858">
        <f>IS!Z23/1000000</f>
        <v>0</v>
      </c>
      <c r="BK98" s="858">
        <f>IS!AA23/1000000</f>
        <v>0</v>
      </c>
      <c r="BL98" s="858">
        <f>IS!AB23/1000000</f>
        <v>0</v>
      </c>
      <c r="BM98" s="858">
        <f>IS!AC23/1000000</f>
        <v>0</v>
      </c>
      <c r="BN98" s="858">
        <f>IS!AD23/1000000</f>
        <v>0</v>
      </c>
      <c r="BO98" s="858">
        <f>IS!AE23/1000000</f>
        <v>0</v>
      </c>
      <c r="BP98" s="858">
        <f>IS!AF23/1000000</f>
        <v>0</v>
      </c>
      <c r="BQ98" s="858">
        <f>IS!AG23/1000000</f>
        <v>0</v>
      </c>
      <c r="BR98" s="858">
        <f>IS!AH23/1000000</f>
        <v>0</v>
      </c>
      <c r="BS98" s="858">
        <f>IS!AI23/1000000</f>
        <v>0</v>
      </c>
      <c r="BT98" s="858">
        <f>IS!AJ23/1000000</f>
        <v>0</v>
      </c>
      <c r="BU98" s="858">
        <f>IS!AK23/1000000</f>
        <v>0</v>
      </c>
      <c r="BV98" s="858">
        <f>IS!AL23/1000000</f>
        <v>0</v>
      </c>
      <c r="BW98" s="858">
        <f>IS!AM23/1000000</f>
        <v>0</v>
      </c>
      <c r="BX98" s="858">
        <f>IS!AN23/1000000</f>
        <v>0</v>
      </c>
      <c r="BY98" s="858">
        <f>IS!AO23/1000000</f>
        <v>0</v>
      </c>
      <c r="BZ98" s="858">
        <f>IS!AP23/1000000</f>
        <v>0</v>
      </c>
      <c r="CA98" s="858">
        <f>IS!AQ23/1000000</f>
        <v>0</v>
      </c>
      <c r="CB98" s="858">
        <f>IS!AR23/1000000</f>
        <v>0</v>
      </c>
      <c r="CC98" s="858">
        <f>IS!AS23/1000000</f>
        <v>0</v>
      </c>
      <c r="CD98" s="858">
        <f>IS!AT23/1000000</f>
        <v>0</v>
      </c>
      <c r="CE98" s="858">
        <f>IS!AU23/1000000</f>
        <v>0</v>
      </c>
      <c r="CF98" s="858">
        <f>IS!AV23/1000000</f>
        <v>0</v>
      </c>
      <c r="CG98" s="858">
        <f>IS!AW23/1000000</f>
        <v>0</v>
      </c>
      <c r="CH98" s="858">
        <f>IS!AX23/1000000</f>
        <v>0</v>
      </c>
      <c r="CI98" s="858">
        <f>IS!AY23/1000000</f>
        <v>0</v>
      </c>
      <c r="CJ98" s="858">
        <f>IS!AZ23/1000000</f>
        <v>0</v>
      </c>
      <c r="CK98" s="858">
        <f>IS!BA23/1000000</f>
        <v>0</v>
      </c>
      <c r="CL98" s="858">
        <f>IS!BB23/1000000</f>
        <v>0</v>
      </c>
      <c r="CM98" s="858">
        <f>IS!BC23/1000000</f>
        <v>0</v>
      </c>
      <c r="CN98" s="858">
        <f>IS!BD23/1000000</f>
        <v>0</v>
      </c>
      <c r="CO98" s="858">
        <f>IS!BE23/1000000</f>
        <v>0</v>
      </c>
      <c r="CP98" s="858">
        <f>IS!BF23/1000000</f>
        <v>0</v>
      </c>
      <c r="CQ98" s="858">
        <f>IS!BG23/1000000</f>
        <v>0</v>
      </c>
      <c r="CR98" s="858">
        <f>IS!BH23/1000000</f>
        <v>0</v>
      </c>
      <c r="CS98" s="858">
        <f>IS!BI23/1000000</f>
        <v>0</v>
      </c>
      <c r="CT98" s="858">
        <f>IS!BJ23/1000000</f>
        <v>0</v>
      </c>
      <c r="CU98" s="858">
        <f>IS!BK23/1000000</f>
        <v>0</v>
      </c>
      <c r="CV98" s="858">
        <f>IS!BL23/1000000</f>
        <v>0</v>
      </c>
      <c r="CW98" s="858">
        <f>IS!BM23/1000000</f>
        <v>0</v>
      </c>
      <c r="CX98" s="858">
        <f>IS!BN23/1000000</f>
        <v>0</v>
      </c>
      <c r="CY98" s="858">
        <f>IS!BO23/1000000</f>
        <v>0</v>
      </c>
      <c r="CZ98" s="858">
        <f>IS!BP23/1000000</f>
        <v>0</v>
      </c>
      <c r="DA98" s="858">
        <f>IS!BQ23/1000000</f>
        <v>0</v>
      </c>
      <c r="DB98" s="858"/>
      <c r="DC98" s="858"/>
      <c r="DD98" s="858"/>
      <c r="DE98" s="858"/>
      <c r="DF98" s="858"/>
      <c r="DG98" s="858"/>
      <c r="DH98" s="858"/>
      <c r="DI98" s="858"/>
    </row>
    <row r="99" spans="1:113" ht="10.15" customHeight="1">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S99">
        <f>IS!D33</f>
        <v>0</v>
      </c>
      <c r="AT99">
        <f>IS!J24/1000000</f>
        <v>0</v>
      </c>
      <c r="AU99">
        <f>IS!K24/1000000</f>
        <v>0</v>
      </c>
      <c r="AV99">
        <f>IS!L24/1000000</f>
        <v>0</v>
      </c>
      <c r="AW99">
        <f>IS!M24/1000000</f>
        <v>0</v>
      </c>
      <c r="AX99">
        <f>IS!N24/1000000</f>
        <v>0</v>
      </c>
      <c r="AY99">
        <f>IS!O24/1000000</f>
        <v>0</v>
      </c>
      <c r="AZ99">
        <f>IS!P24/1000000</f>
        <v>0</v>
      </c>
      <c r="BA99">
        <f>IS!Q24/1000000</f>
        <v>0</v>
      </c>
      <c r="BB99">
        <f>IS!R24/1000000</f>
        <v>0</v>
      </c>
      <c r="BC99">
        <f>IS!S24/1000000</f>
        <v>0</v>
      </c>
      <c r="BD99">
        <f>IS!T24/1000000</f>
        <v>0</v>
      </c>
      <c r="BE99">
        <f>IS!U24/1000000</f>
        <v>0</v>
      </c>
      <c r="BF99" s="858">
        <f>IS!V24/1000000</f>
        <v>0</v>
      </c>
      <c r="BG99" s="858">
        <f>IS!W24/1000000</f>
        <v>0</v>
      </c>
      <c r="BH99" s="858">
        <f>IS!X24/1000000</f>
        <v>0</v>
      </c>
      <c r="BI99" s="858">
        <f>IS!Y24/1000000</f>
        <v>0</v>
      </c>
      <c r="BJ99" s="858">
        <f>IS!Z24/1000000</f>
        <v>0</v>
      </c>
      <c r="BK99" s="858">
        <f>IS!AA24/1000000</f>
        <v>0</v>
      </c>
      <c r="BL99" s="858">
        <f>IS!AB24/1000000</f>
        <v>0</v>
      </c>
      <c r="BM99" s="858">
        <f>IS!AC24/1000000</f>
        <v>0</v>
      </c>
      <c r="BN99" s="858">
        <f>IS!AD24/1000000</f>
        <v>0</v>
      </c>
      <c r="BO99" s="858">
        <f>IS!AE24/1000000</f>
        <v>0</v>
      </c>
      <c r="BP99" s="858">
        <f>IS!AF24/1000000</f>
        <v>0</v>
      </c>
      <c r="BQ99" s="858">
        <f>IS!AG24/1000000</f>
        <v>0</v>
      </c>
      <c r="BR99" s="858">
        <f>IS!AH24/1000000</f>
        <v>0</v>
      </c>
      <c r="BS99" s="858">
        <f>IS!AI24/1000000</f>
        <v>0</v>
      </c>
      <c r="BT99" s="858">
        <f>IS!AJ24/1000000</f>
        <v>0</v>
      </c>
      <c r="BU99" s="858">
        <f>IS!AK24/1000000</f>
        <v>0</v>
      </c>
      <c r="BV99" s="858">
        <f>IS!AL24/1000000</f>
        <v>0</v>
      </c>
      <c r="BW99" s="858">
        <f>IS!AM24/1000000</f>
        <v>0</v>
      </c>
      <c r="BX99" s="858">
        <f>IS!AN24/1000000</f>
        <v>0</v>
      </c>
      <c r="BY99" s="858">
        <f>IS!AO24/1000000</f>
        <v>0</v>
      </c>
      <c r="BZ99" s="858">
        <f>IS!AP24/1000000</f>
        <v>0</v>
      </c>
      <c r="CA99" s="858">
        <f>IS!AQ24/1000000</f>
        <v>0</v>
      </c>
      <c r="CB99" s="858">
        <f>IS!AR24/1000000</f>
        <v>0</v>
      </c>
      <c r="CC99" s="858">
        <f>IS!AS24/1000000</f>
        <v>0</v>
      </c>
      <c r="CD99" s="858">
        <f>IS!AT24/1000000</f>
        <v>0</v>
      </c>
      <c r="CE99" s="858">
        <f>IS!AU24/1000000</f>
        <v>0</v>
      </c>
      <c r="CF99" s="858">
        <f>IS!AV24/1000000</f>
        <v>0</v>
      </c>
      <c r="CG99" s="858">
        <f>IS!AW24/1000000</f>
        <v>0</v>
      </c>
      <c r="CH99" s="858">
        <f>IS!AX24/1000000</f>
        <v>0</v>
      </c>
      <c r="CI99" s="858">
        <f>IS!AY24/1000000</f>
        <v>0</v>
      </c>
      <c r="CJ99" s="858">
        <f>IS!AZ24/1000000</f>
        <v>0</v>
      </c>
      <c r="CK99" s="858">
        <f>IS!BA24/1000000</f>
        <v>0</v>
      </c>
      <c r="CL99" s="858">
        <f>IS!BB24/1000000</f>
        <v>0</v>
      </c>
      <c r="CM99" s="858">
        <f>IS!BC24/1000000</f>
        <v>0</v>
      </c>
      <c r="CN99" s="858">
        <f>IS!BD24/1000000</f>
        <v>0</v>
      </c>
      <c r="CO99" s="858">
        <f>IS!BE24/1000000</f>
        <v>0</v>
      </c>
      <c r="CP99" s="858">
        <f>IS!BF24/1000000</f>
        <v>0</v>
      </c>
      <c r="CQ99" s="858">
        <f>IS!BG24/1000000</f>
        <v>0</v>
      </c>
      <c r="CR99" s="858">
        <f>IS!BH24/1000000</f>
        <v>0</v>
      </c>
      <c r="CS99" s="858">
        <f>IS!BI24/1000000</f>
        <v>0</v>
      </c>
      <c r="CT99" s="858">
        <f>IS!BJ24/1000000</f>
        <v>0</v>
      </c>
      <c r="CU99" s="858">
        <f>IS!BK24/1000000</f>
        <v>0</v>
      </c>
      <c r="CV99" s="858">
        <f>IS!BL24/1000000</f>
        <v>0</v>
      </c>
      <c r="CW99" s="858">
        <f>IS!BM24/1000000</f>
        <v>0</v>
      </c>
      <c r="CX99" s="858">
        <f>IS!BN24/1000000</f>
        <v>0</v>
      </c>
      <c r="CY99" s="858">
        <f>IS!BO24/1000000</f>
        <v>0</v>
      </c>
      <c r="CZ99" s="858">
        <f>IS!BP24/1000000</f>
        <v>0</v>
      </c>
      <c r="DA99" s="858">
        <f>IS!BQ24/1000000</f>
        <v>0</v>
      </c>
      <c r="DB99" s="858"/>
      <c r="DC99" s="858"/>
      <c r="DD99" s="858"/>
      <c r="DE99" s="858"/>
      <c r="DF99" s="858"/>
      <c r="DG99" s="858"/>
      <c r="DH99" s="858"/>
      <c r="DI99" s="858"/>
    </row>
    <row r="100" spans="1:113" ht="10.15" customHeight="1">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S100">
        <f>IS!D34</f>
        <v>0</v>
      </c>
      <c r="AT100">
        <f>IS!J25/1000000</f>
        <v>0</v>
      </c>
      <c r="AU100">
        <f>IS!K25/1000000</f>
        <v>0</v>
      </c>
      <c r="AV100">
        <f>IS!L25/1000000</f>
        <v>0</v>
      </c>
      <c r="AW100">
        <f>IS!M25/1000000</f>
        <v>0</v>
      </c>
      <c r="AX100">
        <f>IS!N25/1000000</f>
        <v>0</v>
      </c>
      <c r="AY100">
        <f>IS!O25/1000000</f>
        <v>0</v>
      </c>
      <c r="AZ100">
        <f>IS!P25/1000000</f>
        <v>0</v>
      </c>
      <c r="BA100">
        <f>IS!Q25/1000000</f>
        <v>0</v>
      </c>
      <c r="BB100">
        <f>IS!R25/1000000</f>
        <v>0</v>
      </c>
      <c r="BC100">
        <f>IS!S25/1000000</f>
        <v>0</v>
      </c>
      <c r="BD100">
        <f>IS!T25/1000000</f>
        <v>0</v>
      </c>
      <c r="BE100">
        <f>IS!U25/1000000</f>
        <v>0</v>
      </c>
      <c r="BF100" s="858">
        <f>IS!V25/1000000</f>
        <v>0</v>
      </c>
      <c r="BG100" s="858">
        <f>IS!W25/1000000</f>
        <v>0</v>
      </c>
      <c r="BH100" s="858">
        <f>IS!X25/1000000</f>
        <v>0</v>
      </c>
      <c r="BI100" s="858">
        <f>IS!Y25/1000000</f>
        <v>0</v>
      </c>
      <c r="BJ100" s="858">
        <f>IS!Z25/1000000</f>
        <v>0</v>
      </c>
      <c r="BK100" s="858">
        <f>IS!AA25/1000000</f>
        <v>0</v>
      </c>
      <c r="BL100" s="858">
        <f>IS!AB25/1000000</f>
        <v>0</v>
      </c>
      <c r="BM100" s="858">
        <f>IS!AC25/1000000</f>
        <v>0</v>
      </c>
      <c r="BN100" s="858">
        <f>IS!AD25/1000000</f>
        <v>0</v>
      </c>
      <c r="BO100" s="858">
        <f>IS!AE25/1000000</f>
        <v>0</v>
      </c>
      <c r="BP100" s="858">
        <f>IS!AF25/1000000</f>
        <v>0</v>
      </c>
      <c r="BQ100" s="858">
        <f>IS!AG25/1000000</f>
        <v>0</v>
      </c>
      <c r="BR100" s="858">
        <f>IS!AH25/1000000</f>
        <v>0</v>
      </c>
      <c r="BS100" s="858">
        <f>IS!AI25/1000000</f>
        <v>0</v>
      </c>
      <c r="BT100" s="858">
        <f>IS!AJ25/1000000</f>
        <v>0</v>
      </c>
      <c r="BU100" s="858">
        <f>IS!AK25/1000000</f>
        <v>0</v>
      </c>
      <c r="BV100" s="858">
        <f>IS!AL25/1000000</f>
        <v>0</v>
      </c>
      <c r="BW100" s="858">
        <f>IS!AM25/1000000</f>
        <v>0</v>
      </c>
      <c r="BX100" s="858">
        <f>IS!AN25/1000000</f>
        <v>0</v>
      </c>
      <c r="BY100" s="858">
        <f>IS!AO25/1000000</f>
        <v>0</v>
      </c>
      <c r="BZ100" s="858">
        <f>IS!AP25/1000000</f>
        <v>0</v>
      </c>
      <c r="CA100" s="858">
        <f>IS!AQ25/1000000</f>
        <v>0</v>
      </c>
      <c r="CB100" s="858">
        <f>IS!AR25/1000000</f>
        <v>0</v>
      </c>
      <c r="CC100" s="858">
        <f>IS!AS25/1000000</f>
        <v>0</v>
      </c>
      <c r="CD100" s="858">
        <f>IS!AT25/1000000</f>
        <v>0</v>
      </c>
      <c r="CE100" s="858">
        <f>IS!AU25/1000000</f>
        <v>0</v>
      </c>
      <c r="CF100" s="858">
        <f>IS!AV25/1000000</f>
        <v>0</v>
      </c>
      <c r="CG100" s="858">
        <f>IS!AW25/1000000</f>
        <v>0</v>
      </c>
      <c r="CH100" s="858">
        <f>IS!AX25/1000000</f>
        <v>0</v>
      </c>
      <c r="CI100" s="858">
        <f>IS!AY25/1000000</f>
        <v>0</v>
      </c>
      <c r="CJ100" s="858">
        <f>IS!AZ25/1000000</f>
        <v>0</v>
      </c>
      <c r="CK100" s="858">
        <f>IS!BA25/1000000</f>
        <v>0</v>
      </c>
      <c r="CL100" s="858">
        <f>IS!BB25/1000000</f>
        <v>0</v>
      </c>
      <c r="CM100" s="858">
        <f>IS!BC25/1000000</f>
        <v>0</v>
      </c>
      <c r="CN100" s="858">
        <f>IS!BD25/1000000</f>
        <v>0</v>
      </c>
      <c r="CO100" s="858">
        <f>IS!BE25/1000000</f>
        <v>0</v>
      </c>
      <c r="CP100" s="858">
        <f>IS!BF25/1000000</f>
        <v>0</v>
      </c>
      <c r="CQ100" s="858">
        <f>IS!BG25/1000000</f>
        <v>0</v>
      </c>
      <c r="CR100" s="858">
        <f>IS!BH25/1000000</f>
        <v>0</v>
      </c>
      <c r="CS100" s="858">
        <f>IS!BI25/1000000</f>
        <v>0</v>
      </c>
      <c r="CT100" s="858">
        <f>IS!BJ25/1000000</f>
        <v>0</v>
      </c>
      <c r="CU100" s="858">
        <f>IS!BK25/1000000</f>
        <v>0</v>
      </c>
      <c r="CV100" s="858">
        <f>IS!BL25/1000000</f>
        <v>0</v>
      </c>
      <c r="CW100" s="858">
        <f>IS!BM25/1000000</f>
        <v>0</v>
      </c>
      <c r="CX100" s="858">
        <f>IS!BN25/1000000</f>
        <v>0</v>
      </c>
      <c r="CY100" s="858">
        <f>IS!BO25/1000000</f>
        <v>0</v>
      </c>
      <c r="CZ100" s="858">
        <f>IS!BP25/1000000</f>
        <v>0</v>
      </c>
      <c r="DA100" s="858">
        <f>IS!BQ25/1000000</f>
        <v>0</v>
      </c>
      <c r="DB100" s="858"/>
      <c r="DC100" s="858"/>
      <c r="DD100" s="858"/>
      <c r="DE100" s="858"/>
      <c r="DF100" s="858"/>
      <c r="DG100" s="858"/>
      <c r="DH100" s="858"/>
      <c r="DI100" s="858"/>
    </row>
    <row r="101" spans="1:113" ht="10.15" customHeight="1">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row>
    <row r="102" spans="1:113" ht="10.15" customHeight="1">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row>
    <row r="103" spans="1:113" ht="10.15" customHeight="1">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c r="AL103" s="64"/>
      <c r="AS103" t="s">
        <v>606</v>
      </c>
      <c r="AT103" s="858" t="e">
        <f>-IS!J80/Seasonality!I108</f>
        <v>#DIV/0!</v>
      </c>
      <c r="AU103" s="858" t="e">
        <f>-IS!K80/Seasonality!J108</f>
        <v>#DIV/0!</v>
      </c>
      <c r="AV103" s="858" t="e">
        <f>-IS!L80/Seasonality!K108</f>
        <v>#DIV/0!</v>
      </c>
      <c r="AW103" s="858" t="e">
        <f>-IS!M80/Seasonality!L108</f>
        <v>#DIV/0!</v>
      </c>
      <c r="AX103" s="858" t="e">
        <f>-IS!N80/Seasonality!M108</f>
        <v>#DIV/0!</v>
      </c>
      <c r="AY103" s="858" t="e">
        <f>-IS!O80/Seasonality!N108</f>
        <v>#DIV/0!</v>
      </c>
      <c r="AZ103" s="858" t="e">
        <f>-IS!P80/Seasonality!O108</f>
        <v>#DIV/0!</v>
      </c>
      <c r="BA103" s="858" t="e">
        <f>-IS!Q80/Seasonality!P108</f>
        <v>#DIV/0!</v>
      </c>
      <c r="BB103" s="858" t="e">
        <f>-IS!R80/Seasonality!Q108</f>
        <v>#DIV/0!</v>
      </c>
      <c r="BC103" s="858" t="e">
        <f>-IS!S80/Seasonality!R108</f>
        <v>#DIV/0!</v>
      </c>
      <c r="BD103" s="858" t="e">
        <f>-IS!T80/Seasonality!S108</f>
        <v>#DIV/0!</v>
      </c>
      <c r="BE103" s="858" t="e">
        <f>-IS!U80/Seasonality!T108</f>
        <v>#DIV/0!</v>
      </c>
      <c r="BF103" s="858" t="e">
        <f>-IS!V80/Seasonality!I109</f>
        <v>#DIV/0!</v>
      </c>
      <c r="BG103" s="858" t="e">
        <f>-IS!W80/Seasonality!J109</f>
        <v>#DIV/0!</v>
      </c>
      <c r="BH103" s="858" t="e">
        <f>-IS!X80/Seasonality!K109</f>
        <v>#DIV/0!</v>
      </c>
      <c r="BI103" s="858" t="e">
        <f>-IS!Y80/Seasonality!L109</f>
        <v>#DIV/0!</v>
      </c>
      <c r="BJ103" s="858" t="e">
        <f>-IS!Z80/Seasonality!M109</f>
        <v>#DIV/0!</v>
      </c>
      <c r="BK103" s="858" t="e">
        <f>-IS!AA80/Seasonality!N109</f>
        <v>#DIV/0!</v>
      </c>
      <c r="BL103" s="858" t="e">
        <f>-IS!AB80/Seasonality!O109</f>
        <v>#DIV/0!</v>
      </c>
      <c r="BM103" s="858" t="e">
        <f>-IS!AC80/Seasonality!P109</f>
        <v>#DIV/0!</v>
      </c>
      <c r="BN103" s="858" t="e">
        <f>-IS!AD80/Seasonality!Q109</f>
        <v>#DIV/0!</v>
      </c>
      <c r="BO103" s="858" t="e">
        <f>-IS!AE80/Seasonality!R109</f>
        <v>#DIV/0!</v>
      </c>
      <c r="BP103" s="858" t="e">
        <f>-IS!AF80/Seasonality!S109</f>
        <v>#DIV/0!</v>
      </c>
      <c r="BQ103" s="858" t="e">
        <f>-IS!AG80/Seasonality!T109</f>
        <v>#DIV/0!</v>
      </c>
      <c r="BR103" s="858" t="e">
        <f>-IS!AH80/Seasonality!I110</f>
        <v>#DIV/0!</v>
      </c>
      <c r="BS103" s="858" t="e">
        <f>-IS!AI80/Seasonality!J110</f>
        <v>#DIV/0!</v>
      </c>
      <c r="BT103" s="858" t="e">
        <f>-IS!AJ80/Seasonality!K110</f>
        <v>#DIV/0!</v>
      </c>
      <c r="BU103" s="858" t="e">
        <f>-IS!AK80/Seasonality!L110</f>
        <v>#DIV/0!</v>
      </c>
      <c r="BV103" s="858" t="e">
        <f>-IS!AL80/Seasonality!M110</f>
        <v>#DIV/0!</v>
      </c>
      <c r="BW103" s="858" t="e">
        <f>-IS!AM80/Seasonality!N110</f>
        <v>#DIV/0!</v>
      </c>
      <c r="BX103" s="858" t="e">
        <f>-IS!AN80/Seasonality!O110</f>
        <v>#DIV/0!</v>
      </c>
      <c r="BY103" s="858" t="e">
        <f>-IS!AO80/Seasonality!P110</f>
        <v>#DIV/0!</v>
      </c>
      <c r="BZ103" s="858" t="e">
        <f>-IS!AP80/Seasonality!Q110</f>
        <v>#DIV/0!</v>
      </c>
      <c r="CA103" s="858" t="e">
        <f>-IS!AQ80/Seasonality!R110</f>
        <v>#DIV/0!</v>
      </c>
      <c r="CB103" s="858" t="e">
        <f>-IS!AR80/Seasonality!S110</f>
        <v>#DIV/0!</v>
      </c>
      <c r="CC103" s="858" t="e">
        <f>-IS!AS80/Seasonality!T110</f>
        <v>#DIV/0!</v>
      </c>
      <c r="CD103" s="858" t="e">
        <f>-IS!AT80/Seasonality!I111</f>
        <v>#DIV/0!</v>
      </c>
      <c r="CE103" s="858" t="e">
        <f>-IS!AU80/Seasonality!J111</f>
        <v>#DIV/0!</v>
      </c>
      <c r="CF103" s="858" t="e">
        <f>-IS!AV80/Seasonality!K111</f>
        <v>#DIV/0!</v>
      </c>
      <c r="CG103" s="858" t="e">
        <f>-IS!AW80/Seasonality!L111</f>
        <v>#DIV/0!</v>
      </c>
      <c r="CH103" s="858" t="e">
        <f>-IS!AX80/Seasonality!M111</f>
        <v>#DIV/0!</v>
      </c>
      <c r="CI103" s="858" t="e">
        <f>-IS!AY80/Seasonality!N111</f>
        <v>#DIV/0!</v>
      </c>
      <c r="CJ103" s="858" t="e">
        <f>-IS!AZ80/Seasonality!O111</f>
        <v>#DIV/0!</v>
      </c>
      <c r="CK103" s="858" t="e">
        <f>-IS!BA80/Seasonality!P111</f>
        <v>#DIV/0!</v>
      </c>
      <c r="CL103" s="858" t="e">
        <f>-IS!BB80/Seasonality!Q111</f>
        <v>#DIV/0!</v>
      </c>
      <c r="CM103" s="858" t="e">
        <f>-IS!BC80/Seasonality!R111</f>
        <v>#DIV/0!</v>
      </c>
      <c r="CN103" s="858" t="e">
        <f>-IS!BD80/Seasonality!S111</f>
        <v>#DIV/0!</v>
      </c>
      <c r="CO103" s="858" t="e">
        <f>-IS!BE80/Seasonality!T111</f>
        <v>#DIV/0!</v>
      </c>
      <c r="CP103" s="858" t="e">
        <f>-IS!BF80/Seasonality!I112</f>
        <v>#DIV/0!</v>
      </c>
      <c r="CQ103" s="858" t="e">
        <f>-IS!BG80/Seasonality!J112</f>
        <v>#DIV/0!</v>
      </c>
      <c r="CR103" s="858" t="e">
        <f>-IS!BH80/Seasonality!K112</f>
        <v>#DIV/0!</v>
      </c>
      <c r="CS103" s="858" t="e">
        <f>-IS!BI80/Seasonality!L112</f>
        <v>#DIV/0!</v>
      </c>
      <c r="CT103" s="858" t="e">
        <f>-IS!BJ80/Seasonality!M112</f>
        <v>#DIV/0!</v>
      </c>
      <c r="CU103" s="858" t="e">
        <f>-IS!BK80/Seasonality!N112</f>
        <v>#DIV/0!</v>
      </c>
      <c r="CV103" s="858" t="e">
        <f>-IS!BL80/Seasonality!O112</f>
        <v>#DIV/0!</v>
      </c>
      <c r="CW103" s="858" t="e">
        <f>-IS!BM80/Seasonality!P112</f>
        <v>#DIV/0!</v>
      </c>
      <c r="CX103" s="858" t="e">
        <f>-IS!BN80/Seasonality!Q112</f>
        <v>#DIV/0!</v>
      </c>
      <c r="CY103" s="858" t="e">
        <f>-IS!BO80/Seasonality!R112</f>
        <v>#DIV/0!</v>
      </c>
      <c r="CZ103" s="858" t="e">
        <f>-IS!BP80/Seasonality!S112</f>
        <v>#DIV/0!</v>
      </c>
      <c r="DA103" s="858" t="e">
        <f>-IS!BQ80/Seasonality!T112</f>
        <v>#DIV/0!</v>
      </c>
    </row>
    <row r="104" spans="1:113" ht="10.15" customHeight="1">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c r="AL104" s="64"/>
    </row>
    <row r="106" spans="1:113" ht="10.15" customHeight="1">
      <c r="AS106" t="s">
        <v>607</v>
      </c>
      <c r="AT106" s="858">
        <f>IS!J26/1000000/Wages!$K$40</f>
        <v>0</v>
      </c>
      <c r="AU106" s="858">
        <f>IS!K26/1000000/Wages!$K$40</f>
        <v>0</v>
      </c>
      <c r="AV106" s="858">
        <f>IS!L26/1000000/Wages!$K$40</f>
        <v>0</v>
      </c>
      <c r="AW106" s="858">
        <f>IS!M26/1000000/Wages!$K$40</f>
        <v>0</v>
      </c>
      <c r="AX106" s="858">
        <f>IS!N26/1000000/Wages!$K$40</f>
        <v>0</v>
      </c>
      <c r="AY106" s="858">
        <f>IS!O26/1000000/Wages!$K$40</f>
        <v>0</v>
      </c>
      <c r="AZ106" s="858">
        <f>IS!P26/1000000/Wages!$K$40</f>
        <v>0</v>
      </c>
      <c r="BA106" s="858">
        <f>IS!Q26/1000000/Wages!$K$40</f>
        <v>0</v>
      </c>
      <c r="BB106" s="858">
        <f>IS!R26/1000000/Wages!$K$40</f>
        <v>0</v>
      </c>
      <c r="BC106" s="858">
        <f>IS!S26/1000000/Wages!$K$40</f>
        <v>0</v>
      </c>
      <c r="BD106" s="858">
        <f>IS!T26/1000000/Wages!$K$40</f>
        <v>0</v>
      </c>
      <c r="BE106" s="858">
        <f>IS!U26/1000000/Wages!$K$40</f>
        <v>0</v>
      </c>
      <c r="BF106" s="858">
        <f>IS!V26/1000000/Wages!$K$40</f>
        <v>0</v>
      </c>
      <c r="BG106" s="858">
        <f>IS!W26/1000000/Wages!$K$40</f>
        <v>0</v>
      </c>
      <c r="BH106" s="858">
        <f>IS!X26/1000000/Wages!$K$40</f>
        <v>0</v>
      </c>
      <c r="BI106" s="858">
        <f>IS!Y26/1000000/Wages!$K$40</f>
        <v>0</v>
      </c>
      <c r="BJ106" s="858">
        <f>IS!Z26/1000000/Wages!$K$40</f>
        <v>0</v>
      </c>
      <c r="BK106" s="858">
        <f>IS!AA26/1000000/Wages!$K$40</f>
        <v>0</v>
      </c>
      <c r="BL106" s="858">
        <f>IS!AB26/1000000/Wages!$K$40</f>
        <v>0</v>
      </c>
      <c r="BM106" s="858">
        <f>IS!AC26/1000000/Wages!$K$40</f>
        <v>0</v>
      </c>
      <c r="BN106" s="858">
        <f>IS!AD26/1000000/Wages!$K$40</f>
        <v>0</v>
      </c>
      <c r="BO106" s="858">
        <f>IS!AE26/1000000/Wages!$K$40</f>
        <v>0</v>
      </c>
      <c r="BP106" s="858">
        <f>IS!AF26/1000000/Wages!$K$40</f>
        <v>0</v>
      </c>
      <c r="BQ106" s="858">
        <f>IS!AG26/1000000/Wages!$K$40</f>
        <v>0</v>
      </c>
      <c r="BR106" s="858">
        <f>IS!AH26/1000000/Wages!$K$40</f>
        <v>0</v>
      </c>
      <c r="BS106" s="858">
        <f>IS!AI26/1000000/Wages!$K$40</f>
        <v>0</v>
      </c>
      <c r="BT106" s="858">
        <f>IS!AJ26/1000000/Wages!$K$40</f>
        <v>0</v>
      </c>
      <c r="BU106" s="858">
        <f>IS!AK26/1000000/Wages!$K$40</f>
        <v>0</v>
      </c>
      <c r="BV106" s="858">
        <f>IS!AL26/1000000/Wages!$K$40</f>
        <v>0</v>
      </c>
      <c r="BW106" s="858">
        <f>IS!AM26/1000000/Wages!$K$40</f>
        <v>0</v>
      </c>
      <c r="BX106" s="858">
        <f>IS!AN26/1000000/Wages!$K$40</f>
        <v>0</v>
      </c>
      <c r="BY106" s="858">
        <f>IS!AO26/1000000/Wages!$K$40</f>
        <v>0</v>
      </c>
      <c r="BZ106" s="858">
        <f>IS!AP26/1000000/Wages!$K$40</f>
        <v>0</v>
      </c>
      <c r="CA106" s="858">
        <f>IS!AQ26/1000000/Wages!$K$40</f>
        <v>0</v>
      </c>
      <c r="CB106" s="858">
        <f>IS!AR26/1000000/Wages!$K$40</f>
        <v>0</v>
      </c>
      <c r="CC106" s="858">
        <f>IS!AS26/1000000/Wages!$K$40</f>
        <v>0</v>
      </c>
      <c r="CD106" s="858">
        <f>IS!AT26/1000000/Wages!$K$40</f>
        <v>0</v>
      </c>
      <c r="CE106" s="858">
        <f>IS!AU26/1000000/Wages!$K$40</f>
        <v>0</v>
      </c>
      <c r="CF106" s="858">
        <f>IS!AV26/1000000/Wages!$K$40</f>
        <v>0</v>
      </c>
      <c r="CG106" s="858">
        <f>IS!AW26/1000000/Wages!$K$40</f>
        <v>0</v>
      </c>
      <c r="CH106" s="858">
        <f>IS!AX26/1000000/Wages!$K$40</f>
        <v>0</v>
      </c>
      <c r="CI106" s="858">
        <f>IS!AY26/1000000/Wages!$K$40</f>
        <v>0</v>
      </c>
      <c r="CJ106" s="858">
        <f>IS!AZ26/1000000/Wages!$K$40</f>
        <v>0</v>
      </c>
      <c r="CK106" s="858">
        <f>IS!BA26/1000000/Wages!$K$40</f>
        <v>0</v>
      </c>
      <c r="CL106" s="858">
        <f>IS!BB26/1000000/Wages!$K$40</f>
        <v>0</v>
      </c>
      <c r="CM106" s="858">
        <f>IS!BC26/1000000/Wages!$K$40</f>
        <v>0</v>
      </c>
      <c r="CN106" s="858">
        <f>IS!BD26/1000000/Wages!$K$40</f>
        <v>0</v>
      </c>
      <c r="CO106" s="858">
        <f>IS!BE26/1000000/Wages!$K$40</f>
        <v>0</v>
      </c>
      <c r="CP106" s="858">
        <f>IS!BF26/1000000/Wages!$K$40</f>
        <v>0</v>
      </c>
      <c r="CQ106" s="858">
        <f>IS!BG26/1000000/Wages!$K$40</f>
        <v>0</v>
      </c>
      <c r="CR106" s="858">
        <f>IS!BH26/1000000/Wages!$K$40</f>
        <v>0</v>
      </c>
      <c r="CS106" s="858">
        <f>IS!BI26/1000000/Wages!$K$40</f>
        <v>0</v>
      </c>
      <c r="CT106" s="858">
        <f>IS!BJ26/1000000/Wages!$K$40</f>
        <v>0</v>
      </c>
      <c r="CU106" s="858">
        <f>IS!BK26/1000000/Wages!$K$40</f>
        <v>0</v>
      </c>
      <c r="CV106" s="858">
        <f>IS!BL26/1000000/Wages!$K$40</f>
        <v>0</v>
      </c>
      <c r="CW106" s="858">
        <f>IS!BM26/1000000/Wages!$K$40</f>
        <v>0</v>
      </c>
      <c r="CX106" s="858">
        <f>IS!BN26/1000000/Wages!$K$40</f>
        <v>0</v>
      </c>
      <c r="CY106" s="858">
        <f>IS!BO26/1000000/Wages!$K$40</f>
        <v>0</v>
      </c>
      <c r="CZ106" s="858">
        <f>IS!BP26/1000000/Wages!$K$40</f>
        <v>0</v>
      </c>
      <c r="DA106" s="858">
        <f>IS!BQ26/1000000/Wages!$K$40</f>
        <v>0</v>
      </c>
    </row>
  </sheetData>
  <sheetProtection password="8FC6" sheet="1" objects="1" scenarios="1"/>
  <printOptions horizontalCentered="1"/>
  <pageMargins left="0" right="0" top="0.78740157480314965" bottom="0.39370078740157483" header="0.19685039370078741" footer="0.19685039370078741"/>
  <pageSetup scale="60" fitToHeight="2" orientation="landscape" horizontalDpi="360" verticalDpi="360" r:id="rId1"/>
  <headerFooter>
    <oddFooter>&amp;L&amp;12Prepared by: Drs. Agustinus Agus Purwanto, SE MM CHA&amp;C&amp;12Operational Charts&amp;R&amp;D</oddFooter>
  </headerFooter>
  <rowBreaks count="1" manualBreakCount="1">
    <brk id="48" min="1" max="34"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autoPageBreaks="0"/>
  </sheetPr>
  <dimension ref="A1:S305"/>
  <sheetViews>
    <sheetView showGridLines="0" zoomScaleNormal="100" zoomScaleSheetLayoutView="85" workbookViewId="0">
      <selection activeCell="S12" sqref="S12"/>
    </sheetView>
  </sheetViews>
  <sheetFormatPr defaultColWidth="9.1640625" defaultRowHeight="10.15" customHeight="1"/>
  <cols>
    <col min="1" max="1" width="4" customWidth="1"/>
    <col min="2" max="2" width="30.33203125" customWidth="1"/>
    <col min="3" max="3" width="10.5" customWidth="1"/>
    <col min="4" max="6" width="10.1640625" customWidth="1"/>
    <col min="9" max="9" width="3" customWidth="1"/>
    <col min="10" max="18" width="10" customWidth="1"/>
  </cols>
  <sheetData>
    <row r="1" spans="1:19" s="871" customFormat="1" ht="39.950000000000003" customHeight="1"/>
    <row r="2" spans="1:19" s="872" customFormat="1" ht="30" customHeight="1">
      <c r="C2" s="873"/>
      <c r="D2" s="874"/>
      <c r="E2" s="874"/>
      <c r="F2" s="874"/>
      <c r="G2" s="874"/>
      <c r="H2" s="874"/>
    </row>
    <row r="3" spans="1:19" s="875" customFormat="1" ht="45" customHeight="1">
      <c r="C3" s="857"/>
      <c r="D3" s="876"/>
      <c r="E3" s="876"/>
      <c r="F3" s="876"/>
      <c r="G3" s="876"/>
      <c r="H3" s="876"/>
    </row>
    <row r="4" spans="1:19" ht="10.5">
      <c r="A4" s="9"/>
      <c r="B4" s="9"/>
      <c r="C4" s="9"/>
      <c r="D4" s="9"/>
      <c r="E4" s="9"/>
      <c r="F4" s="9"/>
      <c r="G4" s="9"/>
      <c r="H4" s="9"/>
      <c r="I4" s="9"/>
      <c r="J4" s="9"/>
      <c r="K4" s="9"/>
      <c r="L4" s="9"/>
      <c r="M4" s="9"/>
      <c r="N4" s="9"/>
      <c r="O4" s="9"/>
      <c r="P4" s="9"/>
      <c r="Q4" s="9"/>
      <c r="R4" s="9"/>
      <c r="S4" s="9"/>
    </row>
    <row r="5" spans="1:19" ht="10.5">
      <c r="A5" s="9"/>
      <c r="B5" s="9"/>
      <c r="C5" s="9"/>
      <c r="D5" s="9"/>
      <c r="E5" s="9"/>
      <c r="F5" s="9"/>
      <c r="G5" s="9"/>
      <c r="H5" s="9"/>
      <c r="I5" s="9"/>
      <c r="J5" s="9"/>
      <c r="K5" s="9"/>
      <c r="L5" s="9"/>
      <c r="M5" s="9"/>
      <c r="N5" s="9"/>
      <c r="O5" s="9"/>
      <c r="P5" s="9"/>
      <c r="Q5" s="9"/>
      <c r="R5" s="9"/>
      <c r="S5" s="9"/>
    </row>
    <row r="6" spans="1:19" ht="10.5">
      <c r="A6" s="9"/>
      <c r="B6" s="9"/>
      <c r="C6" s="9"/>
      <c r="D6" s="9"/>
      <c r="E6" s="9"/>
      <c r="F6" s="9"/>
      <c r="G6" s="9"/>
      <c r="H6" s="9"/>
      <c r="I6" s="9"/>
      <c r="J6" s="9"/>
      <c r="K6" s="9"/>
      <c r="L6" s="9"/>
      <c r="M6" s="9"/>
      <c r="N6" s="9"/>
      <c r="O6" s="9"/>
      <c r="P6" s="9"/>
      <c r="Q6" s="9"/>
      <c r="R6" s="9"/>
      <c r="S6" s="9"/>
    </row>
    <row r="7" spans="1:19" ht="10.5">
      <c r="A7" s="9"/>
      <c r="B7" s="9"/>
      <c r="C7" s="9"/>
      <c r="D7" s="9"/>
      <c r="E7" s="9"/>
      <c r="F7" s="9"/>
      <c r="G7" s="9"/>
      <c r="H7" s="9"/>
      <c r="I7" s="9"/>
      <c r="J7" s="9"/>
      <c r="K7" s="9"/>
      <c r="L7" s="9"/>
      <c r="M7" s="9"/>
      <c r="N7" s="9"/>
      <c r="O7" s="9"/>
      <c r="P7" s="9"/>
      <c r="Q7" s="9"/>
      <c r="R7" s="9"/>
      <c r="S7" s="9"/>
    </row>
    <row r="8" spans="1:19" ht="10.15" customHeight="1">
      <c r="A8" s="9"/>
      <c r="B8" s="9"/>
      <c r="C8" s="9"/>
      <c r="D8" s="9"/>
      <c r="E8" s="9"/>
      <c r="F8" s="9"/>
      <c r="G8" s="9"/>
      <c r="H8" s="9"/>
      <c r="I8" s="9"/>
      <c r="J8" s="9"/>
      <c r="K8" s="9"/>
      <c r="L8" s="9"/>
      <c r="M8" s="9"/>
      <c r="N8" s="9"/>
      <c r="O8" s="9"/>
      <c r="P8" s="9"/>
      <c r="Q8" s="9"/>
      <c r="R8" s="9"/>
      <c r="S8" s="9"/>
    </row>
    <row r="9" spans="1:19" ht="10.5">
      <c r="A9" s="9"/>
      <c r="B9" s="9"/>
      <c r="C9" s="9"/>
      <c r="D9" s="9"/>
      <c r="E9" s="9"/>
      <c r="F9" s="9"/>
      <c r="G9" s="9"/>
      <c r="H9" s="9"/>
      <c r="I9" s="9"/>
      <c r="J9" s="9"/>
      <c r="K9" s="9"/>
      <c r="L9" s="9"/>
      <c r="M9" s="9"/>
      <c r="N9" s="9"/>
      <c r="O9" s="9"/>
      <c r="P9" s="9"/>
      <c r="Q9" s="9"/>
      <c r="R9" s="9"/>
      <c r="S9" s="9"/>
    </row>
    <row r="10" spans="1:19" ht="13.5" customHeight="1">
      <c r="A10" s="9"/>
      <c r="B10" s="9"/>
      <c r="C10" s="9"/>
      <c r="D10" s="9"/>
      <c r="E10" s="9"/>
      <c r="F10" s="9"/>
      <c r="G10" s="9"/>
      <c r="H10" s="9"/>
      <c r="I10" s="9"/>
      <c r="J10" s="9"/>
      <c r="K10" s="9"/>
      <c r="L10" s="9"/>
      <c r="M10" s="9"/>
      <c r="N10" s="9"/>
      <c r="O10" s="9"/>
      <c r="P10" s="9"/>
      <c r="Q10" s="9"/>
      <c r="R10" s="9"/>
      <c r="S10" s="9"/>
    </row>
    <row r="11" spans="1:19" ht="13.5" customHeight="1">
      <c r="A11" s="9"/>
      <c r="B11" s="9"/>
      <c r="C11" s="9"/>
      <c r="D11" s="9"/>
      <c r="E11" s="9"/>
      <c r="F11" s="9"/>
      <c r="G11" s="9"/>
      <c r="H11" s="9"/>
      <c r="I11" s="9"/>
      <c r="J11" s="9"/>
      <c r="K11" s="9"/>
      <c r="L11" s="9"/>
      <c r="M11" s="9"/>
      <c r="N11" s="9"/>
      <c r="O11" s="9"/>
      <c r="P11" s="9"/>
      <c r="Q11" s="9"/>
      <c r="R11" s="9"/>
      <c r="S11" s="9"/>
    </row>
    <row r="12" spans="1:19" ht="13.5" customHeight="1">
      <c r="A12" s="9"/>
      <c r="B12" s="9"/>
      <c r="C12" s="9"/>
      <c r="D12" s="9"/>
      <c r="E12" s="9"/>
      <c r="F12" s="9"/>
      <c r="G12" s="9"/>
      <c r="H12" s="9"/>
      <c r="I12" s="9"/>
      <c r="J12" s="9"/>
      <c r="K12" s="9"/>
      <c r="L12" s="9"/>
      <c r="M12" s="9"/>
      <c r="N12" s="9"/>
      <c r="O12" s="9"/>
      <c r="P12" s="9"/>
      <c r="Q12" s="9"/>
      <c r="R12" s="9"/>
      <c r="S12" s="9"/>
    </row>
    <row r="13" spans="1:19" ht="13.5" customHeight="1">
      <c r="A13" s="9"/>
      <c r="B13" s="9"/>
      <c r="C13" s="9"/>
      <c r="D13" s="9"/>
      <c r="E13" s="9"/>
      <c r="F13" s="9"/>
      <c r="G13" s="9"/>
      <c r="H13" s="9"/>
      <c r="I13" s="9"/>
      <c r="J13" s="9"/>
      <c r="K13" s="9"/>
      <c r="L13" s="9"/>
      <c r="M13" s="9"/>
      <c r="N13" s="9"/>
      <c r="O13" s="9"/>
      <c r="P13" s="9"/>
      <c r="Q13" s="9"/>
      <c r="R13" s="9"/>
      <c r="S13" s="9"/>
    </row>
    <row r="14" spans="1:19" ht="13.5" customHeight="1">
      <c r="A14" s="9"/>
      <c r="B14" s="9"/>
      <c r="C14" s="9"/>
      <c r="D14" s="9"/>
      <c r="E14" s="9"/>
      <c r="F14" s="9"/>
      <c r="G14" s="9"/>
      <c r="H14" s="9"/>
      <c r="I14" s="9"/>
      <c r="J14" s="9"/>
      <c r="K14" s="9"/>
      <c r="L14" s="9"/>
      <c r="M14" s="9"/>
      <c r="N14" s="9"/>
      <c r="O14" s="9"/>
      <c r="P14" s="9"/>
      <c r="Q14" s="9"/>
      <c r="R14" s="9"/>
      <c r="S14" s="9"/>
    </row>
    <row r="15" spans="1:19" ht="13.5" customHeight="1">
      <c r="A15" s="9"/>
      <c r="B15" s="9"/>
      <c r="C15" s="9"/>
      <c r="D15" s="9"/>
      <c r="E15" s="9"/>
      <c r="F15" s="9"/>
      <c r="G15" s="9"/>
      <c r="H15" s="9"/>
      <c r="I15" s="9"/>
      <c r="J15" s="9"/>
      <c r="K15" s="9"/>
      <c r="L15" s="9"/>
      <c r="M15" s="9"/>
      <c r="N15" s="9"/>
      <c r="O15" s="9"/>
      <c r="P15" s="9"/>
      <c r="Q15" s="9"/>
      <c r="R15" s="9"/>
      <c r="S15" s="9"/>
    </row>
    <row r="16" spans="1:19" ht="13.5" customHeight="1">
      <c r="A16" s="9"/>
      <c r="B16" s="9"/>
      <c r="C16" s="9"/>
      <c r="D16" s="9"/>
      <c r="E16" s="9"/>
      <c r="F16" s="9"/>
      <c r="G16" s="9"/>
      <c r="H16" s="9"/>
      <c r="I16" s="9"/>
      <c r="J16" s="9"/>
      <c r="K16" s="9"/>
      <c r="L16" s="9"/>
      <c r="M16" s="9"/>
      <c r="N16" s="9"/>
      <c r="O16" s="9"/>
      <c r="P16" s="9"/>
      <c r="Q16" s="9"/>
      <c r="R16" s="9"/>
      <c r="S16" s="9"/>
    </row>
    <row r="17" spans="1:19" ht="13.5" customHeight="1">
      <c r="A17" s="9"/>
      <c r="B17" s="9"/>
      <c r="C17" s="9"/>
      <c r="D17" s="9"/>
      <c r="E17" s="9"/>
      <c r="F17" s="9"/>
      <c r="G17" s="9"/>
      <c r="H17" s="9"/>
      <c r="I17" s="9"/>
      <c r="J17" s="9"/>
      <c r="K17" s="9"/>
      <c r="L17" s="9"/>
      <c r="M17" s="9"/>
      <c r="N17" s="9"/>
      <c r="O17" s="9"/>
      <c r="P17" s="9"/>
      <c r="Q17" s="9"/>
      <c r="R17" s="9"/>
      <c r="S17" s="9"/>
    </row>
    <row r="18" spans="1:19" ht="13.5" customHeight="1">
      <c r="A18" s="9"/>
      <c r="B18" s="9"/>
      <c r="C18" s="9"/>
      <c r="D18" s="9"/>
      <c r="E18" s="9"/>
      <c r="F18" s="9"/>
      <c r="G18" s="9"/>
      <c r="H18" s="9"/>
      <c r="I18" s="9"/>
      <c r="J18" s="9"/>
      <c r="K18" s="9"/>
      <c r="L18" s="9"/>
      <c r="M18" s="9"/>
      <c r="N18" s="9"/>
      <c r="O18" s="9"/>
      <c r="P18" s="9"/>
      <c r="Q18" s="9"/>
      <c r="R18" s="9"/>
      <c r="S18" s="9"/>
    </row>
    <row r="19" spans="1:19" ht="13.5" customHeight="1">
      <c r="A19" s="9"/>
      <c r="B19" s="9"/>
      <c r="C19" s="9"/>
      <c r="D19" s="9"/>
      <c r="E19" s="9"/>
      <c r="F19" s="9"/>
      <c r="G19" s="9"/>
      <c r="H19" s="9"/>
      <c r="I19" s="9"/>
      <c r="J19" s="9"/>
      <c r="K19" s="9"/>
      <c r="L19" s="9"/>
      <c r="M19" s="9"/>
      <c r="N19" s="9"/>
      <c r="O19" s="9"/>
      <c r="P19" s="9"/>
      <c r="Q19" s="9"/>
      <c r="R19" s="9"/>
      <c r="S19" s="9"/>
    </row>
    <row r="20" spans="1:19" ht="13.5" customHeight="1">
      <c r="A20" s="9"/>
      <c r="B20" s="9"/>
      <c r="C20" s="9"/>
      <c r="D20" s="9"/>
      <c r="E20" s="9"/>
      <c r="F20" s="9"/>
      <c r="G20" s="9"/>
      <c r="H20" s="9"/>
      <c r="I20" s="9"/>
      <c r="J20" s="9"/>
      <c r="K20" s="9"/>
      <c r="L20" s="9"/>
      <c r="M20" s="9"/>
      <c r="N20" s="9"/>
      <c r="O20" s="9"/>
      <c r="P20" s="9"/>
      <c r="Q20" s="9"/>
      <c r="R20" s="9"/>
      <c r="S20" s="9"/>
    </row>
    <row r="21" spans="1:19" ht="13.5" customHeight="1">
      <c r="A21" s="9"/>
      <c r="B21" s="9"/>
      <c r="C21" s="9"/>
      <c r="D21" s="9"/>
      <c r="E21" s="9"/>
      <c r="F21" s="9"/>
      <c r="G21" s="9"/>
      <c r="H21" s="9"/>
      <c r="I21" s="9"/>
      <c r="J21" s="9"/>
      <c r="K21" s="9"/>
      <c r="L21" s="9"/>
      <c r="M21" s="9"/>
      <c r="N21" s="9"/>
      <c r="O21" s="9"/>
      <c r="P21" s="9"/>
      <c r="Q21" s="9"/>
      <c r="R21" s="9"/>
      <c r="S21" s="9"/>
    </row>
    <row r="22" spans="1:19" ht="10.5">
      <c r="A22" s="9"/>
      <c r="B22" s="9"/>
      <c r="C22" s="9"/>
      <c r="D22" s="9"/>
      <c r="E22" s="9"/>
      <c r="F22" s="9"/>
      <c r="G22" s="9"/>
      <c r="H22" s="9"/>
      <c r="I22" s="9"/>
      <c r="J22" s="9"/>
      <c r="K22" s="9"/>
      <c r="L22" s="9"/>
      <c r="M22" s="9"/>
      <c r="N22" s="9"/>
      <c r="O22" s="9"/>
      <c r="P22" s="9"/>
      <c r="Q22" s="9"/>
      <c r="R22" s="9"/>
      <c r="S22" s="9"/>
    </row>
    <row r="23" spans="1:19" ht="10.15" customHeight="1">
      <c r="A23" s="9"/>
      <c r="B23" s="9"/>
      <c r="C23" s="9"/>
      <c r="D23" s="9"/>
      <c r="E23" s="9"/>
      <c r="F23" s="9"/>
      <c r="G23" s="9"/>
      <c r="H23" s="9"/>
      <c r="I23" s="9"/>
      <c r="J23" s="9"/>
      <c r="K23" s="9"/>
      <c r="L23" s="9"/>
      <c r="M23" s="9"/>
      <c r="N23" s="9"/>
      <c r="O23" s="9"/>
      <c r="P23" s="9"/>
      <c r="Q23" s="9"/>
      <c r="R23" s="9"/>
      <c r="S23" s="9"/>
    </row>
    <row r="24" spans="1:19" ht="10.15" customHeight="1">
      <c r="A24" s="9"/>
      <c r="B24" s="9"/>
      <c r="C24" s="9"/>
      <c r="D24" s="9"/>
      <c r="E24" s="9"/>
      <c r="F24" s="9"/>
      <c r="G24" s="9"/>
      <c r="H24" s="9"/>
      <c r="I24" s="9"/>
      <c r="J24" s="9"/>
      <c r="K24" s="9"/>
      <c r="L24" s="9"/>
      <c r="M24" s="9"/>
      <c r="N24" s="9"/>
      <c r="O24" s="9"/>
      <c r="P24" s="9"/>
      <c r="Q24" s="9"/>
      <c r="R24" s="9"/>
      <c r="S24" s="9"/>
    </row>
    <row r="25" spans="1:19" ht="10.15" customHeight="1">
      <c r="A25" s="9"/>
      <c r="B25" s="9"/>
      <c r="C25" s="9"/>
      <c r="D25" s="9"/>
      <c r="E25" s="9"/>
      <c r="F25" s="9"/>
      <c r="G25" s="9"/>
      <c r="H25" s="9"/>
      <c r="I25" s="9"/>
      <c r="J25" s="9"/>
      <c r="K25" s="9"/>
      <c r="L25" s="9"/>
      <c r="M25" s="9"/>
      <c r="N25" s="9"/>
      <c r="O25" s="9"/>
      <c r="P25" s="9"/>
      <c r="Q25" s="9"/>
      <c r="R25" s="9"/>
      <c r="S25" s="9"/>
    </row>
    <row r="26" spans="1:19" ht="10.15" customHeight="1">
      <c r="A26" s="9"/>
      <c r="B26" s="9"/>
      <c r="C26" s="9"/>
      <c r="D26" s="9"/>
      <c r="E26" s="9"/>
      <c r="F26" s="9"/>
      <c r="G26" s="9"/>
      <c r="H26" s="9"/>
      <c r="I26" s="9"/>
      <c r="J26" s="9"/>
      <c r="K26" s="9"/>
      <c r="L26" s="9"/>
      <c r="M26" s="9"/>
      <c r="N26" s="9"/>
      <c r="O26" s="9"/>
      <c r="P26" s="9"/>
      <c r="Q26" s="9"/>
      <c r="R26" s="9"/>
      <c r="S26" s="9"/>
    </row>
    <row r="27" spans="1:19" ht="10.5">
      <c r="A27" s="9"/>
      <c r="B27" s="9"/>
      <c r="C27" s="9"/>
      <c r="D27" s="9"/>
      <c r="E27" s="9"/>
      <c r="F27" s="9"/>
      <c r="G27" s="9"/>
      <c r="H27" s="9"/>
      <c r="I27" s="9"/>
      <c r="J27" s="9"/>
      <c r="K27" s="9"/>
      <c r="L27" s="9"/>
      <c r="M27" s="9"/>
      <c r="N27" s="9"/>
      <c r="O27" s="9"/>
      <c r="P27" s="9"/>
      <c r="Q27" s="9"/>
      <c r="R27" s="9"/>
      <c r="S27" s="9"/>
    </row>
    <row r="28" spans="1:19" ht="10.15" customHeight="1">
      <c r="A28" s="9"/>
      <c r="B28" s="9"/>
      <c r="C28" s="9"/>
      <c r="D28" s="9"/>
      <c r="E28" s="9"/>
      <c r="F28" s="9"/>
      <c r="G28" s="9"/>
      <c r="H28" s="9"/>
      <c r="I28" s="9"/>
      <c r="J28" s="9"/>
      <c r="K28" s="9"/>
      <c r="L28" s="9"/>
      <c r="M28" s="9"/>
      <c r="N28" s="9"/>
      <c r="O28" s="9"/>
      <c r="P28" s="9"/>
      <c r="Q28" s="9"/>
      <c r="R28" s="9"/>
      <c r="S28" s="9"/>
    </row>
    <row r="29" spans="1:19" ht="10.15" customHeight="1">
      <c r="A29" s="9"/>
      <c r="B29" s="9"/>
      <c r="C29" s="9"/>
      <c r="D29" s="9"/>
      <c r="E29" s="9"/>
      <c r="F29" s="9"/>
      <c r="G29" s="9"/>
      <c r="H29" s="9"/>
      <c r="I29" s="9"/>
      <c r="J29" s="9"/>
      <c r="K29" s="9"/>
      <c r="L29" s="9"/>
      <c r="M29" s="9"/>
      <c r="N29" s="9"/>
      <c r="O29" s="9"/>
      <c r="P29" s="9"/>
      <c r="Q29" s="9"/>
      <c r="R29" s="9"/>
      <c r="S29" s="9"/>
    </row>
    <row r="30" spans="1:19" ht="10.15" customHeight="1">
      <c r="A30" s="9"/>
      <c r="B30" s="9"/>
      <c r="C30" s="9"/>
      <c r="D30" s="9"/>
      <c r="E30" s="9"/>
      <c r="F30" s="9"/>
      <c r="G30" s="9"/>
      <c r="H30" s="9"/>
      <c r="I30" s="9"/>
      <c r="J30" s="9"/>
      <c r="K30" s="9"/>
      <c r="L30" s="9"/>
      <c r="M30" s="9"/>
      <c r="N30" s="9"/>
      <c r="O30" s="9"/>
      <c r="P30" s="9"/>
      <c r="Q30" s="9"/>
      <c r="R30" s="9"/>
      <c r="S30" s="9"/>
    </row>
    <row r="31" spans="1:19" ht="10.15" customHeight="1">
      <c r="A31" s="9"/>
      <c r="B31" s="9"/>
      <c r="C31" s="9"/>
      <c r="D31" s="9"/>
      <c r="E31" s="9"/>
      <c r="F31" s="9"/>
      <c r="G31" s="9"/>
      <c r="H31" s="9"/>
      <c r="I31" s="9"/>
      <c r="J31" s="9"/>
      <c r="K31" s="9"/>
      <c r="L31" s="9"/>
      <c r="M31" s="9"/>
      <c r="N31" s="9"/>
      <c r="O31" s="9"/>
      <c r="P31" s="9"/>
      <c r="Q31" s="9"/>
      <c r="R31" s="9"/>
      <c r="S31" s="9"/>
    </row>
    <row r="32" spans="1:19" ht="10.15" customHeight="1">
      <c r="A32" s="9"/>
      <c r="B32" s="9"/>
      <c r="C32" s="9"/>
      <c r="D32" s="9"/>
      <c r="E32" s="9"/>
      <c r="F32" s="9"/>
      <c r="G32" s="9"/>
      <c r="H32" s="9"/>
      <c r="I32" s="9"/>
      <c r="J32" s="9"/>
      <c r="K32" s="9"/>
      <c r="L32" s="9"/>
      <c r="M32" s="9"/>
      <c r="N32" s="9"/>
      <c r="O32" s="9"/>
      <c r="P32" s="9"/>
      <c r="Q32" s="9"/>
      <c r="R32" s="9"/>
      <c r="S32" s="9"/>
    </row>
    <row r="33" spans="1:19" ht="10.15" customHeight="1">
      <c r="A33" s="9"/>
      <c r="B33" s="9"/>
      <c r="C33" s="9"/>
      <c r="D33" s="9"/>
      <c r="E33" s="9"/>
      <c r="F33" s="9"/>
      <c r="G33" s="9"/>
      <c r="H33" s="9"/>
      <c r="I33" s="9"/>
      <c r="J33" s="9"/>
      <c r="K33" s="9"/>
      <c r="L33" s="9"/>
      <c r="M33" s="9"/>
      <c r="N33" s="9"/>
      <c r="O33" s="9"/>
      <c r="P33" s="9"/>
      <c r="Q33" s="9"/>
      <c r="R33" s="9"/>
      <c r="S33" s="9"/>
    </row>
    <row r="34" spans="1:19" ht="10.15" customHeight="1">
      <c r="A34" s="9"/>
      <c r="B34" s="9"/>
      <c r="C34" s="9"/>
      <c r="D34" s="9"/>
      <c r="E34" s="9"/>
      <c r="F34" s="9"/>
      <c r="G34" s="9"/>
      <c r="H34" s="9"/>
      <c r="I34" s="9"/>
      <c r="J34" s="9"/>
      <c r="K34" s="9"/>
      <c r="L34" s="9"/>
      <c r="M34" s="9"/>
      <c r="N34" s="9"/>
      <c r="O34" s="9"/>
      <c r="P34" s="9"/>
      <c r="Q34" s="9"/>
      <c r="R34" s="9"/>
      <c r="S34" s="9"/>
    </row>
    <row r="35" spans="1:19" ht="10.5">
      <c r="A35" s="9"/>
      <c r="B35" s="9"/>
      <c r="C35" s="9"/>
      <c r="D35" s="9"/>
      <c r="E35" s="9"/>
      <c r="F35" s="9"/>
      <c r="G35" s="9"/>
      <c r="H35" s="9"/>
      <c r="I35" s="9"/>
      <c r="J35" s="9"/>
      <c r="K35" s="9"/>
      <c r="L35" s="9"/>
      <c r="M35" s="9"/>
      <c r="N35" s="9"/>
      <c r="O35" s="9"/>
      <c r="P35" s="9"/>
      <c r="Q35" s="9"/>
      <c r="R35" s="9"/>
      <c r="S35" s="9"/>
    </row>
    <row r="36" spans="1:19" ht="10.15" customHeight="1">
      <c r="A36" s="9"/>
      <c r="B36" s="9"/>
      <c r="C36" s="9"/>
      <c r="D36" s="9"/>
      <c r="E36" s="9"/>
      <c r="F36" s="9"/>
      <c r="G36" s="9"/>
      <c r="H36" s="9"/>
      <c r="I36" s="9"/>
      <c r="J36" s="9"/>
      <c r="K36" s="9"/>
      <c r="L36" s="9"/>
      <c r="M36" s="9"/>
      <c r="N36" s="9"/>
      <c r="O36" s="9"/>
      <c r="P36" s="9"/>
      <c r="Q36" s="9"/>
      <c r="R36" s="9"/>
      <c r="S36" s="9"/>
    </row>
    <row r="37" spans="1:19" ht="10.15" customHeight="1">
      <c r="A37" s="9"/>
      <c r="B37" s="9"/>
      <c r="C37" s="9"/>
      <c r="D37" s="9"/>
      <c r="E37" s="9"/>
      <c r="F37" s="9"/>
      <c r="G37" s="9"/>
      <c r="H37" s="9"/>
      <c r="I37" s="9"/>
      <c r="J37" s="9"/>
      <c r="K37" s="9"/>
      <c r="L37" s="9"/>
      <c r="M37" s="9"/>
      <c r="N37" s="9"/>
      <c r="O37" s="9"/>
      <c r="P37" s="9"/>
      <c r="Q37" s="9"/>
      <c r="R37" s="9"/>
      <c r="S37" s="9"/>
    </row>
    <row r="38" spans="1:19" ht="10.15" customHeight="1">
      <c r="A38" s="9"/>
      <c r="B38" s="9"/>
      <c r="C38" s="9"/>
      <c r="D38" s="9"/>
      <c r="E38" s="9"/>
      <c r="F38" s="9"/>
      <c r="G38" s="9"/>
      <c r="H38" s="9"/>
      <c r="I38" s="9"/>
      <c r="J38" s="9"/>
      <c r="K38" s="9"/>
      <c r="L38" s="9"/>
      <c r="M38" s="9"/>
      <c r="N38" s="9"/>
      <c r="O38" s="9"/>
      <c r="P38" s="9"/>
      <c r="Q38" s="9"/>
      <c r="R38" s="9"/>
      <c r="S38" s="9"/>
    </row>
    <row r="39" spans="1:19" ht="10.15" customHeight="1">
      <c r="A39" s="9"/>
      <c r="B39" s="9"/>
      <c r="C39" s="9"/>
      <c r="D39" s="9"/>
      <c r="E39" s="9"/>
      <c r="F39" s="9"/>
      <c r="G39" s="9"/>
      <c r="H39" s="9"/>
      <c r="I39" s="9"/>
      <c r="J39" s="9"/>
      <c r="K39" s="9"/>
      <c r="L39" s="9"/>
      <c r="M39" s="9"/>
      <c r="N39" s="9"/>
      <c r="O39" s="9"/>
      <c r="P39" s="9"/>
      <c r="Q39" s="9"/>
      <c r="R39" s="9"/>
      <c r="S39" s="9"/>
    </row>
    <row r="40" spans="1:19" ht="10.15" customHeight="1">
      <c r="A40" s="9"/>
      <c r="B40" s="9"/>
      <c r="C40" s="9"/>
      <c r="D40" s="9"/>
      <c r="E40" s="9"/>
      <c r="F40" s="9"/>
      <c r="G40" s="9"/>
      <c r="H40" s="9"/>
      <c r="I40" s="9"/>
      <c r="J40" s="9"/>
      <c r="K40" s="9"/>
      <c r="L40" s="9"/>
      <c r="M40" s="9"/>
      <c r="N40" s="9"/>
      <c r="O40" s="9"/>
      <c r="P40" s="9"/>
      <c r="Q40" s="9"/>
      <c r="R40" s="9"/>
      <c r="S40" s="9"/>
    </row>
    <row r="41" spans="1:19" ht="10.15" customHeight="1">
      <c r="A41" s="9"/>
      <c r="B41" s="9"/>
      <c r="C41" s="9"/>
      <c r="D41" s="9"/>
      <c r="E41" s="9"/>
      <c r="F41" s="9"/>
      <c r="G41" s="9"/>
      <c r="H41" s="9"/>
      <c r="I41" s="9"/>
      <c r="J41" s="9"/>
      <c r="K41" s="9"/>
      <c r="L41" s="9"/>
      <c r="M41" s="9"/>
      <c r="N41" s="9"/>
      <c r="O41" s="9"/>
      <c r="P41" s="9"/>
      <c r="Q41" s="9"/>
      <c r="R41" s="9"/>
      <c r="S41" s="9"/>
    </row>
    <row r="42" spans="1:19" ht="10.15" customHeight="1">
      <c r="A42" s="9"/>
      <c r="B42" s="9"/>
      <c r="C42" s="9"/>
      <c r="D42" s="9"/>
      <c r="E42" s="9"/>
      <c r="F42" s="9"/>
      <c r="G42" s="9"/>
      <c r="H42" s="9"/>
      <c r="I42" s="9"/>
      <c r="J42" s="9"/>
      <c r="K42" s="9"/>
      <c r="L42" s="9"/>
      <c r="M42" s="9"/>
      <c r="N42" s="9"/>
      <c r="O42" s="9"/>
      <c r="P42" s="9"/>
      <c r="Q42" s="9"/>
      <c r="R42" s="9"/>
      <c r="S42" s="9"/>
    </row>
    <row r="43" spans="1:19" ht="10.15" customHeight="1">
      <c r="A43" s="9"/>
      <c r="B43" s="9"/>
      <c r="C43" s="9"/>
      <c r="D43" s="9"/>
      <c r="E43" s="9"/>
      <c r="F43" s="9"/>
      <c r="G43" s="9"/>
      <c r="H43" s="9"/>
      <c r="I43" s="9"/>
      <c r="J43" s="9"/>
      <c r="K43" s="9"/>
      <c r="L43" s="9"/>
      <c r="M43" s="9"/>
      <c r="N43" s="9"/>
      <c r="O43" s="9"/>
      <c r="P43" s="9"/>
      <c r="Q43" s="9"/>
      <c r="R43" s="9"/>
      <c r="S43" s="9"/>
    </row>
    <row r="44" spans="1:19" ht="10.15" customHeight="1">
      <c r="A44" s="9"/>
      <c r="B44" s="9"/>
      <c r="C44" s="9"/>
      <c r="D44" s="9"/>
      <c r="E44" s="9"/>
      <c r="F44" s="9"/>
      <c r="G44" s="9"/>
      <c r="H44" s="9"/>
      <c r="I44" s="9"/>
      <c r="J44" s="9"/>
      <c r="K44" s="9"/>
      <c r="L44" s="9"/>
      <c r="M44" s="9"/>
      <c r="N44" s="9"/>
      <c r="O44" s="9"/>
      <c r="P44" s="9"/>
      <c r="Q44" s="9"/>
      <c r="R44" s="9"/>
      <c r="S44" s="9"/>
    </row>
    <row r="45" spans="1:19" ht="10.15" customHeight="1">
      <c r="A45" s="9"/>
      <c r="B45" s="9"/>
      <c r="C45" s="9"/>
      <c r="D45" s="9"/>
      <c r="E45" s="9"/>
      <c r="F45" s="9"/>
      <c r="G45" s="9"/>
      <c r="H45" s="9"/>
      <c r="I45" s="9"/>
      <c r="J45" s="9"/>
      <c r="K45" s="9"/>
      <c r="L45" s="9"/>
      <c r="M45" s="9"/>
      <c r="N45" s="9"/>
      <c r="O45" s="9"/>
      <c r="P45" s="9"/>
      <c r="Q45" s="9"/>
      <c r="R45" s="9"/>
      <c r="S45" s="9"/>
    </row>
    <row r="46" spans="1:19" ht="10.15" customHeight="1">
      <c r="A46" s="9"/>
      <c r="B46" s="9"/>
      <c r="C46" s="9"/>
      <c r="D46" s="9"/>
      <c r="E46" s="9"/>
      <c r="F46" s="9"/>
      <c r="G46" s="9"/>
      <c r="H46" s="9"/>
      <c r="I46" s="9"/>
      <c r="J46" s="9"/>
      <c r="K46" s="9"/>
      <c r="L46" s="9"/>
      <c r="M46" s="9"/>
      <c r="N46" s="9"/>
      <c r="O46" s="9"/>
      <c r="P46" s="9"/>
      <c r="Q46" s="9"/>
      <c r="R46" s="9"/>
      <c r="S46" s="9"/>
    </row>
    <row r="47" spans="1:19" ht="10.15" customHeight="1">
      <c r="A47" s="9"/>
      <c r="B47" s="9"/>
      <c r="C47" s="9"/>
      <c r="D47" s="9"/>
      <c r="E47" s="9"/>
      <c r="F47" s="9"/>
      <c r="G47" s="9"/>
      <c r="H47" s="9"/>
      <c r="I47" s="9"/>
      <c r="J47" s="9"/>
      <c r="K47" s="9"/>
      <c r="L47" s="9"/>
      <c r="M47" s="9"/>
      <c r="N47" s="9"/>
      <c r="O47" s="9"/>
      <c r="P47" s="9"/>
      <c r="Q47" s="9"/>
      <c r="R47" s="9"/>
      <c r="S47" s="9"/>
    </row>
    <row r="48" spans="1:19" ht="10.15" customHeight="1">
      <c r="A48" s="9"/>
      <c r="B48" s="9"/>
      <c r="C48" s="9"/>
      <c r="D48" s="9"/>
      <c r="E48" s="9"/>
      <c r="F48" s="9"/>
      <c r="G48" s="9"/>
      <c r="H48" s="9"/>
      <c r="I48" s="9"/>
      <c r="J48" s="9"/>
      <c r="K48" s="9"/>
      <c r="L48" s="9"/>
      <c r="M48" s="9"/>
      <c r="N48" s="9"/>
      <c r="O48" s="9"/>
      <c r="P48" s="9"/>
      <c r="Q48" s="9"/>
      <c r="R48" s="9"/>
      <c r="S48" s="9"/>
    </row>
    <row r="49" spans="1:19" ht="10.15" customHeight="1">
      <c r="A49" s="9"/>
      <c r="B49" s="9"/>
      <c r="C49" s="9"/>
      <c r="D49" s="9"/>
      <c r="E49" s="9"/>
      <c r="F49" s="9"/>
      <c r="G49" s="9"/>
      <c r="H49" s="9"/>
      <c r="I49" s="9"/>
      <c r="J49" s="9"/>
      <c r="K49" s="9"/>
      <c r="L49" s="9"/>
      <c r="M49" s="9"/>
      <c r="N49" s="9"/>
      <c r="O49" s="9"/>
      <c r="P49" s="9"/>
      <c r="Q49" s="9"/>
      <c r="R49" s="9"/>
      <c r="S49" s="9"/>
    </row>
    <row r="50" spans="1:19" ht="10.15" customHeight="1">
      <c r="A50" s="9"/>
      <c r="B50" s="9"/>
      <c r="C50" s="9"/>
      <c r="D50" s="9"/>
      <c r="E50" s="9"/>
      <c r="F50" s="9"/>
      <c r="G50" s="9"/>
      <c r="H50" s="9"/>
      <c r="I50" s="9"/>
      <c r="J50" s="9"/>
      <c r="K50" s="9"/>
      <c r="L50" s="9"/>
      <c r="M50" s="9"/>
      <c r="N50" s="9"/>
      <c r="O50" s="9"/>
      <c r="P50" s="9"/>
      <c r="Q50" s="9"/>
      <c r="R50" s="9"/>
      <c r="S50" s="9"/>
    </row>
    <row r="51" spans="1:19" ht="10.15" customHeight="1">
      <c r="A51" s="9"/>
      <c r="B51" s="9"/>
      <c r="C51" s="9"/>
      <c r="D51" s="9"/>
      <c r="E51" s="9"/>
      <c r="F51" s="9"/>
      <c r="G51" s="9"/>
      <c r="H51" s="9"/>
      <c r="I51" s="9"/>
      <c r="J51" s="9"/>
      <c r="K51" s="9"/>
      <c r="L51" s="9"/>
      <c r="M51" s="9"/>
      <c r="N51" s="9"/>
      <c r="O51" s="9"/>
      <c r="P51" s="9"/>
      <c r="Q51" s="9"/>
      <c r="R51" s="9"/>
      <c r="S51" s="9"/>
    </row>
    <row r="52" spans="1:19" ht="10.5" hidden="1" customHeight="1">
      <c r="A52" s="9"/>
      <c r="B52" s="9"/>
      <c r="C52" s="9"/>
      <c r="D52" s="9"/>
      <c r="E52" s="9"/>
      <c r="F52" s="9"/>
      <c r="G52" s="9"/>
      <c r="H52" s="9"/>
      <c r="I52" s="9"/>
      <c r="J52" s="9"/>
      <c r="K52" s="9"/>
      <c r="L52" s="9"/>
      <c r="M52" s="9"/>
      <c r="N52" s="9"/>
      <c r="O52" s="9"/>
      <c r="P52" s="9"/>
      <c r="Q52" s="9"/>
      <c r="R52" s="9"/>
      <c r="S52" s="9"/>
    </row>
    <row r="53" spans="1:19" ht="10.5" hidden="1" customHeight="1">
      <c r="A53" s="9"/>
      <c r="B53" s="9"/>
      <c r="C53" s="9"/>
      <c r="D53" s="9"/>
      <c r="E53" s="9"/>
      <c r="F53" s="9"/>
      <c r="G53" s="9"/>
      <c r="H53" s="9"/>
      <c r="I53" s="9"/>
      <c r="J53" s="9"/>
      <c r="K53" s="9"/>
      <c r="L53" s="9"/>
      <c r="M53" s="9"/>
      <c r="N53" s="9"/>
      <c r="O53" s="9"/>
      <c r="P53" s="9"/>
      <c r="Q53" s="9"/>
      <c r="R53" s="9"/>
      <c r="S53" s="9"/>
    </row>
    <row r="54" spans="1:19" ht="10.5" hidden="1" customHeight="1">
      <c r="A54" s="9"/>
      <c r="B54" s="9"/>
      <c r="C54" s="9"/>
      <c r="D54" s="9"/>
      <c r="E54" s="9"/>
      <c r="F54" s="9"/>
      <c r="G54" s="9"/>
      <c r="H54" s="9"/>
      <c r="I54" s="9"/>
      <c r="J54" s="9"/>
      <c r="K54" s="9"/>
      <c r="L54" s="9"/>
      <c r="M54" s="9"/>
      <c r="N54" s="9"/>
      <c r="O54" s="9"/>
      <c r="P54" s="9"/>
      <c r="Q54" s="9"/>
      <c r="R54" s="9"/>
      <c r="S54" s="9"/>
    </row>
    <row r="55" spans="1:19" ht="10.5" hidden="1" customHeight="1">
      <c r="A55" s="9"/>
      <c r="B55" s="9"/>
      <c r="C55" s="9"/>
      <c r="D55" s="9"/>
      <c r="E55" s="9"/>
      <c r="F55" s="9"/>
      <c r="G55" s="9"/>
      <c r="H55" s="9"/>
      <c r="I55" s="9"/>
      <c r="J55" s="9"/>
      <c r="K55" s="9"/>
      <c r="L55" s="9"/>
      <c r="M55" s="9"/>
      <c r="N55" s="9"/>
      <c r="O55" s="9"/>
      <c r="P55" s="9"/>
      <c r="Q55" s="9"/>
      <c r="R55" s="9"/>
      <c r="S55" s="9"/>
    </row>
    <row r="56" spans="1:19" ht="10.5" hidden="1" customHeight="1">
      <c r="A56" s="9"/>
      <c r="B56" s="9"/>
      <c r="C56" s="9"/>
      <c r="D56" s="9"/>
      <c r="E56" s="9"/>
      <c r="F56" s="9"/>
      <c r="G56" s="9"/>
      <c r="H56" s="9"/>
      <c r="I56" s="9"/>
      <c r="J56" s="9"/>
      <c r="K56" s="9"/>
      <c r="L56" s="9"/>
      <c r="M56" s="9"/>
      <c r="N56" s="9"/>
      <c r="O56" s="9"/>
      <c r="P56" s="9"/>
      <c r="Q56" s="9"/>
      <c r="R56" s="9"/>
      <c r="S56" s="9"/>
    </row>
    <row r="57" spans="1:19" ht="10.5" hidden="1" customHeight="1">
      <c r="A57" s="9"/>
      <c r="B57" s="9"/>
      <c r="C57" s="9"/>
      <c r="D57" s="9"/>
      <c r="E57" s="9"/>
      <c r="F57" s="9"/>
      <c r="G57" s="9"/>
      <c r="H57" s="9"/>
      <c r="I57" s="9"/>
      <c r="J57" s="9"/>
      <c r="K57" s="9"/>
      <c r="L57" s="9"/>
      <c r="M57" s="9"/>
      <c r="N57" s="9"/>
      <c r="O57" s="9"/>
      <c r="P57" s="9"/>
      <c r="Q57" s="9"/>
      <c r="R57" s="9"/>
      <c r="S57" s="9"/>
    </row>
    <row r="58" spans="1:19" ht="10.5" hidden="1" customHeight="1">
      <c r="A58" s="9"/>
      <c r="B58" s="9"/>
      <c r="C58" s="9"/>
      <c r="D58" s="9"/>
      <c r="E58" s="9"/>
      <c r="F58" s="9"/>
      <c r="G58" s="9"/>
      <c r="H58" s="9"/>
      <c r="I58" s="9"/>
      <c r="J58" s="9"/>
      <c r="K58" s="9"/>
      <c r="L58" s="9"/>
      <c r="M58" s="9"/>
      <c r="N58" s="9"/>
      <c r="O58" s="9"/>
      <c r="P58" s="9"/>
      <c r="Q58" s="9"/>
      <c r="R58" s="9"/>
      <c r="S58" s="9"/>
    </row>
    <row r="59" spans="1:19" ht="10.5" hidden="1" customHeight="1">
      <c r="A59" s="9"/>
      <c r="B59" s="9"/>
      <c r="C59" s="9"/>
      <c r="D59" s="9"/>
      <c r="E59" s="9"/>
      <c r="F59" s="9"/>
      <c r="G59" s="9"/>
      <c r="H59" s="9"/>
      <c r="I59" s="9"/>
      <c r="J59" s="9"/>
      <c r="K59" s="9"/>
      <c r="L59" s="9"/>
      <c r="M59" s="9"/>
      <c r="N59" s="9"/>
      <c r="O59" s="9"/>
      <c r="P59" s="9"/>
      <c r="Q59" s="9"/>
      <c r="R59" s="9"/>
      <c r="S59" s="9"/>
    </row>
    <row r="60" spans="1:19" ht="10.15" hidden="1" customHeight="1">
      <c r="A60" s="9"/>
      <c r="B60" s="9"/>
      <c r="C60" s="9"/>
      <c r="D60" s="9"/>
      <c r="E60" s="9"/>
      <c r="F60" s="9"/>
      <c r="G60" s="9"/>
      <c r="H60" s="9"/>
      <c r="I60" s="9"/>
      <c r="J60" s="9"/>
      <c r="K60" s="9"/>
      <c r="L60" s="9"/>
      <c r="M60" s="9"/>
      <c r="N60" s="9"/>
      <c r="O60" s="9"/>
      <c r="P60" s="9"/>
      <c r="Q60" s="9"/>
      <c r="R60" s="9"/>
      <c r="S60" s="9"/>
    </row>
    <row r="61" spans="1:19" ht="10.5" hidden="1" customHeight="1">
      <c r="A61" s="9"/>
      <c r="B61" s="9"/>
      <c r="C61" s="9"/>
      <c r="D61" s="9"/>
      <c r="E61" s="9"/>
      <c r="F61" s="9"/>
      <c r="G61" s="9"/>
      <c r="H61" s="9"/>
      <c r="I61" s="9"/>
      <c r="J61" s="9"/>
      <c r="K61" s="9"/>
      <c r="L61" s="9"/>
      <c r="M61" s="9"/>
      <c r="N61" s="9"/>
      <c r="O61" s="9"/>
      <c r="P61" s="9"/>
      <c r="Q61" s="9"/>
      <c r="R61" s="9"/>
      <c r="S61" s="9"/>
    </row>
    <row r="62" spans="1:19" ht="10.5" hidden="1" customHeight="1">
      <c r="A62" s="9"/>
      <c r="B62" s="9"/>
      <c r="C62" s="9"/>
      <c r="D62" s="9"/>
      <c r="E62" s="9"/>
      <c r="F62" s="9"/>
      <c r="G62" s="9"/>
      <c r="H62" s="9"/>
      <c r="I62" s="9"/>
      <c r="J62" s="9"/>
      <c r="K62" s="9"/>
      <c r="L62" s="9"/>
      <c r="M62" s="9"/>
      <c r="N62" s="9"/>
      <c r="O62" s="9"/>
      <c r="P62" s="9"/>
      <c r="Q62" s="9"/>
      <c r="R62" s="9"/>
      <c r="S62" s="9"/>
    </row>
    <row r="63" spans="1:19" ht="10.5" hidden="1" customHeight="1">
      <c r="A63" s="9"/>
      <c r="B63" s="9"/>
      <c r="C63" s="9"/>
      <c r="D63" s="9"/>
      <c r="E63" s="9"/>
      <c r="F63" s="9"/>
      <c r="G63" s="9"/>
      <c r="H63" s="9"/>
      <c r="I63" s="9"/>
      <c r="J63" s="9"/>
      <c r="K63" s="9"/>
      <c r="L63" s="9"/>
      <c r="M63" s="9"/>
      <c r="N63" s="9"/>
      <c r="O63" s="9"/>
      <c r="P63" s="9"/>
      <c r="Q63" s="9"/>
      <c r="R63" s="9"/>
      <c r="S63" s="9"/>
    </row>
    <row r="64" spans="1:19" ht="10.5" hidden="1" customHeight="1">
      <c r="A64" s="9"/>
      <c r="B64" s="9"/>
      <c r="C64" s="9"/>
      <c r="D64" s="9"/>
      <c r="E64" s="9"/>
      <c r="F64" s="9"/>
      <c r="G64" s="9"/>
      <c r="H64" s="9"/>
      <c r="I64" s="9"/>
      <c r="J64" s="9"/>
      <c r="K64" s="9"/>
      <c r="L64" s="9"/>
      <c r="M64" s="9"/>
      <c r="N64" s="9"/>
      <c r="O64" s="9"/>
      <c r="P64" s="9"/>
      <c r="Q64" s="9"/>
      <c r="R64" s="9"/>
      <c r="S64" s="9"/>
    </row>
    <row r="65" spans="1:19" ht="10.5" hidden="1" customHeight="1">
      <c r="A65" s="9"/>
      <c r="B65" s="9"/>
      <c r="C65" s="9"/>
      <c r="D65" s="9"/>
      <c r="E65" s="9"/>
      <c r="F65" s="9"/>
      <c r="G65" s="9"/>
      <c r="H65" s="9"/>
      <c r="I65" s="9"/>
      <c r="J65" s="9"/>
      <c r="K65" s="9"/>
      <c r="L65" s="9"/>
      <c r="M65" s="9"/>
      <c r="N65" s="9"/>
      <c r="O65" s="9"/>
      <c r="P65" s="9"/>
      <c r="Q65" s="9"/>
      <c r="R65" s="9"/>
      <c r="S65" s="9"/>
    </row>
    <row r="66" spans="1:19" ht="10.5" hidden="1" customHeight="1">
      <c r="A66" s="9"/>
      <c r="B66" s="9"/>
      <c r="C66" s="9"/>
      <c r="D66" s="9"/>
      <c r="E66" s="9"/>
      <c r="F66" s="9"/>
      <c r="G66" s="9"/>
      <c r="H66" s="9"/>
      <c r="I66" s="9"/>
      <c r="J66" s="9"/>
      <c r="K66" s="9"/>
      <c r="L66" s="9"/>
      <c r="M66" s="9"/>
      <c r="N66" s="9"/>
      <c r="O66" s="9"/>
      <c r="P66" s="9"/>
      <c r="Q66" s="9"/>
      <c r="R66" s="9"/>
      <c r="S66" s="9"/>
    </row>
    <row r="67" spans="1:19" ht="10.15" customHeight="1">
      <c r="A67" s="9"/>
      <c r="B67" s="9"/>
      <c r="C67" s="9"/>
      <c r="D67" s="9"/>
      <c r="E67" s="9"/>
      <c r="F67" s="9"/>
      <c r="G67" s="9"/>
      <c r="H67" s="9"/>
      <c r="I67" s="9"/>
      <c r="J67" s="9"/>
      <c r="K67" s="9"/>
      <c r="L67" s="9"/>
      <c r="M67" s="9"/>
      <c r="N67" s="9"/>
      <c r="O67" s="9"/>
      <c r="P67" s="9"/>
      <c r="Q67" s="9"/>
      <c r="R67" s="9"/>
      <c r="S67" s="9"/>
    </row>
    <row r="68" spans="1:19" ht="10.15" customHeight="1">
      <c r="A68" s="9"/>
      <c r="B68" s="9"/>
      <c r="C68" s="9"/>
      <c r="D68" s="9"/>
      <c r="E68" s="9"/>
      <c r="F68" s="9"/>
      <c r="G68" s="9"/>
      <c r="H68" s="9"/>
      <c r="I68" s="9"/>
      <c r="J68" s="9"/>
      <c r="K68" s="9"/>
      <c r="L68" s="9"/>
      <c r="M68" s="9"/>
      <c r="N68" s="9"/>
      <c r="O68" s="9"/>
      <c r="P68" s="9"/>
      <c r="Q68" s="9"/>
      <c r="R68" s="9"/>
      <c r="S68" s="9"/>
    </row>
    <row r="69" spans="1:19" ht="10.15" customHeight="1">
      <c r="A69" s="9"/>
      <c r="B69" s="9"/>
      <c r="C69" s="9"/>
      <c r="D69" s="9"/>
      <c r="E69" s="9"/>
      <c r="F69" s="9"/>
      <c r="G69" s="9"/>
      <c r="H69" s="9"/>
      <c r="I69" s="9"/>
      <c r="J69" s="9"/>
      <c r="K69" s="9"/>
      <c r="L69" s="9"/>
      <c r="M69" s="9"/>
      <c r="N69" s="9"/>
      <c r="O69" s="9"/>
      <c r="P69" s="9"/>
      <c r="Q69" s="9"/>
      <c r="R69" s="9"/>
      <c r="S69" s="9"/>
    </row>
    <row r="70" spans="1:19" ht="10.15" customHeight="1">
      <c r="A70" s="9"/>
      <c r="B70" s="9"/>
      <c r="C70" s="9"/>
      <c r="D70" s="9"/>
      <c r="E70" s="9"/>
      <c r="F70" s="9"/>
      <c r="G70" s="9"/>
      <c r="H70" s="9"/>
      <c r="I70" s="9"/>
      <c r="J70" s="9"/>
      <c r="K70" s="9"/>
      <c r="L70" s="9"/>
      <c r="M70" s="9"/>
      <c r="N70" s="9"/>
      <c r="O70" s="9"/>
      <c r="P70" s="9"/>
      <c r="Q70" s="9"/>
      <c r="R70" s="9"/>
      <c r="S70" s="9"/>
    </row>
    <row r="71" spans="1:19" ht="10.15" customHeight="1">
      <c r="A71" s="9"/>
      <c r="B71" s="9"/>
      <c r="C71" s="9"/>
      <c r="D71" s="9"/>
      <c r="E71" s="9"/>
      <c r="F71" s="9"/>
      <c r="G71" s="9"/>
      <c r="H71" s="9"/>
      <c r="I71" s="9"/>
      <c r="J71" s="9"/>
      <c r="K71" s="9"/>
      <c r="L71" s="9"/>
      <c r="M71" s="9"/>
      <c r="N71" s="9"/>
      <c r="O71" s="9"/>
      <c r="P71" s="9"/>
      <c r="Q71" s="9"/>
      <c r="R71" s="9"/>
      <c r="S71" s="9"/>
    </row>
    <row r="72" spans="1:19" ht="10.15" customHeight="1">
      <c r="A72" s="9"/>
      <c r="B72" s="9"/>
      <c r="C72" s="9"/>
      <c r="D72" s="9"/>
      <c r="E72" s="9"/>
      <c r="F72" s="9"/>
      <c r="G72" s="9"/>
      <c r="H72" s="9"/>
      <c r="I72" s="9"/>
      <c r="J72" s="9"/>
      <c r="K72" s="9"/>
      <c r="L72" s="9"/>
      <c r="M72" s="9"/>
      <c r="N72" s="9"/>
      <c r="O72" s="9"/>
      <c r="P72" s="9"/>
      <c r="Q72" s="9"/>
      <c r="R72" s="9"/>
      <c r="S72" s="9"/>
    </row>
    <row r="73" spans="1:19" ht="10.15" customHeight="1">
      <c r="A73" s="9"/>
      <c r="B73" s="9"/>
      <c r="C73" s="9"/>
      <c r="D73" s="9"/>
      <c r="E73" s="9"/>
      <c r="F73" s="9"/>
      <c r="G73" s="9"/>
      <c r="H73" s="9"/>
      <c r="I73" s="9"/>
      <c r="J73" s="9"/>
      <c r="K73" s="9"/>
      <c r="L73" s="9"/>
      <c r="M73" s="9"/>
      <c r="N73" s="9"/>
      <c r="O73" s="9"/>
      <c r="P73" s="9"/>
      <c r="Q73" s="9"/>
      <c r="R73" s="9"/>
      <c r="S73" s="9"/>
    </row>
    <row r="74" spans="1:19" ht="10.15" hidden="1" customHeight="1">
      <c r="A74" s="9"/>
      <c r="B74" s="9"/>
      <c r="C74" s="9"/>
      <c r="D74" s="9"/>
      <c r="E74" s="9"/>
      <c r="F74" s="9"/>
      <c r="G74" s="9"/>
      <c r="H74" s="9"/>
      <c r="I74" s="9"/>
      <c r="J74" s="9"/>
      <c r="K74" s="9"/>
      <c r="L74" s="9"/>
      <c r="M74" s="9"/>
      <c r="N74" s="9"/>
      <c r="O74" s="9"/>
      <c r="P74" s="9"/>
      <c r="Q74" s="9"/>
      <c r="R74" s="9"/>
      <c r="S74" s="9"/>
    </row>
    <row r="75" spans="1:19" ht="10.15" hidden="1" customHeight="1">
      <c r="A75" s="9"/>
      <c r="B75" s="9"/>
      <c r="C75" s="9"/>
      <c r="D75" s="9"/>
      <c r="E75" s="9"/>
      <c r="F75" s="9"/>
      <c r="G75" s="9"/>
      <c r="H75" s="9"/>
      <c r="I75" s="9"/>
      <c r="J75" s="9"/>
      <c r="K75" s="9"/>
      <c r="L75" s="9"/>
      <c r="M75" s="9"/>
      <c r="N75" s="9"/>
      <c r="O75" s="9"/>
      <c r="P75" s="9"/>
      <c r="Q75" s="9"/>
      <c r="R75" s="9"/>
      <c r="S75" s="9"/>
    </row>
    <row r="76" spans="1:19" ht="10.15" hidden="1" customHeight="1">
      <c r="A76" s="9"/>
      <c r="B76" s="9"/>
      <c r="C76" s="9"/>
      <c r="D76" s="9"/>
      <c r="E76" s="9"/>
      <c r="F76" s="9"/>
      <c r="G76" s="9"/>
      <c r="H76" s="9"/>
      <c r="I76" s="9"/>
      <c r="J76" s="9"/>
      <c r="K76" s="9"/>
      <c r="L76" s="9"/>
      <c r="M76" s="9"/>
      <c r="N76" s="9"/>
      <c r="O76" s="9"/>
      <c r="P76" s="9"/>
      <c r="Q76" s="9"/>
      <c r="R76" s="9"/>
      <c r="S76" s="9"/>
    </row>
    <row r="77" spans="1:19" ht="10.15" hidden="1" customHeight="1">
      <c r="A77" s="9"/>
      <c r="B77" s="9"/>
      <c r="C77" s="9"/>
      <c r="D77" s="9"/>
      <c r="E77" s="9"/>
      <c r="F77" s="9"/>
      <c r="G77" s="9"/>
      <c r="H77" s="9"/>
      <c r="I77" s="9"/>
      <c r="J77" s="9"/>
      <c r="K77" s="9"/>
      <c r="L77" s="9"/>
      <c r="M77" s="9"/>
      <c r="N77" s="9"/>
      <c r="O77" s="9"/>
      <c r="P77" s="9"/>
      <c r="Q77" s="9"/>
      <c r="R77" s="9"/>
      <c r="S77" s="9"/>
    </row>
    <row r="78" spans="1:19" ht="10.15" hidden="1" customHeight="1">
      <c r="A78" s="9"/>
      <c r="B78" s="9"/>
      <c r="C78" s="9"/>
      <c r="D78" s="9"/>
      <c r="E78" s="9"/>
      <c r="F78" s="9"/>
      <c r="G78" s="9"/>
      <c r="H78" s="9"/>
      <c r="I78" s="9"/>
      <c r="J78" s="9"/>
      <c r="K78" s="9"/>
      <c r="L78" s="9"/>
      <c r="M78" s="9"/>
      <c r="N78" s="9"/>
      <c r="O78" s="9"/>
      <c r="P78" s="9"/>
      <c r="Q78" s="9"/>
      <c r="R78" s="9"/>
      <c r="S78" s="9"/>
    </row>
    <row r="79" spans="1:19" ht="10.15" hidden="1" customHeight="1">
      <c r="A79" s="9"/>
      <c r="B79" s="9"/>
      <c r="C79" s="9"/>
      <c r="D79" s="9"/>
      <c r="E79" s="9"/>
      <c r="F79" s="9"/>
      <c r="G79" s="9"/>
      <c r="H79" s="9"/>
      <c r="I79" s="9"/>
      <c r="J79" s="9"/>
      <c r="K79" s="9"/>
      <c r="L79" s="9"/>
      <c r="M79" s="9"/>
      <c r="N79" s="9"/>
      <c r="O79" s="9"/>
      <c r="P79" s="9"/>
      <c r="Q79" s="9"/>
      <c r="R79" s="9"/>
      <c r="S79" s="9"/>
    </row>
    <row r="80" spans="1:19" ht="10.15" hidden="1" customHeight="1">
      <c r="A80" s="9"/>
      <c r="B80" s="9"/>
      <c r="C80" s="9"/>
      <c r="D80" s="9"/>
      <c r="E80" s="9"/>
      <c r="F80" s="9"/>
      <c r="G80" s="9"/>
      <c r="H80" s="9"/>
      <c r="I80" s="9"/>
      <c r="J80" s="9"/>
      <c r="K80" s="9"/>
      <c r="L80" s="9"/>
      <c r="M80" s="9"/>
      <c r="N80" s="9"/>
      <c r="O80" s="9"/>
      <c r="P80" s="9"/>
      <c r="Q80" s="9"/>
      <c r="R80" s="9"/>
      <c r="S80" s="9"/>
    </row>
    <row r="81" spans="1:19" ht="10.15" hidden="1" customHeight="1">
      <c r="A81" s="9"/>
      <c r="B81" s="9"/>
      <c r="C81" s="9"/>
      <c r="D81" s="9"/>
      <c r="E81" s="9"/>
      <c r="F81" s="9"/>
      <c r="G81" s="9"/>
      <c r="H81" s="9"/>
      <c r="I81" s="9"/>
      <c r="J81" s="9"/>
      <c r="K81" s="9"/>
      <c r="L81" s="9"/>
      <c r="M81" s="9"/>
      <c r="N81" s="9"/>
      <c r="O81" s="9"/>
      <c r="P81" s="9"/>
      <c r="Q81" s="9"/>
      <c r="R81" s="9"/>
      <c r="S81" s="9"/>
    </row>
    <row r="82" spans="1:19" ht="10.15" hidden="1" customHeight="1">
      <c r="A82" s="9"/>
      <c r="B82" s="9"/>
      <c r="C82" s="9"/>
      <c r="D82" s="9"/>
      <c r="E82" s="9"/>
      <c r="F82" s="9"/>
      <c r="G82" s="9"/>
      <c r="H82" s="9"/>
      <c r="I82" s="9"/>
      <c r="J82" s="9"/>
      <c r="K82" s="9"/>
      <c r="L82" s="9"/>
      <c r="M82" s="9"/>
      <c r="N82" s="9"/>
      <c r="O82" s="9"/>
      <c r="P82" s="9"/>
      <c r="Q82" s="9"/>
      <c r="R82" s="9"/>
      <c r="S82" s="9"/>
    </row>
    <row r="83" spans="1:19" ht="10.15" hidden="1" customHeight="1">
      <c r="A83" s="9"/>
      <c r="B83" s="9"/>
      <c r="C83" s="9"/>
      <c r="D83" s="9"/>
      <c r="E83" s="9"/>
      <c r="F83" s="9"/>
      <c r="G83" s="9"/>
      <c r="H83" s="9"/>
      <c r="I83" s="9"/>
      <c r="J83" s="9"/>
      <c r="K83" s="9"/>
      <c r="L83" s="9"/>
      <c r="M83" s="9"/>
      <c r="N83" s="9"/>
      <c r="O83" s="9"/>
      <c r="P83" s="9"/>
      <c r="Q83" s="9"/>
      <c r="R83" s="9"/>
      <c r="S83" s="9"/>
    </row>
    <row r="84" spans="1:19" ht="10.15" hidden="1" customHeight="1">
      <c r="A84" s="9"/>
      <c r="B84" s="9"/>
      <c r="C84" s="9"/>
      <c r="D84" s="9"/>
      <c r="E84" s="9"/>
      <c r="F84" s="9"/>
      <c r="G84" s="9"/>
      <c r="H84" s="9"/>
      <c r="I84" s="9"/>
      <c r="J84" s="9"/>
      <c r="K84" s="9"/>
      <c r="L84" s="9"/>
      <c r="M84" s="9"/>
      <c r="N84" s="9"/>
      <c r="O84" s="9"/>
      <c r="P84" s="9"/>
      <c r="Q84" s="9"/>
      <c r="R84" s="9"/>
      <c r="S84" s="9"/>
    </row>
    <row r="85" spans="1:19" ht="10.15" hidden="1" customHeight="1">
      <c r="A85" s="9"/>
      <c r="B85" s="9"/>
      <c r="C85" s="9"/>
      <c r="D85" s="9"/>
      <c r="E85" s="9"/>
      <c r="F85" s="9"/>
      <c r="G85" s="9"/>
      <c r="H85" s="9"/>
      <c r="I85" s="9"/>
      <c r="J85" s="9"/>
      <c r="K85" s="9"/>
      <c r="L85" s="9"/>
      <c r="M85" s="9"/>
      <c r="N85" s="9"/>
      <c r="O85" s="9"/>
      <c r="P85" s="9"/>
      <c r="Q85" s="9"/>
      <c r="R85" s="9"/>
      <c r="S85" s="9"/>
    </row>
    <row r="86" spans="1:19" ht="10.15" hidden="1" customHeight="1">
      <c r="A86" s="9"/>
      <c r="B86" s="9"/>
      <c r="C86" s="9"/>
      <c r="D86" s="9"/>
      <c r="E86" s="9"/>
      <c r="F86" s="9"/>
      <c r="G86" s="9"/>
      <c r="H86" s="9"/>
      <c r="I86" s="9"/>
      <c r="J86" s="9"/>
      <c r="K86" s="9"/>
      <c r="L86" s="9"/>
      <c r="M86" s="9"/>
      <c r="N86" s="9"/>
      <c r="O86" s="9"/>
      <c r="P86" s="9"/>
      <c r="Q86" s="9"/>
      <c r="R86" s="9"/>
      <c r="S86" s="9"/>
    </row>
    <row r="87" spans="1:19" ht="10.15" hidden="1" customHeight="1">
      <c r="A87" s="9"/>
      <c r="B87" s="9"/>
      <c r="C87" s="9"/>
      <c r="D87" s="9"/>
      <c r="E87" s="9"/>
      <c r="F87" s="9"/>
      <c r="G87" s="9"/>
      <c r="H87" s="9"/>
      <c r="I87" s="9"/>
      <c r="J87" s="9"/>
      <c r="K87" s="9"/>
      <c r="L87" s="9"/>
      <c r="M87" s="9"/>
      <c r="N87" s="9"/>
      <c r="O87" s="9"/>
      <c r="P87" s="9"/>
      <c r="Q87" s="9"/>
      <c r="R87" s="9"/>
      <c r="S87" s="9"/>
    </row>
    <row r="88" spans="1:19" ht="10.15" hidden="1" customHeight="1">
      <c r="A88" s="9"/>
      <c r="B88" s="9"/>
      <c r="C88" s="9"/>
      <c r="D88" s="9"/>
      <c r="E88" s="9"/>
      <c r="F88" s="9"/>
      <c r="G88" s="9"/>
      <c r="H88" s="9"/>
      <c r="I88" s="9"/>
      <c r="J88" s="9"/>
      <c r="K88" s="9"/>
      <c r="L88" s="9"/>
      <c r="M88" s="9"/>
      <c r="N88" s="9"/>
      <c r="O88" s="9"/>
      <c r="P88" s="9"/>
      <c r="Q88" s="9"/>
      <c r="R88" s="9"/>
      <c r="S88" s="9"/>
    </row>
    <row r="89" spans="1:19" ht="10.15" customHeight="1">
      <c r="A89" s="9"/>
      <c r="B89" s="9"/>
      <c r="C89" s="9"/>
      <c r="D89" s="9"/>
      <c r="E89" s="9"/>
      <c r="F89" s="9"/>
      <c r="G89" s="9"/>
      <c r="H89" s="9"/>
      <c r="I89" s="9"/>
      <c r="J89" s="9"/>
      <c r="K89" s="9"/>
      <c r="L89" s="9"/>
      <c r="M89" s="9"/>
      <c r="N89" s="9"/>
      <c r="O89" s="9"/>
      <c r="P89" s="9"/>
      <c r="Q89" s="9"/>
      <c r="R89" s="9"/>
      <c r="S89" s="9"/>
    </row>
    <row r="90" spans="1:19" ht="10.15" customHeight="1">
      <c r="A90" s="9"/>
      <c r="B90" s="9"/>
      <c r="C90" s="9"/>
      <c r="D90" s="9"/>
      <c r="E90" s="9"/>
      <c r="F90" s="9"/>
      <c r="G90" s="9"/>
      <c r="H90" s="9"/>
      <c r="I90" s="9"/>
      <c r="J90" s="9"/>
      <c r="K90" s="9"/>
      <c r="L90" s="9"/>
      <c r="M90" s="9"/>
      <c r="N90" s="9"/>
      <c r="O90" s="9"/>
      <c r="P90" s="9"/>
      <c r="Q90" s="9"/>
      <c r="R90" s="9"/>
      <c r="S90" s="9"/>
    </row>
    <row r="91" spans="1:19" ht="10.15" customHeight="1">
      <c r="A91" s="9"/>
      <c r="B91" s="9"/>
      <c r="C91" s="9"/>
      <c r="D91" s="9"/>
      <c r="E91" s="9"/>
      <c r="F91" s="9"/>
      <c r="G91" s="9"/>
      <c r="H91" s="9"/>
      <c r="I91" s="9"/>
      <c r="J91" s="9"/>
      <c r="K91" s="9"/>
      <c r="L91" s="9"/>
      <c r="M91" s="9"/>
      <c r="N91" s="9"/>
      <c r="O91" s="9"/>
      <c r="P91" s="9"/>
      <c r="Q91" s="9"/>
      <c r="R91" s="9"/>
      <c r="S91" s="9"/>
    </row>
    <row r="92" spans="1:19" ht="10.15" customHeight="1">
      <c r="A92" s="9"/>
      <c r="B92" s="9"/>
      <c r="C92" s="9"/>
      <c r="D92" s="9"/>
      <c r="E92" s="9"/>
      <c r="F92" s="9"/>
      <c r="G92" s="9"/>
      <c r="H92" s="9"/>
      <c r="I92" s="9"/>
      <c r="J92" s="9"/>
      <c r="K92" s="9"/>
      <c r="L92" s="9"/>
      <c r="M92" s="9"/>
      <c r="N92" s="9"/>
      <c r="O92" s="9"/>
      <c r="P92" s="9"/>
      <c r="Q92" s="9"/>
      <c r="R92" s="9"/>
      <c r="S92" s="9"/>
    </row>
    <row r="93" spans="1:19" ht="10.15" customHeight="1">
      <c r="A93" s="9"/>
      <c r="B93" s="9"/>
      <c r="C93" s="9"/>
      <c r="D93" s="9"/>
      <c r="E93" s="9"/>
      <c r="F93" s="9"/>
      <c r="G93" s="9"/>
      <c r="H93" s="9"/>
      <c r="I93" s="9"/>
      <c r="J93" s="9"/>
      <c r="K93" s="9"/>
      <c r="L93" s="9"/>
      <c r="M93" s="9"/>
      <c r="N93" s="9"/>
      <c r="O93" s="9"/>
      <c r="P93" s="9"/>
      <c r="Q93" s="9"/>
      <c r="R93" s="9"/>
      <c r="S93" s="9"/>
    </row>
    <row r="94" spans="1:19" ht="10.15" customHeight="1">
      <c r="A94" s="9"/>
      <c r="B94" s="9"/>
      <c r="C94" s="9"/>
      <c r="D94" s="9"/>
      <c r="E94" s="9"/>
      <c r="F94" s="9"/>
      <c r="G94" s="9"/>
      <c r="H94" s="9"/>
      <c r="I94" s="9"/>
      <c r="J94" s="9"/>
      <c r="K94" s="9"/>
      <c r="L94" s="9"/>
      <c r="M94" s="9"/>
      <c r="N94" s="9"/>
      <c r="O94" s="9"/>
      <c r="P94" s="9"/>
      <c r="Q94" s="9"/>
      <c r="R94" s="9"/>
      <c r="S94" s="9"/>
    </row>
    <row r="95" spans="1:19" ht="10.15" customHeight="1">
      <c r="A95" s="9"/>
      <c r="B95" s="9"/>
      <c r="C95" s="9"/>
      <c r="D95" s="9"/>
      <c r="E95" s="9"/>
      <c r="F95" s="9"/>
      <c r="G95" s="9"/>
      <c r="H95" s="9"/>
      <c r="I95" s="9"/>
      <c r="J95" s="9"/>
      <c r="K95" s="9"/>
      <c r="L95" s="9"/>
      <c r="M95" s="9"/>
      <c r="N95" s="9"/>
      <c r="O95" s="9"/>
      <c r="P95" s="9"/>
      <c r="Q95" s="9"/>
      <c r="R95" s="9"/>
      <c r="S95" s="9"/>
    </row>
    <row r="96" spans="1:19" ht="10.15" customHeight="1">
      <c r="A96" s="9"/>
      <c r="B96" s="9"/>
      <c r="C96" s="9"/>
      <c r="D96" s="9"/>
      <c r="E96" s="9"/>
      <c r="F96" s="9"/>
      <c r="G96" s="9"/>
      <c r="H96" s="9"/>
      <c r="I96" s="9"/>
      <c r="J96" s="9"/>
      <c r="K96" s="9"/>
      <c r="L96" s="9"/>
      <c r="M96" s="9"/>
      <c r="N96" s="9"/>
      <c r="O96" s="9"/>
      <c r="P96" s="9"/>
      <c r="Q96" s="9"/>
      <c r="R96" s="9"/>
      <c r="S96" s="9"/>
    </row>
    <row r="97" spans="1:19" ht="15" customHeight="1">
      <c r="A97" s="9"/>
      <c r="B97" s="9"/>
      <c r="C97" s="9"/>
      <c r="D97" s="9"/>
      <c r="E97" s="9"/>
      <c r="F97" s="9"/>
      <c r="G97" s="9"/>
      <c r="H97" s="9"/>
      <c r="I97" s="9"/>
      <c r="J97" s="9"/>
      <c r="K97" s="9"/>
      <c r="L97" s="9"/>
      <c r="M97" s="9"/>
      <c r="N97" s="9"/>
      <c r="O97" s="9"/>
      <c r="P97" s="9"/>
      <c r="Q97" s="9"/>
      <c r="R97" s="9"/>
      <c r="S97" s="9"/>
    </row>
    <row r="98" spans="1:19" ht="15" customHeight="1">
      <c r="A98" s="9"/>
      <c r="B98" s="9"/>
      <c r="C98" s="9"/>
      <c r="D98" s="9"/>
      <c r="E98" s="9"/>
      <c r="F98" s="9"/>
      <c r="G98" s="9"/>
      <c r="H98" s="9"/>
      <c r="I98" s="9"/>
      <c r="J98" s="9"/>
      <c r="K98" s="9"/>
      <c r="L98" s="9"/>
      <c r="M98" s="9"/>
      <c r="N98" s="9"/>
      <c r="O98" s="9"/>
      <c r="P98" s="9"/>
      <c r="Q98" s="9"/>
      <c r="R98" s="9"/>
      <c r="S98" s="9"/>
    </row>
    <row r="99" spans="1:19" ht="15" customHeight="1">
      <c r="A99" s="9"/>
      <c r="B99" s="9"/>
      <c r="C99" s="9"/>
      <c r="D99" s="9"/>
      <c r="E99" s="9"/>
      <c r="F99" s="9"/>
      <c r="G99" s="9"/>
      <c r="H99" s="9"/>
      <c r="I99" s="9"/>
      <c r="J99" s="9"/>
      <c r="K99" s="9"/>
      <c r="L99" s="9"/>
      <c r="M99" s="9"/>
      <c r="N99" s="9"/>
      <c r="O99" s="9"/>
      <c r="P99" s="9"/>
      <c r="Q99" s="9"/>
      <c r="R99" s="9"/>
      <c r="S99" s="9"/>
    </row>
    <row r="100" spans="1:19" ht="15" customHeight="1">
      <c r="A100" s="9"/>
      <c r="B100" s="9"/>
      <c r="C100" s="9"/>
      <c r="D100" s="9"/>
      <c r="E100" s="9"/>
      <c r="F100" s="9"/>
      <c r="G100" s="9"/>
      <c r="H100" s="9"/>
      <c r="I100" s="9"/>
      <c r="J100" s="9"/>
      <c r="K100" s="9"/>
      <c r="L100" s="9"/>
      <c r="M100" s="9"/>
      <c r="N100" s="9"/>
      <c r="O100" s="9"/>
      <c r="P100" s="9"/>
      <c r="Q100" s="9"/>
      <c r="R100" s="9"/>
      <c r="S100" s="9"/>
    </row>
    <row r="101" spans="1:19" ht="15" customHeight="1">
      <c r="A101" s="9"/>
      <c r="B101" s="9"/>
      <c r="C101" s="9"/>
      <c r="D101" s="9"/>
      <c r="E101" s="9"/>
      <c r="F101" s="9"/>
      <c r="G101" s="9"/>
      <c r="H101" s="9"/>
      <c r="I101" s="9"/>
      <c r="J101" s="9"/>
      <c r="K101" s="9"/>
      <c r="L101" s="9"/>
      <c r="M101" s="9"/>
      <c r="N101" s="9"/>
      <c r="O101" s="9"/>
      <c r="P101" s="9"/>
      <c r="Q101" s="9"/>
      <c r="R101" s="9"/>
      <c r="S101" s="9"/>
    </row>
    <row r="102" spans="1:19" ht="15" customHeight="1">
      <c r="A102" s="9"/>
      <c r="B102" s="9"/>
      <c r="C102" s="9"/>
      <c r="D102" s="9"/>
      <c r="E102" s="9"/>
      <c r="F102" s="9"/>
      <c r="G102" s="9"/>
      <c r="H102" s="9"/>
      <c r="I102" s="9"/>
      <c r="J102" s="9"/>
      <c r="K102" s="9"/>
      <c r="L102" s="9"/>
      <c r="M102" s="9"/>
      <c r="N102" s="9"/>
      <c r="O102" s="9"/>
      <c r="P102" s="9"/>
      <c r="Q102" s="9"/>
      <c r="R102" s="9"/>
      <c r="S102" s="9"/>
    </row>
    <row r="103" spans="1:19" ht="15" customHeight="1">
      <c r="A103" s="9"/>
      <c r="B103" s="9"/>
      <c r="C103" s="9"/>
      <c r="D103" s="9"/>
      <c r="E103" s="9"/>
      <c r="F103" s="9"/>
      <c r="G103" s="9"/>
      <c r="H103" s="9"/>
      <c r="I103" s="9"/>
      <c r="J103" s="9"/>
      <c r="K103" s="9"/>
      <c r="L103" s="9"/>
      <c r="M103" s="9"/>
      <c r="N103" s="9"/>
      <c r="O103" s="9"/>
      <c r="P103" s="9"/>
      <c r="Q103" s="9"/>
      <c r="R103" s="9"/>
      <c r="S103" s="9"/>
    </row>
    <row r="104" spans="1:19" ht="15" customHeight="1">
      <c r="A104" s="9"/>
      <c r="B104" s="9"/>
      <c r="C104" s="9"/>
      <c r="D104" s="9"/>
      <c r="E104" s="9"/>
      <c r="F104" s="9"/>
      <c r="G104" s="9"/>
      <c r="H104" s="9"/>
      <c r="I104" s="9"/>
      <c r="J104" s="9"/>
      <c r="K104" s="9"/>
      <c r="L104" s="9"/>
      <c r="M104" s="9"/>
      <c r="N104" s="9"/>
      <c r="O104" s="9"/>
      <c r="P104" s="9"/>
      <c r="Q104" s="9"/>
      <c r="R104" s="9"/>
      <c r="S104" s="9"/>
    </row>
    <row r="105" spans="1:19" ht="15" customHeight="1">
      <c r="A105" s="9"/>
      <c r="B105" s="9"/>
      <c r="C105" s="9"/>
      <c r="D105" s="9"/>
      <c r="E105" s="9"/>
      <c r="F105" s="9"/>
      <c r="G105" s="9"/>
      <c r="H105" s="9"/>
      <c r="I105" s="9"/>
      <c r="J105" s="9"/>
      <c r="K105" s="9"/>
      <c r="L105" s="9"/>
      <c r="M105" s="9"/>
      <c r="N105" s="9"/>
      <c r="O105" s="9"/>
      <c r="P105" s="9"/>
      <c r="Q105" s="9"/>
      <c r="R105" s="9"/>
      <c r="S105" s="9"/>
    </row>
    <row r="106" spans="1:19" ht="15" customHeight="1">
      <c r="A106" s="9"/>
      <c r="B106" s="9"/>
      <c r="C106" s="9"/>
      <c r="D106" s="9"/>
      <c r="E106" s="9"/>
      <c r="F106" s="9"/>
      <c r="G106" s="9"/>
      <c r="H106" s="9"/>
      <c r="I106" s="9"/>
      <c r="J106" s="9"/>
      <c r="K106" s="9"/>
      <c r="L106" s="9"/>
      <c r="M106" s="9"/>
      <c r="N106" s="9"/>
      <c r="O106" s="9"/>
      <c r="P106" s="9"/>
      <c r="Q106" s="9"/>
      <c r="R106" s="9"/>
      <c r="S106" s="9"/>
    </row>
    <row r="107" spans="1:19" ht="15" customHeight="1"/>
    <row r="108" spans="1:19" ht="15" customHeight="1"/>
    <row r="109" spans="1:19" ht="15" customHeight="1"/>
    <row r="110" spans="1:19" ht="15" customHeight="1"/>
    <row r="111" spans="1:19" ht="15" customHeight="1"/>
    <row r="112" spans="1:19"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sheetData>
  <sheetProtection password="8C85" sheet="1" objects="1" scenarios="1"/>
  <pageMargins left="0.82677165354330717" right="0.23622047244094491" top="0.23622047244094491" bottom="0.23622047244094491" header="0" footer="0.23622047244094491"/>
  <pageSetup paperSize="9" scale="91" orientation="landscape" r:id="rId1"/>
  <headerFooter>
    <oddFooter>&amp;L&amp;12Prepared by: Drs. Agustinus Agus Purwanto, SE MM CHA&amp;C&amp;12KPI Benchmark&amp;R&amp;D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C1:P60"/>
  <sheetViews>
    <sheetView showGridLines="0" zoomScaleNormal="100" workbookViewId="0">
      <selection activeCell="R7" sqref="R7"/>
    </sheetView>
  </sheetViews>
  <sheetFormatPr defaultColWidth="9.1640625" defaultRowHeight="10.15" customHeight="1"/>
  <cols>
    <col min="1" max="1" width="3.83203125" customWidth="1"/>
    <col min="2" max="2" width="39.1640625" customWidth="1"/>
    <col min="3" max="3" width="17.5" customWidth="1"/>
    <col min="4" max="4" width="15.83203125" customWidth="1"/>
    <col min="5" max="5" width="11.1640625" customWidth="1"/>
    <col min="6" max="6" width="39.1640625" customWidth="1"/>
    <col min="7" max="8" width="15.83203125" customWidth="1"/>
    <col min="9" max="9" width="2.33203125" customWidth="1"/>
    <col min="10" max="12" width="7.33203125" hidden="1" customWidth="1"/>
    <col min="13" max="13" width="3.1640625" hidden="1" customWidth="1"/>
    <col min="14" max="16" width="7.33203125" hidden="1" customWidth="1"/>
  </cols>
  <sheetData>
    <row r="1" spans="3:11" s="871" customFormat="1" ht="39" customHeight="1"/>
    <row r="2" spans="3:11" s="872" customFormat="1" ht="30" customHeight="1">
      <c r="C2" s="873"/>
      <c r="D2" s="874"/>
      <c r="E2" s="874"/>
      <c r="F2" s="874"/>
      <c r="G2" s="874"/>
      <c r="H2" s="874"/>
    </row>
    <row r="3" spans="3:11" s="875" customFormat="1" ht="45" customHeight="1">
      <c r="C3" s="857"/>
      <c r="D3" s="876"/>
      <c r="E3" s="876"/>
      <c r="F3" s="876"/>
      <c r="G3" s="876"/>
      <c r="H3" s="876"/>
    </row>
    <row r="4" spans="3:11" ht="21" customHeight="1"/>
    <row r="5" spans="3:11" ht="21" customHeight="1"/>
    <row r="6" spans="3:11" ht="21" customHeight="1"/>
    <row r="7" spans="3:11" ht="21" customHeight="1"/>
    <row r="8" spans="3:11" ht="10.5"/>
    <row r="9" spans="3:11" ht="11.1" customHeight="1"/>
    <row r="10" spans="3:11" ht="11.1" customHeight="1"/>
    <row r="11" spans="3:11" ht="11.1" customHeight="1">
      <c r="J11" t="s">
        <v>275</v>
      </c>
      <c r="K11" s="439">
        <v>25000</v>
      </c>
    </row>
    <row r="12" spans="3:11" ht="11.1" customHeight="1">
      <c r="J12" t="s">
        <v>274</v>
      </c>
      <c r="K12" s="439">
        <v>21000</v>
      </c>
    </row>
    <row r="13" spans="3:11" ht="11.1" customHeight="1"/>
    <row r="14" spans="3:11" ht="11.1" customHeight="1"/>
    <row r="15" spans="3:11" ht="11.1" customHeight="1"/>
    <row r="16" spans="3:11" ht="11.1" customHeight="1"/>
    <row r="17" spans="10:16" ht="11.1" customHeight="1"/>
    <row r="18" spans="10:16" ht="11.1" customHeight="1"/>
    <row r="19" spans="10:16" ht="11.1" customHeight="1"/>
    <row r="20" spans="10:16" ht="10.5"/>
    <row r="21" spans="10:16" ht="11.1" customHeight="1"/>
    <row r="22" spans="10:16" ht="11.1" customHeight="1"/>
    <row r="23" spans="10:16" ht="11.1" customHeight="1">
      <c r="J23" s="439" t="s">
        <v>608</v>
      </c>
      <c r="K23" s="439">
        <v>25000</v>
      </c>
      <c r="L23">
        <v>1</v>
      </c>
      <c r="M23" s="440"/>
      <c r="N23">
        <v>1</v>
      </c>
      <c r="O23" s="439" t="s">
        <v>608</v>
      </c>
      <c r="P23" s="439">
        <v>25000</v>
      </c>
    </row>
    <row r="24" spans="10:16" ht="11.1" customHeight="1">
      <c r="J24" s="439" t="s">
        <v>150</v>
      </c>
      <c r="K24" s="439">
        <v>0</v>
      </c>
      <c r="L24">
        <v>0</v>
      </c>
      <c r="M24" s="440"/>
      <c r="N24">
        <v>2</v>
      </c>
      <c r="O24" t="s">
        <v>126</v>
      </c>
      <c r="P24" s="439">
        <v>15000</v>
      </c>
    </row>
    <row r="25" spans="10:16" ht="11.1" customHeight="1">
      <c r="J25" s="439" t="s">
        <v>151</v>
      </c>
      <c r="K25" s="439">
        <v>0</v>
      </c>
      <c r="L25">
        <v>0</v>
      </c>
      <c r="M25" s="440"/>
      <c r="N25">
        <v>3</v>
      </c>
      <c r="O25" t="s">
        <v>98</v>
      </c>
      <c r="P25" s="439">
        <v>2500</v>
      </c>
    </row>
    <row r="26" spans="10:16" ht="11.1" customHeight="1">
      <c r="J26" s="439" t="s">
        <v>183</v>
      </c>
      <c r="K26" s="439">
        <v>0</v>
      </c>
      <c r="L26">
        <v>0</v>
      </c>
      <c r="M26" s="440"/>
      <c r="N26">
        <v>4</v>
      </c>
      <c r="O26" t="s">
        <v>99</v>
      </c>
      <c r="P26" s="439">
        <v>2000</v>
      </c>
    </row>
    <row r="27" spans="10:16" ht="11.1" customHeight="1">
      <c r="J27" s="439" t="s">
        <v>126</v>
      </c>
      <c r="K27" s="439">
        <v>15000</v>
      </c>
      <c r="L27">
        <v>2</v>
      </c>
      <c r="M27" s="440"/>
      <c r="N27">
        <v>5</v>
      </c>
      <c r="O27" s="439" t="s">
        <v>100</v>
      </c>
      <c r="P27" s="439">
        <v>1500</v>
      </c>
    </row>
    <row r="28" spans="10:16" ht="11.1" customHeight="1">
      <c r="J28" t="s">
        <v>98</v>
      </c>
      <c r="K28">
        <v>2500</v>
      </c>
      <c r="L28">
        <v>3</v>
      </c>
      <c r="M28" s="440"/>
      <c r="N28">
        <v>6</v>
      </c>
      <c r="O28">
        <v>0</v>
      </c>
      <c r="P28" s="439">
        <v>0</v>
      </c>
    </row>
    <row r="29" spans="10:16" ht="11.1" customHeight="1">
      <c r="J29" t="s">
        <v>99</v>
      </c>
      <c r="K29">
        <v>2000</v>
      </c>
      <c r="L29">
        <v>4</v>
      </c>
      <c r="M29" s="440"/>
      <c r="N29">
        <v>7</v>
      </c>
      <c r="O29">
        <v>0</v>
      </c>
      <c r="P29" s="439">
        <v>0</v>
      </c>
    </row>
    <row r="30" spans="10:16" ht="11.1" customHeight="1">
      <c r="J30" t="s">
        <v>100</v>
      </c>
      <c r="K30">
        <v>1500</v>
      </c>
      <c r="L30">
        <v>5</v>
      </c>
      <c r="M30" s="440"/>
      <c r="N30">
        <v>8</v>
      </c>
      <c r="O30">
        <v>0</v>
      </c>
      <c r="P30" s="439">
        <v>0</v>
      </c>
    </row>
    <row r="31" spans="10:16" ht="11.1" customHeight="1"/>
    <row r="32" spans="10:16" ht="11.1" customHeight="1"/>
    <row r="33" ht="11.1" customHeight="1"/>
    <row r="34" ht="11.1" customHeight="1"/>
    <row r="35" ht="11.1" customHeight="1"/>
    <row r="36" ht="11.1" customHeight="1"/>
    <row r="37" ht="11.1" customHeight="1"/>
    <row r="38" ht="11.1" customHeight="1"/>
    <row r="39" ht="10.5"/>
    <row r="40" ht="6.75" customHeight="1"/>
    <row r="41" ht="12" customHeight="1"/>
    <row r="42" ht="6.75" customHeight="1"/>
    <row r="43" ht="11.1" customHeight="1"/>
    <row r="44" ht="11.1" customHeight="1"/>
    <row r="45" ht="11.1" customHeight="1"/>
    <row r="46" ht="11.1" customHeight="1"/>
    <row r="47" ht="11.1" customHeight="1"/>
    <row r="48" ht="11.1" customHeight="1"/>
    <row r="49" spans="10:10" ht="11.1" customHeight="1"/>
    <row r="50" spans="10:10" ht="11.1" customHeight="1"/>
    <row r="51" spans="10:10" ht="11.1" customHeight="1"/>
    <row r="52" spans="10:10" ht="11.1" customHeight="1">
      <c r="J52" s="441"/>
    </row>
    <row r="53" spans="10:10" ht="11.1" customHeight="1"/>
    <row r="54" spans="10:10" ht="11.1" customHeight="1"/>
    <row r="55" spans="10:10" ht="11.1" customHeight="1"/>
    <row r="56" spans="10:10" ht="11.1" customHeight="1"/>
    <row r="57" spans="10:10" ht="11.1" customHeight="1"/>
    <row r="58" spans="10:10" ht="11.1" customHeight="1"/>
    <row r="59" spans="10:10" ht="11.1" customHeight="1"/>
    <row r="60" spans="10:10" ht="11.1" customHeight="1"/>
  </sheetData>
  <sheetProtection password="8B08" sheet="1" objects="1" scenarios="1"/>
  <pageMargins left="0.70866141732283472" right="0.70866141732283472" top="0.74803149606299213" bottom="0.74803149606299213" header="0.31496062992125984" footer="0.31496062992125984"/>
  <pageSetup scale="68" orientation="portrait" horizontalDpi="360" verticalDpi="360" r:id="rId1"/>
  <headerFooter>
    <oddFooter>&amp;L&amp;12Prepared by: Drs. Agustinus Agus Purwanto, SE MM CHA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pageSetUpPr autoPageBreaks="0"/>
  </sheetPr>
  <dimension ref="A1:DZ113"/>
  <sheetViews>
    <sheetView showGridLines="0" zoomScaleNormal="100" zoomScaleSheetLayoutView="85" workbookViewId="0">
      <selection activeCell="A3" sqref="A3"/>
    </sheetView>
  </sheetViews>
  <sheetFormatPr defaultColWidth="11.6640625" defaultRowHeight="10.5" customHeight="1" outlineLevelRow="1"/>
  <cols>
    <col min="1" max="1" width="2" customWidth="1"/>
    <col min="2" max="2" width="1.6640625" customWidth="1"/>
    <col min="3" max="3" width="2" customWidth="1"/>
    <col min="4" max="4" width="1.33203125" customWidth="1"/>
    <col min="5" max="5" width="1.6640625" customWidth="1"/>
    <col min="8" max="9" width="4.1640625" customWidth="1"/>
    <col min="10" max="20" width="12.6640625" customWidth="1"/>
    <col min="21" max="21" width="13.83203125" customWidth="1"/>
    <col min="22" max="128" width="12.6640625" customWidth="1"/>
    <col min="129" max="129" width="13.83203125" customWidth="1"/>
    <col min="130" max="130" width="3.83203125" customWidth="1"/>
    <col min="131" max="205" width="12.6640625" customWidth="1"/>
  </cols>
  <sheetData>
    <row r="1" spans="1:130" s="871" customFormat="1" ht="39" customHeight="1"/>
    <row r="2" spans="1:130" s="872" customFormat="1" ht="30" customHeight="1">
      <c r="C2" s="873"/>
      <c r="D2" s="874"/>
      <c r="E2" s="874"/>
      <c r="F2" s="874"/>
      <c r="G2" s="874"/>
      <c r="H2" s="874"/>
    </row>
    <row r="3" spans="1:130" s="875" customFormat="1" ht="45" customHeight="1">
      <c r="C3" s="857"/>
      <c r="D3" s="876"/>
      <c r="E3" s="876"/>
      <c r="F3" s="876"/>
      <c r="G3" s="876"/>
      <c r="H3" s="876"/>
    </row>
    <row r="4" spans="1:130" ht="10.5" customHeight="1">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row>
    <row r="5" spans="1:130" ht="21" customHeight="1">
      <c r="A5" s="28"/>
      <c r="B5" s="28"/>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row>
    <row r="6" spans="1:130" ht="21" customHeight="1">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row>
    <row r="7" spans="1:130" ht="21" customHeight="1">
      <c r="A7" s="28"/>
      <c r="B7" s="28"/>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row>
    <row r="8" spans="1:130" ht="21" customHeight="1">
      <c r="A8" s="28"/>
      <c r="B8" s="28"/>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row>
    <row r="9" spans="1:130">
      <c r="A9" s="28"/>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row>
    <row r="10" spans="1:130">
      <c r="A10" s="28"/>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row>
    <row r="11" spans="1:130">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row>
    <row r="12" spans="1:130" ht="10.5" hidden="1" customHeight="1" outlineLevel="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row>
    <row r="13" spans="1:130" ht="10.5" hidden="1" customHeight="1" outlineLevel="1">
      <c r="A13" s="28"/>
      <c r="B13" s="28"/>
      <c r="C13" s="28"/>
      <c r="D13" s="28"/>
      <c r="E13" s="28"/>
      <c r="F13" s="28"/>
      <c r="G13" s="28"/>
      <c r="H13" s="28"/>
      <c r="I13" s="28"/>
      <c r="J13" s="28"/>
      <c r="K13" s="28"/>
      <c r="L13" s="28"/>
      <c r="M13" s="28"/>
      <c r="N13" s="28"/>
      <c r="O13" s="28"/>
      <c r="P13" s="28"/>
      <c r="Q13" s="28"/>
      <c r="R13" s="28"/>
      <c r="S13" s="28"/>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row>
    <row r="14" spans="1:130" ht="10.5" hidden="1" customHeight="1" outlineLevel="1">
      <c r="A14" s="28"/>
      <c r="B14" s="28"/>
      <c r="C14" s="28"/>
      <c r="D14" s="28"/>
      <c r="E14" s="28"/>
      <c r="F14" s="28"/>
      <c r="G14" s="28"/>
      <c r="H14" s="28"/>
      <c r="I14" s="28"/>
      <c r="J14" s="28"/>
      <c r="K14" s="28"/>
      <c r="L14" s="28"/>
      <c r="M14" s="28"/>
      <c r="N14" s="28"/>
      <c r="O14" s="28"/>
      <c r="P14" s="28"/>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row>
    <row r="15" spans="1:130" ht="10.5" hidden="1" customHeight="1" outlineLevel="1">
      <c r="A15" s="28"/>
      <c r="B15" s="28"/>
      <c r="C15" s="28"/>
      <c r="D15" s="28"/>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row>
    <row r="16" spans="1:130" ht="6" customHeight="1" collapsed="1">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row>
    <row r="17" spans="1:130">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row>
    <row r="18" spans="1:130" ht="6" customHeight="1">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row>
    <row r="19" spans="1:130" outlineLevel="1">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row>
    <row r="20" spans="1:130" ht="6" customHeight="1" outlineLevel="1">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row>
    <row r="21" spans="1:130" outlineLevel="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row>
    <row r="22" spans="1:130" outlineLevel="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row>
    <row r="23" spans="1:130" outlineLevel="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row>
    <row r="24" spans="1:130" outlineLevel="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row>
    <row r="25" spans="1:130" outlineLevel="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row>
    <row r="26" spans="1:130">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row>
    <row r="27" spans="1:130" ht="6"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row>
    <row r="28" spans="1:130" outlineLevel="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row>
    <row r="29" spans="1:130" ht="6" customHeight="1" outlineLevel="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row>
    <row r="30" spans="1:130" outlineLevel="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row>
    <row r="31" spans="1:130" outlineLevel="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row>
    <row r="32" spans="1:130" outlineLevel="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row>
    <row r="33" spans="1:130" outlineLevel="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row>
    <row r="34" spans="1:130" outlineLevel="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row>
    <row r="35" spans="1:130">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row>
    <row r="36" spans="1:130" ht="6"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row>
    <row r="37" spans="1:130">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row>
    <row r="38" spans="1:130" ht="6"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row>
    <row r="39" spans="1:130" outlineLevel="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row>
    <row r="40" spans="1:130" outlineLevel="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row>
    <row r="41" spans="1:130" outlineLevel="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row>
    <row r="42" spans="1:130" outlineLevel="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row>
    <row r="43" spans="1:130" outlineLevel="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row>
    <row r="44" spans="1:130" outlineLevel="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row>
    <row r="45" spans="1:130" outlineLevel="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row>
    <row r="46" spans="1:130" outlineLevel="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row>
    <row r="47" spans="1:130" outlineLevel="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row>
    <row r="48" spans="1:130" outlineLevel="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row>
    <row r="49" spans="1:130" outlineLevel="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row>
    <row r="50" spans="1:130" outlineLevel="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row>
    <row r="51" spans="1:130" outlineLevel="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row>
    <row r="52" spans="1:130" outlineLevel="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row>
    <row r="53" spans="1:130" outlineLevel="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row>
    <row r="54" spans="1:130" outlineLevel="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row>
    <row r="55" spans="1:130" outlineLevel="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row>
    <row r="56" spans="1:130" ht="10.5" hidden="1" customHeight="1" outlineLevel="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row>
    <row r="57" spans="1:130" ht="10.5" hidden="1" customHeight="1" outlineLevel="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row>
    <row r="58" spans="1:130" ht="10.5" hidden="1" customHeight="1" outlineLevel="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row>
    <row r="59" spans="1:130" collapsed="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row>
    <row r="60" spans="1:130" ht="6"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row>
    <row r="61" spans="1:130" outlineLevel="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row>
    <row r="62" spans="1:130" outlineLevel="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row>
    <row r="63" spans="1:130" outlineLevel="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row>
    <row r="64" spans="1:130" outlineLevel="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row>
    <row r="65" spans="1:130" outlineLevel="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row>
    <row r="66" spans="1:130" outlineLevel="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row>
    <row r="67" spans="1:130" outlineLevel="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row>
    <row r="68" spans="1:130" outlineLevel="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row>
    <row r="69" spans="1:130" outlineLevel="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row>
    <row r="70" spans="1:130" outlineLevel="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row>
    <row r="71" spans="1:130" outlineLevel="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row>
    <row r="72" spans="1:130" outlineLevel="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row>
    <row r="73" spans="1:130" outlineLevel="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row>
    <row r="74" spans="1:130" outlineLevel="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row>
    <row r="75" spans="1:130" outlineLevel="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row>
    <row r="76" spans="1:130" outlineLevel="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row>
    <row r="77" spans="1:130" outlineLevel="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row>
    <row r="78" spans="1:130">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row>
    <row r="79" spans="1:130" outlineLevel="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row>
    <row r="80" spans="1:130" outlineLevel="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row>
    <row r="81" spans="1:130" ht="5.0999999999999996" customHeight="1" outlineLevel="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row>
    <row r="82" spans="1:130" ht="5.0999999999999996" customHeight="1" outlineLevel="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row>
    <row r="83" spans="1:130">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row>
    <row r="84" spans="1:130">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row>
    <row r="85" spans="1:130" ht="10.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row>
    <row r="86" spans="1:130" outlineLevel="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row>
    <row r="87" spans="1:130" outlineLevel="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row>
    <row r="88" spans="1:130" outlineLevel="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row>
    <row r="89" spans="1:130" outlineLevel="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row>
    <row r="90" spans="1:130" outlineLevel="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row>
    <row r="91" spans="1:130" outlineLevel="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row>
    <row r="92" spans="1:130" outlineLevel="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row>
    <row r="93" spans="1:130" outlineLevel="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row>
    <row r="94" spans="1:130" outlineLevel="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row>
    <row r="95" spans="1:130" ht="5.0999999999999996" customHeight="1" outlineLevel="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row>
    <row r="96" spans="1:130">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row>
    <row r="97" spans="1:130" ht="10.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row>
    <row r="98" spans="1:130">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row>
    <row r="99" spans="1:130" ht="6"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row>
    <row r="100" spans="1:130">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row>
    <row r="101" spans="1:130" ht="6"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row>
    <row r="102" spans="1:130">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row>
    <row r="103" spans="1:130" ht="6"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row>
    <row r="104" spans="1:130">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row>
    <row r="105" spans="1:130" ht="6"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row>
    <row r="106" spans="1:130">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row>
    <row r="107" spans="1:130">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row>
    <row r="108" spans="1:130" ht="10.5" hidden="1"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row>
    <row r="109" spans="1:130" ht="10.5" hidden="1" customHeight="1" outlineLevel="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row>
    <row r="110" spans="1:130" ht="10.5" hidden="1"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row>
    <row r="111" spans="1:130" ht="10.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row>
    <row r="112" spans="1:130" ht="10.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row>
    <row r="113" spans="1:130" ht="10.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row>
  </sheetData>
  <sheetProtection password="8FC6" sheet="1" objects="1" scenarios="1"/>
  <conditionalFormatting sqref="I108">
    <cfRule type="cellIs" dxfId="454" priority="19" operator="notEqual">
      <formula>0</formula>
    </cfRule>
  </conditionalFormatting>
  <conditionalFormatting sqref="J108:BQ108">
    <cfRule type="cellIs" dxfId="453" priority="20" operator="notEqual">
      <formula>0</formula>
    </cfRule>
  </conditionalFormatting>
  <conditionalFormatting sqref="N108:BQ108">
    <cfRule type="cellIs" dxfId="452" priority="18" operator="notEqual">
      <formula>0</formula>
    </cfRule>
  </conditionalFormatting>
  <conditionalFormatting sqref="BR108:CC108">
    <cfRule type="cellIs" dxfId="451" priority="16" operator="notEqual">
      <formula>0</formula>
    </cfRule>
  </conditionalFormatting>
  <conditionalFormatting sqref="BR108:CC108">
    <cfRule type="cellIs" dxfId="450" priority="15" operator="notEqual">
      <formula>0</formula>
    </cfRule>
  </conditionalFormatting>
  <conditionalFormatting sqref="CD108">
    <cfRule type="cellIs" dxfId="449" priority="14" operator="notEqual">
      <formula>0</formula>
    </cfRule>
  </conditionalFormatting>
  <conditionalFormatting sqref="CD108">
    <cfRule type="cellIs" dxfId="448" priority="13" operator="notEqual">
      <formula>0</formula>
    </cfRule>
  </conditionalFormatting>
  <conditionalFormatting sqref="CE108:CP108">
    <cfRule type="cellIs" dxfId="447" priority="12" operator="notEqual">
      <formula>0</formula>
    </cfRule>
  </conditionalFormatting>
  <conditionalFormatting sqref="CE108:CP108">
    <cfRule type="cellIs" dxfId="446" priority="11" operator="notEqual">
      <formula>0</formula>
    </cfRule>
  </conditionalFormatting>
  <conditionalFormatting sqref="CQ108:DA108">
    <cfRule type="cellIs" dxfId="445" priority="10" operator="notEqual">
      <formula>0</formula>
    </cfRule>
  </conditionalFormatting>
  <conditionalFormatting sqref="CQ108:DA108">
    <cfRule type="cellIs" dxfId="444" priority="9" operator="notEqual">
      <formula>0</formula>
    </cfRule>
  </conditionalFormatting>
  <conditionalFormatting sqref="DB108">
    <cfRule type="cellIs" dxfId="443" priority="8" operator="notEqual">
      <formula>0</formula>
    </cfRule>
  </conditionalFormatting>
  <conditionalFormatting sqref="DB108">
    <cfRule type="cellIs" dxfId="442" priority="7" operator="notEqual">
      <formula>0</formula>
    </cfRule>
  </conditionalFormatting>
  <conditionalFormatting sqref="DC108:DM108">
    <cfRule type="cellIs" dxfId="441" priority="6" operator="notEqual">
      <formula>0</formula>
    </cfRule>
  </conditionalFormatting>
  <conditionalFormatting sqref="DC108:DM108">
    <cfRule type="cellIs" dxfId="440" priority="5" operator="notEqual">
      <formula>0</formula>
    </cfRule>
  </conditionalFormatting>
  <conditionalFormatting sqref="DN108">
    <cfRule type="cellIs" dxfId="439" priority="4" operator="notEqual">
      <formula>0</formula>
    </cfRule>
  </conditionalFormatting>
  <conditionalFormatting sqref="DN108">
    <cfRule type="cellIs" dxfId="438" priority="3" operator="notEqual">
      <formula>0</formula>
    </cfRule>
  </conditionalFormatting>
  <conditionalFormatting sqref="DO108:DY108">
    <cfRule type="cellIs" dxfId="437" priority="2" operator="notEqual">
      <formula>0</formula>
    </cfRule>
  </conditionalFormatting>
  <conditionalFormatting sqref="DO108:DY108">
    <cfRule type="cellIs" dxfId="436" priority="1" operator="notEqual">
      <formula>0</formula>
    </cfRule>
  </conditionalFormatting>
  <pageMargins left="0.19685039370078741" right="0" top="0.39370078740157483" bottom="0.39370078740157483" header="0" footer="0.19685039370078741"/>
  <pageSetup paperSize="9" scale="95" fitToWidth="5" orientation="landscape" r:id="rId1"/>
  <colBreaks count="4" manualBreakCount="4">
    <brk id="21" min="3" max="108" man="1"/>
    <brk id="33" min="3" max="108" man="1"/>
    <brk id="45" min="3" max="108" man="1"/>
    <brk id="57" min="3" max="108"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pageSetUpPr autoPageBreaks="0"/>
  </sheetPr>
  <dimension ref="C1:DX107"/>
  <sheetViews>
    <sheetView showGridLines="0" zoomScaleNormal="100" zoomScaleSheetLayoutView="53" workbookViewId="0">
      <selection activeCell="A3" sqref="A3"/>
    </sheetView>
  </sheetViews>
  <sheetFormatPr defaultColWidth="11.6640625" defaultRowHeight="10.5" customHeight="1" outlineLevelRow="1"/>
  <cols>
    <col min="1" max="1" width="3.83203125" customWidth="1"/>
    <col min="2" max="3" width="1.33203125" customWidth="1"/>
    <col min="4" max="5" width="3.83203125" customWidth="1"/>
    <col min="7" max="7" width="14.6640625" bestFit="1" customWidth="1"/>
    <col min="8" max="8" width="8" customWidth="1"/>
    <col min="9" max="68" width="12.6640625" customWidth="1"/>
    <col min="69" max="128" width="12.6640625" hidden="1" customWidth="1"/>
    <col min="129" max="129" width="3.83203125" customWidth="1"/>
  </cols>
  <sheetData>
    <row r="1" spans="3:8" s="871" customFormat="1" ht="39" customHeight="1"/>
    <row r="2" spans="3:8" s="872" customFormat="1" ht="30" customHeight="1">
      <c r="C2" s="873"/>
      <c r="D2" s="874"/>
      <c r="E2" s="874"/>
      <c r="F2" s="874"/>
      <c r="G2" s="874"/>
      <c r="H2" s="874"/>
    </row>
    <row r="3" spans="3:8" s="875" customFormat="1" ht="45" customHeight="1">
      <c r="C3" s="857"/>
      <c r="D3" s="876"/>
      <c r="E3" s="876"/>
      <c r="F3" s="876"/>
      <c r="G3" s="876"/>
      <c r="H3" s="876"/>
    </row>
    <row r="12" spans="3:8" ht="10.5" hidden="1" customHeight="1" outlineLevel="1"/>
    <row r="13" spans="3:8" ht="10.5" hidden="1" customHeight="1" outlineLevel="1"/>
    <row r="14" spans="3:8" ht="10.5" hidden="1" customHeight="1" outlineLevel="1"/>
    <row r="15" spans="3:8" ht="10.5" hidden="1" customHeight="1" outlineLevel="1"/>
    <row r="16" spans="3:8" collapsed="1"/>
    <row r="20" ht="4.1500000000000004" customHeight="1"/>
    <row r="21" outlineLevel="1"/>
    <row r="22" outlineLevel="1"/>
    <row r="23" outlineLevel="1"/>
    <row r="24" ht="5.0999999999999996" customHeight="1" outlineLevel="1"/>
    <row r="26" ht="5.0999999999999996" customHeight="1" outlineLevel="1"/>
    <row r="27" outlineLevel="1"/>
    <row r="28" outlineLevel="1"/>
    <row r="29" outlineLevel="1"/>
    <row r="30" ht="7.5" customHeight="1" outlineLevel="1"/>
    <row r="31" outlineLevel="1"/>
    <row r="32" ht="5.0999999999999996" customHeight="1" outlineLevel="1"/>
    <row r="36" ht="12" customHeight="1"/>
    <row r="38" ht="3.75" customHeight="1"/>
    <row r="40" ht="1.9" customHeight="1"/>
    <row r="42" ht="1.9" customHeight="1"/>
    <row r="43" outlineLevel="1"/>
    <row r="45" ht="1.9" customHeight="1"/>
    <row r="47" ht="1.9" customHeight="1"/>
    <row r="49" ht="1.9" customHeight="1"/>
    <row r="50" outlineLevel="1"/>
    <row r="51" outlineLevel="1"/>
    <row r="52" outlineLevel="1"/>
    <row r="54" ht="5.0999999999999996" customHeight="1" outlineLevel="1"/>
    <row r="55" outlineLevel="1"/>
    <row r="56" outlineLevel="1"/>
    <row r="57" outlineLevel="1"/>
    <row r="59" ht="5.0999999999999996" customHeight="1" outlineLevel="1"/>
    <row r="61" ht="5.0999999999999996" customHeight="1" outlineLevel="1"/>
    <row r="63" ht="5.0999999999999996" customHeight="1" outlineLevel="1"/>
    <row r="65" ht="5.0999999999999996" customHeight="1" outlineLevel="1"/>
    <row r="66" outlineLevel="1"/>
    <row r="67" outlineLevel="1"/>
    <row r="69" ht="5.0999999999999996" customHeight="1" outlineLevel="1"/>
    <row r="71" ht="4.1500000000000004" customHeight="1"/>
    <row r="73" ht="1.9" customHeight="1"/>
    <row r="75" ht="1.9" customHeight="1"/>
    <row r="82" outlineLevel="1"/>
    <row r="84" ht="10.15" customHeight="1"/>
    <row r="85" ht="10.15" customHeight="1"/>
    <row r="86" ht="10.15" customHeight="1"/>
    <row r="87" ht="1.9" customHeight="1"/>
    <row r="90" ht="4.1500000000000004" customHeight="1"/>
    <row r="102" outlineLevel="1"/>
    <row r="103" outlineLevel="1"/>
    <row r="104" outlineLevel="1"/>
    <row r="105" outlineLevel="1"/>
    <row r="107" ht="11.25" customHeight="1"/>
  </sheetData>
  <sheetProtection password="8F86" sheet="1" objects="1" scenarios="1"/>
  <conditionalFormatting sqref="I102">
    <cfRule type="cellIs" dxfId="435" priority="16" operator="notEqual">
      <formula>0</formula>
    </cfRule>
  </conditionalFormatting>
  <conditionalFormatting sqref="I103:L103">
    <cfRule type="cellIs" dxfId="434" priority="17" operator="notEqual">
      <formula>0</formula>
    </cfRule>
  </conditionalFormatting>
  <conditionalFormatting sqref="I104:L104">
    <cfRule type="cellIs" dxfId="433" priority="18" operator="notEqual">
      <formula>0</formula>
    </cfRule>
  </conditionalFormatting>
  <conditionalFormatting sqref="I105:L105">
    <cfRule type="cellIs" dxfId="432" priority="19" operator="notEqual">
      <formula>0</formula>
    </cfRule>
  </conditionalFormatting>
  <conditionalFormatting sqref="I106:L106">
    <cfRule type="cellIs" dxfId="431" priority="21" operator="notEqual">
      <formula>0</formula>
    </cfRule>
  </conditionalFormatting>
  <conditionalFormatting sqref="M103:BP103">
    <cfRule type="cellIs" dxfId="430" priority="12" operator="notEqual">
      <formula>0</formula>
    </cfRule>
  </conditionalFormatting>
  <conditionalFormatting sqref="M104:BP104">
    <cfRule type="cellIs" dxfId="429" priority="13" operator="notEqual">
      <formula>0</formula>
    </cfRule>
  </conditionalFormatting>
  <conditionalFormatting sqref="M105:BP105">
    <cfRule type="cellIs" dxfId="428" priority="14" operator="notEqual">
      <formula>0</formula>
    </cfRule>
  </conditionalFormatting>
  <conditionalFormatting sqref="M106:BP106">
    <cfRule type="cellIs" dxfId="427" priority="15" operator="notEqual">
      <formula>0</formula>
    </cfRule>
  </conditionalFormatting>
  <conditionalFormatting sqref="I56">
    <cfRule type="cellIs" dxfId="426" priority="5" stopIfTrue="1" operator="between">
      <formula>0.9</formula>
      <formula>-0.9</formula>
    </cfRule>
  </conditionalFormatting>
  <conditionalFormatting sqref="J56:T56">
    <cfRule type="cellIs" dxfId="425" priority="3" stopIfTrue="1" operator="between">
      <formula>0.9</formula>
      <formula>-0.9</formula>
    </cfRule>
  </conditionalFormatting>
  <conditionalFormatting sqref="U56:BP56">
    <cfRule type="cellIs" dxfId="424" priority="2" stopIfTrue="1" operator="between">
      <formula>0.9</formula>
      <formula>-0.9</formula>
    </cfRule>
  </conditionalFormatting>
  <conditionalFormatting sqref="J102:BP102">
    <cfRule type="cellIs" dxfId="423" priority="1" operator="notEqual">
      <formula>0</formula>
    </cfRule>
  </conditionalFormatting>
  <pageMargins left="0" right="0" top="0.59055118110236227" bottom="0.98425196850393704" header="0" footer="0.31496062992125984"/>
  <pageSetup paperSize="9" scale="90" fitToWidth="5" orientation="landscape" r:id="rId1"/>
  <headerFooter>
    <oddFooter>&amp;L&amp;12Prepared by: Drs. Agustinus Agus Purwanto, SE MM CHA&amp;C&amp;12Cash Flow Statement&amp;R&amp;D</oddFooter>
  </headerFooter>
  <colBreaks count="4" manualBreakCount="4">
    <brk id="20" min="16" max="106" man="1"/>
    <brk id="32" min="16" max="106" man="1"/>
    <brk id="44" min="16" max="106" man="1"/>
    <brk id="56" min="16" max="10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autoPageBreaks="0"/>
  </sheetPr>
  <dimension ref="C1:DW18"/>
  <sheetViews>
    <sheetView showGridLines="0" zoomScaleNormal="100" zoomScaleSheetLayoutView="53" workbookViewId="0">
      <selection activeCell="N3" sqref="N3"/>
    </sheetView>
  </sheetViews>
  <sheetFormatPr defaultColWidth="11.6640625" defaultRowHeight="10.5" customHeight="1" outlineLevelRow="1"/>
  <cols>
    <col min="1" max="1" width="3.83203125" customWidth="1"/>
    <col min="2" max="3" width="3.1640625" customWidth="1"/>
    <col min="4" max="5" width="9.33203125" customWidth="1"/>
    <col min="8" max="12" width="16.1640625" customWidth="1"/>
    <col min="13" max="31" width="17.5" customWidth="1"/>
    <col min="32" max="32" width="18.6640625" customWidth="1"/>
    <col min="33" max="67" width="17.5" customWidth="1"/>
    <col min="68" max="127" width="0" hidden="1" customWidth="1"/>
  </cols>
  <sheetData>
    <row r="1" spans="3:127" s="871" customFormat="1" ht="39" customHeight="1"/>
    <row r="2" spans="3:127" s="872" customFormat="1" ht="30" customHeight="1">
      <c r="C2" s="873"/>
      <c r="D2" s="874"/>
      <c r="E2" s="874"/>
      <c r="F2" s="874"/>
      <c r="G2" s="874"/>
    </row>
    <row r="3" spans="3:127" s="875" customFormat="1" ht="45" customHeight="1">
      <c r="C3" s="857"/>
      <c r="D3" s="876"/>
      <c r="E3" s="876"/>
      <c r="F3" s="876"/>
      <c r="G3" s="876"/>
    </row>
    <row r="5" spans="3:127" ht="18" customHeight="1"/>
    <row r="10" spans="3:127">
      <c r="BP10" s="10">
        <v>2028</v>
      </c>
      <c r="BQ10" s="10">
        <v>2028</v>
      </c>
      <c r="BR10" s="10">
        <v>2028</v>
      </c>
      <c r="BS10" s="10">
        <v>2028</v>
      </c>
      <c r="BT10" s="10">
        <v>2028</v>
      </c>
      <c r="BU10" s="10">
        <v>2028</v>
      </c>
      <c r="BV10" s="10">
        <v>2028</v>
      </c>
      <c r="BW10" s="10">
        <v>2028</v>
      </c>
      <c r="BX10" s="10">
        <v>2028</v>
      </c>
      <c r="BY10" s="10">
        <v>2028</v>
      </c>
      <c r="BZ10" s="10">
        <v>2028</v>
      </c>
      <c r="CA10" s="10">
        <v>2028</v>
      </c>
      <c r="CB10" s="10">
        <v>2028</v>
      </c>
      <c r="CC10" s="10">
        <v>2028</v>
      </c>
      <c r="CD10" s="10">
        <v>2028</v>
      </c>
      <c r="CE10" s="10">
        <v>2028</v>
      </c>
      <c r="CF10" s="10">
        <v>2028</v>
      </c>
      <c r="CG10" s="10">
        <v>2028</v>
      </c>
      <c r="CH10" s="10">
        <v>2028</v>
      </c>
      <c r="CI10" s="10">
        <v>2028</v>
      </c>
      <c r="CJ10" s="10">
        <v>2028</v>
      </c>
      <c r="CK10" s="10">
        <v>2028</v>
      </c>
      <c r="CL10" s="10">
        <v>2028</v>
      </c>
      <c r="CM10" s="10">
        <v>2028</v>
      </c>
      <c r="CN10" s="10">
        <v>2029</v>
      </c>
      <c r="CO10" s="10">
        <v>2029</v>
      </c>
    </row>
    <row r="11" spans="3:127">
      <c r="BP11" s="65">
        <v>46388</v>
      </c>
      <c r="BQ11" s="65">
        <v>46419</v>
      </c>
      <c r="BR11" s="65">
        <v>46447</v>
      </c>
      <c r="BS11" s="65">
        <v>46478</v>
      </c>
      <c r="BT11" s="65">
        <v>46508</v>
      </c>
      <c r="BU11" s="65">
        <v>46539</v>
      </c>
      <c r="BV11" s="65">
        <v>46569</v>
      </c>
      <c r="BW11" s="65">
        <v>46600</v>
      </c>
      <c r="BX11" s="65">
        <v>46631</v>
      </c>
      <c r="BY11" s="65">
        <v>46661</v>
      </c>
      <c r="BZ11" s="65">
        <v>46692</v>
      </c>
      <c r="CA11" s="65">
        <v>46722</v>
      </c>
      <c r="CB11" s="65">
        <v>46753</v>
      </c>
      <c r="CC11" s="65">
        <v>46784</v>
      </c>
      <c r="CD11" s="65">
        <v>46813</v>
      </c>
      <c r="CE11" s="65">
        <v>46844</v>
      </c>
      <c r="CF11" s="65">
        <v>46874</v>
      </c>
      <c r="CG11" s="65">
        <v>46905</v>
      </c>
      <c r="CH11" s="65">
        <v>46935</v>
      </c>
      <c r="CI11" s="65">
        <v>46966</v>
      </c>
      <c r="CJ11" s="65">
        <v>46997</v>
      </c>
      <c r="CK11" s="65">
        <v>47027</v>
      </c>
      <c r="CL11" s="65">
        <v>47058</v>
      </c>
      <c r="CM11" s="65">
        <v>47088</v>
      </c>
      <c r="CN11" s="65">
        <v>47119</v>
      </c>
      <c r="CO11" s="65">
        <v>47150</v>
      </c>
      <c r="CP11" s="65">
        <v>47178</v>
      </c>
      <c r="CQ11" s="65">
        <v>47209</v>
      </c>
      <c r="CR11" s="65">
        <v>47239</v>
      </c>
      <c r="CS11" s="65">
        <v>47270</v>
      </c>
      <c r="CT11" s="65">
        <v>47300</v>
      </c>
      <c r="CU11" s="65">
        <v>47331</v>
      </c>
      <c r="CV11" s="65">
        <v>47362</v>
      </c>
      <c r="CW11" s="65">
        <v>47392</v>
      </c>
      <c r="CX11" s="65">
        <v>47423</v>
      </c>
      <c r="CY11" s="65">
        <v>47453</v>
      </c>
      <c r="CZ11" s="65">
        <v>47484</v>
      </c>
      <c r="DA11" s="65">
        <v>47515</v>
      </c>
      <c r="DB11" s="65">
        <v>47543</v>
      </c>
      <c r="DC11" s="65">
        <v>47574</v>
      </c>
      <c r="DD11" s="65">
        <v>47604</v>
      </c>
      <c r="DE11" s="65">
        <v>47635</v>
      </c>
      <c r="DF11" s="65">
        <v>47665</v>
      </c>
      <c r="DG11" s="65">
        <v>47696</v>
      </c>
      <c r="DH11" s="65">
        <v>47727</v>
      </c>
      <c r="DI11" s="65">
        <v>47757</v>
      </c>
      <c r="DJ11" s="65">
        <v>47788</v>
      </c>
      <c r="DK11" s="65">
        <v>47818</v>
      </c>
      <c r="DL11" s="65">
        <v>47849</v>
      </c>
      <c r="DM11" s="65">
        <v>47880</v>
      </c>
      <c r="DN11" s="65">
        <v>47908</v>
      </c>
      <c r="DO11" s="65">
        <v>47939</v>
      </c>
      <c r="DP11" s="65">
        <v>47969</v>
      </c>
      <c r="DQ11" s="65">
        <v>48000</v>
      </c>
      <c r="DR11" s="65">
        <v>48030</v>
      </c>
      <c r="DS11" s="65">
        <v>48061</v>
      </c>
      <c r="DT11" s="65">
        <v>48092</v>
      </c>
      <c r="DU11" s="65">
        <v>48122</v>
      </c>
      <c r="DV11" s="65">
        <v>48153</v>
      </c>
      <c r="DW11" s="65">
        <v>48183</v>
      </c>
    </row>
    <row r="12" spans="3:127" ht="10.5" hidden="1" customHeight="1" outlineLevel="1">
      <c r="BP12" s="383">
        <v>46388</v>
      </c>
      <c r="BQ12" s="383">
        <v>46419</v>
      </c>
      <c r="BR12" s="383">
        <v>46447</v>
      </c>
      <c r="BS12" s="383">
        <v>46478</v>
      </c>
      <c r="BT12" s="383">
        <v>46508</v>
      </c>
      <c r="BU12" s="383">
        <v>46539</v>
      </c>
      <c r="BV12" s="383">
        <v>46569</v>
      </c>
      <c r="BW12" s="383">
        <v>46600</v>
      </c>
      <c r="BX12" s="383">
        <v>46631</v>
      </c>
      <c r="BY12" s="383">
        <v>46661</v>
      </c>
      <c r="BZ12" s="383">
        <v>46692</v>
      </c>
      <c r="CA12" s="383">
        <v>46722</v>
      </c>
      <c r="CB12" s="383">
        <v>46753</v>
      </c>
      <c r="CC12" s="383">
        <v>46784</v>
      </c>
      <c r="CD12" s="383">
        <v>46813</v>
      </c>
      <c r="CE12" s="383">
        <v>46844</v>
      </c>
      <c r="CF12" s="383">
        <v>46874</v>
      </c>
      <c r="CG12" s="383">
        <v>46905</v>
      </c>
      <c r="CH12" s="383">
        <v>46935</v>
      </c>
      <c r="CI12" s="383">
        <v>46966</v>
      </c>
      <c r="CJ12" s="383">
        <v>46997</v>
      </c>
      <c r="CK12" s="383">
        <v>47027</v>
      </c>
      <c r="CL12" s="383">
        <v>47058</v>
      </c>
      <c r="CM12" s="383">
        <v>47088</v>
      </c>
      <c r="CN12" s="383">
        <v>47119</v>
      </c>
      <c r="CO12" s="383">
        <v>47150</v>
      </c>
      <c r="CP12" s="383">
        <v>47178</v>
      </c>
      <c r="CQ12" s="383">
        <v>47209</v>
      </c>
      <c r="CR12" s="383">
        <v>47239</v>
      </c>
      <c r="CS12" s="383">
        <v>47270</v>
      </c>
      <c r="CT12" s="383">
        <v>47300</v>
      </c>
      <c r="CU12" s="383">
        <v>47331</v>
      </c>
      <c r="CV12" s="383">
        <v>47362</v>
      </c>
      <c r="CW12" s="383">
        <v>47392</v>
      </c>
      <c r="CX12" s="383">
        <v>47423</v>
      </c>
      <c r="CY12" s="383">
        <v>47453</v>
      </c>
      <c r="CZ12" s="383">
        <v>47484</v>
      </c>
      <c r="DA12" s="383">
        <v>47515</v>
      </c>
      <c r="DB12" s="383">
        <v>47543</v>
      </c>
      <c r="DC12" s="383">
        <v>47574</v>
      </c>
      <c r="DD12" s="383">
        <v>47604</v>
      </c>
      <c r="DE12" s="383">
        <v>47635</v>
      </c>
      <c r="DF12" s="383">
        <v>47665</v>
      </c>
      <c r="DG12" s="383">
        <v>47696</v>
      </c>
      <c r="DH12" s="383">
        <v>47727</v>
      </c>
      <c r="DI12" s="383">
        <v>47757</v>
      </c>
      <c r="DJ12" s="383">
        <v>47788</v>
      </c>
      <c r="DK12" s="383">
        <v>47818</v>
      </c>
      <c r="DL12" s="383">
        <v>47849</v>
      </c>
      <c r="DM12" s="383">
        <v>47880</v>
      </c>
      <c r="DN12" s="383">
        <v>47908</v>
      </c>
      <c r="DO12" s="383">
        <v>47939</v>
      </c>
      <c r="DP12" s="383">
        <v>47969</v>
      </c>
      <c r="DQ12" s="383">
        <v>48000</v>
      </c>
      <c r="DR12" s="383">
        <v>48030</v>
      </c>
      <c r="DS12" s="383">
        <v>48061</v>
      </c>
      <c r="DT12" s="383">
        <v>48092</v>
      </c>
      <c r="DU12" s="383">
        <v>48122</v>
      </c>
      <c r="DV12" s="383">
        <v>48153</v>
      </c>
      <c r="DW12" s="383">
        <v>48183</v>
      </c>
    </row>
    <row r="13" spans="3:127" ht="10.5" hidden="1" customHeight="1" outlineLevel="1">
      <c r="BP13" s="384">
        <v>46388</v>
      </c>
      <c r="BQ13" s="384">
        <v>46419</v>
      </c>
      <c r="BR13" s="384">
        <v>46447</v>
      </c>
      <c r="BS13" s="384">
        <v>46478</v>
      </c>
      <c r="BT13" s="384">
        <v>46508</v>
      </c>
      <c r="BU13" s="384">
        <v>46539</v>
      </c>
      <c r="BV13" s="384">
        <v>46569</v>
      </c>
      <c r="BW13" s="384">
        <v>46600</v>
      </c>
      <c r="BX13" s="384">
        <v>46631</v>
      </c>
      <c r="BY13" s="384">
        <v>46661</v>
      </c>
      <c r="BZ13" s="384">
        <v>46692</v>
      </c>
      <c r="CA13" s="384">
        <v>46722</v>
      </c>
      <c r="CB13" s="384">
        <v>46753</v>
      </c>
      <c r="CC13" s="384">
        <v>46784</v>
      </c>
      <c r="CD13" s="384">
        <v>46813</v>
      </c>
      <c r="CE13" s="384">
        <v>46844</v>
      </c>
      <c r="CF13" s="384">
        <v>46874</v>
      </c>
      <c r="CG13" s="384">
        <v>46905</v>
      </c>
      <c r="CH13" s="384">
        <v>46935</v>
      </c>
      <c r="CI13" s="384">
        <v>46966</v>
      </c>
      <c r="CJ13" s="384">
        <v>46997</v>
      </c>
      <c r="CK13" s="384">
        <v>47027</v>
      </c>
      <c r="CL13" s="384">
        <v>47058</v>
      </c>
      <c r="CM13" s="384">
        <v>47088</v>
      </c>
      <c r="CN13" s="384">
        <v>47119</v>
      </c>
      <c r="CO13" s="384">
        <v>47150</v>
      </c>
      <c r="CP13" s="384">
        <v>47178</v>
      </c>
      <c r="CQ13" s="384">
        <v>47209</v>
      </c>
      <c r="CR13" s="384">
        <v>47239</v>
      </c>
      <c r="CS13" s="384">
        <v>47270</v>
      </c>
      <c r="CT13" s="384">
        <v>47300</v>
      </c>
      <c r="CU13" s="384">
        <v>47331</v>
      </c>
      <c r="CV13" s="384">
        <v>47362</v>
      </c>
      <c r="CW13" s="384">
        <v>47392</v>
      </c>
      <c r="CX13" s="384">
        <v>47423</v>
      </c>
      <c r="CY13" s="384">
        <v>47453</v>
      </c>
      <c r="CZ13" s="384">
        <v>47484</v>
      </c>
      <c r="DA13" s="384">
        <v>47515</v>
      </c>
      <c r="DB13" s="384">
        <v>47543</v>
      </c>
      <c r="DC13" s="384">
        <v>47574</v>
      </c>
      <c r="DD13" s="384">
        <v>47604</v>
      </c>
      <c r="DE13" s="384">
        <v>47635</v>
      </c>
      <c r="DF13" s="384">
        <v>47665</v>
      </c>
      <c r="DG13" s="384">
        <v>47696</v>
      </c>
      <c r="DH13" s="384">
        <v>47727</v>
      </c>
      <c r="DI13" s="384">
        <v>47757</v>
      </c>
      <c r="DJ13" s="384">
        <v>47788</v>
      </c>
      <c r="DK13" s="384">
        <v>47818</v>
      </c>
      <c r="DL13" s="384">
        <v>47849</v>
      </c>
      <c r="DM13" s="384">
        <v>47880</v>
      </c>
      <c r="DN13" s="384">
        <v>47908</v>
      </c>
      <c r="DO13" s="384">
        <v>47939</v>
      </c>
      <c r="DP13" s="384">
        <v>47969</v>
      </c>
      <c r="DQ13" s="384">
        <v>48000</v>
      </c>
      <c r="DR13" s="384">
        <v>48030</v>
      </c>
      <c r="DS13" s="384">
        <v>48061</v>
      </c>
      <c r="DT13" s="384">
        <v>48092</v>
      </c>
      <c r="DU13" s="384">
        <v>48122</v>
      </c>
      <c r="DV13" s="384">
        <v>48153</v>
      </c>
      <c r="DW13" s="384">
        <v>48183</v>
      </c>
    </row>
    <row r="14" spans="3:127" ht="10.5" hidden="1" customHeight="1" outlineLevel="1">
      <c r="BP14" s="32">
        <v>61</v>
      </c>
      <c r="BQ14" s="32">
        <v>62</v>
      </c>
      <c r="BR14" s="32">
        <v>63</v>
      </c>
      <c r="BS14" s="32">
        <v>64</v>
      </c>
      <c r="BT14" s="32">
        <v>65</v>
      </c>
      <c r="BU14" s="32">
        <v>66</v>
      </c>
      <c r="BV14" s="32">
        <v>67</v>
      </c>
      <c r="BW14" s="32">
        <v>68</v>
      </c>
      <c r="BX14" s="32">
        <v>69</v>
      </c>
      <c r="BY14" s="32">
        <v>70</v>
      </c>
      <c r="BZ14" s="32">
        <v>71</v>
      </c>
      <c r="CA14" s="32">
        <v>72</v>
      </c>
      <c r="CB14" s="32">
        <v>73</v>
      </c>
      <c r="CC14" s="32">
        <v>74</v>
      </c>
      <c r="CD14" s="32">
        <v>75</v>
      </c>
      <c r="CE14" s="32">
        <v>76</v>
      </c>
      <c r="CF14" s="32">
        <v>77</v>
      </c>
      <c r="CG14" s="32">
        <v>78</v>
      </c>
      <c r="CH14" s="32">
        <v>79</v>
      </c>
      <c r="CI14" s="32">
        <v>80</v>
      </c>
      <c r="CJ14" s="32">
        <v>81</v>
      </c>
      <c r="CK14" s="32">
        <v>82</v>
      </c>
      <c r="CL14" s="32">
        <v>83</v>
      </c>
      <c r="CM14" s="32">
        <v>84</v>
      </c>
      <c r="CN14" s="32">
        <v>85</v>
      </c>
      <c r="CO14" s="32">
        <v>86</v>
      </c>
      <c r="CP14" s="32">
        <v>87</v>
      </c>
      <c r="CQ14" s="32">
        <v>88</v>
      </c>
      <c r="CR14" s="32">
        <v>89</v>
      </c>
      <c r="CS14" s="32">
        <v>90</v>
      </c>
      <c r="CT14" s="32">
        <v>91</v>
      </c>
      <c r="CU14" s="32">
        <v>92</v>
      </c>
      <c r="CV14" s="32">
        <v>93</v>
      </c>
      <c r="CW14" s="32">
        <v>94</v>
      </c>
      <c r="CX14" s="32">
        <v>95</v>
      </c>
      <c r="CY14" s="32">
        <v>96</v>
      </c>
      <c r="CZ14" s="32">
        <v>97</v>
      </c>
      <c r="DA14" s="32">
        <v>98</v>
      </c>
      <c r="DB14" s="32">
        <v>99</v>
      </c>
      <c r="DC14" s="32">
        <v>100</v>
      </c>
      <c r="DD14" s="32">
        <v>101</v>
      </c>
      <c r="DE14" s="32">
        <v>102</v>
      </c>
      <c r="DF14" s="32">
        <v>103</v>
      </c>
      <c r="DG14" s="32">
        <v>104</v>
      </c>
      <c r="DH14" s="32">
        <v>105</v>
      </c>
      <c r="DI14" s="32">
        <v>106</v>
      </c>
      <c r="DJ14" s="32">
        <v>107</v>
      </c>
      <c r="DK14" s="32">
        <v>108</v>
      </c>
      <c r="DL14" s="32">
        <v>109</v>
      </c>
      <c r="DM14" s="32">
        <v>110</v>
      </c>
      <c r="DN14" s="32">
        <v>111</v>
      </c>
      <c r="DO14" s="32">
        <v>112</v>
      </c>
      <c r="DP14" s="32">
        <v>113</v>
      </c>
      <c r="DQ14" s="32">
        <v>114</v>
      </c>
      <c r="DR14" s="32">
        <v>115</v>
      </c>
      <c r="DS14" s="32">
        <v>116</v>
      </c>
      <c r="DT14" s="32">
        <v>117</v>
      </c>
      <c r="DU14" s="32">
        <v>118</v>
      </c>
      <c r="DV14" s="32">
        <v>119</v>
      </c>
      <c r="DW14" s="32">
        <v>120</v>
      </c>
    </row>
    <row r="15" spans="3:127" ht="10.5" hidden="1" customHeight="1" outlineLevel="1">
      <c r="BP15" s="32">
        <v>2028</v>
      </c>
      <c r="BQ15" s="32">
        <v>2028</v>
      </c>
      <c r="BR15" s="32">
        <v>2028</v>
      </c>
      <c r="BS15" s="32">
        <v>2028</v>
      </c>
      <c r="BT15" s="32">
        <v>2028</v>
      </c>
      <c r="BU15" s="32">
        <v>2028</v>
      </c>
      <c r="BV15" s="32">
        <v>2028</v>
      </c>
      <c r="BW15" s="32">
        <v>2028</v>
      </c>
      <c r="BX15" s="32">
        <v>2028</v>
      </c>
      <c r="BY15" s="32">
        <v>2028</v>
      </c>
      <c r="BZ15" s="32">
        <v>2028</v>
      </c>
      <c r="CA15" s="32">
        <v>2028</v>
      </c>
      <c r="CB15" s="32">
        <v>2029</v>
      </c>
      <c r="CC15" s="32">
        <v>2029</v>
      </c>
      <c r="CD15" s="32">
        <v>2029</v>
      </c>
      <c r="CE15" s="32">
        <v>2029</v>
      </c>
      <c r="CF15" s="32">
        <v>2029</v>
      </c>
      <c r="CG15" s="32">
        <v>2029</v>
      </c>
      <c r="CH15" s="32">
        <v>2029</v>
      </c>
      <c r="CI15" s="32">
        <v>2029</v>
      </c>
      <c r="CJ15" s="32">
        <v>2029</v>
      </c>
      <c r="CK15" s="32">
        <v>2029</v>
      </c>
      <c r="CL15" s="32">
        <v>2029</v>
      </c>
      <c r="CM15" s="32">
        <v>2029</v>
      </c>
      <c r="CN15" s="32">
        <v>2030</v>
      </c>
      <c r="CO15" s="32">
        <v>2030</v>
      </c>
      <c r="CP15" s="32">
        <v>2030</v>
      </c>
      <c r="CQ15" s="32">
        <v>2030</v>
      </c>
      <c r="CR15" s="32">
        <v>2030</v>
      </c>
      <c r="CS15" s="32">
        <v>2030</v>
      </c>
      <c r="CT15" s="32">
        <v>2030</v>
      </c>
      <c r="CU15" s="32">
        <v>2030</v>
      </c>
      <c r="CV15" s="32">
        <v>2030</v>
      </c>
      <c r="CW15" s="32">
        <v>2030</v>
      </c>
      <c r="CX15" s="32">
        <v>2030</v>
      </c>
      <c r="CY15" s="32">
        <v>2030</v>
      </c>
      <c r="CZ15" s="32">
        <v>2031</v>
      </c>
      <c r="DA15" s="32">
        <v>2031</v>
      </c>
      <c r="DB15" s="32">
        <v>2031</v>
      </c>
      <c r="DC15" s="32">
        <v>2031</v>
      </c>
      <c r="DD15" s="32">
        <v>2031</v>
      </c>
      <c r="DE15" s="32">
        <v>2031</v>
      </c>
      <c r="DF15" s="32">
        <v>2031</v>
      </c>
      <c r="DG15" s="32">
        <v>2031</v>
      </c>
      <c r="DH15" s="32">
        <v>2031</v>
      </c>
      <c r="DI15" s="32">
        <v>2031</v>
      </c>
      <c r="DJ15" s="32">
        <v>2031</v>
      </c>
      <c r="DK15" s="32">
        <v>2031</v>
      </c>
      <c r="DL15" s="32">
        <v>2032</v>
      </c>
      <c r="DM15" s="32">
        <v>2032</v>
      </c>
      <c r="DN15" s="32">
        <v>2032</v>
      </c>
      <c r="DO15" s="32">
        <v>2032</v>
      </c>
      <c r="DP15" s="32">
        <v>2032</v>
      </c>
      <c r="DQ15" s="32">
        <v>2032</v>
      </c>
      <c r="DR15" s="32">
        <v>2032</v>
      </c>
      <c r="DS15" s="32">
        <v>2032</v>
      </c>
      <c r="DT15" s="32">
        <v>2032</v>
      </c>
      <c r="DU15" s="32">
        <v>2032</v>
      </c>
      <c r="DV15" s="32">
        <v>2032</v>
      </c>
      <c r="DW15" s="32">
        <v>2032</v>
      </c>
    </row>
    <row r="16" spans="3:127" collapsed="1"/>
    <row r="17" spans="68:69">
      <c r="BP17" s="12"/>
      <c r="BQ17" s="12"/>
    </row>
    <row r="18" spans="68:69">
      <c r="BP18" s="12"/>
      <c r="BQ18" s="12"/>
    </row>
  </sheetData>
  <sheetProtection password="8A2C" sheet="1" objects="1" scenarios="1"/>
  <pageMargins left="0" right="0" top="1.1811023622047245" bottom="0.98425196850393704" header="0" footer="0.31496062992125984"/>
  <pageSetup paperSize="9" scale="70" fitToWidth="5" fitToHeight="5" orientation="landscape" r:id="rId1"/>
  <headerFooter>
    <oddFooter>&amp;L&amp;12Prepared by: Drs. Agustinus Agus Purwanto, SE MM CHA&amp;C&amp;12Cash Flow Statement&amp;R&amp;D</oddFooter>
  </headerFooter>
  <colBreaks count="4" manualBreakCount="4">
    <brk id="19" min="16" max="49" man="1"/>
    <brk id="31" min="16" max="49" man="1"/>
    <brk id="43" min="16" max="49" man="1"/>
    <brk id="55" min="16" max="49"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pageSetUpPr autoPageBreaks="0"/>
  </sheetPr>
  <dimension ref="C1:DY86"/>
  <sheetViews>
    <sheetView showGridLines="0" zoomScaleNormal="100" zoomScaleSheetLayoutView="85" workbookViewId="0">
      <selection activeCell="A3" sqref="A3"/>
    </sheetView>
  </sheetViews>
  <sheetFormatPr defaultColWidth="11.6640625" defaultRowHeight="10.5" customHeight="1" outlineLevelRow="1"/>
  <cols>
    <col min="1" max="5" width="3.83203125" customWidth="1"/>
    <col min="7" max="7" width="11.6640625" customWidth="1"/>
    <col min="8" max="9" width="1.1640625" customWidth="1"/>
    <col min="10" max="46" width="20.5" customWidth="1"/>
    <col min="47" max="47" width="22.1640625" customWidth="1"/>
    <col min="48" max="50" width="20.5" customWidth="1"/>
    <col min="51" max="69" width="22.1640625" customWidth="1"/>
    <col min="70" max="129" width="0" hidden="1" customWidth="1"/>
  </cols>
  <sheetData>
    <row r="1" spans="3:129" s="871" customFormat="1" ht="39" customHeight="1"/>
    <row r="2" spans="3:129" s="872" customFormat="1" ht="30" customHeight="1">
      <c r="C2" s="873"/>
      <c r="D2" s="874"/>
      <c r="E2" s="874"/>
      <c r="F2" s="874"/>
      <c r="G2" s="874"/>
      <c r="H2" s="874"/>
    </row>
    <row r="3" spans="3:129" s="875" customFormat="1" ht="45" customHeight="1">
      <c r="C3" s="857"/>
      <c r="D3" s="876"/>
      <c r="E3" s="876"/>
      <c r="F3" s="876"/>
      <c r="G3" s="876"/>
      <c r="H3" s="876"/>
    </row>
    <row r="10" spans="3:129">
      <c r="BR10" s="10">
        <v>2028</v>
      </c>
      <c r="BS10" s="10">
        <v>2028</v>
      </c>
      <c r="BT10" s="10">
        <v>2028</v>
      </c>
      <c r="BU10" s="10">
        <v>2028</v>
      </c>
      <c r="BV10" s="10">
        <v>2028</v>
      </c>
      <c r="BW10" s="10">
        <v>2028</v>
      </c>
      <c r="BX10" s="10">
        <v>2028</v>
      </c>
      <c r="BY10" s="10">
        <v>2028</v>
      </c>
      <c r="BZ10" s="10">
        <v>2028</v>
      </c>
      <c r="CA10" s="10">
        <v>2028</v>
      </c>
      <c r="CB10" s="10">
        <v>2028</v>
      </c>
      <c r="CC10" s="10">
        <v>2028</v>
      </c>
      <c r="CD10" s="10">
        <v>2028</v>
      </c>
      <c r="CE10" s="10">
        <v>2028</v>
      </c>
      <c r="CF10" s="10">
        <v>2028</v>
      </c>
      <c r="CG10" s="10">
        <v>2028</v>
      </c>
      <c r="CH10" s="10">
        <v>2028</v>
      </c>
      <c r="CI10" s="10">
        <v>2028</v>
      </c>
      <c r="CJ10" s="10">
        <v>2028</v>
      </c>
      <c r="CK10" s="10">
        <v>2028</v>
      </c>
      <c r="CL10" s="10">
        <v>2028</v>
      </c>
      <c r="CM10" s="10">
        <v>2028</v>
      </c>
      <c r="CN10" s="10">
        <v>2028</v>
      </c>
      <c r="CO10" s="10">
        <v>2028</v>
      </c>
      <c r="CP10" s="10">
        <v>2029</v>
      </c>
      <c r="CQ10" s="10">
        <v>2029</v>
      </c>
    </row>
    <row r="11" spans="3:129">
      <c r="BR11" s="65">
        <v>46388</v>
      </c>
      <c r="BS11" s="65">
        <v>46419</v>
      </c>
      <c r="BT11" s="65">
        <v>46447</v>
      </c>
      <c r="BU11" s="65">
        <v>46478</v>
      </c>
      <c r="BV11" s="65">
        <v>46508</v>
      </c>
      <c r="BW11" s="65">
        <v>46539</v>
      </c>
      <c r="BX11" s="65">
        <v>46569</v>
      </c>
      <c r="BY11" s="65">
        <v>46600</v>
      </c>
      <c r="BZ11" s="65">
        <v>46631</v>
      </c>
      <c r="CA11" s="65">
        <v>46661</v>
      </c>
      <c r="CB11" s="65">
        <v>46692</v>
      </c>
      <c r="CC11" s="65">
        <v>46722</v>
      </c>
      <c r="CD11" s="65">
        <v>46753</v>
      </c>
      <c r="CE11" s="65">
        <v>46784</v>
      </c>
      <c r="CF11" s="65">
        <v>46813</v>
      </c>
      <c r="CG11" s="65">
        <v>46844</v>
      </c>
      <c r="CH11" s="65">
        <v>46874</v>
      </c>
      <c r="CI11" s="65">
        <v>46905</v>
      </c>
      <c r="CJ11" s="65">
        <v>46935</v>
      </c>
      <c r="CK11" s="65">
        <v>46966</v>
      </c>
      <c r="CL11" s="65">
        <v>46997</v>
      </c>
      <c r="CM11" s="65">
        <v>47027</v>
      </c>
      <c r="CN11" s="65">
        <v>47058</v>
      </c>
      <c r="CO11" s="65">
        <v>47088</v>
      </c>
      <c r="CP11" s="65">
        <v>47119</v>
      </c>
      <c r="CQ11" s="65">
        <v>47150</v>
      </c>
      <c r="CR11" s="65">
        <v>47178</v>
      </c>
      <c r="CS11" s="65">
        <v>47209</v>
      </c>
      <c r="CT11" s="65">
        <v>47239</v>
      </c>
      <c r="CU11" s="65">
        <v>47270</v>
      </c>
      <c r="CV11" s="65">
        <v>47300</v>
      </c>
      <c r="CW11" s="65">
        <v>47331</v>
      </c>
      <c r="CX11" s="65">
        <v>47362</v>
      </c>
      <c r="CY11" s="65">
        <v>47392</v>
      </c>
      <c r="CZ11" s="65">
        <v>47423</v>
      </c>
      <c r="DA11" s="65">
        <v>47453</v>
      </c>
      <c r="DB11" s="65">
        <v>47484</v>
      </c>
      <c r="DC11" s="65">
        <v>47515</v>
      </c>
      <c r="DD11" s="65">
        <v>47543</v>
      </c>
      <c r="DE11" s="65">
        <v>47574</v>
      </c>
      <c r="DF11" s="65">
        <v>47604</v>
      </c>
      <c r="DG11" s="65">
        <v>47635</v>
      </c>
      <c r="DH11" s="65">
        <v>47665</v>
      </c>
      <c r="DI11" s="65">
        <v>47696</v>
      </c>
      <c r="DJ11" s="65">
        <v>47727</v>
      </c>
      <c r="DK11" s="65">
        <v>47757</v>
      </c>
      <c r="DL11" s="65">
        <v>47788</v>
      </c>
      <c r="DM11" s="65">
        <v>47818</v>
      </c>
      <c r="DN11" s="65">
        <v>47849</v>
      </c>
      <c r="DO11" s="65">
        <v>47880</v>
      </c>
      <c r="DP11" s="65">
        <v>47908</v>
      </c>
      <c r="DQ11" s="65">
        <v>47939</v>
      </c>
      <c r="DR11" s="65">
        <v>47969</v>
      </c>
      <c r="DS11" s="65">
        <v>48000</v>
      </c>
      <c r="DT11" s="65">
        <v>48030</v>
      </c>
      <c r="DU11" s="65">
        <v>48061</v>
      </c>
      <c r="DV11" s="65">
        <v>48092</v>
      </c>
      <c r="DW11" s="65">
        <v>48122</v>
      </c>
      <c r="DX11" s="65">
        <v>48153</v>
      </c>
      <c r="DY11" s="65">
        <v>48183</v>
      </c>
    </row>
    <row r="12" spans="3:129" ht="10.5" hidden="1" customHeight="1" outlineLevel="1">
      <c r="BR12" s="383">
        <v>46388</v>
      </c>
      <c r="BS12" s="383">
        <v>46419</v>
      </c>
      <c r="BT12" s="383">
        <v>46447</v>
      </c>
      <c r="BU12" s="383">
        <v>46478</v>
      </c>
      <c r="BV12" s="383">
        <v>46508</v>
      </c>
      <c r="BW12" s="383">
        <v>46539</v>
      </c>
      <c r="BX12" s="383">
        <v>46569</v>
      </c>
      <c r="BY12" s="383">
        <v>46600</v>
      </c>
      <c r="BZ12" s="383">
        <v>46631</v>
      </c>
      <c r="CA12" s="383">
        <v>46661</v>
      </c>
      <c r="CB12" s="383">
        <v>46692</v>
      </c>
      <c r="CC12" s="383">
        <v>46722</v>
      </c>
      <c r="CD12" s="383">
        <v>46753</v>
      </c>
      <c r="CE12" s="383">
        <v>46784</v>
      </c>
      <c r="CF12" s="383">
        <v>46813</v>
      </c>
      <c r="CG12" s="383">
        <v>46844</v>
      </c>
      <c r="CH12" s="383">
        <v>46874</v>
      </c>
      <c r="CI12" s="383">
        <v>46905</v>
      </c>
      <c r="CJ12" s="383">
        <v>46935</v>
      </c>
      <c r="CK12" s="383">
        <v>46966</v>
      </c>
      <c r="CL12" s="383">
        <v>46997</v>
      </c>
      <c r="CM12" s="383">
        <v>47027</v>
      </c>
      <c r="CN12" s="383">
        <v>47058</v>
      </c>
      <c r="CO12" s="383">
        <v>47088</v>
      </c>
      <c r="CP12" s="383">
        <v>47119</v>
      </c>
      <c r="CQ12" s="383">
        <v>47150</v>
      </c>
      <c r="CR12" s="383">
        <v>47178</v>
      </c>
      <c r="CS12" s="383">
        <v>47209</v>
      </c>
      <c r="CT12" s="383">
        <v>47239</v>
      </c>
      <c r="CU12" s="383">
        <v>47270</v>
      </c>
      <c r="CV12" s="383">
        <v>47300</v>
      </c>
      <c r="CW12" s="383">
        <v>47331</v>
      </c>
      <c r="CX12" s="383">
        <v>47362</v>
      </c>
      <c r="CY12" s="383">
        <v>47392</v>
      </c>
      <c r="CZ12" s="383">
        <v>47423</v>
      </c>
      <c r="DA12" s="383">
        <v>47453</v>
      </c>
      <c r="DB12" s="383">
        <v>47484</v>
      </c>
      <c r="DC12" s="383">
        <v>47515</v>
      </c>
      <c r="DD12" s="383">
        <v>47543</v>
      </c>
      <c r="DE12" s="383">
        <v>47574</v>
      </c>
      <c r="DF12" s="383">
        <v>47604</v>
      </c>
      <c r="DG12" s="383">
        <v>47635</v>
      </c>
      <c r="DH12" s="383">
        <v>47665</v>
      </c>
      <c r="DI12" s="383">
        <v>47696</v>
      </c>
      <c r="DJ12" s="383">
        <v>47727</v>
      </c>
      <c r="DK12" s="383">
        <v>47757</v>
      </c>
      <c r="DL12" s="383">
        <v>47788</v>
      </c>
      <c r="DM12" s="383">
        <v>47818</v>
      </c>
      <c r="DN12" s="383">
        <v>47849</v>
      </c>
      <c r="DO12" s="383">
        <v>47880</v>
      </c>
      <c r="DP12" s="383">
        <v>47908</v>
      </c>
      <c r="DQ12" s="383">
        <v>47939</v>
      </c>
      <c r="DR12" s="383">
        <v>47969</v>
      </c>
      <c r="DS12" s="383">
        <v>48000</v>
      </c>
      <c r="DT12" s="383">
        <v>48030</v>
      </c>
      <c r="DU12" s="383">
        <v>48061</v>
      </c>
      <c r="DV12" s="383">
        <v>48092</v>
      </c>
      <c r="DW12" s="383">
        <v>48122</v>
      </c>
      <c r="DX12" s="383">
        <v>48153</v>
      </c>
      <c r="DY12" s="383">
        <v>48183</v>
      </c>
    </row>
    <row r="13" spans="3:129" ht="10.5" hidden="1" customHeight="1" outlineLevel="1">
      <c r="BR13" s="384">
        <v>46388</v>
      </c>
      <c r="BS13" s="384">
        <v>46419</v>
      </c>
      <c r="BT13" s="384">
        <v>46447</v>
      </c>
      <c r="BU13" s="384">
        <v>46478</v>
      </c>
      <c r="BV13" s="384">
        <v>46508</v>
      </c>
      <c r="BW13" s="384">
        <v>46539</v>
      </c>
      <c r="BX13" s="384">
        <v>46569</v>
      </c>
      <c r="BY13" s="384">
        <v>46600</v>
      </c>
      <c r="BZ13" s="384">
        <v>46631</v>
      </c>
      <c r="CA13" s="384">
        <v>46661</v>
      </c>
      <c r="CB13" s="384">
        <v>46692</v>
      </c>
      <c r="CC13" s="384">
        <v>46722</v>
      </c>
      <c r="CD13" s="384">
        <v>46753</v>
      </c>
      <c r="CE13" s="384">
        <v>46784</v>
      </c>
      <c r="CF13" s="384">
        <v>46813</v>
      </c>
      <c r="CG13" s="384">
        <v>46844</v>
      </c>
      <c r="CH13" s="384">
        <v>46874</v>
      </c>
      <c r="CI13" s="384">
        <v>46905</v>
      </c>
      <c r="CJ13" s="384">
        <v>46935</v>
      </c>
      <c r="CK13" s="384">
        <v>46966</v>
      </c>
      <c r="CL13" s="384">
        <v>46997</v>
      </c>
      <c r="CM13" s="384">
        <v>47027</v>
      </c>
      <c r="CN13" s="384">
        <v>47058</v>
      </c>
      <c r="CO13" s="384">
        <v>47088</v>
      </c>
      <c r="CP13" s="384">
        <v>47119</v>
      </c>
      <c r="CQ13" s="384">
        <v>47150</v>
      </c>
      <c r="CR13" s="384">
        <v>47178</v>
      </c>
      <c r="CS13" s="384">
        <v>47209</v>
      </c>
      <c r="CT13" s="384">
        <v>47239</v>
      </c>
      <c r="CU13" s="384">
        <v>47270</v>
      </c>
      <c r="CV13" s="384">
        <v>47300</v>
      </c>
      <c r="CW13" s="384">
        <v>47331</v>
      </c>
      <c r="CX13" s="384">
        <v>47362</v>
      </c>
      <c r="CY13" s="384">
        <v>47392</v>
      </c>
      <c r="CZ13" s="384">
        <v>47423</v>
      </c>
      <c r="DA13" s="384">
        <v>47453</v>
      </c>
      <c r="DB13" s="384">
        <v>47484</v>
      </c>
      <c r="DC13" s="384">
        <v>47515</v>
      </c>
      <c r="DD13" s="384">
        <v>47543</v>
      </c>
      <c r="DE13" s="384">
        <v>47574</v>
      </c>
      <c r="DF13" s="384">
        <v>47604</v>
      </c>
      <c r="DG13" s="384">
        <v>47635</v>
      </c>
      <c r="DH13" s="384">
        <v>47665</v>
      </c>
      <c r="DI13" s="384">
        <v>47696</v>
      </c>
      <c r="DJ13" s="384">
        <v>47727</v>
      </c>
      <c r="DK13" s="384">
        <v>47757</v>
      </c>
      <c r="DL13" s="384">
        <v>47788</v>
      </c>
      <c r="DM13" s="384">
        <v>47818</v>
      </c>
      <c r="DN13" s="384">
        <v>47849</v>
      </c>
      <c r="DO13" s="384">
        <v>47880</v>
      </c>
      <c r="DP13" s="384">
        <v>47908</v>
      </c>
      <c r="DQ13" s="384">
        <v>47939</v>
      </c>
      <c r="DR13" s="384">
        <v>47969</v>
      </c>
      <c r="DS13" s="384">
        <v>48000</v>
      </c>
      <c r="DT13" s="384">
        <v>48030</v>
      </c>
      <c r="DU13" s="384">
        <v>48061</v>
      </c>
      <c r="DV13" s="384">
        <v>48092</v>
      </c>
      <c r="DW13" s="384">
        <v>48122</v>
      </c>
      <c r="DX13" s="384">
        <v>48153</v>
      </c>
      <c r="DY13" s="384">
        <v>48183</v>
      </c>
    </row>
    <row r="14" spans="3:129" ht="10.5" hidden="1" customHeight="1" outlineLevel="1">
      <c r="BR14" s="32">
        <v>61</v>
      </c>
      <c r="BS14" s="32">
        <v>62</v>
      </c>
      <c r="BT14" s="32">
        <v>63</v>
      </c>
      <c r="BU14" s="32">
        <v>64</v>
      </c>
      <c r="BV14" s="32">
        <v>65</v>
      </c>
      <c r="BW14" s="32">
        <v>66</v>
      </c>
      <c r="BX14" s="32">
        <v>67</v>
      </c>
      <c r="BY14" s="32">
        <v>68</v>
      </c>
      <c r="BZ14" s="32">
        <v>69</v>
      </c>
      <c r="CA14" s="32">
        <v>70</v>
      </c>
      <c r="CB14" s="32">
        <v>71</v>
      </c>
      <c r="CC14" s="32">
        <v>72</v>
      </c>
      <c r="CD14" s="32">
        <v>73</v>
      </c>
      <c r="CE14" s="32">
        <v>74</v>
      </c>
      <c r="CF14" s="32">
        <v>75</v>
      </c>
      <c r="CG14" s="32">
        <v>76</v>
      </c>
      <c r="CH14" s="32">
        <v>77</v>
      </c>
      <c r="CI14" s="32">
        <v>78</v>
      </c>
      <c r="CJ14" s="32">
        <v>79</v>
      </c>
      <c r="CK14" s="32">
        <v>80</v>
      </c>
      <c r="CL14" s="32">
        <v>81</v>
      </c>
      <c r="CM14" s="32">
        <v>82</v>
      </c>
      <c r="CN14" s="32">
        <v>83</v>
      </c>
      <c r="CO14" s="32">
        <v>84</v>
      </c>
      <c r="CP14" s="32">
        <v>85</v>
      </c>
      <c r="CQ14" s="32">
        <v>86</v>
      </c>
      <c r="CR14" s="32">
        <v>87</v>
      </c>
      <c r="CS14" s="32">
        <v>88</v>
      </c>
      <c r="CT14" s="32">
        <v>89</v>
      </c>
      <c r="CU14" s="32">
        <v>90</v>
      </c>
      <c r="CV14" s="32">
        <v>91</v>
      </c>
      <c r="CW14" s="32">
        <v>92</v>
      </c>
      <c r="CX14" s="32">
        <v>93</v>
      </c>
      <c r="CY14" s="32">
        <v>94</v>
      </c>
      <c r="CZ14" s="32">
        <v>95</v>
      </c>
      <c r="DA14" s="32">
        <v>96</v>
      </c>
      <c r="DB14" s="32">
        <v>97</v>
      </c>
      <c r="DC14" s="32">
        <v>98</v>
      </c>
      <c r="DD14" s="32">
        <v>99</v>
      </c>
      <c r="DE14" s="32">
        <v>100</v>
      </c>
      <c r="DF14" s="32">
        <v>101</v>
      </c>
      <c r="DG14" s="32">
        <v>102</v>
      </c>
      <c r="DH14" s="32">
        <v>103</v>
      </c>
      <c r="DI14" s="32">
        <v>104</v>
      </c>
      <c r="DJ14" s="32">
        <v>105</v>
      </c>
      <c r="DK14" s="32">
        <v>106</v>
      </c>
      <c r="DL14" s="32">
        <v>107</v>
      </c>
      <c r="DM14" s="32">
        <v>108</v>
      </c>
      <c r="DN14" s="32">
        <v>109</v>
      </c>
      <c r="DO14" s="32">
        <v>110</v>
      </c>
      <c r="DP14" s="32">
        <v>111</v>
      </c>
      <c r="DQ14" s="32">
        <v>112</v>
      </c>
      <c r="DR14" s="32">
        <v>113</v>
      </c>
      <c r="DS14" s="32">
        <v>114</v>
      </c>
      <c r="DT14" s="32">
        <v>115</v>
      </c>
      <c r="DU14" s="32">
        <v>116</v>
      </c>
      <c r="DV14" s="32">
        <v>117</v>
      </c>
      <c r="DW14" s="32">
        <v>118</v>
      </c>
      <c r="DX14" s="32">
        <v>119</v>
      </c>
      <c r="DY14" s="32">
        <v>120</v>
      </c>
    </row>
    <row r="15" spans="3:129" ht="10.5" hidden="1" customHeight="1" outlineLevel="1">
      <c r="BR15" s="32">
        <v>2028</v>
      </c>
      <c r="BS15" s="32">
        <v>2028</v>
      </c>
      <c r="BT15" s="32">
        <v>2028</v>
      </c>
      <c r="BU15" s="32">
        <v>2028</v>
      </c>
      <c r="BV15" s="32">
        <v>2028</v>
      </c>
      <c r="BW15" s="32">
        <v>2028</v>
      </c>
      <c r="BX15" s="32">
        <v>2028</v>
      </c>
      <c r="BY15" s="32">
        <v>2028</v>
      </c>
      <c r="BZ15" s="32">
        <v>2028</v>
      </c>
      <c r="CA15" s="32">
        <v>2028</v>
      </c>
      <c r="CB15" s="32">
        <v>2028</v>
      </c>
      <c r="CC15" s="32">
        <v>2028</v>
      </c>
      <c r="CD15" s="32">
        <v>2029</v>
      </c>
      <c r="CE15" s="32">
        <v>2029</v>
      </c>
      <c r="CF15" s="32">
        <v>2029</v>
      </c>
      <c r="CG15" s="32">
        <v>2029</v>
      </c>
      <c r="CH15" s="32">
        <v>2029</v>
      </c>
      <c r="CI15" s="32">
        <v>2029</v>
      </c>
      <c r="CJ15" s="32">
        <v>2029</v>
      </c>
      <c r="CK15" s="32">
        <v>2029</v>
      </c>
      <c r="CL15" s="32">
        <v>2029</v>
      </c>
      <c r="CM15" s="32">
        <v>2029</v>
      </c>
      <c r="CN15" s="32">
        <v>2029</v>
      </c>
      <c r="CO15" s="32">
        <v>2029</v>
      </c>
      <c r="CP15" s="32">
        <v>2030</v>
      </c>
      <c r="CQ15" s="32">
        <v>2030</v>
      </c>
      <c r="CR15" s="32">
        <v>2030</v>
      </c>
      <c r="CS15" s="32">
        <v>2030</v>
      </c>
      <c r="CT15" s="32">
        <v>2030</v>
      </c>
      <c r="CU15" s="32">
        <v>2030</v>
      </c>
      <c r="CV15" s="32">
        <v>2030</v>
      </c>
      <c r="CW15" s="32">
        <v>2030</v>
      </c>
      <c r="CX15" s="32">
        <v>2030</v>
      </c>
      <c r="CY15" s="32">
        <v>2030</v>
      </c>
      <c r="CZ15" s="32">
        <v>2030</v>
      </c>
      <c r="DA15" s="32">
        <v>2030</v>
      </c>
      <c r="DB15" s="32">
        <v>2031</v>
      </c>
      <c r="DC15" s="32">
        <v>2031</v>
      </c>
      <c r="DD15" s="32">
        <v>2031</v>
      </c>
      <c r="DE15" s="32">
        <v>2031</v>
      </c>
      <c r="DF15" s="32">
        <v>2031</v>
      </c>
      <c r="DG15" s="32">
        <v>2031</v>
      </c>
      <c r="DH15" s="32">
        <v>2031</v>
      </c>
      <c r="DI15" s="32">
        <v>2031</v>
      </c>
      <c r="DJ15" s="32">
        <v>2031</v>
      </c>
      <c r="DK15" s="32">
        <v>2031</v>
      </c>
      <c r="DL15" s="32">
        <v>2031</v>
      </c>
      <c r="DM15" s="32">
        <v>2031</v>
      </c>
      <c r="DN15" s="32">
        <v>2032</v>
      </c>
      <c r="DO15" s="32">
        <v>2032</v>
      </c>
      <c r="DP15" s="32">
        <v>2032</v>
      </c>
      <c r="DQ15" s="32">
        <v>2032</v>
      </c>
      <c r="DR15" s="32">
        <v>2032</v>
      </c>
      <c r="DS15" s="32">
        <v>2032</v>
      </c>
      <c r="DT15" s="32">
        <v>2032</v>
      </c>
      <c r="DU15" s="32">
        <v>2032</v>
      </c>
      <c r="DV15" s="32">
        <v>2032</v>
      </c>
      <c r="DW15" s="32">
        <v>2032</v>
      </c>
      <c r="DX15" s="32">
        <v>2032</v>
      </c>
      <c r="DY15" s="32">
        <v>2032</v>
      </c>
    </row>
    <row r="16" spans="3:129" collapsed="1"/>
    <row r="20" ht="2.1" customHeight="1"/>
    <row r="21" outlineLevel="1"/>
    <row r="22" outlineLevel="1"/>
    <row r="28" ht="3" customHeight="1"/>
    <row r="30" ht="2.1" customHeight="1"/>
    <row r="33" ht="9.4" customHeight="1"/>
    <row r="34" ht="2.1" customHeight="1"/>
    <row r="36" ht="2.1" customHeight="1"/>
    <row r="38" ht="2.1" customHeight="1"/>
    <row r="40" ht="2.1" customHeight="1"/>
    <row r="42" collapsed="1"/>
    <row r="43" collapsed="1"/>
    <row r="45" collapsed="1"/>
    <row r="46" ht="5.0999999999999996" customHeight="1"/>
    <row r="47" collapsed="1"/>
    <row r="48" ht="2.1" customHeight="1"/>
    <row r="50" ht="2.1" customHeight="1"/>
    <row r="51" ht="5.0999999999999996" customHeight="1" outlineLevel="1"/>
    <row r="52" outlineLevel="1"/>
    <row r="53" outlineLevel="1"/>
    <row r="54" outlineLevel="1"/>
    <row r="56" ht="5.0999999999999996" customHeight="1"/>
    <row r="57" outlineLevel="1"/>
    <row r="58" outlineLevel="1"/>
    <row r="59" outlineLevel="1"/>
    <row r="61" ht="5.45" customHeight="1"/>
    <row r="62" collapsed="1"/>
    <row r="63" ht="2.1" customHeight="1"/>
    <row r="65" ht="2.1" customHeight="1"/>
    <row r="67" ht="2.1" customHeight="1"/>
    <row r="69" ht="5.0999999999999996" customHeight="1"/>
    <row r="70" outlineLevel="1"/>
    <row r="71" outlineLevel="1"/>
    <row r="72" outlineLevel="1"/>
    <row r="73" outlineLevel="1" collapsed="1"/>
    <row r="74" ht="5.0999999999999996" customHeight="1" outlineLevel="1"/>
    <row r="75" outlineLevel="1"/>
    <row r="76" outlineLevel="1"/>
    <row r="77" outlineLevel="1"/>
    <row r="79" ht="2.1" customHeight="1"/>
    <row r="84" collapsed="1"/>
    <row r="85" ht="5.0999999999999996" customHeight="1"/>
    <row r="86" collapsed="1"/>
  </sheetData>
  <sheetProtection password="8FD0" sheet="1" objects="1" scenarios="1"/>
  <conditionalFormatting sqref="J82">
    <cfRule type="cellIs" dxfId="422" priority="13" operator="notEqual">
      <formula>0</formula>
    </cfRule>
  </conditionalFormatting>
  <conditionalFormatting sqref="J83">
    <cfRule type="cellIs" dxfId="421" priority="14" operator="notEqual">
      <formula>0</formula>
    </cfRule>
  </conditionalFormatting>
  <conditionalFormatting sqref="I84">
    <cfRule type="cellIs" dxfId="420" priority="15" operator="notEqual">
      <formula>0</formula>
    </cfRule>
  </conditionalFormatting>
  <conditionalFormatting sqref="J84:M84">
    <cfRule type="cellIs" dxfId="419" priority="16" operator="notEqual">
      <formula>0</formula>
    </cfRule>
  </conditionalFormatting>
  <conditionalFormatting sqref="I86">
    <cfRule type="cellIs" dxfId="418" priority="17" operator="notEqual">
      <formula>0</formula>
    </cfRule>
  </conditionalFormatting>
  <conditionalFormatting sqref="J86:M86">
    <cfRule type="cellIs" dxfId="417" priority="18" operator="notEqual">
      <formula>0</formula>
    </cfRule>
  </conditionalFormatting>
  <conditionalFormatting sqref="N84:BQ84">
    <cfRule type="cellIs" dxfId="416" priority="11" operator="notEqual">
      <formula>0</formula>
    </cfRule>
  </conditionalFormatting>
  <conditionalFormatting sqref="N86:BQ86">
    <cfRule type="cellIs" dxfId="415" priority="12" operator="notEqual">
      <formula>0</formula>
    </cfRule>
  </conditionalFormatting>
  <conditionalFormatting sqref="K82:U82">
    <cfRule type="cellIs" dxfId="414" priority="2" operator="notEqual">
      <formula>0</formula>
    </cfRule>
  </conditionalFormatting>
  <conditionalFormatting sqref="K83:BQ83">
    <cfRule type="cellIs" dxfId="413" priority="3" operator="notEqual">
      <formula>0</formula>
    </cfRule>
  </conditionalFormatting>
  <conditionalFormatting sqref="V82:BQ82">
    <cfRule type="cellIs" dxfId="412" priority="1" operator="notEqual">
      <formula>0</formula>
    </cfRule>
  </conditionalFormatting>
  <pageMargins left="0" right="0" top="0.78740157480314965" bottom="0.39370078740157483" header="0" footer="0.11811023622047245"/>
  <pageSetup paperSize="9" scale="60" fitToWidth="5" fitToHeight="5" orientation="landscape" r:id="rId1"/>
  <headerFooter>
    <oddFooter>&amp;L&amp;12Prepared by: Drs. Agustinus Agus Purwanto, SE MM CHA&amp;C&amp;12Balance Sheet&amp;R&amp;D</oddFooter>
  </headerFooter>
  <colBreaks count="4" manualBreakCount="4">
    <brk id="21" min="4" max="79" man="1"/>
    <brk id="33" min="4" max="79" man="1"/>
    <brk id="45" min="4" max="79" man="1"/>
    <brk id="57" min="4" max="79"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296"/>
  <sheetViews>
    <sheetView showGridLines="0" workbookViewId="0">
      <selection activeCell="M3" sqref="M3"/>
    </sheetView>
  </sheetViews>
  <sheetFormatPr defaultRowHeight="12.75"/>
  <cols>
    <col min="1" max="1" width="3.83203125" style="449" customWidth="1"/>
    <col min="2" max="2" width="21.1640625" style="449" customWidth="1"/>
    <col min="3" max="3" width="3.6640625" style="449" customWidth="1"/>
    <col min="4" max="4" width="6.83203125" style="449" customWidth="1"/>
    <col min="5" max="16" width="16.6640625" style="449" customWidth="1"/>
    <col min="17" max="17" width="4.33203125" style="449" hidden="1" customWidth="1"/>
    <col min="18" max="27" width="18.33203125" style="449" hidden="1" customWidth="1"/>
    <col min="28" max="28" width="2.6640625" style="449" customWidth="1"/>
    <col min="29" max="29" width="9.33203125" style="449"/>
    <col min="30" max="30" width="18.33203125" style="449" customWidth="1"/>
    <col min="31" max="31" width="11.5" style="449" bestFit="1" customWidth="1"/>
    <col min="32" max="256" width="9.33203125" style="449"/>
    <col min="257" max="257" width="3.83203125" style="449" customWidth="1"/>
    <col min="258" max="258" width="21.1640625" style="449" customWidth="1"/>
    <col min="259" max="259" width="3.6640625" style="449" customWidth="1"/>
    <col min="260" max="260" width="6.83203125" style="449" customWidth="1"/>
    <col min="261" max="271" width="14.83203125" style="449" customWidth="1"/>
    <col min="272" max="272" width="18.33203125" style="449" customWidth="1"/>
    <col min="273" max="273" width="4.33203125" style="449" customWidth="1"/>
    <col min="274" max="283" width="18.33203125" style="449" customWidth="1"/>
    <col min="284" max="284" width="2.6640625" style="449" customWidth="1"/>
    <col min="285" max="285" width="9.33203125" style="449"/>
    <col min="286" max="286" width="18.33203125" style="449" customWidth="1"/>
    <col min="287" max="287" width="11.5" style="449" bestFit="1" customWidth="1"/>
    <col min="288" max="512" width="9.33203125" style="449"/>
    <col min="513" max="513" width="3.83203125" style="449" customWidth="1"/>
    <col min="514" max="514" width="21.1640625" style="449" customWidth="1"/>
    <col min="515" max="515" width="3.6640625" style="449" customWidth="1"/>
    <col min="516" max="516" width="6.83203125" style="449" customWidth="1"/>
    <col min="517" max="527" width="14.83203125" style="449" customWidth="1"/>
    <col min="528" max="528" width="18.33203125" style="449" customWidth="1"/>
    <col min="529" max="529" width="4.33203125" style="449" customWidth="1"/>
    <col min="530" max="539" width="18.33203125" style="449" customWidth="1"/>
    <col min="540" max="540" width="2.6640625" style="449" customWidth="1"/>
    <col min="541" max="541" width="9.33203125" style="449"/>
    <col min="542" max="542" width="18.33203125" style="449" customWidth="1"/>
    <col min="543" max="543" width="11.5" style="449" bestFit="1" customWidth="1"/>
    <col min="544" max="768" width="9.33203125" style="449"/>
    <col min="769" max="769" width="3.83203125" style="449" customWidth="1"/>
    <col min="770" max="770" width="21.1640625" style="449" customWidth="1"/>
    <col min="771" max="771" width="3.6640625" style="449" customWidth="1"/>
    <col min="772" max="772" width="6.83203125" style="449" customWidth="1"/>
    <col min="773" max="783" width="14.83203125" style="449" customWidth="1"/>
    <col min="784" max="784" width="18.33203125" style="449" customWidth="1"/>
    <col min="785" max="785" width="4.33203125" style="449" customWidth="1"/>
    <col min="786" max="795" width="18.33203125" style="449" customWidth="1"/>
    <col min="796" max="796" width="2.6640625" style="449" customWidth="1"/>
    <col min="797" max="797" width="9.33203125" style="449"/>
    <col min="798" max="798" width="18.33203125" style="449" customWidth="1"/>
    <col min="799" max="799" width="11.5" style="449" bestFit="1" customWidth="1"/>
    <col min="800" max="1024" width="9.33203125" style="449"/>
    <col min="1025" max="1025" width="3.83203125" style="449" customWidth="1"/>
    <col min="1026" max="1026" width="21.1640625" style="449" customWidth="1"/>
    <col min="1027" max="1027" width="3.6640625" style="449" customWidth="1"/>
    <col min="1028" max="1028" width="6.83203125" style="449" customWidth="1"/>
    <col min="1029" max="1039" width="14.83203125" style="449" customWidth="1"/>
    <col min="1040" max="1040" width="18.33203125" style="449" customWidth="1"/>
    <col min="1041" max="1041" width="4.33203125" style="449" customWidth="1"/>
    <col min="1042" max="1051" width="18.33203125" style="449" customWidth="1"/>
    <col min="1052" max="1052" width="2.6640625" style="449" customWidth="1"/>
    <col min="1053" max="1053" width="9.33203125" style="449"/>
    <col min="1054" max="1054" width="18.33203125" style="449" customWidth="1"/>
    <col min="1055" max="1055" width="11.5" style="449" bestFit="1" customWidth="1"/>
    <col min="1056" max="1280" width="9.33203125" style="449"/>
    <col min="1281" max="1281" width="3.83203125" style="449" customWidth="1"/>
    <col min="1282" max="1282" width="21.1640625" style="449" customWidth="1"/>
    <col min="1283" max="1283" width="3.6640625" style="449" customWidth="1"/>
    <col min="1284" max="1284" width="6.83203125" style="449" customWidth="1"/>
    <col min="1285" max="1295" width="14.83203125" style="449" customWidth="1"/>
    <col min="1296" max="1296" width="18.33203125" style="449" customWidth="1"/>
    <col min="1297" max="1297" width="4.33203125" style="449" customWidth="1"/>
    <col min="1298" max="1307" width="18.33203125" style="449" customWidth="1"/>
    <col min="1308" max="1308" width="2.6640625" style="449" customWidth="1"/>
    <col min="1309" max="1309" width="9.33203125" style="449"/>
    <col min="1310" max="1310" width="18.33203125" style="449" customWidth="1"/>
    <col min="1311" max="1311" width="11.5" style="449" bestFit="1" customWidth="1"/>
    <col min="1312" max="1536" width="9.33203125" style="449"/>
    <col min="1537" max="1537" width="3.83203125" style="449" customWidth="1"/>
    <col min="1538" max="1538" width="21.1640625" style="449" customWidth="1"/>
    <col min="1539" max="1539" width="3.6640625" style="449" customWidth="1"/>
    <col min="1540" max="1540" width="6.83203125" style="449" customWidth="1"/>
    <col min="1541" max="1551" width="14.83203125" style="449" customWidth="1"/>
    <col min="1552" max="1552" width="18.33203125" style="449" customWidth="1"/>
    <col min="1553" max="1553" width="4.33203125" style="449" customWidth="1"/>
    <col min="1554" max="1563" width="18.33203125" style="449" customWidth="1"/>
    <col min="1564" max="1564" width="2.6640625" style="449" customWidth="1"/>
    <col min="1565" max="1565" width="9.33203125" style="449"/>
    <col min="1566" max="1566" width="18.33203125" style="449" customWidth="1"/>
    <col min="1567" max="1567" width="11.5" style="449" bestFit="1" customWidth="1"/>
    <col min="1568" max="1792" width="9.33203125" style="449"/>
    <col min="1793" max="1793" width="3.83203125" style="449" customWidth="1"/>
    <col min="1794" max="1794" width="21.1640625" style="449" customWidth="1"/>
    <col min="1795" max="1795" width="3.6640625" style="449" customWidth="1"/>
    <col min="1796" max="1796" width="6.83203125" style="449" customWidth="1"/>
    <col min="1797" max="1807" width="14.83203125" style="449" customWidth="1"/>
    <col min="1808" max="1808" width="18.33203125" style="449" customWidth="1"/>
    <col min="1809" max="1809" width="4.33203125" style="449" customWidth="1"/>
    <col min="1810" max="1819" width="18.33203125" style="449" customWidth="1"/>
    <col min="1820" max="1820" width="2.6640625" style="449" customWidth="1"/>
    <col min="1821" max="1821" width="9.33203125" style="449"/>
    <col min="1822" max="1822" width="18.33203125" style="449" customWidth="1"/>
    <col min="1823" max="1823" width="11.5" style="449" bestFit="1" customWidth="1"/>
    <col min="1824" max="2048" width="9.33203125" style="449"/>
    <col min="2049" max="2049" width="3.83203125" style="449" customWidth="1"/>
    <col min="2050" max="2050" width="21.1640625" style="449" customWidth="1"/>
    <col min="2051" max="2051" width="3.6640625" style="449" customWidth="1"/>
    <col min="2052" max="2052" width="6.83203125" style="449" customWidth="1"/>
    <col min="2053" max="2063" width="14.83203125" style="449" customWidth="1"/>
    <col min="2064" max="2064" width="18.33203125" style="449" customWidth="1"/>
    <col min="2065" max="2065" width="4.33203125" style="449" customWidth="1"/>
    <col min="2066" max="2075" width="18.33203125" style="449" customWidth="1"/>
    <col min="2076" max="2076" width="2.6640625" style="449" customWidth="1"/>
    <col min="2077" max="2077" width="9.33203125" style="449"/>
    <col min="2078" max="2078" width="18.33203125" style="449" customWidth="1"/>
    <col min="2079" max="2079" width="11.5" style="449" bestFit="1" customWidth="1"/>
    <col min="2080" max="2304" width="9.33203125" style="449"/>
    <col min="2305" max="2305" width="3.83203125" style="449" customWidth="1"/>
    <col min="2306" max="2306" width="21.1640625" style="449" customWidth="1"/>
    <col min="2307" max="2307" width="3.6640625" style="449" customWidth="1"/>
    <col min="2308" max="2308" width="6.83203125" style="449" customWidth="1"/>
    <col min="2309" max="2319" width="14.83203125" style="449" customWidth="1"/>
    <col min="2320" max="2320" width="18.33203125" style="449" customWidth="1"/>
    <col min="2321" max="2321" width="4.33203125" style="449" customWidth="1"/>
    <col min="2322" max="2331" width="18.33203125" style="449" customWidth="1"/>
    <col min="2332" max="2332" width="2.6640625" style="449" customWidth="1"/>
    <col min="2333" max="2333" width="9.33203125" style="449"/>
    <col min="2334" max="2334" width="18.33203125" style="449" customWidth="1"/>
    <col min="2335" max="2335" width="11.5" style="449" bestFit="1" customWidth="1"/>
    <col min="2336" max="2560" width="9.33203125" style="449"/>
    <col min="2561" max="2561" width="3.83203125" style="449" customWidth="1"/>
    <col min="2562" max="2562" width="21.1640625" style="449" customWidth="1"/>
    <col min="2563" max="2563" width="3.6640625" style="449" customWidth="1"/>
    <col min="2564" max="2564" width="6.83203125" style="449" customWidth="1"/>
    <col min="2565" max="2575" width="14.83203125" style="449" customWidth="1"/>
    <col min="2576" max="2576" width="18.33203125" style="449" customWidth="1"/>
    <col min="2577" max="2577" width="4.33203125" style="449" customWidth="1"/>
    <col min="2578" max="2587" width="18.33203125" style="449" customWidth="1"/>
    <col min="2588" max="2588" width="2.6640625" style="449" customWidth="1"/>
    <col min="2589" max="2589" width="9.33203125" style="449"/>
    <col min="2590" max="2590" width="18.33203125" style="449" customWidth="1"/>
    <col min="2591" max="2591" width="11.5" style="449" bestFit="1" customWidth="1"/>
    <col min="2592" max="2816" width="9.33203125" style="449"/>
    <col min="2817" max="2817" width="3.83203125" style="449" customWidth="1"/>
    <col min="2818" max="2818" width="21.1640625" style="449" customWidth="1"/>
    <col min="2819" max="2819" width="3.6640625" style="449" customWidth="1"/>
    <col min="2820" max="2820" width="6.83203125" style="449" customWidth="1"/>
    <col min="2821" max="2831" width="14.83203125" style="449" customWidth="1"/>
    <col min="2832" max="2832" width="18.33203125" style="449" customWidth="1"/>
    <col min="2833" max="2833" width="4.33203125" style="449" customWidth="1"/>
    <col min="2834" max="2843" width="18.33203125" style="449" customWidth="1"/>
    <col min="2844" max="2844" width="2.6640625" style="449" customWidth="1"/>
    <col min="2845" max="2845" width="9.33203125" style="449"/>
    <col min="2846" max="2846" width="18.33203125" style="449" customWidth="1"/>
    <col min="2847" max="2847" width="11.5" style="449" bestFit="1" customWidth="1"/>
    <col min="2848" max="3072" width="9.33203125" style="449"/>
    <col min="3073" max="3073" width="3.83203125" style="449" customWidth="1"/>
    <col min="3074" max="3074" width="21.1640625" style="449" customWidth="1"/>
    <col min="3075" max="3075" width="3.6640625" style="449" customWidth="1"/>
    <col min="3076" max="3076" width="6.83203125" style="449" customWidth="1"/>
    <col min="3077" max="3087" width="14.83203125" style="449" customWidth="1"/>
    <col min="3088" max="3088" width="18.33203125" style="449" customWidth="1"/>
    <col min="3089" max="3089" width="4.33203125" style="449" customWidth="1"/>
    <col min="3090" max="3099" width="18.33203125" style="449" customWidth="1"/>
    <col min="3100" max="3100" width="2.6640625" style="449" customWidth="1"/>
    <col min="3101" max="3101" width="9.33203125" style="449"/>
    <col min="3102" max="3102" width="18.33203125" style="449" customWidth="1"/>
    <col min="3103" max="3103" width="11.5" style="449" bestFit="1" customWidth="1"/>
    <col min="3104" max="3328" width="9.33203125" style="449"/>
    <col min="3329" max="3329" width="3.83203125" style="449" customWidth="1"/>
    <col min="3330" max="3330" width="21.1640625" style="449" customWidth="1"/>
    <col min="3331" max="3331" width="3.6640625" style="449" customWidth="1"/>
    <col min="3332" max="3332" width="6.83203125" style="449" customWidth="1"/>
    <col min="3333" max="3343" width="14.83203125" style="449" customWidth="1"/>
    <col min="3344" max="3344" width="18.33203125" style="449" customWidth="1"/>
    <col min="3345" max="3345" width="4.33203125" style="449" customWidth="1"/>
    <col min="3346" max="3355" width="18.33203125" style="449" customWidth="1"/>
    <col min="3356" max="3356" width="2.6640625" style="449" customWidth="1"/>
    <col min="3357" max="3357" width="9.33203125" style="449"/>
    <col min="3358" max="3358" width="18.33203125" style="449" customWidth="1"/>
    <col min="3359" max="3359" width="11.5" style="449" bestFit="1" customWidth="1"/>
    <col min="3360" max="3584" width="9.33203125" style="449"/>
    <col min="3585" max="3585" width="3.83203125" style="449" customWidth="1"/>
    <col min="3586" max="3586" width="21.1640625" style="449" customWidth="1"/>
    <col min="3587" max="3587" width="3.6640625" style="449" customWidth="1"/>
    <col min="3588" max="3588" width="6.83203125" style="449" customWidth="1"/>
    <col min="3589" max="3599" width="14.83203125" style="449" customWidth="1"/>
    <col min="3600" max="3600" width="18.33203125" style="449" customWidth="1"/>
    <col min="3601" max="3601" width="4.33203125" style="449" customWidth="1"/>
    <col min="3602" max="3611" width="18.33203125" style="449" customWidth="1"/>
    <col min="3612" max="3612" width="2.6640625" style="449" customWidth="1"/>
    <col min="3613" max="3613" width="9.33203125" style="449"/>
    <col min="3614" max="3614" width="18.33203125" style="449" customWidth="1"/>
    <col min="3615" max="3615" width="11.5" style="449" bestFit="1" customWidth="1"/>
    <col min="3616" max="3840" width="9.33203125" style="449"/>
    <col min="3841" max="3841" width="3.83203125" style="449" customWidth="1"/>
    <col min="3842" max="3842" width="21.1640625" style="449" customWidth="1"/>
    <col min="3843" max="3843" width="3.6640625" style="449" customWidth="1"/>
    <col min="3844" max="3844" width="6.83203125" style="449" customWidth="1"/>
    <col min="3845" max="3855" width="14.83203125" style="449" customWidth="1"/>
    <col min="3856" max="3856" width="18.33203125" style="449" customWidth="1"/>
    <col min="3857" max="3857" width="4.33203125" style="449" customWidth="1"/>
    <col min="3858" max="3867" width="18.33203125" style="449" customWidth="1"/>
    <col min="3868" max="3868" width="2.6640625" style="449" customWidth="1"/>
    <col min="3869" max="3869" width="9.33203125" style="449"/>
    <col min="3870" max="3870" width="18.33203125" style="449" customWidth="1"/>
    <col min="3871" max="3871" width="11.5" style="449" bestFit="1" customWidth="1"/>
    <col min="3872" max="4096" width="9.33203125" style="449"/>
    <col min="4097" max="4097" width="3.83203125" style="449" customWidth="1"/>
    <col min="4098" max="4098" width="21.1640625" style="449" customWidth="1"/>
    <col min="4099" max="4099" width="3.6640625" style="449" customWidth="1"/>
    <col min="4100" max="4100" width="6.83203125" style="449" customWidth="1"/>
    <col min="4101" max="4111" width="14.83203125" style="449" customWidth="1"/>
    <col min="4112" max="4112" width="18.33203125" style="449" customWidth="1"/>
    <col min="4113" max="4113" width="4.33203125" style="449" customWidth="1"/>
    <col min="4114" max="4123" width="18.33203125" style="449" customWidth="1"/>
    <col min="4124" max="4124" width="2.6640625" style="449" customWidth="1"/>
    <col min="4125" max="4125" width="9.33203125" style="449"/>
    <col min="4126" max="4126" width="18.33203125" style="449" customWidth="1"/>
    <col min="4127" max="4127" width="11.5" style="449" bestFit="1" customWidth="1"/>
    <col min="4128" max="4352" width="9.33203125" style="449"/>
    <col min="4353" max="4353" width="3.83203125" style="449" customWidth="1"/>
    <col min="4354" max="4354" width="21.1640625" style="449" customWidth="1"/>
    <col min="4355" max="4355" width="3.6640625" style="449" customWidth="1"/>
    <col min="4356" max="4356" width="6.83203125" style="449" customWidth="1"/>
    <col min="4357" max="4367" width="14.83203125" style="449" customWidth="1"/>
    <col min="4368" max="4368" width="18.33203125" style="449" customWidth="1"/>
    <col min="4369" max="4369" width="4.33203125" style="449" customWidth="1"/>
    <col min="4370" max="4379" width="18.33203125" style="449" customWidth="1"/>
    <col min="4380" max="4380" width="2.6640625" style="449" customWidth="1"/>
    <col min="4381" max="4381" width="9.33203125" style="449"/>
    <col min="4382" max="4382" width="18.33203125" style="449" customWidth="1"/>
    <col min="4383" max="4383" width="11.5" style="449" bestFit="1" customWidth="1"/>
    <col min="4384" max="4608" width="9.33203125" style="449"/>
    <col min="4609" max="4609" width="3.83203125" style="449" customWidth="1"/>
    <col min="4610" max="4610" width="21.1640625" style="449" customWidth="1"/>
    <col min="4611" max="4611" width="3.6640625" style="449" customWidth="1"/>
    <col min="4612" max="4612" width="6.83203125" style="449" customWidth="1"/>
    <col min="4613" max="4623" width="14.83203125" style="449" customWidth="1"/>
    <col min="4624" max="4624" width="18.33203125" style="449" customWidth="1"/>
    <col min="4625" max="4625" width="4.33203125" style="449" customWidth="1"/>
    <col min="4626" max="4635" width="18.33203125" style="449" customWidth="1"/>
    <col min="4636" max="4636" width="2.6640625" style="449" customWidth="1"/>
    <col min="4637" max="4637" width="9.33203125" style="449"/>
    <col min="4638" max="4638" width="18.33203125" style="449" customWidth="1"/>
    <col min="4639" max="4639" width="11.5" style="449" bestFit="1" customWidth="1"/>
    <col min="4640" max="4864" width="9.33203125" style="449"/>
    <col min="4865" max="4865" width="3.83203125" style="449" customWidth="1"/>
    <col min="4866" max="4866" width="21.1640625" style="449" customWidth="1"/>
    <col min="4867" max="4867" width="3.6640625" style="449" customWidth="1"/>
    <col min="4868" max="4868" width="6.83203125" style="449" customWidth="1"/>
    <col min="4869" max="4879" width="14.83203125" style="449" customWidth="1"/>
    <col min="4880" max="4880" width="18.33203125" style="449" customWidth="1"/>
    <col min="4881" max="4881" width="4.33203125" style="449" customWidth="1"/>
    <col min="4882" max="4891" width="18.33203125" style="449" customWidth="1"/>
    <col min="4892" max="4892" width="2.6640625" style="449" customWidth="1"/>
    <col min="4893" max="4893" width="9.33203125" style="449"/>
    <col min="4894" max="4894" width="18.33203125" style="449" customWidth="1"/>
    <col min="4895" max="4895" width="11.5" style="449" bestFit="1" customWidth="1"/>
    <col min="4896" max="5120" width="9.33203125" style="449"/>
    <col min="5121" max="5121" width="3.83203125" style="449" customWidth="1"/>
    <col min="5122" max="5122" width="21.1640625" style="449" customWidth="1"/>
    <col min="5123" max="5123" width="3.6640625" style="449" customWidth="1"/>
    <col min="5124" max="5124" width="6.83203125" style="449" customWidth="1"/>
    <col min="5125" max="5135" width="14.83203125" style="449" customWidth="1"/>
    <col min="5136" max="5136" width="18.33203125" style="449" customWidth="1"/>
    <col min="5137" max="5137" width="4.33203125" style="449" customWidth="1"/>
    <col min="5138" max="5147" width="18.33203125" style="449" customWidth="1"/>
    <col min="5148" max="5148" width="2.6640625" style="449" customWidth="1"/>
    <col min="5149" max="5149" width="9.33203125" style="449"/>
    <col min="5150" max="5150" width="18.33203125" style="449" customWidth="1"/>
    <col min="5151" max="5151" width="11.5" style="449" bestFit="1" customWidth="1"/>
    <col min="5152" max="5376" width="9.33203125" style="449"/>
    <col min="5377" max="5377" width="3.83203125" style="449" customWidth="1"/>
    <col min="5378" max="5378" width="21.1640625" style="449" customWidth="1"/>
    <col min="5379" max="5379" width="3.6640625" style="449" customWidth="1"/>
    <col min="5380" max="5380" width="6.83203125" style="449" customWidth="1"/>
    <col min="5381" max="5391" width="14.83203125" style="449" customWidth="1"/>
    <col min="5392" max="5392" width="18.33203125" style="449" customWidth="1"/>
    <col min="5393" max="5393" width="4.33203125" style="449" customWidth="1"/>
    <col min="5394" max="5403" width="18.33203125" style="449" customWidth="1"/>
    <col min="5404" max="5404" width="2.6640625" style="449" customWidth="1"/>
    <col min="5405" max="5405" width="9.33203125" style="449"/>
    <col min="5406" max="5406" width="18.33203125" style="449" customWidth="1"/>
    <col min="5407" max="5407" width="11.5" style="449" bestFit="1" customWidth="1"/>
    <col min="5408" max="5632" width="9.33203125" style="449"/>
    <col min="5633" max="5633" width="3.83203125" style="449" customWidth="1"/>
    <col min="5634" max="5634" width="21.1640625" style="449" customWidth="1"/>
    <col min="5635" max="5635" width="3.6640625" style="449" customWidth="1"/>
    <col min="5636" max="5636" width="6.83203125" style="449" customWidth="1"/>
    <col min="5637" max="5647" width="14.83203125" style="449" customWidth="1"/>
    <col min="5648" max="5648" width="18.33203125" style="449" customWidth="1"/>
    <col min="5649" max="5649" width="4.33203125" style="449" customWidth="1"/>
    <col min="5650" max="5659" width="18.33203125" style="449" customWidth="1"/>
    <col min="5660" max="5660" width="2.6640625" style="449" customWidth="1"/>
    <col min="5661" max="5661" width="9.33203125" style="449"/>
    <col min="5662" max="5662" width="18.33203125" style="449" customWidth="1"/>
    <col min="5663" max="5663" width="11.5" style="449" bestFit="1" customWidth="1"/>
    <col min="5664" max="5888" width="9.33203125" style="449"/>
    <col min="5889" max="5889" width="3.83203125" style="449" customWidth="1"/>
    <col min="5890" max="5890" width="21.1640625" style="449" customWidth="1"/>
    <col min="5891" max="5891" width="3.6640625" style="449" customWidth="1"/>
    <col min="5892" max="5892" width="6.83203125" style="449" customWidth="1"/>
    <col min="5893" max="5903" width="14.83203125" style="449" customWidth="1"/>
    <col min="5904" max="5904" width="18.33203125" style="449" customWidth="1"/>
    <col min="5905" max="5905" width="4.33203125" style="449" customWidth="1"/>
    <col min="5906" max="5915" width="18.33203125" style="449" customWidth="1"/>
    <col min="5916" max="5916" width="2.6640625" style="449" customWidth="1"/>
    <col min="5917" max="5917" width="9.33203125" style="449"/>
    <col min="5918" max="5918" width="18.33203125" style="449" customWidth="1"/>
    <col min="5919" max="5919" width="11.5" style="449" bestFit="1" customWidth="1"/>
    <col min="5920" max="6144" width="9.33203125" style="449"/>
    <col min="6145" max="6145" width="3.83203125" style="449" customWidth="1"/>
    <col min="6146" max="6146" width="21.1640625" style="449" customWidth="1"/>
    <col min="6147" max="6147" width="3.6640625" style="449" customWidth="1"/>
    <col min="6148" max="6148" width="6.83203125" style="449" customWidth="1"/>
    <col min="6149" max="6159" width="14.83203125" style="449" customWidth="1"/>
    <col min="6160" max="6160" width="18.33203125" style="449" customWidth="1"/>
    <col min="6161" max="6161" width="4.33203125" style="449" customWidth="1"/>
    <col min="6162" max="6171" width="18.33203125" style="449" customWidth="1"/>
    <col min="6172" max="6172" width="2.6640625" style="449" customWidth="1"/>
    <col min="6173" max="6173" width="9.33203125" style="449"/>
    <col min="6174" max="6174" width="18.33203125" style="449" customWidth="1"/>
    <col min="6175" max="6175" width="11.5" style="449" bestFit="1" customWidth="1"/>
    <col min="6176" max="6400" width="9.33203125" style="449"/>
    <col min="6401" max="6401" width="3.83203125" style="449" customWidth="1"/>
    <col min="6402" max="6402" width="21.1640625" style="449" customWidth="1"/>
    <col min="6403" max="6403" width="3.6640625" style="449" customWidth="1"/>
    <col min="6404" max="6404" width="6.83203125" style="449" customWidth="1"/>
    <col min="6405" max="6415" width="14.83203125" style="449" customWidth="1"/>
    <col min="6416" max="6416" width="18.33203125" style="449" customWidth="1"/>
    <col min="6417" max="6417" width="4.33203125" style="449" customWidth="1"/>
    <col min="6418" max="6427" width="18.33203125" style="449" customWidth="1"/>
    <col min="6428" max="6428" width="2.6640625" style="449" customWidth="1"/>
    <col min="6429" max="6429" width="9.33203125" style="449"/>
    <col min="6430" max="6430" width="18.33203125" style="449" customWidth="1"/>
    <col min="6431" max="6431" width="11.5" style="449" bestFit="1" customWidth="1"/>
    <col min="6432" max="6656" width="9.33203125" style="449"/>
    <col min="6657" max="6657" width="3.83203125" style="449" customWidth="1"/>
    <col min="6658" max="6658" width="21.1640625" style="449" customWidth="1"/>
    <col min="6659" max="6659" width="3.6640625" style="449" customWidth="1"/>
    <col min="6660" max="6660" width="6.83203125" style="449" customWidth="1"/>
    <col min="6661" max="6671" width="14.83203125" style="449" customWidth="1"/>
    <col min="6672" max="6672" width="18.33203125" style="449" customWidth="1"/>
    <col min="6673" max="6673" width="4.33203125" style="449" customWidth="1"/>
    <col min="6674" max="6683" width="18.33203125" style="449" customWidth="1"/>
    <col min="6684" max="6684" width="2.6640625" style="449" customWidth="1"/>
    <col min="6685" max="6685" width="9.33203125" style="449"/>
    <col min="6686" max="6686" width="18.33203125" style="449" customWidth="1"/>
    <col min="6687" max="6687" width="11.5" style="449" bestFit="1" customWidth="1"/>
    <col min="6688" max="6912" width="9.33203125" style="449"/>
    <col min="6913" max="6913" width="3.83203125" style="449" customWidth="1"/>
    <col min="6914" max="6914" width="21.1640625" style="449" customWidth="1"/>
    <col min="6915" max="6915" width="3.6640625" style="449" customWidth="1"/>
    <col min="6916" max="6916" width="6.83203125" style="449" customWidth="1"/>
    <col min="6917" max="6927" width="14.83203125" style="449" customWidth="1"/>
    <col min="6928" max="6928" width="18.33203125" style="449" customWidth="1"/>
    <col min="6929" max="6929" width="4.33203125" style="449" customWidth="1"/>
    <col min="6930" max="6939" width="18.33203125" style="449" customWidth="1"/>
    <col min="6940" max="6940" width="2.6640625" style="449" customWidth="1"/>
    <col min="6941" max="6941" width="9.33203125" style="449"/>
    <col min="6942" max="6942" width="18.33203125" style="449" customWidth="1"/>
    <col min="6943" max="6943" width="11.5" style="449" bestFit="1" customWidth="1"/>
    <col min="6944" max="7168" width="9.33203125" style="449"/>
    <col min="7169" max="7169" width="3.83203125" style="449" customWidth="1"/>
    <col min="7170" max="7170" width="21.1640625" style="449" customWidth="1"/>
    <col min="7171" max="7171" width="3.6640625" style="449" customWidth="1"/>
    <col min="7172" max="7172" width="6.83203125" style="449" customWidth="1"/>
    <col min="7173" max="7183" width="14.83203125" style="449" customWidth="1"/>
    <col min="7184" max="7184" width="18.33203125" style="449" customWidth="1"/>
    <col min="7185" max="7185" width="4.33203125" style="449" customWidth="1"/>
    <col min="7186" max="7195" width="18.33203125" style="449" customWidth="1"/>
    <col min="7196" max="7196" width="2.6640625" style="449" customWidth="1"/>
    <col min="7197" max="7197" width="9.33203125" style="449"/>
    <col min="7198" max="7198" width="18.33203125" style="449" customWidth="1"/>
    <col min="7199" max="7199" width="11.5" style="449" bestFit="1" customWidth="1"/>
    <col min="7200" max="7424" width="9.33203125" style="449"/>
    <col min="7425" max="7425" width="3.83203125" style="449" customWidth="1"/>
    <col min="7426" max="7426" width="21.1640625" style="449" customWidth="1"/>
    <col min="7427" max="7427" width="3.6640625" style="449" customWidth="1"/>
    <col min="7428" max="7428" width="6.83203125" style="449" customWidth="1"/>
    <col min="7429" max="7439" width="14.83203125" style="449" customWidth="1"/>
    <col min="7440" max="7440" width="18.33203125" style="449" customWidth="1"/>
    <col min="7441" max="7441" width="4.33203125" style="449" customWidth="1"/>
    <col min="7442" max="7451" width="18.33203125" style="449" customWidth="1"/>
    <col min="7452" max="7452" width="2.6640625" style="449" customWidth="1"/>
    <col min="7453" max="7453" width="9.33203125" style="449"/>
    <col min="7454" max="7454" width="18.33203125" style="449" customWidth="1"/>
    <col min="7455" max="7455" width="11.5" style="449" bestFit="1" customWidth="1"/>
    <col min="7456" max="7680" width="9.33203125" style="449"/>
    <col min="7681" max="7681" width="3.83203125" style="449" customWidth="1"/>
    <col min="7682" max="7682" width="21.1640625" style="449" customWidth="1"/>
    <col min="7683" max="7683" width="3.6640625" style="449" customWidth="1"/>
    <col min="7684" max="7684" width="6.83203125" style="449" customWidth="1"/>
    <col min="7685" max="7695" width="14.83203125" style="449" customWidth="1"/>
    <col min="7696" max="7696" width="18.33203125" style="449" customWidth="1"/>
    <col min="7697" max="7697" width="4.33203125" style="449" customWidth="1"/>
    <col min="7698" max="7707" width="18.33203125" style="449" customWidth="1"/>
    <col min="7708" max="7708" width="2.6640625" style="449" customWidth="1"/>
    <col min="7709" max="7709" width="9.33203125" style="449"/>
    <col min="7710" max="7710" width="18.33203125" style="449" customWidth="1"/>
    <col min="7711" max="7711" width="11.5" style="449" bestFit="1" customWidth="1"/>
    <col min="7712" max="7936" width="9.33203125" style="449"/>
    <col min="7937" max="7937" width="3.83203125" style="449" customWidth="1"/>
    <col min="7938" max="7938" width="21.1640625" style="449" customWidth="1"/>
    <col min="7939" max="7939" width="3.6640625" style="449" customWidth="1"/>
    <col min="7940" max="7940" width="6.83203125" style="449" customWidth="1"/>
    <col min="7941" max="7951" width="14.83203125" style="449" customWidth="1"/>
    <col min="7952" max="7952" width="18.33203125" style="449" customWidth="1"/>
    <col min="7953" max="7953" width="4.33203125" style="449" customWidth="1"/>
    <col min="7954" max="7963" width="18.33203125" style="449" customWidth="1"/>
    <col min="7964" max="7964" width="2.6640625" style="449" customWidth="1"/>
    <col min="7965" max="7965" width="9.33203125" style="449"/>
    <col min="7966" max="7966" width="18.33203125" style="449" customWidth="1"/>
    <col min="7967" max="7967" width="11.5" style="449" bestFit="1" customWidth="1"/>
    <col min="7968" max="8192" width="9.33203125" style="449"/>
    <col min="8193" max="8193" width="3.83203125" style="449" customWidth="1"/>
    <col min="8194" max="8194" width="21.1640625" style="449" customWidth="1"/>
    <col min="8195" max="8195" width="3.6640625" style="449" customWidth="1"/>
    <col min="8196" max="8196" width="6.83203125" style="449" customWidth="1"/>
    <col min="8197" max="8207" width="14.83203125" style="449" customWidth="1"/>
    <col min="8208" max="8208" width="18.33203125" style="449" customWidth="1"/>
    <col min="8209" max="8209" width="4.33203125" style="449" customWidth="1"/>
    <col min="8210" max="8219" width="18.33203125" style="449" customWidth="1"/>
    <col min="8220" max="8220" width="2.6640625" style="449" customWidth="1"/>
    <col min="8221" max="8221" width="9.33203125" style="449"/>
    <col min="8222" max="8222" width="18.33203125" style="449" customWidth="1"/>
    <col min="8223" max="8223" width="11.5" style="449" bestFit="1" customWidth="1"/>
    <col min="8224" max="8448" width="9.33203125" style="449"/>
    <col min="8449" max="8449" width="3.83203125" style="449" customWidth="1"/>
    <col min="8450" max="8450" width="21.1640625" style="449" customWidth="1"/>
    <col min="8451" max="8451" width="3.6640625" style="449" customWidth="1"/>
    <col min="8452" max="8452" width="6.83203125" style="449" customWidth="1"/>
    <col min="8453" max="8463" width="14.83203125" style="449" customWidth="1"/>
    <col min="8464" max="8464" width="18.33203125" style="449" customWidth="1"/>
    <col min="8465" max="8465" width="4.33203125" style="449" customWidth="1"/>
    <col min="8466" max="8475" width="18.33203125" style="449" customWidth="1"/>
    <col min="8476" max="8476" width="2.6640625" style="449" customWidth="1"/>
    <col min="8477" max="8477" width="9.33203125" style="449"/>
    <col min="8478" max="8478" width="18.33203125" style="449" customWidth="1"/>
    <col min="8479" max="8479" width="11.5" style="449" bestFit="1" customWidth="1"/>
    <col min="8480" max="8704" width="9.33203125" style="449"/>
    <col min="8705" max="8705" width="3.83203125" style="449" customWidth="1"/>
    <col min="8706" max="8706" width="21.1640625" style="449" customWidth="1"/>
    <col min="8707" max="8707" width="3.6640625" style="449" customWidth="1"/>
    <col min="8708" max="8708" width="6.83203125" style="449" customWidth="1"/>
    <col min="8709" max="8719" width="14.83203125" style="449" customWidth="1"/>
    <col min="8720" max="8720" width="18.33203125" style="449" customWidth="1"/>
    <col min="8721" max="8721" width="4.33203125" style="449" customWidth="1"/>
    <col min="8722" max="8731" width="18.33203125" style="449" customWidth="1"/>
    <col min="8732" max="8732" width="2.6640625" style="449" customWidth="1"/>
    <col min="8733" max="8733" width="9.33203125" style="449"/>
    <col min="8734" max="8734" width="18.33203125" style="449" customWidth="1"/>
    <col min="8735" max="8735" width="11.5" style="449" bestFit="1" customWidth="1"/>
    <col min="8736" max="8960" width="9.33203125" style="449"/>
    <col min="8961" max="8961" width="3.83203125" style="449" customWidth="1"/>
    <col min="8962" max="8962" width="21.1640625" style="449" customWidth="1"/>
    <col min="8963" max="8963" width="3.6640625" style="449" customWidth="1"/>
    <col min="8964" max="8964" width="6.83203125" style="449" customWidth="1"/>
    <col min="8965" max="8975" width="14.83203125" style="449" customWidth="1"/>
    <col min="8976" max="8976" width="18.33203125" style="449" customWidth="1"/>
    <col min="8977" max="8977" width="4.33203125" style="449" customWidth="1"/>
    <col min="8978" max="8987" width="18.33203125" style="449" customWidth="1"/>
    <col min="8988" max="8988" width="2.6640625" style="449" customWidth="1"/>
    <col min="8989" max="8989" width="9.33203125" style="449"/>
    <col min="8990" max="8990" width="18.33203125" style="449" customWidth="1"/>
    <col min="8991" max="8991" width="11.5" style="449" bestFit="1" customWidth="1"/>
    <col min="8992" max="9216" width="9.33203125" style="449"/>
    <col min="9217" max="9217" width="3.83203125" style="449" customWidth="1"/>
    <col min="9218" max="9218" width="21.1640625" style="449" customWidth="1"/>
    <col min="9219" max="9219" width="3.6640625" style="449" customWidth="1"/>
    <col min="9220" max="9220" width="6.83203125" style="449" customWidth="1"/>
    <col min="9221" max="9231" width="14.83203125" style="449" customWidth="1"/>
    <col min="9232" max="9232" width="18.33203125" style="449" customWidth="1"/>
    <col min="9233" max="9233" width="4.33203125" style="449" customWidth="1"/>
    <col min="9234" max="9243" width="18.33203125" style="449" customWidth="1"/>
    <col min="9244" max="9244" width="2.6640625" style="449" customWidth="1"/>
    <col min="9245" max="9245" width="9.33203125" style="449"/>
    <col min="9246" max="9246" width="18.33203125" style="449" customWidth="1"/>
    <col min="9247" max="9247" width="11.5" style="449" bestFit="1" customWidth="1"/>
    <col min="9248" max="9472" width="9.33203125" style="449"/>
    <col min="9473" max="9473" width="3.83203125" style="449" customWidth="1"/>
    <col min="9474" max="9474" width="21.1640625" style="449" customWidth="1"/>
    <col min="9475" max="9475" width="3.6640625" style="449" customWidth="1"/>
    <col min="9476" max="9476" width="6.83203125" style="449" customWidth="1"/>
    <col min="9477" max="9487" width="14.83203125" style="449" customWidth="1"/>
    <col min="9488" max="9488" width="18.33203125" style="449" customWidth="1"/>
    <col min="9489" max="9489" width="4.33203125" style="449" customWidth="1"/>
    <col min="9490" max="9499" width="18.33203125" style="449" customWidth="1"/>
    <col min="9500" max="9500" width="2.6640625" style="449" customWidth="1"/>
    <col min="9501" max="9501" width="9.33203125" style="449"/>
    <col min="9502" max="9502" width="18.33203125" style="449" customWidth="1"/>
    <col min="9503" max="9503" width="11.5" style="449" bestFit="1" customWidth="1"/>
    <col min="9504" max="9728" width="9.33203125" style="449"/>
    <col min="9729" max="9729" width="3.83203125" style="449" customWidth="1"/>
    <col min="9730" max="9730" width="21.1640625" style="449" customWidth="1"/>
    <col min="9731" max="9731" width="3.6640625" style="449" customWidth="1"/>
    <col min="9732" max="9732" width="6.83203125" style="449" customWidth="1"/>
    <col min="9733" max="9743" width="14.83203125" style="449" customWidth="1"/>
    <col min="9744" max="9744" width="18.33203125" style="449" customWidth="1"/>
    <col min="9745" max="9745" width="4.33203125" style="449" customWidth="1"/>
    <col min="9746" max="9755" width="18.33203125" style="449" customWidth="1"/>
    <col min="9756" max="9756" width="2.6640625" style="449" customWidth="1"/>
    <col min="9757" max="9757" width="9.33203125" style="449"/>
    <col min="9758" max="9758" width="18.33203125" style="449" customWidth="1"/>
    <col min="9759" max="9759" width="11.5" style="449" bestFit="1" customWidth="1"/>
    <col min="9760" max="9984" width="9.33203125" style="449"/>
    <col min="9985" max="9985" width="3.83203125" style="449" customWidth="1"/>
    <col min="9986" max="9986" width="21.1640625" style="449" customWidth="1"/>
    <col min="9987" max="9987" width="3.6640625" style="449" customWidth="1"/>
    <col min="9988" max="9988" width="6.83203125" style="449" customWidth="1"/>
    <col min="9989" max="9999" width="14.83203125" style="449" customWidth="1"/>
    <col min="10000" max="10000" width="18.33203125" style="449" customWidth="1"/>
    <col min="10001" max="10001" width="4.33203125" style="449" customWidth="1"/>
    <col min="10002" max="10011" width="18.33203125" style="449" customWidth="1"/>
    <col min="10012" max="10012" width="2.6640625" style="449" customWidth="1"/>
    <col min="10013" max="10013" width="9.33203125" style="449"/>
    <col min="10014" max="10014" width="18.33203125" style="449" customWidth="1"/>
    <col min="10015" max="10015" width="11.5" style="449" bestFit="1" customWidth="1"/>
    <col min="10016" max="10240" width="9.33203125" style="449"/>
    <col min="10241" max="10241" width="3.83203125" style="449" customWidth="1"/>
    <col min="10242" max="10242" width="21.1640625" style="449" customWidth="1"/>
    <col min="10243" max="10243" width="3.6640625" style="449" customWidth="1"/>
    <col min="10244" max="10244" width="6.83203125" style="449" customWidth="1"/>
    <col min="10245" max="10255" width="14.83203125" style="449" customWidth="1"/>
    <col min="10256" max="10256" width="18.33203125" style="449" customWidth="1"/>
    <col min="10257" max="10257" width="4.33203125" style="449" customWidth="1"/>
    <col min="10258" max="10267" width="18.33203125" style="449" customWidth="1"/>
    <col min="10268" max="10268" width="2.6640625" style="449" customWidth="1"/>
    <col min="10269" max="10269" width="9.33203125" style="449"/>
    <col min="10270" max="10270" width="18.33203125" style="449" customWidth="1"/>
    <col min="10271" max="10271" width="11.5" style="449" bestFit="1" customWidth="1"/>
    <col min="10272" max="10496" width="9.33203125" style="449"/>
    <col min="10497" max="10497" width="3.83203125" style="449" customWidth="1"/>
    <col min="10498" max="10498" width="21.1640625" style="449" customWidth="1"/>
    <col min="10499" max="10499" width="3.6640625" style="449" customWidth="1"/>
    <col min="10500" max="10500" width="6.83203125" style="449" customWidth="1"/>
    <col min="10501" max="10511" width="14.83203125" style="449" customWidth="1"/>
    <col min="10512" max="10512" width="18.33203125" style="449" customWidth="1"/>
    <col min="10513" max="10513" width="4.33203125" style="449" customWidth="1"/>
    <col min="10514" max="10523" width="18.33203125" style="449" customWidth="1"/>
    <col min="10524" max="10524" width="2.6640625" style="449" customWidth="1"/>
    <col min="10525" max="10525" width="9.33203125" style="449"/>
    <col min="10526" max="10526" width="18.33203125" style="449" customWidth="1"/>
    <col min="10527" max="10527" width="11.5" style="449" bestFit="1" customWidth="1"/>
    <col min="10528" max="10752" width="9.33203125" style="449"/>
    <col min="10753" max="10753" width="3.83203125" style="449" customWidth="1"/>
    <col min="10754" max="10754" width="21.1640625" style="449" customWidth="1"/>
    <col min="10755" max="10755" width="3.6640625" style="449" customWidth="1"/>
    <col min="10756" max="10756" width="6.83203125" style="449" customWidth="1"/>
    <col min="10757" max="10767" width="14.83203125" style="449" customWidth="1"/>
    <col min="10768" max="10768" width="18.33203125" style="449" customWidth="1"/>
    <col min="10769" max="10769" width="4.33203125" style="449" customWidth="1"/>
    <col min="10770" max="10779" width="18.33203125" style="449" customWidth="1"/>
    <col min="10780" max="10780" width="2.6640625" style="449" customWidth="1"/>
    <col min="10781" max="10781" width="9.33203125" style="449"/>
    <col min="10782" max="10782" width="18.33203125" style="449" customWidth="1"/>
    <col min="10783" max="10783" width="11.5" style="449" bestFit="1" customWidth="1"/>
    <col min="10784" max="11008" width="9.33203125" style="449"/>
    <col min="11009" max="11009" width="3.83203125" style="449" customWidth="1"/>
    <col min="11010" max="11010" width="21.1640625" style="449" customWidth="1"/>
    <col min="11011" max="11011" width="3.6640625" style="449" customWidth="1"/>
    <col min="11012" max="11012" width="6.83203125" style="449" customWidth="1"/>
    <col min="11013" max="11023" width="14.83203125" style="449" customWidth="1"/>
    <col min="11024" max="11024" width="18.33203125" style="449" customWidth="1"/>
    <col min="11025" max="11025" width="4.33203125" style="449" customWidth="1"/>
    <col min="11026" max="11035" width="18.33203125" style="449" customWidth="1"/>
    <col min="11036" max="11036" width="2.6640625" style="449" customWidth="1"/>
    <col min="11037" max="11037" width="9.33203125" style="449"/>
    <col min="11038" max="11038" width="18.33203125" style="449" customWidth="1"/>
    <col min="11039" max="11039" width="11.5" style="449" bestFit="1" customWidth="1"/>
    <col min="11040" max="11264" width="9.33203125" style="449"/>
    <col min="11265" max="11265" width="3.83203125" style="449" customWidth="1"/>
    <col min="11266" max="11266" width="21.1640625" style="449" customWidth="1"/>
    <col min="11267" max="11267" width="3.6640625" style="449" customWidth="1"/>
    <col min="11268" max="11268" width="6.83203125" style="449" customWidth="1"/>
    <col min="11269" max="11279" width="14.83203125" style="449" customWidth="1"/>
    <col min="11280" max="11280" width="18.33203125" style="449" customWidth="1"/>
    <col min="11281" max="11281" width="4.33203125" style="449" customWidth="1"/>
    <col min="11282" max="11291" width="18.33203125" style="449" customWidth="1"/>
    <col min="11292" max="11292" width="2.6640625" style="449" customWidth="1"/>
    <col min="11293" max="11293" width="9.33203125" style="449"/>
    <col min="11294" max="11294" width="18.33203125" style="449" customWidth="1"/>
    <col min="11295" max="11295" width="11.5" style="449" bestFit="1" customWidth="1"/>
    <col min="11296" max="11520" width="9.33203125" style="449"/>
    <col min="11521" max="11521" width="3.83203125" style="449" customWidth="1"/>
    <col min="11522" max="11522" width="21.1640625" style="449" customWidth="1"/>
    <col min="11523" max="11523" width="3.6640625" style="449" customWidth="1"/>
    <col min="11524" max="11524" width="6.83203125" style="449" customWidth="1"/>
    <col min="11525" max="11535" width="14.83203125" style="449" customWidth="1"/>
    <col min="11536" max="11536" width="18.33203125" style="449" customWidth="1"/>
    <col min="11537" max="11537" width="4.33203125" style="449" customWidth="1"/>
    <col min="11538" max="11547" width="18.33203125" style="449" customWidth="1"/>
    <col min="11548" max="11548" width="2.6640625" style="449" customWidth="1"/>
    <col min="11549" max="11549" width="9.33203125" style="449"/>
    <col min="11550" max="11550" width="18.33203125" style="449" customWidth="1"/>
    <col min="11551" max="11551" width="11.5" style="449" bestFit="1" customWidth="1"/>
    <col min="11552" max="11776" width="9.33203125" style="449"/>
    <col min="11777" max="11777" width="3.83203125" style="449" customWidth="1"/>
    <col min="11778" max="11778" width="21.1640625" style="449" customWidth="1"/>
    <col min="11779" max="11779" width="3.6640625" style="449" customWidth="1"/>
    <col min="11780" max="11780" width="6.83203125" style="449" customWidth="1"/>
    <col min="11781" max="11791" width="14.83203125" style="449" customWidth="1"/>
    <col min="11792" max="11792" width="18.33203125" style="449" customWidth="1"/>
    <col min="11793" max="11793" width="4.33203125" style="449" customWidth="1"/>
    <col min="11794" max="11803" width="18.33203125" style="449" customWidth="1"/>
    <col min="11804" max="11804" width="2.6640625" style="449" customWidth="1"/>
    <col min="11805" max="11805" width="9.33203125" style="449"/>
    <col min="11806" max="11806" width="18.33203125" style="449" customWidth="1"/>
    <col min="11807" max="11807" width="11.5" style="449" bestFit="1" customWidth="1"/>
    <col min="11808" max="12032" width="9.33203125" style="449"/>
    <col min="12033" max="12033" width="3.83203125" style="449" customWidth="1"/>
    <col min="12034" max="12034" width="21.1640625" style="449" customWidth="1"/>
    <col min="12035" max="12035" width="3.6640625" style="449" customWidth="1"/>
    <col min="12036" max="12036" width="6.83203125" style="449" customWidth="1"/>
    <col min="12037" max="12047" width="14.83203125" style="449" customWidth="1"/>
    <col min="12048" max="12048" width="18.33203125" style="449" customWidth="1"/>
    <col min="12049" max="12049" width="4.33203125" style="449" customWidth="1"/>
    <col min="12050" max="12059" width="18.33203125" style="449" customWidth="1"/>
    <col min="12060" max="12060" width="2.6640625" style="449" customWidth="1"/>
    <col min="12061" max="12061" width="9.33203125" style="449"/>
    <col min="12062" max="12062" width="18.33203125" style="449" customWidth="1"/>
    <col min="12063" max="12063" width="11.5" style="449" bestFit="1" customWidth="1"/>
    <col min="12064" max="12288" width="9.33203125" style="449"/>
    <col min="12289" max="12289" width="3.83203125" style="449" customWidth="1"/>
    <col min="12290" max="12290" width="21.1640625" style="449" customWidth="1"/>
    <col min="12291" max="12291" width="3.6640625" style="449" customWidth="1"/>
    <col min="12292" max="12292" width="6.83203125" style="449" customWidth="1"/>
    <col min="12293" max="12303" width="14.83203125" style="449" customWidth="1"/>
    <col min="12304" max="12304" width="18.33203125" style="449" customWidth="1"/>
    <col min="12305" max="12305" width="4.33203125" style="449" customWidth="1"/>
    <col min="12306" max="12315" width="18.33203125" style="449" customWidth="1"/>
    <col min="12316" max="12316" width="2.6640625" style="449" customWidth="1"/>
    <col min="12317" max="12317" width="9.33203125" style="449"/>
    <col min="12318" max="12318" width="18.33203125" style="449" customWidth="1"/>
    <col min="12319" max="12319" width="11.5" style="449" bestFit="1" customWidth="1"/>
    <col min="12320" max="12544" width="9.33203125" style="449"/>
    <col min="12545" max="12545" width="3.83203125" style="449" customWidth="1"/>
    <col min="12546" max="12546" width="21.1640625" style="449" customWidth="1"/>
    <col min="12547" max="12547" width="3.6640625" style="449" customWidth="1"/>
    <col min="12548" max="12548" width="6.83203125" style="449" customWidth="1"/>
    <col min="12549" max="12559" width="14.83203125" style="449" customWidth="1"/>
    <col min="12560" max="12560" width="18.33203125" style="449" customWidth="1"/>
    <col min="12561" max="12561" width="4.33203125" style="449" customWidth="1"/>
    <col min="12562" max="12571" width="18.33203125" style="449" customWidth="1"/>
    <col min="12572" max="12572" width="2.6640625" style="449" customWidth="1"/>
    <col min="12573" max="12573" width="9.33203125" style="449"/>
    <col min="12574" max="12574" width="18.33203125" style="449" customWidth="1"/>
    <col min="12575" max="12575" width="11.5" style="449" bestFit="1" customWidth="1"/>
    <col min="12576" max="12800" width="9.33203125" style="449"/>
    <col min="12801" max="12801" width="3.83203125" style="449" customWidth="1"/>
    <col min="12802" max="12802" width="21.1640625" style="449" customWidth="1"/>
    <col min="12803" max="12803" width="3.6640625" style="449" customWidth="1"/>
    <col min="12804" max="12804" width="6.83203125" style="449" customWidth="1"/>
    <col min="12805" max="12815" width="14.83203125" style="449" customWidth="1"/>
    <col min="12816" max="12816" width="18.33203125" style="449" customWidth="1"/>
    <col min="12817" max="12817" width="4.33203125" style="449" customWidth="1"/>
    <col min="12818" max="12827" width="18.33203125" style="449" customWidth="1"/>
    <col min="12828" max="12828" width="2.6640625" style="449" customWidth="1"/>
    <col min="12829" max="12829" width="9.33203125" style="449"/>
    <col min="12830" max="12830" width="18.33203125" style="449" customWidth="1"/>
    <col min="12831" max="12831" width="11.5" style="449" bestFit="1" customWidth="1"/>
    <col min="12832" max="13056" width="9.33203125" style="449"/>
    <col min="13057" max="13057" width="3.83203125" style="449" customWidth="1"/>
    <col min="13058" max="13058" width="21.1640625" style="449" customWidth="1"/>
    <col min="13059" max="13059" width="3.6640625" style="449" customWidth="1"/>
    <col min="13060" max="13060" width="6.83203125" style="449" customWidth="1"/>
    <col min="13061" max="13071" width="14.83203125" style="449" customWidth="1"/>
    <col min="13072" max="13072" width="18.33203125" style="449" customWidth="1"/>
    <col min="13073" max="13073" width="4.33203125" style="449" customWidth="1"/>
    <col min="13074" max="13083" width="18.33203125" style="449" customWidth="1"/>
    <col min="13084" max="13084" width="2.6640625" style="449" customWidth="1"/>
    <col min="13085" max="13085" width="9.33203125" style="449"/>
    <col min="13086" max="13086" width="18.33203125" style="449" customWidth="1"/>
    <col min="13087" max="13087" width="11.5" style="449" bestFit="1" customWidth="1"/>
    <col min="13088" max="13312" width="9.33203125" style="449"/>
    <col min="13313" max="13313" width="3.83203125" style="449" customWidth="1"/>
    <col min="13314" max="13314" width="21.1640625" style="449" customWidth="1"/>
    <col min="13315" max="13315" width="3.6640625" style="449" customWidth="1"/>
    <col min="13316" max="13316" width="6.83203125" style="449" customWidth="1"/>
    <col min="13317" max="13327" width="14.83203125" style="449" customWidth="1"/>
    <col min="13328" max="13328" width="18.33203125" style="449" customWidth="1"/>
    <col min="13329" max="13329" width="4.33203125" style="449" customWidth="1"/>
    <col min="13330" max="13339" width="18.33203125" style="449" customWidth="1"/>
    <col min="13340" max="13340" width="2.6640625" style="449" customWidth="1"/>
    <col min="13341" max="13341" width="9.33203125" style="449"/>
    <col min="13342" max="13342" width="18.33203125" style="449" customWidth="1"/>
    <col min="13343" max="13343" width="11.5" style="449" bestFit="1" customWidth="1"/>
    <col min="13344" max="13568" width="9.33203125" style="449"/>
    <col min="13569" max="13569" width="3.83203125" style="449" customWidth="1"/>
    <col min="13570" max="13570" width="21.1640625" style="449" customWidth="1"/>
    <col min="13571" max="13571" width="3.6640625" style="449" customWidth="1"/>
    <col min="13572" max="13572" width="6.83203125" style="449" customWidth="1"/>
    <col min="13573" max="13583" width="14.83203125" style="449" customWidth="1"/>
    <col min="13584" max="13584" width="18.33203125" style="449" customWidth="1"/>
    <col min="13585" max="13585" width="4.33203125" style="449" customWidth="1"/>
    <col min="13586" max="13595" width="18.33203125" style="449" customWidth="1"/>
    <col min="13596" max="13596" width="2.6640625" style="449" customWidth="1"/>
    <col min="13597" max="13597" width="9.33203125" style="449"/>
    <col min="13598" max="13598" width="18.33203125" style="449" customWidth="1"/>
    <col min="13599" max="13599" width="11.5" style="449" bestFit="1" customWidth="1"/>
    <col min="13600" max="13824" width="9.33203125" style="449"/>
    <col min="13825" max="13825" width="3.83203125" style="449" customWidth="1"/>
    <col min="13826" max="13826" width="21.1640625" style="449" customWidth="1"/>
    <col min="13827" max="13827" width="3.6640625" style="449" customWidth="1"/>
    <col min="13828" max="13828" width="6.83203125" style="449" customWidth="1"/>
    <col min="13829" max="13839" width="14.83203125" style="449" customWidth="1"/>
    <col min="13840" max="13840" width="18.33203125" style="449" customWidth="1"/>
    <col min="13841" max="13841" width="4.33203125" style="449" customWidth="1"/>
    <col min="13842" max="13851" width="18.33203125" style="449" customWidth="1"/>
    <col min="13852" max="13852" width="2.6640625" style="449" customWidth="1"/>
    <col min="13853" max="13853" width="9.33203125" style="449"/>
    <col min="13854" max="13854" width="18.33203125" style="449" customWidth="1"/>
    <col min="13855" max="13855" width="11.5" style="449" bestFit="1" customWidth="1"/>
    <col min="13856" max="14080" width="9.33203125" style="449"/>
    <col min="14081" max="14081" width="3.83203125" style="449" customWidth="1"/>
    <col min="14082" max="14082" width="21.1640625" style="449" customWidth="1"/>
    <col min="14083" max="14083" width="3.6640625" style="449" customWidth="1"/>
    <col min="14084" max="14084" width="6.83203125" style="449" customWidth="1"/>
    <col min="14085" max="14095" width="14.83203125" style="449" customWidth="1"/>
    <col min="14096" max="14096" width="18.33203125" style="449" customWidth="1"/>
    <col min="14097" max="14097" width="4.33203125" style="449" customWidth="1"/>
    <col min="14098" max="14107" width="18.33203125" style="449" customWidth="1"/>
    <col min="14108" max="14108" width="2.6640625" style="449" customWidth="1"/>
    <col min="14109" max="14109" width="9.33203125" style="449"/>
    <col min="14110" max="14110" width="18.33203125" style="449" customWidth="1"/>
    <col min="14111" max="14111" width="11.5" style="449" bestFit="1" customWidth="1"/>
    <col min="14112" max="14336" width="9.33203125" style="449"/>
    <col min="14337" max="14337" width="3.83203125" style="449" customWidth="1"/>
    <col min="14338" max="14338" width="21.1640625" style="449" customWidth="1"/>
    <col min="14339" max="14339" width="3.6640625" style="449" customWidth="1"/>
    <col min="14340" max="14340" width="6.83203125" style="449" customWidth="1"/>
    <col min="14341" max="14351" width="14.83203125" style="449" customWidth="1"/>
    <col min="14352" max="14352" width="18.33203125" style="449" customWidth="1"/>
    <col min="14353" max="14353" width="4.33203125" style="449" customWidth="1"/>
    <col min="14354" max="14363" width="18.33203125" style="449" customWidth="1"/>
    <col min="14364" max="14364" width="2.6640625" style="449" customWidth="1"/>
    <col min="14365" max="14365" width="9.33203125" style="449"/>
    <col min="14366" max="14366" width="18.33203125" style="449" customWidth="1"/>
    <col min="14367" max="14367" width="11.5" style="449" bestFit="1" customWidth="1"/>
    <col min="14368" max="14592" width="9.33203125" style="449"/>
    <col min="14593" max="14593" width="3.83203125" style="449" customWidth="1"/>
    <col min="14594" max="14594" width="21.1640625" style="449" customWidth="1"/>
    <col min="14595" max="14595" width="3.6640625" style="449" customWidth="1"/>
    <col min="14596" max="14596" width="6.83203125" style="449" customWidth="1"/>
    <col min="14597" max="14607" width="14.83203125" style="449" customWidth="1"/>
    <col min="14608" max="14608" width="18.33203125" style="449" customWidth="1"/>
    <col min="14609" max="14609" width="4.33203125" style="449" customWidth="1"/>
    <col min="14610" max="14619" width="18.33203125" style="449" customWidth="1"/>
    <col min="14620" max="14620" width="2.6640625" style="449" customWidth="1"/>
    <col min="14621" max="14621" width="9.33203125" style="449"/>
    <col min="14622" max="14622" width="18.33203125" style="449" customWidth="1"/>
    <col min="14623" max="14623" width="11.5" style="449" bestFit="1" customWidth="1"/>
    <col min="14624" max="14848" width="9.33203125" style="449"/>
    <col min="14849" max="14849" width="3.83203125" style="449" customWidth="1"/>
    <col min="14850" max="14850" width="21.1640625" style="449" customWidth="1"/>
    <col min="14851" max="14851" width="3.6640625" style="449" customWidth="1"/>
    <col min="14852" max="14852" width="6.83203125" style="449" customWidth="1"/>
    <col min="14853" max="14863" width="14.83203125" style="449" customWidth="1"/>
    <col min="14864" max="14864" width="18.33203125" style="449" customWidth="1"/>
    <col min="14865" max="14865" width="4.33203125" style="449" customWidth="1"/>
    <col min="14866" max="14875" width="18.33203125" style="449" customWidth="1"/>
    <col min="14876" max="14876" width="2.6640625" style="449" customWidth="1"/>
    <col min="14877" max="14877" width="9.33203125" style="449"/>
    <col min="14878" max="14878" width="18.33203125" style="449" customWidth="1"/>
    <col min="14879" max="14879" width="11.5" style="449" bestFit="1" customWidth="1"/>
    <col min="14880" max="15104" width="9.33203125" style="449"/>
    <col min="15105" max="15105" width="3.83203125" style="449" customWidth="1"/>
    <col min="15106" max="15106" width="21.1640625" style="449" customWidth="1"/>
    <col min="15107" max="15107" width="3.6640625" style="449" customWidth="1"/>
    <col min="15108" max="15108" width="6.83203125" style="449" customWidth="1"/>
    <col min="15109" max="15119" width="14.83203125" style="449" customWidth="1"/>
    <col min="15120" max="15120" width="18.33203125" style="449" customWidth="1"/>
    <col min="15121" max="15121" width="4.33203125" style="449" customWidth="1"/>
    <col min="15122" max="15131" width="18.33203125" style="449" customWidth="1"/>
    <col min="15132" max="15132" width="2.6640625" style="449" customWidth="1"/>
    <col min="15133" max="15133" width="9.33203125" style="449"/>
    <col min="15134" max="15134" width="18.33203125" style="449" customWidth="1"/>
    <col min="15135" max="15135" width="11.5" style="449" bestFit="1" customWidth="1"/>
    <col min="15136" max="15360" width="9.33203125" style="449"/>
    <col min="15361" max="15361" width="3.83203125" style="449" customWidth="1"/>
    <col min="15362" max="15362" width="21.1640625" style="449" customWidth="1"/>
    <col min="15363" max="15363" width="3.6640625" style="449" customWidth="1"/>
    <col min="15364" max="15364" width="6.83203125" style="449" customWidth="1"/>
    <col min="15365" max="15375" width="14.83203125" style="449" customWidth="1"/>
    <col min="15376" max="15376" width="18.33203125" style="449" customWidth="1"/>
    <col min="15377" max="15377" width="4.33203125" style="449" customWidth="1"/>
    <col min="15378" max="15387" width="18.33203125" style="449" customWidth="1"/>
    <col min="15388" max="15388" width="2.6640625" style="449" customWidth="1"/>
    <col min="15389" max="15389" width="9.33203125" style="449"/>
    <col min="15390" max="15390" width="18.33203125" style="449" customWidth="1"/>
    <col min="15391" max="15391" width="11.5" style="449" bestFit="1" customWidth="1"/>
    <col min="15392" max="15616" width="9.33203125" style="449"/>
    <col min="15617" max="15617" width="3.83203125" style="449" customWidth="1"/>
    <col min="15618" max="15618" width="21.1640625" style="449" customWidth="1"/>
    <col min="15619" max="15619" width="3.6640625" style="449" customWidth="1"/>
    <col min="15620" max="15620" width="6.83203125" style="449" customWidth="1"/>
    <col min="15621" max="15631" width="14.83203125" style="449" customWidth="1"/>
    <col min="15632" max="15632" width="18.33203125" style="449" customWidth="1"/>
    <col min="15633" max="15633" width="4.33203125" style="449" customWidth="1"/>
    <col min="15634" max="15643" width="18.33203125" style="449" customWidth="1"/>
    <col min="15644" max="15644" width="2.6640625" style="449" customWidth="1"/>
    <col min="15645" max="15645" width="9.33203125" style="449"/>
    <col min="15646" max="15646" width="18.33203125" style="449" customWidth="1"/>
    <col min="15647" max="15647" width="11.5" style="449" bestFit="1" customWidth="1"/>
    <col min="15648" max="15872" width="9.33203125" style="449"/>
    <col min="15873" max="15873" width="3.83203125" style="449" customWidth="1"/>
    <col min="15874" max="15874" width="21.1640625" style="449" customWidth="1"/>
    <col min="15875" max="15875" width="3.6640625" style="449" customWidth="1"/>
    <col min="15876" max="15876" width="6.83203125" style="449" customWidth="1"/>
    <col min="15877" max="15887" width="14.83203125" style="449" customWidth="1"/>
    <col min="15888" max="15888" width="18.33203125" style="449" customWidth="1"/>
    <col min="15889" max="15889" width="4.33203125" style="449" customWidth="1"/>
    <col min="15890" max="15899" width="18.33203125" style="449" customWidth="1"/>
    <col min="15900" max="15900" width="2.6640625" style="449" customWidth="1"/>
    <col min="15901" max="15901" width="9.33203125" style="449"/>
    <col min="15902" max="15902" width="18.33203125" style="449" customWidth="1"/>
    <col min="15903" max="15903" width="11.5" style="449" bestFit="1" customWidth="1"/>
    <col min="15904" max="16128" width="9.33203125" style="449"/>
    <col min="16129" max="16129" width="3.83203125" style="449" customWidth="1"/>
    <col min="16130" max="16130" width="21.1640625" style="449" customWidth="1"/>
    <col min="16131" max="16131" width="3.6640625" style="449" customWidth="1"/>
    <col min="16132" max="16132" width="6.83203125" style="449" customWidth="1"/>
    <col min="16133" max="16143" width="14.83203125" style="449" customWidth="1"/>
    <col min="16144" max="16144" width="18.33203125" style="449" customWidth="1"/>
    <col min="16145" max="16145" width="4.33203125" style="449" customWidth="1"/>
    <col min="16146" max="16155" width="18.33203125" style="449" customWidth="1"/>
    <col min="16156" max="16156" width="2.6640625" style="449" customWidth="1"/>
    <col min="16157" max="16157" width="9.33203125" style="449"/>
    <col min="16158" max="16158" width="18.33203125" style="449" customWidth="1"/>
    <col min="16159" max="16159" width="11.5" style="449" bestFit="1" customWidth="1"/>
    <col min="16160" max="16384" width="9.33203125" style="449"/>
  </cols>
  <sheetData>
    <row r="1" spans="1:37" s="767" customFormat="1" ht="39" customHeight="1"/>
    <row r="2" spans="1:37" s="769" customFormat="1" ht="30" customHeight="1">
      <c r="A2" s="768"/>
      <c r="C2" s="770"/>
      <c r="D2" s="771"/>
      <c r="E2" s="771"/>
      <c r="F2" s="771"/>
      <c r="G2" s="771"/>
      <c r="H2" s="771"/>
    </row>
    <row r="3" spans="1:37" s="772" customFormat="1" ht="45" customHeight="1">
      <c r="B3" s="773"/>
      <c r="C3" s="773"/>
      <c r="D3" s="774"/>
      <c r="E3" s="774"/>
      <c r="F3" s="774"/>
      <c r="G3" s="774"/>
      <c r="H3" s="774"/>
      <c r="I3" s="775"/>
    </row>
    <row r="4" spans="1:37">
      <c r="A4" s="704"/>
      <c r="B4" s="704"/>
      <c r="C4" s="704"/>
      <c r="D4" s="704"/>
      <c r="E4" s="704"/>
      <c r="F4" s="704"/>
      <c r="G4" s="704"/>
      <c r="H4" s="704"/>
      <c r="I4" s="704"/>
      <c r="J4" s="704"/>
      <c r="K4" s="704"/>
      <c r="L4" s="704"/>
      <c r="M4" s="704"/>
      <c r="N4" s="704"/>
      <c r="O4" s="704"/>
      <c r="P4" s="704"/>
      <c r="Q4" s="704"/>
      <c r="R4" s="704"/>
      <c r="S4" s="704"/>
      <c r="T4" s="704"/>
      <c r="U4" s="704"/>
      <c r="V4" s="704"/>
      <c r="W4" s="704"/>
      <c r="X4" s="704"/>
      <c r="Y4" s="704"/>
      <c r="Z4" s="704"/>
      <c r="AA4" s="704"/>
      <c r="AB4" s="704"/>
      <c r="AC4" s="704"/>
      <c r="AD4" s="704"/>
      <c r="AE4" s="704"/>
      <c r="AF4" s="704"/>
      <c r="AG4" s="723"/>
      <c r="AH4" s="723"/>
      <c r="AI4" s="723"/>
      <c r="AJ4" s="723"/>
      <c r="AK4" s="723"/>
    </row>
    <row r="5" spans="1:37">
      <c r="A5" s="704"/>
      <c r="B5" s="704"/>
      <c r="C5" s="704"/>
      <c r="D5" s="704"/>
      <c r="E5" s="704"/>
      <c r="F5" s="704"/>
      <c r="G5" s="704"/>
      <c r="H5" s="704"/>
      <c r="I5" s="704"/>
      <c r="J5" s="704"/>
      <c r="K5" s="704"/>
      <c r="L5" s="704"/>
      <c r="M5" s="704"/>
      <c r="N5" s="704"/>
      <c r="O5" s="704"/>
      <c r="P5" s="704"/>
      <c r="Q5" s="704"/>
      <c r="R5" s="704"/>
      <c r="S5" s="704"/>
      <c r="T5" s="704"/>
      <c r="U5" s="704"/>
      <c r="V5" s="704"/>
      <c r="W5" s="704"/>
      <c r="X5" s="704"/>
      <c r="Y5" s="704"/>
      <c r="Z5" s="704"/>
      <c r="AA5" s="704"/>
      <c r="AB5" s="704"/>
      <c r="AC5" s="659"/>
      <c r="AD5" s="659"/>
      <c r="AE5" s="659"/>
      <c r="AF5" s="659"/>
      <c r="AG5" s="723"/>
      <c r="AH5" s="723"/>
      <c r="AI5" s="723"/>
      <c r="AJ5" s="723"/>
      <c r="AK5" s="723"/>
    </row>
    <row r="6" spans="1:37">
      <c r="A6" s="704"/>
      <c r="B6" s="704"/>
      <c r="C6" s="704"/>
      <c r="D6" s="704"/>
      <c r="E6" s="704"/>
      <c r="F6" s="704"/>
      <c r="G6" s="704"/>
      <c r="H6" s="704"/>
      <c r="I6" s="704"/>
      <c r="J6" s="704"/>
      <c r="K6" s="704"/>
      <c r="L6" s="704"/>
      <c r="M6" s="704"/>
      <c r="N6" s="704"/>
      <c r="O6" s="704"/>
      <c r="P6" s="704"/>
      <c r="Q6" s="704"/>
      <c r="R6" s="704"/>
      <c r="S6" s="704"/>
      <c r="T6" s="704"/>
      <c r="U6" s="704"/>
      <c r="V6" s="704"/>
      <c r="W6" s="704"/>
      <c r="X6" s="704"/>
      <c r="Y6" s="704"/>
      <c r="Z6" s="704"/>
      <c r="AA6" s="704"/>
      <c r="AB6" s="704"/>
      <c r="AC6" s="704"/>
      <c r="AD6" s="704"/>
      <c r="AE6" s="704"/>
      <c r="AF6" s="704"/>
      <c r="AG6" s="723"/>
      <c r="AH6" s="723"/>
      <c r="AI6" s="723"/>
      <c r="AJ6" s="723"/>
      <c r="AK6" s="723"/>
    </row>
    <row r="7" spans="1:37">
      <c r="A7" s="704"/>
      <c r="B7" s="704"/>
      <c r="C7" s="704"/>
      <c r="D7" s="704"/>
      <c r="E7" s="704"/>
      <c r="F7" s="704"/>
      <c r="G7" s="704"/>
      <c r="H7" s="704"/>
      <c r="I7" s="704"/>
      <c r="J7" s="704"/>
      <c r="K7" s="704"/>
      <c r="L7" s="704"/>
      <c r="M7" s="704"/>
      <c r="N7" s="704"/>
      <c r="O7" s="704"/>
      <c r="P7" s="704"/>
      <c r="Q7" s="704"/>
      <c r="R7" s="704"/>
      <c r="S7" s="704"/>
      <c r="T7" s="704"/>
      <c r="U7" s="704"/>
      <c r="V7" s="704"/>
      <c r="W7" s="704"/>
      <c r="X7" s="704"/>
      <c r="Y7" s="704"/>
      <c r="Z7" s="704"/>
      <c r="AA7" s="704"/>
      <c r="AB7" s="704"/>
      <c r="AC7" s="704"/>
      <c r="AD7" s="704"/>
      <c r="AE7" s="704"/>
      <c r="AF7" s="704"/>
      <c r="AG7" s="723"/>
      <c r="AH7" s="723"/>
      <c r="AI7" s="723"/>
      <c r="AJ7" s="723"/>
      <c r="AK7" s="723"/>
    </row>
    <row r="8" spans="1:37">
      <c r="A8" s="704"/>
      <c r="B8" s="704"/>
      <c r="C8" s="704"/>
      <c r="D8" s="704"/>
      <c r="E8" s="704"/>
      <c r="F8" s="704"/>
      <c r="G8" s="704"/>
      <c r="H8" s="704"/>
      <c r="I8" s="704"/>
      <c r="J8" s="704"/>
      <c r="K8" s="704"/>
      <c r="L8" s="704"/>
      <c r="M8" s="704"/>
      <c r="N8" s="704"/>
      <c r="O8" s="704"/>
      <c r="P8" s="704"/>
      <c r="Q8" s="704"/>
      <c r="R8" s="704"/>
      <c r="S8" s="704"/>
      <c r="T8" s="704"/>
      <c r="U8" s="704"/>
      <c r="V8" s="704"/>
      <c r="W8" s="704"/>
      <c r="X8" s="704"/>
      <c r="Y8" s="704"/>
      <c r="Z8" s="704"/>
      <c r="AA8" s="704"/>
      <c r="AB8" s="704"/>
      <c r="AC8" s="704"/>
      <c r="AD8" s="704"/>
      <c r="AE8" s="704"/>
      <c r="AF8" s="704"/>
      <c r="AG8" s="723"/>
      <c r="AH8" s="723"/>
      <c r="AI8" s="723"/>
      <c r="AJ8" s="723"/>
      <c r="AK8" s="723"/>
    </row>
    <row r="9" spans="1:37">
      <c r="A9" s="704"/>
      <c r="B9" s="704"/>
      <c r="C9" s="704"/>
      <c r="D9" s="704"/>
      <c r="E9" s="704"/>
      <c r="F9" s="704"/>
      <c r="G9" s="704"/>
      <c r="H9" s="704"/>
      <c r="I9" s="704"/>
      <c r="J9" s="704"/>
      <c r="K9" s="704"/>
      <c r="L9" s="704"/>
      <c r="M9" s="704"/>
      <c r="N9" s="704"/>
      <c r="O9" s="704"/>
      <c r="P9" s="704"/>
      <c r="Q9" s="704"/>
      <c r="R9" s="704"/>
      <c r="S9" s="704"/>
      <c r="T9" s="704"/>
      <c r="U9" s="704"/>
      <c r="V9" s="704"/>
      <c r="W9" s="704"/>
      <c r="X9" s="704"/>
      <c r="Y9" s="704"/>
      <c r="Z9" s="704"/>
      <c r="AA9" s="704"/>
      <c r="AB9" s="704"/>
      <c r="AC9" s="704"/>
      <c r="AD9" s="704"/>
      <c r="AE9" s="704"/>
      <c r="AF9" s="704"/>
      <c r="AG9" s="723"/>
      <c r="AH9" s="723"/>
      <c r="AI9" s="723"/>
      <c r="AJ9" s="723"/>
      <c r="AK9" s="723"/>
    </row>
    <row r="10" spans="1:37">
      <c r="A10" s="704"/>
      <c r="B10" s="704"/>
      <c r="C10" s="704"/>
      <c r="D10" s="704"/>
      <c r="E10" s="704"/>
      <c r="F10" s="704"/>
      <c r="G10" s="704"/>
      <c r="H10" s="704"/>
      <c r="I10" s="704"/>
      <c r="J10" s="704"/>
      <c r="K10" s="704"/>
      <c r="L10" s="704"/>
      <c r="M10" s="704"/>
      <c r="N10" s="704"/>
      <c r="O10" s="704"/>
      <c r="P10" s="704"/>
      <c r="Q10" s="704"/>
      <c r="R10" s="704"/>
      <c r="S10" s="704"/>
      <c r="T10" s="704"/>
      <c r="U10" s="704"/>
      <c r="V10" s="704"/>
      <c r="W10" s="704"/>
      <c r="X10" s="704"/>
      <c r="Y10" s="704"/>
      <c r="Z10" s="704"/>
      <c r="AA10" s="704"/>
      <c r="AB10" s="704"/>
      <c r="AC10" s="660"/>
      <c r="AD10" s="660"/>
      <c r="AE10" s="660"/>
      <c r="AF10" s="660"/>
      <c r="AG10" s="723"/>
      <c r="AH10" s="723"/>
      <c r="AI10" s="723"/>
      <c r="AJ10" s="723"/>
      <c r="AK10" s="723"/>
    </row>
    <row r="11" spans="1:37">
      <c r="A11" s="704"/>
      <c r="B11" s="704"/>
      <c r="C11" s="704"/>
      <c r="D11" s="704"/>
      <c r="E11" s="704"/>
      <c r="F11" s="704"/>
      <c r="G11" s="704"/>
      <c r="H11" s="704"/>
      <c r="I11" s="704"/>
      <c r="J11" s="704"/>
      <c r="K11" s="704"/>
      <c r="L11" s="704"/>
      <c r="M11" s="704"/>
      <c r="N11" s="704"/>
      <c r="O11" s="704"/>
      <c r="P11" s="704"/>
      <c r="Q11" s="704"/>
      <c r="R11" s="704"/>
      <c r="S11" s="704"/>
      <c r="T11" s="704"/>
      <c r="U11" s="704"/>
      <c r="V11" s="704"/>
      <c r="W11" s="704"/>
      <c r="X11" s="704"/>
      <c r="Y11" s="704"/>
      <c r="Z11" s="704"/>
      <c r="AA11" s="704"/>
      <c r="AB11" s="704"/>
      <c r="AC11" s="659"/>
      <c r="AD11" s="659"/>
      <c r="AE11" s="659"/>
      <c r="AF11" s="659"/>
      <c r="AG11" s="723"/>
      <c r="AH11" s="723"/>
      <c r="AI11" s="723"/>
      <c r="AJ11" s="723"/>
      <c r="AK11" s="723"/>
    </row>
    <row r="12" spans="1:37">
      <c r="A12" s="704"/>
      <c r="B12" s="704"/>
      <c r="C12" s="704"/>
      <c r="D12" s="704"/>
      <c r="E12" s="704"/>
      <c r="F12" s="704"/>
      <c r="G12" s="704"/>
      <c r="H12" s="704"/>
      <c r="I12" s="704"/>
      <c r="J12" s="704"/>
      <c r="K12" s="704"/>
      <c r="L12" s="704"/>
      <c r="M12" s="704"/>
      <c r="N12" s="704"/>
      <c r="O12" s="704"/>
      <c r="P12" s="704"/>
      <c r="Q12" s="704"/>
      <c r="R12" s="704"/>
      <c r="S12" s="704"/>
      <c r="T12" s="704"/>
      <c r="U12" s="704"/>
      <c r="V12" s="704"/>
      <c r="W12" s="704"/>
      <c r="X12" s="704"/>
      <c r="Y12" s="704"/>
      <c r="Z12" s="704"/>
      <c r="AA12" s="704"/>
      <c r="AB12" s="704"/>
      <c r="AC12" s="659"/>
      <c r="AD12" s="828"/>
      <c r="AE12" s="828"/>
      <c r="AF12" s="659"/>
      <c r="AG12" s="723"/>
      <c r="AH12" s="723"/>
      <c r="AI12" s="723"/>
      <c r="AJ12" s="723"/>
      <c r="AK12" s="723"/>
    </row>
    <row r="13" spans="1:37">
      <c r="A13" s="704"/>
      <c r="B13" s="704"/>
      <c r="C13" s="704"/>
      <c r="D13" s="704"/>
      <c r="E13" s="704"/>
      <c r="F13" s="704"/>
      <c r="G13" s="704"/>
      <c r="H13" s="704"/>
      <c r="I13" s="704"/>
      <c r="J13" s="704"/>
      <c r="K13" s="704"/>
      <c r="L13" s="704"/>
      <c r="M13" s="704"/>
      <c r="N13" s="704"/>
      <c r="O13" s="704"/>
      <c r="P13" s="704"/>
      <c r="Q13" s="704"/>
      <c r="R13" s="704"/>
      <c r="S13" s="704"/>
      <c r="T13" s="704"/>
      <c r="U13" s="704"/>
      <c r="V13" s="704"/>
      <c r="W13" s="704"/>
      <c r="X13" s="704"/>
      <c r="Y13" s="704"/>
      <c r="Z13" s="704"/>
      <c r="AA13" s="704"/>
      <c r="AB13" s="704"/>
      <c r="AC13" s="659"/>
      <c r="AD13" s="659"/>
      <c r="AE13" s="659"/>
      <c r="AF13" s="659"/>
      <c r="AG13" s="723"/>
      <c r="AH13" s="723"/>
      <c r="AI13" s="723"/>
      <c r="AJ13" s="723"/>
      <c r="AK13" s="723"/>
    </row>
    <row r="14" spans="1:37">
      <c r="A14" s="704"/>
      <c r="B14" s="704"/>
      <c r="C14" s="704"/>
      <c r="D14" s="704"/>
      <c r="E14" s="704"/>
      <c r="F14" s="704"/>
      <c r="G14" s="704"/>
      <c r="H14" s="704"/>
      <c r="I14" s="704"/>
      <c r="J14" s="704"/>
      <c r="K14" s="704"/>
      <c r="L14" s="704"/>
      <c r="M14" s="704"/>
      <c r="N14" s="704"/>
      <c r="O14" s="704"/>
      <c r="P14" s="704"/>
      <c r="Q14" s="704"/>
      <c r="R14" s="704"/>
      <c r="S14" s="704"/>
      <c r="T14" s="704"/>
      <c r="U14" s="704"/>
      <c r="V14" s="704"/>
      <c r="W14" s="704"/>
      <c r="X14" s="704"/>
      <c r="Y14" s="704"/>
      <c r="Z14" s="704"/>
      <c r="AA14" s="704"/>
      <c r="AB14" s="704"/>
      <c r="AC14" s="659"/>
      <c r="AD14" s="828"/>
      <c r="AE14" s="828"/>
      <c r="AF14" s="659"/>
      <c r="AG14" s="723"/>
      <c r="AH14" s="723"/>
      <c r="AI14" s="723"/>
      <c r="AJ14" s="723"/>
      <c r="AK14" s="723"/>
    </row>
    <row r="15" spans="1:37">
      <c r="A15" s="704"/>
      <c r="B15" s="704"/>
      <c r="C15" s="704"/>
      <c r="D15" s="704"/>
      <c r="E15" s="704"/>
      <c r="F15" s="704"/>
      <c r="G15" s="704"/>
      <c r="H15" s="704"/>
      <c r="I15" s="704"/>
      <c r="J15" s="704"/>
      <c r="K15" s="704"/>
      <c r="L15" s="704"/>
      <c r="M15" s="704"/>
      <c r="N15" s="704"/>
      <c r="O15" s="704"/>
      <c r="P15" s="704"/>
      <c r="Q15" s="704"/>
      <c r="R15" s="704"/>
      <c r="S15" s="704"/>
      <c r="T15" s="704"/>
      <c r="U15" s="704"/>
      <c r="V15" s="704"/>
      <c r="W15" s="704"/>
      <c r="X15" s="704"/>
      <c r="Y15" s="704"/>
      <c r="Z15" s="704"/>
      <c r="AA15" s="704"/>
      <c r="AB15" s="704"/>
      <c r="AC15" s="659"/>
      <c r="AD15" s="659"/>
      <c r="AE15" s="659"/>
      <c r="AF15" s="659"/>
      <c r="AG15" s="723"/>
      <c r="AH15" s="723"/>
      <c r="AI15" s="723"/>
      <c r="AJ15" s="723"/>
      <c r="AK15" s="723"/>
    </row>
    <row r="16" spans="1:37">
      <c r="A16" s="704"/>
      <c r="B16" s="704"/>
      <c r="C16" s="704"/>
      <c r="D16" s="704"/>
      <c r="E16" s="704"/>
      <c r="F16" s="704"/>
      <c r="G16" s="704"/>
      <c r="H16" s="704"/>
      <c r="I16" s="704"/>
      <c r="J16" s="704"/>
      <c r="K16" s="704"/>
      <c r="L16" s="704"/>
      <c r="M16" s="704"/>
      <c r="N16" s="704"/>
      <c r="O16" s="704"/>
      <c r="P16" s="704"/>
      <c r="Q16" s="704"/>
      <c r="R16" s="704"/>
      <c r="S16" s="704"/>
      <c r="T16" s="704"/>
      <c r="U16" s="704"/>
      <c r="V16" s="704"/>
      <c r="W16" s="704"/>
      <c r="X16" s="704"/>
      <c r="Y16" s="704"/>
      <c r="Z16" s="704"/>
      <c r="AA16" s="704"/>
      <c r="AB16" s="704"/>
      <c r="AC16" s="660"/>
      <c r="AD16" s="828"/>
      <c r="AE16" s="828"/>
      <c r="AF16" s="660"/>
      <c r="AG16" s="723"/>
      <c r="AH16" s="723"/>
      <c r="AI16" s="723"/>
      <c r="AJ16" s="723"/>
      <c r="AK16" s="723"/>
    </row>
    <row r="17" spans="1:37">
      <c r="A17" s="704"/>
      <c r="B17" s="704"/>
      <c r="C17" s="704"/>
      <c r="D17" s="704"/>
      <c r="E17" s="704"/>
      <c r="F17" s="704"/>
      <c r="G17" s="704"/>
      <c r="H17" s="704"/>
      <c r="I17" s="704"/>
      <c r="J17" s="704"/>
      <c r="K17" s="704"/>
      <c r="L17" s="704"/>
      <c r="M17" s="704"/>
      <c r="N17" s="704"/>
      <c r="O17" s="704"/>
      <c r="P17" s="704"/>
      <c r="Q17" s="704"/>
      <c r="R17" s="704"/>
      <c r="S17" s="704"/>
      <c r="T17" s="704"/>
      <c r="U17" s="704"/>
      <c r="V17" s="704"/>
      <c r="W17" s="704"/>
      <c r="X17" s="704"/>
      <c r="Y17" s="704"/>
      <c r="Z17" s="704"/>
      <c r="AA17" s="704"/>
      <c r="AB17" s="704"/>
      <c r="AC17" s="659"/>
      <c r="AD17" s="659"/>
      <c r="AE17" s="659"/>
      <c r="AF17" s="659"/>
      <c r="AG17" s="723"/>
      <c r="AH17" s="723"/>
      <c r="AI17" s="723"/>
      <c r="AJ17" s="723"/>
      <c r="AK17" s="723"/>
    </row>
    <row r="18" spans="1:37">
      <c r="A18" s="704"/>
      <c r="B18" s="704"/>
      <c r="C18" s="704"/>
      <c r="D18" s="704"/>
      <c r="E18" s="704"/>
      <c r="F18" s="704"/>
      <c r="G18" s="704"/>
      <c r="H18" s="704"/>
      <c r="I18" s="704"/>
      <c r="J18" s="704"/>
      <c r="K18" s="704"/>
      <c r="L18" s="704"/>
      <c r="M18" s="704"/>
      <c r="N18" s="704"/>
      <c r="O18" s="704"/>
      <c r="P18" s="704"/>
      <c r="Q18" s="704"/>
      <c r="R18" s="704"/>
      <c r="S18" s="704"/>
      <c r="T18" s="704"/>
      <c r="U18" s="704"/>
      <c r="V18" s="704"/>
      <c r="W18" s="704"/>
      <c r="X18" s="704"/>
      <c r="Y18" s="704"/>
      <c r="Z18" s="704"/>
      <c r="AA18" s="704"/>
      <c r="AB18" s="704"/>
      <c r="AC18" s="723"/>
      <c r="AD18" s="723"/>
      <c r="AE18" s="723"/>
      <c r="AF18" s="723"/>
      <c r="AG18" s="723"/>
      <c r="AH18" s="723"/>
      <c r="AI18" s="723"/>
      <c r="AJ18" s="723"/>
      <c r="AK18" s="723"/>
    </row>
    <row r="19" spans="1:37">
      <c r="A19" s="704"/>
      <c r="B19" s="704"/>
      <c r="C19" s="704"/>
      <c r="D19" s="704"/>
      <c r="E19" s="704"/>
      <c r="F19" s="704"/>
      <c r="G19" s="704"/>
      <c r="H19" s="704"/>
      <c r="I19" s="704"/>
      <c r="J19" s="704"/>
      <c r="K19" s="704"/>
      <c r="L19" s="704"/>
      <c r="M19" s="704"/>
      <c r="N19" s="704"/>
      <c r="O19" s="704"/>
      <c r="P19" s="704"/>
      <c r="Q19" s="704"/>
      <c r="R19" s="704"/>
      <c r="S19" s="704"/>
      <c r="T19" s="704"/>
      <c r="U19" s="704"/>
      <c r="V19" s="704"/>
      <c r="W19" s="704"/>
      <c r="X19" s="704"/>
      <c r="Y19" s="704"/>
      <c r="Z19" s="704"/>
      <c r="AA19" s="704"/>
      <c r="AB19" s="704"/>
      <c r="AC19" s="659"/>
      <c r="AD19" s="828"/>
      <c r="AE19" s="828"/>
      <c r="AF19" s="659"/>
      <c r="AG19" s="723"/>
      <c r="AH19" s="723"/>
      <c r="AI19" s="723"/>
      <c r="AJ19" s="723"/>
      <c r="AK19" s="723"/>
    </row>
    <row r="20" spans="1:37" ht="6" customHeight="1">
      <c r="A20" s="704"/>
      <c r="B20" s="704"/>
      <c r="C20" s="704"/>
      <c r="D20" s="704"/>
      <c r="E20" s="704"/>
      <c r="F20" s="704"/>
      <c r="G20" s="704"/>
      <c r="H20" s="704"/>
      <c r="I20" s="704"/>
      <c r="J20" s="704"/>
      <c r="K20" s="704"/>
      <c r="L20" s="704"/>
      <c r="M20" s="704"/>
      <c r="N20" s="704"/>
      <c r="O20" s="704"/>
      <c r="P20" s="704"/>
      <c r="Q20" s="704"/>
      <c r="R20" s="704"/>
      <c r="S20" s="704"/>
      <c r="T20" s="704"/>
      <c r="U20" s="704"/>
      <c r="V20" s="704"/>
      <c r="W20" s="704"/>
      <c r="X20" s="704"/>
      <c r="Y20" s="704"/>
      <c r="Z20" s="704"/>
      <c r="AA20" s="704"/>
      <c r="AB20" s="704"/>
      <c r="AC20" s="659"/>
      <c r="AD20" s="659"/>
      <c r="AE20" s="659"/>
      <c r="AF20" s="659"/>
      <c r="AG20" s="723"/>
      <c r="AH20" s="723"/>
      <c r="AI20" s="723"/>
      <c r="AJ20" s="723"/>
      <c r="AK20" s="723"/>
    </row>
    <row r="21" spans="1:37">
      <c r="A21" s="704"/>
      <c r="B21" s="704"/>
      <c r="C21" s="704"/>
      <c r="D21" s="704"/>
      <c r="E21" s="704"/>
      <c r="F21" s="704"/>
      <c r="G21" s="704"/>
      <c r="H21" s="704"/>
      <c r="I21" s="704"/>
      <c r="J21" s="704"/>
      <c r="K21" s="704"/>
      <c r="L21" s="704"/>
      <c r="M21" s="704"/>
      <c r="N21" s="704"/>
      <c r="O21" s="704"/>
      <c r="P21" s="704"/>
      <c r="Q21" s="704"/>
      <c r="R21" s="704"/>
      <c r="S21" s="704"/>
      <c r="T21" s="704"/>
      <c r="U21" s="704"/>
      <c r="V21" s="704"/>
      <c r="W21" s="704"/>
      <c r="X21" s="704"/>
      <c r="Y21" s="704"/>
      <c r="Z21" s="704"/>
      <c r="AA21" s="704"/>
      <c r="AB21" s="704"/>
      <c r="AC21" s="659"/>
      <c r="AD21" s="659"/>
      <c r="AE21" s="659"/>
      <c r="AF21" s="659"/>
      <c r="AG21" s="723"/>
      <c r="AH21" s="723"/>
      <c r="AI21" s="723"/>
      <c r="AJ21" s="723"/>
      <c r="AK21" s="723"/>
    </row>
    <row r="22" spans="1:37">
      <c r="A22" s="704"/>
      <c r="B22" s="704"/>
      <c r="C22" s="704"/>
      <c r="D22" s="704"/>
      <c r="E22" s="704"/>
      <c r="F22" s="704"/>
      <c r="G22" s="704"/>
      <c r="H22" s="704"/>
      <c r="I22" s="704"/>
      <c r="J22" s="704"/>
      <c r="K22" s="704"/>
      <c r="L22" s="704"/>
      <c r="M22" s="704"/>
      <c r="N22" s="704"/>
      <c r="O22" s="704"/>
      <c r="P22" s="704"/>
      <c r="Q22" s="704"/>
      <c r="R22" s="704"/>
      <c r="S22" s="704"/>
      <c r="T22" s="704"/>
      <c r="U22" s="704"/>
      <c r="V22" s="704"/>
      <c r="W22" s="704"/>
      <c r="X22" s="704"/>
      <c r="Y22" s="704"/>
      <c r="Z22" s="704"/>
      <c r="AA22" s="704"/>
      <c r="AB22" s="704"/>
      <c r="AC22" s="659"/>
      <c r="AD22" s="828"/>
      <c r="AE22" s="828"/>
      <c r="AF22" s="659"/>
      <c r="AG22" s="723"/>
      <c r="AH22" s="723"/>
      <c r="AI22" s="723"/>
      <c r="AJ22" s="723"/>
      <c r="AK22" s="723"/>
    </row>
    <row r="23" spans="1:37">
      <c r="A23" s="704"/>
      <c r="B23" s="704"/>
      <c r="C23" s="704"/>
      <c r="D23" s="704"/>
      <c r="E23" s="704"/>
      <c r="F23" s="704"/>
      <c r="G23" s="704"/>
      <c r="H23" s="704"/>
      <c r="I23" s="704"/>
      <c r="J23" s="704"/>
      <c r="K23" s="704"/>
      <c r="L23" s="704"/>
      <c r="M23" s="704"/>
      <c r="N23" s="704"/>
      <c r="O23" s="704"/>
      <c r="P23" s="704"/>
      <c r="Q23" s="704"/>
      <c r="R23" s="704"/>
      <c r="S23" s="704"/>
      <c r="T23" s="704"/>
      <c r="U23" s="704"/>
      <c r="V23" s="704"/>
      <c r="W23" s="704"/>
      <c r="X23" s="704"/>
      <c r="Y23" s="704"/>
      <c r="Z23" s="704"/>
      <c r="AA23" s="704"/>
      <c r="AB23" s="704"/>
      <c r="AC23" s="659"/>
      <c r="AD23" s="828"/>
      <c r="AE23" s="828"/>
      <c r="AF23" s="659"/>
      <c r="AG23" s="723"/>
      <c r="AH23" s="723"/>
      <c r="AI23" s="723"/>
      <c r="AJ23" s="723"/>
      <c r="AK23" s="723"/>
    </row>
    <row r="24" spans="1:37">
      <c r="A24" s="704"/>
      <c r="B24" s="704"/>
      <c r="C24" s="704"/>
      <c r="D24" s="704"/>
      <c r="E24" s="704"/>
      <c r="F24" s="704"/>
      <c r="G24" s="704"/>
      <c r="H24" s="704"/>
      <c r="I24" s="704"/>
      <c r="J24" s="704"/>
      <c r="K24" s="704"/>
      <c r="L24" s="704"/>
      <c r="M24" s="704"/>
      <c r="N24" s="704"/>
      <c r="O24" s="704"/>
      <c r="P24" s="704"/>
      <c r="Q24" s="704"/>
      <c r="R24" s="704"/>
      <c r="S24" s="704"/>
      <c r="T24" s="704"/>
      <c r="U24" s="704"/>
      <c r="V24" s="704"/>
      <c r="W24" s="704"/>
      <c r="X24" s="704"/>
      <c r="Y24" s="704"/>
      <c r="Z24" s="704"/>
      <c r="AA24" s="704"/>
      <c r="AB24" s="704"/>
      <c r="AC24" s="659"/>
      <c r="AD24" s="828"/>
      <c r="AE24" s="828"/>
      <c r="AF24" s="659"/>
      <c r="AG24" s="723"/>
      <c r="AH24" s="723"/>
      <c r="AI24" s="723"/>
      <c r="AJ24" s="723"/>
      <c r="AK24" s="723"/>
    </row>
    <row r="25" spans="1:37">
      <c r="A25" s="704"/>
      <c r="B25" s="704"/>
      <c r="C25" s="704"/>
      <c r="D25" s="704"/>
      <c r="E25" s="704"/>
      <c r="F25" s="704"/>
      <c r="G25" s="704"/>
      <c r="H25" s="704"/>
      <c r="I25" s="704"/>
      <c r="J25" s="704"/>
      <c r="K25" s="704"/>
      <c r="L25" s="704"/>
      <c r="M25" s="704"/>
      <c r="N25" s="704"/>
      <c r="O25" s="704"/>
      <c r="P25" s="704"/>
      <c r="Q25" s="704"/>
      <c r="R25" s="704"/>
      <c r="S25" s="704"/>
      <c r="T25" s="704"/>
      <c r="U25" s="704"/>
      <c r="V25" s="704"/>
      <c r="W25" s="704"/>
      <c r="X25" s="704"/>
      <c r="Y25" s="704"/>
      <c r="Z25" s="704"/>
      <c r="AA25" s="704"/>
      <c r="AB25" s="704"/>
      <c r="AC25" s="659"/>
      <c r="AD25" s="828"/>
      <c r="AE25" s="828"/>
      <c r="AF25" s="659"/>
      <c r="AG25" s="723"/>
      <c r="AH25" s="723"/>
      <c r="AI25" s="723"/>
      <c r="AJ25" s="723"/>
      <c r="AK25" s="723"/>
    </row>
    <row r="26" spans="1:37">
      <c r="A26" s="704"/>
      <c r="B26" s="704"/>
      <c r="C26" s="704"/>
      <c r="D26" s="704"/>
      <c r="E26" s="704"/>
      <c r="F26" s="704"/>
      <c r="G26" s="704"/>
      <c r="H26" s="704"/>
      <c r="I26" s="704"/>
      <c r="J26" s="704"/>
      <c r="K26" s="704"/>
      <c r="L26" s="704"/>
      <c r="M26" s="704"/>
      <c r="N26" s="704"/>
      <c r="O26" s="704"/>
      <c r="P26" s="704"/>
      <c r="Q26" s="704"/>
      <c r="R26" s="704"/>
      <c r="S26" s="704"/>
      <c r="T26" s="704"/>
      <c r="U26" s="704"/>
      <c r="V26" s="704"/>
      <c r="W26" s="704"/>
      <c r="X26" s="704"/>
      <c r="Y26" s="704"/>
      <c r="Z26" s="704"/>
      <c r="AA26" s="704"/>
      <c r="AB26" s="704"/>
      <c r="AC26" s="659"/>
      <c r="AD26" s="828"/>
      <c r="AE26" s="828"/>
      <c r="AF26" s="659"/>
      <c r="AG26" s="723"/>
      <c r="AH26" s="723"/>
      <c r="AI26" s="723"/>
      <c r="AJ26" s="723"/>
      <c r="AK26" s="723"/>
    </row>
    <row r="27" spans="1:37">
      <c r="A27" s="704"/>
      <c r="B27" s="704"/>
      <c r="C27" s="704"/>
      <c r="D27" s="704"/>
      <c r="E27" s="704"/>
      <c r="F27" s="704"/>
      <c r="G27" s="704"/>
      <c r="H27" s="704"/>
      <c r="I27" s="704"/>
      <c r="J27" s="704"/>
      <c r="K27" s="704"/>
      <c r="L27" s="704"/>
      <c r="M27" s="704"/>
      <c r="N27" s="704"/>
      <c r="O27" s="704"/>
      <c r="P27" s="704"/>
      <c r="Q27" s="704"/>
      <c r="R27" s="704"/>
      <c r="S27" s="704"/>
      <c r="T27" s="704"/>
      <c r="U27" s="704"/>
      <c r="V27" s="704"/>
      <c r="W27" s="704"/>
      <c r="X27" s="704"/>
      <c r="Y27" s="704"/>
      <c r="Z27" s="704"/>
      <c r="AA27" s="704"/>
      <c r="AB27" s="704"/>
      <c r="AC27" s="659"/>
      <c r="AD27" s="828"/>
      <c r="AE27" s="828"/>
      <c r="AF27" s="659"/>
      <c r="AG27" s="723"/>
      <c r="AH27" s="723"/>
      <c r="AI27" s="723"/>
      <c r="AJ27" s="723"/>
      <c r="AK27" s="723"/>
    </row>
    <row r="28" spans="1:37">
      <c r="A28" s="704"/>
      <c r="B28" s="704"/>
      <c r="C28" s="704"/>
      <c r="D28" s="704"/>
      <c r="E28" s="704"/>
      <c r="F28" s="704"/>
      <c r="G28" s="704"/>
      <c r="H28" s="704"/>
      <c r="I28" s="704"/>
      <c r="J28" s="704"/>
      <c r="K28" s="704"/>
      <c r="L28" s="704"/>
      <c r="M28" s="704"/>
      <c r="N28" s="704"/>
      <c r="O28" s="704"/>
      <c r="P28" s="704"/>
      <c r="Q28" s="704"/>
      <c r="R28" s="704"/>
      <c r="S28" s="704"/>
      <c r="T28" s="704"/>
      <c r="U28" s="704"/>
      <c r="V28" s="704"/>
      <c r="W28" s="704"/>
      <c r="X28" s="704"/>
      <c r="Y28" s="704"/>
      <c r="Z28" s="704"/>
      <c r="AA28" s="704"/>
      <c r="AB28" s="704"/>
      <c r="AC28" s="659"/>
      <c r="AD28" s="828"/>
      <c r="AE28" s="828"/>
      <c r="AF28" s="659"/>
      <c r="AG28" s="723"/>
      <c r="AH28" s="723"/>
      <c r="AI28" s="723"/>
      <c r="AJ28" s="723"/>
      <c r="AK28" s="723"/>
    </row>
    <row r="29" spans="1:37">
      <c r="A29" s="704"/>
      <c r="B29" s="704"/>
      <c r="C29" s="704"/>
      <c r="D29" s="704"/>
      <c r="E29" s="704"/>
      <c r="F29" s="704"/>
      <c r="G29" s="704"/>
      <c r="H29" s="704"/>
      <c r="I29" s="704"/>
      <c r="J29" s="704"/>
      <c r="K29" s="704"/>
      <c r="L29" s="704"/>
      <c r="M29" s="704"/>
      <c r="N29" s="704"/>
      <c r="O29" s="704"/>
      <c r="P29" s="704"/>
      <c r="Q29" s="704"/>
      <c r="R29" s="704"/>
      <c r="S29" s="704"/>
      <c r="T29" s="704"/>
      <c r="U29" s="704"/>
      <c r="V29" s="704"/>
      <c r="W29" s="704"/>
      <c r="X29" s="704"/>
      <c r="Y29" s="704"/>
      <c r="Z29" s="704"/>
      <c r="AA29" s="704"/>
      <c r="AB29" s="704"/>
      <c r="AC29" s="659"/>
      <c r="AD29" s="828"/>
      <c r="AE29" s="828"/>
      <c r="AF29" s="659"/>
      <c r="AG29" s="723"/>
      <c r="AH29" s="723"/>
      <c r="AI29" s="723"/>
      <c r="AJ29" s="723"/>
      <c r="AK29" s="723"/>
    </row>
    <row r="30" spans="1:37">
      <c r="A30" s="704"/>
      <c r="B30" s="704"/>
      <c r="C30" s="704"/>
      <c r="D30" s="704"/>
      <c r="E30" s="704"/>
      <c r="F30" s="704"/>
      <c r="G30" s="704"/>
      <c r="H30" s="704"/>
      <c r="I30" s="704"/>
      <c r="J30" s="704"/>
      <c r="K30" s="704"/>
      <c r="L30" s="704"/>
      <c r="M30" s="704"/>
      <c r="N30" s="704"/>
      <c r="O30" s="704"/>
      <c r="P30" s="704"/>
      <c r="Q30" s="704"/>
      <c r="R30" s="704"/>
      <c r="S30" s="704"/>
      <c r="T30" s="704"/>
      <c r="U30" s="704"/>
      <c r="V30" s="704"/>
      <c r="W30" s="704"/>
      <c r="X30" s="704"/>
      <c r="Y30" s="704"/>
      <c r="Z30" s="704"/>
      <c r="AA30" s="704"/>
      <c r="AB30" s="704"/>
      <c r="AC30" s="659"/>
      <c r="AD30" s="828"/>
      <c r="AE30" s="828"/>
      <c r="AF30" s="659"/>
      <c r="AG30" s="723"/>
      <c r="AH30" s="723"/>
      <c r="AI30" s="723"/>
      <c r="AJ30" s="723"/>
      <c r="AK30" s="723"/>
    </row>
    <row r="31" spans="1:37">
      <c r="A31" s="704"/>
      <c r="B31" s="704"/>
      <c r="C31" s="704"/>
      <c r="D31" s="704"/>
      <c r="E31" s="704"/>
      <c r="F31" s="704"/>
      <c r="G31" s="704"/>
      <c r="H31" s="704"/>
      <c r="I31" s="704"/>
      <c r="J31" s="704"/>
      <c r="K31" s="704"/>
      <c r="L31" s="704"/>
      <c r="M31" s="704"/>
      <c r="N31" s="704"/>
      <c r="O31" s="704"/>
      <c r="P31" s="704"/>
      <c r="Q31" s="704"/>
      <c r="R31" s="704"/>
      <c r="S31" s="704"/>
      <c r="T31" s="704"/>
      <c r="U31" s="704"/>
      <c r="V31" s="704"/>
      <c r="W31" s="704"/>
      <c r="X31" s="704"/>
      <c r="Y31" s="704"/>
      <c r="Z31" s="704"/>
      <c r="AA31" s="704"/>
      <c r="AB31" s="704"/>
      <c r="AC31" s="659"/>
      <c r="AD31" s="828"/>
      <c r="AE31" s="828"/>
      <c r="AF31" s="659"/>
      <c r="AG31" s="723"/>
      <c r="AH31" s="723"/>
      <c r="AI31" s="723"/>
      <c r="AJ31" s="723"/>
      <c r="AK31" s="723"/>
    </row>
    <row r="32" spans="1:37">
      <c r="A32" s="704"/>
      <c r="B32" s="704"/>
      <c r="C32" s="704"/>
      <c r="D32" s="704"/>
      <c r="E32" s="704"/>
      <c r="F32" s="704"/>
      <c r="G32" s="704"/>
      <c r="H32" s="704"/>
      <c r="I32" s="704"/>
      <c r="J32" s="704"/>
      <c r="K32" s="704"/>
      <c r="L32" s="704"/>
      <c r="M32" s="704"/>
      <c r="N32" s="704"/>
      <c r="O32" s="704"/>
      <c r="P32" s="704"/>
      <c r="Q32" s="704"/>
      <c r="R32" s="704"/>
      <c r="S32" s="704"/>
      <c r="T32" s="704"/>
      <c r="U32" s="704"/>
      <c r="V32" s="704"/>
      <c r="W32" s="704"/>
      <c r="X32" s="704"/>
      <c r="Y32" s="704"/>
      <c r="Z32" s="704"/>
      <c r="AA32" s="704"/>
      <c r="AB32" s="704"/>
      <c r="AC32" s="659"/>
      <c r="AD32" s="828"/>
      <c r="AE32" s="828"/>
      <c r="AF32" s="659"/>
      <c r="AG32" s="723"/>
      <c r="AH32" s="723"/>
      <c r="AI32" s="723"/>
      <c r="AJ32" s="723"/>
      <c r="AK32" s="723"/>
    </row>
    <row r="33" spans="1:37">
      <c r="A33" s="704"/>
      <c r="B33" s="704"/>
      <c r="C33" s="704"/>
      <c r="D33" s="704"/>
      <c r="E33" s="704"/>
      <c r="F33" s="704"/>
      <c r="G33" s="704"/>
      <c r="H33" s="704"/>
      <c r="I33" s="704"/>
      <c r="J33" s="704"/>
      <c r="K33" s="704"/>
      <c r="L33" s="704"/>
      <c r="M33" s="704"/>
      <c r="N33" s="704"/>
      <c r="O33" s="704"/>
      <c r="P33" s="704"/>
      <c r="Q33" s="704"/>
      <c r="R33" s="704"/>
      <c r="S33" s="704"/>
      <c r="T33" s="704"/>
      <c r="U33" s="704"/>
      <c r="V33" s="704"/>
      <c r="W33" s="704"/>
      <c r="X33" s="704"/>
      <c r="Y33" s="704"/>
      <c r="Z33" s="704"/>
      <c r="AA33" s="704"/>
      <c r="AB33" s="704"/>
      <c r="AC33" s="659"/>
      <c r="AD33" s="828"/>
      <c r="AE33" s="828"/>
      <c r="AF33" s="659"/>
      <c r="AG33" s="723"/>
      <c r="AH33" s="723"/>
      <c r="AI33" s="723"/>
      <c r="AJ33" s="723"/>
      <c r="AK33" s="723"/>
    </row>
    <row r="34" spans="1:37">
      <c r="A34" s="704"/>
      <c r="B34" s="704"/>
      <c r="C34" s="704"/>
      <c r="D34" s="704"/>
      <c r="E34" s="704"/>
      <c r="F34" s="704"/>
      <c r="G34" s="704"/>
      <c r="H34" s="704"/>
      <c r="I34" s="704"/>
      <c r="J34" s="704"/>
      <c r="K34" s="704"/>
      <c r="L34" s="704"/>
      <c r="M34" s="704"/>
      <c r="N34" s="704"/>
      <c r="O34" s="704"/>
      <c r="P34" s="704"/>
      <c r="Q34" s="704"/>
      <c r="R34" s="704"/>
      <c r="S34" s="704"/>
      <c r="T34" s="704"/>
      <c r="U34" s="704"/>
      <c r="V34" s="704"/>
      <c r="W34" s="704"/>
      <c r="X34" s="704"/>
      <c r="Y34" s="704"/>
      <c r="Z34" s="704"/>
      <c r="AA34" s="704"/>
      <c r="AB34" s="704"/>
      <c r="AC34" s="659"/>
      <c r="AD34" s="828"/>
      <c r="AE34" s="828"/>
      <c r="AF34" s="659"/>
      <c r="AG34" s="723"/>
      <c r="AH34" s="723"/>
      <c r="AI34" s="723"/>
      <c r="AJ34" s="723"/>
      <c r="AK34" s="723"/>
    </row>
    <row r="35" spans="1:37">
      <c r="A35" s="704"/>
      <c r="B35" s="704"/>
      <c r="C35" s="704"/>
      <c r="D35" s="704"/>
      <c r="E35" s="704"/>
      <c r="F35" s="704"/>
      <c r="G35" s="704"/>
      <c r="H35" s="704"/>
      <c r="I35" s="704"/>
      <c r="J35" s="704"/>
      <c r="K35" s="704"/>
      <c r="L35" s="704"/>
      <c r="M35" s="704"/>
      <c r="N35" s="704"/>
      <c r="O35" s="704"/>
      <c r="P35" s="704"/>
      <c r="Q35" s="704"/>
      <c r="R35" s="704"/>
      <c r="S35" s="704"/>
      <c r="T35" s="704"/>
      <c r="U35" s="704"/>
      <c r="V35" s="704"/>
      <c r="W35" s="704"/>
      <c r="X35" s="704"/>
      <c r="Y35" s="704"/>
      <c r="Z35" s="704"/>
      <c r="AA35" s="704"/>
      <c r="AB35" s="704"/>
      <c r="AC35" s="659"/>
      <c r="AD35" s="828"/>
      <c r="AE35" s="828"/>
      <c r="AF35" s="659"/>
      <c r="AG35" s="723"/>
      <c r="AH35" s="723"/>
      <c r="AI35" s="723"/>
      <c r="AJ35" s="723"/>
      <c r="AK35" s="723"/>
    </row>
    <row r="36" spans="1:37">
      <c r="A36" s="704"/>
      <c r="B36" s="704"/>
      <c r="C36" s="704"/>
      <c r="D36" s="704"/>
      <c r="E36" s="704"/>
      <c r="F36" s="704"/>
      <c r="G36" s="704"/>
      <c r="H36" s="704"/>
      <c r="I36" s="704"/>
      <c r="J36" s="704"/>
      <c r="K36" s="704"/>
      <c r="L36" s="704"/>
      <c r="M36" s="704"/>
      <c r="N36" s="704"/>
      <c r="O36" s="704"/>
      <c r="P36" s="704"/>
      <c r="Q36" s="704"/>
      <c r="R36" s="704"/>
      <c r="S36" s="704"/>
      <c r="T36" s="704"/>
      <c r="U36" s="704"/>
      <c r="V36" s="704"/>
      <c r="W36" s="704"/>
      <c r="X36" s="704"/>
      <c r="Y36" s="704"/>
      <c r="Z36" s="704"/>
      <c r="AA36" s="704"/>
      <c r="AB36" s="704"/>
      <c r="AC36" s="659"/>
      <c r="AD36" s="828"/>
      <c r="AE36" s="828"/>
      <c r="AF36" s="659"/>
      <c r="AG36" s="723"/>
      <c r="AH36" s="723"/>
      <c r="AI36" s="723"/>
      <c r="AJ36" s="723"/>
      <c r="AK36" s="723"/>
    </row>
    <row r="37" spans="1:37">
      <c r="A37" s="704"/>
      <c r="B37" s="704"/>
      <c r="C37" s="704"/>
      <c r="D37" s="704"/>
      <c r="E37" s="704"/>
      <c r="F37" s="704"/>
      <c r="G37" s="704"/>
      <c r="H37" s="704"/>
      <c r="I37" s="704"/>
      <c r="J37" s="704"/>
      <c r="K37" s="704"/>
      <c r="L37" s="704"/>
      <c r="M37" s="704"/>
      <c r="N37" s="704"/>
      <c r="O37" s="704"/>
      <c r="P37" s="704"/>
      <c r="Q37" s="704"/>
      <c r="R37" s="704"/>
      <c r="S37" s="704"/>
      <c r="T37" s="704"/>
      <c r="U37" s="704"/>
      <c r="V37" s="704"/>
      <c r="W37" s="704"/>
      <c r="X37" s="704"/>
      <c r="Y37" s="704"/>
      <c r="Z37" s="704"/>
      <c r="AA37" s="704"/>
      <c r="AB37" s="704"/>
      <c r="AC37" s="659"/>
      <c r="AD37" s="828"/>
      <c r="AE37" s="828"/>
      <c r="AF37" s="659"/>
      <c r="AG37" s="723"/>
      <c r="AH37" s="723"/>
      <c r="AI37" s="723"/>
      <c r="AJ37" s="723"/>
      <c r="AK37" s="723"/>
    </row>
    <row r="38" spans="1:37">
      <c r="A38" s="704"/>
      <c r="B38" s="704"/>
      <c r="C38" s="704"/>
      <c r="D38" s="704"/>
      <c r="E38" s="704"/>
      <c r="F38" s="704"/>
      <c r="G38" s="704"/>
      <c r="H38" s="704"/>
      <c r="I38" s="704"/>
      <c r="J38" s="704"/>
      <c r="K38" s="704"/>
      <c r="L38" s="704"/>
      <c r="M38" s="704"/>
      <c r="N38" s="704"/>
      <c r="O38" s="704"/>
      <c r="P38" s="704"/>
      <c r="Q38" s="704"/>
      <c r="R38" s="704"/>
      <c r="S38" s="704"/>
      <c r="T38" s="704"/>
      <c r="U38" s="704"/>
      <c r="V38" s="704"/>
      <c r="W38" s="704"/>
      <c r="X38" s="704"/>
      <c r="Y38" s="704"/>
      <c r="Z38" s="704"/>
      <c r="AA38" s="704"/>
      <c r="AB38" s="704"/>
      <c r="AC38" s="659"/>
      <c r="AD38" s="828"/>
      <c r="AE38" s="828"/>
      <c r="AF38" s="659"/>
      <c r="AG38" s="723"/>
      <c r="AH38" s="723"/>
      <c r="AI38" s="723"/>
      <c r="AJ38" s="723"/>
      <c r="AK38" s="723"/>
    </row>
    <row r="39" spans="1:37">
      <c r="A39" s="704"/>
      <c r="B39" s="704"/>
      <c r="C39" s="704"/>
      <c r="D39" s="704"/>
      <c r="E39" s="704"/>
      <c r="F39" s="704"/>
      <c r="G39" s="704"/>
      <c r="H39" s="704"/>
      <c r="I39" s="704"/>
      <c r="J39" s="704"/>
      <c r="K39" s="704"/>
      <c r="L39" s="704"/>
      <c r="M39" s="704"/>
      <c r="N39" s="704"/>
      <c r="O39" s="704"/>
      <c r="P39" s="704"/>
      <c r="Q39" s="704"/>
      <c r="R39" s="704"/>
      <c r="S39" s="704"/>
      <c r="T39" s="704"/>
      <c r="U39" s="704"/>
      <c r="V39" s="704"/>
      <c r="W39" s="704"/>
      <c r="X39" s="704"/>
      <c r="Y39" s="704"/>
      <c r="Z39" s="704"/>
      <c r="AA39" s="704"/>
      <c r="AB39" s="704"/>
      <c r="AC39" s="659"/>
      <c r="AD39" s="828"/>
      <c r="AE39" s="828"/>
      <c r="AF39" s="659"/>
      <c r="AG39" s="723"/>
      <c r="AH39" s="723"/>
      <c r="AI39" s="723"/>
      <c r="AJ39" s="723"/>
      <c r="AK39" s="723"/>
    </row>
    <row r="40" spans="1:37">
      <c r="A40" s="704"/>
      <c r="B40" s="704"/>
      <c r="C40" s="704"/>
      <c r="D40" s="704"/>
      <c r="E40" s="704"/>
      <c r="F40" s="704"/>
      <c r="G40" s="704"/>
      <c r="H40" s="704"/>
      <c r="I40" s="704"/>
      <c r="J40" s="704"/>
      <c r="K40" s="704"/>
      <c r="L40" s="704"/>
      <c r="M40" s="704"/>
      <c r="N40" s="704"/>
      <c r="O40" s="704"/>
      <c r="P40" s="704"/>
      <c r="Q40" s="704"/>
      <c r="R40" s="704"/>
      <c r="S40" s="704"/>
      <c r="T40" s="704"/>
      <c r="U40" s="704"/>
      <c r="V40" s="704"/>
      <c r="W40" s="704"/>
      <c r="X40" s="704"/>
      <c r="Y40" s="704"/>
      <c r="Z40" s="704"/>
      <c r="AA40" s="704"/>
      <c r="AB40" s="704"/>
      <c r="AC40" s="659"/>
      <c r="AD40" s="828"/>
      <c r="AE40" s="828"/>
      <c r="AF40" s="659"/>
      <c r="AG40" s="723"/>
      <c r="AH40" s="723"/>
      <c r="AI40" s="723"/>
      <c r="AJ40" s="723"/>
      <c r="AK40" s="723"/>
    </row>
    <row r="41" spans="1:37" ht="6" customHeight="1">
      <c r="A41" s="704"/>
      <c r="B41" s="704"/>
      <c r="C41" s="704"/>
      <c r="D41" s="704"/>
      <c r="E41" s="704"/>
      <c r="F41" s="704"/>
      <c r="G41" s="704"/>
      <c r="H41" s="704"/>
      <c r="I41" s="704"/>
      <c r="J41" s="704"/>
      <c r="K41" s="704"/>
      <c r="L41" s="704"/>
      <c r="M41" s="704"/>
      <c r="N41" s="704"/>
      <c r="O41" s="704"/>
      <c r="P41" s="704"/>
      <c r="Q41" s="704"/>
      <c r="R41" s="704"/>
      <c r="S41" s="704"/>
      <c r="T41" s="704"/>
      <c r="U41" s="704"/>
      <c r="V41" s="704"/>
      <c r="W41" s="704"/>
      <c r="X41" s="704"/>
      <c r="Y41" s="704"/>
      <c r="Z41" s="704"/>
      <c r="AA41" s="704"/>
      <c r="AB41" s="704"/>
      <c r="AC41" s="659"/>
      <c r="AD41" s="828"/>
      <c r="AE41" s="828"/>
      <c r="AF41" s="659"/>
      <c r="AG41" s="723"/>
      <c r="AH41" s="723"/>
      <c r="AI41" s="723"/>
      <c r="AJ41" s="723"/>
      <c r="AK41" s="723"/>
    </row>
    <row r="42" spans="1:37">
      <c r="A42" s="704"/>
      <c r="B42" s="704"/>
      <c r="C42" s="704"/>
      <c r="D42" s="704"/>
      <c r="E42" s="704"/>
      <c r="F42" s="704"/>
      <c r="G42" s="704"/>
      <c r="H42" s="704"/>
      <c r="I42" s="704"/>
      <c r="J42" s="704"/>
      <c r="K42" s="704"/>
      <c r="L42" s="704"/>
      <c r="M42" s="704"/>
      <c r="N42" s="704"/>
      <c r="O42" s="704"/>
      <c r="P42" s="704"/>
      <c r="Q42" s="704"/>
      <c r="R42" s="704"/>
      <c r="S42" s="704"/>
      <c r="T42" s="704"/>
      <c r="U42" s="704"/>
      <c r="V42" s="704"/>
      <c r="W42" s="704"/>
      <c r="X42" s="704"/>
      <c r="Y42" s="704"/>
      <c r="Z42" s="704"/>
      <c r="AA42" s="704"/>
      <c r="AB42" s="704"/>
      <c r="AC42" s="659"/>
      <c r="AD42" s="828"/>
      <c r="AE42" s="828"/>
      <c r="AF42" s="659"/>
      <c r="AG42" s="723"/>
      <c r="AH42" s="723"/>
      <c r="AI42" s="723"/>
      <c r="AJ42" s="723"/>
      <c r="AK42" s="723"/>
    </row>
    <row r="43" spans="1:37" ht="6" customHeight="1">
      <c r="A43" s="704"/>
      <c r="B43" s="704"/>
      <c r="C43" s="704"/>
      <c r="D43" s="704"/>
      <c r="E43" s="704"/>
      <c r="F43" s="704"/>
      <c r="G43" s="704"/>
      <c r="H43" s="704"/>
      <c r="I43" s="704"/>
      <c r="J43" s="704"/>
      <c r="K43" s="704"/>
      <c r="L43" s="704"/>
      <c r="M43" s="704"/>
      <c r="N43" s="704"/>
      <c r="O43" s="704"/>
      <c r="P43" s="704"/>
      <c r="Q43" s="704"/>
      <c r="R43" s="704"/>
      <c r="S43" s="704"/>
      <c r="T43" s="704"/>
      <c r="U43" s="704"/>
      <c r="V43" s="704"/>
      <c r="W43" s="704"/>
      <c r="X43" s="704"/>
      <c r="Y43" s="704"/>
      <c r="Z43" s="704"/>
      <c r="AA43" s="704"/>
      <c r="AB43" s="704"/>
      <c r="AC43" s="659"/>
      <c r="AD43" s="828"/>
      <c r="AE43" s="828"/>
      <c r="AF43" s="659"/>
      <c r="AG43" s="723"/>
      <c r="AH43" s="723"/>
      <c r="AI43" s="723"/>
      <c r="AJ43" s="723"/>
      <c r="AK43" s="723"/>
    </row>
    <row r="44" spans="1:37">
      <c r="A44" s="704"/>
      <c r="B44" s="704"/>
      <c r="C44" s="704"/>
      <c r="D44" s="704"/>
      <c r="E44" s="704"/>
      <c r="F44" s="704"/>
      <c r="G44" s="704"/>
      <c r="H44" s="704"/>
      <c r="I44" s="704"/>
      <c r="J44" s="704"/>
      <c r="K44" s="704"/>
      <c r="L44" s="704"/>
      <c r="M44" s="704"/>
      <c r="N44" s="704"/>
      <c r="O44" s="704"/>
      <c r="P44" s="704"/>
      <c r="Q44" s="704"/>
      <c r="R44" s="704"/>
      <c r="S44" s="704"/>
      <c r="T44" s="704"/>
      <c r="U44" s="704"/>
      <c r="V44" s="704"/>
      <c r="W44" s="704"/>
      <c r="X44" s="704"/>
      <c r="Y44" s="704"/>
      <c r="Z44" s="704"/>
      <c r="AA44" s="704"/>
      <c r="AB44" s="704"/>
      <c r="AC44" s="659"/>
      <c r="AD44" s="828"/>
      <c r="AE44" s="828"/>
      <c r="AF44" s="659"/>
      <c r="AG44" s="723"/>
      <c r="AH44" s="723"/>
      <c r="AI44" s="723"/>
      <c r="AJ44" s="723"/>
      <c r="AK44" s="723"/>
    </row>
    <row r="45" spans="1:37" ht="6" customHeight="1">
      <c r="A45" s="704"/>
      <c r="B45" s="704"/>
      <c r="C45" s="704"/>
      <c r="D45" s="704"/>
      <c r="E45" s="704"/>
      <c r="F45" s="704"/>
      <c r="G45" s="704"/>
      <c r="H45" s="704"/>
      <c r="I45" s="704"/>
      <c r="J45" s="704"/>
      <c r="K45" s="704"/>
      <c r="L45" s="704"/>
      <c r="M45" s="704"/>
      <c r="N45" s="704"/>
      <c r="O45" s="704"/>
      <c r="P45" s="704"/>
      <c r="Q45" s="704"/>
      <c r="R45" s="704"/>
      <c r="S45" s="704"/>
      <c r="T45" s="704"/>
      <c r="U45" s="704"/>
      <c r="V45" s="704"/>
      <c r="W45" s="704"/>
      <c r="X45" s="704"/>
      <c r="Y45" s="704"/>
      <c r="Z45" s="704"/>
      <c r="AA45" s="704"/>
      <c r="AB45" s="704"/>
      <c r="AC45" s="659"/>
      <c r="AD45" s="828"/>
      <c r="AE45" s="828"/>
      <c r="AF45" s="659"/>
      <c r="AG45" s="723"/>
      <c r="AH45" s="723"/>
      <c r="AI45" s="723"/>
      <c r="AJ45" s="723"/>
      <c r="AK45" s="723"/>
    </row>
    <row r="46" spans="1:37">
      <c r="A46" s="704"/>
      <c r="B46" s="704"/>
      <c r="C46" s="704"/>
      <c r="D46" s="704"/>
      <c r="E46" s="704"/>
      <c r="F46" s="704"/>
      <c r="G46" s="704"/>
      <c r="H46" s="704"/>
      <c r="I46" s="704"/>
      <c r="J46" s="704"/>
      <c r="K46" s="704"/>
      <c r="L46" s="704"/>
      <c r="M46" s="704"/>
      <c r="N46" s="704"/>
      <c r="O46" s="704"/>
      <c r="P46" s="704"/>
      <c r="Q46" s="704"/>
      <c r="R46" s="704"/>
      <c r="S46" s="704"/>
      <c r="T46" s="704"/>
      <c r="U46" s="704"/>
      <c r="V46" s="704"/>
      <c r="W46" s="704"/>
      <c r="X46" s="704"/>
      <c r="Y46" s="704"/>
      <c r="Z46" s="704"/>
      <c r="AA46" s="704"/>
      <c r="AB46" s="704"/>
      <c r="AC46" s="659"/>
      <c r="AD46" s="828"/>
      <c r="AE46" s="828"/>
      <c r="AF46" s="659"/>
      <c r="AG46" s="723"/>
      <c r="AH46" s="723"/>
      <c r="AI46" s="723"/>
      <c r="AJ46" s="723"/>
      <c r="AK46" s="723"/>
    </row>
    <row r="47" spans="1:37" ht="6" customHeight="1">
      <c r="A47" s="704"/>
      <c r="B47" s="704"/>
      <c r="C47" s="704"/>
      <c r="D47" s="704"/>
      <c r="E47" s="704"/>
      <c r="F47" s="704"/>
      <c r="G47" s="704"/>
      <c r="H47" s="704"/>
      <c r="I47" s="704"/>
      <c r="J47" s="704"/>
      <c r="K47" s="704"/>
      <c r="L47" s="704"/>
      <c r="M47" s="704"/>
      <c r="N47" s="704"/>
      <c r="O47" s="704"/>
      <c r="P47" s="704"/>
      <c r="Q47" s="704"/>
      <c r="R47" s="704"/>
      <c r="S47" s="704"/>
      <c r="T47" s="704"/>
      <c r="U47" s="704"/>
      <c r="V47" s="704"/>
      <c r="W47" s="704"/>
      <c r="X47" s="704"/>
      <c r="Y47" s="704"/>
      <c r="Z47" s="704"/>
      <c r="AA47" s="704"/>
      <c r="AB47" s="704"/>
      <c r="AC47" s="659"/>
      <c r="AD47" s="828"/>
      <c r="AE47" s="828"/>
      <c r="AF47" s="659"/>
      <c r="AG47" s="723"/>
      <c r="AH47" s="723"/>
      <c r="AI47" s="723"/>
      <c r="AJ47" s="723"/>
      <c r="AK47" s="723"/>
    </row>
    <row r="48" spans="1:37">
      <c r="A48" s="704"/>
      <c r="B48" s="704"/>
      <c r="C48" s="704"/>
      <c r="D48" s="704"/>
      <c r="E48" s="704"/>
      <c r="F48" s="704"/>
      <c r="G48" s="704"/>
      <c r="H48" s="704"/>
      <c r="I48" s="704"/>
      <c r="J48" s="704"/>
      <c r="K48" s="704"/>
      <c r="L48" s="704"/>
      <c r="M48" s="704"/>
      <c r="N48" s="704"/>
      <c r="O48" s="704"/>
      <c r="P48" s="704"/>
      <c r="Q48" s="704"/>
      <c r="R48" s="704"/>
      <c r="S48" s="704"/>
      <c r="T48" s="704"/>
      <c r="U48" s="704"/>
      <c r="V48" s="704"/>
      <c r="W48" s="704"/>
      <c r="X48" s="704"/>
      <c r="Y48" s="704"/>
      <c r="Z48" s="704"/>
      <c r="AA48" s="704"/>
      <c r="AB48" s="704"/>
      <c r="AC48" s="660"/>
      <c r="AD48" s="828"/>
      <c r="AE48" s="828"/>
      <c r="AF48" s="660"/>
      <c r="AG48" s="723"/>
      <c r="AH48" s="723"/>
      <c r="AI48" s="723"/>
      <c r="AJ48" s="723"/>
      <c r="AK48" s="723"/>
    </row>
    <row r="49" spans="1:37" ht="6" customHeight="1">
      <c r="A49" s="704"/>
      <c r="B49" s="704"/>
      <c r="C49" s="704"/>
      <c r="D49" s="704"/>
      <c r="E49" s="704"/>
      <c r="F49" s="704"/>
      <c r="G49" s="704"/>
      <c r="H49" s="704"/>
      <c r="I49" s="704"/>
      <c r="J49" s="704"/>
      <c r="K49" s="704"/>
      <c r="L49" s="704"/>
      <c r="M49" s="704"/>
      <c r="N49" s="704"/>
      <c r="O49" s="704"/>
      <c r="P49" s="704"/>
      <c r="Q49" s="704"/>
      <c r="R49" s="704"/>
      <c r="S49" s="704"/>
      <c r="T49" s="704"/>
      <c r="U49" s="704"/>
      <c r="V49" s="704"/>
      <c r="W49" s="704"/>
      <c r="X49" s="704"/>
      <c r="Y49" s="704"/>
      <c r="Z49" s="704"/>
      <c r="AA49" s="704"/>
      <c r="AB49" s="704"/>
      <c r="AC49" s="659"/>
      <c r="AD49" s="828"/>
      <c r="AE49" s="828"/>
      <c r="AF49" s="659"/>
      <c r="AG49" s="723"/>
      <c r="AH49" s="723"/>
      <c r="AI49" s="723"/>
      <c r="AJ49" s="723"/>
      <c r="AK49" s="723"/>
    </row>
    <row r="50" spans="1:37">
      <c r="A50" s="704"/>
      <c r="B50" s="704"/>
      <c r="C50" s="704"/>
      <c r="D50" s="704"/>
      <c r="E50" s="704"/>
      <c r="F50" s="704"/>
      <c r="G50" s="704"/>
      <c r="H50" s="704"/>
      <c r="I50" s="704"/>
      <c r="J50" s="704"/>
      <c r="K50" s="704"/>
      <c r="L50" s="704"/>
      <c r="M50" s="704"/>
      <c r="N50" s="704"/>
      <c r="O50" s="704"/>
      <c r="P50" s="704"/>
      <c r="Q50" s="704"/>
      <c r="R50" s="704"/>
      <c r="S50" s="704"/>
      <c r="T50" s="704"/>
      <c r="U50" s="704"/>
      <c r="V50" s="704"/>
      <c r="W50" s="704"/>
      <c r="X50" s="704"/>
      <c r="Y50" s="704"/>
      <c r="Z50" s="704"/>
      <c r="AA50" s="704"/>
      <c r="AB50" s="704"/>
      <c r="AC50" s="659"/>
      <c r="AD50" s="828"/>
      <c r="AE50" s="828"/>
      <c r="AF50" s="659"/>
      <c r="AG50" s="723"/>
      <c r="AH50" s="723"/>
      <c r="AI50" s="723"/>
      <c r="AJ50" s="723"/>
      <c r="AK50" s="723"/>
    </row>
    <row r="51" spans="1:37" ht="6" customHeight="1">
      <c r="A51" s="704"/>
      <c r="B51" s="704"/>
      <c r="C51" s="704"/>
      <c r="D51" s="704"/>
      <c r="E51" s="704"/>
      <c r="F51" s="704"/>
      <c r="G51" s="704"/>
      <c r="H51" s="704"/>
      <c r="I51" s="704"/>
      <c r="J51" s="704"/>
      <c r="K51" s="704"/>
      <c r="L51" s="704"/>
      <c r="M51" s="704"/>
      <c r="N51" s="704"/>
      <c r="O51" s="704"/>
      <c r="P51" s="704"/>
      <c r="Q51" s="704"/>
      <c r="R51" s="704"/>
      <c r="S51" s="704"/>
      <c r="T51" s="704"/>
      <c r="U51" s="704"/>
      <c r="V51" s="704"/>
      <c r="W51" s="704"/>
      <c r="X51" s="704"/>
      <c r="Y51" s="704"/>
      <c r="Z51" s="704"/>
      <c r="AA51" s="704"/>
      <c r="AB51" s="704"/>
      <c r="AC51" s="659"/>
      <c r="AD51" s="828"/>
      <c r="AE51" s="828"/>
      <c r="AF51" s="659"/>
      <c r="AG51" s="723"/>
      <c r="AH51" s="723"/>
      <c r="AI51" s="723"/>
      <c r="AJ51" s="723"/>
      <c r="AK51" s="723"/>
    </row>
    <row r="52" spans="1:37">
      <c r="A52" s="704"/>
      <c r="B52" s="704"/>
      <c r="C52" s="704"/>
      <c r="D52" s="704"/>
      <c r="E52" s="704"/>
      <c r="F52" s="704"/>
      <c r="G52" s="704"/>
      <c r="H52" s="704"/>
      <c r="I52" s="704"/>
      <c r="J52" s="704"/>
      <c r="K52" s="704"/>
      <c r="L52" s="704"/>
      <c r="M52" s="704"/>
      <c r="N52" s="704"/>
      <c r="O52" s="704"/>
      <c r="P52" s="704"/>
      <c r="Q52" s="704"/>
      <c r="R52" s="704"/>
      <c r="S52" s="704"/>
      <c r="T52" s="704"/>
      <c r="U52" s="704"/>
      <c r="V52" s="704"/>
      <c r="W52" s="704"/>
      <c r="X52" s="704"/>
      <c r="Y52" s="704"/>
      <c r="Z52" s="704"/>
      <c r="AA52" s="704"/>
      <c r="AB52" s="704"/>
      <c r="AC52" s="660"/>
      <c r="AD52" s="828"/>
      <c r="AE52" s="828"/>
      <c r="AF52" s="660"/>
      <c r="AG52" s="723"/>
      <c r="AH52" s="723"/>
      <c r="AI52" s="723"/>
      <c r="AJ52" s="723"/>
      <c r="AK52" s="723"/>
    </row>
    <row r="53" spans="1:37" ht="6" customHeight="1">
      <c r="A53" s="704"/>
      <c r="B53" s="704"/>
      <c r="C53" s="704"/>
      <c r="D53" s="704"/>
      <c r="E53" s="704"/>
      <c r="F53" s="704"/>
      <c r="G53" s="704"/>
      <c r="H53" s="704"/>
      <c r="I53" s="704"/>
      <c r="J53" s="704"/>
      <c r="K53" s="704"/>
      <c r="L53" s="704"/>
      <c r="M53" s="704"/>
      <c r="N53" s="704"/>
      <c r="O53" s="704"/>
      <c r="P53" s="704"/>
      <c r="Q53" s="704"/>
      <c r="R53" s="704"/>
      <c r="S53" s="704"/>
      <c r="T53" s="704"/>
      <c r="U53" s="704"/>
      <c r="V53" s="704"/>
      <c r="W53" s="704"/>
      <c r="X53" s="704"/>
      <c r="Y53" s="704"/>
      <c r="Z53" s="704"/>
      <c r="AA53" s="704"/>
      <c r="AB53" s="704"/>
      <c r="AC53" s="660"/>
      <c r="AD53" s="828"/>
      <c r="AE53" s="828"/>
      <c r="AF53" s="660"/>
      <c r="AG53" s="723"/>
      <c r="AH53" s="723"/>
      <c r="AI53" s="723"/>
      <c r="AJ53" s="723"/>
      <c r="AK53" s="723"/>
    </row>
    <row r="54" spans="1:37">
      <c r="A54" s="704"/>
      <c r="B54" s="704"/>
      <c r="C54" s="704"/>
      <c r="D54" s="704"/>
      <c r="E54" s="704"/>
      <c r="F54" s="704"/>
      <c r="G54" s="704"/>
      <c r="H54" s="704"/>
      <c r="I54" s="704"/>
      <c r="J54" s="704"/>
      <c r="K54" s="704"/>
      <c r="L54" s="704"/>
      <c r="M54" s="704"/>
      <c r="N54" s="704"/>
      <c r="O54" s="704"/>
      <c r="P54" s="704"/>
      <c r="Q54" s="704"/>
      <c r="R54" s="704"/>
      <c r="S54" s="704"/>
      <c r="T54" s="704"/>
      <c r="U54" s="704"/>
      <c r="V54" s="704"/>
      <c r="W54" s="704"/>
      <c r="X54" s="704"/>
      <c r="Y54" s="704"/>
      <c r="Z54" s="704"/>
      <c r="AA54" s="704"/>
      <c r="AB54" s="704"/>
      <c r="AC54" s="660"/>
      <c r="AD54" s="828"/>
      <c r="AE54" s="828"/>
      <c r="AF54" s="660"/>
      <c r="AG54" s="723"/>
      <c r="AH54" s="723"/>
      <c r="AI54" s="723"/>
      <c r="AJ54" s="723"/>
      <c r="AK54" s="723"/>
    </row>
    <row r="55" spans="1:37" ht="6" customHeight="1">
      <c r="A55" s="704"/>
      <c r="B55" s="704"/>
      <c r="C55" s="704"/>
      <c r="D55" s="704"/>
      <c r="E55" s="704"/>
      <c r="F55" s="704"/>
      <c r="G55" s="704"/>
      <c r="H55" s="704"/>
      <c r="I55" s="704"/>
      <c r="J55" s="704"/>
      <c r="K55" s="704"/>
      <c r="L55" s="704"/>
      <c r="M55" s="704"/>
      <c r="N55" s="704"/>
      <c r="O55" s="704"/>
      <c r="P55" s="704"/>
      <c r="Q55" s="704"/>
      <c r="R55" s="704"/>
      <c r="S55" s="704"/>
      <c r="T55" s="704"/>
      <c r="U55" s="704"/>
      <c r="V55" s="704"/>
      <c r="W55" s="704"/>
      <c r="X55" s="704"/>
      <c r="Y55" s="704"/>
      <c r="Z55" s="704"/>
      <c r="AA55" s="704"/>
      <c r="AB55" s="704"/>
      <c r="AC55" s="660"/>
      <c r="AD55" s="828"/>
      <c r="AE55" s="828"/>
      <c r="AF55" s="660"/>
      <c r="AG55" s="723"/>
      <c r="AH55" s="723"/>
      <c r="AI55" s="723"/>
      <c r="AJ55" s="723"/>
      <c r="AK55" s="723"/>
    </row>
    <row r="56" spans="1:37">
      <c r="A56" s="704"/>
      <c r="B56" s="704"/>
      <c r="C56" s="704"/>
      <c r="D56" s="704"/>
      <c r="E56" s="704"/>
      <c r="F56" s="704"/>
      <c r="G56" s="704"/>
      <c r="H56" s="704"/>
      <c r="I56" s="704"/>
      <c r="J56" s="704"/>
      <c r="K56" s="704"/>
      <c r="L56" s="704"/>
      <c r="M56" s="704"/>
      <c r="N56" s="704"/>
      <c r="O56" s="704"/>
      <c r="P56" s="704"/>
      <c r="Q56" s="704"/>
      <c r="R56" s="704"/>
      <c r="S56" s="704"/>
      <c r="T56" s="704"/>
      <c r="U56" s="704"/>
      <c r="V56" s="704"/>
      <c r="W56" s="704"/>
      <c r="X56" s="704"/>
      <c r="Y56" s="704"/>
      <c r="Z56" s="704"/>
      <c r="AA56" s="704"/>
      <c r="AB56" s="704"/>
      <c r="AC56" s="704"/>
      <c r="AD56" s="828"/>
      <c r="AE56" s="828"/>
      <c r="AF56" s="704"/>
      <c r="AG56" s="723"/>
      <c r="AH56" s="723"/>
      <c r="AI56" s="723"/>
      <c r="AJ56" s="723"/>
      <c r="AK56" s="723"/>
    </row>
    <row r="57" spans="1:37" ht="6" customHeight="1">
      <c r="A57" s="704"/>
      <c r="B57" s="704"/>
      <c r="C57" s="704"/>
      <c r="D57" s="704"/>
      <c r="E57" s="704"/>
      <c r="F57" s="704"/>
      <c r="G57" s="704"/>
      <c r="H57" s="704"/>
      <c r="I57" s="704"/>
      <c r="J57" s="704"/>
      <c r="K57" s="704"/>
      <c r="L57" s="704"/>
      <c r="M57" s="704"/>
      <c r="N57" s="704"/>
      <c r="O57" s="704"/>
      <c r="P57" s="704"/>
      <c r="Q57" s="704"/>
      <c r="R57" s="704"/>
      <c r="S57" s="704"/>
      <c r="T57" s="704"/>
      <c r="U57" s="704"/>
      <c r="V57" s="704"/>
      <c r="W57" s="704"/>
      <c r="X57" s="704"/>
      <c r="Y57" s="704"/>
      <c r="Z57" s="704"/>
      <c r="AA57" s="704"/>
      <c r="AB57" s="704"/>
      <c r="AC57" s="660"/>
      <c r="AD57" s="660"/>
      <c r="AE57" s="660"/>
      <c r="AF57" s="660"/>
      <c r="AG57" s="723"/>
      <c r="AH57" s="723"/>
      <c r="AI57" s="723"/>
      <c r="AJ57" s="723"/>
      <c r="AK57" s="723"/>
    </row>
    <row r="58" spans="1:37">
      <c r="A58" s="704"/>
      <c r="B58" s="704"/>
      <c r="C58" s="704"/>
      <c r="D58" s="704"/>
      <c r="E58" s="704"/>
      <c r="F58" s="704"/>
      <c r="G58" s="704"/>
      <c r="H58" s="704"/>
      <c r="I58" s="704"/>
      <c r="J58" s="704"/>
      <c r="K58" s="704"/>
      <c r="L58" s="704"/>
      <c r="M58" s="704"/>
      <c r="N58" s="704"/>
      <c r="O58" s="704"/>
      <c r="P58" s="704"/>
      <c r="Q58" s="704"/>
      <c r="R58" s="704"/>
      <c r="S58" s="704"/>
      <c r="T58" s="704"/>
      <c r="U58" s="704"/>
      <c r="V58" s="704"/>
      <c r="W58" s="704"/>
      <c r="X58" s="704"/>
      <c r="Y58" s="704"/>
      <c r="Z58" s="704"/>
      <c r="AA58" s="704"/>
      <c r="AB58" s="704"/>
      <c r="AC58" s="723"/>
      <c r="AD58" s="723"/>
      <c r="AE58" s="723"/>
      <c r="AF58" s="723"/>
      <c r="AG58" s="723"/>
      <c r="AH58" s="723"/>
      <c r="AI58" s="723"/>
      <c r="AJ58" s="723"/>
      <c r="AK58" s="723"/>
    </row>
    <row r="59" spans="1:37">
      <c r="A59" s="704"/>
      <c r="B59" s="704"/>
      <c r="C59" s="704"/>
      <c r="D59" s="704"/>
      <c r="E59" s="704"/>
      <c r="F59" s="704"/>
      <c r="G59" s="704"/>
      <c r="H59" s="704"/>
      <c r="I59" s="704"/>
      <c r="J59" s="704"/>
      <c r="K59" s="704"/>
      <c r="L59" s="704"/>
      <c r="M59" s="704"/>
      <c r="N59" s="704"/>
      <c r="O59" s="704"/>
      <c r="P59" s="704"/>
      <c r="Q59" s="704"/>
      <c r="R59" s="704"/>
      <c r="S59" s="704"/>
      <c r="T59" s="704"/>
      <c r="U59" s="704"/>
      <c r="V59" s="704"/>
      <c r="W59" s="704"/>
      <c r="X59" s="704"/>
      <c r="Y59" s="704"/>
      <c r="Z59" s="704"/>
      <c r="AA59" s="704"/>
      <c r="AB59" s="704"/>
      <c r="AC59" s="723"/>
      <c r="AD59" s="723"/>
      <c r="AE59" s="723"/>
      <c r="AF59" s="723"/>
      <c r="AG59" s="723"/>
      <c r="AH59" s="723"/>
      <c r="AI59" s="723"/>
      <c r="AJ59" s="723"/>
      <c r="AK59" s="723"/>
    </row>
    <row r="60" spans="1:37">
      <c r="A60" s="723"/>
      <c r="B60" s="723"/>
      <c r="C60" s="723"/>
      <c r="D60" s="723"/>
      <c r="E60" s="1047"/>
      <c r="F60" s="1047"/>
      <c r="G60" s="1047"/>
      <c r="H60" s="1047"/>
      <c r="I60" s="1047"/>
      <c r="J60" s="1047"/>
      <c r="K60" s="1047"/>
      <c r="L60" s="1047"/>
      <c r="M60" s="1047"/>
      <c r="N60" s="1047"/>
      <c r="O60" s="1047"/>
      <c r="P60" s="1047"/>
      <c r="Q60" s="1048"/>
      <c r="R60" s="1047"/>
      <c r="S60" s="1047"/>
      <c r="T60" s="1047"/>
      <c r="U60" s="1047"/>
      <c r="V60" s="1047"/>
      <c r="W60" s="1047"/>
      <c r="X60" s="1047"/>
      <c r="Y60" s="1047"/>
      <c r="Z60" s="1047"/>
      <c r="AA60" s="1047"/>
      <c r="AB60" s="723"/>
      <c r="AC60" s="723"/>
      <c r="AD60" s="723"/>
      <c r="AE60" s="723"/>
      <c r="AF60" s="723"/>
      <c r="AG60" s="723"/>
      <c r="AH60" s="723"/>
      <c r="AI60" s="723"/>
      <c r="AJ60" s="723"/>
      <c r="AK60" s="723"/>
    </row>
    <row r="61" spans="1:37">
      <c r="A61" s="723"/>
      <c r="B61" s="723"/>
      <c r="C61" s="723"/>
      <c r="D61" s="723"/>
      <c r="E61" s="1047"/>
      <c r="F61" s="1047"/>
      <c r="G61" s="1047"/>
      <c r="H61" s="1047"/>
      <c r="I61" s="1047"/>
      <c r="J61" s="1047"/>
      <c r="K61" s="1047"/>
      <c r="L61" s="1047"/>
      <c r="M61" s="1047"/>
      <c r="N61" s="1047"/>
      <c r="O61" s="1047"/>
      <c r="P61" s="1047"/>
      <c r="Q61" s="1048"/>
      <c r="R61" s="1043"/>
      <c r="S61" s="1043"/>
      <c r="T61" s="1043"/>
      <c r="U61" s="1043"/>
      <c r="V61" s="1043"/>
      <c r="W61" s="1043"/>
      <c r="X61" s="1047"/>
      <c r="Y61" s="1047"/>
      <c r="Z61" s="1047"/>
      <c r="AA61" s="1047"/>
      <c r="AB61" s="723"/>
      <c r="AC61" s="723"/>
      <c r="AD61" s="723"/>
      <c r="AE61" s="723"/>
      <c r="AF61" s="723"/>
      <c r="AG61" s="723"/>
      <c r="AH61" s="723"/>
      <c r="AI61" s="723"/>
      <c r="AJ61" s="723"/>
      <c r="AK61" s="723"/>
    </row>
    <row r="62" spans="1:37">
      <c r="A62" s="723"/>
      <c r="B62" s="723"/>
      <c r="C62" s="723"/>
      <c r="D62" s="723"/>
      <c r="E62" s="1047"/>
      <c r="F62" s="1047"/>
      <c r="G62" s="1047"/>
      <c r="H62" s="1047"/>
      <c r="I62" s="1047"/>
      <c r="J62" s="1047"/>
      <c r="K62" s="1047"/>
      <c r="L62" s="1047"/>
      <c r="M62" s="1047"/>
      <c r="N62" s="1047"/>
      <c r="O62" s="1047"/>
      <c r="P62" s="1047"/>
      <c r="Q62" s="1048"/>
      <c r="R62" s="1047"/>
      <c r="S62" s="1047"/>
      <c r="T62" s="1043"/>
      <c r="U62" s="1043"/>
      <c r="V62" s="1043"/>
      <c r="W62" s="1043"/>
      <c r="X62" s="1047"/>
      <c r="Y62" s="1047"/>
      <c r="Z62" s="1047"/>
      <c r="AA62" s="1047"/>
      <c r="AB62" s="723"/>
      <c r="AC62" s="723"/>
      <c r="AD62" s="723"/>
      <c r="AE62" s="723"/>
      <c r="AF62" s="723"/>
      <c r="AG62" s="723"/>
      <c r="AH62" s="723"/>
      <c r="AI62" s="723"/>
      <c r="AJ62" s="723"/>
      <c r="AK62" s="723"/>
    </row>
    <row r="63" spans="1:37">
      <c r="A63" s="723"/>
      <c r="B63" s="723"/>
      <c r="C63" s="723"/>
      <c r="D63" s="723"/>
      <c r="E63" s="1047"/>
      <c r="F63" s="1047"/>
      <c r="G63" s="1047"/>
      <c r="H63" s="1047"/>
      <c r="I63" s="1047"/>
      <c r="J63" s="1047"/>
      <c r="K63" s="1047"/>
      <c r="L63" s="1047"/>
      <c r="M63" s="1047"/>
      <c r="N63" s="1047"/>
      <c r="O63" s="1047"/>
      <c r="P63" s="1047"/>
      <c r="Q63" s="1048"/>
      <c r="R63" s="1047"/>
      <c r="S63" s="1047"/>
      <c r="T63" s="1043"/>
      <c r="U63" s="1043"/>
      <c r="V63" s="1043"/>
      <c r="W63" s="1043"/>
      <c r="X63" s="1047"/>
      <c r="Y63" s="1047"/>
      <c r="Z63" s="1047"/>
      <c r="AA63" s="1047"/>
      <c r="AB63" s="723"/>
      <c r="AC63" s="723"/>
      <c r="AD63" s="723"/>
      <c r="AE63" s="723"/>
      <c r="AF63" s="723"/>
      <c r="AG63" s="723"/>
      <c r="AH63" s="723"/>
      <c r="AI63" s="723"/>
      <c r="AJ63" s="723"/>
      <c r="AK63" s="723"/>
    </row>
    <row r="64" spans="1:37">
      <c r="A64" s="723"/>
      <c r="B64" s="723"/>
      <c r="C64" s="723"/>
      <c r="D64" s="723"/>
      <c r="E64" s="1047"/>
      <c r="F64" s="1047"/>
      <c r="G64" s="1047"/>
      <c r="H64" s="1047"/>
      <c r="I64" s="1047"/>
      <c r="J64" s="1047"/>
      <c r="K64" s="1047"/>
      <c r="L64" s="1047"/>
      <c r="M64" s="1047"/>
      <c r="N64" s="1047"/>
      <c r="O64" s="1047"/>
      <c r="P64" s="1047"/>
      <c r="Q64" s="1049"/>
      <c r="R64" s="1047"/>
      <c r="S64" s="1047"/>
      <c r="T64" s="1047"/>
      <c r="U64" s="1047"/>
      <c r="V64" s="1047"/>
      <c r="W64" s="1047"/>
      <c r="X64" s="1047"/>
      <c r="Y64" s="1047"/>
      <c r="Z64" s="1047"/>
      <c r="AA64" s="1047"/>
      <c r="AB64" s="723"/>
      <c r="AC64" s="723"/>
      <c r="AD64" s="723"/>
      <c r="AE64" s="723"/>
      <c r="AF64" s="723"/>
      <c r="AG64" s="723"/>
      <c r="AH64" s="723"/>
      <c r="AI64" s="723"/>
      <c r="AJ64" s="723"/>
      <c r="AK64" s="723"/>
    </row>
    <row r="65" spans="1:37">
      <c r="A65" s="723"/>
      <c r="B65" s="723"/>
      <c r="C65" s="723"/>
      <c r="D65" s="723"/>
      <c r="E65" s="1047"/>
      <c r="F65" s="1047"/>
      <c r="G65" s="1047"/>
      <c r="H65" s="1047"/>
      <c r="I65" s="1047"/>
      <c r="J65" s="1047"/>
      <c r="K65" s="1047"/>
      <c r="L65" s="1047"/>
      <c r="M65" s="1047"/>
      <c r="N65" s="1047"/>
      <c r="O65" s="1047"/>
      <c r="P65" s="1047"/>
      <c r="Q65" s="1049"/>
      <c r="R65" s="1047"/>
      <c r="S65" s="1047"/>
      <c r="T65" s="1047"/>
      <c r="U65" s="1047"/>
      <c r="V65" s="1047"/>
      <c r="W65" s="1047"/>
      <c r="X65" s="1047"/>
      <c r="Y65" s="1047"/>
      <c r="Z65" s="1047"/>
      <c r="AA65" s="1047"/>
      <c r="AB65" s="723"/>
      <c r="AC65" s="723"/>
      <c r="AD65" s="723"/>
      <c r="AE65" s="723"/>
      <c r="AF65" s="723"/>
      <c r="AG65" s="723"/>
      <c r="AH65" s="723"/>
      <c r="AI65" s="723"/>
      <c r="AJ65" s="723"/>
      <c r="AK65" s="723"/>
    </row>
    <row r="66" spans="1:37">
      <c r="A66" s="723"/>
      <c r="B66" s="723"/>
      <c r="C66" s="723"/>
      <c r="D66" s="723"/>
      <c r="E66" s="1047"/>
      <c r="F66" s="1047"/>
      <c r="G66" s="1047"/>
      <c r="H66" s="1047"/>
      <c r="I66" s="1047"/>
      <c r="J66" s="1047"/>
      <c r="K66" s="1047"/>
      <c r="L66" s="1047"/>
      <c r="M66" s="1047"/>
      <c r="N66" s="1047"/>
      <c r="O66" s="1047"/>
      <c r="P66" s="1047"/>
      <c r="Q66" s="1049"/>
      <c r="R66" s="1047"/>
      <c r="S66" s="1047"/>
      <c r="T66" s="1047"/>
      <c r="U66" s="1047"/>
      <c r="V66" s="1047"/>
      <c r="W66" s="1047"/>
      <c r="X66" s="1047"/>
      <c r="Y66" s="1047"/>
      <c r="Z66" s="1047"/>
      <c r="AA66" s="1047"/>
      <c r="AB66" s="723"/>
      <c r="AC66" s="723"/>
      <c r="AD66" s="723"/>
      <c r="AE66" s="723"/>
      <c r="AF66" s="723"/>
      <c r="AG66" s="723"/>
      <c r="AH66" s="723"/>
      <c r="AI66" s="723"/>
      <c r="AJ66" s="723"/>
      <c r="AK66" s="723"/>
    </row>
    <row r="67" spans="1:37">
      <c r="A67" s="723"/>
      <c r="B67" s="723"/>
      <c r="C67" s="723"/>
      <c r="D67" s="723"/>
      <c r="E67" s="1047"/>
      <c r="F67" s="1047"/>
      <c r="G67" s="1047"/>
      <c r="H67" s="1047"/>
      <c r="I67" s="1047"/>
      <c r="J67" s="1047"/>
      <c r="K67" s="1047"/>
      <c r="L67" s="1047"/>
      <c r="M67" s="1047"/>
      <c r="N67" s="1047"/>
      <c r="O67" s="1047"/>
      <c r="P67" s="1047"/>
      <c r="Q67" s="1049"/>
      <c r="R67" s="1047"/>
      <c r="S67" s="1047"/>
      <c r="T67" s="1047"/>
      <c r="U67" s="1047"/>
      <c r="V67" s="1047"/>
      <c r="W67" s="1047"/>
      <c r="X67" s="1047"/>
      <c r="Y67" s="1047"/>
      <c r="Z67" s="1047"/>
      <c r="AA67" s="1047"/>
      <c r="AB67" s="723"/>
      <c r="AC67" s="723"/>
      <c r="AD67" s="723"/>
      <c r="AE67" s="723"/>
      <c r="AF67" s="723"/>
      <c r="AG67" s="723"/>
      <c r="AH67" s="723"/>
      <c r="AI67" s="723"/>
      <c r="AJ67" s="723"/>
      <c r="AK67" s="723"/>
    </row>
    <row r="68" spans="1:37">
      <c r="A68" s="723"/>
      <c r="B68" s="723"/>
      <c r="C68" s="723"/>
      <c r="D68" s="723"/>
      <c r="E68" s="1047"/>
      <c r="F68" s="1047"/>
      <c r="G68" s="1047"/>
      <c r="H68" s="1047"/>
      <c r="I68" s="1047"/>
      <c r="J68" s="1047"/>
      <c r="K68" s="1047"/>
      <c r="L68" s="1047"/>
      <c r="M68" s="1047"/>
      <c r="N68" s="1047"/>
      <c r="O68" s="1047"/>
      <c r="P68" s="1047"/>
      <c r="Q68" s="1049"/>
      <c r="R68" s="1047"/>
      <c r="S68" s="1047"/>
      <c r="T68" s="1047"/>
      <c r="U68" s="1047"/>
      <c r="V68" s="1047"/>
      <c r="W68" s="1047"/>
      <c r="X68" s="1047"/>
      <c r="Y68" s="1047"/>
      <c r="Z68" s="1047"/>
      <c r="AA68" s="1047"/>
      <c r="AB68" s="723"/>
      <c r="AC68" s="723"/>
      <c r="AD68" s="723"/>
      <c r="AE68" s="723"/>
      <c r="AF68" s="723"/>
      <c r="AG68" s="723"/>
      <c r="AH68" s="723"/>
      <c r="AI68" s="723"/>
      <c r="AJ68" s="723"/>
      <c r="AK68" s="723"/>
    </row>
    <row r="69" spans="1:37">
      <c r="A69" s="723"/>
      <c r="B69" s="723"/>
      <c r="C69" s="723"/>
      <c r="D69" s="723"/>
      <c r="E69" s="1047"/>
      <c r="F69" s="1047"/>
      <c r="G69" s="1047"/>
      <c r="H69" s="1047"/>
      <c r="I69" s="1047"/>
      <c r="J69" s="1047"/>
      <c r="K69" s="1047"/>
      <c r="L69" s="1047"/>
      <c r="M69" s="1047"/>
      <c r="N69" s="1047"/>
      <c r="O69" s="1047"/>
      <c r="P69" s="1047"/>
      <c r="Q69" s="1049"/>
      <c r="R69" s="1047"/>
      <c r="S69" s="1047"/>
      <c r="T69" s="1047"/>
      <c r="U69" s="1047"/>
      <c r="V69" s="1047"/>
      <c r="W69" s="1047"/>
      <c r="X69" s="1047"/>
      <c r="Y69" s="1047"/>
      <c r="Z69" s="1047"/>
      <c r="AA69" s="1047"/>
      <c r="AB69" s="723"/>
      <c r="AC69" s="723"/>
      <c r="AD69" s="723"/>
      <c r="AE69" s="723"/>
      <c r="AF69" s="723"/>
      <c r="AG69" s="723"/>
      <c r="AH69" s="723"/>
      <c r="AI69" s="723"/>
      <c r="AJ69" s="723"/>
      <c r="AK69" s="723"/>
    </row>
    <row r="70" spans="1:37">
      <c r="A70" s="723"/>
      <c r="B70" s="723"/>
      <c r="C70" s="723"/>
      <c r="D70" s="723"/>
      <c r="E70" s="1047"/>
      <c r="F70" s="1047"/>
      <c r="G70" s="1047"/>
      <c r="H70" s="1047"/>
      <c r="I70" s="1047"/>
      <c r="J70" s="1047"/>
      <c r="K70" s="1047"/>
      <c r="L70" s="1047"/>
      <c r="M70" s="1047"/>
      <c r="N70" s="1047"/>
      <c r="O70" s="1047"/>
      <c r="P70" s="1047"/>
      <c r="Q70" s="1049"/>
      <c r="R70" s="1047"/>
      <c r="S70" s="1047"/>
      <c r="T70" s="1047"/>
      <c r="U70" s="1047"/>
      <c r="V70" s="1047"/>
      <c r="W70" s="1047"/>
      <c r="X70" s="1047"/>
      <c r="Y70" s="1047"/>
      <c r="Z70" s="1047"/>
      <c r="AA70" s="1047"/>
      <c r="AB70" s="723"/>
      <c r="AC70" s="723"/>
      <c r="AD70" s="723"/>
      <c r="AE70" s="723"/>
      <c r="AF70" s="723"/>
      <c r="AG70" s="723"/>
      <c r="AH70" s="723"/>
      <c r="AI70" s="723"/>
      <c r="AJ70" s="723"/>
      <c r="AK70" s="723"/>
    </row>
    <row r="71" spans="1:37">
      <c r="A71" s="723"/>
      <c r="B71" s="723"/>
      <c r="C71" s="723"/>
      <c r="D71" s="723"/>
      <c r="E71" s="1047"/>
      <c r="F71" s="1047"/>
      <c r="G71" s="1047"/>
      <c r="H71" s="1047"/>
      <c r="I71" s="1047"/>
      <c r="J71" s="1047"/>
      <c r="K71" s="1047"/>
      <c r="L71" s="1047"/>
      <c r="M71" s="1047"/>
      <c r="N71" s="1047"/>
      <c r="O71" s="1047"/>
      <c r="P71" s="1047"/>
      <c r="Q71" s="1049"/>
      <c r="R71" s="1047"/>
      <c r="S71" s="1047"/>
      <c r="T71" s="1047"/>
      <c r="U71" s="1047"/>
      <c r="V71" s="1047"/>
      <c r="W71" s="1047"/>
      <c r="X71" s="1047"/>
      <c r="Y71" s="1047"/>
      <c r="Z71" s="1047"/>
      <c r="AA71" s="1047"/>
      <c r="AB71" s="723"/>
      <c r="AC71" s="723"/>
      <c r="AD71" s="723"/>
      <c r="AE71" s="723"/>
      <c r="AF71" s="723"/>
      <c r="AG71" s="723"/>
      <c r="AH71" s="723"/>
      <c r="AI71" s="723"/>
      <c r="AJ71" s="723"/>
      <c r="AK71" s="723"/>
    </row>
    <row r="72" spans="1:37">
      <c r="A72" s="723"/>
      <c r="B72" s="723"/>
      <c r="C72" s="723"/>
      <c r="D72" s="723"/>
      <c r="E72" s="723"/>
      <c r="F72" s="723"/>
      <c r="G72" s="723"/>
      <c r="H72" s="723"/>
      <c r="I72" s="723"/>
      <c r="J72" s="723"/>
      <c r="K72" s="723"/>
      <c r="L72" s="723"/>
      <c r="M72" s="723"/>
      <c r="N72" s="723"/>
      <c r="O72" s="723"/>
      <c r="P72" s="723"/>
      <c r="Q72" s="909"/>
      <c r="R72" s="723"/>
      <c r="S72" s="723"/>
      <c r="T72" s="723"/>
      <c r="U72" s="723"/>
      <c r="V72" s="723"/>
      <c r="W72" s="723"/>
      <c r="X72" s="723"/>
      <c r="Y72" s="723"/>
      <c r="Z72" s="723"/>
      <c r="AA72" s="723"/>
      <c r="AB72" s="723"/>
      <c r="AC72" s="723"/>
      <c r="AD72" s="723"/>
      <c r="AE72" s="723"/>
      <c r="AF72" s="723"/>
      <c r="AG72" s="723"/>
      <c r="AH72" s="723"/>
      <c r="AI72" s="723"/>
      <c r="AJ72" s="723"/>
      <c r="AK72" s="723"/>
    </row>
    <row r="73" spans="1:37">
      <c r="A73" s="723"/>
      <c r="B73" s="723"/>
      <c r="C73" s="723"/>
      <c r="D73" s="723"/>
      <c r="E73" s="723"/>
      <c r="F73" s="723"/>
      <c r="G73" s="723"/>
      <c r="H73" s="723"/>
      <c r="I73" s="723"/>
      <c r="J73" s="723"/>
      <c r="K73" s="723"/>
      <c r="L73" s="723"/>
      <c r="M73" s="723"/>
      <c r="N73" s="723"/>
      <c r="O73" s="723"/>
      <c r="P73" s="723"/>
      <c r="Q73" s="909"/>
      <c r="R73" s="723"/>
      <c r="S73" s="723"/>
      <c r="T73" s="723"/>
      <c r="U73" s="723"/>
      <c r="V73" s="723"/>
      <c r="W73" s="723"/>
      <c r="X73" s="723"/>
      <c r="Y73" s="723"/>
      <c r="Z73" s="723"/>
      <c r="AA73" s="723"/>
      <c r="AB73" s="723"/>
      <c r="AC73" s="723"/>
      <c r="AD73" s="723"/>
      <c r="AE73" s="723"/>
      <c r="AF73" s="723"/>
      <c r="AG73" s="723"/>
      <c r="AH73" s="723"/>
      <c r="AI73" s="723"/>
      <c r="AJ73" s="723"/>
      <c r="AK73" s="723"/>
    </row>
    <row r="74" spans="1:37">
      <c r="A74" s="723"/>
      <c r="B74" s="723"/>
      <c r="C74" s="723"/>
      <c r="D74" s="723"/>
      <c r="E74" s="723"/>
      <c r="F74" s="723"/>
      <c r="G74" s="723"/>
      <c r="H74" s="723"/>
      <c r="I74" s="723"/>
      <c r="J74" s="723"/>
      <c r="K74" s="723"/>
      <c r="L74" s="723"/>
      <c r="M74" s="723"/>
      <c r="N74" s="723"/>
      <c r="O74" s="723"/>
      <c r="P74" s="723"/>
      <c r="Q74" s="909"/>
      <c r="R74" s="723"/>
      <c r="S74" s="723"/>
      <c r="T74" s="723"/>
      <c r="U74" s="723"/>
      <c r="V74" s="723"/>
      <c r="W74" s="723"/>
      <c r="X74" s="723"/>
      <c r="Y74" s="723"/>
      <c r="Z74" s="723"/>
      <c r="AA74" s="723"/>
      <c r="AB74" s="723"/>
      <c r="AC74" s="723"/>
      <c r="AD74" s="723"/>
      <c r="AE74" s="723"/>
      <c r="AF74" s="723"/>
      <c r="AG74" s="723"/>
      <c r="AH74" s="723"/>
      <c r="AI74" s="723"/>
      <c r="AJ74" s="723"/>
      <c r="AK74" s="723"/>
    </row>
    <row r="75" spans="1:37">
      <c r="A75" s="723"/>
      <c r="B75" s="723"/>
      <c r="C75" s="723"/>
      <c r="D75" s="723"/>
      <c r="E75" s="723"/>
      <c r="F75" s="723"/>
      <c r="G75" s="723"/>
      <c r="H75" s="723"/>
      <c r="I75" s="723"/>
      <c r="J75" s="723"/>
      <c r="K75" s="723"/>
      <c r="L75" s="723"/>
      <c r="M75" s="723"/>
      <c r="N75" s="723"/>
      <c r="O75" s="723"/>
      <c r="P75" s="723"/>
      <c r="Q75" s="723"/>
      <c r="R75" s="723"/>
      <c r="S75" s="723"/>
      <c r="T75" s="723"/>
      <c r="U75" s="723"/>
      <c r="V75" s="723"/>
      <c r="W75" s="723"/>
      <c r="X75" s="723"/>
      <c r="Y75" s="723"/>
      <c r="Z75" s="723"/>
      <c r="AA75" s="723"/>
      <c r="AB75" s="723"/>
      <c r="AC75" s="723"/>
      <c r="AD75" s="723"/>
      <c r="AE75" s="723"/>
      <c r="AF75" s="723"/>
      <c r="AG75" s="723"/>
      <c r="AH75" s="723"/>
      <c r="AI75" s="723"/>
      <c r="AJ75" s="723"/>
      <c r="AK75" s="723"/>
    </row>
    <row r="76" spans="1:37">
      <c r="A76" s="723"/>
      <c r="B76" s="723"/>
      <c r="C76" s="723"/>
      <c r="D76" s="723"/>
      <c r="E76" s="723"/>
      <c r="F76" s="723"/>
      <c r="G76" s="723"/>
      <c r="H76" s="723"/>
      <c r="I76" s="723"/>
      <c r="J76" s="723"/>
      <c r="K76" s="723"/>
      <c r="L76" s="723"/>
      <c r="M76" s="723"/>
      <c r="N76" s="723"/>
      <c r="O76" s="723"/>
      <c r="P76" s="723"/>
      <c r="Q76" s="723"/>
      <c r="R76" s="723"/>
      <c r="S76" s="723"/>
      <c r="T76" s="723"/>
      <c r="U76" s="723"/>
      <c r="V76" s="723"/>
      <c r="W76" s="723"/>
      <c r="X76" s="723"/>
      <c r="Y76" s="723"/>
      <c r="Z76" s="723"/>
      <c r="AA76" s="723"/>
      <c r="AB76" s="723"/>
      <c r="AC76" s="723"/>
      <c r="AD76" s="723"/>
      <c r="AE76" s="723"/>
      <c r="AF76" s="723"/>
      <c r="AG76" s="723"/>
      <c r="AH76" s="723"/>
      <c r="AI76" s="723"/>
      <c r="AJ76" s="723"/>
      <c r="AK76" s="723"/>
    </row>
    <row r="77" spans="1:37">
      <c r="A77" s="723"/>
      <c r="B77" s="723"/>
      <c r="C77" s="723"/>
      <c r="D77" s="723"/>
      <c r="E77" s="723"/>
      <c r="F77" s="723"/>
      <c r="G77" s="723"/>
      <c r="H77" s="723"/>
      <c r="I77" s="723"/>
      <c r="J77" s="723"/>
      <c r="K77" s="723"/>
      <c r="L77" s="723"/>
      <c r="M77" s="723"/>
      <c r="N77" s="723"/>
      <c r="O77" s="723"/>
      <c r="P77" s="723"/>
      <c r="Q77" s="723"/>
      <c r="R77" s="723"/>
      <c r="S77" s="723"/>
      <c r="T77" s="723"/>
      <c r="U77" s="723"/>
      <c r="V77" s="723"/>
      <c r="W77" s="723"/>
      <c r="X77" s="723"/>
      <c r="Y77" s="723"/>
      <c r="Z77" s="723"/>
      <c r="AA77" s="723"/>
      <c r="AB77" s="723"/>
      <c r="AC77" s="723"/>
      <c r="AD77" s="723"/>
      <c r="AE77" s="723"/>
      <c r="AF77" s="723"/>
      <c r="AG77" s="723"/>
      <c r="AH77" s="723"/>
      <c r="AI77" s="723"/>
      <c r="AJ77" s="723"/>
      <c r="AK77" s="723"/>
    </row>
    <row r="78" spans="1:37">
      <c r="A78" s="723"/>
      <c r="B78" s="723"/>
      <c r="C78" s="723"/>
      <c r="D78" s="723"/>
      <c r="E78" s="723"/>
      <c r="F78" s="723"/>
      <c r="G78" s="723"/>
      <c r="H78" s="723"/>
      <c r="I78" s="723"/>
      <c r="J78" s="723"/>
      <c r="K78" s="723"/>
      <c r="L78" s="723"/>
      <c r="M78" s="723"/>
      <c r="N78" s="723"/>
      <c r="O78" s="723"/>
      <c r="P78" s="723"/>
      <c r="Q78" s="723"/>
      <c r="R78" s="723"/>
      <c r="S78" s="723"/>
      <c r="T78" s="723"/>
      <c r="U78" s="723"/>
      <c r="V78" s="723"/>
      <c r="W78" s="723"/>
      <c r="X78" s="723"/>
      <c r="Y78" s="723"/>
      <c r="Z78" s="723"/>
      <c r="AA78" s="723"/>
      <c r="AB78" s="723"/>
      <c r="AC78" s="723"/>
      <c r="AD78" s="723"/>
      <c r="AE78" s="723"/>
      <c r="AF78" s="723"/>
      <c r="AG78" s="723"/>
      <c r="AH78" s="723"/>
      <c r="AI78" s="723"/>
      <c r="AJ78" s="723"/>
      <c r="AK78" s="723"/>
    </row>
    <row r="79" spans="1:37">
      <c r="A79" s="723"/>
      <c r="B79" s="723"/>
      <c r="C79" s="723"/>
      <c r="D79" s="723"/>
      <c r="E79" s="723"/>
      <c r="F79" s="723"/>
      <c r="G79" s="723"/>
      <c r="H79" s="723"/>
      <c r="I79" s="723"/>
      <c r="J79" s="723"/>
      <c r="K79" s="723"/>
      <c r="L79" s="723"/>
      <c r="M79" s="723"/>
      <c r="N79" s="723"/>
      <c r="O79" s="723"/>
      <c r="P79" s="723"/>
      <c r="Q79" s="723"/>
      <c r="R79" s="723"/>
      <c r="S79" s="723"/>
      <c r="T79" s="723"/>
      <c r="U79" s="723"/>
      <c r="V79" s="723"/>
      <c r="W79" s="723"/>
      <c r="X79" s="723"/>
      <c r="Y79" s="723"/>
      <c r="Z79" s="723"/>
      <c r="AA79" s="723"/>
      <c r="AB79" s="723"/>
      <c r="AC79" s="723"/>
      <c r="AD79" s="723"/>
      <c r="AE79" s="723"/>
      <c r="AF79" s="723"/>
      <c r="AG79" s="723"/>
      <c r="AH79" s="723"/>
      <c r="AI79" s="723"/>
      <c r="AJ79" s="723"/>
      <c r="AK79" s="723"/>
    </row>
    <row r="80" spans="1:37">
      <c r="A80" s="723"/>
      <c r="B80" s="723"/>
      <c r="C80" s="723"/>
      <c r="D80" s="723"/>
      <c r="E80" s="723"/>
      <c r="F80" s="723"/>
      <c r="G80" s="723"/>
      <c r="H80" s="723"/>
      <c r="I80" s="723"/>
      <c r="J80" s="723"/>
      <c r="K80" s="723"/>
      <c r="L80" s="723"/>
      <c r="M80" s="723"/>
      <c r="N80" s="723"/>
      <c r="O80" s="723"/>
      <c r="P80" s="723"/>
      <c r="Q80" s="723"/>
      <c r="R80" s="723"/>
      <c r="S80" s="723"/>
      <c r="T80" s="723"/>
      <c r="U80" s="723"/>
      <c r="V80" s="723"/>
      <c r="W80" s="723"/>
      <c r="X80" s="723"/>
      <c r="Y80" s="723"/>
      <c r="Z80" s="723"/>
      <c r="AA80" s="723"/>
      <c r="AB80" s="723"/>
      <c r="AC80" s="723"/>
      <c r="AD80" s="723"/>
      <c r="AE80" s="723"/>
      <c r="AF80" s="723"/>
      <c r="AG80" s="723"/>
      <c r="AH80" s="723"/>
      <c r="AI80" s="723"/>
      <c r="AJ80" s="723"/>
      <c r="AK80" s="723"/>
    </row>
    <row r="81" spans="1:37">
      <c r="A81" s="723"/>
      <c r="B81" s="723"/>
      <c r="C81" s="723"/>
      <c r="D81" s="723"/>
      <c r="E81" s="723"/>
      <c r="F81" s="723"/>
      <c r="G81" s="723"/>
      <c r="H81" s="723"/>
      <c r="I81" s="723"/>
      <c r="J81" s="723"/>
      <c r="K81" s="723"/>
      <c r="L81" s="723"/>
      <c r="M81" s="723"/>
      <c r="N81" s="723"/>
      <c r="O81" s="723"/>
      <c r="P81" s="723"/>
      <c r="Q81" s="723"/>
      <c r="R81" s="723"/>
      <c r="S81" s="723"/>
      <c r="T81" s="723"/>
      <c r="U81" s="723"/>
      <c r="V81" s="723"/>
      <c r="W81" s="723"/>
      <c r="X81" s="723"/>
      <c r="Y81" s="723"/>
      <c r="Z81" s="723"/>
      <c r="AA81" s="723"/>
      <c r="AB81" s="723"/>
      <c r="AC81" s="723"/>
      <c r="AD81" s="723"/>
      <c r="AE81" s="723"/>
      <c r="AF81" s="723"/>
      <c r="AG81" s="723"/>
      <c r="AH81" s="723"/>
      <c r="AI81" s="723"/>
      <c r="AJ81" s="723"/>
      <c r="AK81" s="723"/>
    </row>
    <row r="82" spans="1:37">
      <c r="A82" s="723"/>
      <c r="B82" s="723"/>
      <c r="C82" s="723"/>
      <c r="D82" s="723"/>
      <c r="E82" s="723"/>
      <c r="F82" s="723"/>
      <c r="G82" s="723"/>
      <c r="H82" s="723"/>
      <c r="I82" s="723"/>
      <c r="J82" s="723"/>
      <c r="K82" s="723"/>
      <c r="L82" s="723"/>
      <c r="M82" s="723"/>
      <c r="N82" s="723"/>
      <c r="O82" s="723"/>
      <c r="P82" s="723"/>
      <c r="Q82" s="723"/>
      <c r="R82" s="723"/>
      <c r="S82" s="723"/>
      <c r="T82" s="723"/>
      <c r="U82" s="723"/>
      <c r="V82" s="723"/>
      <c r="W82" s="723"/>
      <c r="X82" s="723"/>
      <c r="Y82" s="723"/>
      <c r="Z82" s="723"/>
      <c r="AA82" s="723"/>
      <c r="AB82" s="723"/>
      <c r="AC82" s="723"/>
      <c r="AD82" s="723"/>
      <c r="AE82" s="723"/>
      <c r="AF82" s="723"/>
      <c r="AG82" s="723"/>
      <c r="AH82" s="723"/>
      <c r="AI82" s="723"/>
      <c r="AJ82" s="723"/>
      <c r="AK82" s="723"/>
    </row>
    <row r="83" spans="1:37">
      <c r="A83" s="723"/>
      <c r="B83" s="723"/>
      <c r="C83" s="723"/>
      <c r="D83" s="723"/>
      <c r="E83" s="723"/>
      <c r="F83" s="723"/>
      <c r="G83" s="723"/>
      <c r="H83" s="723"/>
      <c r="I83" s="723"/>
      <c r="J83" s="723"/>
      <c r="K83" s="723"/>
      <c r="L83" s="723"/>
      <c r="M83" s="723"/>
      <c r="N83" s="723"/>
      <c r="O83" s="723"/>
      <c r="P83" s="723"/>
      <c r="Q83" s="723"/>
      <c r="R83" s="723"/>
      <c r="S83" s="723"/>
      <c r="T83" s="723"/>
      <c r="U83" s="723"/>
      <c r="V83" s="723"/>
      <c r="W83" s="723"/>
      <c r="X83" s="723"/>
      <c r="Y83" s="723"/>
      <c r="Z83" s="723"/>
      <c r="AA83" s="723"/>
      <c r="AB83" s="723"/>
      <c r="AC83" s="723"/>
      <c r="AD83" s="723"/>
      <c r="AE83" s="723"/>
      <c r="AF83" s="723"/>
      <c r="AG83" s="723"/>
      <c r="AH83" s="723"/>
      <c r="AI83" s="723"/>
      <c r="AJ83" s="723"/>
      <c r="AK83" s="723"/>
    </row>
    <row r="84" spans="1:37">
      <c r="A84" s="723"/>
      <c r="B84" s="723"/>
      <c r="C84" s="723"/>
      <c r="D84" s="723"/>
      <c r="E84" s="723"/>
      <c r="F84" s="723"/>
      <c r="G84" s="723"/>
      <c r="H84" s="723"/>
      <c r="I84" s="723"/>
      <c r="J84" s="723"/>
      <c r="K84" s="723"/>
      <c r="L84" s="723"/>
      <c r="M84" s="723"/>
      <c r="N84" s="723"/>
      <c r="O84" s="723"/>
      <c r="P84" s="723"/>
      <c r="Q84" s="723"/>
      <c r="R84" s="723"/>
      <c r="S84" s="723"/>
      <c r="T84" s="723"/>
      <c r="U84" s="723"/>
      <c r="V84" s="723"/>
      <c r="W84" s="723"/>
      <c r="X84" s="723"/>
      <c r="Y84" s="723"/>
      <c r="Z84" s="723"/>
      <c r="AA84" s="723"/>
      <c r="AB84" s="723"/>
      <c r="AC84" s="723"/>
      <c r="AD84" s="723"/>
      <c r="AE84" s="723"/>
      <c r="AF84" s="723"/>
      <c r="AG84" s="723"/>
      <c r="AH84" s="723"/>
      <c r="AI84" s="723"/>
      <c r="AJ84" s="723"/>
      <c r="AK84" s="723"/>
    </row>
    <row r="85" spans="1:37">
      <c r="A85" s="723"/>
      <c r="B85" s="723"/>
      <c r="C85" s="723"/>
      <c r="D85" s="723"/>
      <c r="E85" s="723"/>
      <c r="F85" s="723"/>
      <c r="G85" s="723"/>
      <c r="H85" s="723"/>
      <c r="I85" s="723"/>
      <c r="J85" s="723"/>
      <c r="K85" s="723"/>
      <c r="L85" s="723"/>
      <c r="M85" s="723"/>
      <c r="N85" s="723"/>
      <c r="O85" s="723"/>
      <c r="P85" s="723"/>
      <c r="Q85" s="723"/>
      <c r="R85" s="723"/>
      <c r="S85" s="723"/>
      <c r="T85" s="723"/>
      <c r="U85" s="723"/>
      <c r="V85" s="723"/>
      <c r="W85" s="723"/>
      <c r="X85" s="723"/>
      <c r="Y85" s="723"/>
      <c r="Z85" s="723"/>
      <c r="AA85" s="723"/>
      <c r="AB85" s="723"/>
      <c r="AC85" s="723"/>
      <c r="AD85" s="723"/>
      <c r="AE85" s="723"/>
      <c r="AF85" s="723"/>
      <c r="AG85" s="723"/>
      <c r="AH85" s="723"/>
      <c r="AI85" s="723"/>
      <c r="AJ85" s="723"/>
      <c r="AK85" s="723"/>
    </row>
    <row r="86" spans="1:37">
      <c r="A86" s="723"/>
      <c r="B86" s="723"/>
      <c r="C86" s="723"/>
      <c r="D86" s="723"/>
      <c r="E86" s="723"/>
      <c r="F86" s="723"/>
      <c r="G86" s="723"/>
      <c r="H86" s="723"/>
      <c r="I86" s="723"/>
      <c r="J86" s="723"/>
      <c r="K86" s="723"/>
      <c r="L86" s="723"/>
      <c r="M86" s="723"/>
      <c r="N86" s="723"/>
      <c r="O86" s="723"/>
      <c r="P86" s="723"/>
      <c r="Q86" s="723"/>
      <c r="R86" s="723"/>
      <c r="S86" s="723"/>
      <c r="T86" s="723"/>
      <c r="U86" s="723"/>
      <c r="V86" s="723"/>
      <c r="W86" s="723"/>
      <c r="X86" s="723"/>
      <c r="Y86" s="723"/>
      <c r="Z86" s="723"/>
      <c r="AA86" s="723"/>
      <c r="AB86" s="723"/>
      <c r="AC86" s="723"/>
      <c r="AD86" s="723"/>
      <c r="AE86" s="723"/>
      <c r="AF86" s="723"/>
      <c r="AG86" s="723"/>
      <c r="AH86" s="723"/>
      <c r="AI86" s="723"/>
      <c r="AJ86" s="723"/>
      <c r="AK86" s="723"/>
    </row>
    <row r="87" spans="1:37">
      <c r="A87" s="723"/>
      <c r="B87" s="723"/>
      <c r="C87" s="723"/>
      <c r="D87" s="723"/>
      <c r="E87" s="723"/>
      <c r="F87" s="723"/>
      <c r="G87" s="723"/>
      <c r="H87" s="723"/>
      <c r="I87" s="723"/>
      <c r="J87" s="723"/>
      <c r="K87" s="723"/>
      <c r="L87" s="723"/>
      <c r="M87" s="723"/>
      <c r="N87" s="723"/>
      <c r="O87" s="723"/>
      <c r="P87" s="723"/>
      <c r="Q87" s="723"/>
      <c r="R87" s="723"/>
      <c r="S87" s="723"/>
      <c r="T87" s="723"/>
      <c r="U87" s="723"/>
      <c r="V87" s="723"/>
      <c r="W87" s="723"/>
      <c r="X87" s="723"/>
      <c r="Y87" s="723"/>
      <c r="Z87" s="723"/>
      <c r="AA87" s="723"/>
      <c r="AB87" s="723"/>
      <c r="AC87" s="723"/>
      <c r="AD87" s="723"/>
      <c r="AE87" s="723"/>
      <c r="AF87" s="723"/>
      <c r="AG87" s="723"/>
      <c r="AH87" s="723"/>
      <c r="AI87" s="723"/>
      <c r="AJ87" s="723"/>
      <c r="AK87" s="723"/>
    </row>
    <row r="88" spans="1:37">
      <c r="A88" s="723"/>
      <c r="B88" s="723"/>
      <c r="C88" s="723"/>
      <c r="D88" s="723"/>
      <c r="E88" s="723"/>
      <c r="F88" s="723"/>
      <c r="G88" s="723"/>
      <c r="H88" s="723"/>
      <c r="I88" s="723"/>
      <c r="J88" s="723"/>
      <c r="K88" s="723"/>
      <c r="L88" s="723"/>
      <c r="M88" s="723"/>
      <c r="N88" s="723"/>
      <c r="O88" s="723"/>
      <c r="P88" s="723"/>
      <c r="Q88" s="723"/>
      <c r="R88" s="723"/>
      <c r="S88" s="723"/>
      <c r="T88" s="723"/>
      <c r="U88" s="723"/>
      <c r="V88" s="723"/>
      <c r="W88" s="723"/>
      <c r="X88" s="723"/>
      <c r="Y88" s="723"/>
      <c r="Z88" s="723"/>
      <c r="AA88" s="723"/>
      <c r="AB88" s="723"/>
      <c r="AC88" s="723"/>
      <c r="AD88" s="723"/>
      <c r="AE88" s="723"/>
      <c r="AF88" s="723"/>
      <c r="AG88" s="723"/>
      <c r="AH88" s="723"/>
      <c r="AI88" s="723"/>
      <c r="AJ88" s="723"/>
      <c r="AK88" s="723"/>
    </row>
    <row r="89" spans="1:37">
      <c r="A89" s="723"/>
      <c r="B89" s="723"/>
      <c r="C89" s="723"/>
      <c r="D89" s="723"/>
      <c r="E89" s="723"/>
      <c r="F89" s="723"/>
      <c r="G89" s="723"/>
      <c r="H89" s="723"/>
      <c r="I89" s="723"/>
      <c r="J89" s="723"/>
      <c r="K89" s="723"/>
      <c r="L89" s="723"/>
      <c r="M89" s="723"/>
      <c r="N89" s="723"/>
      <c r="O89" s="723"/>
      <c r="P89" s="723"/>
      <c r="Q89" s="723"/>
      <c r="R89" s="723"/>
      <c r="S89" s="723"/>
      <c r="T89" s="723"/>
      <c r="U89" s="723"/>
      <c r="V89" s="723"/>
      <c r="W89" s="723"/>
      <c r="X89" s="723"/>
      <c r="Y89" s="723"/>
      <c r="Z89" s="723"/>
      <c r="AA89" s="723"/>
      <c r="AB89" s="723"/>
      <c r="AC89" s="723"/>
      <c r="AD89" s="723"/>
      <c r="AE89" s="723"/>
      <c r="AF89" s="723"/>
      <c r="AG89" s="723"/>
      <c r="AH89" s="723"/>
      <c r="AI89" s="723"/>
      <c r="AJ89" s="723"/>
      <c r="AK89" s="723"/>
    </row>
    <row r="90" spans="1:37">
      <c r="A90" s="723"/>
      <c r="B90" s="723"/>
      <c r="C90" s="723"/>
      <c r="D90" s="723"/>
      <c r="E90" s="723"/>
      <c r="F90" s="723"/>
      <c r="G90" s="723"/>
      <c r="H90" s="723"/>
      <c r="I90" s="723"/>
      <c r="J90" s="723"/>
      <c r="K90" s="723"/>
      <c r="L90" s="723"/>
      <c r="M90" s="723"/>
      <c r="N90" s="723"/>
      <c r="O90" s="723"/>
      <c r="P90" s="723"/>
      <c r="Q90" s="723"/>
      <c r="R90" s="723"/>
      <c r="S90" s="723"/>
      <c r="T90" s="723"/>
      <c r="U90" s="723"/>
      <c r="V90" s="723"/>
      <c r="W90" s="723"/>
      <c r="X90" s="723"/>
      <c r="Y90" s="723"/>
      <c r="Z90" s="723"/>
      <c r="AA90" s="723"/>
      <c r="AB90" s="723"/>
      <c r="AC90" s="723"/>
      <c r="AD90" s="723"/>
      <c r="AE90" s="723"/>
      <c r="AF90" s="723"/>
      <c r="AG90" s="723"/>
      <c r="AH90" s="723"/>
      <c r="AI90" s="723"/>
      <c r="AJ90" s="723"/>
      <c r="AK90" s="723"/>
    </row>
    <row r="91" spans="1:37">
      <c r="A91" s="723"/>
      <c r="B91" s="723"/>
      <c r="C91" s="723"/>
      <c r="D91" s="723"/>
      <c r="E91" s="723"/>
      <c r="F91" s="723"/>
      <c r="G91" s="723"/>
      <c r="H91" s="723"/>
      <c r="I91" s="723"/>
      <c r="J91" s="723"/>
      <c r="K91" s="723"/>
      <c r="L91" s="723"/>
      <c r="M91" s="723"/>
      <c r="N91" s="723"/>
      <c r="O91" s="723"/>
      <c r="P91" s="723"/>
      <c r="Q91" s="723"/>
      <c r="R91" s="723"/>
      <c r="S91" s="723"/>
      <c r="T91" s="723"/>
      <c r="U91" s="723"/>
      <c r="V91" s="723"/>
      <c r="W91" s="723"/>
      <c r="X91" s="723"/>
      <c r="Y91" s="723"/>
      <c r="Z91" s="723"/>
      <c r="AA91" s="723"/>
      <c r="AB91" s="723"/>
      <c r="AC91" s="723"/>
      <c r="AD91" s="723"/>
      <c r="AE91" s="723"/>
      <c r="AF91" s="723"/>
      <c r="AG91" s="723"/>
      <c r="AH91" s="723"/>
      <c r="AI91" s="723"/>
      <c r="AJ91" s="723"/>
      <c r="AK91" s="723"/>
    </row>
    <row r="92" spans="1:37">
      <c r="A92" s="723"/>
      <c r="B92" s="723"/>
      <c r="C92" s="723"/>
      <c r="D92" s="723"/>
      <c r="E92" s="723"/>
      <c r="F92" s="723"/>
      <c r="G92" s="723"/>
      <c r="H92" s="723"/>
      <c r="I92" s="723"/>
      <c r="J92" s="723"/>
      <c r="K92" s="723"/>
      <c r="L92" s="723"/>
      <c r="M92" s="723"/>
      <c r="N92" s="723"/>
      <c r="O92" s="723"/>
      <c r="P92" s="723"/>
      <c r="Q92" s="723"/>
      <c r="R92" s="723"/>
      <c r="S92" s="723"/>
      <c r="T92" s="723"/>
      <c r="U92" s="723"/>
      <c r="V92" s="723"/>
      <c r="W92" s="723"/>
      <c r="X92" s="723"/>
      <c r="Y92" s="723"/>
      <c r="Z92" s="723"/>
      <c r="AA92" s="723"/>
      <c r="AB92" s="723"/>
      <c r="AC92" s="723"/>
      <c r="AD92" s="723"/>
      <c r="AE92" s="723"/>
      <c r="AF92" s="723"/>
      <c r="AG92" s="723"/>
      <c r="AH92" s="723"/>
      <c r="AI92" s="723"/>
      <c r="AJ92" s="723"/>
      <c r="AK92" s="723"/>
    </row>
    <row r="93" spans="1:37">
      <c r="A93" s="723"/>
      <c r="B93" s="723"/>
      <c r="C93" s="723"/>
      <c r="D93" s="723"/>
      <c r="E93" s="723"/>
      <c r="F93" s="723"/>
      <c r="G93" s="723"/>
      <c r="H93" s="723"/>
      <c r="I93" s="723"/>
      <c r="J93" s="723"/>
      <c r="K93" s="723"/>
      <c r="L93" s="723"/>
      <c r="M93" s="723"/>
      <c r="N93" s="723"/>
      <c r="O93" s="723"/>
      <c r="P93" s="723"/>
      <c r="Q93" s="723"/>
      <c r="R93" s="723"/>
      <c r="S93" s="723"/>
      <c r="T93" s="723"/>
      <c r="U93" s="723"/>
      <c r="V93" s="723"/>
      <c r="W93" s="723"/>
      <c r="X93" s="723"/>
      <c r="Y93" s="723"/>
      <c r="Z93" s="723"/>
      <c r="AA93" s="723"/>
      <c r="AB93" s="723"/>
      <c r="AC93" s="723"/>
      <c r="AD93" s="723"/>
      <c r="AE93" s="723"/>
      <c r="AF93" s="723"/>
      <c r="AG93" s="723"/>
      <c r="AH93" s="723"/>
      <c r="AI93" s="723"/>
      <c r="AJ93" s="723"/>
      <c r="AK93" s="723"/>
    </row>
    <row r="94" spans="1:37">
      <c r="A94" s="723"/>
      <c r="B94" s="723"/>
      <c r="C94" s="723"/>
      <c r="D94" s="723"/>
      <c r="E94" s="723"/>
      <c r="F94" s="723"/>
      <c r="G94" s="723"/>
      <c r="H94" s="723"/>
      <c r="I94" s="723"/>
      <c r="J94" s="723"/>
      <c r="K94" s="723"/>
      <c r="L94" s="723"/>
      <c r="M94" s="723"/>
      <c r="N94" s="723"/>
      <c r="O94" s="723"/>
      <c r="P94" s="723"/>
      <c r="Q94" s="723"/>
      <c r="R94" s="723"/>
      <c r="S94" s="723"/>
      <c r="T94" s="723"/>
      <c r="U94" s="723"/>
      <c r="V94" s="723"/>
      <c r="W94" s="723"/>
      <c r="X94" s="723"/>
      <c r="Y94" s="723"/>
      <c r="Z94" s="723"/>
      <c r="AA94" s="723"/>
      <c r="AB94" s="723"/>
      <c r="AC94" s="723"/>
      <c r="AD94" s="723"/>
      <c r="AE94" s="723"/>
      <c r="AF94" s="723"/>
      <c r="AG94" s="723"/>
      <c r="AH94" s="723"/>
      <c r="AI94" s="723"/>
      <c r="AJ94" s="723"/>
      <c r="AK94" s="723"/>
    </row>
    <row r="95" spans="1:37">
      <c r="A95" s="723"/>
      <c r="B95" s="723"/>
      <c r="C95" s="723"/>
      <c r="D95" s="723"/>
      <c r="E95" s="723"/>
      <c r="F95" s="723"/>
      <c r="G95" s="723"/>
      <c r="H95" s="723"/>
      <c r="I95" s="723"/>
      <c r="J95" s="723"/>
      <c r="K95" s="723"/>
      <c r="L95" s="723"/>
      <c r="M95" s="723"/>
      <c r="N95" s="723"/>
      <c r="O95" s="723"/>
      <c r="P95" s="723"/>
      <c r="Q95" s="723"/>
      <c r="R95" s="723"/>
      <c r="S95" s="723"/>
      <c r="T95" s="723"/>
      <c r="U95" s="723"/>
      <c r="V95" s="723"/>
      <c r="W95" s="723"/>
      <c r="X95" s="723"/>
      <c r="Y95" s="723"/>
      <c r="Z95" s="723"/>
      <c r="AA95" s="723"/>
      <c r="AB95" s="723"/>
      <c r="AC95" s="723"/>
      <c r="AD95" s="723"/>
      <c r="AE95" s="723"/>
      <c r="AF95" s="723"/>
      <c r="AG95" s="723"/>
      <c r="AH95" s="723"/>
      <c r="AI95" s="723"/>
      <c r="AJ95" s="723"/>
      <c r="AK95" s="723"/>
    </row>
    <row r="96" spans="1:37">
      <c r="A96" s="723"/>
      <c r="B96" s="723"/>
      <c r="C96" s="723"/>
      <c r="D96" s="723"/>
      <c r="E96" s="723"/>
      <c r="F96" s="723"/>
      <c r="G96" s="723"/>
      <c r="H96" s="723"/>
      <c r="I96" s="723"/>
      <c r="J96" s="723"/>
      <c r="K96" s="723"/>
      <c r="L96" s="723"/>
      <c r="M96" s="723"/>
      <c r="N96" s="723"/>
      <c r="O96" s="723"/>
      <c r="P96" s="723"/>
      <c r="Q96" s="723"/>
      <c r="R96" s="723"/>
      <c r="S96" s="723"/>
      <c r="T96" s="723"/>
      <c r="U96" s="723"/>
      <c r="V96" s="723"/>
      <c r="W96" s="723"/>
      <c r="X96" s="723"/>
      <c r="Y96" s="723"/>
      <c r="Z96" s="723"/>
      <c r="AA96" s="723"/>
      <c r="AB96" s="723"/>
      <c r="AC96" s="723"/>
      <c r="AD96" s="723"/>
      <c r="AE96" s="723"/>
      <c r="AF96" s="723"/>
      <c r="AG96" s="723"/>
      <c r="AH96" s="723"/>
      <c r="AI96" s="723"/>
      <c r="AJ96" s="723"/>
      <c r="AK96" s="723"/>
    </row>
    <row r="97" spans="1:37">
      <c r="A97" s="723"/>
      <c r="B97" s="723"/>
      <c r="C97" s="723"/>
      <c r="D97" s="723"/>
      <c r="E97" s="723"/>
      <c r="F97" s="723"/>
      <c r="G97" s="723"/>
      <c r="H97" s="723"/>
      <c r="I97" s="723"/>
      <c r="J97" s="723"/>
      <c r="K97" s="723"/>
      <c r="L97" s="723"/>
      <c r="M97" s="723"/>
      <c r="N97" s="723"/>
      <c r="O97" s="723"/>
      <c r="P97" s="723"/>
      <c r="Q97" s="723"/>
      <c r="R97" s="723"/>
      <c r="S97" s="723"/>
      <c r="T97" s="723"/>
      <c r="U97" s="723"/>
      <c r="V97" s="723"/>
      <c r="W97" s="723"/>
      <c r="X97" s="723"/>
      <c r="Y97" s="723"/>
      <c r="Z97" s="723"/>
      <c r="AA97" s="723"/>
      <c r="AB97" s="723"/>
      <c r="AC97" s="723"/>
      <c r="AD97" s="723"/>
      <c r="AE97" s="723"/>
      <c r="AF97" s="723"/>
      <c r="AG97" s="723"/>
      <c r="AH97" s="723"/>
      <c r="AI97" s="723"/>
      <c r="AJ97" s="723"/>
      <c r="AK97" s="723"/>
    </row>
    <row r="98" spans="1:37">
      <c r="A98" s="723"/>
      <c r="B98" s="723"/>
      <c r="C98" s="723"/>
      <c r="D98" s="723"/>
      <c r="E98" s="723"/>
      <c r="F98" s="723"/>
      <c r="G98" s="723"/>
      <c r="H98" s="723"/>
      <c r="I98" s="723"/>
      <c r="J98" s="723"/>
      <c r="K98" s="723"/>
      <c r="L98" s="723"/>
      <c r="M98" s="723"/>
      <c r="N98" s="723"/>
      <c r="O98" s="723"/>
      <c r="P98" s="723"/>
      <c r="Q98" s="723"/>
      <c r="R98" s="723"/>
      <c r="S98" s="723"/>
      <c r="T98" s="723"/>
      <c r="U98" s="723"/>
      <c r="V98" s="723"/>
      <c r="W98" s="723"/>
      <c r="X98" s="723"/>
      <c r="Y98" s="723"/>
      <c r="Z98" s="723"/>
      <c r="AA98" s="723"/>
      <c r="AB98" s="723"/>
      <c r="AC98" s="723"/>
      <c r="AD98" s="723"/>
      <c r="AE98" s="723"/>
      <c r="AF98" s="723"/>
      <c r="AG98" s="723"/>
      <c r="AH98" s="723"/>
      <c r="AI98" s="723"/>
      <c r="AJ98" s="723"/>
      <c r="AK98" s="723"/>
    </row>
    <row r="99" spans="1:37">
      <c r="A99" s="723"/>
      <c r="B99" s="723"/>
      <c r="C99" s="723"/>
      <c r="D99" s="723"/>
      <c r="E99" s="723"/>
      <c r="F99" s="723"/>
      <c r="G99" s="723"/>
      <c r="H99" s="723"/>
      <c r="I99" s="723"/>
      <c r="J99" s="723"/>
      <c r="K99" s="723"/>
      <c r="L99" s="723"/>
      <c r="M99" s="723"/>
      <c r="N99" s="723"/>
      <c r="O99" s="723"/>
      <c r="P99" s="723"/>
      <c r="Q99" s="723"/>
      <c r="R99" s="723"/>
      <c r="S99" s="723"/>
      <c r="T99" s="723"/>
      <c r="U99" s="723"/>
      <c r="V99" s="723"/>
      <c r="W99" s="723"/>
      <c r="X99" s="723"/>
      <c r="Y99" s="723"/>
      <c r="Z99" s="723"/>
      <c r="AA99" s="723"/>
      <c r="AB99" s="723"/>
      <c r="AC99" s="723"/>
      <c r="AD99" s="723"/>
      <c r="AE99" s="723"/>
      <c r="AF99" s="723"/>
      <c r="AG99" s="723"/>
      <c r="AH99" s="723"/>
      <c r="AI99" s="723"/>
      <c r="AJ99" s="723"/>
      <c r="AK99" s="723"/>
    </row>
    <row r="100" spans="1:37">
      <c r="A100" s="723"/>
      <c r="B100" s="723"/>
      <c r="C100" s="723"/>
      <c r="D100" s="723"/>
      <c r="E100" s="723"/>
      <c r="F100" s="723"/>
      <c r="G100" s="723"/>
      <c r="H100" s="723"/>
      <c r="I100" s="723"/>
      <c r="J100" s="723"/>
      <c r="K100" s="723"/>
      <c r="L100" s="723"/>
      <c r="M100" s="723"/>
      <c r="N100" s="723"/>
      <c r="O100" s="723"/>
      <c r="P100" s="723"/>
      <c r="Q100" s="723"/>
      <c r="R100" s="723"/>
      <c r="S100" s="723"/>
      <c r="T100" s="723"/>
      <c r="U100" s="723"/>
      <c r="V100" s="723"/>
      <c r="W100" s="723"/>
      <c r="X100" s="723"/>
      <c r="Y100" s="723"/>
      <c r="Z100" s="723"/>
      <c r="AA100" s="723"/>
      <c r="AB100" s="723"/>
      <c r="AC100" s="723"/>
      <c r="AD100" s="723"/>
      <c r="AE100" s="723"/>
      <c r="AF100" s="723"/>
      <c r="AG100" s="723"/>
      <c r="AH100" s="723"/>
      <c r="AI100" s="723"/>
      <c r="AJ100" s="723"/>
      <c r="AK100" s="723"/>
    </row>
    <row r="101" spans="1:37">
      <c r="A101" s="723"/>
      <c r="B101" s="723"/>
      <c r="C101" s="723"/>
      <c r="D101" s="723"/>
      <c r="E101" s="723"/>
      <c r="F101" s="723"/>
      <c r="G101" s="723"/>
      <c r="H101" s="723"/>
      <c r="I101" s="723"/>
      <c r="J101" s="723"/>
      <c r="K101" s="723"/>
      <c r="L101" s="723"/>
      <c r="M101" s="723"/>
      <c r="N101" s="723"/>
      <c r="O101" s="723"/>
      <c r="P101" s="723"/>
      <c r="Q101" s="723"/>
      <c r="R101" s="723"/>
      <c r="S101" s="723"/>
      <c r="T101" s="723"/>
      <c r="U101" s="723"/>
      <c r="V101" s="723"/>
      <c r="W101" s="723"/>
      <c r="X101" s="723"/>
      <c r="Y101" s="723"/>
      <c r="Z101" s="723"/>
      <c r="AA101" s="723"/>
      <c r="AB101" s="723"/>
      <c r="AC101" s="723"/>
      <c r="AD101" s="723"/>
      <c r="AE101" s="723"/>
      <c r="AF101" s="723"/>
      <c r="AG101" s="723"/>
      <c r="AH101" s="723"/>
      <c r="AI101" s="723"/>
      <c r="AJ101" s="723"/>
      <c r="AK101" s="723"/>
    </row>
    <row r="102" spans="1:37">
      <c r="A102" s="723"/>
      <c r="B102" s="723"/>
      <c r="C102" s="723"/>
      <c r="D102" s="723"/>
      <c r="E102" s="723"/>
      <c r="F102" s="723"/>
      <c r="G102" s="723"/>
      <c r="H102" s="723"/>
      <c r="I102" s="723"/>
      <c r="J102" s="723"/>
      <c r="K102" s="723"/>
      <c r="L102" s="723"/>
      <c r="M102" s="723"/>
      <c r="N102" s="723"/>
      <c r="O102" s="723"/>
      <c r="P102" s="723"/>
      <c r="Q102" s="723"/>
      <c r="R102" s="723"/>
      <c r="S102" s="723"/>
      <c r="T102" s="723"/>
      <c r="U102" s="723"/>
      <c r="V102" s="723"/>
      <c r="W102" s="723"/>
      <c r="X102" s="723"/>
      <c r="Y102" s="723"/>
      <c r="Z102" s="723"/>
      <c r="AA102" s="723"/>
      <c r="AB102" s="723"/>
      <c r="AC102" s="723"/>
      <c r="AD102" s="723"/>
      <c r="AE102" s="723"/>
      <c r="AF102" s="723"/>
      <c r="AG102" s="723"/>
      <c r="AH102" s="723"/>
      <c r="AI102" s="723"/>
      <c r="AJ102" s="723"/>
      <c r="AK102" s="723"/>
    </row>
    <row r="103" spans="1:37">
      <c r="A103" s="723"/>
      <c r="B103" s="723"/>
      <c r="C103" s="723"/>
      <c r="D103" s="723"/>
      <c r="E103" s="723"/>
      <c r="F103" s="723"/>
      <c r="G103" s="723"/>
      <c r="H103" s="723"/>
      <c r="I103" s="723"/>
      <c r="J103" s="723"/>
      <c r="K103" s="723"/>
      <c r="L103" s="723"/>
      <c r="M103" s="723"/>
      <c r="N103" s="723"/>
      <c r="O103" s="723"/>
      <c r="P103" s="723"/>
      <c r="Q103" s="723"/>
      <c r="R103" s="723"/>
      <c r="S103" s="723"/>
      <c r="T103" s="723"/>
      <c r="U103" s="723"/>
      <c r="V103" s="723"/>
      <c r="W103" s="723"/>
      <c r="X103" s="723"/>
      <c r="Y103" s="723"/>
      <c r="Z103" s="723"/>
      <c r="AA103" s="723"/>
      <c r="AB103" s="723"/>
      <c r="AC103" s="723"/>
      <c r="AD103" s="723"/>
      <c r="AE103" s="723"/>
      <c r="AF103" s="723"/>
      <c r="AG103" s="723"/>
      <c r="AH103" s="723"/>
      <c r="AI103" s="723"/>
      <c r="AJ103" s="723"/>
      <c r="AK103" s="723"/>
    </row>
    <row r="104" spans="1:37">
      <c r="A104" s="723"/>
      <c r="B104" s="723"/>
      <c r="C104" s="723"/>
      <c r="D104" s="723"/>
      <c r="E104" s="723"/>
      <c r="F104" s="723"/>
      <c r="G104" s="723"/>
      <c r="H104" s="723"/>
      <c r="I104" s="723"/>
      <c r="J104" s="723"/>
      <c r="K104" s="723"/>
      <c r="L104" s="723"/>
      <c r="M104" s="723"/>
      <c r="N104" s="723"/>
      <c r="O104" s="723"/>
      <c r="P104" s="723"/>
      <c r="Q104" s="723"/>
      <c r="R104" s="723"/>
      <c r="S104" s="723"/>
      <c r="T104" s="723"/>
      <c r="U104" s="723"/>
      <c r="V104" s="723"/>
      <c r="W104" s="723"/>
      <c r="X104" s="723"/>
      <c r="Y104" s="723"/>
      <c r="Z104" s="723"/>
      <c r="AA104" s="723"/>
      <c r="AB104" s="723"/>
      <c r="AC104" s="723"/>
      <c r="AD104" s="723"/>
      <c r="AE104" s="723"/>
      <c r="AF104" s="723"/>
      <c r="AG104" s="723"/>
      <c r="AH104" s="723"/>
      <c r="AI104" s="723"/>
      <c r="AJ104" s="723"/>
      <c r="AK104" s="723"/>
    </row>
    <row r="105" spans="1:37">
      <c r="A105" s="723"/>
      <c r="B105" s="723"/>
      <c r="C105" s="723"/>
      <c r="D105" s="723"/>
      <c r="E105" s="723"/>
      <c r="F105" s="723"/>
      <c r="G105" s="723"/>
      <c r="H105" s="723"/>
      <c r="I105" s="723"/>
      <c r="J105" s="723"/>
      <c r="K105" s="723"/>
      <c r="L105" s="723"/>
      <c r="M105" s="723"/>
      <c r="N105" s="723"/>
      <c r="O105" s="723"/>
      <c r="P105" s="723"/>
      <c r="Q105" s="723"/>
      <c r="R105" s="723"/>
      <c r="S105" s="723"/>
      <c r="T105" s="723"/>
      <c r="U105" s="723"/>
      <c r="V105" s="723"/>
      <c r="W105" s="723"/>
      <c r="X105" s="723"/>
      <c r="Y105" s="723"/>
      <c r="Z105" s="723"/>
      <c r="AA105" s="723"/>
      <c r="AB105" s="723"/>
      <c r="AC105" s="723"/>
      <c r="AD105" s="723"/>
      <c r="AE105" s="723"/>
      <c r="AF105" s="723"/>
      <c r="AG105" s="723"/>
      <c r="AH105" s="723"/>
      <c r="AI105" s="723"/>
      <c r="AJ105" s="723"/>
      <c r="AK105" s="723"/>
    </row>
    <row r="106" spans="1:37">
      <c r="A106" s="723"/>
      <c r="B106" s="723"/>
      <c r="C106" s="723"/>
      <c r="D106" s="723"/>
      <c r="E106" s="723"/>
      <c r="F106" s="723"/>
      <c r="G106" s="723"/>
      <c r="H106" s="723"/>
      <c r="I106" s="723"/>
      <c r="J106" s="723"/>
      <c r="K106" s="723"/>
      <c r="L106" s="723"/>
      <c r="M106" s="723"/>
      <c r="N106" s="723"/>
      <c r="O106" s="723"/>
      <c r="P106" s="723"/>
      <c r="Q106" s="723"/>
      <c r="R106" s="723"/>
      <c r="S106" s="723"/>
      <c r="T106" s="723"/>
      <c r="U106" s="723"/>
      <c r="V106" s="723"/>
      <c r="W106" s="723"/>
      <c r="X106" s="723"/>
      <c r="Y106" s="723"/>
      <c r="Z106" s="723"/>
      <c r="AA106" s="723"/>
      <c r="AB106" s="723"/>
      <c r="AC106" s="723"/>
      <c r="AD106" s="723"/>
      <c r="AE106" s="723"/>
      <c r="AF106" s="723"/>
      <c r="AG106" s="723"/>
      <c r="AH106" s="723"/>
      <c r="AI106" s="723"/>
      <c r="AJ106" s="723"/>
      <c r="AK106" s="723"/>
    </row>
    <row r="107" spans="1:37">
      <c r="A107" s="723"/>
      <c r="B107" s="723"/>
      <c r="C107" s="723"/>
      <c r="D107" s="723"/>
      <c r="E107" s="723"/>
      <c r="F107" s="723"/>
      <c r="G107" s="723"/>
      <c r="H107" s="723"/>
      <c r="I107" s="723"/>
      <c r="J107" s="723"/>
      <c r="K107" s="723"/>
      <c r="L107" s="723"/>
      <c r="M107" s="723"/>
      <c r="N107" s="723"/>
      <c r="O107" s="723"/>
      <c r="P107" s="723"/>
      <c r="Q107" s="723"/>
      <c r="R107" s="723"/>
      <c r="S107" s="723"/>
      <c r="T107" s="723"/>
      <c r="U107" s="723"/>
      <c r="V107" s="723"/>
      <c r="W107" s="723"/>
      <c r="X107" s="723"/>
      <c r="Y107" s="723"/>
      <c r="Z107" s="723"/>
      <c r="AA107" s="723"/>
      <c r="AB107" s="723"/>
      <c r="AC107" s="723"/>
      <c r="AD107" s="723"/>
      <c r="AE107" s="723"/>
      <c r="AF107" s="723"/>
      <c r="AG107" s="723"/>
      <c r="AH107" s="723"/>
      <c r="AI107" s="723"/>
      <c r="AJ107" s="723"/>
      <c r="AK107" s="723"/>
    </row>
    <row r="108" spans="1:37">
      <c r="A108" s="723"/>
      <c r="B108" s="723"/>
      <c r="C108" s="723"/>
      <c r="D108" s="723"/>
      <c r="E108" s="723"/>
      <c r="F108" s="723"/>
      <c r="G108" s="723"/>
      <c r="H108" s="723"/>
      <c r="I108" s="723"/>
      <c r="J108" s="723"/>
      <c r="K108" s="723"/>
      <c r="L108" s="723"/>
      <c r="M108" s="723"/>
      <c r="N108" s="723"/>
      <c r="O108" s="723"/>
      <c r="P108" s="723"/>
      <c r="Q108" s="723"/>
      <c r="R108" s="723"/>
      <c r="S108" s="723"/>
      <c r="T108" s="723"/>
      <c r="U108" s="723"/>
      <c r="V108" s="723"/>
      <c r="W108" s="723"/>
      <c r="X108" s="723"/>
      <c r="Y108" s="723"/>
      <c r="Z108" s="723"/>
      <c r="AA108" s="723"/>
      <c r="AB108" s="723"/>
      <c r="AC108" s="723"/>
      <c r="AD108" s="723"/>
      <c r="AE108" s="723"/>
      <c r="AF108" s="723"/>
      <c r="AG108" s="723"/>
      <c r="AH108" s="723"/>
      <c r="AI108" s="723"/>
      <c r="AJ108" s="723"/>
      <c r="AK108" s="723"/>
    </row>
    <row r="109" spans="1:37">
      <c r="A109" s="723"/>
      <c r="B109" s="723"/>
      <c r="C109" s="723"/>
      <c r="D109" s="723"/>
      <c r="E109" s="723"/>
      <c r="F109" s="723"/>
      <c r="G109" s="723"/>
      <c r="H109" s="723"/>
      <c r="I109" s="723"/>
      <c r="J109" s="723"/>
      <c r="K109" s="723"/>
      <c r="L109" s="723"/>
      <c r="M109" s="723"/>
      <c r="N109" s="723"/>
      <c r="O109" s="723"/>
      <c r="P109" s="723"/>
      <c r="Q109" s="723"/>
      <c r="R109" s="723"/>
      <c r="S109" s="723"/>
      <c r="T109" s="723"/>
      <c r="U109" s="723"/>
      <c r="V109" s="723"/>
      <c r="W109" s="723"/>
      <c r="X109" s="723"/>
      <c r="Y109" s="723"/>
      <c r="Z109" s="723"/>
      <c r="AA109" s="723"/>
      <c r="AB109" s="723"/>
      <c r="AC109" s="723"/>
      <c r="AD109" s="723"/>
      <c r="AE109" s="723"/>
      <c r="AF109" s="723"/>
      <c r="AG109" s="723"/>
      <c r="AH109" s="723"/>
      <c r="AI109" s="723"/>
      <c r="AJ109" s="723"/>
      <c r="AK109" s="723"/>
    </row>
    <row r="110" spans="1:37">
      <c r="A110" s="723"/>
      <c r="B110" s="723"/>
      <c r="C110" s="723"/>
      <c r="D110" s="723"/>
      <c r="E110" s="723"/>
      <c r="F110" s="723"/>
      <c r="G110" s="723"/>
      <c r="H110" s="723"/>
      <c r="I110" s="723"/>
      <c r="J110" s="723"/>
      <c r="K110" s="723"/>
      <c r="L110" s="723"/>
      <c r="M110" s="723"/>
      <c r="N110" s="723"/>
      <c r="O110" s="723"/>
      <c r="P110" s="723"/>
      <c r="Q110" s="723"/>
      <c r="R110" s="723"/>
      <c r="S110" s="723"/>
      <c r="T110" s="723"/>
      <c r="U110" s="723"/>
      <c r="V110" s="723"/>
      <c r="W110" s="723"/>
      <c r="X110" s="723"/>
      <c r="Y110" s="723"/>
      <c r="Z110" s="723"/>
      <c r="AA110" s="723"/>
      <c r="AB110" s="723"/>
      <c r="AC110" s="723"/>
      <c r="AD110" s="723"/>
      <c r="AE110" s="723"/>
      <c r="AF110" s="723"/>
      <c r="AG110" s="723"/>
      <c r="AH110" s="723"/>
      <c r="AI110" s="723"/>
      <c r="AJ110" s="723"/>
      <c r="AK110" s="723"/>
    </row>
    <row r="111" spans="1:37">
      <c r="A111" s="723"/>
      <c r="B111" s="723"/>
      <c r="C111" s="723"/>
      <c r="D111" s="723"/>
      <c r="E111" s="723"/>
      <c r="F111" s="723"/>
      <c r="G111" s="723"/>
      <c r="H111" s="723"/>
      <c r="I111" s="723"/>
      <c r="J111" s="723"/>
      <c r="K111" s="723"/>
      <c r="L111" s="723"/>
      <c r="M111" s="723"/>
      <c r="N111" s="723"/>
      <c r="O111" s="723"/>
      <c r="P111" s="723"/>
      <c r="Q111" s="723"/>
      <c r="R111" s="723"/>
      <c r="S111" s="723"/>
      <c r="T111" s="723"/>
      <c r="U111" s="723"/>
      <c r="V111" s="723"/>
      <c r="W111" s="723"/>
      <c r="X111" s="723"/>
      <c r="Y111" s="723"/>
      <c r="Z111" s="723"/>
      <c r="AA111" s="723"/>
      <c r="AB111" s="723"/>
      <c r="AC111" s="723"/>
      <c r="AD111" s="723"/>
      <c r="AE111" s="723"/>
      <c r="AF111" s="723"/>
      <c r="AG111" s="723"/>
      <c r="AH111" s="723"/>
      <c r="AI111" s="723"/>
      <c r="AJ111" s="723"/>
      <c r="AK111" s="723"/>
    </row>
    <row r="112" spans="1:37">
      <c r="A112" s="723"/>
      <c r="B112" s="723"/>
      <c r="C112" s="723"/>
      <c r="D112" s="723"/>
      <c r="E112" s="723"/>
      <c r="F112" s="723"/>
      <c r="G112" s="723"/>
      <c r="H112" s="723"/>
      <c r="I112" s="723"/>
      <c r="J112" s="723"/>
      <c r="K112" s="723"/>
      <c r="L112" s="723"/>
      <c r="M112" s="723"/>
      <c r="N112" s="723"/>
      <c r="O112" s="723"/>
      <c r="P112" s="723"/>
      <c r="Q112" s="723"/>
      <c r="R112" s="723"/>
      <c r="S112" s="723"/>
      <c r="T112" s="723"/>
      <c r="U112" s="723"/>
      <c r="V112" s="723"/>
      <c r="W112" s="723"/>
      <c r="X112" s="723"/>
      <c r="Y112" s="723"/>
      <c r="Z112" s="723"/>
      <c r="AA112" s="723"/>
      <c r="AB112" s="723"/>
      <c r="AC112" s="723"/>
      <c r="AD112" s="723"/>
      <c r="AE112" s="723"/>
      <c r="AF112" s="723"/>
      <c r="AG112" s="723"/>
      <c r="AH112" s="723"/>
      <c r="AI112" s="723"/>
      <c r="AJ112" s="723"/>
      <c r="AK112" s="723"/>
    </row>
    <row r="113" spans="1:37">
      <c r="A113" s="723"/>
      <c r="B113" s="723"/>
      <c r="C113" s="723"/>
      <c r="D113" s="723"/>
      <c r="E113" s="723"/>
      <c r="F113" s="723"/>
      <c r="G113" s="723"/>
      <c r="H113" s="723"/>
      <c r="I113" s="723"/>
      <c r="J113" s="723"/>
      <c r="K113" s="723"/>
      <c r="L113" s="723"/>
      <c r="M113" s="723"/>
      <c r="N113" s="723"/>
      <c r="O113" s="723"/>
      <c r="P113" s="723"/>
      <c r="Q113" s="723"/>
      <c r="R113" s="723"/>
      <c r="S113" s="723"/>
      <c r="T113" s="723"/>
      <c r="U113" s="723"/>
      <c r="V113" s="723"/>
      <c r="W113" s="723"/>
      <c r="X113" s="723"/>
      <c r="Y113" s="723"/>
      <c r="Z113" s="723"/>
      <c r="AA113" s="723"/>
      <c r="AB113" s="723"/>
      <c r="AC113" s="723"/>
      <c r="AD113" s="723"/>
      <c r="AE113" s="723"/>
      <c r="AF113" s="723"/>
      <c r="AG113" s="723"/>
      <c r="AH113" s="723"/>
      <c r="AI113" s="723"/>
      <c r="AJ113" s="723"/>
      <c r="AK113" s="723"/>
    </row>
    <row r="114" spans="1:37">
      <c r="A114" s="723"/>
      <c r="B114" s="723"/>
      <c r="C114" s="723"/>
      <c r="D114" s="723"/>
      <c r="E114" s="723"/>
      <c r="F114" s="723"/>
      <c r="G114" s="723"/>
      <c r="H114" s="723"/>
      <c r="I114" s="723"/>
      <c r="J114" s="723"/>
      <c r="K114" s="723"/>
      <c r="L114" s="723"/>
      <c r="M114" s="723"/>
      <c r="N114" s="723"/>
      <c r="O114" s="723"/>
      <c r="P114" s="723"/>
      <c r="Q114" s="723"/>
      <c r="R114" s="723"/>
      <c r="S114" s="723"/>
      <c r="T114" s="723"/>
      <c r="U114" s="723"/>
      <c r="V114" s="723"/>
      <c r="W114" s="723"/>
      <c r="X114" s="723"/>
      <c r="Y114" s="723"/>
      <c r="Z114" s="723"/>
      <c r="AA114" s="723"/>
      <c r="AB114" s="723"/>
      <c r="AC114" s="723"/>
      <c r="AD114" s="723"/>
      <c r="AE114" s="723"/>
      <c r="AF114" s="723"/>
      <c r="AG114" s="723"/>
      <c r="AH114" s="723"/>
      <c r="AI114" s="723"/>
      <c r="AJ114" s="723"/>
      <c r="AK114" s="723"/>
    </row>
    <row r="115" spans="1:37">
      <c r="A115" s="723"/>
      <c r="B115" s="723"/>
      <c r="C115" s="723"/>
      <c r="D115" s="723"/>
      <c r="E115" s="723"/>
      <c r="F115" s="723"/>
      <c r="G115" s="723"/>
      <c r="H115" s="723"/>
      <c r="I115" s="723"/>
      <c r="J115" s="723"/>
      <c r="K115" s="723"/>
      <c r="L115" s="723"/>
      <c r="M115" s="723"/>
      <c r="N115" s="723"/>
      <c r="O115" s="723"/>
      <c r="P115" s="723"/>
      <c r="Q115" s="723"/>
      <c r="R115" s="723"/>
      <c r="S115" s="723"/>
      <c r="T115" s="723"/>
      <c r="U115" s="723"/>
      <c r="V115" s="723"/>
      <c r="W115" s="723"/>
      <c r="X115" s="723"/>
      <c r="Y115" s="723"/>
      <c r="Z115" s="723"/>
      <c r="AA115" s="723"/>
      <c r="AB115" s="723"/>
      <c r="AC115" s="723"/>
      <c r="AD115" s="723"/>
      <c r="AE115" s="723"/>
      <c r="AF115" s="723"/>
      <c r="AG115" s="723"/>
      <c r="AH115" s="723"/>
      <c r="AI115" s="723"/>
      <c r="AJ115" s="723"/>
      <c r="AK115" s="723"/>
    </row>
    <row r="116" spans="1:37">
      <c r="A116" s="723"/>
      <c r="B116" s="723"/>
      <c r="C116" s="723"/>
      <c r="D116" s="723"/>
      <c r="E116" s="723"/>
      <c r="F116" s="723"/>
      <c r="G116" s="723"/>
      <c r="H116" s="723"/>
      <c r="I116" s="723"/>
      <c r="J116" s="723"/>
      <c r="K116" s="723"/>
      <c r="L116" s="723"/>
      <c r="M116" s="723"/>
      <c r="N116" s="723"/>
      <c r="O116" s="723"/>
      <c r="P116" s="723"/>
      <c r="Q116" s="723"/>
      <c r="R116" s="723"/>
      <c r="S116" s="723"/>
      <c r="T116" s="723"/>
      <c r="U116" s="723"/>
      <c r="V116" s="723"/>
      <c r="W116" s="723"/>
      <c r="X116" s="723"/>
      <c r="Y116" s="723"/>
      <c r="Z116" s="723"/>
      <c r="AA116" s="723"/>
      <c r="AB116" s="723"/>
      <c r="AC116" s="723"/>
      <c r="AD116" s="723"/>
      <c r="AE116" s="723"/>
      <c r="AF116" s="723"/>
      <c r="AG116" s="723"/>
      <c r="AH116" s="723"/>
      <c r="AI116" s="723"/>
      <c r="AJ116" s="723"/>
      <c r="AK116" s="723"/>
    </row>
    <row r="117" spans="1:37">
      <c r="A117" s="723"/>
      <c r="B117" s="723"/>
      <c r="C117" s="723"/>
      <c r="D117" s="723"/>
      <c r="E117" s="723"/>
      <c r="F117" s="723"/>
      <c r="G117" s="723"/>
      <c r="H117" s="723"/>
      <c r="I117" s="723"/>
      <c r="J117" s="723"/>
      <c r="K117" s="723"/>
      <c r="L117" s="723"/>
      <c r="M117" s="723"/>
      <c r="N117" s="723"/>
      <c r="O117" s="723"/>
      <c r="P117" s="723"/>
      <c r="Q117" s="723"/>
      <c r="R117" s="723"/>
      <c r="S117" s="723"/>
      <c r="T117" s="723"/>
      <c r="U117" s="723"/>
      <c r="V117" s="723"/>
      <c r="W117" s="723"/>
      <c r="X117" s="723"/>
      <c r="Y117" s="723"/>
      <c r="Z117" s="723"/>
      <c r="AA117" s="723"/>
      <c r="AB117" s="723"/>
      <c r="AC117" s="723"/>
      <c r="AD117" s="723"/>
      <c r="AE117" s="723"/>
      <c r="AF117" s="723"/>
      <c r="AG117" s="723"/>
      <c r="AH117" s="723"/>
      <c r="AI117" s="723"/>
      <c r="AJ117" s="723"/>
      <c r="AK117" s="723"/>
    </row>
    <row r="118" spans="1:37">
      <c r="A118" s="723"/>
      <c r="B118" s="723"/>
      <c r="C118" s="723"/>
      <c r="D118" s="723"/>
      <c r="E118" s="723"/>
      <c r="F118" s="723"/>
      <c r="G118" s="723"/>
      <c r="H118" s="723"/>
      <c r="I118" s="723"/>
      <c r="J118" s="723"/>
      <c r="K118" s="723"/>
      <c r="L118" s="723"/>
      <c r="M118" s="723"/>
      <c r="N118" s="723"/>
      <c r="O118" s="723"/>
      <c r="P118" s="723"/>
      <c r="Q118" s="723"/>
      <c r="R118" s="723"/>
      <c r="S118" s="723"/>
      <c r="T118" s="723"/>
      <c r="U118" s="723"/>
      <c r="V118" s="723"/>
      <c r="W118" s="723"/>
      <c r="X118" s="723"/>
      <c r="Y118" s="723"/>
      <c r="Z118" s="723"/>
      <c r="AA118" s="723"/>
      <c r="AB118" s="723"/>
      <c r="AC118" s="723"/>
      <c r="AD118" s="723"/>
      <c r="AE118" s="723"/>
      <c r="AF118" s="723"/>
      <c r="AG118" s="723"/>
      <c r="AH118" s="723"/>
      <c r="AI118" s="723"/>
      <c r="AJ118" s="723"/>
      <c r="AK118" s="723"/>
    </row>
    <row r="119" spans="1:37">
      <c r="A119" s="723"/>
      <c r="B119" s="723"/>
      <c r="C119" s="723"/>
      <c r="D119" s="723"/>
      <c r="E119" s="723"/>
      <c r="F119" s="723"/>
      <c r="G119" s="723"/>
      <c r="H119" s="723"/>
      <c r="I119" s="723"/>
      <c r="J119" s="723"/>
      <c r="K119" s="723"/>
      <c r="L119" s="723"/>
      <c r="M119" s="723"/>
      <c r="N119" s="723"/>
      <c r="O119" s="723"/>
      <c r="P119" s="723"/>
      <c r="Q119" s="723"/>
      <c r="R119" s="723"/>
      <c r="S119" s="723"/>
      <c r="T119" s="723"/>
      <c r="U119" s="723"/>
      <c r="V119" s="723"/>
      <c r="W119" s="723"/>
      <c r="X119" s="723"/>
      <c r="Y119" s="723"/>
      <c r="Z119" s="723"/>
      <c r="AA119" s="723"/>
      <c r="AB119" s="723"/>
      <c r="AC119" s="723"/>
      <c r="AD119" s="723"/>
      <c r="AE119" s="723"/>
      <c r="AF119" s="723"/>
      <c r="AG119" s="723"/>
      <c r="AH119" s="723"/>
      <c r="AI119" s="723"/>
      <c r="AJ119" s="723"/>
      <c r="AK119" s="723"/>
    </row>
    <row r="120" spans="1:37">
      <c r="A120" s="723"/>
      <c r="B120" s="723"/>
      <c r="C120" s="723"/>
      <c r="D120" s="723"/>
      <c r="E120" s="723"/>
      <c r="F120" s="723"/>
      <c r="G120" s="723"/>
      <c r="H120" s="723"/>
      <c r="I120" s="723"/>
      <c r="J120" s="723"/>
      <c r="K120" s="723"/>
      <c r="L120" s="723"/>
      <c r="M120" s="723"/>
      <c r="N120" s="723"/>
      <c r="O120" s="723"/>
      <c r="P120" s="723"/>
      <c r="Q120" s="723"/>
      <c r="R120" s="723"/>
      <c r="S120" s="723"/>
      <c r="T120" s="723"/>
      <c r="U120" s="723"/>
      <c r="V120" s="723"/>
      <c r="W120" s="723"/>
      <c r="X120" s="723"/>
      <c r="Y120" s="723"/>
      <c r="Z120" s="723"/>
      <c r="AA120" s="723"/>
      <c r="AB120" s="723"/>
      <c r="AC120" s="723"/>
      <c r="AD120" s="723"/>
      <c r="AE120" s="723"/>
      <c r="AF120" s="723"/>
      <c r="AG120" s="723"/>
      <c r="AH120" s="723"/>
      <c r="AI120" s="723"/>
      <c r="AJ120" s="723"/>
      <c r="AK120" s="723"/>
    </row>
    <row r="121" spans="1:37">
      <c r="A121" s="723"/>
      <c r="B121" s="723"/>
      <c r="C121" s="723"/>
      <c r="D121" s="723"/>
      <c r="E121" s="723"/>
      <c r="F121" s="723"/>
      <c r="G121" s="723"/>
      <c r="H121" s="723"/>
      <c r="I121" s="723"/>
      <c r="J121" s="723"/>
      <c r="K121" s="723"/>
      <c r="L121" s="723"/>
      <c r="M121" s="723"/>
      <c r="N121" s="723"/>
      <c r="O121" s="723"/>
      <c r="P121" s="723"/>
      <c r="Q121" s="723"/>
      <c r="R121" s="723"/>
      <c r="S121" s="723"/>
      <c r="T121" s="723"/>
      <c r="U121" s="723"/>
      <c r="V121" s="723"/>
      <c r="W121" s="723"/>
      <c r="X121" s="723"/>
      <c r="Y121" s="723"/>
      <c r="Z121" s="723"/>
      <c r="AA121" s="723"/>
      <c r="AB121" s="723"/>
      <c r="AC121" s="723"/>
      <c r="AD121" s="723"/>
      <c r="AE121" s="723"/>
      <c r="AF121" s="723"/>
      <c r="AG121" s="723"/>
      <c r="AH121" s="723"/>
      <c r="AI121" s="723"/>
      <c r="AJ121" s="723"/>
      <c r="AK121" s="723"/>
    </row>
    <row r="122" spans="1:37">
      <c r="A122" s="723"/>
      <c r="B122" s="723"/>
      <c r="C122" s="723"/>
      <c r="D122" s="723"/>
      <c r="E122" s="723"/>
      <c r="F122" s="723"/>
      <c r="G122" s="723"/>
      <c r="H122" s="723"/>
      <c r="I122" s="723"/>
      <c r="J122" s="723"/>
      <c r="K122" s="723"/>
      <c r="L122" s="723"/>
      <c r="M122" s="723"/>
      <c r="N122" s="723"/>
      <c r="O122" s="723"/>
      <c r="P122" s="723"/>
      <c r="Q122" s="723"/>
      <c r="R122" s="723"/>
      <c r="S122" s="723"/>
      <c r="T122" s="723"/>
      <c r="U122" s="723"/>
      <c r="V122" s="723"/>
      <c r="W122" s="723"/>
      <c r="X122" s="723"/>
      <c r="Y122" s="723"/>
      <c r="Z122" s="723"/>
      <c r="AA122" s="723"/>
      <c r="AB122" s="723"/>
      <c r="AC122" s="723"/>
      <c r="AD122" s="723"/>
      <c r="AE122" s="723"/>
      <c r="AF122" s="723"/>
      <c r="AG122" s="723"/>
      <c r="AH122" s="723"/>
      <c r="AI122" s="723"/>
      <c r="AJ122" s="723"/>
      <c r="AK122" s="723"/>
    </row>
    <row r="123" spans="1:37">
      <c r="A123" s="723"/>
      <c r="B123" s="723"/>
      <c r="C123" s="723"/>
      <c r="D123" s="723"/>
      <c r="E123" s="723"/>
      <c r="F123" s="723"/>
      <c r="G123" s="723"/>
      <c r="H123" s="723"/>
      <c r="I123" s="723"/>
      <c r="J123" s="723"/>
      <c r="K123" s="723"/>
      <c r="L123" s="723"/>
      <c r="M123" s="723"/>
      <c r="N123" s="723"/>
      <c r="O123" s="723"/>
      <c r="P123" s="723"/>
      <c r="Q123" s="723"/>
      <c r="R123" s="723"/>
      <c r="S123" s="723"/>
      <c r="T123" s="723"/>
      <c r="U123" s="723"/>
      <c r="V123" s="723"/>
      <c r="W123" s="723"/>
      <c r="X123" s="723"/>
      <c r="Y123" s="723"/>
      <c r="Z123" s="723"/>
      <c r="AA123" s="723"/>
      <c r="AB123" s="723"/>
      <c r="AC123" s="723"/>
      <c r="AD123" s="723"/>
      <c r="AE123" s="723"/>
      <c r="AF123" s="723"/>
      <c r="AG123" s="723"/>
      <c r="AH123" s="723"/>
      <c r="AI123" s="723"/>
      <c r="AJ123" s="723"/>
      <c r="AK123" s="723"/>
    </row>
    <row r="124" spans="1:37">
      <c r="A124" s="723"/>
      <c r="B124" s="723"/>
      <c r="C124" s="723"/>
      <c r="D124" s="723"/>
      <c r="E124" s="723"/>
      <c r="F124" s="723"/>
      <c r="G124" s="723"/>
      <c r="H124" s="723"/>
      <c r="I124" s="723"/>
      <c r="J124" s="723"/>
      <c r="K124" s="723"/>
      <c r="L124" s="723"/>
      <c r="M124" s="723"/>
      <c r="N124" s="723"/>
      <c r="O124" s="723"/>
      <c r="P124" s="723"/>
      <c r="Q124" s="723"/>
      <c r="R124" s="723"/>
      <c r="S124" s="723"/>
      <c r="T124" s="723"/>
      <c r="U124" s="723"/>
      <c r="V124" s="723"/>
      <c r="W124" s="723"/>
      <c r="X124" s="723"/>
      <c r="Y124" s="723"/>
      <c r="Z124" s="723"/>
      <c r="AA124" s="723"/>
      <c r="AB124" s="723"/>
      <c r="AC124" s="723"/>
      <c r="AD124" s="723"/>
      <c r="AE124" s="723"/>
      <c r="AF124" s="723"/>
      <c r="AG124" s="723"/>
      <c r="AH124" s="723"/>
      <c r="AI124" s="723"/>
      <c r="AJ124" s="723"/>
      <c r="AK124" s="723"/>
    </row>
    <row r="125" spans="1:37">
      <c r="A125" s="723"/>
      <c r="B125" s="723"/>
      <c r="C125" s="723"/>
      <c r="D125" s="723"/>
      <c r="E125" s="723"/>
      <c r="F125" s="723"/>
      <c r="G125" s="723"/>
      <c r="H125" s="723"/>
      <c r="I125" s="723"/>
      <c r="J125" s="723"/>
      <c r="K125" s="723"/>
      <c r="L125" s="723"/>
      <c r="M125" s="723"/>
      <c r="N125" s="723"/>
      <c r="O125" s="723"/>
      <c r="P125" s="723"/>
      <c r="Q125" s="723"/>
      <c r="R125" s="723"/>
      <c r="S125" s="723"/>
      <c r="T125" s="723"/>
      <c r="U125" s="723"/>
      <c r="V125" s="723"/>
      <c r="W125" s="723"/>
      <c r="X125" s="723"/>
      <c r="Y125" s="723"/>
      <c r="Z125" s="723"/>
      <c r="AA125" s="723"/>
      <c r="AB125" s="723"/>
      <c r="AC125" s="723"/>
      <c r="AD125" s="723"/>
      <c r="AE125" s="723"/>
      <c r="AF125" s="723"/>
      <c r="AG125" s="723"/>
      <c r="AH125" s="723"/>
      <c r="AI125" s="723"/>
      <c r="AJ125" s="723"/>
      <c r="AK125" s="723"/>
    </row>
    <row r="126" spans="1:37">
      <c r="A126" s="723"/>
      <c r="B126" s="723"/>
      <c r="C126" s="723"/>
      <c r="D126" s="723"/>
      <c r="E126" s="723"/>
      <c r="F126" s="723"/>
      <c r="G126" s="723"/>
      <c r="H126" s="723"/>
      <c r="I126" s="723"/>
      <c r="J126" s="723"/>
      <c r="K126" s="723"/>
      <c r="L126" s="723"/>
      <c r="M126" s="723"/>
      <c r="N126" s="723"/>
      <c r="O126" s="723"/>
      <c r="P126" s="723"/>
      <c r="Q126" s="723"/>
      <c r="R126" s="723"/>
      <c r="S126" s="723"/>
      <c r="T126" s="723"/>
      <c r="U126" s="723"/>
      <c r="V126" s="723"/>
      <c r="W126" s="723"/>
      <c r="X126" s="723"/>
      <c r="Y126" s="723"/>
      <c r="Z126" s="723"/>
      <c r="AA126" s="723"/>
      <c r="AB126" s="723"/>
      <c r="AC126" s="723"/>
      <c r="AD126" s="723"/>
      <c r="AE126" s="723"/>
      <c r="AF126" s="723"/>
      <c r="AG126" s="723"/>
      <c r="AH126" s="723"/>
      <c r="AI126" s="723"/>
      <c r="AJ126" s="723"/>
      <c r="AK126" s="723"/>
    </row>
    <row r="127" spans="1:37">
      <c r="A127" s="723"/>
      <c r="B127" s="723"/>
      <c r="C127" s="723"/>
      <c r="D127" s="723"/>
      <c r="E127" s="723"/>
      <c r="F127" s="723"/>
      <c r="G127" s="723"/>
      <c r="H127" s="723"/>
      <c r="I127" s="723"/>
      <c r="J127" s="723"/>
      <c r="K127" s="723"/>
      <c r="L127" s="723"/>
      <c r="M127" s="723"/>
      <c r="N127" s="723"/>
      <c r="O127" s="723"/>
      <c r="P127" s="723"/>
      <c r="Q127" s="723"/>
      <c r="R127" s="723"/>
      <c r="S127" s="723"/>
      <c r="T127" s="723"/>
      <c r="U127" s="723"/>
      <c r="V127" s="723"/>
      <c r="W127" s="723"/>
      <c r="X127" s="723"/>
      <c r="Y127" s="723"/>
      <c r="Z127" s="723"/>
      <c r="AA127" s="723"/>
      <c r="AB127" s="723"/>
      <c r="AC127" s="723"/>
      <c r="AD127" s="723"/>
      <c r="AE127" s="723"/>
      <c r="AF127" s="723"/>
      <c r="AG127" s="723"/>
      <c r="AH127" s="723"/>
      <c r="AI127" s="723"/>
      <c r="AJ127" s="723"/>
      <c r="AK127" s="723"/>
    </row>
    <row r="128" spans="1:37">
      <c r="A128" s="723"/>
      <c r="B128" s="723"/>
      <c r="C128" s="723"/>
      <c r="D128" s="723"/>
      <c r="E128" s="723"/>
      <c r="F128" s="723"/>
      <c r="G128" s="723"/>
      <c r="H128" s="723"/>
      <c r="I128" s="723"/>
      <c r="J128" s="723"/>
      <c r="K128" s="723"/>
      <c r="L128" s="723"/>
      <c r="M128" s="723"/>
      <c r="N128" s="723"/>
      <c r="O128" s="723"/>
      <c r="P128" s="723"/>
      <c r="Q128" s="723"/>
      <c r="R128" s="723"/>
      <c r="S128" s="723"/>
      <c r="T128" s="723"/>
      <c r="U128" s="723"/>
      <c r="V128" s="723"/>
      <c r="W128" s="723"/>
      <c r="X128" s="723"/>
      <c r="Y128" s="723"/>
      <c r="Z128" s="723"/>
      <c r="AA128" s="723"/>
      <c r="AB128" s="723"/>
      <c r="AC128" s="723"/>
      <c r="AD128" s="723"/>
      <c r="AE128" s="723"/>
      <c r="AF128" s="723"/>
      <c r="AG128" s="723"/>
      <c r="AH128" s="723"/>
      <c r="AI128" s="723"/>
      <c r="AJ128" s="723"/>
      <c r="AK128" s="723"/>
    </row>
    <row r="129" spans="1:37">
      <c r="A129" s="723"/>
      <c r="B129" s="723"/>
      <c r="C129" s="723"/>
      <c r="D129" s="723"/>
      <c r="E129" s="723"/>
      <c r="F129" s="723"/>
      <c r="G129" s="723"/>
      <c r="H129" s="723"/>
      <c r="I129" s="723"/>
      <c r="J129" s="723"/>
      <c r="K129" s="723"/>
      <c r="L129" s="723"/>
      <c r="M129" s="723"/>
      <c r="N129" s="723"/>
      <c r="O129" s="723"/>
      <c r="P129" s="723"/>
      <c r="Q129" s="723"/>
      <c r="R129" s="723"/>
      <c r="S129" s="723"/>
      <c r="T129" s="723"/>
      <c r="U129" s="723"/>
      <c r="V129" s="723"/>
      <c r="W129" s="723"/>
      <c r="X129" s="723"/>
      <c r="Y129" s="723"/>
      <c r="Z129" s="723"/>
      <c r="AA129" s="723"/>
      <c r="AB129" s="723"/>
      <c r="AC129" s="723"/>
      <c r="AD129" s="723"/>
      <c r="AE129" s="723"/>
      <c r="AF129" s="723"/>
      <c r="AG129" s="723"/>
      <c r="AH129" s="723"/>
      <c r="AI129" s="723"/>
      <c r="AJ129" s="723"/>
      <c r="AK129" s="723"/>
    </row>
    <row r="130" spans="1:37">
      <c r="A130" s="723"/>
      <c r="B130" s="723"/>
      <c r="C130" s="723"/>
      <c r="D130" s="723"/>
      <c r="E130" s="723"/>
      <c r="F130" s="723"/>
      <c r="G130" s="723"/>
      <c r="H130" s="723"/>
      <c r="I130" s="723"/>
      <c r="J130" s="723"/>
      <c r="K130" s="723"/>
      <c r="L130" s="723"/>
      <c r="M130" s="723"/>
      <c r="N130" s="723"/>
      <c r="O130" s="723"/>
      <c r="P130" s="723"/>
      <c r="Q130" s="723"/>
      <c r="R130" s="723"/>
      <c r="S130" s="723"/>
      <c r="T130" s="723"/>
      <c r="U130" s="723"/>
      <c r="V130" s="723"/>
      <c r="W130" s="723"/>
      <c r="X130" s="723"/>
      <c r="Y130" s="723"/>
      <c r="Z130" s="723"/>
      <c r="AA130" s="723"/>
      <c r="AB130" s="723"/>
      <c r="AC130" s="723"/>
      <c r="AD130" s="723"/>
      <c r="AE130" s="723"/>
      <c r="AF130" s="723"/>
      <c r="AG130" s="723"/>
      <c r="AH130" s="723"/>
      <c r="AI130" s="723"/>
      <c r="AJ130" s="723"/>
      <c r="AK130" s="723"/>
    </row>
    <row r="131" spans="1:37">
      <c r="A131" s="723"/>
      <c r="B131" s="723"/>
      <c r="C131" s="723"/>
      <c r="D131" s="723"/>
      <c r="E131" s="723"/>
      <c r="F131" s="723"/>
      <c r="G131" s="723"/>
      <c r="H131" s="723"/>
      <c r="I131" s="723"/>
      <c r="J131" s="723"/>
      <c r="K131" s="723"/>
      <c r="L131" s="723"/>
      <c r="M131" s="723"/>
      <c r="N131" s="723"/>
      <c r="O131" s="723"/>
      <c r="P131" s="723"/>
      <c r="Q131" s="723"/>
      <c r="R131" s="723"/>
      <c r="S131" s="723"/>
      <c r="T131" s="723"/>
      <c r="U131" s="723"/>
      <c r="V131" s="723"/>
      <c r="W131" s="723"/>
      <c r="X131" s="723"/>
      <c r="Y131" s="723"/>
      <c r="Z131" s="723"/>
      <c r="AA131" s="723"/>
      <c r="AB131" s="723"/>
      <c r="AC131" s="723"/>
      <c r="AD131" s="723"/>
      <c r="AE131" s="723"/>
      <c r="AF131" s="723"/>
      <c r="AG131" s="723"/>
      <c r="AH131" s="723"/>
      <c r="AI131" s="723"/>
      <c r="AJ131" s="723"/>
      <c r="AK131" s="723"/>
    </row>
    <row r="132" spans="1:37">
      <c r="A132" s="723"/>
      <c r="B132" s="723"/>
      <c r="C132" s="723"/>
      <c r="D132" s="723"/>
      <c r="E132" s="723"/>
      <c r="F132" s="723"/>
      <c r="G132" s="723"/>
      <c r="H132" s="723"/>
      <c r="I132" s="723"/>
      <c r="J132" s="723"/>
      <c r="K132" s="723"/>
      <c r="L132" s="723"/>
      <c r="M132" s="723"/>
      <c r="N132" s="723"/>
      <c r="O132" s="723"/>
      <c r="P132" s="723"/>
      <c r="Q132" s="723"/>
      <c r="R132" s="723"/>
      <c r="S132" s="723"/>
      <c r="T132" s="723"/>
      <c r="U132" s="723"/>
      <c r="V132" s="723"/>
      <c r="W132" s="723"/>
      <c r="X132" s="723"/>
      <c r="Y132" s="723"/>
      <c r="Z132" s="723"/>
      <c r="AA132" s="723"/>
      <c r="AB132" s="723"/>
      <c r="AC132" s="723"/>
      <c r="AD132" s="723"/>
      <c r="AE132" s="723"/>
      <c r="AF132" s="723"/>
      <c r="AG132" s="723"/>
      <c r="AH132" s="723"/>
      <c r="AI132" s="723"/>
      <c r="AJ132" s="723"/>
      <c r="AK132" s="723"/>
    </row>
    <row r="133" spans="1:37">
      <c r="A133" s="723"/>
      <c r="B133" s="723"/>
      <c r="C133" s="723"/>
      <c r="D133" s="723"/>
      <c r="E133" s="723"/>
      <c r="F133" s="723"/>
      <c r="G133" s="723"/>
      <c r="H133" s="723"/>
      <c r="I133" s="723"/>
      <c r="J133" s="723"/>
      <c r="K133" s="723"/>
      <c r="L133" s="723"/>
      <c r="M133" s="723"/>
      <c r="N133" s="723"/>
      <c r="O133" s="723"/>
      <c r="P133" s="723"/>
      <c r="Q133" s="723"/>
      <c r="R133" s="723"/>
      <c r="S133" s="723"/>
      <c r="T133" s="723"/>
      <c r="U133" s="723"/>
      <c r="V133" s="723"/>
      <c r="W133" s="723"/>
      <c r="X133" s="723"/>
      <c r="Y133" s="723"/>
      <c r="Z133" s="723"/>
      <c r="AA133" s="723"/>
      <c r="AB133" s="723"/>
      <c r="AC133" s="723"/>
      <c r="AD133" s="723"/>
      <c r="AE133" s="723"/>
      <c r="AF133" s="723"/>
      <c r="AG133" s="723"/>
      <c r="AH133" s="723"/>
      <c r="AI133" s="723"/>
      <c r="AJ133" s="723"/>
      <c r="AK133" s="723"/>
    </row>
    <row r="134" spans="1:37">
      <c r="A134" s="723"/>
      <c r="B134" s="723"/>
      <c r="C134" s="723"/>
      <c r="D134" s="723"/>
      <c r="E134" s="723"/>
      <c r="F134" s="723"/>
      <c r="G134" s="723"/>
      <c r="H134" s="723"/>
      <c r="I134" s="723"/>
      <c r="J134" s="723"/>
      <c r="K134" s="723"/>
      <c r="L134" s="723"/>
      <c r="M134" s="723"/>
      <c r="N134" s="723"/>
      <c r="O134" s="723"/>
      <c r="P134" s="723"/>
      <c r="Q134" s="723"/>
      <c r="R134" s="723"/>
      <c r="S134" s="723"/>
      <c r="T134" s="723"/>
      <c r="U134" s="723"/>
      <c r="V134" s="723"/>
      <c r="W134" s="723"/>
      <c r="X134" s="723"/>
      <c r="Y134" s="723"/>
      <c r="Z134" s="723"/>
      <c r="AA134" s="723"/>
      <c r="AB134" s="723"/>
      <c r="AC134" s="723"/>
      <c r="AD134" s="723"/>
      <c r="AE134" s="723"/>
      <c r="AF134" s="723"/>
      <c r="AG134" s="723"/>
      <c r="AH134" s="723"/>
      <c r="AI134" s="723"/>
      <c r="AJ134" s="723"/>
      <c r="AK134" s="723"/>
    </row>
    <row r="135" spans="1:37">
      <c r="A135" s="723"/>
      <c r="B135" s="723"/>
      <c r="C135" s="723"/>
      <c r="D135" s="723"/>
      <c r="E135" s="723"/>
      <c r="F135" s="723"/>
      <c r="G135" s="723"/>
      <c r="H135" s="723"/>
      <c r="I135" s="723"/>
      <c r="J135" s="723"/>
      <c r="K135" s="723"/>
      <c r="L135" s="723"/>
      <c r="M135" s="723"/>
      <c r="N135" s="723"/>
      <c r="O135" s="723"/>
      <c r="P135" s="723"/>
      <c r="Q135" s="723"/>
      <c r="R135" s="723"/>
      <c r="S135" s="723"/>
      <c r="T135" s="723"/>
      <c r="U135" s="723"/>
      <c r="V135" s="723"/>
      <c r="W135" s="723"/>
      <c r="X135" s="723"/>
      <c r="Y135" s="723"/>
      <c r="Z135" s="723"/>
      <c r="AA135" s="723"/>
      <c r="AB135" s="723"/>
      <c r="AC135" s="723"/>
      <c r="AD135" s="723"/>
      <c r="AE135" s="723"/>
      <c r="AF135" s="723"/>
      <c r="AG135" s="723"/>
      <c r="AH135" s="723"/>
      <c r="AI135" s="723"/>
      <c r="AJ135" s="723"/>
      <c r="AK135" s="723"/>
    </row>
    <row r="136" spans="1:37">
      <c r="A136" s="723"/>
      <c r="B136" s="723"/>
      <c r="C136" s="723"/>
      <c r="D136" s="723"/>
      <c r="E136" s="723"/>
      <c r="F136" s="723"/>
      <c r="G136" s="723"/>
      <c r="H136" s="723"/>
      <c r="I136" s="723"/>
      <c r="J136" s="723"/>
      <c r="K136" s="723"/>
      <c r="L136" s="723"/>
      <c r="M136" s="723"/>
      <c r="N136" s="723"/>
      <c r="O136" s="723"/>
      <c r="P136" s="723"/>
      <c r="Q136" s="723"/>
      <c r="R136" s="723"/>
      <c r="S136" s="723"/>
      <c r="T136" s="723"/>
      <c r="U136" s="723"/>
      <c r="V136" s="723"/>
      <c r="W136" s="723"/>
      <c r="X136" s="723"/>
      <c r="Y136" s="723"/>
      <c r="Z136" s="723"/>
      <c r="AA136" s="723"/>
      <c r="AB136" s="723"/>
      <c r="AC136" s="723"/>
      <c r="AD136" s="723"/>
      <c r="AE136" s="723"/>
      <c r="AF136" s="723"/>
      <c r="AG136" s="723"/>
      <c r="AH136" s="723"/>
      <c r="AI136" s="723"/>
      <c r="AJ136" s="723"/>
      <c r="AK136" s="723"/>
    </row>
    <row r="137" spans="1:37">
      <c r="A137" s="723"/>
      <c r="B137" s="723"/>
      <c r="C137" s="723"/>
      <c r="D137" s="723"/>
      <c r="E137" s="723"/>
      <c r="F137" s="723"/>
      <c r="G137" s="723"/>
      <c r="H137" s="723"/>
      <c r="I137" s="723"/>
      <c r="J137" s="723"/>
      <c r="K137" s="723"/>
      <c r="L137" s="723"/>
      <c r="M137" s="723"/>
      <c r="N137" s="723"/>
      <c r="O137" s="723"/>
      <c r="P137" s="723"/>
      <c r="Q137" s="723"/>
      <c r="R137" s="723"/>
      <c r="S137" s="723"/>
      <c r="T137" s="723"/>
      <c r="U137" s="723"/>
      <c r="V137" s="723"/>
      <c r="W137" s="723"/>
      <c r="X137" s="723"/>
      <c r="Y137" s="723"/>
      <c r="Z137" s="723"/>
      <c r="AA137" s="723"/>
      <c r="AB137" s="723"/>
      <c r="AC137" s="723"/>
      <c r="AD137" s="723"/>
      <c r="AE137" s="723"/>
      <c r="AF137" s="723"/>
      <c r="AG137" s="723"/>
      <c r="AH137" s="723"/>
      <c r="AI137" s="723"/>
      <c r="AJ137" s="723"/>
      <c r="AK137" s="723"/>
    </row>
    <row r="138" spans="1:37">
      <c r="A138" s="723"/>
      <c r="B138" s="723"/>
      <c r="C138" s="723"/>
      <c r="D138" s="723"/>
      <c r="E138" s="723"/>
      <c r="F138" s="723"/>
      <c r="G138" s="723"/>
      <c r="H138" s="723"/>
      <c r="I138" s="723"/>
      <c r="J138" s="723"/>
      <c r="K138" s="723"/>
      <c r="L138" s="723"/>
      <c r="M138" s="723"/>
      <c r="N138" s="723"/>
      <c r="O138" s="723"/>
      <c r="P138" s="723"/>
      <c r="Q138" s="723"/>
      <c r="R138" s="723"/>
      <c r="S138" s="723"/>
      <c r="T138" s="723"/>
      <c r="U138" s="723"/>
      <c r="V138" s="723"/>
      <c r="W138" s="723"/>
      <c r="X138" s="723"/>
      <c r="Y138" s="723"/>
      <c r="Z138" s="723"/>
      <c r="AA138" s="723"/>
      <c r="AB138" s="723"/>
      <c r="AC138" s="723"/>
      <c r="AD138" s="723"/>
      <c r="AE138" s="723"/>
      <c r="AF138" s="723"/>
      <c r="AG138" s="723"/>
      <c r="AH138" s="723"/>
      <c r="AI138" s="723"/>
      <c r="AJ138" s="723"/>
      <c r="AK138" s="723"/>
    </row>
    <row r="139" spans="1:37">
      <c r="A139" s="723"/>
      <c r="B139" s="723"/>
      <c r="C139" s="723"/>
      <c r="D139" s="723"/>
      <c r="E139" s="723"/>
      <c r="F139" s="723"/>
      <c r="G139" s="723"/>
      <c r="H139" s="723"/>
      <c r="I139" s="723"/>
      <c r="J139" s="723"/>
      <c r="K139" s="723"/>
      <c r="L139" s="723"/>
      <c r="M139" s="723"/>
      <c r="N139" s="723"/>
      <c r="O139" s="723"/>
      <c r="P139" s="723"/>
      <c r="Q139" s="723"/>
      <c r="R139" s="723"/>
      <c r="S139" s="723"/>
      <c r="T139" s="723"/>
      <c r="U139" s="723"/>
      <c r="V139" s="723"/>
      <c r="W139" s="723"/>
      <c r="X139" s="723"/>
      <c r="Y139" s="723"/>
      <c r="Z139" s="723"/>
      <c r="AA139" s="723"/>
      <c r="AB139" s="723"/>
      <c r="AC139" s="723"/>
      <c r="AD139" s="723"/>
      <c r="AE139" s="723"/>
      <c r="AF139" s="723"/>
      <c r="AG139" s="723"/>
      <c r="AH139" s="723"/>
      <c r="AI139" s="723"/>
      <c r="AJ139" s="723"/>
      <c r="AK139" s="723"/>
    </row>
    <row r="140" spans="1:37">
      <c r="A140" s="723"/>
      <c r="B140" s="723"/>
      <c r="C140" s="723"/>
      <c r="D140" s="723"/>
      <c r="E140" s="723"/>
      <c r="F140" s="723"/>
      <c r="G140" s="723"/>
      <c r="H140" s="723"/>
      <c r="I140" s="723"/>
      <c r="J140" s="723"/>
      <c r="K140" s="723"/>
      <c r="L140" s="723"/>
      <c r="M140" s="723"/>
      <c r="N140" s="723"/>
      <c r="O140" s="723"/>
      <c r="P140" s="723"/>
      <c r="Q140" s="723"/>
      <c r="R140" s="723"/>
      <c r="S140" s="723"/>
      <c r="T140" s="723"/>
      <c r="U140" s="723"/>
      <c r="V140" s="723"/>
      <c r="W140" s="723"/>
      <c r="X140" s="723"/>
      <c r="Y140" s="723"/>
      <c r="Z140" s="723"/>
      <c r="AA140" s="723"/>
      <c r="AB140" s="723"/>
      <c r="AC140" s="723"/>
      <c r="AD140" s="723"/>
      <c r="AE140" s="723"/>
      <c r="AF140" s="723"/>
      <c r="AG140" s="723"/>
      <c r="AH140" s="723"/>
      <c r="AI140" s="723"/>
      <c r="AJ140" s="723"/>
      <c r="AK140" s="723"/>
    </row>
    <row r="141" spans="1:37">
      <c r="A141" s="723"/>
      <c r="B141" s="723"/>
      <c r="C141" s="723"/>
      <c r="D141" s="723"/>
      <c r="E141" s="723"/>
      <c r="F141" s="723"/>
      <c r="G141" s="723"/>
      <c r="H141" s="723"/>
      <c r="I141" s="723"/>
      <c r="J141" s="723"/>
      <c r="K141" s="723"/>
      <c r="L141" s="723"/>
      <c r="M141" s="723"/>
      <c r="N141" s="723"/>
      <c r="O141" s="723"/>
      <c r="P141" s="723"/>
      <c r="Q141" s="723"/>
      <c r="R141" s="723"/>
      <c r="S141" s="723"/>
      <c r="T141" s="723"/>
      <c r="U141" s="723"/>
      <c r="V141" s="723"/>
      <c r="W141" s="723"/>
      <c r="X141" s="723"/>
      <c r="Y141" s="723"/>
      <c r="Z141" s="723"/>
      <c r="AA141" s="723"/>
      <c r="AB141" s="723"/>
      <c r="AC141" s="723"/>
      <c r="AD141" s="723"/>
      <c r="AE141" s="723"/>
      <c r="AF141" s="723"/>
      <c r="AG141" s="723"/>
      <c r="AH141" s="723"/>
      <c r="AI141" s="723"/>
      <c r="AJ141" s="723"/>
      <c r="AK141" s="723"/>
    </row>
    <row r="142" spans="1:37">
      <c r="A142" s="723"/>
      <c r="B142" s="723"/>
      <c r="C142" s="723"/>
      <c r="D142" s="723"/>
      <c r="E142" s="723"/>
      <c r="F142" s="723"/>
      <c r="G142" s="723"/>
      <c r="H142" s="723"/>
      <c r="I142" s="723"/>
      <c r="J142" s="723"/>
      <c r="K142" s="723"/>
      <c r="L142" s="723"/>
      <c r="M142" s="723"/>
      <c r="N142" s="723"/>
      <c r="O142" s="723"/>
      <c r="P142" s="723"/>
      <c r="Q142" s="723"/>
      <c r="R142" s="723"/>
      <c r="S142" s="723"/>
      <c r="T142" s="723"/>
      <c r="U142" s="723"/>
      <c r="V142" s="723"/>
      <c r="W142" s="723"/>
      <c r="X142" s="723"/>
      <c r="Y142" s="723"/>
      <c r="Z142" s="723"/>
      <c r="AA142" s="723"/>
      <c r="AB142" s="723"/>
      <c r="AC142" s="723"/>
      <c r="AD142" s="723"/>
      <c r="AE142" s="723"/>
      <c r="AF142" s="723"/>
      <c r="AG142" s="723"/>
      <c r="AH142" s="723"/>
      <c r="AI142" s="723"/>
      <c r="AJ142" s="723"/>
      <c r="AK142" s="723"/>
    </row>
    <row r="143" spans="1:37">
      <c r="A143" s="723"/>
      <c r="B143" s="723"/>
      <c r="C143" s="723"/>
      <c r="D143" s="723"/>
      <c r="E143" s="723"/>
      <c r="F143" s="723"/>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c r="AJ143" s="723"/>
      <c r="AK143" s="723"/>
    </row>
    <row r="144" spans="1:37">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c r="AJ144" s="723"/>
      <c r="AK144" s="723"/>
    </row>
    <row r="145" spans="1:37">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c r="AJ145" s="723"/>
      <c r="AK145" s="723"/>
    </row>
    <row r="146" spans="1:37">
      <c r="A146" s="723"/>
      <c r="B146" s="723"/>
      <c r="C146" s="723"/>
      <c r="D146" s="723"/>
      <c r="E146" s="723"/>
      <c r="F146" s="723"/>
      <c r="G146" s="723"/>
      <c r="H146" s="723"/>
      <c r="I146" s="723"/>
      <c r="J146" s="723"/>
      <c r="K146" s="723"/>
      <c r="L146" s="723"/>
      <c r="M146" s="723"/>
      <c r="N146" s="723"/>
      <c r="O146" s="723"/>
      <c r="P146" s="723"/>
      <c r="Q146" s="723"/>
      <c r="R146" s="723"/>
      <c r="S146" s="723"/>
      <c r="T146" s="723"/>
      <c r="U146" s="723"/>
      <c r="V146" s="723"/>
      <c r="W146" s="723"/>
      <c r="X146" s="723"/>
      <c r="Y146" s="723"/>
      <c r="Z146" s="723"/>
      <c r="AA146" s="723"/>
      <c r="AB146" s="723"/>
      <c r="AC146" s="723"/>
      <c r="AD146" s="723"/>
      <c r="AE146" s="723"/>
      <c r="AF146" s="723"/>
      <c r="AG146" s="723"/>
      <c r="AH146" s="723"/>
      <c r="AI146" s="723"/>
      <c r="AJ146" s="723"/>
      <c r="AK146" s="723"/>
    </row>
    <row r="147" spans="1:37">
      <c r="A147" s="723"/>
      <c r="B147" s="723"/>
      <c r="C147" s="723"/>
      <c r="D147" s="723"/>
      <c r="E147" s="723"/>
      <c r="F147" s="723"/>
      <c r="G147" s="723"/>
      <c r="H147" s="723"/>
      <c r="I147" s="723"/>
      <c r="J147" s="723"/>
      <c r="K147" s="723"/>
      <c r="L147" s="723"/>
      <c r="M147" s="723"/>
      <c r="N147" s="723"/>
      <c r="O147" s="723"/>
      <c r="P147" s="723"/>
      <c r="Q147" s="723"/>
      <c r="R147" s="723"/>
      <c r="S147" s="723"/>
      <c r="T147" s="723"/>
      <c r="U147" s="723"/>
      <c r="V147" s="723"/>
      <c r="W147" s="723"/>
      <c r="X147" s="723"/>
      <c r="Y147" s="723"/>
      <c r="Z147" s="723"/>
      <c r="AA147" s="723"/>
      <c r="AB147" s="723"/>
      <c r="AC147" s="723"/>
      <c r="AD147" s="723"/>
      <c r="AE147" s="723"/>
      <c r="AF147" s="723"/>
      <c r="AG147" s="723"/>
      <c r="AH147" s="723"/>
      <c r="AI147" s="723"/>
      <c r="AJ147" s="723"/>
      <c r="AK147" s="723"/>
    </row>
    <row r="148" spans="1:37">
      <c r="A148" s="723"/>
      <c r="B148" s="723"/>
      <c r="C148" s="723"/>
      <c r="D148" s="723"/>
      <c r="E148" s="723"/>
      <c r="F148" s="723"/>
      <c r="G148" s="723"/>
      <c r="H148" s="723"/>
      <c r="I148" s="723"/>
      <c r="J148" s="723"/>
      <c r="K148" s="723"/>
      <c r="L148" s="723"/>
      <c r="M148" s="723"/>
      <c r="N148" s="723"/>
      <c r="O148" s="723"/>
      <c r="P148" s="723"/>
      <c r="Q148" s="723"/>
      <c r="R148" s="723"/>
      <c r="S148" s="723"/>
      <c r="T148" s="723"/>
      <c r="U148" s="723"/>
      <c r="V148" s="723"/>
      <c r="W148" s="723"/>
      <c r="X148" s="723"/>
      <c r="Y148" s="723"/>
      <c r="Z148" s="723"/>
      <c r="AA148" s="723"/>
      <c r="AB148" s="723"/>
      <c r="AC148" s="723"/>
      <c r="AD148" s="723"/>
      <c r="AE148" s="723"/>
      <c r="AF148" s="723"/>
      <c r="AG148" s="723"/>
      <c r="AH148" s="723"/>
      <c r="AI148" s="723"/>
      <c r="AJ148" s="723"/>
      <c r="AK148" s="723"/>
    </row>
    <row r="149" spans="1:37">
      <c r="A149" s="723"/>
      <c r="B149" s="723"/>
      <c r="C149" s="723"/>
      <c r="D149" s="723"/>
      <c r="E149" s="723"/>
      <c r="F149" s="723"/>
      <c r="G149" s="723"/>
      <c r="H149" s="723"/>
      <c r="I149" s="723"/>
      <c r="J149" s="723"/>
      <c r="K149" s="723"/>
      <c r="L149" s="723"/>
      <c r="M149" s="723"/>
      <c r="N149" s="723"/>
      <c r="O149" s="723"/>
      <c r="P149" s="723"/>
      <c r="Q149" s="723"/>
      <c r="R149" s="723"/>
      <c r="S149" s="723"/>
      <c r="T149" s="723"/>
      <c r="U149" s="723"/>
      <c r="V149" s="723"/>
      <c r="W149" s="723"/>
      <c r="X149" s="723"/>
      <c r="Y149" s="723"/>
      <c r="Z149" s="723"/>
      <c r="AA149" s="723"/>
      <c r="AB149" s="723"/>
      <c r="AC149" s="723"/>
      <c r="AD149" s="723"/>
      <c r="AE149" s="723"/>
      <c r="AF149" s="723"/>
      <c r="AG149" s="723"/>
      <c r="AH149" s="723"/>
      <c r="AI149" s="723"/>
      <c r="AJ149" s="723"/>
      <c r="AK149" s="723"/>
    </row>
    <row r="150" spans="1:37">
      <c r="A150" s="723"/>
      <c r="B150" s="723"/>
      <c r="C150" s="723"/>
      <c r="D150" s="723"/>
      <c r="E150" s="723"/>
      <c r="F150" s="723"/>
      <c r="G150" s="723"/>
      <c r="H150" s="723"/>
      <c r="I150" s="723"/>
      <c r="J150" s="723"/>
      <c r="K150" s="723"/>
      <c r="L150" s="723"/>
      <c r="M150" s="723"/>
      <c r="N150" s="723"/>
      <c r="O150" s="723"/>
      <c r="P150" s="723"/>
      <c r="Q150" s="723"/>
      <c r="R150" s="723"/>
      <c r="S150" s="723"/>
      <c r="T150" s="723"/>
      <c r="U150" s="723"/>
      <c r="V150" s="723"/>
      <c r="W150" s="723"/>
      <c r="X150" s="723"/>
      <c r="Y150" s="723"/>
      <c r="Z150" s="723"/>
      <c r="AA150" s="723"/>
      <c r="AB150" s="723"/>
      <c r="AC150" s="723"/>
      <c r="AD150" s="723"/>
      <c r="AE150" s="723"/>
      <c r="AF150" s="723"/>
      <c r="AG150" s="723"/>
      <c r="AH150" s="723"/>
      <c r="AI150" s="723"/>
      <c r="AJ150" s="723"/>
      <c r="AK150" s="723"/>
    </row>
    <row r="151" spans="1:37">
      <c r="A151" s="723"/>
      <c r="B151" s="723"/>
      <c r="C151" s="723"/>
      <c r="D151" s="723"/>
      <c r="E151" s="723"/>
      <c r="F151" s="723"/>
      <c r="G151" s="723"/>
      <c r="H151" s="723"/>
      <c r="I151" s="723"/>
      <c r="J151" s="723"/>
      <c r="K151" s="723"/>
      <c r="L151" s="723"/>
      <c r="M151" s="723"/>
      <c r="N151" s="723"/>
      <c r="O151" s="723"/>
      <c r="P151" s="723"/>
      <c r="Q151" s="723"/>
      <c r="R151" s="723"/>
      <c r="S151" s="723"/>
      <c r="T151" s="723"/>
      <c r="U151" s="723"/>
      <c r="V151" s="723"/>
      <c r="W151" s="723"/>
      <c r="X151" s="723"/>
      <c r="Y151" s="723"/>
      <c r="Z151" s="723"/>
      <c r="AA151" s="723"/>
      <c r="AB151" s="723"/>
      <c r="AC151" s="723"/>
      <c r="AD151" s="723"/>
      <c r="AE151" s="723"/>
      <c r="AF151" s="723"/>
      <c r="AG151" s="723"/>
      <c r="AH151" s="723"/>
      <c r="AI151" s="723"/>
      <c r="AJ151" s="723"/>
      <c r="AK151" s="723"/>
    </row>
    <row r="152" spans="1:37">
      <c r="A152" s="723"/>
      <c r="B152" s="723"/>
      <c r="C152" s="723"/>
      <c r="D152" s="723"/>
      <c r="E152" s="723"/>
      <c r="F152" s="723"/>
      <c r="G152" s="723"/>
      <c r="H152" s="723"/>
      <c r="I152" s="723"/>
      <c r="J152" s="723"/>
      <c r="K152" s="723"/>
      <c r="L152" s="723"/>
      <c r="M152" s="723"/>
      <c r="N152" s="723"/>
      <c r="O152" s="723"/>
      <c r="P152" s="723"/>
      <c r="Q152" s="723"/>
      <c r="R152" s="723"/>
      <c r="S152" s="723"/>
      <c r="T152" s="723"/>
      <c r="U152" s="723"/>
      <c r="V152" s="723"/>
      <c r="W152" s="723"/>
      <c r="X152" s="723"/>
      <c r="Y152" s="723"/>
      <c r="Z152" s="723"/>
      <c r="AA152" s="723"/>
      <c r="AB152" s="723"/>
      <c r="AC152" s="723"/>
      <c r="AD152" s="723"/>
      <c r="AE152" s="723"/>
      <c r="AF152" s="723"/>
      <c r="AG152" s="723"/>
      <c r="AH152" s="723"/>
      <c r="AI152" s="723"/>
      <c r="AJ152" s="723"/>
      <c r="AK152" s="723"/>
    </row>
    <row r="153" spans="1:37">
      <c r="A153" s="723"/>
      <c r="B153" s="723"/>
      <c r="C153" s="723"/>
      <c r="D153" s="723"/>
      <c r="E153" s="723"/>
      <c r="F153" s="723"/>
      <c r="G153" s="723"/>
      <c r="H153" s="723"/>
      <c r="I153" s="723"/>
      <c r="J153" s="723"/>
      <c r="K153" s="723"/>
      <c r="L153" s="723"/>
      <c r="M153" s="723"/>
      <c r="N153" s="723"/>
      <c r="O153" s="723"/>
      <c r="P153" s="723"/>
      <c r="Q153" s="723"/>
      <c r="R153" s="723"/>
      <c r="S153" s="723"/>
      <c r="T153" s="723"/>
      <c r="U153" s="723"/>
      <c r="V153" s="723"/>
      <c r="W153" s="723"/>
      <c r="X153" s="723"/>
      <c r="Y153" s="723"/>
      <c r="Z153" s="723"/>
      <c r="AA153" s="723"/>
      <c r="AB153" s="723"/>
      <c r="AC153" s="723"/>
      <c r="AD153" s="723"/>
      <c r="AE153" s="723"/>
      <c r="AF153" s="723"/>
      <c r="AG153" s="723"/>
      <c r="AH153" s="723"/>
      <c r="AI153" s="723"/>
      <c r="AJ153" s="723"/>
      <c r="AK153" s="723"/>
    </row>
    <row r="154" spans="1:37">
      <c r="A154" s="723"/>
      <c r="B154" s="723"/>
      <c r="C154" s="723"/>
      <c r="D154" s="723"/>
      <c r="E154" s="723"/>
      <c r="F154" s="723"/>
      <c r="G154" s="723"/>
      <c r="H154" s="723"/>
      <c r="I154" s="723"/>
      <c r="J154" s="723"/>
      <c r="K154" s="723"/>
      <c r="L154" s="723"/>
      <c r="M154" s="723"/>
      <c r="N154" s="723"/>
      <c r="O154" s="723"/>
      <c r="P154" s="723"/>
      <c r="Q154" s="723"/>
      <c r="R154" s="723"/>
      <c r="S154" s="723"/>
      <c r="T154" s="723"/>
      <c r="U154" s="723"/>
      <c r="V154" s="723"/>
      <c r="W154" s="723"/>
      <c r="X154" s="723"/>
      <c r="Y154" s="723"/>
      <c r="Z154" s="723"/>
      <c r="AA154" s="723"/>
      <c r="AB154" s="723"/>
      <c r="AC154" s="723"/>
      <c r="AD154" s="723"/>
      <c r="AE154" s="723"/>
      <c r="AF154" s="723"/>
      <c r="AG154" s="723"/>
      <c r="AH154" s="723"/>
      <c r="AI154" s="723"/>
      <c r="AJ154" s="723"/>
      <c r="AK154" s="723"/>
    </row>
    <row r="155" spans="1:37">
      <c r="A155" s="723"/>
      <c r="B155" s="723"/>
      <c r="C155" s="723"/>
      <c r="D155" s="723"/>
      <c r="E155" s="723"/>
      <c r="F155" s="723"/>
      <c r="G155" s="723"/>
      <c r="H155" s="723"/>
      <c r="I155" s="723"/>
      <c r="J155" s="723"/>
      <c r="K155" s="723"/>
      <c r="L155" s="723"/>
      <c r="M155" s="723"/>
      <c r="N155" s="723"/>
      <c r="O155" s="723"/>
      <c r="P155" s="723"/>
      <c r="Q155" s="723"/>
      <c r="R155" s="723"/>
      <c r="S155" s="723"/>
      <c r="T155" s="723"/>
      <c r="U155" s="723"/>
      <c r="V155" s="723"/>
      <c r="W155" s="723"/>
      <c r="X155" s="723"/>
      <c r="Y155" s="723"/>
      <c r="Z155" s="723"/>
      <c r="AA155" s="723"/>
      <c r="AB155" s="723"/>
      <c r="AC155" s="723"/>
      <c r="AD155" s="723"/>
      <c r="AE155" s="723"/>
      <c r="AF155" s="723"/>
      <c r="AG155" s="723"/>
      <c r="AH155" s="723"/>
      <c r="AI155" s="723"/>
      <c r="AJ155" s="723"/>
      <c r="AK155" s="723"/>
    </row>
    <row r="156" spans="1:37">
      <c r="A156" s="723"/>
      <c r="B156" s="723"/>
      <c r="C156" s="723"/>
      <c r="D156" s="723"/>
      <c r="E156" s="723"/>
      <c r="F156" s="723"/>
      <c r="G156" s="723"/>
      <c r="H156" s="723"/>
      <c r="I156" s="723"/>
      <c r="J156" s="723"/>
      <c r="K156" s="723"/>
      <c r="L156" s="723"/>
      <c r="M156" s="723"/>
      <c r="N156" s="723"/>
      <c r="O156" s="723"/>
      <c r="P156" s="723"/>
      <c r="Q156" s="723"/>
      <c r="R156" s="723"/>
      <c r="S156" s="723"/>
      <c r="T156" s="723"/>
      <c r="U156" s="723"/>
      <c r="V156" s="723"/>
      <c r="W156" s="723"/>
      <c r="X156" s="723"/>
      <c r="Y156" s="723"/>
      <c r="Z156" s="723"/>
      <c r="AA156" s="723"/>
      <c r="AB156" s="723"/>
      <c r="AC156" s="723"/>
      <c r="AD156" s="723"/>
      <c r="AE156" s="723"/>
      <c r="AF156" s="723"/>
      <c r="AG156" s="723"/>
      <c r="AH156" s="723"/>
      <c r="AI156" s="723"/>
      <c r="AJ156" s="723"/>
      <c r="AK156" s="723"/>
    </row>
    <row r="157" spans="1:37">
      <c r="A157" s="723"/>
      <c r="B157" s="723"/>
      <c r="C157" s="723"/>
      <c r="D157" s="723"/>
      <c r="E157" s="723"/>
      <c r="F157" s="723"/>
      <c r="G157" s="723"/>
      <c r="H157" s="723"/>
      <c r="I157" s="723"/>
      <c r="J157" s="723"/>
      <c r="K157" s="723"/>
      <c r="L157" s="723"/>
      <c r="M157" s="723"/>
      <c r="N157" s="723"/>
      <c r="O157" s="723"/>
      <c r="P157" s="723"/>
      <c r="Q157" s="723"/>
      <c r="R157" s="723"/>
      <c r="S157" s="723"/>
      <c r="T157" s="723"/>
      <c r="U157" s="723"/>
      <c r="V157" s="723"/>
      <c r="W157" s="723"/>
      <c r="X157" s="723"/>
      <c r="Y157" s="723"/>
      <c r="Z157" s="723"/>
      <c r="AA157" s="723"/>
      <c r="AB157" s="723"/>
      <c r="AC157" s="723"/>
      <c r="AD157" s="723"/>
      <c r="AE157" s="723"/>
      <c r="AF157" s="723"/>
      <c r="AG157" s="723"/>
      <c r="AH157" s="723"/>
      <c r="AI157" s="723"/>
      <c r="AJ157" s="723"/>
      <c r="AK157" s="723"/>
    </row>
    <row r="158" spans="1:37">
      <c r="A158" s="723"/>
      <c r="B158" s="723"/>
      <c r="C158" s="723"/>
      <c r="D158" s="723"/>
      <c r="E158" s="723"/>
      <c r="F158" s="723"/>
      <c r="G158" s="723"/>
      <c r="H158" s="723"/>
      <c r="I158" s="723"/>
      <c r="J158" s="723"/>
      <c r="K158" s="723"/>
      <c r="L158" s="723"/>
      <c r="M158" s="723"/>
      <c r="N158" s="723"/>
      <c r="O158" s="723"/>
      <c r="P158" s="723"/>
      <c r="Q158" s="723"/>
      <c r="R158" s="723"/>
      <c r="S158" s="723"/>
      <c r="T158" s="723"/>
      <c r="U158" s="723"/>
      <c r="V158" s="723"/>
      <c r="W158" s="723"/>
      <c r="X158" s="723"/>
      <c r="Y158" s="723"/>
      <c r="Z158" s="723"/>
      <c r="AA158" s="723"/>
      <c r="AB158" s="723"/>
      <c r="AC158" s="723"/>
      <c r="AD158" s="723"/>
      <c r="AE158" s="723"/>
      <c r="AF158" s="723"/>
      <c r="AG158" s="723"/>
      <c r="AH158" s="723"/>
      <c r="AI158" s="723"/>
      <c r="AJ158" s="723"/>
      <c r="AK158" s="723"/>
    </row>
    <row r="159" spans="1:37">
      <c r="A159" s="723"/>
      <c r="B159" s="723"/>
      <c r="C159" s="723"/>
      <c r="D159" s="723"/>
      <c r="E159" s="723"/>
      <c r="F159" s="723"/>
      <c r="G159" s="723"/>
      <c r="H159" s="723"/>
      <c r="I159" s="723"/>
      <c r="J159" s="723"/>
      <c r="K159" s="723"/>
      <c r="L159" s="723"/>
      <c r="M159" s="723"/>
      <c r="N159" s="723"/>
      <c r="O159" s="723"/>
      <c r="P159" s="723"/>
      <c r="Q159" s="723"/>
      <c r="R159" s="723"/>
      <c r="S159" s="723"/>
      <c r="T159" s="723"/>
      <c r="U159" s="723"/>
      <c r="V159" s="723"/>
      <c r="W159" s="723"/>
      <c r="X159" s="723"/>
      <c r="Y159" s="723"/>
      <c r="Z159" s="723"/>
      <c r="AA159" s="723"/>
      <c r="AB159" s="723"/>
      <c r="AC159" s="723"/>
      <c r="AD159" s="723"/>
      <c r="AE159" s="723"/>
      <c r="AF159" s="723"/>
      <c r="AG159" s="723"/>
      <c r="AH159" s="723"/>
      <c r="AI159" s="723"/>
      <c r="AJ159" s="723"/>
      <c r="AK159" s="723"/>
    </row>
    <row r="160" spans="1:37">
      <c r="A160" s="723"/>
      <c r="B160" s="723"/>
      <c r="C160" s="723"/>
      <c r="D160" s="723"/>
      <c r="E160" s="723"/>
      <c r="F160" s="723"/>
      <c r="G160" s="723"/>
      <c r="H160" s="723"/>
      <c r="I160" s="723"/>
      <c r="J160" s="723"/>
      <c r="K160" s="723"/>
      <c r="L160" s="723"/>
      <c r="M160" s="723"/>
      <c r="N160" s="723"/>
      <c r="O160" s="723"/>
      <c r="P160" s="723"/>
      <c r="Q160" s="723"/>
      <c r="R160" s="723"/>
      <c r="S160" s="723"/>
      <c r="T160" s="723"/>
      <c r="U160" s="723"/>
      <c r="V160" s="723"/>
      <c r="W160" s="723"/>
      <c r="X160" s="723"/>
      <c r="Y160" s="723"/>
      <c r="Z160" s="723"/>
      <c r="AA160" s="723"/>
      <c r="AB160" s="723"/>
      <c r="AC160" s="723"/>
      <c r="AD160" s="723"/>
      <c r="AE160" s="723"/>
      <c r="AF160" s="723"/>
      <c r="AG160" s="723"/>
      <c r="AH160" s="723"/>
      <c r="AI160" s="723"/>
      <c r="AJ160" s="723"/>
      <c r="AK160" s="723"/>
    </row>
    <row r="161" spans="1:37">
      <c r="A161" s="723"/>
      <c r="B161" s="723"/>
      <c r="C161" s="723"/>
      <c r="D161" s="723"/>
      <c r="E161" s="723"/>
      <c r="F161" s="723"/>
      <c r="G161" s="723"/>
      <c r="H161" s="723"/>
      <c r="I161" s="723"/>
      <c r="J161" s="723"/>
      <c r="K161" s="723"/>
      <c r="L161" s="723"/>
      <c r="M161" s="723"/>
      <c r="N161" s="723"/>
      <c r="O161" s="723"/>
      <c r="P161" s="723"/>
      <c r="Q161" s="723"/>
      <c r="R161" s="723"/>
      <c r="S161" s="723"/>
      <c r="T161" s="723"/>
      <c r="U161" s="723"/>
      <c r="V161" s="723"/>
      <c r="W161" s="723"/>
      <c r="X161" s="723"/>
      <c r="Y161" s="723"/>
      <c r="Z161" s="723"/>
      <c r="AA161" s="723"/>
      <c r="AB161" s="723"/>
      <c r="AC161" s="723"/>
      <c r="AD161" s="723"/>
      <c r="AE161" s="723"/>
      <c r="AF161" s="723"/>
      <c r="AG161" s="723"/>
      <c r="AH161" s="723"/>
      <c r="AI161" s="723"/>
      <c r="AJ161" s="723"/>
      <c r="AK161" s="723"/>
    </row>
    <row r="162" spans="1:37">
      <c r="A162" s="723"/>
      <c r="B162" s="723"/>
      <c r="C162" s="723"/>
      <c r="D162" s="723"/>
      <c r="E162" s="723"/>
      <c r="F162" s="723"/>
      <c r="G162" s="723"/>
      <c r="H162" s="723"/>
      <c r="I162" s="723"/>
      <c r="J162" s="723"/>
      <c r="K162" s="723"/>
      <c r="L162" s="723"/>
      <c r="M162" s="723"/>
      <c r="N162" s="723"/>
      <c r="O162" s="723"/>
      <c r="P162" s="723"/>
      <c r="Q162" s="723"/>
      <c r="R162" s="723"/>
      <c r="S162" s="723"/>
      <c r="T162" s="723"/>
      <c r="U162" s="723"/>
      <c r="V162" s="723"/>
      <c r="W162" s="723"/>
      <c r="X162" s="723"/>
      <c r="Y162" s="723"/>
      <c r="Z162" s="723"/>
      <c r="AA162" s="723"/>
      <c r="AB162" s="723"/>
      <c r="AC162" s="723"/>
      <c r="AD162" s="723"/>
      <c r="AE162" s="723"/>
      <c r="AF162" s="723"/>
      <c r="AG162" s="723"/>
      <c r="AH162" s="723"/>
      <c r="AI162" s="723"/>
      <c r="AJ162" s="723"/>
      <c r="AK162" s="723"/>
    </row>
    <row r="163" spans="1:37">
      <c r="A163" s="723"/>
      <c r="B163" s="723"/>
      <c r="C163" s="723"/>
      <c r="D163" s="723"/>
      <c r="E163" s="723"/>
      <c r="F163" s="723"/>
      <c r="G163" s="723"/>
      <c r="H163" s="723"/>
      <c r="I163" s="723"/>
      <c r="J163" s="723"/>
      <c r="K163" s="723"/>
      <c r="L163" s="723"/>
      <c r="M163" s="723"/>
      <c r="N163" s="723"/>
      <c r="O163" s="723"/>
      <c r="P163" s="723"/>
      <c r="Q163" s="723"/>
      <c r="R163" s="723"/>
      <c r="S163" s="723"/>
      <c r="T163" s="723"/>
      <c r="U163" s="723"/>
      <c r="V163" s="723"/>
      <c r="W163" s="723"/>
      <c r="X163" s="723"/>
      <c r="Y163" s="723"/>
      <c r="Z163" s="723"/>
      <c r="AA163" s="723"/>
      <c r="AB163" s="723"/>
      <c r="AC163" s="723"/>
      <c r="AD163" s="723"/>
      <c r="AE163" s="723"/>
      <c r="AF163" s="723"/>
      <c r="AG163" s="723"/>
      <c r="AH163" s="723"/>
      <c r="AI163" s="723"/>
      <c r="AJ163" s="723"/>
      <c r="AK163" s="723"/>
    </row>
    <row r="164" spans="1:37">
      <c r="A164" s="723"/>
      <c r="B164" s="723"/>
      <c r="C164" s="723"/>
      <c r="D164" s="723"/>
      <c r="E164" s="723"/>
      <c r="F164" s="723"/>
      <c r="G164" s="723"/>
      <c r="H164" s="723"/>
      <c r="I164" s="723"/>
      <c r="J164" s="723"/>
      <c r="K164" s="723"/>
      <c r="L164" s="723"/>
      <c r="M164" s="723"/>
      <c r="N164" s="723"/>
      <c r="O164" s="723"/>
      <c r="P164" s="723"/>
      <c r="Q164" s="723"/>
      <c r="R164" s="723"/>
      <c r="S164" s="723"/>
      <c r="T164" s="723"/>
      <c r="U164" s="723"/>
      <c r="V164" s="723"/>
      <c r="W164" s="723"/>
      <c r="X164" s="723"/>
      <c r="Y164" s="723"/>
      <c r="Z164" s="723"/>
      <c r="AA164" s="723"/>
      <c r="AB164" s="723"/>
      <c r="AC164" s="723"/>
      <c r="AD164" s="723"/>
      <c r="AE164" s="723"/>
      <c r="AF164" s="723"/>
      <c r="AG164" s="723"/>
      <c r="AH164" s="723"/>
      <c r="AI164" s="723"/>
      <c r="AJ164" s="723"/>
      <c r="AK164" s="723"/>
    </row>
    <row r="165" spans="1:37">
      <c r="A165" s="723"/>
      <c r="B165" s="723"/>
      <c r="C165" s="723"/>
      <c r="D165" s="723"/>
      <c r="E165" s="723"/>
      <c r="F165" s="723"/>
      <c r="G165" s="723"/>
      <c r="H165" s="723"/>
      <c r="I165" s="723"/>
      <c r="J165" s="723"/>
      <c r="K165" s="723"/>
      <c r="L165" s="723"/>
      <c r="M165" s="723"/>
      <c r="N165" s="723"/>
      <c r="O165" s="723"/>
      <c r="P165" s="723"/>
      <c r="Q165" s="723"/>
      <c r="R165" s="723"/>
      <c r="S165" s="723"/>
      <c r="T165" s="723"/>
      <c r="U165" s="723"/>
      <c r="V165" s="723"/>
      <c r="W165" s="723"/>
      <c r="X165" s="723"/>
      <c r="Y165" s="723"/>
      <c r="Z165" s="723"/>
      <c r="AA165" s="723"/>
      <c r="AB165" s="723"/>
      <c r="AC165" s="723"/>
      <c r="AD165" s="723"/>
      <c r="AE165" s="723"/>
      <c r="AF165" s="723"/>
      <c r="AG165" s="723"/>
      <c r="AH165" s="723"/>
      <c r="AI165" s="723"/>
      <c r="AJ165" s="723"/>
      <c r="AK165" s="723"/>
    </row>
    <row r="166" spans="1:37">
      <c r="A166" s="723"/>
      <c r="B166" s="723"/>
      <c r="C166" s="723"/>
      <c r="D166" s="723"/>
      <c r="E166" s="723"/>
      <c r="F166" s="723"/>
      <c r="G166" s="723"/>
      <c r="H166" s="723"/>
      <c r="I166" s="723"/>
      <c r="J166" s="723"/>
      <c r="K166" s="723"/>
      <c r="L166" s="723"/>
      <c r="M166" s="723"/>
      <c r="N166" s="723"/>
      <c r="O166" s="723"/>
      <c r="P166" s="723"/>
      <c r="Q166" s="723"/>
      <c r="R166" s="723"/>
      <c r="S166" s="723"/>
      <c r="T166" s="723"/>
      <c r="U166" s="723"/>
      <c r="V166" s="723"/>
      <c r="W166" s="723"/>
      <c r="X166" s="723"/>
      <c r="Y166" s="723"/>
      <c r="Z166" s="723"/>
      <c r="AA166" s="723"/>
      <c r="AB166" s="723"/>
      <c r="AC166" s="723"/>
      <c r="AD166" s="723"/>
      <c r="AE166" s="723"/>
      <c r="AF166" s="723"/>
      <c r="AG166" s="723"/>
      <c r="AH166" s="723"/>
      <c r="AI166" s="723"/>
      <c r="AJ166" s="723"/>
      <c r="AK166" s="723"/>
    </row>
    <row r="167" spans="1:37">
      <c r="A167" s="723"/>
      <c r="B167" s="723"/>
      <c r="C167" s="723"/>
      <c r="D167" s="723"/>
      <c r="E167" s="723"/>
      <c r="F167" s="723"/>
      <c r="G167" s="723"/>
      <c r="H167" s="723"/>
      <c r="I167" s="723"/>
      <c r="J167" s="723"/>
      <c r="K167" s="723"/>
      <c r="L167" s="723"/>
      <c r="M167" s="723"/>
      <c r="N167" s="723"/>
      <c r="O167" s="723"/>
      <c r="P167" s="723"/>
      <c r="Q167" s="723"/>
      <c r="R167" s="723"/>
      <c r="S167" s="723"/>
      <c r="T167" s="723"/>
      <c r="U167" s="723"/>
      <c r="V167" s="723"/>
      <c r="W167" s="723"/>
      <c r="X167" s="723"/>
      <c r="Y167" s="723"/>
      <c r="Z167" s="723"/>
      <c r="AA167" s="723"/>
      <c r="AB167" s="723"/>
      <c r="AC167" s="723"/>
      <c r="AD167" s="723"/>
      <c r="AE167" s="723"/>
      <c r="AF167" s="723"/>
      <c r="AG167" s="723"/>
      <c r="AH167" s="723"/>
      <c r="AI167" s="723"/>
      <c r="AJ167" s="723"/>
      <c r="AK167" s="723"/>
    </row>
    <row r="168" spans="1:37">
      <c r="A168" s="723"/>
      <c r="B168" s="723"/>
      <c r="C168" s="723"/>
      <c r="D168" s="723"/>
      <c r="E168" s="723"/>
      <c r="F168" s="723"/>
      <c r="G168" s="723"/>
      <c r="H168" s="723"/>
      <c r="I168" s="723"/>
      <c r="J168" s="723"/>
      <c r="K168" s="723"/>
      <c r="L168" s="723"/>
      <c r="M168" s="723"/>
      <c r="N168" s="723"/>
      <c r="O168" s="723"/>
      <c r="P168" s="723"/>
      <c r="Q168" s="723"/>
      <c r="R168" s="723"/>
      <c r="S168" s="723"/>
      <c r="T168" s="723"/>
      <c r="U168" s="723"/>
      <c r="V168" s="723"/>
      <c r="W168" s="723"/>
      <c r="X168" s="723"/>
      <c r="Y168" s="723"/>
      <c r="Z168" s="723"/>
      <c r="AA168" s="723"/>
      <c r="AB168" s="723"/>
      <c r="AC168" s="723"/>
      <c r="AD168" s="723"/>
      <c r="AE168" s="723"/>
      <c r="AF168" s="723"/>
      <c r="AG168" s="723"/>
      <c r="AH168" s="723"/>
      <c r="AI168" s="723"/>
      <c r="AJ168" s="723"/>
      <c r="AK168" s="723"/>
    </row>
    <row r="169" spans="1:37">
      <c r="A169" s="723"/>
      <c r="B169" s="723"/>
      <c r="C169" s="723"/>
      <c r="D169" s="723"/>
      <c r="E169" s="723"/>
      <c r="F169" s="723"/>
      <c r="G169" s="723"/>
      <c r="H169" s="723"/>
      <c r="I169" s="723"/>
      <c r="J169" s="723"/>
      <c r="K169" s="723"/>
      <c r="L169" s="723"/>
      <c r="M169" s="723"/>
      <c r="N169" s="723"/>
      <c r="O169" s="723"/>
      <c r="P169" s="723"/>
      <c r="Q169" s="723"/>
      <c r="R169" s="723"/>
      <c r="S169" s="723"/>
      <c r="T169" s="723"/>
      <c r="U169" s="723"/>
      <c r="V169" s="723"/>
      <c r="W169" s="723"/>
      <c r="X169" s="723"/>
      <c r="Y169" s="723"/>
      <c r="Z169" s="723"/>
      <c r="AA169" s="723"/>
      <c r="AB169" s="723"/>
      <c r="AC169" s="723"/>
      <c r="AD169" s="723"/>
      <c r="AE169" s="723"/>
      <c r="AF169" s="723"/>
      <c r="AG169" s="723"/>
      <c r="AH169" s="723"/>
      <c r="AI169" s="723"/>
      <c r="AJ169" s="723"/>
      <c r="AK169" s="723"/>
    </row>
    <row r="170" spans="1:37">
      <c r="A170" s="723"/>
      <c r="B170" s="723"/>
      <c r="C170" s="723"/>
      <c r="D170" s="723"/>
      <c r="E170" s="723"/>
      <c r="F170" s="723"/>
      <c r="G170" s="723"/>
      <c r="H170" s="723"/>
      <c r="I170" s="723"/>
      <c r="J170" s="723"/>
      <c r="K170" s="723"/>
      <c r="L170" s="723"/>
      <c r="M170" s="723"/>
      <c r="N170" s="723"/>
      <c r="O170" s="723"/>
      <c r="P170" s="723"/>
      <c r="Q170" s="723"/>
      <c r="R170" s="723"/>
      <c r="S170" s="723"/>
      <c r="T170" s="723"/>
      <c r="U170" s="723"/>
      <c r="V170" s="723"/>
      <c r="W170" s="723"/>
      <c r="X170" s="723"/>
      <c r="Y170" s="723"/>
      <c r="Z170" s="723"/>
      <c r="AA170" s="723"/>
      <c r="AB170" s="723"/>
      <c r="AC170" s="723"/>
      <c r="AD170" s="723"/>
      <c r="AE170" s="723"/>
      <c r="AF170" s="723"/>
      <c r="AG170" s="723"/>
      <c r="AH170" s="723"/>
      <c r="AI170" s="723"/>
      <c r="AJ170" s="723"/>
      <c r="AK170" s="723"/>
    </row>
    <row r="171" spans="1:37">
      <c r="A171" s="723"/>
      <c r="B171" s="723"/>
      <c r="C171" s="723"/>
      <c r="D171" s="723"/>
      <c r="E171" s="723"/>
      <c r="F171" s="723"/>
      <c r="G171" s="723"/>
      <c r="H171" s="723"/>
      <c r="I171" s="723"/>
      <c r="J171" s="723"/>
      <c r="K171" s="723"/>
      <c r="L171" s="723"/>
      <c r="M171" s="723"/>
      <c r="N171" s="723"/>
      <c r="O171" s="723"/>
      <c r="P171" s="723"/>
      <c r="Q171" s="723"/>
      <c r="R171" s="723"/>
      <c r="S171" s="723"/>
      <c r="T171" s="723"/>
      <c r="U171" s="723"/>
      <c r="V171" s="723"/>
      <c r="W171" s="723"/>
      <c r="X171" s="723"/>
      <c r="Y171" s="723"/>
      <c r="Z171" s="723"/>
      <c r="AA171" s="723"/>
      <c r="AB171" s="723"/>
      <c r="AC171" s="723"/>
      <c r="AD171" s="723"/>
      <c r="AE171" s="723"/>
      <c r="AF171" s="723"/>
      <c r="AG171" s="723"/>
      <c r="AH171" s="723"/>
      <c r="AI171" s="723"/>
      <c r="AJ171" s="723"/>
      <c r="AK171" s="723"/>
    </row>
    <row r="172" spans="1:37">
      <c r="A172" s="723"/>
      <c r="B172" s="723"/>
      <c r="C172" s="723"/>
      <c r="D172" s="723"/>
      <c r="E172" s="723"/>
      <c r="F172" s="723"/>
      <c r="G172" s="723"/>
      <c r="H172" s="723"/>
      <c r="I172" s="723"/>
      <c r="J172" s="723"/>
      <c r="K172" s="723"/>
      <c r="L172" s="723"/>
      <c r="M172" s="723"/>
      <c r="N172" s="723"/>
      <c r="O172" s="723"/>
      <c r="P172" s="723"/>
      <c r="Q172" s="723"/>
      <c r="R172" s="723"/>
      <c r="S172" s="723"/>
      <c r="T172" s="723"/>
      <c r="U172" s="723"/>
      <c r="V172" s="723"/>
      <c r="W172" s="723"/>
      <c r="X172" s="723"/>
      <c r="Y172" s="723"/>
      <c r="Z172" s="723"/>
      <c r="AA172" s="723"/>
      <c r="AB172" s="723"/>
      <c r="AC172" s="723"/>
      <c r="AD172" s="723"/>
      <c r="AE172" s="723"/>
      <c r="AF172" s="723"/>
      <c r="AG172" s="723"/>
      <c r="AH172" s="723"/>
      <c r="AI172" s="723"/>
      <c r="AJ172" s="723"/>
      <c r="AK172" s="723"/>
    </row>
    <row r="173" spans="1:37">
      <c r="A173" s="723"/>
      <c r="B173" s="723"/>
      <c r="C173" s="723"/>
      <c r="D173" s="723"/>
      <c r="E173" s="723"/>
      <c r="F173" s="723"/>
      <c r="G173" s="723"/>
      <c r="H173" s="723"/>
      <c r="I173" s="723"/>
      <c r="J173" s="723"/>
      <c r="K173" s="723"/>
      <c r="L173" s="723"/>
      <c r="M173" s="723"/>
      <c r="N173" s="723"/>
      <c r="O173" s="723"/>
      <c r="P173" s="723"/>
      <c r="Q173" s="723"/>
      <c r="R173" s="723"/>
      <c r="S173" s="723"/>
      <c r="T173" s="723"/>
      <c r="U173" s="723"/>
      <c r="V173" s="723"/>
      <c r="W173" s="723"/>
      <c r="X173" s="723"/>
      <c r="Y173" s="723"/>
      <c r="Z173" s="723"/>
      <c r="AA173" s="723"/>
      <c r="AB173" s="723"/>
      <c r="AC173" s="723"/>
      <c r="AD173" s="723"/>
      <c r="AE173" s="723"/>
      <c r="AF173" s="723"/>
      <c r="AG173" s="723"/>
      <c r="AH173" s="723"/>
      <c r="AI173" s="723"/>
      <c r="AJ173" s="723"/>
      <c r="AK173" s="723"/>
    </row>
    <row r="174" spans="1:37">
      <c r="A174" s="723"/>
      <c r="B174" s="723"/>
      <c r="C174" s="723"/>
      <c r="D174" s="723"/>
      <c r="E174" s="723"/>
      <c r="F174" s="723"/>
      <c r="G174" s="723"/>
      <c r="H174" s="723"/>
      <c r="I174" s="723"/>
      <c r="J174" s="723"/>
      <c r="K174" s="723"/>
      <c r="L174" s="723"/>
      <c r="M174" s="723"/>
      <c r="N174" s="723"/>
      <c r="O174" s="723"/>
      <c r="P174" s="723"/>
      <c r="Q174" s="723"/>
      <c r="R174" s="723"/>
      <c r="S174" s="723"/>
      <c r="T174" s="723"/>
      <c r="U174" s="723"/>
      <c r="V174" s="723"/>
      <c r="W174" s="723"/>
      <c r="X174" s="723"/>
      <c r="Y174" s="723"/>
      <c r="Z174" s="723"/>
      <c r="AA174" s="723"/>
      <c r="AB174" s="723"/>
      <c r="AC174" s="723"/>
      <c r="AD174" s="723"/>
      <c r="AE174" s="723"/>
      <c r="AF174" s="723"/>
      <c r="AG174" s="723"/>
      <c r="AH174" s="723"/>
      <c r="AI174" s="723"/>
      <c r="AJ174" s="723"/>
      <c r="AK174" s="723"/>
    </row>
    <row r="175" spans="1:37">
      <c r="A175" s="723"/>
      <c r="B175" s="723"/>
      <c r="C175" s="723"/>
      <c r="D175" s="723"/>
      <c r="E175" s="723"/>
      <c r="F175" s="723"/>
      <c r="G175" s="723"/>
      <c r="H175" s="723"/>
      <c r="I175" s="723"/>
      <c r="J175" s="723"/>
      <c r="K175" s="723"/>
      <c r="L175" s="723"/>
      <c r="M175" s="723"/>
      <c r="N175" s="723"/>
      <c r="O175" s="723"/>
      <c r="P175" s="723"/>
      <c r="Q175" s="723"/>
      <c r="R175" s="723"/>
      <c r="S175" s="723"/>
      <c r="T175" s="723"/>
      <c r="U175" s="723"/>
      <c r="V175" s="723"/>
      <c r="W175" s="723"/>
      <c r="X175" s="723"/>
      <c r="Y175" s="723"/>
      <c r="Z175" s="723"/>
      <c r="AA175" s="723"/>
      <c r="AB175" s="723"/>
      <c r="AC175" s="723"/>
      <c r="AD175" s="723"/>
      <c r="AE175" s="723"/>
      <c r="AF175" s="723"/>
      <c r="AG175" s="723"/>
      <c r="AH175" s="723"/>
      <c r="AI175" s="723"/>
      <c r="AJ175" s="723"/>
      <c r="AK175" s="723"/>
    </row>
    <row r="176" spans="1:37">
      <c r="A176" s="723"/>
      <c r="B176" s="723"/>
      <c r="C176" s="723"/>
      <c r="D176" s="723"/>
      <c r="E176" s="723"/>
      <c r="F176" s="723"/>
      <c r="G176" s="723"/>
      <c r="H176" s="723"/>
      <c r="I176" s="723"/>
      <c r="J176" s="723"/>
      <c r="K176" s="723"/>
      <c r="L176" s="723"/>
      <c r="M176" s="723"/>
      <c r="N176" s="723"/>
      <c r="O176" s="723"/>
      <c r="P176" s="723"/>
      <c r="Q176" s="723"/>
      <c r="R176" s="723"/>
      <c r="S176" s="723"/>
      <c r="T176" s="723"/>
      <c r="U176" s="723"/>
      <c r="V176" s="723"/>
      <c r="W176" s="723"/>
      <c r="X176" s="723"/>
      <c r="Y176" s="723"/>
      <c r="Z176" s="723"/>
      <c r="AA176" s="723"/>
      <c r="AB176" s="723"/>
      <c r="AC176" s="723"/>
      <c r="AD176" s="723"/>
      <c r="AE176" s="723"/>
      <c r="AF176" s="723"/>
      <c r="AG176" s="723"/>
      <c r="AH176" s="723"/>
      <c r="AI176" s="723"/>
      <c r="AJ176" s="723"/>
      <c r="AK176" s="723"/>
    </row>
    <row r="177" spans="1:37">
      <c r="A177" s="723"/>
      <c r="B177" s="723"/>
      <c r="C177" s="723"/>
      <c r="D177" s="723"/>
      <c r="E177" s="723"/>
      <c r="F177" s="723"/>
      <c r="G177" s="723"/>
      <c r="H177" s="723"/>
      <c r="I177" s="723"/>
      <c r="J177" s="723"/>
      <c r="K177" s="723"/>
      <c r="L177" s="723"/>
      <c r="M177" s="723"/>
      <c r="N177" s="723"/>
      <c r="O177" s="723"/>
      <c r="P177" s="723"/>
      <c r="Q177" s="723"/>
      <c r="R177" s="723"/>
      <c r="S177" s="723"/>
      <c r="T177" s="723"/>
      <c r="U177" s="723"/>
      <c r="V177" s="723"/>
      <c r="W177" s="723"/>
      <c r="X177" s="723"/>
      <c r="Y177" s="723"/>
      <c r="Z177" s="723"/>
      <c r="AA177" s="723"/>
      <c r="AB177" s="723"/>
      <c r="AC177" s="723"/>
      <c r="AD177" s="723"/>
      <c r="AE177" s="723"/>
      <c r="AF177" s="723"/>
      <c r="AG177" s="723"/>
      <c r="AH177" s="723"/>
      <c r="AI177" s="723"/>
      <c r="AJ177" s="723"/>
      <c r="AK177" s="723"/>
    </row>
    <row r="178" spans="1:37">
      <c r="A178" s="723"/>
      <c r="B178" s="723"/>
      <c r="C178" s="723"/>
      <c r="D178" s="723"/>
      <c r="E178" s="723"/>
      <c r="F178" s="723"/>
      <c r="G178" s="723"/>
      <c r="H178" s="723"/>
      <c r="I178" s="723"/>
      <c r="J178" s="723"/>
      <c r="K178" s="723"/>
      <c r="L178" s="723"/>
      <c r="M178" s="723"/>
      <c r="N178" s="723"/>
      <c r="O178" s="723"/>
      <c r="P178" s="723"/>
      <c r="Q178" s="723"/>
      <c r="R178" s="723"/>
      <c r="S178" s="723"/>
      <c r="T178" s="723"/>
      <c r="U178" s="723"/>
      <c r="V178" s="723"/>
      <c r="W178" s="723"/>
      <c r="X178" s="723"/>
      <c r="Y178" s="723"/>
      <c r="Z178" s="723"/>
      <c r="AA178" s="723"/>
      <c r="AB178" s="723"/>
      <c r="AC178" s="723"/>
      <c r="AD178" s="723"/>
      <c r="AE178" s="723"/>
      <c r="AF178" s="723"/>
      <c r="AG178" s="723"/>
      <c r="AH178" s="723"/>
      <c r="AI178" s="723"/>
      <c r="AJ178" s="723"/>
      <c r="AK178" s="723"/>
    </row>
    <row r="179" spans="1:37">
      <c r="A179" s="723"/>
      <c r="B179" s="723"/>
      <c r="C179" s="723"/>
      <c r="D179" s="723"/>
      <c r="E179" s="723"/>
      <c r="F179" s="723"/>
      <c r="G179" s="723"/>
      <c r="H179" s="723"/>
      <c r="I179" s="723"/>
      <c r="J179" s="723"/>
      <c r="K179" s="723"/>
      <c r="L179" s="723"/>
      <c r="M179" s="723"/>
      <c r="N179" s="723"/>
      <c r="O179" s="723"/>
      <c r="P179" s="723"/>
      <c r="Q179" s="723"/>
      <c r="R179" s="723"/>
      <c r="S179" s="723"/>
      <c r="T179" s="723"/>
      <c r="U179" s="723"/>
      <c r="V179" s="723"/>
      <c r="W179" s="723"/>
      <c r="X179" s="723"/>
      <c r="Y179" s="723"/>
      <c r="Z179" s="723"/>
      <c r="AA179" s="723"/>
      <c r="AB179" s="723"/>
      <c r="AC179" s="723"/>
      <c r="AD179" s="723"/>
      <c r="AE179" s="723"/>
      <c r="AF179" s="723"/>
      <c r="AG179" s="723"/>
      <c r="AH179" s="723"/>
      <c r="AI179" s="723"/>
      <c r="AJ179" s="723"/>
      <c r="AK179" s="723"/>
    </row>
    <row r="180" spans="1:37">
      <c r="A180" s="723"/>
      <c r="B180" s="723"/>
      <c r="C180" s="723"/>
      <c r="D180" s="723"/>
      <c r="E180" s="723"/>
      <c r="F180" s="723"/>
      <c r="G180" s="723"/>
      <c r="H180" s="723"/>
      <c r="I180" s="723"/>
      <c r="J180" s="723"/>
      <c r="K180" s="723"/>
      <c r="L180" s="723"/>
      <c r="M180" s="723"/>
      <c r="N180" s="723"/>
      <c r="O180" s="723"/>
      <c r="P180" s="723"/>
      <c r="Q180" s="723"/>
      <c r="R180" s="723"/>
      <c r="S180" s="723"/>
      <c r="T180" s="723"/>
      <c r="U180" s="723"/>
      <c r="V180" s="723"/>
      <c r="W180" s="723"/>
      <c r="X180" s="723"/>
      <c r="Y180" s="723"/>
      <c r="Z180" s="723"/>
      <c r="AA180" s="723"/>
      <c r="AB180" s="723"/>
      <c r="AC180" s="723"/>
      <c r="AD180" s="723"/>
      <c r="AE180" s="723"/>
      <c r="AF180" s="723"/>
      <c r="AG180" s="723"/>
      <c r="AH180" s="723"/>
      <c r="AI180" s="723"/>
      <c r="AJ180" s="723"/>
      <c r="AK180" s="723"/>
    </row>
    <row r="181" spans="1:37">
      <c r="A181" s="723"/>
      <c r="B181" s="723"/>
      <c r="C181" s="723"/>
      <c r="D181" s="723"/>
      <c r="E181" s="723"/>
      <c r="F181" s="723"/>
      <c r="G181" s="723"/>
      <c r="H181" s="723"/>
      <c r="I181" s="723"/>
      <c r="J181" s="723"/>
      <c r="K181" s="723"/>
      <c r="L181" s="723"/>
      <c r="M181" s="723"/>
      <c r="N181" s="723"/>
      <c r="O181" s="723"/>
      <c r="P181" s="723"/>
      <c r="Q181" s="723"/>
      <c r="R181" s="723"/>
      <c r="S181" s="723"/>
      <c r="T181" s="723"/>
      <c r="U181" s="723"/>
      <c r="V181" s="723"/>
      <c r="W181" s="723"/>
      <c r="X181" s="723"/>
      <c r="Y181" s="723"/>
      <c r="Z181" s="723"/>
      <c r="AA181" s="723"/>
      <c r="AB181" s="723"/>
      <c r="AC181" s="723"/>
      <c r="AD181" s="723"/>
      <c r="AE181" s="723"/>
      <c r="AF181" s="723"/>
      <c r="AG181" s="723"/>
      <c r="AH181" s="723"/>
      <c r="AI181" s="723"/>
      <c r="AJ181" s="723"/>
      <c r="AK181" s="723"/>
    </row>
    <row r="182" spans="1:37">
      <c r="A182" s="723"/>
      <c r="B182" s="723"/>
      <c r="C182" s="723"/>
      <c r="D182" s="723"/>
      <c r="E182" s="723"/>
      <c r="F182" s="723"/>
      <c r="G182" s="723"/>
      <c r="H182" s="723"/>
      <c r="I182" s="723"/>
      <c r="J182" s="723"/>
      <c r="K182" s="723"/>
      <c r="L182" s="723"/>
      <c r="M182" s="723"/>
      <c r="N182" s="723"/>
      <c r="O182" s="723"/>
      <c r="P182" s="723"/>
      <c r="Q182" s="723"/>
      <c r="R182" s="723"/>
      <c r="S182" s="723"/>
      <c r="T182" s="723"/>
      <c r="U182" s="723"/>
      <c r="V182" s="723"/>
      <c r="W182" s="723"/>
      <c r="X182" s="723"/>
      <c r="Y182" s="723"/>
      <c r="Z182" s="723"/>
      <c r="AA182" s="723"/>
      <c r="AB182" s="723"/>
      <c r="AC182" s="723"/>
      <c r="AD182" s="723"/>
      <c r="AE182" s="723"/>
      <c r="AF182" s="723"/>
      <c r="AG182" s="723"/>
      <c r="AH182" s="723"/>
      <c r="AI182" s="723"/>
      <c r="AJ182" s="723"/>
      <c r="AK182" s="723"/>
    </row>
    <row r="183" spans="1:37">
      <c r="A183" s="723"/>
      <c r="B183" s="723"/>
      <c r="C183" s="723"/>
      <c r="D183" s="723"/>
      <c r="E183" s="723"/>
      <c r="F183" s="723"/>
      <c r="G183" s="723"/>
      <c r="H183" s="723"/>
      <c r="I183" s="723"/>
      <c r="J183" s="723"/>
      <c r="K183" s="723"/>
      <c r="L183" s="723"/>
      <c r="M183" s="723"/>
      <c r="N183" s="723"/>
      <c r="O183" s="723"/>
      <c r="P183" s="723"/>
      <c r="Q183" s="723"/>
      <c r="R183" s="723"/>
      <c r="S183" s="723"/>
      <c r="T183" s="723"/>
      <c r="U183" s="723"/>
      <c r="V183" s="723"/>
      <c r="W183" s="723"/>
      <c r="X183" s="723"/>
      <c r="Y183" s="723"/>
      <c r="Z183" s="723"/>
      <c r="AA183" s="723"/>
      <c r="AB183" s="723"/>
      <c r="AC183" s="723"/>
      <c r="AD183" s="723"/>
      <c r="AE183" s="723"/>
      <c r="AF183" s="723"/>
      <c r="AG183" s="723"/>
      <c r="AH183" s="723"/>
      <c r="AI183" s="723"/>
      <c r="AJ183" s="723"/>
      <c r="AK183" s="723"/>
    </row>
    <row r="184" spans="1:37">
      <c r="A184" s="723"/>
      <c r="B184" s="723"/>
      <c r="C184" s="723"/>
      <c r="D184" s="723"/>
      <c r="E184" s="723"/>
      <c r="F184" s="723"/>
      <c r="G184" s="723"/>
      <c r="H184" s="723"/>
      <c r="I184" s="723"/>
      <c r="J184" s="723"/>
      <c r="K184" s="723"/>
      <c r="L184" s="723"/>
      <c r="M184" s="723"/>
      <c r="N184" s="723"/>
      <c r="O184" s="723"/>
      <c r="P184" s="723"/>
      <c r="Q184" s="723"/>
      <c r="R184" s="723"/>
      <c r="S184" s="723"/>
      <c r="T184" s="723"/>
      <c r="U184" s="723"/>
      <c r="V184" s="723"/>
      <c r="W184" s="723"/>
      <c r="X184" s="723"/>
      <c r="Y184" s="723"/>
      <c r="Z184" s="723"/>
      <c r="AA184" s="723"/>
      <c r="AB184" s="723"/>
      <c r="AC184" s="723"/>
      <c r="AD184" s="723"/>
      <c r="AE184" s="723"/>
      <c r="AF184" s="723"/>
      <c r="AG184" s="723"/>
      <c r="AH184" s="723"/>
      <c r="AI184" s="723"/>
      <c r="AJ184" s="723"/>
      <c r="AK184" s="723"/>
    </row>
    <row r="185" spans="1:37">
      <c r="A185" s="723"/>
      <c r="B185" s="723"/>
      <c r="C185" s="723"/>
      <c r="D185" s="723"/>
      <c r="E185" s="723"/>
      <c r="F185" s="723"/>
      <c r="G185" s="723"/>
      <c r="H185" s="723"/>
      <c r="I185" s="723"/>
      <c r="J185" s="723"/>
      <c r="K185" s="723"/>
      <c r="L185" s="723"/>
      <c r="M185" s="723"/>
      <c r="N185" s="723"/>
      <c r="O185" s="723"/>
      <c r="P185" s="723"/>
      <c r="Q185" s="723"/>
      <c r="R185" s="723"/>
      <c r="S185" s="723"/>
      <c r="T185" s="723"/>
      <c r="U185" s="723"/>
      <c r="V185" s="723"/>
      <c r="W185" s="723"/>
      <c r="X185" s="723"/>
      <c r="Y185" s="723"/>
      <c r="Z185" s="723"/>
      <c r="AA185" s="723"/>
      <c r="AB185" s="723"/>
      <c r="AC185" s="723"/>
      <c r="AD185" s="723"/>
      <c r="AE185" s="723"/>
      <c r="AF185" s="723"/>
      <c r="AG185" s="723"/>
      <c r="AH185" s="723"/>
      <c r="AI185" s="723"/>
      <c r="AJ185" s="723"/>
      <c r="AK185" s="723"/>
    </row>
    <row r="186" spans="1:37">
      <c r="A186" s="723"/>
      <c r="B186" s="723"/>
      <c r="C186" s="723"/>
      <c r="D186" s="723"/>
      <c r="E186" s="723"/>
      <c r="F186" s="723"/>
      <c r="G186" s="723"/>
      <c r="H186" s="723"/>
      <c r="I186" s="723"/>
      <c r="J186" s="723"/>
      <c r="K186" s="723"/>
      <c r="L186" s="723"/>
      <c r="M186" s="723"/>
      <c r="N186" s="723"/>
      <c r="O186" s="723"/>
      <c r="P186" s="723"/>
      <c r="Q186" s="723"/>
      <c r="R186" s="723"/>
      <c r="S186" s="723"/>
      <c r="T186" s="723"/>
      <c r="U186" s="723"/>
      <c r="V186" s="723"/>
      <c r="W186" s="723"/>
      <c r="X186" s="723"/>
      <c r="Y186" s="723"/>
      <c r="Z186" s="723"/>
      <c r="AA186" s="723"/>
      <c r="AB186" s="723"/>
      <c r="AC186" s="723"/>
      <c r="AD186" s="723"/>
      <c r="AE186" s="723"/>
      <c r="AF186" s="723"/>
      <c r="AG186" s="723"/>
      <c r="AH186" s="723"/>
      <c r="AI186" s="723"/>
      <c r="AJ186" s="723"/>
      <c r="AK186" s="723"/>
    </row>
    <row r="187" spans="1:37">
      <c r="A187" s="723"/>
      <c r="B187" s="723"/>
      <c r="C187" s="723"/>
      <c r="D187" s="723"/>
      <c r="E187" s="723"/>
      <c r="F187" s="723"/>
      <c r="G187" s="723"/>
      <c r="H187" s="723"/>
      <c r="I187" s="723"/>
      <c r="J187" s="723"/>
      <c r="K187" s="723"/>
      <c r="L187" s="723"/>
      <c r="M187" s="723"/>
      <c r="N187" s="723"/>
      <c r="O187" s="723"/>
      <c r="P187" s="723"/>
      <c r="Q187" s="723"/>
      <c r="R187" s="723"/>
      <c r="S187" s="723"/>
      <c r="T187" s="723"/>
      <c r="U187" s="723"/>
      <c r="V187" s="723"/>
      <c r="W187" s="723"/>
      <c r="X187" s="723"/>
      <c r="Y187" s="723"/>
      <c r="Z187" s="723"/>
      <c r="AA187" s="723"/>
      <c r="AB187" s="723"/>
      <c r="AC187" s="723"/>
      <c r="AD187" s="723"/>
      <c r="AE187" s="723"/>
      <c r="AF187" s="723"/>
      <c r="AG187" s="723"/>
      <c r="AH187" s="723"/>
      <c r="AI187" s="723"/>
      <c r="AJ187" s="723"/>
      <c r="AK187" s="723"/>
    </row>
    <row r="188" spans="1:37">
      <c r="A188" s="723"/>
      <c r="B188" s="723"/>
      <c r="C188" s="723"/>
      <c r="D188" s="723"/>
      <c r="E188" s="723"/>
      <c r="F188" s="723"/>
      <c r="G188" s="723"/>
      <c r="H188" s="723"/>
      <c r="I188" s="723"/>
      <c r="J188" s="723"/>
      <c r="K188" s="723"/>
      <c r="L188" s="723"/>
      <c r="M188" s="723"/>
      <c r="N188" s="723"/>
      <c r="O188" s="723"/>
      <c r="P188" s="723"/>
      <c r="Q188" s="723"/>
      <c r="R188" s="723"/>
      <c r="S188" s="723"/>
      <c r="T188" s="723"/>
      <c r="U188" s="723"/>
      <c r="V188" s="723"/>
      <c r="W188" s="723"/>
      <c r="X188" s="723"/>
      <c r="Y188" s="723"/>
      <c r="Z188" s="723"/>
      <c r="AA188" s="723"/>
      <c r="AB188" s="723"/>
      <c r="AC188" s="723"/>
      <c r="AD188" s="723"/>
      <c r="AE188" s="723"/>
      <c r="AF188" s="723"/>
      <c r="AG188" s="723"/>
      <c r="AH188" s="723"/>
      <c r="AI188" s="723"/>
      <c r="AJ188" s="723"/>
      <c r="AK188" s="723"/>
    </row>
    <row r="189" spans="1:37">
      <c r="A189" s="723"/>
      <c r="B189" s="723"/>
      <c r="C189" s="723"/>
      <c r="D189" s="723"/>
      <c r="E189" s="723"/>
      <c r="F189" s="723"/>
      <c r="G189" s="723"/>
      <c r="H189" s="723"/>
      <c r="I189" s="723"/>
      <c r="J189" s="723"/>
      <c r="K189" s="723"/>
      <c r="L189" s="723"/>
      <c r="M189" s="723"/>
      <c r="N189" s="723"/>
      <c r="O189" s="723"/>
      <c r="P189" s="723"/>
      <c r="Q189" s="723"/>
      <c r="R189" s="723"/>
      <c r="S189" s="723"/>
      <c r="T189" s="723"/>
      <c r="U189" s="723"/>
      <c r="V189" s="723"/>
      <c r="W189" s="723"/>
      <c r="X189" s="723"/>
      <c r="Y189" s="723"/>
      <c r="Z189" s="723"/>
      <c r="AA189" s="723"/>
      <c r="AB189" s="723"/>
      <c r="AC189" s="723"/>
      <c r="AD189" s="723"/>
      <c r="AE189" s="723"/>
      <c r="AF189" s="723"/>
      <c r="AG189" s="723"/>
      <c r="AH189" s="723"/>
      <c r="AI189" s="723"/>
      <c r="AJ189" s="723"/>
      <c r="AK189" s="723"/>
    </row>
    <row r="190" spans="1:37">
      <c r="A190" s="723"/>
      <c r="B190" s="723"/>
      <c r="C190" s="723"/>
      <c r="D190" s="723"/>
      <c r="E190" s="723"/>
      <c r="F190" s="723"/>
      <c r="G190" s="723"/>
      <c r="H190" s="723"/>
      <c r="I190" s="723"/>
      <c r="J190" s="723"/>
      <c r="K190" s="723"/>
      <c r="L190" s="723"/>
      <c r="M190" s="723"/>
      <c r="N190" s="723"/>
      <c r="O190" s="723"/>
      <c r="P190" s="723"/>
      <c r="Q190" s="723"/>
      <c r="R190" s="723"/>
      <c r="S190" s="723"/>
      <c r="T190" s="723"/>
      <c r="U190" s="723"/>
      <c r="V190" s="723"/>
      <c r="W190" s="723"/>
      <c r="X190" s="723"/>
      <c r="Y190" s="723"/>
      <c r="Z190" s="723"/>
      <c r="AA190" s="723"/>
      <c r="AB190" s="723"/>
      <c r="AC190" s="723"/>
      <c r="AD190" s="723"/>
      <c r="AE190" s="723"/>
      <c r="AF190" s="723"/>
      <c r="AG190" s="723"/>
      <c r="AH190" s="723"/>
      <c r="AI190" s="723"/>
      <c r="AJ190" s="723"/>
      <c r="AK190" s="723"/>
    </row>
    <row r="191" spans="1:37">
      <c r="A191" s="723"/>
      <c r="B191" s="723"/>
      <c r="C191" s="723"/>
      <c r="D191" s="723"/>
      <c r="E191" s="723"/>
      <c r="F191" s="723"/>
      <c r="G191" s="723"/>
      <c r="H191" s="723"/>
      <c r="I191" s="723"/>
      <c r="J191" s="723"/>
      <c r="K191" s="723"/>
      <c r="L191" s="723"/>
      <c r="M191" s="723"/>
      <c r="N191" s="723"/>
      <c r="O191" s="723"/>
      <c r="P191" s="723"/>
      <c r="Q191" s="723"/>
      <c r="R191" s="723"/>
      <c r="S191" s="723"/>
      <c r="T191" s="723"/>
      <c r="U191" s="723"/>
      <c r="V191" s="723"/>
      <c r="W191" s="723"/>
      <c r="X191" s="723"/>
      <c r="Y191" s="723"/>
      <c r="Z191" s="723"/>
      <c r="AA191" s="723"/>
      <c r="AB191" s="723"/>
      <c r="AC191" s="723"/>
      <c r="AD191" s="723"/>
      <c r="AE191" s="723"/>
      <c r="AF191" s="723"/>
      <c r="AG191" s="723"/>
      <c r="AH191" s="723"/>
      <c r="AI191" s="723"/>
      <c r="AJ191" s="723"/>
      <c r="AK191" s="723"/>
    </row>
    <row r="192" spans="1:37">
      <c r="A192" s="723"/>
      <c r="B192" s="723"/>
      <c r="C192" s="723"/>
      <c r="D192" s="723"/>
      <c r="E192" s="723"/>
      <c r="F192" s="723"/>
      <c r="G192" s="723"/>
      <c r="H192" s="723"/>
      <c r="I192" s="723"/>
      <c r="J192" s="723"/>
      <c r="K192" s="723"/>
      <c r="L192" s="723"/>
      <c r="M192" s="723"/>
      <c r="N192" s="723"/>
      <c r="O192" s="723"/>
      <c r="P192" s="723"/>
      <c r="Q192" s="723"/>
      <c r="R192" s="723"/>
      <c r="S192" s="723"/>
      <c r="T192" s="723"/>
      <c r="U192" s="723"/>
      <c r="V192" s="723"/>
      <c r="W192" s="723"/>
      <c r="X192" s="723"/>
      <c r="Y192" s="723"/>
      <c r="Z192" s="723"/>
      <c r="AA192" s="723"/>
      <c r="AB192" s="723"/>
      <c r="AC192" s="723"/>
      <c r="AD192" s="723"/>
      <c r="AE192" s="723"/>
      <c r="AF192" s="723"/>
      <c r="AG192" s="723"/>
      <c r="AH192" s="723"/>
      <c r="AI192" s="723"/>
      <c r="AJ192" s="723"/>
      <c r="AK192" s="723"/>
    </row>
    <row r="193" spans="1:37">
      <c r="A193" s="723"/>
      <c r="B193" s="723"/>
      <c r="C193" s="723"/>
      <c r="D193" s="723"/>
      <c r="E193" s="723"/>
      <c r="F193" s="723"/>
      <c r="G193" s="723"/>
      <c r="H193" s="723"/>
      <c r="I193" s="723"/>
      <c r="J193" s="723"/>
      <c r="K193" s="723"/>
      <c r="L193" s="723"/>
      <c r="M193" s="723"/>
      <c r="N193" s="723"/>
      <c r="O193" s="723"/>
      <c r="P193" s="723"/>
      <c r="Q193" s="723"/>
      <c r="R193" s="723"/>
      <c r="S193" s="723"/>
      <c r="T193" s="723"/>
      <c r="U193" s="723"/>
      <c r="V193" s="723"/>
      <c r="W193" s="723"/>
      <c r="X193" s="723"/>
      <c r="Y193" s="723"/>
      <c r="Z193" s="723"/>
      <c r="AA193" s="723"/>
      <c r="AB193" s="723"/>
      <c r="AC193" s="723"/>
      <c r="AD193" s="723"/>
      <c r="AE193" s="723"/>
      <c r="AF193" s="723"/>
      <c r="AG193" s="723"/>
      <c r="AH193" s="723"/>
      <c r="AI193" s="723"/>
      <c r="AJ193" s="723"/>
      <c r="AK193" s="723"/>
    </row>
    <row r="194" spans="1:37">
      <c r="A194" s="723"/>
      <c r="B194" s="723"/>
      <c r="C194" s="723"/>
      <c r="D194" s="723"/>
      <c r="E194" s="723"/>
      <c r="F194" s="723"/>
      <c r="G194" s="723"/>
      <c r="H194" s="723"/>
      <c r="I194" s="723"/>
      <c r="J194" s="723"/>
      <c r="K194" s="723"/>
      <c r="L194" s="723"/>
      <c r="M194" s="723"/>
      <c r="N194" s="723"/>
      <c r="O194" s="723"/>
      <c r="P194" s="723"/>
      <c r="Q194" s="723"/>
      <c r="R194" s="723"/>
      <c r="S194" s="723"/>
      <c r="T194" s="723"/>
      <c r="U194" s="723"/>
      <c r="V194" s="723"/>
      <c r="W194" s="723"/>
      <c r="X194" s="723"/>
      <c r="Y194" s="723"/>
      <c r="Z194" s="723"/>
      <c r="AA194" s="723"/>
      <c r="AB194" s="723"/>
      <c r="AC194" s="723"/>
      <c r="AD194" s="723"/>
      <c r="AE194" s="723"/>
      <c r="AF194" s="723"/>
      <c r="AG194" s="723"/>
      <c r="AH194" s="723"/>
      <c r="AI194" s="723"/>
      <c r="AJ194" s="723"/>
      <c r="AK194" s="723"/>
    </row>
    <row r="195" spans="1:37">
      <c r="A195" s="723"/>
      <c r="B195" s="723"/>
      <c r="C195" s="723"/>
      <c r="D195" s="723"/>
      <c r="E195" s="723"/>
      <c r="F195" s="723"/>
      <c r="G195" s="723"/>
      <c r="H195" s="723"/>
      <c r="I195" s="723"/>
      <c r="J195" s="723"/>
      <c r="K195" s="723"/>
      <c r="L195" s="723"/>
      <c r="M195" s="723"/>
      <c r="N195" s="723"/>
      <c r="O195" s="723"/>
      <c r="P195" s="723"/>
      <c r="Q195" s="723"/>
      <c r="R195" s="723"/>
      <c r="S195" s="723"/>
      <c r="T195" s="723"/>
      <c r="U195" s="723"/>
      <c r="V195" s="723"/>
      <c r="W195" s="723"/>
      <c r="X195" s="723"/>
      <c r="Y195" s="723"/>
      <c r="Z195" s="723"/>
      <c r="AA195" s="723"/>
      <c r="AB195" s="723"/>
      <c r="AC195" s="723"/>
      <c r="AD195" s="723"/>
      <c r="AE195" s="723"/>
      <c r="AF195" s="723"/>
      <c r="AG195" s="723"/>
      <c r="AH195" s="723"/>
      <c r="AI195" s="723"/>
      <c r="AJ195" s="723"/>
      <c r="AK195" s="723"/>
    </row>
    <row r="196" spans="1:37">
      <c r="A196" s="723"/>
      <c r="B196" s="723"/>
      <c r="C196" s="723"/>
      <c r="D196" s="723"/>
      <c r="E196" s="723"/>
      <c r="F196" s="723"/>
      <c r="G196" s="723"/>
      <c r="H196" s="723"/>
      <c r="I196" s="723"/>
      <c r="J196" s="723"/>
      <c r="K196" s="723"/>
      <c r="L196" s="723"/>
      <c r="M196" s="723"/>
      <c r="N196" s="723"/>
      <c r="O196" s="723"/>
      <c r="P196" s="723"/>
      <c r="Q196" s="723"/>
      <c r="R196" s="723"/>
      <c r="S196" s="723"/>
      <c r="T196" s="723"/>
      <c r="U196" s="723"/>
      <c r="V196" s="723"/>
      <c r="W196" s="723"/>
      <c r="X196" s="723"/>
      <c r="Y196" s="723"/>
      <c r="Z196" s="723"/>
      <c r="AA196" s="723"/>
      <c r="AB196" s="723"/>
      <c r="AC196" s="723"/>
      <c r="AD196" s="723"/>
      <c r="AE196" s="723"/>
      <c r="AF196" s="723"/>
      <c r="AG196" s="723"/>
      <c r="AH196" s="723"/>
      <c r="AI196" s="723"/>
      <c r="AJ196" s="723"/>
      <c r="AK196" s="723"/>
    </row>
    <row r="197" spans="1:37">
      <c r="A197" s="723"/>
      <c r="B197" s="723"/>
      <c r="C197" s="723"/>
      <c r="D197" s="723"/>
      <c r="E197" s="723"/>
      <c r="F197" s="723"/>
      <c r="G197" s="723"/>
      <c r="H197" s="723"/>
      <c r="I197" s="723"/>
      <c r="J197" s="723"/>
      <c r="K197" s="723"/>
      <c r="L197" s="723"/>
      <c r="M197" s="723"/>
      <c r="N197" s="723"/>
      <c r="O197" s="723"/>
      <c r="P197" s="723"/>
      <c r="Q197" s="723"/>
      <c r="R197" s="723"/>
      <c r="S197" s="723"/>
      <c r="T197" s="723"/>
      <c r="U197" s="723"/>
      <c r="V197" s="723"/>
      <c r="W197" s="723"/>
      <c r="X197" s="723"/>
      <c r="Y197" s="723"/>
      <c r="Z197" s="723"/>
      <c r="AA197" s="723"/>
      <c r="AB197" s="723"/>
      <c r="AC197" s="723"/>
      <c r="AD197" s="723"/>
      <c r="AE197" s="723"/>
      <c r="AF197" s="723"/>
      <c r="AG197" s="723"/>
      <c r="AH197" s="723"/>
      <c r="AI197" s="723"/>
      <c r="AJ197" s="723"/>
      <c r="AK197" s="723"/>
    </row>
    <row r="198" spans="1:37">
      <c r="A198" s="723"/>
      <c r="B198" s="723"/>
      <c r="C198" s="723"/>
      <c r="D198" s="723"/>
      <c r="E198" s="723"/>
      <c r="F198" s="723"/>
      <c r="G198" s="723"/>
      <c r="H198" s="723"/>
      <c r="I198" s="723"/>
      <c r="J198" s="723"/>
      <c r="K198" s="723"/>
      <c r="L198" s="723"/>
      <c r="M198" s="723"/>
      <c r="N198" s="723"/>
      <c r="O198" s="723"/>
      <c r="P198" s="723"/>
      <c r="Q198" s="723"/>
      <c r="R198" s="723"/>
      <c r="S198" s="723"/>
      <c r="T198" s="723"/>
      <c r="U198" s="723"/>
      <c r="V198" s="723"/>
      <c r="W198" s="723"/>
      <c r="X198" s="723"/>
      <c r="Y198" s="723"/>
      <c r="Z198" s="723"/>
      <c r="AA198" s="723"/>
      <c r="AB198" s="723"/>
      <c r="AC198" s="723"/>
      <c r="AD198" s="723"/>
      <c r="AE198" s="723"/>
      <c r="AF198" s="723"/>
      <c r="AG198" s="723"/>
      <c r="AH198" s="723"/>
      <c r="AI198" s="723"/>
      <c r="AJ198" s="723"/>
      <c r="AK198" s="723"/>
    </row>
    <row r="199" spans="1:37">
      <c r="A199" s="723"/>
      <c r="B199" s="723"/>
      <c r="C199" s="723"/>
      <c r="D199" s="723"/>
      <c r="E199" s="723"/>
      <c r="F199" s="723"/>
      <c r="G199" s="723"/>
      <c r="H199" s="723"/>
      <c r="I199" s="723"/>
      <c r="J199" s="723"/>
      <c r="K199" s="723"/>
      <c r="L199" s="723"/>
      <c r="M199" s="723"/>
      <c r="N199" s="723"/>
      <c r="O199" s="723"/>
      <c r="P199" s="723"/>
      <c r="Q199" s="723"/>
      <c r="R199" s="723"/>
      <c r="S199" s="723"/>
      <c r="T199" s="723"/>
      <c r="U199" s="723"/>
      <c r="V199" s="723"/>
      <c r="W199" s="723"/>
      <c r="X199" s="723"/>
      <c r="Y199" s="723"/>
      <c r="Z199" s="723"/>
      <c r="AA199" s="723"/>
      <c r="AB199" s="723"/>
      <c r="AC199" s="723"/>
      <c r="AD199" s="723"/>
      <c r="AE199" s="723"/>
      <c r="AF199" s="723"/>
      <c r="AG199" s="723"/>
      <c r="AH199" s="723"/>
      <c r="AI199" s="723"/>
      <c r="AJ199" s="723"/>
      <c r="AK199" s="723"/>
    </row>
    <row r="200" spans="1:37">
      <c r="A200" s="723"/>
      <c r="B200" s="723"/>
      <c r="C200" s="723"/>
      <c r="D200" s="723"/>
      <c r="E200" s="723"/>
      <c r="F200" s="723"/>
      <c r="G200" s="723"/>
      <c r="H200" s="723"/>
      <c r="I200" s="723"/>
      <c r="J200" s="723"/>
      <c r="K200" s="723"/>
      <c r="L200" s="723"/>
      <c r="M200" s="723"/>
      <c r="N200" s="723"/>
      <c r="O200" s="723"/>
      <c r="P200" s="723"/>
      <c r="Q200" s="723"/>
      <c r="R200" s="723"/>
      <c r="S200" s="723"/>
      <c r="T200" s="723"/>
      <c r="U200" s="723"/>
      <c r="V200" s="723"/>
      <c r="W200" s="723"/>
      <c r="X200" s="723"/>
      <c r="Y200" s="723"/>
      <c r="Z200" s="723"/>
      <c r="AA200" s="723"/>
      <c r="AB200" s="723"/>
      <c r="AC200" s="723"/>
      <c r="AD200" s="723"/>
      <c r="AE200" s="723"/>
      <c r="AF200" s="723"/>
      <c r="AG200" s="723"/>
      <c r="AH200" s="723"/>
      <c r="AI200" s="723"/>
      <c r="AJ200" s="723"/>
      <c r="AK200" s="723"/>
    </row>
    <row r="201" spans="1:37">
      <c r="A201" s="723"/>
      <c r="B201" s="723"/>
      <c r="C201" s="723"/>
      <c r="D201" s="723"/>
      <c r="E201" s="723"/>
      <c r="F201" s="723"/>
      <c r="G201" s="723"/>
      <c r="H201" s="723"/>
      <c r="I201" s="723"/>
      <c r="J201" s="723"/>
      <c r="K201" s="723"/>
      <c r="L201" s="723"/>
      <c r="M201" s="723"/>
      <c r="N201" s="723"/>
      <c r="O201" s="723"/>
      <c r="P201" s="723"/>
      <c r="Q201" s="723"/>
      <c r="R201" s="723"/>
      <c r="S201" s="723"/>
      <c r="T201" s="723"/>
      <c r="U201" s="723"/>
      <c r="V201" s="723"/>
      <c r="W201" s="723"/>
      <c r="X201" s="723"/>
      <c r="Y201" s="723"/>
      <c r="Z201" s="723"/>
      <c r="AA201" s="723"/>
      <c r="AB201" s="723"/>
      <c r="AC201" s="723"/>
      <c r="AD201" s="723"/>
      <c r="AE201" s="723"/>
      <c r="AF201" s="723"/>
      <c r="AG201" s="723"/>
      <c r="AH201" s="723"/>
      <c r="AI201" s="723"/>
      <c r="AJ201" s="723"/>
      <c r="AK201" s="723"/>
    </row>
    <row r="202" spans="1:37">
      <c r="A202" s="723"/>
      <c r="B202" s="723"/>
      <c r="C202" s="723"/>
      <c r="D202" s="723"/>
      <c r="E202" s="723"/>
      <c r="F202" s="723"/>
      <c r="G202" s="723"/>
      <c r="H202" s="723"/>
      <c r="I202" s="723"/>
      <c r="J202" s="723"/>
      <c r="K202" s="723"/>
      <c r="L202" s="723"/>
      <c r="M202" s="723"/>
      <c r="N202" s="723"/>
      <c r="O202" s="723"/>
      <c r="P202" s="723"/>
      <c r="Q202" s="723"/>
      <c r="R202" s="723"/>
      <c r="S202" s="723"/>
      <c r="T202" s="723"/>
      <c r="U202" s="723"/>
      <c r="V202" s="723"/>
      <c r="W202" s="723"/>
      <c r="X202" s="723"/>
      <c r="Y202" s="723"/>
      <c r="Z202" s="723"/>
      <c r="AA202" s="723"/>
      <c r="AB202" s="723"/>
      <c r="AC202" s="723"/>
      <c r="AD202" s="723"/>
      <c r="AE202" s="723"/>
      <c r="AF202" s="723"/>
      <c r="AG202" s="723"/>
      <c r="AH202" s="723"/>
      <c r="AI202" s="723"/>
      <c r="AJ202" s="723"/>
      <c r="AK202" s="723"/>
    </row>
    <row r="203" spans="1:37">
      <c r="A203" s="723"/>
      <c r="B203" s="723"/>
      <c r="C203" s="723"/>
      <c r="D203" s="723"/>
      <c r="E203" s="723"/>
      <c r="F203" s="723"/>
      <c r="G203" s="723"/>
      <c r="H203" s="723"/>
      <c r="I203" s="723"/>
      <c r="J203" s="723"/>
      <c r="K203" s="723"/>
      <c r="L203" s="723"/>
      <c r="M203" s="723"/>
      <c r="N203" s="723"/>
      <c r="O203" s="723"/>
      <c r="P203" s="723"/>
      <c r="Q203" s="723"/>
      <c r="R203" s="723"/>
      <c r="S203" s="723"/>
      <c r="T203" s="723"/>
      <c r="U203" s="723"/>
      <c r="V203" s="723"/>
      <c r="W203" s="723"/>
      <c r="X203" s="723"/>
      <c r="Y203" s="723"/>
      <c r="Z203" s="723"/>
      <c r="AA203" s="723"/>
      <c r="AB203" s="723"/>
      <c r="AC203" s="723"/>
      <c r="AD203" s="723"/>
      <c r="AE203" s="723"/>
      <c r="AF203" s="723"/>
      <c r="AG203" s="723"/>
      <c r="AH203" s="723"/>
      <c r="AI203" s="723"/>
      <c r="AJ203" s="723"/>
      <c r="AK203" s="723"/>
    </row>
    <row r="204" spans="1:37">
      <c r="A204" s="723"/>
      <c r="B204" s="723"/>
      <c r="C204" s="723"/>
      <c r="D204" s="723"/>
      <c r="E204" s="723"/>
      <c r="F204" s="723"/>
      <c r="G204" s="723"/>
      <c r="H204" s="723"/>
      <c r="I204" s="723"/>
      <c r="J204" s="723"/>
      <c r="K204" s="723"/>
      <c r="L204" s="723"/>
      <c r="M204" s="723"/>
      <c r="N204" s="723"/>
      <c r="O204" s="723"/>
      <c r="P204" s="723"/>
      <c r="Q204" s="723"/>
      <c r="R204" s="723"/>
      <c r="S204" s="723"/>
      <c r="T204" s="723"/>
      <c r="U204" s="723"/>
      <c r="V204" s="723"/>
      <c r="W204" s="723"/>
      <c r="X204" s="723"/>
      <c r="Y204" s="723"/>
      <c r="Z204" s="723"/>
      <c r="AA204" s="723"/>
      <c r="AB204" s="723"/>
      <c r="AC204" s="723"/>
      <c r="AD204" s="723"/>
      <c r="AE204" s="723"/>
      <c r="AF204" s="723"/>
      <c r="AG204" s="723"/>
      <c r="AH204" s="723"/>
      <c r="AI204" s="723"/>
      <c r="AJ204" s="723"/>
      <c r="AK204" s="723"/>
    </row>
    <row r="205" spans="1:37">
      <c r="A205" s="723"/>
      <c r="B205" s="723"/>
      <c r="C205" s="723"/>
      <c r="D205" s="723"/>
      <c r="E205" s="723"/>
      <c r="F205" s="723"/>
      <c r="G205" s="723"/>
      <c r="H205" s="723"/>
      <c r="I205" s="723"/>
      <c r="J205" s="723"/>
      <c r="K205" s="723"/>
      <c r="L205" s="723"/>
      <c r="M205" s="723"/>
      <c r="N205" s="723"/>
      <c r="O205" s="723"/>
      <c r="P205" s="723"/>
      <c r="Q205" s="723"/>
      <c r="R205" s="723"/>
      <c r="S205" s="723"/>
      <c r="T205" s="723"/>
      <c r="U205" s="723"/>
      <c r="V205" s="723"/>
      <c r="W205" s="723"/>
      <c r="X205" s="723"/>
      <c r="Y205" s="723"/>
      <c r="Z205" s="723"/>
      <c r="AA205" s="723"/>
      <c r="AB205" s="723"/>
      <c r="AC205" s="723"/>
      <c r="AD205" s="723"/>
      <c r="AE205" s="723"/>
      <c r="AF205" s="723"/>
      <c r="AG205" s="723"/>
      <c r="AH205" s="723"/>
      <c r="AI205" s="723"/>
      <c r="AJ205" s="723"/>
      <c r="AK205" s="723"/>
    </row>
    <row r="206" spans="1:37">
      <c r="A206" s="723"/>
      <c r="B206" s="723"/>
      <c r="C206" s="723"/>
      <c r="D206" s="723"/>
      <c r="E206" s="723"/>
      <c r="F206" s="723"/>
      <c r="G206" s="723"/>
      <c r="H206" s="723"/>
      <c r="I206" s="723"/>
      <c r="J206" s="723"/>
      <c r="K206" s="723"/>
      <c r="L206" s="723"/>
      <c r="M206" s="723"/>
      <c r="N206" s="723"/>
      <c r="O206" s="723"/>
      <c r="P206" s="723"/>
      <c r="Q206" s="723"/>
      <c r="R206" s="723"/>
      <c r="S206" s="723"/>
      <c r="T206" s="723"/>
      <c r="U206" s="723"/>
      <c r="V206" s="723"/>
      <c r="W206" s="723"/>
      <c r="X206" s="723"/>
      <c r="Y206" s="723"/>
      <c r="Z206" s="723"/>
      <c r="AA206" s="723"/>
      <c r="AB206" s="723"/>
      <c r="AC206" s="723"/>
      <c r="AD206" s="723"/>
      <c r="AE206" s="723"/>
      <c r="AF206" s="723"/>
      <c r="AG206" s="723"/>
      <c r="AH206" s="723"/>
      <c r="AI206" s="723"/>
      <c r="AJ206" s="723"/>
      <c r="AK206" s="723"/>
    </row>
    <row r="207" spans="1:37">
      <c r="A207" s="723"/>
      <c r="B207" s="723"/>
      <c r="C207" s="723"/>
      <c r="D207" s="723"/>
      <c r="E207" s="723"/>
      <c r="F207" s="723"/>
      <c r="G207" s="723"/>
      <c r="H207" s="723"/>
      <c r="I207" s="723"/>
      <c r="J207" s="723"/>
      <c r="K207" s="723"/>
      <c r="L207" s="723"/>
      <c r="M207" s="723"/>
      <c r="N207" s="723"/>
      <c r="O207" s="723"/>
      <c r="P207" s="723"/>
      <c r="Q207" s="723"/>
      <c r="R207" s="723"/>
      <c r="S207" s="723"/>
      <c r="T207" s="723"/>
      <c r="U207" s="723"/>
      <c r="V207" s="723"/>
      <c r="W207" s="723"/>
      <c r="X207" s="723"/>
      <c r="Y207" s="723"/>
      <c r="Z207" s="723"/>
      <c r="AA207" s="723"/>
      <c r="AB207" s="723"/>
      <c r="AC207" s="723"/>
      <c r="AD207" s="723"/>
      <c r="AE207" s="723"/>
      <c r="AF207" s="723"/>
      <c r="AG207" s="723"/>
      <c r="AH207" s="723"/>
      <c r="AI207" s="723"/>
      <c r="AJ207" s="723"/>
      <c r="AK207" s="723"/>
    </row>
    <row r="208" spans="1:37">
      <c r="A208" s="723"/>
      <c r="B208" s="723"/>
      <c r="C208" s="723"/>
      <c r="D208" s="723"/>
      <c r="E208" s="723"/>
      <c r="F208" s="723"/>
      <c r="G208" s="723"/>
      <c r="H208" s="723"/>
      <c r="I208" s="723"/>
      <c r="J208" s="723"/>
      <c r="K208" s="723"/>
      <c r="L208" s="723"/>
      <c r="M208" s="723"/>
      <c r="N208" s="723"/>
      <c r="O208" s="723"/>
      <c r="P208" s="723"/>
      <c r="Q208" s="723"/>
      <c r="R208" s="723"/>
      <c r="S208" s="723"/>
      <c r="T208" s="723"/>
      <c r="U208" s="723"/>
      <c r="V208" s="723"/>
      <c r="W208" s="723"/>
      <c r="X208" s="723"/>
      <c r="Y208" s="723"/>
      <c r="Z208" s="723"/>
      <c r="AA208" s="723"/>
      <c r="AB208" s="723"/>
      <c r="AC208" s="723"/>
      <c r="AD208" s="723"/>
      <c r="AE208" s="723"/>
      <c r="AF208" s="723"/>
      <c r="AG208" s="723"/>
      <c r="AH208" s="723"/>
      <c r="AI208" s="723"/>
      <c r="AJ208" s="723"/>
      <c r="AK208" s="723"/>
    </row>
    <row r="209" spans="1:37">
      <c r="A209" s="723"/>
      <c r="B209" s="723"/>
      <c r="C209" s="723"/>
      <c r="D209" s="723"/>
      <c r="E209" s="723"/>
      <c r="F209" s="723"/>
      <c r="G209" s="723"/>
      <c r="H209" s="723"/>
      <c r="I209" s="723"/>
      <c r="J209" s="723"/>
      <c r="K209" s="723"/>
      <c r="L209" s="723"/>
      <c r="M209" s="723"/>
      <c r="N209" s="723"/>
      <c r="O209" s="723"/>
      <c r="P209" s="723"/>
      <c r="Q209" s="723"/>
      <c r="R209" s="723"/>
      <c r="S209" s="723"/>
      <c r="T209" s="723"/>
      <c r="U209" s="723"/>
      <c r="V209" s="723"/>
      <c r="W209" s="723"/>
      <c r="X209" s="723"/>
      <c r="Y209" s="723"/>
      <c r="Z209" s="723"/>
      <c r="AA209" s="723"/>
      <c r="AB209" s="723"/>
      <c r="AC209" s="723"/>
      <c r="AD209" s="723"/>
      <c r="AE209" s="723"/>
      <c r="AF209" s="723"/>
      <c r="AG209" s="723"/>
      <c r="AH209" s="723"/>
      <c r="AI209" s="723"/>
      <c r="AJ209" s="723"/>
      <c r="AK209" s="723"/>
    </row>
    <row r="210" spans="1:37">
      <c r="A210" s="723"/>
      <c r="B210" s="723"/>
      <c r="C210" s="723"/>
      <c r="D210" s="723"/>
      <c r="E210" s="723"/>
      <c r="F210" s="723"/>
      <c r="G210" s="723"/>
      <c r="H210" s="723"/>
      <c r="I210" s="723"/>
      <c r="J210" s="723"/>
      <c r="K210" s="723"/>
      <c r="L210" s="723"/>
      <c r="M210" s="723"/>
      <c r="N210" s="723"/>
      <c r="O210" s="723"/>
      <c r="P210" s="723"/>
      <c r="Q210" s="723"/>
      <c r="R210" s="723"/>
      <c r="S210" s="723"/>
      <c r="T210" s="723"/>
      <c r="U210" s="723"/>
      <c r="V210" s="723"/>
      <c r="W210" s="723"/>
      <c r="X210" s="723"/>
      <c r="Y210" s="723"/>
      <c r="Z210" s="723"/>
      <c r="AA210" s="723"/>
      <c r="AB210" s="723"/>
      <c r="AC210" s="723"/>
      <c r="AD210" s="723"/>
      <c r="AE210" s="723"/>
      <c r="AF210" s="723"/>
      <c r="AG210" s="723"/>
      <c r="AH210" s="723"/>
      <c r="AI210" s="723"/>
      <c r="AJ210" s="723"/>
      <c r="AK210" s="723"/>
    </row>
    <row r="211" spans="1:37">
      <c r="A211" s="723"/>
      <c r="B211" s="723"/>
      <c r="C211" s="723"/>
      <c r="D211" s="723"/>
      <c r="E211" s="723"/>
      <c r="F211" s="723"/>
      <c r="G211" s="723"/>
      <c r="H211" s="723"/>
      <c r="I211" s="723"/>
      <c r="J211" s="723"/>
      <c r="K211" s="723"/>
      <c r="L211" s="723"/>
      <c r="M211" s="723"/>
      <c r="N211" s="723"/>
      <c r="O211" s="723"/>
      <c r="P211" s="723"/>
      <c r="Q211" s="723"/>
      <c r="R211" s="723"/>
      <c r="S211" s="723"/>
      <c r="T211" s="723"/>
      <c r="U211" s="723"/>
      <c r="V211" s="723"/>
      <c r="W211" s="723"/>
      <c r="X211" s="723"/>
      <c r="Y211" s="723"/>
      <c r="Z211" s="723"/>
      <c r="AA211" s="723"/>
      <c r="AB211" s="723"/>
      <c r="AC211" s="723"/>
      <c r="AD211" s="723"/>
      <c r="AE211" s="723"/>
      <c r="AF211" s="723"/>
      <c r="AG211" s="723"/>
      <c r="AH211" s="723"/>
      <c r="AI211" s="723"/>
      <c r="AJ211" s="723"/>
      <c r="AK211" s="723"/>
    </row>
    <row r="212" spans="1:37">
      <c r="A212" s="723"/>
      <c r="B212" s="723"/>
      <c r="C212" s="723"/>
      <c r="D212" s="723"/>
      <c r="E212" s="723"/>
      <c r="F212" s="723"/>
      <c r="G212" s="723"/>
      <c r="H212" s="723"/>
      <c r="I212" s="723"/>
      <c r="J212" s="723"/>
      <c r="K212" s="723"/>
      <c r="L212" s="723"/>
      <c r="M212" s="723"/>
      <c r="N212" s="723"/>
      <c r="O212" s="723"/>
      <c r="P212" s="723"/>
      <c r="Q212" s="723"/>
      <c r="R212" s="723"/>
      <c r="S212" s="723"/>
      <c r="T212" s="723"/>
      <c r="U212" s="723"/>
      <c r="V212" s="723"/>
      <c r="W212" s="723"/>
      <c r="X212" s="723"/>
      <c r="Y212" s="723"/>
      <c r="Z212" s="723"/>
      <c r="AA212" s="723"/>
      <c r="AB212" s="723"/>
      <c r="AC212" s="723"/>
      <c r="AD212" s="723"/>
      <c r="AE212" s="723"/>
      <c r="AF212" s="723"/>
      <c r="AG212" s="723"/>
      <c r="AH212" s="723"/>
      <c r="AI212" s="723"/>
      <c r="AJ212" s="723"/>
      <c r="AK212" s="723"/>
    </row>
    <row r="213" spans="1:37">
      <c r="A213" s="723"/>
      <c r="B213" s="723"/>
      <c r="C213" s="723"/>
      <c r="D213" s="723"/>
      <c r="E213" s="723"/>
      <c r="F213" s="723"/>
      <c r="G213" s="723"/>
      <c r="H213" s="723"/>
      <c r="I213" s="723"/>
      <c r="J213" s="723"/>
      <c r="K213" s="723"/>
      <c r="L213" s="723"/>
      <c r="M213" s="723"/>
      <c r="N213" s="723"/>
      <c r="O213" s="723"/>
      <c r="P213" s="723"/>
      <c r="Q213" s="723"/>
      <c r="R213" s="723"/>
      <c r="S213" s="723"/>
      <c r="T213" s="723"/>
      <c r="U213" s="723"/>
      <c r="V213" s="723"/>
      <c r="W213" s="723"/>
      <c r="X213" s="723"/>
      <c r="Y213" s="723"/>
      <c r="Z213" s="723"/>
      <c r="AA213" s="723"/>
      <c r="AB213" s="723"/>
      <c r="AC213" s="723"/>
      <c r="AD213" s="723"/>
      <c r="AE213" s="723"/>
      <c r="AF213" s="723"/>
      <c r="AG213" s="723"/>
      <c r="AH213" s="723"/>
      <c r="AI213" s="723"/>
      <c r="AJ213" s="723"/>
      <c r="AK213" s="723"/>
    </row>
    <row r="214" spans="1:37">
      <c r="A214" s="723"/>
      <c r="B214" s="723"/>
      <c r="C214" s="723"/>
      <c r="D214" s="723"/>
      <c r="E214" s="723"/>
      <c r="F214" s="723"/>
      <c r="G214" s="723"/>
      <c r="H214" s="723"/>
      <c r="I214" s="723"/>
      <c r="J214" s="723"/>
      <c r="K214" s="723"/>
      <c r="L214" s="723"/>
      <c r="M214" s="723"/>
      <c r="N214" s="723"/>
      <c r="O214" s="723"/>
      <c r="P214" s="723"/>
      <c r="Q214" s="723"/>
      <c r="R214" s="723"/>
      <c r="S214" s="723"/>
      <c r="T214" s="723"/>
      <c r="U214" s="723"/>
      <c r="V214" s="723"/>
      <c r="W214" s="723"/>
      <c r="X214" s="723"/>
      <c r="Y214" s="723"/>
      <c r="Z214" s="723"/>
      <c r="AA214" s="723"/>
      <c r="AB214" s="723"/>
      <c r="AC214" s="723"/>
      <c r="AD214" s="723"/>
      <c r="AE214" s="723"/>
      <c r="AF214" s="723"/>
      <c r="AG214" s="723"/>
      <c r="AH214" s="723"/>
      <c r="AI214" s="723"/>
      <c r="AJ214" s="723"/>
      <c r="AK214" s="723"/>
    </row>
    <row r="215" spans="1:37">
      <c r="A215" s="723"/>
      <c r="B215" s="723"/>
      <c r="C215" s="723"/>
      <c r="D215" s="723"/>
      <c r="E215" s="723"/>
      <c r="F215" s="723"/>
      <c r="G215" s="723"/>
      <c r="H215" s="723"/>
      <c r="I215" s="723"/>
      <c r="J215" s="723"/>
      <c r="K215" s="723"/>
      <c r="L215" s="723"/>
      <c r="M215" s="723"/>
      <c r="N215" s="723"/>
      <c r="O215" s="723"/>
      <c r="P215" s="723"/>
      <c r="Q215" s="723"/>
      <c r="R215" s="723"/>
      <c r="S215" s="723"/>
      <c r="T215" s="723"/>
      <c r="U215" s="723"/>
      <c r="V215" s="723"/>
      <c r="W215" s="723"/>
      <c r="X215" s="723"/>
      <c r="Y215" s="723"/>
      <c r="Z215" s="723"/>
      <c r="AA215" s="723"/>
      <c r="AB215" s="723"/>
      <c r="AC215" s="723"/>
      <c r="AD215" s="723"/>
      <c r="AE215" s="723"/>
      <c r="AF215" s="723"/>
      <c r="AG215" s="723"/>
      <c r="AH215" s="723"/>
      <c r="AI215" s="723"/>
      <c r="AJ215" s="723"/>
      <c r="AK215" s="723"/>
    </row>
    <row r="216" spans="1:37">
      <c r="A216" s="723"/>
      <c r="B216" s="723"/>
      <c r="C216" s="723"/>
      <c r="D216" s="723"/>
      <c r="E216" s="723"/>
      <c r="F216" s="723"/>
      <c r="G216" s="723"/>
      <c r="H216" s="723"/>
      <c r="I216" s="723"/>
      <c r="J216" s="723"/>
      <c r="K216" s="723"/>
      <c r="L216" s="723"/>
      <c r="M216" s="723"/>
      <c r="N216" s="723"/>
      <c r="O216" s="723"/>
      <c r="P216" s="723"/>
      <c r="Q216" s="723"/>
      <c r="R216" s="723"/>
      <c r="S216" s="723"/>
      <c r="T216" s="723"/>
      <c r="U216" s="723"/>
      <c r="V216" s="723"/>
      <c r="W216" s="723"/>
      <c r="X216" s="723"/>
      <c r="Y216" s="723"/>
      <c r="Z216" s="723"/>
      <c r="AA216" s="723"/>
      <c r="AB216" s="723"/>
      <c r="AC216" s="723"/>
      <c r="AD216" s="723"/>
      <c r="AE216" s="723"/>
      <c r="AF216" s="723"/>
      <c r="AG216" s="723"/>
      <c r="AH216" s="723"/>
      <c r="AI216" s="723"/>
      <c r="AJ216" s="723"/>
      <c r="AK216" s="723"/>
    </row>
    <row r="217" spans="1:37">
      <c r="A217" s="723"/>
      <c r="B217" s="723"/>
      <c r="C217" s="723"/>
      <c r="D217" s="723"/>
      <c r="E217" s="723"/>
      <c r="F217" s="723"/>
      <c r="G217" s="723"/>
      <c r="H217" s="723"/>
      <c r="I217" s="723"/>
      <c r="J217" s="723"/>
      <c r="K217" s="723"/>
      <c r="L217" s="723"/>
      <c r="M217" s="723"/>
      <c r="N217" s="723"/>
      <c r="O217" s="723"/>
      <c r="P217" s="723"/>
      <c r="Q217" s="723"/>
      <c r="R217" s="723"/>
      <c r="S217" s="723"/>
      <c r="T217" s="723"/>
      <c r="U217" s="723"/>
      <c r="V217" s="723"/>
      <c r="W217" s="723"/>
      <c r="X217" s="723"/>
      <c r="Y217" s="723"/>
      <c r="Z217" s="723"/>
      <c r="AA217" s="723"/>
      <c r="AB217" s="723"/>
      <c r="AC217" s="723"/>
      <c r="AD217" s="723"/>
      <c r="AE217" s="723"/>
      <c r="AF217" s="723"/>
      <c r="AG217" s="723"/>
      <c r="AH217" s="723"/>
      <c r="AI217" s="723"/>
      <c r="AJ217" s="723"/>
      <c r="AK217" s="723"/>
    </row>
    <row r="218" spans="1:37">
      <c r="A218" s="723"/>
      <c r="B218" s="723"/>
      <c r="C218" s="723"/>
      <c r="D218" s="723"/>
      <c r="E218" s="723"/>
      <c r="F218" s="723"/>
      <c r="G218" s="723"/>
      <c r="H218" s="723"/>
      <c r="I218" s="723"/>
      <c r="J218" s="723"/>
      <c r="K218" s="723"/>
      <c r="L218" s="723"/>
      <c r="M218" s="723"/>
      <c r="N218" s="723"/>
      <c r="O218" s="723"/>
      <c r="P218" s="723"/>
      <c r="Q218" s="723"/>
      <c r="R218" s="723"/>
      <c r="S218" s="723"/>
      <c r="T218" s="723"/>
      <c r="U218" s="723"/>
      <c r="V218" s="723"/>
      <c r="W218" s="723"/>
      <c r="X218" s="723"/>
      <c r="Y218" s="723"/>
      <c r="Z218" s="723"/>
      <c r="AA218" s="723"/>
      <c r="AB218" s="723"/>
      <c r="AC218" s="723"/>
      <c r="AD218" s="723"/>
      <c r="AE218" s="723"/>
      <c r="AF218" s="723"/>
      <c r="AG218" s="723"/>
      <c r="AH218" s="723"/>
      <c r="AI218" s="723"/>
      <c r="AJ218" s="723"/>
      <c r="AK218" s="723"/>
    </row>
    <row r="219" spans="1:37">
      <c r="A219" s="723"/>
      <c r="B219" s="723"/>
      <c r="C219" s="723"/>
      <c r="D219" s="723"/>
      <c r="E219" s="723"/>
      <c r="F219" s="723"/>
      <c r="G219" s="723"/>
      <c r="H219" s="723"/>
      <c r="I219" s="723"/>
      <c r="J219" s="723"/>
      <c r="K219" s="723"/>
      <c r="L219" s="723"/>
      <c r="M219" s="723"/>
      <c r="N219" s="723"/>
      <c r="O219" s="723"/>
      <c r="P219" s="723"/>
      <c r="Q219" s="723"/>
      <c r="R219" s="723"/>
      <c r="S219" s="723"/>
      <c r="T219" s="723"/>
      <c r="U219" s="723"/>
      <c r="V219" s="723"/>
      <c r="W219" s="723"/>
      <c r="X219" s="723"/>
      <c r="Y219" s="723"/>
      <c r="Z219" s="723"/>
      <c r="AA219" s="723"/>
      <c r="AB219" s="723"/>
      <c r="AC219" s="723"/>
      <c r="AD219" s="723"/>
      <c r="AE219" s="723"/>
      <c r="AF219" s="723"/>
      <c r="AG219" s="723"/>
      <c r="AH219" s="723"/>
      <c r="AI219" s="723"/>
      <c r="AJ219" s="723"/>
      <c r="AK219" s="723"/>
    </row>
    <row r="220" spans="1:37">
      <c r="A220" s="723"/>
      <c r="B220" s="723"/>
      <c r="C220" s="723"/>
      <c r="D220" s="723"/>
      <c r="E220" s="723"/>
      <c r="F220" s="723"/>
      <c r="G220" s="723"/>
      <c r="H220" s="723"/>
      <c r="I220" s="723"/>
      <c r="J220" s="723"/>
      <c r="K220" s="723"/>
      <c r="L220" s="723"/>
      <c r="M220" s="723"/>
      <c r="N220" s="723"/>
      <c r="O220" s="723"/>
      <c r="P220" s="723"/>
      <c r="Q220" s="723"/>
      <c r="R220" s="723"/>
      <c r="S220" s="723"/>
      <c r="T220" s="723"/>
      <c r="U220" s="723"/>
      <c r="V220" s="723"/>
      <c r="W220" s="723"/>
      <c r="X220" s="723"/>
      <c r="Y220" s="723"/>
      <c r="Z220" s="723"/>
      <c r="AA220" s="723"/>
      <c r="AB220" s="723"/>
      <c r="AC220" s="723"/>
      <c r="AD220" s="723"/>
      <c r="AE220" s="723"/>
      <c r="AF220" s="723"/>
      <c r="AG220" s="723"/>
      <c r="AH220" s="723"/>
      <c r="AI220" s="723"/>
      <c r="AJ220" s="723"/>
      <c r="AK220" s="723"/>
    </row>
    <row r="221" spans="1:37">
      <c r="A221" s="723"/>
      <c r="B221" s="723"/>
      <c r="C221" s="723"/>
      <c r="D221" s="723"/>
      <c r="E221" s="723"/>
      <c r="F221" s="723"/>
      <c r="G221" s="723"/>
      <c r="H221" s="723"/>
      <c r="I221" s="723"/>
      <c r="J221" s="723"/>
      <c r="K221" s="723"/>
      <c r="L221" s="723"/>
      <c r="M221" s="723"/>
      <c r="N221" s="723"/>
      <c r="O221" s="723"/>
      <c r="P221" s="723"/>
      <c r="Q221" s="723"/>
      <c r="R221" s="723"/>
      <c r="S221" s="723"/>
      <c r="T221" s="723"/>
      <c r="U221" s="723"/>
      <c r="V221" s="723"/>
      <c r="W221" s="723"/>
      <c r="X221" s="723"/>
      <c r="Y221" s="723"/>
      <c r="Z221" s="723"/>
      <c r="AA221" s="723"/>
      <c r="AB221" s="723"/>
      <c r="AC221" s="723"/>
      <c r="AD221" s="723"/>
      <c r="AE221" s="723"/>
      <c r="AF221" s="723"/>
      <c r="AG221" s="723"/>
      <c r="AH221" s="723"/>
      <c r="AI221" s="723"/>
      <c r="AJ221" s="723"/>
      <c r="AK221" s="723"/>
    </row>
    <row r="222" spans="1:37">
      <c r="A222" s="723"/>
      <c r="B222" s="723"/>
      <c r="C222" s="723"/>
      <c r="D222" s="723"/>
      <c r="E222" s="723"/>
      <c r="F222" s="723"/>
      <c r="G222" s="723"/>
      <c r="H222" s="723"/>
      <c r="I222" s="723"/>
      <c r="J222" s="723"/>
      <c r="K222" s="723"/>
      <c r="L222" s="723"/>
      <c r="M222" s="723"/>
      <c r="N222" s="723"/>
      <c r="O222" s="723"/>
      <c r="P222" s="723"/>
      <c r="Q222" s="723"/>
      <c r="R222" s="723"/>
      <c r="S222" s="723"/>
      <c r="T222" s="723"/>
      <c r="U222" s="723"/>
      <c r="V222" s="723"/>
      <c r="W222" s="723"/>
      <c r="X222" s="723"/>
      <c r="Y222" s="723"/>
      <c r="Z222" s="723"/>
      <c r="AA222" s="723"/>
      <c r="AB222" s="723"/>
      <c r="AC222" s="723"/>
      <c r="AD222" s="723"/>
      <c r="AE222" s="723"/>
      <c r="AF222" s="723"/>
      <c r="AG222" s="723"/>
      <c r="AH222" s="723"/>
      <c r="AI222" s="723"/>
      <c r="AJ222" s="723"/>
      <c r="AK222" s="723"/>
    </row>
    <row r="223" spans="1:37">
      <c r="A223" s="723"/>
      <c r="B223" s="723"/>
      <c r="C223" s="723"/>
      <c r="D223" s="723"/>
      <c r="E223" s="723"/>
      <c r="F223" s="723"/>
      <c r="G223" s="723"/>
      <c r="H223" s="723"/>
      <c r="I223" s="723"/>
      <c r="J223" s="723"/>
      <c r="K223" s="723"/>
      <c r="L223" s="723"/>
      <c r="M223" s="723"/>
      <c r="N223" s="723"/>
      <c r="O223" s="723"/>
      <c r="P223" s="723"/>
      <c r="Q223" s="723"/>
      <c r="R223" s="723"/>
      <c r="S223" s="723"/>
      <c r="T223" s="723"/>
      <c r="U223" s="723"/>
      <c r="V223" s="723"/>
      <c r="W223" s="723"/>
      <c r="X223" s="723"/>
      <c r="Y223" s="723"/>
      <c r="Z223" s="723"/>
      <c r="AA223" s="723"/>
      <c r="AB223" s="723"/>
      <c r="AC223" s="723"/>
      <c r="AD223" s="723"/>
      <c r="AE223" s="723"/>
      <c r="AF223" s="723"/>
      <c r="AG223" s="723"/>
      <c r="AH223" s="723"/>
      <c r="AI223" s="723"/>
      <c r="AJ223" s="723"/>
      <c r="AK223" s="723"/>
    </row>
    <row r="224" spans="1:37">
      <c r="A224" s="723"/>
      <c r="B224" s="723"/>
      <c r="C224" s="723"/>
      <c r="D224" s="723"/>
      <c r="E224" s="723"/>
      <c r="F224" s="723"/>
      <c r="G224" s="723"/>
      <c r="H224" s="723"/>
      <c r="I224" s="723"/>
      <c r="J224" s="723"/>
      <c r="K224" s="723"/>
      <c r="L224" s="723"/>
      <c r="M224" s="723"/>
      <c r="N224" s="723"/>
      <c r="O224" s="723"/>
      <c r="P224" s="723"/>
      <c r="Q224" s="723"/>
      <c r="R224" s="723"/>
      <c r="S224" s="723"/>
      <c r="T224" s="723"/>
      <c r="U224" s="723"/>
      <c r="V224" s="723"/>
      <c r="W224" s="723"/>
      <c r="X224" s="723"/>
      <c r="Y224" s="723"/>
      <c r="Z224" s="723"/>
      <c r="AA224" s="723"/>
      <c r="AB224" s="723"/>
      <c r="AC224" s="723"/>
      <c r="AD224" s="723"/>
      <c r="AE224" s="723"/>
      <c r="AF224" s="723"/>
      <c r="AG224" s="723"/>
      <c r="AH224" s="723"/>
      <c r="AI224" s="723"/>
      <c r="AJ224" s="723"/>
      <c r="AK224" s="723"/>
    </row>
    <row r="225" spans="1:37">
      <c r="A225" s="723"/>
      <c r="B225" s="723"/>
      <c r="C225" s="723"/>
      <c r="D225" s="723"/>
      <c r="E225" s="723"/>
      <c r="F225" s="723"/>
      <c r="G225" s="723"/>
      <c r="H225" s="723"/>
      <c r="I225" s="723"/>
      <c r="J225" s="723"/>
      <c r="K225" s="723"/>
      <c r="L225" s="723"/>
      <c r="M225" s="723"/>
      <c r="N225" s="723"/>
      <c r="O225" s="723"/>
      <c r="P225" s="723"/>
      <c r="Q225" s="723"/>
      <c r="R225" s="723"/>
      <c r="S225" s="723"/>
      <c r="T225" s="723"/>
      <c r="U225" s="723"/>
      <c r="V225" s="723"/>
      <c r="W225" s="723"/>
      <c r="X225" s="723"/>
      <c r="Y225" s="723"/>
      <c r="Z225" s="723"/>
      <c r="AA225" s="723"/>
      <c r="AB225" s="723"/>
      <c r="AC225" s="723"/>
      <c r="AD225" s="723"/>
      <c r="AE225" s="723"/>
      <c r="AF225" s="723"/>
      <c r="AG225" s="723"/>
      <c r="AH225" s="723"/>
      <c r="AI225" s="723"/>
      <c r="AJ225" s="723"/>
      <c r="AK225" s="723"/>
    </row>
    <row r="226" spans="1:37">
      <c r="A226" s="723"/>
      <c r="B226" s="723"/>
      <c r="C226" s="723"/>
      <c r="D226" s="723"/>
      <c r="E226" s="723"/>
      <c r="F226" s="723"/>
      <c r="G226" s="723"/>
      <c r="H226" s="723"/>
      <c r="I226" s="723"/>
      <c r="J226" s="723"/>
      <c r="K226" s="723"/>
      <c r="L226" s="723"/>
      <c r="M226" s="723"/>
      <c r="N226" s="723"/>
      <c r="O226" s="723"/>
      <c r="P226" s="723"/>
      <c r="Q226" s="723"/>
      <c r="R226" s="723"/>
      <c r="S226" s="723"/>
      <c r="T226" s="723"/>
      <c r="U226" s="723"/>
      <c r="V226" s="723"/>
      <c r="W226" s="723"/>
      <c r="X226" s="723"/>
      <c r="Y226" s="723"/>
      <c r="Z226" s="723"/>
      <c r="AA226" s="723"/>
      <c r="AB226" s="723"/>
      <c r="AC226" s="723"/>
      <c r="AD226" s="723"/>
      <c r="AE226" s="723"/>
      <c r="AF226" s="723"/>
      <c r="AG226" s="723"/>
      <c r="AH226" s="723"/>
      <c r="AI226" s="723"/>
      <c r="AJ226" s="723"/>
      <c r="AK226" s="723"/>
    </row>
    <row r="227" spans="1:37">
      <c r="A227" s="723"/>
      <c r="B227" s="723"/>
      <c r="C227" s="723"/>
      <c r="D227" s="723"/>
      <c r="E227" s="723"/>
      <c r="F227" s="723"/>
      <c r="G227" s="723"/>
      <c r="H227" s="723"/>
      <c r="I227" s="723"/>
      <c r="J227" s="723"/>
      <c r="K227" s="723"/>
      <c r="L227" s="723"/>
      <c r="M227" s="723"/>
      <c r="N227" s="723"/>
      <c r="O227" s="723"/>
      <c r="P227" s="723"/>
      <c r="Q227" s="723"/>
      <c r="R227" s="723"/>
      <c r="S227" s="723"/>
      <c r="T227" s="723"/>
      <c r="U227" s="723"/>
      <c r="V227" s="723"/>
      <c r="W227" s="723"/>
      <c r="X227" s="723"/>
      <c r="Y227" s="723"/>
      <c r="Z227" s="723"/>
      <c r="AA227" s="723"/>
      <c r="AB227" s="723"/>
      <c r="AC227" s="723"/>
      <c r="AD227" s="723"/>
      <c r="AE227" s="723"/>
      <c r="AF227" s="723"/>
      <c r="AG227" s="723"/>
      <c r="AH227" s="723"/>
      <c r="AI227" s="723"/>
      <c r="AJ227" s="723"/>
      <c r="AK227" s="723"/>
    </row>
    <row r="228" spans="1:37">
      <c r="A228" s="723"/>
      <c r="B228" s="723"/>
      <c r="C228" s="723"/>
      <c r="D228" s="723"/>
      <c r="E228" s="723"/>
      <c r="F228" s="723"/>
      <c r="G228" s="723"/>
      <c r="H228" s="723"/>
      <c r="I228" s="723"/>
      <c r="J228" s="723"/>
      <c r="K228" s="723"/>
      <c r="L228" s="723"/>
      <c r="M228" s="723"/>
      <c r="N228" s="723"/>
      <c r="O228" s="723"/>
      <c r="P228" s="723"/>
      <c r="Q228" s="723"/>
      <c r="R228" s="723"/>
      <c r="S228" s="723"/>
      <c r="T228" s="723"/>
      <c r="U228" s="723"/>
      <c r="V228" s="723"/>
      <c r="W228" s="723"/>
      <c r="X228" s="723"/>
      <c r="Y228" s="723"/>
      <c r="Z228" s="723"/>
      <c r="AA228" s="723"/>
      <c r="AB228" s="723"/>
      <c r="AC228" s="723"/>
      <c r="AD228" s="723"/>
      <c r="AE228" s="723"/>
      <c r="AF228" s="723"/>
      <c r="AG228" s="723"/>
      <c r="AH228" s="723"/>
      <c r="AI228" s="723"/>
      <c r="AJ228" s="723"/>
      <c r="AK228" s="723"/>
    </row>
    <row r="229" spans="1:37">
      <c r="A229" s="723"/>
      <c r="B229" s="723"/>
      <c r="C229" s="723"/>
      <c r="D229" s="723"/>
      <c r="E229" s="723"/>
      <c r="F229" s="723"/>
      <c r="G229" s="723"/>
      <c r="H229" s="723"/>
      <c r="I229" s="723"/>
      <c r="J229" s="723"/>
      <c r="K229" s="723"/>
      <c r="L229" s="723"/>
      <c r="M229" s="723"/>
      <c r="N229" s="723"/>
      <c r="O229" s="723"/>
      <c r="P229" s="723"/>
      <c r="Q229" s="723"/>
      <c r="R229" s="723"/>
      <c r="S229" s="723"/>
      <c r="T229" s="723"/>
      <c r="U229" s="723"/>
      <c r="V229" s="723"/>
      <c r="W229" s="723"/>
      <c r="X229" s="723"/>
      <c r="Y229" s="723"/>
      <c r="Z229" s="723"/>
      <c r="AA229" s="723"/>
      <c r="AB229" s="723"/>
      <c r="AC229" s="723"/>
      <c r="AD229" s="723"/>
      <c r="AE229" s="723"/>
      <c r="AF229" s="723"/>
      <c r="AG229" s="723"/>
      <c r="AH229" s="723"/>
      <c r="AI229" s="723"/>
      <c r="AJ229" s="723"/>
      <c r="AK229" s="723"/>
    </row>
    <row r="230" spans="1:37">
      <c r="A230" s="723"/>
      <c r="B230" s="723"/>
      <c r="C230" s="723"/>
      <c r="D230" s="723"/>
      <c r="E230" s="723"/>
      <c r="F230" s="723"/>
      <c r="G230" s="723"/>
      <c r="H230" s="723"/>
      <c r="I230" s="723"/>
      <c r="J230" s="723"/>
      <c r="K230" s="723"/>
      <c r="L230" s="723"/>
      <c r="M230" s="723"/>
      <c r="N230" s="723"/>
      <c r="O230" s="723"/>
      <c r="P230" s="723"/>
      <c r="Q230" s="723"/>
      <c r="R230" s="723"/>
      <c r="S230" s="723"/>
      <c r="T230" s="723"/>
      <c r="U230" s="723"/>
      <c r="V230" s="723"/>
      <c r="W230" s="723"/>
      <c r="X230" s="723"/>
      <c r="Y230" s="723"/>
      <c r="Z230" s="723"/>
      <c r="AA230" s="723"/>
      <c r="AB230" s="723"/>
      <c r="AC230" s="723"/>
      <c r="AD230" s="723"/>
      <c r="AE230" s="723"/>
      <c r="AF230" s="723"/>
      <c r="AG230" s="723"/>
      <c r="AH230" s="723"/>
      <c r="AI230" s="723"/>
      <c r="AJ230" s="723"/>
      <c r="AK230" s="723"/>
    </row>
    <row r="231" spans="1:37">
      <c r="A231" s="723"/>
      <c r="B231" s="723"/>
      <c r="C231" s="723"/>
      <c r="D231" s="723"/>
      <c r="E231" s="723"/>
      <c r="F231" s="723"/>
      <c r="G231" s="723"/>
      <c r="H231" s="723"/>
      <c r="I231" s="723"/>
      <c r="J231" s="723"/>
      <c r="K231" s="723"/>
      <c r="L231" s="723"/>
      <c r="M231" s="723"/>
      <c r="N231" s="723"/>
      <c r="O231" s="723"/>
      <c r="P231" s="723"/>
      <c r="Q231" s="723"/>
      <c r="R231" s="723"/>
      <c r="S231" s="723"/>
      <c r="T231" s="723"/>
      <c r="U231" s="723"/>
      <c r="V231" s="723"/>
      <c r="W231" s="723"/>
      <c r="X231" s="723"/>
      <c r="Y231" s="723"/>
      <c r="Z231" s="723"/>
      <c r="AA231" s="723"/>
      <c r="AB231" s="723"/>
      <c r="AC231" s="723"/>
      <c r="AD231" s="723"/>
      <c r="AE231" s="723"/>
      <c r="AF231" s="723"/>
      <c r="AG231" s="723"/>
      <c r="AH231" s="723"/>
      <c r="AI231" s="723"/>
      <c r="AJ231" s="723"/>
      <c r="AK231" s="723"/>
    </row>
    <row r="232" spans="1:37">
      <c r="A232" s="723"/>
      <c r="B232" s="723"/>
      <c r="C232" s="723"/>
      <c r="D232" s="723"/>
      <c r="E232" s="723"/>
      <c r="F232" s="723"/>
      <c r="G232" s="723"/>
      <c r="H232" s="723"/>
      <c r="I232" s="723"/>
      <c r="J232" s="723"/>
      <c r="K232" s="723"/>
      <c r="L232" s="723"/>
      <c r="M232" s="723"/>
      <c r="N232" s="723"/>
      <c r="O232" s="723"/>
      <c r="P232" s="723"/>
      <c r="Q232" s="723"/>
      <c r="R232" s="723"/>
      <c r="S232" s="723"/>
      <c r="T232" s="723"/>
      <c r="U232" s="723"/>
      <c r="V232" s="723"/>
      <c r="W232" s="723"/>
      <c r="X232" s="723"/>
      <c r="Y232" s="723"/>
      <c r="Z232" s="723"/>
      <c r="AA232" s="723"/>
      <c r="AB232" s="723"/>
      <c r="AC232" s="723"/>
      <c r="AD232" s="723"/>
      <c r="AE232" s="723"/>
      <c r="AF232" s="723"/>
      <c r="AG232" s="723"/>
      <c r="AH232" s="723"/>
      <c r="AI232" s="723"/>
      <c r="AJ232" s="723"/>
      <c r="AK232" s="723"/>
    </row>
    <row r="233" spans="1:37">
      <c r="A233" s="723"/>
      <c r="B233" s="723"/>
      <c r="C233" s="723"/>
      <c r="D233" s="723"/>
      <c r="E233" s="723"/>
      <c r="F233" s="723"/>
      <c r="G233" s="723"/>
      <c r="H233" s="723"/>
      <c r="I233" s="723"/>
      <c r="J233" s="723"/>
      <c r="K233" s="723"/>
      <c r="L233" s="723"/>
      <c r="M233" s="723"/>
      <c r="N233" s="723"/>
      <c r="O233" s="723"/>
      <c r="P233" s="723"/>
      <c r="Q233" s="723"/>
      <c r="R233" s="723"/>
      <c r="S233" s="723"/>
      <c r="T233" s="723"/>
      <c r="U233" s="723"/>
      <c r="V233" s="723"/>
      <c r="W233" s="723"/>
      <c r="X233" s="723"/>
      <c r="Y233" s="723"/>
      <c r="Z233" s="723"/>
      <c r="AA233" s="723"/>
      <c r="AB233" s="723"/>
      <c r="AC233" s="723"/>
      <c r="AD233" s="723"/>
      <c r="AE233" s="723"/>
      <c r="AF233" s="723"/>
      <c r="AG233" s="723"/>
      <c r="AH233" s="723"/>
      <c r="AI233" s="723"/>
      <c r="AJ233" s="723"/>
      <c r="AK233" s="723"/>
    </row>
    <row r="234" spans="1:37">
      <c r="A234" s="723"/>
      <c r="B234" s="723"/>
      <c r="C234" s="723"/>
      <c r="D234" s="723"/>
      <c r="E234" s="723"/>
      <c r="F234" s="723"/>
      <c r="G234" s="723"/>
      <c r="H234" s="723"/>
      <c r="I234" s="723"/>
      <c r="J234" s="723"/>
      <c r="K234" s="723"/>
      <c r="L234" s="723"/>
      <c r="M234" s="723"/>
      <c r="N234" s="723"/>
      <c r="O234" s="723"/>
      <c r="P234" s="723"/>
      <c r="Q234" s="723"/>
      <c r="R234" s="723"/>
      <c r="S234" s="723"/>
      <c r="T234" s="723"/>
      <c r="U234" s="723"/>
      <c r="V234" s="723"/>
      <c r="W234" s="723"/>
      <c r="X234" s="723"/>
      <c r="Y234" s="723"/>
      <c r="Z234" s="723"/>
      <c r="AA234" s="723"/>
      <c r="AB234" s="723"/>
      <c r="AC234" s="723"/>
      <c r="AD234" s="723"/>
      <c r="AE234" s="723"/>
      <c r="AF234" s="723"/>
      <c r="AG234" s="723"/>
      <c r="AH234" s="723"/>
      <c r="AI234" s="723"/>
      <c r="AJ234" s="723"/>
      <c r="AK234" s="723"/>
    </row>
    <row r="235" spans="1:37">
      <c r="A235" s="723"/>
      <c r="B235" s="723"/>
      <c r="C235" s="723"/>
      <c r="D235" s="723"/>
      <c r="E235" s="723"/>
      <c r="F235" s="723"/>
      <c r="G235" s="723"/>
      <c r="H235" s="723"/>
      <c r="I235" s="723"/>
      <c r="J235" s="723"/>
      <c r="K235" s="723"/>
      <c r="L235" s="723"/>
      <c r="M235" s="723"/>
      <c r="N235" s="723"/>
      <c r="O235" s="723"/>
      <c r="P235" s="723"/>
      <c r="Q235" s="723"/>
      <c r="R235" s="723"/>
      <c r="S235" s="723"/>
      <c r="T235" s="723"/>
      <c r="U235" s="723"/>
      <c r="V235" s="723"/>
      <c r="W235" s="723"/>
      <c r="X235" s="723"/>
      <c r="Y235" s="723"/>
      <c r="Z235" s="723"/>
      <c r="AA235" s="723"/>
      <c r="AB235" s="723"/>
      <c r="AC235" s="723"/>
      <c r="AD235" s="723"/>
      <c r="AE235" s="723"/>
      <c r="AF235" s="723"/>
      <c r="AG235" s="723"/>
      <c r="AH235" s="723"/>
      <c r="AI235" s="723"/>
      <c r="AJ235" s="723"/>
      <c r="AK235" s="723"/>
    </row>
    <row r="236" spans="1:37">
      <c r="A236" s="723"/>
      <c r="B236" s="723"/>
      <c r="C236" s="723"/>
      <c r="D236" s="723"/>
      <c r="E236" s="723"/>
      <c r="F236" s="723"/>
      <c r="G236" s="723"/>
      <c r="H236" s="723"/>
      <c r="I236" s="723"/>
      <c r="J236" s="723"/>
      <c r="K236" s="723"/>
      <c r="L236" s="723"/>
      <c r="M236" s="723"/>
      <c r="N236" s="723"/>
      <c r="O236" s="723"/>
      <c r="P236" s="723"/>
      <c r="Q236" s="723"/>
      <c r="R236" s="723"/>
      <c r="S236" s="723"/>
      <c r="T236" s="723"/>
      <c r="U236" s="723"/>
      <c r="V236" s="723"/>
      <c r="W236" s="723"/>
      <c r="X236" s="723"/>
      <c r="Y236" s="723"/>
      <c r="Z236" s="723"/>
      <c r="AA236" s="723"/>
      <c r="AB236" s="723"/>
      <c r="AC236" s="723"/>
      <c r="AD236" s="723"/>
      <c r="AE236" s="723"/>
      <c r="AF236" s="723"/>
      <c r="AG236" s="723"/>
      <c r="AH236" s="723"/>
      <c r="AI236" s="723"/>
      <c r="AJ236" s="723"/>
      <c r="AK236" s="723"/>
    </row>
    <row r="237" spans="1:37">
      <c r="A237" s="723"/>
      <c r="B237" s="723"/>
      <c r="C237" s="723"/>
      <c r="D237" s="723"/>
      <c r="E237" s="723"/>
      <c r="F237" s="723"/>
      <c r="G237" s="723"/>
      <c r="H237" s="723"/>
      <c r="I237" s="723"/>
      <c r="J237" s="723"/>
      <c r="K237" s="723"/>
      <c r="L237" s="723"/>
      <c r="M237" s="723"/>
      <c r="N237" s="723"/>
      <c r="O237" s="723"/>
      <c r="P237" s="723"/>
      <c r="Q237" s="723"/>
      <c r="R237" s="723"/>
      <c r="S237" s="723"/>
      <c r="T237" s="723"/>
      <c r="U237" s="723"/>
      <c r="V237" s="723"/>
      <c r="W237" s="723"/>
      <c r="X237" s="723"/>
      <c r="Y237" s="723"/>
      <c r="Z237" s="723"/>
      <c r="AA237" s="723"/>
      <c r="AB237" s="723"/>
      <c r="AC237" s="723"/>
      <c r="AD237" s="723"/>
      <c r="AE237" s="723"/>
      <c r="AF237" s="723"/>
      <c r="AG237" s="723"/>
      <c r="AH237" s="723"/>
      <c r="AI237" s="723"/>
      <c r="AJ237" s="723"/>
      <c r="AK237" s="723"/>
    </row>
    <row r="238" spans="1:37">
      <c r="A238" s="723"/>
      <c r="B238" s="723"/>
      <c r="C238" s="723"/>
      <c r="D238" s="723"/>
      <c r="E238" s="723"/>
      <c r="F238" s="723"/>
      <c r="G238" s="723"/>
      <c r="H238" s="723"/>
      <c r="I238" s="723"/>
      <c r="J238" s="723"/>
      <c r="K238" s="723"/>
      <c r="L238" s="723"/>
      <c r="M238" s="723"/>
      <c r="N238" s="723"/>
      <c r="O238" s="723"/>
      <c r="P238" s="723"/>
      <c r="Q238" s="723"/>
      <c r="R238" s="723"/>
      <c r="S238" s="723"/>
      <c r="T238" s="723"/>
      <c r="U238" s="723"/>
      <c r="V238" s="723"/>
      <c r="W238" s="723"/>
      <c r="X238" s="723"/>
      <c r="Y238" s="723"/>
      <c r="Z238" s="723"/>
      <c r="AA238" s="723"/>
      <c r="AB238" s="723"/>
      <c r="AC238" s="723"/>
      <c r="AD238" s="723"/>
      <c r="AE238" s="723"/>
      <c r="AF238" s="723"/>
      <c r="AG238" s="723"/>
      <c r="AH238" s="723"/>
      <c r="AI238" s="723"/>
      <c r="AJ238" s="723"/>
      <c r="AK238" s="723"/>
    </row>
    <row r="239" spans="1:37">
      <c r="A239" s="723"/>
      <c r="B239" s="723"/>
      <c r="C239" s="723"/>
      <c r="D239" s="723"/>
      <c r="E239" s="723"/>
      <c r="F239" s="723"/>
      <c r="G239" s="723"/>
      <c r="H239" s="723"/>
      <c r="I239" s="723"/>
      <c r="J239" s="723"/>
      <c r="K239" s="723"/>
      <c r="L239" s="723"/>
      <c r="M239" s="723"/>
      <c r="N239" s="723"/>
      <c r="O239" s="723"/>
      <c r="P239" s="723"/>
      <c r="Q239" s="723"/>
      <c r="R239" s="723"/>
      <c r="S239" s="723"/>
      <c r="T239" s="723"/>
      <c r="U239" s="723"/>
      <c r="V239" s="723"/>
      <c r="W239" s="723"/>
      <c r="X239" s="723"/>
      <c r="Y239" s="723"/>
      <c r="Z239" s="723"/>
      <c r="AA239" s="723"/>
      <c r="AB239" s="723"/>
      <c r="AC239" s="723"/>
      <c r="AD239" s="723"/>
      <c r="AE239" s="723"/>
      <c r="AF239" s="723"/>
      <c r="AG239" s="723"/>
      <c r="AH239" s="723"/>
      <c r="AI239" s="723"/>
      <c r="AJ239" s="723"/>
      <c r="AK239" s="723"/>
    </row>
    <row r="240" spans="1:37">
      <c r="A240" s="723"/>
      <c r="B240" s="723"/>
      <c r="C240" s="723"/>
      <c r="D240" s="723"/>
      <c r="E240" s="723"/>
      <c r="F240" s="723"/>
      <c r="G240" s="723"/>
      <c r="H240" s="723"/>
      <c r="I240" s="723"/>
      <c r="J240" s="723"/>
      <c r="K240" s="723"/>
      <c r="L240" s="723"/>
      <c r="M240" s="723"/>
      <c r="N240" s="723"/>
      <c r="O240" s="723"/>
      <c r="P240" s="723"/>
      <c r="Q240" s="723"/>
      <c r="R240" s="723"/>
      <c r="S240" s="723"/>
      <c r="T240" s="723"/>
      <c r="U240" s="723"/>
      <c r="V240" s="723"/>
      <c r="W240" s="723"/>
      <c r="X240" s="723"/>
      <c r="Y240" s="723"/>
      <c r="Z240" s="723"/>
      <c r="AA240" s="723"/>
      <c r="AB240" s="723"/>
      <c r="AC240" s="723"/>
      <c r="AD240" s="723"/>
      <c r="AE240" s="723"/>
      <c r="AF240" s="723"/>
      <c r="AG240" s="723"/>
      <c r="AH240" s="723"/>
      <c r="AI240" s="723"/>
      <c r="AJ240" s="723"/>
      <c r="AK240" s="723"/>
    </row>
    <row r="241" spans="1:37">
      <c r="A241" s="723"/>
      <c r="B241" s="723"/>
      <c r="C241" s="723"/>
      <c r="D241" s="723"/>
      <c r="E241" s="723"/>
      <c r="F241" s="723"/>
      <c r="G241" s="723"/>
      <c r="H241" s="723"/>
      <c r="I241" s="723"/>
      <c r="J241" s="723"/>
      <c r="K241" s="723"/>
      <c r="L241" s="723"/>
      <c r="M241" s="723"/>
      <c r="N241" s="723"/>
      <c r="O241" s="723"/>
      <c r="P241" s="723"/>
      <c r="Q241" s="723"/>
      <c r="R241" s="723"/>
      <c r="S241" s="723"/>
      <c r="T241" s="723"/>
      <c r="U241" s="723"/>
      <c r="V241" s="723"/>
      <c r="W241" s="723"/>
      <c r="X241" s="723"/>
      <c r="Y241" s="723"/>
      <c r="Z241" s="723"/>
      <c r="AA241" s="723"/>
      <c r="AB241" s="723"/>
      <c r="AC241" s="723"/>
      <c r="AD241" s="723"/>
      <c r="AE241" s="723"/>
      <c r="AF241" s="723"/>
      <c r="AG241" s="723"/>
      <c r="AH241" s="723"/>
      <c r="AI241" s="723"/>
      <c r="AJ241" s="723"/>
      <c r="AK241" s="723"/>
    </row>
    <row r="242" spans="1:37">
      <c r="A242" s="723"/>
      <c r="B242" s="723"/>
      <c r="C242" s="723"/>
      <c r="D242" s="723"/>
      <c r="E242" s="723"/>
      <c r="F242" s="723"/>
      <c r="G242" s="723"/>
      <c r="H242" s="723"/>
      <c r="I242" s="723"/>
      <c r="J242" s="723"/>
      <c r="K242" s="723"/>
      <c r="L242" s="723"/>
      <c r="M242" s="723"/>
      <c r="N242" s="723"/>
      <c r="O242" s="723"/>
      <c r="P242" s="723"/>
      <c r="Q242" s="723"/>
      <c r="R242" s="723"/>
      <c r="S242" s="723"/>
      <c r="T242" s="723"/>
      <c r="U242" s="723"/>
      <c r="V242" s="723"/>
      <c r="W242" s="723"/>
      <c r="X242" s="723"/>
      <c r="Y242" s="723"/>
      <c r="Z242" s="723"/>
      <c r="AA242" s="723"/>
      <c r="AB242" s="723"/>
      <c r="AC242" s="723"/>
      <c r="AD242" s="723"/>
      <c r="AE242" s="723"/>
      <c r="AF242" s="723"/>
      <c r="AG242" s="723"/>
      <c r="AH242" s="723"/>
      <c r="AI242" s="723"/>
      <c r="AJ242" s="723"/>
      <c r="AK242" s="723"/>
    </row>
    <row r="243" spans="1:37">
      <c r="A243" s="723"/>
      <c r="B243" s="723"/>
      <c r="C243" s="723"/>
      <c r="D243" s="723"/>
      <c r="E243" s="723"/>
      <c r="F243" s="723"/>
      <c r="G243" s="723"/>
      <c r="H243" s="723"/>
      <c r="I243" s="723"/>
      <c r="J243" s="723"/>
      <c r="K243" s="723"/>
      <c r="L243" s="723"/>
      <c r="M243" s="723"/>
      <c r="N243" s="723"/>
      <c r="O243" s="723"/>
      <c r="P243" s="723"/>
      <c r="Q243" s="723"/>
      <c r="R243" s="723"/>
      <c r="S243" s="723"/>
      <c r="T243" s="723"/>
      <c r="U243" s="723"/>
      <c r="V243" s="723"/>
      <c r="W243" s="723"/>
      <c r="X243" s="723"/>
      <c r="Y243" s="723"/>
      <c r="Z243" s="723"/>
      <c r="AA243" s="723"/>
      <c r="AB243" s="723"/>
      <c r="AC243" s="723"/>
      <c r="AD243" s="723"/>
      <c r="AE243" s="723"/>
      <c r="AF243" s="723"/>
      <c r="AG243" s="723"/>
      <c r="AH243" s="723"/>
      <c r="AI243" s="723"/>
      <c r="AJ243" s="723"/>
      <c r="AK243" s="723"/>
    </row>
    <row r="244" spans="1:37">
      <c r="A244" s="723"/>
      <c r="B244" s="723"/>
      <c r="C244" s="723"/>
      <c r="D244" s="723"/>
      <c r="E244" s="723"/>
      <c r="F244" s="723"/>
      <c r="G244" s="723"/>
      <c r="H244" s="723"/>
      <c r="I244" s="723"/>
      <c r="J244" s="723"/>
      <c r="K244" s="723"/>
      <c r="L244" s="723"/>
      <c r="M244" s="723"/>
      <c r="N244" s="723"/>
      <c r="O244" s="723"/>
      <c r="P244" s="723"/>
      <c r="Q244" s="723"/>
      <c r="R244" s="723"/>
      <c r="S244" s="723"/>
      <c r="T244" s="723"/>
      <c r="U244" s="723"/>
      <c r="V244" s="723"/>
      <c r="W244" s="723"/>
      <c r="X244" s="723"/>
      <c r="Y244" s="723"/>
      <c r="Z244" s="723"/>
      <c r="AA244" s="723"/>
      <c r="AB244" s="723"/>
      <c r="AC244" s="723"/>
      <c r="AD244" s="723"/>
      <c r="AE244" s="723"/>
      <c r="AF244" s="723"/>
      <c r="AG244" s="723"/>
      <c r="AH244" s="723"/>
      <c r="AI244" s="723"/>
      <c r="AJ244" s="723"/>
      <c r="AK244" s="723"/>
    </row>
    <row r="245" spans="1:37">
      <c r="A245" s="723"/>
      <c r="B245" s="723"/>
      <c r="C245" s="723"/>
      <c r="D245" s="723"/>
      <c r="E245" s="723"/>
      <c r="F245" s="723"/>
      <c r="G245" s="723"/>
      <c r="H245" s="723"/>
      <c r="I245" s="723"/>
      <c r="J245" s="723"/>
      <c r="K245" s="723"/>
      <c r="L245" s="723"/>
      <c r="M245" s="723"/>
      <c r="N245" s="723"/>
      <c r="O245" s="723"/>
      <c r="P245" s="723"/>
      <c r="Q245" s="723"/>
      <c r="R245" s="723"/>
      <c r="S245" s="723"/>
      <c r="T245" s="723"/>
      <c r="U245" s="723"/>
      <c r="V245" s="723"/>
      <c r="W245" s="723"/>
      <c r="X245" s="723"/>
      <c r="Y245" s="723"/>
      <c r="Z245" s="723"/>
      <c r="AA245" s="723"/>
      <c r="AB245" s="723"/>
      <c r="AC245" s="723"/>
      <c r="AD245" s="723"/>
      <c r="AE245" s="723"/>
      <c r="AF245" s="723"/>
      <c r="AG245" s="723"/>
      <c r="AH245" s="723"/>
      <c r="AI245" s="723"/>
      <c r="AJ245" s="723"/>
      <c r="AK245" s="723"/>
    </row>
    <row r="246" spans="1:37">
      <c r="A246" s="723"/>
      <c r="B246" s="723"/>
      <c r="C246" s="723"/>
      <c r="D246" s="723"/>
      <c r="E246" s="723"/>
      <c r="F246" s="723"/>
      <c r="G246" s="723"/>
      <c r="H246" s="723"/>
      <c r="I246" s="723"/>
      <c r="J246" s="723"/>
      <c r="K246" s="723"/>
      <c r="L246" s="723"/>
      <c r="M246" s="723"/>
      <c r="N246" s="723"/>
      <c r="O246" s="723"/>
      <c r="P246" s="723"/>
      <c r="Q246" s="723"/>
      <c r="R246" s="723"/>
      <c r="S246" s="723"/>
      <c r="T246" s="723"/>
      <c r="U246" s="723"/>
      <c r="V246" s="723"/>
      <c r="W246" s="723"/>
      <c r="X246" s="723"/>
      <c r="Y246" s="723"/>
      <c r="Z246" s="723"/>
      <c r="AA246" s="723"/>
      <c r="AB246" s="723"/>
      <c r="AC246" s="723"/>
      <c r="AD246" s="723"/>
      <c r="AE246" s="723"/>
      <c r="AF246" s="723"/>
      <c r="AG246" s="723"/>
      <c r="AH246" s="723"/>
      <c r="AI246" s="723"/>
      <c r="AJ246" s="723"/>
      <c r="AK246" s="723"/>
    </row>
    <row r="247" spans="1:37">
      <c r="A247" s="723"/>
      <c r="B247" s="723"/>
      <c r="C247" s="723"/>
      <c r="D247" s="723"/>
      <c r="E247" s="723"/>
      <c r="F247" s="723"/>
      <c r="G247" s="723"/>
      <c r="H247" s="723"/>
      <c r="I247" s="723"/>
      <c r="J247" s="723"/>
      <c r="K247" s="723"/>
      <c r="L247" s="723"/>
      <c r="M247" s="723"/>
      <c r="N247" s="723"/>
      <c r="O247" s="723"/>
      <c r="P247" s="723"/>
      <c r="Q247" s="723"/>
      <c r="R247" s="723"/>
      <c r="S247" s="723"/>
      <c r="T247" s="723"/>
      <c r="U247" s="723"/>
      <c r="V247" s="723"/>
      <c r="W247" s="723"/>
      <c r="X247" s="723"/>
      <c r="Y247" s="723"/>
      <c r="Z247" s="723"/>
      <c r="AA247" s="723"/>
      <c r="AB247" s="723"/>
      <c r="AC247" s="723"/>
      <c r="AD247" s="723"/>
      <c r="AE247" s="723"/>
      <c r="AF247" s="723"/>
      <c r="AG247" s="723"/>
      <c r="AH247" s="723"/>
      <c r="AI247" s="723"/>
      <c r="AJ247" s="723"/>
      <c r="AK247" s="723"/>
    </row>
    <row r="248" spans="1:37">
      <c r="A248" s="723"/>
      <c r="B248" s="723"/>
      <c r="C248" s="723"/>
      <c r="D248" s="723"/>
      <c r="E248" s="723"/>
      <c r="F248" s="723"/>
      <c r="G248" s="723"/>
      <c r="H248" s="723"/>
      <c r="I248" s="723"/>
      <c r="J248" s="723"/>
      <c r="K248" s="723"/>
      <c r="L248" s="723"/>
      <c r="M248" s="723"/>
      <c r="N248" s="723"/>
      <c r="O248" s="723"/>
      <c r="P248" s="723"/>
      <c r="Q248" s="723"/>
      <c r="R248" s="723"/>
      <c r="S248" s="723"/>
      <c r="T248" s="723"/>
      <c r="U248" s="723"/>
      <c r="V248" s="723"/>
      <c r="W248" s="723"/>
      <c r="X248" s="723"/>
      <c r="Y248" s="723"/>
      <c r="Z248" s="723"/>
      <c r="AA248" s="723"/>
      <c r="AB248" s="723"/>
      <c r="AC248" s="723"/>
      <c r="AD248" s="723"/>
      <c r="AE248" s="723"/>
      <c r="AF248" s="723"/>
      <c r="AG248" s="723"/>
      <c r="AH248" s="723"/>
      <c r="AI248" s="723"/>
      <c r="AJ248" s="723"/>
      <c r="AK248" s="723"/>
    </row>
    <row r="249" spans="1:37">
      <c r="A249" s="723"/>
      <c r="B249" s="723"/>
      <c r="C249" s="723"/>
      <c r="D249" s="723"/>
      <c r="E249" s="723"/>
      <c r="F249" s="723"/>
      <c r="G249" s="723"/>
      <c r="H249" s="723"/>
      <c r="I249" s="723"/>
      <c r="J249" s="723"/>
      <c r="K249" s="723"/>
      <c r="L249" s="723"/>
      <c r="M249" s="723"/>
      <c r="N249" s="723"/>
      <c r="O249" s="723"/>
      <c r="P249" s="723"/>
      <c r="Q249" s="723"/>
      <c r="R249" s="723"/>
      <c r="S249" s="723"/>
      <c r="T249" s="723"/>
      <c r="U249" s="723"/>
      <c r="V249" s="723"/>
      <c r="W249" s="723"/>
      <c r="X249" s="723"/>
      <c r="Y249" s="723"/>
      <c r="Z249" s="723"/>
      <c r="AA249" s="723"/>
      <c r="AB249" s="723"/>
      <c r="AC249" s="723"/>
      <c r="AD249" s="723"/>
      <c r="AE249" s="723"/>
      <c r="AF249" s="723"/>
      <c r="AG249" s="723"/>
      <c r="AH249" s="723"/>
      <c r="AI249" s="723"/>
      <c r="AJ249" s="723"/>
      <c r="AK249" s="723"/>
    </row>
    <row r="250" spans="1:37">
      <c r="A250" s="723"/>
      <c r="B250" s="723"/>
      <c r="C250" s="723"/>
      <c r="D250" s="723"/>
      <c r="E250" s="723"/>
      <c r="F250" s="723"/>
      <c r="G250" s="723"/>
      <c r="H250" s="723"/>
      <c r="I250" s="723"/>
      <c r="J250" s="723"/>
      <c r="K250" s="723"/>
      <c r="L250" s="723"/>
      <c r="M250" s="723"/>
      <c r="N250" s="723"/>
      <c r="O250" s="723"/>
      <c r="P250" s="723"/>
      <c r="Q250" s="723"/>
      <c r="R250" s="723"/>
      <c r="S250" s="723"/>
      <c r="T250" s="723"/>
      <c r="U250" s="723"/>
      <c r="V250" s="723"/>
      <c r="W250" s="723"/>
      <c r="X250" s="723"/>
      <c r="Y250" s="723"/>
      <c r="Z250" s="723"/>
      <c r="AA250" s="723"/>
      <c r="AB250" s="723"/>
      <c r="AC250" s="723"/>
      <c r="AD250" s="723"/>
      <c r="AE250" s="723"/>
      <c r="AF250" s="723"/>
      <c r="AG250" s="723"/>
      <c r="AH250" s="723"/>
      <c r="AI250" s="723"/>
      <c r="AJ250" s="723"/>
      <c r="AK250" s="723"/>
    </row>
    <row r="251" spans="1:37">
      <c r="A251" s="723"/>
      <c r="B251" s="723"/>
      <c r="C251" s="723"/>
      <c r="D251" s="723"/>
      <c r="E251" s="723"/>
      <c r="F251" s="723"/>
      <c r="G251" s="723"/>
      <c r="H251" s="723"/>
      <c r="I251" s="723"/>
      <c r="J251" s="723"/>
      <c r="K251" s="723"/>
      <c r="L251" s="723"/>
      <c r="M251" s="723"/>
      <c r="N251" s="723"/>
      <c r="O251" s="723"/>
      <c r="P251" s="723"/>
      <c r="Q251" s="723"/>
      <c r="R251" s="723"/>
      <c r="S251" s="723"/>
      <c r="T251" s="723"/>
      <c r="U251" s="723"/>
      <c r="V251" s="723"/>
      <c r="W251" s="723"/>
      <c r="X251" s="723"/>
      <c r="Y251" s="723"/>
      <c r="Z251" s="723"/>
      <c r="AA251" s="723"/>
      <c r="AB251" s="723"/>
      <c r="AC251" s="723"/>
      <c r="AD251" s="723"/>
      <c r="AE251" s="723"/>
      <c r="AF251" s="723"/>
      <c r="AG251" s="723"/>
      <c r="AH251" s="723"/>
      <c r="AI251" s="723"/>
      <c r="AJ251" s="723"/>
      <c r="AK251" s="723"/>
    </row>
    <row r="252" spans="1:37">
      <c r="A252" s="723"/>
      <c r="B252" s="723"/>
      <c r="C252" s="723"/>
      <c r="D252" s="723"/>
      <c r="E252" s="723"/>
      <c r="F252" s="723"/>
      <c r="G252" s="723"/>
      <c r="H252" s="723"/>
      <c r="I252" s="723"/>
      <c r="J252" s="723"/>
      <c r="K252" s="723"/>
      <c r="L252" s="723"/>
      <c r="M252" s="723"/>
      <c r="N252" s="723"/>
      <c r="O252" s="723"/>
      <c r="P252" s="723"/>
      <c r="Q252" s="723"/>
      <c r="R252" s="723"/>
      <c r="S252" s="723"/>
      <c r="T252" s="723"/>
      <c r="U252" s="723"/>
      <c r="V252" s="723"/>
      <c r="W252" s="723"/>
      <c r="X252" s="723"/>
      <c r="Y252" s="723"/>
      <c r="Z252" s="723"/>
      <c r="AA252" s="723"/>
      <c r="AB252" s="723"/>
      <c r="AC252" s="723"/>
      <c r="AD252" s="723"/>
      <c r="AE252" s="723"/>
      <c r="AF252" s="723"/>
      <c r="AG252" s="723"/>
      <c r="AH252" s="723"/>
      <c r="AI252" s="723"/>
      <c r="AJ252" s="723"/>
      <c r="AK252" s="723"/>
    </row>
    <row r="253" spans="1:37">
      <c r="A253" s="723"/>
      <c r="B253" s="723"/>
      <c r="C253" s="723"/>
      <c r="D253" s="723"/>
      <c r="E253" s="723"/>
      <c r="F253" s="723"/>
      <c r="G253" s="723"/>
      <c r="H253" s="723"/>
      <c r="I253" s="723"/>
      <c r="J253" s="723"/>
      <c r="K253" s="723"/>
      <c r="L253" s="723"/>
      <c r="M253" s="723"/>
      <c r="N253" s="723"/>
      <c r="O253" s="723"/>
      <c r="P253" s="723"/>
      <c r="Q253" s="723"/>
      <c r="R253" s="723"/>
      <c r="S253" s="723"/>
      <c r="T253" s="723"/>
      <c r="U253" s="723"/>
      <c r="V253" s="723"/>
      <c r="W253" s="723"/>
      <c r="X253" s="723"/>
      <c r="Y253" s="723"/>
      <c r="Z253" s="723"/>
      <c r="AA253" s="723"/>
      <c r="AB253" s="723"/>
      <c r="AC253" s="723"/>
      <c r="AD253" s="723"/>
      <c r="AE253" s="723"/>
      <c r="AF253" s="723"/>
      <c r="AG253" s="723"/>
      <c r="AH253" s="723"/>
      <c r="AI253" s="723"/>
      <c r="AJ253" s="723"/>
      <c r="AK253" s="723"/>
    </row>
    <row r="254" spans="1:37">
      <c r="A254" s="723"/>
      <c r="B254" s="723"/>
      <c r="C254" s="723"/>
      <c r="D254" s="723"/>
      <c r="E254" s="723"/>
      <c r="F254" s="723"/>
      <c r="G254" s="723"/>
      <c r="H254" s="723"/>
      <c r="I254" s="723"/>
      <c r="J254" s="723"/>
      <c r="K254" s="723"/>
      <c r="L254" s="723"/>
      <c r="M254" s="723"/>
      <c r="N254" s="723"/>
      <c r="O254" s="723"/>
      <c r="P254" s="723"/>
      <c r="Q254" s="723"/>
      <c r="R254" s="723"/>
      <c r="S254" s="723"/>
      <c r="T254" s="723"/>
      <c r="U254" s="723"/>
      <c r="V254" s="723"/>
      <c r="W254" s="723"/>
      <c r="X254" s="723"/>
      <c r="Y254" s="723"/>
      <c r="Z254" s="723"/>
      <c r="AA254" s="723"/>
      <c r="AB254" s="723"/>
      <c r="AC254" s="723"/>
      <c r="AD254" s="723"/>
      <c r="AE254" s="723"/>
      <c r="AF254" s="723"/>
      <c r="AG254" s="723"/>
      <c r="AH254" s="723"/>
      <c r="AI254" s="723"/>
      <c r="AJ254" s="723"/>
      <c r="AK254" s="723"/>
    </row>
    <row r="255" spans="1:37">
      <c r="A255" s="723"/>
      <c r="B255" s="723"/>
      <c r="C255" s="723"/>
      <c r="D255" s="723"/>
      <c r="E255" s="723"/>
      <c r="F255" s="723"/>
      <c r="G255" s="723"/>
      <c r="H255" s="723"/>
      <c r="I255" s="723"/>
      <c r="J255" s="723"/>
      <c r="K255" s="723"/>
      <c r="L255" s="723"/>
      <c r="M255" s="723"/>
      <c r="N255" s="723"/>
      <c r="O255" s="723"/>
      <c r="P255" s="723"/>
      <c r="Q255" s="723"/>
      <c r="R255" s="723"/>
      <c r="S255" s="723"/>
      <c r="T255" s="723"/>
      <c r="U255" s="723"/>
      <c r="V255" s="723"/>
      <c r="W255" s="723"/>
      <c r="X255" s="723"/>
      <c r="Y255" s="723"/>
      <c r="Z255" s="723"/>
      <c r="AA255" s="723"/>
      <c r="AB255" s="723"/>
      <c r="AC255" s="723"/>
      <c r="AD255" s="723"/>
      <c r="AE255" s="723"/>
      <c r="AF255" s="723"/>
      <c r="AG255" s="723"/>
      <c r="AH255" s="723"/>
      <c r="AI255" s="723"/>
      <c r="AJ255" s="723"/>
      <c r="AK255" s="723"/>
    </row>
    <row r="256" spans="1:37">
      <c r="A256" s="723"/>
      <c r="B256" s="723"/>
      <c r="C256" s="723"/>
      <c r="D256" s="723"/>
      <c r="E256" s="723"/>
      <c r="F256" s="723"/>
      <c r="G256" s="723"/>
      <c r="H256" s="723"/>
      <c r="I256" s="723"/>
      <c r="J256" s="723"/>
      <c r="K256" s="723"/>
      <c r="L256" s="723"/>
      <c r="M256" s="723"/>
      <c r="N256" s="723"/>
      <c r="O256" s="723"/>
      <c r="P256" s="723"/>
      <c r="Q256" s="723"/>
      <c r="R256" s="723"/>
      <c r="S256" s="723"/>
      <c r="T256" s="723"/>
      <c r="U256" s="723"/>
      <c r="V256" s="723"/>
      <c r="W256" s="723"/>
      <c r="X256" s="723"/>
      <c r="Y256" s="723"/>
      <c r="Z256" s="723"/>
      <c r="AA256" s="723"/>
      <c r="AB256" s="723"/>
      <c r="AC256" s="723"/>
      <c r="AD256" s="723"/>
      <c r="AE256" s="723"/>
      <c r="AF256" s="723"/>
      <c r="AG256" s="723"/>
      <c r="AH256" s="723"/>
      <c r="AI256" s="723"/>
      <c r="AJ256" s="723"/>
      <c r="AK256" s="723"/>
    </row>
    <row r="257" spans="1:37">
      <c r="A257" s="723"/>
      <c r="B257" s="723"/>
      <c r="C257" s="723"/>
      <c r="D257" s="723"/>
      <c r="E257" s="723"/>
      <c r="F257" s="723"/>
      <c r="G257" s="723"/>
      <c r="H257" s="723"/>
      <c r="I257" s="723"/>
      <c r="J257" s="723"/>
      <c r="K257" s="723"/>
      <c r="L257" s="723"/>
      <c r="M257" s="723"/>
      <c r="N257" s="723"/>
      <c r="O257" s="723"/>
      <c r="P257" s="723"/>
      <c r="Q257" s="723"/>
      <c r="R257" s="723"/>
      <c r="S257" s="723"/>
      <c r="T257" s="723"/>
      <c r="U257" s="723"/>
      <c r="V257" s="723"/>
      <c r="W257" s="723"/>
      <c r="X257" s="723"/>
      <c r="Y257" s="723"/>
      <c r="Z257" s="723"/>
      <c r="AA257" s="723"/>
      <c r="AB257" s="723"/>
      <c r="AC257" s="723"/>
      <c r="AD257" s="723"/>
      <c r="AE257" s="723"/>
      <c r="AF257" s="723"/>
      <c r="AG257" s="723"/>
      <c r="AH257" s="723"/>
      <c r="AI257" s="723"/>
      <c r="AJ257" s="723"/>
      <c r="AK257" s="723"/>
    </row>
    <row r="258" spans="1:37">
      <c r="A258" s="723"/>
      <c r="B258" s="723"/>
      <c r="C258" s="723"/>
      <c r="D258" s="723"/>
      <c r="E258" s="723"/>
      <c r="F258" s="723"/>
      <c r="G258" s="723"/>
      <c r="H258" s="723"/>
      <c r="I258" s="723"/>
      <c r="J258" s="723"/>
      <c r="K258" s="723"/>
      <c r="L258" s="723"/>
      <c r="M258" s="723"/>
      <c r="N258" s="723"/>
      <c r="O258" s="723"/>
      <c r="P258" s="723"/>
      <c r="Q258" s="723"/>
      <c r="R258" s="723"/>
      <c r="S258" s="723"/>
      <c r="T258" s="723"/>
      <c r="U258" s="723"/>
      <c r="V258" s="723"/>
      <c r="W258" s="723"/>
      <c r="X258" s="723"/>
      <c r="Y258" s="723"/>
      <c r="Z258" s="723"/>
      <c r="AA258" s="723"/>
      <c r="AB258" s="723"/>
      <c r="AC258" s="723"/>
      <c r="AD258" s="723"/>
      <c r="AE258" s="723"/>
      <c r="AF258" s="723"/>
      <c r="AG258" s="723"/>
      <c r="AH258" s="723"/>
      <c r="AI258" s="723"/>
      <c r="AJ258" s="723"/>
      <c r="AK258" s="723"/>
    </row>
    <row r="259" spans="1:37">
      <c r="A259" s="723"/>
      <c r="B259" s="723"/>
      <c r="C259" s="723"/>
      <c r="D259" s="723"/>
      <c r="E259" s="723"/>
      <c r="F259" s="723"/>
      <c r="G259" s="723"/>
      <c r="H259" s="723"/>
      <c r="I259" s="723"/>
      <c r="J259" s="723"/>
      <c r="K259" s="723"/>
      <c r="L259" s="723"/>
      <c r="M259" s="723"/>
      <c r="N259" s="723"/>
      <c r="O259" s="723"/>
      <c r="P259" s="723"/>
      <c r="Q259" s="723"/>
      <c r="R259" s="723"/>
      <c r="S259" s="723"/>
      <c r="T259" s="723"/>
      <c r="U259" s="723"/>
      <c r="V259" s="723"/>
      <c r="W259" s="723"/>
      <c r="X259" s="723"/>
      <c r="Y259" s="723"/>
      <c r="Z259" s="723"/>
      <c r="AA259" s="723"/>
      <c r="AB259" s="723"/>
      <c r="AC259" s="723"/>
      <c r="AD259" s="723"/>
      <c r="AE259" s="723"/>
      <c r="AF259" s="723"/>
      <c r="AG259" s="723"/>
      <c r="AH259" s="723"/>
      <c r="AI259" s="723"/>
      <c r="AJ259" s="723"/>
      <c r="AK259" s="723"/>
    </row>
    <row r="260" spans="1:37">
      <c r="A260" s="723"/>
      <c r="B260" s="723"/>
      <c r="C260" s="723"/>
      <c r="D260" s="723"/>
      <c r="E260" s="723"/>
      <c r="F260" s="723"/>
      <c r="G260" s="723"/>
      <c r="H260" s="723"/>
      <c r="I260" s="723"/>
      <c r="J260" s="723"/>
      <c r="K260" s="723"/>
      <c r="L260" s="723"/>
      <c r="M260" s="723"/>
      <c r="N260" s="723"/>
      <c r="O260" s="723"/>
      <c r="P260" s="723"/>
      <c r="Q260" s="723"/>
      <c r="R260" s="723"/>
      <c r="S260" s="723"/>
      <c r="T260" s="723"/>
      <c r="U260" s="723"/>
      <c r="V260" s="723"/>
      <c r="W260" s="723"/>
      <c r="X260" s="723"/>
      <c r="Y260" s="723"/>
      <c r="Z260" s="723"/>
      <c r="AA260" s="723"/>
      <c r="AB260" s="723"/>
      <c r="AC260" s="723"/>
      <c r="AD260" s="723"/>
      <c r="AE260" s="723"/>
      <c r="AF260" s="723"/>
      <c r="AG260" s="723"/>
      <c r="AH260" s="723"/>
      <c r="AI260" s="723"/>
      <c r="AJ260" s="723"/>
      <c r="AK260" s="723"/>
    </row>
    <row r="261" spans="1:37">
      <c r="A261" s="723"/>
      <c r="B261" s="723"/>
      <c r="C261" s="723"/>
      <c r="D261" s="723"/>
      <c r="E261" s="723"/>
      <c r="F261" s="723"/>
      <c r="G261" s="723"/>
      <c r="H261" s="723"/>
      <c r="I261" s="723"/>
      <c r="J261" s="723"/>
      <c r="K261" s="723"/>
      <c r="L261" s="723"/>
      <c r="M261" s="723"/>
      <c r="N261" s="723"/>
      <c r="O261" s="723"/>
      <c r="P261" s="723"/>
      <c r="Q261" s="723"/>
      <c r="R261" s="723"/>
      <c r="S261" s="723"/>
      <c r="T261" s="723"/>
      <c r="U261" s="723"/>
      <c r="V261" s="723"/>
      <c r="W261" s="723"/>
      <c r="X261" s="723"/>
      <c r="Y261" s="723"/>
      <c r="Z261" s="723"/>
      <c r="AA261" s="723"/>
      <c r="AB261" s="723"/>
      <c r="AC261" s="723"/>
      <c r="AD261" s="723"/>
      <c r="AE261" s="723"/>
      <c r="AF261" s="723"/>
      <c r="AG261" s="723"/>
      <c r="AH261" s="723"/>
      <c r="AI261" s="723"/>
      <c r="AJ261" s="723"/>
      <c r="AK261" s="723"/>
    </row>
    <row r="262" spans="1:37">
      <c r="A262" s="723"/>
      <c r="B262" s="723"/>
      <c r="C262" s="723"/>
      <c r="D262" s="723"/>
      <c r="E262" s="723"/>
      <c r="F262" s="723"/>
      <c r="G262" s="723"/>
      <c r="H262" s="723"/>
      <c r="I262" s="723"/>
      <c r="J262" s="723"/>
      <c r="K262" s="723"/>
      <c r="L262" s="723"/>
      <c r="M262" s="723"/>
      <c r="N262" s="723"/>
      <c r="O262" s="723"/>
      <c r="P262" s="723"/>
      <c r="Q262" s="723"/>
      <c r="R262" s="723"/>
      <c r="S262" s="723"/>
      <c r="T262" s="723"/>
      <c r="U262" s="723"/>
      <c r="V262" s="723"/>
      <c r="W262" s="723"/>
      <c r="X262" s="723"/>
      <c r="Y262" s="723"/>
      <c r="Z262" s="723"/>
      <c r="AA262" s="723"/>
      <c r="AB262" s="723"/>
      <c r="AC262" s="723"/>
      <c r="AD262" s="723"/>
      <c r="AE262" s="723"/>
      <c r="AF262" s="723"/>
      <c r="AG262" s="723"/>
      <c r="AH262" s="723"/>
      <c r="AI262" s="723"/>
      <c r="AJ262" s="723"/>
      <c r="AK262" s="723"/>
    </row>
    <row r="263" spans="1:37">
      <c r="A263" s="723"/>
      <c r="B263" s="723"/>
      <c r="C263" s="723"/>
      <c r="D263" s="723"/>
      <c r="E263" s="723"/>
      <c r="F263" s="723"/>
      <c r="G263" s="723"/>
      <c r="H263" s="723"/>
      <c r="I263" s="723"/>
      <c r="J263" s="723"/>
      <c r="K263" s="723"/>
      <c r="L263" s="723"/>
      <c r="M263" s="723"/>
      <c r="N263" s="723"/>
      <c r="O263" s="723"/>
      <c r="P263" s="723"/>
      <c r="Q263" s="723"/>
      <c r="R263" s="723"/>
      <c r="S263" s="723"/>
      <c r="T263" s="723"/>
      <c r="U263" s="723"/>
      <c r="V263" s="723"/>
      <c r="W263" s="723"/>
      <c r="X263" s="723"/>
      <c r="Y263" s="723"/>
      <c r="Z263" s="723"/>
      <c r="AA263" s="723"/>
      <c r="AB263" s="723"/>
      <c r="AC263" s="723"/>
      <c r="AD263" s="723"/>
      <c r="AE263" s="723"/>
      <c r="AF263" s="723"/>
      <c r="AG263" s="723"/>
      <c r="AH263" s="723"/>
      <c r="AI263" s="723"/>
      <c r="AJ263" s="723"/>
      <c r="AK263" s="723"/>
    </row>
    <row r="264" spans="1:37">
      <c r="A264" s="723"/>
      <c r="B264" s="723"/>
      <c r="C264" s="723"/>
      <c r="D264" s="723"/>
      <c r="E264" s="723"/>
      <c r="F264" s="723"/>
      <c r="G264" s="723"/>
      <c r="H264" s="723"/>
      <c r="I264" s="723"/>
      <c r="J264" s="723"/>
      <c r="K264" s="723"/>
      <c r="L264" s="723"/>
      <c r="M264" s="723"/>
      <c r="N264" s="723"/>
      <c r="O264" s="723"/>
      <c r="P264" s="723"/>
      <c r="Q264" s="723"/>
      <c r="R264" s="723"/>
      <c r="S264" s="723"/>
      <c r="T264" s="723"/>
      <c r="U264" s="723"/>
      <c r="V264" s="723"/>
      <c r="W264" s="723"/>
      <c r="X264" s="723"/>
      <c r="Y264" s="723"/>
      <c r="Z264" s="723"/>
      <c r="AA264" s="723"/>
      <c r="AB264" s="723"/>
      <c r="AC264" s="723"/>
      <c r="AD264" s="723"/>
      <c r="AE264" s="723"/>
      <c r="AF264" s="723"/>
      <c r="AG264" s="723"/>
      <c r="AH264" s="723"/>
      <c r="AI264" s="723"/>
      <c r="AJ264" s="723"/>
      <c r="AK264" s="723"/>
    </row>
    <row r="265" spans="1:37">
      <c r="A265" s="723"/>
      <c r="B265" s="723"/>
      <c r="C265" s="723"/>
      <c r="D265" s="723"/>
      <c r="E265" s="723"/>
      <c r="F265" s="723"/>
      <c r="G265" s="723"/>
      <c r="H265" s="723"/>
      <c r="I265" s="723"/>
      <c r="J265" s="723"/>
      <c r="K265" s="723"/>
      <c r="L265" s="723"/>
      <c r="M265" s="723"/>
      <c r="N265" s="723"/>
      <c r="O265" s="723"/>
      <c r="P265" s="723"/>
      <c r="Q265" s="723"/>
      <c r="R265" s="723"/>
      <c r="S265" s="723"/>
      <c r="T265" s="723"/>
      <c r="U265" s="723"/>
      <c r="V265" s="723"/>
      <c r="W265" s="723"/>
      <c r="X265" s="723"/>
      <c r="Y265" s="723"/>
      <c r="Z265" s="723"/>
      <c r="AA265" s="723"/>
      <c r="AB265" s="723"/>
      <c r="AC265" s="723"/>
      <c r="AD265" s="723"/>
      <c r="AE265" s="723"/>
      <c r="AF265" s="723"/>
      <c r="AG265" s="723"/>
      <c r="AH265" s="723"/>
      <c r="AI265" s="723"/>
      <c r="AJ265" s="723"/>
      <c r="AK265" s="723"/>
    </row>
    <row r="266" spans="1:37">
      <c r="A266" s="723"/>
      <c r="B266" s="723"/>
      <c r="C266" s="723"/>
      <c r="D266" s="723"/>
      <c r="E266" s="723"/>
      <c r="F266" s="723"/>
      <c r="G266" s="723"/>
      <c r="H266" s="723"/>
      <c r="I266" s="723"/>
      <c r="J266" s="723"/>
      <c r="K266" s="723"/>
      <c r="L266" s="723"/>
      <c r="M266" s="723"/>
      <c r="N266" s="723"/>
      <c r="O266" s="723"/>
      <c r="P266" s="723"/>
      <c r="Q266" s="723"/>
      <c r="R266" s="723"/>
      <c r="S266" s="723"/>
      <c r="T266" s="723"/>
      <c r="U266" s="723"/>
      <c r="V266" s="723"/>
      <c r="W266" s="723"/>
      <c r="X266" s="723"/>
      <c r="Y266" s="723"/>
      <c r="Z266" s="723"/>
      <c r="AA266" s="723"/>
      <c r="AB266" s="723"/>
      <c r="AC266" s="723"/>
      <c r="AD266" s="723"/>
      <c r="AE266" s="723"/>
      <c r="AF266" s="723"/>
      <c r="AG266" s="723"/>
      <c r="AH266" s="723"/>
      <c r="AI266" s="723"/>
      <c r="AJ266" s="723"/>
      <c r="AK266" s="723"/>
    </row>
    <row r="267" spans="1:37">
      <c r="A267" s="723"/>
      <c r="B267" s="723"/>
      <c r="C267" s="723"/>
      <c r="D267" s="723"/>
      <c r="E267" s="723"/>
      <c r="F267" s="723"/>
      <c r="G267" s="723"/>
      <c r="H267" s="723"/>
      <c r="I267" s="723"/>
      <c r="J267" s="723"/>
      <c r="K267" s="723"/>
      <c r="L267" s="723"/>
      <c r="M267" s="723"/>
      <c r="N267" s="723"/>
      <c r="O267" s="723"/>
      <c r="P267" s="723"/>
      <c r="Q267" s="723"/>
      <c r="R267" s="723"/>
      <c r="S267" s="723"/>
      <c r="T267" s="723"/>
      <c r="U267" s="723"/>
      <c r="V267" s="723"/>
      <c r="W267" s="723"/>
      <c r="X267" s="723"/>
      <c r="Y267" s="723"/>
      <c r="Z267" s="723"/>
      <c r="AA267" s="723"/>
      <c r="AB267" s="723"/>
      <c r="AC267" s="723"/>
      <c r="AD267" s="723"/>
      <c r="AE267" s="723"/>
      <c r="AF267" s="723"/>
      <c r="AG267" s="723"/>
      <c r="AH267" s="723"/>
      <c r="AI267" s="723"/>
      <c r="AJ267" s="723"/>
      <c r="AK267" s="723"/>
    </row>
    <row r="268" spans="1:37">
      <c r="A268" s="723"/>
      <c r="B268" s="723"/>
      <c r="C268" s="723"/>
      <c r="D268" s="723"/>
      <c r="E268" s="723"/>
      <c r="F268" s="723"/>
      <c r="G268" s="723"/>
      <c r="H268" s="723"/>
      <c r="I268" s="723"/>
      <c r="J268" s="723"/>
      <c r="K268" s="723"/>
      <c r="L268" s="723"/>
      <c r="M268" s="723"/>
      <c r="N268" s="723"/>
      <c r="O268" s="723"/>
      <c r="P268" s="723"/>
      <c r="Q268" s="723"/>
      <c r="R268" s="723"/>
      <c r="S268" s="723"/>
      <c r="T268" s="723"/>
      <c r="U268" s="723"/>
      <c r="V268" s="723"/>
      <c r="W268" s="723"/>
      <c r="X268" s="723"/>
      <c r="Y268" s="723"/>
      <c r="Z268" s="723"/>
      <c r="AA268" s="723"/>
      <c r="AB268" s="723"/>
      <c r="AC268" s="723"/>
      <c r="AD268" s="723"/>
      <c r="AE268" s="723"/>
      <c r="AF268" s="723"/>
      <c r="AG268" s="723"/>
      <c r="AH268" s="723"/>
      <c r="AI268" s="723"/>
      <c r="AJ268" s="723"/>
      <c r="AK268" s="723"/>
    </row>
    <row r="269" spans="1:37">
      <c r="A269" s="723"/>
      <c r="B269" s="723"/>
      <c r="C269" s="723"/>
      <c r="D269" s="723"/>
      <c r="E269" s="723"/>
      <c r="F269" s="723"/>
      <c r="G269" s="723"/>
      <c r="H269" s="723"/>
      <c r="I269" s="723"/>
      <c r="J269" s="723"/>
      <c r="K269" s="723"/>
      <c r="L269" s="723"/>
      <c r="M269" s="723"/>
      <c r="N269" s="723"/>
      <c r="O269" s="723"/>
      <c r="P269" s="723"/>
      <c r="Q269" s="723"/>
      <c r="R269" s="723"/>
      <c r="S269" s="723"/>
      <c r="T269" s="723"/>
      <c r="U269" s="723"/>
      <c r="V269" s="723"/>
      <c r="W269" s="723"/>
      <c r="X269" s="723"/>
      <c r="Y269" s="723"/>
      <c r="Z269" s="723"/>
      <c r="AA269" s="723"/>
      <c r="AB269" s="723"/>
      <c r="AC269" s="723"/>
      <c r="AD269" s="723"/>
      <c r="AE269" s="723"/>
      <c r="AF269" s="723"/>
      <c r="AG269" s="723"/>
      <c r="AH269" s="723"/>
      <c r="AI269" s="723"/>
      <c r="AJ269" s="723"/>
      <c r="AK269" s="723"/>
    </row>
    <row r="270" spans="1:37">
      <c r="A270" s="723"/>
      <c r="B270" s="723"/>
      <c r="C270" s="723"/>
      <c r="D270" s="723"/>
      <c r="E270" s="723"/>
      <c r="F270" s="723"/>
      <c r="G270" s="723"/>
      <c r="H270" s="723"/>
      <c r="I270" s="723"/>
      <c r="J270" s="723"/>
      <c r="K270" s="723"/>
      <c r="L270" s="723"/>
      <c r="M270" s="723"/>
      <c r="N270" s="723"/>
      <c r="O270" s="723"/>
      <c r="P270" s="723"/>
      <c r="Q270" s="723"/>
      <c r="R270" s="723"/>
      <c r="S270" s="723"/>
      <c r="T270" s="723"/>
      <c r="U270" s="723"/>
      <c r="V270" s="723"/>
      <c r="W270" s="723"/>
      <c r="X270" s="723"/>
      <c r="Y270" s="723"/>
      <c r="Z270" s="723"/>
      <c r="AA270" s="723"/>
      <c r="AB270" s="723"/>
      <c r="AC270" s="723"/>
      <c r="AD270" s="723"/>
      <c r="AE270" s="723"/>
      <c r="AF270" s="723"/>
      <c r="AG270" s="723"/>
      <c r="AH270" s="723"/>
      <c r="AI270" s="723"/>
      <c r="AJ270" s="723"/>
      <c r="AK270" s="723"/>
    </row>
    <row r="271" spans="1:37">
      <c r="A271" s="723"/>
      <c r="B271" s="723"/>
      <c r="C271" s="723"/>
      <c r="D271" s="723"/>
      <c r="E271" s="723"/>
      <c r="F271" s="723"/>
      <c r="G271" s="723"/>
      <c r="H271" s="723"/>
      <c r="I271" s="723"/>
      <c r="J271" s="723"/>
      <c r="K271" s="723"/>
      <c r="L271" s="723"/>
      <c r="M271" s="723"/>
      <c r="N271" s="723"/>
      <c r="O271" s="723"/>
      <c r="P271" s="723"/>
      <c r="Q271" s="723"/>
      <c r="R271" s="723"/>
      <c r="S271" s="723"/>
      <c r="T271" s="723"/>
      <c r="U271" s="723"/>
      <c r="V271" s="723"/>
      <c r="W271" s="723"/>
      <c r="X271" s="723"/>
      <c r="Y271" s="723"/>
      <c r="Z271" s="723"/>
      <c r="AA271" s="723"/>
      <c r="AB271" s="723"/>
      <c r="AC271" s="723"/>
      <c r="AD271" s="723"/>
      <c r="AE271" s="723"/>
      <c r="AF271" s="723"/>
      <c r="AG271" s="723"/>
      <c r="AH271" s="723"/>
      <c r="AI271" s="723"/>
      <c r="AJ271" s="723"/>
      <c r="AK271" s="723"/>
    </row>
    <row r="272" spans="1:37">
      <c r="A272" s="723"/>
      <c r="B272" s="723"/>
      <c r="C272" s="723"/>
      <c r="D272" s="723"/>
      <c r="E272" s="723"/>
      <c r="F272" s="723"/>
      <c r="G272" s="723"/>
      <c r="H272" s="723"/>
      <c r="I272" s="723"/>
      <c r="J272" s="723"/>
      <c r="K272" s="723"/>
      <c r="L272" s="723"/>
      <c r="M272" s="723"/>
      <c r="N272" s="723"/>
      <c r="O272" s="723"/>
      <c r="P272" s="723"/>
      <c r="Q272" s="723"/>
      <c r="R272" s="723"/>
      <c r="S272" s="723"/>
      <c r="T272" s="723"/>
      <c r="U272" s="723"/>
      <c r="V272" s="723"/>
      <c r="W272" s="723"/>
      <c r="X272" s="723"/>
      <c r="Y272" s="723"/>
      <c r="Z272" s="723"/>
      <c r="AA272" s="723"/>
      <c r="AB272" s="723"/>
      <c r="AC272" s="723"/>
      <c r="AD272" s="723"/>
      <c r="AE272" s="723"/>
      <c r="AF272" s="723"/>
      <c r="AG272" s="723"/>
      <c r="AH272" s="723"/>
      <c r="AI272" s="723"/>
      <c r="AJ272" s="723"/>
      <c r="AK272" s="723"/>
    </row>
    <row r="273" spans="1:37">
      <c r="A273" s="723"/>
      <c r="B273" s="723"/>
      <c r="C273" s="723"/>
      <c r="D273" s="723"/>
      <c r="E273" s="723"/>
      <c r="F273" s="723"/>
      <c r="G273" s="723"/>
      <c r="H273" s="723"/>
      <c r="I273" s="723"/>
      <c r="J273" s="723"/>
      <c r="K273" s="723"/>
      <c r="L273" s="723"/>
      <c r="M273" s="723"/>
      <c r="N273" s="723"/>
      <c r="O273" s="723"/>
      <c r="P273" s="723"/>
      <c r="Q273" s="723"/>
      <c r="R273" s="723"/>
      <c r="S273" s="723"/>
      <c r="T273" s="723"/>
      <c r="U273" s="723"/>
      <c r="V273" s="723"/>
      <c r="W273" s="723"/>
      <c r="X273" s="723"/>
      <c r="Y273" s="723"/>
      <c r="Z273" s="723"/>
      <c r="AA273" s="723"/>
      <c r="AB273" s="723"/>
      <c r="AC273" s="723"/>
      <c r="AD273" s="723"/>
      <c r="AE273" s="723"/>
      <c r="AF273" s="723"/>
      <c r="AG273" s="723"/>
      <c r="AH273" s="723"/>
      <c r="AI273" s="723"/>
      <c r="AJ273" s="723"/>
      <c r="AK273" s="723"/>
    </row>
    <row r="274" spans="1:37">
      <c r="A274" s="723"/>
      <c r="B274" s="723"/>
      <c r="C274" s="723"/>
      <c r="D274" s="723"/>
      <c r="E274" s="723"/>
      <c r="F274" s="723"/>
      <c r="G274" s="723"/>
      <c r="H274" s="723"/>
      <c r="I274" s="723"/>
      <c r="J274" s="723"/>
      <c r="K274" s="723"/>
      <c r="L274" s="723"/>
      <c r="M274" s="723"/>
      <c r="N274" s="723"/>
      <c r="O274" s="723"/>
      <c r="P274" s="723"/>
      <c r="Q274" s="723"/>
      <c r="R274" s="723"/>
      <c r="S274" s="723"/>
      <c r="T274" s="723"/>
      <c r="U274" s="723"/>
      <c r="V274" s="723"/>
      <c r="W274" s="723"/>
      <c r="X274" s="723"/>
      <c r="Y274" s="723"/>
      <c r="Z274" s="723"/>
      <c r="AA274" s="723"/>
      <c r="AB274" s="723"/>
      <c r="AC274" s="723"/>
      <c r="AD274" s="723"/>
      <c r="AE274" s="723"/>
      <c r="AF274" s="723"/>
      <c r="AG274" s="723"/>
      <c r="AH274" s="723"/>
      <c r="AI274" s="723"/>
      <c r="AJ274" s="723"/>
      <c r="AK274" s="723"/>
    </row>
    <row r="275" spans="1:37">
      <c r="A275" s="723"/>
      <c r="B275" s="723"/>
      <c r="C275" s="723"/>
      <c r="D275" s="723"/>
      <c r="E275" s="723"/>
      <c r="F275" s="723"/>
      <c r="G275" s="723"/>
      <c r="H275" s="723"/>
      <c r="I275" s="723"/>
      <c r="J275" s="723"/>
      <c r="K275" s="723"/>
      <c r="L275" s="723"/>
      <c r="M275" s="723"/>
      <c r="N275" s="723"/>
      <c r="O275" s="723"/>
      <c r="P275" s="723"/>
      <c r="Q275" s="723"/>
      <c r="R275" s="723"/>
      <c r="S275" s="723"/>
      <c r="T275" s="723"/>
      <c r="U275" s="723"/>
      <c r="V275" s="723"/>
      <c r="W275" s="723"/>
      <c r="X275" s="723"/>
      <c r="Y275" s="723"/>
      <c r="Z275" s="723"/>
      <c r="AA275" s="723"/>
      <c r="AB275" s="723"/>
      <c r="AC275" s="723"/>
      <c r="AD275" s="723"/>
      <c r="AE275" s="723"/>
      <c r="AF275" s="723"/>
      <c r="AG275" s="723"/>
      <c r="AH275" s="723"/>
      <c r="AI275" s="723"/>
      <c r="AJ275" s="723"/>
      <c r="AK275" s="723"/>
    </row>
    <row r="276" spans="1:37">
      <c r="A276" s="723"/>
      <c r="B276" s="723"/>
      <c r="C276" s="723"/>
      <c r="D276" s="723"/>
      <c r="E276" s="723"/>
      <c r="F276" s="723"/>
      <c r="G276" s="723"/>
      <c r="H276" s="723"/>
      <c r="I276" s="723"/>
      <c r="J276" s="723"/>
      <c r="K276" s="723"/>
      <c r="L276" s="723"/>
      <c r="M276" s="723"/>
      <c r="N276" s="723"/>
      <c r="O276" s="723"/>
      <c r="P276" s="723"/>
      <c r="Q276" s="723"/>
      <c r="R276" s="723"/>
      <c r="S276" s="723"/>
      <c r="T276" s="723"/>
      <c r="U276" s="723"/>
      <c r="V276" s="723"/>
      <c r="W276" s="723"/>
      <c r="X276" s="723"/>
      <c r="Y276" s="723"/>
      <c r="Z276" s="723"/>
      <c r="AA276" s="723"/>
      <c r="AB276" s="723"/>
      <c r="AC276" s="723"/>
      <c r="AD276" s="723"/>
      <c r="AE276" s="723"/>
      <c r="AF276" s="723"/>
      <c r="AG276" s="723"/>
      <c r="AH276" s="723"/>
      <c r="AI276" s="723"/>
      <c r="AJ276" s="723"/>
      <c r="AK276" s="723"/>
    </row>
    <row r="277" spans="1:37">
      <c r="A277" s="723"/>
      <c r="B277" s="723"/>
      <c r="C277" s="723"/>
      <c r="D277" s="723"/>
      <c r="E277" s="723"/>
      <c r="F277" s="723"/>
      <c r="G277" s="723"/>
      <c r="H277" s="723"/>
      <c r="I277" s="723"/>
      <c r="J277" s="723"/>
      <c r="K277" s="723"/>
      <c r="L277" s="723"/>
      <c r="M277" s="723"/>
      <c r="N277" s="723"/>
      <c r="O277" s="723"/>
      <c r="P277" s="723"/>
      <c r="Q277" s="723"/>
      <c r="R277" s="723"/>
      <c r="S277" s="723"/>
      <c r="T277" s="723"/>
      <c r="U277" s="723"/>
      <c r="V277" s="723"/>
      <c r="W277" s="723"/>
      <c r="X277" s="723"/>
      <c r="Y277" s="723"/>
      <c r="Z277" s="723"/>
      <c r="AA277" s="723"/>
      <c r="AB277" s="723"/>
      <c r="AC277" s="723"/>
      <c r="AD277" s="723"/>
      <c r="AE277" s="723"/>
      <c r="AF277" s="723"/>
      <c r="AG277" s="723"/>
      <c r="AH277" s="723"/>
      <c r="AI277" s="723"/>
      <c r="AJ277" s="723"/>
      <c r="AK277" s="723"/>
    </row>
    <row r="278" spans="1:37">
      <c r="A278" s="723"/>
      <c r="B278" s="723"/>
      <c r="C278" s="723"/>
      <c r="D278" s="723"/>
      <c r="E278" s="723"/>
      <c r="F278" s="723"/>
      <c r="G278" s="723"/>
      <c r="H278" s="723"/>
      <c r="I278" s="723"/>
      <c r="J278" s="723"/>
      <c r="K278" s="723"/>
      <c r="L278" s="723"/>
      <c r="M278" s="723"/>
      <c r="N278" s="723"/>
      <c r="O278" s="723"/>
      <c r="P278" s="723"/>
      <c r="Q278" s="723"/>
      <c r="R278" s="723"/>
      <c r="S278" s="723"/>
      <c r="T278" s="723"/>
      <c r="U278" s="723"/>
      <c r="V278" s="723"/>
      <c r="W278" s="723"/>
      <c r="X278" s="723"/>
      <c r="Y278" s="723"/>
      <c r="Z278" s="723"/>
      <c r="AA278" s="723"/>
      <c r="AB278" s="723"/>
      <c r="AC278" s="723"/>
      <c r="AD278" s="723"/>
      <c r="AE278" s="723"/>
      <c r="AF278" s="723"/>
      <c r="AG278" s="723"/>
      <c r="AH278" s="723"/>
      <c r="AI278" s="723"/>
      <c r="AJ278" s="723"/>
      <c r="AK278" s="723"/>
    </row>
    <row r="279" spans="1:37">
      <c r="A279" s="723"/>
      <c r="B279" s="723"/>
      <c r="C279" s="723"/>
      <c r="D279" s="723"/>
      <c r="E279" s="723"/>
      <c r="F279" s="723"/>
      <c r="G279" s="723"/>
      <c r="H279" s="723"/>
      <c r="I279" s="723"/>
      <c r="J279" s="723"/>
      <c r="K279" s="723"/>
      <c r="L279" s="723"/>
      <c r="M279" s="723"/>
      <c r="N279" s="723"/>
      <c r="O279" s="723"/>
      <c r="P279" s="723"/>
      <c r="Q279" s="723"/>
      <c r="R279" s="723"/>
      <c r="S279" s="723"/>
      <c r="T279" s="723"/>
      <c r="U279" s="723"/>
      <c r="V279" s="723"/>
      <c r="W279" s="723"/>
      <c r="X279" s="723"/>
      <c r="Y279" s="723"/>
      <c r="Z279" s="723"/>
      <c r="AA279" s="723"/>
      <c r="AB279" s="723"/>
      <c r="AC279" s="723"/>
      <c r="AD279" s="723"/>
      <c r="AE279" s="723"/>
      <c r="AF279" s="723"/>
      <c r="AG279" s="723"/>
      <c r="AH279" s="723"/>
      <c r="AI279" s="723"/>
      <c r="AJ279" s="723"/>
      <c r="AK279" s="723"/>
    </row>
    <row r="280" spans="1:37">
      <c r="A280" s="723"/>
      <c r="B280" s="723"/>
      <c r="C280" s="723"/>
      <c r="D280" s="723"/>
      <c r="E280" s="723"/>
      <c r="F280" s="723"/>
      <c r="G280" s="723"/>
      <c r="H280" s="723"/>
      <c r="I280" s="723"/>
      <c r="J280" s="723"/>
      <c r="K280" s="723"/>
      <c r="L280" s="723"/>
      <c r="M280" s="723"/>
      <c r="N280" s="723"/>
      <c r="O280" s="723"/>
      <c r="P280" s="723"/>
      <c r="Q280" s="723"/>
      <c r="R280" s="723"/>
      <c r="S280" s="723"/>
      <c r="T280" s="723"/>
      <c r="U280" s="723"/>
      <c r="V280" s="723"/>
      <c r="W280" s="723"/>
      <c r="X280" s="723"/>
      <c r="Y280" s="723"/>
      <c r="Z280" s="723"/>
      <c r="AA280" s="723"/>
      <c r="AB280" s="723"/>
      <c r="AC280" s="723"/>
      <c r="AD280" s="723"/>
      <c r="AE280" s="723"/>
      <c r="AF280" s="723"/>
      <c r="AG280" s="723"/>
      <c r="AH280" s="723"/>
      <c r="AI280" s="723"/>
      <c r="AJ280" s="723"/>
      <c r="AK280" s="723"/>
    </row>
    <row r="281" spans="1:37">
      <c r="A281" s="723"/>
      <c r="B281" s="723"/>
      <c r="C281" s="723"/>
      <c r="D281" s="723"/>
      <c r="E281" s="723"/>
      <c r="F281" s="723"/>
      <c r="G281" s="723"/>
      <c r="H281" s="723"/>
      <c r="I281" s="723"/>
      <c r="J281" s="723"/>
      <c r="K281" s="723"/>
      <c r="L281" s="723"/>
      <c r="M281" s="723"/>
      <c r="N281" s="723"/>
      <c r="O281" s="723"/>
      <c r="P281" s="723"/>
      <c r="Q281" s="723"/>
      <c r="R281" s="723"/>
      <c r="S281" s="723"/>
      <c r="T281" s="723"/>
      <c r="U281" s="723"/>
      <c r="V281" s="723"/>
      <c r="W281" s="723"/>
      <c r="X281" s="723"/>
      <c r="Y281" s="723"/>
      <c r="Z281" s="723"/>
      <c r="AA281" s="723"/>
      <c r="AB281" s="723"/>
      <c r="AC281" s="723"/>
      <c r="AD281" s="723"/>
      <c r="AE281" s="723"/>
      <c r="AF281" s="723"/>
      <c r="AG281" s="723"/>
      <c r="AH281" s="723"/>
      <c r="AI281" s="723"/>
      <c r="AJ281" s="723"/>
      <c r="AK281" s="723"/>
    </row>
    <row r="282" spans="1:37">
      <c r="A282" s="723"/>
      <c r="B282" s="723"/>
      <c r="C282" s="723"/>
      <c r="D282" s="723"/>
      <c r="E282" s="723"/>
      <c r="F282" s="723"/>
      <c r="G282" s="723"/>
      <c r="H282" s="723"/>
      <c r="I282" s="723"/>
      <c r="J282" s="723"/>
      <c r="K282" s="723"/>
      <c r="L282" s="723"/>
      <c r="M282" s="723"/>
      <c r="N282" s="723"/>
      <c r="O282" s="723"/>
      <c r="P282" s="723"/>
      <c r="Q282" s="723"/>
      <c r="R282" s="723"/>
      <c r="S282" s="723"/>
      <c r="T282" s="723"/>
      <c r="U282" s="723"/>
      <c r="V282" s="723"/>
      <c r="W282" s="723"/>
      <c r="X282" s="723"/>
      <c r="Y282" s="723"/>
      <c r="Z282" s="723"/>
      <c r="AA282" s="723"/>
      <c r="AB282" s="723"/>
      <c r="AC282" s="723"/>
      <c r="AD282" s="723"/>
      <c r="AE282" s="723"/>
      <c r="AF282" s="723"/>
      <c r="AG282" s="723"/>
      <c r="AH282" s="723"/>
      <c r="AI282" s="723"/>
      <c r="AJ282" s="723"/>
      <c r="AK282" s="723"/>
    </row>
    <row r="283" spans="1:37">
      <c r="A283" s="723"/>
      <c r="B283" s="723"/>
      <c r="C283" s="723"/>
      <c r="D283" s="723"/>
      <c r="E283" s="723"/>
      <c r="F283" s="723"/>
      <c r="G283" s="723"/>
      <c r="H283" s="723"/>
      <c r="I283" s="723"/>
      <c r="J283" s="723"/>
      <c r="K283" s="723"/>
      <c r="L283" s="723"/>
      <c r="M283" s="723"/>
      <c r="N283" s="723"/>
      <c r="O283" s="723"/>
      <c r="P283" s="723"/>
      <c r="Q283" s="723"/>
      <c r="R283" s="723"/>
      <c r="S283" s="723"/>
      <c r="T283" s="723"/>
      <c r="U283" s="723"/>
      <c r="V283" s="723"/>
      <c r="W283" s="723"/>
      <c r="X283" s="723"/>
      <c r="Y283" s="723"/>
      <c r="Z283" s="723"/>
      <c r="AA283" s="723"/>
      <c r="AB283" s="723"/>
      <c r="AC283" s="723"/>
      <c r="AD283" s="723"/>
      <c r="AE283" s="723"/>
      <c r="AF283" s="723"/>
      <c r="AG283" s="723"/>
      <c r="AH283" s="723"/>
      <c r="AI283" s="723"/>
      <c r="AJ283" s="723"/>
      <c r="AK283" s="723"/>
    </row>
    <row r="284" spans="1:37">
      <c r="A284" s="723"/>
      <c r="B284" s="723"/>
      <c r="C284" s="723"/>
      <c r="D284" s="723"/>
      <c r="E284" s="723"/>
      <c r="F284" s="723"/>
      <c r="G284" s="723"/>
      <c r="H284" s="723"/>
      <c r="I284" s="723"/>
      <c r="J284" s="723"/>
      <c r="K284" s="723"/>
      <c r="L284" s="723"/>
      <c r="M284" s="723"/>
      <c r="N284" s="723"/>
      <c r="O284" s="723"/>
      <c r="P284" s="723"/>
      <c r="Q284" s="723"/>
      <c r="R284" s="723"/>
      <c r="S284" s="723"/>
      <c r="T284" s="723"/>
      <c r="U284" s="723"/>
      <c r="V284" s="723"/>
      <c r="W284" s="723"/>
      <c r="X284" s="723"/>
      <c r="Y284" s="723"/>
      <c r="Z284" s="723"/>
      <c r="AA284" s="723"/>
      <c r="AB284" s="723"/>
      <c r="AC284" s="723"/>
      <c r="AD284" s="723"/>
      <c r="AE284" s="723"/>
      <c r="AF284" s="723"/>
      <c r="AG284" s="723"/>
      <c r="AH284" s="723"/>
      <c r="AI284" s="723"/>
      <c r="AJ284" s="723"/>
      <c r="AK284" s="723"/>
    </row>
    <row r="285" spans="1:37">
      <c r="A285" s="723"/>
      <c r="B285" s="723"/>
      <c r="C285" s="723"/>
      <c r="D285" s="723"/>
      <c r="E285" s="723"/>
      <c r="F285" s="723"/>
      <c r="G285" s="723"/>
      <c r="H285" s="723"/>
      <c r="I285" s="723"/>
      <c r="J285" s="723"/>
      <c r="K285" s="723"/>
      <c r="L285" s="723"/>
      <c r="M285" s="723"/>
      <c r="N285" s="723"/>
      <c r="O285" s="723"/>
      <c r="P285" s="723"/>
      <c r="Q285" s="723"/>
      <c r="R285" s="723"/>
      <c r="S285" s="723"/>
      <c r="T285" s="723"/>
      <c r="U285" s="723"/>
      <c r="V285" s="723"/>
      <c r="W285" s="723"/>
      <c r="X285" s="723"/>
      <c r="Y285" s="723"/>
      <c r="Z285" s="723"/>
      <c r="AA285" s="723"/>
      <c r="AB285" s="723"/>
      <c r="AC285" s="723"/>
      <c r="AD285" s="723"/>
      <c r="AE285" s="723"/>
      <c r="AF285" s="723"/>
      <c r="AG285" s="723"/>
      <c r="AH285" s="723"/>
      <c r="AI285" s="723"/>
      <c r="AJ285" s="723"/>
      <c r="AK285" s="723"/>
    </row>
    <row r="286" spans="1:37">
      <c r="A286" s="723"/>
      <c r="B286" s="723"/>
      <c r="C286" s="723"/>
      <c r="D286" s="723"/>
      <c r="E286" s="723"/>
      <c r="F286" s="723"/>
      <c r="G286" s="723"/>
      <c r="H286" s="723"/>
      <c r="I286" s="723"/>
      <c r="J286" s="723"/>
      <c r="K286" s="723"/>
      <c r="L286" s="723"/>
      <c r="M286" s="723"/>
      <c r="N286" s="723"/>
      <c r="O286" s="723"/>
      <c r="P286" s="723"/>
      <c r="Q286" s="723"/>
      <c r="R286" s="723"/>
      <c r="S286" s="723"/>
      <c r="T286" s="723"/>
      <c r="U286" s="723"/>
      <c r="V286" s="723"/>
      <c r="W286" s="723"/>
      <c r="X286" s="723"/>
      <c r="Y286" s="723"/>
      <c r="Z286" s="723"/>
      <c r="AA286" s="723"/>
      <c r="AB286" s="723"/>
      <c r="AC286" s="723"/>
      <c r="AD286" s="723"/>
      <c r="AE286" s="723"/>
      <c r="AF286" s="723"/>
      <c r="AG286" s="723"/>
      <c r="AH286" s="723"/>
      <c r="AI286" s="723"/>
      <c r="AJ286" s="723"/>
      <c r="AK286" s="723"/>
    </row>
    <row r="287" spans="1:37">
      <c r="A287" s="723"/>
      <c r="B287" s="723"/>
      <c r="C287" s="723"/>
      <c r="D287" s="723"/>
      <c r="E287" s="723"/>
      <c r="F287" s="723"/>
      <c r="G287" s="723"/>
      <c r="H287" s="723"/>
      <c r="I287" s="723"/>
      <c r="J287" s="723"/>
      <c r="K287" s="723"/>
      <c r="L287" s="723"/>
      <c r="M287" s="723"/>
      <c r="N287" s="723"/>
      <c r="O287" s="723"/>
      <c r="P287" s="723"/>
      <c r="Q287" s="723"/>
      <c r="R287" s="723"/>
      <c r="S287" s="723"/>
      <c r="T287" s="723"/>
      <c r="U287" s="723"/>
      <c r="V287" s="723"/>
      <c r="W287" s="723"/>
      <c r="X287" s="723"/>
      <c r="Y287" s="723"/>
      <c r="Z287" s="723"/>
      <c r="AA287" s="723"/>
      <c r="AB287" s="723"/>
      <c r="AC287" s="723"/>
      <c r="AD287" s="723"/>
      <c r="AE287" s="723"/>
      <c r="AF287" s="723"/>
      <c r="AG287" s="723"/>
      <c r="AH287" s="723"/>
      <c r="AI287" s="723"/>
      <c r="AJ287" s="723"/>
      <c r="AK287" s="723"/>
    </row>
    <row r="288" spans="1:37">
      <c r="A288" s="723"/>
      <c r="B288" s="723"/>
      <c r="C288" s="723"/>
      <c r="D288" s="723"/>
      <c r="E288" s="723"/>
      <c r="F288" s="723"/>
      <c r="G288" s="723"/>
      <c r="H288" s="723"/>
      <c r="I288" s="723"/>
      <c r="J288" s="723"/>
      <c r="K288" s="723"/>
      <c r="L288" s="723"/>
      <c r="M288" s="723"/>
      <c r="N288" s="723"/>
      <c r="O288" s="723"/>
      <c r="P288" s="723"/>
      <c r="Q288" s="723"/>
      <c r="R288" s="723"/>
      <c r="S288" s="723"/>
      <c r="T288" s="723"/>
      <c r="U288" s="723"/>
      <c r="V288" s="723"/>
      <c r="W288" s="723"/>
      <c r="X288" s="723"/>
      <c r="Y288" s="723"/>
      <c r="Z288" s="723"/>
      <c r="AA288" s="723"/>
      <c r="AB288" s="723"/>
      <c r="AC288" s="723"/>
      <c r="AD288" s="723"/>
      <c r="AE288" s="723"/>
      <c r="AF288" s="723"/>
      <c r="AG288" s="723"/>
      <c r="AH288" s="723"/>
      <c r="AI288" s="723"/>
      <c r="AJ288" s="723"/>
      <c r="AK288" s="723"/>
    </row>
    <row r="289" spans="1:37">
      <c r="A289" s="723"/>
      <c r="B289" s="723"/>
      <c r="C289" s="723"/>
      <c r="D289" s="723"/>
      <c r="E289" s="723"/>
      <c r="F289" s="723"/>
      <c r="G289" s="723"/>
      <c r="H289" s="723"/>
      <c r="I289" s="723"/>
      <c r="J289" s="723"/>
      <c r="K289" s="723"/>
      <c r="L289" s="723"/>
      <c r="M289" s="723"/>
      <c r="N289" s="723"/>
      <c r="O289" s="723"/>
      <c r="P289" s="723"/>
      <c r="Q289" s="723"/>
      <c r="R289" s="723"/>
      <c r="S289" s="723"/>
      <c r="T289" s="723"/>
      <c r="U289" s="723"/>
      <c r="V289" s="723"/>
      <c r="W289" s="723"/>
      <c r="X289" s="723"/>
      <c r="Y289" s="723"/>
      <c r="Z289" s="723"/>
      <c r="AA289" s="723"/>
      <c r="AB289" s="723"/>
      <c r="AC289" s="723"/>
      <c r="AD289" s="723"/>
      <c r="AE289" s="723"/>
      <c r="AF289" s="723"/>
      <c r="AG289" s="723"/>
      <c r="AH289" s="723"/>
      <c r="AI289" s="723"/>
      <c r="AJ289" s="723"/>
      <c r="AK289" s="723"/>
    </row>
    <row r="290" spans="1:37">
      <c r="A290" s="723"/>
      <c r="B290" s="723"/>
      <c r="C290" s="723"/>
      <c r="D290" s="723"/>
      <c r="E290" s="723"/>
      <c r="F290" s="723"/>
      <c r="G290" s="723"/>
      <c r="H290" s="723"/>
      <c r="I290" s="723"/>
      <c r="J290" s="723"/>
      <c r="K290" s="723"/>
      <c r="L290" s="723"/>
      <c r="M290" s="723"/>
      <c r="N290" s="723"/>
      <c r="O290" s="723"/>
      <c r="P290" s="723"/>
      <c r="Q290" s="723"/>
      <c r="R290" s="723"/>
      <c r="S290" s="723"/>
      <c r="T290" s="723"/>
      <c r="U290" s="723"/>
      <c r="V290" s="723"/>
      <c r="W290" s="723"/>
      <c r="X290" s="723"/>
      <c r="Y290" s="723"/>
      <c r="Z290" s="723"/>
      <c r="AA290" s="723"/>
      <c r="AB290" s="723"/>
      <c r="AC290" s="723"/>
      <c r="AD290" s="723"/>
      <c r="AE290" s="723"/>
      <c r="AF290" s="723"/>
      <c r="AG290" s="723"/>
      <c r="AH290" s="723"/>
      <c r="AI290" s="723"/>
      <c r="AJ290" s="723"/>
      <c r="AK290" s="723"/>
    </row>
    <row r="291" spans="1:37">
      <c r="A291" s="723"/>
      <c r="B291" s="723"/>
      <c r="C291" s="723"/>
      <c r="D291" s="723"/>
      <c r="E291" s="723"/>
      <c r="F291" s="723"/>
      <c r="G291" s="723"/>
      <c r="H291" s="723"/>
      <c r="I291" s="723"/>
      <c r="J291" s="723"/>
      <c r="K291" s="723"/>
      <c r="L291" s="723"/>
      <c r="M291" s="723"/>
      <c r="N291" s="723"/>
      <c r="O291" s="723"/>
      <c r="P291" s="723"/>
      <c r="Q291" s="723"/>
      <c r="R291" s="723"/>
      <c r="S291" s="723"/>
      <c r="T291" s="723"/>
      <c r="U291" s="723"/>
      <c r="V291" s="723"/>
      <c r="W291" s="723"/>
      <c r="X291" s="723"/>
      <c r="Y291" s="723"/>
      <c r="Z291" s="723"/>
      <c r="AA291" s="723"/>
      <c r="AB291" s="723"/>
      <c r="AC291" s="723"/>
      <c r="AD291" s="723"/>
      <c r="AE291" s="723"/>
      <c r="AF291" s="723"/>
      <c r="AG291" s="723"/>
      <c r="AH291" s="723"/>
      <c r="AI291" s="723"/>
      <c r="AJ291" s="723"/>
      <c r="AK291" s="723"/>
    </row>
    <row r="292" spans="1:37">
      <c r="A292" s="723"/>
      <c r="B292" s="723"/>
      <c r="C292" s="723"/>
      <c r="D292" s="723"/>
      <c r="E292" s="723"/>
      <c r="F292" s="723"/>
      <c r="G292" s="723"/>
      <c r="H292" s="723"/>
      <c r="I292" s="723"/>
      <c r="J292" s="723"/>
      <c r="K292" s="723"/>
      <c r="L292" s="723"/>
      <c r="M292" s="723"/>
      <c r="N292" s="723"/>
      <c r="O292" s="723"/>
      <c r="P292" s="723"/>
      <c r="Q292" s="723"/>
      <c r="R292" s="723"/>
      <c r="S292" s="723"/>
      <c r="T292" s="723"/>
      <c r="U292" s="723"/>
      <c r="V292" s="723"/>
      <c r="W292" s="723"/>
      <c r="X292" s="723"/>
      <c r="Y292" s="723"/>
      <c r="Z292" s="723"/>
      <c r="AA292" s="723"/>
      <c r="AB292" s="723"/>
      <c r="AC292" s="723"/>
      <c r="AD292" s="723"/>
      <c r="AE292" s="723"/>
      <c r="AF292" s="723"/>
      <c r="AG292" s="723"/>
      <c r="AH292" s="723"/>
      <c r="AI292" s="723"/>
      <c r="AJ292" s="723"/>
      <c r="AK292" s="723"/>
    </row>
    <row r="293" spans="1:37">
      <c r="A293" s="723"/>
      <c r="B293" s="723"/>
      <c r="C293" s="723"/>
      <c r="D293" s="723"/>
      <c r="E293" s="723"/>
      <c r="F293" s="723"/>
      <c r="G293" s="723"/>
      <c r="H293" s="723"/>
      <c r="I293" s="723"/>
      <c r="J293" s="723"/>
      <c r="K293" s="723"/>
      <c r="L293" s="723"/>
      <c r="M293" s="723"/>
      <c r="N293" s="723"/>
      <c r="O293" s="723"/>
      <c r="P293" s="723"/>
      <c r="Q293" s="723"/>
      <c r="R293" s="723"/>
      <c r="S293" s="723"/>
      <c r="T293" s="723"/>
      <c r="U293" s="723"/>
      <c r="V293" s="723"/>
      <c r="W293" s="723"/>
      <c r="X293" s="723"/>
      <c r="Y293" s="723"/>
      <c r="Z293" s="723"/>
      <c r="AA293" s="723"/>
      <c r="AB293" s="723"/>
      <c r="AC293" s="723"/>
      <c r="AD293" s="723"/>
      <c r="AE293" s="723"/>
      <c r="AF293" s="723"/>
      <c r="AG293" s="723"/>
      <c r="AH293" s="723"/>
      <c r="AI293" s="723"/>
      <c r="AJ293" s="723"/>
      <c r="AK293" s="723"/>
    </row>
    <row r="294" spans="1:37">
      <c r="A294" s="723"/>
      <c r="B294" s="723"/>
      <c r="C294" s="723"/>
      <c r="D294" s="723"/>
      <c r="E294" s="723"/>
      <c r="F294" s="723"/>
      <c r="G294" s="723"/>
      <c r="H294" s="723"/>
      <c r="I294" s="723"/>
      <c r="J294" s="723"/>
      <c r="K294" s="723"/>
      <c r="L294" s="723"/>
      <c r="M294" s="723"/>
      <c r="N294" s="723"/>
      <c r="O294" s="723"/>
      <c r="P294" s="723"/>
      <c r="Q294" s="723"/>
      <c r="R294" s="723"/>
      <c r="S294" s="723"/>
      <c r="T294" s="723"/>
      <c r="U294" s="723"/>
      <c r="V294" s="723"/>
      <c r="W294" s="723"/>
      <c r="X294" s="723"/>
      <c r="Y294" s="723"/>
      <c r="Z294" s="723"/>
      <c r="AA294" s="723"/>
      <c r="AB294" s="723"/>
      <c r="AC294" s="723"/>
      <c r="AD294" s="723"/>
      <c r="AE294" s="723"/>
      <c r="AF294" s="723"/>
      <c r="AG294" s="723"/>
      <c r="AH294" s="723"/>
      <c r="AI294" s="723"/>
      <c r="AJ294" s="723"/>
      <c r="AK294" s="723"/>
    </row>
    <row r="295" spans="1:37">
      <c r="A295" s="723"/>
      <c r="B295" s="723"/>
      <c r="C295" s="723"/>
      <c r="D295" s="723"/>
      <c r="E295" s="723"/>
      <c r="F295" s="723"/>
      <c r="G295" s="723"/>
      <c r="H295" s="723"/>
      <c r="I295" s="723"/>
      <c r="J295" s="723"/>
      <c r="K295" s="723"/>
      <c r="L295" s="723"/>
      <c r="M295" s="723"/>
      <c r="N295" s="723"/>
      <c r="O295" s="723"/>
      <c r="P295" s="723"/>
      <c r="Q295" s="723"/>
      <c r="R295" s="723"/>
      <c r="S295" s="723"/>
      <c r="T295" s="723"/>
      <c r="U295" s="723"/>
      <c r="V295" s="723"/>
      <c r="W295" s="723"/>
      <c r="X295" s="723"/>
      <c r="Y295" s="723"/>
      <c r="Z295" s="723"/>
      <c r="AA295" s="723"/>
      <c r="AB295" s="723"/>
      <c r="AC295" s="723"/>
      <c r="AD295" s="723"/>
      <c r="AE295" s="723"/>
      <c r="AF295" s="723"/>
      <c r="AG295" s="723"/>
      <c r="AH295" s="723"/>
      <c r="AI295" s="723"/>
      <c r="AJ295" s="723"/>
      <c r="AK295" s="723"/>
    </row>
    <row r="296" spans="1:37">
      <c r="A296" s="723"/>
      <c r="B296" s="723"/>
      <c r="C296" s="723"/>
      <c r="D296" s="723"/>
      <c r="E296" s="723"/>
      <c r="F296" s="723"/>
      <c r="G296" s="723"/>
      <c r="H296" s="723"/>
      <c r="I296" s="723"/>
      <c r="J296" s="723"/>
      <c r="K296" s="723"/>
      <c r="L296" s="723"/>
      <c r="M296" s="723"/>
      <c r="N296" s="723"/>
      <c r="O296" s="723"/>
      <c r="P296" s="723"/>
      <c r="Q296" s="723"/>
      <c r="R296" s="723"/>
      <c r="S296" s="723"/>
      <c r="T296" s="723"/>
      <c r="U296" s="723"/>
      <c r="V296" s="723"/>
      <c r="W296" s="723"/>
      <c r="X296" s="723"/>
      <c r="Y296" s="723"/>
      <c r="Z296" s="723"/>
      <c r="AA296" s="723"/>
      <c r="AB296" s="723"/>
      <c r="AC296" s="723"/>
      <c r="AD296" s="723"/>
      <c r="AE296" s="723"/>
      <c r="AF296" s="723"/>
      <c r="AG296" s="723"/>
      <c r="AH296" s="723"/>
      <c r="AI296" s="723"/>
      <c r="AJ296" s="723"/>
      <c r="AK296" s="723"/>
    </row>
  </sheetData>
  <sheetProtection password="8CE3" sheet="1" objects="1" scenarios="1"/>
  <conditionalFormatting sqref="A10:AF11 B4:AF5 AC6:AF6 B7:AF8 A4:AB59">
    <cfRule type="cellIs" priority="2" stopIfTrue="1" operator="equal">
      <formula>0</formula>
    </cfRule>
  </conditionalFormatting>
  <conditionalFormatting sqref="A12:AF57">
    <cfRule type="cellIs" dxfId="411" priority="3" stopIfTrue="1" operator="between">
      <formula>0.9</formula>
      <formula>-0.9</formula>
    </cfRule>
  </conditionalFormatting>
  <conditionalFormatting sqref="B58">
    <cfRule type="cellIs" dxfId="410" priority="1" stopIfTrue="1" operator="between">
      <formula>0.9</formula>
      <formula>-0.9</formula>
    </cfRule>
  </conditionalFormatting>
  <pageMargins left="0.31496062992125984" right="0.31496062992125984" top="0.74803149606299213" bottom="0.74803149606299213" header="0.31496062992125984" footer="0.31496062992125984"/>
  <pageSetup scale="71" orientation="landscape" r:id="rId1"/>
  <headerFooter>
    <oddFooter>&amp;LPrepared by: Drs. Agustinus Agus Purwanto, SE MM CHA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99"/>
  </sheetPr>
  <dimension ref="A1:XFC165"/>
  <sheetViews>
    <sheetView showGridLines="0" zoomScaleNormal="100" workbookViewId="0"/>
  </sheetViews>
  <sheetFormatPr defaultColWidth="9.1640625" defaultRowHeight="10.15" customHeight="1"/>
  <cols>
    <col min="1" max="1" width="3.5" customWidth="1"/>
    <col min="2" max="2" width="6.33203125" customWidth="1"/>
    <col min="3" max="3" width="10.5" customWidth="1"/>
    <col min="4" max="4" width="12" customWidth="1"/>
    <col min="5" max="5" width="3.83203125" customWidth="1"/>
    <col min="6" max="6" width="6.6640625" customWidth="1"/>
    <col min="7" max="16" width="11.83203125" customWidth="1"/>
    <col min="17" max="17" width="1.83203125" customWidth="1"/>
    <col min="18" max="27" width="11.83203125" customWidth="1"/>
    <col min="28" max="28" width="1.83203125" customWidth="1"/>
    <col min="29" max="38" width="13.83203125" customWidth="1"/>
    <col min="39" max="39" width="1.83203125" customWidth="1"/>
  </cols>
  <sheetData>
    <row r="1" spans="1:16383" s="871" customFormat="1" ht="39" customHeight="1"/>
    <row r="2" spans="1:16383" s="872" customFormat="1" ht="30" customHeight="1">
      <c r="C2" s="873"/>
      <c r="D2" s="874"/>
      <c r="E2" s="874"/>
      <c r="F2" s="874"/>
      <c r="G2" s="874"/>
      <c r="H2" s="874"/>
    </row>
    <row r="3" spans="1:16383" s="875" customFormat="1" ht="45" customHeight="1">
      <c r="C3" s="857"/>
      <c r="D3" s="876"/>
      <c r="E3" s="876"/>
      <c r="F3" s="876"/>
      <c r="G3" s="876"/>
      <c r="H3" s="876"/>
      <c r="J3" s="875" t="s">
        <v>558</v>
      </c>
    </row>
    <row r="4" spans="1:16383" ht="15" customHeight="1">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c r="AOI4" s="9"/>
      <c r="AOJ4" s="9"/>
      <c r="AOK4" s="9"/>
      <c r="AOL4" s="9"/>
      <c r="AOM4" s="9"/>
      <c r="AON4" s="9"/>
      <c r="AOO4" s="9"/>
      <c r="AOP4" s="9"/>
      <c r="AOQ4" s="9"/>
      <c r="AOR4" s="9"/>
      <c r="AOS4" s="9"/>
      <c r="AOT4" s="9"/>
      <c r="AOU4" s="9"/>
      <c r="AOV4" s="9"/>
      <c r="AOW4" s="9"/>
      <c r="AOX4" s="9"/>
      <c r="AOY4" s="9"/>
      <c r="AOZ4" s="9"/>
      <c r="APA4" s="9"/>
      <c r="APB4" s="9"/>
      <c r="APC4" s="9"/>
      <c r="APD4" s="9"/>
      <c r="APE4" s="9"/>
      <c r="APF4" s="9"/>
      <c r="APG4" s="9"/>
      <c r="APH4" s="9"/>
      <c r="API4" s="9"/>
      <c r="APJ4" s="9"/>
      <c r="APK4" s="9"/>
      <c r="APL4" s="9"/>
      <c r="APM4" s="9"/>
      <c r="APN4" s="9"/>
      <c r="APO4" s="9"/>
      <c r="APP4" s="9"/>
      <c r="APQ4" s="9"/>
      <c r="APR4" s="9"/>
      <c r="APS4" s="9"/>
      <c r="APT4" s="9"/>
      <c r="APU4" s="9"/>
      <c r="APV4" s="9"/>
      <c r="APW4" s="9"/>
      <c r="APX4" s="9"/>
      <c r="APY4" s="9"/>
      <c r="APZ4" s="9"/>
      <c r="AQA4" s="9"/>
      <c r="AQB4" s="9"/>
      <c r="AQC4" s="9"/>
      <c r="AQD4" s="9"/>
      <c r="AQE4" s="9"/>
      <c r="AQF4" s="9"/>
      <c r="AQG4" s="9"/>
      <c r="AQH4" s="9"/>
      <c r="AQI4" s="9"/>
      <c r="AQJ4" s="9"/>
      <c r="AQK4" s="9"/>
      <c r="AQL4" s="9"/>
      <c r="AQM4" s="9"/>
      <c r="AQN4" s="9"/>
      <c r="AQO4" s="9"/>
      <c r="AQP4" s="9"/>
      <c r="AQQ4" s="9"/>
      <c r="AQR4" s="9"/>
      <c r="AQS4" s="9"/>
      <c r="AQT4" s="9"/>
      <c r="AQU4" s="9"/>
      <c r="AQV4" s="9"/>
      <c r="AQW4" s="9"/>
      <c r="AQX4" s="9"/>
      <c r="AQY4" s="9"/>
      <c r="AQZ4" s="9"/>
      <c r="ARA4" s="9"/>
      <c r="ARB4" s="9"/>
      <c r="ARC4" s="9"/>
      <c r="ARD4" s="9"/>
      <c r="ARE4" s="9"/>
      <c r="ARF4" s="9"/>
      <c r="ARG4" s="9"/>
      <c r="ARH4" s="9"/>
      <c r="ARI4" s="9"/>
      <c r="ARJ4" s="9"/>
      <c r="ARK4" s="9"/>
      <c r="ARL4" s="9"/>
      <c r="ARM4" s="9"/>
      <c r="ARN4" s="9"/>
      <c r="ARO4" s="9"/>
      <c r="ARP4" s="9"/>
      <c r="ARQ4" s="9"/>
      <c r="ARR4" s="9"/>
      <c r="ARS4" s="9"/>
      <c r="ART4" s="9"/>
      <c r="ARU4" s="9"/>
      <c r="ARV4" s="9"/>
      <c r="ARW4" s="9"/>
      <c r="ARX4" s="9"/>
      <c r="ARY4" s="9"/>
      <c r="ARZ4" s="9"/>
      <c r="ASA4" s="9"/>
      <c r="ASB4" s="9"/>
      <c r="ASC4" s="9"/>
      <c r="ASD4" s="9"/>
      <c r="ASE4" s="9"/>
      <c r="ASF4" s="9"/>
      <c r="ASG4" s="9"/>
      <c r="ASH4" s="9"/>
      <c r="ASI4" s="9"/>
      <c r="ASJ4" s="9"/>
      <c r="ASK4" s="9"/>
      <c r="ASL4" s="9"/>
      <c r="ASM4" s="9"/>
      <c r="ASN4" s="9"/>
      <c r="ASO4" s="9"/>
      <c r="ASP4" s="9"/>
      <c r="ASQ4" s="9"/>
      <c r="ASR4" s="9"/>
      <c r="ASS4" s="9"/>
      <c r="AST4" s="9"/>
      <c r="ASU4" s="9"/>
      <c r="ASV4" s="9"/>
      <c r="ASW4" s="9"/>
      <c r="ASX4" s="9"/>
      <c r="ASY4" s="9"/>
      <c r="ASZ4" s="9"/>
      <c r="ATA4" s="9"/>
      <c r="ATB4" s="9"/>
      <c r="ATC4" s="9"/>
      <c r="ATD4" s="9"/>
      <c r="ATE4" s="9"/>
      <c r="ATF4" s="9"/>
      <c r="ATG4" s="9"/>
      <c r="ATH4" s="9"/>
      <c r="ATI4" s="9"/>
      <c r="ATJ4" s="9"/>
      <c r="ATK4" s="9"/>
      <c r="ATL4" s="9"/>
      <c r="ATM4" s="9"/>
      <c r="ATN4" s="9"/>
      <c r="ATO4" s="9"/>
      <c r="ATP4" s="9"/>
      <c r="ATQ4" s="9"/>
      <c r="ATR4" s="9"/>
      <c r="ATS4" s="9"/>
      <c r="ATT4" s="9"/>
      <c r="ATU4" s="9"/>
      <c r="ATV4" s="9"/>
      <c r="ATW4" s="9"/>
      <c r="ATX4" s="9"/>
      <c r="ATY4" s="9"/>
      <c r="ATZ4" s="9"/>
      <c r="AUA4" s="9"/>
      <c r="AUB4" s="9"/>
      <c r="AUC4" s="9"/>
      <c r="AUD4" s="9"/>
      <c r="AUE4" s="9"/>
      <c r="AUF4" s="9"/>
      <c r="AUG4" s="9"/>
      <c r="AUH4" s="9"/>
      <c r="AUI4" s="9"/>
      <c r="AUJ4" s="9"/>
      <c r="AUK4" s="9"/>
      <c r="AUL4" s="9"/>
      <c r="AUM4" s="9"/>
      <c r="AUN4" s="9"/>
      <c r="AUO4" s="9"/>
      <c r="AUP4" s="9"/>
      <c r="AUQ4" s="9"/>
      <c r="AUR4" s="9"/>
      <c r="AUS4" s="9"/>
      <c r="AUT4" s="9"/>
      <c r="AUU4" s="9"/>
      <c r="AUV4" s="9"/>
      <c r="AUW4" s="9"/>
      <c r="AUX4" s="9"/>
      <c r="AUY4" s="9"/>
      <c r="AUZ4" s="9"/>
      <c r="AVA4" s="9"/>
      <c r="AVB4" s="9"/>
      <c r="AVC4" s="9"/>
      <c r="AVD4" s="9"/>
      <c r="AVE4" s="9"/>
      <c r="AVF4" s="9"/>
      <c r="AVG4" s="9"/>
      <c r="AVH4" s="9"/>
      <c r="AVI4" s="9"/>
      <c r="AVJ4" s="9"/>
      <c r="AVK4" s="9"/>
      <c r="AVL4" s="9"/>
      <c r="AVM4" s="9"/>
      <c r="AVN4" s="9"/>
      <c r="AVO4" s="9"/>
      <c r="AVP4" s="9"/>
      <c r="AVQ4" s="9"/>
      <c r="AVR4" s="9"/>
      <c r="AVS4" s="9"/>
      <c r="AVT4" s="9"/>
      <c r="AVU4" s="9"/>
      <c r="AVV4" s="9"/>
      <c r="AVW4" s="9"/>
      <c r="AVX4" s="9"/>
      <c r="AVY4" s="9"/>
      <c r="AVZ4" s="9"/>
      <c r="AWA4" s="9"/>
      <c r="AWB4" s="9"/>
      <c r="AWC4" s="9"/>
      <c r="AWD4" s="9"/>
      <c r="AWE4" s="9"/>
      <c r="AWF4" s="9"/>
      <c r="AWG4" s="9"/>
      <c r="AWH4" s="9"/>
      <c r="AWI4" s="9"/>
      <c r="AWJ4" s="9"/>
      <c r="AWK4" s="9"/>
      <c r="AWL4" s="9"/>
      <c r="AWM4" s="9"/>
      <c r="AWN4" s="9"/>
      <c r="AWO4" s="9"/>
      <c r="AWP4" s="9"/>
      <c r="AWQ4" s="9"/>
      <c r="AWR4" s="9"/>
      <c r="AWS4" s="9"/>
      <c r="AWT4" s="9"/>
      <c r="AWU4" s="9"/>
      <c r="AWV4" s="9"/>
      <c r="AWW4" s="9"/>
      <c r="AWX4" s="9"/>
      <c r="AWY4" s="9"/>
      <c r="AWZ4" s="9"/>
      <c r="AXA4" s="9"/>
      <c r="AXB4" s="9"/>
      <c r="AXC4" s="9"/>
      <c r="AXD4" s="9"/>
      <c r="AXE4" s="9"/>
      <c r="AXF4" s="9"/>
      <c r="AXG4" s="9"/>
      <c r="AXH4" s="9"/>
      <c r="AXI4" s="9"/>
      <c r="AXJ4" s="9"/>
      <c r="AXK4" s="9"/>
      <c r="AXL4" s="9"/>
      <c r="AXM4" s="9"/>
      <c r="AXN4" s="9"/>
      <c r="AXO4" s="9"/>
      <c r="AXP4" s="9"/>
      <c r="AXQ4" s="9"/>
      <c r="AXR4" s="9"/>
      <c r="AXS4" s="9"/>
      <c r="AXT4" s="9"/>
      <c r="AXU4" s="9"/>
      <c r="AXV4" s="9"/>
      <c r="AXW4" s="9"/>
      <c r="AXX4" s="9"/>
      <c r="AXY4" s="9"/>
      <c r="AXZ4" s="9"/>
      <c r="AYA4" s="9"/>
      <c r="AYB4" s="9"/>
      <c r="AYC4" s="9"/>
      <c r="AYD4" s="9"/>
      <c r="AYE4" s="9"/>
      <c r="AYF4" s="9"/>
      <c r="AYG4" s="9"/>
      <c r="AYH4" s="9"/>
      <c r="AYI4" s="9"/>
      <c r="AYJ4" s="9"/>
      <c r="AYK4" s="9"/>
      <c r="AYL4" s="9"/>
      <c r="AYM4" s="9"/>
      <c r="AYN4" s="9"/>
      <c r="AYO4" s="9"/>
      <c r="AYP4" s="9"/>
      <c r="AYQ4" s="9"/>
      <c r="AYR4" s="9"/>
      <c r="AYS4" s="9"/>
      <c r="AYT4" s="9"/>
      <c r="AYU4" s="9"/>
      <c r="AYV4" s="9"/>
      <c r="AYW4" s="9"/>
      <c r="AYX4" s="9"/>
      <c r="AYY4" s="9"/>
      <c r="AYZ4" s="9"/>
      <c r="AZA4" s="9"/>
      <c r="AZB4" s="9"/>
      <c r="AZC4" s="9"/>
      <c r="AZD4" s="9"/>
      <c r="AZE4" s="9"/>
      <c r="AZF4" s="9"/>
      <c r="AZG4" s="9"/>
      <c r="AZH4" s="9"/>
      <c r="AZI4" s="9"/>
      <c r="AZJ4" s="9"/>
      <c r="AZK4" s="9"/>
      <c r="AZL4" s="9"/>
      <c r="AZM4" s="9"/>
      <c r="AZN4" s="9"/>
      <c r="AZO4" s="9"/>
      <c r="AZP4" s="9"/>
      <c r="AZQ4" s="9"/>
      <c r="AZR4" s="9"/>
      <c r="AZS4" s="9"/>
      <c r="AZT4" s="9"/>
      <c r="AZU4" s="9"/>
      <c r="AZV4" s="9"/>
      <c r="AZW4" s="9"/>
      <c r="AZX4" s="9"/>
      <c r="AZY4" s="9"/>
      <c r="AZZ4" s="9"/>
      <c r="BAA4" s="9"/>
      <c r="BAB4" s="9"/>
      <c r="BAC4" s="9"/>
      <c r="BAD4" s="9"/>
      <c r="BAE4" s="9"/>
      <c r="BAF4" s="9"/>
      <c r="BAG4" s="9"/>
      <c r="BAH4" s="9"/>
      <c r="BAI4" s="9"/>
      <c r="BAJ4" s="9"/>
      <c r="BAK4" s="9"/>
      <c r="BAL4" s="9"/>
      <c r="BAM4" s="9"/>
      <c r="BAN4" s="9"/>
      <c r="BAO4" s="9"/>
      <c r="BAP4" s="9"/>
      <c r="BAQ4" s="9"/>
      <c r="BAR4" s="9"/>
      <c r="BAS4" s="9"/>
      <c r="BAT4" s="9"/>
      <c r="BAU4" s="9"/>
      <c r="BAV4" s="9"/>
      <c r="BAW4" s="9"/>
      <c r="BAX4" s="9"/>
      <c r="BAY4" s="9"/>
      <c r="BAZ4" s="9"/>
      <c r="BBA4" s="9"/>
      <c r="BBB4" s="9"/>
      <c r="BBC4" s="9"/>
      <c r="BBD4" s="9"/>
      <c r="BBE4" s="9"/>
      <c r="BBF4" s="9"/>
      <c r="BBG4" s="9"/>
      <c r="BBH4" s="9"/>
      <c r="BBI4" s="9"/>
      <c r="BBJ4" s="9"/>
      <c r="BBK4" s="9"/>
      <c r="BBL4" s="9"/>
      <c r="BBM4" s="9"/>
      <c r="BBN4" s="9"/>
      <c r="BBO4" s="9"/>
      <c r="BBP4" s="9"/>
      <c r="BBQ4" s="9"/>
      <c r="BBR4" s="9"/>
      <c r="BBS4" s="9"/>
      <c r="BBT4" s="9"/>
      <c r="BBU4" s="9"/>
      <c r="BBV4" s="9"/>
      <c r="BBW4" s="9"/>
      <c r="BBX4" s="9"/>
      <c r="BBY4" s="9"/>
      <c r="BBZ4" s="9"/>
      <c r="BCA4" s="9"/>
      <c r="BCB4" s="9"/>
      <c r="BCC4" s="9"/>
      <c r="BCD4" s="9"/>
      <c r="BCE4" s="9"/>
      <c r="BCF4" s="9"/>
      <c r="BCG4" s="9"/>
      <c r="BCH4" s="9"/>
      <c r="BCI4" s="9"/>
      <c r="BCJ4" s="9"/>
      <c r="BCK4" s="9"/>
      <c r="BCL4" s="9"/>
      <c r="BCM4" s="9"/>
      <c r="BCN4" s="9"/>
      <c r="BCO4" s="9"/>
      <c r="BCP4" s="9"/>
      <c r="BCQ4" s="9"/>
      <c r="BCR4" s="9"/>
      <c r="BCS4" s="9"/>
      <c r="BCT4" s="9"/>
      <c r="BCU4" s="9"/>
      <c r="BCV4" s="9"/>
      <c r="BCW4" s="9"/>
      <c r="BCX4" s="9"/>
      <c r="BCY4" s="9"/>
      <c r="BCZ4" s="9"/>
      <c r="BDA4" s="9"/>
      <c r="BDB4" s="9"/>
      <c r="BDC4" s="9"/>
      <c r="BDD4" s="9"/>
      <c r="BDE4" s="9"/>
      <c r="BDF4" s="9"/>
      <c r="BDG4" s="9"/>
      <c r="BDH4" s="9"/>
      <c r="BDI4" s="9"/>
      <c r="BDJ4" s="9"/>
      <c r="BDK4" s="9"/>
      <c r="BDL4" s="9"/>
      <c r="BDM4" s="9"/>
      <c r="BDN4" s="9"/>
      <c r="BDO4" s="9"/>
      <c r="BDP4" s="9"/>
      <c r="BDQ4" s="9"/>
      <c r="BDR4" s="9"/>
      <c r="BDS4" s="9"/>
      <c r="BDT4" s="9"/>
      <c r="BDU4" s="9"/>
      <c r="BDV4" s="9"/>
      <c r="BDW4" s="9"/>
      <c r="BDX4" s="9"/>
      <c r="BDY4" s="9"/>
      <c r="BDZ4" s="9"/>
      <c r="BEA4" s="9"/>
      <c r="BEB4" s="9"/>
      <c r="BEC4" s="9"/>
      <c r="BED4" s="9"/>
      <c r="BEE4" s="9"/>
      <c r="BEF4" s="9"/>
      <c r="BEG4" s="9"/>
      <c r="BEH4" s="9"/>
      <c r="BEI4" s="9"/>
      <c r="BEJ4" s="9"/>
      <c r="BEK4" s="9"/>
      <c r="BEL4" s="9"/>
      <c r="BEM4" s="9"/>
      <c r="BEN4" s="9"/>
      <c r="BEO4" s="9"/>
      <c r="BEP4" s="9"/>
      <c r="BEQ4" s="9"/>
      <c r="BER4" s="9"/>
      <c r="BES4" s="9"/>
      <c r="BET4" s="9"/>
      <c r="BEU4" s="9"/>
      <c r="BEV4" s="9"/>
      <c r="BEW4" s="9"/>
      <c r="BEX4" s="9"/>
      <c r="BEY4" s="9"/>
      <c r="BEZ4" s="9"/>
      <c r="BFA4" s="9"/>
      <c r="BFB4" s="9"/>
      <c r="BFC4" s="9"/>
      <c r="BFD4" s="9"/>
      <c r="BFE4" s="9"/>
      <c r="BFF4" s="9"/>
      <c r="BFG4" s="9"/>
      <c r="BFH4" s="9"/>
      <c r="BFI4" s="9"/>
      <c r="BFJ4" s="9"/>
      <c r="BFK4" s="9"/>
      <c r="BFL4" s="9"/>
      <c r="BFM4" s="9"/>
      <c r="BFN4" s="9"/>
      <c r="BFO4" s="9"/>
      <c r="BFP4" s="9"/>
      <c r="BFQ4" s="9"/>
      <c r="BFR4" s="9"/>
      <c r="BFS4" s="9"/>
      <c r="BFT4" s="9"/>
      <c r="BFU4" s="9"/>
      <c r="BFV4" s="9"/>
      <c r="BFW4" s="9"/>
      <c r="BFX4" s="9"/>
      <c r="BFY4" s="9"/>
      <c r="BFZ4" s="9"/>
      <c r="BGA4" s="9"/>
      <c r="BGB4" s="9"/>
      <c r="BGC4" s="9"/>
      <c r="BGD4" s="9"/>
      <c r="BGE4" s="9"/>
      <c r="BGF4" s="9"/>
      <c r="BGG4" s="9"/>
      <c r="BGH4" s="9"/>
      <c r="BGI4" s="9"/>
      <c r="BGJ4" s="9"/>
      <c r="BGK4" s="9"/>
      <c r="BGL4" s="9"/>
      <c r="BGM4" s="9"/>
      <c r="BGN4" s="9"/>
      <c r="BGO4" s="9"/>
      <c r="BGP4" s="9"/>
      <c r="BGQ4" s="9"/>
      <c r="BGR4" s="9"/>
      <c r="BGS4" s="9"/>
      <c r="BGT4" s="9"/>
      <c r="BGU4" s="9"/>
      <c r="BGV4" s="9"/>
      <c r="BGW4" s="9"/>
      <c r="BGX4" s="9"/>
      <c r="BGY4" s="9"/>
      <c r="BGZ4" s="9"/>
      <c r="BHA4" s="9"/>
      <c r="BHB4" s="9"/>
      <c r="BHC4" s="9"/>
      <c r="BHD4" s="9"/>
      <c r="BHE4" s="9"/>
      <c r="BHF4" s="9"/>
      <c r="BHG4" s="9"/>
      <c r="BHH4" s="9"/>
      <c r="BHI4" s="9"/>
      <c r="BHJ4" s="9"/>
      <c r="BHK4" s="9"/>
      <c r="BHL4" s="9"/>
      <c r="BHM4" s="9"/>
      <c r="BHN4" s="9"/>
      <c r="BHO4" s="9"/>
      <c r="BHP4" s="9"/>
      <c r="BHQ4" s="9"/>
      <c r="BHR4" s="9"/>
      <c r="BHS4" s="9"/>
      <c r="BHT4" s="9"/>
      <c r="BHU4" s="9"/>
      <c r="BHV4" s="9"/>
      <c r="BHW4" s="9"/>
      <c r="BHX4" s="9"/>
      <c r="BHY4" s="9"/>
      <c r="BHZ4" s="9"/>
      <c r="BIA4" s="9"/>
      <c r="BIB4" s="9"/>
      <c r="BIC4" s="9"/>
      <c r="BID4" s="9"/>
      <c r="BIE4" s="9"/>
      <c r="BIF4" s="9"/>
      <c r="BIG4" s="9"/>
      <c r="BIH4" s="9"/>
      <c r="BII4" s="9"/>
      <c r="BIJ4" s="9"/>
      <c r="BIK4" s="9"/>
      <c r="BIL4" s="9"/>
      <c r="BIM4" s="9"/>
      <c r="BIN4" s="9"/>
      <c r="BIO4" s="9"/>
      <c r="BIP4" s="9"/>
      <c r="BIQ4" s="9"/>
      <c r="BIR4" s="9"/>
      <c r="BIS4" s="9"/>
      <c r="BIT4" s="9"/>
      <c r="BIU4" s="9"/>
      <c r="BIV4" s="9"/>
      <c r="BIW4" s="9"/>
      <c r="BIX4" s="9"/>
      <c r="BIY4" s="9"/>
      <c r="BIZ4" s="9"/>
      <c r="BJA4" s="9"/>
      <c r="BJB4" s="9"/>
      <c r="BJC4" s="9"/>
      <c r="BJD4" s="9"/>
      <c r="BJE4" s="9"/>
      <c r="BJF4" s="9"/>
      <c r="BJG4" s="9"/>
      <c r="BJH4" s="9"/>
      <c r="BJI4" s="9"/>
      <c r="BJJ4" s="9"/>
      <c r="BJK4" s="9"/>
      <c r="BJL4" s="9"/>
      <c r="BJM4" s="9"/>
      <c r="BJN4" s="9"/>
      <c r="BJO4" s="9"/>
      <c r="BJP4" s="9"/>
      <c r="BJQ4" s="9"/>
      <c r="BJR4" s="9"/>
      <c r="BJS4" s="9"/>
      <c r="BJT4" s="9"/>
      <c r="BJU4" s="9"/>
      <c r="BJV4" s="9"/>
      <c r="BJW4" s="9"/>
      <c r="BJX4" s="9"/>
      <c r="BJY4" s="9"/>
      <c r="BJZ4" s="9"/>
      <c r="BKA4" s="9"/>
      <c r="BKB4" s="9"/>
      <c r="BKC4" s="9"/>
      <c r="BKD4" s="9"/>
      <c r="BKE4" s="9"/>
      <c r="BKF4" s="9"/>
      <c r="BKG4" s="9"/>
      <c r="BKH4" s="9"/>
      <c r="BKI4" s="9"/>
      <c r="BKJ4" s="9"/>
      <c r="BKK4" s="9"/>
      <c r="BKL4" s="9"/>
      <c r="BKM4" s="9"/>
      <c r="BKN4" s="9"/>
      <c r="BKO4" s="9"/>
      <c r="BKP4" s="9"/>
      <c r="BKQ4" s="9"/>
      <c r="BKR4" s="9"/>
      <c r="BKS4" s="9"/>
      <c r="BKT4" s="9"/>
      <c r="BKU4" s="9"/>
      <c r="BKV4" s="9"/>
      <c r="BKW4" s="9"/>
      <c r="BKX4" s="9"/>
      <c r="BKY4" s="9"/>
      <c r="BKZ4" s="9"/>
      <c r="BLA4" s="9"/>
      <c r="BLB4" s="9"/>
      <c r="BLC4" s="9"/>
      <c r="BLD4" s="9"/>
      <c r="BLE4" s="9"/>
      <c r="BLF4" s="9"/>
      <c r="BLG4" s="9"/>
      <c r="BLH4" s="9"/>
      <c r="BLI4" s="9"/>
      <c r="BLJ4" s="9"/>
      <c r="BLK4" s="9"/>
      <c r="BLL4" s="9"/>
      <c r="BLM4" s="9"/>
      <c r="BLN4" s="9"/>
      <c r="BLO4" s="9"/>
      <c r="BLP4" s="9"/>
      <c r="BLQ4" s="9"/>
      <c r="BLR4" s="9"/>
      <c r="BLS4" s="9"/>
      <c r="BLT4" s="9"/>
      <c r="BLU4" s="9"/>
      <c r="BLV4" s="9"/>
      <c r="BLW4" s="9"/>
      <c r="BLX4" s="9"/>
      <c r="BLY4" s="9"/>
      <c r="BLZ4" s="9"/>
      <c r="BMA4" s="9"/>
      <c r="BMB4" s="9"/>
      <c r="BMC4" s="9"/>
      <c r="BMD4" s="9"/>
      <c r="BME4" s="9"/>
      <c r="BMF4" s="9"/>
      <c r="BMG4" s="9"/>
      <c r="BMH4" s="9"/>
      <c r="BMI4" s="9"/>
      <c r="BMJ4" s="9"/>
      <c r="BMK4" s="9"/>
      <c r="BML4" s="9"/>
      <c r="BMM4" s="9"/>
      <c r="BMN4" s="9"/>
      <c r="BMO4" s="9"/>
      <c r="BMP4" s="9"/>
      <c r="BMQ4" s="9"/>
      <c r="BMR4" s="9"/>
      <c r="BMS4" s="9"/>
      <c r="BMT4" s="9"/>
      <c r="BMU4" s="9"/>
      <c r="BMV4" s="9"/>
      <c r="BMW4" s="9"/>
      <c r="BMX4" s="9"/>
      <c r="BMY4" s="9"/>
      <c r="BMZ4" s="9"/>
      <c r="BNA4" s="9"/>
      <c r="BNB4" s="9"/>
      <c r="BNC4" s="9"/>
      <c r="BND4" s="9"/>
      <c r="BNE4" s="9"/>
      <c r="BNF4" s="9"/>
      <c r="BNG4" s="9"/>
      <c r="BNH4" s="9"/>
      <c r="BNI4" s="9"/>
      <c r="BNJ4" s="9"/>
      <c r="BNK4" s="9"/>
      <c r="BNL4" s="9"/>
      <c r="BNM4" s="9"/>
      <c r="BNN4" s="9"/>
      <c r="BNO4" s="9"/>
      <c r="BNP4" s="9"/>
      <c r="BNQ4" s="9"/>
      <c r="BNR4" s="9"/>
      <c r="BNS4" s="9"/>
      <c r="BNT4" s="9"/>
      <c r="BNU4" s="9"/>
      <c r="BNV4" s="9"/>
      <c r="BNW4" s="9"/>
      <c r="BNX4" s="9"/>
      <c r="BNY4" s="9"/>
      <c r="BNZ4" s="9"/>
      <c r="BOA4" s="9"/>
      <c r="BOB4" s="9"/>
      <c r="BOC4" s="9"/>
      <c r="BOD4" s="9"/>
      <c r="BOE4" s="9"/>
      <c r="BOF4" s="9"/>
      <c r="BOG4" s="9"/>
      <c r="BOH4" s="9"/>
      <c r="BOI4" s="9"/>
      <c r="BOJ4" s="9"/>
      <c r="BOK4" s="9"/>
      <c r="BOL4" s="9"/>
      <c r="BOM4" s="9"/>
      <c r="BON4" s="9"/>
      <c r="BOO4" s="9"/>
      <c r="BOP4" s="9"/>
      <c r="BOQ4" s="9"/>
      <c r="BOR4" s="9"/>
      <c r="BOS4" s="9"/>
      <c r="BOT4" s="9"/>
      <c r="BOU4" s="9"/>
      <c r="BOV4" s="9"/>
      <c r="BOW4" s="9"/>
      <c r="BOX4" s="9"/>
      <c r="BOY4" s="9"/>
      <c r="BOZ4" s="9"/>
      <c r="BPA4" s="9"/>
      <c r="BPB4" s="9"/>
      <c r="BPC4" s="9"/>
      <c r="BPD4" s="9"/>
      <c r="BPE4" s="9"/>
      <c r="BPF4" s="9"/>
      <c r="BPG4" s="9"/>
      <c r="BPH4" s="9"/>
      <c r="BPI4" s="9"/>
      <c r="BPJ4" s="9"/>
      <c r="BPK4" s="9"/>
      <c r="BPL4" s="9"/>
      <c r="BPM4" s="9"/>
      <c r="BPN4" s="9"/>
      <c r="BPO4" s="9"/>
      <c r="BPP4" s="9"/>
      <c r="BPQ4" s="9"/>
      <c r="BPR4" s="9"/>
      <c r="BPS4" s="9"/>
      <c r="BPT4" s="9"/>
      <c r="BPU4" s="9"/>
      <c r="BPV4" s="9"/>
      <c r="BPW4" s="9"/>
      <c r="BPX4" s="9"/>
      <c r="BPY4" s="9"/>
      <c r="BPZ4" s="9"/>
      <c r="BQA4" s="9"/>
      <c r="BQB4" s="9"/>
      <c r="BQC4" s="9"/>
      <c r="BQD4" s="9"/>
      <c r="BQE4" s="9"/>
      <c r="BQF4" s="9"/>
      <c r="BQG4" s="9"/>
      <c r="BQH4" s="9"/>
      <c r="BQI4" s="9"/>
      <c r="BQJ4" s="9"/>
      <c r="BQK4" s="9"/>
      <c r="BQL4" s="9"/>
      <c r="BQM4" s="9"/>
      <c r="BQN4" s="9"/>
      <c r="BQO4" s="9"/>
      <c r="BQP4" s="9"/>
      <c r="BQQ4" s="9"/>
      <c r="BQR4" s="9"/>
      <c r="BQS4" s="9"/>
      <c r="BQT4" s="9"/>
      <c r="BQU4" s="9"/>
      <c r="BQV4" s="9"/>
      <c r="BQW4" s="9"/>
      <c r="BQX4" s="9"/>
      <c r="BQY4" s="9"/>
      <c r="BQZ4" s="9"/>
      <c r="BRA4" s="9"/>
      <c r="BRB4" s="9"/>
      <c r="BRC4" s="9"/>
      <c r="BRD4" s="9"/>
      <c r="BRE4" s="9"/>
      <c r="BRF4" s="9"/>
      <c r="BRG4" s="9"/>
      <c r="BRH4" s="9"/>
      <c r="BRI4" s="9"/>
      <c r="BRJ4" s="9"/>
      <c r="BRK4" s="9"/>
      <c r="BRL4" s="9"/>
      <c r="BRM4" s="9"/>
      <c r="BRN4" s="9"/>
      <c r="BRO4" s="9"/>
      <c r="BRP4" s="9"/>
      <c r="BRQ4" s="9"/>
      <c r="BRR4" s="9"/>
      <c r="BRS4" s="9"/>
      <c r="BRT4" s="9"/>
      <c r="BRU4" s="9"/>
      <c r="BRV4" s="9"/>
      <c r="BRW4" s="9"/>
      <c r="BRX4" s="9"/>
      <c r="BRY4" s="9"/>
      <c r="BRZ4" s="9"/>
      <c r="BSA4" s="9"/>
      <c r="BSB4" s="9"/>
      <c r="BSC4" s="9"/>
      <c r="BSD4" s="9"/>
      <c r="BSE4" s="9"/>
      <c r="BSF4" s="9"/>
      <c r="BSG4" s="9"/>
      <c r="BSH4" s="9"/>
      <c r="BSI4" s="9"/>
      <c r="BSJ4" s="9"/>
      <c r="BSK4" s="9"/>
      <c r="BSL4" s="9"/>
      <c r="BSM4" s="9"/>
      <c r="BSN4" s="9"/>
      <c r="BSO4" s="9"/>
      <c r="BSP4" s="9"/>
      <c r="BSQ4" s="9"/>
      <c r="BSR4" s="9"/>
      <c r="BSS4" s="9"/>
      <c r="BST4" s="9"/>
      <c r="BSU4" s="9"/>
      <c r="BSV4" s="9"/>
      <c r="BSW4" s="9"/>
      <c r="BSX4" s="9"/>
      <c r="BSY4" s="9"/>
      <c r="BSZ4" s="9"/>
      <c r="BTA4" s="9"/>
      <c r="BTB4" s="9"/>
      <c r="BTC4" s="9"/>
      <c r="BTD4" s="9"/>
      <c r="BTE4" s="9"/>
      <c r="BTF4" s="9"/>
      <c r="BTG4" s="9"/>
      <c r="BTH4" s="9"/>
      <c r="BTI4" s="9"/>
      <c r="BTJ4" s="9"/>
      <c r="BTK4" s="9"/>
      <c r="BTL4" s="9"/>
      <c r="BTM4" s="9"/>
      <c r="BTN4" s="9"/>
      <c r="BTO4" s="9"/>
      <c r="BTP4" s="9"/>
      <c r="BTQ4" s="9"/>
      <c r="BTR4" s="9"/>
      <c r="BTS4" s="9"/>
      <c r="BTT4" s="9"/>
      <c r="BTU4" s="9"/>
      <c r="BTV4" s="9"/>
      <c r="BTW4" s="9"/>
      <c r="BTX4" s="9"/>
      <c r="BTY4" s="9"/>
      <c r="BTZ4" s="9"/>
      <c r="BUA4" s="9"/>
      <c r="BUB4" s="9"/>
      <c r="BUC4" s="9"/>
      <c r="BUD4" s="9"/>
      <c r="BUE4" s="9"/>
      <c r="BUF4" s="9"/>
      <c r="BUG4" s="9"/>
      <c r="BUH4" s="9"/>
      <c r="BUI4" s="9"/>
      <c r="BUJ4" s="9"/>
      <c r="BUK4" s="9"/>
      <c r="BUL4" s="9"/>
      <c r="BUM4" s="9"/>
      <c r="BUN4" s="9"/>
      <c r="BUO4" s="9"/>
      <c r="BUP4" s="9"/>
      <c r="BUQ4" s="9"/>
      <c r="BUR4" s="9"/>
      <c r="BUS4" s="9"/>
      <c r="BUT4" s="9"/>
      <c r="BUU4" s="9"/>
      <c r="BUV4" s="9"/>
      <c r="BUW4" s="9"/>
      <c r="BUX4" s="9"/>
      <c r="BUY4" s="9"/>
      <c r="BUZ4" s="9"/>
      <c r="BVA4" s="9"/>
      <c r="BVB4" s="9"/>
      <c r="BVC4" s="9"/>
      <c r="BVD4" s="9"/>
      <c r="BVE4" s="9"/>
      <c r="BVF4" s="9"/>
      <c r="BVG4" s="9"/>
      <c r="BVH4" s="9"/>
      <c r="BVI4" s="9"/>
      <c r="BVJ4" s="9"/>
      <c r="BVK4" s="9"/>
      <c r="BVL4" s="9"/>
      <c r="BVM4" s="9"/>
      <c r="BVN4" s="9"/>
      <c r="BVO4" s="9"/>
      <c r="BVP4" s="9"/>
      <c r="BVQ4" s="9"/>
      <c r="BVR4" s="9"/>
      <c r="BVS4" s="9"/>
      <c r="BVT4" s="9"/>
      <c r="BVU4" s="9"/>
      <c r="BVV4" s="9"/>
      <c r="BVW4" s="9"/>
      <c r="BVX4" s="9"/>
      <c r="BVY4" s="9"/>
      <c r="BVZ4" s="9"/>
      <c r="BWA4" s="9"/>
      <c r="BWB4" s="9"/>
      <c r="BWC4" s="9"/>
      <c r="BWD4" s="9"/>
      <c r="BWE4" s="9"/>
      <c r="BWF4" s="9"/>
      <c r="BWG4" s="9"/>
      <c r="BWH4" s="9"/>
      <c r="BWI4" s="9"/>
      <c r="BWJ4" s="9"/>
      <c r="BWK4" s="9"/>
      <c r="BWL4" s="9"/>
      <c r="BWM4" s="9"/>
      <c r="BWN4" s="9"/>
      <c r="BWO4" s="9"/>
      <c r="BWP4" s="9"/>
      <c r="BWQ4" s="9"/>
      <c r="BWR4" s="9"/>
      <c r="BWS4" s="9"/>
      <c r="BWT4" s="9"/>
      <c r="BWU4" s="9"/>
      <c r="BWV4" s="9"/>
      <c r="BWW4" s="9"/>
      <c r="BWX4" s="9"/>
      <c r="BWY4" s="9"/>
      <c r="BWZ4" s="9"/>
      <c r="BXA4" s="9"/>
      <c r="BXB4" s="9"/>
      <c r="BXC4" s="9"/>
      <c r="BXD4" s="9"/>
      <c r="BXE4" s="9"/>
      <c r="BXF4" s="9"/>
      <c r="BXG4" s="9"/>
      <c r="BXH4" s="9"/>
      <c r="BXI4" s="9"/>
      <c r="BXJ4" s="9"/>
      <c r="BXK4" s="9"/>
      <c r="BXL4" s="9"/>
      <c r="BXM4" s="9"/>
      <c r="BXN4" s="9"/>
      <c r="BXO4" s="9"/>
      <c r="BXP4" s="9"/>
      <c r="BXQ4" s="9"/>
      <c r="BXR4" s="9"/>
      <c r="BXS4" s="9"/>
      <c r="BXT4" s="9"/>
      <c r="BXU4" s="9"/>
      <c r="BXV4" s="9"/>
      <c r="BXW4" s="9"/>
      <c r="BXX4" s="9"/>
      <c r="BXY4" s="9"/>
      <c r="BXZ4" s="9"/>
      <c r="BYA4" s="9"/>
      <c r="BYB4" s="9"/>
      <c r="BYC4" s="9"/>
      <c r="BYD4" s="9"/>
      <c r="BYE4" s="9"/>
      <c r="BYF4" s="9"/>
      <c r="BYG4" s="9"/>
      <c r="BYH4" s="9"/>
      <c r="BYI4" s="9"/>
      <c r="BYJ4" s="9"/>
      <c r="BYK4" s="9"/>
      <c r="BYL4" s="9"/>
      <c r="BYM4" s="9"/>
      <c r="BYN4" s="9"/>
      <c r="BYO4" s="9"/>
      <c r="BYP4" s="9"/>
      <c r="BYQ4" s="9"/>
      <c r="BYR4" s="9"/>
      <c r="BYS4" s="9"/>
      <c r="BYT4" s="9"/>
      <c r="BYU4" s="9"/>
      <c r="BYV4" s="9"/>
      <c r="BYW4" s="9"/>
      <c r="BYX4" s="9"/>
      <c r="BYY4" s="9"/>
      <c r="BYZ4" s="9"/>
      <c r="BZA4" s="9"/>
      <c r="BZB4" s="9"/>
      <c r="BZC4" s="9"/>
      <c r="BZD4" s="9"/>
      <c r="BZE4" s="9"/>
      <c r="BZF4" s="9"/>
      <c r="BZG4" s="9"/>
      <c r="BZH4" s="9"/>
      <c r="BZI4" s="9"/>
      <c r="BZJ4" s="9"/>
      <c r="BZK4" s="9"/>
      <c r="BZL4" s="9"/>
      <c r="BZM4" s="9"/>
      <c r="BZN4" s="9"/>
      <c r="BZO4" s="9"/>
      <c r="BZP4" s="9"/>
      <c r="BZQ4" s="9"/>
      <c r="BZR4" s="9"/>
      <c r="BZS4" s="9"/>
      <c r="BZT4" s="9"/>
      <c r="BZU4" s="9"/>
      <c r="BZV4" s="9"/>
      <c r="BZW4" s="9"/>
      <c r="BZX4" s="9"/>
      <c r="BZY4" s="9"/>
      <c r="BZZ4" s="9"/>
      <c r="CAA4" s="9"/>
      <c r="CAB4" s="9"/>
      <c r="CAC4" s="9"/>
      <c r="CAD4" s="9"/>
      <c r="CAE4" s="9"/>
      <c r="CAF4" s="9"/>
      <c r="CAG4" s="9"/>
      <c r="CAH4" s="9"/>
      <c r="CAI4" s="9"/>
      <c r="CAJ4" s="9"/>
      <c r="CAK4" s="9"/>
      <c r="CAL4" s="9"/>
      <c r="CAM4" s="9"/>
      <c r="CAN4" s="9"/>
      <c r="CAO4" s="9"/>
      <c r="CAP4" s="9"/>
      <c r="CAQ4" s="9"/>
      <c r="CAR4" s="9"/>
      <c r="CAS4" s="9"/>
      <c r="CAT4" s="9"/>
      <c r="CAU4" s="9"/>
      <c r="CAV4" s="9"/>
      <c r="CAW4" s="9"/>
      <c r="CAX4" s="9"/>
      <c r="CAY4" s="9"/>
      <c r="CAZ4" s="9"/>
      <c r="CBA4" s="9"/>
      <c r="CBB4" s="9"/>
      <c r="CBC4" s="9"/>
      <c r="CBD4" s="9"/>
      <c r="CBE4" s="9"/>
      <c r="CBF4" s="9"/>
      <c r="CBG4" s="9"/>
      <c r="CBH4" s="9"/>
      <c r="CBI4" s="9"/>
      <c r="CBJ4" s="9"/>
      <c r="CBK4" s="9"/>
      <c r="CBL4" s="9"/>
      <c r="CBM4" s="9"/>
      <c r="CBN4" s="9"/>
      <c r="CBO4" s="9"/>
      <c r="CBP4" s="9"/>
      <c r="CBQ4" s="9"/>
      <c r="CBR4" s="9"/>
      <c r="CBS4" s="9"/>
      <c r="CBT4" s="9"/>
      <c r="CBU4" s="9"/>
      <c r="CBV4" s="9"/>
      <c r="CBW4" s="9"/>
      <c r="CBX4" s="9"/>
      <c r="CBY4" s="9"/>
      <c r="CBZ4" s="9"/>
      <c r="CCA4" s="9"/>
      <c r="CCB4" s="9"/>
      <c r="CCC4" s="9"/>
      <c r="CCD4" s="9"/>
      <c r="CCE4" s="9"/>
      <c r="CCF4" s="9"/>
      <c r="CCG4" s="9"/>
      <c r="CCH4" s="9"/>
      <c r="CCI4" s="9"/>
      <c r="CCJ4" s="9"/>
      <c r="CCK4" s="9"/>
      <c r="CCL4" s="9"/>
      <c r="CCM4" s="9"/>
      <c r="CCN4" s="9"/>
      <c r="CCO4" s="9"/>
      <c r="CCP4" s="9"/>
      <c r="CCQ4" s="9"/>
      <c r="CCR4" s="9"/>
      <c r="CCS4" s="9"/>
      <c r="CCT4" s="9"/>
      <c r="CCU4" s="9"/>
      <c r="CCV4" s="9"/>
      <c r="CCW4" s="9"/>
      <c r="CCX4" s="9"/>
      <c r="CCY4" s="9"/>
      <c r="CCZ4" s="9"/>
      <c r="CDA4" s="9"/>
      <c r="CDB4" s="9"/>
      <c r="CDC4" s="9"/>
      <c r="CDD4" s="9"/>
      <c r="CDE4" s="9"/>
      <c r="CDF4" s="9"/>
      <c r="CDG4" s="9"/>
      <c r="CDH4" s="9"/>
      <c r="CDI4" s="9"/>
      <c r="CDJ4" s="9"/>
      <c r="CDK4" s="9"/>
      <c r="CDL4" s="9"/>
      <c r="CDM4" s="9"/>
      <c r="CDN4" s="9"/>
      <c r="CDO4" s="9"/>
      <c r="CDP4" s="9"/>
      <c r="CDQ4" s="9"/>
      <c r="CDR4" s="9"/>
      <c r="CDS4" s="9"/>
      <c r="CDT4" s="9"/>
      <c r="CDU4" s="9"/>
      <c r="CDV4" s="9"/>
      <c r="CDW4" s="9"/>
      <c r="CDX4" s="9"/>
      <c r="CDY4" s="9"/>
      <c r="CDZ4" s="9"/>
      <c r="CEA4" s="9"/>
      <c r="CEB4" s="9"/>
      <c r="CEC4" s="9"/>
      <c r="CED4" s="9"/>
      <c r="CEE4" s="9"/>
      <c r="CEF4" s="9"/>
      <c r="CEG4" s="9"/>
      <c r="CEH4" s="9"/>
      <c r="CEI4" s="9"/>
      <c r="CEJ4" s="9"/>
      <c r="CEK4" s="9"/>
      <c r="CEL4" s="9"/>
      <c r="CEM4" s="9"/>
      <c r="CEN4" s="9"/>
      <c r="CEO4" s="9"/>
      <c r="CEP4" s="9"/>
      <c r="CEQ4" s="9"/>
      <c r="CER4" s="9"/>
      <c r="CES4" s="9"/>
      <c r="CET4" s="9"/>
      <c r="CEU4" s="9"/>
      <c r="CEV4" s="9"/>
      <c r="CEW4" s="9"/>
      <c r="CEX4" s="9"/>
      <c r="CEY4" s="9"/>
      <c r="CEZ4" s="9"/>
      <c r="CFA4" s="9"/>
      <c r="CFB4" s="9"/>
      <c r="CFC4" s="9"/>
      <c r="CFD4" s="9"/>
      <c r="CFE4" s="9"/>
      <c r="CFF4" s="9"/>
      <c r="CFG4" s="9"/>
      <c r="CFH4" s="9"/>
      <c r="CFI4" s="9"/>
      <c r="CFJ4" s="9"/>
      <c r="CFK4" s="9"/>
      <c r="CFL4" s="9"/>
      <c r="CFM4" s="9"/>
      <c r="CFN4" s="9"/>
      <c r="CFO4" s="9"/>
      <c r="CFP4" s="9"/>
      <c r="CFQ4" s="9"/>
      <c r="CFR4" s="9"/>
      <c r="CFS4" s="9"/>
      <c r="CFT4" s="9"/>
      <c r="CFU4" s="9"/>
      <c r="CFV4" s="9"/>
      <c r="CFW4" s="9"/>
      <c r="CFX4" s="9"/>
      <c r="CFY4" s="9"/>
      <c r="CFZ4" s="9"/>
      <c r="CGA4" s="9"/>
      <c r="CGB4" s="9"/>
      <c r="CGC4" s="9"/>
      <c r="CGD4" s="9"/>
      <c r="CGE4" s="9"/>
      <c r="CGF4" s="9"/>
      <c r="CGG4" s="9"/>
      <c r="CGH4" s="9"/>
      <c r="CGI4" s="9"/>
      <c r="CGJ4" s="9"/>
      <c r="CGK4" s="9"/>
      <c r="CGL4" s="9"/>
      <c r="CGM4" s="9"/>
      <c r="CGN4" s="9"/>
      <c r="CGO4" s="9"/>
      <c r="CGP4" s="9"/>
      <c r="CGQ4" s="9"/>
      <c r="CGR4" s="9"/>
      <c r="CGS4" s="9"/>
      <c r="CGT4" s="9"/>
      <c r="CGU4" s="9"/>
      <c r="CGV4" s="9"/>
      <c r="CGW4" s="9"/>
      <c r="CGX4" s="9"/>
      <c r="CGY4" s="9"/>
      <c r="CGZ4" s="9"/>
      <c r="CHA4" s="9"/>
      <c r="CHB4" s="9"/>
      <c r="CHC4" s="9"/>
      <c r="CHD4" s="9"/>
      <c r="CHE4" s="9"/>
      <c r="CHF4" s="9"/>
      <c r="CHG4" s="9"/>
      <c r="CHH4" s="9"/>
      <c r="CHI4" s="9"/>
      <c r="CHJ4" s="9"/>
      <c r="CHK4" s="9"/>
      <c r="CHL4" s="9"/>
      <c r="CHM4" s="9"/>
      <c r="CHN4" s="9"/>
      <c r="CHO4" s="9"/>
      <c r="CHP4" s="9"/>
      <c r="CHQ4" s="9"/>
      <c r="CHR4" s="9"/>
      <c r="CHS4" s="9"/>
      <c r="CHT4" s="9"/>
      <c r="CHU4" s="9"/>
      <c r="CHV4" s="9"/>
      <c r="CHW4" s="9"/>
      <c r="CHX4" s="9"/>
      <c r="CHY4" s="9"/>
      <c r="CHZ4" s="9"/>
      <c r="CIA4" s="9"/>
      <c r="CIB4" s="9"/>
      <c r="CIC4" s="9"/>
      <c r="CID4" s="9"/>
      <c r="CIE4" s="9"/>
      <c r="CIF4" s="9"/>
      <c r="CIG4" s="9"/>
      <c r="CIH4" s="9"/>
      <c r="CII4" s="9"/>
      <c r="CIJ4" s="9"/>
      <c r="CIK4" s="9"/>
      <c r="CIL4" s="9"/>
      <c r="CIM4" s="9"/>
      <c r="CIN4" s="9"/>
      <c r="CIO4" s="9"/>
      <c r="CIP4" s="9"/>
      <c r="CIQ4" s="9"/>
      <c r="CIR4" s="9"/>
      <c r="CIS4" s="9"/>
      <c r="CIT4" s="9"/>
      <c r="CIU4" s="9"/>
      <c r="CIV4" s="9"/>
      <c r="CIW4" s="9"/>
      <c r="CIX4" s="9"/>
      <c r="CIY4" s="9"/>
      <c r="CIZ4" s="9"/>
      <c r="CJA4" s="9"/>
      <c r="CJB4" s="9"/>
      <c r="CJC4" s="9"/>
      <c r="CJD4" s="9"/>
      <c r="CJE4" s="9"/>
      <c r="CJF4" s="9"/>
      <c r="CJG4" s="9"/>
      <c r="CJH4" s="9"/>
      <c r="CJI4" s="9"/>
      <c r="CJJ4" s="9"/>
      <c r="CJK4" s="9"/>
      <c r="CJL4" s="9"/>
      <c r="CJM4" s="9"/>
      <c r="CJN4" s="9"/>
      <c r="CJO4" s="9"/>
      <c r="CJP4" s="9"/>
      <c r="CJQ4" s="9"/>
      <c r="CJR4" s="9"/>
      <c r="CJS4" s="9"/>
      <c r="CJT4" s="9"/>
      <c r="CJU4" s="9"/>
      <c r="CJV4" s="9"/>
      <c r="CJW4" s="9"/>
      <c r="CJX4" s="9"/>
      <c r="CJY4" s="9"/>
      <c r="CJZ4" s="9"/>
      <c r="CKA4" s="9"/>
      <c r="CKB4" s="9"/>
      <c r="CKC4" s="9"/>
      <c r="CKD4" s="9"/>
      <c r="CKE4" s="9"/>
      <c r="CKF4" s="9"/>
      <c r="CKG4" s="9"/>
      <c r="CKH4" s="9"/>
      <c r="CKI4" s="9"/>
      <c r="CKJ4" s="9"/>
      <c r="CKK4" s="9"/>
      <c r="CKL4" s="9"/>
      <c r="CKM4" s="9"/>
      <c r="CKN4" s="9"/>
      <c r="CKO4" s="9"/>
      <c r="CKP4" s="9"/>
      <c r="CKQ4" s="9"/>
      <c r="CKR4" s="9"/>
      <c r="CKS4" s="9"/>
      <c r="CKT4" s="9"/>
      <c r="CKU4" s="9"/>
      <c r="CKV4" s="9"/>
      <c r="CKW4" s="9"/>
      <c r="CKX4" s="9"/>
      <c r="CKY4" s="9"/>
      <c r="CKZ4" s="9"/>
      <c r="CLA4" s="9"/>
      <c r="CLB4" s="9"/>
      <c r="CLC4" s="9"/>
      <c r="CLD4" s="9"/>
      <c r="CLE4" s="9"/>
      <c r="CLF4" s="9"/>
      <c r="CLG4" s="9"/>
      <c r="CLH4" s="9"/>
      <c r="CLI4" s="9"/>
      <c r="CLJ4" s="9"/>
      <c r="CLK4" s="9"/>
      <c r="CLL4" s="9"/>
      <c r="CLM4" s="9"/>
      <c r="CLN4" s="9"/>
      <c r="CLO4" s="9"/>
      <c r="CLP4" s="9"/>
      <c r="CLQ4" s="9"/>
      <c r="CLR4" s="9"/>
      <c r="CLS4" s="9"/>
      <c r="CLT4" s="9"/>
      <c r="CLU4" s="9"/>
      <c r="CLV4" s="9"/>
      <c r="CLW4" s="9"/>
      <c r="CLX4" s="9"/>
      <c r="CLY4" s="9"/>
      <c r="CLZ4" s="9"/>
      <c r="CMA4" s="9"/>
      <c r="CMB4" s="9"/>
      <c r="CMC4" s="9"/>
      <c r="CMD4" s="9"/>
      <c r="CME4" s="9"/>
      <c r="CMF4" s="9"/>
      <c r="CMG4" s="9"/>
      <c r="CMH4" s="9"/>
      <c r="CMI4" s="9"/>
      <c r="CMJ4" s="9"/>
      <c r="CMK4" s="9"/>
      <c r="CML4" s="9"/>
      <c r="CMM4" s="9"/>
      <c r="CMN4" s="9"/>
      <c r="CMO4" s="9"/>
      <c r="CMP4" s="9"/>
      <c r="CMQ4" s="9"/>
      <c r="CMR4" s="9"/>
      <c r="CMS4" s="9"/>
      <c r="CMT4" s="9"/>
      <c r="CMU4" s="9"/>
      <c r="CMV4" s="9"/>
      <c r="CMW4" s="9"/>
      <c r="CMX4" s="9"/>
      <c r="CMY4" s="9"/>
      <c r="CMZ4" s="9"/>
      <c r="CNA4" s="9"/>
      <c r="CNB4" s="9"/>
      <c r="CNC4" s="9"/>
      <c r="CND4" s="9"/>
      <c r="CNE4" s="9"/>
      <c r="CNF4" s="9"/>
      <c r="CNG4" s="9"/>
      <c r="CNH4" s="9"/>
      <c r="CNI4" s="9"/>
      <c r="CNJ4" s="9"/>
      <c r="CNK4" s="9"/>
      <c r="CNL4" s="9"/>
      <c r="CNM4" s="9"/>
      <c r="CNN4" s="9"/>
      <c r="CNO4" s="9"/>
      <c r="CNP4" s="9"/>
      <c r="CNQ4" s="9"/>
      <c r="CNR4" s="9"/>
      <c r="CNS4" s="9"/>
      <c r="CNT4" s="9"/>
      <c r="CNU4" s="9"/>
      <c r="CNV4" s="9"/>
      <c r="CNW4" s="9"/>
      <c r="CNX4" s="9"/>
      <c r="CNY4" s="9"/>
      <c r="CNZ4" s="9"/>
      <c r="COA4" s="9"/>
      <c r="COB4" s="9"/>
      <c r="COC4" s="9"/>
      <c r="COD4" s="9"/>
      <c r="COE4" s="9"/>
      <c r="COF4" s="9"/>
      <c r="COG4" s="9"/>
      <c r="COH4" s="9"/>
      <c r="COI4" s="9"/>
      <c r="COJ4" s="9"/>
      <c r="COK4" s="9"/>
      <c r="COL4" s="9"/>
      <c r="COM4" s="9"/>
      <c r="CON4" s="9"/>
      <c r="COO4" s="9"/>
      <c r="COP4" s="9"/>
      <c r="COQ4" s="9"/>
      <c r="COR4" s="9"/>
      <c r="COS4" s="9"/>
      <c r="COT4" s="9"/>
      <c r="COU4" s="9"/>
      <c r="COV4" s="9"/>
      <c r="COW4" s="9"/>
      <c r="COX4" s="9"/>
      <c r="COY4" s="9"/>
      <c r="COZ4" s="9"/>
      <c r="CPA4" s="9"/>
      <c r="CPB4" s="9"/>
      <c r="CPC4" s="9"/>
      <c r="CPD4" s="9"/>
      <c r="CPE4" s="9"/>
      <c r="CPF4" s="9"/>
      <c r="CPG4" s="9"/>
      <c r="CPH4" s="9"/>
      <c r="CPI4" s="9"/>
      <c r="CPJ4" s="9"/>
      <c r="CPK4" s="9"/>
      <c r="CPL4" s="9"/>
      <c r="CPM4" s="9"/>
      <c r="CPN4" s="9"/>
      <c r="CPO4" s="9"/>
      <c r="CPP4" s="9"/>
      <c r="CPQ4" s="9"/>
      <c r="CPR4" s="9"/>
      <c r="CPS4" s="9"/>
      <c r="CPT4" s="9"/>
      <c r="CPU4" s="9"/>
      <c r="CPV4" s="9"/>
      <c r="CPW4" s="9"/>
      <c r="CPX4" s="9"/>
      <c r="CPY4" s="9"/>
      <c r="CPZ4" s="9"/>
      <c r="CQA4" s="9"/>
      <c r="CQB4" s="9"/>
      <c r="CQC4" s="9"/>
      <c r="CQD4" s="9"/>
      <c r="CQE4" s="9"/>
      <c r="CQF4" s="9"/>
      <c r="CQG4" s="9"/>
      <c r="CQH4" s="9"/>
      <c r="CQI4" s="9"/>
      <c r="CQJ4" s="9"/>
      <c r="CQK4" s="9"/>
      <c r="CQL4" s="9"/>
      <c r="CQM4" s="9"/>
      <c r="CQN4" s="9"/>
      <c r="CQO4" s="9"/>
      <c r="CQP4" s="9"/>
      <c r="CQQ4" s="9"/>
      <c r="CQR4" s="9"/>
      <c r="CQS4" s="9"/>
      <c r="CQT4" s="9"/>
      <c r="CQU4" s="9"/>
      <c r="CQV4" s="9"/>
      <c r="CQW4" s="9"/>
      <c r="CQX4" s="9"/>
      <c r="CQY4" s="9"/>
      <c r="CQZ4" s="9"/>
      <c r="CRA4" s="9"/>
      <c r="CRB4" s="9"/>
      <c r="CRC4" s="9"/>
      <c r="CRD4" s="9"/>
      <c r="CRE4" s="9"/>
      <c r="CRF4" s="9"/>
      <c r="CRG4" s="9"/>
      <c r="CRH4" s="9"/>
      <c r="CRI4" s="9"/>
      <c r="CRJ4" s="9"/>
      <c r="CRK4" s="9"/>
      <c r="CRL4" s="9"/>
      <c r="CRM4" s="9"/>
      <c r="CRN4" s="9"/>
      <c r="CRO4" s="9"/>
      <c r="CRP4" s="9"/>
      <c r="CRQ4" s="9"/>
      <c r="CRR4" s="9"/>
      <c r="CRS4" s="9"/>
      <c r="CRT4" s="9"/>
      <c r="CRU4" s="9"/>
      <c r="CRV4" s="9"/>
      <c r="CRW4" s="9"/>
      <c r="CRX4" s="9"/>
      <c r="CRY4" s="9"/>
      <c r="CRZ4" s="9"/>
      <c r="CSA4" s="9"/>
      <c r="CSB4" s="9"/>
      <c r="CSC4" s="9"/>
      <c r="CSD4" s="9"/>
      <c r="CSE4" s="9"/>
      <c r="CSF4" s="9"/>
      <c r="CSG4" s="9"/>
      <c r="CSH4" s="9"/>
      <c r="CSI4" s="9"/>
      <c r="CSJ4" s="9"/>
      <c r="CSK4" s="9"/>
      <c r="CSL4" s="9"/>
      <c r="CSM4" s="9"/>
      <c r="CSN4" s="9"/>
      <c r="CSO4" s="9"/>
      <c r="CSP4" s="9"/>
      <c r="CSQ4" s="9"/>
      <c r="CSR4" s="9"/>
      <c r="CSS4" s="9"/>
      <c r="CST4" s="9"/>
      <c r="CSU4" s="9"/>
      <c r="CSV4" s="9"/>
      <c r="CSW4" s="9"/>
      <c r="CSX4" s="9"/>
      <c r="CSY4" s="9"/>
      <c r="CSZ4" s="9"/>
      <c r="CTA4" s="9"/>
      <c r="CTB4" s="9"/>
      <c r="CTC4" s="9"/>
      <c r="CTD4" s="9"/>
      <c r="CTE4" s="9"/>
      <c r="CTF4" s="9"/>
      <c r="CTG4" s="9"/>
      <c r="CTH4" s="9"/>
      <c r="CTI4" s="9"/>
      <c r="CTJ4" s="9"/>
      <c r="CTK4" s="9"/>
      <c r="CTL4" s="9"/>
      <c r="CTM4" s="9"/>
      <c r="CTN4" s="9"/>
      <c r="CTO4" s="9"/>
      <c r="CTP4" s="9"/>
      <c r="CTQ4" s="9"/>
      <c r="CTR4" s="9"/>
      <c r="CTS4" s="9"/>
      <c r="CTT4" s="9"/>
      <c r="CTU4" s="9"/>
      <c r="CTV4" s="9"/>
      <c r="CTW4" s="9"/>
      <c r="CTX4" s="9"/>
      <c r="CTY4" s="9"/>
      <c r="CTZ4" s="9"/>
      <c r="CUA4" s="9"/>
      <c r="CUB4" s="9"/>
      <c r="CUC4" s="9"/>
      <c r="CUD4" s="9"/>
      <c r="CUE4" s="9"/>
      <c r="CUF4" s="9"/>
      <c r="CUG4" s="9"/>
      <c r="CUH4" s="9"/>
      <c r="CUI4" s="9"/>
      <c r="CUJ4" s="9"/>
      <c r="CUK4" s="9"/>
      <c r="CUL4" s="9"/>
      <c r="CUM4" s="9"/>
      <c r="CUN4" s="9"/>
      <c r="CUO4" s="9"/>
      <c r="CUP4" s="9"/>
      <c r="CUQ4" s="9"/>
      <c r="CUR4" s="9"/>
      <c r="CUS4" s="9"/>
      <c r="CUT4" s="9"/>
      <c r="CUU4" s="9"/>
      <c r="CUV4" s="9"/>
      <c r="CUW4" s="9"/>
      <c r="CUX4" s="9"/>
      <c r="CUY4" s="9"/>
      <c r="CUZ4" s="9"/>
      <c r="CVA4" s="9"/>
      <c r="CVB4" s="9"/>
      <c r="CVC4" s="9"/>
      <c r="CVD4" s="9"/>
      <c r="CVE4" s="9"/>
      <c r="CVF4" s="9"/>
      <c r="CVG4" s="9"/>
      <c r="CVH4" s="9"/>
      <c r="CVI4" s="9"/>
      <c r="CVJ4" s="9"/>
      <c r="CVK4" s="9"/>
      <c r="CVL4" s="9"/>
      <c r="CVM4" s="9"/>
      <c r="CVN4" s="9"/>
      <c r="CVO4" s="9"/>
      <c r="CVP4" s="9"/>
      <c r="CVQ4" s="9"/>
      <c r="CVR4" s="9"/>
      <c r="CVS4" s="9"/>
      <c r="CVT4" s="9"/>
      <c r="CVU4" s="9"/>
      <c r="CVV4" s="9"/>
      <c r="CVW4" s="9"/>
      <c r="CVX4" s="9"/>
      <c r="CVY4" s="9"/>
      <c r="CVZ4" s="9"/>
      <c r="CWA4" s="9"/>
      <c r="CWB4" s="9"/>
      <c r="CWC4" s="9"/>
      <c r="CWD4" s="9"/>
      <c r="CWE4" s="9"/>
      <c r="CWF4" s="9"/>
      <c r="CWG4" s="9"/>
      <c r="CWH4" s="9"/>
      <c r="CWI4" s="9"/>
      <c r="CWJ4" s="9"/>
      <c r="CWK4" s="9"/>
      <c r="CWL4" s="9"/>
      <c r="CWM4" s="9"/>
      <c r="CWN4" s="9"/>
      <c r="CWO4" s="9"/>
      <c r="CWP4" s="9"/>
      <c r="CWQ4" s="9"/>
      <c r="CWR4" s="9"/>
      <c r="CWS4" s="9"/>
      <c r="CWT4" s="9"/>
      <c r="CWU4" s="9"/>
      <c r="CWV4" s="9"/>
      <c r="CWW4" s="9"/>
      <c r="CWX4" s="9"/>
      <c r="CWY4" s="9"/>
      <c r="CWZ4" s="9"/>
      <c r="CXA4" s="9"/>
      <c r="CXB4" s="9"/>
      <c r="CXC4" s="9"/>
      <c r="CXD4" s="9"/>
      <c r="CXE4" s="9"/>
      <c r="CXF4" s="9"/>
      <c r="CXG4" s="9"/>
      <c r="CXH4" s="9"/>
      <c r="CXI4" s="9"/>
      <c r="CXJ4" s="9"/>
      <c r="CXK4" s="9"/>
      <c r="CXL4" s="9"/>
      <c r="CXM4" s="9"/>
      <c r="CXN4" s="9"/>
      <c r="CXO4" s="9"/>
      <c r="CXP4" s="9"/>
      <c r="CXQ4" s="9"/>
      <c r="CXR4" s="9"/>
      <c r="CXS4" s="9"/>
      <c r="CXT4" s="9"/>
      <c r="CXU4" s="9"/>
      <c r="CXV4" s="9"/>
      <c r="CXW4" s="9"/>
      <c r="CXX4" s="9"/>
      <c r="CXY4" s="9"/>
      <c r="CXZ4" s="9"/>
      <c r="CYA4" s="9"/>
      <c r="CYB4" s="9"/>
      <c r="CYC4" s="9"/>
      <c r="CYD4" s="9"/>
      <c r="CYE4" s="9"/>
      <c r="CYF4" s="9"/>
      <c r="CYG4" s="9"/>
      <c r="CYH4" s="9"/>
      <c r="CYI4" s="9"/>
      <c r="CYJ4" s="9"/>
      <c r="CYK4" s="9"/>
      <c r="CYL4" s="9"/>
      <c r="CYM4" s="9"/>
      <c r="CYN4" s="9"/>
      <c r="CYO4" s="9"/>
      <c r="CYP4" s="9"/>
      <c r="CYQ4" s="9"/>
      <c r="CYR4" s="9"/>
      <c r="CYS4" s="9"/>
      <c r="CYT4" s="9"/>
      <c r="CYU4" s="9"/>
      <c r="CYV4" s="9"/>
      <c r="CYW4" s="9"/>
      <c r="CYX4" s="9"/>
      <c r="CYY4" s="9"/>
      <c r="CYZ4" s="9"/>
      <c r="CZA4" s="9"/>
      <c r="CZB4" s="9"/>
      <c r="CZC4" s="9"/>
      <c r="CZD4" s="9"/>
      <c r="CZE4" s="9"/>
      <c r="CZF4" s="9"/>
      <c r="CZG4" s="9"/>
      <c r="CZH4" s="9"/>
      <c r="CZI4" s="9"/>
      <c r="CZJ4" s="9"/>
      <c r="CZK4" s="9"/>
      <c r="CZL4" s="9"/>
      <c r="CZM4" s="9"/>
      <c r="CZN4" s="9"/>
      <c r="CZO4" s="9"/>
      <c r="CZP4" s="9"/>
      <c r="CZQ4" s="9"/>
      <c r="CZR4" s="9"/>
      <c r="CZS4" s="9"/>
      <c r="CZT4" s="9"/>
      <c r="CZU4" s="9"/>
      <c r="CZV4" s="9"/>
      <c r="CZW4" s="9"/>
      <c r="CZX4" s="9"/>
      <c r="CZY4" s="9"/>
      <c r="CZZ4" s="9"/>
      <c r="DAA4" s="9"/>
      <c r="DAB4" s="9"/>
      <c r="DAC4" s="9"/>
      <c r="DAD4" s="9"/>
      <c r="DAE4" s="9"/>
      <c r="DAF4" s="9"/>
      <c r="DAG4" s="9"/>
      <c r="DAH4" s="9"/>
      <c r="DAI4" s="9"/>
      <c r="DAJ4" s="9"/>
      <c r="DAK4" s="9"/>
      <c r="DAL4" s="9"/>
      <c r="DAM4" s="9"/>
      <c r="DAN4" s="9"/>
      <c r="DAO4" s="9"/>
      <c r="DAP4" s="9"/>
      <c r="DAQ4" s="9"/>
      <c r="DAR4" s="9"/>
      <c r="DAS4" s="9"/>
      <c r="DAT4" s="9"/>
      <c r="DAU4" s="9"/>
      <c r="DAV4" s="9"/>
      <c r="DAW4" s="9"/>
      <c r="DAX4" s="9"/>
      <c r="DAY4" s="9"/>
      <c r="DAZ4" s="9"/>
      <c r="DBA4" s="9"/>
      <c r="DBB4" s="9"/>
      <c r="DBC4" s="9"/>
      <c r="DBD4" s="9"/>
      <c r="DBE4" s="9"/>
      <c r="DBF4" s="9"/>
      <c r="DBG4" s="9"/>
      <c r="DBH4" s="9"/>
      <c r="DBI4" s="9"/>
      <c r="DBJ4" s="9"/>
      <c r="DBK4" s="9"/>
      <c r="DBL4" s="9"/>
      <c r="DBM4" s="9"/>
      <c r="DBN4" s="9"/>
      <c r="DBO4" s="9"/>
      <c r="DBP4" s="9"/>
      <c r="DBQ4" s="9"/>
      <c r="DBR4" s="9"/>
      <c r="DBS4" s="9"/>
      <c r="DBT4" s="9"/>
      <c r="DBU4" s="9"/>
      <c r="DBV4" s="9"/>
      <c r="DBW4" s="9"/>
      <c r="DBX4" s="9"/>
      <c r="DBY4" s="9"/>
      <c r="DBZ4" s="9"/>
      <c r="DCA4" s="9"/>
      <c r="DCB4" s="9"/>
      <c r="DCC4" s="9"/>
      <c r="DCD4" s="9"/>
      <c r="DCE4" s="9"/>
      <c r="DCF4" s="9"/>
      <c r="DCG4" s="9"/>
      <c r="DCH4" s="9"/>
      <c r="DCI4" s="9"/>
      <c r="DCJ4" s="9"/>
      <c r="DCK4" s="9"/>
      <c r="DCL4" s="9"/>
      <c r="DCM4" s="9"/>
      <c r="DCN4" s="9"/>
      <c r="DCO4" s="9"/>
      <c r="DCP4" s="9"/>
      <c r="DCQ4" s="9"/>
      <c r="DCR4" s="9"/>
      <c r="DCS4" s="9"/>
      <c r="DCT4" s="9"/>
      <c r="DCU4" s="9"/>
      <c r="DCV4" s="9"/>
      <c r="DCW4" s="9"/>
      <c r="DCX4" s="9"/>
      <c r="DCY4" s="9"/>
      <c r="DCZ4" s="9"/>
      <c r="DDA4" s="9"/>
      <c r="DDB4" s="9"/>
      <c r="DDC4" s="9"/>
      <c r="DDD4" s="9"/>
      <c r="DDE4" s="9"/>
      <c r="DDF4" s="9"/>
      <c r="DDG4" s="9"/>
      <c r="DDH4" s="9"/>
      <c r="DDI4" s="9"/>
      <c r="DDJ4" s="9"/>
      <c r="DDK4" s="9"/>
      <c r="DDL4" s="9"/>
      <c r="DDM4" s="9"/>
      <c r="DDN4" s="9"/>
      <c r="DDO4" s="9"/>
      <c r="DDP4" s="9"/>
      <c r="DDQ4" s="9"/>
      <c r="DDR4" s="9"/>
      <c r="DDS4" s="9"/>
      <c r="DDT4" s="9"/>
      <c r="DDU4" s="9"/>
      <c r="DDV4" s="9"/>
      <c r="DDW4" s="9"/>
      <c r="DDX4" s="9"/>
      <c r="DDY4" s="9"/>
      <c r="DDZ4" s="9"/>
      <c r="DEA4" s="9"/>
      <c r="DEB4" s="9"/>
      <c r="DEC4" s="9"/>
      <c r="DED4" s="9"/>
      <c r="DEE4" s="9"/>
      <c r="DEF4" s="9"/>
      <c r="DEG4" s="9"/>
      <c r="DEH4" s="9"/>
      <c r="DEI4" s="9"/>
      <c r="DEJ4" s="9"/>
      <c r="DEK4" s="9"/>
      <c r="DEL4" s="9"/>
      <c r="DEM4" s="9"/>
      <c r="DEN4" s="9"/>
      <c r="DEO4" s="9"/>
      <c r="DEP4" s="9"/>
      <c r="DEQ4" s="9"/>
      <c r="DER4" s="9"/>
      <c r="DES4" s="9"/>
      <c r="DET4" s="9"/>
      <c r="DEU4" s="9"/>
      <c r="DEV4" s="9"/>
      <c r="DEW4" s="9"/>
      <c r="DEX4" s="9"/>
      <c r="DEY4" s="9"/>
      <c r="DEZ4" s="9"/>
      <c r="DFA4" s="9"/>
      <c r="DFB4" s="9"/>
      <c r="DFC4" s="9"/>
      <c r="DFD4" s="9"/>
      <c r="DFE4" s="9"/>
      <c r="DFF4" s="9"/>
      <c r="DFG4" s="9"/>
      <c r="DFH4" s="9"/>
      <c r="DFI4" s="9"/>
      <c r="DFJ4" s="9"/>
      <c r="DFK4" s="9"/>
      <c r="DFL4" s="9"/>
      <c r="DFM4" s="9"/>
      <c r="DFN4" s="9"/>
      <c r="DFO4" s="9"/>
      <c r="DFP4" s="9"/>
      <c r="DFQ4" s="9"/>
      <c r="DFR4" s="9"/>
      <c r="DFS4" s="9"/>
      <c r="DFT4" s="9"/>
      <c r="DFU4" s="9"/>
      <c r="DFV4" s="9"/>
      <c r="DFW4" s="9"/>
      <c r="DFX4" s="9"/>
      <c r="DFY4" s="9"/>
      <c r="DFZ4" s="9"/>
      <c r="DGA4" s="9"/>
      <c r="DGB4" s="9"/>
      <c r="DGC4" s="9"/>
      <c r="DGD4" s="9"/>
      <c r="DGE4" s="9"/>
      <c r="DGF4" s="9"/>
      <c r="DGG4" s="9"/>
      <c r="DGH4" s="9"/>
      <c r="DGI4" s="9"/>
      <c r="DGJ4" s="9"/>
      <c r="DGK4" s="9"/>
      <c r="DGL4" s="9"/>
      <c r="DGM4" s="9"/>
      <c r="DGN4" s="9"/>
      <c r="DGO4" s="9"/>
      <c r="DGP4" s="9"/>
      <c r="DGQ4" s="9"/>
      <c r="DGR4" s="9"/>
      <c r="DGS4" s="9"/>
      <c r="DGT4" s="9"/>
      <c r="DGU4" s="9"/>
      <c r="DGV4" s="9"/>
      <c r="DGW4" s="9"/>
      <c r="DGX4" s="9"/>
      <c r="DGY4" s="9"/>
      <c r="DGZ4" s="9"/>
      <c r="DHA4" s="9"/>
      <c r="DHB4" s="9"/>
      <c r="DHC4" s="9"/>
      <c r="DHD4" s="9"/>
      <c r="DHE4" s="9"/>
      <c r="DHF4" s="9"/>
      <c r="DHG4" s="9"/>
      <c r="DHH4" s="9"/>
      <c r="DHI4" s="9"/>
      <c r="DHJ4" s="9"/>
      <c r="DHK4" s="9"/>
      <c r="DHL4" s="9"/>
      <c r="DHM4" s="9"/>
      <c r="DHN4" s="9"/>
      <c r="DHO4" s="9"/>
      <c r="DHP4" s="9"/>
      <c r="DHQ4" s="9"/>
      <c r="DHR4" s="9"/>
      <c r="DHS4" s="9"/>
      <c r="DHT4" s="9"/>
      <c r="DHU4" s="9"/>
      <c r="DHV4" s="9"/>
      <c r="DHW4" s="9"/>
      <c r="DHX4" s="9"/>
      <c r="DHY4" s="9"/>
      <c r="DHZ4" s="9"/>
      <c r="DIA4" s="9"/>
      <c r="DIB4" s="9"/>
      <c r="DIC4" s="9"/>
      <c r="DID4" s="9"/>
      <c r="DIE4" s="9"/>
      <c r="DIF4" s="9"/>
      <c r="DIG4" s="9"/>
      <c r="DIH4" s="9"/>
      <c r="DII4" s="9"/>
      <c r="DIJ4" s="9"/>
      <c r="DIK4" s="9"/>
      <c r="DIL4" s="9"/>
      <c r="DIM4" s="9"/>
      <c r="DIN4" s="9"/>
      <c r="DIO4" s="9"/>
      <c r="DIP4" s="9"/>
      <c r="DIQ4" s="9"/>
      <c r="DIR4" s="9"/>
      <c r="DIS4" s="9"/>
      <c r="DIT4" s="9"/>
      <c r="DIU4" s="9"/>
      <c r="DIV4" s="9"/>
      <c r="DIW4" s="9"/>
      <c r="DIX4" s="9"/>
      <c r="DIY4" s="9"/>
      <c r="DIZ4" s="9"/>
      <c r="DJA4" s="9"/>
      <c r="DJB4" s="9"/>
      <c r="DJC4" s="9"/>
      <c r="DJD4" s="9"/>
      <c r="DJE4" s="9"/>
      <c r="DJF4" s="9"/>
      <c r="DJG4" s="9"/>
      <c r="DJH4" s="9"/>
      <c r="DJI4" s="9"/>
      <c r="DJJ4" s="9"/>
      <c r="DJK4" s="9"/>
      <c r="DJL4" s="9"/>
      <c r="DJM4" s="9"/>
      <c r="DJN4" s="9"/>
      <c r="DJO4" s="9"/>
      <c r="DJP4" s="9"/>
      <c r="DJQ4" s="9"/>
      <c r="DJR4" s="9"/>
      <c r="DJS4" s="9"/>
      <c r="DJT4" s="9"/>
      <c r="DJU4" s="9"/>
      <c r="DJV4" s="9"/>
      <c r="DJW4" s="9"/>
      <c r="DJX4" s="9"/>
      <c r="DJY4" s="9"/>
      <c r="DJZ4" s="9"/>
      <c r="DKA4" s="9"/>
      <c r="DKB4" s="9"/>
      <c r="DKC4" s="9"/>
      <c r="DKD4" s="9"/>
      <c r="DKE4" s="9"/>
      <c r="DKF4" s="9"/>
      <c r="DKG4" s="9"/>
      <c r="DKH4" s="9"/>
      <c r="DKI4" s="9"/>
      <c r="DKJ4" s="9"/>
      <c r="DKK4" s="9"/>
      <c r="DKL4" s="9"/>
      <c r="DKM4" s="9"/>
      <c r="DKN4" s="9"/>
      <c r="DKO4" s="9"/>
      <c r="DKP4" s="9"/>
      <c r="DKQ4" s="9"/>
      <c r="DKR4" s="9"/>
      <c r="DKS4" s="9"/>
      <c r="DKT4" s="9"/>
      <c r="DKU4" s="9"/>
      <c r="DKV4" s="9"/>
      <c r="DKW4" s="9"/>
      <c r="DKX4" s="9"/>
      <c r="DKY4" s="9"/>
      <c r="DKZ4" s="9"/>
      <c r="DLA4" s="9"/>
      <c r="DLB4" s="9"/>
      <c r="DLC4" s="9"/>
      <c r="DLD4" s="9"/>
      <c r="DLE4" s="9"/>
      <c r="DLF4" s="9"/>
      <c r="DLG4" s="9"/>
      <c r="DLH4" s="9"/>
      <c r="DLI4" s="9"/>
      <c r="DLJ4" s="9"/>
      <c r="DLK4" s="9"/>
      <c r="DLL4" s="9"/>
      <c r="DLM4" s="9"/>
      <c r="DLN4" s="9"/>
      <c r="DLO4" s="9"/>
      <c r="DLP4" s="9"/>
      <c r="DLQ4" s="9"/>
      <c r="DLR4" s="9"/>
      <c r="DLS4" s="9"/>
      <c r="DLT4" s="9"/>
      <c r="DLU4" s="9"/>
      <c r="DLV4" s="9"/>
      <c r="DLW4" s="9"/>
      <c r="DLX4" s="9"/>
      <c r="DLY4" s="9"/>
      <c r="DLZ4" s="9"/>
      <c r="DMA4" s="9"/>
      <c r="DMB4" s="9"/>
      <c r="DMC4" s="9"/>
      <c r="DMD4" s="9"/>
      <c r="DME4" s="9"/>
      <c r="DMF4" s="9"/>
      <c r="DMG4" s="9"/>
      <c r="DMH4" s="9"/>
      <c r="DMI4" s="9"/>
      <c r="DMJ4" s="9"/>
      <c r="DMK4" s="9"/>
      <c r="DML4" s="9"/>
      <c r="DMM4" s="9"/>
      <c r="DMN4" s="9"/>
      <c r="DMO4" s="9"/>
      <c r="DMP4" s="9"/>
      <c r="DMQ4" s="9"/>
      <c r="DMR4" s="9"/>
      <c r="DMS4" s="9"/>
      <c r="DMT4" s="9"/>
      <c r="DMU4" s="9"/>
      <c r="DMV4" s="9"/>
      <c r="DMW4" s="9"/>
      <c r="DMX4" s="9"/>
      <c r="DMY4" s="9"/>
      <c r="DMZ4" s="9"/>
      <c r="DNA4" s="9"/>
      <c r="DNB4" s="9"/>
      <c r="DNC4" s="9"/>
      <c r="DND4" s="9"/>
      <c r="DNE4" s="9"/>
      <c r="DNF4" s="9"/>
      <c r="DNG4" s="9"/>
      <c r="DNH4" s="9"/>
      <c r="DNI4" s="9"/>
      <c r="DNJ4" s="9"/>
      <c r="DNK4" s="9"/>
      <c r="DNL4" s="9"/>
      <c r="DNM4" s="9"/>
      <c r="DNN4" s="9"/>
      <c r="DNO4" s="9"/>
      <c r="DNP4" s="9"/>
      <c r="DNQ4" s="9"/>
      <c r="DNR4" s="9"/>
      <c r="DNS4" s="9"/>
      <c r="DNT4" s="9"/>
      <c r="DNU4" s="9"/>
      <c r="DNV4" s="9"/>
      <c r="DNW4" s="9"/>
      <c r="DNX4" s="9"/>
      <c r="DNY4" s="9"/>
      <c r="DNZ4" s="9"/>
      <c r="DOA4" s="9"/>
      <c r="DOB4" s="9"/>
      <c r="DOC4" s="9"/>
      <c r="DOD4" s="9"/>
      <c r="DOE4" s="9"/>
      <c r="DOF4" s="9"/>
      <c r="DOG4" s="9"/>
      <c r="DOH4" s="9"/>
      <c r="DOI4" s="9"/>
      <c r="DOJ4" s="9"/>
      <c r="DOK4" s="9"/>
      <c r="DOL4" s="9"/>
      <c r="DOM4" s="9"/>
      <c r="DON4" s="9"/>
      <c r="DOO4" s="9"/>
      <c r="DOP4" s="9"/>
      <c r="DOQ4" s="9"/>
      <c r="DOR4" s="9"/>
      <c r="DOS4" s="9"/>
      <c r="DOT4" s="9"/>
      <c r="DOU4" s="9"/>
      <c r="DOV4" s="9"/>
      <c r="DOW4" s="9"/>
      <c r="DOX4" s="9"/>
      <c r="DOY4" s="9"/>
      <c r="DOZ4" s="9"/>
      <c r="DPA4" s="9"/>
      <c r="DPB4" s="9"/>
      <c r="DPC4" s="9"/>
      <c r="DPD4" s="9"/>
      <c r="DPE4" s="9"/>
      <c r="DPF4" s="9"/>
      <c r="DPG4" s="9"/>
      <c r="DPH4" s="9"/>
      <c r="DPI4" s="9"/>
      <c r="DPJ4" s="9"/>
      <c r="DPK4" s="9"/>
      <c r="DPL4" s="9"/>
      <c r="DPM4" s="9"/>
      <c r="DPN4" s="9"/>
      <c r="DPO4" s="9"/>
      <c r="DPP4" s="9"/>
      <c r="DPQ4" s="9"/>
      <c r="DPR4" s="9"/>
      <c r="DPS4" s="9"/>
      <c r="DPT4" s="9"/>
      <c r="DPU4" s="9"/>
      <c r="DPV4" s="9"/>
      <c r="DPW4" s="9"/>
      <c r="DPX4" s="9"/>
      <c r="DPY4" s="9"/>
      <c r="DPZ4" s="9"/>
      <c r="DQA4" s="9"/>
      <c r="DQB4" s="9"/>
      <c r="DQC4" s="9"/>
      <c r="DQD4" s="9"/>
      <c r="DQE4" s="9"/>
      <c r="DQF4" s="9"/>
      <c r="DQG4" s="9"/>
      <c r="DQH4" s="9"/>
      <c r="DQI4" s="9"/>
      <c r="DQJ4" s="9"/>
      <c r="DQK4" s="9"/>
      <c r="DQL4" s="9"/>
      <c r="DQM4" s="9"/>
      <c r="DQN4" s="9"/>
      <c r="DQO4" s="9"/>
      <c r="DQP4" s="9"/>
      <c r="DQQ4" s="9"/>
      <c r="DQR4" s="9"/>
      <c r="DQS4" s="9"/>
      <c r="DQT4" s="9"/>
      <c r="DQU4" s="9"/>
      <c r="DQV4" s="9"/>
      <c r="DQW4" s="9"/>
      <c r="DQX4" s="9"/>
      <c r="DQY4" s="9"/>
      <c r="DQZ4" s="9"/>
      <c r="DRA4" s="9"/>
      <c r="DRB4" s="9"/>
      <c r="DRC4" s="9"/>
      <c r="DRD4" s="9"/>
      <c r="DRE4" s="9"/>
      <c r="DRF4" s="9"/>
      <c r="DRG4" s="9"/>
      <c r="DRH4" s="9"/>
      <c r="DRI4" s="9"/>
      <c r="DRJ4" s="9"/>
      <c r="DRK4" s="9"/>
      <c r="DRL4" s="9"/>
      <c r="DRM4" s="9"/>
      <c r="DRN4" s="9"/>
      <c r="DRO4" s="9"/>
      <c r="DRP4" s="9"/>
      <c r="DRQ4" s="9"/>
      <c r="DRR4" s="9"/>
      <c r="DRS4" s="9"/>
      <c r="DRT4" s="9"/>
      <c r="DRU4" s="9"/>
      <c r="DRV4" s="9"/>
      <c r="DRW4" s="9"/>
      <c r="DRX4" s="9"/>
      <c r="DRY4" s="9"/>
      <c r="DRZ4" s="9"/>
      <c r="DSA4" s="9"/>
      <c r="DSB4" s="9"/>
      <c r="DSC4" s="9"/>
      <c r="DSD4" s="9"/>
      <c r="DSE4" s="9"/>
      <c r="DSF4" s="9"/>
      <c r="DSG4" s="9"/>
      <c r="DSH4" s="9"/>
      <c r="DSI4" s="9"/>
      <c r="DSJ4" s="9"/>
      <c r="DSK4" s="9"/>
      <c r="DSL4" s="9"/>
      <c r="DSM4" s="9"/>
      <c r="DSN4" s="9"/>
      <c r="DSO4" s="9"/>
      <c r="DSP4" s="9"/>
      <c r="DSQ4" s="9"/>
      <c r="DSR4" s="9"/>
      <c r="DSS4" s="9"/>
      <c r="DST4" s="9"/>
      <c r="DSU4" s="9"/>
      <c r="DSV4" s="9"/>
      <c r="DSW4" s="9"/>
      <c r="DSX4" s="9"/>
      <c r="DSY4" s="9"/>
      <c r="DSZ4" s="9"/>
      <c r="DTA4" s="9"/>
      <c r="DTB4" s="9"/>
      <c r="DTC4" s="9"/>
      <c r="DTD4" s="9"/>
      <c r="DTE4" s="9"/>
      <c r="DTF4" s="9"/>
      <c r="DTG4" s="9"/>
      <c r="DTH4" s="9"/>
      <c r="DTI4" s="9"/>
      <c r="DTJ4" s="9"/>
      <c r="DTK4" s="9"/>
      <c r="DTL4" s="9"/>
      <c r="DTM4" s="9"/>
      <c r="DTN4" s="9"/>
      <c r="DTO4" s="9"/>
      <c r="DTP4" s="9"/>
      <c r="DTQ4" s="9"/>
      <c r="DTR4" s="9"/>
      <c r="DTS4" s="9"/>
      <c r="DTT4" s="9"/>
      <c r="DTU4" s="9"/>
      <c r="DTV4" s="9"/>
      <c r="DTW4" s="9"/>
      <c r="DTX4" s="9"/>
      <c r="DTY4" s="9"/>
      <c r="DTZ4" s="9"/>
      <c r="DUA4" s="9"/>
      <c r="DUB4" s="9"/>
      <c r="DUC4" s="9"/>
      <c r="DUD4" s="9"/>
      <c r="DUE4" s="9"/>
      <c r="DUF4" s="9"/>
      <c r="DUG4" s="9"/>
      <c r="DUH4" s="9"/>
      <c r="DUI4" s="9"/>
      <c r="DUJ4" s="9"/>
      <c r="DUK4" s="9"/>
      <c r="DUL4" s="9"/>
      <c r="DUM4" s="9"/>
      <c r="DUN4" s="9"/>
      <c r="DUO4" s="9"/>
      <c r="DUP4" s="9"/>
      <c r="DUQ4" s="9"/>
      <c r="DUR4" s="9"/>
      <c r="DUS4" s="9"/>
      <c r="DUT4" s="9"/>
      <c r="DUU4" s="9"/>
      <c r="DUV4" s="9"/>
      <c r="DUW4" s="9"/>
      <c r="DUX4" s="9"/>
      <c r="DUY4" s="9"/>
      <c r="DUZ4" s="9"/>
      <c r="DVA4" s="9"/>
      <c r="DVB4" s="9"/>
      <c r="DVC4" s="9"/>
      <c r="DVD4" s="9"/>
      <c r="DVE4" s="9"/>
      <c r="DVF4" s="9"/>
      <c r="DVG4" s="9"/>
      <c r="DVH4" s="9"/>
      <c r="DVI4" s="9"/>
      <c r="DVJ4" s="9"/>
      <c r="DVK4" s="9"/>
      <c r="DVL4" s="9"/>
      <c r="DVM4" s="9"/>
      <c r="DVN4" s="9"/>
      <c r="DVO4" s="9"/>
      <c r="DVP4" s="9"/>
      <c r="DVQ4" s="9"/>
      <c r="DVR4" s="9"/>
      <c r="DVS4" s="9"/>
      <c r="DVT4" s="9"/>
      <c r="DVU4" s="9"/>
      <c r="DVV4" s="9"/>
      <c r="DVW4" s="9"/>
      <c r="DVX4" s="9"/>
      <c r="DVY4" s="9"/>
      <c r="DVZ4" s="9"/>
      <c r="DWA4" s="9"/>
      <c r="DWB4" s="9"/>
      <c r="DWC4" s="9"/>
      <c r="DWD4" s="9"/>
      <c r="DWE4" s="9"/>
      <c r="DWF4" s="9"/>
      <c r="DWG4" s="9"/>
      <c r="DWH4" s="9"/>
      <c r="DWI4" s="9"/>
      <c r="DWJ4" s="9"/>
      <c r="DWK4" s="9"/>
      <c r="DWL4" s="9"/>
      <c r="DWM4" s="9"/>
      <c r="DWN4" s="9"/>
      <c r="DWO4" s="9"/>
      <c r="DWP4" s="9"/>
      <c r="DWQ4" s="9"/>
      <c r="DWR4" s="9"/>
      <c r="DWS4" s="9"/>
      <c r="DWT4" s="9"/>
      <c r="DWU4" s="9"/>
      <c r="DWV4" s="9"/>
      <c r="DWW4" s="9"/>
      <c r="DWX4" s="9"/>
      <c r="DWY4" s="9"/>
      <c r="DWZ4" s="9"/>
      <c r="DXA4" s="9"/>
      <c r="DXB4" s="9"/>
      <c r="DXC4" s="9"/>
      <c r="DXD4" s="9"/>
      <c r="DXE4" s="9"/>
      <c r="DXF4" s="9"/>
      <c r="DXG4" s="9"/>
      <c r="DXH4" s="9"/>
      <c r="DXI4" s="9"/>
      <c r="DXJ4" s="9"/>
      <c r="DXK4" s="9"/>
      <c r="DXL4" s="9"/>
      <c r="DXM4" s="9"/>
      <c r="DXN4" s="9"/>
      <c r="DXO4" s="9"/>
      <c r="DXP4" s="9"/>
      <c r="DXQ4" s="9"/>
      <c r="DXR4" s="9"/>
      <c r="DXS4" s="9"/>
      <c r="DXT4" s="9"/>
      <c r="DXU4" s="9"/>
      <c r="DXV4" s="9"/>
      <c r="DXW4" s="9"/>
      <c r="DXX4" s="9"/>
      <c r="DXY4" s="9"/>
      <c r="DXZ4" s="9"/>
      <c r="DYA4" s="9"/>
      <c r="DYB4" s="9"/>
      <c r="DYC4" s="9"/>
      <c r="DYD4" s="9"/>
      <c r="DYE4" s="9"/>
      <c r="DYF4" s="9"/>
      <c r="DYG4" s="9"/>
      <c r="DYH4" s="9"/>
      <c r="DYI4" s="9"/>
      <c r="DYJ4" s="9"/>
      <c r="DYK4" s="9"/>
      <c r="DYL4" s="9"/>
      <c r="DYM4" s="9"/>
      <c r="DYN4" s="9"/>
      <c r="DYO4" s="9"/>
      <c r="DYP4" s="9"/>
      <c r="DYQ4" s="9"/>
      <c r="DYR4" s="9"/>
      <c r="DYS4" s="9"/>
      <c r="DYT4" s="9"/>
      <c r="DYU4" s="9"/>
      <c r="DYV4" s="9"/>
      <c r="DYW4" s="9"/>
      <c r="DYX4" s="9"/>
      <c r="DYY4" s="9"/>
      <c r="DYZ4" s="9"/>
      <c r="DZA4" s="9"/>
      <c r="DZB4" s="9"/>
      <c r="DZC4" s="9"/>
      <c r="DZD4" s="9"/>
      <c r="DZE4" s="9"/>
      <c r="DZF4" s="9"/>
      <c r="DZG4" s="9"/>
      <c r="DZH4" s="9"/>
      <c r="DZI4" s="9"/>
      <c r="DZJ4" s="9"/>
      <c r="DZK4" s="9"/>
      <c r="DZL4" s="9"/>
      <c r="DZM4" s="9"/>
      <c r="DZN4" s="9"/>
      <c r="DZO4" s="9"/>
      <c r="DZP4" s="9"/>
      <c r="DZQ4" s="9"/>
      <c r="DZR4" s="9"/>
      <c r="DZS4" s="9"/>
      <c r="DZT4" s="9"/>
      <c r="DZU4" s="9"/>
      <c r="DZV4" s="9"/>
      <c r="DZW4" s="9"/>
      <c r="DZX4" s="9"/>
      <c r="DZY4" s="9"/>
      <c r="DZZ4" s="9"/>
      <c r="EAA4" s="9"/>
      <c r="EAB4" s="9"/>
      <c r="EAC4" s="9"/>
      <c r="EAD4" s="9"/>
      <c r="EAE4" s="9"/>
      <c r="EAF4" s="9"/>
      <c r="EAG4" s="9"/>
      <c r="EAH4" s="9"/>
      <c r="EAI4" s="9"/>
      <c r="EAJ4" s="9"/>
      <c r="EAK4" s="9"/>
      <c r="EAL4" s="9"/>
      <c r="EAM4" s="9"/>
      <c r="EAN4" s="9"/>
      <c r="EAO4" s="9"/>
      <c r="EAP4" s="9"/>
      <c r="EAQ4" s="9"/>
      <c r="EAR4" s="9"/>
      <c r="EAS4" s="9"/>
      <c r="EAT4" s="9"/>
      <c r="EAU4" s="9"/>
      <c r="EAV4" s="9"/>
      <c r="EAW4" s="9"/>
      <c r="EAX4" s="9"/>
      <c r="EAY4" s="9"/>
      <c r="EAZ4" s="9"/>
      <c r="EBA4" s="9"/>
      <c r="EBB4" s="9"/>
      <c r="EBC4" s="9"/>
      <c r="EBD4" s="9"/>
      <c r="EBE4" s="9"/>
      <c r="EBF4" s="9"/>
      <c r="EBG4" s="9"/>
      <c r="EBH4" s="9"/>
      <c r="EBI4" s="9"/>
      <c r="EBJ4" s="9"/>
      <c r="EBK4" s="9"/>
      <c r="EBL4" s="9"/>
      <c r="EBM4" s="9"/>
      <c r="EBN4" s="9"/>
      <c r="EBO4" s="9"/>
      <c r="EBP4" s="9"/>
      <c r="EBQ4" s="9"/>
      <c r="EBR4" s="9"/>
      <c r="EBS4" s="9"/>
      <c r="EBT4" s="9"/>
      <c r="EBU4" s="9"/>
      <c r="EBV4" s="9"/>
      <c r="EBW4" s="9"/>
      <c r="EBX4" s="9"/>
      <c r="EBY4" s="9"/>
      <c r="EBZ4" s="9"/>
      <c r="ECA4" s="9"/>
      <c r="ECB4" s="9"/>
      <c r="ECC4" s="9"/>
      <c r="ECD4" s="9"/>
      <c r="ECE4" s="9"/>
      <c r="ECF4" s="9"/>
      <c r="ECG4" s="9"/>
      <c r="ECH4" s="9"/>
      <c r="ECI4" s="9"/>
      <c r="ECJ4" s="9"/>
      <c r="ECK4" s="9"/>
      <c r="ECL4" s="9"/>
      <c r="ECM4" s="9"/>
      <c r="ECN4" s="9"/>
      <c r="ECO4" s="9"/>
      <c r="ECP4" s="9"/>
      <c r="ECQ4" s="9"/>
      <c r="ECR4" s="9"/>
      <c r="ECS4" s="9"/>
      <c r="ECT4" s="9"/>
      <c r="ECU4" s="9"/>
      <c r="ECV4" s="9"/>
      <c r="ECW4" s="9"/>
      <c r="ECX4" s="9"/>
      <c r="ECY4" s="9"/>
      <c r="ECZ4" s="9"/>
      <c r="EDA4" s="9"/>
      <c r="EDB4" s="9"/>
      <c r="EDC4" s="9"/>
      <c r="EDD4" s="9"/>
      <c r="EDE4" s="9"/>
      <c r="EDF4" s="9"/>
      <c r="EDG4" s="9"/>
      <c r="EDH4" s="9"/>
      <c r="EDI4" s="9"/>
      <c r="EDJ4" s="9"/>
      <c r="EDK4" s="9"/>
      <c r="EDL4" s="9"/>
      <c r="EDM4" s="9"/>
      <c r="EDN4" s="9"/>
      <c r="EDO4" s="9"/>
      <c r="EDP4" s="9"/>
      <c r="EDQ4" s="9"/>
      <c r="EDR4" s="9"/>
      <c r="EDS4" s="9"/>
      <c r="EDT4" s="9"/>
      <c r="EDU4" s="9"/>
      <c r="EDV4" s="9"/>
      <c r="EDW4" s="9"/>
      <c r="EDX4" s="9"/>
      <c r="EDY4" s="9"/>
      <c r="EDZ4" s="9"/>
      <c r="EEA4" s="9"/>
      <c r="EEB4" s="9"/>
      <c r="EEC4" s="9"/>
      <c r="EED4" s="9"/>
      <c r="EEE4" s="9"/>
      <c r="EEF4" s="9"/>
      <c r="EEG4" s="9"/>
      <c r="EEH4" s="9"/>
      <c r="EEI4" s="9"/>
      <c r="EEJ4" s="9"/>
      <c r="EEK4" s="9"/>
      <c r="EEL4" s="9"/>
      <c r="EEM4" s="9"/>
      <c r="EEN4" s="9"/>
      <c r="EEO4" s="9"/>
      <c r="EEP4" s="9"/>
      <c r="EEQ4" s="9"/>
      <c r="EER4" s="9"/>
      <c r="EES4" s="9"/>
      <c r="EET4" s="9"/>
      <c r="EEU4" s="9"/>
      <c r="EEV4" s="9"/>
      <c r="EEW4" s="9"/>
      <c r="EEX4" s="9"/>
      <c r="EEY4" s="9"/>
      <c r="EEZ4" s="9"/>
      <c r="EFA4" s="9"/>
      <c r="EFB4" s="9"/>
      <c r="EFC4" s="9"/>
      <c r="EFD4" s="9"/>
      <c r="EFE4" s="9"/>
      <c r="EFF4" s="9"/>
      <c r="EFG4" s="9"/>
      <c r="EFH4" s="9"/>
      <c r="EFI4" s="9"/>
      <c r="EFJ4" s="9"/>
      <c r="EFK4" s="9"/>
      <c r="EFL4" s="9"/>
      <c r="EFM4" s="9"/>
      <c r="EFN4" s="9"/>
      <c r="EFO4" s="9"/>
      <c r="EFP4" s="9"/>
      <c r="EFQ4" s="9"/>
      <c r="EFR4" s="9"/>
      <c r="EFS4" s="9"/>
      <c r="EFT4" s="9"/>
      <c r="EFU4" s="9"/>
      <c r="EFV4" s="9"/>
      <c r="EFW4" s="9"/>
      <c r="EFX4" s="9"/>
      <c r="EFY4" s="9"/>
      <c r="EFZ4" s="9"/>
      <c r="EGA4" s="9"/>
      <c r="EGB4" s="9"/>
      <c r="EGC4" s="9"/>
      <c r="EGD4" s="9"/>
      <c r="EGE4" s="9"/>
      <c r="EGF4" s="9"/>
      <c r="EGG4" s="9"/>
      <c r="EGH4" s="9"/>
      <c r="EGI4" s="9"/>
      <c r="EGJ4" s="9"/>
      <c r="EGK4" s="9"/>
      <c r="EGL4" s="9"/>
      <c r="EGM4" s="9"/>
      <c r="EGN4" s="9"/>
      <c r="EGO4" s="9"/>
      <c r="EGP4" s="9"/>
      <c r="EGQ4" s="9"/>
      <c r="EGR4" s="9"/>
      <c r="EGS4" s="9"/>
      <c r="EGT4" s="9"/>
      <c r="EGU4" s="9"/>
      <c r="EGV4" s="9"/>
      <c r="EGW4" s="9"/>
      <c r="EGX4" s="9"/>
      <c r="EGY4" s="9"/>
      <c r="EGZ4" s="9"/>
      <c r="EHA4" s="9"/>
      <c r="EHB4" s="9"/>
      <c r="EHC4" s="9"/>
      <c r="EHD4" s="9"/>
      <c r="EHE4" s="9"/>
      <c r="EHF4" s="9"/>
      <c r="EHG4" s="9"/>
      <c r="EHH4" s="9"/>
      <c r="EHI4" s="9"/>
      <c r="EHJ4" s="9"/>
      <c r="EHK4" s="9"/>
      <c r="EHL4" s="9"/>
      <c r="EHM4" s="9"/>
      <c r="EHN4" s="9"/>
      <c r="EHO4" s="9"/>
      <c r="EHP4" s="9"/>
      <c r="EHQ4" s="9"/>
      <c r="EHR4" s="9"/>
      <c r="EHS4" s="9"/>
      <c r="EHT4" s="9"/>
      <c r="EHU4" s="9"/>
      <c r="EHV4" s="9"/>
      <c r="EHW4" s="9"/>
      <c r="EHX4" s="9"/>
      <c r="EHY4" s="9"/>
      <c r="EHZ4" s="9"/>
      <c r="EIA4" s="9"/>
      <c r="EIB4" s="9"/>
      <c r="EIC4" s="9"/>
      <c r="EID4" s="9"/>
      <c r="EIE4" s="9"/>
      <c r="EIF4" s="9"/>
      <c r="EIG4" s="9"/>
      <c r="EIH4" s="9"/>
      <c r="EII4" s="9"/>
      <c r="EIJ4" s="9"/>
      <c r="EIK4" s="9"/>
      <c r="EIL4" s="9"/>
      <c r="EIM4" s="9"/>
      <c r="EIN4" s="9"/>
      <c r="EIO4" s="9"/>
      <c r="EIP4" s="9"/>
      <c r="EIQ4" s="9"/>
      <c r="EIR4" s="9"/>
      <c r="EIS4" s="9"/>
      <c r="EIT4" s="9"/>
      <c r="EIU4" s="9"/>
      <c r="EIV4" s="9"/>
      <c r="EIW4" s="9"/>
      <c r="EIX4" s="9"/>
      <c r="EIY4" s="9"/>
      <c r="EIZ4" s="9"/>
      <c r="EJA4" s="9"/>
      <c r="EJB4" s="9"/>
      <c r="EJC4" s="9"/>
      <c r="EJD4" s="9"/>
      <c r="EJE4" s="9"/>
      <c r="EJF4" s="9"/>
      <c r="EJG4" s="9"/>
      <c r="EJH4" s="9"/>
      <c r="EJI4" s="9"/>
      <c r="EJJ4" s="9"/>
      <c r="EJK4" s="9"/>
      <c r="EJL4" s="9"/>
      <c r="EJM4" s="9"/>
      <c r="EJN4" s="9"/>
      <c r="EJO4" s="9"/>
      <c r="EJP4" s="9"/>
      <c r="EJQ4" s="9"/>
      <c r="EJR4" s="9"/>
      <c r="EJS4" s="9"/>
      <c r="EJT4" s="9"/>
      <c r="EJU4" s="9"/>
      <c r="EJV4" s="9"/>
      <c r="EJW4" s="9"/>
      <c r="EJX4" s="9"/>
      <c r="EJY4" s="9"/>
      <c r="EJZ4" s="9"/>
      <c r="EKA4" s="9"/>
      <c r="EKB4" s="9"/>
      <c r="EKC4" s="9"/>
      <c r="EKD4" s="9"/>
      <c r="EKE4" s="9"/>
      <c r="EKF4" s="9"/>
      <c r="EKG4" s="9"/>
      <c r="EKH4" s="9"/>
      <c r="EKI4" s="9"/>
      <c r="EKJ4" s="9"/>
      <c r="EKK4" s="9"/>
      <c r="EKL4" s="9"/>
      <c r="EKM4" s="9"/>
      <c r="EKN4" s="9"/>
      <c r="EKO4" s="9"/>
      <c r="EKP4" s="9"/>
      <c r="EKQ4" s="9"/>
      <c r="EKR4" s="9"/>
      <c r="EKS4" s="9"/>
      <c r="EKT4" s="9"/>
      <c r="EKU4" s="9"/>
      <c r="EKV4" s="9"/>
      <c r="EKW4" s="9"/>
      <c r="EKX4" s="9"/>
      <c r="EKY4" s="9"/>
      <c r="EKZ4" s="9"/>
      <c r="ELA4" s="9"/>
      <c r="ELB4" s="9"/>
      <c r="ELC4" s="9"/>
      <c r="ELD4" s="9"/>
      <c r="ELE4" s="9"/>
      <c r="ELF4" s="9"/>
      <c r="ELG4" s="9"/>
      <c r="ELH4" s="9"/>
      <c r="ELI4" s="9"/>
      <c r="ELJ4" s="9"/>
      <c r="ELK4" s="9"/>
      <c r="ELL4" s="9"/>
      <c r="ELM4" s="9"/>
      <c r="ELN4" s="9"/>
      <c r="ELO4" s="9"/>
      <c r="ELP4" s="9"/>
      <c r="ELQ4" s="9"/>
      <c r="ELR4" s="9"/>
      <c r="ELS4" s="9"/>
      <c r="ELT4" s="9"/>
      <c r="ELU4" s="9"/>
      <c r="ELV4" s="9"/>
      <c r="ELW4" s="9"/>
      <c r="ELX4" s="9"/>
      <c r="ELY4" s="9"/>
      <c r="ELZ4" s="9"/>
      <c r="EMA4" s="9"/>
      <c r="EMB4" s="9"/>
      <c r="EMC4" s="9"/>
      <c r="EMD4" s="9"/>
      <c r="EME4" s="9"/>
      <c r="EMF4" s="9"/>
      <c r="EMG4" s="9"/>
      <c r="EMH4" s="9"/>
      <c r="EMI4" s="9"/>
      <c r="EMJ4" s="9"/>
      <c r="EMK4" s="9"/>
      <c r="EML4" s="9"/>
      <c r="EMM4" s="9"/>
      <c r="EMN4" s="9"/>
      <c r="EMO4" s="9"/>
      <c r="EMP4" s="9"/>
      <c r="EMQ4" s="9"/>
      <c r="EMR4" s="9"/>
      <c r="EMS4" s="9"/>
      <c r="EMT4" s="9"/>
      <c r="EMU4" s="9"/>
      <c r="EMV4" s="9"/>
      <c r="EMW4" s="9"/>
      <c r="EMX4" s="9"/>
      <c r="EMY4" s="9"/>
      <c r="EMZ4" s="9"/>
      <c r="ENA4" s="9"/>
      <c r="ENB4" s="9"/>
      <c r="ENC4" s="9"/>
      <c r="END4" s="9"/>
      <c r="ENE4" s="9"/>
      <c r="ENF4" s="9"/>
      <c r="ENG4" s="9"/>
      <c r="ENH4" s="9"/>
      <c r="ENI4" s="9"/>
      <c r="ENJ4" s="9"/>
      <c r="ENK4" s="9"/>
      <c r="ENL4" s="9"/>
      <c r="ENM4" s="9"/>
      <c r="ENN4" s="9"/>
      <c r="ENO4" s="9"/>
      <c r="ENP4" s="9"/>
      <c r="ENQ4" s="9"/>
      <c r="ENR4" s="9"/>
      <c r="ENS4" s="9"/>
      <c r="ENT4" s="9"/>
      <c r="ENU4" s="9"/>
      <c r="ENV4" s="9"/>
      <c r="ENW4" s="9"/>
      <c r="ENX4" s="9"/>
      <c r="ENY4" s="9"/>
      <c r="ENZ4" s="9"/>
      <c r="EOA4" s="9"/>
      <c r="EOB4" s="9"/>
      <c r="EOC4" s="9"/>
      <c r="EOD4" s="9"/>
      <c r="EOE4" s="9"/>
      <c r="EOF4" s="9"/>
      <c r="EOG4" s="9"/>
      <c r="EOH4" s="9"/>
      <c r="EOI4" s="9"/>
      <c r="EOJ4" s="9"/>
      <c r="EOK4" s="9"/>
      <c r="EOL4" s="9"/>
      <c r="EOM4" s="9"/>
      <c r="EON4" s="9"/>
      <c r="EOO4" s="9"/>
      <c r="EOP4" s="9"/>
      <c r="EOQ4" s="9"/>
      <c r="EOR4" s="9"/>
      <c r="EOS4" s="9"/>
      <c r="EOT4" s="9"/>
      <c r="EOU4" s="9"/>
      <c r="EOV4" s="9"/>
      <c r="EOW4" s="9"/>
      <c r="EOX4" s="9"/>
      <c r="EOY4" s="9"/>
      <c r="EOZ4" s="9"/>
      <c r="EPA4" s="9"/>
      <c r="EPB4" s="9"/>
      <c r="EPC4" s="9"/>
      <c r="EPD4" s="9"/>
      <c r="EPE4" s="9"/>
      <c r="EPF4" s="9"/>
      <c r="EPG4" s="9"/>
      <c r="EPH4" s="9"/>
      <c r="EPI4" s="9"/>
      <c r="EPJ4" s="9"/>
      <c r="EPK4" s="9"/>
      <c r="EPL4" s="9"/>
      <c r="EPM4" s="9"/>
      <c r="EPN4" s="9"/>
      <c r="EPO4" s="9"/>
      <c r="EPP4" s="9"/>
      <c r="EPQ4" s="9"/>
      <c r="EPR4" s="9"/>
      <c r="EPS4" s="9"/>
      <c r="EPT4" s="9"/>
      <c r="EPU4" s="9"/>
      <c r="EPV4" s="9"/>
      <c r="EPW4" s="9"/>
      <c r="EPX4" s="9"/>
      <c r="EPY4" s="9"/>
      <c r="EPZ4" s="9"/>
      <c r="EQA4" s="9"/>
      <c r="EQB4" s="9"/>
      <c r="EQC4" s="9"/>
      <c r="EQD4" s="9"/>
      <c r="EQE4" s="9"/>
      <c r="EQF4" s="9"/>
      <c r="EQG4" s="9"/>
      <c r="EQH4" s="9"/>
      <c r="EQI4" s="9"/>
      <c r="EQJ4" s="9"/>
      <c r="EQK4" s="9"/>
      <c r="EQL4" s="9"/>
      <c r="EQM4" s="9"/>
      <c r="EQN4" s="9"/>
      <c r="EQO4" s="9"/>
      <c r="EQP4" s="9"/>
      <c r="EQQ4" s="9"/>
      <c r="EQR4" s="9"/>
      <c r="EQS4" s="9"/>
      <c r="EQT4" s="9"/>
      <c r="EQU4" s="9"/>
      <c r="EQV4" s="9"/>
      <c r="EQW4" s="9"/>
      <c r="EQX4" s="9"/>
      <c r="EQY4" s="9"/>
      <c r="EQZ4" s="9"/>
      <c r="ERA4" s="9"/>
      <c r="ERB4" s="9"/>
      <c r="ERC4" s="9"/>
      <c r="ERD4" s="9"/>
      <c r="ERE4" s="9"/>
      <c r="ERF4" s="9"/>
      <c r="ERG4" s="9"/>
      <c r="ERH4" s="9"/>
      <c r="ERI4" s="9"/>
      <c r="ERJ4" s="9"/>
      <c r="ERK4" s="9"/>
      <c r="ERL4" s="9"/>
      <c r="ERM4" s="9"/>
      <c r="ERN4" s="9"/>
      <c r="ERO4" s="9"/>
      <c r="ERP4" s="9"/>
      <c r="ERQ4" s="9"/>
      <c r="ERR4" s="9"/>
      <c r="ERS4" s="9"/>
      <c r="ERT4" s="9"/>
      <c r="ERU4" s="9"/>
      <c r="ERV4" s="9"/>
      <c r="ERW4" s="9"/>
      <c r="ERX4" s="9"/>
      <c r="ERY4" s="9"/>
      <c r="ERZ4" s="9"/>
      <c r="ESA4" s="9"/>
      <c r="ESB4" s="9"/>
      <c r="ESC4" s="9"/>
      <c r="ESD4" s="9"/>
      <c r="ESE4" s="9"/>
      <c r="ESF4" s="9"/>
      <c r="ESG4" s="9"/>
      <c r="ESH4" s="9"/>
      <c r="ESI4" s="9"/>
      <c r="ESJ4" s="9"/>
      <c r="ESK4" s="9"/>
      <c r="ESL4" s="9"/>
      <c r="ESM4" s="9"/>
      <c r="ESN4" s="9"/>
      <c r="ESO4" s="9"/>
      <c r="ESP4" s="9"/>
      <c r="ESQ4" s="9"/>
      <c r="ESR4" s="9"/>
      <c r="ESS4" s="9"/>
      <c r="EST4" s="9"/>
      <c r="ESU4" s="9"/>
      <c r="ESV4" s="9"/>
      <c r="ESW4" s="9"/>
      <c r="ESX4" s="9"/>
      <c r="ESY4" s="9"/>
      <c r="ESZ4" s="9"/>
      <c r="ETA4" s="9"/>
      <c r="ETB4" s="9"/>
      <c r="ETC4" s="9"/>
      <c r="ETD4" s="9"/>
      <c r="ETE4" s="9"/>
      <c r="ETF4" s="9"/>
      <c r="ETG4" s="9"/>
      <c r="ETH4" s="9"/>
      <c r="ETI4" s="9"/>
      <c r="ETJ4" s="9"/>
      <c r="ETK4" s="9"/>
      <c r="ETL4" s="9"/>
      <c r="ETM4" s="9"/>
      <c r="ETN4" s="9"/>
      <c r="ETO4" s="9"/>
      <c r="ETP4" s="9"/>
      <c r="ETQ4" s="9"/>
      <c r="ETR4" s="9"/>
      <c r="ETS4" s="9"/>
      <c r="ETT4" s="9"/>
      <c r="ETU4" s="9"/>
      <c r="ETV4" s="9"/>
      <c r="ETW4" s="9"/>
      <c r="ETX4" s="9"/>
      <c r="ETY4" s="9"/>
      <c r="ETZ4" s="9"/>
      <c r="EUA4" s="9"/>
      <c r="EUB4" s="9"/>
      <c r="EUC4" s="9"/>
      <c r="EUD4" s="9"/>
      <c r="EUE4" s="9"/>
      <c r="EUF4" s="9"/>
      <c r="EUG4" s="9"/>
      <c r="EUH4" s="9"/>
      <c r="EUI4" s="9"/>
      <c r="EUJ4" s="9"/>
      <c r="EUK4" s="9"/>
      <c r="EUL4" s="9"/>
      <c r="EUM4" s="9"/>
      <c r="EUN4" s="9"/>
      <c r="EUO4" s="9"/>
      <c r="EUP4" s="9"/>
      <c r="EUQ4" s="9"/>
      <c r="EUR4" s="9"/>
      <c r="EUS4" s="9"/>
      <c r="EUT4" s="9"/>
      <c r="EUU4" s="9"/>
      <c r="EUV4" s="9"/>
      <c r="EUW4" s="9"/>
      <c r="EUX4" s="9"/>
      <c r="EUY4" s="9"/>
      <c r="EUZ4" s="9"/>
      <c r="EVA4" s="9"/>
      <c r="EVB4" s="9"/>
      <c r="EVC4" s="9"/>
      <c r="EVD4" s="9"/>
      <c r="EVE4" s="9"/>
      <c r="EVF4" s="9"/>
      <c r="EVG4" s="9"/>
      <c r="EVH4" s="9"/>
      <c r="EVI4" s="9"/>
      <c r="EVJ4" s="9"/>
      <c r="EVK4" s="9"/>
      <c r="EVL4" s="9"/>
      <c r="EVM4" s="9"/>
      <c r="EVN4" s="9"/>
      <c r="EVO4" s="9"/>
      <c r="EVP4" s="9"/>
      <c r="EVQ4" s="9"/>
      <c r="EVR4" s="9"/>
      <c r="EVS4" s="9"/>
      <c r="EVT4" s="9"/>
      <c r="EVU4" s="9"/>
      <c r="EVV4" s="9"/>
      <c r="EVW4" s="9"/>
      <c r="EVX4" s="9"/>
      <c r="EVY4" s="9"/>
      <c r="EVZ4" s="9"/>
      <c r="EWA4" s="9"/>
      <c r="EWB4" s="9"/>
      <c r="EWC4" s="9"/>
      <c r="EWD4" s="9"/>
      <c r="EWE4" s="9"/>
      <c r="EWF4" s="9"/>
      <c r="EWG4" s="9"/>
      <c r="EWH4" s="9"/>
      <c r="EWI4" s="9"/>
      <c r="EWJ4" s="9"/>
      <c r="EWK4" s="9"/>
      <c r="EWL4" s="9"/>
      <c r="EWM4" s="9"/>
      <c r="EWN4" s="9"/>
      <c r="EWO4" s="9"/>
      <c r="EWP4" s="9"/>
      <c r="EWQ4" s="9"/>
      <c r="EWR4" s="9"/>
      <c r="EWS4" s="9"/>
      <c r="EWT4" s="9"/>
      <c r="EWU4" s="9"/>
      <c r="EWV4" s="9"/>
      <c r="EWW4" s="9"/>
      <c r="EWX4" s="9"/>
      <c r="EWY4" s="9"/>
      <c r="EWZ4" s="9"/>
      <c r="EXA4" s="9"/>
      <c r="EXB4" s="9"/>
      <c r="EXC4" s="9"/>
      <c r="EXD4" s="9"/>
      <c r="EXE4" s="9"/>
      <c r="EXF4" s="9"/>
      <c r="EXG4" s="9"/>
      <c r="EXH4" s="9"/>
      <c r="EXI4" s="9"/>
      <c r="EXJ4" s="9"/>
      <c r="EXK4" s="9"/>
      <c r="EXL4" s="9"/>
      <c r="EXM4" s="9"/>
      <c r="EXN4" s="9"/>
      <c r="EXO4" s="9"/>
      <c r="EXP4" s="9"/>
      <c r="EXQ4" s="9"/>
      <c r="EXR4" s="9"/>
      <c r="EXS4" s="9"/>
      <c r="EXT4" s="9"/>
      <c r="EXU4" s="9"/>
      <c r="EXV4" s="9"/>
      <c r="EXW4" s="9"/>
      <c r="EXX4" s="9"/>
      <c r="EXY4" s="9"/>
      <c r="EXZ4" s="9"/>
      <c r="EYA4" s="9"/>
      <c r="EYB4" s="9"/>
      <c r="EYC4" s="9"/>
      <c r="EYD4" s="9"/>
      <c r="EYE4" s="9"/>
      <c r="EYF4" s="9"/>
      <c r="EYG4" s="9"/>
      <c r="EYH4" s="9"/>
      <c r="EYI4" s="9"/>
      <c r="EYJ4" s="9"/>
      <c r="EYK4" s="9"/>
      <c r="EYL4" s="9"/>
      <c r="EYM4" s="9"/>
      <c r="EYN4" s="9"/>
      <c r="EYO4" s="9"/>
      <c r="EYP4" s="9"/>
      <c r="EYQ4" s="9"/>
      <c r="EYR4" s="9"/>
      <c r="EYS4" s="9"/>
      <c r="EYT4" s="9"/>
      <c r="EYU4" s="9"/>
      <c r="EYV4" s="9"/>
      <c r="EYW4" s="9"/>
      <c r="EYX4" s="9"/>
      <c r="EYY4" s="9"/>
      <c r="EYZ4" s="9"/>
      <c r="EZA4" s="9"/>
      <c r="EZB4" s="9"/>
      <c r="EZC4" s="9"/>
      <c r="EZD4" s="9"/>
      <c r="EZE4" s="9"/>
      <c r="EZF4" s="9"/>
      <c r="EZG4" s="9"/>
      <c r="EZH4" s="9"/>
      <c r="EZI4" s="9"/>
      <c r="EZJ4" s="9"/>
      <c r="EZK4" s="9"/>
      <c r="EZL4" s="9"/>
      <c r="EZM4" s="9"/>
      <c r="EZN4" s="9"/>
      <c r="EZO4" s="9"/>
      <c r="EZP4" s="9"/>
      <c r="EZQ4" s="9"/>
      <c r="EZR4" s="9"/>
      <c r="EZS4" s="9"/>
      <c r="EZT4" s="9"/>
      <c r="EZU4" s="9"/>
      <c r="EZV4" s="9"/>
      <c r="EZW4" s="9"/>
      <c r="EZX4" s="9"/>
      <c r="EZY4" s="9"/>
      <c r="EZZ4" s="9"/>
      <c r="FAA4" s="9"/>
      <c r="FAB4" s="9"/>
      <c r="FAC4" s="9"/>
      <c r="FAD4" s="9"/>
      <c r="FAE4" s="9"/>
      <c r="FAF4" s="9"/>
      <c r="FAG4" s="9"/>
      <c r="FAH4" s="9"/>
      <c r="FAI4" s="9"/>
      <c r="FAJ4" s="9"/>
      <c r="FAK4" s="9"/>
      <c r="FAL4" s="9"/>
      <c r="FAM4" s="9"/>
      <c r="FAN4" s="9"/>
      <c r="FAO4" s="9"/>
      <c r="FAP4" s="9"/>
      <c r="FAQ4" s="9"/>
      <c r="FAR4" s="9"/>
      <c r="FAS4" s="9"/>
      <c r="FAT4" s="9"/>
      <c r="FAU4" s="9"/>
      <c r="FAV4" s="9"/>
      <c r="FAW4" s="9"/>
      <c r="FAX4" s="9"/>
      <c r="FAY4" s="9"/>
      <c r="FAZ4" s="9"/>
      <c r="FBA4" s="9"/>
      <c r="FBB4" s="9"/>
      <c r="FBC4" s="9"/>
      <c r="FBD4" s="9"/>
      <c r="FBE4" s="9"/>
      <c r="FBF4" s="9"/>
      <c r="FBG4" s="9"/>
      <c r="FBH4" s="9"/>
      <c r="FBI4" s="9"/>
      <c r="FBJ4" s="9"/>
      <c r="FBK4" s="9"/>
      <c r="FBL4" s="9"/>
      <c r="FBM4" s="9"/>
      <c r="FBN4" s="9"/>
      <c r="FBO4" s="9"/>
      <c r="FBP4" s="9"/>
      <c r="FBQ4" s="9"/>
      <c r="FBR4" s="9"/>
      <c r="FBS4" s="9"/>
      <c r="FBT4" s="9"/>
      <c r="FBU4" s="9"/>
      <c r="FBV4" s="9"/>
      <c r="FBW4" s="9"/>
      <c r="FBX4" s="9"/>
      <c r="FBY4" s="9"/>
      <c r="FBZ4" s="9"/>
      <c r="FCA4" s="9"/>
      <c r="FCB4" s="9"/>
      <c r="FCC4" s="9"/>
      <c r="FCD4" s="9"/>
      <c r="FCE4" s="9"/>
      <c r="FCF4" s="9"/>
      <c r="FCG4" s="9"/>
      <c r="FCH4" s="9"/>
      <c r="FCI4" s="9"/>
      <c r="FCJ4" s="9"/>
      <c r="FCK4" s="9"/>
      <c r="FCL4" s="9"/>
      <c r="FCM4" s="9"/>
      <c r="FCN4" s="9"/>
      <c r="FCO4" s="9"/>
      <c r="FCP4" s="9"/>
      <c r="FCQ4" s="9"/>
      <c r="FCR4" s="9"/>
      <c r="FCS4" s="9"/>
      <c r="FCT4" s="9"/>
      <c r="FCU4" s="9"/>
      <c r="FCV4" s="9"/>
      <c r="FCW4" s="9"/>
      <c r="FCX4" s="9"/>
      <c r="FCY4" s="9"/>
      <c r="FCZ4" s="9"/>
      <c r="FDA4" s="9"/>
      <c r="FDB4" s="9"/>
      <c r="FDC4" s="9"/>
      <c r="FDD4" s="9"/>
      <c r="FDE4" s="9"/>
      <c r="FDF4" s="9"/>
      <c r="FDG4" s="9"/>
      <c r="FDH4" s="9"/>
      <c r="FDI4" s="9"/>
      <c r="FDJ4" s="9"/>
      <c r="FDK4" s="9"/>
      <c r="FDL4" s="9"/>
      <c r="FDM4" s="9"/>
      <c r="FDN4" s="9"/>
      <c r="FDO4" s="9"/>
      <c r="FDP4" s="9"/>
      <c r="FDQ4" s="9"/>
      <c r="FDR4" s="9"/>
      <c r="FDS4" s="9"/>
      <c r="FDT4" s="9"/>
      <c r="FDU4" s="9"/>
      <c r="FDV4" s="9"/>
      <c r="FDW4" s="9"/>
      <c r="FDX4" s="9"/>
      <c r="FDY4" s="9"/>
      <c r="FDZ4" s="9"/>
      <c r="FEA4" s="9"/>
      <c r="FEB4" s="9"/>
      <c r="FEC4" s="9"/>
      <c r="FED4" s="9"/>
      <c r="FEE4" s="9"/>
      <c r="FEF4" s="9"/>
      <c r="FEG4" s="9"/>
      <c r="FEH4" s="9"/>
      <c r="FEI4" s="9"/>
      <c r="FEJ4" s="9"/>
      <c r="FEK4" s="9"/>
      <c r="FEL4" s="9"/>
      <c r="FEM4" s="9"/>
      <c r="FEN4" s="9"/>
      <c r="FEO4" s="9"/>
      <c r="FEP4" s="9"/>
      <c r="FEQ4" s="9"/>
      <c r="FER4" s="9"/>
      <c r="FES4" s="9"/>
      <c r="FET4" s="9"/>
      <c r="FEU4" s="9"/>
      <c r="FEV4" s="9"/>
      <c r="FEW4" s="9"/>
      <c r="FEX4" s="9"/>
      <c r="FEY4" s="9"/>
      <c r="FEZ4" s="9"/>
      <c r="FFA4" s="9"/>
      <c r="FFB4" s="9"/>
      <c r="FFC4" s="9"/>
      <c r="FFD4" s="9"/>
      <c r="FFE4" s="9"/>
      <c r="FFF4" s="9"/>
      <c r="FFG4" s="9"/>
      <c r="FFH4" s="9"/>
      <c r="FFI4" s="9"/>
      <c r="FFJ4" s="9"/>
      <c r="FFK4" s="9"/>
      <c r="FFL4" s="9"/>
      <c r="FFM4" s="9"/>
      <c r="FFN4" s="9"/>
      <c r="FFO4" s="9"/>
      <c r="FFP4" s="9"/>
      <c r="FFQ4" s="9"/>
      <c r="FFR4" s="9"/>
      <c r="FFS4" s="9"/>
      <c r="FFT4" s="9"/>
      <c r="FFU4" s="9"/>
      <c r="FFV4" s="9"/>
      <c r="FFW4" s="9"/>
      <c r="FFX4" s="9"/>
      <c r="FFY4" s="9"/>
      <c r="FFZ4" s="9"/>
      <c r="FGA4" s="9"/>
      <c r="FGB4" s="9"/>
      <c r="FGC4" s="9"/>
      <c r="FGD4" s="9"/>
      <c r="FGE4" s="9"/>
      <c r="FGF4" s="9"/>
      <c r="FGG4" s="9"/>
      <c r="FGH4" s="9"/>
      <c r="FGI4" s="9"/>
      <c r="FGJ4" s="9"/>
      <c r="FGK4" s="9"/>
      <c r="FGL4" s="9"/>
      <c r="FGM4" s="9"/>
      <c r="FGN4" s="9"/>
      <c r="FGO4" s="9"/>
      <c r="FGP4" s="9"/>
      <c r="FGQ4" s="9"/>
      <c r="FGR4" s="9"/>
      <c r="FGS4" s="9"/>
      <c r="FGT4" s="9"/>
      <c r="FGU4" s="9"/>
      <c r="FGV4" s="9"/>
      <c r="FGW4" s="9"/>
      <c r="FGX4" s="9"/>
      <c r="FGY4" s="9"/>
      <c r="FGZ4" s="9"/>
      <c r="FHA4" s="9"/>
      <c r="FHB4" s="9"/>
      <c r="FHC4" s="9"/>
      <c r="FHD4" s="9"/>
      <c r="FHE4" s="9"/>
      <c r="FHF4" s="9"/>
      <c r="FHG4" s="9"/>
      <c r="FHH4" s="9"/>
      <c r="FHI4" s="9"/>
      <c r="FHJ4" s="9"/>
      <c r="FHK4" s="9"/>
      <c r="FHL4" s="9"/>
      <c r="FHM4" s="9"/>
      <c r="FHN4" s="9"/>
      <c r="FHO4" s="9"/>
      <c r="FHP4" s="9"/>
      <c r="FHQ4" s="9"/>
      <c r="FHR4" s="9"/>
      <c r="FHS4" s="9"/>
      <c r="FHT4" s="9"/>
      <c r="FHU4" s="9"/>
      <c r="FHV4" s="9"/>
      <c r="FHW4" s="9"/>
      <c r="FHX4" s="9"/>
      <c r="FHY4" s="9"/>
      <c r="FHZ4" s="9"/>
      <c r="FIA4" s="9"/>
      <c r="FIB4" s="9"/>
      <c r="FIC4" s="9"/>
      <c r="FID4" s="9"/>
      <c r="FIE4" s="9"/>
      <c r="FIF4" s="9"/>
      <c r="FIG4" s="9"/>
      <c r="FIH4" s="9"/>
      <c r="FII4" s="9"/>
      <c r="FIJ4" s="9"/>
      <c r="FIK4" s="9"/>
      <c r="FIL4" s="9"/>
      <c r="FIM4" s="9"/>
      <c r="FIN4" s="9"/>
      <c r="FIO4" s="9"/>
      <c r="FIP4" s="9"/>
      <c r="FIQ4" s="9"/>
      <c r="FIR4" s="9"/>
      <c r="FIS4" s="9"/>
      <c r="FIT4" s="9"/>
      <c r="FIU4" s="9"/>
      <c r="FIV4" s="9"/>
      <c r="FIW4" s="9"/>
      <c r="FIX4" s="9"/>
      <c r="FIY4" s="9"/>
      <c r="FIZ4" s="9"/>
      <c r="FJA4" s="9"/>
      <c r="FJB4" s="9"/>
      <c r="FJC4" s="9"/>
      <c r="FJD4" s="9"/>
      <c r="FJE4" s="9"/>
      <c r="FJF4" s="9"/>
      <c r="FJG4" s="9"/>
      <c r="FJH4" s="9"/>
      <c r="FJI4" s="9"/>
      <c r="FJJ4" s="9"/>
      <c r="FJK4" s="9"/>
      <c r="FJL4" s="9"/>
      <c r="FJM4" s="9"/>
      <c r="FJN4" s="9"/>
      <c r="FJO4" s="9"/>
      <c r="FJP4" s="9"/>
      <c r="FJQ4" s="9"/>
      <c r="FJR4" s="9"/>
      <c r="FJS4" s="9"/>
      <c r="FJT4" s="9"/>
      <c r="FJU4" s="9"/>
      <c r="FJV4" s="9"/>
      <c r="FJW4" s="9"/>
      <c r="FJX4" s="9"/>
      <c r="FJY4" s="9"/>
      <c r="FJZ4" s="9"/>
      <c r="FKA4" s="9"/>
      <c r="FKB4" s="9"/>
      <c r="FKC4" s="9"/>
      <c r="FKD4" s="9"/>
      <c r="FKE4" s="9"/>
      <c r="FKF4" s="9"/>
      <c r="FKG4" s="9"/>
      <c r="FKH4" s="9"/>
      <c r="FKI4" s="9"/>
      <c r="FKJ4" s="9"/>
      <c r="FKK4" s="9"/>
      <c r="FKL4" s="9"/>
      <c r="FKM4" s="9"/>
      <c r="FKN4" s="9"/>
      <c r="FKO4" s="9"/>
      <c r="FKP4" s="9"/>
      <c r="FKQ4" s="9"/>
      <c r="FKR4" s="9"/>
      <c r="FKS4" s="9"/>
      <c r="FKT4" s="9"/>
      <c r="FKU4" s="9"/>
      <c r="FKV4" s="9"/>
      <c r="FKW4" s="9"/>
      <c r="FKX4" s="9"/>
      <c r="FKY4" s="9"/>
      <c r="FKZ4" s="9"/>
      <c r="FLA4" s="9"/>
      <c r="FLB4" s="9"/>
      <c r="FLC4" s="9"/>
      <c r="FLD4" s="9"/>
      <c r="FLE4" s="9"/>
      <c r="FLF4" s="9"/>
      <c r="FLG4" s="9"/>
      <c r="FLH4" s="9"/>
      <c r="FLI4" s="9"/>
      <c r="FLJ4" s="9"/>
      <c r="FLK4" s="9"/>
      <c r="FLL4" s="9"/>
      <c r="FLM4" s="9"/>
      <c r="FLN4" s="9"/>
      <c r="FLO4" s="9"/>
      <c r="FLP4" s="9"/>
      <c r="FLQ4" s="9"/>
      <c r="FLR4" s="9"/>
      <c r="FLS4" s="9"/>
      <c r="FLT4" s="9"/>
      <c r="FLU4" s="9"/>
      <c r="FLV4" s="9"/>
      <c r="FLW4" s="9"/>
      <c r="FLX4" s="9"/>
      <c r="FLY4" s="9"/>
      <c r="FLZ4" s="9"/>
      <c r="FMA4" s="9"/>
      <c r="FMB4" s="9"/>
      <c r="FMC4" s="9"/>
      <c r="FMD4" s="9"/>
      <c r="FME4" s="9"/>
      <c r="FMF4" s="9"/>
      <c r="FMG4" s="9"/>
      <c r="FMH4" s="9"/>
      <c r="FMI4" s="9"/>
      <c r="FMJ4" s="9"/>
      <c r="FMK4" s="9"/>
      <c r="FML4" s="9"/>
      <c r="FMM4" s="9"/>
      <c r="FMN4" s="9"/>
      <c r="FMO4" s="9"/>
      <c r="FMP4" s="9"/>
      <c r="FMQ4" s="9"/>
      <c r="FMR4" s="9"/>
      <c r="FMS4" s="9"/>
      <c r="FMT4" s="9"/>
      <c r="FMU4" s="9"/>
      <c r="FMV4" s="9"/>
      <c r="FMW4" s="9"/>
      <c r="FMX4" s="9"/>
      <c r="FMY4" s="9"/>
      <c r="FMZ4" s="9"/>
      <c r="FNA4" s="9"/>
      <c r="FNB4" s="9"/>
      <c r="FNC4" s="9"/>
      <c r="FND4" s="9"/>
      <c r="FNE4" s="9"/>
      <c r="FNF4" s="9"/>
      <c r="FNG4" s="9"/>
      <c r="FNH4" s="9"/>
      <c r="FNI4" s="9"/>
      <c r="FNJ4" s="9"/>
      <c r="FNK4" s="9"/>
      <c r="FNL4" s="9"/>
      <c r="FNM4" s="9"/>
      <c r="FNN4" s="9"/>
      <c r="FNO4" s="9"/>
      <c r="FNP4" s="9"/>
      <c r="FNQ4" s="9"/>
      <c r="FNR4" s="9"/>
      <c r="FNS4" s="9"/>
      <c r="FNT4" s="9"/>
      <c r="FNU4" s="9"/>
      <c r="FNV4" s="9"/>
      <c r="FNW4" s="9"/>
      <c r="FNX4" s="9"/>
      <c r="FNY4" s="9"/>
      <c r="FNZ4" s="9"/>
      <c r="FOA4" s="9"/>
      <c r="FOB4" s="9"/>
      <c r="FOC4" s="9"/>
      <c r="FOD4" s="9"/>
      <c r="FOE4" s="9"/>
      <c r="FOF4" s="9"/>
      <c r="FOG4" s="9"/>
      <c r="FOH4" s="9"/>
      <c r="FOI4" s="9"/>
      <c r="FOJ4" s="9"/>
      <c r="FOK4" s="9"/>
      <c r="FOL4" s="9"/>
      <c r="FOM4" s="9"/>
      <c r="FON4" s="9"/>
      <c r="FOO4" s="9"/>
      <c r="FOP4" s="9"/>
      <c r="FOQ4" s="9"/>
      <c r="FOR4" s="9"/>
      <c r="FOS4" s="9"/>
      <c r="FOT4" s="9"/>
      <c r="FOU4" s="9"/>
      <c r="FOV4" s="9"/>
      <c r="FOW4" s="9"/>
      <c r="FOX4" s="9"/>
      <c r="FOY4" s="9"/>
      <c r="FOZ4" s="9"/>
      <c r="FPA4" s="9"/>
      <c r="FPB4" s="9"/>
      <c r="FPC4" s="9"/>
      <c r="FPD4" s="9"/>
      <c r="FPE4" s="9"/>
      <c r="FPF4" s="9"/>
      <c r="FPG4" s="9"/>
      <c r="FPH4" s="9"/>
      <c r="FPI4" s="9"/>
      <c r="FPJ4" s="9"/>
      <c r="FPK4" s="9"/>
      <c r="FPL4" s="9"/>
      <c r="FPM4" s="9"/>
      <c r="FPN4" s="9"/>
      <c r="FPO4" s="9"/>
      <c r="FPP4" s="9"/>
      <c r="FPQ4" s="9"/>
      <c r="FPR4" s="9"/>
      <c r="FPS4" s="9"/>
      <c r="FPT4" s="9"/>
      <c r="FPU4" s="9"/>
      <c r="FPV4" s="9"/>
      <c r="FPW4" s="9"/>
      <c r="FPX4" s="9"/>
      <c r="FPY4" s="9"/>
      <c r="FPZ4" s="9"/>
      <c r="FQA4" s="9"/>
      <c r="FQB4" s="9"/>
      <c r="FQC4" s="9"/>
      <c r="FQD4" s="9"/>
      <c r="FQE4" s="9"/>
      <c r="FQF4" s="9"/>
      <c r="FQG4" s="9"/>
      <c r="FQH4" s="9"/>
      <c r="FQI4" s="9"/>
      <c r="FQJ4" s="9"/>
      <c r="FQK4" s="9"/>
      <c r="FQL4" s="9"/>
      <c r="FQM4" s="9"/>
      <c r="FQN4" s="9"/>
      <c r="FQO4" s="9"/>
      <c r="FQP4" s="9"/>
      <c r="FQQ4" s="9"/>
      <c r="FQR4" s="9"/>
      <c r="FQS4" s="9"/>
      <c r="FQT4" s="9"/>
      <c r="FQU4" s="9"/>
      <c r="FQV4" s="9"/>
      <c r="FQW4" s="9"/>
      <c r="FQX4" s="9"/>
      <c r="FQY4" s="9"/>
      <c r="FQZ4" s="9"/>
      <c r="FRA4" s="9"/>
      <c r="FRB4" s="9"/>
      <c r="FRC4" s="9"/>
      <c r="FRD4" s="9"/>
      <c r="FRE4" s="9"/>
      <c r="FRF4" s="9"/>
      <c r="FRG4" s="9"/>
      <c r="FRH4" s="9"/>
      <c r="FRI4" s="9"/>
      <c r="FRJ4" s="9"/>
      <c r="FRK4" s="9"/>
      <c r="FRL4" s="9"/>
      <c r="FRM4" s="9"/>
      <c r="FRN4" s="9"/>
      <c r="FRO4" s="9"/>
      <c r="FRP4" s="9"/>
      <c r="FRQ4" s="9"/>
      <c r="FRR4" s="9"/>
      <c r="FRS4" s="9"/>
      <c r="FRT4" s="9"/>
      <c r="FRU4" s="9"/>
      <c r="FRV4" s="9"/>
      <c r="FRW4" s="9"/>
      <c r="FRX4" s="9"/>
      <c r="FRY4" s="9"/>
      <c r="FRZ4" s="9"/>
      <c r="FSA4" s="9"/>
      <c r="FSB4" s="9"/>
      <c r="FSC4" s="9"/>
      <c r="FSD4" s="9"/>
      <c r="FSE4" s="9"/>
      <c r="FSF4" s="9"/>
      <c r="FSG4" s="9"/>
      <c r="FSH4" s="9"/>
      <c r="FSI4" s="9"/>
      <c r="FSJ4" s="9"/>
      <c r="FSK4" s="9"/>
      <c r="FSL4" s="9"/>
      <c r="FSM4" s="9"/>
      <c r="FSN4" s="9"/>
      <c r="FSO4" s="9"/>
      <c r="FSP4" s="9"/>
      <c r="FSQ4" s="9"/>
      <c r="FSR4" s="9"/>
      <c r="FSS4" s="9"/>
      <c r="FST4" s="9"/>
      <c r="FSU4" s="9"/>
      <c r="FSV4" s="9"/>
      <c r="FSW4" s="9"/>
      <c r="FSX4" s="9"/>
      <c r="FSY4" s="9"/>
      <c r="FSZ4" s="9"/>
      <c r="FTA4" s="9"/>
      <c r="FTB4" s="9"/>
      <c r="FTC4" s="9"/>
      <c r="FTD4" s="9"/>
      <c r="FTE4" s="9"/>
      <c r="FTF4" s="9"/>
      <c r="FTG4" s="9"/>
      <c r="FTH4" s="9"/>
      <c r="FTI4" s="9"/>
      <c r="FTJ4" s="9"/>
      <c r="FTK4" s="9"/>
      <c r="FTL4" s="9"/>
      <c r="FTM4" s="9"/>
      <c r="FTN4" s="9"/>
      <c r="FTO4" s="9"/>
      <c r="FTP4" s="9"/>
      <c r="FTQ4" s="9"/>
      <c r="FTR4" s="9"/>
      <c r="FTS4" s="9"/>
      <c r="FTT4" s="9"/>
      <c r="FTU4" s="9"/>
      <c r="FTV4" s="9"/>
      <c r="FTW4" s="9"/>
      <c r="FTX4" s="9"/>
      <c r="FTY4" s="9"/>
      <c r="FTZ4" s="9"/>
      <c r="FUA4" s="9"/>
      <c r="FUB4" s="9"/>
      <c r="FUC4" s="9"/>
      <c r="FUD4" s="9"/>
      <c r="FUE4" s="9"/>
      <c r="FUF4" s="9"/>
      <c r="FUG4" s="9"/>
      <c r="FUH4" s="9"/>
      <c r="FUI4" s="9"/>
      <c r="FUJ4" s="9"/>
      <c r="FUK4" s="9"/>
      <c r="FUL4" s="9"/>
      <c r="FUM4" s="9"/>
      <c r="FUN4" s="9"/>
      <c r="FUO4" s="9"/>
      <c r="FUP4" s="9"/>
      <c r="FUQ4" s="9"/>
      <c r="FUR4" s="9"/>
      <c r="FUS4" s="9"/>
      <c r="FUT4" s="9"/>
      <c r="FUU4" s="9"/>
      <c r="FUV4" s="9"/>
      <c r="FUW4" s="9"/>
      <c r="FUX4" s="9"/>
      <c r="FUY4" s="9"/>
      <c r="FUZ4" s="9"/>
      <c r="FVA4" s="9"/>
      <c r="FVB4" s="9"/>
      <c r="FVC4" s="9"/>
      <c r="FVD4" s="9"/>
      <c r="FVE4" s="9"/>
      <c r="FVF4" s="9"/>
      <c r="FVG4" s="9"/>
      <c r="FVH4" s="9"/>
      <c r="FVI4" s="9"/>
      <c r="FVJ4" s="9"/>
      <c r="FVK4" s="9"/>
      <c r="FVL4" s="9"/>
      <c r="FVM4" s="9"/>
      <c r="FVN4" s="9"/>
      <c r="FVO4" s="9"/>
      <c r="FVP4" s="9"/>
      <c r="FVQ4" s="9"/>
      <c r="FVR4" s="9"/>
      <c r="FVS4" s="9"/>
      <c r="FVT4" s="9"/>
      <c r="FVU4" s="9"/>
      <c r="FVV4" s="9"/>
      <c r="FVW4" s="9"/>
      <c r="FVX4" s="9"/>
      <c r="FVY4" s="9"/>
      <c r="FVZ4" s="9"/>
      <c r="FWA4" s="9"/>
      <c r="FWB4" s="9"/>
      <c r="FWC4" s="9"/>
      <c r="FWD4" s="9"/>
      <c r="FWE4" s="9"/>
      <c r="FWF4" s="9"/>
      <c r="FWG4" s="9"/>
      <c r="FWH4" s="9"/>
      <c r="FWI4" s="9"/>
      <c r="FWJ4" s="9"/>
      <c r="FWK4" s="9"/>
      <c r="FWL4" s="9"/>
      <c r="FWM4" s="9"/>
      <c r="FWN4" s="9"/>
      <c r="FWO4" s="9"/>
      <c r="FWP4" s="9"/>
      <c r="FWQ4" s="9"/>
      <c r="FWR4" s="9"/>
      <c r="FWS4" s="9"/>
      <c r="FWT4" s="9"/>
      <c r="FWU4" s="9"/>
      <c r="FWV4" s="9"/>
      <c r="FWW4" s="9"/>
      <c r="FWX4" s="9"/>
      <c r="FWY4" s="9"/>
      <c r="FWZ4" s="9"/>
      <c r="FXA4" s="9"/>
      <c r="FXB4" s="9"/>
      <c r="FXC4" s="9"/>
      <c r="FXD4" s="9"/>
      <c r="FXE4" s="9"/>
      <c r="FXF4" s="9"/>
      <c r="FXG4" s="9"/>
      <c r="FXH4" s="9"/>
      <c r="FXI4" s="9"/>
      <c r="FXJ4" s="9"/>
      <c r="FXK4" s="9"/>
      <c r="FXL4" s="9"/>
      <c r="FXM4" s="9"/>
      <c r="FXN4" s="9"/>
      <c r="FXO4" s="9"/>
      <c r="FXP4" s="9"/>
      <c r="FXQ4" s="9"/>
      <c r="FXR4" s="9"/>
      <c r="FXS4" s="9"/>
      <c r="FXT4" s="9"/>
      <c r="FXU4" s="9"/>
      <c r="FXV4" s="9"/>
      <c r="FXW4" s="9"/>
      <c r="FXX4" s="9"/>
      <c r="FXY4" s="9"/>
      <c r="FXZ4" s="9"/>
      <c r="FYA4" s="9"/>
      <c r="FYB4" s="9"/>
      <c r="FYC4" s="9"/>
      <c r="FYD4" s="9"/>
      <c r="FYE4" s="9"/>
      <c r="FYF4" s="9"/>
      <c r="FYG4" s="9"/>
      <c r="FYH4" s="9"/>
      <c r="FYI4" s="9"/>
      <c r="FYJ4" s="9"/>
      <c r="FYK4" s="9"/>
      <c r="FYL4" s="9"/>
      <c r="FYM4" s="9"/>
      <c r="FYN4" s="9"/>
      <c r="FYO4" s="9"/>
      <c r="FYP4" s="9"/>
      <c r="FYQ4" s="9"/>
      <c r="FYR4" s="9"/>
      <c r="FYS4" s="9"/>
      <c r="FYT4" s="9"/>
      <c r="FYU4" s="9"/>
      <c r="FYV4" s="9"/>
      <c r="FYW4" s="9"/>
      <c r="FYX4" s="9"/>
      <c r="FYY4" s="9"/>
      <c r="FYZ4" s="9"/>
      <c r="FZA4" s="9"/>
      <c r="FZB4" s="9"/>
      <c r="FZC4" s="9"/>
      <c r="FZD4" s="9"/>
      <c r="FZE4" s="9"/>
      <c r="FZF4" s="9"/>
      <c r="FZG4" s="9"/>
      <c r="FZH4" s="9"/>
      <c r="FZI4" s="9"/>
      <c r="FZJ4" s="9"/>
      <c r="FZK4" s="9"/>
      <c r="FZL4" s="9"/>
      <c r="FZM4" s="9"/>
      <c r="FZN4" s="9"/>
      <c r="FZO4" s="9"/>
      <c r="FZP4" s="9"/>
      <c r="FZQ4" s="9"/>
      <c r="FZR4" s="9"/>
      <c r="FZS4" s="9"/>
      <c r="FZT4" s="9"/>
      <c r="FZU4" s="9"/>
      <c r="FZV4" s="9"/>
      <c r="FZW4" s="9"/>
      <c r="FZX4" s="9"/>
      <c r="FZY4" s="9"/>
      <c r="FZZ4" s="9"/>
      <c r="GAA4" s="9"/>
      <c r="GAB4" s="9"/>
      <c r="GAC4" s="9"/>
      <c r="GAD4" s="9"/>
      <c r="GAE4" s="9"/>
      <c r="GAF4" s="9"/>
      <c r="GAG4" s="9"/>
      <c r="GAH4" s="9"/>
      <c r="GAI4" s="9"/>
      <c r="GAJ4" s="9"/>
      <c r="GAK4" s="9"/>
      <c r="GAL4" s="9"/>
      <c r="GAM4" s="9"/>
      <c r="GAN4" s="9"/>
      <c r="GAO4" s="9"/>
      <c r="GAP4" s="9"/>
      <c r="GAQ4" s="9"/>
      <c r="GAR4" s="9"/>
      <c r="GAS4" s="9"/>
      <c r="GAT4" s="9"/>
      <c r="GAU4" s="9"/>
      <c r="GAV4" s="9"/>
      <c r="GAW4" s="9"/>
      <c r="GAX4" s="9"/>
      <c r="GAY4" s="9"/>
      <c r="GAZ4" s="9"/>
      <c r="GBA4" s="9"/>
      <c r="GBB4" s="9"/>
      <c r="GBC4" s="9"/>
      <c r="GBD4" s="9"/>
      <c r="GBE4" s="9"/>
      <c r="GBF4" s="9"/>
      <c r="GBG4" s="9"/>
      <c r="GBH4" s="9"/>
      <c r="GBI4" s="9"/>
      <c r="GBJ4" s="9"/>
      <c r="GBK4" s="9"/>
      <c r="GBL4" s="9"/>
      <c r="GBM4" s="9"/>
      <c r="GBN4" s="9"/>
      <c r="GBO4" s="9"/>
      <c r="GBP4" s="9"/>
      <c r="GBQ4" s="9"/>
      <c r="GBR4" s="9"/>
      <c r="GBS4" s="9"/>
      <c r="GBT4" s="9"/>
      <c r="GBU4" s="9"/>
      <c r="GBV4" s="9"/>
      <c r="GBW4" s="9"/>
      <c r="GBX4" s="9"/>
      <c r="GBY4" s="9"/>
      <c r="GBZ4" s="9"/>
      <c r="GCA4" s="9"/>
      <c r="GCB4" s="9"/>
      <c r="GCC4" s="9"/>
      <c r="GCD4" s="9"/>
      <c r="GCE4" s="9"/>
      <c r="GCF4" s="9"/>
      <c r="GCG4" s="9"/>
      <c r="GCH4" s="9"/>
      <c r="GCI4" s="9"/>
      <c r="GCJ4" s="9"/>
      <c r="GCK4" s="9"/>
      <c r="GCL4" s="9"/>
      <c r="GCM4" s="9"/>
      <c r="GCN4" s="9"/>
      <c r="GCO4" s="9"/>
      <c r="GCP4" s="9"/>
      <c r="GCQ4" s="9"/>
      <c r="GCR4" s="9"/>
      <c r="GCS4" s="9"/>
      <c r="GCT4" s="9"/>
      <c r="GCU4" s="9"/>
      <c r="GCV4" s="9"/>
      <c r="GCW4" s="9"/>
      <c r="GCX4" s="9"/>
      <c r="GCY4" s="9"/>
      <c r="GCZ4" s="9"/>
      <c r="GDA4" s="9"/>
      <c r="GDB4" s="9"/>
      <c r="GDC4" s="9"/>
      <c r="GDD4" s="9"/>
      <c r="GDE4" s="9"/>
      <c r="GDF4" s="9"/>
      <c r="GDG4" s="9"/>
      <c r="GDH4" s="9"/>
      <c r="GDI4" s="9"/>
      <c r="GDJ4" s="9"/>
      <c r="GDK4" s="9"/>
      <c r="GDL4" s="9"/>
      <c r="GDM4" s="9"/>
      <c r="GDN4" s="9"/>
      <c r="GDO4" s="9"/>
      <c r="GDP4" s="9"/>
      <c r="GDQ4" s="9"/>
      <c r="GDR4" s="9"/>
      <c r="GDS4" s="9"/>
      <c r="GDT4" s="9"/>
      <c r="GDU4" s="9"/>
      <c r="GDV4" s="9"/>
      <c r="GDW4" s="9"/>
      <c r="GDX4" s="9"/>
      <c r="GDY4" s="9"/>
      <c r="GDZ4" s="9"/>
      <c r="GEA4" s="9"/>
      <c r="GEB4" s="9"/>
      <c r="GEC4" s="9"/>
      <c r="GED4" s="9"/>
      <c r="GEE4" s="9"/>
      <c r="GEF4" s="9"/>
      <c r="GEG4" s="9"/>
      <c r="GEH4" s="9"/>
      <c r="GEI4" s="9"/>
      <c r="GEJ4" s="9"/>
      <c r="GEK4" s="9"/>
      <c r="GEL4" s="9"/>
      <c r="GEM4" s="9"/>
      <c r="GEN4" s="9"/>
      <c r="GEO4" s="9"/>
      <c r="GEP4" s="9"/>
      <c r="GEQ4" s="9"/>
      <c r="GER4" s="9"/>
      <c r="GES4" s="9"/>
      <c r="GET4" s="9"/>
      <c r="GEU4" s="9"/>
      <c r="GEV4" s="9"/>
      <c r="GEW4" s="9"/>
      <c r="GEX4" s="9"/>
      <c r="GEY4" s="9"/>
      <c r="GEZ4" s="9"/>
      <c r="GFA4" s="9"/>
      <c r="GFB4" s="9"/>
      <c r="GFC4" s="9"/>
      <c r="GFD4" s="9"/>
      <c r="GFE4" s="9"/>
      <c r="GFF4" s="9"/>
      <c r="GFG4" s="9"/>
      <c r="GFH4" s="9"/>
      <c r="GFI4" s="9"/>
      <c r="GFJ4" s="9"/>
      <c r="GFK4" s="9"/>
      <c r="GFL4" s="9"/>
      <c r="GFM4" s="9"/>
      <c r="GFN4" s="9"/>
      <c r="GFO4" s="9"/>
      <c r="GFP4" s="9"/>
      <c r="GFQ4" s="9"/>
      <c r="GFR4" s="9"/>
      <c r="GFS4" s="9"/>
      <c r="GFT4" s="9"/>
      <c r="GFU4" s="9"/>
      <c r="GFV4" s="9"/>
      <c r="GFW4" s="9"/>
      <c r="GFX4" s="9"/>
      <c r="GFY4" s="9"/>
      <c r="GFZ4" s="9"/>
      <c r="GGA4" s="9"/>
      <c r="GGB4" s="9"/>
      <c r="GGC4" s="9"/>
      <c r="GGD4" s="9"/>
      <c r="GGE4" s="9"/>
      <c r="GGF4" s="9"/>
      <c r="GGG4" s="9"/>
      <c r="GGH4" s="9"/>
      <c r="GGI4" s="9"/>
      <c r="GGJ4" s="9"/>
      <c r="GGK4" s="9"/>
      <c r="GGL4" s="9"/>
      <c r="GGM4" s="9"/>
      <c r="GGN4" s="9"/>
      <c r="GGO4" s="9"/>
      <c r="GGP4" s="9"/>
      <c r="GGQ4" s="9"/>
      <c r="GGR4" s="9"/>
      <c r="GGS4" s="9"/>
      <c r="GGT4" s="9"/>
      <c r="GGU4" s="9"/>
      <c r="GGV4" s="9"/>
      <c r="GGW4" s="9"/>
      <c r="GGX4" s="9"/>
      <c r="GGY4" s="9"/>
      <c r="GGZ4" s="9"/>
      <c r="GHA4" s="9"/>
      <c r="GHB4" s="9"/>
      <c r="GHC4" s="9"/>
      <c r="GHD4" s="9"/>
      <c r="GHE4" s="9"/>
      <c r="GHF4" s="9"/>
      <c r="GHG4" s="9"/>
      <c r="GHH4" s="9"/>
      <c r="GHI4" s="9"/>
      <c r="GHJ4" s="9"/>
      <c r="GHK4" s="9"/>
      <c r="GHL4" s="9"/>
      <c r="GHM4" s="9"/>
      <c r="GHN4" s="9"/>
      <c r="GHO4" s="9"/>
      <c r="GHP4" s="9"/>
      <c r="GHQ4" s="9"/>
      <c r="GHR4" s="9"/>
      <c r="GHS4" s="9"/>
      <c r="GHT4" s="9"/>
      <c r="GHU4" s="9"/>
      <c r="GHV4" s="9"/>
      <c r="GHW4" s="9"/>
      <c r="GHX4" s="9"/>
      <c r="GHY4" s="9"/>
      <c r="GHZ4" s="9"/>
      <c r="GIA4" s="9"/>
      <c r="GIB4" s="9"/>
      <c r="GIC4" s="9"/>
      <c r="GID4" s="9"/>
      <c r="GIE4" s="9"/>
      <c r="GIF4" s="9"/>
      <c r="GIG4" s="9"/>
      <c r="GIH4" s="9"/>
      <c r="GII4" s="9"/>
      <c r="GIJ4" s="9"/>
      <c r="GIK4" s="9"/>
      <c r="GIL4" s="9"/>
      <c r="GIM4" s="9"/>
      <c r="GIN4" s="9"/>
      <c r="GIO4" s="9"/>
      <c r="GIP4" s="9"/>
      <c r="GIQ4" s="9"/>
      <c r="GIR4" s="9"/>
      <c r="GIS4" s="9"/>
      <c r="GIT4" s="9"/>
      <c r="GIU4" s="9"/>
      <c r="GIV4" s="9"/>
      <c r="GIW4" s="9"/>
      <c r="GIX4" s="9"/>
      <c r="GIY4" s="9"/>
      <c r="GIZ4" s="9"/>
      <c r="GJA4" s="9"/>
      <c r="GJB4" s="9"/>
      <c r="GJC4" s="9"/>
      <c r="GJD4" s="9"/>
      <c r="GJE4" s="9"/>
      <c r="GJF4" s="9"/>
      <c r="GJG4" s="9"/>
      <c r="GJH4" s="9"/>
      <c r="GJI4" s="9"/>
      <c r="GJJ4" s="9"/>
      <c r="GJK4" s="9"/>
      <c r="GJL4" s="9"/>
      <c r="GJM4" s="9"/>
      <c r="GJN4" s="9"/>
      <c r="GJO4" s="9"/>
      <c r="GJP4" s="9"/>
      <c r="GJQ4" s="9"/>
      <c r="GJR4" s="9"/>
      <c r="GJS4" s="9"/>
      <c r="GJT4" s="9"/>
      <c r="GJU4" s="9"/>
      <c r="GJV4" s="9"/>
      <c r="GJW4" s="9"/>
      <c r="GJX4" s="9"/>
      <c r="GJY4" s="9"/>
      <c r="GJZ4" s="9"/>
      <c r="GKA4" s="9"/>
      <c r="GKB4" s="9"/>
      <c r="GKC4" s="9"/>
      <c r="GKD4" s="9"/>
      <c r="GKE4" s="9"/>
      <c r="GKF4" s="9"/>
      <c r="GKG4" s="9"/>
      <c r="GKH4" s="9"/>
      <c r="GKI4" s="9"/>
      <c r="GKJ4" s="9"/>
      <c r="GKK4" s="9"/>
      <c r="GKL4" s="9"/>
      <c r="GKM4" s="9"/>
      <c r="GKN4" s="9"/>
      <c r="GKO4" s="9"/>
      <c r="GKP4" s="9"/>
      <c r="GKQ4" s="9"/>
      <c r="GKR4" s="9"/>
      <c r="GKS4" s="9"/>
      <c r="GKT4" s="9"/>
      <c r="GKU4" s="9"/>
      <c r="GKV4" s="9"/>
      <c r="GKW4" s="9"/>
      <c r="GKX4" s="9"/>
      <c r="GKY4" s="9"/>
      <c r="GKZ4" s="9"/>
      <c r="GLA4" s="9"/>
      <c r="GLB4" s="9"/>
      <c r="GLC4" s="9"/>
      <c r="GLD4" s="9"/>
      <c r="GLE4" s="9"/>
      <c r="GLF4" s="9"/>
      <c r="GLG4" s="9"/>
      <c r="GLH4" s="9"/>
      <c r="GLI4" s="9"/>
      <c r="GLJ4" s="9"/>
      <c r="GLK4" s="9"/>
      <c r="GLL4" s="9"/>
      <c r="GLM4" s="9"/>
      <c r="GLN4" s="9"/>
      <c r="GLO4" s="9"/>
      <c r="GLP4" s="9"/>
      <c r="GLQ4" s="9"/>
      <c r="GLR4" s="9"/>
      <c r="GLS4" s="9"/>
      <c r="GLT4" s="9"/>
      <c r="GLU4" s="9"/>
      <c r="GLV4" s="9"/>
      <c r="GLW4" s="9"/>
      <c r="GLX4" s="9"/>
      <c r="GLY4" s="9"/>
      <c r="GLZ4" s="9"/>
      <c r="GMA4" s="9"/>
      <c r="GMB4" s="9"/>
      <c r="GMC4" s="9"/>
      <c r="GMD4" s="9"/>
      <c r="GME4" s="9"/>
      <c r="GMF4" s="9"/>
      <c r="GMG4" s="9"/>
      <c r="GMH4" s="9"/>
      <c r="GMI4" s="9"/>
      <c r="GMJ4" s="9"/>
      <c r="GMK4" s="9"/>
      <c r="GML4" s="9"/>
      <c r="GMM4" s="9"/>
      <c r="GMN4" s="9"/>
      <c r="GMO4" s="9"/>
      <c r="GMP4" s="9"/>
      <c r="GMQ4" s="9"/>
      <c r="GMR4" s="9"/>
      <c r="GMS4" s="9"/>
      <c r="GMT4" s="9"/>
      <c r="GMU4" s="9"/>
      <c r="GMV4" s="9"/>
      <c r="GMW4" s="9"/>
      <c r="GMX4" s="9"/>
      <c r="GMY4" s="9"/>
      <c r="GMZ4" s="9"/>
      <c r="GNA4" s="9"/>
      <c r="GNB4" s="9"/>
      <c r="GNC4" s="9"/>
      <c r="GND4" s="9"/>
      <c r="GNE4" s="9"/>
      <c r="GNF4" s="9"/>
      <c r="GNG4" s="9"/>
      <c r="GNH4" s="9"/>
      <c r="GNI4" s="9"/>
      <c r="GNJ4" s="9"/>
      <c r="GNK4" s="9"/>
      <c r="GNL4" s="9"/>
      <c r="GNM4" s="9"/>
      <c r="GNN4" s="9"/>
      <c r="GNO4" s="9"/>
      <c r="GNP4" s="9"/>
      <c r="GNQ4" s="9"/>
      <c r="GNR4" s="9"/>
      <c r="GNS4" s="9"/>
      <c r="GNT4" s="9"/>
      <c r="GNU4" s="9"/>
      <c r="GNV4" s="9"/>
      <c r="GNW4" s="9"/>
      <c r="GNX4" s="9"/>
      <c r="GNY4" s="9"/>
      <c r="GNZ4" s="9"/>
      <c r="GOA4" s="9"/>
      <c r="GOB4" s="9"/>
      <c r="GOC4" s="9"/>
      <c r="GOD4" s="9"/>
      <c r="GOE4" s="9"/>
      <c r="GOF4" s="9"/>
      <c r="GOG4" s="9"/>
      <c r="GOH4" s="9"/>
      <c r="GOI4" s="9"/>
      <c r="GOJ4" s="9"/>
      <c r="GOK4" s="9"/>
      <c r="GOL4" s="9"/>
      <c r="GOM4" s="9"/>
      <c r="GON4" s="9"/>
      <c r="GOO4" s="9"/>
      <c r="GOP4" s="9"/>
      <c r="GOQ4" s="9"/>
      <c r="GOR4" s="9"/>
      <c r="GOS4" s="9"/>
      <c r="GOT4" s="9"/>
      <c r="GOU4" s="9"/>
      <c r="GOV4" s="9"/>
      <c r="GOW4" s="9"/>
      <c r="GOX4" s="9"/>
      <c r="GOY4" s="9"/>
      <c r="GOZ4" s="9"/>
      <c r="GPA4" s="9"/>
      <c r="GPB4" s="9"/>
      <c r="GPC4" s="9"/>
      <c r="GPD4" s="9"/>
      <c r="GPE4" s="9"/>
      <c r="GPF4" s="9"/>
      <c r="GPG4" s="9"/>
      <c r="GPH4" s="9"/>
      <c r="GPI4" s="9"/>
      <c r="GPJ4" s="9"/>
      <c r="GPK4" s="9"/>
      <c r="GPL4" s="9"/>
      <c r="GPM4" s="9"/>
      <c r="GPN4" s="9"/>
      <c r="GPO4" s="9"/>
      <c r="GPP4" s="9"/>
      <c r="GPQ4" s="9"/>
      <c r="GPR4" s="9"/>
      <c r="GPS4" s="9"/>
      <c r="GPT4" s="9"/>
      <c r="GPU4" s="9"/>
      <c r="GPV4" s="9"/>
      <c r="GPW4" s="9"/>
      <c r="GPX4" s="9"/>
      <c r="GPY4" s="9"/>
      <c r="GPZ4" s="9"/>
      <c r="GQA4" s="9"/>
      <c r="GQB4" s="9"/>
      <c r="GQC4" s="9"/>
      <c r="GQD4" s="9"/>
      <c r="GQE4" s="9"/>
      <c r="GQF4" s="9"/>
      <c r="GQG4" s="9"/>
      <c r="GQH4" s="9"/>
      <c r="GQI4" s="9"/>
      <c r="GQJ4" s="9"/>
      <c r="GQK4" s="9"/>
      <c r="GQL4" s="9"/>
      <c r="GQM4" s="9"/>
      <c r="GQN4" s="9"/>
      <c r="GQO4" s="9"/>
      <c r="GQP4" s="9"/>
      <c r="GQQ4" s="9"/>
      <c r="GQR4" s="9"/>
      <c r="GQS4" s="9"/>
      <c r="GQT4" s="9"/>
      <c r="GQU4" s="9"/>
      <c r="GQV4" s="9"/>
      <c r="GQW4" s="9"/>
      <c r="GQX4" s="9"/>
      <c r="GQY4" s="9"/>
      <c r="GQZ4" s="9"/>
      <c r="GRA4" s="9"/>
      <c r="GRB4" s="9"/>
      <c r="GRC4" s="9"/>
      <c r="GRD4" s="9"/>
      <c r="GRE4" s="9"/>
      <c r="GRF4" s="9"/>
      <c r="GRG4" s="9"/>
      <c r="GRH4" s="9"/>
      <c r="GRI4" s="9"/>
      <c r="GRJ4" s="9"/>
      <c r="GRK4" s="9"/>
      <c r="GRL4" s="9"/>
      <c r="GRM4" s="9"/>
      <c r="GRN4" s="9"/>
      <c r="GRO4" s="9"/>
      <c r="GRP4" s="9"/>
      <c r="GRQ4" s="9"/>
      <c r="GRR4" s="9"/>
      <c r="GRS4" s="9"/>
      <c r="GRT4" s="9"/>
      <c r="GRU4" s="9"/>
      <c r="GRV4" s="9"/>
      <c r="GRW4" s="9"/>
      <c r="GRX4" s="9"/>
      <c r="GRY4" s="9"/>
      <c r="GRZ4" s="9"/>
      <c r="GSA4" s="9"/>
      <c r="GSB4" s="9"/>
      <c r="GSC4" s="9"/>
      <c r="GSD4" s="9"/>
      <c r="GSE4" s="9"/>
      <c r="GSF4" s="9"/>
      <c r="GSG4" s="9"/>
      <c r="GSH4" s="9"/>
      <c r="GSI4" s="9"/>
      <c r="GSJ4" s="9"/>
      <c r="GSK4" s="9"/>
      <c r="GSL4" s="9"/>
      <c r="GSM4" s="9"/>
      <c r="GSN4" s="9"/>
      <c r="GSO4" s="9"/>
      <c r="GSP4" s="9"/>
      <c r="GSQ4" s="9"/>
      <c r="GSR4" s="9"/>
      <c r="GSS4" s="9"/>
      <c r="GST4" s="9"/>
      <c r="GSU4" s="9"/>
      <c r="GSV4" s="9"/>
      <c r="GSW4" s="9"/>
      <c r="GSX4" s="9"/>
      <c r="GSY4" s="9"/>
      <c r="GSZ4" s="9"/>
      <c r="GTA4" s="9"/>
      <c r="GTB4" s="9"/>
      <c r="GTC4" s="9"/>
      <c r="GTD4" s="9"/>
      <c r="GTE4" s="9"/>
      <c r="GTF4" s="9"/>
      <c r="GTG4" s="9"/>
      <c r="GTH4" s="9"/>
      <c r="GTI4" s="9"/>
      <c r="GTJ4" s="9"/>
      <c r="GTK4" s="9"/>
      <c r="GTL4" s="9"/>
      <c r="GTM4" s="9"/>
      <c r="GTN4" s="9"/>
      <c r="GTO4" s="9"/>
      <c r="GTP4" s="9"/>
      <c r="GTQ4" s="9"/>
      <c r="GTR4" s="9"/>
      <c r="GTS4" s="9"/>
      <c r="GTT4" s="9"/>
      <c r="GTU4" s="9"/>
      <c r="GTV4" s="9"/>
      <c r="GTW4" s="9"/>
      <c r="GTX4" s="9"/>
      <c r="GTY4" s="9"/>
      <c r="GTZ4" s="9"/>
      <c r="GUA4" s="9"/>
      <c r="GUB4" s="9"/>
      <c r="GUC4" s="9"/>
      <c r="GUD4" s="9"/>
      <c r="GUE4" s="9"/>
      <c r="GUF4" s="9"/>
      <c r="GUG4" s="9"/>
      <c r="GUH4" s="9"/>
      <c r="GUI4" s="9"/>
      <c r="GUJ4" s="9"/>
      <c r="GUK4" s="9"/>
      <c r="GUL4" s="9"/>
      <c r="GUM4" s="9"/>
      <c r="GUN4" s="9"/>
      <c r="GUO4" s="9"/>
      <c r="GUP4" s="9"/>
      <c r="GUQ4" s="9"/>
      <c r="GUR4" s="9"/>
      <c r="GUS4" s="9"/>
      <c r="GUT4" s="9"/>
      <c r="GUU4" s="9"/>
      <c r="GUV4" s="9"/>
      <c r="GUW4" s="9"/>
      <c r="GUX4" s="9"/>
      <c r="GUY4" s="9"/>
      <c r="GUZ4" s="9"/>
      <c r="GVA4" s="9"/>
      <c r="GVB4" s="9"/>
      <c r="GVC4" s="9"/>
      <c r="GVD4" s="9"/>
      <c r="GVE4" s="9"/>
      <c r="GVF4" s="9"/>
      <c r="GVG4" s="9"/>
      <c r="GVH4" s="9"/>
      <c r="GVI4" s="9"/>
      <c r="GVJ4" s="9"/>
      <c r="GVK4" s="9"/>
      <c r="GVL4" s="9"/>
      <c r="GVM4" s="9"/>
      <c r="GVN4" s="9"/>
      <c r="GVO4" s="9"/>
      <c r="GVP4" s="9"/>
      <c r="GVQ4" s="9"/>
      <c r="GVR4" s="9"/>
      <c r="GVS4" s="9"/>
      <c r="GVT4" s="9"/>
      <c r="GVU4" s="9"/>
      <c r="GVV4" s="9"/>
      <c r="GVW4" s="9"/>
      <c r="GVX4" s="9"/>
      <c r="GVY4" s="9"/>
      <c r="GVZ4" s="9"/>
      <c r="GWA4" s="9"/>
      <c r="GWB4" s="9"/>
      <c r="GWC4" s="9"/>
      <c r="GWD4" s="9"/>
      <c r="GWE4" s="9"/>
      <c r="GWF4" s="9"/>
      <c r="GWG4" s="9"/>
      <c r="GWH4" s="9"/>
      <c r="GWI4" s="9"/>
      <c r="GWJ4" s="9"/>
      <c r="GWK4" s="9"/>
      <c r="GWL4" s="9"/>
      <c r="GWM4" s="9"/>
      <c r="GWN4" s="9"/>
      <c r="GWO4" s="9"/>
      <c r="GWP4" s="9"/>
      <c r="GWQ4" s="9"/>
      <c r="GWR4" s="9"/>
      <c r="GWS4" s="9"/>
      <c r="GWT4" s="9"/>
      <c r="GWU4" s="9"/>
      <c r="GWV4" s="9"/>
      <c r="GWW4" s="9"/>
      <c r="GWX4" s="9"/>
      <c r="GWY4" s="9"/>
      <c r="GWZ4" s="9"/>
      <c r="GXA4" s="9"/>
      <c r="GXB4" s="9"/>
      <c r="GXC4" s="9"/>
      <c r="GXD4" s="9"/>
      <c r="GXE4" s="9"/>
      <c r="GXF4" s="9"/>
      <c r="GXG4" s="9"/>
      <c r="GXH4" s="9"/>
      <c r="GXI4" s="9"/>
      <c r="GXJ4" s="9"/>
      <c r="GXK4" s="9"/>
      <c r="GXL4" s="9"/>
      <c r="GXM4" s="9"/>
      <c r="GXN4" s="9"/>
      <c r="GXO4" s="9"/>
      <c r="GXP4" s="9"/>
      <c r="GXQ4" s="9"/>
      <c r="GXR4" s="9"/>
      <c r="GXS4" s="9"/>
      <c r="GXT4" s="9"/>
      <c r="GXU4" s="9"/>
      <c r="GXV4" s="9"/>
      <c r="GXW4" s="9"/>
      <c r="GXX4" s="9"/>
      <c r="GXY4" s="9"/>
      <c r="GXZ4" s="9"/>
      <c r="GYA4" s="9"/>
      <c r="GYB4" s="9"/>
      <c r="GYC4" s="9"/>
      <c r="GYD4" s="9"/>
      <c r="GYE4" s="9"/>
      <c r="GYF4" s="9"/>
      <c r="GYG4" s="9"/>
      <c r="GYH4" s="9"/>
      <c r="GYI4" s="9"/>
      <c r="GYJ4" s="9"/>
      <c r="GYK4" s="9"/>
      <c r="GYL4" s="9"/>
      <c r="GYM4" s="9"/>
      <c r="GYN4" s="9"/>
      <c r="GYO4" s="9"/>
      <c r="GYP4" s="9"/>
      <c r="GYQ4" s="9"/>
      <c r="GYR4" s="9"/>
      <c r="GYS4" s="9"/>
      <c r="GYT4" s="9"/>
      <c r="GYU4" s="9"/>
      <c r="GYV4" s="9"/>
      <c r="GYW4" s="9"/>
      <c r="GYX4" s="9"/>
      <c r="GYY4" s="9"/>
      <c r="GYZ4" s="9"/>
      <c r="GZA4" s="9"/>
      <c r="GZB4" s="9"/>
      <c r="GZC4" s="9"/>
      <c r="GZD4" s="9"/>
      <c r="GZE4" s="9"/>
      <c r="GZF4" s="9"/>
      <c r="GZG4" s="9"/>
      <c r="GZH4" s="9"/>
      <c r="GZI4" s="9"/>
      <c r="GZJ4" s="9"/>
      <c r="GZK4" s="9"/>
      <c r="GZL4" s="9"/>
      <c r="GZM4" s="9"/>
      <c r="GZN4" s="9"/>
      <c r="GZO4" s="9"/>
      <c r="GZP4" s="9"/>
      <c r="GZQ4" s="9"/>
      <c r="GZR4" s="9"/>
      <c r="GZS4" s="9"/>
      <c r="GZT4" s="9"/>
      <c r="GZU4" s="9"/>
      <c r="GZV4" s="9"/>
      <c r="GZW4" s="9"/>
      <c r="GZX4" s="9"/>
      <c r="GZY4" s="9"/>
      <c r="GZZ4" s="9"/>
      <c r="HAA4" s="9"/>
      <c r="HAB4" s="9"/>
      <c r="HAC4" s="9"/>
      <c r="HAD4" s="9"/>
      <c r="HAE4" s="9"/>
      <c r="HAF4" s="9"/>
      <c r="HAG4" s="9"/>
      <c r="HAH4" s="9"/>
      <c r="HAI4" s="9"/>
      <c r="HAJ4" s="9"/>
      <c r="HAK4" s="9"/>
      <c r="HAL4" s="9"/>
      <c r="HAM4" s="9"/>
      <c r="HAN4" s="9"/>
      <c r="HAO4" s="9"/>
      <c r="HAP4" s="9"/>
      <c r="HAQ4" s="9"/>
      <c r="HAR4" s="9"/>
      <c r="HAS4" s="9"/>
      <c r="HAT4" s="9"/>
      <c r="HAU4" s="9"/>
      <c r="HAV4" s="9"/>
      <c r="HAW4" s="9"/>
      <c r="HAX4" s="9"/>
      <c r="HAY4" s="9"/>
      <c r="HAZ4" s="9"/>
      <c r="HBA4" s="9"/>
      <c r="HBB4" s="9"/>
      <c r="HBC4" s="9"/>
      <c r="HBD4" s="9"/>
      <c r="HBE4" s="9"/>
      <c r="HBF4" s="9"/>
      <c r="HBG4" s="9"/>
      <c r="HBH4" s="9"/>
      <c r="HBI4" s="9"/>
      <c r="HBJ4" s="9"/>
      <c r="HBK4" s="9"/>
      <c r="HBL4" s="9"/>
      <c r="HBM4" s="9"/>
      <c r="HBN4" s="9"/>
      <c r="HBO4" s="9"/>
      <c r="HBP4" s="9"/>
      <c r="HBQ4" s="9"/>
      <c r="HBR4" s="9"/>
      <c r="HBS4" s="9"/>
      <c r="HBT4" s="9"/>
      <c r="HBU4" s="9"/>
      <c r="HBV4" s="9"/>
      <c r="HBW4" s="9"/>
      <c r="HBX4" s="9"/>
      <c r="HBY4" s="9"/>
      <c r="HBZ4" s="9"/>
      <c r="HCA4" s="9"/>
      <c r="HCB4" s="9"/>
      <c r="HCC4" s="9"/>
      <c r="HCD4" s="9"/>
      <c r="HCE4" s="9"/>
      <c r="HCF4" s="9"/>
      <c r="HCG4" s="9"/>
      <c r="HCH4" s="9"/>
      <c r="HCI4" s="9"/>
      <c r="HCJ4" s="9"/>
      <c r="HCK4" s="9"/>
      <c r="HCL4" s="9"/>
      <c r="HCM4" s="9"/>
      <c r="HCN4" s="9"/>
      <c r="HCO4" s="9"/>
      <c r="HCP4" s="9"/>
      <c r="HCQ4" s="9"/>
      <c r="HCR4" s="9"/>
      <c r="HCS4" s="9"/>
      <c r="HCT4" s="9"/>
      <c r="HCU4" s="9"/>
      <c r="HCV4" s="9"/>
      <c r="HCW4" s="9"/>
      <c r="HCX4" s="9"/>
      <c r="HCY4" s="9"/>
      <c r="HCZ4" s="9"/>
      <c r="HDA4" s="9"/>
      <c r="HDB4" s="9"/>
      <c r="HDC4" s="9"/>
      <c r="HDD4" s="9"/>
      <c r="HDE4" s="9"/>
      <c r="HDF4" s="9"/>
      <c r="HDG4" s="9"/>
      <c r="HDH4" s="9"/>
      <c r="HDI4" s="9"/>
      <c r="HDJ4" s="9"/>
      <c r="HDK4" s="9"/>
      <c r="HDL4" s="9"/>
      <c r="HDM4" s="9"/>
      <c r="HDN4" s="9"/>
      <c r="HDO4" s="9"/>
      <c r="HDP4" s="9"/>
      <c r="HDQ4" s="9"/>
      <c r="HDR4" s="9"/>
      <c r="HDS4" s="9"/>
      <c r="HDT4" s="9"/>
      <c r="HDU4" s="9"/>
      <c r="HDV4" s="9"/>
      <c r="HDW4" s="9"/>
      <c r="HDX4" s="9"/>
      <c r="HDY4" s="9"/>
      <c r="HDZ4" s="9"/>
      <c r="HEA4" s="9"/>
      <c r="HEB4" s="9"/>
      <c r="HEC4" s="9"/>
      <c r="HED4" s="9"/>
      <c r="HEE4" s="9"/>
      <c r="HEF4" s="9"/>
      <c r="HEG4" s="9"/>
      <c r="HEH4" s="9"/>
      <c r="HEI4" s="9"/>
      <c r="HEJ4" s="9"/>
      <c r="HEK4" s="9"/>
      <c r="HEL4" s="9"/>
      <c r="HEM4" s="9"/>
      <c r="HEN4" s="9"/>
      <c r="HEO4" s="9"/>
      <c r="HEP4" s="9"/>
      <c r="HEQ4" s="9"/>
      <c r="HER4" s="9"/>
      <c r="HES4" s="9"/>
      <c r="HET4" s="9"/>
      <c r="HEU4" s="9"/>
      <c r="HEV4" s="9"/>
      <c r="HEW4" s="9"/>
      <c r="HEX4" s="9"/>
      <c r="HEY4" s="9"/>
      <c r="HEZ4" s="9"/>
      <c r="HFA4" s="9"/>
      <c r="HFB4" s="9"/>
      <c r="HFC4" s="9"/>
      <c r="HFD4" s="9"/>
      <c r="HFE4" s="9"/>
      <c r="HFF4" s="9"/>
      <c r="HFG4" s="9"/>
      <c r="HFH4" s="9"/>
      <c r="HFI4" s="9"/>
      <c r="HFJ4" s="9"/>
      <c r="HFK4" s="9"/>
      <c r="HFL4" s="9"/>
      <c r="HFM4" s="9"/>
      <c r="HFN4" s="9"/>
      <c r="HFO4" s="9"/>
      <c r="HFP4" s="9"/>
      <c r="HFQ4" s="9"/>
      <c r="HFR4" s="9"/>
      <c r="HFS4" s="9"/>
      <c r="HFT4" s="9"/>
      <c r="HFU4" s="9"/>
      <c r="HFV4" s="9"/>
      <c r="HFW4" s="9"/>
      <c r="HFX4" s="9"/>
      <c r="HFY4" s="9"/>
      <c r="HFZ4" s="9"/>
      <c r="HGA4" s="9"/>
      <c r="HGB4" s="9"/>
      <c r="HGC4" s="9"/>
      <c r="HGD4" s="9"/>
      <c r="HGE4" s="9"/>
      <c r="HGF4" s="9"/>
      <c r="HGG4" s="9"/>
      <c r="HGH4" s="9"/>
      <c r="HGI4" s="9"/>
      <c r="HGJ4" s="9"/>
      <c r="HGK4" s="9"/>
      <c r="HGL4" s="9"/>
      <c r="HGM4" s="9"/>
      <c r="HGN4" s="9"/>
      <c r="HGO4" s="9"/>
      <c r="HGP4" s="9"/>
      <c r="HGQ4" s="9"/>
      <c r="HGR4" s="9"/>
      <c r="HGS4" s="9"/>
      <c r="HGT4" s="9"/>
      <c r="HGU4" s="9"/>
      <c r="HGV4" s="9"/>
      <c r="HGW4" s="9"/>
      <c r="HGX4" s="9"/>
      <c r="HGY4" s="9"/>
      <c r="HGZ4" s="9"/>
      <c r="HHA4" s="9"/>
      <c r="HHB4" s="9"/>
      <c r="HHC4" s="9"/>
      <c r="HHD4" s="9"/>
      <c r="HHE4" s="9"/>
      <c r="HHF4" s="9"/>
      <c r="HHG4" s="9"/>
      <c r="HHH4" s="9"/>
      <c r="HHI4" s="9"/>
      <c r="HHJ4" s="9"/>
      <c r="HHK4" s="9"/>
      <c r="HHL4" s="9"/>
      <c r="HHM4" s="9"/>
      <c r="HHN4" s="9"/>
      <c r="HHO4" s="9"/>
      <c r="HHP4" s="9"/>
      <c r="HHQ4" s="9"/>
      <c r="HHR4" s="9"/>
      <c r="HHS4" s="9"/>
      <c r="HHT4" s="9"/>
      <c r="HHU4" s="9"/>
      <c r="HHV4" s="9"/>
      <c r="HHW4" s="9"/>
      <c r="HHX4" s="9"/>
      <c r="HHY4" s="9"/>
      <c r="HHZ4" s="9"/>
      <c r="HIA4" s="9"/>
      <c r="HIB4" s="9"/>
      <c r="HIC4" s="9"/>
      <c r="HID4" s="9"/>
      <c r="HIE4" s="9"/>
      <c r="HIF4" s="9"/>
      <c r="HIG4" s="9"/>
      <c r="HIH4" s="9"/>
      <c r="HII4" s="9"/>
      <c r="HIJ4" s="9"/>
      <c r="HIK4" s="9"/>
      <c r="HIL4" s="9"/>
      <c r="HIM4" s="9"/>
      <c r="HIN4" s="9"/>
      <c r="HIO4" s="9"/>
      <c r="HIP4" s="9"/>
      <c r="HIQ4" s="9"/>
      <c r="HIR4" s="9"/>
      <c r="HIS4" s="9"/>
      <c r="HIT4" s="9"/>
      <c r="HIU4" s="9"/>
      <c r="HIV4" s="9"/>
      <c r="HIW4" s="9"/>
      <c r="HIX4" s="9"/>
      <c r="HIY4" s="9"/>
      <c r="HIZ4" s="9"/>
      <c r="HJA4" s="9"/>
      <c r="HJB4" s="9"/>
      <c r="HJC4" s="9"/>
      <c r="HJD4" s="9"/>
      <c r="HJE4" s="9"/>
      <c r="HJF4" s="9"/>
      <c r="HJG4" s="9"/>
      <c r="HJH4" s="9"/>
      <c r="HJI4" s="9"/>
      <c r="HJJ4" s="9"/>
      <c r="HJK4" s="9"/>
      <c r="HJL4" s="9"/>
      <c r="HJM4" s="9"/>
      <c r="HJN4" s="9"/>
      <c r="HJO4" s="9"/>
      <c r="HJP4" s="9"/>
      <c r="HJQ4" s="9"/>
      <c r="HJR4" s="9"/>
      <c r="HJS4" s="9"/>
      <c r="HJT4" s="9"/>
      <c r="HJU4" s="9"/>
      <c r="HJV4" s="9"/>
      <c r="HJW4" s="9"/>
      <c r="HJX4" s="9"/>
      <c r="HJY4" s="9"/>
      <c r="HJZ4" s="9"/>
      <c r="HKA4" s="9"/>
      <c r="HKB4" s="9"/>
      <c r="HKC4" s="9"/>
      <c r="HKD4" s="9"/>
      <c r="HKE4" s="9"/>
      <c r="HKF4" s="9"/>
      <c r="HKG4" s="9"/>
      <c r="HKH4" s="9"/>
      <c r="HKI4" s="9"/>
      <c r="HKJ4" s="9"/>
      <c r="HKK4" s="9"/>
      <c r="HKL4" s="9"/>
      <c r="HKM4" s="9"/>
      <c r="HKN4" s="9"/>
      <c r="HKO4" s="9"/>
      <c r="HKP4" s="9"/>
      <c r="HKQ4" s="9"/>
      <c r="HKR4" s="9"/>
      <c r="HKS4" s="9"/>
      <c r="HKT4" s="9"/>
      <c r="HKU4" s="9"/>
      <c r="HKV4" s="9"/>
      <c r="HKW4" s="9"/>
      <c r="HKX4" s="9"/>
      <c r="HKY4" s="9"/>
      <c r="HKZ4" s="9"/>
      <c r="HLA4" s="9"/>
      <c r="HLB4" s="9"/>
      <c r="HLC4" s="9"/>
      <c r="HLD4" s="9"/>
      <c r="HLE4" s="9"/>
      <c r="HLF4" s="9"/>
      <c r="HLG4" s="9"/>
      <c r="HLH4" s="9"/>
      <c r="HLI4" s="9"/>
      <c r="HLJ4" s="9"/>
      <c r="HLK4" s="9"/>
      <c r="HLL4" s="9"/>
      <c r="HLM4" s="9"/>
      <c r="HLN4" s="9"/>
      <c r="HLO4" s="9"/>
      <c r="HLP4" s="9"/>
      <c r="HLQ4" s="9"/>
      <c r="HLR4" s="9"/>
      <c r="HLS4" s="9"/>
      <c r="HLT4" s="9"/>
      <c r="HLU4" s="9"/>
      <c r="HLV4" s="9"/>
      <c r="HLW4" s="9"/>
      <c r="HLX4" s="9"/>
      <c r="HLY4" s="9"/>
      <c r="HLZ4" s="9"/>
      <c r="HMA4" s="9"/>
      <c r="HMB4" s="9"/>
      <c r="HMC4" s="9"/>
      <c r="HMD4" s="9"/>
      <c r="HME4" s="9"/>
      <c r="HMF4" s="9"/>
      <c r="HMG4" s="9"/>
      <c r="HMH4" s="9"/>
      <c r="HMI4" s="9"/>
      <c r="HMJ4" s="9"/>
      <c r="HMK4" s="9"/>
      <c r="HML4" s="9"/>
      <c r="HMM4" s="9"/>
      <c r="HMN4" s="9"/>
      <c r="HMO4" s="9"/>
      <c r="HMP4" s="9"/>
      <c r="HMQ4" s="9"/>
      <c r="HMR4" s="9"/>
      <c r="HMS4" s="9"/>
      <c r="HMT4" s="9"/>
      <c r="HMU4" s="9"/>
      <c r="HMV4" s="9"/>
      <c r="HMW4" s="9"/>
      <c r="HMX4" s="9"/>
      <c r="HMY4" s="9"/>
      <c r="HMZ4" s="9"/>
      <c r="HNA4" s="9"/>
      <c r="HNB4" s="9"/>
      <c r="HNC4" s="9"/>
      <c r="HND4" s="9"/>
      <c r="HNE4" s="9"/>
      <c r="HNF4" s="9"/>
      <c r="HNG4" s="9"/>
      <c r="HNH4" s="9"/>
      <c r="HNI4" s="9"/>
      <c r="HNJ4" s="9"/>
      <c r="HNK4" s="9"/>
      <c r="HNL4" s="9"/>
      <c r="HNM4" s="9"/>
      <c r="HNN4" s="9"/>
      <c r="HNO4" s="9"/>
      <c r="HNP4" s="9"/>
      <c r="HNQ4" s="9"/>
      <c r="HNR4" s="9"/>
      <c r="HNS4" s="9"/>
      <c r="HNT4" s="9"/>
      <c r="HNU4" s="9"/>
      <c r="HNV4" s="9"/>
      <c r="HNW4" s="9"/>
      <c r="HNX4" s="9"/>
      <c r="HNY4" s="9"/>
      <c r="HNZ4" s="9"/>
      <c r="HOA4" s="9"/>
      <c r="HOB4" s="9"/>
      <c r="HOC4" s="9"/>
      <c r="HOD4" s="9"/>
      <c r="HOE4" s="9"/>
      <c r="HOF4" s="9"/>
      <c r="HOG4" s="9"/>
      <c r="HOH4" s="9"/>
      <c r="HOI4" s="9"/>
      <c r="HOJ4" s="9"/>
      <c r="HOK4" s="9"/>
      <c r="HOL4" s="9"/>
      <c r="HOM4" s="9"/>
      <c r="HON4" s="9"/>
      <c r="HOO4" s="9"/>
      <c r="HOP4" s="9"/>
      <c r="HOQ4" s="9"/>
      <c r="HOR4" s="9"/>
      <c r="HOS4" s="9"/>
      <c r="HOT4" s="9"/>
      <c r="HOU4" s="9"/>
      <c r="HOV4" s="9"/>
      <c r="HOW4" s="9"/>
      <c r="HOX4" s="9"/>
      <c r="HOY4" s="9"/>
      <c r="HOZ4" s="9"/>
      <c r="HPA4" s="9"/>
      <c r="HPB4" s="9"/>
      <c r="HPC4" s="9"/>
      <c r="HPD4" s="9"/>
      <c r="HPE4" s="9"/>
      <c r="HPF4" s="9"/>
      <c r="HPG4" s="9"/>
      <c r="HPH4" s="9"/>
      <c r="HPI4" s="9"/>
      <c r="HPJ4" s="9"/>
      <c r="HPK4" s="9"/>
      <c r="HPL4" s="9"/>
      <c r="HPM4" s="9"/>
      <c r="HPN4" s="9"/>
      <c r="HPO4" s="9"/>
      <c r="HPP4" s="9"/>
      <c r="HPQ4" s="9"/>
      <c r="HPR4" s="9"/>
      <c r="HPS4" s="9"/>
      <c r="HPT4" s="9"/>
      <c r="HPU4" s="9"/>
      <c r="HPV4" s="9"/>
      <c r="HPW4" s="9"/>
      <c r="HPX4" s="9"/>
      <c r="HPY4" s="9"/>
      <c r="HPZ4" s="9"/>
      <c r="HQA4" s="9"/>
      <c r="HQB4" s="9"/>
      <c r="HQC4" s="9"/>
      <c r="HQD4" s="9"/>
      <c r="HQE4" s="9"/>
      <c r="HQF4" s="9"/>
      <c r="HQG4" s="9"/>
      <c r="HQH4" s="9"/>
      <c r="HQI4" s="9"/>
      <c r="HQJ4" s="9"/>
      <c r="HQK4" s="9"/>
      <c r="HQL4" s="9"/>
      <c r="HQM4" s="9"/>
      <c r="HQN4" s="9"/>
      <c r="HQO4" s="9"/>
      <c r="HQP4" s="9"/>
      <c r="HQQ4" s="9"/>
      <c r="HQR4" s="9"/>
      <c r="HQS4" s="9"/>
      <c r="HQT4" s="9"/>
      <c r="HQU4" s="9"/>
      <c r="HQV4" s="9"/>
      <c r="HQW4" s="9"/>
      <c r="HQX4" s="9"/>
      <c r="HQY4" s="9"/>
      <c r="HQZ4" s="9"/>
      <c r="HRA4" s="9"/>
      <c r="HRB4" s="9"/>
      <c r="HRC4" s="9"/>
      <c r="HRD4" s="9"/>
      <c r="HRE4" s="9"/>
      <c r="HRF4" s="9"/>
      <c r="HRG4" s="9"/>
      <c r="HRH4" s="9"/>
      <c r="HRI4" s="9"/>
      <c r="HRJ4" s="9"/>
      <c r="HRK4" s="9"/>
      <c r="HRL4" s="9"/>
      <c r="HRM4" s="9"/>
      <c r="HRN4" s="9"/>
      <c r="HRO4" s="9"/>
      <c r="HRP4" s="9"/>
      <c r="HRQ4" s="9"/>
      <c r="HRR4" s="9"/>
      <c r="HRS4" s="9"/>
      <c r="HRT4" s="9"/>
      <c r="HRU4" s="9"/>
      <c r="HRV4" s="9"/>
      <c r="HRW4" s="9"/>
      <c r="HRX4" s="9"/>
      <c r="HRY4" s="9"/>
      <c r="HRZ4" s="9"/>
      <c r="HSA4" s="9"/>
      <c r="HSB4" s="9"/>
      <c r="HSC4" s="9"/>
      <c r="HSD4" s="9"/>
      <c r="HSE4" s="9"/>
      <c r="HSF4" s="9"/>
      <c r="HSG4" s="9"/>
      <c r="HSH4" s="9"/>
      <c r="HSI4" s="9"/>
      <c r="HSJ4" s="9"/>
      <c r="HSK4" s="9"/>
      <c r="HSL4" s="9"/>
      <c r="HSM4" s="9"/>
      <c r="HSN4" s="9"/>
      <c r="HSO4" s="9"/>
      <c r="HSP4" s="9"/>
      <c r="HSQ4" s="9"/>
      <c r="HSR4" s="9"/>
      <c r="HSS4" s="9"/>
      <c r="HST4" s="9"/>
      <c r="HSU4" s="9"/>
      <c r="HSV4" s="9"/>
      <c r="HSW4" s="9"/>
      <c r="HSX4" s="9"/>
      <c r="HSY4" s="9"/>
      <c r="HSZ4" s="9"/>
      <c r="HTA4" s="9"/>
      <c r="HTB4" s="9"/>
      <c r="HTC4" s="9"/>
      <c r="HTD4" s="9"/>
      <c r="HTE4" s="9"/>
      <c r="HTF4" s="9"/>
      <c r="HTG4" s="9"/>
      <c r="HTH4" s="9"/>
      <c r="HTI4" s="9"/>
      <c r="HTJ4" s="9"/>
      <c r="HTK4" s="9"/>
      <c r="HTL4" s="9"/>
      <c r="HTM4" s="9"/>
      <c r="HTN4" s="9"/>
      <c r="HTO4" s="9"/>
      <c r="HTP4" s="9"/>
      <c r="HTQ4" s="9"/>
      <c r="HTR4" s="9"/>
      <c r="HTS4" s="9"/>
      <c r="HTT4" s="9"/>
      <c r="HTU4" s="9"/>
      <c r="HTV4" s="9"/>
      <c r="HTW4" s="9"/>
      <c r="HTX4" s="9"/>
      <c r="HTY4" s="9"/>
      <c r="HTZ4" s="9"/>
      <c r="HUA4" s="9"/>
      <c r="HUB4" s="9"/>
      <c r="HUC4" s="9"/>
      <c r="HUD4" s="9"/>
      <c r="HUE4" s="9"/>
      <c r="HUF4" s="9"/>
      <c r="HUG4" s="9"/>
      <c r="HUH4" s="9"/>
      <c r="HUI4" s="9"/>
      <c r="HUJ4" s="9"/>
      <c r="HUK4" s="9"/>
      <c r="HUL4" s="9"/>
      <c r="HUM4" s="9"/>
      <c r="HUN4" s="9"/>
      <c r="HUO4" s="9"/>
      <c r="HUP4" s="9"/>
      <c r="HUQ4" s="9"/>
      <c r="HUR4" s="9"/>
      <c r="HUS4" s="9"/>
      <c r="HUT4" s="9"/>
      <c r="HUU4" s="9"/>
      <c r="HUV4" s="9"/>
      <c r="HUW4" s="9"/>
      <c r="HUX4" s="9"/>
      <c r="HUY4" s="9"/>
      <c r="HUZ4" s="9"/>
      <c r="HVA4" s="9"/>
      <c r="HVB4" s="9"/>
      <c r="HVC4" s="9"/>
      <c r="HVD4" s="9"/>
      <c r="HVE4" s="9"/>
      <c r="HVF4" s="9"/>
      <c r="HVG4" s="9"/>
      <c r="HVH4" s="9"/>
      <c r="HVI4" s="9"/>
      <c r="HVJ4" s="9"/>
      <c r="HVK4" s="9"/>
      <c r="HVL4" s="9"/>
      <c r="HVM4" s="9"/>
      <c r="HVN4" s="9"/>
      <c r="HVO4" s="9"/>
      <c r="HVP4" s="9"/>
      <c r="HVQ4" s="9"/>
      <c r="HVR4" s="9"/>
      <c r="HVS4" s="9"/>
      <c r="HVT4" s="9"/>
      <c r="HVU4" s="9"/>
      <c r="HVV4" s="9"/>
      <c r="HVW4" s="9"/>
      <c r="HVX4" s="9"/>
      <c r="HVY4" s="9"/>
      <c r="HVZ4" s="9"/>
      <c r="HWA4" s="9"/>
      <c r="HWB4" s="9"/>
      <c r="HWC4" s="9"/>
      <c r="HWD4" s="9"/>
      <c r="HWE4" s="9"/>
      <c r="HWF4" s="9"/>
      <c r="HWG4" s="9"/>
      <c r="HWH4" s="9"/>
      <c r="HWI4" s="9"/>
      <c r="HWJ4" s="9"/>
      <c r="HWK4" s="9"/>
      <c r="HWL4" s="9"/>
      <c r="HWM4" s="9"/>
      <c r="HWN4" s="9"/>
      <c r="HWO4" s="9"/>
      <c r="HWP4" s="9"/>
      <c r="HWQ4" s="9"/>
      <c r="HWR4" s="9"/>
      <c r="HWS4" s="9"/>
      <c r="HWT4" s="9"/>
      <c r="HWU4" s="9"/>
      <c r="HWV4" s="9"/>
      <c r="HWW4" s="9"/>
      <c r="HWX4" s="9"/>
      <c r="HWY4" s="9"/>
      <c r="HWZ4" s="9"/>
      <c r="HXA4" s="9"/>
      <c r="HXB4" s="9"/>
      <c r="HXC4" s="9"/>
      <c r="HXD4" s="9"/>
      <c r="HXE4" s="9"/>
      <c r="HXF4" s="9"/>
      <c r="HXG4" s="9"/>
      <c r="HXH4" s="9"/>
      <c r="HXI4" s="9"/>
      <c r="HXJ4" s="9"/>
      <c r="HXK4" s="9"/>
      <c r="HXL4" s="9"/>
      <c r="HXM4" s="9"/>
      <c r="HXN4" s="9"/>
      <c r="HXO4" s="9"/>
      <c r="HXP4" s="9"/>
      <c r="HXQ4" s="9"/>
      <c r="HXR4" s="9"/>
      <c r="HXS4" s="9"/>
      <c r="HXT4" s="9"/>
      <c r="HXU4" s="9"/>
      <c r="HXV4" s="9"/>
      <c r="HXW4" s="9"/>
      <c r="HXX4" s="9"/>
      <c r="HXY4" s="9"/>
      <c r="HXZ4" s="9"/>
      <c r="HYA4" s="9"/>
      <c r="HYB4" s="9"/>
      <c r="HYC4" s="9"/>
      <c r="HYD4" s="9"/>
      <c r="HYE4" s="9"/>
      <c r="HYF4" s="9"/>
      <c r="HYG4" s="9"/>
      <c r="HYH4" s="9"/>
      <c r="HYI4" s="9"/>
      <c r="HYJ4" s="9"/>
      <c r="HYK4" s="9"/>
      <c r="HYL4" s="9"/>
      <c r="HYM4" s="9"/>
      <c r="HYN4" s="9"/>
      <c r="HYO4" s="9"/>
      <c r="HYP4" s="9"/>
      <c r="HYQ4" s="9"/>
      <c r="HYR4" s="9"/>
      <c r="HYS4" s="9"/>
      <c r="HYT4" s="9"/>
      <c r="HYU4" s="9"/>
      <c r="HYV4" s="9"/>
      <c r="HYW4" s="9"/>
      <c r="HYX4" s="9"/>
      <c r="HYY4" s="9"/>
      <c r="HYZ4" s="9"/>
      <c r="HZA4" s="9"/>
      <c r="HZB4" s="9"/>
      <c r="HZC4" s="9"/>
      <c r="HZD4" s="9"/>
      <c r="HZE4" s="9"/>
      <c r="HZF4" s="9"/>
      <c r="HZG4" s="9"/>
      <c r="HZH4" s="9"/>
      <c r="HZI4" s="9"/>
      <c r="HZJ4" s="9"/>
      <c r="HZK4" s="9"/>
      <c r="HZL4" s="9"/>
      <c r="HZM4" s="9"/>
      <c r="HZN4" s="9"/>
      <c r="HZO4" s="9"/>
      <c r="HZP4" s="9"/>
      <c r="HZQ4" s="9"/>
      <c r="HZR4" s="9"/>
      <c r="HZS4" s="9"/>
      <c r="HZT4" s="9"/>
      <c r="HZU4" s="9"/>
      <c r="HZV4" s="9"/>
      <c r="HZW4" s="9"/>
      <c r="HZX4" s="9"/>
      <c r="HZY4" s="9"/>
      <c r="HZZ4" s="9"/>
      <c r="IAA4" s="9"/>
      <c r="IAB4" s="9"/>
      <c r="IAC4" s="9"/>
      <c r="IAD4" s="9"/>
      <c r="IAE4" s="9"/>
      <c r="IAF4" s="9"/>
      <c r="IAG4" s="9"/>
      <c r="IAH4" s="9"/>
      <c r="IAI4" s="9"/>
      <c r="IAJ4" s="9"/>
      <c r="IAK4" s="9"/>
      <c r="IAL4" s="9"/>
      <c r="IAM4" s="9"/>
      <c r="IAN4" s="9"/>
      <c r="IAO4" s="9"/>
      <c r="IAP4" s="9"/>
      <c r="IAQ4" s="9"/>
      <c r="IAR4" s="9"/>
      <c r="IAS4" s="9"/>
      <c r="IAT4" s="9"/>
      <c r="IAU4" s="9"/>
      <c r="IAV4" s="9"/>
      <c r="IAW4" s="9"/>
      <c r="IAX4" s="9"/>
      <c r="IAY4" s="9"/>
      <c r="IAZ4" s="9"/>
      <c r="IBA4" s="9"/>
      <c r="IBB4" s="9"/>
      <c r="IBC4" s="9"/>
      <c r="IBD4" s="9"/>
      <c r="IBE4" s="9"/>
      <c r="IBF4" s="9"/>
      <c r="IBG4" s="9"/>
      <c r="IBH4" s="9"/>
      <c r="IBI4" s="9"/>
      <c r="IBJ4" s="9"/>
      <c r="IBK4" s="9"/>
      <c r="IBL4" s="9"/>
      <c r="IBM4" s="9"/>
      <c r="IBN4" s="9"/>
      <c r="IBO4" s="9"/>
      <c r="IBP4" s="9"/>
      <c r="IBQ4" s="9"/>
      <c r="IBR4" s="9"/>
      <c r="IBS4" s="9"/>
      <c r="IBT4" s="9"/>
      <c r="IBU4" s="9"/>
      <c r="IBV4" s="9"/>
      <c r="IBW4" s="9"/>
      <c r="IBX4" s="9"/>
      <c r="IBY4" s="9"/>
      <c r="IBZ4" s="9"/>
      <c r="ICA4" s="9"/>
      <c r="ICB4" s="9"/>
      <c r="ICC4" s="9"/>
      <c r="ICD4" s="9"/>
      <c r="ICE4" s="9"/>
      <c r="ICF4" s="9"/>
      <c r="ICG4" s="9"/>
      <c r="ICH4" s="9"/>
      <c r="ICI4" s="9"/>
      <c r="ICJ4" s="9"/>
      <c r="ICK4" s="9"/>
      <c r="ICL4" s="9"/>
      <c r="ICM4" s="9"/>
      <c r="ICN4" s="9"/>
      <c r="ICO4" s="9"/>
      <c r="ICP4" s="9"/>
      <c r="ICQ4" s="9"/>
      <c r="ICR4" s="9"/>
      <c r="ICS4" s="9"/>
      <c r="ICT4" s="9"/>
      <c r="ICU4" s="9"/>
      <c r="ICV4" s="9"/>
      <c r="ICW4" s="9"/>
      <c r="ICX4" s="9"/>
      <c r="ICY4" s="9"/>
      <c r="ICZ4" s="9"/>
      <c r="IDA4" s="9"/>
      <c r="IDB4" s="9"/>
      <c r="IDC4" s="9"/>
      <c r="IDD4" s="9"/>
      <c r="IDE4" s="9"/>
      <c r="IDF4" s="9"/>
      <c r="IDG4" s="9"/>
      <c r="IDH4" s="9"/>
      <c r="IDI4" s="9"/>
      <c r="IDJ4" s="9"/>
      <c r="IDK4" s="9"/>
      <c r="IDL4" s="9"/>
      <c r="IDM4" s="9"/>
      <c r="IDN4" s="9"/>
      <c r="IDO4" s="9"/>
      <c r="IDP4" s="9"/>
      <c r="IDQ4" s="9"/>
      <c r="IDR4" s="9"/>
      <c r="IDS4" s="9"/>
      <c r="IDT4" s="9"/>
      <c r="IDU4" s="9"/>
      <c r="IDV4" s="9"/>
      <c r="IDW4" s="9"/>
      <c r="IDX4" s="9"/>
      <c r="IDY4" s="9"/>
      <c r="IDZ4" s="9"/>
      <c r="IEA4" s="9"/>
      <c r="IEB4" s="9"/>
      <c r="IEC4" s="9"/>
      <c r="IED4" s="9"/>
      <c r="IEE4" s="9"/>
      <c r="IEF4" s="9"/>
      <c r="IEG4" s="9"/>
      <c r="IEH4" s="9"/>
      <c r="IEI4" s="9"/>
      <c r="IEJ4" s="9"/>
      <c r="IEK4" s="9"/>
      <c r="IEL4" s="9"/>
      <c r="IEM4" s="9"/>
      <c r="IEN4" s="9"/>
      <c r="IEO4" s="9"/>
      <c r="IEP4" s="9"/>
      <c r="IEQ4" s="9"/>
      <c r="IER4" s="9"/>
      <c r="IES4" s="9"/>
      <c r="IET4" s="9"/>
      <c r="IEU4" s="9"/>
      <c r="IEV4" s="9"/>
      <c r="IEW4" s="9"/>
      <c r="IEX4" s="9"/>
      <c r="IEY4" s="9"/>
      <c r="IEZ4" s="9"/>
      <c r="IFA4" s="9"/>
      <c r="IFB4" s="9"/>
      <c r="IFC4" s="9"/>
      <c r="IFD4" s="9"/>
      <c r="IFE4" s="9"/>
      <c r="IFF4" s="9"/>
      <c r="IFG4" s="9"/>
      <c r="IFH4" s="9"/>
      <c r="IFI4" s="9"/>
      <c r="IFJ4" s="9"/>
      <c r="IFK4" s="9"/>
      <c r="IFL4" s="9"/>
      <c r="IFM4" s="9"/>
      <c r="IFN4" s="9"/>
      <c r="IFO4" s="9"/>
      <c r="IFP4" s="9"/>
      <c r="IFQ4" s="9"/>
      <c r="IFR4" s="9"/>
      <c r="IFS4" s="9"/>
      <c r="IFT4" s="9"/>
      <c r="IFU4" s="9"/>
      <c r="IFV4" s="9"/>
      <c r="IFW4" s="9"/>
      <c r="IFX4" s="9"/>
      <c r="IFY4" s="9"/>
      <c r="IFZ4" s="9"/>
      <c r="IGA4" s="9"/>
      <c r="IGB4" s="9"/>
      <c r="IGC4" s="9"/>
      <c r="IGD4" s="9"/>
      <c r="IGE4" s="9"/>
      <c r="IGF4" s="9"/>
      <c r="IGG4" s="9"/>
      <c r="IGH4" s="9"/>
      <c r="IGI4" s="9"/>
      <c r="IGJ4" s="9"/>
      <c r="IGK4" s="9"/>
      <c r="IGL4" s="9"/>
      <c r="IGM4" s="9"/>
      <c r="IGN4" s="9"/>
      <c r="IGO4" s="9"/>
      <c r="IGP4" s="9"/>
      <c r="IGQ4" s="9"/>
      <c r="IGR4" s="9"/>
      <c r="IGS4" s="9"/>
      <c r="IGT4" s="9"/>
      <c r="IGU4" s="9"/>
      <c r="IGV4" s="9"/>
      <c r="IGW4" s="9"/>
      <c r="IGX4" s="9"/>
      <c r="IGY4" s="9"/>
      <c r="IGZ4" s="9"/>
      <c r="IHA4" s="9"/>
      <c r="IHB4" s="9"/>
      <c r="IHC4" s="9"/>
      <c r="IHD4" s="9"/>
      <c r="IHE4" s="9"/>
      <c r="IHF4" s="9"/>
      <c r="IHG4" s="9"/>
      <c r="IHH4" s="9"/>
      <c r="IHI4" s="9"/>
      <c r="IHJ4" s="9"/>
      <c r="IHK4" s="9"/>
      <c r="IHL4" s="9"/>
      <c r="IHM4" s="9"/>
      <c r="IHN4" s="9"/>
      <c r="IHO4" s="9"/>
      <c r="IHP4" s="9"/>
      <c r="IHQ4" s="9"/>
      <c r="IHR4" s="9"/>
      <c r="IHS4" s="9"/>
      <c r="IHT4" s="9"/>
      <c r="IHU4" s="9"/>
      <c r="IHV4" s="9"/>
      <c r="IHW4" s="9"/>
      <c r="IHX4" s="9"/>
      <c r="IHY4" s="9"/>
      <c r="IHZ4" s="9"/>
      <c r="IIA4" s="9"/>
      <c r="IIB4" s="9"/>
      <c r="IIC4" s="9"/>
      <c r="IID4" s="9"/>
      <c r="IIE4" s="9"/>
      <c r="IIF4" s="9"/>
      <c r="IIG4" s="9"/>
      <c r="IIH4" s="9"/>
      <c r="III4" s="9"/>
      <c r="IIJ4" s="9"/>
      <c r="IIK4" s="9"/>
      <c r="IIL4" s="9"/>
      <c r="IIM4" s="9"/>
      <c r="IIN4" s="9"/>
      <c r="IIO4" s="9"/>
      <c r="IIP4" s="9"/>
      <c r="IIQ4" s="9"/>
      <c r="IIR4" s="9"/>
      <c r="IIS4" s="9"/>
      <c r="IIT4" s="9"/>
      <c r="IIU4" s="9"/>
      <c r="IIV4" s="9"/>
      <c r="IIW4" s="9"/>
      <c r="IIX4" s="9"/>
      <c r="IIY4" s="9"/>
      <c r="IIZ4" s="9"/>
      <c r="IJA4" s="9"/>
      <c r="IJB4" s="9"/>
      <c r="IJC4" s="9"/>
      <c r="IJD4" s="9"/>
      <c r="IJE4" s="9"/>
      <c r="IJF4" s="9"/>
      <c r="IJG4" s="9"/>
      <c r="IJH4" s="9"/>
      <c r="IJI4" s="9"/>
      <c r="IJJ4" s="9"/>
      <c r="IJK4" s="9"/>
      <c r="IJL4" s="9"/>
      <c r="IJM4" s="9"/>
      <c r="IJN4" s="9"/>
      <c r="IJO4" s="9"/>
      <c r="IJP4" s="9"/>
      <c r="IJQ4" s="9"/>
      <c r="IJR4" s="9"/>
      <c r="IJS4" s="9"/>
      <c r="IJT4" s="9"/>
      <c r="IJU4" s="9"/>
      <c r="IJV4" s="9"/>
      <c r="IJW4" s="9"/>
      <c r="IJX4" s="9"/>
      <c r="IJY4" s="9"/>
      <c r="IJZ4" s="9"/>
      <c r="IKA4" s="9"/>
      <c r="IKB4" s="9"/>
      <c r="IKC4" s="9"/>
      <c r="IKD4" s="9"/>
      <c r="IKE4" s="9"/>
      <c r="IKF4" s="9"/>
      <c r="IKG4" s="9"/>
      <c r="IKH4" s="9"/>
      <c r="IKI4" s="9"/>
      <c r="IKJ4" s="9"/>
      <c r="IKK4" s="9"/>
      <c r="IKL4" s="9"/>
      <c r="IKM4" s="9"/>
      <c r="IKN4" s="9"/>
      <c r="IKO4" s="9"/>
      <c r="IKP4" s="9"/>
      <c r="IKQ4" s="9"/>
      <c r="IKR4" s="9"/>
      <c r="IKS4" s="9"/>
      <c r="IKT4" s="9"/>
      <c r="IKU4" s="9"/>
      <c r="IKV4" s="9"/>
      <c r="IKW4" s="9"/>
      <c r="IKX4" s="9"/>
      <c r="IKY4" s="9"/>
      <c r="IKZ4" s="9"/>
      <c r="ILA4" s="9"/>
      <c r="ILB4" s="9"/>
      <c r="ILC4" s="9"/>
      <c r="ILD4" s="9"/>
      <c r="ILE4" s="9"/>
      <c r="ILF4" s="9"/>
      <c r="ILG4" s="9"/>
      <c r="ILH4" s="9"/>
      <c r="ILI4" s="9"/>
      <c r="ILJ4" s="9"/>
      <c r="ILK4" s="9"/>
      <c r="ILL4" s="9"/>
      <c r="ILM4" s="9"/>
      <c r="ILN4" s="9"/>
      <c r="ILO4" s="9"/>
      <c r="ILP4" s="9"/>
      <c r="ILQ4" s="9"/>
      <c r="ILR4" s="9"/>
      <c r="ILS4" s="9"/>
      <c r="ILT4" s="9"/>
      <c r="ILU4" s="9"/>
      <c r="ILV4" s="9"/>
      <c r="ILW4" s="9"/>
      <c r="ILX4" s="9"/>
      <c r="ILY4" s="9"/>
      <c r="ILZ4" s="9"/>
      <c r="IMA4" s="9"/>
      <c r="IMB4" s="9"/>
      <c r="IMC4" s="9"/>
      <c r="IMD4" s="9"/>
      <c r="IME4" s="9"/>
      <c r="IMF4" s="9"/>
      <c r="IMG4" s="9"/>
      <c r="IMH4" s="9"/>
      <c r="IMI4" s="9"/>
      <c r="IMJ4" s="9"/>
      <c r="IMK4" s="9"/>
      <c r="IML4" s="9"/>
      <c r="IMM4" s="9"/>
      <c r="IMN4" s="9"/>
      <c r="IMO4" s="9"/>
      <c r="IMP4" s="9"/>
      <c r="IMQ4" s="9"/>
      <c r="IMR4" s="9"/>
      <c r="IMS4" s="9"/>
      <c r="IMT4" s="9"/>
      <c r="IMU4" s="9"/>
      <c r="IMV4" s="9"/>
      <c r="IMW4" s="9"/>
      <c r="IMX4" s="9"/>
      <c r="IMY4" s="9"/>
      <c r="IMZ4" s="9"/>
      <c r="INA4" s="9"/>
      <c r="INB4" s="9"/>
      <c r="INC4" s="9"/>
      <c r="IND4" s="9"/>
      <c r="INE4" s="9"/>
      <c r="INF4" s="9"/>
      <c r="ING4" s="9"/>
      <c r="INH4" s="9"/>
      <c r="INI4" s="9"/>
      <c r="INJ4" s="9"/>
      <c r="INK4" s="9"/>
      <c r="INL4" s="9"/>
      <c r="INM4" s="9"/>
      <c r="INN4" s="9"/>
      <c r="INO4" s="9"/>
      <c r="INP4" s="9"/>
      <c r="INQ4" s="9"/>
      <c r="INR4" s="9"/>
      <c r="INS4" s="9"/>
      <c r="INT4" s="9"/>
      <c r="INU4" s="9"/>
      <c r="INV4" s="9"/>
      <c r="INW4" s="9"/>
      <c r="INX4" s="9"/>
      <c r="INY4" s="9"/>
      <c r="INZ4" s="9"/>
      <c r="IOA4" s="9"/>
      <c r="IOB4" s="9"/>
      <c r="IOC4" s="9"/>
      <c r="IOD4" s="9"/>
      <c r="IOE4" s="9"/>
      <c r="IOF4" s="9"/>
      <c r="IOG4" s="9"/>
      <c r="IOH4" s="9"/>
      <c r="IOI4" s="9"/>
      <c r="IOJ4" s="9"/>
      <c r="IOK4" s="9"/>
      <c r="IOL4" s="9"/>
      <c r="IOM4" s="9"/>
      <c r="ION4" s="9"/>
      <c r="IOO4" s="9"/>
      <c r="IOP4" s="9"/>
      <c r="IOQ4" s="9"/>
      <c r="IOR4" s="9"/>
      <c r="IOS4" s="9"/>
      <c r="IOT4" s="9"/>
      <c r="IOU4" s="9"/>
      <c r="IOV4" s="9"/>
      <c r="IOW4" s="9"/>
      <c r="IOX4" s="9"/>
      <c r="IOY4" s="9"/>
      <c r="IOZ4" s="9"/>
      <c r="IPA4" s="9"/>
      <c r="IPB4" s="9"/>
      <c r="IPC4" s="9"/>
      <c r="IPD4" s="9"/>
      <c r="IPE4" s="9"/>
      <c r="IPF4" s="9"/>
      <c r="IPG4" s="9"/>
      <c r="IPH4" s="9"/>
      <c r="IPI4" s="9"/>
      <c r="IPJ4" s="9"/>
      <c r="IPK4" s="9"/>
      <c r="IPL4" s="9"/>
      <c r="IPM4" s="9"/>
      <c r="IPN4" s="9"/>
      <c r="IPO4" s="9"/>
      <c r="IPP4" s="9"/>
      <c r="IPQ4" s="9"/>
      <c r="IPR4" s="9"/>
      <c r="IPS4" s="9"/>
      <c r="IPT4" s="9"/>
      <c r="IPU4" s="9"/>
      <c r="IPV4" s="9"/>
      <c r="IPW4" s="9"/>
      <c r="IPX4" s="9"/>
      <c r="IPY4" s="9"/>
      <c r="IPZ4" s="9"/>
      <c r="IQA4" s="9"/>
      <c r="IQB4" s="9"/>
      <c r="IQC4" s="9"/>
      <c r="IQD4" s="9"/>
      <c r="IQE4" s="9"/>
      <c r="IQF4" s="9"/>
      <c r="IQG4" s="9"/>
      <c r="IQH4" s="9"/>
      <c r="IQI4" s="9"/>
      <c r="IQJ4" s="9"/>
      <c r="IQK4" s="9"/>
      <c r="IQL4" s="9"/>
      <c r="IQM4" s="9"/>
      <c r="IQN4" s="9"/>
      <c r="IQO4" s="9"/>
      <c r="IQP4" s="9"/>
      <c r="IQQ4" s="9"/>
      <c r="IQR4" s="9"/>
      <c r="IQS4" s="9"/>
      <c r="IQT4" s="9"/>
      <c r="IQU4" s="9"/>
      <c r="IQV4" s="9"/>
      <c r="IQW4" s="9"/>
      <c r="IQX4" s="9"/>
      <c r="IQY4" s="9"/>
      <c r="IQZ4" s="9"/>
      <c r="IRA4" s="9"/>
      <c r="IRB4" s="9"/>
      <c r="IRC4" s="9"/>
      <c r="IRD4" s="9"/>
      <c r="IRE4" s="9"/>
      <c r="IRF4" s="9"/>
      <c r="IRG4" s="9"/>
      <c r="IRH4" s="9"/>
      <c r="IRI4" s="9"/>
      <c r="IRJ4" s="9"/>
      <c r="IRK4" s="9"/>
      <c r="IRL4" s="9"/>
      <c r="IRM4" s="9"/>
      <c r="IRN4" s="9"/>
      <c r="IRO4" s="9"/>
      <c r="IRP4" s="9"/>
      <c r="IRQ4" s="9"/>
      <c r="IRR4" s="9"/>
      <c r="IRS4" s="9"/>
      <c r="IRT4" s="9"/>
      <c r="IRU4" s="9"/>
      <c r="IRV4" s="9"/>
      <c r="IRW4" s="9"/>
      <c r="IRX4" s="9"/>
      <c r="IRY4" s="9"/>
      <c r="IRZ4" s="9"/>
      <c r="ISA4" s="9"/>
      <c r="ISB4" s="9"/>
      <c r="ISC4" s="9"/>
      <c r="ISD4" s="9"/>
      <c r="ISE4" s="9"/>
      <c r="ISF4" s="9"/>
      <c r="ISG4" s="9"/>
      <c r="ISH4" s="9"/>
      <c r="ISI4" s="9"/>
      <c r="ISJ4" s="9"/>
      <c r="ISK4" s="9"/>
      <c r="ISL4" s="9"/>
      <c r="ISM4" s="9"/>
      <c r="ISN4" s="9"/>
      <c r="ISO4" s="9"/>
      <c r="ISP4" s="9"/>
      <c r="ISQ4" s="9"/>
      <c r="ISR4" s="9"/>
      <c r="ISS4" s="9"/>
      <c r="IST4" s="9"/>
      <c r="ISU4" s="9"/>
      <c r="ISV4" s="9"/>
      <c r="ISW4" s="9"/>
      <c r="ISX4" s="9"/>
      <c r="ISY4" s="9"/>
      <c r="ISZ4" s="9"/>
      <c r="ITA4" s="9"/>
      <c r="ITB4" s="9"/>
      <c r="ITC4" s="9"/>
      <c r="ITD4" s="9"/>
      <c r="ITE4" s="9"/>
      <c r="ITF4" s="9"/>
      <c r="ITG4" s="9"/>
      <c r="ITH4" s="9"/>
      <c r="ITI4" s="9"/>
      <c r="ITJ4" s="9"/>
      <c r="ITK4" s="9"/>
      <c r="ITL4" s="9"/>
      <c r="ITM4" s="9"/>
      <c r="ITN4" s="9"/>
      <c r="ITO4" s="9"/>
      <c r="ITP4" s="9"/>
      <c r="ITQ4" s="9"/>
      <c r="ITR4" s="9"/>
      <c r="ITS4" s="9"/>
      <c r="ITT4" s="9"/>
      <c r="ITU4" s="9"/>
      <c r="ITV4" s="9"/>
      <c r="ITW4" s="9"/>
      <c r="ITX4" s="9"/>
      <c r="ITY4" s="9"/>
      <c r="ITZ4" s="9"/>
      <c r="IUA4" s="9"/>
      <c r="IUB4" s="9"/>
      <c r="IUC4" s="9"/>
      <c r="IUD4" s="9"/>
      <c r="IUE4" s="9"/>
      <c r="IUF4" s="9"/>
      <c r="IUG4" s="9"/>
      <c r="IUH4" s="9"/>
      <c r="IUI4" s="9"/>
      <c r="IUJ4" s="9"/>
      <c r="IUK4" s="9"/>
      <c r="IUL4" s="9"/>
      <c r="IUM4" s="9"/>
      <c r="IUN4" s="9"/>
      <c r="IUO4" s="9"/>
      <c r="IUP4" s="9"/>
      <c r="IUQ4" s="9"/>
      <c r="IUR4" s="9"/>
      <c r="IUS4" s="9"/>
      <c r="IUT4" s="9"/>
      <c r="IUU4" s="9"/>
      <c r="IUV4" s="9"/>
      <c r="IUW4" s="9"/>
      <c r="IUX4" s="9"/>
      <c r="IUY4" s="9"/>
      <c r="IUZ4" s="9"/>
      <c r="IVA4" s="9"/>
      <c r="IVB4" s="9"/>
      <c r="IVC4" s="9"/>
      <c r="IVD4" s="9"/>
      <c r="IVE4" s="9"/>
      <c r="IVF4" s="9"/>
      <c r="IVG4" s="9"/>
      <c r="IVH4" s="9"/>
      <c r="IVI4" s="9"/>
      <c r="IVJ4" s="9"/>
      <c r="IVK4" s="9"/>
      <c r="IVL4" s="9"/>
      <c r="IVM4" s="9"/>
      <c r="IVN4" s="9"/>
      <c r="IVO4" s="9"/>
      <c r="IVP4" s="9"/>
      <c r="IVQ4" s="9"/>
      <c r="IVR4" s="9"/>
      <c r="IVS4" s="9"/>
      <c r="IVT4" s="9"/>
      <c r="IVU4" s="9"/>
      <c r="IVV4" s="9"/>
      <c r="IVW4" s="9"/>
      <c r="IVX4" s="9"/>
      <c r="IVY4" s="9"/>
      <c r="IVZ4" s="9"/>
      <c r="IWA4" s="9"/>
      <c r="IWB4" s="9"/>
      <c r="IWC4" s="9"/>
      <c r="IWD4" s="9"/>
      <c r="IWE4" s="9"/>
      <c r="IWF4" s="9"/>
      <c r="IWG4" s="9"/>
      <c r="IWH4" s="9"/>
      <c r="IWI4" s="9"/>
      <c r="IWJ4" s="9"/>
      <c r="IWK4" s="9"/>
      <c r="IWL4" s="9"/>
      <c r="IWM4" s="9"/>
      <c r="IWN4" s="9"/>
      <c r="IWO4" s="9"/>
      <c r="IWP4" s="9"/>
      <c r="IWQ4" s="9"/>
      <c r="IWR4" s="9"/>
      <c r="IWS4" s="9"/>
      <c r="IWT4" s="9"/>
      <c r="IWU4" s="9"/>
      <c r="IWV4" s="9"/>
      <c r="IWW4" s="9"/>
      <c r="IWX4" s="9"/>
      <c r="IWY4" s="9"/>
      <c r="IWZ4" s="9"/>
      <c r="IXA4" s="9"/>
      <c r="IXB4" s="9"/>
      <c r="IXC4" s="9"/>
      <c r="IXD4" s="9"/>
      <c r="IXE4" s="9"/>
      <c r="IXF4" s="9"/>
      <c r="IXG4" s="9"/>
      <c r="IXH4" s="9"/>
      <c r="IXI4" s="9"/>
      <c r="IXJ4" s="9"/>
      <c r="IXK4" s="9"/>
      <c r="IXL4" s="9"/>
      <c r="IXM4" s="9"/>
      <c r="IXN4" s="9"/>
      <c r="IXO4" s="9"/>
      <c r="IXP4" s="9"/>
      <c r="IXQ4" s="9"/>
      <c r="IXR4" s="9"/>
      <c r="IXS4" s="9"/>
      <c r="IXT4" s="9"/>
      <c r="IXU4" s="9"/>
      <c r="IXV4" s="9"/>
      <c r="IXW4" s="9"/>
      <c r="IXX4" s="9"/>
      <c r="IXY4" s="9"/>
      <c r="IXZ4" s="9"/>
      <c r="IYA4" s="9"/>
      <c r="IYB4" s="9"/>
      <c r="IYC4" s="9"/>
      <c r="IYD4" s="9"/>
      <c r="IYE4" s="9"/>
      <c r="IYF4" s="9"/>
      <c r="IYG4" s="9"/>
      <c r="IYH4" s="9"/>
      <c r="IYI4" s="9"/>
      <c r="IYJ4" s="9"/>
      <c r="IYK4" s="9"/>
      <c r="IYL4" s="9"/>
      <c r="IYM4" s="9"/>
      <c r="IYN4" s="9"/>
      <c r="IYO4" s="9"/>
      <c r="IYP4" s="9"/>
      <c r="IYQ4" s="9"/>
      <c r="IYR4" s="9"/>
      <c r="IYS4" s="9"/>
      <c r="IYT4" s="9"/>
      <c r="IYU4" s="9"/>
      <c r="IYV4" s="9"/>
      <c r="IYW4" s="9"/>
      <c r="IYX4" s="9"/>
      <c r="IYY4" s="9"/>
      <c r="IYZ4" s="9"/>
      <c r="IZA4" s="9"/>
      <c r="IZB4" s="9"/>
      <c r="IZC4" s="9"/>
      <c r="IZD4" s="9"/>
      <c r="IZE4" s="9"/>
      <c r="IZF4" s="9"/>
      <c r="IZG4" s="9"/>
      <c r="IZH4" s="9"/>
      <c r="IZI4" s="9"/>
      <c r="IZJ4" s="9"/>
      <c r="IZK4" s="9"/>
      <c r="IZL4" s="9"/>
      <c r="IZM4" s="9"/>
      <c r="IZN4" s="9"/>
      <c r="IZO4" s="9"/>
      <c r="IZP4" s="9"/>
      <c r="IZQ4" s="9"/>
      <c r="IZR4" s="9"/>
      <c r="IZS4" s="9"/>
      <c r="IZT4" s="9"/>
      <c r="IZU4" s="9"/>
      <c r="IZV4" s="9"/>
      <c r="IZW4" s="9"/>
      <c r="IZX4" s="9"/>
      <c r="IZY4" s="9"/>
      <c r="IZZ4" s="9"/>
      <c r="JAA4" s="9"/>
      <c r="JAB4" s="9"/>
      <c r="JAC4" s="9"/>
      <c r="JAD4" s="9"/>
      <c r="JAE4" s="9"/>
      <c r="JAF4" s="9"/>
      <c r="JAG4" s="9"/>
      <c r="JAH4" s="9"/>
      <c r="JAI4" s="9"/>
      <c r="JAJ4" s="9"/>
      <c r="JAK4" s="9"/>
      <c r="JAL4" s="9"/>
      <c r="JAM4" s="9"/>
      <c r="JAN4" s="9"/>
      <c r="JAO4" s="9"/>
      <c r="JAP4" s="9"/>
      <c r="JAQ4" s="9"/>
      <c r="JAR4" s="9"/>
      <c r="JAS4" s="9"/>
      <c r="JAT4" s="9"/>
      <c r="JAU4" s="9"/>
      <c r="JAV4" s="9"/>
      <c r="JAW4" s="9"/>
      <c r="JAX4" s="9"/>
      <c r="JAY4" s="9"/>
      <c r="JAZ4" s="9"/>
      <c r="JBA4" s="9"/>
      <c r="JBB4" s="9"/>
      <c r="JBC4" s="9"/>
      <c r="JBD4" s="9"/>
      <c r="JBE4" s="9"/>
      <c r="JBF4" s="9"/>
      <c r="JBG4" s="9"/>
      <c r="JBH4" s="9"/>
      <c r="JBI4" s="9"/>
      <c r="JBJ4" s="9"/>
      <c r="JBK4" s="9"/>
      <c r="JBL4" s="9"/>
      <c r="JBM4" s="9"/>
      <c r="JBN4" s="9"/>
      <c r="JBO4" s="9"/>
      <c r="JBP4" s="9"/>
      <c r="JBQ4" s="9"/>
      <c r="JBR4" s="9"/>
      <c r="JBS4" s="9"/>
      <c r="JBT4" s="9"/>
      <c r="JBU4" s="9"/>
      <c r="JBV4" s="9"/>
      <c r="JBW4" s="9"/>
      <c r="JBX4" s="9"/>
      <c r="JBY4" s="9"/>
      <c r="JBZ4" s="9"/>
      <c r="JCA4" s="9"/>
      <c r="JCB4" s="9"/>
      <c r="JCC4" s="9"/>
      <c r="JCD4" s="9"/>
      <c r="JCE4" s="9"/>
      <c r="JCF4" s="9"/>
      <c r="JCG4" s="9"/>
      <c r="JCH4" s="9"/>
      <c r="JCI4" s="9"/>
      <c r="JCJ4" s="9"/>
      <c r="JCK4" s="9"/>
      <c r="JCL4" s="9"/>
      <c r="JCM4" s="9"/>
      <c r="JCN4" s="9"/>
      <c r="JCO4" s="9"/>
      <c r="JCP4" s="9"/>
      <c r="JCQ4" s="9"/>
      <c r="JCR4" s="9"/>
      <c r="JCS4" s="9"/>
      <c r="JCT4" s="9"/>
      <c r="JCU4" s="9"/>
      <c r="JCV4" s="9"/>
      <c r="JCW4" s="9"/>
      <c r="JCX4" s="9"/>
      <c r="JCY4" s="9"/>
      <c r="JCZ4" s="9"/>
      <c r="JDA4" s="9"/>
      <c r="JDB4" s="9"/>
      <c r="JDC4" s="9"/>
      <c r="JDD4" s="9"/>
      <c r="JDE4" s="9"/>
      <c r="JDF4" s="9"/>
      <c r="JDG4" s="9"/>
      <c r="JDH4" s="9"/>
      <c r="JDI4" s="9"/>
      <c r="JDJ4" s="9"/>
      <c r="JDK4" s="9"/>
      <c r="JDL4" s="9"/>
      <c r="JDM4" s="9"/>
      <c r="JDN4" s="9"/>
      <c r="JDO4" s="9"/>
      <c r="JDP4" s="9"/>
      <c r="JDQ4" s="9"/>
      <c r="JDR4" s="9"/>
      <c r="JDS4" s="9"/>
      <c r="JDT4" s="9"/>
      <c r="JDU4" s="9"/>
      <c r="JDV4" s="9"/>
      <c r="JDW4" s="9"/>
      <c r="JDX4" s="9"/>
      <c r="JDY4" s="9"/>
      <c r="JDZ4" s="9"/>
      <c r="JEA4" s="9"/>
      <c r="JEB4" s="9"/>
      <c r="JEC4" s="9"/>
      <c r="JED4" s="9"/>
      <c r="JEE4" s="9"/>
      <c r="JEF4" s="9"/>
      <c r="JEG4" s="9"/>
      <c r="JEH4" s="9"/>
      <c r="JEI4" s="9"/>
      <c r="JEJ4" s="9"/>
      <c r="JEK4" s="9"/>
      <c r="JEL4" s="9"/>
      <c r="JEM4" s="9"/>
      <c r="JEN4" s="9"/>
      <c r="JEO4" s="9"/>
      <c r="JEP4" s="9"/>
      <c r="JEQ4" s="9"/>
      <c r="JER4" s="9"/>
      <c r="JES4" s="9"/>
      <c r="JET4" s="9"/>
      <c r="JEU4" s="9"/>
      <c r="JEV4" s="9"/>
      <c r="JEW4" s="9"/>
      <c r="JEX4" s="9"/>
      <c r="JEY4" s="9"/>
      <c r="JEZ4" s="9"/>
      <c r="JFA4" s="9"/>
      <c r="JFB4" s="9"/>
      <c r="JFC4" s="9"/>
      <c r="JFD4" s="9"/>
      <c r="JFE4" s="9"/>
      <c r="JFF4" s="9"/>
      <c r="JFG4" s="9"/>
      <c r="JFH4" s="9"/>
      <c r="JFI4" s="9"/>
      <c r="JFJ4" s="9"/>
      <c r="JFK4" s="9"/>
      <c r="JFL4" s="9"/>
      <c r="JFM4" s="9"/>
      <c r="JFN4" s="9"/>
      <c r="JFO4" s="9"/>
      <c r="JFP4" s="9"/>
      <c r="JFQ4" s="9"/>
      <c r="JFR4" s="9"/>
      <c r="JFS4" s="9"/>
      <c r="JFT4" s="9"/>
      <c r="JFU4" s="9"/>
      <c r="JFV4" s="9"/>
      <c r="JFW4" s="9"/>
      <c r="JFX4" s="9"/>
      <c r="JFY4" s="9"/>
      <c r="JFZ4" s="9"/>
      <c r="JGA4" s="9"/>
      <c r="JGB4" s="9"/>
      <c r="JGC4" s="9"/>
      <c r="JGD4" s="9"/>
      <c r="JGE4" s="9"/>
      <c r="JGF4" s="9"/>
      <c r="JGG4" s="9"/>
      <c r="JGH4" s="9"/>
      <c r="JGI4" s="9"/>
      <c r="JGJ4" s="9"/>
      <c r="JGK4" s="9"/>
      <c r="JGL4" s="9"/>
      <c r="JGM4" s="9"/>
      <c r="JGN4" s="9"/>
      <c r="JGO4" s="9"/>
      <c r="JGP4" s="9"/>
      <c r="JGQ4" s="9"/>
      <c r="JGR4" s="9"/>
      <c r="JGS4" s="9"/>
      <c r="JGT4" s="9"/>
      <c r="JGU4" s="9"/>
      <c r="JGV4" s="9"/>
      <c r="JGW4" s="9"/>
      <c r="JGX4" s="9"/>
      <c r="JGY4" s="9"/>
      <c r="JGZ4" s="9"/>
      <c r="JHA4" s="9"/>
      <c r="JHB4" s="9"/>
      <c r="JHC4" s="9"/>
      <c r="JHD4" s="9"/>
      <c r="JHE4" s="9"/>
      <c r="JHF4" s="9"/>
      <c r="JHG4" s="9"/>
      <c r="JHH4" s="9"/>
      <c r="JHI4" s="9"/>
      <c r="JHJ4" s="9"/>
      <c r="JHK4" s="9"/>
      <c r="JHL4" s="9"/>
      <c r="JHM4" s="9"/>
      <c r="JHN4" s="9"/>
      <c r="JHO4" s="9"/>
      <c r="JHP4" s="9"/>
      <c r="JHQ4" s="9"/>
      <c r="JHR4" s="9"/>
      <c r="JHS4" s="9"/>
      <c r="JHT4" s="9"/>
      <c r="JHU4" s="9"/>
      <c r="JHV4" s="9"/>
      <c r="JHW4" s="9"/>
      <c r="JHX4" s="9"/>
      <c r="JHY4" s="9"/>
      <c r="JHZ4" s="9"/>
      <c r="JIA4" s="9"/>
      <c r="JIB4" s="9"/>
      <c r="JIC4" s="9"/>
      <c r="JID4" s="9"/>
      <c r="JIE4" s="9"/>
      <c r="JIF4" s="9"/>
      <c r="JIG4" s="9"/>
      <c r="JIH4" s="9"/>
      <c r="JII4" s="9"/>
      <c r="JIJ4" s="9"/>
      <c r="JIK4" s="9"/>
      <c r="JIL4" s="9"/>
      <c r="JIM4" s="9"/>
      <c r="JIN4" s="9"/>
      <c r="JIO4" s="9"/>
      <c r="JIP4" s="9"/>
      <c r="JIQ4" s="9"/>
      <c r="JIR4" s="9"/>
      <c r="JIS4" s="9"/>
      <c r="JIT4" s="9"/>
      <c r="JIU4" s="9"/>
      <c r="JIV4" s="9"/>
      <c r="JIW4" s="9"/>
      <c r="JIX4" s="9"/>
      <c r="JIY4" s="9"/>
      <c r="JIZ4" s="9"/>
      <c r="JJA4" s="9"/>
      <c r="JJB4" s="9"/>
      <c r="JJC4" s="9"/>
      <c r="JJD4" s="9"/>
      <c r="JJE4" s="9"/>
      <c r="JJF4" s="9"/>
      <c r="JJG4" s="9"/>
      <c r="JJH4" s="9"/>
      <c r="JJI4" s="9"/>
      <c r="JJJ4" s="9"/>
      <c r="JJK4" s="9"/>
      <c r="JJL4" s="9"/>
      <c r="JJM4" s="9"/>
      <c r="JJN4" s="9"/>
      <c r="JJO4" s="9"/>
      <c r="JJP4" s="9"/>
      <c r="JJQ4" s="9"/>
      <c r="JJR4" s="9"/>
      <c r="JJS4" s="9"/>
      <c r="JJT4" s="9"/>
      <c r="JJU4" s="9"/>
      <c r="JJV4" s="9"/>
      <c r="JJW4" s="9"/>
      <c r="JJX4" s="9"/>
      <c r="JJY4" s="9"/>
      <c r="JJZ4" s="9"/>
      <c r="JKA4" s="9"/>
      <c r="JKB4" s="9"/>
      <c r="JKC4" s="9"/>
      <c r="JKD4" s="9"/>
      <c r="JKE4" s="9"/>
      <c r="JKF4" s="9"/>
      <c r="JKG4" s="9"/>
      <c r="JKH4" s="9"/>
      <c r="JKI4" s="9"/>
      <c r="JKJ4" s="9"/>
      <c r="JKK4" s="9"/>
      <c r="JKL4" s="9"/>
      <c r="JKM4" s="9"/>
      <c r="JKN4" s="9"/>
      <c r="JKO4" s="9"/>
      <c r="JKP4" s="9"/>
      <c r="JKQ4" s="9"/>
      <c r="JKR4" s="9"/>
      <c r="JKS4" s="9"/>
      <c r="JKT4" s="9"/>
      <c r="JKU4" s="9"/>
      <c r="JKV4" s="9"/>
      <c r="JKW4" s="9"/>
      <c r="JKX4" s="9"/>
      <c r="JKY4" s="9"/>
      <c r="JKZ4" s="9"/>
      <c r="JLA4" s="9"/>
      <c r="JLB4" s="9"/>
      <c r="JLC4" s="9"/>
      <c r="JLD4" s="9"/>
      <c r="JLE4" s="9"/>
      <c r="JLF4" s="9"/>
      <c r="JLG4" s="9"/>
      <c r="JLH4" s="9"/>
      <c r="JLI4" s="9"/>
      <c r="JLJ4" s="9"/>
      <c r="JLK4" s="9"/>
      <c r="JLL4" s="9"/>
      <c r="JLM4" s="9"/>
      <c r="JLN4" s="9"/>
      <c r="JLO4" s="9"/>
      <c r="JLP4" s="9"/>
      <c r="JLQ4" s="9"/>
      <c r="JLR4" s="9"/>
      <c r="JLS4" s="9"/>
      <c r="JLT4" s="9"/>
      <c r="JLU4" s="9"/>
      <c r="JLV4" s="9"/>
      <c r="JLW4" s="9"/>
      <c r="JLX4" s="9"/>
      <c r="JLY4" s="9"/>
      <c r="JLZ4" s="9"/>
      <c r="JMA4" s="9"/>
      <c r="JMB4" s="9"/>
      <c r="JMC4" s="9"/>
      <c r="JMD4" s="9"/>
      <c r="JME4" s="9"/>
      <c r="JMF4" s="9"/>
      <c r="JMG4" s="9"/>
      <c r="JMH4" s="9"/>
      <c r="JMI4" s="9"/>
      <c r="JMJ4" s="9"/>
      <c r="JMK4" s="9"/>
      <c r="JML4" s="9"/>
      <c r="JMM4" s="9"/>
      <c r="JMN4" s="9"/>
      <c r="JMO4" s="9"/>
      <c r="JMP4" s="9"/>
      <c r="JMQ4" s="9"/>
      <c r="JMR4" s="9"/>
      <c r="JMS4" s="9"/>
      <c r="JMT4" s="9"/>
      <c r="JMU4" s="9"/>
      <c r="JMV4" s="9"/>
      <c r="JMW4" s="9"/>
      <c r="JMX4" s="9"/>
      <c r="JMY4" s="9"/>
      <c r="JMZ4" s="9"/>
      <c r="JNA4" s="9"/>
      <c r="JNB4" s="9"/>
      <c r="JNC4" s="9"/>
      <c r="JND4" s="9"/>
      <c r="JNE4" s="9"/>
      <c r="JNF4" s="9"/>
      <c r="JNG4" s="9"/>
      <c r="JNH4" s="9"/>
      <c r="JNI4" s="9"/>
      <c r="JNJ4" s="9"/>
      <c r="JNK4" s="9"/>
      <c r="JNL4" s="9"/>
      <c r="JNM4" s="9"/>
      <c r="JNN4" s="9"/>
      <c r="JNO4" s="9"/>
      <c r="JNP4" s="9"/>
      <c r="JNQ4" s="9"/>
      <c r="JNR4" s="9"/>
      <c r="JNS4" s="9"/>
      <c r="JNT4" s="9"/>
      <c r="JNU4" s="9"/>
      <c r="JNV4" s="9"/>
      <c r="JNW4" s="9"/>
      <c r="JNX4" s="9"/>
      <c r="JNY4" s="9"/>
      <c r="JNZ4" s="9"/>
      <c r="JOA4" s="9"/>
      <c r="JOB4" s="9"/>
      <c r="JOC4" s="9"/>
      <c r="JOD4" s="9"/>
      <c r="JOE4" s="9"/>
      <c r="JOF4" s="9"/>
      <c r="JOG4" s="9"/>
      <c r="JOH4" s="9"/>
      <c r="JOI4" s="9"/>
      <c r="JOJ4" s="9"/>
      <c r="JOK4" s="9"/>
      <c r="JOL4" s="9"/>
      <c r="JOM4" s="9"/>
      <c r="JON4" s="9"/>
      <c r="JOO4" s="9"/>
      <c r="JOP4" s="9"/>
      <c r="JOQ4" s="9"/>
      <c r="JOR4" s="9"/>
      <c r="JOS4" s="9"/>
      <c r="JOT4" s="9"/>
      <c r="JOU4" s="9"/>
      <c r="JOV4" s="9"/>
      <c r="JOW4" s="9"/>
      <c r="JOX4" s="9"/>
      <c r="JOY4" s="9"/>
      <c r="JOZ4" s="9"/>
      <c r="JPA4" s="9"/>
      <c r="JPB4" s="9"/>
      <c r="JPC4" s="9"/>
      <c r="JPD4" s="9"/>
      <c r="JPE4" s="9"/>
      <c r="JPF4" s="9"/>
      <c r="JPG4" s="9"/>
      <c r="JPH4" s="9"/>
      <c r="JPI4" s="9"/>
      <c r="JPJ4" s="9"/>
      <c r="JPK4" s="9"/>
      <c r="JPL4" s="9"/>
      <c r="JPM4" s="9"/>
      <c r="JPN4" s="9"/>
      <c r="JPO4" s="9"/>
      <c r="JPP4" s="9"/>
      <c r="JPQ4" s="9"/>
      <c r="JPR4" s="9"/>
      <c r="JPS4" s="9"/>
      <c r="JPT4" s="9"/>
      <c r="JPU4" s="9"/>
      <c r="JPV4" s="9"/>
      <c r="JPW4" s="9"/>
      <c r="JPX4" s="9"/>
      <c r="JPY4" s="9"/>
      <c r="JPZ4" s="9"/>
      <c r="JQA4" s="9"/>
      <c r="JQB4" s="9"/>
      <c r="JQC4" s="9"/>
      <c r="JQD4" s="9"/>
      <c r="JQE4" s="9"/>
      <c r="JQF4" s="9"/>
      <c r="JQG4" s="9"/>
      <c r="JQH4" s="9"/>
      <c r="JQI4" s="9"/>
      <c r="JQJ4" s="9"/>
      <c r="JQK4" s="9"/>
      <c r="JQL4" s="9"/>
      <c r="JQM4" s="9"/>
      <c r="JQN4" s="9"/>
      <c r="JQO4" s="9"/>
      <c r="JQP4" s="9"/>
      <c r="JQQ4" s="9"/>
      <c r="JQR4" s="9"/>
      <c r="JQS4" s="9"/>
      <c r="JQT4" s="9"/>
      <c r="JQU4" s="9"/>
      <c r="JQV4" s="9"/>
      <c r="JQW4" s="9"/>
      <c r="JQX4" s="9"/>
      <c r="JQY4" s="9"/>
      <c r="JQZ4" s="9"/>
      <c r="JRA4" s="9"/>
      <c r="JRB4" s="9"/>
      <c r="JRC4" s="9"/>
      <c r="JRD4" s="9"/>
      <c r="JRE4" s="9"/>
      <c r="JRF4" s="9"/>
      <c r="JRG4" s="9"/>
      <c r="JRH4" s="9"/>
      <c r="JRI4" s="9"/>
      <c r="JRJ4" s="9"/>
      <c r="JRK4" s="9"/>
      <c r="JRL4" s="9"/>
      <c r="JRM4" s="9"/>
      <c r="JRN4" s="9"/>
      <c r="JRO4" s="9"/>
      <c r="JRP4" s="9"/>
      <c r="JRQ4" s="9"/>
      <c r="JRR4" s="9"/>
      <c r="JRS4" s="9"/>
      <c r="JRT4" s="9"/>
      <c r="JRU4" s="9"/>
      <c r="JRV4" s="9"/>
      <c r="JRW4" s="9"/>
      <c r="JRX4" s="9"/>
      <c r="JRY4" s="9"/>
      <c r="JRZ4" s="9"/>
      <c r="JSA4" s="9"/>
      <c r="JSB4" s="9"/>
      <c r="JSC4" s="9"/>
      <c r="JSD4" s="9"/>
      <c r="JSE4" s="9"/>
      <c r="JSF4" s="9"/>
      <c r="JSG4" s="9"/>
      <c r="JSH4" s="9"/>
      <c r="JSI4" s="9"/>
      <c r="JSJ4" s="9"/>
      <c r="JSK4" s="9"/>
      <c r="JSL4" s="9"/>
      <c r="JSM4" s="9"/>
      <c r="JSN4" s="9"/>
      <c r="JSO4" s="9"/>
      <c r="JSP4" s="9"/>
      <c r="JSQ4" s="9"/>
      <c r="JSR4" s="9"/>
      <c r="JSS4" s="9"/>
      <c r="JST4" s="9"/>
      <c r="JSU4" s="9"/>
      <c r="JSV4" s="9"/>
      <c r="JSW4" s="9"/>
      <c r="JSX4" s="9"/>
      <c r="JSY4" s="9"/>
      <c r="JSZ4" s="9"/>
      <c r="JTA4" s="9"/>
      <c r="JTB4" s="9"/>
      <c r="JTC4" s="9"/>
      <c r="JTD4" s="9"/>
      <c r="JTE4" s="9"/>
      <c r="JTF4" s="9"/>
      <c r="JTG4" s="9"/>
      <c r="JTH4" s="9"/>
      <c r="JTI4" s="9"/>
      <c r="JTJ4" s="9"/>
      <c r="JTK4" s="9"/>
      <c r="JTL4" s="9"/>
      <c r="JTM4" s="9"/>
      <c r="JTN4" s="9"/>
      <c r="JTO4" s="9"/>
      <c r="JTP4" s="9"/>
      <c r="JTQ4" s="9"/>
      <c r="JTR4" s="9"/>
      <c r="JTS4" s="9"/>
      <c r="JTT4" s="9"/>
      <c r="JTU4" s="9"/>
      <c r="JTV4" s="9"/>
      <c r="JTW4" s="9"/>
      <c r="JTX4" s="9"/>
      <c r="JTY4" s="9"/>
      <c r="JTZ4" s="9"/>
      <c r="JUA4" s="9"/>
      <c r="JUB4" s="9"/>
      <c r="JUC4" s="9"/>
      <c r="JUD4" s="9"/>
      <c r="JUE4" s="9"/>
      <c r="JUF4" s="9"/>
      <c r="JUG4" s="9"/>
      <c r="JUH4" s="9"/>
      <c r="JUI4" s="9"/>
      <c r="JUJ4" s="9"/>
      <c r="JUK4" s="9"/>
      <c r="JUL4" s="9"/>
      <c r="JUM4" s="9"/>
      <c r="JUN4" s="9"/>
      <c r="JUO4" s="9"/>
      <c r="JUP4" s="9"/>
      <c r="JUQ4" s="9"/>
      <c r="JUR4" s="9"/>
      <c r="JUS4" s="9"/>
      <c r="JUT4" s="9"/>
      <c r="JUU4" s="9"/>
      <c r="JUV4" s="9"/>
      <c r="JUW4" s="9"/>
      <c r="JUX4" s="9"/>
      <c r="JUY4" s="9"/>
      <c r="JUZ4" s="9"/>
      <c r="JVA4" s="9"/>
      <c r="JVB4" s="9"/>
      <c r="JVC4" s="9"/>
      <c r="JVD4" s="9"/>
      <c r="JVE4" s="9"/>
      <c r="JVF4" s="9"/>
      <c r="JVG4" s="9"/>
      <c r="JVH4" s="9"/>
      <c r="JVI4" s="9"/>
      <c r="JVJ4" s="9"/>
      <c r="JVK4" s="9"/>
      <c r="JVL4" s="9"/>
      <c r="JVM4" s="9"/>
      <c r="JVN4" s="9"/>
      <c r="JVO4" s="9"/>
      <c r="JVP4" s="9"/>
      <c r="JVQ4" s="9"/>
      <c r="JVR4" s="9"/>
      <c r="JVS4" s="9"/>
      <c r="JVT4" s="9"/>
      <c r="JVU4" s="9"/>
      <c r="JVV4" s="9"/>
      <c r="JVW4" s="9"/>
      <c r="JVX4" s="9"/>
      <c r="JVY4" s="9"/>
      <c r="JVZ4" s="9"/>
      <c r="JWA4" s="9"/>
      <c r="JWB4" s="9"/>
      <c r="JWC4" s="9"/>
      <c r="JWD4" s="9"/>
      <c r="JWE4" s="9"/>
      <c r="JWF4" s="9"/>
      <c r="JWG4" s="9"/>
      <c r="JWH4" s="9"/>
      <c r="JWI4" s="9"/>
      <c r="JWJ4" s="9"/>
      <c r="JWK4" s="9"/>
      <c r="JWL4" s="9"/>
      <c r="JWM4" s="9"/>
      <c r="JWN4" s="9"/>
      <c r="JWO4" s="9"/>
      <c r="JWP4" s="9"/>
      <c r="JWQ4" s="9"/>
      <c r="JWR4" s="9"/>
      <c r="JWS4" s="9"/>
      <c r="JWT4" s="9"/>
      <c r="JWU4" s="9"/>
      <c r="JWV4" s="9"/>
      <c r="JWW4" s="9"/>
      <c r="JWX4" s="9"/>
      <c r="JWY4" s="9"/>
      <c r="JWZ4" s="9"/>
      <c r="JXA4" s="9"/>
      <c r="JXB4" s="9"/>
      <c r="JXC4" s="9"/>
      <c r="JXD4" s="9"/>
      <c r="JXE4" s="9"/>
      <c r="JXF4" s="9"/>
      <c r="JXG4" s="9"/>
      <c r="JXH4" s="9"/>
      <c r="JXI4" s="9"/>
      <c r="JXJ4" s="9"/>
      <c r="JXK4" s="9"/>
      <c r="JXL4" s="9"/>
      <c r="JXM4" s="9"/>
      <c r="JXN4" s="9"/>
      <c r="JXO4" s="9"/>
      <c r="JXP4" s="9"/>
      <c r="JXQ4" s="9"/>
      <c r="JXR4" s="9"/>
      <c r="JXS4" s="9"/>
      <c r="JXT4" s="9"/>
      <c r="JXU4" s="9"/>
      <c r="JXV4" s="9"/>
      <c r="JXW4" s="9"/>
      <c r="JXX4" s="9"/>
      <c r="JXY4" s="9"/>
      <c r="JXZ4" s="9"/>
      <c r="JYA4" s="9"/>
      <c r="JYB4" s="9"/>
      <c r="JYC4" s="9"/>
      <c r="JYD4" s="9"/>
      <c r="JYE4" s="9"/>
      <c r="JYF4" s="9"/>
      <c r="JYG4" s="9"/>
      <c r="JYH4" s="9"/>
      <c r="JYI4" s="9"/>
      <c r="JYJ4" s="9"/>
      <c r="JYK4" s="9"/>
      <c r="JYL4" s="9"/>
      <c r="JYM4" s="9"/>
      <c r="JYN4" s="9"/>
      <c r="JYO4" s="9"/>
      <c r="JYP4" s="9"/>
      <c r="JYQ4" s="9"/>
      <c r="JYR4" s="9"/>
      <c r="JYS4" s="9"/>
      <c r="JYT4" s="9"/>
      <c r="JYU4" s="9"/>
      <c r="JYV4" s="9"/>
      <c r="JYW4" s="9"/>
      <c r="JYX4" s="9"/>
      <c r="JYY4" s="9"/>
      <c r="JYZ4" s="9"/>
      <c r="JZA4" s="9"/>
      <c r="JZB4" s="9"/>
      <c r="JZC4" s="9"/>
      <c r="JZD4" s="9"/>
      <c r="JZE4" s="9"/>
      <c r="JZF4" s="9"/>
      <c r="JZG4" s="9"/>
      <c r="JZH4" s="9"/>
      <c r="JZI4" s="9"/>
      <c r="JZJ4" s="9"/>
      <c r="JZK4" s="9"/>
      <c r="JZL4" s="9"/>
      <c r="JZM4" s="9"/>
      <c r="JZN4" s="9"/>
      <c r="JZO4" s="9"/>
      <c r="JZP4" s="9"/>
      <c r="JZQ4" s="9"/>
      <c r="JZR4" s="9"/>
      <c r="JZS4" s="9"/>
      <c r="JZT4" s="9"/>
      <c r="JZU4" s="9"/>
      <c r="JZV4" s="9"/>
      <c r="JZW4" s="9"/>
      <c r="JZX4" s="9"/>
      <c r="JZY4" s="9"/>
      <c r="JZZ4" s="9"/>
      <c r="KAA4" s="9"/>
      <c r="KAB4" s="9"/>
      <c r="KAC4" s="9"/>
      <c r="KAD4" s="9"/>
      <c r="KAE4" s="9"/>
      <c r="KAF4" s="9"/>
      <c r="KAG4" s="9"/>
      <c r="KAH4" s="9"/>
      <c r="KAI4" s="9"/>
      <c r="KAJ4" s="9"/>
      <c r="KAK4" s="9"/>
      <c r="KAL4" s="9"/>
      <c r="KAM4" s="9"/>
      <c r="KAN4" s="9"/>
      <c r="KAO4" s="9"/>
      <c r="KAP4" s="9"/>
      <c r="KAQ4" s="9"/>
      <c r="KAR4" s="9"/>
      <c r="KAS4" s="9"/>
      <c r="KAT4" s="9"/>
      <c r="KAU4" s="9"/>
      <c r="KAV4" s="9"/>
      <c r="KAW4" s="9"/>
      <c r="KAX4" s="9"/>
      <c r="KAY4" s="9"/>
      <c r="KAZ4" s="9"/>
      <c r="KBA4" s="9"/>
      <c r="KBB4" s="9"/>
      <c r="KBC4" s="9"/>
      <c r="KBD4" s="9"/>
      <c r="KBE4" s="9"/>
      <c r="KBF4" s="9"/>
      <c r="KBG4" s="9"/>
      <c r="KBH4" s="9"/>
      <c r="KBI4" s="9"/>
      <c r="KBJ4" s="9"/>
      <c r="KBK4" s="9"/>
      <c r="KBL4" s="9"/>
      <c r="KBM4" s="9"/>
      <c r="KBN4" s="9"/>
      <c r="KBO4" s="9"/>
      <c r="KBP4" s="9"/>
      <c r="KBQ4" s="9"/>
      <c r="KBR4" s="9"/>
      <c r="KBS4" s="9"/>
      <c r="KBT4" s="9"/>
      <c r="KBU4" s="9"/>
      <c r="KBV4" s="9"/>
      <c r="KBW4" s="9"/>
      <c r="KBX4" s="9"/>
      <c r="KBY4" s="9"/>
      <c r="KBZ4" s="9"/>
      <c r="KCA4" s="9"/>
      <c r="KCB4" s="9"/>
      <c r="KCC4" s="9"/>
      <c r="KCD4" s="9"/>
      <c r="KCE4" s="9"/>
      <c r="KCF4" s="9"/>
      <c r="KCG4" s="9"/>
      <c r="KCH4" s="9"/>
      <c r="KCI4" s="9"/>
      <c r="KCJ4" s="9"/>
      <c r="KCK4" s="9"/>
      <c r="KCL4" s="9"/>
      <c r="KCM4" s="9"/>
      <c r="KCN4" s="9"/>
      <c r="KCO4" s="9"/>
      <c r="KCP4" s="9"/>
      <c r="KCQ4" s="9"/>
      <c r="KCR4" s="9"/>
      <c r="KCS4" s="9"/>
      <c r="KCT4" s="9"/>
      <c r="KCU4" s="9"/>
      <c r="KCV4" s="9"/>
      <c r="KCW4" s="9"/>
      <c r="KCX4" s="9"/>
      <c r="KCY4" s="9"/>
      <c r="KCZ4" s="9"/>
      <c r="KDA4" s="9"/>
      <c r="KDB4" s="9"/>
      <c r="KDC4" s="9"/>
      <c r="KDD4" s="9"/>
      <c r="KDE4" s="9"/>
      <c r="KDF4" s="9"/>
      <c r="KDG4" s="9"/>
      <c r="KDH4" s="9"/>
      <c r="KDI4" s="9"/>
      <c r="KDJ4" s="9"/>
      <c r="KDK4" s="9"/>
      <c r="KDL4" s="9"/>
      <c r="KDM4" s="9"/>
      <c r="KDN4" s="9"/>
      <c r="KDO4" s="9"/>
      <c r="KDP4" s="9"/>
      <c r="KDQ4" s="9"/>
      <c r="KDR4" s="9"/>
      <c r="KDS4" s="9"/>
      <c r="KDT4" s="9"/>
      <c r="KDU4" s="9"/>
      <c r="KDV4" s="9"/>
      <c r="KDW4" s="9"/>
      <c r="KDX4" s="9"/>
      <c r="KDY4" s="9"/>
      <c r="KDZ4" s="9"/>
      <c r="KEA4" s="9"/>
      <c r="KEB4" s="9"/>
      <c r="KEC4" s="9"/>
      <c r="KED4" s="9"/>
      <c r="KEE4" s="9"/>
      <c r="KEF4" s="9"/>
      <c r="KEG4" s="9"/>
      <c r="KEH4" s="9"/>
      <c r="KEI4" s="9"/>
      <c r="KEJ4" s="9"/>
      <c r="KEK4" s="9"/>
      <c r="KEL4" s="9"/>
      <c r="KEM4" s="9"/>
      <c r="KEN4" s="9"/>
      <c r="KEO4" s="9"/>
      <c r="KEP4" s="9"/>
      <c r="KEQ4" s="9"/>
      <c r="KER4" s="9"/>
      <c r="KES4" s="9"/>
      <c r="KET4" s="9"/>
      <c r="KEU4" s="9"/>
      <c r="KEV4" s="9"/>
      <c r="KEW4" s="9"/>
      <c r="KEX4" s="9"/>
      <c r="KEY4" s="9"/>
      <c r="KEZ4" s="9"/>
      <c r="KFA4" s="9"/>
      <c r="KFB4" s="9"/>
      <c r="KFC4" s="9"/>
      <c r="KFD4" s="9"/>
      <c r="KFE4" s="9"/>
      <c r="KFF4" s="9"/>
      <c r="KFG4" s="9"/>
      <c r="KFH4" s="9"/>
      <c r="KFI4" s="9"/>
      <c r="KFJ4" s="9"/>
      <c r="KFK4" s="9"/>
      <c r="KFL4" s="9"/>
      <c r="KFM4" s="9"/>
      <c r="KFN4" s="9"/>
      <c r="KFO4" s="9"/>
      <c r="KFP4" s="9"/>
      <c r="KFQ4" s="9"/>
      <c r="KFR4" s="9"/>
      <c r="KFS4" s="9"/>
      <c r="KFT4" s="9"/>
      <c r="KFU4" s="9"/>
      <c r="KFV4" s="9"/>
      <c r="KFW4" s="9"/>
      <c r="KFX4" s="9"/>
      <c r="KFY4" s="9"/>
      <c r="KFZ4" s="9"/>
      <c r="KGA4" s="9"/>
      <c r="KGB4" s="9"/>
      <c r="KGC4" s="9"/>
      <c r="KGD4" s="9"/>
      <c r="KGE4" s="9"/>
      <c r="KGF4" s="9"/>
      <c r="KGG4" s="9"/>
      <c r="KGH4" s="9"/>
      <c r="KGI4" s="9"/>
      <c r="KGJ4" s="9"/>
      <c r="KGK4" s="9"/>
      <c r="KGL4" s="9"/>
      <c r="KGM4" s="9"/>
      <c r="KGN4" s="9"/>
      <c r="KGO4" s="9"/>
      <c r="KGP4" s="9"/>
      <c r="KGQ4" s="9"/>
      <c r="KGR4" s="9"/>
      <c r="KGS4" s="9"/>
      <c r="KGT4" s="9"/>
      <c r="KGU4" s="9"/>
      <c r="KGV4" s="9"/>
      <c r="KGW4" s="9"/>
      <c r="KGX4" s="9"/>
      <c r="KGY4" s="9"/>
      <c r="KGZ4" s="9"/>
      <c r="KHA4" s="9"/>
      <c r="KHB4" s="9"/>
      <c r="KHC4" s="9"/>
      <c r="KHD4" s="9"/>
      <c r="KHE4" s="9"/>
      <c r="KHF4" s="9"/>
      <c r="KHG4" s="9"/>
      <c r="KHH4" s="9"/>
      <c r="KHI4" s="9"/>
      <c r="KHJ4" s="9"/>
      <c r="KHK4" s="9"/>
      <c r="KHL4" s="9"/>
      <c r="KHM4" s="9"/>
      <c r="KHN4" s="9"/>
      <c r="KHO4" s="9"/>
      <c r="KHP4" s="9"/>
      <c r="KHQ4" s="9"/>
      <c r="KHR4" s="9"/>
      <c r="KHS4" s="9"/>
      <c r="KHT4" s="9"/>
      <c r="KHU4" s="9"/>
      <c r="KHV4" s="9"/>
      <c r="KHW4" s="9"/>
      <c r="KHX4" s="9"/>
      <c r="KHY4" s="9"/>
      <c r="KHZ4" s="9"/>
      <c r="KIA4" s="9"/>
      <c r="KIB4" s="9"/>
      <c r="KIC4" s="9"/>
      <c r="KID4" s="9"/>
      <c r="KIE4" s="9"/>
      <c r="KIF4" s="9"/>
      <c r="KIG4" s="9"/>
      <c r="KIH4" s="9"/>
      <c r="KII4" s="9"/>
      <c r="KIJ4" s="9"/>
      <c r="KIK4" s="9"/>
      <c r="KIL4" s="9"/>
      <c r="KIM4" s="9"/>
      <c r="KIN4" s="9"/>
      <c r="KIO4" s="9"/>
      <c r="KIP4" s="9"/>
      <c r="KIQ4" s="9"/>
      <c r="KIR4" s="9"/>
      <c r="KIS4" s="9"/>
      <c r="KIT4" s="9"/>
      <c r="KIU4" s="9"/>
      <c r="KIV4" s="9"/>
      <c r="KIW4" s="9"/>
      <c r="KIX4" s="9"/>
      <c r="KIY4" s="9"/>
      <c r="KIZ4" s="9"/>
      <c r="KJA4" s="9"/>
      <c r="KJB4" s="9"/>
      <c r="KJC4" s="9"/>
      <c r="KJD4" s="9"/>
      <c r="KJE4" s="9"/>
      <c r="KJF4" s="9"/>
      <c r="KJG4" s="9"/>
      <c r="KJH4" s="9"/>
      <c r="KJI4" s="9"/>
      <c r="KJJ4" s="9"/>
      <c r="KJK4" s="9"/>
      <c r="KJL4" s="9"/>
      <c r="KJM4" s="9"/>
      <c r="KJN4" s="9"/>
      <c r="KJO4" s="9"/>
      <c r="KJP4" s="9"/>
      <c r="KJQ4" s="9"/>
      <c r="KJR4" s="9"/>
      <c r="KJS4" s="9"/>
      <c r="KJT4" s="9"/>
      <c r="KJU4" s="9"/>
      <c r="KJV4" s="9"/>
      <c r="KJW4" s="9"/>
      <c r="KJX4" s="9"/>
      <c r="KJY4" s="9"/>
      <c r="KJZ4" s="9"/>
      <c r="KKA4" s="9"/>
      <c r="KKB4" s="9"/>
      <c r="KKC4" s="9"/>
      <c r="KKD4" s="9"/>
      <c r="KKE4" s="9"/>
      <c r="KKF4" s="9"/>
      <c r="KKG4" s="9"/>
      <c r="KKH4" s="9"/>
      <c r="KKI4" s="9"/>
      <c r="KKJ4" s="9"/>
      <c r="KKK4" s="9"/>
      <c r="KKL4" s="9"/>
      <c r="KKM4" s="9"/>
      <c r="KKN4" s="9"/>
      <c r="KKO4" s="9"/>
      <c r="KKP4" s="9"/>
      <c r="KKQ4" s="9"/>
      <c r="KKR4" s="9"/>
      <c r="KKS4" s="9"/>
      <c r="KKT4" s="9"/>
      <c r="KKU4" s="9"/>
      <c r="KKV4" s="9"/>
      <c r="KKW4" s="9"/>
      <c r="KKX4" s="9"/>
      <c r="KKY4" s="9"/>
      <c r="KKZ4" s="9"/>
      <c r="KLA4" s="9"/>
      <c r="KLB4" s="9"/>
      <c r="KLC4" s="9"/>
      <c r="KLD4" s="9"/>
      <c r="KLE4" s="9"/>
      <c r="KLF4" s="9"/>
      <c r="KLG4" s="9"/>
      <c r="KLH4" s="9"/>
      <c r="KLI4" s="9"/>
      <c r="KLJ4" s="9"/>
      <c r="KLK4" s="9"/>
      <c r="KLL4" s="9"/>
      <c r="KLM4" s="9"/>
      <c r="KLN4" s="9"/>
      <c r="KLO4" s="9"/>
      <c r="KLP4" s="9"/>
      <c r="KLQ4" s="9"/>
      <c r="KLR4" s="9"/>
      <c r="KLS4" s="9"/>
      <c r="KLT4" s="9"/>
      <c r="KLU4" s="9"/>
      <c r="KLV4" s="9"/>
      <c r="KLW4" s="9"/>
      <c r="KLX4" s="9"/>
      <c r="KLY4" s="9"/>
      <c r="KLZ4" s="9"/>
      <c r="KMA4" s="9"/>
      <c r="KMB4" s="9"/>
      <c r="KMC4" s="9"/>
      <c r="KMD4" s="9"/>
      <c r="KME4" s="9"/>
      <c r="KMF4" s="9"/>
      <c r="KMG4" s="9"/>
      <c r="KMH4" s="9"/>
      <c r="KMI4" s="9"/>
      <c r="KMJ4" s="9"/>
      <c r="KMK4" s="9"/>
      <c r="KML4" s="9"/>
      <c r="KMM4" s="9"/>
      <c r="KMN4" s="9"/>
      <c r="KMO4" s="9"/>
      <c r="KMP4" s="9"/>
      <c r="KMQ4" s="9"/>
      <c r="KMR4" s="9"/>
      <c r="KMS4" s="9"/>
      <c r="KMT4" s="9"/>
      <c r="KMU4" s="9"/>
      <c r="KMV4" s="9"/>
      <c r="KMW4" s="9"/>
      <c r="KMX4" s="9"/>
      <c r="KMY4" s="9"/>
      <c r="KMZ4" s="9"/>
      <c r="KNA4" s="9"/>
      <c r="KNB4" s="9"/>
      <c r="KNC4" s="9"/>
      <c r="KND4" s="9"/>
      <c r="KNE4" s="9"/>
      <c r="KNF4" s="9"/>
      <c r="KNG4" s="9"/>
      <c r="KNH4" s="9"/>
      <c r="KNI4" s="9"/>
      <c r="KNJ4" s="9"/>
      <c r="KNK4" s="9"/>
      <c r="KNL4" s="9"/>
      <c r="KNM4" s="9"/>
      <c r="KNN4" s="9"/>
      <c r="KNO4" s="9"/>
      <c r="KNP4" s="9"/>
      <c r="KNQ4" s="9"/>
      <c r="KNR4" s="9"/>
      <c r="KNS4" s="9"/>
      <c r="KNT4" s="9"/>
      <c r="KNU4" s="9"/>
      <c r="KNV4" s="9"/>
      <c r="KNW4" s="9"/>
      <c r="KNX4" s="9"/>
      <c r="KNY4" s="9"/>
      <c r="KNZ4" s="9"/>
      <c r="KOA4" s="9"/>
      <c r="KOB4" s="9"/>
      <c r="KOC4" s="9"/>
      <c r="KOD4" s="9"/>
      <c r="KOE4" s="9"/>
      <c r="KOF4" s="9"/>
      <c r="KOG4" s="9"/>
      <c r="KOH4" s="9"/>
      <c r="KOI4" s="9"/>
      <c r="KOJ4" s="9"/>
      <c r="KOK4" s="9"/>
      <c r="KOL4" s="9"/>
      <c r="KOM4" s="9"/>
      <c r="KON4" s="9"/>
      <c r="KOO4" s="9"/>
      <c r="KOP4" s="9"/>
      <c r="KOQ4" s="9"/>
      <c r="KOR4" s="9"/>
      <c r="KOS4" s="9"/>
      <c r="KOT4" s="9"/>
      <c r="KOU4" s="9"/>
      <c r="KOV4" s="9"/>
      <c r="KOW4" s="9"/>
      <c r="KOX4" s="9"/>
      <c r="KOY4" s="9"/>
      <c r="KOZ4" s="9"/>
      <c r="KPA4" s="9"/>
      <c r="KPB4" s="9"/>
      <c r="KPC4" s="9"/>
      <c r="KPD4" s="9"/>
      <c r="KPE4" s="9"/>
      <c r="KPF4" s="9"/>
      <c r="KPG4" s="9"/>
      <c r="KPH4" s="9"/>
      <c r="KPI4" s="9"/>
      <c r="KPJ4" s="9"/>
      <c r="KPK4" s="9"/>
      <c r="KPL4" s="9"/>
      <c r="KPM4" s="9"/>
      <c r="KPN4" s="9"/>
      <c r="KPO4" s="9"/>
      <c r="KPP4" s="9"/>
      <c r="KPQ4" s="9"/>
      <c r="KPR4" s="9"/>
      <c r="KPS4" s="9"/>
      <c r="KPT4" s="9"/>
      <c r="KPU4" s="9"/>
      <c r="KPV4" s="9"/>
      <c r="KPW4" s="9"/>
      <c r="KPX4" s="9"/>
      <c r="KPY4" s="9"/>
      <c r="KPZ4" s="9"/>
      <c r="KQA4" s="9"/>
      <c r="KQB4" s="9"/>
      <c r="KQC4" s="9"/>
      <c r="KQD4" s="9"/>
      <c r="KQE4" s="9"/>
      <c r="KQF4" s="9"/>
      <c r="KQG4" s="9"/>
      <c r="KQH4" s="9"/>
      <c r="KQI4" s="9"/>
      <c r="KQJ4" s="9"/>
      <c r="KQK4" s="9"/>
      <c r="KQL4" s="9"/>
      <c r="KQM4" s="9"/>
      <c r="KQN4" s="9"/>
      <c r="KQO4" s="9"/>
      <c r="KQP4" s="9"/>
      <c r="KQQ4" s="9"/>
      <c r="KQR4" s="9"/>
      <c r="KQS4" s="9"/>
      <c r="KQT4" s="9"/>
      <c r="KQU4" s="9"/>
      <c r="KQV4" s="9"/>
      <c r="KQW4" s="9"/>
      <c r="KQX4" s="9"/>
      <c r="KQY4" s="9"/>
      <c r="KQZ4" s="9"/>
      <c r="KRA4" s="9"/>
      <c r="KRB4" s="9"/>
      <c r="KRC4" s="9"/>
      <c r="KRD4" s="9"/>
      <c r="KRE4" s="9"/>
      <c r="KRF4" s="9"/>
      <c r="KRG4" s="9"/>
      <c r="KRH4" s="9"/>
      <c r="KRI4" s="9"/>
      <c r="KRJ4" s="9"/>
      <c r="KRK4" s="9"/>
      <c r="KRL4" s="9"/>
      <c r="KRM4" s="9"/>
      <c r="KRN4" s="9"/>
      <c r="KRO4" s="9"/>
      <c r="KRP4" s="9"/>
      <c r="KRQ4" s="9"/>
      <c r="KRR4" s="9"/>
      <c r="KRS4" s="9"/>
      <c r="KRT4" s="9"/>
      <c r="KRU4" s="9"/>
      <c r="KRV4" s="9"/>
      <c r="KRW4" s="9"/>
      <c r="KRX4" s="9"/>
      <c r="KRY4" s="9"/>
      <c r="KRZ4" s="9"/>
      <c r="KSA4" s="9"/>
      <c r="KSB4" s="9"/>
      <c r="KSC4" s="9"/>
      <c r="KSD4" s="9"/>
      <c r="KSE4" s="9"/>
      <c r="KSF4" s="9"/>
      <c r="KSG4" s="9"/>
      <c r="KSH4" s="9"/>
      <c r="KSI4" s="9"/>
      <c r="KSJ4" s="9"/>
      <c r="KSK4" s="9"/>
      <c r="KSL4" s="9"/>
      <c r="KSM4" s="9"/>
      <c r="KSN4" s="9"/>
      <c r="KSO4" s="9"/>
      <c r="KSP4" s="9"/>
      <c r="KSQ4" s="9"/>
      <c r="KSR4" s="9"/>
      <c r="KSS4" s="9"/>
      <c r="KST4" s="9"/>
      <c r="KSU4" s="9"/>
      <c r="KSV4" s="9"/>
      <c r="KSW4" s="9"/>
      <c r="KSX4" s="9"/>
      <c r="KSY4" s="9"/>
      <c r="KSZ4" s="9"/>
      <c r="KTA4" s="9"/>
      <c r="KTB4" s="9"/>
      <c r="KTC4" s="9"/>
      <c r="KTD4" s="9"/>
      <c r="KTE4" s="9"/>
      <c r="KTF4" s="9"/>
      <c r="KTG4" s="9"/>
      <c r="KTH4" s="9"/>
      <c r="KTI4" s="9"/>
      <c r="KTJ4" s="9"/>
      <c r="KTK4" s="9"/>
      <c r="KTL4" s="9"/>
      <c r="KTM4" s="9"/>
      <c r="KTN4" s="9"/>
      <c r="KTO4" s="9"/>
      <c r="KTP4" s="9"/>
      <c r="KTQ4" s="9"/>
      <c r="KTR4" s="9"/>
      <c r="KTS4" s="9"/>
      <c r="KTT4" s="9"/>
      <c r="KTU4" s="9"/>
      <c r="KTV4" s="9"/>
      <c r="KTW4" s="9"/>
      <c r="KTX4" s="9"/>
      <c r="KTY4" s="9"/>
      <c r="KTZ4" s="9"/>
      <c r="KUA4" s="9"/>
      <c r="KUB4" s="9"/>
      <c r="KUC4" s="9"/>
      <c r="KUD4" s="9"/>
      <c r="KUE4" s="9"/>
      <c r="KUF4" s="9"/>
      <c r="KUG4" s="9"/>
      <c r="KUH4" s="9"/>
      <c r="KUI4" s="9"/>
      <c r="KUJ4" s="9"/>
      <c r="KUK4" s="9"/>
      <c r="KUL4" s="9"/>
      <c r="KUM4" s="9"/>
      <c r="KUN4" s="9"/>
      <c r="KUO4" s="9"/>
      <c r="KUP4" s="9"/>
      <c r="KUQ4" s="9"/>
      <c r="KUR4" s="9"/>
      <c r="KUS4" s="9"/>
      <c r="KUT4" s="9"/>
      <c r="KUU4" s="9"/>
      <c r="KUV4" s="9"/>
      <c r="KUW4" s="9"/>
      <c r="KUX4" s="9"/>
      <c r="KUY4" s="9"/>
      <c r="KUZ4" s="9"/>
      <c r="KVA4" s="9"/>
      <c r="KVB4" s="9"/>
      <c r="KVC4" s="9"/>
      <c r="KVD4" s="9"/>
      <c r="KVE4" s="9"/>
      <c r="KVF4" s="9"/>
      <c r="KVG4" s="9"/>
      <c r="KVH4" s="9"/>
      <c r="KVI4" s="9"/>
      <c r="KVJ4" s="9"/>
      <c r="KVK4" s="9"/>
      <c r="KVL4" s="9"/>
      <c r="KVM4" s="9"/>
      <c r="KVN4" s="9"/>
      <c r="KVO4" s="9"/>
      <c r="KVP4" s="9"/>
      <c r="KVQ4" s="9"/>
      <c r="KVR4" s="9"/>
      <c r="KVS4" s="9"/>
      <c r="KVT4" s="9"/>
      <c r="KVU4" s="9"/>
      <c r="KVV4" s="9"/>
      <c r="KVW4" s="9"/>
      <c r="KVX4" s="9"/>
      <c r="KVY4" s="9"/>
      <c r="KVZ4" s="9"/>
      <c r="KWA4" s="9"/>
      <c r="KWB4" s="9"/>
      <c r="KWC4" s="9"/>
      <c r="KWD4" s="9"/>
      <c r="KWE4" s="9"/>
      <c r="KWF4" s="9"/>
      <c r="KWG4" s="9"/>
      <c r="KWH4" s="9"/>
      <c r="KWI4" s="9"/>
      <c r="KWJ4" s="9"/>
      <c r="KWK4" s="9"/>
      <c r="KWL4" s="9"/>
      <c r="KWM4" s="9"/>
      <c r="KWN4" s="9"/>
      <c r="KWO4" s="9"/>
      <c r="KWP4" s="9"/>
      <c r="KWQ4" s="9"/>
      <c r="KWR4" s="9"/>
      <c r="KWS4" s="9"/>
      <c r="KWT4" s="9"/>
      <c r="KWU4" s="9"/>
      <c r="KWV4" s="9"/>
      <c r="KWW4" s="9"/>
      <c r="KWX4" s="9"/>
      <c r="KWY4" s="9"/>
      <c r="KWZ4" s="9"/>
      <c r="KXA4" s="9"/>
      <c r="KXB4" s="9"/>
      <c r="KXC4" s="9"/>
      <c r="KXD4" s="9"/>
      <c r="KXE4" s="9"/>
      <c r="KXF4" s="9"/>
      <c r="KXG4" s="9"/>
      <c r="KXH4" s="9"/>
      <c r="KXI4" s="9"/>
      <c r="KXJ4" s="9"/>
      <c r="KXK4" s="9"/>
      <c r="KXL4" s="9"/>
      <c r="KXM4" s="9"/>
      <c r="KXN4" s="9"/>
      <c r="KXO4" s="9"/>
      <c r="KXP4" s="9"/>
      <c r="KXQ4" s="9"/>
      <c r="KXR4" s="9"/>
      <c r="KXS4" s="9"/>
      <c r="KXT4" s="9"/>
      <c r="KXU4" s="9"/>
      <c r="KXV4" s="9"/>
      <c r="KXW4" s="9"/>
      <c r="KXX4" s="9"/>
      <c r="KXY4" s="9"/>
      <c r="KXZ4" s="9"/>
      <c r="KYA4" s="9"/>
      <c r="KYB4" s="9"/>
      <c r="KYC4" s="9"/>
      <c r="KYD4" s="9"/>
      <c r="KYE4" s="9"/>
      <c r="KYF4" s="9"/>
      <c r="KYG4" s="9"/>
      <c r="KYH4" s="9"/>
      <c r="KYI4" s="9"/>
      <c r="KYJ4" s="9"/>
      <c r="KYK4" s="9"/>
      <c r="KYL4" s="9"/>
      <c r="KYM4" s="9"/>
      <c r="KYN4" s="9"/>
      <c r="KYO4" s="9"/>
      <c r="KYP4" s="9"/>
      <c r="KYQ4" s="9"/>
      <c r="KYR4" s="9"/>
      <c r="KYS4" s="9"/>
      <c r="KYT4" s="9"/>
      <c r="KYU4" s="9"/>
      <c r="KYV4" s="9"/>
      <c r="KYW4" s="9"/>
      <c r="KYX4" s="9"/>
      <c r="KYY4" s="9"/>
      <c r="KYZ4" s="9"/>
      <c r="KZA4" s="9"/>
      <c r="KZB4" s="9"/>
      <c r="KZC4" s="9"/>
      <c r="KZD4" s="9"/>
      <c r="KZE4" s="9"/>
      <c r="KZF4" s="9"/>
      <c r="KZG4" s="9"/>
      <c r="KZH4" s="9"/>
      <c r="KZI4" s="9"/>
      <c r="KZJ4" s="9"/>
      <c r="KZK4" s="9"/>
      <c r="KZL4" s="9"/>
      <c r="KZM4" s="9"/>
      <c r="KZN4" s="9"/>
      <c r="KZO4" s="9"/>
      <c r="KZP4" s="9"/>
      <c r="KZQ4" s="9"/>
      <c r="KZR4" s="9"/>
      <c r="KZS4" s="9"/>
      <c r="KZT4" s="9"/>
      <c r="KZU4" s="9"/>
      <c r="KZV4" s="9"/>
      <c r="KZW4" s="9"/>
      <c r="KZX4" s="9"/>
      <c r="KZY4" s="9"/>
      <c r="KZZ4" s="9"/>
      <c r="LAA4" s="9"/>
      <c r="LAB4" s="9"/>
      <c r="LAC4" s="9"/>
      <c r="LAD4" s="9"/>
      <c r="LAE4" s="9"/>
      <c r="LAF4" s="9"/>
      <c r="LAG4" s="9"/>
      <c r="LAH4" s="9"/>
      <c r="LAI4" s="9"/>
      <c r="LAJ4" s="9"/>
      <c r="LAK4" s="9"/>
      <c r="LAL4" s="9"/>
      <c r="LAM4" s="9"/>
      <c r="LAN4" s="9"/>
      <c r="LAO4" s="9"/>
      <c r="LAP4" s="9"/>
      <c r="LAQ4" s="9"/>
      <c r="LAR4" s="9"/>
      <c r="LAS4" s="9"/>
      <c r="LAT4" s="9"/>
      <c r="LAU4" s="9"/>
      <c r="LAV4" s="9"/>
      <c r="LAW4" s="9"/>
      <c r="LAX4" s="9"/>
      <c r="LAY4" s="9"/>
      <c r="LAZ4" s="9"/>
      <c r="LBA4" s="9"/>
      <c r="LBB4" s="9"/>
      <c r="LBC4" s="9"/>
      <c r="LBD4" s="9"/>
      <c r="LBE4" s="9"/>
      <c r="LBF4" s="9"/>
      <c r="LBG4" s="9"/>
      <c r="LBH4" s="9"/>
      <c r="LBI4" s="9"/>
      <c r="LBJ4" s="9"/>
      <c r="LBK4" s="9"/>
      <c r="LBL4" s="9"/>
      <c r="LBM4" s="9"/>
      <c r="LBN4" s="9"/>
      <c r="LBO4" s="9"/>
      <c r="LBP4" s="9"/>
      <c r="LBQ4" s="9"/>
      <c r="LBR4" s="9"/>
      <c r="LBS4" s="9"/>
      <c r="LBT4" s="9"/>
      <c r="LBU4" s="9"/>
      <c r="LBV4" s="9"/>
      <c r="LBW4" s="9"/>
      <c r="LBX4" s="9"/>
      <c r="LBY4" s="9"/>
      <c r="LBZ4" s="9"/>
      <c r="LCA4" s="9"/>
      <c r="LCB4" s="9"/>
      <c r="LCC4" s="9"/>
      <c r="LCD4" s="9"/>
      <c r="LCE4" s="9"/>
      <c r="LCF4" s="9"/>
      <c r="LCG4" s="9"/>
      <c r="LCH4" s="9"/>
      <c r="LCI4" s="9"/>
      <c r="LCJ4" s="9"/>
      <c r="LCK4" s="9"/>
      <c r="LCL4" s="9"/>
      <c r="LCM4" s="9"/>
      <c r="LCN4" s="9"/>
      <c r="LCO4" s="9"/>
      <c r="LCP4" s="9"/>
      <c r="LCQ4" s="9"/>
      <c r="LCR4" s="9"/>
      <c r="LCS4" s="9"/>
      <c r="LCT4" s="9"/>
      <c r="LCU4" s="9"/>
      <c r="LCV4" s="9"/>
      <c r="LCW4" s="9"/>
      <c r="LCX4" s="9"/>
      <c r="LCY4" s="9"/>
      <c r="LCZ4" s="9"/>
      <c r="LDA4" s="9"/>
      <c r="LDB4" s="9"/>
      <c r="LDC4" s="9"/>
      <c r="LDD4" s="9"/>
      <c r="LDE4" s="9"/>
      <c r="LDF4" s="9"/>
      <c r="LDG4" s="9"/>
      <c r="LDH4" s="9"/>
      <c r="LDI4" s="9"/>
      <c r="LDJ4" s="9"/>
      <c r="LDK4" s="9"/>
      <c r="LDL4" s="9"/>
      <c r="LDM4" s="9"/>
      <c r="LDN4" s="9"/>
      <c r="LDO4" s="9"/>
      <c r="LDP4" s="9"/>
      <c r="LDQ4" s="9"/>
      <c r="LDR4" s="9"/>
      <c r="LDS4" s="9"/>
      <c r="LDT4" s="9"/>
      <c r="LDU4" s="9"/>
      <c r="LDV4" s="9"/>
      <c r="LDW4" s="9"/>
      <c r="LDX4" s="9"/>
      <c r="LDY4" s="9"/>
      <c r="LDZ4" s="9"/>
      <c r="LEA4" s="9"/>
      <c r="LEB4" s="9"/>
      <c r="LEC4" s="9"/>
      <c r="LED4" s="9"/>
      <c r="LEE4" s="9"/>
      <c r="LEF4" s="9"/>
      <c r="LEG4" s="9"/>
      <c r="LEH4" s="9"/>
      <c r="LEI4" s="9"/>
      <c r="LEJ4" s="9"/>
      <c r="LEK4" s="9"/>
      <c r="LEL4" s="9"/>
      <c r="LEM4" s="9"/>
      <c r="LEN4" s="9"/>
      <c r="LEO4" s="9"/>
      <c r="LEP4" s="9"/>
      <c r="LEQ4" s="9"/>
      <c r="LER4" s="9"/>
      <c r="LES4" s="9"/>
      <c r="LET4" s="9"/>
      <c r="LEU4" s="9"/>
      <c r="LEV4" s="9"/>
      <c r="LEW4" s="9"/>
      <c r="LEX4" s="9"/>
      <c r="LEY4" s="9"/>
      <c r="LEZ4" s="9"/>
      <c r="LFA4" s="9"/>
      <c r="LFB4" s="9"/>
      <c r="LFC4" s="9"/>
      <c r="LFD4" s="9"/>
      <c r="LFE4" s="9"/>
      <c r="LFF4" s="9"/>
      <c r="LFG4" s="9"/>
      <c r="LFH4" s="9"/>
      <c r="LFI4" s="9"/>
      <c r="LFJ4" s="9"/>
      <c r="LFK4" s="9"/>
      <c r="LFL4" s="9"/>
      <c r="LFM4" s="9"/>
      <c r="LFN4" s="9"/>
      <c r="LFO4" s="9"/>
      <c r="LFP4" s="9"/>
      <c r="LFQ4" s="9"/>
      <c r="LFR4" s="9"/>
      <c r="LFS4" s="9"/>
      <c r="LFT4" s="9"/>
      <c r="LFU4" s="9"/>
      <c r="LFV4" s="9"/>
      <c r="LFW4" s="9"/>
      <c r="LFX4" s="9"/>
      <c r="LFY4" s="9"/>
      <c r="LFZ4" s="9"/>
      <c r="LGA4" s="9"/>
      <c r="LGB4" s="9"/>
      <c r="LGC4" s="9"/>
      <c r="LGD4" s="9"/>
      <c r="LGE4" s="9"/>
      <c r="LGF4" s="9"/>
      <c r="LGG4" s="9"/>
      <c r="LGH4" s="9"/>
      <c r="LGI4" s="9"/>
      <c r="LGJ4" s="9"/>
      <c r="LGK4" s="9"/>
      <c r="LGL4" s="9"/>
      <c r="LGM4" s="9"/>
      <c r="LGN4" s="9"/>
      <c r="LGO4" s="9"/>
      <c r="LGP4" s="9"/>
      <c r="LGQ4" s="9"/>
      <c r="LGR4" s="9"/>
      <c r="LGS4" s="9"/>
      <c r="LGT4" s="9"/>
      <c r="LGU4" s="9"/>
      <c r="LGV4" s="9"/>
      <c r="LGW4" s="9"/>
      <c r="LGX4" s="9"/>
      <c r="LGY4" s="9"/>
      <c r="LGZ4" s="9"/>
      <c r="LHA4" s="9"/>
      <c r="LHB4" s="9"/>
      <c r="LHC4" s="9"/>
      <c r="LHD4" s="9"/>
      <c r="LHE4" s="9"/>
      <c r="LHF4" s="9"/>
      <c r="LHG4" s="9"/>
      <c r="LHH4" s="9"/>
      <c r="LHI4" s="9"/>
      <c r="LHJ4" s="9"/>
      <c r="LHK4" s="9"/>
      <c r="LHL4" s="9"/>
      <c r="LHM4" s="9"/>
      <c r="LHN4" s="9"/>
      <c r="LHO4" s="9"/>
      <c r="LHP4" s="9"/>
      <c r="LHQ4" s="9"/>
      <c r="LHR4" s="9"/>
      <c r="LHS4" s="9"/>
      <c r="LHT4" s="9"/>
      <c r="LHU4" s="9"/>
      <c r="LHV4" s="9"/>
      <c r="LHW4" s="9"/>
      <c r="LHX4" s="9"/>
      <c r="LHY4" s="9"/>
      <c r="LHZ4" s="9"/>
      <c r="LIA4" s="9"/>
      <c r="LIB4" s="9"/>
      <c r="LIC4" s="9"/>
      <c r="LID4" s="9"/>
      <c r="LIE4" s="9"/>
      <c r="LIF4" s="9"/>
      <c r="LIG4" s="9"/>
      <c r="LIH4" s="9"/>
      <c r="LII4" s="9"/>
      <c r="LIJ4" s="9"/>
      <c r="LIK4" s="9"/>
      <c r="LIL4" s="9"/>
      <c r="LIM4" s="9"/>
      <c r="LIN4" s="9"/>
      <c r="LIO4" s="9"/>
      <c r="LIP4" s="9"/>
      <c r="LIQ4" s="9"/>
      <c r="LIR4" s="9"/>
      <c r="LIS4" s="9"/>
      <c r="LIT4" s="9"/>
      <c r="LIU4" s="9"/>
      <c r="LIV4" s="9"/>
      <c r="LIW4" s="9"/>
      <c r="LIX4" s="9"/>
      <c r="LIY4" s="9"/>
      <c r="LIZ4" s="9"/>
      <c r="LJA4" s="9"/>
      <c r="LJB4" s="9"/>
      <c r="LJC4" s="9"/>
      <c r="LJD4" s="9"/>
      <c r="LJE4" s="9"/>
      <c r="LJF4" s="9"/>
      <c r="LJG4" s="9"/>
      <c r="LJH4" s="9"/>
      <c r="LJI4" s="9"/>
      <c r="LJJ4" s="9"/>
      <c r="LJK4" s="9"/>
      <c r="LJL4" s="9"/>
      <c r="LJM4" s="9"/>
      <c r="LJN4" s="9"/>
      <c r="LJO4" s="9"/>
      <c r="LJP4" s="9"/>
      <c r="LJQ4" s="9"/>
      <c r="LJR4" s="9"/>
      <c r="LJS4" s="9"/>
      <c r="LJT4" s="9"/>
      <c r="LJU4" s="9"/>
      <c r="LJV4" s="9"/>
      <c r="LJW4" s="9"/>
      <c r="LJX4" s="9"/>
      <c r="LJY4" s="9"/>
      <c r="LJZ4" s="9"/>
      <c r="LKA4" s="9"/>
      <c r="LKB4" s="9"/>
      <c r="LKC4" s="9"/>
      <c r="LKD4" s="9"/>
      <c r="LKE4" s="9"/>
      <c r="LKF4" s="9"/>
      <c r="LKG4" s="9"/>
      <c r="LKH4" s="9"/>
      <c r="LKI4" s="9"/>
      <c r="LKJ4" s="9"/>
      <c r="LKK4" s="9"/>
      <c r="LKL4" s="9"/>
      <c r="LKM4" s="9"/>
      <c r="LKN4" s="9"/>
      <c r="LKO4" s="9"/>
      <c r="LKP4" s="9"/>
      <c r="LKQ4" s="9"/>
      <c r="LKR4" s="9"/>
      <c r="LKS4" s="9"/>
      <c r="LKT4" s="9"/>
      <c r="LKU4" s="9"/>
      <c r="LKV4" s="9"/>
      <c r="LKW4" s="9"/>
      <c r="LKX4" s="9"/>
      <c r="LKY4" s="9"/>
      <c r="LKZ4" s="9"/>
      <c r="LLA4" s="9"/>
      <c r="LLB4" s="9"/>
      <c r="LLC4" s="9"/>
      <c r="LLD4" s="9"/>
      <c r="LLE4" s="9"/>
      <c r="LLF4" s="9"/>
      <c r="LLG4" s="9"/>
      <c r="LLH4" s="9"/>
      <c r="LLI4" s="9"/>
      <c r="LLJ4" s="9"/>
      <c r="LLK4" s="9"/>
      <c r="LLL4" s="9"/>
      <c r="LLM4" s="9"/>
      <c r="LLN4" s="9"/>
      <c r="LLO4" s="9"/>
      <c r="LLP4" s="9"/>
      <c r="LLQ4" s="9"/>
      <c r="LLR4" s="9"/>
      <c r="LLS4" s="9"/>
      <c r="LLT4" s="9"/>
      <c r="LLU4" s="9"/>
      <c r="LLV4" s="9"/>
      <c r="LLW4" s="9"/>
      <c r="LLX4" s="9"/>
      <c r="LLY4" s="9"/>
      <c r="LLZ4" s="9"/>
      <c r="LMA4" s="9"/>
      <c r="LMB4" s="9"/>
      <c r="LMC4" s="9"/>
      <c r="LMD4" s="9"/>
      <c r="LME4" s="9"/>
      <c r="LMF4" s="9"/>
      <c r="LMG4" s="9"/>
      <c r="LMH4" s="9"/>
      <c r="LMI4" s="9"/>
      <c r="LMJ4" s="9"/>
      <c r="LMK4" s="9"/>
      <c r="LML4" s="9"/>
      <c r="LMM4" s="9"/>
      <c r="LMN4" s="9"/>
      <c r="LMO4" s="9"/>
      <c r="LMP4" s="9"/>
      <c r="LMQ4" s="9"/>
      <c r="LMR4" s="9"/>
      <c r="LMS4" s="9"/>
      <c r="LMT4" s="9"/>
      <c r="LMU4" s="9"/>
      <c r="LMV4" s="9"/>
      <c r="LMW4" s="9"/>
      <c r="LMX4" s="9"/>
      <c r="LMY4" s="9"/>
      <c r="LMZ4" s="9"/>
      <c r="LNA4" s="9"/>
      <c r="LNB4" s="9"/>
      <c r="LNC4" s="9"/>
      <c r="LND4" s="9"/>
      <c r="LNE4" s="9"/>
      <c r="LNF4" s="9"/>
      <c r="LNG4" s="9"/>
      <c r="LNH4" s="9"/>
      <c r="LNI4" s="9"/>
      <c r="LNJ4" s="9"/>
      <c r="LNK4" s="9"/>
      <c r="LNL4" s="9"/>
      <c r="LNM4" s="9"/>
      <c r="LNN4" s="9"/>
      <c r="LNO4" s="9"/>
      <c r="LNP4" s="9"/>
      <c r="LNQ4" s="9"/>
      <c r="LNR4" s="9"/>
      <c r="LNS4" s="9"/>
      <c r="LNT4" s="9"/>
      <c r="LNU4" s="9"/>
      <c r="LNV4" s="9"/>
      <c r="LNW4" s="9"/>
      <c r="LNX4" s="9"/>
      <c r="LNY4" s="9"/>
      <c r="LNZ4" s="9"/>
      <c r="LOA4" s="9"/>
      <c r="LOB4" s="9"/>
      <c r="LOC4" s="9"/>
      <c r="LOD4" s="9"/>
      <c r="LOE4" s="9"/>
      <c r="LOF4" s="9"/>
      <c r="LOG4" s="9"/>
      <c r="LOH4" s="9"/>
      <c r="LOI4" s="9"/>
      <c r="LOJ4" s="9"/>
      <c r="LOK4" s="9"/>
      <c r="LOL4" s="9"/>
      <c r="LOM4" s="9"/>
      <c r="LON4" s="9"/>
      <c r="LOO4" s="9"/>
      <c r="LOP4" s="9"/>
      <c r="LOQ4" s="9"/>
      <c r="LOR4" s="9"/>
      <c r="LOS4" s="9"/>
      <c r="LOT4" s="9"/>
      <c r="LOU4" s="9"/>
      <c r="LOV4" s="9"/>
      <c r="LOW4" s="9"/>
      <c r="LOX4" s="9"/>
      <c r="LOY4" s="9"/>
      <c r="LOZ4" s="9"/>
      <c r="LPA4" s="9"/>
      <c r="LPB4" s="9"/>
      <c r="LPC4" s="9"/>
      <c r="LPD4" s="9"/>
      <c r="LPE4" s="9"/>
      <c r="LPF4" s="9"/>
      <c r="LPG4" s="9"/>
      <c r="LPH4" s="9"/>
      <c r="LPI4" s="9"/>
      <c r="LPJ4" s="9"/>
      <c r="LPK4" s="9"/>
      <c r="LPL4" s="9"/>
      <c r="LPM4" s="9"/>
      <c r="LPN4" s="9"/>
      <c r="LPO4" s="9"/>
      <c r="LPP4" s="9"/>
      <c r="LPQ4" s="9"/>
      <c r="LPR4" s="9"/>
      <c r="LPS4" s="9"/>
      <c r="LPT4" s="9"/>
      <c r="LPU4" s="9"/>
      <c r="LPV4" s="9"/>
      <c r="LPW4" s="9"/>
      <c r="LPX4" s="9"/>
      <c r="LPY4" s="9"/>
      <c r="LPZ4" s="9"/>
      <c r="LQA4" s="9"/>
      <c r="LQB4" s="9"/>
      <c r="LQC4" s="9"/>
      <c r="LQD4" s="9"/>
      <c r="LQE4" s="9"/>
      <c r="LQF4" s="9"/>
      <c r="LQG4" s="9"/>
      <c r="LQH4" s="9"/>
      <c r="LQI4" s="9"/>
      <c r="LQJ4" s="9"/>
      <c r="LQK4" s="9"/>
      <c r="LQL4" s="9"/>
      <c r="LQM4" s="9"/>
      <c r="LQN4" s="9"/>
      <c r="LQO4" s="9"/>
      <c r="LQP4" s="9"/>
      <c r="LQQ4" s="9"/>
      <c r="LQR4" s="9"/>
      <c r="LQS4" s="9"/>
      <c r="LQT4" s="9"/>
      <c r="LQU4" s="9"/>
      <c r="LQV4" s="9"/>
      <c r="LQW4" s="9"/>
      <c r="LQX4" s="9"/>
      <c r="LQY4" s="9"/>
      <c r="LQZ4" s="9"/>
      <c r="LRA4" s="9"/>
      <c r="LRB4" s="9"/>
      <c r="LRC4" s="9"/>
      <c r="LRD4" s="9"/>
      <c r="LRE4" s="9"/>
      <c r="LRF4" s="9"/>
      <c r="LRG4" s="9"/>
      <c r="LRH4" s="9"/>
      <c r="LRI4" s="9"/>
      <c r="LRJ4" s="9"/>
      <c r="LRK4" s="9"/>
      <c r="LRL4" s="9"/>
      <c r="LRM4" s="9"/>
      <c r="LRN4" s="9"/>
      <c r="LRO4" s="9"/>
      <c r="LRP4" s="9"/>
      <c r="LRQ4" s="9"/>
      <c r="LRR4" s="9"/>
      <c r="LRS4" s="9"/>
      <c r="LRT4" s="9"/>
      <c r="LRU4" s="9"/>
      <c r="LRV4" s="9"/>
      <c r="LRW4" s="9"/>
      <c r="LRX4" s="9"/>
      <c r="LRY4" s="9"/>
      <c r="LRZ4" s="9"/>
      <c r="LSA4" s="9"/>
      <c r="LSB4" s="9"/>
      <c r="LSC4" s="9"/>
      <c r="LSD4" s="9"/>
      <c r="LSE4" s="9"/>
      <c r="LSF4" s="9"/>
      <c r="LSG4" s="9"/>
      <c r="LSH4" s="9"/>
      <c r="LSI4" s="9"/>
      <c r="LSJ4" s="9"/>
      <c r="LSK4" s="9"/>
      <c r="LSL4" s="9"/>
      <c r="LSM4" s="9"/>
      <c r="LSN4" s="9"/>
      <c r="LSO4" s="9"/>
      <c r="LSP4" s="9"/>
      <c r="LSQ4" s="9"/>
      <c r="LSR4" s="9"/>
      <c r="LSS4" s="9"/>
      <c r="LST4" s="9"/>
      <c r="LSU4" s="9"/>
      <c r="LSV4" s="9"/>
      <c r="LSW4" s="9"/>
      <c r="LSX4" s="9"/>
      <c r="LSY4" s="9"/>
      <c r="LSZ4" s="9"/>
      <c r="LTA4" s="9"/>
      <c r="LTB4" s="9"/>
      <c r="LTC4" s="9"/>
      <c r="LTD4" s="9"/>
      <c r="LTE4" s="9"/>
      <c r="LTF4" s="9"/>
      <c r="LTG4" s="9"/>
      <c r="LTH4" s="9"/>
      <c r="LTI4" s="9"/>
      <c r="LTJ4" s="9"/>
      <c r="LTK4" s="9"/>
      <c r="LTL4" s="9"/>
      <c r="LTM4" s="9"/>
      <c r="LTN4" s="9"/>
      <c r="LTO4" s="9"/>
      <c r="LTP4" s="9"/>
      <c r="LTQ4" s="9"/>
      <c r="LTR4" s="9"/>
      <c r="LTS4" s="9"/>
      <c r="LTT4" s="9"/>
      <c r="LTU4" s="9"/>
      <c r="LTV4" s="9"/>
      <c r="LTW4" s="9"/>
      <c r="LTX4" s="9"/>
      <c r="LTY4" s="9"/>
      <c r="LTZ4" s="9"/>
      <c r="LUA4" s="9"/>
      <c r="LUB4" s="9"/>
      <c r="LUC4" s="9"/>
      <c r="LUD4" s="9"/>
      <c r="LUE4" s="9"/>
      <c r="LUF4" s="9"/>
      <c r="LUG4" s="9"/>
      <c r="LUH4" s="9"/>
      <c r="LUI4" s="9"/>
      <c r="LUJ4" s="9"/>
      <c r="LUK4" s="9"/>
      <c r="LUL4" s="9"/>
      <c r="LUM4" s="9"/>
      <c r="LUN4" s="9"/>
      <c r="LUO4" s="9"/>
      <c r="LUP4" s="9"/>
      <c r="LUQ4" s="9"/>
      <c r="LUR4" s="9"/>
      <c r="LUS4" s="9"/>
      <c r="LUT4" s="9"/>
      <c r="LUU4" s="9"/>
      <c r="LUV4" s="9"/>
      <c r="LUW4" s="9"/>
      <c r="LUX4" s="9"/>
      <c r="LUY4" s="9"/>
      <c r="LUZ4" s="9"/>
      <c r="LVA4" s="9"/>
      <c r="LVB4" s="9"/>
      <c r="LVC4" s="9"/>
      <c r="LVD4" s="9"/>
      <c r="LVE4" s="9"/>
      <c r="LVF4" s="9"/>
      <c r="LVG4" s="9"/>
      <c r="LVH4" s="9"/>
      <c r="LVI4" s="9"/>
      <c r="LVJ4" s="9"/>
      <c r="LVK4" s="9"/>
      <c r="LVL4" s="9"/>
      <c r="LVM4" s="9"/>
      <c r="LVN4" s="9"/>
      <c r="LVO4" s="9"/>
      <c r="LVP4" s="9"/>
      <c r="LVQ4" s="9"/>
      <c r="LVR4" s="9"/>
      <c r="LVS4" s="9"/>
      <c r="LVT4" s="9"/>
      <c r="LVU4" s="9"/>
      <c r="LVV4" s="9"/>
      <c r="LVW4" s="9"/>
      <c r="LVX4" s="9"/>
      <c r="LVY4" s="9"/>
      <c r="LVZ4" s="9"/>
      <c r="LWA4" s="9"/>
      <c r="LWB4" s="9"/>
      <c r="LWC4" s="9"/>
      <c r="LWD4" s="9"/>
      <c r="LWE4" s="9"/>
      <c r="LWF4" s="9"/>
      <c r="LWG4" s="9"/>
      <c r="LWH4" s="9"/>
      <c r="LWI4" s="9"/>
      <c r="LWJ4" s="9"/>
      <c r="LWK4" s="9"/>
      <c r="LWL4" s="9"/>
      <c r="LWM4" s="9"/>
      <c r="LWN4" s="9"/>
      <c r="LWO4" s="9"/>
      <c r="LWP4" s="9"/>
      <c r="LWQ4" s="9"/>
      <c r="LWR4" s="9"/>
      <c r="LWS4" s="9"/>
      <c r="LWT4" s="9"/>
      <c r="LWU4" s="9"/>
      <c r="LWV4" s="9"/>
      <c r="LWW4" s="9"/>
      <c r="LWX4" s="9"/>
      <c r="LWY4" s="9"/>
      <c r="LWZ4" s="9"/>
      <c r="LXA4" s="9"/>
      <c r="LXB4" s="9"/>
      <c r="LXC4" s="9"/>
      <c r="LXD4" s="9"/>
      <c r="LXE4" s="9"/>
      <c r="LXF4" s="9"/>
      <c r="LXG4" s="9"/>
      <c r="LXH4" s="9"/>
      <c r="LXI4" s="9"/>
      <c r="LXJ4" s="9"/>
      <c r="LXK4" s="9"/>
      <c r="LXL4" s="9"/>
      <c r="LXM4" s="9"/>
      <c r="LXN4" s="9"/>
      <c r="LXO4" s="9"/>
      <c r="LXP4" s="9"/>
      <c r="LXQ4" s="9"/>
      <c r="LXR4" s="9"/>
      <c r="LXS4" s="9"/>
      <c r="LXT4" s="9"/>
      <c r="LXU4" s="9"/>
      <c r="LXV4" s="9"/>
      <c r="LXW4" s="9"/>
      <c r="LXX4" s="9"/>
      <c r="LXY4" s="9"/>
      <c r="LXZ4" s="9"/>
      <c r="LYA4" s="9"/>
      <c r="LYB4" s="9"/>
      <c r="LYC4" s="9"/>
      <c r="LYD4" s="9"/>
      <c r="LYE4" s="9"/>
      <c r="LYF4" s="9"/>
      <c r="LYG4" s="9"/>
      <c r="LYH4" s="9"/>
      <c r="LYI4" s="9"/>
      <c r="LYJ4" s="9"/>
      <c r="LYK4" s="9"/>
      <c r="LYL4" s="9"/>
      <c r="LYM4" s="9"/>
      <c r="LYN4" s="9"/>
      <c r="LYO4" s="9"/>
      <c r="LYP4" s="9"/>
      <c r="LYQ4" s="9"/>
      <c r="LYR4" s="9"/>
      <c r="LYS4" s="9"/>
      <c r="LYT4" s="9"/>
      <c r="LYU4" s="9"/>
      <c r="LYV4" s="9"/>
      <c r="LYW4" s="9"/>
      <c r="LYX4" s="9"/>
      <c r="LYY4" s="9"/>
      <c r="LYZ4" s="9"/>
      <c r="LZA4" s="9"/>
      <c r="LZB4" s="9"/>
      <c r="LZC4" s="9"/>
      <c r="LZD4" s="9"/>
      <c r="LZE4" s="9"/>
      <c r="LZF4" s="9"/>
      <c r="LZG4" s="9"/>
      <c r="LZH4" s="9"/>
      <c r="LZI4" s="9"/>
      <c r="LZJ4" s="9"/>
      <c r="LZK4" s="9"/>
      <c r="LZL4" s="9"/>
      <c r="LZM4" s="9"/>
      <c r="LZN4" s="9"/>
      <c r="LZO4" s="9"/>
      <c r="LZP4" s="9"/>
      <c r="LZQ4" s="9"/>
      <c r="LZR4" s="9"/>
      <c r="LZS4" s="9"/>
      <c r="LZT4" s="9"/>
      <c r="LZU4" s="9"/>
      <c r="LZV4" s="9"/>
      <c r="LZW4" s="9"/>
      <c r="LZX4" s="9"/>
      <c r="LZY4" s="9"/>
      <c r="LZZ4" s="9"/>
      <c r="MAA4" s="9"/>
      <c r="MAB4" s="9"/>
      <c r="MAC4" s="9"/>
      <c r="MAD4" s="9"/>
      <c r="MAE4" s="9"/>
      <c r="MAF4" s="9"/>
      <c r="MAG4" s="9"/>
      <c r="MAH4" s="9"/>
      <c r="MAI4" s="9"/>
      <c r="MAJ4" s="9"/>
      <c r="MAK4" s="9"/>
      <c r="MAL4" s="9"/>
      <c r="MAM4" s="9"/>
      <c r="MAN4" s="9"/>
      <c r="MAO4" s="9"/>
      <c r="MAP4" s="9"/>
      <c r="MAQ4" s="9"/>
      <c r="MAR4" s="9"/>
      <c r="MAS4" s="9"/>
      <c r="MAT4" s="9"/>
      <c r="MAU4" s="9"/>
      <c r="MAV4" s="9"/>
      <c r="MAW4" s="9"/>
      <c r="MAX4" s="9"/>
      <c r="MAY4" s="9"/>
      <c r="MAZ4" s="9"/>
      <c r="MBA4" s="9"/>
      <c r="MBB4" s="9"/>
      <c r="MBC4" s="9"/>
      <c r="MBD4" s="9"/>
      <c r="MBE4" s="9"/>
      <c r="MBF4" s="9"/>
      <c r="MBG4" s="9"/>
      <c r="MBH4" s="9"/>
      <c r="MBI4" s="9"/>
      <c r="MBJ4" s="9"/>
      <c r="MBK4" s="9"/>
      <c r="MBL4" s="9"/>
      <c r="MBM4" s="9"/>
      <c r="MBN4" s="9"/>
      <c r="MBO4" s="9"/>
      <c r="MBP4" s="9"/>
      <c r="MBQ4" s="9"/>
      <c r="MBR4" s="9"/>
      <c r="MBS4" s="9"/>
      <c r="MBT4" s="9"/>
      <c r="MBU4" s="9"/>
      <c r="MBV4" s="9"/>
      <c r="MBW4" s="9"/>
      <c r="MBX4" s="9"/>
      <c r="MBY4" s="9"/>
      <c r="MBZ4" s="9"/>
      <c r="MCA4" s="9"/>
      <c r="MCB4" s="9"/>
      <c r="MCC4" s="9"/>
      <c r="MCD4" s="9"/>
      <c r="MCE4" s="9"/>
      <c r="MCF4" s="9"/>
      <c r="MCG4" s="9"/>
      <c r="MCH4" s="9"/>
      <c r="MCI4" s="9"/>
      <c r="MCJ4" s="9"/>
      <c r="MCK4" s="9"/>
      <c r="MCL4" s="9"/>
      <c r="MCM4" s="9"/>
      <c r="MCN4" s="9"/>
      <c r="MCO4" s="9"/>
      <c r="MCP4" s="9"/>
      <c r="MCQ4" s="9"/>
      <c r="MCR4" s="9"/>
      <c r="MCS4" s="9"/>
      <c r="MCT4" s="9"/>
      <c r="MCU4" s="9"/>
      <c r="MCV4" s="9"/>
      <c r="MCW4" s="9"/>
      <c r="MCX4" s="9"/>
      <c r="MCY4" s="9"/>
      <c r="MCZ4" s="9"/>
      <c r="MDA4" s="9"/>
      <c r="MDB4" s="9"/>
      <c r="MDC4" s="9"/>
      <c r="MDD4" s="9"/>
      <c r="MDE4" s="9"/>
      <c r="MDF4" s="9"/>
      <c r="MDG4" s="9"/>
      <c r="MDH4" s="9"/>
      <c r="MDI4" s="9"/>
      <c r="MDJ4" s="9"/>
      <c r="MDK4" s="9"/>
      <c r="MDL4" s="9"/>
      <c r="MDM4" s="9"/>
      <c r="MDN4" s="9"/>
      <c r="MDO4" s="9"/>
      <c r="MDP4" s="9"/>
      <c r="MDQ4" s="9"/>
      <c r="MDR4" s="9"/>
      <c r="MDS4" s="9"/>
      <c r="MDT4" s="9"/>
      <c r="MDU4" s="9"/>
      <c r="MDV4" s="9"/>
      <c r="MDW4" s="9"/>
      <c r="MDX4" s="9"/>
      <c r="MDY4" s="9"/>
      <c r="MDZ4" s="9"/>
      <c r="MEA4" s="9"/>
      <c r="MEB4" s="9"/>
      <c r="MEC4" s="9"/>
      <c r="MED4" s="9"/>
      <c r="MEE4" s="9"/>
      <c r="MEF4" s="9"/>
      <c r="MEG4" s="9"/>
      <c r="MEH4" s="9"/>
      <c r="MEI4" s="9"/>
      <c r="MEJ4" s="9"/>
      <c r="MEK4" s="9"/>
      <c r="MEL4" s="9"/>
      <c r="MEM4" s="9"/>
      <c r="MEN4" s="9"/>
      <c r="MEO4" s="9"/>
      <c r="MEP4" s="9"/>
      <c r="MEQ4" s="9"/>
      <c r="MER4" s="9"/>
      <c r="MES4" s="9"/>
      <c r="MET4" s="9"/>
      <c r="MEU4" s="9"/>
      <c r="MEV4" s="9"/>
      <c r="MEW4" s="9"/>
      <c r="MEX4" s="9"/>
      <c r="MEY4" s="9"/>
      <c r="MEZ4" s="9"/>
      <c r="MFA4" s="9"/>
      <c r="MFB4" s="9"/>
      <c r="MFC4" s="9"/>
      <c r="MFD4" s="9"/>
      <c r="MFE4" s="9"/>
      <c r="MFF4" s="9"/>
      <c r="MFG4" s="9"/>
      <c r="MFH4" s="9"/>
      <c r="MFI4" s="9"/>
      <c r="MFJ4" s="9"/>
      <c r="MFK4" s="9"/>
      <c r="MFL4" s="9"/>
      <c r="MFM4" s="9"/>
      <c r="MFN4" s="9"/>
      <c r="MFO4" s="9"/>
      <c r="MFP4" s="9"/>
      <c r="MFQ4" s="9"/>
      <c r="MFR4" s="9"/>
      <c r="MFS4" s="9"/>
      <c r="MFT4" s="9"/>
      <c r="MFU4" s="9"/>
      <c r="MFV4" s="9"/>
      <c r="MFW4" s="9"/>
      <c r="MFX4" s="9"/>
      <c r="MFY4" s="9"/>
      <c r="MFZ4" s="9"/>
      <c r="MGA4" s="9"/>
      <c r="MGB4" s="9"/>
      <c r="MGC4" s="9"/>
      <c r="MGD4" s="9"/>
      <c r="MGE4" s="9"/>
      <c r="MGF4" s="9"/>
      <c r="MGG4" s="9"/>
      <c r="MGH4" s="9"/>
      <c r="MGI4" s="9"/>
      <c r="MGJ4" s="9"/>
      <c r="MGK4" s="9"/>
      <c r="MGL4" s="9"/>
      <c r="MGM4" s="9"/>
      <c r="MGN4" s="9"/>
      <c r="MGO4" s="9"/>
      <c r="MGP4" s="9"/>
      <c r="MGQ4" s="9"/>
      <c r="MGR4" s="9"/>
      <c r="MGS4" s="9"/>
      <c r="MGT4" s="9"/>
      <c r="MGU4" s="9"/>
      <c r="MGV4" s="9"/>
      <c r="MGW4" s="9"/>
      <c r="MGX4" s="9"/>
      <c r="MGY4" s="9"/>
      <c r="MGZ4" s="9"/>
      <c r="MHA4" s="9"/>
      <c r="MHB4" s="9"/>
      <c r="MHC4" s="9"/>
      <c r="MHD4" s="9"/>
      <c r="MHE4" s="9"/>
      <c r="MHF4" s="9"/>
      <c r="MHG4" s="9"/>
      <c r="MHH4" s="9"/>
      <c r="MHI4" s="9"/>
      <c r="MHJ4" s="9"/>
      <c r="MHK4" s="9"/>
      <c r="MHL4" s="9"/>
      <c r="MHM4" s="9"/>
      <c r="MHN4" s="9"/>
      <c r="MHO4" s="9"/>
      <c r="MHP4" s="9"/>
      <c r="MHQ4" s="9"/>
      <c r="MHR4" s="9"/>
      <c r="MHS4" s="9"/>
      <c r="MHT4" s="9"/>
      <c r="MHU4" s="9"/>
      <c r="MHV4" s="9"/>
      <c r="MHW4" s="9"/>
      <c r="MHX4" s="9"/>
      <c r="MHY4" s="9"/>
      <c r="MHZ4" s="9"/>
      <c r="MIA4" s="9"/>
      <c r="MIB4" s="9"/>
      <c r="MIC4" s="9"/>
      <c r="MID4" s="9"/>
      <c r="MIE4" s="9"/>
      <c r="MIF4" s="9"/>
      <c r="MIG4" s="9"/>
      <c r="MIH4" s="9"/>
      <c r="MII4" s="9"/>
      <c r="MIJ4" s="9"/>
      <c r="MIK4" s="9"/>
      <c r="MIL4" s="9"/>
      <c r="MIM4" s="9"/>
      <c r="MIN4" s="9"/>
      <c r="MIO4" s="9"/>
      <c r="MIP4" s="9"/>
      <c r="MIQ4" s="9"/>
      <c r="MIR4" s="9"/>
      <c r="MIS4" s="9"/>
      <c r="MIT4" s="9"/>
      <c r="MIU4" s="9"/>
      <c r="MIV4" s="9"/>
      <c r="MIW4" s="9"/>
      <c r="MIX4" s="9"/>
      <c r="MIY4" s="9"/>
      <c r="MIZ4" s="9"/>
      <c r="MJA4" s="9"/>
      <c r="MJB4" s="9"/>
      <c r="MJC4" s="9"/>
      <c r="MJD4" s="9"/>
      <c r="MJE4" s="9"/>
      <c r="MJF4" s="9"/>
      <c r="MJG4" s="9"/>
      <c r="MJH4" s="9"/>
      <c r="MJI4" s="9"/>
      <c r="MJJ4" s="9"/>
      <c r="MJK4" s="9"/>
      <c r="MJL4" s="9"/>
      <c r="MJM4" s="9"/>
      <c r="MJN4" s="9"/>
      <c r="MJO4" s="9"/>
      <c r="MJP4" s="9"/>
      <c r="MJQ4" s="9"/>
      <c r="MJR4" s="9"/>
      <c r="MJS4" s="9"/>
      <c r="MJT4" s="9"/>
      <c r="MJU4" s="9"/>
      <c r="MJV4" s="9"/>
      <c r="MJW4" s="9"/>
      <c r="MJX4" s="9"/>
      <c r="MJY4" s="9"/>
      <c r="MJZ4" s="9"/>
      <c r="MKA4" s="9"/>
      <c r="MKB4" s="9"/>
      <c r="MKC4" s="9"/>
      <c r="MKD4" s="9"/>
      <c r="MKE4" s="9"/>
      <c r="MKF4" s="9"/>
      <c r="MKG4" s="9"/>
      <c r="MKH4" s="9"/>
      <c r="MKI4" s="9"/>
      <c r="MKJ4" s="9"/>
      <c r="MKK4" s="9"/>
      <c r="MKL4" s="9"/>
      <c r="MKM4" s="9"/>
      <c r="MKN4" s="9"/>
      <c r="MKO4" s="9"/>
      <c r="MKP4" s="9"/>
      <c r="MKQ4" s="9"/>
      <c r="MKR4" s="9"/>
      <c r="MKS4" s="9"/>
      <c r="MKT4" s="9"/>
      <c r="MKU4" s="9"/>
      <c r="MKV4" s="9"/>
      <c r="MKW4" s="9"/>
      <c r="MKX4" s="9"/>
      <c r="MKY4" s="9"/>
      <c r="MKZ4" s="9"/>
      <c r="MLA4" s="9"/>
      <c r="MLB4" s="9"/>
      <c r="MLC4" s="9"/>
      <c r="MLD4" s="9"/>
      <c r="MLE4" s="9"/>
      <c r="MLF4" s="9"/>
      <c r="MLG4" s="9"/>
      <c r="MLH4" s="9"/>
      <c r="MLI4" s="9"/>
      <c r="MLJ4" s="9"/>
      <c r="MLK4" s="9"/>
      <c r="MLL4" s="9"/>
      <c r="MLM4" s="9"/>
      <c r="MLN4" s="9"/>
      <c r="MLO4" s="9"/>
      <c r="MLP4" s="9"/>
      <c r="MLQ4" s="9"/>
      <c r="MLR4" s="9"/>
      <c r="MLS4" s="9"/>
      <c r="MLT4" s="9"/>
      <c r="MLU4" s="9"/>
      <c r="MLV4" s="9"/>
      <c r="MLW4" s="9"/>
      <c r="MLX4" s="9"/>
      <c r="MLY4" s="9"/>
      <c r="MLZ4" s="9"/>
      <c r="MMA4" s="9"/>
      <c r="MMB4" s="9"/>
      <c r="MMC4" s="9"/>
      <c r="MMD4" s="9"/>
      <c r="MME4" s="9"/>
      <c r="MMF4" s="9"/>
      <c r="MMG4" s="9"/>
      <c r="MMH4" s="9"/>
      <c r="MMI4" s="9"/>
      <c r="MMJ4" s="9"/>
      <c r="MMK4" s="9"/>
      <c r="MML4" s="9"/>
      <c r="MMM4" s="9"/>
      <c r="MMN4" s="9"/>
      <c r="MMO4" s="9"/>
      <c r="MMP4" s="9"/>
      <c r="MMQ4" s="9"/>
      <c r="MMR4" s="9"/>
      <c r="MMS4" s="9"/>
      <c r="MMT4" s="9"/>
      <c r="MMU4" s="9"/>
      <c r="MMV4" s="9"/>
      <c r="MMW4" s="9"/>
      <c r="MMX4" s="9"/>
      <c r="MMY4" s="9"/>
      <c r="MMZ4" s="9"/>
      <c r="MNA4" s="9"/>
      <c r="MNB4" s="9"/>
      <c r="MNC4" s="9"/>
      <c r="MND4" s="9"/>
      <c r="MNE4" s="9"/>
      <c r="MNF4" s="9"/>
      <c r="MNG4" s="9"/>
      <c r="MNH4" s="9"/>
      <c r="MNI4" s="9"/>
      <c r="MNJ4" s="9"/>
      <c r="MNK4" s="9"/>
      <c r="MNL4" s="9"/>
      <c r="MNM4" s="9"/>
      <c r="MNN4" s="9"/>
      <c r="MNO4" s="9"/>
      <c r="MNP4" s="9"/>
      <c r="MNQ4" s="9"/>
      <c r="MNR4" s="9"/>
      <c r="MNS4" s="9"/>
      <c r="MNT4" s="9"/>
      <c r="MNU4" s="9"/>
      <c r="MNV4" s="9"/>
      <c r="MNW4" s="9"/>
      <c r="MNX4" s="9"/>
      <c r="MNY4" s="9"/>
      <c r="MNZ4" s="9"/>
      <c r="MOA4" s="9"/>
      <c r="MOB4" s="9"/>
      <c r="MOC4" s="9"/>
      <c r="MOD4" s="9"/>
      <c r="MOE4" s="9"/>
      <c r="MOF4" s="9"/>
      <c r="MOG4" s="9"/>
      <c r="MOH4" s="9"/>
      <c r="MOI4" s="9"/>
      <c r="MOJ4" s="9"/>
      <c r="MOK4" s="9"/>
      <c r="MOL4" s="9"/>
      <c r="MOM4" s="9"/>
      <c r="MON4" s="9"/>
      <c r="MOO4" s="9"/>
      <c r="MOP4" s="9"/>
      <c r="MOQ4" s="9"/>
      <c r="MOR4" s="9"/>
      <c r="MOS4" s="9"/>
      <c r="MOT4" s="9"/>
      <c r="MOU4" s="9"/>
      <c r="MOV4" s="9"/>
      <c r="MOW4" s="9"/>
      <c r="MOX4" s="9"/>
      <c r="MOY4" s="9"/>
      <c r="MOZ4" s="9"/>
      <c r="MPA4" s="9"/>
      <c r="MPB4" s="9"/>
      <c r="MPC4" s="9"/>
      <c r="MPD4" s="9"/>
      <c r="MPE4" s="9"/>
      <c r="MPF4" s="9"/>
      <c r="MPG4" s="9"/>
      <c r="MPH4" s="9"/>
      <c r="MPI4" s="9"/>
      <c r="MPJ4" s="9"/>
      <c r="MPK4" s="9"/>
      <c r="MPL4" s="9"/>
      <c r="MPM4" s="9"/>
      <c r="MPN4" s="9"/>
      <c r="MPO4" s="9"/>
      <c r="MPP4" s="9"/>
      <c r="MPQ4" s="9"/>
      <c r="MPR4" s="9"/>
      <c r="MPS4" s="9"/>
      <c r="MPT4" s="9"/>
      <c r="MPU4" s="9"/>
      <c r="MPV4" s="9"/>
      <c r="MPW4" s="9"/>
      <c r="MPX4" s="9"/>
      <c r="MPY4" s="9"/>
      <c r="MPZ4" s="9"/>
      <c r="MQA4" s="9"/>
      <c r="MQB4" s="9"/>
      <c r="MQC4" s="9"/>
      <c r="MQD4" s="9"/>
      <c r="MQE4" s="9"/>
      <c r="MQF4" s="9"/>
      <c r="MQG4" s="9"/>
      <c r="MQH4" s="9"/>
      <c r="MQI4" s="9"/>
      <c r="MQJ4" s="9"/>
      <c r="MQK4" s="9"/>
      <c r="MQL4" s="9"/>
      <c r="MQM4" s="9"/>
      <c r="MQN4" s="9"/>
      <c r="MQO4" s="9"/>
      <c r="MQP4" s="9"/>
      <c r="MQQ4" s="9"/>
      <c r="MQR4" s="9"/>
      <c r="MQS4" s="9"/>
      <c r="MQT4" s="9"/>
      <c r="MQU4" s="9"/>
      <c r="MQV4" s="9"/>
      <c r="MQW4" s="9"/>
      <c r="MQX4" s="9"/>
      <c r="MQY4" s="9"/>
      <c r="MQZ4" s="9"/>
      <c r="MRA4" s="9"/>
      <c r="MRB4" s="9"/>
      <c r="MRC4" s="9"/>
      <c r="MRD4" s="9"/>
      <c r="MRE4" s="9"/>
      <c r="MRF4" s="9"/>
      <c r="MRG4" s="9"/>
      <c r="MRH4" s="9"/>
      <c r="MRI4" s="9"/>
      <c r="MRJ4" s="9"/>
      <c r="MRK4" s="9"/>
      <c r="MRL4" s="9"/>
      <c r="MRM4" s="9"/>
      <c r="MRN4" s="9"/>
      <c r="MRO4" s="9"/>
      <c r="MRP4" s="9"/>
      <c r="MRQ4" s="9"/>
      <c r="MRR4" s="9"/>
      <c r="MRS4" s="9"/>
      <c r="MRT4" s="9"/>
      <c r="MRU4" s="9"/>
      <c r="MRV4" s="9"/>
      <c r="MRW4" s="9"/>
      <c r="MRX4" s="9"/>
      <c r="MRY4" s="9"/>
      <c r="MRZ4" s="9"/>
      <c r="MSA4" s="9"/>
      <c r="MSB4" s="9"/>
      <c r="MSC4" s="9"/>
      <c r="MSD4" s="9"/>
      <c r="MSE4" s="9"/>
      <c r="MSF4" s="9"/>
      <c r="MSG4" s="9"/>
      <c r="MSH4" s="9"/>
      <c r="MSI4" s="9"/>
      <c r="MSJ4" s="9"/>
      <c r="MSK4" s="9"/>
      <c r="MSL4" s="9"/>
      <c r="MSM4" s="9"/>
      <c r="MSN4" s="9"/>
      <c r="MSO4" s="9"/>
      <c r="MSP4" s="9"/>
      <c r="MSQ4" s="9"/>
      <c r="MSR4" s="9"/>
      <c r="MSS4" s="9"/>
      <c r="MST4" s="9"/>
      <c r="MSU4" s="9"/>
      <c r="MSV4" s="9"/>
      <c r="MSW4" s="9"/>
      <c r="MSX4" s="9"/>
      <c r="MSY4" s="9"/>
      <c r="MSZ4" s="9"/>
      <c r="MTA4" s="9"/>
      <c r="MTB4" s="9"/>
      <c r="MTC4" s="9"/>
      <c r="MTD4" s="9"/>
      <c r="MTE4" s="9"/>
      <c r="MTF4" s="9"/>
      <c r="MTG4" s="9"/>
      <c r="MTH4" s="9"/>
      <c r="MTI4" s="9"/>
      <c r="MTJ4" s="9"/>
      <c r="MTK4" s="9"/>
      <c r="MTL4" s="9"/>
      <c r="MTM4" s="9"/>
      <c r="MTN4" s="9"/>
      <c r="MTO4" s="9"/>
      <c r="MTP4" s="9"/>
      <c r="MTQ4" s="9"/>
      <c r="MTR4" s="9"/>
      <c r="MTS4" s="9"/>
      <c r="MTT4" s="9"/>
      <c r="MTU4" s="9"/>
      <c r="MTV4" s="9"/>
      <c r="MTW4" s="9"/>
      <c r="MTX4" s="9"/>
      <c r="MTY4" s="9"/>
      <c r="MTZ4" s="9"/>
      <c r="MUA4" s="9"/>
      <c r="MUB4" s="9"/>
      <c r="MUC4" s="9"/>
      <c r="MUD4" s="9"/>
      <c r="MUE4" s="9"/>
      <c r="MUF4" s="9"/>
      <c r="MUG4" s="9"/>
      <c r="MUH4" s="9"/>
      <c r="MUI4" s="9"/>
      <c r="MUJ4" s="9"/>
      <c r="MUK4" s="9"/>
      <c r="MUL4" s="9"/>
      <c r="MUM4" s="9"/>
      <c r="MUN4" s="9"/>
      <c r="MUO4" s="9"/>
      <c r="MUP4" s="9"/>
      <c r="MUQ4" s="9"/>
      <c r="MUR4" s="9"/>
      <c r="MUS4" s="9"/>
      <c r="MUT4" s="9"/>
      <c r="MUU4" s="9"/>
      <c r="MUV4" s="9"/>
      <c r="MUW4" s="9"/>
      <c r="MUX4" s="9"/>
      <c r="MUY4" s="9"/>
      <c r="MUZ4" s="9"/>
      <c r="MVA4" s="9"/>
      <c r="MVB4" s="9"/>
      <c r="MVC4" s="9"/>
      <c r="MVD4" s="9"/>
      <c r="MVE4" s="9"/>
      <c r="MVF4" s="9"/>
      <c r="MVG4" s="9"/>
      <c r="MVH4" s="9"/>
      <c r="MVI4" s="9"/>
      <c r="MVJ4" s="9"/>
      <c r="MVK4" s="9"/>
      <c r="MVL4" s="9"/>
      <c r="MVM4" s="9"/>
      <c r="MVN4" s="9"/>
      <c r="MVO4" s="9"/>
      <c r="MVP4" s="9"/>
      <c r="MVQ4" s="9"/>
      <c r="MVR4" s="9"/>
      <c r="MVS4" s="9"/>
      <c r="MVT4" s="9"/>
      <c r="MVU4" s="9"/>
      <c r="MVV4" s="9"/>
      <c r="MVW4" s="9"/>
      <c r="MVX4" s="9"/>
      <c r="MVY4" s="9"/>
      <c r="MVZ4" s="9"/>
      <c r="MWA4" s="9"/>
      <c r="MWB4" s="9"/>
      <c r="MWC4" s="9"/>
      <c r="MWD4" s="9"/>
      <c r="MWE4" s="9"/>
      <c r="MWF4" s="9"/>
      <c r="MWG4" s="9"/>
      <c r="MWH4" s="9"/>
      <c r="MWI4" s="9"/>
      <c r="MWJ4" s="9"/>
      <c r="MWK4" s="9"/>
      <c r="MWL4" s="9"/>
      <c r="MWM4" s="9"/>
      <c r="MWN4" s="9"/>
      <c r="MWO4" s="9"/>
      <c r="MWP4" s="9"/>
      <c r="MWQ4" s="9"/>
      <c r="MWR4" s="9"/>
      <c r="MWS4" s="9"/>
      <c r="MWT4" s="9"/>
      <c r="MWU4" s="9"/>
      <c r="MWV4" s="9"/>
      <c r="MWW4" s="9"/>
      <c r="MWX4" s="9"/>
      <c r="MWY4" s="9"/>
      <c r="MWZ4" s="9"/>
      <c r="MXA4" s="9"/>
      <c r="MXB4" s="9"/>
      <c r="MXC4" s="9"/>
      <c r="MXD4" s="9"/>
      <c r="MXE4" s="9"/>
      <c r="MXF4" s="9"/>
      <c r="MXG4" s="9"/>
      <c r="MXH4" s="9"/>
      <c r="MXI4" s="9"/>
      <c r="MXJ4" s="9"/>
      <c r="MXK4" s="9"/>
      <c r="MXL4" s="9"/>
      <c r="MXM4" s="9"/>
      <c r="MXN4" s="9"/>
      <c r="MXO4" s="9"/>
      <c r="MXP4" s="9"/>
      <c r="MXQ4" s="9"/>
      <c r="MXR4" s="9"/>
      <c r="MXS4" s="9"/>
      <c r="MXT4" s="9"/>
      <c r="MXU4" s="9"/>
      <c r="MXV4" s="9"/>
      <c r="MXW4" s="9"/>
      <c r="MXX4" s="9"/>
      <c r="MXY4" s="9"/>
      <c r="MXZ4" s="9"/>
      <c r="MYA4" s="9"/>
      <c r="MYB4" s="9"/>
      <c r="MYC4" s="9"/>
      <c r="MYD4" s="9"/>
      <c r="MYE4" s="9"/>
      <c r="MYF4" s="9"/>
      <c r="MYG4" s="9"/>
      <c r="MYH4" s="9"/>
      <c r="MYI4" s="9"/>
      <c r="MYJ4" s="9"/>
      <c r="MYK4" s="9"/>
      <c r="MYL4" s="9"/>
      <c r="MYM4" s="9"/>
      <c r="MYN4" s="9"/>
      <c r="MYO4" s="9"/>
      <c r="MYP4" s="9"/>
      <c r="MYQ4" s="9"/>
      <c r="MYR4" s="9"/>
      <c r="MYS4" s="9"/>
      <c r="MYT4" s="9"/>
      <c r="MYU4" s="9"/>
      <c r="MYV4" s="9"/>
      <c r="MYW4" s="9"/>
      <c r="MYX4" s="9"/>
      <c r="MYY4" s="9"/>
      <c r="MYZ4" s="9"/>
      <c r="MZA4" s="9"/>
      <c r="MZB4" s="9"/>
      <c r="MZC4" s="9"/>
      <c r="MZD4" s="9"/>
      <c r="MZE4" s="9"/>
      <c r="MZF4" s="9"/>
      <c r="MZG4" s="9"/>
      <c r="MZH4" s="9"/>
      <c r="MZI4" s="9"/>
      <c r="MZJ4" s="9"/>
      <c r="MZK4" s="9"/>
      <c r="MZL4" s="9"/>
      <c r="MZM4" s="9"/>
      <c r="MZN4" s="9"/>
      <c r="MZO4" s="9"/>
      <c r="MZP4" s="9"/>
      <c r="MZQ4" s="9"/>
      <c r="MZR4" s="9"/>
      <c r="MZS4" s="9"/>
      <c r="MZT4" s="9"/>
      <c r="MZU4" s="9"/>
      <c r="MZV4" s="9"/>
      <c r="MZW4" s="9"/>
      <c r="MZX4" s="9"/>
      <c r="MZY4" s="9"/>
      <c r="MZZ4" s="9"/>
      <c r="NAA4" s="9"/>
      <c r="NAB4" s="9"/>
      <c r="NAC4" s="9"/>
      <c r="NAD4" s="9"/>
      <c r="NAE4" s="9"/>
      <c r="NAF4" s="9"/>
      <c r="NAG4" s="9"/>
      <c r="NAH4" s="9"/>
      <c r="NAI4" s="9"/>
      <c r="NAJ4" s="9"/>
      <c r="NAK4" s="9"/>
      <c r="NAL4" s="9"/>
      <c r="NAM4" s="9"/>
      <c r="NAN4" s="9"/>
      <c r="NAO4" s="9"/>
      <c r="NAP4" s="9"/>
      <c r="NAQ4" s="9"/>
      <c r="NAR4" s="9"/>
      <c r="NAS4" s="9"/>
      <c r="NAT4" s="9"/>
      <c r="NAU4" s="9"/>
      <c r="NAV4" s="9"/>
      <c r="NAW4" s="9"/>
      <c r="NAX4" s="9"/>
      <c r="NAY4" s="9"/>
      <c r="NAZ4" s="9"/>
      <c r="NBA4" s="9"/>
      <c r="NBB4" s="9"/>
      <c r="NBC4" s="9"/>
      <c r="NBD4" s="9"/>
      <c r="NBE4" s="9"/>
      <c r="NBF4" s="9"/>
      <c r="NBG4" s="9"/>
      <c r="NBH4" s="9"/>
      <c r="NBI4" s="9"/>
      <c r="NBJ4" s="9"/>
      <c r="NBK4" s="9"/>
      <c r="NBL4" s="9"/>
      <c r="NBM4" s="9"/>
      <c r="NBN4" s="9"/>
      <c r="NBO4" s="9"/>
      <c r="NBP4" s="9"/>
      <c r="NBQ4" s="9"/>
      <c r="NBR4" s="9"/>
      <c r="NBS4" s="9"/>
      <c r="NBT4" s="9"/>
      <c r="NBU4" s="9"/>
      <c r="NBV4" s="9"/>
      <c r="NBW4" s="9"/>
      <c r="NBX4" s="9"/>
      <c r="NBY4" s="9"/>
      <c r="NBZ4" s="9"/>
      <c r="NCA4" s="9"/>
      <c r="NCB4" s="9"/>
      <c r="NCC4" s="9"/>
      <c r="NCD4" s="9"/>
      <c r="NCE4" s="9"/>
      <c r="NCF4" s="9"/>
      <c r="NCG4" s="9"/>
      <c r="NCH4" s="9"/>
      <c r="NCI4" s="9"/>
      <c r="NCJ4" s="9"/>
      <c r="NCK4" s="9"/>
      <c r="NCL4" s="9"/>
      <c r="NCM4" s="9"/>
      <c r="NCN4" s="9"/>
      <c r="NCO4" s="9"/>
      <c r="NCP4" s="9"/>
      <c r="NCQ4" s="9"/>
      <c r="NCR4" s="9"/>
      <c r="NCS4" s="9"/>
      <c r="NCT4" s="9"/>
      <c r="NCU4" s="9"/>
      <c r="NCV4" s="9"/>
      <c r="NCW4" s="9"/>
      <c r="NCX4" s="9"/>
      <c r="NCY4" s="9"/>
      <c r="NCZ4" s="9"/>
      <c r="NDA4" s="9"/>
      <c r="NDB4" s="9"/>
      <c r="NDC4" s="9"/>
      <c r="NDD4" s="9"/>
      <c r="NDE4" s="9"/>
      <c r="NDF4" s="9"/>
      <c r="NDG4" s="9"/>
      <c r="NDH4" s="9"/>
      <c r="NDI4" s="9"/>
      <c r="NDJ4" s="9"/>
      <c r="NDK4" s="9"/>
      <c r="NDL4" s="9"/>
      <c r="NDM4" s="9"/>
      <c r="NDN4" s="9"/>
      <c r="NDO4" s="9"/>
      <c r="NDP4" s="9"/>
      <c r="NDQ4" s="9"/>
      <c r="NDR4" s="9"/>
      <c r="NDS4" s="9"/>
      <c r="NDT4" s="9"/>
      <c r="NDU4" s="9"/>
      <c r="NDV4" s="9"/>
      <c r="NDW4" s="9"/>
      <c r="NDX4" s="9"/>
      <c r="NDY4" s="9"/>
      <c r="NDZ4" s="9"/>
      <c r="NEA4" s="9"/>
      <c r="NEB4" s="9"/>
      <c r="NEC4" s="9"/>
      <c r="NED4" s="9"/>
      <c r="NEE4" s="9"/>
      <c r="NEF4" s="9"/>
      <c r="NEG4" s="9"/>
      <c r="NEH4" s="9"/>
      <c r="NEI4" s="9"/>
      <c r="NEJ4" s="9"/>
      <c r="NEK4" s="9"/>
      <c r="NEL4" s="9"/>
      <c r="NEM4" s="9"/>
      <c r="NEN4" s="9"/>
      <c r="NEO4" s="9"/>
      <c r="NEP4" s="9"/>
      <c r="NEQ4" s="9"/>
      <c r="NER4" s="9"/>
      <c r="NES4" s="9"/>
      <c r="NET4" s="9"/>
      <c r="NEU4" s="9"/>
      <c r="NEV4" s="9"/>
      <c r="NEW4" s="9"/>
      <c r="NEX4" s="9"/>
      <c r="NEY4" s="9"/>
      <c r="NEZ4" s="9"/>
      <c r="NFA4" s="9"/>
      <c r="NFB4" s="9"/>
      <c r="NFC4" s="9"/>
      <c r="NFD4" s="9"/>
      <c r="NFE4" s="9"/>
      <c r="NFF4" s="9"/>
      <c r="NFG4" s="9"/>
      <c r="NFH4" s="9"/>
      <c r="NFI4" s="9"/>
      <c r="NFJ4" s="9"/>
      <c r="NFK4" s="9"/>
      <c r="NFL4" s="9"/>
      <c r="NFM4" s="9"/>
      <c r="NFN4" s="9"/>
      <c r="NFO4" s="9"/>
      <c r="NFP4" s="9"/>
      <c r="NFQ4" s="9"/>
      <c r="NFR4" s="9"/>
      <c r="NFS4" s="9"/>
      <c r="NFT4" s="9"/>
      <c r="NFU4" s="9"/>
      <c r="NFV4" s="9"/>
      <c r="NFW4" s="9"/>
      <c r="NFX4" s="9"/>
      <c r="NFY4" s="9"/>
      <c r="NFZ4" s="9"/>
      <c r="NGA4" s="9"/>
      <c r="NGB4" s="9"/>
      <c r="NGC4" s="9"/>
      <c r="NGD4" s="9"/>
      <c r="NGE4" s="9"/>
      <c r="NGF4" s="9"/>
      <c r="NGG4" s="9"/>
      <c r="NGH4" s="9"/>
      <c r="NGI4" s="9"/>
      <c r="NGJ4" s="9"/>
      <c r="NGK4" s="9"/>
      <c r="NGL4" s="9"/>
      <c r="NGM4" s="9"/>
      <c r="NGN4" s="9"/>
      <c r="NGO4" s="9"/>
      <c r="NGP4" s="9"/>
      <c r="NGQ4" s="9"/>
      <c r="NGR4" s="9"/>
      <c r="NGS4" s="9"/>
      <c r="NGT4" s="9"/>
      <c r="NGU4" s="9"/>
      <c r="NGV4" s="9"/>
      <c r="NGW4" s="9"/>
      <c r="NGX4" s="9"/>
      <c r="NGY4" s="9"/>
      <c r="NGZ4" s="9"/>
      <c r="NHA4" s="9"/>
      <c r="NHB4" s="9"/>
      <c r="NHC4" s="9"/>
      <c r="NHD4" s="9"/>
      <c r="NHE4" s="9"/>
      <c r="NHF4" s="9"/>
      <c r="NHG4" s="9"/>
      <c r="NHH4" s="9"/>
      <c r="NHI4" s="9"/>
      <c r="NHJ4" s="9"/>
      <c r="NHK4" s="9"/>
      <c r="NHL4" s="9"/>
      <c r="NHM4" s="9"/>
      <c r="NHN4" s="9"/>
      <c r="NHO4" s="9"/>
      <c r="NHP4" s="9"/>
      <c r="NHQ4" s="9"/>
      <c r="NHR4" s="9"/>
      <c r="NHS4" s="9"/>
      <c r="NHT4" s="9"/>
      <c r="NHU4" s="9"/>
      <c r="NHV4" s="9"/>
      <c r="NHW4" s="9"/>
      <c r="NHX4" s="9"/>
      <c r="NHY4" s="9"/>
      <c r="NHZ4" s="9"/>
      <c r="NIA4" s="9"/>
      <c r="NIB4" s="9"/>
      <c r="NIC4" s="9"/>
      <c r="NID4" s="9"/>
      <c r="NIE4" s="9"/>
      <c r="NIF4" s="9"/>
      <c r="NIG4" s="9"/>
      <c r="NIH4" s="9"/>
      <c r="NII4" s="9"/>
      <c r="NIJ4" s="9"/>
      <c r="NIK4" s="9"/>
      <c r="NIL4" s="9"/>
      <c r="NIM4" s="9"/>
      <c r="NIN4" s="9"/>
      <c r="NIO4" s="9"/>
      <c r="NIP4" s="9"/>
      <c r="NIQ4" s="9"/>
      <c r="NIR4" s="9"/>
      <c r="NIS4" s="9"/>
      <c r="NIT4" s="9"/>
      <c r="NIU4" s="9"/>
      <c r="NIV4" s="9"/>
      <c r="NIW4" s="9"/>
      <c r="NIX4" s="9"/>
      <c r="NIY4" s="9"/>
      <c r="NIZ4" s="9"/>
      <c r="NJA4" s="9"/>
      <c r="NJB4" s="9"/>
      <c r="NJC4" s="9"/>
      <c r="NJD4" s="9"/>
      <c r="NJE4" s="9"/>
      <c r="NJF4" s="9"/>
      <c r="NJG4" s="9"/>
      <c r="NJH4" s="9"/>
      <c r="NJI4" s="9"/>
      <c r="NJJ4" s="9"/>
      <c r="NJK4" s="9"/>
      <c r="NJL4" s="9"/>
      <c r="NJM4" s="9"/>
      <c r="NJN4" s="9"/>
      <c r="NJO4" s="9"/>
      <c r="NJP4" s="9"/>
      <c r="NJQ4" s="9"/>
      <c r="NJR4" s="9"/>
      <c r="NJS4" s="9"/>
      <c r="NJT4" s="9"/>
      <c r="NJU4" s="9"/>
      <c r="NJV4" s="9"/>
      <c r="NJW4" s="9"/>
      <c r="NJX4" s="9"/>
      <c r="NJY4" s="9"/>
      <c r="NJZ4" s="9"/>
      <c r="NKA4" s="9"/>
      <c r="NKB4" s="9"/>
      <c r="NKC4" s="9"/>
      <c r="NKD4" s="9"/>
      <c r="NKE4" s="9"/>
      <c r="NKF4" s="9"/>
      <c r="NKG4" s="9"/>
      <c r="NKH4" s="9"/>
      <c r="NKI4" s="9"/>
      <c r="NKJ4" s="9"/>
      <c r="NKK4" s="9"/>
      <c r="NKL4" s="9"/>
      <c r="NKM4" s="9"/>
      <c r="NKN4" s="9"/>
      <c r="NKO4" s="9"/>
      <c r="NKP4" s="9"/>
      <c r="NKQ4" s="9"/>
      <c r="NKR4" s="9"/>
      <c r="NKS4" s="9"/>
      <c r="NKT4" s="9"/>
      <c r="NKU4" s="9"/>
      <c r="NKV4" s="9"/>
      <c r="NKW4" s="9"/>
      <c r="NKX4" s="9"/>
      <c r="NKY4" s="9"/>
      <c r="NKZ4" s="9"/>
      <c r="NLA4" s="9"/>
      <c r="NLB4" s="9"/>
      <c r="NLC4" s="9"/>
      <c r="NLD4" s="9"/>
      <c r="NLE4" s="9"/>
      <c r="NLF4" s="9"/>
      <c r="NLG4" s="9"/>
      <c r="NLH4" s="9"/>
      <c r="NLI4" s="9"/>
      <c r="NLJ4" s="9"/>
      <c r="NLK4" s="9"/>
      <c r="NLL4" s="9"/>
      <c r="NLM4" s="9"/>
      <c r="NLN4" s="9"/>
      <c r="NLO4" s="9"/>
      <c r="NLP4" s="9"/>
      <c r="NLQ4" s="9"/>
      <c r="NLR4" s="9"/>
      <c r="NLS4" s="9"/>
      <c r="NLT4" s="9"/>
      <c r="NLU4" s="9"/>
      <c r="NLV4" s="9"/>
      <c r="NLW4" s="9"/>
      <c r="NLX4" s="9"/>
      <c r="NLY4" s="9"/>
      <c r="NLZ4" s="9"/>
      <c r="NMA4" s="9"/>
      <c r="NMB4" s="9"/>
      <c r="NMC4" s="9"/>
      <c r="NMD4" s="9"/>
      <c r="NME4" s="9"/>
      <c r="NMF4" s="9"/>
      <c r="NMG4" s="9"/>
      <c r="NMH4" s="9"/>
      <c r="NMI4" s="9"/>
      <c r="NMJ4" s="9"/>
      <c r="NMK4" s="9"/>
      <c r="NML4" s="9"/>
      <c r="NMM4" s="9"/>
      <c r="NMN4" s="9"/>
      <c r="NMO4" s="9"/>
      <c r="NMP4" s="9"/>
      <c r="NMQ4" s="9"/>
      <c r="NMR4" s="9"/>
      <c r="NMS4" s="9"/>
      <c r="NMT4" s="9"/>
      <c r="NMU4" s="9"/>
      <c r="NMV4" s="9"/>
      <c r="NMW4" s="9"/>
      <c r="NMX4" s="9"/>
      <c r="NMY4" s="9"/>
      <c r="NMZ4" s="9"/>
      <c r="NNA4" s="9"/>
      <c r="NNB4" s="9"/>
      <c r="NNC4" s="9"/>
      <c r="NND4" s="9"/>
      <c r="NNE4" s="9"/>
      <c r="NNF4" s="9"/>
      <c r="NNG4" s="9"/>
      <c r="NNH4" s="9"/>
      <c r="NNI4" s="9"/>
      <c r="NNJ4" s="9"/>
      <c r="NNK4" s="9"/>
      <c r="NNL4" s="9"/>
      <c r="NNM4" s="9"/>
      <c r="NNN4" s="9"/>
      <c r="NNO4" s="9"/>
      <c r="NNP4" s="9"/>
      <c r="NNQ4" s="9"/>
      <c r="NNR4" s="9"/>
      <c r="NNS4" s="9"/>
      <c r="NNT4" s="9"/>
      <c r="NNU4" s="9"/>
      <c r="NNV4" s="9"/>
      <c r="NNW4" s="9"/>
      <c r="NNX4" s="9"/>
      <c r="NNY4" s="9"/>
      <c r="NNZ4" s="9"/>
      <c r="NOA4" s="9"/>
      <c r="NOB4" s="9"/>
      <c r="NOC4" s="9"/>
      <c r="NOD4" s="9"/>
      <c r="NOE4" s="9"/>
      <c r="NOF4" s="9"/>
      <c r="NOG4" s="9"/>
      <c r="NOH4" s="9"/>
      <c r="NOI4" s="9"/>
      <c r="NOJ4" s="9"/>
      <c r="NOK4" s="9"/>
      <c r="NOL4" s="9"/>
      <c r="NOM4" s="9"/>
      <c r="NON4" s="9"/>
      <c r="NOO4" s="9"/>
      <c r="NOP4" s="9"/>
      <c r="NOQ4" s="9"/>
      <c r="NOR4" s="9"/>
      <c r="NOS4" s="9"/>
      <c r="NOT4" s="9"/>
      <c r="NOU4" s="9"/>
      <c r="NOV4" s="9"/>
      <c r="NOW4" s="9"/>
      <c r="NOX4" s="9"/>
      <c r="NOY4" s="9"/>
      <c r="NOZ4" s="9"/>
      <c r="NPA4" s="9"/>
      <c r="NPB4" s="9"/>
      <c r="NPC4" s="9"/>
      <c r="NPD4" s="9"/>
      <c r="NPE4" s="9"/>
      <c r="NPF4" s="9"/>
      <c r="NPG4" s="9"/>
      <c r="NPH4" s="9"/>
      <c r="NPI4" s="9"/>
      <c r="NPJ4" s="9"/>
      <c r="NPK4" s="9"/>
      <c r="NPL4" s="9"/>
      <c r="NPM4" s="9"/>
      <c r="NPN4" s="9"/>
      <c r="NPO4" s="9"/>
      <c r="NPP4" s="9"/>
      <c r="NPQ4" s="9"/>
      <c r="NPR4" s="9"/>
      <c r="NPS4" s="9"/>
      <c r="NPT4" s="9"/>
      <c r="NPU4" s="9"/>
      <c r="NPV4" s="9"/>
      <c r="NPW4" s="9"/>
      <c r="NPX4" s="9"/>
      <c r="NPY4" s="9"/>
      <c r="NPZ4" s="9"/>
      <c r="NQA4" s="9"/>
      <c r="NQB4" s="9"/>
      <c r="NQC4" s="9"/>
      <c r="NQD4" s="9"/>
      <c r="NQE4" s="9"/>
      <c r="NQF4" s="9"/>
      <c r="NQG4" s="9"/>
      <c r="NQH4" s="9"/>
      <c r="NQI4" s="9"/>
      <c r="NQJ4" s="9"/>
      <c r="NQK4" s="9"/>
      <c r="NQL4" s="9"/>
      <c r="NQM4" s="9"/>
      <c r="NQN4" s="9"/>
      <c r="NQO4" s="9"/>
      <c r="NQP4" s="9"/>
      <c r="NQQ4" s="9"/>
      <c r="NQR4" s="9"/>
      <c r="NQS4" s="9"/>
      <c r="NQT4" s="9"/>
      <c r="NQU4" s="9"/>
      <c r="NQV4" s="9"/>
      <c r="NQW4" s="9"/>
      <c r="NQX4" s="9"/>
      <c r="NQY4" s="9"/>
      <c r="NQZ4" s="9"/>
      <c r="NRA4" s="9"/>
      <c r="NRB4" s="9"/>
      <c r="NRC4" s="9"/>
      <c r="NRD4" s="9"/>
      <c r="NRE4" s="9"/>
      <c r="NRF4" s="9"/>
      <c r="NRG4" s="9"/>
      <c r="NRH4" s="9"/>
      <c r="NRI4" s="9"/>
      <c r="NRJ4" s="9"/>
      <c r="NRK4" s="9"/>
      <c r="NRL4" s="9"/>
      <c r="NRM4" s="9"/>
      <c r="NRN4" s="9"/>
      <c r="NRO4" s="9"/>
      <c r="NRP4" s="9"/>
      <c r="NRQ4" s="9"/>
      <c r="NRR4" s="9"/>
      <c r="NRS4" s="9"/>
      <c r="NRT4" s="9"/>
      <c r="NRU4" s="9"/>
      <c r="NRV4" s="9"/>
      <c r="NRW4" s="9"/>
      <c r="NRX4" s="9"/>
      <c r="NRY4" s="9"/>
      <c r="NRZ4" s="9"/>
      <c r="NSA4" s="9"/>
      <c r="NSB4" s="9"/>
      <c r="NSC4" s="9"/>
      <c r="NSD4" s="9"/>
      <c r="NSE4" s="9"/>
      <c r="NSF4" s="9"/>
      <c r="NSG4" s="9"/>
      <c r="NSH4" s="9"/>
      <c r="NSI4" s="9"/>
      <c r="NSJ4" s="9"/>
      <c r="NSK4" s="9"/>
      <c r="NSL4" s="9"/>
      <c r="NSM4" s="9"/>
      <c r="NSN4" s="9"/>
      <c r="NSO4" s="9"/>
      <c r="NSP4" s="9"/>
      <c r="NSQ4" s="9"/>
      <c r="NSR4" s="9"/>
      <c r="NSS4" s="9"/>
      <c r="NST4" s="9"/>
      <c r="NSU4" s="9"/>
      <c r="NSV4" s="9"/>
      <c r="NSW4" s="9"/>
      <c r="NSX4" s="9"/>
      <c r="NSY4" s="9"/>
      <c r="NSZ4" s="9"/>
      <c r="NTA4" s="9"/>
      <c r="NTB4" s="9"/>
      <c r="NTC4" s="9"/>
      <c r="NTD4" s="9"/>
      <c r="NTE4" s="9"/>
      <c r="NTF4" s="9"/>
      <c r="NTG4" s="9"/>
      <c r="NTH4" s="9"/>
      <c r="NTI4" s="9"/>
      <c r="NTJ4" s="9"/>
      <c r="NTK4" s="9"/>
      <c r="NTL4" s="9"/>
      <c r="NTM4" s="9"/>
      <c r="NTN4" s="9"/>
      <c r="NTO4" s="9"/>
      <c r="NTP4" s="9"/>
      <c r="NTQ4" s="9"/>
      <c r="NTR4" s="9"/>
      <c r="NTS4" s="9"/>
      <c r="NTT4" s="9"/>
      <c r="NTU4" s="9"/>
      <c r="NTV4" s="9"/>
      <c r="NTW4" s="9"/>
      <c r="NTX4" s="9"/>
      <c r="NTY4" s="9"/>
      <c r="NTZ4" s="9"/>
      <c r="NUA4" s="9"/>
      <c r="NUB4" s="9"/>
      <c r="NUC4" s="9"/>
      <c r="NUD4" s="9"/>
      <c r="NUE4" s="9"/>
      <c r="NUF4" s="9"/>
      <c r="NUG4" s="9"/>
      <c r="NUH4" s="9"/>
      <c r="NUI4" s="9"/>
      <c r="NUJ4" s="9"/>
      <c r="NUK4" s="9"/>
      <c r="NUL4" s="9"/>
      <c r="NUM4" s="9"/>
      <c r="NUN4" s="9"/>
      <c r="NUO4" s="9"/>
      <c r="NUP4" s="9"/>
      <c r="NUQ4" s="9"/>
      <c r="NUR4" s="9"/>
      <c r="NUS4" s="9"/>
      <c r="NUT4" s="9"/>
      <c r="NUU4" s="9"/>
      <c r="NUV4" s="9"/>
      <c r="NUW4" s="9"/>
      <c r="NUX4" s="9"/>
      <c r="NUY4" s="9"/>
      <c r="NUZ4" s="9"/>
      <c r="NVA4" s="9"/>
      <c r="NVB4" s="9"/>
      <c r="NVC4" s="9"/>
      <c r="NVD4" s="9"/>
      <c r="NVE4" s="9"/>
      <c r="NVF4" s="9"/>
      <c r="NVG4" s="9"/>
      <c r="NVH4" s="9"/>
      <c r="NVI4" s="9"/>
      <c r="NVJ4" s="9"/>
      <c r="NVK4" s="9"/>
      <c r="NVL4" s="9"/>
      <c r="NVM4" s="9"/>
      <c r="NVN4" s="9"/>
      <c r="NVO4" s="9"/>
      <c r="NVP4" s="9"/>
      <c r="NVQ4" s="9"/>
      <c r="NVR4" s="9"/>
      <c r="NVS4" s="9"/>
      <c r="NVT4" s="9"/>
      <c r="NVU4" s="9"/>
      <c r="NVV4" s="9"/>
      <c r="NVW4" s="9"/>
      <c r="NVX4" s="9"/>
      <c r="NVY4" s="9"/>
      <c r="NVZ4" s="9"/>
      <c r="NWA4" s="9"/>
      <c r="NWB4" s="9"/>
      <c r="NWC4" s="9"/>
      <c r="NWD4" s="9"/>
      <c r="NWE4" s="9"/>
      <c r="NWF4" s="9"/>
      <c r="NWG4" s="9"/>
      <c r="NWH4" s="9"/>
      <c r="NWI4" s="9"/>
      <c r="NWJ4" s="9"/>
      <c r="NWK4" s="9"/>
      <c r="NWL4" s="9"/>
      <c r="NWM4" s="9"/>
      <c r="NWN4" s="9"/>
      <c r="NWO4" s="9"/>
      <c r="NWP4" s="9"/>
      <c r="NWQ4" s="9"/>
      <c r="NWR4" s="9"/>
      <c r="NWS4" s="9"/>
      <c r="NWT4" s="9"/>
      <c r="NWU4" s="9"/>
      <c r="NWV4" s="9"/>
      <c r="NWW4" s="9"/>
      <c r="NWX4" s="9"/>
      <c r="NWY4" s="9"/>
      <c r="NWZ4" s="9"/>
      <c r="NXA4" s="9"/>
      <c r="NXB4" s="9"/>
      <c r="NXC4" s="9"/>
      <c r="NXD4" s="9"/>
      <c r="NXE4" s="9"/>
      <c r="NXF4" s="9"/>
      <c r="NXG4" s="9"/>
      <c r="NXH4" s="9"/>
      <c r="NXI4" s="9"/>
      <c r="NXJ4" s="9"/>
      <c r="NXK4" s="9"/>
      <c r="NXL4" s="9"/>
      <c r="NXM4" s="9"/>
      <c r="NXN4" s="9"/>
      <c r="NXO4" s="9"/>
      <c r="NXP4" s="9"/>
      <c r="NXQ4" s="9"/>
      <c r="NXR4" s="9"/>
      <c r="NXS4" s="9"/>
      <c r="NXT4" s="9"/>
      <c r="NXU4" s="9"/>
      <c r="NXV4" s="9"/>
      <c r="NXW4" s="9"/>
      <c r="NXX4" s="9"/>
      <c r="NXY4" s="9"/>
      <c r="NXZ4" s="9"/>
      <c r="NYA4" s="9"/>
      <c r="NYB4" s="9"/>
      <c r="NYC4" s="9"/>
      <c r="NYD4" s="9"/>
      <c r="NYE4" s="9"/>
      <c r="NYF4" s="9"/>
      <c r="NYG4" s="9"/>
      <c r="NYH4" s="9"/>
      <c r="NYI4" s="9"/>
      <c r="NYJ4" s="9"/>
      <c r="NYK4" s="9"/>
      <c r="NYL4" s="9"/>
      <c r="NYM4" s="9"/>
      <c r="NYN4" s="9"/>
      <c r="NYO4" s="9"/>
      <c r="NYP4" s="9"/>
      <c r="NYQ4" s="9"/>
      <c r="NYR4" s="9"/>
      <c r="NYS4" s="9"/>
      <c r="NYT4" s="9"/>
      <c r="NYU4" s="9"/>
      <c r="NYV4" s="9"/>
      <c r="NYW4" s="9"/>
      <c r="NYX4" s="9"/>
      <c r="NYY4" s="9"/>
      <c r="NYZ4" s="9"/>
      <c r="NZA4" s="9"/>
      <c r="NZB4" s="9"/>
      <c r="NZC4" s="9"/>
      <c r="NZD4" s="9"/>
      <c r="NZE4" s="9"/>
      <c r="NZF4" s="9"/>
      <c r="NZG4" s="9"/>
      <c r="NZH4" s="9"/>
      <c r="NZI4" s="9"/>
      <c r="NZJ4" s="9"/>
      <c r="NZK4" s="9"/>
      <c r="NZL4" s="9"/>
      <c r="NZM4" s="9"/>
      <c r="NZN4" s="9"/>
      <c r="NZO4" s="9"/>
      <c r="NZP4" s="9"/>
      <c r="NZQ4" s="9"/>
      <c r="NZR4" s="9"/>
      <c r="NZS4" s="9"/>
      <c r="NZT4" s="9"/>
      <c r="NZU4" s="9"/>
      <c r="NZV4" s="9"/>
      <c r="NZW4" s="9"/>
      <c r="NZX4" s="9"/>
      <c r="NZY4" s="9"/>
      <c r="NZZ4" s="9"/>
      <c r="OAA4" s="9"/>
      <c r="OAB4" s="9"/>
      <c r="OAC4" s="9"/>
      <c r="OAD4" s="9"/>
      <c r="OAE4" s="9"/>
      <c r="OAF4" s="9"/>
      <c r="OAG4" s="9"/>
      <c r="OAH4" s="9"/>
      <c r="OAI4" s="9"/>
      <c r="OAJ4" s="9"/>
      <c r="OAK4" s="9"/>
      <c r="OAL4" s="9"/>
      <c r="OAM4" s="9"/>
      <c r="OAN4" s="9"/>
      <c r="OAO4" s="9"/>
      <c r="OAP4" s="9"/>
      <c r="OAQ4" s="9"/>
      <c r="OAR4" s="9"/>
      <c r="OAS4" s="9"/>
      <c r="OAT4" s="9"/>
      <c r="OAU4" s="9"/>
      <c r="OAV4" s="9"/>
      <c r="OAW4" s="9"/>
      <c r="OAX4" s="9"/>
      <c r="OAY4" s="9"/>
      <c r="OAZ4" s="9"/>
      <c r="OBA4" s="9"/>
      <c r="OBB4" s="9"/>
      <c r="OBC4" s="9"/>
      <c r="OBD4" s="9"/>
      <c r="OBE4" s="9"/>
      <c r="OBF4" s="9"/>
      <c r="OBG4" s="9"/>
      <c r="OBH4" s="9"/>
      <c r="OBI4" s="9"/>
      <c r="OBJ4" s="9"/>
      <c r="OBK4" s="9"/>
      <c r="OBL4" s="9"/>
      <c r="OBM4" s="9"/>
      <c r="OBN4" s="9"/>
      <c r="OBO4" s="9"/>
      <c r="OBP4" s="9"/>
      <c r="OBQ4" s="9"/>
      <c r="OBR4" s="9"/>
      <c r="OBS4" s="9"/>
      <c r="OBT4" s="9"/>
      <c r="OBU4" s="9"/>
      <c r="OBV4" s="9"/>
      <c r="OBW4" s="9"/>
      <c r="OBX4" s="9"/>
      <c r="OBY4" s="9"/>
      <c r="OBZ4" s="9"/>
      <c r="OCA4" s="9"/>
      <c r="OCB4" s="9"/>
      <c r="OCC4" s="9"/>
      <c r="OCD4" s="9"/>
      <c r="OCE4" s="9"/>
      <c r="OCF4" s="9"/>
      <c r="OCG4" s="9"/>
      <c r="OCH4" s="9"/>
      <c r="OCI4" s="9"/>
      <c r="OCJ4" s="9"/>
      <c r="OCK4" s="9"/>
      <c r="OCL4" s="9"/>
      <c r="OCM4" s="9"/>
      <c r="OCN4" s="9"/>
      <c r="OCO4" s="9"/>
      <c r="OCP4" s="9"/>
      <c r="OCQ4" s="9"/>
      <c r="OCR4" s="9"/>
      <c r="OCS4" s="9"/>
      <c r="OCT4" s="9"/>
      <c r="OCU4" s="9"/>
      <c r="OCV4" s="9"/>
      <c r="OCW4" s="9"/>
      <c r="OCX4" s="9"/>
      <c r="OCY4" s="9"/>
      <c r="OCZ4" s="9"/>
      <c r="ODA4" s="9"/>
      <c r="ODB4" s="9"/>
      <c r="ODC4" s="9"/>
      <c r="ODD4" s="9"/>
      <c r="ODE4" s="9"/>
      <c r="ODF4" s="9"/>
      <c r="ODG4" s="9"/>
      <c r="ODH4" s="9"/>
      <c r="ODI4" s="9"/>
      <c r="ODJ4" s="9"/>
      <c r="ODK4" s="9"/>
      <c r="ODL4" s="9"/>
      <c r="ODM4" s="9"/>
      <c r="ODN4" s="9"/>
      <c r="ODO4" s="9"/>
      <c r="ODP4" s="9"/>
      <c r="ODQ4" s="9"/>
      <c r="ODR4" s="9"/>
      <c r="ODS4" s="9"/>
      <c r="ODT4" s="9"/>
      <c r="ODU4" s="9"/>
      <c r="ODV4" s="9"/>
      <c r="ODW4" s="9"/>
      <c r="ODX4" s="9"/>
      <c r="ODY4" s="9"/>
      <c r="ODZ4" s="9"/>
      <c r="OEA4" s="9"/>
      <c r="OEB4" s="9"/>
      <c r="OEC4" s="9"/>
      <c r="OED4" s="9"/>
      <c r="OEE4" s="9"/>
      <c r="OEF4" s="9"/>
      <c r="OEG4" s="9"/>
      <c r="OEH4" s="9"/>
      <c r="OEI4" s="9"/>
      <c r="OEJ4" s="9"/>
      <c r="OEK4" s="9"/>
      <c r="OEL4" s="9"/>
      <c r="OEM4" s="9"/>
      <c r="OEN4" s="9"/>
      <c r="OEO4" s="9"/>
      <c r="OEP4" s="9"/>
      <c r="OEQ4" s="9"/>
      <c r="OER4" s="9"/>
      <c r="OES4" s="9"/>
      <c r="OET4" s="9"/>
      <c r="OEU4" s="9"/>
      <c r="OEV4" s="9"/>
      <c r="OEW4" s="9"/>
      <c r="OEX4" s="9"/>
      <c r="OEY4" s="9"/>
      <c r="OEZ4" s="9"/>
      <c r="OFA4" s="9"/>
      <c r="OFB4" s="9"/>
      <c r="OFC4" s="9"/>
      <c r="OFD4" s="9"/>
      <c r="OFE4" s="9"/>
      <c r="OFF4" s="9"/>
      <c r="OFG4" s="9"/>
      <c r="OFH4" s="9"/>
      <c r="OFI4" s="9"/>
      <c r="OFJ4" s="9"/>
      <c r="OFK4" s="9"/>
      <c r="OFL4" s="9"/>
      <c r="OFM4" s="9"/>
      <c r="OFN4" s="9"/>
      <c r="OFO4" s="9"/>
      <c r="OFP4" s="9"/>
      <c r="OFQ4" s="9"/>
      <c r="OFR4" s="9"/>
      <c r="OFS4" s="9"/>
      <c r="OFT4" s="9"/>
      <c r="OFU4" s="9"/>
      <c r="OFV4" s="9"/>
      <c r="OFW4" s="9"/>
      <c r="OFX4" s="9"/>
      <c r="OFY4" s="9"/>
      <c r="OFZ4" s="9"/>
      <c r="OGA4" s="9"/>
      <c r="OGB4" s="9"/>
      <c r="OGC4" s="9"/>
      <c r="OGD4" s="9"/>
      <c r="OGE4" s="9"/>
      <c r="OGF4" s="9"/>
      <c r="OGG4" s="9"/>
      <c r="OGH4" s="9"/>
      <c r="OGI4" s="9"/>
      <c r="OGJ4" s="9"/>
      <c r="OGK4" s="9"/>
      <c r="OGL4" s="9"/>
      <c r="OGM4" s="9"/>
      <c r="OGN4" s="9"/>
      <c r="OGO4" s="9"/>
      <c r="OGP4" s="9"/>
      <c r="OGQ4" s="9"/>
      <c r="OGR4" s="9"/>
      <c r="OGS4" s="9"/>
      <c r="OGT4" s="9"/>
      <c r="OGU4" s="9"/>
      <c r="OGV4" s="9"/>
      <c r="OGW4" s="9"/>
      <c r="OGX4" s="9"/>
      <c r="OGY4" s="9"/>
      <c r="OGZ4" s="9"/>
      <c r="OHA4" s="9"/>
      <c r="OHB4" s="9"/>
      <c r="OHC4" s="9"/>
      <c r="OHD4" s="9"/>
      <c r="OHE4" s="9"/>
      <c r="OHF4" s="9"/>
      <c r="OHG4" s="9"/>
      <c r="OHH4" s="9"/>
      <c r="OHI4" s="9"/>
      <c r="OHJ4" s="9"/>
      <c r="OHK4" s="9"/>
      <c r="OHL4" s="9"/>
      <c r="OHM4" s="9"/>
      <c r="OHN4" s="9"/>
      <c r="OHO4" s="9"/>
      <c r="OHP4" s="9"/>
      <c r="OHQ4" s="9"/>
      <c r="OHR4" s="9"/>
      <c r="OHS4" s="9"/>
      <c r="OHT4" s="9"/>
      <c r="OHU4" s="9"/>
      <c r="OHV4" s="9"/>
      <c r="OHW4" s="9"/>
      <c r="OHX4" s="9"/>
      <c r="OHY4" s="9"/>
      <c r="OHZ4" s="9"/>
      <c r="OIA4" s="9"/>
      <c r="OIB4" s="9"/>
      <c r="OIC4" s="9"/>
      <c r="OID4" s="9"/>
      <c r="OIE4" s="9"/>
      <c r="OIF4" s="9"/>
      <c r="OIG4" s="9"/>
      <c r="OIH4" s="9"/>
      <c r="OII4" s="9"/>
      <c r="OIJ4" s="9"/>
      <c r="OIK4" s="9"/>
      <c r="OIL4" s="9"/>
      <c r="OIM4" s="9"/>
      <c r="OIN4" s="9"/>
      <c r="OIO4" s="9"/>
      <c r="OIP4" s="9"/>
      <c r="OIQ4" s="9"/>
      <c r="OIR4" s="9"/>
      <c r="OIS4" s="9"/>
      <c r="OIT4" s="9"/>
      <c r="OIU4" s="9"/>
      <c r="OIV4" s="9"/>
      <c r="OIW4" s="9"/>
      <c r="OIX4" s="9"/>
      <c r="OIY4" s="9"/>
      <c r="OIZ4" s="9"/>
      <c r="OJA4" s="9"/>
      <c r="OJB4" s="9"/>
      <c r="OJC4" s="9"/>
      <c r="OJD4" s="9"/>
      <c r="OJE4" s="9"/>
      <c r="OJF4" s="9"/>
      <c r="OJG4" s="9"/>
      <c r="OJH4" s="9"/>
      <c r="OJI4" s="9"/>
      <c r="OJJ4" s="9"/>
      <c r="OJK4" s="9"/>
      <c r="OJL4" s="9"/>
      <c r="OJM4" s="9"/>
      <c r="OJN4" s="9"/>
      <c r="OJO4" s="9"/>
      <c r="OJP4" s="9"/>
      <c r="OJQ4" s="9"/>
      <c r="OJR4" s="9"/>
      <c r="OJS4" s="9"/>
      <c r="OJT4" s="9"/>
      <c r="OJU4" s="9"/>
      <c r="OJV4" s="9"/>
      <c r="OJW4" s="9"/>
      <c r="OJX4" s="9"/>
      <c r="OJY4" s="9"/>
      <c r="OJZ4" s="9"/>
      <c r="OKA4" s="9"/>
      <c r="OKB4" s="9"/>
      <c r="OKC4" s="9"/>
      <c r="OKD4" s="9"/>
      <c r="OKE4" s="9"/>
      <c r="OKF4" s="9"/>
      <c r="OKG4" s="9"/>
      <c r="OKH4" s="9"/>
      <c r="OKI4" s="9"/>
      <c r="OKJ4" s="9"/>
      <c r="OKK4" s="9"/>
      <c r="OKL4" s="9"/>
      <c r="OKM4" s="9"/>
      <c r="OKN4" s="9"/>
      <c r="OKO4" s="9"/>
      <c r="OKP4" s="9"/>
      <c r="OKQ4" s="9"/>
      <c r="OKR4" s="9"/>
      <c r="OKS4" s="9"/>
      <c r="OKT4" s="9"/>
      <c r="OKU4" s="9"/>
      <c r="OKV4" s="9"/>
      <c r="OKW4" s="9"/>
      <c r="OKX4" s="9"/>
      <c r="OKY4" s="9"/>
      <c r="OKZ4" s="9"/>
      <c r="OLA4" s="9"/>
      <c r="OLB4" s="9"/>
      <c r="OLC4" s="9"/>
      <c r="OLD4" s="9"/>
      <c r="OLE4" s="9"/>
      <c r="OLF4" s="9"/>
      <c r="OLG4" s="9"/>
      <c r="OLH4" s="9"/>
      <c r="OLI4" s="9"/>
      <c r="OLJ4" s="9"/>
      <c r="OLK4" s="9"/>
      <c r="OLL4" s="9"/>
      <c r="OLM4" s="9"/>
      <c r="OLN4" s="9"/>
      <c r="OLO4" s="9"/>
      <c r="OLP4" s="9"/>
      <c r="OLQ4" s="9"/>
      <c r="OLR4" s="9"/>
      <c r="OLS4" s="9"/>
      <c r="OLT4" s="9"/>
      <c r="OLU4" s="9"/>
      <c r="OLV4" s="9"/>
      <c r="OLW4" s="9"/>
      <c r="OLX4" s="9"/>
      <c r="OLY4" s="9"/>
      <c r="OLZ4" s="9"/>
      <c r="OMA4" s="9"/>
      <c r="OMB4" s="9"/>
      <c r="OMC4" s="9"/>
      <c r="OMD4" s="9"/>
      <c r="OME4" s="9"/>
      <c r="OMF4" s="9"/>
      <c r="OMG4" s="9"/>
      <c r="OMH4" s="9"/>
      <c r="OMI4" s="9"/>
      <c r="OMJ4" s="9"/>
      <c r="OMK4" s="9"/>
      <c r="OML4" s="9"/>
      <c r="OMM4" s="9"/>
      <c r="OMN4" s="9"/>
      <c r="OMO4" s="9"/>
      <c r="OMP4" s="9"/>
      <c r="OMQ4" s="9"/>
      <c r="OMR4" s="9"/>
      <c r="OMS4" s="9"/>
      <c r="OMT4" s="9"/>
      <c r="OMU4" s="9"/>
      <c r="OMV4" s="9"/>
      <c r="OMW4" s="9"/>
      <c r="OMX4" s="9"/>
      <c r="OMY4" s="9"/>
      <c r="OMZ4" s="9"/>
      <c r="ONA4" s="9"/>
      <c r="ONB4" s="9"/>
      <c r="ONC4" s="9"/>
      <c r="OND4" s="9"/>
      <c r="ONE4" s="9"/>
      <c r="ONF4" s="9"/>
      <c r="ONG4" s="9"/>
      <c r="ONH4" s="9"/>
      <c r="ONI4" s="9"/>
      <c r="ONJ4" s="9"/>
      <c r="ONK4" s="9"/>
      <c r="ONL4" s="9"/>
      <c r="ONM4" s="9"/>
      <c r="ONN4" s="9"/>
      <c r="ONO4" s="9"/>
      <c r="ONP4" s="9"/>
      <c r="ONQ4" s="9"/>
      <c r="ONR4" s="9"/>
      <c r="ONS4" s="9"/>
      <c r="ONT4" s="9"/>
      <c r="ONU4" s="9"/>
      <c r="ONV4" s="9"/>
      <c r="ONW4" s="9"/>
      <c r="ONX4" s="9"/>
      <c r="ONY4" s="9"/>
      <c r="ONZ4" s="9"/>
      <c r="OOA4" s="9"/>
      <c r="OOB4" s="9"/>
      <c r="OOC4" s="9"/>
      <c r="OOD4" s="9"/>
      <c r="OOE4" s="9"/>
      <c r="OOF4" s="9"/>
      <c r="OOG4" s="9"/>
      <c r="OOH4" s="9"/>
      <c r="OOI4" s="9"/>
      <c r="OOJ4" s="9"/>
      <c r="OOK4" s="9"/>
      <c r="OOL4" s="9"/>
      <c r="OOM4" s="9"/>
      <c r="OON4" s="9"/>
      <c r="OOO4" s="9"/>
      <c r="OOP4" s="9"/>
      <c r="OOQ4" s="9"/>
      <c r="OOR4" s="9"/>
      <c r="OOS4" s="9"/>
      <c r="OOT4" s="9"/>
      <c r="OOU4" s="9"/>
      <c r="OOV4" s="9"/>
      <c r="OOW4" s="9"/>
      <c r="OOX4" s="9"/>
      <c r="OOY4" s="9"/>
      <c r="OOZ4" s="9"/>
      <c r="OPA4" s="9"/>
      <c r="OPB4" s="9"/>
      <c r="OPC4" s="9"/>
      <c r="OPD4" s="9"/>
      <c r="OPE4" s="9"/>
      <c r="OPF4" s="9"/>
      <c r="OPG4" s="9"/>
      <c r="OPH4" s="9"/>
      <c r="OPI4" s="9"/>
      <c r="OPJ4" s="9"/>
      <c r="OPK4" s="9"/>
      <c r="OPL4" s="9"/>
      <c r="OPM4" s="9"/>
      <c r="OPN4" s="9"/>
      <c r="OPO4" s="9"/>
      <c r="OPP4" s="9"/>
      <c r="OPQ4" s="9"/>
      <c r="OPR4" s="9"/>
      <c r="OPS4" s="9"/>
      <c r="OPT4" s="9"/>
      <c r="OPU4" s="9"/>
      <c r="OPV4" s="9"/>
      <c r="OPW4" s="9"/>
      <c r="OPX4" s="9"/>
      <c r="OPY4" s="9"/>
      <c r="OPZ4" s="9"/>
      <c r="OQA4" s="9"/>
      <c r="OQB4" s="9"/>
      <c r="OQC4" s="9"/>
      <c r="OQD4" s="9"/>
      <c r="OQE4" s="9"/>
      <c r="OQF4" s="9"/>
      <c r="OQG4" s="9"/>
      <c r="OQH4" s="9"/>
      <c r="OQI4" s="9"/>
      <c r="OQJ4" s="9"/>
      <c r="OQK4" s="9"/>
      <c r="OQL4" s="9"/>
      <c r="OQM4" s="9"/>
      <c r="OQN4" s="9"/>
      <c r="OQO4" s="9"/>
      <c r="OQP4" s="9"/>
      <c r="OQQ4" s="9"/>
      <c r="OQR4" s="9"/>
      <c r="OQS4" s="9"/>
      <c r="OQT4" s="9"/>
      <c r="OQU4" s="9"/>
      <c r="OQV4" s="9"/>
      <c r="OQW4" s="9"/>
      <c r="OQX4" s="9"/>
      <c r="OQY4" s="9"/>
      <c r="OQZ4" s="9"/>
      <c r="ORA4" s="9"/>
      <c r="ORB4" s="9"/>
      <c r="ORC4" s="9"/>
      <c r="ORD4" s="9"/>
      <c r="ORE4" s="9"/>
      <c r="ORF4" s="9"/>
      <c r="ORG4" s="9"/>
      <c r="ORH4" s="9"/>
      <c r="ORI4" s="9"/>
      <c r="ORJ4" s="9"/>
      <c r="ORK4" s="9"/>
      <c r="ORL4" s="9"/>
      <c r="ORM4" s="9"/>
      <c r="ORN4" s="9"/>
      <c r="ORO4" s="9"/>
      <c r="ORP4" s="9"/>
      <c r="ORQ4" s="9"/>
      <c r="ORR4" s="9"/>
      <c r="ORS4" s="9"/>
      <c r="ORT4" s="9"/>
      <c r="ORU4" s="9"/>
      <c r="ORV4" s="9"/>
      <c r="ORW4" s="9"/>
      <c r="ORX4" s="9"/>
      <c r="ORY4" s="9"/>
      <c r="ORZ4" s="9"/>
      <c r="OSA4" s="9"/>
      <c r="OSB4" s="9"/>
      <c r="OSC4" s="9"/>
      <c r="OSD4" s="9"/>
      <c r="OSE4" s="9"/>
      <c r="OSF4" s="9"/>
      <c r="OSG4" s="9"/>
      <c r="OSH4" s="9"/>
      <c r="OSI4" s="9"/>
      <c r="OSJ4" s="9"/>
      <c r="OSK4" s="9"/>
      <c r="OSL4" s="9"/>
      <c r="OSM4" s="9"/>
      <c r="OSN4" s="9"/>
      <c r="OSO4" s="9"/>
      <c r="OSP4" s="9"/>
      <c r="OSQ4" s="9"/>
      <c r="OSR4" s="9"/>
      <c r="OSS4" s="9"/>
      <c r="OST4" s="9"/>
      <c r="OSU4" s="9"/>
      <c r="OSV4" s="9"/>
      <c r="OSW4" s="9"/>
      <c r="OSX4" s="9"/>
      <c r="OSY4" s="9"/>
      <c r="OSZ4" s="9"/>
      <c r="OTA4" s="9"/>
      <c r="OTB4" s="9"/>
      <c r="OTC4" s="9"/>
      <c r="OTD4" s="9"/>
      <c r="OTE4" s="9"/>
      <c r="OTF4" s="9"/>
      <c r="OTG4" s="9"/>
      <c r="OTH4" s="9"/>
      <c r="OTI4" s="9"/>
      <c r="OTJ4" s="9"/>
      <c r="OTK4" s="9"/>
      <c r="OTL4" s="9"/>
      <c r="OTM4" s="9"/>
      <c r="OTN4" s="9"/>
      <c r="OTO4" s="9"/>
      <c r="OTP4" s="9"/>
      <c r="OTQ4" s="9"/>
      <c r="OTR4" s="9"/>
      <c r="OTS4" s="9"/>
      <c r="OTT4" s="9"/>
      <c r="OTU4" s="9"/>
      <c r="OTV4" s="9"/>
      <c r="OTW4" s="9"/>
      <c r="OTX4" s="9"/>
      <c r="OTY4" s="9"/>
      <c r="OTZ4" s="9"/>
      <c r="OUA4" s="9"/>
      <c r="OUB4" s="9"/>
      <c r="OUC4" s="9"/>
      <c r="OUD4" s="9"/>
      <c r="OUE4" s="9"/>
      <c r="OUF4" s="9"/>
      <c r="OUG4" s="9"/>
      <c r="OUH4" s="9"/>
      <c r="OUI4" s="9"/>
      <c r="OUJ4" s="9"/>
      <c r="OUK4" s="9"/>
      <c r="OUL4" s="9"/>
      <c r="OUM4" s="9"/>
      <c r="OUN4" s="9"/>
      <c r="OUO4" s="9"/>
      <c r="OUP4" s="9"/>
      <c r="OUQ4" s="9"/>
      <c r="OUR4" s="9"/>
      <c r="OUS4" s="9"/>
      <c r="OUT4" s="9"/>
      <c r="OUU4" s="9"/>
      <c r="OUV4" s="9"/>
      <c r="OUW4" s="9"/>
      <c r="OUX4" s="9"/>
      <c r="OUY4" s="9"/>
      <c r="OUZ4" s="9"/>
      <c r="OVA4" s="9"/>
      <c r="OVB4" s="9"/>
      <c r="OVC4" s="9"/>
      <c r="OVD4" s="9"/>
      <c r="OVE4" s="9"/>
      <c r="OVF4" s="9"/>
      <c r="OVG4" s="9"/>
      <c r="OVH4" s="9"/>
      <c r="OVI4" s="9"/>
      <c r="OVJ4" s="9"/>
      <c r="OVK4" s="9"/>
      <c r="OVL4" s="9"/>
      <c r="OVM4" s="9"/>
      <c r="OVN4" s="9"/>
      <c r="OVO4" s="9"/>
      <c r="OVP4" s="9"/>
      <c r="OVQ4" s="9"/>
      <c r="OVR4" s="9"/>
      <c r="OVS4" s="9"/>
      <c r="OVT4" s="9"/>
      <c r="OVU4" s="9"/>
      <c r="OVV4" s="9"/>
      <c r="OVW4" s="9"/>
      <c r="OVX4" s="9"/>
      <c r="OVY4" s="9"/>
      <c r="OVZ4" s="9"/>
      <c r="OWA4" s="9"/>
      <c r="OWB4" s="9"/>
      <c r="OWC4" s="9"/>
      <c r="OWD4" s="9"/>
      <c r="OWE4" s="9"/>
      <c r="OWF4" s="9"/>
      <c r="OWG4" s="9"/>
      <c r="OWH4" s="9"/>
      <c r="OWI4" s="9"/>
      <c r="OWJ4" s="9"/>
      <c r="OWK4" s="9"/>
      <c r="OWL4" s="9"/>
      <c r="OWM4" s="9"/>
      <c r="OWN4" s="9"/>
      <c r="OWO4" s="9"/>
      <c r="OWP4" s="9"/>
      <c r="OWQ4" s="9"/>
      <c r="OWR4" s="9"/>
      <c r="OWS4" s="9"/>
      <c r="OWT4" s="9"/>
      <c r="OWU4" s="9"/>
      <c r="OWV4" s="9"/>
      <c r="OWW4" s="9"/>
      <c r="OWX4" s="9"/>
      <c r="OWY4" s="9"/>
      <c r="OWZ4" s="9"/>
      <c r="OXA4" s="9"/>
      <c r="OXB4" s="9"/>
      <c r="OXC4" s="9"/>
      <c r="OXD4" s="9"/>
      <c r="OXE4" s="9"/>
      <c r="OXF4" s="9"/>
      <c r="OXG4" s="9"/>
      <c r="OXH4" s="9"/>
      <c r="OXI4" s="9"/>
      <c r="OXJ4" s="9"/>
      <c r="OXK4" s="9"/>
      <c r="OXL4" s="9"/>
      <c r="OXM4" s="9"/>
      <c r="OXN4" s="9"/>
      <c r="OXO4" s="9"/>
      <c r="OXP4" s="9"/>
      <c r="OXQ4" s="9"/>
      <c r="OXR4" s="9"/>
      <c r="OXS4" s="9"/>
      <c r="OXT4" s="9"/>
      <c r="OXU4" s="9"/>
      <c r="OXV4" s="9"/>
      <c r="OXW4" s="9"/>
      <c r="OXX4" s="9"/>
      <c r="OXY4" s="9"/>
      <c r="OXZ4" s="9"/>
      <c r="OYA4" s="9"/>
      <c r="OYB4" s="9"/>
      <c r="OYC4" s="9"/>
      <c r="OYD4" s="9"/>
      <c r="OYE4" s="9"/>
      <c r="OYF4" s="9"/>
      <c r="OYG4" s="9"/>
      <c r="OYH4" s="9"/>
      <c r="OYI4" s="9"/>
      <c r="OYJ4" s="9"/>
      <c r="OYK4" s="9"/>
      <c r="OYL4" s="9"/>
      <c r="OYM4" s="9"/>
      <c r="OYN4" s="9"/>
      <c r="OYO4" s="9"/>
      <c r="OYP4" s="9"/>
      <c r="OYQ4" s="9"/>
      <c r="OYR4" s="9"/>
      <c r="OYS4" s="9"/>
      <c r="OYT4" s="9"/>
      <c r="OYU4" s="9"/>
      <c r="OYV4" s="9"/>
      <c r="OYW4" s="9"/>
      <c r="OYX4" s="9"/>
      <c r="OYY4" s="9"/>
      <c r="OYZ4" s="9"/>
      <c r="OZA4" s="9"/>
      <c r="OZB4" s="9"/>
      <c r="OZC4" s="9"/>
      <c r="OZD4" s="9"/>
      <c r="OZE4" s="9"/>
      <c r="OZF4" s="9"/>
      <c r="OZG4" s="9"/>
      <c r="OZH4" s="9"/>
      <c r="OZI4" s="9"/>
      <c r="OZJ4" s="9"/>
      <c r="OZK4" s="9"/>
      <c r="OZL4" s="9"/>
      <c r="OZM4" s="9"/>
      <c r="OZN4" s="9"/>
      <c r="OZO4" s="9"/>
      <c r="OZP4" s="9"/>
      <c r="OZQ4" s="9"/>
      <c r="OZR4" s="9"/>
      <c r="OZS4" s="9"/>
      <c r="OZT4" s="9"/>
      <c r="OZU4" s="9"/>
      <c r="OZV4" s="9"/>
      <c r="OZW4" s="9"/>
      <c r="OZX4" s="9"/>
      <c r="OZY4" s="9"/>
      <c r="OZZ4" s="9"/>
      <c r="PAA4" s="9"/>
      <c r="PAB4" s="9"/>
      <c r="PAC4" s="9"/>
      <c r="PAD4" s="9"/>
      <c r="PAE4" s="9"/>
      <c r="PAF4" s="9"/>
      <c r="PAG4" s="9"/>
      <c r="PAH4" s="9"/>
      <c r="PAI4" s="9"/>
      <c r="PAJ4" s="9"/>
      <c r="PAK4" s="9"/>
      <c r="PAL4" s="9"/>
      <c r="PAM4" s="9"/>
      <c r="PAN4" s="9"/>
      <c r="PAO4" s="9"/>
      <c r="PAP4" s="9"/>
      <c r="PAQ4" s="9"/>
      <c r="PAR4" s="9"/>
      <c r="PAS4" s="9"/>
      <c r="PAT4" s="9"/>
      <c r="PAU4" s="9"/>
      <c r="PAV4" s="9"/>
      <c r="PAW4" s="9"/>
      <c r="PAX4" s="9"/>
      <c r="PAY4" s="9"/>
      <c r="PAZ4" s="9"/>
      <c r="PBA4" s="9"/>
      <c r="PBB4" s="9"/>
      <c r="PBC4" s="9"/>
      <c r="PBD4" s="9"/>
      <c r="PBE4" s="9"/>
      <c r="PBF4" s="9"/>
      <c r="PBG4" s="9"/>
      <c r="PBH4" s="9"/>
      <c r="PBI4" s="9"/>
      <c r="PBJ4" s="9"/>
      <c r="PBK4" s="9"/>
      <c r="PBL4" s="9"/>
      <c r="PBM4" s="9"/>
      <c r="PBN4" s="9"/>
      <c r="PBO4" s="9"/>
      <c r="PBP4" s="9"/>
      <c r="PBQ4" s="9"/>
      <c r="PBR4" s="9"/>
      <c r="PBS4" s="9"/>
      <c r="PBT4" s="9"/>
      <c r="PBU4" s="9"/>
      <c r="PBV4" s="9"/>
      <c r="PBW4" s="9"/>
      <c r="PBX4" s="9"/>
      <c r="PBY4" s="9"/>
      <c r="PBZ4" s="9"/>
      <c r="PCA4" s="9"/>
      <c r="PCB4" s="9"/>
      <c r="PCC4" s="9"/>
      <c r="PCD4" s="9"/>
      <c r="PCE4" s="9"/>
      <c r="PCF4" s="9"/>
      <c r="PCG4" s="9"/>
      <c r="PCH4" s="9"/>
      <c r="PCI4" s="9"/>
      <c r="PCJ4" s="9"/>
      <c r="PCK4" s="9"/>
      <c r="PCL4" s="9"/>
      <c r="PCM4" s="9"/>
      <c r="PCN4" s="9"/>
      <c r="PCO4" s="9"/>
      <c r="PCP4" s="9"/>
      <c r="PCQ4" s="9"/>
      <c r="PCR4" s="9"/>
      <c r="PCS4" s="9"/>
      <c r="PCT4" s="9"/>
      <c r="PCU4" s="9"/>
      <c r="PCV4" s="9"/>
      <c r="PCW4" s="9"/>
      <c r="PCX4" s="9"/>
      <c r="PCY4" s="9"/>
      <c r="PCZ4" s="9"/>
      <c r="PDA4" s="9"/>
      <c r="PDB4" s="9"/>
      <c r="PDC4" s="9"/>
      <c r="PDD4" s="9"/>
      <c r="PDE4" s="9"/>
      <c r="PDF4" s="9"/>
      <c r="PDG4" s="9"/>
      <c r="PDH4" s="9"/>
      <c r="PDI4" s="9"/>
      <c r="PDJ4" s="9"/>
      <c r="PDK4" s="9"/>
      <c r="PDL4" s="9"/>
      <c r="PDM4" s="9"/>
      <c r="PDN4" s="9"/>
      <c r="PDO4" s="9"/>
      <c r="PDP4" s="9"/>
      <c r="PDQ4" s="9"/>
      <c r="PDR4" s="9"/>
      <c r="PDS4" s="9"/>
      <c r="PDT4" s="9"/>
      <c r="PDU4" s="9"/>
      <c r="PDV4" s="9"/>
      <c r="PDW4" s="9"/>
      <c r="PDX4" s="9"/>
      <c r="PDY4" s="9"/>
      <c r="PDZ4" s="9"/>
      <c r="PEA4" s="9"/>
      <c r="PEB4" s="9"/>
      <c r="PEC4" s="9"/>
      <c r="PED4" s="9"/>
      <c r="PEE4" s="9"/>
      <c r="PEF4" s="9"/>
      <c r="PEG4" s="9"/>
      <c r="PEH4" s="9"/>
      <c r="PEI4" s="9"/>
      <c r="PEJ4" s="9"/>
      <c r="PEK4" s="9"/>
      <c r="PEL4" s="9"/>
      <c r="PEM4" s="9"/>
      <c r="PEN4" s="9"/>
      <c r="PEO4" s="9"/>
      <c r="PEP4" s="9"/>
      <c r="PEQ4" s="9"/>
      <c r="PER4" s="9"/>
      <c r="PES4" s="9"/>
      <c r="PET4" s="9"/>
      <c r="PEU4" s="9"/>
      <c r="PEV4" s="9"/>
      <c r="PEW4" s="9"/>
      <c r="PEX4" s="9"/>
      <c r="PEY4" s="9"/>
      <c r="PEZ4" s="9"/>
      <c r="PFA4" s="9"/>
      <c r="PFB4" s="9"/>
      <c r="PFC4" s="9"/>
      <c r="PFD4" s="9"/>
      <c r="PFE4" s="9"/>
      <c r="PFF4" s="9"/>
      <c r="PFG4" s="9"/>
      <c r="PFH4" s="9"/>
      <c r="PFI4" s="9"/>
      <c r="PFJ4" s="9"/>
      <c r="PFK4" s="9"/>
      <c r="PFL4" s="9"/>
      <c r="PFM4" s="9"/>
      <c r="PFN4" s="9"/>
      <c r="PFO4" s="9"/>
      <c r="PFP4" s="9"/>
      <c r="PFQ4" s="9"/>
      <c r="PFR4" s="9"/>
      <c r="PFS4" s="9"/>
      <c r="PFT4" s="9"/>
      <c r="PFU4" s="9"/>
      <c r="PFV4" s="9"/>
      <c r="PFW4" s="9"/>
      <c r="PFX4" s="9"/>
      <c r="PFY4" s="9"/>
      <c r="PFZ4" s="9"/>
      <c r="PGA4" s="9"/>
      <c r="PGB4" s="9"/>
      <c r="PGC4" s="9"/>
      <c r="PGD4" s="9"/>
      <c r="PGE4" s="9"/>
      <c r="PGF4" s="9"/>
      <c r="PGG4" s="9"/>
      <c r="PGH4" s="9"/>
      <c r="PGI4" s="9"/>
      <c r="PGJ4" s="9"/>
      <c r="PGK4" s="9"/>
      <c r="PGL4" s="9"/>
      <c r="PGM4" s="9"/>
      <c r="PGN4" s="9"/>
      <c r="PGO4" s="9"/>
      <c r="PGP4" s="9"/>
      <c r="PGQ4" s="9"/>
      <c r="PGR4" s="9"/>
      <c r="PGS4" s="9"/>
      <c r="PGT4" s="9"/>
      <c r="PGU4" s="9"/>
      <c r="PGV4" s="9"/>
      <c r="PGW4" s="9"/>
      <c r="PGX4" s="9"/>
      <c r="PGY4" s="9"/>
      <c r="PGZ4" s="9"/>
      <c r="PHA4" s="9"/>
      <c r="PHB4" s="9"/>
      <c r="PHC4" s="9"/>
      <c r="PHD4" s="9"/>
      <c r="PHE4" s="9"/>
      <c r="PHF4" s="9"/>
      <c r="PHG4" s="9"/>
      <c r="PHH4" s="9"/>
      <c r="PHI4" s="9"/>
      <c r="PHJ4" s="9"/>
      <c r="PHK4" s="9"/>
      <c r="PHL4" s="9"/>
      <c r="PHM4" s="9"/>
      <c r="PHN4" s="9"/>
      <c r="PHO4" s="9"/>
      <c r="PHP4" s="9"/>
      <c r="PHQ4" s="9"/>
      <c r="PHR4" s="9"/>
      <c r="PHS4" s="9"/>
      <c r="PHT4" s="9"/>
      <c r="PHU4" s="9"/>
      <c r="PHV4" s="9"/>
      <c r="PHW4" s="9"/>
      <c r="PHX4" s="9"/>
      <c r="PHY4" s="9"/>
      <c r="PHZ4" s="9"/>
      <c r="PIA4" s="9"/>
      <c r="PIB4" s="9"/>
      <c r="PIC4" s="9"/>
      <c r="PID4" s="9"/>
      <c r="PIE4" s="9"/>
      <c r="PIF4" s="9"/>
      <c r="PIG4" s="9"/>
      <c r="PIH4" s="9"/>
      <c r="PII4" s="9"/>
      <c r="PIJ4" s="9"/>
      <c r="PIK4" s="9"/>
      <c r="PIL4" s="9"/>
      <c r="PIM4" s="9"/>
      <c r="PIN4" s="9"/>
      <c r="PIO4" s="9"/>
      <c r="PIP4" s="9"/>
      <c r="PIQ4" s="9"/>
      <c r="PIR4" s="9"/>
      <c r="PIS4" s="9"/>
      <c r="PIT4" s="9"/>
      <c r="PIU4" s="9"/>
      <c r="PIV4" s="9"/>
      <c r="PIW4" s="9"/>
      <c r="PIX4" s="9"/>
      <c r="PIY4" s="9"/>
      <c r="PIZ4" s="9"/>
      <c r="PJA4" s="9"/>
      <c r="PJB4" s="9"/>
      <c r="PJC4" s="9"/>
      <c r="PJD4" s="9"/>
      <c r="PJE4" s="9"/>
      <c r="PJF4" s="9"/>
      <c r="PJG4" s="9"/>
      <c r="PJH4" s="9"/>
      <c r="PJI4" s="9"/>
      <c r="PJJ4" s="9"/>
      <c r="PJK4" s="9"/>
      <c r="PJL4" s="9"/>
      <c r="PJM4" s="9"/>
      <c r="PJN4" s="9"/>
      <c r="PJO4" s="9"/>
      <c r="PJP4" s="9"/>
      <c r="PJQ4" s="9"/>
      <c r="PJR4" s="9"/>
      <c r="PJS4" s="9"/>
      <c r="PJT4" s="9"/>
      <c r="PJU4" s="9"/>
      <c r="PJV4" s="9"/>
      <c r="PJW4" s="9"/>
      <c r="PJX4" s="9"/>
      <c r="PJY4" s="9"/>
      <c r="PJZ4" s="9"/>
      <c r="PKA4" s="9"/>
      <c r="PKB4" s="9"/>
      <c r="PKC4" s="9"/>
      <c r="PKD4" s="9"/>
      <c r="PKE4" s="9"/>
      <c r="PKF4" s="9"/>
      <c r="PKG4" s="9"/>
      <c r="PKH4" s="9"/>
      <c r="PKI4" s="9"/>
      <c r="PKJ4" s="9"/>
      <c r="PKK4" s="9"/>
      <c r="PKL4" s="9"/>
      <c r="PKM4" s="9"/>
      <c r="PKN4" s="9"/>
      <c r="PKO4" s="9"/>
      <c r="PKP4" s="9"/>
      <c r="PKQ4" s="9"/>
      <c r="PKR4" s="9"/>
      <c r="PKS4" s="9"/>
      <c r="PKT4" s="9"/>
      <c r="PKU4" s="9"/>
      <c r="PKV4" s="9"/>
      <c r="PKW4" s="9"/>
      <c r="PKX4" s="9"/>
      <c r="PKY4" s="9"/>
      <c r="PKZ4" s="9"/>
      <c r="PLA4" s="9"/>
      <c r="PLB4" s="9"/>
      <c r="PLC4" s="9"/>
      <c r="PLD4" s="9"/>
      <c r="PLE4" s="9"/>
      <c r="PLF4" s="9"/>
      <c r="PLG4" s="9"/>
      <c r="PLH4" s="9"/>
      <c r="PLI4" s="9"/>
      <c r="PLJ4" s="9"/>
      <c r="PLK4" s="9"/>
      <c r="PLL4" s="9"/>
      <c r="PLM4" s="9"/>
      <c r="PLN4" s="9"/>
      <c r="PLO4" s="9"/>
      <c r="PLP4" s="9"/>
      <c r="PLQ4" s="9"/>
      <c r="PLR4" s="9"/>
      <c r="PLS4" s="9"/>
      <c r="PLT4" s="9"/>
      <c r="PLU4" s="9"/>
      <c r="PLV4" s="9"/>
      <c r="PLW4" s="9"/>
      <c r="PLX4" s="9"/>
      <c r="PLY4" s="9"/>
      <c r="PLZ4" s="9"/>
      <c r="PMA4" s="9"/>
      <c r="PMB4" s="9"/>
      <c r="PMC4" s="9"/>
      <c r="PMD4" s="9"/>
      <c r="PME4" s="9"/>
      <c r="PMF4" s="9"/>
      <c r="PMG4" s="9"/>
      <c r="PMH4" s="9"/>
      <c r="PMI4" s="9"/>
      <c r="PMJ4" s="9"/>
      <c r="PMK4" s="9"/>
      <c r="PML4" s="9"/>
      <c r="PMM4" s="9"/>
      <c r="PMN4" s="9"/>
      <c r="PMO4" s="9"/>
      <c r="PMP4" s="9"/>
      <c r="PMQ4" s="9"/>
      <c r="PMR4" s="9"/>
      <c r="PMS4" s="9"/>
      <c r="PMT4" s="9"/>
      <c r="PMU4" s="9"/>
      <c r="PMV4" s="9"/>
      <c r="PMW4" s="9"/>
      <c r="PMX4" s="9"/>
      <c r="PMY4" s="9"/>
      <c r="PMZ4" s="9"/>
      <c r="PNA4" s="9"/>
      <c r="PNB4" s="9"/>
      <c r="PNC4" s="9"/>
      <c r="PND4" s="9"/>
      <c r="PNE4" s="9"/>
      <c r="PNF4" s="9"/>
      <c r="PNG4" s="9"/>
      <c r="PNH4" s="9"/>
      <c r="PNI4" s="9"/>
      <c r="PNJ4" s="9"/>
      <c r="PNK4" s="9"/>
      <c r="PNL4" s="9"/>
      <c r="PNM4" s="9"/>
      <c r="PNN4" s="9"/>
      <c r="PNO4" s="9"/>
      <c r="PNP4" s="9"/>
      <c r="PNQ4" s="9"/>
      <c r="PNR4" s="9"/>
      <c r="PNS4" s="9"/>
      <c r="PNT4" s="9"/>
      <c r="PNU4" s="9"/>
      <c r="PNV4" s="9"/>
      <c r="PNW4" s="9"/>
      <c r="PNX4" s="9"/>
      <c r="PNY4" s="9"/>
      <c r="PNZ4" s="9"/>
      <c r="POA4" s="9"/>
      <c r="POB4" s="9"/>
      <c r="POC4" s="9"/>
      <c r="POD4" s="9"/>
      <c r="POE4" s="9"/>
      <c r="POF4" s="9"/>
      <c r="POG4" s="9"/>
      <c r="POH4" s="9"/>
      <c r="POI4" s="9"/>
      <c r="POJ4" s="9"/>
      <c r="POK4" s="9"/>
      <c r="POL4" s="9"/>
      <c r="POM4" s="9"/>
      <c r="PON4" s="9"/>
      <c r="POO4" s="9"/>
      <c r="POP4" s="9"/>
      <c r="POQ4" s="9"/>
      <c r="POR4" s="9"/>
      <c r="POS4" s="9"/>
      <c r="POT4" s="9"/>
      <c r="POU4" s="9"/>
      <c r="POV4" s="9"/>
      <c r="POW4" s="9"/>
      <c r="POX4" s="9"/>
      <c r="POY4" s="9"/>
      <c r="POZ4" s="9"/>
      <c r="PPA4" s="9"/>
      <c r="PPB4" s="9"/>
      <c r="PPC4" s="9"/>
      <c r="PPD4" s="9"/>
      <c r="PPE4" s="9"/>
      <c r="PPF4" s="9"/>
      <c r="PPG4" s="9"/>
      <c r="PPH4" s="9"/>
      <c r="PPI4" s="9"/>
      <c r="PPJ4" s="9"/>
      <c r="PPK4" s="9"/>
      <c r="PPL4" s="9"/>
      <c r="PPM4" s="9"/>
      <c r="PPN4" s="9"/>
      <c r="PPO4" s="9"/>
      <c r="PPP4" s="9"/>
      <c r="PPQ4" s="9"/>
      <c r="PPR4" s="9"/>
      <c r="PPS4" s="9"/>
      <c r="PPT4" s="9"/>
      <c r="PPU4" s="9"/>
      <c r="PPV4" s="9"/>
      <c r="PPW4" s="9"/>
      <c r="PPX4" s="9"/>
      <c r="PPY4" s="9"/>
      <c r="PPZ4" s="9"/>
      <c r="PQA4" s="9"/>
      <c r="PQB4" s="9"/>
      <c r="PQC4" s="9"/>
      <c r="PQD4" s="9"/>
      <c r="PQE4" s="9"/>
      <c r="PQF4" s="9"/>
      <c r="PQG4" s="9"/>
      <c r="PQH4" s="9"/>
      <c r="PQI4" s="9"/>
      <c r="PQJ4" s="9"/>
      <c r="PQK4" s="9"/>
      <c r="PQL4" s="9"/>
      <c r="PQM4" s="9"/>
      <c r="PQN4" s="9"/>
      <c r="PQO4" s="9"/>
      <c r="PQP4" s="9"/>
      <c r="PQQ4" s="9"/>
      <c r="PQR4" s="9"/>
      <c r="PQS4" s="9"/>
      <c r="PQT4" s="9"/>
      <c r="PQU4" s="9"/>
      <c r="PQV4" s="9"/>
      <c r="PQW4" s="9"/>
      <c r="PQX4" s="9"/>
      <c r="PQY4" s="9"/>
      <c r="PQZ4" s="9"/>
      <c r="PRA4" s="9"/>
      <c r="PRB4" s="9"/>
      <c r="PRC4" s="9"/>
      <c r="PRD4" s="9"/>
      <c r="PRE4" s="9"/>
      <c r="PRF4" s="9"/>
      <c r="PRG4" s="9"/>
      <c r="PRH4" s="9"/>
      <c r="PRI4" s="9"/>
      <c r="PRJ4" s="9"/>
      <c r="PRK4" s="9"/>
      <c r="PRL4" s="9"/>
      <c r="PRM4" s="9"/>
      <c r="PRN4" s="9"/>
      <c r="PRO4" s="9"/>
      <c r="PRP4" s="9"/>
      <c r="PRQ4" s="9"/>
      <c r="PRR4" s="9"/>
      <c r="PRS4" s="9"/>
      <c r="PRT4" s="9"/>
      <c r="PRU4" s="9"/>
      <c r="PRV4" s="9"/>
      <c r="PRW4" s="9"/>
      <c r="PRX4" s="9"/>
      <c r="PRY4" s="9"/>
      <c r="PRZ4" s="9"/>
      <c r="PSA4" s="9"/>
      <c r="PSB4" s="9"/>
      <c r="PSC4" s="9"/>
      <c r="PSD4" s="9"/>
      <c r="PSE4" s="9"/>
      <c r="PSF4" s="9"/>
      <c r="PSG4" s="9"/>
      <c r="PSH4" s="9"/>
      <c r="PSI4" s="9"/>
      <c r="PSJ4" s="9"/>
      <c r="PSK4" s="9"/>
      <c r="PSL4" s="9"/>
      <c r="PSM4" s="9"/>
      <c r="PSN4" s="9"/>
      <c r="PSO4" s="9"/>
      <c r="PSP4" s="9"/>
      <c r="PSQ4" s="9"/>
      <c r="PSR4" s="9"/>
      <c r="PSS4" s="9"/>
      <c r="PST4" s="9"/>
      <c r="PSU4" s="9"/>
      <c r="PSV4" s="9"/>
      <c r="PSW4" s="9"/>
      <c r="PSX4" s="9"/>
      <c r="PSY4" s="9"/>
      <c r="PSZ4" s="9"/>
      <c r="PTA4" s="9"/>
      <c r="PTB4" s="9"/>
      <c r="PTC4" s="9"/>
      <c r="PTD4" s="9"/>
      <c r="PTE4" s="9"/>
      <c r="PTF4" s="9"/>
      <c r="PTG4" s="9"/>
      <c r="PTH4" s="9"/>
      <c r="PTI4" s="9"/>
      <c r="PTJ4" s="9"/>
      <c r="PTK4" s="9"/>
      <c r="PTL4" s="9"/>
      <c r="PTM4" s="9"/>
      <c r="PTN4" s="9"/>
      <c r="PTO4" s="9"/>
      <c r="PTP4" s="9"/>
      <c r="PTQ4" s="9"/>
      <c r="PTR4" s="9"/>
      <c r="PTS4" s="9"/>
      <c r="PTT4" s="9"/>
      <c r="PTU4" s="9"/>
      <c r="PTV4" s="9"/>
      <c r="PTW4" s="9"/>
      <c r="PTX4" s="9"/>
      <c r="PTY4" s="9"/>
      <c r="PTZ4" s="9"/>
      <c r="PUA4" s="9"/>
      <c r="PUB4" s="9"/>
      <c r="PUC4" s="9"/>
      <c r="PUD4" s="9"/>
      <c r="PUE4" s="9"/>
      <c r="PUF4" s="9"/>
      <c r="PUG4" s="9"/>
      <c r="PUH4" s="9"/>
      <c r="PUI4" s="9"/>
      <c r="PUJ4" s="9"/>
      <c r="PUK4" s="9"/>
      <c r="PUL4" s="9"/>
      <c r="PUM4" s="9"/>
      <c r="PUN4" s="9"/>
      <c r="PUO4" s="9"/>
      <c r="PUP4" s="9"/>
      <c r="PUQ4" s="9"/>
      <c r="PUR4" s="9"/>
      <c r="PUS4" s="9"/>
      <c r="PUT4" s="9"/>
      <c r="PUU4" s="9"/>
      <c r="PUV4" s="9"/>
      <c r="PUW4" s="9"/>
      <c r="PUX4" s="9"/>
      <c r="PUY4" s="9"/>
      <c r="PUZ4" s="9"/>
      <c r="PVA4" s="9"/>
      <c r="PVB4" s="9"/>
      <c r="PVC4" s="9"/>
      <c r="PVD4" s="9"/>
      <c r="PVE4" s="9"/>
      <c r="PVF4" s="9"/>
      <c r="PVG4" s="9"/>
      <c r="PVH4" s="9"/>
      <c r="PVI4" s="9"/>
      <c r="PVJ4" s="9"/>
      <c r="PVK4" s="9"/>
      <c r="PVL4" s="9"/>
      <c r="PVM4" s="9"/>
      <c r="PVN4" s="9"/>
      <c r="PVO4" s="9"/>
      <c r="PVP4" s="9"/>
      <c r="PVQ4" s="9"/>
      <c r="PVR4" s="9"/>
      <c r="PVS4" s="9"/>
      <c r="PVT4" s="9"/>
      <c r="PVU4" s="9"/>
      <c r="PVV4" s="9"/>
      <c r="PVW4" s="9"/>
      <c r="PVX4" s="9"/>
      <c r="PVY4" s="9"/>
      <c r="PVZ4" s="9"/>
      <c r="PWA4" s="9"/>
      <c r="PWB4" s="9"/>
      <c r="PWC4" s="9"/>
      <c r="PWD4" s="9"/>
      <c r="PWE4" s="9"/>
      <c r="PWF4" s="9"/>
      <c r="PWG4" s="9"/>
      <c r="PWH4" s="9"/>
      <c r="PWI4" s="9"/>
      <c r="PWJ4" s="9"/>
      <c r="PWK4" s="9"/>
      <c r="PWL4" s="9"/>
      <c r="PWM4" s="9"/>
      <c r="PWN4" s="9"/>
      <c r="PWO4" s="9"/>
      <c r="PWP4" s="9"/>
      <c r="PWQ4" s="9"/>
      <c r="PWR4" s="9"/>
      <c r="PWS4" s="9"/>
      <c r="PWT4" s="9"/>
      <c r="PWU4" s="9"/>
      <c r="PWV4" s="9"/>
      <c r="PWW4" s="9"/>
      <c r="PWX4" s="9"/>
      <c r="PWY4" s="9"/>
      <c r="PWZ4" s="9"/>
      <c r="PXA4" s="9"/>
      <c r="PXB4" s="9"/>
      <c r="PXC4" s="9"/>
      <c r="PXD4" s="9"/>
      <c r="PXE4" s="9"/>
      <c r="PXF4" s="9"/>
      <c r="PXG4" s="9"/>
      <c r="PXH4" s="9"/>
      <c r="PXI4" s="9"/>
      <c r="PXJ4" s="9"/>
      <c r="PXK4" s="9"/>
      <c r="PXL4" s="9"/>
      <c r="PXM4" s="9"/>
      <c r="PXN4" s="9"/>
      <c r="PXO4" s="9"/>
      <c r="PXP4" s="9"/>
      <c r="PXQ4" s="9"/>
      <c r="PXR4" s="9"/>
      <c r="PXS4" s="9"/>
      <c r="PXT4" s="9"/>
      <c r="PXU4" s="9"/>
      <c r="PXV4" s="9"/>
      <c r="PXW4" s="9"/>
      <c r="PXX4" s="9"/>
      <c r="PXY4" s="9"/>
      <c r="PXZ4" s="9"/>
      <c r="PYA4" s="9"/>
      <c r="PYB4" s="9"/>
      <c r="PYC4" s="9"/>
      <c r="PYD4" s="9"/>
      <c r="PYE4" s="9"/>
      <c r="PYF4" s="9"/>
      <c r="PYG4" s="9"/>
      <c r="PYH4" s="9"/>
      <c r="PYI4" s="9"/>
      <c r="PYJ4" s="9"/>
      <c r="PYK4" s="9"/>
      <c r="PYL4" s="9"/>
      <c r="PYM4" s="9"/>
      <c r="PYN4" s="9"/>
      <c r="PYO4" s="9"/>
      <c r="PYP4" s="9"/>
      <c r="PYQ4" s="9"/>
      <c r="PYR4" s="9"/>
      <c r="PYS4" s="9"/>
      <c r="PYT4" s="9"/>
      <c r="PYU4" s="9"/>
      <c r="PYV4" s="9"/>
      <c r="PYW4" s="9"/>
      <c r="PYX4" s="9"/>
      <c r="PYY4" s="9"/>
      <c r="PYZ4" s="9"/>
      <c r="PZA4" s="9"/>
      <c r="PZB4" s="9"/>
      <c r="PZC4" s="9"/>
      <c r="PZD4" s="9"/>
      <c r="PZE4" s="9"/>
      <c r="PZF4" s="9"/>
      <c r="PZG4" s="9"/>
      <c r="PZH4" s="9"/>
      <c r="PZI4" s="9"/>
      <c r="PZJ4" s="9"/>
      <c r="PZK4" s="9"/>
      <c r="PZL4" s="9"/>
      <c r="PZM4" s="9"/>
      <c r="PZN4" s="9"/>
      <c r="PZO4" s="9"/>
      <c r="PZP4" s="9"/>
      <c r="PZQ4" s="9"/>
      <c r="PZR4" s="9"/>
      <c r="PZS4" s="9"/>
      <c r="PZT4" s="9"/>
      <c r="PZU4" s="9"/>
      <c r="PZV4" s="9"/>
      <c r="PZW4" s="9"/>
      <c r="PZX4" s="9"/>
      <c r="PZY4" s="9"/>
      <c r="PZZ4" s="9"/>
      <c r="QAA4" s="9"/>
      <c r="QAB4" s="9"/>
      <c r="QAC4" s="9"/>
      <c r="QAD4" s="9"/>
      <c r="QAE4" s="9"/>
      <c r="QAF4" s="9"/>
      <c r="QAG4" s="9"/>
      <c r="QAH4" s="9"/>
      <c r="QAI4" s="9"/>
      <c r="QAJ4" s="9"/>
      <c r="QAK4" s="9"/>
      <c r="QAL4" s="9"/>
      <c r="QAM4" s="9"/>
      <c r="QAN4" s="9"/>
      <c r="QAO4" s="9"/>
      <c r="QAP4" s="9"/>
      <c r="QAQ4" s="9"/>
      <c r="QAR4" s="9"/>
      <c r="QAS4" s="9"/>
      <c r="QAT4" s="9"/>
      <c r="QAU4" s="9"/>
      <c r="QAV4" s="9"/>
      <c r="QAW4" s="9"/>
      <c r="QAX4" s="9"/>
      <c r="QAY4" s="9"/>
      <c r="QAZ4" s="9"/>
      <c r="QBA4" s="9"/>
      <c r="QBB4" s="9"/>
      <c r="QBC4" s="9"/>
      <c r="QBD4" s="9"/>
      <c r="QBE4" s="9"/>
      <c r="QBF4" s="9"/>
      <c r="QBG4" s="9"/>
      <c r="QBH4" s="9"/>
      <c r="QBI4" s="9"/>
      <c r="QBJ4" s="9"/>
      <c r="QBK4" s="9"/>
      <c r="QBL4" s="9"/>
      <c r="QBM4" s="9"/>
      <c r="QBN4" s="9"/>
      <c r="QBO4" s="9"/>
      <c r="QBP4" s="9"/>
      <c r="QBQ4" s="9"/>
      <c r="QBR4" s="9"/>
      <c r="QBS4" s="9"/>
      <c r="QBT4" s="9"/>
      <c r="QBU4" s="9"/>
      <c r="QBV4" s="9"/>
      <c r="QBW4" s="9"/>
      <c r="QBX4" s="9"/>
      <c r="QBY4" s="9"/>
      <c r="QBZ4" s="9"/>
      <c r="QCA4" s="9"/>
      <c r="QCB4" s="9"/>
      <c r="QCC4" s="9"/>
      <c r="QCD4" s="9"/>
      <c r="QCE4" s="9"/>
      <c r="QCF4" s="9"/>
      <c r="QCG4" s="9"/>
      <c r="QCH4" s="9"/>
      <c r="QCI4" s="9"/>
      <c r="QCJ4" s="9"/>
      <c r="QCK4" s="9"/>
      <c r="QCL4" s="9"/>
      <c r="QCM4" s="9"/>
      <c r="QCN4" s="9"/>
      <c r="QCO4" s="9"/>
      <c r="QCP4" s="9"/>
      <c r="QCQ4" s="9"/>
      <c r="QCR4" s="9"/>
      <c r="QCS4" s="9"/>
      <c r="QCT4" s="9"/>
      <c r="QCU4" s="9"/>
      <c r="QCV4" s="9"/>
      <c r="QCW4" s="9"/>
      <c r="QCX4" s="9"/>
      <c r="QCY4" s="9"/>
      <c r="QCZ4" s="9"/>
      <c r="QDA4" s="9"/>
      <c r="QDB4" s="9"/>
      <c r="QDC4" s="9"/>
      <c r="QDD4" s="9"/>
      <c r="QDE4" s="9"/>
      <c r="QDF4" s="9"/>
      <c r="QDG4" s="9"/>
      <c r="QDH4" s="9"/>
      <c r="QDI4" s="9"/>
      <c r="QDJ4" s="9"/>
      <c r="QDK4" s="9"/>
      <c r="QDL4" s="9"/>
      <c r="QDM4" s="9"/>
      <c r="QDN4" s="9"/>
      <c r="QDO4" s="9"/>
      <c r="QDP4" s="9"/>
      <c r="QDQ4" s="9"/>
      <c r="QDR4" s="9"/>
      <c r="QDS4" s="9"/>
      <c r="QDT4" s="9"/>
      <c r="QDU4" s="9"/>
      <c r="QDV4" s="9"/>
      <c r="QDW4" s="9"/>
      <c r="QDX4" s="9"/>
      <c r="QDY4" s="9"/>
      <c r="QDZ4" s="9"/>
      <c r="QEA4" s="9"/>
      <c r="QEB4" s="9"/>
      <c r="QEC4" s="9"/>
      <c r="QED4" s="9"/>
      <c r="QEE4" s="9"/>
      <c r="QEF4" s="9"/>
      <c r="QEG4" s="9"/>
      <c r="QEH4" s="9"/>
      <c r="QEI4" s="9"/>
      <c r="QEJ4" s="9"/>
      <c r="QEK4" s="9"/>
      <c r="QEL4" s="9"/>
      <c r="QEM4" s="9"/>
      <c r="QEN4" s="9"/>
      <c r="QEO4" s="9"/>
      <c r="QEP4" s="9"/>
      <c r="QEQ4" s="9"/>
      <c r="QER4" s="9"/>
      <c r="QES4" s="9"/>
      <c r="QET4" s="9"/>
      <c r="QEU4" s="9"/>
      <c r="QEV4" s="9"/>
      <c r="QEW4" s="9"/>
      <c r="QEX4" s="9"/>
      <c r="QEY4" s="9"/>
      <c r="QEZ4" s="9"/>
      <c r="QFA4" s="9"/>
      <c r="QFB4" s="9"/>
      <c r="QFC4" s="9"/>
      <c r="QFD4" s="9"/>
      <c r="QFE4" s="9"/>
      <c r="QFF4" s="9"/>
      <c r="QFG4" s="9"/>
      <c r="QFH4" s="9"/>
      <c r="QFI4" s="9"/>
      <c r="QFJ4" s="9"/>
      <c r="QFK4" s="9"/>
      <c r="QFL4" s="9"/>
      <c r="QFM4" s="9"/>
      <c r="QFN4" s="9"/>
      <c r="QFO4" s="9"/>
      <c r="QFP4" s="9"/>
      <c r="QFQ4" s="9"/>
      <c r="QFR4" s="9"/>
      <c r="QFS4" s="9"/>
      <c r="QFT4" s="9"/>
      <c r="QFU4" s="9"/>
      <c r="QFV4" s="9"/>
      <c r="QFW4" s="9"/>
      <c r="QFX4" s="9"/>
      <c r="QFY4" s="9"/>
      <c r="QFZ4" s="9"/>
      <c r="QGA4" s="9"/>
      <c r="QGB4" s="9"/>
      <c r="QGC4" s="9"/>
      <c r="QGD4" s="9"/>
      <c r="QGE4" s="9"/>
      <c r="QGF4" s="9"/>
      <c r="QGG4" s="9"/>
      <c r="QGH4" s="9"/>
      <c r="QGI4" s="9"/>
      <c r="QGJ4" s="9"/>
      <c r="QGK4" s="9"/>
      <c r="QGL4" s="9"/>
      <c r="QGM4" s="9"/>
      <c r="QGN4" s="9"/>
      <c r="QGO4" s="9"/>
      <c r="QGP4" s="9"/>
      <c r="QGQ4" s="9"/>
      <c r="QGR4" s="9"/>
      <c r="QGS4" s="9"/>
      <c r="QGT4" s="9"/>
      <c r="QGU4" s="9"/>
      <c r="QGV4" s="9"/>
      <c r="QGW4" s="9"/>
      <c r="QGX4" s="9"/>
      <c r="QGY4" s="9"/>
      <c r="QGZ4" s="9"/>
      <c r="QHA4" s="9"/>
      <c r="QHB4" s="9"/>
      <c r="QHC4" s="9"/>
      <c r="QHD4" s="9"/>
      <c r="QHE4" s="9"/>
      <c r="QHF4" s="9"/>
      <c r="QHG4" s="9"/>
      <c r="QHH4" s="9"/>
      <c r="QHI4" s="9"/>
      <c r="QHJ4" s="9"/>
      <c r="QHK4" s="9"/>
      <c r="QHL4" s="9"/>
      <c r="QHM4" s="9"/>
      <c r="QHN4" s="9"/>
      <c r="QHO4" s="9"/>
      <c r="QHP4" s="9"/>
      <c r="QHQ4" s="9"/>
      <c r="QHR4" s="9"/>
      <c r="QHS4" s="9"/>
      <c r="QHT4" s="9"/>
      <c r="QHU4" s="9"/>
      <c r="QHV4" s="9"/>
      <c r="QHW4" s="9"/>
      <c r="QHX4" s="9"/>
      <c r="QHY4" s="9"/>
      <c r="QHZ4" s="9"/>
      <c r="QIA4" s="9"/>
      <c r="QIB4" s="9"/>
      <c r="QIC4" s="9"/>
      <c r="QID4" s="9"/>
      <c r="QIE4" s="9"/>
      <c r="QIF4" s="9"/>
      <c r="QIG4" s="9"/>
      <c r="QIH4" s="9"/>
      <c r="QII4" s="9"/>
      <c r="QIJ4" s="9"/>
      <c r="QIK4" s="9"/>
      <c r="QIL4" s="9"/>
      <c r="QIM4" s="9"/>
      <c r="QIN4" s="9"/>
      <c r="QIO4" s="9"/>
      <c r="QIP4" s="9"/>
      <c r="QIQ4" s="9"/>
      <c r="QIR4" s="9"/>
      <c r="QIS4" s="9"/>
      <c r="QIT4" s="9"/>
      <c r="QIU4" s="9"/>
      <c r="QIV4" s="9"/>
      <c r="QIW4" s="9"/>
      <c r="QIX4" s="9"/>
      <c r="QIY4" s="9"/>
      <c r="QIZ4" s="9"/>
      <c r="QJA4" s="9"/>
      <c r="QJB4" s="9"/>
      <c r="QJC4" s="9"/>
      <c r="QJD4" s="9"/>
      <c r="QJE4" s="9"/>
      <c r="QJF4" s="9"/>
      <c r="QJG4" s="9"/>
      <c r="QJH4" s="9"/>
      <c r="QJI4" s="9"/>
      <c r="QJJ4" s="9"/>
      <c r="QJK4" s="9"/>
      <c r="QJL4" s="9"/>
      <c r="QJM4" s="9"/>
      <c r="QJN4" s="9"/>
      <c r="QJO4" s="9"/>
      <c r="QJP4" s="9"/>
      <c r="QJQ4" s="9"/>
      <c r="QJR4" s="9"/>
      <c r="QJS4" s="9"/>
      <c r="QJT4" s="9"/>
      <c r="QJU4" s="9"/>
      <c r="QJV4" s="9"/>
      <c r="QJW4" s="9"/>
      <c r="QJX4" s="9"/>
      <c r="QJY4" s="9"/>
      <c r="QJZ4" s="9"/>
      <c r="QKA4" s="9"/>
      <c r="QKB4" s="9"/>
      <c r="QKC4" s="9"/>
      <c r="QKD4" s="9"/>
      <c r="QKE4" s="9"/>
      <c r="QKF4" s="9"/>
      <c r="QKG4" s="9"/>
      <c r="QKH4" s="9"/>
      <c r="QKI4" s="9"/>
      <c r="QKJ4" s="9"/>
      <c r="QKK4" s="9"/>
      <c r="QKL4" s="9"/>
      <c r="QKM4" s="9"/>
      <c r="QKN4" s="9"/>
      <c r="QKO4" s="9"/>
      <c r="QKP4" s="9"/>
      <c r="QKQ4" s="9"/>
      <c r="QKR4" s="9"/>
      <c r="QKS4" s="9"/>
      <c r="QKT4" s="9"/>
      <c r="QKU4" s="9"/>
      <c r="QKV4" s="9"/>
      <c r="QKW4" s="9"/>
      <c r="QKX4" s="9"/>
      <c r="QKY4" s="9"/>
      <c r="QKZ4" s="9"/>
      <c r="QLA4" s="9"/>
      <c r="QLB4" s="9"/>
      <c r="QLC4" s="9"/>
      <c r="QLD4" s="9"/>
      <c r="QLE4" s="9"/>
      <c r="QLF4" s="9"/>
      <c r="QLG4" s="9"/>
      <c r="QLH4" s="9"/>
      <c r="QLI4" s="9"/>
      <c r="QLJ4" s="9"/>
      <c r="QLK4" s="9"/>
      <c r="QLL4" s="9"/>
      <c r="QLM4" s="9"/>
      <c r="QLN4" s="9"/>
      <c r="QLO4" s="9"/>
      <c r="QLP4" s="9"/>
      <c r="QLQ4" s="9"/>
      <c r="QLR4" s="9"/>
      <c r="QLS4" s="9"/>
      <c r="QLT4" s="9"/>
      <c r="QLU4" s="9"/>
      <c r="QLV4" s="9"/>
      <c r="QLW4" s="9"/>
      <c r="QLX4" s="9"/>
      <c r="QLY4" s="9"/>
      <c r="QLZ4" s="9"/>
      <c r="QMA4" s="9"/>
      <c r="QMB4" s="9"/>
      <c r="QMC4" s="9"/>
      <c r="QMD4" s="9"/>
      <c r="QME4" s="9"/>
      <c r="QMF4" s="9"/>
      <c r="QMG4" s="9"/>
      <c r="QMH4" s="9"/>
      <c r="QMI4" s="9"/>
      <c r="QMJ4" s="9"/>
      <c r="QMK4" s="9"/>
      <c r="QML4" s="9"/>
      <c r="QMM4" s="9"/>
      <c r="QMN4" s="9"/>
      <c r="QMO4" s="9"/>
      <c r="QMP4" s="9"/>
      <c r="QMQ4" s="9"/>
      <c r="QMR4" s="9"/>
      <c r="QMS4" s="9"/>
      <c r="QMT4" s="9"/>
      <c r="QMU4" s="9"/>
      <c r="QMV4" s="9"/>
      <c r="QMW4" s="9"/>
      <c r="QMX4" s="9"/>
      <c r="QMY4" s="9"/>
      <c r="QMZ4" s="9"/>
      <c r="QNA4" s="9"/>
      <c r="QNB4" s="9"/>
      <c r="QNC4" s="9"/>
      <c r="QND4" s="9"/>
      <c r="QNE4" s="9"/>
      <c r="QNF4" s="9"/>
      <c r="QNG4" s="9"/>
      <c r="QNH4" s="9"/>
      <c r="QNI4" s="9"/>
      <c r="QNJ4" s="9"/>
      <c r="QNK4" s="9"/>
      <c r="QNL4" s="9"/>
      <c r="QNM4" s="9"/>
      <c r="QNN4" s="9"/>
      <c r="QNO4" s="9"/>
      <c r="QNP4" s="9"/>
      <c r="QNQ4" s="9"/>
      <c r="QNR4" s="9"/>
      <c r="QNS4" s="9"/>
      <c r="QNT4" s="9"/>
      <c r="QNU4" s="9"/>
      <c r="QNV4" s="9"/>
      <c r="QNW4" s="9"/>
      <c r="QNX4" s="9"/>
      <c r="QNY4" s="9"/>
      <c r="QNZ4" s="9"/>
      <c r="QOA4" s="9"/>
      <c r="QOB4" s="9"/>
      <c r="QOC4" s="9"/>
      <c r="QOD4" s="9"/>
      <c r="QOE4" s="9"/>
      <c r="QOF4" s="9"/>
      <c r="QOG4" s="9"/>
      <c r="QOH4" s="9"/>
      <c r="QOI4" s="9"/>
      <c r="QOJ4" s="9"/>
      <c r="QOK4" s="9"/>
      <c r="QOL4" s="9"/>
      <c r="QOM4" s="9"/>
      <c r="QON4" s="9"/>
      <c r="QOO4" s="9"/>
      <c r="QOP4" s="9"/>
      <c r="QOQ4" s="9"/>
      <c r="QOR4" s="9"/>
      <c r="QOS4" s="9"/>
      <c r="QOT4" s="9"/>
      <c r="QOU4" s="9"/>
      <c r="QOV4" s="9"/>
      <c r="QOW4" s="9"/>
      <c r="QOX4" s="9"/>
      <c r="QOY4" s="9"/>
      <c r="QOZ4" s="9"/>
      <c r="QPA4" s="9"/>
      <c r="QPB4" s="9"/>
      <c r="QPC4" s="9"/>
      <c r="QPD4" s="9"/>
      <c r="QPE4" s="9"/>
      <c r="QPF4" s="9"/>
      <c r="QPG4" s="9"/>
      <c r="QPH4" s="9"/>
      <c r="QPI4" s="9"/>
      <c r="QPJ4" s="9"/>
      <c r="QPK4" s="9"/>
      <c r="QPL4" s="9"/>
      <c r="QPM4" s="9"/>
      <c r="QPN4" s="9"/>
      <c r="QPO4" s="9"/>
      <c r="QPP4" s="9"/>
      <c r="QPQ4" s="9"/>
      <c r="QPR4" s="9"/>
      <c r="QPS4" s="9"/>
      <c r="QPT4" s="9"/>
      <c r="QPU4" s="9"/>
      <c r="QPV4" s="9"/>
      <c r="QPW4" s="9"/>
      <c r="QPX4" s="9"/>
      <c r="QPY4" s="9"/>
      <c r="QPZ4" s="9"/>
      <c r="QQA4" s="9"/>
      <c r="QQB4" s="9"/>
      <c r="QQC4" s="9"/>
      <c r="QQD4" s="9"/>
      <c r="QQE4" s="9"/>
      <c r="QQF4" s="9"/>
      <c r="QQG4" s="9"/>
      <c r="QQH4" s="9"/>
      <c r="QQI4" s="9"/>
      <c r="QQJ4" s="9"/>
      <c r="QQK4" s="9"/>
      <c r="QQL4" s="9"/>
      <c r="QQM4" s="9"/>
      <c r="QQN4" s="9"/>
      <c r="QQO4" s="9"/>
      <c r="QQP4" s="9"/>
      <c r="QQQ4" s="9"/>
      <c r="QQR4" s="9"/>
      <c r="QQS4" s="9"/>
      <c r="QQT4" s="9"/>
      <c r="QQU4" s="9"/>
      <c r="QQV4" s="9"/>
      <c r="QQW4" s="9"/>
      <c r="QQX4" s="9"/>
      <c r="QQY4" s="9"/>
      <c r="QQZ4" s="9"/>
      <c r="QRA4" s="9"/>
      <c r="QRB4" s="9"/>
      <c r="QRC4" s="9"/>
      <c r="QRD4" s="9"/>
      <c r="QRE4" s="9"/>
      <c r="QRF4" s="9"/>
      <c r="QRG4" s="9"/>
      <c r="QRH4" s="9"/>
      <c r="QRI4" s="9"/>
      <c r="QRJ4" s="9"/>
      <c r="QRK4" s="9"/>
      <c r="QRL4" s="9"/>
      <c r="QRM4" s="9"/>
      <c r="QRN4" s="9"/>
      <c r="QRO4" s="9"/>
      <c r="QRP4" s="9"/>
      <c r="QRQ4" s="9"/>
      <c r="QRR4" s="9"/>
      <c r="QRS4" s="9"/>
      <c r="QRT4" s="9"/>
      <c r="QRU4" s="9"/>
      <c r="QRV4" s="9"/>
      <c r="QRW4" s="9"/>
      <c r="QRX4" s="9"/>
      <c r="QRY4" s="9"/>
      <c r="QRZ4" s="9"/>
      <c r="QSA4" s="9"/>
      <c r="QSB4" s="9"/>
      <c r="QSC4" s="9"/>
      <c r="QSD4" s="9"/>
      <c r="QSE4" s="9"/>
      <c r="QSF4" s="9"/>
      <c r="QSG4" s="9"/>
      <c r="QSH4" s="9"/>
      <c r="QSI4" s="9"/>
      <c r="QSJ4" s="9"/>
      <c r="QSK4" s="9"/>
      <c r="QSL4" s="9"/>
      <c r="QSM4" s="9"/>
      <c r="QSN4" s="9"/>
      <c r="QSO4" s="9"/>
      <c r="QSP4" s="9"/>
      <c r="QSQ4" s="9"/>
      <c r="QSR4" s="9"/>
      <c r="QSS4" s="9"/>
      <c r="QST4" s="9"/>
      <c r="QSU4" s="9"/>
      <c r="QSV4" s="9"/>
      <c r="QSW4" s="9"/>
      <c r="QSX4" s="9"/>
      <c r="QSY4" s="9"/>
      <c r="QSZ4" s="9"/>
      <c r="QTA4" s="9"/>
      <c r="QTB4" s="9"/>
      <c r="QTC4" s="9"/>
      <c r="QTD4" s="9"/>
      <c r="QTE4" s="9"/>
      <c r="QTF4" s="9"/>
      <c r="QTG4" s="9"/>
      <c r="QTH4" s="9"/>
      <c r="QTI4" s="9"/>
      <c r="QTJ4" s="9"/>
      <c r="QTK4" s="9"/>
      <c r="QTL4" s="9"/>
      <c r="QTM4" s="9"/>
      <c r="QTN4" s="9"/>
      <c r="QTO4" s="9"/>
      <c r="QTP4" s="9"/>
      <c r="QTQ4" s="9"/>
      <c r="QTR4" s="9"/>
      <c r="QTS4" s="9"/>
      <c r="QTT4" s="9"/>
      <c r="QTU4" s="9"/>
      <c r="QTV4" s="9"/>
      <c r="QTW4" s="9"/>
      <c r="QTX4" s="9"/>
      <c r="QTY4" s="9"/>
      <c r="QTZ4" s="9"/>
      <c r="QUA4" s="9"/>
      <c r="QUB4" s="9"/>
      <c r="QUC4" s="9"/>
      <c r="QUD4" s="9"/>
      <c r="QUE4" s="9"/>
      <c r="QUF4" s="9"/>
      <c r="QUG4" s="9"/>
      <c r="QUH4" s="9"/>
      <c r="QUI4" s="9"/>
      <c r="QUJ4" s="9"/>
      <c r="QUK4" s="9"/>
      <c r="QUL4" s="9"/>
      <c r="QUM4" s="9"/>
      <c r="QUN4" s="9"/>
      <c r="QUO4" s="9"/>
      <c r="QUP4" s="9"/>
      <c r="QUQ4" s="9"/>
      <c r="QUR4" s="9"/>
      <c r="QUS4" s="9"/>
      <c r="QUT4" s="9"/>
      <c r="QUU4" s="9"/>
      <c r="QUV4" s="9"/>
      <c r="QUW4" s="9"/>
      <c r="QUX4" s="9"/>
      <c r="QUY4" s="9"/>
      <c r="QUZ4" s="9"/>
      <c r="QVA4" s="9"/>
      <c r="QVB4" s="9"/>
      <c r="QVC4" s="9"/>
      <c r="QVD4" s="9"/>
      <c r="QVE4" s="9"/>
      <c r="QVF4" s="9"/>
      <c r="QVG4" s="9"/>
      <c r="QVH4" s="9"/>
      <c r="QVI4" s="9"/>
      <c r="QVJ4" s="9"/>
      <c r="QVK4" s="9"/>
      <c r="QVL4" s="9"/>
      <c r="QVM4" s="9"/>
      <c r="QVN4" s="9"/>
      <c r="QVO4" s="9"/>
      <c r="QVP4" s="9"/>
      <c r="QVQ4" s="9"/>
      <c r="QVR4" s="9"/>
      <c r="QVS4" s="9"/>
      <c r="QVT4" s="9"/>
      <c r="QVU4" s="9"/>
      <c r="QVV4" s="9"/>
      <c r="QVW4" s="9"/>
      <c r="QVX4" s="9"/>
      <c r="QVY4" s="9"/>
      <c r="QVZ4" s="9"/>
      <c r="QWA4" s="9"/>
      <c r="QWB4" s="9"/>
      <c r="QWC4" s="9"/>
      <c r="QWD4" s="9"/>
      <c r="QWE4" s="9"/>
      <c r="QWF4" s="9"/>
      <c r="QWG4" s="9"/>
      <c r="QWH4" s="9"/>
      <c r="QWI4" s="9"/>
      <c r="QWJ4" s="9"/>
      <c r="QWK4" s="9"/>
      <c r="QWL4" s="9"/>
      <c r="QWM4" s="9"/>
      <c r="QWN4" s="9"/>
      <c r="QWO4" s="9"/>
      <c r="QWP4" s="9"/>
      <c r="QWQ4" s="9"/>
      <c r="QWR4" s="9"/>
      <c r="QWS4" s="9"/>
      <c r="QWT4" s="9"/>
      <c r="QWU4" s="9"/>
      <c r="QWV4" s="9"/>
      <c r="QWW4" s="9"/>
      <c r="QWX4" s="9"/>
      <c r="QWY4" s="9"/>
      <c r="QWZ4" s="9"/>
      <c r="QXA4" s="9"/>
      <c r="QXB4" s="9"/>
      <c r="QXC4" s="9"/>
      <c r="QXD4" s="9"/>
      <c r="QXE4" s="9"/>
      <c r="QXF4" s="9"/>
      <c r="QXG4" s="9"/>
      <c r="QXH4" s="9"/>
      <c r="QXI4" s="9"/>
      <c r="QXJ4" s="9"/>
      <c r="QXK4" s="9"/>
      <c r="QXL4" s="9"/>
      <c r="QXM4" s="9"/>
      <c r="QXN4" s="9"/>
      <c r="QXO4" s="9"/>
      <c r="QXP4" s="9"/>
      <c r="QXQ4" s="9"/>
      <c r="QXR4" s="9"/>
      <c r="QXS4" s="9"/>
      <c r="QXT4" s="9"/>
      <c r="QXU4" s="9"/>
      <c r="QXV4" s="9"/>
      <c r="QXW4" s="9"/>
      <c r="QXX4" s="9"/>
      <c r="QXY4" s="9"/>
      <c r="QXZ4" s="9"/>
      <c r="QYA4" s="9"/>
      <c r="QYB4" s="9"/>
      <c r="QYC4" s="9"/>
      <c r="QYD4" s="9"/>
      <c r="QYE4" s="9"/>
      <c r="QYF4" s="9"/>
      <c r="QYG4" s="9"/>
      <c r="QYH4" s="9"/>
      <c r="QYI4" s="9"/>
      <c r="QYJ4" s="9"/>
      <c r="QYK4" s="9"/>
      <c r="QYL4" s="9"/>
      <c r="QYM4" s="9"/>
      <c r="QYN4" s="9"/>
      <c r="QYO4" s="9"/>
      <c r="QYP4" s="9"/>
      <c r="QYQ4" s="9"/>
      <c r="QYR4" s="9"/>
      <c r="QYS4" s="9"/>
      <c r="QYT4" s="9"/>
      <c r="QYU4" s="9"/>
      <c r="QYV4" s="9"/>
      <c r="QYW4" s="9"/>
      <c r="QYX4" s="9"/>
      <c r="QYY4" s="9"/>
      <c r="QYZ4" s="9"/>
      <c r="QZA4" s="9"/>
      <c r="QZB4" s="9"/>
      <c r="QZC4" s="9"/>
      <c r="QZD4" s="9"/>
      <c r="QZE4" s="9"/>
      <c r="QZF4" s="9"/>
      <c r="QZG4" s="9"/>
      <c r="QZH4" s="9"/>
      <c r="QZI4" s="9"/>
      <c r="QZJ4" s="9"/>
      <c r="QZK4" s="9"/>
      <c r="QZL4" s="9"/>
      <c r="QZM4" s="9"/>
      <c r="QZN4" s="9"/>
      <c r="QZO4" s="9"/>
      <c r="QZP4" s="9"/>
      <c r="QZQ4" s="9"/>
      <c r="QZR4" s="9"/>
      <c r="QZS4" s="9"/>
      <c r="QZT4" s="9"/>
      <c r="QZU4" s="9"/>
      <c r="QZV4" s="9"/>
      <c r="QZW4" s="9"/>
      <c r="QZX4" s="9"/>
      <c r="QZY4" s="9"/>
      <c r="QZZ4" s="9"/>
      <c r="RAA4" s="9"/>
      <c r="RAB4" s="9"/>
      <c r="RAC4" s="9"/>
      <c r="RAD4" s="9"/>
      <c r="RAE4" s="9"/>
      <c r="RAF4" s="9"/>
      <c r="RAG4" s="9"/>
      <c r="RAH4" s="9"/>
      <c r="RAI4" s="9"/>
      <c r="RAJ4" s="9"/>
      <c r="RAK4" s="9"/>
      <c r="RAL4" s="9"/>
      <c r="RAM4" s="9"/>
      <c r="RAN4" s="9"/>
      <c r="RAO4" s="9"/>
      <c r="RAP4" s="9"/>
      <c r="RAQ4" s="9"/>
      <c r="RAR4" s="9"/>
      <c r="RAS4" s="9"/>
      <c r="RAT4" s="9"/>
      <c r="RAU4" s="9"/>
      <c r="RAV4" s="9"/>
      <c r="RAW4" s="9"/>
      <c r="RAX4" s="9"/>
      <c r="RAY4" s="9"/>
      <c r="RAZ4" s="9"/>
      <c r="RBA4" s="9"/>
      <c r="RBB4" s="9"/>
      <c r="RBC4" s="9"/>
      <c r="RBD4" s="9"/>
      <c r="RBE4" s="9"/>
      <c r="RBF4" s="9"/>
      <c r="RBG4" s="9"/>
      <c r="RBH4" s="9"/>
      <c r="RBI4" s="9"/>
      <c r="RBJ4" s="9"/>
      <c r="RBK4" s="9"/>
      <c r="RBL4" s="9"/>
      <c r="RBM4" s="9"/>
      <c r="RBN4" s="9"/>
      <c r="RBO4" s="9"/>
      <c r="RBP4" s="9"/>
      <c r="RBQ4" s="9"/>
      <c r="RBR4" s="9"/>
      <c r="RBS4" s="9"/>
      <c r="RBT4" s="9"/>
      <c r="RBU4" s="9"/>
      <c r="RBV4" s="9"/>
      <c r="RBW4" s="9"/>
      <c r="RBX4" s="9"/>
      <c r="RBY4" s="9"/>
      <c r="RBZ4" s="9"/>
      <c r="RCA4" s="9"/>
      <c r="RCB4" s="9"/>
      <c r="RCC4" s="9"/>
      <c r="RCD4" s="9"/>
      <c r="RCE4" s="9"/>
      <c r="RCF4" s="9"/>
      <c r="RCG4" s="9"/>
      <c r="RCH4" s="9"/>
      <c r="RCI4" s="9"/>
      <c r="RCJ4" s="9"/>
      <c r="RCK4" s="9"/>
      <c r="RCL4" s="9"/>
      <c r="RCM4" s="9"/>
      <c r="RCN4" s="9"/>
      <c r="RCO4" s="9"/>
      <c r="RCP4" s="9"/>
      <c r="RCQ4" s="9"/>
      <c r="RCR4" s="9"/>
      <c r="RCS4" s="9"/>
      <c r="RCT4" s="9"/>
      <c r="RCU4" s="9"/>
      <c r="RCV4" s="9"/>
      <c r="RCW4" s="9"/>
      <c r="RCX4" s="9"/>
      <c r="RCY4" s="9"/>
      <c r="RCZ4" s="9"/>
      <c r="RDA4" s="9"/>
      <c r="RDB4" s="9"/>
      <c r="RDC4" s="9"/>
      <c r="RDD4" s="9"/>
      <c r="RDE4" s="9"/>
      <c r="RDF4" s="9"/>
      <c r="RDG4" s="9"/>
      <c r="RDH4" s="9"/>
      <c r="RDI4" s="9"/>
      <c r="RDJ4" s="9"/>
      <c r="RDK4" s="9"/>
      <c r="RDL4" s="9"/>
      <c r="RDM4" s="9"/>
      <c r="RDN4" s="9"/>
      <c r="RDO4" s="9"/>
      <c r="RDP4" s="9"/>
      <c r="RDQ4" s="9"/>
      <c r="RDR4" s="9"/>
      <c r="RDS4" s="9"/>
      <c r="RDT4" s="9"/>
      <c r="RDU4" s="9"/>
      <c r="RDV4" s="9"/>
      <c r="RDW4" s="9"/>
      <c r="RDX4" s="9"/>
      <c r="RDY4" s="9"/>
      <c r="RDZ4" s="9"/>
      <c r="REA4" s="9"/>
      <c r="REB4" s="9"/>
      <c r="REC4" s="9"/>
      <c r="RED4" s="9"/>
      <c r="REE4" s="9"/>
      <c r="REF4" s="9"/>
      <c r="REG4" s="9"/>
      <c r="REH4" s="9"/>
      <c r="REI4" s="9"/>
      <c r="REJ4" s="9"/>
      <c r="REK4" s="9"/>
      <c r="REL4" s="9"/>
      <c r="REM4" s="9"/>
      <c r="REN4" s="9"/>
      <c r="REO4" s="9"/>
      <c r="REP4" s="9"/>
      <c r="REQ4" s="9"/>
      <c r="RER4" s="9"/>
      <c r="RES4" s="9"/>
      <c r="RET4" s="9"/>
      <c r="REU4" s="9"/>
      <c r="REV4" s="9"/>
      <c r="REW4" s="9"/>
      <c r="REX4" s="9"/>
      <c r="REY4" s="9"/>
      <c r="REZ4" s="9"/>
      <c r="RFA4" s="9"/>
      <c r="RFB4" s="9"/>
      <c r="RFC4" s="9"/>
      <c r="RFD4" s="9"/>
      <c r="RFE4" s="9"/>
      <c r="RFF4" s="9"/>
      <c r="RFG4" s="9"/>
      <c r="RFH4" s="9"/>
      <c r="RFI4" s="9"/>
      <c r="RFJ4" s="9"/>
      <c r="RFK4" s="9"/>
      <c r="RFL4" s="9"/>
      <c r="RFM4" s="9"/>
      <c r="RFN4" s="9"/>
      <c r="RFO4" s="9"/>
      <c r="RFP4" s="9"/>
      <c r="RFQ4" s="9"/>
      <c r="RFR4" s="9"/>
      <c r="RFS4" s="9"/>
      <c r="RFT4" s="9"/>
      <c r="RFU4" s="9"/>
      <c r="RFV4" s="9"/>
      <c r="RFW4" s="9"/>
      <c r="RFX4" s="9"/>
      <c r="RFY4" s="9"/>
      <c r="RFZ4" s="9"/>
      <c r="RGA4" s="9"/>
      <c r="RGB4" s="9"/>
      <c r="RGC4" s="9"/>
      <c r="RGD4" s="9"/>
      <c r="RGE4" s="9"/>
      <c r="RGF4" s="9"/>
      <c r="RGG4" s="9"/>
      <c r="RGH4" s="9"/>
      <c r="RGI4" s="9"/>
      <c r="RGJ4" s="9"/>
      <c r="RGK4" s="9"/>
      <c r="RGL4" s="9"/>
      <c r="RGM4" s="9"/>
      <c r="RGN4" s="9"/>
      <c r="RGO4" s="9"/>
      <c r="RGP4" s="9"/>
      <c r="RGQ4" s="9"/>
      <c r="RGR4" s="9"/>
      <c r="RGS4" s="9"/>
      <c r="RGT4" s="9"/>
      <c r="RGU4" s="9"/>
      <c r="RGV4" s="9"/>
      <c r="RGW4" s="9"/>
      <c r="RGX4" s="9"/>
      <c r="RGY4" s="9"/>
      <c r="RGZ4" s="9"/>
      <c r="RHA4" s="9"/>
      <c r="RHB4" s="9"/>
      <c r="RHC4" s="9"/>
      <c r="RHD4" s="9"/>
      <c r="RHE4" s="9"/>
      <c r="RHF4" s="9"/>
      <c r="RHG4" s="9"/>
      <c r="RHH4" s="9"/>
      <c r="RHI4" s="9"/>
      <c r="RHJ4" s="9"/>
      <c r="RHK4" s="9"/>
      <c r="RHL4" s="9"/>
      <c r="RHM4" s="9"/>
      <c r="RHN4" s="9"/>
      <c r="RHO4" s="9"/>
      <c r="RHP4" s="9"/>
      <c r="RHQ4" s="9"/>
      <c r="RHR4" s="9"/>
      <c r="RHS4" s="9"/>
      <c r="RHT4" s="9"/>
      <c r="RHU4" s="9"/>
      <c r="RHV4" s="9"/>
      <c r="RHW4" s="9"/>
      <c r="RHX4" s="9"/>
      <c r="RHY4" s="9"/>
      <c r="RHZ4" s="9"/>
      <c r="RIA4" s="9"/>
      <c r="RIB4" s="9"/>
      <c r="RIC4" s="9"/>
      <c r="RID4" s="9"/>
      <c r="RIE4" s="9"/>
      <c r="RIF4" s="9"/>
      <c r="RIG4" s="9"/>
      <c r="RIH4" s="9"/>
      <c r="RII4" s="9"/>
      <c r="RIJ4" s="9"/>
      <c r="RIK4" s="9"/>
      <c r="RIL4" s="9"/>
      <c r="RIM4" s="9"/>
      <c r="RIN4" s="9"/>
      <c r="RIO4" s="9"/>
      <c r="RIP4" s="9"/>
      <c r="RIQ4" s="9"/>
      <c r="RIR4" s="9"/>
      <c r="RIS4" s="9"/>
      <c r="RIT4" s="9"/>
      <c r="RIU4" s="9"/>
      <c r="RIV4" s="9"/>
      <c r="RIW4" s="9"/>
      <c r="RIX4" s="9"/>
      <c r="RIY4" s="9"/>
      <c r="RIZ4" s="9"/>
      <c r="RJA4" s="9"/>
      <c r="RJB4" s="9"/>
      <c r="RJC4" s="9"/>
      <c r="RJD4" s="9"/>
      <c r="RJE4" s="9"/>
      <c r="RJF4" s="9"/>
      <c r="RJG4" s="9"/>
      <c r="RJH4" s="9"/>
      <c r="RJI4" s="9"/>
      <c r="RJJ4" s="9"/>
      <c r="RJK4" s="9"/>
      <c r="RJL4" s="9"/>
      <c r="RJM4" s="9"/>
      <c r="RJN4" s="9"/>
      <c r="RJO4" s="9"/>
      <c r="RJP4" s="9"/>
      <c r="RJQ4" s="9"/>
      <c r="RJR4" s="9"/>
      <c r="RJS4" s="9"/>
      <c r="RJT4" s="9"/>
      <c r="RJU4" s="9"/>
      <c r="RJV4" s="9"/>
      <c r="RJW4" s="9"/>
      <c r="RJX4" s="9"/>
      <c r="RJY4" s="9"/>
      <c r="RJZ4" s="9"/>
      <c r="RKA4" s="9"/>
      <c r="RKB4" s="9"/>
      <c r="RKC4" s="9"/>
      <c r="RKD4" s="9"/>
      <c r="RKE4" s="9"/>
      <c r="RKF4" s="9"/>
      <c r="RKG4" s="9"/>
      <c r="RKH4" s="9"/>
      <c r="RKI4" s="9"/>
      <c r="RKJ4" s="9"/>
      <c r="RKK4" s="9"/>
      <c r="RKL4" s="9"/>
      <c r="RKM4" s="9"/>
      <c r="RKN4" s="9"/>
      <c r="RKO4" s="9"/>
      <c r="RKP4" s="9"/>
      <c r="RKQ4" s="9"/>
      <c r="RKR4" s="9"/>
      <c r="RKS4" s="9"/>
      <c r="RKT4" s="9"/>
      <c r="RKU4" s="9"/>
      <c r="RKV4" s="9"/>
      <c r="RKW4" s="9"/>
      <c r="RKX4" s="9"/>
      <c r="RKY4" s="9"/>
      <c r="RKZ4" s="9"/>
      <c r="RLA4" s="9"/>
      <c r="RLB4" s="9"/>
      <c r="RLC4" s="9"/>
      <c r="RLD4" s="9"/>
      <c r="RLE4" s="9"/>
      <c r="RLF4" s="9"/>
      <c r="RLG4" s="9"/>
      <c r="RLH4" s="9"/>
      <c r="RLI4" s="9"/>
      <c r="RLJ4" s="9"/>
      <c r="RLK4" s="9"/>
      <c r="RLL4" s="9"/>
      <c r="RLM4" s="9"/>
      <c r="RLN4" s="9"/>
      <c r="RLO4" s="9"/>
      <c r="RLP4" s="9"/>
      <c r="RLQ4" s="9"/>
      <c r="RLR4" s="9"/>
      <c r="RLS4" s="9"/>
      <c r="RLT4" s="9"/>
      <c r="RLU4" s="9"/>
      <c r="RLV4" s="9"/>
      <c r="RLW4" s="9"/>
      <c r="RLX4" s="9"/>
      <c r="RLY4" s="9"/>
      <c r="RLZ4" s="9"/>
      <c r="RMA4" s="9"/>
      <c r="RMB4" s="9"/>
      <c r="RMC4" s="9"/>
      <c r="RMD4" s="9"/>
      <c r="RME4" s="9"/>
      <c r="RMF4" s="9"/>
      <c r="RMG4" s="9"/>
      <c r="RMH4" s="9"/>
      <c r="RMI4" s="9"/>
      <c r="RMJ4" s="9"/>
      <c r="RMK4" s="9"/>
      <c r="RML4" s="9"/>
      <c r="RMM4" s="9"/>
      <c r="RMN4" s="9"/>
      <c r="RMO4" s="9"/>
      <c r="RMP4" s="9"/>
      <c r="RMQ4" s="9"/>
      <c r="RMR4" s="9"/>
      <c r="RMS4" s="9"/>
      <c r="RMT4" s="9"/>
      <c r="RMU4" s="9"/>
      <c r="RMV4" s="9"/>
      <c r="RMW4" s="9"/>
      <c r="RMX4" s="9"/>
      <c r="RMY4" s="9"/>
      <c r="RMZ4" s="9"/>
      <c r="RNA4" s="9"/>
      <c r="RNB4" s="9"/>
      <c r="RNC4" s="9"/>
      <c r="RND4" s="9"/>
      <c r="RNE4" s="9"/>
      <c r="RNF4" s="9"/>
      <c r="RNG4" s="9"/>
      <c r="RNH4" s="9"/>
      <c r="RNI4" s="9"/>
      <c r="RNJ4" s="9"/>
      <c r="RNK4" s="9"/>
      <c r="RNL4" s="9"/>
      <c r="RNM4" s="9"/>
      <c r="RNN4" s="9"/>
      <c r="RNO4" s="9"/>
      <c r="RNP4" s="9"/>
      <c r="RNQ4" s="9"/>
      <c r="RNR4" s="9"/>
      <c r="RNS4" s="9"/>
      <c r="RNT4" s="9"/>
      <c r="RNU4" s="9"/>
      <c r="RNV4" s="9"/>
      <c r="RNW4" s="9"/>
      <c r="RNX4" s="9"/>
      <c r="RNY4" s="9"/>
      <c r="RNZ4" s="9"/>
      <c r="ROA4" s="9"/>
      <c r="ROB4" s="9"/>
      <c r="ROC4" s="9"/>
      <c r="ROD4" s="9"/>
      <c r="ROE4" s="9"/>
      <c r="ROF4" s="9"/>
      <c r="ROG4" s="9"/>
      <c r="ROH4" s="9"/>
      <c r="ROI4" s="9"/>
      <c r="ROJ4" s="9"/>
      <c r="ROK4" s="9"/>
      <c r="ROL4" s="9"/>
      <c r="ROM4" s="9"/>
      <c r="RON4" s="9"/>
      <c r="ROO4" s="9"/>
      <c r="ROP4" s="9"/>
      <c r="ROQ4" s="9"/>
      <c r="ROR4" s="9"/>
      <c r="ROS4" s="9"/>
      <c r="ROT4" s="9"/>
      <c r="ROU4" s="9"/>
      <c r="ROV4" s="9"/>
      <c r="ROW4" s="9"/>
      <c r="ROX4" s="9"/>
      <c r="ROY4" s="9"/>
      <c r="ROZ4" s="9"/>
      <c r="RPA4" s="9"/>
      <c r="RPB4" s="9"/>
      <c r="RPC4" s="9"/>
      <c r="RPD4" s="9"/>
      <c r="RPE4" s="9"/>
      <c r="RPF4" s="9"/>
      <c r="RPG4" s="9"/>
      <c r="RPH4" s="9"/>
      <c r="RPI4" s="9"/>
      <c r="RPJ4" s="9"/>
      <c r="RPK4" s="9"/>
      <c r="RPL4" s="9"/>
      <c r="RPM4" s="9"/>
      <c r="RPN4" s="9"/>
      <c r="RPO4" s="9"/>
      <c r="RPP4" s="9"/>
      <c r="RPQ4" s="9"/>
      <c r="RPR4" s="9"/>
      <c r="RPS4" s="9"/>
      <c r="RPT4" s="9"/>
      <c r="RPU4" s="9"/>
      <c r="RPV4" s="9"/>
      <c r="RPW4" s="9"/>
      <c r="RPX4" s="9"/>
      <c r="RPY4" s="9"/>
      <c r="RPZ4" s="9"/>
      <c r="RQA4" s="9"/>
      <c r="RQB4" s="9"/>
      <c r="RQC4" s="9"/>
      <c r="RQD4" s="9"/>
      <c r="RQE4" s="9"/>
      <c r="RQF4" s="9"/>
      <c r="RQG4" s="9"/>
      <c r="RQH4" s="9"/>
      <c r="RQI4" s="9"/>
      <c r="RQJ4" s="9"/>
      <c r="RQK4" s="9"/>
      <c r="RQL4" s="9"/>
      <c r="RQM4" s="9"/>
      <c r="RQN4" s="9"/>
      <c r="RQO4" s="9"/>
      <c r="RQP4" s="9"/>
      <c r="RQQ4" s="9"/>
      <c r="RQR4" s="9"/>
      <c r="RQS4" s="9"/>
      <c r="RQT4" s="9"/>
      <c r="RQU4" s="9"/>
      <c r="RQV4" s="9"/>
      <c r="RQW4" s="9"/>
      <c r="RQX4" s="9"/>
      <c r="RQY4" s="9"/>
      <c r="RQZ4" s="9"/>
      <c r="RRA4" s="9"/>
      <c r="RRB4" s="9"/>
      <c r="RRC4" s="9"/>
      <c r="RRD4" s="9"/>
      <c r="RRE4" s="9"/>
      <c r="RRF4" s="9"/>
      <c r="RRG4" s="9"/>
      <c r="RRH4" s="9"/>
      <c r="RRI4" s="9"/>
      <c r="RRJ4" s="9"/>
      <c r="RRK4" s="9"/>
      <c r="RRL4" s="9"/>
      <c r="RRM4" s="9"/>
      <c r="RRN4" s="9"/>
      <c r="RRO4" s="9"/>
      <c r="RRP4" s="9"/>
      <c r="RRQ4" s="9"/>
      <c r="RRR4" s="9"/>
      <c r="RRS4" s="9"/>
      <c r="RRT4" s="9"/>
      <c r="RRU4" s="9"/>
      <c r="RRV4" s="9"/>
      <c r="RRW4" s="9"/>
      <c r="RRX4" s="9"/>
      <c r="RRY4" s="9"/>
      <c r="RRZ4" s="9"/>
      <c r="RSA4" s="9"/>
      <c r="RSB4" s="9"/>
      <c r="RSC4" s="9"/>
      <c r="RSD4" s="9"/>
      <c r="RSE4" s="9"/>
      <c r="RSF4" s="9"/>
      <c r="RSG4" s="9"/>
      <c r="RSH4" s="9"/>
      <c r="RSI4" s="9"/>
      <c r="RSJ4" s="9"/>
      <c r="RSK4" s="9"/>
      <c r="RSL4" s="9"/>
      <c r="RSM4" s="9"/>
      <c r="RSN4" s="9"/>
      <c r="RSO4" s="9"/>
      <c r="RSP4" s="9"/>
      <c r="RSQ4" s="9"/>
      <c r="RSR4" s="9"/>
      <c r="RSS4" s="9"/>
      <c r="RST4" s="9"/>
      <c r="RSU4" s="9"/>
      <c r="RSV4" s="9"/>
      <c r="RSW4" s="9"/>
      <c r="RSX4" s="9"/>
      <c r="RSY4" s="9"/>
      <c r="RSZ4" s="9"/>
      <c r="RTA4" s="9"/>
      <c r="RTB4" s="9"/>
      <c r="RTC4" s="9"/>
      <c r="RTD4" s="9"/>
      <c r="RTE4" s="9"/>
      <c r="RTF4" s="9"/>
      <c r="RTG4" s="9"/>
      <c r="RTH4" s="9"/>
      <c r="RTI4" s="9"/>
      <c r="RTJ4" s="9"/>
      <c r="RTK4" s="9"/>
      <c r="RTL4" s="9"/>
      <c r="RTM4" s="9"/>
      <c r="RTN4" s="9"/>
      <c r="RTO4" s="9"/>
      <c r="RTP4" s="9"/>
      <c r="RTQ4" s="9"/>
      <c r="RTR4" s="9"/>
      <c r="RTS4" s="9"/>
      <c r="RTT4" s="9"/>
      <c r="RTU4" s="9"/>
      <c r="RTV4" s="9"/>
      <c r="RTW4" s="9"/>
      <c r="RTX4" s="9"/>
      <c r="RTY4" s="9"/>
      <c r="RTZ4" s="9"/>
      <c r="RUA4" s="9"/>
      <c r="RUB4" s="9"/>
      <c r="RUC4" s="9"/>
      <c r="RUD4" s="9"/>
      <c r="RUE4" s="9"/>
      <c r="RUF4" s="9"/>
      <c r="RUG4" s="9"/>
      <c r="RUH4" s="9"/>
      <c r="RUI4" s="9"/>
      <c r="RUJ4" s="9"/>
      <c r="RUK4" s="9"/>
      <c r="RUL4" s="9"/>
      <c r="RUM4" s="9"/>
      <c r="RUN4" s="9"/>
      <c r="RUO4" s="9"/>
      <c r="RUP4" s="9"/>
      <c r="RUQ4" s="9"/>
      <c r="RUR4" s="9"/>
      <c r="RUS4" s="9"/>
      <c r="RUT4" s="9"/>
      <c r="RUU4" s="9"/>
      <c r="RUV4" s="9"/>
      <c r="RUW4" s="9"/>
      <c r="RUX4" s="9"/>
      <c r="RUY4" s="9"/>
      <c r="RUZ4" s="9"/>
      <c r="RVA4" s="9"/>
      <c r="RVB4" s="9"/>
      <c r="RVC4" s="9"/>
      <c r="RVD4" s="9"/>
      <c r="RVE4" s="9"/>
      <c r="RVF4" s="9"/>
      <c r="RVG4" s="9"/>
      <c r="RVH4" s="9"/>
      <c r="RVI4" s="9"/>
      <c r="RVJ4" s="9"/>
      <c r="RVK4" s="9"/>
      <c r="RVL4" s="9"/>
      <c r="RVM4" s="9"/>
      <c r="RVN4" s="9"/>
      <c r="RVO4" s="9"/>
      <c r="RVP4" s="9"/>
      <c r="RVQ4" s="9"/>
      <c r="RVR4" s="9"/>
      <c r="RVS4" s="9"/>
      <c r="RVT4" s="9"/>
      <c r="RVU4" s="9"/>
      <c r="RVV4" s="9"/>
      <c r="RVW4" s="9"/>
      <c r="RVX4" s="9"/>
      <c r="RVY4" s="9"/>
      <c r="RVZ4" s="9"/>
      <c r="RWA4" s="9"/>
      <c r="RWB4" s="9"/>
      <c r="RWC4" s="9"/>
      <c r="RWD4" s="9"/>
      <c r="RWE4" s="9"/>
      <c r="RWF4" s="9"/>
      <c r="RWG4" s="9"/>
      <c r="RWH4" s="9"/>
      <c r="RWI4" s="9"/>
      <c r="RWJ4" s="9"/>
      <c r="RWK4" s="9"/>
      <c r="RWL4" s="9"/>
      <c r="RWM4" s="9"/>
      <c r="RWN4" s="9"/>
      <c r="RWO4" s="9"/>
      <c r="RWP4" s="9"/>
      <c r="RWQ4" s="9"/>
      <c r="RWR4" s="9"/>
      <c r="RWS4" s="9"/>
      <c r="RWT4" s="9"/>
      <c r="RWU4" s="9"/>
      <c r="RWV4" s="9"/>
      <c r="RWW4" s="9"/>
      <c r="RWX4" s="9"/>
      <c r="RWY4" s="9"/>
      <c r="RWZ4" s="9"/>
      <c r="RXA4" s="9"/>
      <c r="RXB4" s="9"/>
      <c r="RXC4" s="9"/>
      <c r="RXD4" s="9"/>
      <c r="RXE4" s="9"/>
      <c r="RXF4" s="9"/>
      <c r="RXG4" s="9"/>
      <c r="RXH4" s="9"/>
      <c r="RXI4" s="9"/>
      <c r="RXJ4" s="9"/>
      <c r="RXK4" s="9"/>
      <c r="RXL4" s="9"/>
      <c r="RXM4" s="9"/>
      <c r="RXN4" s="9"/>
      <c r="RXO4" s="9"/>
      <c r="RXP4" s="9"/>
      <c r="RXQ4" s="9"/>
      <c r="RXR4" s="9"/>
      <c r="RXS4" s="9"/>
      <c r="RXT4" s="9"/>
      <c r="RXU4" s="9"/>
      <c r="RXV4" s="9"/>
      <c r="RXW4" s="9"/>
      <c r="RXX4" s="9"/>
      <c r="RXY4" s="9"/>
      <c r="RXZ4" s="9"/>
      <c r="RYA4" s="9"/>
      <c r="RYB4" s="9"/>
      <c r="RYC4" s="9"/>
      <c r="RYD4" s="9"/>
      <c r="RYE4" s="9"/>
      <c r="RYF4" s="9"/>
      <c r="RYG4" s="9"/>
      <c r="RYH4" s="9"/>
      <c r="RYI4" s="9"/>
      <c r="RYJ4" s="9"/>
      <c r="RYK4" s="9"/>
      <c r="RYL4" s="9"/>
      <c r="RYM4" s="9"/>
      <c r="RYN4" s="9"/>
      <c r="RYO4" s="9"/>
      <c r="RYP4" s="9"/>
      <c r="RYQ4" s="9"/>
      <c r="RYR4" s="9"/>
      <c r="RYS4" s="9"/>
      <c r="RYT4" s="9"/>
      <c r="RYU4" s="9"/>
      <c r="RYV4" s="9"/>
      <c r="RYW4" s="9"/>
      <c r="RYX4" s="9"/>
      <c r="RYY4" s="9"/>
      <c r="RYZ4" s="9"/>
      <c r="RZA4" s="9"/>
      <c r="RZB4" s="9"/>
      <c r="RZC4" s="9"/>
      <c r="RZD4" s="9"/>
      <c r="RZE4" s="9"/>
      <c r="RZF4" s="9"/>
      <c r="RZG4" s="9"/>
      <c r="RZH4" s="9"/>
      <c r="RZI4" s="9"/>
      <c r="RZJ4" s="9"/>
      <c r="RZK4" s="9"/>
      <c r="RZL4" s="9"/>
      <c r="RZM4" s="9"/>
      <c r="RZN4" s="9"/>
      <c r="RZO4" s="9"/>
      <c r="RZP4" s="9"/>
      <c r="RZQ4" s="9"/>
      <c r="RZR4" s="9"/>
      <c r="RZS4" s="9"/>
      <c r="RZT4" s="9"/>
      <c r="RZU4" s="9"/>
      <c r="RZV4" s="9"/>
      <c r="RZW4" s="9"/>
      <c r="RZX4" s="9"/>
      <c r="RZY4" s="9"/>
      <c r="RZZ4" s="9"/>
      <c r="SAA4" s="9"/>
      <c r="SAB4" s="9"/>
      <c r="SAC4" s="9"/>
      <c r="SAD4" s="9"/>
      <c r="SAE4" s="9"/>
      <c r="SAF4" s="9"/>
      <c r="SAG4" s="9"/>
      <c r="SAH4" s="9"/>
      <c r="SAI4" s="9"/>
      <c r="SAJ4" s="9"/>
      <c r="SAK4" s="9"/>
      <c r="SAL4" s="9"/>
      <c r="SAM4" s="9"/>
      <c r="SAN4" s="9"/>
      <c r="SAO4" s="9"/>
      <c r="SAP4" s="9"/>
      <c r="SAQ4" s="9"/>
      <c r="SAR4" s="9"/>
      <c r="SAS4" s="9"/>
      <c r="SAT4" s="9"/>
      <c r="SAU4" s="9"/>
      <c r="SAV4" s="9"/>
      <c r="SAW4" s="9"/>
      <c r="SAX4" s="9"/>
      <c r="SAY4" s="9"/>
      <c r="SAZ4" s="9"/>
      <c r="SBA4" s="9"/>
      <c r="SBB4" s="9"/>
      <c r="SBC4" s="9"/>
      <c r="SBD4" s="9"/>
      <c r="SBE4" s="9"/>
      <c r="SBF4" s="9"/>
      <c r="SBG4" s="9"/>
      <c r="SBH4" s="9"/>
      <c r="SBI4" s="9"/>
      <c r="SBJ4" s="9"/>
      <c r="SBK4" s="9"/>
      <c r="SBL4" s="9"/>
      <c r="SBM4" s="9"/>
      <c r="SBN4" s="9"/>
      <c r="SBO4" s="9"/>
      <c r="SBP4" s="9"/>
      <c r="SBQ4" s="9"/>
      <c r="SBR4" s="9"/>
      <c r="SBS4" s="9"/>
      <c r="SBT4" s="9"/>
      <c r="SBU4" s="9"/>
      <c r="SBV4" s="9"/>
      <c r="SBW4" s="9"/>
      <c r="SBX4" s="9"/>
      <c r="SBY4" s="9"/>
      <c r="SBZ4" s="9"/>
      <c r="SCA4" s="9"/>
      <c r="SCB4" s="9"/>
      <c r="SCC4" s="9"/>
      <c r="SCD4" s="9"/>
      <c r="SCE4" s="9"/>
      <c r="SCF4" s="9"/>
      <c r="SCG4" s="9"/>
      <c r="SCH4" s="9"/>
      <c r="SCI4" s="9"/>
      <c r="SCJ4" s="9"/>
      <c r="SCK4" s="9"/>
      <c r="SCL4" s="9"/>
      <c r="SCM4" s="9"/>
      <c r="SCN4" s="9"/>
      <c r="SCO4" s="9"/>
      <c r="SCP4" s="9"/>
      <c r="SCQ4" s="9"/>
      <c r="SCR4" s="9"/>
      <c r="SCS4" s="9"/>
      <c r="SCT4" s="9"/>
      <c r="SCU4" s="9"/>
      <c r="SCV4" s="9"/>
      <c r="SCW4" s="9"/>
      <c r="SCX4" s="9"/>
      <c r="SCY4" s="9"/>
      <c r="SCZ4" s="9"/>
      <c r="SDA4" s="9"/>
      <c r="SDB4" s="9"/>
      <c r="SDC4" s="9"/>
      <c r="SDD4" s="9"/>
      <c r="SDE4" s="9"/>
      <c r="SDF4" s="9"/>
      <c r="SDG4" s="9"/>
      <c r="SDH4" s="9"/>
      <c r="SDI4" s="9"/>
      <c r="SDJ4" s="9"/>
      <c r="SDK4" s="9"/>
      <c r="SDL4" s="9"/>
      <c r="SDM4" s="9"/>
      <c r="SDN4" s="9"/>
      <c r="SDO4" s="9"/>
      <c r="SDP4" s="9"/>
      <c r="SDQ4" s="9"/>
      <c r="SDR4" s="9"/>
      <c r="SDS4" s="9"/>
      <c r="SDT4" s="9"/>
      <c r="SDU4" s="9"/>
      <c r="SDV4" s="9"/>
      <c r="SDW4" s="9"/>
      <c r="SDX4" s="9"/>
      <c r="SDY4" s="9"/>
      <c r="SDZ4" s="9"/>
      <c r="SEA4" s="9"/>
      <c r="SEB4" s="9"/>
      <c r="SEC4" s="9"/>
      <c r="SED4" s="9"/>
      <c r="SEE4" s="9"/>
      <c r="SEF4" s="9"/>
      <c r="SEG4" s="9"/>
      <c r="SEH4" s="9"/>
      <c r="SEI4" s="9"/>
      <c r="SEJ4" s="9"/>
      <c r="SEK4" s="9"/>
      <c r="SEL4" s="9"/>
      <c r="SEM4" s="9"/>
      <c r="SEN4" s="9"/>
      <c r="SEO4" s="9"/>
      <c r="SEP4" s="9"/>
      <c r="SEQ4" s="9"/>
      <c r="SER4" s="9"/>
      <c r="SES4" s="9"/>
      <c r="SET4" s="9"/>
      <c r="SEU4" s="9"/>
      <c r="SEV4" s="9"/>
      <c r="SEW4" s="9"/>
      <c r="SEX4" s="9"/>
      <c r="SEY4" s="9"/>
      <c r="SEZ4" s="9"/>
      <c r="SFA4" s="9"/>
      <c r="SFB4" s="9"/>
      <c r="SFC4" s="9"/>
      <c r="SFD4" s="9"/>
      <c r="SFE4" s="9"/>
      <c r="SFF4" s="9"/>
      <c r="SFG4" s="9"/>
      <c r="SFH4" s="9"/>
      <c r="SFI4" s="9"/>
      <c r="SFJ4" s="9"/>
      <c r="SFK4" s="9"/>
      <c r="SFL4" s="9"/>
      <c r="SFM4" s="9"/>
      <c r="SFN4" s="9"/>
      <c r="SFO4" s="9"/>
      <c r="SFP4" s="9"/>
      <c r="SFQ4" s="9"/>
      <c r="SFR4" s="9"/>
      <c r="SFS4" s="9"/>
      <c r="SFT4" s="9"/>
      <c r="SFU4" s="9"/>
      <c r="SFV4" s="9"/>
      <c r="SFW4" s="9"/>
      <c r="SFX4" s="9"/>
      <c r="SFY4" s="9"/>
      <c r="SFZ4" s="9"/>
      <c r="SGA4" s="9"/>
      <c r="SGB4" s="9"/>
      <c r="SGC4" s="9"/>
      <c r="SGD4" s="9"/>
      <c r="SGE4" s="9"/>
      <c r="SGF4" s="9"/>
      <c r="SGG4" s="9"/>
      <c r="SGH4" s="9"/>
      <c r="SGI4" s="9"/>
      <c r="SGJ4" s="9"/>
      <c r="SGK4" s="9"/>
      <c r="SGL4" s="9"/>
      <c r="SGM4" s="9"/>
      <c r="SGN4" s="9"/>
      <c r="SGO4" s="9"/>
      <c r="SGP4" s="9"/>
      <c r="SGQ4" s="9"/>
      <c r="SGR4" s="9"/>
      <c r="SGS4" s="9"/>
      <c r="SGT4" s="9"/>
      <c r="SGU4" s="9"/>
      <c r="SGV4" s="9"/>
      <c r="SGW4" s="9"/>
      <c r="SGX4" s="9"/>
      <c r="SGY4" s="9"/>
      <c r="SGZ4" s="9"/>
      <c r="SHA4" s="9"/>
      <c r="SHB4" s="9"/>
      <c r="SHC4" s="9"/>
      <c r="SHD4" s="9"/>
      <c r="SHE4" s="9"/>
      <c r="SHF4" s="9"/>
      <c r="SHG4" s="9"/>
      <c r="SHH4" s="9"/>
      <c r="SHI4" s="9"/>
      <c r="SHJ4" s="9"/>
      <c r="SHK4" s="9"/>
      <c r="SHL4" s="9"/>
      <c r="SHM4" s="9"/>
      <c r="SHN4" s="9"/>
      <c r="SHO4" s="9"/>
      <c r="SHP4" s="9"/>
      <c r="SHQ4" s="9"/>
      <c r="SHR4" s="9"/>
      <c r="SHS4" s="9"/>
      <c r="SHT4" s="9"/>
      <c r="SHU4" s="9"/>
      <c r="SHV4" s="9"/>
      <c r="SHW4" s="9"/>
      <c r="SHX4" s="9"/>
      <c r="SHY4" s="9"/>
      <c r="SHZ4" s="9"/>
      <c r="SIA4" s="9"/>
      <c r="SIB4" s="9"/>
      <c r="SIC4" s="9"/>
      <c r="SID4" s="9"/>
      <c r="SIE4" s="9"/>
      <c r="SIF4" s="9"/>
      <c r="SIG4" s="9"/>
      <c r="SIH4" s="9"/>
      <c r="SII4" s="9"/>
      <c r="SIJ4" s="9"/>
      <c r="SIK4" s="9"/>
      <c r="SIL4" s="9"/>
      <c r="SIM4" s="9"/>
      <c r="SIN4" s="9"/>
      <c r="SIO4" s="9"/>
      <c r="SIP4" s="9"/>
      <c r="SIQ4" s="9"/>
      <c r="SIR4" s="9"/>
      <c r="SIS4" s="9"/>
      <c r="SIT4" s="9"/>
      <c r="SIU4" s="9"/>
      <c r="SIV4" s="9"/>
      <c r="SIW4" s="9"/>
      <c r="SIX4" s="9"/>
      <c r="SIY4" s="9"/>
      <c r="SIZ4" s="9"/>
      <c r="SJA4" s="9"/>
      <c r="SJB4" s="9"/>
      <c r="SJC4" s="9"/>
      <c r="SJD4" s="9"/>
      <c r="SJE4" s="9"/>
      <c r="SJF4" s="9"/>
      <c r="SJG4" s="9"/>
      <c r="SJH4" s="9"/>
      <c r="SJI4" s="9"/>
      <c r="SJJ4" s="9"/>
      <c r="SJK4" s="9"/>
      <c r="SJL4" s="9"/>
      <c r="SJM4" s="9"/>
      <c r="SJN4" s="9"/>
      <c r="SJO4" s="9"/>
      <c r="SJP4" s="9"/>
      <c r="SJQ4" s="9"/>
      <c r="SJR4" s="9"/>
      <c r="SJS4" s="9"/>
      <c r="SJT4" s="9"/>
      <c r="SJU4" s="9"/>
      <c r="SJV4" s="9"/>
      <c r="SJW4" s="9"/>
      <c r="SJX4" s="9"/>
      <c r="SJY4" s="9"/>
      <c r="SJZ4" s="9"/>
      <c r="SKA4" s="9"/>
      <c r="SKB4" s="9"/>
      <c r="SKC4" s="9"/>
      <c r="SKD4" s="9"/>
      <c r="SKE4" s="9"/>
      <c r="SKF4" s="9"/>
      <c r="SKG4" s="9"/>
      <c r="SKH4" s="9"/>
      <c r="SKI4" s="9"/>
      <c r="SKJ4" s="9"/>
      <c r="SKK4" s="9"/>
      <c r="SKL4" s="9"/>
      <c r="SKM4" s="9"/>
      <c r="SKN4" s="9"/>
      <c r="SKO4" s="9"/>
      <c r="SKP4" s="9"/>
      <c r="SKQ4" s="9"/>
      <c r="SKR4" s="9"/>
      <c r="SKS4" s="9"/>
      <c r="SKT4" s="9"/>
      <c r="SKU4" s="9"/>
      <c r="SKV4" s="9"/>
      <c r="SKW4" s="9"/>
      <c r="SKX4" s="9"/>
      <c r="SKY4" s="9"/>
      <c r="SKZ4" s="9"/>
      <c r="SLA4" s="9"/>
      <c r="SLB4" s="9"/>
      <c r="SLC4" s="9"/>
      <c r="SLD4" s="9"/>
      <c r="SLE4" s="9"/>
      <c r="SLF4" s="9"/>
      <c r="SLG4" s="9"/>
      <c r="SLH4" s="9"/>
      <c r="SLI4" s="9"/>
      <c r="SLJ4" s="9"/>
      <c r="SLK4" s="9"/>
      <c r="SLL4" s="9"/>
      <c r="SLM4" s="9"/>
      <c r="SLN4" s="9"/>
      <c r="SLO4" s="9"/>
      <c r="SLP4" s="9"/>
      <c r="SLQ4" s="9"/>
      <c r="SLR4" s="9"/>
      <c r="SLS4" s="9"/>
      <c r="SLT4" s="9"/>
      <c r="SLU4" s="9"/>
      <c r="SLV4" s="9"/>
      <c r="SLW4" s="9"/>
      <c r="SLX4" s="9"/>
      <c r="SLY4" s="9"/>
      <c r="SLZ4" s="9"/>
      <c r="SMA4" s="9"/>
      <c r="SMB4" s="9"/>
      <c r="SMC4" s="9"/>
      <c r="SMD4" s="9"/>
      <c r="SME4" s="9"/>
      <c r="SMF4" s="9"/>
      <c r="SMG4" s="9"/>
      <c r="SMH4" s="9"/>
      <c r="SMI4" s="9"/>
      <c r="SMJ4" s="9"/>
      <c r="SMK4" s="9"/>
      <c r="SML4" s="9"/>
      <c r="SMM4" s="9"/>
      <c r="SMN4" s="9"/>
      <c r="SMO4" s="9"/>
      <c r="SMP4" s="9"/>
      <c r="SMQ4" s="9"/>
      <c r="SMR4" s="9"/>
      <c r="SMS4" s="9"/>
      <c r="SMT4" s="9"/>
      <c r="SMU4" s="9"/>
      <c r="SMV4" s="9"/>
      <c r="SMW4" s="9"/>
      <c r="SMX4" s="9"/>
      <c r="SMY4" s="9"/>
      <c r="SMZ4" s="9"/>
      <c r="SNA4" s="9"/>
      <c r="SNB4" s="9"/>
      <c r="SNC4" s="9"/>
      <c r="SND4" s="9"/>
      <c r="SNE4" s="9"/>
      <c r="SNF4" s="9"/>
      <c r="SNG4" s="9"/>
      <c r="SNH4" s="9"/>
      <c r="SNI4" s="9"/>
      <c r="SNJ4" s="9"/>
      <c r="SNK4" s="9"/>
      <c r="SNL4" s="9"/>
      <c r="SNM4" s="9"/>
      <c r="SNN4" s="9"/>
      <c r="SNO4" s="9"/>
      <c r="SNP4" s="9"/>
      <c r="SNQ4" s="9"/>
      <c r="SNR4" s="9"/>
      <c r="SNS4" s="9"/>
      <c r="SNT4" s="9"/>
      <c r="SNU4" s="9"/>
      <c r="SNV4" s="9"/>
      <c r="SNW4" s="9"/>
      <c r="SNX4" s="9"/>
      <c r="SNY4" s="9"/>
      <c r="SNZ4" s="9"/>
      <c r="SOA4" s="9"/>
      <c r="SOB4" s="9"/>
      <c r="SOC4" s="9"/>
      <c r="SOD4" s="9"/>
      <c r="SOE4" s="9"/>
      <c r="SOF4" s="9"/>
      <c r="SOG4" s="9"/>
      <c r="SOH4" s="9"/>
      <c r="SOI4" s="9"/>
      <c r="SOJ4" s="9"/>
      <c r="SOK4" s="9"/>
      <c r="SOL4" s="9"/>
      <c r="SOM4" s="9"/>
      <c r="SON4" s="9"/>
      <c r="SOO4" s="9"/>
      <c r="SOP4" s="9"/>
      <c r="SOQ4" s="9"/>
      <c r="SOR4" s="9"/>
      <c r="SOS4" s="9"/>
      <c r="SOT4" s="9"/>
      <c r="SOU4" s="9"/>
      <c r="SOV4" s="9"/>
      <c r="SOW4" s="9"/>
      <c r="SOX4" s="9"/>
      <c r="SOY4" s="9"/>
      <c r="SOZ4" s="9"/>
      <c r="SPA4" s="9"/>
      <c r="SPB4" s="9"/>
      <c r="SPC4" s="9"/>
      <c r="SPD4" s="9"/>
      <c r="SPE4" s="9"/>
      <c r="SPF4" s="9"/>
      <c r="SPG4" s="9"/>
      <c r="SPH4" s="9"/>
      <c r="SPI4" s="9"/>
      <c r="SPJ4" s="9"/>
      <c r="SPK4" s="9"/>
      <c r="SPL4" s="9"/>
      <c r="SPM4" s="9"/>
      <c r="SPN4" s="9"/>
      <c r="SPO4" s="9"/>
      <c r="SPP4" s="9"/>
      <c r="SPQ4" s="9"/>
      <c r="SPR4" s="9"/>
      <c r="SPS4" s="9"/>
      <c r="SPT4" s="9"/>
      <c r="SPU4" s="9"/>
      <c r="SPV4" s="9"/>
      <c r="SPW4" s="9"/>
      <c r="SPX4" s="9"/>
      <c r="SPY4" s="9"/>
      <c r="SPZ4" s="9"/>
      <c r="SQA4" s="9"/>
      <c r="SQB4" s="9"/>
      <c r="SQC4" s="9"/>
      <c r="SQD4" s="9"/>
      <c r="SQE4" s="9"/>
      <c r="SQF4" s="9"/>
      <c r="SQG4" s="9"/>
      <c r="SQH4" s="9"/>
      <c r="SQI4" s="9"/>
      <c r="SQJ4" s="9"/>
      <c r="SQK4" s="9"/>
      <c r="SQL4" s="9"/>
      <c r="SQM4" s="9"/>
      <c r="SQN4" s="9"/>
      <c r="SQO4" s="9"/>
      <c r="SQP4" s="9"/>
      <c r="SQQ4" s="9"/>
      <c r="SQR4" s="9"/>
      <c r="SQS4" s="9"/>
      <c r="SQT4" s="9"/>
      <c r="SQU4" s="9"/>
      <c r="SQV4" s="9"/>
      <c r="SQW4" s="9"/>
      <c r="SQX4" s="9"/>
      <c r="SQY4" s="9"/>
      <c r="SQZ4" s="9"/>
      <c r="SRA4" s="9"/>
      <c r="SRB4" s="9"/>
      <c r="SRC4" s="9"/>
      <c r="SRD4" s="9"/>
      <c r="SRE4" s="9"/>
      <c r="SRF4" s="9"/>
      <c r="SRG4" s="9"/>
      <c r="SRH4" s="9"/>
      <c r="SRI4" s="9"/>
      <c r="SRJ4" s="9"/>
      <c r="SRK4" s="9"/>
      <c r="SRL4" s="9"/>
      <c r="SRM4" s="9"/>
      <c r="SRN4" s="9"/>
      <c r="SRO4" s="9"/>
      <c r="SRP4" s="9"/>
      <c r="SRQ4" s="9"/>
      <c r="SRR4" s="9"/>
      <c r="SRS4" s="9"/>
      <c r="SRT4" s="9"/>
      <c r="SRU4" s="9"/>
      <c r="SRV4" s="9"/>
      <c r="SRW4" s="9"/>
      <c r="SRX4" s="9"/>
      <c r="SRY4" s="9"/>
      <c r="SRZ4" s="9"/>
      <c r="SSA4" s="9"/>
      <c r="SSB4" s="9"/>
      <c r="SSC4" s="9"/>
      <c r="SSD4" s="9"/>
      <c r="SSE4" s="9"/>
      <c r="SSF4" s="9"/>
      <c r="SSG4" s="9"/>
      <c r="SSH4" s="9"/>
      <c r="SSI4" s="9"/>
      <c r="SSJ4" s="9"/>
      <c r="SSK4" s="9"/>
      <c r="SSL4" s="9"/>
      <c r="SSM4" s="9"/>
      <c r="SSN4" s="9"/>
      <c r="SSO4" s="9"/>
      <c r="SSP4" s="9"/>
      <c r="SSQ4" s="9"/>
      <c r="SSR4" s="9"/>
      <c r="SSS4" s="9"/>
      <c r="SST4" s="9"/>
      <c r="SSU4" s="9"/>
      <c r="SSV4" s="9"/>
      <c r="SSW4" s="9"/>
      <c r="SSX4" s="9"/>
      <c r="SSY4" s="9"/>
      <c r="SSZ4" s="9"/>
      <c r="STA4" s="9"/>
      <c r="STB4" s="9"/>
      <c r="STC4" s="9"/>
      <c r="STD4" s="9"/>
      <c r="STE4" s="9"/>
      <c r="STF4" s="9"/>
      <c r="STG4" s="9"/>
      <c r="STH4" s="9"/>
      <c r="STI4" s="9"/>
      <c r="STJ4" s="9"/>
      <c r="STK4" s="9"/>
      <c r="STL4" s="9"/>
      <c r="STM4" s="9"/>
      <c r="STN4" s="9"/>
      <c r="STO4" s="9"/>
      <c r="STP4" s="9"/>
      <c r="STQ4" s="9"/>
      <c r="STR4" s="9"/>
      <c r="STS4" s="9"/>
      <c r="STT4" s="9"/>
      <c r="STU4" s="9"/>
      <c r="STV4" s="9"/>
      <c r="STW4" s="9"/>
      <c r="STX4" s="9"/>
      <c r="STY4" s="9"/>
      <c r="STZ4" s="9"/>
      <c r="SUA4" s="9"/>
      <c r="SUB4" s="9"/>
      <c r="SUC4" s="9"/>
      <c r="SUD4" s="9"/>
      <c r="SUE4" s="9"/>
      <c r="SUF4" s="9"/>
      <c r="SUG4" s="9"/>
      <c r="SUH4" s="9"/>
      <c r="SUI4" s="9"/>
      <c r="SUJ4" s="9"/>
      <c r="SUK4" s="9"/>
      <c r="SUL4" s="9"/>
      <c r="SUM4" s="9"/>
      <c r="SUN4" s="9"/>
      <c r="SUO4" s="9"/>
      <c r="SUP4" s="9"/>
      <c r="SUQ4" s="9"/>
      <c r="SUR4" s="9"/>
      <c r="SUS4" s="9"/>
      <c r="SUT4" s="9"/>
      <c r="SUU4" s="9"/>
      <c r="SUV4" s="9"/>
      <c r="SUW4" s="9"/>
      <c r="SUX4" s="9"/>
      <c r="SUY4" s="9"/>
      <c r="SUZ4" s="9"/>
      <c r="SVA4" s="9"/>
      <c r="SVB4" s="9"/>
      <c r="SVC4" s="9"/>
      <c r="SVD4" s="9"/>
      <c r="SVE4" s="9"/>
      <c r="SVF4" s="9"/>
      <c r="SVG4" s="9"/>
      <c r="SVH4" s="9"/>
      <c r="SVI4" s="9"/>
      <c r="SVJ4" s="9"/>
      <c r="SVK4" s="9"/>
      <c r="SVL4" s="9"/>
      <c r="SVM4" s="9"/>
      <c r="SVN4" s="9"/>
      <c r="SVO4" s="9"/>
      <c r="SVP4" s="9"/>
      <c r="SVQ4" s="9"/>
      <c r="SVR4" s="9"/>
      <c r="SVS4" s="9"/>
      <c r="SVT4" s="9"/>
      <c r="SVU4" s="9"/>
      <c r="SVV4" s="9"/>
      <c r="SVW4" s="9"/>
      <c r="SVX4" s="9"/>
      <c r="SVY4" s="9"/>
      <c r="SVZ4" s="9"/>
      <c r="SWA4" s="9"/>
      <c r="SWB4" s="9"/>
      <c r="SWC4" s="9"/>
      <c r="SWD4" s="9"/>
      <c r="SWE4" s="9"/>
      <c r="SWF4" s="9"/>
      <c r="SWG4" s="9"/>
      <c r="SWH4" s="9"/>
      <c r="SWI4" s="9"/>
      <c r="SWJ4" s="9"/>
      <c r="SWK4" s="9"/>
      <c r="SWL4" s="9"/>
      <c r="SWM4" s="9"/>
      <c r="SWN4" s="9"/>
      <c r="SWO4" s="9"/>
      <c r="SWP4" s="9"/>
      <c r="SWQ4" s="9"/>
      <c r="SWR4" s="9"/>
      <c r="SWS4" s="9"/>
      <c r="SWT4" s="9"/>
      <c r="SWU4" s="9"/>
      <c r="SWV4" s="9"/>
      <c r="SWW4" s="9"/>
      <c r="SWX4" s="9"/>
      <c r="SWY4" s="9"/>
      <c r="SWZ4" s="9"/>
      <c r="SXA4" s="9"/>
      <c r="SXB4" s="9"/>
      <c r="SXC4" s="9"/>
      <c r="SXD4" s="9"/>
      <c r="SXE4" s="9"/>
      <c r="SXF4" s="9"/>
      <c r="SXG4" s="9"/>
      <c r="SXH4" s="9"/>
      <c r="SXI4" s="9"/>
      <c r="SXJ4" s="9"/>
      <c r="SXK4" s="9"/>
      <c r="SXL4" s="9"/>
      <c r="SXM4" s="9"/>
      <c r="SXN4" s="9"/>
      <c r="SXO4" s="9"/>
      <c r="SXP4" s="9"/>
      <c r="SXQ4" s="9"/>
      <c r="SXR4" s="9"/>
      <c r="SXS4" s="9"/>
      <c r="SXT4" s="9"/>
      <c r="SXU4" s="9"/>
      <c r="SXV4" s="9"/>
      <c r="SXW4" s="9"/>
      <c r="SXX4" s="9"/>
      <c r="SXY4" s="9"/>
      <c r="SXZ4" s="9"/>
      <c r="SYA4" s="9"/>
      <c r="SYB4" s="9"/>
      <c r="SYC4" s="9"/>
      <c r="SYD4" s="9"/>
      <c r="SYE4" s="9"/>
      <c r="SYF4" s="9"/>
      <c r="SYG4" s="9"/>
      <c r="SYH4" s="9"/>
      <c r="SYI4" s="9"/>
      <c r="SYJ4" s="9"/>
      <c r="SYK4" s="9"/>
      <c r="SYL4" s="9"/>
      <c r="SYM4" s="9"/>
      <c r="SYN4" s="9"/>
      <c r="SYO4" s="9"/>
      <c r="SYP4" s="9"/>
      <c r="SYQ4" s="9"/>
      <c r="SYR4" s="9"/>
      <c r="SYS4" s="9"/>
      <c r="SYT4" s="9"/>
      <c r="SYU4" s="9"/>
      <c r="SYV4" s="9"/>
      <c r="SYW4" s="9"/>
      <c r="SYX4" s="9"/>
      <c r="SYY4" s="9"/>
      <c r="SYZ4" s="9"/>
      <c r="SZA4" s="9"/>
      <c r="SZB4" s="9"/>
      <c r="SZC4" s="9"/>
      <c r="SZD4" s="9"/>
      <c r="SZE4" s="9"/>
      <c r="SZF4" s="9"/>
      <c r="SZG4" s="9"/>
      <c r="SZH4" s="9"/>
      <c r="SZI4" s="9"/>
      <c r="SZJ4" s="9"/>
      <c r="SZK4" s="9"/>
      <c r="SZL4" s="9"/>
      <c r="SZM4" s="9"/>
      <c r="SZN4" s="9"/>
      <c r="SZO4" s="9"/>
      <c r="SZP4" s="9"/>
      <c r="SZQ4" s="9"/>
      <c r="SZR4" s="9"/>
      <c r="SZS4" s="9"/>
      <c r="SZT4" s="9"/>
      <c r="SZU4" s="9"/>
      <c r="SZV4" s="9"/>
      <c r="SZW4" s="9"/>
      <c r="SZX4" s="9"/>
      <c r="SZY4" s="9"/>
      <c r="SZZ4" s="9"/>
      <c r="TAA4" s="9"/>
      <c r="TAB4" s="9"/>
      <c r="TAC4" s="9"/>
      <c r="TAD4" s="9"/>
      <c r="TAE4" s="9"/>
      <c r="TAF4" s="9"/>
      <c r="TAG4" s="9"/>
      <c r="TAH4" s="9"/>
      <c r="TAI4" s="9"/>
      <c r="TAJ4" s="9"/>
      <c r="TAK4" s="9"/>
      <c r="TAL4" s="9"/>
      <c r="TAM4" s="9"/>
      <c r="TAN4" s="9"/>
      <c r="TAO4" s="9"/>
      <c r="TAP4" s="9"/>
      <c r="TAQ4" s="9"/>
      <c r="TAR4" s="9"/>
      <c r="TAS4" s="9"/>
      <c r="TAT4" s="9"/>
      <c r="TAU4" s="9"/>
      <c r="TAV4" s="9"/>
      <c r="TAW4" s="9"/>
      <c r="TAX4" s="9"/>
      <c r="TAY4" s="9"/>
      <c r="TAZ4" s="9"/>
      <c r="TBA4" s="9"/>
      <c r="TBB4" s="9"/>
      <c r="TBC4" s="9"/>
      <c r="TBD4" s="9"/>
      <c r="TBE4" s="9"/>
      <c r="TBF4" s="9"/>
      <c r="TBG4" s="9"/>
      <c r="TBH4" s="9"/>
      <c r="TBI4" s="9"/>
      <c r="TBJ4" s="9"/>
      <c r="TBK4" s="9"/>
      <c r="TBL4" s="9"/>
      <c r="TBM4" s="9"/>
      <c r="TBN4" s="9"/>
      <c r="TBO4" s="9"/>
      <c r="TBP4" s="9"/>
      <c r="TBQ4" s="9"/>
      <c r="TBR4" s="9"/>
      <c r="TBS4" s="9"/>
      <c r="TBT4" s="9"/>
      <c r="TBU4" s="9"/>
      <c r="TBV4" s="9"/>
      <c r="TBW4" s="9"/>
      <c r="TBX4" s="9"/>
      <c r="TBY4" s="9"/>
      <c r="TBZ4" s="9"/>
      <c r="TCA4" s="9"/>
      <c r="TCB4" s="9"/>
      <c r="TCC4" s="9"/>
      <c r="TCD4" s="9"/>
      <c r="TCE4" s="9"/>
      <c r="TCF4" s="9"/>
      <c r="TCG4" s="9"/>
      <c r="TCH4" s="9"/>
      <c r="TCI4" s="9"/>
      <c r="TCJ4" s="9"/>
      <c r="TCK4" s="9"/>
      <c r="TCL4" s="9"/>
      <c r="TCM4" s="9"/>
      <c r="TCN4" s="9"/>
      <c r="TCO4" s="9"/>
      <c r="TCP4" s="9"/>
      <c r="TCQ4" s="9"/>
      <c r="TCR4" s="9"/>
      <c r="TCS4" s="9"/>
      <c r="TCT4" s="9"/>
      <c r="TCU4" s="9"/>
      <c r="TCV4" s="9"/>
      <c r="TCW4" s="9"/>
      <c r="TCX4" s="9"/>
      <c r="TCY4" s="9"/>
      <c r="TCZ4" s="9"/>
      <c r="TDA4" s="9"/>
      <c r="TDB4" s="9"/>
      <c r="TDC4" s="9"/>
      <c r="TDD4" s="9"/>
      <c r="TDE4" s="9"/>
      <c r="TDF4" s="9"/>
      <c r="TDG4" s="9"/>
      <c r="TDH4" s="9"/>
      <c r="TDI4" s="9"/>
      <c r="TDJ4" s="9"/>
      <c r="TDK4" s="9"/>
      <c r="TDL4" s="9"/>
      <c r="TDM4" s="9"/>
      <c r="TDN4" s="9"/>
      <c r="TDO4" s="9"/>
      <c r="TDP4" s="9"/>
      <c r="TDQ4" s="9"/>
      <c r="TDR4" s="9"/>
      <c r="TDS4" s="9"/>
      <c r="TDT4" s="9"/>
      <c r="TDU4" s="9"/>
      <c r="TDV4" s="9"/>
      <c r="TDW4" s="9"/>
      <c r="TDX4" s="9"/>
      <c r="TDY4" s="9"/>
      <c r="TDZ4" s="9"/>
      <c r="TEA4" s="9"/>
      <c r="TEB4" s="9"/>
      <c r="TEC4" s="9"/>
      <c r="TED4" s="9"/>
      <c r="TEE4" s="9"/>
      <c r="TEF4" s="9"/>
      <c r="TEG4" s="9"/>
      <c r="TEH4" s="9"/>
      <c r="TEI4" s="9"/>
      <c r="TEJ4" s="9"/>
      <c r="TEK4" s="9"/>
      <c r="TEL4" s="9"/>
      <c r="TEM4" s="9"/>
      <c r="TEN4" s="9"/>
      <c r="TEO4" s="9"/>
      <c r="TEP4" s="9"/>
      <c r="TEQ4" s="9"/>
      <c r="TER4" s="9"/>
      <c r="TES4" s="9"/>
      <c r="TET4" s="9"/>
      <c r="TEU4" s="9"/>
      <c r="TEV4" s="9"/>
      <c r="TEW4" s="9"/>
      <c r="TEX4" s="9"/>
      <c r="TEY4" s="9"/>
      <c r="TEZ4" s="9"/>
      <c r="TFA4" s="9"/>
      <c r="TFB4" s="9"/>
      <c r="TFC4" s="9"/>
      <c r="TFD4" s="9"/>
      <c r="TFE4" s="9"/>
      <c r="TFF4" s="9"/>
      <c r="TFG4" s="9"/>
      <c r="TFH4" s="9"/>
      <c r="TFI4" s="9"/>
      <c r="TFJ4" s="9"/>
      <c r="TFK4" s="9"/>
      <c r="TFL4" s="9"/>
      <c r="TFM4" s="9"/>
      <c r="TFN4" s="9"/>
      <c r="TFO4" s="9"/>
      <c r="TFP4" s="9"/>
      <c r="TFQ4" s="9"/>
      <c r="TFR4" s="9"/>
      <c r="TFS4" s="9"/>
      <c r="TFT4" s="9"/>
      <c r="TFU4" s="9"/>
      <c r="TFV4" s="9"/>
      <c r="TFW4" s="9"/>
      <c r="TFX4" s="9"/>
      <c r="TFY4" s="9"/>
      <c r="TFZ4" s="9"/>
      <c r="TGA4" s="9"/>
      <c r="TGB4" s="9"/>
      <c r="TGC4" s="9"/>
      <c r="TGD4" s="9"/>
      <c r="TGE4" s="9"/>
      <c r="TGF4" s="9"/>
      <c r="TGG4" s="9"/>
      <c r="TGH4" s="9"/>
      <c r="TGI4" s="9"/>
      <c r="TGJ4" s="9"/>
      <c r="TGK4" s="9"/>
      <c r="TGL4" s="9"/>
      <c r="TGM4" s="9"/>
      <c r="TGN4" s="9"/>
      <c r="TGO4" s="9"/>
      <c r="TGP4" s="9"/>
      <c r="TGQ4" s="9"/>
      <c r="TGR4" s="9"/>
      <c r="TGS4" s="9"/>
      <c r="TGT4" s="9"/>
      <c r="TGU4" s="9"/>
      <c r="TGV4" s="9"/>
      <c r="TGW4" s="9"/>
      <c r="TGX4" s="9"/>
      <c r="TGY4" s="9"/>
      <c r="TGZ4" s="9"/>
      <c r="THA4" s="9"/>
      <c r="THB4" s="9"/>
      <c r="THC4" s="9"/>
      <c r="THD4" s="9"/>
      <c r="THE4" s="9"/>
      <c r="THF4" s="9"/>
      <c r="THG4" s="9"/>
      <c r="THH4" s="9"/>
      <c r="THI4" s="9"/>
      <c r="THJ4" s="9"/>
      <c r="THK4" s="9"/>
      <c r="THL4" s="9"/>
      <c r="THM4" s="9"/>
      <c r="THN4" s="9"/>
      <c r="THO4" s="9"/>
      <c r="THP4" s="9"/>
      <c r="THQ4" s="9"/>
      <c r="THR4" s="9"/>
      <c r="THS4" s="9"/>
      <c r="THT4" s="9"/>
      <c r="THU4" s="9"/>
      <c r="THV4" s="9"/>
      <c r="THW4" s="9"/>
      <c r="THX4" s="9"/>
      <c r="THY4" s="9"/>
      <c r="THZ4" s="9"/>
      <c r="TIA4" s="9"/>
      <c r="TIB4" s="9"/>
      <c r="TIC4" s="9"/>
      <c r="TID4" s="9"/>
      <c r="TIE4" s="9"/>
      <c r="TIF4" s="9"/>
      <c r="TIG4" s="9"/>
      <c r="TIH4" s="9"/>
      <c r="TII4" s="9"/>
      <c r="TIJ4" s="9"/>
      <c r="TIK4" s="9"/>
      <c r="TIL4" s="9"/>
      <c r="TIM4" s="9"/>
      <c r="TIN4" s="9"/>
      <c r="TIO4" s="9"/>
      <c r="TIP4" s="9"/>
      <c r="TIQ4" s="9"/>
      <c r="TIR4" s="9"/>
      <c r="TIS4" s="9"/>
      <c r="TIT4" s="9"/>
      <c r="TIU4" s="9"/>
      <c r="TIV4" s="9"/>
      <c r="TIW4" s="9"/>
      <c r="TIX4" s="9"/>
      <c r="TIY4" s="9"/>
      <c r="TIZ4" s="9"/>
      <c r="TJA4" s="9"/>
      <c r="TJB4" s="9"/>
      <c r="TJC4" s="9"/>
      <c r="TJD4" s="9"/>
      <c r="TJE4" s="9"/>
      <c r="TJF4" s="9"/>
      <c r="TJG4" s="9"/>
      <c r="TJH4" s="9"/>
      <c r="TJI4" s="9"/>
      <c r="TJJ4" s="9"/>
      <c r="TJK4" s="9"/>
      <c r="TJL4" s="9"/>
      <c r="TJM4" s="9"/>
      <c r="TJN4" s="9"/>
      <c r="TJO4" s="9"/>
      <c r="TJP4" s="9"/>
      <c r="TJQ4" s="9"/>
      <c r="TJR4" s="9"/>
      <c r="TJS4" s="9"/>
      <c r="TJT4" s="9"/>
      <c r="TJU4" s="9"/>
      <c r="TJV4" s="9"/>
      <c r="TJW4" s="9"/>
      <c r="TJX4" s="9"/>
      <c r="TJY4" s="9"/>
      <c r="TJZ4" s="9"/>
      <c r="TKA4" s="9"/>
      <c r="TKB4" s="9"/>
      <c r="TKC4" s="9"/>
      <c r="TKD4" s="9"/>
      <c r="TKE4" s="9"/>
      <c r="TKF4" s="9"/>
      <c r="TKG4" s="9"/>
      <c r="TKH4" s="9"/>
      <c r="TKI4" s="9"/>
      <c r="TKJ4" s="9"/>
      <c r="TKK4" s="9"/>
      <c r="TKL4" s="9"/>
      <c r="TKM4" s="9"/>
      <c r="TKN4" s="9"/>
      <c r="TKO4" s="9"/>
      <c r="TKP4" s="9"/>
      <c r="TKQ4" s="9"/>
      <c r="TKR4" s="9"/>
      <c r="TKS4" s="9"/>
      <c r="TKT4" s="9"/>
      <c r="TKU4" s="9"/>
      <c r="TKV4" s="9"/>
      <c r="TKW4" s="9"/>
      <c r="TKX4" s="9"/>
      <c r="TKY4" s="9"/>
      <c r="TKZ4" s="9"/>
      <c r="TLA4" s="9"/>
      <c r="TLB4" s="9"/>
      <c r="TLC4" s="9"/>
      <c r="TLD4" s="9"/>
      <c r="TLE4" s="9"/>
      <c r="TLF4" s="9"/>
      <c r="TLG4" s="9"/>
      <c r="TLH4" s="9"/>
      <c r="TLI4" s="9"/>
      <c r="TLJ4" s="9"/>
      <c r="TLK4" s="9"/>
      <c r="TLL4" s="9"/>
      <c r="TLM4" s="9"/>
      <c r="TLN4" s="9"/>
      <c r="TLO4" s="9"/>
      <c r="TLP4" s="9"/>
      <c r="TLQ4" s="9"/>
      <c r="TLR4" s="9"/>
      <c r="TLS4" s="9"/>
      <c r="TLT4" s="9"/>
      <c r="TLU4" s="9"/>
      <c r="TLV4" s="9"/>
      <c r="TLW4" s="9"/>
      <c r="TLX4" s="9"/>
      <c r="TLY4" s="9"/>
      <c r="TLZ4" s="9"/>
      <c r="TMA4" s="9"/>
      <c r="TMB4" s="9"/>
      <c r="TMC4" s="9"/>
      <c r="TMD4" s="9"/>
      <c r="TME4" s="9"/>
      <c r="TMF4" s="9"/>
      <c r="TMG4" s="9"/>
      <c r="TMH4" s="9"/>
      <c r="TMI4" s="9"/>
      <c r="TMJ4" s="9"/>
      <c r="TMK4" s="9"/>
      <c r="TML4" s="9"/>
      <c r="TMM4" s="9"/>
      <c r="TMN4" s="9"/>
      <c r="TMO4" s="9"/>
      <c r="TMP4" s="9"/>
      <c r="TMQ4" s="9"/>
      <c r="TMR4" s="9"/>
      <c r="TMS4" s="9"/>
      <c r="TMT4" s="9"/>
      <c r="TMU4" s="9"/>
      <c r="TMV4" s="9"/>
      <c r="TMW4" s="9"/>
      <c r="TMX4" s="9"/>
      <c r="TMY4" s="9"/>
      <c r="TMZ4" s="9"/>
      <c r="TNA4" s="9"/>
      <c r="TNB4" s="9"/>
      <c r="TNC4" s="9"/>
      <c r="TND4" s="9"/>
      <c r="TNE4" s="9"/>
      <c r="TNF4" s="9"/>
      <c r="TNG4" s="9"/>
      <c r="TNH4" s="9"/>
      <c r="TNI4" s="9"/>
      <c r="TNJ4" s="9"/>
      <c r="TNK4" s="9"/>
      <c r="TNL4" s="9"/>
      <c r="TNM4" s="9"/>
      <c r="TNN4" s="9"/>
      <c r="TNO4" s="9"/>
      <c r="TNP4" s="9"/>
      <c r="TNQ4" s="9"/>
      <c r="TNR4" s="9"/>
      <c r="TNS4" s="9"/>
      <c r="TNT4" s="9"/>
      <c r="TNU4" s="9"/>
      <c r="TNV4" s="9"/>
      <c r="TNW4" s="9"/>
      <c r="TNX4" s="9"/>
      <c r="TNY4" s="9"/>
      <c r="TNZ4" s="9"/>
      <c r="TOA4" s="9"/>
      <c r="TOB4" s="9"/>
      <c r="TOC4" s="9"/>
      <c r="TOD4" s="9"/>
      <c r="TOE4" s="9"/>
      <c r="TOF4" s="9"/>
      <c r="TOG4" s="9"/>
      <c r="TOH4" s="9"/>
      <c r="TOI4" s="9"/>
      <c r="TOJ4" s="9"/>
      <c r="TOK4" s="9"/>
      <c r="TOL4" s="9"/>
      <c r="TOM4" s="9"/>
      <c r="TON4" s="9"/>
      <c r="TOO4" s="9"/>
      <c r="TOP4" s="9"/>
      <c r="TOQ4" s="9"/>
      <c r="TOR4" s="9"/>
      <c r="TOS4" s="9"/>
      <c r="TOT4" s="9"/>
      <c r="TOU4" s="9"/>
      <c r="TOV4" s="9"/>
      <c r="TOW4" s="9"/>
      <c r="TOX4" s="9"/>
      <c r="TOY4" s="9"/>
      <c r="TOZ4" s="9"/>
      <c r="TPA4" s="9"/>
      <c r="TPB4" s="9"/>
      <c r="TPC4" s="9"/>
      <c r="TPD4" s="9"/>
      <c r="TPE4" s="9"/>
      <c r="TPF4" s="9"/>
      <c r="TPG4" s="9"/>
      <c r="TPH4" s="9"/>
      <c r="TPI4" s="9"/>
      <c r="TPJ4" s="9"/>
      <c r="TPK4" s="9"/>
      <c r="TPL4" s="9"/>
      <c r="TPM4" s="9"/>
      <c r="TPN4" s="9"/>
      <c r="TPO4" s="9"/>
      <c r="TPP4" s="9"/>
      <c r="TPQ4" s="9"/>
      <c r="TPR4" s="9"/>
      <c r="TPS4" s="9"/>
      <c r="TPT4" s="9"/>
      <c r="TPU4" s="9"/>
      <c r="TPV4" s="9"/>
      <c r="TPW4" s="9"/>
      <c r="TPX4" s="9"/>
      <c r="TPY4" s="9"/>
      <c r="TPZ4" s="9"/>
      <c r="TQA4" s="9"/>
      <c r="TQB4" s="9"/>
      <c r="TQC4" s="9"/>
      <c r="TQD4" s="9"/>
      <c r="TQE4" s="9"/>
      <c r="TQF4" s="9"/>
      <c r="TQG4" s="9"/>
      <c r="TQH4" s="9"/>
      <c r="TQI4" s="9"/>
      <c r="TQJ4" s="9"/>
      <c r="TQK4" s="9"/>
      <c r="TQL4" s="9"/>
      <c r="TQM4" s="9"/>
      <c r="TQN4" s="9"/>
      <c r="TQO4" s="9"/>
      <c r="TQP4" s="9"/>
      <c r="TQQ4" s="9"/>
      <c r="TQR4" s="9"/>
      <c r="TQS4" s="9"/>
      <c r="TQT4" s="9"/>
      <c r="TQU4" s="9"/>
      <c r="TQV4" s="9"/>
      <c r="TQW4" s="9"/>
      <c r="TQX4" s="9"/>
      <c r="TQY4" s="9"/>
      <c r="TQZ4" s="9"/>
      <c r="TRA4" s="9"/>
      <c r="TRB4" s="9"/>
      <c r="TRC4" s="9"/>
      <c r="TRD4" s="9"/>
      <c r="TRE4" s="9"/>
      <c r="TRF4" s="9"/>
      <c r="TRG4" s="9"/>
      <c r="TRH4" s="9"/>
      <c r="TRI4" s="9"/>
      <c r="TRJ4" s="9"/>
      <c r="TRK4" s="9"/>
      <c r="TRL4" s="9"/>
      <c r="TRM4" s="9"/>
      <c r="TRN4" s="9"/>
      <c r="TRO4" s="9"/>
      <c r="TRP4" s="9"/>
      <c r="TRQ4" s="9"/>
      <c r="TRR4" s="9"/>
      <c r="TRS4" s="9"/>
      <c r="TRT4" s="9"/>
      <c r="TRU4" s="9"/>
      <c r="TRV4" s="9"/>
      <c r="TRW4" s="9"/>
      <c r="TRX4" s="9"/>
      <c r="TRY4" s="9"/>
      <c r="TRZ4" s="9"/>
      <c r="TSA4" s="9"/>
      <c r="TSB4" s="9"/>
      <c r="TSC4" s="9"/>
      <c r="TSD4" s="9"/>
      <c r="TSE4" s="9"/>
      <c r="TSF4" s="9"/>
      <c r="TSG4" s="9"/>
      <c r="TSH4" s="9"/>
      <c r="TSI4" s="9"/>
      <c r="TSJ4" s="9"/>
      <c r="TSK4" s="9"/>
      <c r="TSL4" s="9"/>
      <c r="TSM4" s="9"/>
      <c r="TSN4" s="9"/>
      <c r="TSO4" s="9"/>
      <c r="TSP4" s="9"/>
      <c r="TSQ4" s="9"/>
      <c r="TSR4" s="9"/>
      <c r="TSS4" s="9"/>
      <c r="TST4" s="9"/>
      <c r="TSU4" s="9"/>
      <c r="TSV4" s="9"/>
      <c r="TSW4" s="9"/>
      <c r="TSX4" s="9"/>
      <c r="TSY4" s="9"/>
      <c r="TSZ4" s="9"/>
      <c r="TTA4" s="9"/>
      <c r="TTB4" s="9"/>
      <c r="TTC4" s="9"/>
      <c r="TTD4" s="9"/>
      <c r="TTE4" s="9"/>
      <c r="TTF4" s="9"/>
      <c r="TTG4" s="9"/>
      <c r="TTH4" s="9"/>
      <c r="TTI4" s="9"/>
      <c r="TTJ4" s="9"/>
      <c r="TTK4" s="9"/>
      <c r="TTL4" s="9"/>
      <c r="TTM4" s="9"/>
      <c r="TTN4" s="9"/>
      <c r="TTO4" s="9"/>
      <c r="TTP4" s="9"/>
      <c r="TTQ4" s="9"/>
      <c r="TTR4" s="9"/>
      <c r="TTS4" s="9"/>
      <c r="TTT4" s="9"/>
      <c r="TTU4" s="9"/>
      <c r="TTV4" s="9"/>
      <c r="TTW4" s="9"/>
      <c r="TTX4" s="9"/>
      <c r="TTY4" s="9"/>
      <c r="TTZ4" s="9"/>
      <c r="TUA4" s="9"/>
      <c r="TUB4" s="9"/>
      <c r="TUC4" s="9"/>
      <c r="TUD4" s="9"/>
      <c r="TUE4" s="9"/>
      <c r="TUF4" s="9"/>
      <c r="TUG4" s="9"/>
      <c r="TUH4" s="9"/>
      <c r="TUI4" s="9"/>
      <c r="TUJ4" s="9"/>
      <c r="TUK4" s="9"/>
      <c r="TUL4" s="9"/>
      <c r="TUM4" s="9"/>
      <c r="TUN4" s="9"/>
      <c r="TUO4" s="9"/>
      <c r="TUP4" s="9"/>
      <c r="TUQ4" s="9"/>
      <c r="TUR4" s="9"/>
      <c r="TUS4" s="9"/>
      <c r="TUT4" s="9"/>
      <c r="TUU4" s="9"/>
      <c r="TUV4" s="9"/>
      <c r="TUW4" s="9"/>
      <c r="TUX4" s="9"/>
      <c r="TUY4" s="9"/>
      <c r="TUZ4" s="9"/>
      <c r="TVA4" s="9"/>
      <c r="TVB4" s="9"/>
      <c r="TVC4" s="9"/>
      <c r="TVD4" s="9"/>
      <c r="TVE4" s="9"/>
      <c r="TVF4" s="9"/>
      <c r="TVG4" s="9"/>
      <c r="TVH4" s="9"/>
      <c r="TVI4" s="9"/>
      <c r="TVJ4" s="9"/>
      <c r="TVK4" s="9"/>
      <c r="TVL4" s="9"/>
      <c r="TVM4" s="9"/>
      <c r="TVN4" s="9"/>
      <c r="TVO4" s="9"/>
      <c r="TVP4" s="9"/>
      <c r="TVQ4" s="9"/>
      <c r="TVR4" s="9"/>
      <c r="TVS4" s="9"/>
      <c r="TVT4" s="9"/>
      <c r="TVU4" s="9"/>
      <c r="TVV4" s="9"/>
      <c r="TVW4" s="9"/>
      <c r="TVX4" s="9"/>
      <c r="TVY4" s="9"/>
      <c r="TVZ4" s="9"/>
      <c r="TWA4" s="9"/>
      <c r="TWB4" s="9"/>
      <c r="TWC4" s="9"/>
      <c r="TWD4" s="9"/>
      <c r="TWE4" s="9"/>
      <c r="TWF4" s="9"/>
      <c r="TWG4" s="9"/>
      <c r="TWH4" s="9"/>
      <c r="TWI4" s="9"/>
      <c r="TWJ4" s="9"/>
      <c r="TWK4" s="9"/>
      <c r="TWL4" s="9"/>
      <c r="TWM4" s="9"/>
      <c r="TWN4" s="9"/>
      <c r="TWO4" s="9"/>
      <c r="TWP4" s="9"/>
      <c r="TWQ4" s="9"/>
      <c r="TWR4" s="9"/>
      <c r="TWS4" s="9"/>
      <c r="TWT4" s="9"/>
      <c r="TWU4" s="9"/>
      <c r="TWV4" s="9"/>
      <c r="TWW4" s="9"/>
      <c r="TWX4" s="9"/>
      <c r="TWY4" s="9"/>
      <c r="TWZ4" s="9"/>
      <c r="TXA4" s="9"/>
      <c r="TXB4" s="9"/>
      <c r="TXC4" s="9"/>
      <c r="TXD4" s="9"/>
      <c r="TXE4" s="9"/>
      <c r="TXF4" s="9"/>
      <c r="TXG4" s="9"/>
      <c r="TXH4" s="9"/>
      <c r="TXI4" s="9"/>
      <c r="TXJ4" s="9"/>
      <c r="TXK4" s="9"/>
      <c r="TXL4" s="9"/>
      <c r="TXM4" s="9"/>
      <c r="TXN4" s="9"/>
      <c r="TXO4" s="9"/>
      <c r="TXP4" s="9"/>
      <c r="TXQ4" s="9"/>
      <c r="TXR4" s="9"/>
      <c r="TXS4" s="9"/>
      <c r="TXT4" s="9"/>
      <c r="TXU4" s="9"/>
      <c r="TXV4" s="9"/>
      <c r="TXW4" s="9"/>
      <c r="TXX4" s="9"/>
      <c r="TXY4" s="9"/>
      <c r="TXZ4" s="9"/>
      <c r="TYA4" s="9"/>
      <c r="TYB4" s="9"/>
      <c r="TYC4" s="9"/>
      <c r="TYD4" s="9"/>
      <c r="TYE4" s="9"/>
      <c r="TYF4" s="9"/>
      <c r="TYG4" s="9"/>
      <c r="TYH4" s="9"/>
      <c r="TYI4" s="9"/>
      <c r="TYJ4" s="9"/>
      <c r="TYK4" s="9"/>
      <c r="TYL4" s="9"/>
      <c r="TYM4" s="9"/>
      <c r="TYN4" s="9"/>
      <c r="TYO4" s="9"/>
      <c r="TYP4" s="9"/>
      <c r="TYQ4" s="9"/>
      <c r="TYR4" s="9"/>
      <c r="TYS4" s="9"/>
      <c r="TYT4" s="9"/>
      <c r="TYU4" s="9"/>
      <c r="TYV4" s="9"/>
      <c r="TYW4" s="9"/>
      <c r="TYX4" s="9"/>
      <c r="TYY4" s="9"/>
      <c r="TYZ4" s="9"/>
      <c r="TZA4" s="9"/>
      <c r="TZB4" s="9"/>
      <c r="TZC4" s="9"/>
      <c r="TZD4" s="9"/>
      <c r="TZE4" s="9"/>
      <c r="TZF4" s="9"/>
      <c r="TZG4" s="9"/>
      <c r="TZH4" s="9"/>
      <c r="TZI4" s="9"/>
      <c r="TZJ4" s="9"/>
      <c r="TZK4" s="9"/>
      <c r="TZL4" s="9"/>
      <c r="TZM4" s="9"/>
      <c r="TZN4" s="9"/>
      <c r="TZO4" s="9"/>
      <c r="TZP4" s="9"/>
      <c r="TZQ4" s="9"/>
      <c r="TZR4" s="9"/>
      <c r="TZS4" s="9"/>
      <c r="TZT4" s="9"/>
      <c r="TZU4" s="9"/>
      <c r="TZV4" s="9"/>
      <c r="TZW4" s="9"/>
      <c r="TZX4" s="9"/>
      <c r="TZY4" s="9"/>
      <c r="TZZ4" s="9"/>
      <c r="UAA4" s="9"/>
      <c r="UAB4" s="9"/>
      <c r="UAC4" s="9"/>
      <c r="UAD4" s="9"/>
      <c r="UAE4" s="9"/>
      <c r="UAF4" s="9"/>
      <c r="UAG4" s="9"/>
      <c r="UAH4" s="9"/>
      <c r="UAI4" s="9"/>
      <c r="UAJ4" s="9"/>
      <c r="UAK4" s="9"/>
      <c r="UAL4" s="9"/>
      <c r="UAM4" s="9"/>
      <c r="UAN4" s="9"/>
      <c r="UAO4" s="9"/>
      <c r="UAP4" s="9"/>
      <c r="UAQ4" s="9"/>
      <c r="UAR4" s="9"/>
      <c r="UAS4" s="9"/>
      <c r="UAT4" s="9"/>
      <c r="UAU4" s="9"/>
      <c r="UAV4" s="9"/>
      <c r="UAW4" s="9"/>
      <c r="UAX4" s="9"/>
      <c r="UAY4" s="9"/>
      <c r="UAZ4" s="9"/>
      <c r="UBA4" s="9"/>
      <c r="UBB4" s="9"/>
      <c r="UBC4" s="9"/>
      <c r="UBD4" s="9"/>
      <c r="UBE4" s="9"/>
      <c r="UBF4" s="9"/>
      <c r="UBG4" s="9"/>
      <c r="UBH4" s="9"/>
      <c r="UBI4" s="9"/>
      <c r="UBJ4" s="9"/>
      <c r="UBK4" s="9"/>
      <c r="UBL4" s="9"/>
      <c r="UBM4" s="9"/>
      <c r="UBN4" s="9"/>
      <c r="UBO4" s="9"/>
      <c r="UBP4" s="9"/>
      <c r="UBQ4" s="9"/>
      <c r="UBR4" s="9"/>
      <c r="UBS4" s="9"/>
      <c r="UBT4" s="9"/>
      <c r="UBU4" s="9"/>
      <c r="UBV4" s="9"/>
      <c r="UBW4" s="9"/>
      <c r="UBX4" s="9"/>
      <c r="UBY4" s="9"/>
      <c r="UBZ4" s="9"/>
      <c r="UCA4" s="9"/>
      <c r="UCB4" s="9"/>
      <c r="UCC4" s="9"/>
      <c r="UCD4" s="9"/>
      <c r="UCE4" s="9"/>
      <c r="UCF4" s="9"/>
      <c r="UCG4" s="9"/>
      <c r="UCH4" s="9"/>
      <c r="UCI4" s="9"/>
      <c r="UCJ4" s="9"/>
      <c r="UCK4" s="9"/>
      <c r="UCL4" s="9"/>
      <c r="UCM4" s="9"/>
      <c r="UCN4" s="9"/>
      <c r="UCO4" s="9"/>
      <c r="UCP4" s="9"/>
      <c r="UCQ4" s="9"/>
      <c r="UCR4" s="9"/>
      <c r="UCS4" s="9"/>
      <c r="UCT4" s="9"/>
      <c r="UCU4" s="9"/>
      <c r="UCV4" s="9"/>
      <c r="UCW4" s="9"/>
      <c r="UCX4" s="9"/>
      <c r="UCY4" s="9"/>
      <c r="UCZ4" s="9"/>
      <c r="UDA4" s="9"/>
      <c r="UDB4" s="9"/>
      <c r="UDC4" s="9"/>
      <c r="UDD4" s="9"/>
      <c r="UDE4" s="9"/>
      <c r="UDF4" s="9"/>
      <c r="UDG4" s="9"/>
      <c r="UDH4" s="9"/>
      <c r="UDI4" s="9"/>
      <c r="UDJ4" s="9"/>
      <c r="UDK4" s="9"/>
      <c r="UDL4" s="9"/>
      <c r="UDM4" s="9"/>
      <c r="UDN4" s="9"/>
      <c r="UDO4" s="9"/>
      <c r="UDP4" s="9"/>
      <c r="UDQ4" s="9"/>
      <c r="UDR4" s="9"/>
      <c r="UDS4" s="9"/>
      <c r="UDT4" s="9"/>
      <c r="UDU4" s="9"/>
      <c r="UDV4" s="9"/>
      <c r="UDW4" s="9"/>
      <c r="UDX4" s="9"/>
      <c r="UDY4" s="9"/>
      <c r="UDZ4" s="9"/>
      <c r="UEA4" s="9"/>
      <c r="UEB4" s="9"/>
      <c r="UEC4" s="9"/>
      <c r="UED4" s="9"/>
      <c r="UEE4" s="9"/>
      <c r="UEF4" s="9"/>
      <c r="UEG4" s="9"/>
      <c r="UEH4" s="9"/>
      <c r="UEI4" s="9"/>
      <c r="UEJ4" s="9"/>
      <c r="UEK4" s="9"/>
      <c r="UEL4" s="9"/>
      <c r="UEM4" s="9"/>
      <c r="UEN4" s="9"/>
      <c r="UEO4" s="9"/>
      <c r="UEP4" s="9"/>
      <c r="UEQ4" s="9"/>
      <c r="UER4" s="9"/>
      <c r="UES4" s="9"/>
      <c r="UET4" s="9"/>
      <c r="UEU4" s="9"/>
      <c r="UEV4" s="9"/>
      <c r="UEW4" s="9"/>
      <c r="UEX4" s="9"/>
      <c r="UEY4" s="9"/>
      <c r="UEZ4" s="9"/>
      <c r="UFA4" s="9"/>
      <c r="UFB4" s="9"/>
      <c r="UFC4" s="9"/>
      <c r="UFD4" s="9"/>
      <c r="UFE4" s="9"/>
      <c r="UFF4" s="9"/>
      <c r="UFG4" s="9"/>
      <c r="UFH4" s="9"/>
      <c r="UFI4" s="9"/>
      <c r="UFJ4" s="9"/>
      <c r="UFK4" s="9"/>
      <c r="UFL4" s="9"/>
      <c r="UFM4" s="9"/>
      <c r="UFN4" s="9"/>
      <c r="UFO4" s="9"/>
      <c r="UFP4" s="9"/>
      <c r="UFQ4" s="9"/>
      <c r="UFR4" s="9"/>
      <c r="UFS4" s="9"/>
      <c r="UFT4" s="9"/>
      <c r="UFU4" s="9"/>
      <c r="UFV4" s="9"/>
      <c r="UFW4" s="9"/>
      <c r="UFX4" s="9"/>
      <c r="UFY4" s="9"/>
      <c r="UFZ4" s="9"/>
      <c r="UGA4" s="9"/>
      <c r="UGB4" s="9"/>
      <c r="UGC4" s="9"/>
      <c r="UGD4" s="9"/>
      <c r="UGE4" s="9"/>
      <c r="UGF4" s="9"/>
      <c r="UGG4" s="9"/>
      <c r="UGH4" s="9"/>
      <c r="UGI4" s="9"/>
      <c r="UGJ4" s="9"/>
      <c r="UGK4" s="9"/>
      <c r="UGL4" s="9"/>
      <c r="UGM4" s="9"/>
      <c r="UGN4" s="9"/>
      <c r="UGO4" s="9"/>
      <c r="UGP4" s="9"/>
      <c r="UGQ4" s="9"/>
      <c r="UGR4" s="9"/>
      <c r="UGS4" s="9"/>
      <c r="UGT4" s="9"/>
      <c r="UGU4" s="9"/>
      <c r="UGV4" s="9"/>
      <c r="UGW4" s="9"/>
      <c r="UGX4" s="9"/>
      <c r="UGY4" s="9"/>
      <c r="UGZ4" s="9"/>
      <c r="UHA4" s="9"/>
      <c r="UHB4" s="9"/>
      <c r="UHC4" s="9"/>
      <c r="UHD4" s="9"/>
      <c r="UHE4" s="9"/>
      <c r="UHF4" s="9"/>
      <c r="UHG4" s="9"/>
      <c r="UHH4" s="9"/>
      <c r="UHI4" s="9"/>
      <c r="UHJ4" s="9"/>
      <c r="UHK4" s="9"/>
      <c r="UHL4" s="9"/>
      <c r="UHM4" s="9"/>
      <c r="UHN4" s="9"/>
      <c r="UHO4" s="9"/>
      <c r="UHP4" s="9"/>
      <c r="UHQ4" s="9"/>
      <c r="UHR4" s="9"/>
      <c r="UHS4" s="9"/>
      <c r="UHT4" s="9"/>
      <c r="UHU4" s="9"/>
      <c r="UHV4" s="9"/>
      <c r="UHW4" s="9"/>
      <c r="UHX4" s="9"/>
      <c r="UHY4" s="9"/>
      <c r="UHZ4" s="9"/>
      <c r="UIA4" s="9"/>
      <c r="UIB4" s="9"/>
      <c r="UIC4" s="9"/>
      <c r="UID4" s="9"/>
      <c r="UIE4" s="9"/>
      <c r="UIF4" s="9"/>
      <c r="UIG4" s="9"/>
      <c r="UIH4" s="9"/>
      <c r="UII4" s="9"/>
      <c r="UIJ4" s="9"/>
      <c r="UIK4" s="9"/>
      <c r="UIL4" s="9"/>
      <c r="UIM4" s="9"/>
      <c r="UIN4" s="9"/>
      <c r="UIO4" s="9"/>
      <c r="UIP4" s="9"/>
      <c r="UIQ4" s="9"/>
      <c r="UIR4" s="9"/>
      <c r="UIS4" s="9"/>
      <c r="UIT4" s="9"/>
      <c r="UIU4" s="9"/>
      <c r="UIV4" s="9"/>
      <c r="UIW4" s="9"/>
      <c r="UIX4" s="9"/>
      <c r="UIY4" s="9"/>
      <c r="UIZ4" s="9"/>
      <c r="UJA4" s="9"/>
      <c r="UJB4" s="9"/>
      <c r="UJC4" s="9"/>
      <c r="UJD4" s="9"/>
      <c r="UJE4" s="9"/>
      <c r="UJF4" s="9"/>
      <c r="UJG4" s="9"/>
      <c r="UJH4" s="9"/>
      <c r="UJI4" s="9"/>
      <c r="UJJ4" s="9"/>
      <c r="UJK4" s="9"/>
      <c r="UJL4" s="9"/>
      <c r="UJM4" s="9"/>
      <c r="UJN4" s="9"/>
      <c r="UJO4" s="9"/>
      <c r="UJP4" s="9"/>
      <c r="UJQ4" s="9"/>
      <c r="UJR4" s="9"/>
      <c r="UJS4" s="9"/>
      <c r="UJT4" s="9"/>
      <c r="UJU4" s="9"/>
      <c r="UJV4" s="9"/>
      <c r="UJW4" s="9"/>
      <c r="UJX4" s="9"/>
      <c r="UJY4" s="9"/>
      <c r="UJZ4" s="9"/>
      <c r="UKA4" s="9"/>
      <c r="UKB4" s="9"/>
      <c r="UKC4" s="9"/>
      <c r="UKD4" s="9"/>
      <c r="UKE4" s="9"/>
      <c r="UKF4" s="9"/>
      <c r="UKG4" s="9"/>
      <c r="UKH4" s="9"/>
      <c r="UKI4" s="9"/>
      <c r="UKJ4" s="9"/>
      <c r="UKK4" s="9"/>
      <c r="UKL4" s="9"/>
      <c r="UKM4" s="9"/>
      <c r="UKN4" s="9"/>
      <c r="UKO4" s="9"/>
      <c r="UKP4" s="9"/>
      <c r="UKQ4" s="9"/>
      <c r="UKR4" s="9"/>
      <c r="UKS4" s="9"/>
      <c r="UKT4" s="9"/>
      <c r="UKU4" s="9"/>
      <c r="UKV4" s="9"/>
      <c r="UKW4" s="9"/>
      <c r="UKX4" s="9"/>
      <c r="UKY4" s="9"/>
      <c r="UKZ4" s="9"/>
      <c r="ULA4" s="9"/>
      <c r="ULB4" s="9"/>
      <c r="ULC4" s="9"/>
      <c r="ULD4" s="9"/>
      <c r="ULE4" s="9"/>
      <c r="ULF4" s="9"/>
      <c r="ULG4" s="9"/>
      <c r="ULH4" s="9"/>
      <c r="ULI4" s="9"/>
      <c r="ULJ4" s="9"/>
      <c r="ULK4" s="9"/>
      <c r="ULL4" s="9"/>
      <c r="ULM4" s="9"/>
      <c r="ULN4" s="9"/>
      <c r="ULO4" s="9"/>
      <c r="ULP4" s="9"/>
      <c r="ULQ4" s="9"/>
      <c r="ULR4" s="9"/>
      <c r="ULS4" s="9"/>
      <c r="ULT4" s="9"/>
      <c r="ULU4" s="9"/>
      <c r="ULV4" s="9"/>
      <c r="ULW4" s="9"/>
      <c r="ULX4" s="9"/>
      <c r="ULY4" s="9"/>
      <c r="ULZ4" s="9"/>
      <c r="UMA4" s="9"/>
      <c r="UMB4" s="9"/>
      <c r="UMC4" s="9"/>
      <c r="UMD4" s="9"/>
      <c r="UME4" s="9"/>
      <c r="UMF4" s="9"/>
      <c r="UMG4" s="9"/>
      <c r="UMH4" s="9"/>
      <c r="UMI4" s="9"/>
      <c r="UMJ4" s="9"/>
      <c r="UMK4" s="9"/>
      <c r="UML4" s="9"/>
      <c r="UMM4" s="9"/>
      <c r="UMN4" s="9"/>
      <c r="UMO4" s="9"/>
      <c r="UMP4" s="9"/>
      <c r="UMQ4" s="9"/>
      <c r="UMR4" s="9"/>
      <c r="UMS4" s="9"/>
      <c r="UMT4" s="9"/>
      <c r="UMU4" s="9"/>
      <c r="UMV4" s="9"/>
      <c r="UMW4" s="9"/>
      <c r="UMX4" s="9"/>
      <c r="UMY4" s="9"/>
      <c r="UMZ4" s="9"/>
      <c r="UNA4" s="9"/>
      <c r="UNB4" s="9"/>
      <c r="UNC4" s="9"/>
      <c r="UND4" s="9"/>
      <c r="UNE4" s="9"/>
      <c r="UNF4" s="9"/>
      <c r="UNG4" s="9"/>
      <c r="UNH4" s="9"/>
      <c r="UNI4" s="9"/>
      <c r="UNJ4" s="9"/>
      <c r="UNK4" s="9"/>
      <c r="UNL4" s="9"/>
      <c r="UNM4" s="9"/>
      <c r="UNN4" s="9"/>
      <c r="UNO4" s="9"/>
      <c r="UNP4" s="9"/>
      <c r="UNQ4" s="9"/>
      <c r="UNR4" s="9"/>
      <c r="UNS4" s="9"/>
      <c r="UNT4" s="9"/>
      <c r="UNU4" s="9"/>
      <c r="UNV4" s="9"/>
      <c r="UNW4" s="9"/>
      <c r="UNX4" s="9"/>
      <c r="UNY4" s="9"/>
      <c r="UNZ4" s="9"/>
      <c r="UOA4" s="9"/>
      <c r="UOB4" s="9"/>
      <c r="UOC4" s="9"/>
      <c r="UOD4" s="9"/>
      <c r="UOE4" s="9"/>
      <c r="UOF4" s="9"/>
      <c r="UOG4" s="9"/>
      <c r="UOH4" s="9"/>
      <c r="UOI4" s="9"/>
      <c r="UOJ4" s="9"/>
      <c r="UOK4" s="9"/>
      <c r="UOL4" s="9"/>
      <c r="UOM4" s="9"/>
      <c r="UON4" s="9"/>
      <c r="UOO4" s="9"/>
      <c r="UOP4" s="9"/>
      <c r="UOQ4" s="9"/>
      <c r="UOR4" s="9"/>
      <c r="UOS4" s="9"/>
      <c r="UOT4" s="9"/>
      <c r="UOU4" s="9"/>
      <c r="UOV4" s="9"/>
      <c r="UOW4" s="9"/>
      <c r="UOX4" s="9"/>
      <c r="UOY4" s="9"/>
      <c r="UOZ4" s="9"/>
      <c r="UPA4" s="9"/>
      <c r="UPB4" s="9"/>
      <c r="UPC4" s="9"/>
      <c r="UPD4" s="9"/>
      <c r="UPE4" s="9"/>
      <c r="UPF4" s="9"/>
      <c r="UPG4" s="9"/>
      <c r="UPH4" s="9"/>
      <c r="UPI4" s="9"/>
      <c r="UPJ4" s="9"/>
      <c r="UPK4" s="9"/>
      <c r="UPL4" s="9"/>
      <c r="UPM4" s="9"/>
      <c r="UPN4" s="9"/>
      <c r="UPO4" s="9"/>
      <c r="UPP4" s="9"/>
      <c r="UPQ4" s="9"/>
      <c r="UPR4" s="9"/>
      <c r="UPS4" s="9"/>
      <c r="UPT4" s="9"/>
      <c r="UPU4" s="9"/>
      <c r="UPV4" s="9"/>
      <c r="UPW4" s="9"/>
      <c r="UPX4" s="9"/>
      <c r="UPY4" s="9"/>
      <c r="UPZ4" s="9"/>
      <c r="UQA4" s="9"/>
      <c r="UQB4" s="9"/>
      <c r="UQC4" s="9"/>
      <c r="UQD4" s="9"/>
      <c r="UQE4" s="9"/>
      <c r="UQF4" s="9"/>
      <c r="UQG4" s="9"/>
      <c r="UQH4" s="9"/>
      <c r="UQI4" s="9"/>
      <c r="UQJ4" s="9"/>
      <c r="UQK4" s="9"/>
      <c r="UQL4" s="9"/>
      <c r="UQM4" s="9"/>
      <c r="UQN4" s="9"/>
      <c r="UQO4" s="9"/>
      <c r="UQP4" s="9"/>
      <c r="UQQ4" s="9"/>
      <c r="UQR4" s="9"/>
      <c r="UQS4" s="9"/>
      <c r="UQT4" s="9"/>
      <c r="UQU4" s="9"/>
      <c r="UQV4" s="9"/>
      <c r="UQW4" s="9"/>
      <c r="UQX4" s="9"/>
      <c r="UQY4" s="9"/>
      <c r="UQZ4" s="9"/>
      <c r="URA4" s="9"/>
      <c r="URB4" s="9"/>
      <c r="URC4" s="9"/>
      <c r="URD4" s="9"/>
      <c r="URE4" s="9"/>
      <c r="URF4" s="9"/>
      <c r="URG4" s="9"/>
      <c r="URH4" s="9"/>
      <c r="URI4" s="9"/>
      <c r="URJ4" s="9"/>
      <c r="URK4" s="9"/>
      <c r="URL4" s="9"/>
      <c r="URM4" s="9"/>
      <c r="URN4" s="9"/>
      <c r="URO4" s="9"/>
      <c r="URP4" s="9"/>
      <c r="URQ4" s="9"/>
      <c r="URR4" s="9"/>
      <c r="URS4" s="9"/>
      <c r="URT4" s="9"/>
      <c r="URU4" s="9"/>
      <c r="URV4" s="9"/>
      <c r="URW4" s="9"/>
      <c r="URX4" s="9"/>
      <c r="URY4" s="9"/>
      <c r="URZ4" s="9"/>
      <c r="USA4" s="9"/>
      <c r="USB4" s="9"/>
      <c r="USC4" s="9"/>
      <c r="USD4" s="9"/>
      <c r="USE4" s="9"/>
      <c r="USF4" s="9"/>
      <c r="USG4" s="9"/>
      <c r="USH4" s="9"/>
      <c r="USI4" s="9"/>
      <c r="USJ4" s="9"/>
      <c r="USK4" s="9"/>
      <c r="USL4" s="9"/>
      <c r="USM4" s="9"/>
      <c r="USN4" s="9"/>
      <c r="USO4" s="9"/>
      <c r="USP4" s="9"/>
      <c r="USQ4" s="9"/>
      <c r="USR4" s="9"/>
      <c r="USS4" s="9"/>
      <c r="UST4" s="9"/>
      <c r="USU4" s="9"/>
      <c r="USV4" s="9"/>
      <c r="USW4" s="9"/>
      <c r="USX4" s="9"/>
      <c r="USY4" s="9"/>
      <c r="USZ4" s="9"/>
      <c r="UTA4" s="9"/>
      <c r="UTB4" s="9"/>
      <c r="UTC4" s="9"/>
      <c r="UTD4" s="9"/>
      <c r="UTE4" s="9"/>
      <c r="UTF4" s="9"/>
      <c r="UTG4" s="9"/>
      <c r="UTH4" s="9"/>
      <c r="UTI4" s="9"/>
      <c r="UTJ4" s="9"/>
      <c r="UTK4" s="9"/>
      <c r="UTL4" s="9"/>
      <c r="UTM4" s="9"/>
      <c r="UTN4" s="9"/>
      <c r="UTO4" s="9"/>
      <c r="UTP4" s="9"/>
      <c r="UTQ4" s="9"/>
      <c r="UTR4" s="9"/>
      <c r="UTS4" s="9"/>
      <c r="UTT4" s="9"/>
      <c r="UTU4" s="9"/>
      <c r="UTV4" s="9"/>
      <c r="UTW4" s="9"/>
      <c r="UTX4" s="9"/>
      <c r="UTY4" s="9"/>
      <c r="UTZ4" s="9"/>
      <c r="UUA4" s="9"/>
      <c r="UUB4" s="9"/>
      <c r="UUC4" s="9"/>
      <c r="UUD4" s="9"/>
      <c r="UUE4" s="9"/>
      <c r="UUF4" s="9"/>
      <c r="UUG4" s="9"/>
      <c r="UUH4" s="9"/>
      <c r="UUI4" s="9"/>
      <c r="UUJ4" s="9"/>
      <c r="UUK4" s="9"/>
      <c r="UUL4" s="9"/>
      <c r="UUM4" s="9"/>
      <c r="UUN4" s="9"/>
      <c r="UUO4" s="9"/>
      <c r="UUP4" s="9"/>
      <c r="UUQ4" s="9"/>
      <c r="UUR4" s="9"/>
      <c r="UUS4" s="9"/>
      <c r="UUT4" s="9"/>
      <c r="UUU4" s="9"/>
      <c r="UUV4" s="9"/>
      <c r="UUW4" s="9"/>
      <c r="UUX4" s="9"/>
      <c r="UUY4" s="9"/>
      <c r="UUZ4" s="9"/>
      <c r="UVA4" s="9"/>
      <c r="UVB4" s="9"/>
      <c r="UVC4" s="9"/>
      <c r="UVD4" s="9"/>
      <c r="UVE4" s="9"/>
      <c r="UVF4" s="9"/>
      <c r="UVG4" s="9"/>
      <c r="UVH4" s="9"/>
      <c r="UVI4" s="9"/>
      <c r="UVJ4" s="9"/>
      <c r="UVK4" s="9"/>
      <c r="UVL4" s="9"/>
      <c r="UVM4" s="9"/>
      <c r="UVN4" s="9"/>
      <c r="UVO4" s="9"/>
      <c r="UVP4" s="9"/>
      <c r="UVQ4" s="9"/>
      <c r="UVR4" s="9"/>
      <c r="UVS4" s="9"/>
      <c r="UVT4" s="9"/>
      <c r="UVU4" s="9"/>
      <c r="UVV4" s="9"/>
      <c r="UVW4" s="9"/>
      <c r="UVX4" s="9"/>
      <c r="UVY4" s="9"/>
      <c r="UVZ4" s="9"/>
      <c r="UWA4" s="9"/>
      <c r="UWB4" s="9"/>
      <c r="UWC4" s="9"/>
      <c r="UWD4" s="9"/>
      <c r="UWE4" s="9"/>
      <c r="UWF4" s="9"/>
      <c r="UWG4" s="9"/>
      <c r="UWH4" s="9"/>
      <c r="UWI4" s="9"/>
      <c r="UWJ4" s="9"/>
      <c r="UWK4" s="9"/>
      <c r="UWL4" s="9"/>
      <c r="UWM4" s="9"/>
      <c r="UWN4" s="9"/>
      <c r="UWO4" s="9"/>
      <c r="UWP4" s="9"/>
      <c r="UWQ4" s="9"/>
      <c r="UWR4" s="9"/>
      <c r="UWS4" s="9"/>
      <c r="UWT4" s="9"/>
      <c r="UWU4" s="9"/>
      <c r="UWV4" s="9"/>
      <c r="UWW4" s="9"/>
      <c r="UWX4" s="9"/>
      <c r="UWY4" s="9"/>
      <c r="UWZ4" s="9"/>
      <c r="UXA4" s="9"/>
      <c r="UXB4" s="9"/>
      <c r="UXC4" s="9"/>
      <c r="UXD4" s="9"/>
      <c r="UXE4" s="9"/>
      <c r="UXF4" s="9"/>
      <c r="UXG4" s="9"/>
      <c r="UXH4" s="9"/>
      <c r="UXI4" s="9"/>
      <c r="UXJ4" s="9"/>
      <c r="UXK4" s="9"/>
      <c r="UXL4" s="9"/>
      <c r="UXM4" s="9"/>
      <c r="UXN4" s="9"/>
      <c r="UXO4" s="9"/>
      <c r="UXP4" s="9"/>
      <c r="UXQ4" s="9"/>
      <c r="UXR4" s="9"/>
      <c r="UXS4" s="9"/>
      <c r="UXT4" s="9"/>
      <c r="UXU4" s="9"/>
      <c r="UXV4" s="9"/>
      <c r="UXW4" s="9"/>
      <c r="UXX4" s="9"/>
      <c r="UXY4" s="9"/>
      <c r="UXZ4" s="9"/>
      <c r="UYA4" s="9"/>
      <c r="UYB4" s="9"/>
      <c r="UYC4" s="9"/>
      <c r="UYD4" s="9"/>
      <c r="UYE4" s="9"/>
      <c r="UYF4" s="9"/>
      <c r="UYG4" s="9"/>
      <c r="UYH4" s="9"/>
      <c r="UYI4" s="9"/>
      <c r="UYJ4" s="9"/>
      <c r="UYK4" s="9"/>
      <c r="UYL4" s="9"/>
      <c r="UYM4" s="9"/>
      <c r="UYN4" s="9"/>
      <c r="UYO4" s="9"/>
      <c r="UYP4" s="9"/>
      <c r="UYQ4" s="9"/>
      <c r="UYR4" s="9"/>
      <c r="UYS4" s="9"/>
      <c r="UYT4" s="9"/>
      <c r="UYU4" s="9"/>
      <c r="UYV4" s="9"/>
      <c r="UYW4" s="9"/>
      <c r="UYX4" s="9"/>
      <c r="UYY4" s="9"/>
      <c r="UYZ4" s="9"/>
      <c r="UZA4" s="9"/>
      <c r="UZB4" s="9"/>
      <c r="UZC4" s="9"/>
      <c r="UZD4" s="9"/>
      <c r="UZE4" s="9"/>
      <c r="UZF4" s="9"/>
      <c r="UZG4" s="9"/>
      <c r="UZH4" s="9"/>
      <c r="UZI4" s="9"/>
      <c r="UZJ4" s="9"/>
      <c r="UZK4" s="9"/>
      <c r="UZL4" s="9"/>
      <c r="UZM4" s="9"/>
      <c r="UZN4" s="9"/>
      <c r="UZO4" s="9"/>
      <c r="UZP4" s="9"/>
      <c r="UZQ4" s="9"/>
      <c r="UZR4" s="9"/>
      <c r="UZS4" s="9"/>
      <c r="UZT4" s="9"/>
      <c r="UZU4" s="9"/>
      <c r="UZV4" s="9"/>
      <c r="UZW4" s="9"/>
      <c r="UZX4" s="9"/>
      <c r="UZY4" s="9"/>
      <c r="UZZ4" s="9"/>
      <c r="VAA4" s="9"/>
      <c r="VAB4" s="9"/>
      <c r="VAC4" s="9"/>
      <c r="VAD4" s="9"/>
      <c r="VAE4" s="9"/>
      <c r="VAF4" s="9"/>
      <c r="VAG4" s="9"/>
      <c r="VAH4" s="9"/>
      <c r="VAI4" s="9"/>
      <c r="VAJ4" s="9"/>
      <c r="VAK4" s="9"/>
      <c r="VAL4" s="9"/>
      <c r="VAM4" s="9"/>
      <c r="VAN4" s="9"/>
      <c r="VAO4" s="9"/>
      <c r="VAP4" s="9"/>
      <c r="VAQ4" s="9"/>
      <c r="VAR4" s="9"/>
      <c r="VAS4" s="9"/>
      <c r="VAT4" s="9"/>
      <c r="VAU4" s="9"/>
      <c r="VAV4" s="9"/>
      <c r="VAW4" s="9"/>
      <c r="VAX4" s="9"/>
      <c r="VAY4" s="9"/>
      <c r="VAZ4" s="9"/>
      <c r="VBA4" s="9"/>
      <c r="VBB4" s="9"/>
      <c r="VBC4" s="9"/>
      <c r="VBD4" s="9"/>
      <c r="VBE4" s="9"/>
      <c r="VBF4" s="9"/>
      <c r="VBG4" s="9"/>
      <c r="VBH4" s="9"/>
      <c r="VBI4" s="9"/>
      <c r="VBJ4" s="9"/>
      <c r="VBK4" s="9"/>
      <c r="VBL4" s="9"/>
      <c r="VBM4" s="9"/>
      <c r="VBN4" s="9"/>
      <c r="VBO4" s="9"/>
      <c r="VBP4" s="9"/>
      <c r="VBQ4" s="9"/>
      <c r="VBR4" s="9"/>
      <c r="VBS4" s="9"/>
      <c r="VBT4" s="9"/>
      <c r="VBU4" s="9"/>
      <c r="VBV4" s="9"/>
      <c r="VBW4" s="9"/>
      <c r="VBX4" s="9"/>
      <c r="VBY4" s="9"/>
      <c r="VBZ4" s="9"/>
      <c r="VCA4" s="9"/>
      <c r="VCB4" s="9"/>
      <c r="VCC4" s="9"/>
      <c r="VCD4" s="9"/>
      <c r="VCE4" s="9"/>
      <c r="VCF4" s="9"/>
      <c r="VCG4" s="9"/>
      <c r="VCH4" s="9"/>
      <c r="VCI4" s="9"/>
      <c r="VCJ4" s="9"/>
      <c r="VCK4" s="9"/>
      <c r="VCL4" s="9"/>
      <c r="VCM4" s="9"/>
      <c r="VCN4" s="9"/>
      <c r="VCO4" s="9"/>
      <c r="VCP4" s="9"/>
      <c r="VCQ4" s="9"/>
      <c r="VCR4" s="9"/>
      <c r="VCS4" s="9"/>
      <c r="VCT4" s="9"/>
      <c r="VCU4" s="9"/>
      <c r="VCV4" s="9"/>
      <c r="VCW4" s="9"/>
      <c r="VCX4" s="9"/>
      <c r="VCY4" s="9"/>
      <c r="VCZ4" s="9"/>
      <c r="VDA4" s="9"/>
      <c r="VDB4" s="9"/>
      <c r="VDC4" s="9"/>
      <c r="VDD4" s="9"/>
      <c r="VDE4" s="9"/>
      <c r="VDF4" s="9"/>
      <c r="VDG4" s="9"/>
      <c r="VDH4" s="9"/>
      <c r="VDI4" s="9"/>
      <c r="VDJ4" s="9"/>
      <c r="VDK4" s="9"/>
      <c r="VDL4" s="9"/>
      <c r="VDM4" s="9"/>
      <c r="VDN4" s="9"/>
      <c r="VDO4" s="9"/>
      <c r="VDP4" s="9"/>
      <c r="VDQ4" s="9"/>
      <c r="VDR4" s="9"/>
      <c r="VDS4" s="9"/>
      <c r="VDT4" s="9"/>
      <c r="VDU4" s="9"/>
      <c r="VDV4" s="9"/>
      <c r="VDW4" s="9"/>
      <c r="VDX4" s="9"/>
      <c r="VDY4" s="9"/>
      <c r="VDZ4" s="9"/>
      <c r="VEA4" s="9"/>
      <c r="VEB4" s="9"/>
      <c r="VEC4" s="9"/>
      <c r="VED4" s="9"/>
      <c r="VEE4" s="9"/>
      <c r="VEF4" s="9"/>
      <c r="VEG4" s="9"/>
      <c r="VEH4" s="9"/>
      <c r="VEI4" s="9"/>
      <c r="VEJ4" s="9"/>
      <c r="VEK4" s="9"/>
      <c r="VEL4" s="9"/>
      <c r="VEM4" s="9"/>
      <c r="VEN4" s="9"/>
      <c r="VEO4" s="9"/>
      <c r="VEP4" s="9"/>
      <c r="VEQ4" s="9"/>
      <c r="VER4" s="9"/>
      <c r="VES4" s="9"/>
      <c r="VET4" s="9"/>
      <c r="VEU4" s="9"/>
      <c r="VEV4" s="9"/>
      <c r="VEW4" s="9"/>
      <c r="VEX4" s="9"/>
      <c r="VEY4" s="9"/>
      <c r="VEZ4" s="9"/>
      <c r="VFA4" s="9"/>
      <c r="VFB4" s="9"/>
      <c r="VFC4" s="9"/>
      <c r="VFD4" s="9"/>
      <c r="VFE4" s="9"/>
      <c r="VFF4" s="9"/>
      <c r="VFG4" s="9"/>
      <c r="VFH4" s="9"/>
      <c r="VFI4" s="9"/>
      <c r="VFJ4" s="9"/>
      <c r="VFK4" s="9"/>
      <c r="VFL4" s="9"/>
      <c r="VFM4" s="9"/>
      <c r="VFN4" s="9"/>
      <c r="VFO4" s="9"/>
      <c r="VFP4" s="9"/>
      <c r="VFQ4" s="9"/>
      <c r="VFR4" s="9"/>
      <c r="VFS4" s="9"/>
      <c r="VFT4" s="9"/>
      <c r="VFU4" s="9"/>
      <c r="VFV4" s="9"/>
      <c r="VFW4" s="9"/>
      <c r="VFX4" s="9"/>
      <c r="VFY4" s="9"/>
      <c r="VFZ4" s="9"/>
      <c r="VGA4" s="9"/>
      <c r="VGB4" s="9"/>
      <c r="VGC4" s="9"/>
      <c r="VGD4" s="9"/>
      <c r="VGE4" s="9"/>
      <c r="VGF4" s="9"/>
      <c r="VGG4" s="9"/>
      <c r="VGH4" s="9"/>
      <c r="VGI4" s="9"/>
      <c r="VGJ4" s="9"/>
      <c r="VGK4" s="9"/>
      <c r="VGL4" s="9"/>
      <c r="VGM4" s="9"/>
      <c r="VGN4" s="9"/>
      <c r="VGO4" s="9"/>
      <c r="VGP4" s="9"/>
      <c r="VGQ4" s="9"/>
      <c r="VGR4" s="9"/>
      <c r="VGS4" s="9"/>
      <c r="VGT4" s="9"/>
      <c r="VGU4" s="9"/>
      <c r="VGV4" s="9"/>
      <c r="VGW4" s="9"/>
      <c r="VGX4" s="9"/>
      <c r="VGY4" s="9"/>
      <c r="VGZ4" s="9"/>
      <c r="VHA4" s="9"/>
      <c r="VHB4" s="9"/>
      <c r="VHC4" s="9"/>
      <c r="VHD4" s="9"/>
      <c r="VHE4" s="9"/>
      <c r="VHF4" s="9"/>
      <c r="VHG4" s="9"/>
      <c r="VHH4" s="9"/>
      <c r="VHI4" s="9"/>
      <c r="VHJ4" s="9"/>
      <c r="VHK4" s="9"/>
      <c r="VHL4" s="9"/>
      <c r="VHM4" s="9"/>
      <c r="VHN4" s="9"/>
      <c r="VHO4" s="9"/>
      <c r="VHP4" s="9"/>
      <c r="VHQ4" s="9"/>
      <c r="VHR4" s="9"/>
      <c r="VHS4" s="9"/>
      <c r="VHT4" s="9"/>
      <c r="VHU4" s="9"/>
      <c r="VHV4" s="9"/>
      <c r="VHW4" s="9"/>
      <c r="VHX4" s="9"/>
      <c r="VHY4" s="9"/>
      <c r="VHZ4" s="9"/>
      <c r="VIA4" s="9"/>
      <c r="VIB4" s="9"/>
      <c r="VIC4" s="9"/>
      <c r="VID4" s="9"/>
      <c r="VIE4" s="9"/>
      <c r="VIF4" s="9"/>
      <c r="VIG4" s="9"/>
      <c r="VIH4" s="9"/>
      <c r="VII4" s="9"/>
      <c r="VIJ4" s="9"/>
      <c r="VIK4" s="9"/>
      <c r="VIL4" s="9"/>
      <c r="VIM4" s="9"/>
      <c r="VIN4" s="9"/>
      <c r="VIO4" s="9"/>
      <c r="VIP4" s="9"/>
      <c r="VIQ4" s="9"/>
      <c r="VIR4" s="9"/>
      <c r="VIS4" s="9"/>
      <c r="VIT4" s="9"/>
      <c r="VIU4" s="9"/>
      <c r="VIV4" s="9"/>
      <c r="VIW4" s="9"/>
      <c r="VIX4" s="9"/>
      <c r="VIY4" s="9"/>
      <c r="VIZ4" s="9"/>
      <c r="VJA4" s="9"/>
      <c r="VJB4" s="9"/>
      <c r="VJC4" s="9"/>
      <c r="VJD4" s="9"/>
      <c r="VJE4" s="9"/>
      <c r="VJF4" s="9"/>
      <c r="VJG4" s="9"/>
      <c r="VJH4" s="9"/>
      <c r="VJI4" s="9"/>
      <c r="VJJ4" s="9"/>
      <c r="VJK4" s="9"/>
      <c r="VJL4" s="9"/>
      <c r="VJM4" s="9"/>
      <c r="VJN4" s="9"/>
      <c r="VJO4" s="9"/>
      <c r="VJP4" s="9"/>
      <c r="VJQ4" s="9"/>
      <c r="VJR4" s="9"/>
      <c r="VJS4" s="9"/>
      <c r="VJT4" s="9"/>
      <c r="VJU4" s="9"/>
      <c r="VJV4" s="9"/>
      <c r="VJW4" s="9"/>
      <c r="VJX4" s="9"/>
      <c r="VJY4" s="9"/>
      <c r="VJZ4" s="9"/>
      <c r="VKA4" s="9"/>
      <c r="VKB4" s="9"/>
      <c r="VKC4" s="9"/>
      <c r="VKD4" s="9"/>
      <c r="VKE4" s="9"/>
      <c r="VKF4" s="9"/>
      <c r="VKG4" s="9"/>
      <c r="VKH4" s="9"/>
      <c r="VKI4" s="9"/>
      <c r="VKJ4" s="9"/>
      <c r="VKK4" s="9"/>
      <c r="VKL4" s="9"/>
      <c r="VKM4" s="9"/>
      <c r="VKN4" s="9"/>
      <c r="VKO4" s="9"/>
      <c r="VKP4" s="9"/>
      <c r="VKQ4" s="9"/>
      <c r="VKR4" s="9"/>
      <c r="VKS4" s="9"/>
      <c r="VKT4" s="9"/>
      <c r="VKU4" s="9"/>
      <c r="VKV4" s="9"/>
      <c r="VKW4" s="9"/>
      <c r="VKX4" s="9"/>
      <c r="VKY4" s="9"/>
      <c r="VKZ4" s="9"/>
      <c r="VLA4" s="9"/>
      <c r="VLB4" s="9"/>
      <c r="VLC4" s="9"/>
      <c r="VLD4" s="9"/>
      <c r="VLE4" s="9"/>
      <c r="VLF4" s="9"/>
      <c r="VLG4" s="9"/>
      <c r="VLH4" s="9"/>
      <c r="VLI4" s="9"/>
      <c r="VLJ4" s="9"/>
      <c r="VLK4" s="9"/>
      <c r="VLL4" s="9"/>
      <c r="VLM4" s="9"/>
      <c r="VLN4" s="9"/>
      <c r="VLO4" s="9"/>
      <c r="VLP4" s="9"/>
      <c r="VLQ4" s="9"/>
      <c r="VLR4" s="9"/>
      <c r="VLS4" s="9"/>
      <c r="VLT4" s="9"/>
      <c r="VLU4" s="9"/>
      <c r="VLV4" s="9"/>
      <c r="VLW4" s="9"/>
      <c r="VLX4" s="9"/>
      <c r="VLY4" s="9"/>
      <c r="VLZ4" s="9"/>
      <c r="VMA4" s="9"/>
      <c r="VMB4" s="9"/>
      <c r="VMC4" s="9"/>
      <c r="VMD4" s="9"/>
      <c r="VME4" s="9"/>
      <c r="VMF4" s="9"/>
      <c r="VMG4" s="9"/>
      <c r="VMH4" s="9"/>
      <c r="VMI4" s="9"/>
      <c r="VMJ4" s="9"/>
      <c r="VMK4" s="9"/>
      <c r="VML4" s="9"/>
      <c r="VMM4" s="9"/>
      <c r="VMN4" s="9"/>
      <c r="VMO4" s="9"/>
      <c r="VMP4" s="9"/>
      <c r="VMQ4" s="9"/>
      <c r="VMR4" s="9"/>
      <c r="VMS4" s="9"/>
      <c r="VMT4" s="9"/>
      <c r="VMU4" s="9"/>
      <c r="VMV4" s="9"/>
      <c r="VMW4" s="9"/>
      <c r="VMX4" s="9"/>
      <c r="VMY4" s="9"/>
      <c r="VMZ4" s="9"/>
      <c r="VNA4" s="9"/>
      <c r="VNB4" s="9"/>
      <c r="VNC4" s="9"/>
      <c r="VND4" s="9"/>
      <c r="VNE4" s="9"/>
      <c r="VNF4" s="9"/>
      <c r="VNG4" s="9"/>
      <c r="VNH4" s="9"/>
      <c r="VNI4" s="9"/>
      <c r="VNJ4" s="9"/>
      <c r="VNK4" s="9"/>
      <c r="VNL4" s="9"/>
      <c r="VNM4" s="9"/>
      <c r="VNN4" s="9"/>
      <c r="VNO4" s="9"/>
      <c r="VNP4" s="9"/>
      <c r="VNQ4" s="9"/>
      <c r="VNR4" s="9"/>
      <c r="VNS4" s="9"/>
      <c r="VNT4" s="9"/>
      <c r="VNU4" s="9"/>
      <c r="VNV4" s="9"/>
      <c r="VNW4" s="9"/>
      <c r="VNX4" s="9"/>
      <c r="VNY4" s="9"/>
      <c r="VNZ4" s="9"/>
      <c r="VOA4" s="9"/>
      <c r="VOB4" s="9"/>
      <c r="VOC4" s="9"/>
      <c r="VOD4" s="9"/>
      <c r="VOE4" s="9"/>
      <c r="VOF4" s="9"/>
      <c r="VOG4" s="9"/>
      <c r="VOH4" s="9"/>
      <c r="VOI4" s="9"/>
      <c r="VOJ4" s="9"/>
      <c r="VOK4" s="9"/>
      <c r="VOL4" s="9"/>
      <c r="VOM4" s="9"/>
      <c r="VON4" s="9"/>
      <c r="VOO4" s="9"/>
      <c r="VOP4" s="9"/>
      <c r="VOQ4" s="9"/>
      <c r="VOR4" s="9"/>
      <c r="VOS4" s="9"/>
      <c r="VOT4" s="9"/>
      <c r="VOU4" s="9"/>
      <c r="VOV4" s="9"/>
      <c r="VOW4" s="9"/>
      <c r="VOX4" s="9"/>
      <c r="VOY4" s="9"/>
      <c r="VOZ4" s="9"/>
      <c r="VPA4" s="9"/>
      <c r="VPB4" s="9"/>
      <c r="VPC4" s="9"/>
      <c r="VPD4" s="9"/>
      <c r="VPE4" s="9"/>
      <c r="VPF4" s="9"/>
      <c r="VPG4" s="9"/>
      <c r="VPH4" s="9"/>
      <c r="VPI4" s="9"/>
      <c r="VPJ4" s="9"/>
      <c r="VPK4" s="9"/>
      <c r="VPL4" s="9"/>
      <c r="VPM4" s="9"/>
      <c r="VPN4" s="9"/>
      <c r="VPO4" s="9"/>
      <c r="VPP4" s="9"/>
      <c r="VPQ4" s="9"/>
      <c r="VPR4" s="9"/>
      <c r="VPS4" s="9"/>
      <c r="VPT4" s="9"/>
      <c r="VPU4" s="9"/>
      <c r="VPV4" s="9"/>
      <c r="VPW4" s="9"/>
      <c r="VPX4" s="9"/>
      <c r="VPY4" s="9"/>
      <c r="VPZ4" s="9"/>
      <c r="VQA4" s="9"/>
      <c r="VQB4" s="9"/>
      <c r="VQC4" s="9"/>
      <c r="VQD4" s="9"/>
      <c r="VQE4" s="9"/>
      <c r="VQF4" s="9"/>
      <c r="VQG4" s="9"/>
      <c r="VQH4" s="9"/>
      <c r="VQI4" s="9"/>
      <c r="VQJ4" s="9"/>
      <c r="VQK4" s="9"/>
      <c r="VQL4" s="9"/>
      <c r="VQM4" s="9"/>
      <c r="VQN4" s="9"/>
      <c r="VQO4" s="9"/>
      <c r="VQP4" s="9"/>
      <c r="VQQ4" s="9"/>
      <c r="VQR4" s="9"/>
      <c r="VQS4" s="9"/>
      <c r="VQT4" s="9"/>
      <c r="VQU4" s="9"/>
      <c r="VQV4" s="9"/>
      <c r="VQW4" s="9"/>
      <c r="VQX4" s="9"/>
      <c r="VQY4" s="9"/>
      <c r="VQZ4" s="9"/>
      <c r="VRA4" s="9"/>
      <c r="VRB4" s="9"/>
      <c r="VRC4" s="9"/>
      <c r="VRD4" s="9"/>
      <c r="VRE4" s="9"/>
      <c r="VRF4" s="9"/>
      <c r="VRG4" s="9"/>
      <c r="VRH4" s="9"/>
      <c r="VRI4" s="9"/>
      <c r="VRJ4" s="9"/>
      <c r="VRK4" s="9"/>
      <c r="VRL4" s="9"/>
      <c r="VRM4" s="9"/>
      <c r="VRN4" s="9"/>
      <c r="VRO4" s="9"/>
      <c r="VRP4" s="9"/>
      <c r="VRQ4" s="9"/>
      <c r="VRR4" s="9"/>
      <c r="VRS4" s="9"/>
      <c r="VRT4" s="9"/>
      <c r="VRU4" s="9"/>
      <c r="VRV4" s="9"/>
      <c r="VRW4" s="9"/>
      <c r="VRX4" s="9"/>
      <c r="VRY4" s="9"/>
      <c r="VRZ4" s="9"/>
      <c r="VSA4" s="9"/>
      <c r="VSB4" s="9"/>
      <c r="VSC4" s="9"/>
      <c r="VSD4" s="9"/>
      <c r="VSE4" s="9"/>
      <c r="VSF4" s="9"/>
      <c r="VSG4" s="9"/>
      <c r="VSH4" s="9"/>
      <c r="VSI4" s="9"/>
      <c r="VSJ4" s="9"/>
      <c r="VSK4" s="9"/>
      <c r="VSL4" s="9"/>
      <c r="VSM4" s="9"/>
      <c r="VSN4" s="9"/>
      <c r="VSO4" s="9"/>
      <c r="VSP4" s="9"/>
      <c r="VSQ4" s="9"/>
      <c r="VSR4" s="9"/>
      <c r="VSS4" s="9"/>
      <c r="VST4" s="9"/>
      <c r="VSU4" s="9"/>
      <c r="VSV4" s="9"/>
      <c r="VSW4" s="9"/>
      <c r="VSX4" s="9"/>
      <c r="VSY4" s="9"/>
      <c r="VSZ4" s="9"/>
      <c r="VTA4" s="9"/>
      <c r="VTB4" s="9"/>
      <c r="VTC4" s="9"/>
      <c r="VTD4" s="9"/>
      <c r="VTE4" s="9"/>
      <c r="VTF4" s="9"/>
      <c r="VTG4" s="9"/>
      <c r="VTH4" s="9"/>
      <c r="VTI4" s="9"/>
      <c r="VTJ4" s="9"/>
      <c r="VTK4" s="9"/>
      <c r="VTL4" s="9"/>
      <c r="VTM4" s="9"/>
      <c r="VTN4" s="9"/>
      <c r="VTO4" s="9"/>
      <c r="VTP4" s="9"/>
      <c r="VTQ4" s="9"/>
      <c r="VTR4" s="9"/>
      <c r="VTS4" s="9"/>
      <c r="VTT4" s="9"/>
      <c r="VTU4" s="9"/>
      <c r="VTV4" s="9"/>
      <c r="VTW4" s="9"/>
      <c r="VTX4" s="9"/>
      <c r="VTY4" s="9"/>
      <c r="VTZ4" s="9"/>
      <c r="VUA4" s="9"/>
      <c r="VUB4" s="9"/>
      <c r="VUC4" s="9"/>
      <c r="VUD4" s="9"/>
      <c r="VUE4" s="9"/>
      <c r="VUF4" s="9"/>
      <c r="VUG4" s="9"/>
      <c r="VUH4" s="9"/>
      <c r="VUI4" s="9"/>
      <c r="VUJ4" s="9"/>
      <c r="VUK4" s="9"/>
      <c r="VUL4" s="9"/>
      <c r="VUM4" s="9"/>
      <c r="VUN4" s="9"/>
      <c r="VUO4" s="9"/>
      <c r="VUP4" s="9"/>
      <c r="VUQ4" s="9"/>
      <c r="VUR4" s="9"/>
      <c r="VUS4" s="9"/>
      <c r="VUT4" s="9"/>
      <c r="VUU4" s="9"/>
      <c r="VUV4" s="9"/>
      <c r="VUW4" s="9"/>
      <c r="VUX4" s="9"/>
      <c r="VUY4" s="9"/>
      <c r="VUZ4" s="9"/>
      <c r="VVA4" s="9"/>
      <c r="VVB4" s="9"/>
      <c r="VVC4" s="9"/>
      <c r="VVD4" s="9"/>
      <c r="VVE4" s="9"/>
      <c r="VVF4" s="9"/>
      <c r="VVG4" s="9"/>
      <c r="VVH4" s="9"/>
      <c r="VVI4" s="9"/>
      <c r="VVJ4" s="9"/>
      <c r="VVK4" s="9"/>
      <c r="VVL4" s="9"/>
      <c r="VVM4" s="9"/>
      <c r="VVN4" s="9"/>
      <c r="VVO4" s="9"/>
      <c r="VVP4" s="9"/>
      <c r="VVQ4" s="9"/>
      <c r="VVR4" s="9"/>
      <c r="VVS4" s="9"/>
      <c r="VVT4" s="9"/>
      <c r="VVU4" s="9"/>
      <c r="VVV4" s="9"/>
      <c r="VVW4" s="9"/>
      <c r="VVX4" s="9"/>
      <c r="VVY4" s="9"/>
      <c r="VVZ4" s="9"/>
      <c r="VWA4" s="9"/>
      <c r="VWB4" s="9"/>
      <c r="VWC4" s="9"/>
      <c r="VWD4" s="9"/>
      <c r="VWE4" s="9"/>
      <c r="VWF4" s="9"/>
      <c r="VWG4" s="9"/>
      <c r="VWH4" s="9"/>
      <c r="VWI4" s="9"/>
      <c r="VWJ4" s="9"/>
      <c r="VWK4" s="9"/>
      <c r="VWL4" s="9"/>
      <c r="VWM4" s="9"/>
      <c r="VWN4" s="9"/>
      <c r="VWO4" s="9"/>
      <c r="VWP4" s="9"/>
      <c r="VWQ4" s="9"/>
      <c r="VWR4" s="9"/>
      <c r="VWS4" s="9"/>
      <c r="VWT4" s="9"/>
      <c r="VWU4" s="9"/>
      <c r="VWV4" s="9"/>
      <c r="VWW4" s="9"/>
      <c r="VWX4" s="9"/>
      <c r="VWY4" s="9"/>
      <c r="VWZ4" s="9"/>
      <c r="VXA4" s="9"/>
      <c r="VXB4" s="9"/>
      <c r="VXC4" s="9"/>
      <c r="VXD4" s="9"/>
      <c r="VXE4" s="9"/>
      <c r="VXF4" s="9"/>
      <c r="VXG4" s="9"/>
      <c r="VXH4" s="9"/>
      <c r="VXI4" s="9"/>
      <c r="VXJ4" s="9"/>
      <c r="VXK4" s="9"/>
      <c r="VXL4" s="9"/>
      <c r="VXM4" s="9"/>
      <c r="VXN4" s="9"/>
      <c r="VXO4" s="9"/>
      <c r="VXP4" s="9"/>
      <c r="VXQ4" s="9"/>
      <c r="VXR4" s="9"/>
      <c r="VXS4" s="9"/>
      <c r="VXT4" s="9"/>
      <c r="VXU4" s="9"/>
      <c r="VXV4" s="9"/>
      <c r="VXW4" s="9"/>
      <c r="VXX4" s="9"/>
      <c r="VXY4" s="9"/>
      <c r="VXZ4" s="9"/>
      <c r="VYA4" s="9"/>
      <c r="VYB4" s="9"/>
      <c r="VYC4" s="9"/>
      <c r="VYD4" s="9"/>
      <c r="VYE4" s="9"/>
      <c r="VYF4" s="9"/>
      <c r="VYG4" s="9"/>
      <c r="VYH4" s="9"/>
      <c r="VYI4" s="9"/>
      <c r="VYJ4" s="9"/>
      <c r="VYK4" s="9"/>
      <c r="VYL4" s="9"/>
      <c r="VYM4" s="9"/>
      <c r="VYN4" s="9"/>
      <c r="VYO4" s="9"/>
      <c r="VYP4" s="9"/>
      <c r="VYQ4" s="9"/>
      <c r="VYR4" s="9"/>
      <c r="VYS4" s="9"/>
      <c r="VYT4" s="9"/>
      <c r="VYU4" s="9"/>
      <c r="VYV4" s="9"/>
      <c r="VYW4" s="9"/>
      <c r="VYX4" s="9"/>
      <c r="VYY4" s="9"/>
      <c r="VYZ4" s="9"/>
      <c r="VZA4" s="9"/>
      <c r="VZB4" s="9"/>
      <c r="VZC4" s="9"/>
      <c r="VZD4" s="9"/>
      <c r="VZE4" s="9"/>
      <c r="VZF4" s="9"/>
      <c r="VZG4" s="9"/>
      <c r="VZH4" s="9"/>
      <c r="VZI4" s="9"/>
      <c r="VZJ4" s="9"/>
      <c r="VZK4" s="9"/>
      <c r="VZL4" s="9"/>
      <c r="VZM4" s="9"/>
      <c r="VZN4" s="9"/>
      <c r="VZO4" s="9"/>
      <c r="VZP4" s="9"/>
      <c r="VZQ4" s="9"/>
      <c r="VZR4" s="9"/>
      <c r="VZS4" s="9"/>
      <c r="VZT4" s="9"/>
      <c r="VZU4" s="9"/>
      <c r="VZV4" s="9"/>
      <c r="VZW4" s="9"/>
      <c r="VZX4" s="9"/>
      <c r="VZY4" s="9"/>
      <c r="VZZ4" s="9"/>
      <c r="WAA4" s="9"/>
      <c r="WAB4" s="9"/>
      <c r="WAC4" s="9"/>
      <c r="WAD4" s="9"/>
      <c r="WAE4" s="9"/>
      <c r="WAF4" s="9"/>
      <c r="WAG4" s="9"/>
      <c r="WAH4" s="9"/>
      <c r="WAI4" s="9"/>
      <c r="WAJ4" s="9"/>
      <c r="WAK4" s="9"/>
      <c r="WAL4" s="9"/>
      <c r="WAM4" s="9"/>
      <c r="WAN4" s="9"/>
      <c r="WAO4" s="9"/>
      <c r="WAP4" s="9"/>
      <c r="WAQ4" s="9"/>
      <c r="WAR4" s="9"/>
      <c r="WAS4" s="9"/>
      <c r="WAT4" s="9"/>
      <c r="WAU4" s="9"/>
      <c r="WAV4" s="9"/>
      <c r="WAW4" s="9"/>
      <c r="WAX4" s="9"/>
      <c r="WAY4" s="9"/>
      <c r="WAZ4" s="9"/>
      <c r="WBA4" s="9"/>
      <c r="WBB4" s="9"/>
      <c r="WBC4" s="9"/>
      <c r="WBD4" s="9"/>
      <c r="WBE4" s="9"/>
      <c r="WBF4" s="9"/>
      <c r="WBG4" s="9"/>
      <c r="WBH4" s="9"/>
      <c r="WBI4" s="9"/>
      <c r="WBJ4" s="9"/>
      <c r="WBK4" s="9"/>
      <c r="WBL4" s="9"/>
      <c r="WBM4" s="9"/>
      <c r="WBN4" s="9"/>
      <c r="WBO4" s="9"/>
      <c r="WBP4" s="9"/>
      <c r="WBQ4" s="9"/>
      <c r="WBR4" s="9"/>
      <c r="WBS4" s="9"/>
      <c r="WBT4" s="9"/>
      <c r="WBU4" s="9"/>
      <c r="WBV4" s="9"/>
      <c r="WBW4" s="9"/>
      <c r="WBX4" s="9"/>
      <c r="WBY4" s="9"/>
      <c r="WBZ4" s="9"/>
      <c r="WCA4" s="9"/>
      <c r="WCB4" s="9"/>
      <c r="WCC4" s="9"/>
      <c r="WCD4" s="9"/>
      <c r="WCE4" s="9"/>
      <c r="WCF4" s="9"/>
      <c r="WCG4" s="9"/>
      <c r="WCH4" s="9"/>
      <c r="WCI4" s="9"/>
      <c r="WCJ4" s="9"/>
      <c r="WCK4" s="9"/>
      <c r="WCL4" s="9"/>
      <c r="WCM4" s="9"/>
      <c r="WCN4" s="9"/>
      <c r="WCO4" s="9"/>
      <c r="WCP4" s="9"/>
      <c r="WCQ4" s="9"/>
      <c r="WCR4" s="9"/>
      <c r="WCS4" s="9"/>
      <c r="WCT4" s="9"/>
      <c r="WCU4" s="9"/>
      <c r="WCV4" s="9"/>
      <c r="WCW4" s="9"/>
      <c r="WCX4" s="9"/>
      <c r="WCY4" s="9"/>
      <c r="WCZ4" s="9"/>
      <c r="WDA4" s="9"/>
      <c r="WDB4" s="9"/>
      <c r="WDC4" s="9"/>
      <c r="WDD4" s="9"/>
      <c r="WDE4" s="9"/>
      <c r="WDF4" s="9"/>
      <c r="WDG4" s="9"/>
      <c r="WDH4" s="9"/>
      <c r="WDI4" s="9"/>
      <c r="WDJ4" s="9"/>
      <c r="WDK4" s="9"/>
      <c r="WDL4" s="9"/>
      <c r="WDM4" s="9"/>
      <c r="WDN4" s="9"/>
      <c r="WDO4" s="9"/>
      <c r="WDP4" s="9"/>
      <c r="WDQ4" s="9"/>
      <c r="WDR4" s="9"/>
      <c r="WDS4" s="9"/>
      <c r="WDT4" s="9"/>
      <c r="WDU4" s="9"/>
      <c r="WDV4" s="9"/>
      <c r="WDW4" s="9"/>
      <c r="WDX4" s="9"/>
      <c r="WDY4" s="9"/>
      <c r="WDZ4" s="9"/>
      <c r="WEA4" s="9"/>
      <c r="WEB4" s="9"/>
      <c r="WEC4" s="9"/>
      <c r="WED4" s="9"/>
      <c r="WEE4" s="9"/>
      <c r="WEF4" s="9"/>
      <c r="WEG4" s="9"/>
      <c r="WEH4" s="9"/>
      <c r="WEI4" s="9"/>
      <c r="WEJ4" s="9"/>
      <c r="WEK4" s="9"/>
      <c r="WEL4" s="9"/>
      <c r="WEM4" s="9"/>
      <c r="WEN4" s="9"/>
      <c r="WEO4" s="9"/>
      <c r="WEP4" s="9"/>
      <c r="WEQ4" s="9"/>
      <c r="WER4" s="9"/>
      <c r="WES4" s="9"/>
      <c r="WET4" s="9"/>
      <c r="WEU4" s="9"/>
      <c r="WEV4" s="9"/>
      <c r="WEW4" s="9"/>
      <c r="WEX4" s="9"/>
      <c r="WEY4" s="9"/>
      <c r="WEZ4" s="9"/>
      <c r="WFA4" s="9"/>
      <c r="WFB4" s="9"/>
      <c r="WFC4" s="9"/>
      <c r="WFD4" s="9"/>
      <c r="WFE4" s="9"/>
      <c r="WFF4" s="9"/>
      <c r="WFG4" s="9"/>
      <c r="WFH4" s="9"/>
      <c r="WFI4" s="9"/>
      <c r="WFJ4" s="9"/>
      <c r="WFK4" s="9"/>
      <c r="WFL4" s="9"/>
      <c r="WFM4" s="9"/>
      <c r="WFN4" s="9"/>
      <c r="WFO4" s="9"/>
      <c r="WFP4" s="9"/>
      <c r="WFQ4" s="9"/>
      <c r="WFR4" s="9"/>
      <c r="WFS4" s="9"/>
      <c r="WFT4" s="9"/>
      <c r="WFU4" s="9"/>
      <c r="WFV4" s="9"/>
      <c r="WFW4" s="9"/>
      <c r="WFX4" s="9"/>
      <c r="WFY4" s="9"/>
      <c r="WFZ4" s="9"/>
      <c r="WGA4" s="9"/>
      <c r="WGB4" s="9"/>
      <c r="WGC4" s="9"/>
      <c r="WGD4" s="9"/>
      <c r="WGE4" s="9"/>
      <c r="WGF4" s="9"/>
      <c r="WGG4" s="9"/>
      <c r="WGH4" s="9"/>
      <c r="WGI4" s="9"/>
      <c r="WGJ4" s="9"/>
      <c r="WGK4" s="9"/>
      <c r="WGL4" s="9"/>
      <c r="WGM4" s="9"/>
      <c r="WGN4" s="9"/>
      <c r="WGO4" s="9"/>
      <c r="WGP4" s="9"/>
      <c r="WGQ4" s="9"/>
      <c r="WGR4" s="9"/>
      <c r="WGS4" s="9"/>
      <c r="WGT4" s="9"/>
      <c r="WGU4" s="9"/>
      <c r="WGV4" s="9"/>
      <c r="WGW4" s="9"/>
      <c r="WGX4" s="9"/>
      <c r="WGY4" s="9"/>
      <c r="WGZ4" s="9"/>
      <c r="WHA4" s="9"/>
      <c r="WHB4" s="9"/>
      <c r="WHC4" s="9"/>
      <c r="WHD4" s="9"/>
      <c r="WHE4" s="9"/>
      <c r="WHF4" s="9"/>
      <c r="WHG4" s="9"/>
      <c r="WHH4" s="9"/>
      <c r="WHI4" s="9"/>
      <c r="WHJ4" s="9"/>
      <c r="WHK4" s="9"/>
      <c r="WHL4" s="9"/>
      <c r="WHM4" s="9"/>
      <c r="WHN4" s="9"/>
      <c r="WHO4" s="9"/>
      <c r="WHP4" s="9"/>
      <c r="WHQ4" s="9"/>
      <c r="WHR4" s="9"/>
      <c r="WHS4" s="9"/>
      <c r="WHT4" s="9"/>
      <c r="WHU4" s="9"/>
      <c r="WHV4" s="9"/>
      <c r="WHW4" s="9"/>
      <c r="WHX4" s="9"/>
      <c r="WHY4" s="9"/>
      <c r="WHZ4" s="9"/>
      <c r="WIA4" s="9"/>
      <c r="WIB4" s="9"/>
      <c r="WIC4" s="9"/>
      <c r="WID4" s="9"/>
      <c r="WIE4" s="9"/>
      <c r="WIF4" s="9"/>
      <c r="WIG4" s="9"/>
      <c r="WIH4" s="9"/>
      <c r="WII4" s="9"/>
      <c r="WIJ4" s="9"/>
      <c r="WIK4" s="9"/>
      <c r="WIL4" s="9"/>
      <c r="WIM4" s="9"/>
      <c r="WIN4" s="9"/>
      <c r="WIO4" s="9"/>
      <c r="WIP4" s="9"/>
      <c r="WIQ4" s="9"/>
      <c r="WIR4" s="9"/>
      <c r="WIS4" s="9"/>
      <c r="WIT4" s="9"/>
      <c r="WIU4" s="9"/>
      <c r="WIV4" s="9"/>
      <c r="WIW4" s="9"/>
      <c r="WIX4" s="9"/>
      <c r="WIY4" s="9"/>
      <c r="WIZ4" s="9"/>
      <c r="WJA4" s="9"/>
      <c r="WJB4" s="9"/>
      <c r="WJC4" s="9"/>
      <c r="WJD4" s="9"/>
      <c r="WJE4" s="9"/>
      <c r="WJF4" s="9"/>
      <c r="WJG4" s="9"/>
      <c r="WJH4" s="9"/>
      <c r="WJI4" s="9"/>
      <c r="WJJ4" s="9"/>
      <c r="WJK4" s="9"/>
      <c r="WJL4" s="9"/>
      <c r="WJM4" s="9"/>
      <c r="WJN4" s="9"/>
      <c r="WJO4" s="9"/>
      <c r="WJP4" s="9"/>
      <c r="WJQ4" s="9"/>
      <c r="WJR4" s="9"/>
      <c r="WJS4" s="9"/>
      <c r="WJT4" s="9"/>
      <c r="WJU4" s="9"/>
      <c r="WJV4" s="9"/>
      <c r="WJW4" s="9"/>
      <c r="WJX4" s="9"/>
      <c r="WJY4" s="9"/>
      <c r="WJZ4" s="9"/>
      <c r="WKA4" s="9"/>
      <c r="WKB4" s="9"/>
      <c r="WKC4" s="9"/>
      <c r="WKD4" s="9"/>
      <c r="WKE4" s="9"/>
      <c r="WKF4" s="9"/>
      <c r="WKG4" s="9"/>
      <c r="WKH4" s="9"/>
      <c r="WKI4" s="9"/>
      <c r="WKJ4" s="9"/>
      <c r="WKK4" s="9"/>
      <c r="WKL4" s="9"/>
      <c r="WKM4" s="9"/>
      <c r="WKN4" s="9"/>
      <c r="WKO4" s="9"/>
      <c r="WKP4" s="9"/>
      <c r="WKQ4" s="9"/>
      <c r="WKR4" s="9"/>
      <c r="WKS4" s="9"/>
      <c r="WKT4" s="9"/>
      <c r="WKU4" s="9"/>
      <c r="WKV4" s="9"/>
      <c r="WKW4" s="9"/>
      <c r="WKX4" s="9"/>
      <c r="WKY4" s="9"/>
      <c r="WKZ4" s="9"/>
      <c r="WLA4" s="9"/>
      <c r="WLB4" s="9"/>
      <c r="WLC4" s="9"/>
      <c r="WLD4" s="9"/>
      <c r="WLE4" s="9"/>
      <c r="WLF4" s="9"/>
      <c r="WLG4" s="9"/>
      <c r="WLH4" s="9"/>
      <c r="WLI4" s="9"/>
      <c r="WLJ4" s="9"/>
      <c r="WLK4" s="9"/>
      <c r="WLL4" s="9"/>
      <c r="WLM4" s="9"/>
      <c r="WLN4" s="9"/>
      <c r="WLO4" s="9"/>
      <c r="WLP4" s="9"/>
      <c r="WLQ4" s="9"/>
      <c r="WLR4" s="9"/>
      <c r="WLS4" s="9"/>
      <c r="WLT4" s="9"/>
      <c r="WLU4" s="9"/>
      <c r="WLV4" s="9"/>
      <c r="WLW4" s="9"/>
      <c r="WLX4" s="9"/>
      <c r="WLY4" s="9"/>
      <c r="WLZ4" s="9"/>
      <c r="WMA4" s="9"/>
      <c r="WMB4" s="9"/>
      <c r="WMC4" s="9"/>
      <c r="WMD4" s="9"/>
      <c r="WME4" s="9"/>
      <c r="WMF4" s="9"/>
      <c r="WMG4" s="9"/>
      <c r="WMH4" s="9"/>
      <c r="WMI4" s="9"/>
      <c r="WMJ4" s="9"/>
      <c r="WMK4" s="9"/>
      <c r="WML4" s="9"/>
      <c r="WMM4" s="9"/>
      <c r="WMN4" s="9"/>
      <c r="WMO4" s="9"/>
      <c r="WMP4" s="9"/>
      <c r="WMQ4" s="9"/>
      <c r="WMR4" s="9"/>
      <c r="WMS4" s="9"/>
      <c r="WMT4" s="9"/>
      <c r="WMU4" s="9"/>
      <c r="WMV4" s="9"/>
      <c r="WMW4" s="9"/>
      <c r="WMX4" s="9"/>
      <c r="WMY4" s="9"/>
      <c r="WMZ4" s="9"/>
      <c r="WNA4" s="9"/>
      <c r="WNB4" s="9"/>
      <c r="WNC4" s="9"/>
      <c r="WND4" s="9"/>
      <c r="WNE4" s="9"/>
      <c r="WNF4" s="9"/>
      <c r="WNG4" s="9"/>
      <c r="WNH4" s="9"/>
      <c r="WNI4" s="9"/>
      <c r="WNJ4" s="9"/>
      <c r="WNK4" s="9"/>
      <c r="WNL4" s="9"/>
      <c r="WNM4" s="9"/>
      <c r="WNN4" s="9"/>
      <c r="WNO4" s="9"/>
      <c r="WNP4" s="9"/>
      <c r="WNQ4" s="9"/>
      <c r="WNR4" s="9"/>
      <c r="WNS4" s="9"/>
      <c r="WNT4" s="9"/>
      <c r="WNU4" s="9"/>
      <c r="WNV4" s="9"/>
      <c r="WNW4" s="9"/>
      <c r="WNX4" s="9"/>
      <c r="WNY4" s="9"/>
      <c r="WNZ4" s="9"/>
      <c r="WOA4" s="9"/>
      <c r="WOB4" s="9"/>
      <c r="WOC4" s="9"/>
      <c r="WOD4" s="9"/>
      <c r="WOE4" s="9"/>
      <c r="WOF4" s="9"/>
      <c r="WOG4" s="9"/>
      <c r="WOH4" s="9"/>
      <c r="WOI4" s="9"/>
      <c r="WOJ4" s="9"/>
      <c r="WOK4" s="9"/>
      <c r="WOL4" s="9"/>
      <c r="WOM4" s="9"/>
      <c r="WON4" s="9"/>
      <c r="WOO4" s="9"/>
      <c r="WOP4" s="9"/>
      <c r="WOQ4" s="9"/>
      <c r="WOR4" s="9"/>
      <c r="WOS4" s="9"/>
      <c r="WOT4" s="9"/>
      <c r="WOU4" s="9"/>
      <c r="WOV4" s="9"/>
      <c r="WOW4" s="9"/>
      <c r="WOX4" s="9"/>
      <c r="WOY4" s="9"/>
      <c r="WOZ4" s="9"/>
      <c r="WPA4" s="9"/>
      <c r="WPB4" s="9"/>
      <c r="WPC4" s="9"/>
      <c r="WPD4" s="9"/>
      <c r="WPE4" s="9"/>
      <c r="WPF4" s="9"/>
      <c r="WPG4" s="9"/>
      <c r="WPH4" s="9"/>
      <c r="WPI4" s="9"/>
      <c r="WPJ4" s="9"/>
      <c r="WPK4" s="9"/>
      <c r="WPL4" s="9"/>
      <c r="WPM4" s="9"/>
      <c r="WPN4" s="9"/>
      <c r="WPO4" s="9"/>
      <c r="WPP4" s="9"/>
      <c r="WPQ4" s="9"/>
      <c r="WPR4" s="9"/>
      <c r="WPS4" s="9"/>
      <c r="WPT4" s="9"/>
      <c r="WPU4" s="9"/>
      <c r="WPV4" s="9"/>
      <c r="WPW4" s="9"/>
      <c r="WPX4" s="9"/>
      <c r="WPY4" s="9"/>
      <c r="WPZ4" s="9"/>
      <c r="WQA4" s="9"/>
      <c r="WQB4" s="9"/>
      <c r="WQC4" s="9"/>
      <c r="WQD4" s="9"/>
      <c r="WQE4" s="9"/>
      <c r="WQF4" s="9"/>
      <c r="WQG4" s="9"/>
      <c r="WQH4" s="9"/>
      <c r="WQI4" s="9"/>
      <c r="WQJ4" s="9"/>
      <c r="WQK4" s="9"/>
      <c r="WQL4" s="9"/>
      <c r="WQM4" s="9"/>
      <c r="WQN4" s="9"/>
      <c r="WQO4" s="9"/>
      <c r="WQP4" s="9"/>
      <c r="WQQ4" s="9"/>
      <c r="WQR4" s="9"/>
      <c r="WQS4" s="9"/>
      <c r="WQT4" s="9"/>
      <c r="WQU4" s="9"/>
      <c r="WQV4" s="9"/>
      <c r="WQW4" s="9"/>
      <c r="WQX4" s="9"/>
      <c r="WQY4" s="9"/>
      <c r="WQZ4" s="9"/>
      <c r="WRA4" s="9"/>
      <c r="WRB4" s="9"/>
      <c r="WRC4" s="9"/>
      <c r="WRD4" s="9"/>
      <c r="WRE4" s="9"/>
      <c r="WRF4" s="9"/>
      <c r="WRG4" s="9"/>
      <c r="WRH4" s="9"/>
      <c r="WRI4" s="9"/>
      <c r="WRJ4" s="9"/>
      <c r="WRK4" s="9"/>
      <c r="WRL4" s="9"/>
      <c r="WRM4" s="9"/>
      <c r="WRN4" s="9"/>
      <c r="WRO4" s="9"/>
      <c r="WRP4" s="9"/>
      <c r="WRQ4" s="9"/>
      <c r="WRR4" s="9"/>
      <c r="WRS4" s="9"/>
      <c r="WRT4" s="9"/>
      <c r="WRU4" s="9"/>
      <c r="WRV4" s="9"/>
      <c r="WRW4" s="9"/>
      <c r="WRX4" s="9"/>
      <c r="WRY4" s="9"/>
      <c r="WRZ4" s="9"/>
      <c r="WSA4" s="9"/>
      <c r="WSB4" s="9"/>
      <c r="WSC4" s="9"/>
      <c r="WSD4" s="9"/>
      <c r="WSE4" s="9"/>
      <c r="WSF4" s="9"/>
      <c r="WSG4" s="9"/>
      <c r="WSH4" s="9"/>
      <c r="WSI4" s="9"/>
      <c r="WSJ4" s="9"/>
      <c r="WSK4" s="9"/>
      <c r="WSL4" s="9"/>
      <c r="WSM4" s="9"/>
      <c r="WSN4" s="9"/>
      <c r="WSO4" s="9"/>
      <c r="WSP4" s="9"/>
      <c r="WSQ4" s="9"/>
      <c r="WSR4" s="9"/>
      <c r="WSS4" s="9"/>
      <c r="WST4" s="9"/>
      <c r="WSU4" s="9"/>
      <c r="WSV4" s="9"/>
      <c r="WSW4" s="9"/>
      <c r="WSX4" s="9"/>
      <c r="WSY4" s="9"/>
      <c r="WSZ4" s="9"/>
      <c r="WTA4" s="9"/>
      <c r="WTB4" s="9"/>
      <c r="WTC4" s="9"/>
      <c r="WTD4" s="9"/>
      <c r="WTE4" s="9"/>
      <c r="WTF4" s="9"/>
      <c r="WTG4" s="9"/>
      <c r="WTH4" s="9"/>
      <c r="WTI4" s="9"/>
      <c r="WTJ4" s="9"/>
      <c r="WTK4" s="9"/>
      <c r="WTL4" s="9"/>
      <c r="WTM4" s="9"/>
      <c r="WTN4" s="9"/>
      <c r="WTO4" s="9"/>
      <c r="WTP4" s="9"/>
      <c r="WTQ4" s="9"/>
      <c r="WTR4" s="9"/>
      <c r="WTS4" s="9"/>
      <c r="WTT4" s="9"/>
      <c r="WTU4" s="9"/>
      <c r="WTV4" s="9"/>
      <c r="WTW4" s="9"/>
      <c r="WTX4" s="9"/>
      <c r="WTY4" s="9"/>
      <c r="WTZ4" s="9"/>
      <c r="WUA4" s="9"/>
      <c r="WUB4" s="9"/>
      <c r="WUC4" s="9"/>
      <c r="WUD4" s="9"/>
      <c r="WUE4" s="9"/>
      <c r="WUF4" s="9"/>
      <c r="WUG4" s="9"/>
      <c r="WUH4" s="9"/>
      <c r="WUI4" s="9"/>
      <c r="WUJ4" s="9"/>
      <c r="WUK4" s="9"/>
      <c r="WUL4" s="9"/>
      <c r="WUM4" s="9"/>
      <c r="WUN4" s="9"/>
      <c r="WUO4" s="9"/>
      <c r="WUP4" s="9"/>
      <c r="WUQ4" s="9"/>
      <c r="WUR4" s="9"/>
      <c r="WUS4" s="9"/>
      <c r="WUT4" s="9"/>
      <c r="WUU4" s="9"/>
      <c r="WUV4" s="9"/>
      <c r="WUW4" s="9"/>
      <c r="WUX4" s="9"/>
      <c r="WUY4" s="9"/>
      <c r="WUZ4" s="9"/>
      <c r="WVA4" s="9"/>
      <c r="WVB4" s="9"/>
      <c r="WVC4" s="9"/>
      <c r="WVD4" s="9"/>
      <c r="WVE4" s="9"/>
      <c r="WVF4" s="9"/>
      <c r="WVG4" s="9"/>
      <c r="WVH4" s="9"/>
      <c r="WVI4" s="9"/>
      <c r="WVJ4" s="9"/>
      <c r="WVK4" s="9"/>
      <c r="WVL4" s="9"/>
      <c r="WVM4" s="9"/>
      <c r="WVN4" s="9"/>
      <c r="WVO4" s="9"/>
      <c r="WVP4" s="9"/>
      <c r="WVQ4" s="9"/>
      <c r="WVR4" s="9"/>
      <c r="WVS4" s="9"/>
      <c r="WVT4" s="9"/>
      <c r="WVU4" s="9"/>
      <c r="WVV4" s="9"/>
      <c r="WVW4" s="9"/>
      <c r="WVX4" s="9"/>
      <c r="WVY4" s="9"/>
      <c r="WVZ4" s="9"/>
      <c r="WWA4" s="9"/>
      <c r="WWB4" s="9"/>
      <c r="WWC4" s="9"/>
      <c r="WWD4" s="9"/>
      <c r="WWE4" s="9"/>
      <c r="WWF4" s="9"/>
      <c r="WWG4" s="9"/>
      <c r="WWH4" s="9"/>
      <c r="WWI4" s="9"/>
      <c r="WWJ4" s="9"/>
      <c r="WWK4" s="9"/>
      <c r="WWL4" s="9"/>
      <c r="WWM4" s="9"/>
      <c r="WWN4" s="9"/>
      <c r="WWO4" s="9"/>
      <c r="WWP4" s="9"/>
      <c r="WWQ4" s="9"/>
      <c r="WWR4" s="9"/>
      <c r="WWS4" s="9"/>
      <c r="WWT4" s="9"/>
      <c r="WWU4" s="9"/>
      <c r="WWV4" s="9"/>
      <c r="WWW4" s="9"/>
      <c r="WWX4" s="9"/>
      <c r="WWY4" s="9"/>
      <c r="WWZ4" s="9"/>
      <c r="WXA4" s="9"/>
      <c r="WXB4" s="9"/>
      <c r="WXC4" s="9"/>
      <c r="WXD4" s="9"/>
      <c r="WXE4" s="9"/>
      <c r="WXF4" s="9"/>
      <c r="WXG4" s="9"/>
      <c r="WXH4" s="9"/>
      <c r="WXI4" s="9"/>
      <c r="WXJ4" s="9"/>
      <c r="WXK4" s="9"/>
      <c r="WXL4" s="9"/>
      <c r="WXM4" s="9"/>
      <c r="WXN4" s="9"/>
      <c r="WXO4" s="9"/>
      <c r="WXP4" s="9"/>
      <c r="WXQ4" s="9"/>
      <c r="WXR4" s="9"/>
      <c r="WXS4" s="9"/>
      <c r="WXT4" s="9"/>
      <c r="WXU4" s="9"/>
      <c r="WXV4" s="9"/>
      <c r="WXW4" s="9"/>
      <c r="WXX4" s="9"/>
      <c r="WXY4" s="9"/>
      <c r="WXZ4" s="9"/>
      <c r="WYA4" s="9"/>
      <c r="WYB4" s="9"/>
      <c r="WYC4" s="9"/>
      <c r="WYD4" s="9"/>
      <c r="WYE4" s="9"/>
      <c r="WYF4" s="9"/>
      <c r="WYG4" s="9"/>
      <c r="WYH4" s="9"/>
      <c r="WYI4" s="9"/>
      <c r="WYJ4" s="9"/>
      <c r="WYK4" s="9"/>
      <c r="WYL4" s="9"/>
      <c r="WYM4" s="9"/>
      <c r="WYN4" s="9"/>
      <c r="WYO4" s="9"/>
      <c r="WYP4" s="9"/>
      <c r="WYQ4" s="9"/>
      <c r="WYR4" s="9"/>
      <c r="WYS4" s="9"/>
      <c r="WYT4" s="9"/>
      <c r="WYU4" s="9"/>
      <c r="WYV4" s="9"/>
      <c r="WYW4" s="9"/>
      <c r="WYX4" s="9"/>
      <c r="WYY4" s="9"/>
      <c r="WYZ4" s="9"/>
      <c r="WZA4" s="9"/>
      <c r="WZB4" s="9"/>
      <c r="WZC4" s="9"/>
      <c r="WZD4" s="9"/>
      <c r="WZE4" s="9"/>
      <c r="WZF4" s="9"/>
      <c r="WZG4" s="9"/>
      <c r="WZH4" s="9"/>
      <c r="WZI4" s="9"/>
      <c r="WZJ4" s="9"/>
      <c r="WZK4" s="9"/>
      <c r="WZL4" s="9"/>
      <c r="WZM4" s="9"/>
      <c r="WZN4" s="9"/>
      <c r="WZO4" s="9"/>
      <c r="WZP4" s="9"/>
      <c r="WZQ4" s="9"/>
      <c r="WZR4" s="9"/>
      <c r="WZS4" s="9"/>
      <c r="WZT4" s="9"/>
      <c r="WZU4" s="9"/>
      <c r="WZV4" s="9"/>
      <c r="WZW4" s="9"/>
      <c r="WZX4" s="9"/>
      <c r="WZY4" s="9"/>
      <c r="WZZ4" s="9"/>
      <c r="XAA4" s="9"/>
      <c r="XAB4" s="9"/>
      <c r="XAC4" s="9"/>
      <c r="XAD4" s="9"/>
      <c r="XAE4" s="9"/>
      <c r="XAF4" s="9"/>
      <c r="XAG4" s="9"/>
      <c r="XAH4" s="9"/>
      <c r="XAI4" s="9"/>
      <c r="XAJ4" s="9"/>
      <c r="XAK4" s="9"/>
      <c r="XAL4" s="9"/>
      <c r="XAM4" s="9"/>
      <c r="XAN4" s="9"/>
      <c r="XAO4" s="9"/>
      <c r="XAP4" s="9"/>
      <c r="XAQ4" s="9"/>
      <c r="XAR4" s="9"/>
      <c r="XAS4" s="9"/>
      <c r="XAT4" s="9"/>
      <c r="XAU4" s="9"/>
      <c r="XAV4" s="9"/>
      <c r="XAW4" s="9"/>
      <c r="XAX4" s="9"/>
      <c r="XAY4" s="9"/>
      <c r="XAZ4" s="9"/>
      <c r="XBA4" s="9"/>
      <c r="XBB4" s="9"/>
      <c r="XBC4" s="9"/>
      <c r="XBD4" s="9"/>
      <c r="XBE4" s="9"/>
      <c r="XBF4" s="9"/>
      <c r="XBG4" s="9"/>
      <c r="XBH4" s="9"/>
      <c r="XBI4" s="9"/>
      <c r="XBJ4" s="9"/>
      <c r="XBK4" s="9"/>
      <c r="XBL4" s="9"/>
      <c r="XBM4" s="9"/>
      <c r="XBN4" s="9"/>
      <c r="XBO4" s="9"/>
      <c r="XBP4" s="9"/>
      <c r="XBQ4" s="9"/>
      <c r="XBR4" s="9"/>
      <c r="XBS4" s="9"/>
      <c r="XBT4" s="9"/>
      <c r="XBU4" s="9"/>
      <c r="XBV4" s="9"/>
      <c r="XBW4" s="9"/>
      <c r="XBX4" s="9"/>
      <c r="XBY4" s="9"/>
      <c r="XBZ4" s="9"/>
      <c r="XCA4" s="9"/>
      <c r="XCB4" s="9"/>
      <c r="XCC4" s="9"/>
      <c r="XCD4" s="9"/>
      <c r="XCE4" s="9"/>
      <c r="XCF4" s="9"/>
      <c r="XCG4" s="9"/>
      <c r="XCH4" s="9"/>
      <c r="XCI4" s="9"/>
      <c r="XCJ4" s="9"/>
      <c r="XCK4" s="9"/>
      <c r="XCL4" s="9"/>
      <c r="XCM4" s="9"/>
      <c r="XCN4" s="9"/>
      <c r="XCO4" s="9"/>
      <c r="XCP4" s="9"/>
      <c r="XCQ4" s="9"/>
      <c r="XCR4" s="9"/>
      <c r="XCS4" s="9"/>
      <c r="XCT4" s="9"/>
      <c r="XCU4" s="9"/>
      <c r="XCV4" s="9"/>
      <c r="XCW4" s="9"/>
      <c r="XCX4" s="9"/>
      <c r="XCY4" s="9"/>
      <c r="XCZ4" s="9"/>
      <c r="XDA4" s="9"/>
      <c r="XDB4" s="9"/>
      <c r="XDC4" s="9"/>
      <c r="XDD4" s="9"/>
      <c r="XDE4" s="9"/>
      <c r="XDF4" s="9"/>
      <c r="XDG4" s="9"/>
      <c r="XDH4" s="9"/>
      <c r="XDI4" s="9"/>
      <c r="XDJ4" s="9"/>
      <c r="XDK4" s="9"/>
      <c r="XDL4" s="9"/>
      <c r="XDM4" s="9"/>
      <c r="XDN4" s="9"/>
      <c r="XDO4" s="9"/>
      <c r="XDP4" s="9"/>
      <c r="XDQ4" s="9"/>
      <c r="XDR4" s="9"/>
      <c r="XDS4" s="9"/>
      <c r="XDT4" s="9"/>
      <c r="XDU4" s="9"/>
      <c r="XDV4" s="9"/>
      <c r="XDW4" s="9"/>
      <c r="XDX4" s="9"/>
      <c r="XDY4" s="9"/>
      <c r="XDZ4" s="9"/>
      <c r="XEA4" s="9"/>
      <c r="XEB4" s="9"/>
      <c r="XEC4" s="9"/>
      <c r="XED4" s="9"/>
      <c r="XEE4" s="9"/>
      <c r="XEF4" s="9"/>
      <c r="XEG4" s="9"/>
      <c r="XEH4" s="9"/>
      <c r="XEI4" s="9"/>
      <c r="XEJ4" s="9"/>
      <c r="XEK4" s="9"/>
      <c r="XEL4" s="9"/>
      <c r="XEM4" s="9"/>
      <c r="XEN4" s="9"/>
      <c r="XEO4" s="9"/>
      <c r="XEP4" s="9"/>
      <c r="XEQ4" s="9"/>
      <c r="XER4" s="9"/>
      <c r="XES4" s="9"/>
      <c r="XET4" s="9"/>
      <c r="XEU4" s="9"/>
      <c r="XEV4" s="9"/>
      <c r="XEW4" s="9"/>
      <c r="XEX4" s="9"/>
      <c r="XEY4" s="9"/>
      <c r="XEZ4" s="9"/>
      <c r="XFA4" s="9"/>
      <c r="XFB4" s="9"/>
      <c r="XFC4" s="9"/>
    </row>
    <row r="5" spans="1:16383" ht="15" customHeight="1">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row>
    <row r="6" spans="1:16383" ht="15" customHeight="1">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row>
    <row r="7" spans="1:16383" ht="15" customHeight="1">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row>
    <row r="8" spans="1:16383" ht="1.9" customHeight="1">
      <c r="A8" s="9"/>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row>
    <row r="9" spans="1:16383" ht="10.5">
      <c r="A9" s="9"/>
      <c r="B9" s="9"/>
      <c r="C9" s="9"/>
      <c r="D9" s="9"/>
      <c r="E9" s="9"/>
      <c r="F9" s="9"/>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row>
    <row r="10" spans="1:16383" ht="10.5">
      <c r="A10" s="9"/>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row>
    <row r="11" spans="1:16383" ht="10.5">
      <c r="A11" s="9"/>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row>
    <row r="12" spans="1:16383" ht="10.5">
      <c r="A12" s="9"/>
      <c r="B12" s="9"/>
      <c r="C12" s="9"/>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row>
    <row r="13" spans="1:16383" ht="10.5">
      <c r="A13" s="9"/>
      <c r="B13" s="9"/>
      <c r="C13" s="9"/>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row>
    <row r="14" spans="1:16383" ht="10.5">
      <c r="A14" s="9"/>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row>
    <row r="15" spans="1:16383" ht="10.5">
      <c r="A15" s="9"/>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row>
    <row r="16" spans="1:16383" ht="10.5">
      <c r="A16" s="9"/>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row>
    <row r="17" spans="1:49" ht="10.5">
      <c r="A17" s="9"/>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row>
    <row r="18" spans="1:49" ht="10.5">
      <c r="A18" s="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row>
    <row r="19" spans="1:49" ht="10.5">
      <c r="A19" s="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row>
    <row r="20" spans="1:49" ht="10.5">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row>
    <row r="21" spans="1:49" ht="10.5">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row>
    <row r="22" spans="1:49" ht="10.5">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row>
    <row r="23" spans="1:49" ht="10.5">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row>
    <row r="24" spans="1:49" ht="10.5">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row>
    <row r="25" spans="1:49" ht="10.5">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row>
    <row r="26" spans="1:49" ht="10.5">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row>
    <row r="27" spans="1:49" ht="10.5">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row>
    <row r="28" spans="1:49" ht="10.5">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row>
    <row r="29" spans="1:49" ht="10.5">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row>
    <row r="30" spans="1:49" ht="10.5">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row>
    <row r="31" spans="1:49" ht="10.5">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row>
    <row r="32" spans="1:49" ht="10.5">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row>
    <row r="33" spans="1:49" ht="10.5">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row>
    <row r="34" spans="1:49" ht="10.5">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row>
    <row r="35" spans="1:49" ht="10.5">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row>
    <row r="36" spans="1:49" ht="10.5">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row>
    <row r="37" spans="1:49" ht="10.5">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row>
    <row r="38" spans="1:49" ht="10.5">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row>
    <row r="39" spans="1:49" ht="10.5">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row>
    <row r="40" spans="1:49" ht="10.5">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row>
    <row r="41" spans="1:49" ht="10.5">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row>
    <row r="42" spans="1:49" ht="10.5">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row>
    <row r="43" spans="1:49" ht="10.5">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row>
    <row r="44" spans="1:49" ht="10.5">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row>
    <row r="45" spans="1:49" ht="10.5">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row>
    <row r="46" spans="1:49" ht="10.5">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row>
    <row r="47" spans="1:49" ht="10.5">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row>
    <row r="48" spans="1:49" ht="10.5">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row>
    <row r="49" spans="1:49" ht="10.5">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row>
    <row r="50" spans="1:49" ht="10.5">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row>
    <row r="51" spans="1:49" ht="10.5">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row>
    <row r="52" spans="1:49" ht="10.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row>
    <row r="53" spans="1:49" ht="10.5">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row>
    <row r="54" spans="1:49" ht="10.5">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row>
    <row r="55" spans="1:49" ht="10.5">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row>
    <row r="56" spans="1:49" ht="10.5">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row>
    <row r="57" spans="1:49" ht="10.5">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row>
    <row r="58" spans="1:49" ht="10.5">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row>
    <row r="59" spans="1:49" ht="10.5">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row>
    <row r="60" spans="1:49" ht="10.5">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row>
    <row r="61" spans="1:49" ht="10.5">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row>
    <row r="62" spans="1:49" ht="10.5">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row>
    <row r="63" spans="1:49" ht="10.5">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row>
    <row r="64" spans="1:49" ht="10.5">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row>
    <row r="65" spans="1:49" ht="10.5">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row>
    <row r="66" spans="1:49" ht="10.5">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row>
    <row r="67" spans="1:49" ht="10.5">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row>
    <row r="68" spans="1:49" ht="10.5">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row>
    <row r="69" spans="1:49" ht="10.5">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row>
    <row r="70" spans="1:49" ht="10.5">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row>
    <row r="71" spans="1:49" ht="10.5">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row>
    <row r="72" spans="1:49" ht="10.5">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row>
    <row r="73" spans="1:49" ht="10.5">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row>
    <row r="74" spans="1:49" ht="10.5">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row>
    <row r="75" spans="1:49" ht="10.5">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row>
    <row r="76" spans="1:49" ht="10.5">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row>
    <row r="77" spans="1:49" ht="10.5">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row>
    <row r="78" spans="1:49" ht="10.5">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row>
    <row r="79" spans="1:49" ht="10.5">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row>
    <row r="80" spans="1:49" ht="10.5">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row>
    <row r="81" spans="1:49" ht="10.5">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row>
    <row r="82" spans="1:49" ht="10.5">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row>
    <row r="83" spans="1:49" ht="10.5">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row>
    <row r="84" spans="1:49" ht="10.5">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row>
    <row r="85" spans="1:49" ht="10.5">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row>
    <row r="86" spans="1:49" ht="10.5">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row>
    <row r="87" spans="1:49" ht="10.5">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row>
    <row r="88" spans="1:49" ht="10.5">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row>
    <row r="89" spans="1:49" ht="10.5">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c r="AM89" s="9"/>
      <c r="AN89" s="9"/>
      <c r="AO89" s="9"/>
      <c r="AP89" s="9"/>
      <c r="AQ89" s="9"/>
      <c r="AR89" s="9"/>
      <c r="AS89" s="9"/>
      <c r="AT89" s="9"/>
      <c r="AU89" s="9"/>
      <c r="AV89" s="9"/>
      <c r="AW89" s="9"/>
    </row>
    <row r="90" spans="1:49" ht="10.5">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c r="AM90" s="9"/>
      <c r="AN90" s="9"/>
      <c r="AO90" s="9"/>
      <c r="AP90" s="9"/>
      <c r="AQ90" s="9"/>
      <c r="AR90" s="9"/>
      <c r="AS90" s="9"/>
      <c r="AT90" s="9"/>
      <c r="AU90" s="9"/>
      <c r="AV90" s="9"/>
      <c r="AW90" s="9"/>
    </row>
    <row r="91" spans="1:49" ht="10.5">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c r="AM91" s="9"/>
      <c r="AN91" s="9"/>
      <c r="AO91" s="9"/>
      <c r="AP91" s="9"/>
      <c r="AQ91" s="9"/>
      <c r="AR91" s="9"/>
      <c r="AS91" s="9"/>
      <c r="AT91" s="9"/>
      <c r="AU91" s="9"/>
      <c r="AV91" s="9"/>
      <c r="AW91" s="9"/>
    </row>
    <row r="92" spans="1:49" ht="10.5">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c r="AM92" s="9"/>
      <c r="AN92" s="9"/>
      <c r="AO92" s="9"/>
      <c r="AP92" s="9"/>
      <c r="AQ92" s="9"/>
      <c r="AR92" s="9"/>
      <c r="AS92" s="9"/>
      <c r="AT92" s="9"/>
      <c r="AU92" s="9"/>
      <c r="AV92" s="9"/>
      <c r="AW92" s="9"/>
    </row>
    <row r="93" spans="1:49" ht="10.5">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c r="AM93" s="9"/>
      <c r="AN93" s="9"/>
      <c r="AO93" s="9"/>
      <c r="AP93" s="9"/>
      <c r="AQ93" s="9"/>
      <c r="AR93" s="9"/>
      <c r="AS93" s="9"/>
      <c r="AT93" s="9"/>
      <c r="AU93" s="9"/>
      <c r="AV93" s="9"/>
      <c r="AW93" s="9"/>
    </row>
    <row r="94" spans="1:49" ht="10.5">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c r="AM94" s="9"/>
      <c r="AN94" s="9"/>
      <c r="AO94" s="9"/>
      <c r="AP94" s="9"/>
      <c r="AQ94" s="9"/>
      <c r="AR94" s="9"/>
      <c r="AS94" s="9"/>
      <c r="AT94" s="9"/>
      <c r="AU94" s="9"/>
      <c r="AV94" s="9"/>
      <c r="AW94" s="9"/>
    </row>
    <row r="95" spans="1:49" ht="10.5">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c r="AM95" s="9"/>
      <c r="AN95" s="9"/>
      <c r="AO95" s="9"/>
      <c r="AP95" s="9"/>
      <c r="AQ95" s="9"/>
      <c r="AR95" s="9"/>
      <c r="AS95" s="9"/>
      <c r="AT95" s="9"/>
      <c r="AU95" s="9"/>
      <c r="AV95" s="9"/>
      <c r="AW95" s="9"/>
    </row>
    <row r="96" spans="1:49" ht="10.5">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c r="AM96" s="9"/>
      <c r="AN96" s="9"/>
      <c r="AO96" s="9"/>
      <c r="AP96" s="9"/>
      <c r="AQ96" s="9"/>
      <c r="AR96" s="9"/>
      <c r="AS96" s="9"/>
      <c r="AT96" s="9"/>
      <c r="AU96" s="9"/>
      <c r="AV96" s="9"/>
      <c r="AW96" s="9"/>
    </row>
    <row r="97" spans="1:49" ht="10.5">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c r="AM97" s="9"/>
      <c r="AN97" s="9"/>
      <c r="AO97" s="9"/>
      <c r="AP97" s="9"/>
      <c r="AQ97" s="9"/>
      <c r="AR97" s="9"/>
      <c r="AS97" s="9"/>
      <c r="AT97" s="9"/>
      <c r="AU97" s="9"/>
      <c r="AV97" s="9"/>
      <c r="AW97" s="9"/>
    </row>
    <row r="98" spans="1:49" ht="10.5">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row>
    <row r="99" spans="1:49" ht="10.5">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row>
    <row r="100" spans="1:49" ht="10.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row>
    <row r="101" spans="1:49" ht="10.15" customHeight="1">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c r="AM101" s="9"/>
      <c r="AN101" s="9"/>
      <c r="AO101" s="9"/>
      <c r="AP101" s="9"/>
      <c r="AQ101" s="9"/>
      <c r="AR101" s="9"/>
      <c r="AS101" s="9"/>
      <c r="AT101" s="9"/>
      <c r="AU101" s="9"/>
      <c r="AV101" s="9"/>
      <c r="AW101" s="9"/>
    </row>
    <row r="102" spans="1:49" ht="10.15" customHeight="1">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c r="AM102" s="9"/>
      <c r="AN102" s="9"/>
      <c r="AO102" s="9"/>
      <c r="AP102" s="9"/>
      <c r="AQ102" s="9"/>
      <c r="AR102" s="9"/>
      <c r="AS102" s="9"/>
      <c r="AT102" s="9"/>
      <c r="AU102" s="9"/>
      <c r="AV102" s="9"/>
      <c r="AW102" s="9"/>
    </row>
    <row r="103" spans="1:49" ht="10.15" customHeight="1">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c r="AM103" s="9"/>
      <c r="AN103" s="9"/>
      <c r="AO103" s="9"/>
      <c r="AP103" s="9"/>
      <c r="AQ103" s="9"/>
      <c r="AR103" s="9"/>
      <c r="AS103" s="9"/>
      <c r="AT103" s="9"/>
      <c r="AU103" s="9"/>
      <c r="AV103" s="9"/>
      <c r="AW103" s="9"/>
    </row>
    <row r="104" spans="1:49" ht="10.15" customHeight="1">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c r="AM104" s="9"/>
      <c r="AN104" s="9"/>
      <c r="AO104" s="9"/>
      <c r="AP104" s="9"/>
      <c r="AQ104" s="9"/>
      <c r="AR104" s="9"/>
      <c r="AS104" s="9"/>
      <c r="AT104" s="9"/>
      <c r="AU104" s="9"/>
      <c r="AV104" s="9"/>
      <c r="AW104" s="9"/>
    </row>
    <row r="105" spans="1:49" ht="10.15" customHeight="1">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c r="AK105" s="9"/>
      <c r="AL105" s="9"/>
      <c r="AM105" s="9"/>
      <c r="AN105" s="9"/>
      <c r="AO105" s="9"/>
      <c r="AP105" s="9"/>
      <c r="AQ105" s="9"/>
      <c r="AR105" s="9"/>
      <c r="AS105" s="9"/>
      <c r="AT105" s="9"/>
      <c r="AU105" s="9"/>
      <c r="AV105" s="9"/>
      <c r="AW105" s="9"/>
    </row>
    <row r="106" spans="1:49" ht="10.15" customHeight="1">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c r="AK106" s="9"/>
      <c r="AL106" s="9"/>
      <c r="AM106" s="9"/>
      <c r="AN106" s="9"/>
      <c r="AO106" s="9"/>
      <c r="AP106" s="9"/>
      <c r="AQ106" s="9"/>
      <c r="AR106" s="9"/>
      <c r="AS106" s="9"/>
      <c r="AT106" s="9"/>
      <c r="AU106" s="9"/>
      <c r="AV106" s="9"/>
      <c r="AW106" s="9"/>
    </row>
    <row r="107" spans="1:49" ht="10.15" customHeight="1">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row>
    <row r="108" spans="1:49" ht="10.15" customHeight="1">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c r="AK108" s="9"/>
      <c r="AL108" s="9"/>
      <c r="AM108" s="9"/>
      <c r="AN108" s="9"/>
      <c r="AO108" s="9"/>
      <c r="AP108" s="9"/>
      <c r="AQ108" s="9"/>
      <c r="AR108" s="9"/>
      <c r="AS108" s="9"/>
      <c r="AT108" s="9"/>
      <c r="AU108" s="9"/>
      <c r="AV108" s="9"/>
      <c r="AW108" s="9"/>
    </row>
    <row r="109" spans="1:49" ht="10.15" customHeight="1">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c r="AK109" s="9"/>
      <c r="AL109" s="9"/>
      <c r="AM109" s="9"/>
      <c r="AN109" s="9"/>
      <c r="AO109" s="9"/>
      <c r="AP109" s="9"/>
      <c r="AQ109" s="9"/>
      <c r="AR109" s="9"/>
      <c r="AS109" s="9"/>
      <c r="AT109" s="9"/>
      <c r="AU109" s="9"/>
      <c r="AV109" s="9"/>
      <c r="AW109" s="9"/>
    </row>
    <row r="110" spans="1:49" ht="10.15" customHeight="1">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row>
    <row r="111" spans="1:49" ht="10.15" customHeight="1">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row>
    <row r="112" spans="1:49" ht="10.15" customHeight="1">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c r="AK112" s="9"/>
      <c r="AL112" s="9"/>
      <c r="AM112" s="9"/>
      <c r="AN112" s="9"/>
      <c r="AO112" s="9"/>
      <c r="AP112" s="9"/>
      <c r="AQ112" s="9"/>
      <c r="AR112" s="9"/>
      <c r="AS112" s="9"/>
      <c r="AT112" s="9"/>
      <c r="AU112" s="9"/>
      <c r="AV112" s="9"/>
      <c r="AW112" s="9"/>
    </row>
    <row r="113" spans="1:49" ht="10.15" customHeight="1">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c r="AK113" s="9"/>
      <c r="AL113" s="9"/>
      <c r="AM113" s="9"/>
      <c r="AN113" s="9"/>
      <c r="AO113" s="9"/>
      <c r="AP113" s="9"/>
      <c r="AQ113" s="9"/>
      <c r="AR113" s="9"/>
      <c r="AS113" s="9"/>
      <c r="AT113" s="9"/>
      <c r="AU113" s="9"/>
      <c r="AV113" s="9"/>
      <c r="AW113" s="9"/>
    </row>
    <row r="114" spans="1:49" ht="10.15" customHeight="1">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c r="AK114" s="9"/>
      <c r="AL114" s="9"/>
      <c r="AM114" s="9"/>
      <c r="AN114" s="9"/>
      <c r="AO114" s="9"/>
      <c r="AP114" s="9"/>
      <c r="AQ114" s="9"/>
      <c r="AR114" s="9"/>
      <c r="AS114" s="9"/>
      <c r="AT114" s="9"/>
      <c r="AU114" s="9"/>
      <c r="AV114" s="9"/>
      <c r="AW114" s="9"/>
    </row>
    <row r="115" spans="1:49" ht="10.15" customHeight="1">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c r="AM115" s="9"/>
      <c r="AN115" s="9"/>
      <c r="AO115" s="9"/>
      <c r="AP115" s="9"/>
      <c r="AQ115" s="9"/>
      <c r="AR115" s="9"/>
      <c r="AS115" s="9"/>
      <c r="AT115" s="9"/>
      <c r="AU115" s="9"/>
      <c r="AV115" s="9"/>
      <c r="AW115" s="9"/>
    </row>
    <row r="116" spans="1:49" ht="10.15" customHeight="1">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c r="AK116" s="9"/>
      <c r="AL116" s="9"/>
      <c r="AM116" s="9"/>
      <c r="AN116" s="9"/>
      <c r="AO116" s="9"/>
      <c r="AP116" s="9"/>
      <c r="AQ116" s="9"/>
      <c r="AR116" s="9"/>
      <c r="AS116" s="9"/>
      <c r="AT116" s="9"/>
      <c r="AU116" s="9"/>
      <c r="AV116" s="9"/>
      <c r="AW116" s="9"/>
    </row>
    <row r="117" spans="1:49" ht="10.15" customHeight="1">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c r="AK117" s="9"/>
      <c r="AL117" s="9"/>
      <c r="AM117" s="9"/>
      <c r="AN117" s="9"/>
      <c r="AO117" s="9"/>
      <c r="AP117" s="9"/>
      <c r="AQ117" s="9"/>
      <c r="AR117" s="9"/>
      <c r="AS117" s="9"/>
      <c r="AT117" s="9"/>
      <c r="AU117" s="9"/>
      <c r="AV117" s="9"/>
      <c r="AW117" s="9"/>
    </row>
    <row r="118" spans="1:49" ht="10.15" customHeight="1">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c r="AK118" s="9"/>
      <c r="AL118" s="9"/>
      <c r="AM118" s="9"/>
      <c r="AN118" s="9"/>
      <c r="AO118" s="9"/>
      <c r="AP118" s="9"/>
      <c r="AQ118" s="9"/>
      <c r="AR118" s="9"/>
      <c r="AS118" s="9"/>
      <c r="AT118" s="9"/>
      <c r="AU118" s="9"/>
      <c r="AV118" s="9"/>
      <c r="AW118" s="9"/>
    </row>
    <row r="119" spans="1:49" ht="10.15" customHeight="1">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c r="AK119" s="9"/>
      <c r="AL119" s="9"/>
      <c r="AM119" s="9"/>
      <c r="AN119" s="9"/>
      <c r="AO119" s="9"/>
      <c r="AP119" s="9"/>
      <c r="AQ119" s="9"/>
      <c r="AR119" s="9"/>
      <c r="AS119" s="9"/>
      <c r="AT119" s="9"/>
      <c r="AU119" s="9"/>
      <c r="AV119" s="9"/>
      <c r="AW119" s="9"/>
    </row>
    <row r="120" spans="1:49" ht="10.15" customHeight="1">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c r="AT120" s="9"/>
      <c r="AU120" s="9"/>
      <c r="AV120" s="9"/>
      <c r="AW120" s="9"/>
    </row>
    <row r="121" spans="1:49" ht="10.15" customHeight="1">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c r="AK121" s="9"/>
      <c r="AL121" s="9"/>
      <c r="AM121" s="9"/>
      <c r="AN121" s="9"/>
      <c r="AO121" s="9"/>
      <c r="AP121" s="9"/>
      <c r="AQ121" s="9"/>
      <c r="AR121" s="9"/>
      <c r="AS121" s="9"/>
      <c r="AT121" s="9"/>
      <c r="AU121" s="9"/>
      <c r="AV121" s="9"/>
      <c r="AW121" s="9"/>
    </row>
    <row r="122" spans="1:49" ht="10.15" customHeight="1">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row>
    <row r="123" spans="1:49" ht="10.15" customHeight="1">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c r="AK123" s="9"/>
      <c r="AL123" s="9"/>
      <c r="AM123" s="9"/>
      <c r="AN123" s="9"/>
      <c r="AO123" s="9"/>
      <c r="AP123" s="9"/>
      <c r="AQ123" s="9"/>
      <c r="AR123" s="9"/>
      <c r="AS123" s="9"/>
      <c r="AT123" s="9"/>
      <c r="AU123" s="9"/>
      <c r="AV123" s="9"/>
      <c r="AW123" s="9"/>
    </row>
    <row r="124" spans="1:49" ht="10.15" customHeight="1">
      <c r="F124" s="859"/>
      <c r="G124" s="858"/>
      <c r="H124" s="858"/>
      <c r="I124" s="858"/>
      <c r="J124" s="858"/>
      <c r="K124" s="858"/>
      <c r="L124" s="858"/>
      <c r="M124" s="858"/>
      <c r="N124" s="858"/>
      <c r="O124" s="858"/>
      <c r="P124" s="858"/>
      <c r="S124" s="858"/>
      <c r="T124" s="858"/>
      <c r="U124" s="858"/>
      <c r="V124" s="858"/>
      <c r="W124" s="858"/>
      <c r="X124" s="858"/>
      <c r="Y124" s="858"/>
      <c r="Z124" s="858"/>
      <c r="AA124" s="858"/>
      <c r="AC124" s="858"/>
      <c r="AD124" s="858"/>
      <c r="AE124" s="858"/>
      <c r="AF124" s="858"/>
      <c r="AG124" s="858"/>
      <c r="AH124" s="858"/>
      <c r="AI124" s="858"/>
      <c r="AJ124" s="858"/>
      <c r="AK124" s="858"/>
      <c r="AL124" s="858"/>
    </row>
    <row r="125" spans="1:49" ht="10.15" customHeight="1">
      <c r="F125" s="859"/>
      <c r="G125" s="858"/>
      <c r="H125" s="858"/>
      <c r="I125" s="858"/>
      <c r="J125" s="858"/>
      <c r="K125" s="858"/>
      <c r="L125" s="858"/>
      <c r="M125" s="858"/>
      <c r="N125" s="858"/>
      <c r="O125" s="858"/>
      <c r="P125" s="858"/>
      <c r="S125" s="858"/>
      <c r="T125" s="858"/>
      <c r="U125" s="858"/>
      <c r="V125" s="858"/>
      <c r="W125" s="858"/>
      <c r="X125" s="858"/>
      <c r="Y125" s="858"/>
      <c r="Z125" s="858"/>
      <c r="AA125" s="858"/>
      <c r="AC125" s="858"/>
      <c r="AD125" s="858"/>
      <c r="AE125" s="858"/>
      <c r="AF125" s="858"/>
      <c r="AG125" s="858"/>
      <c r="AH125" s="858"/>
      <c r="AI125" s="858"/>
      <c r="AJ125" s="858"/>
      <c r="AK125" s="858"/>
      <c r="AL125" s="858"/>
    </row>
    <row r="126" spans="1:49" ht="10.15" customHeight="1">
      <c r="F126" s="859"/>
      <c r="G126" s="858"/>
      <c r="H126" s="858"/>
      <c r="I126" s="858"/>
      <c r="J126" s="858"/>
      <c r="K126" s="858"/>
      <c r="L126" s="858"/>
      <c r="M126" s="858"/>
      <c r="N126" s="858"/>
      <c r="O126" s="858"/>
      <c r="P126" s="858"/>
      <c r="S126" s="858"/>
      <c r="T126" s="858"/>
      <c r="U126" s="858"/>
      <c r="V126" s="858"/>
      <c r="W126" s="858"/>
      <c r="X126" s="858"/>
      <c r="Y126" s="858"/>
      <c r="Z126" s="858"/>
      <c r="AA126" s="858"/>
      <c r="AC126" s="858"/>
      <c r="AD126" s="858"/>
      <c r="AE126" s="858"/>
      <c r="AF126" s="858"/>
      <c r="AG126" s="858"/>
      <c r="AH126" s="858"/>
      <c r="AI126" s="858"/>
      <c r="AJ126" s="858"/>
      <c r="AK126" s="858"/>
      <c r="AL126" s="858"/>
    </row>
    <row r="127" spans="1:49" ht="10.15" customHeight="1">
      <c r="F127" s="859"/>
      <c r="AC127" s="858"/>
      <c r="AD127" s="858"/>
      <c r="AE127" s="858"/>
      <c r="AF127" s="858"/>
      <c r="AG127" s="858"/>
      <c r="AH127" s="858"/>
      <c r="AI127" s="858"/>
      <c r="AJ127" s="858"/>
      <c r="AK127" s="858"/>
      <c r="AL127" s="858"/>
    </row>
    <row r="128" spans="1:49" ht="10.15" customHeight="1">
      <c r="AC128" s="858"/>
      <c r="AD128" s="858"/>
      <c r="AE128" s="858"/>
      <c r="AF128" s="858"/>
      <c r="AG128" s="858"/>
      <c r="AH128" s="858"/>
      <c r="AI128" s="858"/>
      <c r="AJ128" s="858"/>
      <c r="AK128" s="858"/>
      <c r="AL128" s="858"/>
    </row>
    <row r="129" spans="29:38" ht="10.15" customHeight="1">
      <c r="AC129" s="858"/>
      <c r="AD129" s="858"/>
      <c r="AE129" s="858"/>
      <c r="AF129" s="858"/>
      <c r="AG129" s="858"/>
      <c r="AH129" s="858"/>
      <c r="AI129" s="858"/>
      <c r="AJ129" s="858"/>
      <c r="AK129" s="858"/>
      <c r="AL129" s="858"/>
    </row>
    <row r="130" spans="29:38" ht="10.15" customHeight="1">
      <c r="AC130" s="858"/>
      <c r="AD130" s="858"/>
      <c r="AE130" s="858"/>
      <c r="AF130" s="858"/>
      <c r="AG130" s="858"/>
      <c r="AH130" s="858"/>
      <c r="AI130" s="858"/>
      <c r="AJ130" s="858"/>
      <c r="AK130" s="858"/>
      <c r="AL130" s="858"/>
    </row>
    <row r="131" spans="29:38" ht="10.15" customHeight="1">
      <c r="AC131" s="858"/>
      <c r="AD131" s="858"/>
      <c r="AE131" s="858"/>
      <c r="AF131" s="858"/>
      <c r="AG131" s="858"/>
      <c r="AH131" s="858"/>
      <c r="AI131" s="858"/>
      <c r="AJ131" s="858"/>
      <c r="AK131" s="858"/>
      <c r="AL131" s="858"/>
    </row>
    <row r="132" spans="29:38" ht="10.15" customHeight="1">
      <c r="AC132" s="858"/>
      <c r="AD132" s="858"/>
      <c r="AE132" s="858"/>
      <c r="AF132" s="858"/>
      <c r="AG132" s="858"/>
      <c r="AH132" s="858"/>
      <c r="AI132" s="858"/>
      <c r="AJ132" s="858"/>
      <c r="AK132" s="858"/>
      <c r="AL132" s="858"/>
    </row>
    <row r="133" spans="29:38" ht="10.15" customHeight="1">
      <c r="AC133" s="858"/>
      <c r="AD133" s="858"/>
      <c r="AE133" s="858"/>
      <c r="AF133" s="858"/>
      <c r="AG133" s="858"/>
      <c r="AH133" s="858"/>
      <c r="AI133" s="858"/>
      <c r="AJ133" s="858"/>
      <c r="AK133" s="858"/>
      <c r="AL133" s="858"/>
    </row>
    <row r="134" spans="29:38" ht="10.15" customHeight="1">
      <c r="AC134" s="858"/>
      <c r="AD134" s="858"/>
      <c r="AE134" s="858"/>
      <c r="AF134" s="858"/>
      <c r="AG134" s="858"/>
      <c r="AH134" s="858"/>
      <c r="AI134" s="858"/>
      <c r="AJ134" s="858"/>
      <c r="AK134" s="858"/>
      <c r="AL134" s="858"/>
    </row>
    <row r="135" spans="29:38" ht="10.15" customHeight="1">
      <c r="AC135" s="858"/>
      <c r="AD135" s="858"/>
      <c r="AE135" s="858"/>
      <c r="AF135" s="858"/>
      <c r="AG135" s="858"/>
      <c r="AH135" s="858"/>
      <c r="AI135" s="858"/>
      <c r="AJ135" s="858"/>
      <c r="AK135" s="858"/>
      <c r="AL135" s="858"/>
    </row>
    <row r="136" spans="29:38" ht="10.15" customHeight="1">
      <c r="AC136" s="858"/>
      <c r="AD136" s="858"/>
      <c r="AE136" s="858"/>
      <c r="AF136" s="858"/>
      <c r="AG136" s="858"/>
      <c r="AH136" s="858"/>
      <c r="AI136" s="858"/>
      <c r="AJ136" s="858"/>
      <c r="AK136" s="858"/>
      <c r="AL136" s="858"/>
    </row>
    <row r="137" spans="29:38" ht="10.15" customHeight="1">
      <c r="AC137" s="858"/>
      <c r="AD137" s="858"/>
      <c r="AE137" s="858"/>
      <c r="AF137" s="858"/>
      <c r="AG137" s="858"/>
      <c r="AH137" s="858"/>
      <c r="AI137" s="858"/>
      <c r="AJ137" s="858"/>
      <c r="AK137" s="858"/>
      <c r="AL137" s="858"/>
    </row>
    <row r="138" spans="29:38" ht="10.15" customHeight="1">
      <c r="AC138" s="858"/>
      <c r="AD138" s="858"/>
      <c r="AE138" s="858"/>
      <c r="AF138" s="858"/>
      <c r="AG138" s="858"/>
      <c r="AH138" s="858"/>
      <c r="AI138" s="858"/>
      <c r="AJ138" s="858"/>
      <c r="AK138" s="858"/>
      <c r="AL138" s="858"/>
    </row>
    <row r="139" spans="29:38" ht="10.15" customHeight="1">
      <c r="AC139" s="858"/>
      <c r="AD139" s="858"/>
      <c r="AE139" s="858"/>
      <c r="AF139" s="858"/>
      <c r="AG139" s="858"/>
      <c r="AH139" s="858"/>
      <c r="AI139" s="858"/>
      <c r="AJ139" s="858"/>
      <c r="AK139" s="858"/>
      <c r="AL139" s="858"/>
    </row>
    <row r="140" spans="29:38" ht="10.15" customHeight="1">
      <c r="AC140" s="858"/>
      <c r="AD140" s="858"/>
      <c r="AE140" s="858"/>
      <c r="AF140" s="858"/>
      <c r="AG140" s="858"/>
      <c r="AH140" s="858"/>
      <c r="AI140" s="858"/>
      <c r="AJ140" s="858"/>
      <c r="AK140" s="858"/>
      <c r="AL140" s="858"/>
    </row>
    <row r="141" spans="29:38" ht="10.15" customHeight="1">
      <c r="AC141" s="858"/>
      <c r="AD141" s="858"/>
      <c r="AE141" s="858"/>
      <c r="AF141" s="858"/>
      <c r="AG141" s="858"/>
      <c r="AH141" s="858"/>
      <c r="AI141" s="858"/>
      <c r="AJ141" s="858"/>
      <c r="AK141" s="858"/>
      <c r="AL141" s="858"/>
    </row>
    <row r="142" spans="29:38" ht="10.15" customHeight="1">
      <c r="AC142" s="858"/>
      <c r="AD142" s="858"/>
      <c r="AE142" s="858"/>
      <c r="AF142" s="858"/>
      <c r="AG142" s="858"/>
      <c r="AH142" s="858"/>
      <c r="AI142" s="858"/>
      <c r="AJ142" s="858"/>
      <c r="AK142" s="858"/>
      <c r="AL142" s="858"/>
    </row>
    <row r="143" spans="29:38" ht="10.15" customHeight="1">
      <c r="AC143" s="858"/>
      <c r="AD143" s="858"/>
      <c r="AE143" s="858"/>
      <c r="AF143" s="858"/>
      <c r="AG143" s="858"/>
      <c r="AH143" s="858"/>
      <c r="AI143" s="858"/>
      <c r="AJ143" s="858"/>
      <c r="AK143" s="858"/>
      <c r="AL143" s="858"/>
    </row>
    <row r="144" spans="29:38" ht="10.15" customHeight="1">
      <c r="AC144" s="858"/>
      <c r="AD144" s="858"/>
      <c r="AE144" s="858"/>
      <c r="AF144" s="858"/>
      <c r="AG144" s="858"/>
      <c r="AH144" s="858"/>
      <c r="AI144" s="858"/>
      <c r="AJ144" s="858"/>
      <c r="AK144" s="858"/>
      <c r="AL144" s="858"/>
    </row>
    <row r="145" spans="29:38" ht="10.15" customHeight="1">
      <c r="AC145" s="858"/>
      <c r="AD145" s="858"/>
      <c r="AE145" s="858"/>
      <c r="AF145" s="858"/>
      <c r="AG145" s="858"/>
      <c r="AH145" s="858"/>
      <c r="AI145" s="858"/>
      <c r="AJ145" s="858"/>
      <c r="AK145" s="858"/>
      <c r="AL145" s="858"/>
    </row>
    <row r="146" spans="29:38" ht="10.15" customHeight="1">
      <c r="AC146" s="858"/>
      <c r="AD146" s="858"/>
      <c r="AE146" s="858"/>
      <c r="AF146" s="858"/>
      <c r="AG146" s="858"/>
      <c r="AH146" s="858"/>
      <c r="AI146" s="858"/>
      <c r="AJ146" s="858"/>
      <c r="AK146" s="858"/>
      <c r="AL146" s="858"/>
    </row>
    <row r="147" spans="29:38" ht="10.15" customHeight="1">
      <c r="AC147" s="858"/>
      <c r="AD147" s="858"/>
      <c r="AE147" s="858"/>
      <c r="AF147" s="858"/>
      <c r="AG147" s="858"/>
      <c r="AH147" s="858"/>
      <c r="AI147" s="858"/>
      <c r="AJ147" s="858"/>
      <c r="AK147" s="858"/>
      <c r="AL147" s="858"/>
    </row>
    <row r="148" spans="29:38" ht="10.15" customHeight="1">
      <c r="AC148" s="858"/>
      <c r="AD148" s="858"/>
      <c r="AE148" s="858"/>
      <c r="AF148" s="858"/>
      <c r="AG148" s="858"/>
      <c r="AH148" s="858"/>
      <c r="AI148" s="858"/>
      <c r="AJ148" s="858"/>
      <c r="AK148" s="858"/>
      <c r="AL148" s="858"/>
    </row>
    <row r="149" spans="29:38" ht="10.15" customHeight="1">
      <c r="AC149" s="858"/>
      <c r="AD149" s="858"/>
      <c r="AE149" s="858"/>
      <c r="AF149" s="858"/>
      <c r="AG149" s="858"/>
      <c r="AH149" s="858"/>
      <c r="AI149" s="858"/>
      <c r="AJ149" s="858"/>
      <c r="AK149" s="858"/>
      <c r="AL149" s="858"/>
    </row>
    <row r="150" spans="29:38" ht="10.15" customHeight="1">
      <c r="AC150" s="858"/>
      <c r="AD150" s="858"/>
      <c r="AE150" s="858"/>
      <c r="AF150" s="858"/>
      <c r="AG150" s="858"/>
      <c r="AH150" s="858"/>
      <c r="AI150" s="858"/>
      <c r="AJ150" s="858"/>
      <c r="AK150" s="858"/>
      <c r="AL150" s="858"/>
    </row>
    <row r="151" spans="29:38" ht="10.15" customHeight="1">
      <c r="AC151" s="858"/>
      <c r="AD151" s="858"/>
      <c r="AE151" s="858"/>
      <c r="AF151" s="858"/>
      <c r="AG151" s="858"/>
      <c r="AH151" s="858"/>
      <c r="AI151" s="858"/>
      <c r="AJ151" s="858"/>
      <c r="AK151" s="858"/>
      <c r="AL151" s="858"/>
    </row>
    <row r="152" spans="29:38" ht="10.15" customHeight="1">
      <c r="AC152" s="858"/>
      <c r="AD152" s="858"/>
      <c r="AE152" s="858"/>
      <c r="AF152" s="858"/>
      <c r="AG152" s="858"/>
      <c r="AH152" s="858"/>
      <c r="AI152" s="858"/>
      <c r="AJ152" s="858"/>
      <c r="AK152" s="858"/>
      <c r="AL152" s="858"/>
    </row>
    <row r="153" spans="29:38" ht="10.15" customHeight="1">
      <c r="AC153" s="858"/>
      <c r="AD153" s="858"/>
      <c r="AE153" s="858"/>
      <c r="AF153" s="858"/>
      <c r="AG153" s="858"/>
      <c r="AH153" s="858"/>
      <c r="AI153" s="858"/>
      <c r="AJ153" s="858"/>
      <c r="AK153" s="858"/>
      <c r="AL153" s="858"/>
    </row>
    <row r="154" spans="29:38" ht="10.15" customHeight="1">
      <c r="AC154" s="858"/>
      <c r="AD154" s="858"/>
      <c r="AE154" s="858"/>
      <c r="AF154" s="858"/>
      <c r="AG154" s="858"/>
      <c r="AH154" s="858"/>
      <c r="AI154" s="858"/>
      <c r="AJ154" s="858"/>
      <c r="AK154" s="858"/>
      <c r="AL154" s="858"/>
    </row>
    <row r="155" spans="29:38" ht="10.15" customHeight="1">
      <c r="AC155" s="858"/>
      <c r="AD155" s="858"/>
      <c r="AE155" s="858"/>
      <c r="AF155" s="858"/>
      <c r="AG155" s="858"/>
      <c r="AH155" s="858"/>
      <c r="AI155" s="858"/>
      <c r="AJ155" s="858"/>
      <c r="AK155" s="858"/>
      <c r="AL155" s="858"/>
    </row>
    <row r="156" spans="29:38" ht="10.15" customHeight="1">
      <c r="AC156" s="858"/>
      <c r="AD156" s="858"/>
      <c r="AE156" s="858"/>
      <c r="AF156" s="858"/>
      <c r="AG156" s="858"/>
      <c r="AH156" s="858"/>
      <c r="AI156" s="858"/>
      <c r="AJ156" s="858"/>
      <c r="AK156" s="858"/>
      <c r="AL156" s="858"/>
    </row>
    <row r="157" spans="29:38" ht="10.15" customHeight="1">
      <c r="AC157" s="858"/>
      <c r="AD157" s="858"/>
      <c r="AE157" s="858"/>
      <c r="AF157" s="858"/>
      <c r="AG157" s="858"/>
      <c r="AH157" s="858"/>
      <c r="AI157" s="858"/>
      <c r="AJ157" s="858"/>
      <c r="AK157" s="858"/>
      <c r="AL157" s="858"/>
    </row>
    <row r="158" spans="29:38" ht="10.15" customHeight="1">
      <c r="AC158" s="858"/>
      <c r="AD158" s="858"/>
      <c r="AE158" s="858"/>
      <c r="AF158" s="858"/>
      <c r="AG158" s="858"/>
      <c r="AH158" s="858"/>
      <c r="AI158" s="858"/>
      <c r="AJ158" s="858"/>
      <c r="AK158" s="858"/>
      <c r="AL158" s="858"/>
    </row>
    <row r="159" spans="29:38" ht="10.15" customHeight="1">
      <c r="AC159" s="858"/>
      <c r="AD159" s="858"/>
      <c r="AE159" s="858"/>
      <c r="AF159" s="858"/>
      <c r="AG159" s="858"/>
      <c r="AH159" s="858"/>
      <c r="AI159" s="858"/>
      <c r="AJ159" s="858"/>
      <c r="AK159" s="858"/>
      <c r="AL159" s="858"/>
    </row>
    <row r="160" spans="29:38" ht="10.15" customHeight="1">
      <c r="AC160" s="858"/>
      <c r="AD160" s="858"/>
      <c r="AE160" s="858"/>
      <c r="AF160" s="858"/>
      <c r="AG160" s="858"/>
      <c r="AH160" s="858"/>
      <c r="AI160" s="858"/>
      <c r="AJ160" s="858"/>
      <c r="AK160" s="858"/>
      <c r="AL160" s="858"/>
    </row>
    <row r="161" spans="29:38" ht="10.15" customHeight="1">
      <c r="AC161" s="858"/>
      <c r="AD161" s="858"/>
      <c r="AE161" s="858"/>
      <c r="AF161" s="858"/>
      <c r="AG161" s="858"/>
      <c r="AH161" s="858"/>
      <c r="AI161" s="858"/>
      <c r="AJ161" s="858"/>
      <c r="AK161" s="858"/>
      <c r="AL161" s="858"/>
    </row>
    <row r="162" spans="29:38" ht="10.15" customHeight="1">
      <c r="AC162" s="858"/>
      <c r="AD162" s="858"/>
      <c r="AE162" s="858"/>
      <c r="AF162" s="858"/>
      <c r="AG162" s="858"/>
      <c r="AH162" s="858"/>
      <c r="AI162" s="858"/>
      <c r="AJ162" s="858"/>
      <c r="AK162" s="858"/>
      <c r="AL162" s="858"/>
    </row>
    <row r="163" spans="29:38" ht="10.15" customHeight="1">
      <c r="AC163" s="858"/>
      <c r="AD163" s="858"/>
      <c r="AE163" s="858"/>
      <c r="AF163" s="858"/>
      <c r="AG163" s="858"/>
      <c r="AH163" s="858"/>
      <c r="AI163" s="858"/>
      <c r="AJ163" s="858"/>
      <c r="AK163" s="858"/>
      <c r="AL163" s="858"/>
    </row>
    <row r="164" spans="29:38" ht="10.15" customHeight="1">
      <c r="AC164" s="858"/>
      <c r="AD164" s="858"/>
      <c r="AE164" s="858"/>
      <c r="AF164" s="858"/>
      <c r="AG164" s="858"/>
      <c r="AH164" s="858"/>
      <c r="AI164" s="858"/>
      <c r="AJ164" s="858"/>
      <c r="AK164" s="858"/>
      <c r="AL164" s="858"/>
    </row>
    <row r="165" spans="29:38" ht="10.15" customHeight="1">
      <c r="AC165" s="858"/>
      <c r="AD165" s="858"/>
      <c r="AE165" s="858"/>
      <c r="AF165" s="858"/>
      <c r="AG165" s="858"/>
      <c r="AH165" s="858"/>
      <c r="AI165" s="858"/>
      <c r="AJ165" s="858"/>
      <c r="AK165" s="858"/>
      <c r="AL165" s="858"/>
    </row>
  </sheetData>
  <sheetProtection password="874B" sheet="1" objects="1" scenarios="1"/>
  <pageMargins left="0.11811023622047245" right="0.11811023622047245" top="0.15748031496062992" bottom="0.15748031496062992" header="0.11811023622047245" footer="0.11811023622047245"/>
  <pageSetup scale="95" orientation="landscape" horizontalDpi="360" verticalDpi="360" r:id="rId1"/>
  <rowBreaks count="1" manualBreakCount="1">
    <brk id="3" max="16383" man="1"/>
  </rowBreaks>
  <colBreaks count="2" manualBreakCount="2">
    <brk id="16" min="3" max="99" man="1"/>
    <brk id="28"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296"/>
  <sheetViews>
    <sheetView workbookViewId="0">
      <selection activeCell="Y3" sqref="Y3"/>
    </sheetView>
  </sheetViews>
  <sheetFormatPr defaultRowHeight="12.75"/>
  <cols>
    <col min="1" max="1" width="3.83203125" style="449" customWidth="1"/>
    <col min="2" max="2" width="21.1640625" style="449" customWidth="1"/>
    <col min="3" max="3" width="3.6640625" style="449" customWidth="1"/>
    <col min="4" max="4" width="6.83203125" style="449" customWidth="1"/>
    <col min="5" max="16" width="16.6640625" style="449" hidden="1" customWidth="1"/>
    <col min="17" max="17" width="4.33203125" style="449" hidden="1" customWidth="1"/>
    <col min="18" max="27" width="18.33203125" style="449" customWidth="1"/>
    <col min="28" max="28" width="2.6640625" style="449" customWidth="1"/>
    <col min="29" max="29" width="9.33203125" style="449"/>
    <col min="30" max="30" width="18.33203125" style="449" customWidth="1"/>
    <col min="31" max="31" width="11.5" style="449" bestFit="1" customWidth="1"/>
    <col min="32" max="256" width="9.33203125" style="449"/>
    <col min="257" max="257" width="3.83203125" style="449" customWidth="1"/>
    <col min="258" max="258" width="21.1640625" style="449" customWidth="1"/>
    <col min="259" max="259" width="3.6640625" style="449" customWidth="1"/>
    <col min="260" max="260" width="6.83203125" style="449" customWidth="1"/>
    <col min="261" max="271" width="14.83203125" style="449" customWidth="1"/>
    <col min="272" max="272" width="18.33203125" style="449" customWidth="1"/>
    <col min="273" max="273" width="4.33203125" style="449" customWidth="1"/>
    <col min="274" max="283" width="18.33203125" style="449" customWidth="1"/>
    <col min="284" max="284" width="2.6640625" style="449" customWidth="1"/>
    <col min="285" max="285" width="9.33203125" style="449"/>
    <col min="286" max="286" width="18.33203125" style="449" customWidth="1"/>
    <col min="287" max="287" width="11.5" style="449" bestFit="1" customWidth="1"/>
    <col min="288" max="512" width="9.33203125" style="449"/>
    <col min="513" max="513" width="3.83203125" style="449" customWidth="1"/>
    <col min="514" max="514" width="21.1640625" style="449" customWidth="1"/>
    <col min="515" max="515" width="3.6640625" style="449" customWidth="1"/>
    <col min="516" max="516" width="6.83203125" style="449" customWidth="1"/>
    <col min="517" max="527" width="14.83203125" style="449" customWidth="1"/>
    <col min="528" max="528" width="18.33203125" style="449" customWidth="1"/>
    <col min="529" max="529" width="4.33203125" style="449" customWidth="1"/>
    <col min="530" max="539" width="18.33203125" style="449" customWidth="1"/>
    <col min="540" max="540" width="2.6640625" style="449" customWidth="1"/>
    <col min="541" max="541" width="9.33203125" style="449"/>
    <col min="542" max="542" width="18.33203125" style="449" customWidth="1"/>
    <col min="543" max="543" width="11.5" style="449" bestFit="1" customWidth="1"/>
    <col min="544" max="768" width="9.33203125" style="449"/>
    <col min="769" max="769" width="3.83203125" style="449" customWidth="1"/>
    <col min="770" max="770" width="21.1640625" style="449" customWidth="1"/>
    <col min="771" max="771" width="3.6640625" style="449" customWidth="1"/>
    <col min="772" max="772" width="6.83203125" style="449" customWidth="1"/>
    <col min="773" max="783" width="14.83203125" style="449" customWidth="1"/>
    <col min="784" max="784" width="18.33203125" style="449" customWidth="1"/>
    <col min="785" max="785" width="4.33203125" style="449" customWidth="1"/>
    <col min="786" max="795" width="18.33203125" style="449" customWidth="1"/>
    <col min="796" max="796" width="2.6640625" style="449" customWidth="1"/>
    <col min="797" max="797" width="9.33203125" style="449"/>
    <col min="798" max="798" width="18.33203125" style="449" customWidth="1"/>
    <col min="799" max="799" width="11.5" style="449" bestFit="1" customWidth="1"/>
    <col min="800" max="1024" width="9.33203125" style="449"/>
    <col min="1025" max="1025" width="3.83203125" style="449" customWidth="1"/>
    <col min="1026" max="1026" width="21.1640625" style="449" customWidth="1"/>
    <col min="1027" max="1027" width="3.6640625" style="449" customWidth="1"/>
    <col min="1028" max="1028" width="6.83203125" style="449" customWidth="1"/>
    <col min="1029" max="1039" width="14.83203125" style="449" customWidth="1"/>
    <col min="1040" max="1040" width="18.33203125" style="449" customWidth="1"/>
    <col min="1041" max="1041" width="4.33203125" style="449" customWidth="1"/>
    <col min="1042" max="1051" width="18.33203125" style="449" customWidth="1"/>
    <col min="1052" max="1052" width="2.6640625" style="449" customWidth="1"/>
    <col min="1053" max="1053" width="9.33203125" style="449"/>
    <col min="1054" max="1054" width="18.33203125" style="449" customWidth="1"/>
    <col min="1055" max="1055" width="11.5" style="449" bestFit="1" customWidth="1"/>
    <col min="1056" max="1280" width="9.33203125" style="449"/>
    <col min="1281" max="1281" width="3.83203125" style="449" customWidth="1"/>
    <col min="1282" max="1282" width="21.1640625" style="449" customWidth="1"/>
    <col min="1283" max="1283" width="3.6640625" style="449" customWidth="1"/>
    <col min="1284" max="1284" width="6.83203125" style="449" customWidth="1"/>
    <col min="1285" max="1295" width="14.83203125" style="449" customWidth="1"/>
    <col min="1296" max="1296" width="18.33203125" style="449" customWidth="1"/>
    <col min="1297" max="1297" width="4.33203125" style="449" customWidth="1"/>
    <col min="1298" max="1307" width="18.33203125" style="449" customWidth="1"/>
    <col min="1308" max="1308" width="2.6640625" style="449" customWidth="1"/>
    <col min="1309" max="1309" width="9.33203125" style="449"/>
    <col min="1310" max="1310" width="18.33203125" style="449" customWidth="1"/>
    <col min="1311" max="1311" width="11.5" style="449" bestFit="1" customWidth="1"/>
    <col min="1312" max="1536" width="9.33203125" style="449"/>
    <col min="1537" max="1537" width="3.83203125" style="449" customWidth="1"/>
    <col min="1538" max="1538" width="21.1640625" style="449" customWidth="1"/>
    <col min="1539" max="1539" width="3.6640625" style="449" customWidth="1"/>
    <col min="1540" max="1540" width="6.83203125" style="449" customWidth="1"/>
    <col min="1541" max="1551" width="14.83203125" style="449" customWidth="1"/>
    <col min="1552" max="1552" width="18.33203125" style="449" customWidth="1"/>
    <col min="1553" max="1553" width="4.33203125" style="449" customWidth="1"/>
    <col min="1554" max="1563" width="18.33203125" style="449" customWidth="1"/>
    <col min="1564" max="1564" width="2.6640625" style="449" customWidth="1"/>
    <col min="1565" max="1565" width="9.33203125" style="449"/>
    <col min="1566" max="1566" width="18.33203125" style="449" customWidth="1"/>
    <col min="1567" max="1567" width="11.5" style="449" bestFit="1" customWidth="1"/>
    <col min="1568" max="1792" width="9.33203125" style="449"/>
    <col min="1793" max="1793" width="3.83203125" style="449" customWidth="1"/>
    <col min="1794" max="1794" width="21.1640625" style="449" customWidth="1"/>
    <col min="1795" max="1795" width="3.6640625" style="449" customWidth="1"/>
    <col min="1796" max="1796" width="6.83203125" style="449" customWidth="1"/>
    <col min="1797" max="1807" width="14.83203125" style="449" customWidth="1"/>
    <col min="1808" max="1808" width="18.33203125" style="449" customWidth="1"/>
    <col min="1809" max="1809" width="4.33203125" style="449" customWidth="1"/>
    <col min="1810" max="1819" width="18.33203125" style="449" customWidth="1"/>
    <col min="1820" max="1820" width="2.6640625" style="449" customWidth="1"/>
    <col min="1821" max="1821" width="9.33203125" style="449"/>
    <col min="1822" max="1822" width="18.33203125" style="449" customWidth="1"/>
    <col min="1823" max="1823" width="11.5" style="449" bestFit="1" customWidth="1"/>
    <col min="1824" max="2048" width="9.33203125" style="449"/>
    <col min="2049" max="2049" width="3.83203125" style="449" customWidth="1"/>
    <col min="2050" max="2050" width="21.1640625" style="449" customWidth="1"/>
    <col min="2051" max="2051" width="3.6640625" style="449" customWidth="1"/>
    <col min="2052" max="2052" width="6.83203125" style="449" customWidth="1"/>
    <col min="2053" max="2063" width="14.83203125" style="449" customWidth="1"/>
    <col min="2064" max="2064" width="18.33203125" style="449" customWidth="1"/>
    <col min="2065" max="2065" width="4.33203125" style="449" customWidth="1"/>
    <col min="2066" max="2075" width="18.33203125" style="449" customWidth="1"/>
    <col min="2076" max="2076" width="2.6640625" style="449" customWidth="1"/>
    <col min="2077" max="2077" width="9.33203125" style="449"/>
    <col min="2078" max="2078" width="18.33203125" style="449" customWidth="1"/>
    <col min="2079" max="2079" width="11.5" style="449" bestFit="1" customWidth="1"/>
    <col min="2080" max="2304" width="9.33203125" style="449"/>
    <col min="2305" max="2305" width="3.83203125" style="449" customWidth="1"/>
    <col min="2306" max="2306" width="21.1640625" style="449" customWidth="1"/>
    <col min="2307" max="2307" width="3.6640625" style="449" customWidth="1"/>
    <col min="2308" max="2308" width="6.83203125" style="449" customWidth="1"/>
    <col min="2309" max="2319" width="14.83203125" style="449" customWidth="1"/>
    <col min="2320" max="2320" width="18.33203125" style="449" customWidth="1"/>
    <col min="2321" max="2321" width="4.33203125" style="449" customWidth="1"/>
    <col min="2322" max="2331" width="18.33203125" style="449" customWidth="1"/>
    <col min="2332" max="2332" width="2.6640625" style="449" customWidth="1"/>
    <col min="2333" max="2333" width="9.33203125" style="449"/>
    <col min="2334" max="2334" width="18.33203125" style="449" customWidth="1"/>
    <col min="2335" max="2335" width="11.5" style="449" bestFit="1" customWidth="1"/>
    <col min="2336" max="2560" width="9.33203125" style="449"/>
    <col min="2561" max="2561" width="3.83203125" style="449" customWidth="1"/>
    <col min="2562" max="2562" width="21.1640625" style="449" customWidth="1"/>
    <col min="2563" max="2563" width="3.6640625" style="449" customWidth="1"/>
    <col min="2564" max="2564" width="6.83203125" style="449" customWidth="1"/>
    <col min="2565" max="2575" width="14.83203125" style="449" customWidth="1"/>
    <col min="2576" max="2576" width="18.33203125" style="449" customWidth="1"/>
    <col min="2577" max="2577" width="4.33203125" style="449" customWidth="1"/>
    <col min="2578" max="2587" width="18.33203125" style="449" customWidth="1"/>
    <col min="2588" max="2588" width="2.6640625" style="449" customWidth="1"/>
    <col min="2589" max="2589" width="9.33203125" style="449"/>
    <col min="2590" max="2590" width="18.33203125" style="449" customWidth="1"/>
    <col min="2591" max="2591" width="11.5" style="449" bestFit="1" customWidth="1"/>
    <col min="2592" max="2816" width="9.33203125" style="449"/>
    <col min="2817" max="2817" width="3.83203125" style="449" customWidth="1"/>
    <col min="2818" max="2818" width="21.1640625" style="449" customWidth="1"/>
    <col min="2819" max="2819" width="3.6640625" style="449" customWidth="1"/>
    <col min="2820" max="2820" width="6.83203125" style="449" customWidth="1"/>
    <col min="2821" max="2831" width="14.83203125" style="449" customWidth="1"/>
    <col min="2832" max="2832" width="18.33203125" style="449" customWidth="1"/>
    <col min="2833" max="2833" width="4.33203125" style="449" customWidth="1"/>
    <col min="2834" max="2843" width="18.33203125" style="449" customWidth="1"/>
    <col min="2844" max="2844" width="2.6640625" style="449" customWidth="1"/>
    <col min="2845" max="2845" width="9.33203125" style="449"/>
    <col min="2846" max="2846" width="18.33203125" style="449" customWidth="1"/>
    <col min="2847" max="2847" width="11.5" style="449" bestFit="1" customWidth="1"/>
    <col min="2848" max="3072" width="9.33203125" style="449"/>
    <col min="3073" max="3073" width="3.83203125" style="449" customWidth="1"/>
    <col min="3074" max="3074" width="21.1640625" style="449" customWidth="1"/>
    <col min="3075" max="3075" width="3.6640625" style="449" customWidth="1"/>
    <col min="3076" max="3076" width="6.83203125" style="449" customWidth="1"/>
    <col min="3077" max="3087" width="14.83203125" style="449" customWidth="1"/>
    <col min="3088" max="3088" width="18.33203125" style="449" customWidth="1"/>
    <col min="3089" max="3089" width="4.33203125" style="449" customWidth="1"/>
    <col min="3090" max="3099" width="18.33203125" style="449" customWidth="1"/>
    <col min="3100" max="3100" width="2.6640625" style="449" customWidth="1"/>
    <col min="3101" max="3101" width="9.33203125" style="449"/>
    <col min="3102" max="3102" width="18.33203125" style="449" customWidth="1"/>
    <col min="3103" max="3103" width="11.5" style="449" bestFit="1" customWidth="1"/>
    <col min="3104" max="3328" width="9.33203125" style="449"/>
    <col min="3329" max="3329" width="3.83203125" style="449" customWidth="1"/>
    <col min="3330" max="3330" width="21.1640625" style="449" customWidth="1"/>
    <col min="3331" max="3331" width="3.6640625" style="449" customWidth="1"/>
    <col min="3332" max="3332" width="6.83203125" style="449" customWidth="1"/>
    <col min="3333" max="3343" width="14.83203125" style="449" customWidth="1"/>
    <col min="3344" max="3344" width="18.33203125" style="449" customWidth="1"/>
    <col min="3345" max="3345" width="4.33203125" style="449" customWidth="1"/>
    <col min="3346" max="3355" width="18.33203125" style="449" customWidth="1"/>
    <col min="3356" max="3356" width="2.6640625" style="449" customWidth="1"/>
    <col min="3357" max="3357" width="9.33203125" style="449"/>
    <col min="3358" max="3358" width="18.33203125" style="449" customWidth="1"/>
    <col min="3359" max="3359" width="11.5" style="449" bestFit="1" customWidth="1"/>
    <col min="3360" max="3584" width="9.33203125" style="449"/>
    <col min="3585" max="3585" width="3.83203125" style="449" customWidth="1"/>
    <col min="3586" max="3586" width="21.1640625" style="449" customWidth="1"/>
    <col min="3587" max="3587" width="3.6640625" style="449" customWidth="1"/>
    <col min="3588" max="3588" width="6.83203125" style="449" customWidth="1"/>
    <col min="3589" max="3599" width="14.83203125" style="449" customWidth="1"/>
    <col min="3600" max="3600" width="18.33203125" style="449" customWidth="1"/>
    <col min="3601" max="3601" width="4.33203125" style="449" customWidth="1"/>
    <col min="3602" max="3611" width="18.33203125" style="449" customWidth="1"/>
    <col min="3612" max="3612" width="2.6640625" style="449" customWidth="1"/>
    <col min="3613" max="3613" width="9.33203125" style="449"/>
    <col min="3614" max="3614" width="18.33203125" style="449" customWidth="1"/>
    <col min="3615" max="3615" width="11.5" style="449" bestFit="1" customWidth="1"/>
    <col min="3616" max="3840" width="9.33203125" style="449"/>
    <col min="3841" max="3841" width="3.83203125" style="449" customWidth="1"/>
    <col min="3842" max="3842" width="21.1640625" style="449" customWidth="1"/>
    <col min="3843" max="3843" width="3.6640625" style="449" customWidth="1"/>
    <col min="3844" max="3844" width="6.83203125" style="449" customWidth="1"/>
    <col min="3845" max="3855" width="14.83203125" style="449" customWidth="1"/>
    <col min="3856" max="3856" width="18.33203125" style="449" customWidth="1"/>
    <col min="3857" max="3857" width="4.33203125" style="449" customWidth="1"/>
    <col min="3858" max="3867" width="18.33203125" style="449" customWidth="1"/>
    <col min="3868" max="3868" width="2.6640625" style="449" customWidth="1"/>
    <col min="3869" max="3869" width="9.33203125" style="449"/>
    <col min="3870" max="3870" width="18.33203125" style="449" customWidth="1"/>
    <col min="3871" max="3871" width="11.5" style="449" bestFit="1" customWidth="1"/>
    <col min="3872" max="4096" width="9.33203125" style="449"/>
    <col min="4097" max="4097" width="3.83203125" style="449" customWidth="1"/>
    <col min="4098" max="4098" width="21.1640625" style="449" customWidth="1"/>
    <col min="4099" max="4099" width="3.6640625" style="449" customWidth="1"/>
    <col min="4100" max="4100" width="6.83203125" style="449" customWidth="1"/>
    <col min="4101" max="4111" width="14.83203125" style="449" customWidth="1"/>
    <col min="4112" max="4112" width="18.33203125" style="449" customWidth="1"/>
    <col min="4113" max="4113" width="4.33203125" style="449" customWidth="1"/>
    <col min="4114" max="4123" width="18.33203125" style="449" customWidth="1"/>
    <col min="4124" max="4124" width="2.6640625" style="449" customWidth="1"/>
    <col min="4125" max="4125" width="9.33203125" style="449"/>
    <col min="4126" max="4126" width="18.33203125" style="449" customWidth="1"/>
    <col min="4127" max="4127" width="11.5" style="449" bestFit="1" customWidth="1"/>
    <col min="4128" max="4352" width="9.33203125" style="449"/>
    <col min="4353" max="4353" width="3.83203125" style="449" customWidth="1"/>
    <col min="4354" max="4354" width="21.1640625" style="449" customWidth="1"/>
    <col min="4355" max="4355" width="3.6640625" style="449" customWidth="1"/>
    <col min="4356" max="4356" width="6.83203125" style="449" customWidth="1"/>
    <col min="4357" max="4367" width="14.83203125" style="449" customWidth="1"/>
    <col min="4368" max="4368" width="18.33203125" style="449" customWidth="1"/>
    <col min="4369" max="4369" width="4.33203125" style="449" customWidth="1"/>
    <col min="4370" max="4379" width="18.33203125" style="449" customWidth="1"/>
    <col min="4380" max="4380" width="2.6640625" style="449" customWidth="1"/>
    <col min="4381" max="4381" width="9.33203125" style="449"/>
    <col min="4382" max="4382" width="18.33203125" style="449" customWidth="1"/>
    <col min="4383" max="4383" width="11.5" style="449" bestFit="1" customWidth="1"/>
    <col min="4384" max="4608" width="9.33203125" style="449"/>
    <col min="4609" max="4609" width="3.83203125" style="449" customWidth="1"/>
    <col min="4610" max="4610" width="21.1640625" style="449" customWidth="1"/>
    <col min="4611" max="4611" width="3.6640625" style="449" customWidth="1"/>
    <col min="4612" max="4612" width="6.83203125" style="449" customWidth="1"/>
    <col min="4613" max="4623" width="14.83203125" style="449" customWidth="1"/>
    <col min="4624" max="4624" width="18.33203125" style="449" customWidth="1"/>
    <col min="4625" max="4625" width="4.33203125" style="449" customWidth="1"/>
    <col min="4626" max="4635" width="18.33203125" style="449" customWidth="1"/>
    <col min="4636" max="4636" width="2.6640625" style="449" customWidth="1"/>
    <col min="4637" max="4637" width="9.33203125" style="449"/>
    <col min="4638" max="4638" width="18.33203125" style="449" customWidth="1"/>
    <col min="4639" max="4639" width="11.5" style="449" bestFit="1" customWidth="1"/>
    <col min="4640" max="4864" width="9.33203125" style="449"/>
    <col min="4865" max="4865" width="3.83203125" style="449" customWidth="1"/>
    <col min="4866" max="4866" width="21.1640625" style="449" customWidth="1"/>
    <col min="4867" max="4867" width="3.6640625" style="449" customWidth="1"/>
    <col min="4868" max="4868" width="6.83203125" style="449" customWidth="1"/>
    <col min="4869" max="4879" width="14.83203125" style="449" customWidth="1"/>
    <col min="4880" max="4880" width="18.33203125" style="449" customWidth="1"/>
    <col min="4881" max="4881" width="4.33203125" style="449" customWidth="1"/>
    <col min="4882" max="4891" width="18.33203125" style="449" customWidth="1"/>
    <col min="4892" max="4892" width="2.6640625" style="449" customWidth="1"/>
    <col min="4893" max="4893" width="9.33203125" style="449"/>
    <col min="4894" max="4894" width="18.33203125" style="449" customWidth="1"/>
    <col min="4895" max="4895" width="11.5" style="449" bestFit="1" customWidth="1"/>
    <col min="4896" max="5120" width="9.33203125" style="449"/>
    <col min="5121" max="5121" width="3.83203125" style="449" customWidth="1"/>
    <col min="5122" max="5122" width="21.1640625" style="449" customWidth="1"/>
    <col min="5123" max="5123" width="3.6640625" style="449" customWidth="1"/>
    <col min="5124" max="5124" width="6.83203125" style="449" customWidth="1"/>
    <col min="5125" max="5135" width="14.83203125" style="449" customWidth="1"/>
    <col min="5136" max="5136" width="18.33203125" style="449" customWidth="1"/>
    <col min="5137" max="5137" width="4.33203125" style="449" customWidth="1"/>
    <col min="5138" max="5147" width="18.33203125" style="449" customWidth="1"/>
    <col min="5148" max="5148" width="2.6640625" style="449" customWidth="1"/>
    <col min="5149" max="5149" width="9.33203125" style="449"/>
    <col min="5150" max="5150" width="18.33203125" style="449" customWidth="1"/>
    <col min="5151" max="5151" width="11.5" style="449" bestFit="1" customWidth="1"/>
    <col min="5152" max="5376" width="9.33203125" style="449"/>
    <col min="5377" max="5377" width="3.83203125" style="449" customWidth="1"/>
    <col min="5378" max="5378" width="21.1640625" style="449" customWidth="1"/>
    <col min="5379" max="5379" width="3.6640625" style="449" customWidth="1"/>
    <col min="5380" max="5380" width="6.83203125" style="449" customWidth="1"/>
    <col min="5381" max="5391" width="14.83203125" style="449" customWidth="1"/>
    <col min="5392" max="5392" width="18.33203125" style="449" customWidth="1"/>
    <col min="5393" max="5393" width="4.33203125" style="449" customWidth="1"/>
    <col min="5394" max="5403" width="18.33203125" style="449" customWidth="1"/>
    <col min="5404" max="5404" width="2.6640625" style="449" customWidth="1"/>
    <col min="5405" max="5405" width="9.33203125" style="449"/>
    <col min="5406" max="5406" width="18.33203125" style="449" customWidth="1"/>
    <col min="5407" max="5407" width="11.5" style="449" bestFit="1" customWidth="1"/>
    <col min="5408" max="5632" width="9.33203125" style="449"/>
    <col min="5633" max="5633" width="3.83203125" style="449" customWidth="1"/>
    <col min="5634" max="5634" width="21.1640625" style="449" customWidth="1"/>
    <col min="5635" max="5635" width="3.6640625" style="449" customWidth="1"/>
    <col min="5636" max="5636" width="6.83203125" style="449" customWidth="1"/>
    <col min="5637" max="5647" width="14.83203125" style="449" customWidth="1"/>
    <col min="5648" max="5648" width="18.33203125" style="449" customWidth="1"/>
    <col min="5649" max="5649" width="4.33203125" style="449" customWidth="1"/>
    <col min="5650" max="5659" width="18.33203125" style="449" customWidth="1"/>
    <col min="5660" max="5660" width="2.6640625" style="449" customWidth="1"/>
    <col min="5661" max="5661" width="9.33203125" style="449"/>
    <col min="5662" max="5662" width="18.33203125" style="449" customWidth="1"/>
    <col min="5663" max="5663" width="11.5" style="449" bestFit="1" customWidth="1"/>
    <col min="5664" max="5888" width="9.33203125" style="449"/>
    <col min="5889" max="5889" width="3.83203125" style="449" customWidth="1"/>
    <col min="5890" max="5890" width="21.1640625" style="449" customWidth="1"/>
    <col min="5891" max="5891" width="3.6640625" style="449" customWidth="1"/>
    <col min="5892" max="5892" width="6.83203125" style="449" customWidth="1"/>
    <col min="5893" max="5903" width="14.83203125" style="449" customWidth="1"/>
    <col min="5904" max="5904" width="18.33203125" style="449" customWidth="1"/>
    <col min="5905" max="5905" width="4.33203125" style="449" customWidth="1"/>
    <col min="5906" max="5915" width="18.33203125" style="449" customWidth="1"/>
    <col min="5916" max="5916" width="2.6640625" style="449" customWidth="1"/>
    <col min="5917" max="5917" width="9.33203125" style="449"/>
    <col min="5918" max="5918" width="18.33203125" style="449" customWidth="1"/>
    <col min="5919" max="5919" width="11.5" style="449" bestFit="1" customWidth="1"/>
    <col min="5920" max="6144" width="9.33203125" style="449"/>
    <col min="6145" max="6145" width="3.83203125" style="449" customWidth="1"/>
    <col min="6146" max="6146" width="21.1640625" style="449" customWidth="1"/>
    <col min="6147" max="6147" width="3.6640625" style="449" customWidth="1"/>
    <col min="6148" max="6148" width="6.83203125" style="449" customWidth="1"/>
    <col min="6149" max="6159" width="14.83203125" style="449" customWidth="1"/>
    <col min="6160" max="6160" width="18.33203125" style="449" customWidth="1"/>
    <col min="6161" max="6161" width="4.33203125" style="449" customWidth="1"/>
    <col min="6162" max="6171" width="18.33203125" style="449" customWidth="1"/>
    <col min="6172" max="6172" width="2.6640625" style="449" customWidth="1"/>
    <col min="6173" max="6173" width="9.33203125" style="449"/>
    <col min="6174" max="6174" width="18.33203125" style="449" customWidth="1"/>
    <col min="6175" max="6175" width="11.5" style="449" bestFit="1" customWidth="1"/>
    <col min="6176" max="6400" width="9.33203125" style="449"/>
    <col min="6401" max="6401" width="3.83203125" style="449" customWidth="1"/>
    <col min="6402" max="6402" width="21.1640625" style="449" customWidth="1"/>
    <col min="6403" max="6403" width="3.6640625" style="449" customWidth="1"/>
    <col min="6404" max="6404" width="6.83203125" style="449" customWidth="1"/>
    <col min="6405" max="6415" width="14.83203125" style="449" customWidth="1"/>
    <col min="6416" max="6416" width="18.33203125" style="449" customWidth="1"/>
    <col min="6417" max="6417" width="4.33203125" style="449" customWidth="1"/>
    <col min="6418" max="6427" width="18.33203125" style="449" customWidth="1"/>
    <col min="6428" max="6428" width="2.6640625" style="449" customWidth="1"/>
    <col min="6429" max="6429" width="9.33203125" style="449"/>
    <col min="6430" max="6430" width="18.33203125" style="449" customWidth="1"/>
    <col min="6431" max="6431" width="11.5" style="449" bestFit="1" customWidth="1"/>
    <col min="6432" max="6656" width="9.33203125" style="449"/>
    <col min="6657" max="6657" width="3.83203125" style="449" customWidth="1"/>
    <col min="6658" max="6658" width="21.1640625" style="449" customWidth="1"/>
    <col min="6659" max="6659" width="3.6640625" style="449" customWidth="1"/>
    <col min="6660" max="6660" width="6.83203125" style="449" customWidth="1"/>
    <col min="6661" max="6671" width="14.83203125" style="449" customWidth="1"/>
    <col min="6672" max="6672" width="18.33203125" style="449" customWidth="1"/>
    <col min="6673" max="6673" width="4.33203125" style="449" customWidth="1"/>
    <col min="6674" max="6683" width="18.33203125" style="449" customWidth="1"/>
    <col min="6684" max="6684" width="2.6640625" style="449" customWidth="1"/>
    <col min="6685" max="6685" width="9.33203125" style="449"/>
    <col min="6686" max="6686" width="18.33203125" style="449" customWidth="1"/>
    <col min="6687" max="6687" width="11.5" style="449" bestFit="1" customWidth="1"/>
    <col min="6688" max="6912" width="9.33203125" style="449"/>
    <col min="6913" max="6913" width="3.83203125" style="449" customWidth="1"/>
    <col min="6914" max="6914" width="21.1640625" style="449" customWidth="1"/>
    <col min="6915" max="6915" width="3.6640625" style="449" customWidth="1"/>
    <col min="6916" max="6916" width="6.83203125" style="449" customWidth="1"/>
    <col min="6917" max="6927" width="14.83203125" style="449" customWidth="1"/>
    <col min="6928" max="6928" width="18.33203125" style="449" customWidth="1"/>
    <col min="6929" max="6929" width="4.33203125" style="449" customWidth="1"/>
    <col min="6930" max="6939" width="18.33203125" style="449" customWidth="1"/>
    <col min="6940" max="6940" width="2.6640625" style="449" customWidth="1"/>
    <col min="6941" max="6941" width="9.33203125" style="449"/>
    <col min="6942" max="6942" width="18.33203125" style="449" customWidth="1"/>
    <col min="6943" max="6943" width="11.5" style="449" bestFit="1" customWidth="1"/>
    <col min="6944" max="7168" width="9.33203125" style="449"/>
    <col min="7169" max="7169" width="3.83203125" style="449" customWidth="1"/>
    <col min="7170" max="7170" width="21.1640625" style="449" customWidth="1"/>
    <col min="7171" max="7171" width="3.6640625" style="449" customWidth="1"/>
    <col min="7172" max="7172" width="6.83203125" style="449" customWidth="1"/>
    <col min="7173" max="7183" width="14.83203125" style="449" customWidth="1"/>
    <col min="7184" max="7184" width="18.33203125" style="449" customWidth="1"/>
    <col min="7185" max="7185" width="4.33203125" style="449" customWidth="1"/>
    <col min="7186" max="7195" width="18.33203125" style="449" customWidth="1"/>
    <col min="7196" max="7196" width="2.6640625" style="449" customWidth="1"/>
    <col min="7197" max="7197" width="9.33203125" style="449"/>
    <col min="7198" max="7198" width="18.33203125" style="449" customWidth="1"/>
    <col min="7199" max="7199" width="11.5" style="449" bestFit="1" customWidth="1"/>
    <col min="7200" max="7424" width="9.33203125" style="449"/>
    <col min="7425" max="7425" width="3.83203125" style="449" customWidth="1"/>
    <col min="7426" max="7426" width="21.1640625" style="449" customWidth="1"/>
    <col min="7427" max="7427" width="3.6640625" style="449" customWidth="1"/>
    <col min="7428" max="7428" width="6.83203125" style="449" customWidth="1"/>
    <col min="7429" max="7439" width="14.83203125" style="449" customWidth="1"/>
    <col min="7440" max="7440" width="18.33203125" style="449" customWidth="1"/>
    <col min="7441" max="7441" width="4.33203125" style="449" customWidth="1"/>
    <col min="7442" max="7451" width="18.33203125" style="449" customWidth="1"/>
    <col min="7452" max="7452" width="2.6640625" style="449" customWidth="1"/>
    <col min="7453" max="7453" width="9.33203125" style="449"/>
    <col min="7454" max="7454" width="18.33203125" style="449" customWidth="1"/>
    <col min="7455" max="7455" width="11.5" style="449" bestFit="1" customWidth="1"/>
    <col min="7456" max="7680" width="9.33203125" style="449"/>
    <col min="7681" max="7681" width="3.83203125" style="449" customWidth="1"/>
    <col min="7682" max="7682" width="21.1640625" style="449" customWidth="1"/>
    <col min="7683" max="7683" width="3.6640625" style="449" customWidth="1"/>
    <col min="7684" max="7684" width="6.83203125" style="449" customWidth="1"/>
    <col min="7685" max="7695" width="14.83203125" style="449" customWidth="1"/>
    <col min="7696" max="7696" width="18.33203125" style="449" customWidth="1"/>
    <col min="7697" max="7697" width="4.33203125" style="449" customWidth="1"/>
    <col min="7698" max="7707" width="18.33203125" style="449" customWidth="1"/>
    <col min="7708" max="7708" width="2.6640625" style="449" customWidth="1"/>
    <col min="7709" max="7709" width="9.33203125" style="449"/>
    <col min="7710" max="7710" width="18.33203125" style="449" customWidth="1"/>
    <col min="7711" max="7711" width="11.5" style="449" bestFit="1" customWidth="1"/>
    <col min="7712" max="7936" width="9.33203125" style="449"/>
    <col min="7937" max="7937" width="3.83203125" style="449" customWidth="1"/>
    <col min="7938" max="7938" width="21.1640625" style="449" customWidth="1"/>
    <col min="7939" max="7939" width="3.6640625" style="449" customWidth="1"/>
    <col min="7940" max="7940" width="6.83203125" style="449" customWidth="1"/>
    <col min="7941" max="7951" width="14.83203125" style="449" customWidth="1"/>
    <col min="7952" max="7952" width="18.33203125" style="449" customWidth="1"/>
    <col min="7953" max="7953" width="4.33203125" style="449" customWidth="1"/>
    <col min="7954" max="7963" width="18.33203125" style="449" customWidth="1"/>
    <col min="7964" max="7964" width="2.6640625" style="449" customWidth="1"/>
    <col min="7965" max="7965" width="9.33203125" style="449"/>
    <col min="7966" max="7966" width="18.33203125" style="449" customWidth="1"/>
    <col min="7967" max="7967" width="11.5" style="449" bestFit="1" customWidth="1"/>
    <col min="7968" max="8192" width="9.33203125" style="449"/>
    <col min="8193" max="8193" width="3.83203125" style="449" customWidth="1"/>
    <col min="8194" max="8194" width="21.1640625" style="449" customWidth="1"/>
    <col min="8195" max="8195" width="3.6640625" style="449" customWidth="1"/>
    <col min="8196" max="8196" width="6.83203125" style="449" customWidth="1"/>
    <col min="8197" max="8207" width="14.83203125" style="449" customWidth="1"/>
    <col min="8208" max="8208" width="18.33203125" style="449" customWidth="1"/>
    <col min="8209" max="8209" width="4.33203125" style="449" customWidth="1"/>
    <col min="8210" max="8219" width="18.33203125" style="449" customWidth="1"/>
    <col min="8220" max="8220" width="2.6640625" style="449" customWidth="1"/>
    <col min="8221" max="8221" width="9.33203125" style="449"/>
    <col min="8222" max="8222" width="18.33203125" style="449" customWidth="1"/>
    <col min="8223" max="8223" width="11.5" style="449" bestFit="1" customWidth="1"/>
    <col min="8224" max="8448" width="9.33203125" style="449"/>
    <col min="8449" max="8449" width="3.83203125" style="449" customWidth="1"/>
    <col min="8450" max="8450" width="21.1640625" style="449" customWidth="1"/>
    <col min="8451" max="8451" width="3.6640625" style="449" customWidth="1"/>
    <col min="8452" max="8452" width="6.83203125" style="449" customWidth="1"/>
    <col min="8453" max="8463" width="14.83203125" style="449" customWidth="1"/>
    <col min="8464" max="8464" width="18.33203125" style="449" customWidth="1"/>
    <col min="8465" max="8465" width="4.33203125" style="449" customWidth="1"/>
    <col min="8466" max="8475" width="18.33203125" style="449" customWidth="1"/>
    <col min="8476" max="8476" width="2.6640625" style="449" customWidth="1"/>
    <col min="8477" max="8477" width="9.33203125" style="449"/>
    <col min="8478" max="8478" width="18.33203125" style="449" customWidth="1"/>
    <col min="8479" max="8479" width="11.5" style="449" bestFit="1" customWidth="1"/>
    <col min="8480" max="8704" width="9.33203125" style="449"/>
    <col min="8705" max="8705" width="3.83203125" style="449" customWidth="1"/>
    <col min="8706" max="8706" width="21.1640625" style="449" customWidth="1"/>
    <col min="8707" max="8707" width="3.6640625" style="449" customWidth="1"/>
    <col min="8708" max="8708" width="6.83203125" style="449" customWidth="1"/>
    <col min="8709" max="8719" width="14.83203125" style="449" customWidth="1"/>
    <col min="8720" max="8720" width="18.33203125" style="449" customWidth="1"/>
    <col min="8721" max="8721" width="4.33203125" style="449" customWidth="1"/>
    <col min="8722" max="8731" width="18.33203125" style="449" customWidth="1"/>
    <col min="8732" max="8732" width="2.6640625" style="449" customWidth="1"/>
    <col min="8733" max="8733" width="9.33203125" style="449"/>
    <col min="8734" max="8734" width="18.33203125" style="449" customWidth="1"/>
    <col min="8735" max="8735" width="11.5" style="449" bestFit="1" customWidth="1"/>
    <col min="8736" max="8960" width="9.33203125" style="449"/>
    <col min="8961" max="8961" width="3.83203125" style="449" customWidth="1"/>
    <col min="8962" max="8962" width="21.1640625" style="449" customWidth="1"/>
    <col min="8963" max="8963" width="3.6640625" style="449" customWidth="1"/>
    <col min="8964" max="8964" width="6.83203125" style="449" customWidth="1"/>
    <col min="8965" max="8975" width="14.83203125" style="449" customWidth="1"/>
    <col min="8976" max="8976" width="18.33203125" style="449" customWidth="1"/>
    <col min="8977" max="8977" width="4.33203125" style="449" customWidth="1"/>
    <col min="8978" max="8987" width="18.33203125" style="449" customWidth="1"/>
    <col min="8988" max="8988" width="2.6640625" style="449" customWidth="1"/>
    <col min="8989" max="8989" width="9.33203125" style="449"/>
    <col min="8990" max="8990" width="18.33203125" style="449" customWidth="1"/>
    <col min="8991" max="8991" width="11.5" style="449" bestFit="1" customWidth="1"/>
    <col min="8992" max="9216" width="9.33203125" style="449"/>
    <col min="9217" max="9217" width="3.83203125" style="449" customWidth="1"/>
    <col min="9218" max="9218" width="21.1640625" style="449" customWidth="1"/>
    <col min="9219" max="9219" width="3.6640625" style="449" customWidth="1"/>
    <col min="9220" max="9220" width="6.83203125" style="449" customWidth="1"/>
    <col min="9221" max="9231" width="14.83203125" style="449" customWidth="1"/>
    <col min="9232" max="9232" width="18.33203125" style="449" customWidth="1"/>
    <col min="9233" max="9233" width="4.33203125" style="449" customWidth="1"/>
    <col min="9234" max="9243" width="18.33203125" style="449" customWidth="1"/>
    <col min="9244" max="9244" width="2.6640625" style="449" customWidth="1"/>
    <col min="9245" max="9245" width="9.33203125" style="449"/>
    <col min="9246" max="9246" width="18.33203125" style="449" customWidth="1"/>
    <col min="9247" max="9247" width="11.5" style="449" bestFit="1" customWidth="1"/>
    <col min="9248" max="9472" width="9.33203125" style="449"/>
    <col min="9473" max="9473" width="3.83203125" style="449" customWidth="1"/>
    <col min="9474" max="9474" width="21.1640625" style="449" customWidth="1"/>
    <col min="9475" max="9475" width="3.6640625" style="449" customWidth="1"/>
    <col min="9476" max="9476" width="6.83203125" style="449" customWidth="1"/>
    <col min="9477" max="9487" width="14.83203125" style="449" customWidth="1"/>
    <col min="9488" max="9488" width="18.33203125" style="449" customWidth="1"/>
    <col min="9489" max="9489" width="4.33203125" style="449" customWidth="1"/>
    <col min="9490" max="9499" width="18.33203125" style="449" customWidth="1"/>
    <col min="9500" max="9500" width="2.6640625" style="449" customWidth="1"/>
    <col min="9501" max="9501" width="9.33203125" style="449"/>
    <col min="9502" max="9502" width="18.33203125" style="449" customWidth="1"/>
    <col min="9503" max="9503" width="11.5" style="449" bestFit="1" customWidth="1"/>
    <col min="9504" max="9728" width="9.33203125" style="449"/>
    <col min="9729" max="9729" width="3.83203125" style="449" customWidth="1"/>
    <col min="9730" max="9730" width="21.1640625" style="449" customWidth="1"/>
    <col min="9731" max="9731" width="3.6640625" style="449" customWidth="1"/>
    <col min="9732" max="9732" width="6.83203125" style="449" customWidth="1"/>
    <col min="9733" max="9743" width="14.83203125" style="449" customWidth="1"/>
    <col min="9744" max="9744" width="18.33203125" style="449" customWidth="1"/>
    <col min="9745" max="9745" width="4.33203125" style="449" customWidth="1"/>
    <col min="9746" max="9755" width="18.33203125" style="449" customWidth="1"/>
    <col min="9756" max="9756" width="2.6640625" style="449" customWidth="1"/>
    <col min="9757" max="9757" width="9.33203125" style="449"/>
    <col min="9758" max="9758" width="18.33203125" style="449" customWidth="1"/>
    <col min="9759" max="9759" width="11.5" style="449" bestFit="1" customWidth="1"/>
    <col min="9760" max="9984" width="9.33203125" style="449"/>
    <col min="9985" max="9985" width="3.83203125" style="449" customWidth="1"/>
    <col min="9986" max="9986" width="21.1640625" style="449" customWidth="1"/>
    <col min="9987" max="9987" width="3.6640625" style="449" customWidth="1"/>
    <col min="9988" max="9988" width="6.83203125" style="449" customWidth="1"/>
    <col min="9989" max="9999" width="14.83203125" style="449" customWidth="1"/>
    <col min="10000" max="10000" width="18.33203125" style="449" customWidth="1"/>
    <col min="10001" max="10001" width="4.33203125" style="449" customWidth="1"/>
    <col min="10002" max="10011" width="18.33203125" style="449" customWidth="1"/>
    <col min="10012" max="10012" width="2.6640625" style="449" customWidth="1"/>
    <col min="10013" max="10013" width="9.33203125" style="449"/>
    <col min="10014" max="10014" width="18.33203125" style="449" customWidth="1"/>
    <col min="10015" max="10015" width="11.5" style="449" bestFit="1" customWidth="1"/>
    <col min="10016" max="10240" width="9.33203125" style="449"/>
    <col min="10241" max="10241" width="3.83203125" style="449" customWidth="1"/>
    <col min="10242" max="10242" width="21.1640625" style="449" customWidth="1"/>
    <col min="10243" max="10243" width="3.6640625" style="449" customWidth="1"/>
    <col min="10244" max="10244" width="6.83203125" style="449" customWidth="1"/>
    <col min="10245" max="10255" width="14.83203125" style="449" customWidth="1"/>
    <col min="10256" max="10256" width="18.33203125" style="449" customWidth="1"/>
    <col min="10257" max="10257" width="4.33203125" style="449" customWidth="1"/>
    <col min="10258" max="10267" width="18.33203125" style="449" customWidth="1"/>
    <col min="10268" max="10268" width="2.6640625" style="449" customWidth="1"/>
    <col min="10269" max="10269" width="9.33203125" style="449"/>
    <col min="10270" max="10270" width="18.33203125" style="449" customWidth="1"/>
    <col min="10271" max="10271" width="11.5" style="449" bestFit="1" customWidth="1"/>
    <col min="10272" max="10496" width="9.33203125" style="449"/>
    <col min="10497" max="10497" width="3.83203125" style="449" customWidth="1"/>
    <col min="10498" max="10498" width="21.1640625" style="449" customWidth="1"/>
    <col min="10499" max="10499" width="3.6640625" style="449" customWidth="1"/>
    <col min="10500" max="10500" width="6.83203125" style="449" customWidth="1"/>
    <col min="10501" max="10511" width="14.83203125" style="449" customWidth="1"/>
    <col min="10512" max="10512" width="18.33203125" style="449" customWidth="1"/>
    <col min="10513" max="10513" width="4.33203125" style="449" customWidth="1"/>
    <col min="10514" max="10523" width="18.33203125" style="449" customWidth="1"/>
    <col min="10524" max="10524" width="2.6640625" style="449" customWidth="1"/>
    <col min="10525" max="10525" width="9.33203125" style="449"/>
    <col min="10526" max="10526" width="18.33203125" style="449" customWidth="1"/>
    <col min="10527" max="10527" width="11.5" style="449" bestFit="1" customWidth="1"/>
    <col min="10528" max="10752" width="9.33203125" style="449"/>
    <col min="10753" max="10753" width="3.83203125" style="449" customWidth="1"/>
    <col min="10754" max="10754" width="21.1640625" style="449" customWidth="1"/>
    <col min="10755" max="10755" width="3.6640625" style="449" customWidth="1"/>
    <col min="10756" max="10756" width="6.83203125" style="449" customWidth="1"/>
    <col min="10757" max="10767" width="14.83203125" style="449" customWidth="1"/>
    <col min="10768" max="10768" width="18.33203125" style="449" customWidth="1"/>
    <col min="10769" max="10769" width="4.33203125" style="449" customWidth="1"/>
    <col min="10770" max="10779" width="18.33203125" style="449" customWidth="1"/>
    <col min="10780" max="10780" width="2.6640625" style="449" customWidth="1"/>
    <col min="10781" max="10781" width="9.33203125" style="449"/>
    <col min="10782" max="10782" width="18.33203125" style="449" customWidth="1"/>
    <col min="10783" max="10783" width="11.5" style="449" bestFit="1" customWidth="1"/>
    <col min="10784" max="11008" width="9.33203125" style="449"/>
    <col min="11009" max="11009" width="3.83203125" style="449" customWidth="1"/>
    <col min="11010" max="11010" width="21.1640625" style="449" customWidth="1"/>
    <col min="11011" max="11011" width="3.6640625" style="449" customWidth="1"/>
    <col min="11012" max="11012" width="6.83203125" style="449" customWidth="1"/>
    <col min="11013" max="11023" width="14.83203125" style="449" customWidth="1"/>
    <col min="11024" max="11024" width="18.33203125" style="449" customWidth="1"/>
    <col min="11025" max="11025" width="4.33203125" style="449" customWidth="1"/>
    <col min="11026" max="11035" width="18.33203125" style="449" customWidth="1"/>
    <col min="11036" max="11036" width="2.6640625" style="449" customWidth="1"/>
    <col min="11037" max="11037" width="9.33203125" style="449"/>
    <col min="11038" max="11038" width="18.33203125" style="449" customWidth="1"/>
    <col min="11039" max="11039" width="11.5" style="449" bestFit="1" customWidth="1"/>
    <col min="11040" max="11264" width="9.33203125" style="449"/>
    <col min="11265" max="11265" width="3.83203125" style="449" customWidth="1"/>
    <col min="11266" max="11266" width="21.1640625" style="449" customWidth="1"/>
    <col min="11267" max="11267" width="3.6640625" style="449" customWidth="1"/>
    <col min="11268" max="11268" width="6.83203125" style="449" customWidth="1"/>
    <col min="11269" max="11279" width="14.83203125" style="449" customWidth="1"/>
    <col min="11280" max="11280" width="18.33203125" style="449" customWidth="1"/>
    <col min="11281" max="11281" width="4.33203125" style="449" customWidth="1"/>
    <col min="11282" max="11291" width="18.33203125" style="449" customWidth="1"/>
    <col min="11292" max="11292" width="2.6640625" style="449" customWidth="1"/>
    <col min="11293" max="11293" width="9.33203125" style="449"/>
    <col min="11294" max="11294" width="18.33203125" style="449" customWidth="1"/>
    <col min="11295" max="11295" width="11.5" style="449" bestFit="1" customWidth="1"/>
    <col min="11296" max="11520" width="9.33203125" style="449"/>
    <col min="11521" max="11521" width="3.83203125" style="449" customWidth="1"/>
    <col min="11522" max="11522" width="21.1640625" style="449" customWidth="1"/>
    <col min="11523" max="11523" width="3.6640625" style="449" customWidth="1"/>
    <col min="11524" max="11524" width="6.83203125" style="449" customWidth="1"/>
    <col min="11525" max="11535" width="14.83203125" style="449" customWidth="1"/>
    <col min="11536" max="11536" width="18.33203125" style="449" customWidth="1"/>
    <col min="11537" max="11537" width="4.33203125" style="449" customWidth="1"/>
    <col min="11538" max="11547" width="18.33203125" style="449" customWidth="1"/>
    <col min="11548" max="11548" width="2.6640625" style="449" customWidth="1"/>
    <col min="11549" max="11549" width="9.33203125" style="449"/>
    <col min="11550" max="11550" width="18.33203125" style="449" customWidth="1"/>
    <col min="11551" max="11551" width="11.5" style="449" bestFit="1" customWidth="1"/>
    <col min="11552" max="11776" width="9.33203125" style="449"/>
    <col min="11777" max="11777" width="3.83203125" style="449" customWidth="1"/>
    <col min="11778" max="11778" width="21.1640625" style="449" customWidth="1"/>
    <col min="11779" max="11779" width="3.6640625" style="449" customWidth="1"/>
    <col min="11780" max="11780" width="6.83203125" style="449" customWidth="1"/>
    <col min="11781" max="11791" width="14.83203125" style="449" customWidth="1"/>
    <col min="11792" max="11792" width="18.33203125" style="449" customWidth="1"/>
    <col min="11793" max="11793" width="4.33203125" style="449" customWidth="1"/>
    <col min="11794" max="11803" width="18.33203125" style="449" customWidth="1"/>
    <col min="11804" max="11804" width="2.6640625" style="449" customWidth="1"/>
    <col min="11805" max="11805" width="9.33203125" style="449"/>
    <col min="11806" max="11806" width="18.33203125" style="449" customWidth="1"/>
    <col min="11807" max="11807" width="11.5" style="449" bestFit="1" customWidth="1"/>
    <col min="11808" max="12032" width="9.33203125" style="449"/>
    <col min="12033" max="12033" width="3.83203125" style="449" customWidth="1"/>
    <col min="12034" max="12034" width="21.1640625" style="449" customWidth="1"/>
    <col min="12035" max="12035" width="3.6640625" style="449" customWidth="1"/>
    <col min="12036" max="12036" width="6.83203125" style="449" customWidth="1"/>
    <col min="12037" max="12047" width="14.83203125" style="449" customWidth="1"/>
    <col min="12048" max="12048" width="18.33203125" style="449" customWidth="1"/>
    <col min="12049" max="12049" width="4.33203125" style="449" customWidth="1"/>
    <col min="12050" max="12059" width="18.33203125" style="449" customWidth="1"/>
    <col min="12060" max="12060" width="2.6640625" style="449" customWidth="1"/>
    <col min="12061" max="12061" width="9.33203125" style="449"/>
    <col min="12062" max="12062" width="18.33203125" style="449" customWidth="1"/>
    <col min="12063" max="12063" width="11.5" style="449" bestFit="1" customWidth="1"/>
    <col min="12064" max="12288" width="9.33203125" style="449"/>
    <col min="12289" max="12289" width="3.83203125" style="449" customWidth="1"/>
    <col min="12290" max="12290" width="21.1640625" style="449" customWidth="1"/>
    <col min="12291" max="12291" width="3.6640625" style="449" customWidth="1"/>
    <col min="12292" max="12292" width="6.83203125" style="449" customWidth="1"/>
    <col min="12293" max="12303" width="14.83203125" style="449" customWidth="1"/>
    <col min="12304" max="12304" width="18.33203125" style="449" customWidth="1"/>
    <col min="12305" max="12305" width="4.33203125" style="449" customWidth="1"/>
    <col min="12306" max="12315" width="18.33203125" style="449" customWidth="1"/>
    <col min="12316" max="12316" width="2.6640625" style="449" customWidth="1"/>
    <col min="12317" max="12317" width="9.33203125" style="449"/>
    <col min="12318" max="12318" width="18.33203125" style="449" customWidth="1"/>
    <col min="12319" max="12319" width="11.5" style="449" bestFit="1" customWidth="1"/>
    <col min="12320" max="12544" width="9.33203125" style="449"/>
    <col min="12545" max="12545" width="3.83203125" style="449" customWidth="1"/>
    <col min="12546" max="12546" width="21.1640625" style="449" customWidth="1"/>
    <col min="12547" max="12547" width="3.6640625" style="449" customWidth="1"/>
    <col min="12548" max="12548" width="6.83203125" style="449" customWidth="1"/>
    <col min="12549" max="12559" width="14.83203125" style="449" customWidth="1"/>
    <col min="12560" max="12560" width="18.33203125" style="449" customWidth="1"/>
    <col min="12561" max="12561" width="4.33203125" style="449" customWidth="1"/>
    <col min="12562" max="12571" width="18.33203125" style="449" customWidth="1"/>
    <col min="12572" max="12572" width="2.6640625" style="449" customWidth="1"/>
    <col min="12573" max="12573" width="9.33203125" style="449"/>
    <col min="12574" max="12574" width="18.33203125" style="449" customWidth="1"/>
    <col min="12575" max="12575" width="11.5" style="449" bestFit="1" customWidth="1"/>
    <col min="12576" max="12800" width="9.33203125" style="449"/>
    <col min="12801" max="12801" width="3.83203125" style="449" customWidth="1"/>
    <col min="12802" max="12802" width="21.1640625" style="449" customWidth="1"/>
    <col min="12803" max="12803" width="3.6640625" style="449" customWidth="1"/>
    <col min="12804" max="12804" width="6.83203125" style="449" customWidth="1"/>
    <col min="12805" max="12815" width="14.83203125" style="449" customWidth="1"/>
    <col min="12816" max="12816" width="18.33203125" style="449" customWidth="1"/>
    <col min="12817" max="12817" width="4.33203125" style="449" customWidth="1"/>
    <col min="12818" max="12827" width="18.33203125" style="449" customWidth="1"/>
    <col min="12828" max="12828" width="2.6640625" style="449" customWidth="1"/>
    <col min="12829" max="12829" width="9.33203125" style="449"/>
    <col min="12830" max="12830" width="18.33203125" style="449" customWidth="1"/>
    <col min="12831" max="12831" width="11.5" style="449" bestFit="1" customWidth="1"/>
    <col min="12832" max="13056" width="9.33203125" style="449"/>
    <col min="13057" max="13057" width="3.83203125" style="449" customWidth="1"/>
    <col min="13058" max="13058" width="21.1640625" style="449" customWidth="1"/>
    <col min="13059" max="13059" width="3.6640625" style="449" customWidth="1"/>
    <col min="13060" max="13060" width="6.83203125" style="449" customWidth="1"/>
    <col min="13061" max="13071" width="14.83203125" style="449" customWidth="1"/>
    <col min="13072" max="13072" width="18.33203125" style="449" customWidth="1"/>
    <col min="13073" max="13073" width="4.33203125" style="449" customWidth="1"/>
    <col min="13074" max="13083" width="18.33203125" style="449" customWidth="1"/>
    <col min="13084" max="13084" width="2.6640625" style="449" customWidth="1"/>
    <col min="13085" max="13085" width="9.33203125" style="449"/>
    <col min="13086" max="13086" width="18.33203125" style="449" customWidth="1"/>
    <col min="13087" max="13087" width="11.5" style="449" bestFit="1" customWidth="1"/>
    <col min="13088" max="13312" width="9.33203125" style="449"/>
    <col min="13313" max="13313" width="3.83203125" style="449" customWidth="1"/>
    <col min="13314" max="13314" width="21.1640625" style="449" customWidth="1"/>
    <col min="13315" max="13315" width="3.6640625" style="449" customWidth="1"/>
    <col min="13316" max="13316" width="6.83203125" style="449" customWidth="1"/>
    <col min="13317" max="13327" width="14.83203125" style="449" customWidth="1"/>
    <col min="13328" max="13328" width="18.33203125" style="449" customWidth="1"/>
    <col min="13329" max="13329" width="4.33203125" style="449" customWidth="1"/>
    <col min="13330" max="13339" width="18.33203125" style="449" customWidth="1"/>
    <col min="13340" max="13340" width="2.6640625" style="449" customWidth="1"/>
    <col min="13341" max="13341" width="9.33203125" style="449"/>
    <col min="13342" max="13342" width="18.33203125" style="449" customWidth="1"/>
    <col min="13343" max="13343" width="11.5" style="449" bestFit="1" customWidth="1"/>
    <col min="13344" max="13568" width="9.33203125" style="449"/>
    <col min="13569" max="13569" width="3.83203125" style="449" customWidth="1"/>
    <col min="13570" max="13570" width="21.1640625" style="449" customWidth="1"/>
    <col min="13571" max="13571" width="3.6640625" style="449" customWidth="1"/>
    <col min="13572" max="13572" width="6.83203125" style="449" customWidth="1"/>
    <col min="13573" max="13583" width="14.83203125" style="449" customWidth="1"/>
    <col min="13584" max="13584" width="18.33203125" style="449" customWidth="1"/>
    <col min="13585" max="13585" width="4.33203125" style="449" customWidth="1"/>
    <col min="13586" max="13595" width="18.33203125" style="449" customWidth="1"/>
    <col min="13596" max="13596" width="2.6640625" style="449" customWidth="1"/>
    <col min="13597" max="13597" width="9.33203125" style="449"/>
    <col min="13598" max="13598" width="18.33203125" style="449" customWidth="1"/>
    <col min="13599" max="13599" width="11.5" style="449" bestFit="1" customWidth="1"/>
    <col min="13600" max="13824" width="9.33203125" style="449"/>
    <col min="13825" max="13825" width="3.83203125" style="449" customWidth="1"/>
    <col min="13826" max="13826" width="21.1640625" style="449" customWidth="1"/>
    <col min="13827" max="13827" width="3.6640625" style="449" customWidth="1"/>
    <col min="13828" max="13828" width="6.83203125" style="449" customWidth="1"/>
    <col min="13829" max="13839" width="14.83203125" style="449" customWidth="1"/>
    <col min="13840" max="13840" width="18.33203125" style="449" customWidth="1"/>
    <col min="13841" max="13841" width="4.33203125" style="449" customWidth="1"/>
    <col min="13842" max="13851" width="18.33203125" style="449" customWidth="1"/>
    <col min="13852" max="13852" width="2.6640625" style="449" customWidth="1"/>
    <col min="13853" max="13853" width="9.33203125" style="449"/>
    <col min="13854" max="13854" width="18.33203125" style="449" customWidth="1"/>
    <col min="13855" max="13855" width="11.5" style="449" bestFit="1" customWidth="1"/>
    <col min="13856" max="14080" width="9.33203125" style="449"/>
    <col min="14081" max="14081" width="3.83203125" style="449" customWidth="1"/>
    <col min="14082" max="14082" width="21.1640625" style="449" customWidth="1"/>
    <col min="14083" max="14083" width="3.6640625" style="449" customWidth="1"/>
    <col min="14084" max="14084" width="6.83203125" style="449" customWidth="1"/>
    <col min="14085" max="14095" width="14.83203125" style="449" customWidth="1"/>
    <col min="14096" max="14096" width="18.33203125" style="449" customWidth="1"/>
    <col min="14097" max="14097" width="4.33203125" style="449" customWidth="1"/>
    <col min="14098" max="14107" width="18.33203125" style="449" customWidth="1"/>
    <col min="14108" max="14108" width="2.6640625" style="449" customWidth="1"/>
    <col min="14109" max="14109" width="9.33203125" style="449"/>
    <col min="14110" max="14110" width="18.33203125" style="449" customWidth="1"/>
    <col min="14111" max="14111" width="11.5" style="449" bestFit="1" customWidth="1"/>
    <col min="14112" max="14336" width="9.33203125" style="449"/>
    <col min="14337" max="14337" width="3.83203125" style="449" customWidth="1"/>
    <col min="14338" max="14338" width="21.1640625" style="449" customWidth="1"/>
    <col min="14339" max="14339" width="3.6640625" style="449" customWidth="1"/>
    <col min="14340" max="14340" width="6.83203125" style="449" customWidth="1"/>
    <col min="14341" max="14351" width="14.83203125" style="449" customWidth="1"/>
    <col min="14352" max="14352" width="18.33203125" style="449" customWidth="1"/>
    <col min="14353" max="14353" width="4.33203125" style="449" customWidth="1"/>
    <col min="14354" max="14363" width="18.33203125" style="449" customWidth="1"/>
    <col min="14364" max="14364" width="2.6640625" style="449" customWidth="1"/>
    <col min="14365" max="14365" width="9.33203125" style="449"/>
    <col min="14366" max="14366" width="18.33203125" style="449" customWidth="1"/>
    <col min="14367" max="14367" width="11.5" style="449" bestFit="1" customWidth="1"/>
    <col min="14368" max="14592" width="9.33203125" style="449"/>
    <col min="14593" max="14593" width="3.83203125" style="449" customWidth="1"/>
    <col min="14594" max="14594" width="21.1640625" style="449" customWidth="1"/>
    <col min="14595" max="14595" width="3.6640625" style="449" customWidth="1"/>
    <col min="14596" max="14596" width="6.83203125" style="449" customWidth="1"/>
    <col min="14597" max="14607" width="14.83203125" style="449" customWidth="1"/>
    <col min="14608" max="14608" width="18.33203125" style="449" customWidth="1"/>
    <col min="14609" max="14609" width="4.33203125" style="449" customWidth="1"/>
    <col min="14610" max="14619" width="18.33203125" style="449" customWidth="1"/>
    <col min="14620" max="14620" width="2.6640625" style="449" customWidth="1"/>
    <col min="14621" max="14621" width="9.33203125" style="449"/>
    <col min="14622" max="14622" width="18.33203125" style="449" customWidth="1"/>
    <col min="14623" max="14623" width="11.5" style="449" bestFit="1" customWidth="1"/>
    <col min="14624" max="14848" width="9.33203125" style="449"/>
    <col min="14849" max="14849" width="3.83203125" style="449" customWidth="1"/>
    <col min="14850" max="14850" width="21.1640625" style="449" customWidth="1"/>
    <col min="14851" max="14851" width="3.6640625" style="449" customWidth="1"/>
    <col min="14852" max="14852" width="6.83203125" style="449" customWidth="1"/>
    <col min="14853" max="14863" width="14.83203125" style="449" customWidth="1"/>
    <col min="14864" max="14864" width="18.33203125" style="449" customWidth="1"/>
    <col min="14865" max="14865" width="4.33203125" style="449" customWidth="1"/>
    <col min="14866" max="14875" width="18.33203125" style="449" customWidth="1"/>
    <col min="14876" max="14876" width="2.6640625" style="449" customWidth="1"/>
    <col min="14877" max="14877" width="9.33203125" style="449"/>
    <col min="14878" max="14878" width="18.33203125" style="449" customWidth="1"/>
    <col min="14879" max="14879" width="11.5" style="449" bestFit="1" customWidth="1"/>
    <col min="14880" max="15104" width="9.33203125" style="449"/>
    <col min="15105" max="15105" width="3.83203125" style="449" customWidth="1"/>
    <col min="15106" max="15106" width="21.1640625" style="449" customWidth="1"/>
    <col min="15107" max="15107" width="3.6640625" style="449" customWidth="1"/>
    <col min="15108" max="15108" width="6.83203125" style="449" customWidth="1"/>
    <col min="15109" max="15119" width="14.83203125" style="449" customWidth="1"/>
    <col min="15120" max="15120" width="18.33203125" style="449" customWidth="1"/>
    <col min="15121" max="15121" width="4.33203125" style="449" customWidth="1"/>
    <col min="15122" max="15131" width="18.33203125" style="449" customWidth="1"/>
    <col min="15132" max="15132" width="2.6640625" style="449" customWidth="1"/>
    <col min="15133" max="15133" width="9.33203125" style="449"/>
    <col min="15134" max="15134" width="18.33203125" style="449" customWidth="1"/>
    <col min="15135" max="15135" width="11.5" style="449" bestFit="1" customWidth="1"/>
    <col min="15136" max="15360" width="9.33203125" style="449"/>
    <col min="15361" max="15361" width="3.83203125" style="449" customWidth="1"/>
    <col min="15362" max="15362" width="21.1640625" style="449" customWidth="1"/>
    <col min="15363" max="15363" width="3.6640625" style="449" customWidth="1"/>
    <col min="15364" max="15364" width="6.83203125" style="449" customWidth="1"/>
    <col min="15365" max="15375" width="14.83203125" style="449" customWidth="1"/>
    <col min="15376" max="15376" width="18.33203125" style="449" customWidth="1"/>
    <col min="15377" max="15377" width="4.33203125" style="449" customWidth="1"/>
    <col min="15378" max="15387" width="18.33203125" style="449" customWidth="1"/>
    <col min="15388" max="15388" width="2.6640625" style="449" customWidth="1"/>
    <col min="15389" max="15389" width="9.33203125" style="449"/>
    <col min="15390" max="15390" width="18.33203125" style="449" customWidth="1"/>
    <col min="15391" max="15391" width="11.5" style="449" bestFit="1" customWidth="1"/>
    <col min="15392" max="15616" width="9.33203125" style="449"/>
    <col min="15617" max="15617" width="3.83203125" style="449" customWidth="1"/>
    <col min="15618" max="15618" width="21.1640625" style="449" customWidth="1"/>
    <col min="15619" max="15619" width="3.6640625" style="449" customWidth="1"/>
    <col min="15620" max="15620" width="6.83203125" style="449" customWidth="1"/>
    <col min="15621" max="15631" width="14.83203125" style="449" customWidth="1"/>
    <col min="15632" max="15632" width="18.33203125" style="449" customWidth="1"/>
    <col min="15633" max="15633" width="4.33203125" style="449" customWidth="1"/>
    <col min="15634" max="15643" width="18.33203125" style="449" customWidth="1"/>
    <col min="15644" max="15644" width="2.6640625" style="449" customWidth="1"/>
    <col min="15645" max="15645" width="9.33203125" style="449"/>
    <col min="15646" max="15646" width="18.33203125" style="449" customWidth="1"/>
    <col min="15647" max="15647" width="11.5" style="449" bestFit="1" customWidth="1"/>
    <col min="15648" max="15872" width="9.33203125" style="449"/>
    <col min="15873" max="15873" width="3.83203125" style="449" customWidth="1"/>
    <col min="15874" max="15874" width="21.1640625" style="449" customWidth="1"/>
    <col min="15875" max="15875" width="3.6640625" style="449" customWidth="1"/>
    <col min="15876" max="15876" width="6.83203125" style="449" customWidth="1"/>
    <col min="15877" max="15887" width="14.83203125" style="449" customWidth="1"/>
    <col min="15888" max="15888" width="18.33203125" style="449" customWidth="1"/>
    <col min="15889" max="15889" width="4.33203125" style="449" customWidth="1"/>
    <col min="15890" max="15899" width="18.33203125" style="449" customWidth="1"/>
    <col min="15900" max="15900" width="2.6640625" style="449" customWidth="1"/>
    <col min="15901" max="15901" width="9.33203125" style="449"/>
    <col min="15902" max="15902" width="18.33203125" style="449" customWidth="1"/>
    <col min="15903" max="15903" width="11.5" style="449" bestFit="1" customWidth="1"/>
    <col min="15904" max="16128" width="9.33203125" style="449"/>
    <col min="16129" max="16129" width="3.83203125" style="449" customWidth="1"/>
    <col min="16130" max="16130" width="21.1640625" style="449" customWidth="1"/>
    <col min="16131" max="16131" width="3.6640625" style="449" customWidth="1"/>
    <col min="16132" max="16132" width="6.83203125" style="449" customWidth="1"/>
    <col min="16133" max="16143" width="14.83203125" style="449" customWidth="1"/>
    <col min="16144" max="16144" width="18.33203125" style="449" customWidth="1"/>
    <col min="16145" max="16145" width="4.33203125" style="449" customWidth="1"/>
    <col min="16146" max="16155" width="18.33203125" style="449" customWidth="1"/>
    <col min="16156" max="16156" width="2.6640625" style="449" customWidth="1"/>
    <col min="16157" max="16157" width="9.33203125" style="449"/>
    <col min="16158" max="16158" width="18.33203125" style="449" customWidth="1"/>
    <col min="16159" max="16159" width="11.5" style="449" bestFit="1" customWidth="1"/>
    <col min="16160" max="16384" width="9.33203125" style="449"/>
  </cols>
  <sheetData>
    <row r="1" spans="1:37" s="767" customFormat="1" ht="39" customHeight="1"/>
    <row r="2" spans="1:37" s="769" customFormat="1" ht="30" customHeight="1">
      <c r="A2" s="768"/>
      <c r="C2" s="770"/>
      <c r="D2" s="771"/>
      <c r="E2" s="771"/>
      <c r="F2" s="771"/>
      <c r="G2" s="771"/>
      <c r="H2" s="771"/>
    </row>
    <row r="3" spans="1:37" s="772" customFormat="1" ht="45" customHeight="1">
      <c r="B3" s="773"/>
      <c r="C3" s="773"/>
      <c r="D3" s="774"/>
      <c r="E3" s="774"/>
      <c r="F3" s="774"/>
      <c r="G3" s="774"/>
      <c r="H3" s="774"/>
      <c r="I3" s="775"/>
    </row>
    <row r="4" spans="1:37">
      <c r="A4" s="789"/>
      <c r="B4" s="789"/>
      <c r="C4" s="789"/>
      <c r="D4" s="789"/>
      <c r="E4" s="789"/>
      <c r="F4" s="789"/>
      <c r="G4" s="789"/>
      <c r="H4" s="789"/>
      <c r="I4" s="789"/>
      <c r="J4" s="789"/>
      <c r="K4" s="789"/>
      <c r="L4" s="789"/>
      <c r="M4" s="789"/>
      <c r="N4" s="789"/>
      <c r="O4" s="789"/>
      <c r="P4" s="789"/>
      <c r="Q4" s="789"/>
      <c r="R4" s="789"/>
      <c r="S4" s="789"/>
      <c r="T4" s="789"/>
      <c r="U4" s="789"/>
      <c r="V4" s="789"/>
      <c r="W4" s="789"/>
      <c r="X4" s="789"/>
      <c r="Y4" s="789"/>
      <c r="Z4" s="789"/>
      <c r="AA4" s="789"/>
      <c r="AB4" s="789"/>
      <c r="AC4" s="704"/>
      <c r="AD4" s="704"/>
      <c r="AE4" s="704"/>
      <c r="AF4" s="704"/>
      <c r="AG4" s="723"/>
      <c r="AH4" s="723"/>
      <c r="AI4" s="723"/>
      <c r="AJ4" s="723"/>
      <c r="AK4" s="723"/>
    </row>
    <row r="5" spans="1:37">
      <c r="A5" s="789"/>
      <c r="B5" s="789"/>
      <c r="C5" s="789"/>
      <c r="D5" s="789"/>
      <c r="E5" s="789"/>
      <c r="F5" s="789"/>
      <c r="G5" s="789"/>
      <c r="H5" s="789"/>
      <c r="I5" s="789"/>
      <c r="J5" s="789"/>
      <c r="K5" s="789"/>
      <c r="L5" s="789"/>
      <c r="M5" s="789"/>
      <c r="N5" s="789"/>
      <c r="O5" s="789"/>
      <c r="P5" s="789"/>
      <c r="Q5" s="789"/>
      <c r="R5" s="789"/>
      <c r="S5" s="789"/>
      <c r="T5" s="789"/>
      <c r="U5" s="789"/>
      <c r="V5" s="789"/>
      <c r="W5" s="789"/>
      <c r="X5" s="789"/>
      <c r="Y5" s="789"/>
      <c r="Z5" s="789"/>
      <c r="AA5" s="789"/>
      <c r="AB5" s="789"/>
      <c r="AC5" s="659"/>
      <c r="AD5" s="659"/>
      <c r="AE5" s="659"/>
      <c r="AF5" s="659"/>
      <c r="AG5" s="723"/>
      <c r="AH5" s="723"/>
      <c r="AI5" s="723"/>
      <c r="AJ5" s="723"/>
      <c r="AK5" s="723"/>
    </row>
    <row r="6" spans="1:37">
      <c r="A6" s="789"/>
      <c r="B6" s="789"/>
      <c r="C6" s="789"/>
      <c r="D6" s="789"/>
      <c r="E6" s="789"/>
      <c r="F6" s="789"/>
      <c r="G6" s="789"/>
      <c r="H6" s="789"/>
      <c r="I6" s="789"/>
      <c r="J6" s="789"/>
      <c r="K6" s="789"/>
      <c r="L6" s="789"/>
      <c r="M6" s="789"/>
      <c r="N6" s="789"/>
      <c r="O6" s="789"/>
      <c r="P6" s="789"/>
      <c r="Q6" s="789"/>
      <c r="R6" s="789"/>
      <c r="S6" s="789"/>
      <c r="T6" s="789"/>
      <c r="U6" s="789"/>
      <c r="V6" s="789"/>
      <c r="W6" s="789"/>
      <c r="X6" s="789"/>
      <c r="Y6" s="789"/>
      <c r="Z6" s="789"/>
      <c r="AA6" s="789"/>
      <c r="AB6" s="789"/>
      <c r="AC6" s="704"/>
      <c r="AD6" s="704"/>
      <c r="AE6" s="704"/>
      <c r="AF6" s="704"/>
      <c r="AG6" s="723"/>
      <c r="AH6" s="723"/>
      <c r="AI6" s="723"/>
      <c r="AJ6" s="723"/>
      <c r="AK6" s="723"/>
    </row>
    <row r="7" spans="1:37">
      <c r="A7" s="789"/>
      <c r="B7" s="789"/>
      <c r="C7" s="789"/>
      <c r="D7" s="789"/>
      <c r="E7" s="789"/>
      <c r="F7" s="789"/>
      <c r="G7" s="789"/>
      <c r="H7" s="789"/>
      <c r="I7" s="789"/>
      <c r="J7" s="789"/>
      <c r="K7" s="789"/>
      <c r="L7" s="789"/>
      <c r="M7" s="789"/>
      <c r="N7" s="789"/>
      <c r="O7" s="789"/>
      <c r="P7" s="789"/>
      <c r="Q7" s="789"/>
      <c r="R7" s="789"/>
      <c r="S7" s="789"/>
      <c r="T7" s="789"/>
      <c r="U7" s="789"/>
      <c r="V7" s="789"/>
      <c r="W7" s="789"/>
      <c r="X7" s="789"/>
      <c r="Y7" s="789"/>
      <c r="Z7" s="789"/>
      <c r="AA7" s="789"/>
      <c r="AB7" s="789"/>
      <c r="AC7" s="704"/>
      <c r="AD7" s="704"/>
      <c r="AE7" s="704"/>
      <c r="AF7" s="704"/>
      <c r="AG7" s="723"/>
      <c r="AH7" s="723"/>
      <c r="AI7" s="723"/>
      <c r="AJ7" s="723"/>
      <c r="AK7" s="723"/>
    </row>
    <row r="8" spans="1:37">
      <c r="A8" s="789"/>
      <c r="B8" s="789"/>
      <c r="C8" s="789"/>
      <c r="D8" s="789"/>
      <c r="E8" s="789"/>
      <c r="F8" s="789"/>
      <c r="G8" s="789"/>
      <c r="H8" s="789"/>
      <c r="I8" s="789"/>
      <c r="J8" s="789"/>
      <c r="K8" s="789"/>
      <c r="L8" s="789"/>
      <c r="M8" s="789"/>
      <c r="N8" s="789"/>
      <c r="O8" s="789"/>
      <c r="P8" s="789"/>
      <c r="Q8" s="789"/>
      <c r="R8" s="789"/>
      <c r="S8" s="789"/>
      <c r="T8" s="789"/>
      <c r="U8" s="789"/>
      <c r="V8" s="789"/>
      <c r="W8" s="789"/>
      <c r="X8" s="789"/>
      <c r="Y8" s="789"/>
      <c r="Z8" s="789"/>
      <c r="AA8" s="789"/>
      <c r="AB8" s="789"/>
      <c r="AC8" s="704"/>
      <c r="AD8" s="704"/>
      <c r="AE8" s="704"/>
      <c r="AF8" s="704"/>
      <c r="AG8" s="723"/>
      <c r="AH8" s="723"/>
      <c r="AI8" s="723"/>
      <c r="AJ8" s="723"/>
      <c r="AK8" s="723"/>
    </row>
    <row r="9" spans="1:37">
      <c r="A9" s="789"/>
      <c r="B9" s="789"/>
      <c r="C9" s="789"/>
      <c r="D9" s="789"/>
      <c r="E9" s="789"/>
      <c r="F9" s="789"/>
      <c r="G9" s="789"/>
      <c r="H9" s="789"/>
      <c r="I9" s="789"/>
      <c r="J9" s="789"/>
      <c r="K9" s="789"/>
      <c r="L9" s="789"/>
      <c r="M9" s="789"/>
      <c r="N9" s="789"/>
      <c r="O9" s="789"/>
      <c r="P9" s="789"/>
      <c r="Q9" s="789"/>
      <c r="R9" s="789"/>
      <c r="S9" s="789"/>
      <c r="T9" s="789"/>
      <c r="U9" s="789"/>
      <c r="V9" s="789"/>
      <c r="W9" s="789"/>
      <c r="X9" s="789"/>
      <c r="Y9" s="789"/>
      <c r="Z9" s="789"/>
      <c r="AA9" s="789"/>
      <c r="AB9" s="789"/>
      <c r="AC9" s="704"/>
      <c r="AD9" s="704"/>
      <c r="AE9" s="704"/>
      <c r="AF9" s="704"/>
      <c r="AG9" s="723"/>
      <c r="AH9" s="723"/>
      <c r="AI9" s="723"/>
      <c r="AJ9" s="723"/>
      <c r="AK9" s="723"/>
    </row>
    <row r="10" spans="1:37">
      <c r="A10" s="789"/>
      <c r="B10" s="789"/>
      <c r="C10" s="789"/>
      <c r="D10" s="789"/>
      <c r="E10" s="789"/>
      <c r="F10" s="789"/>
      <c r="G10" s="789"/>
      <c r="H10" s="789"/>
      <c r="I10" s="789"/>
      <c r="J10" s="789"/>
      <c r="K10" s="789"/>
      <c r="L10" s="789"/>
      <c r="M10" s="789"/>
      <c r="N10" s="789"/>
      <c r="O10" s="789"/>
      <c r="P10" s="789"/>
      <c r="Q10" s="789"/>
      <c r="R10" s="789"/>
      <c r="S10" s="789"/>
      <c r="T10" s="789"/>
      <c r="U10" s="789"/>
      <c r="V10" s="789"/>
      <c r="W10" s="789"/>
      <c r="X10" s="789"/>
      <c r="Y10" s="789"/>
      <c r="Z10" s="789"/>
      <c r="AA10" s="789"/>
      <c r="AB10" s="789"/>
      <c r="AC10" s="660"/>
      <c r="AD10" s="660"/>
      <c r="AE10" s="660"/>
      <c r="AF10" s="660"/>
      <c r="AG10" s="723"/>
      <c r="AH10" s="723"/>
      <c r="AI10" s="723"/>
      <c r="AJ10" s="723"/>
      <c r="AK10" s="723"/>
    </row>
    <row r="11" spans="1:37">
      <c r="A11" s="789"/>
      <c r="B11" s="789"/>
      <c r="C11" s="789"/>
      <c r="D11" s="789"/>
      <c r="E11" s="789"/>
      <c r="F11" s="789"/>
      <c r="G11" s="789"/>
      <c r="H11" s="789"/>
      <c r="I11" s="789"/>
      <c r="J11" s="789"/>
      <c r="K11" s="789"/>
      <c r="L11" s="789"/>
      <c r="M11" s="789"/>
      <c r="N11" s="789"/>
      <c r="O11" s="789"/>
      <c r="P11" s="789"/>
      <c r="Q11" s="789"/>
      <c r="R11" s="789"/>
      <c r="S11" s="789"/>
      <c r="T11" s="789"/>
      <c r="U11" s="789"/>
      <c r="V11" s="789"/>
      <c r="W11" s="789"/>
      <c r="X11" s="789"/>
      <c r="Y11" s="789"/>
      <c r="Z11" s="789"/>
      <c r="AA11" s="789"/>
      <c r="AB11" s="789"/>
      <c r="AC11" s="659"/>
      <c r="AD11" s="659"/>
      <c r="AE11" s="659"/>
      <c r="AF11" s="659"/>
      <c r="AG11" s="723"/>
      <c r="AH11" s="723"/>
      <c r="AI11" s="723"/>
      <c r="AJ11" s="723"/>
      <c r="AK11" s="723"/>
    </row>
    <row r="12" spans="1:37">
      <c r="A12" s="789"/>
      <c r="B12" s="789"/>
      <c r="C12" s="789"/>
      <c r="D12" s="789"/>
      <c r="E12" s="789"/>
      <c r="F12" s="789"/>
      <c r="G12" s="789"/>
      <c r="H12" s="789"/>
      <c r="I12" s="789"/>
      <c r="J12" s="789"/>
      <c r="K12" s="789"/>
      <c r="L12" s="789"/>
      <c r="M12" s="789"/>
      <c r="N12" s="789"/>
      <c r="O12" s="789"/>
      <c r="P12" s="789"/>
      <c r="Q12" s="789"/>
      <c r="R12" s="789"/>
      <c r="S12" s="789"/>
      <c r="T12" s="789"/>
      <c r="U12" s="789"/>
      <c r="V12" s="789"/>
      <c r="W12" s="789"/>
      <c r="X12" s="789"/>
      <c r="Y12" s="789"/>
      <c r="Z12" s="789"/>
      <c r="AA12" s="789"/>
      <c r="AB12" s="789"/>
      <c r="AC12" s="659"/>
      <c r="AD12" s="828"/>
      <c r="AE12" s="828"/>
      <c r="AF12" s="659"/>
      <c r="AG12" s="723"/>
      <c r="AH12" s="723"/>
      <c r="AI12" s="723"/>
      <c r="AJ12" s="723"/>
      <c r="AK12" s="723"/>
    </row>
    <row r="13" spans="1:37">
      <c r="A13" s="789"/>
      <c r="B13" s="789"/>
      <c r="C13" s="789"/>
      <c r="D13" s="789"/>
      <c r="E13" s="789"/>
      <c r="F13" s="789"/>
      <c r="G13" s="789"/>
      <c r="H13" s="789"/>
      <c r="I13" s="789"/>
      <c r="J13" s="789"/>
      <c r="K13" s="789"/>
      <c r="L13" s="789"/>
      <c r="M13" s="789"/>
      <c r="N13" s="789"/>
      <c r="O13" s="789"/>
      <c r="P13" s="789"/>
      <c r="Q13" s="789"/>
      <c r="R13" s="789"/>
      <c r="S13" s="789"/>
      <c r="T13" s="789"/>
      <c r="U13" s="789"/>
      <c r="V13" s="789"/>
      <c r="W13" s="789"/>
      <c r="X13" s="789"/>
      <c r="Y13" s="789"/>
      <c r="Z13" s="789"/>
      <c r="AA13" s="789"/>
      <c r="AB13" s="789"/>
      <c r="AC13" s="659"/>
      <c r="AD13" s="659"/>
      <c r="AE13" s="659"/>
      <c r="AF13" s="659"/>
      <c r="AG13" s="723"/>
      <c r="AH13" s="723"/>
      <c r="AI13" s="723"/>
      <c r="AJ13" s="723"/>
      <c r="AK13" s="723"/>
    </row>
    <row r="14" spans="1:37">
      <c r="A14" s="789"/>
      <c r="B14" s="789"/>
      <c r="C14" s="789"/>
      <c r="D14" s="789"/>
      <c r="E14" s="789"/>
      <c r="F14" s="789"/>
      <c r="G14" s="789"/>
      <c r="H14" s="789"/>
      <c r="I14" s="789"/>
      <c r="J14" s="789"/>
      <c r="K14" s="789"/>
      <c r="L14" s="789"/>
      <c r="M14" s="789"/>
      <c r="N14" s="789"/>
      <c r="O14" s="789"/>
      <c r="P14" s="789"/>
      <c r="Q14" s="789"/>
      <c r="R14" s="789"/>
      <c r="S14" s="789"/>
      <c r="T14" s="789"/>
      <c r="U14" s="789"/>
      <c r="V14" s="789"/>
      <c r="W14" s="789"/>
      <c r="X14" s="789"/>
      <c r="Y14" s="789"/>
      <c r="Z14" s="789"/>
      <c r="AA14" s="789"/>
      <c r="AB14" s="789"/>
      <c r="AC14" s="659"/>
      <c r="AD14" s="828"/>
      <c r="AE14" s="828"/>
      <c r="AF14" s="659"/>
      <c r="AG14" s="723"/>
      <c r="AH14" s="723"/>
      <c r="AI14" s="723"/>
      <c r="AJ14" s="723"/>
      <c r="AK14" s="723"/>
    </row>
    <row r="15" spans="1:37">
      <c r="A15" s="789"/>
      <c r="B15" s="789"/>
      <c r="C15" s="789"/>
      <c r="D15" s="789"/>
      <c r="E15" s="789"/>
      <c r="F15" s="789"/>
      <c r="G15" s="789"/>
      <c r="H15" s="789"/>
      <c r="I15" s="789"/>
      <c r="J15" s="789"/>
      <c r="K15" s="789"/>
      <c r="L15" s="789"/>
      <c r="M15" s="789"/>
      <c r="N15" s="789"/>
      <c r="O15" s="789"/>
      <c r="P15" s="789"/>
      <c r="Q15" s="789"/>
      <c r="R15" s="789"/>
      <c r="S15" s="789"/>
      <c r="T15" s="789"/>
      <c r="U15" s="789"/>
      <c r="V15" s="789"/>
      <c r="W15" s="789"/>
      <c r="X15" s="789"/>
      <c r="Y15" s="789"/>
      <c r="Z15" s="789"/>
      <c r="AA15" s="789"/>
      <c r="AB15" s="789"/>
      <c r="AC15" s="659"/>
      <c r="AD15" s="659"/>
      <c r="AE15" s="659"/>
      <c r="AF15" s="659"/>
      <c r="AG15" s="723"/>
      <c r="AH15" s="723"/>
      <c r="AI15" s="723"/>
      <c r="AJ15" s="723"/>
      <c r="AK15" s="723"/>
    </row>
    <row r="16" spans="1:37">
      <c r="A16" s="789"/>
      <c r="B16" s="789"/>
      <c r="C16" s="789"/>
      <c r="D16" s="789"/>
      <c r="E16" s="789"/>
      <c r="F16" s="789"/>
      <c r="G16" s="789"/>
      <c r="H16" s="789"/>
      <c r="I16" s="789"/>
      <c r="J16" s="789"/>
      <c r="K16" s="789"/>
      <c r="L16" s="789"/>
      <c r="M16" s="789"/>
      <c r="N16" s="789"/>
      <c r="O16" s="789"/>
      <c r="P16" s="789"/>
      <c r="Q16" s="789"/>
      <c r="R16" s="789"/>
      <c r="S16" s="789"/>
      <c r="T16" s="789"/>
      <c r="U16" s="789"/>
      <c r="V16" s="789"/>
      <c r="W16" s="789"/>
      <c r="X16" s="789"/>
      <c r="Y16" s="789"/>
      <c r="Z16" s="789"/>
      <c r="AA16" s="789"/>
      <c r="AB16" s="789"/>
      <c r="AC16" s="660"/>
      <c r="AD16" s="828"/>
      <c r="AE16" s="828"/>
      <c r="AF16" s="660"/>
      <c r="AG16" s="723"/>
      <c r="AH16" s="723"/>
      <c r="AI16" s="723"/>
      <c r="AJ16" s="723"/>
      <c r="AK16" s="723"/>
    </row>
    <row r="17" spans="1:37">
      <c r="A17" s="789"/>
      <c r="B17" s="789"/>
      <c r="C17" s="789"/>
      <c r="D17" s="789"/>
      <c r="E17" s="789"/>
      <c r="F17" s="789"/>
      <c r="G17" s="789"/>
      <c r="H17" s="789"/>
      <c r="I17" s="789"/>
      <c r="J17" s="789"/>
      <c r="K17" s="789"/>
      <c r="L17" s="789"/>
      <c r="M17" s="789"/>
      <c r="N17" s="789"/>
      <c r="O17" s="789"/>
      <c r="P17" s="789"/>
      <c r="Q17" s="789"/>
      <c r="R17" s="789"/>
      <c r="S17" s="789"/>
      <c r="T17" s="789"/>
      <c r="U17" s="789"/>
      <c r="V17" s="789"/>
      <c r="W17" s="789"/>
      <c r="X17" s="789"/>
      <c r="Y17" s="789"/>
      <c r="Z17" s="789"/>
      <c r="AA17" s="789"/>
      <c r="AB17" s="789"/>
      <c r="AC17" s="659"/>
      <c r="AD17" s="659"/>
      <c r="AE17" s="659"/>
      <c r="AF17" s="659"/>
      <c r="AG17" s="723"/>
      <c r="AH17" s="723"/>
      <c r="AI17" s="723"/>
      <c r="AJ17" s="723"/>
      <c r="AK17" s="723"/>
    </row>
    <row r="18" spans="1:37">
      <c r="A18" s="789"/>
      <c r="B18" s="789"/>
      <c r="C18" s="789"/>
      <c r="D18" s="789"/>
      <c r="E18" s="789"/>
      <c r="F18" s="789"/>
      <c r="G18" s="789"/>
      <c r="H18" s="789"/>
      <c r="I18" s="789"/>
      <c r="J18" s="789"/>
      <c r="K18" s="789"/>
      <c r="L18" s="789"/>
      <c r="M18" s="789"/>
      <c r="N18" s="789"/>
      <c r="O18" s="789"/>
      <c r="P18" s="789"/>
      <c r="Q18" s="789"/>
      <c r="R18" s="789"/>
      <c r="S18" s="789"/>
      <c r="T18" s="789"/>
      <c r="U18" s="789"/>
      <c r="V18" s="789"/>
      <c r="W18" s="789"/>
      <c r="X18" s="789"/>
      <c r="Y18" s="789"/>
      <c r="Z18" s="789"/>
      <c r="AA18" s="789"/>
      <c r="AB18" s="789"/>
      <c r="AC18" s="723"/>
      <c r="AD18" s="723"/>
      <c r="AE18" s="723"/>
      <c r="AF18" s="723"/>
      <c r="AG18" s="723"/>
      <c r="AH18" s="723"/>
      <c r="AI18" s="723"/>
      <c r="AJ18" s="723"/>
      <c r="AK18" s="723"/>
    </row>
    <row r="19" spans="1:37">
      <c r="A19" s="789"/>
      <c r="B19" s="789"/>
      <c r="C19" s="789"/>
      <c r="D19" s="789"/>
      <c r="E19" s="789"/>
      <c r="F19" s="789"/>
      <c r="G19" s="789"/>
      <c r="H19" s="789"/>
      <c r="I19" s="789"/>
      <c r="J19" s="789"/>
      <c r="K19" s="789"/>
      <c r="L19" s="789"/>
      <c r="M19" s="789"/>
      <c r="N19" s="789"/>
      <c r="O19" s="789"/>
      <c r="P19" s="789"/>
      <c r="Q19" s="789"/>
      <c r="R19" s="789"/>
      <c r="S19" s="789"/>
      <c r="T19" s="789"/>
      <c r="U19" s="789"/>
      <c r="V19" s="789"/>
      <c r="W19" s="789"/>
      <c r="X19" s="789"/>
      <c r="Y19" s="789"/>
      <c r="Z19" s="789"/>
      <c r="AA19" s="789"/>
      <c r="AB19" s="789"/>
      <c r="AC19" s="659"/>
      <c r="AD19" s="828"/>
      <c r="AE19" s="828"/>
      <c r="AF19" s="659"/>
      <c r="AG19" s="723"/>
      <c r="AH19" s="723"/>
      <c r="AI19" s="723"/>
      <c r="AJ19" s="723"/>
      <c r="AK19" s="723"/>
    </row>
    <row r="20" spans="1:37" ht="6" customHeight="1">
      <c r="A20" s="789"/>
      <c r="B20" s="789"/>
      <c r="C20" s="789"/>
      <c r="D20" s="789"/>
      <c r="E20" s="789"/>
      <c r="F20" s="789"/>
      <c r="G20" s="789"/>
      <c r="H20" s="789"/>
      <c r="I20" s="789"/>
      <c r="J20" s="789"/>
      <c r="K20" s="789"/>
      <c r="L20" s="789"/>
      <c r="M20" s="789"/>
      <c r="N20" s="789"/>
      <c r="O20" s="789"/>
      <c r="P20" s="789"/>
      <c r="Q20" s="789"/>
      <c r="R20" s="789"/>
      <c r="S20" s="789"/>
      <c r="T20" s="789"/>
      <c r="U20" s="789"/>
      <c r="V20" s="789"/>
      <c r="W20" s="789"/>
      <c r="X20" s="789"/>
      <c r="Y20" s="789"/>
      <c r="Z20" s="789"/>
      <c r="AA20" s="789"/>
      <c r="AB20" s="789"/>
      <c r="AC20" s="659"/>
      <c r="AD20" s="659"/>
      <c r="AE20" s="659"/>
      <c r="AF20" s="659"/>
      <c r="AG20" s="723"/>
      <c r="AH20" s="723"/>
      <c r="AI20" s="723"/>
      <c r="AJ20" s="723"/>
      <c r="AK20" s="723"/>
    </row>
    <row r="21" spans="1:37">
      <c r="A21" s="789"/>
      <c r="B21" s="789"/>
      <c r="C21" s="789"/>
      <c r="D21" s="789"/>
      <c r="E21" s="789"/>
      <c r="F21" s="789"/>
      <c r="G21" s="789"/>
      <c r="H21" s="789"/>
      <c r="I21" s="789"/>
      <c r="J21" s="789"/>
      <c r="K21" s="789"/>
      <c r="L21" s="789"/>
      <c r="M21" s="789"/>
      <c r="N21" s="789"/>
      <c r="O21" s="789"/>
      <c r="P21" s="789"/>
      <c r="Q21" s="789"/>
      <c r="R21" s="789"/>
      <c r="S21" s="789"/>
      <c r="T21" s="789"/>
      <c r="U21" s="789"/>
      <c r="V21" s="789"/>
      <c r="W21" s="789"/>
      <c r="X21" s="789"/>
      <c r="Y21" s="789"/>
      <c r="Z21" s="789"/>
      <c r="AA21" s="789"/>
      <c r="AB21" s="789"/>
      <c r="AC21" s="659"/>
      <c r="AD21" s="659"/>
      <c r="AE21" s="659"/>
      <c r="AF21" s="659"/>
      <c r="AG21" s="723"/>
      <c r="AH21" s="723"/>
      <c r="AI21" s="723"/>
      <c r="AJ21" s="723"/>
      <c r="AK21" s="723"/>
    </row>
    <row r="22" spans="1:37">
      <c r="A22" s="789"/>
      <c r="B22" s="789"/>
      <c r="C22" s="789"/>
      <c r="D22" s="789"/>
      <c r="E22" s="789"/>
      <c r="F22" s="789"/>
      <c r="G22" s="789"/>
      <c r="H22" s="789"/>
      <c r="I22" s="789"/>
      <c r="J22" s="789"/>
      <c r="K22" s="789"/>
      <c r="L22" s="789"/>
      <c r="M22" s="789"/>
      <c r="N22" s="789"/>
      <c r="O22" s="789"/>
      <c r="P22" s="789"/>
      <c r="Q22" s="789"/>
      <c r="R22" s="789"/>
      <c r="S22" s="789"/>
      <c r="T22" s="789"/>
      <c r="U22" s="789"/>
      <c r="V22" s="789"/>
      <c r="W22" s="789"/>
      <c r="X22" s="789"/>
      <c r="Y22" s="789"/>
      <c r="Z22" s="789"/>
      <c r="AA22" s="789"/>
      <c r="AB22" s="789"/>
      <c r="AC22" s="659"/>
      <c r="AD22" s="828"/>
      <c r="AE22" s="828"/>
      <c r="AF22" s="659"/>
      <c r="AG22" s="723"/>
      <c r="AH22" s="723"/>
      <c r="AI22" s="723"/>
      <c r="AJ22" s="723"/>
      <c r="AK22" s="723"/>
    </row>
    <row r="23" spans="1:37">
      <c r="A23" s="789"/>
      <c r="B23" s="789"/>
      <c r="C23" s="789"/>
      <c r="D23" s="789"/>
      <c r="E23" s="789"/>
      <c r="F23" s="789"/>
      <c r="G23" s="789"/>
      <c r="H23" s="789"/>
      <c r="I23" s="789"/>
      <c r="J23" s="789"/>
      <c r="K23" s="789"/>
      <c r="L23" s="789"/>
      <c r="M23" s="789"/>
      <c r="N23" s="789"/>
      <c r="O23" s="789"/>
      <c r="P23" s="789"/>
      <c r="Q23" s="789"/>
      <c r="R23" s="789"/>
      <c r="S23" s="789"/>
      <c r="T23" s="789"/>
      <c r="U23" s="789"/>
      <c r="V23" s="789"/>
      <c r="W23" s="789"/>
      <c r="X23" s="789"/>
      <c r="Y23" s="789"/>
      <c r="Z23" s="789"/>
      <c r="AA23" s="789"/>
      <c r="AB23" s="789"/>
      <c r="AC23" s="659"/>
      <c r="AD23" s="828"/>
      <c r="AE23" s="828"/>
      <c r="AF23" s="659"/>
      <c r="AG23" s="723"/>
      <c r="AH23" s="723"/>
      <c r="AI23" s="723"/>
      <c r="AJ23" s="723"/>
      <c r="AK23" s="723"/>
    </row>
    <row r="24" spans="1:37">
      <c r="A24" s="789"/>
      <c r="B24" s="789"/>
      <c r="C24" s="789"/>
      <c r="D24" s="789"/>
      <c r="E24" s="789"/>
      <c r="F24" s="789"/>
      <c r="G24" s="789"/>
      <c r="H24" s="789"/>
      <c r="I24" s="789"/>
      <c r="J24" s="789"/>
      <c r="K24" s="789"/>
      <c r="L24" s="789"/>
      <c r="M24" s="789"/>
      <c r="N24" s="789"/>
      <c r="O24" s="789"/>
      <c r="P24" s="789"/>
      <c r="Q24" s="789"/>
      <c r="R24" s="789"/>
      <c r="S24" s="789"/>
      <c r="T24" s="789"/>
      <c r="U24" s="789"/>
      <c r="V24" s="789"/>
      <c r="W24" s="789"/>
      <c r="X24" s="789"/>
      <c r="Y24" s="789"/>
      <c r="Z24" s="789"/>
      <c r="AA24" s="789"/>
      <c r="AB24" s="789"/>
      <c r="AC24" s="659"/>
      <c r="AD24" s="828"/>
      <c r="AE24" s="828"/>
      <c r="AF24" s="659"/>
      <c r="AG24" s="723"/>
      <c r="AH24" s="723"/>
      <c r="AI24" s="723"/>
      <c r="AJ24" s="723"/>
      <c r="AK24" s="723"/>
    </row>
    <row r="25" spans="1:37">
      <c r="A25" s="789"/>
      <c r="B25" s="789"/>
      <c r="C25" s="789"/>
      <c r="D25" s="789"/>
      <c r="E25" s="789"/>
      <c r="F25" s="789"/>
      <c r="G25" s="789"/>
      <c r="H25" s="789"/>
      <c r="I25" s="789"/>
      <c r="J25" s="789"/>
      <c r="K25" s="789"/>
      <c r="L25" s="789"/>
      <c r="M25" s="789"/>
      <c r="N25" s="789"/>
      <c r="O25" s="789"/>
      <c r="P25" s="789"/>
      <c r="Q25" s="789"/>
      <c r="R25" s="789"/>
      <c r="S25" s="789"/>
      <c r="T25" s="789"/>
      <c r="U25" s="789"/>
      <c r="V25" s="789"/>
      <c r="W25" s="789"/>
      <c r="X25" s="789"/>
      <c r="Y25" s="789"/>
      <c r="Z25" s="789"/>
      <c r="AA25" s="789"/>
      <c r="AB25" s="789"/>
      <c r="AC25" s="659"/>
      <c r="AD25" s="828"/>
      <c r="AE25" s="828"/>
      <c r="AF25" s="659"/>
      <c r="AG25" s="723"/>
      <c r="AH25" s="723"/>
      <c r="AI25" s="723"/>
      <c r="AJ25" s="723"/>
      <c r="AK25" s="723"/>
    </row>
    <row r="26" spans="1:37">
      <c r="A26" s="789"/>
      <c r="B26" s="789"/>
      <c r="C26" s="789"/>
      <c r="D26" s="789"/>
      <c r="E26" s="789"/>
      <c r="F26" s="789"/>
      <c r="G26" s="789"/>
      <c r="H26" s="789"/>
      <c r="I26" s="789"/>
      <c r="J26" s="789"/>
      <c r="K26" s="789"/>
      <c r="L26" s="789"/>
      <c r="M26" s="789"/>
      <c r="N26" s="789"/>
      <c r="O26" s="789"/>
      <c r="P26" s="789"/>
      <c r="Q26" s="789"/>
      <c r="R26" s="789"/>
      <c r="S26" s="789"/>
      <c r="T26" s="789"/>
      <c r="U26" s="789"/>
      <c r="V26" s="789"/>
      <c r="W26" s="789"/>
      <c r="X26" s="789"/>
      <c r="Y26" s="789"/>
      <c r="Z26" s="789"/>
      <c r="AA26" s="789"/>
      <c r="AB26" s="789"/>
      <c r="AC26" s="659"/>
      <c r="AD26" s="828"/>
      <c r="AE26" s="828"/>
      <c r="AF26" s="659"/>
      <c r="AG26" s="723"/>
      <c r="AH26" s="723"/>
      <c r="AI26" s="723"/>
      <c r="AJ26" s="723"/>
      <c r="AK26" s="723"/>
    </row>
    <row r="27" spans="1:37">
      <c r="A27" s="789"/>
      <c r="B27" s="789"/>
      <c r="C27" s="789"/>
      <c r="D27" s="789"/>
      <c r="E27" s="789"/>
      <c r="F27" s="789"/>
      <c r="G27" s="789"/>
      <c r="H27" s="789"/>
      <c r="I27" s="789"/>
      <c r="J27" s="789"/>
      <c r="K27" s="789"/>
      <c r="L27" s="789"/>
      <c r="M27" s="789"/>
      <c r="N27" s="789"/>
      <c r="O27" s="789"/>
      <c r="P27" s="789"/>
      <c r="Q27" s="789"/>
      <c r="R27" s="789"/>
      <c r="S27" s="789"/>
      <c r="T27" s="789"/>
      <c r="U27" s="789"/>
      <c r="V27" s="789"/>
      <c r="W27" s="789"/>
      <c r="X27" s="789"/>
      <c r="Y27" s="789"/>
      <c r="Z27" s="789"/>
      <c r="AA27" s="789"/>
      <c r="AB27" s="789"/>
      <c r="AC27" s="659"/>
      <c r="AD27" s="828"/>
      <c r="AE27" s="828"/>
      <c r="AF27" s="659"/>
      <c r="AG27" s="723"/>
      <c r="AH27" s="723"/>
      <c r="AI27" s="723"/>
      <c r="AJ27" s="723"/>
      <c r="AK27" s="723"/>
    </row>
    <row r="28" spans="1:37">
      <c r="A28" s="789"/>
      <c r="B28" s="789"/>
      <c r="C28" s="789"/>
      <c r="D28" s="789"/>
      <c r="E28" s="789"/>
      <c r="F28" s="789"/>
      <c r="G28" s="789"/>
      <c r="H28" s="789"/>
      <c r="I28" s="789"/>
      <c r="J28" s="789"/>
      <c r="K28" s="789"/>
      <c r="L28" s="789"/>
      <c r="M28" s="789"/>
      <c r="N28" s="789"/>
      <c r="O28" s="789"/>
      <c r="P28" s="789"/>
      <c r="Q28" s="789"/>
      <c r="R28" s="789"/>
      <c r="S28" s="789"/>
      <c r="T28" s="789"/>
      <c r="U28" s="789"/>
      <c r="V28" s="789"/>
      <c r="W28" s="789"/>
      <c r="X28" s="789"/>
      <c r="Y28" s="789"/>
      <c r="Z28" s="789"/>
      <c r="AA28" s="789"/>
      <c r="AB28" s="789"/>
      <c r="AC28" s="659"/>
      <c r="AD28" s="828"/>
      <c r="AE28" s="828"/>
      <c r="AF28" s="659"/>
      <c r="AG28" s="723"/>
      <c r="AH28" s="723"/>
      <c r="AI28" s="723"/>
      <c r="AJ28" s="723"/>
      <c r="AK28" s="723"/>
    </row>
    <row r="29" spans="1:37">
      <c r="A29" s="789"/>
      <c r="B29" s="789"/>
      <c r="C29" s="789"/>
      <c r="D29" s="789"/>
      <c r="E29" s="789"/>
      <c r="F29" s="789"/>
      <c r="G29" s="789"/>
      <c r="H29" s="789"/>
      <c r="I29" s="789"/>
      <c r="J29" s="789"/>
      <c r="K29" s="789"/>
      <c r="L29" s="789"/>
      <c r="M29" s="789"/>
      <c r="N29" s="789"/>
      <c r="O29" s="789"/>
      <c r="P29" s="789"/>
      <c r="Q29" s="789"/>
      <c r="R29" s="789"/>
      <c r="S29" s="789"/>
      <c r="T29" s="789"/>
      <c r="U29" s="789"/>
      <c r="V29" s="789"/>
      <c r="W29" s="789"/>
      <c r="X29" s="789"/>
      <c r="Y29" s="789"/>
      <c r="Z29" s="789"/>
      <c r="AA29" s="789"/>
      <c r="AB29" s="789"/>
      <c r="AC29" s="659"/>
      <c r="AD29" s="828"/>
      <c r="AE29" s="828"/>
      <c r="AF29" s="659"/>
      <c r="AG29" s="723"/>
      <c r="AH29" s="723"/>
      <c r="AI29" s="723"/>
      <c r="AJ29" s="723"/>
      <c r="AK29" s="723"/>
    </row>
    <row r="30" spans="1:37">
      <c r="A30" s="789"/>
      <c r="B30" s="789"/>
      <c r="C30" s="789"/>
      <c r="D30" s="789"/>
      <c r="E30" s="789"/>
      <c r="F30" s="789"/>
      <c r="G30" s="789"/>
      <c r="H30" s="789"/>
      <c r="I30" s="789"/>
      <c r="J30" s="789"/>
      <c r="K30" s="789"/>
      <c r="L30" s="789"/>
      <c r="M30" s="789"/>
      <c r="N30" s="789"/>
      <c r="O30" s="789"/>
      <c r="P30" s="789"/>
      <c r="Q30" s="789"/>
      <c r="R30" s="789"/>
      <c r="S30" s="789"/>
      <c r="T30" s="789"/>
      <c r="U30" s="789"/>
      <c r="V30" s="789"/>
      <c r="W30" s="789"/>
      <c r="X30" s="789"/>
      <c r="Y30" s="789"/>
      <c r="Z30" s="789"/>
      <c r="AA30" s="789"/>
      <c r="AB30" s="789"/>
      <c r="AC30" s="659"/>
      <c r="AD30" s="828"/>
      <c r="AE30" s="828"/>
      <c r="AF30" s="659"/>
      <c r="AG30" s="723"/>
      <c r="AH30" s="723"/>
      <c r="AI30" s="723"/>
      <c r="AJ30" s="723"/>
      <c r="AK30" s="723"/>
    </row>
    <row r="31" spans="1:37">
      <c r="A31" s="789"/>
      <c r="B31" s="789"/>
      <c r="C31" s="789"/>
      <c r="D31" s="789"/>
      <c r="E31" s="789"/>
      <c r="F31" s="789"/>
      <c r="G31" s="789"/>
      <c r="H31" s="789"/>
      <c r="I31" s="789"/>
      <c r="J31" s="789"/>
      <c r="K31" s="789"/>
      <c r="L31" s="789"/>
      <c r="M31" s="789"/>
      <c r="N31" s="789"/>
      <c r="O31" s="789"/>
      <c r="P31" s="789"/>
      <c r="Q31" s="789"/>
      <c r="R31" s="789"/>
      <c r="S31" s="789"/>
      <c r="T31" s="789"/>
      <c r="U31" s="789"/>
      <c r="V31" s="789"/>
      <c r="W31" s="789"/>
      <c r="X31" s="789"/>
      <c r="Y31" s="789"/>
      <c r="Z31" s="789"/>
      <c r="AA31" s="789"/>
      <c r="AB31" s="789"/>
      <c r="AC31" s="659"/>
      <c r="AD31" s="828"/>
      <c r="AE31" s="828"/>
      <c r="AF31" s="659"/>
      <c r="AG31" s="723"/>
      <c r="AH31" s="723"/>
      <c r="AI31" s="723"/>
      <c r="AJ31" s="723"/>
      <c r="AK31" s="723"/>
    </row>
    <row r="32" spans="1:37">
      <c r="A32" s="789"/>
      <c r="B32" s="789"/>
      <c r="C32" s="789"/>
      <c r="D32" s="789"/>
      <c r="E32" s="789"/>
      <c r="F32" s="789"/>
      <c r="G32" s="789"/>
      <c r="H32" s="789"/>
      <c r="I32" s="789"/>
      <c r="J32" s="789"/>
      <c r="K32" s="789"/>
      <c r="L32" s="789"/>
      <c r="M32" s="789"/>
      <c r="N32" s="789"/>
      <c r="O32" s="789"/>
      <c r="P32" s="789"/>
      <c r="Q32" s="789"/>
      <c r="R32" s="789"/>
      <c r="S32" s="789"/>
      <c r="T32" s="789"/>
      <c r="U32" s="789"/>
      <c r="V32" s="789"/>
      <c r="W32" s="789"/>
      <c r="X32" s="789"/>
      <c r="Y32" s="789"/>
      <c r="Z32" s="789"/>
      <c r="AA32" s="789"/>
      <c r="AB32" s="789"/>
      <c r="AC32" s="659"/>
      <c r="AD32" s="828"/>
      <c r="AE32" s="828"/>
      <c r="AF32" s="659"/>
      <c r="AG32" s="723"/>
      <c r="AH32" s="723"/>
      <c r="AI32" s="723"/>
      <c r="AJ32" s="723"/>
      <c r="AK32" s="723"/>
    </row>
    <row r="33" spans="1:37">
      <c r="A33" s="789"/>
      <c r="B33" s="789"/>
      <c r="C33" s="789"/>
      <c r="D33" s="789"/>
      <c r="E33" s="789"/>
      <c r="F33" s="789"/>
      <c r="G33" s="789"/>
      <c r="H33" s="789"/>
      <c r="I33" s="789"/>
      <c r="J33" s="789"/>
      <c r="K33" s="789"/>
      <c r="L33" s="789"/>
      <c r="M33" s="789"/>
      <c r="N33" s="789"/>
      <c r="O33" s="789"/>
      <c r="P33" s="789"/>
      <c r="Q33" s="789"/>
      <c r="R33" s="789"/>
      <c r="S33" s="789"/>
      <c r="T33" s="789"/>
      <c r="U33" s="789"/>
      <c r="V33" s="789"/>
      <c r="W33" s="789"/>
      <c r="X33" s="789"/>
      <c r="Y33" s="789"/>
      <c r="Z33" s="789"/>
      <c r="AA33" s="789"/>
      <c r="AB33" s="789"/>
      <c r="AC33" s="659"/>
      <c r="AD33" s="828"/>
      <c r="AE33" s="828"/>
      <c r="AF33" s="659"/>
      <c r="AG33" s="723"/>
      <c r="AH33" s="723"/>
      <c r="AI33" s="723"/>
      <c r="AJ33" s="723"/>
      <c r="AK33" s="723"/>
    </row>
    <row r="34" spans="1:37">
      <c r="A34" s="789"/>
      <c r="B34" s="789"/>
      <c r="C34" s="789"/>
      <c r="D34" s="789"/>
      <c r="E34" s="789"/>
      <c r="F34" s="789"/>
      <c r="G34" s="789"/>
      <c r="H34" s="789"/>
      <c r="I34" s="789"/>
      <c r="J34" s="789"/>
      <c r="K34" s="789"/>
      <c r="L34" s="789"/>
      <c r="M34" s="789"/>
      <c r="N34" s="789"/>
      <c r="O34" s="789"/>
      <c r="P34" s="789"/>
      <c r="Q34" s="789"/>
      <c r="R34" s="789"/>
      <c r="S34" s="789"/>
      <c r="T34" s="789"/>
      <c r="U34" s="789"/>
      <c r="V34" s="789"/>
      <c r="W34" s="789"/>
      <c r="X34" s="789"/>
      <c r="Y34" s="789"/>
      <c r="Z34" s="789"/>
      <c r="AA34" s="789"/>
      <c r="AB34" s="789"/>
      <c r="AC34" s="659"/>
      <c r="AD34" s="828"/>
      <c r="AE34" s="828"/>
      <c r="AF34" s="659"/>
      <c r="AG34" s="723"/>
      <c r="AH34" s="723"/>
      <c r="AI34" s="723"/>
      <c r="AJ34" s="723"/>
      <c r="AK34" s="723"/>
    </row>
    <row r="35" spans="1:37">
      <c r="A35" s="789"/>
      <c r="B35" s="789"/>
      <c r="C35" s="789"/>
      <c r="D35" s="789"/>
      <c r="E35" s="789"/>
      <c r="F35" s="789"/>
      <c r="G35" s="789"/>
      <c r="H35" s="789"/>
      <c r="I35" s="789"/>
      <c r="J35" s="789"/>
      <c r="K35" s="789"/>
      <c r="L35" s="789"/>
      <c r="M35" s="789"/>
      <c r="N35" s="789"/>
      <c r="O35" s="789"/>
      <c r="P35" s="789"/>
      <c r="Q35" s="789"/>
      <c r="R35" s="789"/>
      <c r="S35" s="789"/>
      <c r="T35" s="789"/>
      <c r="U35" s="789"/>
      <c r="V35" s="789"/>
      <c r="W35" s="789"/>
      <c r="X35" s="789"/>
      <c r="Y35" s="789"/>
      <c r="Z35" s="789"/>
      <c r="AA35" s="789"/>
      <c r="AB35" s="789"/>
      <c r="AC35" s="659"/>
      <c r="AD35" s="828"/>
      <c r="AE35" s="828"/>
      <c r="AF35" s="659"/>
      <c r="AG35" s="723"/>
      <c r="AH35" s="723"/>
      <c r="AI35" s="723"/>
      <c r="AJ35" s="723"/>
      <c r="AK35" s="723"/>
    </row>
    <row r="36" spans="1:37">
      <c r="A36" s="789"/>
      <c r="B36" s="789"/>
      <c r="C36" s="789"/>
      <c r="D36" s="789"/>
      <c r="E36" s="789"/>
      <c r="F36" s="789"/>
      <c r="G36" s="789"/>
      <c r="H36" s="789"/>
      <c r="I36" s="789"/>
      <c r="J36" s="789"/>
      <c r="K36" s="789"/>
      <c r="L36" s="789"/>
      <c r="M36" s="789"/>
      <c r="N36" s="789"/>
      <c r="O36" s="789"/>
      <c r="P36" s="789"/>
      <c r="Q36" s="789"/>
      <c r="R36" s="789"/>
      <c r="S36" s="789"/>
      <c r="T36" s="789"/>
      <c r="U36" s="789"/>
      <c r="V36" s="789"/>
      <c r="W36" s="789"/>
      <c r="X36" s="789"/>
      <c r="Y36" s="789"/>
      <c r="Z36" s="789"/>
      <c r="AA36" s="789"/>
      <c r="AB36" s="789"/>
      <c r="AC36" s="659"/>
      <c r="AD36" s="828"/>
      <c r="AE36" s="828"/>
      <c r="AF36" s="659"/>
      <c r="AG36" s="723"/>
      <c r="AH36" s="723"/>
      <c r="AI36" s="723"/>
      <c r="AJ36" s="723"/>
      <c r="AK36" s="723"/>
    </row>
    <row r="37" spans="1:37">
      <c r="A37" s="789"/>
      <c r="B37" s="789"/>
      <c r="C37" s="789"/>
      <c r="D37" s="789"/>
      <c r="E37" s="789"/>
      <c r="F37" s="789"/>
      <c r="G37" s="789"/>
      <c r="H37" s="789"/>
      <c r="I37" s="789"/>
      <c r="J37" s="789"/>
      <c r="K37" s="789"/>
      <c r="L37" s="789"/>
      <c r="M37" s="789"/>
      <c r="N37" s="789"/>
      <c r="O37" s="789"/>
      <c r="P37" s="789"/>
      <c r="Q37" s="789"/>
      <c r="R37" s="789"/>
      <c r="S37" s="789"/>
      <c r="T37" s="789"/>
      <c r="U37" s="789"/>
      <c r="V37" s="789"/>
      <c r="W37" s="789"/>
      <c r="X37" s="789"/>
      <c r="Y37" s="789"/>
      <c r="Z37" s="789"/>
      <c r="AA37" s="789"/>
      <c r="AB37" s="789"/>
      <c r="AC37" s="659"/>
      <c r="AD37" s="828"/>
      <c r="AE37" s="828"/>
      <c r="AF37" s="659"/>
      <c r="AG37" s="723"/>
      <c r="AH37" s="723"/>
      <c r="AI37" s="723"/>
      <c r="AJ37" s="723"/>
      <c r="AK37" s="723"/>
    </row>
    <row r="38" spans="1:37">
      <c r="A38" s="789"/>
      <c r="B38" s="789"/>
      <c r="C38" s="789"/>
      <c r="D38" s="789"/>
      <c r="E38" s="789"/>
      <c r="F38" s="789"/>
      <c r="G38" s="789"/>
      <c r="H38" s="789"/>
      <c r="I38" s="789"/>
      <c r="J38" s="789"/>
      <c r="K38" s="789"/>
      <c r="L38" s="789"/>
      <c r="M38" s="789"/>
      <c r="N38" s="789"/>
      <c r="O38" s="789"/>
      <c r="P38" s="789"/>
      <c r="Q38" s="789"/>
      <c r="R38" s="789"/>
      <c r="S38" s="789"/>
      <c r="T38" s="789"/>
      <c r="U38" s="789"/>
      <c r="V38" s="789"/>
      <c r="W38" s="789"/>
      <c r="X38" s="789"/>
      <c r="Y38" s="789"/>
      <c r="Z38" s="789"/>
      <c r="AA38" s="789"/>
      <c r="AB38" s="789"/>
      <c r="AC38" s="659"/>
      <c r="AD38" s="828"/>
      <c r="AE38" s="828"/>
      <c r="AF38" s="659"/>
      <c r="AG38" s="723"/>
      <c r="AH38" s="723"/>
      <c r="AI38" s="723"/>
      <c r="AJ38" s="723"/>
      <c r="AK38" s="723"/>
    </row>
    <row r="39" spans="1:37">
      <c r="A39" s="789"/>
      <c r="B39" s="789"/>
      <c r="C39" s="789"/>
      <c r="D39" s="789"/>
      <c r="E39" s="789"/>
      <c r="F39" s="789"/>
      <c r="G39" s="789"/>
      <c r="H39" s="789"/>
      <c r="I39" s="789"/>
      <c r="J39" s="789"/>
      <c r="K39" s="789"/>
      <c r="L39" s="789"/>
      <c r="M39" s="789"/>
      <c r="N39" s="789"/>
      <c r="O39" s="789"/>
      <c r="P39" s="789"/>
      <c r="Q39" s="789"/>
      <c r="R39" s="789"/>
      <c r="S39" s="789"/>
      <c r="T39" s="789"/>
      <c r="U39" s="789"/>
      <c r="V39" s="789"/>
      <c r="W39" s="789"/>
      <c r="X39" s="789"/>
      <c r="Y39" s="789"/>
      <c r="Z39" s="789"/>
      <c r="AA39" s="789"/>
      <c r="AB39" s="789"/>
      <c r="AC39" s="659"/>
      <c r="AD39" s="828"/>
      <c r="AE39" s="828"/>
      <c r="AF39" s="659"/>
      <c r="AG39" s="723"/>
      <c r="AH39" s="723"/>
      <c r="AI39" s="723"/>
      <c r="AJ39" s="723"/>
      <c r="AK39" s="723"/>
    </row>
    <row r="40" spans="1:37">
      <c r="A40" s="789"/>
      <c r="B40" s="789"/>
      <c r="C40" s="789"/>
      <c r="D40" s="789"/>
      <c r="E40" s="789"/>
      <c r="F40" s="789"/>
      <c r="G40" s="789"/>
      <c r="H40" s="789"/>
      <c r="I40" s="789"/>
      <c r="J40" s="789"/>
      <c r="K40" s="789"/>
      <c r="L40" s="789"/>
      <c r="M40" s="789"/>
      <c r="N40" s="789"/>
      <c r="O40" s="789"/>
      <c r="P40" s="789"/>
      <c r="Q40" s="789"/>
      <c r="R40" s="789"/>
      <c r="S40" s="789"/>
      <c r="T40" s="789"/>
      <c r="U40" s="789"/>
      <c r="V40" s="789"/>
      <c r="W40" s="789"/>
      <c r="X40" s="789"/>
      <c r="Y40" s="789"/>
      <c r="Z40" s="789"/>
      <c r="AA40" s="789"/>
      <c r="AB40" s="789"/>
      <c r="AC40" s="659"/>
      <c r="AD40" s="828"/>
      <c r="AE40" s="828"/>
      <c r="AF40" s="659"/>
      <c r="AG40" s="723"/>
      <c r="AH40" s="723"/>
      <c r="AI40" s="723"/>
      <c r="AJ40" s="723"/>
      <c r="AK40" s="723"/>
    </row>
    <row r="41" spans="1:37" ht="6" customHeight="1">
      <c r="A41" s="789"/>
      <c r="B41" s="789"/>
      <c r="C41" s="789"/>
      <c r="D41" s="789"/>
      <c r="E41" s="789"/>
      <c r="F41" s="789"/>
      <c r="G41" s="789"/>
      <c r="H41" s="789"/>
      <c r="I41" s="789"/>
      <c r="J41" s="789"/>
      <c r="K41" s="789"/>
      <c r="L41" s="789"/>
      <c r="M41" s="789"/>
      <c r="N41" s="789"/>
      <c r="O41" s="789"/>
      <c r="P41" s="789"/>
      <c r="Q41" s="789"/>
      <c r="R41" s="789"/>
      <c r="S41" s="789"/>
      <c r="T41" s="789"/>
      <c r="U41" s="789"/>
      <c r="V41" s="789"/>
      <c r="W41" s="789"/>
      <c r="X41" s="789"/>
      <c r="Y41" s="789"/>
      <c r="Z41" s="789"/>
      <c r="AA41" s="789"/>
      <c r="AB41" s="789"/>
      <c r="AC41" s="659"/>
      <c r="AD41" s="828"/>
      <c r="AE41" s="828"/>
      <c r="AF41" s="659"/>
      <c r="AG41" s="723"/>
      <c r="AH41" s="723"/>
      <c r="AI41" s="723"/>
      <c r="AJ41" s="723"/>
      <c r="AK41" s="723"/>
    </row>
    <row r="42" spans="1:37">
      <c r="A42" s="789"/>
      <c r="B42" s="789"/>
      <c r="C42" s="789"/>
      <c r="D42" s="789"/>
      <c r="E42" s="789"/>
      <c r="F42" s="789"/>
      <c r="G42" s="789"/>
      <c r="H42" s="789"/>
      <c r="I42" s="789"/>
      <c r="J42" s="789"/>
      <c r="K42" s="789"/>
      <c r="L42" s="789"/>
      <c r="M42" s="789"/>
      <c r="N42" s="789"/>
      <c r="O42" s="789"/>
      <c r="P42" s="789"/>
      <c r="Q42" s="789"/>
      <c r="R42" s="789"/>
      <c r="S42" s="789"/>
      <c r="T42" s="789"/>
      <c r="U42" s="789"/>
      <c r="V42" s="789"/>
      <c r="W42" s="789"/>
      <c r="X42" s="789"/>
      <c r="Y42" s="789"/>
      <c r="Z42" s="789"/>
      <c r="AA42" s="789"/>
      <c r="AB42" s="789"/>
      <c r="AC42" s="659"/>
      <c r="AD42" s="828"/>
      <c r="AE42" s="828"/>
      <c r="AF42" s="659"/>
      <c r="AG42" s="723"/>
      <c r="AH42" s="723"/>
      <c r="AI42" s="723"/>
      <c r="AJ42" s="723"/>
      <c r="AK42" s="723"/>
    </row>
    <row r="43" spans="1:37" ht="6" customHeight="1">
      <c r="A43" s="789"/>
      <c r="B43" s="789"/>
      <c r="C43" s="789"/>
      <c r="D43" s="789"/>
      <c r="E43" s="789"/>
      <c r="F43" s="789"/>
      <c r="G43" s="789"/>
      <c r="H43" s="789"/>
      <c r="I43" s="789"/>
      <c r="J43" s="789"/>
      <c r="K43" s="789"/>
      <c r="L43" s="789"/>
      <c r="M43" s="789"/>
      <c r="N43" s="789"/>
      <c r="O43" s="789"/>
      <c r="P43" s="789"/>
      <c r="Q43" s="789"/>
      <c r="R43" s="789"/>
      <c r="S43" s="789"/>
      <c r="T43" s="789"/>
      <c r="U43" s="789"/>
      <c r="V43" s="789"/>
      <c r="W43" s="789"/>
      <c r="X43" s="789"/>
      <c r="Y43" s="789"/>
      <c r="Z43" s="789"/>
      <c r="AA43" s="789"/>
      <c r="AB43" s="789"/>
      <c r="AC43" s="659"/>
      <c r="AD43" s="828"/>
      <c r="AE43" s="828"/>
      <c r="AF43" s="659"/>
      <c r="AG43" s="723"/>
      <c r="AH43" s="723"/>
      <c r="AI43" s="723"/>
      <c r="AJ43" s="723"/>
      <c r="AK43" s="723"/>
    </row>
    <row r="44" spans="1:37">
      <c r="A44" s="789"/>
      <c r="B44" s="789"/>
      <c r="C44" s="789"/>
      <c r="D44" s="789"/>
      <c r="E44" s="789"/>
      <c r="F44" s="789"/>
      <c r="G44" s="789"/>
      <c r="H44" s="789"/>
      <c r="I44" s="789"/>
      <c r="J44" s="789"/>
      <c r="K44" s="789"/>
      <c r="L44" s="789"/>
      <c r="M44" s="789"/>
      <c r="N44" s="789"/>
      <c r="O44" s="789"/>
      <c r="P44" s="789"/>
      <c r="Q44" s="789"/>
      <c r="R44" s="789"/>
      <c r="S44" s="789"/>
      <c r="T44" s="789"/>
      <c r="U44" s="789"/>
      <c r="V44" s="789"/>
      <c r="W44" s="789"/>
      <c r="X44" s="789"/>
      <c r="Y44" s="789"/>
      <c r="Z44" s="789"/>
      <c r="AA44" s="789"/>
      <c r="AB44" s="789"/>
      <c r="AC44" s="659"/>
      <c r="AD44" s="828"/>
      <c r="AE44" s="828"/>
      <c r="AF44" s="659"/>
      <c r="AG44" s="723"/>
      <c r="AH44" s="723"/>
      <c r="AI44" s="723"/>
      <c r="AJ44" s="723"/>
      <c r="AK44" s="723"/>
    </row>
    <row r="45" spans="1:37" ht="6" customHeight="1">
      <c r="A45" s="789"/>
      <c r="B45" s="789"/>
      <c r="C45" s="789"/>
      <c r="D45" s="789"/>
      <c r="E45" s="789"/>
      <c r="F45" s="789"/>
      <c r="G45" s="789"/>
      <c r="H45" s="789"/>
      <c r="I45" s="789"/>
      <c r="J45" s="789"/>
      <c r="K45" s="789"/>
      <c r="L45" s="789"/>
      <c r="M45" s="789"/>
      <c r="N45" s="789"/>
      <c r="O45" s="789"/>
      <c r="P45" s="789"/>
      <c r="Q45" s="789"/>
      <c r="R45" s="789"/>
      <c r="S45" s="789"/>
      <c r="T45" s="789"/>
      <c r="U45" s="789"/>
      <c r="V45" s="789"/>
      <c r="W45" s="789"/>
      <c r="X45" s="789"/>
      <c r="Y45" s="789"/>
      <c r="Z45" s="789"/>
      <c r="AA45" s="789"/>
      <c r="AB45" s="789"/>
      <c r="AC45" s="659"/>
      <c r="AD45" s="828"/>
      <c r="AE45" s="828"/>
      <c r="AF45" s="659"/>
      <c r="AG45" s="723"/>
      <c r="AH45" s="723"/>
      <c r="AI45" s="723"/>
      <c r="AJ45" s="723"/>
      <c r="AK45" s="723"/>
    </row>
    <row r="46" spans="1:37">
      <c r="A46" s="789"/>
      <c r="B46" s="789"/>
      <c r="C46" s="789"/>
      <c r="D46" s="789"/>
      <c r="E46" s="789"/>
      <c r="F46" s="789"/>
      <c r="G46" s="789"/>
      <c r="H46" s="789"/>
      <c r="I46" s="789"/>
      <c r="J46" s="789"/>
      <c r="K46" s="789"/>
      <c r="L46" s="789"/>
      <c r="M46" s="789"/>
      <c r="N46" s="789"/>
      <c r="O46" s="789"/>
      <c r="P46" s="789"/>
      <c r="Q46" s="789"/>
      <c r="R46" s="789"/>
      <c r="S46" s="789"/>
      <c r="T46" s="789"/>
      <c r="U46" s="789"/>
      <c r="V46" s="789"/>
      <c r="W46" s="789"/>
      <c r="X46" s="789"/>
      <c r="Y46" s="789"/>
      <c r="Z46" s="789"/>
      <c r="AA46" s="789"/>
      <c r="AB46" s="789"/>
      <c r="AC46" s="659"/>
      <c r="AD46" s="828"/>
      <c r="AE46" s="828"/>
      <c r="AF46" s="659"/>
      <c r="AG46" s="723"/>
      <c r="AH46" s="723"/>
      <c r="AI46" s="723"/>
      <c r="AJ46" s="723"/>
      <c r="AK46" s="723"/>
    </row>
    <row r="47" spans="1:37" ht="6" customHeight="1">
      <c r="A47" s="789"/>
      <c r="B47" s="789"/>
      <c r="C47" s="789"/>
      <c r="D47" s="789"/>
      <c r="E47" s="789"/>
      <c r="F47" s="789"/>
      <c r="G47" s="789"/>
      <c r="H47" s="789"/>
      <c r="I47" s="789"/>
      <c r="J47" s="789"/>
      <c r="K47" s="789"/>
      <c r="L47" s="789"/>
      <c r="M47" s="789"/>
      <c r="N47" s="789"/>
      <c r="O47" s="789"/>
      <c r="P47" s="789"/>
      <c r="Q47" s="789"/>
      <c r="R47" s="789"/>
      <c r="S47" s="789"/>
      <c r="T47" s="789"/>
      <c r="U47" s="789"/>
      <c r="V47" s="789"/>
      <c r="W47" s="789"/>
      <c r="X47" s="789"/>
      <c r="Y47" s="789"/>
      <c r="Z47" s="789"/>
      <c r="AA47" s="789"/>
      <c r="AB47" s="789"/>
      <c r="AC47" s="659"/>
      <c r="AD47" s="828"/>
      <c r="AE47" s="828"/>
      <c r="AF47" s="659"/>
      <c r="AG47" s="723"/>
      <c r="AH47" s="723"/>
      <c r="AI47" s="723"/>
      <c r="AJ47" s="723"/>
      <c r="AK47" s="723"/>
    </row>
    <row r="48" spans="1:37">
      <c r="A48" s="789"/>
      <c r="B48" s="789"/>
      <c r="C48" s="789"/>
      <c r="D48" s="789"/>
      <c r="E48" s="789"/>
      <c r="F48" s="789"/>
      <c r="G48" s="789"/>
      <c r="H48" s="789"/>
      <c r="I48" s="789"/>
      <c r="J48" s="789"/>
      <c r="K48" s="789"/>
      <c r="L48" s="789"/>
      <c r="M48" s="789"/>
      <c r="N48" s="789"/>
      <c r="O48" s="789"/>
      <c r="P48" s="789"/>
      <c r="Q48" s="789"/>
      <c r="R48" s="789"/>
      <c r="S48" s="789"/>
      <c r="T48" s="789"/>
      <c r="U48" s="789"/>
      <c r="V48" s="789"/>
      <c r="W48" s="789"/>
      <c r="X48" s="789"/>
      <c r="Y48" s="789"/>
      <c r="Z48" s="789"/>
      <c r="AA48" s="789"/>
      <c r="AB48" s="789"/>
      <c r="AC48" s="660"/>
      <c r="AD48" s="828"/>
      <c r="AE48" s="828"/>
      <c r="AF48" s="660"/>
      <c r="AG48" s="723"/>
      <c r="AH48" s="723"/>
      <c r="AI48" s="723"/>
      <c r="AJ48" s="723"/>
      <c r="AK48" s="723"/>
    </row>
    <row r="49" spans="1:37" ht="6" customHeight="1">
      <c r="A49" s="789"/>
      <c r="B49" s="789"/>
      <c r="C49" s="789"/>
      <c r="D49" s="789"/>
      <c r="E49" s="789"/>
      <c r="F49" s="789"/>
      <c r="G49" s="789"/>
      <c r="H49" s="789"/>
      <c r="I49" s="789"/>
      <c r="J49" s="789"/>
      <c r="K49" s="789"/>
      <c r="L49" s="789"/>
      <c r="M49" s="789"/>
      <c r="N49" s="789"/>
      <c r="O49" s="789"/>
      <c r="P49" s="789"/>
      <c r="Q49" s="789"/>
      <c r="R49" s="789"/>
      <c r="S49" s="789"/>
      <c r="T49" s="789"/>
      <c r="U49" s="789"/>
      <c r="V49" s="789"/>
      <c r="W49" s="789"/>
      <c r="X49" s="789"/>
      <c r="Y49" s="789"/>
      <c r="Z49" s="789"/>
      <c r="AA49" s="789"/>
      <c r="AB49" s="789"/>
      <c r="AC49" s="659"/>
      <c r="AD49" s="828"/>
      <c r="AE49" s="828"/>
      <c r="AF49" s="659"/>
      <c r="AG49" s="723"/>
      <c r="AH49" s="723"/>
      <c r="AI49" s="723"/>
      <c r="AJ49" s="723"/>
      <c r="AK49" s="723"/>
    </row>
    <row r="50" spans="1:37">
      <c r="A50" s="789"/>
      <c r="B50" s="789"/>
      <c r="C50" s="789"/>
      <c r="D50" s="789"/>
      <c r="E50" s="789"/>
      <c r="F50" s="789"/>
      <c r="G50" s="789"/>
      <c r="H50" s="789"/>
      <c r="I50" s="789"/>
      <c r="J50" s="789"/>
      <c r="K50" s="789"/>
      <c r="L50" s="789"/>
      <c r="M50" s="789"/>
      <c r="N50" s="789"/>
      <c r="O50" s="789"/>
      <c r="P50" s="789"/>
      <c r="Q50" s="789"/>
      <c r="R50" s="789"/>
      <c r="S50" s="789"/>
      <c r="T50" s="789"/>
      <c r="U50" s="789"/>
      <c r="V50" s="789"/>
      <c r="W50" s="789"/>
      <c r="X50" s="789"/>
      <c r="Y50" s="789"/>
      <c r="Z50" s="789"/>
      <c r="AA50" s="789"/>
      <c r="AB50" s="789"/>
      <c r="AC50" s="659"/>
      <c r="AD50" s="828"/>
      <c r="AE50" s="828"/>
      <c r="AF50" s="659"/>
      <c r="AG50" s="723"/>
      <c r="AH50" s="723"/>
      <c r="AI50" s="723"/>
      <c r="AJ50" s="723"/>
      <c r="AK50" s="723"/>
    </row>
    <row r="51" spans="1:37" ht="6" customHeight="1">
      <c r="A51" s="789"/>
      <c r="B51" s="789"/>
      <c r="C51" s="789"/>
      <c r="D51" s="789"/>
      <c r="E51" s="789"/>
      <c r="F51" s="789"/>
      <c r="G51" s="789"/>
      <c r="H51" s="789"/>
      <c r="I51" s="789"/>
      <c r="J51" s="789"/>
      <c r="K51" s="789"/>
      <c r="L51" s="789"/>
      <c r="M51" s="789"/>
      <c r="N51" s="789"/>
      <c r="O51" s="789"/>
      <c r="P51" s="789"/>
      <c r="Q51" s="789"/>
      <c r="R51" s="789"/>
      <c r="S51" s="789"/>
      <c r="T51" s="789"/>
      <c r="U51" s="789"/>
      <c r="V51" s="789"/>
      <c r="W51" s="789"/>
      <c r="X51" s="789"/>
      <c r="Y51" s="789"/>
      <c r="Z51" s="789"/>
      <c r="AA51" s="789"/>
      <c r="AB51" s="789"/>
      <c r="AC51" s="659"/>
      <c r="AD51" s="828"/>
      <c r="AE51" s="828"/>
      <c r="AF51" s="659"/>
      <c r="AG51" s="723"/>
      <c r="AH51" s="723"/>
      <c r="AI51" s="723"/>
      <c r="AJ51" s="723"/>
      <c r="AK51" s="723"/>
    </row>
    <row r="52" spans="1:37">
      <c r="A52" s="789"/>
      <c r="B52" s="789"/>
      <c r="C52" s="789"/>
      <c r="D52" s="789"/>
      <c r="E52" s="789"/>
      <c r="F52" s="789"/>
      <c r="G52" s="789"/>
      <c r="H52" s="789"/>
      <c r="I52" s="789"/>
      <c r="J52" s="789"/>
      <c r="K52" s="789"/>
      <c r="L52" s="789"/>
      <c r="M52" s="789"/>
      <c r="N52" s="789"/>
      <c r="O52" s="789"/>
      <c r="P52" s="789"/>
      <c r="Q52" s="789"/>
      <c r="R52" s="789"/>
      <c r="S52" s="789"/>
      <c r="T52" s="789"/>
      <c r="U52" s="789"/>
      <c r="V52" s="789"/>
      <c r="W52" s="789"/>
      <c r="X52" s="789"/>
      <c r="Y52" s="789"/>
      <c r="Z52" s="789"/>
      <c r="AA52" s="789"/>
      <c r="AB52" s="789"/>
      <c r="AC52" s="660"/>
      <c r="AD52" s="828"/>
      <c r="AE52" s="828"/>
      <c r="AF52" s="660"/>
      <c r="AG52" s="723"/>
      <c r="AH52" s="723"/>
      <c r="AI52" s="723"/>
      <c r="AJ52" s="723"/>
      <c r="AK52" s="723"/>
    </row>
    <row r="53" spans="1:37" ht="6" customHeight="1">
      <c r="A53" s="789"/>
      <c r="B53" s="789"/>
      <c r="C53" s="789"/>
      <c r="D53" s="789"/>
      <c r="E53" s="789"/>
      <c r="F53" s="789"/>
      <c r="G53" s="789"/>
      <c r="H53" s="789"/>
      <c r="I53" s="789"/>
      <c r="J53" s="789"/>
      <c r="K53" s="789"/>
      <c r="L53" s="789"/>
      <c r="M53" s="789"/>
      <c r="N53" s="789"/>
      <c r="O53" s="789"/>
      <c r="P53" s="789"/>
      <c r="Q53" s="789"/>
      <c r="R53" s="789"/>
      <c r="S53" s="789"/>
      <c r="T53" s="789"/>
      <c r="U53" s="789"/>
      <c r="V53" s="789"/>
      <c r="W53" s="789"/>
      <c r="X53" s="789"/>
      <c r="Y53" s="789"/>
      <c r="Z53" s="789"/>
      <c r="AA53" s="789"/>
      <c r="AB53" s="789"/>
      <c r="AC53" s="660"/>
      <c r="AD53" s="828"/>
      <c r="AE53" s="828"/>
      <c r="AF53" s="660"/>
      <c r="AG53" s="723"/>
      <c r="AH53" s="723"/>
      <c r="AI53" s="723"/>
      <c r="AJ53" s="723"/>
      <c r="AK53" s="723"/>
    </row>
    <row r="54" spans="1:37">
      <c r="A54" s="789"/>
      <c r="B54" s="789"/>
      <c r="C54" s="789"/>
      <c r="D54" s="789"/>
      <c r="E54" s="789"/>
      <c r="F54" s="789"/>
      <c r="G54" s="789"/>
      <c r="H54" s="789"/>
      <c r="I54" s="789"/>
      <c r="J54" s="789"/>
      <c r="K54" s="789"/>
      <c r="L54" s="789"/>
      <c r="M54" s="789"/>
      <c r="N54" s="789"/>
      <c r="O54" s="789"/>
      <c r="P54" s="789"/>
      <c r="Q54" s="789"/>
      <c r="R54" s="789"/>
      <c r="S54" s="789"/>
      <c r="T54" s="789"/>
      <c r="U54" s="789"/>
      <c r="V54" s="789"/>
      <c r="W54" s="789"/>
      <c r="X54" s="789"/>
      <c r="Y54" s="789"/>
      <c r="Z54" s="789"/>
      <c r="AA54" s="789"/>
      <c r="AB54" s="789"/>
      <c r="AC54" s="660"/>
      <c r="AD54" s="828"/>
      <c r="AE54" s="828"/>
      <c r="AF54" s="660"/>
      <c r="AG54" s="723"/>
      <c r="AH54" s="723"/>
      <c r="AI54" s="723"/>
      <c r="AJ54" s="723"/>
      <c r="AK54" s="723"/>
    </row>
    <row r="55" spans="1:37" ht="6" customHeight="1">
      <c r="A55" s="789"/>
      <c r="B55" s="789"/>
      <c r="C55" s="789"/>
      <c r="D55" s="789"/>
      <c r="E55" s="789"/>
      <c r="F55" s="789"/>
      <c r="G55" s="789"/>
      <c r="H55" s="789"/>
      <c r="I55" s="789"/>
      <c r="J55" s="789"/>
      <c r="K55" s="789"/>
      <c r="L55" s="789"/>
      <c r="M55" s="789"/>
      <c r="N55" s="789"/>
      <c r="O55" s="789"/>
      <c r="P55" s="789"/>
      <c r="Q55" s="789"/>
      <c r="R55" s="789"/>
      <c r="S55" s="789"/>
      <c r="T55" s="789"/>
      <c r="U55" s="789"/>
      <c r="V55" s="789"/>
      <c r="W55" s="789"/>
      <c r="X55" s="789"/>
      <c r="Y55" s="789"/>
      <c r="Z55" s="789"/>
      <c r="AA55" s="789"/>
      <c r="AB55" s="789"/>
      <c r="AC55" s="660"/>
      <c r="AD55" s="828"/>
      <c r="AE55" s="828"/>
      <c r="AF55" s="660"/>
      <c r="AG55" s="723"/>
      <c r="AH55" s="723"/>
      <c r="AI55" s="723"/>
      <c r="AJ55" s="723"/>
      <c r="AK55" s="723"/>
    </row>
    <row r="56" spans="1:37">
      <c r="A56" s="789"/>
      <c r="B56" s="789"/>
      <c r="C56" s="789"/>
      <c r="D56" s="789"/>
      <c r="E56" s="789"/>
      <c r="F56" s="789"/>
      <c r="G56" s="789"/>
      <c r="H56" s="789"/>
      <c r="I56" s="789"/>
      <c r="J56" s="789"/>
      <c r="K56" s="789"/>
      <c r="L56" s="789"/>
      <c r="M56" s="789"/>
      <c r="N56" s="789"/>
      <c r="O56" s="789"/>
      <c r="P56" s="789"/>
      <c r="Q56" s="789"/>
      <c r="R56" s="789"/>
      <c r="S56" s="789"/>
      <c r="T56" s="789"/>
      <c r="U56" s="789"/>
      <c r="V56" s="789"/>
      <c r="W56" s="789"/>
      <c r="X56" s="789"/>
      <c r="Y56" s="789"/>
      <c r="Z56" s="789"/>
      <c r="AA56" s="789"/>
      <c r="AB56" s="789"/>
      <c r="AC56" s="704"/>
      <c r="AD56" s="828"/>
      <c r="AE56" s="828"/>
      <c r="AF56" s="704"/>
      <c r="AG56" s="723"/>
      <c r="AH56" s="723"/>
      <c r="AI56" s="723"/>
      <c r="AJ56" s="723"/>
      <c r="AK56" s="723"/>
    </row>
    <row r="57" spans="1:37" ht="6" customHeight="1">
      <c r="A57" s="789"/>
      <c r="B57" s="789"/>
      <c r="C57" s="789"/>
      <c r="D57" s="789"/>
      <c r="E57" s="789"/>
      <c r="F57" s="789"/>
      <c r="G57" s="789"/>
      <c r="H57" s="789"/>
      <c r="I57" s="789"/>
      <c r="J57" s="789"/>
      <c r="K57" s="789"/>
      <c r="L57" s="789"/>
      <c r="M57" s="789"/>
      <c r="N57" s="789"/>
      <c r="O57" s="789"/>
      <c r="P57" s="789"/>
      <c r="Q57" s="789"/>
      <c r="R57" s="789"/>
      <c r="S57" s="789"/>
      <c r="T57" s="789"/>
      <c r="U57" s="789"/>
      <c r="V57" s="789"/>
      <c r="W57" s="789"/>
      <c r="X57" s="789"/>
      <c r="Y57" s="789"/>
      <c r="Z57" s="789"/>
      <c r="AA57" s="789"/>
      <c r="AB57" s="789"/>
      <c r="AC57" s="660"/>
      <c r="AD57" s="660"/>
      <c r="AE57" s="660"/>
      <c r="AF57" s="660"/>
      <c r="AG57" s="723"/>
      <c r="AH57" s="723"/>
      <c r="AI57" s="723"/>
      <c r="AJ57" s="723"/>
      <c r="AK57" s="723"/>
    </row>
    <row r="58" spans="1:37">
      <c r="A58" s="789"/>
      <c r="B58" s="789"/>
      <c r="C58" s="789"/>
      <c r="D58" s="789"/>
      <c r="E58" s="789"/>
      <c r="F58" s="789"/>
      <c r="G58" s="789"/>
      <c r="H58" s="789"/>
      <c r="I58" s="789"/>
      <c r="J58" s="789"/>
      <c r="K58" s="789"/>
      <c r="L58" s="789"/>
      <c r="M58" s="789"/>
      <c r="N58" s="789"/>
      <c r="O58" s="789"/>
      <c r="P58" s="789"/>
      <c r="Q58" s="789"/>
      <c r="R58" s="789"/>
      <c r="S58" s="789"/>
      <c r="T58" s="789"/>
      <c r="U58" s="789"/>
      <c r="V58" s="789"/>
      <c r="W58" s="789"/>
      <c r="X58" s="789"/>
      <c r="Y58" s="789"/>
      <c r="Z58" s="789"/>
      <c r="AA58" s="789"/>
      <c r="AB58" s="789"/>
      <c r="AC58" s="723"/>
      <c r="AD58" s="723"/>
      <c r="AE58" s="723"/>
      <c r="AF58" s="723"/>
      <c r="AG58" s="723"/>
      <c r="AH58" s="723"/>
      <c r="AI58" s="723"/>
      <c r="AJ58" s="723"/>
      <c r="AK58" s="723"/>
    </row>
    <row r="59" spans="1:37">
      <c r="A59" s="789"/>
      <c r="B59" s="789"/>
      <c r="C59" s="789"/>
      <c r="D59" s="789"/>
      <c r="E59" s="789"/>
      <c r="F59" s="789"/>
      <c r="G59" s="789"/>
      <c r="H59" s="789"/>
      <c r="I59" s="789"/>
      <c r="J59" s="789"/>
      <c r="K59" s="789"/>
      <c r="L59" s="789"/>
      <c r="M59" s="789"/>
      <c r="N59" s="789"/>
      <c r="O59" s="789"/>
      <c r="P59" s="789"/>
      <c r="Q59" s="789"/>
      <c r="R59" s="789"/>
      <c r="S59" s="789"/>
      <c r="T59" s="789"/>
      <c r="U59" s="789"/>
      <c r="V59" s="789"/>
      <c r="W59" s="789"/>
      <c r="X59" s="789"/>
      <c r="Y59" s="789"/>
      <c r="Z59" s="789"/>
      <c r="AA59" s="789"/>
      <c r="AB59" s="789"/>
      <c r="AC59" s="723"/>
      <c r="AD59" s="723"/>
      <c r="AE59" s="723"/>
      <c r="AF59" s="723"/>
      <c r="AG59" s="723"/>
      <c r="AH59" s="723"/>
      <c r="AI59" s="723"/>
      <c r="AJ59" s="723"/>
      <c r="AK59" s="723"/>
    </row>
    <row r="60" spans="1:37">
      <c r="A60" s="723"/>
      <c r="B60" s="723"/>
      <c r="C60" s="723"/>
      <c r="D60" s="723"/>
      <c r="E60" s="1047"/>
      <c r="F60" s="1047"/>
      <c r="G60" s="1047"/>
      <c r="H60" s="1047"/>
      <c r="I60" s="1047"/>
      <c r="J60" s="1047"/>
      <c r="K60" s="1047"/>
      <c r="L60" s="1047"/>
      <c r="M60" s="1047"/>
      <c r="N60" s="1047"/>
      <c r="O60" s="1047"/>
      <c r="P60" s="1047"/>
      <c r="Q60" s="1048"/>
      <c r="R60" s="1047"/>
      <c r="S60" s="1047"/>
      <c r="T60" s="1047"/>
      <c r="U60" s="1047"/>
      <c r="V60" s="1047"/>
      <c r="W60" s="1047"/>
      <c r="X60" s="1047"/>
      <c r="Y60" s="1047"/>
      <c r="Z60" s="1047"/>
      <c r="AA60" s="1047"/>
      <c r="AB60" s="723"/>
      <c r="AC60" s="723"/>
      <c r="AD60" s="723"/>
      <c r="AE60" s="723"/>
      <c r="AF60" s="723"/>
      <c r="AG60" s="723"/>
      <c r="AH60" s="723"/>
      <c r="AI60" s="723"/>
      <c r="AJ60" s="723"/>
      <c r="AK60" s="723"/>
    </row>
    <row r="61" spans="1:37">
      <c r="A61" s="723"/>
      <c r="B61" s="723"/>
      <c r="C61" s="723"/>
      <c r="D61" s="723"/>
      <c r="E61" s="1047"/>
      <c r="F61" s="1047"/>
      <c r="G61" s="1047"/>
      <c r="H61" s="1047"/>
      <c r="I61" s="1047"/>
      <c r="J61" s="1047"/>
      <c r="K61" s="1047"/>
      <c r="L61" s="1047"/>
      <c r="M61" s="1047"/>
      <c r="N61" s="1047"/>
      <c r="O61" s="1047"/>
      <c r="P61" s="1047"/>
      <c r="Q61" s="1048"/>
      <c r="R61" s="1043"/>
      <c r="S61" s="1043"/>
      <c r="T61" s="1043"/>
      <c r="U61" s="1043"/>
      <c r="V61" s="1043"/>
      <c r="W61" s="1043"/>
      <c r="X61" s="1047"/>
      <c r="Y61" s="1047"/>
      <c r="Z61" s="1047"/>
      <c r="AA61" s="1047"/>
      <c r="AB61" s="723"/>
      <c r="AC61" s="723"/>
      <c r="AD61" s="723"/>
      <c r="AE61" s="723"/>
      <c r="AF61" s="723"/>
      <c r="AG61" s="723"/>
      <c r="AH61" s="723"/>
      <c r="AI61" s="723"/>
      <c r="AJ61" s="723"/>
      <c r="AK61" s="723"/>
    </row>
    <row r="62" spans="1:37">
      <c r="A62" s="723"/>
      <c r="B62" s="723"/>
      <c r="C62" s="723"/>
      <c r="D62" s="723"/>
      <c r="E62" s="1047"/>
      <c r="F62" s="1047"/>
      <c r="G62" s="1047"/>
      <c r="H62" s="1047"/>
      <c r="I62" s="1047"/>
      <c r="J62" s="1047"/>
      <c r="K62" s="1047"/>
      <c r="L62" s="1047"/>
      <c r="M62" s="1047"/>
      <c r="N62" s="1047"/>
      <c r="O62" s="1047"/>
      <c r="P62" s="1047"/>
      <c r="Q62" s="1048"/>
      <c r="R62" s="1047"/>
      <c r="S62" s="1047"/>
      <c r="T62" s="1043"/>
      <c r="U62" s="1043"/>
      <c r="V62" s="1043"/>
      <c r="W62" s="1043"/>
      <c r="X62" s="1047"/>
      <c r="Y62" s="1047"/>
      <c r="Z62" s="1047"/>
      <c r="AA62" s="1047"/>
      <c r="AB62" s="723"/>
      <c r="AC62" s="723"/>
      <c r="AD62" s="723"/>
      <c r="AE62" s="723"/>
      <c r="AF62" s="723"/>
      <c r="AG62" s="723"/>
      <c r="AH62" s="723"/>
      <c r="AI62" s="723"/>
      <c r="AJ62" s="723"/>
      <c r="AK62" s="723"/>
    </row>
    <row r="63" spans="1:37">
      <c r="A63" s="723"/>
      <c r="B63" s="723"/>
      <c r="C63" s="723"/>
      <c r="D63" s="723"/>
      <c r="E63" s="1047"/>
      <c r="F63" s="1047"/>
      <c r="G63" s="1047"/>
      <c r="H63" s="1047"/>
      <c r="I63" s="1047"/>
      <c r="J63" s="1047"/>
      <c r="K63" s="1047"/>
      <c r="L63" s="1047"/>
      <c r="M63" s="1047"/>
      <c r="N63" s="1047"/>
      <c r="O63" s="1047"/>
      <c r="P63" s="1047"/>
      <c r="Q63" s="1048"/>
      <c r="R63" s="1047"/>
      <c r="S63" s="1047"/>
      <c r="T63" s="1043"/>
      <c r="U63" s="1043"/>
      <c r="V63" s="1043"/>
      <c r="W63" s="1043"/>
      <c r="X63" s="1047"/>
      <c r="Y63" s="1047"/>
      <c r="Z63" s="1047"/>
      <c r="AA63" s="1047"/>
      <c r="AB63" s="723"/>
      <c r="AC63" s="723"/>
      <c r="AD63" s="723"/>
      <c r="AE63" s="723"/>
      <c r="AF63" s="723"/>
      <c r="AG63" s="723"/>
      <c r="AH63" s="723"/>
      <c r="AI63" s="723"/>
      <c r="AJ63" s="723"/>
      <c r="AK63" s="723"/>
    </row>
    <row r="64" spans="1:37">
      <c r="A64" s="723"/>
      <c r="B64" s="723"/>
      <c r="C64" s="723"/>
      <c r="D64" s="723"/>
      <c r="E64" s="1047"/>
      <c r="F64" s="1047"/>
      <c r="G64" s="1047"/>
      <c r="H64" s="1047"/>
      <c r="I64" s="1047"/>
      <c r="J64" s="1047"/>
      <c r="K64" s="1047"/>
      <c r="L64" s="1047"/>
      <c r="M64" s="1047"/>
      <c r="N64" s="1047"/>
      <c r="O64" s="1047"/>
      <c r="P64" s="1047"/>
      <c r="Q64" s="1049"/>
      <c r="R64" s="1047"/>
      <c r="S64" s="1047"/>
      <c r="T64" s="1047"/>
      <c r="U64" s="1047"/>
      <c r="V64" s="1047"/>
      <c r="W64" s="1047"/>
      <c r="X64" s="1047"/>
      <c r="Y64" s="1047"/>
      <c r="Z64" s="1047"/>
      <c r="AA64" s="1047"/>
      <c r="AB64" s="723"/>
      <c r="AC64" s="723"/>
      <c r="AD64" s="723"/>
      <c r="AE64" s="723"/>
      <c r="AF64" s="723"/>
      <c r="AG64" s="723"/>
      <c r="AH64" s="723"/>
      <c r="AI64" s="723"/>
      <c r="AJ64" s="723"/>
      <c r="AK64" s="723"/>
    </row>
    <row r="65" spans="1:37">
      <c r="A65" s="723"/>
      <c r="B65" s="723"/>
      <c r="C65" s="723"/>
      <c r="D65" s="723"/>
      <c r="E65" s="1047"/>
      <c r="F65" s="1047"/>
      <c r="G65" s="1047"/>
      <c r="H65" s="1047"/>
      <c r="I65" s="1047"/>
      <c r="J65" s="1047"/>
      <c r="K65" s="1047"/>
      <c r="L65" s="1047"/>
      <c r="M65" s="1047"/>
      <c r="N65" s="1047"/>
      <c r="O65" s="1047"/>
      <c r="P65" s="1047"/>
      <c r="Q65" s="1049"/>
      <c r="R65" s="1047"/>
      <c r="S65" s="1047"/>
      <c r="T65" s="1047"/>
      <c r="U65" s="1047"/>
      <c r="V65" s="1047"/>
      <c r="W65" s="1047"/>
      <c r="X65" s="1047"/>
      <c r="Y65" s="1047"/>
      <c r="Z65" s="1047"/>
      <c r="AA65" s="1047"/>
      <c r="AB65" s="723"/>
      <c r="AC65" s="723"/>
      <c r="AD65" s="723"/>
      <c r="AE65" s="723"/>
      <c r="AF65" s="723"/>
      <c r="AG65" s="723"/>
      <c r="AH65" s="723"/>
      <c r="AI65" s="723"/>
      <c r="AJ65" s="723"/>
      <c r="AK65" s="723"/>
    </row>
    <row r="66" spans="1:37">
      <c r="A66" s="723"/>
      <c r="B66" s="723"/>
      <c r="C66" s="723"/>
      <c r="D66" s="723"/>
      <c r="E66" s="1047"/>
      <c r="F66" s="1047"/>
      <c r="G66" s="1047"/>
      <c r="H66" s="1047"/>
      <c r="I66" s="1047"/>
      <c r="J66" s="1047"/>
      <c r="K66" s="1047"/>
      <c r="L66" s="1047"/>
      <c r="M66" s="1047"/>
      <c r="N66" s="1047"/>
      <c r="O66" s="1047"/>
      <c r="P66" s="1047"/>
      <c r="Q66" s="1049"/>
      <c r="R66" s="1047"/>
      <c r="S66" s="1047"/>
      <c r="T66" s="1047"/>
      <c r="U66" s="1047"/>
      <c r="V66" s="1047"/>
      <c r="W66" s="1047"/>
      <c r="X66" s="1047"/>
      <c r="Y66" s="1047"/>
      <c r="Z66" s="1047"/>
      <c r="AA66" s="1047"/>
      <c r="AB66" s="723"/>
      <c r="AC66" s="723"/>
      <c r="AD66" s="723"/>
      <c r="AE66" s="723"/>
      <c r="AF66" s="723"/>
      <c r="AG66" s="723"/>
      <c r="AH66" s="723"/>
      <c r="AI66" s="723"/>
      <c r="AJ66" s="723"/>
      <c r="AK66" s="723"/>
    </row>
    <row r="67" spans="1:37">
      <c r="A67" s="723"/>
      <c r="B67" s="723"/>
      <c r="C67" s="723"/>
      <c r="D67" s="723"/>
      <c r="E67" s="1047"/>
      <c r="F67" s="1047"/>
      <c r="G67" s="1047"/>
      <c r="H67" s="1047"/>
      <c r="I67" s="1047"/>
      <c r="J67" s="1047"/>
      <c r="K67" s="1047"/>
      <c r="L67" s="1047"/>
      <c r="M67" s="1047"/>
      <c r="N67" s="1047"/>
      <c r="O67" s="1047"/>
      <c r="P67" s="1047"/>
      <c r="Q67" s="1049"/>
      <c r="R67" s="1047"/>
      <c r="S67" s="1047"/>
      <c r="T67" s="1047"/>
      <c r="U67" s="1047"/>
      <c r="V67" s="1047"/>
      <c r="W67" s="1047"/>
      <c r="X67" s="1047"/>
      <c r="Y67" s="1047"/>
      <c r="Z67" s="1047"/>
      <c r="AA67" s="1047"/>
      <c r="AB67" s="723"/>
      <c r="AC67" s="723"/>
      <c r="AD67" s="723"/>
      <c r="AE67" s="723"/>
      <c r="AF67" s="723"/>
      <c r="AG67" s="723"/>
      <c r="AH67" s="723"/>
      <c r="AI67" s="723"/>
      <c r="AJ67" s="723"/>
      <c r="AK67" s="723"/>
    </row>
    <row r="68" spans="1:37">
      <c r="A68" s="723"/>
      <c r="B68" s="723"/>
      <c r="C68" s="723"/>
      <c r="D68" s="723"/>
      <c r="E68" s="1047"/>
      <c r="F68" s="1047"/>
      <c r="G68" s="1047"/>
      <c r="H68" s="1047"/>
      <c r="I68" s="1047"/>
      <c r="J68" s="1047"/>
      <c r="K68" s="1047"/>
      <c r="L68" s="1047"/>
      <c r="M68" s="1047"/>
      <c r="N68" s="1047"/>
      <c r="O68" s="1047"/>
      <c r="P68" s="1047"/>
      <c r="Q68" s="1049"/>
      <c r="R68" s="1047"/>
      <c r="S68" s="1047"/>
      <c r="T68" s="1047"/>
      <c r="U68" s="1047"/>
      <c r="V68" s="1047"/>
      <c r="W68" s="1047"/>
      <c r="X68" s="1047"/>
      <c r="Y68" s="1047"/>
      <c r="Z68" s="1047"/>
      <c r="AA68" s="1047"/>
      <c r="AB68" s="723"/>
      <c r="AC68" s="723"/>
      <c r="AD68" s="723"/>
      <c r="AE68" s="723"/>
      <c r="AF68" s="723"/>
      <c r="AG68" s="723"/>
      <c r="AH68" s="723"/>
      <c r="AI68" s="723"/>
      <c r="AJ68" s="723"/>
      <c r="AK68" s="723"/>
    </row>
    <row r="69" spans="1:37">
      <c r="A69" s="723"/>
      <c r="B69" s="723"/>
      <c r="C69" s="723"/>
      <c r="D69" s="723"/>
      <c r="E69" s="1047"/>
      <c r="F69" s="1047"/>
      <c r="G69" s="1047"/>
      <c r="H69" s="1047"/>
      <c r="I69" s="1047"/>
      <c r="J69" s="1047"/>
      <c r="K69" s="1047"/>
      <c r="L69" s="1047"/>
      <c r="M69" s="1047"/>
      <c r="N69" s="1047"/>
      <c r="O69" s="1047"/>
      <c r="P69" s="1047"/>
      <c r="Q69" s="1049"/>
      <c r="R69" s="1047"/>
      <c r="S69" s="1047"/>
      <c r="T69" s="1047"/>
      <c r="U69" s="1047"/>
      <c r="V69" s="1047"/>
      <c r="W69" s="1047"/>
      <c r="X69" s="1047"/>
      <c r="Y69" s="1047"/>
      <c r="Z69" s="1047"/>
      <c r="AA69" s="1047"/>
      <c r="AB69" s="723"/>
      <c r="AC69" s="723"/>
      <c r="AD69" s="723"/>
      <c r="AE69" s="723"/>
      <c r="AF69" s="723"/>
      <c r="AG69" s="723"/>
      <c r="AH69" s="723"/>
      <c r="AI69" s="723"/>
      <c r="AJ69" s="723"/>
      <c r="AK69" s="723"/>
    </row>
    <row r="70" spans="1:37">
      <c r="A70" s="723"/>
      <c r="B70" s="723"/>
      <c r="C70" s="723"/>
      <c r="D70" s="723"/>
      <c r="E70" s="1047"/>
      <c r="F70" s="1047"/>
      <c r="G70" s="1047"/>
      <c r="H70" s="1047"/>
      <c r="I70" s="1047"/>
      <c r="J70" s="1047"/>
      <c r="K70" s="1047"/>
      <c r="L70" s="1047"/>
      <c r="M70" s="1047"/>
      <c r="N70" s="1047"/>
      <c r="O70" s="1047"/>
      <c r="P70" s="1047"/>
      <c r="Q70" s="1049"/>
      <c r="R70" s="1047"/>
      <c r="S70" s="1047"/>
      <c r="T70" s="1047"/>
      <c r="U70" s="1047"/>
      <c r="V70" s="1047"/>
      <c r="W70" s="1047"/>
      <c r="X70" s="1047"/>
      <c r="Y70" s="1047"/>
      <c r="Z70" s="1047"/>
      <c r="AA70" s="1047"/>
      <c r="AB70" s="723"/>
      <c r="AC70" s="723"/>
      <c r="AD70" s="723"/>
      <c r="AE70" s="723"/>
      <c r="AF70" s="723"/>
      <c r="AG70" s="723"/>
      <c r="AH70" s="723"/>
      <c r="AI70" s="723"/>
      <c r="AJ70" s="723"/>
      <c r="AK70" s="723"/>
    </row>
    <row r="71" spans="1:37">
      <c r="A71" s="723"/>
      <c r="B71" s="723"/>
      <c r="C71" s="723"/>
      <c r="D71" s="723"/>
      <c r="E71" s="1047"/>
      <c r="F71" s="1047"/>
      <c r="G71" s="1047"/>
      <c r="H71" s="1047"/>
      <c r="I71" s="1047"/>
      <c r="J71" s="1047"/>
      <c r="K71" s="1047"/>
      <c r="L71" s="1047"/>
      <c r="M71" s="1047"/>
      <c r="N71" s="1047"/>
      <c r="O71" s="1047"/>
      <c r="P71" s="1047"/>
      <c r="Q71" s="1049"/>
      <c r="R71" s="1047"/>
      <c r="S71" s="1047"/>
      <c r="T71" s="1047"/>
      <c r="U71" s="1047"/>
      <c r="V71" s="1047"/>
      <c r="W71" s="1047"/>
      <c r="X71" s="1047"/>
      <c r="Y71" s="1047"/>
      <c r="Z71" s="1047"/>
      <c r="AA71" s="1047"/>
      <c r="AB71" s="723"/>
      <c r="AC71" s="723"/>
      <c r="AD71" s="723"/>
      <c r="AE71" s="723"/>
      <c r="AF71" s="723"/>
      <c r="AG71" s="723"/>
      <c r="AH71" s="723"/>
      <c r="AI71" s="723"/>
      <c r="AJ71" s="723"/>
      <c r="AK71" s="723"/>
    </row>
    <row r="72" spans="1:37">
      <c r="A72" s="723"/>
      <c r="B72" s="723"/>
      <c r="C72" s="723"/>
      <c r="D72" s="723"/>
      <c r="E72" s="723"/>
      <c r="F72" s="723"/>
      <c r="G72" s="723"/>
      <c r="H72" s="723"/>
      <c r="I72" s="723"/>
      <c r="J72" s="723"/>
      <c r="K72" s="723"/>
      <c r="L72" s="723"/>
      <c r="M72" s="723"/>
      <c r="N72" s="723"/>
      <c r="O72" s="723"/>
      <c r="P72" s="723"/>
      <c r="Q72" s="909"/>
      <c r="R72" s="723"/>
      <c r="S72" s="723"/>
      <c r="T72" s="723"/>
      <c r="U72" s="723"/>
      <c r="V72" s="723"/>
      <c r="W72" s="723"/>
      <c r="X72" s="723"/>
      <c r="Y72" s="723"/>
      <c r="Z72" s="723"/>
      <c r="AA72" s="723"/>
      <c r="AB72" s="723"/>
      <c r="AC72" s="723"/>
      <c r="AD72" s="723"/>
      <c r="AE72" s="723"/>
      <c r="AF72" s="723"/>
      <c r="AG72" s="723"/>
      <c r="AH72" s="723"/>
      <c r="AI72" s="723"/>
      <c r="AJ72" s="723"/>
      <c r="AK72" s="723"/>
    </row>
    <row r="73" spans="1:37">
      <c r="A73" s="723"/>
      <c r="B73" s="723"/>
      <c r="C73" s="723"/>
      <c r="D73" s="723"/>
      <c r="E73" s="723"/>
      <c r="F73" s="723"/>
      <c r="G73" s="723"/>
      <c r="H73" s="723"/>
      <c r="I73" s="723"/>
      <c r="J73" s="723"/>
      <c r="K73" s="723"/>
      <c r="L73" s="723"/>
      <c r="M73" s="723"/>
      <c r="N73" s="723"/>
      <c r="O73" s="723"/>
      <c r="P73" s="723"/>
      <c r="Q73" s="909"/>
      <c r="R73" s="723"/>
      <c r="S73" s="723"/>
      <c r="T73" s="723"/>
      <c r="U73" s="723"/>
      <c r="V73" s="723"/>
      <c r="W73" s="723"/>
      <c r="X73" s="723"/>
      <c r="Y73" s="723"/>
      <c r="Z73" s="723"/>
      <c r="AA73" s="723"/>
      <c r="AB73" s="723"/>
      <c r="AC73" s="723"/>
      <c r="AD73" s="723"/>
      <c r="AE73" s="723"/>
      <c r="AF73" s="723"/>
      <c r="AG73" s="723"/>
      <c r="AH73" s="723"/>
      <c r="AI73" s="723"/>
      <c r="AJ73" s="723"/>
      <c r="AK73" s="723"/>
    </row>
    <row r="74" spans="1:37">
      <c r="A74" s="723"/>
      <c r="B74" s="723"/>
      <c r="C74" s="723"/>
      <c r="D74" s="723"/>
      <c r="E74" s="723"/>
      <c r="F74" s="723"/>
      <c r="G74" s="723"/>
      <c r="H74" s="723"/>
      <c r="I74" s="723"/>
      <c r="J74" s="723"/>
      <c r="K74" s="723"/>
      <c r="L74" s="723"/>
      <c r="M74" s="723"/>
      <c r="N74" s="723"/>
      <c r="O74" s="723"/>
      <c r="P74" s="723"/>
      <c r="Q74" s="909"/>
      <c r="R74" s="723"/>
      <c r="S74" s="723"/>
      <c r="T74" s="723"/>
      <c r="U74" s="723"/>
      <c r="V74" s="723"/>
      <c r="W74" s="723"/>
      <c r="X74" s="723"/>
      <c r="Y74" s="723"/>
      <c r="Z74" s="723"/>
      <c r="AA74" s="723"/>
      <c r="AB74" s="723"/>
      <c r="AC74" s="723"/>
      <c r="AD74" s="723"/>
      <c r="AE74" s="723"/>
      <c r="AF74" s="723"/>
      <c r="AG74" s="723"/>
      <c r="AH74" s="723"/>
      <c r="AI74" s="723"/>
      <c r="AJ74" s="723"/>
      <c r="AK74" s="723"/>
    </row>
    <row r="75" spans="1:37">
      <c r="A75" s="723"/>
      <c r="B75" s="723"/>
      <c r="C75" s="723"/>
      <c r="D75" s="723"/>
      <c r="E75" s="723"/>
      <c r="F75" s="723"/>
      <c r="G75" s="723"/>
      <c r="H75" s="723"/>
      <c r="I75" s="723"/>
      <c r="J75" s="723"/>
      <c r="K75" s="723"/>
      <c r="L75" s="723"/>
      <c r="M75" s="723"/>
      <c r="N75" s="723"/>
      <c r="O75" s="723"/>
      <c r="P75" s="723"/>
      <c r="Q75" s="723"/>
      <c r="R75" s="723"/>
      <c r="S75" s="723"/>
      <c r="T75" s="723"/>
      <c r="U75" s="723"/>
      <c r="V75" s="723"/>
      <c r="W75" s="723"/>
      <c r="X75" s="723"/>
      <c r="Y75" s="723"/>
      <c r="Z75" s="723"/>
      <c r="AA75" s="723"/>
      <c r="AB75" s="723"/>
      <c r="AC75" s="723"/>
      <c r="AD75" s="723"/>
      <c r="AE75" s="723"/>
      <c r="AF75" s="723"/>
      <c r="AG75" s="723"/>
      <c r="AH75" s="723"/>
      <c r="AI75" s="723"/>
      <c r="AJ75" s="723"/>
      <c r="AK75" s="723"/>
    </row>
    <row r="76" spans="1:37">
      <c r="A76" s="723"/>
      <c r="B76" s="723"/>
      <c r="C76" s="723"/>
      <c r="D76" s="723"/>
      <c r="E76" s="723"/>
      <c r="F76" s="723"/>
      <c r="G76" s="723"/>
      <c r="H76" s="723"/>
      <c r="I76" s="723"/>
      <c r="J76" s="723"/>
      <c r="K76" s="723"/>
      <c r="L76" s="723"/>
      <c r="M76" s="723"/>
      <c r="N76" s="723"/>
      <c r="O76" s="723"/>
      <c r="P76" s="723"/>
      <c r="Q76" s="723"/>
      <c r="R76" s="723"/>
      <c r="S76" s="723"/>
      <c r="T76" s="723"/>
      <c r="U76" s="723"/>
      <c r="V76" s="723"/>
      <c r="W76" s="723"/>
      <c r="X76" s="723"/>
      <c r="Y76" s="723"/>
      <c r="Z76" s="723"/>
      <c r="AA76" s="723"/>
      <c r="AB76" s="723"/>
      <c r="AC76" s="723"/>
      <c r="AD76" s="723"/>
      <c r="AE76" s="723"/>
      <c r="AF76" s="723"/>
      <c r="AG76" s="723"/>
      <c r="AH76" s="723"/>
      <c r="AI76" s="723"/>
      <c r="AJ76" s="723"/>
      <c r="AK76" s="723"/>
    </row>
    <row r="77" spans="1:37">
      <c r="A77" s="723"/>
      <c r="B77" s="723"/>
      <c r="C77" s="723"/>
      <c r="D77" s="723"/>
      <c r="E77" s="723"/>
      <c r="F77" s="723"/>
      <c r="G77" s="723"/>
      <c r="H77" s="723"/>
      <c r="I77" s="723"/>
      <c r="J77" s="723"/>
      <c r="K77" s="723"/>
      <c r="L77" s="723"/>
      <c r="M77" s="723"/>
      <c r="N77" s="723"/>
      <c r="O77" s="723"/>
      <c r="P77" s="723"/>
      <c r="Q77" s="723"/>
      <c r="R77" s="723"/>
      <c r="S77" s="723"/>
      <c r="T77" s="723"/>
      <c r="U77" s="723"/>
      <c r="V77" s="723"/>
      <c r="W77" s="723"/>
      <c r="X77" s="723"/>
      <c r="Y77" s="723"/>
      <c r="Z77" s="723"/>
      <c r="AA77" s="723"/>
      <c r="AB77" s="723"/>
      <c r="AC77" s="723"/>
      <c r="AD77" s="723"/>
      <c r="AE77" s="723"/>
      <c r="AF77" s="723"/>
      <c r="AG77" s="723"/>
      <c r="AH77" s="723"/>
      <c r="AI77" s="723"/>
      <c r="AJ77" s="723"/>
      <c r="AK77" s="723"/>
    </row>
    <row r="78" spans="1:37">
      <c r="A78" s="723"/>
      <c r="B78" s="723"/>
      <c r="C78" s="723"/>
      <c r="D78" s="723"/>
      <c r="E78" s="723"/>
      <c r="F78" s="723"/>
      <c r="G78" s="723"/>
      <c r="H78" s="723"/>
      <c r="I78" s="723"/>
      <c r="J78" s="723"/>
      <c r="K78" s="723"/>
      <c r="L78" s="723"/>
      <c r="M78" s="723"/>
      <c r="N78" s="723"/>
      <c r="O78" s="723"/>
      <c r="P78" s="723"/>
      <c r="Q78" s="723"/>
      <c r="R78" s="723"/>
      <c r="S78" s="723"/>
      <c r="T78" s="723"/>
      <c r="U78" s="723"/>
      <c r="V78" s="723"/>
      <c r="W78" s="723"/>
      <c r="X78" s="723"/>
      <c r="Y78" s="723"/>
      <c r="Z78" s="723"/>
      <c r="AA78" s="723"/>
      <c r="AB78" s="723"/>
      <c r="AC78" s="723"/>
      <c r="AD78" s="723"/>
      <c r="AE78" s="723"/>
      <c r="AF78" s="723"/>
      <c r="AG78" s="723"/>
      <c r="AH78" s="723"/>
      <c r="AI78" s="723"/>
      <c r="AJ78" s="723"/>
      <c r="AK78" s="723"/>
    </row>
    <row r="79" spans="1:37">
      <c r="A79" s="723"/>
      <c r="B79" s="723"/>
      <c r="C79" s="723"/>
      <c r="D79" s="723"/>
      <c r="E79" s="723"/>
      <c r="F79" s="723"/>
      <c r="G79" s="723"/>
      <c r="H79" s="723"/>
      <c r="I79" s="723"/>
      <c r="J79" s="723"/>
      <c r="K79" s="723"/>
      <c r="L79" s="723"/>
      <c r="M79" s="723"/>
      <c r="N79" s="723"/>
      <c r="O79" s="723"/>
      <c r="P79" s="723"/>
      <c r="Q79" s="723"/>
      <c r="R79" s="723"/>
      <c r="S79" s="723"/>
      <c r="T79" s="723"/>
      <c r="U79" s="723"/>
      <c r="V79" s="723"/>
      <c r="W79" s="723"/>
      <c r="X79" s="723"/>
      <c r="Y79" s="723"/>
      <c r="Z79" s="723"/>
      <c r="AA79" s="723"/>
      <c r="AB79" s="723"/>
      <c r="AC79" s="723"/>
      <c r="AD79" s="723"/>
      <c r="AE79" s="723"/>
      <c r="AF79" s="723"/>
      <c r="AG79" s="723"/>
      <c r="AH79" s="723"/>
      <c r="AI79" s="723"/>
      <c r="AJ79" s="723"/>
      <c r="AK79" s="723"/>
    </row>
    <row r="80" spans="1:37">
      <c r="A80" s="723"/>
      <c r="B80" s="723"/>
      <c r="C80" s="723"/>
      <c r="D80" s="723"/>
      <c r="E80" s="723"/>
      <c r="F80" s="723"/>
      <c r="G80" s="723"/>
      <c r="H80" s="723"/>
      <c r="I80" s="723"/>
      <c r="J80" s="723"/>
      <c r="K80" s="723"/>
      <c r="L80" s="723"/>
      <c r="M80" s="723"/>
      <c r="N80" s="723"/>
      <c r="O80" s="723"/>
      <c r="P80" s="723"/>
      <c r="Q80" s="723"/>
      <c r="R80" s="723"/>
      <c r="S80" s="723"/>
      <c r="T80" s="723"/>
      <c r="U80" s="723"/>
      <c r="V80" s="723"/>
      <c r="W80" s="723"/>
      <c r="X80" s="723"/>
      <c r="Y80" s="723"/>
      <c r="Z80" s="723"/>
      <c r="AA80" s="723"/>
      <c r="AB80" s="723"/>
      <c r="AC80" s="723"/>
      <c r="AD80" s="723"/>
      <c r="AE80" s="723"/>
      <c r="AF80" s="723"/>
      <c r="AG80" s="723"/>
      <c r="AH80" s="723"/>
      <c r="AI80" s="723"/>
      <c r="AJ80" s="723"/>
      <c r="AK80" s="723"/>
    </row>
    <row r="81" spans="1:37">
      <c r="A81" s="723"/>
      <c r="B81" s="723"/>
      <c r="C81" s="723"/>
      <c r="D81" s="723"/>
      <c r="E81" s="723"/>
      <c r="F81" s="723"/>
      <c r="G81" s="723"/>
      <c r="H81" s="723"/>
      <c r="I81" s="723"/>
      <c r="J81" s="723"/>
      <c r="K81" s="723"/>
      <c r="L81" s="723"/>
      <c r="M81" s="723"/>
      <c r="N81" s="723"/>
      <c r="O81" s="723"/>
      <c r="P81" s="723"/>
      <c r="Q81" s="723"/>
      <c r="R81" s="723"/>
      <c r="S81" s="723"/>
      <c r="T81" s="723"/>
      <c r="U81" s="723"/>
      <c r="V81" s="723"/>
      <c r="W81" s="723"/>
      <c r="X81" s="723"/>
      <c r="Y81" s="723"/>
      <c r="Z81" s="723"/>
      <c r="AA81" s="723"/>
      <c r="AB81" s="723"/>
      <c r="AC81" s="723"/>
      <c r="AD81" s="723"/>
      <c r="AE81" s="723"/>
      <c r="AF81" s="723"/>
      <c r="AG81" s="723"/>
      <c r="AH81" s="723"/>
      <c r="AI81" s="723"/>
      <c r="AJ81" s="723"/>
      <c r="AK81" s="723"/>
    </row>
    <row r="82" spans="1:37">
      <c r="A82" s="723"/>
      <c r="B82" s="723"/>
      <c r="C82" s="723"/>
      <c r="D82" s="723"/>
      <c r="E82" s="723"/>
      <c r="F82" s="723"/>
      <c r="G82" s="723"/>
      <c r="H82" s="723"/>
      <c r="I82" s="723"/>
      <c r="J82" s="723"/>
      <c r="K82" s="723"/>
      <c r="L82" s="723"/>
      <c r="M82" s="723"/>
      <c r="N82" s="723"/>
      <c r="O82" s="723"/>
      <c r="P82" s="723"/>
      <c r="Q82" s="723"/>
      <c r="R82" s="723"/>
      <c r="S82" s="723"/>
      <c r="T82" s="723"/>
      <c r="U82" s="723"/>
      <c r="V82" s="723"/>
      <c r="W82" s="723"/>
      <c r="X82" s="723"/>
      <c r="Y82" s="723"/>
      <c r="Z82" s="723"/>
      <c r="AA82" s="723"/>
      <c r="AB82" s="723"/>
      <c r="AC82" s="723"/>
      <c r="AD82" s="723"/>
      <c r="AE82" s="723"/>
      <c r="AF82" s="723"/>
      <c r="AG82" s="723"/>
      <c r="AH82" s="723"/>
      <c r="AI82" s="723"/>
      <c r="AJ82" s="723"/>
      <c r="AK82" s="723"/>
    </row>
    <row r="83" spans="1:37">
      <c r="A83" s="723"/>
      <c r="B83" s="723"/>
      <c r="C83" s="723"/>
      <c r="D83" s="723"/>
      <c r="E83" s="723"/>
      <c r="F83" s="723"/>
      <c r="G83" s="723"/>
      <c r="H83" s="723"/>
      <c r="I83" s="723"/>
      <c r="J83" s="723"/>
      <c r="K83" s="723"/>
      <c r="L83" s="723"/>
      <c r="M83" s="723"/>
      <c r="N83" s="723"/>
      <c r="O83" s="723"/>
      <c r="P83" s="723"/>
      <c r="Q83" s="723"/>
      <c r="R83" s="723"/>
      <c r="S83" s="723"/>
      <c r="T83" s="723"/>
      <c r="U83" s="723"/>
      <c r="V83" s="723"/>
      <c r="W83" s="723"/>
      <c r="X83" s="723"/>
      <c r="Y83" s="723"/>
      <c r="Z83" s="723"/>
      <c r="AA83" s="723"/>
      <c r="AB83" s="723"/>
      <c r="AC83" s="723"/>
      <c r="AD83" s="723"/>
      <c r="AE83" s="723"/>
      <c r="AF83" s="723"/>
      <c r="AG83" s="723"/>
      <c r="AH83" s="723"/>
      <c r="AI83" s="723"/>
      <c r="AJ83" s="723"/>
      <c r="AK83" s="723"/>
    </row>
    <row r="84" spans="1:37">
      <c r="A84" s="723"/>
      <c r="B84" s="723"/>
      <c r="C84" s="723"/>
      <c r="D84" s="723"/>
      <c r="E84" s="723"/>
      <c r="F84" s="723"/>
      <c r="G84" s="723"/>
      <c r="H84" s="723"/>
      <c r="I84" s="723"/>
      <c r="J84" s="723"/>
      <c r="K84" s="723"/>
      <c r="L84" s="723"/>
      <c r="M84" s="723"/>
      <c r="N84" s="723"/>
      <c r="O84" s="723"/>
      <c r="P84" s="723"/>
      <c r="Q84" s="723"/>
      <c r="R84" s="723"/>
      <c r="S84" s="723"/>
      <c r="T84" s="723"/>
      <c r="U84" s="723"/>
      <c r="V84" s="723"/>
      <c r="W84" s="723"/>
      <c r="X84" s="723"/>
      <c r="Y84" s="723"/>
      <c r="Z84" s="723"/>
      <c r="AA84" s="723"/>
      <c r="AB84" s="723"/>
      <c r="AC84" s="723"/>
      <c r="AD84" s="723"/>
      <c r="AE84" s="723"/>
      <c r="AF84" s="723"/>
      <c r="AG84" s="723"/>
      <c r="AH84" s="723"/>
      <c r="AI84" s="723"/>
      <c r="AJ84" s="723"/>
      <c r="AK84" s="723"/>
    </row>
    <row r="85" spans="1:37">
      <c r="A85" s="723"/>
      <c r="B85" s="723"/>
      <c r="C85" s="723"/>
      <c r="D85" s="723"/>
      <c r="E85" s="723"/>
      <c r="F85" s="723"/>
      <c r="G85" s="723"/>
      <c r="H85" s="723"/>
      <c r="I85" s="723"/>
      <c r="J85" s="723"/>
      <c r="K85" s="723"/>
      <c r="L85" s="723"/>
      <c r="M85" s="723"/>
      <c r="N85" s="723"/>
      <c r="O85" s="723"/>
      <c r="P85" s="723"/>
      <c r="Q85" s="723"/>
      <c r="R85" s="723"/>
      <c r="S85" s="723"/>
      <c r="T85" s="723"/>
      <c r="U85" s="723"/>
      <c r="V85" s="723"/>
      <c r="W85" s="723"/>
      <c r="X85" s="723"/>
      <c r="Y85" s="723"/>
      <c r="Z85" s="723"/>
      <c r="AA85" s="723"/>
      <c r="AB85" s="723"/>
      <c r="AC85" s="723"/>
      <c r="AD85" s="723"/>
      <c r="AE85" s="723"/>
      <c r="AF85" s="723"/>
      <c r="AG85" s="723"/>
      <c r="AH85" s="723"/>
      <c r="AI85" s="723"/>
      <c r="AJ85" s="723"/>
      <c r="AK85" s="723"/>
    </row>
    <row r="86" spans="1:37">
      <c r="A86" s="723"/>
      <c r="B86" s="723"/>
      <c r="C86" s="723"/>
      <c r="D86" s="723"/>
      <c r="E86" s="723"/>
      <c r="F86" s="723"/>
      <c r="G86" s="723"/>
      <c r="H86" s="723"/>
      <c r="I86" s="723"/>
      <c r="J86" s="723"/>
      <c r="K86" s="723"/>
      <c r="L86" s="723"/>
      <c r="M86" s="723"/>
      <c r="N86" s="723"/>
      <c r="O86" s="723"/>
      <c r="P86" s="723"/>
      <c r="Q86" s="723"/>
      <c r="R86" s="723"/>
      <c r="S86" s="723"/>
      <c r="T86" s="723"/>
      <c r="U86" s="723"/>
      <c r="V86" s="723"/>
      <c r="W86" s="723"/>
      <c r="X86" s="723"/>
      <c r="Y86" s="723"/>
      <c r="Z86" s="723"/>
      <c r="AA86" s="723"/>
      <c r="AB86" s="723"/>
      <c r="AC86" s="723"/>
      <c r="AD86" s="723"/>
      <c r="AE86" s="723"/>
      <c r="AF86" s="723"/>
      <c r="AG86" s="723"/>
      <c r="AH86" s="723"/>
      <c r="AI86" s="723"/>
      <c r="AJ86" s="723"/>
      <c r="AK86" s="723"/>
    </row>
    <row r="87" spans="1:37">
      <c r="A87" s="723"/>
      <c r="B87" s="723"/>
      <c r="C87" s="723"/>
      <c r="D87" s="723"/>
      <c r="E87" s="723"/>
      <c r="F87" s="723"/>
      <c r="G87" s="723"/>
      <c r="H87" s="723"/>
      <c r="I87" s="723"/>
      <c r="J87" s="723"/>
      <c r="K87" s="723"/>
      <c r="L87" s="723"/>
      <c r="M87" s="723"/>
      <c r="N87" s="723"/>
      <c r="O87" s="723"/>
      <c r="P87" s="723"/>
      <c r="Q87" s="723"/>
      <c r="R87" s="723"/>
      <c r="S87" s="723"/>
      <c r="T87" s="723"/>
      <c r="U87" s="723"/>
      <c r="V87" s="723"/>
      <c r="W87" s="723"/>
      <c r="X87" s="723"/>
      <c r="Y87" s="723"/>
      <c r="Z87" s="723"/>
      <c r="AA87" s="723"/>
      <c r="AB87" s="723"/>
      <c r="AC87" s="723"/>
      <c r="AD87" s="723"/>
      <c r="AE87" s="723"/>
      <c r="AF87" s="723"/>
      <c r="AG87" s="723"/>
      <c r="AH87" s="723"/>
      <c r="AI87" s="723"/>
      <c r="AJ87" s="723"/>
      <c r="AK87" s="723"/>
    </row>
    <row r="88" spans="1:37">
      <c r="A88" s="723"/>
      <c r="B88" s="723"/>
      <c r="C88" s="723"/>
      <c r="D88" s="723"/>
      <c r="E88" s="723"/>
      <c r="F88" s="723"/>
      <c r="G88" s="723"/>
      <c r="H88" s="723"/>
      <c r="I88" s="723"/>
      <c r="J88" s="723"/>
      <c r="K88" s="723"/>
      <c r="L88" s="723"/>
      <c r="M88" s="723"/>
      <c r="N88" s="723"/>
      <c r="O88" s="723"/>
      <c r="P88" s="723"/>
      <c r="Q88" s="723"/>
      <c r="R88" s="723"/>
      <c r="S88" s="723"/>
      <c r="T88" s="723"/>
      <c r="U88" s="723"/>
      <c r="V88" s="723"/>
      <c r="W88" s="723"/>
      <c r="X88" s="723"/>
      <c r="Y88" s="723"/>
      <c r="Z88" s="723"/>
      <c r="AA88" s="723"/>
      <c r="AB88" s="723"/>
      <c r="AC88" s="723"/>
      <c r="AD88" s="723"/>
      <c r="AE88" s="723"/>
      <c r="AF88" s="723"/>
      <c r="AG88" s="723"/>
      <c r="AH88" s="723"/>
      <c r="AI88" s="723"/>
      <c r="AJ88" s="723"/>
      <c r="AK88" s="723"/>
    </row>
    <row r="89" spans="1:37">
      <c r="A89" s="723"/>
      <c r="B89" s="723"/>
      <c r="C89" s="723"/>
      <c r="D89" s="723"/>
      <c r="E89" s="723"/>
      <c r="F89" s="723"/>
      <c r="G89" s="723"/>
      <c r="H89" s="723"/>
      <c r="I89" s="723"/>
      <c r="J89" s="723"/>
      <c r="K89" s="723"/>
      <c r="L89" s="723"/>
      <c r="M89" s="723"/>
      <c r="N89" s="723"/>
      <c r="O89" s="723"/>
      <c r="P89" s="723"/>
      <c r="Q89" s="723"/>
      <c r="R89" s="723"/>
      <c r="S89" s="723"/>
      <c r="T89" s="723"/>
      <c r="U89" s="723"/>
      <c r="V89" s="723"/>
      <c r="W89" s="723"/>
      <c r="X89" s="723"/>
      <c r="Y89" s="723"/>
      <c r="Z89" s="723"/>
      <c r="AA89" s="723"/>
      <c r="AB89" s="723"/>
      <c r="AC89" s="723"/>
      <c r="AD89" s="723"/>
      <c r="AE89" s="723"/>
      <c r="AF89" s="723"/>
      <c r="AG89" s="723"/>
      <c r="AH89" s="723"/>
      <c r="AI89" s="723"/>
      <c r="AJ89" s="723"/>
      <c r="AK89" s="723"/>
    </row>
    <row r="90" spans="1:37">
      <c r="A90" s="723"/>
      <c r="B90" s="723"/>
      <c r="C90" s="723"/>
      <c r="D90" s="723"/>
      <c r="E90" s="723"/>
      <c r="F90" s="723"/>
      <c r="G90" s="723"/>
      <c r="H90" s="723"/>
      <c r="I90" s="723"/>
      <c r="J90" s="723"/>
      <c r="K90" s="723"/>
      <c r="L90" s="723"/>
      <c r="M90" s="723"/>
      <c r="N90" s="723"/>
      <c r="O90" s="723"/>
      <c r="P90" s="723"/>
      <c r="Q90" s="723"/>
      <c r="R90" s="723"/>
      <c r="S90" s="723"/>
      <c r="T90" s="723"/>
      <c r="U90" s="723"/>
      <c r="V90" s="723"/>
      <c r="W90" s="723"/>
      <c r="X90" s="723"/>
      <c r="Y90" s="723"/>
      <c r="Z90" s="723"/>
      <c r="AA90" s="723"/>
      <c r="AB90" s="723"/>
      <c r="AC90" s="723"/>
      <c r="AD90" s="723"/>
      <c r="AE90" s="723"/>
      <c r="AF90" s="723"/>
      <c r="AG90" s="723"/>
      <c r="AH90" s="723"/>
      <c r="AI90" s="723"/>
      <c r="AJ90" s="723"/>
      <c r="AK90" s="723"/>
    </row>
    <row r="91" spans="1:37">
      <c r="A91" s="723"/>
      <c r="B91" s="723"/>
      <c r="C91" s="723"/>
      <c r="D91" s="723"/>
      <c r="E91" s="723"/>
      <c r="F91" s="723"/>
      <c r="G91" s="723"/>
      <c r="H91" s="723"/>
      <c r="I91" s="723"/>
      <c r="J91" s="723"/>
      <c r="K91" s="723"/>
      <c r="L91" s="723"/>
      <c r="M91" s="723"/>
      <c r="N91" s="723"/>
      <c r="O91" s="723"/>
      <c r="P91" s="723"/>
      <c r="Q91" s="723"/>
      <c r="R91" s="723"/>
      <c r="S91" s="723"/>
      <c r="T91" s="723"/>
      <c r="U91" s="723"/>
      <c r="V91" s="723"/>
      <c r="W91" s="723"/>
      <c r="X91" s="723"/>
      <c r="Y91" s="723"/>
      <c r="Z91" s="723"/>
      <c r="AA91" s="723"/>
      <c r="AB91" s="723"/>
      <c r="AC91" s="723"/>
      <c r="AD91" s="723"/>
      <c r="AE91" s="723"/>
      <c r="AF91" s="723"/>
      <c r="AG91" s="723"/>
      <c r="AH91" s="723"/>
      <c r="AI91" s="723"/>
      <c r="AJ91" s="723"/>
      <c r="AK91" s="723"/>
    </row>
    <row r="92" spans="1:37">
      <c r="A92" s="723"/>
      <c r="B92" s="723"/>
      <c r="C92" s="723"/>
      <c r="D92" s="723"/>
      <c r="E92" s="723"/>
      <c r="F92" s="723"/>
      <c r="G92" s="723"/>
      <c r="H92" s="723"/>
      <c r="I92" s="723"/>
      <c r="J92" s="723"/>
      <c r="K92" s="723"/>
      <c r="L92" s="723"/>
      <c r="M92" s="723"/>
      <c r="N92" s="723"/>
      <c r="O92" s="723"/>
      <c r="P92" s="723"/>
      <c r="Q92" s="723"/>
      <c r="R92" s="723"/>
      <c r="S92" s="723"/>
      <c r="T92" s="723"/>
      <c r="U92" s="723"/>
      <c r="V92" s="723"/>
      <c r="W92" s="723"/>
      <c r="X92" s="723"/>
      <c r="Y92" s="723"/>
      <c r="Z92" s="723"/>
      <c r="AA92" s="723"/>
      <c r="AB92" s="723"/>
      <c r="AC92" s="723"/>
      <c r="AD92" s="723"/>
      <c r="AE92" s="723"/>
      <c r="AF92" s="723"/>
      <c r="AG92" s="723"/>
      <c r="AH92" s="723"/>
      <c r="AI92" s="723"/>
      <c r="AJ92" s="723"/>
      <c r="AK92" s="723"/>
    </row>
    <row r="93" spans="1:37">
      <c r="A93" s="723"/>
      <c r="B93" s="723"/>
      <c r="C93" s="723"/>
      <c r="D93" s="723"/>
      <c r="E93" s="723"/>
      <c r="F93" s="723"/>
      <c r="G93" s="723"/>
      <c r="H93" s="723"/>
      <c r="I93" s="723"/>
      <c r="J93" s="723"/>
      <c r="K93" s="723"/>
      <c r="L93" s="723"/>
      <c r="M93" s="723"/>
      <c r="N93" s="723"/>
      <c r="O93" s="723"/>
      <c r="P93" s="723"/>
      <c r="Q93" s="723"/>
      <c r="R93" s="723"/>
      <c r="S93" s="723"/>
      <c r="T93" s="723"/>
      <c r="U93" s="723"/>
      <c r="V93" s="723"/>
      <c r="W93" s="723"/>
      <c r="X93" s="723"/>
      <c r="Y93" s="723"/>
      <c r="Z93" s="723"/>
      <c r="AA93" s="723"/>
      <c r="AB93" s="723"/>
      <c r="AC93" s="723"/>
      <c r="AD93" s="723"/>
      <c r="AE93" s="723"/>
      <c r="AF93" s="723"/>
      <c r="AG93" s="723"/>
      <c r="AH93" s="723"/>
      <c r="AI93" s="723"/>
      <c r="AJ93" s="723"/>
      <c r="AK93" s="723"/>
    </row>
    <row r="94" spans="1:37">
      <c r="A94" s="723"/>
      <c r="B94" s="723"/>
      <c r="C94" s="723"/>
      <c r="D94" s="723"/>
      <c r="E94" s="723"/>
      <c r="F94" s="723"/>
      <c r="G94" s="723"/>
      <c r="H94" s="723"/>
      <c r="I94" s="723"/>
      <c r="J94" s="723"/>
      <c r="K94" s="723"/>
      <c r="L94" s="723"/>
      <c r="M94" s="723"/>
      <c r="N94" s="723"/>
      <c r="O94" s="723"/>
      <c r="P94" s="723"/>
      <c r="Q94" s="723"/>
      <c r="R94" s="723"/>
      <c r="S94" s="723"/>
      <c r="T94" s="723"/>
      <c r="U94" s="723"/>
      <c r="V94" s="723"/>
      <c r="W94" s="723"/>
      <c r="X94" s="723"/>
      <c r="Y94" s="723"/>
      <c r="Z94" s="723"/>
      <c r="AA94" s="723"/>
      <c r="AB94" s="723"/>
      <c r="AC94" s="723"/>
      <c r="AD94" s="723"/>
      <c r="AE94" s="723"/>
      <c r="AF94" s="723"/>
      <c r="AG94" s="723"/>
      <c r="AH94" s="723"/>
      <c r="AI94" s="723"/>
      <c r="AJ94" s="723"/>
      <c r="AK94" s="723"/>
    </row>
    <row r="95" spans="1:37">
      <c r="A95" s="723"/>
      <c r="B95" s="723"/>
      <c r="C95" s="723"/>
      <c r="D95" s="723"/>
      <c r="E95" s="723"/>
      <c r="F95" s="723"/>
      <c r="G95" s="723"/>
      <c r="H95" s="723"/>
      <c r="I95" s="723"/>
      <c r="J95" s="723"/>
      <c r="K95" s="723"/>
      <c r="L95" s="723"/>
      <c r="M95" s="723"/>
      <c r="N95" s="723"/>
      <c r="O95" s="723"/>
      <c r="P95" s="723"/>
      <c r="Q95" s="723"/>
      <c r="R95" s="723"/>
      <c r="S95" s="723"/>
      <c r="T95" s="723"/>
      <c r="U95" s="723"/>
      <c r="V95" s="723"/>
      <c r="W95" s="723"/>
      <c r="X95" s="723"/>
      <c r="Y95" s="723"/>
      <c r="Z95" s="723"/>
      <c r="AA95" s="723"/>
      <c r="AB95" s="723"/>
      <c r="AC95" s="723"/>
      <c r="AD95" s="723"/>
      <c r="AE95" s="723"/>
      <c r="AF95" s="723"/>
      <c r="AG95" s="723"/>
      <c r="AH95" s="723"/>
      <c r="AI95" s="723"/>
      <c r="AJ95" s="723"/>
      <c r="AK95" s="723"/>
    </row>
    <row r="96" spans="1:37">
      <c r="A96" s="723"/>
      <c r="B96" s="723"/>
      <c r="C96" s="723"/>
      <c r="D96" s="723"/>
      <c r="E96" s="723"/>
      <c r="F96" s="723"/>
      <c r="G96" s="723"/>
      <c r="H96" s="723"/>
      <c r="I96" s="723"/>
      <c r="J96" s="723"/>
      <c r="K96" s="723"/>
      <c r="L96" s="723"/>
      <c r="M96" s="723"/>
      <c r="N96" s="723"/>
      <c r="O96" s="723"/>
      <c r="P96" s="723"/>
      <c r="Q96" s="723"/>
      <c r="R96" s="723"/>
      <c r="S96" s="723"/>
      <c r="T96" s="723"/>
      <c r="U96" s="723"/>
      <c r="V96" s="723"/>
      <c r="W96" s="723"/>
      <c r="X96" s="723"/>
      <c r="Y96" s="723"/>
      <c r="Z96" s="723"/>
      <c r="AA96" s="723"/>
      <c r="AB96" s="723"/>
      <c r="AC96" s="723"/>
      <c r="AD96" s="723"/>
      <c r="AE96" s="723"/>
      <c r="AF96" s="723"/>
      <c r="AG96" s="723"/>
      <c r="AH96" s="723"/>
      <c r="AI96" s="723"/>
      <c r="AJ96" s="723"/>
      <c r="AK96" s="723"/>
    </row>
    <row r="97" spans="1:37">
      <c r="A97" s="723"/>
      <c r="B97" s="723"/>
      <c r="C97" s="723"/>
      <c r="D97" s="723"/>
      <c r="E97" s="723"/>
      <c r="F97" s="723"/>
      <c r="G97" s="723"/>
      <c r="H97" s="723"/>
      <c r="I97" s="723"/>
      <c r="J97" s="723"/>
      <c r="K97" s="723"/>
      <c r="L97" s="723"/>
      <c r="M97" s="723"/>
      <c r="N97" s="723"/>
      <c r="O97" s="723"/>
      <c r="P97" s="723"/>
      <c r="Q97" s="723"/>
      <c r="R97" s="723"/>
      <c r="S97" s="723"/>
      <c r="T97" s="723"/>
      <c r="U97" s="723"/>
      <c r="V97" s="723"/>
      <c r="W97" s="723"/>
      <c r="X97" s="723"/>
      <c r="Y97" s="723"/>
      <c r="Z97" s="723"/>
      <c r="AA97" s="723"/>
      <c r="AB97" s="723"/>
      <c r="AC97" s="723"/>
      <c r="AD97" s="723"/>
      <c r="AE97" s="723"/>
      <c r="AF97" s="723"/>
      <c r="AG97" s="723"/>
      <c r="AH97" s="723"/>
      <c r="AI97" s="723"/>
      <c r="AJ97" s="723"/>
      <c r="AK97" s="723"/>
    </row>
    <row r="98" spans="1:37">
      <c r="A98" s="723"/>
      <c r="B98" s="723"/>
      <c r="C98" s="723"/>
      <c r="D98" s="723"/>
      <c r="E98" s="723"/>
      <c r="F98" s="723"/>
      <c r="G98" s="723"/>
      <c r="H98" s="723"/>
      <c r="I98" s="723"/>
      <c r="J98" s="723"/>
      <c r="K98" s="723"/>
      <c r="L98" s="723"/>
      <c r="M98" s="723"/>
      <c r="N98" s="723"/>
      <c r="O98" s="723"/>
      <c r="P98" s="723"/>
      <c r="Q98" s="723"/>
      <c r="R98" s="723"/>
      <c r="S98" s="723"/>
      <c r="T98" s="723"/>
      <c r="U98" s="723"/>
      <c r="V98" s="723"/>
      <c r="W98" s="723"/>
      <c r="X98" s="723"/>
      <c r="Y98" s="723"/>
      <c r="Z98" s="723"/>
      <c r="AA98" s="723"/>
      <c r="AB98" s="723"/>
      <c r="AC98" s="723"/>
      <c r="AD98" s="723"/>
      <c r="AE98" s="723"/>
      <c r="AF98" s="723"/>
      <c r="AG98" s="723"/>
      <c r="AH98" s="723"/>
      <c r="AI98" s="723"/>
      <c r="AJ98" s="723"/>
      <c r="AK98" s="723"/>
    </row>
    <row r="99" spans="1:37">
      <c r="A99" s="723"/>
      <c r="B99" s="723"/>
      <c r="C99" s="723"/>
      <c r="D99" s="723"/>
      <c r="E99" s="723"/>
      <c r="F99" s="723"/>
      <c r="G99" s="723"/>
      <c r="H99" s="723"/>
      <c r="I99" s="723"/>
      <c r="J99" s="723"/>
      <c r="K99" s="723"/>
      <c r="L99" s="723"/>
      <c r="M99" s="723"/>
      <c r="N99" s="723"/>
      <c r="O99" s="723"/>
      <c r="P99" s="723"/>
      <c r="Q99" s="723"/>
      <c r="R99" s="723"/>
      <c r="S99" s="723"/>
      <c r="T99" s="723"/>
      <c r="U99" s="723"/>
      <c r="V99" s="723"/>
      <c r="W99" s="723"/>
      <c r="X99" s="723"/>
      <c r="Y99" s="723"/>
      <c r="Z99" s="723"/>
      <c r="AA99" s="723"/>
      <c r="AB99" s="723"/>
      <c r="AC99" s="723"/>
      <c r="AD99" s="723"/>
      <c r="AE99" s="723"/>
      <c r="AF99" s="723"/>
      <c r="AG99" s="723"/>
      <c r="AH99" s="723"/>
      <c r="AI99" s="723"/>
      <c r="AJ99" s="723"/>
      <c r="AK99" s="723"/>
    </row>
    <row r="100" spans="1:37">
      <c r="A100" s="723"/>
      <c r="B100" s="723"/>
      <c r="C100" s="723"/>
      <c r="D100" s="723"/>
      <c r="E100" s="723"/>
      <c r="F100" s="723"/>
      <c r="G100" s="723"/>
      <c r="H100" s="723"/>
      <c r="I100" s="723"/>
      <c r="J100" s="723"/>
      <c r="K100" s="723"/>
      <c r="L100" s="723"/>
      <c r="M100" s="723"/>
      <c r="N100" s="723"/>
      <c r="O100" s="723"/>
      <c r="P100" s="723"/>
      <c r="Q100" s="723"/>
      <c r="R100" s="723"/>
      <c r="S100" s="723"/>
      <c r="T100" s="723"/>
      <c r="U100" s="723"/>
      <c r="V100" s="723"/>
      <c r="W100" s="723"/>
      <c r="X100" s="723"/>
      <c r="Y100" s="723"/>
      <c r="Z100" s="723"/>
      <c r="AA100" s="723"/>
      <c r="AB100" s="723"/>
      <c r="AC100" s="723"/>
      <c r="AD100" s="723"/>
      <c r="AE100" s="723"/>
      <c r="AF100" s="723"/>
      <c r="AG100" s="723"/>
      <c r="AH100" s="723"/>
      <c r="AI100" s="723"/>
      <c r="AJ100" s="723"/>
      <c r="AK100" s="723"/>
    </row>
    <row r="101" spans="1:37">
      <c r="A101" s="723"/>
      <c r="B101" s="723"/>
      <c r="C101" s="723"/>
      <c r="D101" s="723"/>
      <c r="E101" s="723"/>
      <c r="F101" s="723"/>
      <c r="G101" s="723"/>
      <c r="H101" s="723"/>
      <c r="I101" s="723"/>
      <c r="J101" s="723"/>
      <c r="K101" s="723"/>
      <c r="L101" s="723"/>
      <c r="M101" s="723"/>
      <c r="N101" s="723"/>
      <c r="O101" s="723"/>
      <c r="P101" s="723"/>
      <c r="Q101" s="723"/>
      <c r="R101" s="723"/>
      <c r="S101" s="723"/>
      <c r="T101" s="723"/>
      <c r="U101" s="723"/>
      <c r="V101" s="723"/>
      <c r="W101" s="723"/>
      <c r="X101" s="723"/>
      <c r="Y101" s="723"/>
      <c r="Z101" s="723"/>
      <c r="AA101" s="723"/>
      <c r="AB101" s="723"/>
      <c r="AC101" s="723"/>
      <c r="AD101" s="723"/>
      <c r="AE101" s="723"/>
      <c r="AF101" s="723"/>
      <c r="AG101" s="723"/>
      <c r="AH101" s="723"/>
      <c r="AI101" s="723"/>
      <c r="AJ101" s="723"/>
      <c r="AK101" s="723"/>
    </row>
    <row r="102" spans="1:37">
      <c r="A102" s="723"/>
      <c r="B102" s="723"/>
      <c r="C102" s="723"/>
      <c r="D102" s="723"/>
      <c r="E102" s="723"/>
      <c r="F102" s="723"/>
      <c r="G102" s="723"/>
      <c r="H102" s="723"/>
      <c r="I102" s="723"/>
      <c r="J102" s="723"/>
      <c r="K102" s="723"/>
      <c r="L102" s="723"/>
      <c r="M102" s="723"/>
      <c r="N102" s="723"/>
      <c r="O102" s="723"/>
      <c r="P102" s="723"/>
      <c r="Q102" s="723"/>
      <c r="R102" s="723"/>
      <c r="S102" s="723"/>
      <c r="T102" s="723"/>
      <c r="U102" s="723"/>
      <c r="V102" s="723"/>
      <c r="W102" s="723"/>
      <c r="X102" s="723"/>
      <c r="Y102" s="723"/>
      <c r="Z102" s="723"/>
      <c r="AA102" s="723"/>
      <c r="AB102" s="723"/>
      <c r="AC102" s="723"/>
      <c r="AD102" s="723"/>
      <c r="AE102" s="723"/>
      <c r="AF102" s="723"/>
      <c r="AG102" s="723"/>
      <c r="AH102" s="723"/>
      <c r="AI102" s="723"/>
      <c r="AJ102" s="723"/>
      <c r="AK102" s="723"/>
    </row>
    <row r="103" spans="1:37">
      <c r="A103" s="723"/>
      <c r="B103" s="723"/>
      <c r="C103" s="723"/>
      <c r="D103" s="723"/>
      <c r="E103" s="723"/>
      <c r="F103" s="723"/>
      <c r="G103" s="723"/>
      <c r="H103" s="723"/>
      <c r="I103" s="723"/>
      <c r="J103" s="723"/>
      <c r="K103" s="723"/>
      <c r="L103" s="723"/>
      <c r="M103" s="723"/>
      <c r="N103" s="723"/>
      <c r="O103" s="723"/>
      <c r="P103" s="723"/>
      <c r="Q103" s="723"/>
      <c r="R103" s="723"/>
      <c r="S103" s="723"/>
      <c r="T103" s="723"/>
      <c r="U103" s="723"/>
      <c r="V103" s="723"/>
      <c r="W103" s="723"/>
      <c r="X103" s="723"/>
      <c r="Y103" s="723"/>
      <c r="Z103" s="723"/>
      <c r="AA103" s="723"/>
      <c r="AB103" s="723"/>
      <c r="AC103" s="723"/>
      <c r="AD103" s="723"/>
      <c r="AE103" s="723"/>
      <c r="AF103" s="723"/>
      <c r="AG103" s="723"/>
      <c r="AH103" s="723"/>
      <c r="AI103" s="723"/>
      <c r="AJ103" s="723"/>
      <c r="AK103" s="723"/>
    </row>
    <row r="104" spans="1:37">
      <c r="A104" s="723"/>
      <c r="B104" s="723"/>
      <c r="C104" s="723"/>
      <c r="D104" s="723"/>
      <c r="E104" s="723"/>
      <c r="F104" s="723"/>
      <c r="G104" s="723"/>
      <c r="H104" s="723"/>
      <c r="I104" s="723"/>
      <c r="J104" s="723"/>
      <c r="K104" s="723"/>
      <c r="L104" s="723"/>
      <c r="M104" s="723"/>
      <c r="N104" s="723"/>
      <c r="O104" s="723"/>
      <c r="P104" s="723"/>
      <c r="Q104" s="723"/>
      <c r="R104" s="723"/>
      <c r="S104" s="723"/>
      <c r="T104" s="723"/>
      <c r="U104" s="723"/>
      <c r="V104" s="723"/>
      <c r="W104" s="723"/>
      <c r="X104" s="723"/>
      <c r="Y104" s="723"/>
      <c r="Z104" s="723"/>
      <c r="AA104" s="723"/>
      <c r="AB104" s="723"/>
      <c r="AC104" s="723"/>
      <c r="AD104" s="723"/>
      <c r="AE104" s="723"/>
      <c r="AF104" s="723"/>
      <c r="AG104" s="723"/>
      <c r="AH104" s="723"/>
      <c r="AI104" s="723"/>
      <c r="AJ104" s="723"/>
      <c r="AK104" s="723"/>
    </row>
    <row r="105" spans="1:37">
      <c r="A105" s="723"/>
      <c r="B105" s="723"/>
      <c r="C105" s="723"/>
      <c r="D105" s="723"/>
      <c r="E105" s="723"/>
      <c r="F105" s="723"/>
      <c r="G105" s="723"/>
      <c r="H105" s="723"/>
      <c r="I105" s="723"/>
      <c r="J105" s="723"/>
      <c r="K105" s="723"/>
      <c r="L105" s="723"/>
      <c r="M105" s="723"/>
      <c r="N105" s="723"/>
      <c r="O105" s="723"/>
      <c r="P105" s="723"/>
      <c r="Q105" s="723"/>
      <c r="R105" s="723"/>
      <c r="S105" s="723"/>
      <c r="T105" s="723"/>
      <c r="U105" s="723"/>
      <c r="V105" s="723"/>
      <c r="W105" s="723"/>
      <c r="X105" s="723"/>
      <c r="Y105" s="723"/>
      <c r="Z105" s="723"/>
      <c r="AA105" s="723"/>
      <c r="AB105" s="723"/>
      <c r="AC105" s="723"/>
      <c r="AD105" s="723"/>
      <c r="AE105" s="723"/>
      <c r="AF105" s="723"/>
      <c r="AG105" s="723"/>
      <c r="AH105" s="723"/>
      <c r="AI105" s="723"/>
      <c r="AJ105" s="723"/>
      <c r="AK105" s="723"/>
    </row>
    <row r="106" spans="1:37">
      <c r="A106" s="723"/>
      <c r="B106" s="723"/>
      <c r="C106" s="723"/>
      <c r="D106" s="723"/>
      <c r="E106" s="723"/>
      <c r="F106" s="723"/>
      <c r="G106" s="723"/>
      <c r="H106" s="723"/>
      <c r="I106" s="723"/>
      <c r="J106" s="723"/>
      <c r="K106" s="723"/>
      <c r="L106" s="723"/>
      <c r="M106" s="723"/>
      <c r="N106" s="723"/>
      <c r="O106" s="723"/>
      <c r="P106" s="723"/>
      <c r="Q106" s="723"/>
      <c r="R106" s="723"/>
      <c r="S106" s="723"/>
      <c r="T106" s="723"/>
      <c r="U106" s="723"/>
      <c r="V106" s="723"/>
      <c r="W106" s="723"/>
      <c r="X106" s="723"/>
      <c r="Y106" s="723"/>
      <c r="Z106" s="723"/>
      <c r="AA106" s="723"/>
      <c r="AB106" s="723"/>
      <c r="AC106" s="723"/>
      <c r="AD106" s="723"/>
      <c r="AE106" s="723"/>
      <c r="AF106" s="723"/>
      <c r="AG106" s="723"/>
      <c r="AH106" s="723"/>
      <c r="AI106" s="723"/>
      <c r="AJ106" s="723"/>
      <c r="AK106" s="723"/>
    </row>
    <row r="107" spans="1:37">
      <c r="A107" s="723"/>
      <c r="B107" s="723"/>
      <c r="C107" s="723"/>
      <c r="D107" s="723"/>
      <c r="E107" s="723"/>
      <c r="F107" s="723"/>
      <c r="G107" s="723"/>
      <c r="H107" s="723"/>
      <c r="I107" s="723"/>
      <c r="J107" s="723"/>
      <c r="K107" s="723"/>
      <c r="L107" s="723"/>
      <c r="M107" s="723"/>
      <c r="N107" s="723"/>
      <c r="O107" s="723"/>
      <c r="P107" s="723"/>
      <c r="Q107" s="723"/>
      <c r="R107" s="723"/>
      <c r="S107" s="723"/>
      <c r="T107" s="723"/>
      <c r="U107" s="723"/>
      <c r="V107" s="723"/>
      <c r="W107" s="723"/>
      <c r="X107" s="723"/>
      <c r="Y107" s="723"/>
      <c r="Z107" s="723"/>
      <c r="AA107" s="723"/>
      <c r="AB107" s="723"/>
      <c r="AC107" s="723"/>
      <c r="AD107" s="723"/>
      <c r="AE107" s="723"/>
      <c r="AF107" s="723"/>
      <c r="AG107" s="723"/>
      <c r="AH107" s="723"/>
      <c r="AI107" s="723"/>
      <c r="AJ107" s="723"/>
      <c r="AK107" s="723"/>
    </row>
    <row r="108" spans="1:37">
      <c r="A108" s="723"/>
      <c r="B108" s="723"/>
      <c r="C108" s="723"/>
      <c r="D108" s="723"/>
      <c r="E108" s="723"/>
      <c r="F108" s="723"/>
      <c r="G108" s="723"/>
      <c r="H108" s="723"/>
      <c r="I108" s="723"/>
      <c r="J108" s="723"/>
      <c r="K108" s="723"/>
      <c r="L108" s="723"/>
      <c r="M108" s="723"/>
      <c r="N108" s="723"/>
      <c r="O108" s="723"/>
      <c r="P108" s="723"/>
      <c r="Q108" s="723"/>
      <c r="R108" s="723"/>
      <c r="S108" s="723"/>
      <c r="T108" s="723"/>
      <c r="U108" s="723"/>
      <c r="V108" s="723"/>
      <c r="W108" s="723"/>
      <c r="X108" s="723"/>
      <c r="Y108" s="723"/>
      <c r="Z108" s="723"/>
      <c r="AA108" s="723"/>
      <c r="AB108" s="723"/>
      <c r="AC108" s="723"/>
      <c r="AD108" s="723"/>
      <c r="AE108" s="723"/>
      <c r="AF108" s="723"/>
      <c r="AG108" s="723"/>
      <c r="AH108" s="723"/>
      <c r="AI108" s="723"/>
      <c r="AJ108" s="723"/>
      <c r="AK108" s="723"/>
    </row>
    <row r="109" spans="1:37">
      <c r="A109" s="723"/>
      <c r="B109" s="723"/>
      <c r="C109" s="723"/>
      <c r="D109" s="723"/>
      <c r="E109" s="723"/>
      <c r="F109" s="723"/>
      <c r="G109" s="723"/>
      <c r="H109" s="723"/>
      <c r="I109" s="723"/>
      <c r="J109" s="723"/>
      <c r="K109" s="723"/>
      <c r="L109" s="723"/>
      <c r="M109" s="723"/>
      <c r="N109" s="723"/>
      <c r="O109" s="723"/>
      <c r="P109" s="723"/>
      <c r="Q109" s="723"/>
      <c r="R109" s="723"/>
      <c r="S109" s="723"/>
      <c r="T109" s="723"/>
      <c r="U109" s="723"/>
      <c r="V109" s="723"/>
      <c r="W109" s="723"/>
      <c r="X109" s="723"/>
      <c r="Y109" s="723"/>
      <c r="Z109" s="723"/>
      <c r="AA109" s="723"/>
      <c r="AB109" s="723"/>
      <c r="AC109" s="723"/>
      <c r="AD109" s="723"/>
      <c r="AE109" s="723"/>
      <c r="AF109" s="723"/>
      <c r="AG109" s="723"/>
      <c r="AH109" s="723"/>
      <c r="AI109" s="723"/>
      <c r="AJ109" s="723"/>
      <c r="AK109" s="723"/>
    </row>
    <row r="110" spans="1:37">
      <c r="A110" s="723"/>
      <c r="B110" s="723"/>
      <c r="C110" s="723"/>
      <c r="D110" s="723"/>
      <c r="E110" s="723"/>
      <c r="F110" s="723"/>
      <c r="G110" s="723"/>
      <c r="H110" s="723"/>
      <c r="I110" s="723"/>
      <c r="J110" s="723"/>
      <c r="K110" s="723"/>
      <c r="L110" s="723"/>
      <c r="M110" s="723"/>
      <c r="N110" s="723"/>
      <c r="O110" s="723"/>
      <c r="P110" s="723"/>
      <c r="Q110" s="723"/>
      <c r="R110" s="723"/>
      <c r="S110" s="723"/>
      <c r="T110" s="723"/>
      <c r="U110" s="723"/>
      <c r="V110" s="723"/>
      <c r="W110" s="723"/>
      <c r="X110" s="723"/>
      <c r="Y110" s="723"/>
      <c r="Z110" s="723"/>
      <c r="AA110" s="723"/>
      <c r="AB110" s="723"/>
      <c r="AC110" s="723"/>
      <c r="AD110" s="723"/>
      <c r="AE110" s="723"/>
      <c r="AF110" s="723"/>
      <c r="AG110" s="723"/>
      <c r="AH110" s="723"/>
      <c r="AI110" s="723"/>
      <c r="AJ110" s="723"/>
      <c r="AK110" s="723"/>
    </row>
    <row r="111" spans="1:37">
      <c r="A111" s="723"/>
      <c r="B111" s="723"/>
      <c r="C111" s="723"/>
      <c r="D111" s="723"/>
      <c r="E111" s="723"/>
      <c r="F111" s="723"/>
      <c r="G111" s="723"/>
      <c r="H111" s="723"/>
      <c r="I111" s="723"/>
      <c r="J111" s="723"/>
      <c r="K111" s="723"/>
      <c r="L111" s="723"/>
      <c r="M111" s="723"/>
      <c r="N111" s="723"/>
      <c r="O111" s="723"/>
      <c r="P111" s="723"/>
      <c r="Q111" s="723"/>
      <c r="R111" s="723"/>
      <c r="S111" s="723"/>
      <c r="T111" s="723"/>
      <c r="U111" s="723"/>
      <c r="V111" s="723"/>
      <c r="W111" s="723"/>
      <c r="X111" s="723"/>
      <c r="Y111" s="723"/>
      <c r="Z111" s="723"/>
      <c r="AA111" s="723"/>
      <c r="AB111" s="723"/>
      <c r="AC111" s="723"/>
      <c r="AD111" s="723"/>
      <c r="AE111" s="723"/>
      <c r="AF111" s="723"/>
      <c r="AG111" s="723"/>
      <c r="AH111" s="723"/>
      <c r="AI111" s="723"/>
      <c r="AJ111" s="723"/>
      <c r="AK111" s="723"/>
    </row>
    <row r="112" spans="1:37">
      <c r="A112" s="723"/>
      <c r="B112" s="723"/>
      <c r="C112" s="723"/>
      <c r="D112" s="723"/>
      <c r="E112" s="723"/>
      <c r="F112" s="723"/>
      <c r="G112" s="723"/>
      <c r="H112" s="723"/>
      <c r="I112" s="723"/>
      <c r="J112" s="723"/>
      <c r="K112" s="723"/>
      <c r="L112" s="723"/>
      <c r="M112" s="723"/>
      <c r="N112" s="723"/>
      <c r="O112" s="723"/>
      <c r="P112" s="723"/>
      <c r="Q112" s="723"/>
      <c r="R112" s="723"/>
      <c r="S112" s="723"/>
      <c r="T112" s="723"/>
      <c r="U112" s="723"/>
      <c r="V112" s="723"/>
      <c r="W112" s="723"/>
      <c r="X112" s="723"/>
      <c r="Y112" s="723"/>
      <c r="Z112" s="723"/>
      <c r="AA112" s="723"/>
      <c r="AB112" s="723"/>
      <c r="AC112" s="723"/>
      <c r="AD112" s="723"/>
      <c r="AE112" s="723"/>
      <c r="AF112" s="723"/>
      <c r="AG112" s="723"/>
      <c r="AH112" s="723"/>
      <c r="AI112" s="723"/>
      <c r="AJ112" s="723"/>
      <c r="AK112" s="723"/>
    </row>
    <row r="113" spans="1:37">
      <c r="A113" s="723"/>
      <c r="B113" s="723"/>
      <c r="C113" s="723"/>
      <c r="D113" s="723"/>
      <c r="E113" s="723"/>
      <c r="F113" s="723"/>
      <c r="G113" s="723"/>
      <c r="H113" s="723"/>
      <c r="I113" s="723"/>
      <c r="J113" s="723"/>
      <c r="K113" s="723"/>
      <c r="L113" s="723"/>
      <c r="M113" s="723"/>
      <c r="N113" s="723"/>
      <c r="O113" s="723"/>
      <c r="P113" s="723"/>
      <c r="Q113" s="723"/>
      <c r="R113" s="723"/>
      <c r="S113" s="723"/>
      <c r="T113" s="723"/>
      <c r="U113" s="723"/>
      <c r="V113" s="723"/>
      <c r="W113" s="723"/>
      <c r="X113" s="723"/>
      <c r="Y113" s="723"/>
      <c r="Z113" s="723"/>
      <c r="AA113" s="723"/>
      <c r="AB113" s="723"/>
      <c r="AC113" s="723"/>
      <c r="AD113" s="723"/>
      <c r="AE113" s="723"/>
      <c r="AF113" s="723"/>
      <c r="AG113" s="723"/>
      <c r="AH113" s="723"/>
      <c r="AI113" s="723"/>
      <c r="AJ113" s="723"/>
      <c r="AK113" s="723"/>
    </row>
    <row r="114" spans="1:37">
      <c r="A114" s="723"/>
      <c r="B114" s="723"/>
      <c r="C114" s="723"/>
      <c r="D114" s="723"/>
      <c r="E114" s="723"/>
      <c r="F114" s="723"/>
      <c r="G114" s="723"/>
      <c r="H114" s="723"/>
      <c r="I114" s="723"/>
      <c r="J114" s="723"/>
      <c r="K114" s="723"/>
      <c r="L114" s="723"/>
      <c r="M114" s="723"/>
      <c r="N114" s="723"/>
      <c r="O114" s="723"/>
      <c r="P114" s="723"/>
      <c r="Q114" s="723"/>
      <c r="R114" s="723"/>
      <c r="S114" s="723"/>
      <c r="T114" s="723"/>
      <c r="U114" s="723"/>
      <c r="V114" s="723"/>
      <c r="W114" s="723"/>
      <c r="X114" s="723"/>
      <c r="Y114" s="723"/>
      <c r="Z114" s="723"/>
      <c r="AA114" s="723"/>
      <c r="AB114" s="723"/>
      <c r="AC114" s="723"/>
      <c r="AD114" s="723"/>
      <c r="AE114" s="723"/>
      <c r="AF114" s="723"/>
      <c r="AG114" s="723"/>
      <c r="AH114" s="723"/>
      <c r="AI114" s="723"/>
      <c r="AJ114" s="723"/>
      <c r="AK114" s="723"/>
    </row>
    <row r="115" spans="1:37">
      <c r="A115" s="723"/>
      <c r="B115" s="723"/>
      <c r="C115" s="723"/>
      <c r="D115" s="723"/>
      <c r="E115" s="723"/>
      <c r="F115" s="723"/>
      <c r="G115" s="723"/>
      <c r="H115" s="723"/>
      <c r="I115" s="723"/>
      <c r="J115" s="723"/>
      <c r="K115" s="723"/>
      <c r="L115" s="723"/>
      <c r="M115" s="723"/>
      <c r="N115" s="723"/>
      <c r="O115" s="723"/>
      <c r="P115" s="723"/>
      <c r="Q115" s="723"/>
      <c r="R115" s="723"/>
      <c r="S115" s="723"/>
      <c r="T115" s="723"/>
      <c r="U115" s="723"/>
      <c r="V115" s="723"/>
      <c r="W115" s="723"/>
      <c r="X115" s="723"/>
      <c r="Y115" s="723"/>
      <c r="Z115" s="723"/>
      <c r="AA115" s="723"/>
      <c r="AB115" s="723"/>
      <c r="AC115" s="723"/>
      <c r="AD115" s="723"/>
      <c r="AE115" s="723"/>
      <c r="AF115" s="723"/>
      <c r="AG115" s="723"/>
      <c r="AH115" s="723"/>
      <c r="AI115" s="723"/>
      <c r="AJ115" s="723"/>
      <c r="AK115" s="723"/>
    </row>
    <row r="116" spans="1:37">
      <c r="A116" s="723"/>
      <c r="B116" s="723"/>
      <c r="C116" s="723"/>
      <c r="D116" s="723"/>
      <c r="E116" s="723"/>
      <c r="F116" s="723"/>
      <c r="G116" s="723"/>
      <c r="H116" s="723"/>
      <c r="I116" s="723"/>
      <c r="J116" s="723"/>
      <c r="K116" s="723"/>
      <c r="L116" s="723"/>
      <c r="M116" s="723"/>
      <c r="N116" s="723"/>
      <c r="O116" s="723"/>
      <c r="P116" s="723"/>
      <c r="Q116" s="723"/>
      <c r="R116" s="723"/>
      <c r="S116" s="723"/>
      <c r="T116" s="723"/>
      <c r="U116" s="723"/>
      <c r="V116" s="723"/>
      <c r="W116" s="723"/>
      <c r="X116" s="723"/>
      <c r="Y116" s="723"/>
      <c r="Z116" s="723"/>
      <c r="AA116" s="723"/>
      <c r="AB116" s="723"/>
      <c r="AC116" s="723"/>
      <c r="AD116" s="723"/>
      <c r="AE116" s="723"/>
      <c r="AF116" s="723"/>
      <c r="AG116" s="723"/>
      <c r="AH116" s="723"/>
      <c r="AI116" s="723"/>
      <c r="AJ116" s="723"/>
      <c r="AK116" s="723"/>
    </row>
    <row r="117" spans="1:37">
      <c r="A117" s="723"/>
      <c r="B117" s="723"/>
      <c r="C117" s="723"/>
      <c r="D117" s="723"/>
      <c r="E117" s="723"/>
      <c r="F117" s="723"/>
      <c r="G117" s="723"/>
      <c r="H117" s="723"/>
      <c r="I117" s="723"/>
      <c r="J117" s="723"/>
      <c r="K117" s="723"/>
      <c r="L117" s="723"/>
      <c r="M117" s="723"/>
      <c r="N117" s="723"/>
      <c r="O117" s="723"/>
      <c r="P117" s="723"/>
      <c r="Q117" s="723"/>
      <c r="R117" s="723"/>
      <c r="S117" s="723"/>
      <c r="T117" s="723"/>
      <c r="U117" s="723"/>
      <c r="V117" s="723"/>
      <c r="W117" s="723"/>
      <c r="X117" s="723"/>
      <c r="Y117" s="723"/>
      <c r="Z117" s="723"/>
      <c r="AA117" s="723"/>
      <c r="AB117" s="723"/>
      <c r="AC117" s="723"/>
      <c r="AD117" s="723"/>
      <c r="AE117" s="723"/>
      <c r="AF117" s="723"/>
      <c r="AG117" s="723"/>
      <c r="AH117" s="723"/>
      <c r="AI117" s="723"/>
      <c r="AJ117" s="723"/>
      <c r="AK117" s="723"/>
    </row>
    <row r="118" spans="1:37">
      <c r="A118" s="723"/>
      <c r="B118" s="723"/>
      <c r="C118" s="723"/>
      <c r="D118" s="723"/>
      <c r="E118" s="723"/>
      <c r="F118" s="723"/>
      <c r="G118" s="723"/>
      <c r="H118" s="723"/>
      <c r="I118" s="723"/>
      <c r="J118" s="723"/>
      <c r="K118" s="723"/>
      <c r="L118" s="723"/>
      <c r="M118" s="723"/>
      <c r="N118" s="723"/>
      <c r="O118" s="723"/>
      <c r="P118" s="723"/>
      <c r="Q118" s="723"/>
      <c r="R118" s="723"/>
      <c r="S118" s="723"/>
      <c r="T118" s="723"/>
      <c r="U118" s="723"/>
      <c r="V118" s="723"/>
      <c r="W118" s="723"/>
      <c r="X118" s="723"/>
      <c r="Y118" s="723"/>
      <c r="Z118" s="723"/>
      <c r="AA118" s="723"/>
      <c r="AB118" s="723"/>
      <c r="AC118" s="723"/>
      <c r="AD118" s="723"/>
      <c r="AE118" s="723"/>
      <c r="AF118" s="723"/>
      <c r="AG118" s="723"/>
      <c r="AH118" s="723"/>
      <c r="AI118" s="723"/>
      <c r="AJ118" s="723"/>
      <c r="AK118" s="723"/>
    </row>
    <row r="119" spans="1:37">
      <c r="A119" s="723"/>
      <c r="B119" s="723"/>
      <c r="C119" s="723"/>
      <c r="D119" s="723"/>
      <c r="E119" s="723"/>
      <c r="F119" s="723"/>
      <c r="G119" s="723"/>
      <c r="H119" s="723"/>
      <c r="I119" s="723"/>
      <c r="J119" s="723"/>
      <c r="K119" s="723"/>
      <c r="L119" s="723"/>
      <c r="M119" s="723"/>
      <c r="N119" s="723"/>
      <c r="O119" s="723"/>
      <c r="P119" s="723"/>
      <c r="Q119" s="723"/>
      <c r="R119" s="723"/>
      <c r="S119" s="723"/>
      <c r="T119" s="723"/>
      <c r="U119" s="723"/>
      <c r="V119" s="723"/>
      <c r="W119" s="723"/>
      <c r="X119" s="723"/>
      <c r="Y119" s="723"/>
      <c r="Z119" s="723"/>
      <c r="AA119" s="723"/>
      <c r="AB119" s="723"/>
      <c r="AC119" s="723"/>
      <c r="AD119" s="723"/>
      <c r="AE119" s="723"/>
      <c r="AF119" s="723"/>
      <c r="AG119" s="723"/>
      <c r="AH119" s="723"/>
      <c r="AI119" s="723"/>
      <c r="AJ119" s="723"/>
      <c r="AK119" s="723"/>
    </row>
    <row r="120" spans="1:37">
      <c r="A120" s="723"/>
      <c r="B120" s="723"/>
      <c r="C120" s="723"/>
      <c r="D120" s="723"/>
      <c r="E120" s="723"/>
      <c r="F120" s="723"/>
      <c r="G120" s="723"/>
      <c r="H120" s="723"/>
      <c r="I120" s="723"/>
      <c r="J120" s="723"/>
      <c r="K120" s="723"/>
      <c r="L120" s="723"/>
      <c r="M120" s="723"/>
      <c r="N120" s="723"/>
      <c r="O120" s="723"/>
      <c r="P120" s="723"/>
      <c r="Q120" s="723"/>
      <c r="R120" s="723"/>
      <c r="S120" s="723"/>
      <c r="T120" s="723"/>
      <c r="U120" s="723"/>
      <c r="V120" s="723"/>
      <c r="W120" s="723"/>
      <c r="X120" s="723"/>
      <c r="Y120" s="723"/>
      <c r="Z120" s="723"/>
      <c r="AA120" s="723"/>
      <c r="AB120" s="723"/>
      <c r="AC120" s="723"/>
      <c r="AD120" s="723"/>
      <c r="AE120" s="723"/>
      <c r="AF120" s="723"/>
      <c r="AG120" s="723"/>
      <c r="AH120" s="723"/>
      <c r="AI120" s="723"/>
      <c r="AJ120" s="723"/>
      <c r="AK120" s="723"/>
    </row>
    <row r="121" spans="1:37">
      <c r="A121" s="723"/>
      <c r="B121" s="723"/>
      <c r="C121" s="723"/>
      <c r="D121" s="723"/>
      <c r="E121" s="723"/>
      <c r="F121" s="723"/>
      <c r="G121" s="723"/>
      <c r="H121" s="723"/>
      <c r="I121" s="723"/>
      <c r="J121" s="723"/>
      <c r="K121" s="723"/>
      <c r="L121" s="723"/>
      <c r="M121" s="723"/>
      <c r="N121" s="723"/>
      <c r="O121" s="723"/>
      <c r="P121" s="723"/>
      <c r="Q121" s="723"/>
      <c r="R121" s="723"/>
      <c r="S121" s="723"/>
      <c r="T121" s="723"/>
      <c r="U121" s="723"/>
      <c r="V121" s="723"/>
      <c r="W121" s="723"/>
      <c r="X121" s="723"/>
      <c r="Y121" s="723"/>
      <c r="Z121" s="723"/>
      <c r="AA121" s="723"/>
      <c r="AB121" s="723"/>
      <c r="AC121" s="723"/>
      <c r="AD121" s="723"/>
      <c r="AE121" s="723"/>
      <c r="AF121" s="723"/>
      <c r="AG121" s="723"/>
      <c r="AH121" s="723"/>
      <c r="AI121" s="723"/>
      <c r="AJ121" s="723"/>
      <c r="AK121" s="723"/>
    </row>
    <row r="122" spans="1:37">
      <c r="A122" s="723"/>
      <c r="B122" s="723"/>
      <c r="C122" s="723"/>
      <c r="D122" s="723"/>
      <c r="E122" s="723"/>
      <c r="F122" s="723"/>
      <c r="G122" s="723"/>
      <c r="H122" s="723"/>
      <c r="I122" s="723"/>
      <c r="J122" s="723"/>
      <c r="K122" s="723"/>
      <c r="L122" s="723"/>
      <c r="M122" s="723"/>
      <c r="N122" s="723"/>
      <c r="O122" s="723"/>
      <c r="P122" s="723"/>
      <c r="Q122" s="723"/>
      <c r="R122" s="723"/>
      <c r="S122" s="723"/>
      <c r="T122" s="723"/>
      <c r="U122" s="723"/>
      <c r="V122" s="723"/>
      <c r="W122" s="723"/>
      <c r="X122" s="723"/>
      <c r="Y122" s="723"/>
      <c r="Z122" s="723"/>
      <c r="AA122" s="723"/>
      <c r="AB122" s="723"/>
      <c r="AC122" s="723"/>
      <c r="AD122" s="723"/>
      <c r="AE122" s="723"/>
      <c r="AF122" s="723"/>
      <c r="AG122" s="723"/>
      <c r="AH122" s="723"/>
      <c r="AI122" s="723"/>
      <c r="AJ122" s="723"/>
      <c r="AK122" s="723"/>
    </row>
    <row r="123" spans="1:37">
      <c r="A123" s="723"/>
      <c r="B123" s="723"/>
      <c r="C123" s="723"/>
      <c r="D123" s="723"/>
      <c r="E123" s="723"/>
      <c r="F123" s="723"/>
      <c r="G123" s="723"/>
      <c r="H123" s="723"/>
      <c r="I123" s="723"/>
      <c r="J123" s="723"/>
      <c r="K123" s="723"/>
      <c r="L123" s="723"/>
      <c r="M123" s="723"/>
      <c r="N123" s="723"/>
      <c r="O123" s="723"/>
      <c r="P123" s="723"/>
      <c r="Q123" s="723"/>
      <c r="R123" s="723"/>
      <c r="S123" s="723"/>
      <c r="T123" s="723"/>
      <c r="U123" s="723"/>
      <c r="V123" s="723"/>
      <c r="W123" s="723"/>
      <c r="X123" s="723"/>
      <c r="Y123" s="723"/>
      <c r="Z123" s="723"/>
      <c r="AA123" s="723"/>
      <c r="AB123" s="723"/>
      <c r="AC123" s="723"/>
      <c r="AD123" s="723"/>
      <c r="AE123" s="723"/>
      <c r="AF123" s="723"/>
      <c r="AG123" s="723"/>
      <c r="AH123" s="723"/>
      <c r="AI123" s="723"/>
      <c r="AJ123" s="723"/>
      <c r="AK123" s="723"/>
    </row>
    <row r="124" spans="1:37">
      <c r="A124" s="723"/>
      <c r="B124" s="723"/>
      <c r="C124" s="723"/>
      <c r="D124" s="723"/>
      <c r="E124" s="723"/>
      <c r="F124" s="723"/>
      <c r="G124" s="723"/>
      <c r="H124" s="723"/>
      <c r="I124" s="723"/>
      <c r="J124" s="723"/>
      <c r="K124" s="723"/>
      <c r="L124" s="723"/>
      <c r="M124" s="723"/>
      <c r="N124" s="723"/>
      <c r="O124" s="723"/>
      <c r="P124" s="723"/>
      <c r="Q124" s="723"/>
      <c r="R124" s="723"/>
      <c r="S124" s="723"/>
      <c r="T124" s="723"/>
      <c r="U124" s="723"/>
      <c r="V124" s="723"/>
      <c r="W124" s="723"/>
      <c r="X124" s="723"/>
      <c r="Y124" s="723"/>
      <c r="Z124" s="723"/>
      <c r="AA124" s="723"/>
      <c r="AB124" s="723"/>
      <c r="AC124" s="723"/>
      <c r="AD124" s="723"/>
      <c r="AE124" s="723"/>
      <c r="AF124" s="723"/>
      <c r="AG124" s="723"/>
      <c r="AH124" s="723"/>
      <c r="AI124" s="723"/>
      <c r="AJ124" s="723"/>
      <c r="AK124" s="723"/>
    </row>
    <row r="125" spans="1:37">
      <c r="A125" s="723"/>
      <c r="B125" s="723"/>
      <c r="C125" s="723"/>
      <c r="D125" s="723"/>
      <c r="E125" s="723"/>
      <c r="F125" s="723"/>
      <c r="G125" s="723"/>
      <c r="H125" s="723"/>
      <c r="I125" s="723"/>
      <c r="J125" s="723"/>
      <c r="K125" s="723"/>
      <c r="L125" s="723"/>
      <c r="M125" s="723"/>
      <c r="N125" s="723"/>
      <c r="O125" s="723"/>
      <c r="P125" s="723"/>
      <c r="Q125" s="723"/>
      <c r="R125" s="723"/>
      <c r="S125" s="723"/>
      <c r="T125" s="723"/>
      <c r="U125" s="723"/>
      <c r="V125" s="723"/>
      <c r="W125" s="723"/>
      <c r="X125" s="723"/>
      <c r="Y125" s="723"/>
      <c r="Z125" s="723"/>
      <c r="AA125" s="723"/>
      <c r="AB125" s="723"/>
      <c r="AC125" s="723"/>
      <c r="AD125" s="723"/>
      <c r="AE125" s="723"/>
      <c r="AF125" s="723"/>
      <c r="AG125" s="723"/>
      <c r="AH125" s="723"/>
      <c r="AI125" s="723"/>
      <c r="AJ125" s="723"/>
      <c r="AK125" s="723"/>
    </row>
    <row r="126" spans="1:37">
      <c r="A126" s="723"/>
      <c r="B126" s="723"/>
      <c r="C126" s="723"/>
      <c r="D126" s="723"/>
      <c r="E126" s="723"/>
      <c r="F126" s="723"/>
      <c r="G126" s="723"/>
      <c r="H126" s="723"/>
      <c r="I126" s="723"/>
      <c r="J126" s="723"/>
      <c r="K126" s="723"/>
      <c r="L126" s="723"/>
      <c r="M126" s="723"/>
      <c r="N126" s="723"/>
      <c r="O126" s="723"/>
      <c r="P126" s="723"/>
      <c r="Q126" s="723"/>
      <c r="R126" s="723"/>
      <c r="S126" s="723"/>
      <c r="T126" s="723"/>
      <c r="U126" s="723"/>
      <c r="V126" s="723"/>
      <c r="W126" s="723"/>
      <c r="X126" s="723"/>
      <c r="Y126" s="723"/>
      <c r="Z126" s="723"/>
      <c r="AA126" s="723"/>
      <c r="AB126" s="723"/>
      <c r="AC126" s="723"/>
      <c r="AD126" s="723"/>
      <c r="AE126" s="723"/>
      <c r="AF126" s="723"/>
      <c r="AG126" s="723"/>
      <c r="AH126" s="723"/>
      <c r="AI126" s="723"/>
      <c r="AJ126" s="723"/>
      <c r="AK126" s="723"/>
    </row>
    <row r="127" spans="1:37">
      <c r="A127" s="723"/>
      <c r="B127" s="723"/>
      <c r="C127" s="723"/>
      <c r="D127" s="723"/>
      <c r="E127" s="723"/>
      <c r="F127" s="723"/>
      <c r="G127" s="723"/>
      <c r="H127" s="723"/>
      <c r="I127" s="723"/>
      <c r="J127" s="723"/>
      <c r="K127" s="723"/>
      <c r="L127" s="723"/>
      <c r="M127" s="723"/>
      <c r="N127" s="723"/>
      <c r="O127" s="723"/>
      <c r="P127" s="723"/>
      <c r="Q127" s="723"/>
      <c r="R127" s="723"/>
      <c r="S127" s="723"/>
      <c r="T127" s="723"/>
      <c r="U127" s="723"/>
      <c r="V127" s="723"/>
      <c r="W127" s="723"/>
      <c r="X127" s="723"/>
      <c r="Y127" s="723"/>
      <c r="Z127" s="723"/>
      <c r="AA127" s="723"/>
      <c r="AB127" s="723"/>
      <c r="AC127" s="723"/>
      <c r="AD127" s="723"/>
      <c r="AE127" s="723"/>
      <c r="AF127" s="723"/>
      <c r="AG127" s="723"/>
      <c r="AH127" s="723"/>
      <c r="AI127" s="723"/>
      <c r="AJ127" s="723"/>
      <c r="AK127" s="723"/>
    </row>
    <row r="128" spans="1:37">
      <c r="A128" s="723"/>
      <c r="B128" s="723"/>
      <c r="C128" s="723"/>
      <c r="D128" s="723"/>
      <c r="E128" s="723"/>
      <c r="F128" s="723"/>
      <c r="G128" s="723"/>
      <c r="H128" s="723"/>
      <c r="I128" s="723"/>
      <c r="J128" s="723"/>
      <c r="K128" s="723"/>
      <c r="L128" s="723"/>
      <c r="M128" s="723"/>
      <c r="N128" s="723"/>
      <c r="O128" s="723"/>
      <c r="P128" s="723"/>
      <c r="Q128" s="723"/>
      <c r="R128" s="723"/>
      <c r="S128" s="723"/>
      <c r="T128" s="723"/>
      <c r="U128" s="723"/>
      <c r="V128" s="723"/>
      <c r="W128" s="723"/>
      <c r="X128" s="723"/>
      <c r="Y128" s="723"/>
      <c r="Z128" s="723"/>
      <c r="AA128" s="723"/>
      <c r="AB128" s="723"/>
      <c r="AC128" s="723"/>
      <c r="AD128" s="723"/>
      <c r="AE128" s="723"/>
      <c r="AF128" s="723"/>
      <c r="AG128" s="723"/>
      <c r="AH128" s="723"/>
      <c r="AI128" s="723"/>
      <c r="AJ128" s="723"/>
      <c r="AK128" s="723"/>
    </row>
    <row r="129" spans="1:37">
      <c r="A129" s="723"/>
      <c r="B129" s="723"/>
      <c r="C129" s="723"/>
      <c r="D129" s="723"/>
      <c r="E129" s="723"/>
      <c r="F129" s="723"/>
      <c r="G129" s="723"/>
      <c r="H129" s="723"/>
      <c r="I129" s="723"/>
      <c r="J129" s="723"/>
      <c r="K129" s="723"/>
      <c r="L129" s="723"/>
      <c r="M129" s="723"/>
      <c r="N129" s="723"/>
      <c r="O129" s="723"/>
      <c r="P129" s="723"/>
      <c r="Q129" s="723"/>
      <c r="R129" s="723"/>
      <c r="S129" s="723"/>
      <c r="T129" s="723"/>
      <c r="U129" s="723"/>
      <c r="V129" s="723"/>
      <c r="W129" s="723"/>
      <c r="X129" s="723"/>
      <c r="Y129" s="723"/>
      <c r="Z129" s="723"/>
      <c r="AA129" s="723"/>
      <c r="AB129" s="723"/>
      <c r="AC129" s="723"/>
      <c r="AD129" s="723"/>
      <c r="AE129" s="723"/>
      <c r="AF129" s="723"/>
      <c r="AG129" s="723"/>
      <c r="AH129" s="723"/>
      <c r="AI129" s="723"/>
      <c r="AJ129" s="723"/>
      <c r="AK129" s="723"/>
    </row>
    <row r="130" spans="1:37">
      <c r="A130" s="723"/>
      <c r="B130" s="723"/>
      <c r="C130" s="723"/>
      <c r="D130" s="723"/>
      <c r="E130" s="723"/>
      <c r="F130" s="723"/>
      <c r="G130" s="723"/>
      <c r="H130" s="723"/>
      <c r="I130" s="723"/>
      <c r="J130" s="723"/>
      <c r="K130" s="723"/>
      <c r="L130" s="723"/>
      <c r="M130" s="723"/>
      <c r="N130" s="723"/>
      <c r="O130" s="723"/>
      <c r="P130" s="723"/>
      <c r="Q130" s="723"/>
      <c r="R130" s="723"/>
      <c r="S130" s="723"/>
      <c r="T130" s="723"/>
      <c r="U130" s="723"/>
      <c r="V130" s="723"/>
      <c r="W130" s="723"/>
      <c r="X130" s="723"/>
      <c r="Y130" s="723"/>
      <c r="Z130" s="723"/>
      <c r="AA130" s="723"/>
      <c r="AB130" s="723"/>
      <c r="AC130" s="723"/>
      <c r="AD130" s="723"/>
      <c r="AE130" s="723"/>
      <c r="AF130" s="723"/>
      <c r="AG130" s="723"/>
      <c r="AH130" s="723"/>
      <c r="AI130" s="723"/>
      <c r="AJ130" s="723"/>
      <c r="AK130" s="723"/>
    </row>
    <row r="131" spans="1:37">
      <c r="A131" s="723"/>
      <c r="B131" s="723"/>
      <c r="C131" s="723"/>
      <c r="D131" s="723"/>
      <c r="E131" s="723"/>
      <c r="F131" s="723"/>
      <c r="G131" s="723"/>
      <c r="H131" s="723"/>
      <c r="I131" s="723"/>
      <c r="J131" s="723"/>
      <c r="K131" s="723"/>
      <c r="L131" s="723"/>
      <c r="M131" s="723"/>
      <c r="N131" s="723"/>
      <c r="O131" s="723"/>
      <c r="P131" s="723"/>
      <c r="Q131" s="723"/>
      <c r="R131" s="723"/>
      <c r="S131" s="723"/>
      <c r="T131" s="723"/>
      <c r="U131" s="723"/>
      <c r="V131" s="723"/>
      <c r="W131" s="723"/>
      <c r="X131" s="723"/>
      <c r="Y131" s="723"/>
      <c r="Z131" s="723"/>
      <c r="AA131" s="723"/>
      <c r="AB131" s="723"/>
      <c r="AC131" s="723"/>
      <c r="AD131" s="723"/>
      <c r="AE131" s="723"/>
      <c r="AF131" s="723"/>
      <c r="AG131" s="723"/>
      <c r="AH131" s="723"/>
      <c r="AI131" s="723"/>
      <c r="AJ131" s="723"/>
      <c r="AK131" s="723"/>
    </row>
    <row r="132" spans="1:37">
      <c r="A132" s="723"/>
      <c r="B132" s="723"/>
      <c r="C132" s="723"/>
      <c r="D132" s="723"/>
      <c r="E132" s="723"/>
      <c r="F132" s="723"/>
      <c r="G132" s="723"/>
      <c r="H132" s="723"/>
      <c r="I132" s="723"/>
      <c r="J132" s="723"/>
      <c r="K132" s="723"/>
      <c r="L132" s="723"/>
      <c r="M132" s="723"/>
      <c r="N132" s="723"/>
      <c r="O132" s="723"/>
      <c r="P132" s="723"/>
      <c r="Q132" s="723"/>
      <c r="R132" s="723"/>
      <c r="S132" s="723"/>
      <c r="T132" s="723"/>
      <c r="U132" s="723"/>
      <c r="V132" s="723"/>
      <c r="W132" s="723"/>
      <c r="X132" s="723"/>
      <c r="Y132" s="723"/>
      <c r="Z132" s="723"/>
      <c r="AA132" s="723"/>
      <c r="AB132" s="723"/>
      <c r="AC132" s="723"/>
      <c r="AD132" s="723"/>
      <c r="AE132" s="723"/>
      <c r="AF132" s="723"/>
      <c r="AG132" s="723"/>
      <c r="AH132" s="723"/>
      <c r="AI132" s="723"/>
      <c r="AJ132" s="723"/>
      <c r="AK132" s="723"/>
    </row>
    <row r="133" spans="1:37">
      <c r="A133" s="723"/>
      <c r="B133" s="723"/>
      <c r="C133" s="723"/>
      <c r="D133" s="723"/>
      <c r="E133" s="723"/>
      <c r="F133" s="723"/>
      <c r="G133" s="723"/>
      <c r="H133" s="723"/>
      <c r="I133" s="723"/>
      <c r="J133" s="723"/>
      <c r="K133" s="723"/>
      <c r="L133" s="723"/>
      <c r="M133" s="723"/>
      <c r="N133" s="723"/>
      <c r="O133" s="723"/>
      <c r="P133" s="723"/>
      <c r="Q133" s="723"/>
      <c r="R133" s="723"/>
      <c r="S133" s="723"/>
      <c r="T133" s="723"/>
      <c r="U133" s="723"/>
      <c r="V133" s="723"/>
      <c r="W133" s="723"/>
      <c r="X133" s="723"/>
      <c r="Y133" s="723"/>
      <c r="Z133" s="723"/>
      <c r="AA133" s="723"/>
      <c r="AB133" s="723"/>
      <c r="AC133" s="723"/>
      <c r="AD133" s="723"/>
      <c r="AE133" s="723"/>
      <c r="AF133" s="723"/>
      <c r="AG133" s="723"/>
      <c r="AH133" s="723"/>
      <c r="AI133" s="723"/>
      <c r="AJ133" s="723"/>
      <c r="AK133" s="723"/>
    </row>
    <row r="134" spans="1:37">
      <c r="A134" s="723"/>
      <c r="B134" s="723"/>
      <c r="C134" s="723"/>
      <c r="D134" s="723"/>
      <c r="E134" s="723"/>
      <c r="F134" s="723"/>
      <c r="G134" s="723"/>
      <c r="H134" s="723"/>
      <c r="I134" s="723"/>
      <c r="J134" s="723"/>
      <c r="K134" s="723"/>
      <c r="L134" s="723"/>
      <c r="M134" s="723"/>
      <c r="N134" s="723"/>
      <c r="O134" s="723"/>
      <c r="P134" s="723"/>
      <c r="Q134" s="723"/>
      <c r="R134" s="723"/>
      <c r="S134" s="723"/>
      <c r="T134" s="723"/>
      <c r="U134" s="723"/>
      <c r="V134" s="723"/>
      <c r="W134" s="723"/>
      <c r="X134" s="723"/>
      <c r="Y134" s="723"/>
      <c r="Z134" s="723"/>
      <c r="AA134" s="723"/>
      <c r="AB134" s="723"/>
      <c r="AC134" s="723"/>
      <c r="AD134" s="723"/>
      <c r="AE134" s="723"/>
      <c r="AF134" s="723"/>
      <c r="AG134" s="723"/>
      <c r="AH134" s="723"/>
      <c r="AI134" s="723"/>
      <c r="AJ134" s="723"/>
      <c r="AK134" s="723"/>
    </row>
    <row r="135" spans="1:37">
      <c r="A135" s="723"/>
      <c r="B135" s="723"/>
      <c r="C135" s="723"/>
      <c r="D135" s="723"/>
      <c r="E135" s="723"/>
      <c r="F135" s="723"/>
      <c r="G135" s="723"/>
      <c r="H135" s="723"/>
      <c r="I135" s="723"/>
      <c r="J135" s="723"/>
      <c r="K135" s="723"/>
      <c r="L135" s="723"/>
      <c r="M135" s="723"/>
      <c r="N135" s="723"/>
      <c r="O135" s="723"/>
      <c r="P135" s="723"/>
      <c r="Q135" s="723"/>
      <c r="R135" s="723"/>
      <c r="S135" s="723"/>
      <c r="T135" s="723"/>
      <c r="U135" s="723"/>
      <c r="V135" s="723"/>
      <c r="W135" s="723"/>
      <c r="X135" s="723"/>
      <c r="Y135" s="723"/>
      <c r="Z135" s="723"/>
      <c r="AA135" s="723"/>
      <c r="AB135" s="723"/>
      <c r="AC135" s="723"/>
      <c r="AD135" s="723"/>
      <c r="AE135" s="723"/>
      <c r="AF135" s="723"/>
      <c r="AG135" s="723"/>
      <c r="AH135" s="723"/>
      <c r="AI135" s="723"/>
      <c r="AJ135" s="723"/>
      <c r="AK135" s="723"/>
    </row>
    <row r="136" spans="1:37">
      <c r="A136" s="723"/>
      <c r="B136" s="723"/>
      <c r="C136" s="723"/>
      <c r="D136" s="723"/>
      <c r="E136" s="723"/>
      <c r="F136" s="723"/>
      <c r="G136" s="723"/>
      <c r="H136" s="723"/>
      <c r="I136" s="723"/>
      <c r="J136" s="723"/>
      <c r="K136" s="723"/>
      <c r="L136" s="723"/>
      <c r="M136" s="723"/>
      <c r="N136" s="723"/>
      <c r="O136" s="723"/>
      <c r="P136" s="723"/>
      <c r="Q136" s="723"/>
      <c r="R136" s="723"/>
      <c r="S136" s="723"/>
      <c r="T136" s="723"/>
      <c r="U136" s="723"/>
      <c r="V136" s="723"/>
      <c r="W136" s="723"/>
      <c r="X136" s="723"/>
      <c r="Y136" s="723"/>
      <c r="Z136" s="723"/>
      <c r="AA136" s="723"/>
      <c r="AB136" s="723"/>
      <c r="AC136" s="723"/>
      <c r="AD136" s="723"/>
      <c r="AE136" s="723"/>
      <c r="AF136" s="723"/>
      <c r="AG136" s="723"/>
      <c r="AH136" s="723"/>
      <c r="AI136" s="723"/>
      <c r="AJ136" s="723"/>
      <c r="AK136" s="723"/>
    </row>
    <row r="137" spans="1:37">
      <c r="A137" s="723"/>
      <c r="B137" s="723"/>
      <c r="C137" s="723"/>
      <c r="D137" s="723"/>
      <c r="E137" s="723"/>
      <c r="F137" s="723"/>
      <c r="G137" s="723"/>
      <c r="H137" s="723"/>
      <c r="I137" s="723"/>
      <c r="J137" s="723"/>
      <c r="K137" s="723"/>
      <c r="L137" s="723"/>
      <c r="M137" s="723"/>
      <c r="N137" s="723"/>
      <c r="O137" s="723"/>
      <c r="P137" s="723"/>
      <c r="Q137" s="723"/>
      <c r="R137" s="723"/>
      <c r="S137" s="723"/>
      <c r="T137" s="723"/>
      <c r="U137" s="723"/>
      <c r="V137" s="723"/>
      <c r="W137" s="723"/>
      <c r="X137" s="723"/>
      <c r="Y137" s="723"/>
      <c r="Z137" s="723"/>
      <c r="AA137" s="723"/>
      <c r="AB137" s="723"/>
      <c r="AC137" s="723"/>
      <c r="AD137" s="723"/>
      <c r="AE137" s="723"/>
      <c r="AF137" s="723"/>
      <c r="AG137" s="723"/>
      <c r="AH137" s="723"/>
      <c r="AI137" s="723"/>
      <c r="AJ137" s="723"/>
      <c r="AK137" s="723"/>
    </row>
    <row r="138" spans="1:37">
      <c r="A138" s="723"/>
      <c r="B138" s="723"/>
      <c r="C138" s="723"/>
      <c r="D138" s="723"/>
      <c r="E138" s="723"/>
      <c r="F138" s="723"/>
      <c r="G138" s="723"/>
      <c r="H138" s="723"/>
      <c r="I138" s="723"/>
      <c r="J138" s="723"/>
      <c r="K138" s="723"/>
      <c r="L138" s="723"/>
      <c r="M138" s="723"/>
      <c r="N138" s="723"/>
      <c r="O138" s="723"/>
      <c r="P138" s="723"/>
      <c r="Q138" s="723"/>
      <c r="R138" s="723"/>
      <c r="S138" s="723"/>
      <c r="T138" s="723"/>
      <c r="U138" s="723"/>
      <c r="V138" s="723"/>
      <c r="W138" s="723"/>
      <c r="X138" s="723"/>
      <c r="Y138" s="723"/>
      <c r="Z138" s="723"/>
      <c r="AA138" s="723"/>
      <c r="AB138" s="723"/>
      <c r="AC138" s="723"/>
      <c r="AD138" s="723"/>
      <c r="AE138" s="723"/>
      <c r="AF138" s="723"/>
      <c r="AG138" s="723"/>
      <c r="AH138" s="723"/>
      <c r="AI138" s="723"/>
      <c r="AJ138" s="723"/>
      <c r="AK138" s="723"/>
    </row>
    <row r="139" spans="1:37">
      <c r="A139" s="723"/>
      <c r="B139" s="723"/>
      <c r="C139" s="723"/>
      <c r="D139" s="723"/>
      <c r="E139" s="723"/>
      <c r="F139" s="723"/>
      <c r="G139" s="723"/>
      <c r="H139" s="723"/>
      <c r="I139" s="723"/>
      <c r="J139" s="723"/>
      <c r="K139" s="723"/>
      <c r="L139" s="723"/>
      <c r="M139" s="723"/>
      <c r="N139" s="723"/>
      <c r="O139" s="723"/>
      <c r="P139" s="723"/>
      <c r="Q139" s="723"/>
      <c r="R139" s="723"/>
      <c r="S139" s="723"/>
      <c r="T139" s="723"/>
      <c r="U139" s="723"/>
      <c r="V139" s="723"/>
      <c r="W139" s="723"/>
      <c r="X139" s="723"/>
      <c r="Y139" s="723"/>
      <c r="Z139" s="723"/>
      <c r="AA139" s="723"/>
      <c r="AB139" s="723"/>
      <c r="AC139" s="723"/>
      <c r="AD139" s="723"/>
      <c r="AE139" s="723"/>
      <c r="AF139" s="723"/>
      <c r="AG139" s="723"/>
      <c r="AH139" s="723"/>
      <c r="AI139" s="723"/>
      <c r="AJ139" s="723"/>
      <c r="AK139" s="723"/>
    </row>
    <row r="140" spans="1:37">
      <c r="A140" s="723"/>
      <c r="B140" s="723"/>
      <c r="C140" s="723"/>
      <c r="D140" s="723"/>
      <c r="E140" s="723"/>
      <c r="F140" s="723"/>
      <c r="G140" s="723"/>
      <c r="H140" s="723"/>
      <c r="I140" s="723"/>
      <c r="J140" s="723"/>
      <c r="K140" s="723"/>
      <c r="L140" s="723"/>
      <c r="M140" s="723"/>
      <c r="N140" s="723"/>
      <c r="O140" s="723"/>
      <c r="P140" s="723"/>
      <c r="Q140" s="723"/>
      <c r="R140" s="723"/>
      <c r="S140" s="723"/>
      <c r="T140" s="723"/>
      <c r="U140" s="723"/>
      <c r="V140" s="723"/>
      <c r="W140" s="723"/>
      <c r="X140" s="723"/>
      <c r="Y140" s="723"/>
      <c r="Z140" s="723"/>
      <c r="AA140" s="723"/>
      <c r="AB140" s="723"/>
      <c r="AC140" s="723"/>
      <c r="AD140" s="723"/>
      <c r="AE140" s="723"/>
      <c r="AF140" s="723"/>
      <c r="AG140" s="723"/>
      <c r="AH140" s="723"/>
      <c r="AI140" s="723"/>
      <c r="AJ140" s="723"/>
      <c r="AK140" s="723"/>
    </row>
    <row r="141" spans="1:37">
      <c r="A141" s="723"/>
      <c r="B141" s="723"/>
      <c r="C141" s="723"/>
      <c r="D141" s="723"/>
      <c r="E141" s="723"/>
      <c r="F141" s="723"/>
      <c r="G141" s="723"/>
      <c r="H141" s="723"/>
      <c r="I141" s="723"/>
      <c r="J141" s="723"/>
      <c r="K141" s="723"/>
      <c r="L141" s="723"/>
      <c r="M141" s="723"/>
      <c r="N141" s="723"/>
      <c r="O141" s="723"/>
      <c r="P141" s="723"/>
      <c r="Q141" s="723"/>
      <c r="R141" s="723"/>
      <c r="S141" s="723"/>
      <c r="T141" s="723"/>
      <c r="U141" s="723"/>
      <c r="V141" s="723"/>
      <c r="W141" s="723"/>
      <c r="X141" s="723"/>
      <c r="Y141" s="723"/>
      <c r="Z141" s="723"/>
      <c r="AA141" s="723"/>
      <c r="AB141" s="723"/>
      <c r="AC141" s="723"/>
      <c r="AD141" s="723"/>
      <c r="AE141" s="723"/>
      <c r="AF141" s="723"/>
      <c r="AG141" s="723"/>
      <c r="AH141" s="723"/>
      <c r="AI141" s="723"/>
      <c r="AJ141" s="723"/>
      <c r="AK141" s="723"/>
    </row>
    <row r="142" spans="1:37">
      <c r="A142" s="723"/>
      <c r="B142" s="723"/>
      <c r="C142" s="723"/>
      <c r="D142" s="723"/>
      <c r="E142" s="723"/>
      <c r="F142" s="723"/>
      <c r="G142" s="723"/>
      <c r="H142" s="723"/>
      <c r="I142" s="723"/>
      <c r="J142" s="723"/>
      <c r="K142" s="723"/>
      <c r="L142" s="723"/>
      <c r="M142" s="723"/>
      <c r="N142" s="723"/>
      <c r="O142" s="723"/>
      <c r="P142" s="723"/>
      <c r="Q142" s="723"/>
      <c r="R142" s="723"/>
      <c r="S142" s="723"/>
      <c r="T142" s="723"/>
      <c r="U142" s="723"/>
      <c r="V142" s="723"/>
      <c r="W142" s="723"/>
      <c r="X142" s="723"/>
      <c r="Y142" s="723"/>
      <c r="Z142" s="723"/>
      <c r="AA142" s="723"/>
      <c r="AB142" s="723"/>
      <c r="AC142" s="723"/>
      <c r="AD142" s="723"/>
      <c r="AE142" s="723"/>
      <c r="AF142" s="723"/>
      <c r="AG142" s="723"/>
      <c r="AH142" s="723"/>
      <c r="AI142" s="723"/>
      <c r="AJ142" s="723"/>
      <c r="AK142" s="723"/>
    </row>
    <row r="143" spans="1:37">
      <c r="A143" s="723"/>
      <c r="B143" s="723"/>
      <c r="C143" s="723"/>
      <c r="D143" s="723"/>
      <c r="E143" s="723"/>
      <c r="F143" s="723"/>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c r="AJ143" s="723"/>
      <c r="AK143" s="723"/>
    </row>
    <row r="144" spans="1:37">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c r="AJ144" s="723"/>
      <c r="AK144" s="723"/>
    </row>
    <row r="145" spans="1:37">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c r="AJ145" s="723"/>
      <c r="AK145" s="723"/>
    </row>
    <row r="146" spans="1:37">
      <c r="A146" s="723"/>
      <c r="B146" s="723"/>
      <c r="C146" s="723"/>
      <c r="D146" s="723"/>
      <c r="E146" s="723"/>
      <c r="F146" s="723"/>
      <c r="G146" s="723"/>
      <c r="H146" s="723"/>
      <c r="I146" s="723"/>
      <c r="J146" s="723"/>
      <c r="K146" s="723"/>
      <c r="L146" s="723"/>
      <c r="M146" s="723"/>
      <c r="N146" s="723"/>
      <c r="O146" s="723"/>
      <c r="P146" s="723"/>
      <c r="Q146" s="723"/>
      <c r="R146" s="723"/>
      <c r="S146" s="723"/>
      <c r="T146" s="723"/>
      <c r="U146" s="723"/>
      <c r="V146" s="723"/>
      <c r="W146" s="723"/>
      <c r="X146" s="723"/>
      <c r="Y146" s="723"/>
      <c r="Z146" s="723"/>
      <c r="AA146" s="723"/>
      <c r="AB146" s="723"/>
      <c r="AC146" s="723"/>
      <c r="AD146" s="723"/>
      <c r="AE146" s="723"/>
      <c r="AF146" s="723"/>
      <c r="AG146" s="723"/>
      <c r="AH146" s="723"/>
      <c r="AI146" s="723"/>
      <c r="AJ146" s="723"/>
      <c r="AK146" s="723"/>
    </row>
    <row r="147" spans="1:37">
      <c r="A147" s="723"/>
      <c r="B147" s="723"/>
      <c r="C147" s="723"/>
      <c r="D147" s="723"/>
      <c r="E147" s="723"/>
      <c r="F147" s="723"/>
      <c r="G147" s="723"/>
      <c r="H147" s="723"/>
      <c r="I147" s="723"/>
      <c r="J147" s="723"/>
      <c r="K147" s="723"/>
      <c r="L147" s="723"/>
      <c r="M147" s="723"/>
      <c r="N147" s="723"/>
      <c r="O147" s="723"/>
      <c r="P147" s="723"/>
      <c r="Q147" s="723"/>
      <c r="R147" s="723"/>
      <c r="S147" s="723"/>
      <c r="T147" s="723"/>
      <c r="U147" s="723"/>
      <c r="V147" s="723"/>
      <c r="W147" s="723"/>
      <c r="X147" s="723"/>
      <c r="Y147" s="723"/>
      <c r="Z147" s="723"/>
      <c r="AA147" s="723"/>
      <c r="AB147" s="723"/>
      <c r="AC147" s="723"/>
      <c r="AD147" s="723"/>
      <c r="AE147" s="723"/>
      <c r="AF147" s="723"/>
      <c r="AG147" s="723"/>
      <c r="AH147" s="723"/>
      <c r="AI147" s="723"/>
      <c r="AJ147" s="723"/>
      <c r="AK147" s="723"/>
    </row>
    <row r="148" spans="1:37">
      <c r="A148" s="723"/>
      <c r="B148" s="723"/>
      <c r="C148" s="723"/>
      <c r="D148" s="723"/>
      <c r="E148" s="723"/>
      <c r="F148" s="723"/>
      <c r="G148" s="723"/>
      <c r="H148" s="723"/>
      <c r="I148" s="723"/>
      <c r="J148" s="723"/>
      <c r="K148" s="723"/>
      <c r="L148" s="723"/>
      <c r="M148" s="723"/>
      <c r="N148" s="723"/>
      <c r="O148" s="723"/>
      <c r="P148" s="723"/>
      <c r="Q148" s="723"/>
      <c r="R148" s="723"/>
      <c r="S148" s="723"/>
      <c r="T148" s="723"/>
      <c r="U148" s="723"/>
      <c r="V148" s="723"/>
      <c r="W148" s="723"/>
      <c r="X148" s="723"/>
      <c r="Y148" s="723"/>
      <c r="Z148" s="723"/>
      <c r="AA148" s="723"/>
      <c r="AB148" s="723"/>
      <c r="AC148" s="723"/>
      <c r="AD148" s="723"/>
      <c r="AE148" s="723"/>
      <c r="AF148" s="723"/>
      <c r="AG148" s="723"/>
      <c r="AH148" s="723"/>
      <c r="AI148" s="723"/>
      <c r="AJ148" s="723"/>
      <c r="AK148" s="723"/>
    </row>
    <row r="149" spans="1:37">
      <c r="A149" s="723"/>
      <c r="B149" s="723"/>
      <c r="C149" s="723"/>
      <c r="D149" s="723"/>
      <c r="E149" s="723"/>
      <c r="F149" s="723"/>
      <c r="G149" s="723"/>
      <c r="H149" s="723"/>
      <c r="I149" s="723"/>
      <c r="J149" s="723"/>
      <c r="K149" s="723"/>
      <c r="L149" s="723"/>
      <c r="M149" s="723"/>
      <c r="N149" s="723"/>
      <c r="O149" s="723"/>
      <c r="P149" s="723"/>
      <c r="Q149" s="723"/>
      <c r="R149" s="723"/>
      <c r="S149" s="723"/>
      <c r="T149" s="723"/>
      <c r="U149" s="723"/>
      <c r="V149" s="723"/>
      <c r="W149" s="723"/>
      <c r="X149" s="723"/>
      <c r="Y149" s="723"/>
      <c r="Z149" s="723"/>
      <c r="AA149" s="723"/>
      <c r="AB149" s="723"/>
      <c r="AC149" s="723"/>
      <c r="AD149" s="723"/>
      <c r="AE149" s="723"/>
      <c r="AF149" s="723"/>
      <c r="AG149" s="723"/>
      <c r="AH149" s="723"/>
      <c r="AI149" s="723"/>
      <c r="AJ149" s="723"/>
      <c r="AK149" s="723"/>
    </row>
    <row r="150" spans="1:37">
      <c r="A150" s="723"/>
      <c r="B150" s="723"/>
      <c r="C150" s="723"/>
      <c r="D150" s="723"/>
      <c r="E150" s="723"/>
      <c r="F150" s="723"/>
      <c r="G150" s="723"/>
      <c r="H150" s="723"/>
      <c r="I150" s="723"/>
      <c r="J150" s="723"/>
      <c r="K150" s="723"/>
      <c r="L150" s="723"/>
      <c r="M150" s="723"/>
      <c r="N150" s="723"/>
      <c r="O150" s="723"/>
      <c r="P150" s="723"/>
      <c r="Q150" s="723"/>
      <c r="R150" s="723"/>
      <c r="S150" s="723"/>
      <c r="T150" s="723"/>
      <c r="U150" s="723"/>
      <c r="V150" s="723"/>
      <c r="W150" s="723"/>
      <c r="X150" s="723"/>
      <c r="Y150" s="723"/>
      <c r="Z150" s="723"/>
      <c r="AA150" s="723"/>
      <c r="AB150" s="723"/>
      <c r="AC150" s="723"/>
      <c r="AD150" s="723"/>
      <c r="AE150" s="723"/>
      <c r="AF150" s="723"/>
      <c r="AG150" s="723"/>
      <c r="AH150" s="723"/>
      <c r="AI150" s="723"/>
      <c r="AJ150" s="723"/>
      <c r="AK150" s="723"/>
    </row>
    <row r="151" spans="1:37">
      <c r="A151" s="723"/>
      <c r="B151" s="723"/>
      <c r="C151" s="723"/>
      <c r="D151" s="723"/>
      <c r="E151" s="723"/>
      <c r="F151" s="723"/>
      <c r="G151" s="723"/>
      <c r="H151" s="723"/>
      <c r="I151" s="723"/>
      <c r="J151" s="723"/>
      <c r="K151" s="723"/>
      <c r="L151" s="723"/>
      <c r="M151" s="723"/>
      <c r="N151" s="723"/>
      <c r="O151" s="723"/>
      <c r="P151" s="723"/>
      <c r="Q151" s="723"/>
      <c r="R151" s="723"/>
      <c r="S151" s="723"/>
      <c r="T151" s="723"/>
      <c r="U151" s="723"/>
      <c r="V151" s="723"/>
      <c r="W151" s="723"/>
      <c r="X151" s="723"/>
      <c r="Y151" s="723"/>
      <c r="Z151" s="723"/>
      <c r="AA151" s="723"/>
      <c r="AB151" s="723"/>
      <c r="AC151" s="723"/>
      <c r="AD151" s="723"/>
      <c r="AE151" s="723"/>
      <c r="AF151" s="723"/>
      <c r="AG151" s="723"/>
      <c r="AH151" s="723"/>
      <c r="AI151" s="723"/>
      <c r="AJ151" s="723"/>
      <c r="AK151" s="723"/>
    </row>
    <row r="152" spans="1:37">
      <c r="A152" s="723"/>
      <c r="B152" s="723"/>
      <c r="C152" s="723"/>
      <c r="D152" s="723"/>
      <c r="E152" s="723"/>
      <c r="F152" s="723"/>
      <c r="G152" s="723"/>
      <c r="H152" s="723"/>
      <c r="I152" s="723"/>
      <c r="J152" s="723"/>
      <c r="K152" s="723"/>
      <c r="L152" s="723"/>
      <c r="M152" s="723"/>
      <c r="N152" s="723"/>
      <c r="O152" s="723"/>
      <c r="P152" s="723"/>
      <c r="Q152" s="723"/>
      <c r="R152" s="723"/>
      <c r="S152" s="723"/>
      <c r="T152" s="723"/>
      <c r="U152" s="723"/>
      <c r="V152" s="723"/>
      <c r="W152" s="723"/>
      <c r="X152" s="723"/>
      <c r="Y152" s="723"/>
      <c r="Z152" s="723"/>
      <c r="AA152" s="723"/>
      <c r="AB152" s="723"/>
      <c r="AC152" s="723"/>
      <c r="AD152" s="723"/>
      <c r="AE152" s="723"/>
      <c r="AF152" s="723"/>
      <c r="AG152" s="723"/>
      <c r="AH152" s="723"/>
      <c r="AI152" s="723"/>
      <c r="AJ152" s="723"/>
      <c r="AK152" s="723"/>
    </row>
    <row r="153" spans="1:37">
      <c r="A153" s="723"/>
      <c r="B153" s="723"/>
      <c r="C153" s="723"/>
      <c r="D153" s="723"/>
      <c r="E153" s="723"/>
      <c r="F153" s="723"/>
      <c r="G153" s="723"/>
      <c r="H153" s="723"/>
      <c r="I153" s="723"/>
      <c r="J153" s="723"/>
      <c r="K153" s="723"/>
      <c r="L153" s="723"/>
      <c r="M153" s="723"/>
      <c r="N153" s="723"/>
      <c r="O153" s="723"/>
      <c r="P153" s="723"/>
      <c r="Q153" s="723"/>
      <c r="R153" s="723"/>
      <c r="S153" s="723"/>
      <c r="T153" s="723"/>
      <c r="U153" s="723"/>
      <c r="V153" s="723"/>
      <c r="W153" s="723"/>
      <c r="X153" s="723"/>
      <c r="Y153" s="723"/>
      <c r="Z153" s="723"/>
      <c r="AA153" s="723"/>
      <c r="AB153" s="723"/>
      <c r="AC153" s="723"/>
      <c r="AD153" s="723"/>
      <c r="AE153" s="723"/>
      <c r="AF153" s="723"/>
      <c r="AG153" s="723"/>
      <c r="AH153" s="723"/>
      <c r="AI153" s="723"/>
      <c r="AJ153" s="723"/>
      <c r="AK153" s="723"/>
    </row>
    <row r="154" spans="1:37">
      <c r="A154" s="723"/>
      <c r="B154" s="723"/>
      <c r="C154" s="723"/>
      <c r="D154" s="723"/>
      <c r="E154" s="723"/>
      <c r="F154" s="723"/>
      <c r="G154" s="723"/>
      <c r="H154" s="723"/>
      <c r="I154" s="723"/>
      <c r="J154" s="723"/>
      <c r="K154" s="723"/>
      <c r="L154" s="723"/>
      <c r="M154" s="723"/>
      <c r="N154" s="723"/>
      <c r="O154" s="723"/>
      <c r="P154" s="723"/>
      <c r="Q154" s="723"/>
      <c r="R154" s="723"/>
      <c r="S154" s="723"/>
      <c r="T154" s="723"/>
      <c r="U154" s="723"/>
      <c r="V154" s="723"/>
      <c r="W154" s="723"/>
      <c r="X154" s="723"/>
      <c r="Y154" s="723"/>
      <c r="Z154" s="723"/>
      <c r="AA154" s="723"/>
      <c r="AB154" s="723"/>
      <c r="AC154" s="723"/>
      <c r="AD154" s="723"/>
      <c r="AE154" s="723"/>
      <c r="AF154" s="723"/>
      <c r="AG154" s="723"/>
      <c r="AH154" s="723"/>
      <c r="AI154" s="723"/>
      <c r="AJ154" s="723"/>
      <c r="AK154" s="723"/>
    </row>
    <row r="155" spans="1:37">
      <c r="A155" s="723"/>
      <c r="B155" s="723"/>
      <c r="C155" s="723"/>
      <c r="D155" s="723"/>
      <c r="E155" s="723"/>
      <c r="F155" s="723"/>
      <c r="G155" s="723"/>
      <c r="H155" s="723"/>
      <c r="I155" s="723"/>
      <c r="J155" s="723"/>
      <c r="K155" s="723"/>
      <c r="L155" s="723"/>
      <c r="M155" s="723"/>
      <c r="N155" s="723"/>
      <c r="O155" s="723"/>
      <c r="P155" s="723"/>
      <c r="Q155" s="723"/>
      <c r="R155" s="723"/>
      <c r="S155" s="723"/>
      <c r="T155" s="723"/>
      <c r="U155" s="723"/>
      <c r="V155" s="723"/>
      <c r="W155" s="723"/>
      <c r="X155" s="723"/>
      <c r="Y155" s="723"/>
      <c r="Z155" s="723"/>
      <c r="AA155" s="723"/>
      <c r="AB155" s="723"/>
      <c r="AC155" s="723"/>
      <c r="AD155" s="723"/>
      <c r="AE155" s="723"/>
      <c r="AF155" s="723"/>
      <c r="AG155" s="723"/>
      <c r="AH155" s="723"/>
      <c r="AI155" s="723"/>
      <c r="AJ155" s="723"/>
      <c r="AK155" s="723"/>
    </row>
    <row r="156" spans="1:37">
      <c r="A156" s="723"/>
      <c r="B156" s="723"/>
      <c r="C156" s="723"/>
      <c r="D156" s="723"/>
      <c r="E156" s="723"/>
      <c r="F156" s="723"/>
      <c r="G156" s="723"/>
      <c r="H156" s="723"/>
      <c r="I156" s="723"/>
      <c r="J156" s="723"/>
      <c r="K156" s="723"/>
      <c r="L156" s="723"/>
      <c r="M156" s="723"/>
      <c r="N156" s="723"/>
      <c r="O156" s="723"/>
      <c r="P156" s="723"/>
      <c r="Q156" s="723"/>
      <c r="R156" s="723"/>
      <c r="S156" s="723"/>
      <c r="T156" s="723"/>
      <c r="U156" s="723"/>
      <c r="V156" s="723"/>
      <c r="W156" s="723"/>
      <c r="X156" s="723"/>
      <c r="Y156" s="723"/>
      <c r="Z156" s="723"/>
      <c r="AA156" s="723"/>
      <c r="AB156" s="723"/>
      <c r="AC156" s="723"/>
      <c r="AD156" s="723"/>
      <c r="AE156" s="723"/>
      <c r="AF156" s="723"/>
      <c r="AG156" s="723"/>
      <c r="AH156" s="723"/>
      <c r="AI156" s="723"/>
      <c r="AJ156" s="723"/>
      <c r="AK156" s="723"/>
    </row>
    <row r="157" spans="1:37">
      <c r="A157" s="723"/>
      <c r="B157" s="723"/>
      <c r="C157" s="723"/>
      <c r="D157" s="723"/>
      <c r="E157" s="723"/>
      <c r="F157" s="723"/>
      <c r="G157" s="723"/>
      <c r="H157" s="723"/>
      <c r="I157" s="723"/>
      <c r="J157" s="723"/>
      <c r="K157" s="723"/>
      <c r="L157" s="723"/>
      <c r="M157" s="723"/>
      <c r="N157" s="723"/>
      <c r="O157" s="723"/>
      <c r="P157" s="723"/>
      <c r="Q157" s="723"/>
      <c r="R157" s="723"/>
      <c r="S157" s="723"/>
      <c r="T157" s="723"/>
      <c r="U157" s="723"/>
      <c r="V157" s="723"/>
      <c r="W157" s="723"/>
      <c r="X157" s="723"/>
      <c r="Y157" s="723"/>
      <c r="Z157" s="723"/>
      <c r="AA157" s="723"/>
      <c r="AB157" s="723"/>
      <c r="AC157" s="723"/>
      <c r="AD157" s="723"/>
      <c r="AE157" s="723"/>
      <c r="AF157" s="723"/>
      <c r="AG157" s="723"/>
      <c r="AH157" s="723"/>
      <c r="AI157" s="723"/>
      <c r="AJ157" s="723"/>
      <c r="AK157" s="723"/>
    </row>
    <row r="158" spans="1:37">
      <c r="A158" s="723"/>
      <c r="B158" s="723"/>
      <c r="C158" s="723"/>
      <c r="D158" s="723"/>
      <c r="E158" s="723"/>
      <c r="F158" s="723"/>
      <c r="G158" s="723"/>
      <c r="H158" s="723"/>
      <c r="I158" s="723"/>
      <c r="J158" s="723"/>
      <c r="K158" s="723"/>
      <c r="L158" s="723"/>
      <c r="M158" s="723"/>
      <c r="N158" s="723"/>
      <c r="O158" s="723"/>
      <c r="P158" s="723"/>
      <c r="Q158" s="723"/>
      <c r="R158" s="723"/>
      <c r="S158" s="723"/>
      <c r="T158" s="723"/>
      <c r="U158" s="723"/>
      <c r="V158" s="723"/>
      <c r="W158" s="723"/>
      <c r="X158" s="723"/>
      <c r="Y158" s="723"/>
      <c r="Z158" s="723"/>
      <c r="AA158" s="723"/>
      <c r="AB158" s="723"/>
      <c r="AC158" s="723"/>
      <c r="AD158" s="723"/>
      <c r="AE158" s="723"/>
      <c r="AF158" s="723"/>
      <c r="AG158" s="723"/>
      <c r="AH158" s="723"/>
      <c r="AI158" s="723"/>
      <c r="AJ158" s="723"/>
      <c r="AK158" s="723"/>
    </row>
    <row r="159" spans="1:37">
      <c r="A159" s="723"/>
      <c r="B159" s="723"/>
      <c r="C159" s="723"/>
      <c r="D159" s="723"/>
      <c r="E159" s="723"/>
      <c r="F159" s="723"/>
      <c r="G159" s="723"/>
      <c r="H159" s="723"/>
      <c r="I159" s="723"/>
      <c r="J159" s="723"/>
      <c r="K159" s="723"/>
      <c r="L159" s="723"/>
      <c r="M159" s="723"/>
      <c r="N159" s="723"/>
      <c r="O159" s="723"/>
      <c r="P159" s="723"/>
      <c r="Q159" s="723"/>
      <c r="R159" s="723"/>
      <c r="S159" s="723"/>
      <c r="T159" s="723"/>
      <c r="U159" s="723"/>
      <c r="V159" s="723"/>
      <c r="W159" s="723"/>
      <c r="X159" s="723"/>
      <c r="Y159" s="723"/>
      <c r="Z159" s="723"/>
      <c r="AA159" s="723"/>
      <c r="AB159" s="723"/>
      <c r="AC159" s="723"/>
      <c r="AD159" s="723"/>
      <c r="AE159" s="723"/>
      <c r="AF159" s="723"/>
      <c r="AG159" s="723"/>
      <c r="AH159" s="723"/>
      <c r="AI159" s="723"/>
      <c r="AJ159" s="723"/>
      <c r="AK159" s="723"/>
    </row>
    <row r="160" spans="1:37">
      <c r="A160" s="723"/>
      <c r="B160" s="723"/>
      <c r="C160" s="723"/>
      <c r="D160" s="723"/>
      <c r="E160" s="723"/>
      <c r="F160" s="723"/>
      <c r="G160" s="723"/>
      <c r="H160" s="723"/>
      <c r="I160" s="723"/>
      <c r="J160" s="723"/>
      <c r="K160" s="723"/>
      <c r="L160" s="723"/>
      <c r="M160" s="723"/>
      <c r="N160" s="723"/>
      <c r="O160" s="723"/>
      <c r="P160" s="723"/>
      <c r="Q160" s="723"/>
      <c r="R160" s="723"/>
      <c r="S160" s="723"/>
      <c r="T160" s="723"/>
      <c r="U160" s="723"/>
      <c r="V160" s="723"/>
      <c r="W160" s="723"/>
      <c r="X160" s="723"/>
      <c r="Y160" s="723"/>
      <c r="Z160" s="723"/>
      <c r="AA160" s="723"/>
      <c r="AB160" s="723"/>
      <c r="AC160" s="723"/>
      <c r="AD160" s="723"/>
      <c r="AE160" s="723"/>
      <c r="AF160" s="723"/>
      <c r="AG160" s="723"/>
      <c r="AH160" s="723"/>
      <c r="AI160" s="723"/>
      <c r="AJ160" s="723"/>
      <c r="AK160" s="723"/>
    </row>
    <row r="161" spans="1:37">
      <c r="A161" s="723"/>
      <c r="B161" s="723"/>
      <c r="C161" s="723"/>
      <c r="D161" s="723"/>
      <c r="E161" s="723"/>
      <c r="F161" s="723"/>
      <c r="G161" s="723"/>
      <c r="H161" s="723"/>
      <c r="I161" s="723"/>
      <c r="J161" s="723"/>
      <c r="K161" s="723"/>
      <c r="L161" s="723"/>
      <c r="M161" s="723"/>
      <c r="N161" s="723"/>
      <c r="O161" s="723"/>
      <c r="P161" s="723"/>
      <c r="Q161" s="723"/>
      <c r="R161" s="723"/>
      <c r="S161" s="723"/>
      <c r="T161" s="723"/>
      <c r="U161" s="723"/>
      <c r="V161" s="723"/>
      <c r="W161" s="723"/>
      <c r="X161" s="723"/>
      <c r="Y161" s="723"/>
      <c r="Z161" s="723"/>
      <c r="AA161" s="723"/>
      <c r="AB161" s="723"/>
      <c r="AC161" s="723"/>
      <c r="AD161" s="723"/>
      <c r="AE161" s="723"/>
      <c r="AF161" s="723"/>
      <c r="AG161" s="723"/>
      <c r="AH161" s="723"/>
      <c r="AI161" s="723"/>
      <c r="AJ161" s="723"/>
      <c r="AK161" s="723"/>
    </row>
    <row r="162" spans="1:37">
      <c r="A162" s="723"/>
      <c r="B162" s="723"/>
      <c r="C162" s="723"/>
      <c r="D162" s="723"/>
      <c r="E162" s="723"/>
      <c r="F162" s="723"/>
      <c r="G162" s="723"/>
      <c r="H162" s="723"/>
      <c r="I162" s="723"/>
      <c r="J162" s="723"/>
      <c r="K162" s="723"/>
      <c r="L162" s="723"/>
      <c r="M162" s="723"/>
      <c r="N162" s="723"/>
      <c r="O162" s="723"/>
      <c r="P162" s="723"/>
      <c r="Q162" s="723"/>
      <c r="R162" s="723"/>
      <c r="S162" s="723"/>
      <c r="T162" s="723"/>
      <c r="U162" s="723"/>
      <c r="V162" s="723"/>
      <c r="W162" s="723"/>
      <c r="X162" s="723"/>
      <c r="Y162" s="723"/>
      <c r="Z162" s="723"/>
      <c r="AA162" s="723"/>
      <c r="AB162" s="723"/>
      <c r="AC162" s="723"/>
      <c r="AD162" s="723"/>
      <c r="AE162" s="723"/>
      <c r="AF162" s="723"/>
      <c r="AG162" s="723"/>
      <c r="AH162" s="723"/>
      <c r="AI162" s="723"/>
      <c r="AJ162" s="723"/>
      <c r="AK162" s="723"/>
    </row>
    <row r="163" spans="1:37">
      <c r="A163" s="723"/>
      <c r="B163" s="723"/>
      <c r="C163" s="723"/>
      <c r="D163" s="723"/>
      <c r="E163" s="723"/>
      <c r="F163" s="723"/>
      <c r="G163" s="723"/>
      <c r="H163" s="723"/>
      <c r="I163" s="723"/>
      <c r="J163" s="723"/>
      <c r="K163" s="723"/>
      <c r="L163" s="723"/>
      <c r="M163" s="723"/>
      <c r="N163" s="723"/>
      <c r="O163" s="723"/>
      <c r="P163" s="723"/>
      <c r="Q163" s="723"/>
      <c r="R163" s="723"/>
      <c r="S163" s="723"/>
      <c r="T163" s="723"/>
      <c r="U163" s="723"/>
      <c r="V163" s="723"/>
      <c r="W163" s="723"/>
      <c r="X163" s="723"/>
      <c r="Y163" s="723"/>
      <c r="Z163" s="723"/>
      <c r="AA163" s="723"/>
      <c r="AB163" s="723"/>
      <c r="AC163" s="723"/>
      <c r="AD163" s="723"/>
      <c r="AE163" s="723"/>
      <c r="AF163" s="723"/>
      <c r="AG163" s="723"/>
      <c r="AH163" s="723"/>
      <c r="AI163" s="723"/>
      <c r="AJ163" s="723"/>
      <c r="AK163" s="723"/>
    </row>
    <row r="164" spans="1:37">
      <c r="A164" s="723"/>
      <c r="B164" s="723"/>
      <c r="C164" s="723"/>
      <c r="D164" s="723"/>
      <c r="E164" s="723"/>
      <c r="F164" s="723"/>
      <c r="G164" s="723"/>
      <c r="H164" s="723"/>
      <c r="I164" s="723"/>
      <c r="J164" s="723"/>
      <c r="K164" s="723"/>
      <c r="L164" s="723"/>
      <c r="M164" s="723"/>
      <c r="N164" s="723"/>
      <c r="O164" s="723"/>
      <c r="P164" s="723"/>
      <c r="Q164" s="723"/>
      <c r="R164" s="723"/>
      <c r="S164" s="723"/>
      <c r="T164" s="723"/>
      <c r="U164" s="723"/>
      <c r="V164" s="723"/>
      <c r="W164" s="723"/>
      <c r="X164" s="723"/>
      <c r="Y164" s="723"/>
      <c r="Z164" s="723"/>
      <c r="AA164" s="723"/>
      <c r="AB164" s="723"/>
      <c r="AC164" s="723"/>
      <c r="AD164" s="723"/>
      <c r="AE164" s="723"/>
      <c r="AF164" s="723"/>
      <c r="AG164" s="723"/>
      <c r="AH164" s="723"/>
      <c r="AI164" s="723"/>
      <c r="AJ164" s="723"/>
      <c r="AK164" s="723"/>
    </row>
    <row r="165" spans="1:37">
      <c r="A165" s="723"/>
      <c r="B165" s="723"/>
      <c r="C165" s="723"/>
      <c r="D165" s="723"/>
      <c r="E165" s="723"/>
      <c r="F165" s="723"/>
      <c r="G165" s="723"/>
      <c r="H165" s="723"/>
      <c r="I165" s="723"/>
      <c r="J165" s="723"/>
      <c r="K165" s="723"/>
      <c r="L165" s="723"/>
      <c r="M165" s="723"/>
      <c r="N165" s="723"/>
      <c r="O165" s="723"/>
      <c r="P165" s="723"/>
      <c r="Q165" s="723"/>
      <c r="R165" s="723"/>
      <c r="S165" s="723"/>
      <c r="T165" s="723"/>
      <c r="U165" s="723"/>
      <c r="V165" s="723"/>
      <c r="W165" s="723"/>
      <c r="X165" s="723"/>
      <c r="Y165" s="723"/>
      <c r="Z165" s="723"/>
      <c r="AA165" s="723"/>
      <c r="AB165" s="723"/>
      <c r="AC165" s="723"/>
      <c r="AD165" s="723"/>
      <c r="AE165" s="723"/>
      <c r="AF165" s="723"/>
      <c r="AG165" s="723"/>
      <c r="AH165" s="723"/>
      <c r="AI165" s="723"/>
      <c r="AJ165" s="723"/>
      <c r="AK165" s="723"/>
    </row>
    <row r="166" spans="1:37">
      <c r="A166" s="723"/>
      <c r="B166" s="723"/>
      <c r="C166" s="723"/>
      <c r="D166" s="723"/>
      <c r="E166" s="723"/>
      <c r="F166" s="723"/>
      <c r="G166" s="723"/>
      <c r="H166" s="723"/>
      <c r="I166" s="723"/>
      <c r="J166" s="723"/>
      <c r="K166" s="723"/>
      <c r="L166" s="723"/>
      <c r="M166" s="723"/>
      <c r="N166" s="723"/>
      <c r="O166" s="723"/>
      <c r="P166" s="723"/>
      <c r="Q166" s="723"/>
      <c r="R166" s="723"/>
      <c r="S166" s="723"/>
      <c r="T166" s="723"/>
      <c r="U166" s="723"/>
      <c r="V166" s="723"/>
      <c r="W166" s="723"/>
      <c r="X166" s="723"/>
      <c r="Y166" s="723"/>
      <c r="Z166" s="723"/>
      <c r="AA166" s="723"/>
      <c r="AB166" s="723"/>
      <c r="AC166" s="723"/>
      <c r="AD166" s="723"/>
      <c r="AE166" s="723"/>
      <c r="AF166" s="723"/>
      <c r="AG166" s="723"/>
      <c r="AH166" s="723"/>
      <c r="AI166" s="723"/>
      <c r="AJ166" s="723"/>
      <c r="AK166" s="723"/>
    </row>
    <row r="167" spans="1:37">
      <c r="A167" s="723"/>
      <c r="B167" s="723"/>
      <c r="C167" s="723"/>
      <c r="D167" s="723"/>
      <c r="E167" s="723"/>
      <c r="F167" s="723"/>
      <c r="G167" s="723"/>
      <c r="H167" s="723"/>
      <c r="I167" s="723"/>
      <c r="J167" s="723"/>
      <c r="K167" s="723"/>
      <c r="L167" s="723"/>
      <c r="M167" s="723"/>
      <c r="N167" s="723"/>
      <c r="O167" s="723"/>
      <c r="P167" s="723"/>
      <c r="Q167" s="723"/>
      <c r="R167" s="723"/>
      <c r="S167" s="723"/>
      <c r="T167" s="723"/>
      <c r="U167" s="723"/>
      <c r="V167" s="723"/>
      <c r="W167" s="723"/>
      <c r="X167" s="723"/>
      <c r="Y167" s="723"/>
      <c r="Z167" s="723"/>
      <c r="AA167" s="723"/>
      <c r="AB167" s="723"/>
      <c r="AC167" s="723"/>
      <c r="AD167" s="723"/>
      <c r="AE167" s="723"/>
      <c r="AF167" s="723"/>
      <c r="AG167" s="723"/>
      <c r="AH167" s="723"/>
      <c r="AI167" s="723"/>
      <c r="AJ167" s="723"/>
      <c r="AK167" s="723"/>
    </row>
    <row r="168" spans="1:37">
      <c r="A168" s="723"/>
      <c r="B168" s="723"/>
      <c r="C168" s="723"/>
      <c r="D168" s="723"/>
      <c r="E168" s="723"/>
      <c r="F168" s="723"/>
      <c r="G168" s="723"/>
      <c r="H168" s="723"/>
      <c r="I168" s="723"/>
      <c r="J168" s="723"/>
      <c r="K168" s="723"/>
      <c r="L168" s="723"/>
      <c r="M168" s="723"/>
      <c r="N168" s="723"/>
      <c r="O168" s="723"/>
      <c r="P168" s="723"/>
      <c r="Q168" s="723"/>
      <c r="R168" s="723"/>
      <c r="S168" s="723"/>
      <c r="T168" s="723"/>
      <c r="U168" s="723"/>
      <c r="V168" s="723"/>
      <c r="W168" s="723"/>
      <c r="X168" s="723"/>
      <c r="Y168" s="723"/>
      <c r="Z168" s="723"/>
      <c r="AA168" s="723"/>
      <c r="AB168" s="723"/>
      <c r="AC168" s="723"/>
      <c r="AD168" s="723"/>
      <c r="AE168" s="723"/>
      <c r="AF168" s="723"/>
      <c r="AG168" s="723"/>
      <c r="AH168" s="723"/>
      <c r="AI168" s="723"/>
      <c r="AJ168" s="723"/>
      <c r="AK168" s="723"/>
    </row>
    <row r="169" spans="1:37">
      <c r="A169" s="723"/>
      <c r="B169" s="723"/>
      <c r="C169" s="723"/>
      <c r="D169" s="723"/>
      <c r="E169" s="723"/>
      <c r="F169" s="723"/>
      <c r="G169" s="723"/>
      <c r="H169" s="723"/>
      <c r="I169" s="723"/>
      <c r="J169" s="723"/>
      <c r="K169" s="723"/>
      <c r="L169" s="723"/>
      <c r="M169" s="723"/>
      <c r="N169" s="723"/>
      <c r="O169" s="723"/>
      <c r="P169" s="723"/>
      <c r="Q169" s="723"/>
      <c r="R169" s="723"/>
      <c r="S169" s="723"/>
      <c r="T169" s="723"/>
      <c r="U169" s="723"/>
      <c r="V169" s="723"/>
      <c r="W169" s="723"/>
      <c r="X169" s="723"/>
      <c r="Y169" s="723"/>
      <c r="Z169" s="723"/>
      <c r="AA169" s="723"/>
      <c r="AB169" s="723"/>
      <c r="AC169" s="723"/>
      <c r="AD169" s="723"/>
      <c r="AE169" s="723"/>
      <c r="AF169" s="723"/>
      <c r="AG169" s="723"/>
      <c r="AH169" s="723"/>
      <c r="AI169" s="723"/>
      <c r="AJ169" s="723"/>
      <c r="AK169" s="723"/>
    </row>
    <row r="170" spans="1:37">
      <c r="A170" s="723"/>
      <c r="B170" s="723"/>
      <c r="C170" s="723"/>
      <c r="D170" s="723"/>
      <c r="E170" s="723"/>
      <c r="F170" s="723"/>
      <c r="G170" s="723"/>
      <c r="H170" s="723"/>
      <c r="I170" s="723"/>
      <c r="J170" s="723"/>
      <c r="K170" s="723"/>
      <c r="L170" s="723"/>
      <c r="M170" s="723"/>
      <c r="N170" s="723"/>
      <c r="O170" s="723"/>
      <c r="P170" s="723"/>
      <c r="Q170" s="723"/>
      <c r="R170" s="723"/>
      <c r="S170" s="723"/>
      <c r="T170" s="723"/>
      <c r="U170" s="723"/>
      <c r="V170" s="723"/>
      <c r="W170" s="723"/>
      <c r="X170" s="723"/>
      <c r="Y170" s="723"/>
      <c r="Z170" s="723"/>
      <c r="AA170" s="723"/>
      <c r="AB170" s="723"/>
      <c r="AC170" s="723"/>
      <c r="AD170" s="723"/>
      <c r="AE170" s="723"/>
      <c r="AF170" s="723"/>
      <c r="AG170" s="723"/>
      <c r="AH170" s="723"/>
      <c r="AI170" s="723"/>
      <c r="AJ170" s="723"/>
      <c r="AK170" s="723"/>
    </row>
    <row r="171" spans="1:37">
      <c r="A171" s="723"/>
      <c r="B171" s="723"/>
      <c r="C171" s="723"/>
      <c r="D171" s="723"/>
      <c r="E171" s="723"/>
      <c r="F171" s="723"/>
      <c r="G171" s="723"/>
      <c r="H171" s="723"/>
      <c r="I171" s="723"/>
      <c r="J171" s="723"/>
      <c r="K171" s="723"/>
      <c r="L171" s="723"/>
      <c r="M171" s="723"/>
      <c r="N171" s="723"/>
      <c r="O171" s="723"/>
      <c r="P171" s="723"/>
      <c r="Q171" s="723"/>
      <c r="R171" s="723"/>
      <c r="S171" s="723"/>
      <c r="T171" s="723"/>
      <c r="U171" s="723"/>
      <c r="V171" s="723"/>
      <c r="W171" s="723"/>
      <c r="X171" s="723"/>
      <c r="Y171" s="723"/>
      <c r="Z171" s="723"/>
      <c r="AA171" s="723"/>
      <c r="AB171" s="723"/>
      <c r="AC171" s="723"/>
      <c r="AD171" s="723"/>
      <c r="AE171" s="723"/>
      <c r="AF171" s="723"/>
      <c r="AG171" s="723"/>
      <c r="AH171" s="723"/>
      <c r="AI171" s="723"/>
      <c r="AJ171" s="723"/>
      <c r="AK171" s="723"/>
    </row>
    <row r="172" spans="1:37">
      <c r="A172" s="723"/>
      <c r="B172" s="723"/>
      <c r="C172" s="723"/>
      <c r="D172" s="723"/>
      <c r="E172" s="723"/>
      <c r="F172" s="723"/>
      <c r="G172" s="723"/>
      <c r="H172" s="723"/>
      <c r="I172" s="723"/>
      <c r="J172" s="723"/>
      <c r="K172" s="723"/>
      <c r="L172" s="723"/>
      <c r="M172" s="723"/>
      <c r="N172" s="723"/>
      <c r="O172" s="723"/>
      <c r="P172" s="723"/>
      <c r="Q172" s="723"/>
      <c r="R172" s="723"/>
      <c r="S172" s="723"/>
      <c r="T172" s="723"/>
      <c r="U172" s="723"/>
      <c r="V172" s="723"/>
      <c r="W172" s="723"/>
      <c r="X172" s="723"/>
      <c r="Y172" s="723"/>
      <c r="Z172" s="723"/>
      <c r="AA172" s="723"/>
      <c r="AB172" s="723"/>
      <c r="AC172" s="723"/>
      <c r="AD172" s="723"/>
      <c r="AE172" s="723"/>
      <c r="AF172" s="723"/>
      <c r="AG172" s="723"/>
      <c r="AH172" s="723"/>
      <c r="AI172" s="723"/>
      <c r="AJ172" s="723"/>
      <c r="AK172" s="723"/>
    </row>
    <row r="173" spans="1:37">
      <c r="A173" s="723"/>
      <c r="B173" s="723"/>
      <c r="C173" s="723"/>
      <c r="D173" s="723"/>
      <c r="E173" s="723"/>
      <c r="F173" s="723"/>
      <c r="G173" s="723"/>
      <c r="H173" s="723"/>
      <c r="I173" s="723"/>
      <c r="J173" s="723"/>
      <c r="K173" s="723"/>
      <c r="L173" s="723"/>
      <c r="M173" s="723"/>
      <c r="N173" s="723"/>
      <c r="O173" s="723"/>
      <c r="P173" s="723"/>
      <c r="Q173" s="723"/>
      <c r="R173" s="723"/>
      <c r="S173" s="723"/>
      <c r="T173" s="723"/>
      <c r="U173" s="723"/>
      <c r="V173" s="723"/>
      <c r="W173" s="723"/>
      <c r="X173" s="723"/>
      <c r="Y173" s="723"/>
      <c r="Z173" s="723"/>
      <c r="AA173" s="723"/>
      <c r="AB173" s="723"/>
      <c r="AC173" s="723"/>
      <c r="AD173" s="723"/>
      <c r="AE173" s="723"/>
      <c r="AF173" s="723"/>
      <c r="AG173" s="723"/>
      <c r="AH173" s="723"/>
      <c r="AI173" s="723"/>
      <c r="AJ173" s="723"/>
      <c r="AK173" s="723"/>
    </row>
    <row r="174" spans="1:37">
      <c r="A174" s="723"/>
      <c r="B174" s="723"/>
      <c r="C174" s="723"/>
      <c r="D174" s="723"/>
      <c r="E174" s="723"/>
      <c r="F174" s="723"/>
      <c r="G174" s="723"/>
      <c r="H174" s="723"/>
      <c r="I174" s="723"/>
      <c r="J174" s="723"/>
      <c r="K174" s="723"/>
      <c r="L174" s="723"/>
      <c r="M174" s="723"/>
      <c r="N174" s="723"/>
      <c r="O174" s="723"/>
      <c r="P174" s="723"/>
      <c r="Q174" s="723"/>
      <c r="R174" s="723"/>
      <c r="S174" s="723"/>
      <c r="T174" s="723"/>
      <c r="U174" s="723"/>
      <c r="V174" s="723"/>
      <c r="W174" s="723"/>
      <c r="X174" s="723"/>
      <c r="Y174" s="723"/>
      <c r="Z174" s="723"/>
      <c r="AA174" s="723"/>
      <c r="AB174" s="723"/>
      <c r="AC174" s="723"/>
      <c r="AD174" s="723"/>
      <c r="AE174" s="723"/>
      <c r="AF174" s="723"/>
      <c r="AG174" s="723"/>
      <c r="AH174" s="723"/>
      <c r="AI174" s="723"/>
      <c r="AJ174" s="723"/>
      <c r="AK174" s="723"/>
    </row>
    <row r="175" spans="1:37">
      <c r="A175" s="723"/>
      <c r="B175" s="723"/>
      <c r="C175" s="723"/>
      <c r="D175" s="723"/>
      <c r="E175" s="723"/>
      <c r="F175" s="723"/>
      <c r="G175" s="723"/>
      <c r="H175" s="723"/>
      <c r="I175" s="723"/>
      <c r="J175" s="723"/>
      <c r="K175" s="723"/>
      <c r="L175" s="723"/>
      <c r="M175" s="723"/>
      <c r="N175" s="723"/>
      <c r="O175" s="723"/>
      <c r="P175" s="723"/>
      <c r="Q175" s="723"/>
      <c r="R175" s="723"/>
      <c r="S175" s="723"/>
      <c r="T175" s="723"/>
      <c r="U175" s="723"/>
      <c r="V175" s="723"/>
      <c r="W175" s="723"/>
      <c r="X175" s="723"/>
      <c r="Y175" s="723"/>
      <c r="Z175" s="723"/>
      <c r="AA175" s="723"/>
      <c r="AB175" s="723"/>
      <c r="AC175" s="723"/>
      <c r="AD175" s="723"/>
      <c r="AE175" s="723"/>
      <c r="AF175" s="723"/>
      <c r="AG175" s="723"/>
      <c r="AH175" s="723"/>
      <c r="AI175" s="723"/>
      <c r="AJ175" s="723"/>
      <c r="AK175" s="723"/>
    </row>
    <row r="176" spans="1:37">
      <c r="A176" s="723"/>
      <c r="B176" s="723"/>
      <c r="C176" s="723"/>
      <c r="D176" s="723"/>
      <c r="E176" s="723"/>
      <c r="F176" s="723"/>
      <c r="G176" s="723"/>
      <c r="H176" s="723"/>
      <c r="I176" s="723"/>
      <c r="J176" s="723"/>
      <c r="K176" s="723"/>
      <c r="L176" s="723"/>
      <c r="M176" s="723"/>
      <c r="N176" s="723"/>
      <c r="O176" s="723"/>
      <c r="P176" s="723"/>
      <c r="Q176" s="723"/>
      <c r="R176" s="723"/>
      <c r="S176" s="723"/>
      <c r="T176" s="723"/>
      <c r="U176" s="723"/>
      <c r="V176" s="723"/>
      <c r="W176" s="723"/>
      <c r="X176" s="723"/>
      <c r="Y176" s="723"/>
      <c r="Z176" s="723"/>
      <c r="AA176" s="723"/>
      <c r="AB176" s="723"/>
      <c r="AC176" s="723"/>
      <c r="AD176" s="723"/>
      <c r="AE176" s="723"/>
      <c r="AF176" s="723"/>
      <c r="AG176" s="723"/>
      <c r="AH176" s="723"/>
      <c r="AI176" s="723"/>
      <c r="AJ176" s="723"/>
      <c r="AK176" s="723"/>
    </row>
    <row r="177" spans="1:37">
      <c r="A177" s="723"/>
      <c r="B177" s="723"/>
      <c r="C177" s="723"/>
      <c r="D177" s="723"/>
      <c r="E177" s="723"/>
      <c r="F177" s="723"/>
      <c r="G177" s="723"/>
      <c r="H177" s="723"/>
      <c r="I177" s="723"/>
      <c r="J177" s="723"/>
      <c r="K177" s="723"/>
      <c r="L177" s="723"/>
      <c r="M177" s="723"/>
      <c r="N177" s="723"/>
      <c r="O177" s="723"/>
      <c r="P177" s="723"/>
      <c r="Q177" s="723"/>
      <c r="R177" s="723"/>
      <c r="S177" s="723"/>
      <c r="T177" s="723"/>
      <c r="U177" s="723"/>
      <c r="V177" s="723"/>
      <c r="W177" s="723"/>
      <c r="X177" s="723"/>
      <c r="Y177" s="723"/>
      <c r="Z177" s="723"/>
      <c r="AA177" s="723"/>
      <c r="AB177" s="723"/>
      <c r="AC177" s="723"/>
      <c r="AD177" s="723"/>
      <c r="AE177" s="723"/>
      <c r="AF177" s="723"/>
      <c r="AG177" s="723"/>
      <c r="AH177" s="723"/>
      <c r="AI177" s="723"/>
      <c r="AJ177" s="723"/>
      <c r="AK177" s="723"/>
    </row>
    <row r="178" spans="1:37">
      <c r="A178" s="723"/>
      <c r="B178" s="723"/>
      <c r="C178" s="723"/>
      <c r="D178" s="723"/>
      <c r="E178" s="723"/>
      <c r="F178" s="723"/>
      <c r="G178" s="723"/>
      <c r="H178" s="723"/>
      <c r="I178" s="723"/>
      <c r="J178" s="723"/>
      <c r="K178" s="723"/>
      <c r="L178" s="723"/>
      <c r="M178" s="723"/>
      <c r="N178" s="723"/>
      <c r="O178" s="723"/>
      <c r="P178" s="723"/>
      <c r="Q178" s="723"/>
      <c r="R178" s="723"/>
      <c r="S178" s="723"/>
      <c r="T178" s="723"/>
      <c r="U178" s="723"/>
      <c r="V178" s="723"/>
      <c r="W178" s="723"/>
      <c r="X178" s="723"/>
      <c r="Y178" s="723"/>
      <c r="Z178" s="723"/>
      <c r="AA178" s="723"/>
      <c r="AB178" s="723"/>
      <c r="AC178" s="723"/>
      <c r="AD178" s="723"/>
      <c r="AE178" s="723"/>
      <c r="AF178" s="723"/>
      <c r="AG178" s="723"/>
      <c r="AH178" s="723"/>
      <c r="AI178" s="723"/>
      <c r="AJ178" s="723"/>
      <c r="AK178" s="723"/>
    </row>
    <row r="179" spans="1:37">
      <c r="A179" s="723"/>
      <c r="B179" s="723"/>
      <c r="C179" s="723"/>
      <c r="D179" s="723"/>
      <c r="E179" s="723"/>
      <c r="F179" s="723"/>
      <c r="G179" s="723"/>
      <c r="H179" s="723"/>
      <c r="I179" s="723"/>
      <c r="J179" s="723"/>
      <c r="K179" s="723"/>
      <c r="L179" s="723"/>
      <c r="M179" s="723"/>
      <c r="N179" s="723"/>
      <c r="O179" s="723"/>
      <c r="P179" s="723"/>
      <c r="Q179" s="723"/>
      <c r="R179" s="723"/>
      <c r="S179" s="723"/>
      <c r="T179" s="723"/>
      <c r="U179" s="723"/>
      <c r="V179" s="723"/>
      <c r="W179" s="723"/>
      <c r="X179" s="723"/>
      <c r="Y179" s="723"/>
      <c r="Z179" s="723"/>
      <c r="AA179" s="723"/>
      <c r="AB179" s="723"/>
      <c r="AC179" s="723"/>
      <c r="AD179" s="723"/>
      <c r="AE179" s="723"/>
      <c r="AF179" s="723"/>
      <c r="AG179" s="723"/>
      <c r="AH179" s="723"/>
      <c r="AI179" s="723"/>
      <c r="AJ179" s="723"/>
      <c r="AK179" s="723"/>
    </row>
    <row r="180" spans="1:37">
      <c r="A180" s="723"/>
      <c r="B180" s="723"/>
      <c r="C180" s="723"/>
      <c r="D180" s="723"/>
      <c r="E180" s="723"/>
      <c r="F180" s="723"/>
      <c r="G180" s="723"/>
      <c r="H180" s="723"/>
      <c r="I180" s="723"/>
      <c r="J180" s="723"/>
      <c r="K180" s="723"/>
      <c r="L180" s="723"/>
      <c r="M180" s="723"/>
      <c r="N180" s="723"/>
      <c r="O180" s="723"/>
      <c r="P180" s="723"/>
      <c r="Q180" s="723"/>
      <c r="R180" s="723"/>
      <c r="S180" s="723"/>
      <c r="T180" s="723"/>
      <c r="U180" s="723"/>
      <c r="V180" s="723"/>
      <c r="W180" s="723"/>
      <c r="X180" s="723"/>
      <c r="Y180" s="723"/>
      <c r="Z180" s="723"/>
      <c r="AA180" s="723"/>
      <c r="AB180" s="723"/>
      <c r="AC180" s="723"/>
      <c r="AD180" s="723"/>
      <c r="AE180" s="723"/>
      <c r="AF180" s="723"/>
      <c r="AG180" s="723"/>
      <c r="AH180" s="723"/>
      <c r="AI180" s="723"/>
      <c r="AJ180" s="723"/>
      <c r="AK180" s="723"/>
    </row>
    <row r="181" spans="1:37">
      <c r="A181" s="723"/>
      <c r="B181" s="723"/>
      <c r="C181" s="723"/>
      <c r="D181" s="723"/>
      <c r="E181" s="723"/>
      <c r="F181" s="723"/>
      <c r="G181" s="723"/>
      <c r="H181" s="723"/>
      <c r="I181" s="723"/>
      <c r="J181" s="723"/>
      <c r="K181" s="723"/>
      <c r="L181" s="723"/>
      <c r="M181" s="723"/>
      <c r="N181" s="723"/>
      <c r="O181" s="723"/>
      <c r="P181" s="723"/>
      <c r="Q181" s="723"/>
      <c r="R181" s="723"/>
      <c r="S181" s="723"/>
      <c r="T181" s="723"/>
      <c r="U181" s="723"/>
      <c r="V181" s="723"/>
      <c r="W181" s="723"/>
      <c r="X181" s="723"/>
      <c r="Y181" s="723"/>
      <c r="Z181" s="723"/>
      <c r="AA181" s="723"/>
      <c r="AB181" s="723"/>
      <c r="AC181" s="723"/>
      <c r="AD181" s="723"/>
      <c r="AE181" s="723"/>
      <c r="AF181" s="723"/>
      <c r="AG181" s="723"/>
      <c r="AH181" s="723"/>
      <c r="AI181" s="723"/>
      <c r="AJ181" s="723"/>
      <c r="AK181" s="723"/>
    </row>
    <row r="182" spans="1:37">
      <c r="A182" s="723"/>
      <c r="B182" s="723"/>
      <c r="C182" s="723"/>
      <c r="D182" s="723"/>
      <c r="E182" s="723"/>
      <c r="F182" s="723"/>
      <c r="G182" s="723"/>
      <c r="H182" s="723"/>
      <c r="I182" s="723"/>
      <c r="J182" s="723"/>
      <c r="K182" s="723"/>
      <c r="L182" s="723"/>
      <c r="M182" s="723"/>
      <c r="N182" s="723"/>
      <c r="O182" s="723"/>
      <c r="P182" s="723"/>
      <c r="Q182" s="723"/>
      <c r="R182" s="723"/>
      <c r="S182" s="723"/>
      <c r="T182" s="723"/>
      <c r="U182" s="723"/>
      <c r="V182" s="723"/>
      <c r="W182" s="723"/>
      <c r="X182" s="723"/>
      <c r="Y182" s="723"/>
      <c r="Z182" s="723"/>
      <c r="AA182" s="723"/>
      <c r="AB182" s="723"/>
      <c r="AC182" s="723"/>
      <c r="AD182" s="723"/>
      <c r="AE182" s="723"/>
      <c r="AF182" s="723"/>
      <c r="AG182" s="723"/>
      <c r="AH182" s="723"/>
      <c r="AI182" s="723"/>
      <c r="AJ182" s="723"/>
      <c r="AK182" s="723"/>
    </row>
    <row r="183" spans="1:37">
      <c r="A183" s="723"/>
      <c r="B183" s="723"/>
      <c r="C183" s="723"/>
      <c r="D183" s="723"/>
      <c r="E183" s="723"/>
      <c r="F183" s="723"/>
      <c r="G183" s="723"/>
      <c r="H183" s="723"/>
      <c r="I183" s="723"/>
      <c r="J183" s="723"/>
      <c r="K183" s="723"/>
      <c r="L183" s="723"/>
      <c r="M183" s="723"/>
      <c r="N183" s="723"/>
      <c r="O183" s="723"/>
      <c r="P183" s="723"/>
      <c r="Q183" s="723"/>
      <c r="R183" s="723"/>
      <c r="S183" s="723"/>
      <c r="T183" s="723"/>
      <c r="U183" s="723"/>
      <c r="V183" s="723"/>
      <c r="W183" s="723"/>
      <c r="X183" s="723"/>
      <c r="Y183" s="723"/>
      <c r="Z183" s="723"/>
      <c r="AA183" s="723"/>
      <c r="AB183" s="723"/>
      <c r="AC183" s="723"/>
      <c r="AD183" s="723"/>
      <c r="AE183" s="723"/>
      <c r="AF183" s="723"/>
      <c r="AG183" s="723"/>
      <c r="AH183" s="723"/>
      <c r="AI183" s="723"/>
      <c r="AJ183" s="723"/>
      <c r="AK183" s="723"/>
    </row>
    <row r="184" spans="1:37">
      <c r="A184" s="723"/>
      <c r="B184" s="723"/>
      <c r="C184" s="723"/>
      <c r="D184" s="723"/>
      <c r="E184" s="723"/>
      <c r="F184" s="723"/>
      <c r="G184" s="723"/>
      <c r="H184" s="723"/>
      <c r="I184" s="723"/>
      <c r="J184" s="723"/>
      <c r="K184" s="723"/>
      <c r="L184" s="723"/>
      <c r="M184" s="723"/>
      <c r="N184" s="723"/>
      <c r="O184" s="723"/>
      <c r="P184" s="723"/>
      <c r="Q184" s="723"/>
      <c r="R184" s="723"/>
      <c r="S184" s="723"/>
      <c r="T184" s="723"/>
      <c r="U184" s="723"/>
      <c r="V184" s="723"/>
      <c r="W184" s="723"/>
      <c r="X184" s="723"/>
      <c r="Y184" s="723"/>
      <c r="Z184" s="723"/>
      <c r="AA184" s="723"/>
      <c r="AB184" s="723"/>
      <c r="AC184" s="723"/>
      <c r="AD184" s="723"/>
      <c r="AE184" s="723"/>
      <c r="AF184" s="723"/>
      <c r="AG184" s="723"/>
      <c r="AH184" s="723"/>
      <c r="AI184" s="723"/>
      <c r="AJ184" s="723"/>
      <c r="AK184" s="723"/>
    </row>
    <row r="185" spans="1:37">
      <c r="A185" s="723"/>
      <c r="B185" s="723"/>
      <c r="C185" s="723"/>
      <c r="D185" s="723"/>
      <c r="E185" s="723"/>
      <c r="F185" s="723"/>
      <c r="G185" s="723"/>
      <c r="H185" s="723"/>
      <c r="I185" s="723"/>
      <c r="J185" s="723"/>
      <c r="K185" s="723"/>
      <c r="L185" s="723"/>
      <c r="M185" s="723"/>
      <c r="N185" s="723"/>
      <c r="O185" s="723"/>
      <c r="P185" s="723"/>
      <c r="Q185" s="723"/>
      <c r="R185" s="723"/>
      <c r="S185" s="723"/>
      <c r="T185" s="723"/>
      <c r="U185" s="723"/>
      <c r="V185" s="723"/>
      <c r="W185" s="723"/>
      <c r="X185" s="723"/>
      <c r="Y185" s="723"/>
      <c r="Z185" s="723"/>
      <c r="AA185" s="723"/>
      <c r="AB185" s="723"/>
      <c r="AC185" s="723"/>
      <c r="AD185" s="723"/>
      <c r="AE185" s="723"/>
      <c r="AF185" s="723"/>
      <c r="AG185" s="723"/>
      <c r="AH185" s="723"/>
      <c r="AI185" s="723"/>
      <c r="AJ185" s="723"/>
      <c r="AK185" s="723"/>
    </row>
    <row r="186" spans="1:37">
      <c r="A186" s="723"/>
      <c r="B186" s="723"/>
      <c r="C186" s="723"/>
      <c r="D186" s="723"/>
      <c r="E186" s="723"/>
      <c r="F186" s="723"/>
      <c r="G186" s="723"/>
      <c r="H186" s="723"/>
      <c r="I186" s="723"/>
      <c r="J186" s="723"/>
      <c r="K186" s="723"/>
      <c r="L186" s="723"/>
      <c r="M186" s="723"/>
      <c r="N186" s="723"/>
      <c r="O186" s="723"/>
      <c r="P186" s="723"/>
      <c r="Q186" s="723"/>
      <c r="R186" s="723"/>
      <c r="S186" s="723"/>
      <c r="T186" s="723"/>
      <c r="U186" s="723"/>
      <c r="V186" s="723"/>
      <c r="W186" s="723"/>
      <c r="X186" s="723"/>
      <c r="Y186" s="723"/>
      <c r="Z186" s="723"/>
      <c r="AA186" s="723"/>
      <c r="AB186" s="723"/>
      <c r="AC186" s="723"/>
      <c r="AD186" s="723"/>
      <c r="AE186" s="723"/>
      <c r="AF186" s="723"/>
      <c r="AG186" s="723"/>
      <c r="AH186" s="723"/>
      <c r="AI186" s="723"/>
      <c r="AJ186" s="723"/>
      <c r="AK186" s="723"/>
    </row>
    <row r="187" spans="1:37">
      <c r="A187" s="723"/>
      <c r="B187" s="723"/>
      <c r="C187" s="723"/>
      <c r="D187" s="723"/>
      <c r="E187" s="723"/>
      <c r="F187" s="723"/>
      <c r="G187" s="723"/>
      <c r="H187" s="723"/>
      <c r="I187" s="723"/>
      <c r="J187" s="723"/>
      <c r="K187" s="723"/>
      <c r="L187" s="723"/>
      <c r="M187" s="723"/>
      <c r="N187" s="723"/>
      <c r="O187" s="723"/>
      <c r="P187" s="723"/>
      <c r="Q187" s="723"/>
      <c r="R187" s="723"/>
      <c r="S187" s="723"/>
      <c r="T187" s="723"/>
      <c r="U187" s="723"/>
      <c r="V187" s="723"/>
      <c r="W187" s="723"/>
      <c r="X187" s="723"/>
      <c r="Y187" s="723"/>
      <c r="Z187" s="723"/>
      <c r="AA187" s="723"/>
      <c r="AB187" s="723"/>
      <c r="AC187" s="723"/>
      <c r="AD187" s="723"/>
      <c r="AE187" s="723"/>
      <c r="AF187" s="723"/>
      <c r="AG187" s="723"/>
      <c r="AH187" s="723"/>
      <c r="AI187" s="723"/>
      <c r="AJ187" s="723"/>
      <c r="AK187" s="723"/>
    </row>
    <row r="188" spans="1:37">
      <c r="A188" s="723"/>
      <c r="B188" s="723"/>
      <c r="C188" s="723"/>
      <c r="D188" s="723"/>
      <c r="E188" s="723"/>
      <c r="F188" s="723"/>
      <c r="G188" s="723"/>
      <c r="H188" s="723"/>
      <c r="I188" s="723"/>
      <c r="J188" s="723"/>
      <c r="K188" s="723"/>
      <c r="L188" s="723"/>
      <c r="M188" s="723"/>
      <c r="N188" s="723"/>
      <c r="O188" s="723"/>
      <c r="P188" s="723"/>
      <c r="Q188" s="723"/>
      <c r="R188" s="723"/>
      <c r="S188" s="723"/>
      <c r="T188" s="723"/>
      <c r="U188" s="723"/>
      <c r="V188" s="723"/>
      <c r="W188" s="723"/>
      <c r="X188" s="723"/>
      <c r="Y188" s="723"/>
      <c r="Z188" s="723"/>
      <c r="AA188" s="723"/>
      <c r="AB188" s="723"/>
      <c r="AC188" s="723"/>
      <c r="AD188" s="723"/>
      <c r="AE188" s="723"/>
      <c r="AF188" s="723"/>
      <c r="AG188" s="723"/>
      <c r="AH188" s="723"/>
      <c r="AI188" s="723"/>
      <c r="AJ188" s="723"/>
      <c r="AK188" s="723"/>
    </row>
    <row r="189" spans="1:37">
      <c r="A189" s="723"/>
      <c r="B189" s="723"/>
      <c r="C189" s="723"/>
      <c r="D189" s="723"/>
      <c r="E189" s="723"/>
      <c r="F189" s="723"/>
      <c r="G189" s="723"/>
      <c r="H189" s="723"/>
      <c r="I189" s="723"/>
      <c r="J189" s="723"/>
      <c r="K189" s="723"/>
      <c r="L189" s="723"/>
      <c r="M189" s="723"/>
      <c r="N189" s="723"/>
      <c r="O189" s="723"/>
      <c r="P189" s="723"/>
      <c r="Q189" s="723"/>
      <c r="R189" s="723"/>
      <c r="S189" s="723"/>
      <c r="T189" s="723"/>
      <c r="U189" s="723"/>
      <c r="V189" s="723"/>
      <c r="W189" s="723"/>
      <c r="X189" s="723"/>
      <c r="Y189" s="723"/>
      <c r="Z189" s="723"/>
      <c r="AA189" s="723"/>
      <c r="AB189" s="723"/>
      <c r="AC189" s="723"/>
      <c r="AD189" s="723"/>
      <c r="AE189" s="723"/>
      <c r="AF189" s="723"/>
      <c r="AG189" s="723"/>
      <c r="AH189" s="723"/>
      <c r="AI189" s="723"/>
      <c r="AJ189" s="723"/>
      <c r="AK189" s="723"/>
    </row>
    <row r="190" spans="1:37">
      <c r="A190" s="723"/>
      <c r="B190" s="723"/>
      <c r="C190" s="723"/>
      <c r="D190" s="723"/>
      <c r="E190" s="723"/>
      <c r="F190" s="723"/>
      <c r="G190" s="723"/>
      <c r="H190" s="723"/>
      <c r="I190" s="723"/>
      <c r="J190" s="723"/>
      <c r="K190" s="723"/>
      <c r="L190" s="723"/>
      <c r="M190" s="723"/>
      <c r="N190" s="723"/>
      <c r="O190" s="723"/>
      <c r="P190" s="723"/>
      <c r="Q190" s="723"/>
      <c r="R190" s="723"/>
      <c r="S190" s="723"/>
      <c r="T190" s="723"/>
      <c r="U190" s="723"/>
      <c r="V190" s="723"/>
      <c r="W190" s="723"/>
      <c r="X190" s="723"/>
      <c r="Y190" s="723"/>
      <c r="Z190" s="723"/>
      <c r="AA190" s="723"/>
      <c r="AB190" s="723"/>
      <c r="AC190" s="723"/>
      <c r="AD190" s="723"/>
      <c r="AE190" s="723"/>
      <c r="AF190" s="723"/>
      <c r="AG190" s="723"/>
      <c r="AH190" s="723"/>
      <c r="AI190" s="723"/>
      <c r="AJ190" s="723"/>
      <c r="AK190" s="723"/>
    </row>
    <row r="191" spans="1:37">
      <c r="A191" s="723"/>
      <c r="B191" s="723"/>
      <c r="C191" s="723"/>
      <c r="D191" s="723"/>
      <c r="E191" s="723"/>
      <c r="F191" s="723"/>
      <c r="G191" s="723"/>
      <c r="H191" s="723"/>
      <c r="I191" s="723"/>
      <c r="J191" s="723"/>
      <c r="K191" s="723"/>
      <c r="L191" s="723"/>
      <c r="M191" s="723"/>
      <c r="N191" s="723"/>
      <c r="O191" s="723"/>
      <c r="P191" s="723"/>
      <c r="Q191" s="723"/>
      <c r="R191" s="723"/>
      <c r="S191" s="723"/>
      <c r="T191" s="723"/>
      <c r="U191" s="723"/>
      <c r="V191" s="723"/>
      <c r="W191" s="723"/>
      <c r="X191" s="723"/>
      <c r="Y191" s="723"/>
      <c r="Z191" s="723"/>
      <c r="AA191" s="723"/>
      <c r="AB191" s="723"/>
      <c r="AC191" s="723"/>
      <c r="AD191" s="723"/>
      <c r="AE191" s="723"/>
      <c r="AF191" s="723"/>
      <c r="AG191" s="723"/>
      <c r="AH191" s="723"/>
      <c r="AI191" s="723"/>
      <c r="AJ191" s="723"/>
      <c r="AK191" s="723"/>
    </row>
    <row r="192" spans="1:37">
      <c r="A192" s="723"/>
      <c r="B192" s="723"/>
      <c r="C192" s="723"/>
      <c r="D192" s="723"/>
      <c r="E192" s="723"/>
      <c r="F192" s="723"/>
      <c r="G192" s="723"/>
      <c r="H192" s="723"/>
      <c r="I192" s="723"/>
      <c r="J192" s="723"/>
      <c r="K192" s="723"/>
      <c r="L192" s="723"/>
      <c r="M192" s="723"/>
      <c r="N192" s="723"/>
      <c r="O192" s="723"/>
      <c r="P192" s="723"/>
      <c r="Q192" s="723"/>
      <c r="R192" s="723"/>
      <c r="S192" s="723"/>
      <c r="T192" s="723"/>
      <c r="U192" s="723"/>
      <c r="V192" s="723"/>
      <c r="W192" s="723"/>
      <c r="X192" s="723"/>
      <c r="Y192" s="723"/>
      <c r="Z192" s="723"/>
      <c r="AA192" s="723"/>
      <c r="AB192" s="723"/>
      <c r="AC192" s="723"/>
      <c r="AD192" s="723"/>
      <c r="AE192" s="723"/>
      <c r="AF192" s="723"/>
      <c r="AG192" s="723"/>
      <c r="AH192" s="723"/>
      <c r="AI192" s="723"/>
      <c r="AJ192" s="723"/>
      <c r="AK192" s="723"/>
    </row>
    <row r="193" spans="1:37">
      <c r="A193" s="723"/>
      <c r="B193" s="723"/>
      <c r="C193" s="723"/>
      <c r="D193" s="723"/>
      <c r="E193" s="723"/>
      <c r="F193" s="723"/>
      <c r="G193" s="723"/>
      <c r="H193" s="723"/>
      <c r="I193" s="723"/>
      <c r="J193" s="723"/>
      <c r="K193" s="723"/>
      <c r="L193" s="723"/>
      <c r="M193" s="723"/>
      <c r="N193" s="723"/>
      <c r="O193" s="723"/>
      <c r="P193" s="723"/>
      <c r="Q193" s="723"/>
      <c r="R193" s="723"/>
      <c r="S193" s="723"/>
      <c r="T193" s="723"/>
      <c r="U193" s="723"/>
      <c r="V193" s="723"/>
      <c r="W193" s="723"/>
      <c r="X193" s="723"/>
      <c r="Y193" s="723"/>
      <c r="Z193" s="723"/>
      <c r="AA193" s="723"/>
      <c r="AB193" s="723"/>
      <c r="AC193" s="723"/>
      <c r="AD193" s="723"/>
      <c r="AE193" s="723"/>
      <c r="AF193" s="723"/>
      <c r="AG193" s="723"/>
      <c r="AH193" s="723"/>
      <c r="AI193" s="723"/>
      <c r="AJ193" s="723"/>
      <c r="AK193" s="723"/>
    </row>
    <row r="194" spans="1:37">
      <c r="A194" s="723"/>
      <c r="B194" s="723"/>
      <c r="C194" s="723"/>
      <c r="D194" s="723"/>
      <c r="E194" s="723"/>
      <c r="F194" s="723"/>
      <c r="G194" s="723"/>
      <c r="H194" s="723"/>
      <c r="I194" s="723"/>
      <c r="J194" s="723"/>
      <c r="K194" s="723"/>
      <c r="L194" s="723"/>
      <c r="M194" s="723"/>
      <c r="N194" s="723"/>
      <c r="O194" s="723"/>
      <c r="P194" s="723"/>
      <c r="Q194" s="723"/>
      <c r="R194" s="723"/>
      <c r="S194" s="723"/>
      <c r="T194" s="723"/>
      <c r="U194" s="723"/>
      <c r="V194" s="723"/>
      <c r="W194" s="723"/>
      <c r="X194" s="723"/>
      <c r="Y194" s="723"/>
      <c r="Z194" s="723"/>
      <c r="AA194" s="723"/>
      <c r="AB194" s="723"/>
      <c r="AC194" s="723"/>
      <c r="AD194" s="723"/>
      <c r="AE194" s="723"/>
      <c r="AF194" s="723"/>
      <c r="AG194" s="723"/>
      <c r="AH194" s="723"/>
      <c r="AI194" s="723"/>
      <c r="AJ194" s="723"/>
      <c r="AK194" s="723"/>
    </row>
    <row r="195" spans="1:37">
      <c r="A195" s="723"/>
      <c r="B195" s="723"/>
      <c r="C195" s="723"/>
      <c r="D195" s="723"/>
      <c r="E195" s="723"/>
      <c r="F195" s="723"/>
      <c r="G195" s="723"/>
      <c r="H195" s="723"/>
      <c r="I195" s="723"/>
      <c r="J195" s="723"/>
      <c r="K195" s="723"/>
      <c r="L195" s="723"/>
      <c r="M195" s="723"/>
      <c r="N195" s="723"/>
      <c r="O195" s="723"/>
      <c r="P195" s="723"/>
      <c r="Q195" s="723"/>
      <c r="R195" s="723"/>
      <c r="S195" s="723"/>
      <c r="T195" s="723"/>
      <c r="U195" s="723"/>
      <c r="V195" s="723"/>
      <c r="W195" s="723"/>
      <c r="X195" s="723"/>
      <c r="Y195" s="723"/>
      <c r="Z195" s="723"/>
      <c r="AA195" s="723"/>
      <c r="AB195" s="723"/>
      <c r="AC195" s="723"/>
      <c r="AD195" s="723"/>
      <c r="AE195" s="723"/>
      <c r="AF195" s="723"/>
      <c r="AG195" s="723"/>
      <c r="AH195" s="723"/>
      <c r="AI195" s="723"/>
      <c r="AJ195" s="723"/>
      <c r="AK195" s="723"/>
    </row>
    <row r="196" spans="1:37">
      <c r="A196" s="723"/>
      <c r="B196" s="723"/>
      <c r="C196" s="723"/>
      <c r="D196" s="723"/>
      <c r="E196" s="723"/>
      <c r="F196" s="723"/>
      <c r="G196" s="723"/>
      <c r="H196" s="723"/>
      <c r="I196" s="723"/>
      <c r="J196" s="723"/>
      <c r="K196" s="723"/>
      <c r="L196" s="723"/>
      <c r="M196" s="723"/>
      <c r="N196" s="723"/>
      <c r="O196" s="723"/>
      <c r="P196" s="723"/>
      <c r="Q196" s="723"/>
      <c r="R196" s="723"/>
      <c r="S196" s="723"/>
      <c r="T196" s="723"/>
      <c r="U196" s="723"/>
      <c r="V196" s="723"/>
      <c r="W196" s="723"/>
      <c r="X196" s="723"/>
      <c r="Y196" s="723"/>
      <c r="Z196" s="723"/>
      <c r="AA196" s="723"/>
      <c r="AB196" s="723"/>
      <c r="AC196" s="723"/>
      <c r="AD196" s="723"/>
      <c r="AE196" s="723"/>
      <c r="AF196" s="723"/>
      <c r="AG196" s="723"/>
      <c r="AH196" s="723"/>
      <c r="AI196" s="723"/>
      <c r="AJ196" s="723"/>
      <c r="AK196" s="723"/>
    </row>
    <row r="197" spans="1:37">
      <c r="A197" s="723"/>
      <c r="B197" s="723"/>
      <c r="C197" s="723"/>
      <c r="D197" s="723"/>
      <c r="E197" s="723"/>
      <c r="F197" s="723"/>
      <c r="G197" s="723"/>
      <c r="H197" s="723"/>
      <c r="I197" s="723"/>
      <c r="J197" s="723"/>
      <c r="K197" s="723"/>
      <c r="L197" s="723"/>
      <c r="M197" s="723"/>
      <c r="N197" s="723"/>
      <c r="O197" s="723"/>
      <c r="P197" s="723"/>
      <c r="Q197" s="723"/>
      <c r="R197" s="723"/>
      <c r="S197" s="723"/>
      <c r="T197" s="723"/>
      <c r="U197" s="723"/>
      <c r="V197" s="723"/>
      <c r="W197" s="723"/>
      <c r="X197" s="723"/>
      <c r="Y197" s="723"/>
      <c r="Z197" s="723"/>
      <c r="AA197" s="723"/>
      <c r="AB197" s="723"/>
      <c r="AC197" s="723"/>
      <c r="AD197" s="723"/>
      <c r="AE197" s="723"/>
      <c r="AF197" s="723"/>
      <c r="AG197" s="723"/>
      <c r="AH197" s="723"/>
      <c r="AI197" s="723"/>
      <c r="AJ197" s="723"/>
      <c r="AK197" s="723"/>
    </row>
    <row r="198" spans="1:37">
      <c r="A198" s="723"/>
      <c r="B198" s="723"/>
      <c r="C198" s="723"/>
      <c r="D198" s="723"/>
      <c r="E198" s="723"/>
      <c r="F198" s="723"/>
      <c r="G198" s="723"/>
      <c r="H198" s="723"/>
      <c r="I198" s="723"/>
      <c r="J198" s="723"/>
      <c r="K198" s="723"/>
      <c r="L198" s="723"/>
      <c r="M198" s="723"/>
      <c r="N198" s="723"/>
      <c r="O198" s="723"/>
      <c r="P198" s="723"/>
      <c r="Q198" s="723"/>
      <c r="R198" s="723"/>
      <c r="S198" s="723"/>
      <c r="T198" s="723"/>
      <c r="U198" s="723"/>
      <c r="V198" s="723"/>
      <c r="W198" s="723"/>
      <c r="X198" s="723"/>
      <c r="Y198" s="723"/>
      <c r="Z198" s="723"/>
      <c r="AA198" s="723"/>
      <c r="AB198" s="723"/>
      <c r="AC198" s="723"/>
      <c r="AD198" s="723"/>
      <c r="AE198" s="723"/>
      <c r="AF198" s="723"/>
      <c r="AG198" s="723"/>
      <c r="AH198" s="723"/>
      <c r="AI198" s="723"/>
      <c r="AJ198" s="723"/>
      <c r="AK198" s="723"/>
    </row>
    <row r="199" spans="1:37">
      <c r="A199" s="723"/>
      <c r="B199" s="723"/>
      <c r="C199" s="723"/>
      <c r="D199" s="723"/>
      <c r="E199" s="723"/>
      <c r="F199" s="723"/>
      <c r="G199" s="723"/>
      <c r="H199" s="723"/>
      <c r="I199" s="723"/>
      <c r="J199" s="723"/>
      <c r="K199" s="723"/>
      <c r="L199" s="723"/>
      <c r="M199" s="723"/>
      <c r="N199" s="723"/>
      <c r="O199" s="723"/>
      <c r="P199" s="723"/>
      <c r="Q199" s="723"/>
      <c r="R199" s="723"/>
      <c r="S199" s="723"/>
      <c r="T199" s="723"/>
      <c r="U199" s="723"/>
      <c r="V199" s="723"/>
      <c r="W199" s="723"/>
      <c r="X199" s="723"/>
      <c r="Y199" s="723"/>
      <c r="Z199" s="723"/>
      <c r="AA199" s="723"/>
      <c r="AB199" s="723"/>
      <c r="AC199" s="723"/>
      <c r="AD199" s="723"/>
      <c r="AE199" s="723"/>
      <c r="AF199" s="723"/>
      <c r="AG199" s="723"/>
      <c r="AH199" s="723"/>
      <c r="AI199" s="723"/>
      <c r="AJ199" s="723"/>
      <c r="AK199" s="723"/>
    </row>
    <row r="200" spans="1:37">
      <c r="A200" s="723"/>
      <c r="B200" s="723"/>
      <c r="C200" s="723"/>
      <c r="D200" s="723"/>
      <c r="E200" s="723"/>
      <c r="F200" s="723"/>
      <c r="G200" s="723"/>
      <c r="H200" s="723"/>
      <c r="I200" s="723"/>
      <c r="J200" s="723"/>
      <c r="K200" s="723"/>
      <c r="L200" s="723"/>
      <c r="M200" s="723"/>
      <c r="N200" s="723"/>
      <c r="O200" s="723"/>
      <c r="P200" s="723"/>
      <c r="Q200" s="723"/>
      <c r="R200" s="723"/>
      <c r="S200" s="723"/>
      <c r="T200" s="723"/>
      <c r="U200" s="723"/>
      <c r="V200" s="723"/>
      <c r="W200" s="723"/>
      <c r="X200" s="723"/>
      <c r="Y200" s="723"/>
      <c r="Z200" s="723"/>
      <c r="AA200" s="723"/>
      <c r="AB200" s="723"/>
      <c r="AC200" s="723"/>
      <c r="AD200" s="723"/>
      <c r="AE200" s="723"/>
      <c r="AF200" s="723"/>
      <c r="AG200" s="723"/>
      <c r="AH200" s="723"/>
      <c r="AI200" s="723"/>
      <c r="AJ200" s="723"/>
      <c r="AK200" s="723"/>
    </row>
    <row r="201" spans="1:37">
      <c r="A201" s="723"/>
      <c r="B201" s="723"/>
      <c r="C201" s="723"/>
      <c r="D201" s="723"/>
      <c r="E201" s="723"/>
      <c r="F201" s="723"/>
      <c r="G201" s="723"/>
      <c r="H201" s="723"/>
      <c r="I201" s="723"/>
      <c r="J201" s="723"/>
      <c r="K201" s="723"/>
      <c r="L201" s="723"/>
      <c r="M201" s="723"/>
      <c r="N201" s="723"/>
      <c r="O201" s="723"/>
      <c r="P201" s="723"/>
      <c r="Q201" s="723"/>
      <c r="R201" s="723"/>
      <c r="S201" s="723"/>
      <c r="T201" s="723"/>
      <c r="U201" s="723"/>
      <c r="V201" s="723"/>
      <c r="W201" s="723"/>
      <c r="X201" s="723"/>
      <c r="Y201" s="723"/>
      <c r="Z201" s="723"/>
      <c r="AA201" s="723"/>
      <c r="AB201" s="723"/>
      <c r="AC201" s="723"/>
      <c r="AD201" s="723"/>
      <c r="AE201" s="723"/>
      <c r="AF201" s="723"/>
      <c r="AG201" s="723"/>
      <c r="AH201" s="723"/>
      <c r="AI201" s="723"/>
      <c r="AJ201" s="723"/>
      <c r="AK201" s="723"/>
    </row>
    <row r="202" spans="1:37">
      <c r="A202" s="723"/>
      <c r="B202" s="723"/>
      <c r="C202" s="723"/>
      <c r="D202" s="723"/>
      <c r="E202" s="723"/>
      <c r="F202" s="723"/>
      <c r="G202" s="723"/>
      <c r="H202" s="723"/>
      <c r="I202" s="723"/>
      <c r="J202" s="723"/>
      <c r="K202" s="723"/>
      <c r="L202" s="723"/>
      <c r="M202" s="723"/>
      <c r="N202" s="723"/>
      <c r="O202" s="723"/>
      <c r="P202" s="723"/>
      <c r="Q202" s="723"/>
      <c r="R202" s="723"/>
      <c r="S202" s="723"/>
      <c r="T202" s="723"/>
      <c r="U202" s="723"/>
      <c r="V202" s="723"/>
      <c r="W202" s="723"/>
      <c r="X202" s="723"/>
      <c r="Y202" s="723"/>
      <c r="Z202" s="723"/>
      <c r="AA202" s="723"/>
      <c r="AB202" s="723"/>
      <c r="AC202" s="723"/>
      <c r="AD202" s="723"/>
      <c r="AE202" s="723"/>
      <c r="AF202" s="723"/>
      <c r="AG202" s="723"/>
      <c r="AH202" s="723"/>
      <c r="AI202" s="723"/>
      <c r="AJ202" s="723"/>
      <c r="AK202" s="723"/>
    </row>
    <row r="203" spans="1:37">
      <c r="A203" s="723"/>
      <c r="B203" s="723"/>
      <c r="C203" s="723"/>
      <c r="D203" s="723"/>
      <c r="E203" s="723"/>
      <c r="F203" s="723"/>
      <c r="G203" s="723"/>
      <c r="H203" s="723"/>
      <c r="I203" s="723"/>
      <c r="J203" s="723"/>
      <c r="K203" s="723"/>
      <c r="L203" s="723"/>
      <c r="M203" s="723"/>
      <c r="N203" s="723"/>
      <c r="O203" s="723"/>
      <c r="P203" s="723"/>
      <c r="Q203" s="723"/>
      <c r="R203" s="723"/>
      <c r="S203" s="723"/>
      <c r="T203" s="723"/>
      <c r="U203" s="723"/>
      <c r="V203" s="723"/>
      <c r="W203" s="723"/>
      <c r="X203" s="723"/>
      <c r="Y203" s="723"/>
      <c r="Z203" s="723"/>
      <c r="AA203" s="723"/>
      <c r="AB203" s="723"/>
      <c r="AC203" s="723"/>
      <c r="AD203" s="723"/>
      <c r="AE203" s="723"/>
      <c r="AF203" s="723"/>
      <c r="AG203" s="723"/>
      <c r="AH203" s="723"/>
      <c r="AI203" s="723"/>
      <c r="AJ203" s="723"/>
      <c r="AK203" s="723"/>
    </row>
    <row r="204" spans="1:37">
      <c r="A204" s="723"/>
      <c r="B204" s="723"/>
      <c r="C204" s="723"/>
      <c r="D204" s="723"/>
      <c r="E204" s="723"/>
      <c r="F204" s="723"/>
      <c r="G204" s="723"/>
      <c r="H204" s="723"/>
      <c r="I204" s="723"/>
      <c r="J204" s="723"/>
      <c r="K204" s="723"/>
      <c r="L204" s="723"/>
      <c r="M204" s="723"/>
      <c r="N204" s="723"/>
      <c r="O204" s="723"/>
      <c r="P204" s="723"/>
      <c r="Q204" s="723"/>
      <c r="R204" s="723"/>
      <c r="S204" s="723"/>
      <c r="T204" s="723"/>
      <c r="U204" s="723"/>
      <c r="V204" s="723"/>
      <c r="W204" s="723"/>
      <c r="X204" s="723"/>
      <c r="Y204" s="723"/>
      <c r="Z204" s="723"/>
      <c r="AA204" s="723"/>
      <c r="AB204" s="723"/>
      <c r="AC204" s="723"/>
      <c r="AD204" s="723"/>
      <c r="AE204" s="723"/>
      <c r="AF204" s="723"/>
      <c r="AG204" s="723"/>
      <c r="AH204" s="723"/>
      <c r="AI204" s="723"/>
      <c r="AJ204" s="723"/>
      <c r="AK204" s="723"/>
    </row>
    <row r="205" spans="1:37">
      <c r="A205" s="723"/>
      <c r="B205" s="723"/>
      <c r="C205" s="723"/>
      <c r="D205" s="723"/>
      <c r="E205" s="723"/>
      <c r="F205" s="723"/>
      <c r="G205" s="723"/>
      <c r="H205" s="723"/>
      <c r="I205" s="723"/>
      <c r="J205" s="723"/>
      <c r="K205" s="723"/>
      <c r="L205" s="723"/>
      <c r="M205" s="723"/>
      <c r="N205" s="723"/>
      <c r="O205" s="723"/>
      <c r="P205" s="723"/>
      <c r="Q205" s="723"/>
      <c r="R205" s="723"/>
      <c r="S205" s="723"/>
      <c r="T205" s="723"/>
      <c r="U205" s="723"/>
      <c r="V205" s="723"/>
      <c r="W205" s="723"/>
      <c r="X205" s="723"/>
      <c r="Y205" s="723"/>
      <c r="Z205" s="723"/>
      <c r="AA205" s="723"/>
      <c r="AB205" s="723"/>
      <c r="AC205" s="723"/>
      <c r="AD205" s="723"/>
      <c r="AE205" s="723"/>
      <c r="AF205" s="723"/>
      <c r="AG205" s="723"/>
      <c r="AH205" s="723"/>
      <c r="AI205" s="723"/>
      <c r="AJ205" s="723"/>
      <c r="AK205" s="723"/>
    </row>
    <row r="206" spans="1:37">
      <c r="A206" s="723"/>
      <c r="B206" s="723"/>
      <c r="C206" s="723"/>
      <c r="D206" s="723"/>
      <c r="E206" s="723"/>
      <c r="F206" s="723"/>
      <c r="G206" s="723"/>
      <c r="H206" s="723"/>
      <c r="I206" s="723"/>
      <c r="J206" s="723"/>
      <c r="K206" s="723"/>
      <c r="L206" s="723"/>
      <c r="M206" s="723"/>
      <c r="N206" s="723"/>
      <c r="O206" s="723"/>
      <c r="P206" s="723"/>
      <c r="Q206" s="723"/>
      <c r="R206" s="723"/>
      <c r="S206" s="723"/>
      <c r="T206" s="723"/>
      <c r="U206" s="723"/>
      <c r="V206" s="723"/>
      <c r="W206" s="723"/>
      <c r="X206" s="723"/>
      <c r="Y206" s="723"/>
      <c r="Z206" s="723"/>
      <c r="AA206" s="723"/>
      <c r="AB206" s="723"/>
      <c r="AC206" s="723"/>
      <c r="AD206" s="723"/>
      <c r="AE206" s="723"/>
      <c r="AF206" s="723"/>
      <c r="AG206" s="723"/>
      <c r="AH206" s="723"/>
      <c r="AI206" s="723"/>
      <c r="AJ206" s="723"/>
      <c r="AK206" s="723"/>
    </row>
    <row r="207" spans="1:37">
      <c r="A207" s="723"/>
      <c r="B207" s="723"/>
      <c r="C207" s="723"/>
      <c r="D207" s="723"/>
      <c r="E207" s="723"/>
      <c r="F207" s="723"/>
      <c r="G207" s="723"/>
      <c r="H207" s="723"/>
      <c r="I207" s="723"/>
      <c r="J207" s="723"/>
      <c r="K207" s="723"/>
      <c r="L207" s="723"/>
      <c r="M207" s="723"/>
      <c r="N207" s="723"/>
      <c r="O207" s="723"/>
      <c r="P207" s="723"/>
      <c r="Q207" s="723"/>
      <c r="R207" s="723"/>
      <c r="S207" s="723"/>
      <c r="T207" s="723"/>
      <c r="U207" s="723"/>
      <c r="V207" s="723"/>
      <c r="W207" s="723"/>
      <c r="X207" s="723"/>
      <c r="Y207" s="723"/>
      <c r="Z207" s="723"/>
      <c r="AA207" s="723"/>
      <c r="AB207" s="723"/>
      <c r="AC207" s="723"/>
      <c r="AD207" s="723"/>
      <c r="AE207" s="723"/>
      <c r="AF207" s="723"/>
      <c r="AG207" s="723"/>
      <c r="AH207" s="723"/>
      <c r="AI207" s="723"/>
      <c r="AJ207" s="723"/>
      <c r="AK207" s="723"/>
    </row>
    <row r="208" spans="1:37">
      <c r="A208" s="723"/>
      <c r="B208" s="723"/>
      <c r="C208" s="723"/>
      <c r="D208" s="723"/>
      <c r="E208" s="723"/>
      <c r="F208" s="723"/>
      <c r="G208" s="723"/>
      <c r="H208" s="723"/>
      <c r="I208" s="723"/>
      <c r="J208" s="723"/>
      <c r="K208" s="723"/>
      <c r="L208" s="723"/>
      <c r="M208" s="723"/>
      <c r="N208" s="723"/>
      <c r="O208" s="723"/>
      <c r="P208" s="723"/>
      <c r="Q208" s="723"/>
      <c r="R208" s="723"/>
      <c r="S208" s="723"/>
      <c r="T208" s="723"/>
      <c r="U208" s="723"/>
      <c r="V208" s="723"/>
      <c r="W208" s="723"/>
      <c r="X208" s="723"/>
      <c r="Y208" s="723"/>
      <c r="Z208" s="723"/>
      <c r="AA208" s="723"/>
      <c r="AB208" s="723"/>
      <c r="AC208" s="723"/>
      <c r="AD208" s="723"/>
      <c r="AE208" s="723"/>
      <c r="AF208" s="723"/>
      <c r="AG208" s="723"/>
      <c r="AH208" s="723"/>
      <c r="AI208" s="723"/>
      <c r="AJ208" s="723"/>
      <c r="AK208" s="723"/>
    </row>
    <row r="209" spans="1:37">
      <c r="A209" s="723"/>
      <c r="B209" s="723"/>
      <c r="C209" s="723"/>
      <c r="D209" s="723"/>
      <c r="E209" s="723"/>
      <c r="F209" s="723"/>
      <c r="G209" s="723"/>
      <c r="H209" s="723"/>
      <c r="I209" s="723"/>
      <c r="J209" s="723"/>
      <c r="K209" s="723"/>
      <c r="L209" s="723"/>
      <c r="M209" s="723"/>
      <c r="N209" s="723"/>
      <c r="O209" s="723"/>
      <c r="P209" s="723"/>
      <c r="Q209" s="723"/>
      <c r="R209" s="723"/>
      <c r="S209" s="723"/>
      <c r="T209" s="723"/>
      <c r="U209" s="723"/>
      <c r="V209" s="723"/>
      <c r="W209" s="723"/>
      <c r="X209" s="723"/>
      <c r="Y209" s="723"/>
      <c r="Z209" s="723"/>
      <c r="AA209" s="723"/>
      <c r="AB209" s="723"/>
      <c r="AC209" s="723"/>
      <c r="AD209" s="723"/>
      <c r="AE209" s="723"/>
      <c r="AF209" s="723"/>
      <c r="AG209" s="723"/>
      <c r="AH209" s="723"/>
      <c r="AI209" s="723"/>
      <c r="AJ209" s="723"/>
      <c r="AK209" s="723"/>
    </row>
    <row r="210" spans="1:37">
      <c r="A210" s="723"/>
      <c r="B210" s="723"/>
      <c r="C210" s="723"/>
      <c r="D210" s="723"/>
      <c r="E210" s="723"/>
      <c r="F210" s="723"/>
      <c r="G210" s="723"/>
      <c r="H210" s="723"/>
      <c r="I210" s="723"/>
      <c r="J210" s="723"/>
      <c r="K210" s="723"/>
      <c r="L210" s="723"/>
      <c r="M210" s="723"/>
      <c r="N210" s="723"/>
      <c r="O210" s="723"/>
      <c r="P210" s="723"/>
      <c r="Q210" s="723"/>
      <c r="R210" s="723"/>
      <c r="S210" s="723"/>
      <c r="T210" s="723"/>
      <c r="U210" s="723"/>
      <c r="V210" s="723"/>
      <c r="W210" s="723"/>
      <c r="X210" s="723"/>
      <c r="Y210" s="723"/>
      <c r="Z210" s="723"/>
      <c r="AA210" s="723"/>
      <c r="AB210" s="723"/>
      <c r="AC210" s="723"/>
      <c r="AD210" s="723"/>
      <c r="AE210" s="723"/>
      <c r="AF210" s="723"/>
      <c r="AG210" s="723"/>
      <c r="AH210" s="723"/>
      <c r="AI210" s="723"/>
      <c r="AJ210" s="723"/>
      <c r="AK210" s="723"/>
    </row>
    <row r="211" spans="1:37">
      <c r="A211" s="723"/>
      <c r="B211" s="723"/>
      <c r="C211" s="723"/>
      <c r="D211" s="723"/>
      <c r="E211" s="723"/>
      <c r="F211" s="723"/>
      <c r="G211" s="723"/>
      <c r="H211" s="723"/>
      <c r="I211" s="723"/>
      <c r="J211" s="723"/>
      <c r="K211" s="723"/>
      <c r="L211" s="723"/>
      <c r="M211" s="723"/>
      <c r="N211" s="723"/>
      <c r="O211" s="723"/>
      <c r="P211" s="723"/>
      <c r="Q211" s="723"/>
      <c r="R211" s="723"/>
      <c r="S211" s="723"/>
      <c r="T211" s="723"/>
      <c r="U211" s="723"/>
      <c r="V211" s="723"/>
      <c r="W211" s="723"/>
      <c r="X211" s="723"/>
      <c r="Y211" s="723"/>
      <c r="Z211" s="723"/>
      <c r="AA211" s="723"/>
      <c r="AB211" s="723"/>
      <c r="AC211" s="723"/>
      <c r="AD211" s="723"/>
      <c r="AE211" s="723"/>
      <c r="AF211" s="723"/>
      <c r="AG211" s="723"/>
      <c r="AH211" s="723"/>
      <c r="AI211" s="723"/>
      <c r="AJ211" s="723"/>
      <c r="AK211" s="723"/>
    </row>
    <row r="212" spans="1:37">
      <c r="A212" s="723"/>
      <c r="B212" s="723"/>
      <c r="C212" s="723"/>
      <c r="D212" s="723"/>
      <c r="E212" s="723"/>
      <c r="F212" s="723"/>
      <c r="G212" s="723"/>
      <c r="H212" s="723"/>
      <c r="I212" s="723"/>
      <c r="J212" s="723"/>
      <c r="K212" s="723"/>
      <c r="L212" s="723"/>
      <c r="M212" s="723"/>
      <c r="N212" s="723"/>
      <c r="O212" s="723"/>
      <c r="P212" s="723"/>
      <c r="Q212" s="723"/>
      <c r="R212" s="723"/>
      <c r="S212" s="723"/>
      <c r="T212" s="723"/>
      <c r="U212" s="723"/>
      <c r="V212" s="723"/>
      <c r="W212" s="723"/>
      <c r="X212" s="723"/>
      <c r="Y212" s="723"/>
      <c r="Z212" s="723"/>
      <c r="AA212" s="723"/>
      <c r="AB212" s="723"/>
      <c r="AC212" s="723"/>
      <c r="AD212" s="723"/>
      <c r="AE212" s="723"/>
      <c r="AF212" s="723"/>
      <c r="AG212" s="723"/>
      <c r="AH212" s="723"/>
      <c r="AI212" s="723"/>
      <c r="AJ212" s="723"/>
      <c r="AK212" s="723"/>
    </row>
    <row r="213" spans="1:37">
      <c r="A213" s="723"/>
      <c r="B213" s="723"/>
      <c r="C213" s="723"/>
      <c r="D213" s="723"/>
      <c r="E213" s="723"/>
      <c r="F213" s="723"/>
      <c r="G213" s="723"/>
      <c r="H213" s="723"/>
      <c r="I213" s="723"/>
      <c r="J213" s="723"/>
      <c r="K213" s="723"/>
      <c r="L213" s="723"/>
      <c r="M213" s="723"/>
      <c r="N213" s="723"/>
      <c r="O213" s="723"/>
      <c r="P213" s="723"/>
      <c r="Q213" s="723"/>
      <c r="R213" s="723"/>
      <c r="S213" s="723"/>
      <c r="T213" s="723"/>
      <c r="U213" s="723"/>
      <c r="V213" s="723"/>
      <c r="W213" s="723"/>
      <c r="X213" s="723"/>
      <c r="Y213" s="723"/>
      <c r="Z213" s="723"/>
      <c r="AA213" s="723"/>
      <c r="AB213" s="723"/>
      <c r="AC213" s="723"/>
      <c r="AD213" s="723"/>
      <c r="AE213" s="723"/>
      <c r="AF213" s="723"/>
      <c r="AG213" s="723"/>
      <c r="AH213" s="723"/>
      <c r="AI213" s="723"/>
      <c r="AJ213" s="723"/>
      <c r="AK213" s="723"/>
    </row>
    <row r="214" spans="1:37">
      <c r="A214" s="723"/>
      <c r="B214" s="723"/>
      <c r="C214" s="723"/>
      <c r="D214" s="723"/>
      <c r="E214" s="723"/>
      <c r="F214" s="723"/>
      <c r="G214" s="723"/>
      <c r="H214" s="723"/>
      <c r="I214" s="723"/>
      <c r="J214" s="723"/>
      <c r="K214" s="723"/>
      <c r="L214" s="723"/>
      <c r="M214" s="723"/>
      <c r="N214" s="723"/>
      <c r="O214" s="723"/>
      <c r="P214" s="723"/>
      <c r="Q214" s="723"/>
      <c r="R214" s="723"/>
      <c r="S214" s="723"/>
      <c r="T214" s="723"/>
      <c r="U214" s="723"/>
      <c r="V214" s="723"/>
      <c r="W214" s="723"/>
      <c r="X214" s="723"/>
      <c r="Y214" s="723"/>
      <c r="Z214" s="723"/>
      <c r="AA214" s="723"/>
      <c r="AB214" s="723"/>
      <c r="AC214" s="723"/>
      <c r="AD214" s="723"/>
      <c r="AE214" s="723"/>
      <c r="AF214" s="723"/>
      <c r="AG214" s="723"/>
      <c r="AH214" s="723"/>
      <c r="AI214" s="723"/>
      <c r="AJ214" s="723"/>
      <c r="AK214" s="723"/>
    </row>
    <row r="215" spans="1:37">
      <c r="A215" s="723"/>
      <c r="B215" s="723"/>
      <c r="C215" s="723"/>
      <c r="D215" s="723"/>
      <c r="E215" s="723"/>
      <c r="F215" s="723"/>
      <c r="G215" s="723"/>
      <c r="H215" s="723"/>
      <c r="I215" s="723"/>
      <c r="J215" s="723"/>
      <c r="K215" s="723"/>
      <c r="L215" s="723"/>
      <c r="M215" s="723"/>
      <c r="N215" s="723"/>
      <c r="O215" s="723"/>
      <c r="P215" s="723"/>
      <c r="Q215" s="723"/>
      <c r="R215" s="723"/>
      <c r="S215" s="723"/>
      <c r="T215" s="723"/>
      <c r="U215" s="723"/>
      <c r="V215" s="723"/>
      <c r="W215" s="723"/>
      <c r="X215" s="723"/>
      <c r="Y215" s="723"/>
      <c r="Z215" s="723"/>
      <c r="AA215" s="723"/>
      <c r="AB215" s="723"/>
      <c r="AC215" s="723"/>
      <c r="AD215" s="723"/>
      <c r="AE215" s="723"/>
      <c r="AF215" s="723"/>
      <c r="AG215" s="723"/>
      <c r="AH215" s="723"/>
      <c r="AI215" s="723"/>
      <c r="AJ215" s="723"/>
      <c r="AK215" s="723"/>
    </row>
    <row r="216" spans="1:37">
      <c r="A216" s="723"/>
      <c r="B216" s="723"/>
      <c r="C216" s="723"/>
      <c r="D216" s="723"/>
      <c r="E216" s="723"/>
      <c r="F216" s="723"/>
      <c r="G216" s="723"/>
      <c r="H216" s="723"/>
      <c r="I216" s="723"/>
      <c r="J216" s="723"/>
      <c r="K216" s="723"/>
      <c r="L216" s="723"/>
      <c r="M216" s="723"/>
      <c r="N216" s="723"/>
      <c r="O216" s="723"/>
      <c r="P216" s="723"/>
      <c r="Q216" s="723"/>
      <c r="R216" s="723"/>
      <c r="S216" s="723"/>
      <c r="T216" s="723"/>
      <c r="U216" s="723"/>
      <c r="V216" s="723"/>
      <c r="W216" s="723"/>
      <c r="X216" s="723"/>
      <c r="Y216" s="723"/>
      <c r="Z216" s="723"/>
      <c r="AA216" s="723"/>
      <c r="AB216" s="723"/>
      <c r="AC216" s="723"/>
      <c r="AD216" s="723"/>
      <c r="AE216" s="723"/>
      <c r="AF216" s="723"/>
      <c r="AG216" s="723"/>
      <c r="AH216" s="723"/>
      <c r="AI216" s="723"/>
      <c r="AJ216" s="723"/>
      <c r="AK216" s="723"/>
    </row>
    <row r="217" spans="1:37">
      <c r="A217" s="723"/>
      <c r="B217" s="723"/>
      <c r="C217" s="723"/>
      <c r="D217" s="723"/>
      <c r="E217" s="723"/>
      <c r="F217" s="723"/>
      <c r="G217" s="723"/>
      <c r="H217" s="723"/>
      <c r="I217" s="723"/>
      <c r="J217" s="723"/>
      <c r="K217" s="723"/>
      <c r="L217" s="723"/>
      <c r="M217" s="723"/>
      <c r="N217" s="723"/>
      <c r="O217" s="723"/>
      <c r="P217" s="723"/>
      <c r="Q217" s="723"/>
      <c r="R217" s="723"/>
      <c r="S217" s="723"/>
      <c r="T217" s="723"/>
      <c r="U217" s="723"/>
      <c r="V217" s="723"/>
      <c r="W217" s="723"/>
      <c r="X217" s="723"/>
      <c r="Y217" s="723"/>
      <c r="Z217" s="723"/>
      <c r="AA217" s="723"/>
      <c r="AB217" s="723"/>
      <c r="AC217" s="723"/>
      <c r="AD217" s="723"/>
      <c r="AE217" s="723"/>
      <c r="AF217" s="723"/>
      <c r="AG217" s="723"/>
      <c r="AH217" s="723"/>
      <c r="AI217" s="723"/>
      <c r="AJ217" s="723"/>
      <c r="AK217" s="723"/>
    </row>
    <row r="218" spans="1:37">
      <c r="A218" s="723"/>
      <c r="B218" s="723"/>
      <c r="C218" s="723"/>
      <c r="D218" s="723"/>
      <c r="E218" s="723"/>
      <c r="F218" s="723"/>
      <c r="G218" s="723"/>
      <c r="H218" s="723"/>
      <c r="I218" s="723"/>
      <c r="J218" s="723"/>
      <c r="K218" s="723"/>
      <c r="L218" s="723"/>
      <c r="M218" s="723"/>
      <c r="N218" s="723"/>
      <c r="O218" s="723"/>
      <c r="P218" s="723"/>
      <c r="Q218" s="723"/>
      <c r="R218" s="723"/>
      <c r="S218" s="723"/>
      <c r="T218" s="723"/>
      <c r="U218" s="723"/>
      <c r="V218" s="723"/>
      <c r="W218" s="723"/>
      <c r="X218" s="723"/>
      <c r="Y218" s="723"/>
      <c r="Z218" s="723"/>
      <c r="AA218" s="723"/>
      <c r="AB218" s="723"/>
      <c r="AC218" s="723"/>
      <c r="AD218" s="723"/>
      <c r="AE218" s="723"/>
      <c r="AF218" s="723"/>
      <c r="AG218" s="723"/>
      <c r="AH218" s="723"/>
      <c r="AI218" s="723"/>
      <c r="AJ218" s="723"/>
      <c r="AK218" s="723"/>
    </row>
    <row r="219" spans="1:37">
      <c r="A219" s="723"/>
      <c r="B219" s="723"/>
      <c r="C219" s="723"/>
      <c r="D219" s="723"/>
      <c r="E219" s="723"/>
      <c r="F219" s="723"/>
      <c r="G219" s="723"/>
      <c r="H219" s="723"/>
      <c r="I219" s="723"/>
      <c r="J219" s="723"/>
      <c r="K219" s="723"/>
      <c r="L219" s="723"/>
      <c r="M219" s="723"/>
      <c r="N219" s="723"/>
      <c r="O219" s="723"/>
      <c r="P219" s="723"/>
      <c r="Q219" s="723"/>
      <c r="R219" s="723"/>
      <c r="S219" s="723"/>
      <c r="T219" s="723"/>
      <c r="U219" s="723"/>
      <c r="V219" s="723"/>
      <c r="W219" s="723"/>
      <c r="X219" s="723"/>
      <c r="Y219" s="723"/>
      <c r="Z219" s="723"/>
      <c r="AA219" s="723"/>
      <c r="AB219" s="723"/>
      <c r="AC219" s="723"/>
      <c r="AD219" s="723"/>
      <c r="AE219" s="723"/>
      <c r="AF219" s="723"/>
      <c r="AG219" s="723"/>
      <c r="AH219" s="723"/>
      <c r="AI219" s="723"/>
      <c r="AJ219" s="723"/>
      <c r="AK219" s="723"/>
    </row>
    <row r="220" spans="1:37">
      <c r="A220" s="723"/>
      <c r="B220" s="723"/>
      <c r="C220" s="723"/>
      <c r="D220" s="723"/>
      <c r="E220" s="723"/>
      <c r="F220" s="723"/>
      <c r="G220" s="723"/>
      <c r="H220" s="723"/>
      <c r="I220" s="723"/>
      <c r="J220" s="723"/>
      <c r="K220" s="723"/>
      <c r="L220" s="723"/>
      <c r="M220" s="723"/>
      <c r="N220" s="723"/>
      <c r="O220" s="723"/>
      <c r="P220" s="723"/>
      <c r="Q220" s="723"/>
      <c r="R220" s="723"/>
      <c r="S220" s="723"/>
      <c r="T220" s="723"/>
      <c r="U220" s="723"/>
      <c r="V220" s="723"/>
      <c r="W220" s="723"/>
      <c r="X220" s="723"/>
      <c r="Y220" s="723"/>
      <c r="Z220" s="723"/>
      <c r="AA220" s="723"/>
      <c r="AB220" s="723"/>
      <c r="AC220" s="723"/>
      <c r="AD220" s="723"/>
      <c r="AE220" s="723"/>
      <c r="AF220" s="723"/>
      <c r="AG220" s="723"/>
      <c r="AH220" s="723"/>
      <c r="AI220" s="723"/>
      <c r="AJ220" s="723"/>
      <c r="AK220" s="723"/>
    </row>
    <row r="221" spans="1:37">
      <c r="A221" s="723"/>
      <c r="B221" s="723"/>
      <c r="C221" s="723"/>
      <c r="D221" s="723"/>
      <c r="E221" s="723"/>
      <c r="F221" s="723"/>
      <c r="G221" s="723"/>
      <c r="H221" s="723"/>
      <c r="I221" s="723"/>
      <c r="J221" s="723"/>
      <c r="K221" s="723"/>
      <c r="L221" s="723"/>
      <c r="M221" s="723"/>
      <c r="N221" s="723"/>
      <c r="O221" s="723"/>
      <c r="P221" s="723"/>
      <c r="Q221" s="723"/>
      <c r="R221" s="723"/>
      <c r="S221" s="723"/>
      <c r="T221" s="723"/>
      <c r="U221" s="723"/>
      <c r="V221" s="723"/>
      <c r="W221" s="723"/>
      <c r="X221" s="723"/>
      <c r="Y221" s="723"/>
      <c r="Z221" s="723"/>
      <c r="AA221" s="723"/>
      <c r="AB221" s="723"/>
      <c r="AC221" s="723"/>
      <c r="AD221" s="723"/>
      <c r="AE221" s="723"/>
      <c r="AF221" s="723"/>
      <c r="AG221" s="723"/>
      <c r="AH221" s="723"/>
      <c r="AI221" s="723"/>
      <c r="AJ221" s="723"/>
      <c r="AK221" s="723"/>
    </row>
    <row r="222" spans="1:37">
      <c r="A222" s="723"/>
      <c r="B222" s="723"/>
      <c r="C222" s="723"/>
      <c r="D222" s="723"/>
      <c r="E222" s="723"/>
      <c r="F222" s="723"/>
      <c r="G222" s="723"/>
      <c r="H222" s="723"/>
      <c r="I222" s="723"/>
      <c r="J222" s="723"/>
      <c r="K222" s="723"/>
      <c r="L222" s="723"/>
      <c r="M222" s="723"/>
      <c r="N222" s="723"/>
      <c r="O222" s="723"/>
      <c r="P222" s="723"/>
      <c r="Q222" s="723"/>
      <c r="R222" s="723"/>
      <c r="S222" s="723"/>
      <c r="T222" s="723"/>
      <c r="U222" s="723"/>
      <c r="V222" s="723"/>
      <c r="W222" s="723"/>
      <c r="X222" s="723"/>
      <c r="Y222" s="723"/>
      <c r="Z222" s="723"/>
      <c r="AA222" s="723"/>
      <c r="AB222" s="723"/>
      <c r="AC222" s="723"/>
      <c r="AD222" s="723"/>
      <c r="AE222" s="723"/>
      <c r="AF222" s="723"/>
      <c r="AG222" s="723"/>
      <c r="AH222" s="723"/>
      <c r="AI222" s="723"/>
      <c r="AJ222" s="723"/>
      <c r="AK222" s="723"/>
    </row>
    <row r="223" spans="1:37">
      <c r="A223" s="723"/>
      <c r="B223" s="723"/>
      <c r="C223" s="723"/>
      <c r="D223" s="723"/>
      <c r="E223" s="723"/>
      <c r="F223" s="723"/>
      <c r="G223" s="723"/>
      <c r="H223" s="723"/>
      <c r="I223" s="723"/>
      <c r="J223" s="723"/>
      <c r="K223" s="723"/>
      <c r="L223" s="723"/>
      <c r="M223" s="723"/>
      <c r="N223" s="723"/>
      <c r="O223" s="723"/>
      <c r="P223" s="723"/>
      <c r="Q223" s="723"/>
      <c r="R223" s="723"/>
      <c r="S223" s="723"/>
      <c r="T223" s="723"/>
      <c r="U223" s="723"/>
      <c r="V223" s="723"/>
      <c r="W223" s="723"/>
      <c r="X223" s="723"/>
      <c r="Y223" s="723"/>
      <c r="Z223" s="723"/>
      <c r="AA223" s="723"/>
      <c r="AB223" s="723"/>
      <c r="AC223" s="723"/>
      <c r="AD223" s="723"/>
      <c r="AE223" s="723"/>
      <c r="AF223" s="723"/>
      <c r="AG223" s="723"/>
      <c r="AH223" s="723"/>
      <c r="AI223" s="723"/>
      <c r="AJ223" s="723"/>
      <c r="AK223" s="723"/>
    </row>
    <row r="224" spans="1:37">
      <c r="A224" s="723"/>
      <c r="B224" s="723"/>
      <c r="C224" s="723"/>
      <c r="D224" s="723"/>
      <c r="E224" s="723"/>
      <c r="F224" s="723"/>
      <c r="G224" s="723"/>
      <c r="H224" s="723"/>
      <c r="I224" s="723"/>
      <c r="J224" s="723"/>
      <c r="K224" s="723"/>
      <c r="L224" s="723"/>
      <c r="M224" s="723"/>
      <c r="N224" s="723"/>
      <c r="O224" s="723"/>
      <c r="P224" s="723"/>
      <c r="Q224" s="723"/>
      <c r="R224" s="723"/>
      <c r="S224" s="723"/>
      <c r="T224" s="723"/>
      <c r="U224" s="723"/>
      <c r="V224" s="723"/>
      <c r="W224" s="723"/>
      <c r="X224" s="723"/>
      <c r="Y224" s="723"/>
      <c r="Z224" s="723"/>
      <c r="AA224" s="723"/>
      <c r="AB224" s="723"/>
      <c r="AC224" s="723"/>
      <c r="AD224" s="723"/>
      <c r="AE224" s="723"/>
      <c r="AF224" s="723"/>
      <c r="AG224" s="723"/>
      <c r="AH224" s="723"/>
      <c r="AI224" s="723"/>
      <c r="AJ224" s="723"/>
      <c r="AK224" s="723"/>
    </row>
    <row r="225" spans="1:37">
      <c r="A225" s="723"/>
      <c r="B225" s="723"/>
      <c r="C225" s="723"/>
      <c r="D225" s="723"/>
      <c r="E225" s="723"/>
      <c r="F225" s="723"/>
      <c r="G225" s="723"/>
      <c r="H225" s="723"/>
      <c r="I225" s="723"/>
      <c r="J225" s="723"/>
      <c r="K225" s="723"/>
      <c r="L225" s="723"/>
      <c r="M225" s="723"/>
      <c r="N225" s="723"/>
      <c r="O225" s="723"/>
      <c r="P225" s="723"/>
      <c r="Q225" s="723"/>
      <c r="R225" s="723"/>
      <c r="S225" s="723"/>
      <c r="T225" s="723"/>
      <c r="U225" s="723"/>
      <c r="V225" s="723"/>
      <c r="W225" s="723"/>
      <c r="X225" s="723"/>
      <c r="Y225" s="723"/>
      <c r="Z225" s="723"/>
      <c r="AA225" s="723"/>
      <c r="AB225" s="723"/>
      <c r="AC225" s="723"/>
      <c r="AD225" s="723"/>
      <c r="AE225" s="723"/>
      <c r="AF225" s="723"/>
      <c r="AG225" s="723"/>
      <c r="AH225" s="723"/>
      <c r="AI225" s="723"/>
      <c r="AJ225" s="723"/>
      <c r="AK225" s="723"/>
    </row>
    <row r="226" spans="1:37">
      <c r="A226" s="723"/>
      <c r="B226" s="723"/>
      <c r="C226" s="723"/>
      <c r="D226" s="723"/>
      <c r="E226" s="723"/>
      <c r="F226" s="723"/>
      <c r="G226" s="723"/>
      <c r="H226" s="723"/>
      <c r="I226" s="723"/>
      <c r="J226" s="723"/>
      <c r="K226" s="723"/>
      <c r="L226" s="723"/>
      <c r="M226" s="723"/>
      <c r="N226" s="723"/>
      <c r="O226" s="723"/>
      <c r="P226" s="723"/>
      <c r="Q226" s="723"/>
      <c r="R226" s="723"/>
      <c r="S226" s="723"/>
      <c r="T226" s="723"/>
      <c r="U226" s="723"/>
      <c r="V226" s="723"/>
      <c r="W226" s="723"/>
      <c r="X226" s="723"/>
      <c r="Y226" s="723"/>
      <c r="Z226" s="723"/>
      <c r="AA226" s="723"/>
      <c r="AB226" s="723"/>
      <c r="AC226" s="723"/>
      <c r="AD226" s="723"/>
      <c r="AE226" s="723"/>
      <c r="AF226" s="723"/>
      <c r="AG226" s="723"/>
      <c r="AH226" s="723"/>
      <c r="AI226" s="723"/>
      <c r="AJ226" s="723"/>
      <c r="AK226" s="723"/>
    </row>
    <row r="227" spans="1:37">
      <c r="A227" s="723"/>
      <c r="B227" s="723"/>
      <c r="C227" s="723"/>
      <c r="D227" s="723"/>
      <c r="E227" s="723"/>
      <c r="F227" s="723"/>
      <c r="G227" s="723"/>
      <c r="H227" s="723"/>
      <c r="I227" s="723"/>
      <c r="J227" s="723"/>
      <c r="K227" s="723"/>
      <c r="L227" s="723"/>
      <c r="M227" s="723"/>
      <c r="N227" s="723"/>
      <c r="O227" s="723"/>
      <c r="P227" s="723"/>
      <c r="Q227" s="723"/>
      <c r="R227" s="723"/>
      <c r="S227" s="723"/>
      <c r="T227" s="723"/>
      <c r="U227" s="723"/>
      <c r="V227" s="723"/>
      <c r="W227" s="723"/>
      <c r="X227" s="723"/>
      <c r="Y227" s="723"/>
      <c r="Z227" s="723"/>
      <c r="AA227" s="723"/>
      <c r="AB227" s="723"/>
      <c r="AC227" s="723"/>
      <c r="AD227" s="723"/>
      <c r="AE227" s="723"/>
      <c r="AF227" s="723"/>
      <c r="AG227" s="723"/>
      <c r="AH227" s="723"/>
      <c r="AI227" s="723"/>
      <c r="AJ227" s="723"/>
      <c r="AK227" s="723"/>
    </row>
    <row r="228" spans="1:37">
      <c r="A228" s="723"/>
      <c r="B228" s="723"/>
      <c r="C228" s="723"/>
      <c r="D228" s="723"/>
      <c r="E228" s="723"/>
      <c r="F228" s="723"/>
      <c r="G228" s="723"/>
      <c r="H228" s="723"/>
      <c r="I228" s="723"/>
      <c r="J228" s="723"/>
      <c r="K228" s="723"/>
      <c r="L228" s="723"/>
      <c r="M228" s="723"/>
      <c r="N228" s="723"/>
      <c r="O228" s="723"/>
      <c r="P228" s="723"/>
      <c r="Q228" s="723"/>
      <c r="R228" s="723"/>
      <c r="S228" s="723"/>
      <c r="T228" s="723"/>
      <c r="U228" s="723"/>
      <c r="V228" s="723"/>
      <c r="W228" s="723"/>
      <c r="X228" s="723"/>
      <c r="Y228" s="723"/>
      <c r="Z228" s="723"/>
      <c r="AA228" s="723"/>
      <c r="AB228" s="723"/>
      <c r="AC228" s="723"/>
      <c r="AD228" s="723"/>
      <c r="AE228" s="723"/>
      <c r="AF228" s="723"/>
      <c r="AG228" s="723"/>
      <c r="AH228" s="723"/>
      <c r="AI228" s="723"/>
      <c r="AJ228" s="723"/>
      <c r="AK228" s="723"/>
    </row>
    <row r="229" spans="1:37">
      <c r="A229" s="723"/>
      <c r="B229" s="723"/>
      <c r="C229" s="723"/>
      <c r="D229" s="723"/>
      <c r="E229" s="723"/>
      <c r="F229" s="723"/>
      <c r="G229" s="723"/>
      <c r="H229" s="723"/>
      <c r="I229" s="723"/>
      <c r="J229" s="723"/>
      <c r="K229" s="723"/>
      <c r="L229" s="723"/>
      <c r="M229" s="723"/>
      <c r="N229" s="723"/>
      <c r="O229" s="723"/>
      <c r="P229" s="723"/>
      <c r="Q229" s="723"/>
      <c r="R229" s="723"/>
      <c r="S229" s="723"/>
      <c r="T229" s="723"/>
      <c r="U229" s="723"/>
      <c r="V229" s="723"/>
      <c r="W229" s="723"/>
      <c r="X229" s="723"/>
      <c r="Y229" s="723"/>
      <c r="Z229" s="723"/>
      <c r="AA229" s="723"/>
      <c r="AB229" s="723"/>
      <c r="AC229" s="723"/>
      <c r="AD229" s="723"/>
      <c r="AE229" s="723"/>
      <c r="AF229" s="723"/>
      <c r="AG229" s="723"/>
      <c r="AH229" s="723"/>
      <c r="AI229" s="723"/>
      <c r="AJ229" s="723"/>
      <c r="AK229" s="723"/>
    </row>
    <row r="230" spans="1:37">
      <c r="A230" s="723"/>
      <c r="B230" s="723"/>
      <c r="C230" s="723"/>
      <c r="D230" s="723"/>
      <c r="E230" s="723"/>
      <c r="F230" s="723"/>
      <c r="G230" s="723"/>
      <c r="H230" s="723"/>
      <c r="I230" s="723"/>
      <c r="J230" s="723"/>
      <c r="K230" s="723"/>
      <c r="L230" s="723"/>
      <c r="M230" s="723"/>
      <c r="N230" s="723"/>
      <c r="O230" s="723"/>
      <c r="P230" s="723"/>
      <c r="Q230" s="723"/>
      <c r="R230" s="723"/>
      <c r="S230" s="723"/>
      <c r="T230" s="723"/>
      <c r="U230" s="723"/>
      <c r="V230" s="723"/>
      <c r="W230" s="723"/>
      <c r="X230" s="723"/>
      <c r="Y230" s="723"/>
      <c r="Z230" s="723"/>
      <c r="AA230" s="723"/>
      <c r="AB230" s="723"/>
      <c r="AC230" s="723"/>
      <c r="AD230" s="723"/>
      <c r="AE230" s="723"/>
      <c r="AF230" s="723"/>
      <c r="AG230" s="723"/>
      <c r="AH230" s="723"/>
      <c r="AI230" s="723"/>
      <c r="AJ230" s="723"/>
      <c r="AK230" s="723"/>
    </row>
    <row r="231" spans="1:37">
      <c r="A231" s="723"/>
      <c r="B231" s="723"/>
      <c r="C231" s="723"/>
      <c r="D231" s="723"/>
      <c r="E231" s="723"/>
      <c r="F231" s="723"/>
      <c r="G231" s="723"/>
      <c r="H231" s="723"/>
      <c r="I231" s="723"/>
      <c r="J231" s="723"/>
      <c r="K231" s="723"/>
      <c r="L231" s="723"/>
      <c r="M231" s="723"/>
      <c r="N231" s="723"/>
      <c r="O231" s="723"/>
      <c r="P231" s="723"/>
      <c r="Q231" s="723"/>
      <c r="R231" s="723"/>
      <c r="S231" s="723"/>
      <c r="T231" s="723"/>
      <c r="U231" s="723"/>
      <c r="V231" s="723"/>
      <c r="W231" s="723"/>
      <c r="X231" s="723"/>
      <c r="Y231" s="723"/>
      <c r="Z231" s="723"/>
      <c r="AA231" s="723"/>
      <c r="AB231" s="723"/>
      <c r="AC231" s="723"/>
      <c r="AD231" s="723"/>
      <c r="AE231" s="723"/>
      <c r="AF231" s="723"/>
      <c r="AG231" s="723"/>
      <c r="AH231" s="723"/>
      <c r="AI231" s="723"/>
      <c r="AJ231" s="723"/>
      <c r="AK231" s="723"/>
    </row>
    <row r="232" spans="1:37">
      <c r="A232" s="723"/>
      <c r="B232" s="723"/>
      <c r="C232" s="723"/>
      <c r="D232" s="723"/>
      <c r="E232" s="723"/>
      <c r="F232" s="723"/>
      <c r="G232" s="723"/>
      <c r="H232" s="723"/>
      <c r="I232" s="723"/>
      <c r="J232" s="723"/>
      <c r="K232" s="723"/>
      <c r="L232" s="723"/>
      <c r="M232" s="723"/>
      <c r="N232" s="723"/>
      <c r="O232" s="723"/>
      <c r="P232" s="723"/>
      <c r="Q232" s="723"/>
      <c r="R232" s="723"/>
      <c r="S232" s="723"/>
      <c r="T232" s="723"/>
      <c r="U232" s="723"/>
      <c r="V232" s="723"/>
      <c r="W232" s="723"/>
      <c r="X232" s="723"/>
      <c r="Y232" s="723"/>
      <c r="Z232" s="723"/>
      <c r="AA232" s="723"/>
      <c r="AB232" s="723"/>
      <c r="AC232" s="723"/>
      <c r="AD232" s="723"/>
      <c r="AE232" s="723"/>
      <c r="AF232" s="723"/>
      <c r="AG232" s="723"/>
      <c r="AH232" s="723"/>
      <c r="AI232" s="723"/>
      <c r="AJ232" s="723"/>
      <c r="AK232" s="723"/>
    </row>
    <row r="233" spans="1:37">
      <c r="A233" s="723"/>
      <c r="B233" s="723"/>
      <c r="C233" s="723"/>
      <c r="D233" s="723"/>
      <c r="E233" s="723"/>
      <c r="F233" s="723"/>
      <c r="G233" s="723"/>
      <c r="H233" s="723"/>
      <c r="I233" s="723"/>
      <c r="J233" s="723"/>
      <c r="K233" s="723"/>
      <c r="L233" s="723"/>
      <c r="M233" s="723"/>
      <c r="N233" s="723"/>
      <c r="O233" s="723"/>
      <c r="P233" s="723"/>
      <c r="Q233" s="723"/>
      <c r="R233" s="723"/>
      <c r="S233" s="723"/>
      <c r="T233" s="723"/>
      <c r="U233" s="723"/>
      <c r="V233" s="723"/>
      <c r="W233" s="723"/>
      <c r="X233" s="723"/>
      <c r="Y233" s="723"/>
      <c r="Z233" s="723"/>
      <c r="AA233" s="723"/>
      <c r="AB233" s="723"/>
      <c r="AC233" s="723"/>
      <c r="AD233" s="723"/>
      <c r="AE233" s="723"/>
      <c r="AF233" s="723"/>
      <c r="AG233" s="723"/>
      <c r="AH233" s="723"/>
      <c r="AI233" s="723"/>
      <c r="AJ233" s="723"/>
      <c r="AK233" s="723"/>
    </row>
    <row r="234" spans="1:37">
      <c r="A234" s="723"/>
      <c r="B234" s="723"/>
      <c r="C234" s="723"/>
      <c r="D234" s="723"/>
      <c r="E234" s="723"/>
      <c r="F234" s="723"/>
      <c r="G234" s="723"/>
      <c r="H234" s="723"/>
      <c r="I234" s="723"/>
      <c r="J234" s="723"/>
      <c r="K234" s="723"/>
      <c r="L234" s="723"/>
      <c r="M234" s="723"/>
      <c r="N234" s="723"/>
      <c r="O234" s="723"/>
      <c r="P234" s="723"/>
      <c r="Q234" s="723"/>
      <c r="R234" s="723"/>
      <c r="S234" s="723"/>
      <c r="T234" s="723"/>
      <c r="U234" s="723"/>
      <c r="V234" s="723"/>
      <c r="W234" s="723"/>
      <c r="X234" s="723"/>
      <c r="Y234" s="723"/>
      <c r="Z234" s="723"/>
      <c r="AA234" s="723"/>
      <c r="AB234" s="723"/>
      <c r="AC234" s="723"/>
      <c r="AD234" s="723"/>
      <c r="AE234" s="723"/>
      <c r="AF234" s="723"/>
      <c r="AG234" s="723"/>
      <c r="AH234" s="723"/>
      <c r="AI234" s="723"/>
      <c r="AJ234" s="723"/>
      <c r="AK234" s="723"/>
    </row>
    <row r="235" spans="1:37">
      <c r="A235" s="723"/>
      <c r="B235" s="723"/>
      <c r="C235" s="723"/>
      <c r="D235" s="723"/>
      <c r="E235" s="723"/>
      <c r="F235" s="723"/>
      <c r="G235" s="723"/>
      <c r="H235" s="723"/>
      <c r="I235" s="723"/>
      <c r="J235" s="723"/>
      <c r="K235" s="723"/>
      <c r="L235" s="723"/>
      <c r="M235" s="723"/>
      <c r="N235" s="723"/>
      <c r="O235" s="723"/>
      <c r="P235" s="723"/>
      <c r="Q235" s="723"/>
      <c r="R235" s="723"/>
      <c r="S235" s="723"/>
      <c r="T235" s="723"/>
      <c r="U235" s="723"/>
      <c r="V235" s="723"/>
      <c r="W235" s="723"/>
      <c r="X235" s="723"/>
      <c r="Y235" s="723"/>
      <c r="Z235" s="723"/>
      <c r="AA235" s="723"/>
      <c r="AB235" s="723"/>
      <c r="AC235" s="723"/>
      <c r="AD235" s="723"/>
      <c r="AE235" s="723"/>
      <c r="AF235" s="723"/>
      <c r="AG235" s="723"/>
      <c r="AH235" s="723"/>
      <c r="AI235" s="723"/>
      <c r="AJ235" s="723"/>
      <c r="AK235" s="723"/>
    </row>
    <row r="236" spans="1:37">
      <c r="A236" s="723"/>
      <c r="B236" s="723"/>
      <c r="C236" s="723"/>
      <c r="D236" s="723"/>
      <c r="E236" s="723"/>
      <c r="F236" s="723"/>
      <c r="G236" s="723"/>
      <c r="H236" s="723"/>
      <c r="I236" s="723"/>
      <c r="J236" s="723"/>
      <c r="K236" s="723"/>
      <c r="L236" s="723"/>
      <c r="M236" s="723"/>
      <c r="N236" s="723"/>
      <c r="O236" s="723"/>
      <c r="P236" s="723"/>
      <c r="Q236" s="723"/>
      <c r="R236" s="723"/>
      <c r="S236" s="723"/>
      <c r="T236" s="723"/>
      <c r="U236" s="723"/>
      <c r="V236" s="723"/>
      <c r="W236" s="723"/>
      <c r="X236" s="723"/>
      <c r="Y236" s="723"/>
      <c r="Z236" s="723"/>
      <c r="AA236" s="723"/>
      <c r="AB236" s="723"/>
      <c r="AC236" s="723"/>
      <c r="AD236" s="723"/>
      <c r="AE236" s="723"/>
      <c r="AF236" s="723"/>
      <c r="AG236" s="723"/>
      <c r="AH236" s="723"/>
      <c r="AI236" s="723"/>
      <c r="AJ236" s="723"/>
      <c r="AK236" s="723"/>
    </row>
    <row r="237" spans="1:37">
      <c r="A237" s="723"/>
      <c r="B237" s="723"/>
      <c r="C237" s="723"/>
      <c r="D237" s="723"/>
      <c r="E237" s="723"/>
      <c r="F237" s="723"/>
      <c r="G237" s="723"/>
      <c r="H237" s="723"/>
      <c r="I237" s="723"/>
      <c r="J237" s="723"/>
      <c r="K237" s="723"/>
      <c r="L237" s="723"/>
      <c r="M237" s="723"/>
      <c r="N237" s="723"/>
      <c r="O237" s="723"/>
      <c r="P237" s="723"/>
      <c r="Q237" s="723"/>
      <c r="R237" s="723"/>
      <c r="S237" s="723"/>
      <c r="T237" s="723"/>
      <c r="U237" s="723"/>
      <c r="V237" s="723"/>
      <c r="W237" s="723"/>
      <c r="X237" s="723"/>
      <c r="Y237" s="723"/>
      <c r="Z237" s="723"/>
      <c r="AA237" s="723"/>
      <c r="AB237" s="723"/>
      <c r="AC237" s="723"/>
      <c r="AD237" s="723"/>
      <c r="AE237" s="723"/>
      <c r="AF237" s="723"/>
      <c r="AG237" s="723"/>
      <c r="AH237" s="723"/>
      <c r="AI237" s="723"/>
      <c r="AJ237" s="723"/>
      <c r="AK237" s="723"/>
    </row>
    <row r="238" spans="1:37">
      <c r="A238" s="723"/>
      <c r="B238" s="723"/>
      <c r="C238" s="723"/>
      <c r="D238" s="723"/>
      <c r="E238" s="723"/>
      <c r="F238" s="723"/>
      <c r="G238" s="723"/>
      <c r="H238" s="723"/>
      <c r="I238" s="723"/>
      <c r="J238" s="723"/>
      <c r="K238" s="723"/>
      <c r="L238" s="723"/>
      <c r="M238" s="723"/>
      <c r="N238" s="723"/>
      <c r="O238" s="723"/>
      <c r="P238" s="723"/>
      <c r="Q238" s="723"/>
      <c r="R238" s="723"/>
      <c r="S238" s="723"/>
      <c r="T238" s="723"/>
      <c r="U238" s="723"/>
      <c r="V238" s="723"/>
      <c r="W238" s="723"/>
      <c r="X238" s="723"/>
      <c r="Y238" s="723"/>
      <c r="Z238" s="723"/>
      <c r="AA238" s="723"/>
      <c r="AB238" s="723"/>
      <c r="AC238" s="723"/>
      <c r="AD238" s="723"/>
      <c r="AE238" s="723"/>
      <c r="AF238" s="723"/>
      <c r="AG238" s="723"/>
      <c r="AH238" s="723"/>
      <c r="AI238" s="723"/>
      <c r="AJ238" s="723"/>
      <c r="AK238" s="723"/>
    </row>
    <row r="239" spans="1:37">
      <c r="A239" s="723"/>
      <c r="B239" s="723"/>
      <c r="C239" s="723"/>
      <c r="D239" s="723"/>
      <c r="E239" s="723"/>
      <c r="F239" s="723"/>
      <c r="G239" s="723"/>
      <c r="H239" s="723"/>
      <c r="I239" s="723"/>
      <c r="J239" s="723"/>
      <c r="K239" s="723"/>
      <c r="L239" s="723"/>
      <c r="M239" s="723"/>
      <c r="N239" s="723"/>
      <c r="O239" s="723"/>
      <c r="P239" s="723"/>
      <c r="Q239" s="723"/>
      <c r="R239" s="723"/>
      <c r="S239" s="723"/>
      <c r="T239" s="723"/>
      <c r="U239" s="723"/>
      <c r="V239" s="723"/>
      <c r="W239" s="723"/>
      <c r="X239" s="723"/>
      <c r="Y239" s="723"/>
      <c r="Z239" s="723"/>
      <c r="AA239" s="723"/>
      <c r="AB239" s="723"/>
      <c r="AC239" s="723"/>
      <c r="AD239" s="723"/>
      <c r="AE239" s="723"/>
      <c r="AF239" s="723"/>
      <c r="AG239" s="723"/>
      <c r="AH239" s="723"/>
      <c r="AI239" s="723"/>
      <c r="AJ239" s="723"/>
      <c r="AK239" s="723"/>
    </row>
    <row r="240" spans="1:37">
      <c r="A240" s="723"/>
      <c r="B240" s="723"/>
      <c r="C240" s="723"/>
      <c r="D240" s="723"/>
      <c r="E240" s="723"/>
      <c r="F240" s="723"/>
      <c r="G240" s="723"/>
      <c r="H240" s="723"/>
      <c r="I240" s="723"/>
      <c r="J240" s="723"/>
      <c r="K240" s="723"/>
      <c r="L240" s="723"/>
      <c r="M240" s="723"/>
      <c r="N240" s="723"/>
      <c r="O240" s="723"/>
      <c r="P240" s="723"/>
      <c r="Q240" s="723"/>
      <c r="R240" s="723"/>
      <c r="S240" s="723"/>
      <c r="T240" s="723"/>
      <c r="U240" s="723"/>
      <c r="V240" s="723"/>
      <c r="W240" s="723"/>
      <c r="X240" s="723"/>
      <c r="Y240" s="723"/>
      <c r="Z240" s="723"/>
      <c r="AA240" s="723"/>
      <c r="AB240" s="723"/>
      <c r="AC240" s="723"/>
      <c r="AD240" s="723"/>
      <c r="AE240" s="723"/>
      <c r="AF240" s="723"/>
      <c r="AG240" s="723"/>
      <c r="AH240" s="723"/>
      <c r="AI240" s="723"/>
      <c r="AJ240" s="723"/>
      <c r="AK240" s="723"/>
    </row>
    <row r="241" spans="1:37">
      <c r="A241" s="723"/>
      <c r="B241" s="723"/>
      <c r="C241" s="723"/>
      <c r="D241" s="723"/>
      <c r="E241" s="723"/>
      <c r="F241" s="723"/>
      <c r="G241" s="723"/>
      <c r="H241" s="723"/>
      <c r="I241" s="723"/>
      <c r="J241" s="723"/>
      <c r="K241" s="723"/>
      <c r="L241" s="723"/>
      <c r="M241" s="723"/>
      <c r="N241" s="723"/>
      <c r="O241" s="723"/>
      <c r="P241" s="723"/>
      <c r="Q241" s="723"/>
      <c r="R241" s="723"/>
      <c r="S241" s="723"/>
      <c r="T241" s="723"/>
      <c r="U241" s="723"/>
      <c r="V241" s="723"/>
      <c r="W241" s="723"/>
      <c r="X241" s="723"/>
      <c r="Y241" s="723"/>
      <c r="Z241" s="723"/>
      <c r="AA241" s="723"/>
      <c r="AB241" s="723"/>
      <c r="AC241" s="723"/>
      <c r="AD241" s="723"/>
      <c r="AE241" s="723"/>
      <c r="AF241" s="723"/>
      <c r="AG241" s="723"/>
      <c r="AH241" s="723"/>
      <c r="AI241" s="723"/>
      <c r="AJ241" s="723"/>
      <c r="AK241" s="723"/>
    </row>
    <row r="242" spans="1:37">
      <c r="A242" s="723"/>
      <c r="B242" s="723"/>
      <c r="C242" s="723"/>
      <c r="D242" s="723"/>
      <c r="E242" s="723"/>
      <c r="F242" s="723"/>
      <c r="G242" s="723"/>
      <c r="H242" s="723"/>
      <c r="I242" s="723"/>
      <c r="J242" s="723"/>
      <c r="K242" s="723"/>
      <c r="L242" s="723"/>
      <c r="M242" s="723"/>
      <c r="N242" s="723"/>
      <c r="O242" s="723"/>
      <c r="P242" s="723"/>
      <c r="Q242" s="723"/>
      <c r="R242" s="723"/>
      <c r="S242" s="723"/>
      <c r="T242" s="723"/>
      <c r="U242" s="723"/>
      <c r="V242" s="723"/>
      <c r="W242" s="723"/>
      <c r="X242" s="723"/>
      <c r="Y242" s="723"/>
      <c r="Z242" s="723"/>
      <c r="AA242" s="723"/>
      <c r="AB242" s="723"/>
      <c r="AC242" s="723"/>
      <c r="AD242" s="723"/>
      <c r="AE242" s="723"/>
      <c r="AF242" s="723"/>
      <c r="AG242" s="723"/>
      <c r="AH242" s="723"/>
      <c r="AI242" s="723"/>
      <c r="AJ242" s="723"/>
      <c r="AK242" s="723"/>
    </row>
    <row r="243" spans="1:37">
      <c r="A243" s="723"/>
      <c r="B243" s="723"/>
      <c r="C243" s="723"/>
      <c r="D243" s="723"/>
      <c r="E243" s="723"/>
      <c r="F243" s="723"/>
      <c r="G243" s="723"/>
      <c r="H243" s="723"/>
      <c r="I243" s="723"/>
      <c r="J243" s="723"/>
      <c r="K243" s="723"/>
      <c r="L243" s="723"/>
      <c r="M243" s="723"/>
      <c r="N243" s="723"/>
      <c r="O243" s="723"/>
      <c r="P243" s="723"/>
      <c r="Q243" s="723"/>
      <c r="R243" s="723"/>
      <c r="S243" s="723"/>
      <c r="T243" s="723"/>
      <c r="U243" s="723"/>
      <c r="V243" s="723"/>
      <c r="W243" s="723"/>
      <c r="X243" s="723"/>
      <c r="Y243" s="723"/>
      <c r="Z243" s="723"/>
      <c r="AA243" s="723"/>
      <c r="AB243" s="723"/>
      <c r="AC243" s="723"/>
      <c r="AD243" s="723"/>
      <c r="AE243" s="723"/>
      <c r="AF243" s="723"/>
      <c r="AG243" s="723"/>
      <c r="AH243" s="723"/>
      <c r="AI243" s="723"/>
      <c r="AJ243" s="723"/>
      <c r="AK243" s="723"/>
    </row>
    <row r="244" spans="1:37">
      <c r="A244" s="723"/>
      <c r="B244" s="723"/>
      <c r="C244" s="723"/>
      <c r="D244" s="723"/>
      <c r="E244" s="723"/>
      <c r="F244" s="723"/>
      <c r="G244" s="723"/>
      <c r="H244" s="723"/>
      <c r="I244" s="723"/>
      <c r="J244" s="723"/>
      <c r="K244" s="723"/>
      <c r="L244" s="723"/>
      <c r="M244" s="723"/>
      <c r="N244" s="723"/>
      <c r="O244" s="723"/>
      <c r="P244" s="723"/>
      <c r="Q244" s="723"/>
      <c r="R244" s="723"/>
      <c r="S244" s="723"/>
      <c r="T244" s="723"/>
      <c r="U244" s="723"/>
      <c r="V244" s="723"/>
      <c r="W244" s="723"/>
      <c r="X244" s="723"/>
      <c r="Y244" s="723"/>
      <c r="Z244" s="723"/>
      <c r="AA244" s="723"/>
      <c r="AB244" s="723"/>
      <c r="AC244" s="723"/>
      <c r="AD244" s="723"/>
      <c r="AE244" s="723"/>
      <c r="AF244" s="723"/>
      <c r="AG244" s="723"/>
      <c r="AH244" s="723"/>
      <c r="AI244" s="723"/>
      <c r="AJ244" s="723"/>
      <c r="AK244" s="723"/>
    </row>
    <row r="245" spans="1:37">
      <c r="A245" s="723"/>
      <c r="B245" s="723"/>
      <c r="C245" s="723"/>
      <c r="D245" s="723"/>
      <c r="E245" s="723"/>
      <c r="F245" s="723"/>
      <c r="G245" s="723"/>
      <c r="H245" s="723"/>
      <c r="I245" s="723"/>
      <c r="J245" s="723"/>
      <c r="K245" s="723"/>
      <c r="L245" s="723"/>
      <c r="M245" s="723"/>
      <c r="N245" s="723"/>
      <c r="O245" s="723"/>
      <c r="P245" s="723"/>
      <c r="Q245" s="723"/>
      <c r="R245" s="723"/>
      <c r="S245" s="723"/>
      <c r="T245" s="723"/>
      <c r="U245" s="723"/>
      <c r="V245" s="723"/>
      <c r="W245" s="723"/>
      <c r="X245" s="723"/>
      <c r="Y245" s="723"/>
      <c r="Z245" s="723"/>
      <c r="AA245" s="723"/>
      <c r="AB245" s="723"/>
      <c r="AC245" s="723"/>
      <c r="AD245" s="723"/>
      <c r="AE245" s="723"/>
      <c r="AF245" s="723"/>
      <c r="AG245" s="723"/>
      <c r="AH245" s="723"/>
      <c r="AI245" s="723"/>
      <c r="AJ245" s="723"/>
      <c r="AK245" s="723"/>
    </row>
    <row r="246" spans="1:37">
      <c r="A246" s="723"/>
      <c r="B246" s="723"/>
      <c r="C246" s="723"/>
      <c r="D246" s="723"/>
      <c r="E246" s="723"/>
      <c r="F246" s="723"/>
      <c r="G246" s="723"/>
      <c r="H246" s="723"/>
      <c r="I246" s="723"/>
      <c r="J246" s="723"/>
      <c r="K246" s="723"/>
      <c r="L246" s="723"/>
      <c r="M246" s="723"/>
      <c r="N246" s="723"/>
      <c r="O246" s="723"/>
      <c r="P246" s="723"/>
      <c r="Q246" s="723"/>
      <c r="R246" s="723"/>
      <c r="S246" s="723"/>
      <c r="T246" s="723"/>
      <c r="U246" s="723"/>
      <c r="V246" s="723"/>
      <c r="W246" s="723"/>
      <c r="X246" s="723"/>
      <c r="Y246" s="723"/>
      <c r="Z246" s="723"/>
      <c r="AA246" s="723"/>
      <c r="AB246" s="723"/>
      <c r="AC246" s="723"/>
      <c r="AD246" s="723"/>
      <c r="AE246" s="723"/>
      <c r="AF246" s="723"/>
      <c r="AG246" s="723"/>
      <c r="AH246" s="723"/>
      <c r="AI246" s="723"/>
      <c r="AJ246" s="723"/>
      <c r="AK246" s="723"/>
    </row>
    <row r="247" spans="1:37">
      <c r="A247" s="723"/>
      <c r="B247" s="723"/>
      <c r="C247" s="723"/>
      <c r="D247" s="723"/>
      <c r="E247" s="723"/>
      <c r="F247" s="723"/>
      <c r="G247" s="723"/>
      <c r="H247" s="723"/>
      <c r="I247" s="723"/>
      <c r="J247" s="723"/>
      <c r="K247" s="723"/>
      <c r="L247" s="723"/>
      <c r="M247" s="723"/>
      <c r="N247" s="723"/>
      <c r="O247" s="723"/>
      <c r="P247" s="723"/>
      <c r="Q247" s="723"/>
      <c r="R247" s="723"/>
      <c r="S247" s="723"/>
      <c r="T247" s="723"/>
      <c r="U247" s="723"/>
      <c r="V247" s="723"/>
      <c r="W247" s="723"/>
      <c r="X247" s="723"/>
      <c r="Y247" s="723"/>
      <c r="Z247" s="723"/>
      <c r="AA247" s="723"/>
      <c r="AB247" s="723"/>
      <c r="AC247" s="723"/>
      <c r="AD247" s="723"/>
      <c r="AE247" s="723"/>
      <c r="AF247" s="723"/>
      <c r="AG247" s="723"/>
      <c r="AH247" s="723"/>
      <c r="AI247" s="723"/>
      <c r="AJ247" s="723"/>
      <c r="AK247" s="723"/>
    </row>
    <row r="248" spans="1:37">
      <c r="A248" s="723"/>
      <c r="B248" s="723"/>
      <c r="C248" s="723"/>
      <c r="D248" s="723"/>
      <c r="E248" s="723"/>
      <c r="F248" s="723"/>
      <c r="G248" s="723"/>
      <c r="H248" s="723"/>
      <c r="I248" s="723"/>
      <c r="J248" s="723"/>
      <c r="K248" s="723"/>
      <c r="L248" s="723"/>
      <c r="M248" s="723"/>
      <c r="N248" s="723"/>
      <c r="O248" s="723"/>
      <c r="P248" s="723"/>
      <c r="Q248" s="723"/>
      <c r="R248" s="723"/>
      <c r="S248" s="723"/>
      <c r="T248" s="723"/>
      <c r="U248" s="723"/>
      <c r="V248" s="723"/>
      <c r="W248" s="723"/>
      <c r="X248" s="723"/>
      <c r="Y248" s="723"/>
      <c r="Z248" s="723"/>
      <c r="AA248" s="723"/>
      <c r="AB248" s="723"/>
      <c r="AC248" s="723"/>
      <c r="AD248" s="723"/>
      <c r="AE248" s="723"/>
      <c r="AF248" s="723"/>
      <c r="AG248" s="723"/>
      <c r="AH248" s="723"/>
      <c r="AI248" s="723"/>
      <c r="AJ248" s="723"/>
      <c r="AK248" s="723"/>
    </row>
    <row r="249" spans="1:37">
      <c r="A249" s="723"/>
      <c r="B249" s="723"/>
      <c r="C249" s="723"/>
      <c r="D249" s="723"/>
      <c r="E249" s="723"/>
      <c r="F249" s="723"/>
      <c r="G249" s="723"/>
      <c r="H249" s="723"/>
      <c r="I249" s="723"/>
      <c r="J249" s="723"/>
      <c r="K249" s="723"/>
      <c r="L249" s="723"/>
      <c r="M249" s="723"/>
      <c r="N249" s="723"/>
      <c r="O249" s="723"/>
      <c r="P249" s="723"/>
      <c r="Q249" s="723"/>
      <c r="R249" s="723"/>
      <c r="S249" s="723"/>
      <c r="T249" s="723"/>
      <c r="U249" s="723"/>
      <c r="V249" s="723"/>
      <c r="W249" s="723"/>
      <c r="X249" s="723"/>
      <c r="Y249" s="723"/>
      <c r="Z249" s="723"/>
      <c r="AA249" s="723"/>
      <c r="AB249" s="723"/>
      <c r="AC249" s="723"/>
      <c r="AD249" s="723"/>
      <c r="AE249" s="723"/>
      <c r="AF249" s="723"/>
      <c r="AG249" s="723"/>
      <c r="AH249" s="723"/>
      <c r="AI249" s="723"/>
      <c r="AJ249" s="723"/>
      <c r="AK249" s="723"/>
    </row>
    <row r="250" spans="1:37">
      <c r="A250" s="723"/>
      <c r="B250" s="723"/>
      <c r="C250" s="723"/>
      <c r="D250" s="723"/>
      <c r="E250" s="723"/>
      <c r="F250" s="723"/>
      <c r="G250" s="723"/>
      <c r="H250" s="723"/>
      <c r="I250" s="723"/>
      <c r="J250" s="723"/>
      <c r="K250" s="723"/>
      <c r="L250" s="723"/>
      <c r="M250" s="723"/>
      <c r="N250" s="723"/>
      <c r="O250" s="723"/>
      <c r="P250" s="723"/>
      <c r="Q250" s="723"/>
      <c r="R250" s="723"/>
      <c r="S250" s="723"/>
      <c r="T250" s="723"/>
      <c r="U250" s="723"/>
      <c r="V250" s="723"/>
      <c r="W250" s="723"/>
      <c r="X250" s="723"/>
      <c r="Y250" s="723"/>
      <c r="Z250" s="723"/>
      <c r="AA250" s="723"/>
      <c r="AB250" s="723"/>
      <c r="AC250" s="723"/>
      <c r="AD250" s="723"/>
      <c r="AE250" s="723"/>
      <c r="AF250" s="723"/>
      <c r="AG250" s="723"/>
      <c r="AH250" s="723"/>
      <c r="AI250" s="723"/>
      <c r="AJ250" s="723"/>
      <c r="AK250" s="723"/>
    </row>
    <row r="251" spans="1:37">
      <c r="A251" s="723"/>
      <c r="B251" s="723"/>
      <c r="C251" s="723"/>
      <c r="D251" s="723"/>
      <c r="E251" s="723"/>
      <c r="F251" s="723"/>
      <c r="G251" s="723"/>
      <c r="H251" s="723"/>
      <c r="I251" s="723"/>
      <c r="J251" s="723"/>
      <c r="K251" s="723"/>
      <c r="L251" s="723"/>
      <c r="M251" s="723"/>
      <c r="N251" s="723"/>
      <c r="O251" s="723"/>
      <c r="P251" s="723"/>
      <c r="Q251" s="723"/>
      <c r="R251" s="723"/>
      <c r="S251" s="723"/>
      <c r="T251" s="723"/>
      <c r="U251" s="723"/>
      <c r="V251" s="723"/>
      <c r="W251" s="723"/>
      <c r="X251" s="723"/>
      <c r="Y251" s="723"/>
      <c r="Z251" s="723"/>
      <c r="AA251" s="723"/>
      <c r="AB251" s="723"/>
      <c r="AC251" s="723"/>
      <c r="AD251" s="723"/>
      <c r="AE251" s="723"/>
      <c r="AF251" s="723"/>
      <c r="AG251" s="723"/>
      <c r="AH251" s="723"/>
      <c r="AI251" s="723"/>
      <c r="AJ251" s="723"/>
      <c r="AK251" s="723"/>
    </row>
    <row r="252" spans="1:37">
      <c r="A252" s="723"/>
      <c r="B252" s="723"/>
      <c r="C252" s="723"/>
      <c r="D252" s="723"/>
      <c r="E252" s="723"/>
      <c r="F252" s="723"/>
      <c r="G252" s="723"/>
      <c r="H252" s="723"/>
      <c r="I252" s="723"/>
      <c r="J252" s="723"/>
      <c r="K252" s="723"/>
      <c r="L252" s="723"/>
      <c r="M252" s="723"/>
      <c r="N252" s="723"/>
      <c r="O252" s="723"/>
      <c r="P252" s="723"/>
      <c r="Q252" s="723"/>
      <c r="R252" s="723"/>
      <c r="S252" s="723"/>
      <c r="T252" s="723"/>
      <c r="U252" s="723"/>
      <c r="V252" s="723"/>
      <c r="W252" s="723"/>
      <c r="X252" s="723"/>
      <c r="Y252" s="723"/>
      <c r="Z252" s="723"/>
      <c r="AA252" s="723"/>
      <c r="AB252" s="723"/>
      <c r="AC252" s="723"/>
      <c r="AD252" s="723"/>
      <c r="AE252" s="723"/>
      <c r="AF252" s="723"/>
      <c r="AG252" s="723"/>
      <c r="AH252" s="723"/>
      <c r="AI252" s="723"/>
      <c r="AJ252" s="723"/>
      <c r="AK252" s="723"/>
    </row>
    <row r="253" spans="1:37">
      <c r="A253" s="723"/>
      <c r="B253" s="723"/>
      <c r="C253" s="723"/>
      <c r="D253" s="723"/>
      <c r="E253" s="723"/>
      <c r="F253" s="723"/>
      <c r="G253" s="723"/>
      <c r="H253" s="723"/>
      <c r="I253" s="723"/>
      <c r="J253" s="723"/>
      <c r="K253" s="723"/>
      <c r="L253" s="723"/>
      <c r="M253" s="723"/>
      <c r="N253" s="723"/>
      <c r="O253" s="723"/>
      <c r="P253" s="723"/>
      <c r="Q253" s="723"/>
      <c r="R253" s="723"/>
      <c r="S253" s="723"/>
      <c r="T253" s="723"/>
      <c r="U253" s="723"/>
      <c r="V253" s="723"/>
      <c r="W253" s="723"/>
      <c r="X253" s="723"/>
      <c r="Y253" s="723"/>
      <c r="Z253" s="723"/>
      <c r="AA253" s="723"/>
      <c r="AB253" s="723"/>
      <c r="AC253" s="723"/>
      <c r="AD253" s="723"/>
      <c r="AE253" s="723"/>
      <c r="AF253" s="723"/>
      <c r="AG253" s="723"/>
      <c r="AH253" s="723"/>
      <c r="AI253" s="723"/>
      <c r="AJ253" s="723"/>
      <c r="AK253" s="723"/>
    </row>
    <row r="254" spans="1:37">
      <c r="A254" s="723"/>
      <c r="B254" s="723"/>
      <c r="C254" s="723"/>
      <c r="D254" s="723"/>
      <c r="E254" s="723"/>
      <c r="F254" s="723"/>
      <c r="G254" s="723"/>
      <c r="H254" s="723"/>
      <c r="I254" s="723"/>
      <c r="J254" s="723"/>
      <c r="K254" s="723"/>
      <c r="L254" s="723"/>
      <c r="M254" s="723"/>
      <c r="N254" s="723"/>
      <c r="O254" s="723"/>
      <c r="P254" s="723"/>
      <c r="Q254" s="723"/>
      <c r="R254" s="723"/>
      <c r="S254" s="723"/>
      <c r="T254" s="723"/>
      <c r="U254" s="723"/>
      <c r="V254" s="723"/>
      <c r="W254" s="723"/>
      <c r="X254" s="723"/>
      <c r="Y254" s="723"/>
      <c r="Z254" s="723"/>
      <c r="AA254" s="723"/>
      <c r="AB254" s="723"/>
      <c r="AC254" s="723"/>
      <c r="AD254" s="723"/>
      <c r="AE254" s="723"/>
      <c r="AF254" s="723"/>
      <c r="AG254" s="723"/>
      <c r="AH254" s="723"/>
      <c r="AI254" s="723"/>
      <c r="AJ254" s="723"/>
      <c r="AK254" s="723"/>
    </row>
    <row r="255" spans="1:37">
      <c r="A255" s="723"/>
      <c r="B255" s="723"/>
      <c r="C255" s="723"/>
      <c r="D255" s="723"/>
      <c r="E255" s="723"/>
      <c r="F255" s="723"/>
      <c r="G255" s="723"/>
      <c r="H255" s="723"/>
      <c r="I255" s="723"/>
      <c r="J255" s="723"/>
      <c r="K255" s="723"/>
      <c r="L255" s="723"/>
      <c r="M255" s="723"/>
      <c r="N255" s="723"/>
      <c r="O255" s="723"/>
      <c r="P255" s="723"/>
      <c r="Q255" s="723"/>
      <c r="R255" s="723"/>
      <c r="S255" s="723"/>
      <c r="T255" s="723"/>
      <c r="U255" s="723"/>
      <c r="V255" s="723"/>
      <c r="W255" s="723"/>
      <c r="X255" s="723"/>
      <c r="Y255" s="723"/>
      <c r="Z255" s="723"/>
      <c r="AA255" s="723"/>
      <c r="AB255" s="723"/>
      <c r="AC255" s="723"/>
      <c r="AD255" s="723"/>
      <c r="AE255" s="723"/>
      <c r="AF255" s="723"/>
      <c r="AG255" s="723"/>
      <c r="AH255" s="723"/>
      <c r="AI255" s="723"/>
      <c r="AJ255" s="723"/>
      <c r="AK255" s="723"/>
    </row>
    <row r="256" spans="1:37">
      <c r="A256" s="723"/>
      <c r="B256" s="723"/>
      <c r="C256" s="723"/>
      <c r="D256" s="723"/>
      <c r="E256" s="723"/>
      <c r="F256" s="723"/>
      <c r="G256" s="723"/>
      <c r="H256" s="723"/>
      <c r="I256" s="723"/>
      <c r="J256" s="723"/>
      <c r="K256" s="723"/>
      <c r="L256" s="723"/>
      <c r="M256" s="723"/>
      <c r="N256" s="723"/>
      <c r="O256" s="723"/>
      <c r="P256" s="723"/>
      <c r="Q256" s="723"/>
      <c r="R256" s="723"/>
      <c r="S256" s="723"/>
      <c r="T256" s="723"/>
      <c r="U256" s="723"/>
      <c r="V256" s="723"/>
      <c r="W256" s="723"/>
      <c r="X256" s="723"/>
      <c r="Y256" s="723"/>
      <c r="Z256" s="723"/>
      <c r="AA256" s="723"/>
      <c r="AB256" s="723"/>
      <c r="AC256" s="723"/>
      <c r="AD256" s="723"/>
      <c r="AE256" s="723"/>
      <c r="AF256" s="723"/>
      <c r="AG256" s="723"/>
      <c r="AH256" s="723"/>
      <c r="AI256" s="723"/>
      <c r="AJ256" s="723"/>
      <c r="AK256" s="723"/>
    </row>
    <row r="257" spans="1:37">
      <c r="A257" s="723"/>
      <c r="B257" s="723"/>
      <c r="C257" s="723"/>
      <c r="D257" s="723"/>
      <c r="E257" s="723"/>
      <c r="F257" s="723"/>
      <c r="G257" s="723"/>
      <c r="H257" s="723"/>
      <c r="I257" s="723"/>
      <c r="J257" s="723"/>
      <c r="K257" s="723"/>
      <c r="L257" s="723"/>
      <c r="M257" s="723"/>
      <c r="N257" s="723"/>
      <c r="O257" s="723"/>
      <c r="P257" s="723"/>
      <c r="Q257" s="723"/>
      <c r="R257" s="723"/>
      <c r="S257" s="723"/>
      <c r="T257" s="723"/>
      <c r="U257" s="723"/>
      <c r="V257" s="723"/>
      <c r="W257" s="723"/>
      <c r="X257" s="723"/>
      <c r="Y257" s="723"/>
      <c r="Z257" s="723"/>
      <c r="AA257" s="723"/>
      <c r="AB257" s="723"/>
      <c r="AC257" s="723"/>
      <c r="AD257" s="723"/>
      <c r="AE257" s="723"/>
      <c r="AF257" s="723"/>
      <c r="AG257" s="723"/>
      <c r="AH257" s="723"/>
      <c r="AI257" s="723"/>
      <c r="AJ257" s="723"/>
      <c r="AK257" s="723"/>
    </row>
    <row r="258" spans="1:37">
      <c r="A258" s="723"/>
      <c r="B258" s="723"/>
      <c r="C258" s="723"/>
      <c r="D258" s="723"/>
      <c r="E258" s="723"/>
      <c r="F258" s="723"/>
      <c r="G258" s="723"/>
      <c r="H258" s="723"/>
      <c r="I258" s="723"/>
      <c r="J258" s="723"/>
      <c r="K258" s="723"/>
      <c r="L258" s="723"/>
      <c r="M258" s="723"/>
      <c r="N258" s="723"/>
      <c r="O258" s="723"/>
      <c r="P258" s="723"/>
      <c r="Q258" s="723"/>
      <c r="R258" s="723"/>
      <c r="S258" s="723"/>
      <c r="T258" s="723"/>
      <c r="U258" s="723"/>
      <c r="V258" s="723"/>
      <c r="W258" s="723"/>
      <c r="X258" s="723"/>
      <c r="Y258" s="723"/>
      <c r="Z258" s="723"/>
      <c r="AA258" s="723"/>
      <c r="AB258" s="723"/>
      <c r="AC258" s="723"/>
      <c r="AD258" s="723"/>
      <c r="AE258" s="723"/>
      <c r="AF258" s="723"/>
      <c r="AG258" s="723"/>
      <c r="AH258" s="723"/>
      <c r="AI258" s="723"/>
      <c r="AJ258" s="723"/>
      <c r="AK258" s="723"/>
    </row>
    <row r="259" spans="1:37">
      <c r="A259" s="723"/>
      <c r="B259" s="723"/>
      <c r="C259" s="723"/>
      <c r="D259" s="723"/>
      <c r="E259" s="723"/>
      <c r="F259" s="723"/>
      <c r="G259" s="723"/>
      <c r="H259" s="723"/>
      <c r="I259" s="723"/>
      <c r="J259" s="723"/>
      <c r="K259" s="723"/>
      <c r="L259" s="723"/>
      <c r="M259" s="723"/>
      <c r="N259" s="723"/>
      <c r="O259" s="723"/>
      <c r="P259" s="723"/>
      <c r="Q259" s="723"/>
      <c r="R259" s="723"/>
      <c r="S259" s="723"/>
      <c r="T259" s="723"/>
      <c r="U259" s="723"/>
      <c r="V259" s="723"/>
      <c r="W259" s="723"/>
      <c r="X259" s="723"/>
      <c r="Y259" s="723"/>
      <c r="Z259" s="723"/>
      <c r="AA259" s="723"/>
      <c r="AB259" s="723"/>
      <c r="AC259" s="723"/>
      <c r="AD259" s="723"/>
      <c r="AE259" s="723"/>
      <c r="AF259" s="723"/>
      <c r="AG259" s="723"/>
      <c r="AH259" s="723"/>
      <c r="AI259" s="723"/>
      <c r="AJ259" s="723"/>
      <c r="AK259" s="723"/>
    </row>
    <row r="260" spans="1:37">
      <c r="A260" s="723"/>
      <c r="B260" s="723"/>
      <c r="C260" s="723"/>
      <c r="D260" s="723"/>
      <c r="E260" s="723"/>
      <c r="F260" s="723"/>
      <c r="G260" s="723"/>
      <c r="H260" s="723"/>
      <c r="I260" s="723"/>
      <c r="J260" s="723"/>
      <c r="K260" s="723"/>
      <c r="L260" s="723"/>
      <c r="M260" s="723"/>
      <c r="N260" s="723"/>
      <c r="O260" s="723"/>
      <c r="P260" s="723"/>
      <c r="Q260" s="723"/>
      <c r="R260" s="723"/>
      <c r="S260" s="723"/>
      <c r="T260" s="723"/>
      <c r="U260" s="723"/>
      <c r="V260" s="723"/>
      <c r="W260" s="723"/>
      <c r="X260" s="723"/>
      <c r="Y260" s="723"/>
      <c r="Z260" s="723"/>
      <c r="AA260" s="723"/>
      <c r="AB260" s="723"/>
      <c r="AC260" s="723"/>
      <c r="AD260" s="723"/>
      <c r="AE260" s="723"/>
      <c r="AF260" s="723"/>
      <c r="AG260" s="723"/>
      <c r="AH260" s="723"/>
      <c r="AI260" s="723"/>
      <c r="AJ260" s="723"/>
      <c r="AK260" s="723"/>
    </row>
    <row r="261" spans="1:37">
      <c r="A261" s="723"/>
      <c r="B261" s="723"/>
      <c r="C261" s="723"/>
      <c r="D261" s="723"/>
      <c r="E261" s="723"/>
      <c r="F261" s="723"/>
      <c r="G261" s="723"/>
      <c r="H261" s="723"/>
      <c r="I261" s="723"/>
      <c r="J261" s="723"/>
      <c r="K261" s="723"/>
      <c r="L261" s="723"/>
      <c r="M261" s="723"/>
      <c r="N261" s="723"/>
      <c r="O261" s="723"/>
      <c r="P261" s="723"/>
      <c r="Q261" s="723"/>
      <c r="R261" s="723"/>
      <c r="S261" s="723"/>
      <c r="T261" s="723"/>
      <c r="U261" s="723"/>
      <c r="V261" s="723"/>
      <c r="W261" s="723"/>
      <c r="X261" s="723"/>
      <c r="Y261" s="723"/>
      <c r="Z261" s="723"/>
      <c r="AA261" s="723"/>
      <c r="AB261" s="723"/>
      <c r="AC261" s="723"/>
      <c r="AD261" s="723"/>
      <c r="AE261" s="723"/>
      <c r="AF261" s="723"/>
      <c r="AG261" s="723"/>
      <c r="AH261" s="723"/>
      <c r="AI261" s="723"/>
      <c r="AJ261" s="723"/>
      <c r="AK261" s="723"/>
    </row>
    <row r="262" spans="1:37">
      <c r="A262" s="723"/>
      <c r="B262" s="723"/>
      <c r="C262" s="723"/>
      <c r="D262" s="723"/>
      <c r="E262" s="723"/>
      <c r="F262" s="723"/>
      <c r="G262" s="723"/>
      <c r="H262" s="723"/>
      <c r="I262" s="723"/>
      <c r="J262" s="723"/>
      <c r="K262" s="723"/>
      <c r="L262" s="723"/>
      <c r="M262" s="723"/>
      <c r="N262" s="723"/>
      <c r="O262" s="723"/>
      <c r="P262" s="723"/>
      <c r="Q262" s="723"/>
      <c r="R262" s="723"/>
      <c r="S262" s="723"/>
      <c r="T262" s="723"/>
      <c r="U262" s="723"/>
      <c r="V262" s="723"/>
      <c r="W262" s="723"/>
      <c r="X262" s="723"/>
      <c r="Y262" s="723"/>
      <c r="Z262" s="723"/>
      <c r="AA262" s="723"/>
      <c r="AB262" s="723"/>
      <c r="AC262" s="723"/>
      <c r="AD262" s="723"/>
      <c r="AE262" s="723"/>
      <c r="AF262" s="723"/>
      <c r="AG262" s="723"/>
      <c r="AH262" s="723"/>
      <c r="AI262" s="723"/>
      <c r="AJ262" s="723"/>
      <c r="AK262" s="723"/>
    </row>
    <row r="263" spans="1:37">
      <c r="A263" s="723"/>
      <c r="B263" s="723"/>
      <c r="C263" s="723"/>
      <c r="D263" s="723"/>
      <c r="E263" s="723"/>
      <c r="F263" s="723"/>
      <c r="G263" s="723"/>
      <c r="H263" s="723"/>
      <c r="I263" s="723"/>
      <c r="J263" s="723"/>
      <c r="K263" s="723"/>
      <c r="L263" s="723"/>
      <c r="M263" s="723"/>
      <c r="N263" s="723"/>
      <c r="O263" s="723"/>
      <c r="P263" s="723"/>
      <c r="Q263" s="723"/>
      <c r="R263" s="723"/>
      <c r="S263" s="723"/>
      <c r="T263" s="723"/>
      <c r="U263" s="723"/>
      <c r="V263" s="723"/>
      <c r="W263" s="723"/>
      <c r="X263" s="723"/>
      <c r="Y263" s="723"/>
      <c r="Z263" s="723"/>
      <c r="AA263" s="723"/>
      <c r="AB263" s="723"/>
      <c r="AC263" s="723"/>
      <c r="AD263" s="723"/>
      <c r="AE263" s="723"/>
      <c r="AF263" s="723"/>
      <c r="AG263" s="723"/>
      <c r="AH263" s="723"/>
      <c r="AI263" s="723"/>
      <c r="AJ263" s="723"/>
      <c r="AK263" s="723"/>
    </row>
    <row r="264" spans="1:37">
      <c r="A264" s="723"/>
      <c r="B264" s="723"/>
      <c r="C264" s="723"/>
      <c r="D264" s="723"/>
      <c r="E264" s="723"/>
      <c r="F264" s="723"/>
      <c r="G264" s="723"/>
      <c r="H264" s="723"/>
      <c r="I264" s="723"/>
      <c r="J264" s="723"/>
      <c r="K264" s="723"/>
      <c r="L264" s="723"/>
      <c r="M264" s="723"/>
      <c r="N264" s="723"/>
      <c r="O264" s="723"/>
      <c r="P264" s="723"/>
      <c r="Q264" s="723"/>
      <c r="R264" s="723"/>
      <c r="S264" s="723"/>
      <c r="T264" s="723"/>
      <c r="U264" s="723"/>
      <c r="V264" s="723"/>
      <c r="W264" s="723"/>
      <c r="X264" s="723"/>
      <c r="Y264" s="723"/>
      <c r="Z264" s="723"/>
      <c r="AA264" s="723"/>
      <c r="AB264" s="723"/>
      <c r="AC264" s="723"/>
      <c r="AD264" s="723"/>
      <c r="AE264" s="723"/>
      <c r="AF264" s="723"/>
      <c r="AG264" s="723"/>
      <c r="AH264" s="723"/>
      <c r="AI264" s="723"/>
      <c r="AJ264" s="723"/>
      <c r="AK264" s="723"/>
    </row>
    <row r="265" spans="1:37">
      <c r="A265" s="723"/>
      <c r="B265" s="723"/>
      <c r="C265" s="723"/>
      <c r="D265" s="723"/>
      <c r="E265" s="723"/>
      <c r="F265" s="723"/>
      <c r="G265" s="723"/>
      <c r="H265" s="723"/>
      <c r="I265" s="723"/>
      <c r="J265" s="723"/>
      <c r="K265" s="723"/>
      <c r="L265" s="723"/>
      <c r="M265" s="723"/>
      <c r="N265" s="723"/>
      <c r="O265" s="723"/>
      <c r="P265" s="723"/>
      <c r="Q265" s="723"/>
      <c r="R265" s="723"/>
      <c r="S265" s="723"/>
      <c r="T265" s="723"/>
      <c r="U265" s="723"/>
      <c r="V265" s="723"/>
      <c r="W265" s="723"/>
      <c r="X265" s="723"/>
      <c r="Y265" s="723"/>
      <c r="Z265" s="723"/>
      <c r="AA265" s="723"/>
      <c r="AB265" s="723"/>
      <c r="AC265" s="723"/>
      <c r="AD265" s="723"/>
      <c r="AE265" s="723"/>
      <c r="AF265" s="723"/>
      <c r="AG265" s="723"/>
      <c r="AH265" s="723"/>
      <c r="AI265" s="723"/>
      <c r="AJ265" s="723"/>
      <c r="AK265" s="723"/>
    </row>
    <row r="266" spans="1:37">
      <c r="A266" s="723"/>
      <c r="B266" s="723"/>
      <c r="C266" s="723"/>
      <c r="D266" s="723"/>
      <c r="E266" s="723"/>
      <c r="F266" s="723"/>
      <c r="G266" s="723"/>
      <c r="H266" s="723"/>
      <c r="I266" s="723"/>
      <c r="J266" s="723"/>
      <c r="K266" s="723"/>
      <c r="L266" s="723"/>
      <c r="M266" s="723"/>
      <c r="N266" s="723"/>
      <c r="O266" s="723"/>
      <c r="P266" s="723"/>
      <c r="Q266" s="723"/>
      <c r="R266" s="723"/>
      <c r="S266" s="723"/>
      <c r="T266" s="723"/>
      <c r="U266" s="723"/>
      <c r="V266" s="723"/>
      <c r="W266" s="723"/>
      <c r="X266" s="723"/>
      <c r="Y266" s="723"/>
      <c r="Z266" s="723"/>
      <c r="AA266" s="723"/>
      <c r="AB266" s="723"/>
      <c r="AC266" s="723"/>
      <c r="AD266" s="723"/>
      <c r="AE266" s="723"/>
      <c r="AF266" s="723"/>
      <c r="AG266" s="723"/>
      <c r="AH266" s="723"/>
      <c r="AI266" s="723"/>
      <c r="AJ266" s="723"/>
      <c r="AK266" s="723"/>
    </row>
    <row r="267" spans="1:37">
      <c r="A267" s="723"/>
      <c r="B267" s="723"/>
      <c r="C267" s="723"/>
      <c r="D267" s="723"/>
      <c r="E267" s="723"/>
      <c r="F267" s="723"/>
      <c r="G267" s="723"/>
      <c r="H267" s="723"/>
      <c r="I267" s="723"/>
      <c r="J267" s="723"/>
      <c r="K267" s="723"/>
      <c r="L267" s="723"/>
      <c r="M267" s="723"/>
      <c r="N267" s="723"/>
      <c r="O267" s="723"/>
      <c r="P267" s="723"/>
      <c r="Q267" s="723"/>
      <c r="R267" s="723"/>
      <c r="S267" s="723"/>
      <c r="T267" s="723"/>
      <c r="U267" s="723"/>
      <c r="V267" s="723"/>
      <c r="W267" s="723"/>
      <c r="X267" s="723"/>
      <c r="Y267" s="723"/>
      <c r="Z267" s="723"/>
      <c r="AA267" s="723"/>
      <c r="AB267" s="723"/>
      <c r="AC267" s="723"/>
      <c r="AD267" s="723"/>
      <c r="AE267" s="723"/>
      <c r="AF267" s="723"/>
      <c r="AG267" s="723"/>
      <c r="AH267" s="723"/>
      <c r="AI267" s="723"/>
      <c r="AJ267" s="723"/>
      <c r="AK267" s="723"/>
    </row>
    <row r="268" spans="1:37">
      <c r="A268" s="723"/>
      <c r="B268" s="723"/>
      <c r="C268" s="723"/>
      <c r="D268" s="723"/>
      <c r="E268" s="723"/>
      <c r="F268" s="723"/>
      <c r="G268" s="723"/>
      <c r="H268" s="723"/>
      <c r="I268" s="723"/>
      <c r="J268" s="723"/>
      <c r="K268" s="723"/>
      <c r="L268" s="723"/>
      <c r="M268" s="723"/>
      <c r="N268" s="723"/>
      <c r="O268" s="723"/>
      <c r="P268" s="723"/>
      <c r="Q268" s="723"/>
      <c r="R268" s="723"/>
      <c r="S268" s="723"/>
      <c r="T268" s="723"/>
      <c r="U268" s="723"/>
      <c r="V268" s="723"/>
      <c r="W268" s="723"/>
      <c r="X268" s="723"/>
      <c r="Y268" s="723"/>
      <c r="Z268" s="723"/>
      <c r="AA268" s="723"/>
      <c r="AB268" s="723"/>
      <c r="AC268" s="723"/>
      <c r="AD268" s="723"/>
      <c r="AE268" s="723"/>
      <c r="AF268" s="723"/>
      <c r="AG268" s="723"/>
      <c r="AH268" s="723"/>
      <c r="AI268" s="723"/>
      <c r="AJ268" s="723"/>
      <c r="AK268" s="723"/>
    </row>
    <row r="269" spans="1:37">
      <c r="A269" s="723"/>
      <c r="B269" s="723"/>
      <c r="C269" s="723"/>
      <c r="D269" s="723"/>
      <c r="E269" s="723"/>
      <c r="F269" s="723"/>
      <c r="G269" s="723"/>
      <c r="H269" s="723"/>
      <c r="I269" s="723"/>
      <c r="J269" s="723"/>
      <c r="K269" s="723"/>
      <c r="L269" s="723"/>
      <c r="M269" s="723"/>
      <c r="N269" s="723"/>
      <c r="O269" s="723"/>
      <c r="P269" s="723"/>
      <c r="Q269" s="723"/>
      <c r="R269" s="723"/>
      <c r="S269" s="723"/>
      <c r="T269" s="723"/>
      <c r="U269" s="723"/>
      <c r="V269" s="723"/>
      <c r="W269" s="723"/>
      <c r="X269" s="723"/>
      <c r="Y269" s="723"/>
      <c r="Z269" s="723"/>
      <c r="AA269" s="723"/>
      <c r="AB269" s="723"/>
      <c r="AC269" s="723"/>
      <c r="AD269" s="723"/>
      <c r="AE269" s="723"/>
      <c r="AF269" s="723"/>
      <c r="AG269" s="723"/>
      <c r="AH269" s="723"/>
      <c r="AI269" s="723"/>
      <c r="AJ269" s="723"/>
      <c r="AK269" s="723"/>
    </row>
    <row r="270" spans="1:37">
      <c r="A270" s="723"/>
      <c r="B270" s="723"/>
      <c r="C270" s="723"/>
      <c r="D270" s="723"/>
      <c r="E270" s="723"/>
      <c r="F270" s="723"/>
      <c r="G270" s="723"/>
      <c r="H270" s="723"/>
      <c r="I270" s="723"/>
      <c r="J270" s="723"/>
      <c r="K270" s="723"/>
      <c r="L270" s="723"/>
      <c r="M270" s="723"/>
      <c r="N270" s="723"/>
      <c r="O270" s="723"/>
      <c r="P270" s="723"/>
      <c r="Q270" s="723"/>
      <c r="R270" s="723"/>
      <c r="S270" s="723"/>
      <c r="T270" s="723"/>
      <c r="U270" s="723"/>
      <c r="V270" s="723"/>
      <c r="W270" s="723"/>
      <c r="X270" s="723"/>
      <c r="Y270" s="723"/>
      <c r="Z270" s="723"/>
      <c r="AA270" s="723"/>
      <c r="AB270" s="723"/>
      <c r="AC270" s="723"/>
      <c r="AD270" s="723"/>
      <c r="AE270" s="723"/>
      <c r="AF270" s="723"/>
      <c r="AG270" s="723"/>
      <c r="AH270" s="723"/>
      <c r="AI270" s="723"/>
      <c r="AJ270" s="723"/>
      <c r="AK270" s="723"/>
    </row>
    <row r="271" spans="1:37">
      <c r="A271" s="723"/>
      <c r="B271" s="723"/>
      <c r="C271" s="723"/>
      <c r="D271" s="723"/>
      <c r="E271" s="723"/>
      <c r="F271" s="723"/>
      <c r="G271" s="723"/>
      <c r="H271" s="723"/>
      <c r="I271" s="723"/>
      <c r="J271" s="723"/>
      <c r="K271" s="723"/>
      <c r="L271" s="723"/>
      <c r="M271" s="723"/>
      <c r="N271" s="723"/>
      <c r="O271" s="723"/>
      <c r="P271" s="723"/>
      <c r="Q271" s="723"/>
      <c r="R271" s="723"/>
      <c r="S271" s="723"/>
      <c r="T271" s="723"/>
      <c r="U271" s="723"/>
      <c r="V271" s="723"/>
      <c r="W271" s="723"/>
      <c r="X271" s="723"/>
      <c r="Y271" s="723"/>
      <c r="Z271" s="723"/>
      <c r="AA271" s="723"/>
      <c r="AB271" s="723"/>
      <c r="AC271" s="723"/>
      <c r="AD271" s="723"/>
      <c r="AE271" s="723"/>
      <c r="AF271" s="723"/>
      <c r="AG271" s="723"/>
      <c r="AH271" s="723"/>
      <c r="AI271" s="723"/>
      <c r="AJ271" s="723"/>
      <c r="AK271" s="723"/>
    </row>
    <row r="272" spans="1:37">
      <c r="A272" s="723"/>
      <c r="B272" s="723"/>
      <c r="C272" s="723"/>
      <c r="D272" s="723"/>
      <c r="E272" s="723"/>
      <c r="F272" s="723"/>
      <c r="G272" s="723"/>
      <c r="H272" s="723"/>
      <c r="I272" s="723"/>
      <c r="J272" s="723"/>
      <c r="K272" s="723"/>
      <c r="L272" s="723"/>
      <c r="M272" s="723"/>
      <c r="N272" s="723"/>
      <c r="O272" s="723"/>
      <c r="P272" s="723"/>
      <c r="Q272" s="723"/>
      <c r="R272" s="723"/>
      <c r="S272" s="723"/>
      <c r="T272" s="723"/>
      <c r="U272" s="723"/>
      <c r="V272" s="723"/>
      <c r="W272" s="723"/>
      <c r="X272" s="723"/>
      <c r="Y272" s="723"/>
      <c r="Z272" s="723"/>
      <c r="AA272" s="723"/>
      <c r="AB272" s="723"/>
      <c r="AC272" s="723"/>
      <c r="AD272" s="723"/>
      <c r="AE272" s="723"/>
      <c r="AF272" s="723"/>
      <c r="AG272" s="723"/>
      <c r="AH272" s="723"/>
      <c r="AI272" s="723"/>
      <c r="AJ272" s="723"/>
      <c r="AK272" s="723"/>
    </row>
    <row r="273" spans="1:37">
      <c r="A273" s="723"/>
      <c r="B273" s="723"/>
      <c r="C273" s="723"/>
      <c r="D273" s="723"/>
      <c r="E273" s="723"/>
      <c r="F273" s="723"/>
      <c r="G273" s="723"/>
      <c r="H273" s="723"/>
      <c r="I273" s="723"/>
      <c r="J273" s="723"/>
      <c r="K273" s="723"/>
      <c r="L273" s="723"/>
      <c r="M273" s="723"/>
      <c r="N273" s="723"/>
      <c r="O273" s="723"/>
      <c r="P273" s="723"/>
      <c r="Q273" s="723"/>
      <c r="R273" s="723"/>
      <c r="S273" s="723"/>
      <c r="T273" s="723"/>
      <c r="U273" s="723"/>
      <c r="V273" s="723"/>
      <c r="W273" s="723"/>
      <c r="X273" s="723"/>
      <c r="Y273" s="723"/>
      <c r="Z273" s="723"/>
      <c r="AA273" s="723"/>
      <c r="AB273" s="723"/>
      <c r="AC273" s="723"/>
      <c r="AD273" s="723"/>
      <c r="AE273" s="723"/>
      <c r="AF273" s="723"/>
      <c r="AG273" s="723"/>
      <c r="AH273" s="723"/>
      <c r="AI273" s="723"/>
      <c r="AJ273" s="723"/>
      <c r="AK273" s="723"/>
    </row>
    <row r="274" spans="1:37">
      <c r="A274" s="723"/>
      <c r="B274" s="723"/>
      <c r="C274" s="723"/>
      <c r="D274" s="723"/>
      <c r="E274" s="723"/>
      <c r="F274" s="723"/>
      <c r="G274" s="723"/>
      <c r="H274" s="723"/>
      <c r="I274" s="723"/>
      <c r="J274" s="723"/>
      <c r="K274" s="723"/>
      <c r="L274" s="723"/>
      <c r="M274" s="723"/>
      <c r="N274" s="723"/>
      <c r="O274" s="723"/>
      <c r="P274" s="723"/>
      <c r="Q274" s="723"/>
      <c r="R274" s="723"/>
      <c r="S274" s="723"/>
      <c r="T274" s="723"/>
      <c r="U274" s="723"/>
      <c r="V274" s="723"/>
      <c r="W274" s="723"/>
      <c r="X274" s="723"/>
      <c r="Y274" s="723"/>
      <c r="Z274" s="723"/>
      <c r="AA274" s="723"/>
      <c r="AB274" s="723"/>
      <c r="AC274" s="723"/>
      <c r="AD274" s="723"/>
      <c r="AE274" s="723"/>
      <c r="AF274" s="723"/>
      <c r="AG274" s="723"/>
      <c r="AH274" s="723"/>
      <c r="AI274" s="723"/>
      <c r="AJ274" s="723"/>
      <c r="AK274" s="723"/>
    </row>
    <row r="275" spans="1:37">
      <c r="A275" s="723"/>
      <c r="B275" s="723"/>
      <c r="C275" s="723"/>
      <c r="D275" s="723"/>
      <c r="E275" s="723"/>
      <c r="F275" s="723"/>
      <c r="G275" s="723"/>
      <c r="H275" s="723"/>
      <c r="I275" s="723"/>
      <c r="J275" s="723"/>
      <c r="K275" s="723"/>
      <c r="L275" s="723"/>
      <c r="M275" s="723"/>
      <c r="N275" s="723"/>
      <c r="O275" s="723"/>
      <c r="P275" s="723"/>
      <c r="Q275" s="723"/>
      <c r="R275" s="723"/>
      <c r="S275" s="723"/>
      <c r="T275" s="723"/>
      <c r="U275" s="723"/>
      <c r="V275" s="723"/>
      <c r="W275" s="723"/>
      <c r="X275" s="723"/>
      <c r="Y275" s="723"/>
      <c r="Z275" s="723"/>
      <c r="AA275" s="723"/>
      <c r="AB275" s="723"/>
      <c r="AC275" s="723"/>
      <c r="AD275" s="723"/>
      <c r="AE275" s="723"/>
      <c r="AF275" s="723"/>
      <c r="AG275" s="723"/>
      <c r="AH275" s="723"/>
      <c r="AI275" s="723"/>
      <c r="AJ275" s="723"/>
      <c r="AK275" s="723"/>
    </row>
    <row r="276" spans="1:37">
      <c r="A276" s="723"/>
      <c r="B276" s="723"/>
      <c r="C276" s="723"/>
      <c r="D276" s="723"/>
      <c r="E276" s="723"/>
      <c r="F276" s="723"/>
      <c r="G276" s="723"/>
      <c r="H276" s="723"/>
      <c r="I276" s="723"/>
      <c r="J276" s="723"/>
      <c r="K276" s="723"/>
      <c r="L276" s="723"/>
      <c r="M276" s="723"/>
      <c r="N276" s="723"/>
      <c r="O276" s="723"/>
      <c r="P276" s="723"/>
      <c r="Q276" s="723"/>
      <c r="R276" s="723"/>
      <c r="S276" s="723"/>
      <c r="T276" s="723"/>
      <c r="U276" s="723"/>
      <c r="V276" s="723"/>
      <c r="W276" s="723"/>
      <c r="X276" s="723"/>
      <c r="Y276" s="723"/>
      <c r="Z276" s="723"/>
      <c r="AA276" s="723"/>
      <c r="AB276" s="723"/>
      <c r="AC276" s="723"/>
      <c r="AD276" s="723"/>
      <c r="AE276" s="723"/>
      <c r="AF276" s="723"/>
      <c r="AG276" s="723"/>
      <c r="AH276" s="723"/>
      <c r="AI276" s="723"/>
      <c r="AJ276" s="723"/>
      <c r="AK276" s="723"/>
    </row>
    <row r="277" spans="1:37">
      <c r="A277" s="723"/>
      <c r="B277" s="723"/>
      <c r="C277" s="723"/>
      <c r="D277" s="723"/>
      <c r="E277" s="723"/>
      <c r="F277" s="723"/>
      <c r="G277" s="723"/>
      <c r="H277" s="723"/>
      <c r="I277" s="723"/>
      <c r="J277" s="723"/>
      <c r="K277" s="723"/>
      <c r="L277" s="723"/>
      <c r="M277" s="723"/>
      <c r="N277" s="723"/>
      <c r="O277" s="723"/>
      <c r="P277" s="723"/>
      <c r="Q277" s="723"/>
      <c r="R277" s="723"/>
      <c r="S277" s="723"/>
      <c r="T277" s="723"/>
      <c r="U277" s="723"/>
      <c r="V277" s="723"/>
      <c r="W277" s="723"/>
      <c r="X277" s="723"/>
      <c r="Y277" s="723"/>
      <c r="Z277" s="723"/>
      <c r="AA277" s="723"/>
      <c r="AB277" s="723"/>
      <c r="AC277" s="723"/>
      <c r="AD277" s="723"/>
      <c r="AE277" s="723"/>
      <c r="AF277" s="723"/>
      <c r="AG277" s="723"/>
      <c r="AH277" s="723"/>
      <c r="AI277" s="723"/>
      <c r="AJ277" s="723"/>
      <c r="AK277" s="723"/>
    </row>
    <row r="278" spans="1:37">
      <c r="A278" s="723"/>
      <c r="B278" s="723"/>
      <c r="C278" s="723"/>
      <c r="D278" s="723"/>
      <c r="E278" s="723"/>
      <c r="F278" s="723"/>
      <c r="G278" s="723"/>
      <c r="H278" s="723"/>
      <c r="I278" s="723"/>
      <c r="J278" s="723"/>
      <c r="K278" s="723"/>
      <c r="L278" s="723"/>
      <c r="M278" s="723"/>
      <c r="N278" s="723"/>
      <c r="O278" s="723"/>
      <c r="P278" s="723"/>
      <c r="Q278" s="723"/>
      <c r="R278" s="723"/>
      <c r="S278" s="723"/>
      <c r="T278" s="723"/>
      <c r="U278" s="723"/>
      <c r="V278" s="723"/>
      <c r="W278" s="723"/>
      <c r="X278" s="723"/>
      <c r="Y278" s="723"/>
      <c r="Z278" s="723"/>
      <c r="AA278" s="723"/>
      <c r="AB278" s="723"/>
      <c r="AC278" s="723"/>
      <c r="AD278" s="723"/>
      <c r="AE278" s="723"/>
      <c r="AF278" s="723"/>
      <c r="AG278" s="723"/>
      <c r="AH278" s="723"/>
      <c r="AI278" s="723"/>
      <c r="AJ278" s="723"/>
      <c r="AK278" s="723"/>
    </row>
    <row r="279" spans="1:37">
      <c r="A279" s="723"/>
      <c r="B279" s="723"/>
      <c r="C279" s="723"/>
      <c r="D279" s="723"/>
      <c r="E279" s="723"/>
      <c r="F279" s="723"/>
      <c r="G279" s="723"/>
      <c r="H279" s="723"/>
      <c r="I279" s="723"/>
      <c r="J279" s="723"/>
      <c r="K279" s="723"/>
      <c r="L279" s="723"/>
      <c r="M279" s="723"/>
      <c r="N279" s="723"/>
      <c r="O279" s="723"/>
      <c r="P279" s="723"/>
      <c r="Q279" s="723"/>
      <c r="R279" s="723"/>
      <c r="S279" s="723"/>
      <c r="T279" s="723"/>
      <c r="U279" s="723"/>
      <c r="V279" s="723"/>
      <c r="W279" s="723"/>
      <c r="X279" s="723"/>
      <c r="Y279" s="723"/>
      <c r="Z279" s="723"/>
      <c r="AA279" s="723"/>
      <c r="AB279" s="723"/>
      <c r="AC279" s="723"/>
      <c r="AD279" s="723"/>
      <c r="AE279" s="723"/>
      <c r="AF279" s="723"/>
      <c r="AG279" s="723"/>
      <c r="AH279" s="723"/>
      <c r="AI279" s="723"/>
      <c r="AJ279" s="723"/>
      <c r="AK279" s="723"/>
    </row>
    <row r="280" spans="1:37">
      <c r="A280" s="723"/>
      <c r="B280" s="723"/>
      <c r="C280" s="723"/>
      <c r="D280" s="723"/>
      <c r="E280" s="723"/>
      <c r="F280" s="723"/>
      <c r="G280" s="723"/>
      <c r="H280" s="723"/>
      <c r="I280" s="723"/>
      <c r="J280" s="723"/>
      <c r="K280" s="723"/>
      <c r="L280" s="723"/>
      <c r="M280" s="723"/>
      <c r="N280" s="723"/>
      <c r="O280" s="723"/>
      <c r="P280" s="723"/>
      <c r="Q280" s="723"/>
      <c r="R280" s="723"/>
      <c r="S280" s="723"/>
      <c r="T280" s="723"/>
      <c r="U280" s="723"/>
      <c r="V280" s="723"/>
      <c r="W280" s="723"/>
      <c r="X280" s="723"/>
      <c r="Y280" s="723"/>
      <c r="Z280" s="723"/>
      <c r="AA280" s="723"/>
      <c r="AB280" s="723"/>
      <c r="AC280" s="723"/>
      <c r="AD280" s="723"/>
      <c r="AE280" s="723"/>
      <c r="AF280" s="723"/>
      <c r="AG280" s="723"/>
      <c r="AH280" s="723"/>
      <c r="AI280" s="723"/>
      <c r="AJ280" s="723"/>
      <c r="AK280" s="723"/>
    </row>
    <row r="281" spans="1:37">
      <c r="A281" s="723"/>
      <c r="B281" s="723"/>
      <c r="C281" s="723"/>
      <c r="D281" s="723"/>
      <c r="E281" s="723"/>
      <c r="F281" s="723"/>
      <c r="G281" s="723"/>
      <c r="H281" s="723"/>
      <c r="I281" s="723"/>
      <c r="J281" s="723"/>
      <c r="K281" s="723"/>
      <c r="L281" s="723"/>
      <c r="M281" s="723"/>
      <c r="N281" s="723"/>
      <c r="O281" s="723"/>
      <c r="P281" s="723"/>
      <c r="Q281" s="723"/>
      <c r="R281" s="723"/>
      <c r="S281" s="723"/>
      <c r="T281" s="723"/>
      <c r="U281" s="723"/>
      <c r="V281" s="723"/>
      <c r="W281" s="723"/>
      <c r="X281" s="723"/>
      <c r="Y281" s="723"/>
      <c r="Z281" s="723"/>
      <c r="AA281" s="723"/>
      <c r="AB281" s="723"/>
      <c r="AC281" s="723"/>
      <c r="AD281" s="723"/>
      <c r="AE281" s="723"/>
      <c r="AF281" s="723"/>
      <c r="AG281" s="723"/>
      <c r="AH281" s="723"/>
      <c r="AI281" s="723"/>
      <c r="AJ281" s="723"/>
      <c r="AK281" s="723"/>
    </row>
    <row r="282" spans="1:37">
      <c r="A282" s="723"/>
      <c r="B282" s="723"/>
      <c r="C282" s="723"/>
      <c r="D282" s="723"/>
      <c r="E282" s="723"/>
      <c r="F282" s="723"/>
      <c r="G282" s="723"/>
      <c r="H282" s="723"/>
      <c r="I282" s="723"/>
      <c r="J282" s="723"/>
      <c r="K282" s="723"/>
      <c r="L282" s="723"/>
      <c r="M282" s="723"/>
      <c r="N282" s="723"/>
      <c r="O282" s="723"/>
      <c r="P282" s="723"/>
      <c r="Q282" s="723"/>
      <c r="R282" s="723"/>
      <c r="S282" s="723"/>
      <c r="T282" s="723"/>
      <c r="U282" s="723"/>
      <c r="V282" s="723"/>
      <c r="W282" s="723"/>
      <c r="X282" s="723"/>
      <c r="Y282" s="723"/>
      <c r="Z282" s="723"/>
      <c r="AA282" s="723"/>
      <c r="AB282" s="723"/>
      <c r="AC282" s="723"/>
      <c r="AD282" s="723"/>
      <c r="AE282" s="723"/>
      <c r="AF282" s="723"/>
      <c r="AG282" s="723"/>
      <c r="AH282" s="723"/>
      <c r="AI282" s="723"/>
      <c r="AJ282" s="723"/>
      <c r="AK282" s="723"/>
    </row>
    <row r="283" spans="1:37">
      <c r="A283" s="723"/>
      <c r="B283" s="723"/>
      <c r="C283" s="723"/>
      <c r="D283" s="723"/>
      <c r="E283" s="723"/>
      <c r="F283" s="723"/>
      <c r="G283" s="723"/>
      <c r="H283" s="723"/>
      <c r="I283" s="723"/>
      <c r="J283" s="723"/>
      <c r="K283" s="723"/>
      <c r="L283" s="723"/>
      <c r="M283" s="723"/>
      <c r="N283" s="723"/>
      <c r="O283" s="723"/>
      <c r="P283" s="723"/>
      <c r="Q283" s="723"/>
      <c r="R283" s="723"/>
      <c r="S283" s="723"/>
      <c r="T283" s="723"/>
      <c r="U283" s="723"/>
      <c r="V283" s="723"/>
      <c r="W283" s="723"/>
      <c r="X283" s="723"/>
      <c r="Y283" s="723"/>
      <c r="Z283" s="723"/>
      <c r="AA283" s="723"/>
      <c r="AB283" s="723"/>
      <c r="AC283" s="723"/>
      <c r="AD283" s="723"/>
      <c r="AE283" s="723"/>
      <c r="AF283" s="723"/>
      <c r="AG283" s="723"/>
      <c r="AH283" s="723"/>
      <c r="AI283" s="723"/>
      <c r="AJ283" s="723"/>
      <c r="AK283" s="723"/>
    </row>
    <row r="284" spans="1:37">
      <c r="A284" s="723"/>
      <c r="B284" s="723"/>
      <c r="C284" s="723"/>
      <c r="D284" s="723"/>
      <c r="E284" s="723"/>
      <c r="F284" s="723"/>
      <c r="G284" s="723"/>
      <c r="H284" s="723"/>
      <c r="I284" s="723"/>
      <c r="J284" s="723"/>
      <c r="K284" s="723"/>
      <c r="L284" s="723"/>
      <c r="M284" s="723"/>
      <c r="N284" s="723"/>
      <c r="O284" s="723"/>
      <c r="P284" s="723"/>
      <c r="Q284" s="723"/>
      <c r="R284" s="723"/>
      <c r="S284" s="723"/>
      <c r="T284" s="723"/>
      <c r="U284" s="723"/>
      <c r="V284" s="723"/>
      <c r="W284" s="723"/>
      <c r="X284" s="723"/>
      <c r="Y284" s="723"/>
      <c r="Z284" s="723"/>
      <c r="AA284" s="723"/>
      <c r="AB284" s="723"/>
      <c r="AC284" s="723"/>
      <c r="AD284" s="723"/>
      <c r="AE284" s="723"/>
      <c r="AF284" s="723"/>
      <c r="AG284" s="723"/>
      <c r="AH284" s="723"/>
      <c r="AI284" s="723"/>
      <c r="AJ284" s="723"/>
      <c r="AK284" s="723"/>
    </row>
    <row r="285" spans="1:37">
      <c r="A285" s="723"/>
      <c r="B285" s="723"/>
      <c r="C285" s="723"/>
      <c r="D285" s="723"/>
      <c r="E285" s="723"/>
      <c r="F285" s="723"/>
      <c r="G285" s="723"/>
      <c r="H285" s="723"/>
      <c r="I285" s="723"/>
      <c r="J285" s="723"/>
      <c r="K285" s="723"/>
      <c r="L285" s="723"/>
      <c r="M285" s="723"/>
      <c r="N285" s="723"/>
      <c r="O285" s="723"/>
      <c r="P285" s="723"/>
      <c r="Q285" s="723"/>
      <c r="R285" s="723"/>
      <c r="S285" s="723"/>
      <c r="T285" s="723"/>
      <c r="U285" s="723"/>
      <c r="V285" s="723"/>
      <c r="W285" s="723"/>
      <c r="X285" s="723"/>
      <c r="Y285" s="723"/>
      <c r="Z285" s="723"/>
      <c r="AA285" s="723"/>
      <c r="AB285" s="723"/>
      <c r="AC285" s="723"/>
      <c r="AD285" s="723"/>
      <c r="AE285" s="723"/>
      <c r="AF285" s="723"/>
      <c r="AG285" s="723"/>
      <c r="AH285" s="723"/>
      <c r="AI285" s="723"/>
      <c r="AJ285" s="723"/>
      <c r="AK285" s="723"/>
    </row>
    <row r="286" spans="1:37">
      <c r="A286" s="723"/>
      <c r="B286" s="723"/>
      <c r="C286" s="723"/>
      <c r="D286" s="723"/>
      <c r="E286" s="723"/>
      <c r="F286" s="723"/>
      <c r="G286" s="723"/>
      <c r="H286" s="723"/>
      <c r="I286" s="723"/>
      <c r="J286" s="723"/>
      <c r="K286" s="723"/>
      <c r="L286" s="723"/>
      <c r="M286" s="723"/>
      <c r="N286" s="723"/>
      <c r="O286" s="723"/>
      <c r="P286" s="723"/>
      <c r="Q286" s="723"/>
      <c r="R286" s="723"/>
      <c r="S286" s="723"/>
      <c r="T286" s="723"/>
      <c r="U286" s="723"/>
      <c r="V286" s="723"/>
      <c r="W286" s="723"/>
      <c r="X286" s="723"/>
      <c r="Y286" s="723"/>
      <c r="Z286" s="723"/>
      <c r="AA286" s="723"/>
      <c r="AB286" s="723"/>
      <c r="AC286" s="723"/>
      <c r="AD286" s="723"/>
      <c r="AE286" s="723"/>
      <c r="AF286" s="723"/>
      <c r="AG286" s="723"/>
      <c r="AH286" s="723"/>
      <c r="AI286" s="723"/>
      <c r="AJ286" s="723"/>
      <c r="AK286" s="723"/>
    </row>
    <row r="287" spans="1:37">
      <c r="A287" s="723"/>
      <c r="B287" s="723"/>
      <c r="C287" s="723"/>
      <c r="D287" s="723"/>
      <c r="E287" s="723"/>
      <c r="F287" s="723"/>
      <c r="G287" s="723"/>
      <c r="H287" s="723"/>
      <c r="I287" s="723"/>
      <c r="J287" s="723"/>
      <c r="K287" s="723"/>
      <c r="L287" s="723"/>
      <c r="M287" s="723"/>
      <c r="N287" s="723"/>
      <c r="O287" s="723"/>
      <c r="P287" s="723"/>
      <c r="Q287" s="723"/>
      <c r="R287" s="723"/>
      <c r="S287" s="723"/>
      <c r="T287" s="723"/>
      <c r="U287" s="723"/>
      <c r="V287" s="723"/>
      <c r="W287" s="723"/>
      <c r="X287" s="723"/>
      <c r="Y287" s="723"/>
      <c r="Z287" s="723"/>
      <c r="AA287" s="723"/>
      <c r="AB287" s="723"/>
      <c r="AC287" s="723"/>
      <c r="AD287" s="723"/>
      <c r="AE287" s="723"/>
      <c r="AF287" s="723"/>
      <c r="AG287" s="723"/>
      <c r="AH287" s="723"/>
      <c r="AI287" s="723"/>
      <c r="AJ287" s="723"/>
      <c r="AK287" s="723"/>
    </row>
    <row r="288" spans="1:37">
      <c r="A288" s="723"/>
      <c r="B288" s="723"/>
      <c r="C288" s="723"/>
      <c r="D288" s="723"/>
      <c r="E288" s="723"/>
      <c r="F288" s="723"/>
      <c r="G288" s="723"/>
      <c r="H288" s="723"/>
      <c r="I288" s="723"/>
      <c r="J288" s="723"/>
      <c r="K288" s="723"/>
      <c r="L288" s="723"/>
      <c r="M288" s="723"/>
      <c r="N288" s="723"/>
      <c r="O288" s="723"/>
      <c r="P288" s="723"/>
      <c r="Q288" s="723"/>
      <c r="R288" s="723"/>
      <c r="S288" s="723"/>
      <c r="T288" s="723"/>
      <c r="U288" s="723"/>
      <c r="V288" s="723"/>
      <c r="W288" s="723"/>
      <c r="X288" s="723"/>
      <c r="Y288" s="723"/>
      <c r="Z288" s="723"/>
      <c r="AA288" s="723"/>
      <c r="AB288" s="723"/>
      <c r="AC288" s="723"/>
      <c r="AD288" s="723"/>
      <c r="AE288" s="723"/>
      <c r="AF288" s="723"/>
      <c r="AG288" s="723"/>
      <c r="AH288" s="723"/>
      <c r="AI288" s="723"/>
      <c r="AJ288" s="723"/>
      <c r="AK288" s="723"/>
    </row>
    <row r="289" spans="1:37">
      <c r="A289" s="723"/>
      <c r="B289" s="723"/>
      <c r="C289" s="723"/>
      <c r="D289" s="723"/>
      <c r="E289" s="723"/>
      <c r="F289" s="723"/>
      <c r="G289" s="723"/>
      <c r="H289" s="723"/>
      <c r="I289" s="723"/>
      <c r="J289" s="723"/>
      <c r="K289" s="723"/>
      <c r="L289" s="723"/>
      <c r="M289" s="723"/>
      <c r="N289" s="723"/>
      <c r="O289" s="723"/>
      <c r="P289" s="723"/>
      <c r="Q289" s="723"/>
      <c r="R289" s="723"/>
      <c r="S289" s="723"/>
      <c r="T289" s="723"/>
      <c r="U289" s="723"/>
      <c r="V289" s="723"/>
      <c r="W289" s="723"/>
      <c r="X289" s="723"/>
      <c r="Y289" s="723"/>
      <c r="Z289" s="723"/>
      <c r="AA289" s="723"/>
      <c r="AB289" s="723"/>
      <c r="AC289" s="723"/>
      <c r="AD289" s="723"/>
      <c r="AE289" s="723"/>
      <c r="AF289" s="723"/>
      <c r="AG289" s="723"/>
      <c r="AH289" s="723"/>
      <c r="AI289" s="723"/>
      <c r="AJ289" s="723"/>
      <c r="AK289" s="723"/>
    </row>
    <row r="290" spans="1:37">
      <c r="A290" s="723"/>
      <c r="B290" s="723"/>
      <c r="C290" s="723"/>
      <c r="D290" s="723"/>
      <c r="E290" s="723"/>
      <c r="F290" s="723"/>
      <c r="G290" s="723"/>
      <c r="H290" s="723"/>
      <c r="I290" s="723"/>
      <c r="J290" s="723"/>
      <c r="K290" s="723"/>
      <c r="L290" s="723"/>
      <c r="M290" s="723"/>
      <c r="N290" s="723"/>
      <c r="O290" s="723"/>
      <c r="P290" s="723"/>
      <c r="Q290" s="723"/>
      <c r="R290" s="723"/>
      <c r="S290" s="723"/>
      <c r="T290" s="723"/>
      <c r="U290" s="723"/>
      <c r="V290" s="723"/>
      <c r="W290" s="723"/>
      <c r="X290" s="723"/>
      <c r="Y290" s="723"/>
      <c r="Z290" s="723"/>
      <c r="AA290" s="723"/>
      <c r="AB290" s="723"/>
      <c r="AC290" s="723"/>
      <c r="AD290" s="723"/>
      <c r="AE290" s="723"/>
      <c r="AF290" s="723"/>
      <c r="AG290" s="723"/>
      <c r="AH290" s="723"/>
      <c r="AI290" s="723"/>
      <c r="AJ290" s="723"/>
      <c r="AK290" s="723"/>
    </row>
    <row r="291" spans="1:37">
      <c r="A291" s="723"/>
      <c r="B291" s="723"/>
      <c r="C291" s="723"/>
      <c r="D291" s="723"/>
      <c r="E291" s="723"/>
      <c r="F291" s="723"/>
      <c r="G291" s="723"/>
      <c r="H291" s="723"/>
      <c r="I291" s="723"/>
      <c r="J291" s="723"/>
      <c r="K291" s="723"/>
      <c r="L291" s="723"/>
      <c r="M291" s="723"/>
      <c r="N291" s="723"/>
      <c r="O291" s="723"/>
      <c r="P291" s="723"/>
      <c r="Q291" s="723"/>
      <c r="R291" s="723"/>
      <c r="S291" s="723"/>
      <c r="T291" s="723"/>
      <c r="U291" s="723"/>
      <c r="V291" s="723"/>
      <c r="W291" s="723"/>
      <c r="X291" s="723"/>
      <c r="Y291" s="723"/>
      <c r="Z291" s="723"/>
      <c r="AA291" s="723"/>
      <c r="AB291" s="723"/>
      <c r="AC291" s="723"/>
      <c r="AD291" s="723"/>
      <c r="AE291" s="723"/>
      <c r="AF291" s="723"/>
      <c r="AG291" s="723"/>
      <c r="AH291" s="723"/>
      <c r="AI291" s="723"/>
      <c r="AJ291" s="723"/>
      <c r="AK291" s="723"/>
    </row>
    <row r="292" spans="1:37">
      <c r="A292" s="723"/>
      <c r="B292" s="723"/>
      <c r="C292" s="723"/>
      <c r="D292" s="723"/>
      <c r="E292" s="723"/>
      <c r="F292" s="723"/>
      <c r="G292" s="723"/>
      <c r="H292" s="723"/>
      <c r="I292" s="723"/>
      <c r="J292" s="723"/>
      <c r="K292" s="723"/>
      <c r="L292" s="723"/>
      <c r="M292" s="723"/>
      <c r="N292" s="723"/>
      <c r="O292" s="723"/>
      <c r="P292" s="723"/>
      <c r="Q292" s="723"/>
      <c r="R292" s="723"/>
      <c r="S292" s="723"/>
      <c r="T292" s="723"/>
      <c r="U292" s="723"/>
      <c r="V292" s="723"/>
      <c r="W292" s="723"/>
      <c r="X292" s="723"/>
      <c r="Y292" s="723"/>
      <c r="Z292" s="723"/>
      <c r="AA292" s="723"/>
      <c r="AB292" s="723"/>
      <c r="AC292" s="723"/>
      <c r="AD292" s="723"/>
      <c r="AE292" s="723"/>
      <c r="AF292" s="723"/>
      <c r="AG292" s="723"/>
      <c r="AH292" s="723"/>
      <c r="AI292" s="723"/>
      <c r="AJ292" s="723"/>
      <c r="AK292" s="723"/>
    </row>
    <row r="293" spans="1:37">
      <c r="A293" s="723"/>
      <c r="B293" s="723"/>
      <c r="C293" s="723"/>
      <c r="D293" s="723"/>
      <c r="E293" s="723"/>
      <c r="F293" s="723"/>
      <c r="G293" s="723"/>
      <c r="H293" s="723"/>
      <c r="I293" s="723"/>
      <c r="J293" s="723"/>
      <c r="K293" s="723"/>
      <c r="L293" s="723"/>
      <c r="M293" s="723"/>
      <c r="N293" s="723"/>
      <c r="O293" s="723"/>
      <c r="P293" s="723"/>
      <c r="Q293" s="723"/>
      <c r="R293" s="723"/>
      <c r="S293" s="723"/>
      <c r="T293" s="723"/>
      <c r="U293" s="723"/>
      <c r="V293" s="723"/>
      <c r="W293" s="723"/>
      <c r="X293" s="723"/>
      <c r="Y293" s="723"/>
      <c r="Z293" s="723"/>
      <c r="AA293" s="723"/>
      <c r="AB293" s="723"/>
      <c r="AC293" s="723"/>
      <c r="AD293" s="723"/>
      <c r="AE293" s="723"/>
      <c r="AF293" s="723"/>
      <c r="AG293" s="723"/>
      <c r="AH293" s="723"/>
      <c r="AI293" s="723"/>
      <c r="AJ293" s="723"/>
      <c r="AK293" s="723"/>
    </row>
    <row r="294" spans="1:37">
      <c r="A294" s="723"/>
      <c r="B294" s="723"/>
      <c r="C294" s="723"/>
      <c r="D294" s="723"/>
      <c r="E294" s="723"/>
      <c r="F294" s="723"/>
      <c r="G294" s="723"/>
      <c r="H294" s="723"/>
      <c r="I294" s="723"/>
      <c r="J294" s="723"/>
      <c r="K294" s="723"/>
      <c r="L294" s="723"/>
      <c r="M294" s="723"/>
      <c r="N294" s="723"/>
      <c r="O294" s="723"/>
      <c r="P294" s="723"/>
      <c r="Q294" s="723"/>
      <c r="R294" s="723"/>
      <c r="S294" s="723"/>
      <c r="T294" s="723"/>
      <c r="U294" s="723"/>
      <c r="V294" s="723"/>
      <c r="W294" s="723"/>
      <c r="X294" s="723"/>
      <c r="Y294" s="723"/>
      <c r="Z294" s="723"/>
      <c r="AA294" s="723"/>
      <c r="AB294" s="723"/>
      <c r="AC294" s="723"/>
      <c r="AD294" s="723"/>
      <c r="AE294" s="723"/>
      <c r="AF294" s="723"/>
      <c r="AG294" s="723"/>
      <c r="AH294" s="723"/>
      <c r="AI294" s="723"/>
      <c r="AJ294" s="723"/>
      <c r="AK294" s="723"/>
    </row>
    <row r="295" spans="1:37">
      <c r="A295" s="723"/>
      <c r="B295" s="723"/>
      <c r="C295" s="723"/>
      <c r="D295" s="723"/>
      <c r="E295" s="723"/>
      <c r="F295" s="723"/>
      <c r="G295" s="723"/>
      <c r="H295" s="723"/>
      <c r="I295" s="723"/>
      <c r="J295" s="723"/>
      <c r="K295" s="723"/>
      <c r="L295" s="723"/>
      <c r="M295" s="723"/>
      <c r="N295" s="723"/>
      <c r="O295" s="723"/>
      <c r="P295" s="723"/>
      <c r="Q295" s="723"/>
      <c r="R295" s="723"/>
      <c r="S295" s="723"/>
      <c r="T295" s="723"/>
      <c r="U295" s="723"/>
      <c r="V295" s="723"/>
      <c r="W295" s="723"/>
      <c r="X295" s="723"/>
      <c r="Y295" s="723"/>
      <c r="Z295" s="723"/>
      <c r="AA295" s="723"/>
      <c r="AB295" s="723"/>
      <c r="AC295" s="723"/>
      <c r="AD295" s="723"/>
      <c r="AE295" s="723"/>
      <c r="AF295" s="723"/>
      <c r="AG295" s="723"/>
      <c r="AH295" s="723"/>
      <c r="AI295" s="723"/>
      <c r="AJ295" s="723"/>
      <c r="AK295" s="723"/>
    </row>
    <row r="296" spans="1:37">
      <c r="A296" s="723"/>
      <c r="B296" s="723"/>
      <c r="C296" s="723"/>
      <c r="D296" s="723"/>
      <c r="E296" s="723"/>
      <c r="F296" s="723"/>
      <c r="G296" s="723"/>
      <c r="H296" s="723"/>
      <c r="I296" s="723"/>
      <c r="J296" s="723"/>
      <c r="K296" s="723"/>
      <c r="L296" s="723"/>
      <c r="M296" s="723"/>
      <c r="N296" s="723"/>
      <c r="O296" s="723"/>
      <c r="P296" s="723"/>
      <c r="Q296" s="723"/>
      <c r="R296" s="723"/>
      <c r="S296" s="723"/>
      <c r="T296" s="723"/>
      <c r="U296" s="723"/>
      <c r="V296" s="723"/>
      <c r="W296" s="723"/>
      <c r="X296" s="723"/>
      <c r="Y296" s="723"/>
      <c r="Z296" s="723"/>
      <c r="AA296" s="723"/>
      <c r="AB296" s="723"/>
      <c r="AC296" s="723"/>
      <c r="AD296" s="723"/>
      <c r="AE296" s="723"/>
      <c r="AF296" s="723"/>
      <c r="AG296" s="723"/>
      <c r="AH296" s="723"/>
      <c r="AI296" s="723"/>
      <c r="AJ296" s="723"/>
      <c r="AK296" s="723"/>
    </row>
  </sheetData>
  <sheetProtection password="8CE3" sheet="1" objects="1" scenarios="1"/>
  <conditionalFormatting sqref="B4:AF5 AC6:AF6 B7:AF8 A10:AF11 A4:AB59">
    <cfRule type="cellIs" priority="2" stopIfTrue="1" operator="equal">
      <formula>0</formula>
    </cfRule>
  </conditionalFormatting>
  <conditionalFormatting sqref="A12:AF57">
    <cfRule type="cellIs" dxfId="409" priority="3" stopIfTrue="1" operator="between">
      <formula>0.9</formula>
      <formula>-0.9</formula>
    </cfRule>
  </conditionalFormatting>
  <conditionalFormatting sqref="B58">
    <cfRule type="cellIs" dxfId="408" priority="1" stopIfTrue="1" operator="between">
      <formula>0.9</formula>
      <formula>-0.9</formula>
    </cfRule>
  </conditionalFormatting>
  <pageMargins left="0.31496062992125984" right="0.31496062992125984" top="0.74803149606299213" bottom="0.74803149606299213" header="0.31496062992125984" footer="0.31496062992125984"/>
  <pageSetup scale="75" orientation="landscape" r:id="rId1"/>
  <headerFooter>
    <oddFooter>&amp;LPrepared by: Drs. Agustinus Agus Purwanto, SE MM CHA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J178"/>
  <sheetViews>
    <sheetView showGridLines="0" zoomScaleNormal="100" workbookViewId="0">
      <selection activeCell="L3" sqref="L3"/>
    </sheetView>
  </sheetViews>
  <sheetFormatPr defaultRowHeight="12.75"/>
  <cols>
    <col min="1" max="1" width="3.83203125" style="449" customWidth="1"/>
    <col min="2" max="2" width="28.1640625" style="449" customWidth="1"/>
    <col min="3" max="3" width="3.6640625" style="449" customWidth="1"/>
    <col min="4" max="4" width="7.33203125" style="449" hidden="1" customWidth="1"/>
    <col min="5" max="124" width="16.6640625" style="449" customWidth="1"/>
    <col min="125" max="125" width="4.33203125" style="449" customWidth="1"/>
    <col min="126" max="135" width="17.83203125" style="449" hidden="1" customWidth="1"/>
    <col min="136" max="136" width="2" style="449" hidden="1" customWidth="1"/>
    <col min="137" max="137" width="4.33203125" style="449" hidden="1" customWidth="1"/>
    <col min="138" max="364" width="9.33203125" style="449"/>
    <col min="365" max="365" width="3.83203125" style="449" customWidth="1"/>
    <col min="366" max="366" width="28.1640625" style="449" customWidth="1"/>
    <col min="367" max="367" width="3.6640625" style="449" customWidth="1"/>
    <col min="368" max="368" width="7.33203125" style="449" customWidth="1"/>
    <col min="369" max="380" width="13.6640625" style="449" customWidth="1"/>
    <col min="381" max="381" width="4.33203125" style="449" customWidth="1"/>
    <col min="382" max="391" width="18.33203125" style="449" customWidth="1"/>
    <col min="392" max="392" width="2" style="449" customWidth="1"/>
    <col min="393" max="393" width="4.33203125" style="449" customWidth="1"/>
    <col min="394" max="620" width="9.33203125" style="449"/>
    <col min="621" max="621" width="3.83203125" style="449" customWidth="1"/>
    <col min="622" max="622" width="28.1640625" style="449" customWidth="1"/>
    <col min="623" max="623" width="3.6640625" style="449" customWidth="1"/>
    <col min="624" max="624" width="7.33203125" style="449" customWidth="1"/>
    <col min="625" max="636" width="13.6640625" style="449" customWidth="1"/>
    <col min="637" max="637" width="4.33203125" style="449" customWidth="1"/>
    <col min="638" max="647" width="18.33203125" style="449" customWidth="1"/>
    <col min="648" max="648" width="2" style="449" customWidth="1"/>
    <col min="649" max="649" width="4.33203125" style="449" customWidth="1"/>
    <col min="650" max="876" width="9.33203125" style="449"/>
    <col min="877" max="877" width="3.83203125" style="449" customWidth="1"/>
    <col min="878" max="878" width="28.1640625" style="449" customWidth="1"/>
    <col min="879" max="879" width="3.6640625" style="449" customWidth="1"/>
    <col min="880" max="880" width="7.33203125" style="449" customWidth="1"/>
    <col min="881" max="892" width="13.6640625" style="449" customWidth="1"/>
    <col min="893" max="893" width="4.33203125" style="449" customWidth="1"/>
    <col min="894" max="903" width="18.33203125" style="449" customWidth="1"/>
    <col min="904" max="904" width="2" style="449" customWidth="1"/>
    <col min="905" max="905" width="4.33203125" style="449" customWidth="1"/>
    <col min="906" max="1132" width="9.33203125" style="449"/>
    <col min="1133" max="1133" width="3.83203125" style="449" customWidth="1"/>
    <col min="1134" max="1134" width="28.1640625" style="449" customWidth="1"/>
    <col min="1135" max="1135" width="3.6640625" style="449" customWidth="1"/>
    <col min="1136" max="1136" width="7.33203125" style="449" customWidth="1"/>
    <col min="1137" max="1148" width="13.6640625" style="449" customWidth="1"/>
    <col min="1149" max="1149" width="4.33203125" style="449" customWidth="1"/>
    <col min="1150" max="1159" width="18.33203125" style="449" customWidth="1"/>
    <col min="1160" max="1160" width="2" style="449" customWidth="1"/>
    <col min="1161" max="1161" width="4.33203125" style="449" customWidth="1"/>
    <col min="1162" max="1388" width="9.33203125" style="449"/>
    <col min="1389" max="1389" width="3.83203125" style="449" customWidth="1"/>
    <col min="1390" max="1390" width="28.1640625" style="449" customWidth="1"/>
    <col min="1391" max="1391" width="3.6640625" style="449" customWidth="1"/>
    <col min="1392" max="1392" width="7.33203125" style="449" customWidth="1"/>
    <col min="1393" max="1404" width="13.6640625" style="449" customWidth="1"/>
    <col min="1405" max="1405" width="4.33203125" style="449" customWidth="1"/>
    <col min="1406" max="1415" width="18.33203125" style="449" customWidth="1"/>
    <col min="1416" max="1416" width="2" style="449" customWidth="1"/>
    <col min="1417" max="1417" width="4.33203125" style="449" customWidth="1"/>
    <col min="1418" max="1644" width="9.33203125" style="449"/>
    <col min="1645" max="1645" width="3.83203125" style="449" customWidth="1"/>
    <col min="1646" max="1646" width="28.1640625" style="449" customWidth="1"/>
    <col min="1647" max="1647" width="3.6640625" style="449" customWidth="1"/>
    <col min="1648" max="1648" width="7.33203125" style="449" customWidth="1"/>
    <col min="1649" max="1660" width="13.6640625" style="449" customWidth="1"/>
    <col min="1661" max="1661" width="4.33203125" style="449" customWidth="1"/>
    <col min="1662" max="1671" width="18.33203125" style="449" customWidth="1"/>
    <col min="1672" max="1672" width="2" style="449" customWidth="1"/>
    <col min="1673" max="1673" width="4.33203125" style="449" customWidth="1"/>
    <col min="1674" max="1900" width="9.33203125" style="449"/>
    <col min="1901" max="1901" width="3.83203125" style="449" customWidth="1"/>
    <col min="1902" max="1902" width="28.1640625" style="449" customWidth="1"/>
    <col min="1903" max="1903" width="3.6640625" style="449" customWidth="1"/>
    <col min="1904" max="1904" width="7.33203125" style="449" customWidth="1"/>
    <col min="1905" max="1916" width="13.6640625" style="449" customWidth="1"/>
    <col min="1917" max="1917" width="4.33203125" style="449" customWidth="1"/>
    <col min="1918" max="1927" width="18.33203125" style="449" customWidth="1"/>
    <col min="1928" max="1928" width="2" style="449" customWidth="1"/>
    <col min="1929" max="1929" width="4.33203125" style="449" customWidth="1"/>
    <col min="1930" max="2156" width="9.33203125" style="449"/>
    <col min="2157" max="2157" width="3.83203125" style="449" customWidth="1"/>
    <col min="2158" max="2158" width="28.1640625" style="449" customWidth="1"/>
    <col min="2159" max="2159" width="3.6640625" style="449" customWidth="1"/>
    <col min="2160" max="2160" width="7.33203125" style="449" customWidth="1"/>
    <col min="2161" max="2172" width="13.6640625" style="449" customWidth="1"/>
    <col min="2173" max="2173" width="4.33203125" style="449" customWidth="1"/>
    <col min="2174" max="2183" width="18.33203125" style="449" customWidth="1"/>
    <col min="2184" max="2184" width="2" style="449" customWidth="1"/>
    <col min="2185" max="2185" width="4.33203125" style="449" customWidth="1"/>
    <col min="2186" max="2412" width="9.33203125" style="449"/>
    <col min="2413" max="2413" width="3.83203125" style="449" customWidth="1"/>
    <col min="2414" max="2414" width="28.1640625" style="449" customWidth="1"/>
    <col min="2415" max="2415" width="3.6640625" style="449" customWidth="1"/>
    <col min="2416" max="2416" width="7.33203125" style="449" customWidth="1"/>
    <col min="2417" max="2428" width="13.6640625" style="449" customWidth="1"/>
    <col min="2429" max="2429" width="4.33203125" style="449" customWidth="1"/>
    <col min="2430" max="2439" width="18.33203125" style="449" customWidth="1"/>
    <col min="2440" max="2440" width="2" style="449" customWidth="1"/>
    <col min="2441" max="2441" width="4.33203125" style="449" customWidth="1"/>
    <col min="2442" max="2668" width="9.33203125" style="449"/>
    <col min="2669" max="2669" width="3.83203125" style="449" customWidth="1"/>
    <col min="2670" max="2670" width="28.1640625" style="449" customWidth="1"/>
    <col min="2671" max="2671" width="3.6640625" style="449" customWidth="1"/>
    <col min="2672" max="2672" width="7.33203125" style="449" customWidth="1"/>
    <col min="2673" max="2684" width="13.6640625" style="449" customWidth="1"/>
    <col min="2685" max="2685" width="4.33203125" style="449" customWidth="1"/>
    <col min="2686" max="2695" width="18.33203125" style="449" customWidth="1"/>
    <col min="2696" max="2696" width="2" style="449" customWidth="1"/>
    <col min="2697" max="2697" width="4.33203125" style="449" customWidth="1"/>
    <col min="2698" max="2924" width="9.33203125" style="449"/>
    <col min="2925" max="2925" width="3.83203125" style="449" customWidth="1"/>
    <col min="2926" max="2926" width="28.1640625" style="449" customWidth="1"/>
    <col min="2927" max="2927" width="3.6640625" style="449" customWidth="1"/>
    <col min="2928" max="2928" width="7.33203125" style="449" customWidth="1"/>
    <col min="2929" max="2940" width="13.6640625" style="449" customWidth="1"/>
    <col min="2941" max="2941" width="4.33203125" style="449" customWidth="1"/>
    <col min="2942" max="2951" width="18.33203125" style="449" customWidth="1"/>
    <col min="2952" max="2952" width="2" style="449" customWidth="1"/>
    <col min="2953" max="2953" width="4.33203125" style="449" customWidth="1"/>
    <col min="2954" max="3180" width="9.33203125" style="449"/>
    <col min="3181" max="3181" width="3.83203125" style="449" customWidth="1"/>
    <col min="3182" max="3182" width="28.1640625" style="449" customWidth="1"/>
    <col min="3183" max="3183" width="3.6640625" style="449" customWidth="1"/>
    <col min="3184" max="3184" width="7.33203125" style="449" customWidth="1"/>
    <col min="3185" max="3196" width="13.6640625" style="449" customWidth="1"/>
    <col min="3197" max="3197" width="4.33203125" style="449" customWidth="1"/>
    <col min="3198" max="3207" width="18.33203125" style="449" customWidth="1"/>
    <col min="3208" max="3208" width="2" style="449" customWidth="1"/>
    <col min="3209" max="3209" width="4.33203125" style="449" customWidth="1"/>
    <col min="3210" max="3436" width="9.33203125" style="449"/>
    <col min="3437" max="3437" width="3.83203125" style="449" customWidth="1"/>
    <col min="3438" max="3438" width="28.1640625" style="449" customWidth="1"/>
    <col min="3439" max="3439" width="3.6640625" style="449" customWidth="1"/>
    <col min="3440" max="3440" width="7.33203125" style="449" customWidth="1"/>
    <col min="3441" max="3452" width="13.6640625" style="449" customWidth="1"/>
    <col min="3453" max="3453" width="4.33203125" style="449" customWidth="1"/>
    <col min="3454" max="3463" width="18.33203125" style="449" customWidth="1"/>
    <col min="3464" max="3464" width="2" style="449" customWidth="1"/>
    <col min="3465" max="3465" width="4.33203125" style="449" customWidth="1"/>
    <col min="3466" max="3692" width="9.33203125" style="449"/>
    <col min="3693" max="3693" width="3.83203125" style="449" customWidth="1"/>
    <col min="3694" max="3694" width="28.1640625" style="449" customWidth="1"/>
    <col min="3695" max="3695" width="3.6640625" style="449" customWidth="1"/>
    <col min="3696" max="3696" width="7.33203125" style="449" customWidth="1"/>
    <col min="3697" max="3708" width="13.6640625" style="449" customWidth="1"/>
    <col min="3709" max="3709" width="4.33203125" style="449" customWidth="1"/>
    <col min="3710" max="3719" width="18.33203125" style="449" customWidth="1"/>
    <col min="3720" max="3720" width="2" style="449" customWidth="1"/>
    <col min="3721" max="3721" width="4.33203125" style="449" customWidth="1"/>
    <col min="3722" max="3948" width="9.33203125" style="449"/>
    <col min="3949" max="3949" width="3.83203125" style="449" customWidth="1"/>
    <col min="3950" max="3950" width="28.1640625" style="449" customWidth="1"/>
    <col min="3951" max="3951" width="3.6640625" style="449" customWidth="1"/>
    <col min="3952" max="3952" width="7.33203125" style="449" customWidth="1"/>
    <col min="3953" max="3964" width="13.6640625" style="449" customWidth="1"/>
    <col min="3965" max="3965" width="4.33203125" style="449" customWidth="1"/>
    <col min="3966" max="3975" width="18.33203125" style="449" customWidth="1"/>
    <col min="3976" max="3976" width="2" style="449" customWidth="1"/>
    <col min="3977" max="3977" width="4.33203125" style="449" customWidth="1"/>
    <col min="3978" max="4204" width="9.33203125" style="449"/>
    <col min="4205" max="4205" width="3.83203125" style="449" customWidth="1"/>
    <col min="4206" max="4206" width="28.1640625" style="449" customWidth="1"/>
    <col min="4207" max="4207" width="3.6640625" style="449" customWidth="1"/>
    <col min="4208" max="4208" width="7.33203125" style="449" customWidth="1"/>
    <col min="4209" max="4220" width="13.6640625" style="449" customWidth="1"/>
    <col min="4221" max="4221" width="4.33203125" style="449" customWidth="1"/>
    <col min="4222" max="4231" width="18.33203125" style="449" customWidth="1"/>
    <col min="4232" max="4232" width="2" style="449" customWidth="1"/>
    <col min="4233" max="4233" width="4.33203125" style="449" customWidth="1"/>
    <col min="4234" max="4460" width="9.33203125" style="449"/>
    <col min="4461" max="4461" width="3.83203125" style="449" customWidth="1"/>
    <col min="4462" max="4462" width="28.1640625" style="449" customWidth="1"/>
    <col min="4463" max="4463" width="3.6640625" style="449" customWidth="1"/>
    <col min="4464" max="4464" width="7.33203125" style="449" customWidth="1"/>
    <col min="4465" max="4476" width="13.6640625" style="449" customWidth="1"/>
    <col min="4477" max="4477" width="4.33203125" style="449" customWidth="1"/>
    <col min="4478" max="4487" width="18.33203125" style="449" customWidth="1"/>
    <col min="4488" max="4488" width="2" style="449" customWidth="1"/>
    <col min="4489" max="4489" width="4.33203125" style="449" customWidth="1"/>
    <col min="4490" max="4716" width="9.33203125" style="449"/>
    <col min="4717" max="4717" width="3.83203125" style="449" customWidth="1"/>
    <col min="4718" max="4718" width="28.1640625" style="449" customWidth="1"/>
    <col min="4719" max="4719" width="3.6640625" style="449" customWidth="1"/>
    <col min="4720" max="4720" width="7.33203125" style="449" customWidth="1"/>
    <col min="4721" max="4732" width="13.6640625" style="449" customWidth="1"/>
    <col min="4733" max="4733" width="4.33203125" style="449" customWidth="1"/>
    <col min="4734" max="4743" width="18.33203125" style="449" customWidth="1"/>
    <col min="4744" max="4744" width="2" style="449" customWidth="1"/>
    <col min="4745" max="4745" width="4.33203125" style="449" customWidth="1"/>
    <col min="4746" max="4972" width="9.33203125" style="449"/>
    <col min="4973" max="4973" width="3.83203125" style="449" customWidth="1"/>
    <col min="4974" max="4974" width="28.1640625" style="449" customWidth="1"/>
    <col min="4975" max="4975" width="3.6640625" style="449" customWidth="1"/>
    <col min="4976" max="4976" width="7.33203125" style="449" customWidth="1"/>
    <col min="4977" max="4988" width="13.6640625" style="449" customWidth="1"/>
    <col min="4989" max="4989" width="4.33203125" style="449" customWidth="1"/>
    <col min="4990" max="4999" width="18.33203125" style="449" customWidth="1"/>
    <col min="5000" max="5000" width="2" style="449" customWidth="1"/>
    <col min="5001" max="5001" width="4.33203125" style="449" customWidth="1"/>
    <col min="5002" max="5228" width="9.33203125" style="449"/>
    <col min="5229" max="5229" width="3.83203125" style="449" customWidth="1"/>
    <col min="5230" max="5230" width="28.1640625" style="449" customWidth="1"/>
    <col min="5231" max="5231" width="3.6640625" style="449" customWidth="1"/>
    <col min="5232" max="5232" width="7.33203125" style="449" customWidth="1"/>
    <col min="5233" max="5244" width="13.6640625" style="449" customWidth="1"/>
    <col min="5245" max="5245" width="4.33203125" style="449" customWidth="1"/>
    <col min="5246" max="5255" width="18.33203125" style="449" customWidth="1"/>
    <col min="5256" max="5256" width="2" style="449" customWidth="1"/>
    <col min="5257" max="5257" width="4.33203125" style="449" customWidth="1"/>
    <col min="5258" max="5484" width="9.33203125" style="449"/>
    <col min="5485" max="5485" width="3.83203125" style="449" customWidth="1"/>
    <col min="5486" max="5486" width="28.1640625" style="449" customWidth="1"/>
    <col min="5487" max="5487" width="3.6640625" style="449" customWidth="1"/>
    <col min="5488" max="5488" width="7.33203125" style="449" customWidth="1"/>
    <col min="5489" max="5500" width="13.6640625" style="449" customWidth="1"/>
    <col min="5501" max="5501" width="4.33203125" style="449" customWidth="1"/>
    <col min="5502" max="5511" width="18.33203125" style="449" customWidth="1"/>
    <col min="5512" max="5512" width="2" style="449" customWidth="1"/>
    <col min="5513" max="5513" width="4.33203125" style="449" customWidth="1"/>
    <col min="5514" max="5740" width="9.33203125" style="449"/>
    <col min="5741" max="5741" width="3.83203125" style="449" customWidth="1"/>
    <col min="5742" max="5742" width="28.1640625" style="449" customWidth="1"/>
    <col min="5743" max="5743" width="3.6640625" style="449" customWidth="1"/>
    <col min="5744" max="5744" width="7.33203125" style="449" customWidth="1"/>
    <col min="5745" max="5756" width="13.6640625" style="449" customWidth="1"/>
    <col min="5757" max="5757" width="4.33203125" style="449" customWidth="1"/>
    <col min="5758" max="5767" width="18.33203125" style="449" customWidth="1"/>
    <col min="5768" max="5768" width="2" style="449" customWidth="1"/>
    <col min="5769" max="5769" width="4.33203125" style="449" customWidth="1"/>
    <col min="5770" max="5996" width="9.33203125" style="449"/>
    <col min="5997" max="5997" width="3.83203125" style="449" customWidth="1"/>
    <col min="5998" max="5998" width="28.1640625" style="449" customWidth="1"/>
    <col min="5999" max="5999" width="3.6640625" style="449" customWidth="1"/>
    <col min="6000" max="6000" width="7.33203125" style="449" customWidth="1"/>
    <col min="6001" max="6012" width="13.6640625" style="449" customWidth="1"/>
    <col min="6013" max="6013" width="4.33203125" style="449" customWidth="1"/>
    <col min="6014" max="6023" width="18.33203125" style="449" customWidth="1"/>
    <col min="6024" max="6024" width="2" style="449" customWidth="1"/>
    <col min="6025" max="6025" width="4.33203125" style="449" customWidth="1"/>
    <col min="6026" max="6252" width="9.33203125" style="449"/>
    <col min="6253" max="6253" width="3.83203125" style="449" customWidth="1"/>
    <col min="6254" max="6254" width="28.1640625" style="449" customWidth="1"/>
    <col min="6255" max="6255" width="3.6640625" style="449" customWidth="1"/>
    <col min="6256" max="6256" width="7.33203125" style="449" customWidth="1"/>
    <col min="6257" max="6268" width="13.6640625" style="449" customWidth="1"/>
    <col min="6269" max="6269" width="4.33203125" style="449" customWidth="1"/>
    <col min="6270" max="6279" width="18.33203125" style="449" customWidth="1"/>
    <col min="6280" max="6280" width="2" style="449" customWidth="1"/>
    <col min="6281" max="6281" width="4.33203125" style="449" customWidth="1"/>
    <col min="6282" max="6508" width="9.33203125" style="449"/>
    <col min="6509" max="6509" width="3.83203125" style="449" customWidth="1"/>
    <col min="6510" max="6510" width="28.1640625" style="449" customWidth="1"/>
    <col min="6511" max="6511" width="3.6640625" style="449" customWidth="1"/>
    <col min="6512" max="6512" width="7.33203125" style="449" customWidth="1"/>
    <col min="6513" max="6524" width="13.6640625" style="449" customWidth="1"/>
    <col min="6525" max="6525" width="4.33203125" style="449" customWidth="1"/>
    <col min="6526" max="6535" width="18.33203125" style="449" customWidth="1"/>
    <col min="6536" max="6536" width="2" style="449" customWidth="1"/>
    <col min="6537" max="6537" width="4.33203125" style="449" customWidth="1"/>
    <col min="6538" max="6764" width="9.33203125" style="449"/>
    <col min="6765" max="6765" width="3.83203125" style="449" customWidth="1"/>
    <col min="6766" max="6766" width="28.1640625" style="449" customWidth="1"/>
    <col min="6767" max="6767" width="3.6640625" style="449" customWidth="1"/>
    <col min="6768" max="6768" width="7.33203125" style="449" customWidth="1"/>
    <col min="6769" max="6780" width="13.6640625" style="449" customWidth="1"/>
    <col min="6781" max="6781" width="4.33203125" style="449" customWidth="1"/>
    <col min="6782" max="6791" width="18.33203125" style="449" customWidth="1"/>
    <col min="6792" max="6792" width="2" style="449" customWidth="1"/>
    <col min="6793" max="6793" width="4.33203125" style="449" customWidth="1"/>
    <col min="6794" max="7020" width="9.33203125" style="449"/>
    <col min="7021" max="7021" width="3.83203125" style="449" customWidth="1"/>
    <col min="7022" max="7022" width="28.1640625" style="449" customWidth="1"/>
    <col min="7023" max="7023" width="3.6640625" style="449" customWidth="1"/>
    <col min="7024" max="7024" width="7.33203125" style="449" customWidth="1"/>
    <col min="7025" max="7036" width="13.6640625" style="449" customWidth="1"/>
    <col min="7037" max="7037" width="4.33203125" style="449" customWidth="1"/>
    <col min="7038" max="7047" width="18.33203125" style="449" customWidth="1"/>
    <col min="7048" max="7048" width="2" style="449" customWidth="1"/>
    <col min="7049" max="7049" width="4.33203125" style="449" customWidth="1"/>
    <col min="7050" max="7276" width="9.33203125" style="449"/>
    <col min="7277" max="7277" width="3.83203125" style="449" customWidth="1"/>
    <col min="7278" max="7278" width="28.1640625" style="449" customWidth="1"/>
    <col min="7279" max="7279" width="3.6640625" style="449" customWidth="1"/>
    <col min="7280" max="7280" width="7.33203125" style="449" customWidth="1"/>
    <col min="7281" max="7292" width="13.6640625" style="449" customWidth="1"/>
    <col min="7293" max="7293" width="4.33203125" style="449" customWidth="1"/>
    <col min="7294" max="7303" width="18.33203125" style="449" customWidth="1"/>
    <col min="7304" max="7304" width="2" style="449" customWidth="1"/>
    <col min="7305" max="7305" width="4.33203125" style="449" customWidth="1"/>
    <col min="7306" max="7532" width="9.33203125" style="449"/>
    <col min="7533" max="7533" width="3.83203125" style="449" customWidth="1"/>
    <col min="7534" max="7534" width="28.1640625" style="449" customWidth="1"/>
    <col min="7535" max="7535" width="3.6640625" style="449" customWidth="1"/>
    <col min="7536" max="7536" width="7.33203125" style="449" customWidth="1"/>
    <col min="7537" max="7548" width="13.6640625" style="449" customWidth="1"/>
    <col min="7549" max="7549" width="4.33203125" style="449" customWidth="1"/>
    <col min="7550" max="7559" width="18.33203125" style="449" customWidth="1"/>
    <col min="7560" max="7560" width="2" style="449" customWidth="1"/>
    <col min="7561" max="7561" width="4.33203125" style="449" customWidth="1"/>
    <col min="7562" max="7788" width="9.33203125" style="449"/>
    <col min="7789" max="7789" width="3.83203125" style="449" customWidth="1"/>
    <col min="7790" max="7790" width="28.1640625" style="449" customWidth="1"/>
    <col min="7791" max="7791" width="3.6640625" style="449" customWidth="1"/>
    <col min="7792" max="7792" width="7.33203125" style="449" customWidth="1"/>
    <col min="7793" max="7804" width="13.6640625" style="449" customWidth="1"/>
    <col min="7805" max="7805" width="4.33203125" style="449" customWidth="1"/>
    <col min="7806" max="7815" width="18.33203125" style="449" customWidth="1"/>
    <col min="7816" max="7816" width="2" style="449" customWidth="1"/>
    <col min="7817" max="7817" width="4.33203125" style="449" customWidth="1"/>
    <col min="7818" max="8044" width="9.33203125" style="449"/>
    <col min="8045" max="8045" width="3.83203125" style="449" customWidth="1"/>
    <col min="8046" max="8046" width="28.1640625" style="449" customWidth="1"/>
    <col min="8047" max="8047" width="3.6640625" style="449" customWidth="1"/>
    <col min="8048" max="8048" width="7.33203125" style="449" customWidth="1"/>
    <col min="8049" max="8060" width="13.6640625" style="449" customWidth="1"/>
    <col min="8061" max="8061" width="4.33203125" style="449" customWidth="1"/>
    <col min="8062" max="8071" width="18.33203125" style="449" customWidth="1"/>
    <col min="8072" max="8072" width="2" style="449" customWidth="1"/>
    <col min="8073" max="8073" width="4.33203125" style="449" customWidth="1"/>
    <col min="8074" max="8300" width="9.33203125" style="449"/>
    <col min="8301" max="8301" width="3.83203125" style="449" customWidth="1"/>
    <col min="8302" max="8302" width="28.1640625" style="449" customWidth="1"/>
    <col min="8303" max="8303" width="3.6640625" style="449" customWidth="1"/>
    <col min="8304" max="8304" width="7.33203125" style="449" customWidth="1"/>
    <col min="8305" max="8316" width="13.6640625" style="449" customWidth="1"/>
    <col min="8317" max="8317" width="4.33203125" style="449" customWidth="1"/>
    <col min="8318" max="8327" width="18.33203125" style="449" customWidth="1"/>
    <col min="8328" max="8328" width="2" style="449" customWidth="1"/>
    <col min="8329" max="8329" width="4.33203125" style="449" customWidth="1"/>
    <col min="8330" max="8556" width="9.33203125" style="449"/>
    <col min="8557" max="8557" width="3.83203125" style="449" customWidth="1"/>
    <col min="8558" max="8558" width="28.1640625" style="449" customWidth="1"/>
    <col min="8559" max="8559" width="3.6640625" style="449" customWidth="1"/>
    <col min="8560" max="8560" width="7.33203125" style="449" customWidth="1"/>
    <col min="8561" max="8572" width="13.6640625" style="449" customWidth="1"/>
    <col min="8573" max="8573" width="4.33203125" style="449" customWidth="1"/>
    <col min="8574" max="8583" width="18.33203125" style="449" customWidth="1"/>
    <col min="8584" max="8584" width="2" style="449" customWidth="1"/>
    <col min="8585" max="8585" width="4.33203125" style="449" customWidth="1"/>
    <col min="8586" max="8812" width="9.33203125" style="449"/>
    <col min="8813" max="8813" width="3.83203125" style="449" customWidth="1"/>
    <col min="8814" max="8814" width="28.1640625" style="449" customWidth="1"/>
    <col min="8815" max="8815" width="3.6640625" style="449" customWidth="1"/>
    <col min="8816" max="8816" width="7.33203125" style="449" customWidth="1"/>
    <col min="8817" max="8828" width="13.6640625" style="449" customWidth="1"/>
    <col min="8829" max="8829" width="4.33203125" style="449" customWidth="1"/>
    <col min="8830" max="8839" width="18.33203125" style="449" customWidth="1"/>
    <col min="8840" max="8840" width="2" style="449" customWidth="1"/>
    <col min="8841" max="8841" width="4.33203125" style="449" customWidth="1"/>
    <col min="8842" max="9068" width="9.33203125" style="449"/>
    <col min="9069" max="9069" width="3.83203125" style="449" customWidth="1"/>
    <col min="9070" max="9070" width="28.1640625" style="449" customWidth="1"/>
    <col min="9071" max="9071" width="3.6640625" style="449" customWidth="1"/>
    <col min="9072" max="9072" width="7.33203125" style="449" customWidth="1"/>
    <col min="9073" max="9084" width="13.6640625" style="449" customWidth="1"/>
    <col min="9085" max="9085" width="4.33203125" style="449" customWidth="1"/>
    <col min="9086" max="9095" width="18.33203125" style="449" customWidth="1"/>
    <col min="9096" max="9096" width="2" style="449" customWidth="1"/>
    <col min="9097" max="9097" width="4.33203125" style="449" customWidth="1"/>
    <col min="9098" max="9324" width="9.33203125" style="449"/>
    <col min="9325" max="9325" width="3.83203125" style="449" customWidth="1"/>
    <col min="9326" max="9326" width="28.1640625" style="449" customWidth="1"/>
    <col min="9327" max="9327" width="3.6640625" style="449" customWidth="1"/>
    <col min="9328" max="9328" width="7.33203125" style="449" customWidth="1"/>
    <col min="9329" max="9340" width="13.6640625" style="449" customWidth="1"/>
    <col min="9341" max="9341" width="4.33203125" style="449" customWidth="1"/>
    <col min="9342" max="9351" width="18.33203125" style="449" customWidth="1"/>
    <col min="9352" max="9352" width="2" style="449" customWidth="1"/>
    <col min="9353" max="9353" width="4.33203125" style="449" customWidth="1"/>
    <col min="9354" max="9580" width="9.33203125" style="449"/>
    <col min="9581" max="9581" width="3.83203125" style="449" customWidth="1"/>
    <col min="9582" max="9582" width="28.1640625" style="449" customWidth="1"/>
    <col min="9583" max="9583" width="3.6640625" style="449" customWidth="1"/>
    <col min="9584" max="9584" width="7.33203125" style="449" customWidth="1"/>
    <col min="9585" max="9596" width="13.6640625" style="449" customWidth="1"/>
    <col min="9597" max="9597" width="4.33203125" style="449" customWidth="1"/>
    <col min="9598" max="9607" width="18.33203125" style="449" customWidth="1"/>
    <col min="9608" max="9608" width="2" style="449" customWidth="1"/>
    <col min="9609" max="9609" width="4.33203125" style="449" customWidth="1"/>
    <col min="9610" max="9836" width="9.33203125" style="449"/>
    <col min="9837" max="9837" width="3.83203125" style="449" customWidth="1"/>
    <col min="9838" max="9838" width="28.1640625" style="449" customWidth="1"/>
    <col min="9839" max="9839" width="3.6640625" style="449" customWidth="1"/>
    <col min="9840" max="9840" width="7.33203125" style="449" customWidth="1"/>
    <col min="9841" max="9852" width="13.6640625" style="449" customWidth="1"/>
    <col min="9853" max="9853" width="4.33203125" style="449" customWidth="1"/>
    <col min="9854" max="9863" width="18.33203125" style="449" customWidth="1"/>
    <col min="9864" max="9864" width="2" style="449" customWidth="1"/>
    <col min="9865" max="9865" width="4.33203125" style="449" customWidth="1"/>
    <col min="9866" max="10092" width="9.33203125" style="449"/>
    <col min="10093" max="10093" width="3.83203125" style="449" customWidth="1"/>
    <col min="10094" max="10094" width="28.1640625" style="449" customWidth="1"/>
    <col min="10095" max="10095" width="3.6640625" style="449" customWidth="1"/>
    <col min="10096" max="10096" width="7.33203125" style="449" customWidth="1"/>
    <col min="10097" max="10108" width="13.6640625" style="449" customWidth="1"/>
    <col min="10109" max="10109" width="4.33203125" style="449" customWidth="1"/>
    <col min="10110" max="10119" width="18.33203125" style="449" customWidth="1"/>
    <col min="10120" max="10120" width="2" style="449" customWidth="1"/>
    <col min="10121" max="10121" width="4.33203125" style="449" customWidth="1"/>
    <col min="10122" max="10348" width="9.33203125" style="449"/>
    <col min="10349" max="10349" width="3.83203125" style="449" customWidth="1"/>
    <col min="10350" max="10350" width="28.1640625" style="449" customWidth="1"/>
    <col min="10351" max="10351" width="3.6640625" style="449" customWidth="1"/>
    <col min="10352" max="10352" width="7.33203125" style="449" customWidth="1"/>
    <col min="10353" max="10364" width="13.6640625" style="449" customWidth="1"/>
    <col min="10365" max="10365" width="4.33203125" style="449" customWidth="1"/>
    <col min="10366" max="10375" width="18.33203125" style="449" customWidth="1"/>
    <col min="10376" max="10376" width="2" style="449" customWidth="1"/>
    <col min="10377" max="10377" width="4.33203125" style="449" customWidth="1"/>
    <col min="10378" max="10604" width="9.33203125" style="449"/>
    <col min="10605" max="10605" width="3.83203125" style="449" customWidth="1"/>
    <col min="10606" max="10606" width="28.1640625" style="449" customWidth="1"/>
    <col min="10607" max="10607" width="3.6640625" style="449" customWidth="1"/>
    <col min="10608" max="10608" width="7.33203125" style="449" customWidth="1"/>
    <col min="10609" max="10620" width="13.6640625" style="449" customWidth="1"/>
    <col min="10621" max="10621" width="4.33203125" style="449" customWidth="1"/>
    <col min="10622" max="10631" width="18.33203125" style="449" customWidth="1"/>
    <col min="10632" max="10632" width="2" style="449" customWidth="1"/>
    <col min="10633" max="10633" width="4.33203125" style="449" customWidth="1"/>
    <col min="10634" max="10860" width="9.33203125" style="449"/>
    <col min="10861" max="10861" width="3.83203125" style="449" customWidth="1"/>
    <col min="10862" max="10862" width="28.1640625" style="449" customWidth="1"/>
    <col min="10863" max="10863" width="3.6640625" style="449" customWidth="1"/>
    <col min="10864" max="10864" width="7.33203125" style="449" customWidth="1"/>
    <col min="10865" max="10876" width="13.6640625" style="449" customWidth="1"/>
    <col min="10877" max="10877" width="4.33203125" style="449" customWidth="1"/>
    <col min="10878" max="10887" width="18.33203125" style="449" customWidth="1"/>
    <col min="10888" max="10888" width="2" style="449" customWidth="1"/>
    <col min="10889" max="10889" width="4.33203125" style="449" customWidth="1"/>
    <col min="10890" max="11116" width="9.33203125" style="449"/>
    <col min="11117" max="11117" width="3.83203125" style="449" customWidth="1"/>
    <col min="11118" max="11118" width="28.1640625" style="449" customWidth="1"/>
    <col min="11119" max="11119" width="3.6640625" style="449" customWidth="1"/>
    <col min="11120" max="11120" width="7.33203125" style="449" customWidth="1"/>
    <col min="11121" max="11132" width="13.6640625" style="449" customWidth="1"/>
    <col min="11133" max="11133" width="4.33203125" style="449" customWidth="1"/>
    <col min="11134" max="11143" width="18.33203125" style="449" customWidth="1"/>
    <col min="11144" max="11144" width="2" style="449" customWidth="1"/>
    <col min="11145" max="11145" width="4.33203125" style="449" customWidth="1"/>
    <col min="11146" max="11372" width="9.33203125" style="449"/>
    <col min="11373" max="11373" width="3.83203125" style="449" customWidth="1"/>
    <col min="11374" max="11374" width="28.1640625" style="449" customWidth="1"/>
    <col min="11375" max="11375" width="3.6640625" style="449" customWidth="1"/>
    <col min="11376" max="11376" width="7.33203125" style="449" customWidth="1"/>
    <col min="11377" max="11388" width="13.6640625" style="449" customWidth="1"/>
    <col min="11389" max="11389" width="4.33203125" style="449" customWidth="1"/>
    <col min="11390" max="11399" width="18.33203125" style="449" customWidth="1"/>
    <col min="11400" max="11400" width="2" style="449" customWidth="1"/>
    <col min="11401" max="11401" width="4.33203125" style="449" customWidth="1"/>
    <col min="11402" max="11628" width="9.33203125" style="449"/>
    <col min="11629" max="11629" width="3.83203125" style="449" customWidth="1"/>
    <col min="11630" max="11630" width="28.1640625" style="449" customWidth="1"/>
    <col min="11631" max="11631" width="3.6640625" style="449" customWidth="1"/>
    <col min="11632" max="11632" width="7.33203125" style="449" customWidth="1"/>
    <col min="11633" max="11644" width="13.6640625" style="449" customWidth="1"/>
    <col min="11645" max="11645" width="4.33203125" style="449" customWidth="1"/>
    <col min="11646" max="11655" width="18.33203125" style="449" customWidth="1"/>
    <col min="11656" max="11656" width="2" style="449" customWidth="1"/>
    <col min="11657" max="11657" width="4.33203125" style="449" customWidth="1"/>
    <col min="11658" max="11884" width="9.33203125" style="449"/>
    <col min="11885" max="11885" width="3.83203125" style="449" customWidth="1"/>
    <col min="11886" max="11886" width="28.1640625" style="449" customWidth="1"/>
    <col min="11887" max="11887" width="3.6640625" style="449" customWidth="1"/>
    <col min="11888" max="11888" width="7.33203125" style="449" customWidth="1"/>
    <col min="11889" max="11900" width="13.6640625" style="449" customWidth="1"/>
    <col min="11901" max="11901" width="4.33203125" style="449" customWidth="1"/>
    <col min="11902" max="11911" width="18.33203125" style="449" customWidth="1"/>
    <col min="11912" max="11912" width="2" style="449" customWidth="1"/>
    <col min="11913" max="11913" width="4.33203125" style="449" customWidth="1"/>
    <col min="11914" max="12140" width="9.33203125" style="449"/>
    <col min="12141" max="12141" width="3.83203125" style="449" customWidth="1"/>
    <col min="12142" max="12142" width="28.1640625" style="449" customWidth="1"/>
    <col min="12143" max="12143" width="3.6640625" style="449" customWidth="1"/>
    <col min="12144" max="12144" width="7.33203125" style="449" customWidth="1"/>
    <col min="12145" max="12156" width="13.6640625" style="449" customWidth="1"/>
    <col min="12157" max="12157" width="4.33203125" style="449" customWidth="1"/>
    <col min="12158" max="12167" width="18.33203125" style="449" customWidth="1"/>
    <col min="12168" max="12168" width="2" style="449" customWidth="1"/>
    <col min="12169" max="12169" width="4.33203125" style="449" customWidth="1"/>
    <col min="12170" max="12396" width="9.33203125" style="449"/>
    <col min="12397" max="12397" width="3.83203125" style="449" customWidth="1"/>
    <col min="12398" max="12398" width="28.1640625" style="449" customWidth="1"/>
    <col min="12399" max="12399" width="3.6640625" style="449" customWidth="1"/>
    <col min="12400" max="12400" width="7.33203125" style="449" customWidth="1"/>
    <col min="12401" max="12412" width="13.6640625" style="449" customWidth="1"/>
    <col min="12413" max="12413" width="4.33203125" style="449" customWidth="1"/>
    <col min="12414" max="12423" width="18.33203125" style="449" customWidth="1"/>
    <col min="12424" max="12424" width="2" style="449" customWidth="1"/>
    <col min="12425" max="12425" width="4.33203125" style="449" customWidth="1"/>
    <col min="12426" max="12652" width="9.33203125" style="449"/>
    <col min="12653" max="12653" width="3.83203125" style="449" customWidth="1"/>
    <col min="12654" max="12654" width="28.1640625" style="449" customWidth="1"/>
    <col min="12655" max="12655" width="3.6640625" style="449" customWidth="1"/>
    <col min="12656" max="12656" width="7.33203125" style="449" customWidth="1"/>
    <col min="12657" max="12668" width="13.6640625" style="449" customWidth="1"/>
    <col min="12669" max="12669" width="4.33203125" style="449" customWidth="1"/>
    <col min="12670" max="12679" width="18.33203125" style="449" customWidth="1"/>
    <col min="12680" max="12680" width="2" style="449" customWidth="1"/>
    <col min="12681" max="12681" width="4.33203125" style="449" customWidth="1"/>
    <col min="12682" max="12908" width="9.33203125" style="449"/>
    <col min="12909" max="12909" width="3.83203125" style="449" customWidth="1"/>
    <col min="12910" max="12910" width="28.1640625" style="449" customWidth="1"/>
    <col min="12911" max="12911" width="3.6640625" style="449" customWidth="1"/>
    <col min="12912" max="12912" width="7.33203125" style="449" customWidth="1"/>
    <col min="12913" max="12924" width="13.6640625" style="449" customWidth="1"/>
    <col min="12925" max="12925" width="4.33203125" style="449" customWidth="1"/>
    <col min="12926" max="12935" width="18.33203125" style="449" customWidth="1"/>
    <col min="12936" max="12936" width="2" style="449" customWidth="1"/>
    <col min="12937" max="12937" width="4.33203125" style="449" customWidth="1"/>
    <col min="12938" max="13164" width="9.33203125" style="449"/>
    <col min="13165" max="13165" width="3.83203125" style="449" customWidth="1"/>
    <col min="13166" max="13166" width="28.1640625" style="449" customWidth="1"/>
    <col min="13167" max="13167" width="3.6640625" style="449" customWidth="1"/>
    <col min="13168" max="13168" width="7.33203125" style="449" customWidth="1"/>
    <col min="13169" max="13180" width="13.6640625" style="449" customWidth="1"/>
    <col min="13181" max="13181" width="4.33203125" style="449" customWidth="1"/>
    <col min="13182" max="13191" width="18.33203125" style="449" customWidth="1"/>
    <col min="13192" max="13192" width="2" style="449" customWidth="1"/>
    <col min="13193" max="13193" width="4.33203125" style="449" customWidth="1"/>
    <col min="13194" max="13420" width="9.33203125" style="449"/>
    <col min="13421" max="13421" width="3.83203125" style="449" customWidth="1"/>
    <col min="13422" max="13422" width="28.1640625" style="449" customWidth="1"/>
    <col min="13423" max="13423" width="3.6640625" style="449" customWidth="1"/>
    <col min="13424" max="13424" width="7.33203125" style="449" customWidth="1"/>
    <col min="13425" max="13436" width="13.6640625" style="449" customWidth="1"/>
    <col min="13437" max="13437" width="4.33203125" style="449" customWidth="1"/>
    <col min="13438" max="13447" width="18.33203125" style="449" customWidth="1"/>
    <col min="13448" max="13448" width="2" style="449" customWidth="1"/>
    <col min="13449" max="13449" width="4.33203125" style="449" customWidth="1"/>
    <col min="13450" max="13676" width="9.33203125" style="449"/>
    <col min="13677" max="13677" width="3.83203125" style="449" customWidth="1"/>
    <col min="13678" max="13678" width="28.1640625" style="449" customWidth="1"/>
    <col min="13679" max="13679" width="3.6640625" style="449" customWidth="1"/>
    <col min="13680" max="13680" width="7.33203125" style="449" customWidth="1"/>
    <col min="13681" max="13692" width="13.6640625" style="449" customWidth="1"/>
    <col min="13693" max="13693" width="4.33203125" style="449" customWidth="1"/>
    <col min="13694" max="13703" width="18.33203125" style="449" customWidth="1"/>
    <col min="13704" max="13704" width="2" style="449" customWidth="1"/>
    <col min="13705" max="13705" width="4.33203125" style="449" customWidth="1"/>
    <col min="13706" max="13932" width="9.33203125" style="449"/>
    <col min="13933" max="13933" width="3.83203125" style="449" customWidth="1"/>
    <col min="13934" max="13934" width="28.1640625" style="449" customWidth="1"/>
    <col min="13935" max="13935" width="3.6640625" style="449" customWidth="1"/>
    <col min="13936" max="13936" width="7.33203125" style="449" customWidth="1"/>
    <col min="13937" max="13948" width="13.6640625" style="449" customWidth="1"/>
    <col min="13949" max="13949" width="4.33203125" style="449" customWidth="1"/>
    <col min="13950" max="13959" width="18.33203125" style="449" customWidth="1"/>
    <col min="13960" max="13960" width="2" style="449" customWidth="1"/>
    <col min="13961" max="13961" width="4.33203125" style="449" customWidth="1"/>
    <col min="13962" max="14188" width="9.33203125" style="449"/>
    <col min="14189" max="14189" width="3.83203125" style="449" customWidth="1"/>
    <col min="14190" max="14190" width="28.1640625" style="449" customWidth="1"/>
    <col min="14191" max="14191" width="3.6640625" style="449" customWidth="1"/>
    <col min="14192" max="14192" width="7.33203125" style="449" customWidth="1"/>
    <col min="14193" max="14204" width="13.6640625" style="449" customWidth="1"/>
    <col min="14205" max="14205" width="4.33203125" style="449" customWidth="1"/>
    <col min="14206" max="14215" width="18.33203125" style="449" customWidth="1"/>
    <col min="14216" max="14216" width="2" style="449" customWidth="1"/>
    <col min="14217" max="14217" width="4.33203125" style="449" customWidth="1"/>
    <col min="14218" max="14444" width="9.33203125" style="449"/>
    <col min="14445" max="14445" width="3.83203125" style="449" customWidth="1"/>
    <col min="14446" max="14446" width="28.1640625" style="449" customWidth="1"/>
    <col min="14447" max="14447" width="3.6640625" style="449" customWidth="1"/>
    <col min="14448" max="14448" width="7.33203125" style="449" customWidth="1"/>
    <col min="14449" max="14460" width="13.6640625" style="449" customWidth="1"/>
    <col min="14461" max="14461" width="4.33203125" style="449" customWidth="1"/>
    <col min="14462" max="14471" width="18.33203125" style="449" customWidth="1"/>
    <col min="14472" max="14472" width="2" style="449" customWidth="1"/>
    <col min="14473" max="14473" width="4.33203125" style="449" customWidth="1"/>
    <col min="14474" max="14700" width="9.33203125" style="449"/>
    <col min="14701" max="14701" width="3.83203125" style="449" customWidth="1"/>
    <col min="14702" max="14702" width="28.1640625" style="449" customWidth="1"/>
    <col min="14703" max="14703" width="3.6640625" style="449" customWidth="1"/>
    <col min="14704" max="14704" width="7.33203125" style="449" customWidth="1"/>
    <col min="14705" max="14716" width="13.6640625" style="449" customWidth="1"/>
    <col min="14717" max="14717" width="4.33203125" style="449" customWidth="1"/>
    <col min="14718" max="14727" width="18.33203125" style="449" customWidth="1"/>
    <col min="14728" max="14728" width="2" style="449" customWidth="1"/>
    <col min="14729" max="14729" width="4.33203125" style="449" customWidth="1"/>
    <col min="14730" max="14956" width="9.33203125" style="449"/>
    <col min="14957" max="14957" width="3.83203125" style="449" customWidth="1"/>
    <col min="14958" max="14958" width="28.1640625" style="449" customWidth="1"/>
    <col min="14959" max="14959" width="3.6640625" style="449" customWidth="1"/>
    <col min="14960" max="14960" width="7.33203125" style="449" customWidth="1"/>
    <col min="14961" max="14972" width="13.6640625" style="449" customWidth="1"/>
    <col min="14973" max="14973" width="4.33203125" style="449" customWidth="1"/>
    <col min="14974" max="14983" width="18.33203125" style="449" customWidth="1"/>
    <col min="14984" max="14984" width="2" style="449" customWidth="1"/>
    <col min="14985" max="14985" width="4.33203125" style="449" customWidth="1"/>
    <col min="14986" max="15212" width="9.33203125" style="449"/>
    <col min="15213" max="15213" width="3.83203125" style="449" customWidth="1"/>
    <col min="15214" max="15214" width="28.1640625" style="449" customWidth="1"/>
    <col min="15215" max="15215" width="3.6640625" style="449" customWidth="1"/>
    <col min="15216" max="15216" width="7.33203125" style="449" customWidth="1"/>
    <col min="15217" max="15228" width="13.6640625" style="449" customWidth="1"/>
    <col min="15229" max="15229" width="4.33203125" style="449" customWidth="1"/>
    <col min="15230" max="15239" width="18.33203125" style="449" customWidth="1"/>
    <col min="15240" max="15240" width="2" style="449" customWidth="1"/>
    <col min="15241" max="15241" width="4.33203125" style="449" customWidth="1"/>
    <col min="15242" max="15468" width="9.33203125" style="449"/>
    <col min="15469" max="15469" width="3.83203125" style="449" customWidth="1"/>
    <col min="15470" max="15470" width="28.1640625" style="449" customWidth="1"/>
    <col min="15471" max="15471" width="3.6640625" style="449" customWidth="1"/>
    <col min="15472" max="15472" width="7.33203125" style="449" customWidth="1"/>
    <col min="15473" max="15484" width="13.6640625" style="449" customWidth="1"/>
    <col min="15485" max="15485" width="4.33203125" style="449" customWidth="1"/>
    <col min="15486" max="15495" width="18.33203125" style="449" customWidth="1"/>
    <col min="15496" max="15496" width="2" style="449" customWidth="1"/>
    <col min="15497" max="15497" width="4.33203125" style="449" customWidth="1"/>
    <col min="15498" max="15724" width="9.33203125" style="449"/>
    <col min="15725" max="15725" width="3.83203125" style="449" customWidth="1"/>
    <col min="15726" max="15726" width="28.1640625" style="449" customWidth="1"/>
    <col min="15727" max="15727" width="3.6640625" style="449" customWidth="1"/>
    <col min="15728" max="15728" width="7.33203125" style="449" customWidth="1"/>
    <col min="15729" max="15740" width="13.6640625" style="449" customWidth="1"/>
    <col min="15741" max="15741" width="4.33203125" style="449" customWidth="1"/>
    <col min="15742" max="15751" width="18.33203125" style="449" customWidth="1"/>
    <col min="15752" max="15752" width="2" style="449" customWidth="1"/>
    <col min="15753" max="15753" width="4.33203125" style="449" customWidth="1"/>
    <col min="15754" max="15980" width="9.33203125" style="449"/>
    <col min="15981" max="15981" width="3.83203125" style="449" customWidth="1"/>
    <col min="15982" max="15982" width="28.1640625" style="449" customWidth="1"/>
    <col min="15983" max="15983" width="3.6640625" style="449" customWidth="1"/>
    <col min="15984" max="15984" width="7.33203125" style="449" customWidth="1"/>
    <col min="15985" max="15996" width="13.6640625" style="449" customWidth="1"/>
    <col min="15997" max="15997" width="4.33203125" style="449" customWidth="1"/>
    <col min="15998" max="16007" width="18.33203125" style="449" customWidth="1"/>
    <col min="16008" max="16008" width="2" style="449" customWidth="1"/>
    <col min="16009" max="16009" width="4.33203125" style="449" customWidth="1"/>
    <col min="16010" max="16236" width="9.33203125" style="449"/>
    <col min="16237" max="16237" width="3.83203125" style="449" customWidth="1"/>
    <col min="16238" max="16238" width="28.1640625" style="449" customWidth="1"/>
    <col min="16239" max="16239" width="3.6640625" style="449" customWidth="1"/>
    <col min="16240" max="16240" width="7.33203125" style="449" customWidth="1"/>
    <col min="16241" max="16252" width="13.6640625" style="449" customWidth="1"/>
    <col min="16253" max="16253" width="4.33203125" style="449" customWidth="1"/>
    <col min="16254" max="16263" width="18.33203125" style="449" customWidth="1"/>
    <col min="16264" max="16264" width="2" style="449" customWidth="1"/>
    <col min="16265" max="16265" width="4.33203125" style="449" customWidth="1"/>
    <col min="16266" max="16384" width="9.33203125" style="449"/>
  </cols>
  <sheetData>
    <row r="1" spans="1:140" s="767" customFormat="1" ht="39" customHeight="1"/>
    <row r="2" spans="1:140" s="769" customFormat="1" ht="30" customHeight="1">
      <c r="A2" s="768"/>
      <c r="C2" s="770"/>
      <c r="D2" s="771"/>
      <c r="E2" s="771"/>
      <c r="F2" s="771"/>
      <c r="G2" s="771"/>
      <c r="H2" s="771"/>
    </row>
    <row r="3" spans="1:140" s="772" customFormat="1" ht="45" customHeight="1">
      <c r="B3" s="773"/>
      <c r="C3" s="773"/>
      <c r="D3" s="774"/>
      <c r="E3" s="774"/>
      <c r="F3" s="774"/>
      <c r="G3" s="774"/>
      <c r="H3" s="774"/>
      <c r="I3" s="775"/>
    </row>
    <row r="4" spans="1:140">
      <c r="A4" s="777"/>
      <c r="B4" s="777"/>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c r="AY4" s="777"/>
      <c r="AZ4" s="777"/>
      <c r="BA4" s="777"/>
      <c r="BB4" s="777"/>
      <c r="BC4" s="777"/>
      <c r="BD4" s="777"/>
      <c r="BE4" s="777"/>
      <c r="BF4" s="777"/>
      <c r="BG4" s="777"/>
      <c r="BH4" s="777"/>
      <c r="BI4" s="777"/>
      <c r="BJ4" s="777"/>
      <c r="BK4" s="777"/>
      <c r="BL4" s="777"/>
      <c r="BM4" s="777"/>
      <c r="BN4" s="777"/>
      <c r="BO4" s="777"/>
      <c r="BP4" s="777"/>
      <c r="BQ4" s="777"/>
      <c r="BR4" s="777"/>
      <c r="BS4" s="777"/>
      <c r="BT4" s="777"/>
      <c r="BU4" s="777"/>
      <c r="BV4" s="777"/>
      <c r="BW4" s="777"/>
      <c r="BX4" s="777"/>
      <c r="BY4" s="777"/>
      <c r="BZ4" s="777"/>
      <c r="CA4" s="777"/>
      <c r="CB4" s="777"/>
      <c r="CC4" s="777"/>
      <c r="CD4" s="777"/>
      <c r="CE4" s="777"/>
      <c r="CF4" s="777"/>
      <c r="CG4" s="777"/>
      <c r="CH4" s="777"/>
      <c r="CI4" s="777"/>
      <c r="CJ4" s="777"/>
      <c r="CK4" s="777"/>
      <c r="CL4" s="777"/>
      <c r="CM4" s="777"/>
      <c r="CN4" s="777"/>
      <c r="CO4" s="777"/>
      <c r="CP4" s="777"/>
      <c r="CQ4" s="777"/>
      <c r="CR4" s="777"/>
      <c r="CS4" s="777"/>
      <c r="CT4" s="777"/>
      <c r="CU4" s="777"/>
      <c r="CV4" s="777"/>
      <c r="CW4" s="777"/>
      <c r="CX4" s="777"/>
      <c r="CY4" s="777"/>
      <c r="CZ4" s="777"/>
      <c r="DA4" s="777"/>
      <c r="DB4" s="777"/>
      <c r="DC4" s="777"/>
      <c r="DD4" s="777"/>
      <c r="DE4" s="777"/>
      <c r="DF4" s="777"/>
      <c r="DG4" s="777"/>
      <c r="DH4" s="777"/>
      <c r="DI4" s="777"/>
      <c r="DJ4" s="777"/>
      <c r="DK4" s="777"/>
      <c r="DL4" s="777"/>
      <c r="DM4" s="777"/>
      <c r="DN4" s="777"/>
      <c r="DO4" s="777"/>
      <c r="DP4" s="777"/>
      <c r="DQ4" s="777"/>
      <c r="DR4" s="777"/>
      <c r="DS4" s="777"/>
      <c r="DT4" s="777"/>
      <c r="DU4" s="777"/>
      <c r="DV4" s="783"/>
      <c r="DW4" s="783"/>
      <c r="DX4" s="783"/>
      <c r="DY4" s="783"/>
      <c r="DZ4" s="783"/>
      <c r="EA4" s="783"/>
      <c r="EB4" s="783"/>
      <c r="EC4" s="783"/>
      <c r="ED4" s="783"/>
      <c r="EE4" s="783"/>
      <c r="EF4" s="784"/>
      <c r="EG4" s="723"/>
      <c r="EH4" s="723"/>
      <c r="EI4" s="723"/>
      <c r="EJ4" s="723"/>
    </row>
    <row r="5" spans="1:140" ht="15.75">
      <c r="A5" s="777"/>
      <c r="B5" s="777"/>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c r="AR5" s="777"/>
      <c r="AS5" s="777"/>
      <c r="AT5" s="777"/>
      <c r="AU5" s="777"/>
      <c r="AV5" s="777"/>
      <c r="AW5" s="777"/>
      <c r="AX5" s="777"/>
      <c r="AY5" s="777"/>
      <c r="AZ5" s="777"/>
      <c r="BA5" s="777"/>
      <c r="BB5" s="777"/>
      <c r="BC5" s="777"/>
      <c r="BD5" s="777"/>
      <c r="BE5" s="777"/>
      <c r="BF5" s="777"/>
      <c r="BG5" s="777"/>
      <c r="BH5" s="777"/>
      <c r="BI5" s="777"/>
      <c r="BJ5" s="777"/>
      <c r="BK5" s="777"/>
      <c r="BL5" s="777"/>
      <c r="BM5" s="777"/>
      <c r="BN5" s="777"/>
      <c r="BO5" s="777"/>
      <c r="BP5" s="777"/>
      <c r="BQ5" s="777"/>
      <c r="BR5" s="777"/>
      <c r="BS5" s="777"/>
      <c r="BT5" s="777"/>
      <c r="BU5" s="777"/>
      <c r="BV5" s="777"/>
      <c r="BW5" s="777"/>
      <c r="BX5" s="777"/>
      <c r="BY5" s="777"/>
      <c r="BZ5" s="777"/>
      <c r="CA5" s="777"/>
      <c r="CB5" s="777"/>
      <c r="CC5" s="777"/>
      <c r="CD5" s="777"/>
      <c r="CE5" s="777"/>
      <c r="CF5" s="777"/>
      <c r="CG5" s="777"/>
      <c r="CH5" s="777"/>
      <c r="CI5" s="777"/>
      <c r="CJ5" s="777"/>
      <c r="CK5" s="777"/>
      <c r="CL5" s="777"/>
      <c r="CM5" s="777"/>
      <c r="CN5" s="777"/>
      <c r="CO5" s="777"/>
      <c r="CP5" s="777"/>
      <c r="CQ5" s="777"/>
      <c r="CR5" s="777"/>
      <c r="CS5" s="777"/>
      <c r="CT5" s="777"/>
      <c r="CU5" s="777"/>
      <c r="CV5" s="777"/>
      <c r="CW5" s="777"/>
      <c r="CX5" s="777"/>
      <c r="CY5" s="777"/>
      <c r="CZ5" s="777"/>
      <c r="DA5" s="777"/>
      <c r="DB5" s="777"/>
      <c r="DC5" s="777"/>
      <c r="DD5" s="777"/>
      <c r="DE5" s="777"/>
      <c r="DF5" s="777"/>
      <c r="DG5" s="777"/>
      <c r="DH5" s="777"/>
      <c r="DI5" s="777"/>
      <c r="DJ5" s="777"/>
      <c r="DK5" s="777"/>
      <c r="DL5" s="777"/>
      <c r="DM5" s="777"/>
      <c r="DN5" s="777"/>
      <c r="DO5" s="777"/>
      <c r="DP5" s="777"/>
      <c r="DQ5" s="777"/>
      <c r="DR5" s="777"/>
      <c r="DS5" s="777"/>
      <c r="DT5" s="777"/>
      <c r="DU5" s="777"/>
      <c r="DV5" s="789"/>
      <c r="DW5" s="789"/>
      <c r="DX5" s="789"/>
      <c r="DY5" s="789"/>
      <c r="DZ5" s="789"/>
      <c r="EA5" s="789"/>
      <c r="EB5" s="789"/>
      <c r="EC5" s="789"/>
      <c r="ED5" s="789"/>
      <c r="EE5" s="789"/>
      <c r="EF5" s="790"/>
      <c r="EG5" s="704"/>
      <c r="EH5" s="704"/>
      <c r="EI5" s="704"/>
      <c r="EJ5" s="723"/>
    </row>
    <row r="6" spans="1:140" ht="35.1" customHeight="1">
      <c r="A6" s="777"/>
      <c r="B6" s="777"/>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777"/>
      <c r="AD6" s="777"/>
      <c r="AE6" s="777"/>
      <c r="AF6" s="777"/>
      <c r="AG6" s="777"/>
      <c r="AH6" s="777"/>
      <c r="AI6" s="777"/>
      <c r="AJ6" s="777"/>
      <c r="AK6" s="777"/>
      <c r="AL6" s="777"/>
      <c r="AM6" s="777"/>
      <c r="AN6" s="777"/>
      <c r="AO6" s="777"/>
      <c r="AP6" s="777"/>
      <c r="AQ6" s="777"/>
      <c r="AR6" s="777"/>
      <c r="AS6" s="777"/>
      <c r="AT6" s="777"/>
      <c r="AU6" s="777"/>
      <c r="AV6" s="777"/>
      <c r="AW6" s="777"/>
      <c r="AX6" s="777"/>
      <c r="AY6" s="777"/>
      <c r="AZ6" s="777"/>
      <c r="BA6" s="777"/>
      <c r="BB6" s="777"/>
      <c r="BC6" s="777"/>
      <c r="BD6" s="777"/>
      <c r="BE6" s="777"/>
      <c r="BF6" s="777"/>
      <c r="BG6" s="777"/>
      <c r="BH6" s="777"/>
      <c r="BI6" s="777"/>
      <c r="BJ6" s="777"/>
      <c r="BK6" s="777"/>
      <c r="BL6" s="777"/>
      <c r="BM6" s="777"/>
      <c r="BN6" s="777"/>
      <c r="BO6" s="777"/>
      <c r="BP6" s="777"/>
      <c r="BQ6" s="777"/>
      <c r="BR6" s="777"/>
      <c r="BS6" s="777"/>
      <c r="BT6" s="777"/>
      <c r="BU6" s="777"/>
      <c r="BV6" s="777"/>
      <c r="BW6" s="777"/>
      <c r="BX6" s="777"/>
      <c r="BY6" s="777"/>
      <c r="BZ6" s="777"/>
      <c r="CA6" s="777"/>
      <c r="CB6" s="777"/>
      <c r="CC6" s="777"/>
      <c r="CD6" s="777"/>
      <c r="CE6" s="777"/>
      <c r="CF6" s="777"/>
      <c r="CG6" s="777"/>
      <c r="CH6" s="777"/>
      <c r="CI6" s="777"/>
      <c r="CJ6" s="777"/>
      <c r="CK6" s="777"/>
      <c r="CL6" s="777"/>
      <c r="CM6" s="777"/>
      <c r="CN6" s="777"/>
      <c r="CO6" s="777"/>
      <c r="CP6" s="777"/>
      <c r="CQ6" s="777"/>
      <c r="CR6" s="777"/>
      <c r="CS6" s="777"/>
      <c r="CT6" s="777"/>
      <c r="CU6" s="777"/>
      <c r="CV6" s="777"/>
      <c r="CW6" s="777"/>
      <c r="CX6" s="777"/>
      <c r="CY6" s="777"/>
      <c r="CZ6" s="777"/>
      <c r="DA6" s="777"/>
      <c r="DB6" s="777"/>
      <c r="DC6" s="777"/>
      <c r="DD6" s="777"/>
      <c r="DE6" s="777"/>
      <c r="DF6" s="777"/>
      <c r="DG6" s="777"/>
      <c r="DH6" s="777"/>
      <c r="DI6" s="777"/>
      <c r="DJ6" s="777"/>
      <c r="DK6" s="777"/>
      <c r="DL6" s="777"/>
      <c r="DM6" s="777"/>
      <c r="DN6" s="777"/>
      <c r="DO6" s="777"/>
      <c r="DP6" s="777"/>
      <c r="DQ6" s="777"/>
      <c r="DR6" s="777"/>
      <c r="DS6" s="777"/>
      <c r="DT6" s="777"/>
      <c r="DU6" s="777"/>
      <c r="DV6" s="792"/>
      <c r="DW6" s="792"/>
      <c r="DX6" s="792"/>
      <c r="DY6" s="792"/>
      <c r="DZ6" s="792"/>
      <c r="EA6" s="792"/>
      <c r="EB6" s="792"/>
      <c r="EC6" s="792"/>
      <c r="ED6" s="792"/>
      <c r="EE6" s="792"/>
      <c r="EF6" s="793"/>
      <c r="EG6" s="659"/>
      <c r="EH6" s="659"/>
      <c r="EI6" s="659"/>
      <c r="EJ6" s="723"/>
    </row>
    <row r="7" spans="1:140">
      <c r="A7" s="777"/>
      <c r="B7" s="777"/>
      <c r="C7" s="777"/>
      <c r="D7" s="777"/>
      <c r="E7" s="777"/>
      <c r="F7" s="777"/>
      <c r="G7" s="777"/>
      <c r="H7" s="777"/>
      <c r="I7" s="777"/>
      <c r="J7" s="777"/>
      <c r="K7" s="777"/>
      <c r="L7" s="777"/>
      <c r="M7" s="777"/>
      <c r="N7" s="777"/>
      <c r="O7" s="777"/>
      <c r="P7" s="777"/>
      <c r="Q7" s="777"/>
      <c r="R7" s="777"/>
      <c r="S7" s="777"/>
      <c r="T7" s="777"/>
      <c r="U7" s="777"/>
      <c r="V7" s="777"/>
      <c r="W7" s="777"/>
      <c r="X7" s="777"/>
      <c r="Y7" s="777"/>
      <c r="Z7" s="777"/>
      <c r="AA7" s="777"/>
      <c r="AB7" s="777"/>
      <c r="AC7" s="777"/>
      <c r="AD7" s="777"/>
      <c r="AE7" s="777"/>
      <c r="AF7" s="777"/>
      <c r="AG7" s="777"/>
      <c r="AH7" s="777"/>
      <c r="AI7" s="777"/>
      <c r="AJ7" s="777"/>
      <c r="AK7" s="777"/>
      <c r="AL7" s="777"/>
      <c r="AM7" s="777"/>
      <c r="AN7" s="777"/>
      <c r="AO7" s="777"/>
      <c r="AP7" s="777"/>
      <c r="AQ7" s="777"/>
      <c r="AR7" s="777"/>
      <c r="AS7" s="777"/>
      <c r="AT7" s="777"/>
      <c r="AU7" s="777"/>
      <c r="AV7" s="777"/>
      <c r="AW7" s="777"/>
      <c r="AX7" s="777"/>
      <c r="AY7" s="777"/>
      <c r="AZ7" s="777"/>
      <c r="BA7" s="777"/>
      <c r="BB7" s="777"/>
      <c r="BC7" s="777"/>
      <c r="BD7" s="777"/>
      <c r="BE7" s="777"/>
      <c r="BF7" s="777"/>
      <c r="BG7" s="777"/>
      <c r="BH7" s="777"/>
      <c r="BI7" s="777"/>
      <c r="BJ7" s="777"/>
      <c r="BK7" s="777"/>
      <c r="BL7" s="777"/>
      <c r="BM7" s="777"/>
      <c r="BN7" s="777"/>
      <c r="BO7" s="777"/>
      <c r="BP7" s="777"/>
      <c r="BQ7" s="777"/>
      <c r="BR7" s="777"/>
      <c r="BS7" s="777"/>
      <c r="BT7" s="777"/>
      <c r="BU7" s="777"/>
      <c r="BV7" s="777"/>
      <c r="BW7" s="777"/>
      <c r="BX7" s="777"/>
      <c r="BY7" s="777"/>
      <c r="BZ7" s="777"/>
      <c r="CA7" s="777"/>
      <c r="CB7" s="777"/>
      <c r="CC7" s="777"/>
      <c r="CD7" s="777"/>
      <c r="CE7" s="777"/>
      <c r="CF7" s="777"/>
      <c r="CG7" s="777"/>
      <c r="CH7" s="777"/>
      <c r="CI7" s="777"/>
      <c r="CJ7" s="777"/>
      <c r="CK7" s="777"/>
      <c r="CL7" s="777"/>
      <c r="CM7" s="777"/>
      <c r="CN7" s="777"/>
      <c r="CO7" s="777"/>
      <c r="CP7" s="777"/>
      <c r="CQ7" s="777"/>
      <c r="CR7" s="777"/>
      <c r="CS7" s="777"/>
      <c r="CT7" s="777"/>
      <c r="CU7" s="777"/>
      <c r="CV7" s="777"/>
      <c r="CW7" s="777"/>
      <c r="CX7" s="777"/>
      <c r="CY7" s="777"/>
      <c r="CZ7" s="777"/>
      <c r="DA7" s="777"/>
      <c r="DB7" s="777"/>
      <c r="DC7" s="777"/>
      <c r="DD7" s="777"/>
      <c r="DE7" s="777"/>
      <c r="DF7" s="777"/>
      <c r="DG7" s="777"/>
      <c r="DH7" s="777"/>
      <c r="DI7" s="777"/>
      <c r="DJ7" s="777"/>
      <c r="DK7" s="777"/>
      <c r="DL7" s="777"/>
      <c r="DM7" s="777"/>
      <c r="DN7" s="777"/>
      <c r="DO7" s="777"/>
      <c r="DP7" s="777"/>
      <c r="DQ7" s="777"/>
      <c r="DR7" s="777"/>
      <c r="DS7" s="777"/>
      <c r="DT7" s="777"/>
      <c r="DU7" s="777"/>
      <c r="DV7" s="789"/>
      <c r="DW7" s="789"/>
      <c r="DX7" s="789"/>
      <c r="DY7" s="789"/>
      <c r="DZ7" s="789"/>
      <c r="EA7" s="789"/>
      <c r="EB7" s="789"/>
      <c r="EC7" s="789"/>
      <c r="ED7" s="789"/>
      <c r="EE7" s="789"/>
      <c r="EF7" s="793"/>
      <c r="EG7" s="704"/>
      <c r="EH7" s="704"/>
      <c r="EI7" s="704"/>
      <c r="EJ7" s="723"/>
    </row>
    <row r="8" spans="1:140" ht="13.5" thickBot="1">
      <c r="A8" s="777"/>
      <c r="B8" s="777"/>
      <c r="C8" s="777"/>
      <c r="D8" s="777"/>
      <c r="E8" s="777"/>
      <c r="F8" s="777"/>
      <c r="G8" s="777"/>
      <c r="H8" s="777"/>
      <c r="I8" s="777"/>
      <c r="J8" s="777"/>
      <c r="K8" s="777"/>
      <c r="L8" s="777"/>
      <c r="M8" s="777"/>
      <c r="N8" s="777"/>
      <c r="O8" s="777"/>
      <c r="P8" s="777"/>
      <c r="Q8" s="777"/>
      <c r="R8" s="777"/>
      <c r="S8" s="777"/>
      <c r="T8" s="777"/>
      <c r="U8" s="777"/>
      <c r="V8" s="777"/>
      <c r="W8" s="777"/>
      <c r="X8" s="777"/>
      <c r="Y8" s="777"/>
      <c r="Z8" s="777"/>
      <c r="AA8" s="777"/>
      <c r="AB8" s="777"/>
      <c r="AC8" s="777"/>
      <c r="AD8" s="777"/>
      <c r="AE8" s="777"/>
      <c r="AF8" s="777"/>
      <c r="AG8" s="777"/>
      <c r="AH8" s="777"/>
      <c r="AI8" s="777"/>
      <c r="AJ8" s="777"/>
      <c r="AK8" s="777"/>
      <c r="AL8" s="777"/>
      <c r="AM8" s="777"/>
      <c r="AN8" s="777"/>
      <c r="AO8" s="777"/>
      <c r="AP8" s="777"/>
      <c r="AQ8" s="777"/>
      <c r="AR8" s="777"/>
      <c r="AS8" s="777"/>
      <c r="AT8" s="777"/>
      <c r="AU8" s="777"/>
      <c r="AV8" s="777"/>
      <c r="AW8" s="777"/>
      <c r="AX8" s="777"/>
      <c r="AY8" s="777"/>
      <c r="AZ8" s="777"/>
      <c r="BA8" s="777"/>
      <c r="BB8" s="777"/>
      <c r="BC8" s="777"/>
      <c r="BD8" s="777"/>
      <c r="BE8" s="777"/>
      <c r="BF8" s="777"/>
      <c r="BG8" s="777"/>
      <c r="BH8" s="777"/>
      <c r="BI8" s="777"/>
      <c r="BJ8" s="777"/>
      <c r="BK8" s="777"/>
      <c r="BL8" s="777"/>
      <c r="BM8" s="777"/>
      <c r="BN8" s="777"/>
      <c r="BO8" s="777"/>
      <c r="BP8" s="777"/>
      <c r="BQ8" s="777"/>
      <c r="BR8" s="777"/>
      <c r="BS8" s="777"/>
      <c r="BT8" s="777"/>
      <c r="BU8" s="777"/>
      <c r="BV8" s="777"/>
      <c r="BW8" s="777"/>
      <c r="BX8" s="777"/>
      <c r="BY8" s="777"/>
      <c r="BZ8" s="777"/>
      <c r="CA8" s="777"/>
      <c r="CB8" s="777"/>
      <c r="CC8" s="777"/>
      <c r="CD8" s="777"/>
      <c r="CE8" s="777"/>
      <c r="CF8" s="777"/>
      <c r="CG8" s="777"/>
      <c r="CH8" s="777"/>
      <c r="CI8" s="777"/>
      <c r="CJ8" s="777"/>
      <c r="CK8" s="777"/>
      <c r="CL8" s="777"/>
      <c r="CM8" s="777"/>
      <c r="CN8" s="777"/>
      <c r="CO8" s="777"/>
      <c r="CP8" s="777"/>
      <c r="CQ8" s="777"/>
      <c r="CR8" s="777"/>
      <c r="CS8" s="777"/>
      <c r="CT8" s="777"/>
      <c r="CU8" s="777"/>
      <c r="CV8" s="777"/>
      <c r="CW8" s="777"/>
      <c r="CX8" s="777"/>
      <c r="CY8" s="777"/>
      <c r="CZ8" s="777"/>
      <c r="DA8" s="777"/>
      <c r="DB8" s="777"/>
      <c r="DC8" s="777"/>
      <c r="DD8" s="777"/>
      <c r="DE8" s="777"/>
      <c r="DF8" s="777"/>
      <c r="DG8" s="777"/>
      <c r="DH8" s="777"/>
      <c r="DI8" s="777"/>
      <c r="DJ8" s="777"/>
      <c r="DK8" s="777"/>
      <c r="DL8" s="777"/>
      <c r="DM8" s="777"/>
      <c r="DN8" s="777"/>
      <c r="DO8" s="777"/>
      <c r="DP8" s="777"/>
      <c r="DQ8" s="777"/>
      <c r="DR8" s="777"/>
      <c r="DS8" s="777"/>
      <c r="DT8" s="777"/>
      <c r="DU8" s="777"/>
      <c r="DV8" s="902"/>
      <c r="DW8" s="902"/>
      <c r="DX8" s="902"/>
      <c r="DY8" s="902"/>
      <c r="DZ8" s="902"/>
      <c r="EA8" s="902"/>
      <c r="EB8" s="902"/>
      <c r="EC8" s="902"/>
      <c r="ED8" s="902"/>
      <c r="EE8" s="902"/>
      <c r="EF8" s="786"/>
      <c r="EG8" s="704"/>
      <c r="EH8" s="704"/>
      <c r="EI8" s="704"/>
      <c r="EJ8" s="723"/>
    </row>
    <row r="9" spans="1:140">
      <c r="A9" s="777"/>
      <c r="B9" s="777"/>
      <c r="C9" s="777"/>
      <c r="D9" s="777"/>
      <c r="E9" s="777"/>
      <c r="F9" s="777"/>
      <c r="G9" s="777"/>
      <c r="H9" s="777"/>
      <c r="I9" s="777"/>
      <c r="J9" s="777"/>
      <c r="K9" s="777"/>
      <c r="L9" s="777"/>
      <c r="M9" s="777"/>
      <c r="N9" s="777"/>
      <c r="O9" s="777"/>
      <c r="P9" s="777"/>
      <c r="Q9" s="777"/>
      <c r="R9" s="777"/>
      <c r="S9" s="777"/>
      <c r="T9" s="777"/>
      <c r="U9" s="777"/>
      <c r="V9" s="777"/>
      <c r="W9" s="777"/>
      <c r="X9" s="777"/>
      <c r="Y9" s="777"/>
      <c r="Z9" s="777"/>
      <c r="AA9" s="777"/>
      <c r="AB9" s="777"/>
      <c r="AC9" s="777"/>
      <c r="AD9" s="777"/>
      <c r="AE9" s="777"/>
      <c r="AF9" s="777"/>
      <c r="AG9" s="777"/>
      <c r="AH9" s="777"/>
      <c r="AI9" s="777"/>
      <c r="AJ9" s="777"/>
      <c r="AK9" s="777"/>
      <c r="AL9" s="777"/>
      <c r="AM9" s="777"/>
      <c r="AN9" s="777"/>
      <c r="AO9" s="777"/>
      <c r="AP9" s="777"/>
      <c r="AQ9" s="777"/>
      <c r="AR9" s="777"/>
      <c r="AS9" s="777"/>
      <c r="AT9" s="777"/>
      <c r="AU9" s="777"/>
      <c r="AV9" s="777"/>
      <c r="AW9" s="777"/>
      <c r="AX9" s="777"/>
      <c r="AY9" s="777"/>
      <c r="AZ9" s="777"/>
      <c r="BA9" s="777"/>
      <c r="BB9" s="777"/>
      <c r="BC9" s="777"/>
      <c r="BD9" s="777"/>
      <c r="BE9" s="777"/>
      <c r="BF9" s="777"/>
      <c r="BG9" s="777"/>
      <c r="BH9" s="777"/>
      <c r="BI9" s="777"/>
      <c r="BJ9" s="777"/>
      <c r="BK9" s="777"/>
      <c r="BL9" s="777"/>
      <c r="BM9" s="777"/>
      <c r="BN9" s="777"/>
      <c r="BO9" s="777"/>
      <c r="BP9" s="777"/>
      <c r="BQ9" s="777"/>
      <c r="BR9" s="777"/>
      <c r="BS9" s="777"/>
      <c r="BT9" s="777"/>
      <c r="BU9" s="777"/>
      <c r="BV9" s="777"/>
      <c r="BW9" s="777"/>
      <c r="BX9" s="777"/>
      <c r="BY9" s="777"/>
      <c r="BZ9" s="777"/>
      <c r="CA9" s="777"/>
      <c r="CB9" s="777"/>
      <c r="CC9" s="777"/>
      <c r="CD9" s="777"/>
      <c r="CE9" s="777"/>
      <c r="CF9" s="777"/>
      <c r="CG9" s="777"/>
      <c r="CH9" s="777"/>
      <c r="CI9" s="777"/>
      <c r="CJ9" s="777"/>
      <c r="CK9" s="777"/>
      <c r="CL9" s="777"/>
      <c r="CM9" s="777"/>
      <c r="CN9" s="777"/>
      <c r="CO9" s="777"/>
      <c r="CP9" s="777"/>
      <c r="CQ9" s="777"/>
      <c r="CR9" s="777"/>
      <c r="CS9" s="777"/>
      <c r="CT9" s="777"/>
      <c r="CU9" s="777"/>
      <c r="CV9" s="777"/>
      <c r="CW9" s="777"/>
      <c r="CX9" s="777"/>
      <c r="CY9" s="777"/>
      <c r="CZ9" s="777"/>
      <c r="DA9" s="777"/>
      <c r="DB9" s="777"/>
      <c r="DC9" s="777"/>
      <c r="DD9" s="777"/>
      <c r="DE9" s="777"/>
      <c r="DF9" s="777"/>
      <c r="DG9" s="777"/>
      <c r="DH9" s="777"/>
      <c r="DI9" s="777"/>
      <c r="DJ9" s="777"/>
      <c r="DK9" s="777"/>
      <c r="DL9" s="777"/>
      <c r="DM9" s="777"/>
      <c r="DN9" s="777"/>
      <c r="DO9" s="777"/>
      <c r="DP9" s="777"/>
      <c r="DQ9" s="777"/>
      <c r="DR9" s="777"/>
      <c r="DS9" s="777"/>
      <c r="DT9" s="777"/>
      <c r="DU9" s="777"/>
      <c r="DV9" s="910" t="s">
        <v>158</v>
      </c>
      <c r="DW9" s="910" t="s">
        <v>158</v>
      </c>
      <c r="DX9" s="910" t="s">
        <v>158</v>
      </c>
      <c r="DY9" s="910" t="s">
        <v>158</v>
      </c>
      <c r="DZ9" s="910" t="s">
        <v>158</v>
      </c>
      <c r="EA9" s="910" t="s">
        <v>158</v>
      </c>
      <c r="EB9" s="910" t="s">
        <v>158</v>
      </c>
      <c r="EC9" s="910" t="s">
        <v>158</v>
      </c>
      <c r="ED9" s="910" t="s">
        <v>158</v>
      </c>
      <c r="EE9" s="910" t="s">
        <v>158</v>
      </c>
      <c r="EF9" s="910"/>
      <c r="EG9" s="704"/>
      <c r="EH9" s="704"/>
      <c r="EI9" s="704"/>
      <c r="EJ9" s="723"/>
    </row>
    <row r="10" spans="1:140">
      <c r="A10" s="777"/>
      <c r="B10" s="777"/>
      <c r="C10" s="777"/>
      <c r="D10" s="777"/>
      <c r="E10" s="777"/>
      <c r="F10" s="777"/>
      <c r="G10" s="777"/>
      <c r="H10" s="777"/>
      <c r="I10" s="777"/>
      <c r="J10" s="777"/>
      <c r="K10" s="777"/>
      <c r="L10" s="777"/>
      <c r="M10" s="777"/>
      <c r="N10" s="777"/>
      <c r="O10" s="777"/>
      <c r="P10" s="777"/>
      <c r="Q10" s="777"/>
      <c r="R10" s="777"/>
      <c r="S10" s="777"/>
      <c r="T10" s="777"/>
      <c r="U10" s="777"/>
      <c r="V10" s="777"/>
      <c r="W10" s="777"/>
      <c r="X10" s="777"/>
      <c r="Y10" s="777"/>
      <c r="Z10" s="777"/>
      <c r="AA10" s="777"/>
      <c r="AB10" s="777"/>
      <c r="AC10" s="777"/>
      <c r="AD10" s="777"/>
      <c r="AE10" s="777"/>
      <c r="AF10" s="777"/>
      <c r="AG10" s="777"/>
      <c r="AH10" s="777"/>
      <c r="AI10" s="777"/>
      <c r="AJ10" s="777"/>
      <c r="AK10" s="777"/>
      <c r="AL10" s="777"/>
      <c r="AM10" s="777"/>
      <c r="AN10" s="777"/>
      <c r="AO10" s="777"/>
      <c r="AP10" s="777"/>
      <c r="AQ10" s="777"/>
      <c r="AR10" s="777"/>
      <c r="AS10" s="777"/>
      <c r="AT10" s="777"/>
      <c r="AU10" s="777"/>
      <c r="AV10" s="777"/>
      <c r="AW10" s="777"/>
      <c r="AX10" s="777"/>
      <c r="AY10" s="777"/>
      <c r="AZ10" s="777"/>
      <c r="BA10" s="777"/>
      <c r="BB10" s="777"/>
      <c r="BC10" s="777"/>
      <c r="BD10" s="777"/>
      <c r="BE10" s="777"/>
      <c r="BF10" s="777"/>
      <c r="BG10" s="777"/>
      <c r="BH10" s="777"/>
      <c r="BI10" s="777"/>
      <c r="BJ10" s="777"/>
      <c r="BK10" s="777"/>
      <c r="BL10" s="777"/>
      <c r="BM10" s="777"/>
      <c r="BN10" s="777"/>
      <c r="BO10" s="777"/>
      <c r="BP10" s="777"/>
      <c r="BQ10" s="777"/>
      <c r="BR10" s="777"/>
      <c r="BS10" s="777"/>
      <c r="BT10" s="777"/>
      <c r="BU10" s="777"/>
      <c r="BV10" s="777"/>
      <c r="BW10" s="777"/>
      <c r="BX10" s="777"/>
      <c r="BY10" s="777"/>
      <c r="BZ10" s="777"/>
      <c r="CA10" s="777"/>
      <c r="CB10" s="777"/>
      <c r="CC10" s="777"/>
      <c r="CD10" s="777"/>
      <c r="CE10" s="777"/>
      <c r="CF10" s="777"/>
      <c r="CG10" s="777"/>
      <c r="CH10" s="777"/>
      <c r="CI10" s="777"/>
      <c r="CJ10" s="777"/>
      <c r="CK10" s="777"/>
      <c r="CL10" s="777"/>
      <c r="CM10" s="777"/>
      <c r="CN10" s="777"/>
      <c r="CO10" s="777"/>
      <c r="CP10" s="777"/>
      <c r="CQ10" s="777"/>
      <c r="CR10" s="777"/>
      <c r="CS10" s="777"/>
      <c r="CT10" s="777"/>
      <c r="CU10" s="777"/>
      <c r="CV10" s="777"/>
      <c r="CW10" s="777"/>
      <c r="CX10" s="777"/>
      <c r="CY10" s="777"/>
      <c r="CZ10" s="777"/>
      <c r="DA10" s="777"/>
      <c r="DB10" s="777"/>
      <c r="DC10" s="777"/>
      <c r="DD10" s="777"/>
      <c r="DE10" s="777"/>
      <c r="DF10" s="777"/>
      <c r="DG10" s="777"/>
      <c r="DH10" s="777"/>
      <c r="DI10" s="777"/>
      <c r="DJ10" s="777"/>
      <c r="DK10" s="777"/>
      <c r="DL10" s="777"/>
      <c r="DM10" s="777"/>
      <c r="DN10" s="777"/>
      <c r="DO10" s="777"/>
      <c r="DP10" s="777"/>
      <c r="DQ10" s="777"/>
      <c r="DR10" s="777"/>
      <c r="DS10" s="777"/>
      <c r="DT10" s="777"/>
      <c r="DU10" s="777"/>
      <c r="DV10" s="903">
        <v>2023</v>
      </c>
      <c r="DW10" s="903">
        <v>2024</v>
      </c>
      <c r="DX10" s="903">
        <v>2025</v>
      </c>
      <c r="DY10" s="903">
        <v>2026</v>
      </c>
      <c r="DZ10" s="903">
        <v>2027</v>
      </c>
      <c r="EA10" s="903">
        <v>2028</v>
      </c>
      <c r="EB10" s="903">
        <v>2029</v>
      </c>
      <c r="EC10" s="903">
        <v>2030</v>
      </c>
      <c r="ED10" s="903">
        <v>2031</v>
      </c>
      <c r="EE10" s="903">
        <v>2032</v>
      </c>
      <c r="EF10" s="911"/>
      <c r="EG10" s="704"/>
      <c r="EH10" s="704"/>
      <c r="EI10" s="704"/>
      <c r="EJ10" s="723"/>
    </row>
    <row r="11" spans="1:140">
      <c r="A11" s="777"/>
      <c r="B11" s="777"/>
      <c r="C11" s="777"/>
      <c r="D11" s="777"/>
      <c r="E11" s="777"/>
      <c r="F11" s="777"/>
      <c r="G11" s="777"/>
      <c r="H11" s="777"/>
      <c r="I11" s="777"/>
      <c r="J11" s="777"/>
      <c r="K11" s="777"/>
      <c r="L11" s="777"/>
      <c r="M11" s="777"/>
      <c r="N11" s="777"/>
      <c r="O11" s="777"/>
      <c r="P11" s="777"/>
      <c r="Q11" s="777"/>
      <c r="R11" s="777"/>
      <c r="S11" s="777"/>
      <c r="T11" s="777"/>
      <c r="U11" s="777"/>
      <c r="V11" s="777"/>
      <c r="W11" s="777"/>
      <c r="X11" s="777"/>
      <c r="Y11" s="777"/>
      <c r="Z11" s="777"/>
      <c r="AA11" s="777"/>
      <c r="AB11" s="777"/>
      <c r="AC11" s="777"/>
      <c r="AD11" s="777"/>
      <c r="AE11" s="777"/>
      <c r="AF11" s="777"/>
      <c r="AG11" s="777"/>
      <c r="AH11" s="777"/>
      <c r="AI11" s="777"/>
      <c r="AJ11" s="777"/>
      <c r="AK11" s="777"/>
      <c r="AL11" s="777"/>
      <c r="AM11" s="777"/>
      <c r="AN11" s="777"/>
      <c r="AO11" s="777"/>
      <c r="AP11" s="777"/>
      <c r="AQ11" s="777"/>
      <c r="AR11" s="777"/>
      <c r="AS11" s="777"/>
      <c r="AT11" s="777"/>
      <c r="AU11" s="777"/>
      <c r="AV11" s="777"/>
      <c r="AW11" s="777"/>
      <c r="AX11" s="777"/>
      <c r="AY11" s="777"/>
      <c r="AZ11" s="777"/>
      <c r="BA11" s="777"/>
      <c r="BB11" s="777"/>
      <c r="BC11" s="777"/>
      <c r="BD11" s="777"/>
      <c r="BE11" s="777"/>
      <c r="BF11" s="777"/>
      <c r="BG11" s="777"/>
      <c r="BH11" s="777"/>
      <c r="BI11" s="777"/>
      <c r="BJ11" s="777"/>
      <c r="BK11" s="777"/>
      <c r="BL11" s="777"/>
      <c r="BM11" s="777"/>
      <c r="BN11" s="777"/>
      <c r="BO11" s="777"/>
      <c r="BP11" s="777"/>
      <c r="BQ11" s="777"/>
      <c r="BR11" s="777"/>
      <c r="BS11" s="777"/>
      <c r="BT11" s="777"/>
      <c r="BU11" s="777"/>
      <c r="BV11" s="777"/>
      <c r="BW11" s="777"/>
      <c r="BX11" s="777"/>
      <c r="BY11" s="777"/>
      <c r="BZ11" s="777"/>
      <c r="CA11" s="777"/>
      <c r="CB11" s="777"/>
      <c r="CC11" s="777"/>
      <c r="CD11" s="777"/>
      <c r="CE11" s="777"/>
      <c r="CF11" s="777"/>
      <c r="CG11" s="777"/>
      <c r="CH11" s="777"/>
      <c r="CI11" s="777"/>
      <c r="CJ11" s="777"/>
      <c r="CK11" s="777"/>
      <c r="CL11" s="777"/>
      <c r="CM11" s="777"/>
      <c r="CN11" s="777"/>
      <c r="CO11" s="777"/>
      <c r="CP11" s="777"/>
      <c r="CQ11" s="777"/>
      <c r="CR11" s="777"/>
      <c r="CS11" s="777"/>
      <c r="CT11" s="777"/>
      <c r="CU11" s="777"/>
      <c r="CV11" s="777"/>
      <c r="CW11" s="777"/>
      <c r="CX11" s="777"/>
      <c r="CY11" s="777"/>
      <c r="CZ11" s="777"/>
      <c r="DA11" s="777"/>
      <c r="DB11" s="777"/>
      <c r="DC11" s="777"/>
      <c r="DD11" s="777"/>
      <c r="DE11" s="777"/>
      <c r="DF11" s="777"/>
      <c r="DG11" s="777"/>
      <c r="DH11" s="777"/>
      <c r="DI11" s="777"/>
      <c r="DJ11" s="777"/>
      <c r="DK11" s="777"/>
      <c r="DL11" s="777"/>
      <c r="DM11" s="777"/>
      <c r="DN11" s="777"/>
      <c r="DO11" s="777"/>
      <c r="DP11" s="777"/>
      <c r="DQ11" s="777"/>
      <c r="DR11" s="777"/>
      <c r="DS11" s="777"/>
      <c r="DT11" s="777"/>
      <c r="DU11" s="777"/>
      <c r="DV11" s="904" t="s">
        <v>557</v>
      </c>
      <c r="DW11" s="904" t="s">
        <v>557</v>
      </c>
      <c r="DX11" s="904" t="s">
        <v>557</v>
      </c>
      <c r="DY11" s="904" t="s">
        <v>557</v>
      </c>
      <c r="DZ11" s="904" t="s">
        <v>557</v>
      </c>
      <c r="EA11" s="904" t="s">
        <v>557</v>
      </c>
      <c r="EB11" s="904" t="s">
        <v>557</v>
      </c>
      <c r="EC11" s="904" t="s">
        <v>557</v>
      </c>
      <c r="ED11" s="904" t="s">
        <v>557</v>
      </c>
      <c r="EE11" s="904" t="s">
        <v>557</v>
      </c>
      <c r="EF11" s="911"/>
      <c r="EG11" s="660"/>
      <c r="EH11" s="660"/>
      <c r="EI11" s="660"/>
      <c r="EJ11" s="723"/>
    </row>
    <row r="12" spans="1:140">
      <c r="A12" s="777"/>
      <c r="B12" s="777"/>
      <c r="C12" s="777"/>
      <c r="D12" s="777"/>
      <c r="E12" s="777"/>
      <c r="F12" s="777"/>
      <c r="G12" s="777"/>
      <c r="H12" s="777"/>
      <c r="I12" s="777"/>
      <c r="J12" s="777"/>
      <c r="K12" s="777"/>
      <c r="L12" s="777"/>
      <c r="M12" s="777"/>
      <c r="N12" s="777"/>
      <c r="O12" s="777"/>
      <c r="P12" s="777"/>
      <c r="Q12" s="777"/>
      <c r="R12" s="777"/>
      <c r="S12" s="777"/>
      <c r="T12" s="777"/>
      <c r="U12" s="777"/>
      <c r="V12" s="777"/>
      <c r="W12" s="777"/>
      <c r="X12" s="777"/>
      <c r="Y12" s="777"/>
      <c r="Z12" s="777"/>
      <c r="AA12" s="777"/>
      <c r="AB12" s="777"/>
      <c r="AC12" s="777"/>
      <c r="AD12" s="777"/>
      <c r="AE12" s="777"/>
      <c r="AF12" s="777"/>
      <c r="AG12" s="777"/>
      <c r="AH12" s="777"/>
      <c r="AI12" s="777"/>
      <c r="AJ12" s="777"/>
      <c r="AK12" s="777"/>
      <c r="AL12" s="777"/>
      <c r="AM12" s="777"/>
      <c r="AN12" s="777"/>
      <c r="AO12" s="777"/>
      <c r="AP12" s="777"/>
      <c r="AQ12" s="777"/>
      <c r="AR12" s="777"/>
      <c r="AS12" s="777"/>
      <c r="AT12" s="777"/>
      <c r="AU12" s="777"/>
      <c r="AV12" s="777"/>
      <c r="AW12" s="777"/>
      <c r="AX12" s="777"/>
      <c r="AY12" s="777"/>
      <c r="AZ12" s="777"/>
      <c r="BA12" s="777"/>
      <c r="BB12" s="777"/>
      <c r="BC12" s="777"/>
      <c r="BD12" s="777"/>
      <c r="BE12" s="777"/>
      <c r="BF12" s="777"/>
      <c r="BG12" s="777"/>
      <c r="BH12" s="777"/>
      <c r="BI12" s="777"/>
      <c r="BJ12" s="777"/>
      <c r="BK12" s="777"/>
      <c r="BL12" s="777"/>
      <c r="BM12" s="777"/>
      <c r="BN12" s="777"/>
      <c r="BO12" s="777"/>
      <c r="BP12" s="777"/>
      <c r="BQ12" s="777"/>
      <c r="BR12" s="777"/>
      <c r="BS12" s="777"/>
      <c r="BT12" s="777"/>
      <c r="BU12" s="777"/>
      <c r="BV12" s="777"/>
      <c r="BW12" s="777"/>
      <c r="BX12" s="777"/>
      <c r="BY12" s="777"/>
      <c r="BZ12" s="777"/>
      <c r="CA12" s="777"/>
      <c r="CB12" s="777"/>
      <c r="CC12" s="777"/>
      <c r="CD12" s="777"/>
      <c r="CE12" s="777"/>
      <c r="CF12" s="777"/>
      <c r="CG12" s="777"/>
      <c r="CH12" s="777"/>
      <c r="CI12" s="777"/>
      <c r="CJ12" s="777"/>
      <c r="CK12" s="777"/>
      <c r="CL12" s="777"/>
      <c r="CM12" s="777"/>
      <c r="CN12" s="777"/>
      <c r="CO12" s="777"/>
      <c r="CP12" s="777"/>
      <c r="CQ12" s="777"/>
      <c r="CR12" s="777"/>
      <c r="CS12" s="777"/>
      <c r="CT12" s="777"/>
      <c r="CU12" s="777"/>
      <c r="CV12" s="777"/>
      <c r="CW12" s="777"/>
      <c r="CX12" s="777"/>
      <c r="CY12" s="777"/>
      <c r="CZ12" s="777"/>
      <c r="DA12" s="777"/>
      <c r="DB12" s="777"/>
      <c r="DC12" s="777"/>
      <c r="DD12" s="777"/>
      <c r="DE12" s="777"/>
      <c r="DF12" s="777"/>
      <c r="DG12" s="777"/>
      <c r="DH12" s="777"/>
      <c r="DI12" s="777"/>
      <c r="DJ12" s="777"/>
      <c r="DK12" s="777"/>
      <c r="DL12" s="777"/>
      <c r="DM12" s="777"/>
      <c r="DN12" s="777"/>
      <c r="DO12" s="777"/>
      <c r="DP12" s="777"/>
      <c r="DQ12" s="777"/>
      <c r="DR12" s="777"/>
      <c r="DS12" s="777"/>
      <c r="DT12" s="777"/>
      <c r="DU12" s="777"/>
      <c r="DV12" s="813"/>
      <c r="DW12" s="813"/>
      <c r="DX12" s="813"/>
      <c r="DY12" s="813"/>
      <c r="DZ12" s="813"/>
      <c r="EA12" s="813"/>
      <c r="EB12" s="813"/>
      <c r="EC12" s="813"/>
      <c r="ED12" s="813"/>
      <c r="EE12" s="813"/>
      <c r="EF12" s="814"/>
      <c r="EG12" s="659"/>
      <c r="EH12" s="659"/>
      <c r="EI12" s="659"/>
      <c r="EJ12" s="723"/>
    </row>
    <row r="13" spans="1:140" ht="6" customHeight="1">
      <c r="A13" s="777"/>
      <c r="B13" s="777"/>
      <c r="C13" s="777"/>
      <c r="D13" s="777"/>
      <c r="E13" s="777"/>
      <c r="F13" s="777"/>
      <c r="G13" s="777"/>
      <c r="H13" s="777"/>
      <c r="I13" s="777"/>
      <c r="J13" s="777"/>
      <c r="K13" s="777"/>
      <c r="L13" s="777"/>
      <c r="M13" s="777"/>
      <c r="N13" s="777"/>
      <c r="O13" s="777"/>
      <c r="P13" s="777"/>
      <c r="Q13" s="777"/>
      <c r="R13" s="777"/>
      <c r="S13" s="777"/>
      <c r="T13" s="777"/>
      <c r="U13" s="777"/>
      <c r="V13" s="777"/>
      <c r="W13" s="777"/>
      <c r="X13" s="777"/>
      <c r="Y13" s="777"/>
      <c r="Z13" s="777"/>
      <c r="AA13" s="777"/>
      <c r="AB13" s="777"/>
      <c r="AC13" s="777"/>
      <c r="AD13" s="777"/>
      <c r="AE13" s="777"/>
      <c r="AF13" s="777"/>
      <c r="AG13" s="777"/>
      <c r="AH13" s="777"/>
      <c r="AI13" s="777"/>
      <c r="AJ13" s="777"/>
      <c r="AK13" s="777"/>
      <c r="AL13" s="777"/>
      <c r="AM13" s="777"/>
      <c r="AN13" s="777"/>
      <c r="AO13" s="777"/>
      <c r="AP13" s="777"/>
      <c r="AQ13" s="777"/>
      <c r="AR13" s="777"/>
      <c r="AS13" s="777"/>
      <c r="AT13" s="777"/>
      <c r="AU13" s="777"/>
      <c r="AV13" s="777"/>
      <c r="AW13" s="777"/>
      <c r="AX13" s="777"/>
      <c r="AY13" s="777"/>
      <c r="AZ13" s="777"/>
      <c r="BA13" s="777"/>
      <c r="BB13" s="777"/>
      <c r="BC13" s="777"/>
      <c r="BD13" s="777"/>
      <c r="BE13" s="777"/>
      <c r="BF13" s="777"/>
      <c r="BG13" s="777"/>
      <c r="BH13" s="777"/>
      <c r="BI13" s="777"/>
      <c r="BJ13" s="777"/>
      <c r="BK13" s="777"/>
      <c r="BL13" s="777"/>
      <c r="BM13" s="777"/>
      <c r="BN13" s="777"/>
      <c r="BO13" s="777"/>
      <c r="BP13" s="777"/>
      <c r="BQ13" s="777"/>
      <c r="BR13" s="777"/>
      <c r="BS13" s="777"/>
      <c r="BT13" s="777"/>
      <c r="BU13" s="777"/>
      <c r="BV13" s="777"/>
      <c r="BW13" s="777"/>
      <c r="BX13" s="777"/>
      <c r="BY13" s="777"/>
      <c r="BZ13" s="777"/>
      <c r="CA13" s="777"/>
      <c r="CB13" s="777"/>
      <c r="CC13" s="777"/>
      <c r="CD13" s="777"/>
      <c r="CE13" s="777"/>
      <c r="CF13" s="777"/>
      <c r="CG13" s="777"/>
      <c r="CH13" s="777"/>
      <c r="CI13" s="777"/>
      <c r="CJ13" s="777"/>
      <c r="CK13" s="777"/>
      <c r="CL13" s="777"/>
      <c r="CM13" s="777"/>
      <c r="CN13" s="777"/>
      <c r="CO13" s="777"/>
      <c r="CP13" s="777"/>
      <c r="CQ13" s="777"/>
      <c r="CR13" s="777"/>
      <c r="CS13" s="777"/>
      <c r="CT13" s="777"/>
      <c r="CU13" s="777"/>
      <c r="CV13" s="777"/>
      <c r="CW13" s="777"/>
      <c r="CX13" s="777"/>
      <c r="CY13" s="777"/>
      <c r="CZ13" s="777"/>
      <c r="DA13" s="777"/>
      <c r="DB13" s="777"/>
      <c r="DC13" s="777"/>
      <c r="DD13" s="777"/>
      <c r="DE13" s="777"/>
      <c r="DF13" s="777"/>
      <c r="DG13" s="777"/>
      <c r="DH13" s="777"/>
      <c r="DI13" s="777"/>
      <c r="DJ13" s="777"/>
      <c r="DK13" s="777"/>
      <c r="DL13" s="777"/>
      <c r="DM13" s="777"/>
      <c r="DN13" s="777"/>
      <c r="DO13" s="777"/>
      <c r="DP13" s="777"/>
      <c r="DQ13" s="777"/>
      <c r="DR13" s="777"/>
      <c r="DS13" s="777"/>
      <c r="DT13" s="777"/>
      <c r="DU13" s="777"/>
      <c r="DV13" s="813"/>
      <c r="DW13" s="813"/>
      <c r="DX13" s="813"/>
      <c r="DY13" s="813"/>
      <c r="DZ13" s="813"/>
      <c r="EA13" s="813"/>
      <c r="EB13" s="813"/>
      <c r="EC13" s="813"/>
      <c r="ED13" s="813"/>
      <c r="EE13" s="813"/>
      <c r="EF13" s="814"/>
      <c r="EG13" s="659"/>
      <c r="EH13" s="659"/>
      <c r="EI13" s="659"/>
      <c r="EJ13" s="723"/>
    </row>
    <row r="14" spans="1:140">
      <c r="A14" s="777"/>
      <c r="B14" s="777"/>
      <c r="C14" s="777"/>
      <c r="D14" s="777"/>
      <c r="E14" s="777"/>
      <c r="F14" s="777"/>
      <c r="G14" s="777"/>
      <c r="H14" s="777"/>
      <c r="I14" s="777"/>
      <c r="J14" s="777"/>
      <c r="K14" s="777"/>
      <c r="L14" s="777"/>
      <c r="M14" s="777"/>
      <c r="N14" s="777"/>
      <c r="O14" s="777"/>
      <c r="P14" s="777"/>
      <c r="Q14" s="777"/>
      <c r="R14" s="777"/>
      <c r="S14" s="777"/>
      <c r="T14" s="777"/>
      <c r="U14" s="777"/>
      <c r="V14" s="777"/>
      <c r="W14" s="777"/>
      <c r="X14" s="777"/>
      <c r="Y14" s="777"/>
      <c r="Z14" s="777"/>
      <c r="AA14" s="777"/>
      <c r="AB14" s="777"/>
      <c r="AC14" s="777"/>
      <c r="AD14" s="777"/>
      <c r="AE14" s="777"/>
      <c r="AF14" s="777"/>
      <c r="AG14" s="777"/>
      <c r="AH14" s="777"/>
      <c r="AI14" s="777"/>
      <c r="AJ14" s="777"/>
      <c r="AK14" s="777"/>
      <c r="AL14" s="777"/>
      <c r="AM14" s="777"/>
      <c r="AN14" s="777"/>
      <c r="AO14" s="777"/>
      <c r="AP14" s="777"/>
      <c r="AQ14" s="777"/>
      <c r="AR14" s="777"/>
      <c r="AS14" s="777"/>
      <c r="AT14" s="777"/>
      <c r="AU14" s="777"/>
      <c r="AV14" s="777"/>
      <c r="AW14" s="777"/>
      <c r="AX14" s="777"/>
      <c r="AY14" s="777"/>
      <c r="AZ14" s="777"/>
      <c r="BA14" s="777"/>
      <c r="BB14" s="777"/>
      <c r="BC14" s="777"/>
      <c r="BD14" s="777"/>
      <c r="BE14" s="777"/>
      <c r="BF14" s="777"/>
      <c r="BG14" s="777"/>
      <c r="BH14" s="777"/>
      <c r="BI14" s="777"/>
      <c r="BJ14" s="777"/>
      <c r="BK14" s="777"/>
      <c r="BL14" s="777"/>
      <c r="BM14" s="777"/>
      <c r="BN14" s="777"/>
      <c r="BO14" s="777"/>
      <c r="BP14" s="777"/>
      <c r="BQ14" s="777"/>
      <c r="BR14" s="777"/>
      <c r="BS14" s="777"/>
      <c r="BT14" s="777"/>
      <c r="BU14" s="777"/>
      <c r="BV14" s="777"/>
      <c r="BW14" s="777"/>
      <c r="BX14" s="777"/>
      <c r="BY14" s="777"/>
      <c r="BZ14" s="777"/>
      <c r="CA14" s="777"/>
      <c r="CB14" s="777"/>
      <c r="CC14" s="777"/>
      <c r="CD14" s="777"/>
      <c r="CE14" s="777"/>
      <c r="CF14" s="777"/>
      <c r="CG14" s="777"/>
      <c r="CH14" s="777"/>
      <c r="CI14" s="777"/>
      <c r="CJ14" s="777"/>
      <c r="CK14" s="777"/>
      <c r="CL14" s="777"/>
      <c r="CM14" s="777"/>
      <c r="CN14" s="777"/>
      <c r="CO14" s="777"/>
      <c r="CP14" s="777"/>
      <c r="CQ14" s="777"/>
      <c r="CR14" s="777"/>
      <c r="CS14" s="777"/>
      <c r="CT14" s="777"/>
      <c r="CU14" s="777"/>
      <c r="CV14" s="777"/>
      <c r="CW14" s="777"/>
      <c r="CX14" s="777"/>
      <c r="CY14" s="777"/>
      <c r="CZ14" s="777"/>
      <c r="DA14" s="777"/>
      <c r="DB14" s="777"/>
      <c r="DC14" s="777"/>
      <c r="DD14" s="777"/>
      <c r="DE14" s="777"/>
      <c r="DF14" s="777"/>
      <c r="DG14" s="777"/>
      <c r="DH14" s="777"/>
      <c r="DI14" s="777"/>
      <c r="DJ14" s="777"/>
      <c r="DK14" s="777"/>
      <c r="DL14" s="777"/>
      <c r="DM14" s="777"/>
      <c r="DN14" s="777"/>
      <c r="DO14" s="777"/>
      <c r="DP14" s="777"/>
      <c r="DQ14" s="777"/>
      <c r="DR14" s="777"/>
      <c r="DS14" s="777"/>
      <c r="DT14" s="777"/>
      <c r="DU14" s="777"/>
      <c r="DV14" s="812">
        <v>53433000000</v>
      </c>
      <c r="DW14" s="812">
        <v>56099238000</v>
      </c>
      <c r="DX14" s="812">
        <v>60142073400</v>
      </c>
      <c r="DY14" s="812">
        <v>63106310987.399994</v>
      </c>
      <c r="DZ14" s="812">
        <v>66915757820.942307</v>
      </c>
      <c r="EA14" s="812">
        <v>71712459567</v>
      </c>
      <c r="EB14" s="812">
        <v>76064647465.799988</v>
      </c>
      <c r="EC14" s="812">
        <v>80676101912.529388</v>
      </c>
      <c r="ED14" s="812">
        <v>85564930144.166183</v>
      </c>
      <c r="EE14" s="812">
        <v>90746332500.258911</v>
      </c>
      <c r="EF14" s="912" t="s">
        <v>360</v>
      </c>
      <c r="EG14" s="659"/>
      <c r="EH14" s="659"/>
      <c r="EI14" s="659"/>
      <c r="EJ14" s="723"/>
    </row>
    <row r="15" spans="1:140">
      <c r="A15" s="777"/>
      <c r="B15" s="777"/>
      <c r="C15" s="777"/>
      <c r="D15" s="777"/>
      <c r="E15" s="777"/>
      <c r="F15" s="777"/>
      <c r="G15" s="777"/>
      <c r="H15" s="777"/>
      <c r="I15" s="777"/>
      <c r="J15" s="777"/>
      <c r="K15" s="777"/>
      <c r="L15" s="777"/>
      <c r="M15" s="777"/>
      <c r="N15" s="777"/>
      <c r="O15" s="777"/>
      <c r="P15" s="777"/>
      <c r="Q15" s="777"/>
      <c r="R15" s="777"/>
      <c r="S15" s="777"/>
      <c r="T15" s="777"/>
      <c r="U15" s="777"/>
      <c r="V15" s="777"/>
      <c r="W15" s="777"/>
      <c r="X15" s="777"/>
      <c r="Y15" s="777"/>
      <c r="Z15" s="777"/>
      <c r="AA15" s="777"/>
      <c r="AB15" s="777"/>
      <c r="AC15" s="777"/>
      <c r="AD15" s="777"/>
      <c r="AE15" s="777"/>
      <c r="AF15" s="777"/>
      <c r="AG15" s="777"/>
      <c r="AH15" s="777"/>
      <c r="AI15" s="777"/>
      <c r="AJ15" s="777"/>
      <c r="AK15" s="777"/>
      <c r="AL15" s="777"/>
      <c r="AM15" s="777"/>
      <c r="AN15" s="777"/>
      <c r="AO15" s="777"/>
      <c r="AP15" s="777"/>
      <c r="AQ15" s="777"/>
      <c r="AR15" s="777"/>
      <c r="AS15" s="777"/>
      <c r="AT15" s="777"/>
      <c r="AU15" s="777"/>
      <c r="AV15" s="777"/>
      <c r="AW15" s="777"/>
      <c r="AX15" s="777"/>
      <c r="AY15" s="777"/>
      <c r="AZ15" s="777"/>
      <c r="BA15" s="777"/>
      <c r="BB15" s="777"/>
      <c r="BC15" s="777"/>
      <c r="BD15" s="777"/>
      <c r="BE15" s="777"/>
      <c r="BF15" s="777"/>
      <c r="BG15" s="777"/>
      <c r="BH15" s="777"/>
      <c r="BI15" s="777"/>
      <c r="BJ15" s="777"/>
      <c r="BK15" s="777"/>
      <c r="BL15" s="777"/>
      <c r="BM15" s="777"/>
      <c r="BN15" s="777"/>
      <c r="BO15" s="777"/>
      <c r="BP15" s="777"/>
      <c r="BQ15" s="777"/>
      <c r="BR15" s="777"/>
      <c r="BS15" s="777"/>
      <c r="BT15" s="777"/>
      <c r="BU15" s="777"/>
      <c r="BV15" s="777"/>
      <c r="BW15" s="777"/>
      <c r="BX15" s="777"/>
      <c r="BY15" s="777"/>
      <c r="BZ15" s="777"/>
      <c r="CA15" s="777"/>
      <c r="CB15" s="777"/>
      <c r="CC15" s="777"/>
      <c r="CD15" s="777"/>
      <c r="CE15" s="777"/>
      <c r="CF15" s="777"/>
      <c r="CG15" s="777"/>
      <c r="CH15" s="777"/>
      <c r="CI15" s="777"/>
      <c r="CJ15" s="777"/>
      <c r="CK15" s="777"/>
      <c r="CL15" s="777"/>
      <c r="CM15" s="777"/>
      <c r="CN15" s="777"/>
      <c r="CO15" s="777"/>
      <c r="CP15" s="777"/>
      <c r="CQ15" s="777"/>
      <c r="CR15" s="777"/>
      <c r="CS15" s="777"/>
      <c r="CT15" s="777"/>
      <c r="CU15" s="777"/>
      <c r="CV15" s="777"/>
      <c r="CW15" s="777"/>
      <c r="CX15" s="777"/>
      <c r="CY15" s="777"/>
      <c r="CZ15" s="777"/>
      <c r="DA15" s="777"/>
      <c r="DB15" s="777"/>
      <c r="DC15" s="777"/>
      <c r="DD15" s="777"/>
      <c r="DE15" s="777"/>
      <c r="DF15" s="777"/>
      <c r="DG15" s="777"/>
      <c r="DH15" s="777"/>
      <c r="DI15" s="777"/>
      <c r="DJ15" s="777"/>
      <c r="DK15" s="777"/>
      <c r="DL15" s="777"/>
      <c r="DM15" s="777"/>
      <c r="DN15" s="777"/>
      <c r="DO15" s="777"/>
      <c r="DP15" s="777"/>
      <c r="DQ15" s="777"/>
      <c r="DR15" s="777"/>
      <c r="DS15" s="777"/>
      <c r="DT15" s="777"/>
      <c r="DU15" s="777"/>
      <c r="DV15" s="812">
        <v>5384163000</v>
      </c>
      <c r="DW15" s="812">
        <v>6862861625</v>
      </c>
      <c r="DX15" s="812">
        <v>6643812262.3999996</v>
      </c>
      <c r="DY15" s="812">
        <v>7720735981.1423044</v>
      </c>
      <c r="DZ15" s="812">
        <v>8187501013.3303862</v>
      </c>
      <c r="EA15" s="812">
        <v>7908337920.0759439</v>
      </c>
      <c r="EB15" s="812">
        <v>8421795161.2189941</v>
      </c>
      <c r="EC15" s="812">
        <v>8904445149.3836193</v>
      </c>
      <c r="ED15" s="812">
        <v>9448306228.3688622</v>
      </c>
      <c r="EE15" s="812">
        <v>10048570960.986036</v>
      </c>
      <c r="EF15" s="814"/>
      <c r="EG15" s="659"/>
      <c r="EH15" s="659"/>
      <c r="EI15" s="659"/>
      <c r="EJ15" s="723"/>
    </row>
    <row r="16" spans="1:140">
      <c r="A16" s="777"/>
      <c r="B16" s="777"/>
      <c r="C16" s="777"/>
      <c r="D16" s="777"/>
      <c r="E16" s="777"/>
      <c r="F16" s="777"/>
      <c r="G16" s="777"/>
      <c r="H16" s="777"/>
      <c r="I16" s="777"/>
      <c r="J16" s="777"/>
      <c r="K16" s="777"/>
      <c r="L16" s="777"/>
      <c r="M16" s="777"/>
      <c r="N16" s="777"/>
      <c r="O16" s="777"/>
      <c r="P16" s="777"/>
      <c r="Q16" s="777"/>
      <c r="R16" s="777"/>
      <c r="S16" s="777"/>
      <c r="T16" s="777"/>
      <c r="U16" s="777"/>
      <c r="V16" s="777"/>
      <c r="W16" s="777"/>
      <c r="X16" s="777"/>
      <c r="Y16" s="777"/>
      <c r="Z16" s="777"/>
      <c r="AA16" s="777"/>
      <c r="AB16" s="777"/>
      <c r="AC16" s="777"/>
      <c r="AD16" s="777"/>
      <c r="AE16" s="777"/>
      <c r="AF16" s="777"/>
      <c r="AG16" s="777"/>
      <c r="AH16" s="777"/>
      <c r="AI16" s="777"/>
      <c r="AJ16" s="777"/>
      <c r="AK16" s="777"/>
      <c r="AL16" s="777"/>
      <c r="AM16" s="777"/>
      <c r="AN16" s="777"/>
      <c r="AO16" s="777"/>
      <c r="AP16" s="777"/>
      <c r="AQ16" s="777"/>
      <c r="AR16" s="777"/>
      <c r="AS16" s="777"/>
      <c r="AT16" s="777"/>
      <c r="AU16" s="777"/>
      <c r="AV16" s="777"/>
      <c r="AW16" s="777"/>
      <c r="AX16" s="777"/>
      <c r="AY16" s="777"/>
      <c r="AZ16" s="777"/>
      <c r="BA16" s="777"/>
      <c r="BB16" s="777"/>
      <c r="BC16" s="777"/>
      <c r="BD16" s="777"/>
      <c r="BE16" s="777"/>
      <c r="BF16" s="777"/>
      <c r="BG16" s="777"/>
      <c r="BH16" s="777"/>
      <c r="BI16" s="777"/>
      <c r="BJ16" s="777"/>
      <c r="BK16" s="777"/>
      <c r="BL16" s="777"/>
      <c r="BM16" s="777"/>
      <c r="BN16" s="777"/>
      <c r="BO16" s="777"/>
      <c r="BP16" s="777"/>
      <c r="BQ16" s="777"/>
      <c r="BR16" s="777"/>
      <c r="BS16" s="777"/>
      <c r="BT16" s="777"/>
      <c r="BU16" s="777"/>
      <c r="BV16" s="777"/>
      <c r="BW16" s="777"/>
      <c r="BX16" s="777"/>
      <c r="BY16" s="777"/>
      <c r="BZ16" s="777"/>
      <c r="CA16" s="777"/>
      <c r="CB16" s="777"/>
      <c r="CC16" s="777"/>
      <c r="CD16" s="777"/>
      <c r="CE16" s="777"/>
      <c r="CF16" s="777"/>
      <c r="CG16" s="777"/>
      <c r="CH16" s="777"/>
      <c r="CI16" s="777"/>
      <c r="CJ16" s="777"/>
      <c r="CK16" s="777"/>
      <c r="CL16" s="777"/>
      <c r="CM16" s="777"/>
      <c r="CN16" s="777"/>
      <c r="CO16" s="777"/>
      <c r="CP16" s="777"/>
      <c r="CQ16" s="777"/>
      <c r="CR16" s="777"/>
      <c r="CS16" s="777"/>
      <c r="CT16" s="777"/>
      <c r="CU16" s="777"/>
      <c r="CV16" s="777"/>
      <c r="CW16" s="777"/>
      <c r="CX16" s="777"/>
      <c r="CY16" s="777"/>
      <c r="CZ16" s="777"/>
      <c r="DA16" s="777"/>
      <c r="DB16" s="777"/>
      <c r="DC16" s="777"/>
      <c r="DD16" s="777"/>
      <c r="DE16" s="777"/>
      <c r="DF16" s="777"/>
      <c r="DG16" s="777"/>
      <c r="DH16" s="777"/>
      <c r="DI16" s="777"/>
      <c r="DJ16" s="777"/>
      <c r="DK16" s="777"/>
      <c r="DL16" s="777"/>
      <c r="DM16" s="777"/>
      <c r="DN16" s="777"/>
      <c r="DO16" s="777"/>
      <c r="DP16" s="777"/>
      <c r="DQ16" s="777"/>
      <c r="DR16" s="777"/>
      <c r="DS16" s="777"/>
      <c r="DT16" s="777"/>
      <c r="DU16" s="777"/>
      <c r="DV16" s="812">
        <v>0</v>
      </c>
      <c r="DW16" s="812">
        <v>0</v>
      </c>
      <c r="DX16" s="812">
        <v>0</v>
      </c>
      <c r="DY16" s="812">
        <v>0</v>
      </c>
      <c r="DZ16" s="812">
        <v>0</v>
      </c>
      <c r="EA16" s="812">
        <v>0</v>
      </c>
      <c r="EB16" s="812">
        <v>0</v>
      </c>
      <c r="EC16" s="812">
        <v>0</v>
      </c>
      <c r="ED16" s="812">
        <v>0</v>
      </c>
      <c r="EE16" s="812">
        <v>0</v>
      </c>
      <c r="EF16" s="814"/>
      <c r="EG16" s="659"/>
      <c r="EH16" s="659"/>
      <c r="EI16" s="659"/>
      <c r="EJ16" s="723"/>
    </row>
    <row r="17" spans="1:140">
      <c r="A17" s="777"/>
      <c r="B17" s="777"/>
      <c r="C17" s="777"/>
      <c r="D17" s="777"/>
      <c r="E17" s="777"/>
      <c r="F17" s="777"/>
      <c r="G17" s="777"/>
      <c r="H17" s="777"/>
      <c r="I17" s="777"/>
      <c r="J17" s="777"/>
      <c r="K17" s="777"/>
      <c r="L17" s="777"/>
      <c r="M17" s="777"/>
      <c r="N17" s="777"/>
      <c r="O17" s="777"/>
      <c r="P17" s="777"/>
      <c r="Q17" s="777"/>
      <c r="R17" s="777"/>
      <c r="S17" s="777"/>
      <c r="T17" s="777"/>
      <c r="U17" s="777"/>
      <c r="V17" s="777"/>
      <c r="W17" s="777"/>
      <c r="X17" s="777"/>
      <c r="Y17" s="777"/>
      <c r="Z17" s="777"/>
      <c r="AA17" s="777"/>
      <c r="AB17" s="777"/>
      <c r="AC17" s="777"/>
      <c r="AD17" s="777"/>
      <c r="AE17" s="777"/>
      <c r="AF17" s="777"/>
      <c r="AG17" s="777"/>
      <c r="AH17" s="777"/>
      <c r="AI17" s="777"/>
      <c r="AJ17" s="777"/>
      <c r="AK17" s="777"/>
      <c r="AL17" s="777"/>
      <c r="AM17" s="777"/>
      <c r="AN17" s="777"/>
      <c r="AO17" s="777"/>
      <c r="AP17" s="777"/>
      <c r="AQ17" s="777"/>
      <c r="AR17" s="777"/>
      <c r="AS17" s="777"/>
      <c r="AT17" s="777"/>
      <c r="AU17" s="777"/>
      <c r="AV17" s="777"/>
      <c r="AW17" s="777"/>
      <c r="AX17" s="777"/>
      <c r="AY17" s="777"/>
      <c r="AZ17" s="777"/>
      <c r="BA17" s="777"/>
      <c r="BB17" s="777"/>
      <c r="BC17" s="777"/>
      <c r="BD17" s="777"/>
      <c r="BE17" s="777"/>
      <c r="BF17" s="777"/>
      <c r="BG17" s="777"/>
      <c r="BH17" s="777"/>
      <c r="BI17" s="777"/>
      <c r="BJ17" s="777"/>
      <c r="BK17" s="777"/>
      <c r="BL17" s="777"/>
      <c r="BM17" s="777"/>
      <c r="BN17" s="777"/>
      <c r="BO17" s="777"/>
      <c r="BP17" s="777"/>
      <c r="BQ17" s="777"/>
      <c r="BR17" s="777"/>
      <c r="BS17" s="777"/>
      <c r="BT17" s="777"/>
      <c r="BU17" s="777"/>
      <c r="BV17" s="777"/>
      <c r="BW17" s="777"/>
      <c r="BX17" s="777"/>
      <c r="BY17" s="777"/>
      <c r="BZ17" s="777"/>
      <c r="CA17" s="777"/>
      <c r="CB17" s="777"/>
      <c r="CC17" s="777"/>
      <c r="CD17" s="777"/>
      <c r="CE17" s="777"/>
      <c r="CF17" s="777"/>
      <c r="CG17" s="777"/>
      <c r="CH17" s="777"/>
      <c r="CI17" s="777"/>
      <c r="CJ17" s="777"/>
      <c r="CK17" s="777"/>
      <c r="CL17" s="777"/>
      <c r="CM17" s="777"/>
      <c r="CN17" s="777"/>
      <c r="CO17" s="777"/>
      <c r="CP17" s="777"/>
      <c r="CQ17" s="777"/>
      <c r="CR17" s="777"/>
      <c r="CS17" s="777"/>
      <c r="CT17" s="777"/>
      <c r="CU17" s="777"/>
      <c r="CV17" s="777"/>
      <c r="CW17" s="777"/>
      <c r="CX17" s="777"/>
      <c r="CY17" s="777"/>
      <c r="CZ17" s="777"/>
      <c r="DA17" s="777"/>
      <c r="DB17" s="777"/>
      <c r="DC17" s="777"/>
      <c r="DD17" s="777"/>
      <c r="DE17" s="777"/>
      <c r="DF17" s="777"/>
      <c r="DG17" s="777"/>
      <c r="DH17" s="777"/>
      <c r="DI17" s="777"/>
      <c r="DJ17" s="777"/>
      <c r="DK17" s="777"/>
      <c r="DL17" s="777"/>
      <c r="DM17" s="777"/>
      <c r="DN17" s="777"/>
      <c r="DO17" s="777"/>
      <c r="DP17" s="777"/>
      <c r="DQ17" s="777"/>
      <c r="DR17" s="777"/>
      <c r="DS17" s="777"/>
      <c r="DT17" s="777"/>
      <c r="DU17" s="777"/>
      <c r="DV17" s="812">
        <v>0</v>
      </c>
      <c r="DW17" s="812">
        <v>0</v>
      </c>
      <c r="DX17" s="812">
        <v>0</v>
      </c>
      <c r="DY17" s="812">
        <v>0</v>
      </c>
      <c r="DZ17" s="812">
        <v>0</v>
      </c>
      <c r="EA17" s="812">
        <v>0</v>
      </c>
      <c r="EB17" s="812">
        <v>0</v>
      </c>
      <c r="EC17" s="812">
        <v>0</v>
      </c>
      <c r="ED17" s="812">
        <v>0</v>
      </c>
      <c r="EE17" s="812">
        <v>0</v>
      </c>
      <c r="EF17" s="814"/>
      <c r="EG17" s="659"/>
      <c r="EH17" s="659"/>
      <c r="EI17" s="659"/>
      <c r="EJ17" s="723"/>
    </row>
    <row r="18" spans="1:140" ht="6" customHeight="1">
      <c r="A18" s="777"/>
      <c r="B18" s="777"/>
      <c r="C18" s="777"/>
      <c r="D18" s="777"/>
      <c r="E18" s="777"/>
      <c r="F18" s="777"/>
      <c r="G18" s="777"/>
      <c r="H18" s="777"/>
      <c r="I18" s="777"/>
      <c r="J18" s="777"/>
      <c r="K18" s="777"/>
      <c r="L18" s="777"/>
      <c r="M18" s="777"/>
      <c r="N18" s="777"/>
      <c r="O18" s="777"/>
      <c r="P18" s="777"/>
      <c r="Q18" s="777"/>
      <c r="R18" s="777"/>
      <c r="S18" s="777"/>
      <c r="T18" s="777"/>
      <c r="U18" s="777"/>
      <c r="V18" s="777"/>
      <c r="W18" s="777"/>
      <c r="X18" s="777"/>
      <c r="Y18" s="777"/>
      <c r="Z18" s="777"/>
      <c r="AA18" s="777"/>
      <c r="AB18" s="777"/>
      <c r="AC18" s="777"/>
      <c r="AD18" s="777"/>
      <c r="AE18" s="777"/>
      <c r="AF18" s="777"/>
      <c r="AG18" s="777"/>
      <c r="AH18" s="777"/>
      <c r="AI18" s="777"/>
      <c r="AJ18" s="777"/>
      <c r="AK18" s="777"/>
      <c r="AL18" s="777"/>
      <c r="AM18" s="777"/>
      <c r="AN18" s="777"/>
      <c r="AO18" s="777"/>
      <c r="AP18" s="777"/>
      <c r="AQ18" s="777"/>
      <c r="AR18" s="777"/>
      <c r="AS18" s="777"/>
      <c r="AT18" s="777"/>
      <c r="AU18" s="777"/>
      <c r="AV18" s="777"/>
      <c r="AW18" s="777"/>
      <c r="AX18" s="777"/>
      <c r="AY18" s="777"/>
      <c r="AZ18" s="777"/>
      <c r="BA18" s="777"/>
      <c r="BB18" s="777"/>
      <c r="BC18" s="777"/>
      <c r="BD18" s="777"/>
      <c r="BE18" s="777"/>
      <c r="BF18" s="777"/>
      <c r="BG18" s="777"/>
      <c r="BH18" s="777"/>
      <c r="BI18" s="777"/>
      <c r="BJ18" s="777"/>
      <c r="BK18" s="777"/>
      <c r="BL18" s="777"/>
      <c r="BM18" s="777"/>
      <c r="BN18" s="777"/>
      <c r="BO18" s="777"/>
      <c r="BP18" s="777"/>
      <c r="BQ18" s="777"/>
      <c r="BR18" s="777"/>
      <c r="BS18" s="777"/>
      <c r="BT18" s="777"/>
      <c r="BU18" s="777"/>
      <c r="BV18" s="777"/>
      <c r="BW18" s="777"/>
      <c r="BX18" s="777"/>
      <c r="BY18" s="777"/>
      <c r="BZ18" s="777"/>
      <c r="CA18" s="777"/>
      <c r="CB18" s="777"/>
      <c r="CC18" s="777"/>
      <c r="CD18" s="777"/>
      <c r="CE18" s="777"/>
      <c r="CF18" s="777"/>
      <c r="CG18" s="777"/>
      <c r="CH18" s="777"/>
      <c r="CI18" s="777"/>
      <c r="CJ18" s="777"/>
      <c r="CK18" s="777"/>
      <c r="CL18" s="777"/>
      <c r="CM18" s="777"/>
      <c r="CN18" s="777"/>
      <c r="CO18" s="777"/>
      <c r="CP18" s="777"/>
      <c r="CQ18" s="777"/>
      <c r="CR18" s="777"/>
      <c r="CS18" s="777"/>
      <c r="CT18" s="777"/>
      <c r="CU18" s="777"/>
      <c r="CV18" s="777"/>
      <c r="CW18" s="777"/>
      <c r="CX18" s="777"/>
      <c r="CY18" s="777"/>
      <c r="CZ18" s="777"/>
      <c r="DA18" s="777"/>
      <c r="DB18" s="777"/>
      <c r="DC18" s="777"/>
      <c r="DD18" s="777"/>
      <c r="DE18" s="777"/>
      <c r="DF18" s="777"/>
      <c r="DG18" s="777"/>
      <c r="DH18" s="777"/>
      <c r="DI18" s="777"/>
      <c r="DJ18" s="777"/>
      <c r="DK18" s="777"/>
      <c r="DL18" s="777"/>
      <c r="DM18" s="777"/>
      <c r="DN18" s="777"/>
      <c r="DO18" s="777"/>
      <c r="DP18" s="777"/>
      <c r="DQ18" s="777"/>
      <c r="DR18" s="777"/>
      <c r="DS18" s="777"/>
      <c r="DT18" s="777"/>
      <c r="DU18" s="777"/>
      <c r="DV18" s="914"/>
      <c r="DW18" s="914"/>
      <c r="DX18" s="914"/>
      <c r="DY18" s="914"/>
      <c r="DZ18" s="914"/>
      <c r="EA18" s="914"/>
      <c r="EB18" s="914"/>
      <c r="EC18" s="914"/>
      <c r="ED18" s="914"/>
      <c r="EE18" s="914"/>
      <c r="EF18" s="814"/>
      <c r="EG18" s="659"/>
      <c r="EH18" s="659"/>
      <c r="EI18" s="659"/>
      <c r="EJ18" s="723"/>
    </row>
    <row r="19" spans="1:140">
      <c r="A19" s="777"/>
      <c r="B19" s="777"/>
      <c r="C19" s="777"/>
      <c r="D19" s="777"/>
      <c r="E19" s="777"/>
      <c r="F19" s="777"/>
      <c r="G19" s="777"/>
      <c r="H19" s="777"/>
      <c r="I19" s="777"/>
      <c r="J19" s="777"/>
      <c r="K19" s="777"/>
      <c r="L19" s="777"/>
      <c r="M19" s="777"/>
      <c r="N19" s="777"/>
      <c r="O19" s="777"/>
      <c r="P19" s="777"/>
      <c r="Q19" s="777"/>
      <c r="R19" s="777"/>
      <c r="S19" s="777"/>
      <c r="T19" s="777"/>
      <c r="U19" s="777"/>
      <c r="V19" s="777"/>
      <c r="W19" s="777"/>
      <c r="X19" s="777"/>
      <c r="Y19" s="777"/>
      <c r="Z19" s="777"/>
      <c r="AA19" s="777"/>
      <c r="AB19" s="777"/>
      <c r="AC19" s="777"/>
      <c r="AD19" s="777"/>
      <c r="AE19" s="777"/>
      <c r="AF19" s="777"/>
      <c r="AG19" s="777"/>
      <c r="AH19" s="777"/>
      <c r="AI19" s="777"/>
      <c r="AJ19" s="777"/>
      <c r="AK19" s="777"/>
      <c r="AL19" s="777"/>
      <c r="AM19" s="777"/>
      <c r="AN19" s="777"/>
      <c r="AO19" s="777"/>
      <c r="AP19" s="777"/>
      <c r="AQ19" s="777"/>
      <c r="AR19" s="777"/>
      <c r="AS19" s="777"/>
      <c r="AT19" s="777"/>
      <c r="AU19" s="777"/>
      <c r="AV19" s="777"/>
      <c r="AW19" s="777"/>
      <c r="AX19" s="777"/>
      <c r="AY19" s="777"/>
      <c r="AZ19" s="777"/>
      <c r="BA19" s="777"/>
      <c r="BB19" s="777"/>
      <c r="BC19" s="777"/>
      <c r="BD19" s="777"/>
      <c r="BE19" s="777"/>
      <c r="BF19" s="777"/>
      <c r="BG19" s="777"/>
      <c r="BH19" s="777"/>
      <c r="BI19" s="777"/>
      <c r="BJ19" s="777"/>
      <c r="BK19" s="777"/>
      <c r="BL19" s="777"/>
      <c r="BM19" s="777"/>
      <c r="BN19" s="777"/>
      <c r="BO19" s="777"/>
      <c r="BP19" s="777"/>
      <c r="BQ19" s="777"/>
      <c r="BR19" s="777"/>
      <c r="BS19" s="777"/>
      <c r="BT19" s="777"/>
      <c r="BU19" s="777"/>
      <c r="BV19" s="777"/>
      <c r="BW19" s="777"/>
      <c r="BX19" s="777"/>
      <c r="BY19" s="777"/>
      <c r="BZ19" s="777"/>
      <c r="CA19" s="777"/>
      <c r="CB19" s="777"/>
      <c r="CC19" s="777"/>
      <c r="CD19" s="777"/>
      <c r="CE19" s="777"/>
      <c r="CF19" s="777"/>
      <c r="CG19" s="777"/>
      <c r="CH19" s="777"/>
      <c r="CI19" s="777"/>
      <c r="CJ19" s="777"/>
      <c r="CK19" s="777"/>
      <c r="CL19" s="777"/>
      <c r="CM19" s="777"/>
      <c r="CN19" s="777"/>
      <c r="CO19" s="777"/>
      <c r="CP19" s="777"/>
      <c r="CQ19" s="777"/>
      <c r="CR19" s="777"/>
      <c r="CS19" s="777"/>
      <c r="CT19" s="777"/>
      <c r="CU19" s="777"/>
      <c r="CV19" s="777"/>
      <c r="CW19" s="777"/>
      <c r="CX19" s="777"/>
      <c r="CY19" s="777"/>
      <c r="CZ19" s="777"/>
      <c r="DA19" s="777"/>
      <c r="DB19" s="777"/>
      <c r="DC19" s="777"/>
      <c r="DD19" s="777"/>
      <c r="DE19" s="777"/>
      <c r="DF19" s="777"/>
      <c r="DG19" s="777"/>
      <c r="DH19" s="777"/>
      <c r="DI19" s="777"/>
      <c r="DJ19" s="777"/>
      <c r="DK19" s="777"/>
      <c r="DL19" s="777"/>
      <c r="DM19" s="777"/>
      <c r="DN19" s="777"/>
      <c r="DO19" s="777"/>
      <c r="DP19" s="777"/>
      <c r="DQ19" s="777"/>
      <c r="DR19" s="777"/>
      <c r="DS19" s="777"/>
      <c r="DT19" s="777"/>
      <c r="DU19" s="777"/>
      <c r="DV19" s="915">
        <v>58817163000</v>
      </c>
      <c r="DW19" s="915">
        <v>62962099625</v>
      </c>
      <c r="DX19" s="915">
        <v>66785885662.400002</v>
      </c>
      <c r="DY19" s="915">
        <v>70827046968.542297</v>
      </c>
      <c r="DZ19" s="915">
        <v>75103258834.27269</v>
      </c>
      <c r="EA19" s="915">
        <v>79620797487.075943</v>
      </c>
      <c r="EB19" s="915">
        <v>84486442627.018982</v>
      </c>
      <c r="EC19" s="915">
        <v>89580547061.91301</v>
      </c>
      <c r="ED19" s="915">
        <v>95013236372.535049</v>
      </c>
      <c r="EE19" s="915">
        <v>100794903461.24495</v>
      </c>
      <c r="EF19" s="916"/>
      <c r="EG19" s="660"/>
      <c r="EH19" s="660"/>
      <c r="EI19" s="660"/>
      <c r="EJ19" s="723"/>
    </row>
    <row r="20" spans="1:140" ht="6" customHeight="1">
      <c r="A20" s="777"/>
      <c r="B20" s="777"/>
      <c r="C20" s="777"/>
      <c r="D20" s="777"/>
      <c r="E20" s="777"/>
      <c r="F20" s="777"/>
      <c r="G20" s="777"/>
      <c r="H20" s="777"/>
      <c r="I20" s="777"/>
      <c r="J20" s="777"/>
      <c r="K20" s="777"/>
      <c r="L20" s="777"/>
      <c r="M20" s="777"/>
      <c r="N20" s="777"/>
      <c r="O20" s="777"/>
      <c r="P20" s="777"/>
      <c r="Q20" s="777"/>
      <c r="R20" s="777"/>
      <c r="S20" s="777"/>
      <c r="T20" s="777"/>
      <c r="U20" s="777"/>
      <c r="V20" s="777"/>
      <c r="W20" s="777"/>
      <c r="X20" s="777"/>
      <c r="Y20" s="777"/>
      <c r="Z20" s="777"/>
      <c r="AA20" s="777"/>
      <c r="AB20" s="777"/>
      <c r="AC20" s="777"/>
      <c r="AD20" s="777"/>
      <c r="AE20" s="777"/>
      <c r="AF20" s="777"/>
      <c r="AG20" s="777"/>
      <c r="AH20" s="777"/>
      <c r="AI20" s="777"/>
      <c r="AJ20" s="777"/>
      <c r="AK20" s="777"/>
      <c r="AL20" s="777"/>
      <c r="AM20" s="777"/>
      <c r="AN20" s="777"/>
      <c r="AO20" s="777"/>
      <c r="AP20" s="777"/>
      <c r="AQ20" s="777"/>
      <c r="AR20" s="777"/>
      <c r="AS20" s="777"/>
      <c r="AT20" s="777"/>
      <c r="AU20" s="777"/>
      <c r="AV20" s="777"/>
      <c r="AW20" s="777"/>
      <c r="AX20" s="777"/>
      <c r="AY20" s="777"/>
      <c r="AZ20" s="777"/>
      <c r="BA20" s="777"/>
      <c r="BB20" s="777"/>
      <c r="BC20" s="777"/>
      <c r="BD20" s="777"/>
      <c r="BE20" s="777"/>
      <c r="BF20" s="777"/>
      <c r="BG20" s="777"/>
      <c r="BH20" s="777"/>
      <c r="BI20" s="777"/>
      <c r="BJ20" s="777"/>
      <c r="BK20" s="777"/>
      <c r="BL20" s="777"/>
      <c r="BM20" s="777"/>
      <c r="BN20" s="777"/>
      <c r="BO20" s="777"/>
      <c r="BP20" s="777"/>
      <c r="BQ20" s="777"/>
      <c r="BR20" s="777"/>
      <c r="BS20" s="777"/>
      <c r="BT20" s="777"/>
      <c r="BU20" s="777"/>
      <c r="BV20" s="777"/>
      <c r="BW20" s="777"/>
      <c r="BX20" s="777"/>
      <c r="BY20" s="777"/>
      <c r="BZ20" s="777"/>
      <c r="CA20" s="777"/>
      <c r="CB20" s="777"/>
      <c r="CC20" s="777"/>
      <c r="CD20" s="777"/>
      <c r="CE20" s="777"/>
      <c r="CF20" s="777"/>
      <c r="CG20" s="777"/>
      <c r="CH20" s="777"/>
      <c r="CI20" s="777"/>
      <c r="CJ20" s="777"/>
      <c r="CK20" s="777"/>
      <c r="CL20" s="777"/>
      <c r="CM20" s="777"/>
      <c r="CN20" s="777"/>
      <c r="CO20" s="777"/>
      <c r="CP20" s="777"/>
      <c r="CQ20" s="777"/>
      <c r="CR20" s="777"/>
      <c r="CS20" s="777"/>
      <c r="CT20" s="777"/>
      <c r="CU20" s="777"/>
      <c r="CV20" s="777"/>
      <c r="CW20" s="777"/>
      <c r="CX20" s="777"/>
      <c r="CY20" s="777"/>
      <c r="CZ20" s="777"/>
      <c r="DA20" s="777"/>
      <c r="DB20" s="777"/>
      <c r="DC20" s="777"/>
      <c r="DD20" s="777"/>
      <c r="DE20" s="777"/>
      <c r="DF20" s="777"/>
      <c r="DG20" s="777"/>
      <c r="DH20" s="777"/>
      <c r="DI20" s="777"/>
      <c r="DJ20" s="777"/>
      <c r="DK20" s="777"/>
      <c r="DL20" s="777"/>
      <c r="DM20" s="777"/>
      <c r="DN20" s="777"/>
      <c r="DO20" s="777"/>
      <c r="DP20" s="777"/>
      <c r="DQ20" s="777"/>
      <c r="DR20" s="777"/>
      <c r="DS20" s="777"/>
      <c r="DT20" s="777"/>
      <c r="DU20" s="777"/>
      <c r="DV20" s="917"/>
      <c r="DW20" s="917"/>
      <c r="DX20" s="917"/>
      <c r="DY20" s="917"/>
      <c r="DZ20" s="917"/>
      <c r="EA20" s="917"/>
      <c r="EB20" s="917"/>
      <c r="EC20" s="917"/>
      <c r="ED20" s="917"/>
      <c r="EE20" s="917"/>
      <c r="EF20" s="786"/>
      <c r="EG20" s="660"/>
      <c r="EH20" s="660"/>
      <c r="EI20" s="660"/>
      <c r="EJ20" s="723"/>
    </row>
    <row r="21" spans="1:140">
      <c r="A21" s="777"/>
      <c r="B21" s="777"/>
      <c r="C21" s="777"/>
      <c r="D21" s="777"/>
      <c r="E21" s="777"/>
      <c r="F21" s="777"/>
      <c r="G21" s="777"/>
      <c r="H21" s="777"/>
      <c r="I21" s="777"/>
      <c r="J21" s="777"/>
      <c r="K21" s="777"/>
      <c r="L21" s="777"/>
      <c r="M21" s="777"/>
      <c r="N21" s="777"/>
      <c r="O21" s="777"/>
      <c r="P21" s="777"/>
      <c r="Q21" s="777"/>
      <c r="R21" s="777"/>
      <c r="S21" s="777"/>
      <c r="T21" s="777"/>
      <c r="U21" s="777"/>
      <c r="V21" s="777"/>
      <c r="W21" s="777"/>
      <c r="X21" s="777"/>
      <c r="Y21" s="777"/>
      <c r="Z21" s="777"/>
      <c r="AA21" s="777"/>
      <c r="AB21" s="777"/>
      <c r="AC21" s="777"/>
      <c r="AD21" s="777"/>
      <c r="AE21" s="777"/>
      <c r="AF21" s="777"/>
      <c r="AG21" s="777"/>
      <c r="AH21" s="777"/>
      <c r="AI21" s="777"/>
      <c r="AJ21" s="777"/>
      <c r="AK21" s="777"/>
      <c r="AL21" s="777"/>
      <c r="AM21" s="777"/>
      <c r="AN21" s="777"/>
      <c r="AO21" s="777"/>
      <c r="AP21" s="777"/>
      <c r="AQ21" s="777"/>
      <c r="AR21" s="777"/>
      <c r="AS21" s="777"/>
      <c r="AT21" s="777"/>
      <c r="AU21" s="777"/>
      <c r="AV21" s="777"/>
      <c r="AW21" s="777"/>
      <c r="AX21" s="777"/>
      <c r="AY21" s="777"/>
      <c r="AZ21" s="777"/>
      <c r="BA21" s="777"/>
      <c r="BB21" s="777"/>
      <c r="BC21" s="777"/>
      <c r="BD21" s="777"/>
      <c r="BE21" s="777"/>
      <c r="BF21" s="777"/>
      <c r="BG21" s="777"/>
      <c r="BH21" s="777"/>
      <c r="BI21" s="777"/>
      <c r="BJ21" s="777"/>
      <c r="BK21" s="777"/>
      <c r="BL21" s="777"/>
      <c r="BM21" s="777"/>
      <c r="BN21" s="777"/>
      <c r="BO21" s="777"/>
      <c r="BP21" s="777"/>
      <c r="BQ21" s="777"/>
      <c r="BR21" s="777"/>
      <c r="BS21" s="777"/>
      <c r="BT21" s="777"/>
      <c r="BU21" s="777"/>
      <c r="BV21" s="777"/>
      <c r="BW21" s="777"/>
      <c r="BX21" s="777"/>
      <c r="BY21" s="777"/>
      <c r="BZ21" s="777"/>
      <c r="CA21" s="777"/>
      <c r="CB21" s="777"/>
      <c r="CC21" s="777"/>
      <c r="CD21" s="777"/>
      <c r="CE21" s="777"/>
      <c r="CF21" s="777"/>
      <c r="CG21" s="777"/>
      <c r="CH21" s="777"/>
      <c r="CI21" s="777"/>
      <c r="CJ21" s="777"/>
      <c r="CK21" s="777"/>
      <c r="CL21" s="777"/>
      <c r="CM21" s="777"/>
      <c r="CN21" s="777"/>
      <c r="CO21" s="777"/>
      <c r="CP21" s="777"/>
      <c r="CQ21" s="777"/>
      <c r="CR21" s="777"/>
      <c r="CS21" s="777"/>
      <c r="CT21" s="777"/>
      <c r="CU21" s="777"/>
      <c r="CV21" s="777"/>
      <c r="CW21" s="777"/>
      <c r="CX21" s="777"/>
      <c r="CY21" s="777"/>
      <c r="CZ21" s="777"/>
      <c r="DA21" s="777"/>
      <c r="DB21" s="777"/>
      <c r="DC21" s="777"/>
      <c r="DD21" s="777"/>
      <c r="DE21" s="777"/>
      <c r="DF21" s="777"/>
      <c r="DG21" s="777"/>
      <c r="DH21" s="777"/>
      <c r="DI21" s="777"/>
      <c r="DJ21" s="777"/>
      <c r="DK21" s="777"/>
      <c r="DL21" s="777"/>
      <c r="DM21" s="777"/>
      <c r="DN21" s="777"/>
      <c r="DO21" s="777"/>
      <c r="DP21" s="777"/>
      <c r="DQ21" s="777"/>
      <c r="DR21" s="777"/>
      <c r="DS21" s="777"/>
      <c r="DT21" s="777"/>
      <c r="DU21" s="777"/>
      <c r="DV21" s="917"/>
      <c r="DW21" s="917"/>
      <c r="DX21" s="917"/>
      <c r="DY21" s="917"/>
      <c r="DZ21" s="917"/>
      <c r="EA21" s="917"/>
      <c r="EB21" s="917"/>
      <c r="EC21" s="917"/>
      <c r="ED21" s="917"/>
      <c r="EE21" s="917"/>
      <c r="EF21" s="786"/>
      <c r="EG21" s="660"/>
      <c r="EH21" s="660"/>
      <c r="EI21" s="660"/>
      <c r="EJ21" s="723"/>
    </row>
    <row r="22" spans="1:140">
      <c r="A22" s="777"/>
      <c r="B22" s="777"/>
      <c r="C22" s="777"/>
      <c r="D22" s="777"/>
      <c r="E22" s="777"/>
      <c r="F22" s="777"/>
      <c r="G22" s="777"/>
      <c r="H22" s="777"/>
      <c r="I22" s="777"/>
      <c r="J22" s="777"/>
      <c r="K22" s="777"/>
      <c r="L22" s="777"/>
      <c r="M22" s="777"/>
      <c r="N22" s="777"/>
      <c r="O22" s="777"/>
      <c r="P22" s="777"/>
      <c r="Q22" s="777"/>
      <c r="R22" s="777"/>
      <c r="S22" s="777"/>
      <c r="T22" s="777"/>
      <c r="U22" s="777"/>
      <c r="V22" s="777"/>
      <c r="W22" s="777"/>
      <c r="X22" s="777"/>
      <c r="Y22" s="777"/>
      <c r="Z22" s="777"/>
      <c r="AA22" s="777"/>
      <c r="AB22" s="777"/>
      <c r="AC22" s="777"/>
      <c r="AD22" s="777"/>
      <c r="AE22" s="777"/>
      <c r="AF22" s="777"/>
      <c r="AG22" s="777"/>
      <c r="AH22" s="777"/>
      <c r="AI22" s="777"/>
      <c r="AJ22" s="777"/>
      <c r="AK22" s="777"/>
      <c r="AL22" s="777"/>
      <c r="AM22" s="777"/>
      <c r="AN22" s="777"/>
      <c r="AO22" s="777"/>
      <c r="AP22" s="777"/>
      <c r="AQ22" s="777"/>
      <c r="AR22" s="777"/>
      <c r="AS22" s="777"/>
      <c r="AT22" s="777"/>
      <c r="AU22" s="777"/>
      <c r="AV22" s="777"/>
      <c r="AW22" s="777"/>
      <c r="AX22" s="777"/>
      <c r="AY22" s="777"/>
      <c r="AZ22" s="777"/>
      <c r="BA22" s="777"/>
      <c r="BB22" s="777"/>
      <c r="BC22" s="777"/>
      <c r="BD22" s="777"/>
      <c r="BE22" s="777"/>
      <c r="BF22" s="777"/>
      <c r="BG22" s="777"/>
      <c r="BH22" s="777"/>
      <c r="BI22" s="777"/>
      <c r="BJ22" s="777"/>
      <c r="BK22" s="777"/>
      <c r="BL22" s="777"/>
      <c r="BM22" s="777"/>
      <c r="BN22" s="777"/>
      <c r="BO22" s="777"/>
      <c r="BP22" s="777"/>
      <c r="BQ22" s="777"/>
      <c r="BR22" s="777"/>
      <c r="BS22" s="777"/>
      <c r="BT22" s="777"/>
      <c r="BU22" s="777"/>
      <c r="BV22" s="777"/>
      <c r="BW22" s="777"/>
      <c r="BX22" s="777"/>
      <c r="BY22" s="777"/>
      <c r="BZ22" s="777"/>
      <c r="CA22" s="777"/>
      <c r="CB22" s="777"/>
      <c r="CC22" s="777"/>
      <c r="CD22" s="777"/>
      <c r="CE22" s="777"/>
      <c r="CF22" s="777"/>
      <c r="CG22" s="777"/>
      <c r="CH22" s="777"/>
      <c r="CI22" s="777"/>
      <c r="CJ22" s="777"/>
      <c r="CK22" s="777"/>
      <c r="CL22" s="777"/>
      <c r="CM22" s="777"/>
      <c r="CN22" s="777"/>
      <c r="CO22" s="777"/>
      <c r="CP22" s="777"/>
      <c r="CQ22" s="777"/>
      <c r="CR22" s="777"/>
      <c r="CS22" s="777"/>
      <c r="CT22" s="777"/>
      <c r="CU22" s="777"/>
      <c r="CV22" s="777"/>
      <c r="CW22" s="777"/>
      <c r="CX22" s="777"/>
      <c r="CY22" s="777"/>
      <c r="CZ22" s="777"/>
      <c r="DA22" s="777"/>
      <c r="DB22" s="777"/>
      <c r="DC22" s="777"/>
      <c r="DD22" s="777"/>
      <c r="DE22" s="777"/>
      <c r="DF22" s="777"/>
      <c r="DG22" s="777"/>
      <c r="DH22" s="777"/>
      <c r="DI22" s="777"/>
      <c r="DJ22" s="777"/>
      <c r="DK22" s="777"/>
      <c r="DL22" s="777"/>
      <c r="DM22" s="777"/>
      <c r="DN22" s="777"/>
      <c r="DO22" s="777"/>
      <c r="DP22" s="777"/>
      <c r="DQ22" s="777"/>
      <c r="DR22" s="777"/>
      <c r="DS22" s="777"/>
      <c r="DT22" s="777"/>
      <c r="DU22" s="777"/>
      <c r="DV22" s="914"/>
      <c r="DW22" s="914"/>
      <c r="DX22" s="914"/>
      <c r="DY22" s="914"/>
      <c r="DZ22" s="914"/>
      <c r="EA22" s="914"/>
      <c r="EB22" s="914"/>
      <c r="EC22" s="914"/>
      <c r="ED22" s="914"/>
      <c r="EE22" s="914"/>
      <c r="EF22" s="814"/>
      <c r="EG22" s="659"/>
      <c r="EH22" s="659"/>
      <c r="EI22" s="659"/>
      <c r="EJ22" s="723"/>
    </row>
    <row r="23" spans="1:140">
      <c r="A23" s="777"/>
      <c r="B23" s="777"/>
      <c r="C23" s="777"/>
      <c r="D23" s="777"/>
      <c r="E23" s="777"/>
      <c r="F23" s="777"/>
      <c r="G23" s="777"/>
      <c r="H23" s="777"/>
      <c r="I23" s="777"/>
      <c r="J23" s="777"/>
      <c r="K23" s="777"/>
      <c r="L23" s="777"/>
      <c r="M23" s="777"/>
      <c r="N23" s="777"/>
      <c r="O23" s="777"/>
      <c r="P23" s="777"/>
      <c r="Q23" s="777"/>
      <c r="R23" s="777"/>
      <c r="S23" s="777"/>
      <c r="T23" s="777"/>
      <c r="U23" s="777"/>
      <c r="V23" s="777"/>
      <c r="W23" s="777"/>
      <c r="X23" s="777"/>
      <c r="Y23" s="777"/>
      <c r="Z23" s="777"/>
      <c r="AA23" s="777"/>
      <c r="AB23" s="777"/>
      <c r="AC23" s="777"/>
      <c r="AD23" s="777"/>
      <c r="AE23" s="777"/>
      <c r="AF23" s="777"/>
      <c r="AG23" s="777"/>
      <c r="AH23" s="777"/>
      <c r="AI23" s="777"/>
      <c r="AJ23" s="777"/>
      <c r="AK23" s="777"/>
      <c r="AL23" s="777"/>
      <c r="AM23" s="777"/>
      <c r="AN23" s="777"/>
      <c r="AO23" s="777"/>
      <c r="AP23" s="777"/>
      <c r="AQ23" s="777"/>
      <c r="AR23" s="777"/>
      <c r="AS23" s="777"/>
      <c r="AT23" s="777"/>
      <c r="AU23" s="777"/>
      <c r="AV23" s="777"/>
      <c r="AW23" s="777"/>
      <c r="AX23" s="777"/>
      <c r="AY23" s="777"/>
      <c r="AZ23" s="777"/>
      <c r="BA23" s="777"/>
      <c r="BB23" s="777"/>
      <c r="BC23" s="777"/>
      <c r="BD23" s="777"/>
      <c r="BE23" s="777"/>
      <c r="BF23" s="777"/>
      <c r="BG23" s="777"/>
      <c r="BH23" s="777"/>
      <c r="BI23" s="777"/>
      <c r="BJ23" s="777"/>
      <c r="BK23" s="777"/>
      <c r="BL23" s="777"/>
      <c r="BM23" s="777"/>
      <c r="BN23" s="777"/>
      <c r="BO23" s="777"/>
      <c r="BP23" s="777"/>
      <c r="BQ23" s="777"/>
      <c r="BR23" s="777"/>
      <c r="BS23" s="777"/>
      <c r="BT23" s="777"/>
      <c r="BU23" s="777"/>
      <c r="BV23" s="777"/>
      <c r="BW23" s="777"/>
      <c r="BX23" s="777"/>
      <c r="BY23" s="777"/>
      <c r="BZ23" s="777"/>
      <c r="CA23" s="777"/>
      <c r="CB23" s="777"/>
      <c r="CC23" s="777"/>
      <c r="CD23" s="777"/>
      <c r="CE23" s="777"/>
      <c r="CF23" s="777"/>
      <c r="CG23" s="777"/>
      <c r="CH23" s="777"/>
      <c r="CI23" s="777"/>
      <c r="CJ23" s="777"/>
      <c r="CK23" s="777"/>
      <c r="CL23" s="777"/>
      <c r="CM23" s="777"/>
      <c r="CN23" s="777"/>
      <c r="CO23" s="777"/>
      <c r="CP23" s="777"/>
      <c r="CQ23" s="777"/>
      <c r="CR23" s="777"/>
      <c r="CS23" s="777"/>
      <c r="CT23" s="777"/>
      <c r="CU23" s="777"/>
      <c r="CV23" s="777"/>
      <c r="CW23" s="777"/>
      <c r="CX23" s="777"/>
      <c r="CY23" s="777"/>
      <c r="CZ23" s="777"/>
      <c r="DA23" s="777"/>
      <c r="DB23" s="777"/>
      <c r="DC23" s="777"/>
      <c r="DD23" s="777"/>
      <c r="DE23" s="777"/>
      <c r="DF23" s="777"/>
      <c r="DG23" s="777"/>
      <c r="DH23" s="777"/>
      <c r="DI23" s="777"/>
      <c r="DJ23" s="777"/>
      <c r="DK23" s="777"/>
      <c r="DL23" s="777"/>
      <c r="DM23" s="777"/>
      <c r="DN23" s="777"/>
      <c r="DO23" s="777"/>
      <c r="DP23" s="777"/>
      <c r="DQ23" s="777"/>
      <c r="DR23" s="777"/>
      <c r="DS23" s="777"/>
      <c r="DT23" s="777"/>
      <c r="DU23" s="777"/>
      <c r="DV23" s="812">
        <v>0</v>
      </c>
      <c r="DW23" s="812">
        <v>0</v>
      </c>
      <c r="DX23" s="812">
        <v>0</v>
      </c>
      <c r="DY23" s="812">
        <v>0</v>
      </c>
      <c r="DZ23" s="812">
        <v>0</v>
      </c>
      <c r="EA23" s="913">
        <v>0</v>
      </c>
      <c r="EB23" s="812">
        <v>0</v>
      </c>
      <c r="EC23" s="812">
        <v>0</v>
      </c>
      <c r="ED23" s="812">
        <v>0</v>
      </c>
      <c r="EE23" s="812">
        <v>0</v>
      </c>
      <c r="EF23" s="814"/>
      <c r="EG23" s="659"/>
      <c r="EH23" s="659"/>
      <c r="EI23" s="659"/>
      <c r="EJ23" s="723"/>
    </row>
    <row r="24" spans="1:140">
      <c r="A24" s="777"/>
      <c r="B24" s="777"/>
      <c r="C24" s="777"/>
      <c r="D24" s="777"/>
      <c r="E24" s="777"/>
      <c r="F24" s="777"/>
      <c r="G24" s="777"/>
      <c r="H24" s="777"/>
      <c r="I24" s="777"/>
      <c r="J24" s="777"/>
      <c r="K24" s="777"/>
      <c r="L24" s="777"/>
      <c r="M24" s="777"/>
      <c r="N24" s="777"/>
      <c r="O24" s="777"/>
      <c r="P24" s="777"/>
      <c r="Q24" s="777"/>
      <c r="R24" s="777"/>
      <c r="S24" s="777"/>
      <c r="T24" s="777"/>
      <c r="U24" s="777"/>
      <c r="V24" s="777"/>
      <c r="W24" s="777"/>
      <c r="X24" s="777"/>
      <c r="Y24" s="777"/>
      <c r="Z24" s="777"/>
      <c r="AA24" s="777"/>
      <c r="AB24" s="777"/>
      <c r="AC24" s="777"/>
      <c r="AD24" s="777"/>
      <c r="AE24" s="777"/>
      <c r="AF24" s="777"/>
      <c r="AG24" s="777"/>
      <c r="AH24" s="777"/>
      <c r="AI24" s="777"/>
      <c r="AJ24" s="777"/>
      <c r="AK24" s="777"/>
      <c r="AL24" s="777"/>
      <c r="AM24" s="777"/>
      <c r="AN24" s="777"/>
      <c r="AO24" s="777"/>
      <c r="AP24" s="777"/>
      <c r="AQ24" s="777"/>
      <c r="AR24" s="777"/>
      <c r="AS24" s="777"/>
      <c r="AT24" s="777"/>
      <c r="AU24" s="777"/>
      <c r="AV24" s="777"/>
      <c r="AW24" s="777"/>
      <c r="AX24" s="777"/>
      <c r="AY24" s="777"/>
      <c r="AZ24" s="777"/>
      <c r="BA24" s="777"/>
      <c r="BB24" s="777"/>
      <c r="BC24" s="777"/>
      <c r="BD24" s="777"/>
      <c r="BE24" s="777"/>
      <c r="BF24" s="777"/>
      <c r="BG24" s="777"/>
      <c r="BH24" s="777"/>
      <c r="BI24" s="777"/>
      <c r="BJ24" s="777"/>
      <c r="BK24" s="777"/>
      <c r="BL24" s="777"/>
      <c r="BM24" s="777"/>
      <c r="BN24" s="777"/>
      <c r="BO24" s="777"/>
      <c r="BP24" s="777"/>
      <c r="BQ24" s="777"/>
      <c r="BR24" s="777"/>
      <c r="BS24" s="777"/>
      <c r="BT24" s="777"/>
      <c r="BU24" s="777"/>
      <c r="BV24" s="777"/>
      <c r="BW24" s="777"/>
      <c r="BX24" s="777"/>
      <c r="BY24" s="777"/>
      <c r="BZ24" s="777"/>
      <c r="CA24" s="777"/>
      <c r="CB24" s="777"/>
      <c r="CC24" s="777"/>
      <c r="CD24" s="777"/>
      <c r="CE24" s="777"/>
      <c r="CF24" s="777"/>
      <c r="CG24" s="777"/>
      <c r="CH24" s="777"/>
      <c r="CI24" s="777"/>
      <c r="CJ24" s="777"/>
      <c r="CK24" s="777"/>
      <c r="CL24" s="777"/>
      <c r="CM24" s="777"/>
      <c r="CN24" s="777"/>
      <c r="CO24" s="777"/>
      <c r="CP24" s="777"/>
      <c r="CQ24" s="777"/>
      <c r="CR24" s="777"/>
      <c r="CS24" s="777"/>
      <c r="CT24" s="777"/>
      <c r="CU24" s="777"/>
      <c r="CV24" s="777"/>
      <c r="CW24" s="777"/>
      <c r="CX24" s="777"/>
      <c r="CY24" s="777"/>
      <c r="CZ24" s="777"/>
      <c r="DA24" s="777"/>
      <c r="DB24" s="777"/>
      <c r="DC24" s="777"/>
      <c r="DD24" s="777"/>
      <c r="DE24" s="777"/>
      <c r="DF24" s="777"/>
      <c r="DG24" s="777"/>
      <c r="DH24" s="777"/>
      <c r="DI24" s="777"/>
      <c r="DJ24" s="777"/>
      <c r="DK24" s="777"/>
      <c r="DL24" s="777"/>
      <c r="DM24" s="777"/>
      <c r="DN24" s="777"/>
      <c r="DO24" s="777"/>
      <c r="DP24" s="777"/>
      <c r="DQ24" s="777"/>
      <c r="DR24" s="777"/>
      <c r="DS24" s="777"/>
      <c r="DT24" s="777"/>
      <c r="DU24" s="777"/>
      <c r="DV24" s="812">
        <v>0</v>
      </c>
      <c r="DW24" s="812">
        <v>0</v>
      </c>
      <c r="DX24" s="812">
        <v>0</v>
      </c>
      <c r="DY24" s="812">
        <v>0</v>
      </c>
      <c r="DZ24" s="812">
        <v>0</v>
      </c>
      <c r="EA24" s="913">
        <v>0</v>
      </c>
      <c r="EB24" s="812">
        <v>0</v>
      </c>
      <c r="EC24" s="812">
        <v>0</v>
      </c>
      <c r="ED24" s="812">
        <v>0</v>
      </c>
      <c r="EE24" s="812">
        <v>0</v>
      </c>
      <c r="EF24" s="814"/>
      <c r="EG24" s="659"/>
      <c r="EH24" s="659"/>
      <c r="EI24" s="659"/>
      <c r="EJ24" s="723"/>
    </row>
    <row r="25" spans="1:140">
      <c r="A25" s="777"/>
      <c r="B25" s="777"/>
      <c r="C25" s="777"/>
      <c r="D25" s="777"/>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G25" s="777"/>
      <c r="AH25" s="777"/>
      <c r="AI25" s="777"/>
      <c r="AJ25" s="777"/>
      <c r="AK25" s="777"/>
      <c r="AL25" s="777"/>
      <c r="AM25" s="777"/>
      <c r="AN25" s="777"/>
      <c r="AO25" s="777"/>
      <c r="AP25" s="777"/>
      <c r="AQ25" s="777"/>
      <c r="AR25" s="777"/>
      <c r="AS25" s="777"/>
      <c r="AT25" s="777"/>
      <c r="AU25" s="777"/>
      <c r="AV25" s="777"/>
      <c r="AW25" s="777"/>
      <c r="AX25" s="777"/>
      <c r="AY25" s="777"/>
      <c r="AZ25" s="777"/>
      <c r="BA25" s="777"/>
      <c r="BB25" s="777"/>
      <c r="BC25" s="777"/>
      <c r="BD25" s="777"/>
      <c r="BE25" s="777"/>
      <c r="BF25" s="777"/>
      <c r="BG25" s="777"/>
      <c r="BH25" s="777"/>
      <c r="BI25" s="777"/>
      <c r="BJ25" s="777"/>
      <c r="BK25" s="777"/>
      <c r="BL25" s="777"/>
      <c r="BM25" s="777"/>
      <c r="BN25" s="777"/>
      <c r="BO25" s="777"/>
      <c r="BP25" s="777"/>
      <c r="BQ25" s="777"/>
      <c r="BR25" s="777"/>
      <c r="BS25" s="777"/>
      <c r="BT25" s="777"/>
      <c r="BU25" s="777"/>
      <c r="BV25" s="777"/>
      <c r="BW25" s="777"/>
      <c r="BX25" s="777"/>
      <c r="BY25" s="777"/>
      <c r="BZ25" s="777"/>
      <c r="CA25" s="777"/>
      <c r="CB25" s="777"/>
      <c r="CC25" s="777"/>
      <c r="CD25" s="777"/>
      <c r="CE25" s="777"/>
      <c r="CF25" s="777"/>
      <c r="CG25" s="777"/>
      <c r="CH25" s="777"/>
      <c r="CI25" s="777"/>
      <c r="CJ25" s="777"/>
      <c r="CK25" s="777"/>
      <c r="CL25" s="777"/>
      <c r="CM25" s="777"/>
      <c r="CN25" s="777"/>
      <c r="CO25" s="777"/>
      <c r="CP25" s="777"/>
      <c r="CQ25" s="777"/>
      <c r="CR25" s="777"/>
      <c r="CS25" s="777"/>
      <c r="CT25" s="777"/>
      <c r="CU25" s="777"/>
      <c r="CV25" s="777"/>
      <c r="CW25" s="777"/>
      <c r="CX25" s="777"/>
      <c r="CY25" s="777"/>
      <c r="CZ25" s="777"/>
      <c r="DA25" s="777"/>
      <c r="DB25" s="777"/>
      <c r="DC25" s="777"/>
      <c r="DD25" s="777"/>
      <c r="DE25" s="777"/>
      <c r="DF25" s="777"/>
      <c r="DG25" s="777"/>
      <c r="DH25" s="777"/>
      <c r="DI25" s="777"/>
      <c r="DJ25" s="777"/>
      <c r="DK25" s="777"/>
      <c r="DL25" s="777"/>
      <c r="DM25" s="777"/>
      <c r="DN25" s="777"/>
      <c r="DO25" s="777"/>
      <c r="DP25" s="777"/>
      <c r="DQ25" s="777"/>
      <c r="DR25" s="777"/>
      <c r="DS25" s="777"/>
      <c r="DT25" s="777"/>
      <c r="DU25" s="777"/>
      <c r="DV25" s="812">
        <v>0</v>
      </c>
      <c r="DW25" s="812">
        <v>0</v>
      </c>
      <c r="DX25" s="812">
        <v>0</v>
      </c>
      <c r="DY25" s="812">
        <v>0</v>
      </c>
      <c r="DZ25" s="812">
        <v>0</v>
      </c>
      <c r="EA25" s="913">
        <v>0</v>
      </c>
      <c r="EB25" s="812">
        <v>0</v>
      </c>
      <c r="EC25" s="812">
        <v>0</v>
      </c>
      <c r="ED25" s="812">
        <v>0</v>
      </c>
      <c r="EE25" s="812">
        <v>0</v>
      </c>
      <c r="EF25" s="814"/>
      <c r="EG25" s="659"/>
      <c r="EH25" s="659"/>
      <c r="EI25" s="659"/>
      <c r="EJ25" s="723"/>
    </row>
    <row r="26" spans="1:140">
      <c r="A26" s="777"/>
      <c r="B26" s="777"/>
      <c r="C26" s="777"/>
      <c r="D26" s="777"/>
      <c r="E26" s="777"/>
      <c r="F26" s="777"/>
      <c r="G26" s="777"/>
      <c r="H26" s="777"/>
      <c r="I26" s="777"/>
      <c r="J26" s="777"/>
      <c r="K26" s="777"/>
      <c r="L26" s="777"/>
      <c r="M26" s="777"/>
      <c r="N26" s="777"/>
      <c r="O26" s="777"/>
      <c r="P26" s="777"/>
      <c r="Q26" s="777"/>
      <c r="R26" s="777"/>
      <c r="S26" s="777"/>
      <c r="T26" s="777"/>
      <c r="U26" s="777"/>
      <c r="V26" s="777"/>
      <c r="W26" s="777"/>
      <c r="X26" s="777"/>
      <c r="Y26" s="777"/>
      <c r="Z26" s="777"/>
      <c r="AA26" s="777"/>
      <c r="AB26" s="777"/>
      <c r="AC26" s="777"/>
      <c r="AD26" s="777"/>
      <c r="AE26" s="777"/>
      <c r="AF26" s="777"/>
      <c r="AG26" s="777"/>
      <c r="AH26" s="777"/>
      <c r="AI26" s="777"/>
      <c r="AJ26" s="777"/>
      <c r="AK26" s="777"/>
      <c r="AL26" s="777"/>
      <c r="AM26" s="777"/>
      <c r="AN26" s="777"/>
      <c r="AO26" s="777"/>
      <c r="AP26" s="777"/>
      <c r="AQ26" s="777"/>
      <c r="AR26" s="777"/>
      <c r="AS26" s="777"/>
      <c r="AT26" s="777"/>
      <c r="AU26" s="777"/>
      <c r="AV26" s="777"/>
      <c r="AW26" s="777"/>
      <c r="AX26" s="777"/>
      <c r="AY26" s="777"/>
      <c r="AZ26" s="777"/>
      <c r="BA26" s="777"/>
      <c r="BB26" s="777"/>
      <c r="BC26" s="777"/>
      <c r="BD26" s="777"/>
      <c r="BE26" s="777"/>
      <c r="BF26" s="777"/>
      <c r="BG26" s="777"/>
      <c r="BH26" s="777"/>
      <c r="BI26" s="777"/>
      <c r="BJ26" s="777"/>
      <c r="BK26" s="777"/>
      <c r="BL26" s="777"/>
      <c r="BM26" s="777"/>
      <c r="BN26" s="777"/>
      <c r="BO26" s="777"/>
      <c r="BP26" s="777"/>
      <c r="BQ26" s="777"/>
      <c r="BR26" s="777"/>
      <c r="BS26" s="777"/>
      <c r="BT26" s="777"/>
      <c r="BU26" s="777"/>
      <c r="BV26" s="777"/>
      <c r="BW26" s="777"/>
      <c r="BX26" s="777"/>
      <c r="BY26" s="777"/>
      <c r="BZ26" s="777"/>
      <c r="CA26" s="777"/>
      <c r="CB26" s="777"/>
      <c r="CC26" s="777"/>
      <c r="CD26" s="777"/>
      <c r="CE26" s="777"/>
      <c r="CF26" s="777"/>
      <c r="CG26" s="777"/>
      <c r="CH26" s="777"/>
      <c r="CI26" s="777"/>
      <c r="CJ26" s="777"/>
      <c r="CK26" s="777"/>
      <c r="CL26" s="777"/>
      <c r="CM26" s="777"/>
      <c r="CN26" s="777"/>
      <c r="CO26" s="777"/>
      <c r="CP26" s="777"/>
      <c r="CQ26" s="777"/>
      <c r="CR26" s="777"/>
      <c r="CS26" s="777"/>
      <c r="CT26" s="777"/>
      <c r="CU26" s="777"/>
      <c r="CV26" s="777"/>
      <c r="CW26" s="777"/>
      <c r="CX26" s="777"/>
      <c r="CY26" s="777"/>
      <c r="CZ26" s="777"/>
      <c r="DA26" s="777"/>
      <c r="DB26" s="777"/>
      <c r="DC26" s="777"/>
      <c r="DD26" s="777"/>
      <c r="DE26" s="777"/>
      <c r="DF26" s="777"/>
      <c r="DG26" s="777"/>
      <c r="DH26" s="777"/>
      <c r="DI26" s="777"/>
      <c r="DJ26" s="777"/>
      <c r="DK26" s="777"/>
      <c r="DL26" s="777"/>
      <c r="DM26" s="777"/>
      <c r="DN26" s="777"/>
      <c r="DO26" s="777"/>
      <c r="DP26" s="777"/>
      <c r="DQ26" s="777"/>
      <c r="DR26" s="777"/>
      <c r="DS26" s="777"/>
      <c r="DT26" s="777"/>
      <c r="DU26" s="777"/>
      <c r="DV26" s="812">
        <v>0</v>
      </c>
      <c r="DW26" s="812">
        <v>0</v>
      </c>
      <c r="DX26" s="812">
        <v>0</v>
      </c>
      <c r="DY26" s="812">
        <v>0</v>
      </c>
      <c r="DZ26" s="812">
        <v>0</v>
      </c>
      <c r="EA26" s="913">
        <v>0</v>
      </c>
      <c r="EB26" s="812">
        <v>0</v>
      </c>
      <c r="EC26" s="812">
        <v>0</v>
      </c>
      <c r="ED26" s="812">
        <v>0</v>
      </c>
      <c r="EE26" s="812">
        <v>0</v>
      </c>
      <c r="EF26" s="814"/>
      <c r="EG26" s="659"/>
      <c r="EH26" s="659"/>
      <c r="EI26" s="659"/>
      <c r="EJ26" s="723"/>
    </row>
    <row r="27" spans="1:140">
      <c r="A27" s="777"/>
      <c r="B27" s="777"/>
      <c r="C27" s="777"/>
      <c r="D27" s="777"/>
      <c r="E27" s="777"/>
      <c r="F27" s="777"/>
      <c r="G27" s="777"/>
      <c r="H27" s="777"/>
      <c r="I27" s="777"/>
      <c r="J27" s="777"/>
      <c r="K27" s="777"/>
      <c r="L27" s="777"/>
      <c r="M27" s="777"/>
      <c r="N27" s="777"/>
      <c r="O27" s="777"/>
      <c r="P27" s="777"/>
      <c r="Q27" s="777"/>
      <c r="R27" s="777"/>
      <c r="S27" s="777"/>
      <c r="T27" s="777"/>
      <c r="U27" s="777"/>
      <c r="V27" s="777"/>
      <c r="W27" s="777"/>
      <c r="X27" s="777"/>
      <c r="Y27" s="777"/>
      <c r="Z27" s="777"/>
      <c r="AA27" s="777"/>
      <c r="AB27" s="777"/>
      <c r="AC27" s="777"/>
      <c r="AD27" s="777"/>
      <c r="AE27" s="777"/>
      <c r="AF27" s="777"/>
      <c r="AG27" s="777"/>
      <c r="AH27" s="777"/>
      <c r="AI27" s="777"/>
      <c r="AJ27" s="777"/>
      <c r="AK27" s="777"/>
      <c r="AL27" s="777"/>
      <c r="AM27" s="777"/>
      <c r="AN27" s="777"/>
      <c r="AO27" s="777"/>
      <c r="AP27" s="777"/>
      <c r="AQ27" s="777"/>
      <c r="AR27" s="777"/>
      <c r="AS27" s="777"/>
      <c r="AT27" s="777"/>
      <c r="AU27" s="777"/>
      <c r="AV27" s="777"/>
      <c r="AW27" s="777"/>
      <c r="AX27" s="777"/>
      <c r="AY27" s="777"/>
      <c r="AZ27" s="777"/>
      <c r="BA27" s="777"/>
      <c r="BB27" s="777"/>
      <c r="BC27" s="777"/>
      <c r="BD27" s="777"/>
      <c r="BE27" s="777"/>
      <c r="BF27" s="777"/>
      <c r="BG27" s="777"/>
      <c r="BH27" s="777"/>
      <c r="BI27" s="777"/>
      <c r="BJ27" s="777"/>
      <c r="BK27" s="777"/>
      <c r="BL27" s="777"/>
      <c r="BM27" s="777"/>
      <c r="BN27" s="777"/>
      <c r="BO27" s="777"/>
      <c r="BP27" s="777"/>
      <c r="BQ27" s="777"/>
      <c r="BR27" s="777"/>
      <c r="BS27" s="777"/>
      <c r="BT27" s="777"/>
      <c r="BU27" s="777"/>
      <c r="BV27" s="777"/>
      <c r="BW27" s="777"/>
      <c r="BX27" s="777"/>
      <c r="BY27" s="777"/>
      <c r="BZ27" s="777"/>
      <c r="CA27" s="777"/>
      <c r="CB27" s="777"/>
      <c r="CC27" s="777"/>
      <c r="CD27" s="777"/>
      <c r="CE27" s="777"/>
      <c r="CF27" s="777"/>
      <c r="CG27" s="777"/>
      <c r="CH27" s="777"/>
      <c r="CI27" s="777"/>
      <c r="CJ27" s="777"/>
      <c r="CK27" s="777"/>
      <c r="CL27" s="777"/>
      <c r="CM27" s="777"/>
      <c r="CN27" s="777"/>
      <c r="CO27" s="777"/>
      <c r="CP27" s="777"/>
      <c r="CQ27" s="777"/>
      <c r="CR27" s="777"/>
      <c r="CS27" s="777"/>
      <c r="CT27" s="777"/>
      <c r="CU27" s="777"/>
      <c r="CV27" s="777"/>
      <c r="CW27" s="777"/>
      <c r="CX27" s="777"/>
      <c r="CY27" s="777"/>
      <c r="CZ27" s="777"/>
      <c r="DA27" s="777"/>
      <c r="DB27" s="777"/>
      <c r="DC27" s="777"/>
      <c r="DD27" s="777"/>
      <c r="DE27" s="777"/>
      <c r="DF27" s="777"/>
      <c r="DG27" s="777"/>
      <c r="DH27" s="777"/>
      <c r="DI27" s="777"/>
      <c r="DJ27" s="777"/>
      <c r="DK27" s="777"/>
      <c r="DL27" s="777"/>
      <c r="DM27" s="777"/>
      <c r="DN27" s="777"/>
      <c r="DO27" s="777"/>
      <c r="DP27" s="777"/>
      <c r="DQ27" s="777"/>
      <c r="DR27" s="777"/>
      <c r="DS27" s="777"/>
      <c r="DT27" s="777"/>
      <c r="DU27" s="777"/>
      <c r="DV27" s="812">
        <v>4281577129.4699998</v>
      </c>
      <c r="DW27" s="812">
        <v>4613967089.25</v>
      </c>
      <c r="DX27" s="812">
        <v>4972161345.4099998</v>
      </c>
      <c r="DY27" s="812">
        <v>5358163152.6000004</v>
      </c>
      <c r="DZ27" s="812">
        <v>5774131283.2700005</v>
      </c>
      <c r="EA27" s="812">
        <v>0</v>
      </c>
      <c r="EB27" s="812">
        <v>0</v>
      </c>
      <c r="EC27" s="812">
        <v>0</v>
      </c>
      <c r="ED27" s="812">
        <v>0</v>
      </c>
      <c r="EE27" s="812">
        <v>0</v>
      </c>
      <c r="EF27" s="814"/>
      <c r="EG27" s="659"/>
      <c r="EH27" s="659"/>
      <c r="EI27" s="659"/>
      <c r="EJ27" s="723"/>
    </row>
    <row r="28" spans="1:140" ht="6" customHeight="1">
      <c r="A28" s="777"/>
      <c r="B28" s="777"/>
      <c r="C28" s="777"/>
      <c r="D28" s="777"/>
      <c r="E28" s="777"/>
      <c r="F28" s="777"/>
      <c r="G28" s="777"/>
      <c r="H28" s="777"/>
      <c r="I28" s="777"/>
      <c r="J28" s="777"/>
      <c r="K28" s="777"/>
      <c r="L28" s="777"/>
      <c r="M28" s="777"/>
      <c r="N28" s="777"/>
      <c r="O28" s="777"/>
      <c r="P28" s="777"/>
      <c r="Q28" s="777"/>
      <c r="R28" s="777"/>
      <c r="S28" s="777"/>
      <c r="T28" s="777"/>
      <c r="U28" s="777"/>
      <c r="V28" s="777"/>
      <c r="W28" s="777"/>
      <c r="X28" s="777"/>
      <c r="Y28" s="777"/>
      <c r="Z28" s="777"/>
      <c r="AA28" s="777"/>
      <c r="AB28" s="777"/>
      <c r="AC28" s="777"/>
      <c r="AD28" s="777"/>
      <c r="AE28" s="777"/>
      <c r="AF28" s="777"/>
      <c r="AG28" s="777"/>
      <c r="AH28" s="777"/>
      <c r="AI28" s="777"/>
      <c r="AJ28" s="777"/>
      <c r="AK28" s="777"/>
      <c r="AL28" s="777"/>
      <c r="AM28" s="777"/>
      <c r="AN28" s="777"/>
      <c r="AO28" s="777"/>
      <c r="AP28" s="777"/>
      <c r="AQ28" s="777"/>
      <c r="AR28" s="777"/>
      <c r="AS28" s="777"/>
      <c r="AT28" s="777"/>
      <c r="AU28" s="777"/>
      <c r="AV28" s="777"/>
      <c r="AW28" s="777"/>
      <c r="AX28" s="777"/>
      <c r="AY28" s="777"/>
      <c r="AZ28" s="777"/>
      <c r="BA28" s="777"/>
      <c r="BB28" s="777"/>
      <c r="BC28" s="777"/>
      <c r="BD28" s="777"/>
      <c r="BE28" s="777"/>
      <c r="BF28" s="777"/>
      <c r="BG28" s="777"/>
      <c r="BH28" s="777"/>
      <c r="BI28" s="777"/>
      <c r="BJ28" s="777"/>
      <c r="BK28" s="777"/>
      <c r="BL28" s="777"/>
      <c r="BM28" s="777"/>
      <c r="BN28" s="777"/>
      <c r="BO28" s="777"/>
      <c r="BP28" s="777"/>
      <c r="BQ28" s="777"/>
      <c r="BR28" s="777"/>
      <c r="BS28" s="777"/>
      <c r="BT28" s="777"/>
      <c r="BU28" s="777"/>
      <c r="BV28" s="777"/>
      <c r="BW28" s="777"/>
      <c r="BX28" s="777"/>
      <c r="BY28" s="777"/>
      <c r="BZ28" s="777"/>
      <c r="CA28" s="777"/>
      <c r="CB28" s="777"/>
      <c r="CC28" s="777"/>
      <c r="CD28" s="777"/>
      <c r="CE28" s="777"/>
      <c r="CF28" s="777"/>
      <c r="CG28" s="777"/>
      <c r="CH28" s="777"/>
      <c r="CI28" s="777"/>
      <c r="CJ28" s="777"/>
      <c r="CK28" s="777"/>
      <c r="CL28" s="777"/>
      <c r="CM28" s="777"/>
      <c r="CN28" s="777"/>
      <c r="CO28" s="777"/>
      <c r="CP28" s="777"/>
      <c r="CQ28" s="777"/>
      <c r="CR28" s="777"/>
      <c r="CS28" s="777"/>
      <c r="CT28" s="777"/>
      <c r="CU28" s="777"/>
      <c r="CV28" s="777"/>
      <c r="CW28" s="777"/>
      <c r="CX28" s="777"/>
      <c r="CY28" s="777"/>
      <c r="CZ28" s="777"/>
      <c r="DA28" s="777"/>
      <c r="DB28" s="777"/>
      <c r="DC28" s="777"/>
      <c r="DD28" s="777"/>
      <c r="DE28" s="777"/>
      <c r="DF28" s="777"/>
      <c r="DG28" s="777"/>
      <c r="DH28" s="777"/>
      <c r="DI28" s="777"/>
      <c r="DJ28" s="777"/>
      <c r="DK28" s="777"/>
      <c r="DL28" s="777"/>
      <c r="DM28" s="777"/>
      <c r="DN28" s="777"/>
      <c r="DO28" s="777"/>
      <c r="DP28" s="777"/>
      <c r="DQ28" s="777"/>
      <c r="DR28" s="777"/>
      <c r="DS28" s="777"/>
      <c r="DT28" s="777"/>
      <c r="DU28" s="777"/>
      <c r="DV28" s="913"/>
      <c r="DW28" s="913"/>
      <c r="DX28" s="913"/>
      <c r="DY28" s="913"/>
      <c r="DZ28" s="913"/>
      <c r="EA28" s="913"/>
      <c r="EB28" s="913"/>
      <c r="EC28" s="913"/>
      <c r="ED28" s="913"/>
      <c r="EE28" s="913"/>
      <c r="EF28" s="814"/>
      <c r="EG28" s="659"/>
      <c r="EH28" s="659"/>
      <c r="EI28" s="659"/>
      <c r="EJ28" s="723"/>
    </row>
    <row r="29" spans="1:140">
      <c r="A29" s="777"/>
      <c r="B29" s="777"/>
      <c r="C29" s="777"/>
      <c r="D29" s="777"/>
      <c r="E29" s="777"/>
      <c r="F29" s="777"/>
      <c r="G29" s="777"/>
      <c r="H29" s="777"/>
      <c r="I29" s="777"/>
      <c r="J29" s="777"/>
      <c r="K29" s="777"/>
      <c r="L29" s="777"/>
      <c r="M29" s="777"/>
      <c r="N29" s="777"/>
      <c r="O29" s="777"/>
      <c r="P29" s="777"/>
      <c r="Q29" s="777"/>
      <c r="R29" s="777"/>
      <c r="S29" s="777"/>
      <c r="T29" s="777"/>
      <c r="U29" s="777"/>
      <c r="V29" s="777"/>
      <c r="W29" s="777"/>
      <c r="X29" s="777"/>
      <c r="Y29" s="777"/>
      <c r="Z29" s="777"/>
      <c r="AA29" s="777"/>
      <c r="AB29" s="777"/>
      <c r="AC29" s="777"/>
      <c r="AD29" s="777"/>
      <c r="AE29" s="777"/>
      <c r="AF29" s="777"/>
      <c r="AG29" s="777"/>
      <c r="AH29" s="777"/>
      <c r="AI29" s="777"/>
      <c r="AJ29" s="777"/>
      <c r="AK29" s="777"/>
      <c r="AL29" s="777"/>
      <c r="AM29" s="777"/>
      <c r="AN29" s="777"/>
      <c r="AO29" s="777"/>
      <c r="AP29" s="777"/>
      <c r="AQ29" s="777"/>
      <c r="AR29" s="777"/>
      <c r="AS29" s="777"/>
      <c r="AT29" s="777"/>
      <c r="AU29" s="777"/>
      <c r="AV29" s="777"/>
      <c r="AW29" s="777"/>
      <c r="AX29" s="777"/>
      <c r="AY29" s="777"/>
      <c r="AZ29" s="777"/>
      <c r="BA29" s="777"/>
      <c r="BB29" s="777"/>
      <c r="BC29" s="777"/>
      <c r="BD29" s="777"/>
      <c r="BE29" s="777"/>
      <c r="BF29" s="777"/>
      <c r="BG29" s="777"/>
      <c r="BH29" s="777"/>
      <c r="BI29" s="777"/>
      <c r="BJ29" s="777"/>
      <c r="BK29" s="777"/>
      <c r="BL29" s="777"/>
      <c r="BM29" s="777"/>
      <c r="BN29" s="777"/>
      <c r="BO29" s="777"/>
      <c r="BP29" s="777"/>
      <c r="BQ29" s="777"/>
      <c r="BR29" s="777"/>
      <c r="BS29" s="777"/>
      <c r="BT29" s="777"/>
      <c r="BU29" s="777"/>
      <c r="BV29" s="777"/>
      <c r="BW29" s="777"/>
      <c r="BX29" s="777"/>
      <c r="BY29" s="777"/>
      <c r="BZ29" s="777"/>
      <c r="CA29" s="777"/>
      <c r="CB29" s="777"/>
      <c r="CC29" s="777"/>
      <c r="CD29" s="777"/>
      <c r="CE29" s="777"/>
      <c r="CF29" s="777"/>
      <c r="CG29" s="777"/>
      <c r="CH29" s="777"/>
      <c r="CI29" s="777"/>
      <c r="CJ29" s="777"/>
      <c r="CK29" s="777"/>
      <c r="CL29" s="777"/>
      <c r="CM29" s="777"/>
      <c r="CN29" s="777"/>
      <c r="CO29" s="777"/>
      <c r="CP29" s="777"/>
      <c r="CQ29" s="777"/>
      <c r="CR29" s="777"/>
      <c r="CS29" s="777"/>
      <c r="CT29" s="777"/>
      <c r="CU29" s="777"/>
      <c r="CV29" s="777"/>
      <c r="CW29" s="777"/>
      <c r="CX29" s="777"/>
      <c r="CY29" s="777"/>
      <c r="CZ29" s="777"/>
      <c r="DA29" s="777"/>
      <c r="DB29" s="777"/>
      <c r="DC29" s="777"/>
      <c r="DD29" s="777"/>
      <c r="DE29" s="777"/>
      <c r="DF29" s="777"/>
      <c r="DG29" s="777"/>
      <c r="DH29" s="777"/>
      <c r="DI29" s="777"/>
      <c r="DJ29" s="777"/>
      <c r="DK29" s="777"/>
      <c r="DL29" s="777"/>
      <c r="DM29" s="777"/>
      <c r="DN29" s="777"/>
      <c r="DO29" s="777"/>
      <c r="DP29" s="777"/>
      <c r="DQ29" s="777"/>
      <c r="DR29" s="777"/>
      <c r="DS29" s="777"/>
      <c r="DT29" s="777"/>
      <c r="DU29" s="777"/>
      <c r="DV29" s="913"/>
      <c r="DW29" s="913"/>
      <c r="DX29" s="913"/>
      <c r="DY29" s="913"/>
      <c r="DZ29" s="913"/>
      <c r="EA29" s="913"/>
      <c r="EB29" s="913"/>
      <c r="EC29" s="913"/>
      <c r="ED29" s="913"/>
      <c r="EE29" s="913"/>
      <c r="EF29" s="814"/>
      <c r="EG29" s="659"/>
      <c r="EH29" s="659"/>
      <c r="EI29" s="659"/>
      <c r="EJ29" s="723"/>
    </row>
    <row r="30" spans="1:140">
      <c r="A30" s="777"/>
      <c r="B30" s="777"/>
      <c r="C30" s="777"/>
      <c r="D30" s="777"/>
      <c r="E30" s="777"/>
      <c r="F30" s="777"/>
      <c r="G30" s="777"/>
      <c r="H30" s="777"/>
      <c r="I30" s="777"/>
      <c r="J30" s="777"/>
      <c r="K30" s="777"/>
      <c r="L30" s="777"/>
      <c r="M30" s="777"/>
      <c r="N30" s="777"/>
      <c r="O30" s="777"/>
      <c r="P30" s="777"/>
      <c r="Q30" s="777"/>
      <c r="R30" s="777"/>
      <c r="S30" s="777"/>
      <c r="T30" s="777"/>
      <c r="U30" s="777"/>
      <c r="V30" s="777"/>
      <c r="W30" s="777"/>
      <c r="X30" s="777"/>
      <c r="Y30" s="777"/>
      <c r="Z30" s="777"/>
      <c r="AA30" s="777"/>
      <c r="AB30" s="777"/>
      <c r="AC30" s="777"/>
      <c r="AD30" s="777"/>
      <c r="AE30" s="777"/>
      <c r="AF30" s="777"/>
      <c r="AG30" s="777"/>
      <c r="AH30" s="777"/>
      <c r="AI30" s="777"/>
      <c r="AJ30" s="777"/>
      <c r="AK30" s="777"/>
      <c r="AL30" s="777"/>
      <c r="AM30" s="777"/>
      <c r="AN30" s="777"/>
      <c r="AO30" s="777"/>
      <c r="AP30" s="777"/>
      <c r="AQ30" s="777"/>
      <c r="AR30" s="777"/>
      <c r="AS30" s="777"/>
      <c r="AT30" s="777"/>
      <c r="AU30" s="777"/>
      <c r="AV30" s="777"/>
      <c r="AW30" s="777"/>
      <c r="AX30" s="777"/>
      <c r="AY30" s="777"/>
      <c r="AZ30" s="777"/>
      <c r="BA30" s="777"/>
      <c r="BB30" s="777"/>
      <c r="BC30" s="777"/>
      <c r="BD30" s="777"/>
      <c r="BE30" s="777"/>
      <c r="BF30" s="777"/>
      <c r="BG30" s="777"/>
      <c r="BH30" s="777"/>
      <c r="BI30" s="777"/>
      <c r="BJ30" s="777"/>
      <c r="BK30" s="777"/>
      <c r="BL30" s="777"/>
      <c r="BM30" s="777"/>
      <c r="BN30" s="777"/>
      <c r="BO30" s="777"/>
      <c r="BP30" s="777"/>
      <c r="BQ30" s="777"/>
      <c r="BR30" s="777"/>
      <c r="BS30" s="777"/>
      <c r="BT30" s="777"/>
      <c r="BU30" s="777"/>
      <c r="BV30" s="777"/>
      <c r="BW30" s="777"/>
      <c r="BX30" s="777"/>
      <c r="BY30" s="777"/>
      <c r="BZ30" s="777"/>
      <c r="CA30" s="777"/>
      <c r="CB30" s="777"/>
      <c r="CC30" s="777"/>
      <c r="CD30" s="777"/>
      <c r="CE30" s="777"/>
      <c r="CF30" s="777"/>
      <c r="CG30" s="777"/>
      <c r="CH30" s="777"/>
      <c r="CI30" s="777"/>
      <c r="CJ30" s="777"/>
      <c r="CK30" s="777"/>
      <c r="CL30" s="777"/>
      <c r="CM30" s="777"/>
      <c r="CN30" s="777"/>
      <c r="CO30" s="777"/>
      <c r="CP30" s="777"/>
      <c r="CQ30" s="777"/>
      <c r="CR30" s="777"/>
      <c r="CS30" s="777"/>
      <c r="CT30" s="777"/>
      <c r="CU30" s="777"/>
      <c r="CV30" s="777"/>
      <c r="CW30" s="777"/>
      <c r="CX30" s="777"/>
      <c r="CY30" s="777"/>
      <c r="CZ30" s="777"/>
      <c r="DA30" s="777"/>
      <c r="DB30" s="777"/>
      <c r="DC30" s="777"/>
      <c r="DD30" s="777"/>
      <c r="DE30" s="777"/>
      <c r="DF30" s="777"/>
      <c r="DG30" s="777"/>
      <c r="DH30" s="777"/>
      <c r="DI30" s="777"/>
      <c r="DJ30" s="777"/>
      <c r="DK30" s="777"/>
      <c r="DL30" s="777"/>
      <c r="DM30" s="777"/>
      <c r="DN30" s="777"/>
      <c r="DO30" s="777"/>
      <c r="DP30" s="777"/>
      <c r="DQ30" s="777"/>
      <c r="DR30" s="777"/>
      <c r="DS30" s="777"/>
      <c r="DT30" s="777"/>
      <c r="DU30" s="777"/>
      <c r="DV30" s="812">
        <v>11698500000</v>
      </c>
      <c r="DW30" s="812">
        <v>12414364500</v>
      </c>
      <c r="DX30" s="812">
        <v>13164095810</v>
      </c>
      <c r="DY30" s="812">
        <v>13965003215.000002</v>
      </c>
      <c r="DZ30" s="812">
        <v>14807469447.75</v>
      </c>
      <c r="EA30" s="812">
        <v>15700016259.9</v>
      </c>
      <c r="EB30" s="812">
        <v>16654033147.5</v>
      </c>
      <c r="EC30" s="812">
        <v>17664757066.24847</v>
      </c>
      <c r="ED30" s="812">
        <v>18735898944.085808</v>
      </c>
      <c r="EE30" s="812">
        <v>19870997150.197598</v>
      </c>
      <c r="EF30" s="814"/>
      <c r="EG30" s="659"/>
      <c r="EH30" s="659"/>
      <c r="EI30" s="659"/>
      <c r="EJ30" s="723"/>
    </row>
    <row r="31" spans="1:140" ht="6" customHeight="1">
      <c r="A31" s="777"/>
      <c r="B31" s="777"/>
      <c r="C31" s="777"/>
      <c r="D31" s="777"/>
      <c r="E31" s="777"/>
      <c r="F31" s="777"/>
      <c r="G31" s="777"/>
      <c r="H31" s="777"/>
      <c r="I31" s="777"/>
      <c r="J31" s="777"/>
      <c r="K31" s="777"/>
      <c r="L31" s="777"/>
      <c r="M31" s="777"/>
      <c r="N31" s="777"/>
      <c r="O31" s="777"/>
      <c r="P31" s="777"/>
      <c r="Q31" s="777"/>
      <c r="R31" s="777"/>
      <c r="S31" s="777"/>
      <c r="T31" s="777"/>
      <c r="U31" s="777"/>
      <c r="V31" s="777"/>
      <c r="W31" s="777"/>
      <c r="X31" s="777"/>
      <c r="Y31" s="777"/>
      <c r="Z31" s="777"/>
      <c r="AA31" s="777"/>
      <c r="AB31" s="777"/>
      <c r="AC31" s="777"/>
      <c r="AD31" s="777"/>
      <c r="AE31" s="777"/>
      <c r="AF31" s="777"/>
      <c r="AG31" s="777"/>
      <c r="AH31" s="777"/>
      <c r="AI31" s="777"/>
      <c r="AJ31" s="777"/>
      <c r="AK31" s="777"/>
      <c r="AL31" s="777"/>
      <c r="AM31" s="777"/>
      <c r="AN31" s="777"/>
      <c r="AO31" s="777"/>
      <c r="AP31" s="777"/>
      <c r="AQ31" s="777"/>
      <c r="AR31" s="777"/>
      <c r="AS31" s="777"/>
      <c r="AT31" s="777"/>
      <c r="AU31" s="777"/>
      <c r="AV31" s="777"/>
      <c r="AW31" s="777"/>
      <c r="AX31" s="777"/>
      <c r="AY31" s="777"/>
      <c r="AZ31" s="777"/>
      <c r="BA31" s="777"/>
      <c r="BB31" s="777"/>
      <c r="BC31" s="777"/>
      <c r="BD31" s="777"/>
      <c r="BE31" s="777"/>
      <c r="BF31" s="777"/>
      <c r="BG31" s="777"/>
      <c r="BH31" s="777"/>
      <c r="BI31" s="777"/>
      <c r="BJ31" s="777"/>
      <c r="BK31" s="777"/>
      <c r="BL31" s="777"/>
      <c r="BM31" s="777"/>
      <c r="BN31" s="777"/>
      <c r="BO31" s="777"/>
      <c r="BP31" s="777"/>
      <c r="BQ31" s="777"/>
      <c r="BR31" s="777"/>
      <c r="BS31" s="777"/>
      <c r="BT31" s="777"/>
      <c r="BU31" s="777"/>
      <c r="BV31" s="777"/>
      <c r="BW31" s="777"/>
      <c r="BX31" s="777"/>
      <c r="BY31" s="777"/>
      <c r="BZ31" s="777"/>
      <c r="CA31" s="777"/>
      <c r="CB31" s="777"/>
      <c r="CC31" s="777"/>
      <c r="CD31" s="777"/>
      <c r="CE31" s="777"/>
      <c r="CF31" s="777"/>
      <c r="CG31" s="777"/>
      <c r="CH31" s="777"/>
      <c r="CI31" s="777"/>
      <c r="CJ31" s="777"/>
      <c r="CK31" s="777"/>
      <c r="CL31" s="777"/>
      <c r="CM31" s="777"/>
      <c r="CN31" s="777"/>
      <c r="CO31" s="777"/>
      <c r="CP31" s="777"/>
      <c r="CQ31" s="777"/>
      <c r="CR31" s="777"/>
      <c r="CS31" s="777"/>
      <c r="CT31" s="777"/>
      <c r="CU31" s="777"/>
      <c r="CV31" s="777"/>
      <c r="CW31" s="777"/>
      <c r="CX31" s="777"/>
      <c r="CY31" s="777"/>
      <c r="CZ31" s="777"/>
      <c r="DA31" s="777"/>
      <c r="DB31" s="777"/>
      <c r="DC31" s="777"/>
      <c r="DD31" s="777"/>
      <c r="DE31" s="777"/>
      <c r="DF31" s="777"/>
      <c r="DG31" s="777"/>
      <c r="DH31" s="777"/>
      <c r="DI31" s="777"/>
      <c r="DJ31" s="777"/>
      <c r="DK31" s="777"/>
      <c r="DL31" s="777"/>
      <c r="DM31" s="777"/>
      <c r="DN31" s="777"/>
      <c r="DO31" s="777"/>
      <c r="DP31" s="777"/>
      <c r="DQ31" s="777"/>
      <c r="DR31" s="777"/>
      <c r="DS31" s="777"/>
      <c r="DT31" s="777"/>
      <c r="DU31" s="777"/>
      <c r="DV31" s="918"/>
      <c r="DW31" s="919"/>
      <c r="DX31" s="919"/>
      <c r="DY31" s="919"/>
      <c r="DZ31" s="919"/>
      <c r="EA31" s="919"/>
      <c r="EB31" s="919"/>
      <c r="EC31" s="919"/>
      <c r="ED31" s="919"/>
      <c r="EE31" s="919"/>
      <c r="EF31" s="920"/>
      <c r="EG31" s="784"/>
      <c r="EH31" s="723"/>
      <c r="EI31" s="723"/>
      <c r="EJ31" s="723"/>
    </row>
    <row r="32" spans="1:140">
      <c r="A32" s="777"/>
      <c r="B32" s="777"/>
      <c r="C32" s="777"/>
      <c r="D32" s="777"/>
      <c r="E32" s="777"/>
      <c r="F32" s="777"/>
      <c r="G32" s="777"/>
      <c r="H32" s="777"/>
      <c r="I32" s="777"/>
      <c r="J32" s="777"/>
      <c r="K32" s="777"/>
      <c r="L32" s="777"/>
      <c r="M32" s="777"/>
      <c r="N32" s="777"/>
      <c r="O32" s="777"/>
      <c r="P32" s="777"/>
      <c r="Q32" s="777"/>
      <c r="R32" s="777"/>
      <c r="S32" s="777"/>
      <c r="T32" s="777"/>
      <c r="U32" s="777"/>
      <c r="V32" s="777"/>
      <c r="W32" s="777"/>
      <c r="X32" s="777"/>
      <c r="Y32" s="777"/>
      <c r="Z32" s="777"/>
      <c r="AA32" s="777"/>
      <c r="AB32" s="777"/>
      <c r="AC32" s="777"/>
      <c r="AD32" s="777"/>
      <c r="AE32" s="777"/>
      <c r="AF32" s="777"/>
      <c r="AG32" s="777"/>
      <c r="AH32" s="777"/>
      <c r="AI32" s="777"/>
      <c r="AJ32" s="777"/>
      <c r="AK32" s="777"/>
      <c r="AL32" s="777"/>
      <c r="AM32" s="777"/>
      <c r="AN32" s="777"/>
      <c r="AO32" s="777"/>
      <c r="AP32" s="777"/>
      <c r="AQ32" s="777"/>
      <c r="AR32" s="777"/>
      <c r="AS32" s="777"/>
      <c r="AT32" s="777"/>
      <c r="AU32" s="777"/>
      <c r="AV32" s="777"/>
      <c r="AW32" s="777"/>
      <c r="AX32" s="777"/>
      <c r="AY32" s="777"/>
      <c r="AZ32" s="777"/>
      <c r="BA32" s="777"/>
      <c r="BB32" s="777"/>
      <c r="BC32" s="777"/>
      <c r="BD32" s="777"/>
      <c r="BE32" s="777"/>
      <c r="BF32" s="777"/>
      <c r="BG32" s="777"/>
      <c r="BH32" s="777"/>
      <c r="BI32" s="777"/>
      <c r="BJ32" s="777"/>
      <c r="BK32" s="777"/>
      <c r="BL32" s="777"/>
      <c r="BM32" s="777"/>
      <c r="BN32" s="777"/>
      <c r="BO32" s="777"/>
      <c r="BP32" s="777"/>
      <c r="BQ32" s="777"/>
      <c r="BR32" s="777"/>
      <c r="BS32" s="777"/>
      <c r="BT32" s="777"/>
      <c r="BU32" s="777"/>
      <c r="BV32" s="777"/>
      <c r="BW32" s="777"/>
      <c r="BX32" s="777"/>
      <c r="BY32" s="777"/>
      <c r="BZ32" s="777"/>
      <c r="CA32" s="777"/>
      <c r="CB32" s="777"/>
      <c r="CC32" s="777"/>
      <c r="CD32" s="777"/>
      <c r="CE32" s="777"/>
      <c r="CF32" s="777"/>
      <c r="CG32" s="777"/>
      <c r="CH32" s="777"/>
      <c r="CI32" s="777"/>
      <c r="CJ32" s="777"/>
      <c r="CK32" s="777"/>
      <c r="CL32" s="777"/>
      <c r="CM32" s="777"/>
      <c r="CN32" s="777"/>
      <c r="CO32" s="777"/>
      <c r="CP32" s="777"/>
      <c r="CQ32" s="777"/>
      <c r="CR32" s="777"/>
      <c r="CS32" s="777"/>
      <c r="CT32" s="777"/>
      <c r="CU32" s="777"/>
      <c r="CV32" s="777"/>
      <c r="CW32" s="777"/>
      <c r="CX32" s="777"/>
      <c r="CY32" s="777"/>
      <c r="CZ32" s="777"/>
      <c r="DA32" s="777"/>
      <c r="DB32" s="777"/>
      <c r="DC32" s="777"/>
      <c r="DD32" s="777"/>
      <c r="DE32" s="777"/>
      <c r="DF32" s="777"/>
      <c r="DG32" s="777"/>
      <c r="DH32" s="777"/>
      <c r="DI32" s="777"/>
      <c r="DJ32" s="777"/>
      <c r="DK32" s="777"/>
      <c r="DL32" s="777"/>
      <c r="DM32" s="777"/>
      <c r="DN32" s="777"/>
      <c r="DO32" s="777"/>
      <c r="DP32" s="777"/>
      <c r="DQ32" s="777"/>
      <c r="DR32" s="777"/>
      <c r="DS32" s="777"/>
      <c r="DT32" s="777"/>
      <c r="DU32" s="777"/>
      <c r="DV32" s="921"/>
      <c r="DW32" s="906"/>
      <c r="DX32" s="906"/>
      <c r="DY32" s="906"/>
      <c r="DZ32" s="906"/>
      <c r="EA32" s="906"/>
      <c r="EB32" s="906"/>
      <c r="EC32" s="906"/>
      <c r="ED32" s="906"/>
      <c r="EE32" s="906"/>
      <c r="EF32" s="792"/>
      <c r="EG32" s="661"/>
      <c r="EH32" s="659"/>
      <c r="EI32" s="659"/>
      <c r="EJ32" s="723"/>
    </row>
    <row r="33" spans="1:140">
      <c r="A33" s="777"/>
      <c r="B33" s="777"/>
      <c r="C33" s="777"/>
      <c r="D33" s="777"/>
      <c r="E33" s="777"/>
      <c r="F33" s="777"/>
      <c r="G33" s="777"/>
      <c r="H33" s="777"/>
      <c r="I33" s="777"/>
      <c r="J33" s="777"/>
      <c r="K33" s="777"/>
      <c r="L33" s="777"/>
      <c r="M33" s="777"/>
      <c r="N33" s="777"/>
      <c r="O33" s="777"/>
      <c r="P33" s="777"/>
      <c r="Q33" s="777"/>
      <c r="R33" s="777"/>
      <c r="S33" s="777"/>
      <c r="T33" s="777"/>
      <c r="U33" s="777"/>
      <c r="V33" s="777"/>
      <c r="W33" s="777"/>
      <c r="X33" s="777"/>
      <c r="Y33" s="777"/>
      <c r="Z33" s="777"/>
      <c r="AA33" s="777"/>
      <c r="AB33" s="777"/>
      <c r="AC33" s="777"/>
      <c r="AD33" s="777"/>
      <c r="AE33" s="777"/>
      <c r="AF33" s="777"/>
      <c r="AG33" s="777"/>
      <c r="AH33" s="777"/>
      <c r="AI33" s="777"/>
      <c r="AJ33" s="777"/>
      <c r="AK33" s="777"/>
      <c r="AL33" s="777"/>
      <c r="AM33" s="777"/>
      <c r="AN33" s="777"/>
      <c r="AO33" s="777"/>
      <c r="AP33" s="777"/>
      <c r="AQ33" s="777"/>
      <c r="AR33" s="777"/>
      <c r="AS33" s="777"/>
      <c r="AT33" s="777"/>
      <c r="AU33" s="777"/>
      <c r="AV33" s="777"/>
      <c r="AW33" s="777"/>
      <c r="AX33" s="777"/>
      <c r="AY33" s="777"/>
      <c r="AZ33" s="777"/>
      <c r="BA33" s="777"/>
      <c r="BB33" s="777"/>
      <c r="BC33" s="777"/>
      <c r="BD33" s="777"/>
      <c r="BE33" s="777"/>
      <c r="BF33" s="777"/>
      <c r="BG33" s="777"/>
      <c r="BH33" s="777"/>
      <c r="BI33" s="777"/>
      <c r="BJ33" s="777"/>
      <c r="BK33" s="777"/>
      <c r="BL33" s="777"/>
      <c r="BM33" s="777"/>
      <c r="BN33" s="777"/>
      <c r="BO33" s="777"/>
      <c r="BP33" s="777"/>
      <c r="BQ33" s="777"/>
      <c r="BR33" s="777"/>
      <c r="BS33" s="777"/>
      <c r="BT33" s="777"/>
      <c r="BU33" s="777"/>
      <c r="BV33" s="777"/>
      <c r="BW33" s="777"/>
      <c r="BX33" s="777"/>
      <c r="BY33" s="777"/>
      <c r="BZ33" s="777"/>
      <c r="CA33" s="777"/>
      <c r="CB33" s="777"/>
      <c r="CC33" s="777"/>
      <c r="CD33" s="777"/>
      <c r="CE33" s="777"/>
      <c r="CF33" s="777"/>
      <c r="CG33" s="777"/>
      <c r="CH33" s="777"/>
      <c r="CI33" s="777"/>
      <c r="CJ33" s="777"/>
      <c r="CK33" s="777"/>
      <c r="CL33" s="777"/>
      <c r="CM33" s="777"/>
      <c r="CN33" s="777"/>
      <c r="CO33" s="777"/>
      <c r="CP33" s="777"/>
      <c r="CQ33" s="777"/>
      <c r="CR33" s="777"/>
      <c r="CS33" s="777"/>
      <c r="CT33" s="777"/>
      <c r="CU33" s="777"/>
      <c r="CV33" s="777"/>
      <c r="CW33" s="777"/>
      <c r="CX33" s="777"/>
      <c r="CY33" s="777"/>
      <c r="CZ33" s="777"/>
      <c r="DA33" s="777"/>
      <c r="DB33" s="777"/>
      <c r="DC33" s="777"/>
      <c r="DD33" s="777"/>
      <c r="DE33" s="777"/>
      <c r="DF33" s="777"/>
      <c r="DG33" s="777"/>
      <c r="DH33" s="777"/>
      <c r="DI33" s="777"/>
      <c r="DJ33" s="777"/>
      <c r="DK33" s="777"/>
      <c r="DL33" s="777"/>
      <c r="DM33" s="777"/>
      <c r="DN33" s="777"/>
      <c r="DO33" s="777"/>
      <c r="DP33" s="777"/>
      <c r="DQ33" s="777"/>
      <c r="DR33" s="777"/>
      <c r="DS33" s="777"/>
      <c r="DT33" s="777"/>
      <c r="DU33" s="777"/>
      <c r="DV33" s="812">
        <v>7974010000</v>
      </c>
      <c r="DW33" s="812">
        <v>9097620500</v>
      </c>
      <c r="DX33" s="812">
        <v>9552501525</v>
      </c>
      <c r="DY33" s="812">
        <v>10030126601.25</v>
      </c>
      <c r="DZ33" s="812">
        <v>10531632931.3125</v>
      </c>
      <c r="EA33" s="812">
        <v>11058214577.878124</v>
      </c>
      <c r="EB33" s="812">
        <v>11611125306.77203</v>
      </c>
      <c r="EC33" s="812">
        <v>12143109135.568361</v>
      </c>
      <c r="ED33" s="812">
        <v>12750264592.346779</v>
      </c>
      <c r="EE33" s="812">
        <v>13387777821.964119</v>
      </c>
      <c r="EF33" s="724"/>
      <c r="EG33" s="661"/>
      <c r="EH33" s="659"/>
      <c r="EI33" s="659"/>
      <c r="EJ33" s="723"/>
    </row>
    <row r="34" spans="1:140" ht="6" customHeight="1">
      <c r="A34" s="777"/>
      <c r="B34" s="777"/>
      <c r="C34" s="777"/>
      <c r="D34" s="777"/>
      <c r="E34" s="777"/>
      <c r="F34" s="777"/>
      <c r="G34" s="777"/>
      <c r="H34" s="777"/>
      <c r="I34" s="777"/>
      <c r="J34" s="777"/>
      <c r="K34" s="777"/>
      <c r="L34" s="777"/>
      <c r="M34" s="777"/>
      <c r="N34" s="777"/>
      <c r="O34" s="777"/>
      <c r="P34" s="777"/>
      <c r="Q34" s="777"/>
      <c r="R34" s="777"/>
      <c r="S34" s="777"/>
      <c r="T34" s="777"/>
      <c r="U34" s="777"/>
      <c r="V34" s="777"/>
      <c r="W34" s="777"/>
      <c r="X34" s="777"/>
      <c r="Y34" s="777"/>
      <c r="Z34" s="777"/>
      <c r="AA34" s="777"/>
      <c r="AB34" s="777"/>
      <c r="AC34" s="777"/>
      <c r="AD34" s="777"/>
      <c r="AE34" s="777"/>
      <c r="AF34" s="777"/>
      <c r="AG34" s="777"/>
      <c r="AH34" s="777"/>
      <c r="AI34" s="777"/>
      <c r="AJ34" s="777"/>
      <c r="AK34" s="777"/>
      <c r="AL34" s="777"/>
      <c r="AM34" s="777"/>
      <c r="AN34" s="777"/>
      <c r="AO34" s="777"/>
      <c r="AP34" s="777"/>
      <c r="AQ34" s="777"/>
      <c r="AR34" s="777"/>
      <c r="AS34" s="777"/>
      <c r="AT34" s="777"/>
      <c r="AU34" s="777"/>
      <c r="AV34" s="777"/>
      <c r="AW34" s="777"/>
      <c r="AX34" s="777"/>
      <c r="AY34" s="777"/>
      <c r="AZ34" s="777"/>
      <c r="BA34" s="777"/>
      <c r="BB34" s="777"/>
      <c r="BC34" s="777"/>
      <c r="BD34" s="777"/>
      <c r="BE34" s="777"/>
      <c r="BF34" s="777"/>
      <c r="BG34" s="777"/>
      <c r="BH34" s="777"/>
      <c r="BI34" s="777"/>
      <c r="BJ34" s="777"/>
      <c r="BK34" s="777"/>
      <c r="BL34" s="777"/>
      <c r="BM34" s="777"/>
      <c r="BN34" s="777"/>
      <c r="BO34" s="777"/>
      <c r="BP34" s="777"/>
      <c r="BQ34" s="777"/>
      <c r="BR34" s="777"/>
      <c r="BS34" s="777"/>
      <c r="BT34" s="777"/>
      <c r="BU34" s="777"/>
      <c r="BV34" s="777"/>
      <c r="BW34" s="777"/>
      <c r="BX34" s="777"/>
      <c r="BY34" s="777"/>
      <c r="BZ34" s="777"/>
      <c r="CA34" s="777"/>
      <c r="CB34" s="777"/>
      <c r="CC34" s="777"/>
      <c r="CD34" s="777"/>
      <c r="CE34" s="777"/>
      <c r="CF34" s="777"/>
      <c r="CG34" s="777"/>
      <c r="CH34" s="777"/>
      <c r="CI34" s="777"/>
      <c r="CJ34" s="777"/>
      <c r="CK34" s="777"/>
      <c r="CL34" s="777"/>
      <c r="CM34" s="777"/>
      <c r="CN34" s="777"/>
      <c r="CO34" s="777"/>
      <c r="CP34" s="777"/>
      <c r="CQ34" s="777"/>
      <c r="CR34" s="777"/>
      <c r="CS34" s="777"/>
      <c r="CT34" s="777"/>
      <c r="CU34" s="777"/>
      <c r="CV34" s="777"/>
      <c r="CW34" s="777"/>
      <c r="CX34" s="777"/>
      <c r="CY34" s="777"/>
      <c r="CZ34" s="777"/>
      <c r="DA34" s="777"/>
      <c r="DB34" s="777"/>
      <c r="DC34" s="777"/>
      <c r="DD34" s="777"/>
      <c r="DE34" s="777"/>
      <c r="DF34" s="777"/>
      <c r="DG34" s="777"/>
      <c r="DH34" s="777"/>
      <c r="DI34" s="777"/>
      <c r="DJ34" s="777"/>
      <c r="DK34" s="777"/>
      <c r="DL34" s="777"/>
      <c r="DM34" s="777"/>
      <c r="DN34" s="777"/>
      <c r="DO34" s="777"/>
      <c r="DP34" s="777"/>
      <c r="DQ34" s="777"/>
      <c r="DR34" s="777"/>
      <c r="DS34" s="777"/>
      <c r="DT34" s="777"/>
      <c r="DU34" s="777"/>
      <c r="DV34" s="912"/>
      <c r="DW34" s="908"/>
      <c r="DX34" s="908"/>
      <c r="DY34" s="908"/>
      <c r="DZ34" s="908"/>
      <c r="EA34" s="908"/>
      <c r="EB34" s="908"/>
      <c r="EC34" s="908"/>
      <c r="ED34" s="908"/>
      <c r="EE34" s="908"/>
      <c r="EF34" s="724"/>
      <c r="EG34" s="661"/>
      <c r="EH34" s="659"/>
      <c r="EI34" s="659"/>
      <c r="EJ34" s="723"/>
    </row>
    <row r="35" spans="1:140">
      <c r="A35" s="777"/>
      <c r="B35" s="777"/>
      <c r="C35" s="777"/>
      <c r="D35" s="777"/>
      <c r="E35" s="777"/>
      <c r="F35" s="777"/>
      <c r="G35" s="777"/>
      <c r="H35" s="777"/>
      <c r="I35" s="777"/>
      <c r="J35" s="777"/>
      <c r="K35" s="777"/>
      <c r="L35" s="777"/>
      <c r="M35" s="777"/>
      <c r="N35" s="777"/>
      <c r="O35" s="777"/>
      <c r="P35" s="777"/>
      <c r="Q35" s="777"/>
      <c r="R35" s="777"/>
      <c r="S35" s="777"/>
      <c r="T35" s="777"/>
      <c r="U35" s="777"/>
      <c r="V35" s="777"/>
      <c r="W35" s="777"/>
      <c r="X35" s="777"/>
      <c r="Y35" s="777"/>
      <c r="Z35" s="777"/>
      <c r="AA35" s="777"/>
      <c r="AB35" s="777"/>
      <c r="AC35" s="777"/>
      <c r="AD35" s="777"/>
      <c r="AE35" s="777"/>
      <c r="AF35" s="777"/>
      <c r="AG35" s="777"/>
      <c r="AH35" s="777"/>
      <c r="AI35" s="777"/>
      <c r="AJ35" s="777"/>
      <c r="AK35" s="777"/>
      <c r="AL35" s="777"/>
      <c r="AM35" s="777"/>
      <c r="AN35" s="777"/>
      <c r="AO35" s="777"/>
      <c r="AP35" s="777"/>
      <c r="AQ35" s="777"/>
      <c r="AR35" s="777"/>
      <c r="AS35" s="777"/>
      <c r="AT35" s="777"/>
      <c r="AU35" s="777"/>
      <c r="AV35" s="777"/>
      <c r="AW35" s="777"/>
      <c r="AX35" s="777"/>
      <c r="AY35" s="777"/>
      <c r="AZ35" s="777"/>
      <c r="BA35" s="777"/>
      <c r="BB35" s="777"/>
      <c r="BC35" s="777"/>
      <c r="BD35" s="777"/>
      <c r="BE35" s="777"/>
      <c r="BF35" s="777"/>
      <c r="BG35" s="777"/>
      <c r="BH35" s="777"/>
      <c r="BI35" s="777"/>
      <c r="BJ35" s="777"/>
      <c r="BK35" s="777"/>
      <c r="BL35" s="777"/>
      <c r="BM35" s="777"/>
      <c r="BN35" s="777"/>
      <c r="BO35" s="777"/>
      <c r="BP35" s="777"/>
      <c r="BQ35" s="777"/>
      <c r="BR35" s="777"/>
      <c r="BS35" s="777"/>
      <c r="BT35" s="777"/>
      <c r="BU35" s="777"/>
      <c r="BV35" s="777"/>
      <c r="BW35" s="777"/>
      <c r="BX35" s="777"/>
      <c r="BY35" s="777"/>
      <c r="BZ35" s="777"/>
      <c r="CA35" s="777"/>
      <c r="CB35" s="777"/>
      <c r="CC35" s="777"/>
      <c r="CD35" s="777"/>
      <c r="CE35" s="777"/>
      <c r="CF35" s="777"/>
      <c r="CG35" s="777"/>
      <c r="CH35" s="777"/>
      <c r="CI35" s="777"/>
      <c r="CJ35" s="777"/>
      <c r="CK35" s="777"/>
      <c r="CL35" s="777"/>
      <c r="CM35" s="777"/>
      <c r="CN35" s="777"/>
      <c r="CO35" s="777"/>
      <c r="CP35" s="777"/>
      <c r="CQ35" s="777"/>
      <c r="CR35" s="777"/>
      <c r="CS35" s="777"/>
      <c r="CT35" s="777"/>
      <c r="CU35" s="777"/>
      <c r="CV35" s="777"/>
      <c r="CW35" s="777"/>
      <c r="CX35" s="777"/>
      <c r="CY35" s="777"/>
      <c r="CZ35" s="777"/>
      <c r="DA35" s="777"/>
      <c r="DB35" s="777"/>
      <c r="DC35" s="777"/>
      <c r="DD35" s="777"/>
      <c r="DE35" s="777"/>
      <c r="DF35" s="777"/>
      <c r="DG35" s="777"/>
      <c r="DH35" s="777"/>
      <c r="DI35" s="777"/>
      <c r="DJ35" s="777"/>
      <c r="DK35" s="777"/>
      <c r="DL35" s="777"/>
      <c r="DM35" s="777"/>
      <c r="DN35" s="777"/>
      <c r="DO35" s="777"/>
      <c r="DP35" s="777"/>
      <c r="DQ35" s="777"/>
      <c r="DR35" s="777"/>
      <c r="DS35" s="777"/>
      <c r="DT35" s="777"/>
      <c r="DU35" s="777"/>
      <c r="DV35" s="912"/>
      <c r="DW35" s="908"/>
      <c r="DX35" s="908"/>
      <c r="DY35" s="908"/>
      <c r="DZ35" s="908"/>
      <c r="EA35" s="908"/>
      <c r="EB35" s="908"/>
      <c r="EC35" s="908"/>
      <c r="ED35" s="908"/>
      <c r="EE35" s="908"/>
      <c r="EF35" s="724"/>
      <c r="EG35" s="661"/>
      <c r="EH35" s="659"/>
      <c r="EI35" s="659"/>
      <c r="EJ35" s="723"/>
    </row>
    <row r="36" spans="1:140">
      <c r="A36" s="777"/>
      <c r="B36" s="777"/>
      <c r="C36" s="777"/>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7"/>
      <c r="AL36" s="777"/>
      <c r="AM36" s="777"/>
      <c r="AN36" s="777"/>
      <c r="AO36" s="777"/>
      <c r="AP36" s="777"/>
      <c r="AQ36" s="777"/>
      <c r="AR36" s="777"/>
      <c r="AS36" s="777"/>
      <c r="AT36" s="777"/>
      <c r="AU36" s="777"/>
      <c r="AV36" s="777"/>
      <c r="AW36" s="777"/>
      <c r="AX36" s="777"/>
      <c r="AY36" s="777"/>
      <c r="AZ36" s="777"/>
      <c r="BA36" s="777"/>
      <c r="BB36" s="777"/>
      <c r="BC36" s="777"/>
      <c r="BD36" s="777"/>
      <c r="BE36" s="777"/>
      <c r="BF36" s="777"/>
      <c r="BG36" s="777"/>
      <c r="BH36" s="777"/>
      <c r="BI36" s="777"/>
      <c r="BJ36" s="777"/>
      <c r="BK36" s="777"/>
      <c r="BL36" s="777"/>
      <c r="BM36" s="777"/>
      <c r="BN36" s="777"/>
      <c r="BO36" s="777"/>
      <c r="BP36" s="777"/>
      <c r="BQ36" s="777"/>
      <c r="BR36" s="777"/>
      <c r="BS36" s="777"/>
      <c r="BT36" s="777"/>
      <c r="BU36" s="777"/>
      <c r="BV36" s="777"/>
      <c r="BW36" s="777"/>
      <c r="BX36" s="777"/>
      <c r="BY36" s="777"/>
      <c r="BZ36" s="777"/>
      <c r="CA36" s="777"/>
      <c r="CB36" s="777"/>
      <c r="CC36" s="777"/>
      <c r="CD36" s="777"/>
      <c r="CE36" s="777"/>
      <c r="CF36" s="777"/>
      <c r="CG36" s="777"/>
      <c r="CH36" s="777"/>
      <c r="CI36" s="777"/>
      <c r="CJ36" s="777"/>
      <c r="CK36" s="777"/>
      <c r="CL36" s="777"/>
      <c r="CM36" s="777"/>
      <c r="CN36" s="777"/>
      <c r="CO36" s="777"/>
      <c r="CP36" s="777"/>
      <c r="CQ36" s="777"/>
      <c r="CR36" s="777"/>
      <c r="CS36" s="777"/>
      <c r="CT36" s="777"/>
      <c r="CU36" s="777"/>
      <c r="CV36" s="777"/>
      <c r="CW36" s="777"/>
      <c r="CX36" s="777"/>
      <c r="CY36" s="777"/>
      <c r="CZ36" s="777"/>
      <c r="DA36" s="777"/>
      <c r="DB36" s="777"/>
      <c r="DC36" s="777"/>
      <c r="DD36" s="777"/>
      <c r="DE36" s="777"/>
      <c r="DF36" s="777"/>
      <c r="DG36" s="777"/>
      <c r="DH36" s="777"/>
      <c r="DI36" s="777"/>
      <c r="DJ36" s="777"/>
      <c r="DK36" s="777"/>
      <c r="DL36" s="777"/>
      <c r="DM36" s="777"/>
      <c r="DN36" s="777"/>
      <c r="DO36" s="777"/>
      <c r="DP36" s="777"/>
      <c r="DQ36" s="777"/>
      <c r="DR36" s="777"/>
      <c r="DS36" s="777"/>
      <c r="DT36" s="777"/>
      <c r="DU36" s="777"/>
      <c r="DV36" s="812">
        <v>185952000</v>
      </c>
      <c r="DW36" s="812">
        <v>197316000</v>
      </c>
      <c r="DX36" s="812">
        <v>209292000</v>
      </c>
      <c r="DY36" s="812">
        <v>221964000</v>
      </c>
      <c r="DZ36" s="812">
        <v>230964000</v>
      </c>
      <c r="EA36" s="812">
        <v>239964000</v>
      </c>
      <c r="EB36" s="812">
        <v>248964000</v>
      </c>
      <c r="EC36" s="812">
        <v>257964000</v>
      </c>
      <c r="ED36" s="812">
        <v>266964000</v>
      </c>
      <c r="EE36" s="812">
        <v>275964000</v>
      </c>
      <c r="EF36" s="724"/>
      <c r="EG36" s="661"/>
      <c r="EH36" s="659"/>
      <c r="EI36" s="659"/>
      <c r="EJ36" s="723"/>
    </row>
    <row r="37" spans="1:140">
      <c r="A37" s="777"/>
      <c r="B37" s="777"/>
      <c r="C37" s="777"/>
      <c r="D37" s="777"/>
      <c r="E37" s="777"/>
      <c r="F37" s="777"/>
      <c r="G37" s="777"/>
      <c r="H37" s="777"/>
      <c r="I37" s="777"/>
      <c r="J37" s="777"/>
      <c r="K37" s="777"/>
      <c r="L37" s="777"/>
      <c r="M37" s="777"/>
      <c r="N37" s="777"/>
      <c r="O37" s="777"/>
      <c r="P37" s="777"/>
      <c r="Q37" s="777"/>
      <c r="R37" s="777"/>
      <c r="S37" s="777"/>
      <c r="T37" s="777"/>
      <c r="U37" s="777"/>
      <c r="V37" s="777"/>
      <c r="W37" s="777"/>
      <c r="X37" s="777"/>
      <c r="Y37" s="777"/>
      <c r="Z37" s="777"/>
      <c r="AA37" s="777"/>
      <c r="AB37" s="777"/>
      <c r="AC37" s="777"/>
      <c r="AD37" s="777"/>
      <c r="AE37" s="777"/>
      <c r="AF37" s="777"/>
      <c r="AG37" s="777"/>
      <c r="AH37" s="777"/>
      <c r="AI37" s="777"/>
      <c r="AJ37" s="777"/>
      <c r="AK37" s="777"/>
      <c r="AL37" s="777"/>
      <c r="AM37" s="777"/>
      <c r="AN37" s="777"/>
      <c r="AO37" s="777"/>
      <c r="AP37" s="777"/>
      <c r="AQ37" s="777"/>
      <c r="AR37" s="777"/>
      <c r="AS37" s="777"/>
      <c r="AT37" s="777"/>
      <c r="AU37" s="777"/>
      <c r="AV37" s="777"/>
      <c r="AW37" s="777"/>
      <c r="AX37" s="777"/>
      <c r="AY37" s="777"/>
      <c r="AZ37" s="777"/>
      <c r="BA37" s="777"/>
      <c r="BB37" s="777"/>
      <c r="BC37" s="777"/>
      <c r="BD37" s="777"/>
      <c r="BE37" s="777"/>
      <c r="BF37" s="777"/>
      <c r="BG37" s="777"/>
      <c r="BH37" s="777"/>
      <c r="BI37" s="777"/>
      <c r="BJ37" s="777"/>
      <c r="BK37" s="777"/>
      <c r="BL37" s="777"/>
      <c r="BM37" s="777"/>
      <c r="BN37" s="777"/>
      <c r="BO37" s="777"/>
      <c r="BP37" s="777"/>
      <c r="BQ37" s="777"/>
      <c r="BR37" s="777"/>
      <c r="BS37" s="777"/>
      <c r="BT37" s="777"/>
      <c r="BU37" s="777"/>
      <c r="BV37" s="777"/>
      <c r="BW37" s="777"/>
      <c r="BX37" s="777"/>
      <c r="BY37" s="777"/>
      <c r="BZ37" s="777"/>
      <c r="CA37" s="777"/>
      <c r="CB37" s="777"/>
      <c r="CC37" s="777"/>
      <c r="CD37" s="777"/>
      <c r="CE37" s="777"/>
      <c r="CF37" s="777"/>
      <c r="CG37" s="777"/>
      <c r="CH37" s="777"/>
      <c r="CI37" s="777"/>
      <c r="CJ37" s="777"/>
      <c r="CK37" s="777"/>
      <c r="CL37" s="777"/>
      <c r="CM37" s="777"/>
      <c r="CN37" s="777"/>
      <c r="CO37" s="777"/>
      <c r="CP37" s="777"/>
      <c r="CQ37" s="777"/>
      <c r="CR37" s="777"/>
      <c r="CS37" s="777"/>
      <c r="CT37" s="777"/>
      <c r="CU37" s="777"/>
      <c r="CV37" s="777"/>
      <c r="CW37" s="777"/>
      <c r="CX37" s="777"/>
      <c r="CY37" s="777"/>
      <c r="CZ37" s="777"/>
      <c r="DA37" s="777"/>
      <c r="DB37" s="777"/>
      <c r="DC37" s="777"/>
      <c r="DD37" s="777"/>
      <c r="DE37" s="777"/>
      <c r="DF37" s="777"/>
      <c r="DG37" s="777"/>
      <c r="DH37" s="777"/>
      <c r="DI37" s="777"/>
      <c r="DJ37" s="777"/>
      <c r="DK37" s="777"/>
      <c r="DL37" s="777"/>
      <c r="DM37" s="777"/>
      <c r="DN37" s="777"/>
      <c r="DO37" s="777"/>
      <c r="DP37" s="777"/>
      <c r="DQ37" s="777"/>
      <c r="DR37" s="777"/>
      <c r="DS37" s="777"/>
      <c r="DT37" s="777"/>
      <c r="DU37" s="777"/>
      <c r="DV37" s="812">
        <v>1360568000</v>
      </c>
      <c r="DW37" s="812">
        <v>1567405000</v>
      </c>
      <c r="DX37" s="812">
        <v>1662645000</v>
      </c>
      <c r="DY37" s="812">
        <v>1763280000</v>
      </c>
      <c r="DZ37" s="812">
        <v>1869747000</v>
      </c>
      <c r="EA37" s="812">
        <v>1982566000</v>
      </c>
      <c r="EB37" s="812">
        <v>2102837000</v>
      </c>
      <c r="EC37" s="812">
        <v>2230326000</v>
      </c>
      <c r="ED37" s="812">
        <v>2365487000</v>
      </c>
      <c r="EE37" s="812">
        <v>2508738000</v>
      </c>
      <c r="EF37" s="724"/>
      <c r="EG37" s="661"/>
      <c r="EH37" s="659"/>
      <c r="EI37" s="659"/>
      <c r="EJ37" s="723"/>
    </row>
    <row r="38" spans="1:140">
      <c r="A38" s="777"/>
      <c r="B38" s="777"/>
      <c r="C38" s="777"/>
      <c r="D38" s="777"/>
      <c r="E38" s="777"/>
      <c r="F38" s="777"/>
      <c r="G38" s="777"/>
      <c r="H38" s="777"/>
      <c r="I38" s="777"/>
      <c r="J38" s="777"/>
      <c r="K38" s="777"/>
      <c r="L38" s="777"/>
      <c r="M38" s="777"/>
      <c r="N38" s="777"/>
      <c r="O38" s="777"/>
      <c r="P38" s="777"/>
      <c r="Q38" s="777"/>
      <c r="R38" s="777"/>
      <c r="S38" s="777"/>
      <c r="T38" s="777"/>
      <c r="U38" s="777"/>
      <c r="V38" s="777"/>
      <c r="W38" s="777"/>
      <c r="X38" s="777"/>
      <c r="Y38" s="777"/>
      <c r="Z38" s="777"/>
      <c r="AA38" s="777"/>
      <c r="AB38" s="777"/>
      <c r="AC38" s="777"/>
      <c r="AD38" s="777"/>
      <c r="AE38" s="777"/>
      <c r="AF38" s="777"/>
      <c r="AG38" s="777"/>
      <c r="AH38" s="777"/>
      <c r="AI38" s="777"/>
      <c r="AJ38" s="777"/>
      <c r="AK38" s="777"/>
      <c r="AL38" s="777"/>
      <c r="AM38" s="777"/>
      <c r="AN38" s="777"/>
      <c r="AO38" s="777"/>
      <c r="AP38" s="777"/>
      <c r="AQ38" s="777"/>
      <c r="AR38" s="777"/>
      <c r="AS38" s="777"/>
      <c r="AT38" s="777"/>
      <c r="AU38" s="777"/>
      <c r="AV38" s="777"/>
      <c r="AW38" s="777"/>
      <c r="AX38" s="777"/>
      <c r="AY38" s="777"/>
      <c r="AZ38" s="777"/>
      <c r="BA38" s="777"/>
      <c r="BB38" s="777"/>
      <c r="BC38" s="777"/>
      <c r="BD38" s="777"/>
      <c r="BE38" s="777"/>
      <c r="BF38" s="777"/>
      <c r="BG38" s="777"/>
      <c r="BH38" s="777"/>
      <c r="BI38" s="777"/>
      <c r="BJ38" s="777"/>
      <c r="BK38" s="777"/>
      <c r="BL38" s="777"/>
      <c r="BM38" s="777"/>
      <c r="BN38" s="777"/>
      <c r="BO38" s="777"/>
      <c r="BP38" s="777"/>
      <c r="BQ38" s="777"/>
      <c r="BR38" s="777"/>
      <c r="BS38" s="777"/>
      <c r="BT38" s="777"/>
      <c r="BU38" s="777"/>
      <c r="BV38" s="777"/>
      <c r="BW38" s="777"/>
      <c r="BX38" s="777"/>
      <c r="BY38" s="777"/>
      <c r="BZ38" s="777"/>
      <c r="CA38" s="777"/>
      <c r="CB38" s="777"/>
      <c r="CC38" s="777"/>
      <c r="CD38" s="777"/>
      <c r="CE38" s="777"/>
      <c r="CF38" s="777"/>
      <c r="CG38" s="777"/>
      <c r="CH38" s="777"/>
      <c r="CI38" s="777"/>
      <c r="CJ38" s="777"/>
      <c r="CK38" s="777"/>
      <c r="CL38" s="777"/>
      <c r="CM38" s="777"/>
      <c r="CN38" s="777"/>
      <c r="CO38" s="777"/>
      <c r="CP38" s="777"/>
      <c r="CQ38" s="777"/>
      <c r="CR38" s="777"/>
      <c r="CS38" s="777"/>
      <c r="CT38" s="777"/>
      <c r="CU38" s="777"/>
      <c r="CV38" s="777"/>
      <c r="CW38" s="777"/>
      <c r="CX38" s="777"/>
      <c r="CY38" s="777"/>
      <c r="CZ38" s="777"/>
      <c r="DA38" s="777"/>
      <c r="DB38" s="777"/>
      <c r="DC38" s="777"/>
      <c r="DD38" s="777"/>
      <c r="DE38" s="777"/>
      <c r="DF38" s="777"/>
      <c r="DG38" s="777"/>
      <c r="DH38" s="777"/>
      <c r="DI38" s="777"/>
      <c r="DJ38" s="777"/>
      <c r="DK38" s="777"/>
      <c r="DL38" s="777"/>
      <c r="DM38" s="777"/>
      <c r="DN38" s="777"/>
      <c r="DO38" s="777"/>
      <c r="DP38" s="777"/>
      <c r="DQ38" s="777"/>
      <c r="DR38" s="777"/>
      <c r="DS38" s="777"/>
      <c r="DT38" s="777"/>
      <c r="DU38" s="777"/>
      <c r="DV38" s="812">
        <v>816343000</v>
      </c>
      <c r="DW38" s="812">
        <v>940441000</v>
      </c>
      <c r="DX38" s="812">
        <v>997589000</v>
      </c>
      <c r="DY38" s="812">
        <v>1057966000</v>
      </c>
      <c r="DZ38" s="812">
        <v>1121848000</v>
      </c>
      <c r="EA38" s="812">
        <v>1189544000</v>
      </c>
      <c r="EB38" s="812">
        <v>1261696000</v>
      </c>
      <c r="EC38" s="812">
        <v>1338195000</v>
      </c>
      <c r="ED38" s="812">
        <v>1419290000</v>
      </c>
      <c r="EE38" s="812">
        <v>1505247000</v>
      </c>
      <c r="EF38" s="724"/>
      <c r="EG38" s="661"/>
      <c r="EH38" s="659"/>
      <c r="EI38" s="659"/>
      <c r="EJ38" s="723"/>
    </row>
    <row r="39" spans="1:140">
      <c r="A39" s="777"/>
      <c r="B39" s="777"/>
      <c r="C39" s="777"/>
      <c r="D39" s="777"/>
      <c r="E39" s="777"/>
      <c r="F39" s="777"/>
      <c r="G39" s="777"/>
      <c r="H39" s="777"/>
      <c r="I39" s="777"/>
      <c r="J39" s="777"/>
      <c r="K39" s="777"/>
      <c r="L39" s="777"/>
      <c r="M39" s="777"/>
      <c r="N39" s="777"/>
      <c r="O39" s="777"/>
      <c r="P39" s="777"/>
      <c r="Q39" s="777"/>
      <c r="R39" s="777"/>
      <c r="S39" s="777"/>
      <c r="T39" s="777"/>
      <c r="U39" s="777"/>
      <c r="V39" s="777"/>
      <c r="W39" s="777"/>
      <c r="X39" s="777"/>
      <c r="Y39" s="777"/>
      <c r="Z39" s="777"/>
      <c r="AA39" s="777"/>
      <c r="AB39" s="777"/>
      <c r="AC39" s="777"/>
      <c r="AD39" s="777"/>
      <c r="AE39" s="777"/>
      <c r="AF39" s="777"/>
      <c r="AG39" s="777"/>
      <c r="AH39" s="777"/>
      <c r="AI39" s="777"/>
      <c r="AJ39" s="777"/>
      <c r="AK39" s="777"/>
      <c r="AL39" s="777"/>
      <c r="AM39" s="777"/>
      <c r="AN39" s="777"/>
      <c r="AO39" s="777"/>
      <c r="AP39" s="777"/>
      <c r="AQ39" s="777"/>
      <c r="AR39" s="777"/>
      <c r="AS39" s="777"/>
      <c r="AT39" s="777"/>
      <c r="AU39" s="777"/>
      <c r="AV39" s="777"/>
      <c r="AW39" s="777"/>
      <c r="AX39" s="777"/>
      <c r="AY39" s="777"/>
      <c r="AZ39" s="777"/>
      <c r="BA39" s="777"/>
      <c r="BB39" s="777"/>
      <c r="BC39" s="777"/>
      <c r="BD39" s="777"/>
      <c r="BE39" s="777"/>
      <c r="BF39" s="777"/>
      <c r="BG39" s="777"/>
      <c r="BH39" s="777"/>
      <c r="BI39" s="777"/>
      <c r="BJ39" s="777"/>
      <c r="BK39" s="777"/>
      <c r="BL39" s="777"/>
      <c r="BM39" s="777"/>
      <c r="BN39" s="777"/>
      <c r="BO39" s="777"/>
      <c r="BP39" s="777"/>
      <c r="BQ39" s="777"/>
      <c r="BR39" s="777"/>
      <c r="BS39" s="777"/>
      <c r="BT39" s="777"/>
      <c r="BU39" s="777"/>
      <c r="BV39" s="777"/>
      <c r="BW39" s="777"/>
      <c r="BX39" s="777"/>
      <c r="BY39" s="777"/>
      <c r="BZ39" s="777"/>
      <c r="CA39" s="777"/>
      <c r="CB39" s="777"/>
      <c r="CC39" s="777"/>
      <c r="CD39" s="777"/>
      <c r="CE39" s="777"/>
      <c r="CF39" s="777"/>
      <c r="CG39" s="777"/>
      <c r="CH39" s="777"/>
      <c r="CI39" s="777"/>
      <c r="CJ39" s="777"/>
      <c r="CK39" s="777"/>
      <c r="CL39" s="777"/>
      <c r="CM39" s="777"/>
      <c r="CN39" s="777"/>
      <c r="CO39" s="777"/>
      <c r="CP39" s="777"/>
      <c r="CQ39" s="777"/>
      <c r="CR39" s="777"/>
      <c r="CS39" s="777"/>
      <c r="CT39" s="777"/>
      <c r="CU39" s="777"/>
      <c r="CV39" s="777"/>
      <c r="CW39" s="777"/>
      <c r="CX39" s="777"/>
      <c r="CY39" s="777"/>
      <c r="CZ39" s="777"/>
      <c r="DA39" s="777"/>
      <c r="DB39" s="777"/>
      <c r="DC39" s="777"/>
      <c r="DD39" s="777"/>
      <c r="DE39" s="777"/>
      <c r="DF39" s="777"/>
      <c r="DG39" s="777"/>
      <c r="DH39" s="777"/>
      <c r="DI39" s="777"/>
      <c r="DJ39" s="777"/>
      <c r="DK39" s="777"/>
      <c r="DL39" s="777"/>
      <c r="DM39" s="777"/>
      <c r="DN39" s="777"/>
      <c r="DO39" s="777"/>
      <c r="DP39" s="777"/>
      <c r="DQ39" s="777"/>
      <c r="DR39" s="777"/>
      <c r="DS39" s="777"/>
      <c r="DT39" s="777"/>
      <c r="DU39" s="777"/>
      <c r="DV39" s="812">
        <v>54428000</v>
      </c>
      <c r="DW39" s="812">
        <v>62698000</v>
      </c>
      <c r="DX39" s="812">
        <v>66509000</v>
      </c>
      <c r="DY39" s="812">
        <v>70535000</v>
      </c>
      <c r="DZ39" s="812">
        <v>74788000</v>
      </c>
      <c r="EA39" s="812">
        <v>79302000</v>
      </c>
      <c r="EB39" s="812">
        <v>84113000</v>
      </c>
      <c r="EC39" s="812">
        <v>89213000</v>
      </c>
      <c r="ED39" s="812">
        <v>94623000</v>
      </c>
      <c r="EE39" s="812">
        <v>100345000</v>
      </c>
      <c r="EF39" s="724"/>
      <c r="EG39" s="661"/>
      <c r="EH39" s="659"/>
      <c r="EI39" s="659"/>
      <c r="EJ39" s="723"/>
    </row>
    <row r="40" spans="1:140">
      <c r="A40" s="777"/>
      <c r="B40" s="777"/>
      <c r="C40" s="777"/>
      <c r="D40" s="777"/>
      <c r="E40" s="777"/>
      <c r="F40" s="777"/>
      <c r="G40" s="777"/>
      <c r="H40" s="777"/>
      <c r="I40" s="777"/>
      <c r="J40" s="777"/>
      <c r="K40" s="777"/>
      <c r="L40" s="777"/>
      <c r="M40" s="777"/>
      <c r="N40" s="777"/>
      <c r="O40" s="777"/>
      <c r="P40" s="777"/>
      <c r="Q40" s="777"/>
      <c r="R40" s="777"/>
      <c r="S40" s="777"/>
      <c r="T40" s="777"/>
      <c r="U40" s="777"/>
      <c r="V40" s="777"/>
      <c r="W40" s="777"/>
      <c r="X40" s="777"/>
      <c r="Y40" s="777"/>
      <c r="Z40" s="777"/>
      <c r="AA40" s="777"/>
      <c r="AB40" s="777"/>
      <c r="AC40" s="777"/>
      <c r="AD40" s="777"/>
      <c r="AE40" s="777"/>
      <c r="AF40" s="777"/>
      <c r="AG40" s="777"/>
      <c r="AH40" s="777"/>
      <c r="AI40" s="777"/>
      <c r="AJ40" s="777"/>
      <c r="AK40" s="777"/>
      <c r="AL40" s="777"/>
      <c r="AM40" s="777"/>
      <c r="AN40" s="777"/>
      <c r="AO40" s="777"/>
      <c r="AP40" s="777"/>
      <c r="AQ40" s="777"/>
      <c r="AR40" s="777"/>
      <c r="AS40" s="777"/>
      <c r="AT40" s="777"/>
      <c r="AU40" s="777"/>
      <c r="AV40" s="777"/>
      <c r="AW40" s="777"/>
      <c r="AX40" s="777"/>
      <c r="AY40" s="777"/>
      <c r="AZ40" s="777"/>
      <c r="BA40" s="777"/>
      <c r="BB40" s="777"/>
      <c r="BC40" s="777"/>
      <c r="BD40" s="777"/>
      <c r="BE40" s="777"/>
      <c r="BF40" s="777"/>
      <c r="BG40" s="777"/>
      <c r="BH40" s="777"/>
      <c r="BI40" s="777"/>
      <c r="BJ40" s="777"/>
      <c r="BK40" s="777"/>
      <c r="BL40" s="777"/>
      <c r="BM40" s="777"/>
      <c r="BN40" s="777"/>
      <c r="BO40" s="777"/>
      <c r="BP40" s="777"/>
      <c r="BQ40" s="777"/>
      <c r="BR40" s="777"/>
      <c r="BS40" s="777"/>
      <c r="BT40" s="777"/>
      <c r="BU40" s="777"/>
      <c r="BV40" s="777"/>
      <c r="BW40" s="777"/>
      <c r="BX40" s="777"/>
      <c r="BY40" s="777"/>
      <c r="BZ40" s="777"/>
      <c r="CA40" s="777"/>
      <c r="CB40" s="777"/>
      <c r="CC40" s="777"/>
      <c r="CD40" s="777"/>
      <c r="CE40" s="777"/>
      <c r="CF40" s="777"/>
      <c r="CG40" s="777"/>
      <c r="CH40" s="777"/>
      <c r="CI40" s="777"/>
      <c r="CJ40" s="777"/>
      <c r="CK40" s="777"/>
      <c r="CL40" s="777"/>
      <c r="CM40" s="777"/>
      <c r="CN40" s="777"/>
      <c r="CO40" s="777"/>
      <c r="CP40" s="777"/>
      <c r="CQ40" s="777"/>
      <c r="CR40" s="777"/>
      <c r="CS40" s="777"/>
      <c r="CT40" s="777"/>
      <c r="CU40" s="777"/>
      <c r="CV40" s="777"/>
      <c r="CW40" s="777"/>
      <c r="CX40" s="777"/>
      <c r="CY40" s="777"/>
      <c r="CZ40" s="777"/>
      <c r="DA40" s="777"/>
      <c r="DB40" s="777"/>
      <c r="DC40" s="777"/>
      <c r="DD40" s="777"/>
      <c r="DE40" s="777"/>
      <c r="DF40" s="777"/>
      <c r="DG40" s="777"/>
      <c r="DH40" s="777"/>
      <c r="DI40" s="777"/>
      <c r="DJ40" s="777"/>
      <c r="DK40" s="777"/>
      <c r="DL40" s="777"/>
      <c r="DM40" s="777"/>
      <c r="DN40" s="777"/>
      <c r="DO40" s="777"/>
      <c r="DP40" s="777"/>
      <c r="DQ40" s="777"/>
      <c r="DR40" s="777"/>
      <c r="DS40" s="777"/>
      <c r="DT40" s="777"/>
      <c r="DU40" s="777"/>
      <c r="DV40" s="812">
        <v>296856000</v>
      </c>
      <c r="DW40" s="812">
        <v>314988000</v>
      </c>
      <c r="DX40" s="812">
        <v>334128000</v>
      </c>
      <c r="DY40" s="812">
        <v>354336000</v>
      </c>
      <c r="DZ40" s="812">
        <v>375732000</v>
      </c>
      <c r="EA40" s="812">
        <v>398400000</v>
      </c>
      <c r="EB40" s="812">
        <v>422580000</v>
      </c>
      <c r="EC40" s="812">
        <v>448200000</v>
      </c>
      <c r="ED40" s="812">
        <v>475356000</v>
      </c>
      <c r="EE40" s="812">
        <v>504144000</v>
      </c>
      <c r="EF40" s="724"/>
      <c r="EG40" s="661"/>
      <c r="EH40" s="659"/>
      <c r="EI40" s="659"/>
      <c r="EJ40" s="723"/>
    </row>
    <row r="41" spans="1:140">
      <c r="A41" s="777"/>
      <c r="B41" s="777"/>
      <c r="C41" s="777"/>
      <c r="D41" s="777"/>
      <c r="E41" s="777"/>
      <c r="F41" s="777"/>
      <c r="G41" s="777"/>
      <c r="H41" s="777"/>
      <c r="I41" s="777"/>
      <c r="J41" s="777"/>
      <c r="K41" s="777"/>
      <c r="L41" s="777"/>
      <c r="M41" s="777"/>
      <c r="N41" s="777"/>
      <c r="O41" s="777"/>
      <c r="P41" s="777"/>
      <c r="Q41" s="777"/>
      <c r="R41" s="777"/>
      <c r="S41" s="777"/>
      <c r="T41" s="777"/>
      <c r="U41" s="777"/>
      <c r="V41" s="777"/>
      <c r="W41" s="777"/>
      <c r="X41" s="777"/>
      <c r="Y41" s="777"/>
      <c r="Z41" s="777"/>
      <c r="AA41" s="777"/>
      <c r="AB41" s="777"/>
      <c r="AC41" s="777"/>
      <c r="AD41" s="777"/>
      <c r="AE41" s="777"/>
      <c r="AF41" s="777"/>
      <c r="AG41" s="777"/>
      <c r="AH41" s="777"/>
      <c r="AI41" s="777"/>
      <c r="AJ41" s="777"/>
      <c r="AK41" s="777"/>
      <c r="AL41" s="777"/>
      <c r="AM41" s="777"/>
      <c r="AN41" s="777"/>
      <c r="AO41" s="777"/>
      <c r="AP41" s="777"/>
      <c r="AQ41" s="777"/>
      <c r="AR41" s="777"/>
      <c r="AS41" s="777"/>
      <c r="AT41" s="777"/>
      <c r="AU41" s="777"/>
      <c r="AV41" s="777"/>
      <c r="AW41" s="777"/>
      <c r="AX41" s="777"/>
      <c r="AY41" s="777"/>
      <c r="AZ41" s="777"/>
      <c r="BA41" s="777"/>
      <c r="BB41" s="777"/>
      <c r="BC41" s="777"/>
      <c r="BD41" s="777"/>
      <c r="BE41" s="777"/>
      <c r="BF41" s="777"/>
      <c r="BG41" s="777"/>
      <c r="BH41" s="777"/>
      <c r="BI41" s="777"/>
      <c r="BJ41" s="777"/>
      <c r="BK41" s="777"/>
      <c r="BL41" s="777"/>
      <c r="BM41" s="777"/>
      <c r="BN41" s="777"/>
      <c r="BO41" s="777"/>
      <c r="BP41" s="777"/>
      <c r="BQ41" s="777"/>
      <c r="BR41" s="777"/>
      <c r="BS41" s="777"/>
      <c r="BT41" s="777"/>
      <c r="BU41" s="777"/>
      <c r="BV41" s="777"/>
      <c r="BW41" s="777"/>
      <c r="BX41" s="777"/>
      <c r="BY41" s="777"/>
      <c r="BZ41" s="777"/>
      <c r="CA41" s="777"/>
      <c r="CB41" s="777"/>
      <c r="CC41" s="777"/>
      <c r="CD41" s="777"/>
      <c r="CE41" s="777"/>
      <c r="CF41" s="777"/>
      <c r="CG41" s="777"/>
      <c r="CH41" s="777"/>
      <c r="CI41" s="777"/>
      <c r="CJ41" s="777"/>
      <c r="CK41" s="777"/>
      <c r="CL41" s="777"/>
      <c r="CM41" s="777"/>
      <c r="CN41" s="777"/>
      <c r="CO41" s="777"/>
      <c r="CP41" s="777"/>
      <c r="CQ41" s="777"/>
      <c r="CR41" s="777"/>
      <c r="CS41" s="777"/>
      <c r="CT41" s="777"/>
      <c r="CU41" s="777"/>
      <c r="CV41" s="777"/>
      <c r="CW41" s="777"/>
      <c r="CX41" s="777"/>
      <c r="CY41" s="777"/>
      <c r="CZ41" s="777"/>
      <c r="DA41" s="777"/>
      <c r="DB41" s="777"/>
      <c r="DC41" s="777"/>
      <c r="DD41" s="777"/>
      <c r="DE41" s="777"/>
      <c r="DF41" s="777"/>
      <c r="DG41" s="777"/>
      <c r="DH41" s="777"/>
      <c r="DI41" s="777"/>
      <c r="DJ41" s="777"/>
      <c r="DK41" s="777"/>
      <c r="DL41" s="777"/>
      <c r="DM41" s="777"/>
      <c r="DN41" s="777"/>
      <c r="DO41" s="777"/>
      <c r="DP41" s="777"/>
      <c r="DQ41" s="777"/>
      <c r="DR41" s="777"/>
      <c r="DS41" s="777"/>
      <c r="DT41" s="777"/>
      <c r="DU41" s="777"/>
      <c r="DV41" s="812">
        <v>445272000</v>
      </c>
      <c r="DW41" s="812">
        <v>472488000</v>
      </c>
      <c r="DX41" s="812">
        <v>501180000</v>
      </c>
      <c r="DY41" s="812">
        <v>531516000</v>
      </c>
      <c r="DZ41" s="812">
        <v>563592000</v>
      </c>
      <c r="EA41" s="812">
        <v>597600000</v>
      </c>
      <c r="EB41" s="812">
        <v>633876000</v>
      </c>
      <c r="EC41" s="812">
        <v>672300000</v>
      </c>
      <c r="ED41" s="812">
        <v>713040000</v>
      </c>
      <c r="EE41" s="812">
        <v>756216000</v>
      </c>
      <c r="EF41" s="724"/>
      <c r="EG41" s="661"/>
      <c r="EH41" s="659"/>
      <c r="EI41" s="659"/>
      <c r="EJ41" s="723"/>
    </row>
    <row r="42" spans="1:140">
      <c r="A42" s="777"/>
      <c r="B42" s="777"/>
      <c r="C42" s="777"/>
      <c r="D42" s="777"/>
      <c r="E42" s="777"/>
      <c r="F42" s="777"/>
      <c r="G42" s="777"/>
      <c r="H42" s="777"/>
      <c r="I42" s="777"/>
      <c r="J42" s="777"/>
      <c r="K42" s="777"/>
      <c r="L42" s="777"/>
      <c r="M42" s="777"/>
      <c r="N42" s="777"/>
      <c r="O42" s="777"/>
      <c r="P42" s="777"/>
      <c r="Q42" s="777"/>
      <c r="R42" s="777"/>
      <c r="S42" s="777"/>
      <c r="T42" s="777"/>
      <c r="U42" s="777"/>
      <c r="V42" s="777"/>
      <c r="W42" s="777"/>
      <c r="X42" s="777"/>
      <c r="Y42" s="777"/>
      <c r="Z42" s="777"/>
      <c r="AA42" s="777"/>
      <c r="AB42" s="777"/>
      <c r="AC42" s="777"/>
      <c r="AD42" s="777"/>
      <c r="AE42" s="777"/>
      <c r="AF42" s="777"/>
      <c r="AG42" s="777"/>
      <c r="AH42" s="777"/>
      <c r="AI42" s="777"/>
      <c r="AJ42" s="777"/>
      <c r="AK42" s="777"/>
      <c r="AL42" s="777"/>
      <c r="AM42" s="777"/>
      <c r="AN42" s="777"/>
      <c r="AO42" s="777"/>
      <c r="AP42" s="777"/>
      <c r="AQ42" s="777"/>
      <c r="AR42" s="777"/>
      <c r="AS42" s="777"/>
      <c r="AT42" s="777"/>
      <c r="AU42" s="777"/>
      <c r="AV42" s="777"/>
      <c r="AW42" s="777"/>
      <c r="AX42" s="777"/>
      <c r="AY42" s="777"/>
      <c r="AZ42" s="777"/>
      <c r="BA42" s="777"/>
      <c r="BB42" s="777"/>
      <c r="BC42" s="777"/>
      <c r="BD42" s="777"/>
      <c r="BE42" s="777"/>
      <c r="BF42" s="777"/>
      <c r="BG42" s="777"/>
      <c r="BH42" s="777"/>
      <c r="BI42" s="777"/>
      <c r="BJ42" s="777"/>
      <c r="BK42" s="777"/>
      <c r="BL42" s="777"/>
      <c r="BM42" s="777"/>
      <c r="BN42" s="777"/>
      <c r="BO42" s="777"/>
      <c r="BP42" s="777"/>
      <c r="BQ42" s="777"/>
      <c r="BR42" s="777"/>
      <c r="BS42" s="777"/>
      <c r="BT42" s="777"/>
      <c r="BU42" s="777"/>
      <c r="BV42" s="777"/>
      <c r="BW42" s="777"/>
      <c r="BX42" s="777"/>
      <c r="BY42" s="777"/>
      <c r="BZ42" s="777"/>
      <c r="CA42" s="777"/>
      <c r="CB42" s="777"/>
      <c r="CC42" s="777"/>
      <c r="CD42" s="777"/>
      <c r="CE42" s="777"/>
      <c r="CF42" s="777"/>
      <c r="CG42" s="777"/>
      <c r="CH42" s="777"/>
      <c r="CI42" s="777"/>
      <c r="CJ42" s="777"/>
      <c r="CK42" s="777"/>
      <c r="CL42" s="777"/>
      <c r="CM42" s="777"/>
      <c r="CN42" s="777"/>
      <c r="CO42" s="777"/>
      <c r="CP42" s="777"/>
      <c r="CQ42" s="777"/>
      <c r="CR42" s="777"/>
      <c r="CS42" s="777"/>
      <c r="CT42" s="777"/>
      <c r="CU42" s="777"/>
      <c r="CV42" s="777"/>
      <c r="CW42" s="777"/>
      <c r="CX42" s="777"/>
      <c r="CY42" s="777"/>
      <c r="CZ42" s="777"/>
      <c r="DA42" s="777"/>
      <c r="DB42" s="777"/>
      <c r="DC42" s="777"/>
      <c r="DD42" s="777"/>
      <c r="DE42" s="777"/>
      <c r="DF42" s="777"/>
      <c r="DG42" s="777"/>
      <c r="DH42" s="777"/>
      <c r="DI42" s="777"/>
      <c r="DJ42" s="777"/>
      <c r="DK42" s="777"/>
      <c r="DL42" s="777"/>
      <c r="DM42" s="777"/>
      <c r="DN42" s="777"/>
      <c r="DO42" s="777"/>
      <c r="DP42" s="777"/>
      <c r="DQ42" s="777"/>
      <c r="DR42" s="777"/>
      <c r="DS42" s="777"/>
      <c r="DT42" s="777"/>
      <c r="DU42" s="777"/>
      <c r="DV42" s="812">
        <v>540000000</v>
      </c>
      <c r="DW42" s="812">
        <v>540000000</v>
      </c>
      <c r="DX42" s="812">
        <v>540000000</v>
      </c>
      <c r="DY42" s="812">
        <v>540000000</v>
      </c>
      <c r="DZ42" s="812">
        <v>540000000</v>
      </c>
      <c r="EA42" s="812">
        <v>540000000</v>
      </c>
      <c r="EB42" s="812">
        <v>540000000</v>
      </c>
      <c r="EC42" s="812">
        <v>540000000</v>
      </c>
      <c r="ED42" s="812">
        <v>540000000</v>
      </c>
      <c r="EE42" s="812">
        <v>540000000</v>
      </c>
      <c r="EF42" s="724"/>
      <c r="EG42" s="661"/>
      <c r="EH42" s="659"/>
      <c r="EI42" s="659"/>
      <c r="EJ42" s="723"/>
    </row>
    <row r="43" spans="1:140">
      <c r="A43" s="777"/>
      <c r="B43" s="777"/>
      <c r="C43" s="777"/>
      <c r="D43" s="777"/>
      <c r="E43" s="777"/>
      <c r="F43" s="777"/>
      <c r="G43" s="777"/>
      <c r="H43" s="777"/>
      <c r="I43" s="777"/>
      <c r="J43" s="777"/>
      <c r="K43" s="777"/>
      <c r="L43" s="777"/>
      <c r="M43" s="777"/>
      <c r="N43" s="777"/>
      <c r="O43" s="777"/>
      <c r="P43" s="777"/>
      <c r="Q43" s="777"/>
      <c r="R43" s="777"/>
      <c r="S43" s="777"/>
      <c r="T43" s="777"/>
      <c r="U43" s="777"/>
      <c r="V43" s="777"/>
      <c r="W43" s="777"/>
      <c r="X43" s="777"/>
      <c r="Y43" s="777"/>
      <c r="Z43" s="777"/>
      <c r="AA43" s="777"/>
      <c r="AB43" s="777"/>
      <c r="AC43" s="777"/>
      <c r="AD43" s="777"/>
      <c r="AE43" s="777"/>
      <c r="AF43" s="777"/>
      <c r="AG43" s="777"/>
      <c r="AH43" s="777"/>
      <c r="AI43" s="777"/>
      <c r="AJ43" s="777"/>
      <c r="AK43" s="777"/>
      <c r="AL43" s="777"/>
      <c r="AM43" s="777"/>
      <c r="AN43" s="777"/>
      <c r="AO43" s="777"/>
      <c r="AP43" s="777"/>
      <c r="AQ43" s="777"/>
      <c r="AR43" s="777"/>
      <c r="AS43" s="777"/>
      <c r="AT43" s="777"/>
      <c r="AU43" s="777"/>
      <c r="AV43" s="777"/>
      <c r="AW43" s="777"/>
      <c r="AX43" s="777"/>
      <c r="AY43" s="777"/>
      <c r="AZ43" s="777"/>
      <c r="BA43" s="777"/>
      <c r="BB43" s="777"/>
      <c r="BC43" s="777"/>
      <c r="BD43" s="777"/>
      <c r="BE43" s="777"/>
      <c r="BF43" s="777"/>
      <c r="BG43" s="777"/>
      <c r="BH43" s="777"/>
      <c r="BI43" s="777"/>
      <c r="BJ43" s="777"/>
      <c r="BK43" s="777"/>
      <c r="BL43" s="777"/>
      <c r="BM43" s="777"/>
      <c r="BN43" s="777"/>
      <c r="BO43" s="777"/>
      <c r="BP43" s="777"/>
      <c r="BQ43" s="777"/>
      <c r="BR43" s="777"/>
      <c r="BS43" s="777"/>
      <c r="BT43" s="777"/>
      <c r="BU43" s="777"/>
      <c r="BV43" s="777"/>
      <c r="BW43" s="777"/>
      <c r="BX43" s="777"/>
      <c r="BY43" s="777"/>
      <c r="BZ43" s="777"/>
      <c r="CA43" s="777"/>
      <c r="CB43" s="777"/>
      <c r="CC43" s="777"/>
      <c r="CD43" s="777"/>
      <c r="CE43" s="777"/>
      <c r="CF43" s="777"/>
      <c r="CG43" s="777"/>
      <c r="CH43" s="777"/>
      <c r="CI43" s="777"/>
      <c r="CJ43" s="777"/>
      <c r="CK43" s="777"/>
      <c r="CL43" s="777"/>
      <c r="CM43" s="777"/>
      <c r="CN43" s="777"/>
      <c r="CO43" s="777"/>
      <c r="CP43" s="777"/>
      <c r="CQ43" s="777"/>
      <c r="CR43" s="777"/>
      <c r="CS43" s="777"/>
      <c r="CT43" s="777"/>
      <c r="CU43" s="777"/>
      <c r="CV43" s="777"/>
      <c r="CW43" s="777"/>
      <c r="CX43" s="777"/>
      <c r="CY43" s="777"/>
      <c r="CZ43" s="777"/>
      <c r="DA43" s="777"/>
      <c r="DB43" s="777"/>
      <c r="DC43" s="777"/>
      <c r="DD43" s="777"/>
      <c r="DE43" s="777"/>
      <c r="DF43" s="777"/>
      <c r="DG43" s="777"/>
      <c r="DH43" s="777"/>
      <c r="DI43" s="777"/>
      <c r="DJ43" s="777"/>
      <c r="DK43" s="777"/>
      <c r="DL43" s="777"/>
      <c r="DM43" s="777"/>
      <c r="DN43" s="777"/>
      <c r="DO43" s="777"/>
      <c r="DP43" s="777"/>
      <c r="DQ43" s="777"/>
      <c r="DR43" s="777"/>
      <c r="DS43" s="777"/>
      <c r="DT43" s="777"/>
      <c r="DU43" s="777"/>
      <c r="DV43" s="812">
        <v>2968500000</v>
      </c>
      <c r="DW43" s="812">
        <v>3149937500</v>
      </c>
      <c r="DX43" s="812">
        <v>3341226300</v>
      </c>
      <c r="DY43" s="812">
        <v>3543402150</v>
      </c>
      <c r="DZ43" s="812">
        <v>3757315642.5000005</v>
      </c>
      <c r="EA43" s="812">
        <v>3984025531.4999995</v>
      </c>
      <c r="EB43" s="812">
        <v>4225813748.1000009</v>
      </c>
      <c r="EC43" s="812">
        <v>4482005661.807188</v>
      </c>
      <c r="ED43" s="812">
        <v>4753607230.2314548</v>
      </c>
      <c r="EE43" s="812">
        <v>5041462916.6810513</v>
      </c>
      <c r="EF43" s="724"/>
      <c r="EG43" s="661"/>
      <c r="EH43" s="659"/>
      <c r="EI43" s="659"/>
      <c r="EJ43" s="723"/>
    </row>
    <row r="44" spans="1:140">
      <c r="A44" s="777"/>
      <c r="B44" s="777"/>
      <c r="C44" s="777"/>
      <c r="D44" s="777"/>
      <c r="E44" s="777"/>
      <c r="F44" s="777"/>
      <c r="G44" s="777"/>
      <c r="H44" s="777"/>
      <c r="I44" s="777"/>
      <c r="J44" s="777"/>
      <c r="K44" s="777"/>
      <c r="L44" s="777"/>
      <c r="M44" s="777"/>
      <c r="N44" s="777"/>
      <c r="O44" s="777"/>
      <c r="P44" s="777"/>
      <c r="Q44" s="777"/>
      <c r="R44" s="777"/>
      <c r="S44" s="777"/>
      <c r="T44" s="777"/>
      <c r="U44" s="777"/>
      <c r="V44" s="777"/>
      <c r="W44" s="777"/>
      <c r="X44" s="777"/>
      <c r="Y44" s="777"/>
      <c r="Z44" s="777"/>
      <c r="AA44" s="777"/>
      <c r="AB44" s="777"/>
      <c r="AC44" s="777"/>
      <c r="AD44" s="777"/>
      <c r="AE44" s="777"/>
      <c r="AF44" s="777"/>
      <c r="AG44" s="777"/>
      <c r="AH44" s="777"/>
      <c r="AI44" s="777"/>
      <c r="AJ44" s="777"/>
      <c r="AK44" s="777"/>
      <c r="AL44" s="777"/>
      <c r="AM44" s="777"/>
      <c r="AN44" s="777"/>
      <c r="AO44" s="777"/>
      <c r="AP44" s="777"/>
      <c r="AQ44" s="777"/>
      <c r="AR44" s="777"/>
      <c r="AS44" s="777"/>
      <c r="AT44" s="777"/>
      <c r="AU44" s="777"/>
      <c r="AV44" s="777"/>
      <c r="AW44" s="777"/>
      <c r="AX44" s="777"/>
      <c r="AY44" s="777"/>
      <c r="AZ44" s="777"/>
      <c r="BA44" s="777"/>
      <c r="BB44" s="777"/>
      <c r="BC44" s="777"/>
      <c r="BD44" s="777"/>
      <c r="BE44" s="777"/>
      <c r="BF44" s="777"/>
      <c r="BG44" s="777"/>
      <c r="BH44" s="777"/>
      <c r="BI44" s="777"/>
      <c r="BJ44" s="777"/>
      <c r="BK44" s="777"/>
      <c r="BL44" s="777"/>
      <c r="BM44" s="777"/>
      <c r="BN44" s="777"/>
      <c r="BO44" s="777"/>
      <c r="BP44" s="777"/>
      <c r="BQ44" s="777"/>
      <c r="BR44" s="777"/>
      <c r="BS44" s="777"/>
      <c r="BT44" s="777"/>
      <c r="BU44" s="777"/>
      <c r="BV44" s="777"/>
      <c r="BW44" s="777"/>
      <c r="BX44" s="777"/>
      <c r="BY44" s="777"/>
      <c r="BZ44" s="777"/>
      <c r="CA44" s="777"/>
      <c r="CB44" s="777"/>
      <c r="CC44" s="777"/>
      <c r="CD44" s="777"/>
      <c r="CE44" s="777"/>
      <c r="CF44" s="777"/>
      <c r="CG44" s="777"/>
      <c r="CH44" s="777"/>
      <c r="CI44" s="777"/>
      <c r="CJ44" s="777"/>
      <c r="CK44" s="777"/>
      <c r="CL44" s="777"/>
      <c r="CM44" s="777"/>
      <c r="CN44" s="777"/>
      <c r="CO44" s="777"/>
      <c r="CP44" s="777"/>
      <c r="CQ44" s="777"/>
      <c r="CR44" s="777"/>
      <c r="CS44" s="777"/>
      <c r="CT44" s="777"/>
      <c r="CU44" s="777"/>
      <c r="CV44" s="777"/>
      <c r="CW44" s="777"/>
      <c r="CX44" s="777"/>
      <c r="CY44" s="777"/>
      <c r="CZ44" s="777"/>
      <c r="DA44" s="777"/>
      <c r="DB44" s="777"/>
      <c r="DC44" s="777"/>
      <c r="DD44" s="777"/>
      <c r="DE44" s="777"/>
      <c r="DF44" s="777"/>
      <c r="DG44" s="777"/>
      <c r="DH44" s="777"/>
      <c r="DI44" s="777"/>
      <c r="DJ44" s="777"/>
      <c r="DK44" s="777"/>
      <c r="DL44" s="777"/>
      <c r="DM44" s="777"/>
      <c r="DN44" s="777"/>
      <c r="DO44" s="777"/>
      <c r="DP44" s="777"/>
      <c r="DQ44" s="777"/>
      <c r="DR44" s="777"/>
      <c r="DS44" s="777"/>
      <c r="DT44" s="777"/>
      <c r="DU44" s="777"/>
      <c r="DV44" s="812">
        <v>1484250000</v>
      </c>
      <c r="DW44" s="812">
        <v>1574968750</v>
      </c>
      <c r="DX44" s="812">
        <v>1670613150</v>
      </c>
      <c r="DY44" s="812">
        <v>1771701075</v>
      </c>
      <c r="DZ44" s="812">
        <v>1878657821.2500002</v>
      </c>
      <c r="EA44" s="812">
        <v>1992012765.7499998</v>
      </c>
      <c r="EB44" s="812">
        <v>2112906874.0500004</v>
      </c>
      <c r="EC44" s="812">
        <v>2241002830.903594</v>
      </c>
      <c r="ED44" s="812">
        <v>2376803615.1157274</v>
      </c>
      <c r="EE44" s="812">
        <v>2520731458.3405256</v>
      </c>
      <c r="EF44" s="724"/>
      <c r="EG44" s="661"/>
      <c r="EH44" s="659"/>
      <c r="EI44" s="659"/>
      <c r="EJ44" s="723"/>
    </row>
    <row r="45" spans="1:140">
      <c r="A45" s="777"/>
      <c r="B45" s="777"/>
      <c r="C45" s="777"/>
      <c r="D45" s="777"/>
      <c r="E45" s="777"/>
      <c r="F45" s="777"/>
      <c r="G45" s="777"/>
      <c r="H45" s="777"/>
      <c r="I45" s="777"/>
      <c r="J45" s="777"/>
      <c r="K45" s="777"/>
      <c r="L45" s="777"/>
      <c r="M45" s="777"/>
      <c r="N45" s="777"/>
      <c r="O45" s="777"/>
      <c r="P45" s="777"/>
      <c r="Q45" s="777"/>
      <c r="R45" s="777"/>
      <c r="S45" s="777"/>
      <c r="T45" s="777"/>
      <c r="U45" s="777"/>
      <c r="V45" s="777"/>
      <c r="W45" s="777"/>
      <c r="X45" s="777"/>
      <c r="Y45" s="777"/>
      <c r="Z45" s="777"/>
      <c r="AA45" s="777"/>
      <c r="AB45" s="777"/>
      <c r="AC45" s="777"/>
      <c r="AD45" s="777"/>
      <c r="AE45" s="777"/>
      <c r="AF45" s="777"/>
      <c r="AG45" s="777"/>
      <c r="AH45" s="777"/>
      <c r="AI45" s="777"/>
      <c r="AJ45" s="777"/>
      <c r="AK45" s="777"/>
      <c r="AL45" s="777"/>
      <c r="AM45" s="777"/>
      <c r="AN45" s="777"/>
      <c r="AO45" s="777"/>
      <c r="AP45" s="777"/>
      <c r="AQ45" s="777"/>
      <c r="AR45" s="777"/>
      <c r="AS45" s="777"/>
      <c r="AT45" s="777"/>
      <c r="AU45" s="777"/>
      <c r="AV45" s="777"/>
      <c r="AW45" s="777"/>
      <c r="AX45" s="777"/>
      <c r="AY45" s="777"/>
      <c r="AZ45" s="777"/>
      <c r="BA45" s="777"/>
      <c r="BB45" s="777"/>
      <c r="BC45" s="777"/>
      <c r="BD45" s="777"/>
      <c r="BE45" s="777"/>
      <c r="BF45" s="777"/>
      <c r="BG45" s="777"/>
      <c r="BH45" s="777"/>
      <c r="BI45" s="777"/>
      <c r="BJ45" s="777"/>
      <c r="BK45" s="777"/>
      <c r="BL45" s="777"/>
      <c r="BM45" s="777"/>
      <c r="BN45" s="777"/>
      <c r="BO45" s="777"/>
      <c r="BP45" s="777"/>
      <c r="BQ45" s="777"/>
      <c r="BR45" s="777"/>
      <c r="BS45" s="777"/>
      <c r="BT45" s="777"/>
      <c r="BU45" s="777"/>
      <c r="BV45" s="777"/>
      <c r="BW45" s="777"/>
      <c r="BX45" s="777"/>
      <c r="BY45" s="777"/>
      <c r="BZ45" s="777"/>
      <c r="CA45" s="777"/>
      <c r="CB45" s="777"/>
      <c r="CC45" s="777"/>
      <c r="CD45" s="777"/>
      <c r="CE45" s="777"/>
      <c r="CF45" s="777"/>
      <c r="CG45" s="777"/>
      <c r="CH45" s="777"/>
      <c r="CI45" s="777"/>
      <c r="CJ45" s="777"/>
      <c r="CK45" s="777"/>
      <c r="CL45" s="777"/>
      <c r="CM45" s="777"/>
      <c r="CN45" s="777"/>
      <c r="CO45" s="777"/>
      <c r="CP45" s="777"/>
      <c r="CQ45" s="777"/>
      <c r="CR45" s="777"/>
      <c r="CS45" s="777"/>
      <c r="CT45" s="777"/>
      <c r="CU45" s="777"/>
      <c r="CV45" s="777"/>
      <c r="CW45" s="777"/>
      <c r="CX45" s="777"/>
      <c r="CY45" s="777"/>
      <c r="CZ45" s="777"/>
      <c r="DA45" s="777"/>
      <c r="DB45" s="777"/>
      <c r="DC45" s="777"/>
      <c r="DD45" s="777"/>
      <c r="DE45" s="777"/>
      <c r="DF45" s="777"/>
      <c r="DG45" s="777"/>
      <c r="DH45" s="777"/>
      <c r="DI45" s="777"/>
      <c r="DJ45" s="777"/>
      <c r="DK45" s="777"/>
      <c r="DL45" s="777"/>
      <c r="DM45" s="777"/>
      <c r="DN45" s="777"/>
      <c r="DO45" s="777"/>
      <c r="DP45" s="777"/>
      <c r="DQ45" s="777"/>
      <c r="DR45" s="777"/>
      <c r="DS45" s="777"/>
      <c r="DT45" s="777"/>
      <c r="DU45" s="777"/>
      <c r="DV45" s="812">
        <v>75000000</v>
      </c>
      <c r="DW45" s="812">
        <v>75000000</v>
      </c>
      <c r="DX45" s="812">
        <v>75000000</v>
      </c>
      <c r="DY45" s="812">
        <v>75000000</v>
      </c>
      <c r="DZ45" s="812">
        <v>75000000</v>
      </c>
      <c r="EA45" s="812">
        <v>75000000</v>
      </c>
      <c r="EB45" s="812">
        <v>75000000</v>
      </c>
      <c r="EC45" s="812">
        <v>75000000</v>
      </c>
      <c r="ED45" s="812">
        <v>75000000</v>
      </c>
      <c r="EE45" s="812">
        <v>75000000</v>
      </c>
      <c r="EF45" s="724"/>
      <c r="EG45" s="661"/>
      <c r="EH45" s="659"/>
      <c r="EI45" s="659"/>
      <c r="EJ45" s="723"/>
    </row>
    <row r="46" spans="1:140">
      <c r="A46" s="777"/>
      <c r="B46" s="777"/>
      <c r="C46" s="777"/>
      <c r="D46" s="777"/>
      <c r="E46" s="777"/>
      <c r="F46" s="777"/>
      <c r="G46" s="777"/>
      <c r="H46" s="777"/>
      <c r="I46" s="777"/>
      <c r="J46" s="777"/>
      <c r="K46" s="777"/>
      <c r="L46" s="777"/>
      <c r="M46" s="777"/>
      <c r="N46" s="777"/>
      <c r="O46" s="777"/>
      <c r="P46" s="777"/>
      <c r="Q46" s="777"/>
      <c r="R46" s="777"/>
      <c r="S46" s="777"/>
      <c r="T46" s="777"/>
      <c r="U46" s="777"/>
      <c r="V46" s="777"/>
      <c r="W46" s="777"/>
      <c r="X46" s="777"/>
      <c r="Y46" s="777"/>
      <c r="Z46" s="777"/>
      <c r="AA46" s="777"/>
      <c r="AB46" s="777"/>
      <c r="AC46" s="777"/>
      <c r="AD46" s="777"/>
      <c r="AE46" s="777"/>
      <c r="AF46" s="777"/>
      <c r="AG46" s="777"/>
      <c r="AH46" s="777"/>
      <c r="AI46" s="777"/>
      <c r="AJ46" s="777"/>
      <c r="AK46" s="777"/>
      <c r="AL46" s="777"/>
      <c r="AM46" s="777"/>
      <c r="AN46" s="777"/>
      <c r="AO46" s="777"/>
      <c r="AP46" s="777"/>
      <c r="AQ46" s="777"/>
      <c r="AR46" s="777"/>
      <c r="AS46" s="777"/>
      <c r="AT46" s="777"/>
      <c r="AU46" s="777"/>
      <c r="AV46" s="777"/>
      <c r="AW46" s="777"/>
      <c r="AX46" s="777"/>
      <c r="AY46" s="777"/>
      <c r="AZ46" s="777"/>
      <c r="BA46" s="777"/>
      <c r="BB46" s="777"/>
      <c r="BC46" s="777"/>
      <c r="BD46" s="777"/>
      <c r="BE46" s="777"/>
      <c r="BF46" s="777"/>
      <c r="BG46" s="777"/>
      <c r="BH46" s="777"/>
      <c r="BI46" s="777"/>
      <c r="BJ46" s="777"/>
      <c r="BK46" s="777"/>
      <c r="BL46" s="777"/>
      <c r="BM46" s="777"/>
      <c r="BN46" s="777"/>
      <c r="BO46" s="777"/>
      <c r="BP46" s="777"/>
      <c r="BQ46" s="777"/>
      <c r="BR46" s="777"/>
      <c r="BS46" s="777"/>
      <c r="BT46" s="777"/>
      <c r="BU46" s="777"/>
      <c r="BV46" s="777"/>
      <c r="BW46" s="777"/>
      <c r="BX46" s="777"/>
      <c r="BY46" s="777"/>
      <c r="BZ46" s="777"/>
      <c r="CA46" s="777"/>
      <c r="CB46" s="777"/>
      <c r="CC46" s="777"/>
      <c r="CD46" s="777"/>
      <c r="CE46" s="777"/>
      <c r="CF46" s="777"/>
      <c r="CG46" s="777"/>
      <c r="CH46" s="777"/>
      <c r="CI46" s="777"/>
      <c r="CJ46" s="777"/>
      <c r="CK46" s="777"/>
      <c r="CL46" s="777"/>
      <c r="CM46" s="777"/>
      <c r="CN46" s="777"/>
      <c r="CO46" s="777"/>
      <c r="CP46" s="777"/>
      <c r="CQ46" s="777"/>
      <c r="CR46" s="777"/>
      <c r="CS46" s="777"/>
      <c r="CT46" s="777"/>
      <c r="CU46" s="777"/>
      <c r="CV46" s="777"/>
      <c r="CW46" s="777"/>
      <c r="CX46" s="777"/>
      <c r="CY46" s="777"/>
      <c r="CZ46" s="777"/>
      <c r="DA46" s="777"/>
      <c r="DB46" s="777"/>
      <c r="DC46" s="777"/>
      <c r="DD46" s="777"/>
      <c r="DE46" s="777"/>
      <c r="DF46" s="777"/>
      <c r="DG46" s="777"/>
      <c r="DH46" s="777"/>
      <c r="DI46" s="777"/>
      <c r="DJ46" s="777"/>
      <c r="DK46" s="777"/>
      <c r="DL46" s="777"/>
      <c r="DM46" s="777"/>
      <c r="DN46" s="777"/>
      <c r="DO46" s="777"/>
      <c r="DP46" s="777"/>
      <c r="DQ46" s="777"/>
      <c r="DR46" s="777"/>
      <c r="DS46" s="777"/>
      <c r="DT46" s="777"/>
      <c r="DU46" s="777"/>
      <c r="DV46" s="812">
        <v>59370000.000000007</v>
      </c>
      <c r="DW46" s="812">
        <v>62998750</v>
      </c>
      <c r="DX46" s="812">
        <v>66824526</v>
      </c>
      <c r="DY46" s="812">
        <v>70868043.000000015</v>
      </c>
      <c r="DZ46" s="812">
        <v>75146312.850000009</v>
      </c>
      <c r="EA46" s="812">
        <v>79680510.629999995</v>
      </c>
      <c r="EB46" s="812">
        <v>84516274.961999997</v>
      </c>
      <c r="EC46" s="812">
        <v>89640113.236143768</v>
      </c>
      <c r="ED46" s="812">
        <v>95072144.60462907</v>
      </c>
      <c r="EE46" s="812">
        <v>100829258.33362103</v>
      </c>
      <c r="EF46" s="724"/>
      <c r="EG46" s="661"/>
      <c r="EH46" s="659"/>
      <c r="EI46" s="659"/>
      <c r="EJ46" s="723"/>
    </row>
    <row r="47" spans="1:140">
      <c r="A47" s="777"/>
      <c r="B47" s="777"/>
      <c r="C47" s="777"/>
      <c r="D47" s="777"/>
      <c r="E47" s="777"/>
      <c r="F47" s="777"/>
      <c r="G47" s="777"/>
      <c r="H47" s="777"/>
      <c r="I47" s="777"/>
      <c r="J47" s="777"/>
      <c r="K47" s="777"/>
      <c r="L47" s="777"/>
      <c r="M47" s="777"/>
      <c r="N47" s="777"/>
      <c r="O47" s="777"/>
      <c r="P47" s="777"/>
      <c r="Q47" s="777"/>
      <c r="R47" s="777"/>
      <c r="S47" s="777"/>
      <c r="T47" s="777"/>
      <c r="U47" s="777"/>
      <c r="V47" s="777"/>
      <c r="W47" s="777"/>
      <c r="X47" s="777"/>
      <c r="Y47" s="777"/>
      <c r="Z47" s="777"/>
      <c r="AA47" s="777"/>
      <c r="AB47" s="777"/>
      <c r="AC47" s="777"/>
      <c r="AD47" s="777"/>
      <c r="AE47" s="777"/>
      <c r="AF47" s="777"/>
      <c r="AG47" s="777"/>
      <c r="AH47" s="777"/>
      <c r="AI47" s="777"/>
      <c r="AJ47" s="777"/>
      <c r="AK47" s="777"/>
      <c r="AL47" s="777"/>
      <c r="AM47" s="777"/>
      <c r="AN47" s="777"/>
      <c r="AO47" s="777"/>
      <c r="AP47" s="777"/>
      <c r="AQ47" s="777"/>
      <c r="AR47" s="777"/>
      <c r="AS47" s="777"/>
      <c r="AT47" s="777"/>
      <c r="AU47" s="777"/>
      <c r="AV47" s="777"/>
      <c r="AW47" s="777"/>
      <c r="AX47" s="777"/>
      <c r="AY47" s="777"/>
      <c r="AZ47" s="777"/>
      <c r="BA47" s="777"/>
      <c r="BB47" s="777"/>
      <c r="BC47" s="777"/>
      <c r="BD47" s="777"/>
      <c r="BE47" s="777"/>
      <c r="BF47" s="777"/>
      <c r="BG47" s="777"/>
      <c r="BH47" s="777"/>
      <c r="BI47" s="777"/>
      <c r="BJ47" s="777"/>
      <c r="BK47" s="777"/>
      <c r="BL47" s="777"/>
      <c r="BM47" s="777"/>
      <c r="BN47" s="777"/>
      <c r="BO47" s="777"/>
      <c r="BP47" s="777"/>
      <c r="BQ47" s="777"/>
      <c r="BR47" s="777"/>
      <c r="BS47" s="777"/>
      <c r="BT47" s="777"/>
      <c r="BU47" s="777"/>
      <c r="BV47" s="777"/>
      <c r="BW47" s="777"/>
      <c r="BX47" s="777"/>
      <c r="BY47" s="777"/>
      <c r="BZ47" s="777"/>
      <c r="CA47" s="777"/>
      <c r="CB47" s="777"/>
      <c r="CC47" s="777"/>
      <c r="CD47" s="777"/>
      <c r="CE47" s="777"/>
      <c r="CF47" s="777"/>
      <c r="CG47" s="777"/>
      <c r="CH47" s="777"/>
      <c r="CI47" s="777"/>
      <c r="CJ47" s="777"/>
      <c r="CK47" s="777"/>
      <c r="CL47" s="777"/>
      <c r="CM47" s="777"/>
      <c r="CN47" s="777"/>
      <c r="CO47" s="777"/>
      <c r="CP47" s="777"/>
      <c r="CQ47" s="777"/>
      <c r="CR47" s="777"/>
      <c r="CS47" s="777"/>
      <c r="CT47" s="777"/>
      <c r="CU47" s="777"/>
      <c r="CV47" s="777"/>
      <c r="CW47" s="777"/>
      <c r="CX47" s="777"/>
      <c r="CY47" s="777"/>
      <c r="CZ47" s="777"/>
      <c r="DA47" s="777"/>
      <c r="DB47" s="777"/>
      <c r="DC47" s="777"/>
      <c r="DD47" s="777"/>
      <c r="DE47" s="777"/>
      <c r="DF47" s="777"/>
      <c r="DG47" s="777"/>
      <c r="DH47" s="777"/>
      <c r="DI47" s="777"/>
      <c r="DJ47" s="777"/>
      <c r="DK47" s="777"/>
      <c r="DL47" s="777"/>
      <c r="DM47" s="777"/>
      <c r="DN47" s="777"/>
      <c r="DO47" s="777"/>
      <c r="DP47" s="777"/>
      <c r="DQ47" s="777"/>
      <c r="DR47" s="777"/>
      <c r="DS47" s="777"/>
      <c r="DT47" s="777"/>
      <c r="DU47" s="777"/>
      <c r="DV47" s="812">
        <v>148425000</v>
      </c>
      <c r="DW47" s="812">
        <v>157496875</v>
      </c>
      <c r="DX47" s="812">
        <v>167061315</v>
      </c>
      <c r="DY47" s="812">
        <v>177170107.5</v>
      </c>
      <c r="DZ47" s="812">
        <v>187865782.125</v>
      </c>
      <c r="EA47" s="812">
        <v>199201276.57499999</v>
      </c>
      <c r="EB47" s="812">
        <v>211290687.40500003</v>
      </c>
      <c r="EC47" s="812">
        <v>224100283.09035939</v>
      </c>
      <c r="ED47" s="812">
        <v>237680361.51157269</v>
      </c>
      <c r="EE47" s="812">
        <v>252073145.83405259</v>
      </c>
      <c r="EF47" s="724"/>
      <c r="EG47" s="661"/>
      <c r="EH47" s="659"/>
      <c r="EI47" s="659"/>
      <c r="EJ47" s="723"/>
    </row>
    <row r="48" spans="1:140">
      <c r="A48" s="777"/>
      <c r="B48" s="777"/>
      <c r="C48" s="777"/>
      <c r="D48" s="777"/>
      <c r="E48" s="777"/>
      <c r="F48" s="777"/>
      <c r="G48" s="777"/>
      <c r="H48" s="777"/>
      <c r="I48" s="777"/>
      <c r="J48" s="777"/>
      <c r="K48" s="777"/>
      <c r="L48" s="777"/>
      <c r="M48" s="777"/>
      <c r="N48" s="777"/>
      <c r="O48" s="777"/>
      <c r="P48" s="777"/>
      <c r="Q48" s="777"/>
      <c r="R48" s="777"/>
      <c r="S48" s="777"/>
      <c r="T48" s="777"/>
      <c r="U48" s="777"/>
      <c r="V48" s="777"/>
      <c r="W48" s="777"/>
      <c r="X48" s="777"/>
      <c r="Y48" s="777"/>
      <c r="Z48" s="777"/>
      <c r="AA48" s="777"/>
      <c r="AB48" s="777"/>
      <c r="AC48" s="777"/>
      <c r="AD48" s="777"/>
      <c r="AE48" s="777"/>
      <c r="AF48" s="777"/>
      <c r="AG48" s="777"/>
      <c r="AH48" s="777"/>
      <c r="AI48" s="777"/>
      <c r="AJ48" s="777"/>
      <c r="AK48" s="777"/>
      <c r="AL48" s="777"/>
      <c r="AM48" s="777"/>
      <c r="AN48" s="777"/>
      <c r="AO48" s="777"/>
      <c r="AP48" s="777"/>
      <c r="AQ48" s="777"/>
      <c r="AR48" s="777"/>
      <c r="AS48" s="777"/>
      <c r="AT48" s="777"/>
      <c r="AU48" s="777"/>
      <c r="AV48" s="777"/>
      <c r="AW48" s="777"/>
      <c r="AX48" s="777"/>
      <c r="AY48" s="777"/>
      <c r="AZ48" s="777"/>
      <c r="BA48" s="777"/>
      <c r="BB48" s="777"/>
      <c r="BC48" s="777"/>
      <c r="BD48" s="777"/>
      <c r="BE48" s="777"/>
      <c r="BF48" s="777"/>
      <c r="BG48" s="777"/>
      <c r="BH48" s="777"/>
      <c r="BI48" s="777"/>
      <c r="BJ48" s="777"/>
      <c r="BK48" s="777"/>
      <c r="BL48" s="777"/>
      <c r="BM48" s="777"/>
      <c r="BN48" s="777"/>
      <c r="BO48" s="777"/>
      <c r="BP48" s="777"/>
      <c r="BQ48" s="777"/>
      <c r="BR48" s="777"/>
      <c r="BS48" s="777"/>
      <c r="BT48" s="777"/>
      <c r="BU48" s="777"/>
      <c r="BV48" s="777"/>
      <c r="BW48" s="777"/>
      <c r="BX48" s="777"/>
      <c r="BY48" s="777"/>
      <c r="BZ48" s="777"/>
      <c r="CA48" s="777"/>
      <c r="CB48" s="777"/>
      <c r="CC48" s="777"/>
      <c r="CD48" s="777"/>
      <c r="CE48" s="777"/>
      <c r="CF48" s="777"/>
      <c r="CG48" s="777"/>
      <c r="CH48" s="777"/>
      <c r="CI48" s="777"/>
      <c r="CJ48" s="777"/>
      <c r="CK48" s="777"/>
      <c r="CL48" s="777"/>
      <c r="CM48" s="777"/>
      <c r="CN48" s="777"/>
      <c r="CO48" s="777"/>
      <c r="CP48" s="777"/>
      <c r="CQ48" s="777"/>
      <c r="CR48" s="777"/>
      <c r="CS48" s="777"/>
      <c r="CT48" s="777"/>
      <c r="CU48" s="777"/>
      <c r="CV48" s="777"/>
      <c r="CW48" s="777"/>
      <c r="CX48" s="777"/>
      <c r="CY48" s="777"/>
      <c r="CZ48" s="777"/>
      <c r="DA48" s="777"/>
      <c r="DB48" s="777"/>
      <c r="DC48" s="777"/>
      <c r="DD48" s="777"/>
      <c r="DE48" s="777"/>
      <c r="DF48" s="777"/>
      <c r="DG48" s="777"/>
      <c r="DH48" s="777"/>
      <c r="DI48" s="777"/>
      <c r="DJ48" s="777"/>
      <c r="DK48" s="777"/>
      <c r="DL48" s="777"/>
      <c r="DM48" s="777"/>
      <c r="DN48" s="777"/>
      <c r="DO48" s="777"/>
      <c r="DP48" s="777"/>
      <c r="DQ48" s="777"/>
      <c r="DR48" s="777"/>
      <c r="DS48" s="777"/>
      <c r="DT48" s="777"/>
      <c r="DU48" s="777"/>
      <c r="DV48" s="812">
        <v>4452750000</v>
      </c>
      <c r="DW48" s="812">
        <v>4724906250</v>
      </c>
      <c r="DX48" s="812">
        <v>5011839450</v>
      </c>
      <c r="DY48" s="812">
        <v>5315103225</v>
      </c>
      <c r="DZ48" s="812">
        <v>5635973463.750001</v>
      </c>
      <c r="EA48" s="812">
        <v>5976038297.25</v>
      </c>
      <c r="EB48" s="812">
        <v>6338720622.1500006</v>
      </c>
      <c r="EC48" s="812">
        <v>6723008492.7107811</v>
      </c>
      <c r="ED48" s="812">
        <v>7130410845.3471804</v>
      </c>
      <c r="EE48" s="812">
        <v>7562194375.0215769</v>
      </c>
      <c r="EF48" s="724"/>
      <c r="EG48" s="661"/>
      <c r="EH48" s="659"/>
      <c r="EI48" s="659"/>
      <c r="EJ48" s="723"/>
    </row>
    <row r="49" spans="1:140" ht="3" customHeight="1">
      <c r="A49" s="777"/>
      <c r="B49" s="777"/>
      <c r="C49" s="777"/>
      <c r="D49" s="777"/>
      <c r="E49" s="777"/>
      <c r="F49" s="777"/>
      <c r="G49" s="777"/>
      <c r="H49" s="777"/>
      <c r="I49" s="777"/>
      <c r="J49" s="777"/>
      <c r="K49" s="777"/>
      <c r="L49" s="777"/>
      <c r="M49" s="777"/>
      <c r="N49" s="777"/>
      <c r="O49" s="777"/>
      <c r="P49" s="777"/>
      <c r="Q49" s="777"/>
      <c r="R49" s="777"/>
      <c r="S49" s="777"/>
      <c r="T49" s="777"/>
      <c r="U49" s="777"/>
      <c r="V49" s="777"/>
      <c r="W49" s="777"/>
      <c r="X49" s="777"/>
      <c r="Y49" s="777"/>
      <c r="Z49" s="777"/>
      <c r="AA49" s="777"/>
      <c r="AB49" s="777"/>
      <c r="AC49" s="777"/>
      <c r="AD49" s="777"/>
      <c r="AE49" s="777"/>
      <c r="AF49" s="777"/>
      <c r="AG49" s="777"/>
      <c r="AH49" s="777"/>
      <c r="AI49" s="777"/>
      <c r="AJ49" s="777"/>
      <c r="AK49" s="777"/>
      <c r="AL49" s="777"/>
      <c r="AM49" s="777"/>
      <c r="AN49" s="777"/>
      <c r="AO49" s="777"/>
      <c r="AP49" s="777"/>
      <c r="AQ49" s="777"/>
      <c r="AR49" s="777"/>
      <c r="AS49" s="777"/>
      <c r="AT49" s="777"/>
      <c r="AU49" s="777"/>
      <c r="AV49" s="777"/>
      <c r="AW49" s="777"/>
      <c r="AX49" s="777"/>
      <c r="AY49" s="777"/>
      <c r="AZ49" s="777"/>
      <c r="BA49" s="777"/>
      <c r="BB49" s="777"/>
      <c r="BC49" s="777"/>
      <c r="BD49" s="777"/>
      <c r="BE49" s="777"/>
      <c r="BF49" s="777"/>
      <c r="BG49" s="777"/>
      <c r="BH49" s="777"/>
      <c r="BI49" s="777"/>
      <c r="BJ49" s="777"/>
      <c r="BK49" s="777"/>
      <c r="BL49" s="777"/>
      <c r="BM49" s="777"/>
      <c r="BN49" s="777"/>
      <c r="BO49" s="777"/>
      <c r="BP49" s="777"/>
      <c r="BQ49" s="777"/>
      <c r="BR49" s="777"/>
      <c r="BS49" s="777"/>
      <c r="BT49" s="777"/>
      <c r="BU49" s="777"/>
      <c r="BV49" s="777"/>
      <c r="BW49" s="777"/>
      <c r="BX49" s="777"/>
      <c r="BY49" s="777"/>
      <c r="BZ49" s="777"/>
      <c r="CA49" s="777"/>
      <c r="CB49" s="777"/>
      <c r="CC49" s="777"/>
      <c r="CD49" s="777"/>
      <c r="CE49" s="777"/>
      <c r="CF49" s="777"/>
      <c r="CG49" s="777"/>
      <c r="CH49" s="777"/>
      <c r="CI49" s="777"/>
      <c r="CJ49" s="777"/>
      <c r="CK49" s="777"/>
      <c r="CL49" s="777"/>
      <c r="CM49" s="777"/>
      <c r="CN49" s="777"/>
      <c r="CO49" s="777"/>
      <c r="CP49" s="777"/>
      <c r="CQ49" s="777"/>
      <c r="CR49" s="777"/>
      <c r="CS49" s="777"/>
      <c r="CT49" s="777"/>
      <c r="CU49" s="777"/>
      <c r="CV49" s="777"/>
      <c r="CW49" s="777"/>
      <c r="CX49" s="777"/>
      <c r="CY49" s="777"/>
      <c r="CZ49" s="777"/>
      <c r="DA49" s="777"/>
      <c r="DB49" s="777"/>
      <c r="DC49" s="777"/>
      <c r="DD49" s="777"/>
      <c r="DE49" s="777"/>
      <c r="DF49" s="777"/>
      <c r="DG49" s="777"/>
      <c r="DH49" s="777"/>
      <c r="DI49" s="777"/>
      <c r="DJ49" s="777"/>
      <c r="DK49" s="777"/>
      <c r="DL49" s="777"/>
      <c r="DM49" s="777"/>
      <c r="DN49" s="777"/>
      <c r="DO49" s="777"/>
      <c r="DP49" s="777"/>
      <c r="DQ49" s="777"/>
      <c r="DR49" s="777"/>
      <c r="DS49" s="777"/>
      <c r="DT49" s="777"/>
      <c r="DU49" s="777"/>
      <c r="DV49" s="912">
        <v>0</v>
      </c>
      <c r="DW49" s="908"/>
      <c r="DX49" s="812">
        <v>0</v>
      </c>
      <c r="DY49" s="908"/>
      <c r="DZ49" s="908"/>
      <c r="EA49" s="908"/>
      <c r="EB49" s="908"/>
      <c r="EC49" s="908"/>
      <c r="ED49" s="908"/>
      <c r="EE49" s="908"/>
      <c r="EF49" s="724"/>
      <c r="EG49" s="661"/>
      <c r="EH49" s="659"/>
      <c r="EI49" s="659"/>
      <c r="EJ49" s="723"/>
    </row>
    <row r="50" spans="1:140">
      <c r="A50" s="777"/>
      <c r="B50" s="777"/>
      <c r="C50" s="777"/>
      <c r="D50" s="777"/>
      <c r="E50" s="777"/>
      <c r="F50" s="777"/>
      <c r="G50" s="777"/>
      <c r="H50" s="777"/>
      <c r="I50" s="777"/>
      <c r="J50" s="777"/>
      <c r="K50" s="777"/>
      <c r="L50" s="777"/>
      <c r="M50" s="777"/>
      <c r="N50" s="777"/>
      <c r="O50" s="777"/>
      <c r="P50" s="777"/>
      <c r="Q50" s="777"/>
      <c r="R50" s="777"/>
      <c r="S50" s="777"/>
      <c r="T50" s="777"/>
      <c r="U50" s="777"/>
      <c r="V50" s="777"/>
      <c r="W50" s="777"/>
      <c r="X50" s="777"/>
      <c r="Y50" s="777"/>
      <c r="Z50" s="777"/>
      <c r="AA50" s="777"/>
      <c r="AB50" s="777"/>
      <c r="AC50" s="777"/>
      <c r="AD50" s="777"/>
      <c r="AE50" s="777"/>
      <c r="AF50" s="777"/>
      <c r="AG50" s="777"/>
      <c r="AH50" s="777"/>
      <c r="AI50" s="777"/>
      <c r="AJ50" s="777"/>
      <c r="AK50" s="777"/>
      <c r="AL50" s="777"/>
      <c r="AM50" s="777"/>
      <c r="AN50" s="777"/>
      <c r="AO50" s="777"/>
      <c r="AP50" s="777"/>
      <c r="AQ50" s="777"/>
      <c r="AR50" s="777"/>
      <c r="AS50" s="777"/>
      <c r="AT50" s="777"/>
      <c r="AU50" s="777"/>
      <c r="AV50" s="777"/>
      <c r="AW50" s="777"/>
      <c r="AX50" s="777"/>
      <c r="AY50" s="777"/>
      <c r="AZ50" s="777"/>
      <c r="BA50" s="777"/>
      <c r="BB50" s="777"/>
      <c r="BC50" s="777"/>
      <c r="BD50" s="777"/>
      <c r="BE50" s="777"/>
      <c r="BF50" s="777"/>
      <c r="BG50" s="777"/>
      <c r="BH50" s="777"/>
      <c r="BI50" s="777"/>
      <c r="BJ50" s="777"/>
      <c r="BK50" s="777"/>
      <c r="BL50" s="777"/>
      <c r="BM50" s="777"/>
      <c r="BN50" s="777"/>
      <c r="BO50" s="777"/>
      <c r="BP50" s="777"/>
      <c r="BQ50" s="777"/>
      <c r="BR50" s="777"/>
      <c r="BS50" s="777"/>
      <c r="BT50" s="777"/>
      <c r="BU50" s="777"/>
      <c r="BV50" s="777"/>
      <c r="BW50" s="777"/>
      <c r="BX50" s="777"/>
      <c r="BY50" s="777"/>
      <c r="BZ50" s="777"/>
      <c r="CA50" s="777"/>
      <c r="CB50" s="777"/>
      <c r="CC50" s="777"/>
      <c r="CD50" s="777"/>
      <c r="CE50" s="777"/>
      <c r="CF50" s="777"/>
      <c r="CG50" s="777"/>
      <c r="CH50" s="777"/>
      <c r="CI50" s="777"/>
      <c r="CJ50" s="777"/>
      <c r="CK50" s="777"/>
      <c r="CL50" s="777"/>
      <c r="CM50" s="777"/>
      <c r="CN50" s="777"/>
      <c r="CO50" s="777"/>
      <c r="CP50" s="777"/>
      <c r="CQ50" s="777"/>
      <c r="CR50" s="777"/>
      <c r="CS50" s="777"/>
      <c r="CT50" s="777"/>
      <c r="CU50" s="777"/>
      <c r="CV50" s="777"/>
      <c r="CW50" s="777"/>
      <c r="CX50" s="777"/>
      <c r="CY50" s="777"/>
      <c r="CZ50" s="777"/>
      <c r="DA50" s="777"/>
      <c r="DB50" s="777"/>
      <c r="DC50" s="777"/>
      <c r="DD50" s="777"/>
      <c r="DE50" s="777"/>
      <c r="DF50" s="777"/>
      <c r="DG50" s="777"/>
      <c r="DH50" s="777"/>
      <c r="DI50" s="777"/>
      <c r="DJ50" s="777"/>
      <c r="DK50" s="777"/>
      <c r="DL50" s="777"/>
      <c r="DM50" s="777"/>
      <c r="DN50" s="777"/>
      <c r="DO50" s="777"/>
      <c r="DP50" s="777"/>
      <c r="DQ50" s="777"/>
      <c r="DR50" s="777"/>
      <c r="DS50" s="777"/>
      <c r="DT50" s="777"/>
      <c r="DU50" s="777"/>
      <c r="DV50" s="912"/>
      <c r="DW50" s="908"/>
      <c r="DX50" s="908"/>
      <c r="DY50" s="908"/>
      <c r="DZ50" s="908"/>
      <c r="EA50" s="908"/>
      <c r="EB50" s="908"/>
      <c r="EC50" s="908"/>
      <c r="ED50" s="908"/>
      <c r="EE50" s="908"/>
      <c r="EF50" s="724"/>
      <c r="EG50" s="661"/>
      <c r="EH50" s="659"/>
      <c r="EI50" s="659"/>
      <c r="EJ50" s="723"/>
    </row>
    <row r="51" spans="1:140">
      <c r="A51" s="777"/>
      <c r="B51" s="777"/>
      <c r="C51" s="777"/>
      <c r="D51" s="777"/>
      <c r="E51" s="777"/>
      <c r="F51" s="777"/>
      <c r="G51" s="777"/>
      <c r="H51" s="777"/>
      <c r="I51" s="777"/>
      <c r="J51" s="777"/>
      <c r="K51" s="777"/>
      <c r="L51" s="777"/>
      <c r="M51" s="777"/>
      <c r="N51" s="777"/>
      <c r="O51" s="777"/>
      <c r="P51" s="777"/>
      <c r="Q51" s="777"/>
      <c r="R51" s="777"/>
      <c r="S51" s="777"/>
      <c r="T51" s="777"/>
      <c r="U51" s="777"/>
      <c r="V51" s="777"/>
      <c r="W51" s="777"/>
      <c r="X51" s="777"/>
      <c r="Y51" s="777"/>
      <c r="Z51" s="777"/>
      <c r="AA51" s="777"/>
      <c r="AB51" s="777"/>
      <c r="AC51" s="777"/>
      <c r="AD51" s="777"/>
      <c r="AE51" s="777"/>
      <c r="AF51" s="777"/>
      <c r="AG51" s="777"/>
      <c r="AH51" s="777"/>
      <c r="AI51" s="777"/>
      <c r="AJ51" s="777"/>
      <c r="AK51" s="777"/>
      <c r="AL51" s="777"/>
      <c r="AM51" s="777"/>
      <c r="AN51" s="777"/>
      <c r="AO51" s="777"/>
      <c r="AP51" s="777"/>
      <c r="AQ51" s="777"/>
      <c r="AR51" s="777"/>
      <c r="AS51" s="777"/>
      <c r="AT51" s="777"/>
      <c r="AU51" s="777"/>
      <c r="AV51" s="777"/>
      <c r="AW51" s="777"/>
      <c r="AX51" s="777"/>
      <c r="AY51" s="777"/>
      <c r="AZ51" s="777"/>
      <c r="BA51" s="777"/>
      <c r="BB51" s="777"/>
      <c r="BC51" s="777"/>
      <c r="BD51" s="777"/>
      <c r="BE51" s="777"/>
      <c r="BF51" s="777"/>
      <c r="BG51" s="777"/>
      <c r="BH51" s="777"/>
      <c r="BI51" s="777"/>
      <c r="BJ51" s="777"/>
      <c r="BK51" s="777"/>
      <c r="BL51" s="777"/>
      <c r="BM51" s="777"/>
      <c r="BN51" s="777"/>
      <c r="BO51" s="777"/>
      <c r="BP51" s="777"/>
      <c r="BQ51" s="777"/>
      <c r="BR51" s="777"/>
      <c r="BS51" s="777"/>
      <c r="BT51" s="777"/>
      <c r="BU51" s="777"/>
      <c r="BV51" s="777"/>
      <c r="BW51" s="777"/>
      <c r="BX51" s="777"/>
      <c r="BY51" s="777"/>
      <c r="BZ51" s="777"/>
      <c r="CA51" s="777"/>
      <c r="CB51" s="777"/>
      <c r="CC51" s="777"/>
      <c r="CD51" s="777"/>
      <c r="CE51" s="777"/>
      <c r="CF51" s="777"/>
      <c r="CG51" s="777"/>
      <c r="CH51" s="777"/>
      <c r="CI51" s="777"/>
      <c r="CJ51" s="777"/>
      <c r="CK51" s="777"/>
      <c r="CL51" s="777"/>
      <c r="CM51" s="777"/>
      <c r="CN51" s="777"/>
      <c r="CO51" s="777"/>
      <c r="CP51" s="777"/>
      <c r="CQ51" s="777"/>
      <c r="CR51" s="777"/>
      <c r="CS51" s="777"/>
      <c r="CT51" s="777"/>
      <c r="CU51" s="777"/>
      <c r="CV51" s="777"/>
      <c r="CW51" s="777"/>
      <c r="CX51" s="777"/>
      <c r="CY51" s="777"/>
      <c r="CZ51" s="777"/>
      <c r="DA51" s="777"/>
      <c r="DB51" s="777"/>
      <c r="DC51" s="777"/>
      <c r="DD51" s="777"/>
      <c r="DE51" s="777"/>
      <c r="DF51" s="777"/>
      <c r="DG51" s="777"/>
      <c r="DH51" s="777"/>
      <c r="DI51" s="777"/>
      <c r="DJ51" s="777"/>
      <c r="DK51" s="777"/>
      <c r="DL51" s="777"/>
      <c r="DM51" s="777"/>
      <c r="DN51" s="777"/>
      <c r="DO51" s="777"/>
      <c r="DP51" s="777"/>
      <c r="DQ51" s="777"/>
      <c r="DR51" s="777"/>
      <c r="DS51" s="777"/>
      <c r="DT51" s="777"/>
      <c r="DU51" s="777"/>
      <c r="DV51" s="812">
        <v>1588923742.5499997</v>
      </c>
      <c r="DW51" s="812">
        <v>1397417489.4300003</v>
      </c>
      <c r="DX51" s="812">
        <v>1039223233.2700002</v>
      </c>
      <c r="DY51" s="812">
        <v>653221426.08000004</v>
      </c>
      <c r="DZ51" s="812">
        <v>227976705.24999994</v>
      </c>
      <c r="EA51" s="812">
        <v>0</v>
      </c>
      <c r="EB51" s="812">
        <v>0</v>
      </c>
      <c r="EC51" s="812">
        <v>0</v>
      </c>
      <c r="ED51" s="812">
        <v>0</v>
      </c>
      <c r="EE51" s="812">
        <v>0</v>
      </c>
      <c r="EF51" s="724"/>
      <c r="EG51" s="661"/>
      <c r="EH51" s="659"/>
      <c r="EI51" s="659"/>
      <c r="EJ51" s="723"/>
    </row>
    <row r="52" spans="1:140" ht="6" customHeight="1">
      <c r="A52" s="777"/>
      <c r="B52" s="777"/>
      <c r="C52" s="777"/>
      <c r="D52" s="777"/>
      <c r="E52" s="777"/>
      <c r="F52" s="777"/>
      <c r="G52" s="777"/>
      <c r="H52" s="777"/>
      <c r="I52" s="777"/>
      <c r="J52" s="777"/>
      <c r="K52" s="777"/>
      <c r="L52" s="777"/>
      <c r="M52" s="777"/>
      <c r="N52" s="777"/>
      <c r="O52" s="777"/>
      <c r="P52" s="777"/>
      <c r="Q52" s="777"/>
      <c r="R52" s="777"/>
      <c r="S52" s="777"/>
      <c r="T52" s="777"/>
      <c r="U52" s="777"/>
      <c r="V52" s="777"/>
      <c r="W52" s="777"/>
      <c r="X52" s="777"/>
      <c r="Y52" s="777"/>
      <c r="Z52" s="777"/>
      <c r="AA52" s="777"/>
      <c r="AB52" s="777"/>
      <c r="AC52" s="777"/>
      <c r="AD52" s="777"/>
      <c r="AE52" s="777"/>
      <c r="AF52" s="777"/>
      <c r="AG52" s="777"/>
      <c r="AH52" s="777"/>
      <c r="AI52" s="777"/>
      <c r="AJ52" s="777"/>
      <c r="AK52" s="777"/>
      <c r="AL52" s="777"/>
      <c r="AM52" s="777"/>
      <c r="AN52" s="777"/>
      <c r="AO52" s="777"/>
      <c r="AP52" s="777"/>
      <c r="AQ52" s="777"/>
      <c r="AR52" s="777"/>
      <c r="AS52" s="777"/>
      <c r="AT52" s="777"/>
      <c r="AU52" s="777"/>
      <c r="AV52" s="777"/>
      <c r="AW52" s="777"/>
      <c r="AX52" s="777"/>
      <c r="AY52" s="777"/>
      <c r="AZ52" s="777"/>
      <c r="BA52" s="777"/>
      <c r="BB52" s="777"/>
      <c r="BC52" s="777"/>
      <c r="BD52" s="777"/>
      <c r="BE52" s="777"/>
      <c r="BF52" s="777"/>
      <c r="BG52" s="777"/>
      <c r="BH52" s="777"/>
      <c r="BI52" s="777"/>
      <c r="BJ52" s="777"/>
      <c r="BK52" s="777"/>
      <c r="BL52" s="777"/>
      <c r="BM52" s="777"/>
      <c r="BN52" s="777"/>
      <c r="BO52" s="777"/>
      <c r="BP52" s="777"/>
      <c r="BQ52" s="777"/>
      <c r="BR52" s="777"/>
      <c r="BS52" s="777"/>
      <c r="BT52" s="777"/>
      <c r="BU52" s="777"/>
      <c r="BV52" s="777"/>
      <c r="BW52" s="777"/>
      <c r="BX52" s="777"/>
      <c r="BY52" s="777"/>
      <c r="BZ52" s="777"/>
      <c r="CA52" s="777"/>
      <c r="CB52" s="777"/>
      <c r="CC52" s="777"/>
      <c r="CD52" s="777"/>
      <c r="CE52" s="777"/>
      <c r="CF52" s="777"/>
      <c r="CG52" s="777"/>
      <c r="CH52" s="777"/>
      <c r="CI52" s="777"/>
      <c r="CJ52" s="777"/>
      <c r="CK52" s="777"/>
      <c r="CL52" s="777"/>
      <c r="CM52" s="777"/>
      <c r="CN52" s="777"/>
      <c r="CO52" s="777"/>
      <c r="CP52" s="777"/>
      <c r="CQ52" s="777"/>
      <c r="CR52" s="777"/>
      <c r="CS52" s="777"/>
      <c r="CT52" s="777"/>
      <c r="CU52" s="777"/>
      <c r="CV52" s="777"/>
      <c r="CW52" s="777"/>
      <c r="CX52" s="777"/>
      <c r="CY52" s="777"/>
      <c r="CZ52" s="777"/>
      <c r="DA52" s="777"/>
      <c r="DB52" s="777"/>
      <c r="DC52" s="777"/>
      <c r="DD52" s="777"/>
      <c r="DE52" s="777"/>
      <c r="DF52" s="777"/>
      <c r="DG52" s="777"/>
      <c r="DH52" s="777"/>
      <c r="DI52" s="777"/>
      <c r="DJ52" s="777"/>
      <c r="DK52" s="777"/>
      <c r="DL52" s="777"/>
      <c r="DM52" s="777"/>
      <c r="DN52" s="777"/>
      <c r="DO52" s="777"/>
      <c r="DP52" s="777"/>
      <c r="DQ52" s="777"/>
      <c r="DR52" s="777"/>
      <c r="DS52" s="777"/>
      <c r="DT52" s="777"/>
      <c r="DU52" s="777"/>
      <c r="DV52" s="912"/>
      <c r="DW52" s="912"/>
      <c r="DX52" s="912"/>
      <c r="DY52" s="912"/>
      <c r="DZ52" s="912"/>
      <c r="EA52" s="912"/>
      <c r="EB52" s="912"/>
      <c r="EC52" s="912"/>
      <c r="ED52" s="912"/>
      <c r="EE52" s="912"/>
      <c r="EF52" s="724"/>
      <c r="EG52" s="661"/>
      <c r="EH52" s="659"/>
      <c r="EI52" s="659"/>
      <c r="EJ52" s="723"/>
    </row>
    <row r="53" spans="1:140">
      <c r="A53" s="777"/>
      <c r="B53" s="777"/>
      <c r="C53" s="777"/>
      <c r="D53" s="777"/>
      <c r="E53" s="777"/>
      <c r="F53" s="777"/>
      <c r="G53" s="777"/>
      <c r="H53" s="777"/>
      <c r="I53" s="777"/>
      <c r="J53" s="777"/>
      <c r="K53" s="777"/>
      <c r="L53" s="777"/>
      <c r="M53" s="777"/>
      <c r="N53" s="777"/>
      <c r="O53" s="777"/>
      <c r="P53" s="777"/>
      <c r="Q53" s="777"/>
      <c r="R53" s="777"/>
      <c r="S53" s="777"/>
      <c r="T53" s="777"/>
      <c r="U53" s="777"/>
      <c r="V53" s="777"/>
      <c r="W53" s="777"/>
      <c r="X53" s="777"/>
      <c r="Y53" s="777"/>
      <c r="Z53" s="777"/>
      <c r="AA53" s="777"/>
      <c r="AB53" s="777"/>
      <c r="AC53" s="777"/>
      <c r="AD53" s="777"/>
      <c r="AE53" s="777"/>
      <c r="AF53" s="777"/>
      <c r="AG53" s="777"/>
      <c r="AH53" s="777"/>
      <c r="AI53" s="777"/>
      <c r="AJ53" s="777"/>
      <c r="AK53" s="777"/>
      <c r="AL53" s="777"/>
      <c r="AM53" s="777"/>
      <c r="AN53" s="777"/>
      <c r="AO53" s="777"/>
      <c r="AP53" s="777"/>
      <c r="AQ53" s="777"/>
      <c r="AR53" s="777"/>
      <c r="AS53" s="777"/>
      <c r="AT53" s="777"/>
      <c r="AU53" s="777"/>
      <c r="AV53" s="777"/>
      <c r="AW53" s="777"/>
      <c r="AX53" s="777"/>
      <c r="AY53" s="777"/>
      <c r="AZ53" s="777"/>
      <c r="BA53" s="777"/>
      <c r="BB53" s="777"/>
      <c r="BC53" s="777"/>
      <c r="BD53" s="777"/>
      <c r="BE53" s="777"/>
      <c r="BF53" s="777"/>
      <c r="BG53" s="777"/>
      <c r="BH53" s="777"/>
      <c r="BI53" s="777"/>
      <c r="BJ53" s="777"/>
      <c r="BK53" s="777"/>
      <c r="BL53" s="777"/>
      <c r="BM53" s="777"/>
      <c r="BN53" s="777"/>
      <c r="BO53" s="777"/>
      <c r="BP53" s="777"/>
      <c r="BQ53" s="777"/>
      <c r="BR53" s="777"/>
      <c r="BS53" s="777"/>
      <c r="BT53" s="777"/>
      <c r="BU53" s="777"/>
      <c r="BV53" s="777"/>
      <c r="BW53" s="777"/>
      <c r="BX53" s="777"/>
      <c r="BY53" s="777"/>
      <c r="BZ53" s="777"/>
      <c r="CA53" s="777"/>
      <c r="CB53" s="777"/>
      <c r="CC53" s="777"/>
      <c r="CD53" s="777"/>
      <c r="CE53" s="777"/>
      <c r="CF53" s="777"/>
      <c r="CG53" s="777"/>
      <c r="CH53" s="777"/>
      <c r="CI53" s="777"/>
      <c r="CJ53" s="777"/>
      <c r="CK53" s="777"/>
      <c r="CL53" s="777"/>
      <c r="CM53" s="777"/>
      <c r="CN53" s="777"/>
      <c r="CO53" s="777"/>
      <c r="CP53" s="777"/>
      <c r="CQ53" s="777"/>
      <c r="CR53" s="777"/>
      <c r="CS53" s="777"/>
      <c r="CT53" s="777"/>
      <c r="CU53" s="777"/>
      <c r="CV53" s="777"/>
      <c r="CW53" s="777"/>
      <c r="CX53" s="777"/>
      <c r="CY53" s="777"/>
      <c r="CZ53" s="777"/>
      <c r="DA53" s="777"/>
      <c r="DB53" s="777"/>
      <c r="DC53" s="777"/>
      <c r="DD53" s="777"/>
      <c r="DE53" s="777"/>
      <c r="DF53" s="777"/>
      <c r="DG53" s="777"/>
      <c r="DH53" s="777"/>
      <c r="DI53" s="777"/>
      <c r="DJ53" s="777"/>
      <c r="DK53" s="777"/>
      <c r="DL53" s="777"/>
      <c r="DM53" s="777"/>
      <c r="DN53" s="777"/>
      <c r="DO53" s="777"/>
      <c r="DP53" s="777"/>
      <c r="DQ53" s="777"/>
      <c r="DR53" s="777"/>
      <c r="DS53" s="777"/>
      <c r="DT53" s="777"/>
      <c r="DU53" s="777"/>
      <c r="DV53" s="912"/>
      <c r="DW53" s="912"/>
      <c r="DX53" s="912"/>
      <c r="DY53" s="912"/>
      <c r="DZ53" s="912"/>
      <c r="EA53" s="912"/>
      <c r="EB53" s="912"/>
      <c r="EC53" s="912"/>
      <c r="ED53" s="912"/>
      <c r="EE53" s="912"/>
      <c r="EF53" s="724"/>
      <c r="EG53" s="661"/>
      <c r="EH53" s="659"/>
      <c r="EI53" s="659"/>
      <c r="EJ53" s="723"/>
    </row>
    <row r="54" spans="1:140" ht="6" customHeight="1">
      <c r="A54" s="777"/>
      <c r="B54" s="777"/>
      <c r="C54" s="777"/>
      <c r="D54" s="777"/>
      <c r="E54" s="777"/>
      <c r="F54" s="777"/>
      <c r="G54" s="777"/>
      <c r="H54" s="777"/>
      <c r="I54" s="777"/>
      <c r="J54" s="777"/>
      <c r="K54" s="777"/>
      <c r="L54" s="777"/>
      <c r="M54" s="777"/>
      <c r="N54" s="777"/>
      <c r="O54" s="777"/>
      <c r="P54" s="777"/>
      <c r="Q54" s="777"/>
      <c r="R54" s="777"/>
      <c r="S54" s="777"/>
      <c r="T54" s="777"/>
      <c r="U54" s="777"/>
      <c r="V54" s="777"/>
      <c r="W54" s="777"/>
      <c r="X54" s="777"/>
      <c r="Y54" s="777"/>
      <c r="Z54" s="777"/>
      <c r="AA54" s="777"/>
      <c r="AB54" s="777"/>
      <c r="AC54" s="777"/>
      <c r="AD54" s="777"/>
      <c r="AE54" s="777"/>
      <c r="AF54" s="777"/>
      <c r="AG54" s="777"/>
      <c r="AH54" s="777"/>
      <c r="AI54" s="777"/>
      <c r="AJ54" s="777"/>
      <c r="AK54" s="777"/>
      <c r="AL54" s="777"/>
      <c r="AM54" s="777"/>
      <c r="AN54" s="777"/>
      <c r="AO54" s="777"/>
      <c r="AP54" s="777"/>
      <c r="AQ54" s="777"/>
      <c r="AR54" s="777"/>
      <c r="AS54" s="777"/>
      <c r="AT54" s="777"/>
      <c r="AU54" s="777"/>
      <c r="AV54" s="777"/>
      <c r="AW54" s="777"/>
      <c r="AX54" s="777"/>
      <c r="AY54" s="777"/>
      <c r="AZ54" s="777"/>
      <c r="BA54" s="777"/>
      <c r="BB54" s="777"/>
      <c r="BC54" s="777"/>
      <c r="BD54" s="777"/>
      <c r="BE54" s="777"/>
      <c r="BF54" s="777"/>
      <c r="BG54" s="777"/>
      <c r="BH54" s="777"/>
      <c r="BI54" s="777"/>
      <c r="BJ54" s="777"/>
      <c r="BK54" s="777"/>
      <c r="BL54" s="777"/>
      <c r="BM54" s="777"/>
      <c r="BN54" s="777"/>
      <c r="BO54" s="777"/>
      <c r="BP54" s="777"/>
      <c r="BQ54" s="777"/>
      <c r="BR54" s="777"/>
      <c r="BS54" s="777"/>
      <c r="BT54" s="777"/>
      <c r="BU54" s="777"/>
      <c r="BV54" s="777"/>
      <c r="BW54" s="777"/>
      <c r="BX54" s="777"/>
      <c r="BY54" s="777"/>
      <c r="BZ54" s="777"/>
      <c r="CA54" s="777"/>
      <c r="CB54" s="777"/>
      <c r="CC54" s="777"/>
      <c r="CD54" s="777"/>
      <c r="CE54" s="777"/>
      <c r="CF54" s="777"/>
      <c r="CG54" s="777"/>
      <c r="CH54" s="777"/>
      <c r="CI54" s="777"/>
      <c r="CJ54" s="777"/>
      <c r="CK54" s="777"/>
      <c r="CL54" s="777"/>
      <c r="CM54" s="777"/>
      <c r="CN54" s="777"/>
      <c r="CO54" s="777"/>
      <c r="CP54" s="777"/>
      <c r="CQ54" s="777"/>
      <c r="CR54" s="777"/>
      <c r="CS54" s="777"/>
      <c r="CT54" s="777"/>
      <c r="CU54" s="777"/>
      <c r="CV54" s="777"/>
      <c r="CW54" s="777"/>
      <c r="CX54" s="777"/>
      <c r="CY54" s="777"/>
      <c r="CZ54" s="777"/>
      <c r="DA54" s="777"/>
      <c r="DB54" s="777"/>
      <c r="DC54" s="777"/>
      <c r="DD54" s="777"/>
      <c r="DE54" s="777"/>
      <c r="DF54" s="777"/>
      <c r="DG54" s="777"/>
      <c r="DH54" s="777"/>
      <c r="DI54" s="777"/>
      <c r="DJ54" s="777"/>
      <c r="DK54" s="777"/>
      <c r="DL54" s="777"/>
      <c r="DM54" s="777"/>
      <c r="DN54" s="777"/>
      <c r="DO54" s="777"/>
      <c r="DP54" s="777"/>
      <c r="DQ54" s="777"/>
      <c r="DR54" s="777"/>
      <c r="DS54" s="777"/>
      <c r="DT54" s="777"/>
      <c r="DU54" s="777"/>
      <c r="DV54" s="912"/>
      <c r="DW54" s="912"/>
      <c r="DX54" s="912"/>
      <c r="DY54" s="912"/>
      <c r="DZ54" s="912"/>
      <c r="EA54" s="912"/>
      <c r="EB54" s="912"/>
      <c r="EC54" s="912"/>
      <c r="ED54" s="912"/>
      <c r="EE54" s="912"/>
      <c r="EF54" s="724"/>
      <c r="EG54" s="661"/>
      <c r="EH54" s="659"/>
      <c r="EI54" s="659"/>
      <c r="EJ54" s="723"/>
    </row>
    <row r="55" spans="1:140">
      <c r="A55" s="777"/>
      <c r="B55" s="777"/>
      <c r="C55" s="777"/>
      <c r="D55" s="777"/>
      <c r="E55" s="777"/>
      <c r="F55" s="777"/>
      <c r="G55" s="777"/>
      <c r="H55" s="777"/>
      <c r="I55" s="777"/>
      <c r="J55" s="777"/>
      <c r="K55" s="777"/>
      <c r="L55" s="777"/>
      <c r="M55" s="777"/>
      <c r="N55" s="777"/>
      <c r="O55" s="777"/>
      <c r="P55" s="777"/>
      <c r="Q55" s="777"/>
      <c r="R55" s="777"/>
      <c r="S55" s="777"/>
      <c r="T55" s="777"/>
      <c r="U55" s="777"/>
      <c r="V55" s="777"/>
      <c r="W55" s="777"/>
      <c r="X55" s="777"/>
      <c r="Y55" s="777"/>
      <c r="Z55" s="777"/>
      <c r="AA55" s="777"/>
      <c r="AB55" s="777"/>
      <c r="AC55" s="777"/>
      <c r="AD55" s="777"/>
      <c r="AE55" s="777"/>
      <c r="AF55" s="777"/>
      <c r="AG55" s="777"/>
      <c r="AH55" s="777"/>
      <c r="AI55" s="777"/>
      <c r="AJ55" s="777"/>
      <c r="AK55" s="777"/>
      <c r="AL55" s="777"/>
      <c r="AM55" s="777"/>
      <c r="AN55" s="777"/>
      <c r="AO55" s="777"/>
      <c r="AP55" s="777"/>
      <c r="AQ55" s="777"/>
      <c r="AR55" s="777"/>
      <c r="AS55" s="777"/>
      <c r="AT55" s="777"/>
      <c r="AU55" s="777"/>
      <c r="AV55" s="777"/>
      <c r="AW55" s="777"/>
      <c r="AX55" s="777"/>
      <c r="AY55" s="777"/>
      <c r="AZ55" s="777"/>
      <c r="BA55" s="777"/>
      <c r="BB55" s="777"/>
      <c r="BC55" s="777"/>
      <c r="BD55" s="777"/>
      <c r="BE55" s="777"/>
      <c r="BF55" s="777"/>
      <c r="BG55" s="777"/>
      <c r="BH55" s="777"/>
      <c r="BI55" s="777"/>
      <c r="BJ55" s="777"/>
      <c r="BK55" s="777"/>
      <c r="BL55" s="777"/>
      <c r="BM55" s="777"/>
      <c r="BN55" s="777"/>
      <c r="BO55" s="777"/>
      <c r="BP55" s="777"/>
      <c r="BQ55" s="777"/>
      <c r="BR55" s="777"/>
      <c r="BS55" s="777"/>
      <c r="BT55" s="777"/>
      <c r="BU55" s="777"/>
      <c r="BV55" s="777"/>
      <c r="BW55" s="777"/>
      <c r="BX55" s="777"/>
      <c r="BY55" s="777"/>
      <c r="BZ55" s="777"/>
      <c r="CA55" s="777"/>
      <c r="CB55" s="777"/>
      <c r="CC55" s="777"/>
      <c r="CD55" s="777"/>
      <c r="CE55" s="777"/>
      <c r="CF55" s="777"/>
      <c r="CG55" s="777"/>
      <c r="CH55" s="777"/>
      <c r="CI55" s="777"/>
      <c r="CJ55" s="777"/>
      <c r="CK55" s="777"/>
      <c r="CL55" s="777"/>
      <c r="CM55" s="777"/>
      <c r="CN55" s="777"/>
      <c r="CO55" s="777"/>
      <c r="CP55" s="777"/>
      <c r="CQ55" s="777"/>
      <c r="CR55" s="777"/>
      <c r="CS55" s="777"/>
      <c r="CT55" s="777"/>
      <c r="CU55" s="777"/>
      <c r="CV55" s="777"/>
      <c r="CW55" s="777"/>
      <c r="CX55" s="777"/>
      <c r="CY55" s="777"/>
      <c r="CZ55" s="777"/>
      <c r="DA55" s="777"/>
      <c r="DB55" s="777"/>
      <c r="DC55" s="777"/>
      <c r="DD55" s="777"/>
      <c r="DE55" s="777"/>
      <c r="DF55" s="777"/>
      <c r="DG55" s="777"/>
      <c r="DH55" s="777"/>
      <c r="DI55" s="777"/>
      <c r="DJ55" s="777"/>
      <c r="DK55" s="777"/>
      <c r="DL55" s="777"/>
      <c r="DM55" s="777"/>
      <c r="DN55" s="777"/>
      <c r="DO55" s="777"/>
      <c r="DP55" s="777"/>
      <c r="DQ55" s="777"/>
      <c r="DR55" s="777"/>
      <c r="DS55" s="777"/>
      <c r="DT55" s="777"/>
      <c r="DU55" s="777"/>
      <c r="DV55" s="812">
        <v>12600000</v>
      </c>
      <c r="DW55" s="812">
        <v>12600000</v>
      </c>
      <c r="DX55" s="812">
        <v>12600000</v>
      </c>
      <c r="DY55" s="812">
        <v>12600000</v>
      </c>
      <c r="DZ55" s="812">
        <v>12600000</v>
      </c>
      <c r="EA55" s="812">
        <v>12600000</v>
      </c>
      <c r="EB55" s="812">
        <v>12600000</v>
      </c>
      <c r="EC55" s="812">
        <v>12600000</v>
      </c>
      <c r="ED55" s="812">
        <v>12600000</v>
      </c>
      <c r="EE55" s="812">
        <v>12600000</v>
      </c>
      <c r="EF55" s="724"/>
      <c r="EG55" s="661"/>
      <c r="EH55" s="659"/>
      <c r="EI55" s="659"/>
      <c r="EJ55" s="723"/>
    </row>
    <row r="56" spans="1:140">
      <c r="A56" s="777"/>
      <c r="B56" s="777"/>
      <c r="C56" s="777"/>
      <c r="D56" s="777"/>
      <c r="E56" s="777"/>
      <c r="F56" s="777"/>
      <c r="G56" s="777"/>
      <c r="H56" s="777"/>
      <c r="I56" s="777"/>
      <c r="J56" s="777"/>
      <c r="K56" s="777"/>
      <c r="L56" s="777"/>
      <c r="M56" s="777"/>
      <c r="N56" s="777"/>
      <c r="O56" s="777"/>
      <c r="P56" s="777"/>
      <c r="Q56" s="777"/>
      <c r="R56" s="777"/>
      <c r="S56" s="777"/>
      <c r="T56" s="777"/>
      <c r="U56" s="777"/>
      <c r="V56" s="777"/>
      <c r="W56" s="777"/>
      <c r="X56" s="777"/>
      <c r="Y56" s="777"/>
      <c r="Z56" s="777"/>
      <c r="AA56" s="777"/>
      <c r="AB56" s="777"/>
      <c r="AC56" s="777"/>
      <c r="AD56" s="777"/>
      <c r="AE56" s="777"/>
      <c r="AF56" s="777"/>
      <c r="AG56" s="777"/>
      <c r="AH56" s="777"/>
      <c r="AI56" s="777"/>
      <c r="AJ56" s="777"/>
      <c r="AK56" s="777"/>
      <c r="AL56" s="777"/>
      <c r="AM56" s="777"/>
      <c r="AN56" s="777"/>
      <c r="AO56" s="777"/>
      <c r="AP56" s="777"/>
      <c r="AQ56" s="777"/>
      <c r="AR56" s="777"/>
      <c r="AS56" s="777"/>
      <c r="AT56" s="777"/>
      <c r="AU56" s="777"/>
      <c r="AV56" s="777"/>
      <c r="AW56" s="777"/>
      <c r="AX56" s="777"/>
      <c r="AY56" s="777"/>
      <c r="AZ56" s="777"/>
      <c r="BA56" s="777"/>
      <c r="BB56" s="777"/>
      <c r="BC56" s="777"/>
      <c r="BD56" s="777"/>
      <c r="BE56" s="777"/>
      <c r="BF56" s="777"/>
      <c r="BG56" s="777"/>
      <c r="BH56" s="777"/>
      <c r="BI56" s="777"/>
      <c r="BJ56" s="777"/>
      <c r="BK56" s="777"/>
      <c r="BL56" s="777"/>
      <c r="BM56" s="777"/>
      <c r="BN56" s="777"/>
      <c r="BO56" s="777"/>
      <c r="BP56" s="777"/>
      <c r="BQ56" s="777"/>
      <c r="BR56" s="777"/>
      <c r="BS56" s="777"/>
      <c r="BT56" s="777"/>
      <c r="BU56" s="777"/>
      <c r="BV56" s="777"/>
      <c r="BW56" s="777"/>
      <c r="BX56" s="777"/>
      <c r="BY56" s="777"/>
      <c r="BZ56" s="777"/>
      <c r="CA56" s="777"/>
      <c r="CB56" s="777"/>
      <c r="CC56" s="777"/>
      <c r="CD56" s="777"/>
      <c r="CE56" s="777"/>
      <c r="CF56" s="777"/>
      <c r="CG56" s="777"/>
      <c r="CH56" s="777"/>
      <c r="CI56" s="777"/>
      <c r="CJ56" s="777"/>
      <c r="CK56" s="777"/>
      <c r="CL56" s="777"/>
      <c r="CM56" s="777"/>
      <c r="CN56" s="777"/>
      <c r="CO56" s="777"/>
      <c r="CP56" s="777"/>
      <c r="CQ56" s="777"/>
      <c r="CR56" s="777"/>
      <c r="CS56" s="777"/>
      <c r="CT56" s="777"/>
      <c r="CU56" s="777"/>
      <c r="CV56" s="777"/>
      <c r="CW56" s="777"/>
      <c r="CX56" s="777"/>
      <c r="CY56" s="777"/>
      <c r="CZ56" s="777"/>
      <c r="DA56" s="777"/>
      <c r="DB56" s="777"/>
      <c r="DC56" s="777"/>
      <c r="DD56" s="777"/>
      <c r="DE56" s="777"/>
      <c r="DF56" s="777"/>
      <c r="DG56" s="777"/>
      <c r="DH56" s="777"/>
      <c r="DI56" s="777"/>
      <c r="DJ56" s="777"/>
      <c r="DK56" s="777"/>
      <c r="DL56" s="777"/>
      <c r="DM56" s="777"/>
      <c r="DN56" s="777"/>
      <c r="DO56" s="777"/>
      <c r="DP56" s="777"/>
      <c r="DQ56" s="777"/>
      <c r="DR56" s="777"/>
      <c r="DS56" s="777"/>
      <c r="DT56" s="777"/>
      <c r="DU56" s="777"/>
      <c r="DV56" s="812">
        <v>0</v>
      </c>
      <c r="DW56" s="812">
        <v>0</v>
      </c>
      <c r="DX56" s="812">
        <v>0</v>
      </c>
      <c r="DY56" s="812">
        <v>0</v>
      </c>
      <c r="DZ56" s="812">
        <v>0</v>
      </c>
      <c r="EA56" s="812">
        <v>0</v>
      </c>
      <c r="EB56" s="812">
        <v>0</v>
      </c>
      <c r="EC56" s="812">
        <v>0</v>
      </c>
      <c r="ED56" s="812">
        <v>0</v>
      </c>
      <c r="EE56" s="812">
        <v>0</v>
      </c>
      <c r="EF56" s="724"/>
      <c r="EG56" s="661"/>
      <c r="EH56" s="659"/>
      <c r="EI56" s="659"/>
      <c r="EJ56" s="723"/>
    </row>
    <row r="57" spans="1:140">
      <c r="A57" s="777"/>
      <c r="B57" s="777"/>
      <c r="C57" s="777"/>
      <c r="D57" s="777"/>
      <c r="E57" s="777"/>
      <c r="F57" s="777"/>
      <c r="G57" s="777"/>
      <c r="H57" s="777"/>
      <c r="I57" s="777"/>
      <c r="J57" s="777"/>
      <c r="K57" s="777"/>
      <c r="L57" s="777"/>
      <c r="M57" s="777"/>
      <c r="N57" s="777"/>
      <c r="O57" s="777"/>
      <c r="P57" s="777"/>
      <c r="Q57" s="777"/>
      <c r="R57" s="777"/>
      <c r="S57" s="777"/>
      <c r="T57" s="777"/>
      <c r="U57" s="777"/>
      <c r="V57" s="777"/>
      <c r="W57" s="777"/>
      <c r="X57" s="777"/>
      <c r="Y57" s="777"/>
      <c r="Z57" s="777"/>
      <c r="AA57" s="777"/>
      <c r="AB57" s="777"/>
      <c r="AC57" s="777"/>
      <c r="AD57" s="777"/>
      <c r="AE57" s="777"/>
      <c r="AF57" s="777"/>
      <c r="AG57" s="777"/>
      <c r="AH57" s="777"/>
      <c r="AI57" s="777"/>
      <c r="AJ57" s="777"/>
      <c r="AK57" s="777"/>
      <c r="AL57" s="777"/>
      <c r="AM57" s="777"/>
      <c r="AN57" s="777"/>
      <c r="AO57" s="777"/>
      <c r="AP57" s="777"/>
      <c r="AQ57" s="777"/>
      <c r="AR57" s="777"/>
      <c r="AS57" s="777"/>
      <c r="AT57" s="777"/>
      <c r="AU57" s="777"/>
      <c r="AV57" s="777"/>
      <c r="AW57" s="777"/>
      <c r="AX57" s="777"/>
      <c r="AY57" s="777"/>
      <c r="AZ57" s="777"/>
      <c r="BA57" s="777"/>
      <c r="BB57" s="777"/>
      <c r="BC57" s="777"/>
      <c r="BD57" s="777"/>
      <c r="BE57" s="777"/>
      <c r="BF57" s="777"/>
      <c r="BG57" s="777"/>
      <c r="BH57" s="777"/>
      <c r="BI57" s="777"/>
      <c r="BJ57" s="777"/>
      <c r="BK57" s="777"/>
      <c r="BL57" s="777"/>
      <c r="BM57" s="777"/>
      <c r="BN57" s="777"/>
      <c r="BO57" s="777"/>
      <c r="BP57" s="777"/>
      <c r="BQ57" s="777"/>
      <c r="BR57" s="777"/>
      <c r="BS57" s="777"/>
      <c r="BT57" s="777"/>
      <c r="BU57" s="777"/>
      <c r="BV57" s="777"/>
      <c r="BW57" s="777"/>
      <c r="BX57" s="777"/>
      <c r="BY57" s="777"/>
      <c r="BZ57" s="777"/>
      <c r="CA57" s="777"/>
      <c r="CB57" s="777"/>
      <c r="CC57" s="777"/>
      <c r="CD57" s="777"/>
      <c r="CE57" s="777"/>
      <c r="CF57" s="777"/>
      <c r="CG57" s="777"/>
      <c r="CH57" s="777"/>
      <c r="CI57" s="777"/>
      <c r="CJ57" s="777"/>
      <c r="CK57" s="777"/>
      <c r="CL57" s="777"/>
      <c r="CM57" s="777"/>
      <c r="CN57" s="777"/>
      <c r="CO57" s="777"/>
      <c r="CP57" s="777"/>
      <c r="CQ57" s="777"/>
      <c r="CR57" s="777"/>
      <c r="CS57" s="777"/>
      <c r="CT57" s="777"/>
      <c r="CU57" s="777"/>
      <c r="CV57" s="777"/>
      <c r="CW57" s="777"/>
      <c r="CX57" s="777"/>
      <c r="CY57" s="777"/>
      <c r="CZ57" s="777"/>
      <c r="DA57" s="777"/>
      <c r="DB57" s="777"/>
      <c r="DC57" s="777"/>
      <c r="DD57" s="777"/>
      <c r="DE57" s="777"/>
      <c r="DF57" s="777"/>
      <c r="DG57" s="777"/>
      <c r="DH57" s="777"/>
      <c r="DI57" s="777"/>
      <c r="DJ57" s="777"/>
      <c r="DK57" s="777"/>
      <c r="DL57" s="777"/>
      <c r="DM57" s="777"/>
      <c r="DN57" s="777"/>
      <c r="DO57" s="777"/>
      <c r="DP57" s="777"/>
      <c r="DQ57" s="777"/>
      <c r="DR57" s="777"/>
      <c r="DS57" s="777"/>
      <c r="DT57" s="777"/>
      <c r="DU57" s="777"/>
      <c r="DV57" s="812">
        <v>75396000</v>
      </c>
      <c r="DW57" s="812">
        <v>80004000</v>
      </c>
      <c r="DX57" s="812">
        <v>84864000</v>
      </c>
      <c r="DY57" s="812">
        <v>90000000</v>
      </c>
      <c r="DZ57" s="812">
        <v>95436000</v>
      </c>
      <c r="EA57" s="812">
        <v>95436000</v>
      </c>
      <c r="EB57" s="812">
        <v>95436000</v>
      </c>
      <c r="EC57" s="812">
        <v>95436000</v>
      </c>
      <c r="ED57" s="812">
        <v>95436000</v>
      </c>
      <c r="EE57" s="812">
        <v>95436000</v>
      </c>
      <c r="EF57" s="724"/>
      <c r="EG57" s="661"/>
      <c r="EH57" s="659"/>
      <c r="EI57" s="659"/>
      <c r="EJ57" s="723"/>
    </row>
    <row r="58" spans="1:140" ht="6" customHeight="1">
      <c r="A58" s="777"/>
      <c r="B58" s="777"/>
      <c r="C58" s="777"/>
      <c r="D58" s="777"/>
      <c r="E58" s="777"/>
      <c r="F58" s="777"/>
      <c r="G58" s="777"/>
      <c r="H58" s="777"/>
      <c r="I58" s="777"/>
      <c r="J58" s="777"/>
      <c r="K58" s="777"/>
      <c r="L58" s="777"/>
      <c r="M58" s="777"/>
      <c r="N58" s="777"/>
      <c r="O58" s="777"/>
      <c r="P58" s="777"/>
      <c r="Q58" s="777"/>
      <c r="R58" s="777"/>
      <c r="S58" s="777"/>
      <c r="T58" s="777"/>
      <c r="U58" s="777"/>
      <c r="V58" s="777"/>
      <c r="W58" s="777"/>
      <c r="X58" s="777"/>
      <c r="Y58" s="777"/>
      <c r="Z58" s="777"/>
      <c r="AA58" s="777"/>
      <c r="AB58" s="777"/>
      <c r="AC58" s="777"/>
      <c r="AD58" s="777"/>
      <c r="AE58" s="777"/>
      <c r="AF58" s="777"/>
      <c r="AG58" s="777"/>
      <c r="AH58" s="777"/>
      <c r="AI58" s="777"/>
      <c r="AJ58" s="777"/>
      <c r="AK58" s="777"/>
      <c r="AL58" s="777"/>
      <c r="AM58" s="777"/>
      <c r="AN58" s="777"/>
      <c r="AO58" s="777"/>
      <c r="AP58" s="777"/>
      <c r="AQ58" s="777"/>
      <c r="AR58" s="777"/>
      <c r="AS58" s="777"/>
      <c r="AT58" s="777"/>
      <c r="AU58" s="777"/>
      <c r="AV58" s="777"/>
      <c r="AW58" s="777"/>
      <c r="AX58" s="777"/>
      <c r="AY58" s="777"/>
      <c r="AZ58" s="777"/>
      <c r="BA58" s="777"/>
      <c r="BB58" s="777"/>
      <c r="BC58" s="777"/>
      <c r="BD58" s="777"/>
      <c r="BE58" s="777"/>
      <c r="BF58" s="777"/>
      <c r="BG58" s="777"/>
      <c r="BH58" s="777"/>
      <c r="BI58" s="777"/>
      <c r="BJ58" s="777"/>
      <c r="BK58" s="777"/>
      <c r="BL58" s="777"/>
      <c r="BM58" s="777"/>
      <c r="BN58" s="777"/>
      <c r="BO58" s="777"/>
      <c r="BP58" s="777"/>
      <c r="BQ58" s="777"/>
      <c r="BR58" s="777"/>
      <c r="BS58" s="777"/>
      <c r="BT58" s="777"/>
      <c r="BU58" s="777"/>
      <c r="BV58" s="777"/>
      <c r="BW58" s="777"/>
      <c r="BX58" s="777"/>
      <c r="BY58" s="777"/>
      <c r="BZ58" s="777"/>
      <c r="CA58" s="777"/>
      <c r="CB58" s="777"/>
      <c r="CC58" s="777"/>
      <c r="CD58" s="777"/>
      <c r="CE58" s="777"/>
      <c r="CF58" s="777"/>
      <c r="CG58" s="777"/>
      <c r="CH58" s="777"/>
      <c r="CI58" s="777"/>
      <c r="CJ58" s="777"/>
      <c r="CK58" s="777"/>
      <c r="CL58" s="777"/>
      <c r="CM58" s="777"/>
      <c r="CN58" s="777"/>
      <c r="CO58" s="777"/>
      <c r="CP58" s="777"/>
      <c r="CQ58" s="777"/>
      <c r="CR58" s="777"/>
      <c r="CS58" s="777"/>
      <c r="CT58" s="777"/>
      <c r="CU58" s="777"/>
      <c r="CV58" s="777"/>
      <c r="CW58" s="777"/>
      <c r="CX58" s="777"/>
      <c r="CY58" s="777"/>
      <c r="CZ58" s="777"/>
      <c r="DA58" s="777"/>
      <c r="DB58" s="777"/>
      <c r="DC58" s="777"/>
      <c r="DD58" s="777"/>
      <c r="DE58" s="777"/>
      <c r="DF58" s="777"/>
      <c r="DG58" s="777"/>
      <c r="DH58" s="777"/>
      <c r="DI58" s="777"/>
      <c r="DJ58" s="777"/>
      <c r="DK58" s="777"/>
      <c r="DL58" s="777"/>
      <c r="DM58" s="777"/>
      <c r="DN58" s="777"/>
      <c r="DO58" s="777"/>
      <c r="DP58" s="777"/>
      <c r="DQ58" s="777"/>
      <c r="DR58" s="777"/>
      <c r="DS58" s="777"/>
      <c r="DT58" s="777"/>
      <c r="DU58" s="777"/>
      <c r="DV58" s="912"/>
      <c r="DW58" s="913"/>
      <c r="DX58" s="913"/>
      <c r="DY58" s="913"/>
      <c r="DZ58" s="913"/>
      <c r="EA58" s="913"/>
      <c r="EB58" s="913"/>
      <c r="EC58" s="913"/>
      <c r="ED58" s="913"/>
      <c r="EE58" s="913"/>
      <c r="EF58" s="814"/>
      <c r="EG58" s="659"/>
      <c r="EH58" s="659"/>
      <c r="EI58" s="659"/>
      <c r="EJ58" s="723"/>
    </row>
    <row r="59" spans="1:140">
      <c r="A59" s="777"/>
      <c r="B59" s="777"/>
      <c r="C59" s="777"/>
      <c r="D59" s="777"/>
      <c r="E59" s="777"/>
      <c r="F59" s="777"/>
      <c r="G59" s="777"/>
      <c r="H59" s="777"/>
      <c r="I59" s="777"/>
      <c r="J59" s="777"/>
      <c r="K59" s="777"/>
      <c r="L59" s="777"/>
      <c r="M59" s="777"/>
      <c r="N59" s="777"/>
      <c r="O59" s="777"/>
      <c r="P59" s="777"/>
      <c r="Q59" s="777"/>
      <c r="R59" s="777"/>
      <c r="S59" s="777"/>
      <c r="T59" s="777"/>
      <c r="U59" s="777"/>
      <c r="V59" s="777"/>
      <c r="W59" s="777"/>
      <c r="X59" s="777"/>
      <c r="Y59" s="777"/>
      <c r="Z59" s="777"/>
      <c r="AA59" s="777"/>
      <c r="AB59" s="777"/>
      <c r="AC59" s="777"/>
      <c r="AD59" s="777"/>
      <c r="AE59" s="777"/>
      <c r="AF59" s="777"/>
      <c r="AG59" s="777"/>
      <c r="AH59" s="777"/>
      <c r="AI59" s="777"/>
      <c r="AJ59" s="777"/>
      <c r="AK59" s="777"/>
      <c r="AL59" s="777"/>
      <c r="AM59" s="777"/>
      <c r="AN59" s="777"/>
      <c r="AO59" s="777"/>
      <c r="AP59" s="777"/>
      <c r="AQ59" s="777"/>
      <c r="AR59" s="777"/>
      <c r="AS59" s="777"/>
      <c r="AT59" s="777"/>
      <c r="AU59" s="777"/>
      <c r="AV59" s="777"/>
      <c r="AW59" s="777"/>
      <c r="AX59" s="777"/>
      <c r="AY59" s="777"/>
      <c r="AZ59" s="777"/>
      <c r="BA59" s="777"/>
      <c r="BB59" s="777"/>
      <c r="BC59" s="777"/>
      <c r="BD59" s="777"/>
      <c r="BE59" s="777"/>
      <c r="BF59" s="777"/>
      <c r="BG59" s="777"/>
      <c r="BH59" s="777"/>
      <c r="BI59" s="777"/>
      <c r="BJ59" s="777"/>
      <c r="BK59" s="777"/>
      <c r="BL59" s="777"/>
      <c r="BM59" s="777"/>
      <c r="BN59" s="777"/>
      <c r="BO59" s="777"/>
      <c r="BP59" s="777"/>
      <c r="BQ59" s="777"/>
      <c r="BR59" s="777"/>
      <c r="BS59" s="777"/>
      <c r="BT59" s="777"/>
      <c r="BU59" s="777"/>
      <c r="BV59" s="777"/>
      <c r="BW59" s="777"/>
      <c r="BX59" s="777"/>
      <c r="BY59" s="777"/>
      <c r="BZ59" s="777"/>
      <c r="CA59" s="777"/>
      <c r="CB59" s="777"/>
      <c r="CC59" s="777"/>
      <c r="CD59" s="777"/>
      <c r="CE59" s="777"/>
      <c r="CF59" s="777"/>
      <c r="CG59" s="777"/>
      <c r="CH59" s="777"/>
      <c r="CI59" s="777"/>
      <c r="CJ59" s="777"/>
      <c r="CK59" s="777"/>
      <c r="CL59" s="777"/>
      <c r="CM59" s="777"/>
      <c r="CN59" s="777"/>
      <c r="CO59" s="777"/>
      <c r="CP59" s="777"/>
      <c r="CQ59" s="777"/>
      <c r="CR59" s="777"/>
      <c r="CS59" s="777"/>
      <c r="CT59" s="777"/>
      <c r="CU59" s="777"/>
      <c r="CV59" s="777"/>
      <c r="CW59" s="777"/>
      <c r="CX59" s="777"/>
      <c r="CY59" s="777"/>
      <c r="CZ59" s="777"/>
      <c r="DA59" s="777"/>
      <c r="DB59" s="777"/>
      <c r="DC59" s="777"/>
      <c r="DD59" s="777"/>
      <c r="DE59" s="777"/>
      <c r="DF59" s="777"/>
      <c r="DG59" s="777"/>
      <c r="DH59" s="777"/>
      <c r="DI59" s="777"/>
      <c r="DJ59" s="777"/>
      <c r="DK59" s="777"/>
      <c r="DL59" s="777"/>
      <c r="DM59" s="777"/>
      <c r="DN59" s="777"/>
      <c r="DO59" s="777"/>
      <c r="DP59" s="777"/>
      <c r="DQ59" s="777"/>
      <c r="DR59" s="777"/>
      <c r="DS59" s="777"/>
      <c r="DT59" s="777"/>
      <c r="DU59" s="777"/>
      <c r="DV59" s="912">
        <v>0</v>
      </c>
      <c r="DW59" s="913"/>
      <c r="DX59" s="913"/>
      <c r="DY59" s="913"/>
      <c r="DZ59" s="913"/>
      <c r="EA59" s="913"/>
      <c r="EB59" s="913"/>
      <c r="EC59" s="913"/>
      <c r="ED59" s="913"/>
      <c r="EE59" s="913"/>
      <c r="EF59" s="814"/>
      <c r="EG59" s="659"/>
      <c r="EH59" s="659"/>
      <c r="EI59" s="659"/>
      <c r="EJ59" s="723"/>
    </row>
    <row r="60" spans="1:140">
      <c r="A60" s="777"/>
      <c r="B60" s="777"/>
      <c r="C60" s="777"/>
      <c r="D60" s="777"/>
      <c r="E60" s="777"/>
      <c r="F60" s="777"/>
      <c r="G60" s="777"/>
      <c r="H60" s="777"/>
      <c r="I60" s="777"/>
      <c r="J60" s="777"/>
      <c r="K60" s="777"/>
      <c r="L60" s="777"/>
      <c r="M60" s="777"/>
      <c r="N60" s="777"/>
      <c r="O60" s="777"/>
      <c r="P60" s="777"/>
      <c r="Q60" s="777"/>
      <c r="R60" s="777"/>
      <c r="S60" s="777"/>
      <c r="T60" s="777"/>
      <c r="U60" s="777"/>
      <c r="V60" s="777"/>
      <c r="W60" s="777"/>
      <c r="X60" s="777"/>
      <c r="Y60" s="777"/>
      <c r="Z60" s="777"/>
      <c r="AA60" s="777"/>
      <c r="AB60" s="777"/>
      <c r="AC60" s="777"/>
      <c r="AD60" s="777"/>
      <c r="AE60" s="777"/>
      <c r="AF60" s="777"/>
      <c r="AG60" s="777"/>
      <c r="AH60" s="777"/>
      <c r="AI60" s="777"/>
      <c r="AJ60" s="777"/>
      <c r="AK60" s="777"/>
      <c r="AL60" s="777"/>
      <c r="AM60" s="777"/>
      <c r="AN60" s="777"/>
      <c r="AO60" s="777"/>
      <c r="AP60" s="777"/>
      <c r="AQ60" s="777"/>
      <c r="AR60" s="777"/>
      <c r="AS60" s="777"/>
      <c r="AT60" s="777"/>
      <c r="AU60" s="777"/>
      <c r="AV60" s="777"/>
      <c r="AW60" s="777"/>
      <c r="AX60" s="777"/>
      <c r="AY60" s="777"/>
      <c r="AZ60" s="777"/>
      <c r="BA60" s="777"/>
      <c r="BB60" s="777"/>
      <c r="BC60" s="777"/>
      <c r="BD60" s="777"/>
      <c r="BE60" s="777"/>
      <c r="BF60" s="777"/>
      <c r="BG60" s="777"/>
      <c r="BH60" s="777"/>
      <c r="BI60" s="777"/>
      <c r="BJ60" s="777"/>
      <c r="BK60" s="777"/>
      <c r="BL60" s="777"/>
      <c r="BM60" s="777"/>
      <c r="BN60" s="777"/>
      <c r="BO60" s="777"/>
      <c r="BP60" s="777"/>
      <c r="BQ60" s="777"/>
      <c r="BR60" s="777"/>
      <c r="BS60" s="777"/>
      <c r="BT60" s="777"/>
      <c r="BU60" s="777"/>
      <c r="BV60" s="777"/>
      <c r="BW60" s="777"/>
      <c r="BX60" s="777"/>
      <c r="BY60" s="777"/>
      <c r="BZ60" s="777"/>
      <c r="CA60" s="777"/>
      <c r="CB60" s="777"/>
      <c r="CC60" s="777"/>
      <c r="CD60" s="777"/>
      <c r="CE60" s="777"/>
      <c r="CF60" s="777"/>
      <c r="CG60" s="777"/>
      <c r="CH60" s="777"/>
      <c r="CI60" s="777"/>
      <c r="CJ60" s="777"/>
      <c r="CK60" s="777"/>
      <c r="CL60" s="777"/>
      <c r="CM60" s="777"/>
      <c r="CN60" s="777"/>
      <c r="CO60" s="777"/>
      <c r="CP60" s="777"/>
      <c r="CQ60" s="777"/>
      <c r="CR60" s="777"/>
      <c r="CS60" s="777"/>
      <c r="CT60" s="777"/>
      <c r="CU60" s="777"/>
      <c r="CV60" s="777"/>
      <c r="CW60" s="777"/>
      <c r="CX60" s="777"/>
      <c r="CY60" s="777"/>
      <c r="CZ60" s="777"/>
      <c r="DA60" s="777"/>
      <c r="DB60" s="777"/>
      <c r="DC60" s="777"/>
      <c r="DD60" s="777"/>
      <c r="DE60" s="777"/>
      <c r="DF60" s="777"/>
      <c r="DG60" s="777"/>
      <c r="DH60" s="777"/>
      <c r="DI60" s="777"/>
      <c r="DJ60" s="777"/>
      <c r="DK60" s="777"/>
      <c r="DL60" s="777"/>
      <c r="DM60" s="777"/>
      <c r="DN60" s="777"/>
      <c r="DO60" s="777"/>
      <c r="DP60" s="777"/>
      <c r="DQ60" s="777"/>
      <c r="DR60" s="777"/>
      <c r="DS60" s="777"/>
      <c r="DT60" s="777"/>
      <c r="DU60" s="777"/>
      <c r="DV60" s="912">
        <v>0</v>
      </c>
      <c r="DW60" s="812">
        <v>252324000</v>
      </c>
      <c r="DX60" s="812">
        <v>267744000</v>
      </c>
      <c r="DY60" s="812">
        <v>284004000</v>
      </c>
      <c r="DZ60" s="812">
        <v>301188000</v>
      </c>
      <c r="EA60" s="812">
        <v>319368000</v>
      </c>
      <c r="EB60" s="812">
        <v>338640000</v>
      </c>
      <c r="EC60" s="812">
        <v>359196000</v>
      </c>
      <c r="ED60" s="812">
        <v>380976000</v>
      </c>
      <c r="EE60" s="812">
        <v>404052000</v>
      </c>
      <c r="EF60" s="814"/>
      <c r="EG60" s="659"/>
      <c r="EH60" s="659"/>
      <c r="EI60" s="659"/>
      <c r="EJ60" s="723"/>
    </row>
    <row r="61" spans="1:140">
      <c r="A61" s="777"/>
      <c r="B61" s="777"/>
      <c r="C61" s="777"/>
      <c r="D61" s="777"/>
      <c r="E61" s="777"/>
      <c r="F61" s="777"/>
      <c r="G61" s="777"/>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777"/>
      <c r="AM61" s="777"/>
      <c r="AN61" s="777"/>
      <c r="AO61" s="777"/>
      <c r="AP61" s="777"/>
      <c r="AQ61" s="777"/>
      <c r="AR61" s="777"/>
      <c r="AS61" s="777"/>
      <c r="AT61" s="777"/>
      <c r="AU61" s="777"/>
      <c r="AV61" s="777"/>
      <c r="AW61" s="777"/>
      <c r="AX61" s="777"/>
      <c r="AY61" s="777"/>
      <c r="AZ61" s="777"/>
      <c r="BA61" s="777"/>
      <c r="BB61" s="777"/>
      <c r="BC61" s="777"/>
      <c r="BD61" s="777"/>
      <c r="BE61" s="777"/>
      <c r="BF61" s="777"/>
      <c r="BG61" s="777"/>
      <c r="BH61" s="777"/>
      <c r="BI61" s="777"/>
      <c r="BJ61" s="777"/>
      <c r="BK61" s="777"/>
      <c r="BL61" s="777"/>
      <c r="BM61" s="777"/>
      <c r="BN61" s="777"/>
      <c r="BO61" s="777"/>
      <c r="BP61" s="777"/>
      <c r="BQ61" s="777"/>
      <c r="BR61" s="777"/>
      <c r="BS61" s="777"/>
      <c r="BT61" s="777"/>
      <c r="BU61" s="777"/>
      <c r="BV61" s="777"/>
      <c r="BW61" s="777"/>
      <c r="BX61" s="777"/>
      <c r="BY61" s="777"/>
      <c r="BZ61" s="777"/>
      <c r="CA61" s="777"/>
      <c r="CB61" s="777"/>
      <c r="CC61" s="777"/>
      <c r="CD61" s="777"/>
      <c r="CE61" s="777"/>
      <c r="CF61" s="777"/>
      <c r="CG61" s="777"/>
      <c r="CH61" s="777"/>
      <c r="CI61" s="777"/>
      <c r="CJ61" s="777"/>
      <c r="CK61" s="777"/>
      <c r="CL61" s="777"/>
      <c r="CM61" s="777"/>
      <c r="CN61" s="777"/>
      <c r="CO61" s="777"/>
      <c r="CP61" s="777"/>
      <c r="CQ61" s="777"/>
      <c r="CR61" s="777"/>
      <c r="CS61" s="777"/>
      <c r="CT61" s="777"/>
      <c r="CU61" s="777"/>
      <c r="CV61" s="777"/>
      <c r="CW61" s="777"/>
      <c r="CX61" s="777"/>
      <c r="CY61" s="777"/>
      <c r="CZ61" s="777"/>
      <c r="DA61" s="777"/>
      <c r="DB61" s="777"/>
      <c r="DC61" s="777"/>
      <c r="DD61" s="777"/>
      <c r="DE61" s="777"/>
      <c r="DF61" s="777"/>
      <c r="DG61" s="777"/>
      <c r="DH61" s="777"/>
      <c r="DI61" s="777"/>
      <c r="DJ61" s="777"/>
      <c r="DK61" s="777"/>
      <c r="DL61" s="777"/>
      <c r="DM61" s="777"/>
      <c r="DN61" s="777"/>
      <c r="DO61" s="777"/>
      <c r="DP61" s="777"/>
      <c r="DQ61" s="777"/>
      <c r="DR61" s="777"/>
      <c r="DS61" s="777"/>
      <c r="DT61" s="777"/>
      <c r="DU61" s="777"/>
      <c r="DV61" s="912">
        <v>0</v>
      </c>
      <c r="DW61" s="812">
        <v>5291160214.6458588</v>
      </c>
      <c r="DX61" s="812">
        <v>5802477230.9883585</v>
      </c>
      <c r="DY61" s="812">
        <v>6341158167.05336</v>
      </c>
      <c r="DZ61" s="812">
        <v>6911033189.2983608</v>
      </c>
      <c r="EA61" s="812">
        <v>7633271690.2171116</v>
      </c>
      <c r="EB61" s="812">
        <v>8216333793.2014837</v>
      </c>
      <c r="EC61" s="812">
        <v>8788814807.9402027</v>
      </c>
      <c r="ED61" s="812">
        <v>9409041902.5275078</v>
      </c>
      <c r="EE61" s="812">
        <v>10140533926.772495</v>
      </c>
      <c r="EF61" s="814"/>
      <c r="EG61" s="659"/>
      <c r="EH61" s="659"/>
      <c r="EI61" s="659"/>
      <c r="EJ61" s="723"/>
    </row>
    <row r="62" spans="1:140" ht="6" customHeight="1">
      <c r="A62" s="777"/>
      <c r="B62" s="777"/>
      <c r="C62" s="777"/>
      <c r="D62" s="777"/>
      <c r="E62" s="777"/>
      <c r="F62" s="777"/>
      <c r="G62" s="777"/>
      <c r="H62" s="777"/>
      <c r="I62" s="777"/>
      <c r="J62" s="777"/>
      <c r="K62" s="777"/>
      <c r="L62" s="777"/>
      <c r="M62" s="777"/>
      <c r="N62" s="777"/>
      <c r="O62" s="777"/>
      <c r="P62" s="777"/>
      <c r="Q62" s="777"/>
      <c r="R62" s="777"/>
      <c r="S62" s="777"/>
      <c r="T62" s="777"/>
      <c r="U62" s="777"/>
      <c r="V62" s="777"/>
      <c r="W62" s="777"/>
      <c r="X62" s="777"/>
      <c r="Y62" s="777"/>
      <c r="Z62" s="777"/>
      <c r="AA62" s="777"/>
      <c r="AB62" s="777"/>
      <c r="AC62" s="777"/>
      <c r="AD62" s="777"/>
      <c r="AE62" s="777"/>
      <c r="AF62" s="777"/>
      <c r="AG62" s="777"/>
      <c r="AH62" s="777"/>
      <c r="AI62" s="777"/>
      <c r="AJ62" s="777"/>
      <c r="AK62" s="777"/>
      <c r="AL62" s="777"/>
      <c r="AM62" s="777"/>
      <c r="AN62" s="777"/>
      <c r="AO62" s="777"/>
      <c r="AP62" s="777"/>
      <c r="AQ62" s="777"/>
      <c r="AR62" s="777"/>
      <c r="AS62" s="777"/>
      <c r="AT62" s="777"/>
      <c r="AU62" s="777"/>
      <c r="AV62" s="777"/>
      <c r="AW62" s="777"/>
      <c r="AX62" s="777"/>
      <c r="AY62" s="777"/>
      <c r="AZ62" s="777"/>
      <c r="BA62" s="777"/>
      <c r="BB62" s="777"/>
      <c r="BC62" s="777"/>
      <c r="BD62" s="777"/>
      <c r="BE62" s="777"/>
      <c r="BF62" s="777"/>
      <c r="BG62" s="777"/>
      <c r="BH62" s="777"/>
      <c r="BI62" s="777"/>
      <c r="BJ62" s="777"/>
      <c r="BK62" s="777"/>
      <c r="BL62" s="777"/>
      <c r="BM62" s="777"/>
      <c r="BN62" s="777"/>
      <c r="BO62" s="777"/>
      <c r="BP62" s="777"/>
      <c r="BQ62" s="777"/>
      <c r="BR62" s="777"/>
      <c r="BS62" s="777"/>
      <c r="BT62" s="777"/>
      <c r="BU62" s="777"/>
      <c r="BV62" s="777"/>
      <c r="BW62" s="777"/>
      <c r="BX62" s="777"/>
      <c r="BY62" s="777"/>
      <c r="BZ62" s="777"/>
      <c r="CA62" s="777"/>
      <c r="CB62" s="777"/>
      <c r="CC62" s="777"/>
      <c r="CD62" s="777"/>
      <c r="CE62" s="777"/>
      <c r="CF62" s="777"/>
      <c r="CG62" s="777"/>
      <c r="CH62" s="777"/>
      <c r="CI62" s="777"/>
      <c r="CJ62" s="777"/>
      <c r="CK62" s="777"/>
      <c r="CL62" s="777"/>
      <c r="CM62" s="777"/>
      <c r="CN62" s="777"/>
      <c r="CO62" s="777"/>
      <c r="CP62" s="777"/>
      <c r="CQ62" s="777"/>
      <c r="CR62" s="777"/>
      <c r="CS62" s="777"/>
      <c r="CT62" s="777"/>
      <c r="CU62" s="777"/>
      <c r="CV62" s="777"/>
      <c r="CW62" s="777"/>
      <c r="CX62" s="777"/>
      <c r="CY62" s="777"/>
      <c r="CZ62" s="777"/>
      <c r="DA62" s="777"/>
      <c r="DB62" s="777"/>
      <c r="DC62" s="777"/>
      <c r="DD62" s="777"/>
      <c r="DE62" s="777"/>
      <c r="DF62" s="777"/>
      <c r="DG62" s="777"/>
      <c r="DH62" s="777"/>
      <c r="DI62" s="777"/>
      <c r="DJ62" s="777"/>
      <c r="DK62" s="777"/>
      <c r="DL62" s="777"/>
      <c r="DM62" s="777"/>
      <c r="DN62" s="777"/>
      <c r="DO62" s="777"/>
      <c r="DP62" s="777"/>
      <c r="DQ62" s="777"/>
      <c r="DR62" s="777"/>
      <c r="DS62" s="777"/>
      <c r="DT62" s="777"/>
      <c r="DU62" s="777"/>
      <c r="DV62" s="913"/>
      <c r="DW62" s="913"/>
      <c r="DX62" s="913"/>
      <c r="DY62" s="913"/>
      <c r="DZ62" s="913"/>
      <c r="EA62" s="913"/>
      <c r="EB62" s="913"/>
      <c r="EC62" s="913"/>
      <c r="ED62" s="913"/>
      <c r="EE62" s="913"/>
      <c r="EF62" s="814"/>
      <c r="EG62" s="659"/>
      <c r="EH62" s="659"/>
      <c r="EI62" s="659"/>
      <c r="EJ62" s="723"/>
    </row>
    <row r="63" spans="1:140">
      <c r="A63" s="777"/>
      <c r="B63" s="777"/>
      <c r="C63" s="777"/>
      <c r="D63" s="777"/>
      <c r="E63" s="777"/>
      <c r="F63" s="777"/>
      <c r="G63" s="777"/>
      <c r="H63" s="777"/>
      <c r="I63" s="777"/>
      <c r="J63" s="777"/>
      <c r="K63" s="777"/>
      <c r="L63" s="777"/>
      <c r="M63" s="777"/>
      <c r="N63" s="777"/>
      <c r="O63" s="777"/>
      <c r="P63" s="777"/>
      <c r="Q63" s="777"/>
      <c r="R63" s="777"/>
      <c r="S63" s="777"/>
      <c r="T63" s="777"/>
      <c r="U63" s="777"/>
      <c r="V63" s="777"/>
      <c r="W63" s="777"/>
      <c r="X63" s="777"/>
      <c r="Y63" s="777"/>
      <c r="Z63" s="777"/>
      <c r="AA63" s="777"/>
      <c r="AB63" s="777"/>
      <c r="AC63" s="777"/>
      <c r="AD63" s="777"/>
      <c r="AE63" s="777"/>
      <c r="AF63" s="777"/>
      <c r="AG63" s="777"/>
      <c r="AH63" s="777"/>
      <c r="AI63" s="777"/>
      <c r="AJ63" s="777"/>
      <c r="AK63" s="777"/>
      <c r="AL63" s="777"/>
      <c r="AM63" s="777"/>
      <c r="AN63" s="777"/>
      <c r="AO63" s="777"/>
      <c r="AP63" s="777"/>
      <c r="AQ63" s="777"/>
      <c r="AR63" s="777"/>
      <c r="AS63" s="777"/>
      <c r="AT63" s="777"/>
      <c r="AU63" s="777"/>
      <c r="AV63" s="777"/>
      <c r="AW63" s="777"/>
      <c r="AX63" s="777"/>
      <c r="AY63" s="777"/>
      <c r="AZ63" s="777"/>
      <c r="BA63" s="777"/>
      <c r="BB63" s="777"/>
      <c r="BC63" s="777"/>
      <c r="BD63" s="777"/>
      <c r="BE63" s="777"/>
      <c r="BF63" s="777"/>
      <c r="BG63" s="777"/>
      <c r="BH63" s="777"/>
      <c r="BI63" s="777"/>
      <c r="BJ63" s="777"/>
      <c r="BK63" s="777"/>
      <c r="BL63" s="777"/>
      <c r="BM63" s="777"/>
      <c r="BN63" s="777"/>
      <c r="BO63" s="777"/>
      <c r="BP63" s="777"/>
      <c r="BQ63" s="777"/>
      <c r="BR63" s="777"/>
      <c r="BS63" s="777"/>
      <c r="BT63" s="777"/>
      <c r="BU63" s="777"/>
      <c r="BV63" s="777"/>
      <c r="BW63" s="777"/>
      <c r="BX63" s="777"/>
      <c r="BY63" s="777"/>
      <c r="BZ63" s="777"/>
      <c r="CA63" s="777"/>
      <c r="CB63" s="777"/>
      <c r="CC63" s="777"/>
      <c r="CD63" s="777"/>
      <c r="CE63" s="777"/>
      <c r="CF63" s="777"/>
      <c r="CG63" s="777"/>
      <c r="CH63" s="777"/>
      <c r="CI63" s="777"/>
      <c r="CJ63" s="777"/>
      <c r="CK63" s="777"/>
      <c r="CL63" s="777"/>
      <c r="CM63" s="777"/>
      <c r="CN63" s="777"/>
      <c r="CO63" s="777"/>
      <c r="CP63" s="777"/>
      <c r="CQ63" s="777"/>
      <c r="CR63" s="777"/>
      <c r="CS63" s="777"/>
      <c r="CT63" s="777"/>
      <c r="CU63" s="777"/>
      <c r="CV63" s="777"/>
      <c r="CW63" s="777"/>
      <c r="CX63" s="777"/>
      <c r="CY63" s="777"/>
      <c r="CZ63" s="777"/>
      <c r="DA63" s="777"/>
      <c r="DB63" s="777"/>
      <c r="DC63" s="777"/>
      <c r="DD63" s="777"/>
      <c r="DE63" s="777"/>
      <c r="DF63" s="777"/>
      <c r="DG63" s="777"/>
      <c r="DH63" s="777"/>
      <c r="DI63" s="777"/>
      <c r="DJ63" s="777"/>
      <c r="DK63" s="777"/>
      <c r="DL63" s="777"/>
      <c r="DM63" s="777"/>
      <c r="DN63" s="777"/>
      <c r="DO63" s="777"/>
      <c r="DP63" s="777"/>
      <c r="DQ63" s="777"/>
      <c r="DR63" s="777"/>
      <c r="DS63" s="777"/>
      <c r="DT63" s="777"/>
      <c r="DU63" s="777"/>
      <c r="DV63" s="809">
        <v>38518720872.020004</v>
      </c>
      <c r="DW63" s="809">
        <v>47000101918.325859</v>
      </c>
      <c r="DX63" s="809">
        <v>49539574885.668358</v>
      </c>
      <c r="DY63" s="809">
        <v>52227118162.483368</v>
      </c>
      <c r="DZ63" s="809">
        <v>55048097579.355865</v>
      </c>
      <c r="EA63" s="809">
        <v>52152240909.700226</v>
      </c>
      <c r="EB63" s="809">
        <v>55270482454.140518</v>
      </c>
      <c r="EC63" s="809">
        <v>58474868391.505112</v>
      </c>
      <c r="ED63" s="809">
        <v>61927551635.77066</v>
      </c>
      <c r="EE63" s="809">
        <v>65654342053.145035</v>
      </c>
      <c r="EF63" s="786"/>
      <c r="EG63" s="660"/>
      <c r="EH63" s="660"/>
      <c r="EI63" s="660"/>
      <c r="EJ63" s="723"/>
    </row>
    <row r="64" spans="1:140" ht="6" customHeight="1">
      <c r="A64" s="777"/>
      <c r="B64" s="777"/>
      <c r="C64" s="777"/>
      <c r="D64" s="777"/>
      <c r="E64" s="777"/>
      <c r="F64" s="777"/>
      <c r="G64" s="777"/>
      <c r="H64" s="777"/>
      <c r="I64" s="777"/>
      <c r="J64" s="777"/>
      <c r="K64" s="777"/>
      <c r="L64" s="777"/>
      <c r="M64" s="777"/>
      <c r="N64" s="777"/>
      <c r="O64" s="777"/>
      <c r="P64" s="777"/>
      <c r="Q64" s="777"/>
      <c r="R64" s="777"/>
      <c r="S64" s="777"/>
      <c r="T64" s="777"/>
      <c r="U64" s="777"/>
      <c r="V64" s="777"/>
      <c r="W64" s="777"/>
      <c r="X64" s="777"/>
      <c r="Y64" s="777"/>
      <c r="Z64" s="777"/>
      <c r="AA64" s="777"/>
      <c r="AB64" s="777"/>
      <c r="AC64" s="777"/>
      <c r="AD64" s="777"/>
      <c r="AE64" s="777"/>
      <c r="AF64" s="777"/>
      <c r="AG64" s="777"/>
      <c r="AH64" s="777"/>
      <c r="AI64" s="777"/>
      <c r="AJ64" s="777"/>
      <c r="AK64" s="777"/>
      <c r="AL64" s="777"/>
      <c r="AM64" s="777"/>
      <c r="AN64" s="777"/>
      <c r="AO64" s="777"/>
      <c r="AP64" s="777"/>
      <c r="AQ64" s="777"/>
      <c r="AR64" s="777"/>
      <c r="AS64" s="777"/>
      <c r="AT64" s="777"/>
      <c r="AU64" s="777"/>
      <c r="AV64" s="777"/>
      <c r="AW64" s="777"/>
      <c r="AX64" s="777"/>
      <c r="AY64" s="777"/>
      <c r="AZ64" s="777"/>
      <c r="BA64" s="777"/>
      <c r="BB64" s="777"/>
      <c r="BC64" s="777"/>
      <c r="BD64" s="777"/>
      <c r="BE64" s="777"/>
      <c r="BF64" s="777"/>
      <c r="BG64" s="777"/>
      <c r="BH64" s="777"/>
      <c r="BI64" s="777"/>
      <c r="BJ64" s="777"/>
      <c r="BK64" s="777"/>
      <c r="BL64" s="777"/>
      <c r="BM64" s="777"/>
      <c r="BN64" s="777"/>
      <c r="BO64" s="777"/>
      <c r="BP64" s="777"/>
      <c r="BQ64" s="777"/>
      <c r="BR64" s="777"/>
      <c r="BS64" s="777"/>
      <c r="BT64" s="777"/>
      <c r="BU64" s="777"/>
      <c r="BV64" s="777"/>
      <c r="BW64" s="777"/>
      <c r="BX64" s="777"/>
      <c r="BY64" s="777"/>
      <c r="BZ64" s="777"/>
      <c r="CA64" s="777"/>
      <c r="CB64" s="777"/>
      <c r="CC64" s="777"/>
      <c r="CD64" s="777"/>
      <c r="CE64" s="777"/>
      <c r="CF64" s="777"/>
      <c r="CG64" s="777"/>
      <c r="CH64" s="777"/>
      <c r="CI64" s="777"/>
      <c r="CJ64" s="777"/>
      <c r="CK64" s="777"/>
      <c r="CL64" s="777"/>
      <c r="CM64" s="777"/>
      <c r="CN64" s="777"/>
      <c r="CO64" s="777"/>
      <c r="CP64" s="777"/>
      <c r="CQ64" s="777"/>
      <c r="CR64" s="777"/>
      <c r="CS64" s="777"/>
      <c r="CT64" s="777"/>
      <c r="CU64" s="777"/>
      <c r="CV64" s="777"/>
      <c r="CW64" s="777"/>
      <c r="CX64" s="777"/>
      <c r="CY64" s="777"/>
      <c r="CZ64" s="777"/>
      <c r="DA64" s="777"/>
      <c r="DB64" s="777"/>
      <c r="DC64" s="777"/>
      <c r="DD64" s="777"/>
      <c r="DE64" s="777"/>
      <c r="DF64" s="777"/>
      <c r="DG64" s="777"/>
      <c r="DH64" s="777"/>
      <c r="DI64" s="777"/>
      <c r="DJ64" s="777"/>
      <c r="DK64" s="777"/>
      <c r="DL64" s="777"/>
      <c r="DM64" s="777"/>
      <c r="DN64" s="777"/>
      <c r="DO64" s="777"/>
      <c r="DP64" s="777"/>
      <c r="DQ64" s="777"/>
      <c r="DR64" s="777"/>
      <c r="DS64" s="777"/>
      <c r="DT64" s="777"/>
      <c r="DU64" s="777"/>
      <c r="DV64" s="813"/>
      <c r="DW64" s="813"/>
      <c r="DX64" s="813"/>
      <c r="DY64" s="813"/>
      <c r="DZ64" s="813"/>
      <c r="EA64" s="813"/>
      <c r="EB64" s="813"/>
      <c r="EC64" s="813"/>
      <c r="ED64" s="813"/>
      <c r="EE64" s="813"/>
      <c r="EF64" s="814"/>
      <c r="EG64" s="659"/>
      <c r="EH64" s="659"/>
      <c r="EI64" s="659"/>
      <c r="EJ64" s="723"/>
    </row>
    <row r="65" spans="1:140">
      <c r="A65" s="777"/>
      <c r="B65" s="777"/>
      <c r="C65" s="777"/>
      <c r="D65" s="777"/>
      <c r="E65" s="777"/>
      <c r="F65" s="777"/>
      <c r="G65" s="777"/>
      <c r="H65" s="777"/>
      <c r="I65" s="777"/>
      <c r="J65" s="777"/>
      <c r="K65" s="777"/>
      <c r="L65" s="777"/>
      <c r="M65" s="777"/>
      <c r="N65" s="777"/>
      <c r="O65" s="777"/>
      <c r="P65" s="777"/>
      <c r="Q65" s="777"/>
      <c r="R65" s="777"/>
      <c r="S65" s="777"/>
      <c r="T65" s="777"/>
      <c r="U65" s="777"/>
      <c r="V65" s="777"/>
      <c r="W65" s="777"/>
      <c r="X65" s="777"/>
      <c r="Y65" s="777"/>
      <c r="Z65" s="777"/>
      <c r="AA65" s="777"/>
      <c r="AB65" s="777"/>
      <c r="AC65" s="777"/>
      <c r="AD65" s="777"/>
      <c r="AE65" s="777"/>
      <c r="AF65" s="777"/>
      <c r="AG65" s="777"/>
      <c r="AH65" s="777"/>
      <c r="AI65" s="777"/>
      <c r="AJ65" s="777"/>
      <c r="AK65" s="777"/>
      <c r="AL65" s="777"/>
      <c r="AM65" s="777"/>
      <c r="AN65" s="777"/>
      <c r="AO65" s="777"/>
      <c r="AP65" s="777"/>
      <c r="AQ65" s="777"/>
      <c r="AR65" s="777"/>
      <c r="AS65" s="777"/>
      <c r="AT65" s="777"/>
      <c r="AU65" s="777"/>
      <c r="AV65" s="777"/>
      <c r="AW65" s="777"/>
      <c r="AX65" s="777"/>
      <c r="AY65" s="777"/>
      <c r="AZ65" s="777"/>
      <c r="BA65" s="777"/>
      <c r="BB65" s="777"/>
      <c r="BC65" s="777"/>
      <c r="BD65" s="777"/>
      <c r="BE65" s="777"/>
      <c r="BF65" s="777"/>
      <c r="BG65" s="777"/>
      <c r="BH65" s="777"/>
      <c r="BI65" s="777"/>
      <c r="BJ65" s="777"/>
      <c r="BK65" s="777"/>
      <c r="BL65" s="777"/>
      <c r="BM65" s="777"/>
      <c r="BN65" s="777"/>
      <c r="BO65" s="777"/>
      <c r="BP65" s="777"/>
      <c r="BQ65" s="777"/>
      <c r="BR65" s="777"/>
      <c r="BS65" s="777"/>
      <c r="BT65" s="777"/>
      <c r="BU65" s="777"/>
      <c r="BV65" s="777"/>
      <c r="BW65" s="777"/>
      <c r="BX65" s="777"/>
      <c r="BY65" s="777"/>
      <c r="BZ65" s="777"/>
      <c r="CA65" s="777"/>
      <c r="CB65" s="777"/>
      <c r="CC65" s="777"/>
      <c r="CD65" s="777"/>
      <c r="CE65" s="777"/>
      <c r="CF65" s="777"/>
      <c r="CG65" s="777"/>
      <c r="CH65" s="777"/>
      <c r="CI65" s="777"/>
      <c r="CJ65" s="777"/>
      <c r="CK65" s="777"/>
      <c r="CL65" s="777"/>
      <c r="CM65" s="777"/>
      <c r="CN65" s="777"/>
      <c r="CO65" s="777"/>
      <c r="CP65" s="777"/>
      <c r="CQ65" s="777"/>
      <c r="CR65" s="777"/>
      <c r="CS65" s="777"/>
      <c r="CT65" s="777"/>
      <c r="CU65" s="777"/>
      <c r="CV65" s="777"/>
      <c r="CW65" s="777"/>
      <c r="CX65" s="777"/>
      <c r="CY65" s="777"/>
      <c r="CZ65" s="777"/>
      <c r="DA65" s="777"/>
      <c r="DB65" s="777"/>
      <c r="DC65" s="777"/>
      <c r="DD65" s="777"/>
      <c r="DE65" s="777"/>
      <c r="DF65" s="777"/>
      <c r="DG65" s="777"/>
      <c r="DH65" s="777"/>
      <c r="DI65" s="777"/>
      <c r="DJ65" s="777"/>
      <c r="DK65" s="777"/>
      <c r="DL65" s="777"/>
      <c r="DM65" s="777"/>
      <c r="DN65" s="777"/>
      <c r="DO65" s="777"/>
      <c r="DP65" s="777"/>
      <c r="DQ65" s="777"/>
      <c r="DR65" s="777"/>
      <c r="DS65" s="777"/>
      <c r="DT65" s="777"/>
      <c r="DU65" s="777"/>
      <c r="DV65" s="809">
        <v>20298442127.979996</v>
      </c>
      <c r="DW65" s="809">
        <v>15961997706.674141</v>
      </c>
      <c r="DX65" s="809">
        <v>17246310776.731644</v>
      </c>
      <c r="DY65" s="809">
        <v>18599928806.058929</v>
      </c>
      <c r="DZ65" s="809">
        <v>20055161254.916824</v>
      </c>
      <c r="EA65" s="809">
        <v>27468556577.375717</v>
      </c>
      <c r="EB65" s="809">
        <v>29215960172.878464</v>
      </c>
      <c r="EC65" s="809">
        <v>31105678670.407898</v>
      </c>
      <c r="ED65" s="809">
        <v>33085684736.764389</v>
      </c>
      <c r="EE65" s="809">
        <v>35140561408.099915</v>
      </c>
      <c r="EF65" s="786"/>
      <c r="EG65" s="660"/>
      <c r="EH65" s="660"/>
      <c r="EI65" s="660"/>
      <c r="EJ65" s="723"/>
    </row>
    <row r="66" spans="1:140" ht="6" customHeight="1">
      <c r="A66" s="777"/>
      <c r="B66" s="777"/>
      <c r="C66" s="777"/>
      <c r="D66" s="777"/>
      <c r="E66" s="777"/>
      <c r="F66" s="777"/>
      <c r="G66" s="777"/>
      <c r="H66" s="777"/>
      <c r="I66" s="777"/>
      <c r="J66" s="777"/>
      <c r="K66" s="777"/>
      <c r="L66" s="777"/>
      <c r="M66" s="777"/>
      <c r="N66" s="777"/>
      <c r="O66" s="777"/>
      <c r="P66" s="777"/>
      <c r="Q66" s="777"/>
      <c r="R66" s="777"/>
      <c r="S66" s="777"/>
      <c r="T66" s="777"/>
      <c r="U66" s="777"/>
      <c r="V66" s="777"/>
      <c r="W66" s="777"/>
      <c r="X66" s="777"/>
      <c r="Y66" s="777"/>
      <c r="Z66" s="777"/>
      <c r="AA66" s="777"/>
      <c r="AB66" s="777"/>
      <c r="AC66" s="777"/>
      <c r="AD66" s="777"/>
      <c r="AE66" s="777"/>
      <c r="AF66" s="777"/>
      <c r="AG66" s="777"/>
      <c r="AH66" s="777"/>
      <c r="AI66" s="777"/>
      <c r="AJ66" s="777"/>
      <c r="AK66" s="777"/>
      <c r="AL66" s="777"/>
      <c r="AM66" s="777"/>
      <c r="AN66" s="777"/>
      <c r="AO66" s="777"/>
      <c r="AP66" s="777"/>
      <c r="AQ66" s="777"/>
      <c r="AR66" s="777"/>
      <c r="AS66" s="777"/>
      <c r="AT66" s="777"/>
      <c r="AU66" s="777"/>
      <c r="AV66" s="777"/>
      <c r="AW66" s="777"/>
      <c r="AX66" s="777"/>
      <c r="AY66" s="777"/>
      <c r="AZ66" s="777"/>
      <c r="BA66" s="777"/>
      <c r="BB66" s="777"/>
      <c r="BC66" s="777"/>
      <c r="BD66" s="777"/>
      <c r="BE66" s="777"/>
      <c r="BF66" s="777"/>
      <c r="BG66" s="777"/>
      <c r="BH66" s="777"/>
      <c r="BI66" s="777"/>
      <c r="BJ66" s="777"/>
      <c r="BK66" s="777"/>
      <c r="BL66" s="777"/>
      <c r="BM66" s="777"/>
      <c r="BN66" s="777"/>
      <c r="BO66" s="777"/>
      <c r="BP66" s="777"/>
      <c r="BQ66" s="777"/>
      <c r="BR66" s="777"/>
      <c r="BS66" s="777"/>
      <c r="BT66" s="777"/>
      <c r="BU66" s="777"/>
      <c r="BV66" s="777"/>
      <c r="BW66" s="777"/>
      <c r="BX66" s="777"/>
      <c r="BY66" s="777"/>
      <c r="BZ66" s="777"/>
      <c r="CA66" s="777"/>
      <c r="CB66" s="777"/>
      <c r="CC66" s="777"/>
      <c r="CD66" s="777"/>
      <c r="CE66" s="777"/>
      <c r="CF66" s="777"/>
      <c r="CG66" s="777"/>
      <c r="CH66" s="777"/>
      <c r="CI66" s="777"/>
      <c r="CJ66" s="777"/>
      <c r="CK66" s="777"/>
      <c r="CL66" s="777"/>
      <c r="CM66" s="777"/>
      <c r="CN66" s="777"/>
      <c r="CO66" s="777"/>
      <c r="CP66" s="777"/>
      <c r="CQ66" s="777"/>
      <c r="CR66" s="777"/>
      <c r="CS66" s="777"/>
      <c r="CT66" s="777"/>
      <c r="CU66" s="777"/>
      <c r="CV66" s="777"/>
      <c r="CW66" s="777"/>
      <c r="CX66" s="777"/>
      <c r="CY66" s="777"/>
      <c r="CZ66" s="777"/>
      <c r="DA66" s="777"/>
      <c r="DB66" s="777"/>
      <c r="DC66" s="777"/>
      <c r="DD66" s="777"/>
      <c r="DE66" s="777"/>
      <c r="DF66" s="777"/>
      <c r="DG66" s="777"/>
      <c r="DH66" s="777"/>
      <c r="DI66" s="777"/>
      <c r="DJ66" s="777"/>
      <c r="DK66" s="777"/>
      <c r="DL66" s="777"/>
      <c r="DM66" s="777"/>
      <c r="DN66" s="777"/>
      <c r="DO66" s="777"/>
      <c r="DP66" s="777"/>
      <c r="DQ66" s="777"/>
      <c r="DR66" s="777"/>
      <c r="DS66" s="777"/>
      <c r="DT66" s="777"/>
      <c r="DU66" s="777"/>
      <c r="DV66" s="1168"/>
      <c r="DW66" s="1168"/>
      <c r="DX66" s="1168"/>
      <c r="DY66" s="1168"/>
      <c r="DZ66" s="1168"/>
      <c r="EA66" s="1168"/>
      <c r="EB66" s="1168"/>
      <c r="EC66" s="1168"/>
      <c r="ED66" s="1168"/>
      <c r="EE66" s="1168"/>
      <c r="EF66" s="786"/>
      <c r="EG66" s="660"/>
      <c r="EH66" s="660"/>
      <c r="EI66" s="660"/>
      <c r="EJ66" s="723"/>
    </row>
    <row r="67" spans="1:140">
      <c r="A67" s="777"/>
      <c r="B67" s="777"/>
      <c r="C67" s="777"/>
      <c r="D67" s="777"/>
      <c r="E67" s="777"/>
      <c r="F67" s="777"/>
      <c r="G67" s="777"/>
      <c r="H67" s="777"/>
      <c r="I67" s="777"/>
      <c r="J67" s="777"/>
      <c r="K67" s="777"/>
      <c r="L67" s="777"/>
      <c r="M67" s="777"/>
      <c r="N67" s="777"/>
      <c r="O67" s="777"/>
      <c r="P67" s="777"/>
      <c r="Q67" s="777"/>
      <c r="R67" s="777"/>
      <c r="S67" s="777"/>
      <c r="T67" s="777"/>
      <c r="U67" s="777"/>
      <c r="V67" s="777"/>
      <c r="W67" s="777"/>
      <c r="X67" s="777"/>
      <c r="Y67" s="777"/>
      <c r="Z67" s="777"/>
      <c r="AA67" s="777"/>
      <c r="AB67" s="777"/>
      <c r="AC67" s="777"/>
      <c r="AD67" s="777"/>
      <c r="AE67" s="777"/>
      <c r="AF67" s="777"/>
      <c r="AG67" s="777"/>
      <c r="AH67" s="777"/>
      <c r="AI67" s="777"/>
      <c r="AJ67" s="777"/>
      <c r="AK67" s="777"/>
      <c r="AL67" s="777"/>
      <c r="AM67" s="777"/>
      <c r="AN67" s="777"/>
      <c r="AO67" s="777"/>
      <c r="AP67" s="777"/>
      <c r="AQ67" s="777"/>
      <c r="AR67" s="777"/>
      <c r="AS67" s="777"/>
      <c r="AT67" s="777"/>
      <c r="AU67" s="777"/>
      <c r="AV67" s="777"/>
      <c r="AW67" s="777"/>
      <c r="AX67" s="777"/>
      <c r="AY67" s="777"/>
      <c r="AZ67" s="777"/>
      <c r="BA67" s="777"/>
      <c r="BB67" s="777"/>
      <c r="BC67" s="777"/>
      <c r="BD67" s="777"/>
      <c r="BE67" s="777"/>
      <c r="BF67" s="777"/>
      <c r="BG67" s="777"/>
      <c r="BH67" s="777"/>
      <c r="BI67" s="777"/>
      <c r="BJ67" s="777"/>
      <c r="BK67" s="777"/>
      <c r="BL67" s="777"/>
      <c r="BM67" s="777"/>
      <c r="BN67" s="777"/>
      <c r="BO67" s="777"/>
      <c r="BP67" s="777"/>
      <c r="BQ67" s="777"/>
      <c r="BR67" s="777"/>
      <c r="BS67" s="777"/>
      <c r="BT67" s="777"/>
      <c r="BU67" s="777"/>
      <c r="BV67" s="777"/>
      <c r="BW67" s="777"/>
      <c r="BX67" s="777"/>
      <c r="BY67" s="777"/>
      <c r="BZ67" s="777"/>
      <c r="CA67" s="777"/>
      <c r="CB67" s="777"/>
      <c r="CC67" s="777"/>
      <c r="CD67" s="777"/>
      <c r="CE67" s="777"/>
      <c r="CF67" s="777"/>
      <c r="CG67" s="777"/>
      <c r="CH67" s="777"/>
      <c r="CI67" s="777"/>
      <c r="CJ67" s="777"/>
      <c r="CK67" s="777"/>
      <c r="CL67" s="777"/>
      <c r="CM67" s="777"/>
      <c r="CN67" s="777"/>
      <c r="CO67" s="777"/>
      <c r="CP67" s="777"/>
      <c r="CQ67" s="777"/>
      <c r="CR67" s="777"/>
      <c r="CS67" s="777"/>
      <c r="CT67" s="777"/>
      <c r="CU67" s="777"/>
      <c r="CV67" s="777"/>
      <c r="CW67" s="777"/>
      <c r="CX67" s="777"/>
      <c r="CY67" s="777"/>
      <c r="CZ67" s="777"/>
      <c r="DA67" s="777"/>
      <c r="DB67" s="777"/>
      <c r="DC67" s="777"/>
      <c r="DD67" s="777"/>
      <c r="DE67" s="777"/>
      <c r="DF67" s="777"/>
      <c r="DG67" s="777"/>
      <c r="DH67" s="777"/>
      <c r="DI67" s="777"/>
      <c r="DJ67" s="777"/>
      <c r="DK67" s="777"/>
      <c r="DL67" s="777"/>
      <c r="DM67" s="777"/>
      <c r="DN67" s="777"/>
      <c r="DO67" s="777"/>
      <c r="DP67" s="777"/>
      <c r="DQ67" s="777"/>
      <c r="DR67" s="777"/>
      <c r="DS67" s="777"/>
      <c r="DT67" s="777"/>
      <c r="DU67" s="777"/>
      <c r="DV67" s="1051">
        <v>97500000</v>
      </c>
      <c r="DW67" s="1051">
        <v>20395942127.979996</v>
      </c>
      <c r="DX67" s="1051">
        <v>36357939834.654137</v>
      </c>
      <c r="DY67" s="1051">
        <v>53604250611.38578</v>
      </c>
      <c r="DZ67" s="1051">
        <v>72204179417.444702</v>
      </c>
      <c r="EA67" s="1051">
        <v>92259340672.361526</v>
      </c>
      <c r="EB67" s="1051">
        <v>119727897249.73724</v>
      </c>
      <c r="EC67" s="1051">
        <v>148943857422.61572</v>
      </c>
      <c r="ED67" s="1051">
        <v>180049536093.02362</v>
      </c>
      <c r="EE67" s="1051">
        <v>213135220829.78802</v>
      </c>
      <c r="EF67" s="814"/>
      <c r="EG67" s="659"/>
      <c r="EH67" s="659"/>
      <c r="EI67" s="659"/>
      <c r="EJ67" s="723"/>
    </row>
    <row r="68" spans="1:140" ht="6" customHeight="1">
      <c r="A68" s="777"/>
      <c r="B68" s="777"/>
      <c r="C68" s="777"/>
      <c r="D68" s="777"/>
      <c r="E68" s="777"/>
      <c r="F68" s="777"/>
      <c r="G68" s="777"/>
      <c r="H68" s="777"/>
      <c r="I68" s="777"/>
      <c r="J68" s="777"/>
      <c r="K68" s="777"/>
      <c r="L68" s="777"/>
      <c r="M68" s="777"/>
      <c r="N68" s="777"/>
      <c r="O68" s="777"/>
      <c r="P68" s="777"/>
      <c r="Q68" s="777"/>
      <c r="R68" s="777"/>
      <c r="S68" s="777"/>
      <c r="T68" s="777"/>
      <c r="U68" s="777"/>
      <c r="V68" s="777"/>
      <c r="W68" s="777"/>
      <c r="X68" s="777"/>
      <c r="Y68" s="777"/>
      <c r="Z68" s="777"/>
      <c r="AA68" s="777"/>
      <c r="AB68" s="777"/>
      <c r="AC68" s="777"/>
      <c r="AD68" s="777"/>
      <c r="AE68" s="777"/>
      <c r="AF68" s="777"/>
      <c r="AG68" s="777"/>
      <c r="AH68" s="777"/>
      <c r="AI68" s="777"/>
      <c r="AJ68" s="777"/>
      <c r="AK68" s="777"/>
      <c r="AL68" s="777"/>
      <c r="AM68" s="777"/>
      <c r="AN68" s="777"/>
      <c r="AO68" s="777"/>
      <c r="AP68" s="777"/>
      <c r="AQ68" s="777"/>
      <c r="AR68" s="777"/>
      <c r="AS68" s="777"/>
      <c r="AT68" s="777"/>
      <c r="AU68" s="777"/>
      <c r="AV68" s="777"/>
      <c r="AW68" s="777"/>
      <c r="AX68" s="777"/>
      <c r="AY68" s="777"/>
      <c r="AZ68" s="777"/>
      <c r="BA68" s="777"/>
      <c r="BB68" s="777"/>
      <c r="BC68" s="777"/>
      <c r="BD68" s="777"/>
      <c r="BE68" s="777"/>
      <c r="BF68" s="777"/>
      <c r="BG68" s="777"/>
      <c r="BH68" s="777"/>
      <c r="BI68" s="777"/>
      <c r="BJ68" s="777"/>
      <c r="BK68" s="777"/>
      <c r="BL68" s="777"/>
      <c r="BM68" s="777"/>
      <c r="BN68" s="777"/>
      <c r="BO68" s="777"/>
      <c r="BP68" s="777"/>
      <c r="BQ68" s="777"/>
      <c r="BR68" s="777"/>
      <c r="BS68" s="777"/>
      <c r="BT68" s="777"/>
      <c r="BU68" s="777"/>
      <c r="BV68" s="777"/>
      <c r="BW68" s="777"/>
      <c r="BX68" s="777"/>
      <c r="BY68" s="777"/>
      <c r="BZ68" s="777"/>
      <c r="CA68" s="777"/>
      <c r="CB68" s="777"/>
      <c r="CC68" s="777"/>
      <c r="CD68" s="777"/>
      <c r="CE68" s="777"/>
      <c r="CF68" s="777"/>
      <c r="CG68" s="777"/>
      <c r="CH68" s="777"/>
      <c r="CI68" s="777"/>
      <c r="CJ68" s="777"/>
      <c r="CK68" s="777"/>
      <c r="CL68" s="777"/>
      <c r="CM68" s="777"/>
      <c r="CN68" s="777"/>
      <c r="CO68" s="777"/>
      <c r="CP68" s="777"/>
      <c r="CQ68" s="777"/>
      <c r="CR68" s="777"/>
      <c r="CS68" s="777"/>
      <c r="CT68" s="777"/>
      <c r="CU68" s="777"/>
      <c r="CV68" s="777"/>
      <c r="CW68" s="777"/>
      <c r="CX68" s="777"/>
      <c r="CY68" s="777"/>
      <c r="CZ68" s="777"/>
      <c r="DA68" s="777"/>
      <c r="DB68" s="777"/>
      <c r="DC68" s="777"/>
      <c r="DD68" s="777"/>
      <c r="DE68" s="777"/>
      <c r="DF68" s="777"/>
      <c r="DG68" s="777"/>
      <c r="DH68" s="777"/>
      <c r="DI68" s="777"/>
      <c r="DJ68" s="777"/>
      <c r="DK68" s="777"/>
      <c r="DL68" s="777"/>
      <c r="DM68" s="777"/>
      <c r="DN68" s="777"/>
      <c r="DO68" s="777"/>
      <c r="DP68" s="777"/>
      <c r="DQ68" s="777"/>
      <c r="DR68" s="777"/>
      <c r="DS68" s="777"/>
      <c r="DT68" s="777"/>
      <c r="DU68" s="777"/>
      <c r="DV68" s="1168"/>
      <c r="DW68" s="1168"/>
      <c r="DX68" s="1168"/>
      <c r="DY68" s="1168"/>
      <c r="DZ68" s="1168"/>
      <c r="EA68" s="1168"/>
      <c r="EB68" s="1168"/>
      <c r="EC68" s="1168"/>
      <c r="ED68" s="1168"/>
      <c r="EE68" s="1168"/>
      <c r="EF68" s="786"/>
      <c r="EG68" s="660"/>
      <c r="EH68" s="660"/>
      <c r="EI68" s="660"/>
      <c r="EJ68" s="723"/>
    </row>
    <row r="69" spans="1:140" ht="13.5" thickBot="1">
      <c r="A69" s="777"/>
      <c r="B69" s="777"/>
      <c r="C69" s="777"/>
      <c r="D69" s="777"/>
      <c r="E69" s="777"/>
      <c r="F69" s="777"/>
      <c r="G69" s="777"/>
      <c r="H69" s="777"/>
      <c r="I69" s="777"/>
      <c r="J69" s="777"/>
      <c r="K69" s="777"/>
      <c r="L69" s="777"/>
      <c r="M69" s="777"/>
      <c r="N69" s="777"/>
      <c r="O69" s="777"/>
      <c r="P69" s="777"/>
      <c r="Q69" s="777"/>
      <c r="R69" s="777"/>
      <c r="S69" s="777"/>
      <c r="T69" s="777"/>
      <c r="U69" s="777"/>
      <c r="V69" s="777"/>
      <c r="W69" s="777"/>
      <c r="X69" s="777"/>
      <c r="Y69" s="777"/>
      <c r="Z69" s="777"/>
      <c r="AA69" s="777"/>
      <c r="AB69" s="777"/>
      <c r="AC69" s="777"/>
      <c r="AD69" s="777"/>
      <c r="AE69" s="777"/>
      <c r="AF69" s="777"/>
      <c r="AG69" s="777"/>
      <c r="AH69" s="777"/>
      <c r="AI69" s="777"/>
      <c r="AJ69" s="777"/>
      <c r="AK69" s="777"/>
      <c r="AL69" s="777"/>
      <c r="AM69" s="777"/>
      <c r="AN69" s="777"/>
      <c r="AO69" s="777"/>
      <c r="AP69" s="777"/>
      <c r="AQ69" s="777"/>
      <c r="AR69" s="777"/>
      <c r="AS69" s="777"/>
      <c r="AT69" s="777"/>
      <c r="AU69" s="777"/>
      <c r="AV69" s="777"/>
      <c r="AW69" s="777"/>
      <c r="AX69" s="777"/>
      <c r="AY69" s="777"/>
      <c r="AZ69" s="777"/>
      <c r="BA69" s="777"/>
      <c r="BB69" s="777"/>
      <c r="BC69" s="777"/>
      <c r="BD69" s="777"/>
      <c r="BE69" s="777"/>
      <c r="BF69" s="777"/>
      <c r="BG69" s="777"/>
      <c r="BH69" s="777"/>
      <c r="BI69" s="777"/>
      <c r="BJ69" s="777"/>
      <c r="BK69" s="777"/>
      <c r="BL69" s="777"/>
      <c r="BM69" s="777"/>
      <c r="BN69" s="777"/>
      <c r="BO69" s="777"/>
      <c r="BP69" s="777"/>
      <c r="BQ69" s="777"/>
      <c r="BR69" s="777"/>
      <c r="BS69" s="777"/>
      <c r="BT69" s="777"/>
      <c r="BU69" s="777"/>
      <c r="BV69" s="777"/>
      <c r="BW69" s="777"/>
      <c r="BX69" s="777"/>
      <c r="BY69" s="777"/>
      <c r="BZ69" s="777"/>
      <c r="CA69" s="777"/>
      <c r="CB69" s="777"/>
      <c r="CC69" s="777"/>
      <c r="CD69" s="777"/>
      <c r="CE69" s="777"/>
      <c r="CF69" s="777"/>
      <c r="CG69" s="777"/>
      <c r="CH69" s="777"/>
      <c r="CI69" s="777"/>
      <c r="CJ69" s="777"/>
      <c r="CK69" s="777"/>
      <c r="CL69" s="777"/>
      <c r="CM69" s="777"/>
      <c r="CN69" s="777"/>
      <c r="CO69" s="777"/>
      <c r="CP69" s="777"/>
      <c r="CQ69" s="777"/>
      <c r="CR69" s="777"/>
      <c r="CS69" s="777"/>
      <c r="CT69" s="777"/>
      <c r="CU69" s="777"/>
      <c r="CV69" s="777"/>
      <c r="CW69" s="777"/>
      <c r="CX69" s="777"/>
      <c r="CY69" s="777"/>
      <c r="CZ69" s="777"/>
      <c r="DA69" s="777"/>
      <c r="DB69" s="777"/>
      <c r="DC69" s="777"/>
      <c r="DD69" s="777"/>
      <c r="DE69" s="777"/>
      <c r="DF69" s="777"/>
      <c r="DG69" s="777"/>
      <c r="DH69" s="777"/>
      <c r="DI69" s="777"/>
      <c r="DJ69" s="777"/>
      <c r="DK69" s="777"/>
      <c r="DL69" s="777"/>
      <c r="DM69" s="777"/>
      <c r="DN69" s="777"/>
      <c r="DO69" s="777"/>
      <c r="DP69" s="777"/>
      <c r="DQ69" s="777"/>
      <c r="DR69" s="777"/>
      <c r="DS69" s="777"/>
      <c r="DT69" s="777"/>
      <c r="DU69" s="777"/>
      <c r="DV69" s="1052">
        <v>20395942127.979996</v>
      </c>
      <c r="DW69" s="1052">
        <v>36357939834.654137</v>
      </c>
      <c r="DX69" s="1052">
        <v>53604250611.38578</v>
      </c>
      <c r="DY69" s="1052">
        <v>72204179417.444702</v>
      </c>
      <c r="DZ69" s="1052">
        <v>92259340672.361526</v>
      </c>
      <c r="EA69" s="1052">
        <v>119727897249.73724</v>
      </c>
      <c r="EB69" s="1052">
        <v>148943857422.61572</v>
      </c>
      <c r="EC69" s="1052">
        <v>180049536093.02362</v>
      </c>
      <c r="ED69" s="1052">
        <v>213135220829.78802</v>
      </c>
      <c r="EE69" s="1052">
        <v>248275782237.88794</v>
      </c>
      <c r="EF69" s="786"/>
      <c r="EG69" s="704"/>
      <c r="EH69" s="704"/>
      <c r="EI69" s="704"/>
      <c r="EJ69" s="723"/>
    </row>
    <row r="70" spans="1:140">
      <c r="A70" s="777"/>
      <c r="B70" s="777"/>
      <c r="C70" s="777"/>
      <c r="D70" s="777"/>
      <c r="E70" s="777"/>
      <c r="F70" s="777"/>
      <c r="G70" s="777"/>
      <c r="H70" s="777"/>
      <c r="I70" s="777"/>
      <c r="J70" s="777"/>
      <c r="K70" s="777"/>
      <c r="L70" s="777"/>
      <c r="M70" s="777"/>
      <c r="N70" s="777"/>
      <c r="O70" s="777"/>
      <c r="P70" s="777"/>
      <c r="Q70" s="777"/>
      <c r="R70" s="777"/>
      <c r="S70" s="777"/>
      <c r="T70" s="777"/>
      <c r="U70" s="777"/>
      <c r="V70" s="777"/>
      <c r="W70" s="777"/>
      <c r="X70" s="777"/>
      <c r="Y70" s="777"/>
      <c r="Z70" s="777"/>
      <c r="AA70" s="777"/>
      <c r="AB70" s="777"/>
      <c r="AC70" s="777"/>
      <c r="AD70" s="777"/>
      <c r="AE70" s="777"/>
      <c r="AF70" s="777"/>
      <c r="AG70" s="777"/>
      <c r="AH70" s="777"/>
      <c r="AI70" s="777"/>
      <c r="AJ70" s="777"/>
      <c r="AK70" s="777"/>
      <c r="AL70" s="777"/>
      <c r="AM70" s="777"/>
      <c r="AN70" s="777"/>
      <c r="AO70" s="777"/>
      <c r="AP70" s="777"/>
      <c r="AQ70" s="777"/>
      <c r="AR70" s="777"/>
      <c r="AS70" s="777"/>
      <c r="AT70" s="777"/>
      <c r="AU70" s="777"/>
      <c r="AV70" s="777"/>
      <c r="AW70" s="777"/>
      <c r="AX70" s="777"/>
      <c r="AY70" s="777"/>
      <c r="AZ70" s="777"/>
      <c r="BA70" s="777"/>
      <c r="BB70" s="777"/>
      <c r="BC70" s="777"/>
      <c r="BD70" s="777"/>
      <c r="BE70" s="777"/>
      <c r="BF70" s="777"/>
      <c r="BG70" s="777"/>
      <c r="BH70" s="777"/>
      <c r="BI70" s="777"/>
      <c r="BJ70" s="777"/>
      <c r="BK70" s="777"/>
      <c r="BL70" s="777"/>
      <c r="BM70" s="777"/>
      <c r="BN70" s="777"/>
      <c r="BO70" s="777"/>
      <c r="BP70" s="777"/>
      <c r="BQ70" s="777"/>
      <c r="BR70" s="777"/>
      <c r="BS70" s="777"/>
      <c r="BT70" s="777"/>
      <c r="BU70" s="777"/>
      <c r="BV70" s="777"/>
      <c r="BW70" s="777"/>
      <c r="BX70" s="777"/>
      <c r="BY70" s="777"/>
      <c r="BZ70" s="777"/>
      <c r="CA70" s="777"/>
      <c r="CB70" s="777"/>
      <c r="CC70" s="777"/>
      <c r="CD70" s="777"/>
      <c r="CE70" s="777"/>
      <c r="CF70" s="777"/>
      <c r="CG70" s="777"/>
      <c r="CH70" s="777"/>
      <c r="CI70" s="777"/>
      <c r="CJ70" s="777"/>
      <c r="CK70" s="777"/>
      <c r="CL70" s="777"/>
      <c r="CM70" s="777"/>
      <c r="CN70" s="777"/>
      <c r="CO70" s="777"/>
      <c r="CP70" s="777"/>
      <c r="CQ70" s="777"/>
      <c r="CR70" s="777"/>
      <c r="CS70" s="777"/>
      <c r="CT70" s="777"/>
      <c r="CU70" s="777"/>
      <c r="CV70" s="777"/>
      <c r="CW70" s="777"/>
      <c r="CX70" s="777"/>
      <c r="CY70" s="777"/>
      <c r="CZ70" s="777"/>
      <c r="DA70" s="777"/>
      <c r="DB70" s="777"/>
      <c r="DC70" s="777"/>
      <c r="DD70" s="777"/>
      <c r="DE70" s="777"/>
      <c r="DF70" s="777"/>
      <c r="DG70" s="777"/>
      <c r="DH70" s="777"/>
      <c r="DI70" s="777"/>
      <c r="DJ70" s="777"/>
      <c r="DK70" s="777"/>
      <c r="DL70" s="777"/>
      <c r="DM70" s="777"/>
      <c r="DN70" s="777"/>
      <c r="DO70" s="777"/>
      <c r="DP70" s="777"/>
      <c r="DQ70" s="777"/>
      <c r="DR70" s="777"/>
      <c r="DS70" s="777"/>
      <c r="DT70" s="777"/>
      <c r="DU70" s="777"/>
      <c r="DV70" s="920"/>
      <c r="DW70" s="920"/>
      <c r="DX70" s="920"/>
      <c r="DY70" s="920"/>
      <c r="DZ70" s="920"/>
      <c r="EA70" s="920"/>
      <c r="EB70" s="920"/>
      <c r="EC70" s="920"/>
      <c r="ED70" s="920"/>
      <c r="EE70" s="920"/>
      <c r="EF70" s="922"/>
      <c r="EG70" s="723"/>
      <c r="EH70" s="723"/>
      <c r="EI70" s="723"/>
      <c r="EJ70" s="723"/>
    </row>
    <row r="71" spans="1:140">
      <c r="A71" s="777"/>
      <c r="B71" s="777"/>
      <c r="C71" s="777"/>
      <c r="D71" s="777"/>
      <c r="E71" s="777"/>
      <c r="F71" s="777"/>
      <c r="G71" s="777"/>
      <c r="H71" s="777"/>
      <c r="I71" s="777"/>
      <c r="J71" s="777"/>
      <c r="K71" s="777"/>
      <c r="L71" s="777"/>
      <c r="M71" s="777"/>
      <c r="N71" s="777"/>
      <c r="O71" s="777"/>
      <c r="P71" s="777"/>
      <c r="Q71" s="777"/>
      <c r="R71" s="777"/>
      <c r="S71" s="777"/>
      <c r="T71" s="777"/>
      <c r="U71" s="777"/>
      <c r="V71" s="777"/>
      <c r="W71" s="777"/>
      <c r="X71" s="777"/>
      <c r="Y71" s="777"/>
      <c r="Z71" s="777"/>
      <c r="AA71" s="777"/>
      <c r="AB71" s="777"/>
      <c r="AC71" s="777"/>
      <c r="AD71" s="777"/>
      <c r="AE71" s="777"/>
      <c r="AF71" s="777"/>
      <c r="AG71" s="777"/>
      <c r="AH71" s="777"/>
      <c r="AI71" s="777"/>
      <c r="AJ71" s="777"/>
      <c r="AK71" s="777"/>
      <c r="AL71" s="777"/>
      <c r="AM71" s="777"/>
      <c r="AN71" s="777"/>
      <c r="AO71" s="777"/>
      <c r="AP71" s="777"/>
      <c r="AQ71" s="777"/>
      <c r="AR71" s="777"/>
      <c r="AS71" s="777"/>
      <c r="AT71" s="777"/>
      <c r="AU71" s="777"/>
      <c r="AV71" s="777"/>
      <c r="AW71" s="777"/>
      <c r="AX71" s="777"/>
      <c r="AY71" s="777"/>
      <c r="AZ71" s="777"/>
      <c r="BA71" s="777"/>
      <c r="BB71" s="777"/>
      <c r="BC71" s="777"/>
      <c r="BD71" s="777"/>
      <c r="BE71" s="777"/>
      <c r="BF71" s="777"/>
      <c r="BG71" s="777"/>
      <c r="BH71" s="777"/>
      <c r="BI71" s="777"/>
      <c r="BJ71" s="777"/>
      <c r="BK71" s="777"/>
      <c r="BL71" s="777"/>
      <c r="BM71" s="777"/>
      <c r="BN71" s="777"/>
      <c r="BO71" s="777"/>
      <c r="BP71" s="777"/>
      <c r="BQ71" s="777"/>
      <c r="BR71" s="777"/>
      <c r="BS71" s="777"/>
      <c r="BT71" s="777"/>
      <c r="BU71" s="777"/>
      <c r="BV71" s="777"/>
      <c r="BW71" s="777"/>
      <c r="BX71" s="777"/>
      <c r="BY71" s="777"/>
      <c r="BZ71" s="777"/>
      <c r="CA71" s="777"/>
      <c r="CB71" s="777"/>
      <c r="CC71" s="777"/>
      <c r="CD71" s="777"/>
      <c r="CE71" s="777"/>
      <c r="CF71" s="777"/>
      <c r="CG71" s="777"/>
      <c r="CH71" s="777"/>
      <c r="CI71" s="777"/>
      <c r="CJ71" s="777"/>
      <c r="CK71" s="777"/>
      <c r="CL71" s="777"/>
      <c r="CM71" s="777"/>
      <c r="CN71" s="777"/>
      <c r="CO71" s="777"/>
      <c r="CP71" s="777"/>
      <c r="CQ71" s="777"/>
      <c r="CR71" s="777"/>
      <c r="CS71" s="777"/>
      <c r="CT71" s="777"/>
      <c r="CU71" s="777"/>
      <c r="CV71" s="777"/>
      <c r="CW71" s="777"/>
      <c r="CX71" s="777"/>
      <c r="CY71" s="777"/>
      <c r="CZ71" s="777"/>
      <c r="DA71" s="777"/>
      <c r="DB71" s="777"/>
      <c r="DC71" s="777"/>
      <c r="DD71" s="777"/>
      <c r="DE71" s="777"/>
      <c r="DF71" s="777"/>
      <c r="DG71" s="777"/>
      <c r="DH71" s="777"/>
      <c r="DI71" s="777"/>
      <c r="DJ71" s="777"/>
      <c r="DK71" s="777"/>
      <c r="DL71" s="777"/>
      <c r="DM71" s="777"/>
      <c r="DN71" s="777"/>
      <c r="DO71" s="777"/>
      <c r="DP71" s="777"/>
      <c r="DQ71" s="777"/>
      <c r="DR71" s="777"/>
      <c r="DS71" s="777"/>
      <c r="DT71" s="777"/>
      <c r="DU71" s="777"/>
      <c r="DV71" s="920"/>
      <c r="DW71" s="920"/>
      <c r="DX71" s="920"/>
      <c r="DY71" s="920"/>
      <c r="DZ71" s="920"/>
      <c r="EA71" s="920"/>
      <c r="EB71" s="920"/>
      <c r="EC71" s="920"/>
      <c r="ED71" s="920"/>
      <c r="EE71" s="920"/>
      <c r="EF71" s="819"/>
      <c r="EG71" s="723"/>
      <c r="EH71" s="723"/>
      <c r="EI71" s="723"/>
      <c r="EJ71" s="723"/>
    </row>
    <row r="72" spans="1:140">
      <c r="A72" s="777"/>
      <c r="B72" s="777"/>
      <c r="C72" s="777"/>
      <c r="D72" s="777"/>
      <c r="E72" s="777"/>
      <c r="F72" s="777"/>
      <c r="G72" s="777"/>
      <c r="H72" s="777"/>
      <c r="I72" s="777"/>
      <c r="J72" s="777"/>
      <c r="K72" s="777"/>
      <c r="L72" s="777"/>
      <c r="M72" s="777"/>
      <c r="N72" s="777"/>
      <c r="O72" s="777"/>
      <c r="P72" s="777"/>
      <c r="Q72" s="777"/>
      <c r="R72" s="777"/>
      <c r="S72" s="777"/>
      <c r="T72" s="777"/>
      <c r="U72" s="777"/>
      <c r="V72" s="777"/>
      <c r="W72" s="777"/>
      <c r="X72" s="777"/>
      <c r="Y72" s="777"/>
      <c r="Z72" s="777"/>
      <c r="AA72" s="777"/>
      <c r="AB72" s="777"/>
      <c r="AC72" s="777"/>
      <c r="AD72" s="777"/>
      <c r="AE72" s="777"/>
      <c r="AF72" s="777"/>
      <c r="AG72" s="777"/>
      <c r="AH72" s="777"/>
      <c r="AI72" s="777"/>
      <c r="AJ72" s="777"/>
      <c r="AK72" s="777"/>
      <c r="AL72" s="777"/>
      <c r="AM72" s="777"/>
      <c r="AN72" s="777"/>
      <c r="AO72" s="777"/>
      <c r="AP72" s="777"/>
      <c r="AQ72" s="777"/>
      <c r="AR72" s="777"/>
      <c r="AS72" s="777"/>
      <c r="AT72" s="777"/>
      <c r="AU72" s="777"/>
      <c r="AV72" s="777"/>
      <c r="AW72" s="777"/>
      <c r="AX72" s="777"/>
      <c r="AY72" s="777"/>
      <c r="AZ72" s="777"/>
      <c r="BA72" s="777"/>
      <c r="BB72" s="777"/>
      <c r="BC72" s="777"/>
      <c r="BD72" s="777"/>
      <c r="BE72" s="777"/>
      <c r="BF72" s="777"/>
      <c r="BG72" s="777"/>
      <c r="BH72" s="777"/>
      <c r="BI72" s="777"/>
      <c r="BJ72" s="777"/>
      <c r="BK72" s="777"/>
      <c r="BL72" s="777"/>
      <c r="BM72" s="777"/>
      <c r="BN72" s="777"/>
      <c r="BO72" s="777"/>
      <c r="BP72" s="777"/>
      <c r="BQ72" s="777"/>
      <c r="BR72" s="777"/>
      <c r="BS72" s="777"/>
      <c r="BT72" s="777"/>
      <c r="BU72" s="777"/>
      <c r="BV72" s="777"/>
      <c r="BW72" s="777"/>
      <c r="BX72" s="777"/>
      <c r="BY72" s="777"/>
      <c r="BZ72" s="777"/>
      <c r="CA72" s="777"/>
      <c r="CB72" s="777"/>
      <c r="CC72" s="777"/>
      <c r="CD72" s="777"/>
      <c r="CE72" s="777"/>
      <c r="CF72" s="777"/>
      <c r="CG72" s="777"/>
      <c r="CH72" s="777"/>
      <c r="CI72" s="777"/>
      <c r="CJ72" s="777"/>
      <c r="CK72" s="777"/>
      <c r="CL72" s="777"/>
      <c r="CM72" s="777"/>
      <c r="CN72" s="777"/>
      <c r="CO72" s="777"/>
      <c r="CP72" s="777"/>
      <c r="CQ72" s="777"/>
      <c r="CR72" s="777"/>
      <c r="CS72" s="777"/>
      <c r="CT72" s="777"/>
      <c r="CU72" s="777"/>
      <c r="CV72" s="777"/>
      <c r="CW72" s="777"/>
      <c r="CX72" s="777"/>
      <c r="CY72" s="777"/>
      <c r="CZ72" s="777"/>
      <c r="DA72" s="777"/>
      <c r="DB72" s="777"/>
      <c r="DC72" s="777"/>
      <c r="DD72" s="777"/>
      <c r="DE72" s="777"/>
      <c r="DF72" s="777"/>
      <c r="DG72" s="777"/>
      <c r="DH72" s="777"/>
      <c r="DI72" s="777"/>
      <c r="DJ72" s="777"/>
      <c r="DK72" s="777"/>
      <c r="DL72" s="777"/>
      <c r="DM72" s="777"/>
      <c r="DN72" s="777"/>
      <c r="DO72" s="777"/>
      <c r="DP72" s="777"/>
      <c r="DQ72" s="777"/>
      <c r="DR72" s="777"/>
      <c r="DS72" s="777"/>
      <c r="DT72" s="777"/>
      <c r="DU72" s="777"/>
      <c r="DV72" s="792"/>
      <c r="DW72" s="792"/>
      <c r="DX72" s="792"/>
      <c r="DY72" s="792"/>
      <c r="DZ72" s="792"/>
      <c r="EA72" s="792"/>
      <c r="EB72" s="792"/>
      <c r="EC72" s="792"/>
      <c r="ED72" s="792"/>
      <c r="EE72" s="792"/>
      <c r="EF72" s="1167">
        <v>0</v>
      </c>
      <c r="EG72" s="723"/>
      <c r="EH72" s="723"/>
      <c r="EI72" s="723"/>
      <c r="EJ72" s="723"/>
    </row>
    <row r="73" spans="1:140">
      <c r="A73" s="777"/>
      <c r="B73" s="777"/>
      <c r="C73" s="777"/>
      <c r="D73" s="777"/>
      <c r="E73" s="777"/>
      <c r="F73" s="777"/>
      <c r="G73" s="777"/>
      <c r="H73" s="777"/>
      <c r="I73" s="777"/>
      <c r="J73" s="777"/>
      <c r="K73" s="777"/>
      <c r="L73" s="777"/>
      <c r="M73" s="777"/>
      <c r="N73" s="777"/>
      <c r="O73" s="777"/>
      <c r="P73" s="777"/>
      <c r="Q73" s="777"/>
      <c r="R73" s="777"/>
      <c r="S73" s="777"/>
      <c r="T73" s="777"/>
      <c r="U73" s="777"/>
      <c r="V73" s="777"/>
      <c r="W73" s="777"/>
      <c r="X73" s="777"/>
      <c r="Y73" s="777"/>
      <c r="Z73" s="777"/>
      <c r="AA73" s="777"/>
      <c r="AB73" s="777"/>
      <c r="AC73" s="777"/>
      <c r="AD73" s="777"/>
      <c r="AE73" s="777"/>
      <c r="AF73" s="777"/>
      <c r="AG73" s="777"/>
      <c r="AH73" s="777"/>
      <c r="AI73" s="777"/>
      <c r="AJ73" s="777"/>
      <c r="AK73" s="777"/>
      <c r="AL73" s="777"/>
      <c r="AM73" s="777"/>
      <c r="AN73" s="777"/>
      <c r="AO73" s="777"/>
      <c r="AP73" s="777"/>
      <c r="AQ73" s="777"/>
      <c r="AR73" s="777"/>
      <c r="AS73" s="777"/>
      <c r="AT73" s="777"/>
      <c r="AU73" s="777"/>
      <c r="AV73" s="777"/>
      <c r="AW73" s="777"/>
      <c r="AX73" s="777"/>
      <c r="AY73" s="777"/>
      <c r="AZ73" s="777"/>
      <c r="BA73" s="777"/>
      <c r="BB73" s="777"/>
      <c r="BC73" s="777"/>
      <c r="BD73" s="777"/>
      <c r="BE73" s="777"/>
      <c r="BF73" s="777"/>
      <c r="BG73" s="777"/>
      <c r="BH73" s="777"/>
      <c r="BI73" s="777"/>
      <c r="BJ73" s="777"/>
      <c r="BK73" s="777"/>
      <c r="BL73" s="777"/>
      <c r="BM73" s="777"/>
      <c r="BN73" s="777"/>
      <c r="BO73" s="777"/>
      <c r="BP73" s="777"/>
      <c r="BQ73" s="777"/>
      <c r="BR73" s="777"/>
      <c r="BS73" s="777"/>
      <c r="BT73" s="777"/>
      <c r="BU73" s="777"/>
      <c r="BV73" s="777"/>
      <c r="BW73" s="777"/>
      <c r="BX73" s="777"/>
      <c r="BY73" s="777"/>
      <c r="BZ73" s="777"/>
      <c r="CA73" s="777"/>
      <c r="CB73" s="777"/>
      <c r="CC73" s="777"/>
      <c r="CD73" s="777"/>
      <c r="CE73" s="777"/>
      <c r="CF73" s="777"/>
      <c r="CG73" s="777"/>
      <c r="CH73" s="777"/>
      <c r="CI73" s="777"/>
      <c r="CJ73" s="777"/>
      <c r="CK73" s="777"/>
      <c r="CL73" s="777"/>
      <c r="CM73" s="777"/>
      <c r="CN73" s="777"/>
      <c r="CO73" s="777"/>
      <c r="CP73" s="777"/>
      <c r="CQ73" s="777"/>
      <c r="CR73" s="777"/>
      <c r="CS73" s="777"/>
      <c r="CT73" s="777"/>
      <c r="CU73" s="777"/>
      <c r="CV73" s="777"/>
      <c r="CW73" s="777"/>
      <c r="CX73" s="777"/>
      <c r="CY73" s="777"/>
      <c r="CZ73" s="777"/>
      <c r="DA73" s="777"/>
      <c r="DB73" s="777"/>
      <c r="DC73" s="777"/>
      <c r="DD73" s="777"/>
      <c r="DE73" s="777"/>
      <c r="DF73" s="777"/>
      <c r="DG73" s="777"/>
      <c r="DH73" s="777"/>
      <c r="DI73" s="777"/>
      <c r="DJ73" s="777"/>
      <c r="DK73" s="777"/>
      <c r="DL73" s="777"/>
      <c r="DM73" s="777"/>
      <c r="DN73" s="777"/>
      <c r="DO73" s="777"/>
      <c r="DP73" s="777"/>
      <c r="DQ73" s="777"/>
      <c r="DR73" s="777"/>
      <c r="DS73" s="777"/>
      <c r="DT73" s="777"/>
      <c r="DU73" s="777"/>
      <c r="DV73" s="792"/>
      <c r="DW73" s="792"/>
      <c r="DX73" s="792"/>
      <c r="DY73" s="792"/>
      <c r="DZ73" s="792"/>
      <c r="EA73" s="792"/>
      <c r="EB73" s="792"/>
      <c r="EC73" s="792"/>
      <c r="ED73" s="792"/>
      <c r="EE73" s="792"/>
      <c r="EF73" s="1167">
        <v>0</v>
      </c>
      <c r="EG73" s="723"/>
      <c r="EH73" s="723"/>
      <c r="EI73" s="723"/>
      <c r="EJ73" s="723"/>
    </row>
    <row r="74" spans="1:140">
      <c r="A74" s="777"/>
      <c r="B74" s="777"/>
      <c r="C74" s="777"/>
      <c r="D74" s="777"/>
      <c r="E74" s="777"/>
      <c r="F74" s="777"/>
      <c r="G74" s="777"/>
      <c r="H74" s="777"/>
      <c r="I74" s="777"/>
      <c r="J74" s="777"/>
      <c r="K74" s="777"/>
      <c r="L74" s="777"/>
      <c r="M74" s="777"/>
      <c r="N74" s="777"/>
      <c r="O74" s="777"/>
      <c r="P74" s="777"/>
      <c r="Q74" s="777"/>
      <c r="R74" s="777"/>
      <c r="S74" s="777"/>
      <c r="T74" s="777"/>
      <c r="U74" s="777"/>
      <c r="V74" s="777"/>
      <c r="W74" s="777"/>
      <c r="X74" s="777"/>
      <c r="Y74" s="777"/>
      <c r="Z74" s="777"/>
      <c r="AA74" s="777"/>
      <c r="AB74" s="777"/>
      <c r="AC74" s="777"/>
      <c r="AD74" s="777"/>
      <c r="AE74" s="777"/>
      <c r="AF74" s="777"/>
      <c r="AG74" s="777"/>
      <c r="AH74" s="777"/>
      <c r="AI74" s="777"/>
      <c r="AJ74" s="777"/>
      <c r="AK74" s="777"/>
      <c r="AL74" s="777"/>
      <c r="AM74" s="777"/>
      <c r="AN74" s="777"/>
      <c r="AO74" s="777"/>
      <c r="AP74" s="777"/>
      <c r="AQ74" s="777"/>
      <c r="AR74" s="777"/>
      <c r="AS74" s="777"/>
      <c r="AT74" s="777"/>
      <c r="AU74" s="777"/>
      <c r="AV74" s="777"/>
      <c r="AW74" s="777"/>
      <c r="AX74" s="777"/>
      <c r="AY74" s="777"/>
      <c r="AZ74" s="777"/>
      <c r="BA74" s="777"/>
      <c r="BB74" s="777"/>
      <c r="BC74" s="777"/>
      <c r="BD74" s="777"/>
      <c r="BE74" s="777"/>
      <c r="BF74" s="777"/>
      <c r="BG74" s="777"/>
      <c r="BH74" s="777"/>
      <c r="BI74" s="777"/>
      <c r="BJ74" s="777"/>
      <c r="BK74" s="777"/>
      <c r="BL74" s="777"/>
      <c r="BM74" s="777"/>
      <c r="BN74" s="777"/>
      <c r="BO74" s="777"/>
      <c r="BP74" s="777"/>
      <c r="BQ74" s="777"/>
      <c r="BR74" s="777"/>
      <c r="BS74" s="777"/>
      <c r="BT74" s="777"/>
      <c r="BU74" s="777"/>
      <c r="BV74" s="777"/>
      <c r="BW74" s="777"/>
      <c r="BX74" s="777"/>
      <c r="BY74" s="777"/>
      <c r="BZ74" s="777"/>
      <c r="CA74" s="777"/>
      <c r="CB74" s="777"/>
      <c r="CC74" s="777"/>
      <c r="CD74" s="777"/>
      <c r="CE74" s="777"/>
      <c r="CF74" s="777"/>
      <c r="CG74" s="777"/>
      <c r="CH74" s="777"/>
      <c r="CI74" s="777"/>
      <c r="CJ74" s="777"/>
      <c r="CK74" s="777"/>
      <c r="CL74" s="777"/>
      <c r="CM74" s="777"/>
      <c r="CN74" s="777"/>
      <c r="CO74" s="777"/>
      <c r="CP74" s="777"/>
      <c r="CQ74" s="777"/>
      <c r="CR74" s="777"/>
      <c r="CS74" s="777"/>
      <c r="CT74" s="777"/>
      <c r="CU74" s="777"/>
      <c r="CV74" s="777"/>
      <c r="CW74" s="777"/>
      <c r="CX74" s="777"/>
      <c r="CY74" s="777"/>
      <c r="CZ74" s="777"/>
      <c r="DA74" s="777"/>
      <c r="DB74" s="777"/>
      <c r="DC74" s="777"/>
      <c r="DD74" s="777"/>
      <c r="DE74" s="777"/>
      <c r="DF74" s="777"/>
      <c r="DG74" s="777"/>
      <c r="DH74" s="777"/>
      <c r="DI74" s="777"/>
      <c r="DJ74" s="777"/>
      <c r="DK74" s="777"/>
      <c r="DL74" s="777"/>
      <c r="DM74" s="777"/>
      <c r="DN74" s="777"/>
      <c r="DO74" s="777"/>
      <c r="DP74" s="777"/>
      <c r="DQ74" s="777"/>
      <c r="DR74" s="777"/>
      <c r="DS74" s="777"/>
      <c r="DT74" s="777"/>
      <c r="DU74" s="777"/>
      <c r="DV74" s="907"/>
      <c r="DW74" s="907"/>
      <c r="DX74" s="907"/>
      <c r="DY74" s="907"/>
      <c r="DZ74" s="907"/>
      <c r="EA74" s="907"/>
      <c r="EB74" s="907"/>
      <c r="EC74" s="907"/>
      <c r="ED74" s="907"/>
      <c r="EE74" s="907"/>
      <c r="EF74" s="819"/>
      <c r="EG74" s="723"/>
      <c r="EH74" s="723"/>
      <c r="EI74" s="723"/>
      <c r="EJ74" s="723"/>
    </row>
    <row r="75" spans="1:140">
      <c r="A75" s="777"/>
      <c r="B75" s="777"/>
      <c r="C75" s="777"/>
      <c r="D75" s="777"/>
      <c r="E75" s="777"/>
      <c r="F75" s="777"/>
      <c r="G75" s="777"/>
      <c r="H75" s="777"/>
      <c r="I75" s="777"/>
      <c r="J75" s="777"/>
      <c r="K75" s="777"/>
      <c r="L75" s="777"/>
      <c r="M75" s="777"/>
      <c r="N75" s="777"/>
      <c r="O75" s="777"/>
      <c r="P75" s="777"/>
      <c r="Q75" s="777"/>
      <c r="R75" s="777"/>
      <c r="S75" s="777"/>
      <c r="T75" s="777"/>
      <c r="U75" s="777"/>
      <c r="V75" s="777"/>
      <c r="W75" s="777"/>
      <c r="X75" s="777"/>
      <c r="Y75" s="777"/>
      <c r="Z75" s="777"/>
      <c r="AA75" s="777"/>
      <c r="AB75" s="777"/>
      <c r="AC75" s="777"/>
      <c r="AD75" s="777"/>
      <c r="AE75" s="777"/>
      <c r="AF75" s="777"/>
      <c r="AG75" s="777"/>
      <c r="AH75" s="777"/>
      <c r="AI75" s="777"/>
      <c r="AJ75" s="777"/>
      <c r="AK75" s="777"/>
      <c r="AL75" s="777"/>
      <c r="AM75" s="777"/>
      <c r="AN75" s="777"/>
      <c r="AO75" s="777"/>
      <c r="AP75" s="777"/>
      <c r="AQ75" s="777"/>
      <c r="AR75" s="777"/>
      <c r="AS75" s="777"/>
      <c r="AT75" s="777"/>
      <c r="AU75" s="777"/>
      <c r="AV75" s="777"/>
      <c r="AW75" s="777"/>
      <c r="AX75" s="777"/>
      <c r="AY75" s="777"/>
      <c r="AZ75" s="777"/>
      <c r="BA75" s="777"/>
      <c r="BB75" s="777"/>
      <c r="BC75" s="777"/>
      <c r="BD75" s="777"/>
      <c r="BE75" s="777"/>
      <c r="BF75" s="777"/>
      <c r="BG75" s="777"/>
      <c r="BH75" s="777"/>
      <c r="BI75" s="777"/>
      <c r="BJ75" s="777"/>
      <c r="BK75" s="777"/>
      <c r="BL75" s="777"/>
      <c r="BM75" s="777"/>
      <c r="BN75" s="777"/>
      <c r="BO75" s="777"/>
      <c r="BP75" s="777"/>
      <c r="BQ75" s="777"/>
      <c r="BR75" s="777"/>
      <c r="BS75" s="777"/>
      <c r="BT75" s="777"/>
      <c r="BU75" s="777"/>
      <c r="BV75" s="777"/>
      <c r="BW75" s="777"/>
      <c r="BX75" s="777"/>
      <c r="BY75" s="777"/>
      <c r="BZ75" s="777"/>
      <c r="CA75" s="777"/>
      <c r="CB75" s="777"/>
      <c r="CC75" s="777"/>
      <c r="CD75" s="777"/>
      <c r="CE75" s="777"/>
      <c r="CF75" s="777"/>
      <c r="CG75" s="777"/>
      <c r="CH75" s="777"/>
      <c r="CI75" s="777"/>
      <c r="CJ75" s="777"/>
      <c r="CK75" s="777"/>
      <c r="CL75" s="777"/>
      <c r="CM75" s="777"/>
      <c r="CN75" s="777"/>
      <c r="CO75" s="777"/>
      <c r="CP75" s="777"/>
      <c r="CQ75" s="777"/>
      <c r="CR75" s="777"/>
      <c r="CS75" s="777"/>
      <c r="CT75" s="777"/>
      <c r="CU75" s="777"/>
      <c r="CV75" s="777"/>
      <c r="CW75" s="777"/>
      <c r="CX75" s="777"/>
      <c r="CY75" s="777"/>
      <c r="CZ75" s="777"/>
      <c r="DA75" s="777"/>
      <c r="DB75" s="777"/>
      <c r="DC75" s="777"/>
      <c r="DD75" s="777"/>
      <c r="DE75" s="777"/>
      <c r="DF75" s="777"/>
      <c r="DG75" s="777"/>
      <c r="DH75" s="777"/>
      <c r="DI75" s="777"/>
      <c r="DJ75" s="777"/>
      <c r="DK75" s="777"/>
      <c r="DL75" s="777"/>
      <c r="DM75" s="777"/>
      <c r="DN75" s="777"/>
      <c r="DO75" s="777"/>
      <c r="DP75" s="777"/>
      <c r="DQ75" s="777"/>
      <c r="DR75" s="777"/>
      <c r="DS75" s="777"/>
      <c r="DT75" s="777"/>
      <c r="DU75" s="777"/>
      <c r="DV75" s="907"/>
      <c r="DW75" s="907"/>
      <c r="DX75" s="907"/>
      <c r="DY75" s="907"/>
      <c r="DZ75" s="907"/>
      <c r="EA75" s="907"/>
      <c r="EB75" s="907"/>
      <c r="EC75" s="907"/>
      <c r="ED75" s="907"/>
      <c r="EE75" s="907"/>
      <c r="EF75" s="819"/>
      <c r="EG75" s="723"/>
      <c r="EH75" s="723"/>
      <c r="EI75" s="723"/>
      <c r="EJ75" s="723"/>
    </row>
    <row r="76" spans="1:140">
      <c r="A76" s="777"/>
      <c r="B76" s="777"/>
      <c r="C76" s="777"/>
      <c r="D76" s="777"/>
      <c r="E76" s="777"/>
      <c r="F76" s="777"/>
      <c r="G76" s="777"/>
      <c r="H76" s="777"/>
      <c r="I76" s="777"/>
      <c r="J76" s="777"/>
      <c r="K76" s="777"/>
      <c r="L76" s="777"/>
      <c r="M76" s="777"/>
      <c r="N76" s="777"/>
      <c r="O76" s="777"/>
      <c r="P76" s="777"/>
      <c r="Q76" s="777"/>
      <c r="R76" s="777"/>
      <c r="S76" s="777"/>
      <c r="T76" s="777"/>
      <c r="U76" s="777"/>
      <c r="V76" s="777"/>
      <c r="W76" s="777"/>
      <c r="X76" s="777"/>
      <c r="Y76" s="777"/>
      <c r="Z76" s="777"/>
      <c r="AA76" s="777"/>
      <c r="AB76" s="777"/>
      <c r="AC76" s="777"/>
      <c r="AD76" s="777"/>
      <c r="AE76" s="777"/>
      <c r="AF76" s="777"/>
      <c r="AG76" s="777"/>
      <c r="AH76" s="777"/>
      <c r="AI76" s="777"/>
      <c r="AJ76" s="777"/>
      <c r="AK76" s="777"/>
      <c r="AL76" s="777"/>
      <c r="AM76" s="777"/>
      <c r="AN76" s="777"/>
      <c r="AO76" s="777"/>
      <c r="AP76" s="777"/>
      <c r="AQ76" s="777"/>
      <c r="AR76" s="777"/>
      <c r="AS76" s="777"/>
      <c r="AT76" s="777"/>
      <c r="AU76" s="777"/>
      <c r="AV76" s="777"/>
      <c r="AW76" s="777"/>
      <c r="AX76" s="777"/>
      <c r="AY76" s="777"/>
      <c r="AZ76" s="777"/>
      <c r="BA76" s="777"/>
      <c r="BB76" s="777"/>
      <c r="BC76" s="777"/>
      <c r="BD76" s="777"/>
      <c r="BE76" s="777"/>
      <c r="BF76" s="777"/>
      <c r="BG76" s="777"/>
      <c r="BH76" s="777"/>
      <c r="BI76" s="777"/>
      <c r="BJ76" s="777"/>
      <c r="BK76" s="777"/>
      <c r="BL76" s="777"/>
      <c r="BM76" s="777"/>
      <c r="BN76" s="777"/>
      <c r="BO76" s="777"/>
      <c r="BP76" s="777"/>
      <c r="BQ76" s="777"/>
      <c r="BR76" s="777"/>
      <c r="BS76" s="777"/>
      <c r="BT76" s="777"/>
      <c r="BU76" s="777"/>
      <c r="BV76" s="777"/>
      <c r="BW76" s="777"/>
      <c r="BX76" s="777"/>
      <c r="BY76" s="777"/>
      <c r="BZ76" s="777"/>
      <c r="CA76" s="777"/>
      <c r="CB76" s="777"/>
      <c r="CC76" s="777"/>
      <c r="CD76" s="777"/>
      <c r="CE76" s="777"/>
      <c r="CF76" s="777"/>
      <c r="CG76" s="777"/>
      <c r="CH76" s="777"/>
      <c r="CI76" s="777"/>
      <c r="CJ76" s="777"/>
      <c r="CK76" s="777"/>
      <c r="CL76" s="777"/>
      <c r="CM76" s="777"/>
      <c r="CN76" s="777"/>
      <c r="CO76" s="777"/>
      <c r="CP76" s="777"/>
      <c r="CQ76" s="777"/>
      <c r="CR76" s="777"/>
      <c r="CS76" s="777"/>
      <c r="CT76" s="777"/>
      <c r="CU76" s="777"/>
      <c r="CV76" s="777"/>
      <c r="CW76" s="777"/>
      <c r="CX76" s="777"/>
      <c r="CY76" s="777"/>
      <c r="CZ76" s="777"/>
      <c r="DA76" s="777"/>
      <c r="DB76" s="777"/>
      <c r="DC76" s="777"/>
      <c r="DD76" s="777"/>
      <c r="DE76" s="777"/>
      <c r="DF76" s="777"/>
      <c r="DG76" s="777"/>
      <c r="DH76" s="777"/>
      <c r="DI76" s="777"/>
      <c r="DJ76" s="777"/>
      <c r="DK76" s="777"/>
      <c r="DL76" s="777"/>
      <c r="DM76" s="777"/>
      <c r="DN76" s="777"/>
      <c r="DO76" s="777"/>
      <c r="DP76" s="777"/>
      <c r="DQ76" s="777"/>
      <c r="DR76" s="777"/>
      <c r="DS76" s="777"/>
      <c r="DT76" s="777"/>
      <c r="DU76" s="777"/>
      <c r="DV76" s="920"/>
      <c r="DW76" s="920"/>
      <c r="DX76" s="920"/>
      <c r="DY76" s="920"/>
      <c r="DZ76" s="920"/>
      <c r="EA76" s="920"/>
      <c r="EB76" s="920"/>
      <c r="EC76" s="920"/>
      <c r="ED76" s="920"/>
      <c r="EE76" s="920"/>
      <c r="EF76" s="819"/>
      <c r="EG76" s="723"/>
      <c r="EH76" s="723"/>
      <c r="EI76" s="723"/>
      <c r="EJ76" s="723"/>
    </row>
    <row r="77" spans="1:140">
      <c r="A77" s="777"/>
      <c r="B77" s="777"/>
      <c r="C77" s="777"/>
      <c r="D77" s="777"/>
      <c r="E77" s="777"/>
      <c r="F77" s="777"/>
      <c r="G77" s="777"/>
      <c r="H77" s="777"/>
      <c r="I77" s="777"/>
      <c r="J77" s="777"/>
      <c r="K77" s="777"/>
      <c r="L77" s="777"/>
      <c r="M77" s="777"/>
      <c r="N77" s="777"/>
      <c r="O77" s="777"/>
      <c r="P77" s="777"/>
      <c r="Q77" s="777"/>
      <c r="R77" s="777"/>
      <c r="S77" s="777"/>
      <c r="T77" s="777"/>
      <c r="U77" s="777"/>
      <c r="V77" s="777"/>
      <c r="W77" s="777"/>
      <c r="X77" s="777"/>
      <c r="Y77" s="777"/>
      <c r="Z77" s="777"/>
      <c r="AA77" s="777"/>
      <c r="AB77" s="777"/>
      <c r="AC77" s="777"/>
      <c r="AD77" s="777"/>
      <c r="AE77" s="777"/>
      <c r="AF77" s="777"/>
      <c r="AG77" s="777"/>
      <c r="AH77" s="777"/>
      <c r="AI77" s="777"/>
      <c r="AJ77" s="777"/>
      <c r="AK77" s="777"/>
      <c r="AL77" s="777"/>
      <c r="AM77" s="777"/>
      <c r="AN77" s="777"/>
      <c r="AO77" s="777"/>
      <c r="AP77" s="777"/>
      <c r="AQ77" s="777"/>
      <c r="AR77" s="777"/>
      <c r="AS77" s="777"/>
      <c r="AT77" s="777"/>
      <c r="AU77" s="777"/>
      <c r="AV77" s="777"/>
      <c r="AW77" s="777"/>
      <c r="AX77" s="777"/>
      <c r="AY77" s="777"/>
      <c r="AZ77" s="777"/>
      <c r="BA77" s="777"/>
      <c r="BB77" s="777"/>
      <c r="BC77" s="777"/>
      <c r="BD77" s="777"/>
      <c r="BE77" s="777"/>
      <c r="BF77" s="777"/>
      <c r="BG77" s="777"/>
      <c r="BH77" s="777"/>
      <c r="BI77" s="777"/>
      <c r="BJ77" s="777"/>
      <c r="BK77" s="777"/>
      <c r="BL77" s="777"/>
      <c r="BM77" s="777"/>
      <c r="BN77" s="777"/>
      <c r="BO77" s="777"/>
      <c r="BP77" s="777"/>
      <c r="BQ77" s="777"/>
      <c r="BR77" s="777"/>
      <c r="BS77" s="777"/>
      <c r="BT77" s="777"/>
      <c r="BU77" s="777"/>
      <c r="BV77" s="777"/>
      <c r="BW77" s="777"/>
      <c r="BX77" s="777"/>
      <c r="BY77" s="777"/>
      <c r="BZ77" s="777"/>
      <c r="CA77" s="777"/>
      <c r="CB77" s="777"/>
      <c r="CC77" s="777"/>
      <c r="CD77" s="777"/>
      <c r="CE77" s="777"/>
      <c r="CF77" s="777"/>
      <c r="CG77" s="777"/>
      <c r="CH77" s="777"/>
      <c r="CI77" s="777"/>
      <c r="CJ77" s="777"/>
      <c r="CK77" s="777"/>
      <c r="CL77" s="777"/>
      <c r="CM77" s="777"/>
      <c r="CN77" s="777"/>
      <c r="CO77" s="777"/>
      <c r="CP77" s="777"/>
      <c r="CQ77" s="777"/>
      <c r="CR77" s="777"/>
      <c r="CS77" s="777"/>
      <c r="CT77" s="777"/>
      <c r="CU77" s="777"/>
      <c r="CV77" s="777"/>
      <c r="CW77" s="777"/>
      <c r="CX77" s="777"/>
      <c r="CY77" s="777"/>
      <c r="CZ77" s="777"/>
      <c r="DA77" s="777"/>
      <c r="DB77" s="777"/>
      <c r="DC77" s="777"/>
      <c r="DD77" s="777"/>
      <c r="DE77" s="777"/>
      <c r="DF77" s="777"/>
      <c r="DG77" s="777"/>
      <c r="DH77" s="777"/>
      <c r="DI77" s="777"/>
      <c r="DJ77" s="777"/>
      <c r="DK77" s="777"/>
      <c r="DL77" s="777"/>
      <c r="DM77" s="777"/>
      <c r="DN77" s="777"/>
      <c r="DO77" s="777"/>
      <c r="DP77" s="777"/>
      <c r="DQ77" s="777"/>
      <c r="DR77" s="777"/>
      <c r="DS77" s="777"/>
      <c r="DT77" s="777"/>
      <c r="DU77" s="777"/>
      <c r="DV77" s="920"/>
      <c r="DW77" s="920"/>
      <c r="DX77" s="920"/>
      <c r="DY77" s="920"/>
      <c r="DZ77" s="920"/>
      <c r="EA77" s="920"/>
      <c r="EB77" s="920"/>
      <c r="EC77" s="920"/>
      <c r="ED77" s="920"/>
      <c r="EE77" s="920"/>
      <c r="EF77" s="819"/>
      <c r="EG77" s="723"/>
      <c r="EH77" s="723"/>
      <c r="EI77" s="723"/>
      <c r="EJ77" s="723"/>
    </row>
    <row r="78" spans="1:140">
      <c r="A78" s="777"/>
      <c r="B78" s="777"/>
      <c r="C78" s="777"/>
      <c r="D78" s="777"/>
      <c r="E78" s="777"/>
      <c r="F78" s="777"/>
      <c r="G78" s="777"/>
      <c r="H78" s="777"/>
      <c r="I78" s="777"/>
      <c r="J78" s="777"/>
      <c r="K78" s="777"/>
      <c r="L78" s="777"/>
      <c r="M78" s="777"/>
      <c r="N78" s="777"/>
      <c r="O78" s="777"/>
      <c r="P78" s="777"/>
      <c r="Q78" s="777"/>
      <c r="R78" s="777"/>
      <c r="S78" s="777"/>
      <c r="T78" s="777"/>
      <c r="U78" s="777"/>
      <c r="V78" s="777"/>
      <c r="W78" s="777"/>
      <c r="X78" s="777"/>
      <c r="Y78" s="777"/>
      <c r="Z78" s="777"/>
      <c r="AA78" s="777"/>
      <c r="AB78" s="777"/>
      <c r="AC78" s="777"/>
      <c r="AD78" s="777"/>
      <c r="AE78" s="777"/>
      <c r="AF78" s="777"/>
      <c r="AG78" s="777"/>
      <c r="AH78" s="777"/>
      <c r="AI78" s="777"/>
      <c r="AJ78" s="777"/>
      <c r="AK78" s="777"/>
      <c r="AL78" s="777"/>
      <c r="AM78" s="777"/>
      <c r="AN78" s="777"/>
      <c r="AO78" s="777"/>
      <c r="AP78" s="777"/>
      <c r="AQ78" s="777"/>
      <c r="AR78" s="777"/>
      <c r="AS78" s="777"/>
      <c r="AT78" s="777"/>
      <c r="AU78" s="777"/>
      <c r="AV78" s="777"/>
      <c r="AW78" s="777"/>
      <c r="AX78" s="777"/>
      <c r="AY78" s="777"/>
      <c r="AZ78" s="777"/>
      <c r="BA78" s="777"/>
      <c r="BB78" s="777"/>
      <c r="BC78" s="777"/>
      <c r="BD78" s="777"/>
      <c r="BE78" s="777"/>
      <c r="BF78" s="777"/>
      <c r="BG78" s="777"/>
      <c r="BH78" s="777"/>
      <c r="BI78" s="777"/>
      <c r="BJ78" s="777"/>
      <c r="BK78" s="777"/>
      <c r="BL78" s="777"/>
      <c r="BM78" s="777"/>
      <c r="BN78" s="777"/>
      <c r="BO78" s="777"/>
      <c r="BP78" s="777"/>
      <c r="BQ78" s="777"/>
      <c r="BR78" s="777"/>
      <c r="BS78" s="777"/>
      <c r="BT78" s="777"/>
      <c r="BU78" s="777"/>
      <c r="BV78" s="777"/>
      <c r="BW78" s="777"/>
      <c r="BX78" s="777"/>
      <c r="BY78" s="777"/>
      <c r="BZ78" s="777"/>
      <c r="CA78" s="777"/>
      <c r="CB78" s="777"/>
      <c r="CC78" s="777"/>
      <c r="CD78" s="777"/>
      <c r="CE78" s="777"/>
      <c r="CF78" s="777"/>
      <c r="CG78" s="777"/>
      <c r="CH78" s="777"/>
      <c r="CI78" s="777"/>
      <c r="CJ78" s="777"/>
      <c r="CK78" s="777"/>
      <c r="CL78" s="777"/>
      <c r="CM78" s="777"/>
      <c r="CN78" s="777"/>
      <c r="CO78" s="777"/>
      <c r="CP78" s="777"/>
      <c r="CQ78" s="777"/>
      <c r="CR78" s="777"/>
      <c r="CS78" s="777"/>
      <c r="CT78" s="777"/>
      <c r="CU78" s="777"/>
      <c r="CV78" s="777"/>
      <c r="CW78" s="777"/>
      <c r="CX78" s="777"/>
      <c r="CY78" s="777"/>
      <c r="CZ78" s="777"/>
      <c r="DA78" s="777"/>
      <c r="DB78" s="777"/>
      <c r="DC78" s="777"/>
      <c r="DD78" s="777"/>
      <c r="DE78" s="777"/>
      <c r="DF78" s="777"/>
      <c r="DG78" s="777"/>
      <c r="DH78" s="777"/>
      <c r="DI78" s="777"/>
      <c r="DJ78" s="777"/>
      <c r="DK78" s="777"/>
      <c r="DL78" s="777"/>
      <c r="DM78" s="777"/>
      <c r="DN78" s="777"/>
      <c r="DO78" s="777"/>
      <c r="DP78" s="777"/>
      <c r="DQ78" s="777"/>
      <c r="DR78" s="777"/>
      <c r="DS78" s="777"/>
      <c r="DT78" s="777"/>
      <c r="DU78" s="777"/>
      <c r="DV78" s="920"/>
      <c r="DW78" s="920"/>
      <c r="DX78" s="920"/>
      <c r="DY78" s="920"/>
      <c r="DZ78" s="920"/>
      <c r="EA78" s="920"/>
      <c r="EB78" s="920"/>
      <c r="EC78" s="920"/>
      <c r="ED78" s="920"/>
      <c r="EE78" s="920"/>
      <c r="EF78" s="819"/>
      <c r="EG78" s="723"/>
      <c r="EH78" s="723"/>
      <c r="EI78" s="723"/>
      <c r="EJ78" s="723"/>
    </row>
    <row r="79" spans="1:140">
      <c r="A79" s="777"/>
      <c r="B79" s="777"/>
      <c r="C79" s="777"/>
      <c r="D79" s="777"/>
      <c r="E79" s="777"/>
      <c r="F79" s="777"/>
      <c r="G79" s="777"/>
      <c r="H79" s="777"/>
      <c r="I79" s="777"/>
      <c r="J79" s="777"/>
      <c r="K79" s="777"/>
      <c r="L79" s="777"/>
      <c r="M79" s="777"/>
      <c r="N79" s="777"/>
      <c r="O79" s="777"/>
      <c r="P79" s="777"/>
      <c r="Q79" s="777"/>
      <c r="R79" s="777"/>
      <c r="S79" s="777"/>
      <c r="T79" s="777"/>
      <c r="U79" s="777"/>
      <c r="V79" s="777"/>
      <c r="W79" s="777"/>
      <c r="X79" s="777"/>
      <c r="Y79" s="777"/>
      <c r="Z79" s="777"/>
      <c r="AA79" s="777"/>
      <c r="AB79" s="777"/>
      <c r="AC79" s="777"/>
      <c r="AD79" s="777"/>
      <c r="AE79" s="777"/>
      <c r="AF79" s="777"/>
      <c r="AG79" s="777"/>
      <c r="AH79" s="777"/>
      <c r="AI79" s="777"/>
      <c r="AJ79" s="777"/>
      <c r="AK79" s="777"/>
      <c r="AL79" s="777"/>
      <c r="AM79" s="777"/>
      <c r="AN79" s="777"/>
      <c r="AO79" s="777"/>
      <c r="AP79" s="777"/>
      <c r="AQ79" s="777"/>
      <c r="AR79" s="777"/>
      <c r="AS79" s="777"/>
      <c r="AT79" s="777"/>
      <c r="AU79" s="777"/>
      <c r="AV79" s="777"/>
      <c r="AW79" s="777"/>
      <c r="AX79" s="777"/>
      <c r="AY79" s="777"/>
      <c r="AZ79" s="777"/>
      <c r="BA79" s="777"/>
      <c r="BB79" s="777"/>
      <c r="BC79" s="777"/>
      <c r="BD79" s="777"/>
      <c r="BE79" s="777"/>
      <c r="BF79" s="777"/>
      <c r="BG79" s="777"/>
      <c r="BH79" s="777"/>
      <c r="BI79" s="777"/>
      <c r="BJ79" s="777"/>
      <c r="BK79" s="777"/>
      <c r="BL79" s="777"/>
      <c r="BM79" s="777"/>
      <c r="BN79" s="777"/>
      <c r="BO79" s="777"/>
      <c r="BP79" s="777"/>
      <c r="BQ79" s="777"/>
      <c r="BR79" s="777"/>
      <c r="BS79" s="777"/>
      <c r="BT79" s="777"/>
      <c r="BU79" s="777"/>
      <c r="BV79" s="777"/>
      <c r="BW79" s="777"/>
      <c r="BX79" s="777"/>
      <c r="BY79" s="777"/>
      <c r="BZ79" s="777"/>
      <c r="CA79" s="777"/>
      <c r="CB79" s="777"/>
      <c r="CC79" s="777"/>
      <c r="CD79" s="777"/>
      <c r="CE79" s="777"/>
      <c r="CF79" s="777"/>
      <c r="CG79" s="777"/>
      <c r="CH79" s="777"/>
      <c r="CI79" s="777"/>
      <c r="CJ79" s="777"/>
      <c r="CK79" s="777"/>
      <c r="CL79" s="777"/>
      <c r="CM79" s="777"/>
      <c r="CN79" s="777"/>
      <c r="CO79" s="777"/>
      <c r="CP79" s="777"/>
      <c r="CQ79" s="777"/>
      <c r="CR79" s="777"/>
      <c r="CS79" s="777"/>
      <c r="CT79" s="777"/>
      <c r="CU79" s="777"/>
      <c r="CV79" s="777"/>
      <c r="CW79" s="777"/>
      <c r="CX79" s="777"/>
      <c r="CY79" s="777"/>
      <c r="CZ79" s="777"/>
      <c r="DA79" s="777"/>
      <c r="DB79" s="777"/>
      <c r="DC79" s="777"/>
      <c r="DD79" s="777"/>
      <c r="DE79" s="777"/>
      <c r="DF79" s="777"/>
      <c r="DG79" s="777"/>
      <c r="DH79" s="777"/>
      <c r="DI79" s="777"/>
      <c r="DJ79" s="777"/>
      <c r="DK79" s="777"/>
      <c r="DL79" s="777"/>
      <c r="DM79" s="777"/>
      <c r="DN79" s="777"/>
      <c r="DO79" s="777"/>
      <c r="DP79" s="777"/>
      <c r="DQ79" s="777"/>
      <c r="DR79" s="777"/>
      <c r="DS79" s="777"/>
      <c r="DT79" s="777"/>
      <c r="DU79" s="777"/>
      <c r="DV79" s="920"/>
      <c r="DW79" s="920"/>
      <c r="DX79" s="920"/>
      <c r="DY79" s="920"/>
      <c r="DZ79" s="920"/>
      <c r="EA79" s="920"/>
      <c r="EB79" s="920"/>
      <c r="EC79" s="920"/>
      <c r="ED79" s="920"/>
      <c r="EE79" s="920"/>
      <c r="EF79" s="819"/>
      <c r="EG79" s="723"/>
      <c r="EH79" s="723"/>
      <c r="EI79" s="723"/>
      <c r="EJ79" s="723"/>
    </row>
    <row r="80" spans="1:140">
      <c r="A80" s="777"/>
      <c r="B80" s="777"/>
      <c r="C80" s="777"/>
      <c r="D80" s="777"/>
      <c r="E80" s="777"/>
      <c r="F80" s="777"/>
      <c r="G80" s="777"/>
      <c r="H80" s="777"/>
      <c r="I80" s="777"/>
      <c r="J80" s="777"/>
      <c r="K80" s="777"/>
      <c r="L80" s="777"/>
      <c r="M80" s="777"/>
      <c r="N80" s="777"/>
      <c r="O80" s="777"/>
      <c r="P80" s="777"/>
      <c r="Q80" s="777"/>
      <c r="R80" s="777"/>
      <c r="S80" s="777"/>
      <c r="T80" s="777"/>
      <c r="U80" s="777"/>
      <c r="V80" s="777"/>
      <c r="W80" s="777"/>
      <c r="X80" s="777"/>
      <c r="Y80" s="777"/>
      <c r="Z80" s="777"/>
      <c r="AA80" s="777"/>
      <c r="AB80" s="777"/>
      <c r="AC80" s="777"/>
      <c r="AD80" s="777"/>
      <c r="AE80" s="777"/>
      <c r="AF80" s="777"/>
      <c r="AG80" s="777"/>
      <c r="AH80" s="777"/>
      <c r="AI80" s="777"/>
      <c r="AJ80" s="777"/>
      <c r="AK80" s="777"/>
      <c r="AL80" s="777"/>
      <c r="AM80" s="777"/>
      <c r="AN80" s="777"/>
      <c r="AO80" s="777"/>
      <c r="AP80" s="777"/>
      <c r="AQ80" s="777"/>
      <c r="AR80" s="777"/>
      <c r="AS80" s="777"/>
      <c r="AT80" s="777"/>
      <c r="AU80" s="777"/>
      <c r="AV80" s="777"/>
      <c r="AW80" s="777"/>
      <c r="AX80" s="777"/>
      <c r="AY80" s="777"/>
      <c r="AZ80" s="777"/>
      <c r="BA80" s="777"/>
      <c r="BB80" s="777"/>
      <c r="BC80" s="777"/>
      <c r="BD80" s="777"/>
      <c r="BE80" s="777"/>
      <c r="BF80" s="777"/>
      <c r="BG80" s="777"/>
      <c r="BH80" s="777"/>
      <c r="BI80" s="777"/>
      <c r="BJ80" s="777"/>
      <c r="BK80" s="777"/>
      <c r="BL80" s="777"/>
      <c r="BM80" s="777"/>
      <c r="BN80" s="777"/>
      <c r="BO80" s="777"/>
      <c r="BP80" s="777"/>
      <c r="BQ80" s="777"/>
      <c r="BR80" s="777"/>
      <c r="BS80" s="777"/>
      <c r="BT80" s="777"/>
      <c r="BU80" s="777"/>
      <c r="BV80" s="777"/>
      <c r="BW80" s="777"/>
      <c r="BX80" s="777"/>
      <c r="BY80" s="777"/>
      <c r="BZ80" s="777"/>
      <c r="CA80" s="777"/>
      <c r="CB80" s="777"/>
      <c r="CC80" s="777"/>
      <c r="CD80" s="777"/>
      <c r="CE80" s="777"/>
      <c r="CF80" s="777"/>
      <c r="CG80" s="777"/>
      <c r="CH80" s="777"/>
      <c r="CI80" s="777"/>
      <c r="CJ80" s="777"/>
      <c r="CK80" s="777"/>
      <c r="CL80" s="777"/>
      <c r="CM80" s="777"/>
      <c r="CN80" s="777"/>
      <c r="CO80" s="777"/>
      <c r="CP80" s="777"/>
      <c r="CQ80" s="777"/>
      <c r="CR80" s="777"/>
      <c r="CS80" s="777"/>
      <c r="CT80" s="777"/>
      <c r="CU80" s="777"/>
      <c r="CV80" s="777"/>
      <c r="CW80" s="777"/>
      <c r="CX80" s="777"/>
      <c r="CY80" s="777"/>
      <c r="CZ80" s="777"/>
      <c r="DA80" s="777"/>
      <c r="DB80" s="777"/>
      <c r="DC80" s="777"/>
      <c r="DD80" s="777"/>
      <c r="DE80" s="777"/>
      <c r="DF80" s="777"/>
      <c r="DG80" s="777"/>
      <c r="DH80" s="777"/>
      <c r="DI80" s="777"/>
      <c r="DJ80" s="777"/>
      <c r="DK80" s="777"/>
      <c r="DL80" s="777"/>
      <c r="DM80" s="777"/>
      <c r="DN80" s="777"/>
      <c r="DO80" s="777"/>
      <c r="DP80" s="777"/>
      <c r="DQ80" s="777"/>
      <c r="DR80" s="777"/>
      <c r="DS80" s="777"/>
      <c r="DT80" s="777"/>
      <c r="DU80" s="777"/>
      <c r="DV80" s="920"/>
      <c r="DW80" s="920"/>
      <c r="DX80" s="920"/>
      <c r="DY80" s="920"/>
      <c r="DZ80" s="920"/>
      <c r="EA80" s="920"/>
      <c r="EB80" s="920"/>
      <c r="EC80" s="920"/>
      <c r="ED80" s="920"/>
      <c r="EE80" s="920"/>
      <c r="EF80" s="819"/>
      <c r="EG80" s="723"/>
      <c r="EH80" s="723"/>
      <c r="EI80" s="723"/>
      <c r="EJ80" s="723"/>
    </row>
    <row r="81" spans="1:140">
      <c r="A81" s="777"/>
      <c r="B81" s="777"/>
      <c r="C81" s="777"/>
      <c r="D81" s="777"/>
      <c r="E81" s="777"/>
      <c r="F81" s="777"/>
      <c r="G81" s="777"/>
      <c r="H81" s="777"/>
      <c r="I81" s="777"/>
      <c r="J81" s="777"/>
      <c r="K81" s="777"/>
      <c r="L81" s="777"/>
      <c r="M81" s="777"/>
      <c r="N81" s="777"/>
      <c r="O81" s="777"/>
      <c r="P81" s="777"/>
      <c r="Q81" s="777"/>
      <c r="R81" s="777"/>
      <c r="S81" s="777"/>
      <c r="T81" s="777"/>
      <c r="U81" s="777"/>
      <c r="V81" s="777"/>
      <c r="W81" s="777"/>
      <c r="X81" s="777"/>
      <c r="Y81" s="777"/>
      <c r="Z81" s="777"/>
      <c r="AA81" s="777"/>
      <c r="AB81" s="777"/>
      <c r="AC81" s="777"/>
      <c r="AD81" s="777"/>
      <c r="AE81" s="777"/>
      <c r="AF81" s="777"/>
      <c r="AG81" s="777"/>
      <c r="AH81" s="777"/>
      <c r="AI81" s="777"/>
      <c r="AJ81" s="777"/>
      <c r="AK81" s="777"/>
      <c r="AL81" s="777"/>
      <c r="AM81" s="777"/>
      <c r="AN81" s="777"/>
      <c r="AO81" s="777"/>
      <c r="AP81" s="777"/>
      <c r="AQ81" s="777"/>
      <c r="AR81" s="777"/>
      <c r="AS81" s="777"/>
      <c r="AT81" s="777"/>
      <c r="AU81" s="777"/>
      <c r="AV81" s="777"/>
      <c r="AW81" s="777"/>
      <c r="AX81" s="777"/>
      <c r="AY81" s="777"/>
      <c r="AZ81" s="777"/>
      <c r="BA81" s="777"/>
      <c r="BB81" s="777"/>
      <c r="BC81" s="777"/>
      <c r="BD81" s="777"/>
      <c r="BE81" s="777"/>
      <c r="BF81" s="777"/>
      <c r="BG81" s="777"/>
      <c r="BH81" s="777"/>
      <c r="BI81" s="777"/>
      <c r="BJ81" s="777"/>
      <c r="BK81" s="777"/>
      <c r="BL81" s="777"/>
      <c r="BM81" s="777"/>
      <c r="BN81" s="777"/>
      <c r="BO81" s="777"/>
      <c r="BP81" s="777"/>
      <c r="BQ81" s="777"/>
      <c r="BR81" s="777"/>
      <c r="BS81" s="777"/>
      <c r="BT81" s="777"/>
      <c r="BU81" s="777"/>
      <c r="BV81" s="777"/>
      <c r="BW81" s="777"/>
      <c r="BX81" s="777"/>
      <c r="BY81" s="777"/>
      <c r="BZ81" s="777"/>
      <c r="CA81" s="777"/>
      <c r="CB81" s="777"/>
      <c r="CC81" s="777"/>
      <c r="CD81" s="777"/>
      <c r="CE81" s="777"/>
      <c r="CF81" s="777"/>
      <c r="CG81" s="777"/>
      <c r="CH81" s="777"/>
      <c r="CI81" s="777"/>
      <c r="CJ81" s="777"/>
      <c r="CK81" s="777"/>
      <c r="CL81" s="777"/>
      <c r="CM81" s="777"/>
      <c r="CN81" s="777"/>
      <c r="CO81" s="777"/>
      <c r="CP81" s="777"/>
      <c r="CQ81" s="777"/>
      <c r="CR81" s="777"/>
      <c r="CS81" s="777"/>
      <c r="CT81" s="777"/>
      <c r="CU81" s="777"/>
      <c r="CV81" s="777"/>
      <c r="CW81" s="777"/>
      <c r="CX81" s="777"/>
      <c r="CY81" s="777"/>
      <c r="CZ81" s="777"/>
      <c r="DA81" s="777"/>
      <c r="DB81" s="777"/>
      <c r="DC81" s="777"/>
      <c r="DD81" s="777"/>
      <c r="DE81" s="777"/>
      <c r="DF81" s="777"/>
      <c r="DG81" s="777"/>
      <c r="DH81" s="777"/>
      <c r="DI81" s="777"/>
      <c r="DJ81" s="777"/>
      <c r="DK81" s="777"/>
      <c r="DL81" s="777"/>
      <c r="DM81" s="777"/>
      <c r="DN81" s="777"/>
      <c r="DO81" s="777"/>
      <c r="DP81" s="777"/>
      <c r="DQ81" s="777"/>
      <c r="DR81" s="777"/>
      <c r="DS81" s="777"/>
      <c r="DT81" s="777"/>
      <c r="DU81" s="777"/>
      <c r="DV81" s="920"/>
      <c r="DW81" s="920"/>
      <c r="DX81" s="920"/>
      <c r="DY81" s="920"/>
      <c r="DZ81" s="920"/>
      <c r="EA81" s="920"/>
      <c r="EB81" s="920"/>
      <c r="EC81" s="920"/>
      <c r="ED81" s="920"/>
      <c r="EE81" s="920"/>
      <c r="EF81" s="819"/>
      <c r="EG81" s="723"/>
      <c r="EH81" s="723"/>
      <c r="EI81" s="723"/>
      <c r="EJ81" s="723"/>
    </row>
    <row r="82" spans="1:140">
      <c r="A82" s="777"/>
      <c r="B82" s="777"/>
      <c r="C82" s="777"/>
      <c r="D82" s="777"/>
      <c r="E82" s="777"/>
      <c r="F82" s="777"/>
      <c r="G82" s="777"/>
      <c r="H82" s="777"/>
      <c r="I82" s="777"/>
      <c r="J82" s="777"/>
      <c r="K82" s="777"/>
      <c r="L82" s="777"/>
      <c r="M82" s="777"/>
      <c r="N82" s="777"/>
      <c r="O82" s="777"/>
      <c r="P82" s="777"/>
      <c r="Q82" s="777"/>
      <c r="R82" s="777"/>
      <c r="S82" s="777"/>
      <c r="T82" s="777"/>
      <c r="U82" s="777"/>
      <c r="V82" s="777"/>
      <c r="W82" s="777"/>
      <c r="X82" s="777"/>
      <c r="Y82" s="777"/>
      <c r="Z82" s="777"/>
      <c r="AA82" s="777"/>
      <c r="AB82" s="777"/>
      <c r="AC82" s="777"/>
      <c r="AD82" s="777"/>
      <c r="AE82" s="777"/>
      <c r="AF82" s="777"/>
      <c r="AG82" s="777"/>
      <c r="AH82" s="777"/>
      <c r="AI82" s="777"/>
      <c r="AJ82" s="777"/>
      <c r="AK82" s="777"/>
      <c r="AL82" s="777"/>
      <c r="AM82" s="777"/>
      <c r="AN82" s="777"/>
      <c r="AO82" s="777"/>
      <c r="AP82" s="777"/>
      <c r="AQ82" s="777"/>
      <c r="AR82" s="777"/>
      <c r="AS82" s="777"/>
      <c r="AT82" s="777"/>
      <c r="AU82" s="777"/>
      <c r="AV82" s="777"/>
      <c r="AW82" s="777"/>
      <c r="AX82" s="777"/>
      <c r="AY82" s="777"/>
      <c r="AZ82" s="777"/>
      <c r="BA82" s="777"/>
      <c r="BB82" s="777"/>
      <c r="BC82" s="777"/>
      <c r="BD82" s="777"/>
      <c r="BE82" s="777"/>
      <c r="BF82" s="777"/>
      <c r="BG82" s="777"/>
      <c r="BH82" s="777"/>
      <c r="BI82" s="777"/>
      <c r="BJ82" s="777"/>
      <c r="BK82" s="777"/>
      <c r="BL82" s="777"/>
      <c r="BM82" s="777"/>
      <c r="BN82" s="777"/>
      <c r="BO82" s="777"/>
      <c r="BP82" s="777"/>
      <c r="BQ82" s="777"/>
      <c r="BR82" s="777"/>
      <c r="BS82" s="777"/>
      <c r="BT82" s="777"/>
      <c r="BU82" s="777"/>
      <c r="BV82" s="777"/>
      <c r="BW82" s="777"/>
      <c r="BX82" s="777"/>
      <c r="BY82" s="777"/>
      <c r="BZ82" s="777"/>
      <c r="CA82" s="777"/>
      <c r="CB82" s="777"/>
      <c r="CC82" s="777"/>
      <c r="CD82" s="777"/>
      <c r="CE82" s="777"/>
      <c r="CF82" s="777"/>
      <c r="CG82" s="777"/>
      <c r="CH82" s="777"/>
      <c r="CI82" s="777"/>
      <c r="CJ82" s="777"/>
      <c r="CK82" s="777"/>
      <c r="CL82" s="777"/>
      <c r="CM82" s="777"/>
      <c r="CN82" s="777"/>
      <c r="CO82" s="777"/>
      <c r="CP82" s="777"/>
      <c r="CQ82" s="777"/>
      <c r="CR82" s="777"/>
      <c r="CS82" s="777"/>
      <c r="CT82" s="777"/>
      <c r="CU82" s="777"/>
      <c r="CV82" s="777"/>
      <c r="CW82" s="777"/>
      <c r="CX82" s="777"/>
      <c r="CY82" s="777"/>
      <c r="CZ82" s="777"/>
      <c r="DA82" s="777"/>
      <c r="DB82" s="777"/>
      <c r="DC82" s="777"/>
      <c r="DD82" s="777"/>
      <c r="DE82" s="777"/>
      <c r="DF82" s="777"/>
      <c r="DG82" s="777"/>
      <c r="DH82" s="777"/>
      <c r="DI82" s="777"/>
      <c r="DJ82" s="777"/>
      <c r="DK82" s="777"/>
      <c r="DL82" s="777"/>
      <c r="DM82" s="777"/>
      <c r="DN82" s="777"/>
      <c r="DO82" s="777"/>
      <c r="DP82" s="777"/>
      <c r="DQ82" s="777"/>
      <c r="DR82" s="777"/>
      <c r="DS82" s="777"/>
      <c r="DT82" s="777"/>
      <c r="DU82" s="777"/>
      <c r="DV82" s="920"/>
      <c r="DW82" s="920"/>
      <c r="DX82" s="920"/>
      <c r="DY82" s="920"/>
      <c r="DZ82" s="920"/>
      <c r="EA82" s="920"/>
      <c r="EB82" s="920"/>
      <c r="EC82" s="920"/>
      <c r="ED82" s="920"/>
      <c r="EE82" s="920"/>
      <c r="EF82" s="819"/>
      <c r="EG82" s="723"/>
      <c r="EH82" s="723"/>
      <c r="EI82" s="723"/>
      <c r="EJ82" s="723"/>
    </row>
    <row r="83" spans="1:140">
      <c r="A83" s="777"/>
      <c r="B83" s="777"/>
      <c r="C83" s="777"/>
      <c r="D83" s="777"/>
      <c r="E83" s="777"/>
      <c r="F83" s="777"/>
      <c r="G83" s="777"/>
      <c r="H83" s="777"/>
      <c r="I83" s="777"/>
      <c r="J83" s="777"/>
      <c r="K83" s="777"/>
      <c r="L83" s="777"/>
      <c r="M83" s="777"/>
      <c r="N83" s="777"/>
      <c r="O83" s="777"/>
      <c r="P83" s="777"/>
      <c r="Q83" s="777"/>
      <c r="R83" s="777"/>
      <c r="S83" s="777"/>
      <c r="T83" s="777"/>
      <c r="U83" s="777"/>
      <c r="V83" s="777"/>
      <c r="W83" s="777"/>
      <c r="X83" s="777"/>
      <c r="Y83" s="777"/>
      <c r="Z83" s="777"/>
      <c r="AA83" s="777"/>
      <c r="AB83" s="777"/>
      <c r="AC83" s="777"/>
      <c r="AD83" s="777"/>
      <c r="AE83" s="777"/>
      <c r="AF83" s="777"/>
      <c r="AG83" s="777"/>
      <c r="AH83" s="777"/>
      <c r="AI83" s="777"/>
      <c r="AJ83" s="777"/>
      <c r="AK83" s="777"/>
      <c r="AL83" s="777"/>
      <c r="AM83" s="777"/>
      <c r="AN83" s="777"/>
      <c r="AO83" s="777"/>
      <c r="AP83" s="777"/>
      <c r="AQ83" s="777"/>
      <c r="AR83" s="777"/>
      <c r="AS83" s="777"/>
      <c r="AT83" s="777"/>
      <c r="AU83" s="777"/>
      <c r="AV83" s="777"/>
      <c r="AW83" s="777"/>
      <c r="AX83" s="777"/>
      <c r="AY83" s="777"/>
      <c r="AZ83" s="777"/>
      <c r="BA83" s="777"/>
      <c r="BB83" s="777"/>
      <c r="BC83" s="777"/>
      <c r="BD83" s="777"/>
      <c r="BE83" s="777"/>
      <c r="BF83" s="777"/>
      <c r="BG83" s="777"/>
      <c r="BH83" s="777"/>
      <c r="BI83" s="777"/>
      <c r="BJ83" s="777"/>
      <c r="BK83" s="777"/>
      <c r="BL83" s="777"/>
      <c r="BM83" s="777"/>
      <c r="BN83" s="777"/>
      <c r="BO83" s="777"/>
      <c r="BP83" s="777"/>
      <c r="BQ83" s="777"/>
      <c r="BR83" s="777"/>
      <c r="BS83" s="777"/>
      <c r="BT83" s="777"/>
      <c r="BU83" s="777"/>
      <c r="BV83" s="777"/>
      <c r="BW83" s="777"/>
      <c r="BX83" s="777"/>
      <c r="BY83" s="777"/>
      <c r="BZ83" s="777"/>
      <c r="CA83" s="777"/>
      <c r="CB83" s="777"/>
      <c r="CC83" s="777"/>
      <c r="CD83" s="777"/>
      <c r="CE83" s="777"/>
      <c r="CF83" s="777"/>
      <c r="CG83" s="777"/>
      <c r="CH83" s="777"/>
      <c r="CI83" s="777"/>
      <c r="CJ83" s="777"/>
      <c r="CK83" s="777"/>
      <c r="CL83" s="777"/>
      <c r="CM83" s="777"/>
      <c r="CN83" s="777"/>
      <c r="CO83" s="777"/>
      <c r="CP83" s="777"/>
      <c r="CQ83" s="777"/>
      <c r="CR83" s="777"/>
      <c r="CS83" s="777"/>
      <c r="CT83" s="777"/>
      <c r="CU83" s="777"/>
      <c r="CV83" s="777"/>
      <c r="CW83" s="777"/>
      <c r="CX83" s="777"/>
      <c r="CY83" s="777"/>
      <c r="CZ83" s="777"/>
      <c r="DA83" s="777"/>
      <c r="DB83" s="777"/>
      <c r="DC83" s="777"/>
      <c r="DD83" s="777"/>
      <c r="DE83" s="777"/>
      <c r="DF83" s="777"/>
      <c r="DG83" s="777"/>
      <c r="DH83" s="777"/>
      <c r="DI83" s="777"/>
      <c r="DJ83" s="777"/>
      <c r="DK83" s="777"/>
      <c r="DL83" s="777"/>
      <c r="DM83" s="777"/>
      <c r="DN83" s="777"/>
      <c r="DO83" s="777"/>
      <c r="DP83" s="777"/>
      <c r="DQ83" s="777"/>
      <c r="DR83" s="777"/>
      <c r="DS83" s="777"/>
      <c r="DT83" s="777"/>
      <c r="DU83" s="777"/>
      <c r="DV83" s="920"/>
      <c r="DW83" s="920"/>
      <c r="DX83" s="920"/>
      <c r="DY83" s="920"/>
      <c r="DZ83" s="920"/>
      <c r="EA83" s="920"/>
      <c r="EB83" s="920"/>
      <c r="EC83" s="920"/>
      <c r="ED83" s="920"/>
      <c r="EE83" s="920"/>
      <c r="EF83" s="819"/>
      <c r="EG83" s="723"/>
      <c r="EH83" s="723"/>
      <c r="EI83" s="723"/>
      <c r="EJ83" s="723"/>
    </row>
    <row r="84" spans="1:140">
      <c r="A84" s="777"/>
      <c r="B84" s="777"/>
      <c r="C84" s="777"/>
      <c r="D84" s="777"/>
      <c r="E84" s="777"/>
      <c r="F84" s="777"/>
      <c r="G84" s="777"/>
      <c r="H84" s="777"/>
      <c r="I84" s="777"/>
      <c r="J84" s="777"/>
      <c r="K84" s="777"/>
      <c r="L84" s="777"/>
      <c r="M84" s="777"/>
      <c r="N84" s="777"/>
      <c r="O84" s="777"/>
      <c r="P84" s="777"/>
      <c r="Q84" s="777"/>
      <c r="R84" s="777"/>
      <c r="S84" s="777"/>
      <c r="T84" s="777"/>
      <c r="U84" s="777"/>
      <c r="V84" s="777"/>
      <c r="W84" s="777"/>
      <c r="X84" s="777"/>
      <c r="Y84" s="777"/>
      <c r="Z84" s="777"/>
      <c r="AA84" s="777"/>
      <c r="AB84" s="777"/>
      <c r="AC84" s="777"/>
      <c r="AD84" s="777"/>
      <c r="AE84" s="777"/>
      <c r="AF84" s="777"/>
      <c r="AG84" s="777"/>
      <c r="AH84" s="777"/>
      <c r="AI84" s="777"/>
      <c r="AJ84" s="777"/>
      <c r="AK84" s="777"/>
      <c r="AL84" s="777"/>
      <c r="AM84" s="777"/>
      <c r="AN84" s="777"/>
      <c r="AO84" s="777"/>
      <c r="AP84" s="777"/>
      <c r="AQ84" s="777"/>
      <c r="AR84" s="777"/>
      <c r="AS84" s="777"/>
      <c r="AT84" s="777"/>
      <c r="AU84" s="777"/>
      <c r="AV84" s="777"/>
      <c r="AW84" s="777"/>
      <c r="AX84" s="777"/>
      <c r="AY84" s="777"/>
      <c r="AZ84" s="777"/>
      <c r="BA84" s="777"/>
      <c r="BB84" s="777"/>
      <c r="BC84" s="777"/>
      <c r="BD84" s="777"/>
      <c r="BE84" s="777"/>
      <c r="BF84" s="777"/>
      <c r="BG84" s="777"/>
      <c r="BH84" s="777"/>
      <c r="BI84" s="777"/>
      <c r="BJ84" s="777"/>
      <c r="BK84" s="777"/>
      <c r="BL84" s="777"/>
      <c r="BM84" s="777"/>
      <c r="BN84" s="777"/>
      <c r="BO84" s="777"/>
      <c r="BP84" s="777"/>
      <c r="BQ84" s="777"/>
      <c r="BR84" s="777"/>
      <c r="BS84" s="777"/>
      <c r="BT84" s="777"/>
      <c r="BU84" s="777"/>
      <c r="BV84" s="777"/>
      <c r="BW84" s="777"/>
      <c r="BX84" s="777"/>
      <c r="BY84" s="777"/>
      <c r="BZ84" s="777"/>
      <c r="CA84" s="777"/>
      <c r="CB84" s="777"/>
      <c r="CC84" s="777"/>
      <c r="CD84" s="777"/>
      <c r="CE84" s="777"/>
      <c r="CF84" s="777"/>
      <c r="CG84" s="777"/>
      <c r="CH84" s="777"/>
      <c r="CI84" s="777"/>
      <c r="CJ84" s="777"/>
      <c r="CK84" s="777"/>
      <c r="CL84" s="777"/>
      <c r="CM84" s="777"/>
      <c r="CN84" s="777"/>
      <c r="CO84" s="777"/>
      <c r="CP84" s="777"/>
      <c r="CQ84" s="777"/>
      <c r="CR84" s="777"/>
      <c r="CS84" s="777"/>
      <c r="CT84" s="777"/>
      <c r="CU84" s="777"/>
      <c r="CV84" s="777"/>
      <c r="CW84" s="777"/>
      <c r="CX84" s="777"/>
      <c r="CY84" s="777"/>
      <c r="CZ84" s="777"/>
      <c r="DA84" s="777"/>
      <c r="DB84" s="777"/>
      <c r="DC84" s="777"/>
      <c r="DD84" s="777"/>
      <c r="DE84" s="777"/>
      <c r="DF84" s="777"/>
      <c r="DG84" s="777"/>
      <c r="DH84" s="777"/>
      <c r="DI84" s="777"/>
      <c r="DJ84" s="777"/>
      <c r="DK84" s="777"/>
      <c r="DL84" s="777"/>
      <c r="DM84" s="777"/>
      <c r="DN84" s="777"/>
      <c r="DO84" s="777"/>
      <c r="DP84" s="777"/>
      <c r="DQ84" s="777"/>
      <c r="DR84" s="777"/>
      <c r="DS84" s="777"/>
      <c r="DT84" s="777"/>
      <c r="DU84" s="777"/>
      <c r="DV84" s="920"/>
      <c r="DW84" s="920"/>
      <c r="DX84" s="920"/>
      <c r="DY84" s="920"/>
      <c r="DZ84" s="920"/>
      <c r="EA84" s="920"/>
      <c r="EB84" s="920"/>
      <c r="EC84" s="920"/>
      <c r="ED84" s="920"/>
      <c r="EE84" s="920"/>
      <c r="EF84" s="819"/>
      <c r="EG84" s="723"/>
      <c r="EH84" s="723"/>
      <c r="EI84" s="723"/>
      <c r="EJ84" s="723"/>
    </row>
    <row r="85" spans="1:140">
      <c r="A85" s="777"/>
      <c r="B85" s="777"/>
      <c r="C85" s="777"/>
      <c r="D85" s="777"/>
      <c r="E85" s="777"/>
      <c r="F85" s="777"/>
      <c r="G85" s="777"/>
      <c r="H85" s="777"/>
      <c r="I85" s="777"/>
      <c r="J85" s="777"/>
      <c r="K85" s="777"/>
      <c r="L85" s="777"/>
      <c r="M85" s="777"/>
      <c r="N85" s="777"/>
      <c r="O85" s="777"/>
      <c r="P85" s="777"/>
      <c r="Q85" s="777"/>
      <c r="R85" s="777"/>
      <c r="S85" s="777"/>
      <c r="T85" s="777"/>
      <c r="U85" s="777"/>
      <c r="V85" s="777"/>
      <c r="W85" s="777"/>
      <c r="X85" s="777"/>
      <c r="Y85" s="777"/>
      <c r="Z85" s="777"/>
      <c r="AA85" s="777"/>
      <c r="AB85" s="777"/>
      <c r="AC85" s="777"/>
      <c r="AD85" s="777"/>
      <c r="AE85" s="777"/>
      <c r="AF85" s="777"/>
      <c r="AG85" s="777"/>
      <c r="AH85" s="777"/>
      <c r="AI85" s="777"/>
      <c r="AJ85" s="777"/>
      <c r="AK85" s="777"/>
      <c r="AL85" s="777"/>
      <c r="AM85" s="777"/>
      <c r="AN85" s="777"/>
      <c r="AO85" s="777"/>
      <c r="AP85" s="777"/>
      <c r="AQ85" s="777"/>
      <c r="AR85" s="777"/>
      <c r="AS85" s="777"/>
      <c r="AT85" s="777"/>
      <c r="AU85" s="777"/>
      <c r="AV85" s="777"/>
      <c r="AW85" s="777"/>
      <c r="AX85" s="777"/>
      <c r="AY85" s="777"/>
      <c r="AZ85" s="777"/>
      <c r="BA85" s="777"/>
      <c r="BB85" s="777"/>
      <c r="BC85" s="777"/>
      <c r="BD85" s="777"/>
      <c r="BE85" s="777"/>
      <c r="BF85" s="777"/>
      <c r="BG85" s="777"/>
      <c r="BH85" s="777"/>
      <c r="BI85" s="777"/>
      <c r="BJ85" s="777"/>
      <c r="BK85" s="777"/>
      <c r="BL85" s="777"/>
      <c r="BM85" s="777"/>
      <c r="BN85" s="777"/>
      <c r="BO85" s="777"/>
      <c r="BP85" s="777"/>
      <c r="BQ85" s="777"/>
      <c r="BR85" s="777"/>
      <c r="BS85" s="777"/>
      <c r="BT85" s="777"/>
      <c r="BU85" s="777"/>
      <c r="BV85" s="777"/>
      <c r="BW85" s="777"/>
      <c r="BX85" s="777"/>
      <c r="BY85" s="777"/>
      <c r="BZ85" s="777"/>
      <c r="CA85" s="777"/>
      <c r="CB85" s="777"/>
      <c r="CC85" s="777"/>
      <c r="CD85" s="777"/>
      <c r="CE85" s="777"/>
      <c r="CF85" s="777"/>
      <c r="CG85" s="777"/>
      <c r="CH85" s="777"/>
      <c r="CI85" s="777"/>
      <c r="CJ85" s="777"/>
      <c r="CK85" s="777"/>
      <c r="CL85" s="777"/>
      <c r="CM85" s="777"/>
      <c r="CN85" s="777"/>
      <c r="CO85" s="777"/>
      <c r="CP85" s="777"/>
      <c r="CQ85" s="777"/>
      <c r="CR85" s="777"/>
      <c r="CS85" s="777"/>
      <c r="CT85" s="777"/>
      <c r="CU85" s="777"/>
      <c r="CV85" s="777"/>
      <c r="CW85" s="777"/>
      <c r="CX85" s="777"/>
      <c r="CY85" s="777"/>
      <c r="CZ85" s="777"/>
      <c r="DA85" s="777"/>
      <c r="DB85" s="777"/>
      <c r="DC85" s="777"/>
      <c r="DD85" s="777"/>
      <c r="DE85" s="777"/>
      <c r="DF85" s="777"/>
      <c r="DG85" s="777"/>
      <c r="DH85" s="777"/>
      <c r="DI85" s="777"/>
      <c r="DJ85" s="777"/>
      <c r="DK85" s="777"/>
      <c r="DL85" s="777"/>
      <c r="DM85" s="777"/>
      <c r="DN85" s="777"/>
      <c r="DO85" s="777"/>
      <c r="DP85" s="777"/>
      <c r="DQ85" s="777"/>
      <c r="DR85" s="777"/>
      <c r="DS85" s="777"/>
      <c r="DT85" s="777"/>
      <c r="DU85" s="777"/>
      <c r="DV85" s="920"/>
      <c r="DW85" s="920"/>
      <c r="DX85" s="920"/>
      <c r="DY85" s="920"/>
      <c r="DZ85" s="920"/>
      <c r="EA85" s="920"/>
      <c r="EB85" s="920"/>
      <c r="EC85" s="920"/>
      <c r="ED85" s="920"/>
      <c r="EE85" s="920"/>
      <c r="EF85" s="819"/>
      <c r="EG85" s="723"/>
      <c r="EH85" s="723"/>
      <c r="EI85" s="723"/>
      <c r="EJ85" s="723"/>
    </row>
    <row r="86" spans="1:140">
      <c r="A86" s="777"/>
      <c r="B86" s="777"/>
      <c r="C86" s="777"/>
      <c r="D86" s="777"/>
      <c r="E86" s="777"/>
      <c r="F86" s="777"/>
      <c r="G86" s="777"/>
      <c r="H86" s="777"/>
      <c r="I86" s="777"/>
      <c r="J86" s="777"/>
      <c r="K86" s="777"/>
      <c r="L86" s="777"/>
      <c r="M86" s="777"/>
      <c r="N86" s="777"/>
      <c r="O86" s="777"/>
      <c r="P86" s="777"/>
      <c r="Q86" s="777"/>
      <c r="R86" s="777"/>
      <c r="S86" s="777"/>
      <c r="T86" s="777"/>
      <c r="U86" s="777"/>
      <c r="V86" s="777"/>
      <c r="W86" s="777"/>
      <c r="X86" s="777"/>
      <c r="Y86" s="777"/>
      <c r="Z86" s="777"/>
      <c r="AA86" s="777"/>
      <c r="AB86" s="777"/>
      <c r="AC86" s="777"/>
      <c r="AD86" s="777"/>
      <c r="AE86" s="777"/>
      <c r="AF86" s="777"/>
      <c r="AG86" s="777"/>
      <c r="AH86" s="777"/>
      <c r="AI86" s="777"/>
      <c r="AJ86" s="777"/>
      <c r="AK86" s="777"/>
      <c r="AL86" s="777"/>
      <c r="AM86" s="777"/>
      <c r="AN86" s="777"/>
      <c r="AO86" s="777"/>
      <c r="AP86" s="777"/>
      <c r="AQ86" s="777"/>
      <c r="AR86" s="777"/>
      <c r="AS86" s="777"/>
      <c r="AT86" s="777"/>
      <c r="AU86" s="777"/>
      <c r="AV86" s="777"/>
      <c r="AW86" s="777"/>
      <c r="AX86" s="777"/>
      <c r="AY86" s="777"/>
      <c r="AZ86" s="777"/>
      <c r="BA86" s="777"/>
      <c r="BB86" s="777"/>
      <c r="BC86" s="777"/>
      <c r="BD86" s="777"/>
      <c r="BE86" s="777"/>
      <c r="BF86" s="777"/>
      <c r="BG86" s="777"/>
      <c r="BH86" s="777"/>
      <c r="BI86" s="777"/>
      <c r="BJ86" s="777"/>
      <c r="BK86" s="777"/>
      <c r="BL86" s="777"/>
      <c r="BM86" s="777"/>
      <c r="BN86" s="777"/>
      <c r="BO86" s="777"/>
      <c r="BP86" s="777"/>
      <c r="BQ86" s="777"/>
      <c r="BR86" s="777"/>
      <c r="BS86" s="777"/>
      <c r="BT86" s="777"/>
      <c r="BU86" s="777"/>
      <c r="BV86" s="777"/>
      <c r="BW86" s="777"/>
      <c r="BX86" s="777"/>
      <c r="BY86" s="777"/>
      <c r="BZ86" s="777"/>
      <c r="CA86" s="777"/>
      <c r="CB86" s="777"/>
      <c r="CC86" s="777"/>
      <c r="CD86" s="777"/>
      <c r="CE86" s="777"/>
      <c r="CF86" s="777"/>
      <c r="CG86" s="777"/>
      <c r="CH86" s="777"/>
      <c r="CI86" s="777"/>
      <c r="CJ86" s="777"/>
      <c r="CK86" s="777"/>
      <c r="CL86" s="777"/>
      <c r="CM86" s="777"/>
      <c r="CN86" s="777"/>
      <c r="CO86" s="777"/>
      <c r="CP86" s="777"/>
      <c r="CQ86" s="777"/>
      <c r="CR86" s="777"/>
      <c r="CS86" s="777"/>
      <c r="CT86" s="777"/>
      <c r="CU86" s="777"/>
      <c r="CV86" s="777"/>
      <c r="CW86" s="777"/>
      <c r="CX86" s="777"/>
      <c r="CY86" s="777"/>
      <c r="CZ86" s="777"/>
      <c r="DA86" s="777"/>
      <c r="DB86" s="777"/>
      <c r="DC86" s="777"/>
      <c r="DD86" s="777"/>
      <c r="DE86" s="777"/>
      <c r="DF86" s="777"/>
      <c r="DG86" s="777"/>
      <c r="DH86" s="777"/>
      <c r="DI86" s="777"/>
      <c r="DJ86" s="777"/>
      <c r="DK86" s="777"/>
      <c r="DL86" s="777"/>
      <c r="DM86" s="777"/>
      <c r="DN86" s="777"/>
      <c r="DO86" s="777"/>
      <c r="DP86" s="777"/>
      <c r="DQ86" s="777"/>
      <c r="DR86" s="777"/>
      <c r="DS86" s="777"/>
      <c r="DT86" s="777"/>
      <c r="DU86" s="777"/>
      <c r="DV86" s="920"/>
      <c r="DW86" s="920"/>
      <c r="DX86" s="920"/>
      <c r="DY86" s="920"/>
      <c r="DZ86" s="920"/>
      <c r="EA86" s="920"/>
      <c r="EB86" s="920"/>
      <c r="EC86" s="920"/>
      <c r="ED86" s="920"/>
      <c r="EE86" s="920"/>
      <c r="EF86" s="819"/>
      <c r="EG86" s="723"/>
      <c r="EH86" s="723"/>
      <c r="EI86" s="723"/>
      <c r="EJ86" s="723"/>
    </row>
    <row r="87" spans="1:140">
      <c r="A87" s="777"/>
      <c r="B87" s="777"/>
      <c r="C87" s="777"/>
      <c r="D87" s="777"/>
      <c r="E87" s="777"/>
      <c r="F87" s="777"/>
      <c r="G87" s="777"/>
      <c r="H87" s="777"/>
      <c r="I87" s="777"/>
      <c r="J87" s="777"/>
      <c r="K87" s="777"/>
      <c r="L87" s="777"/>
      <c r="M87" s="777"/>
      <c r="N87" s="777"/>
      <c r="O87" s="777"/>
      <c r="P87" s="777"/>
      <c r="Q87" s="777"/>
      <c r="R87" s="777"/>
      <c r="S87" s="777"/>
      <c r="T87" s="777"/>
      <c r="U87" s="777"/>
      <c r="V87" s="777"/>
      <c r="W87" s="777"/>
      <c r="X87" s="777"/>
      <c r="Y87" s="777"/>
      <c r="Z87" s="777"/>
      <c r="AA87" s="777"/>
      <c r="AB87" s="777"/>
      <c r="AC87" s="777"/>
      <c r="AD87" s="777"/>
      <c r="AE87" s="777"/>
      <c r="AF87" s="777"/>
      <c r="AG87" s="777"/>
      <c r="AH87" s="777"/>
      <c r="AI87" s="777"/>
      <c r="AJ87" s="777"/>
      <c r="AK87" s="777"/>
      <c r="AL87" s="777"/>
      <c r="AM87" s="777"/>
      <c r="AN87" s="777"/>
      <c r="AO87" s="777"/>
      <c r="AP87" s="777"/>
      <c r="AQ87" s="777"/>
      <c r="AR87" s="777"/>
      <c r="AS87" s="777"/>
      <c r="AT87" s="777"/>
      <c r="AU87" s="777"/>
      <c r="AV87" s="777"/>
      <c r="AW87" s="777"/>
      <c r="AX87" s="777"/>
      <c r="AY87" s="777"/>
      <c r="AZ87" s="777"/>
      <c r="BA87" s="777"/>
      <c r="BB87" s="777"/>
      <c r="BC87" s="777"/>
      <c r="BD87" s="777"/>
      <c r="BE87" s="777"/>
      <c r="BF87" s="777"/>
      <c r="BG87" s="777"/>
      <c r="BH87" s="777"/>
      <c r="BI87" s="777"/>
      <c r="BJ87" s="777"/>
      <c r="BK87" s="777"/>
      <c r="BL87" s="777"/>
      <c r="BM87" s="777"/>
      <c r="BN87" s="777"/>
      <c r="BO87" s="777"/>
      <c r="BP87" s="777"/>
      <c r="BQ87" s="777"/>
      <c r="BR87" s="777"/>
      <c r="BS87" s="777"/>
      <c r="BT87" s="777"/>
      <c r="BU87" s="777"/>
      <c r="BV87" s="777"/>
      <c r="BW87" s="777"/>
      <c r="BX87" s="777"/>
      <c r="BY87" s="777"/>
      <c r="BZ87" s="777"/>
      <c r="CA87" s="777"/>
      <c r="CB87" s="777"/>
      <c r="CC87" s="777"/>
      <c r="CD87" s="777"/>
      <c r="CE87" s="777"/>
      <c r="CF87" s="777"/>
      <c r="CG87" s="777"/>
      <c r="CH87" s="777"/>
      <c r="CI87" s="777"/>
      <c r="CJ87" s="777"/>
      <c r="CK87" s="777"/>
      <c r="CL87" s="777"/>
      <c r="CM87" s="777"/>
      <c r="CN87" s="777"/>
      <c r="CO87" s="777"/>
      <c r="CP87" s="777"/>
      <c r="CQ87" s="777"/>
      <c r="CR87" s="777"/>
      <c r="CS87" s="777"/>
      <c r="CT87" s="777"/>
      <c r="CU87" s="777"/>
      <c r="CV87" s="777"/>
      <c r="CW87" s="777"/>
      <c r="CX87" s="777"/>
      <c r="CY87" s="777"/>
      <c r="CZ87" s="777"/>
      <c r="DA87" s="777"/>
      <c r="DB87" s="777"/>
      <c r="DC87" s="777"/>
      <c r="DD87" s="777"/>
      <c r="DE87" s="777"/>
      <c r="DF87" s="777"/>
      <c r="DG87" s="777"/>
      <c r="DH87" s="777"/>
      <c r="DI87" s="777"/>
      <c r="DJ87" s="777"/>
      <c r="DK87" s="777"/>
      <c r="DL87" s="777"/>
      <c r="DM87" s="777"/>
      <c r="DN87" s="777"/>
      <c r="DO87" s="777"/>
      <c r="DP87" s="777"/>
      <c r="DQ87" s="777"/>
      <c r="DR87" s="777"/>
      <c r="DS87" s="777"/>
      <c r="DT87" s="777"/>
      <c r="DU87" s="777"/>
      <c r="DV87" s="920"/>
      <c r="DW87" s="920"/>
      <c r="DX87" s="920"/>
      <c r="DY87" s="920"/>
      <c r="DZ87" s="920"/>
      <c r="EA87" s="920"/>
      <c r="EB87" s="920"/>
      <c r="EC87" s="920"/>
      <c r="ED87" s="920"/>
      <c r="EE87" s="920"/>
      <c r="EF87" s="819"/>
      <c r="EG87" s="723"/>
      <c r="EH87" s="723"/>
      <c r="EI87" s="723"/>
      <c r="EJ87" s="723"/>
    </row>
    <row r="88" spans="1:140">
      <c r="A88" s="777"/>
      <c r="B88" s="777"/>
      <c r="C88" s="777"/>
      <c r="D88" s="777"/>
      <c r="E88" s="777"/>
      <c r="F88" s="777"/>
      <c r="G88" s="777"/>
      <c r="H88" s="777"/>
      <c r="I88" s="777"/>
      <c r="J88" s="777"/>
      <c r="K88" s="777"/>
      <c r="L88" s="777"/>
      <c r="M88" s="777"/>
      <c r="N88" s="777"/>
      <c r="O88" s="777"/>
      <c r="P88" s="777"/>
      <c r="Q88" s="777"/>
      <c r="R88" s="777"/>
      <c r="S88" s="777"/>
      <c r="T88" s="777"/>
      <c r="U88" s="777"/>
      <c r="V88" s="777"/>
      <c r="W88" s="777"/>
      <c r="X88" s="777"/>
      <c r="Y88" s="777"/>
      <c r="Z88" s="777"/>
      <c r="AA88" s="777"/>
      <c r="AB88" s="777"/>
      <c r="AC88" s="777"/>
      <c r="AD88" s="777"/>
      <c r="AE88" s="777"/>
      <c r="AF88" s="777"/>
      <c r="AG88" s="777"/>
      <c r="AH88" s="777"/>
      <c r="AI88" s="777"/>
      <c r="AJ88" s="777"/>
      <c r="AK88" s="777"/>
      <c r="AL88" s="777"/>
      <c r="AM88" s="777"/>
      <c r="AN88" s="777"/>
      <c r="AO88" s="777"/>
      <c r="AP88" s="777"/>
      <c r="AQ88" s="777"/>
      <c r="AR88" s="777"/>
      <c r="AS88" s="777"/>
      <c r="AT88" s="777"/>
      <c r="AU88" s="777"/>
      <c r="AV88" s="777"/>
      <c r="AW88" s="777"/>
      <c r="AX88" s="777"/>
      <c r="AY88" s="777"/>
      <c r="AZ88" s="777"/>
      <c r="BA88" s="777"/>
      <c r="BB88" s="777"/>
      <c r="BC88" s="777"/>
      <c r="BD88" s="777"/>
      <c r="BE88" s="777"/>
      <c r="BF88" s="777"/>
      <c r="BG88" s="777"/>
      <c r="BH88" s="777"/>
      <c r="BI88" s="777"/>
      <c r="BJ88" s="777"/>
      <c r="BK88" s="777"/>
      <c r="BL88" s="777"/>
      <c r="BM88" s="777"/>
      <c r="BN88" s="777"/>
      <c r="BO88" s="777"/>
      <c r="BP88" s="777"/>
      <c r="BQ88" s="777"/>
      <c r="BR88" s="777"/>
      <c r="BS88" s="777"/>
      <c r="BT88" s="777"/>
      <c r="BU88" s="777"/>
      <c r="BV88" s="777"/>
      <c r="BW88" s="777"/>
      <c r="BX88" s="777"/>
      <c r="BY88" s="777"/>
      <c r="BZ88" s="777"/>
      <c r="CA88" s="777"/>
      <c r="CB88" s="777"/>
      <c r="CC88" s="777"/>
      <c r="CD88" s="777"/>
      <c r="CE88" s="777"/>
      <c r="CF88" s="777"/>
      <c r="CG88" s="777"/>
      <c r="CH88" s="777"/>
      <c r="CI88" s="777"/>
      <c r="CJ88" s="777"/>
      <c r="CK88" s="777"/>
      <c r="CL88" s="777"/>
      <c r="CM88" s="777"/>
      <c r="CN88" s="777"/>
      <c r="CO88" s="777"/>
      <c r="CP88" s="777"/>
      <c r="CQ88" s="777"/>
      <c r="CR88" s="777"/>
      <c r="CS88" s="777"/>
      <c r="CT88" s="777"/>
      <c r="CU88" s="777"/>
      <c r="CV88" s="777"/>
      <c r="CW88" s="777"/>
      <c r="CX88" s="777"/>
      <c r="CY88" s="777"/>
      <c r="CZ88" s="777"/>
      <c r="DA88" s="777"/>
      <c r="DB88" s="777"/>
      <c r="DC88" s="777"/>
      <c r="DD88" s="777"/>
      <c r="DE88" s="777"/>
      <c r="DF88" s="777"/>
      <c r="DG88" s="777"/>
      <c r="DH88" s="777"/>
      <c r="DI88" s="777"/>
      <c r="DJ88" s="777"/>
      <c r="DK88" s="777"/>
      <c r="DL88" s="777"/>
      <c r="DM88" s="777"/>
      <c r="DN88" s="777"/>
      <c r="DO88" s="777"/>
      <c r="DP88" s="777"/>
      <c r="DQ88" s="777"/>
      <c r="DR88" s="777"/>
      <c r="DS88" s="777"/>
      <c r="DT88" s="777"/>
      <c r="DU88" s="777"/>
      <c r="DV88" s="920"/>
      <c r="DW88" s="920"/>
      <c r="DX88" s="920"/>
      <c r="DY88" s="920"/>
      <c r="DZ88" s="920"/>
      <c r="EA88" s="920"/>
      <c r="EB88" s="920"/>
      <c r="EC88" s="920"/>
      <c r="ED88" s="920"/>
      <c r="EE88" s="920"/>
      <c r="EF88" s="819"/>
      <c r="EG88" s="723"/>
      <c r="EH88" s="723"/>
      <c r="EI88" s="723"/>
      <c r="EJ88" s="723"/>
    </row>
    <row r="89" spans="1:140">
      <c r="A89" s="777"/>
      <c r="B89" s="777"/>
      <c r="C89" s="777"/>
      <c r="D89" s="777"/>
      <c r="E89" s="777"/>
      <c r="F89" s="777"/>
      <c r="G89" s="777"/>
      <c r="H89" s="777"/>
      <c r="I89" s="777"/>
      <c r="J89" s="777"/>
      <c r="K89" s="777"/>
      <c r="L89" s="777"/>
      <c r="M89" s="777"/>
      <c r="N89" s="777"/>
      <c r="O89" s="777"/>
      <c r="P89" s="777"/>
      <c r="Q89" s="777"/>
      <c r="R89" s="777"/>
      <c r="S89" s="777"/>
      <c r="T89" s="777"/>
      <c r="U89" s="777"/>
      <c r="V89" s="777"/>
      <c r="W89" s="777"/>
      <c r="X89" s="777"/>
      <c r="Y89" s="777"/>
      <c r="Z89" s="777"/>
      <c r="AA89" s="777"/>
      <c r="AB89" s="777"/>
      <c r="AC89" s="777"/>
      <c r="AD89" s="777"/>
      <c r="AE89" s="777"/>
      <c r="AF89" s="777"/>
      <c r="AG89" s="777"/>
      <c r="AH89" s="777"/>
      <c r="AI89" s="777"/>
      <c r="AJ89" s="777"/>
      <c r="AK89" s="777"/>
      <c r="AL89" s="777"/>
      <c r="AM89" s="777"/>
      <c r="AN89" s="777"/>
      <c r="AO89" s="777"/>
      <c r="AP89" s="777"/>
      <c r="AQ89" s="777"/>
      <c r="AR89" s="777"/>
      <c r="AS89" s="777"/>
      <c r="AT89" s="777"/>
      <c r="AU89" s="777"/>
      <c r="AV89" s="777"/>
      <c r="AW89" s="777"/>
      <c r="AX89" s="777"/>
      <c r="AY89" s="777"/>
      <c r="AZ89" s="777"/>
      <c r="BA89" s="777"/>
      <c r="BB89" s="777"/>
      <c r="BC89" s="777"/>
      <c r="BD89" s="777"/>
      <c r="BE89" s="777"/>
      <c r="BF89" s="777"/>
      <c r="BG89" s="777"/>
      <c r="BH89" s="777"/>
      <c r="BI89" s="777"/>
      <c r="BJ89" s="777"/>
      <c r="BK89" s="777"/>
      <c r="BL89" s="777"/>
      <c r="BM89" s="777"/>
      <c r="BN89" s="777"/>
      <c r="BO89" s="777"/>
      <c r="BP89" s="777"/>
      <c r="BQ89" s="777"/>
      <c r="BR89" s="777"/>
      <c r="BS89" s="777"/>
      <c r="BT89" s="777"/>
      <c r="BU89" s="777"/>
      <c r="BV89" s="777"/>
      <c r="BW89" s="777"/>
      <c r="BX89" s="777"/>
      <c r="BY89" s="777"/>
      <c r="BZ89" s="777"/>
      <c r="CA89" s="777"/>
      <c r="CB89" s="777"/>
      <c r="CC89" s="777"/>
      <c r="CD89" s="777"/>
      <c r="CE89" s="777"/>
      <c r="CF89" s="777"/>
      <c r="CG89" s="777"/>
      <c r="CH89" s="777"/>
      <c r="CI89" s="777"/>
      <c r="CJ89" s="777"/>
      <c r="CK89" s="777"/>
      <c r="CL89" s="777"/>
      <c r="CM89" s="777"/>
      <c r="CN89" s="777"/>
      <c r="CO89" s="777"/>
      <c r="CP89" s="777"/>
      <c r="CQ89" s="777"/>
      <c r="CR89" s="777"/>
      <c r="CS89" s="777"/>
      <c r="CT89" s="777"/>
      <c r="CU89" s="777"/>
      <c r="CV89" s="777"/>
      <c r="CW89" s="777"/>
      <c r="CX89" s="777"/>
      <c r="CY89" s="777"/>
      <c r="CZ89" s="777"/>
      <c r="DA89" s="777"/>
      <c r="DB89" s="777"/>
      <c r="DC89" s="777"/>
      <c r="DD89" s="777"/>
      <c r="DE89" s="777"/>
      <c r="DF89" s="777"/>
      <c r="DG89" s="777"/>
      <c r="DH89" s="777"/>
      <c r="DI89" s="777"/>
      <c r="DJ89" s="777"/>
      <c r="DK89" s="777"/>
      <c r="DL89" s="777"/>
      <c r="DM89" s="777"/>
      <c r="DN89" s="777"/>
      <c r="DO89" s="777"/>
      <c r="DP89" s="777"/>
      <c r="DQ89" s="777"/>
      <c r="DR89" s="777"/>
      <c r="DS89" s="777"/>
      <c r="DT89" s="777"/>
      <c r="DU89" s="777"/>
      <c r="DV89" s="920"/>
      <c r="DW89" s="920"/>
      <c r="DX89" s="920"/>
      <c r="DY89" s="920"/>
      <c r="DZ89" s="920"/>
      <c r="EA89" s="920"/>
      <c r="EB89" s="920"/>
      <c r="EC89" s="920"/>
      <c r="ED89" s="920"/>
      <c r="EE89" s="920"/>
      <c r="EF89" s="819"/>
      <c r="EG89" s="723"/>
      <c r="EH89" s="723"/>
      <c r="EI89" s="723"/>
      <c r="EJ89" s="723"/>
    </row>
    <row r="90" spans="1:140">
      <c r="A90" s="777"/>
      <c r="B90" s="777"/>
      <c r="C90" s="777"/>
      <c r="D90" s="777"/>
      <c r="E90" s="777"/>
      <c r="F90" s="777"/>
      <c r="G90" s="777"/>
      <c r="H90" s="777"/>
      <c r="I90" s="777"/>
      <c r="J90" s="777"/>
      <c r="K90" s="777"/>
      <c r="L90" s="777"/>
      <c r="M90" s="777"/>
      <c r="N90" s="777"/>
      <c r="O90" s="777"/>
      <c r="P90" s="777"/>
      <c r="Q90" s="777"/>
      <c r="R90" s="777"/>
      <c r="S90" s="777"/>
      <c r="T90" s="777"/>
      <c r="U90" s="777"/>
      <c r="V90" s="777"/>
      <c r="W90" s="777"/>
      <c r="X90" s="777"/>
      <c r="Y90" s="777"/>
      <c r="Z90" s="777"/>
      <c r="AA90" s="777"/>
      <c r="AB90" s="777"/>
      <c r="AC90" s="777"/>
      <c r="AD90" s="777"/>
      <c r="AE90" s="777"/>
      <c r="AF90" s="777"/>
      <c r="AG90" s="777"/>
      <c r="AH90" s="777"/>
      <c r="AI90" s="777"/>
      <c r="AJ90" s="777"/>
      <c r="AK90" s="777"/>
      <c r="AL90" s="777"/>
      <c r="AM90" s="777"/>
      <c r="AN90" s="777"/>
      <c r="AO90" s="777"/>
      <c r="AP90" s="777"/>
      <c r="AQ90" s="777"/>
      <c r="AR90" s="777"/>
      <c r="AS90" s="777"/>
      <c r="AT90" s="777"/>
      <c r="AU90" s="777"/>
      <c r="AV90" s="777"/>
      <c r="AW90" s="777"/>
      <c r="AX90" s="777"/>
      <c r="AY90" s="777"/>
      <c r="AZ90" s="777"/>
      <c r="BA90" s="777"/>
      <c r="BB90" s="777"/>
      <c r="BC90" s="777"/>
      <c r="BD90" s="777"/>
      <c r="BE90" s="777"/>
      <c r="BF90" s="777"/>
      <c r="BG90" s="777"/>
      <c r="BH90" s="777"/>
      <c r="BI90" s="777"/>
      <c r="BJ90" s="777"/>
      <c r="BK90" s="777"/>
      <c r="BL90" s="777"/>
      <c r="BM90" s="777"/>
      <c r="BN90" s="777"/>
      <c r="BO90" s="777"/>
      <c r="BP90" s="777"/>
      <c r="BQ90" s="777"/>
      <c r="BR90" s="777"/>
      <c r="BS90" s="777"/>
      <c r="BT90" s="777"/>
      <c r="BU90" s="777"/>
      <c r="BV90" s="777"/>
      <c r="BW90" s="777"/>
      <c r="BX90" s="777"/>
      <c r="BY90" s="777"/>
      <c r="BZ90" s="777"/>
      <c r="CA90" s="777"/>
      <c r="CB90" s="777"/>
      <c r="CC90" s="777"/>
      <c r="CD90" s="777"/>
      <c r="CE90" s="777"/>
      <c r="CF90" s="777"/>
      <c r="CG90" s="777"/>
      <c r="CH90" s="777"/>
      <c r="CI90" s="777"/>
      <c r="CJ90" s="777"/>
      <c r="CK90" s="777"/>
      <c r="CL90" s="777"/>
      <c r="CM90" s="777"/>
      <c r="CN90" s="777"/>
      <c r="CO90" s="777"/>
      <c r="CP90" s="777"/>
      <c r="CQ90" s="777"/>
      <c r="CR90" s="777"/>
      <c r="CS90" s="777"/>
      <c r="CT90" s="777"/>
      <c r="CU90" s="777"/>
      <c r="CV90" s="777"/>
      <c r="CW90" s="777"/>
      <c r="CX90" s="777"/>
      <c r="CY90" s="777"/>
      <c r="CZ90" s="777"/>
      <c r="DA90" s="777"/>
      <c r="DB90" s="777"/>
      <c r="DC90" s="777"/>
      <c r="DD90" s="777"/>
      <c r="DE90" s="777"/>
      <c r="DF90" s="777"/>
      <c r="DG90" s="777"/>
      <c r="DH90" s="777"/>
      <c r="DI90" s="777"/>
      <c r="DJ90" s="777"/>
      <c r="DK90" s="777"/>
      <c r="DL90" s="777"/>
      <c r="DM90" s="777"/>
      <c r="DN90" s="777"/>
      <c r="DO90" s="777"/>
      <c r="DP90" s="777"/>
      <c r="DQ90" s="777"/>
      <c r="DR90" s="777"/>
      <c r="DS90" s="777"/>
      <c r="DT90" s="777"/>
      <c r="DU90" s="777"/>
      <c r="DV90" s="920"/>
      <c r="DW90" s="920"/>
      <c r="DX90" s="920"/>
      <c r="DY90" s="920"/>
      <c r="DZ90" s="920"/>
      <c r="EA90" s="920"/>
      <c r="EB90" s="920"/>
      <c r="EC90" s="920"/>
      <c r="ED90" s="920"/>
      <c r="EE90" s="920"/>
      <c r="EF90" s="819"/>
      <c r="EG90" s="723"/>
      <c r="EH90" s="723"/>
      <c r="EI90" s="723"/>
      <c r="EJ90" s="723"/>
    </row>
    <row r="91" spans="1:140">
      <c r="A91" s="777"/>
      <c r="B91" s="777"/>
      <c r="C91" s="777"/>
      <c r="D91" s="777"/>
      <c r="E91" s="777"/>
      <c r="F91" s="777"/>
      <c r="G91" s="777"/>
      <c r="H91" s="777"/>
      <c r="I91" s="777"/>
      <c r="J91" s="777"/>
      <c r="K91" s="777"/>
      <c r="L91" s="777"/>
      <c r="M91" s="777"/>
      <c r="N91" s="777"/>
      <c r="O91" s="777"/>
      <c r="P91" s="777"/>
      <c r="Q91" s="777"/>
      <c r="R91" s="777"/>
      <c r="S91" s="777"/>
      <c r="T91" s="777"/>
      <c r="U91" s="777"/>
      <c r="V91" s="777"/>
      <c r="W91" s="777"/>
      <c r="X91" s="777"/>
      <c r="Y91" s="777"/>
      <c r="Z91" s="777"/>
      <c r="AA91" s="777"/>
      <c r="AB91" s="777"/>
      <c r="AC91" s="777"/>
      <c r="AD91" s="777"/>
      <c r="AE91" s="777"/>
      <c r="AF91" s="777"/>
      <c r="AG91" s="777"/>
      <c r="AH91" s="777"/>
      <c r="AI91" s="777"/>
      <c r="AJ91" s="777"/>
      <c r="AK91" s="777"/>
      <c r="AL91" s="777"/>
      <c r="AM91" s="777"/>
      <c r="AN91" s="777"/>
      <c r="AO91" s="777"/>
      <c r="AP91" s="777"/>
      <c r="AQ91" s="777"/>
      <c r="AR91" s="777"/>
      <c r="AS91" s="777"/>
      <c r="AT91" s="777"/>
      <c r="AU91" s="777"/>
      <c r="AV91" s="777"/>
      <c r="AW91" s="777"/>
      <c r="AX91" s="777"/>
      <c r="AY91" s="777"/>
      <c r="AZ91" s="777"/>
      <c r="BA91" s="777"/>
      <c r="BB91" s="777"/>
      <c r="BC91" s="777"/>
      <c r="BD91" s="777"/>
      <c r="BE91" s="777"/>
      <c r="BF91" s="777"/>
      <c r="BG91" s="777"/>
      <c r="BH91" s="777"/>
      <c r="BI91" s="777"/>
      <c r="BJ91" s="777"/>
      <c r="BK91" s="777"/>
      <c r="BL91" s="777"/>
      <c r="BM91" s="777"/>
      <c r="BN91" s="777"/>
      <c r="BO91" s="777"/>
      <c r="BP91" s="777"/>
      <c r="BQ91" s="777"/>
      <c r="BR91" s="777"/>
      <c r="BS91" s="777"/>
      <c r="BT91" s="777"/>
      <c r="BU91" s="777"/>
      <c r="BV91" s="777"/>
      <c r="BW91" s="777"/>
      <c r="BX91" s="777"/>
      <c r="BY91" s="777"/>
      <c r="BZ91" s="777"/>
      <c r="CA91" s="777"/>
      <c r="CB91" s="777"/>
      <c r="CC91" s="777"/>
      <c r="CD91" s="777"/>
      <c r="CE91" s="777"/>
      <c r="CF91" s="777"/>
      <c r="CG91" s="777"/>
      <c r="CH91" s="777"/>
      <c r="CI91" s="777"/>
      <c r="CJ91" s="777"/>
      <c r="CK91" s="777"/>
      <c r="CL91" s="777"/>
      <c r="CM91" s="777"/>
      <c r="CN91" s="777"/>
      <c r="CO91" s="777"/>
      <c r="CP91" s="777"/>
      <c r="CQ91" s="777"/>
      <c r="CR91" s="777"/>
      <c r="CS91" s="777"/>
      <c r="CT91" s="777"/>
      <c r="CU91" s="777"/>
      <c r="CV91" s="777"/>
      <c r="CW91" s="777"/>
      <c r="CX91" s="777"/>
      <c r="CY91" s="777"/>
      <c r="CZ91" s="777"/>
      <c r="DA91" s="777"/>
      <c r="DB91" s="777"/>
      <c r="DC91" s="777"/>
      <c r="DD91" s="777"/>
      <c r="DE91" s="777"/>
      <c r="DF91" s="777"/>
      <c r="DG91" s="777"/>
      <c r="DH91" s="777"/>
      <c r="DI91" s="777"/>
      <c r="DJ91" s="777"/>
      <c r="DK91" s="777"/>
      <c r="DL91" s="777"/>
      <c r="DM91" s="777"/>
      <c r="DN91" s="777"/>
      <c r="DO91" s="777"/>
      <c r="DP91" s="777"/>
      <c r="DQ91" s="777"/>
      <c r="DR91" s="777"/>
      <c r="DS91" s="777"/>
      <c r="DT91" s="777"/>
      <c r="DU91" s="777"/>
      <c r="DV91" s="920"/>
      <c r="DW91" s="920"/>
      <c r="DX91" s="920"/>
      <c r="DY91" s="920"/>
      <c r="DZ91" s="920"/>
      <c r="EA91" s="920"/>
      <c r="EB91" s="920"/>
      <c r="EC91" s="920"/>
      <c r="ED91" s="920"/>
      <c r="EE91" s="920"/>
      <c r="EF91" s="819"/>
      <c r="EG91" s="723"/>
      <c r="EH91" s="723"/>
      <c r="EI91" s="723"/>
      <c r="EJ91" s="723"/>
    </row>
    <row r="92" spans="1:140">
      <c r="A92" s="777"/>
      <c r="B92" s="777"/>
      <c r="C92" s="777"/>
      <c r="D92" s="777"/>
      <c r="E92" s="777"/>
      <c r="F92" s="777"/>
      <c r="G92" s="777"/>
      <c r="H92" s="777"/>
      <c r="I92" s="777"/>
      <c r="J92" s="777"/>
      <c r="K92" s="777"/>
      <c r="L92" s="777"/>
      <c r="M92" s="777"/>
      <c r="N92" s="777"/>
      <c r="O92" s="777"/>
      <c r="P92" s="777"/>
      <c r="Q92" s="777"/>
      <c r="R92" s="777"/>
      <c r="S92" s="777"/>
      <c r="T92" s="777"/>
      <c r="U92" s="777"/>
      <c r="V92" s="777"/>
      <c r="W92" s="777"/>
      <c r="X92" s="777"/>
      <c r="Y92" s="777"/>
      <c r="Z92" s="777"/>
      <c r="AA92" s="777"/>
      <c r="AB92" s="777"/>
      <c r="AC92" s="777"/>
      <c r="AD92" s="777"/>
      <c r="AE92" s="777"/>
      <c r="AF92" s="777"/>
      <c r="AG92" s="777"/>
      <c r="AH92" s="777"/>
      <c r="AI92" s="777"/>
      <c r="AJ92" s="777"/>
      <c r="AK92" s="777"/>
      <c r="AL92" s="777"/>
      <c r="AM92" s="777"/>
      <c r="AN92" s="777"/>
      <c r="AO92" s="777"/>
      <c r="AP92" s="777"/>
      <c r="AQ92" s="777"/>
      <c r="AR92" s="777"/>
      <c r="AS92" s="777"/>
      <c r="AT92" s="777"/>
      <c r="AU92" s="777"/>
      <c r="AV92" s="777"/>
      <c r="AW92" s="777"/>
      <c r="AX92" s="777"/>
      <c r="AY92" s="777"/>
      <c r="AZ92" s="777"/>
      <c r="BA92" s="777"/>
      <c r="BB92" s="777"/>
      <c r="BC92" s="777"/>
      <c r="BD92" s="777"/>
      <c r="BE92" s="777"/>
      <c r="BF92" s="777"/>
      <c r="BG92" s="777"/>
      <c r="BH92" s="777"/>
      <c r="BI92" s="777"/>
      <c r="BJ92" s="777"/>
      <c r="BK92" s="777"/>
      <c r="BL92" s="777"/>
      <c r="BM92" s="777"/>
      <c r="BN92" s="777"/>
      <c r="BO92" s="777"/>
      <c r="BP92" s="777"/>
      <c r="BQ92" s="777"/>
      <c r="BR92" s="777"/>
      <c r="BS92" s="777"/>
      <c r="BT92" s="777"/>
      <c r="BU92" s="777"/>
      <c r="BV92" s="777"/>
      <c r="BW92" s="777"/>
      <c r="BX92" s="777"/>
      <c r="BY92" s="777"/>
      <c r="BZ92" s="777"/>
      <c r="CA92" s="777"/>
      <c r="CB92" s="777"/>
      <c r="CC92" s="777"/>
      <c r="CD92" s="777"/>
      <c r="CE92" s="777"/>
      <c r="CF92" s="777"/>
      <c r="CG92" s="777"/>
      <c r="CH92" s="777"/>
      <c r="CI92" s="777"/>
      <c r="CJ92" s="777"/>
      <c r="CK92" s="777"/>
      <c r="CL92" s="777"/>
      <c r="CM92" s="777"/>
      <c r="CN92" s="777"/>
      <c r="CO92" s="777"/>
      <c r="CP92" s="777"/>
      <c r="CQ92" s="777"/>
      <c r="CR92" s="777"/>
      <c r="CS92" s="777"/>
      <c r="CT92" s="777"/>
      <c r="CU92" s="777"/>
      <c r="CV92" s="777"/>
      <c r="CW92" s="777"/>
      <c r="CX92" s="777"/>
      <c r="CY92" s="777"/>
      <c r="CZ92" s="777"/>
      <c r="DA92" s="777"/>
      <c r="DB92" s="777"/>
      <c r="DC92" s="777"/>
      <c r="DD92" s="777"/>
      <c r="DE92" s="777"/>
      <c r="DF92" s="777"/>
      <c r="DG92" s="777"/>
      <c r="DH92" s="777"/>
      <c r="DI92" s="777"/>
      <c r="DJ92" s="777"/>
      <c r="DK92" s="777"/>
      <c r="DL92" s="777"/>
      <c r="DM92" s="777"/>
      <c r="DN92" s="777"/>
      <c r="DO92" s="777"/>
      <c r="DP92" s="777"/>
      <c r="DQ92" s="777"/>
      <c r="DR92" s="777"/>
      <c r="DS92" s="777"/>
      <c r="DT92" s="777"/>
      <c r="DU92" s="777"/>
      <c r="DV92" s="920"/>
      <c r="DW92" s="920"/>
      <c r="DX92" s="920"/>
      <c r="DY92" s="920"/>
      <c r="DZ92" s="920"/>
      <c r="EA92" s="920"/>
      <c r="EB92" s="920"/>
      <c r="EC92" s="920"/>
      <c r="ED92" s="920"/>
      <c r="EE92" s="920"/>
      <c r="EF92" s="819"/>
      <c r="EG92" s="723"/>
      <c r="EH92" s="723"/>
      <c r="EI92" s="723"/>
      <c r="EJ92" s="723"/>
    </row>
    <row r="93" spans="1:140">
      <c r="A93" s="777"/>
      <c r="B93" s="777"/>
      <c r="C93" s="777"/>
      <c r="D93" s="777"/>
      <c r="E93" s="777"/>
      <c r="F93" s="777"/>
      <c r="G93" s="777"/>
      <c r="H93" s="777"/>
      <c r="I93" s="777"/>
      <c r="J93" s="777"/>
      <c r="K93" s="777"/>
      <c r="L93" s="777"/>
      <c r="M93" s="777"/>
      <c r="N93" s="777"/>
      <c r="O93" s="777"/>
      <c r="P93" s="777"/>
      <c r="Q93" s="777"/>
      <c r="R93" s="777"/>
      <c r="S93" s="777"/>
      <c r="T93" s="777"/>
      <c r="U93" s="777"/>
      <c r="V93" s="777"/>
      <c r="W93" s="777"/>
      <c r="X93" s="777"/>
      <c r="Y93" s="777"/>
      <c r="Z93" s="777"/>
      <c r="AA93" s="777"/>
      <c r="AB93" s="777"/>
      <c r="AC93" s="777"/>
      <c r="AD93" s="777"/>
      <c r="AE93" s="777"/>
      <c r="AF93" s="777"/>
      <c r="AG93" s="777"/>
      <c r="AH93" s="777"/>
      <c r="AI93" s="777"/>
      <c r="AJ93" s="777"/>
      <c r="AK93" s="777"/>
      <c r="AL93" s="777"/>
      <c r="AM93" s="777"/>
      <c r="AN93" s="777"/>
      <c r="AO93" s="777"/>
      <c r="AP93" s="777"/>
      <c r="AQ93" s="777"/>
      <c r="AR93" s="777"/>
      <c r="AS93" s="777"/>
      <c r="AT93" s="777"/>
      <c r="AU93" s="777"/>
      <c r="AV93" s="777"/>
      <c r="AW93" s="777"/>
      <c r="AX93" s="777"/>
      <c r="AY93" s="777"/>
      <c r="AZ93" s="777"/>
      <c r="BA93" s="777"/>
      <c r="BB93" s="777"/>
      <c r="BC93" s="777"/>
      <c r="BD93" s="777"/>
      <c r="BE93" s="777"/>
      <c r="BF93" s="777"/>
      <c r="BG93" s="777"/>
      <c r="BH93" s="777"/>
      <c r="BI93" s="777"/>
      <c r="BJ93" s="777"/>
      <c r="BK93" s="777"/>
      <c r="BL93" s="777"/>
      <c r="BM93" s="777"/>
      <c r="BN93" s="777"/>
      <c r="BO93" s="777"/>
      <c r="BP93" s="777"/>
      <c r="BQ93" s="777"/>
      <c r="BR93" s="777"/>
      <c r="BS93" s="777"/>
      <c r="BT93" s="777"/>
      <c r="BU93" s="777"/>
      <c r="BV93" s="777"/>
      <c r="BW93" s="777"/>
      <c r="BX93" s="777"/>
      <c r="BY93" s="777"/>
      <c r="BZ93" s="777"/>
      <c r="CA93" s="777"/>
      <c r="CB93" s="777"/>
      <c r="CC93" s="777"/>
      <c r="CD93" s="777"/>
      <c r="CE93" s="777"/>
      <c r="CF93" s="777"/>
      <c r="CG93" s="777"/>
      <c r="CH93" s="777"/>
      <c r="CI93" s="777"/>
      <c r="CJ93" s="777"/>
      <c r="CK93" s="777"/>
      <c r="CL93" s="777"/>
      <c r="CM93" s="777"/>
      <c r="CN93" s="777"/>
      <c r="CO93" s="777"/>
      <c r="CP93" s="777"/>
      <c r="CQ93" s="777"/>
      <c r="CR93" s="777"/>
      <c r="CS93" s="777"/>
      <c r="CT93" s="777"/>
      <c r="CU93" s="777"/>
      <c r="CV93" s="777"/>
      <c r="CW93" s="777"/>
      <c r="CX93" s="777"/>
      <c r="CY93" s="777"/>
      <c r="CZ93" s="777"/>
      <c r="DA93" s="777"/>
      <c r="DB93" s="777"/>
      <c r="DC93" s="777"/>
      <c r="DD93" s="777"/>
      <c r="DE93" s="777"/>
      <c r="DF93" s="777"/>
      <c r="DG93" s="777"/>
      <c r="DH93" s="777"/>
      <c r="DI93" s="777"/>
      <c r="DJ93" s="777"/>
      <c r="DK93" s="777"/>
      <c r="DL93" s="777"/>
      <c r="DM93" s="777"/>
      <c r="DN93" s="777"/>
      <c r="DO93" s="777"/>
      <c r="DP93" s="777"/>
      <c r="DQ93" s="777"/>
      <c r="DR93" s="777"/>
      <c r="DS93" s="777"/>
      <c r="DT93" s="777"/>
      <c r="DU93" s="777"/>
      <c r="DV93" s="920"/>
      <c r="DW93" s="920"/>
      <c r="DX93" s="920"/>
      <c r="DY93" s="920"/>
      <c r="DZ93" s="920"/>
      <c r="EA93" s="920"/>
      <c r="EB93" s="920"/>
      <c r="EC93" s="920"/>
      <c r="ED93" s="920"/>
      <c r="EE93" s="920"/>
      <c r="EF93" s="819"/>
      <c r="EG93" s="723"/>
      <c r="EH93" s="723"/>
      <c r="EI93" s="723"/>
      <c r="EJ93" s="723"/>
    </row>
    <row r="94" spans="1:140">
      <c r="A94" s="777"/>
      <c r="B94" s="777"/>
      <c r="C94" s="777"/>
      <c r="D94" s="777"/>
      <c r="E94" s="777"/>
      <c r="F94" s="777"/>
      <c r="G94" s="777"/>
      <c r="H94" s="777"/>
      <c r="I94" s="777"/>
      <c r="J94" s="777"/>
      <c r="K94" s="777"/>
      <c r="L94" s="777"/>
      <c r="M94" s="777"/>
      <c r="N94" s="777"/>
      <c r="O94" s="777"/>
      <c r="P94" s="777"/>
      <c r="Q94" s="777"/>
      <c r="R94" s="777"/>
      <c r="S94" s="777"/>
      <c r="T94" s="777"/>
      <c r="U94" s="777"/>
      <c r="V94" s="777"/>
      <c r="W94" s="777"/>
      <c r="X94" s="777"/>
      <c r="Y94" s="777"/>
      <c r="Z94" s="777"/>
      <c r="AA94" s="777"/>
      <c r="AB94" s="777"/>
      <c r="AC94" s="777"/>
      <c r="AD94" s="777"/>
      <c r="AE94" s="777"/>
      <c r="AF94" s="777"/>
      <c r="AG94" s="777"/>
      <c r="AH94" s="777"/>
      <c r="AI94" s="777"/>
      <c r="AJ94" s="777"/>
      <c r="AK94" s="777"/>
      <c r="AL94" s="777"/>
      <c r="AM94" s="777"/>
      <c r="AN94" s="777"/>
      <c r="AO94" s="777"/>
      <c r="AP94" s="777"/>
      <c r="AQ94" s="777"/>
      <c r="AR94" s="777"/>
      <c r="AS94" s="777"/>
      <c r="AT94" s="777"/>
      <c r="AU94" s="777"/>
      <c r="AV94" s="777"/>
      <c r="AW94" s="777"/>
      <c r="AX94" s="777"/>
      <c r="AY94" s="777"/>
      <c r="AZ94" s="777"/>
      <c r="BA94" s="777"/>
      <c r="BB94" s="777"/>
      <c r="BC94" s="777"/>
      <c r="BD94" s="777"/>
      <c r="BE94" s="777"/>
      <c r="BF94" s="777"/>
      <c r="BG94" s="777"/>
      <c r="BH94" s="777"/>
      <c r="BI94" s="777"/>
      <c r="BJ94" s="777"/>
      <c r="BK94" s="777"/>
      <c r="BL94" s="777"/>
      <c r="BM94" s="777"/>
      <c r="BN94" s="777"/>
      <c r="BO94" s="777"/>
      <c r="BP94" s="777"/>
      <c r="BQ94" s="777"/>
      <c r="BR94" s="777"/>
      <c r="BS94" s="777"/>
      <c r="BT94" s="777"/>
      <c r="BU94" s="777"/>
      <c r="BV94" s="777"/>
      <c r="BW94" s="777"/>
      <c r="BX94" s="777"/>
      <c r="BY94" s="777"/>
      <c r="BZ94" s="777"/>
      <c r="CA94" s="777"/>
      <c r="CB94" s="777"/>
      <c r="CC94" s="777"/>
      <c r="CD94" s="777"/>
      <c r="CE94" s="777"/>
      <c r="CF94" s="777"/>
      <c r="CG94" s="777"/>
      <c r="CH94" s="777"/>
      <c r="CI94" s="777"/>
      <c r="CJ94" s="777"/>
      <c r="CK94" s="777"/>
      <c r="CL94" s="777"/>
      <c r="CM94" s="777"/>
      <c r="CN94" s="777"/>
      <c r="CO94" s="777"/>
      <c r="CP94" s="777"/>
      <c r="CQ94" s="777"/>
      <c r="CR94" s="777"/>
      <c r="CS94" s="777"/>
      <c r="CT94" s="777"/>
      <c r="CU94" s="777"/>
      <c r="CV94" s="777"/>
      <c r="CW94" s="777"/>
      <c r="CX94" s="777"/>
      <c r="CY94" s="777"/>
      <c r="CZ94" s="777"/>
      <c r="DA94" s="777"/>
      <c r="DB94" s="777"/>
      <c r="DC94" s="777"/>
      <c r="DD94" s="777"/>
      <c r="DE94" s="777"/>
      <c r="DF94" s="777"/>
      <c r="DG94" s="777"/>
      <c r="DH94" s="777"/>
      <c r="DI94" s="777"/>
      <c r="DJ94" s="777"/>
      <c r="DK94" s="777"/>
      <c r="DL94" s="777"/>
      <c r="DM94" s="777"/>
      <c r="DN94" s="777"/>
      <c r="DO94" s="777"/>
      <c r="DP94" s="777"/>
      <c r="DQ94" s="777"/>
      <c r="DR94" s="777"/>
      <c r="DS94" s="777"/>
      <c r="DT94" s="777"/>
      <c r="DU94" s="777"/>
      <c r="DV94" s="920"/>
      <c r="DW94" s="920"/>
      <c r="DX94" s="920"/>
      <c r="DY94" s="920"/>
      <c r="DZ94" s="920"/>
      <c r="EA94" s="920"/>
      <c r="EB94" s="920"/>
      <c r="EC94" s="920"/>
      <c r="ED94" s="920"/>
      <c r="EE94" s="920"/>
      <c r="EF94" s="819"/>
      <c r="EG94" s="723"/>
      <c r="EH94" s="723"/>
      <c r="EI94" s="723"/>
      <c r="EJ94" s="723"/>
    </row>
    <row r="95" spans="1:140">
      <c r="A95" s="777"/>
      <c r="B95" s="777"/>
      <c r="C95" s="777"/>
      <c r="D95" s="777"/>
      <c r="E95" s="777"/>
      <c r="F95" s="777"/>
      <c r="G95" s="777"/>
      <c r="H95" s="777"/>
      <c r="I95" s="777"/>
      <c r="J95" s="777"/>
      <c r="K95" s="777"/>
      <c r="L95" s="777"/>
      <c r="M95" s="777"/>
      <c r="N95" s="777"/>
      <c r="O95" s="777"/>
      <c r="P95" s="777"/>
      <c r="Q95" s="777"/>
      <c r="R95" s="777"/>
      <c r="S95" s="777"/>
      <c r="T95" s="777"/>
      <c r="U95" s="777"/>
      <c r="V95" s="777"/>
      <c r="W95" s="777"/>
      <c r="X95" s="777"/>
      <c r="Y95" s="777"/>
      <c r="Z95" s="777"/>
      <c r="AA95" s="777"/>
      <c r="AB95" s="777"/>
      <c r="AC95" s="777"/>
      <c r="AD95" s="777"/>
      <c r="AE95" s="777"/>
      <c r="AF95" s="777"/>
      <c r="AG95" s="777"/>
      <c r="AH95" s="777"/>
      <c r="AI95" s="777"/>
      <c r="AJ95" s="777"/>
      <c r="AK95" s="777"/>
      <c r="AL95" s="777"/>
      <c r="AM95" s="777"/>
      <c r="AN95" s="777"/>
      <c r="AO95" s="777"/>
      <c r="AP95" s="777"/>
      <c r="AQ95" s="777"/>
      <c r="AR95" s="777"/>
      <c r="AS95" s="777"/>
      <c r="AT95" s="777"/>
      <c r="AU95" s="777"/>
      <c r="AV95" s="777"/>
      <c r="AW95" s="777"/>
      <c r="AX95" s="777"/>
      <c r="AY95" s="777"/>
      <c r="AZ95" s="777"/>
      <c r="BA95" s="777"/>
      <c r="BB95" s="777"/>
      <c r="BC95" s="777"/>
      <c r="BD95" s="777"/>
      <c r="BE95" s="777"/>
      <c r="BF95" s="777"/>
      <c r="BG95" s="777"/>
      <c r="BH95" s="777"/>
      <c r="BI95" s="777"/>
      <c r="BJ95" s="777"/>
      <c r="BK95" s="777"/>
      <c r="BL95" s="777"/>
      <c r="BM95" s="777"/>
      <c r="BN95" s="777"/>
      <c r="BO95" s="777"/>
      <c r="BP95" s="777"/>
      <c r="BQ95" s="777"/>
      <c r="BR95" s="777"/>
      <c r="BS95" s="777"/>
      <c r="BT95" s="777"/>
      <c r="BU95" s="777"/>
      <c r="BV95" s="777"/>
      <c r="BW95" s="777"/>
      <c r="BX95" s="777"/>
      <c r="BY95" s="777"/>
      <c r="BZ95" s="777"/>
      <c r="CA95" s="777"/>
      <c r="CB95" s="777"/>
      <c r="CC95" s="777"/>
      <c r="CD95" s="777"/>
      <c r="CE95" s="777"/>
      <c r="CF95" s="777"/>
      <c r="CG95" s="777"/>
      <c r="CH95" s="777"/>
      <c r="CI95" s="777"/>
      <c r="CJ95" s="777"/>
      <c r="CK95" s="777"/>
      <c r="CL95" s="777"/>
      <c r="CM95" s="777"/>
      <c r="CN95" s="777"/>
      <c r="CO95" s="777"/>
      <c r="CP95" s="777"/>
      <c r="CQ95" s="777"/>
      <c r="CR95" s="777"/>
      <c r="CS95" s="777"/>
      <c r="CT95" s="777"/>
      <c r="CU95" s="777"/>
      <c r="CV95" s="777"/>
      <c r="CW95" s="777"/>
      <c r="CX95" s="777"/>
      <c r="CY95" s="777"/>
      <c r="CZ95" s="777"/>
      <c r="DA95" s="777"/>
      <c r="DB95" s="777"/>
      <c r="DC95" s="777"/>
      <c r="DD95" s="777"/>
      <c r="DE95" s="777"/>
      <c r="DF95" s="777"/>
      <c r="DG95" s="777"/>
      <c r="DH95" s="777"/>
      <c r="DI95" s="777"/>
      <c r="DJ95" s="777"/>
      <c r="DK95" s="777"/>
      <c r="DL95" s="777"/>
      <c r="DM95" s="777"/>
      <c r="DN95" s="777"/>
      <c r="DO95" s="777"/>
      <c r="DP95" s="777"/>
      <c r="DQ95" s="777"/>
      <c r="DR95" s="777"/>
      <c r="DS95" s="777"/>
      <c r="DT95" s="777"/>
      <c r="DU95" s="777"/>
      <c r="DV95" s="920"/>
      <c r="DW95" s="920"/>
      <c r="DX95" s="920"/>
      <c r="DY95" s="920"/>
      <c r="DZ95" s="920"/>
      <c r="EA95" s="920"/>
      <c r="EB95" s="920"/>
      <c r="EC95" s="920"/>
      <c r="ED95" s="920"/>
      <c r="EE95" s="920"/>
      <c r="EF95" s="819"/>
      <c r="EG95" s="723"/>
      <c r="EH95" s="723"/>
      <c r="EI95" s="723"/>
      <c r="EJ95" s="723"/>
    </row>
    <row r="96" spans="1:140">
      <c r="A96" s="777"/>
      <c r="B96" s="777"/>
      <c r="C96" s="777"/>
      <c r="D96" s="777"/>
      <c r="E96" s="777"/>
      <c r="F96" s="777"/>
      <c r="G96" s="777"/>
      <c r="H96" s="777"/>
      <c r="I96" s="777"/>
      <c r="J96" s="777"/>
      <c r="K96" s="777"/>
      <c r="L96" s="777"/>
      <c r="M96" s="777"/>
      <c r="N96" s="777"/>
      <c r="O96" s="777"/>
      <c r="P96" s="777"/>
      <c r="Q96" s="777"/>
      <c r="R96" s="777"/>
      <c r="S96" s="777"/>
      <c r="T96" s="777"/>
      <c r="U96" s="777"/>
      <c r="V96" s="777"/>
      <c r="W96" s="777"/>
      <c r="X96" s="777"/>
      <c r="Y96" s="777"/>
      <c r="Z96" s="777"/>
      <c r="AA96" s="777"/>
      <c r="AB96" s="777"/>
      <c r="AC96" s="777"/>
      <c r="AD96" s="777"/>
      <c r="AE96" s="777"/>
      <c r="AF96" s="777"/>
      <c r="AG96" s="777"/>
      <c r="AH96" s="777"/>
      <c r="AI96" s="777"/>
      <c r="AJ96" s="777"/>
      <c r="AK96" s="777"/>
      <c r="AL96" s="777"/>
      <c r="AM96" s="777"/>
      <c r="AN96" s="777"/>
      <c r="AO96" s="777"/>
      <c r="AP96" s="777"/>
      <c r="AQ96" s="777"/>
      <c r="AR96" s="777"/>
      <c r="AS96" s="777"/>
      <c r="AT96" s="777"/>
      <c r="AU96" s="777"/>
      <c r="AV96" s="777"/>
      <c r="AW96" s="777"/>
      <c r="AX96" s="777"/>
      <c r="AY96" s="777"/>
      <c r="AZ96" s="777"/>
      <c r="BA96" s="777"/>
      <c r="BB96" s="777"/>
      <c r="BC96" s="777"/>
      <c r="BD96" s="777"/>
      <c r="BE96" s="777"/>
      <c r="BF96" s="777"/>
      <c r="BG96" s="777"/>
      <c r="BH96" s="777"/>
      <c r="BI96" s="777"/>
      <c r="BJ96" s="777"/>
      <c r="BK96" s="777"/>
      <c r="BL96" s="777"/>
      <c r="BM96" s="777"/>
      <c r="BN96" s="777"/>
      <c r="BO96" s="777"/>
      <c r="BP96" s="777"/>
      <c r="BQ96" s="777"/>
      <c r="BR96" s="777"/>
      <c r="BS96" s="777"/>
      <c r="BT96" s="777"/>
      <c r="BU96" s="777"/>
      <c r="BV96" s="777"/>
      <c r="BW96" s="777"/>
      <c r="BX96" s="777"/>
      <c r="BY96" s="777"/>
      <c r="BZ96" s="777"/>
      <c r="CA96" s="777"/>
      <c r="CB96" s="777"/>
      <c r="CC96" s="777"/>
      <c r="CD96" s="777"/>
      <c r="CE96" s="777"/>
      <c r="CF96" s="777"/>
      <c r="CG96" s="777"/>
      <c r="CH96" s="777"/>
      <c r="CI96" s="777"/>
      <c r="CJ96" s="777"/>
      <c r="CK96" s="777"/>
      <c r="CL96" s="777"/>
      <c r="CM96" s="777"/>
      <c r="CN96" s="777"/>
      <c r="CO96" s="777"/>
      <c r="CP96" s="777"/>
      <c r="CQ96" s="777"/>
      <c r="CR96" s="777"/>
      <c r="CS96" s="777"/>
      <c r="CT96" s="777"/>
      <c r="CU96" s="777"/>
      <c r="CV96" s="777"/>
      <c r="CW96" s="777"/>
      <c r="CX96" s="777"/>
      <c r="CY96" s="777"/>
      <c r="CZ96" s="777"/>
      <c r="DA96" s="777"/>
      <c r="DB96" s="777"/>
      <c r="DC96" s="777"/>
      <c r="DD96" s="777"/>
      <c r="DE96" s="777"/>
      <c r="DF96" s="777"/>
      <c r="DG96" s="777"/>
      <c r="DH96" s="777"/>
      <c r="DI96" s="777"/>
      <c r="DJ96" s="777"/>
      <c r="DK96" s="777"/>
      <c r="DL96" s="777"/>
      <c r="DM96" s="777"/>
      <c r="DN96" s="777"/>
      <c r="DO96" s="777"/>
      <c r="DP96" s="777"/>
      <c r="DQ96" s="777"/>
      <c r="DR96" s="777"/>
      <c r="DS96" s="777"/>
      <c r="DT96" s="777"/>
      <c r="DU96" s="777"/>
      <c r="DV96" s="723"/>
      <c r="DW96" s="723"/>
      <c r="DX96" s="723"/>
      <c r="DY96" s="723"/>
      <c r="DZ96" s="723"/>
      <c r="EA96" s="723"/>
      <c r="EB96" s="723"/>
      <c r="EC96" s="723"/>
      <c r="ED96" s="723"/>
      <c r="EE96" s="723"/>
      <c r="EF96" s="723"/>
      <c r="EG96" s="723"/>
      <c r="EH96" s="723"/>
      <c r="EI96" s="723"/>
      <c r="EJ96" s="723"/>
    </row>
    <row r="97" spans="1:140">
      <c r="A97" s="777"/>
      <c r="B97" s="777"/>
      <c r="C97" s="777"/>
      <c r="D97" s="777"/>
      <c r="E97" s="777"/>
      <c r="F97" s="777"/>
      <c r="G97" s="777"/>
      <c r="H97" s="777"/>
      <c r="I97" s="777"/>
      <c r="J97" s="777"/>
      <c r="K97" s="777"/>
      <c r="L97" s="777"/>
      <c r="M97" s="777"/>
      <c r="N97" s="777"/>
      <c r="O97" s="777"/>
      <c r="P97" s="777"/>
      <c r="Q97" s="777"/>
      <c r="R97" s="777"/>
      <c r="S97" s="777"/>
      <c r="T97" s="777"/>
      <c r="U97" s="777"/>
      <c r="V97" s="777"/>
      <c r="W97" s="777"/>
      <c r="X97" s="777"/>
      <c r="Y97" s="777"/>
      <c r="Z97" s="777"/>
      <c r="AA97" s="777"/>
      <c r="AB97" s="777"/>
      <c r="AC97" s="777"/>
      <c r="AD97" s="777"/>
      <c r="AE97" s="777"/>
      <c r="AF97" s="777"/>
      <c r="AG97" s="777"/>
      <c r="AH97" s="777"/>
      <c r="AI97" s="777"/>
      <c r="AJ97" s="777"/>
      <c r="AK97" s="777"/>
      <c r="AL97" s="777"/>
      <c r="AM97" s="777"/>
      <c r="AN97" s="777"/>
      <c r="AO97" s="777"/>
      <c r="AP97" s="777"/>
      <c r="AQ97" s="777"/>
      <c r="AR97" s="777"/>
      <c r="AS97" s="777"/>
      <c r="AT97" s="777"/>
      <c r="AU97" s="777"/>
      <c r="AV97" s="777"/>
      <c r="AW97" s="777"/>
      <c r="AX97" s="777"/>
      <c r="AY97" s="777"/>
      <c r="AZ97" s="777"/>
      <c r="BA97" s="777"/>
      <c r="BB97" s="777"/>
      <c r="BC97" s="777"/>
      <c r="BD97" s="777"/>
      <c r="BE97" s="777"/>
      <c r="BF97" s="777"/>
      <c r="BG97" s="777"/>
      <c r="BH97" s="777"/>
      <c r="BI97" s="777"/>
      <c r="BJ97" s="777"/>
      <c r="BK97" s="777"/>
      <c r="BL97" s="777"/>
      <c r="BM97" s="777"/>
      <c r="BN97" s="777"/>
      <c r="BO97" s="777"/>
      <c r="BP97" s="777"/>
      <c r="BQ97" s="777"/>
      <c r="BR97" s="777"/>
      <c r="BS97" s="777"/>
      <c r="BT97" s="777"/>
      <c r="BU97" s="777"/>
      <c r="BV97" s="777"/>
      <c r="BW97" s="777"/>
      <c r="BX97" s="777"/>
      <c r="BY97" s="777"/>
      <c r="BZ97" s="777"/>
      <c r="CA97" s="777"/>
      <c r="CB97" s="777"/>
      <c r="CC97" s="777"/>
      <c r="CD97" s="777"/>
      <c r="CE97" s="777"/>
      <c r="CF97" s="777"/>
      <c r="CG97" s="777"/>
      <c r="CH97" s="777"/>
      <c r="CI97" s="777"/>
      <c r="CJ97" s="777"/>
      <c r="CK97" s="777"/>
      <c r="CL97" s="777"/>
      <c r="CM97" s="777"/>
      <c r="CN97" s="777"/>
      <c r="CO97" s="777"/>
      <c r="CP97" s="777"/>
      <c r="CQ97" s="777"/>
      <c r="CR97" s="777"/>
      <c r="CS97" s="777"/>
      <c r="CT97" s="777"/>
      <c r="CU97" s="777"/>
      <c r="CV97" s="777"/>
      <c r="CW97" s="777"/>
      <c r="CX97" s="777"/>
      <c r="CY97" s="777"/>
      <c r="CZ97" s="777"/>
      <c r="DA97" s="777"/>
      <c r="DB97" s="777"/>
      <c r="DC97" s="777"/>
      <c r="DD97" s="777"/>
      <c r="DE97" s="777"/>
      <c r="DF97" s="777"/>
      <c r="DG97" s="777"/>
      <c r="DH97" s="777"/>
      <c r="DI97" s="777"/>
      <c r="DJ97" s="777"/>
      <c r="DK97" s="777"/>
      <c r="DL97" s="777"/>
      <c r="DM97" s="777"/>
      <c r="DN97" s="777"/>
      <c r="DO97" s="777"/>
      <c r="DP97" s="777"/>
      <c r="DQ97" s="777"/>
      <c r="DR97" s="777"/>
      <c r="DS97" s="777"/>
      <c r="DT97" s="777"/>
      <c r="DU97" s="777"/>
      <c r="DV97" s="723"/>
      <c r="DW97" s="723"/>
      <c r="DX97" s="723"/>
      <c r="DY97" s="723"/>
      <c r="DZ97" s="723"/>
      <c r="EA97" s="723"/>
      <c r="EB97" s="723"/>
      <c r="EC97" s="723"/>
      <c r="ED97" s="723"/>
      <c r="EE97" s="723"/>
      <c r="EF97" s="723"/>
      <c r="EG97" s="723"/>
      <c r="EH97" s="723"/>
      <c r="EI97" s="723"/>
      <c r="EJ97" s="723"/>
    </row>
    <row r="98" spans="1:140">
      <c r="A98" s="777"/>
      <c r="B98" s="777"/>
      <c r="C98" s="777"/>
      <c r="D98" s="777"/>
      <c r="E98" s="777"/>
      <c r="F98" s="777"/>
      <c r="G98" s="777"/>
      <c r="H98" s="777"/>
      <c r="I98" s="777"/>
      <c r="J98" s="777"/>
      <c r="K98" s="777"/>
      <c r="L98" s="777"/>
      <c r="M98" s="777"/>
      <c r="N98" s="777"/>
      <c r="O98" s="777"/>
      <c r="P98" s="777"/>
      <c r="Q98" s="777"/>
      <c r="R98" s="777"/>
      <c r="S98" s="777"/>
      <c r="T98" s="777"/>
      <c r="U98" s="777"/>
      <c r="V98" s="777"/>
      <c r="W98" s="777"/>
      <c r="X98" s="777"/>
      <c r="Y98" s="777"/>
      <c r="Z98" s="777"/>
      <c r="AA98" s="777"/>
      <c r="AB98" s="777"/>
      <c r="AC98" s="777"/>
      <c r="AD98" s="777"/>
      <c r="AE98" s="777"/>
      <c r="AF98" s="777"/>
      <c r="AG98" s="777"/>
      <c r="AH98" s="777"/>
      <c r="AI98" s="777"/>
      <c r="AJ98" s="777"/>
      <c r="AK98" s="777"/>
      <c r="AL98" s="777"/>
      <c r="AM98" s="777"/>
      <c r="AN98" s="777"/>
      <c r="AO98" s="777"/>
      <c r="AP98" s="777"/>
      <c r="AQ98" s="777"/>
      <c r="AR98" s="777"/>
      <c r="AS98" s="777"/>
      <c r="AT98" s="777"/>
      <c r="AU98" s="777"/>
      <c r="AV98" s="777"/>
      <c r="AW98" s="777"/>
      <c r="AX98" s="777"/>
      <c r="AY98" s="777"/>
      <c r="AZ98" s="777"/>
      <c r="BA98" s="777"/>
      <c r="BB98" s="777"/>
      <c r="BC98" s="777"/>
      <c r="BD98" s="777"/>
      <c r="BE98" s="777"/>
      <c r="BF98" s="777"/>
      <c r="BG98" s="777"/>
      <c r="BH98" s="777"/>
      <c r="BI98" s="777"/>
      <c r="BJ98" s="777"/>
      <c r="BK98" s="777"/>
      <c r="BL98" s="777"/>
      <c r="BM98" s="777"/>
      <c r="BN98" s="777"/>
      <c r="BO98" s="777"/>
      <c r="BP98" s="777"/>
      <c r="BQ98" s="777"/>
      <c r="BR98" s="777"/>
      <c r="BS98" s="777"/>
      <c r="BT98" s="777"/>
      <c r="BU98" s="777"/>
      <c r="BV98" s="777"/>
      <c r="BW98" s="777"/>
      <c r="BX98" s="777"/>
      <c r="BY98" s="777"/>
      <c r="BZ98" s="777"/>
      <c r="CA98" s="777"/>
      <c r="CB98" s="777"/>
      <c r="CC98" s="777"/>
      <c r="CD98" s="777"/>
      <c r="CE98" s="777"/>
      <c r="CF98" s="777"/>
      <c r="CG98" s="777"/>
      <c r="CH98" s="777"/>
      <c r="CI98" s="777"/>
      <c r="CJ98" s="777"/>
      <c r="CK98" s="777"/>
      <c r="CL98" s="777"/>
      <c r="CM98" s="777"/>
      <c r="CN98" s="777"/>
      <c r="CO98" s="777"/>
      <c r="CP98" s="777"/>
      <c r="CQ98" s="777"/>
      <c r="CR98" s="777"/>
      <c r="CS98" s="777"/>
      <c r="CT98" s="777"/>
      <c r="CU98" s="777"/>
      <c r="CV98" s="777"/>
      <c r="CW98" s="777"/>
      <c r="CX98" s="777"/>
      <c r="CY98" s="777"/>
      <c r="CZ98" s="777"/>
      <c r="DA98" s="777"/>
      <c r="DB98" s="777"/>
      <c r="DC98" s="777"/>
      <c r="DD98" s="777"/>
      <c r="DE98" s="777"/>
      <c r="DF98" s="777"/>
      <c r="DG98" s="777"/>
      <c r="DH98" s="777"/>
      <c r="DI98" s="777"/>
      <c r="DJ98" s="777"/>
      <c r="DK98" s="777"/>
      <c r="DL98" s="777"/>
      <c r="DM98" s="777"/>
      <c r="DN98" s="777"/>
      <c r="DO98" s="777"/>
      <c r="DP98" s="777"/>
      <c r="DQ98" s="777"/>
      <c r="DR98" s="777"/>
      <c r="DS98" s="777"/>
      <c r="DT98" s="777"/>
      <c r="DU98" s="777"/>
      <c r="DV98" s="723"/>
      <c r="DW98" s="723"/>
      <c r="DX98" s="723"/>
      <c r="DY98" s="723"/>
      <c r="DZ98" s="723"/>
      <c r="EA98" s="723"/>
      <c r="EB98" s="723"/>
      <c r="EC98" s="723"/>
      <c r="ED98" s="723"/>
      <c r="EE98" s="723"/>
      <c r="EF98" s="723"/>
      <c r="EG98" s="723"/>
      <c r="EH98" s="723"/>
      <c r="EI98" s="723"/>
      <c r="EJ98" s="723"/>
    </row>
    <row r="99" spans="1:140">
      <c r="A99" s="777"/>
      <c r="B99" s="777"/>
      <c r="C99" s="777"/>
      <c r="D99" s="777"/>
      <c r="E99" s="777"/>
      <c r="F99" s="777"/>
      <c r="G99" s="777"/>
      <c r="H99" s="777"/>
      <c r="I99" s="777"/>
      <c r="J99" s="777"/>
      <c r="K99" s="777"/>
      <c r="L99" s="777"/>
      <c r="M99" s="777"/>
      <c r="N99" s="777"/>
      <c r="O99" s="777"/>
      <c r="P99" s="777"/>
      <c r="Q99" s="777"/>
      <c r="R99" s="777"/>
      <c r="S99" s="777"/>
      <c r="T99" s="777"/>
      <c r="U99" s="777"/>
      <c r="V99" s="777"/>
      <c r="W99" s="777"/>
      <c r="X99" s="777"/>
      <c r="Y99" s="777"/>
      <c r="Z99" s="777"/>
      <c r="AA99" s="777"/>
      <c r="AB99" s="777"/>
      <c r="AC99" s="777"/>
      <c r="AD99" s="777"/>
      <c r="AE99" s="777"/>
      <c r="AF99" s="777"/>
      <c r="AG99" s="777"/>
      <c r="AH99" s="777"/>
      <c r="AI99" s="777"/>
      <c r="AJ99" s="777"/>
      <c r="AK99" s="777"/>
      <c r="AL99" s="777"/>
      <c r="AM99" s="777"/>
      <c r="AN99" s="777"/>
      <c r="AO99" s="777"/>
      <c r="AP99" s="777"/>
      <c r="AQ99" s="777"/>
      <c r="AR99" s="777"/>
      <c r="AS99" s="777"/>
      <c r="AT99" s="777"/>
      <c r="AU99" s="777"/>
      <c r="AV99" s="777"/>
      <c r="AW99" s="777"/>
      <c r="AX99" s="777"/>
      <c r="AY99" s="777"/>
      <c r="AZ99" s="777"/>
      <c r="BA99" s="777"/>
      <c r="BB99" s="777"/>
      <c r="BC99" s="777"/>
      <c r="BD99" s="777"/>
      <c r="BE99" s="777"/>
      <c r="BF99" s="777"/>
      <c r="BG99" s="777"/>
      <c r="BH99" s="777"/>
      <c r="BI99" s="777"/>
      <c r="BJ99" s="777"/>
      <c r="BK99" s="777"/>
      <c r="BL99" s="777"/>
      <c r="BM99" s="777"/>
      <c r="BN99" s="777"/>
      <c r="BO99" s="777"/>
      <c r="BP99" s="777"/>
      <c r="BQ99" s="777"/>
      <c r="BR99" s="777"/>
      <c r="BS99" s="777"/>
      <c r="BT99" s="777"/>
      <c r="BU99" s="777"/>
      <c r="BV99" s="777"/>
      <c r="BW99" s="777"/>
      <c r="BX99" s="777"/>
      <c r="BY99" s="777"/>
      <c r="BZ99" s="777"/>
      <c r="CA99" s="777"/>
      <c r="CB99" s="777"/>
      <c r="CC99" s="777"/>
      <c r="CD99" s="777"/>
      <c r="CE99" s="777"/>
      <c r="CF99" s="777"/>
      <c r="CG99" s="777"/>
      <c r="CH99" s="777"/>
      <c r="CI99" s="777"/>
      <c r="CJ99" s="777"/>
      <c r="CK99" s="777"/>
      <c r="CL99" s="777"/>
      <c r="CM99" s="777"/>
      <c r="CN99" s="777"/>
      <c r="CO99" s="777"/>
      <c r="CP99" s="777"/>
      <c r="CQ99" s="777"/>
      <c r="CR99" s="777"/>
      <c r="CS99" s="777"/>
      <c r="CT99" s="777"/>
      <c r="CU99" s="777"/>
      <c r="CV99" s="777"/>
      <c r="CW99" s="777"/>
      <c r="CX99" s="777"/>
      <c r="CY99" s="777"/>
      <c r="CZ99" s="777"/>
      <c r="DA99" s="777"/>
      <c r="DB99" s="777"/>
      <c r="DC99" s="777"/>
      <c r="DD99" s="777"/>
      <c r="DE99" s="777"/>
      <c r="DF99" s="777"/>
      <c r="DG99" s="777"/>
      <c r="DH99" s="777"/>
      <c r="DI99" s="777"/>
      <c r="DJ99" s="777"/>
      <c r="DK99" s="777"/>
      <c r="DL99" s="777"/>
      <c r="DM99" s="777"/>
      <c r="DN99" s="777"/>
      <c r="DO99" s="777"/>
      <c r="DP99" s="777"/>
      <c r="DQ99" s="777"/>
      <c r="DR99" s="777"/>
      <c r="DS99" s="777"/>
      <c r="DT99" s="777"/>
      <c r="DU99" s="777"/>
      <c r="DV99" s="723"/>
      <c r="DW99" s="723"/>
      <c r="DX99" s="723"/>
      <c r="DY99" s="723"/>
      <c r="DZ99" s="723"/>
      <c r="EA99" s="723"/>
      <c r="EB99" s="723"/>
      <c r="EC99" s="723"/>
      <c r="ED99" s="723"/>
      <c r="EE99" s="723"/>
      <c r="EF99" s="723"/>
      <c r="EG99" s="723"/>
      <c r="EH99" s="723"/>
      <c r="EI99" s="723"/>
      <c r="EJ99" s="723"/>
    </row>
    <row r="100" spans="1:140">
      <c r="A100" s="777"/>
      <c r="B100" s="777"/>
      <c r="C100" s="777"/>
      <c r="D100" s="777"/>
      <c r="E100" s="777"/>
      <c r="F100" s="777"/>
      <c r="G100" s="777"/>
      <c r="H100" s="777"/>
      <c r="I100" s="777"/>
      <c r="J100" s="777"/>
      <c r="K100" s="777"/>
      <c r="L100" s="777"/>
      <c r="M100" s="777"/>
      <c r="N100" s="777"/>
      <c r="O100" s="777"/>
      <c r="P100" s="777"/>
      <c r="Q100" s="777"/>
      <c r="R100" s="777"/>
      <c r="S100" s="777"/>
      <c r="T100" s="777"/>
      <c r="U100" s="777"/>
      <c r="V100" s="777"/>
      <c r="W100" s="777"/>
      <c r="X100" s="777"/>
      <c r="Y100" s="777"/>
      <c r="Z100" s="777"/>
      <c r="AA100" s="777"/>
      <c r="AB100" s="777"/>
      <c r="AC100" s="777"/>
      <c r="AD100" s="777"/>
      <c r="AE100" s="777"/>
      <c r="AF100" s="777"/>
      <c r="AG100" s="777"/>
      <c r="AH100" s="777"/>
      <c r="AI100" s="777"/>
      <c r="AJ100" s="777"/>
      <c r="AK100" s="777"/>
      <c r="AL100" s="777"/>
      <c r="AM100" s="777"/>
      <c r="AN100" s="777"/>
      <c r="AO100" s="777"/>
      <c r="AP100" s="777"/>
      <c r="AQ100" s="777"/>
      <c r="AR100" s="777"/>
      <c r="AS100" s="777"/>
      <c r="AT100" s="777"/>
      <c r="AU100" s="777"/>
      <c r="AV100" s="777"/>
      <c r="AW100" s="777"/>
      <c r="AX100" s="777"/>
      <c r="AY100" s="777"/>
      <c r="AZ100" s="777"/>
      <c r="BA100" s="777"/>
      <c r="BB100" s="777"/>
      <c r="BC100" s="777"/>
      <c r="BD100" s="777"/>
      <c r="BE100" s="777"/>
      <c r="BF100" s="777"/>
      <c r="BG100" s="777"/>
      <c r="BH100" s="777"/>
      <c r="BI100" s="777"/>
      <c r="BJ100" s="777"/>
      <c r="BK100" s="777"/>
      <c r="BL100" s="777"/>
      <c r="BM100" s="777"/>
      <c r="BN100" s="777"/>
      <c r="BO100" s="777"/>
      <c r="BP100" s="777"/>
      <c r="BQ100" s="777"/>
      <c r="BR100" s="777"/>
      <c r="BS100" s="777"/>
      <c r="BT100" s="777"/>
      <c r="BU100" s="777"/>
      <c r="BV100" s="777"/>
      <c r="BW100" s="777"/>
      <c r="BX100" s="777"/>
      <c r="BY100" s="777"/>
      <c r="BZ100" s="777"/>
      <c r="CA100" s="777"/>
      <c r="CB100" s="777"/>
      <c r="CC100" s="777"/>
      <c r="CD100" s="777"/>
      <c r="CE100" s="777"/>
      <c r="CF100" s="777"/>
      <c r="CG100" s="777"/>
      <c r="CH100" s="777"/>
      <c r="CI100" s="777"/>
      <c r="CJ100" s="777"/>
      <c r="CK100" s="777"/>
      <c r="CL100" s="777"/>
      <c r="CM100" s="777"/>
      <c r="CN100" s="777"/>
      <c r="CO100" s="777"/>
      <c r="CP100" s="777"/>
      <c r="CQ100" s="777"/>
      <c r="CR100" s="777"/>
      <c r="CS100" s="777"/>
      <c r="CT100" s="777"/>
      <c r="CU100" s="777"/>
      <c r="CV100" s="777"/>
      <c r="CW100" s="777"/>
      <c r="CX100" s="777"/>
      <c r="CY100" s="777"/>
      <c r="CZ100" s="777"/>
      <c r="DA100" s="777"/>
      <c r="DB100" s="777"/>
      <c r="DC100" s="777"/>
      <c r="DD100" s="777"/>
      <c r="DE100" s="777"/>
      <c r="DF100" s="777"/>
      <c r="DG100" s="777"/>
      <c r="DH100" s="777"/>
      <c r="DI100" s="777"/>
      <c r="DJ100" s="777"/>
      <c r="DK100" s="777"/>
      <c r="DL100" s="777"/>
      <c r="DM100" s="777"/>
      <c r="DN100" s="777"/>
      <c r="DO100" s="777"/>
      <c r="DP100" s="777"/>
      <c r="DQ100" s="777"/>
      <c r="DR100" s="777"/>
      <c r="DS100" s="777"/>
      <c r="DT100" s="777"/>
      <c r="DU100" s="777"/>
      <c r="DV100" s="723"/>
      <c r="DW100" s="723"/>
      <c r="DX100" s="723"/>
      <c r="DY100" s="723"/>
      <c r="DZ100" s="723"/>
      <c r="EA100" s="723"/>
      <c r="EB100" s="723"/>
      <c r="EC100" s="723"/>
      <c r="ED100" s="723"/>
      <c r="EE100" s="723"/>
      <c r="EF100" s="723"/>
      <c r="EG100" s="723"/>
      <c r="EH100" s="723"/>
      <c r="EI100" s="723"/>
      <c r="EJ100" s="723"/>
    </row>
    <row r="101" spans="1:140">
      <c r="A101" s="777"/>
      <c r="B101" s="777"/>
      <c r="C101" s="777"/>
      <c r="D101" s="777"/>
      <c r="E101" s="777"/>
      <c r="F101" s="777"/>
      <c r="G101" s="777"/>
      <c r="H101" s="777"/>
      <c r="I101" s="777"/>
      <c r="J101" s="777"/>
      <c r="K101" s="777"/>
      <c r="L101" s="777"/>
      <c r="M101" s="777"/>
      <c r="N101" s="777"/>
      <c r="O101" s="777"/>
      <c r="P101" s="777"/>
      <c r="Q101" s="777"/>
      <c r="R101" s="777"/>
      <c r="S101" s="777"/>
      <c r="T101" s="777"/>
      <c r="U101" s="777"/>
      <c r="V101" s="777"/>
      <c r="W101" s="777"/>
      <c r="X101" s="777"/>
      <c r="Y101" s="777"/>
      <c r="Z101" s="777"/>
      <c r="AA101" s="777"/>
      <c r="AB101" s="777"/>
      <c r="AC101" s="777"/>
      <c r="AD101" s="777"/>
      <c r="AE101" s="777"/>
      <c r="AF101" s="777"/>
      <c r="AG101" s="777"/>
      <c r="AH101" s="777"/>
      <c r="AI101" s="777"/>
      <c r="AJ101" s="777"/>
      <c r="AK101" s="777"/>
      <c r="AL101" s="777"/>
      <c r="AM101" s="777"/>
      <c r="AN101" s="777"/>
      <c r="AO101" s="777"/>
      <c r="AP101" s="777"/>
      <c r="AQ101" s="777"/>
      <c r="AR101" s="777"/>
      <c r="AS101" s="777"/>
      <c r="AT101" s="777"/>
      <c r="AU101" s="777"/>
      <c r="AV101" s="777"/>
      <c r="AW101" s="777"/>
      <c r="AX101" s="777"/>
      <c r="AY101" s="777"/>
      <c r="AZ101" s="777"/>
      <c r="BA101" s="777"/>
      <c r="BB101" s="777"/>
      <c r="BC101" s="777"/>
      <c r="BD101" s="777"/>
      <c r="BE101" s="777"/>
      <c r="BF101" s="777"/>
      <c r="BG101" s="777"/>
      <c r="BH101" s="777"/>
      <c r="BI101" s="777"/>
      <c r="BJ101" s="777"/>
      <c r="BK101" s="777"/>
      <c r="BL101" s="777"/>
      <c r="BM101" s="777"/>
      <c r="BN101" s="777"/>
      <c r="BO101" s="777"/>
      <c r="BP101" s="777"/>
      <c r="BQ101" s="777"/>
      <c r="BR101" s="777"/>
      <c r="BS101" s="777"/>
      <c r="BT101" s="777"/>
      <c r="BU101" s="777"/>
      <c r="BV101" s="777"/>
      <c r="BW101" s="777"/>
      <c r="BX101" s="777"/>
      <c r="BY101" s="777"/>
      <c r="BZ101" s="777"/>
      <c r="CA101" s="777"/>
      <c r="CB101" s="777"/>
      <c r="CC101" s="777"/>
      <c r="CD101" s="777"/>
      <c r="CE101" s="777"/>
      <c r="CF101" s="777"/>
      <c r="CG101" s="777"/>
      <c r="CH101" s="777"/>
      <c r="CI101" s="777"/>
      <c r="CJ101" s="777"/>
      <c r="CK101" s="777"/>
      <c r="CL101" s="777"/>
      <c r="CM101" s="777"/>
      <c r="CN101" s="777"/>
      <c r="CO101" s="777"/>
      <c r="CP101" s="777"/>
      <c r="CQ101" s="777"/>
      <c r="CR101" s="777"/>
      <c r="CS101" s="777"/>
      <c r="CT101" s="777"/>
      <c r="CU101" s="777"/>
      <c r="CV101" s="777"/>
      <c r="CW101" s="777"/>
      <c r="CX101" s="777"/>
      <c r="CY101" s="777"/>
      <c r="CZ101" s="777"/>
      <c r="DA101" s="777"/>
      <c r="DB101" s="777"/>
      <c r="DC101" s="777"/>
      <c r="DD101" s="777"/>
      <c r="DE101" s="777"/>
      <c r="DF101" s="777"/>
      <c r="DG101" s="777"/>
      <c r="DH101" s="777"/>
      <c r="DI101" s="777"/>
      <c r="DJ101" s="777"/>
      <c r="DK101" s="777"/>
      <c r="DL101" s="777"/>
      <c r="DM101" s="777"/>
      <c r="DN101" s="777"/>
      <c r="DO101" s="777"/>
      <c r="DP101" s="777"/>
      <c r="DQ101" s="777"/>
      <c r="DR101" s="777"/>
      <c r="DS101" s="777"/>
      <c r="DT101" s="777"/>
      <c r="DU101" s="777"/>
      <c r="DV101" s="723"/>
      <c r="DW101" s="723"/>
      <c r="DX101" s="723"/>
      <c r="DY101" s="723"/>
      <c r="DZ101" s="723"/>
      <c r="EA101" s="723"/>
      <c r="EB101" s="723"/>
      <c r="EC101" s="723"/>
      <c r="ED101" s="723"/>
      <c r="EE101" s="723"/>
      <c r="EF101" s="723"/>
      <c r="EG101" s="723"/>
      <c r="EH101" s="723"/>
      <c r="EI101" s="723"/>
      <c r="EJ101" s="723"/>
    </row>
    <row r="102" spans="1:140">
      <c r="A102" s="777"/>
      <c r="B102" s="777"/>
      <c r="C102" s="777"/>
      <c r="D102" s="777"/>
      <c r="E102" s="777"/>
      <c r="F102" s="777"/>
      <c r="G102" s="777"/>
      <c r="H102" s="777"/>
      <c r="I102" s="777"/>
      <c r="J102" s="777"/>
      <c r="K102" s="777"/>
      <c r="L102" s="777"/>
      <c r="M102" s="777"/>
      <c r="N102" s="777"/>
      <c r="O102" s="777"/>
      <c r="P102" s="777"/>
      <c r="Q102" s="777"/>
      <c r="R102" s="777"/>
      <c r="S102" s="777"/>
      <c r="T102" s="777"/>
      <c r="U102" s="777"/>
      <c r="V102" s="777"/>
      <c r="W102" s="777"/>
      <c r="X102" s="777"/>
      <c r="Y102" s="777"/>
      <c r="Z102" s="777"/>
      <c r="AA102" s="777"/>
      <c r="AB102" s="777"/>
      <c r="AC102" s="777"/>
      <c r="AD102" s="777"/>
      <c r="AE102" s="777"/>
      <c r="AF102" s="777"/>
      <c r="AG102" s="777"/>
      <c r="AH102" s="777"/>
      <c r="AI102" s="777"/>
      <c r="AJ102" s="777"/>
      <c r="AK102" s="777"/>
      <c r="AL102" s="777"/>
      <c r="AM102" s="777"/>
      <c r="AN102" s="777"/>
      <c r="AO102" s="777"/>
      <c r="AP102" s="777"/>
      <c r="AQ102" s="777"/>
      <c r="AR102" s="777"/>
      <c r="AS102" s="777"/>
      <c r="AT102" s="777"/>
      <c r="AU102" s="777"/>
      <c r="AV102" s="777"/>
      <c r="AW102" s="777"/>
      <c r="AX102" s="777"/>
      <c r="AY102" s="777"/>
      <c r="AZ102" s="777"/>
      <c r="BA102" s="777"/>
      <c r="BB102" s="777"/>
      <c r="BC102" s="777"/>
      <c r="BD102" s="777"/>
      <c r="BE102" s="777"/>
      <c r="BF102" s="777"/>
      <c r="BG102" s="777"/>
      <c r="BH102" s="777"/>
      <c r="BI102" s="777"/>
      <c r="BJ102" s="777"/>
      <c r="BK102" s="777"/>
      <c r="BL102" s="777"/>
      <c r="BM102" s="777"/>
      <c r="BN102" s="777"/>
      <c r="BO102" s="777"/>
      <c r="BP102" s="777"/>
      <c r="BQ102" s="777"/>
      <c r="BR102" s="777"/>
      <c r="BS102" s="777"/>
      <c r="BT102" s="777"/>
      <c r="BU102" s="777"/>
      <c r="BV102" s="777"/>
      <c r="BW102" s="777"/>
      <c r="BX102" s="777"/>
      <c r="BY102" s="777"/>
      <c r="BZ102" s="777"/>
      <c r="CA102" s="777"/>
      <c r="CB102" s="777"/>
      <c r="CC102" s="777"/>
      <c r="CD102" s="777"/>
      <c r="CE102" s="777"/>
      <c r="CF102" s="777"/>
      <c r="CG102" s="777"/>
      <c r="CH102" s="777"/>
      <c r="CI102" s="777"/>
      <c r="CJ102" s="777"/>
      <c r="CK102" s="777"/>
      <c r="CL102" s="777"/>
      <c r="CM102" s="777"/>
      <c r="CN102" s="777"/>
      <c r="CO102" s="777"/>
      <c r="CP102" s="777"/>
      <c r="CQ102" s="777"/>
      <c r="CR102" s="777"/>
      <c r="CS102" s="777"/>
      <c r="CT102" s="777"/>
      <c r="CU102" s="777"/>
      <c r="CV102" s="777"/>
      <c r="CW102" s="777"/>
      <c r="CX102" s="777"/>
      <c r="CY102" s="777"/>
      <c r="CZ102" s="777"/>
      <c r="DA102" s="777"/>
      <c r="DB102" s="777"/>
      <c r="DC102" s="777"/>
      <c r="DD102" s="777"/>
      <c r="DE102" s="777"/>
      <c r="DF102" s="777"/>
      <c r="DG102" s="777"/>
      <c r="DH102" s="777"/>
      <c r="DI102" s="777"/>
      <c r="DJ102" s="777"/>
      <c r="DK102" s="777"/>
      <c r="DL102" s="777"/>
      <c r="DM102" s="777"/>
      <c r="DN102" s="777"/>
      <c r="DO102" s="777"/>
      <c r="DP102" s="777"/>
      <c r="DQ102" s="777"/>
      <c r="DR102" s="777"/>
      <c r="DS102" s="777"/>
      <c r="DT102" s="777"/>
      <c r="DU102" s="777"/>
      <c r="DV102" s="723"/>
      <c r="DW102" s="723"/>
      <c r="DX102" s="723"/>
      <c r="DY102" s="723"/>
      <c r="DZ102" s="723"/>
      <c r="EA102" s="723"/>
      <c r="EB102" s="723"/>
      <c r="EC102" s="723"/>
      <c r="ED102" s="723"/>
      <c r="EE102" s="723"/>
      <c r="EF102" s="723"/>
      <c r="EG102" s="723"/>
      <c r="EH102" s="723"/>
      <c r="EI102" s="723"/>
      <c r="EJ102" s="723"/>
    </row>
    <row r="103" spans="1:140">
      <c r="A103" s="777"/>
      <c r="B103" s="777"/>
      <c r="C103" s="777"/>
      <c r="D103" s="777"/>
      <c r="E103" s="777"/>
      <c r="F103" s="777"/>
      <c r="G103" s="777"/>
      <c r="H103" s="777"/>
      <c r="I103" s="777"/>
      <c r="J103" s="777"/>
      <c r="K103" s="777"/>
      <c r="L103" s="777"/>
      <c r="M103" s="777"/>
      <c r="N103" s="777"/>
      <c r="O103" s="777"/>
      <c r="P103" s="777"/>
      <c r="Q103" s="777"/>
      <c r="R103" s="777"/>
      <c r="S103" s="777"/>
      <c r="T103" s="777"/>
      <c r="U103" s="777"/>
      <c r="V103" s="777"/>
      <c r="W103" s="777"/>
      <c r="X103" s="777"/>
      <c r="Y103" s="777"/>
      <c r="Z103" s="777"/>
      <c r="AA103" s="777"/>
      <c r="AB103" s="777"/>
      <c r="AC103" s="777"/>
      <c r="AD103" s="777"/>
      <c r="AE103" s="777"/>
      <c r="AF103" s="777"/>
      <c r="AG103" s="777"/>
      <c r="AH103" s="777"/>
      <c r="AI103" s="777"/>
      <c r="AJ103" s="777"/>
      <c r="AK103" s="777"/>
      <c r="AL103" s="777"/>
      <c r="AM103" s="777"/>
      <c r="AN103" s="777"/>
      <c r="AO103" s="777"/>
      <c r="AP103" s="777"/>
      <c r="AQ103" s="777"/>
      <c r="AR103" s="777"/>
      <c r="AS103" s="777"/>
      <c r="AT103" s="777"/>
      <c r="AU103" s="777"/>
      <c r="AV103" s="777"/>
      <c r="AW103" s="777"/>
      <c r="AX103" s="777"/>
      <c r="AY103" s="777"/>
      <c r="AZ103" s="777"/>
      <c r="BA103" s="777"/>
      <c r="BB103" s="777"/>
      <c r="BC103" s="777"/>
      <c r="BD103" s="777"/>
      <c r="BE103" s="777"/>
      <c r="BF103" s="777"/>
      <c r="BG103" s="777"/>
      <c r="BH103" s="777"/>
      <c r="BI103" s="777"/>
      <c r="BJ103" s="777"/>
      <c r="BK103" s="777"/>
      <c r="BL103" s="777"/>
      <c r="BM103" s="777"/>
      <c r="BN103" s="777"/>
      <c r="BO103" s="777"/>
      <c r="BP103" s="777"/>
      <c r="BQ103" s="777"/>
      <c r="BR103" s="777"/>
      <c r="BS103" s="777"/>
      <c r="BT103" s="777"/>
      <c r="BU103" s="777"/>
      <c r="BV103" s="777"/>
      <c r="BW103" s="777"/>
      <c r="BX103" s="777"/>
      <c r="BY103" s="777"/>
      <c r="BZ103" s="777"/>
      <c r="CA103" s="777"/>
      <c r="CB103" s="777"/>
      <c r="CC103" s="777"/>
      <c r="CD103" s="777"/>
      <c r="CE103" s="777"/>
      <c r="CF103" s="777"/>
      <c r="CG103" s="777"/>
      <c r="CH103" s="777"/>
      <c r="CI103" s="777"/>
      <c r="CJ103" s="777"/>
      <c r="CK103" s="777"/>
      <c r="CL103" s="777"/>
      <c r="CM103" s="777"/>
      <c r="CN103" s="777"/>
      <c r="CO103" s="777"/>
      <c r="CP103" s="777"/>
      <c r="CQ103" s="777"/>
      <c r="CR103" s="777"/>
      <c r="CS103" s="777"/>
      <c r="CT103" s="777"/>
      <c r="CU103" s="777"/>
      <c r="CV103" s="777"/>
      <c r="CW103" s="777"/>
      <c r="CX103" s="777"/>
      <c r="CY103" s="777"/>
      <c r="CZ103" s="777"/>
      <c r="DA103" s="777"/>
      <c r="DB103" s="777"/>
      <c r="DC103" s="777"/>
      <c r="DD103" s="777"/>
      <c r="DE103" s="777"/>
      <c r="DF103" s="777"/>
      <c r="DG103" s="777"/>
      <c r="DH103" s="777"/>
      <c r="DI103" s="777"/>
      <c r="DJ103" s="777"/>
      <c r="DK103" s="777"/>
      <c r="DL103" s="777"/>
      <c r="DM103" s="777"/>
      <c r="DN103" s="777"/>
      <c r="DO103" s="777"/>
      <c r="DP103" s="777"/>
      <c r="DQ103" s="777"/>
      <c r="DR103" s="777"/>
      <c r="DS103" s="777"/>
      <c r="DT103" s="777"/>
      <c r="DU103" s="777"/>
      <c r="DV103" s="723"/>
      <c r="DW103" s="723"/>
      <c r="DX103" s="723"/>
      <c r="DY103" s="723"/>
      <c r="DZ103" s="723"/>
      <c r="EA103" s="723"/>
      <c r="EB103" s="723"/>
      <c r="EC103" s="723"/>
      <c r="ED103" s="723"/>
      <c r="EE103" s="723"/>
      <c r="EF103" s="723"/>
      <c r="EG103" s="723"/>
      <c r="EH103" s="723"/>
      <c r="EI103" s="723"/>
      <c r="EJ103" s="723"/>
    </row>
    <row r="104" spans="1:140">
      <c r="A104" s="777"/>
      <c r="B104" s="777"/>
      <c r="C104" s="777"/>
      <c r="D104" s="777"/>
      <c r="E104" s="777"/>
      <c r="F104" s="777"/>
      <c r="G104" s="777"/>
      <c r="H104" s="777"/>
      <c r="I104" s="777"/>
      <c r="J104" s="777"/>
      <c r="K104" s="777"/>
      <c r="L104" s="777"/>
      <c r="M104" s="777"/>
      <c r="N104" s="777"/>
      <c r="O104" s="777"/>
      <c r="P104" s="777"/>
      <c r="Q104" s="777"/>
      <c r="R104" s="777"/>
      <c r="S104" s="777"/>
      <c r="T104" s="777"/>
      <c r="U104" s="777"/>
      <c r="V104" s="777"/>
      <c r="W104" s="777"/>
      <c r="X104" s="777"/>
      <c r="Y104" s="777"/>
      <c r="Z104" s="777"/>
      <c r="AA104" s="777"/>
      <c r="AB104" s="777"/>
      <c r="AC104" s="777"/>
      <c r="AD104" s="777"/>
      <c r="AE104" s="777"/>
      <c r="AF104" s="777"/>
      <c r="AG104" s="777"/>
      <c r="AH104" s="777"/>
      <c r="AI104" s="777"/>
      <c r="AJ104" s="777"/>
      <c r="AK104" s="777"/>
      <c r="AL104" s="777"/>
      <c r="AM104" s="777"/>
      <c r="AN104" s="777"/>
      <c r="AO104" s="777"/>
      <c r="AP104" s="777"/>
      <c r="AQ104" s="777"/>
      <c r="AR104" s="777"/>
      <c r="AS104" s="777"/>
      <c r="AT104" s="777"/>
      <c r="AU104" s="777"/>
      <c r="AV104" s="777"/>
      <c r="AW104" s="777"/>
      <c r="AX104" s="777"/>
      <c r="AY104" s="777"/>
      <c r="AZ104" s="777"/>
      <c r="BA104" s="777"/>
      <c r="BB104" s="777"/>
      <c r="BC104" s="777"/>
      <c r="BD104" s="777"/>
      <c r="BE104" s="777"/>
      <c r="BF104" s="777"/>
      <c r="BG104" s="777"/>
      <c r="BH104" s="777"/>
      <c r="BI104" s="777"/>
      <c r="BJ104" s="777"/>
      <c r="BK104" s="777"/>
      <c r="BL104" s="777"/>
      <c r="BM104" s="777"/>
      <c r="BN104" s="777"/>
      <c r="BO104" s="777"/>
      <c r="BP104" s="777"/>
      <c r="BQ104" s="777"/>
      <c r="BR104" s="777"/>
      <c r="BS104" s="777"/>
      <c r="BT104" s="777"/>
      <c r="BU104" s="777"/>
      <c r="BV104" s="777"/>
      <c r="BW104" s="777"/>
      <c r="BX104" s="777"/>
      <c r="BY104" s="777"/>
      <c r="BZ104" s="777"/>
      <c r="CA104" s="777"/>
      <c r="CB104" s="777"/>
      <c r="CC104" s="777"/>
      <c r="CD104" s="777"/>
      <c r="CE104" s="777"/>
      <c r="CF104" s="777"/>
      <c r="CG104" s="777"/>
      <c r="CH104" s="777"/>
      <c r="CI104" s="777"/>
      <c r="CJ104" s="777"/>
      <c r="CK104" s="777"/>
      <c r="CL104" s="777"/>
      <c r="CM104" s="777"/>
      <c r="CN104" s="777"/>
      <c r="CO104" s="777"/>
      <c r="CP104" s="777"/>
      <c r="CQ104" s="777"/>
      <c r="CR104" s="777"/>
      <c r="CS104" s="777"/>
      <c r="CT104" s="777"/>
      <c r="CU104" s="777"/>
      <c r="CV104" s="777"/>
      <c r="CW104" s="777"/>
      <c r="CX104" s="777"/>
      <c r="CY104" s="777"/>
      <c r="CZ104" s="777"/>
      <c r="DA104" s="777"/>
      <c r="DB104" s="777"/>
      <c r="DC104" s="777"/>
      <c r="DD104" s="777"/>
      <c r="DE104" s="777"/>
      <c r="DF104" s="777"/>
      <c r="DG104" s="777"/>
      <c r="DH104" s="777"/>
      <c r="DI104" s="777"/>
      <c r="DJ104" s="777"/>
      <c r="DK104" s="777"/>
      <c r="DL104" s="777"/>
      <c r="DM104" s="777"/>
      <c r="DN104" s="777"/>
      <c r="DO104" s="777"/>
      <c r="DP104" s="777"/>
      <c r="DQ104" s="777"/>
      <c r="DR104" s="777"/>
      <c r="DS104" s="777"/>
      <c r="DT104" s="777"/>
      <c r="DU104" s="777"/>
      <c r="DV104" s="723"/>
      <c r="DW104" s="723"/>
      <c r="DX104" s="723"/>
      <c r="DY104" s="723"/>
      <c r="DZ104" s="723"/>
      <c r="EA104" s="723"/>
      <c r="EB104" s="723"/>
      <c r="EC104" s="723"/>
      <c r="ED104" s="723"/>
      <c r="EE104" s="723"/>
      <c r="EF104" s="723"/>
      <c r="EG104" s="723"/>
      <c r="EH104" s="723"/>
      <c r="EI104" s="723"/>
      <c r="EJ104" s="723"/>
    </row>
    <row r="105" spans="1:140">
      <c r="A105" s="777"/>
      <c r="B105" s="777"/>
      <c r="C105" s="777"/>
      <c r="D105" s="777"/>
      <c r="E105" s="777"/>
      <c r="F105" s="777"/>
      <c r="G105" s="777"/>
      <c r="H105" s="777"/>
      <c r="I105" s="777"/>
      <c r="J105" s="777"/>
      <c r="K105" s="777"/>
      <c r="L105" s="777"/>
      <c r="M105" s="777"/>
      <c r="N105" s="777"/>
      <c r="O105" s="777"/>
      <c r="P105" s="777"/>
      <c r="Q105" s="777"/>
      <c r="R105" s="777"/>
      <c r="S105" s="777"/>
      <c r="T105" s="777"/>
      <c r="U105" s="777"/>
      <c r="V105" s="777"/>
      <c r="W105" s="777"/>
      <c r="X105" s="777"/>
      <c r="Y105" s="777"/>
      <c r="Z105" s="777"/>
      <c r="AA105" s="777"/>
      <c r="AB105" s="777"/>
      <c r="AC105" s="777"/>
      <c r="AD105" s="777"/>
      <c r="AE105" s="777"/>
      <c r="AF105" s="777"/>
      <c r="AG105" s="777"/>
      <c r="AH105" s="777"/>
      <c r="AI105" s="777"/>
      <c r="AJ105" s="777"/>
      <c r="AK105" s="777"/>
      <c r="AL105" s="777"/>
      <c r="AM105" s="777"/>
      <c r="AN105" s="777"/>
      <c r="AO105" s="777"/>
      <c r="AP105" s="777"/>
      <c r="AQ105" s="777"/>
      <c r="AR105" s="777"/>
      <c r="AS105" s="777"/>
      <c r="AT105" s="777"/>
      <c r="AU105" s="777"/>
      <c r="AV105" s="777"/>
      <c r="AW105" s="777"/>
      <c r="AX105" s="777"/>
      <c r="AY105" s="777"/>
      <c r="AZ105" s="777"/>
      <c r="BA105" s="777"/>
      <c r="BB105" s="777"/>
      <c r="BC105" s="777"/>
      <c r="BD105" s="777"/>
      <c r="BE105" s="777"/>
      <c r="BF105" s="777"/>
      <c r="BG105" s="777"/>
      <c r="BH105" s="777"/>
      <c r="BI105" s="777"/>
      <c r="BJ105" s="777"/>
      <c r="BK105" s="777"/>
      <c r="BL105" s="777"/>
      <c r="BM105" s="777"/>
      <c r="BN105" s="777"/>
      <c r="BO105" s="777"/>
      <c r="BP105" s="777"/>
      <c r="BQ105" s="777"/>
      <c r="BR105" s="777"/>
      <c r="BS105" s="777"/>
      <c r="BT105" s="777"/>
      <c r="BU105" s="777"/>
      <c r="BV105" s="777"/>
      <c r="BW105" s="777"/>
      <c r="BX105" s="777"/>
      <c r="BY105" s="777"/>
      <c r="BZ105" s="777"/>
      <c r="CA105" s="777"/>
      <c r="CB105" s="777"/>
      <c r="CC105" s="777"/>
      <c r="CD105" s="777"/>
      <c r="CE105" s="777"/>
      <c r="CF105" s="777"/>
      <c r="CG105" s="777"/>
      <c r="CH105" s="777"/>
      <c r="CI105" s="777"/>
      <c r="CJ105" s="777"/>
      <c r="CK105" s="777"/>
      <c r="CL105" s="777"/>
      <c r="CM105" s="777"/>
      <c r="CN105" s="777"/>
      <c r="CO105" s="777"/>
      <c r="CP105" s="777"/>
      <c r="CQ105" s="777"/>
      <c r="CR105" s="777"/>
      <c r="CS105" s="777"/>
      <c r="CT105" s="777"/>
      <c r="CU105" s="777"/>
      <c r="CV105" s="777"/>
      <c r="CW105" s="777"/>
      <c r="CX105" s="777"/>
      <c r="CY105" s="777"/>
      <c r="CZ105" s="777"/>
      <c r="DA105" s="777"/>
      <c r="DB105" s="777"/>
      <c r="DC105" s="777"/>
      <c r="DD105" s="777"/>
      <c r="DE105" s="777"/>
      <c r="DF105" s="777"/>
      <c r="DG105" s="777"/>
      <c r="DH105" s="777"/>
      <c r="DI105" s="777"/>
      <c r="DJ105" s="777"/>
      <c r="DK105" s="777"/>
      <c r="DL105" s="777"/>
      <c r="DM105" s="777"/>
      <c r="DN105" s="777"/>
      <c r="DO105" s="777"/>
      <c r="DP105" s="777"/>
      <c r="DQ105" s="777"/>
      <c r="DR105" s="777"/>
      <c r="DS105" s="777"/>
      <c r="DT105" s="777"/>
      <c r="DU105" s="777"/>
      <c r="DV105" s="723"/>
      <c r="DW105" s="723"/>
      <c r="DX105" s="723"/>
      <c r="DY105" s="723"/>
      <c r="DZ105" s="723"/>
      <c r="EA105" s="723"/>
      <c r="EB105" s="723"/>
      <c r="EC105" s="723"/>
      <c r="ED105" s="723"/>
      <c r="EE105" s="723"/>
      <c r="EF105" s="723"/>
      <c r="EG105" s="723"/>
      <c r="EH105" s="723"/>
      <c r="EI105" s="723"/>
      <c r="EJ105" s="723"/>
    </row>
    <row r="106" spans="1:140">
      <c r="A106" s="777"/>
      <c r="B106" s="777"/>
      <c r="C106" s="777"/>
      <c r="D106" s="777"/>
      <c r="E106" s="777"/>
      <c r="F106" s="777"/>
      <c r="G106" s="777"/>
      <c r="H106" s="777"/>
      <c r="I106" s="777"/>
      <c r="J106" s="777"/>
      <c r="K106" s="777"/>
      <c r="L106" s="777"/>
      <c r="M106" s="777"/>
      <c r="N106" s="777"/>
      <c r="O106" s="777"/>
      <c r="P106" s="777"/>
      <c r="Q106" s="777"/>
      <c r="R106" s="777"/>
      <c r="S106" s="777"/>
      <c r="T106" s="777"/>
      <c r="U106" s="777"/>
      <c r="V106" s="777"/>
      <c r="W106" s="777"/>
      <c r="X106" s="777"/>
      <c r="Y106" s="777"/>
      <c r="Z106" s="777"/>
      <c r="AA106" s="777"/>
      <c r="AB106" s="777"/>
      <c r="AC106" s="777"/>
      <c r="AD106" s="777"/>
      <c r="AE106" s="777"/>
      <c r="AF106" s="777"/>
      <c r="AG106" s="777"/>
      <c r="AH106" s="777"/>
      <c r="AI106" s="777"/>
      <c r="AJ106" s="777"/>
      <c r="AK106" s="777"/>
      <c r="AL106" s="777"/>
      <c r="AM106" s="777"/>
      <c r="AN106" s="777"/>
      <c r="AO106" s="777"/>
      <c r="AP106" s="777"/>
      <c r="AQ106" s="777"/>
      <c r="AR106" s="777"/>
      <c r="AS106" s="777"/>
      <c r="AT106" s="777"/>
      <c r="AU106" s="777"/>
      <c r="AV106" s="777"/>
      <c r="AW106" s="777"/>
      <c r="AX106" s="777"/>
      <c r="AY106" s="777"/>
      <c r="AZ106" s="777"/>
      <c r="BA106" s="777"/>
      <c r="BB106" s="777"/>
      <c r="BC106" s="777"/>
      <c r="BD106" s="777"/>
      <c r="BE106" s="777"/>
      <c r="BF106" s="777"/>
      <c r="BG106" s="777"/>
      <c r="BH106" s="777"/>
      <c r="BI106" s="777"/>
      <c r="BJ106" s="777"/>
      <c r="BK106" s="777"/>
      <c r="BL106" s="777"/>
      <c r="BM106" s="777"/>
      <c r="BN106" s="777"/>
      <c r="BO106" s="777"/>
      <c r="BP106" s="777"/>
      <c r="BQ106" s="777"/>
      <c r="BR106" s="777"/>
      <c r="BS106" s="777"/>
      <c r="BT106" s="777"/>
      <c r="BU106" s="777"/>
      <c r="BV106" s="777"/>
      <c r="BW106" s="777"/>
      <c r="BX106" s="777"/>
      <c r="BY106" s="777"/>
      <c r="BZ106" s="777"/>
      <c r="CA106" s="777"/>
      <c r="CB106" s="777"/>
      <c r="CC106" s="777"/>
      <c r="CD106" s="777"/>
      <c r="CE106" s="777"/>
      <c r="CF106" s="777"/>
      <c r="CG106" s="777"/>
      <c r="CH106" s="777"/>
      <c r="CI106" s="777"/>
      <c r="CJ106" s="777"/>
      <c r="CK106" s="777"/>
      <c r="CL106" s="777"/>
      <c r="CM106" s="777"/>
      <c r="CN106" s="777"/>
      <c r="CO106" s="777"/>
      <c r="CP106" s="777"/>
      <c r="CQ106" s="777"/>
      <c r="CR106" s="777"/>
      <c r="CS106" s="777"/>
      <c r="CT106" s="777"/>
      <c r="CU106" s="777"/>
      <c r="CV106" s="777"/>
      <c r="CW106" s="777"/>
      <c r="CX106" s="777"/>
      <c r="CY106" s="777"/>
      <c r="CZ106" s="777"/>
      <c r="DA106" s="777"/>
      <c r="DB106" s="777"/>
      <c r="DC106" s="777"/>
      <c r="DD106" s="777"/>
      <c r="DE106" s="777"/>
      <c r="DF106" s="777"/>
      <c r="DG106" s="777"/>
      <c r="DH106" s="777"/>
      <c r="DI106" s="777"/>
      <c r="DJ106" s="777"/>
      <c r="DK106" s="777"/>
      <c r="DL106" s="777"/>
      <c r="DM106" s="777"/>
      <c r="DN106" s="777"/>
      <c r="DO106" s="777"/>
      <c r="DP106" s="777"/>
      <c r="DQ106" s="777"/>
      <c r="DR106" s="777"/>
      <c r="DS106" s="777"/>
      <c r="DT106" s="777"/>
      <c r="DU106" s="777"/>
      <c r="DV106" s="723"/>
      <c r="DW106" s="723"/>
      <c r="DX106" s="723"/>
      <c r="DY106" s="723"/>
      <c r="DZ106" s="723"/>
      <c r="EA106" s="723"/>
      <c r="EB106" s="723"/>
      <c r="EC106" s="723"/>
      <c r="ED106" s="723"/>
      <c r="EE106" s="723"/>
      <c r="EF106" s="723"/>
      <c r="EG106" s="723"/>
      <c r="EH106" s="723"/>
      <c r="EI106" s="723"/>
      <c r="EJ106" s="723"/>
    </row>
    <row r="107" spans="1:140">
      <c r="A107" s="777"/>
      <c r="B107" s="777"/>
      <c r="C107" s="777"/>
      <c r="D107" s="777"/>
      <c r="E107" s="777"/>
      <c r="F107" s="777"/>
      <c r="G107" s="777"/>
      <c r="H107" s="777"/>
      <c r="I107" s="777"/>
      <c r="J107" s="777"/>
      <c r="K107" s="777"/>
      <c r="L107" s="777"/>
      <c r="M107" s="777"/>
      <c r="N107" s="777"/>
      <c r="O107" s="777"/>
      <c r="P107" s="777"/>
      <c r="Q107" s="777"/>
      <c r="R107" s="777"/>
      <c r="S107" s="777"/>
      <c r="T107" s="777"/>
      <c r="U107" s="777"/>
      <c r="V107" s="777"/>
      <c r="W107" s="777"/>
      <c r="X107" s="777"/>
      <c r="Y107" s="777"/>
      <c r="Z107" s="777"/>
      <c r="AA107" s="777"/>
      <c r="AB107" s="777"/>
      <c r="AC107" s="777"/>
      <c r="AD107" s="777"/>
      <c r="AE107" s="777"/>
      <c r="AF107" s="777"/>
      <c r="AG107" s="777"/>
      <c r="AH107" s="777"/>
      <c r="AI107" s="777"/>
      <c r="AJ107" s="777"/>
      <c r="AK107" s="777"/>
      <c r="AL107" s="777"/>
      <c r="AM107" s="777"/>
      <c r="AN107" s="777"/>
      <c r="AO107" s="777"/>
      <c r="AP107" s="777"/>
      <c r="AQ107" s="777"/>
      <c r="AR107" s="777"/>
      <c r="AS107" s="777"/>
      <c r="AT107" s="777"/>
      <c r="AU107" s="777"/>
      <c r="AV107" s="777"/>
      <c r="AW107" s="777"/>
      <c r="AX107" s="777"/>
      <c r="AY107" s="777"/>
      <c r="AZ107" s="777"/>
      <c r="BA107" s="777"/>
      <c r="BB107" s="777"/>
      <c r="BC107" s="777"/>
      <c r="BD107" s="777"/>
      <c r="BE107" s="777"/>
      <c r="BF107" s="777"/>
      <c r="BG107" s="777"/>
      <c r="BH107" s="777"/>
      <c r="BI107" s="777"/>
      <c r="BJ107" s="777"/>
      <c r="BK107" s="777"/>
      <c r="BL107" s="777"/>
      <c r="BM107" s="777"/>
      <c r="BN107" s="777"/>
      <c r="BO107" s="777"/>
      <c r="BP107" s="777"/>
      <c r="BQ107" s="777"/>
      <c r="BR107" s="777"/>
      <c r="BS107" s="777"/>
      <c r="BT107" s="777"/>
      <c r="BU107" s="777"/>
      <c r="BV107" s="777"/>
      <c r="BW107" s="777"/>
      <c r="BX107" s="777"/>
      <c r="BY107" s="777"/>
      <c r="BZ107" s="777"/>
      <c r="CA107" s="777"/>
      <c r="CB107" s="777"/>
      <c r="CC107" s="777"/>
      <c r="CD107" s="777"/>
      <c r="CE107" s="777"/>
      <c r="CF107" s="777"/>
      <c r="CG107" s="777"/>
      <c r="CH107" s="777"/>
      <c r="CI107" s="777"/>
      <c r="CJ107" s="777"/>
      <c r="CK107" s="777"/>
      <c r="CL107" s="777"/>
      <c r="CM107" s="777"/>
      <c r="CN107" s="777"/>
      <c r="CO107" s="777"/>
      <c r="CP107" s="777"/>
      <c r="CQ107" s="777"/>
      <c r="CR107" s="777"/>
      <c r="CS107" s="777"/>
      <c r="CT107" s="777"/>
      <c r="CU107" s="777"/>
      <c r="CV107" s="777"/>
      <c r="CW107" s="777"/>
      <c r="CX107" s="777"/>
      <c r="CY107" s="777"/>
      <c r="CZ107" s="777"/>
      <c r="DA107" s="777"/>
      <c r="DB107" s="777"/>
      <c r="DC107" s="777"/>
      <c r="DD107" s="777"/>
      <c r="DE107" s="777"/>
      <c r="DF107" s="777"/>
      <c r="DG107" s="777"/>
      <c r="DH107" s="777"/>
      <c r="DI107" s="777"/>
      <c r="DJ107" s="777"/>
      <c r="DK107" s="777"/>
      <c r="DL107" s="777"/>
      <c r="DM107" s="777"/>
      <c r="DN107" s="777"/>
      <c r="DO107" s="777"/>
      <c r="DP107" s="777"/>
      <c r="DQ107" s="777"/>
      <c r="DR107" s="777"/>
      <c r="DS107" s="777"/>
      <c r="DT107" s="777"/>
      <c r="DU107" s="777"/>
      <c r="DV107" s="723"/>
      <c r="DW107" s="723"/>
      <c r="DX107" s="723"/>
      <c r="DY107" s="723"/>
      <c r="DZ107" s="723"/>
      <c r="EA107" s="723"/>
      <c r="EB107" s="723"/>
      <c r="EC107" s="723"/>
      <c r="ED107" s="723"/>
      <c r="EE107" s="723"/>
      <c r="EF107" s="723"/>
      <c r="EG107" s="723"/>
      <c r="EH107" s="723"/>
      <c r="EI107" s="723"/>
      <c r="EJ107" s="723"/>
    </row>
    <row r="108" spans="1:140">
      <c r="A108" s="777"/>
      <c r="B108" s="777"/>
      <c r="C108" s="777"/>
      <c r="D108" s="777"/>
      <c r="E108" s="777"/>
      <c r="F108" s="777"/>
      <c r="G108" s="777"/>
      <c r="H108" s="777"/>
      <c r="I108" s="777"/>
      <c r="J108" s="777"/>
      <c r="K108" s="777"/>
      <c r="L108" s="777"/>
      <c r="M108" s="777"/>
      <c r="N108" s="777"/>
      <c r="O108" s="777"/>
      <c r="P108" s="777"/>
      <c r="Q108" s="777"/>
      <c r="R108" s="777"/>
      <c r="S108" s="777"/>
      <c r="T108" s="777"/>
      <c r="U108" s="777"/>
      <c r="V108" s="777"/>
      <c r="W108" s="777"/>
      <c r="X108" s="777"/>
      <c r="Y108" s="777"/>
      <c r="Z108" s="777"/>
      <c r="AA108" s="777"/>
      <c r="AB108" s="777"/>
      <c r="AC108" s="777"/>
      <c r="AD108" s="777"/>
      <c r="AE108" s="777"/>
      <c r="AF108" s="777"/>
      <c r="AG108" s="777"/>
      <c r="AH108" s="777"/>
      <c r="AI108" s="777"/>
      <c r="AJ108" s="777"/>
      <c r="AK108" s="777"/>
      <c r="AL108" s="777"/>
      <c r="AM108" s="777"/>
      <c r="AN108" s="777"/>
      <c r="AO108" s="777"/>
      <c r="AP108" s="777"/>
      <c r="AQ108" s="777"/>
      <c r="AR108" s="777"/>
      <c r="AS108" s="777"/>
      <c r="AT108" s="777"/>
      <c r="AU108" s="777"/>
      <c r="AV108" s="777"/>
      <c r="AW108" s="777"/>
      <c r="AX108" s="777"/>
      <c r="AY108" s="777"/>
      <c r="AZ108" s="777"/>
      <c r="BA108" s="777"/>
      <c r="BB108" s="777"/>
      <c r="BC108" s="777"/>
      <c r="BD108" s="777"/>
      <c r="BE108" s="777"/>
      <c r="BF108" s="777"/>
      <c r="BG108" s="777"/>
      <c r="BH108" s="777"/>
      <c r="BI108" s="777"/>
      <c r="BJ108" s="777"/>
      <c r="BK108" s="777"/>
      <c r="BL108" s="777"/>
      <c r="BM108" s="777"/>
      <c r="BN108" s="777"/>
      <c r="BO108" s="777"/>
      <c r="BP108" s="777"/>
      <c r="BQ108" s="777"/>
      <c r="BR108" s="777"/>
      <c r="BS108" s="777"/>
      <c r="BT108" s="777"/>
      <c r="BU108" s="777"/>
      <c r="BV108" s="777"/>
      <c r="BW108" s="777"/>
      <c r="BX108" s="777"/>
      <c r="BY108" s="777"/>
      <c r="BZ108" s="777"/>
      <c r="CA108" s="777"/>
      <c r="CB108" s="777"/>
      <c r="CC108" s="777"/>
      <c r="CD108" s="777"/>
      <c r="CE108" s="777"/>
      <c r="CF108" s="777"/>
      <c r="CG108" s="777"/>
      <c r="CH108" s="777"/>
      <c r="CI108" s="777"/>
      <c r="CJ108" s="777"/>
      <c r="CK108" s="777"/>
      <c r="CL108" s="777"/>
      <c r="CM108" s="777"/>
      <c r="CN108" s="777"/>
      <c r="CO108" s="777"/>
      <c r="CP108" s="777"/>
      <c r="CQ108" s="777"/>
      <c r="CR108" s="777"/>
      <c r="CS108" s="777"/>
      <c r="CT108" s="777"/>
      <c r="CU108" s="777"/>
      <c r="CV108" s="777"/>
      <c r="CW108" s="777"/>
      <c r="CX108" s="777"/>
      <c r="CY108" s="777"/>
      <c r="CZ108" s="777"/>
      <c r="DA108" s="777"/>
      <c r="DB108" s="777"/>
      <c r="DC108" s="777"/>
      <c r="DD108" s="777"/>
      <c r="DE108" s="777"/>
      <c r="DF108" s="777"/>
      <c r="DG108" s="777"/>
      <c r="DH108" s="777"/>
      <c r="DI108" s="777"/>
      <c r="DJ108" s="777"/>
      <c r="DK108" s="777"/>
      <c r="DL108" s="777"/>
      <c r="DM108" s="777"/>
      <c r="DN108" s="777"/>
      <c r="DO108" s="777"/>
      <c r="DP108" s="777"/>
      <c r="DQ108" s="777"/>
      <c r="DR108" s="777"/>
      <c r="DS108" s="777"/>
      <c r="DT108" s="777"/>
      <c r="DU108" s="777"/>
      <c r="DV108" s="723"/>
      <c r="DW108" s="723"/>
      <c r="DX108" s="723"/>
      <c r="DY108" s="723"/>
      <c r="DZ108" s="723"/>
      <c r="EA108" s="723"/>
      <c r="EB108" s="723"/>
      <c r="EC108" s="723"/>
      <c r="ED108" s="723"/>
      <c r="EE108" s="723"/>
      <c r="EF108" s="723"/>
      <c r="EG108" s="723"/>
      <c r="EH108" s="723"/>
      <c r="EI108" s="723"/>
      <c r="EJ108" s="723"/>
    </row>
    <row r="109" spans="1:140">
      <c r="A109" s="777"/>
      <c r="B109" s="777"/>
      <c r="C109" s="777"/>
      <c r="D109" s="777"/>
      <c r="E109" s="777"/>
      <c r="F109" s="777"/>
      <c r="G109" s="777"/>
      <c r="H109" s="777"/>
      <c r="I109" s="777"/>
      <c r="J109" s="777"/>
      <c r="K109" s="777"/>
      <c r="L109" s="777"/>
      <c r="M109" s="777"/>
      <c r="N109" s="777"/>
      <c r="O109" s="777"/>
      <c r="P109" s="777"/>
      <c r="Q109" s="777"/>
      <c r="R109" s="777"/>
      <c r="S109" s="777"/>
      <c r="T109" s="777"/>
      <c r="U109" s="777"/>
      <c r="V109" s="777"/>
      <c r="W109" s="777"/>
      <c r="X109" s="777"/>
      <c r="Y109" s="777"/>
      <c r="Z109" s="777"/>
      <c r="AA109" s="777"/>
      <c r="AB109" s="777"/>
      <c r="AC109" s="777"/>
      <c r="AD109" s="777"/>
      <c r="AE109" s="777"/>
      <c r="AF109" s="777"/>
      <c r="AG109" s="777"/>
      <c r="AH109" s="777"/>
      <c r="AI109" s="777"/>
      <c r="AJ109" s="777"/>
      <c r="AK109" s="777"/>
      <c r="AL109" s="777"/>
      <c r="AM109" s="777"/>
      <c r="AN109" s="777"/>
      <c r="AO109" s="777"/>
      <c r="AP109" s="777"/>
      <c r="AQ109" s="777"/>
      <c r="AR109" s="777"/>
      <c r="AS109" s="777"/>
      <c r="AT109" s="777"/>
      <c r="AU109" s="777"/>
      <c r="AV109" s="777"/>
      <c r="AW109" s="777"/>
      <c r="AX109" s="777"/>
      <c r="AY109" s="777"/>
      <c r="AZ109" s="777"/>
      <c r="BA109" s="777"/>
      <c r="BB109" s="777"/>
      <c r="BC109" s="777"/>
      <c r="BD109" s="777"/>
      <c r="BE109" s="777"/>
      <c r="BF109" s="777"/>
      <c r="BG109" s="777"/>
      <c r="BH109" s="777"/>
      <c r="BI109" s="777"/>
      <c r="BJ109" s="777"/>
      <c r="BK109" s="777"/>
      <c r="BL109" s="777"/>
      <c r="BM109" s="777"/>
      <c r="BN109" s="777"/>
      <c r="BO109" s="777"/>
      <c r="BP109" s="777"/>
      <c r="BQ109" s="777"/>
      <c r="BR109" s="777"/>
      <c r="BS109" s="777"/>
      <c r="BT109" s="777"/>
      <c r="BU109" s="777"/>
      <c r="BV109" s="777"/>
      <c r="BW109" s="777"/>
      <c r="BX109" s="777"/>
      <c r="BY109" s="777"/>
      <c r="BZ109" s="777"/>
      <c r="CA109" s="777"/>
      <c r="CB109" s="777"/>
      <c r="CC109" s="777"/>
      <c r="CD109" s="777"/>
      <c r="CE109" s="777"/>
      <c r="CF109" s="777"/>
      <c r="CG109" s="777"/>
      <c r="CH109" s="777"/>
      <c r="CI109" s="777"/>
      <c r="CJ109" s="777"/>
      <c r="CK109" s="777"/>
      <c r="CL109" s="777"/>
      <c r="CM109" s="777"/>
      <c r="CN109" s="777"/>
      <c r="CO109" s="777"/>
      <c r="CP109" s="777"/>
      <c r="CQ109" s="777"/>
      <c r="CR109" s="777"/>
      <c r="CS109" s="777"/>
      <c r="CT109" s="777"/>
      <c r="CU109" s="777"/>
      <c r="CV109" s="777"/>
      <c r="CW109" s="777"/>
      <c r="CX109" s="777"/>
      <c r="CY109" s="777"/>
      <c r="CZ109" s="777"/>
      <c r="DA109" s="777"/>
      <c r="DB109" s="777"/>
      <c r="DC109" s="777"/>
      <c r="DD109" s="777"/>
      <c r="DE109" s="777"/>
      <c r="DF109" s="777"/>
      <c r="DG109" s="777"/>
      <c r="DH109" s="777"/>
      <c r="DI109" s="777"/>
      <c r="DJ109" s="777"/>
      <c r="DK109" s="777"/>
      <c r="DL109" s="777"/>
      <c r="DM109" s="777"/>
      <c r="DN109" s="777"/>
      <c r="DO109" s="777"/>
      <c r="DP109" s="777"/>
      <c r="DQ109" s="777"/>
      <c r="DR109" s="777"/>
      <c r="DS109" s="777"/>
      <c r="DT109" s="777"/>
      <c r="DU109" s="777"/>
      <c r="DV109" s="723"/>
      <c r="DW109" s="723"/>
      <c r="DX109" s="723"/>
      <c r="DY109" s="723"/>
      <c r="DZ109" s="723"/>
      <c r="EA109" s="723"/>
      <c r="EB109" s="723"/>
      <c r="EC109" s="723"/>
      <c r="ED109" s="723"/>
      <c r="EE109" s="723"/>
      <c r="EF109" s="723"/>
      <c r="EG109" s="723"/>
      <c r="EH109" s="723"/>
      <c r="EI109" s="723"/>
      <c r="EJ109" s="723"/>
    </row>
    <row r="110" spans="1:140">
      <c r="A110" s="777"/>
      <c r="B110" s="777"/>
      <c r="C110" s="777"/>
      <c r="D110" s="777"/>
      <c r="E110" s="777"/>
      <c r="F110" s="777"/>
      <c r="G110" s="777"/>
      <c r="H110" s="777"/>
      <c r="I110" s="777"/>
      <c r="J110" s="777"/>
      <c r="K110" s="777"/>
      <c r="L110" s="777"/>
      <c r="M110" s="777"/>
      <c r="N110" s="777"/>
      <c r="O110" s="777"/>
      <c r="P110" s="777"/>
      <c r="Q110" s="777"/>
      <c r="R110" s="777"/>
      <c r="S110" s="777"/>
      <c r="T110" s="777"/>
      <c r="U110" s="777"/>
      <c r="V110" s="777"/>
      <c r="W110" s="777"/>
      <c r="X110" s="777"/>
      <c r="Y110" s="777"/>
      <c r="Z110" s="777"/>
      <c r="AA110" s="777"/>
      <c r="AB110" s="777"/>
      <c r="AC110" s="777"/>
      <c r="AD110" s="777"/>
      <c r="AE110" s="777"/>
      <c r="AF110" s="777"/>
      <c r="AG110" s="777"/>
      <c r="AH110" s="777"/>
      <c r="AI110" s="777"/>
      <c r="AJ110" s="777"/>
      <c r="AK110" s="777"/>
      <c r="AL110" s="777"/>
      <c r="AM110" s="777"/>
      <c r="AN110" s="777"/>
      <c r="AO110" s="777"/>
      <c r="AP110" s="777"/>
      <c r="AQ110" s="777"/>
      <c r="AR110" s="777"/>
      <c r="AS110" s="777"/>
      <c r="AT110" s="777"/>
      <c r="AU110" s="777"/>
      <c r="AV110" s="777"/>
      <c r="AW110" s="777"/>
      <c r="AX110" s="777"/>
      <c r="AY110" s="777"/>
      <c r="AZ110" s="777"/>
      <c r="BA110" s="777"/>
      <c r="BB110" s="777"/>
      <c r="BC110" s="777"/>
      <c r="BD110" s="777"/>
      <c r="BE110" s="777"/>
      <c r="BF110" s="777"/>
      <c r="BG110" s="777"/>
      <c r="BH110" s="777"/>
      <c r="BI110" s="777"/>
      <c r="BJ110" s="777"/>
      <c r="BK110" s="777"/>
      <c r="BL110" s="777"/>
      <c r="BM110" s="777"/>
      <c r="BN110" s="777"/>
      <c r="BO110" s="777"/>
      <c r="BP110" s="777"/>
      <c r="BQ110" s="777"/>
      <c r="BR110" s="777"/>
      <c r="BS110" s="777"/>
      <c r="BT110" s="777"/>
      <c r="BU110" s="777"/>
      <c r="BV110" s="777"/>
      <c r="BW110" s="777"/>
      <c r="BX110" s="777"/>
      <c r="BY110" s="777"/>
      <c r="BZ110" s="777"/>
      <c r="CA110" s="777"/>
      <c r="CB110" s="777"/>
      <c r="CC110" s="777"/>
      <c r="CD110" s="777"/>
      <c r="CE110" s="777"/>
      <c r="CF110" s="777"/>
      <c r="CG110" s="777"/>
      <c r="CH110" s="777"/>
      <c r="CI110" s="777"/>
      <c r="CJ110" s="777"/>
      <c r="CK110" s="777"/>
      <c r="CL110" s="777"/>
      <c r="CM110" s="777"/>
      <c r="CN110" s="777"/>
      <c r="CO110" s="777"/>
      <c r="CP110" s="777"/>
      <c r="CQ110" s="777"/>
      <c r="CR110" s="777"/>
      <c r="CS110" s="777"/>
      <c r="CT110" s="777"/>
      <c r="CU110" s="777"/>
      <c r="CV110" s="777"/>
      <c r="CW110" s="777"/>
      <c r="CX110" s="777"/>
      <c r="CY110" s="777"/>
      <c r="CZ110" s="777"/>
      <c r="DA110" s="777"/>
      <c r="DB110" s="777"/>
      <c r="DC110" s="777"/>
      <c r="DD110" s="777"/>
      <c r="DE110" s="777"/>
      <c r="DF110" s="777"/>
      <c r="DG110" s="777"/>
      <c r="DH110" s="777"/>
      <c r="DI110" s="777"/>
      <c r="DJ110" s="777"/>
      <c r="DK110" s="777"/>
      <c r="DL110" s="777"/>
      <c r="DM110" s="777"/>
      <c r="DN110" s="777"/>
      <c r="DO110" s="777"/>
      <c r="DP110" s="777"/>
      <c r="DQ110" s="777"/>
      <c r="DR110" s="777"/>
      <c r="DS110" s="777"/>
      <c r="DT110" s="777"/>
      <c r="DU110" s="777"/>
      <c r="DV110" s="723"/>
      <c r="DW110" s="723"/>
      <c r="DX110" s="723"/>
      <c r="DY110" s="723"/>
      <c r="DZ110" s="723"/>
      <c r="EA110" s="723"/>
      <c r="EB110" s="723"/>
      <c r="EC110" s="723"/>
      <c r="ED110" s="723"/>
      <c r="EE110" s="723"/>
      <c r="EF110" s="723"/>
      <c r="EG110" s="723"/>
      <c r="EH110" s="723"/>
      <c r="EI110" s="723"/>
      <c r="EJ110" s="723"/>
    </row>
    <row r="111" spans="1:140">
      <c r="A111" s="777"/>
      <c r="B111" s="777"/>
      <c r="C111" s="777"/>
      <c r="D111" s="777"/>
      <c r="E111" s="777"/>
      <c r="F111" s="777"/>
      <c r="G111" s="777"/>
      <c r="H111" s="777"/>
      <c r="I111" s="777"/>
      <c r="J111" s="777"/>
      <c r="K111" s="777"/>
      <c r="L111" s="777"/>
      <c r="M111" s="777"/>
      <c r="N111" s="777"/>
      <c r="O111" s="777"/>
      <c r="P111" s="777"/>
      <c r="Q111" s="777"/>
      <c r="R111" s="777"/>
      <c r="S111" s="777"/>
      <c r="T111" s="777"/>
      <c r="U111" s="777"/>
      <c r="V111" s="777"/>
      <c r="W111" s="777"/>
      <c r="X111" s="777"/>
      <c r="Y111" s="777"/>
      <c r="Z111" s="777"/>
      <c r="AA111" s="777"/>
      <c r="AB111" s="777"/>
      <c r="AC111" s="777"/>
      <c r="AD111" s="777"/>
      <c r="AE111" s="777"/>
      <c r="AF111" s="777"/>
      <c r="AG111" s="777"/>
      <c r="AH111" s="777"/>
      <c r="AI111" s="777"/>
      <c r="AJ111" s="777"/>
      <c r="AK111" s="777"/>
      <c r="AL111" s="777"/>
      <c r="AM111" s="777"/>
      <c r="AN111" s="777"/>
      <c r="AO111" s="777"/>
      <c r="AP111" s="777"/>
      <c r="AQ111" s="777"/>
      <c r="AR111" s="777"/>
      <c r="AS111" s="777"/>
      <c r="AT111" s="777"/>
      <c r="AU111" s="777"/>
      <c r="AV111" s="777"/>
      <c r="AW111" s="777"/>
      <c r="AX111" s="777"/>
      <c r="AY111" s="777"/>
      <c r="AZ111" s="777"/>
      <c r="BA111" s="777"/>
      <c r="BB111" s="777"/>
      <c r="BC111" s="777"/>
      <c r="BD111" s="777"/>
      <c r="BE111" s="777"/>
      <c r="BF111" s="777"/>
      <c r="BG111" s="777"/>
      <c r="BH111" s="777"/>
      <c r="BI111" s="777"/>
      <c r="BJ111" s="777"/>
      <c r="BK111" s="777"/>
      <c r="BL111" s="777"/>
      <c r="BM111" s="777"/>
      <c r="BN111" s="777"/>
      <c r="BO111" s="777"/>
      <c r="BP111" s="777"/>
      <c r="BQ111" s="777"/>
      <c r="BR111" s="777"/>
      <c r="BS111" s="777"/>
      <c r="BT111" s="777"/>
      <c r="BU111" s="777"/>
      <c r="BV111" s="777"/>
      <c r="BW111" s="777"/>
      <c r="BX111" s="777"/>
      <c r="BY111" s="777"/>
      <c r="BZ111" s="777"/>
      <c r="CA111" s="777"/>
      <c r="CB111" s="777"/>
      <c r="CC111" s="777"/>
      <c r="CD111" s="777"/>
      <c r="CE111" s="777"/>
      <c r="CF111" s="777"/>
      <c r="CG111" s="777"/>
      <c r="CH111" s="777"/>
      <c r="CI111" s="777"/>
      <c r="CJ111" s="777"/>
      <c r="CK111" s="777"/>
      <c r="CL111" s="777"/>
      <c r="CM111" s="777"/>
      <c r="CN111" s="777"/>
      <c r="CO111" s="777"/>
      <c r="CP111" s="777"/>
      <c r="CQ111" s="777"/>
      <c r="CR111" s="777"/>
      <c r="CS111" s="777"/>
      <c r="CT111" s="777"/>
      <c r="CU111" s="777"/>
      <c r="CV111" s="777"/>
      <c r="CW111" s="777"/>
      <c r="CX111" s="777"/>
      <c r="CY111" s="777"/>
      <c r="CZ111" s="777"/>
      <c r="DA111" s="777"/>
      <c r="DB111" s="777"/>
      <c r="DC111" s="777"/>
      <c r="DD111" s="777"/>
      <c r="DE111" s="777"/>
      <c r="DF111" s="777"/>
      <c r="DG111" s="777"/>
      <c r="DH111" s="777"/>
      <c r="DI111" s="777"/>
      <c r="DJ111" s="777"/>
      <c r="DK111" s="777"/>
      <c r="DL111" s="777"/>
      <c r="DM111" s="777"/>
      <c r="DN111" s="777"/>
      <c r="DO111" s="777"/>
      <c r="DP111" s="777"/>
      <c r="DQ111" s="777"/>
      <c r="DR111" s="777"/>
      <c r="DS111" s="777"/>
      <c r="DT111" s="777"/>
      <c r="DU111" s="777"/>
      <c r="DV111" s="723"/>
      <c r="DW111" s="723"/>
      <c r="DX111" s="723"/>
      <c r="DY111" s="723"/>
      <c r="DZ111" s="723"/>
      <c r="EA111" s="723"/>
      <c r="EB111" s="723"/>
      <c r="EC111" s="723"/>
      <c r="ED111" s="723"/>
      <c r="EE111" s="723"/>
      <c r="EF111" s="723"/>
      <c r="EG111" s="723"/>
      <c r="EH111" s="723"/>
      <c r="EI111" s="723"/>
      <c r="EJ111" s="723"/>
    </row>
    <row r="112" spans="1:140">
      <c r="A112" s="777"/>
      <c r="B112" s="777"/>
      <c r="C112" s="777"/>
      <c r="D112" s="777"/>
      <c r="E112" s="777"/>
      <c r="F112" s="777"/>
      <c r="G112" s="777"/>
      <c r="H112" s="777"/>
      <c r="I112" s="777"/>
      <c r="J112" s="777"/>
      <c r="K112" s="777"/>
      <c r="L112" s="777"/>
      <c r="M112" s="777"/>
      <c r="N112" s="777"/>
      <c r="O112" s="777"/>
      <c r="P112" s="777"/>
      <c r="Q112" s="777"/>
      <c r="R112" s="777"/>
      <c r="S112" s="777"/>
      <c r="T112" s="777"/>
      <c r="U112" s="777"/>
      <c r="V112" s="777"/>
      <c r="W112" s="777"/>
      <c r="X112" s="777"/>
      <c r="Y112" s="777"/>
      <c r="Z112" s="777"/>
      <c r="AA112" s="777"/>
      <c r="AB112" s="777"/>
      <c r="AC112" s="777"/>
      <c r="AD112" s="777"/>
      <c r="AE112" s="777"/>
      <c r="AF112" s="777"/>
      <c r="AG112" s="777"/>
      <c r="AH112" s="777"/>
      <c r="AI112" s="777"/>
      <c r="AJ112" s="777"/>
      <c r="AK112" s="777"/>
      <c r="AL112" s="777"/>
      <c r="AM112" s="777"/>
      <c r="AN112" s="777"/>
      <c r="AO112" s="777"/>
      <c r="AP112" s="777"/>
      <c r="AQ112" s="777"/>
      <c r="AR112" s="777"/>
      <c r="AS112" s="777"/>
      <c r="AT112" s="777"/>
      <c r="AU112" s="777"/>
      <c r="AV112" s="777"/>
      <c r="AW112" s="777"/>
      <c r="AX112" s="777"/>
      <c r="AY112" s="777"/>
      <c r="AZ112" s="777"/>
      <c r="BA112" s="777"/>
      <c r="BB112" s="777"/>
      <c r="BC112" s="777"/>
      <c r="BD112" s="777"/>
      <c r="BE112" s="777"/>
      <c r="BF112" s="777"/>
      <c r="BG112" s="777"/>
      <c r="BH112" s="777"/>
      <c r="BI112" s="777"/>
      <c r="BJ112" s="777"/>
      <c r="BK112" s="777"/>
      <c r="BL112" s="777"/>
      <c r="BM112" s="777"/>
      <c r="BN112" s="777"/>
      <c r="BO112" s="777"/>
      <c r="BP112" s="777"/>
      <c r="BQ112" s="777"/>
      <c r="BR112" s="777"/>
      <c r="BS112" s="777"/>
      <c r="BT112" s="777"/>
      <c r="BU112" s="777"/>
      <c r="BV112" s="777"/>
      <c r="BW112" s="777"/>
      <c r="BX112" s="777"/>
      <c r="BY112" s="777"/>
      <c r="BZ112" s="777"/>
      <c r="CA112" s="777"/>
      <c r="CB112" s="777"/>
      <c r="CC112" s="777"/>
      <c r="CD112" s="777"/>
      <c r="CE112" s="777"/>
      <c r="CF112" s="777"/>
      <c r="CG112" s="777"/>
      <c r="CH112" s="777"/>
      <c r="CI112" s="777"/>
      <c r="CJ112" s="777"/>
      <c r="CK112" s="777"/>
      <c r="CL112" s="777"/>
      <c r="CM112" s="777"/>
      <c r="CN112" s="777"/>
      <c r="CO112" s="777"/>
      <c r="CP112" s="777"/>
      <c r="CQ112" s="777"/>
      <c r="CR112" s="777"/>
      <c r="CS112" s="777"/>
      <c r="CT112" s="777"/>
      <c r="CU112" s="777"/>
      <c r="CV112" s="777"/>
      <c r="CW112" s="777"/>
      <c r="CX112" s="777"/>
      <c r="CY112" s="777"/>
      <c r="CZ112" s="777"/>
      <c r="DA112" s="777"/>
      <c r="DB112" s="777"/>
      <c r="DC112" s="777"/>
      <c r="DD112" s="777"/>
      <c r="DE112" s="777"/>
      <c r="DF112" s="777"/>
      <c r="DG112" s="777"/>
      <c r="DH112" s="777"/>
      <c r="DI112" s="777"/>
      <c r="DJ112" s="777"/>
      <c r="DK112" s="777"/>
      <c r="DL112" s="777"/>
      <c r="DM112" s="777"/>
      <c r="DN112" s="777"/>
      <c r="DO112" s="777"/>
      <c r="DP112" s="777"/>
      <c r="DQ112" s="777"/>
      <c r="DR112" s="777"/>
      <c r="DS112" s="777"/>
      <c r="DT112" s="777"/>
      <c r="DU112" s="777"/>
      <c r="DV112" s="723"/>
      <c r="DW112" s="723"/>
      <c r="DX112" s="723"/>
      <c r="DY112" s="723"/>
      <c r="DZ112" s="723"/>
      <c r="EA112" s="723"/>
      <c r="EB112" s="723"/>
      <c r="EC112" s="723"/>
      <c r="ED112" s="723"/>
      <c r="EE112" s="723"/>
      <c r="EF112" s="723"/>
      <c r="EG112" s="723"/>
      <c r="EH112" s="723"/>
      <c r="EI112" s="723"/>
      <c r="EJ112" s="723"/>
    </row>
    <row r="113" spans="1:140">
      <c r="A113" s="777"/>
      <c r="B113" s="777"/>
      <c r="C113" s="777"/>
      <c r="D113" s="777"/>
      <c r="E113" s="777"/>
      <c r="F113" s="777"/>
      <c r="G113" s="777"/>
      <c r="H113" s="777"/>
      <c r="I113" s="777"/>
      <c r="J113" s="777"/>
      <c r="K113" s="777"/>
      <c r="L113" s="777"/>
      <c r="M113" s="777"/>
      <c r="N113" s="777"/>
      <c r="O113" s="777"/>
      <c r="P113" s="777"/>
      <c r="Q113" s="777"/>
      <c r="R113" s="777"/>
      <c r="S113" s="777"/>
      <c r="T113" s="777"/>
      <c r="U113" s="777"/>
      <c r="V113" s="777"/>
      <c r="W113" s="777"/>
      <c r="X113" s="777"/>
      <c r="Y113" s="777"/>
      <c r="Z113" s="777"/>
      <c r="AA113" s="777"/>
      <c r="AB113" s="777"/>
      <c r="AC113" s="777"/>
      <c r="AD113" s="777"/>
      <c r="AE113" s="777"/>
      <c r="AF113" s="777"/>
      <c r="AG113" s="777"/>
      <c r="AH113" s="777"/>
      <c r="AI113" s="777"/>
      <c r="AJ113" s="777"/>
      <c r="AK113" s="777"/>
      <c r="AL113" s="777"/>
      <c r="AM113" s="777"/>
      <c r="AN113" s="777"/>
      <c r="AO113" s="777"/>
      <c r="AP113" s="777"/>
      <c r="AQ113" s="777"/>
      <c r="AR113" s="777"/>
      <c r="AS113" s="777"/>
      <c r="AT113" s="777"/>
      <c r="AU113" s="777"/>
      <c r="AV113" s="777"/>
      <c r="AW113" s="777"/>
      <c r="AX113" s="777"/>
      <c r="AY113" s="777"/>
      <c r="AZ113" s="777"/>
      <c r="BA113" s="777"/>
      <c r="BB113" s="777"/>
      <c r="BC113" s="777"/>
      <c r="BD113" s="777"/>
      <c r="BE113" s="777"/>
      <c r="BF113" s="777"/>
      <c r="BG113" s="777"/>
      <c r="BH113" s="777"/>
      <c r="BI113" s="777"/>
      <c r="BJ113" s="777"/>
      <c r="BK113" s="777"/>
      <c r="BL113" s="777"/>
      <c r="BM113" s="777"/>
      <c r="BN113" s="777"/>
      <c r="BO113" s="777"/>
      <c r="BP113" s="777"/>
      <c r="BQ113" s="777"/>
      <c r="BR113" s="777"/>
      <c r="BS113" s="777"/>
      <c r="BT113" s="777"/>
      <c r="BU113" s="777"/>
      <c r="BV113" s="777"/>
      <c r="BW113" s="777"/>
      <c r="BX113" s="777"/>
      <c r="BY113" s="777"/>
      <c r="BZ113" s="777"/>
      <c r="CA113" s="777"/>
      <c r="CB113" s="777"/>
      <c r="CC113" s="777"/>
      <c r="CD113" s="777"/>
      <c r="CE113" s="777"/>
      <c r="CF113" s="777"/>
      <c r="CG113" s="777"/>
      <c r="CH113" s="777"/>
      <c r="CI113" s="777"/>
      <c r="CJ113" s="777"/>
      <c r="CK113" s="777"/>
      <c r="CL113" s="777"/>
      <c r="CM113" s="777"/>
      <c r="CN113" s="777"/>
      <c r="CO113" s="777"/>
      <c r="CP113" s="777"/>
      <c r="CQ113" s="777"/>
      <c r="CR113" s="777"/>
      <c r="CS113" s="777"/>
      <c r="CT113" s="777"/>
      <c r="CU113" s="777"/>
      <c r="CV113" s="777"/>
      <c r="CW113" s="777"/>
      <c r="CX113" s="777"/>
      <c r="CY113" s="777"/>
      <c r="CZ113" s="777"/>
      <c r="DA113" s="777"/>
      <c r="DB113" s="777"/>
      <c r="DC113" s="777"/>
      <c r="DD113" s="777"/>
      <c r="DE113" s="777"/>
      <c r="DF113" s="777"/>
      <c r="DG113" s="777"/>
      <c r="DH113" s="777"/>
      <c r="DI113" s="777"/>
      <c r="DJ113" s="777"/>
      <c r="DK113" s="777"/>
      <c r="DL113" s="777"/>
      <c r="DM113" s="777"/>
      <c r="DN113" s="777"/>
      <c r="DO113" s="777"/>
      <c r="DP113" s="777"/>
      <c r="DQ113" s="777"/>
      <c r="DR113" s="777"/>
      <c r="DS113" s="777"/>
      <c r="DT113" s="777"/>
      <c r="DU113" s="777"/>
      <c r="DV113" s="723"/>
      <c r="DW113" s="723"/>
      <c r="DX113" s="723"/>
      <c r="DY113" s="723"/>
      <c r="DZ113" s="723"/>
      <c r="EA113" s="723"/>
      <c r="EB113" s="723"/>
      <c r="EC113" s="723"/>
      <c r="ED113" s="723"/>
      <c r="EE113" s="723"/>
      <c r="EF113" s="723"/>
      <c r="EG113" s="723"/>
      <c r="EH113" s="723"/>
      <c r="EI113" s="723"/>
      <c r="EJ113" s="723"/>
    </row>
    <row r="114" spans="1:140">
      <c r="A114" s="777"/>
      <c r="B114" s="777"/>
      <c r="C114" s="777"/>
      <c r="D114" s="777"/>
      <c r="E114" s="777"/>
      <c r="F114" s="777"/>
      <c r="G114" s="777"/>
      <c r="H114" s="777"/>
      <c r="I114" s="777"/>
      <c r="J114" s="777"/>
      <c r="K114" s="777"/>
      <c r="L114" s="777"/>
      <c r="M114" s="777"/>
      <c r="N114" s="777"/>
      <c r="O114" s="777"/>
      <c r="P114" s="777"/>
      <c r="Q114" s="777"/>
      <c r="R114" s="777"/>
      <c r="S114" s="777"/>
      <c r="T114" s="777"/>
      <c r="U114" s="777"/>
      <c r="V114" s="777"/>
      <c r="W114" s="777"/>
      <c r="X114" s="777"/>
      <c r="Y114" s="777"/>
      <c r="Z114" s="777"/>
      <c r="AA114" s="777"/>
      <c r="AB114" s="777"/>
      <c r="AC114" s="777"/>
      <c r="AD114" s="777"/>
      <c r="AE114" s="777"/>
      <c r="AF114" s="777"/>
      <c r="AG114" s="777"/>
      <c r="AH114" s="777"/>
      <c r="AI114" s="777"/>
      <c r="AJ114" s="777"/>
      <c r="AK114" s="777"/>
      <c r="AL114" s="777"/>
      <c r="AM114" s="777"/>
      <c r="AN114" s="777"/>
      <c r="AO114" s="777"/>
      <c r="AP114" s="777"/>
      <c r="AQ114" s="777"/>
      <c r="AR114" s="777"/>
      <c r="AS114" s="777"/>
      <c r="AT114" s="777"/>
      <c r="AU114" s="777"/>
      <c r="AV114" s="777"/>
      <c r="AW114" s="777"/>
      <c r="AX114" s="777"/>
      <c r="AY114" s="777"/>
      <c r="AZ114" s="777"/>
      <c r="BA114" s="777"/>
      <c r="BB114" s="777"/>
      <c r="BC114" s="777"/>
      <c r="BD114" s="777"/>
      <c r="BE114" s="777"/>
      <c r="BF114" s="777"/>
      <c r="BG114" s="777"/>
      <c r="BH114" s="777"/>
      <c r="BI114" s="777"/>
      <c r="BJ114" s="777"/>
      <c r="BK114" s="777"/>
      <c r="BL114" s="777"/>
      <c r="BM114" s="777"/>
      <c r="BN114" s="777"/>
      <c r="BO114" s="777"/>
      <c r="BP114" s="777"/>
      <c r="BQ114" s="777"/>
      <c r="BR114" s="777"/>
      <c r="BS114" s="777"/>
      <c r="BT114" s="777"/>
      <c r="BU114" s="777"/>
      <c r="BV114" s="777"/>
      <c r="BW114" s="777"/>
      <c r="BX114" s="777"/>
      <c r="BY114" s="777"/>
      <c r="BZ114" s="777"/>
      <c r="CA114" s="777"/>
      <c r="CB114" s="777"/>
      <c r="CC114" s="777"/>
      <c r="CD114" s="777"/>
      <c r="CE114" s="777"/>
      <c r="CF114" s="777"/>
      <c r="CG114" s="777"/>
      <c r="CH114" s="777"/>
      <c r="CI114" s="777"/>
      <c r="CJ114" s="777"/>
      <c r="CK114" s="777"/>
      <c r="CL114" s="777"/>
      <c r="CM114" s="777"/>
      <c r="CN114" s="777"/>
      <c r="CO114" s="777"/>
      <c r="CP114" s="777"/>
      <c r="CQ114" s="777"/>
      <c r="CR114" s="777"/>
      <c r="CS114" s="777"/>
      <c r="CT114" s="777"/>
      <c r="CU114" s="777"/>
      <c r="CV114" s="777"/>
      <c r="CW114" s="777"/>
      <c r="CX114" s="777"/>
      <c r="CY114" s="777"/>
      <c r="CZ114" s="777"/>
      <c r="DA114" s="777"/>
      <c r="DB114" s="777"/>
      <c r="DC114" s="777"/>
      <c r="DD114" s="777"/>
      <c r="DE114" s="777"/>
      <c r="DF114" s="777"/>
      <c r="DG114" s="777"/>
      <c r="DH114" s="777"/>
      <c r="DI114" s="777"/>
      <c r="DJ114" s="777"/>
      <c r="DK114" s="777"/>
      <c r="DL114" s="777"/>
      <c r="DM114" s="777"/>
      <c r="DN114" s="777"/>
      <c r="DO114" s="777"/>
      <c r="DP114" s="777"/>
      <c r="DQ114" s="777"/>
      <c r="DR114" s="777"/>
      <c r="DS114" s="777"/>
      <c r="DT114" s="777"/>
      <c r="DU114" s="777"/>
      <c r="DV114" s="723"/>
      <c r="DW114" s="723"/>
      <c r="DX114" s="723"/>
      <c r="DY114" s="723"/>
      <c r="DZ114" s="723"/>
      <c r="EA114" s="723"/>
      <c r="EB114" s="723"/>
      <c r="EC114" s="723"/>
      <c r="ED114" s="723"/>
      <c r="EE114" s="723"/>
      <c r="EF114" s="723"/>
      <c r="EG114" s="723"/>
      <c r="EH114" s="723"/>
      <c r="EI114" s="723"/>
      <c r="EJ114" s="723"/>
    </row>
    <row r="115" spans="1:140">
      <c r="A115" s="777"/>
      <c r="B115" s="777"/>
      <c r="C115" s="777"/>
      <c r="D115" s="777"/>
      <c r="E115" s="777"/>
      <c r="F115" s="777"/>
      <c r="G115" s="777"/>
      <c r="H115" s="777"/>
      <c r="I115" s="777"/>
      <c r="J115" s="777"/>
      <c r="K115" s="777"/>
      <c r="L115" s="777"/>
      <c r="M115" s="777"/>
      <c r="N115" s="777"/>
      <c r="O115" s="777"/>
      <c r="P115" s="777"/>
      <c r="Q115" s="777"/>
      <c r="R115" s="777"/>
      <c r="S115" s="777"/>
      <c r="T115" s="777"/>
      <c r="U115" s="777"/>
      <c r="V115" s="777"/>
      <c r="W115" s="777"/>
      <c r="X115" s="777"/>
      <c r="Y115" s="777"/>
      <c r="Z115" s="777"/>
      <c r="AA115" s="777"/>
      <c r="AB115" s="777"/>
      <c r="AC115" s="777"/>
      <c r="AD115" s="777"/>
      <c r="AE115" s="777"/>
      <c r="AF115" s="777"/>
      <c r="AG115" s="777"/>
      <c r="AH115" s="777"/>
      <c r="AI115" s="777"/>
      <c r="AJ115" s="777"/>
      <c r="AK115" s="777"/>
      <c r="AL115" s="777"/>
      <c r="AM115" s="777"/>
      <c r="AN115" s="777"/>
      <c r="AO115" s="777"/>
      <c r="AP115" s="777"/>
      <c r="AQ115" s="777"/>
      <c r="AR115" s="777"/>
      <c r="AS115" s="777"/>
      <c r="AT115" s="777"/>
      <c r="AU115" s="777"/>
      <c r="AV115" s="777"/>
      <c r="AW115" s="777"/>
      <c r="AX115" s="777"/>
      <c r="AY115" s="777"/>
      <c r="AZ115" s="777"/>
      <c r="BA115" s="777"/>
      <c r="BB115" s="777"/>
      <c r="BC115" s="777"/>
      <c r="BD115" s="777"/>
      <c r="BE115" s="777"/>
      <c r="BF115" s="777"/>
      <c r="BG115" s="777"/>
      <c r="BH115" s="777"/>
      <c r="BI115" s="777"/>
      <c r="BJ115" s="777"/>
      <c r="BK115" s="777"/>
      <c r="BL115" s="777"/>
      <c r="BM115" s="777"/>
      <c r="BN115" s="777"/>
      <c r="BO115" s="777"/>
      <c r="BP115" s="777"/>
      <c r="BQ115" s="777"/>
      <c r="BR115" s="777"/>
      <c r="BS115" s="777"/>
      <c r="BT115" s="777"/>
      <c r="BU115" s="777"/>
      <c r="BV115" s="777"/>
      <c r="BW115" s="777"/>
      <c r="BX115" s="777"/>
      <c r="BY115" s="777"/>
      <c r="BZ115" s="777"/>
      <c r="CA115" s="777"/>
      <c r="CB115" s="777"/>
      <c r="CC115" s="777"/>
      <c r="CD115" s="777"/>
      <c r="CE115" s="777"/>
      <c r="CF115" s="777"/>
      <c r="CG115" s="777"/>
      <c r="CH115" s="777"/>
      <c r="CI115" s="777"/>
      <c r="CJ115" s="777"/>
      <c r="CK115" s="777"/>
      <c r="CL115" s="777"/>
      <c r="CM115" s="777"/>
      <c r="CN115" s="777"/>
      <c r="CO115" s="777"/>
      <c r="CP115" s="777"/>
      <c r="CQ115" s="777"/>
      <c r="CR115" s="777"/>
      <c r="CS115" s="777"/>
      <c r="CT115" s="777"/>
      <c r="CU115" s="777"/>
      <c r="CV115" s="777"/>
      <c r="CW115" s="777"/>
      <c r="CX115" s="777"/>
      <c r="CY115" s="777"/>
      <c r="CZ115" s="777"/>
      <c r="DA115" s="777"/>
      <c r="DB115" s="777"/>
      <c r="DC115" s="777"/>
      <c r="DD115" s="777"/>
      <c r="DE115" s="777"/>
      <c r="DF115" s="777"/>
      <c r="DG115" s="777"/>
      <c r="DH115" s="777"/>
      <c r="DI115" s="777"/>
      <c r="DJ115" s="777"/>
      <c r="DK115" s="777"/>
      <c r="DL115" s="777"/>
      <c r="DM115" s="777"/>
      <c r="DN115" s="777"/>
      <c r="DO115" s="777"/>
      <c r="DP115" s="777"/>
      <c r="DQ115" s="777"/>
      <c r="DR115" s="777"/>
      <c r="DS115" s="777"/>
      <c r="DT115" s="777"/>
      <c r="DU115" s="777"/>
      <c r="DV115" s="723"/>
      <c r="DW115" s="723"/>
      <c r="DX115" s="723"/>
      <c r="DY115" s="723"/>
      <c r="DZ115" s="723"/>
      <c r="EA115" s="723"/>
      <c r="EB115" s="723"/>
      <c r="EC115" s="723"/>
      <c r="ED115" s="723"/>
      <c r="EE115" s="723"/>
      <c r="EF115" s="723"/>
      <c r="EG115" s="723"/>
      <c r="EH115" s="723"/>
      <c r="EI115" s="723"/>
      <c r="EJ115" s="723"/>
    </row>
    <row r="116" spans="1:140">
      <c r="A116" s="777"/>
      <c r="B116" s="777"/>
      <c r="C116" s="777"/>
      <c r="D116" s="777"/>
      <c r="E116" s="777"/>
      <c r="F116" s="777"/>
      <c r="G116" s="777"/>
      <c r="H116" s="777"/>
      <c r="I116" s="777"/>
      <c r="J116" s="777"/>
      <c r="K116" s="777"/>
      <c r="L116" s="777"/>
      <c r="M116" s="777"/>
      <c r="N116" s="777"/>
      <c r="O116" s="777"/>
      <c r="P116" s="777"/>
      <c r="Q116" s="777"/>
      <c r="R116" s="777"/>
      <c r="S116" s="777"/>
      <c r="T116" s="777"/>
      <c r="U116" s="777"/>
      <c r="V116" s="777"/>
      <c r="W116" s="777"/>
      <c r="X116" s="777"/>
      <c r="Y116" s="777"/>
      <c r="Z116" s="777"/>
      <c r="AA116" s="777"/>
      <c r="AB116" s="777"/>
      <c r="AC116" s="777"/>
      <c r="AD116" s="777"/>
      <c r="AE116" s="777"/>
      <c r="AF116" s="777"/>
      <c r="AG116" s="777"/>
      <c r="AH116" s="777"/>
      <c r="AI116" s="777"/>
      <c r="AJ116" s="777"/>
      <c r="AK116" s="777"/>
      <c r="AL116" s="777"/>
      <c r="AM116" s="777"/>
      <c r="AN116" s="777"/>
      <c r="AO116" s="777"/>
      <c r="AP116" s="777"/>
      <c r="AQ116" s="777"/>
      <c r="AR116" s="777"/>
      <c r="AS116" s="777"/>
      <c r="AT116" s="777"/>
      <c r="AU116" s="777"/>
      <c r="AV116" s="777"/>
      <c r="AW116" s="777"/>
      <c r="AX116" s="777"/>
      <c r="AY116" s="777"/>
      <c r="AZ116" s="777"/>
      <c r="BA116" s="777"/>
      <c r="BB116" s="777"/>
      <c r="BC116" s="777"/>
      <c r="BD116" s="777"/>
      <c r="BE116" s="777"/>
      <c r="BF116" s="777"/>
      <c r="BG116" s="777"/>
      <c r="BH116" s="777"/>
      <c r="BI116" s="777"/>
      <c r="BJ116" s="777"/>
      <c r="BK116" s="777"/>
      <c r="BL116" s="777"/>
      <c r="BM116" s="777"/>
      <c r="BN116" s="777"/>
      <c r="BO116" s="777"/>
      <c r="BP116" s="777"/>
      <c r="BQ116" s="777"/>
      <c r="BR116" s="777"/>
      <c r="BS116" s="777"/>
      <c r="BT116" s="777"/>
      <c r="BU116" s="777"/>
      <c r="BV116" s="777"/>
      <c r="BW116" s="777"/>
      <c r="BX116" s="777"/>
      <c r="BY116" s="777"/>
      <c r="BZ116" s="777"/>
      <c r="CA116" s="777"/>
      <c r="CB116" s="777"/>
      <c r="CC116" s="777"/>
      <c r="CD116" s="777"/>
      <c r="CE116" s="777"/>
      <c r="CF116" s="777"/>
      <c r="CG116" s="777"/>
      <c r="CH116" s="777"/>
      <c r="CI116" s="777"/>
      <c r="CJ116" s="777"/>
      <c r="CK116" s="777"/>
      <c r="CL116" s="777"/>
      <c r="CM116" s="777"/>
      <c r="CN116" s="777"/>
      <c r="CO116" s="777"/>
      <c r="CP116" s="777"/>
      <c r="CQ116" s="777"/>
      <c r="CR116" s="777"/>
      <c r="CS116" s="777"/>
      <c r="CT116" s="777"/>
      <c r="CU116" s="777"/>
      <c r="CV116" s="777"/>
      <c r="CW116" s="777"/>
      <c r="CX116" s="777"/>
      <c r="CY116" s="777"/>
      <c r="CZ116" s="777"/>
      <c r="DA116" s="777"/>
      <c r="DB116" s="777"/>
      <c r="DC116" s="777"/>
      <c r="DD116" s="777"/>
      <c r="DE116" s="777"/>
      <c r="DF116" s="777"/>
      <c r="DG116" s="777"/>
      <c r="DH116" s="777"/>
      <c r="DI116" s="777"/>
      <c r="DJ116" s="777"/>
      <c r="DK116" s="777"/>
      <c r="DL116" s="777"/>
      <c r="DM116" s="777"/>
      <c r="DN116" s="777"/>
      <c r="DO116" s="777"/>
      <c r="DP116" s="777"/>
      <c r="DQ116" s="777"/>
      <c r="DR116" s="777"/>
      <c r="DS116" s="777"/>
      <c r="DT116" s="777"/>
      <c r="DU116" s="777"/>
      <c r="DV116" s="723"/>
      <c r="DW116" s="723"/>
      <c r="DX116" s="723"/>
      <c r="DY116" s="723"/>
      <c r="DZ116" s="723"/>
      <c r="EA116" s="723"/>
      <c r="EB116" s="723"/>
      <c r="EC116" s="723"/>
      <c r="ED116" s="723"/>
      <c r="EE116" s="723"/>
      <c r="EF116" s="723"/>
      <c r="EG116" s="723"/>
      <c r="EH116" s="723"/>
      <c r="EI116" s="723"/>
      <c r="EJ116" s="723"/>
    </row>
    <row r="117" spans="1:140">
      <c r="A117" s="777"/>
      <c r="B117" s="777"/>
      <c r="C117" s="777"/>
      <c r="D117" s="777"/>
      <c r="E117" s="777"/>
      <c r="F117" s="777"/>
      <c r="G117" s="777"/>
      <c r="H117" s="777"/>
      <c r="I117" s="777"/>
      <c r="J117" s="777"/>
      <c r="K117" s="777"/>
      <c r="L117" s="777"/>
      <c r="M117" s="777"/>
      <c r="N117" s="777"/>
      <c r="O117" s="777"/>
      <c r="P117" s="777"/>
      <c r="Q117" s="777"/>
      <c r="R117" s="777"/>
      <c r="S117" s="777"/>
      <c r="T117" s="777"/>
      <c r="U117" s="777"/>
      <c r="V117" s="777"/>
      <c r="W117" s="777"/>
      <c r="X117" s="777"/>
      <c r="Y117" s="777"/>
      <c r="Z117" s="777"/>
      <c r="AA117" s="777"/>
      <c r="AB117" s="777"/>
      <c r="AC117" s="777"/>
      <c r="AD117" s="777"/>
      <c r="AE117" s="777"/>
      <c r="AF117" s="777"/>
      <c r="AG117" s="777"/>
      <c r="AH117" s="777"/>
      <c r="AI117" s="777"/>
      <c r="AJ117" s="777"/>
      <c r="AK117" s="777"/>
      <c r="AL117" s="777"/>
      <c r="AM117" s="777"/>
      <c r="AN117" s="777"/>
      <c r="AO117" s="777"/>
      <c r="AP117" s="777"/>
      <c r="AQ117" s="777"/>
      <c r="AR117" s="777"/>
      <c r="AS117" s="777"/>
      <c r="AT117" s="777"/>
      <c r="AU117" s="777"/>
      <c r="AV117" s="777"/>
      <c r="AW117" s="777"/>
      <c r="AX117" s="777"/>
      <c r="AY117" s="777"/>
      <c r="AZ117" s="777"/>
      <c r="BA117" s="777"/>
      <c r="BB117" s="777"/>
      <c r="BC117" s="777"/>
      <c r="BD117" s="777"/>
      <c r="BE117" s="777"/>
      <c r="BF117" s="777"/>
      <c r="BG117" s="777"/>
      <c r="BH117" s="777"/>
      <c r="BI117" s="777"/>
      <c r="BJ117" s="777"/>
      <c r="BK117" s="777"/>
      <c r="BL117" s="777"/>
      <c r="BM117" s="777"/>
      <c r="BN117" s="777"/>
      <c r="BO117" s="777"/>
      <c r="BP117" s="777"/>
      <c r="BQ117" s="777"/>
      <c r="BR117" s="777"/>
      <c r="BS117" s="777"/>
      <c r="BT117" s="777"/>
      <c r="BU117" s="777"/>
      <c r="BV117" s="777"/>
      <c r="BW117" s="777"/>
      <c r="BX117" s="777"/>
      <c r="BY117" s="777"/>
      <c r="BZ117" s="777"/>
      <c r="CA117" s="777"/>
      <c r="CB117" s="777"/>
      <c r="CC117" s="777"/>
      <c r="CD117" s="777"/>
      <c r="CE117" s="777"/>
      <c r="CF117" s="777"/>
      <c r="CG117" s="777"/>
      <c r="CH117" s="777"/>
      <c r="CI117" s="777"/>
      <c r="CJ117" s="777"/>
      <c r="CK117" s="777"/>
      <c r="CL117" s="777"/>
      <c r="CM117" s="777"/>
      <c r="CN117" s="777"/>
      <c r="CO117" s="777"/>
      <c r="CP117" s="777"/>
      <c r="CQ117" s="777"/>
      <c r="CR117" s="777"/>
      <c r="CS117" s="777"/>
      <c r="CT117" s="777"/>
      <c r="CU117" s="777"/>
      <c r="CV117" s="777"/>
      <c r="CW117" s="777"/>
      <c r="CX117" s="777"/>
      <c r="CY117" s="777"/>
      <c r="CZ117" s="777"/>
      <c r="DA117" s="777"/>
      <c r="DB117" s="777"/>
      <c r="DC117" s="777"/>
      <c r="DD117" s="777"/>
      <c r="DE117" s="777"/>
      <c r="DF117" s="777"/>
      <c r="DG117" s="777"/>
      <c r="DH117" s="777"/>
      <c r="DI117" s="777"/>
      <c r="DJ117" s="777"/>
      <c r="DK117" s="777"/>
      <c r="DL117" s="777"/>
      <c r="DM117" s="777"/>
      <c r="DN117" s="777"/>
      <c r="DO117" s="777"/>
      <c r="DP117" s="777"/>
      <c r="DQ117" s="777"/>
      <c r="DR117" s="777"/>
      <c r="DS117" s="777"/>
      <c r="DT117" s="777"/>
      <c r="DU117" s="777"/>
      <c r="DV117" s="723"/>
      <c r="DW117" s="723"/>
      <c r="DX117" s="723"/>
      <c r="DY117" s="723"/>
      <c r="DZ117" s="723"/>
      <c r="EA117" s="723"/>
      <c r="EB117" s="723"/>
      <c r="EC117" s="723"/>
      <c r="ED117" s="723"/>
      <c r="EE117" s="723"/>
      <c r="EF117" s="723"/>
      <c r="EG117" s="723"/>
      <c r="EH117" s="723"/>
      <c r="EI117" s="723"/>
      <c r="EJ117" s="723"/>
    </row>
    <row r="118" spans="1:140">
      <c r="A118" s="777"/>
      <c r="B118" s="777"/>
      <c r="C118" s="777"/>
      <c r="D118" s="777"/>
      <c r="E118" s="777"/>
      <c r="F118" s="777"/>
      <c r="G118" s="777"/>
      <c r="H118" s="777"/>
      <c r="I118" s="777"/>
      <c r="J118" s="777"/>
      <c r="K118" s="777"/>
      <c r="L118" s="777"/>
      <c r="M118" s="777"/>
      <c r="N118" s="777"/>
      <c r="O118" s="777"/>
      <c r="P118" s="777"/>
      <c r="Q118" s="777"/>
      <c r="R118" s="777"/>
      <c r="S118" s="777"/>
      <c r="T118" s="777"/>
      <c r="U118" s="777"/>
      <c r="V118" s="777"/>
      <c r="W118" s="777"/>
      <c r="X118" s="777"/>
      <c r="Y118" s="777"/>
      <c r="Z118" s="777"/>
      <c r="AA118" s="777"/>
      <c r="AB118" s="777"/>
      <c r="AC118" s="777"/>
      <c r="AD118" s="777"/>
      <c r="AE118" s="777"/>
      <c r="AF118" s="777"/>
      <c r="AG118" s="777"/>
      <c r="AH118" s="777"/>
      <c r="AI118" s="777"/>
      <c r="AJ118" s="777"/>
      <c r="AK118" s="777"/>
      <c r="AL118" s="777"/>
      <c r="AM118" s="777"/>
      <c r="AN118" s="777"/>
      <c r="AO118" s="777"/>
      <c r="AP118" s="777"/>
      <c r="AQ118" s="777"/>
      <c r="AR118" s="777"/>
      <c r="AS118" s="777"/>
      <c r="AT118" s="777"/>
      <c r="AU118" s="777"/>
      <c r="AV118" s="777"/>
      <c r="AW118" s="777"/>
      <c r="AX118" s="777"/>
      <c r="AY118" s="777"/>
      <c r="AZ118" s="777"/>
      <c r="BA118" s="777"/>
      <c r="BB118" s="777"/>
      <c r="BC118" s="777"/>
      <c r="BD118" s="777"/>
      <c r="BE118" s="777"/>
      <c r="BF118" s="777"/>
      <c r="BG118" s="777"/>
      <c r="BH118" s="777"/>
      <c r="BI118" s="777"/>
      <c r="BJ118" s="777"/>
      <c r="BK118" s="777"/>
      <c r="BL118" s="777"/>
      <c r="BM118" s="777"/>
      <c r="BN118" s="777"/>
      <c r="BO118" s="777"/>
      <c r="BP118" s="777"/>
      <c r="BQ118" s="777"/>
      <c r="BR118" s="777"/>
      <c r="BS118" s="777"/>
      <c r="BT118" s="777"/>
      <c r="BU118" s="777"/>
      <c r="BV118" s="777"/>
      <c r="BW118" s="777"/>
      <c r="BX118" s="777"/>
      <c r="BY118" s="777"/>
      <c r="BZ118" s="777"/>
      <c r="CA118" s="777"/>
      <c r="CB118" s="777"/>
      <c r="CC118" s="777"/>
      <c r="CD118" s="777"/>
      <c r="CE118" s="777"/>
      <c r="CF118" s="777"/>
      <c r="CG118" s="777"/>
      <c r="CH118" s="777"/>
      <c r="CI118" s="777"/>
      <c r="CJ118" s="777"/>
      <c r="CK118" s="777"/>
      <c r="CL118" s="777"/>
      <c r="CM118" s="777"/>
      <c r="CN118" s="777"/>
      <c r="CO118" s="777"/>
      <c r="CP118" s="777"/>
      <c r="CQ118" s="777"/>
      <c r="CR118" s="777"/>
      <c r="CS118" s="777"/>
      <c r="CT118" s="777"/>
      <c r="CU118" s="777"/>
      <c r="CV118" s="777"/>
      <c r="CW118" s="777"/>
      <c r="CX118" s="777"/>
      <c r="CY118" s="777"/>
      <c r="CZ118" s="777"/>
      <c r="DA118" s="777"/>
      <c r="DB118" s="777"/>
      <c r="DC118" s="777"/>
      <c r="DD118" s="777"/>
      <c r="DE118" s="777"/>
      <c r="DF118" s="777"/>
      <c r="DG118" s="777"/>
      <c r="DH118" s="777"/>
      <c r="DI118" s="777"/>
      <c r="DJ118" s="777"/>
      <c r="DK118" s="777"/>
      <c r="DL118" s="777"/>
      <c r="DM118" s="777"/>
      <c r="DN118" s="777"/>
      <c r="DO118" s="777"/>
      <c r="DP118" s="777"/>
      <c r="DQ118" s="777"/>
      <c r="DR118" s="777"/>
      <c r="DS118" s="777"/>
      <c r="DT118" s="777"/>
      <c r="DU118" s="777"/>
      <c r="DV118" s="723"/>
      <c r="DW118" s="723"/>
      <c r="DX118" s="723"/>
      <c r="DY118" s="723"/>
      <c r="DZ118" s="723"/>
      <c r="EA118" s="723"/>
      <c r="EB118" s="723"/>
      <c r="EC118" s="723"/>
      <c r="ED118" s="723"/>
      <c r="EE118" s="723"/>
      <c r="EF118" s="723"/>
      <c r="EG118" s="723"/>
      <c r="EH118" s="723"/>
      <c r="EI118" s="723"/>
      <c r="EJ118" s="723"/>
    </row>
    <row r="119" spans="1:140">
      <c r="A119" s="777"/>
      <c r="B119" s="777"/>
      <c r="C119" s="777"/>
      <c r="D119" s="777"/>
      <c r="E119" s="777"/>
      <c r="F119" s="777"/>
      <c r="G119" s="777"/>
      <c r="H119" s="777"/>
      <c r="I119" s="777"/>
      <c r="J119" s="777"/>
      <c r="K119" s="777"/>
      <c r="L119" s="777"/>
      <c r="M119" s="777"/>
      <c r="N119" s="777"/>
      <c r="O119" s="777"/>
      <c r="P119" s="777"/>
      <c r="Q119" s="777"/>
      <c r="R119" s="777"/>
      <c r="S119" s="777"/>
      <c r="T119" s="777"/>
      <c r="U119" s="777"/>
      <c r="V119" s="777"/>
      <c r="W119" s="777"/>
      <c r="X119" s="777"/>
      <c r="Y119" s="777"/>
      <c r="Z119" s="777"/>
      <c r="AA119" s="777"/>
      <c r="AB119" s="777"/>
      <c r="AC119" s="777"/>
      <c r="AD119" s="777"/>
      <c r="AE119" s="777"/>
      <c r="AF119" s="777"/>
      <c r="AG119" s="777"/>
      <c r="AH119" s="777"/>
      <c r="AI119" s="777"/>
      <c r="AJ119" s="777"/>
      <c r="AK119" s="777"/>
      <c r="AL119" s="777"/>
      <c r="AM119" s="777"/>
      <c r="AN119" s="777"/>
      <c r="AO119" s="777"/>
      <c r="AP119" s="777"/>
      <c r="AQ119" s="777"/>
      <c r="AR119" s="777"/>
      <c r="AS119" s="777"/>
      <c r="AT119" s="777"/>
      <c r="AU119" s="777"/>
      <c r="AV119" s="777"/>
      <c r="AW119" s="777"/>
      <c r="AX119" s="777"/>
      <c r="AY119" s="777"/>
      <c r="AZ119" s="777"/>
      <c r="BA119" s="777"/>
      <c r="BB119" s="777"/>
      <c r="BC119" s="777"/>
      <c r="BD119" s="777"/>
      <c r="BE119" s="777"/>
      <c r="BF119" s="777"/>
      <c r="BG119" s="777"/>
      <c r="BH119" s="777"/>
      <c r="BI119" s="777"/>
      <c r="BJ119" s="777"/>
      <c r="BK119" s="777"/>
      <c r="BL119" s="777"/>
      <c r="BM119" s="777"/>
      <c r="BN119" s="777"/>
      <c r="BO119" s="777"/>
      <c r="BP119" s="777"/>
      <c r="BQ119" s="777"/>
      <c r="BR119" s="777"/>
      <c r="BS119" s="777"/>
      <c r="BT119" s="777"/>
      <c r="BU119" s="777"/>
      <c r="BV119" s="777"/>
      <c r="BW119" s="777"/>
      <c r="BX119" s="777"/>
      <c r="BY119" s="777"/>
      <c r="BZ119" s="777"/>
      <c r="CA119" s="777"/>
      <c r="CB119" s="777"/>
      <c r="CC119" s="777"/>
      <c r="CD119" s="777"/>
      <c r="CE119" s="777"/>
      <c r="CF119" s="777"/>
      <c r="CG119" s="777"/>
      <c r="CH119" s="777"/>
      <c r="CI119" s="777"/>
      <c r="CJ119" s="777"/>
      <c r="CK119" s="777"/>
      <c r="CL119" s="777"/>
      <c r="CM119" s="777"/>
      <c r="CN119" s="777"/>
      <c r="CO119" s="777"/>
      <c r="CP119" s="777"/>
      <c r="CQ119" s="777"/>
      <c r="CR119" s="777"/>
      <c r="CS119" s="777"/>
      <c r="CT119" s="777"/>
      <c r="CU119" s="777"/>
      <c r="CV119" s="777"/>
      <c r="CW119" s="777"/>
      <c r="CX119" s="777"/>
      <c r="CY119" s="777"/>
      <c r="CZ119" s="777"/>
      <c r="DA119" s="777"/>
      <c r="DB119" s="777"/>
      <c r="DC119" s="777"/>
      <c r="DD119" s="777"/>
      <c r="DE119" s="777"/>
      <c r="DF119" s="777"/>
      <c r="DG119" s="777"/>
      <c r="DH119" s="777"/>
      <c r="DI119" s="777"/>
      <c r="DJ119" s="777"/>
      <c r="DK119" s="777"/>
      <c r="DL119" s="777"/>
      <c r="DM119" s="777"/>
      <c r="DN119" s="777"/>
      <c r="DO119" s="777"/>
      <c r="DP119" s="777"/>
      <c r="DQ119" s="777"/>
      <c r="DR119" s="777"/>
      <c r="DS119" s="777"/>
      <c r="DT119" s="777"/>
      <c r="DU119" s="777"/>
      <c r="DV119" s="723"/>
      <c r="DW119" s="723"/>
      <c r="DX119" s="723"/>
      <c r="DY119" s="723"/>
      <c r="DZ119" s="723"/>
      <c r="EA119" s="723"/>
      <c r="EB119" s="723"/>
      <c r="EC119" s="723"/>
      <c r="ED119" s="723"/>
      <c r="EE119" s="723"/>
      <c r="EF119" s="723"/>
      <c r="EG119" s="723"/>
      <c r="EH119" s="723"/>
      <c r="EI119" s="723"/>
      <c r="EJ119" s="723"/>
    </row>
    <row r="120" spans="1:140">
      <c r="A120" s="777"/>
      <c r="B120" s="777"/>
      <c r="C120" s="777"/>
      <c r="D120" s="777"/>
      <c r="E120" s="777"/>
      <c r="F120" s="777"/>
      <c r="G120" s="777"/>
      <c r="H120" s="777"/>
      <c r="I120" s="777"/>
      <c r="J120" s="777"/>
      <c r="K120" s="777"/>
      <c r="L120" s="777"/>
      <c r="M120" s="777"/>
      <c r="N120" s="777"/>
      <c r="O120" s="777"/>
      <c r="P120" s="777"/>
      <c r="Q120" s="777"/>
      <c r="R120" s="777"/>
      <c r="S120" s="777"/>
      <c r="T120" s="777"/>
      <c r="U120" s="777"/>
      <c r="V120" s="777"/>
      <c r="W120" s="777"/>
      <c r="X120" s="777"/>
      <c r="Y120" s="777"/>
      <c r="Z120" s="777"/>
      <c r="AA120" s="777"/>
      <c r="AB120" s="777"/>
      <c r="AC120" s="777"/>
      <c r="AD120" s="777"/>
      <c r="AE120" s="777"/>
      <c r="AF120" s="777"/>
      <c r="AG120" s="777"/>
      <c r="AH120" s="777"/>
      <c r="AI120" s="777"/>
      <c r="AJ120" s="777"/>
      <c r="AK120" s="777"/>
      <c r="AL120" s="777"/>
      <c r="AM120" s="777"/>
      <c r="AN120" s="777"/>
      <c r="AO120" s="777"/>
      <c r="AP120" s="777"/>
      <c r="AQ120" s="777"/>
      <c r="AR120" s="777"/>
      <c r="AS120" s="777"/>
      <c r="AT120" s="777"/>
      <c r="AU120" s="777"/>
      <c r="AV120" s="777"/>
      <c r="AW120" s="777"/>
      <c r="AX120" s="777"/>
      <c r="AY120" s="777"/>
      <c r="AZ120" s="777"/>
      <c r="BA120" s="777"/>
      <c r="BB120" s="777"/>
      <c r="BC120" s="777"/>
      <c r="BD120" s="777"/>
      <c r="BE120" s="777"/>
      <c r="BF120" s="777"/>
      <c r="BG120" s="777"/>
      <c r="BH120" s="777"/>
      <c r="BI120" s="777"/>
      <c r="BJ120" s="777"/>
      <c r="BK120" s="777"/>
      <c r="BL120" s="777"/>
      <c r="BM120" s="777"/>
      <c r="BN120" s="777"/>
      <c r="BO120" s="777"/>
      <c r="BP120" s="777"/>
      <c r="BQ120" s="777"/>
      <c r="BR120" s="777"/>
      <c r="BS120" s="777"/>
      <c r="BT120" s="777"/>
      <c r="BU120" s="777"/>
      <c r="BV120" s="777"/>
      <c r="BW120" s="777"/>
      <c r="BX120" s="777"/>
      <c r="BY120" s="777"/>
      <c r="BZ120" s="777"/>
      <c r="CA120" s="777"/>
      <c r="CB120" s="777"/>
      <c r="CC120" s="777"/>
      <c r="CD120" s="777"/>
      <c r="CE120" s="777"/>
      <c r="CF120" s="777"/>
      <c r="CG120" s="777"/>
      <c r="CH120" s="777"/>
      <c r="CI120" s="777"/>
      <c r="CJ120" s="777"/>
      <c r="CK120" s="777"/>
      <c r="CL120" s="777"/>
      <c r="CM120" s="777"/>
      <c r="CN120" s="777"/>
      <c r="CO120" s="777"/>
      <c r="CP120" s="777"/>
      <c r="CQ120" s="777"/>
      <c r="CR120" s="777"/>
      <c r="CS120" s="777"/>
      <c r="CT120" s="777"/>
      <c r="CU120" s="777"/>
      <c r="CV120" s="777"/>
      <c r="CW120" s="777"/>
      <c r="CX120" s="777"/>
      <c r="CY120" s="777"/>
      <c r="CZ120" s="777"/>
      <c r="DA120" s="777"/>
      <c r="DB120" s="777"/>
      <c r="DC120" s="777"/>
      <c r="DD120" s="777"/>
      <c r="DE120" s="777"/>
      <c r="DF120" s="777"/>
      <c r="DG120" s="777"/>
      <c r="DH120" s="777"/>
      <c r="DI120" s="777"/>
      <c r="DJ120" s="777"/>
      <c r="DK120" s="777"/>
      <c r="DL120" s="777"/>
      <c r="DM120" s="777"/>
      <c r="DN120" s="777"/>
      <c r="DO120" s="777"/>
      <c r="DP120" s="777"/>
      <c r="DQ120" s="777"/>
      <c r="DR120" s="777"/>
      <c r="DS120" s="777"/>
      <c r="DT120" s="777"/>
      <c r="DU120" s="777"/>
      <c r="DV120" s="723"/>
      <c r="DW120" s="723"/>
      <c r="DX120" s="723"/>
      <c r="DY120" s="723"/>
      <c r="DZ120" s="723"/>
      <c r="EA120" s="723"/>
      <c r="EB120" s="723"/>
      <c r="EC120" s="723"/>
      <c r="ED120" s="723"/>
      <c r="EE120" s="723"/>
      <c r="EF120" s="723"/>
      <c r="EG120" s="723"/>
      <c r="EH120" s="723"/>
      <c r="EI120" s="723"/>
      <c r="EJ120" s="723"/>
    </row>
    <row r="121" spans="1:140">
      <c r="A121" s="777"/>
      <c r="B121" s="777"/>
      <c r="C121" s="777"/>
      <c r="D121" s="777"/>
      <c r="E121" s="777"/>
      <c r="F121" s="777"/>
      <c r="G121" s="777"/>
      <c r="H121" s="777"/>
      <c r="I121" s="777"/>
      <c r="J121" s="777"/>
      <c r="K121" s="777"/>
      <c r="L121" s="777"/>
      <c r="M121" s="777"/>
      <c r="N121" s="777"/>
      <c r="O121" s="777"/>
      <c r="P121" s="777"/>
      <c r="Q121" s="777"/>
      <c r="R121" s="777"/>
      <c r="S121" s="777"/>
      <c r="T121" s="777"/>
      <c r="U121" s="777"/>
      <c r="V121" s="777"/>
      <c r="W121" s="777"/>
      <c r="X121" s="777"/>
      <c r="Y121" s="777"/>
      <c r="Z121" s="777"/>
      <c r="AA121" s="777"/>
      <c r="AB121" s="777"/>
      <c r="AC121" s="777"/>
      <c r="AD121" s="777"/>
      <c r="AE121" s="777"/>
      <c r="AF121" s="777"/>
      <c r="AG121" s="777"/>
      <c r="AH121" s="777"/>
      <c r="AI121" s="777"/>
      <c r="AJ121" s="777"/>
      <c r="AK121" s="777"/>
      <c r="AL121" s="777"/>
      <c r="AM121" s="777"/>
      <c r="AN121" s="777"/>
      <c r="AO121" s="777"/>
      <c r="AP121" s="777"/>
      <c r="AQ121" s="777"/>
      <c r="AR121" s="777"/>
      <c r="AS121" s="777"/>
      <c r="AT121" s="777"/>
      <c r="AU121" s="777"/>
      <c r="AV121" s="777"/>
      <c r="AW121" s="777"/>
      <c r="AX121" s="777"/>
      <c r="AY121" s="777"/>
      <c r="AZ121" s="777"/>
      <c r="BA121" s="777"/>
      <c r="BB121" s="777"/>
      <c r="BC121" s="777"/>
      <c r="BD121" s="777"/>
      <c r="BE121" s="777"/>
      <c r="BF121" s="777"/>
      <c r="BG121" s="777"/>
      <c r="BH121" s="777"/>
      <c r="BI121" s="777"/>
      <c r="BJ121" s="777"/>
      <c r="BK121" s="777"/>
      <c r="BL121" s="777"/>
      <c r="BM121" s="777"/>
      <c r="BN121" s="777"/>
      <c r="BO121" s="777"/>
      <c r="BP121" s="777"/>
      <c r="BQ121" s="777"/>
      <c r="BR121" s="777"/>
      <c r="BS121" s="777"/>
      <c r="BT121" s="777"/>
      <c r="BU121" s="777"/>
      <c r="BV121" s="777"/>
      <c r="BW121" s="777"/>
      <c r="BX121" s="777"/>
      <c r="BY121" s="777"/>
      <c r="BZ121" s="777"/>
      <c r="CA121" s="777"/>
      <c r="CB121" s="777"/>
      <c r="CC121" s="777"/>
      <c r="CD121" s="777"/>
      <c r="CE121" s="777"/>
      <c r="CF121" s="777"/>
      <c r="CG121" s="777"/>
      <c r="CH121" s="777"/>
      <c r="CI121" s="777"/>
      <c r="CJ121" s="777"/>
      <c r="CK121" s="777"/>
      <c r="CL121" s="777"/>
      <c r="CM121" s="777"/>
      <c r="CN121" s="777"/>
      <c r="CO121" s="777"/>
      <c r="CP121" s="777"/>
      <c r="CQ121" s="777"/>
      <c r="CR121" s="777"/>
      <c r="CS121" s="777"/>
      <c r="CT121" s="777"/>
      <c r="CU121" s="777"/>
      <c r="CV121" s="777"/>
      <c r="CW121" s="777"/>
      <c r="CX121" s="777"/>
      <c r="CY121" s="777"/>
      <c r="CZ121" s="777"/>
      <c r="DA121" s="777"/>
      <c r="DB121" s="777"/>
      <c r="DC121" s="777"/>
      <c r="DD121" s="777"/>
      <c r="DE121" s="777"/>
      <c r="DF121" s="777"/>
      <c r="DG121" s="777"/>
      <c r="DH121" s="777"/>
      <c r="DI121" s="777"/>
      <c r="DJ121" s="777"/>
      <c r="DK121" s="777"/>
      <c r="DL121" s="777"/>
      <c r="DM121" s="777"/>
      <c r="DN121" s="777"/>
      <c r="DO121" s="777"/>
      <c r="DP121" s="777"/>
      <c r="DQ121" s="777"/>
      <c r="DR121" s="777"/>
      <c r="DS121" s="777"/>
      <c r="DT121" s="777"/>
      <c r="DU121" s="777"/>
      <c r="DV121" s="723"/>
      <c r="DW121" s="723"/>
      <c r="DX121" s="723"/>
      <c r="DY121" s="723"/>
      <c r="DZ121" s="723"/>
      <c r="EA121" s="723"/>
      <c r="EB121" s="723"/>
      <c r="EC121" s="723"/>
      <c r="ED121" s="723"/>
      <c r="EE121" s="723"/>
      <c r="EF121" s="723"/>
      <c r="EG121" s="723"/>
      <c r="EH121" s="723"/>
      <c r="EI121" s="723"/>
      <c r="EJ121" s="723"/>
    </row>
    <row r="122" spans="1:140">
      <c r="A122" s="777"/>
      <c r="B122" s="777"/>
      <c r="C122" s="777"/>
      <c r="D122" s="777"/>
      <c r="E122" s="777"/>
      <c r="F122" s="777"/>
      <c r="G122" s="777"/>
      <c r="H122" s="777"/>
      <c r="I122" s="777"/>
      <c r="J122" s="777"/>
      <c r="K122" s="777"/>
      <c r="L122" s="777"/>
      <c r="M122" s="777"/>
      <c r="N122" s="777"/>
      <c r="O122" s="777"/>
      <c r="P122" s="777"/>
      <c r="Q122" s="777"/>
      <c r="R122" s="777"/>
      <c r="S122" s="777"/>
      <c r="T122" s="777"/>
      <c r="U122" s="777"/>
      <c r="V122" s="777"/>
      <c r="W122" s="777"/>
      <c r="X122" s="777"/>
      <c r="Y122" s="777"/>
      <c r="Z122" s="777"/>
      <c r="AA122" s="777"/>
      <c r="AB122" s="777"/>
      <c r="AC122" s="777"/>
      <c r="AD122" s="777"/>
      <c r="AE122" s="777"/>
      <c r="AF122" s="777"/>
      <c r="AG122" s="777"/>
      <c r="AH122" s="777"/>
      <c r="AI122" s="777"/>
      <c r="AJ122" s="777"/>
      <c r="AK122" s="777"/>
      <c r="AL122" s="777"/>
      <c r="AM122" s="777"/>
      <c r="AN122" s="777"/>
      <c r="AO122" s="777"/>
      <c r="AP122" s="777"/>
      <c r="AQ122" s="777"/>
      <c r="AR122" s="777"/>
      <c r="AS122" s="777"/>
      <c r="AT122" s="777"/>
      <c r="AU122" s="777"/>
      <c r="AV122" s="777"/>
      <c r="AW122" s="777"/>
      <c r="AX122" s="777"/>
      <c r="AY122" s="777"/>
      <c r="AZ122" s="777"/>
      <c r="BA122" s="777"/>
      <c r="BB122" s="777"/>
      <c r="BC122" s="777"/>
      <c r="BD122" s="777"/>
      <c r="BE122" s="777"/>
      <c r="BF122" s="777"/>
      <c r="BG122" s="777"/>
      <c r="BH122" s="777"/>
      <c r="BI122" s="777"/>
      <c r="BJ122" s="777"/>
      <c r="BK122" s="777"/>
      <c r="BL122" s="777"/>
      <c r="BM122" s="777"/>
      <c r="BN122" s="777"/>
      <c r="BO122" s="777"/>
      <c r="BP122" s="777"/>
      <c r="BQ122" s="777"/>
      <c r="BR122" s="777"/>
      <c r="BS122" s="777"/>
      <c r="BT122" s="777"/>
      <c r="BU122" s="777"/>
      <c r="BV122" s="777"/>
      <c r="BW122" s="777"/>
      <c r="BX122" s="777"/>
      <c r="BY122" s="777"/>
      <c r="BZ122" s="777"/>
      <c r="CA122" s="777"/>
      <c r="CB122" s="777"/>
      <c r="CC122" s="777"/>
      <c r="CD122" s="777"/>
      <c r="CE122" s="777"/>
      <c r="CF122" s="777"/>
      <c r="CG122" s="777"/>
      <c r="CH122" s="777"/>
      <c r="CI122" s="777"/>
      <c r="CJ122" s="777"/>
      <c r="CK122" s="777"/>
      <c r="CL122" s="777"/>
      <c r="CM122" s="777"/>
      <c r="CN122" s="777"/>
      <c r="CO122" s="777"/>
      <c r="CP122" s="777"/>
      <c r="CQ122" s="777"/>
      <c r="CR122" s="777"/>
      <c r="CS122" s="777"/>
      <c r="CT122" s="777"/>
      <c r="CU122" s="777"/>
      <c r="CV122" s="777"/>
      <c r="CW122" s="777"/>
      <c r="CX122" s="777"/>
      <c r="CY122" s="777"/>
      <c r="CZ122" s="777"/>
      <c r="DA122" s="777"/>
      <c r="DB122" s="777"/>
      <c r="DC122" s="777"/>
      <c r="DD122" s="777"/>
      <c r="DE122" s="777"/>
      <c r="DF122" s="777"/>
      <c r="DG122" s="777"/>
      <c r="DH122" s="777"/>
      <c r="DI122" s="777"/>
      <c r="DJ122" s="777"/>
      <c r="DK122" s="777"/>
      <c r="DL122" s="777"/>
      <c r="DM122" s="777"/>
      <c r="DN122" s="777"/>
      <c r="DO122" s="777"/>
      <c r="DP122" s="777"/>
      <c r="DQ122" s="777"/>
      <c r="DR122" s="777"/>
      <c r="DS122" s="777"/>
      <c r="DT122" s="777"/>
      <c r="DU122" s="777"/>
      <c r="DV122" s="723"/>
      <c r="DW122" s="723"/>
      <c r="DX122" s="723"/>
      <c r="DY122" s="723"/>
      <c r="DZ122" s="723"/>
      <c r="EA122" s="723"/>
      <c r="EB122" s="723"/>
      <c r="EC122" s="723"/>
      <c r="ED122" s="723"/>
      <c r="EE122" s="723"/>
      <c r="EF122" s="723"/>
      <c r="EG122" s="723"/>
      <c r="EH122" s="723"/>
      <c r="EI122" s="723"/>
      <c r="EJ122" s="723"/>
    </row>
    <row r="123" spans="1:140">
      <c r="A123" s="777"/>
      <c r="B123" s="777"/>
      <c r="C123" s="777"/>
      <c r="D123" s="777"/>
      <c r="E123" s="777"/>
      <c r="F123" s="777"/>
      <c r="G123" s="777"/>
      <c r="H123" s="777"/>
      <c r="I123" s="777"/>
      <c r="J123" s="777"/>
      <c r="K123" s="777"/>
      <c r="L123" s="777"/>
      <c r="M123" s="777"/>
      <c r="N123" s="777"/>
      <c r="O123" s="777"/>
      <c r="P123" s="777"/>
      <c r="Q123" s="777"/>
      <c r="R123" s="777"/>
      <c r="S123" s="777"/>
      <c r="T123" s="777"/>
      <c r="U123" s="777"/>
      <c r="V123" s="777"/>
      <c r="W123" s="777"/>
      <c r="X123" s="777"/>
      <c r="Y123" s="777"/>
      <c r="Z123" s="777"/>
      <c r="AA123" s="777"/>
      <c r="AB123" s="777"/>
      <c r="AC123" s="777"/>
      <c r="AD123" s="777"/>
      <c r="AE123" s="777"/>
      <c r="AF123" s="777"/>
      <c r="AG123" s="777"/>
      <c r="AH123" s="777"/>
      <c r="AI123" s="777"/>
      <c r="AJ123" s="777"/>
      <c r="AK123" s="777"/>
      <c r="AL123" s="777"/>
      <c r="AM123" s="777"/>
      <c r="AN123" s="777"/>
      <c r="AO123" s="777"/>
      <c r="AP123" s="777"/>
      <c r="AQ123" s="777"/>
      <c r="AR123" s="777"/>
      <c r="AS123" s="777"/>
      <c r="AT123" s="777"/>
      <c r="AU123" s="777"/>
      <c r="AV123" s="777"/>
      <c r="AW123" s="777"/>
      <c r="AX123" s="777"/>
      <c r="AY123" s="777"/>
      <c r="AZ123" s="777"/>
      <c r="BA123" s="777"/>
      <c r="BB123" s="777"/>
      <c r="BC123" s="777"/>
      <c r="BD123" s="777"/>
      <c r="BE123" s="777"/>
      <c r="BF123" s="777"/>
      <c r="BG123" s="777"/>
      <c r="BH123" s="777"/>
      <c r="BI123" s="777"/>
      <c r="BJ123" s="777"/>
      <c r="BK123" s="777"/>
      <c r="BL123" s="777"/>
      <c r="BM123" s="777"/>
      <c r="BN123" s="777"/>
      <c r="BO123" s="777"/>
      <c r="BP123" s="777"/>
      <c r="BQ123" s="777"/>
      <c r="BR123" s="777"/>
      <c r="BS123" s="777"/>
      <c r="BT123" s="777"/>
      <c r="BU123" s="777"/>
      <c r="BV123" s="777"/>
      <c r="BW123" s="777"/>
      <c r="BX123" s="777"/>
      <c r="BY123" s="777"/>
      <c r="BZ123" s="777"/>
      <c r="CA123" s="777"/>
      <c r="CB123" s="777"/>
      <c r="CC123" s="777"/>
      <c r="CD123" s="777"/>
      <c r="CE123" s="777"/>
      <c r="CF123" s="777"/>
      <c r="CG123" s="777"/>
      <c r="CH123" s="777"/>
      <c r="CI123" s="777"/>
      <c r="CJ123" s="777"/>
      <c r="CK123" s="777"/>
      <c r="CL123" s="777"/>
      <c r="CM123" s="777"/>
      <c r="CN123" s="777"/>
      <c r="CO123" s="777"/>
      <c r="CP123" s="777"/>
      <c r="CQ123" s="777"/>
      <c r="CR123" s="777"/>
      <c r="CS123" s="777"/>
      <c r="CT123" s="777"/>
      <c r="CU123" s="777"/>
      <c r="CV123" s="777"/>
      <c r="CW123" s="777"/>
      <c r="CX123" s="777"/>
      <c r="CY123" s="777"/>
      <c r="CZ123" s="777"/>
      <c r="DA123" s="777"/>
      <c r="DB123" s="777"/>
      <c r="DC123" s="777"/>
      <c r="DD123" s="777"/>
      <c r="DE123" s="777"/>
      <c r="DF123" s="777"/>
      <c r="DG123" s="777"/>
      <c r="DH123" s="777"/>
      <c r="DI123" s="777"/>
      <c r="DJ123" s="777"/>
      <c r="DK123" s="777"/>
      <c r="DL123" s="777"/>
      <c r="DM123" s="777"/>
      <c r="DN123" s="777"/>
      <c r="DO123" s="777"/>
      <c r="DP123" s="777"/>
      <c r="DQ123" s="777"/>
      <c r="DR123" s="777"/>
      <c r="DS123" s="777"/>
      <c r="DT123" s="777"/>
      <c r="DU123" s="777"/>
      <c r="DV123" s="723"/>
      <c r="DW123" s="723"/>
      <c r="DX123" s="723"/>
      <c r="DY123" s="723"/>
      <c r="DZ123" s="723"/>
      <c r="EA123" s="723"/>
      <c r="EB123" s="723"/>
      <c r="EC123" s="723"/>
      <c r="ED123" s="723"/>
      <c r="EE123" s="723"/>
      <c r="EF123" s="723"/>
      <c r="EG123" s="723"/>
      <c r="EH123" s="723"/>
      <c r="EI123" s="723"/>
      <c r="EJ123" s="723"/>
    </row>
    <row r="124" spans="1:140">
      <c r="A124" s="777"/>
      <c r="B124" s="777"/>
      <c r="C124" s="777"/>
      <c r="D124" s="777"/>
      <c r="E124" s="777"/>
      <c r="F124" s="777"/>
      <c r="G124" s="777"/>
      <c r="H124" s="777"/>
      <c r="I124" s="777"/>
      <c r="J124" s="777"/>
      <c r="K124" s="777"/>
      <c r="L124" s="777"/>
      <c r="M124" s="777"/>
      <c r="N124" s="777"/>
      <c r="O124" s="777"/>
      <c r="P124" s="777"/>
      <c r="Q124" s="777"/>
      <c r="R124" s="777"/>
      <c r="S124" s="777"/>
      <c r="T124" s="777"/>
      <c r="U124" s="777"/>
      <c r="V124" s="777"/>
      <c r="W124" s="777"/>
      <c r="X124" s="777"/>
      <c r="Y124" s="777"/>
      <c r="Z124" s="777"/>
      <c r="AA124" s="777"/>
      <c r="AB124" s="777"/>
      <c r="AC124" s="777"/>
      <c r="AD124" s="777"/>
      <c r="AE124" s="777"/>
      <c r="AF124" s="777"/>
      <c r="AG124" s="777"/>
      <c r="AH124" s="777"/>
      <c r="AI124" s="777"/>
      <c r="AJ124" s="777"/>
      <c r="AK124" s="777"/>
      <c r="AL124" s="777"/>
      <c r="AM124" s="777"/>
      <c r="AN124" s="777"/>
      <c r="AO124" s="777"/>
      <c r="AP124" s="777"/>
      <c r="AQ124" s="777"/>
      <c r="AR124" s="777"/>
      <c r="AS124" s="777"/>
      <c r="AT124" s="777"/>
      <c r="AU124" s="777"/>
      <c r="AV124" s="777"/>
      <c r="AW124" s="777"/>
      <c r="AX124" s="777"/>
      <c r="AY124" s="777"/>
      <c r="AZ124" s="777"/>
      <c r="BA124" s="777"/>
      <c r="BB124" s="777"/>
      <c r="BC124" s="777"/>
      <c r="BD124" s="777"/>
      <c r="BE124" s="777"/>
      <c r="BF124" s="777"/>
      <c r="BG124" s="777"/>
      <c r="BH124" s="777"/>
      <c r="BI124" s="777"/>
      <c r="BJ124" s="777"/>
      <c r="BK124" s="777"/>
      <c r="BL124" s="777"/>
      <c r="BM124" s="777"/>
      <c r="BN124" s="777"/>
      <c r="BO124" s="777"/>
      <c r="BP124" s="777"/>
      <c r="BQ124" s="777"/>
      <c r="BR124" s="777"/>
      <c r="BS124" s="777"/>
      <c r="BT124" s="777"/>
      <c r="BU124" s="777"/>
      <c r="BV124" s="777"/>
      <c r="BW124" s="777"/>
      <c r="BX124" s="777"/>
      <c r="BY124" s="777"/>
      <c r="BZ124" s="777"/>
      <c r="CA124" s="777"/>
      <c r="CB124" s="777"/>
      <c r="CC124" s="777"/>
      <c r="CD124" s="777"/>
      <c r="CE124" s="777"/>
      <c r="CF124" s="777"/>
      <c r="CG124" s="777"/>
      <c r="CH124" s="777"/>
      <c r="CI124" s="777"/>
      <c r="CJ124" s="777"/>
      <c r="CK124" s="777"/>
      <c r="CL124" s="777"/>
      <c r="CM124" s="777"/>
      <c r="CN124" s="777"/>
      <c r="CO124" s="777"/>
      <c r="CP124" s="777"/>
      <c r="CQ124" s="777"/>
      <c r="CR124" s="777"/>
      <c r="CS124" s="777"/>
      <c r="CT124" s="777"/>
      <c r="CU124" s="777"/>
      <c r="CV124" s="777"/>
      <c r="CW124" s="777"/>
      <c r="CX124" s="777"/>
      <c r="CY124" s="777"/>
      <c r="CZ124" s="777"/>
      <c r="DA124" s="777"/>
      <c r="DB124" s="777"/>
      <c r="DC124" s="777"/>
      <c r="DD124" s="777"/>
      <c r="DE124" s="777"/>
      <c r="DF124" s="777"/>
      <c r="DG124" s="777"/>
      <c r="DH124" s="777"/>
      <c r="DI124" s="777"/>
      <c r="DJ124" s="777"/>
      <c r="DK124" s="777"/>
      <c r="DL124" s="777"/>
      <c r="DM124" s="777"/>
      <c r="DN124" s="777"/>
      <c r="DO124" s="777"/>
      <c r="DP124" s="777"/>
      <c r="DQ124" s="777"/>
      <c r="DR124" s="777"/>
      <c r="DS124" s="777"/>
      <c r="DT124" s="777"/>
      <c r="DU124" s="777"/>
      <c r="DV124" s="723"/>
      <c r="DW124" s="723"/>
      <c r="DX124" s="723"/>
      <c r="DY124" s="723"/>
      <c r="DZ124" s="723"/>
      <c r="EA124" s="723"/>
      <c r="EB124" s="723"/>
      <c r="EC124" s="723"/>
      <c r="ED124" s="723"/>
      <c r="EE124" s="723"/>
      <c r="EF124" s="723"/>
      <c r="EG124" s="723"/>
      <c r="EH124" s="723"/>
      <c r="EI124" s="723"/>
      <c r="EJ124" s="723"/>
    </row>
    <row r="125" spans="1:140">
      <c r="A125" s="777"/>
      <c r="B125" s="777"/>
      <c r="C125" s="777"/>
      <c r="D125" s="777"/>
      <c r="E125" s="777"/>
      <c r="F125" s="777"/>
      <c r="G125" s="777"/>
      <c r="H125" s="777"/>
      <c r="I125" s="777"/>
      <c r="J125" s="777"/>
      <c r="K125" s="777"/>
      <c r="L125" s="777"/>
      <c r="M125" s="777"/>
      <c r="N125" s="777"/>
      <c r="O125" s="777"/>
      <c r="P125" s="777"/>
      <c r="Q125" s="777"/>
      <c r="R125" s="777"/>
      <c r="S125" s="777"/>
      <c r="T125" s="777"/>
      <c r="U125" s="777"/>
      <c r="V125" s="777"/>
      <c r="W125" s="777"/>
      <c r="X125" s="777"/>
      <c r="Y125" s="777"/>
      <c r="Z125" s="777"/>
      <c r="AA125" s="777"/>
      <c r="AB125" s="777"/>
      <c r="AC125" s="777"/>
      <c r="AD125" s="777"/>
      <c r="AE125" s="777"/>
      <c r="AF125" s="777"/>
      <c r="AG125" s="777"/>
      <c r="AH125" s="777"/>
      <c r="AI125" s="777"/>
      <c r="AJ125" s="777"/>
      <c r="AK125" s="777"/>
      <c r="AL125" s="777"/>
      <c r="AM125" s="777"/>
      <c r="AN125" s="777"/>
      <c r="AO125" s="777"/>
      <c r="AP125" s="777"/>
      <c r="AQ125" s="777"/>
      <c r="AR125" s="777"/>
      <c r="AS125" s="777"/>
      <c r="AT125" s="777"/>
      <c r="AU125" s="777"/>
      <c r="AV125" s="777"/>
      <c r="AW125" s="777"/>
      <c r="AX125" s="777"/>
      <c r="AY125" s="777"/>
      <c r="AZ125" s="777"/>
      <c r="BA125" s="777"/>
      <c r="BB125" s="777"/>
      <c r="BC125" s="777"/>
      <c r="BD125" s="777"/>
      <c r="BE125" s="777"/>
      <c r="BF125" s="777"/>
      <c r="BG125" s="777"/>
      <c r="BH125" s="777"/>
      <c r="BI125" s="777"/>
      <c r="BJ125" s="777"/>
      <c r="BK125" s="777"/>
      <c r="BL125" s="777"/>
      <c r="BM125" s="777"/>
      <c r="BN125" s="777"/>
      <c r="BO125" s="777"/>
      <c r="BP125" s="777"/>
      <c r="BQ125" s="777"/>
      <c r="BR125" s="777"/>
      <c r="BS125" s="777"/>
      <c r="BT125" s="777"/>
      <c r="BU125" s="777"/>
      <c r="BV125" s="777"/>
      <c r="BW125" s="777"/>
      <c r="BX125" s="777"/>
      <c r="BY125" s="777"/>
      <c r="BZ125" s="777"/>
      <c r="CA125" s="777"/>
      <c r="CB125" s="777"/>
      <c r="CC125" s="777"/>
      <c r="CD125" s="777"/>
      <c r="CE125" s="777"/>
      <c r="CF125" s="777"/>
      <c r="CG125" s="777"/>
      <c r="CH125" s="777"/>
      <c r="CI125" s="777"/>
      <c r="CJ125" s="777"/>
      <c r="CK125" s="777"/>
      <c r="CL125" s="777"/>
      <c r="CM125" s="777"/>
      <c r="CN125" s="777"/>
      <c r="CO125" s="777"/>
      <c r="CP125" s="777"/>
      <c r="CQ125" s="777"/>
      <c r="CR125" s="777"/>
      <c r="CS125" s="777"/>
      <c r="CT125" s="777"/>
      <c r="CU125" s="777"/>
      <c r="CV125" s="777"/>
      <c r="CW125" s="777"/>
      <c r="CX125" s="777"/>
      <c r="CY125" s="777"/>
      <c r="CZ125" s="777"/>
      <c r="DA125" s="777"/>
      <c r="DB125" s="777"/>
      <c r="DC125" s="777"/>
      <c r="DD125" s="777"/>
      <c r="DE125" s="777"/>
      <c r="DF125" s="777"/>
      <c r="DG125" s="777"/>
      <c r="DH125" s="777"/>
      <c r="DI125" s="777"/>
      <c r="DJ125" s="777"/>
      <c r="DK125" s="777"/>
      <c r="DL125" s="777"/>
      <c r="DM125" s="777"/>
      <c r="DN125" s="777"/>
      <c r="DO125" s="777"/>
      <c r="DP125" s="777"/>
      <c r="DQ125" s="777"/>
      <c r="DR125" s="777"/>
      <c r="DS125" s="777"/>
      <c r="DT125" s="777"/>
      <c r="DU125" s="777"/>
      <c r="DV125" s="723"/>
      <c r="DW125" s="723"/>
      <c r="DX125" s="723"/>
      <c r="DY125" s="723"/>
      <c r="DZ125" s="723"/>
      <c r="EA125" s="723"/>
      <c r="EB125" s="723"/>
      <c r="EC125" s="723"/>
      <c r="ED125" s="723"/>
      <c r="EE125" s="723"/>
      <c r="EF125" s="723"/>
      <c r="EG125" s="723"/>
      <c r="EH125" s="723"/>
      <c r="EI125" s="723"/>
      <c r="EJ125" s="723"/>
    </row>
    <row r="126" spans="1:140">
      <c r="A126" s="777"/>
      <c r="B126" s="777"/>
      <c r="C126" s="777"/>
      <c r="D126" s="777"/>
      <c r="E126" s="777"/>
      <c r="F126" s="777"/>
      <c r="G126" s="777"/>
      <c r="H126" s="777"/>
      <c r="I126" s="777"/>
      <c r="J126" s="777"/>
      <c r="K126" s="777"/>
      <c r="L126" s="777"/>
      <c r="M126" s="777"/>
      <c r="N126" s="777"/>
      <c r="O126" s="777"/>
      <c r="P126" s="777"/>
      <c r="Q126" s="777"/>
      <c r="R126" s="777"/>
      <c r="S126" s="777"/>
      <c r="T126" s="777"/>
      <c r="U126" s="777"/>
      <c r="V126" s="777"/>
      <c r="W126" s="777"/>
      <c r="X126" s="777"/>
      <c r="Y126" s="777"/>
      <c r="Z126" s="777"/>
      <c r="AA126" s="777"/>
      <c r="AB126" s="777"/>
      <c r="AC126" s="777"/>
      <c r="AD126" s="777"/>
      <c r="AE126" s="777"/>
      <c r="AF126" s="777"/>
      <c r="AG126" s="777"/>
      <c r="AH126" s="777"/>
      <c r="AI126" s="777"/>
      <c r="AJ126" s="777"/>
      <c r="AK126" s="777"/>
      <c r="AL126" s="777"/>
      <c r="AM126" s="777"/>
      <c r="AN126" s="777"/>
      <c r="AO126" s="777"/>
      <c r="AP126" s="777"/>
      <c r="AQ126" s="777"/>
      <c r="AR126" s="777"/>
      <c r="AS126" s="777"/>
      <c r="AT126" s="777"/>
      <c r="AU126" s="777"/>
      <c r="AV126" s="777"/>
      <c r="AW126" s="777"/>
      <c r="AX126" s="777"/>
      <c r="AY126" s="777"/>
      <c r="AZ126" s="777"/>
      <c r="BA126" s="777"/>
      <c r="BB126" s="777"/>
      <c r="BC126" s="777"/>
      <c r="BD126" s="777"/>
      <c r="BE126" s="777"/>
      <c r="BF126" s="777"/>
      <c r="BG126" s="777"/>
      <c r="BH126" s="777"/>
      <c r="BI126" s="777"/>
      <c r="BJ126" s="777"/>
      <c r="BK126" s="777"/>
      <c r="BL126" s="777"/>
      <c r="BM126" s="777"/>
      <c r="BN126" s="777"/>
      <c r="BO126" s="777"/>
      <c r="BP126" s="777"/>
      <c r="BQ126" s="777"/>
      <c r="BR126" s="777"/>
      <c r="BS126" s="777"/>
      <c r="BT126" s="777"/>
      <c r="BU126" s="777"/>
      <c r="BV126" s="777"/>
      <c r="BW126" s="777"/>
      <c r="BX126" s="777"/>
      <c r="BY126" s="777"/>
      <c r="BZ126" s="777"/>
      <c r="CA126" s="777"/>
      <c r="CB126" s="777"/>
      <c r="CC126" s="777"/>
      <c r="CD126" s="777"/>
      <c r="CE126" s="777"/>
      <c r="CF126" s="777"/>
      <c r="CG126" s="777"/>
      <c r="CH126" s="777"/>
      <c r="CI126" s="777"/>
      <c r="CJ126" s="777"/>
      <c r="CK126" s="777"/>
      <c r="CL126" s="777"/>
      <c r="CM126" s="777"/>
      <c r="CN126" s="777"/>
      <c r="CO126" s="777"/>
      <c r="CP126" s="777"/>
      <c r="CQ126" s="777"/>
      <c r="CR126" s="777"/>
      <c r="CS126" s="777"/>
      <c r="CT126" s="777"/>
      <c r="CU126" s="777"/>
      <c r="CV126" s="777"/>
      <c r="CW126" s="777"/>
      <c r="CX126" s="777"/>
      <c r="CY126" s="777"/>
      <c r="CZ126" s="777"/>
      <c r="DA126" s="777"/>
      <c r="DB126" s="777"/>
      <c r="DC126" s="777"/>
      <c r="DD126" s="777"/>
      <c r="DE126" s="777"/>
      <c r="DF126" s="777"/>
      <c r="DG126" s="777"/>
      <c r="DH126" s="777"/>
      <c r="DI126" s="777"/>
      <c r="DJ126" s="777"/>
      <c r="DK126" s="777"/>
      <c r="DL126" s="777"/>
      <c r="DM126" s="777"/>
      <c r="DN126" s="777"/>
      <c r="DO126" s="777"/>
      <c r="DP126" s="777"/>
      <c r="DQ126" s="777"/>
      <c r="DR126" s="777"/>
      <c r="DS126" s="777"/>
      <c r="DT126" s="777"/>
      <c r="DU126" s="777"/>
      <c r="DV126" s="723"/>
      <c r="DW126" s="723"/>
      <c r="DX126" s="723"/>
      <c r="DY126" s="723"/>
      <c r="DZ126" s="723"/>
      <c r="EA126" s="723"/>
      <c r="EB126" s="723"/>
      <c r="EC126" s="723"/>
      <c r="ED126" s="723"/>
      <c r="EE126" s="723"/>
      <c r="EF126" s="723"/>
      <c r="EG126" s="723"/>
      <c r="EH126" s="723"/>
      <c r="EI126" s="723"/>
      <c r="EJ126" s="723"/>
    </row>
    <row r="127" spans="1:140">
      <c r="A127" s="777"/>
      <c r="B127" s="777"/>
      <c r="C127" s="777"/>
      <c r="D127" s="777"/>
      <c r="E127" s="777"/>
      <c r="F127" s="777"/>
      <c r="G127" s="777"/>
      <c r="H127" s="777"/>
      <c r="I127" s="777"/>
      <c r="J127" s="777"/>
      <c r="K127" s="777"/>
      <c r="L127" s="777"/>
      <c r="M127" s="777"/>
      <c r="N127" s="777"/>
      <c r="O127" s="777"/>
      <c r="P127" s="777"/>
      <c r="Q127" s="777"/>
      <c r="R127" s="777"/>
      <c r="S127" s="777"/>
      <c r="T127" s="777"/>
      <c r="U127" s="777"/>
      <c r="V127" s="777"/>
      <c r="W127" s="777"/>
      <c r="X127" s="777"/>
      <c r="Y127" s="777"/>
      <c r="Z127" s="777"/>
      <c r="AA127" s="777"/>
      <c r="AB127" s="777"/>
      <c r="AC127" s="777"/>
      <c r="AD127" s="777"/>
      <c r="AE127" s="777"/>
      <c r="AF127" s="777"/>
      <c r="AG127" s="777"/>
      <c r="AH127" s="777"/>
      <c r="AI127" s="777"/>
      <c r="AJ127" s="777"/>
      <c r="AK127" s="777"/>
      <c r="AL127" s="777"/>
      <c r="AM127" s="777"/>
      <c r="AN127" s="777"/>
      <c r="AO127" s="777"/>
      <c r="AP127" s="777"/>
      <c r="AQ127" s="777"/>
      <c r="AR127" s="777"/>
      <c r="AS127" s="777"/>
      <c r="AT127" s="777"/>
      <c r="AU127" s="777"/>
      <c r="AV127" s="777"/>
      <c r="AW127" s="777"/>
      <c r="AX127" s="777"/>
      <c r="AY127" s="777"/>
      <c r="AZ127" s="777"/>
      <c r="BA127" s="777"/>
      <c r="BB127" s="777"/>
      <c r="BC127" s="777"/>
      <c r="BD127" s="777"/>
      <c r="BE127" s="777"/>
      <c r="BF127" s="777"/>
      <c r="BG127" s="777"/>
      <c r="BH127" s="777"/>
      <c r="BI127" s="777"/>
      <c r="BJ127" s="777"/>
      <c r="BK127" s="777"/>
      <c r="BL127" s="777"/>
      <c r="BM127" s="777"/>
      <c r="BN127" s="777"/>
      <c r="BO127" s="777"/>
      <c r="BP127" s="777"/>
      <c r="BQ127" s="777"/>
      <c r="BR127" s="777"/>
      <c r="BS127" s="777"/>
      <c r="BT127" s="777"/>
      <c r="BU127" s="777"/>
      <c r="BV127" s="777"/>
      <c r="BW127" s="777"/>
      <c r="BX127" s="777"/>
      <c r="BY127" s="777"/>
      <c r="BZ127" s="777"/>
      <c r="CA127" s="777"/>
      <c r="CB127" s="777"/>
      <c r="CC127" s="777"/>
      <c r="CD127" s="777"/>
      <c r="CE127" s="777"/>
      <c r="CF127" s="777"/>
      <c r="CG127" s="777"/>
      <c r="CH127" s="777"/>
      <c r="CI127" s="777"/>
      <c r="CJ127" s="777"/>
      <c r="CK127" s="777"/>
      <c r="CL127" s="777"/>
      <c r="CM127" s="777"/>
      <c r="CN127" s="777"/>
      <c r="CO127" s="777"/>
      <c r="CP127" s="777"/>
      <c r="CQ127" s="777"/>
      <c r="CR127" s="777"/>
      <c r="CS127" s="777"/>
      <c r="CT127" s="777"/>
      <c r="CU127" s="777"/>
      <c r="CV127" s="777"/>
      <c r="CW127" s="777"/>
      <c r="CX127" s="777"/>
      <c r="CY127" s="777"/>
      <c r="CZ127" s="777"/>
      <c r="DA127" s="777"/>
      <c r="DB127" s="777"/>
      <c r="DC127" s="777"/>
      <c r="DD127" s="777"/>
      <c r="DE127" s="777"/>
      <c r="DF127" s="777"/>
      <c r="DG127" s="777"/>
      <c r="DH127" s="777"/>
      <c r="DI127" s="777"/>
      <c r="DJ127" s="777"/>
      <c r="DK127" s="777"/>
      <c r="DL127" s="777"/>
      <c r="DM127" s="777"/>
      <c r="DN127" s="777"/>
      <c r="DO127" s="777"/>
      <c r="DP127" s="777"/>
      <c r="DQ127" s="777"/>
      <c r="DR127" s="777"/>
      <c r="DS127" s="777"/>
      <c r="DT127" s="777"/>
      <c r="DU127" s="777"/>
      <c r="DV127" s="723"/>
      <c r="DW127" s="723"/>
      <c r="DX127" s="723"/>
      <c r="DY127" s="723"/>
      <c r="DZ127" s="723"/>
      <c r="EA127" s="723"/>
      <c r="EB127" s="723"/>
      <c r="EC127" s="723"/>
      <c r="ED127" s="723"/>
      <c r="EE127" s="723"/>
      <c r="EF127" s="723"/>
      <c r="EG127" s="723"/>
      <c r="EH127" s="723"/>
      <c r="EI127" s="723"/>
      <c r="EJ127" s="723"/>
    </row>
    <row r="128" spans="1:140">
      <c r="A128" s="777"/>
      <c r="B128" s="777"/>
      <c r="C128" s="777"/>
      <c r="D128" s="777"/>
      <c r="E128" s="777"/>
      <c r="F128" s="777"/>
      <c r="G128" s="777"/>
      <c r="H128" s="777"/>
      <c r="I128" s="777"/>
      <c r="J128" s="777"/>
      <c r="K128" s="777"/>
      <c r="L128" s="777"/>
      <c r="M128" s="777"/>
      <c r="N128" s="777"/>
      <c r="O128" s="777"/>
      <c r="P128" s="777"/>
      <c r="Q128" s="777"/>
      <c r="R128" s="777"/>
      <c r="S128" s="777"/>
      <c r="T128" s="777"/>
      <c r="U128" s="777"/>
      <c r="V128" s="777"/>
      <c r="W128" s="777"/>
      <c r="X128" s="777"/>
      <c r="Y128" s="777"/>
      <c r="Z128" s="777"/>
      <c r="AA128" s="777"/>
      <c r="AB128" s="777"/>
      <c r="AC128" s="777"/>
      <c r="AD128" s="777"/>
      <c r="AE128" s="777"/>
      <c r="AF128" s="777"/>
      <c r="AG128" s="777"/>
      <c r="AH128" s="777"/>
      <c r="AI128" s="777"/>
      <c r="AJ128" s="777"/>
      <c r="AK128" s="777"/>
      <c r="AL128" s="777"/>
      <c r="AM128" s="777"/>
      <c r="AN128" s="777"/>
      <c r="AO128" s="777"/>
      <c r="AP128" s="777"/>
      <c r="AQ128" s="777"/>
      <c r="AR128" s="777"/>
      <c r="AS128" s="777"/>
      <c r="AT128" s="777"/>
      <c r="AU128" s="777"/>
      <c r="AV128" s="777"/>
      <c r="AW128" s="777"/>
      <c r="AX128" s="777"/>
      <c r="AY128" s="777"/>
      <c r="AZ128" s="777"/>
      <c r="BA128" s="777"/>
      <c r="BB128" s="777"/>
      <c r="BC128" s="777"/>
      <c r="BD128" s="777"/>
      <c r="BE128" s="777"/>
      <c r="BF128" s="777"/>
      <c r="BG128" s="777"/>
      <c r="BH128" s="777"/>
      <c r="BI128" s="777"/>
      <c r="BJ128" s="777"/>
      <c r="BK128" s="777"/>
      <c r="BL128" s="777"/>
      <c r="BM128" s="777"/>
      <c r="BN128" s="777"/>
      <c r="BO128" s="777"/>
      <c r="BP128" s="777"/>
      <c r="BQ128" s="777"/>
      <c r="BR128" s="777"/>
      <c r="BS128" s="777"/>
      <c r="BT128" s="777"/>
      <c r="BU128" s="777"/>
      <c r="BV128" s="777"/>
      <c r="BW128" s="777"/>
      <c r="BX128" s="777"/>
      <c r="BY128" s="777"/>
      <c r="BZ128" s="777"/>
      <c r="CA128" s="777"/>
      <c r="CB128" s="777"/>
      <c r="CC128" s="777"/>
      <c r="CD128" s="777"/>
      <c r="CE128" s="777"/>
      <c r="CF128" s="777"/>
      <c r="CG128" s="777"/>
      <c r="CH128" s="777"/>
      <c r="CI128" s="777"/>
      <c r="CJ128" s="777"/>
      <c r="CK128" s="777"/>
      <c r="CL128" s="777"/>
      <c r="CM128" s="777"/>
      <c r="CN128" s="777"/>
      <c r="CO128" s="777"/>
      <c r="CP128" s="777"/>
      <c r="CQ128" s="777"/>
      <c r="CR128" s="777"/>
      <c r="CS128" s="777"/>
      <c r="CT128" s="777"/>
      <c r="CU128" s="777"/>
      <c r="CV128" s="777"/>
      <c r="CW128" s="777"/>
      <c r="CX128" s="777"/>
      <c r="CY128" s="777"/>
      <c r="CZ128" s="777"/>
      <c r="DA128" s="777"/>
      <c r="DB128" s="777"/>
      <c r="DC128" s="777"/>
      <c r="DD128" s="777"/>
      <c r="DE128" s="777"/>
      <c r="DF128" s="777"/>
      <c r="DG128" s="777"/>
      <c r="DH128" s="777"/>
      <c r="DI128" s="777"/>
      <c r="DJ128" s="777"/>
      <c r="DK128" s="777"/>
      <c r="DL128" s="777"/>
      <c r="DM128" s="777"/>
      <c r="DN128" s="777"/>
      <c r="DO128" s="777"/>
      <c r="DP128" s="777"/>
      <c r="DQ128" s="777"/>
      <c r="DR128" s="777"/>
      <c r="DS128" s="777"/>
      <c r="DT128" s="777"/>
      <c r="DU128" s="777"/>
      <c r="DV128" s="723"/>
      <c r="DW128" s="723"/>
      <c r="DX128" s="723"/>
      <c r="DY128" s="723"/>
      <c r="DZ128" s="723"/>
      <c r="EA128" s="723"/>
      <c r="EB128" s="723"/>
      <c r="EC128" s="723"/>
      <c r="ED128" s="723"/>
      <c r="EE128" s="723"/>
      <c r="EF128" s="723"/>
      <c r="EG128" s="723"/>
      <c r="EH128" s="723"/>
      <c r="EI128" s="723"/>
      <c r="EJ128" s="723"/>
    </row>
    <row r="129" spans="1:140">
      <c r="A129" s="777"/>
      <c r="B129" s="777"/>
      <c r="C129" s="777"/>
      <c r="D129" s="777"/>
      <c r="E129" s="777"/>
      <c r="F129" s="777"/>
      <c r="G129" s="777"/>
      <c r="H129" s="777"/>
      <c r="I129" s="777"/>
      <c r="J129" s="777"/>
      <c r="K129" s="777"/>
      <c r="L129" s="777"/>
      <c r="M129" s="777"/>
      <c r="N129" s="777"/>
      <c r="O129" s="777"/>
      <c r="P129" s="777"/>
      <c r="Q129" s="777"/>
      <c r="R129" s="777"/>
      <c r="S129" s="777"/>
      <c r="T129" s="777"/>
      <c r="U129" s="777"/>
      <c r="V129" s="777"/>
      <c r="W129" s="777"/>
      <c r="X129" s="777"/>
      <c r="Y129" s="777"/>
      <c r="Z129" s="777"/>
      <c r="AA129" s="777"/>
      <c r="AB129" s="777"/>
      <c r="AC129" s="777"/>
      <c r="AD129" s="777"/>
      <c r="AE129" s="777"/>
      <c r="AF129" s="777"/>
      <c r="AG129" s="777"/>
      <c r="AH129" s="777"/>
      <c r="AI129" s="777"/>
      <c r="AJ129" s="777"/>
      <c r="AK129" s="777"/>
      <c r="AL129" s="777"/>
      <c r="AM129" s="777"/>
      <c r="AN129" s="777"/>
      <c r="AO129" s="777"/>
      <c r="AP129" s="777"/>
      <c r="AQ129" s="777"/>
      <c r="AR129" s="777"/>
      <c r="AS129" s="777"/>
      <c r="AT129" s="777"/>
      <c r="AU129" s="777"/>
      <c r="AV129" s="777"/>
      <c r="AW129" s="777"/>
      <c r="AX129" s="777"/>
      <c r="AY129" s="777"/>
      <c r="AZ129" s="777"/>
      <c r="BA129" s="777"/>
      <c r="BB129" s="777"/>
      <c r="BC129" s="777"/>
      <c r="BD129" s="777"/>
      <c r="BE129" s="777"/>
      <c r="BF129" s="777"/>
      <c r="BG129" s="777"/>
      <c r="BH129" s="777"/>
      <c r="BI129" s="777"/>
      <c r="BJ129" s="777"/>
      <c r="BK129" s="777"/>
      <c r="BL129" s="777"/>
      <c r="BM129" s="777"/>
      <c r="BN129" s="777"/>
      <c r="BO129" s="777"/>
      <c r="BP129" s="777"/>
      <c r="BQ129" s="777"/>
      <c r="BR129" s="777"/>
      <c r="BS129" s="777"/>
      <c r="BT129" s="777"/>
      <c r="BU129" s="777"/>
      <c r="BV129" s="777"/>
      <c r="BW129" s="777"/>
      <c r="BX129" s="777"/>
      <c r="BY129" s="777"/>
      <c r="BZ129" s="777"/>
      <c r="CA129" s="777"/>
      <c r="CB129" s="777"/>
      <c r="CC129" s="777"/>
      <c r="CD129" s="777"/>
      <c r="CE129" s="777"/>
      <c r="CF129" s="777"/>
      <c r="CG129" s="777"/>
      <c r="CH129" s="777"/>
      <c r="CI129" s="777"/>
      <c r="CJ129" s="777"/>
      <c r="CK129" s="777"/>
      <c r="CL129" s="777"/>
      <c r="CM129" s="777"/>
      <c r="CN129" s="777"/>
      <c r="CO129" s="777"/>
      <c r="CP129" s="777"/>
      <c r="CQ129" s="777"/>
      <c r="CR129" s="777"/>
      <c r="CS129" s="777"/>
      <c r="CT129" s="777"/>
      <c r="CU129" s="777"/>
      <c r="CV129" s="777"/>
      <c r="CW129" s="777"/>
      <c r="CX129" s="777"/>
      <c r="CY129" s="777"/>
      <c r="CZ129" s="777"/>
      <c r="DA129" s="777"/>
      <c r="DB129" s="777"/>
      <c r="DC129" s="777"/>
      <c r="DD129" s="777"/>
      <c r="DE129" s="777"/>
      <c r="DF129" s="777"/>
      <c r="DG129" s="777"/>
      <c r="DH129" s="777"/>
      <c r="DI129" s="777"/>
      <c r="DJ129" s="777"/>
      <c r="DK129" s="777"/>
      <c r="DL129" s="777"/>
      <c r="DM129" s="777"/>
      <c r="DN129" s="777"/>
      <c r="DO129" s="777"/>
      <c r="DP129" s="777"/>
      <c r="DQ129" s="777"/>
      <c r="DR129" s="777"/>
      <c r="DS129" s="777"/>
      <c r="DT129" s="777"/>
      <c r="DU129" s="777"/>
      <c r="DV129" s="723"/>
      <c r="DW129" s="723"/>
      <c r="DX129" s="723"/>
      <c r="DY129" s="723"/>
      <c r="DZ129" s="723"/>
      <c r="EA129" s="723"/>
      <c r="EB129" s="723"/>
      <c r="EC129" s="723"/>
      <c r="ED129" s="723"/>
      <c r="EE129" s="723"/>
      <c r="EF129" s="723"/>
      <c r="EG129" s="723"/>
      <c r="EH129" s="723"/>
      <c r="EI129" s="723"/>
      <c r="EJ129" s="723"/>
    </row>
    <row r="130" spans="1:140">
      <c r="A130" s="777"/>
      <c r="B130" s="777"/>
      <c r="C130" s="777"/>
      <c r="D130" s="777"/>
      <c r="E130" s="777"/>
      <c r="F130" s="777"/>
      <c r="G130" s="777"/>
      <c r="H130" s="777"/>
      <c r="I130" s="777"/>
      <c r="J130" s="777"/>
      <c r="K130" s="777"/>
      <c r="L130" s="777"/>
      <c r="M130" s="777"/>
      <c r="N130" s="777"/>
      <c r="O130" s="777"/>
      <c r="P130" s="777"/>
      <c r="Q130" s="777"/>
      <c r="R130" s="777"/>
      <c r="S130" s="777"/>
      <c r="T130" s="777"/>
      <c r="U130" s="777"/>
      <c r="V130" s="777"/>
      <c r="W130" s="777"/>
      <c r="X130" s="777"/>
      <c r="Y130" s="777"/>
      <c r="Z130" s="777"/>
      <c r="AA130" s="777"/>
      <c r="AB130" s="777"/>
      <c r="AC130" s="777"/>
      <c r="AD130" s="777"/>
      <c r="AE130" s="777"/>
      <c r="AF130" s="777"/>
      <c r="AG130" s="777"/>
      <c r="AH130" s="777"/>
      <c r="AI130" s="777"/>
      <c r="AJ130" s="777"/>
      <c r="AK130" s="777"/>
      <c r="AL130" s="777"/>
      <c r="AM130" s="777"/>
      <c r="AN130" s="777"/>
      <c r="AO130" s="777"/>
      <c r="AP130" s="777"/>
      <c r="AQ130" s="777"/>
      <c r="AR130" s="777"/>
      <c r="AS130" s="777"/>
      <c r="AT130" s="777"/>
      <c r="AU130" s="777"/>
      <c r="AV130" s="777"/>
      <c r="AW130" s="777"/>
      <c r="AX130" s="777"/>
      <c r="AY130" s="777"/>
      <c r="AZ130" s="777"/>
      <c r="BA130" s="777"/>
      <c r="BB130" s="777"/>
      <c r="BC130" s="777"/>
      <c r="BD130" s="777"/>
      <c r="BE130" s="777"/>
      <c r="BF130" s="777"/>
      <c r="BG130" s="777"/>
      <c r="BH130" s="777"/>
      <c r="BI130" s="777"/>
      <c r="BJ130" s="777"/>
      <c r="BK130" s="777"/>
      <c r="BL130" s="777"/>
      <c r="BM130" s="777"/>
      <c r="BN130" s="777"/>
      <c r="BO130" s="777"/>
      <c r="BP130" s="777"/>
      <c r="BQ130" s="777"/>
      <c r="BR130" s="777"/>
      <c r="BS130" s="777"/>
      <c r="BT130" s="777"/>
      <c r="BU130" s="777"/>
      <c r="BV130" s="777"/>
      <c r="BW130" s="777"/>
      <c r="BX130" s="777"/>
      <c r="BY130" s="777"/>
      <c r="BZ130" s="777"/>
      <c r="CA130" s="777"/>
      <c r="CB130" s="777"/>
      <c r="CC130" s="777"/>
      <c r="CD130" s="777"/>
      <c r="CE130" s="777"/>
      <c r="CF130" s="777"/>
      <c r="CG130" s="777"/>
      <c r="CH130" s="777"/>
      <c r="CI130" s="777"/>
      <c r="CJ130" s="777"/>
      <c r="CK130" s="777"/>
      <c r="CL130" s="777"/>
      <c r="CM130" s="777"/>
      <c r="CN130" s="777"/>
      <c r="CO130" s="777"/>
      <c r="CP130" s="777"/>
      <c r="CQ130" s="777"/>
      <c r="CR130" s="777"/>
      <c r="CS130" s="777"/>
      <c r="CT130" s="777"/>
      <c r="CU130" s="777"/>
      <c r="CV130" s="777"/>
      <c r="CW130" s="777"/>
      <c r="CX130" s="777"/>
      <c r="CY130" s="777"/>
      <c r="CZ130" s="777"/>
      <c r="DA130" s="777"/>
      <c r="DB130" s="777"/>
      <c r="DC130" s="777"/>
      <c r="DD130" s="777"/>
      <c r="DE130" s="777"/>
      <c r="DF130" s="777"/>
      <c r="DG130" s="777"/>
      <c r="DH130" s="777"/>
      <c r="DI130" s="777"/>
      <c r="DJ130" s="777"/>
      <c r="DK130" s="777"/>
      <c r="DL130" s="777"/>
      <c r="DM130" s="777"/>
      <c r="DN130" s="777"/>
      <c r="DO130" s="777"/>
      <c r="DP130" s="777"/>
      <c r="DQ130" s="777"/>
      <c r="DR130" s="777"/>
      <c r="DS130" s="777"/>
      <c r="DT130" s="777"/>
      <c r="DU130" s="777"/>
      <c r="DV130" s="723"/>
      <c r="DW130" s="723"/>
      <c r="DX130" s="723"/>
      <c r="DY130" s="723"/>
      <c r="DZ130" s="723"/>
      <c r="EA130" s="723"/>
      <c r="EB130" s="723"/>
      <c r="EC130" s="723"/>
      <c r="ED130" s="723"/>
      <c r="EE130" s="723"/>
      <c r="EF130" s="723"/>
      <c r="EG130" s="723"/>
      <c r="EH130" s="723"/>
      <c r="EI130" s="723"/>
      <c r="EJ130" s="723"/>
    </row>
    <row r="131" spans="1:140">
      <c r="A131" s="777"/>
      <c r="B131" s="777"/>
      <c r="C131" s="777"/>
      <c r="D131" s="777"/>
      <c r="E131" s="777"/>
      <c r="F131" s="777"/>
      <c r="G131" s="777"/>
      <c r="H131" s="777"/>
      <c r="I131" s="777"/>
      <c r="J131" s="777"/>
      <c r="K131" s="777"/>
      <c r="L131" s="777"/>
      <c r="M131" s="777"/>
      <c r="N131" s="777"/>
      <c r="O131" s="777"/>
      <c r="P131" s="777"/>
      <c r="Q131" s="777"/>
      <c r="R131" s="777"/>
      <c r="S131" s="777"/>
      <c r="T131" s="777"/>
      <c r="U131" s="777"/>
      <c r="V131" s="777"/>
      <c r="W131" s="777"/>
      <c r="X131" s="777"/>
      <c r="Y131" s="777"/>
      <c r="Z131" s="777"/>
      <c r="AA131" s="777"/>
      <c r="AB131" s="777"/>
      <c r="AC131" s="777"/>
      <c r="AD131" s="777"/>
      <c r="AE131" s="777"/>
      <c r="AF131" s="777"/>
      <c r="AG131" s="777"/>
      <c r="AH131" s="777"/>
      <c r="AI131" s="777"/>
      <c r="AJ131" s="777"/>
      <c r="AK131" s="777"/>
      <c r="AL131" s="777"/>
      <c r="AM131" s="777"/>
      <c r="AN131" s="777"/>
      <c r="AO131" s="777"/>
      <c r="AP131" s="777"/>
      <c r="AQ131" s="777"/>
      <c r="AR131" s="777"/>
      <c r="AS131" s="777"/>
      <c r="AT131" s="777"/>
      <c r="AU131" s="777"/>
      <c r="AV131" s="777"/>
      <c r="AW131" s="777"/>
      <c r="AX131" s="777"/>
      <c r="AY131" s="777"/>
      <c r="AZ131" s="777"/>
      <c r="BA131" s="777"/>
      <c r="BB131" s="777"/>
      <c r="BC131" s="777"/>
      <c r="BD131" s="777"/>
      <c r="BE131" s="777"/>
      <c r="BF131" s="777"/>
      <c r="BG131" s="777"/>
      <c r="BH131" s="777"/>
      <c r="BI131" s="777"/>
      <c r="BJ131" s="777"/>
      <c r="BK131" s="777"/>
      <c r="BL131" s="777"/>
      <c r="BM131" s="777"/>
      <c r="BN131" s="777"/>
      <c r="BO131" s="777"/>
      <c r="BP131" s="777"/>
      <c r="BQ131" s="777"/>
      <c r="BR131" s="777"/>
      <c r="BS131" s="777"/>
      <c r="BT131" s="777"/>
      <c r="BU131" s="777"/>
      <c r="BV131" s="777"/>
      <c r="BW131" s="777"/>
      <c r="BX131" s="777"/>
      <c r="BY131" s="777"/>
      <c r="BZ131" s="777"/>
      <c r="CA131" s="777"/>
      <c r="CB131" s="777"/>
      <c r="CC131" s="777"/>
      <c r="CD131" s="777"/>
      <c r="CE131" s="777"/>
      <c r="CF131" s="777"/>
      <c r="CG131" s="777"/>
      <c r="CH131" s="777"/>
      <c r="CI131" s="777"/>
      <c r="CJ131" s="777"/>
      <c r="CK131" s="777"/>
      <c r="CL131" s="777"/>
      <c r="CM131" s="777"/>
      <c r="CN131" s="777"/>
      <c r="CO131" s="777"/>
      <c r="CP131" s="777"/>
      <c r="CQ131" s="777"/>
      <c r="CR131" s="777"/>
      <c r="CS131" s="777"/>
      <c r="CT131" s="777"/>
      <c r="CU131" s="777"/>
      <c r="CV131" s="777"/>
      <c r="CW131" s="777"/>
      <c r="CX131" s="777"/>
      <c r="CY131" s="777"/>
      <c r="CZ131" s="777"/>
      <c r="DA131" s="777"/>
      <c r="DB131" s="777"/>
      <c r="DC131" s="777"/>
      <c r="DD131" s="777"/>
      <c r="DE131" s="777"/>
      <c r="DF131" s="777"/>
      <c r="DG131" s="777"/>
      <c r="DH131" s="777"/>
      <c r="DI131" s="777"/>
      <c r="DJ131" s="777"/>
      <c r="DK131" s="777"/>
      <c r="DL131" s="777"/>
      <c r="DM131" s="777"/>
      <c r="DN131" s="777"/>
      <c r="DO131" s="777"/>
      <c r="DP131" s="777"/>
      <c r="DQ131" s="777"/>
      <c r="DR131" s="777"/>
      <c r="DS131" s="777"/>
      <c r="DT131" s="777"/>
      <c r="DU131" s="777"/>
      <c r="DV131" s="723"/>
      <c r="DW131" s="723"/>
      <c r="DX131" s="723"/>
      <c r="DY131" s="723"/>
      <c r="DZ131" s="723"/>
      <c r="EA131" s="723"/>
      <c r="EB131" s="723"/>
      <c r="EC131" s="723"/>
      <c r="ED131" s="723"/>
      <c r="EE131" s="723"/>
      <c r="EF131" s="723"/>
      <c r="EG131" s="723"/>
      <c r="EH131" s="723"/>
      <c r="EI131" s="723"/>
      <c r="EJ131" s="723"/>
    </row>
    <row r="132" spans="1:140">
      <c r="A132" s="777"/>
      <c r="B132" s="777"/>
      <c r="C132" s="777"/>
      <c r="D132" s="777"/>
      <c r="E132" s="777"/>
      <c r="F132" s="777"/>
      <c r="G132" s="777"/>
      <c r="H132" s="777"/>
      <c r="I132" s="777"/>
      <c r="J132" s="777"/>
      <c r="K132" s="777"/>
      <c r="L132" s="777"/>
      <c r="M132" s="777"/>
      <c r="N132" s="777"/>
      <c r="O132" s="777"/>
      <c r="P132" s="777"/>
      <c r="Q132" s="777"/>
      <c r="R132" s="777"/>
      <c r="S132" s="777"/>
      <c r="T132" s="777"/>
      <c r="U132" s="777"/>
      <c r="V132" s="777"/>
      <c r="W132" s="777"/>
      <c r="X132" s="777"/>
      <c r="Y132" s="777"/>
      <c r="Z132" s="777"/>
      <c r="AA132" s="777"/>
      <c r="AB132" s="777"/>
      <c r="AC132" s="777"/>
      <c r="AD132" s="777"/>
      <c r="AE132" s="777"/>
      <c r="AF132" s="777"/>
      <c r="AG132" s="777"/>
      <c r="AH132" s="777"/>
      <c r="AI132" s="777"/>
      <c r="AJ132" s="777"/>
      <c r="AK132" s="777"/>
      <c r="AL132" s="777"/>
      <c r="AM132" s="777"/>
      <c r="AN132" s="777"/>
      <c r="AO132" s="777"/>
      <c r="AP132" s="777"/>
      <c r="AQ132" s="777"/>
      <c r="AR132" s="777"/>
      <c r="AS132" s="777"/>
      <c r="AT132" s="777"/>
      <c r="AU132" s="777"/>
      <c r="AV132" s="777"/>
      <c r="AW132" s="777"/>
      <c r="AX132" s="777"/>
      <c r="AY132" s="777"/>
      <c r="AZ132" s="777"/>
      <c r="BA132" s="777"/>
      <c r="BB132" s="777"/>
      <c r="BC132" s="777"/>
      <c r="BD132" s="777"/>
      <c r="BE132" s="777"/>
      <c r="BF132" s="777"/>
      <c r="BG132" s="777"/>
      <c r="BH132" s="777"/>
      <c r="BI132" s="777"/>
      <c r="BJ132" s="777"/>
      <c r="BK132" s="777"/>
      <c r="BL132" s="777"/>
      <c r="BM132" s="777"/>
      <c r="BN132" s="777"/>
      <c r="BO132" s="777"/>
      <c r="BP132" s="777"/>
      <c r="BQ132" s="777"/>
      <c r="BR132" s="777"/>
      <c r="BS132" s="777"/>
      <c r="BT132" s="777"/>
      <c r="BU132" s="777"/>
      <c r="BV132" s="777"/>
      <c r="BW132" s="777"/>
      <c r="BX132" s="777"/>
      <c r="BY132" s="777"/>
      <c r="BZ132" s="777"/>
      <c r="CA132" s="777"/>
      <c r="CB132" s="777"/>
      <c r="CC132" s="777"/>
      <c r="CD132" s="777"/>
      <c r="CE132" s="777"/>
      <c r="CF132" s="777"/>
      <c r="CG132" s="777"/>
      <c r="CH132" s="777"/>
      <c r="CI132" s="777"/>
      <c r="CJ132" s="777"/>
      <c r="CK132" s="777"/>
      <c r="CL132" s="777"/>
      <c r="CM132" s="777"/>
      <c r="CN132" s="777"/>
      <c r="CO132" s="777"/>
      <c r="CP132" s="777"/>
      <c r="CQ132" s="777"/>
      <c r="CR132" s="777"/>
      <c r="CS132" s="777"/>
      <c r="CT132" s="777"/>
      <c r="CU132" s="777"/>
      <c r="CV132" s="777"/>
      <c r="CW132" s="777"/>
      <c r="CX132" s="777"/>
      <c r="CY132" s="777"/>
      <c r="CZ132" s="777"/>
      <c r="DA132" s="777"/>
      <c r="DB132" s="777"/>
      <c r="DC132" s="777"/>
      <c r="DD132" s="777"/>
      <c r="DE132" s="777"/>
      <c r="DF132" s="777"/>
      <c r="DG132" s="777"/>
      <c r="DH132" s="777"/>
      <c r="DI132" s="777"/>
      <c r="DJ132" s="777"/>
      <c r="DK132" s="777"/>
      <c r="DL132" s="777"/>
      <c r="DM132" s="777"/>
      <c r="DN132" s="777"/>
      <c r="DO132" s="777"/>
      <c r="DP132" s="777"/>
      <c r="DQ132" s="777"/>
      <c r="DR132" s="777"/>
      <c r="DS132" s="777"/>
      <c r="DT132" s="777"/>
      <c r="DU132" s="777"/>
      <c r="DV132" s="723"/>
      <c r="DW132" s="723"/>
      <c r="DX132" s="723"/>
      <c r="DY132" s="723"/>
      <c r="DZ132" s="723"/>
      <c r="EA132" s="723"/>
      <c r="EB132" s="723"/>
      <c r="EC132" s="723"/>
      <c r="ED132" s="723"/>
      <c r="EE132" s="723"/>
      <c r="EF132" s="723"/>
      <c r="EG132" s="723"/>
      <c r="EH132" s="723"/>
      <c r="EI132" s="723"/>
      <c r="EJ132" s="723"/>
    </row>
    <row r="133" spans="1:140">
      <c r="A133" s="777"/>
      <c r="B133" s="777"/>
      <c r="C133" s="777"/>
      <c r="D133" s="777"/>
      <c r="E133" s="777"/>
      <c r="F133" s="777"/>
      <c r="G133" s="777"/>
      <c r="H133" s="777"/>
      <c r="I133" s="777"/>
      <c r="J133" s="777"/>
      <c r="K133" s="777"/>
      <c r="L133" s="777"/>
      <c r="M133" s="777"/>
      <c r="N133" s="777"/>
      <c r="O133" s="777"/>
      <c r="P133" s="777"/>
      <c r="Q133" s="777"/>
      <c r="R133" s="777"/>
      <c r="S133" s="777"/>
      <c r="T133" s="777"/>
      <c r="U133" s="777"/>
      <c r="V133" s="777"/>
      <c r="W133" s="777"/>
      <c r="X133" s="777"/>
      <c r="Y133" s="777"/>
      <c r="Z133" s="777"/>
      <c r="AA133" s="777"/>
      <c r="AB133" s="777"/>
      <c r="AC133" s="777"/>
      <c r="AD133" s="777"/>
      <c r="AE133" s="777"/>
      <c r="AF133" s="777"/>
      <c r="AG133" s="777"/>
      <c r="AH133" s="777"/>
      <c r="AI133" s="777"/>
      <c r="AJ133" s="777"/>
      <c r="AK133" s="777"/>
      <c r="AL133" s="777"/>
      <c r="AM133" s="777"/>
      <c r="AN133" s="777"/>
      <c r="AO133" s="777"/>
      <c r="AP133" s="777"/>
      <c r="AQ133" s="777"/>
      <c r="AR133" s="777"/>
      <c r="AS133" s="777"/>
      <c r="AT133" s="777"/>
      <c r="AU133" s="777"/>
      <c r="AV133" s="777"/>
      <c r="AW133" s="777"/>
      <c r="AX133" s="777"/>
      <c r="AY133" s="777"/>
      <c r="AZ133" s="777"/>
      <c r="BA133" s="777"/>
      <c r="BB133" s="777"/>
      <c r="BC133" s="777"/>
      <c r="BD133" s="777"/>
      <c r="BE133" s="777"/>
      <c r="BF133" s="777"/>
      <c r="BG133" s="777"/>
      <c r="BH133" s="777"/>
      <c r="BI133" s="777"/>
      <c r="BJ133" s="777"/>
      <c r="BK133" s="777"/>
      <c r="BL133" s="777"/>
      <c r="BM133" s="777"/>
      <c r="BN133" s="777"/>
      <c r="BO133" s="777"/>
      <c r="BP133" s="777"/>
      <c r="BQ133" s="777"/>
      <c r="BR133" s="777"/>
      <c r="BS133" s="777"/>
      <c r="BT133" s="777"/>
      <c r="BU133" s="777"/>
      <c r="BV133" s="777"/>
      <c r="BW133" s="777"/>
      <c r="BX133" s="777"/>
      <c r="BY133" s="777"/>
      <c r="BZ133" s="777"/>
      <c r="CA133" s="777"/>
      <c r="CB133" s="777"/>
      <c r="CC133" s="777"/>
      <c r="CD133" s="777"/>
      <c r="CE133" s="777"/>
      <c r="CF133" s="777"/>
      <c r="CG133" s="777"/>
      <c r="CH133" s="777"/>
      <c r="CI133" s="777"/>
      <c r="CJ133" s="777"/>
      <c r="CK133" s="777"/>
      <c r="CL133" s="777"/>
      <c r="CM133" s="777"/>
      <c r="CN133" s="777"/>
      <c r="CO133" s="777"/>
      <c r="CP133" s="777"/>
      <c r="CQ133" s="777"/>
      <c r="CR133" s="777"/>
      <c r="CS133" s="777"/>
      <c r="CT133" s="777"/>
      <c r="CU133" s="777"/>
      <c r="CV133" s="777"/>
      <c r="CW133" s="777"/>
      <c r="CX133" s="777"/>
      <c r="CY133" s="777"/>
      <c r="CZ133" s="777"/>
      <c r="DA133" s="777"/>
      <c r="DB133" s="777"/>
      <c r="DC133" s="777"/>
      <c r="DD133" s="777"/>
      <c r="DE133" s="777"/>
      <c r="DF133" s="777"/>
      <c r="DG133" s="777"/>
      <c r="DH133" s="777"/>
      <c r="DI133" s="777"/>
      <c r="DJ133" s="777"/>
      <c r="DK133" s="777"/>
      <c r="DL133" s="777"/>
      <c r="DM133" s="777"/>
      <c r="DN133" s="777"/>
      <c r="DO133" s="777"/>
      <c r="DP133" s="777"/>
      <c r="DQ133" s="777"/>
      <c r="DR133" s="777"/>
      <c r="DS133" s="777"/>
      <c r="DT133" s="777"/>
      <c r="DU133" s="777"/>
      <c r="DV133" s="723"/>
      <c r="DW133" s="723"/>
      <c r="DX133" s="723"/>
      <c r="DY133" s="723"/>
      <c r="DZ133" s="723"/>
      <c r="EA133" s="723"/>
      <c r="EB133" s="723"/>
      <c r="EC133" s="723"/>
      <c r="ED133" s="723"/>
      <c r="EE133" s="723"/>
      <c r="EF133" s="723"/>
      <c r="EG133" s="723"/>
      <c r="EH133" s="723"/>
      <c r="EI133" s="723"/>
      <c r="EJ133" s="723"/>
    </row>
    <row r="134" spans="1:140">
      <c r="A134" s="777"/>
      <c r="B134" s="777"/>
      <c r="C134" s="777"/>
      <c r="D134" s="777"/>
      <c r="E134" s="777"/>
      <c r="F134" s="777"/>
      <c r="G134" s="777"/>
      <c r="H134" s="777"/>
      <c r="I134" s="777"/>
      <c r="J134" s="777"/>
      <c r="K134" s="777"/>
      <c r="L134" s="777"/>
      <c r="M134" s="777"/>
      <c r="N134" s="777"/>
      <c r="O134" s="777"/>
      <c r="P134" s="777"/>
      <c r="Q134" s="777"/>
      <c r="R134" s="777"/>
      <c r="S134" s="777"/>
      <c r="T134" s="777"/>
      <c r="U134" s="777"/>
      <c r="V134" s="777"/>
      <c r="W134" s="777"/>
      <c r="X134" s="777"/>
      <c r="Y134" s="777"/>
      <c r="Z134" s="777"/>
      <c r="AA134" s="777"/>
      <c r="AB134" s="777"/>
      <c r="AC134" s="777"/>
      <c r="AD134" s="777"/>
      <c r="AE134" s="777"/>
      <c r="AF134" s="777"/>
      <c r="AG134" s="777"/>
      <c r="AH134" s="777"/>
      <c r="AI134" s="777"/>
      <c r="AJ134" s="777"/>
      <c r="AK134" s="777"/>
      <c r="AL134" s="777"/>
      <c r="AM134" s="777"/>
      <c r="AN134" s="777"/>
      <c r="AO134" s="777"/>
      <c r="AP134" s="777"/>
      <c r="AQ134" s="777"/>
      <c r="AR134" s="777"/>
      <c r="AS134" s="777"/>
      <c r="AT134" s="777"/>
      <c r="AU134" s="777"/>
      <c r="AV134" s="777"/>
      <c r="AW134" s="777"/>
      <c r="AX134" s="777"/>
      <c r="AY134" s="777"/>
      <c r="AZ134" s="777"/>
      <c r="BA134" s="777"/>
      <c r="BB134" s="777"/>
      <c r="BC134" s="777"/>
      <c r="BD134" s="777"/>
      <c r="BE134" s="777"/>
      <c r="BF134" s="777"/>
      <c r="BG134" s="777"/>
      <c r="BH134" s="777"/>
      <c r="BI134" s="777"/>
      <c r="BJ134" s="777"/>
      <c r="BK134" s="777"/>
      <c r="BL134" s="777"/>
      <c r="BM134" s="777"/>
      <c r="BN134" s="777"/>
      <c r="BO134" s="777"/>
      <c r="BP134" s="777"/>
      <c r="BQ134" s="777"/>
      <c r="BR134" s="777"/>
      <c r="BS134" s="777"/>
      <c r="BT134" s="777"/>
      <c r="BU134" s="777"/>
      <c r="BV134" s="777"/>
      <c r="BW134" s="777"/>
      <c r="BX134" s="777"/>
      <c r="BY134" s="777"/>
      <c r="BZ134" s="777"/>
      <c r="CA134" s="777"/>
      <c r="CB134" s="777"/>
      <c r="CC134" s="777"/>
      <c r="CD134" s="777"/>
      <c r="CE134" s="777"/>
      <c r="CF134" s="777"/>
      <c r="CG134" s="777"/>
      <c r="CH134" s="777"/>
      <c r="CI134" s="777"/>
      <c r="CJ134" s="777"/>
      <c r="CK134" s="777"/>
      <c r="CL134" s="777"/>
      <c r="CM134" s="777"/>
      <c r="CN134" s="777"/>
      <c r="CO134" s="777"/>
      <c r="CP134" s="777"/>
      <c r="CQ134" s="777"/>
      <c r="CR134" s="777"/>
      <c r="CS134" s="777"/>
      <c r="CT134" s="777"/>
      <c r="CU134" s="777"/>
      <c r="CV134" s="777"/>
      <c r="CW134" s="777"/>
      <c r="CX134" s="777"/>
      <c r="CY134" s="777"/>
      <c r="CZ134" s="777"/>
      <c r="DA134" s="777"/>
      <c r="DB134" s="777"/>
      <c r="DC134" s="777"/>
      <c r="DD134" s="777"/>
      <c r="DE134" s="777"/>
      <c r="DF134" s="777"/>
      <c r="DG134" s="777"/>
      <c r="DH134" s="777"/>
      <c r="DI134" s="777"/>
      <c r="DJ134" s="777"/>
      <c r="DK134" s="777"/>
      <c r="DL134" s="777"/>
      <c r="DM134" s="777"/>
      <c r="DN134" s="777"/>
      <c r="DO134" s="777"/>
      <c r="DP134" s="777"/>
      <c r="DQ134" s="777"/>
      <c r="DR134" s="777"/>
      <c r="DS134" s="777"/>
      <c r="DT134" s="777"/>
      <c r="DU134" s="777"/>
      <c r="DV134" s="723"/>
      <c r="DW134" s="723"/>
      <c r="DX134" s="723"/>
      <c r="DY134" s="723"/>
      <c r="DZ134" s="723"/>
      <c r="EA134" s="723"/>
      <c r="EB134" s="723"/>
      <c r="EC134" s="723"/>
      <c r="ED134" s="723"/>
      <c r="EE134" s="723"/>
      <c r="EF134" s="723"/>
      <c r="EG134" s="723"/>
      <c r="EH134" s="723"/>
      <c r="EI134" s="723"/>
      <c r="EJ134" s="723"/>
    </row>
    <row r="135" spans="1:140">
      <c r="A135" s="777"/>
      <c r="B135" s="777"/>
      <c r="C135" s="777"/>
      <c r="D135" s="777"/>
      <c r="E135" s="777"/>
      <c r="F135" s="777"/>
      <c r="G135" s="777"/>
      <c r="H135" s="777"/>
      <c r="I135" s="777"/>
      <c r="J135" s="777"/>
      <c r="K135" s="777"/>
      <c r="L135" s="777"/>
      <c r="M135" s="777"/>
      <c r="N135" s="777"/>
      <c r="O135" s="777"/>
      <c r="P135" s="777"/>
      <c r="Q135" s="777"/>
      <c r="R135" s="777"/>
      <c r="S135" s="777"/>
      <c r="T135" s="777"/>
      <c r="U135" s="777"/>
      <c r="V135" s="777"/>
      <c r="W135" s="777"/>
      <c r="X135" s="777"/>
      <c r="Y135" s="777"/>
      <c r="Z135" s="777"/>
      <c r="AA135" s="777"/>
      <c r="AB135" s="777"/>
      <c r="AC135" s="777"/>
      <c r="AD135" s="777"/>
      <c r="AE135" s="777"/>
      <c r="AF135" s="777"/>
      <c r="AG135" s="777"/>
      <c r="AH135" s="777"/>
      <c r="AI135" s="777"/>
      <c r="AJ135" s="777"/>
      <c r="AK135" s="777"/>
      <c r="AL135" s="777"/>
      <c r="AM135" s="777"/>
      <c r="AN135" s="777"/>
      <c r="AO135" s="777"/>
      <c r="AP135" s="777"/>
      <c r="AQ135" s="777"/>
      <c r="AR135" s="777"/>
      <c r="AS135" s="777"/>
      <c r="AT135" s="777"/>
      <c r="AU135" s="777"/>
      <c r="AV135" s="777"/>
      <c r="AW135" s="777"/>
      <c r="AX135" s="777"/>
      <c r="AY135" s="777"/>
      <c r="AZ135" s="777"/>
      <c r="BA135" s="777"/>
      <c r="BB135" s="777"/>
      <c r="BC135" s="777"/>
      <c r="BD135" s="777"/>
      <c r="BE135" s="777"/>
      <c r="BF135" s="777"/>
      <c r="BG135" s="777"/>
      <c r="BH135" s="777"/>
      <c r="BI135" s="777"/>
      <c r="BJ135" s="777"/>
      <c r="BK135" s="777"/>
      <c r="BL135" s="777"/>
      <c r="BM135" s="777"/>
      <c r="BN135" s="777"/>
      <c r="BO135" s="777"/>
      <c r="BP135" s="777"/>
      <c r="BQ135" s="777"/>
      <c r="BR135" s="777"/>
      <c r="BS135" s="777"/>
      <c r="BT135" s="777"/>
      <c r="BU135" s="777"/>
      <c r="BV135" s="777"/>
      <c r="BW135" s="777"/>
      <c r="BX135" s="777"/>
      <c r="BY135" s="777"/>
      <c r="BZ135" s="777"/>
      <c r="CA135" s="777"/>
      <c r="CB135" s="777"/>
      <c r="CC135" s="777"/>
      <c r="CD135" s="777"/>
      <c r="CE135" s="777"/>
      <c r="CF135" s="777"/>
      <c r="CG135" s="777"/>
      <c r="CH135" s="777"/>
      <c r="CI135" s="777"/>
      <c r="CJ135" s="777"/>
      <c r="CK135" s="777"/>
      <c r="CL135" s="777"/>
      <c r="CM135" s="777"/>
      <c r="CN135" s="777"/>
      <c r="CO135" s="777"/>
      <c r="CP135" s="777"/>
      <c r="CQ135" s="777"/>
      <c r="CR135" s="777"/>
      <c r="CS135" s="777"/>
      <c r="CT135" s="777"/>
      <c r="CU135" s="777"/>
      <c r="CV135" s="777"/>
      <c r="CW135" s="777"/>
      <c r="CX135" s="777"/>
      <c r="CY135" s="777"/>
      <c r="CZ135" s="777"/>
      <c r="DA135" s="777"/>
      <c r="DB135" s="777"/>
      <c r="DC135" s="777"/>
      <c r="DD135" s="777"/>
      <c r="DE135" s="777"/>
      <c r="DF135" s="777"/>
      <c r="DG135" s="777"/>
      <c r="DH135" s="777"/>
      <c r="DI135" s="777"/>
      <c r="DJ135" s="777"/>
      <c r="DK135" s="777"/>
      <c r="DL135" s="777"/>
      <c r="DM135" s="777"/>
      <c r="DN135" s="777"/>
      <c r="DO135" s="777"/>
      <c r="DP135" s="777"/>
      <c r="DQ135" s="777"/>
      <c r="DR135" s="777"/>
      <c r="DS135" s="777"/>
      <c r="DT135" s="777"/>
      <c r="DU135" s="777"/>
      <c r="DV135" s="723"/>
      <c r="DW135" s="723"/>
      <c r="DX135" s="723"/>
      <c r="DY135" s="723"/>
      <c r="DZ135" s="723"/>
      <c r="EA135" s="723"/>
      <c r="EB135" s="723"/>
      <c r="EC135" s="723"/>
      <c r="ED135" s="723"/>
      <c r="EE135" s="723"/>
      <c r="EF135" s="723"/>
      <c r="EG135" s="723"/>
      <c r="EH135" s="723"/>
      <c r="EI135" s="723"/>
      <c r="EJ135" s="723"/>
    </row>
    <row r="136" spans="1:140">
      <c r="A136" s="777"/>
      <c r="B136" s="777"/>
      <c r="C136" s="777"/>
      <c r="D136" s="777"/>
      <c r="E136" s="777"/>
      <c r="F136" s="777"/>
      <c r="G136" s="777"/>
      <c r="H136" s="777"/>
      <c r="I136" s="777"/>
      <c r="J136" s="777"/>
      <c r="K136" s="777"/>
      <c r="L136" s="777"/>
      <c r="M136" s="777"/>
      <c r="N136" s="777"/>
      <c r="O136" s="777"/>
      <c r="P136" s="777"/>
      <c r="Q136" s="777"/>
      <c r="R136" s="777"/>
      <c r="S136" s="777"/>
      <c r="T136" s="777"/>
      <c r="U136" s="777"/>
      <c r="V136" s="777"/>
      <c r="W136" s="777"/>
      <c r="X136" s="777"/>
      <c r="Y136" s="777"/>
      <c r="Z136" s="777"/>
      <c r="AA136" s="777"/>
      <c r="AB136" s="777"/>
      <c r="AC136" s="777"/>
      <c r="AD136" s="777"/>
      <c r="AE136" s="777"/>
      <c r="AF136" s="777"/>
      <c r="AG136" s="777"/>
      <c r="AH136" s="777"/>
      <c r="AI136" s="777"/>
      <c r="AJ136" s="777"/>
      <c r="AK136" s="777"/>
      <c r="AL136" s="777"/>
      <c r="AM136" s="777"/>
      <c r="AN136" s="777"/>
      <c r="AO136" s="777"/>
      <c r="AP136" s="777"/>
      <c r="AQ136" s="777"/>
      <c r="AR136" s="777"/>
      <c r="AS136" s="777"/>
      <c r="AT136" s="777"/>
      <c r="AU136" s="777"/>
      <c r="AV136" s="777"/>
      <c r="AW136" s="777"/>
      <c r="AX136" s="777"/>
      <c r="AY136" s="777"/>
      <c r="AZ136" s="777"/>
      <c r="BA136" s="777"/>
      <c r="BB136" s="777"/>
      <c r="BC136" s="777"/>
      <c r="BD136" s="777"/>
      <c r="BE136" s="777"/>
      <c r="BF136" s="777"/>
      <c r="BG136" s="777"/>
      <c r="BH136" s="777"/>
      <c r="BI136" s="777"/>
      <c r="BJ136" s="777"/>
      <c r="BK136" s="777"/>
      <c r="BL136" s="777"/>
      <c r="BM136" s="777"/>
      <c r="BN136" s="777"/>
      <c r="BO136" s="777"/>
      <c r="BP136" s="777"/>
      <c r="BQ136" s="777"/>
      <c r="BR136" s="777"/>
      <c r="BS136" s="777"/>
      <c r="BT136" s="777"/>
      <c r="BU136" s="777"/>
      <c r="BV136" s="777"/>
      <c r="BW136" s="777"/>
      <c r="BX136" s="777"/>
      <c r="BY136" s="777"/>
      <c r="BZ136" s="777"/>
      <c r="CA136" s="777"/>
      <c r="CB136" s="777"/>
      <c r="CC136" s="777"/>
      <c r="CD136" s="777"/>
      <c r="CE136" s="777"/>
      <c r="CF136" s="777"/>
      <c r="CG136" s="777"/>
      <c r="CH136" s="777"/>
      <c r="CI136" s="777"/>
      <c r="CJ136" s="777"/>
      <c r="CK136" s="777"/>
      <c r="CL136" s="777"/>
      <c r="CM136" s="777"/>
      <c r="CN136" s="777"/>
      <c r="CO136" s="777"/>
      <c r="CP136" s="777"/>
      <c r="CQ136" s="777"/>
      <c r="CR136" s="777"/>
      <c r="CS136" s="777"/>
      <c r="CT136" s="777"/>
      <c r="CU136" s="777"/>
      <c r="CV136" s="777"/>
      <c r="CW136" s="777"/>
      <c r="CX136" s="777"/>
      <c r="CY136" s="777"/>
      <c r="CZ136" s="777"/>
      <c r="DA136" s="777"/>
      <c r="DB136" s="777"/>
      <c r="DC136" s="777"/>
      <c r="DD136" s="777"/>
      <c r="DE136" s="777"/>
      <c r="DF136" s="777"/>
      <c r="DG136" s="777"/>
      <c r="DH136" s="777"/>
      <c r="DI136" s="777"/>
      <c r="DJ136" s="777"/>
      <c r="DK136" s="777"/>
      <c r="DL136" s="777"/>
      <c r="DM136" s="777"/>
      <c r="DN136" s="777"/>
      <c r="DO136" s="777"/>
      <c r="DP136" s="777"/>
      <c r="DQ136" s="777"/>
      <c r="DR136" s="777"/>
      <c r="DS136" s="777"/>
      <c r="DT136" s="777"/>
      <c r="DU136" s="777"/>
      <c r="DV136" s="723"/>
      <c r="DW136" s="723"/>
      <c r="DX136" s="723"/>
      <c r="DY136" s="723"/>
      <c r="DZ136" s="723"/>
      <c r="EA136" s="723"/>
      <c r="EB136" s="723"/>
      <c r="EC136" s="723"/>
      <c r="ED136" s="723"/>
      <c r="EE136" s="723"/>
      <c r="EF136" s="723"/>
      <c r="EG136" s="723"/>
      <c r="EH136" s="723"/>
      <c r="EI136" s="723"/>
      <c r="EJ136" s="723"/>
    </row>
    <row r="137" spans="1:140">
      <c r="A137" s="777"/>
      <c r="B137" s="777"/>
      <c r="C137" s="777"/>
      <c r="D137" s="777"/>
      <c r="E137" s="777"/>
      <c r="F137" s="777"/>
      <c r="G137" s="777"/>
      <c r="H137" s="777"/>
      <c r="I137" s="777"/>
      <c r="J137" s="777"/>
      <c r="K137" s="777"/>
      <c r="L137" s="777"/>
      <c r="M137" s="777"/>
      <c r="N137" s="777"/>
      <c r="O137" s="777"/>
      <c r="P137" s="777"/>
      <c r="Q137" s="777"/>
      <c r="R137" s="777"/>
      <c r="S137" s="777"/>
      <c r="T137" s="777"/>
      <c r="U137" s="777"/>
      <c r="V137" s="777"/>
      <c r="W137" s="777"/>
      <c r="X137" s="777"/>
      <c r="Y137" s="777"/>
      <c r="Z137" s="777"/>
      <c r="AA137" s="777"/>
      <c r="AB137" s="777"/>
      <c r="AC137" s="777"/>
      <c r="AD137" s="777"/>
      <c r="AE137" s="777"/>
      <c r="AF137" s="777"/>
      <c r="AG137" s="777"/>
      <c r="AH137" s="777"/>
      <c r="AI137" s="777"/>
      <c r="AJ137" s="777"/>
      <c r="AK137" s="777"/>
      <c r="AL137" s="777"/>
      <c r="AM137" s="777"/>
      <c r="AN137" s="777"/>
      <c r="AO137" s="777"/>
      <c r="AP137" s="777"/>
      <c r="AQ137" s="777"/>
      <c r="AR137" s="777"/>
      <c r="AS137" s="777"/>
      <c r="AT137" s="777"/>
      <c r="AU137" s="777"/>
      <c r="AV137" s="777"/>
      <c r="AW137" s="777"/>
      <c r="AX137" s="777"/>
      <c r="AY137" s="777"/>
      <c r="AZ137" s="777"/>
      <c r="BA137" s="777"/>
      <c r="BB137" s="777"/>
      <c r="BC137" s="777"/>
      <c r="BD137" s="777"/>
      <c r="BE137" s="777"/>
      <c r="BF137" s="777"/>
      <c r="BG137" s="777"/>
      <c r="BH137" s="777"/>
      <c r="BI137" s="777"/>
      <c r="BJ137" s="777"/>
      <c r="BK137" s="777"/>
      <c r="BL137" s="777"/>
      <c r="BM137" s="777"/>
      <c r="BN137" s="777"/>
      <c r="BO137" s="777"/>
      <c r="BP137" s="777"/>
      <c r="BQ137" s="777"/>
      <c r="BR137" s="777"/>
      <c r="BS137" s="777"/>
      <c r="BT137" s="777"/>
      <c r="BU137" s="777"/>
      <c r="BV137" s="777"/>
      <c r="BW137" s="777"/>
      <c r="BX137" s="777"/>
      <c r="BY137" s="777"/>
      <c r="BZ137" s="777"/>
      <c r="CA137" s="777"/>
      <c r="CB137" s="777"/>
      <c r="CC137" s="777"/>
      <c r="CD137" s="777"/>
      <c r="CE137" s="777"/>
      <c r="CF137" s="777"/>
      <c r="CG137" s="777"/>
      <c r="CH137" s="777"/>
      <c r="CI137" s="777"/>
      <c r="CJ137" s="777"/>
      <c r="CK137" s="777"/>
      <c r="CL137" s="777"/>
      <c r="CM137" s="777"/>
      <c r="CN137" s="777"/>
      <c r="CO137" s="777"/>
      <c r="CP137" s="777"/>
      <c r="CQ137" s="777"/>
      <c r="CR137" s="777"/>
      <c r="CS137" s="777"/>
      <c r="CT137" s="777"/>
      <c r="CU137" s="777"/>
      <c r="CV137" s="777"/>
      <c r="CW137" s="777"/>
      <c r="CX137" s="777"/>
      <c r="CY137" s="777"/>
      <c r="CZ137" s="777"/>
      <c r="DA137" s="777"/>
      <c r="DB137" s="777"/>
      <c r="DC137" s="777"/>
      <c r="DD137" s="777"/>
      <c r="DE137" s="777"/>
      <c r="DF137" s="777"/>
      <c r="DG137" s="777"/>
      <c r="DH137" s="777"/>
      <c r="DI137" s="777"/>
      <c r="DJ137" s="777"/>
      <c r="DK137" s="777"/>
      <c r="DL137" s="777"/>
      <c r="DM137" s="777"/>
      <c r="DN137" s="777"/>
      <c r="DO137" s="777"/>
      <c r="DP137" s="777"/>
      <c r="DQ137" s="777"/>
      <c r="DR137" s="777"/>
      <c r="DS137" s="777"/>
      <c r="DT137" s="777"/>
      <c r="DU137" s="777"/>
      <c r="DV137" s="723"/>
      <c r="DW137" s="723"/>
      <c r="DX137" s="723"/>
      <c r="DY137" s="723"/>
      <c r="DZ137" s="723"/>
      <c r="EA137" s="723"/>
      <c r="EB137" s="723"/>
      <c r="EC137" s="723"/>
      <c r="ED137" s="723"/>
      <c r="EE137" s="723"/>
      <c r="EF137" s="723"/>
      <c r="EG137" s="723"/>
      <c r="EH137" s="723"/>
      <c r="EI137" s="723"/>
      <c r="EJ137" s="723"/>
    </row>
    <row r="138" spans="1:140">
      <c r="A138" s="777"/>
      <c r="B138" s="777"/>
      <c r="C138" s="777"/>
      <c r="D138" s="777"/>
      <c r="E138" s="777"/>
      <c r="F138" s="777"/>
      <c r="G138" s="777"/>
      <c r="H138" s="777"/>
      <c r="I138" s="777"/>
      <c r="J138" s="777"/>
      <c r="K138" s="777"/>
      <c r="L138" s="777"/>
      <c r="M138" s="777"/>
      <c r="N138" s="777"/>
      <c r="O138" s="777"/>
      <c r="P138" s="777"/>
      <c r="Q138" s="777"/>
      <c r="R138" s="777"/>
      <c r="S138" s="777"/>
      <c r="T138" s="777"/>
      <c r="U138" s="777"/>
      <c r="V138" s="777"/>
      <c r="W138" s="777"/>
      <c r="X138" s="777"/>
      <c r="Y138" s="777"/>
      <c r="Z138" s="777"/>
      <c r="AA138" s="777"/>
      <c r="AB138" s="777"/>
      <c r="AC138" s="777"/>
      <c r="AD138" s="777"/>
      <c r="AE138" s="777"/>
      <c r="AF138" s="777"/>
      <c r="AG138" s="777"/>
      <c r="AH138" s="777"/>
      <c r="AI138" s="777"/>
      <c r="AJ138" s="777"/>
      <c r="AK138" s="777"/>
      <c r="AL138" s="777"/>
      <c r="AM138" s="777"/>
      <c r="AN138" s="777"/>
      <c r="AO138" s="777"/>
      <c r="AP138" s="777"/>
      <c r="AQ138" s="777"/>
      <c r="AR138" s="777"/>
      <c r="AS138" s="777"/>
      <c r="AT138" s="777"/>
      <c r="AU138" s="777"/>
      <c r="AV138" s="777"/>
      <c r="AW138" s="777"/>
      <c r="AX138" s="777"/>
      <c r="AY138" s="777"/>
      <c r="AZ138" s="777"/>
      <c r="BA138" s="777"/>
      <c r="BB138" s="777"/>
      <c r="BC138" s="777"/>
      <c r="BD138" s="777"/>
      <c r="BE138" s="777"/>
      <c r="BF138" s="777"/>
      <c r="BG138" s="777"/>
      <c r="BH138" s="777"/>
      <c r="BI138" s="777"/>
      <c r="BJ138" s="777"/>
      <c r="BK138" s="777"/>
      <c r="BL138" s="777"/>
      <c r="BM138" s="777"/>
      <c r="BN138" s="777"/>
      <c r="BO138" s="777"/>
      <c r="BP138" s="777"/>
      <c r="BQ138" s="777"/>
      <c r="BR138" s="777"/>
      <c r="BS138" s="777"/>
      <c r="BT138" s="777"/>
      <c r="BU138" s="777"/>
      <c r="BV138" s="777"/>
      <c r="BW138" s="777"/>
      <c r="BX138" s="777"/>
      <c r="BY138" s="777"/>
      <c r="BZ138" s="777"/>
      <c r="CA138" s="777"/>
      <c r="CB138" s="777"/>
      <c r="CC138" s="777"/>
      <c r="CD138" s="777"/>
      <c r="CE138" s="777"/>
      <c r="CF138" s="777"/>
      <c r="CG138" s="777"/>
      <c r="CH138" s="777"/>
      <c r="CI138" s="777"/>
      <c r="CJ138" s="777"/>
      <c r="CK138" s="777"/>
      <c r="CL138" s="777"/>
      <c r="CM138" s="777"/>
      <c r="CN138" s="777"/>
      <c r="CO138" s="777"/>
      <c r="CP138" s="777"/>
      <c r="CQ138" s="777"/>
      <c r="CR138" s="777"/>
      <c r="CS138" s="777"/>
      <c r="CT138" s="777"/>
      <c r="CU138" s="777"/>
      <c r="CV138" s="777"/>
      <c r="CW138" s="777"/>
      <c r="CX138" s="777"/>
      <c r="CY138" s="777"/>
      <c r="CZ138" s="777"/>
      <c r="DA138" s="777"/>
      <c r="DB138" s="777"/>
      <c r="DC138" s="777"/>
      <c r="DD138" s="777"/>
      <c r="DE138" s="777"/>
      <c r="DF138" s="777"/>
      <c r="DG138" s="777"/>
      <c r="DH138" s="777"/>
      <c r="DI138" s="777"/>
      <c r="DJ138" s="777"/>
      <c r="DK138" s="777"/>
      <c r="DL138" s="777"/>
      <c r="DM138" s="777"/>
      <c r="DN138" s="777"/>
      <c r="DO138" s="777"/>
      <c r="DP138" s="777"/>
      <c r="DQ138" s="777"/>
      <c r="DR138" s="777"/>
      <c r="DS138" s="777"/>
      <c r="DT138" s="777"/>
      <c r="DU138" s="777"/>
      <c r="DV138" s="723"/>
      <c r="DW138" s="723"/>
      <c r="DX138" s="723"/>
      <c r="DY138" s="723"/>
      <c r="DZ138" s="723"/>
      <c r="EA138" s="723"/>
      <c r="EB138" s="723"/>
      <c r="EC138" s="723"/>
      <c r="ED138" s="723"/>
      <c r="EE138" s="723"/>
      <c r="EF138" s="723"/>
      <c r="EG138" s="723"/>
      <c r="EH138" s="723"/>
      <c r="EI138" s="723"/>
      <c r="EJ138" s="723"/>
    </row>
    <row r="139" spans="1:140">
      <c r="A139" s="777"/>
      <c r="B139" s="777"/>
      <c r="C139" s="777"/>
      <c r="D139" s="777"/>
      <c r="E139" s="777"/>
      <c r="F139" s="777"/>
      <c r="G139" s="777"/>
      <c r="H139" s="777"/>
      <c r="I139" s="777"/>
      <c r="J139" s="777"/>
      <c r="K139" s="777"/>
      <c r="L139" s="777"/>
      <c r="M139" s="777"/>
      <c r="N139" s="777"/>
      <c r="O139" s="777"/>
      <c r="P139" s="777"/>
      <c r="Q139" s="777"/>
      <c r="R139" s="777"/>
      <c r="S139" s="777"/>
      <c r="T139" s="777"/>
      <c r="U139" s="777"/>
      <c r="V139" s="777"/>
      <c r="W139" s="777"/>
      <c r="X139" s="777"/>
      <c r="Y139" s="777"/>
      <c r="Z139" s="777"/>
      <c r="AA139" s="777"/>
      <c r="AB139" s="777"/>
      <c r="AC139" s="777"/>
      <c r="AD139" s="777"/>
      <c r="AE139" s="777"/>
      <c r="AF139" s="777"/>
      <c r="AG139" s="777"/>
      <c r="AH139" s="777"/>
      <c r="AI139" s="777"/>
      <c r="AJ139" s="777"/>
      <c r="AK139" s="777"/>
      <c r="AL139" s="777"/>
      <c r="AM139" s="777"/>
      <c r="AN139" s="777"/>
      <c r="AO139" s="777"/>
      <c r="AP139" s="777"/>
      <c r="AQ139" s="777"/>
      <c r="AR139" s="777"/>
      <c r="AS139" s="777"/>
      <c r="AT139" s="777"/>
      <c r="AU139" s="777"/>
      <c r="AV139" s="777"/>
      <c r="AW139" s="777"/>
      <c r="AX139" s="777"/>
      <c r="AY139" s="777"/>
      <c r="AZ139" s="777"/>
      <c r="BA139" s="777"/>
      <c r="BB139" s="777"/>
      <c r="BC139" s="777"/>
      <c r="BD139" s="777"/>
      <c r="BE139" s="777"/>
      <c r="BF139" s="777"/>
      <c r="BG139" s="777"/>
      <c r="BH139" s="777"/>
      <c r="BI139" s="777"/>
      <c r="BJ139" s="777"/>
      <c r="BK139" s="777"/>
      <c r="BL139" s="777"/>
      <c r="BM139" s="777"/>
      <c r="BN139" s="777"/>
      <c r="BO139" s="777"/>
      <c r="BP139" s="777"/>
      <c r="BQ139" s="777"/>
      <c r="BR139" s="777"/>
      <c r="BS139" s="777"/>
      <c r="BT139" s="777"/>
      <c r="BU139" s="777"/>
      <c r="BV139" s="777"/>
      <c r="BW139" s="777"/>
      <c r="BX139" s="777"/>
      <c r="BY139" s="777"/>
      <c r="BZ139" s="777"/>
      <c r="CA139" s="777"/>
      <c r="CB139" s="777"/>
      <c r="CC139" s="777"/>
      <c r="CD139" s="777"/>
      <c r="CE139" s="777"/>
      <c r="CF139" s="777"/>
      <c r="CG139" s="777"/>
      <c r="CH139" s="777"/>
      <c r="CI139" s="777"/>
      <c r="CJ139" s="777"/>
      <c r="CK139" s="777"/>
      <c r="CL139" s="777"/>
      <c r="CM139" s="777"/>
      <c r="CN139" s="777"/>
      <c r="CO139" s="777"/>
      <c r="CP139" s="777"/>
      <c r="CQ139" s="777"/>
      <c r="CR139" s="777"/>
      <c r="CS139" s="777"/>
      <c r="CT139" s="777"/>
      <c r="CU139" s="777"/>
      <c r="CV139" s="777"/>
      <c r="CW139" s="777"/>
      <c r="CX139" s="777"/>
      <c r="CY139" s="777"/>
      <c r="CZ139" s="777"/>
      <c r="DA139" s="777"/>
      <c r="DB139" s="777"/>
      <c r="DC139" s="777"/>
      <c r="DD139" s="777"/>
      <c r="DE139" s="777"/>
      <c r="DF139" s="777"/>
      <c r="DG139" s="777"/>
      <c r="DH139" s="777"/>
      <c r="DI139" s="777"/>
      <c r="DJ139" s="777"/>
      <c r="DK139" s="777"/>
      <c r="DL139" s="777"/>
      <c r="DM139" s="777"/>
      <c r="DN139" s="777"/>
      <c r="DO139" s="777"/>
      <c r="DP139" s="777"/>
      <c r="DQ139" s="777"/>
      <c r="DR139" s="777"/>
      <c r="DS139" s="777"/>
      <c r="DT139" s="777"/>
      <c r="DU139" s="777"/>
      <c r="DV139" s="723"/>
      <c r="DW139" s="723"/>
      <c r="DX139" s="723"/>
      <c r="DY139" s="723"/>
      <c r="DZ139" s="723"/>
      <c r="EA139" s="723"/>
      <c r="EB139" s="723"/>
      <c r="EC139" s="723"/>
      <c r="ED139" s="723"/>
      <c r="EE139" s="723"/>
      <c r="EF139" s="723"/>
      <c r="EG139" s="723"/>
      <c r="EH139" s="723"/>
      <c r="EI139" s="723"/>
      <c r="EJ139" s="723"/>
    </row>
    <row r="140" spans="1:140">
      <c r="A140" s="777"/>
      <c r="B140" s="777"/>
      <c r="C140" s="777"/>
      <c r="D140" s="777"/>
      <c r="E140" s="777"/>
      <c r="F140" s="777"/>
      <c r="G140" s="777"/>
      <c r="H140" s="777"/>
      <c r="I140" s="777"/>
      <c r="J140" s="777"/>
      <c r="K140" s="777"/>
      <c r="L140" s="777"/>
      <c r="M140" s="777"/>
      <c r="N140" s="777"/>
      <c r="O140" s="777"/>
      <c r="P140" s="777"/>
      <c r="Q140" s="777"/>
      <c r="R140" s="777"/>
      <c r="S140" s="777"/>
      <c r="T140" s="777"/>
      <c r="U140" s="777"/>
      <c r="V140" s="777"/>
      <c r="W140" s="777"/>
      <c r="X140" s="777"/>
      <c r="Y140" s="777"/>
      <c r="Z140" s="777"/>
      <c r="AA140" s="777"/>
      <c r="AB140" s="777"/>
      <c r="AC140" s="777"/>
      <c r="AD140" s="777"/>
      <c r="AE140" s="777"/>
      <c r="AF140" s="777"/>
      <c r="AG140" s="777"/>
      <c r="AH140" s="777"/>
      <c r="AI140" s="777"/>
      <c r="AJ140" s="777"/>
      <c r="AK140" s="777"/>
      <c r="AL140" s="777"/>
      <c r="AM140" s="777"/>
      <c r="AN140" s="777"/>
      <c r="AO140" s="777"/>
      <c r="AP140" s="777"/>
      <c r="AQ140" s="777"/>
      <c r="AR140" s="777"/>
      <c r="AS140" s="777"/>
      <c r="AT140" s="777"/>
      <c r="AU140" s="777"/>
      <c r="AV140" s="777"/>
      <c r="AW140" s="777"/>
      <c r="AX140" s="777"/>
      <c r="AY140" s="777"/>
      <c r="AZ140" s="777"/>
      <c r="BA140" s="777"/>
      <c r="BB140" s="777"/>
      <c r="BC140" s="777"/>
      <c r="BD140" s="777"/>
      <c r="BE140" s="777"/>
      <c r="BF140" s="777"/>
      <c r="BG140" s="777"/>
      <c r="BH140" s="777"/>
      <c r="BI140" s="777"/>
      <c r="BJ140" s="777"/>
      <c r="BK140" s="777"/>
      <c r="BL140" s="777"/>
      <c r="BM140" s="777"/>
      <c r="BN140" s="777"/>
      <c r="BO140" s="777"/>
      <c r="BP140" s="777"/>
      <c r="BQ140" s="777"/>
      <c r="BR140" s="777"/>
      <c r="BS140" s="777"/>
      <c r="BT140" s="777"/>
      <c r="BU140" s="777"/>
      <c r="BV140" s="777"/>
      <c r="BW140" s="777"/>
      <c r="BX140" s="777"/>
      <c r="BY140" s="777"/>
      <c r="BZ140" s="777"/>
      <c r="CA140" s="777"/>
      <c r="CB140" s="777"/>
      <c r="CC140" s="777"/>
      <c r="CD140" s="777"/>
      <c r="CE140" s="777"/>
      <c r="CF140" s="777"/>
      <c r="CG140" s="777"/>
      <c r="CH140" s="777"/>
      <c r="CI140" s="777"/>
      <c r="CJ140" s="777"/>
      <c r="CK140" s="777"/>
      <c r="CL140" s="777"/>
      <c r="CM140" s="777"/>
      <c r="CN140" s="777"/>
      <c r="CO140" s="777"/>
      <c r="CP140" s="777"/>
      <c r="CQ140" s="777"/>
      <c r="CR140" s="777"/>
      <c r="CS140" s="777"/>
      <c r="CT140" s="777"/>
      <c r="CU140" s="777"/>
      <c r="CV140" s="777"/>
      <c r="CW140" s="777"/>
      <c r="CX140" s="777"/>
      <c r="CY140" s="777"/>
      <c r="CZ140" s="777"/>
      <c r="DA140" s="777"/>
      <c r="DB140" s="777"/>
      <c r="DC140" s="777"/>
      <c r="DD140" s="777"/>
      <c r="DE140" s="777"/>
      <c r="DF140" s="777"/>
      <c r="DG140" s="777"/>
      <c r="DH140" s="777"/>
      <c r="DI140" s="777"/>
      <c r="DJ140" s="777"/>
      <c r="DK140" s="777"/>
      <c r="DL140" s="777"/>
      <c r="DM140" s="777"/>
      <c r="DN140" s="777"/>
      <c r="DO140" s="777"/>
      <c r="DP140" s="777"/>
      <c r="DQ140" s="777"/>
      <c r="DR140" s="777"/>
      <c r="DS140" s="777"/>
      <c r="DT140" s="777"/>
      <c r="DU140" s="777"/>
      <c r="DV140" s="723"/>
      <c r="DW140" s="723"/>
      <c r="DX140" s="723"/>
      <c r="DY140" s="723"/>
      <c r="DZ140" s="723"/>
      <c r="EA140" s="723"/>
      <c r="EB140" s="723"/>
      <c r="EC140" s="723"/>
      <c r="ED140" s="723"/>
      <c r="EE140" s="723"/>
      <c r="EF140" s="723"/>
      <c r="EG140" s="723"/>
      <c r="EH140" s="723"/>
      <c r="EI140" s="723"/>
      <c r="EJ140" s="723"/>
    </row>
    <row r="141" spans="1:140">
      <c r="A141" s="777"/>
      <c r="B141" s="777"/>
      <c r="C141" s="777"/>
      <c r="D141" s="777"/>
      <c r="E141" s="777"/>
      <c r="F141" s="777"/>
      <c r="G141" s="777"/>
      <c r="H141" s="777"/>
      <c r="I141" s="777"/>
      <c r="J141" s="777"/>
      <c r="K141" s="777"/>
      <c r="L141" s="777"/>
      <c r="M141" s="777"/>
      <c r="N141" s="777"/>
      <c r="O141" s="777"/>
      <c r="P141" s="777"/>
      <c r="Q141" s="777"/>
      <c r="R141" s="777"/>
      <c r="S141" s="777"/>
      <c r="T141" s="777"/>
      <c r="U141" s="777"/>
      <c r="V141" s="777"/>
      <c r="W141" s="777"/>
      <c r="X141" s="777"/>
      <c r="Y141" s="777"/>
      <c r="Z141" s="777"/>
      <c r="AA141" s="777"/>
      <c r="AB141" s="777"/>
      <c r="AC141" s="777"/>
      <c r="AD141" s="777"/>
      <c r="AE141" s="777"/>
      <c r="AF141" s="777"/>
      <c r="AG141" s="777"/>
      <c r="AH141" s="777"/>
      <c r="AI141" s="777"/>
      <c r="AJ141" s="777"/>
      <c r="AK141" s="777"/>
      <c r="AL141" s="777"/>
      <c r="AM141" s="777"/>
      <c r="AN141" s="777"/>
      <c r="AO141" s="777"/>
      <c r="AP141" s="777"/>
      <c r="AQ141" s="777"/>
      <c r="AR141" s="777"/>
      <c r="AS141" s="777"/>
      <c r="AT141" s="777"/>
      <c r="AU141" s="777"/>
      <c r="AV141" s="777"/>
      <c r="AW141" s="777"/>
      <c r="AX141" s="777"/>
      <c r="AY141" s="777"/>
      <c r="AZ141" s="777"/>
      <c r="BA141" s="777"/>
      <c r="BB141" s="777"/>
      <c r="BC141" s="777"/>
      <c r="BD141" s="777"/>
      <c r="BE141" s="777"/>
      <c r="BF141" s="777"/>
      <c r="BG141" s="777"/>
      <c r="BH141" s="777"/>
      <c r="BI141" s="777"/>
      <c r="BJ141" s="777"/>
      <c r="BK141" s="777"/>
      <c r="BL141" s="777"/>
      <c r="BM141" s="777"/>
      <c r="BN141" s="777"/>
      <c r="BO141" s="777"/>
      <c r="BP141" s="777"/>
      <c r="BQ141" s="777"/>
      <c r="BR141" s="777"/>
      <c r="BS141" s="777"/>
      <c r="BT141" s="777"/>
      <c r="BU141" s="777"/>
      <c r="BV141" s="777"/>
      <c r="BW141" s="777"/>
      <c r="BX141" s="777"/>
      <c r="BY141" s="777"/>
      <c r="BZ141" s="777"/>
      <c r="CA141" s="777"/>
      <c r="CB141" s="777"/>
      <c r="CC141" s="777"/>
      <c r="CD141" s="777"/>
      <c r="CE141" s="777"/>
      <c r="CF141" s="777"/>
      <c r="CG141" s="777"/>
      <c r="CH141" s="777"/>
      <c r="CI141" s="777"/>
      <c r="CJ141" s="777"/>
      <c r="CK141" s="777"/>
      <c r="CL141" s="777"/>
      <c r="CM141" s="777"/>
      <c r="CN141" s="777"/>
      <c r="CO141" s="777"/>
      <c r="CP141" s="777"/>
      <c r="CQ141" s="777"/>
      <c r="CR141" s="777"/>
      <c r="CS141" s="777"/>
      <c r="CT141" s="777"/>
      <c r="CU141" s="777"/>
      <c r="CV141" s="777"/>
      <c r="CW141" s="777"/>
      <c r="CX141" s="777"/>
      <c r="CY141" s="777"/>
      <c r="CZ141" s="777"/>
      <c r="DA141" s="777"/>
      <c r="DB141" s="777"/>
      <c r="DC141" s="777"/>
      <c r="DD141" s="777"/>
      <c r="DE141" s="777"/>
      <c r="DF141" s="777"/>
      <c r="DG141" s="777"/>
      <c r="DH141" s="777"/>
      <c r="DI141" s="777"/>
      <c r="DJ141" s="777"/>
      <c r="DK141" s="777"/>
      <c r="DL141" s="777"/>
      <c r="DM141" s="777"/>
      <c r="DN141" s="777"/>
      <c r="DO141" s="777"/>
      <c r="DP141" s="777"/>
      <c r="DQ141" s="777"/>
      <c r="DR141" s="777"/>
      <c r="DS141" s="777"/>
      <c r="DT141" s="777"/>
      <c r="DU141" s="777"/>
      <c r="DV141" s="723"/>
      <c r="DW141" s="723"/>
      <c r="DX141" s="723"/>
      <c r="DY141" s="723"/>
      <c r="DZ141" s="723"/>
      <c r="EA141" s="723"/>
      <c r="EB141" s="723"/>
      <c r="EC141" s="723"/>
      <c r="ED141" s="723"/>
      <c r="EE141" s="723"/>
      <c r="EF141" s="723"/>
      <c r="EG141" s="723"/>
      <c r="EH141" s="723"/>
      <c r="EI141" s="723"/>
      <c r="EJ141" s="723"/>
    </row>
    <row r="142" spans="1:140">
      <c r="A142" s="777"/>
      <c r="B142" s="777"/>
      <c r="C142" s="777"/>
      <c r="D142" s="777"/>
      <c r="E142" s="777"/>
      <c r="F142" s="777"/>
      <c r="G142" s="777"/>
      <c r="H142" s="777"/>
      <c r="I142" s="777"/>
      <c r="J142" s="777"/>
      <c r="K142" s="777"/>
      <c r="L142" s="777"/>
      <c r="M142" s="777"/>
      <c r="N142" s="777"/>
      <c r="O142" s="777"/>
      <c r="P142" s="777"/>
      <c r="Q142" s="777"/>
      <c r="R142" s="777"/>
      <c r="S142" s="777"/>
      <c r="T142" s="777"/>
      <c r="U142" s="777"/>
      <c r="V142" s="777"/>
      <c r="W142" s="777"/>
      <c r="X142" s="777"/>
      <c r="Y142" s="777"/>
      <c r="Z142" s="777"/>
      <c r="AA142" s="777"/>
      <c r="AB142" s="777"/>
      <c r="AC142" s="777"/>
      <c r="AD142" s="777"/>
      <c r="AE142" s="777"/>
      <c r="AF142" s="777"/>
      <c r="AG142" s="777"/>
      <c r="AH142" s="777"/>
      <c r="AI142" s="777"/>
      <c r="AJ142" s="777"/>
      <c r="AK142" s="777"/>
      <c r="AL142" s="777"/>
      <c r="AM142" s="777"/>
      <c r="AN142" s="777"/>
      <c r="AO142" s="777"/>
      <c r="AP142" s="777"/>
      <c r="AQ142" s="777"/>
      <c r="AR142" s="777"/>
      <c r="AS142" s="777"/>
      <c r="AT142" s="777"/>
      <c r="AU142" s="777"/>
      <c r="AV142" s="777"/>
      <c r="AW142" s="777"/>
      <c r="AX142" s="777"/>
      <c r="AY142" s="777"/>
      <c r="AZ142" s="777"/>
      <c r="BA142" s="777"/>
      <c r="BB142" s="777"/>
      <c r="BC142" s="777"/>
      <c r="BD142" s="777"/>
      <c r="BE142" s="777"/>
      <c r="BF142" s="777"/>
      <c r="BG142" s="777"/>
      <c r="BH142" s="777"/>
      <c r="BI142" s="777"/>
      <c r="BJ142" s="777"/>
      <c r="BK142" s="777"/>
      <c r="BL142" s="777"/>
      <c r="BM142" s="777"/>
      <c r="BN142" s="777"/>
      <c r="BO142" s="777"/>
      <c r="BP142" s="777"/>
      <c r="BQ142" s="777"/>
      <c r="BR142" s="777"/>
      <c r="BS142" s="777"/>
      <c r="BT142" s="777"/>
      <c r="BU142" s="777"/>
      <c r="BV142" s="777"/>
      <c r="BW142" s="777"/>
      <c r="BX142" s="777"/>
      <c r="BY142" s="777"/>
      <c r="BZ142" s="777"/>
      <c r="CA142" s="777"/>
      <c r="CB142" s="777"/>
      <c r="CC142" s="777"/>
      <c r="CD142" s="777"/>
      <c r="CE142" s="777"/>
      <c r="CF142" s="777"/>
      <c r="CG142" s="777"/>
      <c r="CH142" s="777"/>
      <c r="CI142" s="777"/>
      <c r="CJ142" s="777"/>
      <c r="CK142" s="777"/>
      <c r="CL142" s="777"/>
      <c r="CM142" s="777"/>
      <c r="CN142" s="777"/>
      <c r="CO142" s="777"/>
      <c r="CP142" s="777"/>
      <c r="CQ142" s="777"/>
      <c r="CR142" s="777"/>
      <c r="CS142" s="777"/>
      <c r="CT142" s="777"/>
      <c r="CU142" s="777"/>
      <c r="CV142" s="777"/>
      <c r="CW142" s="777"/>
      <c r="CX142" s="777"/>
      <c r="CY142" s="777"/>
      <c r="CZ142" s="777"/>
      <c r="DA142" s="777"/>
      <c r="DB142" s="777"/>
      <c r="DC142" s="777"/>
      <c r="DD142" s="777"/>
      <c r="DE142" s="777"/>
      <c r="DF142" s="777"/>
      <c r="DG142" s="777"/>
      <c r="DH142" s="777"/>
      <c r="DI142" s="777"/>
      <c r="DJ142" s="777"/>
      <c r="DK142" s="777"/>
      <c r="DL142" s="777"/>
      <c r="DM142" s="777"/>
      <c r="DN142" s="777"/>
      <c r="DO142" s="777"/>
      <c r="DP142" s="777"/>
      <c r="DQ142" s="777"/>
      <c r="DR142" s="777"/>
      <c r="DS142" s="777"/>
      <c r="DT142" s="777"/>
      <c r="DU142" s="777"/>
      <c r="DV142" s="723"/>
      <c r="DW142" s="723"/>
      <c r="DX142" s="723"/>
      <c r="DY142" s="723"/>
      <c r="DZ142" s="723"/>
      <c r="EA142" s="723"/>
      <c r="EB142" s="723"/>
      <c r="EC142" s="723"/>
      <c r="ED142" s="723"/>
      <c r="EE142" s="723"/>
      <c r="EF142" s="723"/>
      <c r="EG142" s="723"/>
      <c r="EH142" s="723"/>
      <c r="EI142" s="723"/>
      <c r="EJ142" s="723"/>
    </row>
    <row r="143" spans="1:140">
      <c r="A143" s="777"/>
      <c r="B143" s="777"/>
      <c r="C143" s="777"/>
      <c r="D143" s="777"/>
      <c r="E143" s="777"/>
      <c r="F143" s="777"/>
      <c r="G143" s="777"/>
      <c r="H143" s="777"/>
      <c r="I143" s="777"/>
      <c r="J143" s="777"/>
      <c r="K143" s="777"/>
      <c r="L143" s="777"/>
      <c r="M143" s="777"/>
      <c r="N143" s="777"/>
      <c r="O143" s="777"/>
      <c r="P143" s="777"/>
      <c r="Q143" s="777"/>
      <c r="R143" s="777"/>
      <c r="S143" s="777"/>
      <c r="T143" s="777"/>
      <c r="U143" s="777"/>
      <c r="V143" s="777"/>
      <c r="W143" s="777"/>
      <c r="X143" s="777"/>
      <c r="Y143" s="777"/>
      <c r="Z143" s="777"/>
      <c r="AA143" s="777"/>
      <c r="AB143" s="777"/>
      <c r="AC143" s="777"/>
      <c r="AD143" s="777"/>
      <c r="AE143" s="777"/>
      <c r="AF143" s="777"/>
      <c r="AG143" s="777"/>
      <c r="AH143" s="777"/>
      <c r="AI143" s="777"/>
      <c r="AJ143" s="777"/>
      <c r="AK143" s="777"/>
      <c r="AL143" s="777"/>
      <c r="AM143" s="777"/>
      <c r="AN143" s="777"/>
      <c r="AO143" s="777"/>
      <c r="AP143" s="777"/>
      <c r="AQ143" s="777"/>
      <c r="AR143" s="777"/>
      <c r="AS143" s="777"/>
      <c r="AT143" s="777"/>
      <c r="AU143" s="777"/>
      <c r="AV143" s="777"/>
      <c r="AW143" s="777"/>
      <c r="AX143" s="777"/>
      <c r="AY143" s="777"/>
      <c r="AZ143" s="777"/>
      <c r="BA143" s="777"/>
      <c r="BB143" s="777"/>
      <c r="BC143" s="777"/>
      <c r="BD143" s="777"/>
      <c r="BE143" s="777"/>
      <c r="BF143" s="777"/>
      <c r="BG143" s="777"/>
      <c r="BH143" s="777"/>
      <c r="BI143" s="777"/>
      <c r="BJ143" s="777"/>
      <c r="BK143" s="777"/>
      <c r="BL143" s="777"/>
      <c r="BM143" s="777"/>
      <c r="BN143" s="777"/>
      <c r="BO143" s="777"/>
      <c r="BP143" s="777"/>
      <c r="BQ143" s="777"/>
      <c r="BR143" s="777"/>
      <c r="BS143" s="777"/>
      <c r="BT143" s="777"/>
      <c r="BU143" s="777"/>
      <c r="BV143" s="777"/>
      <c r="BW143" s="777"/>
      <c r="BX143" s="777"/>
      <c r="BY143" s="777"/>
      <c r="BZ143" s="777"/>
      <c r="CA143" s="777"/>
      <c r="CB143" s="777"/>
      <c r="CC143" s="777"/>
      <c r="CD143" s="777"/>
      <c r="CE143" s="777"/>
      <c r="CF143" s="777"/>
      <c r="CG143" s="777"/>
      <c r="CH143" s="777"/>
      <c r="CI143" s="777"/>
      <c r="CJ143" s="777"/>
      <c r="CK143" s="777"/>
      <c r="CL143" s="777"/>
      <c r="CM143" s="777"/>
      <c r="CN143" s="777"/>
      <c r="CO143" s="777"/>
      <c r="CP143" s="777"/>
      <c r="CQ143" s="777"/>
      <c r="CR143" s="777"/>
      <c r="CS143" s="777"/>
      <c r="CT143" s="777"/>
      <c r="CU143" s="777"/>
      <c r="CV143" s="777"/>
      <c r="CW143" s="777"/>
      <c r="CX143" s="777"/>
      <c r="CY143" s="777"/>
      <c r="CZ143" s="777"/>
      <c r="DA143" s="777"/>
      <c r="DB143" s="777"/>
      <c r="DC143" s="777"/>
      <c r="DD143" s="777"/>
      <c r="DE143" s="777"/>
      <c r="DF143" s="777"/>
      <c r="DG143" s="777"/>
      <c r="DH143" s="777"/>
      <c r="DI143" s="777"/>
      <c r="DJ143" s="777"/>
      <c r="DK143" s="777"/>
      <c r="DL143" s="777"/>
      <c r="DM143" s="777"/>
      <c r="DN143" s="777"/>
      <c r="DO143" s="777"/>
      <c r="DP143" s="777"/>
      <c r="DQ143" s="777"/>
      <c r="DR143" s="777"/>
      <c r="DS143" s="777"/>
      <c r="DT143" s="777"/>
      <c r="DU143" s="777"/>
      <c r="DV143" s="723"/>
      <c r="DW143" s="723"/>
      <c r="DX143" s="723"/>
      <c r="DY143" s="723"/>
      <c r="DZ143" s="723"/>
      <c r="EA143" s="723"/>
      <c r="EB143" s="723"/>
      <c r="EC143" s="723"/>
      <c r="ED143" s="723"/>
      <c r="EE143" s="723"/>
      <c r="EF143" s="723"/>
      <c r="EG143" s="723"/>
      <c r="EH143" s="723"/>
      <c r="EI143" s="723"/>
      <c r="EJ143" s="723"/>
    </row>
    <row r="144" spans="1:140">
      <c r="A144" s="777"/>
      <c r="B144" s="777"/>
      <c r="C144" s="777"/>
      <c r="D144" s="777"/>
      <c r="E144" s="777"/>
      <c r="F144" s="777"/>
      <c r="G144" s="777"/>
      <c r="H144" s="777"/>
      <c r="I144" s="777"/>
      <c r="J144" s="777"/>
      <c r="K144" s="777"/>
      <c r="L144" s="777"/>
      <c r="M144" s="777"/>
      <c r="N144" s="777"/>
      <c r="O144" s="777"/>
      <c r="P144" s="777"/>
      <c r="Q144" s="777"/>
      <c r="R144" s="777"/>
      <c r="S144" s="777"/>
      <c r="T144" s="777"/>
      <c r="U144" s="777"/>
      <c r="V144" s="777"/>
      <c r="W144" s="777"/>
      <c r="X144" s="777"/>
      <c r="Y144" s="777"/>
      <c r="Z144" s="777"/>
      <c r="AA144" s="777"/>
      <c r="AB144" s="777"/>
      <c r="AC144" s="777"/>
      <c r="AD144" s="777"/>
      <c r="AE144" s="777"/>
      <c r="AF144" s="777"/>
      <c r="AG144" s="777"/>
      <c r="AH144" s="777"/>
      <c r="AI144" s="777"/>
      <c r="AJ144" s="777"/>
      <c r="AK144" s="777"/>
      <c r="AL144" s="777"/>
      <c r="AM144" s="777"/>
      <c r="AN144" s="777"/>
      <c r="AO144" s="777"/>
      <c r="AP144" s="777"/>
      <c r="AQ144" s="777"/>
      <c r="AR144" s="777"/>
      <c r="AS144" s="777"/>
      <c r="AT144" s="777"/>
      <c r="AU144" s="777"/>
      <c r="AV144" s="777"/>
      <c r="AW144" s="777"/>
      <c r="AX144" s="777"/>
      <c r="AY144" s="777"/>
      <c r="AZ144" s="777"/>
      <c r="BA144" s="777"/>
      <c r="BB144" s="777"/>
      <c r="BC144" s="777"/>
      <c r="BD144" s="777"/>
      <c r="BE144" s="777"/>
      <c r="BF144" s="777"/>
      <c r="BG144" s="777"/>
      <c r="BH144" s="777"/>
      <c r="BI144" s="777"/>
      <c r="BJ144" s="777"/>
      <c r="BK144" s="777"/>
      <c r="BL144" s="777"/>
      <c r="BM144" s="777"/>
      <c r="BN144" s="777"/>
      <c r="BO144" s="777"/>
      <c r="BP144" s="777"/>
      <c r="BQ144" s="777"/>
      <c r="BR144" s="777"/>
      <c r="BS144" s="777"/>
      <c r="BT144" s="777"/>
      <c r="BU144" s="777"/>
      <c r="BV144" s="777"/>
      <c r="BW144" s="777"/>
      <c r="BX144" s="777"/>
      <c r="BY144" s="777"/>
      <c r="BZ144" s="777"/>
      <c r="CA144" s="777"/>
      <c r="CB144" s="777"/>
      <c r="CC144" s="777"/>
      <c r="CD144" s="777"/>
      <c r="CE144" s="777"/>
      <c r="CF144" s="777"/>
      <c r="CG144" s="777"/>
      <c r="CH144" s="777"/>
      <c r="CI144" s="777"/>
      <c r="CJ144" s="777"/>
      <c r="CK144" s="777"/>
      <c r="CL144" s="777"/>
      <c r="CM144" s="777"/>
      <c r="CN144" s="777"/>
      <c r="CO144" s="777"/>
      <c r="CP144" s="777"/>
      <c r="CQ144" s="777"/>
      <c r="CR144" s="777"/>
      <c r="CS144" s="777"/>
      <c r="CT144" s="777"/>
      <c r="CU144" s="777"/>
      <c r="CV144" s="777"/>
      <c r="CW144" s="777"/>
      <c r="CX144" s="777"/>
      <c r="CY144" s="777"/>
      <c r="CZ144" s="777"/>
      <c r="DA144" s="777"/>
      <c r="DB144" s="777"/>
      <c r="DC144" s="777"/>
      <c r="DD144" s="777"/>
      <c r="DE144" s="777"/>
      <c r="DF144" s="777"/>
      <c r="DG144" s="777"/>
      <c r="DH144" s="777"/>
      <c r="DI144" s="777"/>
      <c r="DJ144" s="777"/>
      <c r="DK144" s="777"/>
      <c r="DL144" s="777"/>
      <c r="DM144" s="777"/>
      <c r="DN144" s="777"/>
      <c r="DO144" s="777"/>
      <c r="DP144" s="777"/>
      <c r="DQ144" s="777"/>
      <c r="DR144" s="777"/>
      <c r="DS144" s="777"/>
      <c r="DT144" s="777"/>
      <c r="DU144" s="777"/>
      <c r="DV144" s="723"/>
      <c r="DW144" s="723"/>
      <c r="DX144" s="723"/>
      <c r="DY144" s="723"/>
      <c r="DZ144" s="723"/>
      <c r="EA144" s="723"/>
      <c r="EB144" s="723"/>
      <c r="EC144" s="723"/>
      <c r="ED144" s="723"/>
      <c r="EE144" s="723"/>
      <c r="EF144" s="723"/>
      <c r="EG144" s="723"/>
      <c r="EH144" s="723"/>
      <c r="EI144" s="723"/>
      <c r="EJ144" s="723"/>
    </row>
    <row r="145" spans="1:140">
      <c r="A145" s="777"/>
      <c r="B145" s="777"/>
      <c r="C145" s="777"/>
      <c r="D145" s="777"/>
      <c r="E145" s="777"/>
      <c r="F145" s="777"/>
      <c r="G145" s="777"/>
      <c r="H145" s="777"/>
      <c r="I145" s="777"/>
      <c r="J145" s="777"/>
      <c r="K145" s="777"/>
      <c r="L145" s="777"/>
      <c r="M145" s="777"/>
      <c r="N145" s="777"/>
      <c r="O145" s="777"/>
      <c r="P145" s="777"/>
      <c r="Q145" s="777"/>
      <c r="R145" s="777"/>
      <c r="S145" s="777"/>
      <c r="T145" s="777"/>
      <c r="U145" s="777"/>
      <c r="V145" s="777"/>
      <c r="W145" s="777"/>
      <c r="X145" s="777"/>
      <c r="Y145" s="777"/>
      <c r="Z145" s="777"/>
      <c r="AA145" s="777"/>
      <c r="AB145" s="777"/>
      <c r="AC145" s="777"/>
      <c r="AD145" s="777"/>
      <c r="AE145" s="777"/>
      <c r="AF145" s="777"/>
      <c r="AG145" s="777"/>
      <c r="AH145" s="777"/>
      <c r="AI145" s="777"/>
      <c r="AJ145" s="777"/>
      <c r="AK145" s="777"/>
      <c r="AL145" s="777"/>
      <c r="AM145" s="777"/>
      <c r="AN145" s="777"/>
      <c r="AO145" s="777"/>
      <c r="AP145" s="777"/>
      <c r="AQ145" s="777"/>
      <c r="AR145" s="777"/>
      <c r="AS145" s="777"/>
      <c r="AT145" s="777"/>
      <c r="AU145" s="777"/>
      <c r="AV145" s="777"/>
      <c r="AW145" s="777"/>
      <c r="AX145" s="777"/>
      <c r="AY145" s="777"/>
      <c r="AZ145" s="777"/>
      <c r="BA145" s="777"/>
      <c r="BB145" s="777"/>
      <c r="BC145" s="777"/>
      <c r="BD145" s="777"/>
      <c r="BE145" s="777"/>
      <c r="BF145" s="777"/>
      <c r="BG145" s="777"/>
      <c r="BH145" s="777"/>
      <c r="BI145" s="777"/>
      <c r="BJ145" s="777"/>
      <c r="BK145" s="777"/>
      <c r="BL145" s="777"/>
      <c r="BM145" s="777"/>
      <c r="BN145" s="777"/>
      <c r="BO145" s="777"/>
      <c r="BP145" s="777"/>
      <c r="BQ145" s="777"/>
      <c r="BR145" s="777"/>
      <c r="BS145" s="777"/>
      <c r="BT145" s="777"/>
      <c r="BU145" s="777"/>
      <c r="BV145" s="777"/>
      <c r="BW145" s="777"/>
      <c r="BX145" s="777"/>
      <c r="BY145" s="777"/>
      <c r="BZ145" s="777"/>
      <c r="CA145" s="777"/>
      <c r="CB145" s="777"/>
      <c r="CC145" s="777"/>
      <c r="CD145" s="777"/>
      <c r="CE145" s="777"/>
      <c r="CF145" s="777"/>
      <c r="CG145" s="777"/>
      <c r="CH145" s="777"/>
      <c r="CI145" s="777"/>
      <c r="CJ145" s="777"/>
      <c r="CK145" s="777"/>
      <c r="CL145" s="777"/>
      <c r="CM145" s="777"/>
      <c r="CN145" s="777"/>
      <c r="CO145" s="777"/>
      <c r="CP145" s="777"/>
      <c r="CQ145" s="777"/>
      <c r="CR145" s="777"/>
      <c r="CS145" s="777"/>
      <c r="CT145" s="777"/>
      <c r="CU145" s="777"/>
      <c r="CV145" s="777"/>
      <c r="CW145" s="777"/>
      <c r="CX145" s="777"/>
      <c r="CY145" s="777"/>
      <c r="CZ145" s="777"/>
      <c r="DA145" s="777"/>
      <c r="DB145" s="777"/>
      <c r="DC145" s="777"/>
      <c r="DD145" s="777"/>
      <c r="DE145" s="777"/>
      <c r="DF145" s="777"/>
      <c r="DG145" s="777"/>
      <c r="DH145" s="777"/>
      <c r="DI145" s="777"/>
      <c r="DJ145" s="777"/>
      <c r="DK145" s="777"/>
      <c r="DL145" s="777"/>
      <c r="DM145" s="777"/>
      <c r="DN145" s="777"/>
      <c r="DO145" s="777"/>
      <c r="DP145" s="777"/>
      <c r="DQ145" s="777"/>
      <c r="DR145" s="777"/>
      <c r="DS145" s="777"/>
      <c r="DT145" s="777"/>
      <c r="DU145" s="777"/>
      <c r="DV145" s="723"/>
      <c r="DW145" s="723"/>
      <c r="DX145" s="723"/>
      <c r="DY145" s="723"/>
      <c r="DZ145" s="723"/>
      <c r="EA145" s="723"/>
      <c r="EB145" s="723"/>
      <c r="EC145" s="723"/>
      <c r="ED145" s="723"/>
      <c r="EE145" s="723"/>
      <c r="EF145" s="723"/>
      <c r="EG145" s="723"/>
      <c r="EH145" s="723"/>
      <c r="EI145" s="723"/>
      <c r="EJ145" s="723"/>
    </row>
    <row r="146" spans="1:140">
      <c r="A146" s="777"/>
      <c r="B146" s="777"/>
      <c r="C146" s="777"/>
      <c r="D146" s="777"/>
      <c r="E146" s="777"/>
      <c r="F146" s="777"/>
      <c r="G146" s="777"/>
      <c r="H146" s="777"/>
      <c r="I146" s="777"/>
      <c r="J146" s="777"/>
      <c r="K146" s="777"/>
      <c r="L146" s="777"/>
      <c r="M146" s="777"/>
      <c r="N146" s="777"/>
      <c r="O146" s="777"/>
      <c r="P146" s="777"/>
      <c r="Q146" s="777"/>
      <c r="R146" s="777"/>
      <c r="S146" s="777"/>
      <c r="T146" s="777"/>
      <c r="U146" s="777"/>
      <c r="V146" s="777"/>
      <c r="W146" s="777"/>
      <c r="X146" s="777"/>
      <c r="Y146" s="777"/>
      <c r="Z146" s="777"/>
      <c r="AA146" s="777"/>
      <c r="AB146" s="777"/>
      <c r="AC146" s="777"/>
      <c r="AD146" s="777"/>
      <c r="AE146" s="777"/>
      <c r="AF146" s="777"/>
      <c r="AG146" s="777"/>
      <c r="AH146" s="777"/>
      <c r="AI146" s="777"/>
      <c r="AJ146" s="777"/>
      <c r="AK146" s="777"/>
      <c r="AL146" s="777"/>
      <c r="AM146" s="777"/>
      <c r="AN146" s="777"/>
      <c r="AO146" s="777"/>
      <c r="AP146" s="777"/>
      <c r="AQ146" s="777"/>
      <c r="AR146" s="777"/>
      <c r="AS146" s="777"/>
      <c r="AT146" s="777"/>
      <c r="AU146" s="777"/>
      <c r="AV146" s="777"/>
      <c r="AW146" s="777"/>
      <c r="AX146" s="777"/>
      <c r="AY146" s="777"/>
      <c r="AZ146" s="777"/>
      <c r="BA146" s="777"/>
      <c r="BB146" s="777"/>
      <c r="BC146" s="777"/>
      <c r="BD146" s="777"/>
      <c r="BE146" s="777"/>
      <c r="BF146" s="777"/>
      <c r="BG146" s="777"/>
      <c r="BH146" s="777"/>
      <c r="BI146" s="777"/>
      <c r="BJ146" s="777"/>
      <c r="BK146" s="777"/>
      <c r="BL146" s="777"/>
      <c r="BM146" s="777"/>
      <c r="BN146" s="777"/>
      <c r="BO146" s="777"/>
      <c r="BP146" s="777"/>
      <c r="BQ146" s="777"/>
      <c r="BR146" s="777"/>
      <c r="BS146" s="777"/>
      <c r="BT146" s="777"/>
      <c r="BU146" s="777"/>
      <c r="BV146" s="777"/>
      <c r="BW146" s="777"/>
      <c r="BX146" s="777"/>
      <c r="BY146" s="777"/>
      <c r="BZ146" s="777"/>
      <c r="CA146" s="777"/>
      <c r="CB146" s="777"/>
      <c r="CC146" s="777"/>
      <c r="CD146" s="777"/>
      <c r="CE146" s="777"/>
      <c r="CF146" s="777"/>
      <c r="CG146" s="777"/>
      <c r="CH146" s="777"/>
      <c r="CI146" s="777"/>
      <c r="CJ146" s="777"/>
      <c r="CK146" s="777"/>
      <c r="CL146" s="777"/>
      <c r="CM146" s="777"/>
      <c r="CN146" s="777"/>
      <c r="CO146" s="777"/>
      <c r="CP146" s="777"/>
      <c r="CQ146" s="777"/>
      <c r="CR146" s="777"/>
      <c r="CS146" s="777"/>
      <c r="CT146" s="777"/>
      <c r="CU146" s="777"/>
      <c r="CV146" s="777"/>
      <c r="CW146" s="777"/>
      <c r="CX146" s="777"/>
      <c r="CY146" s="777"/>
      <c r="CZ146" s="777"/>
      <c r="DA146" s="777"/>
      <c r="DB146" s="777"/>
      <c r="DC146" s="777"/>
      <c r="DD146" s="777"/>
      <c r="DE146" s="777"/>
      <c r="DF146" s="777"/>
      <c r="DG146" s="777"/>
      <c r="DH146" s="777"/>
      <c r="DI146" s="777"/>
      <c r="DJ146" s="777"/>
      <c r="DK146" s="777"/>
      <c r="DL146" s="777"/>
      <c r="DM146" s="777"/>
      <c r="DN146" s="777"/>
      <c r="DO146" s="777"/>
      <c r="DP146" s="777"/>
      <c r="DQ146" s="777"/>
      <c r="DR146" s="777"/>
      <c r="DS146" s="777"/>
      <c r="DT146" s="777"/>
      <c r="DU146" s="777"/>
      <c r="DV146" s="723"/>
      <c r="DW146" s="723"/>
      <c r="DX146" s="723"/>
      <c r="DY146" s="723"/>
      <c r="DZ146" s="723"/>
      <c r="EA146" s="723"/>
      <c r="EB146" s="723"/>
      <c r="EC146" s="723"/>
      <c r="ED146" s="723"/>
      <c r="EE146" s="723"/>
      <c r="EF146" s="723"/>
      <c r="EG146" s="723"/>
      <c r="EH146" s="723"/>
      <c r="EI146" s="723"/>
      <c r="EJ146" s="723"/>
    </row>
    <row r="147" spans="1:140">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c r="AE147" s="777"/>
      <c r="AF147" s="777"/>
      <c r="AG147" s="777"/>
      <c r="AH147" s="777"/>
      <c r="AI147" s="777"/>
      <c r="AJ147" s="777"/>
      <c r="AK147" s="777"/>
      <c r="AL147" s="777"/>
      <c r="AM147" s="777"/>
      <c r="AN147" s="777"/>
      <c r="AO147" s="777"/>
      <c r="AP147" s="777"/>
      <c r="AQ147" s="777"/>
      <c r="AR147" s="777"/>
      <c r="AS147" s="777"/>
      <c r="AT147" s="777"/>
      <c r="AU147" s="777"/>
      <c r="AV147" s="777"/>
      <c r="AW147" s="777"/>
      <c r="AX147" s="777"/>
      <c r="AY147" s="777"/>
      <c r="AZ147" s="777"/>
      <c r="BA147" s="777"/>
      <c r="BB147" s="777"/>
      <c r="BC147" s="777"/>
      <c r="BD147" s="777"/>
      <c r="BE147" s="777"/>
      <c r="BF147" s="777"/>
      <c r="BG147" s="777"/>
      <c r="BH147" s="777"/>
      <c r="BI147" s="777"/>
      <c r="BJ147" s="777"/>
      <c r="BK147" s="777"/>
      <c r="BL147" s="777"/>
      <c r="BM147" s="777"/>
      <c r="BN147" s="777"/>
      <c r="BO147" s="777"/>
      <c r="BP147" s="777"/>
      <c r="BQ147" s="777"/>
      <c r="BR147" s="777"/>
      <c r="BS147" s="777"/>
      <c r="BT147" s="777"/>
      <c r="BU147" s="777"/>
      <c r="BV147" s="777"/>
      <c r="BW147" s="777"/>
      <c r="BX147" s="777"/>
      <c r="BY147" s="777"/>
      <c r="BZ147" s="777"/>
      <c r="CA147" s="777"/>
      <c r="CB147" s="777"/>
      <c r="CC147" s="777"/>
      <c r="CD147" s="777"/>
      <c r="CE147" s="777"/>
      <c r="CF147" s="777"/>
      <c r="CG147" s="777"/>
      <c r="CH147" s="777"/>
      <c r="CI147" s="777"/>
      <c r="CJ147" s="777"/>
      <c r="CK147" s="777"/>
      <c r="CL147" s="777"/>
      <c r="CM147" s="777"/>
      <c r="CN147" s="777"/>
      <c r="CO147" s="777"/>
      <c r="CP147" s="777"/>
      <c r="CQ147" s="777"/>
      <c r="CR147" s="777"/>
      <c r="CS147" s="777"/>
      <c r="CT147" s="777"/>
      <c r="CU147" s="777"/>
      <c r="CV147" s="777"/>
      <c r="CW147" s="777"/>
      <c r="CX147" s="777"/>
      <c r="CY147" s="777"/>
      <c r="CZ147" s="777"/>
      <c r="DA147" s="777"/>
      <c r="DB147" s="777"/>
      <c r="DC147" s="777"/>
      <c r="DD147" s="777"/>
      <c r="DE147" s="777"/>
      <c r="DF147" s="777"/>
      <c r="DG147" s="777"/>
      <c r="DH147" s="777"/>
      <c r="DI147" s="777"/>
      <c r="DJ147" s="777"/>
      <c r="DK147" s="777"/>
      <c r="DL147" s="777"/>
      <c r="DM147" s="777"/>
      <c r="DN147" s="777"/>
      <c r="DO147" s="777"/>
      <c r="DP147" s="777"/>
      <c r="DQ147" s="777"/>
      <c r="DR147" s="777"/>
      <c r="DS147" s="777"/>
      <c r="DT147" s="777"/>
      <c r="DU147" s="777"/>
      <c r="DV147" s="723"/>
      <c r="DW147" s="723"/>
      <c r="DX147" s="723"/>
      <c r="DY147" s="723"/>
      <c r="DZ147" s="723"/>
      <c r="EA147" s="723"/>
      <c r="EB147" s="723"/>
      <c r="EC147" s="723"/>
      <c r="ED147" s="723"/>
      <c r="EE147" s="723"/>
      <c r="EF147" s="723"/>
      <c r="EG147" s="723"/>
      <c r="EH147" s="723"/>
      <c r="EI147" s="723"/>
      <c r="EJ147" s="723"/>
    </row>
    <row r="148" spans="1:140">
      <c r="A148" s="777"/>
      <c r="B148" s="777"/>
      <c r="C148" s="777"/>
      <c r="D148" s="777"/>
      <c r="E148" s="777"/>
      <c r="F148" s="777"/>
      <c r="G148" s="777"/>
      <c r="H148" s="777"/>
      <c r="I148" s="777"/>
      <c r="J148" s="777"/>
      <c r="K148" s="777"/>
      <c r="L148" s="777"/>
      <c r="M148" s="777"/>
      <c r="N148" s="777"/>
      <c r="O148" s="777"/>
      <c r="P148" s="777"/>
      <c r="Q148" s="777"/>
      <c r="R148" s="777"/>
      <c r="S148" s="777"/>
      <c r="T148" s="777"/>
      <c r="U148" s="777"/>
      <c r="V148" s="777"/>
      <c r="W148" s="777"/>
      <c r="X148" s="777"/>
      <c r="Y148" s="777"/>
      <c r="Z148" s="777"/>
      <c r="AA148" s="777"/>
      <c r="AB148" s="777"/>
      <c r="AC148" s="777"/>
      <c r="AD148" s="777"/>
      <c r="AE148" s="777"/>
      <c r="AF148" s="777"/>
      <c r="AG148" s="777"/>
      <c r="AH148" s="777"/>
      <c r="AI148" s="777"/>
      <c r="AJ148" s="777"/>
      <c r="AK148" s="777"/>
      <c r="AL148" s="777"/>
      <c r="AM148" s="777"/>
      <c r="AN148" s="777"/>
      <c r="AO148" s="777"/>
      <c r="AP148" s="777"/>
      <c r="AQ148" s="777"/>
      <c r="AR148" s="777"/>
      <c r="AS148" s="777"/>
      <c r="AT148" s="777"/>
      <c r="AU148" s="777"/>
      <c r="AV148" s="777"/>
      <c r="AW148" s="777"/>
      <c r="AX148" s="777"/>
      <c r="AY148" s="777"/>
      <c r="AZ148" s="777"/>
      <c r="BA148" s="777"/>
      <c r="BB148" s="777"/>
      <c r="BC148" s="777"/>
      <c r="BD148" s="777"/>
      <c r="BE148" s="777"/>
      <c r="BF148" s="777"/>
      <c r="BG148" s="777"/>
      <c r="BH148" s="777"/>
      <c r="BI148" s="777"/>
      <c r="BJ148" s="777"/>
      <c r="BK148" s="777"/>
      <c r="BL148" s="777"/>
      <c r="BM148" s="777"/>
      <c r="BN148" s="777"/>
      <c r="BO148" s="777"/>
      <c r="BP148" s="777"/>
      <c r="BQ148" s="777"/>
      <c r="BR148" s="777"/>
      <c r="BS148" s="777"/>
      <c r="BT148" s="777"/>
      <c r="BU148" s="777"/>
      <c r="BV148" s="777"/>
      <c r="BW148" s="777"/>
      <c r="BX148" s="777"/>
      <c r="BY148" s="777"/>
      <c r="BZ148" s="777"/>
      <c r="CA148" s="777"/>
      <c r="CB148" s="777"/>
      <c r="CC148" s="777"/>
      <c r="CD148" s="777"/>
      <c r="CE148" s="777"/>
      <c r="CF148" s="777"/>
      <c r="CG148" s="777"/>
      <c r="CH148" s="777"/>
      <c r="CI148" s="777"/>
      <c r="CJ148" s="777"/>
      <c r="CK148" s="777"/>
      <c r="CL148" s="777"/>
      <c r="CM148" s="777"/>
      <c r="CN148" s="777"/>
      <c r="CO148" s="777"/>
      <c r="CP148" s="777"/>
      <c r="CQ148" s="777"/>
      <c r="CR148" s="777"/>
      <c r="CS148" s="777"/>
      <c r="CT148" s="777"/>
      <c r="CU148" s="777"/>
      <c r="CV148" s="777"/>
      <c r="CW148" s="777"/>
      <c r="CX148" s="777"/>
      <c r="CY148" s="777"/>
      <c r="CZ148" s="777"/>
      <c r="DA148" s="777"/>
      <c r="DB148" s="777"/>
      <c r="DC148" s="777"/>
      <c r="DD148" s="777"/>
      <c r="DE148" s="777"/>
      <c r="DF148" s="777"/>
      <c r="DG148" s="777"/>
      <c r="DH148" s="777"/>
      <c r="DI148" s="777"/>
      <c r="DJ148" s="777"/>
      <c r="DK148" s="777"/>
      <c r="DL148" s="777"/>
      <c r="DM148" s="777"/>
      <c r="DN148" s="777"/>
      <c r="DO148" s="777"/>
      <c r="DP148" s="777"/>
      <c r="DQ148" s="777"/>
      <c r="DR148" s="777"/>
      <c r="DS148" s="777"/>
      <c r="DT148" s="777"/>
      <c r="DU148" s="777"/>
      <c r="DV148" s="723"/>
      <c r="DW148" s="723"/>
      <c r="DX148" s="723"/>
      <c r="DY148" s="723"/>
      <c r="DZ148" s="723"/>
      <c r="EA148" s="723"/>
      <c r="EB148" s="723"/>
      <c r="EC148" s="723"/>
      <c r="ED148" s="723"/>
      <c r="EE148" s="723"/>
      <c r="EF148" s="723"/>
      <c r="EG148" s="723"/>
      <c r="EH148" s="723"/>
      <c r="EI148" s="723"/>
      <c r="EJ148" s="723"/>
    </row>
    <row r="149" spans="1:140">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c r="AE149" s="777"/>
      <c r="AF149" s="777"/>
      <c r="AG149" s="777"/>
      <c r="AH149" s="777"/>
      <c r="AI149" s="777"/>
      <c r="AJ149" s="777"/>
      <c r="AK149" s="777"/>
      <c r="AL149" s="777"/>
      <c r="AM149" s="777"/>
      <c r="AN149" s="777"/>
      <c r="AO149" s="777"/>
      <c r="AP149" s="777"/>
      <c r="AQ149" s="777"/>
      <c r="AR149" s="777"/>
      <c r="AS149" s="777"/>
      <c r="AT149" s="777"/>
      <c r="AU149" s="777"/>
      <c r="AV149" s="777"/>
      <c r="AW149" s="777"/>
      <c r="AX149" s="777"/>
      <c r="AY149" s="777"/>
      <c r="AZ149" s="777"/>
      <c r="BA149" s="777"/>
      <c r="BB149" s="777"/>
      <c r="BC149" s="777"/>
      <c r="BD149" s="777"/>
      <c r="BE149" s="777"/>
      <c r="BF149" s="777"/>
      <c r="BG149" s="777"/>
      <c r="BH149" s="777"/>
      <c r="BI149" s="777"/>
      <c r="BJ149" s="777"/>
      <c r="BK149" s="777"/>
      <c r="BL149" s="777"/>
      <c r="BM149" s="777"/>
      <c r="BN149" s="777"/>
      <c r="BO149" s="777"/>
      <c r="BP149" s="777"/>
      <c r="BQ149" s="777"/>
      <c r="BR149" s="777"/>
      <c r="BS149" s="777"/>
      <c r="BT149" s="777"/>
      <c r="BU149" s="777"/>
      <c r="BV149" s="777"/>
      <c r="BW149" s="777"/>
      <c r="BX149" s="777"/>
      <c r="BY149" s="777"/>
      <c r="BZ149" s="777"/>
      <c r="CA149" s="777"/>
      <c r="CB149" s="777"/>
      <c r="CC149" s="777"/>
      <c r="CD149" s="777"/>
      <c r="CE149" s="777"/>
      <c r="CF149" s="777"/>
      <c r="CG149" s="777"/>
      <c r="CH149" s="777"/>
      <c r="CI149" s="777"/>
      <c r="CJ149" s="777"/>
      <c r="CK149" s="777"/>
      <c r="CL149" s="777"/>
      <c r="CM149" s="777"/>
      <c r="CN149" s="777"/>
      <c r="CO149" s="777"/>
      <c r="CP149" s="777"/>
      <c r="CQ149" s="777"/>
      <c r="CR149" s="777"/>
      <c r="CS149" s="777"/>
      <c r="CT149" s="777"/>
      <c r="CU149" s="777"/>
      <c r="CV149" s="777"/>
      <c r="CW149" s="777"/>
      <c r="CX149" s="777"/>
      <c r="CY149" s="777"/>
      <c r="CZ149" s="777"/>
      <c r="DA149" s="777"/>
      <c r="DB149" s="777"/>
      <c r="DC149" s="777"/>
      <c r="DD149" s="777"/>
      <c r="DE149" s="777"/>
      <c r="DF149" s="777"/>
      <c r="DG149" s="777"/>
      <c r="DH149" s="777"/>
      <c r="DI149" s="777"/>
      <c r="DJ149" s="777"/>
      <c r="DK149" s="777"/>
      <c r="DL149" s="777"/>
      <c r="DM149" s="777"/>
      <c r="DN149" s="777"/>
      <c r="DO149" s="777"/>
      <c r="DP149" s="777"/>
      <c r="DQ149" s="777"/>
      <c r="DR149" s="777"/>
      <c r="DS149" s="777"/>
      <c r="DT149" s="777"/>
      <c r="DU149" s="777"/>
      <c r="DV149" s="723"/>
      <c r="DW149" s="723"/>
      <c r="DX149" s="723"/>
      <c r="DY149" s="723"/>
      <c r="DZ149" s="723"/>
      <c r="EA149" s="723"/>
      <c r="EB149" s="723"/>
      <c r="EC149" s="723"/>
      <c r="ED149" s="723"/>
      <c r="EE149" s="723"/>
      <c r="EF149" s="723"/>
      <c r="EG149" s="723"/>
      <c r="EH149" s="723"/>
      <c r="EI149" s="723"/>
      <c r="EJ149" s="723"/>
    </row>
    <row r="150" spans="1:140">
      <c r="A150" s="777"/>
      <c r="B150" s="777"/>
      <c r="C150" s="777"/>
      <c r="D150" s="777"/>
      <c r="E150" s="777"/>
      <c r="F150" s="777"/>
      <c r="G150" s="777"/>
      <c r="H150" s="777"/>
      <c r="I150" s="777"/>
      <c r="J150" s="777"/>
      <c r="K150" s="777"/>
      <c r="L150" s="777"/>
      <c r="M150" s="777"/>
      <c r="N150" s="777"/>
      <c r="O150" s="777"/>
      <c r="P150" s="777"/>
      <c r="Q150" s="777"/>
      <c r="R150" s="777"/>
      <c r="S150" s="777"/>
      <c r="T150" s="777"/>
      <c r="U150" s="777"/>
      <c r="V150" s="777"/>
      <c r="W150" s="777"/>
      <c r="X150" s="777"/>
      <c r="Y150" s="777"/>
      <c r="Z150" s="777"/>
      <c r="AA150" s="777"/>
      <c r="AB150" s="777"/>
      <c r="AC150" s="777"/>
      <c r="AD150" s="777"/>
      <c r="AE150" s="777"/>
      <c r="AF150" s="777"/>
      <c r="AG150" s="777"/>
      <c r="AH150" s="777"/>
      <c r="AI150" s="777"/>
      <c r="AJ150" s="777"/>
      <c r="AK150" s="777"/>
      <c r="AL150" s="777"/>
      <c r="AM150" s="777"/>
      <c r="AN150" s="777"/>
      <c r="AO150" s="777"/>
      <c r="AP150" s="777"/>
      <c r="AQ150" s="777"/>
      <c r="AR150" s="777"/>
      <c r="AS150" s="777"/>
      <c r="AT150" s="777"/>
      <c r="AU150" s="777"/>
      <c r="AV150" s="777"/>
      <c r="AW150" s="777"/>
      <c r="AX150" s="777"/>
      <c r="AY150" s="777"/>
      <c r="AZ150" s="777"/>
      <c r="BA150" s="777"/>
      <c r="BB150" s="777"/>
      <c r="BC150" s="777"/>
      <c r="BD150" s="777"/>
      <c r="BE150" s="777"/>
      <c r="BF150" s="777"/>
      <c r="BG150" s="777"/>
      <c r="BH150" s="777"/>
      <c r="BI150" s="777"/>
      <c r="BJ150" s="777"/>
      <c r="BK150" s="777"/>
      <c r="BL150" s="777"/>
      <c r="BM150" s="777"/>
      <c r="BN150" s="777"/>
      <c r="BO150" s="777"/>
      <c r="BP150" s="777"/>
      <c r="BQ150" s="777"/>
      <c r="BR150" s="777"/>
      <c r="BS150" s="777"/>
      <c r="BT150" s="777"/>
      <c r="BU150" s="777"/>
      <c r="BV150" s="777"/>
      <c r="BW150" s="777"/>
      <c r="BX150" s="777"/>
      <c r="BY150" s="777"/>
      <c r="BZ150" s="777"/>
      <c r="CA150" s="777"/>
      <c r="CB150" s="777"/>
      <c r="CC150" s="777"/>
      <c r="CD150" s="777"/>
      <c r="CE150" s="777"/>
      <c r="CF150" s="777"/>
      <c r="CG150" s="777"/>
      <c r="CH150" s="777"/>
      <c r="CI150" s="777"/>
      <c r="CJ150" s="777"/>
      <c r="CK150" s="777"/>
      <c r="CL150" s="777"/>
      <c r="CM150" s="777"/>
      <c r="CN150" s="777"/>
      <c r="CO150" s="777"/>
      <c r="CP150" s="777"/>
      <c r="CQ150" s="777"/>
      <c r="CR150" s="777"/>
      <c r="CS150" s="777"/>
      <c r="CT150" s="777"/>
      <c r="CU150" s="777"/>
      <c r="CV150" s="777"/>
      <c r="CW150" s="777"/>
      <c r="CX150" s="777"/>
      <c r="CY150" s="777"/>
      <c r="CZ150" s="777"/>
      <c r="DA150" s="777"/>
      <c r="DB150" s="777"/>
      <c r="DC150" s="777"/>
      <c r="DD150" s="777"/>
      <c r="DE150" s="777"/>
      <c r="DF150" s="777"/>
      <c r="DG150" s="777"/>
      <c r="DH150" s="777"/>
      <c r="DI150" s="777"/>
      <c r="DJ150" s="777"/>
      <c r="DK150" s="777"/>
      <c r="DL150" s="777"/>
      <c r="DM150" s="777"/>
      <c r="DN150" s="777"/>
      <c r="DO150" s="777"/>
      <c r="DP150" s="777"/>
      <c r="DQ150" s="777"/>
      <c r="DR150" s="777"/>
      <c r="DS150" s="777"/>
      <c r="DT150" s="777"/>
      <c r="DU150" s="777"/>
      <c r="DV150" s="723"/>
      <c r="DW150" s="723"/>
      <c r="DX150" s="723"/>
      <c r="DY150" s="723"/>
      <c r="DZ150" s="723"/>
      <c r="EA150" s="723"/>
      <c r="EB150" s="723"/>
      <c r="EC150" s="723"/>
      <c r="ED150" s="723"/>
      <c r="EE150" s="723"/>
      <c r="EF150" s="723"/>
      <c r="EG150" s="723"/>
      <c r="EH150" s="723"/>
      <c r="EI150" s="723"/>
      <c r="EJ150" s="723"/>
    </row>
    <row r="151" spans="1:140">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c r="AE151" s="777"/>
      <c r="AF151" s="777"/>
      <c r="AG151" s="777"/>
      <c r="AH151" s="777"/>
      <c r="AI151" s="777"/>
      <c r="AJ151" s="777"/>
      <c r="AK151" s="777"/>
      <c r="AL151" s="777"/>
      <c r="AM151" s="777"/>
      <c r="AN151" s="777"/>
      <c r="AO151" s="777"/>
      <c r="AP151" s="777"/>
      <c r="AQ151" s="777"/>
      <c r="AR151" s="777"/>
      <c r="AS151" s="777"/>
      <c r="AT151" s="777"/>
      <c r="AU151" s="777"/>
      <c r="AV151" s="777"/>
      <c r="AW151" s="777"/>
      <c r="AX151" s="777"/>
      <c r="AY151" s="777"/>
      <c r="AZ151" s="777"/>
      <c r="BA151" s="777"/>
      <c r="BB151" s="777"/>
      <c r="BC151" s="777"/>
      <c r="BD151" s="777"/>
      <c r="BE151" s="777"/>
      <c r="BF151" s="777"/>
      <c r="BG151" s="777"/>
      <c r="BH151" s="777"/>
      <c r="BI151" s="777"/>
      <c r="BJ151" s="777"/>
      <c r="BK151" s="777"/>
      <c r="BL151" s="777"/>
      <c r="BM151" s="777"/>
      <c r="BN151" s="777"/>
      <c r="BO151" s="777"/>
      <c r="BP151" s="777"/>
      <c r="BQ151" s="777"/>
      <c r="BR151" s="777"/>
      <c r="BS151" s="777"/>
      <c r="BT151" s="777"/>
      <c r="BU151" s="777"/>
      <c r="BV151" s="777"/>
      <c r="BW151" s="777"/>
      <c r="BX151" s="777"/>
      <c r="BY151" s="777"/>
      <c r="BZ151" s="777"/>
      <c r="CA151" s="777"/>
      <c r="CB151" s="777"/>
      <c r="CC151" s="777"/>
      <c r="CD151" s="777"/>
      <c r="CE151" s="777"/>
      <c r="CF151" s="777"/>
      <c r="CG151" s="777"/>
      <c r="CH151" s="777"/>
      <c r="CI151" s="777"/>
      <c r="CJ151" s="777"/>
      <c r="CK151" s="777"/>
      <c r="CL151" s="777"/>
      <c r="CM151" s="777"/>
      <c r="CN151" s="777"/>
      <c r="CO151" s="777"/>
      <c r="CP151" s="777"/>
      <c r="CQ151" s="777"/>
      <c r="CR151" s="777"/>
      <c r="CS151" s="777"/>
      <c r="CT151" s="777"/>
      <c r="CU151" s="777"/>
      <c r="CV151" s="777"/>
      <c r="CW151" s="777"/>
      <c r="CX151" s="777"/>
      <c r="CY151" s="777"/>
      <c r="CZ151" s="777"/>
      <c r="DA151" s="777"/>
      <c r="DB151" s="777"/>
      <c r="DC151" s="777"/>
      <c r="DD151" s="777"/>
      <c r="DE151" s="777"/>
      <c r="DF151" s="777"/>
      <c r="DG151" s="777"/>
      <c r="DH151" s="777"/>
      <c r="DI151" s="777"/>
      <c r="DJ151" s="777"/>
      <c r="DK151" s="777"/>
      <c r="DL151" s="777"/>
      <c r="DM151" s="777"/>
      <c r="DN151" s="777"/>
      <c r="DO151" s="777"/>
      <c r="DP151" s="777"/>
      <c r="DQ151" s="777"/>
      <c r="DR151" s="777"/>
      <c r="DS151" s="777"/>
      <c r="DT151" s="777"/>
      <c r="DU151" s="777"/>
      <c r="DV151" s="723"/>
      <c r="DW151" s="723"/>
      <c r="DX151" s="723"/>
      <c r="DY151" s="723"/>
      <c r="DZ151" s="723"/>
      <c r="EA151" s="723"/>
      <c r="EB151" s="723"/>
      <c r="EC151" s="723"/>
      <c r="ED151" s="723"/>
      <c r="EE151" s="723"/>
      <c r="EF151" s="723"/>
      <c r="EG151" s="723"/>
      <c r="EH151" s="723"/>
      <c r="EI151" s="723"/>
      <c r="EJ151" s="723"/>
    </row>
    <row r="152" spans="1:140">
      <c r="A152" s="777"/>
      <c r="B152" s="777"/>
      <c r="C152" s="777"/>
      <c r="D152" s="777"/>
      <c r="E152" s="777"/>
      <c r="F152" s="777"/>
      <c r="G152" s="777"/>
      <c r="H152" s="777"/>
      <c r="I152" s="777"/>
      <c r="J152" s="777"/>
      <c r="K152" s="777"/>
      <c r="L152" s="777"/>
      <c r="M152" s="777"/>
      <c r="N152" s="777"/>
      <c r="O152" s="777"/>
      <c r="P152" s="777"/>
      <c r="Q152" s="777"/>
      <c r="R152" s="777"/>
      <c r="S152" s="777"/>
      <c r="T152" s="777"/>
      <c r="U152" s="777"/>
      <c r="V152" s="777"/>
      <c r="W152" s="777"/>
      <c r="X152" s="777"/>
      <c r="Y152" s="777"/>
      <c r="Z152" s="777"/>
      <c r="AA152" s="777"/>
      <c r="AB152" s="777"/>
      <c r="AC152" s="777"/>
      <c r="AD152" s="777"/>
      <c r="AE152" s="777"/>
      <c r="AF152" s="777"/>
      <c r="AG152" s="777"/>
      <c r="AH152" s="777"/>
      <c r="AI152" s="777"/>
      <c r="AJ152" s="777"/>
      <c r="AK152" s="777"/>
      <c r="AL152" s="777"/>
      <c r="AM152" s="777"/>
      <c r="AN152" s="777"/>
      <c r="AO152" s="777"/>
      <c r="AP152" s="777"/>
      <c r="AQ152" s="777"/>
      <c r="AR152" s="777"/>
      <c r="AS152" s="777"/>
      <c r="AT152" s="777"/>
      <c r="AU152" s="777"/>
      <c r="AV152" s="777"/>
      <c r="AW152" s="777"/>
      <c r="AX152" s="777"/>
      <c r="AY152" s="777"/>
      <c r="AZ152" s="777"/>
      <c r="BA152" s="777"/>
      <c r="BB152" s="777"/>
      <c r="BC152" s="777"/>
      <c r="BD152" s="777"/>
      <c r="BE152" s="777"/>
      <c r="BF152" s="777"/>
      <c r="BG152" s="777"/>
      <c r="BH152" s="777"/>
      <c r="BI152" s="777"/>
      <c r="BJ152" s="777"/>
      <c r="BK152" s="777"/>
      <c r="BL152" s="777"/>
      <c r="BM152" s="777"/>
      <c r="BN152" s="777"/>
      <c r="BO152" s="777"/>
      <c r="BP152" s="777"/>
      <c r="BQ152" s="777"/>
      <c r="BR152" s="777"/>
      <c r="BS152" s="777"/>
      <c r="BT152" s="777"/>
      <c r="BU152" s="777"/>
      <c r="BV152" s="777"/>
      <c r="BW152" s="777"/>
      <c r="BX152" s="777"/>
      <c r="BY152" s="777"/>
      <c r="BZ152" s="777"/>
      <c r="CA152" s="777"/>
      <c r="CB152" s="777"/>
      <c r="CC152" s="777"/>
      <c r="CD152" s="777"/>
      <c r="CE152" s="777"/>
      <c r="CF152" s="777"/>
      <c r="CG152" s="777"/>
      <c r="CH152" s="777"/>
      <c r="CI152" s="777"/>
      <c r="CJ152" s="777"/>
      <c r="CK152" s="777"/>
      <c r="CL152" s="777"/>
      <c r="CM152" s="777"/>
      <c r="CN152" s="777"/>
      <c r="CO152" s="777"/>
      <c r="CP152" s="777"/>
      <c r="CQ152" s="777"/>
      <c r="CR152" s="777"/>
      <c r="CS152" s="777"/>
      <c r="CT152" s="777"/>
      <c r="CU152" s="777"/>
      <c r="CV152" s="777"/>
      <c r="CW152" s="777"/>
      <c r="CX152" s="777"/>
      <c r="CY152" s="777"/>
      <c r="CZ152" s="777"/>
      <c r="DA152" s="777"/>
      <c r="DB152" s="777"/>
      <c r="DC152" s="777"/>
      <c r="DD152" s="777"/>
      <c r="DE152" s="777"/>
      <c r="DF152" s="777"/>
      <c r="DG152" s="777"/>
      <c r="DH152" s="777"/>
      <c r="DI152" s="777"/>
      <c r="DJ152" s="777"/>
      <c r="DK152" s="777"/>
      <c r="DL152" s="777"/>
      <c r="DM152" s="777"/>
      <c r="DN152" s="777"/>
      <c r="DO152" s="777"/>
      <c r="DP152" s="777"/>
      <c r="DQ152" s="777"/>
      <c r="DR152" s="777"/>
      <c r="DS152" s="777"/>
      <c r="DT152" s="777"/>
      <c r="DU152" s="777"/>
      <c r="DV152" s="723"/>
      <c r="DW152" s="723"/>
      <c r="DX152" s="723"/>
      <c r="DY152" s="723"/>
      <c r="DZ152" s="723"/>
      <c r="EA152" s="723"/>
      <c r="EB152" s="723"/>
      <c r="EC152" s="723"/>
      <c r="ED152" s="723"/>
      <c r="EE152" s="723"/>
      <c r="EF152" s="723"/>
      <c r="EG152" s="723"/>
      <c r="EH152" s="723"/>
      <c r="EI152" s="723"/>
      <c r="EJ152" s="723"/>
    </row>
    <row r="153" spans="1:140">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c r="AE153" s="777"/>
      <c r="AF153" s="777"/>
      <c r="AG153" s="777"/>
      <c r="AH153" s="777"/>
      <c r="AI153" s="777"/>
      <c r="AJ153" s="777"/>
      <c r="AK153" s="777"/>
      <c r="AL153" s="777"/>
      <c r="AM153" s="777"/>
      <c r="AN153" s="777"/>
      <c r="AO153" s="777"/>
      <c r="AP153" s="777"/>
      <c r="AQ153" s="777"/>
      <c r="AR153" s="777"/>
      <c r="AS153" s="777"/>
      <c r="AT153" s="777"/>
      <c r="AU153" s="777"/>
      <c r="AV153" s="777"/>
      <c r="AW153" s="777"/>
      <c r="AX153" s="777"/>
      <c r="AY153" s="777"/>
      <c r="AZ153" s="777"/>
      <c r="BA153" s="777"/>
      <c r="BB153" s="777"/>
      <c r="BC153" s="777"/>
      <c r="BD153" s="777"/>
      <c r="BE153" s="777"/>
      <c r="BF153" s="777"/>
      <c r="BG153" s="777"/>
      <c r="BH153" s="777"/>
      <c r="BI153" s="777"/>
      <c r="BJ153" s="777"/>
      <c r="BK153" s="777"/>
      <c r="BL153" s="777"/>
      <c r="BM153" s="777"/>
      <c r="BN153" s="777"/>
      <c r="BO153" s="777"/>
      <c r="BP153" s="777"/>
      <c r="BQ153" s="777"/>
      <c r="BR153" s="777"/>
      <c r="BS153" s="777"/>
      <c r="BT153" s="777"/>
      <c r="BU153" s="777"/>
      <c r="BV153" s="777"/>
      <c r="BW153" s="777"/>
      <c r="BX153" s="777"/>
      <c r="BY153" s="777"/>
      <c r="BZ153" s="777"/>
      <c r="CA153" s="777"/>
      <c r="CB153" s="777"/>
      <c r="CC153" s="777"/>
      <c r="CD153" s="777"/>
      <c r="CE153" s="777"/>
      <c r="CF153" s="777"/>
      <c r="CG153" s="777"/>
      <c r="CH153" s="777"/>
      <c r="CI153" s="777"/>
      <c r="CJ153" s="777"/>
      <c r="CK153" s="777"/>
      <c r="CL153" s="777"/>
      <c r="CM153" s="777"/>
      <c r="CN153" s="777"/>
      <c r="CO153" s="777"/>
      <c r="CP153" s="777"/>
      <c r="CQ153" s="777"/>
      <c r="CR153" s="777"/>
      <c r="CS153" s="777"/>
      <c r="CT153" s="777"/>
      <c r="CU153" s="777"/>
      <c r="CV153" s="777"/>
      <c r="CW153" s="777"/>
      <c r="CX153" s="777"/>
      <c r="CY153" s="777"/>
      <c r="CZ153" s="777"/>
      <c r="DA153" s="777"/>
      <c r="DB153" s="777"/>
      <c r="DC153" s="777"/>
      <c r="DD153" s="777"/>
      <c r="DE153" s="777"/>
      <c r="DF153" s="777"/>
      <c r="DG153" s="777"/>
      <c r="DH153" s="777"/>
      <c r="DI153" s="777"/>
      <c r="DJ153" s="777"/>
      <c r="DK153" s="777"/>
      <c r="DL153" s="777"/>
      <c r="DM153" s="777"/>
      <c r="DN153" s="777"/>
      <c r="DO153" s="777"/>
      <c r="DP153" s="777"/>
      <c r="DQ153" s="777"/>
      <c r="DR153" s="777"/>
      <c r="DS153" s="777"/>
      <c r="DT153" s="777"/>
      <c r="DU153" s="777"/>
      <c r="DV153" s="723"/>
      <c r="DW153" s="723"/>
      <c r="DX153" s="723"/>
      <c r="DY153" s="723"/>
      <c r="DZ153" s="723"/>
      <c r="EA153" s="723"/>
      <c r="EB153" s="723"/>
      <c r="EC153" s="723"/>
      <c r="ED153" s="723"/>
      <c r="EE153" s="723"/>
      <c r="EF153" s="723"/>
      <c r="EG153" s="723"/>
      <c r="EH153" s="723"/>
      <c r="EI153" s="723"/>
      <c r="EJ153" s="723"/>
    </row>
    <row r="154" spans="1:140">
      <c r="A154" s="777"/>
      <c r="B154" s="777"/>
      <c r="C154" s="777"/>
      <c r="D154" s="777"/>
      <c r="E154" s="777"/>
      <c r="F154" s="777"/>
      <c r="G154" s="777"/>
      <c r="H154" s="777"/>
      <c r="I154" s="777"/>
      <c r="J154" s="777"/>
      <c r="K154" s="777"/>
      <c r="L154" s="777"/>
      <c r="M154" s="777"/>
      <c r="N154" s="777"/>
      <c r="O154" s="777"/>
      <c r="P154" s="777"/>
      <c r="Q154" s="777"/>
      <c r="R154" s="777"/>
      <c r="S154" s="777"/>
      <c r="T154" s="777"/>
      <c r="U154" s="777"/>
      <c r="V154" s="777"/>
      <c r="W154" s="777"/>
      <c r="X154" s="777"/>
      <c r="Y154" s="777"/>
      <c r="Z154" s="777"/>
      <c r="AA154" s="777"/>
      <c r="AB154" s="777"/>
      <c r="AC154" s="777"/>
      <c r="AD154" s="777"/>
      <c r="AE154" s="777"/>
      <c r="AF154" s="777"/>
      <c r="AG154" s="777"/>
      <c r="AH154" s="777"/>
      <c r="AI154" s="777"/>
      <c r="AJ154" s="777"/>
      <c r="AK154" s="777"/>
      <c r="AL154" s="777"/>
      <c r="AM154" s="777"/>
      <c r="AN154" s="777"/>
      <c r="AO154" s="777"/>
      <c r="AP154" s="777"/>
      <c r="AQ154" s="777"/>
      <c r="AR154" s="777"/>
      <c r="AS154" s="777"/>
      <c r="AT154" s="777"/>
      <c r="AU154" s="777"/>
      <c r="AV154" s="777"/>
      <c r="AW154" s="777"/>
      <c r="AX154" s="777"/>
      <c r="AY154" s="777"/>
      <c r="AZ154" s="777"/>
      <c r="BA154" s="777"/>
      <c r="BB154" s="777"/>
      <c r="BC154" s="777"/>
      <c r="BD154" s="777"/>
      <c r="BE154" s="777"/>
      <c r="BF154" s="777"/>
      <c r="BG154" s="777"/>
      <c r="BH154" s="777"/>
      <c r="BI154" s="777"/>
      <c r="BJ154" s="777"/>
      <c r="BK154" s="777"/>
      <c r="BL154" s="777"/>
      <c r="BM154" s="777"/>
      <c r="BN154" s="777"/>
      <c r="BO154" s="777"/>
      <c r="BP154" s="777"/>
      <c r="BQ154" s="777"/>
      <c r="BR154" s="777"/>
      <c r="BS154" s="777"/>
      <c r="BT154" s="777"/>
      <c r="BU154" s="777"/>
      <c r="BV154" s="777"/>
      <c r="BW154" s="777"/>
      <c r="BX154" s="777"/>
      <c r="BY154" s="777"/>
      <c r="BZ154" s="777"/>
      <c r="CA154" s="777"/>
      <c r="CB154" s="777"/>
      <c r="CC154" s="777"/>
      <c r="CD154" s="777"/>
      <c r="CE154" s="777"/>
      <c r="CF154" s="777"/>
      <c r="CG154" s="777"/>
      <c r="CH154" s="777"/>
      <c r="CI154" s="777"/>
      <c r="CJ154" s="777"/>
      <c r="CK154" s="777"/>
      <c r="CL154" s="777"/>
      <c r="CM154" s="777"/>
      <c r="CN154" s="777"/>
      <c r="CO154" s="777"/>
      <c r="CP154" s="777"/>
      <c r="CQ154" s="777"/>
      <c r="CR154" s="777"/>
      <c r="CS154" s="777"/>
      <c r="CT154" s="777"/>
      <c r="CU154" s="777"/>
      <c r="CV154" s="777"/>
      <c r="CW154" s="777"/>
      <c r="CX154" s="777"/>
      <c r="CY154" s="777"/>
      <c r="CZ154" s="777"/>
      <c r="DA154" s="777"/>
      <c r="DB154" s="777"/>
      <c r="DC154" s="777"/>
      <c r="DD154" s="777"/>
      <c r="DE154" s="777"/>
      <c r="DF154" s="777"/>
      <c r="DG154" s="777"/>
      <c r="DH154" s="777"/>
      <c r="DI154" s="777"/>
      <c r="DJ154" s="777"/>
      <c r="DK154" s="777"/>
      <c r="DL154" s="777"/>
      <c r="DM154" s="777"/>
      <c r="DN154" s="777"/>
      <c r="DO154" s="777"/>
      <c r="DP154" s="777"/>
      <c r="DQ154" s="777"/>
      <c r="DR154" s="777"/>
      <c r="DS154" s="777"/>
      <c r="DT154" s="777"/>
      <c r="DU154" s="777"/>
      <c r="DV154" s="723"/>
      <c r="DW154" s="723"/>
      <c r="DX154" s="723"/>
      <c r="DY154" s="723"/>
      <c r="DZ154" s="723"/>
      <c r="EA154" s="723"/>
      <c r="EB154" s="723"/>
      <c r="EC154" s="723"/>
      <c r="ED154" s="723"/>
      <c r="EE154" s="723"/>
      <c r="EF154" s="723"/>
      <c r="EG154" s="723"/>
      <c r="EH154" s="723"/>
      <c r="EI154" s="723"/>
      <c r="EJ154" s="723"/>
    </row>
    <row r="155" spans="1:140">
      <c r="A155" s="777"/>
      <c r="B155" s="777"/>
      <c r="C155" s="777"/>
      <c r="D155" s="777"/>
      <c r="E155" s="777"/>
      <c r="F155" s="777"/>
      <c r="G155" s="777"/>
      <c r="H155" s="777"/>
      <c r="I155" s="777"/>
      <c r="J155" s="777"/>
      <c r="K155" s="777"/>
      <c r="L155" s="777"/>
      <c r="M155" s="777"/>
      <c r="N155" s="777"/>
      <c r="O155" s="777"/>
      <c r="P155" s="777"/>
      <c r="Q155" s="777"/>
      <c r="R155" s="777"/>
      <c r="S155" s="777"/>
      <c r="T155" s="777"/>
      <c r="U155" s="777"/>
      <c r="V155" s="777"/>
      <c r="W155" s="777"/>
      <c r="X155" s="777"/>
      <c r="Y155" s="777"/>
      <c r="Z155" s="777"/>
      <c r="AA155" s="777"/>
      <c r="AB155" s="777"/>
      <c r="AC155" s="777"/>
      <c r="AD155" s="777"/>
      <c r="AE155" s="777"/>
      <c r="AF155" s="777"/>
      <c r="AG155" s="777"/>
      <c r="AH155" s="777"/>
      <c r="AI155" s="777"/>
      <c r="AJ155" s="777"/>
      <c r="AK155" s="777"/>
      <c r="AL155" s="777"/>
      <c r="AM155" s="777"/>
      <c r="AN155" s="777"/>
      <c r="AO155" s="777"/>
      <c r="AP155" s="777"/>
      <c r="AQ155" s="777"/>
      <c r="AR155" s="777"/>
      <c r="AS155" s="777"/>
      <c r="AT155" s="777"/>
      <c r="AU155" s="777"/>
      <c r="AV155" s="777"/>
      <c r="AW155" s="777"/>
      <c r="AX155" s="777"/>
      <c r="AY155" s="777"/>
      <c r="AZ155" s="777"/>
      <c r="BA155" s="777"/>
      <c r="BB155" s="777"/>
      <c r="BC155" s="777"/>
      <c r="BD155" s="777"/>
      <c r="BE155" s="777"/>
      <c r="BF155" s="777"/>
      <c r="BG155" s="777"/>
      <c r="BH155" s="777"/>
      <c r="BI155" s="777"/>
      <c r="BJ155" s="777"/>
      <c r="BK155" s="777"/>
      <c r="BL155" s="777"/>
      <c r="BM155" s="777"/>
      <c r="BN155" s="777"/>
      <c r="BO155" s="777"/>
      <c r="BP155" s="777"/>
      <c r="BQ155" s="777"/>
      <c r="BR155" s="777"/>
      <c r="BS155" s="777"/>
      <c r="BT155" s="777"/>
      <c r="BU155" s="777"/>
      <c r="BV155" s="777"/>
      <c r="BW155" s="777"/>
      <c r="BX155" s="777"/>
      <c r="BY155" s="777"/>
      <c r="BZ155" s="777"/>
      <c r="CA155" s="777"/>
      <c r="CB155" s="777"/>
      <c r="CC155" s="777"/>
      <c r="CD155" s="777"/>
      <c r="CE155" s="777"/>
      <c r="CF155" s="777"/>
      <c r="CG155" s="777"/>
      <c r="CH155" s="777"/>
      <c r="CI155" s="777"/>
      <c r="CJ155" s="777"/>
      <c r="CK155" s="777"/>
      <c r="CL155" s="777"/>
      <c r="CM155" s="777"/>
      <c r="CN155" s="777"/>
      <c r="CO155" s="777"/>
      <c r="CP155" s="777"/>
      <c r="CQ155" s="777"/>
      <c r="CR155" s="777"/>
      <c r="CS155" s="777"/>
      <c r="CT155" s="777"/>
      <c r="CU155" s="777"/>
      <c r="CV155" s="777"/>
      <c r="CW155" s="777"/>
      <c r="CX155" s="777"/>
      <c r="CY155" s="777"/>
      <c r="CZ155" s="777"/>
      <c r="DA155" s="777"/>
      <c r="DB155" s="777"/>
      <c r="DC155" s="777"/>
      <c r="DD155" s="777"/>
      <c r="DE155" s="777"/>
      <c r="DF155" s="777"/>
      <c r="DG155" s="777"/>
      <c r="DH155" s="777"/>
      <c r="DI155" s="777"/>
      <c r="DJ155" s="777"/>
      <c r="DK155" s="777"/>
      <c r="DL155" s="777"/>
      <c r="DM155" s="777"/>
      <c r="DN155" s="777"/>
      <c r="DO155" s="777"/>
      <c r="DP155" s="777"/>
      <c r="DQ155" s="777"/>
      <c r="DR155" s="777"/>
      <c r="DS155" s="777"/>
      <c r="DT155" s="777"/>
      <c r="DU155" s="777"/>
      <c r="DV155" s="723"/>
      <c r="DW155" s="723"/>
      <c r="DX155" s="723"/>
      <c r="DY155" s="723"/>
      <c r="DZ155" s="723"/>
      <c r="EA155" s="723"/>
      <c r="EB155" s="723"/>
      <c r="EC155" s="723"/>
      <c r="ED155" s="723"/>
      <c r="EE155" s="723"/>
      <c r="EF155" s="723"/>
      <c r="EG155" s="723"/>
      <c r="EH155" s="723"/>
      <c r="EI155" s="723"/>
      <c r="EJ155" s="723"/>
    </row>
    <row r="156" spans="1:140">
      <c r="A156" s="777"/>
      <c r="B156" s="777"/>
      <c r="C156" s="777"/>
      <c r="D156" s="777"/>
      <c r="E156" s="777"/>
      <c r="F156" s="777"/>
      <c r="G156" s="777"/>
      <c r="H156" s="777"/>
      <c r="I156" s="777"/>
      <c r="J156" s="777"/>
      <c r="K156" s="777"/>
      <c r="L156" s="777"/>
      <c r="M156" s="777"/>
      <c r="N156" s="777"/>
      <c r="O156" s="777"/>
      <c r="P156" s="777"/>
      <c r="Q156" s="777"/>
      <c r="R156" s="777"/>
      <c r="S156" s="777"/>
      <c r="T156" s="777"/>
      <c r="U156" s="777"/>
      <c r="V156" s="777"/>
      <c r="W156" s="777"/>
      <c r="X156" s="777"/>
      <c r="Y156" s="777"/>
      <c r="Z156" s="777"/>
      <c r="AA156" s="777"/>
      <c r="AB156" s="777"/>
      <c r="AC156" s="777"/>
      <c r="AD156" s="777"/>
      <c r="AE156" s="777"/>
      <c r="AF156" s="777"/>
      <c r="AG156" s="777"/>
      <c r="AH156" s="777"/>
      <c r="AI156" s="777"/>
      <c r="AJ156" s="777"/>
      <c r="AK156" s="777"/>
      <c r="AL156" s="777"/>
      <c r="AM156" s="777"/>
      <c r="AN156" s="777"/>
      <c r="AO156" s="777"/>
      <c r="AP156" s="777"/>
      <c r="AQ156" s="777"/>
      <c r="AR156" s="777"/>
      <c r="AS156" s="777"/>
      <c r="AT156" s="777"/>
      <c r="AU156" s="777"/>
      <c r="AV156" s="777"/>
      <c r="AW156" s="777"/>
      <c r="AX156" s="777"/>
      <c r="AY156" s="777"/>
      <c r="AZ156" s="777"/>
      <c r="BA156" s="777"/>
      <c r="BB156" s="777"/>
      <c r="BC156" s="777"/>
      <c r="BD156" s="777"/>
      <c r="BE156" s="777"/>
      <c r="BF156" s="777"/>
      <c r="BG156" s="777"/>
      <c r="BH156" s="777"/>
      <c r="BI156" s="777"/>
      <c r="BJ156" s="777"/>
      <c r="BK156" s="777"/>
      <c r="BL156" s="777"/>
      <c r="BM156" s="777"/>
      <c r="BN156" s="777"/>
      <c r="BO156" s="777"/>
      <c r="BP156" s="777"/>
      <c r="BQ156" s="777"/>
      <c r="BR156" s="777"/>
      <c r="BS156" s="777"/>
      <c r="BT156" s="777"/>
      <c r="BU156" s="777"/>
      <c r="BV156" s="777"/>
      <c r="BW156" s="777"/>
      <c r="BX156" s="777"/>
      <c r="BY156" s="777"/>
      <c r="BZ156" s="777"/>
      <c r="CA156" s="777"/>
      <c r="CB156" s="777"/>
      <c r="CC156" s="777"/>
      <c r="CD156" s="777"/>
      <c r="CE156" s="777"/>
      <c r="CF156" s="777"/>
      <c r="CG156" s="777"/>
      <c r="CH156" s="777"/>
      <c r="CI156" s="777"/>
      <c r="CJ156" s="777"/>
      <c r="CK156" s="777"/>
      <c r="CL156" s="777"/>
      <c r="CM156" s="777"/>
      <c r="CN156" s="777"/>
      <c r="CO156" s="777"/>
      <c r="CP156" s="777"/>
      <c r="CQ156" s="777"/>
      <c r="CR156" s="777"/>
      <c r="CS156" s="777"/>
      <c r="CT156" s="777"/>
      <c r="CU156" s="777"/>
      <c r="CV156" s="777"/>
      <c r="CW156" s="777"/>
      <c r="CX156" s="777"/>
      <c r="CY156" s="777"/>
      <c r="CZ156" s="777"/>
      <c r="DA156" s="777"/>
      <c r="DB156" s="777"/>
      <c r="DC156" s="777"/>
      <c r="DD156" s="777"/>
      <c r="DE156" s="777"/>
      <c r="DF156" s="777"/>
      <c r="DG156" s="777"/>
      <c r="DH156" s="777"/>
      <c r="DI156" s="777"/>
      <c r="DJ156" s="777"/>
      <c r="DK156" s="777"/>
      <c r="DL156" s="777"/>
      <c r="DM156" s="777"/>
      <c r="DN156" s="777"/>
      <c r="DO156" s="777"/>
      <c r="DP156" s="777"/>
      <c r="DQ156" s="777"/>
      <c r="DR156" s="777"/>
      <c r="DS156" s="777"/>
      <c r="DT156" s="777"/>
      <c r="DU156" s="777"/>
      <c r="DV156" s="723"/>
      <c r="DW156" s="723"/>
      <c r="DX156" s="723"/>
      <c r="DY156" s="723"/>
      <c r="DZ156" s="723"/>
      <c r="EA156" s="723"/>
      <c r="EB156" s="723"/>
      <c r="EC156" s="723"/>
      <c r="ED156" s="723"/>
      <c r="EE156" s="723"/>
      <c r="EF156" s="723"/>
      <c r="EG156" s="723"/>
      <c r="EH156" s="723"/>
      <c r="EI156" s="723"/>
      <c r="EJ156" s="723"/>
    </row>
    <row r="157" spans="1:140">
      <c r="A157" s="777"/>
      <c r="B157" s="777"/>
      <c r="C157" s="777"/>
      <c r="D157" s="777"/>
      <c r="E157" s="777"/>
      <c r="F157" s="777"/>
      <c r="G157" s="777"/>
      <c r="H157" s="777"/>
      <c r="I157" s="777"/>
      <c r="J157" s="777"/>
      <c r="K157" s="777"/>
      <c r="L157" s="777"/>
      <c r="M157" s="777"/>
      <c r="N157" s="777"/>
      <c r="O157" s="777"/>
      <c r="P157" s="777"/>
      <c r="Q157" s="777"/>
      <c r="R157" s="777"/>
      <c r="S157" s="777"/>
      <c r="T157" s="777"/>
      <c r="U157" s="777"/>
      <c r="V157" s="777"/>
      <c r="W157" s="777"/>
      <c r="X157" s="777"/>
      <c r="Y157" s="777"/>
      <c r="Z157" s="777"/>
      <c r="AA157" s="777"/>
      <c r="AB157" s="777"/>
      <c r="AC157" s="777"/>
      <c r="AD157" s="777"/>
      <c r="AE157" s="777"/>
      <c r="AF157" s="777"/>
      <c r="AG157" s="777"/>
      <c r="AH157" s="777"/>
      <c r="AI157" s="777"/>
      <c r="AJ157" s="777"/>
      <c r="AK157" s="777"/>
      <c r="AL157" s="777"/>
      <c r="AM157" s="777"/>
      <c r="AN157" s="777"/>
      <c r="AO157" s="777"/>
      <c r="AP157" s="777"/>
      <c r="AQ157" s="777"/>
      <c r="AR157" s="777"/>
      <c r="AS157" s="777"/>
      <c r="AT157" s="777"/>
      <c r="AU157" s="777"/>
      <c r="AV157" s="777"/>
      <c r="AW157" s="777"/>
      <c r="AX157" s="777"/>
      <c r="AY157" s="777"/>
      <c r="AZ157" s="777"/>
      <c r="BA157" s="777"/>
      <c r="BB157" s="777"/>
      <c r="BC157" s="777"/>
      <c r="BD157" s="777"/>
      <c r="BE157" s="777"/>
      <c r="BF157" s="777"/>
      <c r="BG157" s="777"/>
      <c r="BH157" s="777"/>
      <c r="BI157" s="777"/>
      <c r="BJ157" s="777"/>
      <c r="BK157" s="777"/>
      <c r="BL157" s="777"/>
      <c r="BM157" s="777"/>
      <c r="BN157" s="777"/>
      <c r="BO157" s="777"/>
      <c r="BP157" s="777"/>
      <c r="BQ157" s="777"/>
      <c r="BR157" s="777"/>
      <c r="BS157" s="777"/>
      <c r="BT157" s="777"/>
      <c r="BU157" s="777"/>
      <c r="BV157" s="777"/>
      <c r="BW157" s="777"/>
      <c r="BX157" s="777"/>
      <c r="BY157" s="777"/>
      <c r="BZ157" s="777"/>
      <c r="CA157" s="777"/>
      <c r="CB157" s="777"/>
      <c r="CC157" s="777"/>
      <c r="CD157" s="777"/>
      <c r="CE157" s="777"/>
      <c r="CF157" s="777"/>
      <c r="CG157" s="777"/>
      <c r="CH157" s="777"/>
      <c r="CI157" s="777"/>
      <c r="CJ157" s="777"/>
      <c r="CK157" s="777"/>
      <c r="CL157" s="777"/>
      <c r="CM157" s="777"/>
      <c r="CN157" s="777"/>
      <c r="CO157" s="777"/>
      <c r="CP157" s="777"/>
      <c r="CQ157" s="777"/>
      <c r="CR157" s="777"/>
      <c r="CS157" s="777"/>
      <c r="CT157" s="777"/>
      <c r="CU157" s="777"/>
      <c r="CV157" s="777"/>
      <c r="CW157" s="777"/>
      <c r="CX157" s="777"/>
      <c r="CY157" s="777"/>
      <c r="CZ157" s="777"/>
      <c r="DA157" s="777"/>
      <c r="DB157" s="777"/>
      <c r="DC157" s="777"/>
      <c r="DD157" s="777"/>
      <c r="DE157" s="777"/>
      <c r="DF157" s="777"/>
      <c r="DG157" s="777"/>
      <c r="DH157" s="777"/>
      <c r="DI157" s="777"/>
      <c r="DJ157" s="777"/>
      <c r="DK157" s="777"/>
      <c r="DL157" s="777"/>
      <c r="DM157" s="777"/>
      <c r="DN157" s="777"/>
      <c r="DO157" s="777"/>
      <c r="DP157" s="777"/>
      <c r="DQ157" s="777"/>
      <c r="DR157" s="777"/>
      <c r="DS157" s="777"/>
      <c r="DT157" s="777"/>
      <c r="DU157" s="777"/>
      <c r="DV157" s="723"/>
      <c r="DW157" s="723"/>
      <c r="DX157" s="723"/>
      <c r="DY157" s="723"/>
      <c r="DZ157" s="723"/>
      <c r="EA157" s="723"/>
      <c r="EB157" s="723"/>
      <c r="EC157" s="723"/>
      <c r="ED157" s="723"/>
      <c r="EE157" s="723"/>
      <c r="EF157" s="723"/>
      <c r="EG157" s="723"/>
      <c r="EH157" s="723"/>
      <c r="EI157" s="723"/>
      <c r="EJ157" s="723"/>
    </row>
    <row r="158" spans="1:140">
      <c r="A158" s="777"/>
      <c r="B158" s="777"/>
      <c r="C158" s="777"/>
      <c r="D158" s="777"/>
      <c r="E158" s="777"/>
      <c r="F158" s="777"/>
      <c r="G158" s="777"/>
      <c r="H158" s="777"/>
      <c r="I158" s="777"/>
      <c r="J158" s="777"/>
      <c r="K158" s="777"/>
      <c r="L158" s="777"/>
      <c r="M158" s="777"/>
      <c r="N158" s="777"/>
      <c r="O158" s="777"/>
      <c r="P158" s="777"/>
      <c r="Q158" s="777"/>
      <c r="R158" s="777"/>
      <c r="S158" s="777"/>
      <c r="T158" s="777"/>
      <c r="U158" s="777"/>
      <c r="V158" s="777"/>
      <c r="W158" s="777"/>
      <c r="X158" s="777"/>
      <c r="Y158" s="777"/>
      <c r="Z158" s="777"/>
      <c r="AA158" s="777"/>
      <c r="AB158" s="777"/>
      <c r="AC158" s="777"/>
      <c r="AD158" s="777"/>
      <c r="AE158" s="777"/>
      <c r="AF158" s="777"/>
      <c r="AG158" s="777"/>
      <c r="AH158" s="777"/>
      <c r="AI158" s="777"/>
      <c r="AJ158" s="777"/>
      <c r="AK158" s="777"/>
      <c r="AL158" s="777"/>
      <c r="AM158" s="777"/>
      <c r="AN158" s="777"/>
      <c r="AO158" s="777"/>
      <c r="AP158" s="777"/>
      <c r="AQ158" s="777"/>
      <c r="AR158" s="777"/>
      <c r="AS158" s="777"/>
      <c r="AT158" s="777"/>
      <c r="AU158" s="777"/>
      <c r="AV158" s="777"/>
      <c r="AW158" s="777"/>
      <c r="AX158" s="777"/>
      <c r="AY158" s="777"/>
      <c r="AZ158" s="777"/>
      <c r="BA158" s="777"/>
      <c r="BB158" s="777"/>
      <c r="BC158" s="777"/>
      <c r="BD158" s="777"/>
      <c r="BE158" s="777"/>
      <c r="BF158" s="777"/>
      <c r="BG158" s="777"/>
      <c r="BH158" s="777"/>
      <c r="BI158" s="777"/>
      <c r="BJ158" s="777"/>
      <c r="BK158" s="777"/>
      <c r="BL158" s="777"/>
      <c r="BM158" s="777"/>
      <c r="BN158" s="777"/>
      <c r="BO158" s="777"/>
      <c r="BP158" s="777"/>
      <c r="BQ158" s="777"/>
      <c r="BR158" s="777"/>
      <c r="BS158" s="777"/>
      <c r="BT158" s="777"/>
      <c r="BU158" s="777"/>
      <c r="BV158" s="777"/>
      <c r="BW158" s="777"/>
      <c r="BX158" s="777"/>
      <c r="BY158" s="777"/>
      <c r="BZ158" s="777"/>
      <c r="CA158" s="777"/>
      <c r="CB158" s="777"/>
      <c r="CC158" s="777"/>
      <c r="CD158" s="777"/>
      <c r="CE158" s="777"/>
      <c r="CF158" s="777"/>
      <c r="CG158" s="777"/>
      <c r="CH158" s="777"/>
      <c r="CI158" s="777"/>
      <c r="CJ158" s="777"/>
      <c r="CK158" s="777"/>
      <c r="CL158" s="777"/>
      <c r="CM158" s="777"/>
      <c r="CN158" s="777"/>
      <c r="CO158" s="777"/>
      <c r="CP158" s="777"/>
      <c r="CQ158" s="777"/>
      <c r="CR158" s="777"/>
      <c r="CS158" s="777"/>
      <c r="CT158" s="777"/>
      <c r="CU158" s="777"/>
      <c r="CV158" s="777"/>
      <c r="CW158" s="777"/>
      <c r="CX158" s="777"/>
      <c r="CY158" s="777"/>
      <c r="CZ158" s="777"/>
      <c r="DA158" s="777"/>
      <c r="DB158" s="777"/>
      <c r="DC158" s="777"/>
      <c r="DD158" s="777"/>
      <c r="DE158" s="777"/>
      <c r="DF158" s="777"/>
      <c r="DG158" s="777"/>
      <c r="DH158" s="777"/>
      <c r="DI158" s="777"/>
      <c r="DJ158" s="777"/>
      <c r="DK158" s="777"/>
      <c r="DL158" s="777"/>
      <c r="DM158" s="777"/>
      <c r="DN158" s="777"/>
      <c r="DO158" s="777"/>
      <c r="DP158" s="777"/>
      <c r="DQ158" s="777"/>
      <c r="DR158" s="777"/>
      <c r="DS158" s="777"/>
      <c r="DT158" s="777"/>
      <c r="DU158" s="777"/>
      <c r="DV158" s="723"/>
      <c r="DW158" s="723"/>
      <c r="DX158" s="723"/>
      <c r="DY158" s="723"/>
      <c r="DZ158" s="723"/>
      <c r="EA158" s="723"/>
      <c r="EB158" s="723"/>
      <c r="EC158" s="723"/>
      <c r="ED158" s="723"/>
      <c r="EE158" s="723"/>
      <c r="EF158" s="723"/>
      <c r="EG158" s="723"/>
      <c r="EH158" s="723"/>
      <c r="EI158" s="723"/>
      <c r="EJ158" s="723"/>
    </row>
    <row r="159" spans="1:140">
      <c r="A159" s="777"/>
      <c r="B159" s="777"/>
      <c r="C159" s="777"/>
      <c r="D159" s="777"/>
      <c r="E159" s="777"/>
      <c r="F159" s="777"/>
      <c r="G159" s="777"/>
      <c r="H159" s="777"/>
      <c r="I159" s="777"/>
      <c r="J159" s="777"/>
      <c r="K159" s="777"/>
      <c r="L159" s="777"/>
      <c r="M159" s="777"/>
      <c r="N159" s="777"/>
      <c r="O159" s="777"/>
      <c r="P159" s="777"/>
      <c r="Q159" s="777"/>
      <c r="R159" s="777"/>
      <c r="S159" s="777"/>
      <c r="T159" s="777"/>
      <c r="U159" s="777"/>
      <c r="V159" s="777"/>
      <c r="W159" s="777"/>
      <c r="X159" s="777"/>
      <c r="Y159" s="777"/>
      <c r="Z159" s="777"/>
      <c r="AA159" s="777"/>
      <c r="AB159" s="777"/>
      <c r="AC159" s="777"/>
      <c r="AD159" s="777"/>
      <c r="AE159" s="777"/>
      <c r="AF159" s="777"/>
      <c r="AG159" s="777"/>
      <c r="AH159" s="777"/>
      <c r="AI159" s="777"/>
      <c r="AJ159" s="777"/>
      <c r="AK159" s="777"/>
      <c r="AL159" s="777"/>
      <c r="AM159" s="777"/>
      <c r="AN159" s="777"/>
      <c r="AO159" s="777"/>
      <c r="AP159" s="777"/>
      <c r="AQ159" s="777"/>
      <c r="AR159" s="777"/>
      <c r="AS159" s="777"/>
      <c r="AT159" s="777"/>
      <c r="AU159" s="777"/>
      <c r="AV159" s="777"/>
      <c r="AW159" s="777"/>
      <c r="AX159" s="777"/>
      <c r="AY159" s="777"/>
      <c r="AZ159" s="777"/>
      <c r="BA159" s="777"/>
      <c r="BB159" s="777"/>
      <c r="BC159" s="777"/>
      <c r="BD159" s="777"/>
      <c r="BE159" s="777"/>
      <c r="BF159" s="777"/>
      <c r="BG159" s="777"/>
      <c r="BH159" s="777"/>
      <c r="BI159" s="777"/>
      <c r="BJ159" s="777"/>
      <c r="BK159" s="777"/>
      <c r="BL159" s="777"/>
      <c r="BM159" s="777"/>
      <c r="BN159" s="777"/>
      <c r="BO159" s="777"/>
      <c r="BP159" s="777"/>
      <c r="BQ159" s="777"/>
      <c r="BR159" s="777"/>
      <c r="BS159" s="777"/>
      <c r="BT159" s="777"/>
      <c r="BU159" s="777"/>
      <c r="BV159" s="777"/>
      <c r="BW159" s="777"/>
      <c r="BX159" s="777"/>
      <c r="BY159" s="777"/>
      <c r="BZ159" s="777"/>
      <c r="CA159" s="777"/>
      <c r="CB159" s="777"/>
      <c r="CC159" s="777"/>
      <c r="CD159" s="777"/>
      <c r="CE159" s="777"/>
      <c r="CF159" s="777"/>
      <c r="CG159" s="777"/>
      <c r="CH159" s="777"/>
      <c r="CI159" s="777"/>
      <c r="CJ159" s="777"/>
      <c r="CK159" s="777"/>
      <c r="CL159" s="777"/>
      <c r="CM159" s="777"/>
      <c r="CN159" s="777"/>
      <c r="CO159" s="777"/>
      <c r="CP159" s="777"/>
      <c r="CQ159" s="777"/>
      <c r="CR159" s="777"/>
      <c r="CS159" s="777"/>
      <c r="CT159" s="777"/>
      <c r="CU159" s="777"/>
      <c r="CV159" s="777"/>
      <c r="CW159" s="777"/>
      <c r="CX159" s="777"/>
      <c r="CY159" s="777"/>
      <c r="CZ159" s="777"/>
      <c r="DA159" s="777"/>
      <c r="DB159" s="777"/>
      <c r="DC159" s="777"/>
      <c r="DD159" s="777"/>
      <c r="DE159" s="777"/>
      <c r="DF159" s="777"/>
      <c r="DG159" s="777"/>
      <c r="DH159" s="777"/>
      <c r="DI159" s="777"/>
      <c r="DJ159" s="777"/>
      <c r="DK159" s="777"/>
      <c r="DL159" s="777"/>
      <c r="DM159" s="777"/>
      <c r="DN159" s="777"/>
      <c r="DO159" s="777"/>
      <c r="DP159" s="777"/>
      <c r="DQ159" s="777"/>
      <c r="DR159" s="777"/>
      <c r="DS159" s="777"/>
      <c r="DT159" s="777"/>
      <c r="DU159" s="777"/>
      <c r="DV159" s="723"/>
      <c r="DW159" s="723"/>
      <c r="DX159" s="723"/>
      <c r="DY159" s="723"/>
      <c r="DZ159" s="723"/>
      <c r="EA159" s="723"/>
      <c r="EB159" s="723"/>
      <c r="EC159" s="723"/>
      <c r="ED159" s="723"/>
      <c r="EE159" s="723"/>
      <c r="EF159" s="723"/>
      <c r="EG159" s="723"/>
      <c r="EH159" s="723"/>
      <c r="EI159" s="723"/>
      <c r="EJ159" s="723"/>
    </row>
    <row r="160" spans="1:140">
      <c r="A160" s="777"/>
      <c r="B160" s="777"/>
      <c r="C160" s="777"/>
      <c r="D160" s="777"/>
      <c r="E160" s="777"/>
      <c r="F160" s="777"/>
      <c r="G160" s="777"/>
      <c r="H160" s="777"/>
      <c r="I160" s="777"/>
      <c r="J160" s="777"/>
      <c r="K160" s="777"/>
      <c r="L160" s="777"/>
      <c r="M160" s="777"/>
      <c r="N160" s="777"/>
      <c r="O160" s="777"/>
      <c r="P160" s="777"/>
      <c r="Q160" s="777"/>
      <c r="R160" s="777"/>
      <c r="S160" s="777"/>
      <c r="T160" s="777"/>
      <c r="U160" s="777"/>
      <c r="V160" s="777"/>
      <c r="W160" s="777"/>
      <c r="X160" s="777"/>
      <c r="Y160" s="777"/>
      <c r="Z160" s="777"/>
      <c r="AA160" s="777"/>
      <c r="AB160" s="777"/>
      <c r="AC160" s="777"/>
      <c r="AD160" s="777"/>
      <c r="AE160" s="777"/>
      <c r="AF160" s="777"/>
      <c r="AG160" s="777"/>
      <c r="AH160" s="777"/>
      <c r="AI160" s="777"/>
      <c r="AJ160" s="777"/>
      <c r="AK160" s="777"/>
      <c r="AL160" s="777"/>
      <c r="AM160" s="777"/>
      <c r="AN160" s="777"/>
      <c r="AO160" s="777"/>
      <c r="AP160" s="777"/>
      <c r="AQ160" s="777"/>
      <c r="AR160" s="777"/>
      <c r="AS160" s="777"/>
      <c r="AT160" s="777"/>
      <c r="AU160" s="777"/>
      <c r="AV160" s="777"/>
      <c r="AW160" s="777"/>
      <c r="AX160" s="777"/>
      <c r="AY160" s="777"/>
      <c r="AZ160" s="777"/>
      <c r="BA160" s="777"/>
      <c r="BB160" s="777"/>
      <c r="BC160" s="777"/>
      <c r="BD160" s="777"/>
      <c r="BE160" s="777"/>
      <c r="BF160" s="777"/>
      <c r="BG160" s="777"/>
      <c r="BH160" s="777"/>
      <c r="BI160" s="777"/>
      <c r="BJ160" s="777"/>
      <c r="BK160" s="777"/>
      <c r="BL160" s="777"/>
      <c r="BM160" s="777"/>
      <c r="BN160" s="777"/>
      <c r="BO160" s="777"/>
      <c r="BP160" s="777"/>
      <c r="BQ160" s="777"/>
      <c r="BR160" s="777"/>
      <c r="BS160" s="777"/>
      <c r="BT160" s="777"/>
      <c r="BU160" s="777"/>
      <c r="BV160" s="777"/>
      <c r="BW160" s="777"/>
      <c r="BX160" s="777"/>
      <c r="BY160" s="777"/>
      <c r="BZ160" s="777"/>
      <c r="CA160" s="777"/>
      <c r="CB160" s="777"/>
      <c r="CC160" s="777"/>
      <c r="CD160" s="777"/>
      <c r="CE160" s="777"/>
      <c r="CF160" s="777"/>
      <c r="CG160" s="777"/>
      <c r="CH160" s="777"/>
      <c r="CI160" s="777"/>
      <c r="CJ160" s="777"/>
      <c r="CK160" s="777"/>
      <c r="CL160" s="777"/>
      <c r="CM160" s="777"/>
      <c r="CN160" s="777"/>
      <c r="CO160" s="777"/>
      <c r="CP160" s="777"/>
      <c r="CQ160" s="777"/>
      <c r="CR160" s="777"/>
      <c r="CS160" s="777"/>
      <c r="CT160" s="777"/>
      <c r="CU160" s="777"/>
      <c r="CV160" s="777"/>
      <c r="CW160" s="777"/>
      <c r="CX160" s="777"/>
      <c r="CY160" s="777"/>
      <c r="CZ160" s="777"/>
      <c r="DA160" s="777"/>
      <c r="DB160" s="777"/>
      <c r="DC160" s="777"/>
      <c r="DD160" s="777"/>
      <c r="DE160" s="777"/>
      <c r="DF160" s="777"/>
      <c r="DG160" s="777"/>
      <c r="DH160" s="777"/>
      <c r="DI160" s="777"/>
      <c r="DJ160" s="777"/>
      <c r="DK160" s="777"/>
      <c r="DL160" s="777"/>
      <c r="DM160" s="777"/>
      <c r="DN160" s="777"/>
      <c r="DO160" s="777"/>
      <c r="DP160" s="777"/>
      <c r="DQ160" s="777"/>
      <c r="DR160" s="777"/>
      <c r="DS160" s="777"/>
      <c r="DT160" s="777"/>
      <c r="DU160" s="777"/>
      <c r="DV160" s="723"/>
      <c r="DW160" s="723"/>
      <c r="DX160" s="723"/>
      <c r="DY160" s="723"/>
      <c r="DZ160" s="723"/>
      <c r="EA160" s="723"/>
      <c r="EB160" s="723"/>
      <c r="EC160" s="723"/>
      <c r="ED160" s="723"/>
      <c r="EE160" s="723"/>
      <c r="EF160" s="723"/>
      <c r="EG160" s="723"/>
      <c r="EH160" s="723"/>
      <c r="EI160" s="723"/>
      <c r="EJ160" s="723"/>
    </row>
    <row r="161" spans="1:140">
      <c r="A161" s="777"/>
      <c r="B161" s="777"/>
      <c r="C161" s="777"/>
      <c r="D161" s="777"/>
      <c r="E161" s="777"/>
      <c r="F161" s="777"/>
      <c r="G161" s="777"/>
      <c r="H161" s="777"/>
      <c r="I161" s="777"/>
      <c r="J161" s="777"/>
      <c r="K161" s="777"/>
      <c r="L161" s="777"/>
      <c r="M161" s="777"/>
      <c r="N161" s="777"/>
      <c r="O161" s="777"/>
      <c r="P161" s="777"/>
      <c r="Q161" s="777"/>
      <c r="R161" s="777"/>
      <c r="S161" s="777"/>
      <c r="T161" s="777"/>
      <c r="U161" s="777"/>
      <c r="V161" s="777"/>
      <c r="W161" s="777"/>
      <c r="X161" s="777"/>
      <c r="Y161" s="777"/>
      <c r="Z161" s="777"/>
      <c r="AA161" s="777"/>
      <c r="AB161" s="777"/>
      <c r="AC161" s="777"/>
      <c r="AD161" s="777"/>
      <c r="AE161" s="777"/>
      <c r="AF161" s="777"/>
      <c r="AG161" s="777"/>
      <c r="AH161" s="777"/>
      <c r="AI161" s="777"/>
      <c r="AJ161" s="777"/>
      <c r="AK161" s="777"/>
      <c r="AL161" s="777"/>
      <c r="AM161" s="777"/>
      <c r="AN161" s="777"/>
      <c r="AO161" s="777"/>
      <c r="AP161" s="777"/>
      <c r="AQ161" s="777"/>
      <c r="AR161" s="777"/>
      <c r="AS161" s="777"/>
      <c r="AT161" s="777"/>
      <c r="AU161" s="777"/>
      <c r="AV161" s="777"/>
      <c r="AW161" s="777"/>
      <c r="AX161" s="777"/>
      <c r="AY161" s="777"/>
      <c r="AZ161" s="777"/>
      <c r="BA161" s="777"/>
      <c r="BB161" s="777"/>
      <c r="BC161" s="777"/>
      <c r="BD161" s="777"/>
      <c r="BE161" s="777"/>
      <c r="BF161" s="777"/>
      <c r="BG161" s="777"/>
      <c r="BH161" s="777"/>
      <c r="BI161" s="777"/>
      <c r="BJ161" s="777"/>
      <c r="BK161" s="777"/>
      <c r="BL161" s="777"/>
      <c r="BM161" s="777"/>
      <c r="BN161" s="777"/>
      <c r="BO161" s="777"/>
      <c r="BP161" s="777"/>
      <c r="BQ161" s="777"/>
      <c r="BR161" s="777"/>
      <c r="BS161" s="777"/>
      <c r="BT161" s="777"/>
      <c r="BU161" s="777"/>
      <c r="BV161" s="777"/>
      <c r="BW161" s="777"/>
      <c r="BX161" s="777"/>
      <c r="BY161" s="777"/>
      <c r="BZ161" s="777"/>
      <c r="CA161" s="777"/>
      <c r="CB161" s="777"/>
      <c r="CC161" s="777"/>
      <c r="CD161" s="777"/>
      <c r="CE161" s="777"/>
      <c r="CF161" s="777"/>
      <c r="CG161" s="777"/>
      <c r="CH161" s="777"/>
      <c r="CI161" s="777"/>
      <c r="CJ161" s="777"/>
      <c r="CK161" s="777"/>
      <c r="CL161" s="777"/>
      <c r="CM161" s="777"/>
      <c r="CN161" s="777"/>
      <c r="CO161" s="777"/>
      <c r="CP161" s="777"/>
      <c r="CQ161" s="777"/>
      <c r="CR161" s="777"/>
      <c r="CS161" s="777"/>
      <c r="CT161" s="777"/>
      <c r="CU161" s="777"/>
      <c r="CV161" s="777"/>
      <c r="CW161" s="777"/>
      <c r="CX161" s="777"/>
      <c r="CY161" s="777"/>
      <c r="CZ161" s="777"/>
      <c r="DA161" s="777"/>
      <c r="DB161" s="777"/>
      <c r="DC161" s="777"/>
      <c r="DD161" s="777"/>
      <c r="DE161" s="777"/>
      <c r="DF161" s="777"/>
      <c r="DG161" s="777"/>
      <c r="DH161" s="777"/>
      <c r="DI161" s="777"/>
      <c r="DJ161" s="777"/>
      <c r="DK161" s="777"/>
      <c r="DL161" s="777"/>
      <c r="DM161" s="777"/>
      <c r="DN161" s="777"/>
      <c r="DO161" s="777"/>
      <c r="DP161" s="777"/>
      <c r="DQ161" s="777"/>
      <c r="DR161" s="777"/>
      <c r="DS161" s="777"/>
      <c r="DT161" s="777"/>
      <c r="DU161" s="777"/>
      <c r="DV161" s="723"/>
      <c r="DW161" s="723"/>
      <c r="DX161" s="723"/>
      <c r="DY161" s="723"/>
      <c r="DZ161" s="723"/>
      <c r="EA161" s="723"/>
      <c r="EB161" s="723"/>
      <c r="EC161" s="723"/>
      <c r="ED161" s="723"/>
      <c r="EE161" s="723"/>
      <c r="EF161" s="723"/>
      <c r="EG161" s="723"/>
      <c r="EH161" s="723"/>
      <c r="EI161" s="723"/>
      <c r="EJ161" s="723"/>
    </row>
    <row r="162" spans="1:140">
      <c r="A162" s="777"/>
      <c r="B162" s="777"/>
      <c r="C162" s="777"/>
      <c r="D162" s="777"/>
      <c r="E162" s="777"/>
      <c r="F162" s="777"/>
      <c r="G162" s="777"/>
      <c r="H162" s="777"/>
      <c r="I162" s="777"/>
      <c r="J162" s="777"/>
      <c r="K162" s="777"/>
      <c r="L162" s="777"/>
      <c r="M162" s="777"/>
      <c r="N162" s="777"/>
      <c r="O162" s="777"/>
      <c r="P162" s="777"/>
      <c r="Q162" s="777"/>
      <c r="R162" s="777"/>
      <c r="S162" s="777"/>
      <c r="T162" s="777"/>
      <c r="U162" s="777"/>
      <c r="V162" s="777"/>
      <c r="W162" s="777"/>
      <c r="X162" s="777"/>
      <c r="Y162" s="777"/>
      <c r="Z162" s="777"/>
      <c r="AA162" s="777"/>
      <c r="AB162" s="777"/>
      <c r="AC162" s="777"/>
      <c r="AD162" s="777"/>
      <c r="AE162" s="777"/>
      <c r="AF162" s="777"/>
      <c r="AG162" s="777"/>
      <c r="AH162" s="777"/>
      <c r="AI162" s="777"/>
      <c r="AJ162" s="777"/>
      <c r="AK162" s="777"/>
      <c r="AL162" s="777"/>
      <c r="AM162" s="777"/>
      <c r="AN162" s="777"/>
      <c r="AO162" s="777"/>
      <c r="AP162" s="777"/>
      <c r="AQ162" s="777"/>
      <c r="AR162" s="777"/>
      <c r="AS162" s="777"/>
      <c r="AT162" s="777"/>
      <c r="AU162" s="777"/>
      <c r="AV162" s="777"/>
      <c r="AW162" s="777"/>
      <c r="AX162" s="777"/>
      <c r="AY162" s="777"/>
      <c r="AZ162" s="777"/>
      <c r="BA162" s="777"/>
      <c r="BB162" s="777"/>
      <c r="BC162" s="777"/>
      <c r="BD162" s="777"/>
      <c r="BE162" s="777"/>
      <c r="BF162" s="777"/>
      <c r="BG162" s="777"/>
      <c r="BH162" s="777"/>
      <c r="BI162" s="777"/>
      <c r="BJ162" s="777"/>
      <c r="BK162" s="777"/>
      <c r="BL162" s="777"/>
      <c r="BM162" s="777"/>
      <c r="BN162" s="777"/>
      <c r="BO162" s="777"/>
      <c r="BP162" s="777"/>
      <c r="BQ162" s="777"/>
      <c r="BR162" s="777"/>
      <c r="BS162" s="777"/>
      <c r="BT162" s="777"/>
      <c r="BU162" s="777"/>
      <c r="BV162" s="777"/>
      <c r="BW162" s="777"/>
      <c r="BX162" s="777"/>
      <c r="BY162" s="777"/>
      <c r="BZ162" s="777"/>
      <c r="CA162" s="777"/>
      <c r="CB162" s="777"/>
      <c r="CC162" s="777"/>
      <c r="CD162" s="777"/>
      <c r="CE162" s="777"/>
      <c r="CF162" s="777"/>
      <c r="CG162" s="777"/>
      <c r="CH162" s="777"/>
      <c r="CI162" s="777"/>
      <c r="CJ162" s="777"/>
      <c r="CK162" s="777"/>
      <c r="CL162" s="777"/>
      <c r="CM162" s="777"/>
      <c r="CN162" s="777"/>
      <c r="CO162" s="777"/>
      <c r="CP162" s="777"/>
      <c r="CQ162" s="777"/>
      <c r="CR162" s="777"/>
      <c r="CS162" s="777"/>
      <c r="CT162" s="777"/>
      <c r="CU162" s="777"/>
      <c r="CV162" s="777"/>
      <c r="CW162" s="777"/>
      <c r="CX162" s="777"/>
      <c r="CY162" s="777"/>
      <c r="CZ162" s="777"/>
      <c r="DA162" s="777"/>
      <c r="DB162" s="777"/>
      <c r="DC162" s="777"/>
      <c r="DD162" s="777"/>
      <c r="DE162" s="777"/>
      <c r="DF162" s="777"/>
      <c r="DG162" s="777"/>
      <c r="DH162" s="777"/>
      <c r="DI162" s="777"/>
      <c r="DJ162" s="777"/>
      <c r="DK162" s="777"/>
      <c r="DL162" s="777"/>
      <c r="DM162" s="777"/>
      <c r="DN162" s="777"/>
      <c r="DO162" s="777"/>
      <c r="DP162" s="777"/>
      <c r="DQ162" s="777"/>
      <c r="DR162" s="777"/>
      <c r="DS162" s="777"/>
      <c r="DT162" s="777"/>
      <c r="DU162" s="777"/>
      <c r="DV162" s="723"/>
      <c r="DW162" s="723"/>
      <c r="DX162" s="723"/>
      <c r="DY162" s="723"/>
      <c r="DZ162" s="723"/>
      <c r="EA162" s="723"/>
      <c r="EB162" s="723"/>
      <c r="EC162" s="723"/>
      <c r="ED162" s="723"/>
      <c r="EE162" s="723"/>
      <c r="EF162" s="723"/>
      <c r="EG162" s="723"/>
      <c r="EH162" s="723"/>
      <c r="EI162" s="723"/>
      <c r="EJ162" s="723"/>
    </row>
    <row r="163" spans="1:140">
      <c r="A163" s="777"/>
      <c r="B163" s="777"/>
      <c r="C163" s="777"/>
      <c r="D163" s="777"/>
      <c r="E163" s="777"/>
      <c r="F163" s="777"/>
      <c r="G163" s="777"/>
      <c r="H163" s="777"/>
      <c r="I163" s="777"/>
      <c r="J163" s="777"/>
      <c r="K163" s="777"/>
      <c r="L163" s="777"/>
      <c r="M163" s="777"/>
      <c r="N163" s="777"/>
      <c r="O163" s="777"/>
      <c r="P163" s="777"/>
      <c r="Q163" s="777"/>
      <c r="R163" s="777"/>
      <c r="S163" s="777"/>
      <c r="T163" s="777"/>
      <c r="U163" s="777"/>
      <c r="V163" s="777"/>
      <c r="W163" s="777"/>
      <c r="X163" s="777"/>
      <c r="Y163" s="777"/>
      <c r="Z163" s="777"/>
      <c r="AA163" s="777"/>
      <c r="AB163" s="777"/>
      <c r="AC163" s="777"/>
      <c r="AD163" s="777"/>
      <c r="AE163" s="777"/>
      <c r="AF163" s="777"/>
      <c r="AG163" s="777"/>
      <c r="AH163" s="777"/>
      <c r="AI163" s="777"/>
      <c r="AJ163" s="777"/>
      <c r="AK163" s="777"/>
      <c r="AL163" s="777"/>
      <c r="AM163" s="777"/>
      <c r="AN163" s="777"/>
      <c r="AO163" s="777"/>
      <c r="AP163" s="777"/>
      <c r="AQ163" s="777"/>
      <c r="AR163" s="777"/>
      <c r="AS163" s="777"/>
      <c r="AT163" s="777"/>
      <c r="AU163" s="777"/>
      <c r="AV163" s="777"/>
      <c r="AW163" s="777"/>
      <c r="AX163" s="777"/>
      <c r="AY163" s="777"/>
      <c r="AZ163" s="777"/>
      <c r="BA163" s="777"/>
      <c r="BB163" s="777"/>
      <c r="BC163" s="777"/>
      <c r="BD163" s="777"/>
      <c r="BE163" s="777"/>
      <c r="BF163" s="777"/>
      <c r="BG163" s="777"/>
      <c r="BH163" s="777"/>
      <c r="BI163" s="777"/>
      <c r="BJ163" s="777"/>
      <c r="BK163" s="777"/>
      <c r="BL163" s="777"/>
      <c r="BM163" s="777"/>
      <c r="BN163" s="777"/>
      <c r="BO163" s="777"/>
      <c r="BP163" s="777"/>
      <c r="BQ163" s="777"/>
      <c r="BR163" s="777"/>
      <c r="BS163" s="777"/>
      <c r="BT163" s="777"/>
      <c r="BU163" s="777"/>
      <c r="BV163" s="777"/>
      <c r="BW163" s="777"/>
      <c r="BX163" s="777"/>
      <c r="BY163" s="777"/>
      <c r="BZ163" s="777"/>
      <c r="CA163" s="777"/>
      <c r="CB163" s="777"/>
      <c r="CC163" s="777"/>
      <c r="CD163" s="777"/>
      <c r="CE163" s="777"/>
      <c r="CF163" s="777"/>
      <c r="CG163" s="777"/>
      <c r="CH163" s="777"/>
      <c r="CI163" s="777"/>
      <c r="CJ163" s="777"/>
      <c r="CK163" s="777"/>
      <c r="CL163" s="777"/>
      <c r="CM163" s="777"/>
      <c r="CN163" s="777"/>
      <c r="CO163" s="777"/>
      <c r="CP163" s="777"/>
      <c r="CQ163" s="777"/>
      <c r="CR163" s="777"/>
      <c r="CS163" s="777"/>
      <c r="CT163" s="777"/>
      <c r="CU163" s="777"/>
      <c r="CV163" s="777"/>
      <c r="CW163" s="777"/>
      <c r="CX163" s="777"/>
      <c r="CY163" s="777"/>
      <c r="CZ163" s="777"/>
      <c r="DA163" s="777"/>
      <c r="DB163" s="777"/>
      <c r="DC163" s="777"/>
      <c r="DD163" s="777"/>
      <c r="DE163" s="777"/>
      <c r="DF163" s="777"/>
      <c r="DG163" s="777"/>
      <c r="DH163" s="777"/>
      <c r="DI163" s="777"/>
      <c r="DJ163" s="777"/>
      <c r="DK163" s="777"/>
      <c r="DL163" s="777"/>
      <c r="DM163" s="777"/>
      <c r="DN163" s="777"/>
      <c r="DO163" s="777"/>
      <c r="DP163" s="777"/>
      <c r="DQ163" s="777"/>
      <c r="DR163" s="777"/>
      <c r="DS163" s="777"/>
      <c r="DT163" s="777"/>
      <c r="DU163" s="777"/>
      <c r="DV163" s="723"/>
      <c r="DW163" s="723"/>
      <c r="DX163" s="723"/>
      <c r="DY163" s="723"/>
      <c r="DZ163" s="723"/>
      <c r="EA163" s="723"/>
      <c r="EB163" s="723"/>
      <c r="EC163" s="723"/>
      <c r="ED163" s="723"/>
      <c r="EE163" s="723"/>
      <c r="EF163" s="723"/>
      <c r="EG163" s="723"/>
      <c r="EH163" s="723"/>
      <c r="EI163" s="723"/>
      <c r="EJ163" s="723"/>
    </row>
    <row r="164" spans="1:140">
      <c r="A164" s="777"/>
      <c r="B164" s="777"/>
      <c r="C164" s="777"/>
      <c r="D164" s="777"/>
      <c r="E164" s="777"/>
      <c r="F164" s="777"/>
      <c r="G164" s="777"/>
      <c r="H164" s="777"/>
      <c r="I164" s="777"/>
      <c r="J164" s="777"/>
      <c r="K164" s="777"/>
      <c r="L164" s="777"/>
      <c r="M164" s="777"/>
      <c r="N164" s="777"/>
      <c r="O164" s="777"/>
      <c r="P164" s="777"/>
      <c r="Q164" s="777"/>
      <c r="R164" s="777"/>
      <c r="S164" s="777"/>
      <c r="T164" s="777"/>
      <c r="U164" s="777"/>
      <c r="V164" s="777"/>
      <c r="W164" s="777"/>
      <c r="X164" s="777"/>
      <c r="Y164" s="777"/>
      <c r="Z164" s="777"/>
      <c r="AA164" s="777"/>
      <c r="AB164" s="777"/>
      <c r="AC164" s="777"/>
      <c r="AD164" s="777"/>
      <c r="AE164" s="777"/>
      <c r="AF164" s="777"/>
      <c r="AG164" s="777"/>
      <c r="AH164" s="777"/>
      <c r="AI164" s="777"/>
      <c r="AJ164" s="777"/>
      <c r="AK164" s="777"/>
      <c r="AL164" s="777"/>
      <c r="AM164" s="777"/>
      <c r="AN164" s="777"/>
      <c r="AO164" s="777"/>
      <c r="AP164" s="777"/>
      <c r="AQ164" s="777"/>
      <c r="AR164" s="777"/>
      <c r="AS164" s="777"/>
      <c r="AT164" s="777"/>
      <c r="AU164" s="777"/>
      <c r="AV164" s="777"/>
      <c r="AW164" s="777"/>
      <c r="AX164" s="777"/>
      <c r="AY164" s="777"/>
      <c r="AZ164" s="777"/>
      <c r="BA164" s="777"/>
      <c r="BB164" s="777"/>
      <c r="BC164" s="777"/>
      <c r="BD164" s="777"/>
      <c r="BE164" s="777"/>
      <c r="BF164" s="777"/>
      <c r="BG164" s="777"/>
      <c r="BH164" s="777"/>
      <c r="BI164" s="777"/>
      <c r="BJ164" s="777"/>
      <c r="BK164" s="777"/>
      <c r="BL164" s="777"/>
      <c r="BM164" s="777"/>
      <c r="BN164" s="777"/>
      <c r="BO164" s="777"/>
      <c r="BP164" s="777"/>
      <c r="BQ164" s="777"/>
      <c r="BR164" s="777"/>
      <c r="BS164" s="777"/>
      <c r="BT164" s="777"/>
      <c r="BU164" s="777"/>
      <c r="BV164" s="777"/>
      <c r="BW164" s="777"/>
      <c r="BX164" s="777"/>
      <c r="BY164" s="777"/>
      <c r="BZ164" s="777"/>
      <c r="CA164" s="777"/>
      <c r="CB164" s="777"/>
      <c r="CC164" s="777"/>
      <c r="CD164" s="777"/>
      <c r="CE164" s="777"/>
      <c r="CF164" s="777"/>
      <c r="CG164" s="777"/>
      <c r="CH164" s="777"/>
      <c r="CI164" s="777"/>
      <c r="CJ164" s="777"/>
      <c r="CK164" s="777"/>
      <c r="CL164" s="777"/>
      <c r="CM164" s="777"/>
      <c r="CN164" s="777"/>
      <c r="CO164" s="777"/>
      <c r="CP164" s="777"/>
      <c r="CQ164" s="777"/>
      <c r="CR164" s="777"/>
      <c r="CS164" s="777"/>
      <c r="CT164" s="777"/>
      <c r="CU164" s="777"/>
      <c r="CV164" s="777"/>
      <c r="CW164" s="777"/>
      <c r="CX164" s="777"/>
      <c r="CY164" s="777"/>
      <c r="CZ164" s="777"/>
      <c r="DA164" s="777"/>
      <c r="DB164" s="777"/>
      <c r="DC164" s="777"/>
      <c r="DD164" s="777"/>
      <c r="DE164" s="777"/>
      <c r="DF164" s="777"/>
      <c r="DG164" s="777"/>
      <c r="DH164" s="777"/>
      <c r="DI164" s="777"/>
      <c r="DJ164" s="777"/>
      <c r="DK164" s="777"/>
      <c r="DL164" s="777"/>
      <c r="DM164" s="777"/>
      <c r="DN164" s="777"/>
      <c r="DO164" s="777"/>
      <c r="DP164" s="777"/>
      <c r="DQ164" s="777"/>
      <c r="DR164" s="777"/>
      <c r="DS164" s="777"/>
      <c r="DT164" s="777"/>
      <c r="DU164" s="777"/>
      <c r="DV164" s="723"/>
      <c r="DW164" s="723"/>
      <c r="DX164" s="723"/>
      <c r="DY164" s="723"/>
      <c r="DZ164" s="723"/>
      <c r="EA164" s="723"/>
      <c r="EB164" s="723"/>
      <c r="EC164" s="723"/>
      <c r="ED164" s="723"/>
      <c r="EE164" s="723"/>
      <c r="EF164" s="723"/>
      <c r="EG164" s="723"/>
      <c r="EH164" s="723"/>
      <c r="EI164" s="723"/>
      <c r="EJ164" s="723"/>
    </row>
    <row r="165" spans="1:140">
      <c r="A165" s="777"/>
      <c r="B165" s="777"/>
      <c r="C165" s="777"/>
      <c r="D165" s="777"/>
      <c r="E165" s="777"/>
      <c r="F165" s="777"/>
      <c r="G165" s="777"/>
      <c r="H165" s="777"/>
      <c r="I165" s="777"/>
      <c r="J165" s="777"/>
      <c r="K165" s="777"/>
      <c r="L165" s="777"/>
      <c r="M165" s="777"/>
      <c r="N165" s="777"/>
      <c r="O165" s="777"/>
      <c r="P165" s="777"/>
      <c r="Q165" s="777"/>
      <c r="R165" s="777"/>
      <c r="S165" s="777"/>
      <c r="T165" s="777"/>
      <c r="U165" s="777"/>
      <c r="V165" s="777"/>
      <c r="W165" s="777"/>
      <c r="X165" s="777"/>
      <c r="Y165" s="777"/>
      <c r="Z165" s="777"/>
      <c r="AA165" s="777"/>
      <c r="AB165" s="777"/>
      <c r="AC165" s="777"/>
      <c r="AD165" s="777"/>
      <c r="AE165" s="777"/>
      <c r="AF165" s="777"/>
      <c r="AG165" s="777"/>
      <c r="AH165" s="777"/>
      <c r="AI165" s="777"/>
      <c r="AJ165" s="777"/>
      <c r="AK165" s="777"/>
      <c r="AL165" s="777"/>
      <c r="AM165" s="777"/>
      <c r="AN165" s="777"/>
      <c r="AO165" s="777"/>
      <c r="AP165" s="777"/>
      <c r="AQ165" s="777"/>
      <c r="AR165" s="777"/>
      <c r="AS165" s="777"/>
      <c r="AT165" s="777"/>
      <c r="AU165" s="777"/>
      <c r="AV165" s="777"/>
      <c r="AW165" s="777"/>
      <c r="AX165" s="777"/>
      <c r="AY165" s="777"/>
      <c r="AZ165" s="777"/>
      <c r="BA165" s="777"/>
      <c r="BB165" s="777"/>
      <c r="BC165" s="777"/>
      <c r="BD165" s="777"/>
      <c r="BE165" s="777"/>
      <c r="BF165" s="777"/>
      <c r="BG165" s="777"/>
      <c r="BH165" s="777"/>
      <c r="BI165" s="777"/>
      <c r="BJ165" s="777"/>
      <c r="BK165" s="777"/>
      <c r="BL165" s="777"/>
      <c r="BM165" s="777"/>
      <c r="BN165" s="777"/>
      <c r="BO165" s="777"/>
      <c r="BP165" s="777"/>
      <c r="BQ165" s="777"/>
      <c r="BR165" s="777"/>
      <c r="BS165" s="777"/>
      <c r="BT165" s="777"/>
      <c r="BU165" s="777"/>
      <c r="BV165" s="777"/>
      <c r="BW165" s="777"/>
      <c r="BX165" s="777"/>
      <c r="BY165" s="777"/>
      <c r="BZ165" s="777"/>
      <c r="CA165" s="777"/>
      <c r="CB165" s="777"/>
      <c r="CC165" s="777"/>
      <c r="CD165" s="777"/>
      <c r="CE165" s="777"/>
      <c r="CF165" s="777"/>
      <c r="CG165" s="777"/>
      <c r="CH165" s="777"/>
      <c r="CI165" s="777"/>
      <c r="CJ165" s="777"/>
      <c r="CK165" s="777"/>
      <c r="CL165" s="777"/>
      <c r="CM165" s="777"/>
      <c r="CN165" s="777"/>
      <c r="CO165" s="777"/>
      <c r="CP165" s="777"/>
      <c r="CQ165" s="777"/>
      <c r="CR165" s="777"/>
      <c r="CS165" s="777"/>
      <c r="CT165" s="777"/>
      <c r="CU165" s="777"/>
      <c r="CV165" s="777"/>
      <c r="CW165" s="777"/>
      <c r="CX165" s="777"/>
      <c r="CY165" s="777"/>
      <c r="CZ165" s="777"/>
      <c r="DA165" s="777"/>
      <c r="DB165" s="777"/>
      <c r="DC165" s="777"/>
      <c r="DD165" s="777"/>
      <c r="DE165" s="777"/>
      <c r="DF165" s="777"/>
      <c r="DG165" s="777"/>
      <c r="DH165" s="777"/>
      <c r="DI165" s="777"/>
      <c r="DJ165" s="777"/>
      <c r="DK165" s="777"/>
      <c r="DL165" s="777"/>
      <c r="DM165" s="777"/>
      <c r="DN165" s="777"/>
      <c r="DO165" s="777"/>
      <c r="DP165" s="777"/>
      <c r="DQ165" s="777"/>
      <c r="DR165" s="777"/>
      <c r="DS165" s="777"/>
      <c r="DT165" s="777"/>
      <c r="DU165" s="777"/>
      <c r="DV165" s="723"/>
      <c r="DW165" s="723"/>
      <c r="DX165" s="723"/>
      <c r="DY165" s="723"/>
      <c r="DZ165" s="723"/>
      <c r="EA165" s="723"/>
      <c r="EB165" s="723"/>
      <c r="EC165" s="723"/>
      <c r="ED165" s="723"/>
      <c r="EE165" s="723"/>
      <c r="EF165" s="723"/>
      <c r="EG165" s="723"/>
      <c r="EH165" s="723"/>
      <c r="EI165" s="723"/>
      <c r="EJ165" s="723"/>
    </row>
    <row r="166" spans="1:140">
      <c r="A166" s="777"/>
      <c r="B166" s="777"/>
      <c r="C166" s="777"/>
      <c r="D166" s="777"/>
      <c r="E166" s="777"/>
      <c r="F166" s="777"/>
      <c r="G166" s="777"/>
      <c r="H166" s="777"/>
      <c r="I166" s="777"/>
      <c r="J166" s="777"/>
      <c r="K166" s="777"/>
      <c r="L166" s="777"/>
      <c r="M166" s="777"/>
      <c r="N166" s="777"/>
      <c r="O166" s="777"/>
      <c r="P166" s="777"/>
      <c r="Q166" s="777"/>
      <c r="R166" s="777"/>
      <c r="S166" s="777"/>
      <c r="T166" s="777"/>
      <c r="U166" s="777"/>
      <c r="V166" s="777"/>
      <c r="W166" s="777"/>
      <c r="X166" s="777"/>
      <c r="Y166" s="777"/>
      <c r="Z166" s="777"/>
      <c r="AA166" s="777"/>
      <c r="AB166" s="777"/>
      <c r="AC166" s="777"/>
      <c r="AD166" s="777"/>
      <c r="AE166" s="777"/>
      <c r="AF166" s="777"/>
      <c r="AG166" s="777"/>
      <c r="AH166" s="777"/>
      <c r="AI166" s="777"/>
      <c r="AJ166" s="777"/>
      <c r="AK166" s="777"/>
      <c r="AL166" s="777"/>
      <c r="AM166" s="777"/>
      <c r="AN166" s="777"/>
      <c r="AO166" s="777"/>
      <c r="AP166" s="777"/>
      <c r="AQ166" s="777"/>
      <c r="AR166" s="777"/>
      <c r="AS166" s="777"/>
      <c r="AT166" s="777"/>
      <c r="AU166" s="777"/>
      <c r="AV166" s="777"/>
      <c r="AW166" s="777"/>
      <c r="AX166" s="777"/>
      <c r="AY166" s="777"/>
      <c r="AZ166" s="777"/>
      <c r="BA166" s="777"/>
      <c r="BB166" s="777"/>
      <c r="BC166" s="777"/>
      <c r="BD166" s="777"/>
      <c r="BE166" s="777"/>
      <c r="BF166" s="777"/>
      <c r="BG166" s="777"/>
      <c r="BH166" s="777"/>
      <c r="BI166" s="777"/>
      <c r="BJ166" s="777"/>
      <c r="BK166" s="777"/>
      <c r="BL166" s="777"/>
      <c r="BM166" s="777"/>
      <c r="BN166" s="777"/>
      <c r="BO166" s="777"/>
      <c r="BP166" s="777"/>
      <c r="BQ166" s="777"/>
      <c r="BR166" s="777"/>
      <c r="BS166" s="777"/>
      <c r="BT166" s="777"/>
      <c r="BU166" s="777"/>
      <c r="BV166" s="777"/>
      <c r="BW166" s="777"/>
      <c r="BX166" s="777"/>
      <c r="BY166" s="777"/>
      <c r="BZ166" s="777"/>
      <c r="CA166" s="777"/>
      <c r="CB166" s="777"/>
      <c r="CC166" s="777"/>
      <c r="CD166" s="777"/>
      <c r="CE166" s="777"/>
      <c r="CF166" s="777"/>
      <c r="CG166" s="777"/>
      <c r="CH166" s="777"/>
      <c r="CI166" s="777"/>
      <c r="CJ166" s="777"/>
      <c r="CK166" s="777"/>
      <c r="CL166" s="777"/>
      <c r="CM166" s="777"/>
      <c r="CN166" s="777"/>
      <c r="CO166" s="777"/>
      <c r="CP166" s="777"/>
      <c r="CQ166" s="777"/>
      <c r="CR166" s="777"/>
      <c r="CS166" s="777"/>
      <c r="CT166" s="777"/>
      <c r="CU166" s="777"/>
      <c r="CV166" s="777"/>
      <c r="CW166" s="777"/>
      <c r="CX166" s="777"/>
      <c r="CY166" s="777"/>
      <c r="CZ166" s="777"/>
      <c r="DA166" s="777"/>
      <c r="DB166" s="777"/>
      <c r="DC166" s="777"/>
      <c r="DD166" s="777"/>
      <c r="DE166" s="777"/>
      <c r="DF166" s="777"/>
      <c r="DG166" s="777"/>
      <c r="DH166" s="777"/>
      <c r="DI166" s="777"/>
      <c r="DJ166" s="777"/>
      <c r="DK166" s="777"/>
      <c r="DL166" s="777"/>
      <c r="DM166" s="777"/>
      <c r="DN166" s="777"/>
      <c r="DO166" s="777"/>
      <c r="DP166" s="777"/>
      <c r="DQ166" s="777"/>
      <c r="DR166" s="777"/>
      <c r="DS166" s="777"/>
      <c r="DT166" s="777"/>
      <c r="DU166" s="777"/>
      <c r="DV166" s="723"/>
      <c r="DW166" s="723"/>
      <c r="DX166" s="723"/>
      <c r="DY166" s="723"/>
      <c r="DZ166" s="723"/>
      <c r="EA166" s="723"/>
      <c r="EB166" s="723"/>
      <c r="EC166" s="723"/>
      <c r="ED166" s="723"/>
      <c r="EE166" s="723"/>
      <c r="EF166" s="723"/>
      <c r="EG166" s="723"/>
      <c r="EH166" s="723"/>
      <c r="EI166" s="723"/>
      <c r="EJ166" s="723"/>
    </row>
    <row r="167" spans="1:140">
      <c r="A167" s="777"/>
      <c r="B167" s="777"/>
      <c r="C167" s="777"/>
      <c r="D167" s="777"/>
      <c r="E167" s="777"/>
      <c r="F167" s="777"/>
      <c r="G167" s="777"/>
      <c r="H167" s="777"/>
      <c r="I167" s="777"/>
      <c r="J167" s="777"/>
      <c r="K167" s="777"/>
      <c r="L167" s="777"/>
      <c r="M167" s="777"/>
      <c r="N167" s="777"/>
      <c r="O167" s="777"/>
      <c r="P167" s="777"/>
      <c r="Q167" s="777"/>
      <c r="R167" s="777"/>
      <c r="S167" s="777"/>
      <c r="T167" s="777"/>
      <c r="U167" s="777"/>
      <c r="V167" s="777"/>
      <c r="W167" s="777"/>
      <c r="X167" s="777"/>
      <c r="Y167" s="777"/>
      <c r="Z167" s="777"/>
      <c r="AA167" s="777"/>
      <c r="AB167" s="777"/>
      <c r="AC167" s="777"/>
      <c r="AD167" s="777"/>
      <c r="AE167" s="777"/>
      <c r="AF167" s="777"/>
      <c r="AG167" s="777"/>
      <c r="AH167" s="777"/>
      <c r="AI167" s="777"/>
      <c r="AJ167" s="777"/>
      <c r="AK167" s="777"/>
      <c r="AL167" s="777"/>
      <c r="AM167" s="777"/>
      <c r="AN167" s="777"/>
      <c r="AO167" s="777"/>
      <c r="AP167" s="777"/>
      <c r="AQ167" s="777"/>
      <c r="AR167" s="777"/>
      <c r="AS167" s="777"/>
      <c r="AT167" s="777"/>
      <c r="AU167" s="777"/>
      <c r="AV167" s="777"/>
      <c r="AW167" s="777"/>
      <c r="AX167" s="777"/>
      <c r="AY167" s="777"/>
      <c r="AZ167" s="777"/>
      <c r="BA167" s="777"/>
      <c r="BB167" s="777"/>
      <c r="BC167" s="777"/>
      <c r="BD167" s="777"/>
      <c r="BE167" s="777"/>
      <c r="BF167" s="777"/>
      <c r="BG167" s="777"/>
      <c r="BH167" s="777"/>
      <c r="BI167" s="777"/>
      <c r="BJ167" s="777"/>
      <c r="BK167" s="777"/>
      <c r="BL167" s="777"/>
      <c r="BM167" s="777"/>
      <c r="BN167" s="777"/>
      <c r="BO167" s="777"/>
      <c r="BP167" s="777"/>
      <c r="BQ167" s="777"/>
      <c r="BR167" s="777"/>
      <c r="BS167" s="777"/>
      <c r="BT167" s="777"/>
      <c r="BU167" s="777"/>
      <c r="BV167" s="777"/>
      <c r="BW167" s="777"/>
      <c r="BX167" s="777"/>
      <c r="BY167" s="777"/>
      <c r="BZ167" s="777"/>
      <c r="CA167" s="777"/>
      <c r="CB167" s="777"/>
      <c r="CC167" s="777"/>
      <c r="CD167" s="777"/>
      <c r="CE167" s="777"/>
      <c r="CF167" s="777"/>
      <c r="CG167" s="777"/>
      <c r="CH167" s="777"/>
      <c r="CI167" s="777"/>
      <c r="CJ167" s="777"/>
      <c r="CK167" s="777"/>
      <c r="CL167" s="777"/>
      <c r="CM167" s="777"/>
      <c r="CN167" s="777"/>
      <c r="CO167" s="777"/>
      <c r="CP167" s="777"/>
      <c r="CQ167" s="777"/>
      <c r="CR167" s="777"/>
      <c r="CS167" s="777"/>
      <c r="CT167" s="777"/>
      <c r="CU167" s="777"/>
      <c r="CV167" s="777"/>
      <c r="CW167" s="777"/>
      <c r="CX167" s="777"/>
      <c r="CY167" s="777"/>
      <c r="CZ167" s="777"/>
      <c r="DA167" s="777"/>
      <c r="DB167" s="777"/>
      <c r="DC167" s="777"/>
      <c r="DD167" s="777"/>
      <c r="DE167" s="777"/>
      <c r="DF167" s="777"/>
      <c r="DG167" s="777"/>
      <c r="DH167" s="777"/>
      <c r="DI167" s="777"/>
      <c r="DJ167" s="777"/>
      <c r="DK167" s="777"/>
      <c r="DL167" s="777"/>
      <c r="DM167" s="777"/>
      <c r="DN167" s="777"/>
      <c r="DO167" s="777"/>
      <c r="DP167" s="777"/>
      <c r="DQ167" s="777"/>
      <c r="DR167" s="777"/>
      <c r="DS167" s="777"/>
      <c r="DT167" s="777"/>
      <c r="DU167" s="777"/>
      <c r="DV167" s="723"/>
      <c r="DW167" s="723"/>
      <c r="DX167" s="723"/>
      <c r="DY167" s="723"/>
      <c r="DZ167" s="723"/>
      <c r="EA167" s="723"/>
      <c r="EB167" s="723"/>
      <c r="EC167" s="723"/>
      <c r="ED167" s="723"/>
      <c r="EE167" s="723"/>
      <c r="EF167" s="723"/>
      <c r="EG167" s="723"/>
      <c r="EH167" s="723"/>
      <c r="EI167" s="723"/>
      <c r="EJ167" s="723"/>
    </row>
    <row r="168" spans="1:140">
      <c r="A168" s="777"/>
      <c r="B168" s="777"/>
      <c r="C168" s="777"/>
      <c r="D168" s="777"/>
      <c r="E168" s="777"/>
      <c r="F168" s="777"/>
      <c r="G168" s="777"/>
      <c r="H168" s="777"/>
      <c r="I168" s="777"/>
      <c r="J168" s="777"/>
      <c r="K168" s="777"/>
      <c r="L168" s="777"/>
      <c r="M168" s="777"/>
      <c r="N168" s="777"/>
      <c r="O168" s="777"/>
      <c r="P168" s="777"/>
      <c r="Q168" s="777"/>
      <c r="R168" s="777"/>
      <c r="S168" s="777"/>
      <c r="T168" s="777"/>
      <c r="U168" s="777"/>
      <c r="V168" s="777"/>
      <c r="W168" s="777"/>
      <c r="X168" s="777"/>
      <c r="Y168" s="777"/>
      <c r="Z168" s="777"/>
      <c r="AA168" s="777"/>
      <c r="AB168" s="777"/>
      <c r="AC168" s="777"/>
      <c r="AD168" s="777"/>
      <c r="AE168" s="777"/>
      <c r="AF168" s="777"/>
      <c r="AG168" s="777"/>
      <c r="AH168" s="777"/>
      <c r="AI168" s="777"/>
      <c r="AJ168" s="777"/>
      <c r="AK168" s="777"/>
      <c r="AL168" s="777"/>
      <c r="AM168" s="777"/>
      <c r="AN168" s="777"/>
      <c r="AO168" s="777"/>
      <c r="AP168" s="777"/>
      <c r="AQ168" s="777"/>
      <c r="AR168" s="777"/>
      <c r="AS168" s="777"/>
      <c r="AT168" s="777"/>
      <c r="AU168" s="777"/>
      <c r="AV168" s="777"/>
      <c r="AW168" s="777"/>
      <c r="AX168" s="777"/>
      <c r="AY168" s="777"/>
      <c r="AZ168" s="777"/>
      <c r="BA168" s="777"/>
      <c r="BB168" s="777"/>
      <c r="BC168" s="777"/>
      <c r="BD168" s="777"/>
      <c r="BE168" s="777"/>
      <c r="BF168" s="777"/>
      <c r="BG168" s="777"/>
      <c r="BH168" s="777"/>
      <c r="BI168" s="777"/>
      <c r="BJ168" s="777"/>
      <c r="BK168" s="777"/>
      <c r="BL168" s="777"/>
      <c r="BM168" s="777"/>
      <c r="BN168" s="777"/>
      <c r="BO168" s="777"/>
      <c r="BP168" s="777"/>
      <c r="BQ168" s="777"/>
      <c r="BR168" s="777"/>
      <c r="BS168" s="777"/>
      <c r="BT168" s="777"/>
      <c r="BU168" s="777"/>
      <c r="BV168" s="777"/>
      <c r="BW168" s="777"/>
      <c r="BX168" s="777"/>
      <c r="BY168" s="777"/>
      <c r="BZ168" s="777"/>
      <c r="CA168" s="777"/>
      <c r="CB168" s="777"/>
      <c r="CC168" s="777"/>
      <c r="CD168" s="777"/>
      <c r="CE168" s="777"/>
      <c r="CF168" s="777"/>
      <c r="CG168" s="777"/>
      <c r="CH168" s="777"/>
      <c r="CI168" s="777"/>
      <c r="CJ168" s="777"/>
      <c r="CK168" s="777"/>
      <c r="CL168" s="777"/>
      <c r="CM168" s="777"/>
      <c r="CN168" s="777"/>
      <c r="CO168" s="777"/>
      <c r="CP168" s="777"/>
      <c r="CQ168" s="777"/>
      <c r="CR168" s="777"/>
      <c r="CS168" s="777"/>
      <c r="CT168" s="777"/>
      <c r="CU168" s="777"/>
      <c r="CV168" s="777"/>
      <c r="CW168" s="777"/>
      <c r="CX168" s="777"/>
      <c r="CY168" s="777"/>
      <c r="CZ168" s="777"/>
      <c r="DA168" s="777"/>
      <c r="DB168" s="777"/>
      <c r="DC168" s="777"/>
      <c r="DD168" s="777"/>
      <c r="DE168" s="777"/>
      <c r="DF168" s="777"/>
      <c r="DG168" s="777"/>
      <c r="DH168" s="777"/>
      <c r="DI168" s="777"/>
      <c r="DJ168" s="777"/>
      <c r="DK168" s="777"/>
      <c r="DL168" s="777"/>
      <c r="DM168" s="777"/>
      <c r="DN168" s="777"/>
      <c r="DO168" s="777"/>
      <c r="DP168" s="777"/>
      <c r="DQ168" s="777"/>
      <c r="DR168" s="777"/>
      <c r="DS168" s="777"/>
      <c r="DT168" s="777"/>
      <c r="DU168" s="777"/>
      <c r="DV168" s="723"/>
      <c r="DW168" s="723"/>
      <c r="DX168" s="723"/>
      <c r="DY168" s="723"/>
      <c r="DZ168" s="723"/>
      <c r="EA168" s="723"/>
      <c r="EB168" s="723"/>
      <c r="EC168" s="723"/>
      <c r="ED168" s="723"/>
      <c r="EE168" s="723"/>
      <c r="EF168" s="723"/>
      <c r="EG168" s="723"/>
      <c r="EH168" s="723"/>
      <c r="EI168" s="723"/>
      <c r="EJ168" s="723"/>
    </row>
    <row r="169" spans="1:140">
      <c r="A169" s="777"/>
      <c r="B169" s="777"/>
      <c r="C169" s="777"/>
      <c r="D169" s="777"/>
      <c r="E169" s="777"/>
      <c r="F169" s="777"/>
      <c r="G169" s="777"/>
      <c r="H169" s="777"/>
      <c r="I169" s="777"/>
      <c r="J169" s="777"/>
      <c r="K169" s="777"/>
      <c r="L169" s="777"/>
      <c r="M169" s="777"/>
      <c r="N169" s="777"/>
      <c r="O169" s="777"/>
      <c r="P169" s="777"/>
      <c r="Q169" s="777"/>
      <c r="R169" s="777"/>
      <c r="S169" s="777"/>
      <c r="T169" s="777"/>
      <c r="U169" s="777"/>
      <c r="V169" s="777"/>
      <c r="W169" s="777"/>
      <c r="X169" s="777"/>
      <c r="Y169" s="777"/>
      <c r="Z169" s="777"/>
      <c r="AA169" s="777"/>
      <c r="AB169" s="777"/>
      <c r="AC169" s="777"/>
      <c r="AD169" s="777"/>
      <c r="AE169" s="777"/>
      <c r="AF169" s="777"/>
      <c r="AG169" s="777"/>
      <c r="AH169" s="777"/>
      <c r="AI169" s="777"/>
      <c r="AJ169" s="777"/>
      <c r="AK169" s="777"/>
      <c r="AL169" s="777"/>
      <c r="AM169" s="777"/>
      <c r="AN169" s="777"/>
      <c r="AO169" s="777"/>
      <c r="AP169" s="777"/>
      <c r="AQ169" s="777"/>
      <c r="AR169" s="777"/>
      <c r="AS169" s="777"/>
      <c r="AT169" s="777"/>
      <c r="AU169" s="777"/>
      <c r="AV169" s="777"/>
      <c r="AW169" s="777"/>
      <c r="AX169" s="777"/>
      <c r="AY169" s="777"/>
      <c r="AZ169" s="777"/>
      <c r="BA169" s="777"/>
      <c r="BB169" s="777"/>
      <c r="BC169" s="777"/>
      <c r="BD169" s="777"/>
      <c r="BE169" s="777"/>
      <c r="BF169" s="777"/>
      <c r="BG169" s="777"/>
      <c r="BH169" s="777"/>
      <c r="BI169" s="777"/>
      <c r="BJ169" s="777"/>
      <c r="BK169" s="777"/>
      <c r="BL169" s="777"/>
      <c r="BM169" s="777"/>
      <c r="BN169" s="777"/>
      <c r="BO169" s="777"/>
      <c r="BP169" s="777"/>
      <c r="BQ169" s="777"/>
      <c r="BR169" s="777"/>
      <c r="BS169" s="777"/>
      <c r="BT169" s="777"/>
      <c r="BU169" s="777"/>
      <c r="BV169" s="777"/>
      <c r="BW169" s="777"/>
      <c r="BX169" s="777"/>
      <c r="BY169" s="777"/>
      <c r="BZ169" s="777"/>
      <c r="CA169" s="777"/>
      <c r="CB169" s="777"/>
      <c r="CC169" s="777"/>
      <c r="CD169" s="777"/>
      <c r="CE169" s="777"/>
      <c r="CF169" s="777"/>
      <c r="CG169" s="777"/>
      <c r="CH169" s="777"/>
      <c r="CI169" s="777"/>
      <c r="CJ169" s="777"/>
      <c r="CK169" s="777"/>
      <c r="CL169" s="777"/>
      <c r="CM169" s="777"/>
      <c r="CN169" s="777"/>
      <c r="CO169" s="777"/>
      <c r="CP169" s="777"/>
      <c r="CQ169" s="777"/>
      <c r="CR169" s="777"/>
      <c r="CS169" s="777"/>
      <c r="CT169" s="777"/>
      <c r="CU169" s="777"/>
      <c r="CV169" s="777"/>
      <c r="CW169" s="777"/>
      <c r="CX169" s="777"/>
      <c r="CY169" s="777"/>
      <c r="CZ169" s="777"/>
      <c r="DA169" s="777"/>
      <c r="DB169" s="777"/>
      <c r="DC169" s="777"/>
      <c r="DD169" s="777"/>
      <c r="DE169" s="777"/>
      <c r="DF169" s="777"/>
      <c r="DG169" s="777"/>
      <c r="DH169" s="777"/>
      <c r="DI169" s="777"/>
      <c r="DJ169" s="777"/>
      <c r="DK169" s="777"/>
      <c r="DL169" s="777"/>
      <c r="DM169" s="777"/>
      <c r="DN169" s="777"/>
      <c r="DO169" s="777"/>
      <c r="DP169" s="777"/>
      <c r="DQ169" s="777"/>
      <c r="DR169" s="777"/>
      <c r="DS169" s="777"/>
      <c r="DT169" s="777"/>
      <c r="DU169" s="777"/>
    </row>
    <row r="170" spans="1:140">
      <c r="A170" s="777"/>
      <c r="B170" s="777"/>
      <c r="C170" s="777"/>
      <c r="D170" s="777"/>
      <c r="E170" s="777"/>
      <c r="F170" s="777"/>
      <c r="G170" s="777"/>
      <c r="H170" s="777"/>
      <c r="I170" s="777"/>
      <c r="J170" s="777"/>
      <c r="K170" s="777"/>
      <c r="L170" s="777"/>
      <c r="M170" s="777"/>
      <c r="N170" s="777"/>
      <c r="O170" s="777"/>
      <c r="P170" s="777"/>
      <c r="Q170" s="777"/>
      <c r="R170" s="777"/>
      <c r="S170" s="777"/>
      <c r="T170" s="777"/>
      <c r="U170" s="777"/>
      <c r="V170" s="777"/>
      <c r="W170" s="777"/>
      <c r="X170" s="777"/>
      <c r="Y170" s="777"/>
      <c r="Z170" s="777"/>
      <c r="AA170" s="777"/>
      <c r="AB170" s="777"/>
      <c r="AC170" s="777"/>
      <c r="AD170" s="777"/>
      <c r="AE170" s="777"/>
      <c r="AF170" s="777"/>
      <c r="AG170" s="777"/>
      <c r="AH170" s="777"/>
      <c r="AI170" s="777"/>
      <c r="AJ170" s="777"/>
      <c r="AK170" s="777"/>
      <c r="AL170" s="777"/>
      <c r="AM170" s="777"/>
      <c r="AN170" s="777"/>
      <c r="AO170" s="777"/>
      <c r="AP170" s="777"/>
      <c r="AQ170" s="777"/>
      <c r="AR170" s="777"/>
      <c r="AS170" s="777"/>
      <c r="AT170" s="777"/>
      <c r="AU170" s="777"/>
      <c r="AV170" s="777"/>
      <c r="AW170" s="777"/>
      <c r="AX170" s="777"/>
      <c r="AY170" s="777"/>
      <c r="AZ170" s="777"/>
      <c r="BA170" s="777"/>
      <c r="BB170" s="777"/>
      <c r="BC170" s="777"/>
      <c r="BD170" s="777"/>
      <c r="BE170" s="777"/>
      <c r="BF170" s="777"/>
      <c r="BG170" s="777"/>
      <c r="BH170" s="777"/>
      <c r="BI170" s="777"/>
      <c r="BJ170" s="777"/>
      <c r="BK170" s="777"/>
      <c r="BL170" s="777"/>
      <c r="BM170" s="777"/>
      <c r="BN170" s="777"/>
      <c r="BO170" s="777"/>
      <c r="BP170" s="777"/>
      <c r="BQ170" s="777"/>
      <c r="BR170" s="777"/>
      <c r="BS170" s="777"/>
      <c r="BT170" s="777"/>
      <c r="BU170" s="777"/>
      <c r="BV170" s="777"/>
      <c r="BW170" s="777"/>
      <c r="BX170" s="777"/>
      <c r="BY170" s="777"/>
      <c r="BZ170" s="777"/>
      <c r="CA170" s="777"/>
      <c r="CB170" s="777"/>
      <c r="CC170" s="777"/>
      <c r="CD170" s="777"/>
      <c r="CE170" s="777"/>
      <c r="CF170" s="777"/>
      <c r="CG170" s="777"/>
      <c r="CH170" s="777"/>
      <c r="CI170" s="777"/>
      <c r="CJ170" s="777"/>
      <c r="CK170" s="777"/>
      <c r="CL170" s="777"/>
      <c r="CM170" s="777"/>
      <c r="CN170" s="777"/>
      <c r="CO170" s="777"/>
      <c r="CP170" s="777"/>
      <c r="CQ170" s="777"/>
      <c r="CR170" s="777"/>
      <c r="CS170" s="777"/>
      <c r="CT170" s="777"/>
      <c r="CU170" s="777"/>
      <c r="CV170" s="777"/>
      <c r="CW170" s="777"/>
      <c r="CX170" s="777"/>
      <c r="CY170" s="777"/>
      <c r="CZ170" s="777"/>
      <c r="DA170" s="777"/>
      <c r="DB170" s="777"/>
      <c r="DC170" s="777"/>
      <c r="DD170" s="777"/>
      <c r="DE170" s="777"/>
      <c r="DF170" s="777"/>
      <c r="DG170" s="777"/>
      <c r="DH170" s="777"/>
      <c r="DI170" s="777"/>
      <c r="DJ170" s="777"/>
      <c r="DK170" s="777"/>
      <c r="DL170" s="777"/>
      <c r="DM170" s="777"/>
      <c r="DN170" s="777"/>
      <c r="DO170" s="777"/>
      <c r="DP170" s="777"/>
      <c r="DQ170" s="777"/>
      <c r="DR170" s="777"/>
      <c r="DS170" s="777"/>
      <c r="DT170" s="777"/>
      <c r="DU170" s="777"/>
    </row>
    <row r="171" spans="1:140">
      <c r="A171" s="777"/>
      <c r="B171" s="777"/>
      <c r="C171" s="777"/>
      <c r="D171" s="777"/>
      <c r="E171" s="777"/>
      <c r="F171" s="777"/>
      <c r="G171" s="777"/>
      <c r="H171" s="777"/>
      <c r="I171" s="777"/>
      <c r="J171" s="777"/>
      <c r="K171" s="777"/>
      <c r="L171" s="777"/>
      <c r="M171" s="777"/>
      <c r="N171" s="777"/>
      <c r="O171" s="777"/>
      <c r="P171" s="777"/>
      <c r="Q171" s="777"/>
      <c r="R171" s="777"/>
      <c r="S171" s="777"/>
      <c r="T171" s="777"/>
      <c r="U171" s="777"/>
      <c r="V171" s="777"/>
      <c r="W171" s="777"/>
      <c r="X171" s="777"/>
      <c r="Y171" s="777"/>
      <c r="Z171" s="777"/>
      <c r="AA171" s="777"/>
      <c r="AB171" s="777"/>
      <c r="AC171" s="777"/>
      <c r="AD171" s="777"/>
      <c r="AE171" s="777"/>
      <c r="AF171" s="777"/>
      <c r="AG171" s="777"/>
      <c r="AH171" s="777"/>
      <c r="AI171" s="777"/>
      <c r="AJ171" s="777"/>
      <c r="AK171" s="777"/>
      <c r="AL171" s="777"/>
      <c r="AM171" s="777"/>
      <c r="AN171" s="777"/>
      <c r="AO171" s="777"/>
      <c r="AP171" s="777"/>
      <c r="AQ171" s="777"/>
      <c r="AR171" s="777"/>
      <c r="AS171" s="777"/>
      <c r="AT171" s="777"/>
      <c r="AU171" s="777"/>
      <c r="AV171" s="777"/>
      <c r="AW171" s="777"/>
      <c r="AX171" s="777"/>
      <c r="AY171" s="777"/>
      <c r="AZ171" s="777"/>
      <c r="BA171" s="777"/>
      <c r="BB171" s="777"/>
      <c r="BC171" s="777"/>
      <c r="BD171" s="777"/>
      <c r="BE171" s="777"/>
      <c r="BF171" s="777"/>
      <c r="BG171" s="777"/>
      <c r="BH171" s="777"/>
      <c r="BI171" s="777"/>
      <c r="BJ171" s="777"/>
      <c r="BK171" s="777"/>
      <c r="BL171" s="777"/>
      <c r="BM171" s="777"/>
      <c r="BN171" s="777"/>
      <c r="BO171" s="777"/>
      <c r="BP171" s="777"/>
      <c r="BQ171" s="777"/>
      <c r="BR171" s="777"/>
      <c r="BS171" s="777"/>
      <c r="BT171" s="777"/>
      <c r="BU171" s="777"/>
      <c r="BV171" s="777"/>
      <c r="BW171" s="777"/>
      <c r="BX171" s="777"/>
      <c r="BY171" s="777"/>
      <c r="BZ171" s="777"/>
      <c r="CA171" s="777"/>
      <c r="CB171" s="777"/>
      <c r="CC171" s="777"/>
      <c r="CD171" s="777"/>
      <c r="CE171" s="777"/>
      <c r="CF171" s="777"/>
      <c r="CG171" s="777"/>
      <c r="CH171" s="777"/>
      <c r="CI171" s="777"/>
      <c r="CJ171" s="777"/>
      <c r="CK171" s="777"/>
      <c r="CL171" s="777"/>
      <c r="CM171" s="777"/>
      <c r="CN171" s="777"/>
      <c r="CO171" s="777"/>
      <c r="CP171" s="777"/>
      <c r="CQ171" s="777"/>
      <c r="CR171" s="777"/>
      <c r="CS171" s="777"/>
      <c r="CT171" s="777"/>
      <c r="CU171" s="777"/>
      <c r="CV171" s="777"/>
      <c r="CW171" s="777"/>
      <c r="CX171" s="777"/>
      <c r="CY171" s="777"/>
      <c r="CZ171" s="777"/>
      <c r="DA171" s="777"/>
      <c r="DB171" s="777"/>
      <c r="DC171" s="777"/>
      <c r="DD171" s="777"/>
      <c r="DE171" s="777"/>
      <c r="DF171" s="777"/>
      <c r="DG171" s="777"/>
      <c r="DH171" s="777"/>
      <c r="DI171" s="777"/>
      <c r="DJ171" s="777"/>
      <c r="DK171" s="777"/>
      <c r="DL171" s="777"/>
      <c r="DM171" s="777"/>
      <c r="DN171" s="777"/>
      <c r="DO171" s="777"/>
      <c r="DP171" s="777"/>
      <c r="DQ171" s="777"/>
      <c r="DR171" s="777"/>
      <c r="DS171" s="777"/>
      <c r="DT171" s="777"/>
      <c r="DU171" s="777"/>
    </row>
    <row r="172" spans="1:140">
      <c r="A172" s="777"/>
      <c r="B172" s="777"/>
      <c r="C172" s="777"/>
      <c r="D172" s="777"/>
      <c r="E172" s="777"/>
      <c r="F172" s="777"/>
      <c r="G172" s="777"/>
      <c r="H172" s="777"/>
      <c r="I172" s="777"/>
      <c r="J172" s="777"/>
      <c r="K172" s="777"/>
      <c r="L172" s="777"/>
      <c r="M172" s="777"/>
      <c r="N172" s="777"/>
      <c r="O172" s="777"/>
      <c r="P172" s="777"/>
      <c r="Q172" s="777"/>
      <c r="R172" s="777"/>
      <c r="S172" s="777"/>
      <c r="T172" s="777"/>
      <c r="U172" s="777"/>
      <c r="V172" s="777"/>
      <c r="W172" s="777"/>
      <c r="X172" s="777"/>
      <c r="Y172" s="777"/>
      <c r="Z172" s="777"/>
      <c r="AA172" s="777"/>
      <c r="AB172" s="777"/>
      <c r="AC172" s="777"/>
      <c r="AD172" s="777"/>
      <c r="AE172" s="777"/>
      <c r="AF172" s="777"/>
      <c r="AG172" s="777"/>
      <c r="AH172" s="777"/>
      <c r="AI172" s="777"/>
      <c r="AJ172" s="777"/>
      <c r="AK172" s="777"/>
      <c r="AL172" s="777"/>
      <c r="AM172" s="777"/>
      <c r="AN172" s="777"/>
      <c r="AO172" s="777"/>
      <c r="AP172" s="777"/>
      <c r="AQ172" s="777"/>
      <c r="AR172" s="777"/>
      <c r="AS172" s="777"/>
      <c r="AT172" s="777"/>
      <c r="AU172" s="777"/>
      <c r="AV172" s="777"/>
      <c r="AW172" s="777"/>
      <c r="AX172" s="777"/>
      <c r="AY172" s="777"/>
      <c r="AZ172" s="777"/>
      <c r="BA172" s="777"/>
      <c r="BB172" s="777"/>
      <c r="BC172" s="777"/>
      <c r="BD172" s="777"/>
      <c r="BE172" s="777"/>
      <c r="BF172" s="777"/>
      <c r="BG172" s="777"/>
      <c r="BH172" s="777"/>
      <c r="BI172" s="777"/>
      <c r="BJ172" s="777"/>
      <c r="BK172" s="777"/>
      <c r="BL172" s="777"/>
      <c r="BM172" s="777"/>
      <c r="BN172" s="777"/>
      <c r="BO172" s="777"/>
      <c r="BP172" s="777"/>
      <c r="BQ172" s="777"/>
      <c r="BR172" s="777"/>
      <c r="BS172" s="777"/>
      <c r="BT172" s="777"/>
      <c r="BU172" s="777"/>
      <c r="BV172" s="777"/>
      <c r="BW172" s="777"/>
      <c r="BX172" s="777"/>
      <c r="BY172" s="777"/>
      <c r="BZ172" s="777"/>
      <c r="CA172" s="777"/>
      <c r="CB172" s="777"/>
      <c r="CC172" s="777"/>
      <c r="CD172" s="777"/>
      <c r="CE172" s="777"/>
      <c r="CF172" s="777"/>
      <c r="CG172" s="777"/>
      <c r="CH172" s="777"/>
      <c r="CI172" s="777"/>
      <c r="CJ172" s="777"/>
      <c r="CK172" s="777"/>
      <c r="CL172" s="777"/>
      <c r="CM172" s="777"/>
      <c r="CN172" s="777"/>
      <c r="CO172" s="777"/>
      <c r="CP172" s="777"/>
      <c r="CQ172" s="777"/>
      <c r="CR172" s="777"/>
      <c r="CS172" s="777"/>
      <c r="CT172" s="777"/>
      <c r="CU172" s="777"/>
      <c r="CV172" s="777"/>
      <c r="CW172" s="777"/>
      <c r="CX172" s="777"/>
      <c r="CY172" s="777"/>
      <c r="CZ172" s="777"/>
      <c r="DA172" s="777"/>
      <c r="DB172" s="777"/>
      <c r="DC172" s="777"/>
      <c r="DD172" s="777"/>
      <c r="DE172" s="777"/>
      <c r="DF172" s="777"/>
      <c r="DG172" s="777"/>
      <c r="DH172" s="777"/>
      <c r="DI172" s="777"/>
      <c r="DJ172" s="777"/>
      <c r="DK172" s="777"/>
      <c r="DL172" s="777"/>
      <c r="DM172" s="777"/>
      <c r="DN172" s="777"/>
      <c r="DO172" s="777"/>
      <c r="DP172" s="777"/>
      <c r="DQ172" s="777"/>
      <c r="DR172" s="777"/>
      <c r="DS172" s="777"/>
      <c r="DT172" s="777"/>
      <c r="DU172" s="777"/>
    </row>
    <row r="173" spans="1:140">
      <c r="A173" s="777"/>
      <c r="B173" s="777"/>
      <c r="C173" s="777"/>
      <c r="D173" s="777"/>
      <c r="E173" s="777"/>
      <c r="F173" s="777"/>
      <c r="G173" s="777"/>
      <c r="H173" s="777"/>
      <c r="I173" s="777"/>
      <c r="J173" s="777"/>
      <c r="K173" s="777"/>
      <c r="L173" s="777"/>
      <c r="M173" s="777"/>
      <c r="N173" s="777"/>
      <c r="O173" s="777"/>
      <c r="P173" s="777"/>
      <c r="Q173" s="777"/>
      <c r="R173" s="777"/>
      <c r="S173" s="777"/>
      <c r="T173" s="777"/>
      <c r="U173" s="777"/>
      <c r="V173" s="777"/>
      <c r="W173" s="777"/>
      <c r="X173" s="777"/>
      <c r="Y173" s="777"/>
      <c r="Z173" s="777"/>
      <c r="AA173" s="777"/>
      <c r="AB173" s="777"/>
      <c r="AC173" s="777"/>
      <c r="AD173" s="777"/>
      <c r="AE173" s="777"/>
      <c r="AF173" s="777"/>
      <c r="AG173" s="777"/>
      <c r="AH173" s="777"/>
      <c r="AI173" s="777"/>
      <c r="AJ173" s="777"/>
      <c r="AK173" s="777"/>
      <c r="AL173" s="777"/>
      <c r="AM173" s="777"/>
      <c r="AN173" s="777"/>
      <c r="AO173" s="777"/>
      <c r="AP173" s="777"/>
      <c r="AQ173" s="777"/>
      <c r="AR173" s="777"/>
      <c r="AS173" s="777"/>
      <c r="AT173" s="777"/>
      <c r="AU173" s="777"/>
      <c r="AV173" s="777"/>
      <c r="AW173" s="777"/>
      <c r="AX173" s="777"/>
      <c r="AY173" s="777"/>
      <c r="AZ173" s="777"/>
      <c r="BA173" s="777"/>
      <c r="BB173" s="777"/>
      <c r="BC173" s="777"/>
      <c r="BD173" s="777"/>
      <c r="BE173" s="777"/>
      <c r="BF173" s="777"/>
      <c r="BG173" s="777"/>
      <c r="BH173" s="777"/>
      <c r="BI173" s="777"/>
      <c r="BJ173" s="777"/>
      <c r="BK173" s="777"/>
      <c r="BL173" s="777"/>
      <c r="BM173" s="777"/>
      <c r="BN173" s="777"/>
      <c r="BO173" s="777"/>
      <c r="BP173" s="777"/>
      <c r="BQ173" s="777"/>
      <c r="BR173" s="777"/>
      <c r="BS173" s="777"/>
      <c r="BT173" s="777"/>
      <c r="BU173" s="777"/>
      <c r="BV173" s="777"/>
      <c r="BW173" s="777"/>
      <c r="BX173" s="777"/>
      <c r="BY173" s="777"/>
      <c r="BZ173" s="777"/>
      <c r="CA173" s="777"/>
      <c r="CB173" s="777"/>
      <c r="CC173" s="777"/>
      <c r="CD173" s="777"/>
      <c r="CE173" s="777"/>
      <c r="CF173" s="777"/>
      <c r="CG173" s="777"/>
      <c r="CH173" s="777"/>
      <c r="CI173" s="777"/>
      <c r="CJ173" s="777"/>
      <c r="CK173" s="777"/>
      <c r="CL173" s="777"/>
      <c r="CM173" s="777"/>
      <c r="CN173" s="777"/>
      <c r="CO173" s="777"/>
      <c r="CP173" s="777"/>
      <c r="CQ173" s="777"/>
      <c r="CR173" s="777"/>
      <c r="CS173" s="777"/>
      <c r="CT173" s="777"/>
      <c r="CU173" s="777"/>
      <c r="CV173" s="777"/>
      <c r="CW173" s="777"/>
      <c r="CX173" s="777"/>
      <c r="CY173" s="777"/>
      <c r="CZ173" s="777"/>
      <c r="DA173" s="777"/>
      <c r="DB173" s="777"/>
      <c r="DC173" s="777"/>
      <c r="DD173" s="777"/>
      <c r="DE173" s="777"/>
      <c r="DF173" s="777"/>
      <c r="DG173" s="777"/>
      <c r="DH173" s="777"/>
      <c r="DI173" s="777"/>
      <c r="DJ173" s="777"/>
      <c r="DK173" s="777"/>
      <c r="DL173" s="777"/>
      <c r="DM173" s="777"/>
      <c r="DN173" s="777"/>
      <c r="DO173" s="777"/>
      <c r="DP173" s="777"/>
      <c r="DQ173" s="777"/>
      <c r="DR173" s="777"/>
      <c r="DS173" s="777"/>
      <c r="DT173" s="777"/>
      <c r="DU173" s="777"/>
    </row>
    <row r="174" spans="1:140">
      <c r="A174" s="777"/>
      <c r="B174" s="777"/>
      <c r="C174" s="777"/>
      <c r="D174" s="777"/>
      <c r="E174" s="777"/>
      <c r="F174" s="777"/>
      <c r="G174" s="777"/>
      <c r="H174" s="777"/>
      <c r="I174" s="777"/>
      <c r="J174" s="777"/>
      <c r="K174" s="777"/>
      <c r="L174" s="777"/>
      <c r="M174" s="777"/>
      <c r="N174" s="777"/>
      <c r="O174" s="777"/>
      <c r="P174" s="777"/>
      <c r="Q174" s="777"/>
      <c r="R174" s="777"/>
      <c r="S174" s="777"/>
      <c r="T174" s="777"/>
      <c r="U174" s="777"/>
      <c r="V174" s="777"/>
      <c r="W174" s="777"/>
      <c r="X174" s="777"/>
      <c r="Y174" s="777"/>
      <c r="Z174" s="777"/>
      <c r="AA174" s="777"/>
      <c r="AB174" s="777"/>
      <c r="AC174" s="777"/>
      <c r="AD174" s="777"/>
      <c r="AE174" s="777"/>
      <c r="AF174" s="777"/>
      <c r="AG174" s="777"/>
      <c r="AH174" s="777"/>
      <c r="AI174" s="777"/>
      <c r="AJ174" s="777"/>
      <c r="AK174" s="777"/>
      <c r="AL174" s="777"/>
      <c r="AM174" s="777"/>
      <c r="AN174" s="777"/>
      <c r="AO174" s="777"/>
      <c r="AP174" s="777"/>
      <c r="AQ174" s="777"/>
      <c r="AR174" s="777"/>
      <c r="AS174" s="777"/>
      <c r="AT174" s="777"/>
      <c r="AU174" s="777"/>
      <c r="AV174" s="777"/>
      <c r="AW174" s="777"/>
      <c r="AX174" s="777"/>
      <c r="AY174" s="777"/>
      <c r="AZ174" s="777"/>
      <c r="BA174" s="777"/>
      <c r="BB174" s="777"/>
      <c r="BC174" s="777"/>
      <c r="BD174" s="777"/>
      <c r="BE174" s="777"/>
      <c r="BF174" s="777"/>
      <c r="BG174" s="777"/>
      <c r="BH174" s="777"/>
      <c r="BI174" s="777"/>
      <c r="BJ174" s="777"/>
      <c r="BK174" s="777"/>
      <c r="BL174" s="777"/>
      <c r="BM174" s="777"/>
      <c r="BN174" s="777"/>
      <c r="BO174" s="777"/>
      <c r="BP174" s="777"/>
      <c r="BQ174" s="777"/>
      <c r="BR174" s="777"/>
      <c r="BS174" s="777"/>
      <c r="BT174" s="777"/>
      <c r="BU174" s="777"/>
      <c r="BV174" s="777"/>
      <c r="BW174" s="777"/>
      <c r="BX174" s="777"/>
      <c r="BY174" s="777"/>
      <c r="BZ174" s="777"/>
      <c r="CA174" s="777"/>
      <c r="CB174" s="777"/>
      <c r="CC174" s="777"/>
      <c r="CD174" s="777"/>
      <c r="CE174" s="777"/>
      <c r="CF174" s="777"/>
      <c r="CG174" s="777"/>
      <c r="CH174" s="777"/>
      <c r="CI174" s="777"/>
      <c r="CJ174" s="777"/>
      <c r="CK174" s="777"/>
      <c r="CL174" s="777"/>
      <c r="CM174" s="777"/>
      <c r="CN174" s="777"/>
      <c r="CO174" s="777"/>
      <c r="CP174" s="777"/>
      <c r="CQ174" s="777"/>
      <c r="CR174" s="777"/>
      <c r="CS174" s="777"/>
      <c r="CT174" s="777"/>
      <c r="CU174" s="777"/>
      <c r="CV174" s="777"/>
      <c r="CW174" s="777"/>
      <c r="CX174" s="777"/>
      <c r="CY174" s="777"/>
      <c r="CZ174" s="777"/>
      <c r="DA174" s="777"/>
      <c r="DB174" s="777"/>
      <c r="DC174" s="777"/>
      <c r="DD174" s="777"/>
      <c r="DE174" s="777"/>
      <c r="DF174" s="777"/>
      <c r="DG174" s="777"/>
      <c r="DH174" s="777"/>
      <c r="DI174" s="777"/>
      <c r="DJ174" s="777"/>
      <c r="DK174" s="777"/>
      <c r="DL174" s="777"/>
      <c r="DM174" s="777"/>
      <c r="DN174" s="777"/>
      <c r="DO174" s="777"/>
      <c r="DP174" s="777"/>
      <c r="DQ174" s="777"/>
      <c r="DR174" s="777"/>
      <c r="DS174" s="777"/>
      <c r="DT174" s="777"/>
      <c r="DU174" s="777"/>
    </row>
    <row r="175" spans="1:140">
      <c r="A175" s="777"/>
      <c r="B175" s="777"/>
      <c r="C175" s="777"/>
      <c r="D175" s="777"/>
      <c r="E175" s="777"/>
      <c r="F175" s="777"/>
      <c r="G175" s="777"/>
      <c r="H175" s="777"/>
      <c r="I175" s="777"/>
      <c r="J175" s="777"/>
      <c r="K175" s="777"/>
      <c r="L175" s="777"/>
      <c r="M175" s="777"/>
      <c r="N175" s="777"/>
      <c r="O175" s="777"/>
      <c r="P175" s="777"/>
      <c r="Q175" s="777"/>
      <c r="R175" s="777"/>
      <c r="S175" s="777"/>
      <c r="T175" s="777"/>
      <c r="U175" s="777"/>
      <c r="V175" s="777"/>
      <c r="W175" s="777"/>
      <c r="X175" s="777"/>
      <c r="Y175" s="777"/>
      <c r="Z175" s="777"/>
      <c r="AA175" s="777"/>
      <c r="AB175" s="777"/>
      <c r="AC175" s="777"/>
      <c r="AD175" s="777"/>
      <c r="AE175" s="777"/>
      <c r="AF175" s="777"/>
      <c r="AG175" s="777"/>
      <c r="AH175" s="777"/>
      <c r="AI175" s="777"/>
      <c r="AJ175" s="777"/>
      <c r="AK175" s="777"/>
      <c r="AL175" s="777"/>
      <c r="AM175" s="777"/>
      <c r="AN175" s="777"/>
      <c r="AO175" s="777"/>
      <c r="AP175" s="777"/>
      <c r="AQ175" s="777"/>
      <c r="AR175" s="777"/>
      <c r="AS175" s="777"/>
      <c r="AT175" s="777"/>
      <c r="AU175" s="777"/>
      <c r="AV175" s="777"/>
      <c r="AW175" s="777"/>
      <c r="AX175" s="777"/>
      <c r="AY175" s="777"/>
      <c r="AZ175" s="777"/>
      <c r="BA175" s="777"/>
      <c r="BB175" s="777"/>
      <c r="BC175" s="777"/>
      <c r="BD175" s="777"/>
      <c r="BE175" s="777"/>
      <c r="BF175" s="777"/>
      <c r="BG175" s="777"/>
      <c r="BH175" s="777"/>
      <c r="BI175" s="777"/>
      <c r="BJ175" s="777"/>
      <c r="BK175" s="777"/>
      <c r="BL175" s="777"/>
      <c r="BM175" s="777"/>
      <c r="BN175" s="777"/>
      <c r="BO175" s="777"/>
      <c r="BP175" s="777"/>
      <c r="BQ175" s="777"/>
      <c r="BR175" s="777"/>
      <c r="BS175" s="777"/>
      <c r="BT175" s="777"/>
      <c r="BU175" s="777"/>
      <c r="BV175" s="777"/>
      <c r="BW175" s="777"/>
      <c r="BX175" s="777"/>
      <c r="BY175" s="777"/>
      <c r="BZ175" s="777"/>
      <c r="CA175" s="777"/>
      <c r="CB175" s="777"/>
      <c r="CC175" s="777"/>
      <c r="CD175" s="777"/>
      <c r="CE175" s="777"/>
      <c r="CF175" s="777"/>
      <c r="CG175" s="777"/>
      <c r="CH175" s="777"/>
      <c r="CI175" s="777"/>
      <c r="CJ175" s="777"/>
      <c r="CK175" s="777"/>
      <c r="CL175" s="777"/>
      <c r="CM175" s="777"/>
      <c r="CN175" s="777"/>
      <c r="CO175" s="777"/>
      <c r="CP175" s="777"/>
      <c r="CQ175" s="777"/>
      <c r="CR175" s="777"/>
      <c r="CS175" s="777"/>
      <c r="CT175" s="777"/>
      <c r="CU175" s="777"/>
      <c r="CV175" s="777"/>
      <c r="CW175" s="777"/>
      <c r="CX175" s="777"/>
      <c r="CY175" s="777"/>
      <c r="CZ175" s="777"/>
      <c r="DA175" s="777"/>
      <c r="DB175" s="777"/>
      <c r="DC175" s="777"/>
      <c r="DD175" s="777"/>
      <c r="DE175" s="777"/>
      <c r="DF175" s="777"/>
      <c r="DG175" s="777"/>
      <c r="DH175" s="777"/>
      <c r="DI175" s="777"/>
      <c r="DJ175" s="777"/>
      <c r="DK175" s="777"/>
      <c r="DL175" s="777"/>
      <c r="DM175" s="777"/>
      <c r="DN175" s="777"/>
      <c r="DO175" s="777"/>
      <c r="DP175" s="777"/>
      <c r="DQ175" s="777"/>
      <c r="DR175" s="777"/>
      <c r="DS175" s="777"/>
      <c r="DT175" s="777"/>
      <c r="DU175" s="777"/>
    </row>
    <row r="176" spans="1:140">
      <c r="A176" s="777"/>
      <c r="B176" s="777"/>
      <c r="C176" s="777"/>
      <c r="D176" s="777"/>
      <c r="E176" s="777"/>
      <c r="F176" s="777"/>
      <c r="G176" s="777"/>
      <c r="H176" s="777"/>
      <c r="I176" s="777"/>
      <c r="J176" s="777"/>
      <c r="K176" s="777"/>
      <c r="L176" s="777"/>
      <c r="M176" s="777"/>
      <c r="N176" s="777"/>
      <c r="O176" s="777"/>
      <c r="P176" s="777"/>
      <c r="Q176" s="777"/>
      <c r="R176" s="777"/>
      <c r="S176" s="777"/>
      <c r="T176" s="777"/>
      <c r="U176" s="777"/>
      <c r="V176" s="777"/>
      <c r="W176" s="777"/>
      <c r="X176" s="777"/>
      <c r="Y176" s="777"/>
      <c r="Z176" s="777"/>
      <c r="AA176" s="777"/>
      <c r="AB176" s="777"/>
      <c r="AC176" s="777"/>
      <c r="AD176" s="777"/>
      <c r="AE176" s="777"/>
      <c r="AF176" s="777"/>
      <c r="AG176" s="777"/>
      <c r="AH176" s="777"/>
      <c r="AI176" s="777"/>
      <c r="AJ176" s="777"/>
      <c r="AK176" s="777"/>
      <c r="AL176" s="777"/>
      <c r="AM176" s="777"/>
      <c r="AN176" s="777"/>
      <c r="AO176" s="777"/>
      <c r="AP176" s="777"/>
      <c r="AQ176" s="777"/>
      <c r="AR176" s="777"/>
      <c r="AS176" s="777"/>
      <c r="AT176" s="777"/>
      <c r="AU176" s="777"/>
      <c r="AV176" s="777"/>
      <c r="AW176" s="777"/>
      <c r="AX176" s="777"/>
      <c r="AY176" s="777"/>
      <c r="AZ176" s="777"/>
      <c r="BA176" s="777"/>
      <c r="BB176" s="777"/>
      <c r="BC176" s="777"/>
      <c r="BD176" s="777"/>
      <c r="BE176" s="777"/>
      <c r="BF176" s="777"/>
      <c r="BG176" s="777"/>
      <c r="BH176" s="777"/>
      <c r="BI176" s="777"/>
      <c r="BJ176" s="777"/>
      <c r="BK176" s="777"/>
      <c r="BL176" s="777"/>
      <c r="BM176" s="777"/>
      <c r="BN176" s="777"/>
      <c r="BO176" s="777"/>
      <c r="BP176" s="777"/>
      <c r="BQ176" s="777"/>
      <c r="BR176" s="777"/>
      <c r="BS176" s="777"/>
      <c r="BT176" s="777"/>
      <c r="BU176" s="777"/>
      <c r="BV176" s="777"/>
      <c r="BW176" s="777"/>
      <c r="BX176" s="777"/>
      <c r="BY176" s="777"/>
      <c r="BZ176" s="777"/>
      <c r="CA176" s="777"/>
      <c r="CB176" s="777"/>
      <c r="CC176" s="777"/>
      <c r="CD176" s="777"/>
      <c r="CE176" s="777"/>
      <c r="CF176" s="777"/>
      <c r="CG176" s="777"/>
      <c r="CH176" s="777"/>
      <c r="CI176" s="777"/>
      <c r="CJ176" s="777"/>
      <c r="CK176" s="777"/>
      <c r="CL176" s="777"/>
      <c r="CM176" s="777"/>
      <c r="CN176" s="777"/>
      <c r="CO176" s="777"/>
      <c r="CP176" s="777"/>
      <c r="CQ176" s="777"/>
      <c r="CR176" s="777"/>
      <c r="CS176" s="777"/>
      <c r="CT176" s="777"/>
      <c r="CU176" s="777"/>
      <c r="CV176" s="777"/>
      <c r="CW176" s="777"/>
      <c r="CX176" s="777"/>
      <c r="CY176" s="777"/>
      <c r="CZ176" s="777"/>
      <c r="DA176" s="777"/>
      <c r="DB176" s="777"/>
      <c r="DC176" s="777"/>
      <c r="DD176" s="777"/>
      <c r="DE176" s="777"/>
      <c r="DF176" s="777"/>
      <c r="DG176" s="777"/>
      <c r="DH176" s="777"/>
      <c r="DI176" s="777"/>
      <c r="DJ176" s="777"/>
      <c r="DK176" s="777"/>
      <c r="DL176" s="777"/>
      <c r="DM176" s="777"/>
      <c r="DN176" s="777"/>
      <c r="DO176" s="777"/>
      <c r="DP176" s="777"/>
      <c r="DQ176" s="777"/>
      <c r="DR176" s="777"/>
      <c r="DS176" s="777"/>
      <c r="DT176" s="777"/>
      <c r="DU176" s="777"/>
    </row>
    <row r="177" spans="1:125">
      <c r="A177" s="777"/>
      <c r="B177" s="777"/>
      <c r="C177" s="777"/>
      <c r="D177" s="777"/>
      <c r="E177" s="777"/>
      <c r="F177" s="777"/>
      <c r="G177" s="777"/>
      <c r="H177" s="777"/>
      <c r="I177" s="777"/>
      <c r="J177" s="777"/>
      <c r="K177" s="777"/>
      <c r="L177" s="777"/>
      <c r="M177" s="777"/>
      <c r="N177" s="777"/>
      <c r="O177" s="777"/>
      <c r="P177" s="777"/>
      <c r="Q177" s="777"/>
      <c r="R177" s="777"/>
      <c r="S177" s="777"/>
      <c r="T177" s="777"/>
      <c r="U177" s="777"/>
      <c r="V177" s="777"/>
      <c r="W177" s="777"/>
      <c r="X177" s="777"/>
      <c r="Y177" s="777"/>
      <c r="Z177" s="777"/>
      <c r="AA177" s="777"/>
      <c r="AB177" s="777"/>
      <c r="AC177" s="777"/>
      <c r="AD177" s="777"/>
      <c r="AE177" s="777"/>
      <c r="AF177" s="777"/>
      <c r="AG177" s="777"/>
      <c r="AH177" s="777"/>
      <c r="AI177" s="777"/>
      <c r="AJ177" s="777"/>
      <c r="AK177" s="777"/>
      <c r="AL177" s="777"/>
      <c r="AM177" s="777"/>
      <c r="AN177" s="777"/>
      <c r="AO177" s="777"/>
      <c r="AP177" s="777"/>
      <c r="AQ177" s="777"/>
      <c r="AR177" s="777"/>
      <c r="AS177" s="777"/>
      <c r="AT177" s="777"/>
      <c r="AU177" s="777"/>
      <c r="AV177" s="777"/>
      <c r="AW177" s="777"/>
      <c r="AX177" s="777"/>
      <c r="AY177" s="777"/>
      <c r="AZ177" s="777"/>
      <c r="BA177" s="777"/>
      <c r="BB177" s="777"/>
      <c r="BC177" s="777"/>
      <c r="BD177" s="777"/>
      <c r="BE177" s="777"/>
      <c r="BF177" s="777"/>
      <c r="BG177" s="777"/>
      <c r="BH177" s="777"/>
      <c r="BI177" s="777"/>
      <c r="BJ177" s="777"/>
      <c r="BK177" s="777"/>
      <c r="BL177" s="777"/>
      <c r="BM177" s="777"/>
      <c r="BN177" s="777"/>
      <c r="BO177" s="777"/>
      <c r="BP177" s="777"/>
      <c r="BQ177" s="777"/>
      <c r="BR177" s="777"/>
      <c r="BS177" s="777"/>
      <c r="BT177" s="777"/>
      <c r="BU177" s="777"/>
      <c r="BV177" s="777"/>
      <c r="BW177" s="777"/>
      <c r="BX177" s="777"/>
      <c r="BY177" s="777"/>
      <c r="BZ177" s="777"/>
      <c r="CA177" s="777"/>
      <c r="CB177" s="777"/>
      <c r="CC177" s="777"/>
      <c r="CD177" s="777"/>
      <c r="CE177" s="777"/>
      <c r="CF177" s="777"/>
      <c r="CG177" s="777"/>
      <c r="CH177" s="777"/>
      <c r="CI177" s="777"/>
      <c r="CJ177" s="777"/>
      <c r="CK177" s="777"/>
      <c r="CL177" s="777"/>
      <c r="CM177" s="777"/>
      <c r="CN177" s="777"/>
      <c r="CO177" s="777"/>
      <c r="CP177" s="777"/>
      <c r="CQ177" s="777"/>
      <c r="CR177" s="777"/>
      <c r="CS177" s="777"/>
      <c r="CT177" s="777"/>
      <c r="CU177" s="777"/>
      <c r="CV177" s="777"/>
      <c r="CW177" s="777"/>
      <c r="CX177" s="777"/>
      <c r="CY177" s="777"/>
      <c r="CZ177" s="777"/>
      <c r="DA177" s="777"/>
      <c r="DB177" s="777"/>
      <c r="DC177" s="777"/>
      <c r="DD177" s="777"/>
      <c r="DE177" s="777"/>
      <c r="DF177" s="777"/>
      <c r="DG177" s="777"/>
      <c r="DH177" s="777"/>
      <c r="DI177" s="777"/>
      <c r="DJ177" s="777"/>
      <c r="DK177" s="777"/>
      <c r="DL177" s="777"/>
      <c r="DM177" s="777"/>
      <c r="DN177" s="777"/>
      <c r="DO177" s="777"/>
      <c r="DP177" s="777"/>
      <c r="DQ177" s="777"/>
      <c r="DR177" s="777"/>
      <c r="DS177" s="777"/>
      <c r="DT177" s="777"/>
      <c r="DU177" s="777"/>
    </row>
    <row r="178" spans="1:125">
      <c r="A178" s="777"/>
      <c r="B178" s="777"/>
      <c r="C178" s="777"/>
      <c r="D178" s="777"/>
      <c r="E178" s="777"/>
      <c r="F178" s="777"/>
      <c r="G178" s="777"/>
      <c r="H178" s="777"/>
      <c r="I178" s="777"/>
      <c r="J178" s="777"/>
      <c r="K178" s="777"/>
      <c r="L178" s="777"/>
      <c r="M178" s="777"/>
      <c r="N178" s="777"/>
      <c r="O178" s="777"/>
      <c r="P178" s="777"/>
      <c r="Q178" s="777"/>
      <c r="R178" s="777"/>
      <c r="S178" s="777"/>
      <c r="T178" s="777"/>
      <c r="U178" s="777"/>
      <c r="V178" s="777"/>
      <c r="W178" s="777"/>
      <c r="X178" s="777"/>
      <c r="Y178" s="777"/>
      <c r="Z178" s="777"/>
      <c r="AA178" s="777"/>
      <c r="AB178" s="777"/>
      <c r="AC178" s="777"/>
      <c r="AD178" s="777"/>
      <c r="AE178" s="777"/>
      <c r="AF178" s="777"/>
      <c r="AG178" s="777"/>
      <c r="AH178" s="777"/>
      <c r="AI178" s="777"/>
      <c r="AJ178" s="777"/>
      <c r="AK178" s="777"/>
      <c r="AL178" s="777"/>
      <c r="AM178" s="777"/>
      <c r="AN178" s="777"/>
      <c r="AO178" s="777"/>
      <c r="AP178" s="777"/>
      <c r="AQ178" s="777"/>
      <c r="AR178" s="777"/>
      <c r="AS178" s="777"/>
      <c r="AT178" s="777"/>
      <c r="AU178" s="777"/>
      <c r="AV178" s="777"/>
      <c r="AW178" s="777"/>
      <c r="AX178" s="777"/>
      <c r="AY178" s="777"/>
      <c r="AZ178" s="777"/>
      <c r="BA178" s="777"/>
      <c r="BB178" s="777"/>
      <c r="BC178" s="777"/>
      <c r="BD178" s="777"/>
      <c r="BE178" s="777"/>
      <c r="BF178" s="777"/>
      <c r="BG178" s="777"/>
      <c r="BH178" s="777"/>
      <c r="BI178" s="777"/>
      <c r="BJ178" s="777"/>
      <c r="BK178" s="777"/>
      <c r="BL178" s="777"/>
      <c r="BM178" s="777"/>
      <c r="BN178" s="777"/>
      <c r="BO178" s="777"/>
      <c r="BP178" s="777"/>
      <c r="BQ178" s="777"/>
      <c r="BR178" s="777"/>
      <c r="BS178" s="777"/>
      <c r="BT178" s="777"/>
      <c r="BU178" s="777"/>
      <c r="BV178" s="777"/>
      <c r="BW178" s="777"/>
      <c r="BX178" s="777"/>
      <c r="BY178" s="777"/>
      <c r="BZ178" s="777"/>
      <c r="CA178" s="777"/>
      <c r="CB178" s="777"/>
      <c r="CC178" s="777"/>
      <c r="CD178" s="777"/>
      <c r="CE178" s="777"/>
      <c r="CF178" s="777"/>
      <c r="CG178" s="777"/>
      <c r="CH178" s="777"/>
      <c r="CI178" s="777"/>
      <c r="CJ178" s="777"/>
      <c r="CK178" s="777"/>
      <c r="CL178" s="777"/>
      <c r="CM178" s="777"/>
      <c r="CN178" s="777"/>
      <c r="CO178" s="777"/>
      <c r="CP178" s="777"/>
      <c r="CQ178" s="777"/>
      <c r="CR178" s="777"/>
      <c r="CS178" s="777"/>
      <c r="CT178" s="777"/>
      <c r="CU178" s="777"/>
      <c r="CV178" s="777"/>
      <c r="CW178" s="777"/>
      <c r="CX178" s="777"/>
      <c r="CY178" s="777"/>
      <c r="CZ178" s="777"/>
      <c r="DA178" s="777"/>
      <c r="DB178" s="777"/>
      <c r="DC178" s="777"/>
      <c r="DD178" s="777"/>
      <c r="DE178" s="777"/>
      <c r="DF178" s="777"/>
      <c r="DG178" s="777"/>
      <c r="DH178" s="777"/>
      <c r="DI178" s="777"/>
      <c r="DJ178" s="777"/>
      <c r="DK178" s="777"/>
      <c r="DL178" s="777"/>
      <c r="DM178" s="777"/>
      <c r="DN178" s="777"/>
      <c r="DO178" s="777"/>
      <c r="DP178" s="777"/>
      <c r="DQ178" s="777"/>
      <c r="DR178" s="777"/>
      <c r="DS178" s="777"/>
      <c r="DT178" s="777"/>
      <c r="DU178" s="777"/>
    </row>
  </sheetData>
  <sheetProtection password="8F86" sheet="1" objects="1" scenarios="1"/>
  <conditionalFormatting sqref="A4:EI4 A4:DU178">
    <cfRule type="cellIs" priority="18" stopIfTrue="1" operator="equal">
      <formula>0</formula>
    </cfRule>
  </conditionalFormatting>
  <conditionalFormatting sqref="A12:BL13 A14:AB59 A62:AB69 A60:E61 DU12:EI69">
    <cfRule type="cellIs" dxfId="407" priority="19" stopIfTrue="1" operator="between">
      <formula>0.9</formula>
      <formula>-0.9</formula>
    </cfRule>
  </conditionalFormatting>
  <conditionalFormatting sqref="AC14:BL59 AC62:BL69">
    <cfRule type="cellIs" dxfId="406" priority="17" stopIfTrue="1" operator="between">
      <formula>0.9</formula>
      <formula>-0.9</formula>
    </cfRule>
  </conditionalFormatting>
  <conditionalFormatting sqref="F60:BL61">
    <cfRule type="cellIs" dxfId="405" priority="16" stopIfTrue="1" operator="between">
      <formula>0.9</formula>
      <formula>-0.9</formula>
    </cfRule>
  </conditionalFormatting>
  <conditionalFormatting sqref="BM12:BX13">
    <cfRule type="cellIs" dxfId="404" priority="15" stopIfTrue="1" operator="between">
      <formula>0.9</formula>
      <formula>-0.9</formula>
    </cfRule>
  </conditionalFormatting>
  <conditionalFormatting sqref="BM14:BX59 BM62:BX69">
    <cfRule type="cellIs" dxfId="403" priority="14" stopIfTrue="1" operator="between">
      <formula>0.9</formula>
      <formula>-0.9</formula>
    </cfRule>
  </conditionalFormatting>
  <conditionalFormatting sqref="BM60:BX61">
    <cfRule type="cellIs" dxfId="402" priority="13" stopIfTrue="1" operator="between">
      <formula>0.9</formula>
      <formula>-0.9</formula>
    </cfRule>
  </conditionalFormatting>
  <conditionalFormatting sqref="BY12:CJ13">
    <cfRule type="cellIs" dxfId="401" priority="12" stopIfTrue="1" operator="between">
      <formula>0.9</formula>
      <formula>-0.9</formula>
    </cfRule>
  </conditionalFormatting>
  <conditionalFormatting sqref="BY14:CJ59 BY62:CJ69">
    <cfRule type="cellIs" dxfId="400" priority="11" stopIfTrue="1" operator="between">
      <formula>0.9</formula>
      <formula>-0.9</formula>
    </cfRule>
  </conditionalFormatting>
  <conditionalFormatting sqref="BY60:CJ61">
    <cfRule type="cellIs" dxfId="399" priority="10" stopIfTrue="1" operator="between">
      <formula>0.9</formula>
      <formula>-0.9</formula>
    </cfRule>
  </conditionalFormatting>
  <conditionalFormatting sqref="CK12:CV13">
    <cfRule type="cellIs" dxfId="398" priority="9" stopIfTrue="1" operator="between">
      <formula>0.9</formula>
      <formula>-0.9</formula>
    </cfRule>
  </conditionalFormatting>
  <conditionalFormatting sqref="CK14:CV59 CK62:CV69">
    <cfRule type="cellIs" dxfId="397" priority="8" stopIfTrue="1" operator="between">
      <formula>0.9</formula>
      <formula>-0.9</formula>
    </cfRule>
  </conditionalFormatting>
  <conditionalFormatting sqref="CK60:CV61">
    <cfRule type="cellIs" dxfId="396" priority="7" stopIfTrue="1" operator="between">
      <formula>0.9</formula>
      <formula>-0.9</formula>
    </cfRule>
  </conditionalFormatting>
  <conditionalFormatting sqref="CW12:DH13">
    <cfRule type="cellIs" dxfId="395" priority="6" stopIfTrue="1" operator="between">
      <formula>0.9</formula>
      <formula>-0.9</formula>
    </cfRule>
  </conditionalFormatting>
  <conditionalFormatting sqref="CW14:DH59 CW62:DH69">
    <cfRule type="cellIs" dxfId="394" priority="5" stopIfTrue="1" operator="between">
      <formula>0.9</formula>
      <formula>-0.9</formula>
    </cfRule>
  </conditionalFormatting>
  <conditionalFormatting sqref="CW60:DH61">
    <cfRule type="cellIs" dxfId="393" priority="4" stopIfTrue="1" operator="between">
      <formula>0.9</formula>
      <formula>-0.9</formula>
    </cfRule>
  </conditionalFormatting>
  <conditionalFormatting sqref="DI12:DT13">
    <cfRule type="cellIs" dxfId="392" priority="3" stopIfTrue="1" operator="between">
      <formula>0.9</formula>
      <formula>-0.9</formula>
    </cfRule>
  </conditionalFormatting>
  <conditionalFormatting sqref="DI14:DT59 DI62:DT69">
    <cfRule type="cellIs" dxfId="391" priority="2" stopIfTrue="1" operator="between">
      <formula>0.9</formula>
      <formula>-0.9</formula>
    </cfRule>
  </conditionalFormatting>
  <conditionalFormatting sqref="DI60:DT61">
    <cfRule type="cellIs" dxfId="390" priority="1" stopIfTrue="1" operator="between">
      <formula>0.9</formula>
      <formula>-0.9</formula>
    </cfRule>
  </conditionalFormatting>
  <pageMargins left="0.31496062992125984" right="0.11811023622047245" top="0.35433070866141736" bottom="0.35433070866141736" header="0.11811023622047245" footer="0.11811023622047245"/>
  <pageSetup scale="70" orientation="landscape" r:id="rId1"/>
  <headerFooter>
    <oddFooter>&amp;LPrepared by: Drs. Agustinus Agus Purwanto,SE MM CHA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H168"/>
  <sheetViews>
    <sheetView showGridLines="0" workbookViewId="0">
      <selection activeCell="DX3" sqref="DX3"/>
    </sheetView>
  </sheetViews>
  <sheetFormatPr defaultRowHeight="12.75"/>
  <cols>
    <col min="1" max="1" width="3.83203125" style="449" customWidth="1"/>
    <col min="2" max="2" width="28.1640625" style="449" customWidth="1"/>
    <col min="3" max="3" width="3.6640625" style="449" customWidth="1"/>
    <col min="4" max="4" width="7.33203125" style="449" customWidth="1"/>
    <col min="5" max="10" width="14.1640625" style="449" hidden="1" customWidth="1"/>
    <col min="11" max="69" width="15.1640625" style="449" hidden="1" customWidth="1"/>
    <col min="70" max="124" width="16.1640625" style="449" hidden="1" customWidth="1"/>
    <col min="125" max="125" width="3.83203125" style="449" hidden="1" customWidth="1"/>
    <col min="126" max="134" width="17.83203125" style="449" bestFit="1" customWidth="1"/>
    <col min="135" max="135" width="18.83203125" style="449" bestFit="1" customWidth="1"/>
    <col min="136" max="136" width="1.83203125" style="449" customWidth="1"/>
    <col min="137" max="137" width="3.83203125" style="449" customWidth="1"/>
    <col min="138" max="256" width="9.33203125" style="449"/>
    <col min="257" max="257" width="3.83203125" style="449" customWidth="1"/>
    <col min="258" max="258" width="28.1640625" style="449" customWidth="1"/>
    <col min="259" max="259" width="3.6640625" style="449" customWidth="1"/>
    <col min="260" max="260" width="7.33203125" style="449" customWidth="1"/>
    <col min="261" max="272" width="13.6640625" style="449" customWidth="1"/>
    <col min="273" max="273" width="4.33203125" style="449" customWidth="1"/>
    <col min="274" max="283" width="18.33203125" style="449" customWidth="1"/>
    <col min="284" max="284" width="2" style="449" customWidth="1"/>
    <col min="285" max="285" width="4.33203125" style="449" customWidth="1"/>
    <col min="286" max="512" width="9.33203125" style="449"/>
    <col min="513" max="513" width="3.83203125" style="449" customWidth="1"/>
    <col min="514" max="514" width="28.1640625" style="449" customWidth="1"/>
    <col min="515" max="515" width="3.6640625" style="449" customWidth="1"/>
    <col min="516" max="516" width="7.33203125" style="449" customWidth="1"/>
    <col min="517" max="528" width="13.6640625" style="449" customWidth="1"/>
    <col min="529" max="529" width="4.33203125" style="449" customWidth="1"/>
    <col min="530" max="539" width="18.33203125" style="449" customWidth="1"/>
    <col min="540" max="540" width="2" style="449" customWidth="1"/>
    <col min="541" max="541" width="4.33203125" style="449" customWidth="1"/>
    <col min="542" max="768" width="9.33203125" style="449"/>
    <col min="769" max="769" width="3.83203125" style="449" customWidth="1"/>
    <col min="770" max="770" width="28.1640625" style="449" customWidth="1"/>
    <col min="771" max="771" width="3.6640625" style="449" customWidth="1"/>
    <col min="772" max="772" width="7.33203125" style="449" customWidth="1"/>
    <col min="773" max="784" width="13.6640625" style="449" customWidth="1"/>
    <col min="785" max="785" width="4.33203125" style="449" customWidth="1"/>
    <col min="786" max="795" width="18.33203125" style="449" customWidth="1"/>
    <col min="796" max="796" width="2" style="449" customWidth="1"/>
    <col min="797" max="797" width="4.33203125" style="449" customWidth="1"/>
    <col min="798" max="1024" width="9.33203125" style="449"/>
    <col min="1025" max="1025" width="3.83203125" style="449" customWidth="1"/>
    <col min="1026" max="1026" width="28.1640625" style="449" customWidth="1"/>
    <col min="1027" max="1027" width="3.6640625" style="449" customWidth="1"/>
    <col min="1028" max="1028" width="7.33203125" style="449" customWidth="1"/>
    <col min="1029" max="1040" width="13.6640625" style="449" customWidth="1"/>
    <col min="1041" max="1041" width="4.33203125" style="449" customWidth="1"/>
    <col min="1042" max="1051" width="18.33203125" style="449" customWidth="1"/>
    <col min="1052" max="1052" width="2" style="449" customWidth="1"/>
    <col min="1053" max="1053" width="4.33203125" style="449" customWidth="1"/>
    <col min="1054" max="1280" width="9.33203125" style="449"/>
    <col min="1281" max="1281" width="3.83203125" style="449" customWidth="1"/>
    <col min="1282" max="1282" width="28.1640625" style="449" customWidth="1"/>
    <col min="1283" max="1283" width="3.6640625" style="449" customWidth="1"/>
    <col min="1284" max="1284" width="7.33203125" style="449" customWidth="1"/>
    <col min="1285" max="1296" width="13.6640625" style="449" customWidth="1"/>
    <col min="1297" max="1297" width="4.33203125" style="449" customWidth="1"/>
    <col min="1298" max="1307" width="18.33203125" style="449" customWidth="1"/>
    <col min="1308" max="1308" width="2" style="449" customWidth="1"/>
    <col min="1309" max="1309" width="4.33203125" style="449" customWidth="1"/>
    <col min="1310" max="1536" width="9.33203125" style="449"/>
    <col min="1537" max="1537" width="3.83203125" style="449" customWidth="1"/>
    <col min="1538" max="1538" width="28.1640625" style="449" customWidth="1"/>
    <col min="1539" max="1539" width="3.6640625" style="449" customWidth="1"/>
    <col min="1540" max="1540" width="7.33203125" style="449" customWidth="1"/>
    <col min="1541" max="1552" width="13.6640625" style="449" customWidth="1"/>
    <col min="1553" max="1553" width="4.33203125" style="449" customWidth="1"/>
    <col min="1554" max="1563" width="18.33203125" style="449" customWidth="1"/>
    <col min="1564" max="1564" width="2" style="449" customWidth="1"/>
    <col min="1565" max="1565" width="4.33203125" style="449" customWidth="1"/>
    <col min="1566" max="1792" width="9.33203125" style="449"/>
    <col min="1793" max="1793" width="3.83203125" style="449" customWidth="1"/>
    <col min="1794" max="1794" width="28.1640625" style="449" customWidth="1"/>
    <col min="1795" max="1795" width="3.6640625" style="449" customWidth="1"/>
    <col min="1796" max="1796" width="7.33203125" style="449" customWidth="1"/>
    <col min="1797" max="1808" width="13.6640625" style="449" customWidth="1"/>
    <col min="1809" max="1809" width="4.33203125" style="449" customWidth="1"/>
    <col min="1810" max="1819" width="18.33203125" style="449" customWidth="1"/>
    <col min="1820" max="1820" width="2" style="449" customWidth="1"/>
    <col min="1821" max="1821" width="4.33203125" style="449" customWidth="1"/>
    <col min="1822" max="2048" width="9.33203125" style="449"/>
    <col min="2049" max="2049" width="3.83203125" style="449" customWidth="1"/>
    <col min="2050" max="2050" width="28.1640625" style="449" customWidth="1"/>
    <col min="2051" max="2051" width="3.6640625" style="449" customWidth="1"/>
    <col min="2052" max="2052" width="7.33203125" style="449" customWidth="1"/>
    <col min="2053" max="2064" width="13.6640625" style="449" customWidth="1"/>
    <col min="2065" max="2065" width="4.33203125" style="449" customWidth="1"/>
    <col min="2066" max="2075" width="18.33203125" style="449" customWidth="1"/>
    <col min="2076" max="2076" width="2" style="449" customWidth="1"/>
    <col min="2077" max="2077" width="4.33203125" style="449" customWidth="1"/>
    <col min="2078" max="2304" width="9.33203125" style="449"/>
    <col min="2305" max="2305" width="3.83203125" style="449" customWidth="1"/>
    <col min="2306" max="2306" width="28.1640625" style="449" customWidth="1"/>
    <col min="2307" max="2307" width="3.6640625" style="449" customWidth="1"/>
    <col min="2308" max="2308" width="7.33203125" style="449" customWidth="1"/>
    <col min="2309" max="2320" width="13.6640625" style="449" customWidth="1"/>
    <col min="2321" max="2321" width="4.33203125" style="449" customWidth="1"/>
    <col min="2322" max="2331" width="18.33203125" style="449" customWidth="1"/>
    <col min="2332" max="2332" width="2" style="449" customWidth="1"/>
    <col min="2333" max="2333" width="4.33203125" style="449" customWidth="1"/>
    <col min="2334" max="2560" width="9.33203125" style="449"/>
    <col min="2561" max="2561" width="3.83203125" style="449" customWidth="1"/>
    <col min="2562" max="2562" width="28.1640625" style="449" customWidth="1"/>
    <col min="2563" max="2563" width="3.6640625" style="449" customWidth="1"/>
    <col min="2564" max="2564" width="7.33203125" style="449" customWidth="1"/>
    <col min="2565" max="2576" width="13.6640625" style="449" customWidth="1"/>
    <col min="2577" max="2577" width="4.33203125" style="449" customWidth="1"/>
    <col min="2578" max="2587" width="18.33203125" style="449" customWidth="1"/>
    <col min="2588" max="2588" width="2" style="449" customWidth="1"/>
    <col min="2589" max="2589" width="4.33203125" style="449" customWidth="1"/>
    <col min="2590" max="2816" width="9.33203125" style="449"/>
    <col min="2817" max="2817" width="3.83203125" style="449" customWidth="1"/>
    <col min="2818" max="2818" width="28.1640625" style="449" customWidth="1"/>
    <col min="2819" max="2819" width="3.6640625" style="449" customWidth="1"/>
    <col min="2820" max="2820" width="7.33203125" style="449" customWidth="1"/>
    <col min="2821" max="2832" width="13.6640625" style="449" customWidth="1"/>
    <col min="2833" max="2833" width="4.33203125" style="449" customWidth="1"/>
    <col min="2834" max="2843" width="18.33203125" style="449" customWidth="1"/>
    <col min="2844" max="2844" width="2" style="449" customWidth="1"/>
    <col min="2845" max="2845" width="4.33203125" style="449" customWidth="1"/>
    <col min="2846" max="3072" width="9.33203125" style="449"/>
    <col min="3073" max="3073" width="3.83203125" style="449" customWidth="1"/>
    <col min="3074" max="3074" width="28.1640625" style="449" customWidth="1"/>
    <col min="3075" max="3075" width="3.6640625" style="449" customWidth="1"/>
    <col min="3076" max="3076" width="7.33203125" style="449" customWidth="1"/>
    <col min="3077" max="3088" width="13.6640625" style="449" customWidth="1"/>
    <col min="3089" max="3089" width="4.33203125" style="449" customWidth="1"/>
    <col min="3090" max="3099" width="18.33203125" style="449" customWidth="1"/>
    <col min="3100" max="3100" width="2" style="449" customWidth="1"/>
    <col min="3101" max="3101" width="4.33203125" style="449" customWidth="1"/>
    <col min="3102" max="3328" width="9.33203125" style="449"/>
    <col min="3329" max="3329" width="3.83203125" style="449" customWidth="1"/>
    <col min="3330" max="3330" width="28.1640625" style="449" customWidth="1"/>
    <col min="3331" max="3331" width="3.6640625" style="449" customWidth="1"/>
    <col min="3332" max="3332" width="7.33203125" style="449" customWidth="1"/>
    <col min="3333" max="3344" width="13.6640625" style="449" customWidth="1"/>
    <col min="3345" max="3345" width="4.33203125" style="449" customWidth="1"/>
    <col min="3346" max="3355" width="18.33203125" style="449" customWidth="1"/>
    <col min="3356" max="3356" width="2" style="449" customWidth="1"/>
    <col min="3357" max="3357" width="4.33203125" style="449" customWidth="1"/>
    <col min="3358" max="3584" width="9.33203125" style="449"/>
    <col min="3585" max="3585" width="3.83203125" style="449" customWidth="1"/>
    <col min="3586" max="3586" width="28.1640625" style="449" customWidth="1"/>
    <col min="3587" max="3587" width="3.6640625" style="449" customWidth="1"/>
    <col min="3588" max="3588" width="7.33203125" style="449" customWidth="1"/>
    <col min="3589" max="3600" width="13.6640625" style="449" customWidth="1"/>
    <col min="3601" max="3601" width="4.33203125" style="449" customWidth="1"/>
    <col min="3602" max="3611" width="18.33203125" style="449" customWidth="1"/>
    <col min="3612" max="3612" width="2" style="449" customWidth="1"/>
    <col min="3613" max="3613" width="4.33203125" style="449" customWidth="1"/>
    <col min="3614" max="3840" width="9.33203125" style="449"/>
    <col min="3841" max="3841" width="3.83203125" style="449" customWidth="1"/>
    <col min="3842" max="3842" width="28.1640625" style="449" customWidth="1"/>
    <col min="3843" max="3843" width="3.6640625" style="449" customWidth="1"/>
    <col min="3844" max="3844" width="7.33203125" style="449" customWidth="1"/>
    <col min="3845" max="3856" width="13.6640625" style="449" customWidth="1"/>
    <col min="3857" max="3857" width="4.33203125" style="449" customWidth="1"/>
    <col min="3858" max="3867" width="18.33203125" style="449" customWidth="1"/>
    <col min="3868" max="3868" width="2" style="449" customWidth="1"/>
    <col min="3869" max="3869" width="4.33203125" style="449" customWidth="1"/>
    <col min="3870" max="4096" width="9.33203125" style="449"/>
    <col min="4097" max="4097" width="3.83203125" style="449" customWidth="1"/>
    <col min="4098" max="4098" width="28.1640625" style="449" customWidth="1"/>
    <col min="4099" max="4099" width="3.6640625" style="449" customWidth="1"/>
    <col min="4100" max="4100" width="7.33203125" style="449" customWidth="1"/>
    <col min="4101" max="4112" width="13.6640625" style="449" customWidth="1"/>
    <col min="4113" max="4113" width="4.33203125" style="449" customWidth="1"/>
    <col min="4114" max="4123" width="18.33203125" style="449" customWidth="1"/>
    <col min="4124" max="4124" width="2" style="449" customWidth="1"/>
    <col min="4125" max="4125" width="4.33203125" style="449" customWidth="1"/>
    <col min="4126" max="4352" width="9.33203125" style="449"/>
    <col min="4353" max="4353" width="3.83203125" style="449" customWidth="1"/>
    <col min="4354" max="4354" width="28.1640625" style="449" customWidth="1"/>
    <col min="4355" max="4355" width="3.6640625" style="449" customWidth="1"/>
    <col min="4356" max="4356" width="7.33203125" style="449" customWidth="1"/>
    <col min="4357" max="4368" width="13.6640625" style="449" customWidth="1"/>
    <col min="4369" max="4369" width="4.33203125" style="449" customWidth="1"/>
    <col min="4370" max="4379" width="18.33203125" style="449" customWidth="1"/>
    <col min="4380" max="4380" width="2" style="449" customWidth="1"/>
    <col min="4381" max="4381" width="4.33203125" style="449" customWidth="1"/>
    <col min="4382" max="4608" width="9.33203125" style="449"/>
    <col min="4609" max="4609" width="3.83203125" style="449" customWidth="1"/>
    <col min="4610" max="4610" width="28.1640625" style="449" customWidth="1"/>
    <col min="4611" max="4611" width="3.6640625" style="449" customWidth="1"/>
    <col min="4612" max="4612" width="7.33203125" style="449" customWidth="1"/>
    <col min="4613" max="4624" width="13.6640625" style="449" customWidth="1"/>
    <col min="4625" max="4625" width="4.33203125" style="449" customWidth="1"/>
    <col min="4626" max="4635" width="18.33203125" style="449" customWidth="1"/>
    <col min="4636" max="4636" width="2" style="449" customWidth="1"/>
    <col min="4637" max="4637" width="4.33203125" style="449" customWidth="1"/>
    <col min="4638" max="4864" width="9.33203125" style="449"/>
    <col min="4865" max="4865" width="3.83203125" style="449" customWidth="1"/>
    <col min="4866" max="4866" width="28.1640625" style="449" customWidth="1"/>
    <col min="4867" max="4867" width="3.6640625" style="449" customWidth="1"/>
    <col min="4868" max="4868" width="7.33203125" style="449" customWidth="1"/>
    <col min="4869" max="4880" width="13.6640625" style="449" customWidth="1"/>
    <col min="4881" max="4881" width="4.33203125" style="449" customWidth="1"/>
    <col min="4882" max="4891" width="18.33203125" style="449" customWidth="1"/>
    <col min="4892" max="4892" width="2" style="449" customWidth="1"/>
    <col min="4893" max="4893" width="4.33203125" style="449" customWidth="1"/>
    <col min="4894" max="5120" width="9.33203125" style="449"/>
    <col min="5121" max="5121" width="3.83203125" style="449" customWidth="1"/>
    <col min="5122" max="5122" width="28.1640625" style="449" customWidth="1"/>
    <col min="5123" max="5123" width="3.6640625" style="449" customWidth="1"/>
    <col min="5124" max="5124" width="7.33203125" style="449" customWidth="1"/>
    <col min="5125" max="5136" width="13.6640625" style="449" customWidth="1"/>
    <col min="5137" max="5137" width="4.33203125" style="449" customWidth="1"/>
    <col min="5138" max="5147" width="18.33203125" style="449" customWidth="1"/>
    <col min="5148" max="5148" width="2" style="449" customWidth="1"/>
    <col min="5149" max="5149" width="4.33203125" style="449" customWidth="1"/>
    <col min="5150" max="5376" width="9.33203125" style="449"/>
    <col min="5377" max="5377" width="3.83203125" style="449" customWidth="1"/>
    <col min="5378" max="5378" width="28.1640625" style="449" customWidth="1"/>
    <col min="5379" max="5379" width="3.6640625" style="449" customWidth="1"/>
    <col min="5380" max="5380" width="7.33203125" style="449" customWidth="1"/>
    <col min="5381" max="5392" width="13.6640625" style="449" customWidth="1"/>
    <col min="5393" max="5393" width="4.33203125" style="449" customWidth="1"/>
    <col min="5394" max="5403" width="18.33203125" style="449" customWidth="1"/>
    <col min="5404" max="5404" width="2" style="449" customWidth="1"/>
    <col min="5405" max="5405" width="4.33203125" style="449" customWidth="1"/>
    <col min="5406" max="5632" width="9.33203125" style="449"/>
    <col min="5633" max="5633" width="3.83203125" style="449" customWidth="1"/>
    <col min="5634" max="5634" width="28.1640625" style="449" customWidth="1"/>
    <col min="5635" max="5635" width="3.6640625" style="449" customWidth="1"/>
    <col min="5636" max="5636" width="7.33203125" style="449" customWidth="1"/>
    <col min="5637" max="5648" width="13.6640625" style="449" customWidth="1"/>
    <col min="5649" max="5649" width="4.33203125" style="449" customWidth="1"/>
    <col min="5650" max="5659" width="18.33203125" style="449" customWidth="1"/>
    <col min="5660" max="5660" width="2" style="449" customWidth="1"/>
    <col min="5661" max="5661" width="4.33203125" style="449" customWidth="1"/>
    <col min="5662" max="5888" width="9.33203125" style="449"/>
    <col min="5889" max="5889" width="3.83203125" style="449" customWidth="1"/>
    <col min="5890" max="5890" width="28.1640625" style="449" customWidth="1"/>
    <col min="5891" max="5891" width="3.6640625" style="449" customWidth="1"/>
    <col min="5892" max="5892" width="7.33203125" style="449" customWidth="1"/>
    <col min="5893" max="5904" width="13.6640625" style="449" customWidth="1"/>
    <col min="5905" max="5905" width="4.33203125" style="449" customWidth="1"/>
    <col min="5906" max="5915" width="18.33203125" style="449" customWidth="1"/>
    <col min="5916" max="5916" width="2" style="449" customWidth="1"/>
    <col min="5917" max="5917" width="4.33203125" style="449" customWidth="1"/>
    <col min="5918" max="6144" width="9.33203125" style="449"/>
    <col min="6145" max="6145" width="3.83203125" style="449" customWidth="1"/>
    <col min="6146" max="6146" width="28.1640625" style="449" customWidth="1"/>
    <col min="6147" max="6147" width="3.6640625" style="449" customWidth="1"/>
    <col min="6148" max="6148" width="7.33203125" style="449" customWidth="1"/>
    <col min="6149" max="6160" width="13.6640625" style="449" customWidth="1"/>
    <col min="6161" max="6161" width="4.33203125" style="449" customWidth="1"/>
    <col min="6162" max="6171" width="18.33203125" style="449" customWidth="1"/>
    <col min="6172" max="6172" width="2" style="449" customWidth="1"/>
    <col min="6173" max="6173" width="4.33203125" style="449" customWidth="1"/>
    <col min="6174" max="6400" width="9.33203125" style="449"/>
    <col min="6401" max="6401" width="3.83203125" style="449" customWidth="1"/>
    <col min="6402" max="6402" width="28.1640625" style="449" customWidth="1"/>
    <col min="6403" max="6403" width="3.6640625" style="449" customWidth="1"/>
    <col min="6404" max="6404" width="7.33203125" style="449" customWidth="1"/>
    <col min="6405" max="6416" width="13.6640625" style="449" customWidth="1"/>
    <col min="6417" max="6417" width="4.33203125" style="449" customWidth="1"/>
    <col min="6418" max="6427" width="18.33203125" style="449" customWidth="1"/>
    <col min="6428" max="6428" width="2" style="449" customWidth="1"/>
    <col min="6429" max="6429" width="4.33203125" style="449" customWidth="1"/>
    <col min="6430" max="6656" width="9.33203125" style="449"/>
    <col min="6657" max="6657" width="3.83203125" style="449" customWidth="1"/>
    <col min="6658" max="6658" width="28.1640625" style="449" customWidth="1"/>
    <col min="6659" max="6659" width="3.6640625" style="449" customWidth="1"/>
    <col min="6660" max="6660" width="7.33203125" style="449" customWidth="1"/>
    <col min="6661" max="6672" width="13.6640625" style="449" customWidth="1"/>
    <col min="6673" max="6673" width="4.33203125" style="449" customWidth="1"/>
    <col min="6674" max="6683" width="18.33203125" style="449" customWidth="1"/>
    <col min="6684" max="6684" width="2" style="449" customWidth="1"/>
    <col min="6685" max="6685" width="4.33203125" style="449" customWidth="1"/>
    <col min="6686" max="6912" width="9.33203125" style="449"/>
    <col min="6913" max="6913" width="3.83203125" style="449" customWidth="1"/>
    <col min="6914" max="6914" width="28.1640625" style="449" customWidth="1"/>
    <col min="6915" max="6915" width="3.6640625" style="449" customWidth="1"/>
    <col min="6916" max="6916" width="7.33203125" style="449" customWidth="1"/>
    <col min="6917" max="6928" width="13.6640625" style="449" customWidth="1"/>
    <col min="6929" max="6929" width="4.33203125" style="449" customWidth="1"/>
    <col min="6930" max="6939" width="18.33203125" style="449" customWidth="1"/>
    <col min="6940" max="6940" width="2" style="449" customWidth="1"/>
    <col min="6941" max="6941" width="4.33203125" style="449" customWidth="1"/>
    <col min="6942" max="7168" width="9.33203125" style="449"/>
    <col min="7169" max="7169" width="3.83203125" style="449" customWidth="1"/>
    <col min="7170" max="7170" width="28.1640625" style="449" customWidth="1"/>
    <col min="7171" max="7171" width="3.6640625" style="449" customWidth="1"/>
    <col min="7172" max="7172" width="7.33203125" style="449" customWidth="1"/>
    <col min="7173" max="7184" width="13.6640625" style="449" customWidth="1"/>
    <col min="7185" max="7185" width="4.33203125" style="449" customWidth="1"/>
    <col min="7186" max="7195" width="18.33203125" style="449" customWidth="1"/>
    <col min="7196" max="7196" width="2" style="449" customWidth="1"/>
    <col min="7197" max="7197" width="4.33203125" style="449" customWidth="1"/>
    <col min="7198" max="7424" width="9.33203125" style="449"/>
    <col min="7425" max="7425" width="3.83203125" style="449" customWidth="1"/>
    <col min="7426" max="7426" width="28.1640625" style="449" customWidth="1"/>
    <col min="7427" max="7427" width="3.6640625" style="449" customWidth="1"/>
    <col min="7428" max="7428" width="7.33203125" style="449" customWidth="1"/>
    <col min="7429" max="7440" width="13.6640625" style="449" customWidth="1"/>
    <col min="7441" max="7441" width="4.33203125" style="449" customWidth="1"/>
    <col min="7442" max="7451" width="18.33203125" style="449" customWidth="1"/>
    <col min="7452" max="7452" width="2" style="449" customWidth="1"/>
    <col min="7453" max="7453" width="4.33203125" style="449" customWidth="1"/>
    <col min="7454" max="7680" width="9.33203125" style="449"/>
    <col min="7681" max="7681" width="3.83203125" style="449" customWidth="1"/>
    <col min="7682" max="7682" width="28.1640625" style="449" customWidth="1"/>
    <col min="7683" max="7683" width="3.6640625" style="449" customWidth="1"/>
    <col min="7684" max="7684" width="7.33203125" style="449" customWidth="1"/>
    <col min="7685" max="7696" width="13.6640625" style="449" customWidth="1"/>
    <col min="7697" max="7697" width="4.33203125" style="449" customWidth="1"/>
    <col min="7698" max="7707" width="18.33203125" style="449" customWidth="1"/>
    <col min="7708" max="7708" width="2" style="449" customWidth="1"/>
    <col min="7709" max="7709" width="4.33203125" style="449" customWidth="1"/>
    <col min="7710" max="7936" width="9.33203125" style="449"/>
    <col min="7937" max="7937" width="3.83203125" style="449" customWidth="1"/>
    <col min="7938" max="7938" width="28.1640625" style="449" customWidth="1"/>
    <col min="7939" max="7939" width="3.6640625" style="449" customWidth="1"/>
    <col min="7940" max="7940" width="7.33203125" style="449" customWidth="1"/>
    <col min="7941" max="7952" width="13.6640625" style="449" customWidth="1"/>
    <col min="7953" max="7953" width="4.33203125" style="449" customWidth="1"/>
    <col min="7954" max="7963" width="18.33203125" style="449" customWidth="1"/>
    <col min="7964" max="7964" width="2" style="449" customWidth="1"/>
    <col min="7965" max="7965" width="4.33203125" style="449" customWidth="1"/>
    <col min="7966" max="8192" width="9.33203125" style="449"/>
    <col min="8193" max="8193" width="3.83203125" style="449" customWidth="1"/>
    <col min="8194" max="8194" width="28.1640625" style="449" customWidth="1"/>
    <col min="8195" max="8195" width="3.6640625" style="449" customWidth="1"/>
    <col min="8196" max="8196" width="7.33203125" style="449" customWidth="1"/>
    <col min="8197" max="8208" width="13.6640625" style="449" customWidth="1"/>
    <col min="8209" max="8209" width="4.33203125" style="449" customWidth="1"/>
    <col min="8210" max="8219" width="18.33203125" style="449" customWidth="1"/>
    <col min="8220" max="8220" width="2" style="449" customWidth="1"/>
    <col min="8221" max="8221" width="4.33203125" style="449" customWidth="1"/>
    <col min="8222" max="8448" width="9.33203125" style="449"/>
    <col min="8449" max="8449" width="3.83203125" style="449" customWidth="1"/>
    <col min="8450" max="8450" width="28.1640625" style="449" customWidth="1"/>
    <col min="8451" max="8451" width="3.6640625" style="449" customWidth="1"/>
    <col min="8452" max="8452" width="7.33203125" style="449" customWidth="1"/>
    <col min="8453" max="8464" width="13.6640625" style="449" customWidth="1"/>
    <col min="8465" max="8465" width="4.33203125" style="449" customWidth="1"/>
    <col min="8466" max="8475" width="18.33203125" style="449" customWidth="1"/>
    <col min="8476" max="8476" width="2" style="449" customWidth="1"/>
    <col min="8477" max="8477" width="4.33203125" style="449" customWidth="1"/>
    <col min="8478" max="8704" width="9.33203125" style="449"/>
    <col min="8705" max="8705" width="3.83203125" style="449" customWidth="1"/>
    <col min="8706" max="8706" width="28.1640625" style="449" customWidth="1"/>
    <col min="8707" max="8707" width="3.6640625" style="449" customWidth="1"/>
    <col min="8708" max="8708" width="7.33203125" style="449" customWidth="1"/>
    <col min="8709" max="8720" width="13.6640625" style="449" customWidth="1"/>
    <col min="8721" max="8721" width="4.33203125" style="449" customWidth="1"/>
    <col min="8722" max="8731" width="18.33203125" style="449" customWidth="1"/>
    <col min="8732" max="8732" width="2" style="449" customWidth="1"/>
    <col min="8733" max="8733" width="4.33203125" style="449" customWidth="1"/>
    <col min="8734" max="8960" width="9.33203125" style="449"/>
    <col min="8961" max="8961" width="3.83203125" style="449" customWidth="1"/>
    <col min="8962" max="8962" width="28.1640625" style="449" customWidth="1"/>
    <col min="8963" max="8963" width="3.6640625" style="449" customWidth="1"/>
    <col min="8964" max="8964" width="7.33203125" style="449" customWidth="1"/>
    <col min="8965" max="8976" width="13.6640625" style="449" customWidth="1"/>
    <col min="8977" max="8977" width="4.33203125" style="449" customWidth="1"/>
    <col min="8978" max="8987" width="18.33203125" style="449" customWidth="1"/>
    <col min="8988" max="8988" width="2" style="449" customWidth="1"/>
    <col min="8989" max="8989" width="4.33203125" style="449" customWidth="1"/>
    <col min="8990" max="9216" width="9.33203125" style="449"/>
    <col min="9217" max="9217" width="3.83203125" style="449" customWidth="1"/>
    <col min="9218" max="9218" width="28.1640625" style="449" customWidth="1"/>
    <col min="9219" max="9219" width="3.6640625" style="449" customWidth="1"/>
    <col min="9220" max="9220" width="7.33203125" style="449" customWidth="1"/>
    <col min="9221" max="9232" width="13.6640625" style="449" customWidth="1"/>
    <col min="9233" max="9233" width="4.33203125" style="449" customWidth="1"/>
    <col min="9234" max="9243" width="18.33203125" style="449" customWidth="1"/>
    <col min="9244" max="9244" width="2" style="449" customWidth="1"/>
    <col min="9245" max="9245" width="4.33203125" style="449" customWidth="1"/>
    <col min="9246" max="9472" width="9.33203125" style="449"/>
    <col min="9473" max="9473" width="3.83203125" style="449" customWidth="1"/>
    <col min="9474" max="9474" width="28.1640625" style="449" customWidth="1"/>
    <col min="9475" max="9475" width="3.6640625" style="449" customWidth="1"/>
    <col min="9476" max="9476" width="7.33203125" style="449" customWidth="1"/>
    <col min="9477" max="9488" width="13.6640625" style="449" customWidth="1"/>
    <col min="9489" max="9489" width="4.33203125" style="449" customWidth="1"/>
    <col min="9490" max="9499" width="18.33203125" style="449" customWidth="1"/>
    <col min="9500" max="9500" width="2" style="449" customWidth="1"/>
    <col min="9501" max="9501" width="4.33203125" style="449" customWidth="1"/>
    <col min="9502" max="9728" width="9.33203125" style="449"/>
    <col min="9729" max="9729" width="3.83203125" style="449" customWidth="1"/>
    <col min="9730" max="9730" width="28.1640625" style="449" customWidth="1"/>
    <col min="9731" max="9731" width="3.6640625" style="449" customWidth="1"/>
    <col min="9732" max="9732" width="7.33203125" style="449" customWidth="1"/>
    <col min="9733" max="9744" width="13.6640625" style="449" customWidth="1"/>
    <col min="9745" max="9745" width="4.33203125" style="449" customWidth="1"/>
    <col min="9746" max="9755" width="18.33203125" style="449" customWidth="1"/>
    <col min="9756" max="9756" width="2" style="449" customWidth="1"/>
    <col min="9757" max="9757" width="4.33203125" style="449" customWidth="1"/>
    <col min="9758" max="9984" width="9.33203125" style="449"/>
    <col min="9985" max="9985" width="3.83203125" style="449" customWidth="1"/>
    <col min="9986" max="9986" width="28.1640625" style="449" customWidth="1"/>
    <col min="9987" max="9987" width="3.6640625" style="449" customWidth="1"/>
    <col min="9988" max="9988" width="7.33203125" style="449" customWidth="1"/>
    <col min="9989" max="10000" width="13.6640625" style="449" customWidth="1"/>
    <col min="10001" max="10001" width="4.33203125" style="449" customWidth="1"/>
    <col min="10002" max="10011" width="18.33203125" style="449" customWidth="1"/>
    <col min="10012" max="10012" width="2" style="449" customWidth="1"/>
    <col min="10013" max="10013" width="4.33203125" style="449" customWidth="1"/>
    <col min="10014" max="10240" width="9.33203125" style="449"/>
    <col min="10241" max="10241" width="3.83203125" style="449" customWidth="1"/>
    <col min="10242" max="10242" width="28.1640625" style="449" customWidth="1"/>
    <col min="10243" max="10243" width="3.6640625" style="449" customWidth="1"/>
    <col min="10244" max="10244" width="7.33203125" style="449" customWidth="1"/>
    <col min="10245" max="10256" width="13.6640625" style="449" customWidth="1"/>
    <col min="10257" max="10257" width="4.33203125" style="449" customWidth="1"/>
    <col min="10258" max="10267" width="18.33203125" style="449" customWidth="1"/>
    <col min="10268" max="10268" width="2" style="449" customWidth="1"/>
    <col min="10269" max="10269" width="4.33203125" style="449" customWidth="1"/>
    <col min="10270" max="10496" width="9.33203125" style="449"/>
    <col min="10497" max="10497" width="3.83203125" style="449" customWidth="1"/>
    <col min="10498" max="10498" width="28.1640625" style="449" customWidth="1"/>
    <col min="10499" max="10499" width="3.6640625" style="449" customWidth="1"/>
    <col min="10500" max="10500" width="7.33203125" style="449" customWidth="1"/>
    <col min="10501" max="10512" width="13.6640625" style="449" customWidth="1"/>
    <col min="10513" max="10513" width="4.33203125" style="449" customWidth="1"/>
    <col min="10514" max="10523" width="18.33203125" style="449" customWidth="1"/>
    <col min="10524" max="10524" width="2" style="449" customWidth="1"/>
    <col min="10525" max="10525" width="4.33203125" style="449" customWidth="1"/>
    <col min="10526" max="10752" width="9.33203125" style="449"/>
    <col min="10753" max="10753" width="3.83203125" style="449" customWidth="1"/>
    <col min="10754" max="10754" width="28.1640625" style="449" customWidth="1"/>
    <col min="10755" max="10755" width="3.6640625" style="449" customWidth="1"/>
    <col min="10756" max="10756" width="7.33203125" style="449" customWidth="1"/>
    <col min="10757" max="10768" width="13.6640625" style="449" customWidth="1"/>
    <col min="10769" max="10769" width="4.33203125" style="449" customWidth="1"/>
    <col min="10770" max="10779" width="18.33203125" style="449" customWidth="1"/>
    <col min="10780" max="10780" width="2" style="449" customWidth="1"/>
    <col min="10781" max="10781" width="4.33203125" style="449" customWidth="1"/>
    <col min="10782" max="11008" width="9.33203125" style="449"/>
    <col min="11009" max="11009" width="3.83203125" style="449" customWidth="1"/>
    <col min="11010" max="11010" width="28.1640625" style="449" customWidth="1"/>
    <col min="11011" max="11011" width="3.6640625" style="449" customWidth="1"/>
    <col min="11012" max="11012" width="7.33203125" style="449" customWidth="1"/>
    <col min="11013" max="11024" width="13.6640625" style="449" customWidth="1"/>
    <col min="11025" max="11025" width="4.33203125" style="449" customWidth="1"/>
    <col min="11026" max="11035" width="18.33203125" style="449" customWidth="1"/>
    <col min="11036" max="11036" width="2" style="449" customWidth="1"/>
    <col min="11037" max="11037" width="4.33203125" style="449" customWidth="1"/>
    <col min="11038" max="11264" width="9.33203125" style="449"/>
    <col min="11265" max="11265" width="3.83203125" style="449" customWidth="1"/>
    <col min="11266" max="11266" width="28.1640625" style="449" customWidth="1"/>
    <col min="11267" max="11267" width="3.6640625" style="449" customWidth="1"/>
    <col min="11268" max="11268" width="7.33203125" style="449" customWidth="1"/>
    <col min="11269" max="11280" width="13.6640625" style="449" customWidth="1"/>
    <col min="11281" max="11281" width="4.33203125" style="449" customWidth="1"/>
    <col min="11282" max="11291" width="18.33203125" style="449" customWidth="1"/>
    <col min="11292" max="11292" width="2" style="449" customWidth="1"/>
    <col min="11293" max="11293" width="4.33203125" style="449" customWidth="1"/>
    <col min="11294" max="11520" width="9.33203125" style="449"/>
    <col min="11521" max="11521" width="3.83203125" style="449" customWidth="1"/>
    <col min="11522" max="11522" width="28.1640625" style="449" customWidth="1"/>
    <col min="11523" max="11523" width="3.6640625" style="449" customWidth="1"/>
    <col min="11524" max="11524" width="7.33203125" style="449" customWidth="1"/>
    <col min="11525" max="11536" width="13.6640625" style="449" customWidth="1"/>
    <col min="11537" max="11537" width="4.33203125" style="449" customWidth="1"/>
    <col min="11538" max="11547" width="18.33203125" style="449" customWidth="1"/>
    <col min="11548" max="11548" width="2" style="449" customWidth="1"/>
    <col min="11549" max="11549" width="4.33203125" style="449" customWidth="1"/>
    <col min="11550" max="11776" width="9.33203125" style="449"/>
    <col min="11777" max="11777" width="3.83203125" style="449" customWidth="1"/>
    <col min="11778" max="11778" width="28.1640625" style="449" customWidth="1"/>
    <col min="11779" max="11779" width="3.6640625" style="449" customWidth="1"/>
    <col min="11780" max="11780" width="7.33203125" style="449" customWidth="1"/>
    <col min="11781" max="11792" width="13.6640625" style="449" customWidth="1"/>
    <col min="11793" max="11793" width="4.33203125" style="449" customWidth="1"/>
    <col min="11794" max="11803" width="18.33203125" style="449" customWidth="1"/>
    <col min="11804" max="11804" width="2" style="449" customWidth="1"/>
    <col min="11805" max="11805" width="4.33203125" style="449" customWidth="1"/>
    <col min="11806" max="12032" width="9.33203125" style="449"/>
    <col min="12033" max="12033" width="3.83203125" style="449" customWidth="1"/>
    <col min="12034" max="12034" width="28.1640625" style="449" customWidth="1"/>
    <col min="12035" max="12035" width="3.6640625" style="449" customWidth="1"/>
    <col min="12036" max="12036" width="7.33203125" style="449" customWidth="1"/>
    <col min="12037" max="12048" width="13.6640625" style="449" customWidth="1"/>
    <col min="12049" max="12049" width="4.33203125" style="449" customWidth="1"/>
    <col min="12050" max="12059" width="18.33203125" style="449" customWidth="1"/>
    <col min="12060" max="12060" width="2" style="449" customWidth="1"/>
    <col min="12061" max="12061" width="4.33203125" style="449" customWidth="1"/>
    <col min="12062" max="12288" width="9.33203125" style="449"/>
    <col min="12289" max="12289" width="3.83203125" style="449" customWidth="1"/>
    <col min="12290" max="12290" width="28.1640625" style="449" customWidth="1"/>
    <col min="12291" max="12291" width="3.6640625" style="449" customWidth="1"/>
    <col min="12292" max="12292" width="7.33203125" style="449" customWidth="1"/>
    <col min="12293" max="12304" width="13.6640625" style="449" customWidth="1"/>
    <col min="12305" max="12305" width="4.33203125" style="449" customWidth="1"/>
    <col min="12306" max="12315" width="18.33203125" style="449" customWidth="1"/>
    <col min="12316" max="12316" width="2" style="449" customWidth="1"/>
    <col min="12317" max="12317" width="4.33203125" style="449" customWidth="1"/>
    <col min="12318" max="12544" width="9.33203125" style="449"/>
    <col min="12545" max="12545" width="3.83203125" style="449" customWidth="1"/>
    <col min="12546" max="12546" width="28.1640625" style="449" customWidth="1"/>
    <col min="12547" max="12547" width="3.6640625" style="449" customWidth="1"/>
    <col min="12548" max="12548" width="7.33203125" style="449" customWidth="1"/>
    <col min="12549" max="12560" width="13.6640625" style="449" customWidth="1"/>
    <col min="12561" max="12561" width="4.33203125" style="449" customWidth="1"/>
    <col min="12562" max="12571" width="18.33203125" style="449" customWidth="1"/>
    <col min="12572" max="12572" width="2" style="449" customWidth="1"/>
    <col min="12573" max="12573" width="4.33203125" style="449" customWidth="1"/>
    <col min="12574" max="12800" width="9.33203125" style="449"/>
    <col min="12801" max="12801" width="3.83203125" style="449" customWidth="1"/>
    <col min="12802" max="12802" width="28.1640625" style="449" customWidth="1"/>
    <col min="12803" max="12803" width="3.6640625" style="449" customWidth="1"/>
    <col min="12804" max="12804" width="7.33203125" style="449" customWidth="1"/>
    <col min="12805" max="12816" width="13.6640625" style="449" customWidth="1"/>
    <col min="12817" max="12817" width="4.33203125" style="449" customWidth="1"/>
    <col min="12818" max="12827" width="18.33203125" style="449" customWidth="1"/>
    <col min="12828" max="12828" width="2" style="449" customWidth="1"/>
    <col min="12829" max="12829" width="4.33203125" style="449" customWidth="1"/>
    <col min="12830" max="13056" width="9.33203125" style="449"/>
    <col min="13057" max="13057" width="3.83203125" style="449" customWidth="1"/>
    <col min="13058" max="13058" width="28.1640625" style="449" customWidth="1"/>
    <col min="13059" max="13059" width="3.6640625" style="449" customWidth="1"/>
    <col min="13060" max="13060" width="7.33203125" style="449" customWidth="1"/>
    <col min="13061" max="13072" width="13.6640625" style="449" customWidth="1"/>
    <col min="13073" max="13073" width="4.33203125" style="449" customWidth="1"/>
    <col min="13074" max="13083" width="18.33203125" style="449" customWidth="1"/>
    <col min="13084" max="13084" width="2" style="449" customWidth="1"/>
    <col min="13085" max="13085" width="4.33203125" style="449" customWidth="1"/>
    <col min="13086" max="13312" width="9.33203125" style="449"/>
    <col min="13313" max="13313" width="3.83203125" style="449" customWidth="1"/>
    <col min="13314" max="13314" width="28.1640625" style="449" customWidth="1"/>
    <col min="13315" max="13315" width="3.6640625" style="449" customWidth="1"/>
    <col min="13316" max="13316" width="7.33203125" style="449" customWidth="1"/>
    <col min="13317" max="13328" width="13.6640625" style="449" customWidth="1"/>
    <col min="13329" max="13329" width="4.33203125" style="449" customWidth="1"/>
    <col min="13330" max="13339" width="18.33203125" style="449" customWidth="1"/>
    <col min="13340" max="13340" width="2" style="449" customWidth="1"/>
    <col min="13341" max="13341" width="4.33203125" style="449" customWidth="1"/>
    <col min="13342" max="13568" width="9.33203125" style="449"/>
    <col min="13569" max="13569" width="3.83203125" style="449" customWidth="1"/>
    <col min="13570" max="13570" width="28.1640625" style="449" customWidth="1"/>
    <col min="13571" max="13571" width="3.6640625" style="449" customWidth="1"/>
    <col min="13572" max="13572" width="7.33203125" style="449" customWidth="1"/>
    <col min="13573" max="13584" width="13.6640625" style="449" customWidth="1"/>
    <col min="13585" max="13585" width="4.33203125" style="449" customWidth="1"/>
    <col min="13586" max="13595" width="18.33203125" style="449" customWidth="1"/>
    <col min="13596" max="13596" width="2" style="449" customWidth="1"/>
    <col min="13597" max="13597" width="4.33203125" style="449" customWidth="1"/>
    <col min="13598" max="13824" width="9.33203125" style="449"/>
    <col min="13825" max="13825" width="3.83203125" style="449" customWidth="1"/>
    <col min="13826" max="13826" width="28.1640625" style="449" customWidth="1"/>
    <col min="13827" max="13827" width="3.6640625" style="449" customWidth="1"/>
    <col min="13828" max="13828" width="7.33203125" style="449" customWidth="1"/>
    <col min="13829" max="13840" width="13.6640625" style="449" customWidth="1"/>
    <col min="13841" max="13841" width="4.33203125" style="449" customWidth="1"/>
    <col min="13842" max="13851" width="18.33203125" style="449" customWidth="1"/>
    <col min="13852" max="13852" width="2" style="449" customWidth="1"/>
    <col min="13853" max="13853" width="4.33203125" style="449" customWidth="1"/>
    <col min="13854" max="14080" width="9.33203125" style="449"/>
    <col min="14081" max="14081" width="3.83203125" style="449" customWidth="1"/>
    <col min="14082" max="14082" width="28.1640625" style="449" customWidth="1"/>
    <col min="14083" max="14083" width="3.6640625" style="449" customWidth="1"/>
    <col min="14084" max="14084" width="7.33203125" style="449" customWidth="1"/>
    <col min="14085" max="14096" width="13.6640625" style="449" customWidth="1"/>
    <col min="14097" max="14097" width="4.33203125" style="449" customWidth="1"/>
    <col min="14098" max="14107" width="18.33203125" style="449" customWidth="1"/>
    <col min="14108" max="14108" width="2" style="449" customWidth="1"/>
    <col min="14109" max="14109" width="4.33203125" style="449" customWidth="1"/>
    <col min="14110" max="14336" width="9.33203125" style="449"/>
    <col min="14337" max="14337" width="3.83203125" style="449" customWidth="1"/>
    <col min="14338" max="14338" width="28.1640625" style="449" customWidth="1"/>
    <col min="14339" max="14339" width="3.6640625" style="449" customWidth="1"/>
    <col min="14340" max="14340" width="7.33203125" style="449" customWidth="1"/>
    <col min="14341" max="14352" width="13.6640625" style="449" customWidth="1"/>
    <col min="14353" max="14353" width="4.33203125" style="449" customWidth="1"/>
    <col min="14354" max="14363" width="18.33203125" style="449" customWidth="1"/>
    <col min="14364" max="14364" width="2" style="449" customWidth="1"/>
    <col min="14365" max="14365" width="4.33203125" style="449" customWidth="1"/>
    <col min="14366" max="14592" width="9.33203125" style="449"/>
    <col min="14593" max="14593" width="3.83203125" style="449" customWidth="1"/>
    <col min="14594" max="14594" width="28.1640625" style="449" customWidth="1"/>
    <col min="14595" max="14595" width="3.6640625" style="449" customWidth="1"/>
    <col min="14596" max="14596" width="7.33203125" style="449" customWidth="1"/>
    <col min="14597" max="14608" width="13.6640625" style="449" customWidth="1"/>
    <col min="14609" max="14609" width="4.33203125" style="449" customWidth="1"/>
    <col min="14610" max="14619" width="18.33203125" style="449" customWidth="1"/>
    <col min="14620" max="14620" width="2" style="449" customWidth="1"/>
    <col min="14621" max="14621" width="4.33203125" style="449" customWidth="1"/>
    <col min="14622" max="14848" width="9.33203125" style="449"/>
    <col min="14849" max="14849" width="3.83203125" style="449" customWidth="1"/>
    <col min="14850" max="14850" width="28.1640625" style="449" customWidth="1"/>
    <col min="14851" max="14851" width="3.6640625" style="449" customWidth="1"/>
    <col min="14852" max="14852" width="7.33203125" style="449" customWidth="1"/>
    <col min="14853" max="14864" width="13.6640625" style="449" customWidth="1"/>
    <col min="14865" max="14865" width="4.33203125" style="449" customWidth="1"/>
    <col min="14866" max="14875" width="18.33203125" style="449" customWidth="1"/>
    <col min="14876" max="14876" width="2" style="449" customWidth="1"/>
    <col min="14877" max="14877" width="4.33203125" style="449" customWidth="1"/>
    <col min="14878" max="15104" width="9.33203125" style="449"/>
    <col min="15105" max="15105" width="3.83203125" style="449" customWidth="1"/>
    <col min="15106" max="15106" width="28.1640625" style="449" customWidth="1"/>
    <col min="15107" max="15107" width="3.6640625" style="449" customWidth="1"/>
    <col min="15108" max="15108" width="7.33203125" style="449" customWidth="1"/>
    <col min="15109" max="15120" width="13.6640625" style="449" customWidth="1"/>
    <col min="15121" max="15121" width="4.33203125" style="449" customWidth="1"/>
    <col min="15122" max="15131" width="18.33203125" style="449" customWidth="1"/>
    <col min="15132" max="15132" width="2" style="449" customWidth="1"/>
    <col min="15133" max="15133" width="4.33203125" style="449" customWidth="1"/>
    <col min="15134" max="15360" width="9.33203125" style="449"/>
    <col min="15361" max="15361" width="3.83203125" style="449" customWidth="1"/>
    <col min="15362" max="15362" width="28.1640625" style="449" customWidth="1"/>
    <col min="15363" max="15363" width="3.6640625" style="449" customWidth="1"/>
    <col min="15364" max="15364" width="7.33203125" style="449" customWidth="1"/>
    <col min="15365" max="15376" width="13.6640625" style="449" customWidth="1"/>
    <col min="15377" max="15377" width="4.33203125" style="449" customWidth="1"/>
    <col min="15378" max="15387" width="18.33203125" style="449" customWidth="1"/>
    <col min="15388" max="15388" width="2" style="449" customWidth="1"/>
    <col min="15389" max="15389" width="4.33203125" style="449" customWidth="1"/>
    <col min="15390" max="15616" width="9.33203125" style="449"/>
    <col min="15617" max="15617" width="3.83203125" style="449" customWidth="1"/>
    <col min="15618" max="15618" width="28.1640625" style="449" customWidth="1"/>
    <col min="15619" max="15619" width="3.6640625" style="449" customWidth="1"/>
    <col min="15620" max="15620" width="7.33203125" style="449" customWidth="1"/>
    <col min="15621" max="15632" width="13.6640625" style="449" customWidth="1"/>
    <col min="15633" max="15633" width="4.33203125" style="449" customWidth="1"/>
    <col min="15634" max="15643" width="18.33203125" style="449" customWidth="1"/>
    <col min="15644" max="15644" width="2" style="449" customWidth="1"/>
    <col min="15645" max="15645" width="4.33203125" style="449" customWidth="1"/>
    <col min="15646" max="15872" width="9.33203125" style="449"/>
    <col min="15873" max="15873" width="3.83203125" style="449" customWidth="1"/>
    <col min="15874" max="15874" width="28.1640625" style="449" customWidth="1"/>
    <col min="15875" max="15875" width="3.6640625" style="449" customWidth="1"/>
    <col min="15876" max="15876" width="7.33203125" style="449" customWidth="1"/>
    <col min="15877" max="15888" width="13.6640625" style="449" customWidth="1"/>
    <col min="15889" max="15889" width="4.33203125" style="449" customWidth="1"/>
    <col min="15890" max="15899" width="18.33203125" style="449" customWidth="1"/>
    <col min="15900" max="15900" width="2" style="449" customWidth="1"/>
    <col min="15901" max="15901" width="4.33203125" style="449" customWidth="1"/>
    <col min="15902" max="16128" width="9.33203125" style="449"/>
    <col min="16129" max="16129" width="3.83203125" style="449" customWidth="1"/>
    <col min="16130" max="16130" width="28.1640625" style="449" customWidth="1"/>
    <col min="16131" max="16131" width="3.6640625" style="449" customWidth="1"/>
    <col min="16132" max="16132" width="7.33203125" style="449" customWidth="1"/>
    <col min="16133" max="16144" width="13.6640625" style="449" customWidth="1"/>
    <col min="16145" max="16145" width="4.33203125" style="449" customWidth="1"/>
    <col min="16146" max="16155" width="18.33203125" style="449" customWidth="1"/>
    <col min="16156" max="16156" width="2" style="449" customWidth="1"/>
    <col min="16157" max="16157" width="4.33203125" style="449" customWidth="1"/>
    <col min="16158" max="16384" width="9.33203125" style="449"/>
  </cols>
  <sheetData>
    <row r="1" spans="1:138" s="767" customFormat="1" ht="39" customHeight="1"/>
    <row r="2" spans="1:138" s="769" customFormat="1" ht="30" customHeight="1">
      <c r="A2" s="768"/>
      <c r="C2" s="770"/>
      <c r="D2" s="771"/>
      <c r="E2" s="771"/>
      <c r="F2" s="771"/>
      <c r="G2" s="771"/>
      <c r="H2" s="771"/>
    </row>
    <row r="3" spans="1:138" s="772" customFormat="1" ht="45" customHeight="1">
      <c r="B3" s="773"/>
      <c r="C3" s="773"/>
      <c r="D3" s="774"/>
      <c r="E3" s="774"/>
      <c r="F3" s="774"/>
      <c r="G3" s="774"/>
      <c r="H3" s="774"/>
      <c r="I3" s="775"/>
    </row>
    <row r="4" spans="1:138">
      <c r="A4" s="783"/>
      <c r="B4" s="783"/>
      <c r="C4" s="783"/>
      <c r="D4" s="783"/>
      <c r="E4" s="783"/>
      <c r="F4" s="783"/>
      <c r="G4" s="783"/>
      <c r="H4" s="783"/>
      <c r="I4" s="783"/>
      <c r="J4" s="783"/>
      <c r="K4" s="783"/>
      <c r="L4" s="783"/>
      <c r="M4" s="783"/>
      <c r="N4" s="783"/>
      <c r="O4" s="783"/>
      <c r="P4" s="783"/>
      <c r="Q4" s="783"/>
      <c r="R4" s="783"/>
      <c r="S4" s="783"/>
      <c r="T4" s="783"/>
      <c r="U4" s="783"/>
      <c r="V4" s="783"/>
      <c r="W4" s="783"/>
      <c r="X4" s="783"/>
      <c r="Y4" s="783"/>
      <c r="Z4" s="783"/>
      <c r="AA4" s="783"/>
      <c r="AB4" s="783"/>
      <c r="AC4" s="783"/>
      <c r="AD4" s="783"/>
      <c r="AE4" s="783"/>
      <c r="AF4" s="783"/>
      <c r="AG4" s="783"/>
      <c r="AH4" s="783"/>
      <c r="AI4" s="783"/>
      <c r="AJ4" s="783"/>
      <c r="AK4" s="783"/>
      <c r="AL4" s="783"/>
      <c r="AM4" s="783"/>
      <c r="AN4" s="783"/>
      <c r="AO4" s="783"/>
      <c r="AP4" s="783"/>
      <c r="AQ4" s="783"/>
      <c r="AR4" s="783"/>
      <c r="AS4" s="783"/>
      <c r="AT4" s="783"/>
      <c r="AU4" s="783"/>
      <c r="AV4" s="783"/>
      <c r="AW4" s="783"/>
      <c r="AX4" s="783"/>
      <c r="AY4" s="783"/>
      <c r="AZ4" s="783"/>
      <c r="BA4" s="783"/>
      <c r="BB4" s="783"/>
      <c r="BC4" s="783"/>
      <c r="BD4" s="783"/>
      <c r="BE4" s="783"/>
      <c r="BF4" s="783"/>
      <c r="BG4" s="783"/>
      <c r="BH4" s="783"/>
      <c r="BI4" s="783"/>
      <c r="BJ4" s="783"/>
      <c r="BK4" s="783"/>
      <c r="BL4" s="783"/>
      <c r="BM4" s="783"/>
      <c r="BN4" s="783"/>
      <c r="BO4" s="783"/>
      <c r="BP4" s="783"/>
      <c r="BQ4" s="783"/>
      <c r="BR4" s="783"/>
      <c r="BS4" s="783"/>
      <c r="BT4" s="783"/>
      <c r="BU4" s="783"/>
      <c r="BV4" s="783"/>
      <c r="BW4" s="783"/>
      <c r="BX4" s="783"/>
      <c r="BY4" s="783"/>
      <c r="BZ4" s="783"/>
      <c r="CA4" s="783"/>
      <c r="CB4" s="783"/>
      <c r="CC4" s="783"/>
      <c r="CD4" s="783"/>
      <c r="CE4" s="783"/>
      <c r="CF4" s="783"/>
      <c r="CG4" s="783"/>
      <c r="CH4" s="783"/>
      <c r="CI4" s="783"/>
      <c r="CJ4" s="783"/>
      <c r="CK4" s="783"/>
      <c r="CL4" s="783"/>
      <c r="CM4" s="783"/>
      <c r="CN4" s="783"/>
      <c r="CO4" s="783"/>
      <c r="CP4" s="783"/>
      <c r="CQ4" s="783"/>
      <c r="CR4" s="783"/>
      <c r="CS4" s="783"/>
      <c r="CT4" s="783"/>
      <c r="CU4" s="783"/>
      <c r="CV4" s="783"/>
      <c r="CW4" s="783"/>
      <c r="CX4" s="783"/>
      <c r="CY4" s="783"/>
      <c r="CZ4" s="783"/>
      <c r="DA4" s="783"/>
      <c r="DB4" s="783"/>
      <c r="DC4" s="783"/>
      <c r="DD4" s="783"/>
      <c r="DE4" s="783"/>
      <c r="DF4" s="783"/>
      <c r="DG4" s="783"/>
      <c r="DH4" s="783"/>
      <c r="DI4" s="783"/>
      <c r="DJ4" s="783"/>
      <c r="DK4" s="783"/>
      <c r="DL4" s="783"/>
      <c r="DM4" s="783"/>
      <c r="DN4" s="783"/>
      <c r="DO4" s="783"/>
      <c r="DP4" s="783"/>
      <c r="DQ4" s="783"/>
      <c r="DR4" s="783"/>
      <c r="DS4" s="783"/>
      <c r="DT4" s="783"/>
      <c r="DU4" s="783"/>
      <c r="DV4" s="783"/>
      <c r="DW4" s="783"/>
      <c r="DX4" s="783"/>
      <c r="DY4" s="783"/>
      <c r="DZ4" s="783"/>
      <c r="EA4" s="783"/>
      <c r="EB4" s="783"/>
      <c r="EC4" s="783"/>
      <c r="ED4" s="783"/>
      <c r="EE4" s="783"/>
      <c r="EF4" s="783"/>
      <c r="EG4" s="723"/>
      <c r="EH4" s="723"/>
    </row>
    <row r="5" spans="1:138">
      <c r="A5" s="783"/>
      <c r="B5" s="783"/>
      <c r="C5" s="783"/>
      <c r="D5" s="783"/>
      <c r="E5" s="783"/>
      <c r="F5" s="783"/>
      <c r="G5" s="783"/>
      <c r="H5" s="783"/>
      <c r="I5" s="783"/>
      <c r="J5" s="783"/>
      <c r="K5" s="783"/>
      <c r="L5" s="783"/>
      <c r="M5" s="783"/>
      <c r="N5" s="783"/>
      <c r="O5" s="783"/>
      <c r="P5" s="783"/>
      <c r="Q5" s="783"/>
      <c r="R5" s="783"/>
      <c r="S5" s="783"/>
      <c r="T5" s="783"/>
      <c r="U5" s="783"/>
      <c r="V5" s="783"/>
      <c r="W5" s="783"/>
      <c r="X5" s="783"/>
      <c r="Y5" s="783"/>
      <c r="Z5" s="783"/>
      <c r="AA5" s="783"/>
      <c r="AB5" s="783"/>
      <c r="AC5" s="783"/>
      <c r="AD5" s="783"/>
      <c r="AE5" s="783"/>
      <c r="AF5" s="783"/>
      <c r="AG5" s="783"/>
      <c r="AH5" s="783"/>
      <c r="AI5" s="783"/>
      <c r="AJ5" s="783"/>
      <c r="AK5" s="783"/>
      <c r="AL5" s="783"/>
      <c r="AM5" s="783"/>
      <c r="AN5" s="783"/>
      <c r="AO5" s="783"/>
      <c r="AP5" s="783"/>
      <c r="AQ5" s="783"/>
      <c r="AR5" s="783"/>
      <c r="AS5" s="783"/>
      <c r="AT5" s="783"/>
      <c r="AU5" s="783"/>
      <c r="AV5" s="783"/>
      <c r="AW5" s="783"/>
      <c r="AX5" s="783"/>
      <c r="AY5" s="783"/>
      <c r="AZ5" s="783"/>
      <c r="BA5" s="783"/>
      <c r="BB5" s="783"/>
      <c r="BC5" s="783"/>
      <c r="BD5" s="783"/>
      <c r="BE5" s="783"/>
      <c r="BF5" s="783"/>
      <c r="BG5" s="783"/>
      <c r="BH5" s="783"/>
      <c r="BI5" s="783"/>
      <c r="BJ5" s="783"/>
      <c r="BK5" s="783"/>
      <c r="BL5" s="783"/>
      <c r="BM5" s="783"/>
      <c r="BN5" s="783"/>
      <c r="BO5" s="783"/>
      <c r="BP5" s="783"/>
      <c r="BQ5" s="783"/>
      <c r="BR5" s="783"/>
      <c r="BS5" s="783"/>
      <c r="BT5" s="783"/>
      <c r="BU5" s="783"/>
      <c r="BV5" s="783"/>
      <c r="BW5" s="783"/>
      <c r="BX5" s="783"/>
      <c r="BY5" s="783"/>
      <c r="BZ5" s="783"/>
      <c r="CA5" s="783"/>
      <c r="CB5" s="783"/>
      <c r="CC5" s="783"/>
      <c r="CD5" s="783"/>
      <c r="CE5" s="783"/>
      <c r="CF5" s="783"/>
      <c r="CG5" s="783"/>
      <c r="CH5" s="783"/>
      <c r="CI5" s="783"/>
      <c r="CJ5" s="783"/>
      <c r="CK5" s="783"/>
      <c r="CL5" s="783"/>
      <c r="CM5" s="783"/>
      <c r="CN5" s="783"/>
      <c r="CO5" s="783"/>
      <c r="CP5" s="783"/>
      <c r="CQ5" s="783"/>
      <c r="CR5" s="783"/>
      <c r="CS5" s="783"/>
      <c r="CT5" s="783"/>
      <c r="CU5" s="783"/>
      <c r="CV5" s="783"/>
      <c r="CW5" s="783"/>
      <c r="CX5" s="783"/>
      <c r="CY5" s="783"/>
      <c r="CZ5" s="783"/>
      <c r="DA5" s="783"/>
      <c r="DB5" s="783"/>
      <c r="DC5" s="783"/>
      <c r="DD5" s="783"/>
      <c r="DE5" s="783"/>
      <c r="DF5" s="783"/>
      <c r="DG5" s="783"/>
      <c r="DH5" s="783"/>
      <c r="DI5" s="783"/>
      <c r="DJ5" s="783"/>
      <c r="DK5" s="783"/>
      <c r="DL5" s="783"/>
      <c r="DM5" s="783"/>
      <c r="DN5" s="783"/>
      <c r="DO5" s="783"/>
      <c r="DP5" s="783"/>
      <c r="DQ5" s="783"/>
      <c r="DR5" s="783"/>
      <c r="DS5" s="783"/>
      <c r="DT5" s="783"/>
      <c r="DU5" s="783"/>
      <c r="DV5" s="783"/>
      <c r="DW5" s="783"/>
      <c r="DX5" s="783"/>
      <c r="DY5" s="783"/>
      <c r="DZ5" s="783"/>
      <c r="EA5" s="783"/>
      <c r="EB5" s="783"/>
      <c r="EC5" s="783"/>
      <c r="ED5" s="783"/>
      <c r="EE5" s="783"/>
      <c r="EF5" s="783"/>
      <c r="EG5" s="704"/>
      <c r="EH5" s="704"/>
    </row>
    <row r="6" spans="1:138" ht="25.5" customHeight="1">
      <c r="A6" s="783"/>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c r="AD6" s="783"/>
      <c r="AE6" s="783"/>
      <c r="AF6" s="783"/>
      <c r="AG6" s="783"/>
      <c r="AH6" s="783"/>
      <c r="AI6" s="783"/>
      <c r="AJ6" s="783"/>
      <c r="AK6" s="783"/>
      <c r="AL6" s="783"/>
      <c r="AM6" s="783"/>
      <c r="AN6" s="783"/>
      <c r="AO6" s="783"/>
      <c r="AP6" s="783"/>
      <c r="AQ6" s="783"/>
      <c r="AR6" s="783"/>
      <c r="AS6" s="783"/>
      <c r="AT6" s="783"/>
      <c r="AU6" s="783"/>
      <c r="AV6" s="783"/>
      <c r="AW6" s="783"/>
      <c r="AX6" s="783"/>
      <c r="AY6" s="783"/>
      <c r="AZ6" s="783"/>
      <c r="BA6" s="783"/>
      <c r="BB6" s="783"/>
      <c r="BC6" s="783"/>
      <c r="BD6" s="783"/>
      <c r="BE6" s="783"/>
      <c r="BF6" s="783"/>
      <c r="BG6" s="783"/>
      <c r="BH6" s="783"/>
      <c r="BI6" s="783"/>
      <c r="BJ6" s="783"/>
      <c r="BK6" s="783"/>
      <c r="BL6" s="783"/>
      <c r="BM6" s="783"/>
      <c r="BN6" s="783"/>
      <c r="BO6" s="783"/>
      <c r="BP6" s="783"/>
      <c r="BQ6" s="783"/>
      <c r="BR6" s="783"/>
      <c r="BS6" s="783"/>
      <c r="BT6" s="783"/>
      <c r="BU6" s="783"/>
      <c r="BV6" s="783"/>
      <c r="BW6" s="783"/>
      <c r="BX6" s="783"/>
      <c r="BY6" s="783"/>
      <c r="BZ6" s="783"/>
      <c r="CA6" s="783"/>
      <c r="CB6" s="783"/>
      <c r="CC6" s="783"/>
      <c r="CD6" s="783"/>
      <c r="CE6" s="783"/>
      <c r="CF6" s="783"/>
      <c r="CG6" s="783"/>
      <c r="CH6" s="783"/>
      <c r="CI6" s="783"/>
      <c r="CJ6" s="783"/>
      <c r="CK6" s="783"/>
      <c r="CL6" s="783"/>
      <c r="CM6" s="783"/>
      <c r="CN6" s="783"/>
      <c r="CO6" s="783"/>
      <c r="CP6" s="783"/>
      <c r="CQ6" s="783"/>
      <c r="CR6" s="783"/>
      <c r="CS6" s="783"/>
      <c r="CT6" s="783"/>
      <c r="CU6" s="783"/>
      <c r="CV6" s="783"/>
      <c r="CW6" s="783"/>
      <c r="CX6" s="783"/>
      <c r="CY6" s="783"/>
      <c r="CZ6" s="783"/>
      <c r="DA6" s="783"/>
      <c r="DB6" s="783"/>
      <c r="DC6" s="783"/>
      <c r="DD6" s="783"/>
      <c r="DE6" s="783"/>
      <c r="DF6" s="783"/>
      <c r="DG6" s="783"/>
      <c r="DH6" s="783"/>
      <c r="DI6" s="783"/>
      <c r="DJ6" s="783"/>
      <c r="DK6" s="783"/>
      <c r="DL6" s="783"/>
      <c r="DM6" s="783"/>
      <c r="DN6" s="783"/>
      <c r="DO6" s="783"/>
      <c r="DP6" s="783"/>
      <c r="DQ6" s="783"/>
      <c r="DR6" s="783"/>
      <c r="DS6" s="783"/>
      <c r="DT6" s="783"/>
      <c r="DU6" s="783"/>
      <c r="DV6" s="783"/>
      <c r="DW6" s="783"/>
      <c r="DX6" s="783"/>
      <c r="DY6" s="783"/>
      <c r="DZ6" s="783"/>
      <c r="EA6" s="783"/>
      <c r="EB6" s="783"/>
      <c r="EC6" s="783"/>
      <c r="ED6" s="783"/>
      <c r="EE6" s="783"/>
      <c r="EF6" s="783"/>
      <c r="EG6" s="659"/>
      <c r="EH6" s="659"/>
    </row>
    <row r="7" spans="1:138">
      <c r="A7" s="783"/>
      <c r="B7" s="783"/>
      <c r="C7" s="783"/>
      <c r="D7" s="783"/>
      <c r="E7" s="783"/>
      <c r="F7" s="783"/>
      <c r="G7" s="783"/>
      <c r="H7" s="783"/>
      <c r="I7" s="783"/>
      <c r="J7" s="783"/>
      <c r="K7" s="783"/>
      <c r="L7" s="783"/>
      <c r="M7" s="783"/>
      <c r="N7" s="783"/>
      <c r="O7" s="783"/>
      <c r="P7" s="783"/>
      <c r="Q7" s="783"/>
      <c r="R7" s="783"/>
      <c r="S7" s="783"/>
      <c r="T7" s="783"/>
      <c r="U7" s="783"/>
      <c r="V7" s="783"/>
      <c r="W7" s="783"/>
      <c r="X7" s="783"/>
      <c r="Y7" s="783"/>
      <c r="Z7" s="783"/>
      <c r="AA7" s="783"/>
      <c r="AB7" s="783"/>
      <c r="AC7" s="783"/>
      <c r="AD7" s="783"/>
      <c r="AE7" s="783"/>
      <c r="AF7" s="783"/>
      <c r="AG7" s="783"/>
      <c r="AH7" s="783"/>
      <c r="AI7" s="783"/>
      <c r="AJ7" s="783"/>
      <c r="AK7" s="783"/>
      <c r="AL7" s="783"/>
      <c r="AM7" s="783"/>
      <c r="AN7" s="783"/>
      <c r="AO7" s="783"/>
      <c r="AP7" s="783"/>
      <c r="AQ7" s="783"/>
      <c r="AR7" s="783"/>
      <c r="AS7" s="783"/>
      <c r="AT7" s="783"/>
      <c r="AU7" s="783"/>
      <c r="AV7" s="783"/>
      <c r="AW7" s="783"/>
      <c r="AX7" s="783"/>
      <c r="AY7" s="783"/>
      <c r="AZ7" s="783"/>
      <c r="BA7" s="783"/>
      <c r="BB7" s="783"/>
      <c r="BC7" s="783"/>
      <c r="BD7" s="783"/>
      <c r="BE7" s="783"/>
      <c r="BF7" s="783"/>
      <c r="BG7" s="783"/>
      <c r="BH7" s="783"/>
      <c r="BI7" s="783"/>
      <c r="BJ7" s="783"/>
      <c r="BK7" s="783"/>
      <c r="BL7" s="783"/>
      <c r="BM7" s="783"/>
      <c r="BN7" s="783"/>
      <c r="BO7" s="783"/>
      <c r="BP7" s="783"/>
      <c r="BQ7" s="783"/>
      <c r="BR7" s="783"/>
      <c r="BS7" s="783"/>
      <c r="BT7" s="783"/>
      <c r="BU7" s="783"/>
      <c r="BV7" s="783"/>
      <c r="BW7" s="783"/>
      <c r="BX7" s="783"/>
      <c r="BY7" s="783"/>
      <c r="BZ7" s="783"/>
      <c r="CA7" s="783"/>
      <c r="CB7" s="783"/>
      <c r="CC7" s="783"/>
      <c r="CD7" s="783"/>
      <c r="CE7" s="783"/>
      <c r="CF7" s="783"/>
      <c r="CG7" s="783"/>
      <c r="CH7" s="783"/>
      <c r="CI7" s="783"/>
      <c r="CJ7" s="783"/>
      <c r="CK7" s="783"/>
      <c r="CL7" s="783"/>
      <c r="CM7" s="783"/>
      <c r="CN7" s="783"/>
      <c r="CO7" s="783"/>
      <c r="CP7" s="783"/>
      <c r="CQ7" s="783"/>
      <c r="CR7" s="783"/>
      <c r="CS7" s="783"/>
      <c r="CT7" s="783"/>
      <c r="CU7" s="783"/>
      <c r="CV7" s="783"/>
      <c r="CW7" s="783"/>
      <c r="CX7" s="783"/>
      <c r="CY7" s="783"/>
      <c r="CZ7" s="783"/>
      <c r="DA7" s="783"/>
      <c r="DB7" s="783"/>
      <c r="DC7" s="783"/>
      <c r="DD7" s="783"/>
      <c r="DE7" s="783"/>
      <c r="DF7" s="783"/>
      <c r="DG7" s="783"/>
      <c r="DH7" s="783"/>
      <c r="DI7" s="783"/>
      <c r="DJ7" s="783"/>
      <c r="DK7" s="783"/>
      <c r="DL7" s="783"/>
      <c r="DM7" s="783"/>
      <c r="DN7" s="783"/>
      <c r="DO7" s="783"/>
      <c r="DP7" s="783"/>
      <c r="DQ7" s="783"/>
      <c r="DR7" s="783"/>
      <c r="DS7" s="783"/>
      <c r="DT7" s="783"/>
      <c r="DU7" s="783"/>
      <c r="DV7" s="783"/>
      <c r="DW7" s="783"/>
      <c r="DX7" s="783"/>
      <c r="DY7" s="783"/>
      <c r="DZ7" s="783"/>
      <c r="EA7" s="783"/>
      <c r="EB7" s="783"/>
      <c r="EC7" s="783"/>
      <c r="ED7" s="783"/>
      <c r="EE7" s="783"/>
      <c r="EF7" s="783"/>
      <c r="EG7" s="704"/>
      <c r="EH7" s="704"/>
    </row>
    <row r="8" spans="1:138">
      <c r="A8" s="783"/>
      <c r="B8" s="783"/>
      <c r="C8" s="783"/>
      <c r="D8" s="783"/>
      <c r="E8" s="783"/>
      <c r="F8" s="783"/>
      <c r="G8" s="783"/>
      <c r="H8" s="783"/>
      <c r="I8" s="783"/>
      <c r="J8" s="783"/>
      <c r="K8" s="783"/>
      <c r="L8" s="783"/>
      <c r="M8" s="783"/>
      <c r="N8" s="783"/>
      <c r="O8" s="783"/>
      <c r="P8" s="783"/>
      <c r="Q8" s="783"/>
      <c r="R8" s="783"/>
      <c r="S8" s="783"/>
      <c r="T8" s="783"/>
      <c r="U8" s="783"/>
      <c r="V8" s="783"/>
      <c r="W8" s="783"/>
      <c r="X8" s="783"/>
      <c r="Y8" s="783"/>
      <c r="Z8" s="783"/>
      <c r="AA8" s="783"/>
      <c r="AB8" s="783"/>
      <c r="AC8" s="783"/>
      <c r="AD8" s="783"/>
      <c r="AE8" s="783"/>
      <c r="AF8" s="783"/>
      <c r="AG8" s="783"/>
      <c r="AH8" s="783"/>
      <c r="AI8" s="783"/>
      <c r="AJ8" s="783"/>
      <c r="AK8" s="783"/>
      <c r="AL8" s="783"/>
      <c r="AM8" s="783"/>
      <c r="AN8" s="783"/>
      <c r="AO8" s="783"/>
      <c r="AP8" s="783"/>
      <c r="AQ8" s="783"/>
      <c r="AR8" s="783"/>
      <c r="AS8" s="783"/>
      <c r="AT8" s="783"/>
      <c r="AU8" s="783"/>
      <c r="AV8" s="783"/>
      <c r="AW8" s="783"/>
      <c r="AX8" s="783"/>
      <c r="AY8" s="783"/>
      <c r="AZ8" s="783"/>
      <c r="BA8" s="783"/>
      <c r="BB8" s="783"/>
      <c r="BC8" s="783"/>
      <c r="BD8" s="783"/>
      <c r="BE8" s="783"/>
      <c r="BF8" s="783"/>
      <c r="BG8" s="783"/>
      <c r="BH8" s="783"/>
      <c r="BI8" s="783"/>
      <c r="BJ8" s="783"/>
      <c r="BK8" s="783"/>
      <c r="BL8" s="783"/>
      <c r="BM8" s="783"/>
      <c r="BN8" s="783"/>
      <c r="BO8" s="783"/>
      <c r="BP8" s="783"/>
      <c r="BQ8" s="783"/>
      <c r="BR8" s="783"/>
      <c r="BS8" s="783"/>
      <c r="BT8" s="783"/>
      <c r="BU8" s="783"/>
      <c r="BV8" s="783"/>
      <c r="BW8" s="783"/>
      <c r="BX8" s="783"/>
      <c r="BY8" s="783"/>
      <c r="BZ8" s="783"/>
      <c r="CA8" s="783"/>
      <c r="CB8" s="783"/>
      <c r="CC8" s="783"/>
      <c r="CD8" s="783"/>
      <c r="CE8" s="783"/>
      <c r="CF8" s="783"/>
      <c r="CG8" s="783"/>
      <c r="CH8" s="783"/>
      <c r="CI8" s="783"/>
      <c r="CJ8" s="783"/>
      <c r="CK8" s="783"/>
      <c r="CL8" s="783"/>
      <c r="CM8" s="783"/>
      <c r="CN8" s="783"/>
      <c r="CO8" s="783"/>
      <c r="CP8" s="783"/>
      <c r="CQ8" s="783"/>
      <c r="CR8" s="783"/>
      <c r="CS8" s="783"/>
      <c r="CT8" s="783"/>
      <c r="CU8" s="783"/>
      <c r="CV8" s="783"/>
      <c r="CW8" s="783"/>
      <c r="CX8" s="783"/>
      <c r="CY8" s="783"/>
      <c r="CZ8" s="783"/>
      <c r="DA8" s="783"/>
      <c r="DB8" s="783"/>
      <c r="DC8" s="783"/>
      <c r="DD8" s="783"/>
      <c r="DE8" s="783"/>
      <c r="DF8" s="783"/>
      <c r="DG8" s="783"/>
      <c r="DH8" s="783"/>
      <c r="DI8" s="783"/>
      <c r="DJ8" s="783"/>
      <c r="DK8" s="783"/>
      <c r="DL8" s="783"/>
      <c r="DM8" s="783"/>
      <c r="DN8" s="783"/>
      <c r="DO8" s="783"/>
      <c r="DP8" s="783"/>
      <c r="DQ8" s="783"/>
      <c r="DR8" s="783"/>
      <c r="DS8" s="783"/>
      <c r="DT8" s="783"/>
      <c r="DU8" s="783"/>
      <c r="DV8" s="783"/>
      <c r="DW8" s="783"/>
      <c r="DX8" s="783"/>
      <c r="DY8" s="783"/>
      <c r="DZ8" s="783"/>
      <c r="EA8" s="783"/>
      <c r="EB8" s="783"/>
      <c r="EC8" s="783"/>
      <c r="ED8" s="783"/>
      <c r="EE8" s="783"/>
      <c r="EF8" s="783"/>
      <c r="EG8" s="704"/>
      <c r="EH8" s="704"/>
    </row>
    <row r="9" spans="1:138">
      <c r="A9" s="783"/>
      <c r="B9" s="783"/>
      <c r="C9" s="783"/>
      <c r="D9" s="783"/>
      <c r="E9" s="783"/>
      <c r="F9" s="783"/>
      <c r="G9" s="783"/>
      <c r="H9" s="783"/>
      <c r="I9" s="783"/>
      <c r="J9" s="783"/>
      <c r="K9" s="783"/>
      <c r="L9" s="783"/>
      <c r="M9" s="783"/>
      <c r="N9" s="783"/>
      <c r="O9" s="783"/>
      <c r="P9" s="783"/>
      <c r="Q9" s="783"/>
      <c r="R9" s="783"/>
      <c r="S9" s="783"/>
      <c r="T9" s="783"/>
      <c r="U9" s="783"/>
      <c r="V9" s="783"/>
      <c r="W9" s="783"/>
      <c r="X9" s="783"/>
      <c r="Y9" s="783"/>
      <c r="Z9" s="783"/>
      <c r="AA9" s="783"/>
      <c r="AB9" s="783"/>
      <c r="AC9" s="783"/>
      <c r="AD9" s="783"/>
      <c r="AE9" s="783"/>
      <c r="AF9" s="783"/>
      <c r="AG9" s="783"/>
      <c r="AH9" s="783"/>
      <c r="AI9" s="783"/>
      <c r="AJ9" s="783"/>
      <c r="AK9" s="783"/>
      <c r="AL9" s="783"/>
      <c r="AM9" s="783"/>
      <c r="AN9" s="783"/>
      <c r="AO9" s="783"/>
      <c r="AP9" s="783"/>
      <c r="AQ9" s="783"/>
      <c r="AR9" s="783"/>
      <c r="AS9" s="783"/>
      <c r="AT9" s="783"/>
      <c r="AU9" s="783"/>
      <c r="AV9" s="783"/>
      <c r="AW9" s="783"/>
      <c r="AX9" s="783"/>
      <c r="AY9" s="783"/>
      <c r="AZ9" s="783"/>
      <c r="BA9" s="783"/>
      <c r="BB9" s="783"/>
      <c r="BC9" s="783"/>
      <c r="BD9" s="783"/>
      <c r="BE9" s="783"/>
      <c r="BF9" s="783"/>
      <c r="BG9" s="783"/>
      <c r="BH9" s="783"/>
      <c r="BI9" s="783"/>
      <c r="BJ9" s="783"/>
      <c r="BK9" s="783"/>
      <c r="BL9" s="783"/>
      <c r="BM9" s="783"/>
      <c r="BN9" s="783"/>
      <c r="BO9" s="783"/>
      <c r="BP9" s="783"/>
      <c r="BQ9" s="783"/>
      <c r="BR9" s="783"/>
      <c r="BS9" s="783"/>
      <c r="BT9" s="783"/>
      <c r="BU9" s="783"/>
      <c r="BV9" s="783"/>
      <c r="BW9" s="783"/>
      <c r="BX9" s="783"/>
      <c r="BY9" s="783"/>
      <c r="BZ9" s="783"/>
      <c r="CA9" s="783"/>
      <c r="CB9" s="783"/>
      <c r="CC9" s="783"/>
      <c r="CD9" s="783"/>
      <c r="CE9" s="783"/>
      <c r="CF9" s="783"/>
      <c r="CG9" s="783"/>
      <c r="CH9" s="783"/>
      <c r="CI9" s="783"/>
      <c r="CJ9" s="783"/>
      <c r="CK9" s="783"/>
      <c r="CL9" s="783"/>
      <c r="CM9" s="783"/>
      <c r="CN9" s="783"/>
      <c r="CO9" s="783"/>
      <c r="CP9" s="783"/>
      <c r="CQ9" s="783"/>
      <c r="CR9" s="783"/>
      <c r="CS9" s="783"/>
      <c r="CT9" s="783"/>
      <c r="CU9" s="783"/>
      <c r="CV9" s="783"/>
      <c r="CW9" s="783"/>
      <c r="CX9" s="783"/>
      <c r="CY9" s="783"/>
      <c r="CZ9" s="783"/>
      <c r="DA9" s="783"/>
      <c r="DB9" s="783"/>
      <c r="DC9" s="783"/>
      <c r="DD9" s="783"/>
      <c r="DE9" s="783"/>
      <c r="DF9" s="783"/>
      <c r="DG9" s="783"/>
      <c r="DH9" s="783"/>
      <c r="DI9" s="783"/>
      <c r="DJ9" s="783"/>
      <c r="DK9" s="783"/>
      <c r="DL9" s="783"/>
      <c r="DM9" s="783"/>
      <c r="DN9" s="783"/>
      <c r="DO9" s="783"/>
      <c r="DP9" s="783"/>
      <c r="DQ9" s="783"/>
      <c r="DR9" s="783"/>
      <c r="DS9" s="783"/>
      <c r="DT9" s="783"/>
      <c r="DU9" s="783"/>
      <c r="DV9" s="783"/>
      <c r="DW9" s="783"/>
      <c r="DX9" s="783"/>
      <c r="DY9" s="783"/>
      <c r="DZ9" s="783"/>
      <c r="EA9" s="783"/>
      <c r="EB9" s="783"/>
      <c r="EC9" s="783"/>
      <c r="ED9" s="783"/>
      <c r="EE9" s="783"/>
      <c r="EF9" s="783"/>
      <c r="EG9" s="704"/>
      <c r="EH9" s="704"/>
    </row>
    <row r="10" spans="1:138">
      <c r="A10" s="783"/>
      <c r="B10" s="783"/>
      <c r="C10" s="783"/>
      <c r="D10" s="783"/>
      <c r="E10" s="783"/>
      <c r="F10" s="783"/>
      <c r="G10" s="783"/>
      <c r="H10" s="783"/>
      <c r="I10" s="783"/>
      <c r="J10" s="783"/>
      <c r="K10" s="783"/>
      <c r="L10" s="783"/>
      <c r="M10" s="783"/>
      <c r="N10" s="783"/>
      <c r="O10" s="783"/>
      <c r="P10" s="783"/>
      <c r="Q10" s="783"/>
      <c r="R10" s="783"/>
      <c r="S10" s="783"/>
      <c r="T10" s="783"/>
      <c r="U10" s="783"/>
      <c r="V10" s="783"/>
      <c r="W10" s="783"/>
      <c r="X10" s="783"/>
      <c r="Y10" s="783"/>
      <c r="Z10" s="783"/>
      <c r="AA10" s="783"/>
      <c r="AB10" s="783"/>
      <c r="AC10" s="783"/>
      <c r="AD10" s="783"/>
      <c r="AE10" s="783"/>
      <c r="AF10" s="783"/>
      <c r="AG10" s="783"/>
      <c r="AH10" s="783"/>
      <c r="AI10" s="783"/>
      <c r="AJ10" s="783"/>
      <c r="AK10" s="783"/>
      <c r="AL10" s="783"/>
      <c r="AM10" s="783"/>
      <c r="AN10" s="783"/>
      <c r="AO10" s="783"/>
      <c r="AP10" s="783"/>
      <c r="AQ10" s="783"/>
      <c r="AR10" s="783"/>
      <c r="AS10" s="783"/>
      <c r="AT10" s="783"/>
      <c r="AU10" s="783"/>
      <c r="AV10" s="783"/>
      <c r="AW10" s="783"/>
      <c r="AX10" s="783"/>
      <c r="AY10" s="783"/>
      <c r="AZ10" s="783"/>
      <c r="BA10" s="783"/>
      <c r="BB10" s="783"/>
      <c r="BC10" s="783"/>
      <c r="BD10" s="783"/>
      <c r="BE10" s="783"/>
      <c r="BF10" s="783"/>
      <c r="BG10" s="783"/>
      <c r="BH10" s="783"/>
      <c r="BI10" s="783"/>
      <c r="BJ10" s="783"/>
      <c r="BK10" s="783"/>
      <c r="BL10" s="783"/>
      <c r="BM10" s="783"/>
      <c r="BN10" s="783"/>
      <c r="BO10" s="783"/>
      <c r="BP10" s="783"/>
      <c r="BQ10" s="783"/>
      <c r="BR10" s="783"/>
      <c r="BS10" s="783"/>
      <c r="BT10" s="783"/>
      <c r="BU10" s="783"/>
      <c r="BV10" s="783"/>
      <c r="BW10" s="783"/>
      <c r="BX10" s="783"/>
      <c r="BY10" s="783"/>
      <c r="BZ10" s="783"/>
      <c r="CA10" s="783"/>
      <c r="CB10" s="783"/>
      <c r="CC10" s="783"/>
      <c r="CD10" s="783"/>
      <c r="CE10" s="783"/>
      <c r="CF10" s="783"/>
      <c r="CG10" s="783"/>
      <c r="CH10" s="783"/>
      <c r="CI10" s="783"/>
      <c r="CJ10" s="783"/>
      <c r="CK10" s="783"/>
      <c r="CL10" s="783"/>
      <c r="CM10" s="783"/>
      <c r="CN10" s="783"/>
      <c r="CO10" s="783"/>
      <c r="CP10" s="783"/>
      <c r="CQ10" s="783"/>
      <c r="CR10" s="783"/>
      <c r="CS10" s="783"/>
      <c r="CT10" s="783"/>
      <c r="CU10" s="783"/>
      <c r="CV10" s="783"/>
      <c r="CW10" s="783"/>
      <c r="CX10" s="783"/>
      <c r="CY10" s="783"/>
      <c r="CZ10" s="783"/>
      <c r="DA10" s="783"/>
      <c r="DB10" s="783"/>
      <c r="DC10" s="783"/>
      <c r="DD10" s="783"/>
      <c r="DE10" s="783"/>
      <c r="DF10" s="783"/>
      <c r="DG10" s="783"/>
      <c r="DH10" s="783"/>
      <c r="DI10" s="783"/>
      <c r="DJ10" s="783"/>
      <c r="DK10" s="783"/>
      <c r="DL10" s="783"/>
      <c r="DM10" s="783"/>
      <c r="DN10" s="783"/>
      <c r="DO10" s="783"/>
      <c r="DP10" s="783"/>
      <c r="DQ10" s="783"/>
      <c r="DR10" s="783"/>
      <c r="DS10" s="783"/>
      <c r="DT10" s="783"/>
      <c r="DU10" s="783"/>
      <c r="DV10" s="783"/>
      <c r="DW10" s="783"/>
      <c r="DX10" s="783"/>
      <c r="DY10" s="783"/>
      <c r="DZ10" s="783"/>
      <c r="EA10" s="783"/>
      <c r="EB10" s="783"/>
      <c r="EC10" s="783"/>
      <c r="ED10" s="783"/>
      <c r="EE10" s="783"/>
      <c r="EF10" s="783"/>
      <c r="EG10" s="704"/>
      <c r="EH10" s="704"/>
    </row>
    <row r="11" spans="1:138">
      <c r="A11" s="783"/>
      <c r="B11" s="783"/>
      <c r="C11" s="783"/>
      <c r="D11" s="783"/>
      <c r="E11" s="783"/>
      <c r="F11" s="783"/>
      <c r="G11" s="783"/>
      <c r="H11" s="783"/>
      <c r="I11" s="783"/>
      <c r="J11" s="783"/>
      <c r="K11" s="783"/>
      <c r="L11" s="783"/>
      <c r="M11" s="783"/>
      <c r="N11" s="783"/>
      <c r="O11" s="783"/>
      <c r="P11" s="783"/>
      <c r="Q11" s="783"/>
      <c r="R11" s="783"/>
      <c r="S11" s="783"/>
      <c r="T11" s="783"/>
      <c r="U11" s="783"/>
      <c r="V11" s="783"/>
      <c r="W11" s="783"/>
      <c r="X11" s="783"/>
      <c r="Y11" s="783"/>
      <c r="Z11" s="783"/>
      <c r="AA11" s="783"/>
      <c r="AB11" s="783"/>
      <c r="AC11" s="783"/>
      <c r="AD11" s="783"/>
      <c r="AE11" s="783"/>
      <c r="AF11" s="783"/>
      <c r="AG11" s="783"/>
      <c r="AH11" s="783"/>
      <c r="AI11" s="783"/>
      <c r="AJ11" s="783"/>
      <c r="AK11" s="783"/>
      <c r="AL11" s="783"/>
      <c r="AM11" s="783"/>
      <c r="AN11" s="783"/>
      <c r="AO11" s="783"/>
      <c r="AP11" s="783"/>
      <c r="AQ11" s="783"/>
      <c r="AR11" s="783"/>
      <c r="AS11" s="783"/>
      <c r="AT11" s="783"/>
      <c r="AU11" s="783"/>
      <c r="AV11" s="783"/>
      <c r="AW11" s="783"/>
      <c r="AX11" s="783"/>
      <c r="AY11" s="783"/>
      <c r="AZ11" s="783"/>
      <c r="BA11" s="783"/>
      <c r="BB11" s="783"/>
      <c r="BC11" s="783"/>
      <c r="BD11" s="783"/>
      <c r="BE11" s="783"/>
      <c r="BF11" s="783"/>
      <c r="BG11" s="783"/>
      <c r="BH11" s="783"/>
      <c r="BI11" s="783"/>
      <c r="BJ11" s="783"/>
      <c r="BK11" s="783"/>
      <c r="BL11" s="783"/>
      <c r="BM11" s="783"/>
      <c r="BN11" s="783"/>
      <c r="BO11" s="783"/>
      <c r="BP11" s="783"/>
      <c r="BQ11" s="783"/>
      <c r="BR11" s="783"/>
      <c r="BS11" s="783"/>
      <c r="BT11" s="783"/>
      <c r="BU11" s="783"/>
      <c r="BV11" s="783"/>
      <c r="BW11" s="783"/>
      <c r="BX11" s="783"/>
      <c r="BY11" s="783"/>
      <c r="BZ11" s="783"/>
      <c r="CA11" s="783"/>
      <c r="CB11" s="783"/>
      <c r="CC11" s="783"/>
      <c r="CD11" s="783"/>
      <c r="CE11" s="783"/>
      <c r="CF11" s="783"/>
      <c r="CG11" s="783"/>
      <c r="CH11" s="783"/>
      <c r="CI11" s="783"/>
      <c r="CJ11" s="783"/>
      <c r="CK11" s="783"/>
      <c r="CL11" s="783"/>
      <c r="CM11" s="783"/>
      <c r="CN11" s="783"/>
      <c r="CO11" s="783"/>
      <c r="CP11" s="783"/>
      <c r="CQ11" s="783"/>
      <c r="CR11" s="783"/>
      <c r="CS11" s="783"/>
      <c r="CT11" s="783"/>
      <c r="CU11" s="783"/>
      <c r="CV11" s="783"/>
      <c r="CW11" s="783"/>
      <c r="CX11" s="783"/>
      <c r="CY11" s="783"/>
      <c r="CZ11" s="783"/>
      <c r="DA11" s="783"/>
      <c r="DB11" s="783"/>
      <c r="DC11" s="783"/>
      <c r="DD11" s="783"/>
      <c r="DE11" s="783"/>
      <c r="DF11" s="783"/>
      <c r="DG11" s="783"/>
      <c r="DH11" s="783"/>
      <c r="DI11" s="783"/>
      <c r="DJ11" s="783"/>
      <c r="DK11" s="783"/>
      <c r="DL11" s="783"/>
      <c r="DM11" s="783"/>
      <c r="DN11" s="783"/>
      <c r="DO11" s="783"/>
      <c r="DP11" s="783"/>
      <c r="DQ11" s="783"/>
      <c r="DR11" s="783"/>
      <c r="DS11" s="783"/>
      <c r="DT11" s="783"/>
      <c r="DU11" s="783"/>
      <c r="DV11" s="783"/>
      <c r="DW11" s="783"/>
      <c r="DX11" s="783"/>
      <c r="DY11" s="783"/>
      <c r="DZ11" s="783"/>
      <c r="EA11" s="783"/>
      <c r="EB11" s="783"/>
      <c r="EC11" s="783"/>
      <c r="ED11" s="783"/>
      <c r="EE11" s="783"/>
      <c r="EF11" s="783"/>
      <c r="EG11" s="660"/>
      <c r="EH11" s="660"/>
    </row>
    <row r="12" spans="1:138">
      <c r="A12" s="783"/>
      <c r="B12" s="783"/>
      <c r="C12" s="783"/>
      <c r="D12" s="783"/>
      <c r="E12" s="783"/>
      <c r="F12" s="783"/>
      <c r="G12" s="783"/>
      <c r="H12" s="783"/>
      <c r="I12" s="783"/>
      <c r="J12" s="783"/>
      <c r="K12" s="783"/>
      <c r="L12" s="783"/>
      <c r="M12" s="783"/>
      <c r="N12" s="783"/>
      <c r="O12" s="783"/>
      <c r="P12" s="783"/>
      <c r="Q12" s="783"/>
      <c r="R12" s="783"/>
      <c r="S12" s="783"/>
      <c r="T12" s="783"/>
      <c r="U12" s="783"/>
      <c r="V12" s="783"/>
      <c r="W12" s="783"/>
      <c r="X12" s="783"/>
      <c r="Y12" s="783"/>
      <c r="Z12" s="783"/>
      <c r="AA12" s="783"/>
      <c r="AB12" s="783"/>
      <c r="AC12" s="783"/>
      <c r="AD12" s="783"/>
      <c r="AE12" s="783"/>
      <c r="AF12" s="783"/>
      <c r="AG12" s="783"/>
      <c r="AH12" s="783"/>
      <c r="AI12" s="783"/>
      <c r="AJ12" s="783"/>
      <c r="AK12" s="783"/>
      <c r="AL12" s="783"/>
      <c r="AM12" s="783"/>
      <c r="AN12" s="783"/>
      <c r="AO12" s="783"/>
      <c r="AP12" s="783"/>
      <c r="AQ12" s="783"/>
      <c r="AR12" s="783"/>
      <c r="AS12" s="783"/>
      <c r="AT12" s="783"/>
      <c r="AU12" s="783"/>
      <c r="AV12" s="783"/>
      <c r="AW12" s="783"/>
      <c r="AX12" s="783"/>
      <c r="AY12" s="783"/>
      <c r="AZ12" s="783"/>
      <c r="BA12" s="783"/>
      <c r="BB12" s="783"/>
      <c r="BC12" s="783"/>
      <c r="BD12" s="783"/>
      <c r="BE12" s="783"/>
      <c r="BF12" s="783"/>
      <c r="BG12" s="783"/>
      <c r="BH12" s="783"/>
      <c r="BI12" s="783"/>
      <c r="BJ12" s="783"/>
      <c r="BK12" s="783"/>
      <c r="BL12" s="783"/>
      <c r="BM12" s="783"/>
      <c r="BN12" s="783"/>
      <c r="BO12" s="783"/>
      <c r="BP12" s="783"/>
      <c r="BQ12" s="783"/>
      <c r="BR12" s="783"/>
      <c r="BS12" s="783"/>
      <c r="BT12" s="783"/>
      <c r="BU12" s="783"/>
      <c r="BV12" s="783"/>
      <c r="BW12" s="783"/>
      <c r="BX12" s="783"/>
      <c r="BY12" s="783"/>
      <c r="BZ12" s="783"/>
      <c r="CA12" s="783"/>
      <c r="CB12" s="783"/>
      <c r="CC12" s="783"/>
      <c r="CD12" s="783"/>
      <c r="CE12" s="783"/>
      <c r="CF12" s="783"/>
      <c r="CG12" s="783"/>
      <c r="CH12" s="783"/>
      <c r="CI12" s="783"/>
      <c r="CJ12" s="783"/>
      <c r="CK12" s="783"/>
      <c r="CL12" s="783"/>
      <c r="CM12" s="783"/>
      <c r="CN12" s="783"/>
      <c r="CO12" s="783"/>
      <c r="CP12" s="783"/>
      <c r="CQ12" s="783"/>
      <c r="CR12" s="783"/>
      <c r="CS12" s="783"/>
      <c r="CT12" s="783"/>
      <c r="CU12" s="783"/>
      <c r="CV12" s="783"/>
      <c r="CW12" s="783"/>
      <c r="CX12" s="783"/>
      <c r="CY12" s="783"/>
      <c r="CZ12" s="783"/>
      <c r="DA12" s="783"/>
      <c r="DB12" s="783"/>
      <c r="DC12" s="783"/>
      <c r="DD12" s="783"/>
      <c r="DE12" s="783"/>
      <c r="DF12" s="783"/>
      <c r="DG12" s="783"/>
      <c r="DH12" s="783"/>
      <c r="DI12" s="783"/>
      <c r="DJ12" s="783"/>
      <c r="DK12" s="783"/>
      <c r="DL12" s="783"/>
      <c r="DM12" s="783"/>
      <c r="DN12" s="783"/>
      <c r="DO12" s="783"/>
      <c r="DP12" s="783"/>
      <c r="DQ12" s="783"/>
      <c r="DR12" s="783"/>
      <c r="DS12" s="783"/>
      <c r="DT12" s="783"/>
      <c r="DU12" s="783"/>
      <c r="DV12" s="783"/>
      <c r="DW12" s="783"/>
      <c r="DX12" s="783"/>
      <c r="DY12" s="783"/>
      <c r="DZ12" s="783"/>
      <c r="EA12" s="783"/>
      <c r="EB12" s="783"/>
      <c r="EC12" s="783"/>
      <c r="ED12" s="783"/>
      <c r="EE12" s="783"/>
      <c r="EF12" s="783"/>
      <c r="EG12" s="659"/>
      <c r="EH12" s="659"/>
    </row>
    <row r="13" spans="1:138" ht="6" customHeight="1">
      <c r="A13" s="783"/>
      <c r="B13" s="783"/>
      <c r="C13" s="783"/>
      <c r="D13" s="783"/>
      <c r="E13" s="783"/>
      <c r="F13" s="783"/>
      <c r="G13" s="783"/>
      <c r="H13" s="783"/>
      <c r="I13" s="783"/>
      <c r="J13" s="783"/>
      <c r="K13" s="783"/>
      <c r="L13" s="783"/>
      <c r="M13" s="783"/>
      <c r="N13" s="783"/>
      <c r="O13" s="783"/>
      <c r="P13" s="783"/>
      <c r="Q13" s="783"/>
      <c r="R13" s="783"/>
      <c r="S13" s="783"/>
      <c r="T13" s="783"/>
      <c r="U13" s="783"/>
      <c r="V13" s="783"/>
      <c r="W13" s="783"/>
      <c r="X13" s="783"/>
      <c r="Y13" s="783"/>
      <c r="Z13" s="783"/>
      <c r="AA13" s="783"/>
      <c r="AB13" s="783"/>
      <c r="AC13" s="783"/>
      <c r="AD13" s="783"/>
      <c r="AE13" s="783"/>
      <c r="AF13" s="783"/>
      <c r="AG13" s="783"/>
      <c r="AH13" s="783"/>
      <c r="AI13" s="783"/>
      <c r="AJ13" s="783"/>
      <c r="AK13" s="783"/>
      <c r="AL13" s="783"/>
      <c r="AM13" s="783"/>
      <c r="AN13" s="783"/>
      <c r="AO13" s="783"/>
      <c r="AP13" s="783"/>
      <c r="AQ13" s="783"/>
      <c r="AR13" s="783"/>
      <c r="AS13" s="783"/>
      <c r="AT13" s="783"/>
      <c r="AU13" s="783"/>
      <c r="AV13" s="783"/>
      <c r="AW13" s="783"/>
      <c r="AX13" s="783"/>
      <c r="AY13" s="783"/>
      <c r="AZ13" s="783"/>
      <c r="BA13" s="783"/>
      <c r="BB13" s="783"/>
      <c r="BC13" s="783"/>
      <c r="BD13" s="783"/>
      <c r="BE13" s="783"/>
      <c r="BF13" s="783"/>
      <c r="BG13" s="783"/>
      <c r="BH13" s="783"/>
      <c r="BI13" s="783"/>
      <c r="BJ13" s="783"/>
      <c r="BK13" s="783"/>
      <c r="BL13" s="783"/>
      <c r="BM13" s="783"/>
      <c r="BN13" s="783"/>
      <c r="BO13" s="783"/>
      <c r="BP13" s="783"/>
      <c r="BQ13" s="783"/>
      <c r="BR13" s="783"/>
      <c r="BS13" s="783"/>
      <c r="BT13" s="783"/>
      <c r="BU13" s="783"/>
      <c r="BV13" s="783"/>
      <c r="BW13" s="783"/>
      <c r="BX13" s="783"/>
      <c r="BY13" s="783"/>
      <c r="BZ13" s="783"/>
      <c r="CA13" s="783"/>
      <c r="CB13" s="783"/>
      <c r="CC13" s="783"/>
      <c r="CD13" s="783"/>
      <c r="CE13" s="783"/>
      <c r="CF13" s="783"/>
      <c r="CG13" s="783"/>
      <c r="CH13" s="783"/>
      <c r="CI13" s="783"/>
      <c r="CJ13" s="783"/>
      <c r="CK13" s="783"/>
      <c r="CL13" s="783"/>
      <c r="CM13" s="783"/>
      <c r="CN13" s="783"/>
      <c r="CO13" s="783"/>
      <c r="CP13" s="783"/>
      <c r="CQ13" s="783"/>
      <c r="CR13" s="783"/>
      <c r="CS13" s="783"/>
      <c r="CT13" s="783"/>
      <c r="CU13" s="783"/>
      <c r="CV13" s="783"/>
      <c r="CW13" s="783"/>
      <c r="CX13" s="783"/>
      <c r="CY13" s="783"/>
      <c r="CZ13" s="783"/>
      <c r="DA13" s="783"/>
      <c r="DB13" s="783"/>
      <c r="DC13" s="783"/>
      <c r="DD13" s="783"/>
      <c r="DE13" s="783"/>
      <c r="DF13" s="783"/>
      <c r="DG13" s="783"/>
      <c r="DH13" s="783"/>
      <c r="DI13" s="783"/>
      <c r="DJ13" s="783"/>
      <c r="DK13" s="783"/>
      <c r="DL13" s="783"/>
      <c r="DM13" s="783"/>
      <c r="DN13" s="783"/>
      <c r="DO13" s="783"/>
      <c r="DP13" s="783"/>
      <c r="DQ13" s="783"/>
      <c r="DR13" s="783"/>
      <c r="DS13" s="783"/>
      <c r="DT13" s="783"/>
      <c r="DU13" s="783"/>
      <c r="DV13" s="783"/>
      <c r="DW13" s="783"/>
      <c r="DX13" s="783"/>
      <c r="DY13" s="783"/>
      <c r="DZ13" s="783"/>
      <c r="EA13" s="783"/>
      <c r="EB13" s="783"/>
      <c r="EC13" s="783"/>
      <c r="ED13" s="783"/>
      <c r="EE13" s="783"/>
      <c r="EF13" s="783"/>
      <c r="EG13" s="659"/>
      <c r="EH13" s="659"/>
    </row>
    <row r="14" spans="1:138">
      <c r="A14" s="783"/>
      <c r="B14" s="783"/>
      <c r="C14" s="783"/>
      <c r="D14" s="783"/>
      <c r="E14" s="783"/>
      <c r="F14" s="783"/>
      <c r="G14" s="783"/>
      <c r="H14" s="783"/>
      <c r="I14" s="783"/>
      <c r="J14" s="783"/>
      <c r="K14" s="783"/>
      <c r="L14" s="783"/>
      <c r="M14" s="783"/>
      <c r="N14" s="783"/>
      <c r="O14" s="783"/>
      <c r="P14" s="783"/>
      <c r="Q14" s="783"/>
      <c r="R14" s="783"/>
      <c r="S14" s="783"/>
      <c r="T14" s="783"/>
      <c r="U14" s="783"/>
      <c r="V14" s="783"/>
      <c r="W14" s="783"/>
      <c r="X14" s="783"/>
      <c r="Y14" s="783"/>
      <c r="Z14" s="783"/>
      <c r="AA14" s="783"/>
      <c r="AB14" s="783"/>
      <c r="AC14" s="783"/>
      <c r="AD14" s="783"/>
      <c r="AE14" s="783"/>
      <c r="AF14" s="783"/>
      <c r="AG14" s="783"/>
      <c r="AH14" s="783"/>
      <c r="AI14" s="783"/>
      <c r="AJ14" s="783"/>
      <c r="AK14" s="783"/>
      <c r="AL14" s="783"/>
      <c r="AM14" s="783"/>
      <c r="AN14" s="783"/>
      <c r="AO14" s="783"/>
      <c r="AP14" s="783"/>
      <c r="AQ14" s="783"/>
      <c r="AR14" s="783"/>
      <c r="AS14" s="783"/>
      <c r="AT14" s="783"/>
      <c r="AU14" s="783"/>
      <c r="AV14" s="783"/>
      <c r="AW14" s="783"/>
      <c r="AX14" s="783"/>
      <c r="AY14" s="783"/>
      <c r="AZ14" s="783"/>
      <c r="BA14" s="783"/>
      <c r="BB14" s="783"/>
      <c r="BC14" s="783"/>
      <c r="BD14" s="783"/>
      <c r="BE14" s="783"/>
      <c r="BF14" s="783"/>
      <c r="BG14" s="783"/>
      <c r="BH14" s="783"/>
      <c r="BI14" s="783"/>
      <c r="BJ14" s="783"/>
      <c r="BK14" s="783"/>
      <c r="BL14" s="783"/>
      <c r="BM14" s="783"/>
      <c r="BN14" s="783"/>
      <c r="BO14" s="783"/>
      <c r="BP14" s="783"/>
      <c r="BQ14" s="783"/>
      <c r="BR14" s="783"/>
      <c r="BS14" s="783"/>
      <c r="BT14" s="783"/>
      <c r="BU14" s="783"/>
      <c r="BV14" s="783"/>
      <c r="BW14" s="783"/>
      <c r="BX14" s="783"/>
      <c r="BY14" s="783"/>
      <c r="BZ14" s="783"/>
      <c r="CA14" s="783"/>
      <c r="CB14" s="783"/>
      <c r="CC14" s="783"/>
      <c r="CD14" s="783"/>
      <c r="CE14" s="783"/>
      <c r="CF14" s="783"/>
      <c r="CG14" s="783"/>
      <c r="CH14" s="783"/>
      <c r="CI14" s="783"/>
      <c r="CJ14" s="783"/>
      <c r="CK14" s="783"/>
      <c r="CL14" s="783"/>
      <c r="CM14" s="783"/>
      <c r="CN14" s="783"/>
      <c r="CO14" s="783"/>
      <c r="CP14" s="783"/>
      <c r="CQ14" s="783"/>
      <c r="CR14" s="783"/>
      <c r="CS14" s="783"/>
      <c r="CT14" s="783"/>
      <c r="CU14" s="783"/>
      <c r="CV14" s="783"/>
      <c r="CW14" s="783"/>
      <c r="CX14" s="783"/>
      <c r="CY14" s="783"/>
      <c r="CZ14" s="783"/>
      <c r="DA14" s="783"/>
      <c r="DB14" s="783"/>
      <c r="DC14" s="783"/>
      <c r="DD14" s="783"/>
      <c r="DE14" s="783"/>
      <c r="DF14" s="783"/>
      <c r="DG14" s="783"/>
      <c r="DH14" s="783"/>
      <c r="DI14" s="783"/>
      <c r="DJ14" s="783"/>
      <c r="DK14" s="783"/>
      <c r="DL14" s="783"/>
      <c r="DM14" s="783"/>
      <c r="DN14" s="783"/>
      <c r="DO14" s="783"/>
      <c r="DP14" s="783"/>
      <c r="DQ14" s="783"/>
      <c r="DR14" s="783"/>
      <c r="DS14" s="783"/>
      <c r="DT14" s="783"/>
      <c r="DU14" s="783"/>
      <c r="DV14" s="783"/>
      <c r="DW14" s="783"/>
      <c r="DX14" s="783"/>
      <c r="DY14" s="783"/>
      <c r="DZ14" s="783"/>
      <c r="EA14" s="783"/>
      <c r="EB14" s="783"/>
      <c r="EC14" s="783"/>
      <c r="ED14" s="783"/>
      <c r="EE14" s="783"/>
      <c r="EF14" s="783"/>
      <c r="EG14" s="659"/>
      <c r="EH14" s="659"/>
    </row>
    <row r="15" spans="1:138">
      <c r="A15" s="783"/>
      <c r="B15" s="783"/>
      <c r="C15" s="783"/>
      <c r="D15" s="783"/>
      <c r="E15" s="783"/>
      <c r="F15" s="783"/>
      <c r="G15" s="783"/>
      <c r="H15" s="783"/>
      <c r="I15" s="783"/>
      <c r="J15" s="783"/>
      <c r="K15" s="783"/>
      <c r="L15" s="783"/>
      <c r="M15" s="783"/>
      <c r="N15" s="783"/>
      <c r="O15" s="783"/>
      <c r="P15" s="783"/>
      <c r="Q15" s="783"/>
      <c r="R15" s="783"/>
      <c r="S15" s="783"/>
      <c r="T15" s="783"/>
      <c r="U15" s="783"/>
      <c r="V15" s="783"/>
      <c r="W15" s="783"/>
      <c r="X15" s="783"/>
      <c r="Y15" s="783"/>
      <c r="Z15" s="783"/>
      <c r="AA15" s="783"/>
      <c r="AB15" s="783"/>
      <c r="AC15" s="783"/>
      <c r="AD15" s="783"/>
      <c r="AE15" s="783"/>
      <c r="AF15" s="783"/>
      <c r="AG15" s="783"/>
      <c r="AH15" s="783"/>
      <c r="AI15" s="783"/>
      <c r="AJ15" s="783"/>
      <c r="AK15" s="783"/>
      <c r="AL15" s="783"/>
      <c r="AM15" s="783"/>
      <c r="AN15" s="783"/>
      <c r="AO15" s="783"/>
      <c r="AP15" s="783"/>
      <c r="AQ15" s="783"/>
      <c r="AR15" s="783"/>
      <c r="AS15" s="783"/>
      <c r="AT15" s="783"/>
      <c r="AU15" s="783"/>
      <c r="AV15" s="783"/>
      <c r="AW15" s="783"/>
      <c r="AX15" s="783"/>
      <c r="AY15" s="783"/>
      <c r="AZ15" s="783"/>
      <c r="BA15" s="783"/>
      <c r="BB15" s="783"/>
      <c r="BC15" s="783"/>
      <c r="BD15" s="783"/>
      <c r="BE15" s="783"/>
      <c r="BF15" s="783"/>
      <c r="BG15" s="783"/>
      <c r="BH15" s="783"/>
      <c r="BI15" s="783"/>
      <c r="BJ15" s="783"/>
      <c r="BK15" s="783"/>
      <c r="BL15" s="783"/>
      <c r="BM15" s="783"/>
      <c r="BN15" s="783"/>
      <c r="BO15" s="783"/>
      <c r="BP15" s="783"/>
      <c r="BQ15" s="783"/>
      <c r="BR15" s="783"/>
      <c r="BS15" s="783"/>
      <c r="BT15" s="783"/>
      <c r="BU15" s="783"/>
      <c r="BV15" s="783"/>
      <c r="BW15" s="783"/>
      <c r="BX15" s="783"/>
      <c r="BY15" s="783"/>
      <c r="BZ15" s="783"/>
      <c r="CA15" s="783"/>
      <c r="CB15" s="783"/>
      <c r="CC15" s="783"/>
      <c r="CD15" s="783"/>
      <c r="CE15" s="783"/>
      <c r="CF15" s="783"/>
      <c r="CG15" s="783"/>
      <c r="CH15" s="783"/>
      <c r="CI15" s="783"/>
      <c r="CJ15" s="783"/>
      <c r="CK15" s="783"/>
      <c r="CL15" s="783"/>
      <c r="CM15" s="783"/>
      <c r="CN15" s="783"/>
      <c r="CO15" s="783"/>
      <c r="CP15" s="783"/>
      <c r="CQ15" s="783"/>
      <c r="CR15" s="783"/>
      <c r="CS15" s="783"/>
      <c r="CT15" s="783"/>
      <c r="CU15" s="783"/>
      <c r="CV15" s="783"/>
      <c r="CW15" s="783"/>
      <c r="CX15" s="783"/>
      <c r="CY15" s="783"/>
      <c r="CZ15" s="783"/>
      <c r="DA15" s="783"/>
      <c r="DB15" s="783"/>
      <c r="DC15" s="783"/>
      <c r="DD15" s="783"/>
      <c r="DE15" s="783"/>
      <c r="DF15" s="783"/>
      <c r="DG15" s="783"/>
      <c r="DH15" s="783"/>
      <c r="DI15" s="783"/>
      <c r="DJ15" s="783"/>
      <c r="DK15" s="783"/>
      <c r="DL15" s="783"/>
      <c r="DM15" s="783"/>
      <c r="DN15" s="783"/>
      <c r="DO15" s="783"/>
      <c r="DP15" s="783"/>
      <c r="DQ15" s="783"/>
      <c r="DR15" s="783"/>
      <c r="DS15" s="783"/>
      <c r="DT15" s="783"/>
      <c r="DU15" s="783"/>
      <c r="DV15" s="783"/>
      <c r="DW15" s="783"/>
      <c r="DX15" s="783"/>
      <c r="DY15" s="783"/>
      <c r="DZ15" s="783"/>
      <c r="EA15" s="783"/>
      <c r="EB15" s="783"/>
      <c r="EC15" s="783"/>
      <c r="ED15" s="783"/>
      <c r="EE15" s="783"/>
      <c r="EF15" s="783"/>
      <c r="EG15" s="659"/>
      <c r="EH15" s="659"/>
    </row>
    <row r="16" spans="1:138">
      <c r="A16" s="783"/>
      <c r="B16" s="783"/>
      <c r="C16" s="783"/>
      <c r="D16" s="783"/>
      <c r="E16" s="783"/>
      <c r="F16" s="783"/>
      <c r="G16" s="783"/>
      <c r="H16" s="783"/>
      <c r="I16" s="783"/>
      <c r="J16" s="783"/>
      <c r="K16" s="783"/>
      <c r="L16" s="783"/>
      <c r="M16" s="783"/>
      <c r="N16" s="783"/>
      <c r="O16" s="783"/>
      <c r="P16" s="783"/>
      <c r="Q16" s="783"/>
      <c r="R16" s="783"/>
      <c r="S16" s="783"/>
      <c r="T16" s="783"/>
      <c r="U16" s="783"/>
      <c r="V16" s="783"/>
      <c r="W16" s="783"/>
      <c r="X16" s="783"/>
      <c r="Y16" s="783"/>
      <c r="Z16" s="783"/>
      <c r="AA16" s="783"/>
      <c r="AB16" s="783"/>
      <c r="AC16" s="783"/>
      <c r="AD16" s="783"/>
      <c r="AE16" s="783"/>
      <c r="AF16" s="783"/>
      <c r="AG16" s="783"/>
      <c r="AH16" s="783"/>
      <c r="AI16" s="783"/>
      <c r="AJ16" s="783"/>
      <c r="AK16" s="783"/>
      <c r="AL16" s="783"/>
      <c r="AM16" s="783"/>
      <c r="AN16" s="783"/>
      <c r="AO16" s="783"/>
      <c r="AP16" s="783"/>
      <c r="AQ16" s="783"/>
      <c r="AR16" s="783"/>
      <c r="AS16" s="783"/>
      <c r="AT16" s="783"/>
      <c r="AU16" s="783"/>
      <c r="AV16" s="783"/>
      <c r="AW16" s="783"/>
      <c r="AX16" s="783"/>
      <c r="AY16" s="783"/>
      <c r="AZ16" s="783"/>
      <c r="BA16" s="783"/>
      <c r="BB16" s="783"/>
      <c r="BC16" s="783"/>
      <c r="BD16" s="783"/>
      <c r="BE16" s="783"/>
      <c r="BF16" s="783"/>
      <c r="BG16" s="783"/>
      <c r="BH16" s="783"/>
      <c r="BI16" s="783"/>
      <c r="BJ16" s="783"/>
      <c r="BK16" s="783"/>
      <c r="BL16" s="783"/>
      <c r="BM16" s="783"/>
      <c r="BN16" s="783"/>
      <c r="BO16" s="783"/>
      <c r="BP16" s="783"/>
      <c r="BQ16" s="783"/>
      <c r="BR16" s="783"/>
      <c r="BS16" s="783"/>
      <c r="BT16" s="783"/>
      <c r="BU16" s="783"/>
      <c r="BV16" s="783"/>
      <c r="BW16" s="783"/>
      <c r="BX16" s="783"/>
      <c r="BY16" s="783"/>
      <c r="BZ16" s="783"/>
      <c r="CA16" s="783"/>
      <c r="CB16" s="783"/>
      <c r="CC16" s="783"/>
      <c r="CD16" s="783"/>
      <c r="CE16" s="783"/>
      <c r="CF16" s="783"/>
      <c r="CG16" s="783"/>
      <c r="CH16" s="783"/>
      <c r="CI16" s="783"/>
      <c r="CJ16" s="783"/>
      <c r="CK16" s="783"/>
      <c r="CL16" s="783"/>
      <c r="CM16" s="783"/>
      <c r="CN16" s="783"/>
      <c r="CO16" s="783"/>
      <c r="CP16" s="783"/>
      <c r="CQ16" s="783"/>
      <c r="CR16" s="783"/>
      <c r="CS16" s="783"/>
      <c r="CT16" s="783"/>
      <c r="CU16" s="783"/>
      <c r="CV16" s="783"/>
      <c r="CW16" s="783"/>
      <c r="CX16" s="783"/>
      <c r="CY16" s="783"/>
      <c r="CZ16" s="783"/>
      <c r="DA16" s="783"/>
      <c r="DB16" s="783"/>
      <c r="DC16" s="783"/>
      <c r="DD16" s="783"/>
      <c r="DE16" s="783"/>
      <c r="DF16" s="783"/>
      <c r="DG16" s="783"/>
      <c r="DH16" s="783"/>
      <c r="DI16" s="783"/>
      <c r="DJ16" s="783"/>
      <c r="DK16" s="783"/>
      <c r="DL16" s="783"/>
      <c r="DM16" s="783"/>
      <c r="DN16" s="783"/>
      <c r="DO16" s="783"/>
      <c r="DP16" s="783"/>
      <c r="DQ16" s="783"/>
      <c r="DR16" s="783"/>
      <c r="DS16" s="783"/>
      <c r="DT16" s="783"/>
      <c r="DU16" s="783"/>
      <c r="DV16" s="783"/>
      <c r="DW16" s="783"/>
      <c r="DX16" s="783"/>
      <c r="DY16" s="783"/>
      <c r="DZ16" s="783"/>
      <c r="EA16" s="783"/>
      <c r="EB16" s="783"/>
      <c r="EC16" s="783"/>
      <c r="ED16" s="783"/>
      <c r="EE16" s="783"/>
      <c r="EF16" s="783"/>
      <c r="EG16" s="659"/>
      <c r="EH16" s="659"/>
    </row>
    <row r="17" spans="1:138">
      <c r="A17" s="783"/>
      <c r="B17" s="783"/>
      <c r="C17" s="783"/>
      <c r="D17" s="783"/>
      <c r="E17" s="783"/>
      <c r="F17" s="783"/>
      <c r="G17" s="783"/>
      <c r="H17" s="783"/>
      <c r="I17" s="783"/>
      <c r="J17" s="783"/>
      <c r="K17" s="783"/>
      <c r="L17" s="783"/>
      <c r="M17" s="783"/>
      <c r="N17" s="783"/>
      <c r="O17" s="783"/>
      <c r="P17" s="783"/>
      <c r="Q17" s="783"/>
      <c r="R17" s="783"/>
      <c r="S17" s="783"/>
      <c r="T17" s="783"/>
      <c r="U17" s="783"/>
      <c r="V17" s="783"/>
      <c r="W17" s="783"/>
      <c r="X17" s="783"/>
      <c r="Y17" s="783"/>
      <c r="Z17" s="783"/>
      <c r="AA17" s="783"/>
      <c r="AB17" s="783"/>
      <c r="AC17" s="783"/>
      <c r="AD17" s="783"/>
      <c r="AE17" s="783"/>
      <c r="AF17" s="783"/>
      <c r="AG17" s="783"/>
      <c r="AH17" s="783"/>
      <c r="AI17" s="783"/>
      <c r="AJ17" s="783"/>
      <c r="AK17" s="783"/>
      <c r="AL17" s="783"/>
      <c r="AM17" s="783"/>
      <c r="AN17" s="783"/>
      <c r="AO17" s="783"/>
      <c r="AP17" s="783"/>
      <c r="AQ17" s="783"/>
      <c r="AR17" s="783"/>
      <c r="AS17" s="783"/>
      <c r="AT17" s="783"/>
      <c r="AU17" s="783"/>
      <c r="AV17" s="783"/>
      <c r="AW17" s="783"/>
      <c r="AX17" s="783"/>
      <c r="AY17" s="783"/>
      <c r="AZ17" s="783"/>
      <c r="BA17" s="783"/>
      <c r="BB17" s="783"/>
      <c r="BC17" s="783"/>
      <c r="BD17" s="783"/>
      <c r="BE17" s="783"/>
      <c r="BF17" s="783"/>
      <c r="BG17" s="783"/>
      <c r="BH17" s="783"/>
      <c r="BI17" s="783"/>
      <c r="BJ17" s="783"/>
      <c r="BK17" s="783"/>
      <c r="BL17" s="783"/>
      <c r="BM17" s="783"/>
      <c r="BN17" s="783"/>
      <c r="BO17" s="783"/>
      <c r="BP17" s="783"/>
      <c r="BQ17" s="783"/>
      <c r="BR17" s="783"/>
      <c r="BS17" s="783"/>
      <c r="BT17" s="783"/>
      <c r="BU17" s="783"/>
      <c r="BV17" s="783"/>
      <c r="BW17" s="783"/>
      <c r="BX17" s="783"/>
      <c r="BY17" s="783"/>
      <c r="BZ17" s="783"/>
      <c r="CA17" s="783"/>
      <c r="CB17" s="783"/>
      <c r="CC17" s="783"/>
      <c r="CD17" s="783"/>
      <c r="CE17" s="783"/>
      <c r="CF17" s="783"/>
      <c r="CG17" s="783"/>
      <c r="CH17" s="783"/>
      <c r="CI17" s="783"/>
      <c r="CJ17" s="783"/>
      <c r="CK17" s="783"/>
      <c r="CL17" s="783"/>
      <c r="CM17" s="783"/>
      <c r="CN17" s="783"/>
      <c r="CO17" s="783"/>
      <c r="CP17" s="783"/>
      <c r="CQ17" s="783"/>
      <c r="CR17" s="783"/>
      <c r="CS17" s="783"/>
      <c r="CT17" s="783"/>
      <c r="CU17" s="783"/>
      <c r="CV17" s="783"/>
      <c r="CW17" s="783"/>
      <c r="CX17" s="783"/>
      <c r="CY17" s="783"/>
      <c r="CZ17" s="783"/>
      <c r="DA17" s="783"/>
      <c r="DB17" s="783"/>
      <c r="DC17" s="783"/>
      <c r="DD17" s="783"/>
      <c r="DE17" s="783"/>
      <c r="DF17" s="783"/>
      <c r="DG17" s="783"/>
      <c r="DH17" s="783"/>
      <c r="DI17" s="783"/>
      <c r="DJ17" s="783"/>
      <c r="DK17" s="783"/>
      <c r="DL17" s="783"/>
      <c r="DM17" s="783"/>
      <c r="DN17" s="783"/>
      <c r="DO17" s="783"/>
      <c r="DP17" s="783"/>
      <c r="DQ17" s="783"/>
      <c r="DR17" s="783"/>
      <c r="DS17" s="783"/>
      <c r="DT17" s="783"/>
      <c r="DU17" s="783"/>
      <c r="DV17" s="783"/>
      <c r="DW17" s="783"/>
      <c r="DX17" s="783"/>
      <c r="DY17" s="783"/>
      <c r="DZ17" s="783"/>
      <c r="EA17" s="783"/>
      <c r="EB17" s="783"/>
      <c r="EC17" s="783"/>
      <c r="ED17" s="783"/>
      <c r="EE17" s="783"/>
      <c r="EF17" s="783"/>
      <c r="EG17" s="659"/>
      <c r="EH17" s="659"/>
    </row>
    <row r="18" spans="1:138" ht="6" customHeight="1">
      <c r="A18" s="783"/>
      <c r="B18" s="783"/>
      <c r="C18" s="783"/>
      <c r="D18" s="783"/>
      <c r="E18" s="783"/>
      <c r="F18" s="783"/>
      <c r="G18" s="783"/>
      <c r="H18" s="783"/>
      <c r="I18" s="783"/>
      <c r="J18" s="783"/>
      <c r="K18" s="783"/>
      <c r="L18" s="783"/>
      <c r="M18" s="783"/>
      <c r="N18" s="783"/>
      <c r="O18" s="783"/>
      <c r="P18" s="783"/>
      <c r="Q18" s="783"/>
      <c r="R18" s="783"/>
      <c r="S18" s="783"/>
      <c r="T18" s="783"/>
      <c r="U18" s="783"/>
      <c r="V18" s="783"/>
      <c r="W18" s="783"/>
      <c r="X18" s="783"/>
      <c r="Y18" s="783"/>
      <c r="Z18" s="783"/>
      <c r="AA18" s="783"/>
      <c r="AB18" s="783"/>
      <c r="AC18" s="783"/>
      <c r="AD18" s="783"/>
      <c r="AE18" s="783"/>
      <c r="AF18" s="783"/>
      <c r="AG18" s="783"/>
      <c r="AH18" s="783"/>
      <c r="AI18" s="783"/>
      <c r="AJ18" s="783"/>
      <c r="AK18" s="783"/>
      <c r="AL18" s="783"/>
      <c r="AM18" s="783"/>
      <c r="AN18" s="783"/>
      <c r="AO18" s="783"/>
      <c r="AP18" s="783"/>
      <c r="AQ18" s="783"/>
      <c r="AR18" s="783"/>
      <c r="AS18" s="783"/>
      <c r="AT18" s="783"/>
      <c r="AU18" s="783"/>
      <c r="AV18" s="783"/>
      <c r="AW18" s="783"/>
      <c r="AX18" s="783"/>
      <c r="AY18" s="783"/>
      <c r="AZ18" s="783"/>
      <c r="BA18" s="783"/>
      <c r="BB18" s="783"/>
      <c r="BC18" s="783"/>
      <c r="BD18" s="783"/>
      <c r="BE18" s="783"/>
      <c r="BF18" s="783"/>
      <c r="BG18" s="783"/>
      <c r="BH18" s="783"/>
      <c r="BI18" s="783"/>
      <c r="BJ18" s="783"/>
      <c r="BK18" s="783"/>
      <c r="BL18" s="783"/>
      <c r="BM18" s="783"/>
      <c r="BN18" s="783"/>
      <c r="BO18" s="783"/>
      <c r="BP18" s="783"/>
      <c r="BQ18" s="783"/>
      <c r="BR18" s="783"/>
      <c r="BS18" s="783"/>
      <c r="BT18" s="783"/>
      <c r="BU18" s="783"/>
      <c r="BV18" s="783"/>
      <c r="BW18" s="783"/>
      <c r="BX18" s="783"/>
      <c r="BY18" s="783"/>
      <c r="BZ18" s="783"/>
      <c r="CA18" s="783"/>
      <c r="CB18" s="783"/>
      <c r="CC18" s="783"/>
      <c r="CD18" s="783"/>
      <c r="CE18" s="783"/>
      <c r="CF18" s="783"/>
      <c r="CG18" s="783"/>
      <c r="CH18" s="783"/>
      <c r="CI18" s="783"/>
      <c r="CJ18" s="783"/>
      <c r="CK18" s="783"/>
      <c r="CL18" s="783"/>
      <c r="CM18" s="783"/>
      <c r="CN18" s="783"/>
      <c r="CO18" s="783"/>
      <c r="CP18" s="783"/>
      <c r="CQ18" s="783"/>
      <c r="CR18" s="783"/>
      <c r="CS18" s="783"/>
      <c r="CT18" s="783"/>
      <c r="CU18" s="783"/>
      <c r="CV18" s="783"/>
      <c r="CW18" s="783"/>
      <c r="CX18" s="783"/>
      <c r="CY18" s="783"/>
      <c r="CZ18" s="783"/>
      <c r="DA18" s="783"/>
      <c r="DB18" s="783"/>
      <c r="DC18" s="783"/>
      <c r="DD18" s="783"/>
      <c r="DE18" s="783"/>
      <c r="DF18" s="783"/>
      <c r="DG18" s="783"/>
      <c r="DH18" s="783"/>
      <c r="DI18" s="783"/>
      <c r="DJ18" s="783"/>
      <c r="DK18" s="783"/>
      <c r="DL18" s="783"/>
      <c r="DM18" s="783"/>
      <c r="DN18" s="783"/>
      <c r="DO18" s="783"/>
      <c r="DP18" s="783"/>
      <c r="DQ18" s="783"/>
      <c r="DR18" s="783"/>
      <c r="DS18" s="783"/>
      <c r="DT18" s="783"/>
      <c r="DU18" s="783"/>
      <c r="DV18" s="783"/>
      <c r="DW18" s="783"/>
      <c r="DX18" s="783"/>
      <c r="DY18" s="783"/>
      <c r="DZ18" s="783"/>
      <c r="EA18" s="783"/>
      <c r="EB18" s="783"/>
      <c r="EC18" s="783"/>
      <c r="ED18" s="783"/>
      <c r="EE18" s="783"/>
      <c r="EF18" s="783"/>
      <c r="EG18" s="659"/>
      <c r="EH18" s="659"/>
    </row>
    <row r="19" spans="1:138">
      <c r="A19" s="783"/>
      <c r="B19" s="783"/>
      <c r="C19" s="783"/>
      <c r="D19" s="783"/>
      <c r="E19" s="783"/>
      <c r="F19" s="783"/>
      <c r="G19" s="783"/>
      <c r="H19" s="783"/>
      <c r="I19" s="783"/>
      <c r="J19" s="783"/>
      <c r="K19" s="783"/>
      <c r="L19" s="783"/>
      <c r="M19" s="783"/>
      <c r="N19" s="783"/>
      <c r="O19" s="783"/>
      <c r="P19" s="783"/>
      <c r="Q19" s="783"/>
      <c r="R19" s="783"/>
      <c r="S19" s="783"/>
      <c r="T19" s="783"/>
      <c r="U19" s="783"/>
      <c r="V19" s="783"/>
      <c r="W19" s="783"/>
      <c r="X19" s="783"/>
      <c r="Y19" s="783"/>
      <c r="Z19" s="783"/>
      <c r="AA19" s="783"/>
      <c r="AB19" s="783"/>
      <c r="AC19" s="783"/>
      <c r="AD19" s="783"/>
      <c r="AE19" s="783"/>
      <c r="AF19" s="783"/>
      <c r="AG19" s="783"/>
      <c r="AH19" s="783"/>
      <c r="AI19" s="783"/>
      <c r="AJ19" s="783"/>
      <c r="AK19" s="783"/>
      <c r="AL19" s="783"/>
      <c r="AM19" s="783"/>
      <c r="AN19" s="783"/>
      <c r="AO19" s="783"/>
      <c r="AP19" s="783"/>
      <c r="AQ19" s="783"/>
      <c r="AR19" s="783"/>
      <c r="AS19" s="783"/>
      <c r="AT19" s="783"/>
      <c r="AU19" s="783"/>
      <c r="AV19" s="783"/>
      <c r="AW19" s="783"/>
      <c r="AX19" s="783"/>
      <c r="AY19" s="783"/>
      <c r="AZ19" s="783"/>
      <c r="BA19" s="783"/>
      <c r="BB19" s="783"/>
      <c r="BC19" s="783"/>
      <c r="BD19" s="783"/>
      <c r="BE19" s="783"/>
      <c r="BF19" s="783"/>
      <c r="BG19" s="783"/>
      <c r="BH19" s="783"/>
      <c r="BI19" s="783"/>
      <c r="BJ19" s="783"/>
      <c r="BK19" s="783"/>
      <c r="BL19" s="783"/>
      <c r="BM19" s="783"/>
      <c r="BN19" s="783"/>
      <c r="BO19" s="783"/>
      <c r="BP19" s="783"/>
      <c r="BQ19" s="783"/>
      <c r="BR19" s="783"/>
      <c r="BS19" s="783"/>
      <c r="BT19" s="783"/>
      <c r="BU19" s="783"/>
      <c r="BV19" s="783"/>
      <c r="BW19" s="783"/>
      <c r="BX19" s="783"/>
      <c r="BY19" s="783"/>
      <c r="BZ19" s="783"/>
      <c r="CA19" s="783"/>
      <c r="CB19" s="783"/>
      <c r="CC19" s="783"/>
      <c r="CD19" s="783"/>
      <c r="CE19" s="783"/>
      <c r="CF19" s="783"/>
      <c r="CG19" s="783"/>
      <c r="CH19" s="783"/>
      <c r="CI19" s="783"/>
      <c r="CJ19" s="783"/>
      <c r="CK19" s="783"/>
      <c r="CL19" s="783"/>
      <c r="CM19" s="783"/>
      <c r="CN19" s="783"/>
      <c r="CO19" s="783"/>
      <c r="CP19" s="783"/>
      <c r="CQ19" s="783"/>
      <c r="CR19" s="783"/>
      <c r="CS19" s="783"/>
      <c r="CT19" s="783"/>
      <c r="CU19" s="783"/>
      <c r="CV19" s="783"/>
      <c r="CW19" s="783"/>
      <c r="CX19" s="783"/>
      <c r="CY19" s="783"/>
      <c r="CZ19" s="783"/>
      <c r="DA19" s="783"/>
      <c r="DB19" s="783"/>
      <c r="DC19" s="783"/>
      <c r="DD19" s="783"/>
      <c r="DE19" s="783"/>
      <c r="DF19" s="783"/>
      <c r="DG19" s="783"/>
      <c r="DH19" s="783"/>
      <c r="DI19" s="783"/>
      <c r="DJ19" s="783"/>
      <c r="DK19" s="783"/>
      <c r="DL19" s="783"/>
      <c r="DM19" s="783"/>
      <c r="DN19" s="783"/>
      <c r="DO19" s="783"/>
      <c r="DP19" s="783"/>
      <c r="DQ19" s="783"/>
      <c r="DR19" s="783"/>
      <c r="DS19" s="783"/>
      <c r="DT19" s="783"/>
      <c r="DU19" s="783"/>
      <c r="DV19" s="783"/>
      <c r="DW19" s="783"/>
      <c r="DX19" s="783"/>
      <c r="DY19" s="783"/>
      <c r="DZ19" s="783"/>
      <c r="EA19" s="783"/>
      <c r="EB19" s="783"/>
      <c r="EC19" s="783"/>
      <c r="ED19" s="783"/>
      <c r="EE19" s="783"/>
      <c r="EF19" s="783"/>
      <c r="EG19" s="660"/>
      <c r="EH19" s="660"/>
    </row>
    <row r="20" spans="1:138" ht="6" customHeight="1">
      <c r="A20" s="783"/>
      <c r="B20" s="783"/>
      <c r="C20" s="783"/>
      <c r="D20" s="783"/>
      <c r="E20" s="783"/>
      <c r="F20" s="783"/>
      <c r="G20" s="783"/>
      <c r="H20" s="783"/>
      <c r="I20" s="783"/>
      <c r="J20" s="783"/>
      <c r="K20" s="783"/>
      <c r="L20" s="783"/>
      <c r="M20" s="783"/>
      <c r="N20" s="783"/>
      <c r="O20" s="783"/>
      <c r="P20" s="783"/>
      <c r="Q20" s="783"/>
      <c r="R20" s="783"/>
      <c r="S20" s="783"/>
      <c r="T20" s="783"/>
      <c r="U20" s="783"/>
      <c r="V20" s="783"/>
      <c r="W20" s="783"/>
      <c r="X20" s="783"/>
      <c r="Y20" s="783"/>
      <c r="Z20" s="783"/>
      <c r="AA20" s="783"/>
      <c r="AB20" s="783"/>
      <c r="AC20" s="783"/>
      <c r="AD20" s="783"/>
      <c r="AE20" s="783"/>
      <c r="AF20" s="783"/>
      <c r="AG20" s="783"/>
      <c r="AH20" s="783"/>
      <c r="AI20" s="783"/>
      <c r="AJ20" s="783"/>
      <c r="AK20" s="783"/>
      <c r="AL20" s="783"/>
      <c r="AM20" s="783"/>
      <c r="AN20" s="783"/>
      <c r="AO20" s="783"/>
      <c r="AP20" s="783"/>
      <c r="AQ20" s="783"/>
      <c r="AR20" s="783"/>
      <c r="AS20" s="783"/>
      <c r="AT20" s="783"/>
      <c r="AU20" s="783"/>
      <c r="AV20" s="783"/>
      <c r="AW20" s="783"/>
      <c r="AX20" s="783"/>
      <c r="AY20" s="783"/>
      <c r="AZ20" s="783"/>
      <c r="BA20" s="783"/>
      <c r="BB20" s="783"/>
      <c r="BC20" s="783"/>
      <c r="BD20" s="783"/>
      <c r="BE20" s="783"/>
      <c r="BF20" s="783"/>
      <c r="BG20" s="783"/>
      <c r="BH20" s="783"/>
      <c r="BI20" s="783"/>
      <c r="BJ20" s="783"/>
      <c r="BK20" s="783"/>
      <c r="BL20" s="783"/>
      <c r="BM20" s="783"/>
      <c r="BN20" s="783"/>
      <c r="BO20" s="783"/>
      <c r="BP20" s="783"/>
      <c r="BQ20" s="783"/>
      <c r="BR20" s="783"/>
      <c r="BS20" s="783"/>
      <c r="BT20" s="783"/>
      <c r="BU20" s="783"/>
      <c r="BV20" s="783"/>
      <c r="BW20" s="783"/>
      <c r="BX20" s="783"/>
      <c r="BY20" s="783"/>
      <c r="BZ20" s="783"/>
      <c r="CA20" s="783"/>
      <c r="CB20" s="783"/>
      <c r="CC20" s="783"/>
      <c r="CD20" s="783"/>
      <c r="CE20" s="783"/>
      <c r="CF20" s="783"/>
      <c r="CG20" s="783"/>
      <c r="CH20" s="783"/>
      <c r="CI20" s="783"/>
      <c r="CJ20" s="783"/>
      <c r="CK20" s="783"/>
      <c r="CL20" s="783"/>
      <c r="CM20" s="783"/>
      <c r="CN20" s="783"/>
      <c r="CO20" s="783"/>
      <c r="CP20" s="783"/>
      <c r="CQ20" s="783"/>
      <c r="CR20" s="783"/>
      <c r="CS20" s="783"/>
      <c r="CT20" s="783"/>
      <c r="CU20" s="783"/>
      <c r="CV20" s="783"/>
      <c r="CW20" s="783"/>
      <c r="CX20" s="783"/>
      <c r="CY20" s="783"/>
      <c r="CZ20" s="783"/>
      <c r="DA20" s="783"/>
      <c r="DB20" s="783"/>
      <c r="DC20" s="783"/>
      <c r="DD20" s="783"/>
      <c r="DE20" s="783"/>
      <c r="DF20" s="783"/>
      <c r="DG20" s="783"/>
      <c r="DH20" s="783"/>
      <c r="DI20" s="783"/>
      <c r="DJ20" s="783"/>
      <c r="DK20" s="783"/>
      <c r="DL20" s="783"/>
      <c r="DM20" s="783"/>
      <c r="DN20" s="783"/>
      <c r="DO20" s="783"/>
      <c r="DP20" s="783"/>
      <c r="DQ20" s="783"/>
      <c r="DR20" s="783"/>
      <c r="DS20" s="783"/>
      <c r="DT20" s="783"/>
      <c r="DU20" s="783"/>
      <c r="DV20" s="783"/>
      <c r="DW20" s="783"/>
      <c r="DX20" s="783"/>
      <c r="DY20" s="783"/>
      <c r="DZ20" s="783"/>
      <c r="EA20" s="783"/>
      <c r="EB20" s="783"/>
      <c r="EC20" s="783"/>
      <c r="ED20" s="783"/>
      <c r="EE20" s="783"/>
      <c r="EF20" s="783"/>
      <c r="EG20" s="660"/>
      <c r="EH20" s="660"/>
    </row>
    <row r="21" spans="1:138">
      <c r="A21" s="783"/>
      <c r="B21" s="783"/>
      <c r="C21" s="783"/>
      <c r="D21" s="783"/>
      <c r="E21" s="783"/>
      <c r="F21" s="783"/>
      <c r="G21" s="783"/>
      <c r="H21" s="783"/>
      <c r="I21" s="783"/>
      <c r="J21" s="783"/>
      <c r="K21" s="783"/>
      <c r="L21" s="783"/>
      <c r="M21" s="783"/>
      <c r="N21" s="783"/>
      <c r="O21" s="783"/>
      <c r="P21" s="783"/>
      <c r="Q21" s="783"/>
      <c r="R21" s="783"/>
      <c r="S21" s="783"/>
      <c r="T21" s="783"/>
      <c r="U21" s="783"/>
      <c r="V21" s="783"/>
      <c r="W21" s="783"/>
      <c r="X21" s="783"/>
      <c r="Y21" s="783"/>
      <c r="Z21" s="783"/>
      <c r="AA21" s="783"/>
      <c r="AB21" s="783"/>
      <c r="AC21" s="783"/>
      <c r="AD21" s="783"/>
      <c r="AE21" s="783"/>
      <c r="AF21" s="783"/>
      <c r="AG21" s="783"/>
      <c r="AH21" s="783"/>
      <c r="AI21" s="783"/>
      <c r="AJ21" s="783"/>
      <c r="AK21" s="783"/>
      <c r="AL21" s="783"/>
      <c r="AM21" s="783"/>
      <c r="AN21" s="783"/>
      <c r="AO21" s="783"/>
      <c r="AP21" s="783"/>
      <c r="AQ21" s="783"/>
      <c r="AR21" s="783"/>
      <c r="AS21" s="783"/>
      <c r="AT21" s="783"/>
      <c r="AU21" s="783"/>
      <c r="AV21" s="783"/>
      <c r="AW21" s="783"/>
      <c r="AX21" s="783"/>
      <c r="AY21" s="783"/>
      <c r="AZ21" s="783"/>
      <c r="BA21" s="783"/>
      <c r="BB21" s="783"/>
      <c r="BC21" s="783"/>
      <c r="BD21" s="783"/>
      <c r="BE21" s="783"/>
      <c r="BF21" s="783"/>
      <c r="BG21" s="783"/>
      <c r="BH21" s="783"/>
      <c r="BI21" s="783"/>
      <c r="BJ21" s="783"/>
      <c r="BK21" s="783"/>
      <c r="BL21" s="783"/>
      <c r="BM21" s="783"/>
      <c r="BN21" s="783"/>
      <c r="BO21" s="783"/>
      <c r="BP21" s="783"/>
      <c r="BQ21" s="783"/>
      <c r="BR21" s="783"/>
      <c r="BS21" s="783"/>
      <c r="BT21" s="783"/>
      <c r="BU21" s="783"/>
      <c r="BV21" s="783"/>
      <c r="BW21" s="783"/>
      <c r="BX21" s="783"/>
      <c r="BY21" s="783"/>
      <c r="BZ21" s="783"/>
      <c r="CA21" s="783"/>
      <c r="CB21" s="783"/>
      <c r="CC21" s="783"/>
      <c r="CD21" s="783"/>
      <c r="CE21" s="783"/>
      <c r="CF21" s="783"/>
      <c r="CG21" s="783"/>
      <c r="CH21" s="783"/>
      <c r="CI21" s="783"/>
      <c r="CJ21" s="783"/>
      <c r="CK21" s="783"/>
      <c r="CL21" s="783"/>
      <c r="CM21" s="783"/>
      <c r="CN21" s="783"/>
      <c r="CO21" s="783"/>
      <c r="CP21" s="783"/>
      <c r="CQ21" s="783"/>
      <c r="CR21" s="783"/>
      <c r="CS21" s="783"/>
      <c r="CT21" s="783"/>
      <c r="CU21" s="783"/>
      <c r="CV21" s="783"/>
      <c r="CW21" s="783"/>
      <c r="CX21" s="783"/>
      <c r="CY21" s="783"/>
      <c r="CZ21" s="783"/>
      <c r="DA21" s="783"/>
      <c r="DB21" s="783"/>
      <c r="DC21" s="783"/>
      <c r="DD21" s="783"/>
      <c r="DE21" s="783"/>
      <c r="DF21" s="783"/>
      <c r="DG21" s="783"/>
      <c r="DH21" s="783"/>
      <c r="DI21" s="783"/>
      <c r="DJ21" s="783"/>
      <c r="DK21" s="783"/>
      <c r="DL21" s="783"/>
      <c r="DM21" s="783"/>
      <c r="DN21" s="783"/>
      <c r="DO21" s="783"/>
      <c r="DP21" s="783"/>
      <c r="DQ21" s="783"/>
      <c r="DR21" s="783"/>
      <c r="DS21" s="783"/>
      <c r="DT21" s="783"/>
      <c r="DU21" s="783"/>
      <c r="DV21" s="783"/>
      <c r="DW21" s="783"/>
      <c r="DX21" s="783"/>
      <c r="DY21" s="783"/>
      <c r="DZ21" s="783"/>
      <c r="EA21" s="783"/>
      <c r="EB21" s="783"/>
      <c r="EC21" s="783"/>
      <c r="ED21" s="783"/>
      <c r="EE21" s="783"/>
      <c r="EF21" s="783"/>
      <c r="EG21" s="660"/>
      <c r="EH21" s="660"/>
    </row>
    <row r="22" spans="1:138">
      <c r="A22" s="783"/>
      <c r="B22" s="783"/>
      <c r="C22" s="783"/>
      <c r="D22" s="783"/>
      <c r="E22" s="783"/>
      <c r="F22" s="783"/>
      <c r="G22" s="783"/>
      <c r="H22" s="783"/>
      <c r="I22" s="783"/>
      <c r="J22" s="783"/>
      <c r="K22" s="783"/>
      <c r="L22" s="783"/>
      <c r="M22" s="783"/>
      <c r="N22" s="783"/>
      <c r="O22" s="783"/>
      <c r="P22" s="783"/>
      <c r="Q22" s="783"/>
      <c r="R22" s="783"/>
      <c r="S22" s="783"/>
      <c r="T22" s="783"/>
      <c r="U22" s="783"/>
      <c r="V22" s="783"/>
      <c r="W22" s="783"/>
      <c r="X22" s="783"/>
      <c r="Y22" s="783"/>
      <c r="Z22" s="783"/>
      <c r="AA22" s="783"/>
      <c r="AB22" s="783"/>
      <c r="AC22" s="783"/>
      <c r="AD22" s="783"/>
      <c r="AE22" s="783"/>
      <c r="AF22" s="783"/>
      <c r="AG22" s="783"/>
      <c r="AH22" s="783"/>
      <c r="AI22" s="783"/>
      <c r="AJ22" s="783"/>
      <c r="AK22" s="783"/>
      <c r="AL22" s="783"/>
      <c r="AM22" s="783"/>
      <c r="AN22" s="783"/>
      <c r="AO22" s="783"/>
      <c r="AP22" s="783"/>
      <c r="AQ22" s="783"/>
      <c r="AR22" s="783"/>
      <c r="AS22" s="783"/>
      <c r="AT22" s="783"/>
      <c r="AU22" s="783"/>
      <c r="AV22" s="783"/>
      <c r="AW22" s="783"/>
      <c r="AX22" s="783"/>
      <c r="AY22" s="783"/>
      <c r="AZ22" s="783"/>
      <c r="BA22" s="783"/>
      <c r="BB22" s="783"/>
      <c r="BC22" s="783"/>
      <c r="BD22" s="783"/>
      <c r="BE22" s="783"/>
      <c r="BF22" s="783"/>
      <c r="BG22" s="783"/>
      <c r="BH22" s="783"/>
      <c r="BI22" s="783"/>
      <c r="BJ22" s="783"/>
      <c r="BK22" s="783"/>
      <c r="BL22" s="783"/>
      <c r="BM22" s="783"/>
      <c r="BN22" s="783"/>
      <c r="BO22" s="783"/>
      <c r="BP22" s="783"/>
      <c r="BQ22" s="783"/>
      <c r="BR22" s="783"/>
      <c r="BS22" s="783"/>
      <c r="BT22" s="783"/>
      <c r="BU22" s="783"/>
      <c r="BV22" s="783"/>
      <c r="BW22" s="783"/>
      <c r="BX22" s="783"/>
      <c r="BY22" s="783"/>
      <c r="BZ22" s="783"/>
      <c r="CA22" s="783"/>
      <c r="CB22" s="783"/>
      <c r="CC22" s="783"/>
      <c r="CD22" s="783"/>
      <c r="CE22" s="783"/>
      <c r="CF22" s="783"/>
      <c r="CG22" s="783"/>
      <c r="CH22" s="783"/>
      <c r="CI22" s="783"/>
      <c r="CJ22" s="783"/>
      <c r="CK22" s="783"/>
      <c r="CL22" s="783"/>
      <c r="CM22" s="783"/>
      <c r="CN22" s="783"/>
      <c r="CO22" s="783"/>
      <c r="CP22" s="783"/>
      <c r="CQ22" s="783"/>
      <c r="CR22" s="783"/>
      <c r="CS22" s="783"/>
      <c r="CT22" s="783"/>
      <c r="CU22" s="783"/>
      <c r="CV22" s="783"/>
      <c r="CW22" s="783"/>
      <c r="CX22" s="783"/>
      <c r="CY22" s="783"/>
      <c r="CZ22" s="783"/>
      <c r="DA22" s="783"/>
      <c r="DB22" s="783"/>
      <c r="DC22" s="783"/>
      <c r="DD22" s="783"/>
      <c r="DE22" s="783"/>
      <c r="DF22" s="783"/>
      <c r="DG22" s="783"/>
      <c r="DH22" s="783"/>
      <c r="DI22" s="783"/>
      <c r="DJ22" s="783"/>
      <c r="DK22" s="783"/>
      <c r="DL22" s="783"/>
      <c r="DM22" s="783"/>
      <c r="DN22" s="783"/>
      <c r="DO22" s="783"/>
      <c r="DP22" s="783"/>
      <c r="DQ22" s="783"/>
      <c r="DR22" s="783"/>
      <c r="DS22" s="783"/>
      <c r="DT22" s="783"/>
      <c r="DU22" s="783"/>
      <c r="DV22" s="783"/>
      <c r="DW22" s="783"/>
      <c r="DX22" s="783"/>
      <c r="DY22" s="783"/>
      <c r="DZ22" s="783"/>
      <c r="EA22" s="783"/>
      <c r="EB22" s="783"/>
      <c r="EC22" s="783"/>
      <c r="ED22" s="783"/>
      <c r="EE22" s="783"/>
      <c r="EF22" s="783"/>
      <c r="EG22" s="659"/>
      <c r="EH22" s="659"/>
    </row>
    <row r="23" spans="1:138">
      <c r="A23" s="783"/>
      <c r="B23" s="783"/>
      <c r="C23" s="783"/>
      <c r="D23" s="783"/>
      <c r="E23" s="783"/>
      <c r="F23" s="783"/>
      <c r="G23" s="783"/>
      <c r="H23" s="783"/>
      <c r="I23" s="783"/>
      <c r="J23" s="783"/>
      <c r="K23" s="783"/>
      <c r="L23" s="783"/>
      <c r="M23" s="783"/>
      <c r="N23" s="783"/>
      <c r="O23" s="783"/>
      <c r="P23" s="783"/>
      <c r="Q23" s="783"/>
      <c r="R23" s="783"/>
      <c r="S23" s="783"/>
      <c r="T23" s="783"/>
      <c r="U23" s="783"/>
      <c r="V23" s="783"/>
      <c r="W23" s="783"/>
      <c r="X23" s="783"/>
      <c r="Y23" s="783"/>
      <c r="Z23" s="783"/>
      <c r="AA23" s="783"/>
      <c r="AB23" s="783"/>
      <c r="AC23" s="783"/>
      <c r="AD23" s="783"/>
      <c r="AE23" s="783"/>
      <c r="AF23" s="783"/>
      <c r="AG23" s="783"/>
      <c r="AH23" s="783"/>
      <c r="AI23" s="783"/>
      <c r="AJ23" s="783"/>
      <c r="AK23" s="783"/>
      <c r="AL23" s="783"/>
      <c r="AM23" s="783"/>
      <c r="AN23" s="783"/>
      <c r="AO23" s="783"/>
      <c r="AP23" s="783"/>
      <c r="AQ23" s="783"/>
      <c r="AR23" s="783"/>
      <c r="AS23" s="783"/>
      <c r="AT23" s="783"/>
      <c r="AU23" s="783"/>
      <c r="AV23" s="783"/>
      <c r="AW23" s="783"/>
      <c r="AX23" s="783"/>
      <c r="AY23" s="783"/>
      <c r="AZ23" s="783"/>
      <c r="BA23" s="783"/>
      <c r="BB23" s="783"/>
      <c r="BC23" s="783"/>
      <c r="BD23" s="783"/>
      <c r="BE23" s="783"/>
      <c r="BF23" s="783"/>
      <c r="BG23" s="783"/>
      <c r="BH23" s="783"/>
      <c r="BI23" s="783"/>
      <c r="BJ23" s="783"/>
      <c r="BK23" s="783"/>
      <c r="BL23" s="783"/>
      <c r="BM23" s="783"/>
      <c r="BN23" s="783"/>
      <c r="BO23" s="783"/>
      <c r="BP23" s="783"/>
      <c r="BQ23" s="783"/>
      <c r="BR23" s="783"/>
      <c r="BS23" s="783"/>
      <c r="BT23" s="783"/>
      <c r="BU23" s="783"/>
      <c r="BV23" s="783"/>
      <c r="BW23" s="783"/>
      <c r="BX23" s="783"/>
      <c r="BY23" s="783"/>
      <c r="BZ23" s="783"/>
      <c r="CA23" s="783"/>
      <c r="CB23" s="783"/>
      <c r="CC23" s="783"/>
      <c r="CD23" s="783"/>
      <c r="CE23" s="783"/>
      <c r="CF23" s="783"/>
      <c r="CG23" s="783"/>
      <c r="CH23" s="783"/>
      <c r="CI23" s="783"/>
      <c r="CJ23" s="783"/>
      <c r="CK23" s="783"/>
      <c r="CL23" s="783"/>
      <c r="CM23" s="783"/>
      <c r="CN23" s="783"/>
      <c r="CO23" s="783"/>
      <c r="CP23" s="783"/>
      <c r="CQ23" s="783"/>
      <c r="CR23" s="783"/>
      <c r="CS23" s="783"/>
      <c r="CT23" s="783"/>
      <c r="CU23" s="783"/>
      <c r="CV23" s="783"/>
      <c r="CW23" s="783"/>
      <c r="CX23" s="783"/>
      <c r="CY23" s="783"/>
      <c r="CZ23" s="783"/>
      <c r="DA23" s="783"/>
      <c r="DB23" s="783"/>
      <c r="DC23" s="783"/>
      <c r="DD23" s="783"/>
      <c r="DE23" s="783"/>
      <c r="DF23" s="783"/>
      <c r="DG23" s="783"/>
      <c r="DH23" s="783"/>
      <c r="DI23" s="783"/>
      <c r="DJ23" s="783"/>
      <c r="DK23" s="783"/>
      <c r="DL23" s="783"/>
      <c r="DM23" s="783"/>
      <c r="DN23" s="783"/>
      <c r="DO23" s="783"/>
      <c r="DP23" s="783"/>
      <c r="DQ23" s="783"/>
      <c r="DR23" s="783"/>
      <c r="DS23" s="783"/>
      <c r="DT23" s="783"/>
      <c r="DU23" s="783"/>
      <c r="DV23" s="783"/>
      <c r="DW23" s="783"/>
      <c r="DX23" s="783"/>
      <c r="DY23" s="783"/>
      <c r="DZ23" s="783"/>
      <c r="EA23" s="783"/>
      <c r="EB23" s="783"/>
      <c r="EC23" s="783"/>
      <c r="ED23" s="783"/>
      <c r="EE23" s="783"/>
      <c r="EF23" s="783"/>
      <c r="EG23" s="659"/>
      <c r="EH23" s="659"/>
    </row>
    <row r="24" spans="1:138">
      <c r="A24" s="783"/>
      <c r="B24" s="783"/>
      <c r="C24" s="783"/>
      <c r="D24" s="783"/>
      <c r="E24" s="783"/>
      <c r="F24" s="783"/>
      <c r="G24" s="783"/>
      <c r="H24" s="783"/>
      <c r="I24" s="783"/>
      <c r="J24" s="783"/>
      <c r="K24" s="783"/>
      <c r="L24" s="783"/>
      <c r="M24" s="783"/>
      <c r="N24" s="783"/>
      <c r="O24" s="783"/>
      <c r="P24" s="783"/>
      <c r="Q24" s="783"/>
      <c r="R24" s="783"/>
      <c r="S24" s="783"/>
      <c r="T24" s="783"/>
      <c r="U24" s="783"/>
      <c r="V24" s="783"/>
      <c r="W24" s="783"/>
      <c r="X24" s="783"/>
      <c r="Y24" s="783"/>
      <c r="Z24" s="783"/>
      <c r="AA24" s="783"/>
      <c r="AB24" s="783"/>
      <c r="AC24" s="783"/>
      <c r="AD24" s="783"/>
      <c r="AE24" s="783"/>
      <c r="AF24" s="783"/>
      <c r="AG24" s="783"/>
      <c r="AH24" s="783"/>
      <c r="AI24" s="783"/>
      <c r="AJ24" s="783"/>
      <c r="AK24" s="783"/>
      <c r="AL24" s="783"/>
      <c r="AM24" s="783"/>
      <c r="AN24" s="783"/>
      <c r="AO24" s="783"/>
      <c r="AP24" s="783"/>
      <c r="AQ24" s="783"/>
      <c r="AR24" s="783"/>
      <c r="AS24" s="783"/>
      <c r="AT24" s="783"/>
      <c r="AU24" s="783"/>
      <c r="AV24" s="783"/>
      <c r="AW24" s="783"/>
      <c r="AX24" s="783"/>
      <c r="AY24" s="783"/>
      <c r="AZ24" s="783"/>
      <c r="BA24" s="783"/>
      <c r="BB24" s="783"/>
      <c r="BC24" s="783"/>
      <c r="BD24" s="783"/>
      <c r="BE24" s="783"/>
      <c r="BF24" s="783"/>
      <c r="BG24" s="783"/>
      <c r="BH24" s="783"/>
      <c r="BI24" s="783"/>
      <c r="BJ24" s="783"/>
      <c r="BK24" s="783"/>
      <c r="BL24" s="783"/>
      <c r="BM24" s="783"/>
      <c r="BN24" s="783"/>
      <c r="BO24" s="783"/>
      <c r="BP24" s="783"/>
      <c r="BQ24" s="783"/>
      <c r="BR24" s="783"/>
      <c r="BS24" s="783"/>
      <c r="BT24" s="783"/>
      <c r="BU24" s="783"/>
      <c r="BV24" s="783"/>
      <c r="BW24" s="783"/>
      <c r="BX24" s="783"/>
      <c r="BY24" s="783"/>
      <c r="BZ24" s="783"/>
      <c r="CA24" s="783"/>
      <c r="CB24" s="783"/>
      <c r="CC24" s="783"/>
      <c r="CD24" s="783"/>
      <c r="CE24" s="783"/>
      <c r="CF24" s="783"/>
      <c r="CG24" s="783"/>
      <c r="CH24" s="783"/>
      <c r="CI24" s="783"/>
      <c r="CJ24" s="783"/>
      <c r="CK24" s="783"/>
      <c r="CL24" s="783"/>
      <c r="CM24" s="783"/>
      <c r="CN24" s="783"/>
      <c r="CO24" s="783"/>
      <c r="CP24" s="783"/>
      <c r="CQ24" s="783"/>
      <c r="CR24" s="783"/>
      <c r="CS24" s="783"/>
      <c r="CT24" s="783"/>
      <c r="CU24" s="783"/>
      <c r="CV24" s="783"/>
      <c r="CW24" s="783"/>
      <c r="CX24" s="783"/>
      <c r="CY24" s="783"/>
      <c r="CZ24" s="783"/>
      <c r="DA24" s="783"/>
      <c r="DB24" s="783"/>
      <c r="DC24" s="783"/>
      <c r="DD24" s="783"/>
      <c r="DE24" s="783"/>
      <c r="DF24" s="783"/>
      <c r="DG24" s="783"/>
      <c r="DH24" s="783"/>
      <c r="DI24" s="783"/>
      <c r="DJ24" s="783"/>
      <c r="DK24" s="783"/>
      <c r="DL24" s="783"/>
      <c r="DM24" s="783"/>
      <c r="DN24" s="783"/>
      <c r="DO24" s="783"/>
      <c r="DP24" s="783"/>
      <c r="DQ24" s="783"/>
      <c r="DR24" s="783"/>
      <c r="DS24" s="783"/>
      <c r="DT24" s="783"/>
      <c r="DU24" s="783"/>
      <c r="DV24" s="783"/>
      <c r="DW24" s="783"/>
      <c r="DX24" s="783"/>
      <c r="DY24" s="783"/>
      <c r="DZ24" s="783"/>
      <c r="EA24" s="783"/>
      <c r="EB24" s="783"/>
      <c r="EC24" s="783"/>
      <c r="ED24" s="783"/>
      <c r="EE24" s="783"/>
      <c r="EF24" s="783"/>
      <c r="EG24" s="659"/>
      <c r="EH24" s="659"/>
    </row>
    <row r="25" spans="1:138">
      <c r="A25" s="783"/>
      <c r="B25" s="783"/>
      <c r="C25" s="783"/>
      <c r="D25" s="783"/>
      <c r="E25" s="783"/>
      <c r="F25" s="783"/>
      <c r="G25" s="783"/>
      <c r="H25" s="783"/>
      <c r="I25" s="783"/>
      <c r="J25" s="783"/>
      <c r="K25" s="783"/>
      <c r="L25" s="783"/>
      <c r="M25" s="783"/>
      <c r="N25" s="783"/>
      <c r="O25" s="783"/>
      <c r="P25" s="783"/>
      <c r="Q25" s="783"/>
      <c r="R25" s="783"/>
      <c r="S25" s="783"/>
      <c r="T25" s="783"/>
      <c r="U25" s="783"/>
      <c r="V25" s="783"/>
      <c r="W25" s="783"/>
      <c r="X25" s="783"/>
      <c r="Y25" s="783"/>
      <c r="Z25" s="783"/>
      <c r="AA25" s="783"/>
      <c r="AB25" s="783"/>
      <c r="AC25" s="783"/>
      <c r="AD25" s="783"/>
      <c r="AE25" s="783"/>
      <c r="AF25" s="783"/>
      <c r="AG25" s="783"/>
      <c r="AH25" s="783"/>
      <c r="AI25" s="783"/>
      <c r="AJ25" s="783"/>
      <c r="AK25" s="783"/>
      <c r="AL25" s="783"/>
      <c r="AM25" s="783"/>
      <c r="AN25" s="783"/>
      <c r="AO25" s="783"/>
      <c r="AP25" s="783"/>
      <c r="AQ25" s="783"/>
      <c r="AR25" s="783"/>
      <c r="AS25" s="783"/>
      <c r="AT25" s="783"/>
      <c r="AU25" s="783"/>
      <c r="AV25" s="783"/>
      <c r="AW25" s="783"/>
      <c r="AX25" s="783"/>
      <c r="AY25" s="783"/>
      <c r="AZ25" s="783"/>
      <c r="BA25" s="783"/>
      <c r="BB25" s="783"/>
      <c r="BC25" s="783"/>
      <c r="BD25" s="783"/>
      <c r="BE25" s="783"/>
      <c r="BF25" s="783"/>
      <c r="BG25" s="783"/>
      <c r="BH25" s="783"/>
      <c r="BI25" s="783"/>
      <c r="BJ25" s="783"/>
      <c r="BK25" s="783"/>
      <c r="BL25" s="783"/>
      <c r="BM25" s="783"/>
      <c r="BN25" s="783"/>
      <c r="BO25" s="783"/>
      <c r="BP25" s="783"/>
      <c r="BQ25" s="783"/>
      <c r="BR25" s="783"/>
      <c r="BS25" s="783"/>
      <c r="BT25" s="783"/>
      <c r="BU25" s="783"/>
      <c r="BV25" s="783"/>
      <c r="BW25" s="783"/>
      <c r="BX25" s="783"/>
      <c r="BY25" s="783"/>
      <c r="BZ25" s="783"/>
      <c r="CA25" s="783"/>
      <c r="CB25" s="783"/>
      <c r="CC25" s="783"/>
      <c r="CD25" s="783"/>
      <c r="CE25" s="783"/>
      <c r="CF25" s="783"/>
      <c r="CG25" s="783"/>
      <c r="CH25" s="783"/>
      <c r="CI25" s="783"/>
      <c r="CJ25" s="783"/>
      <c r="CK25" s="783"/>
      <c r="CL25" s="783"/>
      <c r="CM25" s="783"/>
      <c r="CN25" s="783"/>
      <c r="CO25" s="783"/>
      <c r="CP25" s="783"/>
      <c r="CQ25" s="783"/>
      <c r="CR25" s="783"/>
      <c r="CS25" s="783"/>
      <c r="CT25" s="783"/>
      <c r="CU25" s="783"/>
      <c r="CV25" s="783"/>
      <c r="CW25" s="783"/>
      <c r="CX25" s="783"/>
      <c r="CY25" s="783"/>
      <c r="CZ25" s="783"/>
      <c r="DA25" s="783"/>
      <c r="DB25" s="783"/>
      <c r="DC25" s="783"/>
      <c r="DD25" s="783"/>
      <c r="DE25" s="783"/>
      <c r="DF25" s="783"/>
      <c r="DG25" s="783"/>
      <c r="DH25" s="783"/>
      <c r="DI25" s="783"/>
      <c r="DJ25" s="783"/>
      <c r="DK25" s="783"/>
      <c r="DL25" s="783"/>
      <c r="DM25" s="783"/>
      <c r="DN25" s="783"/>
      <c r="DO25" s="783"/>
      <c r="DP25" s="783"/>
      <c r="DQ25" s="783"/>
      <c r="DR25" s="783"/>
      <c r="DS25" s="783"/>
      <c r="DT25" s="783"/>
      <c r="DU25" s="783"/>
      <c r="DV25" s="783"/>
      <c r="DW25" s="783"/>
      <c r="DX25" s="783"/>
      <c r="DY25" s="783"/>
      <c r="DZ25" s="783"/>
      <c r="EA25" s="783"/>
      <c r="EB25" s="783"/>
      <c r="EC25" s="783"/>
      <c r="ED25" s="783"/>
      <c r="EE25" s="783"/>
      <c r="EF25" s="783"/>
      <c r="EG25" s="659"/>
      <c r="EH25" s="659"/>
    </row>
    <row r="26" spans="1:138">
      <c r="A26" s="783"/>
      <c r="B26" s="783"/>
      <c r="C26" s="783"/>
      <c r="D26" s="783"/>
      <c r="E26" s="783"/>
      <c r="F26" s="783"/>
      <c r="G26" s="783"/>
      <c r="H26" s="783"/>
      <c r="I26" s="783"/>
      <c r="J26" s="783"/>
      <c r="K26" s="783"/>
      <c r="L26" s="783"/>
      <c r="M26" s="783"/>
      <c r="N26" s="783"/>
      <c r="O26" s="783"/>
      <c r="P26" s="783"/>
      <c r="Q26" s="783"/>
      <c r="R26" s="783"/>
      <c r="S26" s="783"/>
      <c r="T26" s="783"/>
      <c r="U26" s="783"/>
      <c r="V26" s="783"/>
      <c r="W26" s="783"/>
      <c r="X26" s="783"/>
      <c r="Y26" s="783"/>
      <c r="Z26" s="783"/>
      <c r="AA26" s="783"/>
      <c r="AB26" s="783"/>
      <c r="AC26" s="783"/>
      <c r="AD26" s="783"/>
      <c r="AE26" s="783"/>
      <c r="AF26" s="783"/>
      <c r="AG26" s="783"/>
      <c r="AH26" s="783"/>
      <c r="AI26" s="783"/>
      <c r="AJ26" s="783"/>
      <c r="AK26" s="783"/>
      <c r="AL26" s="783"/>
      <c r="AM26" s="783"/>
      <c r="AN26" s="783"/>
      <c r="AO26" s="783"/>
      <c r="AP26" s="783"/>
      <c r="AQ26" s="783"/>
      <c r="AR26" s="783"/>
      <c r="AS26" s="783"/>
      <c r="AT26" s="783"/>
      <c r="AU26" s="783"/>
      <c r="AV26" s="783"/>
      <c r="AW26" s="783"/>
      <c r="AX26" s="783"/>
      <c r="AY26" s="783"/>
      <c r="AZ26" s="783"/>
      <c r="BA26" s="783"/>
      <c r="BB26" s="783"/>
      <c r="BC26" s="783"/>
      <c r="BD26" s="783"/>
      <c r="BE26" s="783"/>
      <c r="BF26" s="783"/>
      <c r="BG26" s="783"/>
      <c r="BH26" s="783"/>
      <c r="BI26" s="783"/>
      <c r="BJ26" s="783"/>
      <c r="BK26" s="783"/>
      <c r="BL26" s="783"/>
      <c r="BM26" s="783"/>
      <c r="BN26" s="783"/>
      <c r="BO26" s="783"/>
      <c r="BP26" s="783"/>
      <c r="BQ26" s="783"/>
      <c r="BR26" s="783"/>
      <c r="BS26" s="783"/>
      <c r="BT26" s="783"/>
      <c r="BU26" s="783"/>
      <c r="BV26" s="783"/>
      <c r="BW26" s="783"/>
      <c r="BX26" s="783"/>
      <c r="BY26" s="783"/>
      <c r="BZ26" s="783"/>
      <c r="CA26" s="783"/>
      <c r="CB26" s="783"/>
      <c r="CC26" s="783"/>
      <c r="CD26" s="783"/>
      <c r="CE26" s="783"/>
      <c r="CF26" s="783"/>
      <c r="CG26" s="783"/>
      <c r="CH26" s="783"/>
      <c r="CI26" s="783"/>
      <c r="CJ26" s="783"/>
      <c r="CK26" s="783"/>
      <c r="CL26" s="783"/>
      <c r="CM26" s="783"/>
      <c r="CN26" s="783"/>
      <c r="CO26" s="783"/>
      <c r="CP26" s="783"/>
      <c r="CQ26" s="783"/>
      <c r="CR26" s="783"/>
      <c r="CS26" s="783"/>
      <c r="CT26" s="783"/>
      <c r="CU26" s="783"/>
      <c r="CV26" s="783"/>
      <c r="CW26" s="783"/>
      <c r="CX26" s="783"/>
      <c r="CY26" s="783"/>
      <c r="CZ26" s="783"/>
      <c r="DA26" s="783"/>
      <c r="DB26" s="783"/>
      <c r="DC26" s="783"/>
      <c r="DD26" s="783"/>
      <c r="DE26" s="783"/>
      <c r="DF26" s="783"/>
      <c r="DG26" s="783"/>
      <c r="DH26" s="783"/>
      <c r="DI26" s="783"/>
      <c r="DJ26" s="783"/>
      <c r="DK26" s="783"/>
      <c r="DL26" s="783"/>
      <c r="DM26" s="783"/>
      <c r="DN26" s="783"/>
      <c r="DO26" s="783"/>
      <c r="DP26" s="783"/>
      <c r="DQ26" s="783"/>
      <c r="DR26" s="783"/>
      <c r="DS26" s="783"/>
      <c r="DT26" s="783"/>
      <c r="DU26" s="783"/>
      <c r="DV26" s="783"/>
      <c r="DW26" s="783"/>
      <c r="DX26" s="783"/>
      <c r="DY26" s="783"/>
      <c r="DZ26" s="783"/>
      <c r="EA26" s="783"/>
      <c r="EB26" s="783"/>
      <c r="EC26" s="783"/>
      <c r="ED26" s="783"/>
      <c r="EE26" s="783"/>
      <c r="EF26" s="783"/>
      <c r="EG26" s="659"/>
      <c r="EH26" s="659"/>
    </row>
    <row r="27" spans="1:138">
      <c r="A27" s="783"/>
      <c r="B27" s="783"/>
      <c r="C27" s="783"/>
      <c r="D27" s="783"/>
      <c r="E27" s="783"/>
      <c r="F27" s="783"/>
      <c r="G27" s="783"/>
      <c r="H27" s="783"/>
      <c r="I27" s="783"/>
      <c r="J27" s="783"/>
      <c r="K27" s="783"/>
      <c r="L27" s="783"/>
      <c r="M27" s="783"/>
      <c r="N27" s="783"/>
      <c r="O27" s="783"/>
      <c r="P27" s="783"/>
      <c r="Q27" s="783"/>
      <c r="R27" s="783"/>
      <c r="S27" s="783"/>
      <c r="T27" s="783"/>
      <c r="U27" s="783"/>
      <c r="V27" s="783"/>
      <c r="W27" s="783"/>
      <c r="X27" s="783"/>
      <c r="Y27" s="783"/>
      <c r="Z27" s="783"/>
      <c r="AA27" s="783"/>
      <c r="AB27" s="783"/>
      <c r="AC27" s="783"/>
      <c r="AD27" s="783"/>
      <c r="AE27" s="783"/>
      <c r="AF27" s="783"/>
      <c r="AG27" s="783"/>
      <c r="AH27" s="783"/>
      <c r="AI27" s="783"/>
      <c r="AJ27" s="783"/>
      <c r="AK27" s="783"/>
      <c r="AL27" s="783"/>
      <c r="AM27" s="783"/>
      <c r="AN27" s="783"/>
      <c r="AO27" s="783"/>
      <c r="AP27" s="783"/>
      <c r="AQ27" s="783"/>
      <c r="AR27" s="783"/>
      <c r="AS27" s="783"/>
      <c r="AT27" s="783"/>
      <c r="AU27" s="783"/>
      <c r="AV27" s="783"/>
      <c r="AW27" s="783"/>
      <c r="AX27" s="783"/>
      <c r="AY27" s="783"/>
      <c r="AZ27" s="783"/>
      <c r="BA27" s="783"/>
      <c r="BB27" s="783"/>
      <c r="BC27" s="783"/>
      <c r="BD27" s="783"/>
      <c r="BE27" s="783"/>
      <c r="BF27" s="783"/>
      <c r="BG27" s="783"/>
      <c r="BH27" s="783"/>
      <c r="BI27" s="783"/>
      <c r="BJ27" s="783"/>
      <c r="BK27" s="783"/>
      <c r="BL27" s="783"/>
      <c r="BM27" s="783"/>
      <c r="BN27" s="783"/>
      <c r="BO27" s="783"/>
      <c r="BP27" s="783"/>
      <c r="BQ27" s="783"/>
      <c r="BR27" s="783"/>
      <c r="BS27" s="783"/>
      <c r="BT27" s="783"/>
      <c r="BU27" s="783"/>
      <c r="BV27" s="783"/>
      <c r="BW27" s="783"/>
      <c r="BX27" s="783"/>
      <c r="BY27" s="783"/>
      <c r="BZ27" s="783"/>
      <c r="CA27" s="783"/>
      <c r="CB27" s="783"/>
      <c r="CC27" s="783"/>
      <c r="CD27" s="783"/>
      <c r="CE27" s="783"/>
      <c r="CF27" s="783"/>
      <c r="CG27" s="783"/>
      <c r="CH27" s="783"/>
      <c r="CI27" s="783"/>
      <c r="CJ27" s="783"/>
      <c r="CK27" s="783"/>
      <c r="CL27" s="783"/>
      <c r="CM27" s="783"/>
      <c r="CN27" s="783"/>
      <c r="CO27" s="783"/>
      <c r="CP27" s="783"/>
      <c r="CQ27" s="783"/>
      <c r="CR27" s="783"/>
      <c r="CS27" s="783"/>
      <c r="CT27" s="783"/>
      <c r="CU27" s="783"/>
      <c r="CV27" s="783"/>
      <c r="CW27" s="783"/>
      <c r="CX27" s="783"/>
      <c r="CY27" s="783"/>
      <c r="CZ27" s="783"/>
      <c r="DA27" s="783"/>
      <c r="DB27" s="783"/>
      <c r="DC27" s="783"/>
      <c r="DD27" s="783"/>
      <c r="DE27" s="783"/>
      <c r="DF27" s="783"/>
      <c r="DG27" s="783"/>
      <c r="DH27" s="783"/>
      <c r="DI27" s="783"/>
      <c r="DJ27" s="783"/>
      <c r="DK27" s="783"/>
      <c r="DL27" s="783"/>
      <c r="DM27" s="783"/>
      <c r="DN27" s="783"/>
      <c r="DO27" s="783"/>
      <c r="DP27" s="783"/>
      <c r="DQ27" s="783"/>
      <c r="DR27" s="783"/>
      <c r="DS27" s="783"/>
      <c r="DT27" s="783"/>
      <c r="DU27" s="783"/>
      <c r="DV27" s="783"/>
      <c r="DW27" s="783"/>
      <c r="DX27" s="783"/>
      <c r="DY27" s="783"/>
      <c r="DZ27" s="783"/>
      <c r="EA27" s="783"/>
      <c r="EB27" s="783"/>
      <c r="EC27" s="783"/>
      <c r="ED27" s="783"/>
      <c r="EE27" s="783"/>
      <c r="EF27" s="783"/>
      <c r="EG27" s="659"/>
      <c r="EH27" s="659"/>
    </row>
    <row r="28" spans="1:138" ht="6" customHeight="1">
      <c r="A28" s="783"/>
      <c r="B28" s="783"/>
      <c r="C28" s="783"/>
      <c r="D28" s="783"/>
      <c r="E28" s="783"/>
      <c r="F28" s="783"/>
      <c r="G28" s="783"/>
      <c r="H28" s="783"/>
      <c r="I28" s="783"/>
      <c r="J28" s="783"/>
      <c r="K28" s="783"/>
      <c r="L28" s="783"/>
      <c r="M28" s="783"/>
      <c r="N28" s="783"/>
      <c r="O28" s="783"/>
      <c r="P28" s="783"/>
      <c r="Q28" s="783"/>
      <c r="R28" s="783"/>
      <c r="S28" s="783"/>
      <c r="T28" s="783"/>
      <c r="U28" s="783"/>
      <c r="V28" s="783"/>
      <c r="W28" s="783"/>
      <c r="X28" s="783"/>
      <c r="Y28" s="783"/>
      <c r="Z28" s="783"/>
      <c r="AA28" s="783"/>
      <c r="AB28" s="783"/>
      <c r="AC28" s="783"/>
      <c r="AD28" s="783"/>
      <c r="AE28" s="783"/>
      <c r="AF28" s="783"/>
      <c r="AG28" s="783"/>
      <c r="AH28" s="783"/>
      <c r="AI28" s="783"/>
      <c r="AJ28" s="783"/>
      <c r="AK28" s="783"/>
      <c r="AL28" s="783"/>
      <c r="AM28" s="783"/>
      <c r="AN28" s="783"/>
      <c r="AO28" s="783"/>
      <c r="AP28" s="783"/>
      <c r="AQ28" s="783"/>
      <c r="AR28" s="783"/>
      <c r="AS28" s="783"/>
      <c r="AT28" s="783"/>
      <c r="AU28" s="783"/>
      <c r="AV28" s="783"/>
      <c r="AW28" s="783"/>
      <c r="AX28" s="783"/>
      <c r="AY28" s="783"/>
      <c r="AZ28" s="783"/>
      <c r="BA28" s="783"/>
      <c r="BB28" s="783"/>
      <c r="BC28" s="783"/>
      <c r="BD28" s="783"/>
      <c r="BE28" s="783"/>
      <c r="BF28" s="783"/>
      <c r="BG28" s="783"/>
      <c r="BH28" s="783"/>
      <c r="BI28" s="783"/>
      <c r="BJ28" s="783"/>
      <c r="BK28" s="783"/>
      <c r="BL28" s="783"/>
      <c r="BM28" s="783"/>
      <c r="BN28" s="783"/>
      <c r="BO28" s="783"/>
      <c r="BP28" s="783"/>
      <c r="BQ28" s="783"/>
      <c r="BR28" s="783"/>
      <c r="BS28" s="783"/>
      <c r="BT28" s="783"/>
      <c r="BU28" s="783"/>
      <c r="BV28" s="783"/>
      <c r="BW28" s="783"/>
      <c r="BX28" s="783"/>
      <c r="BY28" s="783"/>
      <c r="BZ28" s="783"/>
      <c r="CA28" s="783"/>
      <c r="CB28" s="783"/>
      <c r="CC28" s="783"/>
      <c r="CD28" s="783"/>
      <c r="CE28" s="783"/>
      <c r="CF28" s="783"/>
      <c r="CG28" s="783"/>
      <c r="CH28" s="783"/>
      <c r="CI28" s="783"/>
      <c r="CJ28" s="783"/>
      <c r="CK28" s="783"/>
      <c r="CL28" s="783"/>
      <c r="CM28" s="783"/>
      <c r="CN28" s="783"/>
      <c r="CO28" s="783"/>
      <c r="CP28" s="783"/>
      <c r="CQ28" s="783"/>
      <c r="CR28" s="783"/>
      <c r="CS28" s="783"/>
      <c r="CT28" s="783"/>
      <c r="CU28" s="783"/>
      <c r="CV28" s="783"/>
      <c r="CW28" s="783"/>
      <c r="CX28" s="783"/>
      <c r="CY28" s="783"/>
      <c r="CZ28" s="783"/>
      <c r="DA28" s="783"/>
      <c r="DB28" s="783"/>
      <c r="DC28" s="783"/>
      <c r="DD28" s="783"/>
      <c r="DE28" s="783"/>
      <c r="DF28" s="783"/>
      <c r="DG28" s="783"/>
      <c r="DH28" s="783"/>
      <c r="DI28" s="783"/>
      <c r="DJ28" s="783"/>
      <c r="DK28" s="783"/>
      <c r="DL28" s="783"/>
      <c r="DM28" s="783"/>
      <c r="DN28" s="783"/>
      <c r="DO28" s="783"/>
      <c r="DP28" s="783"/>
      <c r="DQ28" s="783"/>
      <c r="DR28" s="783"/>
      <c r="DS28" s="783"/>
      <c r="DT28" s="783"/>
      <c r="DU28" s="783"/>
      <c r="DV28" s="783"/>
      <c r="DW28" s="783"/>
      <c r="DX28" s="783"/>
      <c r="DY28" s="783"/>
      <c r="DZ28" s="783"/>
      <c r="EA28" s="783"/>
      <c r="EB28" s="783"/>
      <c r="EC28" s="783"/>
      <c r="ED28" s="783"/>
      <c r="EE28" s="783"/>
      <c r="EF28" s="783"/>
      <c r="EG28" s="659"/>
      <c r="EH28" s="659"/>
    </row>
    <row r="29" spans="1:138">
      <c r="A29" s="783"/>
      <c r="B29" s="783"/>
      <c r="C29" s="783"/>
      <c r="D29" s="783"/>
      <c r="E29" s="783"/>
      <c r="F29" s="783"/>
      <c r="G29" s="783"/>
      <c r="H29" s="783"/>
      <c r="I29" s="783"/>
      <c r="J29" s="783"/>
      <c r="K29" s="783"/>
      <c r="L29" s="783"/>
      <c r="M29" s="783"/>
      <c r="N29" s="783"/>
      <c r="O29" s="783"/>
      <c r="P29" s="783"/>
      <c r="Q29" s="783"/>
      <c r="R29" s="783"/>
      <c r="S29" s="783"/>
      <c r="T29" s="783"/>
      <c r="U29" s="783"/>
      <c r="V29" s="783"/>
      <c r="W29" s="783"/>
      <c r="X29" s="783"/>
      <c r="Y29" s="783"/>
      <c r="Z29" s="783"/>
      <c r="AA29" s="783"/>
      <c r="AB29" s="783"/>
      <c r="AC29" s="783"/>
      <c r="AD29" s="783"/>
      <c r="AE29" s="783"/>
      <c r="AF29" s="783"/>
      <c r="AG29" s="783"/>
      <c r="AH29" s="783"/>
      <c r="AI29" s="783"/>
      <c r="AJ29" s="783"/>
      <c r="AK29" s="783"/>
      <c r="AL29" s="783"/>
      <c r="AM29" s="783"/>
      <c r="AN29" s="783"/>
      <c r="AO29" s="783"/>
      <c r="AP29" s="783"/>
      <c r="AQ29" s="783"/>
      <c r="AR29" s="783"/>
      <c r="AS29" s="783"/>
      <c r="AT29" s="783"/>
      <c r="AU29" s="783"/>
      <c r="AV29" s="783"/>
      <c r="AW29" s="783"/>
      <c r="AX29" s="783"/>
      <c r="AY29" s="783"/>
      <c r="AZ29" s="783"/>
      <c r="BA29" s="783"/>
      <c r="BB29" s="783"/>
      <c r="BC29" s="783"/>
      <c r="BD29" s="783"/>
      <c r="BE29" s="783"/>
      <c r="BF29" s="783"/>
      <c r="BG29" s="783"/>
      <c r="BH29" s="783"/>
      <c r="BI29" s="783"/>
      <c r="BJ29" s="783"/>
      <c r="BK29" s="783"/>
      <c r="BL29" s="783"/>
      <c r="BM29" s="783"/>
      <c r="BN29" s="783"/>
      <c r="BO29" s="783"/>
      <c r="BP29" s="783"/>
      <c r="BQ29" s="783"/>
      <c r="BR29" s="783"/>
      <c r="BS29" s="783"/>
      <c r="BT29" s="783"/>
      <c r="BU29" s="783"/>
      <c r="BV29" s="783"/>
      <c r="BW29" s="783"/>
      <c r="BX29" s="783"/>
      <c r="BY29" s="783"/>
      <c r="BZ29" s="783"/>
      <c r="CA29" s="783"/>
      <c r="CB29" s="783"/>
      <c r="CC29" s="783"/>
      <c r="CD29" s="783"/>
      <c r="CE29" s="783"/>
      <c r="CF29" s="783"/>
      <c r="CG29" s="783"/>
      <c r="CH29" s="783"/>
      <c r="CI29" s="783"/>
      <c r="CJ29" s="783"/>
      <c r="CK29" s="783"/>
      <c r="CL29" s="783"/>
      <c r="CM29" s="783"/>
      <c r="CN29" s="783"/>
      <c r="CO29" s="783"/>
      <c r="CP29" s="783"/>
      <c r="CQ29" s="783"/>
      <c r="CR29" s="783"/>
      <c r="CS29" s="783"/>
      <c r="CT29" s="783"/>
      <c r="CU29" s="783"/>
      <c r="CV29" s="783"/>
      <c r="CW29" s="783"/>
      <c r="CX29" s="783"/>
      <c r="CY29" s="783"/>
      <c r="CZ29" s="783"/>
      <c r="DA29" s="783"/>
      <c r="DB29" s="783"/>
      <c r="DC29" s="783"/>
      <c r="DD29" s="783"/>
      <c r="DE29" s="783"/>
      <c r="DF29" s="783"/>
      <c r="DG29" s="783"/>
      <c r="DH29" s="783"/>
      <c r="DI29" s="783"/>
      <c r="DJ29" s="783"/>
      <c r="DK29" s="783"/>
      <c r="DL29" s="783"/>
      <c r="DM29" s="783"/>
      <c r="DN29" s="783"/>
      <c r="DO29" s="783"/>
      <c r="DP29" s="783"/>
      <c r="DQ29" s="783"/>
      <c r="DR29" s="783"/>
      <c r="DS29" s="783"/>
      <c r="DT29" s="783"/>
      <c r="DU29" s="783"/>
      <c r="DV29" s="783"/>
      <c r="DW29" s="783"/>
      <c r="DX29" s="783"/>
      <c r="DY29" s="783"/>
      <c r="DZ29" s="783"/>
      <c r="EA29" s="783"/>
      <c r="EB29" s="783"/>
      <c r="EC29" s="783"/>
      <c r="ED29" s="783"/>
      <c r="EE29" s="783"/>
      <c r="EF29" s="783"/>
      <c r="EG29" s="659"/>
      <c r="EH29" s="659"/>
    </row>
    <row r="30" spans="1:138">
      <c r="A30" s="783"/>
      <c r="B30" s="783"/>
      <c r="C30" s="783"/>
      <c r="D30" s="783"/>
      <c r="E30" s="783"/>
      <c r="F30" s="783"/>
      <c r="G30" s="783"/>
      <c r="H30" s="783"/>
      <c r="I30" s="783"/>
      <c r="J30" s="783"/>
      <c r="K30" s="783"/>
      <c r="L30" s="783"/>
      <c r="M30" s="783"/>
      <c r="N30" s="783"/>
      <c r="O30" s="783"/>
      <c r="P30" s="783"/>
      <c r="Q30" s="783"/>
      <c r="R30" s="783"/>
      <c r="S30" s="783"/>
      <c r="T30" s="783"/>
      <c r="U30" s="783"/>
      <c r="V30" s="783"/>
      <c r="W30" s="783"/>
      <c r="X30" s="783"/>
      <c r="Y30" s="783"/>
      <c r="Z30" s="783"/>
      <c r="AA30" s="783"/>
      <c r="AB30" s="783"/>
      <c r="AC30" s="783"/>
      <c r="AD30" s="783"/>
      <c r="AE30" s="783"/>
      <c r="AF30" s="783"/>
      <c r="AG30" s="783"/>
      <c r="AH30" s="783"/>
      <c r="AI30" s="783"/>
      <c r="AJ30" s="783"/>
      <c r="AK30" s="783"/>
      <c r="AL30" s="783"/>
      <c r="AM30" s="783"/>
      <c r="AN30" s="783"/>
      <c r="AO30" s="783"/>
      <c r="AP30" s="783"/>
      <c r="AQ30" s="783"/>
      <c r="AR30" s="783"/>
      <c r="AS30" s="783"/>
      <c r="AT30" s="783"/>
      <c r="AU30" s="783"/>
      <c r="AV30" s="783"/>
      <c r="AW30" s="783"/>
      <c r="AX30" s="783"/>
      <c r="AY30" s="783"/>
      <c r="AZ30" s="783"/>
      <c r="BA30" s="783"/>
      <c r="BB30" s="783"/>
      <c r="BC30" s="783"/>
      <c r="BD30" s="783"/>
      <c r="BE30" s="783"/>
      <c r="BF30" s="783"/>
      <c r="BG30" s="783"/>
      <c r="BH30" s="783"/>
      <c r="BI30" s="783"/>
      <c r="BJ30" s="783"/>
      <c r="BK30" s="783"/>
      <c r="BL30" s="783"/>
      <c r="BM30" s="783"/>
      <c r="BN30" s="783"/>
      <c r="BO30" s="783"/>
      <c r="BP30" s="783"/>
      <c r="BQ30" s="783"/>
      <c r="BR30" s="783"/>
      <c r="BS30" s="783"/>
      <c r="BT30" s="783"/>
      <c r="BU30" s="783"/>
      <c r="BV30" s="783"/>
      <c r="BW30" s="783"/>
      <c r="BX30" s="783"/>
      <c r="BY30" s="783"/>
      <c r="BZ30" s="783"/>
      <c r="CA30" s="783"/>
      <c r="CB30" s="783"/>
      <c r="CC30" s="783"/>
      <c r="CD30" s="783"/>
      <c r="CE30" s="783"/>
      <c r="CF30" s="783"/>
      <c r="CG30" s="783"/>
      <c r="CH30" s="783"/>
      <c r="CI30" s="783"/>
      <c r="CJ30" s="783"/>
      <c r="CK30" s="783"/>
      <c r="CL30" s="783"/>
      <c r="CM30" s="783"/>
      <c r="CN30" s="783"/>
      <c r="CO30" s="783"/>
      <c r="CP30" s="783"/>
      <c r="CQ30" s="783"/>
      <c r="CR30" s="783"/>
      <c r="CS30" s="783"/>
      <c r="CT30" s="783"/>
      <c r="CU30" s="783"/>
      <c r="CV30" s="783"/>
      <c r="CW30" s="783"/>
      <c r="CX30" s="783"/>
      <c r="CY30" s="783"/>
      <c r="CZ30" s="783"/>
      <c r="DA30" s="783"/>
      <c r="DB30" s="783"/>
      <c r="DC30" s="783"/>
      <c r="DD30" s="783"/>
      <c r="DE30" s="783"/>
      <c r="DF30" s="783"/>
      <c r="DG30" s="783"/>
      <c r="DH30" s="783"/>
      <c r="DI30" s="783"/>
      <c r="DJ30" s="783"/>
      <c r="DK30" s="783"/>
      <c r="DL30" s="783"/>
      <c r="DM30" s="783"/>
      <c r="DN30" s="783"/>
      <c r="DO30" s="783"/>
      <c r="DP30" s="783"/>
      <c r="DQ30" s="783"/>
      <c r="DR30" s="783"/>
      <c r="DS30" s="783"/>
      <c r="DT30" s="783"/>
      <c r="DU30" s="783"/>
      <c r="DV30" s="783"/>
      <c r="DW30" s="783"/>
      <c r="DX30" s="783"/>
      <c r="DY30" s="783"/>
      <c r="DZ30" s="783"/>
      <c r="EA30" s="783"/>
      <c r="EB30" s="783"/>
      <c r="EC30" s="783"/>
      <c r="ED30" s="783"/>
      <c r="EE30" s="783"/>
      <c r="EF30" s="783"/>
      <c r="EG30" s="659"/>
      <c r="EH30" s="659"/>
    </row>
    <row r="31" spans="1:138" ht="6" customHeight="1">
      <c r="A31" s="783"/>
      <c r="B31" s="783"/>
      <c r="C31" s="783"/>
      <c r="D31" s="783"/>
      <c r="E31" s="783"/>
      <c r="F31" s="783"/>
      <c r="G31" s="783"/>
      <c r="H31" s="783"/>
      <c r="I31" s="783"/>
      <c r="J31" s="783"/>
      <c r="K31" s="783"/>
      <c r="L31" s="783"/>
      <c r="M31" s="783"/>
      <c r="N31" s="783"/>
      <c r="O31" s="783"/>
      <c r="P31" s="783"/>
      <c r="Q31" s="783"/>
      <c r="R31" s="783"/>
      <c r="S31" s="783"/>
      <c r="T31" s="783"/>
      <c r="U31" s="783"/>
      <c r="V31" s="783"/>
      <c r="W31" s="783"/>
      <c r="X31" s="783"/>
      <c r="Y31" s="783"/>
      <c r="Z31" s="783"/>
      <c r="AA31" s="783"/>
      <c r="AB31" s="783"/>
      <c r="AC31" s="783"/>
      <c r="AD31" s="783"/>
      <c r="AE31" s="783"/>
      <c r="AF31" s="783"/>
      <c r="AG31" s="783"/>
      <c r="AH31" s="783"/>
      <c r="AI31" s="783"/>
      <c r="AJ31" s="783"/>
      <c r="AK31" s="783"/>
      <c r="AL31" s="783"/>
      <c r="AM31" s="783"/>
      <c r="AN31" s="783"/>
      <c r="AO31" s="783"/>
      <c r="AP31" s="783"/>
      <c r="AQ31" s="783"/>
      <c r="AR31" s="783"/>
      <c r="AS31" s="783"/>
      <c r="AT31" s="783"/>
      <c r="AU31" s="783"/>
      <c r="AV31" s="783"/>
      <c r="AW31" s="783"/>
      <c r="AX31" s="783"/>
      <c r="AY31" s="783"/>
      <c r="AZ31" s="783"/>
      <c r="BA31" s="783"/>
      <c r="BB31" s="783"/>
      <c r="BC31" s="783"/>
      <c r="BD31" s="783"/>
      <c r="BE31" s="783"/>
      <c r="BF31" s="783"/>
      <c r="BG31" s="783"/>
      <c r="BH31" s="783"/>
      <c r="BI31" s="783"/>
      <c r="BJ31" s="783"/>
      <c r="BK31" s="783"/>
      <c r="BL31" s="783"/>
      <c r="BM31" s="783"/>
      <c r="BN31" s="783"/>
      <c r="BO31" s="783"/>
      <c r="BP31" s="783"/>
      <c r="BQ31" s="783"/>
      <c r="BR31" s="783"/>
      <c r="BS31" s="783"/>
      <c r="BT31" s="783"/>
      <c r="BU31" s="783"/>
      <c r="BV31" s="783"/>
      <c r="BW31" s="783"/>
      <c r="BX31" s="783"/>
      <c r="BY31" s="783"/>
      <c r="BZ31" s="783"/>
      <c r="CA31" s="783"/>
      <c r="CB31" s="783"/>
      <c r="CC31" s="783"/>
      <c r="CD31" s="783"/>
      <c r="CE31" s="783"/>
      <c r="CF31" s="783"/>
      <c r="CG31" s="783"/>
      <c r="CH31" s="783"/>
      <c r="CI31" s="783"/>
      <c r="CJ31" s="783"/>
      <c r="CK31" s="783"/>
      <c r="CL31" s="783"/>
      <c r="CM31" s="783"/>
      <c r="CN31" s="783"/>
      <c r="CO31" s="783"/>
      <c r="CP31" s="783"/>
      <c r="CQ31" s="783"/>
      <c r="CR31" s="783"/>
      <c r="CS31" s="783"/>
      <c r="CT31" s="783"/>
      <c r="CU31" s="783"/>
      <c r="CV31" s="783"/>
      <c r="CW31" s="783"/>
      <c r="CX31" s="783"/>
      <c r="CY31" s="783"/>
      <c r="CZ31" s="783"/>
      <c r="DA31" s="783"/>
      <c r="DB31" s="783"/>
      <c r="DC31" s="783"/>
      <c r="DD31" s="783"/>
      <c r="DE31" s="783"/>
      <c r="DF31" s="783"/>
      <c r="DG31" s="783"/>
      <c r="DH31" s="783"/>
      <c r="DI31" s="783"/>
      <c r="DJ31" s="783"/>
      <c r="DK31" s="783"/>
      <c r="DL31" s="783"/>
      <c r="DM31" s="783"/>
      <c r="DN31" s="783"/>
      <c r="DO31" s="783"/>
      <c r="DP31" s="783"/>
      <c r="DQ31" s="783"/>
      <c r="DR31" s="783"/>
      <c r="DS31" s="783"/>
      <c r="DT31" s="783"/>
      <c r="DU31" s="783"/>
      <c r="DV31" s="783"/>
      <c r="DW31" s="783"/>
      <c r="DX31" s="783"/>
      <c r="DY31" s="783"/>
      <c r="DZ31" s="783"/>
      <c r="EA31" s="783"/>
      <c r="EB31" s="783"/>
      <c r="EC31" s="783"/>
      <c r="ED31" s="783"/>
      <c r="EE31" s="783"/>
      <c r="EF31" s="783"/>
      <c r="EG31" s="784"/>
      <c r="EH31" s="723"/>
    </row>
    <row r="32" spans="1:138">
      <c r="A32" s="783"/>
      <c r="B32" s="783"/>
      <c r="C32" s="783"/>
      <c r="D32" s="783"/>
      <c r="E32" s="783"/>
      <c r="F32" s="783"/>
      <c r="G32" s="783"/>
      <c r="H32" s="783"/>
      <c r="I32" s="783"/>
      <c r="J32" s="783"/>
      <c r="K32" s="783"/>
      <c r="L32" s="783"/>
      <c r="M32" s="783"/>
      <c r="N32" s="783"/>
      <c r="O32" s="783"/>
      <c r="P32" s="783"/>
      <c r="Q32" s="783"/>
      <c r="R32" s="783"/>
      <c r="S32" s="783"/>
      <c r="T32" s="783"/>
      <c r="U32" s="783"/>
      <c r="V32" s="783"/>
      <c r="W32" s="783"/>
      <c r="X32" s="783"/>
      <c r="Y32" s="783"/>
      <c r="Z32" s="783"/>
      <c r="AA32" s="783"/>
      <c r="AB32" s="783"/>
      <c r="AC32" s="783"/>
      <c r="AD32" s="783"/>
      <c r="AE32" s="783"/>
      <c r="AF32" s="783"/>
      <c r="AG32" s="783"/>
      <c r="AH32" s="783"/>
      <c r="AI32" s="783"/>
      <c r="AJ32" s="783"/>
      <c r="AK32" s="783"/>
      <c r="AL32" s="783"/>
      <c r="AM32" s="783"/>
      <c r="AN32" s="783"/>
      <c r="AO32" s="783"/>
      <c r="AP32" s="783"/>
      <c r="AQ32" s="783"/>
      <c r="AR32" s="783"/>
      <c r="AS32" s="783"/>
      <c r="AT32" s="783"/>
      <c r="AU32" s="783"/>
      <c r="AV32" s="783"/>
      <c r="AW32" s="783"/>
      <c r="AX32" s="783"/>
      <c r="AY32" s="783"/>
      <c r="AZ32" s="783"/>
      <c r="BA32" s="783"/>
      <c r="BB32" s="783"/>
      <c r="BC32" s="783"/>
      <c r="BD32" s="783"/>
      <c r="BE32" s="783"/>
      <c r="BF32" s="783"/>
      <c r="BG32" s="783"/>
      <c r="BH32" s="783"/>
      <c r="BI32" s="783"/>
      <c r="BJ32" s="783"/>
      <c r="BK32" s="783"/>
      <c r="BL32" s="783"/>
      <c r="BM32" s="783"/>
      <c r="BN32" s="783"/>
      <c r="BO32" s="783"/>
      <c r="BP32" s="783"/>
      <c r="BQ32" s="783"/>
      <c r="BR32" s="783"/>
      <c r="BS32" s="783"/>
      <c r="BT32" s="783"/>
      <c r="BU32" s="783"/>
      <c r="BV32" s="783"/>
      <c r="BW32" s="783"/>
      <c r="BX32" s="783"/>
      <c r="BY32" s="783"/>
      <c r="BZ32" s="783"/>
      <c r="CA32" s="783"/>
      <c r="CB32" s="783"/>
      <c r="CC32" s="783"/>
      <c r="CD32" s="783"/>
      <c r="CE32" s="783"/>
      <c r="CF32" s="783"/>
      <c r="CG32" s="783"/>
      <c r="CH32" s="783"/>
      <c r="CI32" s="783"/>
      <c r="CJ32" s="783"/>
      <c r="CK32" s="783"/>
      <c r="CL32" s="783"/>
      <c r="CM32" s="783"/>
      <c r="CN32" s="783"/>
      <c r="CO32" s="783"/>
      <c r="CP32" s="783"/>
      <c r="CQ32" s="783"/>
      <c r="CR32" s="783"/>
      <c r="CS32" s="783"/>
      <c r="CT32" s="783"/>
      <c r="CU32" s="783"/>
      <c r="CV32" s="783"/>
      <c r="CW32" s="783"/>
      <c r="CX32" s="783"/>
      <c r="CY32" s="783"/>
      <c r="CZ32" s="783"/>
      <c r="DA32" s="783"/>
      <c r="DB32" s="783"/>
      <c r="DC32" s="783"/>
      <c r="DD32" s="783"/>
      <c r="DE32" s="783"/>
      <c r="DF32" s="783"/>
      <c r="DG32" s="783"/>
      <c r="DH32" s="783"/>
      <c r="DI32" s="783"/>
      <c r="DJ32" s="783"/>
      <c r="DK32" s="783"/>
      <c r="DL32" s="783"/>
      <c r="DM32" s="783"/>
      <c r="DN32" s="783"/>
      <c r="DO32" s="783"/>
      <c r="DP32" s="783"/>
      <c r="DQ32" s="783"/>
      <c r="DR32" s="783"/>
      <c r="DS32" s="783"/>
      <c r="DT32" s="783"/>
      <c r="DU32" s="783"/>
      <c r="DV32" s="783"/>
      <c r="DW32" s="783"/>
      <c r="DX32" s="783"/>
      <c r="DY32" s="783"/>
      <c r="DZ32" s="783"/>
      <c r="EA32" s="783"/>
      <c r="EB32" s="783"/>
      <c r="EC32" s="783"/>
      <c r="ED32" s="783"/>
      <c r="EE32" s="783"/>
      <c r="EF32" s="783"/>
      <c r="EG32" s="661"/>
      <c r="EH32" s="659"/>
    </row>
    <row r="33" spans="1:138">
      <c r="A33" s="783"/>
      <c r="B33" s="783"/>
      <c r="C33" s="783"/>
      <c r="D33" s="783"/>
      <c r="E33" s="783"/>
      <c r="F33" s="783"/>
      <c r="G33" s="783"/>
      <c r="H33" s="783"/>
      <c r="I33" s="783"/>
      <c r="J33" s="783"/>
      <c r="K33" s="783"/>
      <c r="L33" s="783"/>
      <c r="M33" s="783"/>
      <c r="N33" s="783"/>
      <c r="O33" s="783"/>
      <c r="P33" s="783"/>
      <c r="Q33" s="783"/>
      <c r="R33" s="783"/>
      <c r="S33" s="783"/>
      <c r="T33" s="783"/>
      <c r="U33" s="783"/>
      <c r="V33" s="783"/>
      <c r="W33" s="783"/>
      <c r="X33" s="783"/>
      <c r="Y33" s="783"/>
      <c r="Z33" s="783"/>
      <c r="AA33" s="783"/>
      <c r="AB33" s="783"/>
      <c r="AC33" s="783"/>
      <c r="AD33" s="783"/>
      <c r="AE33" s="783"/>
      <c r="AF33" s="783"/>
      <c r="AG33" s="783"/>
      <c r="AH33" s="783"/>
      <c r="AI33" s="783"/>
      <c r="AJ33" s="783"/>
      <c r="AK33" s="783"/>
      <c r="AL33" s="783"/>
      <c r="AM33" s="783"/>
      <c r="AN33" s="783"/>
      <c r="AO33" s="783"/>
      <c r="AP33" s="783"/>
      <c r="AQ33" s="783"/>
      <c r="AR33" s="783"/>
      <c r="AS33" s="783"/>
      <c r="AT33" s="783"/>
      <c r="AU33" s="783"/>
      <c r="AV33" s="783"/>
      <c r="AW33" s="783"/>
      <c r="AX33" s="783"/>
      <c r="AY33" s="783"/>
      <c r="AZ33" s="783"/>
      <c r="BA33" s="783"/>
      <c r="BB33" s="783"/>
      <c r="BC33" s="783"/>
      <c r="BD33" s="783"/>
      <c r="BE33" s="783"/>
      <c r="BF33" s="783"/>
      <c r="BG33" s="783"/>
      <c r="BH33" s="783"/>
      <c r="BI33" s="783"/>
      <c r="BJ33" s="783"/>
      <c r="BK33" s="783"/>
      <c r="BL33" s="783"/>
      <c r="BM33" s="783"/>
      <c r="BN33" s="783"/>
      <c r="BO33" s="783"/>
      <c r="BP33" s="783"/>
      <c r="BQ33" s="783"/>
      <c r="BR33" s="783"/>
      <c r="BS33" s="783"/>
      <c r="BT33" s="783"/>
      <c r="BU33" s="783"/>
      <c r="BV33" s="783"/>
      <c r="BW33" s="783"/>
      <c r="BX33" s="783"/>
      <c r="BY33" s="783"/>
      <c r="BZ33" s="783"/>
      <c r="CA33" s="783"/>
      <c r="CB33" s="783"/>
      <c r="CC33" s="783"/>
      <c r="CD33" s="783"/>
      <c r="CE33" s="783"/>
      <c r="CF33" s="783"/>
      <c r="CG33" s="783"/>
      <c r="CH33" s="783"/>
      <c r="CI33" s="783"/>
      <c r="CJ33" s="783"/>
      <c r="CK33" s="783"/>
      <c r="CL33" s="783"/>
      <c r="CM33" s="783"/>
      <c r="CN33" s="783"/>
      <c r="CO33" s="783"/>
      <c r="CP33" s="783"/>
      <c r="CQ33" s="783"/>
      <c r="CR33" s="783"/>
      <c r="CS33" s="783"/>
      <c r="CT33" s="783"/>
      <c r="CU33" s="783"/>
      <c r="CV33" s="783"/>
      <c r="CW33" s="783"/>
      <c r="CX33" s="783"/>
      <c r="CY33" s="783"/>
      <c r="CZ33" s="783"/>
      <c r="DA33" s="783"/>
      <c r="DB33" s="783"/>
      <c r="DC33" s="783"/>
      <c r="DD33" s="783"/>
      <c r="DE33" s="783"/>
      <c r="DF33" s="783"/>
      <c r="DG33" s="783"/>
      <c r="DH33" s="783"/>
      <c r="DI33" s="783"/>
      <c r="DJ33" s="783"/>
      <c r="DK33" s="783"/>
      <c r="DL33" s="783"/>
      <c r="DM33" s="783"/>
      <c r="DN33" s="783"/>
      <c r="DO33" s="783"/>
      <c r="DP33" s="783"/>
      <c r="DQ33" s="783"/>
      <c r="DR33" s="783"/>
      <c r="DS33" s="783"/>
      <c r="DT33" s="783"/>
      <c r="DU33" s="783"/>
      <c r="DV33" s="783"/>
      <c r="DW33" s="783"/>
      <c r="DX33" s="783"/>
      <c r="DY33" s="783"/>
      <c r="DZ33" s="783"/>
      <c r="EA33" s="783"/>
      <c r="EB33" s="783"/>
      <c r="EC33" s="783"/>
      <c r="ED33" s="783"/>
      <c r="EE33" s="783"/>
      <c r="EF33" s="783"/>
      <c r="EG33" s="661"/>
      <c r="EH33" s="659"/>
    </row>
    <row r="34" spans="1:138" ht="6" customHeight="1">
      <c r="A34" s="783"/>
      <c r="B34" s="783"/>
      <c r="C34" s="783"/>
      <c r="D34" s="783"/>
      <c r="E34" s="783"/>
      <c r="F34" s="783"/>
      <c r="G34" s="783"/>
      <c r="H34" s="783"/>
      <c r="I34" s="783"/>
      <c r="J34" s="783"/>
      <c r="K34" s="783"/>
      <c r="L34" s="783"/>
      <c r="M34" s="783"/>
      <c r="N34" s="783"/>
      <c r="O34" s="783"/>
      <c r="P34" s="783"/>
      <c r="Q34" s="783"/>
      <c r="R34" s="783"/>
      <c r="S34" s="783"/>
      <c r="T34" s="783"/>
      <c r="U34" s="783"/>
      <c r="V34" s="783"/>
      <c r="W34" s="783"/>
      <c r="X34" s="783"/>
      <c r="Y34" s="783"/>
      <c r="Z34" s="783"/>
      <c r="AA34" s="783"/>
      <c r="AB34" s="783"/>
      <c r="AC34" s="783"/>
      <c r="AD34" s="783"/>
      <c r="AE34" s="783"/>
      <c r="AF34" s="783"/>
      <c r="AG34" s="783"/>
      <c r="AH34" s="783"/>
      <c r="AI34" s="783"/>
      <c r="AJ34" s="783"/>
      <c r="AK34" s="783"/>
      <c r="AL34" s="783"/>
      <c r="AM34" s="783"/>
      <c r="AN34" s="783"/>
      <c r="AO34" s="783"/>
      <c r="AP34" s="783"/>
      <c r="AQ34" s="783"/>
      <c r="AR34" s="783"/>
      <c r="AS34" s="783"/>
      <c r="AT34" s="783"/>
      <c r="AU34" s="783"/>
      <c r="AV34" s="783"/>
      <c r="AW34" s="783"/>
      <c r="AX34" s="783"/>
      <c r="AY34" s="783"/>
      <c r="AZ34" s="783"/>
      <c r="BA34" s="783"/>
      <c r="BB34" s="783"/>
      <c r="BC34" s="783"/>
      <c r="BD34" s="783"/>
      <c r="BE34" s="783"/>
      <c r="BF34" s="783"/>
      <c r="BG34" s="783"/>
      <c r="BH34" s="783"/>
      <c r="BI34" s="783"/>
      <c r="BJ34" s="783"/>
      <c r="BK34" s="783"/>
      <c r="BL34" s="783"/>
      <c r="BM34" s="783"/>
      <c r="BN34" s="783"/>
      <c r="BO34" s="783"/>
      <c r="BP34" s="783"/>
      <c r="BQ34" s="783"/>
      <c r="BR34" s="783"/>
      <c r="BS34" s="783"/>
      <c r="BT34" s="783"/>
      <c r="BU34" s="783"/>
      <c r="BV34" s="783"/>
      <c r="BW34" s="783"/>
      <c r="BX34" s="783"/>
      <c r="BY34" s="783"/>
      <c r="BZ34" s="783"/>
      <c r="CA34" s="783"/>
      <c r="CB34" s="783"/>
      <c r="CC34" s="783"/>
      <c r="CD34" s="783"/>
      <c r="CE34" s="783"/>
      <c r="CF34" s="783"/>
      <c r="CG34" s="783"/>
      <c r="CH34" s="783"/>
      <c r="CI34" s="783"/>
      <c r="CJ34" s="783"/>
      <c r="CK34" s="783"/>
      <c r="CL34" s="783"/>
      <c r="CM34" s="783"/>
      <c r="CN34" s="783"/>
      <c r="CO34" s="783"/>
      <c r="CP34" s="783"/>
      <c r="CQ34" s="783"/>
      <c r="CR34" s="783"/>
      <c r="CS34" s="783"/>
      <c r="CT34" s="783"/>
      <c r="CU34" s="783"/>
      <c r="CV34" s="783"/>
      <c r="CW34" s="783"/>
      <c r="CX34" s="783"/>
      <c r="CY34" s="783"/>
      <c r="CZ34" s="783"/>
      <c r="DA34" s="783"/>
      <c r="DB34" s="783"/>
      <c r="DC34" s="783"/>
      <c r="DD34" s="783"/>
      <c r="DE34" s="783"/>
      <c r="DF34" s="783"/>
      <c r="DG34" s="783"/>
      <c r="DH34" s="783"/>
      <c r="DI34" s="783"/>
      <c r="DJ34" s="783"/>
      <c r="DK34" s="783"/>
      <c r="DL34" s="783"/>
      <c r="DM34" s="783"/>
      <c r="DN34" s="783"/>
      <c r="DO34" s="783"/>
      <c r="DP34" s="783"/>
      <c r="DQ34" s="783"/>
      <c r="DR34" s="783"/>
      <c r="DS34" s="783"/>
      <c r="DT34" s="783"/>
      <c r="DU34" s="783"/>
      <c r="DV34" s="783"/>
      <c r="DW34" s="783"/>
      <c r="DX34" s="783"/>
      <c r="DY34" s="783"/>
      <c r="DZ34" s="783"/>
      <c r="EA34" s="783"/>
      <c r="EB34" s="783"/>
      <c r="EC34" s="783"/>
      <c r="ED34" s="783"/>
      <c r="EE34" s="783"/>
      <c r="EF34" s="783"/>
      <c r="EG34" s="661"/>
      <c r="EH34" s="659"/>
    </row>
    <row r="35" spans="1:138">
      <c r="A35" s="783"/>
      <c r="B35" s="783"/>
      <c r="C35" s="783"/>
      <c r="D35" s="783"/>
      <c r="E35" s="783"/>
      <c r="F35" s="783"/>
      <c r="G35" s="783"/>
      <c r="H35" s="783"/>
      <c r="I35" s="783"/>
      <c r="J35" s="783"/>
      <c r="K35" s="783"/>
      <c r="L35" s="783"/>
      <c r="M35" s="783"/>
      <c r="N35" s="783"/>
      <c r="O35" s="783"/>
      <c r="P35" s="783"/>
      <c r="Q35" s="783"/>
      <c r="R35" s="783"/>
      <c r="S35" s="783"/>
      <c r="T35" s="783"/>
      <c r="U35" s="783"/>
      <c r="V35" s="783"/>
      <c r="W35" s="783"/>
      <c r="X35" s="783"/>
      <c r="Y35" s="783"/>
      <c r="Z35" s="783"/>
      <c r="AA35" s="783"/>
      <c r="AB35" s="783"/>
      <c r="AC35" s="783"/>
      <c r="AD35" s="783"/>
      <c r="AE35" s="783"/>
      <c r="AF35" s="783"/>
      <c r="AG35" s="783"/>
      <c r="AH35" s="783"/>
      <c r="AI35" s="783"/>
      <c r="AJ35" s="783"/>
      <c r="AK35" s="783"/>
      <c r="AL35" s="783"/>
      <c r="AM35" s="783"/>
      <c r="AN35" s="783"/>
      <c r="AO35" s="783"/>
      <c r="AP35" s="783"/>
      <c r="AQ35" s="783"/>
      <c r="AR35" s="783"/>
      <c r="AS35" s="783"/>
      <c r="AT35" s="783"/>
      <c r="AU35" s="783"/>
      <c r="AV35" s="783"/>
      <c r="AW35" s="783"/>
      <c r="AX35" s="783"/>
      <c r="AY35" s="783"/>
      <c r="AZ35" s="783"/>
      <c r="BA35" s="783"/>
      <c r="BB35" s="783"/>
      <c r="BC35" s="783"/>
      <c r="BD35" s="783"/>
      <c r="BE35" s="783"/>
      <c r="BF35" s="783"/>
      <c r="BG35" s="783"/>
      <c r="BH35" s="783"/>
      <c r="BI35" s="783"/>
      <c r="BJ35" s="783"/>
      <c r="BK35" s="783"/>
      <c r="BL35" s="783"/>
      <c r="BM35" s="783"/>
      <c r="BN35" s="783"/>
      <c r="BO35" s="783"/>
      <c r="BP35" s="783"/>
      <c r="BQ35" s="783"/>
      <c r="BR35" s="783"/>
      <c r="BS35" s="783"/>
      <c r="BT35" s="783"/>
      <c r="BU35" s="783"/>
      <c r="BV35" s="783"/>
      <c r="BW35" s="783"/>
      <c r="BX35" s="783"/>
      <c r="BY35" s="783"/>
      <c r="BZ35" s="783"/>
      <c r="CA35" s="783"/>
      <c r="CB35" s="783"/>
      <c r="CC35" s="783"/>
      <c r="CD35" s="783"/>
      <c r="CE35" s="783"/>
      <c r="CF35" s="783"/>
      <c r="CG35" s="783"/>
      <c r="CH35" s="783"/>
      <c r="CI35" s="783"/>
      <c r="CJ35" s="783"/>
      <c r="CK35" s="783"/>
      <c r="CL35" s="783"/>
      <c r="CM35" s="783"/>
      <c r="CN35" s="783"/>
      <c r="CO35" s="783"/>
      <c r="CP35" s="783"/>
      <c r="CQ35" s="783"/>
      <c r="CR35" s="783"/>
      <c r="CS35" s="783"/>
      <c r="CT35" s="783"/>
      <c r="CU35" s="783"/>
      <c r="CV35" s="783"/>
      <c r="CW35" s="783"/>
      <c r="CX35" s="783"/>
      <c r="CY35" s="783"/>
      <c r="CZ35" s="783"/>
      <c r="DA35" s="783"/>
      <c r="DB35" s="783"/>
      <c r="DC35" s="783"/>
      <c r="DD35" s="783"/>
      <c r="DE35" s="783"/>
      <c r="DF35" s="783"/>
      <c r="DG35" s="783"/>
      <c r="DH35" s="783"/>
      <c r="DI35" s="783"/>
      <c r="DJ35" s="783"/>
      <c r="DK35" s="783"/>
      <c r="DL35" s="783"/>
      <c r="DM35" s="783"/>
      <c r="DN35" s="783"/>
      <c r="DO35" s="783"/>
      <c r="DP35" s="783"/>
      <c r="DQ35" s="783"/>
      <c r="DR35" s="783"/>
      <c r="DS35" s="783"/>
      <c r="DT35" s="783"/>
      <c r="DU35" s="783"/>
      <c r="DV35" s="783"/>
      <c r="DW35" s="783"/>
      <c r="DX35" s="783"/>
      <c r="DY35" s="783"/>
      <c r="DZ35" s="783"/>
      <c r="EA35" s="783"/>
      <c r="EB35" s="783"/>
      <c r="EC35" s="783"/>
      <c r="ED35" s="783"/>
      <c r="EE35" s="783"/>
      <c r="EF35" s="783"/>
      <c r="EG35" s="661"/>
      <c r="EH35" s="659"/>
    </row>
    <row r="36" spans="1:138">
      <c r="A36" s="783"/>
      <c r="B36" s="783"/>
      <c r="C36" s="783"/>
      <c r="D36" s="783"/>
      <c r="E36" s="783"/>
      <c r="F36" s="783"/>
      <c r="G36" s="783"/>
      <c r="H36" s="783"/>
      <c r="I36" s="783"/>
      <c r="J36" s="783"/>
      <c r="K36" s="783"/>
      <c r="L36" s="783"/>
      <c r="M36" s="783"/>
      <c r="N36" s="783"/>
      <c r="O36" s="783"/>
      <c r="P36" s="783"/>
      <c r="Q36" s="783"/>
      <c r="R36" s="783"/>
      <c r="S36" s="783"/>
      <c r="T36" s="783"/>
      <c r="U36" s="783"/>
      <c r="V36" s="783"/>
      <c r="W36" s="783"/>
      <c r="X36" s="783"/>
      <c r="Y36" s="783"/>
      <c r="Z36" s="783"/>
      <c r="AA36" s="783"/>
      <c r="AB36" s="783"/>
      <c r="AC36" s="783"/>
      <c r="AD36" s="783"/>
      <c r="AE36" s="783"/>
      <c r="AF36" s="783"/>
      <c r="AG36" s="783"/>
      <c r="AH36" s="783"/>
      <c r="AI36" s="783"/>
      <c r="AJ36" s="783"/>
      <c r="AK36" s="783"/>
      <c r="AL36" s="783"/>
      <c r="AM36" s="783"/>
      <c r="AN36" s="783"/>
      <c r="AO36" s="783"/>
      <c r="AP36" s="783"/>
      <c r="AQ36" s="783"/>
      <c r="AR36" s="783"/>
      <c r="AS36" s="783"/>
      <c r="AT36" s="783"/>
      <c r="AU36" s="783"/>
      <c r="AV36" s="783"/>
      <c r="AW36" s="783"/>
      <c r="AX36" s="783"/>
      <c r="AY36" s="783"/>
      <c r="AZ36" s="783"/>
      <c r="BA36" s="783"/>
      <c r="BB36" s="783"/>
      <c r="BC36" s="783"/>
      <c r="BD36" s="783"/>
      <c r="BE36" s="783"/>
      <c r="BF36" s="783"/>
      <c r="BG36" s="783"/>
      <c r="BH36" s="783"/>
      <c r="BI36" s="783"/>
      <c r="BJ36" s="783"/>
      <c r="BK36" s="783"/>
      <c r="BL36" s="783"/>
      <c r="BM36" s="783"/>
      <c r="BN36" s="783"/>
      <c r="BO36" s="783"/>
      <c r="BP36" s="783"/>
      <c r="BQ36" s="783"/>
      <c r="BR36" s="783"/>
      <c r="BS36" s="783"/>
      <c r="BT36" s="783"/>
      <c r="BU36" s="783"/>
      <c r="BV36" s="783"/>
      <c r="BW36" s="783"/>
      <c r="BX36" s="783"/>
      <c r="BY36" s="783"/>
      <c r="BZ36" s="783"/>
      <c r="CA36" s="783"/>
      <c r="CB36" s="783"/>
      <c r="CC36" s="783"/>
      <c r="CD36" s="783"/>
      <c r="CE36" s="783"/>
      <c r="CF36" s="783"/>
      <c r="CG36" s="783"/>
      <c r="CH36" s="783"/>
      <c r="CI36" s="783"/>
      <c r="CJ36" s="783"/>
      <c r="CK36" s="783"/>
      <c r="CL36" s="783"/>
      <c r="CM36" s="783"/>
      <c r="CN36" s="783"/>
      <c r="CO36" s="783"/>
      <c r="CP36" s="783"/>
      <c r="CQ36" s="783"/>
      <c r="CR36" s="783"/>
      <c r="CS36" s="783"/>
      <c r="CT36" s="783"/>
      <c r="CU36" s="783"/>
      <c r="CV36" s="783"/>
      <c r="CW36" s="783"/>
      <c r="CX36" s="783"/>
      <c r="CY36" s="783"/>
      <c r="CZ36" s="783"/>
      <c r="DA36" s="783"/>
      <c r="DB36" s="783"/>
      <c r="DC36" s="783"/>
      <c r="DD36" s="783"/>
      <c r="DE36" s="783"/>
      <c r="DF36" s="783"/>
      <c r="DG36" s="783"/>
      <c r="DH36" s="783"/>
      <c r="DI36" s="783"/>
      <c r="DJ36" s="783"/>
      <c r="DK36" s="783"/>
      <c r="DL36" s="783"/>
      <c r="DM36" s="783"/>
      <c r="DN36" s="783"/>
      <c r="DO36" s="783"/>
      <c r="DP36" s="783"/>
      <c r="DQ36" s="783"/>
      <c r="DR36" s="783"/>
      <c r="DS36" s="783"/>
      <c r="DT36" s="783"/>
      <c r="DU36" s="783"/>
      <c r="DV36" s="783"/>
      <c r="DW36" s="783"/>
      <c r="DX36" s="783"/>
      <c r="DY36" s="783"/>
      <c r="DZ36" s="783"/>
      <c r="EA36" s="783"/>
      <c r="EB36" s="783"/>
      <c r="EC36" s="783"/>
      <c r="ED36" s="783"/>
      <c r="EE36" s="783"/>
      <c r="EF36" s="783"/>
      <c r="EG36" s="661"/>
      <c r="EH36" s="659"/>
    </row>
    <row r="37" spans="1:138">
      <c r="A37" s="783"/>
      <c r="B37" s="783"/>
      <c r="C37" s="783"/>
      <c r="D37" s="783"/>
      <c r="E37" s="783"/>
      <c r="F37" s="783"/>
      <c r="G37" s="783"/>
      <c r="H37" s="783"/>
      <c r="I37" s="783"/>
      <c r="J37" s="783"/>
      <c r="K37" s="783"/>
      <c r="L37" s="783"/>
      <c r="M37" s="783"/>
      <c r="N37" s="783"/>
      <c r="O37" s="783"/>
      <c r="P37" s="783"/>
      <c r="Q37" s="783"/>
      <c r="R37" s="783"/>
      <c r="S37" s="783"/>
      <c r="T37" s="783"/>
      <c r="U37" s="783"/>
      <c r="V37" s="783"/>
      <c r="W37" s="783"/>
      <c r="X37" s="783"/>
      <c r="Y37" s="783"/>
      <c r="Z37" s="783"/>
      <c r="AA37" s="783"/>
      <c r="AB37" s="783"/>
      <c r="AC37" s="783"/>
      <c r="AD37" s="783"/>
      <c r="AE37" s="783"/>
      <c r="AF37" s="783"/>
      <c r="AG37" s="783"/>
      <c r="AH37" s="783"/>
      <c r="AI37" s="783"/>
      <c r="AJ37" s="783"/>
      <c r="AK37" s="783"/>
      <c r="AL37" s="783"/>
      <c r="AM37" s="783"/>
      <c r="AN37" s="783"/>
      <c r="AO37" s="783"/>
      <c r="AP37" s="783"/>
      <c r="AQ37" s="783"/>
      <c r="AR37" s="783"/>
      <c r="AS37" s="783"/>
      <c r="AT37" s="783"/>
      <c r="AU37" s="783"/>
      <c r="AV37" s="783"/>
      <c r="AW37" s="783"/>
      <c r="AX37" s="783"/>
      <c r="AY37" s="783"/>
      <c r="AZ37" s="783"/>
      <c r="BA37" s="783"/>
      <c r="BB37" s="783"/>
      <c r="BC37" s="783"/>
      <c r="BD37" s="783"/>
      <c r="BE37" s="783"/>
      <c r="BF37" s="783"/>
      <c r="BG37" s="783"/>
      <c r="BH37" s="783"/>
      <c r="BI37" s="783"/>
      <c r="BJ37" s="783"/>
      <c r="BK37" s="783"/>
      <c r="BL37" s="783"/>
      <c r="BM37" s="783"/>
      <c r="BN37" s="783"/>
      <c r="BO37" s="783"/>
      <c r="BP37" s="783"/>
      <c r="BQ37" s="783"/>
      <c r="BR37" s="783"/>
      <c r="BS37" s="783"/>
      <c r="BT37" s="783"/>
      <c r="BU37" s="783"/>
      <c r="BV37" s="783"/>
      <c r="BW37" s="783"/>
      <c r="BX37" s="783"/>
      <c r="BY37" s="783"/>
      <c r="BZ37" s="783"/>
      <c r="CA37" s="783"/>
      <c r="CB37" s="783"/>
      <c r="CC37" s="783"/>
      <c r="CD37" s="783"/>
      <c r="CE37" s="783"/>
      <c r="CF37" s="783"/>
      <c r="CG37" s="783"/>
      <c r="CH37" s="783"/>
      <c r="CI37" s="783"/>
      <c r="CJ37" s="783"/>
      <c r="CK37" s="783"/>
      <c r="CL37" s="783"/>
      <c r="CM37" s="783"/>
      <c r="CN37" s="783"/>
      <c r="CO37" s="783"/>
      <c r="CP37" s="783"/>
      <c r="CQ37" s="783"/>
      <c r="CR37" s="783"/>
      <c r="CS37" s="783"/>
      <c r="CT37" s="783"/>
      <c r="CU37" s="783"/>
      <c r="CV37" s="783"/>
      <c r="CW37" s="783"/>
      <c r="CX37" s="783"/>
      <c r="CY37" s="783"/>
      <c r="CZ37" s="783"/>
      <c r="DA37" s="783"/>
      <c r="DB37" s="783"/>
      <c r="DC37" s="783"/>
      <c r="DD37" s="783"/>
      <c r="DE37" s="783"/>
      <c r="DF37" s="783"/>
      <c r="DG37" s="783"/>
      <c r="DH37" s="783"/>
      <c r="DI37" s="783"/>
      <c r="DJ37" s="783"/>
      <c r="DK37" s="783"/>
      <c r="DL37" s="783"/>
      <c r="DM37" s="783"/>
      <c r="DN37" s="783"/>
      <c r="DO37" s="783"/>
      <c r="DP37" s="783"/>
      <c r="DQ37" s="783"/>
      <c r="DR37" s="783"/>
      <c r="DS37" s="783"/>
      <c r="DT37" s="783"/>
      <c r="DU37" s="783"/>
      <c r="DV37" s="783"/>
      <c r="DW37" s="783"/>
      <c r="DX37" s="783"/>
      <c r="DY37" s="783"/>
      <c r="DZ37" s="783"/>
      <c r="EA37" s="783"/>
      <c r="EB37" s="783"/>
      <c r="EC37" s="783"/>
      <c r="ED37" s="783"/>
      <c r="EE37" s="783"/>
      <c r="EF37" s="783"/>
      <c r="EG37" s="661"/>
      <c r="EH37" s="659"/>
    </row>
    <row r="38" spans="1:138">
      <c r="A38" s="783"/>
      <c r="B38" s="783"/>
      <c r="C38" s="783"/>
      <c r="D38" s="783"/>
      <c r="E38" s="783"/>
      <c r="F38" s="783"/>
      <c r="G38" s="783"/>
      <c r="H38" s="783"/>
      <c r="I38" s="783"/>
      <c r="J38" s="783"/>
      <c r="K38" s="783"/>
      <c r="L38" s="783"/>
      <c r="M38" s="783"/>
      <c r="N38" s="783"/>
      <c r="O38" s="783"/>
      <c r="P38" s="783"/>
      <c r="Q38" s="783"/>
      <c r="R38" s="783"/>
      <c r="S38" s="783"/>
      <c r="T38" s="783"/>
      <c r="U38" s="783"/>
      <c r="V38" s="783"/>
      <c r="W38" s="783"/>
      <c r="X38" s="783"/>
      <c r="Y38" s="783"/>
      <c r="Z38" s="783"/>
      <c r="AA38" s="783"/>
      <c r="AB38" s="783"/>
      <c r="AC38" s="783"/>
      <c r="AD38" s="783"/>
      <c r="AE38" s="783"/>
      <c r="AF38" s="783"/>
      <c r="AG38" s="783"/>
      <c r="AH38" s="783"/>
      <c r="AI38" s="783"/>
      <c r="AJ38" s="783"/>
      <c r="AK38" s="783"/>
      <c r="AL38" s="783"/>
      <c r="AM38" s="783"/>
      <c r="AN38" s="783"/>
      <c r="AO38" s="783"/>
      <c r="AP38" s="783"/>
      <c r="AQ38" s="783"/>
      <c r="AR38" s="783"/>
      <c r="AS38" s="783"/>
      <c r="AT38" s="783"/>
      <c r="AU38" s="783"/>
      <c r="AV38" s="783"/>
      <c r="AW38" s="783"/>
      <c r="AX38" s="783"/>
      <c r="AY38" s="783"/>
      <c r="AZ38" s="783"/>
      <c r="BA38" s="783"/>
      <c r="BB38" s="783"/>
      <c r="BC38" s="783"/>
      <c r="BD38" s="783"/>
      <c r="BE38" s="783"/>
      <c r="BF38" s="783"/>
      <c r="BG38" s="783"/>
      <c r="BH38" s="783"/>
      <c r="BI38" s="783"/>
      <c r="BJ38" s="783"/>
      <c r="BK38" s="783"/>
      <c r="BL38" s="783"/>
      <c r="BM38" s="783"/>
      <c r="BN38" s="783"/>
      <c r="BO38" s="783"/>
      <c r="BP38" s="783"/>
      <c r="BQ38" s="783"/>
      <c r="BR38" s="783"/>
      <c r="BS38" s="783"/>
      <c r="BT38" s="783"/>
      <c r="BU38" s="783"/>
      <c r="BV38" s="783"/>
      <c r="BW38" s="783"/>
      <c r="BX38" s="783"/>
      <c r="BY38" s="783"/>
      <c r="BZ38" s="783"/>
      <c r="CA38" s="783"/>
      <c r="CB38" s="783"/>
      <c r="CC38" s="783"/>
      <c r="CD38" s="783"/>
      <c r="CE38" s="783"/>
      <c r="CF38" s="783"/>
      <c r="CG38" s="783"/>
      <c r="CH38" s="783"/>
      <c r="CI38" s="783"/>
      <c r="CJ38" s="783"/>
      <c r="CK38" s="783"/>
      <c r="CL38" s="783"/>
      <c r="CM38" s="783"/>
      <c r="CN38" s="783"/>
      <c r="CO38" s="783"/>
      <c r="CP38" s="783"/>
      <c r="CQ38" s="783"/>
      <c r="CR38" s="783"/>
      <c r="CS38" s="783"/>
      <c r="CT38" s="783"/>
      <c r="CU38" s="783"/>
      <c r="CV38" s="783"/>
      <c r="CW38" s="783"/>
      <c r="CX38" s="783"/>
      <c r="CY38" s="783"/>
      <c r="CZ38" s="783"/>
      <c r="DA38" s="783"/>
      <c r="DB38" s="783"/>
      <c r="DC38" s="783"/>
      <c r="DD38" s="783"/>
      <c r="DE38" s="783"/>
      <c r="DF38" s="783"/>
      <c r="DG38" s="783"/>
      <c r="DH38" s="783"/>
      <c r="DI38" s="783"/>
      <c r="DJ38" s="783"/>
      <c r="DK38" s="783"/>
      <c r="DL38" s="783"/>
      <c r="DM38" s="783"/>
      <c r="DN38" s="783"/>
      <c r="DO38" s="783"/>
      <c r="DP38" s="783"/>
      <c r="DQ38" s="783"/>
      <c r="DR38" s="783"/>
      <c r="DS38" s="783"/>
      <c r="DT38" s="783"/>
      <c r="DU38" s="783"/>
      <c r="DV38" s="783"/>
      <c r="DW38" s="783"/>
      <c r="DX38" s="783"/>
      <c r="DY38" s="783"/>
      <c r="DZ38" s="783"/>
      <c r="EA38" s="783"/>
      <c r="EB38" s="783"/>
      <c r="EC38" s="783"/>
      <c r="ED38" s="783"/>
      <c r="EE38" s="783"/>
      <c r="EF38" s="783"/>
      <c r="EG38" s="661"/>
      <c r="EH38" s="659"/>
    </row>
    <row r="39" spans="1:138">
      <c r="A39" s="783"/>
      <c r="B39" s="783"/>
      <c r="C39" s="783"/>
      <c r="D39" s="783"/>
      <c r="E39" s="783"/>
      <c r="F39" s="783"/>
      <c r="G39" s="783"/>
      <c r="H39" s="783"/>
      <c r="I39" s="783"/>
      <c r="J39" s="783"/>
      <c r="K39" s="783"/>
      <c r="L39" s="783"/>
      <c r="M39" s="783"/>
      <c r="N39" s="783"/>
      <c r="O39" s="783"/>
      <c r="P39" s="783"/>
      <c r="Q39" s="783"/>
      <c r="R39" s="783"/>
      <c r="S39" s="783"/>
      <c r="T39" s="783"/>
      <c r="U39" s="783"/>
      <c r="V39" s="783"/>
      <c r="W39" s="783"/>
      <c r="X39" s="783"/>
      <c r="Y39" s="783"/>
      <c r="Z39" s="783"/>
      <c r="AA39" s="783"/>
      <c r="AB39" s="783"/>
      <c r="AC39" s="783"/>
      <c r="AD39" s="783"/>
      <c r="AE39" s="783"/>
      <c r="AF39" s="783"/>
      <c r="AG39" s="783"/>
      <c r="AH39" s="783"/>
      <c r="AI39" s="783"/>
      <c r="AJ39" s="783"/>
      <c r="AK39" s="783"/>
      <c r="AL39" s="783"/>
      <c r="AM39" s="783"/>
      <c r="AN39" s="783"/>
      <c r="AO39" s="783"/>
      <c r="AP39" s="783"/>
      <c r="AQ39" s="783"/>
      <c r="AR39" s="783"/>
      <c r="AS39" s="783"/>
      <c r="AT39" s="783"/>
      <c r="AU39" s="783"/>
      <c r="AV39" s="783"/>
      <c r="AW39" s="783"/>
      <c r="AX39" s="783"/>
      <c r="AY39" s="783"/>
      <c r="AZ39" s="783"/>
      <c r="BA39" s="783"/>
      <c r="BB39" s="783"/>
      <c r="BC39" s="783"/>
      <c r="BD39" s="783"/>
      <c r="BE39" s="783"/>
      <c r="BF39" s="783"/>
      <c r="BG39" s="783"/>
      <c r="BH39" s="783"/>
      <c r="BI39" s="783"/>
      <c r="BJ39" s="783"/>
      <c r="BK39" s="783"/>
      <c r="BL39" s="783"/>
      <c r="BM39" s="783"/>
      <c r="BN39" s="783"/>
      <c r="BO39" s="783"/>
      <c r="BP39" s="783"/>
      <c r="BQ39" s="783"/>
      <c r="BR39" s="783"/>
      <c r="BS39" s="783"/>
      <c r="BT39" s="783"/>
      <c r="BU39" s="783"/>
      <c r="BV39" s="783"/>
      <c r="BW39" s="783"/>
      <c r="BX39" s="783"/>
      <c r="BY39" s="783"/>
      <c r="BZ39" s="783"/>
      <c r="CA39" s="783"/>
      <c r="CB39" s="783"/>
      <c r="CC39" s="783"/>
      <c r="CD39" s="783"/>
      <c r="CE39" s="783"/>
      <c r="CF39" s="783"/>
      <c r="CG39" s="783"/>
      <c r="CH39" s="783"/>
      <c r="CI39" s="783"/>
      <c r="CJ39" s="783"/>
      <c r="CK39" s="783"/>
      <c r="CL39" s="783"/>
      <c r="CM39" s="783"/>
      <c r="CN39" s="783"/>
      <c r="CO39" s="783"/>
      <c r="CP39" s="783"/>
      <c r="CQ39" s="783"/>
      <c r="CR39" s="783"/>
      <c r="CS39" s="783"/>
      <c r="CT39" s="783"/>
      <c r="CU39" s="783"/>
      <c r="CV39" s="783"/>
      <c r="CW39" s="783"/>
      <c r="CX39" s="783"/>
      <c r="CY39" s="783"/>
      <c r="CZ39" s="783"/>
      <c r="DA39" s="783"/>
      <c r="DB39" s="783"/>
      <c r="DC39" s="783"/>
      <c r="DD39" s="783"/>
      <c r="DE39" s="783"/>
      <c r="DF39" s="783"/>
      <c r="DG39" s="783"/>
      <c r="DH39" s="783"/>
      <c r="DI39" s="783"/>
      <c r="DJ39" s="783"/>
      <c r="DK39" s="783"/>
      <c r="DL39" s="783"/>
      <c r="DM39" s="783"/>
      <c r="DN39" s="783"/>
      <c r="DO39" s="783"/>
      <c r="DP39" s="783"/>
      <c r="DQ39" s="783"/>
      <c r="DR39" s="783"/>
      <c r="DS39" s="783"/>
      <c r="DT39" s="783"/>
      <c r="DU39" s="783"/>
      <c r="DV39" s="783"/>
      <c r="DW39" s="783"/>
      <c r="DX39" s="783"/>
      <c r="DY39" s="783"/>
      <c r="DZ39" s="783"/>
      <c r="EA39" s="783"/>
      <c r="EB39" s="783"/>
      <c r="EC39" s="783"/>
      <c r="ED39" s="783"/>
      <c r="EE39" s="783"/>
      <c r="EF39" s="783"/>
      <c r="EG39" s="661"/>
      <c r="EH39" s="659"/>
    </row>
    <row r="40" spans="1:138">
      <c r="A40" s="783"/>
      <c r="B40" s="783"/>
      <c r="C40" s="783"/>
      <c r="D40" s="783"/>
      <c r="E40" s="783"/>
      <c r="F40" s="783"/>
      <c r="G40" s="783"/>
      <c r="H40" s="783"/>
      <c r="I40" s="783"/>
      <c r="J40" s="783"/>
      <c r="K40" s="783"/>
      <c r="L40" s="783"/>
      <c r="M40" s="783"/>
      <c r="N40" s="783"/>
      <c r="O40" s="783"/>
      <c r="P40" s="783"/>
      <c r="Q40" s="783"/>
      <c r="R40" s="783"/>
      <c r="S40" s="783"/>
      <c r="T40" s="783"/>
      <c r="U40" s="783"/>
      <c r="V40" s="783"/>
      <c r="W40" s="783"/>
      <c r="X40" s="783"/>
      <c r="Y40" s="783"/>
      <c r="Z40" s="783"/>
      <c r="AA40" s="783"/>
      <c r="AB40" s="783"/>
      <c r="AC40" s="783"/>
      <c r="AD40" s="783"/>
      <c r="AE40" s="783"/>
      <c r="AF40" s="783"/>
      <c r="AG40" s="783"/>
      <c r="AH40" s="783"/>
      <c r="AI40" s="783"/>
      <c r="AJ40" s="783"/>
      <c r="AK40" s="783"/>
      <c r="AL40" s="783"/>
      <c r="AM40" s="783"/>
      <c r="AN40" s="783"/>
      <c r="AO40" s="783"/>
      <c r="AP40" s="783"/>
      <c r="AQ40" s="783"/>
      <c r="AR40" s="783"/>
      <c r="AS40" s="783"/>
      <c r="AT40" s="783"/>
      <c r="AU40" s="783"/>
      <c r="AV40" s="783"/>
      <c r="AW40" s="783"/>
      <c r="AX40" s="783"/>
      <c r="AY40" s="783"/>
      <c r="AZ40" s="783"/>
      <c r="BA40" s="783"/>
      <c r="BB40" s="783"/>
      <c r="BC40" s="783"/>
      <c r="BD40" s="783"/>
      <c r="BE40" s="783"/>
      <c r="BF40" s="783"/>
      <c r="BG40" s="783"/>
      <c r="BH40" s="783"/>
      <c r="BI40" s="783"/>
      <c r="BJ40" s="783"/>
      <c r="BK40" s="783"/>
      <c r="BL40" s="783"/>
      <c r="BM40" s="783"/>
      <c r="BN40" s="783"/>
      <c r="BO40" s="783"/>
      <c r="BP40" s="783"/>
      <c r="BQ40" s="783"/>
      <c r="BR40" s="783"/>
      <c r="BS40" s="783"/>
      <c r="BT40" s="783"/>
      <c r="BU40" s="783"/>
      <c r="BV40" s="783"/>
      <c r="BW40" s="783"/>
      <c r="BX40" s="783"/>
      <c r="BY40" s="783"/>
      <c r="BZ40" s="783"/>
      <c r="CA40" s="783"/>
      <c r="CB40" s="783"/>
      <c r="CC40" s="783"/>
      <c r="CD40" s="783"/>
      <c r="CE40" s="783"/>
      <c r="CF40" s="783"/>
      <c r="CG40" s="783"/>
      <c r="CH40" s="783"/>
      <c r="CI40" s="783"/>
      <c r="CJ40" s="783"/>
      <c r="CK40" s="783"/>
      <c r="CL40" s="783"/>
      <c r="CM40" s="783"/>
      <c r="CN40" s="783"/>
      <c r="CO40" s="783"/>
      <c r="CP40" s="783"/>
      <c r="CQ40" s="783"/>
      <c r="CR40" s="783"/>
      <c r="CS40" s="783"/>
      <c r="CT40" s="783"/>
      <c r="CU40" s="783"/>
      <c r="CV40" s="783"/>
      <c r="CW40" s="783"/>
      <c r="CX40" s="783"/>
      <c r="CY40" s="783"/>
      <c r="CZ40" s="783"/>
      <c r="DA40" s="783"/>
      <c r="DB40" s="783"/>
      <c r="DC40" s="783"/>
      <c r="DD40" s="783"/>
      <c r="DE40" s="783"/>
      <c r="DF40" s="783"/>
      <c r="DG40" s="783"/>
      <c r="DH40" s="783"/>
      <c r="DI40" s="783"/>
      <c r="DJ40" s="783"/>
      <c r="DK40" s="783"/>
      <c r="DL40" s="783"/>
      <c r="DM40" s="783"/>
      <c r="DN40" s="783"/>
      <c r="DO40" s="783"/>
      <c r="DP40" s="783"/>
      <c r="DQ40" s="783"/>
      <c r="DR40" s="783"/>
      <c r="DS40" s="783"/>
      <c r="DT40" s="783"/>
      <c r="DU40" s="783"/>
      <c r="DV40" s="783"/>
      <c r="DW40" s="783"/>
      <c r="DX40" s="783"/>
      <c r="DY40" s="783"/>
      <c r="DZ40" s="783"/>
      <c r="EA40" s="783"/>
      <c r="EB40" s="783"/>
      <c r="EC40" s="783"/>
      <c r="ED40" s="783"/>
      <c r="EE40" s="783"/>
      <c r="EF40" s="783"/>
      <c r="EG40" s="661"/>
      <c r="EH40" s="659"/>
    </row>
    <row r="41" spans="1:138">
      <c r="A41" s="783"/>
      <c r="B41" s="783"/>
      <c r="C41" s="783"/>
      <c r="D41" s="783"/>
      <c r="E41" s="783"/>
      <c r="F41" s="783"/>
      <c r="G41" s="783"/>
      <c r="H41" s="783"/>
      <c r="I41" s="783"/>
      <c r="J41" s="783"/>
      <c r="K41" s="783"/>
      <c r="L41" s="783"/>
      <c r="M41" s="783"/>
      <c r="N41" s="783"/>
      <c r="O41" s="783"/>
      <c r="P41" s="783"/>
      <c r="Q41" s="783"/>
      <c r="R41" s="783"/>
      <c r="S41" s="783"/>
      <c r="T41" s="783"/>
      <c r="U41" s="783"/>
      <c r="V41" s="783"/>
      <c r="W41" s="783"/>
      <c r="X41" s="783"/>
      <c r="Y41" s="783"/>
      <c r="Z41" s="783"/>
      <c r="AA41" s="783"/>
      <c r="AB41" s="783"/>
      <c r="AC41" s="783"/>
      <c r="AD41" s="783"/>
      <c r="AE41" s="783"/>
      <c r="AF41" s="783"/>
      <c r="AG41" s="783"/>
      <c r="AH41" s="783"/>
      <c r="AI41" s="783"/>
      <c r="AJ41" s="783"/>
      <c r="AK41" s="783"/>
      <c r="AL41" s="783"/>
      <c r="AM41" s="783"/>
      <c r="AN41" s="783"/>
      <c r="AO41" s="783"/>
      <c r="AP41" s="783"/>
      <c r="AQ41" s="783"/>
      <c r="AR41" s="783"/>
      <c r="AS41" s="783"/>
      <c r="AT41" s="783"/>
      <c r="AU41" s="783"/>
      <c r="AV41" s="783"/>
      <c r="AW41" s="783"/>
      <c r="AX41" s="783"/>
      <c r="AY41" s="783"/>
      <c r="AZ41" s="783"/>
      <c r="BA41" s="783"/>
      <c r="BB41" s="783"/>
      <c r="BC41" s="783"/>
      <c r="BD41" s="783"/>
      <c r="BE41" s="783"/>
      <c r="BF41" s="783"/>
      <c r="BG41" s="783"/>
      <c r="BH41" s="783"/>
      <c r="BI41" s="783"/>
      <c r="BJ41" s="783"/>
      <c r="BK41" s="783"/>
      <c r="BL41" s="783"/>
      <c r="BM41" s="783"/>
      <c r="BN41" s="783"/>
      <c r="BO41" s="783"/>
      <c r="BP41" s="783"/>
      <c r="BQ41" s="783"/>
      <c r="BR41" s="783"/>
      <c r="BS41" s="783"/>
      <c r="BT41" s="783"/>
      <c r="BU41" s="783"/>
      <c r="BV41" s="783"/>
      <c r="BW41" s="783"/>
      <c r="BX41" s="783"/>
      <c r="BY41" s="783"/>
      <c r="BZ41" s="783"/>
      <c r="CA41" s="783"/>
      <c r="CB41" s="783"/>
      <c r="CC41" s="783"/>
      <c r="CD41" s="783"/>
      <c r="CE41" s="783"/>
      <c r="CF41" s="783"/>
      <c r="CG41" s="783"/>
      <c r="CH41" s="783"/>
      <c r="CI41" s="783"/>
      <c r="CJ41" s="783"/>
      <c r="CK41" s="783"/>
      <c r="CL41" s="783"/>
      <c r="CM41" s="783"/>
      <c r="CN41" s="783"/>
      <c r="CO41" s="783"/>
      <c r="CP41" s="783"/>
      <c r="CQ41" s="783"/>
      <c r="CR41" s="783"/>
      <c r="CS41" s="783"/>
      <c r="CT41" s="783"/>
      <c r="CU41" s="783"/>
      <c r="CV41" s="783"/>
      <c r="CW41" s="783"/>
      <c r="CX41" s="783"/>
      <c r="CY41" s="783"/>
      <c r="CZ41" s="783"/>
      <c r="DA41" s="783"/>
      <c r="DB41" s="783"/>
      <c r="DC41" s="783"/>
      <c r="DD41" s="783"/>
      <c r="DE41" s="783"/>
      <c r="DF41" s="783"/>
      <c r="DG41" s="783"/>
      <c r="DH41" s="783"/>
      <c r="DI41" s="783"/>
      <c r="DJ41" s="783"/>
      <c r="DK41" s="783"/>
      <c r="DL41" s="783"/>
      <c r="DM41" s="783"/>
      <c r="DN41" s="783"/>
      <c r="DO41" s="783"/>
      <c r="DP41" s="783"/>
      <c r="DQ41" s="783"/>
      <c r="DR41" s="783"/>
      <c r="DS41" s="783"/>
      <c r="DT41" s="783"/>
      <c r="DU41" s="783"/>
      <c r="DV41" s="783"/>
      <c r="DW41" s="783"/>
      <c r="DX41" s="783"/>
      <c r="DY41" s="783"/>
      <c r="DZ41" s="783"/>
      <c r="EA41" s="783"/>
      <c r="EB41" s="783"/>
      <c r="EC41" s="783"/>
      <c r="ED41" s="783"/>
      <c r="EE41" s="783"/>
      <c r="EF41" s="783"/>
      <c r="EG41" s="661"/>
      <c r="EH41" s="659"/>
    </row>
    <row r="42" spans="1:138">
      <c r="A42" s="783"/>
      <c r="B42" s="783"/>
      <c r="C42" s="783"/>
      <c r="D42" s="783"/>
      <c r="E42" s="783"/>
      <c r="F42" s="783"/>
      <c r="G42" s="783"/>
      <c r="H42" s="783"/>
      <c r="I42" s="783"/>
      <c r="J42" s="783"/>
      <c r="K42" s="783"/>
      <c r="L42" s="783"/>
      <c r="M42" s="783"/>
      <c r="N42" s="783"/>
      <c r="O42" s="783"/>
      <c r="P42" s="783"/>
      <c r="Q42" s="783"/>
      <c r="R42" s="783"/>
      <c r="S42" s="783"/>
      <c r="T42" s="783"/>
      <c r="U42" s="783"/>
      <c r="V42" s="783"/>
      <c r="W42" s="783"/>
      <c r="X42" s="783"/>
      <c r="Y42" s="783"/>
      <c r="Z42" s="783"/>
      <c r="AA42" s="783"/>
      <c r="AB42" s="783"/>
      <c r="AC42" s="783"/>
      <c r="AD42" s="783"/>
      <c r="AE42" s="783"/>
      <c r="AF42" s="783"/>
      <c r="AG42" s="783"/>
      <c r="AH42" s="783"/>
      <c r="AI42" s="783"/>
      <c r="AJ42" s="783"/>
      <c r="AK42" s="783"/>
      <c r="AL42" s="783"/>
      <c r="AM42" s="783"/>
      <c r="AN42" s="783"/>
      <c r="AO42" s="783"/>
      <c r="AP42" s="783"/>
      <c r="AQ42" s="783"/>
      <c r="AR42" s="783"/>
      <c r="AS42" s="783"/>
      <c r="AT42" s="783"/>
      <c r="AU42" s="783"/>
      <c r="AV42" s="783"/>
      <c r="AW42" s="783"/>
      <c r="AX42" s="783"/>
      <c r="AY42" s="783"/>
      <c r="AZ42" s="783"/>
      <c r="BA42" s="783"/>
      <c r="BB42" s="783"/>
      <c r="BC42" s="783"/>
      <c r="BD42" s="783"/>
      <c r="BE42" s="783"/>
      <c r="BF42" s="783"/>
      <c r="BG42" s="783"/>
      <c r="BH42" s="783"/>
      <c r="BI42" s="783"/>
      <c r="BJ42" s="783"/>
      <c r="BK42" s="783"/>
      <c r="BL42" s="783"/>
      <c r="BM42" s="783"/>
      <c r="BN42" s="783"/>
      <c r="BO42" s="783"/>
      <c r="BP42" s="783"/>
      <c r="BQ42" s="783"/>
      <c r="BR42" s="783"/>
      <c r="BS42" s="783"/>
      <c r="BT42" s="783"/>
      <c r="BU42" s="783"/>
      <c r="BV42" s="783"/>
      <c r="BW42" s="783"/>
      <c r="BX42" s="783"/>
      <c r="BY42" s="783"/>
      <c r="BZ42" s="783"/>
      <c r="CA42" s="783"/>
      <c r="CB42" s="783"/>
      <c r="CC42" s="783"/>
      <c r="CD42" s="783"/>
      <c r="CE42" s="783"/>
      <c r="CF42" s="783"/>
      <c r="CG42" s="783"/>
      <c r="CH42" s="783"/>
      <c r="CI42" s="783"/>
      <c r="CJ42" s="783"/>
      <c r="CK42" s="783"/>
      <c r="CL42" s="783"/>
      <c r="CM42" s="783"/>
      <c r="CN42" s="783"/>
      <c r="CO42" s="783"/>
      <c r="CP42" s="783"/>
      <c r="CQ42" s="783"/>
      <c r="CR42" s="783"/>
      <c r="CS42" s="783"/>
      <c r="CT42" s="783"/>
      <c r="CU42" s="783"/>
      <c r="CV42" s="783"/>
      <c r="CW42" s="783"/>
      <c r="CX42" s="783"/>
      <c r="CY42" s="783"/>
      <c r="CZ42" s="783"/>
      <c r="DA42" s="783"/>
      <c r="DB42" s="783"/>
      <c r="DC42" s="783"/>
      <c r="DD42" s="783"/>
      <c r="DE42" s="783"/>
      <c r="DF42" s="783"/>
      <c r="DG42" s="783"/>
      <c r="DH42" s="783"/>
      <c r="DI42" s="783"/>
      <c r="DJ42" s="783"/>
      <c r="DK42" s="783"/>
      <c r="DL42" s="783"/>
      <c r="DM42" s="783"/>
      <c r="DN42" s="783"/>
      <c r="DO42" s="783"/>
      <c r="DP42" s="783"/>
      <c r="DQ42" s="783"/>
      <c r="DR42" s="783"/>
      <c r="DS42" s="783"/>
      <c r="DT42" s="783"/>
      <c r="DU42" s="783"/>
      <c r="DV42" s="783"/>
      <c r="DW42" s="783"/>
      <c r="DX42" s="783"/>
      <c r="DY42" s="783"/>
      <c r="DZ42" s="783"/>
      <c r="EA42" s="783"/>
      <c r="EB42" s="783"/>
      <c r="EC42" s="783"/>
      <c r="ED42" s="783"/>
      <c r="EE42" s="783"/>
      <c r="EF42" s="783"/>
      <c r="EG42" s="661"/>
      <c r="EH42" s="659"/>
    </row>
    <row r="43" spans="1:138">
      <c r="A43" s="783"/>
      <c r="B43" s="783"/>
      <c r="C43" s="783"/>
      <c r="D43" s="783"/>
      <c r="E43" s="783"/>
      <c r="F43" s="783"/>
      <c r="G43" s="783"/>
      <c r="H43" s="783"/>
      <c r="I43" s="783"/>
      <c r="J43" s="783"/>
      <c r="K43" s="783"/>
      <c r="L43" s="783"/>
      <c r="M43" s="783"/>
      <c r="N43" s="783"/>
      <c r="O43" s="783"/>
      <c r="P43" s="783"/>
      <c r="Q43" s="783"/>
      <c r="R43" s="783"/>
      <c r="S43" s="783"/>
      <c r="T43" s="783"/>
      <c r="U43" s="783"/>
      <c r="V43" s="783"/>
      <c r="W43" s="783"/>
      <c r="X43" s="783"/>
      <c r="Y43" s="783"/>
      <c r="Z43" s="783"/>
      <c r="AA43" s="783"/>
      <c r="AB43" s="783"/>
      <c r="AC43" s="783"/>
      <c r="AD43" s="783"/>
      <c r="AE43" s="783"/>
      <c r="AF43" s="783"/>
      <c r="AG43" s="783"/>
      <c r="AH43" s="783"/>
      <c r="AI43" s="783"/>
      <c r="AJ43" s="783"/>
      <c r="AK43" s="783"/>
      <c r="AL43" s="783"/>
      <c r="AM43" s="783"/>
      <c r="AN43" s="783"/>
      <c r="AO43" s="783"/>
      <c r="AP43" s="783"/>
      <c r="AQ43" s="783"/>
      <c r="AR43" s="783"/>
      <c r="AS43" s="783"/>
      <c r="AT43" s="783"/>
      <c r="AU43" s="783"/>
      <c r="AV43" s="783"/>
      <c r="AW43" s="783"/>
      <c r="AX43" s="783"/>
      <c r="AY43" s="783"/>
      <c r="AZ43" s="783"/>
      <c r="BA43" s="783"/>
      <c r="BB43" s="783"/>
      <c r="BC43" s="783"/>
      <c r="BD43" s="783"/>
      <c r="BE43" s="783"/>
      <c r="BF43" s="783"/>
      <c r="BG43" s="783"/>
      <c r="BH43" s="783"/>
      <c r="BI43" s="783"/>
      <c r="BJ43" s="783"/>
      <c r="BK43" s="783"/>
      <c r="BL43" s="783"/>
      <c r="BM43" s="783"/>
      <c r="BN43" s="783"/>
      <c r="BO43" s="783"/>
      <c r="BP43" s="783"/>
      <c r="BQ43" s="783"/>
      <c r="BR43" s="783"/>
      <c r="BS43" s="783"/>
      <c r="BT43" s="783"/>
      <c r="BU43" s="783"/>
      <c r="BV43" s="783"/>
      <c r="BW43" s="783"/>
      <c r="BX43" s="783"/>
      <c r="BY43" s="783"/>
      <c r="BZ43" s="783"/>
      <c r="CA43" s="783"/>
      <c r="CB43" s="783"/>
      <c r="CC43" s="783"/>
      <c r="CD43" s="783"/>
      <c r="CE43" s="783"/>
      <c r="CF43" s="783"/>
      <c r="CG43" s="783"/>
      <c r="CH43" s="783"/>
      <c r="CI43" s="783"/>
      <c r="CJ43" s="783"/>
      <c r="CK43" s="783"/>
      <c r="CL43" s="783"/>
      <c r="CM43" s="783"/>
      <c r="CN43" s="783"/>
      <c r="CO43" s="783"/>
      <c r="CP43" s="783"/>
      <c r="CQ43" s="783"/>
      <c r="CR43" s="783"/>
      <c r="CS43" s="783"/>
      <c r="CT43" s="783"/>
      <c r="CU43" s="783"/>
      <c r="CV43" s="783"/>
      <c r="CW43" s="783"/>
      <c r="CX43" s="783"/>
      <c r="CY43" s="783"/>
      <c r="CZ43" s="783"/>
      <c r="DA43" s="783"/>
      <c r="DB43" s="783"/>
      <c r="DC43" s="783"/>
      <c r="DD43" s="783"/>
      <c r="DE43" s="783"/>
      <c r="DF43" s="783"/>
      <c r="DG43" s="783"/>
      <c r="DH43" s="783"/>
      <c r="DI43" s="783"/>
      <c r="DJ43" s="783"/>
      <c r="DK43" s="783"/>
      <c r="DL43" s="783"/>
      <c r="DM43" s="783"/>
      <c r="DN43" s="783"/>
      <c r="DO43" s="783"/>
      <c r="DP43" s="783"/>
      <c r="DQ43" s="783"/>
      <c r="DR43" s="783"/>
      <c r="DS43" s="783"/>
      <c r="DT43" s="783"/>
      <c r="DU43" s="783"/>
      <c r="DV43" s="783"/>
      <c r="DW43" s="783"/>
      <c r="DX43" s="783"/>
      <c r="DY43" s="783"/>
      <c r="DZ43" s="783"/>
      <c r="EA43" s="783"/>
      <c r="EB43" s="783"/>
      <c r="EC43" s="783"/>
      <c r="ED43" s="783"/>
      <c r="EE43" s="783"/>
      <c r="EF43" s="783"/>
      <c r="EG43" s="661"/>
      <c r="EH43" s="659"/>
    </row>
    <row r="44" spans="1:138">
      <c r="A44" s="783"/>
      <c r="B44" s="783"/>
      <c r="C44" s="783"/>
      <c r="D44" s="783"/>
      <c r="E44" s="783"/>
      <c r="F44" s="783"/>
      <c r="G44" s="783"/>
      <c r="H44" s="783"/>
      <c r="I44" s="783"/>
      <c r="J44" s="783"/>
      <c r="K44" s="783"/>
      <c r="L44" s="783"/>
      <c r="M44" s="783"/>
      <c r="N44" s="783"/>
      <c r="O44" s="783"/>
      <c r="P44" s="783"/>
      <c r="Q44" s="783"/>
      <c r="R44" s="783"/>
      <c r="S44" s="783"/>
      <c r="T44" s="783"/>
      <c r="U44" s="783"/>
      <c r="V44" s="783"/>
      <c r="W44" s="783"/>
      <c r="X44" s="783"/>
      <c r="Y44" s="783"/>
      <c r="Z44" s="783"/>
      <c r="AA44" s="783"/>
      <c r="AB44" s="783"/>
      <c r="AC44" s="783"/>
      <c r="AD44" s="783"/>
      <c r="AE44" s="783"/>
      <c r="AF44" s="783"/>
      <c r="AG44" s="783"/>
      <c r="AH44" s="783"/>
      <c r="AI44" s="783"/>
      <c r="AJ44" s="783"/>
      <c r="AK44" s="783"/>
      <c r="AL44" s="783"/>
      <c r="AM44" s="783"/>
      <c r="AN44" s="783"/>
      <c r="AO44" s="783"/>
      <c r="AP44" s="783"/>
      <c r="AQ44" s="783"/>
      <c r="AR44" s="783"/>
      <c r="AS44" s="783"/>
      <c r="AT44" s="783"/>
      <c r="AU44" s="783"/>
      <c r="AV44" s="783"/>
      <c r="AW44" s="783"/>
      <c r="AX44" s="783"/>
      <c r="AY44" s="783"/>
      <c r="AZ44" s="783"/>
      <c r="BA44" s="783"/>
      <c r="BB44" s="783"/>
      <c r="BC44" s="783"/>
      <c r="BD44" s="783"/>
      <c r="BE44" s="783"/>
      <c r="BF44" s="783"/>
      <c r="BG44" s="783"/>
      <c r="BH44" s="783"/>
      <c r="BI44" s="783"/>
      <c r="BJ44" s="783"/>
      <c r="BK44" s="783"/>
      <c r="BL44" s="783"/>
      <c r="BM44" s="783"/>
      <c r="BN44" s="783"/>
      <c r="BO44" s="783"/>
      <c r="BP44" s="783"/>
      <c r="BQ44" s="783"/>
      <c r="BR44" s="783"/>
      <c r="BS44" s="783"/>
      <c r="BT44" s="783"/>
      <c r="BU44" s="783"/>
      <c r="BV44" s="783"/>
      <c r="BW44" s="783"/>
      <c r="BX44" s="783"/>
      <c r="BY44" s="783"/>
      <c r="BZ44" s="783"/>
      <c r="CA44" s="783"/>
      <c r="CB44" s="783"/>
      <c r="CC44" s="783"/>
      <c r="CD44" s="783"/>
      <c r="CE44" s="783"/>
      <c r="CF44" s="783"/>
      <c r="CG44" s="783"/>
      <c r="CH44" s="783"/>
      <c r="CI44" s="783"/>
      <c r="CJ44" s="783"/>
      <c r="CK44" s="783"/>
      <c r="CL44" s="783"/>
      <c r="CM44" s="783"/>
      <c r="CN44" s="783"/>
      <c r="CO44" s="783"/>
      <c r="CP44" s="783"/>
      <c r="CQ44" s="783"/>
      <c r="CR44" s="783"/>
      <c r="CS44" s="783"/>
      <c r="CT44" s="783"/>
      <c r="CU44" s="783"/>
      <c r="CV44" s="783"/>
      <c r="CW44" s="783"/>
      <c r="CX44" s="783"/>
      <c r="CY44" s="783"/>
      <c r="CZ44" s="783"/>
      <c r="DA44" s="783"/>
      <c r="DB44" s="783"/>
      <c r="DC44" s="783"/>
      <c r="DD44" s="783"/>
      <c r="DE44" s="783"/>
      <c r="DF44" s="783"/>
      <c r="DG44" s="783"/>
      <c r="DH44" s="783"/>
      <c r="DI44" s="783"/>
      <c r="DJ44" s="783"/>
      <c r="DK44" s="783"/>
      <c r="DL44" s="783"/>
      <c r="DM44" s="783"/>
      <c r="DN44" s="783"/>
      <c r="DO44" s="783"/>
      <c r="DP44" s="783"/>
      <c r="DQ44" s="783"/>
      <c r="DR44" s="783"/>
      <c r="DS44" s="783"/>
      <c r="DT44" s="783"/>
      <c r="DU44" s="783"/>
      <c r="DV44" s="783"/>
      <c r="DW44" s="783"/>
      <c r="DX44" s="783"/>
      <c r="DY44" s="783"/>
      <c r="DZ44" s="783"/>
      <c r="EA44" s="783"/>
      <c r="EB44" s="783"/>
      <c r="EC44" s="783"/>
      <c r="ED44" s="783"/>
      <c r="EE44" s="783"/>
      <c r="EF44" s="783"/>
      <c r="EG44" s="661"/>
      <c r="EH44" s="659"/>
    </row>
    <row r="45" spans="1:138">
      <c r="A45" s="783"/>
      <c r="B45" s="783"/>
      <c r="C45" s="783"/>
      <c r="D45" s="783"/>
      <c r="E45" s="783"/>
      <c r="F45" s="783"/>
      <c r="G45" s="783"/>
      <c r="H45" s="783"/>
      <c r="I45" s="783"/>
      <c r="J45" s="783"/>
      <c r="K45" s="783"/>
      <c r="L45" s="783"/>
      <c r="M45" s="783"/>
      <c r="N45" s="783"/>
      <c r="O45" s="783"/>
      <c r="P45" s="783"/>
      <c r="Q45" s="783"/>
      <c r="R45" s="783"/>
      <c r="S45" s="783"/>
      <c r="T45" s="783"/>
      <c r="U45" s="783"/>
      <c r="V45" s="783"/>
      <c r="W45" s="783"/>
      <c r="X45" s="783"/>
      <c r="Y45" s="783"/>
      <c r="Z45" s="783"/>
      <c r="AA45" s="783"/>
      <c r="AB45" s="783"/>
      <c r="AC45" s="783"/>
      <c r="AD45" s="783"/>
      <c r="AE45" s="783"/>
      <c r="AF45" s="783"/>
      <c r="AG45" s="783"/>
      <c r="AH45" s="783"/>
      <c r="AI45" s="783"/>
      <c r="AJ45" s="783"/>
      <c r="AK45" s="783"/>
      <c r="AL45" s="783"/>
      <c r="AM45" s="783"/>
      <c r="AN45" s="783"/>
      <c r="AO45" s="783"/>
      <c r="AP45" s="783"/>
      <c r="AQ45" s="783"/>
      <c r="AR45" s="783"/>
      <c r="AS45" s="783"/>
      <c r="AT45" s="783"/>
      <c r="AU45" s="783"/>
      <c r="AV45" s="783"/>
      <c r="AW45" s="783"/>
      <c r="AX45" s="783"/>
      <c r="AY45" s="783"/>
      <c r="AZ45" s="783"/>
      <c r="BA45" s="783"/>
      <c r="BB45" s="783"/>
      <c r="BC45" s="783"/>
      <c r="BD45" s="783"/>
      <c r="BE45" s="783"/>
      <c r="BF45" s="783"/>
      <c r="BG45" s="783"/>
      <c r="BH45" s="783"/>
      <c r="BI45" s="783"/>
      <c r="BJ45" s="783"/>
      <c r="BK45" s="783"/>
      <c r="BL45" s="783"/>
      <c r="BM45" s="783"/>
      <c r="BN45" s="783"/>
      <c r="BO45" s="783"/>
      <c r="BP45" s="783"/>
      <c r="BQ45" s="783"/>
      <c r="BR45" s="783"/>
      <c r="BS45" s="783"/>
      <c r="BT45" s="783"/>
      <c r="BU45" s="783"/>
      <c r="BV45" s="783"/>
      <c r="BW45" s="783"/>
      <c r="BX45" s="783"/>
      <c r="BY45" s="783"/>
      <c r="BZ45" s="783"/>
      <c r="CA45" s="783"/>
      <c r="CB45" s="783"/>
      <c r="CC45" s="783"/>
      <c r="CD45" s="783"/>
      <c r="CE45" s="783"/>
      <c r="CF45" s="783"/>
      <c r="CG45" s="783"/>
      <c r="CH45" s="783"/>
      <c r="CI45" s="783"/>
      <c r="CJ45" s="783"/>
      <c r="CK45" s="783"/>
      <c r="CL45" s="783"/>
      <c r="CM45" s="783"/>
      <c r="CN45" s="783"/>
      <c r="CO45" s="783"/>
      <c r="CP45" s="783"/>
      <c r="CQ45" s="783"/>
      <c r="CR45" s="783"/>
      <c r="CS45" s="783"/>
      <c r="CT45" s="783"/>
      <c r="CU45" s="783"/>
      <c r="CV45" s="783"/>
      <c r="CW45" s="783"/>
      <c r="CX45" s="783"/>
      <c r="CY45" s="783"/>
      <c r="CZ45" s="783"/>
      <c r="DA45" s="783"/>
      <c r="DB45" s="783"/>
      <c r="DC45" s="783"/>
      <c r="DD45" s="783"/>
      <c r="DE45" s="783"/>
      <c r="DF45" s="783"/>
      <c r="DG45" s="783"/>
      <c r="DH45" s="783"/>
      <c r="DI45" s="783"/>
      <c r="DJ45" s="783"/>
      <c r="DK45" s="783"/>
      <c r="DL45" s="783"/>
      <c r="DM45" s="783"/>
      <c r="DN45" s="783"/>
      <c r="DO45" s="783"/>
      <c r="DP45" s="783"/>
      <c r="DQ45" s="783"/>
      <c r="DR45" s="783"/>
      <c r="DS45" s="783"/>
      <c r="DT45" s="783"/>
      <c r="DU45" s="783"/>
      <c r="DV45" s="783"/>
      <c r="DW45" s="783"/>
      <c r="DX45" s="783"/>
      <c r="DY45" s="783"/>
      <c r="DZ45" s="783"/>
      <c r="EA45" s="783"/>
      <c r="EB45" s="783"/>
      <c r="EC45" s="783"/>
      <c r="ED45" s="783"/>
      <c r="EE45" s="783"/>
      <c r="EF45" s="783"/>
      <c r="EG45" s="661"/>
      <c r="EH45" s="659"/>
    </row>
    <row r="46" spans="1:138">
      <c r="A46" s="783"/>
      <c r="B46" s="783"/>
      <c r="C46" s="783"/>
      <c r="D46" s="783"/>
      <c r="E46" s="783"/>
      <c r="F46" s="783"/>
      <c r="G46" s="783"/>
      <c r="H46" s="783"/>
      <c r="I46" s="783"/>
      <c r="J46" s="783"/>
      <c r="K46" s="783"/>
      <c r="L46" s="783"/>
      <c r="M46" s="783"/>
      <c r="N46" s="783"/>
      <c r="O46" s="783"/>
      <c r="P46" s="783"/>
      <c r="Q46" s="783"/>
      <c r="R46" s="783"/>
      <c r="S46" s="783"/>
      <c r="T46" s="783"/>
      <c r="U46" s="783"/>
      <c r="V46" s="783"/>
      <c r="W46" s="783"/>
      <c r="X46" s="783"/>
      <c r="Y46" s="783"/>
      <c r="Z46" s="783"/>
      <c r="AA46" s="783"/>
      <c r="AB46" s="783"/>
      <c r="AC46" s="783"/>
      <c r="AD46" s="783"/>
      <c r="AE46" s="783"/>
      <c r="AF46" s="783"/>
      <c r="AG46" s="783"/>
      <c r="AH46" s="783"/>
      <c r="AI46" s="783"/>
      <c r="AJ46" s="783"/>
      <c r="AK46" s="783"/>
      <c r="AL46" s="783"/>
      <c r="AM46" s="783"/>
      <c r="AN46" s="783"/>
      <c r="AO46" s="783"/>
      <c r="AP46" s="783"/>
      <c r="AQ46" s="783"/>
      <c r="AR46" s="783"/>
      <c r="AS46" s="783"/>
      <c r="AT46" s="783"/>
      <c r="AU46" s="783"/>
      <c r="AV46" s="783"/>
      <c r="AW46" s="783"/>
      <c r="AX46" s="783"/>
      <c r="AY46" s="783"/>
      <c r="AZ46" s="783"/>
      <c r="BA46" s="783"/>
      <c r="BB46" s="783"/>
      <c r="BC46" s="783"/>
      <c r="BD46" s="783"/>
      <c r="BE46" s="783"/>
      <c r="BF46" s="783"/>
      <c r="BG46" s="783"/>
      <c r="BH46" s="783"/>
      <c r="BI46" s="783"/>
      <c r="BJ46" s="783"/>
      <c r="BK46" s="783"/>
      <c r="BL46" s="783"/>
      <c r="BM46" s="783"/>
      <c r="BN46" s="783"/>
      <c r="BO46" s="783"/>
      <c r="BP46" s="783"/>
      <c r="BQ46" s="783"/>
      <c r="BR46" s="783"/>
      <c r="BS46" s="783"/>
      <c r="BT46" s="783"/>
      <c r="BU46" s="783"/>
      <c r="BV46" s="783"/>
      <c r="BW46" s="783"/>
      <c r="BX46" s="783"/>
      <c r="BY46" s="783"/>
      <c r="BZ46" s="783"/>
      <c r="CA46" s="783"/>
      <c r="CB46" s="783"/>
      <c r="CC46" s="783"/>
      <c r="CD46" s="783"/>
      <c r="CE46" s="783"/>
      <c r="CF46" s="783"/>
      <c r="CG46" s="783"/>
      <c r="CH46" s="783"/>
      <c r="CI46" s="783"/>
      <c r="CJ46" s="783"/>
      <c r="CK46" s="783"/>
      <c r="CL46" s="783"/>
      <c r="CM46" s="783"/>
      <c r="CN46" s="783"/>
      <c r="CO46" s="783"/>
      <c r="CP46" s="783"/>
      <c r="CQ46" s="783"/>
      <c r="CR46" s="783"/>
      <c r="CS46" s="783"/>
      <c r="CT46" s="783"/>
      <c r="CU46" s="783"/>
      <c r="CV46" s="783"/>
      <c r="CW46" s="783"/>
      <c r="CX46" s="783"/>
      <c r="CY46" s="783"/>
      <c r="CZ46" s="783"/>
      <c r="DA46" s="783"/>
      <c r="DB46" s="783"/>
      <c r="DC46" s="783"/>
      <c r="DD46" s="783"/>
      <c r="DE46" s="783"/>
      <c r="DF46" s="783"/>
      <c r="DG46" s="783"/>
      <c r="DH46" s="783"/>
      <c r="DI46" s="783"/>
      <c r="DJ46" s="783"/>
      <c r="DK46" s="783"/>
      <c r="DL46" s="783"/>
      <c r="DM46" s="783"/>
      <c r="DN46" s="783"/>
      <c r="DO46" s="783"/>
      <c r="DP46" s="783"/>
      <c r="DQ46" s="783"/>
      <c r="DR46" s="783"/>
      <c r="DS46" s="783"/>
      <c r="DT46" s="783"/>
      <c r="DU46" s="783"/>
      <c r="DV46" s="783"/>
      <c r="DW46" s="783"/>
      <c r="DX46" s="783"/>
      <c r="DY46" s="783"/>
      <c r="DZ46" s="783"/>
      <c r="EA46" s="783"/>
      <c r="EB46" s="783"/>
      <c r="EC46" s="783"/>
      <c r="ED46" s="783"/>
      <c r="EE46" s="783"/>
      <c r="EF46" s="783"/>
      <c r="EG46" s="661"/>
      <c r="EH46" s="659"/>
    </row>
    <row r="47" spans="1:138">
      <c r="A47" s="783"/>
      <c r="B47" s="783"/>
      <c r="C47" s="783"/>
      <c r="D47" s="783"/>
      <c r="E47" s="783"/>
      <c r="F47" s="783"/>
      <c r="G47" s="783"/>
      <c r="H47" s="783"/>
      <c r="I47" s="783"/>
      <c r="J47" s="783"/>
      <c r="K47" s="783"/>
      <c r="L47" s="783"/>
      <c r="M47" s="783"/>
      <c r="N47" s="783"/>
      <c r="O47" s="783"/>
      <c r="P47" s="783"/>
      <c r="Q47" s="783"/>
      <c r="R47" s="783"/>
      <c r="S47" s="783"/>
      <c r="T47" s="783"/>
      <c r="U47" s="783"/>
      <c r="V47" s="783"/>
      <c r="W47" s="783"/>
      <c r="X47" s="783"/>
      <c r="Y47" s="783"/>
      <c r="Z47" s="783"/>
      <c r="AA47" s="783"/>
      <c r="AB47" s="783"/>
      <c r="AC47" s="783"/>
      <c r="AD47" s="783"/>
      <c r="AE47" s="783"/>
      <c r="AF47" s="783"/>
      <c r="AG47" s="783"/>
      <c r="AH47" s="783"/>
      <c r="AI47" s="783"/>
      <c r="AJ47" s="783"/>
      <c r="AK47" s="783"/>
      <c r="AL47" s="783"/>
      <c r="AM47" s="783"/>
      <c r="AN47" s="783"/>
      <c r="AO47" s="783"/>
      <c r="AP47" s="783"/>
      <c r="AQ47" s="783"/>
      <c r="AR47" s="783"/>
      <c r="AS47" s="783"/>
      <c r="AT47" s="783"/>
      <c r="AU47" s="783"/>
      <c r="AV47" s="783"/>
      <c r="AW47" s="783"/>
      <c r="AX47" s="783"/>
      <c r="AY47" s="783"/>
      <c r="AZ47" s="783"/>
      <c r="BA47" s="783"/>
      <c r="BB47" s="783"/>
      <c r="BC47" s="783"/>
      <c r="BD47" s="783"/>
      <c r="BE47" s="783"/>
      <c r="BF47" s="783"/>
      <c r="BG47" s="783"/>
      <c r="BH47" s="783"/>
      <c r="BI47" s="783"/>
      <c r="BJ47" s="783"/>
      <c r="BK47" s="783"/>
      <c r="BL47" s="783"/>
      <c r="BM47" s="783"/>
      <c r="BN47" s="783"/>
      <c r="BO47" s="783"/>
      <c r="BP47" s="783"/>
      <c r="BQ47" s="783"/>
      <c r="BR47" s="783"/>
      <c r="BS47" s="783"/>
      <c r="BT47" s="783"/>
      <c r="BU47" s="783"/>
      <c r="BV47" s="783"/>
      <c r="BW47" s="783"/>
      <c r="BX47" s="783"/>
      <c r="BY47" s="783"/>
      <c r="BZ47" s="783"/>
      <c r="CA47" s="783"/>
      <c r="CB47" s="783"/>
      <c r="CC47" s="783"/>
      <c r="CD47" s="783"/>
      <c r="CE47" s="783"/>
      <c r="CF47" s="783"/>
      <c r="CG47" s="783"/>
      <c r="CH47" s="783"/>
      <c r="CI47" s="783"/>
      <c r="CJ47" s="783"/>
      <c r="CK47" s="783"/>
      <c r="CL47" s="783"/>
      <c r="CM47" s="783"/>
      <c r="CN47" s="783"/>
      <c r="CO47" s="783"/>
      <c r="CP47" s="783"/>
      <c r="CQ47" s="783"/>
      <c r="CR47" s="783"/>
      <c r="CS47" s="783"/>
      <c r="CT47" s="783"/>
      <c r="CU47" s="783"/>
      <c r="CV47" s="783"/>
      <c r="CW47" s="783"/>
      <c r="CX47" s="783"/>
      <c r="CY47" s="783"/>
      <c r="CZ47" s="783"/>
      <c r="DA47" s="783"/>
      <c r="DB47" s="783"/>
      <c r="DC47" s="783"/>
      <c r="DD47" s="783"/>
      <c r="DE47" s="783"/>
      <c r="DF47" s="783"/>
      <c r="DG47" s="783"/>
      <c r="DH47" s="783"/>
      <c r="DI47" s="783"/>
      <c r="DJ47" s="783"/>
      <c r="DK47" s="783"/>
      <c r="DL47" s="783"/>
      <c r="DM47" s="783"/>
      <c r="DN47" s="783"/>
      <c r="DO47" s="783"/>
      <c r="DP47" s="783"/>
      <c r="DQ47" s="783"/>
      <c r="DR47" s="783"/>
      <c r="DS47" s="783"/>
      <c r="DT47" s="783"/>
      <c r="DU47" s="783"/>
      <c r="DV47" s="783"/>
      <c r="DW47" s="783"/>
      <c r="DX47" s="783"/>
      <c r="DY47" s="783"/>
      <c r="DZ47" s="783"/>
      <c r="EA47" s="783"/>
      <c r="EB47" s="783"/>
      <c r="EC47" s="783"/>
      <c r="ED47" s="783"/>
      <c r="EE47" s="783"/>
      <c r="EF47" s="783"/>
      <c r="EG47" s="661"/>
      <c r="EH47" s="659"/>
    </row>
    <row r="48" spans="1:138">
      <c r="A48" s="783"/>
      <c r="B48" s="783"/>
      <c r="C48" s="783"/>
      <c r="D48" s="783"/>
      <c r="E48" s="783"/>
      <c r="F48" s="783"/>
      <c r="G48" s="783"/>
      <c r="H48" s="783"/>
      <c r="I48" s="783"/>
      <c r="J48" s="783"/>
      <c r="K48" s="783"/>
      <c r="L48" s="783"/>
      <c r="M48" s="783"/>
      <c r="N48" s="783"/>
      <c r="O48" s="783"/>
      <c r="P48" s="783"/>
      <c r="Q48" s="783"/>
      <c r="R48" s="783"/>
      <c r="S48" s="783"/>
      <c r="T48" s="783"/>
      <c r="U48" s="783"/>
      <c r="V48" s="783"/>
      <c r="W48" s="783"/>
      <c r="X48" s="783"/>
      <c r="Y48" s="783"/>
      <c r="Z48" s="783"/>
      <c r="AA48" s="783"/>
      <c r="AB48" s="783"/>
      <c r="AC48" s="783"/>
      <c r="AD48" s="783"/>
      <c r="AE48" s="783"/>
      <c r="AF48" s="783"/>
      <c r="AG48" s="783"/>
      <c r="AH48" s="783"/>
      <c r="AI48" s="783"/>
      <c r="AJ48" s="783"/>
      <c r="AK48" s="783"/>
      <c r="AL48" s="783"/>
      <c r="AM48" s="783"/>
      <c r="AN48" s="783"/>
      <c r="AO48" s="783"/>
      <c r="AP48" s="783"/>
      <c r="AQ48" s="783"/>
      <c r="AR48" s="783"/>
      <c r="AS48" s="783"/>
      <c r="AT48" s="783"/>
      <c r="AU48" s="783"/>
      <c r="AV48" s="783"/>
      <c r="AW48" s="783"/>
      <c r="AX48" s="783"/>
      <c r="AY48" s="783"/>
      <c r="AZ48" s="783"/>
      <c r="BA48" s="783"/>
      <c r="BB48" s="783"/>
      <c r="BC48" s="783"/>
      <c r="BD48" s="783"/>
      <c r="BE48" s="783"/>
      <c r="BF48" s="783"/>
      <c r="BG48" s="783"/>
      <c r="BH48" s="783"/>
      <c r="BI48" s="783"/>
      <c r="BJ48" s="783"/>
      <c r="BK48" s="783"/>
      <c r="BL48" s="783"/>
      <c r="BM48" s="783"/>
      <c r="BN48" s="783"/>
      <c r="BO48" s="783"/>
      <c r="BP48" s="783"/>
      <c r="BQ48" s="783"/>
      <c r="BR48" s="783"/>
      <c r="BS48" s="783"/>
      <c r="BT48" s="783"/>
      <c r="BU48" s="783"/>
      <c r="BV48" s="783"/>
      <c r="BW48" s="783"/>
      <c r="BX48" s="783"/>
      <c r="BY48" s="783"/>
      <c r="BZ48" s="783"/>
      <c r="CA48" s="783"/>
      <c r="CB48" s="783"/>
      <c r="CC48" s="783"/>
      <c r="CD48" s="783"/>
      <c r="CE48" s="783"/>
      <c r="CF48" s="783"/>
      <c r="CG48" s="783"/>
      <c r="CH48" s="783"/>
      <c r="CI48" s="783"/>
      <c r="CJ48" s="783"/>
      <c r="CK48" s="783"/>
      <c r="CL48" s="783"/>
      <c r="CM48" s="783"/>
      <c r="CN48" s="783"/>
      <c r="CO48" s="783"/>
      <c r="CP48" s="783"/>
      <c r="CQ48" s="783"/>
      <c r="CR48" s="783"/>
      <c r="CS48" s="783"/>
      <c r="CT48" s="783"/>
      <c r="CU48" s="783"/>
      <c r="CV48" s="783"/>
      <c r="CW48" s="783"/>
      <c r="CX48" s="783"/>
      <c r="CY48" s="783"/>
      <c r="CZ48" s="783"/>
      <c r="DA48" s="783"/>
      <c r="DB48" s="783"/>
      <c r="DC48" s="783"/>
      <c r="DD48" s="783"/>
      <c r="DE48" s="783"/>
      <c r="DF48" s="783"/>
      <c r="DG48" s="783"/>
      <c r="DH48" s="783"/>
      <c r="DI48" s="783"/>
      <c r="DJ48" s="783"/>
      <c r="DK48" s="783"/>
      <c r="DL48" s="783"/>
      <c r="DM48" s="783"/>
      <c r="DN48" s="783"/>
      <c r="DO48" s="783"/>
      <c r="DP48" s="783"/>
      <c r="DQ48" s="783"/>
      <c r="DR48" s="783"/>
      <c r="DS48" s="783"/>
      <c r="DT48" s="783"/>
      <c r="DU48" s="783"/>
      <c r="DV48" s="783"/>
      <c r="DW48" s="783"/>
      <c r="DX48" s="783"/>
      <c r="DY48" s="783"/>
      <c r="DZ48" s="783"/>
      <c r="EA48" s="783"/>
      <c r="EB48" s="783"/>
      <c r="EC48" s="783"/>
      <c r="ED48" s="783"/>
      <c r="EE48" s="783"/>
      <c r="EF48" s="783"/>
      <c r="EG48" s="661"/>
      <c r="EH48" s="659"/>
    </row>
    <row r="49" spans="1:138" ht="3" customHeight="1">
      <c r="A49" s="783"/>
      <c r="B49" s="783"/>
      <c r="C49" s="783"/>
      <c r="D49" s="783"/>
      <c r="E49" s="783"/>
      <c r="F49" s="783"/>
      <c r="G49" s="783"/>
      <c r="H49" s="783"/>
      <c r="I49" s="783"/>
      <c r="J49" s="783"/>
      <c r="K49" s="783"/>
      <c r="L49" s="783"/>
      <c r="M49" s="783"/>
      <c r="N49" s="783"/>
      <c r="O49" s="783"/>
      <c r="P49" s="783"/>
      <c r="Q49" s="783"/>
      <c r="R49" s="783"/>
      <c r="S49" s="783"/>
      <c r="T49" s="783"/>
      <c r="U49" s="783"/>
      <c r="V49" s="783"/>
      <c r="W49" s="783"/>
      <c r="X49" s="783"/>
      <c r="Y49" s="783"/>
      <c r="Z49" s="783"/>
      <c r="AA49" s="783"/>
      <c r="AB49" s="783"/>
      <c r="AC49" s="783"/>
      <c r="AD49" s="783"/>
      <c r="AE49" s="783"/>
      <c r="AF49" s="783"/>
      <c r="AG49" s="783"/>
      <c r="AH49" s="783"/>
      <c r="AI49" s="783"/>
      <c r="AJ49" s="783"/>
      <c r="AK49" s="783"/>
      <c r="AL49" s="783"/>
      <c r="AM49" s="783"/>
      <c r="AN49" s="783"/>
      <c r="AO49" s="783"/>
      <c r="AP49" s="783"/>
      <c r="AQ49" s="783"/>
      <c r="AR49" s="783"/>
      <c r="AS49" s="783"/>
      <c r="AT49" s="783"/>
      <c r="AU49" s="783"/>
      <c r="AV49" s="783"/>
      <c r="AW49" s="783"/>
      <c r="AX49" s="783"/>
      <c r="AY49" s="783"/>
      <c r="AZ49" s="783"/>
      <c r="BA49" s="783"/>
      <c r="BB49" s="783"/>
      <c r="BC49" s="783"/>
      <c r="BD49" s="783"/>
      <c r="BE49" s="783"/>
      <c r="BF49" s="783"/>
      <c r="BG49" s="783"/>
      <c r="BH49" s="783"/>
      <c r="BI49" s="783"/>
      <c r="BJ49" s="783"/>
      <c r="BK49" s="783"/>
      <c r="BL49" s="783"/>
      <c r="BM49" s="783"/>
      <c r="BN49" s="783"/>
      <c r="BO49" s="783"/>
      <c r="BP49" s="783"/>
      <c r="BQ49" s="783"/>
      <c r="BR49" s="783"/>
      <c r="BS49" s="783"/>
      <c r="BT49" s="783"/>
      <c r="BU49" s="783"/>
      <c r="BV49" s="783"/>
      <c r="BW49" s="783"/>
      <c r="BX49" s="783"/>
      <c r="BY49" s="783"/>
      <c r="BZ49" s="783"/>
      <c r="CA49" s="783"/>
      <c r="CB49" s="783"/>
      <c r="CC49" s="783"/>
      <c r="CD49" s="783"/>
      <c r="CE49" s="783"/>
      <c r="CF49" s="783"/>
      <c r="CG49" s="783"/>
      <c r="CH49" s="783"/>
      <c r="CI49" s="783"/>
      <c r="CJ49" s="783"/>
      <c r="CK49" s="783"/>
      <c r="CL49" s="783"/>
      <c r="CM49" s="783"/>
      <c r="CN49" s="783"/>
      <c r="CO49" s="783"/>
      <c r="CP49" s="783"/>
      <c r="CQ49" s="783"/>
      <c r="CR49" s="783"/>
      <c r="CS49" s="783"/>
      <c r="CT49" s="783"/>
      <c r="CU49" s="783"/>
      <c r="CV49" s="783"/>
      <c r="CW49" s="783"/>
      <c r="CX49" s="783"/>
      <c r="CY49" s="783"/>
      <c r="CZ49" s="783"/>
      <c r="DA49" s="783"/>
      <c r="DB49" s="783"/>
      <c r="DC49" s="783"/>
      <c r="DD49" s="783"/>
      <c r="DE49" s="783"/>
      <c r="DF49" s="783"/>
      <c r="DG49" s="783"/>
      <c r="DH49" s="783"/>
      <c r="DI49" s="783"/>
      <c r="DJ49" s="783"/>
      <c r="DK49" s="783"/>
      <c r="DL49" s="783"/>
      <c r="DM49" s="783"/>
      <c r="DN49" s="783"/>
      <c r="DO49" s="783"/>
      <c r="DP49" s="783"/>
      <c r="DQ49" s="783"/>
      <c r="DR49" s="783"/>
      <c r="DS49" s="783"/>
      <c r="DT49" s="783"/>
      <c r="DU49" s="783"/>
      <c r="DV49" s="783"/>
      <c r="DW49" s="783"/>
      <c r="DX49" s="783"/>
      <c r="DY49" s="783"/>
      <c r="DZ49" s="783"/>
      <c r="EA49" s="783"/>
      <c r="EB49" s="783"/>
      <c r="EC49" s="783"/>
      <c r="ED49" s="783"/>
      <c r="EE49" s="783"/>
      <c r="EF49" s="783"/>
      <c r="EG49" s="661"/>
      <c r="EH49" s="659"/>
    </row>
    <row r="50" spans="1:138">
      <c r="A50" s="783"/>
      <c r="B50" s="783"/>
      <c r="C50" s="783"/>
      <c r="D50" s="783"/>
      <c r="E50" s="783"/>
      <c r="F50" s="783"/>
      <c r="G50" s="783"/>
      <c r="H50" s="783"/>
      <c r="I50" s="783"/>
      <c r="J50" s="783"/>
      <c r="K50" s="783"/>
      <c r="L50" s="783"/>
      <c r="M50" s="783"/>
      <c r="N50" s="783"/>
      <c r="O50" s="783"/>
      <c r="P50" s="783"/>
      <c r="Q50" s="783"/>
      <c r="R50" s="783"/>
      <c r="S50" s="783"/>
      <c r="T50" s="783"/>
      <c r="U50" s="783"/>
      <c r="V50" s="783"/>
      <c r="W50" s="783"/>
      <c r="X50" s="783"/>
      <c r="Y50" s="783"/>
      <c r="Z50" s="783"/>
      <c r="AA50" s="783"/>
      <c r="AB50" s="783"/>
      <c r="AC50" s="783"/>
      <c r="AD50" s="783"/>
      <c r="AE50" s="783"/>
      <c r="AF50" s="783"/>
      <c r="AG50" s="783"/>
      <c r="AH50" s="783"/>
      <c r="AI50" s="783"/>
      <c r="AJ50" s="783"/>
      <c r="AK50" s="783"/>
      <c r="AL50" s="783"/>
      <c r="AM50" s="783"/>
      <c r="AN50" s="783"/>
      <c r="AO50" s="783"/>
      <c r="AP50" s="783"/>
      <c r="AQ50" s="783"/>
      <c r="AR50" s="783"/>
      <c r="AS50" s="783"/>
      <c r="AT50" s="783"/>
      <c r="AU50" s="783"/>
      <c r="AV50" s="783"/>
      <c r="AW50" s="783"/>
      <c r="AX50" s="783"/>
      <c r="AY50" s="783"/>
      <c r="AZ50" s="783"/>
      <c r="BA50" s="783"/>
      <c r="BB50" s="783"/>
      <c r="BC50" s="783"/>
      <c r="BD50" s="783"/>
      <c r="BE50" s="783"/>
      <c r="BF50" s="783"/>
      <c r="BG50" s="783"/>
      <c r="BH50" s="783"/>
      <c r="BI50" s="783"/>
      <c r="BJ50" s="783"/>
      <c r="BK50" s="783"/>
      <c r="BL50" s="783"/>
      <c r="BM50" s="783"/>
      <c r="BN50" s="783"/>
      <c r="BO50" s="783"/>
      <c r="BP50" s="783"/>
      <c r="BQ50" s="783"/>
      <c r="BR50" s="783"/>
      <c r="BS50" s="783"/>
      <c r="BT50" s="783"/>
      <c r="BU50" s="783"/>
      <c r="BV50" s="783"/>
      <c r="BW50" s="783"/>
      <c r="BX50" s="783"/>
      <c r="BY50" s="783"/>
      <c r="BZ50" s="783"/>
      <c r="CA50" s="783"/>
      <c r="CB50" s="783"/>
      <c r="CC50" s="783"/>
      <c r="CD50" s="783"/>
      <c r="CE50" s="783"/>
      <c r="CF50" s="783"/>
      <c r="CG50" s="783"/>
      <c r="CH50" s="783"/>
      <c r="CI50" s="783"/>
      <c r="CJ50" s="783"/>
      <c r="CK50" s="783"/>
      <c r="CL50" s="783"/>
      <c r="CM50" s="783"/>
      <c r="CN50" s="783"/>
      <c r="CO50" s="783"/>
      <c r="CP50" s="783"/>
      <c r="CQ50" s="783"/>
      <c r="CR50" s="783"/>
      <c r="CS50" s="783"/>
      <c r="CT50" s="783"/>
      <c r="CU50" s="783"/>
      <c r="CV50" s="783"/>
      <c r="CW50" s="783"/>
      <c r="CX50" s="783"/>
      <c r="CY50" s="783"/>
      <c r="CZ50" s="783"/>
      <c r="DA50" s="783"/>
      <c r="DB50" s="783"/>
      <c r="DC50" s="783"/>
      <c r="DD50" s="783"/>
      <c r="DE50" s="783"/>
      <c r="DF50" s="783"/>
      <c r="DG50" s="783"/>
      <c r="DH50" s="783"/>
      <c r="DI50" s="783"/>
      <c r="DJ50" s="783"/>
      <c r="DK50" s="783"/>
      <c r="DL50" s="783"/>
      <c r="DM50" s="783"/>
      <c r="DN50" s="783"/>
      <c r="DO50" s="783"/>
      <c r="DP50" s="783"/>
      <c r="DQ50" s="783"/>
      <c r="DR50" s="783"/>
      <c r="DS50" s="783"/>
      <c r="DT50" s="783"/>
      <c r="DU50" s="783"/>
      <c r="DV50" s="783"/>
      <c r="DW50" s="783"/>
      <c r="DX50" s="783"/>
      <c r="DY50" s="783"/>
      <c r="DZ50" s="783"/>
      <c r="EA50" s="783"/>
      <c r="EB50" s="783"/>
      <c r="EC50" s="783"/>
      <c r="ED50" s="783"/>
      <c r="EE50" s="783"/>
      <c r="EF50" s="783"/>
      <c r="EG50" s="661"/>
      <c r="EH50" s="659"/>
    </row>
    <row r="51" spans="1:138">
      <c r="A51" s="783"/>
      <c r="B51" s="783"/>
      <c r="C51" s="783"/>
      <c r="D51" s="783"/>
      <c r="E51" s="783"/>
      <c r="F51" s="783"/>
      <c r="G51" s="783"/>
      <c r="H51" s="783"/>
      <c r="I51" s="783"/>
      <c r="J51" s="783"/>
      <c r="K51" s="783"/>
      <c r="L51" s="783"/>
      <c r="M51" s="783"/>
      <c r="N51" s="783"/>
      <c r="O51" s="783"/>
      <c r="P51" s="783"/>
      <c r="Q51" s="783"/>
      <c r="R51" s="783"/>
      <c r="S51" s="783"/>
      <c r="T51" s="783"/>
      <c r="U51" s="783"/>
      <c r="V51" s="783"/>
      <c r="W51" s="783"/>
      <c r="X51" s="783"/>
      <c r="Y51" s="783"/>
      <c r="Z51" s="783"/>
      <c r="AA51" s="783"/>
      <c r="AB51" s="783"/>
      <c r="AC51" s="783"/>
      <c r="AD51" s="783"/>
      <c r="AE51" s="783"/>
      <c r="AF51" s="783"/>
      <c r="AG51" s="783"/>
      <c r="AH51" s="783"/>
      <c r="AI51" s="783"/>
      <c r="AJ51" s="783"/>
      <c r="AK51" s="783"/>
      <c r="AL51" s="783"/>
      <c r="AM51" s="783"/>
      <c r="AN51" s="783"/>
      <c r="AO51" s="783"/>
      <c r="AP51" s="783"/>
      <c r="AQ51" s="783"/>
      <c r="AR51" s="783"/>
      <c r="AS51" s="783"/>
      <c r="AT51" s="783"/>
      <c r="AU51" s="783"/>
      <c r="AV51" s="783"/>
      <c r="AW51" s="783"/>
      <c r="AX51" s="783"/>
      <c r="AY51" s="783"/>
      <c r="AZ51" s="783"/>
      <c r="BA51" s="783"/>
      <c r="BB51" s="783"/>
      <c r="BC51" s="783"/>
      <c r="BD51" s="783"/>
      <c r="BE51" s="783"/>
      <c r="BF51" s="783"/>
      <c r="BG51" s="783"/>
      <c r="BH51" s="783"/>
      <c r="BI51" s="783"/>
      <c r="BJ51" s="783"/>
      <c r="BK51" s="783"/>
      <c r="BL51" s="783"/>
      <c r="BM51" s="783"/>
      <c r="BN51" s="783"/>
      <c r="BO51" s="783"/>
      <c r="BP51" s="783"/>
      <c r="BQ51" s="783"/>
      <c r="BR51" s="783"/>
      <c r="BS51" s="783"/>
      <c r="BT51" s="783"/>
      <c r="BU51" s="783"/>
      <c r="BV51" s="783"/>
      <c r="BW51" s="783"/>
      <c r="BX51" s="783"/>
      <c r="BY51" s="783"/>
      <c r="BZ51" s="783"/>
      <c r="CA51" s="783"/>
      <c r="CB51" s="783"/>
      <c r="CC51" s="783"/>
      <c r="CD51" s="783"/>
      <c r="CE51" s="783"/>
      <c r="CF51" s="783"/>
      <c r="CG51" s="783"/>
      <c r="CH51" s="783"/>
      <c r="CI51" s="783"/>
      <c r="CJ51" s="783"/>
      <c r="CK51" s="783"/>
      <c r="CL51" s="783"/>
      <c r="CM51" s="783"/>
      <c r="CN51" s="783"/>
      <c r="CO51" s="783"/>
      <c r="CP51" s="783"/>
      <c r="CQ51" s="783"/>
      <c r="CR51" s="783"/>
      <c r="CS51" s="783"/>
      <c r="CT51" s="783"/>
      <c r="CU51" s="783"/>
      <c r="CV51" s="783"/>
      <c r="CW51" s="783"/>
      <c r="CX51" s="783"/>
      <c r="CY51" s="783"/>
      <c r="CZ51" s="783"/>
      <c r="DA51" s="783"/>
      <c r="DB51" s="783"/>
      <c r="DC51" s="783"/>
      <c r="DD51" s="783"/>
      <c r="DE51" s="783"/>
      <c r="DF51" s="783"/>
      <c r="DG51" s="783"/>
      <c r="DH51" s="783"/>
      <c r="DI51" s="783"/>
      <c r="DJ51" s="783"/>
      <c r="DK51" s="783"/>
      <c r="DL51" s="783"/>
      <c r="DM51" s="783"/>
      <c r="DN51" s="783"/>
      <c r="DO51" s="783"/>
      <c r="DP51" s="783"/>
      <c r="DQ51" s="783"/>
      <c r="DR51" s="783"/>
      <c r="DS51" s="783"/>
      <c r="DT51" s="783"/>
      <c r="DU51" s="783"/>
      <c r="DV51" s="783"/>
      <c r="DW51" s="783"/>
      <c r="DX51" s="783"/>
      <c r="DY51" s="783"/>
      <c r="DZ51" s="783"/>
      <c r="EA51" s="783"/>
      <c r="EB51" s="783"/>
      <c r="EC51" s="783"/>
      <c r="ED51" s="783"/>
      <c r="EE51" s="783"/>
      <c r="EF51" s="783"/>
      <c r="EG51" s="661"/>
      <c r="EH51" s="659"/>
    </row>
    <row r="52" spans="1:138" ht="6" customHeight="1">
      <c r="A52" s="783"/>
      <c r="B52" s="783"/>
      <c r="C52" s="783"/>
      <c r="D52" s="783"/>
      <c r="E52" s="783"/>
      <c r="F52" s="783"/>
      <c r="G52" s="783"/>
      <c r="H52" s="783"/>
      <c r="I52" s="783"/>
      <c r="J52" s="783"/>
      <c r="K52" s="783"/>
      <c r="L52" s="783"/>
      <c r="M52" s="783"/>
      <c r="N52" s="783"/>
      <c r="O52" s="783"/>
      <c r="P52" s="783"/>
      <c r="Q52" s="783"/>
      <c r="R52" s="783"/>
      <c r="S52" s="783"/>
      <c r="T52" s="783"/>
      <c r="U52" s="783"/>
      <c r="V52" s="783"/>
      <c r="W52" s="783"/>
      <c r="X52" s="783"/>
      <c r="Y52" s="783"/>
      <c r="Z52" s="783"/>
      <c r="AA52" s="783"/>
      <c r="AB52" s="783"/>
      <c r="AC52" s="783"/>
      <c r="AD52" s="783"/>
      <c r="AE52" s="783"/>
      <c r="AF52" s="783"/>
      <c r="AG52" s="783"/>
      <c r="AH52" s="783"/>
      <c r="AI52" s="783"/>
      <c r="AJ52" s="783"/>
      <c r="AK52" s="783"/>
      <c r="AL52" s="783"/>
      <c r="AM52" s="783"/>
      <c r="AN52" s="783"/>
      <c r="AO52" s="783"/>
      <c r="AP52" s="783"/>
      <c r="AQ52" s="783"/>
      <c r="AR52" s="783"/>
      <c r="AS52" s="783"/>
      <c r="AT52" s="783"/>
      <c r="AU52" s="783"/>
      <c r="AV52" s="783"/>
      <c r="AW52" s="783"/>
      <c r="AX52" s="783"/>
      <c r="AY52" s="783"/>
      <c r="AZ52" s="783"/>
      <c r="BA52" s="783"/>
      <c r="BB52" s="783"/>
      <c r="BC52" s="783"/>
      <c r="BD52" s="783"/>
      <c r="BE52" s="783"/>
      <c r="BF52" s="783"/>
      <c r="BG52" s="783"/>
      <c r="BH52" s="783"/>
      <c r="BI52" s="783"/>
      <c r="BJ52" s="783"/>
      <c r="BK52" s="783"/>
      <c r="BL52" s="783"/>
      <c r="BM52" s="783"/>
      <c r="BN52" s="783"/>
      <c r="BO52" s="783"/>
      <c r="BP52" s="783"/>
      <c r="BQ52" s="783"/>
      <c r="BR52" s="783"/>
      <c r="BS52" s="783"/>
      <c r="BT52" s="783"/>
      <c r="BU52" s="783"/>
      <c r="BV52" s="783"/>
      <c r="BW52" s="783"/>
      <c r="BX52" s="783"/>
      <c r="BY52" s="783"/>
      <c r="BZ52" s="783"/>
      <c r="CA52" s="783"/>
      <c r="CB52" s="783"/>
      <c r="CC52" s="783"/>
      <c r="CD52" s="783"/>
      <c r="CE52" s="783"/>
      <c r="CF52" s="783"/>
      <c r="CG52" s="783"/>
      <c r="CH52" s="783"/>
      <c r="CI52" s="783"/>
      <c r="CJ52" s="783"/>
      <c r="CK52" s="783"/>
      <c r="CL52" s="783"/>
      <c r="CM52" s="783"/>
      <c r="CN52" s="783"/>
      <c r="CO52" s="783"/>
      <c r="CP52" s="783"/>
      <c r="CQ52" s="783"/>
      <c r="CR52" s="783"/>
      <c r="CS52" s="783"/>
      <c r="CT52" s="783"/>
      <c r="CU52" s="783"/>
      <c r="CV52" s="783"/>
      <c r="CW52" s="783"/>
      <c r="CX52" s="783"/>
      <c r="CY52" s="783"/>
      <c r="CZ52" s="783"/>
      <c r="DA52" s="783"/>
      <c r="DB52" s="783"/>
      <c r="DC52" s="783"/>
      <c r="DD52" s="783"/>
      <c r="DE52" s="783"/>
      <c r="DF52" s="783"/>
      <c r="DG52" s="783"/>
      <c r="DH52" s="783"/>
      <c r="DI52" s="783"/>
      <c r="DJ52" s="783"/>
      <c r="DK52" s="783"/>
      <c r="DL52" s="783"/>
      <c r="DM52" s="783"/>
      <c r="DN52" s="783"/>
      <c r="DO52" s="783"/>
      <c r="DP52" s="783"/>
      <c r="DQ52" s="783"/>
      <c r="DR52" s="783"/>
      <c r="DS52" s="783"/>
      <c r="DT52" s="783"/>
      <c r="DU52" s="783"/>
      <c r="DV52" s="783"/>
      <c r="DW52" s="783"/>
      <c r="DX52" s="783"/>
      <c r="DY52" s="783"/>
      <c r="DZ52" s="783"/>
      <c r="EA52" s="783"/>
      <c r="EB52" s="783"/>
      <c r="EC52" s="783"/>
      <c r="ED52" s="783"/>
      <c r="EE52" s="783"/>
      <c r="EF52" s="783"/>
      <c r="EG52" s="661"/>
      <c r="EH52" s="659"/>
    </row>
    <row r="53" spans="1:138">
      <c r="A53" s="783"/>
      <c r="B53" s="783"/>
      <c r="C53" s="783"/>
      <c r="D53" s="783"/>
      <c r="E53" s="783"/>
      <c r="F53" s="783"/>
      <c r="G53" s="783"/>
      <c r="H53" s="783"/>
      <c r="I53" s="783"/>
      <c r="J53" s="783"/>
      <c r="K53" s="783"/>
      <c r="L53" s="783"/>
      <c r="M53" s="783"/>
      <c r="N53" s="783"/>
      <c r="O53" s="783"/>
      <c r="P53" s="783"/>
      <c r="Q53" s="783"/>
      <c r="R53" s="783"/>
      <c r="S53" s="783"/>
      <c r="T53" s="783"/>
      <c r="U53" s="783"/>
      <c r="V53" s="783"/>
      <c r="W53" s="783"/>
      <c r="X53" s="783"/>
      <c r="Y53" s="783"/>
      <c r="Z53" s="783"/>
      <c r="AA53" s="783"/>
      <c r="AB53" s="783"/>
      <c r="AC53" s="783"/>
      <c r="AD53" s="783"/>
      <c r="AE53" s="783"/>
      <c r="AF53" s="783"/>
      <c r="AG53" s="783"/>
      <c r="AH53" s="783"/>
      <c r="AI53" s="783"/>
      <c r="AJ53" s="783"/>
      <c r="AK53" s="783"/>
      <c r="AL53" s="783"/>
      <c r="AM53" s="783"/>
      <c r="AN53" s="783"/>
      <c r="AO53" s="783"/>
      <c r="AP53" s="783"/>
      <c r="AQ53" s="783"/>
      <c r="AR53" s="783"/>
      <c r="AS53" s="783"/>
      <c r="AT53" s="783"/>
      <c r="AU53" s="783"/>
      <c r="AV53" s="783"/>
      <c r="AW53" s="783"/>
      <c r="AX53" s="783"/>
      <c r="AY53" s="783"/>
      <c r="AZ53" s="783"/>
      <c r="BA53" s="783"/>
      <c r="BB53" s="783"/>
      <c r="BC53" s="783"/>
      <c r="BD53" s="783"/>
      <c r="BE53" s="783"/>
      <c r="BF53" s="783"/>
      <c r="BG53" s="783"/>
      <c r="BH53" s="783"/>
      <c r="BI53" s="783"/>
      <c r="BJ53" s="783"/>
      <c r="BK53" s="783"/>
      <c r="BL53" s="783"/>
      <c r="BM53" s="783"/>
      <c r="BN53" s="783"/>
      <c r="BO53" s="783"/>
      <c r="BP53" s="783"/>
      <c r="BQ53" s="783"/>
      <c r="BR53" s="783"/>
      <c r="BS53" s="783"/>
      <c r="BT53" s="783"/>
      <c r="BU53" s="783"/>
      <c r="BV53" s="783"/>
      <c r="BW53" s="783"/>
      <c r="BX53" s="783"/>
      <c r="BY53" s="783"/>
      <c r="BZ53" s="783"/>
      <c r="CA53" s="783"/>
      <c r="CB53" s="783"/>
      <c r="CC53" s="783"/>
      <c r="CD53" s="783"/>
      <c r="CE53" s="783"/>
      <c r="CF53" s="783"/>
      <c r="CG53" s="783"/>
      <c r="CH53" s="783"/>
      <c r="CI53" s="783"/>
      <c r="CJ53" s="783"/>
      <c r="CK53" s="783"/>
      <c r="CL53" s="783"/>
      <c r="CM53" s="783"/>
      <c r="CN53" s="783"/>
      <c r="CO53" s="783"/>
      <c r="CP53" s="783"/>
      <c r="CQ53" s="783"/>
      <c r="CR53" s="783"/>
      <c r="CS53" s="783"/>
      <c r="CT53" s="783"/>
      <c r="CU53" s="783"/>
      <c r="CV53" s="783"/>
      <c r="CW53" s="783"/>
      <c r="CX53" s="783"/>
      <c r="CY53" s="783"/>
      <c r="CZ53" s="783"/>
      <c r="DA53" s="783"/>
      <c r="DB53" s="783"/>
      <c r="DC53" s="783"/>
      <c r="DD53" s="783"/>
      <c r="DE53" s="783"/>
      <c r="DF53" s="783"/>
      <c r="DG53" s="783"/>
      <c r="DH53" s="783"/>
      <c r="DI53" s="783"/>
      <c r="DJ53" s="783"/>
      <c r="DK53" s="783"/>
      <c r="DL53" s="783"/>
      <c r="DM53" s="783"/>
      <c r="DN53" s="783"/>
      <c r="DO53" s="783"/>
      <c r="DP53" s="783"/>
      <c r="DQ53" s="783"/>
      <c r="DR53" s="783"/>
      <c r="DS53" s="783"/>
      <c r="DT53" s="783"/>
      <c r="DU53" s="783"/>
      <c r="DV53" s="783"/>
      <c r="DW53" s="783"/>
      <c r="DX53" s="783"/>
      <c r="DY53" s="783"/>
      <c r="DZ53" s="783"/>
      <c r="EA53" s="783"/>
      <c r="EB53" s="783"/>
      <c r="EC53" s="783"/>
      <c r="ED53" s="783"/>
      <c r="EE53" s="783"/>
      <c r="EF53" s="783"/>
      <c r="EG53" s="661"/>
      <c r="EH53" s="659"/>
    </row>
    <row r="54" spans="1:138" ht="6" customHeight="1">
      <c r="A54" s="783"/>
      <c r="B54" s="783"/>
      <c r="C54" s="783"/>
      <c r="D54" s="783"/>
      <c r="E54" s="783"/>
      <c r="F54" s="783"/>
      <c r="G54" s="783"/>
      <c r="H54" s="783"/>
      <c r="I54" s="783"/>
      <c r="J54" s="783"/>
      <c r="K54" s="783"/>
      <c r="L54" s="783"/>
      <c r="M54" s="783"/>
      <c r="N54" s="783"/>
      <c r="O54" s="783"/>
      <c r="P54" s="783"/>
      <c r="Q54" s="783"/>
      <c r="R54" s="783"/>
      <c r="S54" s="783"/>
      <c r="T54" s="783"/>
      <c r="U54" s="783"/>
      <c r="V54" s="783"/>
      <c r="W54" s="783"/>
      <c r="X54" s="783"/>
      <c r="Y54" s="783"/>
      <c r="Z54" s="783"/>
      <c r="AA54" s="783"/>
      <c r="AB54" s="783"/>
      <c r="AC54" s="783"/>
      <c r="AD54" s="783"/>
      <c r="AE54" s="783"/>
      <c r="AF54" s="783"/>
      <c r="AG54" s="783"/>
      <c r="AH54" s="783"/>
      <c r="AI54" s="783"/>
      <c r="AJ54" s="783"/>
      <c r="AK54" s="783"/>
      <c r="AL54" s="783"/>
      <c r="AM54" s="783"/>
      <c r="AN54" s="783"/>
      <c r="AO54" s="783"/>
      <c r="AP54" s="783"/>
      <c r="AQ54" s="783"/>
      <c r="AR54" s="783"/>
      <c r="AS54" s="783"/>
      <c r="AT54" s="783"/>
      <c r="AU54" s="783"/>
      <c r="AV54" s="783"/>
      <c r="AW54" s="783"/>
      <c r="AX54" s="783"/>
      <c r="AY54" s="783"/>
      <c r="AZ54" s="783"/>
      <c r="BA54" s="783"/>
      <c r="BB54" s="783"/>
      <c r="BC54" s="783"/>
      <c r="BD54" s="783"/>
      <c r="BE54" s="783"/>
      <c r="BF54" s="783"/>
      <c r="BG54" s="783"/>
      <c r="BH54" s="783"/>
      <c r="BI54" s="783"/>
      <c r="BJ54" s="783"/>
      <c r="BK54" s="783"/>
      <c r="BL54" s="783"/>
      <c r="BM54" s="783"/>
      <c r="BN54" s="783"/>
      <c r="BO54" s="783"/>
      <c r="BP54" s="783"/>
      <c r="BQ54" s="783"/>
      <c r="BR54" s="783"/>
      <c r="BS54" s="783"/>
      <c r="BT54" s="783"/>
      <c r="BU54" s="783"/>
      <c r="BV54" s="783"/>
      <c r="BW54" s="783"/>
      <c r="BX54" s="783"/>
      <c r="BY54" s="783"/>
      <c r="BZ54" s="783"/>
      <c r="CA54" s="783"/>
      <c r="CB54" s="783"/>
      <c r="CC54" s="783"/>
      <c r="CD54" s="783"/>
      <c r="CE54" s="783"/>
      <c r="CF54" s="783"/>
      <c r="CG54" s="783"/>
      <c r="CH54" s="783"/>
      <c r="CI54" s="783"/>
      <c r="CJ54" s="783"/>
      <c r="CK54" s="783"/>
      <c r="CL54" s="783"/>
      <c r="CM54" s="783"/>
      <c r="CN54" s="783"/>
      <c r="CO54" s="783"/>
      <c r="CP54" s="783"/>
      <c r="CQ54" s="783"/>
      <c r="CR54" s="783"/>
      <c r="CS54" s="783"/>
      <c r="CT54" s="783"/>
      <c r="CU54" s="783"/>
      <c r="CV54" s="783"/>
      <c r="CW54" s="783"/>
      <c r="CX54" s="783"/>
      <c r="CY54" s="783"/>
      <c r="CZ54" s="783"/>
      <c r="DA54" s="783"/>
      <c r="DB54" s="783"/>
      <c r="DC54" s="783"/>
      <c r="DD54" s="783"/>
      <c r="DE54" s="783"/>
      <c r="DF54" s="783"/>
      <c r="DG54" s="783"/>
      <c r="DH54" s="783"/>
      <c r="DI54" s="783"/>
      <c r="DJ54" s="783"/>
      <c r="DK54" s="783"/>
      <c r="DL54" s="783"/>
      <c r="DM54" s="783"/>
      <c r="DN54" s="783"/>
      <c r="DO54" s="783"/>
      <c r="DP54" s="783"/>
      <c r="DQ54" s="783"/>
      <c r="DR54" s="783"/>
      <c r="DS54" s="783"/>
      <c r="DT54" s="783"/>
      <c r="DU54" s="783"/>
      <c r="DV54" s="783"/>
      <c r="DW54" s="783"/>
      <c r="DX54" s="783"/>
      <c r="DY54" s="783"/>
      <c r="DZ54" s="783"/>
      <c r="EA54" s="783"/>
      <c r="EB54" s="783"/>
      <c r="EC54" s="783"/>
      <c r="ED54" s="783"/>
      <c r="EE54" s="783"/>
      <c r="EF54" s="783"/>
      <c r="EG54" s="661"/>
      <c r="EH54" s="659"/>
    </row>
    <row r="55" spans="1:138">
      <c r="A55" s="783"/>
      <c r="B55" s="783"/>
      <c r="C55" s="783"/>
      <c r="D55" s="783"/>
      <c r="E55" s="783"/>
      <c r="F55" s="783"/>
      <c r="G55" s="783"/>
      <c r="H55" s="783"/>
      <c r="I55" s="783"/>
      <c r="J55" s="783"/>
      <c r="K55" s="783"/>
      <c r="L55" s="783"/>
      <c r="M55" s="783"/>
      <c r="N55" s="783"/>
      <c r="O55" s="783"/>
      <c r="P55" s="783"/>
      <c r="Q55" s="783"/>
      <c r="R55" s="783"/>
      <c r="S55" s="783"/>
      <c r="T55" s="783"/>
      <c r="U55" s="783"/>
      <c r="V55" s="783"/>
      <c r="W55" s="783"/>
      <c r="X55" s="783"/>
      <c r="Y55" s="783"/>
      <c r="Z55" s="783"/>
      <c r="AA55" s="783"/>
      <c r="AB55" s="783"/>
      <c r="AC55" s="783"/>
      <c r="AD55" s="783"/>
      <c r="AE55" s="783"/>
      <c r="AF55" s="783"/>
      <c r="AG55" s="783"/>
      <c r="AH55" s="783"/>
      <c r="AI55" s="783"/>
      <c r="AJ55" s="783"/>
      <c r="AK55" s="783"/>
      <c r="AL55" s="783"/>
      <c r="AM55" s="783"/>
      <c r="AN55" s="783"/>
      <c r="AO55" s="783"/>
      <c r="AP55" s="783"/>
      <c r="AQ55" s="783"/>
      <c r="AR55" s="783"/>
      <c r="AS55" s="783"/>
      <c r="AT55" s="783"/>
      <c r="AU55" s="783"/>
      <c r="AV55" s="783"/>
      <c r="AW55" s="783"/>
      <c r="AX55" s="783"/>
      <c r="AY55" s="783"/>
      <c r="AZ55" s="783"/>
      <c r="BA55" s="783"/>
      <c r="BB55" s="783"/>
      <c r="BC55" s="783"/>
      <c r="BD55" s="783"/>
      <c r="BE55" s="783"/>
      <c r="BF55" s="783"/>
      <c r="BG55" s="783"/>
      <c r="BH55" s="783"/>
      <c r="BI55" s="783"/>
      <c r="BJ55" s="783"/>
      <c r="BK55" s="783"/>
      <c r="BL55" s="783"/>
      <c r="BM55" s="783"/>
      <c r="BN55" s="783"/>
      <c r="BO55" s="783"/>
      <c r="BP55" s="783"/>
      <c r="BQ55" s="783"/>
      <c r="BR55" s="783"/>
      <c r="BS55" s="783"/>
      <c r="BT55" s="783"/>
      <c r="BU55" s="783"/>
      <c r="BV55" s="783"/>
      <c r="BW55" s="783"/>
      <c r="BX55" s="783"/>
      <c r="BY55" s="783"/>
      <c r="BZ55" s="783"/>
      <c r="CA55" s="783"/>
      <c r="CB55" s="783"/>
      <c r="CC55" s="783"/>
      <c r="CD55" s="783"/>
      <c r="CE55" s="783"/>
      <c r="CF55" s="783"/>
      <c r="CG55" s="783"/>
      <c r="CH55" s="783"/>
      <c r="CI55" s="783"/>
      <c r="CJ55" s="783"/>
      <c r="CK55" s="783"/>
      <c r="CL55" s="783"/>
      <c r="CM55" s="783"/>
      <c r="CN55" s="783"/>
      <c r="CO55" s="783"/>
      <c r="CP55" s="783"/>
      <c r="CQ55" s="783"/>
      <c r="CR55" s="783"/>
      <c r="CS55" s="783"/>
      <c r="CT55" s="783"/>
      <c r="CU55" s="783"/>
      <c r="CV55" s="783"/>
      <c r="CW55" s="783"/>
      <c r="CX55" s="783"/>
      <c r="CY55" s="783"/>
      <c r="CZ55" s="783"/>
      <c r="DA55" s="783"/>
      <c r="DB55" s="783"/>
      <c r="DC55" s="783"/>
      <c r="DD55" s="783"/>
      <c r="DE55" s="783"/>
      <c r="DF55" s="783"/>
      <c r="DG55" s="783"/>
      <c r="DH55" s="783"/>
      <c r="DI55" s="783"/>
      <c r="DJ55" s="783"/>
      <c r="DK55" s="783"/>
      <c r="DL55" s="783"/>
      <c r="DM55" s="783"/>
      <c r="DN55" s="783"/>
      <c r="DO55" s="783"/>
      <c r="DP55" s="783"/>
      <c r="DQ55" s="783"/>
      <c r="DR55" s="783"/>
      <c r="DS55" s="783"/>
      <c r="DT55" s="783"/>
      <c r="DU55" s="783"/>
      <c r="DV55" s="783"/>
      <c r="DW55" s="783"/>
      <c r="DX55" s="783"/>
      <c r="DY55" s="783"/>
      <c r="DZ55" s="783"/>
      <c r="EA55" s="783"/>
      <c r="EB55" s="783"/>
      <c r="EC55" s="783"/>
      <c r="ED55" s="783"/>
      <c r="EE55" s="783"/>
      <c r="EF55" s="783"/>
      <c r="EG55" s="661"/>
      <c r="EH55" s="659"/>
    </row>
    <row r="56" spans="1:138">
      <c r="A56" s="783"/>
      <c r="B56" s="783"/>
      <c r="C56" s="783"/>
      <c r="D56" s="783"/>
      <c r="E56" s="783"/>
      <c r="F56" s="783"/>
      <c r="G56" s="783"/>
      <c r="H56" s="783"/>
      <c r="I56" s="783"/>
      <c r="J56" s="783"/>
      <c r="K56" s="783"/>
      <c r="L56" s="783"/>
      <c r="M56" s="783"/>
      <c r="N56" s="783"/>
      <c r="O56" s="783"/>
      <c r="P56" s="783"/>
      <c r="Q56" s="783"/>
      <c r="R56" s="783"/>
      <c r="S56" s="783"/>
      <c r="T56" s="783"/>
      <c r="U56" s="783"/>
      <c r="V56" s="783"/>
      <c r="W56" s="783"/>
      <c r="X56" s="783"/>
      <c r="Y56" s="783"/>
      <c r="Z56" s="783"/>
      <c r="AA56" s="783"/>
      <c r="AB56" s="783"/>
      <c r="AC56" s="783"/>
      <c r="AD56" s="783"/>
      <c r="AE56" s="783"/>
      <c r="AF56" s="783"/>
      <c r="AG56" s="783"/>
      <c r="AH56" s="783"/>
      <c r="AI56" s="783"/>
      <c r="AJ56" s="783"/>
      <c r="AK56" s="783"/>
      <c r="AL56" s="783"/>
      <c r="AM56" s="783"/>
      <c r="AN56" s="783"/>
      <c r="AO56" s="783"/>
      <c r="AP56" s="783"/>
      <c r="AQ56" s="783"/>
      <c r="AR56" s="783"/>
      <c r="AS56" s="783"/>
      <c r="AT56" s="783"/>
      <c r="AU56" s="783"/>
      <c r="AV56" s="783"/>
      <c r="AW56" s="783"/>
      <c r="AX56" s="783"/>
      <c r="AY56" s="783"/>
      <c r="AZ56" s="783"/>
      <c r="BA56" s="783"/>
      <c r="BB56" s="783"/>
      <c r="BC56" s="783"/>
      <c r="BD56" s="783"/>
      <c r="BE56" s="783"/>
      <c r="BF56" s="783"/>
      <c r="BG56" s="783"/>
      <c r="BH56" s="783"/>
      <c r="BI56" s="783"/>
      <c r="BJ56" s="783"/>
      <c r="BK56" s="783"/>
      <c r="BL56" s="783"/>
      <c r="BM56" s="783"/>
      <c r="BN56" s="783"/>
      <c r="BO56" s="783"/>
      <c r="BP56" s="783"/>
      <c r="BQ56" s="783"/>
      <c r="BR56" s="783"/>
      <c r="BS56" s="783"/>
      <c r="BT56" s="783"/>
      <c r="BU56" s="783"/>
      <c r="BV56" s="783"/>
      <c r="BW56" s="783"/>
      <c r="BX56" s="783"/>
      <c r="BY56" s="783"/>
      <c r="BZ56" s="783"/>
      <c r="CA56" s="783"/>
      <c r="CB56" s="783"/>
      <c r="CC56" s="783"/>
      <c r="CD56" s="783"/>
      <c r="CE56" s="783"/>
      <c r="CF56" s="783"/>
      <c r="CG56" s="783"/>
      <c r="CH56" s="783"/>
      <c r="CI56" s="783"/>
      <c r="CJ56" s="783"/>
      <c r="CK56" s="783"/>
      <c r="CL56" s="783"/>
      <c r="CM56" s="783"/>
      <c r="CN56" s="783"/>
      <c r="CO56" s="783"/>
      <c r="CP56" s="783"/>
      <c r="CQ56" s="783"/>
      <c r="CR56" s="783"/>
      <c r="CS56" s="783"/>
      <c r="CT56" s="783"/>
      <c r="CU56" s="783"/>
      <c r="CV56" s="783"/>
      <c r="CW56" s="783"/>
      <c r="CX56" s="783"/>
      <c r="CY56" s="783"/>
      <c r="CZ56" s="783"/>
      <c r="DA56" s="783"/>
      <c r="DB56" s="783"/>
      <c r="DC56" s="783"/>
      <c r="DD56" s="783"/>
      <c r="DE56" s="783"/>
      <c r="DF56" s="783"/>
      <c r="DG56" s="783"/>
      <c r="DH56" s="783"/>
      <c r="DI56" s="783"/>
      <c r="DJ56" s="783"/>
      <c r="DK56" s="783"/>
      <c r="DL56" s="783"/>
      <c r="DM56" s="783"/>
      <c r="DN56" s="783"/>
      <c r="DO56" s="783"/>
      <c r="DP56" s="783"/>
      <c r="DQ56" s="783"/>
      <c r="DR56" s="783"/>
      <c r="DS56" s="783"/>
      <c r="DT56" s="783"/>
      <c r="DU56" s="783"/>
      <c r="DV56" s="783"/>
      <c r="DW56" s="783"/>
      <c r="DX56" s="783"/>
      <c r="DY56" s="783"/>
      <c r="DZ56" s="783"/>
      <c r="EA56" s="783"/>
      <c r="EB56" s="783"/>
      <c r="EC56" s="783"/>
      <c r="ED56" s="783"/>
      <c r="EE56" s="783"/>
      <c r="EF56" s="783"/>
      <c r="EG56" s="661"/>
      <c r="EH56" s="659"/>
    </row>
    <row r="57" spans="1:138">
      <c r="A57" s="783"/>
      <c r="B57" s="783"/>
      <c r="C57" s="783"/>
      <c r="D57" s="783"/>
      <c r="E57" s="783"/>
      <c r="F57" s="783"/>
      <c r="G57" s="783"/>
      <c r="H57" s="783"/>
      <c r="I57" s="783"/>
      <c r="J57" s="783"/>
      <c r="K57" s="783"/>
      <c r="L57" s="783"/>
      <c r="M57" s="783"/>
      <c r="N57" s="783"/>
      <c r="O57" s="783"/>
      <c r="P57" s="783"/>
      <c r="Q57" s="783"/>
      <c r="R57" s="783"/>
      <c r="S57" s="783"/>
      <c r="T57" s="783"/>
      <c r="U57" s="783"/>
      <c r="V57" s="783"/>
      <c r="W57" s="783"/>
      <c r="X57" s="783"/>
      <c r="Y57" s="783"/>
      <c r="Z57" s="783"/>
      <c r="AA57" s="783"/>
      <c r="AB57" s="783"/>
      <c r="AC57" s="783"/>
      <c r="AD57" s="783"/>
      <c r="AE57" s="783"/>
      <c r="AF57" s="783"/>
      <c r="AG57" s="783"/>
      <c r="AH57" s="783"/>
      <c r="AI57" s="783"/>
      <c r="AJ57" s="783"/>
      <c r="AK57" s="783"/>
      <c r="AL57" s="783"/>
      <c r="AM57" s="783"/>
      <c r="AN57" s="783"/>
      <c r="AO57" s="783"/>
      <c r="AP57" s="783"/>
      <c r="AQ57" s="783"/>
      <c r="AR57" s="783"/>
      <c r="AS57" s="783"/>
      <c r="AT57" s="783"/>
      <c r="AU57" s="783"/>
      <c r="AV57" s="783"/>
      <c r="AW57" s="783"/>
      <c r="AX57" s="783"/>
      <c r="AY57" s="783"/>
      <c r="AZ57" s="783"/>
      <c r="BA57" s="783"/>
      <c r="BB57" s="783"/>
      <c r="BC57" s="783"/>
      <c r="BD57" s="783"/>
      <c r="BE57" s="783"/>
      <c r="BF57" s="783"/>
      <c r="BG57" s="783"/>
      <c r="BH57" s="783"/>
      <c r="BI57" s="783"/>
      <c r="BJ57" s="783"/>
      <c r="BK57" s="783"/>
      <c r="BL57" s="783"/>
      <c r="BM57" s="783"/>
      <c r="BN57" s="783"/>
      <c r="BO57" s="783"/>
      <c r="BP57" s="783"/>
      <c r="BQ57" s="783"/>
      <c r="BR57" s="783"/>
      <c r="BS57" s="783"/>
      <c r="BT57" s="783"/>
      <c r="BU57" s="783"/>
      <c r="BV57" s="783"/>
      <c r="BW57" s="783"/>
      <c r="BX57" s="783"/>
      <c r="BY57" s="783"/>
      <c r="BZ57" s="783"/>
      <c r="CA57" s="783"/>
      <c r="CB57" s="783"/>
      <c r="CC57" s="783"/>
      <c r="CD57" s="783"/>
      <c r="CE57" s="783"/>
      <c r="CF57" s="783"/>
      <c r="CG57" s="783"/>
      <c r="CH57" s="783"/>
      <c r="CI57" s="783"/>
      <c r="CJ57" s="783"/>
      <c r="CK57" s="783"/>
      <c r="CL57" s="783"/>
      <c r="CM57" s="783"/>
      <c r="CN57" s="783"/>
      <c r="CO57" s="783"/>
      <c r="CP57" s="783"/>
      <c r="CQ57" s="783"/>
      <c r="CR57" s="783"/>
      <c r="CS57" s="783"/>
      <c r="CT57" s="783"/>
      <c r="CU57" s="783"/>
      <c r="CV57" s="783"/>
      <c r="CW57" s="783"/>
      <c r="CX57" s="783"/>
      <c r="CY57" s="783"/>
      <c r="CZ57" s="783"/>
      <c r="DA57" s="783"/>
      <c r="DB57" s="783"/>
      <c r="DC57" s="783"/>
      <c r="DD57" s="783"/>
      <c r="DE57" s="783"/>
      <c r="DF57" s="783"/>
      <c r="DG57" s="783"/>
      <c r="DH57" s="783"/>
      <c r="DI57" s="783"/>
      <c r="DJ57" s="783"/>
      <c r="DK57" s="783"/>
      <c r="DL57" s="783"/>
      <c r="DM57" s="783"/>
      <c r="DN57" s="783"/>
      <c r="DO57" s="783"/>
      <c r="DP57" s="783"/>
      <c r="DQ57" s="783"/>
      <c r="DR57" s="783"/>
      <c r="DS57" s="783"/>
      <c r="DT57" s="783"/>
      <c r="DU57" s="783"/>
      <c r="DV57" s="783"/>
      <c r="DW57" s="783"/>
      <c r="DX57" s="783"/>
      <c r="DY57" s="783"/>
      <c r="DZ57" s="783"/>
      <c r="EA57" s="783"/>
      <c r="EB57" s="783"/>
      <c r="EC57" s="783"/>
      <c r="ED57" s="783"/>
      <c r="EE57" s="783"/>
      <c r="EF57" s="783"/>
      <c r="EG57" s="661"/>
      <c r="EH57" s="659"/>
    </row>
    <row r="58" spans="1:138">
      <c r="A58" s="783"/>
      <c r="B58" s="783"/>
      <c r="C58" s="783"/>
      <c r="D58" s="783"/>
      <c r="E58" s="783"/>
      <c r="F58" s="783"/>
      <c r="G58" s="783"/>
      <c r="H58" s="783"/>
      <c r="I58" s="783"/>
      <c r="J58" s="783"/>
      <c r="K58" s="783"/>
      <c r="L58" s="783"/>
      <c r="M58" s="783"/>
      <c r="N58" s="783"/>
      <c r="O58" s="783"/>
      <c r="P58" s="783"/>
      <c r="Q58" s="783"/>
      <c r="R58" s="783"/>
      <c r="S58" s="783"/>
      <c r="T58" s="783"/>
      <c r="U58" s="783"/>
      <c r="V58" s="783"/>
      <c r="W58" s="783"/>
      <c r="X58" s="783"/>
      <c r="Y58" s="783"/>
      <c r="Z58" s="783"/>
      <c r="AA58" s="783"/>
      <c r="AB58" s="783"/>
      <c r="AC58" s="783"/>
      <c r="AD58" s="783"/>
      <c r="AE58" s="783"/>
      <c r="AF58" s="783"/>
      <c r="AG58" s="783"/>
      <c r="AH58" s="783"/>
      <c r="AI58" s="783"/>
      <c r="AJ58" s="783"/>
      <c r="AK58" s="783"/>
      <c r="AL58" s="783"/>
      <c r="AM58" s="783"/>
      <c r="AN58" s="783"/>
      <c r="AO58" s="783"/>
      <c r="AP58" s="783"/>
      <c r="AQ58" s="783"/>
      <c r="AR58" s="783"/>
      <c r="AS58" s="783"/>
      <c r="AT58" s="783"/>
      <c r="AU58" s="783"/>
      <c r="AV58" s="783"/>
      <c r="AW58" s="783"/>
      <c r="AX58" s="783"/>
      <c r="AY58" s="783"/>
      <c r="AZ58" s="783"/>
      <c r="BA58" s="783"/>
      <c r="BB58" s="783"/>
      <c r="BC58" s="783"/>
      <c r="BD58" s="783"/>
      <c r="BE58" s="783"/>
      <c r="BF58" s="783"/>
      <c r="BG58" s="783"/>
      <c r="BH58" s="783"/>
      <c r="BI58" s="783"/>
      <c r="BJ58" s="783"/>
      <c r="BK58" s="783"/>
      <c r="BL58" s="783"/>
      <c r="BM58" s="783"/>
      <c r="BN58" s="783"/>
      <c r="BO58" s="783"/>
      <c r="BP58" s="783"/>
      <c r="BQ58" s="783"/>
      <c r="BR58" s="783"/>
      <c r="BS58" s="783"/>
      <c r="BT58" s="783"/>
      <c r="BU58" s="783"/>
      <c r="BV58" s="783"/>
      <c r="BW58" s="783"/>
      <c r="BX58" s="783"/>
      <c r="BY58" s="783"/>
      <c r="BZ58" s="783"/>
      <c r="CA58" s="783"/>
      <c r="CB58" s="783"/>
      <c r="CC58" s="783"/>
      <c r="CD58" s="783"/>
      <c r="CE58" s="783"/>
      <c r="CF58" s="783"/>
      <c r="CG58" s="783"/>
      <c r="CH58" s="783"/>
      <c r="CI58" s="783"/>
      <c r="CJ58" s="783"/>
      <c r="CK58" s="783"/>
      <c r="CL58" s="783"/>
      <c r="CM58" s="783"/>
      <c r="CN58" s="783"/>
      <c r="CO58" s="783"/>
      <c r="CP58" s="783"/>
      <c r="CQ58" s="783"/>
      <c r="CR58" s="783"/>
      <c r="CS58" s="783"/>
      <c r="CT58" s="783"/>
      <c r="CU58" s="783"/>
      <c r="CV58" s="783"/>
      <c r="CW58" s="783"/>
      <c r="CX58" s="783"/>
      <c r="CY58" s="783"/>
      <c r="CZ58" s="783"/>
      <c r="DA58" s="783"/>
      <c r="DB58" s="783"/>
      <c r="DC58" s="783"/>
      <c r="DD58" s="783"/>
      <c r="DE58" s="783"/>
      <c r="DF58" s="783"/>
      <c r="DG58" s="783"/>
      <c r="DH58" s="783"/>
      <c r="DI58" s="783"/>
      <c r="DJ58" s="783"/>
      <c r="DK58" s="783"/>
      <c r="DL58" s="783"/>
      <c r="DM58" s="783"/>
      <c r="DN58" s="783"/>
      <c r="DO58" s="783"/>
      <c r="DP58" s="783"/>
      <c r="DQ58" s="783"/>
      <c r="DR58" s="783"/>
      <c r="DS58" s="783"/>
      <c r="DT58" s="783"/>
      <c r="DU58" s="783"/>
      <c r="DV58" s="783"/>
      <c r="DW58" s="783"/>
      <c r="DX58" s="783"/>
      <c r="DY58" s="783"/>
      <c r="DZ58" s="783"/>
      <c r="EA58" s="783"/>
      <c r="EB58" s="783"/>
      <c r="EC58" s="783"/>
      <c r="ED58" s="783"/>
      <c r="EE58" s="783"/>
      <c r="EF58" s="783"/>
      <c r="EG58" s="659"/>
      <c r="EH58" s="659"/>
    </row>
    <row r="59" spans="1:138" ht="6" customHeight="1">
      <c r="A59" s="783"/>
      <c r="B59" s="783"/>
      <c r="C59" s="783"/>
      <c r="D59" s="783"/>
      <c r="E59" s="783"/>
      <c r="F59" s="783"/>
      <c r="G59" s="783"/>
      <c r="H59" s="783"/>
      <c r="I59" s="783"/>
      <c r="J59" s="783"/>
      <c r="K59" s="783"/>
      <c r="L59" s="783"/>
      <c r="M59" s="783"/>
      <c r="N59" s="783"/>
      <c r="O59" s="783"/>
      <c r="P59" s="783"/>
      <c r="Q59" s="783"/>
      <c r="R59" s="783"/>
      <c r="S59" s="783"/>
      <c r="T59" s="783"/>
      <c r="U59" s="783"/>
      <c r="V59" s="783"/>
      <c r="W59" s="783"/>
      <c r="X59" s="783"/>
      <c r="Y59" s="783"/>
      <c r="Z59" s="783"/>
      <c r="AA59" s="783"/>
      <c r="AB59" s="783"/>
      <c r="AC59" s="783"/>
      <c r="AD59" s="783"/>
      <c r="AE59" s="783"/>
      <c r="AF59" s="783"/>
      <c r="AG59" s="783"/>
      <c r="AH59" s="783"/>
      <c r="AI59" s="783"/>
      <c r="AJ59" s="783"/>
      <c r="AK59" s="783"/>
      <c r="AL59" s="783"/>
      <c r="AM59" s="783"/>
      <c r="AN59" s="783"/>
      <c r="AO59" s="783"/>
      <c r="AP59" s="783"/>
      <c r="AQ59" s="783"/>
      <c r="AR59" s="783"/>
      <c r="AS59" s="783"/>
      <c r="AT59" s="783"/>
      <c r="AU59" s="783"/>
      <c r="AV59" s="783"/>
      <c r="AW59" s="783"/>
      <c r="AX59" s="783"/>
      <c r="AY59" s="783"/>
      <c r="AZ59" s="783"/>
      <c r="BA59" s="783"/>
      <c r="BB59" s="783"/>
      <c r="BC59" s="783"/>
      <c r="BD59" s="783"/>
      <c r="BE59" s="783"/>
      <c r="BF59" s="783"/>
      <c r="BG59" s="783"/>
      <c r="BH59" s="783"/>
      <c r="BI59" s="783"/>
      <c r="BJ59" s="783"/>
      <c r="BK59" s="783"/>
      <c r="BL59" s="783"/>
      <c r="BM59" s="783"/>
      <c r="BN59" s="783"/>
      <c r="BO59" s="783"/>
      <c r="BP59" s="783"/>
      <c r="BQ59" s="783"/>
      <c r="BR59" s="783"/>
      <c r="BS59" s="783"/>
      <c r="BT59" s="783"/>
      <c r="BU59" s="783"/>
      <c r="BV59" s="783"/>
      <c r="BW59" s="783"/>
      <c r="BX59" s="783"/>
      <c r="BY59" s="783"/>
      <c r="BZ59" s="783"/>
      <c r="CA59" s="783"/>
      <c r="CB59" s="783"/>
      <c r="CC59" s="783"/>
      <c r="CD59" s="783"/>
      <c r="CE59" s="783"/>
      <c r="CF59" s="783"/>
      <c r="CG59" s="783"/>
      <c r="CH59" s="783"/>
      <c r="CI59" s="783"/>
      <c r="CJ59" s="783"/>
      <c r="CK59" s="783"/>
      <c r="CL59" s="783"/>
      <c r="CM59" s="783"/>
      <c r="CN59" s="783"/>
      <c r="CO59" s="783"/>
      <c r="CP59" s="783"/>
      <c r="CQ59" s="783"/>
      <c r="CR59" s="783"/>
      <c r="CS59" s="783"/>
      <c r="CT59" s="783"/>
      <c r="CU59" s="783"/>
      <c r="CV59" s="783"/>
      <c r="CW59" s="783"/>
      <c r="CX59" s="783"/>
      <c r="CY59" s="783"/>
      <c r="CZ59" s="783"/>
      <c r="DA59" s="783"/>
      <c r="DB59" s="783"/>
      <c r="DC59" s="783"/>
      <c r="DD59" s="783"/>
      <c r="DE59" s="783"/>
      <c r="DF59" s="783"/>
      <c r="DG59" s="783"/>
      <c r="DH59" s="783"/>
      <c r="DI59" s="783"/>
      <c r="DJ59" s="783"/>
      <c r="DK59" s="783"/>
      <c r="DL59" s="783"/>
      <c r="DM59" s="783"/>
      <c r="DN59" s="783"/>
      <c r="DO59" s="783"/>
      <c r="DP59" s="783"/>
      <c r="DQ59" s="783"/>
      <c r="DR59" s="783"/>
      <c r="DS59" s="783"/>
      <c r="DT59" s="783"/>
      <c r="DU59" s="783"/>
      <c r="DV59" s="783"/>
      <c r="DW59" s="783"/>
      <c r="DX59" s="783"/>
      <c r="DY59" s="783"/>
      <c r="DZ59" s="783"/>
      <c r="EA59" s="783"/>
      <c r="EB59" s="783"/>
      <c r="EC59" s="783"/>
      <c r="ED59" s="783"/>
      <c r="EE59" s="783"/>
      <c r="EF59" s="783"/>
      <c r="EG59" s="659"/>
      <c r="EH59" s="659"/>
    </row>
    <row r="60" spans="1:138">
      <c r="A60" s="783"/>
      <c r="B60" s="783"/>
      <c r="C60" s="783"/>
      <c r="D60" s="783"/>
      <c r="E60" s="783"/>
      <c r="F60" s="783"/>
      <c r="G60" s="783"/>
      <c r="H60" s="783"/>
      <c r="I60" s="783"/>
      <c r="J60" s="783"/>
      <c r="K60" s="783"/>
      <c r="L60" s="783"/>
      <c r="M60" s="783"/>
      <c r="N60" s="783"/>
      <c r="O60" s="783"/>
      <c r="P60" s="783"/>
      <c r="Q60" s="783"/>
      <c r="R60" s="783"/>
      <c r="S60" s="783"/>
      <c r="T60" s="783"/>
      <c r="U60" s="783"/>
      <c r="V60" s="783"/>
      <c r="W60" s="783"/>
      <c r="X60" s="783"/>
      <c r="Y60" s="783"/>
      <c r="Z60" s="783"/>
      <c r="AA60" s="783"/>
      <c r="AB60" s="783"/>
      <c r="AC60" s="783"/>
      <c r="AD60" s="783"/>
      <c r="AE60" s="783"/>
      <c r="AF60" s="783"/>
      <c r="AG60" s="783"/>
      <c r="AH60" s="783"/>
      <c r="AI60" s="783"/>
      <c r="AJ60" s="783"/>
      <c r="AK60" s="783"/>
      <c r="AL60" s="783"/>
      <c r="AM60" s="783"/>
      <c r="AN60" s="783"/>
      <c r="AO60" s="783"/>
      <c r="AP60" s="783"/>
      <c r="AQ60" s="783"/>
      <c r="AR60" s="783"/>
      <c r="AS60" s="783"/>
      <c r="AT60" s="783"/>
      <c r="AU60" s="783"/>
      <c r="AV60" s="783"/>
      <c r="AW60" s="783"/>
      <c r="AX60" s="783"/>
      <c r="AY60" s="783"/>
      <c r="AZ60" s="783"/>
      <c r="BA60" s="783"/>
      <c r="BB60" s="783"/>
      <c r="BC60" s="783"/>
      <c r="BD60" s="783"/>
      <c r="BE60" s="783"/>
      <c r="BF60" s="783"/>
      <c r="BG60" s="783"/>
      <c r="BH60" s="783"/>
      <c r="BI60" s="783"/>
      <c r="BJ60" s="783"/>
      <c r="BK60" s="783"/>
      <c r="BL60" s="783"/>
      <c r="BM60" s="783"/>
      <c r="BN60" s="783"/>
      <c r="BO60" s="783"/>
      <c r="BP60" s="783"/>
      <c r="BQ60" s="783"/>
      <c r="BR60" s="783"/>
      <c r="BS60" s="783"/>
      <c r="BT60" s="783"/>
      <c r="BU60" s="783"/>
      <c r="BV60" s="783"/>
      <c r="BW60" s="783"/>
      <c r="BX60" s="783"/>
      <c r="BY60" s="783"/>
      <c r="BZ60" s="783"/>
      <c r="CA60" s="783"/>
      <c r="CB60" s="783"/>
      <c r="CC60" s="783"/>
      <c r="CD60" s="783"/>
      <c r="CE60" s="783"/>
      <c r="CF60" s="783"/>
      <c r="CG60" s="783"/>
      <c r="CH60" s="783"/>
      <c r="CI60" s="783"/>
      <c r="CJ60" s="783"/>
      <c r="CK60" s="783"/>
      <c r="CL60" s="783"/>
      <c r="CM60" s="783"/>
      <c r="CN60" s="783"/>
      <c r="CO60" s="783"/>
      <c r="CP60" s="783"/>
      <c r="CQ60" s="783"/>
      <c r="CR60" s="783"/>
      <c r="CS60" s="783"/>
      <c r="CT60" s="783"/>
      <c r="CU60" s="783"/>
      <c r="CV60" s="783"/>
      <c r="CW60" s="783"/>
      <c r="CX60" s="783"/>
      <c r="CY60" s="783"/>
      <c r="CZ60" s="783"/>
      <c r="DA60" s="783"/>
      <c r="DB60" s="783"/>
      <c r="DC60" s="783"/>
      <c r="DD60" s="783"/>
      <c r="DE60" s="783"/>
      <c r="DF60" s="783"/>
      <c r="DG60" s="783"/>
      <c r="DH60" s="783"/>
      <c r="DI60" s="783"/>
      <c r="DJ60" s="783"/>
      <c r="DK60" s="783"/>
      <c r="DL60" s="783"/>
      <c r="DM60" s="783"/>
      <c r="DN60" s="783"/>
      <c r="DO60" s="783"/>
      <c r="DP60" s="783"/>
      <c r="DQ60" s="783"/>
      <c r="DR60" s="783"/>
      <c r="DS60" s="783"/>
      <c r="DT60" s="783"/>
      <c r="DU60" s="783"/>
      <c r="DV60" s="783"/>
      <c r="DW60" s="783"/>
      <c r="DX60" s="783"/>
      <c r="DY60" s="783"/>
      <c r="DZ60" s="783"/>
      <c r="EA60" s="783"/>
      <c r="EB60" s="783"/>
      <c r="EC60" s="783"/>
      <c r="ED60" s="783"/>
      <c r="EE60" s="783"/>
      <c r="EF60" s="783"/>
      <c r="EG60" s="659"/>
      <c r="EH60" s="659"/>
    </row>
    <row r="61" spans="1:138">
      <c r="A61" s="783"/>
      <c r="B61" s="783"/>
      <c r="C61" s="783"/>
      <c r="D61" s="783"/>
      <c r="E61" s="783"/>
      <c r="F61" s="783"/>
      <c r="G61" s="783"/>
      <c r="H61" s="783"/>
      <c r="I61" s="783"/>
      <c r="J61" s="783"/>
      <c r="K61" s="783"/>
      <c r="L61" s="783"/>
      <c r="M61" s="783"/>
      <c r="N61" s="783"/>
      <c r="O61" s="783"/>
      <c r="P61" s="783"/>
      <c r="Q61" s="783"/>
      <c r="R61" s="783"/>
      <c r="S61" s="783"/>
      <c r="T61" s="783"/>
      <c r="U61" s="783"/>
      <c r="V61" s="783"/>
      <c r="W61" s="783"/>
      <c r="X61" s="783"/>
      <c r="Y61" s="783"/>
      <c r="Z61" s="783"/>
      <c r="AA61" s="783"/>
      <c r="AB61" s="783"/>
      <c r="AC61" s="783"/>
      <c r="AD61" s="783"/>
      <c r="AE61" s="783"/>
      <c r="AF61" s="783"/>
      <c r="AG61" s="783"/>
      <c r="AH61" s="783"/>
      <c r="AI61" s="783"/>
      <c r="AJ61" s="783"/>
      <c r="AK61" s="783"/>
      <c r="AL61" s="783"/>
      <c r="AM61" s="783"/>
      <c r="AN61" s="783"/>
      <c r="AO61" s="783"/>
      <c r="AP61" s="783"/>
      <c r="AQ61" s="783"/>
      <c r="AR61" s="783"/>
      <c r="AS61" s="783"/>
      <c r="AT61" s="783"/>
      <c r="AU61" s="783"/>
      <c r="AV61" s="783"/>
      <c r="AW61" s="783"/>
      <c r="AX61" s="783"/>
      <c r="AY61" s="783"/>
      <c r="AZ61" s="783"/>
      <c r="BA61" s="783"/>
      <c r="BB61" s="783"/>
      <c r="BC61" s="783"/>
      <c r="BD61" s="783"/>
      <c r="BE61" s="783"/>
      <c r="BF61" s="783"/>
      <c r="BG61" s="783"/>
      <c r="BH61" s="783"/>
      <c r="BI61" s="783"/>
      <c r="BJ61" s="783"/>
      <c r="BK61" s="783"/>
      <c r="BL61" s="783"/>
      <c r="BM61" s="783"/>
      <c r="BN61" s="783"/>
      <c r="BO61" s="783"/>
      <c r="BP61" s="783"/>
      <c r="BQ61" s="783"/>
      <c r="BR61" s="783"/>
      <c r="BS61" s="783"/>
      <c r="BT61" s="783"/>
      <c r="BU61" s="783"/>
      <c r="BV61" s="783"/>
      <c r="BW61" s="783"/>
      <c r="BX61" s="783"/>
      <c r="BY61" s="783"/>
      <c r="BZ61" s="783"/>
      <c r="CA61" s="783"/>
      <c r="CB61" s="783"/>
      <c r="CC61" s="783"/>
      <c r="CD61" s="783"/>
      <c r="CE61" s="783"/>
      <c r="CF61" s="783"/>
      <c r="CG61" s="783"/>
      <c r="CH61" s="783"/>
      <c r="CI61" s="783"/>
      <c r="CJ61" s="783"/>
      <c r="CK61" s="783"/>
      <c r="CL61" s="783"/>
      <c r="CM61" s="783"/>
      <c r="CN61" s="783"/>
      <c r="CO61" s="783"/>
      <c r="CP61" s="783"/>
      <c r="CQ61" s="783"/>
      <c r="CR61" s="783"/>
      <c r="CS61" s="783"/>
      <c r="CT61" s="783"/>
      <c r="CU61" s="783"/>
      <c r="CV61" s="783"/>
      <c r="CW61" s="783"/>
      <c r="CX61" s="783"/>
      <c r="CY61" s="783"/>
      <c r="CZ61" s="783"/>
      <c r="DA61" s="783"/>
      <c r="DB61" s="783"/>
      <c r="DC61" s="783"/>
      <c r="DD61" s="783"/>
      <c r="DE61" s="783"/>
      <c r="DF61" s="783"/>
      <c r="DG61" s="783"/>
      <c r="DH61" s="783"/>
      <c r="DI61" s="783"/>
      <c r="DJ61" s="783"/>
      <c r="DK61" s="783"/>
      <c r="DL61" s="783"/>
      <c r="DM61" s="783"/>
      <c r="DN61" s="783"/>
      <c r="DO61" s="783"/>
      <c r="DP61" s="783"/>
      <c r="DQ61" s="783"/>
      <c r="DR61" s="783"/>
      <c r="DS61" s="783"/>
      <c r="DT61" s="783"/>
      <c r="DU61" s="783"/>
      <c r="DV61" s="783"/>
      <c r="DW61" s="783"/>
      <c r="DX61" s="783"/>
      <c r="DY61" s="783"/>
      <c r="DZ61" s="783"/>
      <c r="EA61" s="783"/>
      <c r="EB61" s="783"/>
      <c r="EC61" s="783"/>
      <c r="ED61" s="783"/>
      <c r="EE61" s="783"/>
      <c r="EF61" s="783"/>
      <c r="EG61" s="659"/>
      <c r="EH61" s="659"/>
    </row>
    <row r="62" spans="1:138" ht="12.75" customHeight="1">
      <c r="A62" s="783"/>
      <c r="B62" s="783"/>
      <c r="C62" s="783"/>
      <c r="D62" s="783"/>
      <c r="E62" s="783"/>
      <c r="F62" s="783"/>
      <c r="G62" s="783"/>
      <c r="H62" s="783"/>
      <c r="I62" s="783"/>
      <c r="J62" s="783"/>
      <c r="K62" s="783"/>
      <c r="L62" s="783"/>
      <c r="M62" s="783"/>
      <c r="N62" s="783"/>
      <c r="O62" s="783"/>
      <c r="P62" s="783"/>
      <c r="Q62" s="783"/>
      <c r="R62" s="783"/>
      <c r="S62" s="783"/>
      <c r="T62" s="783"/>
      <c r="U62" s="783"/>
      <c r="V62" s="783"/>
      <c r="W62" s="783"/>
      <c r="X62" s="783"/>
      <c r="Y62" s="783"/>
      <c r="Z62" s="783"/>
      <c r="AA62" s="783"/>
      <c r="AB62" s="783"/>
      <c r="AC62" s="783"/>
      <c r="AD62" s="783"/>
      <c r="AE62" s="783"/>
      <c r="AF62" s="783"/>
      <c r="AG62" s="783"/>
      <c r="AH62" s="783"/>
      <c r="AI62" s="783"/>
      <c r="AJ62" s="783"/>
      <c r="AK62" s="783"/>
      <c r="AL62" s="783"/>
      <c r="AM62" s="783"/>
      <c r="AN62" s="783"/>
      <c r="AO62" s="783"/>
      <c r="AP62" s="783"/>
      <c r="AQ62" s="783"/>
      <c r="AR62" s="783"/>
      <c r="AS62" s="783"/>
      <c r="AT62" s="783"/>
      <c r="AU62" s="783"/>
      <c r="AV62" s="783"/>
      <c r="AW62" s="783"/>
      <c r="AX62" s="783"/>
      <c r="AY62" s="783"/>
      <c r="AZ62" s="783"/>
      <c r="BA62" s="783"/>
      <c r="BB62" s="783"/>
      <c r="BC62" s="783"/>
      <c r="BD62" s="783"/>
      <c r="BE62" s="783"/>
      <c r="BF62" s="783"/>
      <c r="BG62" s="783"/>
      <c r="BH62" s="783"/>
      <c r="BI62" s="783"/>
      <c r="BJ62" s="783"/>
      <c r="BK62" s="783"/>
      <c r="BL62" s="783"/>
      <c r="BM62" s="783"/>
      <c r="BN62" s="783"/>
      <c r="BO62" s="783"/>
      <c r="BP62" s="783"/>
      <c r="BQ62" s="783"/>
      <c r="BR62" s="783"/>
      <c r="BS62" s="783"/>
      <c r="BT62" s="783"/>
      <c r="BU62" s="783"/>
      <c r="BV62" s="783"/>
      <c r="BW62" s="783"/>
      <c r="BX62" s="783"/>
      <c r="BY62" s="783"/>
      <c r="BZ62" s="783"/>
      <c r="CA62" s="783"/>
      <c r="CB62" s="783"/>
      <c r="CC62" s="783"/>
      <c r="CD62" s="783"/>
      <c r="CE62" s="783"/>
      <c r="CF62" s="783"/>
      <c r="CG62" s="783"/>
      <c r="CH62" s="783"/>
      <c r="CI62" s="783"/>
      <c r="CJ62" s="783"/>
      <c r="CK62" s="783"/>
      <c r="CL62" s="783"/>
      <c r="CM62" s="783"/>
      <c r="CN62" s="783"/>
      <c r="CO62" s="783"/>
      <c r="CP62" s="783"/>
      <c r="CQ62" s="783"/>
      <c r="CR62" s="783"/>
      <c r="CS62" s="783"/>
      <c r="CT62" s="783"/>
      <c r="CU62" s="783"/>
      <c r="CV62" s="783"/>
      <c r="CW62" s="783"/>
      <c r="CX62" s="783"/>
      <c r="CY62" s="783"/>
      <c r="CZ62" s="783"/>
      <c r="DA62" s="783"/>
      <c r="DB62" s="783"/>
      <c r="DC62" s="783"/>
      <c r="DD62" s="783"/>
      <c r="DE62" s="783"/>
      <c r="DF62" s="783"/>
      <c r="DG62" s="783"/>
      <c r="DH62" s="783"/>
      <c r="DI62" s="783"/>
      <c r="DJ62" s="783"/>
      <c r="DK62" s="783"/>
      <c r="DL62" s="783"/>
      <c r="DM62" s="783"/>
      <c r="DN62" s="783"/>
      <c r="DO62" s="783"/>
      <c r="DP62" s="783"/>
      <c r="DQ62" s="783"/>
      <c r="DR62" s="783"/>
      <c r="DS62" s="783"/>
      <c r="DT62" s="783"/>
      <c r="DU62" s="783"/>
      <c r="DV62" s="783"/>
      <c r="DW62" s="783"/>
      <c r="DX62" s="783"/>
      <c r="DY62" s="783"/>
      <c r="DZ62" s="783"/>
      <c r="EA62" s="783"/>
      <c r="EB62" s="783"/>
      <c r="EC62" s="783"/>
      <c r="ED62" s="783"/>
      <c r="EE62" s="783"/>
      <c r="EF62" s="783"/>
      <c r="EG62" s="659"/>
      <c r="EH62" s="659"/>
    </row>
    <row r="63" spans="1:138" ht="12.75" customHeight="1">
      <c r="A63" s="783"/>
      <c r="B63" s="783"/>
      <c r="C63" s="783"/>
      <c r="D63" s="783"/>
      <c r="E63" s="783"/>
      <c r="F63" s="783"/>
      <c r="G63" s="783"/>
      <c r="H63" s="783"/>
      <c r="I63" s="783"/>
      <c r="J63" s="783"/>
      <c r="K63" s="783"/>
      <c r="L63" s="783"/>
      <c r="M63" s="783"/>
      <c r="N63" s="783"/>
      <c r="O63" s="783"/>
      <c r="P63" s="783"/>
      <c r="Q63" s="783"/>
      <c r="R63" s="783"/>
      <c r="S63" s="783"/>
      <c r="T63" s="783"/>
      <c r="U63" s="783"/>
      <c r="V63" s="783"/>
      <c r="W63" s="783"/>
      <c r="X63" s="783"/>
      <c r="Y63" s="783"/>
      <c r="Z63" s="783"/>
      <c r="AA63" s="783"/>
      <c r="AB63" s="783"/>
      <c r="AC63" s="783"/>
      <c r="AD63" s="783"/>
      <c r="AE63" s="783"/>
      <c r="AF63" s="783"/>
      <c r="AG63" s="783"/>
      <c r="AH63" s="783"/>
      <c r="AI63" s="783"/>
      <c r="AJ63" s="783"/>
      <c r="AK63" s="783"/>
      <c r="AL63" s="783"/>
      <c r="AM63" s="783"/>
      <c r="AN63" s="783"/>
      <c r="AO63" s="783"/>
      <c r="AP63" s="783"/>
      <c r="AQ63" s="783"/>
      <c r="AR63" s="783"/>
      <c r="AS63" s="783"/>
      <c r="AT63" s="783"/>
      <c r="AU63" s="783"/>
      <c r="AV63" s="783"/>
      <c r="AW63" s="783"/>
      <c r="AX63" s="783"/>
      <c r="AY63" s="783"/>
      <c r="AZ63" s="783"/>
      <c r="BA63" s="783"/>
      <c r="BB63" s="783"/>
      <c r="BC63" s="783"/>
      <c r="BD63" s="783"/>
      <c r="BE63" s="783"/>
      <c r="BF63" s="783"/>
      <c r="BG63" s="783"/>
      <c r="BH63" s="783"/>
      <c r="BI63" s="783"/>
      <c r="BJ63" s="783"/>
      <c r="BK63" s="783"/>
      <c r="BL63" s="783"/>
      <c r="BM63" s="783"/>
      <c r="BN63" s="783"/>
      <c r="BO63" s="783"/>
      <c r="BP63" s="783"/>
      <c r="BQ63" s="783"/>
      <c r="BR63" s="783"/>
      <c r="BS63" s="783"/>
      <c r="BT63" s="783"/>
      <c r="BU63" s="783"/>
      <c r="BV63" s="783"/>
      <c r="BW63" s="783"/>
      <c r="BX63" s="783"/>
      <c r="BY63" s="783"/>
      <c r="BZ63" s="783"/>
      <c r="CA63" s="783"/>
      <c r="CB63" s="783"/>
      <c r="CC63" s="783"/>
      <c r="CD63" s="783"/>
      <c r="CE63" s="783"/>
      <c r="CF63" s="783"/>
      <c r="CG63" s="783"/>
      <c r="CH63" s="783"/>
      <c r="CI63" s="783"/>
      <c r="CJ63" s="783"/>
      <c r="CK63" s="783"/>
      <c r="CL63" s="783"/>
      <c r="CM63" s="783"/>
      <c r="CN63" s="783"/>
      <c r="CO63" s="783"/>
      <c r="CP63" s="783"/>
      <c r="CQ63" s="783"/>
      <c r="CR63" s="783"/>
      <c r="CS63" s="783"/>
      <c r="CT63" s="783"/>
      <c r="CU63" s="783"/>
      <c r="CV63" s="783"/>
      <c r="CW63" s="783"/>
      <c r="CX63" s="783"/>
      <c r="CY63" s="783"/>
      <c r="CZ63" s="783"/>
      <c r="DA63" s="783"/>
      <c r="DB63" s="783"/>
      <c r="DC63" s="783"/>
      <c r="DD63" s="783"/>
      <c r="DE63" s="783"/>
      <c r="DF63" s="783"/>
      <c r="DG63" s="783"/>
      <c r="DH63" s="783"/>
      <c r="DI63" s="783"/>
      <c r="DJ63" s="783"/>
      <c r="DK63" s="783"/>
      <c r="DL63" s="783"/>
      <c r="DM63" s="783"/>
      <c r="DN63" s="783"/>
      <c r="DO63" s="783"/>
      <c r="DP63" s="783"/>
      <c r="DQ63" s="783"/>
      <c r="DR63" s="783"/>
      <c r="DS63" s="783"/>
      <c r="DT63" s="783"/>
      <c r="DU63" s="783"/>
      <c r="DV63" s="783"/>
      <c r="DW63" s="783"/>
      <c r="DX63" s="783"/>
      <c r="DY63" s="783"/>
      <c r="DZ63" s="783"/>
      <c r="EA63" s="783"/>
      <c r="EB63" s="783"/>
      <c r="EC63" s="783"/>
      <c r="ED63" s="783"/>
      <c r="EE63" s="783"/>
      <c r="EF63" s="783"/>
      <c r="EG63" s="660"/>
      <c r="EH63" s="660"/>
    </row>
    <row r="64" spans="1:138" ht="3" customHeight="1">
      <c r="A64" s="783"/>
      <c r="B64" s="783"/>
      <c r="C64" s="783"/>
      <c r="D64" s="783"/>
      <c r="E64" s="783"/>
      <c r="F64" s="783"/>
      <c r="G64" s="783"/>
      <c r="H64" s="783"/>
      <c r="I64" s="783"/>
      <c r="J64" s="783"/>
      <c r="K64" s="783"/>
      <c r="L64" s="783"/>
      <c r="M64" s="783"/>
      <c r="N64" s="783"/>
      <c r="O64" s="783"/>
      <c r="P64" s="783"/>
      <c r="Q64" s="783"/>
      <c r="R64" s="783"/>
      <c r="S64" s="783"/>
      <c r="T64" s="783"/>
      <c r="U64" s="783"/>
      <c r="V64" s="783"/>
      <c r="W64" s="783"/>
      <c r="X64" s="783"/>
      <c r="Y64" s="783"/>
      <c r="Z64" s="783"/>
      <c r="AA64" s="783"/>
      <c r="AB64" s="783"/>
      <c r="AC64" s="783"/>
      <c r="AD64" s="783"/>
      <c r="AE64" s="783"/>
      <c r="AF64" s="783"/>
      <c r="AG64" s="783"/>
      <c r="AH64" s="783"/>
      <c r="AI64" s="783"/>
      <c r="AJ64" s="783"/>
      <c r="AK64" s="783"/>
      <c r="AL64" s="783"/>
      <c r="AM64" s="783"/>
      <c r="AN64" s="783"/>
      <c r="AO64" s="783"/>
      <c r="AP64" s="783"/>
      <c r="AQ64" s="783"/>
      <c r="AR64" s="783"/>
      <c r="AS64" s="783"/>
      <c r="AT64" s="783"/>
      <c r="AU64" s="783"/>
      <c r="AV64" s="783"/>
      <c r="AW64" s="783"/>
      <c r="AX64" s="783"/>
      <c r="AY64" s="783"/>
      <c r="AZ64" s="783"/>
      <c r="BA64" s="783"/>
      <c r="BB64" s="783"/>
      <c r="BC64" s="783"/>
      <c r="BD64" s="783"/>
      <c r="BE64" s="783"/>
      <c r="BF64" s="783"/>
      <c r="BG64" s="783"/>
      <c r="BH64" s="783"/>
      <c r="BI64" s="783"/>
      <c r="BJ64" s="783"/>
      <c r="BK64" s="783"/>
      <c r="BL64" s="783"/>
      <c r="BM64" s="783"/>
      <c r="BN64" s="783"/>
      <c r="BO64" s="783"/>
      <c r="BP64" s="783"/>
      <c r="BQ64" s="783"/>
      <c r="BR64" s="783"/>
      <c r="BS64" s="783"/>
      <c r="BT64" s="783"/>
      <c r="BU64" s="783"/>
      <c r="BV64" s="783"/>
      <c r="BW64" s="783"/>
      <c r="BX64" s="783"/>
      <c r="BY64" s="783"/>
      <c r="BZ64" s="783"/>
      <c r="CA64" s="783"/>
      <c r="CB64" s="783"/>
      <c r="CC64" s="783"/>
      <c r="CD64" s="783"/>
      <c r="CE64" s="783"/>
      <c r="CF64" s="783"/>
      <c r="CG64" s="783"/>
      <c r="CH64" s="783"/>
      <c r="CI64" s="783"/>
      <c r="CJ64" s="783"/>
      <c r="CK64" s="783"/>
      <c r="CL64" s="783"/>
      <c r="CM64" s="783"/>
      <c r="CN64" s="783"/>
      <c r="CO64" s="783"/>
      <c r="CP64" s="783"/>
      <c r="CQ64" s="783"/>
      <c r="CR64" s="783"/>
      <c r="CS64" s="783"/>
      <c r="CT64" s="783"/>
      <c r="CU64" s="783"/>
      <c r="CV64" s="783"/>
      <c r="CW64" s="783"/>
      <c r="CX64" s="783"/>
      <c r="CY64" s="783"/>
      <c r="CZ64" s="783"/>
      <c r="DA64" s="783"/>
      <c r="DB64" s="783"/>
      <c r="DC64" s="783"/>
      <c r="DD64" s="783"/>
      <c r="DE64" s="783"/>
      <c r="DF64" s="783"/>
      <c r="DG64" s="783"/>
      <c r="DH64" s="783"/>
      <c r="DI64" s="783"/>
      <c r="DJ64" s="783"/>
      <c r="DK64" s="783"/>
      <c r="DL64" s="783"/>
      <c r="DM64" s="783"/>
      <c r="DN64" s="783"/>
      <c r="DO64" s="783"/>
      <c r="DP64" s="783"/>
      <c r="DQ64" s="783"/>
      <c r="DR64" s="783"/>
      <c r="DS64" s="783"/>
      <c r="DT64" s="783"/>
      <c r="DU64" s="783"/>
      <c r="DV64" s="783"/>
      <c r="DW64" s="783"/>
      <c r="DX64" s="783"/>
      <c r="DY64" s="783"/>
      <c r="DZ64" s="783"/>
      <c r="EA64" s="783"/>
      <c r="EB64" s="783"/>
      <c r="EC64" s="783"/>
      <c r="ED64" s="783"/>
      <c r="EE64" s="783"/>
      <c r="EF64" s="783"/>
      <c r="EG64" s="659"/>
      <c r="EH64" s="659"/>
    </row>
    <row r="65" spans="1:138" ht="12.75" customHeight="1">
      <c r="A65" s="783"/>
      <c r="B65" s="783"/>
      <c r="C65" s="783"/>
      <c r="D65" s="783"/>
      <c r="E65" s="783"/>
      <c r="F65" s="783"/>
      <c r="G65" s="783"/>
      <c r="H65" s="783"/>
      <c r="I65" s="783"/>
      <c r="J65" s="783"/>
      <c r="K65" s="783"/>
      <c r="L65" s="783"/>
      <c r="M65" s="783"/>
      <c r="N65" s="783"/>
      <c r="O65" s="783"/>
      <c r="P65" s="783"/>
      <c r="Q65" s="783"/>
      <c r="R65" s="783"/>
      <c r="S65" s="783"/>
      <c r="T65" s="783"/>
      <c r="U65" s="783"/>
      <c r="V65" s="783"/>
      <c r="W65" s="783"/>
      <c r="X65" s="783"/>
      <c r="Y65" s="783"/>
      <c r="Z65" s="783"/>
      <c r="AA65" s="783"/>
      <c r="AB65" s="783"/>
      <c r="AC65" s="783"/>
      <c r="AD65" s="783"/>
      <c r="AE65" s="783"/>
      <c r="AF65" s="783"/>
      <c r="AG65" s="783"/>
      <c r="AH65" s="783"/>
      <c r="AI65" s="783"/>
      <c r="AJ65" s="783"/>
      <c r="AK65" s="783"/>
      <c r="AL65" s="783"/>
      <c r="AM65" s="783"/>
      <c r="AN65" s="783"/>
      <c r="AO65" s="783"/>
      <c r="AP65" s="783"/>
      <c r="AQ65" s="783"/>
      <c r="AR65" s="783"/>
      <c r="AS65" s="783"/>
      <c r="AT65" s="783"/>
      <c r="AU65" s="783"/>
      <c r="AV65" s="783"/>
      <c r="AW65" s="783"/>
      <c r="AX65" s="783"/>
      <c r="AY65" s="783"/>
      <c r="AZ65" s="783"/>
      <c r="BA65" s="783"/>
      <c r="BB65" s="783"/>
      <c r="BC65" s="783"/>
      <c r="BD65" s="783"/>
      <c r="BE65" s="783"/>
      <c r="BF65" s="783"/>
      <c r="BG65" s="783"/>
      <c r="BH65" s="783"/>
      <c r="BI65" s="783"/>
      <c r="BJ65" s="783"/>
      <c r="BK65" s="783"/>
      <c r="BL65" s="783"/>
      <c r="BM65" s="783"/>
      <c r="BN65" s="783"/>
      <c r="BO65" s="783"/>
      <c r="BP65" s="783"/>
      <c r="BQ65" s="783"/>
      <c r="BR65" s="783"/>
      <c r="BS65" s="783"/>
      <c r="BT65" s="783"/>
      <c r="BU65" s="783"/>
      <c r="BV65" s="783"/>
      <c r="BW65" s="783"/>
      <c r="BX65" s="783"/>
      <c r="BY65" s="783"/>
      <c r="BZ65" s="783"/>
      <c r="CA65" s="783"/>
      <c r="CB65" s="783"/>
      <c r="CC65" s="783"/>
      <c r="CD65" s="783"/>
      <c r="CE65" s="783"/>
      <c r="CF65" s="783"/>
      <c r="CG65" s="783"/>
      <c r="CH65" s="783"/>
      <c r="CI65" s="783"/>
      <c r="CJ65" s="783"/>
      <c r="CK65" s="783"/>
      <c r="CL65" s="783"/>
      <c r="CM65" s="783"/>
      <c r="CN65" s="783"/>
      <c r="CO65" s="783"/>
      <c r="CP65" s="783"/>
      <c r="CQ65" s="783"/>
      <c r="CR65" s="783"/>
      <c r="CS65" s="783"/>
      <c r="CT65" s="783"/>
      <c r="CU65" s="783"/>
      <c r="CV65" s="783"/>
      <c r="CW65" s="783"/>
      <c r="CX65" s="783"/>
      <c r="CY65" s="783"/>
      <c r="CZ65" s="783"/>
      <c r="DA65" s="783"/>
      <c r="DB65" s="783"/>
      <c r="DC65" s="783"/>
      <c r="DD65" s="783"/>
      <c r="DE65" s="783"/>
      <c r="DF65" s="783"/>
      <c r="DG65" s="783"/>
      <c r="DH65" s="783"/>
      <c r="DI65" s="783"/>
      <c r="DJ65" s="783"/>
      <c r="DK65" s="783"/>
      <c r="DL65" s="783"/>
      <c r="DM65" s="783"/>
      <c r="DN65" s="783"/>
      <c r="DO65" s="783"/>
      <c r="DP65" s="783"/>
      <c r="DQ65" s="783"/>
      <c r="DR65" s="783"/>
      <c r="DS65" s="783"/>
      <c r="DT65" s="783"/>
      <c r="DU65" s="783"/>
      <c r="DV65" s="783"/>
      <c r="DW65" s="783"/>
      <c r="DX65" s="783"/>
      <c r="DY65" s="783"/>
      <c r="DZ65" s="783"/>
      <c r="EA65" s="783"/>
      <c r="EB65" s="783"/>
      <c r="EC65" s="783"/>
      <c r="ED65" s="783"/>
      <c r="EE65" s="783"/>
      <c r="EF65" s="783"/>
      <c r="EG65" s="660"/>
      <c r="EH65" s="660"/>
    </row>
    <row r="66" spans="1:138" ht="3" customHeight="1">
      <c r="A66" s="783"/>
      <c r="B66" s="783"/>
      <c r="C66" s="783"/>
      <c r="D66" s="783"/>
      <c r="E66" s="783"/>
      <c r="F66" s="783"/>
      <c r="G66" s="783"/>
      <c r="H66" s="783"/>
      <c r="I66" s="783"/>
      <c r="J66" s="783"/>
      <c r="K66" s="783"/>
      <c r="L66" s="783"/>
      <c r="M66" s="783"/>
      <c r="N66" s="783"/>
      <c r="O66" s="783"/>
      <c r="P66" s="783"/>
      <c r="Q66" s="783"/>
      <c r="R66" s="783"/>
      <c r="S66" s="783"/>
      <c r="T66" s="783"/>
      <c r="U66" s="783"/>
      <c r="V66" s="783"/>
      <c r="W66" s="783"/>
      <c r="X66" s="783"/>
      <c r="Y66" s="783"/>
      <c r="Z66" s="783"/>
      <c r="AA66" s="783"/>
      <c r="AB66" s="783"/>
      <c r="AC66" s="783"/>
      <c r="AD66" s="783"/>
      <c r="AE66" s="783"/>
      <c r="AF66" s="783"/>
      <c r="AG66" s="783"/>
      <c r="AH66" s="783"/>
      <c r="AI66" s="783"/>
      <c r="AJ66" s="783"/>
      <c r="AK66" s="783"/>
      <c r="AL66" s="783"/>
      <c r="AM66" s="783"/>
      <c r="AN66" s="783"/>
      <c r="AO66" s="783"/>
      <c r="AP66" s="783"/>
      <c r="AQ66" s="783"/>
      <c r="AR66" s="783"/>
      <c r="AS66" s="783"/>
      <c r="AT66" s="783"/>
      <c r="AU66" s="783"/>
      <c r="AV66" s="783"/>
      <c r="AW66" s="783"/>
      <c r="AX66" s="783"/>
      <c r="AY66" s="783"/>
      <c r="AZ66" s="783"/>
      <c r="BA66" s="783"/>
      <c r="BB66" s="783"/>
      <c r="BC66" s="783"/>
      <c r="BD66" s="783"/>
      <c r="BE66" s="783"/>
      <c r="BF66" s="783"/>
      <c r="BG66" s="783"/>
      <c r="BH66" s="783"/>
      <c r="BI66" s="783"/>
      <c r="BJ66" s="783"/>
      <c r="BK66" s="783"/>
      <c r="BL66" s="783"/>
      <c r="BM66" s="783"/>
      <c r="BN66" s="783"/>
      <c r="BO66" s="783"/>
      <c r="BP66" s="783"/>
      <c r="BQ66" s="783"/>
      <c r="BR66" s="783"/>
      <c r="BS66" s="783"/>
      <c r="BT66" s="783"/>
      <c r="BU66" s="783"/>
      <c r="BV66" s="783"/>
      <c r="BW66" s="783"/>
      <c r="BX66" s="783"/>
      <c r="BY66" s="783"/>
      <c r="BZ66" s="783"/>
      <c r="CA66" s="783"/>
      <c r="CB66" s="783"/>
      <c r="CC66" s="783"/>
      <c r="CD66" s="783"/>
      <c r="CE66" s="783"/>
      <c r="CF66" s="783"/>
      <c r="CG66" s="783"/>
      <c r="CH66" s="783"/>
      <c r="CI66" s="783"/>
      <c r="CJ66" s="783"/>
      <c r="CK66" s="783"/>
      <c r="CL66" s="783"/>
      <c r="CM66" s="783"/>
      <c r="CN66" s="783"/>
      <c r="CO66" s="783"/>
      <c r="CP66" s="783"/>
      <c r="CQ66" s="783"/>
      <c r="CR66" s="783"/>
      <c r="CS66" s="783"/>
      <c r="CT66" s="783"/>
      <c r="CU66" s="783"/>
      <c r="CV66" s="783"/>
      <c r="CW66" s="783"/>
      <c r="CX66" s="783"/>
      <c r="CY66" s="783"/>
      <c r="CZ66" s="783"/>
      <c r="DA66" s="783"/>
      <c r="DB66" s="783"/>
      <c r="DC66" s="783"/>
      <c r="DD66" s="783"/>
      <c r="DE66" s="783"/>
      <c r="DF66" s="783"/>
      <c r="DG66" s="783"/>
      <c r="DH66" s="783"/>
      <c r="DI66" s="783"/>
      <c r="DJ66" s="783"/>
      <c r="DK66" s="783"/>
      <c r="DL66" s="783"/>
      <c r="DM66" s="783"/>
      <c r="DN66" s="783"/>
      <c r="DO66" s="783"/>
      <c r="DP66" s="783"/>
      <c r="DQ66" s="783"/>
      <c r="DR66" s="783"/>
      <c r="DS66" s="783"/>
      <c r="DT66" s="783"/>
      <c r="DU66" s="783"/>
      <c r="DV66" s="783"/>
      <c r="DW66" s="783"/>
      <c r="DX66" s="783"/>
      <c r="DY66" s="783"/>
      <c r="DZ66" s="783"/>
      <c r="EA66" s="783"/>
      <c r="EB66" s="783"/>
      <c r="EC66" s="783"/>
      <c r="ED66" s="783"/>
      <c r="EE66" s="783"/>
      <c r="EF66" s="783"/>
      <c r="EG66" s="660"/>
      <c r="EH66" s="660"/>
    </row>
    <row r="67" spans="1:138" ht="12.75" customHeight="1">
      <c r="A67" s="783"/>
      <c r="B67" s="783"/>
      <c r="C67" s="783"/>
      <c r="D67" s="783"/>
      <c r="E67" s="783"/>
      <c r="F67" s="783"/>
      <c r="G67" s="783"/>
      <c r="H67" s="783"/>
      <c r="I67" s="783"/>
      <c r="J67" s="783"/>
      <c r="K67" s="783"/>
      <c r="L67" s="783"/>
      <c r="M67" s="783"/>
      <c r="N67" s="783"/>
      <c r="O67" s="783"/>
      <c r="P67" s="783"/>
      <c r="Q67" s="783"/>
      <c r="R67" s="783"/>
      <c r="S67" s="783"/>
      <c r="T67" s="783"/>
      <c r="U67" s="783"/>
      <c r="V67" s="783"/>
      <c r="W67" s="783"/>
      <c r="X67" s="783"/>
      <c r="Y67" s="783"/>
      <c r="Z67" s="783"/>
      <c r="AA67" s="783"/>
      <c r="AB67" s="783"/>
      <c r="AC67" s="783"/>
      <c r="AD67" s="783"/>
      <c r="AE67" s="783"/>
      <c r="AF67" s="783"/>
      <c r="AG67" s="783"/>
      <c r="AH67" s="783"/>
      <c r="AI67" s="783"/>
      <c r="AJ67" s="783"/>
      <c r="AK67" s="783"/>
      <c r="AL67" s="783"/>
      <c r="AM67" s="783"/>
      <c r="AN67" s="783"/>
      <c r="AO67" s="783"/>
      <c r="AP67" s="783"/>
      <c r="AQ67" s="783"/>
      <c r="AR67" s="783"/>
      <c r="AS67" s="783"/>
      <c r="AT67" s="783"/>
      <c r="AU67" s="783"/>
      <c r="AV67" s="783"/>
      <c r="AW67" s="783"/>
      <c r="AX67" s="783"/>
      <c r="AY67" s="783"/>
      <c r="AZ67" s="783"/>
      <c r="BA67" s="783"/>
      <c r="BB67" s="783"/>
      <c r="BC67" s="783"/>
      <c r="BD67" s="783"/>
      <c r="BE67" s="783"/>
      <c r="BF67" s="783"/>
      <c r="BG67" s="783"/>
      <c r="BH67" s="783"/>
      <c r="BI67" s="783"/>
      <c r="BJ67" s="783"/>
      <c r="BK67" s="783"/>
      <c r="BL67" s="783"/>
      <c r="BM67" s="783"/>
      <c r="BN67" s="783"/>
      <c r="BO67" s="783"/>
      <c r="BP67" s="783"/>
      <c r="BQ67" s="783"/>
      <c r="BR67" s="783"/>
      <c r="BS67" s="783"/>
      <c r="BT67" s="783"/>
      <c r="BU67" s="783"/>
      <c r="BV67" s="783"/>
      <c r="BW67" s="783"/>
      <c r="BX67" s="783"/>
      <c r="BY67" s="783"/>
      <c r="BZ67" s="783"/>
      <c r="CA67" s="783"/>
      <c r="CB67" s="783"/>
      <c r="CC67" s="783"/>
      <c r="CD67" s="783"/>
      <c r="CE67" s="783"/>
      <c r="CF67" s="783"/>
      <c r="CG67" s="783"/>
      <c r="CH67" s="783"/>
      <c r="CI67" s="783"/>
      <c r="CJ67" s="783"/>
      <c r="CK67" s="783"/>
      <c r="CL67" s="783"/>
      <c r="CM67" s="783"/>
      <c r="CN67" s="783"/>
      <c r="CO67" s="783"/>
      <c r="CP67" s="783"/>
      <c r="CQ67" s="783"/>
      <c r="CR67" s="783"/>
      <c r="CS67" s="783"/>
      <c r="CT67" s="783"/>
      <c r="CU67" s="783"/>
      <c r="CV67" s="783"/>
      <c r="CW67" s="783"/>
      <c r="CX67" s="783"/>
      <c r="CY67" s="783"/>
      <c r="CZ67" s="783"/>
      <c r="DA67" s="783"/>
      <c r="DB67" s="783"/>
      <c r="DC67" s="783"/>
      <c r="DD67" s="783"/>
      <c r="DE67" s="783"/>
      <c r="DF67" s="783"/>
      <c r="DG67" s="783"/>
      <c r="DH67" s="783"/>
      <c r="DI67" s="783"/>
      <c r="DJ67" s="783"/>
      <c r="DK67" s="783"/>
      <c r="DL67" s="783"/>
      <c r="DM67" s="783"/>
      <c r="DN67" s="783"/>
      <c r="DO67" s="783"/>
      <c r="DP67" s="783"/>
      <c r="DQ67" s="783"/>
      <c r="DR67" s="783"/>
      <c r="DS67" s="783"/>
      <c r="DT67" s="783"/>
      <c r="DU67" s="783"/>
      <c r="DV67" s="783"/>
      <c r="DW67" s="783"/>
      <c r="DX67" s="783"/>
      <c r="DY67" s="783"/>
      <c r="DZ67" s="783"/>
      <c r="EA67" s="783"/>
      <c r="EB67" s="783"/>
      <c r="EC67" s="783"/>
      <c r="ED67" s="783"/>
      <c r="EE67" s="783"/>
      <c r="EF67" s="783"/>
      <c r="EG67" s="659"/>
      <c r="EH67" s="659"/>
    </row>
    <row r="68" spans="1:138" ht="3" customHeight="1">
      <c r="A68" s="783"/>
      <c r="B68" s="783"/>
      <c r="C68" s="783"/>
      <c r="D68" s="783"/>
      <c r="E68" s="783"/>
      <c r="F68" s="783"/>
      <c r="G68" s="783"/>
      <c r="H68" s="783"/>
      <c r="I68" s="783"/>
      <c r="J68" s="783"/>
      <c r="K68" s="783"/>
      <c r="L68" s="783"/>
      <c r="M68" s="783"/>
      <c r="N68" s="783"/>
      <c r="O68" s="783"/>
      <c r="P68" s="783"/>
      <c r="Q68" s="783"/>
      <c r="R68" s="783"/>
      <c r="S68" s="783"/>
      <c r="T68" s="783"/>
      <c r="U68" s="783"/>
      <c r="V68" s="783"/>
      <c r="W68" s="783"/>
      <c r="X68" s="783"/>
      <c r="Y68" s="783"/>
      <c r="Z68" s="783"/>
      <c r="AA68" s="783"/>
      <c r="AB68" s="783"/>
      <c r="AC68" s="783"/>
      <c r="AD68" s="783"/>
      <c r="AE68" s="783"/>
      <c r="AF68" s="783"/>
      <c r="AG68" s="783"/>
      <c r="AH68" s="783"/>
      <c r="AI68" s="783"/>
      <c r="AJ68" s="783"/>
      <c r="AK68" s="783"/>
      <c r="AL68" s="783"/>
      <c r="AM68" s="783"/>
      <c r="AN68" s="783"/>
      <c r="AO68" s="783"/>
      <c r="AP68" s="783"/>
      <c r="AQ68" s="783"/>
      <c r="AR68" s="783"/>
      <c r="AS68" s="783"/>
      <c r="AT68" s="783"/>
      <c r="AU68" s="783"/>
      <c r="AV68" s="783"/>
      <c r="AW68" s="783"/>
      <c r="AX68" s="783"/>
      <c r="AY68" s="783"/>
      <c r="AZ68" s="783"/>
      <c r="BA68" s="783"/>
      <c r="BB68" s="783"/>
      <c r="BC68" s="783"/>
      <c r="BD68" s="783"/>
      <c r="BE68" s="783"/>
      <c r="BF68" s="783"/>
      <c r="BG68" s="783"/>
      <c r="BH68" s="783"/>
      <c r="BI68" s="783"/>
      <c r="BJ68" s="783"/>
      <c r="BK68" s="783"/>
      <c r="BL68" s="783"/>
      <c r="BM68" s="783"/>
      <c r="BN68" s="783"/>
      <c r="BO68" s="783"/>
      <c r="BP68" s="783"/>
      <c r="BQ68" s="783"/>
      <c r="BR68" s="783"/>
      <c r="BS68" s="783"/>
      <c r="BT68" s="783"/>
      <c r="BU68" s="783"/>
      <c r="BV68" s="783"/>
      <c r="BW68" s="783"/>
      <c r="BX68" s="783"/>
      <c r="BY68" s="783"/>
      <c r="BZ68" s="783"/>
      <c r="CA68" s="783"/>
      <c r="CB68" s="783"/>
      <c r="CC68" s="783"/>
      <c r="CD68" s="783"/>
      <c r="CE68" s="783"/>
      <c r="CF68" s="783"/>
      <c r="CG68" s="783"/>
      <c r="CH68" s="783"/>
      <c r="CI68" s="783"/>
      <c r="CJ68" s="783"/>
      <c r="CK68" s="783"/>
      <c r="CL68" s="783"/>
      <c r="CM68" s="783"/>
      <c r="CN68" s="783"/>
      <c r="CO68" s="783"/>
      <c r="CP68" s="783"/>
      <c r="CQ68" s="783"/>
      <c r="CR68" s="783"/>
      <c r="CS68" s="783"/>
      <c r="CT68" s="783"/>
      <c r="CU68" s="783"/>
      <c r="CV68" s="783"/>
      <c r="CW68" s="783"/>
      <c r="CX68" s="783"/>
      <c r="CY68" s="783"/>
      <c r="CZ68" s="783"/>
      <c r="DA68" s="783"/>
      <c r="DB68" s="783"/>
      <c r="DC68" s="783"/>
      <c r="DD68" s="783"/>
      <c r="DE68" s="783"/>
      <c r="DF68" s="783"/>
      <c r="DG68" s="783"/>
      <c r="DH68" s="783"/>
      <c r="DI68" s="783"/>
      <c r="DJ68" s="783"/>
      <c r="DK68" s="783"/>
      <c r="DL68" s="783"/>
      <c r="DM68" s="783"/>
      <c r="DN68" s="783"/>
      <c r="DO68" s="783"/>
      <c r="DP68" s="783"/>
      <c r="DQ68" s="783"/>
      <c r="DR68" s="783"/>
      <c r="DS68" s="783"/>
      <c r="DT68" s="783"/>
      <c r="DU68" s="783"/>
      <c r="DV68" s="783"/>
      <c r="DW68" s="783"/>
      <c r="DX68" s="783"/>
      <c r="DY68" s="783"/>
      <c r="DZ68" s="783"/>
      <c r="EA68" s="783"/>
      <c r="EB68" s="783"/>
      <c r="EC68" s="783"/>
      <c r="ED68" s="783"/>
      <c r="EE68" s="783"/>
      <c r="EF68" s="783"/>
      <c r="EG68" s="660"/>
      <c r="EH68" s="660"/>
    </row>
    <row r="69" spans="1:138" ht="12.75" customHeight="1">
      <c r="A69" s="783"/>
      <c r="B69" s="783"/>
      <c r="C69" s="783"/>
      <c r="D69" s="783"/>
      <c r="E69" s="783"/>
      <c r="F69" s="783"/>
      <c r="G69" s="783"/>
      <c r="H69" s="783"/>
      <c r="I69" s="783"/>
      <c r="J69" s="783"/>
      <c r="K69" s="783"/>
      <c r="L69" s="783"/>
      <c r="M69" s="783"/>
      <c r="N69" s="783"/>
      <c r="O69" s="783"/>
      <c r="P69" s="783"/>
      <c r="Q69" s="783"/>
      <c r="R69" s="783"/>
      <c r="S69" s="783"/>
      <c r="T69" s="783"/>
      <c r="U69" s="783"/>
      <c r="V69" s="783"/>
      <c r="W69" s="783"/>
      <c r="X69" s="783"/>
      <c r="Y69" s="783"/>
      <c r="Z69" s="783"/>
      <c r="AA69" s="783"/>
      <c r="AB69" s="783"/>
      <c r="AC69" s="783"/>
      <c r="AD69" s="783"/>
      <c r="AE69" s="783"/>
      <c r="AF69" s="783"/>
      <c r="AG69" s="783"/>
      <c r="AH69" s="783"/>
      <c r="AI69" s="783"/>
      <c r="AJ69" s="783"/>
      <c r="AK69" s="783"/>
      <c r="AL69" s="783"/>
      <c r="AM69" s="783"/>
      <c r="AN69" s="783"/>
      <c r="AO69" s="783"/>
      <c r="AP69" s="783"/>
      <c r="AQ69" s="783"/>
      <c r="AR69" s="783"/>
      <c r="AS69" s="783"/>
      <c r="AT69" s="783"/>
      <c r="AU69" s="783"/>
      <c r="AV69" s="783"/>
      <c r="AW69" s="783"/>
      <c r="AX69" s="783"/>
      <c r="AY69" s="783"/>
      <c r="AZ69" s="783"/>
      <c r="BA69" s="783"/>
      <c r="BB69" s="783"/>
      <c r="BC69" s="783"/>
      <c r="BD69" s="783"/>
      <c r="BE69" s="783"/>
      <c r="BF69" s="783"/>
      <c r="BG69" s="783"/>
      <c r="BH69" s="783"/>
      <c r="BI69" s="783"/>
      <c r="BJ69" s="783"/>
      <c r="BK69" s="783"/>
      <c r="BL69" s="783"/>
      <c r="BM69" s="783"/>
      <c r="BN69" s="783"/>
      <c r="BO69" s="783"/>
      <c r="BP69" s="783"/>
      <c r="BQ69" s="783"/>
      <c r="BR69" s="783"/>
      <c r="BS69" s="783"/>
      <c r="BT69" s="783"/>
      <c r="BU69" s="783"/>
      <c r="BV69" s="783"/>
      <c r="BW69" s="783"/>
      <c r="BX69" s="783"/>
      <c r="BY69" s="783"/>
      <c r="BZ69" s="783"/>
      <c r="CA69" s="783"/>
      <c r="CB69" s="783"/>
      <c r="CC69" s="783"/>
      <c r="CD69" s="783"/>
      <c r="CE69" s="783"/>
      <c r="CF69" s="783"/>
      <c r="CG69" s="783"/>
      <c r="CH69" s="783"/>
      <c r="CI69" s="783"/>
      <c r="CJ69" s="783"/>
      <c r="CK69" s="783"/>
      <c r="CL69" s="783"/>
      <c r="CM69" s="783"/>
      <c r="CN69" s="783"/>
      <c r="CO69" s="783"/>
      <c r="CP69" s="783"/>
      <c r="CQ69" s="783"/>
      <c r="CR69" s="783"/>
      <c r="CS69" s="783"/>
      <c r="CT69" s="783"/>
      <c r="CU69" s="783"/>
      <c r="CV69" s="783"/>
      <c r="CW69" s="783"/>
      <c r="CX69" s="783"/>
      <c r="CY69" s="783"/>
      <c r="CZ69" s="783"/>
      <c r="DA69" s="783"/>
      <c r="DB69" s="783"/>
      <c r="DC69" s="783"/>
      <c r="DD69" s="783"/>
      <c r="DE69" s="783"/>
      <c r="DF69" s="783"/>
      <c r="DG69" s="783"/>
      <c r="DH69" s="783"/>
      <c r="DI69" s="783"/>
      <c r="DJ69" s="783"/>
      <c r="DK69" s="783"/>
      <c r="DL69" s="783"/>
      <c r="DM69" s="783"/>
      <c r="DN69" s="783"/>
      <c r="DO69" s="783"/>
      <c r="DP69" s="783"/>
      <c r="DQ69" s="783"/>
      <c r="DR69" s="783"/>
      <c r="DS69" s="783"/>
      <c r="DT69" s="783"/>
      <c r="DU69" s="783"/>
      <c r="DV69" s="783"/>
      <c r="DW69" s="783"/>
      <c r="DX69" s="783"/>
      <c r="DY69" s="783"/>
      <c r="DZ69" s="783"/>
      <c r="EA69" s="783"/>
      <c r="EB69" s="783"/>
      <c r="EC69" s="783"/>
      <c r="ED69" s="783"/>
      <c r="EE69" s="783"/>
      <c r="EF69" s="783"/>
      <c r="EG69" s="704"/>
      <c r="EH69" s="704"/>
    </row>
    <row r="70" spans="1:138">
      <c r="A70" s="783"/>
      <c r="B70" s="783"/>
      <c r="C70" s="783"/>
      <c r="D70" s="783"/>
      <c r="E70" s="783"/>
      <c r="F70" s="783"/>
      <c r="G70" s="783"/>
      <c r="H70" s="783"/>
      <c r="I70" s="783"/>
      <c r="J70" s="783"/>
      <c r="K70" s="783"/>
      <c r="L70" s="783"/>
      <c r="M70" s="783"/>
      <c r="N70" s="783"/>
      <c r="O70" s="783"/>
      <c r="P70" s="783"/>
      <c r="Q70" s="783"/>
      <c r="R70" s="783"/>
      <c r="S70" s="783"/>
      <c r="T70" s="783"/>
      <c r="U70" s="783"/>
      <c r="V70" s="783"/>
      <c r="W70" s="783"/>
      <c r="X70" s="783"/>
      <c r="Y70" s="783"/>
      <c r="Z70" s="783"/>
      <c r="AA70" s="783"/>
      <c r="AB70" s="783"/>
      <c r="AC70" s="783"/>
      <c r="AD70" s="783"/>
      <c r="AE70" s="783"/>
      <c r="AF70" s="783"/>
      <c r="AG70" s="783"/>
      <c r="AH70" s="783"/>
      <c r="AI70" s="783"/>
      <c r="AJ70" s="783"/>
      <c r="AK70" s="783"/>
      <c r="AL70" s="783"/>
      <c r="AM70" s="783"/>
      <c r="AN70" s="783"/>
      <c r="AO70" s="783"/>
      <c r="AP70" s="783"/>
      <c r="AQ70" s="783"/>
      <c r="AR70" s="783"/>
      <c r="AS70" s="783"/>
      <c r="AT70" s="783"/>
      <c r="AU70" s="783"/>
      <c r="AV70" s="783"/>
      <c r="AW70" s="783"/>
      <c r="AX70" s="783"/>
      <c r="AY70" s="783"/>
      <c r="AZ70" s="783"/>
      <c r="BA70" s="783"/>
      <c r="BB70" s="783"/>
      <c r="BC70" s="783"/>
      <c r="BD70" s="783"/>
      <c r="BE70" s="783"/>
      <c r="BF70" s="783"/>
      <c r="BG70" s="783"/>
      <c r="BH70" s="783"/>
      <c r="BI70" s="783"/>
      <c r="BJ70" s="783"/>
      <c r="BK70" s="783"/>
      <c r="BL70" s="783"/>
      <c r="BM70" s="783"/>
      <c r="BN70" s="783"/>
      <c r="BO70" s="783"/>
      <c r="BP70" s="783"/>
      <c r="BQ70" s="783"/>
      <c r="BR70" s="783"/>
      <c r="BS70" s="783"/>
      <c r="BT70" s="783"/>
      <c r="BU70" s="783"/>
      <c r="BV70" s="783"/>
      <c r="BW70" s="783"/>
      <c r="BX70" s="783"/>
      <c r="BY70" s="783"/>
      <c r="BZ70" s="783"/>
      <c r="CA70" s="783"/>
      <c r="CB70" s="783"/>
      <c r="CC70" s="783"/>
      <c r="CD70" s="783"/>
      <c r="CE70" s="783"/>
      <c r="CF70" s="783"/>
      <c r="CG70" s="783"/>
      <c r="CH70" s="783"/>
      <c r="CI70" s="783"/>
      <c r="CJ70" s="783"/>
      <c r="CK70" s="783"/>
      <c r="CL70" s="783"/>
      <c r="CM70" s="783"/>
      <c r="CN70" s="783"/>
      <c r="CO70" s="783"/>
      <c r="CP70" s="783"/>
      <c r="CQ70" s="783"/>
      <c r="CR70" s="783"/>
      <c r="CS70" s="783"/>
      <c r="CT70" s="783"/>
      <c r="CU70" s="783"/>
      <c r="CV70" s="783"/>
      <c r="CW70" s="783"/>
      <c r="CX70" s="783"/>
      <c r="CY70" s="783"/>
      <c r="CZ70" s="783"/>
      <c r="DA70" s="783"/>
      <c r="DB70" s="783"/>
      <c r="DC70" s="783"/>
      <c r="DD70" s="783"/>
      <c r="DE70" s="783"/>
      <c r="DF70" s="783"/>
      <c r="DG70" s="783"/>
      <c r="DH70" s="783"/>
      <c r="DI70" s="783"/>
      <c r="DJ70" s="783"/>
      <c r="DK70" s="783"/>
      <c r="DL70" s="783"/>
      <c r="DM70" s="783"/>
      <c r="DN70" s="783"/>
      <c r="DO70" s="783"/>
      <c r="DP70" s="783"/>
      <c r="DQ70" s="783"/>
      <c r="DR70" s="783"/>
      <c r="DS70" s="783"/>
      <c r="DT70" s="783"/>
      <c r="DU70" s="783"/>
      <c r="DV70" s="783"/>
      <c r="DW70" s="783"/>
      <c r="DX70" s="783"/>
      <c r="DY70" s="783"/>
      <c r="DZ70" s="783"/>
      <c r="EA70" s="783"/>
      <c r="EB70" s="783"/>
      <c r="EC70" s="783"/>
      <c r="ED70" s="783"/>
      <c r="EE70" s="783"/>
      <c r="EF70" s="783"/>
      <c r="EG70" s="723"/>
      <c r="EH70" s="723"/>
    </row>
    <row r="71" spans="1:138">
      <c r="A71" s="783"/>
      <c r="B71" s="783"/>
      <c r="C71" s="783"/>
      <c r="D71" s="783"/>
      <c r="E71" s="783"/>
      <c r="F71" s="783"/>
      <c r="G71" s="783"/>
      <c r="H71" s="783"/>
      <c r="I71" s="783"/>
      <c r="J71" s="783"/>
      <c r="K71" s="783"/>
      <c r="L71" s="783"/>
      <c r="M71" s="783"/>
      <c r="N71" s="783"/>
      <c r="O71" s="783"/>
      <c r="P71" s="783"/>
      <c r="Q71" s="783"/>
      <c r="R71" s="783"/>
      <c r="S71" s="783"/>
      <c r="T71" s="783"/>
      <c r="U71" s="783"/>
      <c r="V71" s="783"/>
      <c r="W71" s="783"/>
      <c r="X71" s="783"/>
      <c r="Y71" s="783"/>
      <c r="Z71" s="783"/>
      <c r="AA71" s="783"/>
      <c r="AB71" s="783"/>
      <c r="AC71" s="783"/>
      <c r="AD71" s="783"/>
      <c r="AE71" s="783"/>
      <c r="AF71" s="783"/>
      <c r="AG71" s="783"/>
      <c r="AH71" s="783"/>
      <c r="AI71" s="783"/>
      <c r="AJ71" s="783"/>
      <c r="AK71" s="783"/>
      <c r="AL71" s="783"/>
      <c r="AM71" s="783"/>
      <c r="AN71" s="783"/>
      <c r="AO71" s="783"/>
      <c r="AP71" s="783"/>
      <c r="AQ71" s="783"/>
      <c r="AR71" s="783"/>
      <c r="AS71" s="783"/>
      <c r="AT71" s="783"/>
      <c r="AU71" s="783"/>
      <c r="AV71" s="783"/>
      <c r="AW71" s="783"/>
      <c r="AX71" s="783"/>
      <c r="AY71" s="783"/>
      <c r="AZ71" s="783"/>
      <c r="BA71" s="783"/>
      <c r="BB71" s="783"/>
      <c r="BC71" s="783"/>
      <c r="BD71" s="783"/>
      <c r="BE71" s="783"/>
      <c r="BF71" s="783"/>
      <c r="BG71" s="783"/>
      <c r="BH71" s="783"/>
      <c r="BI71" s="783"/>
      <c r="BJ71" s="783"/>
      <c r="BK71" s="783"/>
      <c r="BL71" s="783"/>
      <c r="BM71" s="783"/>
      <c r="BN71" s="783"/>
      <c r="BO71" s="783"/>
      <c r="BP71" s="783"/>
      <c r="BQ71" s="783"/>
      <c r="BR71" s="783"/>
      <c r="BS71" s="783"/>
      <c r="BT71" s="783"/>
      <c r="BU71" s="783"/>
      <c r="BV71" s="783"/>
      <c r="BW71" s="783"/>
      <c r="BX71" s="783"/>
      <c r="BY71" s="783"/>
      <c r="BZ71" s="783"/>
      <c r="CA71" s="783"/>
      <c r="CB71" s="783"/>
      <c r="CC71" s="783"/>
      <c r="CD71" s="783"/>
      <c r="CE71" s="783"/>
      <c r="CF71" s="783"/>
      <c r="CG71" s="783"/>
      <c r="CH71" s="783"/>
      <c r="CI71" s="783"/>
      <c r="CJ71" s="783"/>
      <c r="CK71" s="783"/>
      <c r="CL71" s="783"/>
      <c r="CM71" s="783"/>
      <c r="CN71" s="783"/>
      <c r="CO71" s="783"/>
      <c r="CP71" s="783"/>
      <c r="CQ71" s="783"/>
      <c r="CR71" s="783"/>
      <c r="CS71" s="783"/>
      <c r="CT71" s="783"/>
      <c r="CU71" s="783"/>
      <c r="CV71" s="783"/>
      <c r="CW71" s="783"/>
      <c r="CX71" s="783"/>
      <c r="CY71" s="783"/>
      <c r="CZ71" s="783"/>
      <c r="DA71" s="783"/>
      <c r="DB71" s="783"/>
      <c r="DC71" s="783"/>
      <c r="DD71" s="783"/>
      <c r="DE71" s="783"/>
      <c r="DF71" s="783"/>
      <c r="DG71" s="783"/>
      <c r="DH71" s="783"/>
      <c r="DI71" s="783"/>
      <c r="DJ71" s="783"/>
      <c r="DK71" s="783"/>
      <c r="DL71" s="783"/>
      <c r="DM71" s="783"/>
      <c r="DN71" s="783"/>
      <c r="DO71" s="783"/>
      <c r="DP71" s="783"/>
      <c r="DQ71" s="783"/>
      <c r="DR71" s="783"/>
      <c r="DS71" s="783"/>
      <c r="DT71" s="783"/>
      <c r="DU71" s="783"/>
      <c r="DV71" s="783"/>
      <c r="DW71" s="783"/>
      <c r="DX71" s="783"/>
      <c r="DY71" s="783"/>
      <c r="DZ71" s="783"/>
      <c r="EA71" s="783"/>
      <c r="EB71" s="783"/>
      <c r="EC71" s="783"/>
      <c r="ED71" s="783"/>
      <c r="EE71" s="783"/>
      <c r="EF71" s="783"/>
      <c r="EG71" s="723"/>
      <c r="EH71" s="723"/>
    </row>
    <row r="72" spans="1:138">
      <c r="A72" s="783"/>
      <c r="B72" s="783"/>
      <c r="C72" s="783"/>
      <c r="D72" s="783"/>
      <c r="E72" s="783"/>
      <c r="F72" s="783"/>
      <c r="G72" s="783"/>
      <c r="H72" s="783"/>
      <c r="I72" s="783"/>
      <c r="J72" s="783"/>
      <c r="K72" s="783"/>
      <c r="L72" s="783"/>
      <c r="M72" s="783"/>
      <c r="N72" s="783"/>
      <c r="O72" s="783"/>
      <c r="P72" s="783"/>
      <c r="Q72" s="783"/>
      <c r="R72" s="783"/>
      <c r="S72" s="783"/>
      <c r="T72" s="783"/>
      <c r="U72" s="783"/>
      <c r="V72" s="783"/>
      <c r="W72" s="783"/>
      <c r="X72" s="783"/>
      <c r="Y72" s="783"/>
      <c r="Z72" s="783"/>
      <c r="AA72" s="783"/>
      <c r="AB72" s="783"/>
      <c r="AC72" s="783"/>
      <c r="AD72" s="783"/>
      <c r="AE72" s="783"/>
      <c r="AF72" s="783"/>
      <c r="AG72" s="783"/>
      <c r="AH72" s="783"/>
      <c r="AI72" s="783"/>
      <c r="AJ72" s="783"/>
      <c r="AK72" s="783"/>
      <c r="AL72" s="783"/>
      <c r="AM72" s="783"/>
      <c r="AN72" s="783"/>
      <c r="AO72" s="783"/>
      <c r="AP72" s="783"/>
      <c r="AQ72" s="783"/>
      <c r="AR72" s="783"/>
      <c r="AS72" s="783"/>
      <c r="AT72" s="783"/>
      <c r="AU72" s="783"/>
      <c r="AV72" s="783"/>
      <c r="AW72" s="783"/>
      <c r="AX72" s="783"/>
      <c r="AY72" s="783"/>
      <c r="AZ72" s="783"/>
      <c r="BA72" s="783"/>
      <c r="BB72" s="783"/>
      <c r="BC72" s="783"/>
      <c r="BD72" s="783"/>
      <c r="BE72" s="783"/>
      <c r="BF72" s="783"/>
      <c r="BG72" s="783"/>
      <c r="BH72" s="783"/>
      <c r="BI72" s="783"/>
      <c r="BJ72" s="783"/>
      <c r="BK72" s="783"/>
      <c r="BL72" s="783"/>
      <c r="BM72" s="783"/>
      <c r="BN72" s="783"/>
      <c r="BO72" s="783"/>
      <c r="BP72" s="783"/>
      <c r="BQ72" s="783"/>
      <c r="BR72" s="783"/>
      <c r="BS72" s="783"/>
      <c r="BT72" s="783"/>
      <c r="BU72" s="783"/>
      <c r="BV72" s="783"/>
      <c r="BW72" s="783"/>
      <c r="BX72" s="783"/>
      <c r="BY72" s="783"/>
      <c r="BZ72" s="783"/>
      <c r="CA72" s="783"/>
      <c r="CB72" s="783"/>
      <c r="CC72" s="783"/>
      <c r="CD72" s="783"/>
      <c r="CE72" s="783"/>
      <c r="CF72" s="783"/>
      <c r="CG72" s="783"/>
      <c r="CH72" s="783"/>
      <c r="CI72" s="783"/>
      <c r="CJ72" s="783"/>
      <c r="CK72" s="783"/>
      <c r="CL72" s="783"/>
      <c r="CM72" s="783"/>
      <c r="CN72" s="783"/>
      <c r="CO72" s="783"/>
      <c r="CP72" s="783"/>
      <c r="CQ72" s="783"/>
      <c r="CR72" s="783"/>
      <c r="CS72" s="783"/>
      <c r="CT72" s="783"/>
      <c r="CU72" s="783"/>
      <c r="CV72" s="783"/>
      <c r="CW72" s="783"/>
      <c r="CX72" s="783"/>
      <c r="CY72" s="783"/>
      <c r="CZ72" s="783"/>
      <c r="DA72" s="783"/>
      <c r="DB72" s="783"/>
      <c r="DC72" s="783"/>
      <c r="DD72" s="783"/>
      <c r="DE72" s="783"/>
      <c r="DF72" s="783"/>
      <c r="DG72" s="783"/>
      <c r="DH72" s="783"/>
      <c r="DI72" s="783"/>
      <c r="DJ72" s="783"/>
      <c r="DK72" s="783"/>
      <c r="DL72" s="783"/>
      <c r="DM72" s="783"/>
      <c r="DN72" s="783"/>
      <c r="DO72" s="783"/>
      <c r="DP72" s="783"/>
      <c r="DQ72" s="783"/>
      <c r="DR72" s="783"/>
      <c r="DS72" s="783"/>
      <c r="DT72" s="783"/>
      <c r="DU72" s="783"/>
      <c r="DV72" s="783"/>
      <c r="DW72" s="783"/>
      <c r="DX72" s="783"/>
      <c r="DY72" s="783"/>
      <c r="DZ72" s="783"/>
      <c r="EA72" s="783"/>
      <c r="EB72" s="783"/>
      <c r="EC72" s="783"/>
      <c r="ED72" s="783"/>
      <c r="EE72" s="783"/>
      <c r="EF72" s="783"/>
      <c r="EG72" s="723"/>
      <c r="EH72" s="723"/>
    </row>
    <row r="73" spans="1:138">
      <c r="A73" s="783"/>
      <c r="B73" s="783"/>
      <c r="C73" s="783"/>
      <c r="D73" s="783"/>
      <c r="E73" s="783"/>
      <c r="F73" s="783"/>
      <c r="G73" s="783"/>
      <c r="H73" s="783"/>
      <c r="I73" s="783"/>
      <c r="J73" s="783"/>
      <c r="K73" s="783"/>
      <c r="L73" s="783"/>
      <c r="M73" s="783"/>
      <c r="N73" s="783"/>
      <c r="O73" s="783"/>
      <c r="P73" s="783"/>
      <c r="Q73" s="783"/>
      <c r="R73" s="783"/>
      <c r="S73" s="783"/>
      <c r="T73" s="783"/>
      <c r="U73" s="783"/>
      <c r="V73" s="783"/>
      <c r="W73" s="783"/>
      <c r="X73" s="783"/>
      <c r="Y73" s="783"/>
      <c r="Z73" s="783"/>
      <c r="AA73" s="783"/>
      <c r="AB73" s="783"/>
      <c r="AC73" s="783"/>
      <c r="AD73" s="783"/>
      <c r="AE73" s="783"/>
      <c r="AF73" s="783"/>
      <c r="AG73" s="783"/>
      <c r="AH73" s="783"/>
      <c r="AI73" s="783"/>
      <c r="AJ73" s="783"/>
      <c r="AK73" s="783"/>
      <c r="AL73" s="783"/>
      <c r="AM73" s="783"/>
      <c r="AN73" s="783"/>
      <c r="AO73" s="783"/>
      <c r="AP73" s="783"/>
      <c r="AQ73" s="783"/>
      <c r="AR73" s="783"/>
      <c r="AS73" s="783"/>
      <c r="AT73" s="783"/>
      <c r="AU73" s="783"/>
      <c r="AV73" s="783"/>
      <c r="AW73" s="783"/>
      <c r="AX73" s="783"/>
      <c r="AY73" s="783"/>
      <c r="AZ73" s="783"/>
      <c r="BA73" s="783"/>
      <c r="BB73" s="783"/>
      <c r="BC73" s="783"/>
      <c r="BD73" s="783"/>
      <c r="BE73" s="783"/>
      <c r="BF73" s="783"/>
      <c r="BG73" s="783"/>
      <c r="BH73" s="783"/>
      <c r="BI73" s="783"/>
      <c r="BJ73" s="783"/>
      <c r="BK73" s="783"/>
      <c r="BL73" s="783"/>
      <c r="BM73" s="783"/>
      <c r="BN73" s="783"/>
      <c r="BO73" s="783"/>
      <c r="BP73" s="783"/>
      <c r="BQ73" s="783"/>
      <c r="BR73" s="783"/>
      <c r="BS73" s="783"/>
      <c r="BT73" s="783"/>
      <c r="BU73" s="783"/>
      <c r="BV73" s="783"/>
      <c r="BW73" s="783"/>
      <c r="BX73" s="783"/>
      <c r="BY73" s="783"/>
      <c r="BZ73" s="783"/>
      <c r="CA73" s="783"/>
      <c r="CB73" s="783"/>
      <c r="CC73" s="783"/>
      <c r="CD73" s="783"/>
      <c r="CE73" s="783"/>
      <c r="CF73" s="783"/>
      <c r="CG73" s="783"/>
      <c r="CH73" s="783"/>
      <c r="CI73" s="783"/>
      <c r="CJ73" s="783"/>
      <c r="CK73" s="783"/>
      <c r="CL73" s="783"/>
      <c r="CM73" s="783"/>
      <c r="CN73" s="783"/>
      <c r="CO73" s="783"/>
      <c r="CP73" s="783"/>
      <c r="CQ73" s="783"/>
      <c r="CR73" s="783"/>
      <c r="CS73" s="783"/>
      <c r="CT73" s="783"/>
      <c r="CU73" s="783"/>
      <c r="CV73" s="783"/>
      <c r="CW73" s="783"/>
      <c r="CX73" s="783"/>
      <c r="CY73" s="783"/>
      <c r="CZ73" s="783"/>
      <c r="DA73" s="783"/>
      <c r="DB73" s="783"/>
      <c r="DC73" s="783"/>
      <c r="DD73" s="783"/>
      <c r="DE73" s="783"/>
      <c r="DF73" s="783"/>
      <c r="DG73" s="783"/>
      <c r="DH73" s="783"/>
      <c r="DI73" s="783"/>
      <c r="DJ73" s="783"/>
      <c r="DK73" s="783"/>
      <c r="DL73" s="783"/>
      <c r="DM73" s="783"/>
      <c r="DN73" s="783"/>
      <c r="DO73" s="783"/>
      <c r="DP73" s="783"/>
      <c r="DQ73" s="783"/>
      <c r="DR73" s="783"/>
      <c r="DS73" s="783"/>
      <c r="DT73" s="783"/>
      <c r="DU73" s="783"/>
      <c r="DV73" s="783"/>
      <c r="DW73" s="783"/>
      <c r="DX73" s="783"/>
      <c r="DY73" s="783"/>
      <c r="DZ73" s="783"/>
      <c r="EA73" s="783"/>
      <c r="EB73" s="783"/>
      <c r="EC73" s="783"/>
      <c r="ED73" s="783"/>
      <c r="EE73" s="783"/>
      <c r="EF73" s="783"/>
      <c r="EG73" s="723"/>
      <c r="EH73" s="723"/>
    </row>
    <row r="74" spans="1:138">
      <c r="A74" s="783"/>
      <c r="B74" s="783"/>
      <c r="C74" s="783"/>
      <c r="D74" s="783"/>
      <c r="E74" s="783"/>
      <c r="F74" s="783"/>
      <c r="G74" s="783"/>
      <c r="H74" s="783"/>
      <c r="I74" s="783"/>
      <c r="J74" s="783"/>
      <c r="K74" s="783"/>
      <c r="L74" s="783"/>
      <c r="M74" s="783"/>
      <c r="N74" s="783"/>
      <c r="O74" s="783"/>
      <c r="P74" s="783"/>
      <c r="Q74" s="783"/>
      <c r="R74" s="783"/>
      <c r="S74" s="783"/>
      <c r="T74" s="783"/>
      <c r="U74" s="783"/>
      <c r="V74" s="783"/>
      <c r="W74" s="783"/>
      <c r="X74" s="783"/>
      <c r="Y74" s="783"/>
      <c r="Z74" s="783"/>
      <c r="AA74" s="783"/>
      <c r="AB74" s="783"/>
      <c r="AC74" s="783"/>
      <c r="AD74" s="783"/>
      <c r="AE74" s="783"/>
      <c r="AF74" s="783"/>
      <c r="AG74" s="783"/>
      <c r="AH74" s="783"/>
      <c r="AI74" s="783"/>
      <c r="AJ74" s="783"/>
      <c r="AK74" s="783"/>
      <c r="AL74" s="783"/>
      <c r="AM74" s="783"/>
      <c r="AN74" s="783"/>
      <c r="AO74" s="783"/>
      <c r="AP74" s="783"/>
      <c r="AQ74" s="783"/>
      <c r="AR74" s="783"/>
      <c r="AS74" s="783"/>
      <c r="AT74" s="783"/>
      <c r="AU74" s="783"/>
      <c r="AV74" s="783"/>
      <c r="AW74" s="783"/>
      <c r="AX74" s="783"/>
      <c r="AY74" s="783"/>
      <c r="AZ74" s="783"/>
      <c r="BA74" s="783"/>
      <c r="BB74" s="783"/>
      <c r="BC74" s="783"/>
      <c r="BD74" s="783"/>
      <c r="BE74" s="783"/>
      <c r="BF74" s="783"/>
      <c r="BG74" s="783"/>
      <c r="BH74" s="783"/>
      <c r="BI74" s="783"/>
      <c r="BJ74" s="783"/>
      <c r="BK74" s="783"/>
      <c r="BL74" s="783"/>
      <c r="BM74" s="783"/>
      <c r="BN74" s="783"/>
      <c r="BO74" s="783"/>
      <c r="BP74" s="783"/>
      <c r="BQ74" s="783"/>
      <c r="BR74" s="783"/>
      <c r="BS74" s="783"/>
      <c r="BT74" s="783"/>
      <c r="BU74" s="783"/>
      <c r="BV74" s="783"/>
      <c r="BW74" s="783"/>
      <c r="BX74" s="783"/>
      <c r="BY74" s="783"/>
      <c r="BZ74" s="783"/>
      <c r="CA74" s="783"/>
      <c r="CB74" s="783"/>
      <c r="CC74" s="783"/>
      <c r="CD74" s="783"/>
      <c r="CE74" s="783"/>
      <c r="CF74" s="783"/>
      <c r="CG74" s="783"/>
      <c r="CH74" s="783"/>
      <c r="CI74" s="783"/>
      <c r="CJ74" s="783"/>
      <c r="CK74" s="783"/>
      <c r="CL74" s="783"/>
      <c r="CM74" s="783"/>
      <c r="CN74" s="783"/>
      <c r="CO74" s="783"/>
      <c r="CP74" s="783"/>
      <c r="CQ74" s="783"/>
      <c r="CR74" s="783"/>
      <c r="CS74" s="783"/>
      <c r="CT74" s="783"/>
      <c r="CU74" s="783"/>
      <c r="CV74" s="783"/>
      <c r="CW74" s="783"/>
      <c r="CX74" s="783"/>
      <c r="CY74" s="783"/>
      <c r="CZ74" s="783"/>
      <c r="DA74" s="783"/>
      <c r="DB74" s="783"/>
      <c r="DC74" s="783"/>
      <c r="DD74" s="783"/>
      <c r="DE74" s="783"/>
      <c r="DF74" s="783"/>
      <c r="DG74" s="783"/>
      <c r="DH74" s="783"/>
      <c r="DI74" s="783"/>
      <c r="DJ74" s="783"/>
      <c r="DK74" s="783"/>
      <c r="DL74" s="783"/>
      <c r="DM74" s="783"/>
      <c r="DN74" s="783"/>
      <c r="DO74" s="783"/>
      <c r="DP74" s="783"/>
      <c r="DQ74" s="783"/>
      <c r="DR74" s="783"/>
      <c r="DS74" s="783"/>
      <c r="DT74" s="783"/>
      <c r="DU74" s="783"/>
      <c r="DV74" s="783"/>
      <c r="DW74" s="783"/>
      <c r="DX74" s="783"/>
      <c r="DY74" s="783"/>
      <c r="DZ74" s="783"/>
      <c r="EA74" s="783"/>
      <c r="EB74" s="783"/>
      <c r="EC74" s="783"/>
      <c r="ED74" s="783"/>
      <c r="EE74" s="783"/>
      <c r="EF74" s="783"/>
      <c r="EG74" s="723"/>
      <c r="EH74" s="723"/>
    </row>
    <row r="75" spans="1:138">
      <c r="A75" s="783"/>
      <c r="B75" s="783"/>
      <c r="C75" s="783"/>
      <c r="D75" s="783"/>
      <c r="E75" s="783"/>
      <c r="F75" s="783"/>
      <c r="G75" s="783"/>
      <c r="H75" s="783"/>
      <c r="I75" s="783"/>
      <c r="J75" s="783"/>
      <c r="K75" s="783"/>
      <c r="L75" s="783"/>
      <c r="M75" s="783"/>
      <c r="N75" s="783"/>
      <c r="O75" s="783"/>
      <c r="P75" s="783"/>
      <c r="Q75" s="783"/>
      <c r="R75" s="783"/>
      <c r="S75" s="783"/>
      <c r="T75" s="783"/>
      <c r="U75" s="783"/>
      <c r="V75" s="783"/>
      <c r="W75" s="783"/>
      <c r="X75" s="783"/>
      <c r="Y75" s="783"/>
      <c r="Z75" s="783"/>
      <c r="AA75" s="783"/>
      <c r="AB75" s="783"/>
      <c r="AC75" s="783"/>
      <c r="AD75" s="783"/>
      <c r="AE75" s="783"/>
      <c r="AF75" s="783"/>
      <c r="AG75" s="783"/>
      <c r="AH75" s="783"/>
      <c r="AI75" s="783"/>
      <c r="AJ75" s="783"/>
      <c r="AK75" s="783"/>
      <c r="AL75" s="783"/>
      <c r="AM75" s="783"/>
      <c r="AN75" s="783"/>
      <c r="AO75" s="783"/>
      <c r="AP75" s="783"/>
      <c r="AQ75" s="783"/>
      <c r="AR75" s="783"/>
      <c r="AS75" s="783"/>
      <c r="AT75" s="783"/>
      <c r="AU75" s="783"/>
      <c r="AV75" s="783"/>
      <c r="AW75" s="783"/>
      <c r="AX75" s="783"/>
      <c r="AY75" s="783"/>
      <c r="AZ75" s="783"/>
      <c r="BA75" s="783"/>
      <c r="BB75" s="783"/>
      <c r="BC75" s="783"/>
      <c r="BD75" s="783"/>
      <c r="BE75" s="783"/>
      <c r="BF75" s="783"/>
      <c r="BG75" s="783"/>
      <c r="BH75" s="783"/>
      <c r="BI75" s="783"/>
      <c r="BJ75" s="783"/>
      <c r="BK75" s="783"/>
      <c r="BL75" s="783"/>
      <c r="BM75" s="783"/>
      <c r="BN75" s="783"/>
      <c r="BO75" s="783"/>
      <c r="BP75" s="783"/>
      <c r="BQ75" s="783"/>
      <c r="BR75" s="783"/>
      <c r="BS75" s="783"/>
      <c r="BT75" s="783"/>
      <c r="BU75" s="783"/>
      <c r="BV75" s="783"/>
      <c r="BW75" s="783"/>
      <c r="BX75" s="783"/>
      <c r="BY75" s="783"/>
      <c r="BZ75" s="783"/>
      <c r="CA75" s="783"/>
      <c r="CB75" s="783"/>
      <c r="CC75" s="783"/>
      <c r="CD75" s="783"/>
      <c r="CE75" s="783"/>
      <c r="CF75" s="783"/>
      <c r="CG75" s="783"/>
      <c r="CH75" s="783"/>
      <c r="CI75" s="783"/>
      <c r="CJ75" s="783"/>
      <c r="CK75" s="783"/>
      <c r="CL75" s="783"/>
      <c r="CM75" s="783"/>
      <c r="CN75" s="783"/>
      <c r="CO75" s="783"/>
      <c r="CP75" s="783"/>
      <c r="CQ75" s="783"/>
      <c r="CR75" s="783"/>
      <c r="CS75" s="783"/>
      <c r="CT75" s="783"/>
      <c r="CU75" s="783"/>
      <c r="CV75" s="783"/>
      <c r="CW75" s="783"/>
      <c r="CX75" s="783"/>
      <c r="CY75" s="783"/>
      <c r="CZ75" s="783"/>
      <c r="DA75" s="783"/>
      <c r="DB75" s="783"/>
      <c r="DC75" s="783"/>
      <c r="DD75" s="783"/>
      <c r="DE75" s="783"/>
      <c r="DF75" s="783"/>
      <c r="DG75" s="783"/>
      <c r="DH75" s="783"/>
      <c r="DI75" s="783"/>
      <c r="DJ75" s="783"/>
      <c r="DK75" s="783"/>
      <c r="DL75" s="783"/>
      <c r="DM75" s="783"/>
      <c r="DN75" s="783"/>
      <c r="DO75" s="783"/>
      <c r="DP75" s="783"/>
      <c r="DQ75" s="783"/>
      <c r="DR75" s="783"/>
      <c r="DS75" s="783"/>
      <c r="DT75" s="783"/>
      <c r="DU75" s="783"/>
      <c r="DV75" s="783"/>
      <c r="DW75" s="783"/>
      <c r="DX75" s="783"/>
      <c r="DY75" s="783"/>
      <c r="DZ75" s="783"/>
      <c r="EA75" s="783"/>
      <c r="EB75" s="783"/>
      <c r="EC75" s="783"/>
      <c r="ED75" s="783"/>
      <c r="EE75" s="783"/>
      <c r="EF75" s="783"/>
      <c r="EG75" s="723"/>
      <c r="EH75" s="723"/>
    </row>
    <row r="76" spans="1:138">
      <c r="A76" s="753"/>
      <c r="B76" s="753"/>
      <c r="C76" s="905"/>
      <c r="D76" s="753"/>
      <c r="E76" s="730"/>
      <c r="F76" s="730"/>
      <c r="G76" s="923"/>
      <c r="H76" s="923"/>
      <c r="I76" s="923"/>
      <c r="J76" s="923"/>
      <c r="K76" s="923"/>
      <c r="L76" s="923"/>
      <c r="M76" s="923"/>
      <c r="N76" s="923"/>
      <c r="O76" s="923"/>
      <c r="P76" s="923"/>
      <c r="Q76" s="923"/>
      <c r="R76" s="923"/>
      <c r="S76" s="923"/>
      <c r="T76" s="923"/>
      <c r="U76" s="923"/>
      <c r="V76" s="923"/>
      <c r="W76" s="923"/>
      <c r="X76" s="923"/>
      <c r="Y76" s="923"/>
      <c r="Z76" s="923"/>
      <c r="AA76" s="923"/>
      <c r="AB76" s="923"/>
      <c r="AC76" s="923"/>
      <c r="AD76" s="923"/>
      <c r="AE76" s="923"/>
      <c r="AF76" s="923"/>
      <c r="AG76" s="923"/>
      <c r="AH76" s="923"/>
      <c r="AI76" s="923"/>
      <c r="AJ76" s="923"/>
      <c r="AK76" s="923"/>
      <c r="AL76" s="923"/>
      <c r="AM76" s="923"/>
      <c r="AN76" s="923"/>
      <c r="AO76" s="923"/>
      <c r="AP76" s="923"/>
      <c r="AQ76" s="923"/>
      <c r="AR76" s="923"/>
      <c r="AS76" s="923"/>
      <c r="AT76" s="923"/>
      <c r="AU76" s="923"/>
      <c r="AV76" s="923"/>
      <c r="AW76" s="923"/>
      <c r="AX76" s="923"/>
      <c r="AY76" s="923"/>
      <c r="AZ76" s="923"/>
      <c r="BA76" s="923"/>
      <c r="BB76" s="923"/>
      <c r="BC76" s="923"/>
      <c r="BD76" s="923"/>
      <c r="BE76" s="923"/>
      <c r="BF76" s="923"/>
      <c r="BG76" s="923"/>
      <c r="BH76" s="923"/>
      <c r="BI76" s="923"/>
      <c r="BJ76" s="923"/>
      <c r="BK76" s="923"/>
      <c r="BL76" s="923"/>
      <c r="BM76" s="923"/>
      <c r="BN76" s="923"/>
      <c r="BO76" s="923"/>
      <c r="BP76" s="923"/>
      <c r="BQ76" s="923"/>
      <c r="BR76" s="923"/>
      <c r="BS76" s="923"/>
      <c r="BT76" s="923"/>
      <c r="BU76" s="923"/>
      <c r="BV76" s="923"/>
      <c r="BW76" s="923"/>
      <c r="BX76" s="923"/>
      <c r="BY76" s="923"/>
      <c r="BZ76" s="923"/>
      <c r="CA76" s="923"/>
      <c r="CB76" s="923"/>
      <c r="CC76" s="923"/>
      <c r="CD76" s="923"/>
      <c r="CE76" s="923"/>
      <c r="CF76" s="923"/>
      <c r="CG76" s="923"/>
      <c r="CH76" s="923"/>
      <c r="CI76" s="923"/>
      <c r="CJ76" s="923"/>
      <c r="CK76" s="923"/>
      <c r="CL76" s="923"/>
      <c r="CM76" s="923"/>
      <c r="CN76" s="923"/>
      <c r="CO76" s="923"/>
      <c r="CP76" s="923"/>
      <c r="CQ76" s="923"/>
      <c r="CR76" s="923"/>
      <c r="CS76" s="923"/>
      <c r="CT76" s="923"/>
      <c r="CU76" s="923"/>
      <c r="CV76" s="923"/>
      <c r="CW76" s="923"/>
      <c r="CX76" s="923"/>
      <c r="CY76" s="923"/>
      <c r="CZ76" s="923"/>
      <c r="DA76" s="923"/>
      <c r="DB76" s="923"/>
      <c r="DC76" s="923"/>
      <c r="DD76" s="923"/>
      <c r="DE76" s="923"/>
      <c r="DF76" s="923"/>
      <c r="DG76" s="923"/>
      <c r="DH76" s="923"/>
      <c r="DI76" s="923"/>
      <c r="DJ76" s="923"/>
      <c r="DK76" s="923"/>
      <c r="DL76" s="923"/>
      <c r="DM76" s="923"/>
      <c r="DN76" s="923"/>
      <c r="DO76" s="923"/>
      <c r="DP76" s="923"/>
      <c r="DQ76" s="923"/>
      <c r="DR76" s="923"/>
      <c r="DS76" s="923"/>
      <c r="DT76" s="923"/>
      <c r="DU76" s="924"/>
      <c r="DV76" s="920"/>
      <c r="DW76" s="920"/>
      <c r="DX76" s="920"/>
      <c r="DY76" s="920"/>
      <c r="DZ76" s="920"/>
      <c r="EA76" s="920"/>
      <c r="EB76" s="920"/>
      <c r="EC76" s="920"/>
      <c r="ED76" s="920"/>
      <c r="EE76" s="920"/>
      <c r="EF76" s="819"/>
      <c r="EG76" s="723"/>
      <c r="EH76" s="723"/>
    </row>
    <row r="77" spans="1:138">
      <c r="A77" s="753"/>
      <c r="B77" s="753"/>
      <c r="C77" s="905"/>
      <c r="D77" s="753"/>
      <c r="E77" s="730"/>
      <c r="F77" s="730"/>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3"/>
      <c r="AL77" s="923"/>
      <c r="AM77" s="923"/>
      <c r="AN77" s="923"/>
      <c r="AO77" s="923"/>
      <c r="AP77" s="923"/>
      <c r="AQ77" s="923"/>
      <c r="AR77" s="923"/>
      <c r="AS77" s="923"/>
      <c r="AT77" s="923"/>
      <c r="AU77" s="923"/>
      <c r="AV77" s="923"/>
      <c r="AW77" s="923"/>
      <c r="AX77" s="923"/>
      <c r="AY77" s="923"/>
      <c r="AZ77" s="923"/>
      <c r="BA77" s="923"/>
      <c r="BB77" s="923"/>
      <c r="BC77" s="923"/>
      <c r="BD77" s="923"/>
      <c r="BE77" s="923"/>
      <c r="BF77" s="923"/>
      <c r="BG77" s="923"/>
      <c r="BH77" s="923"/>
      <c r="BI77" s="923"/>
      <c r="BJ77" s="923"/>
      <c r="BK77" s="923"/>
      <c r="BL77" s="923"/>
      <c r="BM77" s="923"/>
      <c r="BN77" s="923"/>
      <c r="BO77" s="923"/>
      <c r="BP77" s="923"/>
      <c r="BQ77" s="923"/>
      <c r="BR77" s="923"/>
      <c r="BS77" s="923"/>
      <c r="BT77" s="923"/>
      <c r="BU77" s="923"/>
      <c r="BV77" s="923"/>
      <c r="BW77" s="923"/>
      <c r="BX77" s="923"/>
      <c r="BY77" s="923"/>
      <c r="BZ77" s="923"/>
      <c r="CA77" s="923"/>
      <c r="CB77" s="923"/>
      <c r="CC77" s="923"/>
      <c r="CD77" s="923"/>
      <c r="CE77" s="923"/>
      <c r="CF77" s="923"/>
      <c r="CG77" s="923"/>
      <c r="CH77" s="923"/>
      <c r="CI77" s="923"/>
      <c r="CJ77" s="923"/>
      <c r="CK77" s="923"/>
      <c r="CL77" s="923"/>
      <c r="CM77" s="923"/>
      <c r="CN77" s="923"/>
      <c r="CO77" s="923"/>
      <c r="CP77" s="923"/>
      <c r="CQ77" s="923"/>
      <c r="CR77" s="923"/>
      <c r="CS77" s="923"/>
      <c r="CT77" s="923"/>
      <c r="CU77" s="923"/>
      <c r="CV77" s="923"/>
      <c r="CW77" s="923"/>
      <c r="CX77" s="923"/>
      <c r="CY77" s="923"/>
      <c r="CZ77" s="923"/>
      <c r="DA77" s="923"/>
      <c r="DB77" s="923"/>
      <c r="DC77" s="923"/>
      <c r="DD77" s="923"/>
      <c r="DE77" s="923"/>
      <c r="DF77" s="923"/>
      <c r="DG77" s="923"/>
      <c r="DH77" s="923"/>
      <c r="DI77" s="923"/>
      <c r="DJ77" s="923"/>
      <c r="DK77" s="923"/>
      <c r="DL77" s="923"/>
      <c r="DM77" s="923"/>
      <c r="DN77" s="923"/>
      <c r="DO77" s="923"/>
      <c r="DP77" s="923"/>
      <c r="DQ77" s="923"/>
      <c r="DR77" s="923"/>
      <c r="DS77" s="923"/>
      <c r="DT77" s="923"/>
      <c r="DU77" s="924"/>
      <c r="DV77" s="920"/>
      <c r="DW77" s="920"/>
      <c r="DX77" s="920"/>
      <c r="DY77" s="920"/>
      <c r="DZ77" s="920"/>
      <c r="EA77" s="920"/>
      <c r="EB77" s="920"/>
      <c r="EC77" s="920"/>
      <c r="ED77" s="920"/>
      <c r="EE77" s="920"/>
      <c r="EF77" s="819"/>
      <c r="EG77" s="723"/>
      <c r="EH77" s="723"/>
    </row>
    <row r="78" spans="1:138">
      <c r="A78" s="753"/>
      <c r="B78" s="753"/>
      <c r="C78" s="905"/>
      <c r="D78" s="753"/>
      <c r="E78" s="730"/>
      <c r="F78" s="730"/>
      <c r="G78" s="923"/>
      <c r="H78" s="923"/>
      <c r="I78" s="923"/>
      <c r="J78" s="923"/>
      <c r="K78" s="923"/>
      <c r="L78" s="923"/>
      <c r="M78" s="923"/>
      <c r="N78" s="923"/>
      <c r="O78" s="923"/>
      <c r="P78" s="923"/>
      <c r="Q78" s="923"/>
      <c r="R78" s="923"/>
      <c r="S78" s="923"/>
      <c r="T78" s="923"/>
      <c r="U78" s="923"/>
      <c r="V78" s="923"/>
      <c r="W78" s="923"/>
      <c r="X78" s="923"/>
      <c r="Y78" s="923"/>
      <c r="Z78" s="923"/>
      <c r="AA78" s="923"/>
      <c r="AB78" s="923"/>
      <c r="AC78" s="923"/>
      <c r="AD78" s="923"/>
      <c r="AE78" s="923"/>
      <c r="AF78" s="923"/>
      <c r="AG78" s="923"/>
      <c r="AH78" s="923"/>
      <c r="AI78" s="923"/>
      <c r="AJ78" s="923"/>
      <c r="AK78" s="923"/>
      <c r="AL78" s="923"/>
      <c r="AM78" s="923"/>
      <c r="AN78" s="923"/>
      <c r="AO78" s="923"/>
      <c r="AP78" s="923"/>
      <c r="AQ78" s="923"/>
      <c r="AR78" s="923"/>
      <c r="AS78" s="923"/>
      <c r="AT78" s="923"/>
      <c r="AU78" s="923"/>
      <c r="AV78" s="923"/>
      <c r="AW78" s="923"/>
      <c r="AX78" s="923"/>
      <c r="AY78" s="923"/>
      <c r="AZ78" s="923"/>
      <c r="BA78" s="923"/>
      <c r="BB78" s="923"/>
      <c r="BC78" s="923"/>
      <c r="BD78" s="923"/>
      <c r="BE78" s="923"/>
      <c r="BF78" s="923"/>
      <c r="BG78" s="923"/>
      <c r="BH78" s="923"/>
      <c r="BI78" s="923"/>
      <c r="BJ78" s="923"/>
      <c r="BK78" s="923"/>
      <c r="BL78" s="923"/>
      <c r="BM78" s="923"/>
      <c r="BN78" s="923"/>
      <c r="BO78" s="923"/>
      <c r="BP78" s="923"/>
      <c r="BQ78" s="923"/>
      <c r="BR78" s="923"/>
      <c r="BS78" s="923"/>
      <c r="BT78" s="923"/>
      <c r="BU78" s="923"/>
      <c r="BV78" s="923"/>
      <c r="BW78" s="923"/>
      <c r="BX78" s="923"/>
      <c r="BY78" s="923"/>
      <c r="BZ78" s="923"/>
      <c r="CA78" s="923"/>
      <c r="CB78" s="923"/>
      <c r="CC78" s="923"/>
      <c r="CD78" s="923"/>
      <c r="CE78" s="923"/>
      <c r="CF78" s="923"/>
      <c r="CG78" s="923"/>
      <c r="CH78" s="923"/>
      <c r="CI78" s="923"/>
      <c r="CJ78" s="923"/>
      <c r="CK78" s="923"/>
      <c r="CL78" s="923"/>
      <c r="CM78" s="923"/>
      <c r="CN78" s="923"/>
      <c r="CO78" s="923"/>
      <c r="CP78" s="923"/>
      <c r="CQ78" s="923"/>
      <c r="CR78" s="923"/>
      <c r="CS78" s="923"/>
      <c r="CT78" s="923"/>
      <c r="CU78" s="923"/>
      <c r="CV78" s="923"/>
      <c r="CW78" s="923"/>
      <c r="CX78" s="923"/>
      <c r="CY78" s="923"/>
      <c r="CZ78" s="923"/>
      <c r="DA78" s="923"/>
      <c r="DB78" s="923"/>
      <c r="DC78" s="923"/>
      <c r="DD78" s="923"/>
      <c r="DE78" s="923"/>
      <c r="DF78" s="923"/>
      <c r="DG78" s="923"/>
      <c r="DH78" s="923"/>
      <c r="DI78" s="923"/>
      <c r="DJ78" s="923"/>
      <c r="DK78" s="923"/>
      <c r="DL78" s="923"/>
      <c r="DM78" s="923"/>
      <c r="DN78" s="923"/>
      <c r="DO78" s="923"/>
      <c r="DP78" s="923"/>
      <c r="DQ78" s="923"/>
      <c r="DR78" s="923"/>
      <c r="DS78" s="923"/>
      <c r="DT78" s="923"/>
      <c r="DU78" s="924"/>
      <c r="DV78" s="920"/>
      <c r="DW78" s="920"/>
      <c r="DX78" s="920"/>
      <c r="DY78" s="920"/>
      <c r="DZ78" s="920"/>
      <c r="EA78" s="920"/>
      <c r="EB78" s="920"/>
      <c r="EC78" s="920"/>
      <c r="ED78" s="920"/>
      <c r="EE78" s="920"/>
      <c r="EF78" s="819"/>
      <c r="EG78" s="723"/>
      <c r="EH78" s="723"/>
    </row>
    <row r="79" spans="1:138">
      <c r="A79" s="753"/>
      <c r="B79" s="753"/>
      <c r="C79" s="905"/>
      <c r="D79" s="753"/>
      <c r="E79" s="730"/>
      <c r="F79" s="923"/>
      <c r="G79" s="923"/>
      <c r="H79" s="923"/>
      <c r="I79" s="923"/>
      <c r="J79" s="923"/>
      <c r="K79" s="923"/>
      <c r="L79" s="923"/>
      <c r="M79" s="923"/>
      <c r="N79" s="923"/>
      <c r="O79" s="923"/>
      <c r="P79" s="923"/>
      <c r="Q79" s="923"/>
      <c r="R79" s="923"/>
      <c r="S79" s="923"/>
      <c r="T79" s="923"/>
      <c r="U79" s="923"/>
      <c r="V79" s="923"/>
      <c r="W79" s="923"/>
      <c r="X79" s="923"/>
      <c r="Y79" s="923"/>
      <c r="Z79" s="923"/>
      <c r="AA79" s="923"/>
      <c r="AB79" s="923"/>
      <c r="AC79" s="923"/>
      <c r="AD79" s="923"/>
      <c r="AE79" s="923"/>
      <c r="AF79" s="923"/>
      <c r="AG79" s="923"/>
      <c r="AH79" s="923"/>
      <c r="AI79" s="923"/>
      <c r="AJ79" s="923"/>
      <c r="AK79" s="923"/>
      <c r="AL79" s="923"/>
      <c r="AM79" s="923"/>
      <c r="AN79" s="923"/>
      <c r="AO79" s="923"/>
      <c r="AP79" s="923"/>
      <c r="AQ79" s="923"/>
      <c r="AR79" s="923"/>
      <c r="AS79" s="923"/>
      <c r="AT79" s="923"/>
      <c r="AU79" s="923"/>
      <c r="AV79" s="923"/>
      <c r="AW79" s="923"/>
      <c r="AX79" s="923"/>
      <c r="AY79" s="923"/>
      <c r="AZ79" s="923"/>
      <c r="BA79" s="923"/>
      <c r="BB79" s="923"/>
      <c r="BC79" s="923"/>
      <c r="BD79" s="923"/>
      <c r="BE79" s="923"/>
      <c r="BF79" s="923"/>
      <c r="BG79" s="923"/>
      <c r="BH79" s="923"/>
      <c r="BI79" s="923"/>
      <c r="BJ79" s="923"/>
      <c r="BK79" s="923"/>
      <c r="BL79" s="923"/>
      <c r="BM79" s="923"/>
      <c r="BN79" s="923"/>
      <c r="BO79" s="923"/>
      <c r="BP79" s="923"/>
      <c r="BQ79" s="923"/>
      <c r="BR79" s="923"/>
      <c r="BS79" s="923"/>
      <c r="BT79" s="923"/>
      <c r="BU79" s="923"/>
      <c r="BV79" s="923"/>
      <c r="BW79" s="923"/>
      <c r="BX79" s="923"/>
      <c r="BY79" s="923"/>
      <c r="BZ79" s="923"/>
      <c r="CA79" s="923"/>
      <c r="CB79" s="923"/>
      <c r="CC79" s="923"/>
      <c r="CD79" s="923"/>
      <c r="CE79" s="923"/>
      <c r="CF79" s="923"/>
      <c r="CG79" s="923"/>
      <c r="CH79" s="923"/>
      <c r="CI79" s="923"/>
      <c r="CJ79" s="923"/>
      <c r="CK79" s="923"/>
      <c r="CL79" s="923"/>
      <c r="CM79" s="923"/>
      <c r="CN79" s="923"/>
      <c r="CO79" s="923"/>
      <c r="CP79" s="923"/>
      <c r="CQ79" s="923"/>
      <c r="CR79" s="923"/>
      <c r="CS79" s="923"/>
      <c r="CT79" s="923"/>
      <c r="CU79" s="923"/>
      <c r="CV79" s="923"/>
      <c r="CW79" s="923"/>
      <c r="CX79" s="923"/>
      <c r="CY79" s="923"/>
      <c r="CZ79" s="923"/>
      <c r="DA79" s="923"/>
      <c r="DB79" s="923"/>
      <c r="DC79" s="923"/>
      <c r="DD79" s="923"/>
      <c r="DE79" s="923"/>
      <c r="DF79" s="923"/>
      <c r="DG79" s="923"/>
      <c r="DH79" s="923"/>
      <c r="DI79" s="923"/>
      <c r="DJ79" s="923"/>
      <c r="DK79" s="923"/>
      <c r="DL79" s="923"/>
      <c r="DM79" s="923"/>
      <c r="DN79" s="923"/>
      <c r="DO79" s="923"/>
      <c r="DP79" s="923"/>
      <c r="DQ79" s="923"/>
      <c r="DR79" s="923"/>
      <c r="DS79" s="923"/>
      <c r="DT79" s="923"/>
      <c r="DU79" s="924"/>
      <c r="DV79" s="920"/>
      <c r="DW79" s="920"/>
      <c r="DX79" s="920"/>
      <c r="DY79" s="920"/>
      <c r="DZ79" s="920"/>
      <c r="EA79" s="920"/>
      <c r="EB79" s="920"/>
      <c r="EC79" s="920"/>
      <c r="ED79" s="920"/>
      <c r="EE79" s="920"/>
      <c r="EF79" s="819"/>
      <c r="EG79" s="723"/>
      <c r="EH79" s="723"/>
    </row>
    <row r="80" spans="1:138">
      <c r="A80" s="753"/>
      <c r="B80" s="753"/>
      <c r="C80" s="905"/>
      <c r="D80" s="753"/>
      <c r="E80" s="923"/>
      <c r="F80" s="923"/>
      <c r="G80" s="923"/>
      <c r="H80" s="923"/>
      <c r="I80" s="923"/>
      <c r="J80" s="923"/>
      <c r="K80" s="923"/>
      <c r="L80" s="923"/>
      <c r="M80" s="923"/>
      <c r="N80" s="923"/>
      <c r="O80" s="923"/>
      <c r="P80" s="923"/>
      <c r="Q80" s="923"/>
      <c r="R80" s="923"/>
      <c r="S80" s="923"/>
      <c r="T80" s="923"/>
      <c r="U80" s="923"/>
      <c r="V80" s="923"/>
      <c r="W80" s="923"/>
      <c r="X80" s="923"/>
      <c r="Y80" s="923"/>
      <c r="Z80" s="923"/>
      <c r="AA80" s="923"/>
      <c r="AB80" s="923"/>
      <c r="AC80" s="923"/>
      <c r="AD80" s="923"/>
      <c r="AE80" s="923"/>
      <c r="AF80" s="923"/>
      <c r="AG80" s="923"/>
      <c r="AH80" s="923"/>
      <c r="AI80" s="923"/>
      <c r="AJ80" s="923"/>
      <c r="AK80" s="923"/>
      <c r="AL80" s="923"/>
      <c r="AM80" s="923"/>
      <c r="AN80" s="923"/>
      <c r="AO80" s="923"/>
      <c r="AP80" s="923"/>
      <c r="AQ80" s="923"/>
      <c r="AR80" s="923"/>
      <c r="AS80" s="923"/>
      <c r="AT80" s="923"/>
      <c r="AU80" s="923"/>
      <c r="AV80" s="923"/>
      <c r="AW80" s="923"/>
      <c r="AX80" s="923"/>
      <c r="AY80" s="923"/>
      <c r="AZ80" s="923"/>
      <c r="BA80" s="923"/>
      <c r="BB80" s="923"/>
      <c r="BC80" s="923"/>
      <c r="BD80" s="923"/>
      <c r="BE80" s="923"/>
      <c r="BF80" s="923"/>
      <c r="BG80" s="923"/>
      <c r="BH80" s="923"/>
      <c r="BI80" s="923"/>
      <c r="BJ80" s="923"/>
      <c r="BK80" s="923"/>
      <c r="BL80" s="923"/>
      <c r="BM80" s="923"/>
      <c r="BN80" s="923"/>
      <c r="BO80" s="923"/>
      <c r="BP80" s="923"/>
      <c r="BQ80" s="923"/>
      <c r="BR80" s="923"/>
      <c r="BS80" s="923"/>
      <c r="BT80" s="923"/>
      <c r="BU80" s="923"/>
      <c r="BV80" s="923"/>
      <c r="BW80" s="923"/>
      <c r="BX80" s="923"/>
      <c r="BY80" s="923"/>
      <c r="BZ80" s="923"/>
      <c r="CA80" s="923"/>
      <c r="CB80" s="923"/>
      <c r="CC80" s="923"/>
      <c r="CD80" s="923"/>
      <c r="CE80" s="923"/>
      <c r="CF80" s="923"/>
      <c r="CG80" s="923"/>
      <c r="CH80" s="923"/>
      <c r="CI80" s="923"/>
      <c r="CJ80" s="923"/>
      <c r="CK80" s="923"/>
      <c r="CL80" s="923"/>
      <c r="CM80" s="923"/>
      <c r="CN80" s="923"/>
      <c r="CO80" s="923"/>
      <c r="CP80" s="923"/>
      <c r="CQ80" s="923"/>
      <c r="CR80" s="923"/>
      <c r="CS80" s="923"/>
      <c r="CT80" s="923"/>
      <c r="CU80" s="923"/>
      <c r="CV80" s="923"/>
      <c r="CW80" s="923"/>
      <c r="CX80" s="923"/>
      <c r="CY80" s="923"/>
      <c r="CZ80" s="923"/>
      <c r="DA80" s="923"/>
      <c r="DB80" s="923"/>
      <c r="DC80" s="923"/>
      <c r="DD80" s="923"/>
      <c r="DE80" s="923"/>
      <c r="DF80" s="923"/>
      <c r="DG80" s="923"/>
      <c r="DH80" s="923"/>
      <c r="DI80" s="923"/>
      <c r="DJ80" s="923"/>
      <c r="DK80" s="923"/>
      <c r="DL80" s="923"/>
      <c r="DM80" s="923"/>
      <c r="DN80" s="923"/>
      <c r="DO80" s="923"/>
      <c r="DP80" s="923"/>
      <c r="DQ80" s="923"/>
      <c r="DR80" s="923"/>
      <c r="DS80" s="923"/>
      <c r="DT80" s="923"/>
      <c r="DU80" s="924"/>
      <c r="DV80" s="920"/>
      <c r="DW80" s="920"/>
      <c r="DX80" s="920"/>
      <c r="DY80" s="920"/>
      <c r="DZ80" s="920"/>
      <c r="EA80" s="920"/>
      <c r="EB80" s="920"/>
      <c r="EC80" s="920"/>
      <c r="ED80" s="920"/>
      <c r="EE80" s="920"/>
      <c r="EF80" s="819"/>
      <c r="EG80" s="723"/>
      <c r="EH80" s="723"/>
    </row>
    <row r="81" spans="1:138">
      <c r="A81" s="753"/>
      <c r="B81" s="753"/>
      <c r="C81" s="905"/>
      <c r="D81" s="753"/>
      <c r="E81" s="923"/>
      <c r="F81" s="923"/>
      <c r="G81" s="923"/>
      <c r="H81" s="923"/>
      <c r="I81" s="923"/>
      <c r="J81" s="923"/>
      <c r="K81" s="923"/>
      <c r="L81" s="923"/>
      <c r="M81" s="923"/>
      <c r="N81" s="923"/>
      <c r="O81" s="923"/>
      <c r="P81" s="923"/>
      <c r="Q81" s="923"/>
      <c r="R81" s="923"/>
      <c r="S81" s="923"/>
      <c r="T81" s="923"/>
      <c r="U81" s="923"/>
      <c r="V81" s="923"/>
      <c r="W81" s="923"/>
      <c r="X81" s="923"/>
      <c r="Y81" s="923"/>
      <c r="Z81" s="923"/>
      <c r="AA81" s="923"/>
      <c r="AB81" s="923"/>
      <c r="AC81" s="923"/>
      <c r="AD81" s="923"/>
      <c r="AE81" s="923"/>
      <c r="AF81" s="923"/>
      <c r="AG81" s="923"/>
      <c r="AH81" s="923"/>
      <c r="AI81" s="923"/>
      <c r="AJ81" s="923"/>
      <c r="AK81" s="923"/>
      <c r="AL81" s="923"/>
      <c r="AM81" s="923"/>
      <c r="AN81" s="923"/>
      <c r="AO81" s="923"/>
      <c r="AP81" s="923"/>
      <c r="AQ81" s="923"/>
      <c r="AR81" s="923"/>
      <c r="AS81" s="923"/>
      <c r="AT81" s="923"/>
      <c r="AU81" s="923"/>
      <c r="AV81" s="923"/>
      <c r="AW81" s="923"/>
      <c r="AX81" s="923"/>
      <c r="AY81" s="923"/>
      <c r="AZ81" s="923"/>
      <c r="BA81" s="923"/>
      <c r="BB81" s="923"/>
      <c r="BC81" s="923"/>
      <c r="BD81" s="923"/>
      <c r="BE81" s="923"/>
      <c r="BF81" s="923"/>
      <c r="BG81" s="923"/>
      <c r="BH81" s="923"/>
      <c r="BI81" s="923"/>
      <c r="BJ81" s="923"/>
      <c r="BK81" s="923"/>
      <c r="BL81" s="923"/>
      <c r="BM81" s="923"/>
      <c r="BN81" s="923"/>
      <c r="BO81" s="923"/>
      <c r="BP81" s="923"/>
      <c r="BQ81" s="923"/>
      <c r="BR81" s="923"/>
      <c r="BS81" s="923"/>
      <c r="BT81" s="923"/>
      <c r="BU81" s="923"/>
      <c r="BV81" s="923"/>
      <c r="BW81" s="923"/>
      <c r="BX81" s="923"/>
      <c r="BY81" s="923"/>
      <c r="BZ81" s="923"/>
      <c r="CA81" s="923"/>
      <c r="CB81" s="923"/>
      <c r="CC81" s="923"/>
      <c r="CD81" s="923"/>
      <c r="CE81" s="923"/>
      <c r="CF81" s="923"/>
      <c r="CG81" s="923"/>
      <c r="CH81" s="923"/>
      <c r="CI81" s="923"/>
      <c r="CJ81" s="923"/>
      <c r="CK81" s="923"/>
      <c r="CL81" s="923"/>
      <c r="CM81" s="923"/>
      <c r="CN81" s="923"/>
      <c r="CO81" s="923"/>
      <c r="CP81" s="923"/>
      <c r="CQ81" s="923"/>
      <c r="CR81" s="923"/>
      <c r="CS81" s="923"/>
      <c r="CT81" s="923"/>
      <c r="CU81" s="923"/>
      <c r="CV81" s="923"/>
      <c r="CW81" s="923"/>
      <c r="CX81" s="923"/>
      <c r="CY81" s="923"/>
      <c r="CZ81" s="923"/>
      <c r="DA81" s="923"/>
      <c r="DB81" s="923"/>
      <c r="DC81" s="923"/>
      <c r="DD81" s="923"/>
      <c r="DE81" s="923"/>
      <c r="DF81" s="923"/>
      <c r="DG81" s="923"/>
      <c r="DH81" s="923"/>
      <c r="DI81" s="923"/>
      <c r="DJ81" s="923"/>
      <c r="DK81" s="923"/>
      <c r="DL81" s="923"/>
      <c r="DM81" s="923"/>
      <c r="DN81" s="923"/>
      <c r="DO81" s="923"/>
      <c r="DP81" s="923"/>
      <c r="DQ81" s="923"/>
      <c r="DR81" s="923"/>
      <c r="DS81" s="923"/>
      <c r="DT81" s="923"/>
      <c r="DU81" s="924"/>
      <c r="DV81" s="920"/>
      <c r="DW81" s="920"/>
      <c r="DX81" s="920"/>
      <c r="DY81" s="920"/>
      <c r="DZ81" s="920"/>
      <c r="EA81" s="920"/>
      <c r="EB81" s="920"/>
      <c r="EC81" s="920"/>
      <c r="ED81" s="920"/>
      <c r="EE81" s="920"/>
      <c r="EF81" s="819"/>
      <c r="EG81" s="723"/>
      <c r="EH81" s="723"/>
    </row>
    <row r="82" spans="1:138">
      <c r="A82" s="753"/>
      <c r="B82" s="753"/>
      <c r="C82" s="905"/>
      <c r="D82" s="753"/>
      <c r="E82" s="923"/>
      <c r="F82" s="923"/>
      <c r="G82" s="923"/>
      <c r="H82" s="923"/>
      <c r="I82" s="923"/>
      <c r="J82" s="923"/>
      <c r="K82" s="923"/>
      <c r="L82" s="923"/>
      <c r="M82" s="923"/>
      <c r="N82" s="923"/>
      <c r="O82" s="923"/>
      <c r="P82" s="923"/>
      <c r="Q82" s="923"/>
      <c r="R82" s="923"/>
      <c r="S82" s="923"/>
      <c r="T82" s="923"/>
      <c r="U82" s="923"/>
      <c r="V82" s="923"/>
      <c r="W82" s="923"/>
      <c r="X82" s="923"/>
      <c r="Y82" s="923"/>
      <c r="Z82" s="923"/>
      <c r="AA82" s="923"/>
      <c r="AB82" s="923"/>
      <c r="AC82" s="923"/>
      <c r="AD82" s="923"/>
      <c r="AE82" s="923"/>
      <c r="AF82" s="923"/>
      <c r="AG82" s="923"/>
      <c r="AH82" s="923"/>
      <c r="AI82" s="923"/>
      <c r="AJ82" s="923"/>
      <c r="AK82" s="923"/>
      <c r="AL82" s="923"/>
      <c r="AM82" s="923"/>
      <c r="AN82" s="923"/>
      <c r="AO82" s="923"/>
      <c r="AP82" s="923"/>
      <c r="AQ82" s="923"/>
      <c r="AR82" s="923"/>
      <c r="AS82" s="923"/>
      <c r="AT82" s="923"/>
      <c r="AU82" s="923"/>
      <c r="AV82" s="923"/>
      <c r="AW82" s="923"/>
      <c r="AX82" s="923"/>
      <c r="AY82" s="923"/>
      <c r="AZ82" s="923"/>
      <c r="BA82" s="923"/>
      <c r="BB82" s="923"/>
      <c r="BC82" s="923"/>
      <c r="BD82" s="923"/>
      <c r="BE82" s="923"/>
      <c r="BF82" s="923"/>
      <c r="BG82" s="923"/>
      <c r="BH82" s="923"/>
      <c r="BI82" s="923"/>
      <c r="BJ82" s="923"/>
      <c r="BK82" s="923"/>
      <c r="BL82" s="923"/>
      <c r="BM82" s="923"/>
      <c r="BN82" s="923"/>
      <c r="BO82" s="923"/>
      <c r="BP82" s="923"/>
      <c r="BQ82" s="923"/>
      <c r="BR82" s="923"/>
      <c r="BS82" s="923"/>
      <c r="BT82" s="923"/>
      <c r="BU82" s="923"/>
      <c r="BV82" s="923"/>
      <c r="BW82" s="923"/>
      <c r="BX82" s="923"/>
      <c r="BY82" s="923"/>
      <c r="BZ82" s="923"/>
      <c r="CA82" s="923"/>
      <c r="CB82" s="923"/>
      <c r="CC82" s="923"/>
      <c r="CD82" s="923"/>
      <c r="CE82" s="923"/>
      <c r="CF82" s="923"/>
      <c r="CG82" s="923"/>
      <c r="CH82" s="923"/>
      <c r="CI82" s="923"/>
      <c r="CJ82" s="923"/>
      <c r="CK82" s="923"/>
      <c r="CL82" s="923"/>
      <c r="CM82" s="923"/>
      <c r="CN82" s="923"/>
      <c r="CO82" s="923"/>
      <c r="CP82" s="923"/>
      <c r="CQ82" s="923"/>
      <c r="CR82" s="923"/>
      <c r="CS82" s="923"/>
      <c r="CT82" s="923"/>
      <c r="CU82" s="923"/>
      <c r="CV82" s="923"/>
      <c r="CW82" s="923"/>
      <c r="CX82" s="923"/>
      <c r="CY82" s="923"/>
      <c r="CZ82" s="923"/>
      <c r="DA82" s="923"/>
      <c r="DB82" s="923"/>
      <c r="DC82" s="923"/>
      <c r="DD82" s="923"/>
      <c r="DE82" s="923"/>
      <c r="DF82" s="923"/>
      <c r="DG82" s="923"/>
      <c r="DH82" s="923"/>
      <c r="DI82" s="923"/>
      <c r="DJ82" s="923"/>
      <c r="DK82" s="923"/>
      <c r="DL82" s="923"/>
      <c r="DM82" s="923"/>
      <c r="DN82" s="923"/>
      <c r="DO82" s="923"/>
      <c r="DP82" s="923"/>
      <c r="DQ82" s="923"/>
      <c r="DR82" s="923"/>
      <c r="DS82" s="923"/>
      <c r="DT82" s="923"/>
      <c r="DU82" s="924"/>
      <c r="DV82" s="920"/>
      <c r="DW82" s="920"/>
      <c r="DX82" s="920"/>
      <c r="DY82" s="920"/>
      <c r="DZ82" s="920"/>
      <c r="EA82" s="920"/>
      <c r="EB82" s="920"/>
      <c r="EC82" s="920"/>
      <c r="ED82" s="920"/>
      <c r="EE82" s="920"/>
      <c r="EF82" s="819"/>
      <c r="EG82" s="723"/>
      <c r="EH82" s="723"/>
    </row>
    <row r="83" spans="1:138">
      <c r="A83" s="753"/>
      <c r="B83" s="753"/>
      <c r="C83" s="905"/>
      <c r="D83" s="753"/>
      <c r="E83" s="923"/>
      <c r="F83" s="923"/>
      <c r="G83" s="923"/>
      <c r="H83" s="923"/>
      <c r="I83" s="923"/>
      <c r="J83" s="923"/>
      <c r="K83" s="923"/>
      <c r="L83" s="923"/>
      <c r="M83" s="923"/>
      <c r="N83" s="923"/>
      <c r="O83" s="923"/>
      <c r="P83" s="923"/>
      <c r="Q83" s="923"/>
      <c r="R83" s="923"/>
      <c r="S83" s="923"/>
      <c r="T83" s="923"/>
      <c r="U83" s="923"/>
      <c r="V83" s="923"/>
      <c r="W83" s="923"/>
      <c r="X83" s="923"/>
      <c r="Y83" s="923"/>
      <c r="Z83" s="923"/>
      <c r="AA83" s="923"/>
      <c r="AB83" s="923"/>
      <c r="AC83" s="923"/>
      <c r="AD83" s="923"/>
      <c r="AE83" s="923"/>
      <c r="AF83" s="923"/>
      <c r="AG83" s="923"/>
      <c r="AH83" s="923"/>
      <c r="AI83" s="923"/>
      <c r="AJ83" s="923"/>
      <c r="AK83" s="923"/>
      <c r="AL83" s="923"/>
      <c r="AM83" s="923"/>
      <c r="AN83" s="923"/>
      <c r="AO83" s="923"/>
      <c r="AP83" s="923"/>
      <c r="AQ83" s="923"/>
      <c r="AR83" s="923"/>
      <c r="AS83" s="923"/>
      <c r="AT83" s="923"/>
      <c r="AU83" s="923"/>
      <c r="AV83" s="923"/>
      <c r="AW83" s="923"/>
      <c r="AX83" s="923"/>
      <c r="AY83" s="923"/>
      <c r="AZ83" s="923"/>
      <c r="BA83" s="923"/>
      <c r="BB83" s="923"/>
      <c r="BC83" s="923"/>
      <c r="BD83" s="923"/>
      <c r="BE83" s="923"/>
      <c r="BF83" s="923"/>
      <c r="BG83" s="923"/>
      <c r="BH83" s="923"/>
      <c r="BI83" s="923"/>
      <c r="BJ83" s="923"/>
      <c r="BK83" s="923"/>
      <c r="BL83" s="923"/>
      <c r="BM83" s="923"/>
      <c r="BN83" s="923"/>
      <c r="BO83" s="923"/>
      <c r="BP83" s="923"/>
      <c r="BQ83" s="923"/>
      <c r="BR83" s="923"/>
      <c r="BS83" s="923"/>
      <c r="BT83" s="923"/>
      <c r="BU83" s="923"/>
      <c r="BV83" s="923"/>
      <c r="BW83" s="923"/>
      <c r="BX83" s="923"/>
      <c r="BY83" s="923"/>
      <c r="BZ83" s="923"/>
      <c r="CA83" s="923"/>
      <c r="CB83" s="923"/>
      <c r="CC83" s="923"/>
      <c r="CD83" s="923"/>
      <c r="CE83" s="923"/>
      <c r="CF83" s="923"/>
      <c r="CG83" s="923"/>
      <c r="CH83" s="923"/>
      <c r="CI83" s="923"/>
      <c r="CJ83" s="923"/>
      <c r="CK83" s="923"/>
      <c r="CL83" s="923"/>
      <c r="CM83" s="923"/>
      <c r="CN83" s="923"/>
      <c r="CO83" s="923"/>
      <c r="CP83" s="923"/>
      <c r="CQ83" s="923"/>
      <c r="CR83" s="923"/>
      <c r="CS83" s="923"/>
      <c r="CT83" s="923"/>
      <c r="CU83" s="923"/>
      <c r="CV83" s="923"/>
      <c r="CW83" s="923"/>
      <c r="CX83" s="923"/>
      <c r="CY83" s="923"/>
      <c r="CZ83" s="923"/>
      <c r="DA83" s="923"/>
      <c r="DB83" s="923"/>
      <c r="DC83" s="923"/>
      <c r="DD83" s="923"/>
      <c r="DE83" s="923"/>
      <c r="DF83" s="923"/>
      <c r="DG83" s="923"/>
      <c r="DH83" s="923"/>
      <c r="DI83" s="923"/>
      <c r="DJ83" s="923"/>
      <c r="DK83" s="923"/>
      <c r="DL83" s="923"/>
      <c r="DM83" s="923"/>
      <c r="DN83" s="923"/>
      <c r="DO83" s="923"/>
      <c r="DP83" s="923"/>
      <c r="DQ83" s="923"/>
      <c r="DR83" s="923"/>
      <c r="DS83" s="923"/>
      <c r="DT83" s="923"/>
      <c r="DU83" s="924"/>
      <c r="DV83" s="920"/>
      <c r="DW83" s="920"/>
      <c r="DX83" s="920"/>
      <c r="DY83" s="920"/>
      <c r="DZ83" s="920"/>
      <c r="EA83" s="920"/>
      <c r="EB83" s="920"/>
      <c r="EC83" s="920"/>
      <c r="ED83" s="920"/>
      <c r="EE83" s="920"/>
      <c r="EF83" s="819"/>
      <c r="EG83" s="723"/>
      <c r="EH83" s="723"/>
    </row>
    <row r="84" spans="1:138">
      <c r="A84" s="753"/>
      <c r="B84" s="753"/>
      <c r="C84" s="905"/>
      <c r="D84" s="753"/>
      <c r="E84" s="923"/>
      <c r="F84" s="923"/>
      <c r="G84" s="923"/>
      <c r="H84" s="923"/>
      <c r="I84" s="923"/>
      <c r="J84" s="923"/>
      <c r="K84" s="923"/>
      <c r="L84" s="923"/>
      <c r="M84" s="923"/>
      <c r="N84" s="923"/>
      <c r="O84" s="923"/>
      <c r="P84" s="923"/>
      <c r="Q84" s="923"/>
      <c r="R84" s="923"/>
      <c r="S84" s="923"/>
      <c r="T84" s="923"/>
      <c r="U84" s="923"/>
      <c r="V84" s="923"/>
      <c r="W84" s="923"/>
      <c r="X84" s="923"/>
      <c r="Y84" s="923"/>
      <c r="Z84" s="923"/>
      <c r="AA84" s="923"/>
      <c r="AB84" s="923"/>
      <c r="AC84" s="923"/>
      <c r="AD84" s="923"/>
      <c r="AE84" s="923"/>
      <c r="AF84" s="923"/>
      <c r="AG84" s="923"/>
      <c r="AH84" s="923"/>
      <c r="AI84" s="923"/>
      <c r="AJ84" s="923"/>
      <c r="AK84" s="923"/>
      <c r="AL84" s="923"/>
      <c r="AM84" s="923"/>
      <c r="AN84" s="923"/>
      <c r="AO84" s="923"/>
      <c r="AP84" s="923"/>
      <c r="AQ84" s="923"/>
      <c r="AR84" s="923"/>
      <c r="AS84" s="923"/>
      <c r="AT84" s="923"/>
      <c r="AU84" s="923"/>
      <c r="AV84" s="923"/>
      <c r="AW84" s="923"/>
      <c r="AX84" s="923"/>
      <c r="AY84" s="923"/>
      <c r="AZ84" s="923"/>
      <c r="BA84" s="923"/>
      <c r="BB84" s="923"/>
      <c r="BC84" s="923"/>
      <c r="BD84" s="923"/>
      <c r="BE84" s="923"/>
      <c r="BF84" s="923"/>
      <c r="BG84" s="923"/>
      <c r="BH84" s="923"/>
      <c r="BI84" s="923"/>
      <c r="BJ84" s="923"/>
      <c r="BK84" s="923"/>
      <c r="BL84" s="923"/>
      <c r="BM84" s="923"/>
      <c r="BN84" s="923"/>
      <c r="BO84" s="923"/>
      <c r="BP84" s="923"/>
      <c r="BQ84" s="923"/>
      <c r="BR84" s="923"/>
      <c r="BS84" s="923"/>
      <c r="BT84" s="923"/>
      <c r="BU84" s="923"/>
      <c r="BV84" s="923"/>
      <c r="BW84" s="923"/>
      <c r="BX84" s="923"/>
      <c r="BY84" s="923"/>
      <c r="BZ84" s="923"/>
      <c r="CA84" s="923"/>
      <c r="CB84" s="923"/>
      <c r="CC84" s="923"/>
      <c r="CD84" s="923"/>
      <c r="CE84" s="923"/>
      <c r="CF84" s="923"/>
      <c r="CG84" s="923"/>
      <c r="CH84" s="923"/>
      <c r="CI84" s="923"/>
      <c r="CJ84" s="923"/>
      <c r="CK84" s="923"/>
      <c r="CL84" s="923"/>
      <c r="CM84" s="923"/>
      <c r="CN84" s="923"/>
      <c r="CO84" s="923"/>
      <c r="CP84" s="923"/>
      <c r="CQ84" s="923"/>
      <c r="CR84" s="923"/>
      <c r="CS84" s="923"/>
      <c r="CT84" s="923"/>
      <c r="CU84" s="923"/>
      <c r="CV84" s="923"/>
      <c r="CW84" s="923"/>
      <c r="CX84" s="923"/>
      <c r="CY84" s="923"/>
      <c r="CZ84" s="923"/>
      <c r="DA84" s="923"/>
      <c r="DB84" s="923"/>
      <c r="DC84" s="923"/>
      <c r="DD84" s="923"/>
      <c r="DE84" s="923"/>
      <c r="DF84" s="923"/>
      <c r="DG84" s="923"/>
      <c r="DH84" s="923"/>
      <c r="DI84" s="923"/>
      <c r="DJ84" s="923"/>
      <c r="DK84" s="923"/>
      <c r="DL84" s="923"/>
      <c r="DM84" s="923"/>
      <c r="DN84" s="923"/>
      <c r="DO84" s="923"/>
      <c r="DP84" s="923"/>
      <c r="DQ84" s="923"/>
      <c r="DR84" s="923"/>
      <c r="DS84" s="923"/>
      <c r="DT84" s="923"/>
      <c r="DU84" s="924"/>
      <c r="DV84" s="920"/>
      <c r="DW84" s="920"/>
      <c r="DX84" s="920"/>
      <c r="DY84" s="920"/>
      <c r="DZ84" s="920"/>
      <c r="EA84" s="920"/>
      <c r="EB84" s="920"/>
      <c r="EC84" s="920"/>
      <c r="ED84" s="920"/>
      <c r="EE84" s="920"/>
      <c r="EF84" s="819"/>
      <c r="EG84" s="723"/>
      <c r="EH84" s="723"/>
    </row>
    <row r="85" spans="1:138">
      <c r="A85" s="753"/>
      <c r="B85" s="753"/>
      <c r="C85" s="905"/>
      <c r="D85" s="753"/>
      <c r="E85" s="923"/>
      <c r="F85" s="923"/>
      <c r="G85" s="923"/>
      <c r="H85" s="923"/>
      <c r="I85" s="923"/>
      <c r="J85" s="923"/>
      <c r="K85" s="923"/>
      <c r="L85" s="923"/>
      <c r="M85" s="923"/>
      <c r="N85" s="923"/>
      <c r="O85" s="923"/>
      <c r="P85" s="923"/>
      <c r="Q85" s="923"/>
      <c r="R85" s="923"/>
      <c r="S85" s="923"/>
      <c r="T85" s="923"/>
      <c r="U85" s="923"/>
      <c r="V85" s="923"/>
      <c r="W85" s="923"/>
      <c r="X85" s="923"/>
      <c r="Y85" s="923"/>
      <c r="Z85" s="923"/>
      <c r="AA85" s="923"/>
      <c r="AB85" s="923"/>
      <c r="AC85" s="923"/>
      <c r="AD85" s="923"/>
      <c r="AE85" s="923"/>
      <c r="AF85" s="923"/>
      <c r="AG85" s="923"/>
      <c r="AH85" s="923"/>
      <c r="AI85" s="923"/>
      <c r="AJ85" s="923"/>
      <c r="AK85" s="923"/>
      <c r="AL85" s="923"/>
      <c r="AM85" s="923"/>
      <c r="AN85" s="923"/>
      <c r="AO85" s="923"/>
      <c r="AP85" s="923"/>
      <c r="AQ85" s="923"/>
      <c r="AR85" s="923"/>
      <c r="AS85" s="923"/>
      <c r="AT85" s="923"/>
      <c r="AU85" s="923"/>
      <c r="AV85" s="923"/>
      <c r="AW85" s="923"/>
      <c r="AX85" s="923"/>
      <c r="AY85" s="923"/>
      <c r="AZ85" s="923"/>
      <c r="BA85" s="923"/>
      <c r="BB85" s="923"/>
      <c r="BC85" s="923"/>
      <c r="BD85" s="923"/>
      <c r="BE85" s="923"/>
      <c r="BF85" s="923"/>
      <c r="BG85" s="923"/>
      <c r="BH85" s="923"/>
      <c r="BI85" s="923"/>
      <c r="BJ85" s="923"/>
      <c r="BK85" s="923"/>
      <c r="BL85" s="923"/>
      <c r="BM85" s="923"/>
      <c r="BN85" s="923"/>
      <c r="BO85" s="923"/>
      <c r="BP85" s="923"/>
      <c r="BQ85" s="923"/>
      <c r="BR85" s="923"/>
      <c r="BS85" s="923"/>
      <c r="BT85" s="923"/>
      <c r="BU85" s="923"/>
      <c r="BV85" s="923"/>
      <c r="BW85" s="923"/>
      <c r="BX85" s="923"/>
      <c r="BY85" s="923"/>
      <c r="BZ85" s="923"/>
      <c r="CA85" s="923"/>
      <c r="CB85" s="923"/>
      <c r="CC85" s="923"/>
      <c r="CD85" s="923"/>
      <c r="CE85" s="923"/>
      <c r="CF85" s="923"/>
      <c r="CG85" s="923"/>
      <c r="CH85" s="923"/>
      <c r="CI85" s="923"/>
      <c r="CJ85" s="923"/>
      <c r="CK85" s="923"/>
      <c r="CL85" s="923"/>
      <c r="CM85" s="923"/>
      <c r="CN85" s="923"/>
      <c r="CO85" s="923"/>
      <c r="CP85" s="923"/>
      <c r="CQ85" s="923"/>
      <c r="CR85" s="923"/>
      <c r="CS85" s="923"/>
      <c r="CT85" s="923"/>
      <c r="CU85" s="923"/>
      <c r="CV85" s="923"/>
      <c r="CW85" s="923"/>
      <c r="CX85" s="923"/>
      <c r="CY85" s="923"/>
      <c r="CZ85" s="923"/>
      <c r="DA85" s="923"/>
      <c r="DB85" s="923"/>
      <c r="DC85" s="923"/>
      <c r="DD85" s="923"/>
      <c r="DE85" s="923"/>
      <c r="DF85" s="923"/>
      <c r="DG85" s="923"/>
      <c r="DH85" s="923"/>
      <c r="DI85" s="923"/>
      <c r="DJ85" s="923"/>
      <c r="DK85" s="923"/>
      <c r="DL85" s="923"/>
      <c r="DM85" s="923"/>
      <c r="DN85" s="923"/>
      <c r="DO85" s="923"/>
      <c r="DP85" s="923"/>
      <c r="DQ85" s="923"/>
      <c r="DR85" s="923"/>
      <c r="DS85" s="923"/>
      <c r="DT85" s="923"/>
      <c r="DU85" s="924"/>
      <c r="DV85" s="920"/>
      <c r="DW85" s="920"/>
      <c r="DX85" s="920"/>
      <c r="DY85" s="920"/>
      <c r="DZ85" s="920"/>
      <c r="EA85" s="920"/>
      <c r="EB85" s="920"/>
      <c r="EC85" s="920"/>
      <c r="ED85" s="920"/>
      <c r="EE85" s="920"/>
      <c r="EF85" s="819"/>
      <c r="EG85" s="723"/>
      <c r="EH85" s="723"/>
    </row>
    <row r="86" spans="1:138">
      <c r="A86" s="753"/>
      <c r="B86" s="753"/>
      <c r="C86" s="905"/>
      <c r="D86" s="753"/>
      <c r="E86" s="923"/>
      <c r="F86" s="923"/>
      <c r="G86" s="923"/>
      <c r="H86" s="923"/>
      <c r="I86" s="923"/>
      <c r="J86" s="923"/>
      <c r="K86" s="923"/>
      <c r="L86" s="923"/>
      <c r="M86" s="923"/>
      <c r="N86" s="923"/>
      <c r="O86" s="923"/>
      <c r="P86" s="923"/>
      <c r="Q86" s="923"/>
      <c r="R86" s="923"/>
      <c r="S86" s="923"/>
      <c r="T86" s="923"/>
      <c r="U86" s="923"/>
      <c r="V86" s="923"/>
      <c r="W86" s="923"/>
      <c r="X86" s="923"/>
      <c r="Y86" s="923"/>
      <c r="Z86" s="923"/>
      <c r="AA86" s="923"/>
      <c r="AB86" s="923"/>
      <c r="AC86" s="923"/>
      <c r="AD86" s="923"/>
      <c r="AE86" s="923"/>
      <c r="AF86" s="923"/>
      <c r="AG86" s="923"/>
      <c r="AH86" s="923"/>
      <c r="AI86" s="923"/>
      <c r="AJ86" s="923"/>
      <c r="AK86" s="923"/>
      <c r="AL86" s="923"/>
      <c r="AM86" s="923"/>
      <c r="AN86" s="923"/>
      <c r="AO86" s="923"/>
      <c r="AP86" s="923"/>
      <c r="AQ86" s="923"/>
      <c r="AR86" s="923"/>
      <c r="AS86" s="923"/>
      <c r="AT86" s="923"/>
      <c r="AU86" s="923"/>
      <c r="AV86" s="923"/>
      <c r="AW86" s="923"/>
      <c r="AX86" s="923"/>
      <c r="AY86" s="923"/>
      <c r="AZ86" s="923"/>
      <c r="BA86" s="923"/>
      <c r="BB86" s="923"/>
      <c r="BC86" s="923"/>
      <c r="BD86" s="923"/>
      <c r="BE86" s="923"/>
      <c r="BF86" s="923"/>
      <c r="BG86" s="923"/>
      <c r="BH86" s="923"/>
      <c r="BI86" s="923"/>
      <c r="BJ86" s="923"/>
      <c r="BK86" s="923"/>
      <c r="BL86" s="923"/>
      <c r="BM86" s="923"/>
      <c r="BN86" s="923"/>
      <c r="BO86" s="923"/>
      <c r="BP86" s="923"/>
      <c r="BQ86" s="923"/>
      <c r="BR86" s="923"/>
      <c r="BS86" s="923"/>
      <c r="BT86" s="923"/>
      <c r="BU86" s="923"/>
      <c r="BV86" s="923"/>
      <c r="BW86" s="923"/>
      <c r="BX86" s="923"/>
      <c r="BY86" s="923"/>
      <c r="BZ86" s="923"/>
      <c r="CA86" s="923"/>
      <c r="CB86" s="923"/>
      <c r="CC86" s="923"/>
      <c r="CD86" s="923"/>
      <c r="CE86" s="923"/>
      <c r="CF86" s="923"/>
      <c r="CG86" s="923"/>
      <c r="CH86" s="923"/>
      <c r="CI86" s="923"/>
      <c r="CJ86" s="923"/>
      <c r="CK86" s="923"/>
      <c r="CL86" s="923"/>
      <c r="CM86" s="923"/>
      <c r="CN86" s="923"/>
      <c r="CO86" s="923"/>
      <c r="CP86" s="923"/>
      <c r="CQ86" s="923"/>
      <c r="CR86" s="923"/>
      <c r="CS86" s="923"/>
      <c r="CT86" s="923"/>
      <c r="CU86" s="923"/>
      <c r="CV86" s="923"/>
      <c r="CW86" s="923"/>
      <c r="CX86" s="923"/>
      <c r="CY86" s="923"/>
      <c r="CZ86" s="923"/>
      <c r="DA86" s="923"/>
      <c r="DB86" s="923"/>
      <c r="DC86" s="923"/>
      <c r="DD86" s="923"/>
      <c r="DE86" s="923"/>
      <c r="DF86" s="923"/>
      <c r="DG86" s="923"/>
      <c r="DH86" s="923"/>
      <c r="DI86" s="923"/>
      <c r="DJ86" s="923"/>
      <c r="DK86" s="923"/>
      <c r="DL86" s="923"/>
      <c r="DM86" s="923"/>
      <c r="DN86" s="923"/>
      <c r="DO86" s="923"/>
      <c r="DP86" s="923"/>
      <c r="DQ86" s="923"/>
      <c r="DR86" s="923"/>
      <c r="DS86" s="923"/>
      <c r="DT86" s="923"/>
      <c r="DU86" s="924"/>
      <c r="DV86" s="920"/>
      <c r="DW86" s="920"/>
      <c r="DX86" s="920"/>
      <c r="DY86" s="920"/>
      <c r="DZ86" s="920"/>
      <c r="EA86" s="920"/>
      <c r="EB86" s="920"/>
      <c r="EC86" s="920"/>
      <c r="ED86" s="920"/>
      <c r="EE86" s="920"/>
      <c r="EF86" s="819"/>
      <c r="EG86" s="723"/>
      <c r="EH86" s="723"/>
    </row>
    <row r="87" spans="1:138">
      <c r="A87" s="753"/>
      <c r="B87" s="753"/>
      <c r="C87" s="905"/>
      <c r="D87" s="753"/>
      <c r="E87" s="923"/>
      <c r="F87" s="923"/>
      <c r="G87" s="923"/>
      <c r="H87" s="923"/>
      <c r="I87" s="923"/>
      <c r="J87" s="923"/>
      <c r="K87" s="923"/>
      <c r="L87" s="923"/>
      <c r="M87" s="923"/>
      <c r="N87" s="923"/>
      <c r="O87" s="923"/>
      <c r="P87" s="923"/>
      <c r="Q87" s="923"/>
      <c r="R87" s="923"/>
      <c r="S87" s="923"/>
      <c r="T87" s="923"/>
      <c r="U87" s="923"/>
      <c r="V87" s="923"/>
      <c r="W87" s="923"/>
      <c r="X87" s="923"/>
      <c r="Y87" s="923"/>
      <c r="Z87" s="923"/>
      <c r="AA87" s="923"/>
      <c r="AB87" s="923"/>
      <c r="AC87" s="923"/>
      <c r="AD87" s="923"/>
      <c r="AE87" s="923"/>
      <c r="AF87" s="923"/>
      <c r="AG87" s="923"/>
      <c r="AH87" s="923"/>
      <c r="AI87" s="923"/>
      <c r="AJ87" s="923"/>
      <c r="AK87" s="923"/>
      <c r="AL87" s="923"/>
      <c r="AM87" s="923"/>
      <c r="AN87" s="923"/>
      <c r="AO87" s="923"/>
      <c r="AP87" s="923"/>
      <c r="AQ87" s="923"/>
      <c r="AR87" s="923"/>
      <c r="AS87" s="923"/>
      <c r="AT87" s="923"/>
      <c r="AU87" s="923"/>
      <c r="AV87" s="923"/>
      <c r="AW87" s="923"/>
      <c r="AX87" s="923"/>
      <c r="AY87" s="923"/>
      <c r="AZ87" s="923"/>
      <c r="BA87" s="923"/>
      <c r="BB87" s="923"/>
      <c r="BC87" s="923"/>
      <c r="BD87" s="923"/>
      <c r="BE87" s="923"/>
      <c r="BF87" s="923"/>
      <c r="BG87" s="923"/>
      <c r="BH87" s="923"/>
      <c r="BI87" s="923"/>
      <c r="BJ87" s="923"/>
      <c r="BK87" s="923"/>
      <c r="BL87" s="923"/>
      <c r="BM87" s="923"/>
      <c r="BN87" s="923"/>
      <c r="BO87" s="923"/>
      <c r="BP87" s="923"/>
      <c r="BQ87" s="923"/>
      <c r="BR87" s="923"/>
      <c r="BS87" s="923"/>
      <c r="BT87" s="923"/>
      <c r="BU87" s="923"/>
      <c r="BV87" s="923"/>
      <c r="BW87" s="923"/>
      <c r="BX87" s="923"/>
      <c r="BY87" s="923"/>
      <c r="BZ87" s="923"/>
      <c r="CA87" s="923"/>
      <c r="CB87" s="923"/>
      <c r="CC87" s="923"/>
      <c r="CD87" s="923"/>
      <c r="CE87" s="923"/>
      <c r="CF87" s="923"/>
      <c r="CG87" s="923"/>
      <c r="CH87" s="923"/>
      <c r="CI87" s="923"/>
      <c r="CJ87" s="923"/>
      <c r="CK87" s="923"/>
      <c r="CL87" s="923"/>
      <c r="CM87" s="923"/>
      <c r="CN87" s="923"/>
      <c r="CO87" s="923"/>
      <c r="CP87" s="923"/>
      <c r="CQ87" s="923"/>
      <c r="CR87" s="923"/>
      <c r="CS87" s="923"/>
      <c r="CT87" s="923"/>
      <c r="CU87" s="923"/>
      <c r="CV87" s="923"/>
      <c r="CW87" s="923"/>
      <c r="CX87" s="923"/>
      <c r="CY87" s="923"/>
      <c r="CZ87" s="923"/>
      <c r="DA87" s="923"/>
      <c r="DB87" s="923"/>
      <c r="DC87" s="923"/>
      <c r="DD87" s="923"/>
      <c r="DE87" s="923"/>
      <c r="DF87" s="923"/>
      <c r="DG87" s="923"/>
      <c r="DH87" s="923"/>
      <c r="DI87" s="923"/>
      <c r="DJ87" s="923"/>
      <c r="DK87" s="923"/>
      <c r="DL87" s="923"/>
      <c r="DM87" s="923"/>
      <c r="DN87" s="923"/>
      <c r="DO87" s="923"/>
      <c r="DP87" s="923"/>
      <c r="DQ87" s="923"/>
      <c r="DR87" s="923"/>
      <c r="DS87" s="923"/>
      <c r="DT87" s="923"/>
      <c r="DU87" s="924"/>
      <c r="DV87" s="920"/>
      <c r="DW87" s="920"/>
      <c r="DX87" s="920"/>
      <c r="DY87" s="920"/>
      <c r="DZ87" s="920"/>
      <c r="EA87" s="920"/>
      <c r="EB87" s="920"/>
      <c r="EC87" s="920"/>
      <c r="ED87" s="920"/>
      <c r="EE87" s="920"/>
      <c r="EF87" s="819"/>
      <c r="EG87" s="723"/>
      <c r="EH87" s="723"/>
    </row>
    <row r="88" spans="1:138">
      <c r="A88" s="753"/>
      <c r="B88" s="753"/>
      <c r="C88" s="905"/>
      <c r="D88" s="753"/>
      <c r="E88" s="923"/>
      <c r="F88" s="923"/>
      <c r="G88" s="923"/>
      <c r="H88" s="923"/>
      <c r="I88" s="923"/>
      <c r="J88" s="923"/>
      <c r="K88" s="923"/>
      <c r="L88" s="923"/>
      <c r="M88" s="923"/>
      <c r="N88" s="923"/>
      <c r="O88" s="923"/>
      <c r="P88" s="923"/>
      <c r="Q88" s="923"/>
      <c r="R88" s="923"/>
      <c r="S88" s="923"/>
      <c r="T88" s="923"/>
      <c r="U88" s="923"/>
      <c r="V88" s="923"/>
      <c r="W88" s="923"/>
      <c r="X88" s="923"/>
      <c r="Y88" s="923"/>
      <c r="Z88" s="923"/>
      <c r="AA88" s="923"/>
      <c r="AB88" s="923"/>
      <c r="AC88" s="923"/>
      <c r="AD88" s="923"/>
      <c r="AE88" s="923"/>
      <c r="AF88" s="923"/>
      <c r="AG88" s="923"/>
      <c r="AH88" s="923"/>
      <c r="AI88" s="923"/>
      <c r="AJ88" s="923"/>
      <c r="AK88" s="923"/>
      <c r="AL88" s="923"/>
      <c r="AM88" s="923"/>
      <c r="AN88" s="923"/>
      <c r="AO88" s="923"/>
      <c r="AP88" s="923"/>
      <c r="AQ88" s="923"/>
      <c r="AR88" s="923"/>
      <c r="AS88" s="923"/>
      <c r="AT88" s="923"/>
      <c r="AU88" s="923"/>
      <c r="AV88" s="923"/>
      <c r="AW88" s="923"/>
      <c r="AX88" s="923"/>
      <c r="AY88" s="923"/>
      <c r="AZ88" s="923"/>
      <c r="BA88" s="923"/>
      <c r="BB88" s="923"/>
      <c r="BC88" s="923"/>
      <c r="BD88" s="923"/>
      <c r="BE88" s="923"/>
      <c r="BF88" s="923"/>
      <c r="BG88" s="923"/>
      <c r="BH88" s="923"/>
      <c r="BI88" s="923"/>
      <c r="BJ88" s="923"/>
      <c r="BK88" s="923"/>
      <c r="BL88" s="923"/>
      <c r="BM88" s="923"/>
      <c r="BN88" s="923"/>
      <c r="BO88" s="923"/>
      <c r="BP88" s="923"/>
      <c r="BQ88" s="923"/>
      <c r="BR88" s="923"/>
      <c r="BS88" s="923"/>
      <c r="BT88" s="923"/>
      <c r="BU88" s="923"/>
      <c r="BV88" s="923"/>
      <c r="BW88" s="923"/>
      <c r="BX88" s="923"/>
      <c r="BY88" s="923"/>
      <c r="BZ88" s="923"/>
      <c r="CA88" s="923"/>
      <c r="CB88" s="923"/>
      <c r="CC88" s="923"/>
      <c r="CD88" s="923"/>
      <c r="CE88" s="923"/>
      <c r="CF88" s="923"/>
      <c r="CG88" s="923"/>
      <c r="CH88" s="923"/>
      <c r="CI88" s="923"/>
      <c r="CJ88" s="923"/>
      <c r="CK88" s="923"/>
      <c r="CL88" s="923"/>
      <c r="CM88" s="923"/>
      <c r="CN88" s="923"/>
      <c r="CO88" s="923"/>
      <c r="CP88" s="923"/>
      <c r="CQ88" s="923"/>
      <c r="CR88" s="923"/>
      <c r="CS88" s="923"/>
      <c r="CT88" s="923"/>
      <c r="CU88" s="923"/>
      <c r="CV88" s="923"/>
      <c r="CW88" s="923"/>
      <c r="CX88" s="923"/>
      <c r="CY88" s="923"/>
      <c r="CZ88" s="923"/>
      <c r="DA88" s="923"/>
      <c r="DB88" s="923"/>
      <c r="DC88" s="923"/>
      <c r="DD88" s="923"/>
      <c r="DE88" s="923"/>
      <c r="DF88" s="923"/>
      <c r="DG88" s="923"/>
      <c r="DH88" s="923"/>
      <c r="DI88" s="923"/>
      <c r="DJ88" s="923"/>
      <c r="DK88" s="923"/>
      <c r="DL88" s="923"/>
      <c r="DM88" s="923"/>
      <c r="DN88" s="923"/>
      <c r="DO88" s="923"/>
      <c r="DP88" s="923"/>
      <c r="DQ88" s="923"/>
      <c r="DR88" s="923"/>
      <c r="DS88" s="923"/>
      <c r="DT88" s="923"/>
      <c r="DU88" s="924"/>
      <c r="DV88" s="920"/>
      <c r="DW88" s="920"/>
      <c r="DX88" s="920"/>
      <c r="DY88" s="920"/>
      <c r="DZ88" s="920"/>
      <c r="EA88" s="920"/>
      <c r="EB88" s="920"/>
      <c r="EC88" s="920"/>
      <c r="ED88" s="920"/>
      <c r="EE88" s="920"/>
      <c r="EF88" s="819"/>
      <c r="EG88" s="723"/>
      <c r="EH88" s="723"/>
    </row>
    <row r="89" spans="1:138">
      <c r="A89" s="753"/>
      <c r="B89" s="753"/>
      <c r="C89" s="905"/>
      <c r="D89" s="753"/>
      <c r="E89" s="923"/>
      <c r="F89" s="923"/>
      <c r="G89" s="923"/>
      <c r="H89" s="923"/>
      <c r="I89" s="923"/>
      <c r="J89" s="923"/>
      <c r="K89" s="923"/>
      <c r="L89" s="923"/>
      <c r="M89" s="923"/>
      <c r="N89" s="923"/>
      <c r="O89" s="923"/>
      <c r="P89" s="923"/>
      <c r="Q89" s="923"/>
      <c r="R89" s="923"/>
      <c r="S89" s="923"/>
      <c r="T89" s="923"/>
      <c r="U89" s="923"/>
      <c r="V89" s="923"/>
      <c r="W89" s="923"/>
      <c r="X89" s="923"/>
      <c r="Y89" s="923"/>
      <c r="Z89" s="923"/>
      <c r="AA89" s="923"/>
      <c r="AB89" s="923"/>
      <c r="AC89" s="923"/>
      <c r="AD89" s="923"/>
      <c r="AE89" s="923"/>
      <c r="AF89" s="923"/>
      <c r="AG89" s="923"/>
      <c r="AH89" s="923"/>
      <c r="AI89" s="923"/>
      <c r="AJ89" s="923"/>
      <c r="AK89" s="923"/>
      <c r="AL89" s="923"/>
      <c r="AM89" s="923"/>
      <c r="AN89" s="923"/>
      <c r="AO89" s="923"/>
      <c r="AP89" s="923"/>
      <c r="AQ89" s="923"/>
      <c r="AR89" s="923"/>
      <c r="AS89" s="923"/>
      <c r="AT89" s="923"/>
      <c r="AU89" s="923"/>
      <c r="AV89" s="923"/>
      <c r="AW89" s="923"/>
      <c r="AX89" s="923"/>
      <c r="AY89" s="923"/>
      <c r="AZ89" s="923"/>
      <c r="BA89" s="923"/>
      <c r="BB89" s="923"/>
      <c r="BC89" s="923"/>
      <c r="BD89" s="923"/>
      <c r="BE89" s="923"/>
      <c r="BF89" s="923"/>
      <c r="BG89" s="923"/>
      <c r="BH89" s="923"/>
      <c r="BI89" s="923"/>
      <c r="BJ89" s="923"/>
      <c r="BK89" s="923"/>
      <c r="BL89" s="923"/>
      <c r="BM89" s="923"/>
      <c r="BN89" s="923"/>
      <c r="BO89" s="923"/>
      <c r="BP89" s="923"/>
      <c r="BQ89" s="923"/>
      <c r="BR89" s="923"/>
      <c r="BS89" s="923"/>
      <c r="BT89" s="923"/>
      <c r="BU89" s="923"/>
      <c r="BV89" s="923"/>
      <c r="BW89" s="923"/>
      <c r="BX89" s="923"/>
      <c r="BY89" s="923"/>
      <c r="BZ89" s="923"/>
      <c r="CA89" s="923"/>
      <c r="CB89" s="923"/>
      <c r="CC89" s="923"/>
      <c r="CD89" s="923"/>
      <c r="CE89" s="923"/>
      <c r="CF89" s="923"/>
      <c r="CG89" s="923"/>
      <c r="CH89" s="923"/>
      <c r="CI89" s="923"/>
      <c r="CJ89" s="923"/>
      <c r="CK89" s="923"/>
      <c r="CL89" s="923"/>
      <c r="CM89" s="923"/>
      <c r="CN89" s="923"/>
      <c r="CO89" s="923"/>
      <c r="CP89" s="923"/>
      <c r="CQ89" s="923"/>
      <c r="CR89" s="923"/>
      <c r="CS89" s="923"/>
      <c r="CT89" s="923"/>
      <c r="CU89" s="923"/>
      <c r="CV89" s="923"/>
      <c r="CW89" s="923"/>
      <c r="CX89" s="923"/>
      <c r="CY89" s="923"/>
      <c r="CZ89" s="923"/>
      <c r="DA89" s="923"/>
      <c r="DB89" s="923"/>
      <c r="DC89" s="923"/>
      <c r="DD89" s="923"/>
      <c r="DE89" s="923"/>
      <c r="DF89" s="923"/>
      <c r="DG89" s="923"/>
      <c r="DH89" s="923"/>
      <c r="DI89" s="923"/>
      <c r="DJ89" s="923"/>
      <c r="DK89" s="923"/>
      <c r="DL89" s="923"/>
      <c r="DM89" s="923"/>
      <c r="DN89" s="923"/>
      <c r="DO89" s="923"/>
      <c r="DP89" s="923"/>
      <c r="DQ89" s="923"/>
      <c r="DR89" s="923"/>
      <c r="DS89" s="923"/>
      <c r="DT89" s="923"/>
      <c r="DU89" s="924"/>
      <c r="DV89" s="920"/>
      <c r="DW89" s="920"/>
      <c r="DX89" s="920"/>
      <c r="DY89" s="920"/>
      <c r="DZ89" s="920"/>
      <c r="EA89" s="920"/>
      <c r="EB89" s="920"/>
      <c r="EC89" s="920"/>
      <c r="ED89" s="920"/>
      <c r="EE89" s="920"/>
      <c r="EF89" s="819"/>
      <c r="EG89" s="723"/>
      <c r="EH89" s="723"/>
    </row>
    <row r="90" spans="1:138">
      <c r="A90" s="753"/>
      <c r="B90" s="753"/>
      <c r="C90" s="905"/>
      <c r="D90" s="753"/>
      <c r="E90" s="923"/>
      <c r="F90" s="923"/>
      <c r="G90" s="923"/>
      <c r="H90" s="923"/>
      <c r="I90" s="923"/>
      <c r="J90" s="923"/>
      <c r="K90" s="923"/>
      <c r="L90" s="923"/>
      <c r="M90" s="923"/>
      <c r="N90" s="923"/>
      <c r="O90" s="923"/>
      <c r="P90" s="923"/>
      <c r="Q90" s="923"/>
      <c r="R90" s="923"/>
      <c r="S90" s="923"/>
      <c r="T90" s="923"/>
      <c r="U90" s="923"/>
      <c r="V90" s="923"/>
      <c r="W90" s="923"/>
      <c r="X90" s="923"/>
      <c r="Y90" s="923"/>
      <c r="Z90" s="923"/>
      <c r="AA90" s="923"/>
      <c r="AB90" s="923"/>
      <c r="AC90" s="923"/>
      <c r="AD90" s="923"/>
      <c r="AE90" s="923"/>
      <c r="AF90" s="923"/>
      <c r="AG90" s="923"/>
      <c r="AH90" s="923"/>
      <c r="AI90" s="923"/>
      <c r="AJ90" s="923"/>
      <c r="AK90" s="923"/>
      <c r="AL90" s="923"/>
      <c r="AM90" s="923"/>
      <c r="AN90" s="923"/>
      <c r="AO90" s="923"/>
      <c r="AP90" s="923"/>
      <c r="AQ90" s="923"/>
      <c r="AR90" s="923"/>
      <c r="AS90" s="923"/>
      <c r="AT90" s="923"/>
      <c r="AU90" s="923"/>
      <c r="AV90" s="923"/>
      <c r="AW90" s="923"/>
      <c r="AX90" s="923"/>
      <c r="AY90" s="923"/>
      <c r="AZ90" s="923"/>
      <c r="BA90" s="923"/>
      <c r="BB90" s="923"/>
      <c r="BC90" s="923"/>
      <c r="BD90" s="923"/>
      <c r="BE90" s="923"/>
      <c r="BF90" s="923"/>
      <c r="BG90" s="923"/>
      <c r="BH90" s="923"/>
      <c r="BI90" s="923"/>
      <c r="BJ90" s="923"/>
      <c r="BK90" s="923"/>
      <c r="BL90" s="923"/>
      <c r="BM90" s="923"/>
      <c r="BN90" s="923"/>
      <c r="BO90" s="923"/>
      <c r="BP90" s="923"/>
      <c r="BQ90" s="923"/>
      <c r="BR90" s="923"/>
      <c r="BS90" s="923"/>
      <c r="BT90" s="923"/>
      <c r="BU90" s="923"/>
      <c r="BV90" s="923"/>
      <c r="BW90" s="923"/>
      <c r="BX90" s="923"/>
      <c r="BY90" s="923"/>
      <c r="BZ90" s="923"/>
      <c r="CA90" s="923"/>
      <c r="CB90" s="923"/>
      <c r="CC90" s="923"/>
      <c r="CD90" s="923"/>
      <c r="CE90" s="923"/>
      <c r="CF90" s="923"/>
      <c r="CG90" s="923"/>
      <c r="CH90" s="923"/>
      <c r="CI90" s="923"/>
      <c r="CJ90" s="923"/>
      <c r="CK90" s="923"/>
      <c r="CL90" s="923"/>
      <c r="CM90" s="923"/>
      <c r="CN90" s="923"/>
      <c r="CO90" s="923"/>
      <c r="CP90" s="923"/>
      <c r="CQ90" s="923"/>
      <c r="CR90" s="923"/>
      <c r="CS90" s="923"/>
      <c r="CT90" s="923"/>
      <c r="CU90" s="923"/>
      <c r="CV90" s="923"/>
      <c r="CW90" s="923"/>
      <c r="CX90" s="923"/>
      <c r="CY90" s="923"/>
      <c r="CZ90" s="923"/>
      <c r="DA90" s="923"/>
      <c r="DB90" s="923"/>
      <c r="DC90" s="923"/>
      <c r="DD90" s="923"/>
      <c r="DE90" s="923"/>
      <c r="DF90" s="923"/>
      <c r="DG90" s="923"/>
      <c r="DH90" s="923"/>
      <c r="DI90" s="923"/>
      <c r="DJ90" s="923"/>
      <c r="DK90" s="923"/>
      <c r="DL90" s="923"/>
      <c r="DM90" s="923"/>
      <c r="DN90" s="923"/>
      <c r="DO90" s="923"/>
      <c r="DP90" s="923"/>
      <c r="DQ90" s="923"/>
      <c r="DR90" s="923"/>
      <c r="DS90" s="923"/>
      <c r="DT90" s="923"/>
      <c r="DU90" s="924"/>
      <c r="DV90" s="920"/>
      <c r="DW90" s="920"/>
      <c r="DX90" s="920"/>
      <c r="DY90" s="920"/>
      <c r="DZ90" s="920"/>
      <c r="EA90" s="920"/>
      <c r="EB90" s="920"/>
      <c r="EC90" s="920"/>
      <c r="ED90" s="920"/>
      <c r="EE90" s="920"/>
      <c r="EF90" s="819"/>
      <c r="EG90" s="723"/>
      <c r="EH90" s="723"/>
    </row>
    <row r="91" spans="1:138">
      <c r="A91" s="753"/>
      <c r="B91" s="753"/>
      <c r="C91" s="905"/>
      <c r="D91" s="753"/>
      <c r="E91" s="923"/>
      <c r="F91" s="923"/>
      <c r="G91" s="923"/>
      <c r="H91" s="923"/>
      <c r="I91" s="923"/>
      <c r="J91" s="923"/>
      <c r="K91" s="923"/>
      <c r="L91" s="923"/>
      <c r="M91" s="923"/>
      <c r="N91" s="923"/>
      <c r="O91" s="923"/>
      <c r="P91" s="923"/>
      <c r="Q91" s="923"/>
      <c r="R91" s="923"/>
      <c r="S91" s="923"/>
      <c r="T91" s="923"/>
      <c r="U91" s="923"/>
      <c r="V91" s="923"/>
      <c r="W91" s="923"/>
      <c r="X91" s="923"/>
      <c r="Y91" s="923"/>
      <c r="Z91" s="923"/>
      <c r="AA91" s="923"/>
      <c r="AB91" s="923"/>
      <c r="AC91" s="923"/>
      <c r="AD91" s="923"/>
      <c r="AE91" s="923"/>
      <c r="AF91" s="923"/>
      <c r="AG91" s="923"/>
      <c r="AH91" s="923"/>
      <c r="AI91" s="923"/>
      <c r="AJ91" s="923"/>
      <c r="AK91" s="923"/>
      <c r="AL91" s="923"/>
      <c r="AM91" s="923"/>
      <c r="AN91" s="923"/>
      <c r="AO91" s="923"/>
      <c r="AP91" s="923"/>
      <c r="AQ91" s="923"/>
      <c r="AR91" s="923"/>
      <c r="AS91" s="923"/>
      <c r="AT91" s="923"/>
      <c r="AU91" s="923"/>
      <c r="AV91" s="923"/>
      <c r="AW91" s="923"/>
      <c r="AX91" s="923"/>
      <c r="AY91" s="923"/>
      <c r="AZ91" s="923"/>
      <c r="BA91" s="923"/>
      <c r="BB91" s="923"/>
      <c r="BC91" s="923"/>
      <c r="BD91" s="923"/>
      <c r="BE91" s="923"/>
      <c r="BF91" s="923"/>
      <c r="BG91" s="923"/>
      <c r="BH91" s="923"/>
      <c r="BI91" s="923"/>
      <c r="BJ91" s="923"/>
      <c r="BK91" s="923"/>
      <c r="BL91" s="923"/>
      <c r="BM91" s="923"/>
      <c r="BN91" s="923"/>
      <c r="BO91" s="923"/>
      <c r="BP91" s="923"/>
      <c r="BQ91" s="923"/>
      <c r="BR91" s="923"/>
      <c r="BS91" s="923"/>
      <c r="BT91" s="923"/>
      <c r="BU91" s="923"/>
      <c r="BV91" s="923"/>
      <c r="BW91" s="923"/>
      <c r="BX91" s="923"/>
      <c r="BY91" s="923"/>
      <c r="BZ91" s="923"/>
      <c r="CA91" s="923"/>
      <c r="CB91" s="923"/>
      <c r="CC91" s="923"/>
      <c r="CD91" s="923"/>
      <c r="CE91" s="923"/>
      <c r="CF91" s="923"/>
      <c r="CG91" s="923"/>
      <c r="CH91" s="923"/>
      <c r="CI91" s="923"/>
      <c r="CJ91" s="923"/>
      <c r="CK91" s="923"/>
      <c r="CL91" s="923"/>
      <c r="CM91" s="923"/>
      <c r="CN91" s="923"/>
      <c r="CO91" s="923"/>
      <c r="CP91" s="923"/>
      <c r="CQ91" s="923"/>
      <c r="CR91" s="923"/>
      <c r="CS91" s="923"/>
      <c r="CT91" s="923"/>
      <c r="CU91" s="923"/>
      <c r="CV91" s="923"/>
      <c r="CW91" s="923"/>
      <c r="CX91" s="923"/>
      <c r="CY91" s="923"/>
      <c r="CZ91" s="923"/>
      <c r="DA91" s="923"/>
      <c r="DB91" s="923"/>
      <c r="DC91" s="923"/>
      <c r="DD91" s="923"/>
      <c r="DE91" s="923"/>
      <c r="DF91" s="923"/>
      <c r="DG91" s="923"/>
      <c r="DH91" s="923"/>
      <c r="DI91" s="923"/>
      <c r="DJ91" s="923"/>
      <c r="DK91" s="923"/>
      <c r="DL91" s="923"/>
      <c r="DM91" s="923"/>
      <c r="DN91" s="923"/>
      <c r="DO91" s="923"/>
      <c r="DP91" s="923"/>
      <c r="DQ91" s="923"/>
      <c r="DR91" s="923"/>
      <c r="DS91" s="923"/>
      <c r="DT91" s="923"/>
      <c r="DU91" s="924"/>
      <c r="DV91" s="920"/>
      <c r="DW91" s="920"/>
      <c r="DX91" s="920"/>
      <c r="DY91" s="920"/>
      <c r="DZ91" s="920"/>
      <c r="EA91" s="920"/>
      <c r="EB91" s="920"/>
      <c r="EC91" s="920"/>
      <c r="ED91" s="920"/>
      <c r="EE91" s="920"/>
      <c r="EF91" s="819"/>
      <c r="EG91" s="723"/>
      <c r="EH91" s="723"/>
    </row>
    <row r="92" spans="1:138">
      <c r="A92" s="753"/>
      <c r="B92" s="753"/>
      <c r="C92" s="905"/>
      <c r="D92" s="753"/>
      <c r="E92" s="923"/>
      <c r="F92" s="923"/>
      <c r="G92" s="923"/>
      <c r="H92" s="923"/>
      <c r="I92" s="923"/>
      <c r="J92" s="923"/>
      <c r="K92" s="923"/>
      <c r="L92" s="923"/>
      <c r="M92" s="923"/>
      <c r="N92" s="923"/>
      <c r="O92" s="923"/>
      <c r="P92" s="923"/>
      <c r="Q92" s="923"/>
      <c r="R92" s="923"/>
      <c r="S92" s="923"/>
      <c r="T92" s="923"/>
      <c r="U92" s="923"/>
      <c r="V92" s="923"/>
      <c r="W92" s="923"/>
      <c r="X92" s="923"/>
      <c r="Y92" s="923"/>
      <c r="Z92" s="923"/>
      <c r="AA92" s="923"/>
      <c r="AB92" s="923"/>
      <c r="AC92" s="923"/>
      <c r="AD92" s="923"/>
      <c r="AE92" s="923"/>
      <c r="AF92" s="923"/>
      <c r="AG92" s="923"/>
      <c r="AH92" s="923"/>
      <c r="AI92" s="923"/>
      <c r="AJ92" s="923"/>
      <c r="AK92" s="923"/>
      <c r="AL92" s="923"/>
      <c r="AM92" s="923"/>
      <c r="AN92" s="923"/>
      <c r="AO92" s="923"/>
      <c r="AP92" s="923"/>
      <c r="AQ92" s="923"/>
      <c r="AR92" s="923"/>
      <c r="AS92" s="923"/>
      <c r="AT92" s="923"/>
      <c r="AU92" s="923"/>
      <c r="AV92" s="923"/>
      <c r="AW92" s="923"/>
      <c r="AX92" s="923"/>
      <c r="AY92" s="923"/>
      <c r="AZ92" s="923"/>
      <c r="BA92" s="923"/>
      <c r="BB92" s="923"/>
      <c r="BC92" s="923"/>
      <c r="BD92" s="923"/>
      <c r="BE92" s="923"/>
      <c r="BF92" s="923"/>
      <c r="BG92" s="923"/>
      <c r="BH92" s="923"/>
      <c r="BI92" s="923"/>
      <c r="BJ92" s="923"/>
      <c r="BK92" s="923"/>
      <c r="BL92" s="923"/>
      <c r="BM92" s="923"/>
      <c r="BN92" s="923"/>
      <c r="BO92" s="923"/>
      <c r="BP92" s="923"/>
      <c r="BQ92" s="923"/>
      <c r="BR92" s="923"/>
      <c r="BS92" s="923"/>
      <c r="BT92" s="923"/>
      <c r="BU92" s="923"/>
      <c r="BV92" s="923"/>
      <c r="BW92" s="923"/>
      <c r="BX92" s="923"/>
      <c r="BY92" s="923"/>
      <c r="BZ92" s="923"/>
      <c r="CA92" s="923"/>
      <c r="CB92" s="923"/>
      <c r="CC92" s="923"/>
      <c r="CD92" s="923"/>
      <c r="CE92" s="923"/>
      <c r="CF92" s="923"/>
      <c r="CG92" s="923"/>
      <c r="CH92" s="923"/>
      <c r="CI92" s="923"/>
      <c r="CJ92" s="923"/>
      <c r="CK92" s="923"/>
      <c r="CL92" s="923"/>
      <c r="CM92" s="923"/>
      <c r="CN92" s="923"/>
      <c r="CO92" s="923"/>
      <c r="CP92" s="923"/>
      <c r="CQ92" s="923"/>
      <c r="CR92" s="923"/>
      <c r="CS92" s="923"/>
      <c r="CT92" s="923"/>
      <c r="CU92" s="923"/>
      <c r="CV92" s="923"/>
      <c r="CW92" s="923"/>
      <c r="CX92" s="923"/>
      <c r="CY92" s="923"/>
      <c r="CZ92" s="923"/>
      <c r="DA92" s="923"/>
      <c r="DB92" s="923"/>
      <c r="DC92" s="923"/>
      <c r="DD92" s="923"/>
      <c r="DE92" s="923"/>
      <c r="DF92" s="923"/>
      <c r="DG92" s="923"/>
      <c r="DH92" s="923"/>
      <c r="DI92" s="923"/>
      <c r="DJ92" s="923"/>
      <c r="DK92" s="923"/>
      <c r="DL92" s="923"/>
      <c r="DM92" s="923"/>
      <c r="DN92" s="923"/>
      <c r="DO92" s="923"/>
      <c r="DP92" s="923"/>
      <c r="DQ92" s="923"/>
      <c r="DR92" s="923"/>
      <c r="DS92" s="923"/>
      <c r="DT92" s="923"/>
      <c r="DU92" s="924"/>
      <c r="DV92" s="920"/>
      <c r="DW92" s="920"/>
      <c r="DX92" s="920"/>
      <c r="DY92" s="920"/>
      <c r="DZ92" s="920"/>
      <c r="EA92" s="920"/>
      <c r="EB92" s="920"/>
      <c r="EC92" s="920"/>
      <c r="ED92" s="920"/>
      <c r="EE92" s="920"/>
      <c r="EF92" s="819"/>
      <c r="EG92" s="723"/>
      <c r="EH92" s="723"/>
    </row>
    <row r="93" spans="1:138">
      <c r="A93" s="753"/>
      <c r="B93" s="753"/>
      <c r="C93" s="905"/>
      <c r="D93" s="753"/>
      <c r="E93" s="923"/>
      <c r="F93" s="923"/>
      <c r="G93" s="923"/>
      <c r="H93" s="923"/>
      <c r="I93" s="923"/>
      <c r="J93" s="923"/>
      <c r="K93" s="923"/>
      <c r="L93" s="923"/>
      <c r="M93" s="923"/>
      <c r="N93" s="923"/>
      <c r="O93" s="923"/>
      <c r="P93" s="923"/>
      <c r="Q93" s="923"/>
      <c r="R93" s="923"/>
      <c r="S93" s="923"/>
      <c r="T93" s="923"/>
      <c r="U93" s="923"/>
      <c r="V93" s="923"/>
      <c r="W93" s="923"/>
      <c r="X93" s="923"/>
      <c r="Y93" s="923"/>
      <c r="Z93" s="923"/>
      <c r="AA93" s="923"/>
      <c r="AB93" s="923"/>
      <c r="AC93" s="923"/>
      <c r="AD93" s="923"/>
      <c r="AE93" s="923"/>
      <c r="AF93" s="923"/>
      <c r="AG93" s="923"/>
      <c r="AH93" s="923"/>
      <c r="AI93" s="923"/>
      <c r="AJ93" s="923"/>
      <c r="AK93" s="923"/>
      <c r="AL93" s="923"/>
      <c r="AM93" s="923"/>
      <c r="AN93" s="923"/>
      <c r="AO93" s="923"/>
      <c r="AP93" s="923"/>
      <c r="AQ93" s="923"/>
      <c r="AR93" s="923"/>
      <c r="AS93" s="923"/>
      <c r="AT93" s="923"/>
      <c r="AU93" s="923"/>
      <c r="AV93" s="923"/>
      <c r="AW93" s="923"/>
      <c r="AX93" s="923"/>
      <c r="AY93" s="923"/>
      <c r="AZ93" s="923"/>
      <c r="BA93" s="923"/>
      <c r="BB93" s="923"/>
      <c r="BC93" s="923"/>
      <c r="BD93" s="923"/>
      <c r="BE93" s="923"/>
      <c r="BF93" s="923"/>
      <c r="BG93" s="923"/>
      <c r="BH93" s="923"/>
      <c r="BI93" s="923"/>
      <c r="BJ93" s="923"/>
      <c r="BK93" s="923"/>
      <c r="BL93" s="923"/>
      <c r="BM93" s="923"/>
      <c r="BN93" s="923"/>
      <c r="BO93" s="923"/>
      <c r="BP93" s="923"/>
      <c r="BQ93" s="923"/>
      <c r="BR93" s="923"/>
      <c r="BS93" s="923"/>
      <c r="BT93" s="923"/>
      <c r="BU93" s="923"/>
      <c r="BV93" s="923"/>
      <c r="BW93" s="923"/>
      <c r="BX93" s="923"/>
      <c r="BY93" s="923"/>
      <c r="BZ93" s="923"/>
      <c r="CA93" s="923"/>
      <c r="CB93" s="923"/>
      <c r="CC93" s="923"/>
      <c r="CD93" s="923"/>
      <c r="CE93" s="923"/>
      <c r="CF93" s="923"/>
      <c r="CG93" s="923"/>
      <c r="CH93" s="923"/>
      <c r="CI93" s="923"/>
      <c r="CJ93" s="923"/>
      <c r="CK93" s="923"/>
      <c r="CL93" s="923"/>
      <c r="CM93" s="923"/>
      <c r="CN93" s="923"/>
      <c r="CO93" s="923"/>
      <c r="CP93" s="923"/>
      <c r="CQ93" s="923"/>
      <c r="CR93" s="923"/>
      <c r="CS93" s="923"/>
      <c r="CT93" s="923"/>
      <c r="CU93" s="923"/>
      <c r="CV93" s="923"/>
      <c r="CW93" s="923"/>
      <c r="CX93" s="923"/>
      <c r="CY93" s="923"/>
      <c r="CZ93" s="923"/>
      <c r="DA93" s="923"/>
      <c r="DB93" s="923"/>
      <c r="DC93" s="923"/>
      <c r="DD93" s="923"/>
      <c r="DE93" s="923"/>
      <c r="DF93" s="923"/>
      <c r="DG93" s="923"/>
      <c r="DH93" s="923"/>
      <c r="DI93" s="923"/>
      <c r="DJ93" s="923"/>
      <c r="DK93" s="923"/>
      <c r="DL93" s="923"/>
      <c r="DM93" s="923"/>
      <c r="DN93" s="923"/>
      <c r="DO93" s="923"/>
      <c r="DP93" s="923"/>
      <c r="DQ93" s="923"/>
      <c r="DR93" s="923"/>
      <c r="DS93" s="923"/>
      <c r="DT93" s="923"/>
      <c r="DU93" s="924"/>
      <c r="DV93" s="920"/>
      <c r="DW93" s="920"/>
      <c r="DX93" s="920"/>
      <c r="DY93" s="920"/>
      <c r="DZ93" s="920"/>
      <c r="EA93" s="920"/>
      <c r="EB93" s="920"/>
      <c r="EC93" s="920"/>
      <c r="ED93" s="920"/>
      <c r="EE93" s="920"/>
      <c r="EF93" s="819"/>
      <c r="EG93" s="723"/>
      <c r="EH93" s="723"/>
    </row>
    <row r="94" spans="1:138">
      <c r="A94" s="753"/>
      <c r="B94" s="753"/>
      <c r="C94" s="905"/>
      <c r="D94" s="753"/>
      <c r="E94" s="923"/>
      <c r="F94" s="923"/>
      <c r="G94" s="923"/>
      <c r="H94" s="923"/>
      <c r="I94" s="923"/>
      <c r="J94" s="923"/>
      <c r="K94" s="923"/>
      <c r="L94" s="923"/>
      <c r="M94" s="923"/>
      <c r="N94" s="923"/>
      <c r="O94" s="923"/>
      <c r="P94" s="923"/>
      <c r="Q94" s="923"/>
      <c r="R94" s="923"/>
      <c r="S94" s="923"/>
      <c r="T94" s="923"/>
      <c r="U94" s="923"/>
      <c r="V94" s="923"/>
      <c r="W94" s="923"/>
      <c r="X94" s="923"/>
      <c r="Y94" s="923"/>
      <c r="Z94" s="923"/>
      <c r="AA94" s="923"/>
      <c r="AB94" s="923"/>
      <c r="AC94" s="923"/>
      <c r="AD94" s="923"/>
      <c r="AE94" s="923"/>
      <c r="AF94" s="923"/>
      <c r="AG94" s="923"/>
      <c r="AH94" s="923"/>
      <c r="AI94" s="923"/>
      <c r="AJ94" s="923"/>
      <c r="AK94" s="923"/>
      <c r="AL94" s="923"/>
      <c r="AM94" s="923"/>
      <c r="AN94" s="923"/>
      <c r="AO94" s="923"/>
      <c r="AP94" s="923"/>
      <c r="AQ94" s="923"/>
      <c r="AR94" s="923"/>
      <c r="AS94" s="923"/>
      <c r="AT94" s="923"/>
      <c r="AU94" s="923"/>
      <c r="AV94" s="923"/>
      <c r="AW94" s="923"/>
      <c r="AX94" s="923"/>
      <c r="AY94" s="923"/>
      <c r="AZ94" s="923"/>
      <c r="BA94" s="923"/>
      <c r="BB94" s="923"/>
      <c r="BC94" s="923"/>
      <c r="BD94" s="923"/>
      <c r="BE94" s="923"/>
      <c r="BF94" s="923"/>
      <c r="BG94" s="923"/>
      <c r="BH94" s="923"/>
      <c r="BI94" s="923"/>
      <c r="BJ94" s="923"/>
      <c r="BK94" s="923"/>
      <c r="BL94" s="923"/>
      <c r="BM94" s="923"/>
      <c r="BN94" s="923"/>
      <c r="BO94" s="923"/>
      <c r="BP94" s="923"/>
      <c r="BQ94" s="923"/>
      <c r="BR94" s="923"/>
      <c r="BS94" s="923"/>
      <c r="BT94" s="923"/>
      <c r="BU94" s="923"/>
      <c r="BV94" s="923"/>
      <c r="BW94" s="923"/>
      <c r="BX94" s="923"/>
      <c r="BY94" s="923"/>
      <c r="BZ94" s="923"/>
      <c r="CA94" s="923"/>
      <c r="CB94" s="923"/>
      <c r="CC94" s="923"/>
      <c r="CD94" s="923"/>
      <c r="CE94" s="923"/>
      <c r="CF94" s="923"/>
      <c r="CG94" s="923"/>
      <c r="CH94" s="923"/>
      <c r="CI94" s="923"/>
      <c r="CJ94" s="923"/>
      <c r="CK94" s="923"/>
      <c r="CL94" s="923"/>
      <c r="CM94" s="923"/>
      <c r="CN94" s="923"/>
      <c r="CO94" s="923"/>
      <c r="CP94" s="923"/>
      <c r="CQ94" s="923"/>
      <c r="CR94" s="923"/>
      <c r="CS94" s="923"/>
      <c r="CT94" s="923"/>
      <c r="CU94" s="923"/>
      <c r="CV94" s="923"/>
      <c r="CW94" s="923"/>
      <c r="CX94" s="923"/>
      <c r="CY94" s="923"/>
      <c r="CZ94" s="923"/>
      <c r="DA94" s="923"/>
      <c r="DB94" s="923"/>
      <c r="DC94" s="923"/>
      <c r="DD94" s="923"/>
      <c r="DE94" s="923"/>
      <c r="DF94" s="923"/>
      <c r="DG94" s="923"/>
      <c r="DH94" s="923"/>
      <c r="DI94" s="923"/>
      <c r="DJ94" s="923"/>
      <c r="DK94" s="923"/>
      <c r="DL94" s="923"/>
      <c r="DM94" s="923"/>
      <c r="DN94" s="923"/>
      <c r="DO94" s="923"/>
      <c r="DP94" s="923"/>
      <c r="DQ94" s="923"/>
      <c r="DR94" s="923"/>
      <c r="DS94" s="923"/>
      <c r="DT94" s="923"/>
      <c r="DU94" s="924"/>
      <c r="DV94" s="920"/>
      <c r="DW94" s="920"/>
      <c r="DX94" s="920"/>
      <c r="DY94" s="920"/>
      <c r="DZ94" s="920"/>
      <c r="EA94" s="920"/>
      <c r="EB94" s="920"/>
      <c r="EC94" s="920"/>
      <c r="ED94" s="920"/>
      <c r="EE94" s="920"/>
      <c r="EF94" s="819"/>
      <c r="EG94" s="723"/>
      <c r="EH94" s="723"/>
    </row>
    <row r="95" spans="1:138">
      <c r="A95" s="753"/>
      <c r="B95" s="753"/>
      <c r="C95" s="905"/>
      <c r="D95" s="753"/>
      <c r="E95" s="923"/>
      <c r="F95" s="923"/>
      <c r="G95" s="923"/>
      <c r="H95" s="923"/>
      <c r="I95" s="923"/>
      <c r="J95" s="923"/>
      <c r="K95" s="923"/>
      <c r="L95" s="923"/>
      <c r="M95" s="923"/>
      <c r="N95" s="923"/>
      <c r="O95" s="923"/>
      <c r="P95" s="923"/>
      <c r="Q95" s="923"/>
      <c r="R95" s="923"/>
      <c r="S95" s="923"/>
      <c r="T95" s="923"/>
      <c r="U95" s="923"/>
      <c r="V95" s="923"/>
      <c r="W95" s="923"/>
      <c r="X95" s="923"/>
      <c r="Y95" s="923"/>
      <c r="Z95" s="923"/>
      <c r="AA95" s="923"/>
      <c r="AB95" s="923"/>
      <c r="AC95" s="923"/>
      <c r="AD95" s="923"/>
      <c r="AE95" s="923"/>
      <c r="AF95" s="923"/>
      <c r="AG95" s="923"/>
      <c r="AH95" s="923"/>
      <c r="AI95" s="923"/>
      <c r="AJ95" s="923"/>
      <c r="AK95" s="923"/>
      <c r="AL95" s="923"/>
      <c r="AM95" s="923"/>
      <c r="AN95" s="923"/>
      <c r="AO95" s="923"/>
      <c r="AP95" s="923"/>
      <c r="AQ95" s="923"/>
      <c r="AR95" s="923"/>
      <c r="AS95" s="923"/>
      <c r="AT95" s="923"/>
      <c r="AU95" s="923"/>
      <c r="AV95" s="923"/>
      <c r="AW95" s="923"/>
      <c r="AX95" s="923"/>
      <c r="AY95" s="923"/>
      <c r="AZ95" s="923"/>
      <c r="BA95" s="923"/>
      <c r="BB95" s="923"/>
      <c r="BC95" s="923"/>
      <c r="BD95" s="923"/>
      <c r="BE95" s="923"/>
      <c r="BF95" s="923"/>
      <c r="BG95" s="923"/>
      <c r="BH95" s="923"/>
      <c r="BI95" s="923"/>
      <c r="BJ95" s="923"/>
      <c r="BK95" s="923"/>
      <c r="BL95" s="923"/>
      <c r="BM95" s="923"/>
      <c r="BN95" s="923"/>
      <c r="BO95" s="923"/>
      <c r="BP95" s="923"/>
      <c r="BQ95" s="923"/>
      <c r="BR95" s="923"/>
      <c r="BS95" s="923"/>
      <c r="BT95" s="923"/>
      <c r="BU95" s="923"/>
      <c r="BV95" s="923"/>
      <c r="BW95" s="923"/>
      <c r="BX95" s="923"/>
      <c r="BY95" s="923"/>
      <c r="BZ95" s="923"/>
      <c r="CA95" s="923"/>
      <c r="CB95" s="923"/>
      <c r="CC95" s="923"/>
      <c r="CD95" s="923"/>
      <c r="CE95" s="923"/>
      <c r="CF95" s="923"/>
      <c r="CG95" s="923"/>
      <c r="CH95" s="923"/>
      <c r="CI95" s="923"/>
      <c r="CJ95" s="923"/>
      <c r="CK95" s="923"/>
      <c r="CL95" s="923"/>
      <c r="CM95" s="923"/>
      <c r="CN95" s="923"/>
      <c r="CO95" s="923"/>
      <c r="CP95" s="923"/>
      <c r="CQ95" s="923"/>
      <c r="CR95" s="923"/>
      <c r="CS95" s="923"/>
      <c r="CT95" s="923"/>
      <c r="CU95" s="923"/>
      <c r="CV95" s="923"/>
      <c r="CW95" s="923"/>
      <c r="CX95" s="923"/>
      <c r="CY95" s="923"/>
      <c r="CZ95" s="923"/>
      <c r="DA95" s="923"/>
      <c r="DB95" s="923"/>
      <c r="DC95" s="923"/>
      <c r="DD95" s="923"/>
      <c r="DE95" s="923"/>
      <c r="DF95" s="923"/>
      <c r="DG95" s="923"/>
      <c r="DH95" s="923"/>
      <c r="DI95" s="923"/>
      <c r="DJ95" s="923"/>
      <c r="DK95" s="923"/>
      <c r="DL95" s="923"/>
      <c r="DM95" s="923"/>
      <c r="DN95" s="923"/>
      <c r="DO95" s="923"/>
      <c r="DP95" s="923"/>
      <c r="DQ95" s="923"/>
      <c r="DR95" s="923"/>
      <c r="DS95" s="923"/>
      <c r="DT95" s="923"/>
      <c r="DU95" s="924"/>
      <c r="DV95" s="920"/>
      <c r="DW95" s="920"/>
      <c r="DX95" s="920"/>
      <c r="DY95" s="920"/>
      <c r="DZ95" s="920"/>
      <c r="EA95" s="920"/>
      <c r="EB95" s="920"/>
      <c r="EC95" s="920"/>
      <c r="ED95" s="920"/>
      <c r="EE95" s="920"/>
      <c r="EF95" s="819"/>
      <c r="EG95" s="723"/>
      <c r="EH95" s="723"/>
    </row>
    <row r="96" spans="1:138">
      <c r="A96" s="723"/>
      <c r="B96" s="723"/>
      <c r="C96" s="723"/>
      <c r="D96" s="723"/>
      <c r="E96" s="723"/>
      <c r="F96" s="723"/>
      <c r="G96" s="723"/>
      <c r="H96" s="723"/>
      <c r="I96" s="723"/>
      <c r="J96" s="723"/>
      <c r="K96" s="723"/>
      <c r="L96" s="723"/>
      <c r="M96" s="723"/>
      <c r="N96" s="723"/>
      <c r="O96" s="723"/>
      <c r="P96" s="723"/>
      <c r="Q96" s="723"/>
      <c r="R96" s="723"/>
      <c r="S96" s="723"/>
      <c r="T96" s="723"/>
      <c r="U96" s="723"/>
      <c r="V96" s="723"/>
      <c r="W96" s="723"/>
      <c r="X96" s="723"/>
      <c r="Y96" s="723"/>
      <c r="Z96" s="723"/>
      <c r="AA96" s="723"/>
      <c r="AB96" s="723"/>
      <c r="AC96" s="723"/>
      <c r="AD96" s="723"/>
      <c r="AE96" s="723"/>
      <c r="AF96" s="723"/>
      <c r="AG96" s="723"/>
      <c r="AH96" s="723"/>
      <c r="AI96" s="723"/>
      <c r="AJ96" s="723"/>
      <c r="AK96" s="723"/>
      <c r="AL96" s="723"/>
      <c r="AM96" s="723"/>
      <c r="AN96" s="723"/>
      <c r="AO96" s="723"/>
      <c r="AP96" s="723"/>
      <c r="AQ96" s="723"/>
      <c r="AR96" s="723"/>
      <c r="AS96" s="723"/>
      <c r="AT96" s="723"/>
      <c r="AU96" s="723"/>
      <c r="AV96" s="723"/>
      <c r="AW96" s="723"/>
      <c r="AX96" s="723"/>
      <c r="AY96" s="723"/>
      <c r="AZ96" s="723"/>
      <c r="BA96" s="723"/>
      <c r="BB96" s="723"/>
      <c r="BC96" s="723"/>
      <c r="BD96" s="723"/>
      <c r="BE96" s="723"/>
      <c r="BF96" s="723"/>
      <c r="BG96" s="723"/>
      <c r="BH96" s="723"/>
      <c r="BI96" s="723"/>
      <c r="BJ96" s="723"/>
      <c r="BK96" s="723"/>
      <c r="BL96" s="723"/>
      <c r="BM96" s="723"/>
      <c r="BN96" s="723"/>
      <c r="BO96" s="723"/>
      <c r="BP96" s="723"/>
      <c r="BQ96" s="723"/>
      <c r="BR96" s="723"/>
      <c r="BS96" s="723"/>
      <c r="BT96" s="723"/>
      <c r="BU96" s="723"/>
      <c r="BV96" s="723"/>
      <c r="BW96" s="723"/>
      <c r="BX96" s="723"/>
      <c r="BY96" s="723"/>
      <c r="BZ96" s="723"/>
      <c r="CA96" s="723"/>
      <c r="CB96" s="723"/>
      <c r="CC96" s="723"/>
      <c r="CD96" s="723"/>
      <c r="CE96" s="723"/>
      <c r="CF96" s="723"/>
      <c r="CG96" s="723"/>
      <c r="CH96" s="723"/>
      <c r="CI96" s="723"/>
      <c r="CJ96" s="723"/>
      <c r="CK96" s="723"/>
      <c r="CL96" s="723"/>
      <c r="CM96" s="723"/>
      <c r="CN96" s="723"/>
      <c r="CO96" s="723"/>
      <c r="CP96" s="723"/>
      <c r="CQ96" s="723"/>
      <c r="CR96" s="723"/>
      <c r="CS96" s="723"/>
      <c r="CT96" s="723"/>
      <c r="CU96" s="723"/>
      <c r="CV96" s="723"/>
      <c r="CW96" s="723"/>
      <c r="CX96" s="723"/>
      <c r="CY96" s="723"/>
      <c r="CZ96" s="723"/>
      <c r="DA96" s="723"/>
      <c r="DB96" s="723"/>
      <c r="DC96" s="723"/>
      <c r="DD96" s="723"/>
      <c r="DE96" s="723"/>
      <c r="DF96" s="723"/>
      <c r="DG96" s="723"/>
      <c r="DH96" s="723"/>
      <c r="DI96" s="723"/>
      <c r="DJ96" s="723"/>
      <c r="DK96" s="723"/>
      <c r="DL96" s="723"/>
      <c r="DM96" s="723"/>
      <c r="DN96" s="723"/>
      <c r="DO96" s="723"/>
      <c r="DP96" s="723"/>
      <c r="DQ96" s="723"/>
      <c r="DR96" s="723"/>
      <c r="DS96" s="723"/>
      <c r="DT96" s="723"/>
      <c r="DU96" s="723"/>
      <c r="DV96" s="723"/>
      <c r="DW96" s="723"/>
      <c r="DX96" s="723"/>
      <c r="DY96" s="723"/>
      <c r="DZ96" s="723"/>
      <c r="EA96" s="723"/>
      <c r="EB96" s="723"/>
      <c r="EC96" s="723"/>
      <c r="ED96" s="723"/>
      <c r="EE96" s="723"/>
      <c r="EF96" s="723"/>
      <c r="EG96" s="723"/>
      <c r="EH96" s="723"/>
    </row>
    <row r="97" spans="1:138">
      <c r="A97" s="723"/>
      <c r="B97" s="723"/>
      <c r="C97" s="723"/>
      <c r="D97" s="723"/>
      <c r="E97" s="723"/>
      <c r="F97" s="723"/>
      <c r="G97" s="723"/>
      <c r="H97" s="723"/>
      <c r="I97" s="723"/>
      <c r="J97" s="723"/>
      <c r="K97" s="723"/>
      <c r="L97" s="723"/>
      <c r="M97" s="723"/>
      <c r="N97" s="723"/>
      <c r="O97" s="723"/>
      <c r="P97" s="723"/>
      <c r="Q97" s="723"/>
      <c r="R97" s="723"/>
      <c r="S97" s="723"/>
      <c r="T97" s="723"/>
      <c r="U97" s="723"/>
      <c r="V97" s="723"/>
      <c r="W97" s="723"/>
      <c r="X97" s="723"/>
      <c r="Y97" s="723"/>
      <c r="Z97" s="723"/>
      <c r="AA97" s="723"/>
      <c r="AB97" s="723"/>
      <c r="AC97" s="723"/>
      <c r="AD97" s="723"/>
      <c r="AE97" s="723"/>
      <c r="AF97" s="723"/>
      <c r="AG97" s="723"/>
      <c r="AH97" s="723"/>
      <c r="AI97" s="723"/>
      <c r="AJ97" s="723"/>
      <c r="AK97" s="723"/>
      <c r="AL97" s="723"/>
      <c r="AM97" s="723"/>
      <c r="AN97" s="723"/>
      <c r="AO97" s="723"/>
      <c r="AP97" s="723"/>
      <c r="AQ97" s="723"/>
      <c r="AR97" s="723"/>
      <c r="AS97" s="723"/>
      <c r="AT97" s="723"/>
      <c r="AU97" s="723"/>
      <c r="AV97" s="723"/>
      <c r="AW97" s="723"/>
      <c r="AX97" s="723"/>
      <c r="AY97" s="723"/>
      <c r="AZ97" s="723"/>
      <c r="BA97" s="723"/>
      <c r="BB97" s="723"/>
      <c r="BC97" s="723"/>
      <c r="BD97" s="723"/>
      <c r="BE97" s="723"/>
      <c r="BF97" s="723"/>
      <c r="BG97" s="723"/>
      <c r="BH97" s="723"/>
      <c r="BI97" s="723"/>
      <c r="BJ97" s="723"/>
      <c r="BK97" s="723"/>
      <c r="BL97" s="723"/>
      <c r="BM97" s="723"/>
      <c r="BN97" s="723"/>
      <c r="BO97" s="723"/>
      <c r="BP97" s="723"/>
      <c r="BQ97" s="723"/>
      <c r="BR97" s="723"/>
      <c r="BS97" s="723"/>
      <c r="BT97" s="723"/>
      <c r="BU97" s="723"/>
      <c r="BV97" s="723"/>
      <c r="BW97" s="723"/>
      <c r="BX97" s="723"/>
      <c r="BY97" s="723"/>
      <c r="BZ97" s="723"/>
      <c r="CA97" s="723"/>
      <c r="CB97" s="723"/>
      <c r="CC97" s="723"/>
      <c r="CD97" s="723"/>
      <c r="CE97" s="723"/>
      <c r="CF97" s="723"/>
      <c r="CG97" s="723"/>
      <c r="CH97" s="723"/>
      <c r="CI97" s="723"/>
      <c r="CJ97" s="723"/>
      <c r="CK97" s="723"/>
      <c r="CL97" s="723"/>
      <c r="CM97" s="723"/>
      <c r="CN97" s="723"/>
      <c r="CO97" s="723"/>
      <c r="CP97" s="723"/>
      <c r="CQ97" s="723"/>
      <c r="CR97" s="723"/>
      <c r="CS97" s="723"/>
      <c r="CT97" s="723"/>
      <c r="CU97" s="723"/>
      <c r="CV97" s="723"/>
      <c r="CW97" s="723"/>
      <c r="CX97" s="723"/>
      <c r="CY97" s="723"/>
      <c r="CZ97" s="723"/>
      <c r="DA97" s="723"/>
      <c r="DB97" s="723"/>
      <c r="DC97" s="723"/>
      <c r="DD97" s="723"/>
      <c r="DE97" s="723"/>
      <c r="DF97" s="723"/>
      <c r="DG97" s="723"/>
      <c r="DH97" s="723"/>
      <c r="DI97" s="723"/>
      <c r="DJ97" s="723"/>
      <c r="DK97" s="723"/>
      <c r="DL97" s="723"/>
      <c r="DM97" s="723"/>
      <c r="DN97" s="723"/>
      <c r="DO97" s="723"/>
      <c r="DP97" s="723"/>
      <c r="DQ97" s="723"/>
      <c r="DR97" s="723"/>
      <c r="DS97" s="723"/>
      <c r="DT97" s="723"/>
      <c r="DU97" s="723"/>
      <c r="DV97" s="723"/>
      <c r="DW97" s="723"/>
      <c r="DX97" s="723"/>
      <c r="DY97" s="723"/>
      <c r="DZ97" s="723"/>
      <c r="EA97" s="723"/>
      <c r="EB97" s="723"/>
      <c r="EC97" s="723"/>
      <c r="ED97" s="723"/>
      <c r="EE97" s="723"/>
      <c r="EF97" s="723"/>
      <c r="EG97" s="723"/>
      <c r="EH97" s="723"/>
    </row>
    <row r="98" spans="1:138">
      <c r="A98" s="723"/>
      <c r="B98" s="723"/>
      <c r="C98" s="723"/>
      <c r="D98" s="723"/>
      <c r="E98" s="723"/>
      <c r="F98" s="723"/>
      <c r="G98" s="723"/>
      <c r="H98" s="723"/>
      <c r="I98" s="723"/>
      <c r="J98" s="723"/>
      <c r="K98" s="723"/>
      <c r="L98" s="723"/>
      <c r="M98" s="723"/>
      <c r="N98" s="723"/>
      <c r="O98" s="723"/>
      <c r="P98" s="723"/>
      <c r="Q98" s="723"/>
      <c r="R98" s="723"/>
      <c r="S98" s="723"/>
      <c r="T98" s="723"/>
      <c r="U98" s="723"/>
      <c r="V98" s="723"/>
      <c r="W98" s="723"/>
      <c r="X98" s="723"/>
      <c r="Y98" s="723"/>
      <c r="Z98" s="723"/>
      <c r="AA98" s="723"/>
      <c r="AB98" s="723"/>
      <c r="AC98" s="723"/>
      <c r="AD98" s="723"/>
      <c r="AE98" s="723"/>
      <c r="AF98" s="723"/>
      <c r="AG98" s="723"/>
      <c r="AH98" s="723"/>
      <c r="AI98" s="723"/>
      <c r="AJ98" s="723"/>
      <c r="AK98" s="723"/>
      <c r="AL98" s="723"/>
      <c r="AM98" s="723"/>
      <c r="AN98" s="723"/>
      <c r="AO98" s="723"/>
      <c r="AP98" s="723"/>
      <c r="AQ98" s="723"/>
      <c r="AR98" s="723"/>
      <c r="AS98" s="723"/>
      <c r="AT98" s="723"/>
      <c r="AU98" s="723"/>
      <c r="AV98" s="723"/>
      <c r="AW98" s="723"/>
      <c r="AX98" s="723"/>
      <c r="AY98" s="723"/>
      <c r="AZ98" s="723"/>
      <c r="BA98" s="723"/>
      <c r="BB98" s="723"/>
      <c r="BC98" s="723"/>
      <c r="BD98" s="723"/>
      <c r="BE98" s="723"/>
      <c r="BF98" s="723"/>
      <c r="BG98" s="723"/>
      <c r="BH98" s="723"/>
      <c r="BI98" s="723"/>
      <c r="BJ98" s="723"/>
      <c r="BK98" s="723"/>
      <c r="BL98" s="723"/>
      <c r="BM98" s="723"/>
      <c r="BN98" s="723"/>
      <c r="BO98" s="723"/>
      <c r="BP98" s="723"/>
      <c r="BQ98" s="723"/>
      <c r="BR98" s="723"/>
      <c r="BS98" s="723"/>
      <c r="BT98" s="723"/>
      <c r="BU98" s="723"/>
      <c r="BV98" s="723"/>
      <c r="BW98" s="723"/>
      <c r="BX98" s="723"/>
      <c r="BY98" s="723"/>
      <c r="BZ98" s="723"/>
      <c r="CA98" s="723"/>
      <c r="CB98" s="723"/>
      <c r="CC98" s="723"/>
      <c r="CD98" s="723"/>
      <c r="CE98" s="723"/>
      <c r="CF98" s="723"/>
      <c r="CG98" s="723"/>
      <c r="CH98" s="723"/>
      <c r="CI98" s="723"/>
      <c r="CJ98" s="723"/>
      <c r="CK98" s="723"/>
      <c r="CL98" s="723"/>
      <c r="CM98" s="723"/>
      <c r="CN98" s="723"/>
      <c r="CO98" s="723"/>
      <c r="CP98" s="723"/>
      <c r="CQ98" s="723"/>
      <c r="CR98" s="723"/>
      <c r="CS98" s="723"/>
      <c r="CT98" s="723"/>
      <c r="CU98" s="723"/>
      <c r="CV98" s="723"/>
      <c r="CW98" s="723"/>
      <c r="CX98" s="723"/>
      <c r="CY98" s="723"/>
      <c r="CZ98" s="723"/>
      <c r="DA98" s="723"/>
      <c r="DB98" s="723"/>
      <c r="DC98" s="723"/>
      <c r="DD98" s="723"/>
      <c r="DE98" s="723"/>
      <c r="DF98" s="723"/>
      <c r="DG98" s="723"/>
      <c r="DH98" s="723"/>
      <c r="DI98" s="723"/>
      <c r="DJ98" s="723"/>
      <c r="DK98" s="723"/>
      <c r="DL98" s="723"/>
      <c r="DM98" s="723"/>
      <c r="DN98" s="723"/>
      <c r="DO98" s="723"/>
      <c r="DP98" s="723"/>
      <c r="DQ98" s="723"/>
      <c r="DR98" s="723"/>
      <c r="DS98" s="723"/>
      <c r="DT98" s="723"/>
      <c r="DU98" s="723"/>
      <c r="DV98" s="723"/>
      <c r="DW98" s="723"/>
      <c r="DX98" s="723"/>
      <c r="DY98" s="723"/>
      <c r="DZ98" s="723"/>
      <c r="EA98" s="723"/>
      <c r="EB98" s="723"/>
      <c r="EC98" s="723"/>
      <c r="ED98" s="723"/>
      <c r="EE98" s="723"/>
      <c r="EF98" s="723"/>
      <c r="EG98" s="723"/>
      <c r="EH98" s="723"/>
    </row>
    <row r="99" spans="1:138">
      <c r="A99" s="723"/>
      <c r="B99" s="723"/>
      <c r="C99" s="723"/>
      <c r="D99" s="723"/>
      <c r="E99" s="723"/>
      <c r="F99" s="723"/>
      <c r="G99" s="723"/>
      <c r="H99" s="723"/>
      <c r="I99" s="723"/>
      <c r="J99" s="723"/>
      <c r="K99" s="723"/>
      <c r="L99" s="723"/>
      <c r="M99" s="723"/>
      <c r="N99" s="723"/>
      <c r="O99" s="723"/>
      <c r="P99" s="723"/>
      <c r="Q99" s="723"/>
      <c r="R99" s="723"/>
      <c r="S99" s="723"/>
      <c r="T99" s="723"/>
      <c r="U99" s="723"/>
      <c r="V99" s="723"/>
      <c r="W99" s="723"/>
      <c r="X99" s="723"/>
      <c r="Y99" s="723"/>
      <c r="Z99" s="723"/>
      <c r="AA99" s="723"/>
      <c r="AB99" s="723"/>
      <c r="AC99" s="723"/>
      <c r="AD99" s="723"/>
      <c r="AE99" s="723"/>
      <c r="AF99" s="723"/>
      <c r="AG99" s="723"/>
      <c r="AH99" s="723"/>
      <c r="AI99" s="723"/>
      <c r="AJ99" s="723"/>
      <c r="AK99" s="723"/>
      <c r="AL99" s="723"/>
      <c r="AM99" s="723"/>
      <c r="AN99" s="723"/>
      <c r="AO99" s="723"/>
      <c r="AP99" s="723"/>
      <c r="AQ99" s="723"/>
      <c r="AR99" s="723"/>
      <c r="AS99" s="723"/>
      <c r="AT99" s="723"/>
      <c r="AU99" s="723"/>
      <c r="AV99" s="723"/>
      <c r="AW99" s="723"/>
      <c r="AX99" s="723"/>
      <c r="AY99" s="723"/>
      <c r="AZ99" s="723"/>
      <c r="BA99" s="723"/>
      <c r="BB99" s="723"/>
      <c r="BC99" s="723"/>
      <c r="BD99" s="723"/>
      <c r="BE99" s="723"/>
      <c r="BF99" s="723"/>
      <c r="BG99" s="723"/>
      <c r="BH99" s="723"/>
      <c r="BI99" s="723"/>
      <c r="BJ99" s="723"/>
      <c r="BK99" s="723"/>
      <c r="BL99" s="723"/>
      <c r="BM99" s="723"/>
      <c r="BN99" s="723"/>
      <c r="BO99" s="723"/>
      <c r="BP99" s="723"/>
      <c r="BQ99" s="723"/>
      <c r="BR99" s="723"/>
      <c r="BS99" s="723"/>
      <c r="BT99" s="723"/>
      <c r="BU99" s="723"/>
      <c r="BV99" s="723"/>
      <c r="BW99" s="723"/>
      <c r="BX99" s="723"/>
      <c r="BY99" s="723"/>
      <c r="BZ99" s="723"/>
      <c r="CA99" s="723"/>
      <c r="CB99" s="723"/>
      <c r="CC99" s="723"/>
      <c r="CD99" s="723"/>
      <c r="CE99" s="723"/>
      <c r="CF99" s="723"/>
      <c r="CG99" s="723"/>
      <c r="CH99" s="723"/>
      <c r="CI99" s="723"/>
      <c r="CJ99" s="723"/>
      <c r="CK99" s="723"/>
      <c r="CL99" s="723"/>
      <c r="CM99" s="723"/>
      <c r="CN99" s="723"/>
      <c r="CO99" s="723"/>
      <c r="CP99" s="723"/>
      <c r="CQ99" s="723"/>
      <c r="CR99" s="723"/>
      <c r="CS99" s="723"/>
      <c r="CT99" s="723"/>
      <c r="CU99" s="723"/>
      <c r="CV99" s="723"/>
      <c r="CW99" s="723"/>
      <c r="CX99" s="723"/>
      <c r="CY99" s="723"/>
      <c r="CZ99" s="723"/>
      <c r="DA99" s="723"/>
      <c r="DB99" s="723"/>
      <c r="DC99" s="723"/>
      <c r="DD99" s="723"/>
      <c r="DE99" s="723"/>
      <c r="DF99" s="723"/>
      <c r="DG99" s="723"/>
      <c r="DH99" s="723"/>
      <c r="DI99" s="723"/>
      <c r="DJ99" s="723"/>
      <c r="DK99" s="723"/>
      <c r="DL99" s="723"/>
      <c r="DM99" s="723"/>
      <c r="DN99" s="723"/>
      <c r="DO99" s="723"/>
      <c r="DP99" s="723"/>
      <c r="DQ99" s="723"/>
      <c r="DR99" s="723"/>
      <c r="DS99" s="723"/>
      <c r="DT99" s="723"/>
      <c r="DU99" s="723"/>
      <c r="DV99" s="723"/>
      <c r="DW99" s="723"/>
      <c r="DX99" s="723"/>
      <c r="DY99" s="723"/>
      <c r="DZ99" s="723"/>
      <c r="EA99" s="723"/>
      <c r="EB99" s="723"/>
      <c r="EC99" s="723"/>
      <c r="ED99" s="723"/>
      <c r="EE99" s="723"/>
      <c r="EF99" s="723"/>
      <c r="EG99" s="723"/>
      <c r="EH99" s="723"/>
    </row>
    <row r="100" spans="1:138">
      <c r="A100" s="723"/>
      <c r="B100" s="723"/>
      <c r="C100" s="723"/>
      <c r="D100" s="723"/>
      <c r="E100" s="723"/>
      <c r="F100" s="723"/>
      <c r="G100" s="723"/>
      <c r="H100" s="723"/>
      <c r="I100" s="723"/>
      <c r="J100" s="723"/>
      <c r="K100" s="723"/>
      <c r="L100" s="723"/>
      <c r="M100" s="723"/>
      <c r="N100" s="723"/>
      <c r="O100" s="723"/>
      <c r="P100" s="723"/>
      <c r="Q100" s="723"/>
      <c r="R100" s="723"/>
      <c r="S100" s="723"/>
      <c r="T100" s="723"/>
      <c r="U100" s="723"/>
      <c r="V100" s="723"/>
      <c r="W100" s="723"/>
      <c r="X100" s="723"/>
      <c r="Y100" s="723"/>
      <c r="Z100" s="723"/>
      <c r="AA100" s="723"/>
      <c r="AB100" s="723"/>
      <c r="AC100" s="723"/>
      <c r="AD100" s="723"/>
      <c r="AE100" s="723"/>
      <c r="AF100" s="723"/>
      <c r="AG100" s="723"/>
      <c r="AH100" s="723"/>
      <c r="AI100" s="723"/>
      <c r="AJ100" s="723"/>
      <c r="AK100" s="723"/>
      <c r="AL100" s="723"/>
      <c r="AM100" s="723"/>
      <c r="AN100" s="723"/>
      <c r="AO100" s="723"/>
      <c r="AP100" s="723"/>
      <c r="AQ100" s="723"/>
      <c r="AR100" s="723"/>
      <c r="AS100" s="723"/>
      <c r="AT100" s="723"/>
      <c r="AU100" s="723"/>
      <c r="AV100" s="723"/>
      <c r="AW100" s="723"/>
      <c r="AX100" s="723"/>
      <c r="AY100" s="723"/>
      <c r="AZ100" s="723"/>
      <c r="BA100" s="723"/>
      <c r="BB100" s="723"/>
      <c r="BC100" s="723"/>
      <c r="BD100" s="723"/>
      <c r="BE100" s="723"/>
      <c r="BF100" s="723"/>
      <c r="BG100" s="723"/>
      <c r="BH100" s="723"/>
      <c r="BI100" s="723"/>
      <c r="BJ100" s="723"/>
      <c r="BK100" s="723"/>
      <c r="BL100" s="723"/>
      <c r="BM100" s="723"/>
      <c r="BN100" s="723"/>
      <c r="BO100" s="723"/>
      <c r="BP100" s="723"/>
      <c r="BQ100" s="723"/>
      <c r="BR100" s="723"/>
      <c r="BS100" s="723"/>
      <c r="BT100" s="723"/>
      <c r="BU100" s="723"/>
      <c r="BV100" s="723"/>
      <c r="BW100" s="723"/>
      <c r="BX100" s="723"/>
      <c r="BY100" s="723"/>
      <c r="BZ100" s="723"/>
      <c r="CA100" s="723"/>
      <c r="CB100" s="723"/>
      <c r="CC100" s="723"/>
      <c r="CD100" s="723"/>
      <c r="CE100" s="723"/>
      <c r="CF100" s="723"/>
      <c r="CG100" s="723"/>
      <c r="CH100" s="723"/>
      <c r="CI100" s="723"/>
      <c r="CJ100" s="723"/>
      <c r="CK100" s="723"/>
      <c r="CL100" s="723"/>
      <c r="CM100" s="723"/>
      <c r="CN100" s="723"/>
      <c r="CO100" s="723"/>
      <c r="CP100" s="723"/>
      <c r="CQ100" s="723"/>
      <c r="CR100" s="723"/>
      <c r="CS100" s="723"/>
      <c r="CT100" s="723"/>
      <c r="CU100" s="723"/>
      <c r="CV100" s="723"/>
      <c r="CW100" s="723"/>
      <c r="CX100" s="723"/>
      <c r="CY100" s="723"/>
      <c r="CZ100" s="723"/>
      <c r="DA100" s="723"/>
      <c r="DB100" s="723"/>
      <c r="DC100" s="723"/>
      <c r="DD100" s="723"/>
      <c r="DE100" s="723"/>
      <c r="DF100" s="723"/>
      <c r="DG100" s="723"/>
      <c r="DH100" s="723"/>
      <c r="DI100" s="723"/>
      <c r="DJ100" s="723"/>
      <c r="DK100" s="723"/>
      <c r="DL100" s="723"/>
      <c r="DM100" s="723"/>
      <c r="DN100" s="723"/>
      <c r="DO100" s="723"/>
      <c r="DP100" s="723"/>
      <c r="DQ100" s="723"/>
      <c r="DR100" s="723"/>
      <c r="DS100" s="723"/>
      <c r="DT100" s="723"/>
      <c r="DU100" s="723"/>
      <c r="DV100" s="723"/>
      <c r="DW100" s="723"/>
      <c r="DX100" s="723"/>
      <c r="DY100" s="723"/>
      <c r="DZ100" s="723"/>
      <c r="EA100" s="723"/>
      <c r="EB100" s="723"/>
      <c r="EC100" s="723"/>
      <c r="ED100" s="723"/>
      <c r="EE100" s="723"/>
      <c r="EF100" s="723"/>
      <c r="EG100" s="723"/>
      <c r="EH100" s="723"/>
    </row>
    <row r="101" spans="1:138">
      <c r="A101" s="723"/>
      <c r="B101" s="723"/>
      <c r="C101" s="723"/>
      <c r="D101" s="723"/>
      <c r="E101" s="723"/>
      <c r="F101" s="723"/>
      <c r="G101" s="723"/>
      <c r="H101" s="723"/>
      <c r="I101" s="723"/>
      <c r="J101" s="723"/>
      <c r="K101" s="723"/>
      <c r="L101" s="723"/>
      <c r="M101" s="723"/>
      <c r="N101" s="723"/>
      <c r="O101" s="723"/>
      <c r="P101" s="723"/>
      <c r="Q101" s="723"/>
      <c r="R101" s="723"/>
      <c r="S101" s="723"/>
      <c r="T101" s="723"/>
      <c r="U101" s="723"/>
      <c r="V101" s="723"/>
      <c r="W101" s="723"/>
      <c r="X101" s="723"/>
      <c r="Y101" s="723"/>
      <c r="Z101" s="723"/>
      <c r="AA101" s="723"/>
      <c r="AB101" s="723"/>
      <c r="AC101" s="723"/>
      <c r="AD101" s="723"/>
      <c r="AE101" s="723"/>
      <c r="AF101" s="723"/>
      <c r="AG101" s="723"/>
      <c r="AH101" s="723"/>
      <c r="AI101" s="723"/>
      <c r="AJ101" s="723"/>
      <c r="AK101" s="723"/>
      <c r="AL101" s="723"/>
      <c r="AM101" s="723"/>
      <c r="AN101" s="723"/>
      <c r="AO101" s="723"/>
      <c r="AP101" s="723"/>
      <c r="AQ101" s="723"/>
      <c r="AR101" s="723"/>
      <c r="AS101" s="723"/>
      <c r="AT101" s="723"/>
      <c r="AU101" s="723"/>
      <c r="AV101" s="723"/>
      <c r="AW101" s="723"/>
      <c r="AX101" s="723"/>
      <c r="AY101" s="723"/>
      <c r="AZ101" s="723"/>
      <c r="BA101" s="723"/>
      <c r="BB101" s="723"/>
      <c r="BC101" s="723"/>
      <c r="BD101" s="723"/>
      <c r="BE101" s="723"/>
      <c r="BF101" s="723"/>
      <c r="BG101" s="723"/>
      <c r="BH101" s="723"/>
      <c r="BI101" s="723"/>
      <c r="BJ101" s="723"/>
      <c r="BK101" s="723"/>
      <c r="BL101" s="723"/>
      <c r="BM101" s="723"/>
      <c r="BN101" s="723"/>
      <c r="BO101" s="723"/>
      <c r="BP101" s="723"/>
      <c r="BQ101" s="723"/>
      <c r="BR101" s="723"/>
      <c r="BS101" s="723"/>
      <c r="BT101" s="723"/>
      <c r="BU101" s="723"/>
      <c r="BV101" s="723"/>
      <c r="BW101" s="723"/>
      <c r="BX101" s="723"/>
      <c r="BY101" s="723"/>
      <c r="BZ101" s="723"/>
      <c r="CA101" s="723"/>
      <c r="CB101" s="723"/>
      <c r="CC101" s="723"/>
      <c r="CD101" s="723"/>
      <c r="CE101" s="723"/>
      <c r="CF101" s="723"/>
      <c r="CG101" s="723"/>
      <c r="CH101" s="723"/>
      <c r="CI101" s="723"/>
      <c r="CJ101" s="723"/>
      <c r="CK101" s="723"/>
      <c r="CL101" s="723"/>
      <c r="CM101" s="723"/>
      <c r="CN101" s="723"/>
      <c r="CO101" s="723"/>
      <c r="CP101" s="723"/>
      <c r="CQ101" s="723"/>
      <c r="CR101" s="723"/>
      <c r="CS101" s="723"/>
      <c r="CT101" s="723"/>
      <c r="CU101" s="723"/>
      <c r="CV101" s="723"/>
      <c r="CW101" s="723"/>
      <c r="CX101" s="723"/>
      <c r="CY101" s="723"/>
      <c r="CZ101" s="723"/>
      <c r="DA101" s="723"/>
      <c r="DB101" s="723"/>
      <c r="DC101" s="723"/>
      <c r="DD101" s="723"/>
      <c r="DE101" s="723"/>
      <c r="DF101" s="723"/>
      <c r="DG101" s="723"/>
      <c r="DH101" s="723"/>
      <c r="DI101" s="723"/>
      <c r="DJ101" s="723"/>
      <c r="DK101" s="723"/>
      <c r="DL101" s="723"/>
      <c r="DM101" s="723"/>
      <c r="DN101" s="723"/>
      <c r="DO101" s="723"/>
      <c r="DP101" s="723"/>
      <c r="DQ101" s="723"/>
      <c r="DR101" s="723"/>
      <c r="DS101" s="723"/>
      <c r="DT101" s="723"/>
      <c r="DU101" s="723"/>
      <c r="DV101" s="723"/>
      <c r="DW101" s="723"/>
      <c r="DX101" s="723"/>
      <c r="DY101" s="723"/>
      <c r="DZ101" s="723"/>
      <c r="EA101" s="723"/>
      <c r="EB101" s="723"/>
      <c r="EC101" s="723"/>
      <c r="ED101" s="723"/>
      <c r="EE101" s="723"/>
      <c r="EF101" s="723"/>
      <c r="EG101" s="723"/>
      <c r="EH101" s="723"/>
    </row>
    <row r="102" spans="1:138">
      <c r="A102" s="723"/>
      <c r="B102" s="723"/>
      <c r="C102" s="723"/>
      <c r="D102" s="723"/>
      <c r="E102" s="723"/>
      <c r="F102" s="723"/>
      <c r="G102" s="723"/>
      <c r="H102" s="723"/>
      <c r="I102" s="723"/>
      <c r="J102" s="723"/>
      <c r="K102" s="723"/>
      <c r="L102" s="723"/>
      <c r="M102" s="723"/>
      <c r="N102" s="723"/>
      <c r="O102" s="723"/>
      <c r="P102" s="723"/>
      <c r="Q102" s="723"/>
      <c r="R102" s="723"/>
      <c r="S102" s="723"/>
      <c r="T102" s="723"/>
      <c r="U102" s="723"/>
      <c r="V102" s="723"/>
      <c r="W102" s="723"/>
      <c r="X102" s="723"/>
      <c r="Y102" s="723"/>
      <c r="Z102" s="723"/>
      <c r="AA102" s="723"/>
      <c r="AB102" s="723"/>
      <c r="AC102" s="723"/>
      <c r="AD102" s="723"/>
      <c r="AE102" s="723"/>
      <c r="AF102" s="723"/>
      <c r="AG102" s="723"/>
      <c r="AH102" s="723"/>
      <c r="AI102" s="723"/>
      <c r="AJ102" s="723"/>
      <c r="AK102" s="723"/>
      <c r="AL102" s="723"/>
      <c r="AM102" s="723"/>
      <c r="AN102" s="723"/>
      <c r="AO102" s="723"/>
      <c r="AP102" s="723"/>
      <c r="AQ102" s="723"/>
      <c r="AR102" s="723"/>
      <c r="AS102" s="723"/>
      <c r="AT102" s="723"/>
      <c r="AU102" s="723"/>
      <c r="AV102" s="723"/>
      <c r="AW102" s="723"/>
      <c r="AX102" s="723"/>
      <c r="AY102" s="723"/>
      <c r="AZ102" s="723"/>
      <c r="BA102" s="723"/>
      <c r="BB102" s="723"/>
      <c r="BC102" s="723"/>
      <c r="BD102" s="723"/>
      <c r="BE102" s="723"/>
      <c r="BF102" s="723"/>
      <c r="BG102" s="723"/>
      <c r="BH102" s="723"/>
      <c r="BI102" s="723"/>
      <c r="BJ102" s="723"/>
      <c r="BK102" s="723"/>
      <c r="BL102" s="723"/>
      <c r="BM102" s="723"/>
      <c r="BN102" s="723"/>
      <c r="BO102" s="723"/>
      <c r="BP102" s="723"/>
      <c r="BQ102" s="723"/>
      <c r="BR102" s="723"/>
      <c r="BS102" s="723"/>
      <c r="BT102" s="723"/>
      <c r="BU102" s="723"/>
      <c r="BV102" s="723"/>
      <c r="BW102" s="723"/>
      <c r="BX102" s="723"/>
      <c r="BY102" s="723"/>
      <c r="BZ102" s="723"/>
      <c r="CA102" s="723"/>
      <c r="CB102" s="723"/>
      <c r="CC102" s="723"/>
      <c r="CD102" s="723"/>
      <c r="CE102" s="723"/>
      <c r="CF102" s="723"/>
      <c r="CG102" s="723"/>
      <c r="CH102" s="723"/>
      <c r="CI102" s="723"/>
      <c r="CJ102" s="723"/>
      <c r="CK102" s="723"/>
      <c r="CL102" s="723"/>
      <c r="CM102" s="723"/>
      <c r="CN102" s="723"/>
      <c r="CO102" s="723"/>
      <c r="CP102" s="723"/>
      <c r="CQ102" s="723"/>
      <c r="CR102" s="723"/>
      <c r="CS102" s="723"/>
      <c r="CT102" s="723"/>
      <c r="CU102" s="723"/>
      <c r="CV102" s="723"/>
      <c r="CW102" s="723"/>
      <c r="CX102" s="723"/>
      <c r="CY102" s="723"/>
      <c r="CZ102" s="723"/>
      <c r="DA102" s="723"/>
      <c r="DB102" s="723"/>
      <c r="DC102" s="723"/>
      <c r="DD102" s="723"/>
      <c r="DE102" s="723"/>
      <c r="DF102" s="723"/>
      <c r="DG102" s="723"/>
      <c r="DH102" s="723"/>
      <c r="DI102" s="723"/>
      <c r="DJ102" s="723"/>
      <c r="DK102" s="723"/>
      <c r="DL102" s="723"/>
      <c r="DM102" s="723"/>
      <c r="DN102" s="723"/>
      <c r="DO102" s="723"/>
      <c r="DP102" s="723"/>
      <c r="DQ102" s="723"/>
      <c r="DR102" s="723"/>
      <c r="DS102" s="723"/>
      <c r="DT102" s="723"/>
      <c r="DU102" s="723"/>
      <c r="DV102" s="723"/>
      <c r="DW102" s="723"/>
      <c r="DX102" s="723"/>
      <c r="DY102" s="723"/>
      <c r="DZ102" s="723"/>
      <c r="EA102" s="723"/>
      <c r="EB102" s="723"/>
      <c r="EC102" s="723"/>
      <c r="ED102" s="723"/>
      <c r="EE102" s="723"/>
      <c r="EF102" s="723"/>
      <c r="EG102" s="723"/>
      <c r="EH102" s="723"/>
    </row>
    <row r="103" spans="1:138">
      <c r="A103" s="723"/>
      <c r="B103" s="723"/>
      <c r="C103" s="723"/>
      <c r="D103" s="723"/>
      <c r="E103" s="723"/>
      <c r="F103" s="723"/>
      <c r="G103" s="723"/>
      <c r="H103" s="723"/>
      <c r="I103" s="723"/>
      <c r="J103" s="723"/>
      <c r="K103" s="723"/>
      <c r="L103" s="723"/>
      <c r="M103" s="723"/>
      <c r="N103" s="723"/>
      <c r="O103" s="723"/>
      <c r="P103" s="723"/>
      <c r="Q103" s="723"/>
      <c r="R103" s="723"/>
      <c r="S103" s="723"/>
      <c r="T103" s="723"/>
      <c r="U103" s="723"/>
      <c r="V103" s="723"/>
      <c r="W103" s="723"/>
      <c r="X103" s="723"/>
      <c r="Y103" s="723"/>
      <c r="Z103" s="723"/>
      <c r="AA103" s="723"/>
      <c r="AB103" s="723"/>
      <c r="AC103" s="723"/>
      <c r="AD103" s="723"/>
      <c r="AE103" s="723"/>
      <c r="AF103" s="723"/>
      <c r="AG103" s="723"/>
      <c r="AH103" s="723"/>
      <c r="AI103" s="723"/>
      <c r="AJ103" s="723"/>
      <c r="AK103" s="723"/>
      <c r="AL103" s="723"/>
      <c r="AM103" s="723"/>
      <c r="AN103" s="723"/>
      <c r="AO103" s="723"/>
      <c r="AP103" s="723"/>
      <c r="AQ103" s="723"/>
      <c r="AR103" s="723"/>
      <c r="AS103" s="723"/>
      <c r="AT103" s="723"/>
      <c r="AU103" s="723"/>
      <c r="AV103" s="723"/>
      <c r="AW103" s="723"/>
      <c r="AX103" s="723"/>
      <c r="AY103" s="723"/>
      <c r="AZ103" s="723"/>
      <c r="BA103" s="723"/>
      <c r="BB103" s="723"/>
      <c r="BC103" s="723"/>
      <c r="BD103" s="723"/>
      <c r="BE103" s="723"/>
      <c r="BF103" s="723"/>
      <c r="BG103" s="723"/>
      <c r="BH103" s="723"/>
      <c r="BI103" s="723"/>
      <c r="BJ103" s="723"/>
      <c r="BK103" s="723"/>
      <c r="BL103" s="723"/>
      <c r="BM103" s="723"/>
      <c r="BN103" s="723"/>
      <c r="BO103" s="723"/>
      <c r="BP103" s="723"/>
      <c r="BQ103" s="723"/>
      <c r="BR103" s="723"/>
      <c r="BS103" s="723"/>
      <c r="BT103" s="723"/>
      <c r="BU103" s="723"/>
      <c r="BV103" s="723"/>
      <c r="BW103" s="723"/>
      <c r="BX103" s="723"/>
      <c r="BY103" s="723"/>
      <c r="BZ103" s="723"/>
      <c r="CA103" s="723"/>
      <c r="CB103" s="723"/>
      <c r="CC103" s="723"/>
      <c r="CD103" s="723"/>
      <c r="CE103" s="723"/>
      <c r="CF103" s="723"/>
      <c r="CG103" s="723"/>
      <c r="CH103" s="723"/>
      <c r="CI103" s="723"/>
      <c r="CJ103" s="723"/>
      <c r="CK103" s="723"/>
      <c r="CL103" s="723"/>
      <c r="CM103" s="723"/>
      <c r="CN103" s="723"/>
      <c r="CO103" s="723"/>
      <c r="CP103" s="723"/>
      <c r="CQ103" s="723"/>
      <c r="CR103" s="723"/>
      <c r="CS103" s="723"/>
      <c r="CT103" s="723"/>
      <c r="CU103" s="723"/>
      <c r="CV103" s="723"/>
      <c r="CW103" s="723"/>
      <c r="CX103" s="723"/>
      <c r="CY103" s="723"/>
      <c r="CZ103" s="723"/>
      <c r="DA103" s="723"/>
      <c r="DB103" s="723"/>
      <c r="DC103" s="723"/>
      <c r="DD103" s="723"/>
      <c r="DE103" s="723"/>
      <c r="DF103" s="723"/>
      <c r="DG103" s="723"/>
      <c r="DH103" s="723"/>
      <c r="DI103" s="723"/>
      <c r="DJ103" s="723"/>
      <c r="DK103" s="723"/>
      <c r="DL103" s="723"/>
      <c r="DM103" s="723"/>
      <c r="DN103" s="723"/>
      <c r="DO103" s="723"/>
      <c r="DP103" s="723"/>
      <c r="DQ103" s="723"/>
      <c r="DR103" s="723"/>
      <c r="DS103" s="723"/>
      <c r="DT103" s="723"/>
      <c r="DU103" s="723"/>
      <c r="DV103" s="723"/>
      <c r="DW103" s="723"/>
      <c r="DX103" s="723"/>
      <c r="DY103" s="723"/>
      <c r="DZ103" s="723"/>
      <c r="EA103" s="723"/>
      <c r="EB103" s="723"/>
      <c r="EC103" s="723"/>
      <c r="ED103" s="723"/>
      <c r="EE103" s="723"/>
      <c r="EF103" s="723"/>
      <c r="EG103" s="723"/>
      <c r="EH103" s="723"/>
    </row>
    <row r="104" spans="1:138">
      <c r="A104" s="723"/>
      <c r="B104" s="723"/>
      <c r="C104" s="723"/>
      <c r="D104" s="723"/>
      <c r="E104" s="723"/>
      <c r="F104" s="723"/>
      <c r="G104" s="723"/>
      <c r="H104" s="723"/>
      <c r="I104" s="723"/>
      <c r="J104" s="723"/>
      <c r="K104" s="723"/>
      <c r="L104" s="723"/>
      <c r="M104" s="723"/>
      <c r="N104" s="723"/>
      <c r="O104" s="723"/>
      <c r="P104" s="723"/>
      <c r="Q104" s="723"/>
      <c r="R104" s="723"/>
      <c r="S104" s="723"/>
      <c r="T104" s="723"/>
      <c r="U104" s="723"/>
      <c r="V104" s="723"/>
      <c r="W104" s="723"/>
      <c r="X104" s="723"/>
      <c r="Y104" s="723"/>
      <c r="Z104" s="723"/>
      <c r="AA104" s="723"/>
      <c r="AB104" s="723"/>
      <c r="AC104" s="723"/>
      <c r="AD104" s="723"/>
      <c r="AE104" s="723"/>
      <c r="AF104" s="723"/>
      <c r="AG104" s="723"/>
      <c r="AH104" s="723"/>
      <c r="AI104" s="723"/>
      <c r="AJ104" s="723"/>
      <c r="AK104" s="723"/>
      <c r="AL104" s="723"/>
      <c r="AM104" s="723"/>
      <c r="AN104" s="723"/>
      <c r="AO104" s="723"/>
      <c r="AP104" s="723"/>
      <c r="AQ104" s="723"/>
      <c r="AR104" s="723"/>
      <c r="AS104" s="723"/>
      <c r="AT104" s="723"/>
      <c r="AU104" s="723"/>
      <c r="AV104" s="723"/>
      <c r="AW104" s="723"/>
      <c r="AX104" s="723"/>
      <c r="AY104" s="723"/>
      <c r="AZ104" s="723"/>
      <c r="BA104" s="723"/>
      <c r="BB104" s="723"/>
      <c r="BC104" s="723"/>
      <c r="BD104" s="723"/>
      <c r="BE104" s="723"/>
      <c r="BF104" s="723"/>
      <c r="BG104" s="723"/>
      <c r="BH104" s="723"/>
      <c r="BI104" s="723"/>
      <c r="BJ104" s="723"/>
      <c r="BK104" s="723"/>
      <c r="BL104" s="723"/>
      <c r="BM104" s="723"/>
      <c r="BN104" s="723"/>
      <c r="BO104" s="723"/>
      <c r="BP104" s="723"/>
      <c r="BQ104" s="723"/>
      <c r="BR104" s="723"/>
      <c r="BS104" s="723"/>
      <c r="BT104" s="723"/>
      <c r="BU104" s="723"/>
      <c r="BV104" s="723"/>
      <c r="BW104" s="723"/>
      <c r="BX104" s="723"/>
      <c r="BY104" s="723"/>
      <c r="BZ104" s="723"/>
      <c r="CA104" s="723"/>
      <c r="CB104" s="723"/>
      <c r="CC104" s="723"/>
      <c r="CD104" s="723"/>
      <c r="CE104" s="723"/>
      <c r="CF104" s="723"/>
      <c r="CG104" s="723"/>
      <c r="CH104" s="723"/>
      <c r="CI104" s="723"/>
      <c r="CJ104" s="723"/>
      <c r="CK104" s="723"/>
      <c r="CL104" s="723"/>
      <c r="CM104" s="723"/>
      <c r="CN104" s="723"/>
      <c r="CO104" s="723"/>
      <c r="CP104" s="723"/>
      <c r="CQ104" s="723"/>
      <c r="CR104" s="723"/>
      <c r="CS104" s="723"/>
      <c r="CT104" s="723"/>
      <c r="CU104" s="723"/>
      <c r="CV104" s="723"/>
      <c r="CW104" s="723"/>
      <c r="CX104" s="723"/>
      <c r="CY104" s="723"/>
      <c r="CZ104" s="723"/>
      <c r="DA104" s="723"/>
      <c r="DB104" s="723"/>
      <c r="DC104" s="723"/>
      <c r="DD104" s="723"/>
      <c r="DE104" s="723"/>
      <c r="DF104" s="723"/>
      <c r="DG104" s="723"/>
      <c r="DH104" s="723"/>
      <c r="DI104" s="723"/>
      <c r="DJ104" s="723"/>
      <c r="DK104" s="723"/>
      <c r="DL104" s="723"/>
      <c r="DM104" s="723"/>
      <c r="DN104" s="723"/>
      <c r="DO104" s="723"/>
      <c r="DP104" s="723"/>
      <c r="DQ104" s="723"/>
      <c r="DR104" s="723"/>
      <c r="DS104" s="723"/>
      <c r="DT104" s="723"/>
      <c r="DU104" s="723"/>
      <c r="DV104" s="723"/>
      <c r="DW104" s="723"/>
      <c r="DX104" s="723"/>
      <c r="DY104" s="723"/>
      <c r="DZ104" s="723"/>
      <c r="EA104" s="723"/>
      <c r="EB104" s="723"/>
      <c r="EC104" s="723"/>
      <c r="ED104" s="723"/>
      <c r="EE104" s="723"/>
      <c r="EF104" s="723"/>
      <c r="EG104" s="723"/>
      <c r="EH104" s="723"/>
    </row>
    <row r="105" spans="1:138">
      <c r="A105" s="723"/>
      <c r="B105" s="723"/>
      <c r="C105" s="723"/>
      <c r="D105" s="723"/>
      <c r="E105" s="723"/>
      <c r="F105" s="723"/>
      <c r="G105" s="723"/>
      <c r="H105" s="723"/>
      <c r="I105" s="723"/>
      <c r="J105" s="723"/>
      <c r="K105" s="723"/>
      <c r="L105" s="723"/>
      <c r="M105" s="723"/>
      <c r="N105" s="723"/>
      <c r="O105" s="723"/>
      <c r="P105" s="723"/>
      <c r="Q105" s="723"/>
      <c r="R105" s="723"/>
      <c r="S105" s="723"/>
      <c r="T105" s="723"/>
      <c r="U105" s="723"/>
      <c r="V105" s="723"/>
      <c r="W105" s="723"/>
      <c r="X105" s="723"/>
      <c r="Y105" s="723"/>
      <c r="Z105" s="723"/>
      <c r="AA105" s="723"/>
      <c r="AB105" s="723"/>
      <c r="AC105" s="723"/>
      <c r="AD105" s="723"/>
      <c r="AE105" s="723"/>
      <c r="AF105" s="723"/>
      <c r="AG105" s="723"/>
      <c r="AH105" s="723"/>
      <c r="AI105" s="723"/>
      <c r="AJ105" s="723"/>
      <c r="AK105" s="723"/>
      <c r="AL105" s="723"/>
      <c r="AM105" s="723"/>
      <c r="AN105" s="723"/>
      <c r="AO105" s="723"/>
      <c r="AP105" s="723"/>
      <c r="AQ105" s="723"/>
      <c r="AR105" s="723"/>
      <c r="AS105" s="723"/>
      <c r="AT105" s="723"/>
      <c r="AU105" s="723"/>
      <c r="AV105" s="723"/>
      <c r="AW105" s="723"/>
      <c r="AX105" s="723"/>
      <c r="AY105" s="723"/>
      <c r="AZ105" s="723"/>
      <c r="BA105" s="723"/>
      <c r="BB105" s="723"/>
      <c r="BC105" s="723"/>
      <c r="BD105" s="723"/>
      <c r="BE105" s="723"/>
      <c r="BF105" s="723"/>
      <c r="BG105" s="723"/>
      <c r="BH105" s="723"/>
      <c r="BI105" s="723"/>
      <c r="BJ105" s="723"/>
      <c r="BK105" s="723"/>
      <c r="BL105" s="723"/>
      <c r="BM105" s="723"/>
      <c r="BN105" s="723"/>
      <c r="BO105" s="723"/>
      <c r="BP105" s="723"/>
      <c r="BQ105" s="723"/>
      <c r="BR105" s="723"/>
      <c r="BS105" s="723"/>
      <c r="BT105" s="723"/>
      <c r="BU105" s="723"/>
      <c r="BV105" s="723"/>
      <c r="BW105" s="723"/>
      <c r="BX105" s="723"/>
      <c r="BY105" s="723"/>
      <c r="BZ105" s="723"/>
      <c r="CA105" s="723"/>
      <c r="CB105" s="723"/>
      <c r="CC105" s="723"/>
      <c r="CD105" s="723"/>
      <c r="CE105" s="723"/>
      <c r="CF105" s="723"/>
      <c r="CG105" s="723"/>
      <c r="CH105" s="723"/>
      <c r="CI105" s="723"/>
      <c r="CJ105" s="723"/>
      <c r="CK105" s="723"/>
      <c r="CL105" s="723"/>
      <c r="CM105" s="723"/>
      <c r="CN105" s="723"/>
      <c r="CO105" s="723"/>
      <c r="CP105" s="723"/>
      <c r="CQ105" s="723"/>
      <c r="CR105" s="723"/>
      <c r="CS105" s="723"/>
      <c r="CT105" s="723"/>
      <c r="CU105" s="723"/>
      <c r="CV105" s="723"/>
      <c r="CW105" s="723"/>
      <c r="CX105" s="723"/>
      <c r="CY105" s="723"/>
      <c r="CZ105" s="723"/>
      <c r="DA105" s="723"/>
      <c r="DB105" s="723"/>
      <c r="DC105" s="723"/>
      <c r="DD105" s="723"/>
      <c r="DE105" s="723"/>
      <c r="DF105" s="723"/>
      <c r="DG105" s="723"/>
      <c r="DH105" s="723"/>
      <c r="DI105" s="723"/>
      <c r="DJ105" s="723"/>
      <c r="DK105" s="723"/>
      <c r="DL105" s="723"/>
      <c r="DM105" s="723"/>
      <c r="DN105" s="723"/>
      <c r="DO105" s="723"/>
      <c r="DP105" s="723"/>
      <c r="DQ105" s="723"/>
      <c r="DR105" s="723"/>
      <c r="DS105" s="723"/>
      <c r="DT105" s="723"/>
      <c r="DU105" s="723"/>
      <c r="DV105" s="723"/>
      <c r="DW105" s="723"/>
      <c r="DX105" s="723"/>
      <c r="DY105" s="723"/>
      <c r="DZ105" s="723"/>
      <c r="EA105" s="723"/>
      <c r="EB105" s="723"/>
      <c r="EC105" s="723"/>
      <c r="ED105" s="723"/>
      <c r="EE105" s="723"/>
      <c r="EF105" s="723"/>
      <c r="EG105" s="723"/>
      <c r="EH105" s="723"/>
    </row>
    <row r="106" spans="1:138">
      <c r="A106" s="723"/>
      <c r="B106" s="723"/>
      <c r="C106" s="723"/>
      <c r="D106" s="723"/>
      <c r="E106" s="723"/>
      <c r="F106" s="723"/>
      <c r="G106" s="723"/>
      <c r="H106" s="723"/>
      <c r="I106" s="723"/>
      <c r="J106" s="723"/>
      <c r="K106" s="723"/>
      <c r="L106" s="723"/>
      <c r="M106" s="723"/>
      <c r="N106" s="723"/>
      <c r="O106" s="723"/>
      <c r="P106" s="723"/>
      <c r="Q106" s="723"/>
      <c r="R106" s="723"/>
      <c r="S106" s="723"/>
      <c r="T106" s="723"/>
      <c r="U106" s="723"/>
      <c r="V106" s="723"/>
      <c r="W106" s="723"/>
      <c r="X106" s="723"/>
      <c r="Y106" s="723"/>
      <c r="Z106" s="723"/>
      <c r="AA106" s="723"/>
      <c r="AB106" s="723"/>
      <c r="AC106" s="723"/>
      <c r="AD106" s="723"/>
      <c r="AE106" s="723"/>
      <c r="AF106" s="723"/>
      <c r="AG106" s="723"/>
      <c r="AH106" s="723"/>
      <c r="AI106" s="723"/>
      <c r="AJ106" s="723"/>
      <c r="AK106" s="723"/>
      <c r="AL106" s="723"/>
      <c r="AM106" s="723"/>
      <c r="AN106" s="723"/>
      <c r="AO106" s="723"/>
      <c r="AP106" s="723"/>
      <c r="AQ106" s="723"/>
      <c r="AR106" s="723"/>
      <c r="AS106" s="723"/>
      <c r="AT106" s="723"/>
      <c r="AU106" s="723"/>
      <c r="AV106" s="723"/>
      <c r="AW106" s="723"/>
      <c r="AX106" s="723"/>
      <c r="AY106" s="723"/>
      <c r="AZ106" s="723"/>
      <c r="BA106" s="723"/>
      <c r="BB106" s="723"/>
      <c r="BC106" s="723"/>
      <c r="BD106" s="723"/>
      <c r="BE106" s="723"/>
      <c r="BF106" s="723"/>
      <c r="BG106" s="723"/>
      <c r="BH106" s="723"/>
      <c r="BI106" s="723"/>
      <c r="BJ106" s="723"/>
      <c r="BK106" s="723"/>
      <c r="BL106" s="723"/>
      <c r="BM106" s="723"/>
      <c r="BN106" s="723"/>
      <c r="BO106" s="723"/>
      <c r="BP106" s="723"/>
      <c r="BQ106" s="723"/>
      <c r="BR106" s="723"/>
      <c r="BS106" s="723"/>
      <c r="BT106" s="723"/>
      <c r="BU106" s="723"/>
      <c r="BV106" s="723"/>
      <c r="BW106" s="723"/>
      <c r="BX106" s="723"/>
      <c r="BY106" s="723"/>
      <c r="BZ106" s="723"/>
      <c r="CA106" s="723"/>
      <c r="CB106" s="723"/>
      <c r="CC106" s="723"/>
      <c r="CD106" s="723"/>
      <c r="CE106" s="723"/>
      <c r="CF106" s="723"/>
      <c r="CG106" s="723"/>
      <c r="CH106" s="723"/>
      <c r="CI106" s="723"/>
      <c r="CJ106" s="723"/>
      <c r="CK106" s="723"/>
      <c r="CL106" s="723"/>
      <c r="CM106" s="723"/>
      <c r="CN106" s="723"/>
      <c r="CO106" s="723"/>
      <c r="CP106" s="723"/>
      <c r="CQ106" s="723"/>
      <c r="CR106" s="723"/>
      <c r="CS106" s="723"/>
      <c r="CT106" s="723"/>
      <c r="CU106" s="723"/>
      <c r="CV106" s="723"/>
      <c r="CW106" s="723"/>
      <c r="CX106" s="723"/>
      <c r="CY106" s="723"/>
      <c r="CZ106" s="723"/>
      <c r="DA106" s="723"/>
      <c r="DB106" s="723"/>
      <c r="DC106" s="723"/>
      <c r="DD106" s="723"/>
      <c r="DE106" s="723"/>
      <c r="DF106" s="723"/>
      <c r="DG106" s="723"/>
      <c r="DH106" s="723"/>
      <c r="DI106" s="723"/>
      <c r="DJ106" s="723"/>
      <c r="DK106" s="723"/>
      <c r="DL106" s="723"/>
      <c r="DM106" s="723"/>
      <c r="DN106" s="723"/>
      <c r="DO106" s="723"/>
      <c r="DP106" s="723"/>
      <c r="DQ106" s="723"/>
      <c r="DR106" s="723"/>
      <c r="DS106" s="723"/>
      <c r="DT106" s="723"/>
      <c r="DU106" s="723"/>
      <c r="DV106" s="723"/>
      <c r="DW106" s="723"/>
      <c r="DX106" s="723"/>
      <c r="DY106" s="723"/>
      <c r="DZ106" s="723"/>
      <c r="EA106" s="723"/>
      <c r="EB106" s="723"/>
      <c r="EC106" s="723"/>
      <c r="ED106" s="723"/>
      <c r="EE106" s="723"/>
      <c r="EF106" s="723"/>
      <c r="EG106" s="723"/>
      <c r="EH106" s="723"/>
    </row>
    <row r="107" spans="1:138">
      <c r="A107" s="723"/>
      <c r="B107" s="723"/>
      <c r="C107" s="723"/>
      <c r="D107" s="723"/>
      <c r="E107" s="723"/>
      <c r="F107" s="723"/>
      <c r="G107" s="723"/>
      <c r="H107" s="723"/>
      <c r="I107" s="723"/>
      <c r="J107" s="723"/>
      <c r="K107" s="723"/>
      <c r="L107" s="723"/>
      <c r="M107" s="723"/>
      <c r="N107" s="723"/>
      <c r="O107" s="723"/>
      <c r="P107" s="723"/>
      <c r="Q107" s="723"/>
      <c r="R107" s="723"/>
      <c r="S107" s="723"/>
      <c r="T107" s="723"/>
      <c r="U107" s="723"/>
      <c r="V107" s="723"/>
      <c r="W107" s="723"/>
      <c r="X107" s="723"/>
      <c r="Y107" s="723"/>
      <c r="Z107" s="723"/>
      <c r="AA107" s="723"/>
      <c r="AB107" s="723"/>
      <c r="AC107" s="723"/>
      <c r="AD107" s="723"/>
      <c r="AE107" s="723"/>
      <c r="AF107" s="723"/>
      <c r="AG107" s="723"/>
      <c r="AH107" s="723"/>
      <c r="AI107" s="723"/>
      <c r="AJ107" s="723"/>
      <c r="AK107" s="723"/>
      <c r="AL107" s="723"/>
      <c r="AM107" s="723"/>
      <c r="AN107" s="723"/>
      <c r="AO107" s="723"/>
      <c r="AP107" s="723"/>
      <c r="AQ107" s="723"/>
      <c r="AR107" s="723"/>
      <c r="AS107" s="723"/>
      <c r="AT107" s="723"/>
      <c r="AU107" s="723"/>
      <c r="AV107" s="723"/>
      <c r="AW107" s="723"/>
      <c r="AX107" s="723"/>
      <c r="AY107" s="723"/>
      <c r="AZ107" s="723"/>
      <c r="BA107" s="723"/>
      <c r="BB107" s="723"/>
      <c r="BC107" s="723"/>
      <c r="BD107" s="723"/>
      <c r="BE107" s="723"/>
      <c r="BF107" s="723"/>
      <c r="BG107" s="723"/>
      <c r="BH107" s="723"/>
      <c r="BI107" s="723"/>
      <c r="BJ107" s="723"/>
      <c r="BK107" s="723"/>
      <c r="BL107" s="723"/>
      <c r="BM107" s="723"/>
      <c r="BN107" s="723"/>
      <c r="BO107" s="723"/>
      <c r="BP107" s="723"/>
      <c r="BQ107" s="723"/>
      <c r="BR107" s="723"/>
      <c r="BS107" s="723"/>
      <c r="BT107" s="723"/>
      <c r="BU107" s="723"/>
      <c r="BV107" s="723"/>
      <c r="BW107" s="723"/>
      <c r="BX107" s="723"/>
      <c r="BY107" s="723"/>
      <c r="BZ107" s="723"/>
      <c r="CA107" s="723"/>
      <c r="CB107" s="723"/>
      <c r="CC107" s="723"/>
      <c r="CD107" s="723"/>
      <c r="CE107" s="723"/>
      <c r="CF107" s="723"/>
      <c r="CG107" s="723"/>
      <c r="CH107" s="723"/>
      <c r="CI107" s="723"/>
      <c r="CJ107" s="723"/>
      <c r="CK107" s="723"/>
      <c r="CL107" s="723"/>
      <c r="CM107" s="723"/>
      <c r="CN107" s="723"/>
      <c r="CO107" s="723"/>
      <c r="CP107" s="723"/>
      <c r="CQ107" s="723"/>
      <c r="CR107" s="723"/>
      <c r="CS107" s="723"/>
      <c r="CT107" s="723"/>
      <c r="CU107" s="723"/>
      <c r="CV107" s="723"/>
      <c r="CW107" s="723"/>
      <c r="CX107" s="723"/>
      <c r="CY107" s="723"/>
      <c r="CZ107" s="723"/>
      <c r="DA107" s="723"/>
      <c r="DB107" s="723"/>
      <c r="DC107" s="723"/>
      <c r="DD107" s="723"/>
      <c r="DE107" s="723"/>
      <c r="DF107" s="723"/>
      <c r="DG107" s="723"/>
      <c r="DH107" s="723"/>
      <c r="DI107" s="723"/>
      <c r="DJ107" s="723"/>
      <c r="DK107" s="723"/>
      <c r="DL107" s="723"/>
      <c r="DM107" s="723"/>
      <c r="DN107" s="723"/>
      <c r="DO107" s="723"/>
      <c r="DP107" s="723"/>
      <c r="DQ107" s="723"/>
      <c r="DR107" s="723"/>
      <c r="DS107" s="723"/>
      <c r="DT107" s="723"/>
      <c r="DU107" s="723"/>
      <c r="DV107" s="723"/>
      <c r="DW107" s="723"/>
      <c r="DX107" s="723"/>
      <c r="DY107" s="723"/>
      <c r="DZ107" s="723"/>
      <c r="EA107" s="723"/>
      <c r="EB107" s="723"/>
      <c r="EC107" s="723"/>
      <c r="ED107" s="723"/>
      <c r="EE107" s="723"/>
      <c r="EF107" s="723"/>
      <c r="EG107" s="723"/>
      <c r="EH107" s="723"/>
    </row>
    <row r="108" spans="1:138">
      <c r="A108" s="723"/>
      <c r="B108" s="723"/>
      <c r="C108" s="723"/>
      <c r="D108" s="723"/>
      <c r="E108" s="723"/>
      <c r="F108" s="723"/>
      <c r="G108" s="723"/>
      <c r="H108" s="723"/>
      <c r="I108" s="723"/>
      <c r="J108" s="723"/>
      <c r="K108" s="723"/>
      <c r="L108" s="723"/>
      <c r="M108" s="723"/>
      <c r="N108" s="723"/>
      <c r="O108" s="723"/>
      <c r="P108" s="723"/>
      <c r="Q108" s="723"/>
      <c r="R108" s="723"/>
      <c r="S108" s="723"/>
      <c r="T108" s="723"/>
      <c r="U108" s="723"/>
      <c r="V108" s="723"/>
      <c r="W108" s="723"/>
      <c r="X108" s="723"/>
      <c r="Y108" s="723"/>
      <c r="Z108" s="723"/>
      <c r="AA108" s="723"/>
      <c r="AB108" s="723"/>
      <c r="AC108" s="723"/>
      <c r="AD108" s="723"/>
      <c r="AE108" s="723"/>
      <c r="AF108" s="723"/>
      <c r="AG108" s="723"/>
      <c r="AH108" s="723"/>
      <c r="AI108" s="723"/>
      <c r="AJ108" s="723"/>
      <c r="AK108" s="723"/>
      <c r="AL108" s="723"/>
      <c r="AM108" s="723"/>
      <c r="AN108" s="723"/>
      <c r="AO108" s="723"/>
      <c r="AP108" s="723"/>
      <c r="AQ108" s="723"/>
      <c r="AR108" s="723"/>
      <c r="AS108" s="723"/>
      <c r="AT108" s="723"/>
      <c r="AU108" s="723"/>
      <c r="AV108" s="723"/>
      <c r="AW108" s="723"/>
      <c r="AX108" s="723"/>
      <c r="AY108" s="723"/>
      <c r="AZ108" s="723"/>
      <c r="BA108" s="723"/>
      <c r="BB108" s="723"/>
      <c r="BC108" s="723"/>
      <c r="BD108" s="723"/>
      <c r="BE108" s="723"/>
      <c r="BF108" s="723"/>
      <c r="BG108" s="723"/>
      <c r="BH108" s="723"/>
      <c r="BI108" s="723"/>
      <c r="BJ108" s="723"/>
      <c r="BK108" s="723"/>
      <c r="BL108" s="723"/>
      <c r="BM108" s="723"/>
      <c r="BN108" s="723"/>
      <c r="BO108" s="723"/>
      <c r="BP108" s="723"/>
      <c r="BQ108" s="723"/>
      <c r="BR108" s="723"/>
      <c r="BS108" s="723"/>
      <c r="BT108" s="723"/>
      <c r="BU108" s="723"/>
      <c r="BV108" s="723"/>
      <c r="BW108" s="723"/>
      <c r="BX108" s="723"/>
      <c r="BY108" s="723"/>
      <c r="BZ108" s="723"/>
      <c r="CA108" s="723"/>
      <c r="CB108" s="723"/>
      <c r="CC108" s="723"/>
      <c r="CD108" s="723"/>
      <c r="CE108" s="723"/>
      <c r="CF108" s="723"/>
      <c r="CG108" s="723"/>
      <c r="CH108" s="723"/>
      <c r="CI108" s="723"/>
      <c r="CJ108" s="723"/>
      <c r="CK108" s="723"/>
      <c r="CL108" s="723"/>
      <c r="CM108" s="723"/>
      <c r="CN108" s="723"/>
      <c r="CO108" s="723"/>
      <c r="CP108" s="723"/>
      <c r="CQ108" s="723"/>
      <c r="CR108" s="723"/>
      <c r="CS108" s="723"/>
      <c r="CT108" s="723"/>
      <c r="CU108" s="723"/>
      <c r="CV108" s="723"/>
      <c r="CW108" s="723"/>
      <c r="CX108" s="723"/>
      <c r="CY108" s="723"/>
      <c r="CZ108" s="723"/>
      <c r="DA108" s="723"/>
      <c r="DB108" s="723"/>
      <c r="DC108" s="723"/>
      <c r="DD108" s="723"/>
      <c r="DE108" s="723"/>
      <c r="DF108" s="723"/>
      <c r="DG108" s="723"/>
      <c r="DH108" s="723"/>
      <c r="DI108" s="723"/>
      <c r="DJ108" s="723"/>
      <c r="DK108" s="723"/>
      <c r="DL108" s="723"/>
      <c r="DM108" s="723"/>
      <c r="DN108" s="723"/>
      <c r="DO108" s="723"/>
      <c r="DP108" s="723"/>
      <c r="DQ108" s="723"/>
      <c r="DR108" s="723"/>
      <c r="DS108" s="723"/>
      <c r="DT108" s="723"/>
      <c r="DU108" s="723"/>
      <c r="DV108" s="723"/>
      <c r="DW108" s="723"/>
      <c r="DX108" s="723"/>
      <c r="DY108" s="723"/>
      <c r="DZ108" s="723"/>
      <c r="EA108" s="723"/>
      <c r="EB108" s="723"/>
      <c r="EC108" s="723"/>
      <c r="ED108" s="723"/>
      <c r="EE108" s="723"/>
      <c r="EF108" s="723"/>
      <c r="EG108" s="723"/>
      <c r="EH108" s="723"/>
    </row>
    <row r="109" spans="1:138">
      <c r="A109" s="723"/>
      <c r="B109" s="723"/>
      <c r="C109" s="723"/>
      <c r="D109" s="723"/>
      <c r="E109" s="723"/>
      <c r="F109" s="723"/>
      <c r="G109" s="723"/>
      <c r="H109" s="723"/>
      <c r="I109" s="723"/>
      <c r="J109" s="723"/>
      <c r="K109" s="723"/>
      <c r="L109" s="723"/>
      <c r="M109" s="723"/>
      <c r="N109" s="723"/>
      <c r="O109" s="723"/>
      <c r="P109" s="723"/>
      <c r="Q109" s="723"/>
      <c r="R109" s="723"/>
      <c r="S109" s="723"/>
      <c r="T109" s="723"/>
      <c r="U109" s="723"/>
      <c r="V109" s="723"/>
      <c r="W109" s="723"/>
      <c r="X109" s="723"/>
      <c r="Y109" s="723"/>
      <c r="Z109" s="723"/>
      <c r="AA109" s="723"/>
      <c r="AB109" s="723"/>
      <c r="AC109" s="723"/>
      <c r="AD109" s="723"/>
      <c r="AE109" s="723"/>
      <c r="AF109" s="723"/>
      <c r="AG109" s="723"/>
      <c r="AH109" s="723"/>
      <c r="AI109" s="723"/>
      <c r="AJ109" s="723"/>
      <c r="AK109" s="723"/>
      <c r="AL109" s="723"/>
      <c r="AM109" s="723"/>
      <c r="AN109" s="723"/>
      <c r="AO109" s="723"/>
      <c r="AP109" s="723"/>
      <c r="AQ109" s="723"/>
      <c r="AR109" s="723"/>
      <c r="AS109" s="723"/>
      <c r="AT109" s="723"/>
      <c r="AU109" s="723"/>
      <c r="AV109" s="723"/>
      <c r="AW109" s="723"/>
      <c r="AX109" s="723"/>
      <c r="AY109" s="723"/>
      <c r="AZ109" s="723"/>
      <c r="BA109" s="723"/>
      <c r="BB109" s="723"/>
      <c r="BC109" s="723"/>
      <c r="BD109" s="723"/>
      <c r="BE109" s="723"/>
      <c r="BF109" s="723"/>
      <c r="BG109" s="723"/>
      <c r="BH109" s="723"/>
      <c r="BI109" s="723"/>
      <c r="BJ109" s="723"/>
      <c r="BK109" s="723"/>
      <c r="BL109" s="723"/>
      <c r="BM109" s="723"/>
      <c r="BN109" s="723"/>
      <c r="BO109" s="723"/>
      <c r="BP109" s="723"/>
      <c r="BQ109" s="723"/>
      <c r="BR109" s="723"/>
      <c r="BS109" s="723"/>
      <c r="BT109" s="723"/>
      <c r="BU109" s="723"/>
      <c r="BV109" s="723"/>
      <c r="BW109" s="723"/>
      <c r="BX109" s="723"/>
      <c r="BY109" s="723"/>
      <c r="BZ109" s="723"/>
      <c r="CA109" s="723"/>
      <c r="CB109" s="723"/>
      <c r="CC109" s="723"/>
      <c r="CD109" s="723"/>
      <c r="CE109" s="723"/>
      <c r="CF109" s="723"/>
      <c r="CG109" s="723"/>
      <c r="CH109" s="723"/>
      <c r="CI109" s="723"/>
      <c r="CJ109" s="723"/>
      <c r="CK109" s="723"/>
      <c r="CL109" s="723"/>
      <c r="CM109" s="723"/>
      <c r="CN109" s="723"/>
      <c r="CO109" s="723"/>
      <c r="CP109" s="723"/>
      <c r="CQ109" s="723"/>
      <c r="CR109" s="723"/>
      <c r="CS109" s="723"/>
      <c r="CT109" s="723"/>
      <c r="CU109" s="723"/>
      <c r="CV109" s="723"/>
      <c r="CW109" s="723"/>
      <c r="CX109" s="723"/>
      <c r="CY109" s="723"/>
      <c r="CZ109" s="723"/>
      <c r="DA109" s="723"/>
      <c r="DB109" s="723"/>
      <c r="DC109" s="723"/>
      <c r="DD109" s="723"/>
      <c r="DE109" s="723"/>
      <c r="DF109" s="723"/>
      <c r="DG109" s="723"/>
      <c r="DH109" s="723"/>
      <c r="DI109" s="723"/>
      <c r="DJ109" s="723"/>
      <c r="DK109" s="723"/>
      <c r="DL109" s="723"/>
      <c r="DM109" s="723"/>
      <c r="DN109" s="723"/>
      <c r="DO109" s="723"/>
      <c r="DP109" s="723"/>
      <c r="DQ109" s="723"/>
      <c r="DR109" s="723"/>
      <c r="DS109" s="723"/>
      <c r="DT109" s="723"/>
      <c r="DU109" s="723"/>
      <c r="DV109" s="723"/>
      <c r="DW109" s="723"/>
      <c r="DX109" s="723"/>
      <c r="DY109" s="723"/>
      <c r="DZ109" s="723"/>
      <c r="EA109" s="723"/>
      <c r="EB109" s="723"/>
      <c r="EC109" s="723"/>
      <c r="ED109" s="723"/>
      <c r="EE109" s="723"/>
      <c r="EF109" s="723"/>
      <c r="EG109" s="723"/>
      <c r="EH109" s="723"/>
    </row>
    <row r="110" spans="1:138">
      <c r="A110" s="723"/>
      <c r="B110" s="723"/>
      <c r="C110" s="723"/>
      <c r="D110" s="723"/>
      <c r="E110" s="723"/>
      <c r="F110" s="723"/>
      <c r="G110" s="723"/>
      <c r="H110" s="723"/>
      <c r="I110" s="723"/>
      <c r="J110" s="723"/>
      <c r="K110" s="723"/>
      <c r="L110" s="723"/>
      <c r="M110" s="723"/>
      <c r="N110" s="723"/>
      <c r="O110" s="723"/>
      <c r="P110" s="723"/>
      <c r="Q110" s="723"/>
      <c r="R110" s="723"/>
      <c r="S110" s="723"/>
      <c r="T110" s="723"/>
      <c r="U110" s="723"/>
      <c r="V110" s="723"/>
      <c r="W110" s="723"/>
      <c r="X110" s="723"/>
      <c r="Y110" s="723"/>
      <c r="Z110" s="723"/>
      <c r="AA110" s="723"/>
      <c r="AB110" s="723"/>
      <c r="AC110" s="723"/>
      <c r="AD110" s="723"/>
      <c r="AE110" s="723"/>
      <c r="AF110" s="723"/>
      <c r="AG110" s="723"/>
      <c r="AH110" s="723"/>
      <c r="AI110" s="723"/>
      <c r="AJ110" s="723"/>
      <c r="AK110" s="723"/>
      <c r="AL110" s="723"/>
      <c r="AM110" s="723"/>
      <c r="AN110" s="723"/>
      <c r="AO110" s="723"/>
      <c r="AP110" s="723"/>
      <c r="AQ110" s="723"/>
      <c r="AR110" s="723"/>
      <c r="AS110" s="723"/>
      <c r="AT110" s="723"/>
      <c r="AU110" s="723"/>
      <c r="AV110" s="723"/>
      <c r="AW110" s="723"/>
      <c r="AX110" s="723"/>
      <c r="AY110" s="723"/>
      <c r="AZ110" s="723"/>
      <c r="BA110" s="723"/>
      <c r="BB110" s="723"/>
      <c r="BC110" s="723"/>
      <c r="BD110" s="723"/>
      <c r="BE110" s="723"/>
      <c r="BF110" s="723"/>
      <c r="BG110" s="723"/>
      <c r="BH110" s="723"/>
      <c r="BI110" s="723"/>
      <c r="BJ110" s="723"/>
      <c r="BK110" s="723"/>
      <c r="BL110" s="723"/>
      <c r="BM110" s="723"/>
      <c r="BN110" s="723"/>
      <c r="BO110" s="723"/>
      <c r="BP110" s="723"/>
      <c r="BQ110" s="723"/>
      <c r="BR110" s="723"/>
      <c r="BS110" s="723"/>
      <c r="BT110" s="723"/>
      <c r="BU110" s="723"/>
      <c r="BV110" s="723"/>
      <c r="BW110" s="723"/>
      <c r="BX110" s="723"/>
      <c r="BY110" s="723"/>
      <c r="BZ110" s="723"/>
      <c r="CA110" s="723"/>
      <c r="CB110" s="723"/>
      <c r="CC110" s="723"/>
      <c r="CD110" s="723"/>
      <c r="CE110" s="723"/>
      <c r="CF110" s="723"/>
      <c r="CG110" s="723"/>
      <c r="CH110" s="723"/>
      <c r="CI110" s="723"/>
      <c r="CJ110" s="723"/>
      <c r="CK110" s="723"/>
      <c r="CL110" s="723"/>
      <c r="CM110" s="723"/>
      <c r="CN110" s="723"/>
      <c r="CO110" s="723"/>
      <c r="CP110" s="723"/>
      <c r="CQ110" s="723"/>
      <c r="CR110" s="723"/>
      <c r="CS110" s="723"/>
      <c r="CT110" s="723"/>
      <c r="CU110" s="723"/>
      <c r="CV110" s="723"/>
      <c r="CW110" s="723"/>
      <c r="CX110" s="723"/>
      <c r="CY110" s="723"/>
      <c r="CZ110" s="723"/>
      <c r="DA110" s="723"/>
      <c r="DB110" s="723"/>
      <c r="DC110" s="723"/>
      <c r="DD110" s="723"/>
      <c r="DE110" s="723"/>
      <c r="DF110" s="723"/>
      <c r="DG110" s="723"/>
      <c r="DH110" s="723"/>
      <c r="DI110" s="723"/>
      <c r="DJ110" s="723"/>
      <c r="DK110" s="723"/>
      <c r="DL110" s="723"/>
      <c r="DM110" s="723"/>
      <c r="DN110" s="723"/>
      <c r="DO110" s="723"/>
      <c r="DP110" s="723"/>
      <c r="DQ110" s="723"/>
      <c r="DR110" s="723"/>
      <c r="DS110" s="723"/>
      <c r="DT110" s="723"/>
      <c r="DU110" s="723"/>
      <c r="DV110" s="723"/>
      <c r="DW110" s="723"/>
      <c r="DX110" s="723"/>
      <c r="DY110" s="723"/>
      <c r="DZ110" s="723"/>
      <c r="EA110" s="723"/>
      <c r="EB110" s="723"/>
      <c r="EC110" s="723"/>
      <c r="ED110" s="723"/>
      <c r="EE110" s="723"/>
      <c r="EF110" s="723"/>
      <c r="EG110" s="723"/>
      <c r="EH110" s="723"/>
    </row>
    <row r="111" spans="1:138">
      <c r="A111" s="723"/>
      <c r="B111" s="723"/>
      <c r="C111" s="723"/>
      <c r="D111" s="723"/>
      <c r="E111" s="723"/>
      <c r="F111" s="723"/>
      <c r="G111" s="723"/>
      <c r="H111" s="723"/>
      <c r="I111" s="723"/>
      <c r="J111" s="723"/>
      <c r="K111" s="723"/>
      <c r="L111" s="723"/>
      <c r="M111" s="723"/>
      <c r="N111" s="723"/>
      <c r="O111" s="723"/>
      <c r="P111" s="723"/>
      <c r="Q111" s="723"/>
      <c r="R111" s="723"/>
      <c r="S111" s="723"/>
      <c r="T111" s="723"/>
      <c r="U111" s="723"/>
      <c r="V111" s="723"/>
      <c r="W111" s="723"/>
      <c r="X111" s="723"/>
      <c r="Y111" s="723"/>
      <c r="Z111" s="723"/>
      <c r="AA111" s="723"/>
      <c r="AB111" s="723"/>
      <c r="AC111" s="723"/>
      <c r="AD111" s="723"/>
      <c r="AE111" s="723"/>
      <c r="AF111" s="723"/>
      <c r="AG111" s="723"/>
      <c r="AH111" s="723"/>
      <c r="AI111" s="723"/>
      <c r="AJ111" s="723"/>
      <c r="AK111" s="723"/>
      <c r="AL111" s="723"/>
      <c r="AM111" s="723"/>
      <c r="AN111" s="723"/>
      <c r="AO111" s="723"/>
      <c r="AP111" s="723"/>
      <c r="AQ111" s="723"/>
      <c r="AR111" s="723"/>
      <c r="AS111" s="723"/>
      <c r="AT111" s="723"/>
      <c r="AU111" s="723"/>
      <c r="AV111" s="723"/>
      <c r="AW111" s="723"/>
      <c r="AX111" s="723"/>
      <c r="AY111" s="723"/>
      <c r="AZ111" s="723"/>
      <c r="BA111" s="723"/>
      <c r="BB111" s="723"/>
      <c r="BC111" s="723"/>
      <c r="BD111" s="723"/>
      <c r="BE111" s="723"/>
      <c r="BF111" s="723"/>
      <c r="BG111" s="723"/>
      <c r="BH111" s="723"/>
      <c r="BI111" s="723"/>
      <c r="BJ111" s="723"/>
      <c r="BK111" s="723"/>
      <c r="BL111" s="723"/>
      <c r="BM111" s="723"/>
      <c r="BN111" s="723"/>
      <c r="BO111" s="723"/>
      <c r="BP111" s="723"/>
      <c r="BQ111" s="723"/>
      <c r="BR111" s="723"/>
      <c r="BS111" s="723"/>
      <c r="BT111" s="723"/>
      <c r="BU111" s="723"/>
      <c r="BV111" s="723"/>
      <c r="BW111" s="723"/>
      <c r="BX111" s="723"/>
      <c r="BY111" s="723"/>
      <c r="BZ111" s="723"/>
      <c r="CA111" s="723"/>
      <c r="CB111" s="723"/>
      <c r="CC111" s="723"/>
      <c r="CD111" s="723"/>
      <c r="CE111" s="723"/>
      <c r="CF111" s="723"/>
      <c r="CG111" s="723"/>
      <c r="CH111" s="723"/>
      <c r="CI111" s="723"/>
      <c r="CJ111" s="723"/>
      <c r="CK111" s="723"/>
      <c r="CL111" s="723"/>
      <c r="CM111" s="723"/>
      <c r="CN111" s="723"/>
      <c r="CO111" s="723"/>
      <c r="CP111" s="723"/>
      <c r="CQ111" s="723"/>
      <c r="CR111" s="723"/>
      <c r="CS111" s="723"/>
      <c r="CT111" s="723"/>
      <c r="CU111" s="723"/>
      <c r="CV111" s="723"/>
      <c r="CW111" s="723"/>
      <c r="CX111" s="723"/>
      <c r="CY111" s="723"/>
      <c r="CZ111" s="723"/>
      <c r="DA111" s="723"/>
      <c r="DB111" s="723"/>
      <c r="DC111" s="723"/>
      <c r="DD111" s="723"/>
      <c r="DE111" s="723"/>
      <c r="DF111" s="723"/>
      <c r="DG111" s="723"/>
      <c r="DH111" s="723"/>
      <c r="DI111" s="723"/>
      <c r="DJ111" s="723"/>
      <c r="DK111" s="723"/>
      <c r="DL111" s="723"/>
      <c r="DM111" s="723"/>
      <c r="DN111" s="723"/>
      <c r="DO111" s="723"/>
      <c r="DP111" s="723"/>
      <c r="DQ111" s="723"/>
      <c r="DR111" s="723"/>
      <c r="DS111" s="723"/>
      <c r="DT111" s="723"/>
      <c r="DU111" s="723"/>
      <c r="DV111" s="723"/>
      <c r="DW111" s="723"/>
      <c r="DX111" s="723"/>
      <c r="DY111" s="723"/>
      <c r="DZ111" s="723"/>
      <c r="EA111" s="723"/>
      <c r="EB111" s="723"/>
      <c r="EC111" s="723"/>
      <c r="ED111" s="723"/>
      <c r="EE111" s="723"/>
      <c r="EF111" s="723"/>
      <c r="EG111" s="723"/>
      <c r="EH111" s="723"/>
    </row>
    <row r="112" spans="1:138">
      <c r="A112" s="723"/>
      <c r="B112" s="723"/>
      <c r="C112" s="723"/>
      <c r="D112" s="723"/>
      <c r="E112" s="723"/>
      <c r="F112" s="723"/>
      <c r="G112" s="723"/>
      <c r="H112" s="723"/>
      <c r="I112" s="723"/>
      <c r="J112" s="723"/>
      <c r="K112" s="723"/>
      <c r="L112" s="723"/>
      <c r="M112" s="723"/>
      <c r="N112" s="723"/>
      <c r="O112" s="723"/>
      <c r="P112" s="723"/>
      <c r="Q112" s="723"/>
      <c r="R112" s="723"/>
      <c r="S112" s="723"/>
      <c r="T112" s="723"/>
      <c r="U112" s="723"/>
      <c r="V112" s="723"/>
      <c r="W112" s="723"/>
      <c r="X112" s="723"/>
      <c r="Y112" s="723"/>
      <c r="Z112" s="723"/>
      <c r="AA112" s="723"/>
      <c r="AB112" s="723"/>
      <c r="AC112" s="723"/>
      <c r="AD112" s="723"/>
      <c r="AE112" s="723"/>
      <c r="AF112" s="723"/>
      <c r="AG112" s="723"/>
      <c r="AH112" s="723"/>
      <c r="AI112" s="723"/>
      <c r="AJ112" s="723"/>
      <c r="AK112" s="723"/>
      <c r="AL112" s="723"/>
      <c r="AM112" s="723"/>
      <c r="AN112" s="723"/>
      <c r="AO112" s="723"/>
      <c r="AP112" s="723"/>
      <c r="AQ112" s="723"/>
      <c r="AR112" s="723"/>
      <c r="AS112" s="723"/>
      <c r="AT112" s="723"/>
      <c r="AU112" s="723"/>
      <c r="AV112" s="723"/>
      <c r="AW112" s="723"/>
      <c r="AX112" s="723"/>
      <c r="AY112" s="723"/>
      <c r="AZ112" s="723"/>
      <c r="BA112" s="723"/>
      <c r="BB112" s="723"/>
      <c r="BC112" s="723"/>
      <c r="BD112" s="723"/>
      <c r="BE112" s="723"/>
      <c r="BF112" s="723"/>
      <c r="BG112" s="723"/>
      <c r="BH112" s="723"/>
      <c r="BI112" s="723"/>
      <c r="BJ112" s="723"/>
      <c r="BK112" s="723"/>
      <c r="BL112" s="723"/>
      <c r="BM112" s="723"/>
      <c r="BN112" s="723"/>
      <c r="BO112" s="723"/>
      <c r="BP112" s="723"/>
      <c r="BQ112" s="723"/>
      <c r="BR112" s="723"/>
      <c r="BS112" s="723"/>
      <c r="BT112" s="723"/>
      <c r="BU112" s="723"/>
      <c r="BV112" s="723"/>
      <c r="BW112" s="723"/>
      <c r="BX112" s="723"/>
      <c r="BY112" s="723"/>
      <c r="BZ112" s="723"/>
      <c r="CA112" s="723"/>
      <c r="CB112" s="723"/>
      <c r="CC112" s="723"/>
      <c r="CD112" s="723"/>
      <c r="CE112" s="723"/>
      <c r="CF112" s="723"/>
      <c r="CG112" s="723"/>
      <c r="CH112" s="723"/>
      <c r="CI112" s="723"/>
      <c r="CJ112" s="723"/>
      <c r="CK112" s="723"/>
      <c r="CL112" s="723"/>
      <c r="CM112" s="723"/>
      <c r="CN112" s="723"/>
      <c r="CO112" s="723"/>
      <c r="CP112" s="723"/>
      <c r="CQ112" s="723"/>
      <c r="CR112" s="723"/>
      <c r="CS112" s="723"/>
      <c r="CT112" s="723"/>
      <c r="CU112" s="723"/>
      <c r="CV112" s="723"/>
      <c r="CW112" s="723"/>
      <c r="CX112" s="723"/>
      <c r="CY112" s="723"/>
      <c r="CZ112" s="723"/>
      <c r="DA112" s="723"/>
      <c r="DB112" s="723"/>
      <c r="DC112" s="723"/>
      <c r="DD112" s="723"/>
      <c r="DE112" s="723"/>
      <c r="DF112" s="723"/>
      <c r="DG112" s="723"/>
      <c r="DH112" s="723"/>
      <c r="DI112" s="723"/>
      <c r="DJ112" s="723"/>
      <c r="DK112" s="723"/>
      <c r="DL112" s="723"/>
      <c r="DM112" s="723"/>
      <c r="DN112" s="723"/>
      <c r="DO112" s="723"/>
      <c r="DP112" s="723"/>
      <c r="DQ112" s="723"/>
      <c r="DR112" s="723"/>
      <c r="DS112" s="723"/>
      <c r="DT112" s="723"/>
      <c r="DU112" s="723"/>
      <c r="DV112" s="723"/>
      <c r="DW112" s="723"/>
      <c r="DX112" s="723"/>
      <c r="DY112" s="723"/>
      <c r="DZ112" s="723"/>
      <c r="EA112" s="723"/>
      <c r="EB112" s="723"/>
      <c r="EC112" s="723"/>
      <c r="ED112" s="723"/>
      <c r="EE112" s="723"/>
      <c r="EF112" s="723"/>
      <c r="EG112" s="723"/>
      <c r="EH112" s="723"/>
    </row>
    <row r="113" spans="1:138">
      <c r="A113" s="723"/>
      <c r="B113" s="723"/>
      <c r="C113" s="723"/>
      <c r="D113" s="723"/>
      <c r="E113" s="723"/>
      <c r="F113" s="723"/>
      <c r="G113" s="723"/>
      <c r="H113" s="723"/>
      <c r="I113" s="723"/>
      <c r="J113" s="723"/>
      <c r="K113" s="723"/>
      <c r="L113" s="723"/>
      <c r="M113" s="723"/>
      <c r="N113" s="723"/>
      <c r="O113" s="723"/>
      <c r="P113" s="723"/>
      <c r="Q113" s="723"/>
      <c r="R113" s="723"/>
      <c r="S113" s="723"/>
      <c r="T113" s="723"/>
      <c r="U113" s="723"/>
      <c r="V113" s="723"/>
      <c r="W113" s="723"/>
      <c r="X113" s="723"/>
      <c r="Y113" s="723"/>
      <c r="Z113" s="723"/>
      <c r="AA113" s="723"/>
      <c r="AB113" s="723"/>
      <c r="AC113" s="723"/>
      <c r="AD113" s="723"/>
      <c r="AE113" s="723"/>
      <c r="AF113" s="723"/>
      <c r="AG113" s="723"/>
      <c r="AH113" s="723"/>
      <c r="AI113" s="723"/>
      <c r="AJ113" s="723"/>
      <c r="AK113" s="723"/>
      <c r="AL113" s="723"/>
      <c r="AM113" s="723"/>
      <c r="AN113" s="723"/>
      <c r="AO113" s="723"/>
      <c r="AP113" s="723"/>
      <c r="AQ113" s="723"/>
      <c r="AR113" s="723"/>
      <c r="AS113" s="723"/>
      <c r="AT113" s="723"/>
      <c r="AU113" s="723"/>
      <c r="AV113" s="723"/>
      <c r="AW113" s="723"/>
      <c r="AX113" s="723"/>
      <c r="AY113" s="723"/>
      <c r="AZ113" s="723"/>
      <c r="BA113" s="723"/>
      <c r="BB113" s="723"/>
      <c r="BC113" s="723"/>
      <c r="BD113" s="723"/>
      <c r="BE113" s="723"/>
      <c r="BF113" s="723"/>
      <c r="BG113" s="723"/>
      <c r="BH113" s="723"/>
      <c r="BI113" s="723"/>
      <c r="BJ113" s="723"/>
      <c r="BK113" s="723"/>
      <c r="BL113" s="723"/>
      <c r="BM113" s="723"/>
      <c r="BN113" s="723"/>
      <c r="BO113" s="723"/>
      <c r="BP113" s="723"/>
      <c r="BQ113" s="723"/>
      <c r="BR113" s="723"/>
      <c r="BS113" s="723"/>
      <c r="BT113" s="723"/>
      <c r="BU113" s="723"/>
      <c r="BV113" s="723"/>
      <c r="BW113" s="723"/>
      <c r="BX113" s="723"/>
      <c r="BY113" s="723"/>
      <c r="BZ113" s="723"/>
      <c r="CA113" s="723"/>
      <c r="CB113" s="723"/>
      <c r="CC113" s="723"/>
      <c r="CD113" s="723"/>
      <c r="CE113" s="723"/>
      <c r="CF113" s="723"/>
      <c r="CG113" s="723"/>
      <c r="CH113" s="723"/>
      <c r="CI113" s="723"/>
      <c r="CJ113" s="723"/>
      <c r="CK113" s="723"/>
      <c r="CL113" s="723"/>
      <c r="CM113" s="723"/>
      <c r="CN113" s="723"/>
      <c r="CO113" s="723"/>
      <c r="CP113" s="723"/>
      <c r="CQ113" s="723"/>
      <c r="CR113" s="723"/>
      <c r="CS113" s="723"/>
      <c r="CT113" s="723"/>
      <c r="CU113" s="723"/>
      <c r="CV113" s="723"/>
      <c r="CW113" s="723"/>
      <c r="CX113" s="723"/>
      <c r="CY113" s="723"/>
      <c r="CZ113" s="723"/>
      <c r="DA113" s="723"/>
      <c r="DB113" s="723"/>
      <c r="DC113" s="723"/>
      <c r="DD113" s="723"/>
      <c r="DE113" s="723"/>
      <c r="DF113" s="723"/>
      <c r="DG113" s="723"/>
      <c r="DH113" s="723"/>
      <c r="DI113" s="723"/>
      <c r="DJ113" s="723"/>
      <c r="DK113" s="723"/>
      <c r="DL113" s="723"/>
      <c r="DM113" s="723"/>
      <c r="DN113" s="723"/>
      <c r="DO113" s="723"/>
      <c r="DP113" s="723"/>
      <c r="DQ113" s="723"/>
      <c r="DR113" s="723"/>
      <c r="DS113" s="723"/>
      <c r="DT113" s="723"/>
      <c r="DU113" s="723"/>
      <c r="DV113" s="723"/>
      <c r="DW113" s="723"/>
      <c r="DX113" s="723"/>
      <c r="DY113" s="723"/>
      <c r="DZ113" s="723"/>
      <c r="EA113" s="723"/>
      <c r="EB113" s="723"/>
      <c r="EC113" s="723"/>
      <c r="ED113" s="723"/>
      <c r="EE113" s="723"/>
      <c r="EF113" s="723"/>
      <c r="EG113" s="723"/>
      <c r="EH113" s="723"/>
    </row>
    <row r="114" spans="1:138">
      <c r="A114" s="723"/>
      <c r="B114" s="723"/>
      <c r="C114" s="723"/>
      <c r="D114" s="723"/>
      <c r="E114" s="723"/>
      <c r="F114" s="723"/>
      <c r="G114" s="723"/>
      <c r="H114" s="723"/>
      <c r="I114" s="723"/>
      <c r="J114" s="723"/>
      <c r="K114" s="723"/>
      <c r="L114" s="723"/>
      <c r="M114" s="723"/>
      <c r="N114" s="723"/>
      <c r="O114" s="723"/>
      <c r="P114" s="723"/>
      <c r="Q114" s="723"/>
      <c r="R114" s="723"/>
      <c r="S114" s="723"/>
      <c r="T114" s="723"/>
      <c r="U114" s="723"/>
      <c r="V114" s="723"/>
      <c r="W114" s="723"/>
      <c r="X114" s="723"/>
      <c r="Y114" s="723"/>
      <c r="Z114" s="723"/>
      <c r="AA114" s="723"/>
      <c r="AB114" s="723"/>
      <c r="AC114" s="723"/>
      <c r="AD114" s="723"/>
      <c r="AE114" s="723"/>
      <c r="AF114" s="723"/>
      <c r="AG114" s="723"/>
      <c r="AH114" s="723"/>
      <c r="AI114" s="723"/>
      <c r="AJ114" s="723"/>
      <c r="AK114" s="723"/>
      <c r="AL114" s="723"/>
      <c r="AM114" s="723"/>
      <c r="AN114" s="723"/>
      <c r="AO114" s="723"/>
      <c r="AP114" s="723"/>
      <c r="AQ114" s="723"/>
      <c r="AR114" s="723"/>
      <c r="AS114" s="723"/>
      <c r="AT114" s="723"/>
      <c r="AU114" s="723"/>
      <c r="AV114" s="723"/>
      <c r="AW114" s="723"/>
      <c r="AX114" s="723"/>
      <c r="AY114" s="723"/>
      <c r="AZ114" s="723"/>
      <c r="BA114" s="723"/>
      <c r="BB114" s="723"/>
      <c r="BC114" s="723"/>
      <c r="BD114" s="723"/>
      <c r="BE114" s="723"/>
      <c r="BF114" s="723"/>
      <c r="BG114" s="723"/>
      <c r="BH114" s="723"/>
      <c r="BI114" s="723"/>
      <c r="BJ114" s="723"/>
      <c r="BK114" s="723"/>
      <c r="BL114" s="723"/>
      <c r="BM114" s="723"/>
      <c r="BN114" s="723"/>
      <c r="BO114" s="723"/>
      <c r="BP114" s="723"/>
      <c r="BQ114" s="723"/>
      <c r="BR114" s="723"/>
      <c r="BS114" s="723"/>
      <c r="BT114" s="723"/>
      <c r="BU114" s="723"/>
      <c r="BV114" s="723"/>
      <c r="BW114" s="723"/>
      <c r="BX114" s="723"/>
      <c r="BY114" s="723"/>
      <c r="BZ114" s="723"/>
      <c r="CA114" s="723"/>
      <c r="CB114" s="723"/>
      <c r="CC114" s="723"/>
      <c r="CD114" s="723"/>
      <c r="CE114" s="723"/>
      <c r="CF114" s="723"/>
      <c r="CG114" s="723"/>
      <c r="CH114" s="723"/>
      <c r="CI114" s="723"/>
      <c r="CJ114" s="723"/>
      <c r="CK114" s="723"/>
      <c r="CL114" s="723"/>
      <c r="CM114" s="723"/>
      <c r="CN114" s="723"/>
      <c r="CO114" s="723"/>
      <c r="CP114" s="723"/>
      <c r="CQ114" s="723"/>
      <c r="CR114" s="723"/>
      <c r="CS114" s="723"/>
      <c r="CT114" s="723"/>
      <c r="CU114" s="723"/>
      <c r="CV114" s="723"/>
      <c r="CW114" s="723"/>
      <c r="CX114" s="723"/>
      <c r="CY114" s="723"/>
      <c r="CZ114" s="723"/>
      <c r="DA114" s="723"/>
      <c r="DB114" s="723"/>
      <c r="DC114" s="723"/>
      <c r="DD114" s="723"/>
      <c r="DE114" s="723"/>
      <c r="DF114" s="723"/>
      <c r="DG114" s="723"/>
      <c r="DH114" s="723"/>
      <c r="DI114" s="723"/>
      <c r="DJ114" s="723"/>
      <c r="DK114" s="723"/>
      <c r="DL114" s="723"/>
      <c r="DM114" s="723"/>
      <c r="DN114" s="723"/>
      <c r="DO114" s="723"/>
      <c r="DP114" s="723"/>
      <c r="DQ114" s="723"/>
      <c r="DR114" s="723"/>
      <c r="DS114" s="723"/>
      <c r="DT114" s="723"/>
      <c r="DU114" s="723"/>
      <c r="DV114" s="723"/>
      <c r="DW114" s="723"/>
      <c r="DX114" s="723"/>
      <c r="DY114" s="723"/>
      <c r="DZ114" s="723"/>
      <c r="EA114" s="723"/>
      <c r="EB114" s="723"/>
      <c r="EC114" s="723"/>
      <c r="ED114" s="723"/>
      <c r="EE114" s="723"/>
      <c r="EF114" s="723"/>
      <c r="EG114" s="723"/>
      <c r="EH114" s="723"/>
    </row>
    <row r="115" spans="1:138">
      <c r="A115" s="723"/>
      <c r="B115" s="723"/>
      <c r="C115" s="723"/>
      <c r="D115" s="723"/>
      <c r="E115" s="723"/>
      <c r="F115" s="723"/>
      <c r="G115" s="723"/>
      <c r="H115" s="723"/>
      <c r="I115" s="723"/>
      <c r="J115" s="723"/>
      <c r="K115" s="723"/>
      <c r="L115" s="723"/>
      <c r="M115" s="723"/>
      <c r="N115" s="723"/>
      <c r="O115" s="723"/>
      <c r="P115" s="723"/>
      <c r="Q115" s="723"/>
      <c r="R115" s="723"/>
      <c r="S115" s="723"/>
      <c r="T115" s="723"/>
      <c r="U115" s="723"/>
      <c r="V115" s="723"/>
      <c r="W115" s="723"/>
      <c r="X115" s="723"/>
      <c r="Y115" s="723"/>
      <c r="Z115" s="723"/>
      <c r="AA115" s="723"/>
      <c r="AB115" s="723"/>
      <c r="AC115" s="723"/>
      <c r="AD115" s="723"/>
      <c r="AE115" s="723"/>
      <c r="AF115" s="723"/>
      <c r="AG115" s="723"/>
      <c r="AH115" s="723"/>
      <c r="AI115" s="723"/>
      <c r="AJ115" s="723"/>
      <c r="AK115" s="723"/>
      <c r="AL115" s="723"/>
      <c r="AM115" s="723"/>
      <c r="AN115" s="723"/>
      <c r="AO115" s="723"/>
      <c r="AP115" s="723"/>
      <c r="AQ115" s="723"/>
      <c r="AR115" s="723"/>
      <c r="AS115" s="723"/>
      <c r="AT115" s="723"/>
      <c r="AU115" s="723"/>
      <c r="AV115" s="723"/>
      <c r="AW115" s="723"/>
      <c r="AX115" s="723"/>
      <c r="AY115" s="723"/>
      <c r="AZ115" s="723"/>
      <c r="BA115" s="723"/>
      <c r="BB115" s="723"/>
      <c r="BC115" s="723"/>
      <c r="BD115" s="723"/>
      <c r="BE115" s="723"/>
      <c r="BF115" s="723"/>
      <c r="BG115" s="723"/>
      <c r="BH115" s="723"/>
      <c r="BI115" s="723"/>
      <c r="BJ115" s="723"/>
      <c r="BK115" s="723"/>
      <c r="BL115" s="723"/>
      <c r="BM115" s="723"/>
      <c r="BN115" s="723"/>
      <c r="BO115" s="723"/>
      <c r="BP115" s="723"/>
      <c r="BQ115" s="723"/>
      <c r="BR115" s="723"/>
      <c r="BS115" s="723"/>
      <c r="BT115" s="723"/>
      <c r="BU115" s="723"/>
      <c r="BV115" s="723"/>
      <c r="BW115" s="723"/>
      <c r="BX115" s="723"/>
      <c r="BY115" s="723"/>
      <c r="BZ115" s="723"/>
      <c r="CA115" s="723"/>
      <c r="CB115" s="723"/>
      <c r="CC115" s="723"/>
      <c r="CD115" s="723"/>
      <c r="CE115" s="723"/>
      <c r="CF115" s="723"/>
      <c r="CG115" s="723"/>
      <c r="CH115" s="723"/>
      <c r="CI115" s="723"/>
      <c r="CJ115" s="723"/>
      <c r="CK115" s="723"/>
      <c r="CL115" s="723"/>
      <c r="CM115" s="723"/>
      <c r="CN115" s="723"/>
      <c r="CO115" s="723"/>
      <c r="CP115" s="723"/>
      <c r="CQ115" s="723"/>
      <c r="CR115" s="723"/>
      <c r="CS115" s="723"/>
      <c r="CT115" s="723"/>
      <c r="CU115" s="723"/>
      <c r="CV115" s="723"/>
      <c r="CW115" s="723"/>
      <c r="CX115" s="723"/>
      <c r="CY115" s="723"/>
      <c r="CZ115" s="723"/>
      <c r="DA115" s="723"/>
      <c r="DB115" s="723"/>
      <c r="DC115" s="723"/>
      <c r="DD115" s="723"/>
      <c r="DE115" s="723"/>
      <c r="DF115" s="723"/>
      <c r="DG115" s="723"/>
      <c r="DH115" s="723"/>
      <c r="DI115" s="723"/>
      <c r="DJ115" s="723"/>
      <c r="DK115" s="723"/>
      <c r="DL115" s="723"/>
      <c r="DM115" s="723"/>
      <c r="DN115" s="723"/>
      <c r="DO115" s="723"/>
      <c r="DP115" s="723"/>
      <c r="DQ115" s="723"/>
      <c r="DR115" s="723"/>
      <c r="DS115" s="723"/>
      <c r="DT115" s="723"/>
      <c r="DU115" s="723"/>
      <c r="DV115" s="723"/>
      <c r="DW115" s="723"/>
      <c r="DX115" s="723"/>
      <c r="DY115" s="723"/>
      <c r="DZ115" s="723"/>
      <c r="EA115" s="723"/>
      <c r="EB115" s="723"/>
      <c r="EC115" s="723"/>
      <c r="ED115" s="723"/>
      <c r="EE115" s="723"/>
      <c r="EF115" s="723"/>
      <c r="EG115" s="723"/>
      <c r="EH115" s="723"/>
    </row>
    <row r="116" spans="1:138">
      <c r="A116" s="723"/>
      <c r="B116" s="723"/>
      <c r="C116" s="723"/>
      <c r="D116" s="723"/>
      <c r="E116" s="723"/>
      <c r="F116" s="723"/>
      <c r="G116" s="723"/>
      <c r="H116" s="723"/>
      <c r="I116" s="723"/>
      <c r="J116" s="723"/>
      <c r="K116" s="723"/>
      <c r="L116" s="723"/>
      <c r="M116" s="723"/>
      <c r="N116" s="723"/>
      <c r="O116" s="723"/>
      <c r="P116" s="723"/>
      <c r="Q116" s="723"/>
      <c r="R116" s="723"/>
      <c r="S116" s="723"/>
      <c r="T116" s="723"/>
      <c r="U116" s="723"/>
      <c r="V116" s="723"/>
      <c r="W116" s="723"/>
      <c r="X116" s="723"/>
      <c r="Y116" s="723"/>
      <c r="Z116" s="723"/>
      <c r="AA116" s="723"/>
      <c r="AB116" s="723"/>
      <c r="AC116" s="723"/>
      <c r="AD116" s="723"/>
      <c r="AE116" s="723"/>
      <c r="AF116" s="723"/>
      <c r="AG116" s="723"/>
      <c r="AH116" s="723"/>
      <c r="AI116" s="723"/>
      <c r="AJ116" s="723"/>
      <c r="AK116" s="723"/>
      <c r="AL116" s="723"/>
      <c r="AM116" s="723"/>
      <c r="AN116" s="723"/>
      <c r="AO116" s="723"/>
      <c r="AP116" s="723"/>
      <c r="AQ116" s="723"/>
      <c r="AR116" s="723"/>
      <c r="AS116" s="723"/>
      <c r="AT116" s="723"/>
      <c r="AU116" s="723"/>
      <c r="AV116" s="723"/>
      <c r="AW116" s="723"/>
      <c r="AX116" s="723"/>
      <c r="AY116" s="723"/>
      <c r="AZ116" s="723"/>
      <c r="BA116" s="723"/>
      <c r="BB116" s="723"/>
      <c r="BC116" s="723"/>
      <c r="BD116" s="723"/>
      <c r="BE116" s="723"/>
      <c r="BF116" s="723"/>
      <c r="BG116" s="723"/>
      <c r="BH116" s="723"/>
      <c r="BI116" s="723"/>
      <c r="BJ116" s="723"/>
      <c r="BK116" s="723"/>
      <c r="BL116" s="723"/>
      <c r="BM116" s="723"/>
      <c r="BN116" s="723"/>
      <c r="BO116" s="723"/>
      <c r="BP116" s="723"/>
      <c r="BQ116" s="723"/>
      <c r="BR116" s="723"/>
      <c r="BS116" s="723"/>
      <c r="BT116" s="723"/>
      <c r="BU116" s="723"/>
      <c r="BV116" s="723"/>
      <c r="BW116" s="723"/>
      <c r="BX116" s="723"/>
      <c r="BY116" s="723"/>
      <c r="BZ116" s="723"/>
      <c r="CA116" s="723"/>
      <c r="CB116" s="723"/>
      <c r="CC116" s="723"/>
      <c r="CD116" s="723"/>
      <c r="CE116" s="723"/>
      <c r="CF116" s="723"/>
      <c r="CG116" s="723"/>
      <c r="CH116" s="723"/>
      <c r="CI116" s="723"/>
      <c r="CJ116" s="723"/>
      <c r="CK116" s="723"/>
      <c r="CL116" s="723"/>
      <c r="CM116" s="723"/>
      <c r="CN116" s="723"/>
      <c r="CO116" s="723"/>
      <c r="CP116" s="723"/>
      <c r="CQ116" s="723"/>
      <c r="CR116" s="723"/>
      <c r="CS116" s="723"/>
      <c r="CT116" s="723"/>
      <c r="CU116" s="723"/>
      <c r="CV116" s="723"/>
      <c r="CW116" s="723"/>
      <c r="CX116" s="723"/>
      <c r="CY116" s="723"/>
      <c r="CZ116" s="723"/>
      <c r="DA116" s="723"/>
      <c r="DB116" s="723"/>
      <c r="DC116" s="723"/>
      <c r="DD116" s="723"/>
      <c r="DE116" s="723"/>
      <c r="DF116" s="723"/>
      <c r="DG116" s="723"/>
      <c r="DH116" s="723"/>
      <c r="DI116" s="723"/>
      <c r="DJ116" s="723"/>
      <c r="DK116" s="723"/>
      <c r="DL116" s="723"/>
      <c r="DM116" s="723"/>
      <c r="DN116" s="723"/>
      <c r="DO116" s="723"/>
      <c r="DP116" s="723"/>
      <c r="DQ116" s="723"/>
      <c r="DR116" s="723"/>
      <c r="DS116" s="723"/>
      <c r="DT116" s="723"/>
      <c r="DU116" s="723"/>
      <c r="DV116" s="723"/>
      <c r="DW116" s="723"/>
      <c r="DX116" s="723"/>
      <c r="DY116" s="723"/>
      <c r="DZ116" s="723"/>
      <c r="EA116" s="723"/>
      <c r="EB116" s="723"/>
      <c r="EC116" s="723"/>
      <c r="ED116" s="723"/>
      <c r="EE116" s="723"/>
      <c r="EF116" s="723"/>
      <c r="EG116" s="723"/>
      <c r="EH116" s="723"/>
    </row>
    <row r="117" spans="1:138">
      <c r="A117" s="723"/>
      <c r="B117" s="723"/>
      <c r="C117" s="723"/>
      <c r="D117" s="723"/>
      <c r="E117" s="723"/>
      <c r="F117" s="723"/>
      <c r="G117" s="723"/>
      <c r="H117" s="723"/>
      <c r="I117" s="723"/>
      <c r="J117" s="723"/>
      <c r="K117" s="723"/>
      <c r="L117" s="723"/>
      <c r="M117" s="723"/>
      <c r="N117" s="723"/>
      <c r="O117" s="723"/>
      <c r="P117" s="723"/>
      <c r="Q117" s="723"/>
      <c r="R117" s="723"/>
      <c r="S117" s="723"/>
      <c r="T117" s="723"/>
      <c r="U117" s="723"/>
      <c r="V117" s="723"/>
      <c r="W117" s="723"/>
      <c r="X117" s="723"/>
      <c r="Y117" s="723"/>
      <c r="Z117" s="723"/>
      <c r="AA117" s="723"/>
      <c r="AB117" s="723"/>
      <c r="AC117" s="723"/>
      <c r="AD117" s="723"/>
      <c r="AE117" s="723"/>
      <c r="AF117" s="723"/>
      <c r="AG117" s="723"/>
      <c r="AH117" s="723"/>
      <c r="AI117" s="723"/>
      <c r="AJ117" s="723"/>
      <c r="AK117" s="723"/>
      <c r="AL117" s="723"/>
      <c r="AM117" s="723"/>
      <c r="AN117" s="723"/>
      <c r="AO117" s="723"/>
      <c r="AP117" s="723"/>
      <c r="AQ117" s="723"/>
      <c r="AR117" s="723"/>
      <c r="AS117" s="723"/>
      <c r="AT117" s="723"/>
      <c r="AU117" s="723"/>
      <c r="AV117" s="723"/>
      <c r="AW117" s="723"/>
      <c r="AX117" s="723"/>
      <c r="AY117" s="723"/>
      <c r="AZ117" s="723"/>
      <c r="BA117" s="723"/>
      <c r="BB117" s="723"/>
      <c r="BC117" s="723"/>
      <c r="BD117" s="723"/>
      <c r="BE117" s="723"/>
      <c r="BF117" s="723"/>
      <c r="BG117" s="723"/>
      <c r="BH117" s="723"/>
      <c r="BI117" s="723"/>
      <c r="BJ117" s="723"/>
      <c r="BK117" s="723"/>
      <c r="BL117" s="723"/>
      <c r="BM117" s="723"/>
      <c r="BN117" s="723"/>
      <c r="BO117" s="723"/>
      <c r="BP117" s="723"/>
      <c r="BQ117" s="723"/>
      <c r="BR117" s="723"/>
      <c r="BS117" s="723"/>
      <c r="BT117" s="723"/>
      <c r="BU117" s="723"/>
      <c r="BV117" s="723"/>
      <c r="BW117" s="723"/>
      <c r="BX117" s="723"/>
      <c r="BY117" s="723"/>
      <c r="BZ117" s="723"/>
      <c r="CA117" s="723"/>
      <c r="CB117" s="723"/>
      <c r="CC117" s="723"/>
      <c r="CD117" s="723"/>
      <c r="CE117" s="723"/>
      <c r="CF117" s="723"/>
      <c r="CG117" s="723"/>
      <c r="CH117" s="723"/>
      <c r="CI117" s="723"/>
      <c r="CJ117" s="723"/>
      <c r="CK117" s="723"/>
      <c r="CL117" s="723"/>
      <c r="CM117" s="723"/>
      <c r="CN117" s="723"/>
      <c r="CO117" s="723"/>
      <c r="CP117" s="723"/>
      <c r="CQ117" s="723"/>
      <c r="CR117" s="723"/>
      <c r="CS117" s="723"/>
      <c r="CT117" s="723"/>
      <c r="CU117" s="723"/>
      <c r="CV117" s="723"/>
      <c r="CW117" s="723"/>
      <c r="CX117" s="723"/>
      <c r="CY117" s="723"/>
      <c r="CZ117" s="723"/>
      <c r="DA117" s="723"/>
      <c r="DB117" s="723"/>
      <c r="DC117" s="723"/>
      <c r="DD117" s="723"/>
      <c r="DE117" s="723"/>
      <c r="DF117" s="723"/>
      <c r="DG117" s="723"/>
      <c r="DH117" s="723"/>
      <c r="DI117" s="723"/>
      <c r="DJ117" s="723"/>
      <c r="DK117" s="723"/>
      <c r="DL117" s="723"/>
      <c r="DM117" s="723"/>
      <c r="DN117" s="723"/>
      <c r="DO117" s="723"/>
      <c r="DP117" s="723"/>
      <c r="DQ117" s="723"/>
      <c r="DR117" s="723"/>
      <c r="DS117" s="723"/>
      <c r="DT117" s="723"/>
      <c r="DU117" s="723"/>
      <c r="DV117" s="723"/>
      <c r="DW117" s="723"/>
      <c r="DX117" s="723"/>
      <c r="DY117" s="723"/>
      <c r="DZ117" s="723"/>
      <c r="EA117" s="723"/>
      <c r="EB117" s="723"/>
      <c r="EC117" s="723"/>
      <c r="ED117" s="723"/>
      <c r="EE117" s="723"/>
      <c r="EF117" s="723"/>
      <c r="EG117" s="723"/>
      <c r="EH117" s="723"/>
    </row>
    <row r="118" spans="1:138">
      <c r="A118" s="723"/>
      <c r="B118" s="723"/>
      <c r="C118" s="723"/>
      <c r="D118" s="723"/>
      <c r="E118" s="723"/>
      <c r="F118" s="723"/>
      <c r="G118" s="723"/>
      <c r="H118" s="723"/>
      <c r="I118" s="723"/>
      <c r="J118" s="723"/>
      <c r="K118" s="723"/>
      <c r="L118" s="723"/>
      <c r="M118" s="723"/>
      <c r="N118" s="723"/>
      <c r="O118" s="723"/>
      <c r="P118" s="723"/>
      <c r="Q118" s="723"/>
      <c r="R118" s="723"/>
      <c r="S118" s="723"/>
      <c r="T118" s="723"/>
      <c r="U118" s="723"/>
      <c r="V118" s="723"/>
      <c r="W118" s="723"/>
      <c r="X118" s="723"/>
      <c r="Y118" s="723"/>
      <c r="Z118" s="723"/>
      <c r="AA118" s="723"/>
      <c r="AB118" s="723"/>
      <c r="AC118" s="723"/>
      <c r="AD118" s="723"/>
      <c r="AE118" s="723"/>
      <c r="AF118" s="723"/>
      <c r="AG118" s="723"/>
      <c r="AH118" s="723"/>
      <c r="AI118" s="723"/>
      <c r="AJ118" s="723"/>
      <c r="AK118" s="723"/>
      <c r="AL118" s="723"/>
      <c r="AM118" s="723"/>
      <c r="AN118" s="723"/>
      <c r="AO118" s="723"/>
      <c r="AP118" s="723"/>
      <c r="AQ118" s="723"/>
      <c r="AR118" s="723"/>
      <c r="AS118" s="723"/>
      <c r="AT118" s="723"/>
      <c r="AU118" s="723"/>
      <c r="AV118" s="723"/>
      <c r="AW118" s="723"/>
      <c r="AX118" s="723"/>
      <c r="AY118" s="723"/>
      <c r="AZ118" s="723"/>
      <c r="BA118" s="723"/>
      <c r="BB118" s="723"/>
      <c r="BC118" s="723"/>
      <c r="BD118" s="723"/>
      <c r="BE118" s="723"/>
      <c r="BF118" s="723"/>
      <c r="BG118" s="723"/>
      <c r="BH118" s="723"/>
      <c r="BI118" s="723"/>
      <c r="BJ118" s="723"/>
      <c r="BK118" s="723"/>
      <c r="BL118" s="723"/>
      <c r="BM118" s="723"/>
      <c r="BN118" s="723"/>
      <c r="BO118" s="723"/>
      <c r="BP118" s="723"/>
      <c r="BQ118" s="723"/>
      <c r="BR118" s="723"/>
      <c r="BS118" s="723"/>
      <c r="BT118" s="723"/>
      <c r="BU118" s="723"/>
      <c r="BV118" s="723"/>
      <c r="BW118" s="723"/>
      <c r="BX118" s="723"/>
      <c r="BY118" s="723"/>
      <c r="BZ118" s="723"/>
      <c r="CA118" s="723"/>
      <c r="CB118" s="723"/>
      <c r="CC118" s="723"/>
      <c r="CD118" s="723"/>
      <c r="CE118" s="723"/>
      <c r="CF118" s="723"/>
      <c r="CG118" s="723"/>
      <c r="CH118" s="723"/>
      <c r="CI118" s="723"/>
      <c r="CJ118" s="723"/>
      <c r="CK118" s="723"/>
      <c r="CL118" s="723"/>
      <c r="CM118" s="723"/>
      <c r="CN118" s="723"/>
      <c r="CO118" s="723"/>
      <c r="CP118" s="723"/>
      <c r="CQ118" s="723"/>
      <c r="CR118" s="723"/>
      <c r="CS118" s="723"/>
      <c r="CT118" s="723"/>
      <c r="CU118" s="723"/>
      <c r="CV118" s="723"/>
      <c r="CW118" s="723"/>
      <c r="CX118" s="723"/>
      <c r="CY118" s="723"/>
      <c r="CZ118" s="723"/>
      <c r="DA118" s="723"/>
      <c r="DB118" s="723"/>
      <c r="DC118" s="723"/>
      <c r="DD118" s="723"/>
      <c r="DE118" s="723"/>
      <c r="DF118" s="723"/>
      <c r="DG118" s="723"/>
      <c r="DH118" s="723"/>
      <c r="DI118" s="723"/>
      <c r="DJ118" s="723"/>
      <c r="DK118" s="723"/>
      <c r="DL118" s="723"/>
      <c r="DM118" s="723"/>
      <c r="DN118" s="723"/>
      <c r="DO118" s="723"/>
      <c r="DP118" s="723"/>
      <c r="DQ118" s="723"/>
      <c r="DR118" s="723"/>
      <c r="DS118" s="723"/>
      <c r="DT118" s="723"/>
      <c r="DU118" s="723"/>
      <c r="DV118" s="723"/>
      <c r="DW118" s="723"/>
      <c r="DX118" s="723"/>
      <c r="DY118" s="723"/>
      <c r="DZ118" s="723"/>
      <c r="EA118" s="723"/>
      <c r="EB118" s="723"/>
      <c r="EC118" s="723"/>
      <c r="ED118" s="723"/>
      <c r="EE118" s="723"/>
      <c r="EF118" s="723"/>
      <c r="EG118" s="723"/>
      <c r="EH118" s="723"/>
    </row>
    <row r="119" spans="1:138">
      <c r="A119" s="723"/>
      <c r="B119" s="723"/>
      <c r="C119" s="723"/>
      <c r="D119" s="723"/>
      <c r="E119" s="723"/>
      <c r="F119" s="723"/>
      <c r="G119" s="723"/>
      <c r="H119" s="723"/>
      <c r="I119" s="723"/>
      <c r="J119" s="723"/>
      <c r="K119" s="723"/>
      <c r="L119" s="723"/>
      <c r="M119" s="723"/>
      <c r="N119" s="723"/>
      <c r="O119" s="723"/>
      <c r="P119" s="723"/>
      <c r="Q119" s="723"/>
      <c r="R119" s="723"/>
      <c r="S119" s="723"/>
      <c r="T119" s="723"/>
      <c r="U119" s="723"/>
      <c r="V119" s="723"/>
      <c r="W119" s="723"/>
      <c r="X119" s="723"/>
      <c r="Y119" s="723"/>
      <c r="Z119" s="723"/>
      <c r="AA119" s="723"/>
      <c r="AB119" s="723"/>
      <c r="AC119" s="723"/>
      <c r="AD119" s="723"/>
      <c r="AE119" s="723"/>
      <c r="AF119" s="723"/>
      <c r="AG119" s="723"/>
      <c r="AH119" s="723"/>
      <c r="AI119" s="723"/>
      <c r="AJ119" s="723"/>
      <c r="AK119" s="723"/>
      <c r="AL119" s="723"/>
      <c r="AM119" s="723"/>
      <c r="AN119" s="723"/>
      <c r="AO119" s="723"/>
      <c r="AP119" s="723"/>
      <c r="AQ119" s="723"/>
      <c r="AR119" s="723"/>
      <c r="AS119" s="723"/>
      <c r="AT119" s="723"/>
      <c r="AU119" s="723"/>
      <c r="AV119" s="723"/>
      <c r="AW119" s="723"/>
      <c r="AX119" s="723"/>
      <c r="AY119" s="723"/>
      <c r="AZ119" s="723"/>
      <c r="BA119" s="723"/>
      <c r="BB119" s="723"/>
      <c r="BC119" s="723"/>
      <c r="BD119" s="723"/>
      <c r="BE119" s="723"/>
      <c r="BF119" s="723"/>
      <c r="BG119" s="723"/>
      <c r="BH119" s="723"/>
      <c r="BI119" s="723"/>
      <c r="BJ119" s="723"/>
      <c r="BK119" s="723"/>
      <c r="BL119" s="723"/>
      <c r="BM119" s="723"/>
      <c r="BN119" s="723"/>
      <c r="BO119" s="723"/>
      <c r="BP119" s="723"/>
      <c r="BQ119" s="723"/>
      <c r="BR119" s="723"/>
      <c r="BS119" s="723"/>
      <c r="BT119" s="723"/>
      <c r="BU119" s="723"/>
      <c r="BV119" s="723"/>
      <c r="BW119" s="723"/>
      <c r="BX119" s="723"/>
      <c r="BY119" s="723"/>
      <c r="BZ119" s="723"/>
      <c r="CA119" s="723"/>
      <c r="CB119" s="723"/>
      <c r="CC119" s="723"/>
      <c r="CD119" s="723"/>
      <c r="CE119" s="723"/>
      <c r="CF119" s="723"/>
      <c r="CG119" s="723"/>
      <c r="CH119" s="723"/>
      <c r="CI119" s="723"/>
      <c r="CJ119" s="723"/>
      <c r="CK119" s="723"/>
      <c r="CL119" s="723"/>
      <c r="CM119" s="723"/>
      <c r="CN119" s="723"/>
      <c r="CO119" s="723"/>
      <c r="CP119" s="723"/>
      <c r="CQ119" s="723"/>
      <c r="CR119" s="723"/>
      <c r="CS119" s="723"/>
      <c r="CT119" s="723"/>
      <c r="CU119" s="723"/>
      <c r="CV119" s="723"/>
      <c r="CW119" s="723"/>
      <c r="CX119" s="723"/>
      <c r="CY119" s="723"/>
      <c r="CZ119" s="723"/>
      <c r="DA119" s="723"/>
      <c r="DB119" s="723"/>
      <c r="DC119" s="723"/>
      <c r="DD119" s="723"/>
      <c r="DE119" s="723"/>
      <c r="DF119" s="723"/>
      <c r="DG119" s="723"/>
      <c r="DH119" s="723"/>
      <c r="DI119" s="723"/>
      <c r="DJ119" s="723"/>
      <c r="DK119" s="723"/>
      <c r="DL119" s="723"/>
      <c r="DM119" s="723"/>
      <c r="DN119" s="723"/>
      <c r="DO119" s="723"/>
      <c r="DP119" s="723"/>
      <c r="DQ119" s="723"/>
      <c r="DR119" s="723"/>
      <c r="DS119" s="723"/>
      <c r="DT119" s="723"/>
      <c r="DU119" s="723"/>
      <c r="DV119" s="723"/>
      <c r="DW119" s="723"/>
      <c r="DX119" s="723"/>
      <c r="DY119" s="723"/>
      <c r="DZ119" s="723"/>
      <c r="EA119" s="723"/>
      <c r="EB119" s="723"/>
      <c r="EC119" s="723"/>
      <c r="ED119" s="723"/>
      <c r="EE119" s="723"/>
      <c r="EF119" s="723"/>
      <c r="EG119" s="723"/>
      <c r="EH119" s="723"/>
    </row>
    <row r="120" spans="1:138">
      <c r="A120" s="723"/>
      <c r="B120" s="723"/>
      <c r="C120" s="723"/>
      <c r="D120" s="723"/>
      <c r="E120" s="723"/>
      <c r="F120" s="723"/>
      <c r="G120" s="723"/>
      <c r="H120" s="723"/>
      <c r="I120" s="723"/>
      <c r="J120" s="723"/>
      <c r="K120" s="723"/>
      <c r="L120" s="723"/>
      <c r="M120" s="723"/>
      <c r="N120" s="723"/>
      <c r="O120" s="723"/>
      <c r="P120" s="723"/>
      <c r="Q120" s="723"/>
      <c r="R120" s="723"/>
      <c r="S120" s="723"/>
      <c r="T120" s="723"/>
      <c r="U120" s="723"/>
      <c r="V120" s="723"/>
      <c r="W120" s="723"/>
      <c r="X120" s="723"/>
      <c r="Y120" s="723"/>
      <c r="Z120" s="723"/>
      <c r="AA120" s="723"/>
      <c r="AB120" s="723"/>
      <c r="AC120" s="723"/>
      <c r="AD120" s="723"/>
      <c r="AE120" s="723"/>
      <c r="AF120" s="723"/>
      <c r="AG120" s="723"/>
      <c r="AH120" s="723"/>
      <c r="AI120" s="723"/>
      <c r="AJ120" s="723"/>
      <c r="AK120" s="723"/>
      <c r="AL120" s="723"/>
      <c r="AM120" s="723"/>
      <c r="AN120" s="723"/>
      <c r="AO120" s="723"/>
      <c r="AP120" s="723"/>
      <c r="AQ120" s="723"/>
      <c r="AR120" s="723"/>
      <c r="AS120" s="723"/>
      <c r="AT120" s="723"/>
      <c r="AU120" s="723"/>
      <c r="AV120" s="723"/>
      <c r="AW120" s="723"/>
      <c r="AX120" s="723"/>
      <c r="AY120" s="723"/>
      <c r="AZ120" s="723"/>
      <c r="BA120" s="723"/>
      <c r="BB120" s="723"/>
      <c r="BC120" s="723"/>
      <c r="BD120" s="723"/>
      <c r="BE120" s="723"/>
      <c r="BF120" s="723"/>
      <c r="BG120" s="723"/>
      <c r="BH120" s="723"/>
      <c r="BI120" s="723"/>
      <c r="BJ120" s="723"/>
      <c r="BK120" s="723"/>
      <c r="BL120" s="723"/>
      <c r="BM120" s="723"/>
      <c r="BN120" s="723"/>
      <c r="BO120" s="723"/>
      <c r="BP120" s="723"/>
      <c r="BQ120" s="723"/>
      <c r="BR120" s="723"/>
      <c r="BS120" s="723"/>
      <c r="BT120" s="723"/>
      <c r="BU120" s="723"/>
      <c r="BV120" s="723"/>
      <c r="BW120" s="723"/>
      <c r="BX120" s="723"/>
      <c r="BY120" s="723"/>
      <c r="BZ120" s="723"/>
      <c r="CA120" s="723"/>
      <c r="CB120" s="723"/>
      <c r="CC120" s="723"/>
      <c r="CD120" s="723"/>
      <c r="CE120" s="723"/>
      <c r="CF120" s="723"/>
      <c r="CG120" s="723"/>
      <c r="CH120" s="723"/>
      <c r="CI120" s="723"/>
      <c r="CJ120" s="723"/>
      <c r="CK120" s="723"/>
      <c r="CL120" s="723"/>
      <c r="CM120" s="723"/>
      <c r="CN120" s="723"/>
      <c r="CO120" s="723"/>
      <c r="CP120" s="723"/>
      <c r="CQ120" s="723"/>
      <c r="CR120" s="723"/>
      <c r="CS120" s="723"/>
      <c r="CT120" s="723"/>
      <c r="CU120" s="723"/>
      <c r="CV120" s="723"/>
      <c r="CW120" s="723"/>
      <c r="CX120" s="723"/>
      <c r="CY120" s="723"/>
      <c r="CZ120" s="723"/>
      <c r="DA120" s="723"/>
      <c r="DB120" s="723"/>
      <c r="DC120" s="723"/>
      <c r="DD120" s="723"/>
      <c r="DE120" s="723"/>
      <c r="DF120" s="723"/>
      <c r="DG120" s="723"/>
      <c r="DH120" s="723"/>
      <c r="DI120" s="723"/>
      <c r="DJ120" s="723"/>
      <c r="DK120" s="723"/>
      <c r="DL120" s="723"/>
      <c r="DM120" s="723"/>
      <c r="DN120" s="723"/>
      <c r="DO120" s="723"/>
      <c r="DP120" s="723"/>
      <c r="DQ120" s="723"/>
      <c r="DR120" s="723"/>
      <c r="DS120" s="723"/>
      <c r="DT120" s="723"/>
      <c r="DU120" s="723"/>
      <c r="DV120" s="723"/>
      <c r="DW120" s="723"/>
      <c r="DX120" s="723"/>
      <c r="DY120" s="723"/>
      <c r="DZ120" s="723"/>
      <c r="EA120" s="723"/>
      <c r="EB120" s="723"/>
      <c r="EC120" s="723"/>
      <c r="ED120" s="723"/>
      <c r="EE120" s="723"/>
      <c r="EF120" s="723"/>
      <c r="EG120" s="723"/>
      <c r="EH120" s="723"/>
    </row>
    <row r="121" spans="1:138">
      <c r="A121" s="723"/>
      <c r="B121" s="723"/>
      <c r="C121" s="723"/>
      <c r="D121" s="723"/>
      <c r="E121" s="723"/>
      <c r="F121" s="723"/>
      <c r="G121" s="723"/>
      <c r="H121" s="723"/>
      <c r="I121" s="723"/>
      <c r="J121" s="723"/>
      <c r="K121" s="723"/>
      <c r="L121" s="723"/>
      <c r="M121" s="723"/>
      <c r="N121" s="723"/>
      <c r="O121" s="723"/>
      <c r="P121" s="723"/>
      <c r="Q121" s="723"/>
      <c r="R121" s="723"/>
      <c r="S121" s="723"/>
      <c r="T121" s="723"/>
      <c r="U121" s="723"/>
      <c r="V121" s="723"/>
      <c r="W121" s="723"/>
      <c r="X121" s="723"/>
      <c r="Y121" s="723"/>
      <c r="Z121" s="723"/>
      <c r="AA121" s="723"/>
      <c r="AB121" s="723"/>
      <c r="AC121" s="723"/>
      <c r="AD121" s="723"/>
      <c r="AE121" s="723"/>
      <c r="AF121" s="723"/>
      <c r="AG121" s="723"/>
      <c r="AH121" s="723"/>
      <c r="AI121" s="723"/>
      <c r="AJ121" s="723"/>
      <c r="AK121" s="723"/>
      <c r="AL121" s="723"/>
      <c r="AM121" s="723"/>
      <c r="AN121" s="723"/>
      <c r="AO121" s="723"/>
      <c r="AP121" s="723"/>
      <c r="AQ121" s="723"/>
      <c r="AR121" s="723"/>
      <c r="AS121" s="723"/>
      <c r="AT121" s="723"/>
      <c r="AU121" s="723"/>
      <c r="AV121" s="723"/>
      <c r="AW121" s="723"/>
      <c r="AX121" s="723"/>
      <c r="AY121" s="723"/>
      <c r="AZ121" s="723"/>
      <c r="BA121" s="723"/>
      <c r="BB121" s="723"/>
      <c r="BC121" s="723"/>
      <c r="BD121" s="723"/>
      <c r="BE121" s="723"/>
      <c r="BF121" s="723"/>
      <c r="BG121" s="723"/>
      <c r="BH121" s="723"/>
      <c r="BI121" s="723"/>
      <c r="BJ121" s="723"/>
      <c r="BK121" s="723"/>
      <c r="BL121" s="723"/>
      <c r="BM121" s="723"/>
      <c r="BN121" s="723"/>
      <c r="BO121" s="723"/>
      <c r="BP121" s="723"/>
      <c r="BQ121" s="723"/>
      <c r="BR121" s="723"/>
      <c r="BS121" s="723"/>
      <c r="BT121" s="723"/>
      <c r="BU121" s="723"/>
      <c r="BV121" s="723"/>
      <c r="BW121" s="723"/>
      <c r="BX121" s="723"/>
      <c r="BY121" s="723"/>
      <c r="BZ121" s="723"/>
      <c r="CA121" s="723"/>
      <c r="CB121" s="723"/>
      <c r="CC121" s="723"/>
      <c r="CD121" s="723"/>
      <c r="CE121" s="723"/>
      <c r="CF121" s="723"/>
      <c r="CG121" s="723"/>
      <c r="CH121" s="723"/>
      <c r="CI121" s="723"/>
      <c r="CJ121" s="723"/>
      <c r="CK121" s="723"/>
      <c r="CL121" s="723"/>
      <c r="CM121" s="723"/>
      <c r="CN121" s="723"/>
      <c r="CO121" s="723"/>
      <c r="CP121" s="723"/>
      <c r="CQ121" s="723"/>
      <c r="CR121" s="723"/>
      <c r="CS121" s="723"/>
      <c r="CT121" s="723"/>
      <c r="CU121" s="723"/>
      <c r="CV121" s="723"/>
      <c r="CW121" s="723"/>
      <c r="CX121" s="723"/>
      <c r="CY121" s="723"/>
      <c r="CZ121" s="723"/>
      <c r="DA121" s="723"/>
      <c r="DB121" s="723"/>
      <c r="DC121" s="723"/>
      <c r="DD121" s="723"/>
      <c r="DE121" s="723"/>
      <c r="DF121" s="723"/>
      <c r="DG121" s="723"/>
      <c r="DH121" s="723"/>
      <c r="DI121" s="723"/>
      <c r="DJ121" s="723"/>
      <c r="DK121" s="723"/>
      <c r="DL121" s="723"/>
      <c r="DM121" s="723"/>
      <c r="DN121" s="723"/>
      <c r="DO121" s="723"/>
      <c r="DP121" s="723"/>
      <c r="DQ121" s="723"/>
      <c r="DR121" s="723"/>
      <c r="DS121" s="723"/>
      <c r="DT121" s="723"/>
      <c r="DU121" s="723"/>
      <c r="DV121" s="723"/>
      <c r="DW121" s="723"/>
      <c r="DX121" s="723"/>
      <c r="DY121" s="723"/>
      <c r="DZ121" s="723"/>
      <c r="EA121" s="723"/>
      <c r="EB121" s="723"/>
      <c r="EC121" s="723"/>
      <c r="ED121" s="723"/>
      <c r="EE121" s="723"/>
      <c r="EF121" s="723"/>
      <c r="EG121" s="723"/>
      <c r="EH121" s="723"/>
    </row>
    <row r="122" spans="1:138">
      <c r="A122" s="723"/>
      <c r="B122" s="723"/>
      <c r="C122" s="723"/>
      <c r="D122" s="723"/>
      <c r="E122" s="723"/>
      <c r="F122" s="723"/>
      <c r="G122" s="723"/>
      <c r="H122" s="723"/>
      <c r="I122" s="723"/>
      <c r="J122" s="723"/>
      <c r="K122" s="723"/>
      <c r="L122" s="723"/>
      <c r="M122" s="723"/>
      <c r="N122" s="723"/>
      <c r="O122" s="723"/>
      <c r="P122" s="723"/>
      <c r="Q122" s="723"/>
      <c r="R122" s="723"/>
      <c r="S122" s="723"/>
      <c r="T122" s="723"/>
      <c r="U122" s="723"/>
      <c r="V122" s="723"/>
      <c r="W122" s="723"/>
      <c r="X122" s="723"/>
      <c r="Y122" s="723"/>
      <c r="Z122" s="723"/>
      <c r="AA122" s="723"/>
      <c r="AB122" s="723"/>
      <c r="AC122" s="723"/>
      <c r="AD122" s="723"/>
      <c r="AE122" s="723"/>
      <c r="AF122" s="723"/>
      <c r="AG122" s="723"/>
      <c r="AH122" s="723"/>
      <c r="AI122" s="723"/>
      <c r="AJ122" s="723"/>
      <c r="AK122" s="723"/>
      <c r="AL122" s="723"/>
      <c r="AM122" s="723"/>
      <c r="AN122" s="723"/>
      <c r="AO122" s="723"/>
      <c r="AP122" s="723"/>
      <c r="AQ122" s="723"/>
      <c r="AR122" s="723"/>
      <c r="AS122" s="723"/>
      <c r="AT122" s="723"/>
      <c r="AU122" s="723"/>
      <c r="AV122" s="723"/>
      <c r="AW122" s="723"/>
      <c r="AX122" s="723"/>
      <c r="AY122" s="723"/>
      <c r="AZ122" s="723"/>
      <c r="BA122" s="723"/>
      <c r="BB122" s="723"/>
      <c r="BC122" s="723"/>
      <c r="BD122" s="723"/>
      <c r="BE122" s="723"/>
      <c r="BF122" s="723"/>
      <c r="BG122" s="723"/>
      <c r="BH122" s="723"/>
      <c r="BI122" s="723"/>
      <c r="BJ122" s="723"/>
      <c r="BK122" s="723"/>
      <c r="BL122" s="723"/>
      <c r="BM122" s="723"/>
      <c r="BN122" s="723"/>
      <c r="BO122" s="723"/>
      <c r="BP122" s="723"/>
      <c r="BQ122" s="723"/>
      <c r="BR122" s="723"/>
      <c r="BS122" s="723"/>
      <c r="BT122" s="723"/>
      <c r="BU122" s="723"/>
      <c r="BV122" s="723"/>
      <c r="BW122" s="723"/>
      <c r="BX122" s="723"/>
      <c r="BY122" s="723"/>
      <c r="BZ122" s="723"/>
      <c r="CA122" s="723"/>
      <c r="CB122" s="723"/>
      <c r="CC122" s="723"/>
      <c r="CD122" s="723"/>
      <c r="CE122" s="723"/>
      <c r="CF122" s="723"/>
      <c r="CG122" s="723"/>
      <c r="CH122" s="723"/>
      <c r="CI122" s="723"/>
      <c r="CJ122" s="723"/>
      <c r="CK122" s="723"/>
      <c r="CL122" s="723"/>
      <c r="CM122" s="723"/>
      <c r="CN122" s="723"/>
      <c r="CO122" s="723"/>
      <c r="CP122" s="723"/>
      <c r="CQ122" s="723"/>
      <c r="CR122" s="723"/>
      <c r="CS122" s="723"/>
      <c r="CT122" s="723"/>
      <c r="CU122" s="723"/>
      <c r="CV122" s="723"/>
      <c r="CW122" s="723"/>
      <c r="CX122" s="723"/>
      <c r="CY122" s="723"/>
      <c r="CZ122" s="723"/>
      <c r="DA122" s="723"/>
      <c r="DB122" s="723"/>
      <c r="DC122" s="723"/>
      <c r="DD122" s="723"/>
      <c r="DE122" s="723"/>
      <c r="DF122" s="723"/>
      <c r="DG122" s="723"/>
      <c r="DH122" s="723"/>
      <c r="DI122" s="723"/>
      <c r="DJ122" s="723"/>
      <c r="DK122" s="723"/>
      <c r="DL122" s="723"/>
      <c r="DM122" s="723"/>
      <c r="DN122" s="723"/>
      <c r="DO122" s="723"/>
      <c r="DP122" s="723"/>
      <c r="DQ122" s="723"/>
      <c r="DR122" s="723"/>
      <c r="DS122" s="723"/>
      <c r="DT122" s="723"/>
      <c r="DU122" s="723"/>
      <c r="DV122" s="723"/>
      <c r="DW122" s="723"/>
      <c r="DX122" s="723"/>
      <c r="DY122" s="723"/>
      <c r="DZ122" s="723"/>
      <c r="EA122" s="723"/>
      <c r="EB122" s="723"/>
      <c r="EC122" s="723"/>
      <c r="ED122" s="723"/>
      <c r="EE122" s="723"/>
      <c r="EF122" s="723"/>
      <c r="EG122" s="723"/>
      <c r="EH122" s="723"/>
    </row>
    <row r="123" spans="1:138">
      <c r="A123" s="723"/>
      <c r="B123" s="723"/>
      <c r="C123" s="723"/>
      <c r="D123" s="723"/>
      <c r="E123" s="723"/>
      <c r="F123" s="723"/>
      <c r="G123" s="723"/>
      <c r="H123" s="723"/>
      <c r="I123" s="723"/>
      <c r="J123" s="723"/>
      <c r="K123" s="723"/>
      <c r="L123" s="723"/>
      <c r="M123" s="723"/>
      <c r="N123" s="723"/>
      <c r="O123" s="723"/>
      <c r="P123" s="723"/>
      <c r="Q123" s="723"/>
      <c r="R123" s="723"/>
      <c r="S123" s="723"/>
      <c r="T123" s="723"/>
      <c r="U123" s="723"/>
      <c r="V123" s="723"/>
      <c r="W123" s="723"/>
      <c r="X123" s="723"/>
      <c r="Y123" s="723"/>
      <c r="Z123" s="723"/>
      <c r="AA123" s="723"/>
      <c r="AB123" s="723"/>
      <c r="AC123" s="723"/>
      <c r="AD123" s="723"/>
      <c r="AE123" s="723"/>
      <c r="AF123" s="723"/>
      <c r="AG123" s="723"/>
      <c r="AH123" s="723"/>
      <c r="AI123" s="723"/>
      <c r="AJ123" s="723"/>
      <c r="AK123" s="723"/>
      <c r="AL123" s="723"/>
      <c r="AM123" s="723"/>
      <c r="AN123" s="723"/>
      <c r="AO123" s="723"/>
      <c r="AP123" s="723"/>
      <c r="AQ123" s="723"/>
      <c r="AR123" s="723"/>
      <c r="AS123" s="723"/>
      <c r="AT123" s="723"/>
      <c r="AU123" s="723"/>
      <c r="AV123" s="723"/>
      <c r="AW123" s="723"/>
      <c r="AX123" s="723"/>
      <c r="AY123" s="723"/>
      <c r="AZ123" s="723"/>
      <c r="BA123" s="723"/>
      <c r="BB123" s="723"/>
      <c r="BC123" s="723"/>
      <c r="BD123" s="723"/>
      <c r="BE123" s="723"/>
      <c r="BF123" s="723"/>
      <c r="BG123" s="723"/>
      <c r="BH123" s="723"/>
      <c r="BI123" s="723"/>
      <c r="BJ123" s="723"/>
      <c r="BK123" s="723"/>
      <c r="BL123" s="723"/>
      <c r="BM123" s="723"/>
      <c r="BN123" s="723"/>
      <c r="BO123" s="723"/>
      <c r="BP123" s="723"/>
      <c r="BQ123" s="723"/>
      <c r="BR123" s="723"/>
      <c r="BS123" s="723"/>
      <c r="BT123" s="723"/>
      <c r="BU123" s="723"/>
      <c r="BV123" s="723"/>
      <c r="BW123" s="723"/>
      <c r="BX123" s="723"/>
      <c r="BY123" s="723"/>
      <c r="BZ123" s="723"/>
      <c r="CA123" s="723"/>
      <c r="CB123" s="723"/>
      <c r="CC123" s="723"/>
      <c r="CD123" s="723"/>
      <c r="CE123" s="723"/>
      <c r="CF123" s="723"/>
      <c r="CG123" s="723"/>
      <c r="CH123" s="723"/>
      <c r="CI123" s="723"/>
      <c r="CJ123" s="723"/>
      <c r="CK123" s="723"/>
      <c r="CL123" s="723"/>
      <c r="CM123" s="723"/>
      <c r="CN123" s="723"/>
      <c r="CO123" s="723"/>
      <c r="CP123" s="723"/>
      <c r="CQ123" s="723"/>
      <c r="CR123" s="723"/>
      <c r="CS123" s="723"/>
      <c r="CT123" s="723"/>
      <c r="CU123" s="723"/>
      <c r="CV123" s="723"/>
      <c r="CW123" s="723"/>
      <c r="CX123" s="723"/>
      <c r="CY123" s="723"/>
      <c r="CZ123" s="723"/>
      <c r="DA123" s="723"/>
      <c r="DB123" s="723"/>
      <c r="DC123" s="723"/>
      <c r="DD123" s="723"/>
      <c r="DE123" s="723"/>
      <c r="DF123" s="723"/>
      <c r="DG123" s="723"/>
      <c r="DH123" s="723"/>
      <c r="DI123" s="723"/>
      <c r="DJ123" s="723"/>
      <c r="DK123" s="723"/>
      <c r="DL123" s="723"/>
      <c r="DM123" s="723"/>
      <c r="DN123" s="723"/>
      <c r="DO123" s="723"/>
      <c r="DP123" s="723"/>
      <c r="DQ123" s="723"/>
      <c r="DR123" s="723"/>
      <c r="DS123" s="723"/>
      <c r="DT123" s="723"/>
      <c r="DU123" s="723"/>
      <c r="DV123" s="723"/>
      <c r="DW123" s="723"/>
      <c r="DX123" s="723"/>
      <c r="DY123" s="723"/>
      <c r="DZ123" s="723"/>
      <c r="EA123" s="723"/>
      <c r="EB123" s="723"/>
      <c r="EC123" s="723"/>
      <c r="ED123" s="723"/>
      <c r="EE123" s="723"/>
      <c r="EF123" s="723"/>
      <c r="EG123" s="723"/>
      <c r="EH123" s="723"/>
    </row>
    <row r="124" spans="1:138">
      <c r="A124" s="723"/>
      <c r="B124" s="723"/>
      <c r="C124" s="723"/>
      <c r="D124" s="723"/>
      <c r="E124" s="723"/>
      <c r="F124" s="723"/>
      <c r="G124" s="723"/>
      <c r="H124" s="723"/>
      <c r="I124" s="723"/>
      <c r="J124" s="723"/>
      <c r="K124" s="723"/>
      <c r="L124" s="723"/>
      <c r="M124" s="723"/>
      <c r="N124" s="723"/>
      <c r="O124" s="723"/>
      <c r="P124" s="723"/>
      <c r="Q124" s="723"/>
      <c r="R124" s="723"/>
      <c r="S124" s="723"/>
      <c r="T124" s="723"/>
      <c r="U124" s="723"/>
      <c r="V124" s="723"/>
      <c r="W124" s="723"/>
      <c r="X124" s="723"/>
      <c r="Y124" s="723"/>
      <c r="Z124" s="723"/>
      <c r="AA124" s="723"/>
      <c r="AB124" s="723"/>
      <c r="AC124" s="723"/>
      <c r="AD124" s="723"/>
      <c r="AE124" s="723"/>
      <c r="AF124" s="723"/>
      <c r="AG124" s="723"/>
      <c r="AH124" s="723"/>
      <c r="AI124" s="723"/>
      <c r="AJ124" s="723"/>
      <c r="AK124" s="723"/>
      <c r="AL124" s="723"/>
      <c r="AM124" s="723"/>
      <c r="AN124" s="723"/>
      <c r="AO124" s="723"/>
      <c r="AP124" s="723"/>
      <c r="AQ124" s="723"/>
      <c r="AR124" s="723"/>
      <c r="AS124" s="723"/>
      <c r="AT124" s="723"/>
      <c r="AU124" s="723"/>
      <c r="AV124" s="723"/>
      <c r="AW124" s="723"/>
      <c r="AX124" s="723"/>
      <c r="AY124" s="723"/>
      <c r="AZ124" s="723"/>
      <c r="BA124" s="723"/>
      <c r="BB124" s="723"/>
      <c r="BC124" s="723"/>
      <c r="BD124" s="723"/>
      <c r="BE124" s="723"/>
      <c r="BF124" s="723"/>
      <c r="BG124" s="723"/>
      <c r="BH124" s="723"/>
      <c r="BI124" s="723"/>
      <c r="BJ124" s="723"/>
      <c r="BK124" s="723"/>
      <c r="BL124" s="723"/>
      <c r="BM124" s="723"/>
      <c r="BN124" s="723"/>
      <c r="BO124" s="723"/>
      <c r="BP124" s="723"/>
      <c r="BQ124" s="723"/>
      <c r="BR124" s="723"/>
      <c r="BS124" s="723"/>
      <c r="BT124" s="723"/>
      <c r="BU124" s="723"/>
      <c r="BV124" s="723"/>
      <c r="BW124" s="723"/>
      <c r="BX124" s="723"/>
      <c r="BY124" s="723"/>
      <c r="BZ124" s="723"/>
      <c r="CA124" s="723"/>
      <c r="CB124" s="723"/>
      <c r="CC124" s="723"/>
      <c r="CD124" s="723"/>
      <c r="CE124" s="723"/>
      <c r="CF124" s="723"/>
      <c r="CG124" s="723"/>
      <c r="CH124" s="723"/>
      <c r="CI124" s="723"/>
      <c r="CJ124" s="723"/>
      <c r="CK124" s="723"/>
      <c r="CL124" s="723"/>
      <c r="CM124" s="723"/>
      <c r="CN124" s="723"/>
      <c r="CO124" s="723"/>
      <c r="CP124" s="723"/>
      <c r="CQ124" s="723"/>
      <c r="CR124" s="723"/>
      <c r="CS124" s="723"/>
      <c r="CT124" s="723"/>
      <c r="CU124" s="723"/>
      <c r="CV124" s="723"/>
      <c r="CW124" s="723"/>
      <c r="CX124" s="723"/>
      <c r="CY124" s="723"/>
      <c r="CZ124" s="723"/>
      <c r="DA124" s="723"/>
      <c r="DB124" s="723"/>
      <c r="DC124" s="723"/>
      <c r="DD124" s="723"/>
      <c r="DE124" s="723"/>
      <c r="DF124" s="723"/>
      <c r="DG124" s="723"/>
      <c r="DH124" s="723"/>
      <c r="DI124" s="723"/>
      <c r="DJ124" s="723"/>
      <c r="DK124" s="723"/>
      <c r="DL124" s="723"/>
      <c r="DM124" s="723"/>
      <c r="DN124" s="723"/>
      <c r="DO124" s="723"/>
      <c r="DP124" s="723"/>
      <c r="DQ124" s="723"/>
      <c r="DR124" s="723"/>
      <c r="DS124" s="723"/>
      <c r="DT124" s="723"/>
      <c r="DU124" s="723"/>
      <c r="DV124" s="723"/>
      <c r="DW124" s="723"/>
      <c r="DX124" s="723"/>
      <c r="DY124" s="723"/>
      <c r="DZ124" s="723"/>
      <c r="EA124" s="723"/>
      <c r="EB124" s="723"/>
      <c r="EC124" s="723"/>
      <c r="ED124" s="723"/>
      <c r="EE124" s="723"/>
      <c r="EF124" s="723"/>
      <c r="EG124" s="723"/>
      <c r="EH124" s="723"/>
    </row>
    <row r="125" spans="1:138">
      <c r="A125" s="723"/>
      <c r="B125" s="723"/>
      <c r="C125" s="723"/>
      <c r="D125" s="723"/>
      <c r="E125" s="723"/>
      <c r="F125" s="723"/>
      <c r="G125" s="723"/>
      <c r="H125" s="723"/>
      <c r="I125" s="723"/>
      <c r="J125" s="723"/>
      <c r="K125" s="723"/>
      <c r="L125" s="723"/>
      <c r="M125" s="723"/>
      <c r="N125" s="723"/>
      <c r="O125" s="723"/>
      <c r="P125" s="723"/>
      <c r="Q125" s="723"/>
      <c r="R125" s="723"/>
      <c r="S125" s="723"/>
      <c r="T125" s="723"/>
      <c r="U125" s="723"/>
      <c r="V125" s="723"/>
      <c r="W125" s="723"/>
      <c r="X125" s="723"/>
      <c r="Y125" s="723"/>
      <c r="Z125" s="723"/>
      <c r="AA125" s="723"/>
      <c r="AB125" s="723"/>
      <c r="AC125" s="723"/>
      <c r="AD125" s="723"/>
      <c r="AE125" s="723"/>
      <c r="AF125" s="723"/>
      <c r="AG125" s="723"/>
      <c r="AH125" s="723"/>
      <c r="AI125" s="723"/>
      <c r="AJ125" s="723"/>
      <c r="AK125" s="723"/>
      <c r="AL125" s="723"/>
      <c r="AM125" s="723"/>
      <c r="AN125" s="723"/>
      <c r="AO125" s="723"/>
      <c r="AP125" s="723"/>
      <c r="AQ125" s="723"/>
      <c r="AR125" s="723"/>
      <c r="AS125" s="723"/>
      <c r="AT125" s="723"/>
      <c r="AU125" s="723"/>
      <c r="AV125" s="723"/>
      <c r="AW125" s="723"/>
      <c r="AX125" s="723"/>
      <c r="AY125" s="723"/>
      <c r="AZ125" s="723"/>
      <c r="BA125" s="723"/>
      <c r="BB125" s="723"/>
      <c r="BC125" s="723"/>
      <c r="BD125" s="723"/>
      <c r="BE125" s="723"/>
      <c r="BF125" s="723"/>
      <c r="BG125" s="723"/>
      <c r="BH125" s="723"/>
      <c r="BI125" s="723"/>
      <c r="BJ125" s="723"/>
      <c r="BK125" s="723"/>
      <c r="BL125" s="723"/>
      <c r="BM125" s="723"/>
      <c r="BN125" s="723"/>
      <c r="BO125" s="723"/>
      <c r="BP125" s="723"/>
      <c r="BQ125" s="723"/>
      <c r="BR125" s="723"/>
      <c r="BS125" s="723"/>
      <c r="BT125" s="723"/>
      <c r="BU125" s="723"/>
      <c r="BV125" s="723"/>
      <c r="BW125" s="723"/>
      <c r="BX125" s="723"/>
      <c r="BY125" s="723"/>
      <c r="BZ125" s="723"/>
      <c r="CA125" s="723"/>
      <c r="CB125" s="723"/>
      <c r="CC125" s="723"/>
      <c r="CD125" s="723"/>
      <c r="CE125" s="723"/>
      <c r="CF125" s="723"/>
      <c r="CG125" s="723"/>
      <c r="CH125" s="723"/>
      <c r="CI125" s="723"/>
      <c r="CJ125" s="723"/>
      <c r="CK125" s="723"/>
      <c r="CL125" s="723"/>
      <c r="CM125" s="723"/>
      <c r="CN125" s="723"/>
      <c r="CO125" s="723"/>
      <c r="CP125" s="723"/>
      <c r="CQ125" s="723"/>
      <c r="CR125" s="723"/>
      <c r="CS125" s="723"/>
      <c r="CT125" s="723"/>
      <c r="CU125" s="723"/>
      <c r="CV125" s="723"/>
      <c r="CW125" s="723"/>
      <c r="CX125" s="723"/>
      <c r="CY125" s="723"/>
      <c r="CZ125" s="723"/>
      <c r="DA125" s="723"/>
      <c r="DB125" s="723"/>
      <c r="DC125" s="723"/>
      <c r="DD125" s="723"/>
      <c r="DE125" s="723"/>
      <c r="DF125" s="723"/>
      <c r="DG125" s="723"/>
      <c r="DH125" s="723"/>
      <c r="DI125" s="723"/>
      <c r="DJ125" s="723"/>
      <c r="DK125" s="723"/>
      <c r="DL125" s="723"/>
      <c r="DM125" s="723"/>
      <c r="DN125" s="723"/>
      <c r="DO125" s="723"/>
      <c r="DP125" s="723"/>
      <c r="DQ125" s="723"/>
      <c r="DR125" s="723"/>
      <c r="DS125" s="723"/>
      <c r="DT125" s="723"/>
      <c r="DU125" s="723"/>
      <c r="DV125" s="723"/>
      <c r="DW125" s="723"/>
      <c r="DX125" s="723"/>
      <c r="DY125" s="723"/>
      <c r="DZ125" s="723"/>
      <c r="EA125" s="723"/>
      <c r="EB125" s="723"/>
      <c r="EC125" s="723"/>
      <c r="ED125" s="723"/>
      <c r="EE125" s="723"/>
      <c r="EF125" s="723"/>
      <c r="EG125" s="723"/>
      <c r="EH125" s="723"/>
    </row>
    <row r="126" spans="1:138">
      <c r="A126" s="723"/>
      <c r="B126" s="723"/>
      <c r="C126" s="723"/>
      <c r="D126" s="723"/>
      <c r="E126" s="723"/>
      <c r="F126" s="723"/>
      <c r="G126" s="723"/>
      <c r="H126" s="723"/>
      <c r="I126" s="723"/>
      <c r="J126" s="723"/>
      <c r="K126" s="723"/>
      <c r="L126" s="723"/>
      <c r="M126" s="723"/>
      <c r="N126" s="723"/>
      <c r="O126" s="723"/>
      <c r="P126" s="723"/>
      <c r="Q126" s="723"/>
      <c r="R126" s="723"/>
      <c r="S126" s="723"/>
      <c r="T126" s="723"/>
      <c r="U126" s="723"/>
      <c r="V126" s="723"/>
      <c r="W126" s="723"/>
      <c r="X126" s="723"/>
      <c r="Y126" s="723"/>
      <c r="Z126" s="723"/>
      <c r="AA126" s="723"/>
      <c r="AB126" s="723"/>
      <c r="AC126" s="723"/>
      <c r="AD126" s="723"/>
      <c r="AE126" s="723"/>
      <c r="AF126" s="723"/>
      <c r="AG126" s="723"/>
      <c r="AH126" s="723"/>
      <c r="AI126" s="723"/>
      <c r="AJ126" s="723"/>
      <c r="AK126" s="723"/>
      <c r="AL126" s="723"/>
      <c r="AM126" s="723"/>
      <c r="AN126" s="723"/>
      <c r="AO126" s="723"/>
      <c r="AP126" s="723"/>
      <c r="AQ126" s="723"/>
      <c r="AR126" s="723"/>
      <c r="AS126" s="723"/>
      <c r="AT126" s="723"/>
      <c r="AU126" s="723"/>
      <c r="AV126" s="723"/>
      <c r="AW126" s="723"/>
      <c r="AX126" s="723"/>
      <c r="AY126" s="723"/>
      <c r="AZ126" s="723"/>
      <c r="BA126" s="723"/>
      <c r="BB126" s="723"/>
      <c r="BC126" s="723"/>
      <c r="BD126" s="723"/>
      <c r="BE126" s="723"/>
      <c r="BF126" s="723"/>
      <c r="BG126" s="723"/>
      <c r="BH126" s="723"/>
      <c r="BI126" s="723"/>
      <c r="BJ126" s="723"/>
      <c r="BK126" s="723"/>
      <c r="BL126" s="723"/>
      <c r="BM126" s="723"/>
      <c r="BN126" s="723"/>
      <c r="BO126" s="723"/>
      <c r="BP126" s="723"/>
      <c r="BQ126" s="723"/>
      <c r="BR126" s="723"/>
      <c r="BS126" s="723"/>
      <c r="BT126" s="723"/>
      <c r="BU126" s="723"/>
      <c r="BV126" s="723"/>
      <c r="BW126" s="723"/>
      <c r="BX126" s="723"/>
      <c r="BY126" s="723"/>
      <c r="BZ126" s="723"/>
      <c r="CA126" s="723"/>
      <c r="CB126" s="723"/>
      <c r="CC126" s="723"/>
      <c r="CD126" s="723"/>
      <c r="CE126" s="723"/>
      <c r="CF126" s="723"/>
      <c r="CG126" s="723"/>
      <c r="CH126" s="723"/>
      <c r="CI126" s="723"/>
      <c r="CJ126" s="723"/>
      <c r="CK126" s="723"/>
      <c r="CL126" s="723"/>
      <c r="CM126" s="723"/>
      <c r="CN126" s="723"/>
      <c r="CO126" s="723"/>
      <c r="CP126" s="723"/>
      <c r="CQ126" s="723"/>
      <c r="CR126" s="723"/>
      <c r="CS126" s="723"/>
      <c r="CT126" s="723"/>
      <c r="CU126" s="723"/>
      <c r="CV126" s="723"/>
      <c r="CW126" s="723"/>
      <c r="CX126" s="723"/>
      <c r="CY126" s="723"/>
      <c r="CZ126" s="723"/>
      <c r="DA126" s="723"/>
      <c r="DB126" s="723"/>
      <c r="DC126" s="723"/>
      <c r="DD126" s="723"/>
      <c r="DE126" s="723"/>
      <c r="DF126" s="723"/>
      <c r="DG126" s="723"/>
      <c r="DH126" s="723"/>
      <c r="DI126" s="723"/>
      <c r="DJ126" s="723"/>
      <c r="DK126" s="723"/>
      <c r="DL126" s="723"/>
      <c r="DM126" s="723"/>
      <c r="DN126" s="723"/>
      <c r="DO126" s="723"/>
      <c r="DP126" s="723"/>
      <c r="DQ126" s="723"/>
      <c r="DR126" s="723"/>
      <c r="DS126" s="723"/>
      <c r="DT126" s="723"/>
      <c r="DU126" s="723"/>
      <c r="DV126" s="723"/>
      <c r="DW126" s="723"/>
      <c r="DX126" s="723"/>
      <c r="DY126" s="723"/>
      <c r="DZ126" s="723"/>
      <c r="EA126" s="723"/>
      <c r="EB126" s="723"/>
      <c r="EC126" s="723"/>
      <c r="ED126" s="723"/>
      <c r="EE126" s="723"/>
      <c r="EF126" s="723"/>
      <c r="EG126" s="723"/>
      <c r="EH126" s="723"/>
    </row>
    <row r="127" spans="1:138">
      <c r="A127" s="723"/>
      <c r="B127" s="723"/>
      <c r="C127" s="723"/>
      <c r="D127" s="723"/>
      <c r="E127" s="723"/>
      <c r="F127" s="723"/>
      <c r="G127" s="723"/>
      <c r="H127" s="723"/>
      <c r="I127" s="723"/>
      <c r="J127" s="723"/>
      <c r="K127" s="723"/>
      <c r="L127" s="723"/>
      <c r="M127" s="723"/>
      <c r="N127" s="723"/>
      <c r="O127" s="723"/>
      <c r="P127" s="723"/>
      <c r="Q127" s="723"/>
      <c r="R127" s="723"/>
      <c r="S127" s="723"/>
      <c r="T127" s="723"/>
      <c r="U127" s="723"/>
      <c r="V127" s="723"/>
      <c r="W127" s="723"/>
      <c r="X127" s="723"/>
      <c r="Y127" s="723"/>
      <c r="Z127" s="723"/>
      <c r="AA127" s="723"/>
      <c r="AB127" s="723"/>
      <c r="AC127" s="723"/>
      <c r="AD127" s="723"/>
      <c r="AE127" s="723"/>
      <c r="AF127" s="723"/>
      <c r="AG127" s="723"/>
      <c r="AH127" s="723"/>
      <c r="AI127" s="723"/>
      <c r="AJ127" s="723"/>
      <c r="AK127" s="723"/>
      <c r="AL127" s="723"/>
      <c r="AM127" s="723"/>
      <c r="AN127" s="723"/>
      <c r="AO127" s="723"/>
      <c r="AP127" s="723"/>
      <c r="AQ127" s="723"/>
      <c r="AR127" s="723"/>
      <c r="AS127" s="723"/>
      <c r="AT127" s="723"/>
      <c r="AU127" s="723"/>
      <c r="AV127" s="723"/>
      <c r="AW127" s="723"/>
      <c r="AX127" s="723"/>
      <c r="AY127" s="723"/>
      <c r="AZ127" s="723"/>
      <c r="BA127" s="723"/>
      <c r="BB127" s="723"/>
      <c r="BC127" s="723"/>
      <c r="BD127" s="723"/>
      <c r="BE127" s="723"/>
      <c r="BF127" s="723"/>
      <c r="BG127" s="723"/>
      <c r="BH127" s="723"/>
      <c r="BI127" s="723"/>
      <c r="BJ127" s="723"/>
      <c r="BK127" s="723"/>
      <c r="BL127" s="723"/>
      <c r="BM127" s="723"/>
      <c r="BN127" s="723"/>
      <c r="BO127" s="723"/>
      <c r="BP127" s="723"/>
      <c r="BQ127" s="723"/>
      <c r="BR127" s="723"/>
      <c r="BS127" s="723"/>
      <c r="BT127" s="723"/>
      <c r="BU127" s="723"/>
      <c r="BV127" s="723"/>
      <c r="BW127" s="723"/>
      <c r="BX127" s="723"/>
      <c r="BY127" s="723"/>
      <c r="BZ127" s="723"/>
      <c r="CA127" s="723"/>
      <c r="CB127" s="723"/>
      <c r="CC127" s="723"/>
      <c r="CD127" s="723"/>
      <c r="CE127" s="723"/>
      <c r="CF127" s="723"/>
      <c r="CG127" s="723"/>
      <c r="CH127" s="723"/>
      <c r="CI127" s="723"/>
      <c r="CJ127" s="723"/>
      <c r="CK127" s="723"/>
      <c r="CL127" s="723"/>
      <c r="CM127" s="723"/>
      <c r="CN127" s="723"/>
      <c r="CO127" s="723"/>
      <c r="CP127" s="723"/>
      <c r="CQ127" s="723"/>
      <c r="CR127" s="723"/>
      <c r="CS127" s="723"/>
      <c r="CT127" s="723"/>
      <c r="CU127" s="723"/>
      <c r="CV127" s="723"/>
      <c r="CW127" s="723"/>
      <c r="CX127" s="723"/>
      <c r="CY127" s="723"/>
      <c r="CZ127" s="723"/>
      <c r="DA127" s="723"/>
      <c r="DB127" s="723"/>
      <c r="DC127" s="723"/>
      <c r="DD127" s="723"/>
      <c r="DE127" s="723"/>
      <c r="DF127" s="723"/>
      <c r="DG127" s="723"/>
      <c r="DH127" s="723"/>
      <c r="DI127" s="723"/>
      <c r="DJ127" s="723"/>
      <c r="DK127" s="723"/>
      <c r="DL127" s="723"/>
      <c r="DM127" s="723"/>
      <c r="DN127" s="723"/>
      <c r="DO127" s="723"/>
      <c r="DP127" s="723"/>
      <c r="DQ127" s="723"/>
      <c r="DR127" s="723"/>
      <c r="DS127" s="723"/>
      <c r="DT127" s="723"/>
      <c r="DU127" s="723"/>
      <c r="DV127" s="723"/>
      <c r="DW127" s="723"/>
      <c r="DX127" s="723"/>
      <c r="DY127" s="723"/>
      <c r="DZ127" s="723"/>
      <c r="EA127" s="723"/>
      <c r="EB127" s="723"/>
      <c r="EC127" s="723"/>
      <c r="ED127" s="723"/>
      <c r="EE127" s="723"/>
      <c r="EF127" s="723"/>
      <c r="EG127" s="723"/>
      <c r="EH127" s="723"/>
    </row>
    <row r="128" spans="1:138">
      <c r="A128" s="723"/>
      <c r="B128" s="723"/>
      <c r="C128" s="723"/>
      <c r="D128" s="723"/>
      <c r="E128" s="723"/>
      <c r="F128" s="723"/>
      <c r="G128" s="723"/>
      <c r="H128" s="723"/>
      <c r="I128" s="723"/>
      <c r="J128" s="723"/>
      <c r="K128" s="723"/>
      <c r="L128" s="723"/>
      <c r="M128" s="723"/>
      <c r="N128" s="723"/>
      <c r="O128" s="723"/>
      <c r="P128" s="723"/>
      <c r="Q128" s="723"/>
      <c r="R128" s="723"/>
      <c r="S128" s="723"/>
      <c r="T128" s="723"/>
      <c r="U128" s="723"/>
      <c r="V128" s="723"/>
      <c r="W128" s="723"/>
      <c r="X128" s="723"/>
      <c r="Y128" s="723"/>
      <c r="Z128" s="723"/>
      <c r="AA128" s="723"/>
      <c r="AB128" s="723"/>
      <c r="AC128" s="723"/>
      <c r="AD128" s="723"/>
      <c r="AE128" s="723"/>
      <c r="AF128" s="723"/>
      <c r="AG128" s="723"/>
      <c r="AH128" s="723"/>
      <c r="AI128" s="723"/>
      <c r="AJ128" s="723"/>
      <c r="AK128" s="723"/>
      <c r="AL128" s="723"/>
      <c r="AM128" s="723"/>
      <c r="AN128" s="723"/>
      <c r="AO128" s="723"/>
      <c r="AP128" s="723"/>
      <c r="AQ128" s="723"/>
      <c r="AR128" s="723"/>
      <c r="AS128" s="723"/>
      <c r="AT128" s="723"/>
      <c r="AU128" s="723"/>
      <c r="AV128" s="723"/>
      <c r="AW128" s="723"/>
      <c r="AX128" s="723"/>
      <c r="AY128" s="723"/>
      <c r="AZ128" s="723"/>
      <c r="BA128" s="723"/>
      <c r="BB128" s="723"/>
      <c r="BC128" s="723"/>
      <c r="BD128" s="723"/>
      <c r="BE128" s="723"/>
      <c r="BF128" s="723"/>
      <c r="BG128" s="723"/>
      <c r="BH128" s="723"/>
      <c r="BI128" s="723"/>
      <c r="BJ128" s="723"/>
      <c r="BK128" s="723"/>
      <c r="BL128" s="723"/>
      <c r="BM128" s="723"/>
      <c r="BN128" s="723"/>
      <c r="BO128" s="723"/>
      <c r="BP128" s="723"/>
      <c r="BQ128" s="723"/>
      <c r="BR128" s="723"/>
      <c r="BS128" s="723"/>
      <c r="BT128" s="723"/>
      <c r="BU128" s="723"/>
      <c r="BV128" s="723"/>
      <c r="BW128" s="723"/>
      <c r="BX128" s="723"/>
      <c r="BY128" s="723"/>
      <c r="BZ128" s="723"/>
      <c r="CA128" s="723"/>
      <c r="CB128" s="723"/>
      <c r="CC128" s="723"/>
      <c r="CD128" s="723"/>
      <c r="CE128" s="723"/>
      <c r="CF128" s="723"/>
      <c r="CG128" s="723"/>
      <c r="CH128" s="723"/>
      <c r="CI128" s="723"/>
      <c r="CJ128" s="723"/>
      <c r="CK128" s="723"/>
      <c r="CL128" s="723"/>
      <c r="CM128" s="723"/>
      <c r="CN128" s="723"/>
      <c r="CO128" s="723"/>
      <c r="CP128" s="723"/>
      <c r="CQ128" s="723"/>
      <c r="CR128" s="723"/>
      <c r="CS128" s="723"/>
      <c r="CT128" s="723"/>
      <c r="CU128" s="723"/>
      <c r="CV128" s="723"/>
      <c r="CW128" s="723"/>
      <c r="CX128" s="723"/>
      <c r="CY128" s="723"/>
      <c r="CZ128" s="723"/>
      <c r="DA128" s="723"/>
      <c r="DB128" s="723"/>
      <c r="DC128" s="723"/>
      <c r="DD128" s="723"/>
      <c r="DE128" s="723"/>
      <c r="DF128" s="723"/>
      <c r="DG128" s="723"/>
      <c r="DH128" s="723"/>
      <c r="DI128" s="723"/>
      <c r="DJ128" s="723"/>
      <c r="DK128" s="723"/>
      <c r="DL128" s="723"/>
      <c r="DM128" s="723"/>
      <c r="DN128" s="723"/>
      <c r="DO128" s="723"/>
      <c r="DP128" s="723"/>
      <c r="DQ128" s="723"/>
      <c r="DR128" s="723"/>
      <c r="DS128" s="723"/>
      <c r="DT128" s="723"/>
      <c r="DU128" s="723"/>
      <c r="DV128" s="723"/>
      <c r="DW128" s="723"/>
      <c r="DX128" s="723"/>
      <c r="DY128" s="723"/>
      <c r="DZ128" s="723"/>
      <c r="EA128" s="723"/>
      <c r="EB128" s="723"/>
      <c r="EC128" s="723"/>
      <c r="ED128" s="723"/>
      <c r="EE128" s="723"/>
      <c r="EF128" s="723"/>
      <c r="EG128" s="723"/>
      <c r="EH128" s="723"/>
    </row>
    <row r="129" spans="1:138">
      <c r="A129" s="723"/>
      <c r="B129" s="723"/>
      <c r="C129" s="723"/>
      <c r="D129" s="723"/>
      <c r="E129" s="723"/>
      <c r="F129" s="723"/>
      <c r="G129" s="723"/>
      <c r="H129" s="723"/>
      <c r="I129" s="723"/>
      <c r="J129" s="723"/>
      <c r="K129" s="723"/>
      <c r="L129" s="723"/>
      <c r="M129" s="723"/>
      <c r="N129" s="723"/>
      <c r="O129" s="723"/>
      <c r="P129" s="723"/>
      <c r="Q129" s="723"/>
      <c r="R129" s="723"/>
      <c r="S129" s="723"/>
      <c r="T129" s="723"/>
      <c r="U129" s="723"/>
      <c r="V129" s="723"/>
      <c r="W129" s="723"/>
      <c r="X129" s="723"/>
      <c r="Y129" s="723"/>
      <c r="Z129" s="723"/>
      <c r="AA129" s="723"/>
      <c r="AB129" s="723"/>
      <c r="AC129" s="723"/>
      <c r="AD129" s="723"/>
      <c r="AE129" s="723"/>
      <c r="AF129" s="723"/>
      <c r="AG129" s="723"/>
      <c r="AH129" s="723"/>
      <c r="AI129" s="723"/>
      <c r="AJ129" s="723"/>
      <c r="AK129" s="723"/>
      <c r="AL129" s="723"/>
      <c r="AM129" s="723"/>
      <c r="AN129" s="723"/>
      <c r="AO129" s="723"/>
      <c r="AP129" s="723"/>
      <c r="AQ129" s="723"/>
      <c r="AR129" s="723"/>
      <c r="AS129" s="723"/>
      <c r="AT129" s="723"/>
      <c r="AU129" s="723"/>
      <c r="AV129" s="723"/>
      <c r="AW129" s="723"/>
      <c r="AX129" s="723"/>
      <c r="AY129" s="723"/>
      <c r="AZ129" s="723"/>
      <c r="BA129" s="723"/>
      <c r="BB129" s="723"/>
      <c r="BC129" s="723"/>
      <c r="BD129" s="723"/>
      <c r="BE129" s="723"/>
      <c r="BF129" s="723"/>
      <c r="BG129" s="723"/>
      <c r="BH129" s="723"/>
      <c r="BI129" s="723"/>
      <c r="BJ129" s="723"/>
      <c r="BK129" s="723"/>
      <c r="BL129" s="723"/>
      <c r="BM129" s="723"/>
      <c r="BN129" s="723"/>
      <c r="BO129" s="723"/>
      <c r="BP129" s="723"/>
      <c r="BQ129" s="723"/>
      <c r="BR129" s="723"/>
      <c r="BS129" s="723"/>
      <c r="BT129" s="723"/>
      <c r="BU129" s="723"/>
      <c r="BV129" s="723"/>
      <c r="BW129" s="723"/>
      <c r="BX129" s="723"/>
      <c r="BY129" s="723"/>
      <c r="BZ129" s="723"/>
      <c r="CA129" s="723"/>
      <c r="CB129" s="723"/>
      <c r="CC129" s="723"/>
      <c r="CD129" s="723"/>
      <c r="CE129" s="723"/>
      <c r="CF129" s="723"/>
      <c r="CG129" s="723"/>
      <c r="CH129" s="723"/>
      <c r="CI129" s="723"/>
      <c r="CJ129" s="723"/>
      <c r="CK129" s="723"/>
      <c r="CL129" s="723"/>
      <c r="CM129" s="723"/>
      <c r="CN129" s="723"/>
      <c r="CO129" s="723"/>
      <c r="CP129" s="723"/>
      <c r="CQ129" s="723"/>
      <c r="CR129" s="723"/>
      <c r="CS129" s="723"/>
      <c r="CT129" s="723"/>
      <c r="CU129" s="723"/>
      <c r="CV129" s="723"/>
      <c r="CW129" s="723"/>
      <c r="CX129" s="723"/>
      <c r="CY129" s="723"/>
      <c r="CZ129" s="723"/>
      <c r="DA129" s="723"/>
      <c r="DB129" s="723"/>
      <c r="DC129" s="723"/>
      <c r="DD129" s="723"/>
      <c r="DE129" s="723"/>
      <c r="DF129" s="723"/>
      <c r="DG129" s="723"/>
      <c r="DH129" s="723"/>
      <c r="DI129" s="723"/>
      <c r="DJ129" s="723"/>
      <c r="DK129" s="723"/>
      <c r="DL129" s="723"/>
      <c r="DM129" s="723"/>
      <c r="DN129" s="723"/>
      <c r="DO129" s="723"/>
      <c r="DP129" s="723"/>
      <c r="DQ129" s="723"/>
      <c r="DR129" s="723"/>
      <c r="DS129" s="723"/>
      <c r="DT129" s="723"/>
      <c r="DU129" s="723"/>
      <c r="DV129" s="723"/>
      <c r="DW129" s="723"/>
      <c r="DX129" s="723"/>
      <c r="DY129" s="723"/>
      <c r="DZ129" s="723"/>
      <c r="EA129" s="723"/>
      <c r="EB129" s="723"/>
      <c r="EC129" s="723"/>
      <c r="ED129" s="723"/>
      <c r="EE129" s="723"/>
      <c r="EF129" s="723"/>
      <c r="EG129" s="723"/>
      <c r="EH129" s="723"/>
    </row>
    <row r="130" spans="1:138">
      <c r="A130" s="723"/>
      <c r="B130" s="723"/>
      <c r="C130" s="723"/>
      <c r="D130" s="723"/>
      <c r="E130" s="723"/>
      <c r="F130" s="723"/>
      <c r="G130" s="723"/>
      <c r="H130" s="723"/>
      <c r="I130" s="723"/>
      <c r="J130" s="723"/>
      <c r="K130" s="723"/>
      <c r="L130" s="723"/>
      <c r="M130" s="723"/>
      <c r="N130" s="723"/>
      <c r="O130" s="723"/>
      <c r="P130" s="723"/>
      <c r="Q130" s="723"/>
      <c r="R130" s="723"/>
      <c r="S130" s="723"/>
      <c r="T130" s="723"/>
      <c r="U130" s="723"/>
      <c r="V130" s="723"/>
      <c r="W130" s="723"/>
      <c r="X130" s="723"/>
      <c r="Y130" s="723"/>
      <c r="Z130" s="723"/>
      <c r="AA130" s="723"/>
      <c r="AB130" s="723"/>
      <c r="AC130" s="723"/>
      <c r="AD130" s="723"/>
      <c r="AE130" s="723"/>
      <c r="AF130" s="723"/>
      <c r="AG130" s="723"/>
      <c r="AH130" s="723"/>
      <c r="AI130" s="723"/>
      <c r="AJ130" s="723"/>
      <c r="AK130" s="723"/>
      <c r="AL130" s="723"/>
      <c r="AM130" s="723"/>
      <c r="AN130" s="723"/>
      <c r="AO130" s="723"/>
      <c r="AP130" s="723"/>
      <c r="AQ130" s="723"/>
      <c r="AR130" s="723"/>
      <c r="AS130" s="723"/>
      <c r="AT130" s="723"/>
      <c r="AU130" s="723"/>
      <c r="AV130" s="723"/>
      <c r="AW130" s="723"/>
      <c r="AX130" s="723"/>
      <c r="AY130" s="723"/>
      <c r="AZ130" s="723"/>
      <c r="BA130" s="723"/>
      <c r="BB130" s="723"/>
      <c r="BC130" s="723"/>
      <c r="BD130" s="723"/>
      <c r="BE130" s="723"/>
      <c r="BF130" s="723"/>
      <c r="BG130" s="723"/>
      <c r="BH130" s="723"/>
      <c r="BI130" s="723"/>
      <c r="BJ130" s="723"/>
      <c r="BK130" s="723"/>
      <c r="BL130" s="723"/>
      <c r="BM130" s="723"/>
      <c r="BN130" s="723"/>
      <c r="BO130" s="723"/>
      <c r="BP130" s="723"/>
      <c r="BQ130" s="723"/>
      <c r="BR130" s="723"/>
      <c r="BS130" s="723"/>
      <c r="BT130" s="723"/>
      <c r="BU130" s="723"/>
      <c r="BV130" s="723"/>
      <c r="BW130" s="723"/>
      <c r="BX130" s="723"/>
      <c r="BY130" s="723"/>
      <c r="BZ130" s="723"/>
      <c r="CA130" s="723"/>
      <c r="CB130" s="723"/>
      <c r="CC130" s="723"/>
      <c r="CD130" s="723"/>
      <c r="CE130" s="723"/>
      <c r="CF130" s="723"/>
      <c r="CG130" s="723"/>
      <c r="CH130" s="723"/>
      <c r="CI130" s="723"/>
      <c r="CJ130" s="723"/>
      <c r="CK130" s="723"/>
      <c r="CL130" s="723"/>
      <c r="CM130" s="723"/>
      <c r="CN130" s="723"/>
      <c r="CO130" s="723"/>
      <c r="CP130" s="723"/>
      <c r="CQ130" s="723"/>
      <c r="CR130" s="723"/>
      <c r="CS130" s="723"/>
      <c r="CT130" s="723"/>
      <c r="CU130" s="723"/>
      <c r="CV130" s="723"/>
      <c r="CW130" s="723"/>
      <c r="CX130" s="723"/>
      <c r="CY130" s="723"/>
      <c r="CZ130" s="723"/>
      <c r="DA130" s="723"/>
      <c r="DB130" s="723"/>
      <c r="DC130" s="723"/>
      <c r="DD130" s="723"/>
      <c r="DE130" s="723"/>
      <c r="DF130" s="723"/>
      <c r="DG130" s="723"/>
      <c r="DH130" s="723"/>
      <c r="DI130" s="723"/>
      <c r="DJ130" s="723"/>
      <c r="DK130" s="723"/>
      <c r="DL130" s="723"/>
      <c r="DM130" s="723"/>
      <c r="DN130" s="723"/>
      <c r="DO130" s="723"/>
      <c r="DP130" s="723"/>
      <c r="DQ130" s="723"/>
      <c r="DR130" s="723"/>
      <c r="DS130" s="723"/>
      <c r="DT130" s="723"/>
      <c r="DU130" s="723"/>
      <c r="DV130" s="723"/>
      <c r="DW130" s="723"/>
      <c r="DX130" s="723"/>
      <c r="DY130" s="723"/>
      <c r="DZ130" s="723"/>
      <c r="EA130" s="723"/>
      <c r="EB130" s="723"/>
      <c r="EC130" s="723"/>
      <c r="ED130" s="723"/>
      <c r="EE130" s="723"/>
      <c r="EF130" s="723"/>
      <c r="EG130" s="723"/>
      <c r="EH130" s="723"/>
    </row>
    <row r="131" spans="1:138">
      <c r="A131" s="723"/>
      <c r="B131" s="723"/>
      <c r="C131" s="723"/>
      <c r="D131" s="723"/>
      <c r="E131" s="723"/>
      <c r="F131" s="723"/>
      <c r="G131" s="723"/>
      <c r="H131" s="723"/>
      <c r="I131" s="723"/>
      <c r="J131" s="723"/>
      <c r="K131" s="723"/>
      <c r="L131" s="723"/>
      <c r="M131" s="723"/>
      <c r="N131" s="723"/>
      <c r="O131" s="723"/>
      <c r="P131" s="723"/>
      <c r="Q131" s="723"/>
      <c r="R131" s="723"/>
      <c r="S131" s="723"/>
      <c r="T131" s="723"/>
      <c r="U131" s="723"/>
      <c r="V131" s="723"/>
      <c r="W131" s="723"/>
      <c r="X131" s="723"/>
      <c r="Y131" s="723"/>
      <c r="Z131" s="723"/>
      <c r="AA131" s="723"/>
      <c r="AB131" s="723"/>
      <c r="AC131" s="723"/>
      <c r="AD131" s="723"/>
      <c r="AE131" s="723"/>
      <c r="AF131" s="723"/>
      <c r="AG131" s="723"/>
      <c r="AH131" s="723"/>
      <c r="AI131" s="723"/>
      <c r="AJ131" s="723"/>
      <c r="AK131" s="723"/>
      <c r="AL131" s="723"/>
      <c r="AM131" s="723"/>
      <c r="AN131" s="723"/>
      <c r="AO131" s="723"/>
      <c r="AP131" s="723"/>
      <c r="AQ131" s="723"/>
      <c r="AR131" s="723"/>
      <c r="AS131" s="723"/>
      <c r="AT131" s="723"/>
      <c r="AU131" s="723"/>
      <c r="AV131" s="723"/>
      <c r="AW131" s="723"/>
      <c r="AX131" s="723"/>
      <c r="AY131" s="723"/>
      <c r="AZ131" s="723"/>
      <c r="BA131" s="723"/>
      <c r="BB131" s="723"/>
      <c r="BC131" s="723"/>
      <c r="BD131" s="723"/>
      <c r="BE131" s="723"/>
      <c r="BF131" s="723"/>
      <c r="BG131" s="723"/>
      <c r="BH131" s="723"/>
      <c r="BI131" s="723"/>
      <c r="BJ131" s="723"/>
      <c r="BK131" s="723"/>
      <c r="BL131" s="723"/>
      <c r="BM131" s="723"/>
      <c r="BN131" s="723"/>
      <c r="BO131" s="723"/>
      <c r="BP131" s="723"/>
      <c r="BQ131" s="723"/>
      <c r="BR131" s="723"/>
      <c r="BS131" s="723"/>
      <c r="BT131" s="723"/>
      <c r="BU131" s="723"/>
      <c r="BV131" s="723"/>
      <c r="BW131" s="723"/>
      <c r="BX131" s="723"/>
      <c r="BY131" s="723"/>
      <c r="BZ131" s="723"/>
      <c r="CA131" s="723"/>
      <c r="CB131" s="723"/>
      <c r="CC131" s="723"/>
      <c r="CD131" s="723"/>
      <c r="CE131" s="723"/>
      <c r="CF131" s="723"/>
      <c r="CG131" s="723"/>
      <c r="CH131" s="723"/>
      <c r="CI131" s="723"/>
      <c r="CJ131" s="723"/>
      <c r="CK131" s="723"/>
      <c r="CL131" s="723"/>
      <c r="CM131" s="723"/>
      <c r="CN131" s="723"/>
      <c r="CO131" s="723"/>
      <c r="CP131" s="723"/>
      <c r="CQ131" s="723"/>
      <c r="CR131" s="723"/>
      <c r="CS131" s="723"/>
      <c r="CT131" s="723"/>
      <c r="CU131" s="723"/>
      <c r="CV131" s="723"/>
      <c r="CW131" s="723"/>
      <c r="CX131" s="723"/>
      <c r="CY131" s="723"/>
      <c r="CZ131" s="723"/>
      <c r="DA131" s="723"/>
      <c r="DB131" s="723"/>
      <c r="DC131" s="723"/>
      <c r="DD131" s="723"/>
      <c r="DE131" s="723"/>
      <c r="DF131" s="723"/>
      <c r="DG131" s="723"/>
      <c r="DH131" s="723"/>
      <c r="DI131" s="723"/>
      <c r="DJ131" s="723"/>
      <c r="DK131" s="723"/>
      <c r="DL131" s="723"/>
      <c r="DM131" s="723"/>
      <c r="DN131" s="723"/>
      <c r="DO131" s="723"/>
      <c r="DP131" s="723"/>
      <c r="DQ131" s="723"/>
      <c r="DR131" s="723"/>
      <c r="DS131" s="723"/>
      <c r="DT131" s="723"/>
      <c r="DU131" s="723"/>
      <c r="DV131" s="723"/>
      <c r="DW131" s="723"/>
      <c r="DX131" s="723"/>
      <c r="DY131" s="723"/>
      <c r="DZ131" s="723"/>
      <c r="EA131" s="723"/>
      <c r="EB131" s="723"/>
      <c r="EC131" s="723"/>
      <c r="ED131" s="723"/>
      <c r="EE131" s="723"/>
      <c r="EF131" s="723"/>
      <c r="EG131" s="723"/>
      <c r="EH131" s="723"/>
    </row>
    <row r="132" spans="1:138">
      <c r="A132" s="723"/>
      <c r="B132" s="723"/>
      <c r="C132" s="723"/>
      <c r="D132" s="723"/>
      <c r="E132" s="723"/>
      <c r="F132" s="723"/>
      <c r="G132" s="723"/>
      <c r="H132" s="723"/>
      <c r="I132" s="723"/>
      <c r="J132" s="723"/>
      <c r="K132" s="723"/>
      <c r="L132" s="723"/>
      <c r="M132" s="723"/>
      <c r="N132" s="723"/>
      <c r="O132" s="723"/>
      <c r="P132" s="723"/>
      <c r="Q132" s="723"/>
      <c r="R132" s="723"/>
      <c r="S132" s="723"/>
      <c r="T132" s="723"/>
      <c r="U132" s="723"/>
      <c r="V132" s="723"/>
      <c r="W132" s="723"/>
      <c r="X132" s="723"/>
      <c r="Y132" s="723"/>
      <c r="Z132" s="723"/>
      <c r="AA132" s="723"/>
      <c r="AB132" s="723"/>
      <c r="AC132" s="723"/>
      <c r="AD132" s="723"/>
      <c r="AE132" s="723"/>
      <c r="AF132" s="723"/>
      <c r="AG132" s="723"/>
      <c r="AH132" s="723"/>
      <c r="AI132" s="723"/>
      <c r="AJ132" s="723"/>
      <c r="AK132" s="723"/>
      <c r="AL132" s="723"/>
      <c r="AM132" s="723"/>
      <c r="AN132" s="723"/>
      <c r="AO132" s="723"/>
      <c r="AP132" s="723"/>
      <c r="AQ132" s="723"/>
      <c r="AR132" s="723"/>
      <c r="AS132" s="723"/>
      <c r="AT132" s="723"/>
      <c r="AU132" s="723"/>
      <c r="AV132" s="723"/>
      <c r="AW132" s="723"/>
      <c r="AX132" s="723"/>
      <c r="AY132" s="723"/>
      <c r="AZ132" s="723"/>
      <c r="BA132" s="723"/>
      <c r="BB132" s="723"/>
      <c r="BC132" s="723"/>
      <c r="BD132" s="723"/>
      <c r="BE132" s="723"/>
      <c r="BF132" s="723"/>
      <c r="BG132" s="723"/>
      <c r="BH132" s="723"/>
      <c r="BI132" s="723"/>
      <c r="BJ132" s="723"/>
      <c r="BK132" s="723"/>
      <c r="BL132" s="723"/>
      <c r="BM132" s="723"/>
      <c r="BN132" s="723"/>
      <c r="BO132" s="723"/>
      <c r="BP132" s="723"/>
      <c r="BQ132" s="723"/>
      <c r="BR132" s="723"/>
      <c r="BS132" s="723"/>
      <c r="BT132" s="723"/>
      <c r="BU132" s="723"/>
      <c r="BV132" s="723"/>
      <c r="BW132" s="723"/>
      <c r="BX132" s="723"/>
      <c r="BY132" s="723"/>
      <c r="BZ132" s="723"/>
      <c r="CA132" s="723"/>
      <c r="CB132" s="723"/>
      <c r="CC132" s="723"/>
      <c r="CD132" s="723"/>
      <c r="CE132" s="723"/>
      <c r="CF132" s="723"/>
      <c r="CG132" s="723"/>
      <c r="CH132" s="723"/>
      <c r="CI132" s="723"/>
      <c r="CJ132" s="723"/>
      <c r="CK132" s="723"/>
      <c r="CL132" s="723"/>
      <c r="CM132" s="723"/>
      <c r="CN132" s="723"/>
      <c r="CO132" s="723"/>
      <c r="CP132" s="723"/>
      <c r="CQ132" s="723"/>
      <c r="CR132" s="723"/>
      <c r="CS132" s="723"/>
      <c r="CT132" s="723"/>
      <c r="CU132" s="723"/>
      <c r="CV132" s="723"/>
      <c r="CW132" s="723"/>
      <c r="CX132" s="723"/>
      <c r="CY132" s="723"/>
      <c r="CZ132" s="723"/>
      <c r="DA132" s="723"/>
      <c r="DB132" s="723"/>
      <c r="DC132" s="723"/>
      <c r="DD132" s="723"/>
      <c r="DE132" s="723"/>
      <c r="DF132" s="723"/>
      <c r="DG132" s="723"/>
      <c r="DH132" s="723"/>
      <c r="DI132" s="723"/>
      <c r="DJ132" s="723"/>
      <c r="DK132" s="723"/>
      <c r="DL132" s="723"/>
      <c r="DM132" s="723"/>
      <c r="DN132" s="723"/>
      <c r="DO132" s="723"/>
      <c r="DP132" s="723"/>
      <c r="DQ132" s="723"/>
      <c r="DR132" s="723"/>
      <c r="DS132" s="723"/>
      <c r="DT132" s="723"/>
      <c r="DU132" s="723"/>
      <c r="DV132" s="723"/>
      <c r="DW132" s="723"/>
      <c r="DX132" s="723"/>
      <c r="DY132" s="723"/>
      <c r="DZ132" s="723"/>
      <c r="EA132" s="723"/>
      <c r="EB132" s="723"/>
      <c r="EC132" s="723"/>
      <c r="ED132" s="723"/>
      <c r="EE132" s="723"/>
      <c r="EF132" s="723"/>
      <c r="EG132" s="723"/>
      <c r="EH132" s="723"/>
    </row>
    <row r="133" spans="1:138">
      <c r="A133" s="723"/>
      <c r="B133" s="723"/>
      <c r="C133" s="723"/>
      <c r="D133" s="723"/>
      <c r="E133" s="723"/>
      <c r="F133" s="723"/>
      <c r="G133" s="723"/>
      <c r="H133" s="723"/>
      <c r="I133" s="723"/>
      <c r="J133" s="723"/>
      <c r="K133" s="723"/>
      <c r="L133" s="723"/>
      <c r="M133" s="723"/>
      <c r="N133" s="723"/>
      <c r="O133" s="723"/>
      <c r="P133" s="723"/>
      <c r="Q133" s="723"/>
      <c r="R133" s="723"/>
      <c r="S133" s="723"/>
      <c r="T133" s="723"/>
      <c r="U133" s="723"/>
      <c r="V133" s="723"/>
      <c r="W133" s="723"/>
      <c r="X133" s="723"/>
      <c r="Y133" s="723"/>
      <c r="Z133" s="723"/>
      <c r="AA133" s="723"/>
      <c r="AB133" s="723"/>
      <c r="AC133" s="723"/>
      <c r="AD133" s="723"/>
      <c r="AE133" s="723"/>
      <c r="AF133" s="723"/>
      <c r="AG133" s="723"/>
      <c r="AH133" s="723"/>
      <c r="AI133" s="723"/>
      <c r="AJ133" s="723"/>
      <c r="AK133" s="723"/>
      <c r="AL133" s="723"/>
      <c r="AM133" s="723"/>
      <c r="AN133" s="723"/>
      <c r="AO133" s="723"/>
      <c r="AP133" s="723"/>
      <c r="AQ133" s="723"/>
      <c r="AR133" s="723"/>
      <c r="AS133" s="723"/>
      <c r="AT133" s="723"/>
      <c r="AU133" s="723"/>
      <c r="AV133" s="723"/>
      <c r="AW133" s="723"/>
      <c r="AX133" s="723"/>
      <c r="AY133" s="723"/>
      <c r="AZ133" s="723"/>
      <c r="BA133" s="723"/>
      <c r="BB133" s="723"/>
      <c r="BC133" s="723"/>
      <c r="BD133" s="723"/>
      <c r="BE133" s="723"/>
      <c r="BF133" s="723"/>
      <c r="BG133" s="723"/>
      <c r="BH133" s="723"/>
      <c r="BI133" s="723"/>
      <c r="BJ133" s="723"/>
      <c r="BK133" s="723"/>
      <c r="BL133" s="723"/>
      <c r="BM133" s="723"/>
      <c r="BN133" s="723"/>
      <c r="BO133" s="723"/>
      <c r="BP133" s="723"/>
      <c r="BQ133" s="723"/>
      <c r="BR133" s="723"/>
      <c r="BS133" s="723"/>
      <c r="BT133" s="723"/>
      <c r="BU133" s="723"/>
      <c r="BV133" s="723"/>
      <c r="BW133" s="723"/>
      <c r="BX133" s="723"/>
      <c r="BY133" s="723"/>
      <c r="BZ133" s="723"/>
      <c r="CA133" s="723"/>
      <c r="CB133" s="723"/>
      <c r="CC133" s="723"/>
      <c r="CD133" s="723"/>
      <c r="CE133" s="723"/>
      <c r="CF133" s="723"/>
      <c r="CG133" s="723"/>
      <c r="CH133" s="723"/>
      <c r="CI133" s="723"/>
      <c r="CJ133" s="723"/>
      <c r="CK133" s="723"/>
      <c r="CL133" s="723"/>
      <c r="CM133" s="723"/>
      <c r="CN133" s="723"/>
      <c r="CO133" s="723"/>
      <c r="CP133" s="723"/>
      <c r="CQ133" s="723"/>
      <c r="CR133" s="723"/>
      <c r="CS133" s="723"/>
      <c r="CT133" s="723"/>
      <c r="CU133" s="723"/>
      <c r="CV133" s="723"/>
      <c r="CW133" s="723"/>
      <c r="CX133" s="723"/>
      <c r="CY133" s="723"/>
      <c r="CZ133" s="723"/>
      <c r="DA133" s="723"/>
      <c r="DB133" s="723"/>
      <c r="DC133" s="723"/>
      <c r="DD133" s="723"/>
      <c r="DE133" s="723"/>
      <c r="DF133" s="723"/>
      <c r="DG133" s="723"/>
      <c r="DH133" s="723"/>
      <c r="DI133" s="723"/>
      <c r="DJ133" s="723"/>
      <c r="DK133" s="723"/>
      <c r="DL133" s="723"/>
      <c r="DM133" s="723"/>
      <c r="DN133" s="723"/>
      <c r="DO133" s="723"/>
      <c r="DP133" s="723"/>
      <c r="DQ133" s="723"/>
      <c r="DR133" s="723"/>
      <c r="DS133" s="723"/>
      <c r="DT133" s="723"/>
      <c r="DU133" s="723"/>
      <c r="DV133" s="723"/>
      <c r="DW133" s="723"/>
      <c r="DX133" s="723"/>
      <c r="DY133" s="723"/>
      <c r="DZ133" s="723"/>
      <c r="EA133" s="723"/>
      <c r="EB133" s="723"/>
      <c r="EC133" s="723"/>
      <c r="ED133" s="723"/>
      <c r="EE133" s="723"/>
      <c r="EF133" s="723"/>
      <c r="EG133" s="723"/>
      <c r="EH133" s="723"/>
    </row>
    <row r="134" spans="1:138">
      <c r="A134" s="723"/>
      <c r="B134" s="723"/>
      <c r="C134" s="723"/>
      <c r="D134" s="723"/>
      <c r="E134" s="723"/>
      <c r="F134" s="723"/>
      <c r="G134" s="723"/>
      <c r="H134" s="723"/>
      <c r="I134" s="723"/>
      <c r="J134" s="723"/>
      <c r="K134" s="723"/>
      <c r="L134" s="723"/>
      <c r="M134" s="723"/>
      <c r="N134" s="723"/>
      <c r="O134" s="723"/>
      <c r="P134" s="723"/>
      <c r="Q134" s="723"/>
      <c r="R134" s="723"/>
      <c r="S134" s="723"/>
      <c r="T134" s="723"/>
      <c r="U134" s="723"/>
      <c r="V134" s="723"/>
      <c r="W134" s="723"/>
      <c r="X134" s="723"/>
      <c r="Y134" s="723"/>
      <c r="Z134" s="723"/>
      <c r="AA134" s="723"/>
      <c r="AB134" s="723"/>
      <c r="AC134" s="723"/>
      <c r="AD134" s="723"/>
      <c r="AE134" s="723"/>
      <c r="AF134" s="723"/>
      <c r="AG134" s="723"/>
      <c r="AH134" s="723"/>
      <c r="AI134" s="723"/>
      <c r="AJ134" s="723"/>
      <c r="AK134" s="723"/>
      <c r="AL134" s="723"/>
      <c r="AM134" s="723"/>
      <c r="AN134" s="723"/>
      <c r="AO134" s="723"/>
      <c r="AP134" s="723"/>
      <c r="AQ134" s="723"/>
      <c r="AR134" s="723"/>
      <c r="AS134" s="723"/>
      <c r="AT134" s="723"/>
      <c r="AU134" s="723"/>
      <c r="AV134" s="723"/>
      <c r="AW134" s="723"/>
      <c r="AX134" s="723"/>
      <c r="AY134" s="723"/>
      <c r="AZ134" s="723"/>
      <c r="BA134" s="723"/>
      <c r="BB134" s="723"/>
      <c r="BC134" s="723"/>
      <c r="BD134" s="723"/>
      <c r="BE134" s="723"/>
      <c r="BF134" s="723"/>
      <c r="BG134" s="723"/>
      <c r="BH134" s="723"/>
      <c r="BI134" s="723"/>
      <c r="BJ134" s="723"/>
      <c r="BK134" s="723"/>
      <c r="BL134" s="723"/>
      <c r="BM134" s="723"/>
      <c r="BN134" s="723"/>
      <c r="BO134" s="723"/>
      <c r="BP134" s="723"/>
      <c r="BQ134" s="723"/>
      <c r="BR134" s="723"/>
      <c r="BS134" s="723"/>
      <c r="BT134" s="723"/>
      <c r="BU134" s="723"/>
      <c r="BV134" s="723"/>
      <c r="BW134" s="723"/>
      <c r="BX134" s="723"/>
      <c r="BY134" s="723"/>
      <c r="BZ134" s="723"/>
      <c r="CA134" s="723"/>
      <c r="CB134" s="723"/>
      <c r="CC134" s="723"/>
      <c r="CD134" s="723"/>
      <c r="CE134" s="723"/>
      <c r="CF134" s="723"/>
      <c r="CG134" s="723"/>
      <c r="CH134" s="723"/>
      <c r="CI134" s="723"/>
      <c r="CJ134" s="723"/>
      <c r="CK134" s="723"/>
      <c r="CL134" s="723"/>
      <c r="CM134" s="723"/>
      <c r="CN134" s="723"/>
      <c r="CO134" s="723"/>
      <c r="CP134" s="723"/>
      <c r="CQ134" s="723"/>
      <c r="CR134" s="723"/>
      <c r="CS134" s="723"/>
      <c r="CT134" s="723"/>
      <c r="CU134" s="723"/>
      <c r="CV134" s="723"/>
      <c r="CW134" s="723"/>
      <c r="CX134" s="723"/>
      <c r="CY134" s="723"/>
      <c r="CZ134" s="723"/>
      <c r="DA134" s="723"/>
      <c r="DB134" s="723"/>
      <c r="DC134" s="723"/>
      <c r="DD134" s="723"/>
      <c r="DE134" s="723"/>
      <c r="DF134" s="723"/>
      <c r="DG134" s="723"/>
      <c r="DH134" s="723"/>
      <c r="DI134" s="723"/>
      <c r="DJ134" s="723"/>
      <c r="DK134" s="723"/>
      <c r="DL134" s="723"/>
      <c r="DM134" s="723"/>
      <c r="DN134" s="723"/>
      <c r="DO134" s="723"/>
      <c r="DP134" s="723"/>
      <c r="DQ134" s="723"/>
      <c r="DR134" s="723"/>
      <c r="DS134" s="723"/>
      <c r="DT134" s="723"/>
      <c r="DU134" s="723"/>
      <c r="DV134" s="723"/>
      <c r="DW134" s="723"/>
      <c r="DX134" s="723"/>
      <c r="DY134" s="723"/>
      <c r="DZ134" s="723"/>
      <c r="EA134" s="723"/>
      <c r="EB134" s="723"/>
      <c r="EC134" s="723"/>
      <c r="ED134" s="723"/>
      <c r="EE134" s="723"/>
      <c r="EF134" s="723"/>
      <c r="EG134" s="723"/>
      <c r="EH134" s="723"/>
    </row>
    <row r="135" spans="1:138">
      <c r="A135" s="723"/>
      <c r="B135" s="723"/>
      <c r="C135" s="723"/>
      <c r="D135" s="723"/>
      <c r="E135" s="723"/>
      <c r="F135" s="723"/>
      <c r="G135" s="723"/>
      <c r="H135" s="723"/>
      <c r="I135" s="723"/>
      <c r="J135" s="723"/>
      <c r="K135" s="723"/>
      <c r="L135" s="723"/>
      <c r="M135" s="723"/>
      <c r="N135" s="723"/>
      <c r="O135" s="723"/>
      <c r="P135" s="723"/>
      <c r="Q135" s="723"/>
      <c r="R135" s="723"/>
      <c r="S135" s="723"/>
      <c r="T135" s="723"/>
      <c r="U135" s="723"/>
      <c r="V135" s="723"/>
      <c r="W135" s="723"/>
      <c r="X135" s="723"/>
      <c r="Y135" s="723"/>
      <c r="Z135" s="723"/>
      <c r="AA135" s="723"/>
      <c r="AB135" s="723"/>
      <c r="AC135" s="723"/>
      <c r="AD135" s="723"/>
      <c r="AE135" s="723"/>
      <c r="AF135" s="723"/>
      <c r="AG135" s="723"/>
      <c r="AH135" s="723"/>
      <c r="AI135" s="723"/>
      <c r="AJ135" s="723"/>
      <c r="AK135" s="723"/>
      <c r="AL135" s="723"/>
      <c r="AM135" s="723"/>
      <c r="AN135" s="723"/>
      <c r="AO135" s="723"/>
      <c r="AP135" s="723"/>
      <c r="AQ135" s="723"/>
      <c r="AR135" s="723"/>
      <c r="AS135" s="723"/>
      <c r="AT135" s="723"/>
      <c r="AU135" s="723"/>
      <c r="AV135" s="723"/>
      <c r="AW135" s="723"/>
      <c r="AX135" s="723"/>
      <c r="AY135" s="723"/>
      <c r="AZ135" s="723"/>
      <c r="BA135" s="723"/>
      <c r="BB135" s="723"/>
      <c r="BC135" s="723"/>
      <c r="BD135" s="723"/>
      <c r="BE135" s="723"/>
      <c r="BF135" s="723"/>
      <c r="BG135" s="723"/>
      <c r="BH135" s="723"/>
      <c r="BI135" s="723"/>
      <c r="BJ135" s="723"/>
      <c r="BK135" s="723"/>
      <c r="BL135" s="723"/>
      <c r="BM135" s="723"/>
      <c r="BN135" s="723"/>
      <c r="BO135" s="723"/>
      <c r="BP135" s="723"/>
      <c r="BQ135" s="723"/>
      <c r="BR135" s="723"/>
      <c r="BS135" s="723"/>
      <c r="BT135" s="723"/>
      <c r="BU135" s="723"/>
      <c r="BV135" s="723"/>
      <c r="BW135" s="723"/>
      <c r="BX135" s="723"/>
      <c r="BY135" s="723"/>
      <c r="BZ135" s="723"/>
      <c r="CA135" s="723"/>
      <c r="CB135" s="723"/>
      <c r="CC135" s="723"/>
      <c r="CD135" s="723"/>
      <c r="CE135" s="723"/>
      <c r="CF135" s="723"/>
      <c r="CG135" s="723"/>
      <c r="CH135" s="723"/>
      <c r="CI135" s="723"/>
      <c r="CJ135" s="723"/>
      <c r="CK135" s="723"/>
      <c r="CL135" s="723"/>
      <c r="CM135" s="723"/>
      <c r="CN135" s="723"/>
      <c r="CO135" s="723"/>
      <c r="CP135" s="723"/>
      <c r="CQ135" s="723"/>
      <c r="CR135" s="723"/>
      <c r="CS135" s="723"/>
      <c r="CT135" s="723"/>
      <c r="CU135" s="723"/>
      <c r="CV135" s="723"/>
      <c r="CW135" s="723"/>
      <c r="CX135" s="723"/>
      <c r="CY135" s="723"/>
      <c r="CZ135" s="723"/>
      <c r="DA135" s="723"/>
      <c r="DB135" s="723"/>
      <c r="DC135" s="723"/>
      <c r="DD135" s="723"/>
      <c r="DE135" s="723"/>
      <c r="DF135" s="723"/>
      <c r="DG135" s="723"/>
      <c r="DH135" s="723"/>
      <c r="DI135" s="723"/>
      <c r="DJ135" s="723"/>
      <c r="DK135" s="723"/>
      <c r="DL135" s="723"/>
      <c r="DM135" s="723"/>
      <c r="DN135" s="723"/>
      <c r="DO135" s="723"/>
      <c r="DP135" s="723"/>
      <c r="DQ135" s="723"/>
      <c r="DR135" s="723"/>
      <c r="DS135" s="723"/>
      <c r="DT135" s="723"/>
      <c r="DU135" s="723"/>
      <c r="DV135" s="723"/>
      <c r="DW135" s="723"/>
      <c r="DX135" s="723"/>
      <c r="DY135" s="723"/>
      <c r="DZ135" s="723"/>
      <c r="EA135" s="723"/>
      <c r="EB135" s="723"/>
      <c r="EC135" s="723"/>
      <c r="ED135" s="723"/>
      <c r="EE135" s="723"/>
      <c r="EF135" s="723"/>
      <c r="EG135" s="723"/>
      <c r="EH135" s="723"/>
    </row>
    <row r="136" spans="1:138">
      <c r="A136" s="723"/>
      <c r="B136" s="723"/>
      <c r="C136" s="723"/>
      <c r="D136" s="723"/>
      <c r="E136" s="723"/>
      <c r="F136" s="723"/>
      <c r="G136" s="723"/>
      <c r="H136" s="723"/>
      <c r="I136" s="723"/>
      <c r="J136" s="723"/>
      <c r="K136" s="723"/>
      <c r="L136" s="723"/>
      <c r="M136" s="723"/>
      <c r="N136" s="723"/>
      <c r="O136" s="723"/>
      <c r="P136" s="723"/>
      <c r="Q136" s="723"/>
      <c r="R136" s="723"/>
      <c r="S136" s="723"/>
      <c r="T136" s="723"/>
      <c r="U136" s="723"/>
      <c r="V136" s="723"/>
      <c r="W136" s="723"/>
      <c r="X136" s="723"/>
      <c r="Y136" s="723"/>
      <c r="Z136" s="723"/>
      <c r="AA136" s="723"/>
      <c r="AB136" s="723"/>
      <c r="AC136" s="723"/>
      <c r="AD136" s="723"/>
      <c r="AE136" s="723"/>
      <c r="AF136" s="723"/>
      <c r="AG136" s="723"/>
      <c r="AH136" s="723"/>
      <c r="AI136" s="723"/>
      <c r="AJ136" s="723"/>
      <c r="AK136" s="723"/>
      <c r="AL136" s="723"/>
      <c r="AM136" s="723"/>
      <c r="AN136" s="723"/>
      <c r="AO136" s="723"/>
      <c r="AP136" s="723"/>
      <c r="AQ136" s="723"/>
      <c r="AR136" s="723"/>
      <c r="AS136" s="723"/>
      <c r="AT136" s="723"/>
      <c r="AU136" s="723"/>
      <c r="AV136" s="723"/>
      <c r="AW136" s="723"/>
      <c r="AX136" s="723"/>
      <c r="AY136" s="723"/>
      <c r="AZ136" s="723"/>
      <c r="BA136" s="723"/>
      <c r="BB136" s="723"/>
      <c r="BC136" s="723"/>
      <c r="BD136" s="723"/>
      <c r="BE136" s="723"/>
      <c r="BF136" s="723"/>
      <c r="BG136" s="723"/>
      <c r="BH136" s="723"/>
      <c r="BI136" s="723"/>
      <c r="BJ136" s="723"/>
      <c r="BK136" s="723"/>
      <c r="BL136" s="723"/>
      <c r="BM136" s="723"/>
      <c r="BN136" s="723"/>
      <c r="BO136" s="723"/>
      <c r="BP136" s="723"/>
      <c r="BQ136" s="723"/>
      <c r="BR136" s="723"/>
      <c r="BS136" s="723"/>
      <c r="BT136" s="723"/>
      <c r="BU136" s="723"/>
      <c r="BV136" s="723"/>
      <c r="BW136" s="723"/>
      <c r="BX136" s="723"/>
      <c r="BY136" s="723"/>
      <c r="BZ136" s="723"/>
      <c r="CA136" s="723"/>
      <c r="CB136" s="723"/>
      <c r="CC136" s="723"/>
      <c r="CD136" s="723"/>
      <c r="CE136" s="723"/>
      <c r="CF136" s="723"/>
      <c r="CG136" s="723"/>
      <c r="CH136" s="723"/>
      <c r="CI136" s="723"/>
      <c r="CJ136" s="723"/>
      <c r="CK136" s="723"/>
      <c r="CL136" s="723"/>
      <c r="CM136" s="723"/>
      <c r="CN136" s="723"/>
      <c r="CO136" s="723"/>
      <c r="CP136" s="723"/>
      <c r="CQ136" s="723"/>
      <c r="CR136" s="723"/>
      <c r="CS136" s="723"/>
      <c r="CT136" s="723"/>
      <c r="CU136" s="723"/>
      <c r="CV136" s="723"/>
      <c r="CW136" s="723"/>
      <c r="CX136" s="723"/>
      <c r="CY136" s="723"/>
      <c r="CZ136" s="723"/>
      <c r="DA136" s="723"/>
      <c r="DB136" s="723"/>
      <c r="DC136" s="723"/>
      <c r="DD136" s="723"/>
      <c r="DE136" s="723"/>
      <c r="DF136" s="723"/>
      <c r="DG136" s="723"/>
      <c r="DH136" s="723"/>
      <c r="DI136" s="723"/>
      <c r="DJ136" s="723"/>
      <c r="DK136" s="723"/>
      <c r="DL136" s="723"/>
      <c r="DM136" s="723"/>
      <c r="DN136" s="723"/>
      <c r="DO136" s="723"/>
      <c r="DP136" s="723"/>
      <c r="DQ136" s="723"/>
      <c r="DR136" s="723"/>
      <c r="DS136" s="723"/>
      <c r="DT136" s="723"/>
      <c r="DU136" s="723"/>
      <c r="DV136" s="723"/>
      <c r="DW136" s="723"/>
      <c r="DX136" s="723"/>
      <c r="DY136" s="723"/>
      <c r="DZ136" s="723"/>
      <c r="EA136" s="723"/>
      <c r="EB136" s="723"/>
      <c r="EC136" s="723"/>
      <c r="ED136" s="723"/>
      <c r="EE136" s="723"/>
      <c r="EF136" s="723"/>
      <c r="EG136" s="723"/>
      <c r="EH136" s="723"/>
    </row>
    <row r="137" spans="1:138">
      <c r="A137" s="723"/>
      <c r="B137" s="723"/>
      <c r="C137" s="723"/>
      <c r="D137" s="723"/>
      <c r="E137" s="723"/>
      <c r="F137" s="723"/>
      <c r="G137" s="723"/>
      <c r="H137" s="723"/>
      <c r="I137" s="723"/>
      <c r="J137" s="723"/>
      <c r="K137" s="723"/>
      <c r="L137" s="723"/>
      <c r="M137" s="723"/>
      <c r="N137" s="723"/>
      <c r="O137" s="723"/>
      <c r="P137" s="723"/>
      <c r="Q137" s="723"/>
      <c r="R137" s="723"/>
      <c r="S137" s="723"/>
      <c r="T137" s="723"/>
      <c r="U137" s="723"/>
      <c r="V137" s="723"/>
      <c r="W137" s="723"/>
      <c r="X137" s="723"/>
      <c r="Y137" s="723"/>
      <c r="Z137" s="723"/>
      <c r="AA137" s="723"/>
      <c r="AB137" s="723"/>
      <c r="AC137" s="723"/>
      <c r="AD137" s="723"/>
      <c r="AE137" s="723"/>
      <c r="AF137" s="723"/>
      <c r="AG137" s="723"/>
      <c r="AH137" s="723"/>
      <c r="AI137" s="723"/>
      <c r="AJ137" s="723"/>
      <c r="AK137" s="723"/>
      <c r="AL137" s="723"/>
      <c r="AM137" s="723"/>
      <c r="AN137" s="723"/>
      <c r="AO137" s="723"/>
      <c r="AP137" s="723"/>
      <c r="AQ137" s="723"/>
      <c r="AR137" s="723"/>
      <c r="AS137" s="723"/>
      <c r="AT137" s="723"/>
      <c r="AU137" s="723"/>
      <c r="AV137" s="723"/>
      <c r="AW137" s="723"/>
      <c r="AX137" s="723"/>
      <c r="AY137" s="723"/>
      <c r="AZ137" s="723"/>
      <c r="BA137" s="723"/>
      <c r="BB137" s="723"/>
      <c r="BC137" s="723"/>
      <c r="BD137" s="723"/>
      <c r="BE137" s="723"/>
      <c r="BF137" s="723"/>
      <c r="BG137" s="723"/>
      <c r="BH137" s="723"/>
      <c r="BI137" s="723"/>
      <c r="BJ137" s="723"/>
      <c r="BK137" s="723"/>
      <c r="BL137" s="723"/>
      <c r="BM137" s="723"/>
      <c r="BN137" s="723"/>
      <c r="BO137" s="723"/>
      <c r="BP137" s="723"/>
      <c r="BQ137" s="723"/>
      <c r="BR137" s="723"/>
      <c r="BS137" s="723"/>
      <c r="BT137" s="723"/>
      <c r="BU137" s="723"/>
      <c r="BV137" s="723"/>
      <c r="BW137" s="723"/>
      <c r="BX137" s="723"/>
      <c r="BY137" s="723"/>
      <c r="BZ137" s="723"/>
      <c r="CA137" s="723"/>
      <c r="CB137" s="723"/>
      <c r="CC137" s="723"/>
      <c r="CD137" s="723"/>
      <c r="CE137" s="723"/>
      <c r="CF137" s="723"/>
      <c r="CG137" s="723"/>
      <c r="CH137" s="723"/>
      <c r="CI137" s="723"/>
      <c r="CJ137" s="723"/>
      <c r="CK137" s="723"/>
      <c r="CL137" s="723"/>
      <c r="CM137" s="723"/>
      <c r="CN137" s="723"/>
      <c r="CO137" s="723"/>
      <c r="CP137" s="723"/>
      <c r="CQ137" s="723"/>
      <c r="CR137" s="723"/>
      <c r="CS137" s="723"/>
      <c r="CT137" s="723"/>
      <c r="CU137" s="723"/>
      <c r="CV137" s="723"/>
      <c r="CW137" s="723"/>
      <c r="CX137" s="723"/>
      <c r="CY137" s="723"/>
      <c r="CZ137" s="723"/>
      <c r="DA137" s="723"/>
      <c r="DB137" s="723"/>
      <c r="DC137" s="723"/>
      <c r="DD137" s="723"/>
      <c r="DE137" s="723"/>
      <c r="DF137" s="723"/>
      <c r="DG137" s="723"/>
      <c r="DH137" s="723"/>
      <c r="DI137" s="723"/>
      <c r="DJ137" s="723"/>
      <c r="DK137" s="723"/>
      <c r="DL137" s="723"/>
      <c r="DM137" s="723"/>
      <c r="DN137" s="723"/>
      <c r="DO137" s="723"/>
      <c r="DP137" s="723"/>
      <c r="DQ137" s="723"/>
      <c r="DR137" s="723"/>
      <c r="DS137" s="723"/>
      <c r="DT137" s="723"/>
      <c r="DU137" s="723"/>
      <c r="DV137" s="723"/>
      <c r="DW137" s="723"/>
      <c r="DX137" s="723"/>
      <c r="DY137" s="723"/>
      <c r="DZ137" s="723"/>
      <c r="EA137" s="723"/>
      <c r="EB137" s="723"/>
      <c r="EC137" s="723"/>
      <c r="ED137" s="723"/>
      <c r="EE137" s="723"/>
      <c r="EF137" s="723"/>
      <c r="EG137" s="723"/>
      <c r="EH137" s="723"/>
    </row>
    <row r="138" spans="1:138">
      <c r="A138" s="723"/>
      <c r="B138" s="723"/>
      <c r="C138" s="723"/>
      <c r="D138" s="723"/>
      <c r="E138" s="723"/>
      <c r="F138" s="723"/>
      <c r="G138" s="723"/>
      <c r="H138" s="723"/>
      <c r="I138" s="723"/>
      <c r="J138" s="723"/>
      <c r="K138" s="723"/>
      <c r="L138" s="723"/>
      <c r="M138" s="723"/>
      <c r="N138" s="723"/>
      <c r="O138" s="723"/>
      <c r="P138" s="723"/>
      <c r="Q138" s="723"/>
      <c r="R138" s="723"/>
      <c r="S138" s="723"/>
      <c r="T138" s="723"/>
      <c r="U138" s="723"/>
      <c r="V138" s="723"/>
      <c r="W138" s="723"/>
      <c r="X138" s="723"/>
      <c r="Y138" s="723"/>
      <c r="Z138" s="723"/>
      <c r="AA138" s="723"/>
      <c r="AB138" s="723"/>
      <c r="AC138" s="723"/>
      <c r="AD138" s="723"/>
      <c r="AE138" s="723"/>
      <c r="AF138" s="723"/>
      <c r="AG138" s="723"/>
      <c r="AH138" s="723"/>
      <c r="AI138" s="723"/>
      <c r="AJ138" s="723"/>
      <c r="AK138" s="723"/>
      <c r="AL138" s="723"/>
      <c r="AM138" s="723"/>
      <c r="AN138" s="723"/>
      <c r="AO138" s="723"/>
      <c r="AP138" s="723"/>
      <c r="AQ138" s="723"/>
      <c r="AR138" s="723"/>
      <c r="AS138" s="723"/>
      <c r="AT138" s="723"/>
      <c r="AU138" s="723"/>
      <c r="AV138" s="723"/>
      <c r="AW138" s="723"/>
      <c r="AX138" s="723"/>
      <c r="AY138" s="723"/>
      <c r="AZ138" s="723"/>
      <c r="BA138" s="723"/>
      <c r="BB138" s="723"/>
      <c r="BC138" s="723"/>
      <c r="BD138" s="723"/>
      <c r="BE138" s="723"/>
      <c r="BF138" s="723"/>
      <c r="BG138" s="723"/>
      <c r="BH138" s="723"/>
      <c r="BI138" s="723"/>
      <c r="BJ138" s="723"/>
      <c r="BK138" s="723"/>
      <c r="BL138" s="723"/>
      <c r="BM138" s="723"/>
      <c r="BN138" s="723"/>
      <c r="BO138" s="723"/>
      <c r="BP138" s="723"/>
      <c r="BQ138" s="723"/>
      <c r="BR138" s="723"/>
      <c r="BS138" s="723"/>
      <c r="BT138" s="723"/>
      <c r="BU138" s="723"/>
      <c r="BV138" s="723"/>
      <c r="BW138" s="723"/>
      <c r="BX138" s="723"/>
      <c r="BY138" s="723"/>
      <c r="BZ138" s="723"/>
      <c r="CA138" s="723"/>
      <c r="CB138" s="723"/>
      <c r="CC138" s="723"/>
      <c r="CD138" s="723"/>
      <c r="CE138" s="723"/>
      <c r="CF138" s="723"/>
      <c r="CG138" s="723"/>
      <c r="CH138" s="723"/>
      <c r="CI138" s="723"/>
      <c r="CJ138" s="723"/>
      <c r="CK138" s="723"/>
      <c r="CL138" s="723"/>
      <c r="CM138" s="723"/>
      <c r="CN138" s="723"/>
      <c r="CO138" s="723"/>
      <c r="CP138" s="723"/>
      <c r="CQ138" s="723"/>
      <c r="CR138" s="723"/>
      <c r="CS138" s="723"/>
      <c r="CT138" s="723"/>
      <c r="CU138" s="723"/>
      <c r="CV138" s="723"/>
      <c r="CW138" s="723"/>
      <c r="CX138" s="723"/>
      <c r="CY138" s="723"/>
      <c r="CZ138" s="723"/>
      <c r="DA138" s="723"/>
      <c r="DB138" s="723"/>
      <c r="DC138" s="723"/>
      <c r="DD138" s="723"/>
      <c r="DE138" s="723"/>
      <c r="DF138" s="723"/>
      <c r="DG138" s="723"/>
      <c r="DH138" s="723"/>
      <c r="DI138" s="723"/>
      <c r="DJ138" s="723"/>
      <c r="DK138" s="723"/>
      <c r="DL138" s="723"/>
      <c r="DM138" s="723"/>
      <c r="DN138" s="723"/>
      <c r="DO138" s="723"/>
      <c r="DP138" s="723"/>
      <c r="DQ138" s="723"/>
      <c r="DR138" s="723"/>
      <c r="DS138" s="723"/>
      <c r="DT138" s="723"/>
      <c r="DU138" s="723"/>
      <c r="DV138" s="723"/>
      <c r="DW138" s="723"/>
      <c r="DX138" s="723"/>
      <c r="DY138" s="723"/>
      <c r="DZ138" s="723"/>
      <c r="EA138" s="723"/>
      <c r="EB138" s="723"/>
      <c r="EC138" s="723"/>
      <c r="ED138" s="723"/>
      <c r="EE138" s="723"/>
      <c r="EF138" s="723"/>
      <c r="EG138" s="723"/>
      <c r="EH138" s="723"/>
    </row>
    <row r="139" spans="1:138">
      <c r="A139" s="723"/>
      <c r="B139" s="723"/>
      <c r="C139" s="723"/>
      <c r="D139" s="723"/>
      <c r="E139" s="723"/>
      <c r="F139" s="723"/>
      <c r="G139" s="723"/>
      <c r="H139" s="723"/>
      <c r="I139" s="723"/>
      <c r="J139" s="723"/>
      <c r="K139" s="723"/>
      <c r="L139" s="723"/>
      <c r="M139" s="723"/>
      <c r="N139" s="723"/>
      <c r="O139" s="723"/>
      <c r="P139" s="723"/>
      <c r="Q139" s="723"/>
      <c r="R139" s="723"/>
      <c r="S139" s="723"/>
      <c r="T139" s="723"/>
      <c r="U139" s="723"/>
      <c r="V139" s="723"/>
      <c r="W139" s="723"/>
      <c r="X139" s="723"/>
      <c r="Y139" s="723"/>
      <c r="Z139" s="723"/>
      <c r="AA139" s="723"/>
      <c r="AB139" s="723"/>
      <c r="AC139" s="723"/>
      <c r="AD139" s="723"/>
      <c r="AE139" s="723"/>
      <c r="AF139" s="723"/>
      <c r="AG139" s="723"/>
      <c r="AH139" s="723"/>
      <c r="AI139" s="723"/>
      <c r="AJ139" s="723"/>
      <c r="AK139" s="723"/>
      <c r="AL139" s="723"/>
      <c r="AM139" s="723"/>
      <c r="AN139" s="723"/>
      <c r="AO139" s="723"/>
      <c r="AP139" s="723"/>
      <c r="AQ139" s="723"/>
      <c r="AR139" s="723"/>
      <c r="AS139" s="723"/>
      <c r="AT139" s="723"/>
      <c r="AU139" s="723"/>
      <c r="AV139" s="723"/>
      <c r="AW139" s="723"/>
      <c r="AX139" s="723"/>
      <c r="AY139" s="723"/>
      <c r="AZ139" s="723"/>
      <c r="BA139" s="723"/>
      <c r="BB139" s="723"/>
      <c r="BC139" s="723"/>
      <c r="BD139" s="723"/>
      <c r="BE139" s="723"/>
      <c r="BF139" s="723"/>
      <c r="BG139" s="723"/>
      <c r="BH139" s="723"/>
      <c r="BI139" s="723"/>
      <c r="BJ139" s="723"/>
      <c r="BK139" s="723"/>
      <c r="BL139" s="723"/>
      <c r="BM139" s="723"/>
      <c r="BN139" s="723"/>
      <c r="BO139" s="723"/>
      <c r="BP139" s="723"/>
      <c r="BQ139" s="723"/>
      <c r="BR139" s="723"/>
      <c r="BS139" s="723"/>
      <c r="BT139" s="723"/>
      <c r="BU139" s="723"/>
      <c r="BV139" s="723"/>
      <c r="BW139" s="723"/>
      <c r="BX139" s="723"/>
      <c r="BY139" s="723"/>
      <c r="BZ139" s="723"/>
      <c r="CA139" s="723"/>
      <c r="CB139" s="723"/>
      <c r="CC139" s="723"/>
      <c r="CD139" s="723"/>
      <c r="CE139" s="723"/>
      <c r="CF139" s="723"/>
      <c r="CG139" s="723"/>
      <c r="CH139" s="723"/>
      <c r="CI139" s="723"/>
      <c r="CJ139" s="723"/>
      <c r="CK139" s="723"/>
      <c r="CL139" s="723"/>
      <c r="CM139" s="723"/>
      <c r="CN139" s="723"/>
      <c r="CO139" s="723"/>
      <c r="CP139" s="723"/>
      <c r="CQ139" s="723"/>
      <c r="CR139" s="723"/>
      <c r="CS139" s="723"/>
      <c r="CT139" s="723"/>
      <c r="CU139" s="723"/>
      <c r="CV139" s="723"/>
      <c r="CW139" s="723"/>
      <c r="CX139" s="723"/>
      <c r="CY139" s="723"/>
      <c r="CZ139" s="723"/>
      <c r="DA139" s="723"/>
      <c r="DB139" s="723"/>
      <c r="DC139" s="723"/>
      <c r="DD139" s="723"/>
      <c r="DE139" s="723"/>
      <c r="DF139" s="723"/>
      <c r="DG139" s="723"/>
      <c r="DH139" s="723"/>
      <c r="DI139" s="723"/>
      <c r="DJ139" s="723"/>
      <c r="DK139" s="723"/>
      <c r="DL139" s="723"/>
      <c r="DM139" s="723"/>
      <c r="DN139" s="723"/>
      <c r="DO139" s="723"/>
      <c r="DP139" s="723"/>
      <c r="DQ139" s="723"/>
      <c r="DR139" s="723"/>
      <c r="DS139" s="723"/>
      <c r="DT139" s="723"/>
      <c r="DU139" s="723"/>
      <c r="DV139" s="723"/>
      <c r="DW139" s="723"/>
      <c r="DX139" s="723"/>
      <c r="DY139" s="723"/>
      <c r="DZ139" s="723"/>
      <c r="EA139" s="723"/>
      <c r="EB139" s="723"/>
      <c r="EC139" s="723"/>
      <c r="ED139" s="723"/>
      <c r="EE139" s="723"/>
      <c r="EF139" s="723"/>
      <c r="EG139" s="723"/>
      <c r="EH139" s="723"/>
    </row>
    <row r="140" spans="1:138">
      <c r="A140" s="723"/>
      <c r="B140" s="723"/>
      <c r="C140" s="723"/>
      <c r="D140" s="723"/>
      <c r="E140" s="723"/>
      <c r="F140" s="723"/>
      <c r="G140" s="723"/>
      <c r="H140" s="723"/>
      <c r="I140" s="723"/>
      <c r="J140" s="723"/>
      <c r="K140" s="723"/>
      <c r="L140" s="723"/>
      <c r="M140" s="723"/>
      <c r="N140" s="723"/>
      <c r="O140" s="723"/>
      <c r="P140" s="723"/>
      <c r="Q140" s="723"/>
      <c r="R140" s="723"/>
      <c r="S140" s="723"/>
      <c r="T140" s="723"/>
      <c r="U140" s="723"/>
      <c r="V140" s="723"/>
      <c r="W140" s="723"/>
      <c r="X140" s="723"/>
      <c r="Y140" s="723"/>
      <c r="Z140" s="723"/>
      <c r="AA140" s="723"/>
      <c r="AB140" s="723"/>
      <c r="AC140" s="723"/>
      <c r="AD140" s="723"/>
      <c r="AE140" s="723"/>
      <c r="AF140" s="723"/>
      <c r="AG140" s="723"/>
      <c r="AH140" s="723"/>
      <c r="AI140" s="723"/>
      <c r="AJ140" s="723"/>
      <c r="AK140" s="723"/>
      <c r="AL140" s="723"/>
      <c r="AM140" s="723"/>
      <c r="AN140" s="723"/>
      <c r="AO140" s="723"/>
      <c r="AP140" s="723"/>
      <c r="AQ140" s="723"/>
      <c r="AR140" s="723"/>
      <c r="AS140" s="723"/>
      <c r="AT140" s="723"/>
      <c r="AU140" s="723"/>
      <c r="AV140" s="723"/>
      <c r="AW140" s="723"/>
      <c r="AX140" s="723"/>
      <c r="AY140" s="723"/>
      <c r="AZ140" s="723"/>
      <c r="BA140" s="723"/>
      <c r="BB140" s="723"/>
      <c r="BC140" s="723"/>
      <c r="BD140" s="723"/>
      <c r="BE140" s="723"/>
      <c r="BF140" s="723"/>
      <c r="BG140" s="723"/>
      <c r="BH140" s="723"/>
      <c r="BI140" s="723"/>
      <c r="BJ140" s="723"/>
      <c r="BK140" s="723"/>
      <c r="BL140" s="723"/>
      <c r="BM140" s="723"/>
      <c r="BN140" s="723"/>
      <c r="BO140" s="723"/>
      <c r="BP140" s="723"/>
      <c r="BQ140" s="723"/>
      <c r="BR140" s="723"/>
      <c r="BS140" s="723"/>
      <c r="BT140" s="723"/>
      <c r="BU140" s="723"/>
      <c r="BV140" s="723"/>
      <c r="BW140" s="723"/>
      <c r="BX140" s="723"/>
      <c r="BY140" s="723"/>
      <c r="BZ140" s="723"/>
      <c r="CA140" s="723"/>
      <c r="CB140" s="723"/>
      <c r="CC140" s="723"/>
      <c r="CD140" s="723"/>
      <c r="CE140" s="723"/>
      <c r="CF140" s="723"/>
      <c r="CG140" s="723"/>
      <c r="CH140" s="723"/>
      <c r="CI140" s="723"/>
      <c r="CJ140" s="723"/>
      <c r="CK140" s="723"/>
      <c r="CL140" s="723"/>
      <c r="CM140" s="723"/>
      <c r="CN140" s="723"/>
      <c r="CO140" s="723"/>
      <c r="CP140" s="723"/>
      <c r="CQ140" s="723"/>
      <c r="CR140" s="723"/>
      <c r="CS140" s="723"/>
      <c r="CT140" s="723"/>
      <c r="CU140" s="723"/>
      <c r="CV140" s="723"/>
      <c r="CW140" s="723"/>
      <c r="CX140" s="723"/>
      <c r="CY140" s="723"/>
      <c r="CZ140" s="723"/>
      <c r="DA140" s="723"/>
      <c r="DB140" s="723"/>
      <c r="DC140" s="723"/>
      <c r="DD140" s="723"/>
      <c r="DE140" s="723"/>
      <c r="DF140" s="723"/>
      <c r="DG140" s="723"/>
      <c r="DH140" s="723"/>
      <c r="DI140" s="723"/>
      <c r="DJ140" s="723"/>
      <c r="DK140" s="723"/>
      <c r="DL140" s="723"/>
      <c r="DM140" s="723"/>
      <c r="DN140" s="723"/>
      <c r="DO140" s="723"/>
      <c r="DP140" s="723"/>
      <c r="DQ140" s="723"/>
      <c r="DR140" s="723"/>
      <c r="DS140" s="723"/>
      <c r="DT140" s="723"/>
      <c r="DU140" s="723"/>
      <c r="DV140" s="723"/>
      <c r="DW140" s="723"/>
      <c r="DX140" s="723"/>
      <c r="DY140" s="723"/>
      <c r="DZ140" s="723"/>
      <c r="EA140" s="723"/>
      <c r="EB140" s="723"/>
      <c r="EC140" s="723"/>
      <c r="ED140" s="723"/>
      <c r="EE140" s="723"/>
      <c r="EF140" s="723"/>
      <c r="EG140" s="723"/>
      <c r="EH140" s="723"/>
    </row>
    <row r="141" spans="1:138">
      <c r="A141" s="723"/>
      <c r="B141" s="723"/>
      <c r="C141" s="723"/>
      <c r="D141" s="723"/>
      <c r="E141" s="723"/>
      <c r="F141" s="723"/>
      <c r="G141" s="723"/>
      <c r="H141" s="723"/>
      <c r="I141" s="723"/>
      <c r="J141" s="723"/>
      <c r="K141" s="723"/>
      <c r="L141" s="723"/>
      <c r="M141" s="723"/>
      <c r="N141" s="723"/>
      <c r="O141" s="723"/>
      <c r="P141" s="723"/>
      <c r="Q141" s="723"/>
      <c r="R141" s="723"/>
      <c r="S141" s="723"/>
      <c r="T141" s="723"/>
      <c r="U141" s="723"/>
      <c r="V141" s="723"/>
      <c r="W141" s="723"/>
      <c r="X141" s="723"/>
      <c r="Y141" s="723"/>
      <c r="Z141" s="723"/>
      <c r="AA141" s="723"/>
      <c r="AB141" s="723"/>
      <c r="AC141" s="723"/>
      <c r="AD141" s="723"/>
      <c r="AE141" s="723"/>
      <c r="AF141" s="723"/>
      <c r="AG141" s="723"/>
      <c r="AH141" s="723"/>
      <c r="AI141" s="723"/>
      <c r="AJ141" s="723"/>
      <c r="AK141" s="723"/>
      <c r="AL141" s="723"/>
      <c r="AM141" s="723"/>
      <c r="AN141" s="723"/>
      <c r="AO141" s="723"/>
      <c r="AP141" s="723"/>
      <c r="AQ141" s="723"/>
      <c r="AR141" s="723"/>
      <c r="AS141" s="723"/>
      <c r="AT141" s="723"/>
      <c r="AU141" s="723"/>
      <c r="AV141" s="723"/>
      <c r="AW141" s="723"/>
      <c r="AX141" s="723"/>
      <c r="AY141" s="723"/>
      <c r="AZ141" s="723"/>
      <c r="BA141" s="723"/>
      <c r="BB141" s="723"/>
      <c r="BC141" s="723"/>
      <c r="BD141" s="723"/>
      <c r="BE141" s="723"/>
      <c r="BF141" s="723"/>
      <c r="BG141" s="723"/>
      <c r="BH141" s="723"/>
      <c r="BI141" s="723"/>
      <c r="BJ141" s="723"/>
      <c r="BK141" s="723"/>
      <c r="BL141" s="723"/>
      <c r="BM141" s="723"/>
      <c r="BN141" s="723"/>
      <c r="BO141" s="723"/>
      <c r="BP141" s="723"/>
      <c r="BQ141" s="723"/>
      <c r="BR141" s="723"/>
      <c r="BS141" s="723"/>
      <c r="BT141" s="723"/>
      <c r="BU141" s="723"/>
      <c r="BV141" s="723"/>
      <c r="BW141" s="723"/>
      <c r="BX141" s="723"/>
      <c r="BY141" s="723"/>
      <c r="BZ141" s="723"/>
      <c r="CA141" s="723"/>
      <c r="CB141" s="723"/>
      <c r="CC141" s="723"/>
      <c r="CD141" s="723"/>
      <c r="CE141" s="723"/>
      <c r="CF141" s="723"/>
      <c r="CG141" s="723"/>
      <c r="CH141" s="723"/>
      <c r="CI141" s="723"/>
      <c r="CJ141" s="723"/>
      <c r="CK141" s="723"/>
      <c r="CL141" s="723"/>
      <c r="CM141" s="723"/>
      <c r="CN141" s="723"/>
      <c r="CO141" s="723"/>
      <c r="CP141" s="723"/>
      <c r="CQ141" s="723"/>
      <c r="CR141" s="723"/>
      <c r="CS141" s="723"/>
      <c r="CT141" s="723"/>
      <c r="CU141" s="723"/>
      <c r="CV141" s="723"/>
      <c r="CW141" s="723"/>
      <c r="CX141" s="723"/>
      <c r="CY141" s="723"/>
      <c r="CZ141" s="723"/>
      <c r="DA141" s="723"/>
      <c r="DB141" s="723"/>
      <c r="DC141" s="723"/>
      <c r="DD141" s="723"/>
      <c r="DE141" s="723"/>
      <c r="DF141" s="723"/>
      <c r="DG141" s="723"/>
      <c r="DH141" s="723"/>
      <c r="DI141" s="723"/>
      <c r="DJ141" s="723"/>
      <c r="DK141" s="723"/>
      <c r="DL141" s="723"/>
      <c r="DM141" s="723"/>
      <c r="DN141" s="723"/>
      <c r="DO141" s="723"/>
      <c r="DP141" s="723"/>
      <c r="DQ141" s="723"/>
      <c r="DR141" s="723"/>
      <c r="DS141" s="723"/>
      <c r="DT141" s="723"/>
      <c r="DU141" s="723"/>
      <c r="DV141" s="723"/>
      <c r="DW141" s="723"/>
      <c r="DX141" s="723"/>
      <c r="DY141" s="723"/>
      <c r="DZ141" s="723"/>
      <c r="EA141" s="723"/>
      <c r="EB141" s="723"/>
      <c r="EC141" s="723"/>
      <c r="ED141" s="723"/>
      <c r="EE141" s="723"/>
      <c r="EF141" s="723"/>
      <c r="EG141" s="723"/>
      <c r="EH141" s="723"/>
    </row>
    <row r="142" spans="1:138">
      <c r="A142" s="723"/>
      <c r="B142" s="723"/>
      <c r="C142" s="723"/>
      <c r="D142" s="723"/>
      <c r="E142" s="723"/>
      <c r="F142" s="723"/>
      <c r="G142" s="723"/>
      <c r="H142" s="723"/>
      <c r="I142" s="723"/>
      <c r="J142" s="723"/>
      <c r="K142" s="723"/>
      <c r="L142" s="723"/>
      <c r="M142" s="723"/>
      <c r="N142" s="723"/>
      <c r="O142" s="723"/>
      <c r="P142" s="723"/>
      <c r="Q142" s="723"/>
      <c r="R142" s="723"/>
      <c r="S142" s="723"/>
      <c r="T142" s="723"/>
      <c r="U142" s="723"/>
      <c r="V142" s="723"/>
      <c r="W142" s="723"/>
      <c r="X142" s="723"/>
      <c r="Y142" s="723"/>
      <c r="Z142" s="723"/>
      <c r="AA142" s="723"/>
      <c r="AB142" s="723"/>
      <c r="AC142" s="723"/>
      <c r="AD142" s="723"/>
      <c r="AE142" s="723"/>
      <c r="AF142" s="723"/>
      <c r="AG142" s="723"/>
      <c r="AH142" s="723"/>
      <c r="AI142" s="723"/>
      <c r="AJ142" s="723"/>
      <c r="AK142" s="723"/>
      <c r="AL142" s="723"/>
      <c r="AM142" s="723"/>
      <c r="AN142" s="723"/>
      <c r="AO142" s="723"/>
      <c r="AP142" s="723"/>
      <c r="AQ142" s="723"/>
      <c r="AR142" s="723"/>
      <c r="AS142" s="723"/>
      <c r="AT142" s="723"/>
      <c r="AU142" s="723"/>
      <c r="AV142" s="723"/>
      <c r="AW142" s="723"/>
      <c r="AX142" s="723"/>
      <c r="AY142" s="723"/>
      <c r="AZ142" s="723"/>
      <c r="BA142" s="723"/>
      <c r="BB142" s="723"/>
      <c r="BC142" s="723"/>
      <c r="BD142" s="723"/>
      <c r="BE142" s="723"/>
      <c r="BF142" s="723"/>
      <c r="BG142" s="723"/>
      <c r="BH142" s="723"/>
      <c r="BI142" s="723"/>
      <c r="BJ142" s="723"/>
      <c r="BK142" s="723"/>
      <c r="BL142" s="723"/>
      <c r="BM142" s="723"/>
      <c r="BN142" s="723"/>
      <c r="BO142" s="723"/>
      <c r="BP142" s="723"/>
      <c r="BQ142" s="723"/>
      <c r="BR142" s="723"/>
      <c r="BS142" s="723"/>
      <c r="BT142" s="723"/>
      <c r="BU142" s="723"/>
      <c r="BV142" s="723"/>
      <c r="BW142" s="723"/>
      <c r="BX142" s="723"/>
      <c r="BY142" s="723"/>
      <c r="BZ142" s="723"/>
      <c r="CA142" s="723"/>
      <c r="CB142" s="723"/>
      <c r="CC142" s="723"/>
      <c r="CD142" s="723"/>
      <c r="CE142" s="723"/>
      <c r="CF142" s="723"/>
      <c r="CG142" s="723"/>
      <c r="CH142" s="723"/>
      <c r="CI142" s="723"/>
      <c r="CJ142" s="723"/>
      <c r="CK142" s="723"/>
      <c r="CL142" s="723"/>
      <c r="CM142" s="723"/>
      <c r="CN142" s="723"/>
      <c r="CO142" s="723"/>
      <c r="CP142" s="723"/>
      <c r="CQ142" s="723"/>
      <c r="CR142" s="723"/>
      <c r="CS142" s="723"/>
      <c r="CT142" s="723"/>
      <c r="CU142" s="723"/>
      <c r="CV142" s="723"/>
      <c r="CW142" s="723"/>
      <c r="CX142" s="723"/>
      <c r="CY142" s="723"/>
      <c r="CZ142" s="723"/>
      <c r="DA142" s="723"/>
      <c r="DB142" s="723"/>
      <c r="DC142" s="723"/>
      <c r="DD142" s="723"/>
      <c r="DE142" s="723"/>
      <c r="DF142" s="723"/>
      <c r="DG142" s="723"/>
      <c r="DH142" s="723"/>
      <c r="DI142" s="723"/>
      <c r="DJ142" s="723"/>
      <c r="DK142" s="723"/>
      <c r="DL142" s="723"/>
      <c r="DM142" s="723"/>
      <c r="DN142" s="723"/>
      <c r="DO142" s="723"/>
      <c r="DP142" s="723"/>
      <c r="DQ142" s="723"/>
      <c r="DR142" s="723"/>
      <c r="DS142" s="723"/>
      <c r="DT142" s="723"/>
      <c r="DU142" s="723"/>
      <c r="DV142" s="723"/>
      <c r="DW142" s="723"/>
      <c r="DX142" s="723"/>
      <c r="DY142" s="723"/>
      <c r="DZ142" s="723"/>
      <c r="EA142" s="723"/>
      <c r="EB142" s="723"/>
      <c r="EC142" s="723"/>
      <c r="ED142" s="723"/>
      <c r="EE142" s="723"/>
      <c r="EF142" s="723"/>
      <c r="EG142" s="723"/>
      <c r="EH142" s="723"/>
    </row>
    <row r="143" spans="1:138">
      <c r="A143" s="723"/>
      <c r="B143" s="723"/>
      <c r="C143" s="723"/>
      <c r="D143" s="723"/>
      <c r="E143" s="723"/>
      <c r="F143" s="723"/>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c r="AJ143" s="723"/>
      <c r="AK143" s="723"/>
      <c r="AL143" s="723"/>
      <c r="AM143" s="723"/>
      <c r="AN143" s="723"/>
      <c r="AO143" s="723"/>
      <c r="AP143" s="723"/>
      <c r="AQ143" s="723"/>
      <c r="AR143" s="723"/>
      <c r="AS143" s="723"/>
      <c r="AT143" s="723"/>
      <c r="AU143" s="723"/>
      <c r="AV143" s="723"/>
      <c r="AW143" s="723"/>
      <c r="AX143" s="723"/>
      <c r="AY143" s="723"/>
      <c r="AZ143" s="723"/>
      <c r="BA143" s="723"/>
      <c r="BB143" s="723"/>
      <c r="BC143" s="723"/>
      <c r="BD143" s="723"/>
      <c r="BE143" s="723"/>
      <c r="BF143" s="723"/>
      <c r="BG143" s="723"/>
      <c r="BH143" s="723"/>
      <c r="BI143" s="723"/>
      <c r="BJ143" s="723"/>
      <c r="BK143" s="723"/>
      <c r="BL143" s="723"/>
      <c r="BM143" s="723"/>
      <c r="BN143" s="723"/>
      <c r="BO143" s="723"/>
      <c r="BP143" s="723"/>
      <c r="BQ143" s="723"/>
      <c r="BR143" s="723"/>
      <c r="BS143" s="723"/>
      <c r="BT143" s="723"/>
      <c r="BU143" s="723"/>
      <c r="BV143" s="723"/>
      <c r="BW143" s="723"/>
      <c r="BX143" s="723"/>
      <c r="BY143" s="723"/>
      <c r="BZ143" s="723"/>
      <c r="CA143" s="723"/>
      <c r="CB143" s="723"/>
      <c r="CC143" s="723"/>
      <c r="CD143" s="723"/>
      <c r="CE143" s="723"/>
      <c r="CF143" s="723"/>
      <c r="CG143" s="723"/>
      <c r="CH143" s="723"/>
      <c r="CI143" s="723"/>
      <c r="CJ143" s="723"/>
      <c r="CK143" s="723"/>
      <c r="CL143" s="723"/>
      <c r="CM143" s="723"/>
      <c r="CN143" s="723"/>
      <c r="CO143" s="723"/>
      <c r="CP143" s="723"/>
      <c r="CQ143" s="723"/>
      <c r="CR143" s="723"/>
      <c r="CS143" s="723"/>
      <c r="CT143" s="723"/>
      <c r="CU143" s="723"/>
      <c r="CV143" s="723"/>
      <c r="CW143" s="723"/>
      <c r="CX143" s="723"/>
      <c r="CY143" s="723"/>
      <c r="CZ143" s="723"/>
      <c r="DA143" s="723"/>
      <c r="DB143" s="723"/>
      <c r="DC143" s="723"/>
      <c r="DD143" s="723"/>
      <c r="DE143" s="723"/>
      <c r="DF143" s="723"/>
      <c r="DG143" s="723"/>
      <c r="DH143" s="723"/>
      <c r="DI143" s="723"/>
      <c r="DJ143" s="723"/>
      <c r="DK143" s="723"/>
      <c r="DL143" s="723"/>
      <c r="DM143" s="723"/>
      <c r="DN143" s="723"/>
      <c r="DO143" s="723"/>
      <c r="DP143" s="723"/>
      <c r="DQ143" s="723"/>
      <c r="DR143" s="723"/>
      <c r="DS143" s="723"/>
      <c r="DT143" s="723"/>
      <c r="DU143" s="723"/>
      <c r="DV143" s="723"/>
      <c r="DW143" s="723"/>
      <c r="DX143" s="723"/>
      <c r="DY143" s="723"/>
      <c r="DZ143" s="723"/>
      <c r="EA143" s="723"/>
      <c r="EB143" s="723"/>
      <c r="EC143" s="723"/>
      <c r="ED143" s="723"/>
      <c r="EE143" s="723"/>
      <c r="EF143" s="723"/>
      <c r="EG143" s="723"/>
      <c r="EH143" s="723"/>
    </row>
    <row r="144" spans="1:138">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c r="AJ144" s="723"/>
      <c r="AK144" s="723"/>
      <c r="AL144" s="723"/>
      <c r="AM144" s="723"/>
      <c r="AN144" s="723"/>
      <c r="AO144" s="723"/>
      <c r="AP144" s="723"/>
      <c r="AQ144" s="723"/>
      <c r="AR144" s="723"/>
      <c r="AS144" s="723"/>
      <c r="AT144" s="723"/>
      <c r="AU144" s="723"/>
      <c r="AV144" s="723"/>
      <c r="AW144" s="723"/>
      <c r="AX144" s="723"/>
      <c r="AY144" s="723"/>
      <c r="AZ144" s="723"/>
      <c r="BA144" s="723"/>
      <c r="BB144" s="723"/>
      <c r="BC144" s="723"/>
      <c r="BD144" s="723"/>
      <c r="BE144" s="723"/>
      <c r="BF144" s="723"/>
      <c r="BG144" s="723"/>
      <c r="BH144" s="723"/>
      <c r="BI144" s="723"/>
      <c r="BJ144" s="723"/>
      <c r="BK144" s="723"/>
      <c r="BL144" s="723"/>
      <c r="BM144" s="723"/>
      <c r="BN144" s="723"/>
      <c r="BO144" s="723"/>
      <c r="BP144" s="723"/>
      <c r="BQ144" s="723"/>
      <c r="BR144" s="723"/>
      <c r="BS144" s="723"/>
      <c r="BT144" s="723"/>
      <c r="BU144" s="723"/>
      <c r="BV144" s="723"/>
      <c r="BW144" s="723"/>
      <c r="BX144" s="723"/>
      <c r="BY144" s="723"/>
      <c r="BZ144" s="723"/>
      <c r="CA144" s="723"/>
      <c r="CB144" s="723"/>
      <c r="CC144" s="723"/>
      <c r="CD144" s="723"/>
      <c r="CE144" s="723"/>
      <c r="CF144" s="723"/>
      <c r="CG144" s="723"/>
      <c r="CH144" s="723"/>
      <c r="CI144" s="723"/>
      <c r="CJ144" s="723"/>
      <c r="CK144" s="723"/>
      <c r="CL144" s="723"/>
      <c r="CM144" s="723"/>
      <c r="CN144" s="723"/>
      <c r="CO144" s="723"/>
      <c r="CP144" s="723"/>
      <c r="CQ144" s="723"/>
      <c r="CR144" s="723"/>
      <c r="CS144" s="723"/>
      <c r="CT144" s="723"/>
      <c r="CU144" s="723"/>
      <c r="CV144" s="723"/>
      <c r="CW144" s="723"/>
      <c r="CX144" s="723"/>
      <c r="CY144" s="723"/>
      <c r="CZ144" s="723"/>
      <c r="DA144" s="723"/>
      <c r="DB144" s="723"/>
      <c r="DC144" s="723"/>
      <c r="DD144" s="723"/>
      <c r="DE144" s="723"/>
      <c r="DF144" s="723"/>
      <c r="DG144" s="723"/>
      <c r="DH144" s="723"/>
      <c r="DI144" s="723"/>
      <c r="DJ144" s="723"/>
      <c r="DK144" s="723"/>
      <c r="DL144" s="723"/>
      <c r="DM144" s="723"/>
      <c r="DN144" s="723"/>
      <c r="DO144" s="723"/>
      <c r="DP144" s="723"/>
      <c r="DQ144" s="723"/>
      <c r="DR144" s="723"/>
      <c r="DS144" s="723"/>
      <c r="DT144" s="723"/>
      <c r="DU144" s="723"/>
      <c r="DV144" s="723"/>
      <c r="DW144" s="723"/>
      <c r="DX144" s="723"/>
      <c r="DY144" s="723"/>
      <c r="DZ144" s="723"/>
      <c r="EA144" s="723"/>
      <c r="EB144" s="723"/>
      <c r="EC144" s="723"/>
      <c r="ED144" s="723"/>
      <c r="EE144" s="723"/>
      <c r="EF144" s="723"/>
      <c r="EG144" s="723"/>
      <c r="EH144" s="723"/>
    </row>
    <row r="145" spans="1:138">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c r="AJ145" s="723"/>
      <c r="AK145" s="723"/>
      <c r="AL145" s="723"/>
      <c r="AM145" s="723"/>
      <c r="AN145" s="723"/>
      <c r="AO145" s="723"/>
      <c r="AP145" s="723"/>
      <c r="AQ145" s="723"/>
      <c r="AR145" s="723"/>
      <c r="AS145" s="723"/>
      <c r="AT145" s="723"/>
      <c r="AU145" s="723"/>
      <c r="AV145" s="723"/>
      <c r="AW145" s="723"/>
      <c r="AX145" s="723"/>
      <c r="AY145" s="723"/>
      <c r="AZ145" s="723"/>
      <c r="BA145" s="723"/>
      <c r="BB145" s="723"/>
      <c r="BC145" s="723"/>
      <c r="BD145" s="723"/>
      <c r="BE145" s="723"/>
      <c r="BF145" s="723"/>
      <c r="BG145" s="723"/>
      <c r="BH145" s="723"/>
      <c r="BI145" s="723"/>
      <c r="BJ145" s="723"/>
      <c r="BK145" s="723"/>
      <c r="BL145" s="723"/>
      <c r="BM145" s="723"/>
      <c r="BN145" s="723"/>
      <c r="BO145" s="723"/>
      <c r="BP145" s="723"/>
      <c r="BQ145" s="723"/>
      <c r="BR145" s="723"/>
      <c r="BS145" s="723"/>
      <c r="BT145" s="723"/>
      <c r="BU145" s="723"/>
      <c r="BV145" s="723"/>
      <c r="BW145" s="723"/>
      <c r="BX145" s="723"/>
      <c r="BY145" s="723"/>
      <c r="BZ145" s="723"/>
      <c r="CA145" s="723"/>
      <c r="CB145" s="723"/>
      <c r="CC145" s="723"/>
      <c r="CD145" s="723"/>
      <c r="CE145" s="723"/>
      <c r="CF145" s="723"/>
      <c r="CG145" s="723"/>
      <c r="CH145" s="723"/>
      <c r="CI145" s="723"/>
      <c r="CJ145" s="723"/>
      <c r="CK145" s="723"/>
      <c r="CL145" s="723"/>
      <c r="CM145" s="723"/>
      <c r="CN145" s="723"/>
      <c r="CO145" s="723"/>
      <c r="CP145" s="723"/>
      <c r="CQ145" s="723"/>
      <c r="CR145" s="723"/>
      <c r="CS145" s="723"/>
      <c r="CT145" s="723"/>
      <c r="CU145" s="723"/>
      <c r="CV145" s="723"/>
      <c r="CW145" s="723"/>
      <c r="CX145" s="723"/>
      <c r="CY145" s="723"/>
      <c r="CZ145" s="723"/>
      <c r="DA145" s="723"/>
      <c r="DB145" s="723"/>
      <c r="DC145" s="723"/>
      <c r="DD145" s="723"/>
      <c r="DE145" s="723"/>
      <c r="DF145" s="723"/>
      <c r="DG145" s="723"/>
      <c r="DH145" s="723"/>
      <c r="DI145" s="723"/>
      <c r="DJ145" s="723"/>
      <c r="DK145" s="723"/>
      <c r="DL145" s="723"/>
      <c r="DM145" s="723"/>
      <c r="DN145" s="723"/>
      <c r="DO145" s="723"/>
      <c r="DP145" s="723"/>
      <c r="DQ145" s="723"/>
      <c r="DR145" s="723"/>
      <c r="DS145" s="723"/>
      <c r="DT145" s="723"/>
      <c r="DU145" s="723"/>
      <c r="DV145" s="723"/>
      <c r="DW145" s="723"/>
      <c r="DX145" s="723"/>
      <c r="DY145" s="723"/>
      <c r="DZ145" s="723"/>
      <c r="EA145" s="723"/>
      <c r="EB145" s="723"/>
      <c r="EC145" s="723"/>
      <c r="ED145" s="723"/>
      <c r="EE145" s="723"/>
      <c r="EF145" s="723"/>
      <c r="EG145" s="723"/>
      <c r="EH145" s="723"/>
    </row>
    <row r="146" spans="1:138">
      <c r="A146" s="723"/>
      <c r="B146" s="723"/>
      <c r="C146" s="723"/>
      <c r="D146" s="723"/>
      <c r="E146" s="723"/>
      <c r="F146" s="723"/>
      <c r="G146" s="723"/>
      <c r="H146" s="723"/>
      <c r="I146" s="723"/>
      <c r="J146" s="723"/>
      <c r="K146" s="723"/>
      <c r="L146" s="723"/>
      <c r="M146" s="723"/>
      <c r="N146" s="723"/>
      <c r="O146" s="723"/>
      <c r="P146" s="723"/>
      <c r="Q146" s="723"/>
      <c r="R146" s="723"/>
      <c r="S146" s="723"/>
      <c r="T146" s="723"/>
      <c r="U146" s="723"/>
      <c r="V146" s="723"/>
      <c r="W146" s="723"/>
      <c r="X146" s="723"/>
      <c r="Y146" s="723"/>
      <c r="Z146" s="723"/>
      <c r="AA146" s="723"/>
      <c r="AB146" s="723"/>
      <c r="AC146" s="723"/>
      <c r="AD146" s="723"/>
      <c r="AE146" s="723"/>
      <c r="AF146" s="723"/>
      <c r="AG146" s="723"/>
      <c r="AH146" s="723"/>
      <c r="AI146" s="723"/>
      <c r="AJ146" s="723"/>
      <c r="AK146" s="723"/>
      <c r="AL146" s="723"/>
      <c r="AM146" s="723"/>
      <c r="AN146" s="723"/>
      <c r="AO146" s="723"/>
      <c r="AP146" s="723"/>
      <c r="AQ146" s="723"/>
      <c r="AR146" s="723"/>
      <c r="AS146" s="723"/>
      <c r="AT146" s="723"/>
      <c r="AU146" s="723"/>
      <c r="AV146" s="723"/>
      <c r="AW146" s="723"/>
      <c r="AX146" s="723"/>
      <c r="AY146" s="723"/>
      <c r="AZ146" s="723"/>
      <c r="BA146" s="723"/>
      <c r="BB146" s="723"/>
      <c r="BC146" s="723"/>
      <c r="BD146" s="723"/>
      <c r="BE146" s="723"/>
      <c r="BF146" s="723"/>
      <c r="BG146" s="723"/>
      <c r="BH146" s="723"/>
      <c r="BI146" s="723"/>
      <c r="BJ146" s="723"/>
      <c r="BK146" s="723"/>
      <c r="BL146" s="723"/>
      <c r="BM146" s="723"/>
      <c r="BN146" s="723"/>
      <c r="BO146" s="723"/>
      <c r="BP146" s="723"/>
      <c r="BQ146" s="723"/>
      <c r="BR146" s="723"/>
      <c r="BS146" s="723"/>
      <c r="BT146" s="723"/>
      <c r="BU146" s="723"/>
      <c r="BV146" s="723"/>
      <c r="BW146" s="723"/>
      <c r="BX146" s="723"/>
      <c r="BY146" s="723"/>
      <c r="BZ146" s="723"/>
      <c r="CA146" s="723"/>
      <c r="CB146" s="723"/>
      <c r="CC146" s="723"/>
      <c r="CD146" s="723"/>
      <c r="CE146" s="723"/>
      <c r="CF146" s="723"/>
      <c r="CG146" s="723"/>
      <c r="CH146" s="723"/>
      <c r="CI146" s="723"/>
      <c r="CJ146" s="723"/>
      <c r="CK146" s="723"/>
      <c r="CL146" s="723"/>
      <c r="CM146" s="723"/>
      <c r="CN146" s="723"/>
      <c r="CO146" s="723"/>
      <c r="CP146" s="723"/>
      <c r="CQ146" s="723"/>
      <c r="CR146" s="723"/>
      <c r="CS146" s="723"/>
      <c r="CT146" s="723"/>
      <c r="CU146" s="723"/>
      <c r="CV146" s="723"/>
      <c r="CW146" s="723"/>
      <c r="CX146" s="723"/>
      <c r="CY146" s="723"/>
      <c r="CZ146" s="723"/>
      <c r="DA146" s="723"/>
      <c r="DB146" s="723"/>
      <c r="DC146" s="723"/>
      <c r="DD146" s="723"/>
      <c r="DE146" s="723"/>
      <c r="DF146" s="723"/>
      <c r="DG146" s="723"/>
      <c r="DH146" s="723"/>
      <c r="DI146" s="723"/>
      <c r="DJ146" s="723"/>
      <c r="DK146" s="723"/>
      <c r="DL146" s="723"/>
      <c r="DM146" s="723"/>
      <c r="DN146" s="723"/>
      <c r="DO146" s="723"/>
      <c r="DP146" s="723"/>
      <c r="DQ146" s="723"/>
      <c r="DR146" s="723"/>
      <c r="DS146" s="723"/>
      <c r="DT146" s="723"/>
      <c r="DU146" s="723"/>
      <c r="DV146" s="723"/>
      <c r="DW146" s="723"/>
      <c r="DX146" s="723"/>
      <c r="DY146" s="723"/>
      <c r="DZ146" s="723"/>
      <c r="EA146" s="723"/>
      <c r="EB146" s="723"/>
      <c r="EC146" s="723"/>
      <c r="ED146" s="723"/>
      <c r="EE146" s="723"/>
      <c r="EF146" s="723"/>
      <c r="EG146" s="723"/>
      <c r="EH146" s="723"/>
    </row>
    <row r="147" spans="1:138">
      <c r="A147" s="723"/>
      <c r="B147" s="723"/>
      <c r="C147" s="723"/>
      <c r="D147" s="723"/>
      <c r="E147" s="723"/>
      <c r="F147" s="723"/>
      <c r="G147" s="723"/>
      <c r="H147" s="723"/>
      <c r="I147" s="723"/>
      <c r="J147" s="723"/>
      <c r="K147" s="723"/>
      <c r="L147" s="723"/>
      <c r="M147" s="723"/>
      <c r="N147" s="723"/>
      <c r="O147" s="723"/>
      <c r="P147" s="723"/>
      <c r="Q147" s="723"/>
      <c r="R147" s="723"/>
      <c r="S147" s="723"/>
      <c r="T147" s="723"/>
      <c r="U147" s="723"/>
      <c r="V147" s="723"/>
      <c r="W147" s="723"/>
      <c r="X147" s="723"/>
      <c r="Y147" s="723"/>
      <c r="Z147" s="723"/>
      <c r="AA147" s="723"/>
      <c r="AB147" s="723"/>
      <c r="AC147" s="723"/>
      <c r="AD147" s="723"/>
      <c r="AE147" s="723"/>
      <c r="AF147" s="723"/>
      <c r="AG147" s="723"/>
      <c r="AH147" s="723"/>
      <c r="AI147" s="723"/>
      <c r="AJ147" s="723"/>
      <c r="AK147" s="723"/>
      <c r="AL147" s="723"/>
      <c r="AM147" s="723"/>
      <c r="AN147" s="723"/>
      <c r="AO147" s="723"/>
      <c r="AP147" s="723"/>
      <c r="AQ147" s="723"/>
      <c r="AR147" s="723"/>
      <c r="AS147" s="723"/>
      <c r="AT147" s="723"/>
      <c r="AU147" s="723"/>
      <c r="AV147" s="723"/>
      <c r="AW147" s="723"/>
      <c r="AX147" s="723"/>
      <c r="AY147" s="723"/>
      <c r="AZ147" s="723"/>
      <c r="BA147" s="723"/>
      <c r="BB147" s="723"/>
      <c r="BC147" s="723"/>
      <c r="BD147" s="723"/>
      <c r="BE147" s="723"/>
      <c r="BF147" s="723"/>
      <c r="BG147" s="723"/>
      <c r="BH147" s="723"/>
      <c r="BI147" s="723"/>
      <c r="BJ147" s="723"/>
      <c r="BK147" s="723"/>
      <c r="BL147" s="723"/>
      <c r="BM147" s="723"/>
      <c r="BN147" s="723"/>
      <c r="BO147" s="723"/>
      <c r="BP147" s="723"/>
      <c r="BQ147" s="723"/>
      <c r="BR147" s="723"/>
      <c r="BS147" s="723"/>
      <c r="BT147" s="723"/>
      <c r="BU147" s="723"/>
      <c r="BV147" s="723"/>
      <c r="BW147" s="723"/>
      <c r="BX147" s="723"/>
      <c r="BY147" s="723"/>
      <c r="BZ147" s="723"/>
      <c r="CA147" s="723"/>
      <c r="CB147" s="723"/>
      <c r="CC147" s="723"/>
      <c r="CD147" s="723"/>
      <c r="CE147" s="723"/>
      <c r="CF147" s="723"/>
      <c r="CG147" s="723"/>
      <c r="CH147" s="723"/>
      <c r="CI147" s="723"/>
      <c r="CJ147" s="723"/>
      <c r="CK147" s="723"/>
      <c r="CL147" s="723"/>
      <c r="CM147" s="723"/>
      <c r="CN147" s="723"/>
      <c r="CO147" s="723"/>
      <c r="CP147" s="723"/>
      <c r="CQ147" s="723"/>
      <c r="CR147" s="723"/>
      <c r="CS147" s="723"/>
      <c r="CT147" s="723"/>
      <c r="CU147" s="723"/>
      <c r="CV147" s="723"/>
      <c r="CW147" s="723"/>
      <c r="CX147" s="723"/>
      <c r="CY147" s="723"/>
      <c r="CZ147" s="723"/>
      <c r="DA147" s="723"/>
      <c r="DB147" s="723"/>
      <c r="DC147" s="723"/>
      <c r="DD147" s="723"/>
      <c r="DE147" s="723"/>
      <c r="DF147" s="723"/>
      <c r="DG147" s="723"/>
      <c r="DH147" s="723"/>
      <c r="DI147" s="723"/>
      <c r="DJ147" s="723"/>
      <c r="DK147" s="723"/>
      <c r="DL147" s="723"/>
      <c r="DM147" s="723"/>
      <c r="DN147" s="723"/>
      <c r="DO147" s="723"/>
      <c r="DP147" s="723"/>
      <c r="DQ147" s="723"/>
      <c r="DR147" s="723"/>
      <c r="DS147" s="723"/>
      <c r="DT147" s="723"/>
      <c r="DU147" s="723"/>
      <c r="DV147" s="723"/>
      <c r="DW147" s="723"/>
      <c r="DX147" s="723"/>
      <c r="DY147" s="723"/>
      <c r="DZ147" s="723"/>
      <c r="EA147" s="723"/>
      <c r="EB147" s="723"/>
      <c r="EC147" s="723"/>
      <c r="ED147" s="723"/>
      <c r="EE147" s="723"/>
      <c r="EF147" s="723"/>
      <c r="EG147" s="723"/>
      <c r="EH147" s="723"/>
    </row>
    <row r="148" spans="1:138">
      <c r="A148" s="723"/>
      <c r="B148" s="723"/>
      <c r="C148" s="723"/>
      <c r="D148" s="723"/>
      <c r="E148" s="723"/>
      <c r="F148" s="723"/>
      <c r="G148" s="723"/>
      <c r="H148" s="723"/>
      <c r="I148" s="723"/>
      <c r="J148" s="723"/>
      <c r="K148" s="723"/>
      <c r="L148" s="723"/>
      <c r="M148" s="723"/>
      <c r="N148" s="723"/>
      <c r="O148" s="723"/>
      <c r="P148" s="723"/>
      <c r="Q148" s="723"/>
      <c r="R148" s="723"/>
      <c r="S148" s="723"/>
      <c r="T148" s="723"/>
      <c r="U148" s="723"/>
      <c r="V148" s="723"/>
      <c r="W148" s="723"/>
      <c r="X148" s="723"/>
      <c r="Y148" s="723"/>
      <c r="Z148" s="723"/>
      <c r="AA148" s="723"/>
      <c r="AB148" s="723"/>
      <c r="AC148" s="723"/>
      <c r="AD148" s="723"/>
      <c r="AE148" s="723"/>
      <c r="AF148" s="723"/>
      <c r="AG148" s="723"/>
      <c r="AH148" s="723"/>
      <c r="AI148" s="723"/>
      <c r="AJ148" s="723"/>
      <c r="AK148" s="723"/>
      <c r="AL148" s="723"/>
      <c r="AM148" s="723"/>
      <c r="AN148" s="723"/>
      <c r="AO148" s="723"/>
      <c r="AP148" s="723"/>
      <c r="AQ148" s="723"/>
      <c r="AR148" s="723"/>
      <c r="AS148" s="723"/>
      <c r="AT148" s="723"/>
      <c r="AU148" s="723"/>
      <c r="AV148" s="723"/>
      <c r="AW148" s="723"/>
      <c r="AX148" s="723"/>
      <c r="AY148" s="723"/>
      <c r="AZ148" s="723"/>
      <c r="BA148" s="723"/>
      <c r="BB148" s="723"/>
      <c r="BC148" s="723"/>
      <c r="BD148" s="723"/>
      <c r="BE148" s="723"/>
      <c r="BF148" s="723"/>
      <c r="BG148" s="723"/>
      <c r="BH148" s="723"/>
      <c r="BI148" s="723"/>
      <c r="BJ148" s="723"/>
      <c r="BK148" s="723"/>
      <c r="BL148" s="723"/>
      <c r="BM148" s="723"/>
      <c r="BN148" s="723"/>
      <c r="BO148" s="723"/>
      <c r="BP148" s="723"/>
      <c r="BQ148" s="723"/>
      <c r="BR148" s="723"/>
      <c r="BS148" s="723"/>
      <c r="BT148" s="723"/>
      <c r="BU148" s="723"/>
      <c r="BV148" s="723"/>
      <c r="BW148" s="723"/>
      <c r="BX148" s="723"/>
      <c r="BY148" s="723"/>
      <c r="BZ148" s="723"/>
      <c r="CA148" s="723"/>
      <c r="CB148" s="723"/>
      <c r="CC148" s="723"/>
      <c r="CD148" s="723"/>
      <c r="CE148" s="723"/>
      <c r="CF148" s="723"/>
      <c r="CG148" s="723"/>
      <c r="CH148" s="723"/>
      <c r="CI148" s="723"/>
      <c r="CJ148" s="723"/>
      <c r="CK148" s="723"/>
      <c r="CL148" s="723"/>
      <c r="CM148" s="723"/>
      <c r="CN148" s="723"/>
      <c r="CO148" s="723"/>
      <c r="CP148" s="723"/>
      <c r="CQ148" s="723"/>
      <c r="CR148" s="723"/>
      <c r="CS148" s="723"/>
      <c r="CT148" s="723"/>
      <c r="CU148" s="723"/>
      <c r="CV148" s="723"/>
      <c r="CW148" s="723"/>
      <c r="CX148" s="723"/>
      <c r="CY148" s="723"/>
      <c r="CZ148" s="723"/>
      <c r="DA148" s="723"/>
      <c r="DB148" s="723"/>
      <c r="DC148" s="723"/>
      <c r="DD148" s="723"/>
      <c r="DE148" s="723"/>
      <c r="DF148" s="723"/>
      <c r="DG148" s="723"/>
      <c r="DH148" s="723"/>
      <c r="DI148" s="723"/>
      <c r="DJ148" s="723"/>
      <c r="DK148" s="723"/>
      <c r="DL148" s="723"/>
      <c r="DM148" s="723"/>
      <c r="DN148" s="723"/>
      <c r="DO148" s="723"/>
      <c r="DP148" s="723"/>
      <c r="DQ148" s="723"/>
      <c r="DR148" s="723"/>
      <c r="DS148" s="723"/>
      <c r="DT148" s="723"/>
      <c r="DU148" s="723"/>
      <c r="DV148" s="723"/>
      <c r="DW148" s="723"/>
      <c r="DX148" s="723"/>
      <c r="DY148" s="723"/>
      <c r="DZ148" s="723"/>
      <c r="EA148" s="723"/>
      <c r="EB148" s="723"/>
      <c r="EC148" s="723"/>
      <c r="ED148" s="723"/>
      <c r="EE148" s="723"/>
      <c r="EF148" s="723"/>
      <c r="EG148" s="723"/>
      <c r="EH148" s="723"/>
    </row>
    <row r="149" spans="1:138">
      <c r="A149" s="723"/>
      <c r="B149" s="723"/>
      <c r="C149" s="723"/>
      <c r="D149" s="723"/>
      <c r="E149" s="723"/>
      <c r="F149" s="723"/>
      <c r="G149" s="723"/>
      <c r="H149" s="723"/>
      <c r="I149" s="723"/>
      <c r="J149" s="723"/>
      <c r="K149" s="723"/>
      <c r="L149" s="723"/>
      <c r="M149" s="723"/>
      <c r="N149" s="723"/>
      <c r="O149" s="723"/>
      <c r="P149" s="723"/>
      <c r="Q149" s="723"/>
      <c r="R149" s="723"/>
      <c r="S149" s="723"/>
      <c r="T149" s="723"/>
      <c r="U149" s="723"/>
      <c r="V149" s="723"/>
      <c r="W149" s="723"/>
      <c r="X149" s="723"/>
      <c r="Y149" s="723"/>
      <c r="Z149" s="723"/>
      <c r="AA149" s="723"/>
      <c r="AB149" s="723"/>
      <c r="AC149" s="723"/>
      <c r="AD149" s="723"/>
      <c r="AE149" s="723"/>
      <c r="AF149" s="723"/>
      <c r="AG149" s="723"/>
      <c r="AH149" s="723"/>
      <c r="AI149" s="723"/>
      <c r="AJ149" s="723"/>
      <c r="AK149" s="723"/>
      <c r="AL149" s="723"/>
      <c r="AM149" s="723"/>
      <c r="AN149" s="723"/>
      <c r="AO149" s="723"/>
      <c r="AP149" s="723"/>
      <c r="AQ149" s="723"/>
      <c r="AR149" s="723"/>
      <c r="AS149" s="723"/>
      <c r="AT149" s="723"/>
      <c r="AU149" s="723"/>
      <c r="AV149" s="723"/>
      <c r="AW149" s="723"/>
      <c r="AX149" s="723"/>
      <c r="AY149" s="723"/>
      <c r="AZ149" s="723"/>
      <c r="BA149" s="723"/>
      <c r="BB149" s="723"/>
      <c r="BC149" s="723"/>
      <c r="BD149" s="723"/>
      <c r="BE149" s="723"/>
      <c r="BF149" s="723"/>
      <c r="BG149" s="723"/>
      <c r="BH149" s="723"/>
      <c r="BI149" s="723"/>
      <c r="BJ149" s="723"/>
      <c r="BK149" s="723"/>
      <c r="BL149" s="723"/>
      <c r="BM149" s="723"/>
      <c r="BN149" s="723"/>
      <c r="BO149" s="723"/>
      <c r="BP149" s="723"/>
      <c r="BQ149" s="723"/>
      <c r="BR149" s="723"/>
      <c r="BS149" s="723"/>
      <c r="BT149" s="723"/>
      <c r="BU149" s="723"/>
      <c r="BV149" s="723"/>
      <c r="BW149" s="723"/>
      <c r="BX149" s="723"/>
      <c r="BY149" s="723"/>
      <c r="BZ149" s="723"/>
      <c r="CA149" s="723"/>
      <c r="CB149" s="723"/>
      <c r="CC149" s="723"/>
      <c r="CD149" s="723"/>
      <c r="CE149" s="723"/>
      <c r="CF149" s="723"/>
      <c r="CG149" s="723"/>
      <c r="CH149" s="723"/>
      <c r="CI149" s="723"/>
      <c r="CJ149" s="723"/>
      <c r="CK149" s="723"/>
      <c r="CL149" s="723"/>
      <c r="CM149" s="723"/>
      <c r="CN149" s="723"/>
      <c r="CO149" s="723"/>
      <c r="CP149" s="723"/>
      <c r="CQ149" s="723"/>
      <c r="CR149" s="723"/>
      <c r="CS149" s="723"/>
      <c r="CT149" s="723"/>
      <c r="CU149" s="723"/>
      <c r="CV149" s="723"/>
      <c r="CW149" s="723"/>
      <c r="CX149" s="723"/>
      <c r="CY149" s="723"/>
      <c r="CZ149" s="723"/>
      <c r="DA149" s="723"/>
      <c r="DB149" s="723"/>
      <c r="DC149" s="723"/>
      <c r="DD149" s="723"/>
      <c r="DE149" s="723"/>
      <c r="DF149" s="723"/>
      <c r="DG149" s="723"/>
      <c r="DH149" s="723"/>
      <c r="DI149" s="723"/>
      <c r="DJ149" s="723"/>
      <c r="DK149" s="723"/>
      <c r="DL149" s="723"/>
      <c r="DM149" s="723"/>
      <c r="DN149" s="723"/>
      <c r="DO149" s="723"/>
      <c r="DP149" s="723"/>
      <c r="DQ149" s="723"/>
      <c r="DR149" s="723"/>
      <c r="DS149" s="723"/>
      <c r="DT149" s="723"/>
      <c r="DU149" s="723"/>
      <c r="DV149" s="723"/>
      <c r="DW149" s="723"/>
      <c r="DX149" s="723"/>
      <c r="DY149" s="723"/>
      <c r="DZ149" s="723"/>
      <c r="EA149" s="723"/>
      <c r="EB149" s="723"/>
      <c r="EC149" s="723"/>
      <c r="ED149" s="723"/>
      <c r="EE149" s="723"/>
      <c r="EF149" s="723"/>
      <c r="EG149" s="723"/>
      <c r="EH149" s="723"/>
    </row>
    <row r="150" spans="1:138">
      <c r="A150" s="723"/>
      <c r="B150" s="723"/>
      <c r="C150" s="723"/>
      <c r="D150" s="723"/>
      <c r="E150" s="723"/>
      <c r="F150" s="723"/>
      <c r="G150" s="723"/>
      <c r="H150" s="723"/>
      <c r="I150" s="723"/>
      <c r="J150" s="723"/>
      <c r="K150" s="723"/>
      <c r="L150" s="723"/>
      <c r="M150" s="723"/>
      <c r="N150" s="723"/>
      <c r="O150" s="723"/>
      <c r="P150" s="723"/>
      <c r="Q150" s="723"/>
      <c r="R150" s="723"/>
      <c r="S150" s="723"/>
      <c r="T150" s="723"/>
      <c r="U150" s="723"/>
      <c r="V150" s="723"/>
      <c r="W150" s="723"/>
      <c r="X150" s="723"/>
      <c r="Y150" s="723"/>
      <c r="Z150" s="723"/>
      <c r="AA150" s="723"/>
      <c r="AB150" s="723"/>
      <c r="AC150" s="723"/>
      <c r="AD150" s="723"/>
      <c r="AE150" s="723"/>
      <c r="AF150" s="723"/>
      <c r="AG150" s="723"/>
      <c r="AH150" s="723"/>
      <c r="AI150" s="723"/>
      <c r="AJ150" s="723"/>
      <c r="AK150" s="723"/>
      <c r="AL150" s="723"/>
      <c r="AM150" s="723"/>
      <c r="AN150" s="723"/>
      <c r="AO150" s="723"/>
      <c r="AP150" s="723"/>
      <c r="AQ150" s="723"/>
      <c r="AR150" s="723"/>
      <c r="AS150" s="723"/>
      <c r="AT150" s="723"/>
      <c r="AU150" s="723"/>
      <c r="AV150" s="723"/>
      <c r="AW150" s="723"/>
      <c r="AX150" s="723"/>
      <c r="AY150" s="723"/>
      <c r="AZ150" s="723"/>
      <c r="BA150" s="723"/>
      <c r="BB150" s="723"/>
      <c r="BC150" s="723"/>
      <c r="BD150" s="723"/>
      <c r="BE150" s="723"/>
      <c r="BF150" s="723"/>
      <c r="BG150" s="723"/>
      <c r="BH150" s="723"/>
      <c r="BI150" s="723"/>
      <c r="BJ150" s="723"/>
      <c r="BK150" s="723"/>
      <c r="BL150" s="723"/>
      <c r="BM150" s="723"/>
      <c r="BN150" s="723"/>
      <c r="BO150" s="723"/>
      <c r="BP150" s="723"/>
      <c r="BQ150" s="723"/>
      <c r="BR150" s="723"/>
      <c r="BS150" s="723"/>
      <c r="BT150" s="723"/>
      <c r="BU150" s="723"/>
      <c r="BV150" s="723"/>
      <c r="BW150" s="723"/>
      <c r="BX150" s="723"/>
      <c r="BY150" s="723"/>
      <c r="BZ150" s="723"/>
      <c r="CA150" s="723"/>
      <c r="CB150" s="723"/>
      <c r="CC150" s="723"/>
      <c r="CD150" s="723"/>
      <c r="CE150" s="723"/>
      <c r="CF150" s="723"/>
      <c r="CG150" s="723"/>
      <c r="CH150" s="723"/>
      <c r="CI150" s="723"/>
      <c r="CJ150" s="723"/>
      <c r="CK150" s="723"/>
      <c r="CL150" s="723"/>
      <c r="CM150" s="723"/>
      <c r="CN150" s="723"/>
      <c r="CO150" s="723"/>
      <c r="CP150" s="723"/>
      <c r="CQ150" s="723"/>
      <c r="CR150" s="723"/>
      <c r="CS150" s="723"/>
      <c r="CT150" s="723"/>
      <c r="CU150" s="723"/>
      <c r="CV150" s="723"/>
      <c r="CW150" s="723"/>
      <c r="CX150" s="723"/>
      <c r="CY150" s="723"/>
      <c r="CZ150" s="723"/>
      <c r="DA150" s="723"/>
      <c r="DB150" s="723"/>
      <c r="DC150" s="723"/>
      <c r="DD150" s="723"/>
      <c r="DE150" s="723"/>
      <c r="DF150" s="723"/>
      <c r="DG150" s="723"/>
      <c r="DH150" s="723"/>
      <c r="DI150" s="723"/>
      <c r="DJ150" s="723"/>
      <c r="DK150" s="723"/>
      <c r="DL150" s="723"/>
      <c r="DM150" s="723"/>
      <c r="DN150" s="723"/>
      <c r="DO150" s="723"/>
      <c r="DP150" s="723"/>
      <c r="DQ150" s="723"/>
      <c r="DR150" s="723"/>
      <c r="DS150" s="723"/>
      <c r="DT150" s="723"/>
      <c r="DU150" s="723"/>
      <c r="DV150" s="723"/>
      <c r="DW150" s="723"/>
      <c r="DX150" s="723"/>
      <c r="DY150" s="723"/>
      <c r="DZ150" s="723"/>
      <c r="EA150" s="723"/>
      <c r="EB150" s="723"/>
      <c r="EC150" s="723"/>
      <c r="ED150" s="723"/>
      <c r="EE150" s="723"/>
      <c r="EF150" s="723"/>
      <c r="EG150" s="723"/>
      <c r="EH150" s="723"/>
    </row>
    <row r="151" spans="1:138">
      <c r="A151" s="723"/>
      <c r="B151" s="723"/>
      <c r="C151" s="723"/>
      <c r="D151" s="723"/>
      <c r="E151" s="723"/>
      <c r="F151" s="723"/>
      <c r="G151" s="723"/>
      <c r="H151" s="723"/>
      <c r="I151" s="723"/>
      <c r="J151" s="723"/>
      <c r="K151" s="723"/>
      <c r="L151" s="723"/>
      <c r="M151" s="723"/>
      <c r="N151" s="723"/>
      <c r="O151" s="723"/>
      <c r="P151" s="723"/>
      <c r="Q151" s="723"/>
      <c r="R151" s="723"/>
      <c r="S151" s="723"/>
      <c r="T151" s="723"/>
      <c r="U151" s="723"/>
      <c r="V151" s="723"/>
      <c r="W151" s="723"/>
      <c r="X151" s="723"/>
      <c r="Y151" s="723"/>
      <c r="Z151" s="723"/>
      <c r="AA151" s="723"/>
      <c r="AB151" s="723"/>
      <c r="AC151" s="723"/>
      <c r="AD151" s="723"/>
      <c r="AE151" s="723"/>
      <c r="AF151" s="723"/>
      <c r="AG151" s="723"/>
      <c r="AH151" s="723"/>
      <c r="AI151" s="723"/>
      <c r="AJ151" s="723"/>
      <c r="AK151" s="723"/>
      <c r="AL151" s="723"/>
      <c r="AM151" s="723"/>
      <c r="AN151" s="723"/>
      <c r="AO151" s="723"/>
      <c r="AP151" s="723"/>
      <c r="AQ151" s="723"/>
      <c r="AR151" s="723"/>
      <c r="AS151" s="723"/>
      <c r="AT151" s="723"/>
      <c r="AU151" s="723"/>
      <c r="AV151" s="723"/>
      <c r="AW151" s="723"/>
      <c r="AX151" s="723"/>
      <c r="AY151" s="723"/>
      <c r="AZ151" s="723"/>
      <c r="BA151" s="723"/>
      <c r="BB151" s="723"/>
      <c r="BC151" s="723"/>
      <c r="BD151" s="723"/>
      <c r="BE151" s="723"/>
      <c r="BF151" s="723"/>
      <c r="BG151" s="723"/>
      <c r="BH151" s="723"/>
      <c r="BI151" s="723"/>
      <c r="BJ151" s="723"/>
      <c r="BK151" s="723"/>
      <c r="BL151" s="723"/>
      <c r="BM151" s="723"/>
      <c r="BN151" s="723"/>
      <c r="BO151" s="723"/>
      <c r="BP151" s="723"/>
      <c r="BQ151" s="723"/>
      <c r="BR151" s="723"/>
      <c r="BS151" s="723"/>
      <c r="BT151" s="723"/>
      <c r="BU151" s="723"/>
      <c r="BV151" s="723"/>
      <c r="BW151" s="723"/>
      <c r="BX151" s="723"/>
      <c r="BY151" s="723"/>
      <c r="BZ151" s="723"/>
      <c r="CA151" s="723"/>
      <c r="CB151" s="723"/>
      <c r="CC151" s="723"/>
      <c r="CD151" s="723"/>
      <c r="CE151" s="723"/>
      <c r="CF151" s="723"/>
      <c r="CG151" s="723"/>
      <c r="CH151" s="723"/>
      <c r="CI151" s="723"/>
      <c r="CJ151" s="723"/>
      <c r="CK151" s="723"/>
      <c r="CL151" s="723"/>
      <c r="CM151" s="723"/>
      <c r="CN151" s="723"/>
      <c r="CO151" s="723"/>
      <c r="CP151" s="723"/>
      <c r="CQ151" s="723"/>
      <c r="CR151" s="723"/>
      <c r="CS151" s="723"/>
      <c r="CT151" s="723"/>
      <c r="CU151" s="723"/>
      <c r="CV151" s="723"/>
      <c r="CW151" s="723"/>
      <c r="CX151" s="723"/>
      <c r="CY151" s="723"/>
      <c r="CZ151" s="723"/>
      <c r="DA151" s="723"/>
      <c r="DB151" s="723"/>
      <c r="DC151" s="723"/>
      <c r="DD151" s="723"/>
      <c r="DE151" s="723"/>
      <c r="DF151" s="723"/>
      <c r="DG151" s="723"/>
      <c r="DH151" s="723"/>
      <c r="DI151" s="723"/>
      <c r="DJ151" s="723"/>
      <c r="DK151" s="723"/>
      <c r="DL151" s="723"/>
      <c r="DM151" s="723"/>
      <c r="DN151" s="723"/>
      <c r="DO151" s="723"/>
      <c r="DP151" s="723"/>
      <c r="DQ151" s="723"/>
      <c r="DR151" s="723"/>
      <c r="DS151" s="723"/>
      <c r="DT151" s="723"/>
      <c r="DU151" s="723"/>
      <c r="DV151" s="723"/>
      <c r="DW151" s="723"/>
      <c r="DX151" s="723"/>
      <c r="DY151" s="723"/>
      <c r="DZ151" s="723"/>
      <c r="EA151" s="723"/>
      <c r="EB151" s="723"/>
      <c r="EC151" s="723"/>
      <c r="ED151" s="723"/>
      <c r="EE151" s="723"/>
      <c r="EF151" s="723"/>
      <c r="EG151" s="723"/>
      <c r="EH151" s="723"/>
    </row>
    <row r="152" spans="1:138">
      <c r="A152" s="723"/>
      <c r="B152" s="723"/>
      <c r="C152" s="723"/>
      <c r="D152" s="723"/>
      <c r="E152" s="723"/>
      <c r="F152" s="723"/>
      <c r="G152" s="723"/>
      <c r="H152" s="723"/>
      <c r="I152" s="723"/>
      <c r="J152" s="723"/>
      <c r="K152" s="723"/>
      <c r="L152" s="723"/>
      <c r="M152" s="723"/>
      <c r="N152" s="723"/>
      <c r="O152" s="723"/>
      <c r="P152" s="723"/>
      <c r="Q152" s="723"/>
      <c r="R152" s="723"/>
      <c r="S152" s="723"/>
      <c r="T152" s="723"/>
      <c r="U152" s="723"/>
      <c r="V152" s="723"/>
      <c r="W152" s="723"/>
      <c r="X152" s="723"/>
      <c r="Y152" s="723"/>
      <c r="Z152" s="723"/>
      <c r="AA152" s="723"/>
      <c r="AB152" s="723"/>
      <c r="AC152" s="723"/>
      <c r="AD152" s="723"/>
      <c r="AE152" s="723"/>
      <c r="AF152" s="723"/>
      <c r="AG152" s="723"/>
      <c r="AH152" s="723"/>
      <c r="AI152" s="723"/>
      <c r="AJ152" s="723"/>
      <c r="AK152" s="723"/>
      <c r="AL152" s="723"/>
      <c r="AM152" s="723"/>
      <c r="AN152" s="723"/>
      <c r="AO152" s="723"/>
      <c r="AP152" s="723"/>
      <c r="AQ152" s="723"/>
      <c r="AR152" s="723"/>
      <c r="AS152" s="723"/>
      <c r="AT152" s="723"/>
      <c r="AU152" s="723"/>
      <c r="AV152" s="723"/>
      <c r="AW152" s="723"/>
      <c r="AX152" s="723"/>
      <c r="AY152" s="723"/>
      <c r="AZ152" s="723"/>
      <c r="BA152" s="723"/>
      <c r="BB152" s="723"/>
      <c r="BC152" s="723"/>
      <c r="BD152" s="723"/>
      <c r="BE152" s="723"/>
      <c r="BF152" s="723"/>
      <c r="BG152" s="723"/>
      <c r="BH152" s="723"/>
      <c r="BI152" s="723"/>
      <c r="BJ152" s="723"/>
      <c r="BK152" s="723"/>
      <c r="BL152" s="723"/>
      <c r="BM152" s="723"/>
      <c r="BN152" s="723"/>
      <c r="BO152" s="723"/>
      <c r="BP152" s="723"/>
      <c r="BQ152" s="723"/>
      <c r="BR152" s="723"/>
      <c r="BS152" s="723"/>
      <c r="BT152" s="723"/>
      <c r="BU152" s="723"/>
      <c r="BV152" s="723"/>
      <c r="BW152" s="723"/>
      <c r="BX152" s="723"/>
      <c r="BY152" s="723"/>
      <c r="BZ152" s="723"/>
      <c r="CA152" s="723"/>
      <c r="CB152" s="723"/>
      <c r="CC152" s="723"/>
      <c r="CD152" s="723"/>
      <c r="CE152" s="723"/>
      <c r="CF152" s="723"/>
      <c r="CG152" s="723"/>
      <c r="CH152" s="723"/>
      <c r="CI152" s="723"/>
      <c r="CJ152" s="723"/>
      <c r="CK152" s="723"/>
      <c r="CL152" s="723"/>
      <c r="CM152" s="723"/>
      <c r="CN152" s="723"/>
      <c r="CO152" s="723"/>
      <c r="CP152" s="723"/>
      <c r="CQ152" s="723"/>
      <c r="CR152" s="723"/>
      <c r="CS152" s="723"/>
      <c r="CT152" s="723"/>
      <c r="CU152" s="723"/>
      <c r="CV152" s="723"/>
      <c r="CW152" s="723"/>
      <c r="CX152" s="723"/>
      <c r="CY152" s="723"/>
      <c r="CZ152" s="723"/>
      <c r="DA152" s="723"/>
      <c r="DB152" s="723"/>
      <c r="DC152" s="723"/>
      <c r="DD152" s="723"/>
      <c r="DE152" s="723"/>
      <c r="DF152" s="723"/>
      <c r="DG152" s="723"/>
      <c r="DH152" s="723"/>
      <c r="DI152" s="723"/>
      <c r="DJ152" s="723"/>
      <c r="DK152" s="723"/>
      <c r="DL152" s="723"/>
      <c r="DM152" s="723"/>
      <c r="DN152" s="723"/>
      <c r="DO152" s="723"/>
      <c r="DP152" s="723"/>
      <c r="DQ152" s="723"/>
      <c r="DR152" s="723"/>
      <c r="DS152" s="723"/>
      <c r="DT152" s="723"/>
      <c r="DU152" s="723"/>
      <c r="DV152" s="723"/>
      <c r="DW152" s="723"/>
      <c r="DX152" s="723"/>
      <c r="DY152" s="723"/>
      <c r="DZ152" s="723"/>
      <c r="EA152" s="723"/>
      <c r="EB152" s="723"/>
      <c r="EC152" s="723"/>
      <c r="ED152" s="723"/>
      <c r="EE152" s="723"/>
      <c r="EF152" s="723"/>
      <c r="EG152" s="723"/>
      <c r="EH152" s="723"/>
    </row>
    <row r="153" spans="1:138">
      <c r="A153" s="723"/>
      <c r="B153" s="723"/>
      <c r="C153" s="723"/>
      <c r="D153" s="723"/>
      <c r="E153" s="723"/>
      <c r="F153" s="723"/>
      <c r="G153" s="723"/>
      <c r="H153" s="723"/>
      <c r="I153" s="723"/>
      <c r="J153" s="723"/>
      <c r="K153" s="723"/>
      <c r="L153" s="723"/>
      <c r="M153" s="723"/>
      <c r="N153" s="723"/>
      <c r="O153" s="723"/>
      <c r="P153" s="723"/>
      <c r="Q153" s="723"/>
      <c r="R153" s="723"/>
      <c r="S153" s="723"/>
      <c r="T153" s="723"/>
      <c r="U153" s="723"/>
      <c r="V153" s="723"/>
      <c r="W153" s="723"/>
      <c r="X153" s="723"/>
      <c r="Y153" s="723"/>
      <c r="Z153" s="723"/>
      <c r="AA153" s="723"/>
      <c r="AB153" s="723"/>
      <c r="AC153" s="723"/>
      <c r="AD153" s="723"/>
      <c r="AE153" s="723"/>
      <c r="AF153" s="723"/>
      <c r="AG153" s="723"/>
      <c r="AH153" s="723"/>
      <c r="AI153" s="723"/>
      <c r="AJ153" s="723"/>
      <c r="AK153" s="723"/>
      <c r="AL153" s="723"/>
      <c r="AM153" s="723"/>
      <c r="AN153" s="723"/>
      <c r="AO153" s="723"/>
      <c r="AP153" s="723"/>
      <c r="AQ153" s="723"/>
      <c r="AR153" s="723"/>
      <c r="AS153" s="723"/>
      <c r="AT153" s="723"/>
      <c r="AU153" s="723"/>
      <c r="AV153" s="723"/>
      <c r="AW153" s="723"/>
      <c r="AX153" s="723"/>
      <c r="AY153" s="723"/>
      <c r="AZ153" s="723"/>
      <c r="BA153" s="723"/>
      <c r="BB153" s="723"/>
      <c r="BC153" s="723"/>
      <c r="BD153" s="723"/>
      <c r="BE153" s="723"/>
      <c r="BF153" s="723"/>
      <c r="BG153" s="723"/>
      <c r="BH153" s="723"/>
      <c r="BI153" s="723"/>
      <c r="BJ153" s="723"/>
      <c r="BK153" s="723"/>
      <c r="BL153" s="723"/>
      <c r="BM153" s="723"/>
      <c r="BN153" s="723"/>
      <c r="BO153" s="723"/>
      <c r="BP153" s="723"/>
      <c r="BQ153" s="723"/>
      <c r="BR153" s="723"/>
      <c r="BS153" s="723"/>
      <c r="BT153" s="723"/>
      <c r="BU153" s="723"/>
      <c r="BV153" s="723"/>
      <c r="BW153" s="723"/>
      <c r="BX153" s="723"/>
      <c r="BY153" s="723"/>
      <c r="BZ153" s="723"/>
      <c r="CA153" s="723"/>
      <c r="CB153" s="723"/>
      <c r="CC153" s="723"/>
      <c r="CD153" s="723"/>
      <c r="CE153" s="723"/>
      <c r="CF153" s="723"/>
      <c r="CG153" s="723"/>
      <c r="CH153" s="723"/>
      <c r="CI153" s="723"/>
      <c r="CJ153" s="723"/>
      <c r="CK153" s="723"/>
      <c r="CL153" s="723"/>
      <c r="CM153" s="723"/>
      <c r="CN153" s="723"/>
      <c r="CO153" s="723"/>
      <c r="CP153" s="723"/>
      <c r="CQ153" s="723"/>
      <c r="CR153" s="723"/>
      <c r="CS153" s="723"/>
      <c r="CT153" s="723"/>
      <c r="CU153" s="723"/>
      <c r="CV153" s="723"/>
      <c r="CW153" s="723"/>
      <c r="CX153" s="723"/>
      <c r="CY153" s="723"/>
      <c r="CZ153" s="723"/>
      <c r="DA153" s="723"/>
      <c r="DB153" s="723"/>
      <c r="DC153" s="723"/>
      <c r="DD153" s="723"/>
      <c r="DE153" s="723"/>
      <c r="DF153" s="723"/>
      <c r="DG153" s="723"/>
      <c r="DH153" s="723"/>
      <c r="DI153" s="723"/>
      <c r="DJ153" s="723"/>
      <c r="DK153" s="723"/>
      <c r="DL153" s="723"/>
      <c r="DM153" s="723"/>
      <c r="DN153" s="723"/>
      <c r="DO153" s="723"/>
      <c r="DP153" s="723"/>
      <c r="DQ153" s="723"/>
      <c r="DR153" s="723"/>
      <c r="DS153" s="723"/>
      <c r="DT153" s="723"/>
      <c r="DU153" s="723"/>
      <c r="DV153" s="723"/>
      <c r="DW153" s="723"/>
      <c r="DX153" s="723"/>
      <c r="DY153" s="723"/>
      <c r="DZ153" s="723"/>
      <c r="EA153" s="723"/>
      <c r="EB153" s="723"/>
      <c r="EC153" s="723"/>
      <c r="ED153" s="723"/>
      <c r="EE153" s="723"/>
      <c r="EF153" s="723"/>
      <c r="EG153" s="723"/>
      <c r="EH153" s="723"/>
    </row>
    <row r="154" spans="1:138">
      <c r="A154" s="723"/>
      <c r="B154" s="723"/>
      <c r="C154" s="723"/>
      <c r="D154" s="723"/>
      <c r="E154" s="723"/>
      <c r="F154" s="723"/>
      <c r="G154" s="723"/>
      <c r="H154" s="723"/>
      <c r="I154" s="723"/>
      <c r="J154" s="723"/>
      <c r="K154" s="723"/>
      <c r="L154" s="723"/>
      <c r="M154" s="723"/>
      <c r="N154" s="723"/>
      <c r="O154" s="723"/>
      <c r="P154" s="723"/>
      <c r="Q154" s="723"/>
      <c r="R154" s="723"/>
      <c r="S154" s="723"/>
      <c r="T154" s="723"/>
      <c r="U154" s="723"/>
      <c r="V154" s="723"/>
      <c r="W154" s="723"/>
      <c r="X154" s="723"/>
      <c r="Y154" s="723"/>
      <c r="Z154" s="723"/>
      <c r="AA154" s="723"/>
      <c r="AB154" s="723"/>
      <c r="AC154" s="723"/>
      <c r="AD154" s="723"/>
      <c r="AE154" s="723"/>
      <c r="AF154" s="723"/>
      <c r="AG154" s="723"/>
      <c r="AH154" s="723"/>
      <c r="AI154" s="723"/>
      <c r="AJ154" s="723"/>
      <c r="AK154" s="723"/>
      <c r="AL154" s="723"/>
      <c r="AM154" s="723"/>
      <c r="AN154" s="723"/>
      <c r="AO154" s="723"/>
      <c r="AP154" s="723"/>
      <c r="AQ154" s="723"/>
      <c r="AR154" s="723"/>
      <c r="AS154" s="723"/>
      <c r="AT154" s="723"/>
      <c r="AU154" s="723"/>
      <c r="AV154" s="723"/>
      <c r="AW154" s="723"/>
      <c r="AX154" s="723"/>
      <c r="AY154" s="723"/>
      <c r="AZ154" s="723"/>
      <c r="BA154" s="723"/>
      <c r="BB154" s="723"/>
      <c r="BC154" s="723"/>
      <c r="BD154" s="723"/>
      <c r="BE154" s="723"/>
      <c r="BF154" s="723"/>
      <c r="BG154" s="723"/>
      <c r="BH154" s="723"/>
      <c r="BI154" s="723"/>
      <c r="BJ154" s="723"/>
      <c r="BK154" s="723"/>
      <c r="BL154" s="723"/>
      <c r="BM154" s="723"/>
      <c r="BN154" s="723"/>
      <c r="BO154" s="723"/>
      <c r="BP154" s="723"/>
      <c r="BQ154" s="723"/>
      <c r="BR154" s="723"/>
      <c r="BS154" s="723"/>
      <c r="BT154" s="723"/>
      <c r="BU154" s="723"/>
      <c r="BV154" s="723"/>
      <c r="BW154" s="723"/>
      <c r="BX154" s="723"/>
      <c r="BY154" s="723"/>
      <c r="BZ154" s="723"/>
      <c r="CA154" s="723"/>
      <c r="CB154" s="723"/>
      <c r="CC154" s="723"/>
      <c r="CD154" s="723"/>
      <c r="CE154" s="723"/>
      <c r="CF154" s="723"/>
      <c r="CG154" s="723"/>
      <c r="CH154" s="723"/>
      <c r="CI154" s="723"/>
      <c r="CJ154" s="723"/>
      <c r="CK154" s="723"/>
      <c r="CL154" s="723"/>
      <c r="CM154" s="723"/>
      <c r="CN154" s="723"/>
      <c r="CO154" s="723"/>
      <c r="CP154" s="723"/>
      <c r="CQ154" s="723"/>
      <c r="CR154" s="723"/>
      <c r="CS154" s="723"/>
      <c r="CT154" s="723"/>
      <c r="CU154" s="723"/>
      <c r="CV154" s="723"/>
      <c r="CW154" s="723"/>
      <c r="CX154" s="723"/>
      <c r="CY154" s="723"/>
      <c r="CZ154" s="723"/>
      <c r="DA154" s="723"/>
      <c r="DB154" s="723"/>
      <c r="DC154" s="723"/>
      <c r="DD154" s="723"/>
      <c r="DE154" s="723"/>
      <c r="DF154" s="723"/>
      <c r="DG154" s="723"/>
      <c r="DH154" s="723"/>
      <c r="DI154" s="723"/>
      <c r="DJ154" s="723"/>
      <c r="DK154" s="723"/>
      <c r="DL154" s="723"/>
      <c r="DM154" s="723"/>
      <c r="DN154" s="723"/>
      <c r="DO154" s="723"/>
      <c r="DP154" s="723"/>
      <c r="DQ154" s="723"/>
      <c r="DR154" s="723"/>
      <c r="DS154" s="723"/>
      <c r="DT154" s="723"/>
      <c r="DU154" s="723"/>
      <c r="DV154" s="723"/>
      <c r="DW154" s="723"/>
      <c r="DX154" s="723"/>
      <c r="DY154" s="723"/>
      <c r="DZ154" s="723"/>
      <c r="EA154" s="723"/>
      <c r="EB154" s="723"/>
      <c r="EC154" s="723"/>
      <c r="ED154" s="723"/>
      <c r="EE154" s="723"/>
      <c r="EF154" s="723"/>
      <c r="EG154" s="723"/>
      <c r="EH154" s="723"/>
    </row>
    <row r="155" spans="1:138">
      <c r="A155" s="723"/>
      <c r="B155" s="723"/>
      <c r="C155" s="723"/>
      <c r="D155" s="723"/>
      <c r="E155" s="723"/>
      <c r="F155" s="723"/>
      <c r="G155" s="723"/>
      <c r="H155" s="723"/>
      <c r="I155" s="723"/>
      <c r="J155" s="723"/>
      <c r="K155" s="723"/>
      <c r="L155" s="723"/>
      <c r="M155" s="723"/>
      <c r="N155" s="723"/>
      <c r="O155" s="723"/>
      <c r="P155" s="723"/>
      <c r="Q155" s="723"/>
      <c r="R155" s="723"/>
      <c r="S155" s="723"/>
      <c r="T155" s="723"/>
      <c r="U155" s="723"/>
      <c r="V155" s="723"/>
      <c r="W155" s="723"/>
      <c r="X155" s="723"/>
      <c r="Y155" s="723"/>
      <c r="Z155" s="723"/>
      <c r="AA155" s="723"/>
      <c r="AB155" s="723"/>
      <c r="AC155" s="723"/>
      <c r="AD155" s="723"/>
      <c r="AE155" s="723"/>
      <c r="AF155" s="723"/>
      <c r="AG155" s="723"/>
      <c r="AH155" s="723"/>
      <c r="AI155" s="723"/>
      <c r="AJ155" s="723"/>
      <c r="AK155" s="723"/>
      <c r="AL155" s="723"/>
      <c r="AM155" s="723"/>
      <c r="AN155" s="723"/>
      <c r="AO155" s="723"/>
      <c r="AP155" s="723"/>
      <c r="AQ155" s="723"/>
      <c r="AR155" s="723"/>
      <c r="AS155" s="723"/>
      <c r="AT155" s="723"/>
      <c r="AU155" s="723"/>
      <c r="AV155" s="723"/>
      <c r="AW155" s="723"/>
      <c r="AX155" s="723"/>
      <c r="AY155" s="723"/>
      <c r="AZ155" s="723"/>
      <c r="BA155" s="723"/>
      <c r="BB155" s="723"/>
      <c r="BC155" s="723"/>
      <c r="BD155" s="723"/>
      <c r="BE155" s="723"/>
      <c r="BF155" s="723"/>
      <c r="BG155" s="723"/>
      <c r="BH155" s="723"/>
      <c r="BI155" s="723"/>
      <c r="BJ155" s="723"/>
      <c r="BK155" s="723"/>
      <c r="BL155" s="723"/>
      <c r="BM155" s="723"/>
      <c r="BN155" s="723"/>
      <c r="BO155" s="723"/>
      <c r="BP155" s="723"/>
      <c r="BQ155" s="723"/>
      <c r="BR155" s="723"/>
      <c r="BS155" s="723"/>
      <c r="BT155" s="723"/>
      <c r="BU155" s="723"/>
      <c r="BV155" s="723"/>
      <c r="BW155" s="723"/>
      <c r="BX155" s="723"/>
      <c r="BY155" s="723"/>
      <c r="BZ155" s="723"/>
      <c r="CA155" s="723"/>
      <c r="CB155" s="723"/>
      <c r="CC155" s="723"/>
      <c r="CD155" s="723"/>
      <c r="CE155" s="723"/>
      <c r="CF155" s="723"/>
      <c r="CG155" s="723"/>
      <c r="CH155" s="723"/>
      <c r="CI155" s="723"/>
      <c r="CJ155" s="723"/>
      <c r="CK155" s="723"/>
      <c r="CL155" s="723"/>
      <c r="CM155" s="723"/>
      <c r="CN155" s="723"/>
      <c r="CO155" s="723"/>
      <c r="CP155" s="723"/>
      <c r="CQ155" s="723"/>
      <c r="CR155" s="723"/>
      <c r="CS155" s="723"/>
      <c r="CT155" s="723"/>
      <c r="CU155" s="723"/>
      <c r="CV155" s="723"/>
      <c r="CW155" s="723"/>
      <c r="CX155" s="723"/>
      <c r="CY155" s="723"/>
      <c r="CZ155" s="723"/>
      <c r="DA155" s="723"/>
      <c r="DB155" s="723"/>
      <c r="DC155" s="723"/>
      <c r="DD155" s="723"/>
      <c r="DE155" s="723"/>
      <c r="DF155" s="723"/>
      <c r="DG155" s="723"/>
      <c r="DH155" s="723"/>
      <c r="DI155" s="723"/>
      <c r="DJ155" s="723"/>
      <c r="DK155" s="723"/>
      <c r="DL155" s="723"/>
      <c r="DM155" s="723"/>
      <c r="DN155" s="723"/>
      <c r="DO155" s="723"/>
      <c r="DP155" s="723"/>
      <c r="DQ155" s="723"/>
      <c r="DR155" s="723"/>
      <c r="DS155" s="723"/>
      <c r="DT155" s="723"/>
      <c r="DU155" s="723"/>
      <c r="DV155" s="723"/>
      <c r="DW155" s="723"/>
      <c r="DX155" s="723"/>
      <c r="DY155" s="723"/>
      <c r="DZ155" s="723"/>
      <c r="EA155" s="723"/>
      <c r="EB155" s="723"/>
      <c r="EC155" s="723"/>
      <c r="ED155" s="723"/>
      <c r="EE155" s="723"/>
      <c r="EF155" s="723"/>
      <c r="EG155" s="723"/>
      <c r="EH155" s="723"/>
    </row>
    <row r="156" spans="1:138">
      <c r="A156" s="723"/>
      <c r="B156" s="723"/>
      <c r="C156" s="723"/>
      <c r="D156" s="723"/>
      <c r="E156" s="723"/>
      <c r="F156" s="723"/>
      <c r="G156" s="723"/>
      <c r="H156" s="723"/>
      <c r="I156" s="723"/>
      <c r="J156" s="723"/>
      <c r="K156" s="723"/>
      <c r="L156" s="723"/>
      <c r="M156" s="723"/>
      <c r="N156" s="723"/>
      <c r="O156" s="723"/>
      <c r="P156" s="723"/>
      <c r="Q156" s="723"/>
      <c r="R156" s="723"/>
      <c r="S156" s="723"/>
      <c r="T156" s="723"/>
      <c r="U156" s="723"/>
      <c r="V156" s="723"/>
      <c r="W156" s="723"/>
      <c r="X156" s="723"/>
      <c r="Y156" s="723"/>
      <c r="Z156" s="723"/>
      <c r="AA156" s="723"/>
      <c r="AB156" s="723"/>
      <c r="AC156" s="723"/>
      <c r="AD156" s="723"/>
      <c r="AE156" s="723"/>
      <c r="AF156" s="723"/>
      <c r="AG156" s="723"/>
      <c r="AH156" s="723"/>
      <c r="AI156" s="723"/>
      <c r="AJ156" s="723"/>
      <c r="AK156" s="723"/>
      <c r="AL156" s="723"/>
      <c r="AM156" s="723"/>
      <c r="AN156" s="723"/>
      <c r="AO156" s="723"/>
      <c r="AP156" s="723"/>
      <c r="AQ156" s="723"/>
      <c r="AR156" s="723"/>
      <c r="AS156" s="723"/>
      <c r="AT156" s="723"/>
      <c r="AU156" s="723"/>
      <c r="AV156" s="723"/>
      <c r="AW156" s="723"/>
      <c r="AX156" s="723"/>
      <c r="AY156" s="723"/>
      <c r="AZ156" s="723"/>
      <c r="BA156" s="723"/>
      <c r="BB156" s="723"/>
      <c r="BC156" s="723"/>
      <c r="BD156" s="723"/>
      <c r="BE156" s="723"/>
      <c r="BF156" s="723"/>
      <c r="BG156" s="723"/>
      <c r="BH156" s="723"/>
      <c r="BI156" s="723"/>
      <c r="BJ156" s="723"/>
      <c r="BK156" s="723"/>
      <c r="BL156" s="723"/>
      <c r="BM156" s="723"/>
      <c r="BN156" s="723"/>
      <c r="BO156" s="723"/>
      <c r="BP156" s="723"/>
      <c r="BQ156" s="723"/>
      <c r="BR156" s="723"/>
      <c r="BS156" s="723"/>
      <c r="BT156" s="723"/>
      <c r="BU156" s="723"/>
      <c r="BV156" s="723"/>
      <c r="BW156" s="723"/>
      <c r="BX156" s="723"/>
      <c r="BY156" s="723"/>
      <c r="BZ156" s="723"/>
      <c r="CA156" s="723"/>
      <c r="CB156" s="723"/>
      <c r="CC156" s="723"/>
      <c r="CD156" s="723"/>
      <c r="CE156" s="723"/>
      <c r="CF156" s="723"/>
      <c r="CG156" s="723"/>
      <c r="CH156" s="723"/>
      <c r="CI156" s="723"/>
      <c r="CJ156" s="723"/>
      <c r="CK156" s="723"/>
      <c r="CL156" s="723"/>
      <c r="CM156" s="723"/>
      <c r="CN156" s="723"/>
      <c r="CO156" s="723"/>
      <c r="CP156" s="723"/>
      <c r="CQ156" s="723"/>
      <c r="CR156" s="723"/>
      <c r="CS156" s="723"/>
      <c r="CT156" s="723"/>
      <c r="CU156" s="723"/>
      <c r="CV156" s="723"/>
      <c r="CW156" s="723"/>
      <c r="CX156" s="723"/>
      <c r="CY156" s="723"/>
      <c r="CZ156" s="723"/>
      <c r="DA156" s="723"/>
      <c r="DB156" s="723"/>
      <c r="DC156" s="723"/>
      <c r="DD156" s="723"/>
      <c r="DE156" s="723"/>
      <c r="DF156" s="723"/>
      <c r="DG156" s="723"/>
      <c r="DH156" s="723"/>
      <c r="DI156" s="723"/>
      <c r="DJ156" s="723"/>
      <c r="DK156" s="723"/>
      <c r="DL156" s="723"/>
      <c r="DM156" s="723"/>
      <c r="DN156" s="723"/>
      <c r="DO156" s="723"/>
      <c r="DP156" s="723"/>
      <c r="DQ156" s="723"/>
      <c r="DR156" s="723"/>
      <c r="DS156" s="723"/>
      <c r="DT156" s="723"/>
      <c r="DU156" s="723"/>
      <c r="DV156" s="723"/>
      <c r="DW156" s="723"/>
      <c r="DX156" s="723"/>
      <c r="DY156" s="723"/>
      <c r="DZ156" s="723"/>
      <c r="EA156" s="723"/>
      <c r="EB156" s="723"/>
      <c r="EC156" s="723"/>
      <c r="ED156" s="723"/>
      <c r="EE156" s="723"/>
      <c r="EF156" s="723"/>
      <c r="EG156" s="723"/>
      <c r="EH156" s="723"/>
    </row>
    <row r="157" spans="1:138">
      <c r="A157" s="723"/>
      <c r="B157" s="723"/>
      <c r="C157" s="723"/>
      <c r="D157" s="723"/>
      <c r="E157" s="723"/>
      <c r="F157" s="723"/>
      <c r="G157" s="723"/>
      <c r="H157" s="723"/>
      <c r="I157" s="723"/>
      <c r="J157" s="723"/>
      <c r="K157" s="723"/>
      <c r="L157" s="723"/>
      <c r="M157" s="723"/>
      <c r="N157" s="723"/>
      <c r="O157" s="723"/>
      <c r="P157" s="723"/>
      <c r="Q157" s="723"/>
      <c r="R157" s="723"/>
      <c r="S157" s="723"/>
      <c r="T157" s="723"/>
      <c r="U157" s="723"/>
      <c r="V157" s="723"/>
      <c r="W157" s="723"/>
      <c r="X157" s="723"/>
      <c r="Y157" s="723"/>
      <c r="Z157" s="723"/>
      <c r="AA157" s="723"/>
      <c r="AB157" s="723"/>
      <c r="AC157" s="723"/>
      <c r="AD157" s="723"/>
      <c r="AE157" s="723"/>
      <c r="AF157" s="723"/>
      <c r="AG157" s="723"/>
      <c r="AH157" s="723"/>
      <c r="AI157" s="723"/>
      <c r="AJ157" s="723"/>
      <c r="AK157" s="723"/>
      <c r="AL157" s="723"/>
      <c r="AM157" s="723"/>
      <c r="AN157" s="723"/>
      <c r="AO157" s="723"/>
      <c r="AP157" s="723"/>
      <c r="AQ157" s="723"/>
      <c r="AR157" s="723"/>
      <c r="AS157" s="723"/>
      <c r="AT157" s="723"/>
      <c r="AU157" s="723"/>
      <c r="AV157" s="723"/>
      <c r="AW157" s="723"/>
      <c r="AX157" s="723"/>
      <c r="AY157" s="723"/>
      <c r="AZ157" s="723"/>
      <c r="BA157" s="723"/>
      <c r="BB157" s="723"/>
      <c r="BC157" s="723"/>
      <c r="BD157" s="723"/>
      <c r="BE157" s="723"/>
      <c r="BF157" s="723"/>
      <c r="BG157" s="723"/>
      <c r="BH157" s="723"/>
      <c r="BI157" s="723"/>
      <c r="BJ157" s="723"/>
      <c r="BK157" s="723"/>
      <c r="BL157" s="723"/>
      <c r="BM157" s="723"/>
      <c r="BN157" s="723"/>
      <c r="BO157" s="723"/>
      <c r="BP157" s="723"/>
      <c r="BQ157" s="723"/>
      <c r="BR157" s="723"/>
      <c r="BS157" s="723"/>
      <c r="BT157" s="723"/>
      <c r="BU157" s="723"/>
      <c r="BV157" s="723"/>
      <c r="BW157" s="723"/>
      <c r="BX157" s="723"/>
      <c r="BY157" s="723"/>
      <c r="BZ157" s="723"/>
      <c r="CA157" s="723"/>
      <c r="CB157" s="723"/>
      <c r="CC157" s="723"/>
      <c r="CD157" s="723"/>
      <c r="CE157" s="723"/>
      <c r="CF157" s="723"/>
      <c r="CG157" s="723"/>
      <c r="CH157" s="723"/>
      <c r="CI157" s="723"/>
      <c r="CJ157" s="723"/>
      <c r="CK157" s="723"/>
      <c r="CL157" s="723"/>
      <c r="CM157" s="723"/>
      <c r="CN157" s="723"/>
      <c r="CO157" s="723"/>
      <c r="CP157" s="723"/>
      <c r="CQ157" s="723"/>
      <c r="CR157" s="723"/>
      <c r="CS157" s="723"/>
      <c r="CT157" s="723"/>
      <c r="CU157" s="723"/>
      <c r="CV157" s="723"/>
      <c r="CW157" s="723"/>
      <c r="CX157" s="723"/>
      <c r="CY157" s="723"/>
      <c r="CZ157" s="723"/>
      <c r="DA157" s="723"/>
      <c r="DB157" s="723"/>
      <c r="DC157" s="723"/>
      <c r="DD157" s="723"/>
      <c r="DE157" s="723"/>
      <c r="DF157" s="723"/>
      <c r="DG157" s="723"/>
      <c r="DH157" s="723"/>
      <c r="DI157" s="723"/>
      <c r="DJ157" s="723"/>
      <c r="DK157" s="723"/>
      <c r="DL157" s="723"/>
      <c r="DM157" s="723"/>
      <c r="DN157" s="723"/>
      <c r="DO157" s="723"/>
      <c r="DP157" s="723"/>
      <c r="DQ157" s="723"/>
      <c r="DR157" s="723"/>
      <c r="DS157" s="723"/>
      <c r="DT157" s="723"/>
      <c r="DU157" s="723"/>
      <c r="DV157" s="723"/>
      <c r="DW157" s="723"/>
      <c r="DX157" s="723"/>
      <c r="DY157" s="723"/>
      <c r="DZ157" s="723"/>
      <c r="EA157" s="723"/>
      <c r="EB157" s="723"/>
      <c r="EC157" s="723"/>
      <c r="ED157" s="723"/>
      <c r="EE157" s="723"/>
      <c r="EF157" s="723"/>
      <c r="EG157" s="723"/>
      <c r="EH157" s="723"/>
    </row>
    <row r="158" spans="1:138">
      <c r="A158" s="723"/>
      <c r="B158" s="723"/>
      <c r="C158" s="723"/>
      <c r="D158" s="723"/>
      <c r="E158" s="723"/>
      <c r="F158" s="723"/>
      <c r="G158" s="723"/>
      <c r="H158" s="723"/>
      <c r="I158" s="723"/>
      <c r="J158" s="723"/>
      <c r="K158" s="723"/>
      <c r="L158" s="723"/>
      <c r="M158" s="723"/>
      <c r="N158" s="723"/>
      <c r="O158" s="723"/>
      <c r="P158" s="723"/>
      <c r="Q158" s="723"/>
      <c r="R158" s="723"/>
      <c r="S158" s="723"/>
      <c r="T158" s="723"/>
      <c r="U158" s="723"/>
      <c r="V158" s="723"/>
      <c r="W158" s="723"/>
      <c r="X158" s="723"/>
      <c r="Y158" s="723"/>
      <c r="Z158" s="723"/>
      <c r="AA158" s="723"/>
      <c r="AB158" s="723"/>
      <c r="AC158" s="723"/>
      <c r="AD158" s="723"/>
      <c r="AE158" s="723"/>
      <c r="AF158" s="723"/>
      <c r="AG158" s="723"/>
      <c r="AH158" s="723"/>
      <c r="AI158" s="723"/>
      <c r="AJ158" s="723"/>
      <c r="AK158" s="723"/>
      <c r="AL158" s="723"/>
      <c r="AM158" s="723"/>
      <c r="AN158" s="723"/>
      <c r="AO158" s="723"/>
      <c r="AP158" s="723"/>
      <c r="AQ158" s="723"/>
      <c r="AR158" s="723"/>
      <c r="AS158" s="723"/>
      <c r="AT158" s="723"/>
      <c r="AU158" s="723"/>
      <c r="AV158" s="723"/>
      <c r="AW158" s="723"/>
      <c r="AX158" s="723"/>
      <c r="AY158" s="723"/>
      <c r="AZ158" s="723"/>
      <c r="BA158" s="723"/>
      <c r="BB158" s="723"/>
      <c r="BC158" s="723"/>
      <c r="BD158" s="723"/>
      <c r="BE158" s="723"/>
      <c r="BF158" s="723"/>
      <c r="BG158" s="723"/>
      <c r="BH158" s="723"/>
      <c r="BI158" s="723"/>
      <c r="BJ158" s="723"/>
      <c r="BK158" s="723"/>
      <c r="BL158" s="723"/>
      <c r="BM158" s="723"/>
      <c r="BN158" s="723"/>
      <c r="BO158" s="723"/>
      <c r="BP158" s="723"/>
      <c r="BQ158" s="723"/>
      <c r="BR158" s="723"/>
      <c r="BS158" s="723"/>
      <c r="BT158" s="723"/>
      <c r="BU158" s="723"/>
      <c r="BV158" s="723"/>
      <c r="BW158" s="723"/>
      <c r="BX158" s="723"/>
      <c r="BY158" s="723"/>
      <c r="BZ158" s="723"/>
      <c r="CA158" s="723"/>
      <c r="CB158" s="723"/>
      <c r="CC158" s="723"/>
      <c r="CD158" s="723"/>
      <c r="CE158" s="723"/>
      <c r="CF158" s="723"/>
      <c r="CG158" s="723"/>
      <c r="CH158" s="723"/>
      <c r="CI158" s="723"/>
      <c r="CJ158" s="723"/>
      <c r="CK158" s="723"/>
      <c r="CL158" s="723"/>
      <c r="CM158" s="723"/>
      <c r="CN158" s="723"/>
      <c r="CO158" s="723"/>
      <c r="CP158" s="723"/>
      <c r="CQ158" s="723"/>
      <c r="CR158" s="723"/>
      <c r="CS158" s="723"/>
      <c r="CT158" s="723"/>
      <c r="CU158" s="723"/>
      <c r="CV158" s="723"/>
      <c r="CW158" s="723"/>
      <c r="CX158" s="723"/>
      <c r="CY158" s="723"/>
      <c r="CZ158" s="723"/>
      <c r="DA158" s="723"/>
      <c r="DB158" s="723"/>
      <c r="DC158" s="723"/>
      <c r="DD158" s="723"/>
      <c r="DE158" s="723"/>
      <c r="DF158" s="723"/>
      <c r="DG158" s="723"/>
      <c r="DH158" s="723"/>
      <c r="DI158" s="723"/>
      <c r="DJ158" s="723"/>
      <c r="DK158" s="723"/>
      <c r="DL158" s="723"/>
      <c r="DM158" s="723"/>
      <c r="DN158" s="723"/>
      <c r="DO158" s="723"/>
      <c r="DP158" s="723"/>
      <c r="DQ158" s="723"/>
      <c r="DR158" s="723"/>
      <c r="DS158" s="723"/>
      <c r="DT158" s="723"/>
      <c r="DU158" s="723"/>
      <c r="DV158" s="723"/>
      <c r="DW158" s="723"/>
      <c r="DX158" s="723"/>
      <c r="DY158" s="723"/>
      <c r="DZ158" s="723"/>
      <c r="EA158" s="723"/>
      <c r="EB158" s="723"/>
      <c r="EC158" s="723"/>
      <c r="ED158" s="723"/>
      <c r="EE158" s="723"/>
      <c r="EF158" s="723"/>
      <c r="EG158" s="723"/>
      <c r="EH158" s="723"/>
    </row>
    <row r="159" spans="1:138">
      <c r="A159" s="723"/>
      <c r="B159" s="723"/>
      <c r="C159" s="723"/>
      <c r="D159" s="723"/>
      <c r="E159" s="723"/>
      <c r="F159" s="723"/>
      <c r="G159" s="723"/>
      <c r="H159" s="723"/>
      <c r="I159" s="723"/>
      <c r="J159" s="723"/>
      <c r="K159" s="723"/>
      <c r="L159" s="723"/>
      <c r="M159" s="723"/>
      <c r="N159" s="723"/>
      <c r="O159" s="723"/>
      <c r="P159" s="723"/>
      <c r="Q159" s="723"/>
      <c r="R159" s="723"/>
      <c r="S159" s="723"/>
      <c r="T159" s="723"/>
      <c r="U159" s="723"/>
      <c r="V159" s="723"/>
      <c r="W159" s="723"/>
      <c r="X159" s="723"/>
      <c r="Y159" s="723"/>
      <c r="Z159" s="723"/>
      <c r="AA159" s="723"/>
      <c r="AB159" s="723"/>
      <c r="AC159" s="723"/>
      <c r="AD159" s="723"/>
      <c r="AE159" s="723"/>
      <c r="AF159" s="723"/>
      <c r="AG159" s="723"/>
      <c r="AH159" s="723"/>
      <c r="AI159" s="723"/>
      <c r="AJ159" s="723"/>
      <c r="AK159" s="723"/>
      <c r="AL159" s="723"/>
      <c r="AM159" s="723"/>
      <c r="AN159" s="723"/>
      <c r="AO159" s="723"/>
      <c r="AP159" s="723"/>
      <c r="AQ159" s="723"/>
      <c r="AR159" s="723"/>
      <c r="AS159" s="723"/>
      <c r="AT159" s="723"/>
      <c r="AU159" s="723"/>
      <c r="AV159" s="723"/>
      <c r="AW159" s="723"/>
      <c r="AX159" s="723"/>
      <c r="AY159" s="723"/>
      <c r="AZ159" s="723"/>
      <c r="BA159" s="723"/>
      <c r="BB159" s="723"/>
      <c r="BC159" s="723"/>
      <c r="BD159" s="723"/>
      <c r="BE159" s="723"/>
      <c r="BF159" s="723"/>
      <c r="BG159" s="723"/>
      <c r="BH159" s="723"/>
      <c r="BI159" s="723"/>
      <c r="BJ159" s="723"/>
      <c r="BK159" s="723"/>
      <c r="BL159" s="723"/>
      <c r="BM159" s="723"/>
      <c r="BN159" s="723"/>
      <c r="BO159" s="723"/>
      <c r="BP159" s="723"/>
      <c r="BQ159" s="723"/>
      <c r="BR159" s="723"/>
      <c r="BS159" s="723"/>
      <c r="BT159" s="723"/>
      <c r="BU159" s="723"/>
      <c r="BV159" s="723"/>
      <c r="BW159" s="723"/>
      <c r="BX159" s="723"/>
      <c r="BY159" s="723"/>
      <c r="BZ159" s="723"/>
      <c r="CA159" s="723"/>
      <c r="CB159" s="723"/>
      <c r="CC159" s="723"/>
      <c r="CD159" s="723"/>
      <c r="CE159" s="723"/>
      <c r="CF159" s="723"/>
      <c r="CG159" s="723"/>
      <c r="CH159" s="723"/>
      <c r="CI159" s="723"/>
      <c r="CJ159" s="723"/>
      <c r="CK159" s="723"/>
      <c r="CL159" s="723"/>
      <c r="CM159" s="723"/>
      <c r="CN159" s="723"/>
      <c r="CO159" s="723"/>
      <c r="CP159" s="723"/>
      <c r="CQ159" s="723"/>
      <c r="CR159" s="723"/>
      <c r="CS159" s="723"/>
      <c r="CT159" s="723"/>
      <c r="CU159" s="723"/>
      <c r="CV159" s="723"/>
      <c r="CW159" s="723"/>
      <c r="CX159" s="723"/>
      <c r="CY159" s="723"/>
      <c r="CZ159" s="723"/>
      <c r="DA159" s="723"/>
      <c r="DB159" s="723"/>
      <c r="DC159" s="723"/>
      <c r="DD159" s="723"/>
      <c r="DE159" s="723"/>
      <c r="DF159" s="723"/>
      <c r="DG159" s="723"/>
      <c r="DH159" s="723"/>
      <c r="DI159" s="723"/>
      <c r="DJ159" s="723"/>
      <c r="DK159" s="723"/>
      <c r="DL159" s="723"/>
      <c r="DM159" s="723"/>
      <c r="DN159" s="723"/>
      <c r="DO159" s="723"/>
      <c r="DP159" s="723"/>
      <c r="DQ159" s="723"/>
      <c r="DR159" s="723"/>
      <c r="DS159" s="723"/>
      <c r="DT159" s="723"/>
      <c r="DU159" s="723"/>
      <c r="DV159" s="723"/>
      <c r="DW159" s="723"/>
      <c r="DX159" s="723"/>
      <c r="DY159" s="723"/>
      <c r="DZ159" s="723"/>
      <c r="EA159" s="723"/>
      <c r="EB159" s="723"/>
      <c r="EC159" s="723"/>
      <c r="ED159" s="723"/>
      <c r="EE159" s="723"/>
      <c r="EF159" s="723"/>
      <c r="EG159" s="723"/>
      <c r="EH159" s="723"/>
    </row>
    <row r="160" spans="1:138">
      <c r="A160" s="723"/>
      <c r="B160" s="723"/>
      <c r="C160" s="723"/>
      <c r="D160" s="723"/>
      <c r="E160" s="723"/>
      <c r="F160" s="723"/>
      <c r="G160" s="723"/>
      <c r="H160" s="723"/>
      <c r="I160" s="723"/>
      <c r="J160" s="723"/>
      <c r="K160" s="723"/>
      <c r="L160" s="723"/>
      <c r="M160" s="723"/>
      <c r="N160" s="723"/>
      <c r="O160" s="723"/>
      <c r="P160" s="723"/>
      <c r="Q160" s="723"/>
      <c r="R160" s="723"/>
      <c r="S160" s="723"/>
      <c r="T160" s="723"/>
      <c r="U160" s="723"/>
      <c r="V160" s="723"/>
      <c r="W160" s="723"/>
      <c r="X160" s="723"/>
      <c r="Y160" s="723"/>
      <c r="Z160" s="723"/>
      <c r="AA160" s="723"/>
      <c r="AB160" s="723"/>
      <c r="AC160" s="723"/>
      <c r="AD160" s="723"/>
      <c r="AE160" s="723"/>
      <c r="AF160" s="723"/>
      <c r="AG160" s="723"/>
      <c r="AH160" s="723"/>
      <c r="AI160" s="723"/>
      <c r="AJ160" s="723"/>
      <c r="AK160" s="723"/>
      <c r="AL160" s="723"/>
      <c r="AM160" s="723"/>
      <c r="AN160" s="723"/>
      <c r="AO160" s="723"/>
      <c r="AP160" s="723"/>
      <c r="AQ160" s="723"/>
      <c r="AR160" s="723"/>
      <c r="AS160" s="723"/>
      <c r="AT160" s="723"/>
      <c r="AU160" s="723"/>
      <c r="AV160" s="723"/>
      <c r="AW160" s="723"/>
      <c r="AX160" s="723"/>
      <c r="AY160" s="723"/>
      <c r="AZ160" s="723"/>
      <c r="BA160" s="723"/>
      <c r="BB160" s="723"/>
      <c r="BC160" s="723"/>
      <c r="BD160" s="723"/>
      <c r="BE160" s="723"/>
      <c r="BF160" s="723"/>
      <c r="BG160" s="723"/>
      <c r="BH160" s="723"/>
      <c r="BI160" s="723"/>
      <c r="BJ160" s="723"/>
      <c r="BK160" s="723"/>
      <c r="BL160" s="723"/>
      <c r="BM160" s="723"/>
      <c r="BN160" s="723"/>
      <c r="BO160" s="723"/>
      <c r="BP160" s="723"/>
      <c r="BQ160" s="723"/>
      <c r="BR160" s="723"/>
      <c r="BS160" s="723"/>
      <c r="BT160" s="723"/>
      <c r="BU160" s="723"/>
      <c r="BV160" s="723"/>
      <c r="BW160" s="723"/>
      <c r="BX160" s="723"/>
      <c r="BY160" s="723"/>
      <c r="BZ160" s="723"/>
      <c r="CA160" s="723"/>
      <c r="CB160" s="723"/>
      <c r="CC160" s="723"/>
      <c r="CD160" s="723"/>
      <c r="CE160" s="723"/>
      <c r="CF160" s="723"/>
      <c r="CG160" s="723"/>
      <c r="CH160" s="723"/>
      <c r="CI160" s="723"/>
      <c r="CJ160" s="723"/>
      <c r="CK160" s="723"/>
      <c r="CL160" s="723"/>
      <c r="CM160" s="723"/>
      <c r="CN160" s="723"/>
      <c r="CO160" s="723"/>
      <c r="CP160" s="723"/>
      <c r="CQ160" s="723"/>
      <c r="CR160" s="723"/>
      <c r="CS160" s="723"/>
      <c r="CT160" s="723"/>
      <c r="CU160" s="723"/>
      <c r="CV160" s="723"/>
      <c r="CW160" s="723"/>
      <c r="CX160" s="723"/>
      <c r="CY160" s="723"/>
      <c r="CZ160" s="723"/>
      <c r="DA160" s="723"/>
      <c r="DB160" s="723"/>
      <c r="DC160" s="723"/>
      <c r="DD160" s="723"/>
      <c r="DE160" s="723"/>
      <c r="DF160" s="723"/>
      <c r="DG160" s="723"/>
      <c r="DH160" s="723"/>
      <c r="DI160" s="723"/>
      <c r="DJ160" s="723"/>
      <c r="DK160" s="723"/>
      <c r="DL160" s="723"/>
      <c r="DM160" s="723"/>
      <c r="DN160" s="723"/>
      <c r="DO160" s="723"/>
      <c r="DP160" s="723"/>
      <c r="DQ160" s="723"/>
      <c r="DR160" s="723"/>
      <c r="DS160" s="723"/>
      <c r="DT160" s="723"/>
      <c r="DU160" s="723"/>
      <c r="DV160" s="723"/>
      <c r="DW160" s="723"/>
      <c r="DX160" s="723"/>
      <c r="DY160" s="723"/>
      <c r="DZ160" s="723"/>
      <c r="EA160" s="723"/>
      <c r="EB160" s="723"/>
      <c r="EC160" s="723"/>
      <c r="ED160" s="723"/>
      <c r="EE160" s="723"/>
      <c r="EF160" s="723"/>
      <c r="EG160" s="723"/>
      <c r="EH160" s="723"/>
    </row>
    <row r="161" spans="1:138">
      <c r="A161" s="723"/>
      <c r="B161" s="723"/>
      <c r="C161" s="723"/>
      <c r="D161" s="723"/>
      <c r="E161" s="723"/>
      <c r="F161" s="723"/>
      <c r="G161" s="723"/>
      <c r="H161" s="723"/>
      <c r="I161" s="723"/>
      <c r="J161" s="723"/>
      <c r="K161" s="723"/>
      <c r="L161" s="723"/>
      <c r="M161" s="723"/>
      <c r="N161" s="723"/>
      <c r="O161" s="723"/>
      <c r="P161" s="723"/>
      <c r="Q161" s="723"/>
      <c r="R161" s="723"/>
      <c r="S161" s="723"/>
      <c r="T161" s="723"/>
      <c r="U161" s="723"/>
      <c r="V161" s="723"/>
      <c r="W161" s="723"/>
      <c r="X161" s="723"/>
      <c r="Y161" s="723"/>
      <c r="Z161" s="723"/>
      <c r="AA161" s="723"/>
      <c r="AB161" s="723"/>
      <c r="AC161" s="723"/>
      <c r="AD161" s="723"/>
      <c r="AE161" s="723"/>
      <c r="AF161" s="723"/>
      <c r="AG161" s="723"/>
      <c r="AH161" s="723"/>
      <c r="AI161" s="723"/>
      <c r="AJ161" s="723"/>
      <c r="AK161" s="723"/>
      <c r="AL161" s="723"/>
      <c r="AM161" s="723"/>
      <c r="AN161" s="723"/>
      <c r="AO161" s="723"/>
      <c r="AP161" s="723"/>
      <c r="AQ161" s="723"/>
      <c r="AR161" s="723"/>
      <c r="AS161" s="723"/>
      <c r="AT161" s="723"/>
      <c r="AU161" s="723"/>
      <c r="AV161" s="723"/>
      <c r="AW161" s="723"/>
      <c r="AX161" s="723"/>
      <c r="AY161" s="723"/>
      <c r="AZ161" s="723"/>
      <c r="BA161" s="723"/>
      <c r="BB161" s="723"/>
      <c r="BC161" s="723"/>
      <c r="BD161" s="723"/>
      <c r="BE161" s="723"/>
      <c r="BF161" s="723"/>
      <c r="BG161" s="723"/>
      <c r="BH161" s="723"/>
      <c r="BI161" s="723"/>
      <c r="BJ161" s="723"/>
      <c r="BK161" s="723"/>
      <c r="BL161" s="723"/>
      <c r="BM161" s="723"/>
      <c r="BN161" s="723"/>
      <c r="BO161" s="723"/>
      <c r="BP161" s="723"/>
      <c r="BQ161" s="723"/>
      <c r="BR161" s="723"/>
      <c r="BS161" s="723"/>
      <c r="BT161" s="723"/>
      <c r="BU161" s="723"/>
      <c r="BV161" s="723"/>
      <c r="BW161" s="723"/>
      <c r="BX161" s="723"/>
      <c r="BY161" s="723"/>
      <c r="BZ161" s="723"/>
      <c r="CA161" s="723"/>
      <c r="CB161" s="723"/>
      <c r="CC161" s="723"/>
      <c r="CD161" s="723"/>
      <c r="CE161" s="723"/>
      <c r="CF161" s="723"/>
      <c r="CG161" s="723"/>
      <c r="CH161" s="723"/>
      <c r="CI161" s="723"/>
      <c r="CJ161" s="723"/>
      <c r="CK161" s="723"/>
      <c r="CL161" s="723"/>
      <c r="CM161" s="723"/>
      <c r="CN161" s="723"/>
      <c r="CO161" s="723"/>
      <c r="CP161" s="723"/>
      <c r="CQ161" s="723"/>
      <c r="CR161" s="723"/>
      <c r="CS161" s="723"/>
      <c r="CT161" s="723"/>
      <c r="CU161" s="723"/>
      <c r="CV161" s="723"/>
      <c r="CW161" s="723"/>
      <c r="CX161" s="723"/>
      <c r="CY161" s="723"/>
      <c r="CZ161" s="723"/>
      <c r="DA161" s="723"/>
      <c r="DB161" s="723"/>
      <c r="DC161" s="723"/>
      <c r="DD161" s="723"/>
      <c r="DE161" s="723"/>
      <c r="DF161" s="723"/>
      <c r="DG161" s="723"/>
      <c r="DH161" s="723"/>
      <c r="DI161" s="723"/>
      <c r="DJ161" s="723"/>
      <c r="DK161" s="723"/>
      <c r="DL161" s="723"/>
      <c r="DM161" s="723"/>
      <c r="DN161" s="723"/>
      <c r="DO161" s="723"/>
      <c r="DP161" s="723"/>
      <c r="DQ161" s="723"/>
      <c r="DR161" s="723"/>
      <c r="DS161" s="723"/>
      <c r="DT161" s="723"/>
      <c r="DU161" s="723"/>
      <c r="DV161" s="723"/>
      <c r="DW161" s="723"/>
      <c r="DX161" s="723"/>
      <c r="DY161" s="723"/>
      <c r="DZ161" s="723"/>
      <c r="EA161" s="723"/>
      <c r="EB161" s="723"/>
      <c r="EC161" s="723"/>
      <c r="ED161" s="723"/>
      <c r="EE161" s="723"/>
      <c r="EF161" s="723"/>
      <c r="EG161" s="723"/>
      <c r="EH161" s="723"/>
    </row>
    <row r="162" spans="1:138">
      <c r="A162" s="723"/>
      <c r="B162" s="723"/>
      <c r="C162" s="723"/>
      <c r="D162" s="723"/>
      <c r="E162" s="723"/>
      <c r="F162" s="723"/>
      <c r="G162" s="723"/>
      <c r="H162" s="723"/>
      <c r="I162" s="723"/>
      <c r="J162" s="723"/>
      <c r="K162" s="723"/>
      <c r="L162" s="723"/>
      <c r="M162" s="723"/>
      <c r="N162" s="723"/>
      <c r="O162" s="723"/>
      <c r="P162" s="723"/>
      <c r="Q162" s="723"/>
      <c r="R162" s="723"/>
      <c r="S162" s="723"/>
      <c r="T162" s="723"/>
      <c r="U162" s="723"/>
      <c r="V162" s="723"/>
      <c r="W162" s="723"/>
      <c r="X162" s="723"/>
      <c r="Y162" s="723"/>
      <c r="Z162" s="723"/>
      <c r="AA162" s="723"/>
      <c r="AB162" s="723"/>
      <c r="AC162" s="723"/>
      <c r="AD162" s="723"/>
      <c r="AE162" s="723"/>
      <c r="AF162" s="723"/>
      <c r="AG162" s="723"/>
      <c r="AH162" s="723"/>
      <c r="AI162" s="723"/>
      <c r="AJ162" s="723"/>
      <c r="AK162" s="723"/>
      <c r="AL162" s="723"/>
      <c r="AM162" s="723"/>
      <c r="AN162" s="723"/>
      <c r="AO162" s="723"/>
      <c r="AP162" s="723"/>
      <c r="AQ162" s="723"/>
      <c r="AR162" s="723"/>
      <c r="AS162" s="723"/>
      <c r="AT162" s="723"/>
      <c r="AU162" s="723"/>
      <c r="AV162" s="723"/>
      <c r="AW162" s="723"/>
      <c r="AX162" s="723"/>
      <c r="AY162" s="723"/>
      <c r="AZ162" s="723"/>
      <c r="BA162" s="723"/>
      <c r="BB162" s="723"/>
      <c r="BC162" s="723"/>
      <c r="BD162" s="723"/>
      <c r="BE162" s="723"/>
      <c r="BF162" s="723"/>
      <c r="BG162" s="723"/>
      <c r="BH162" s="723"/>
      <c r="BI162" s="723"/>
      <c r="BJ162" s="723"/>
      <c r="BK162" s="723"/>
      <c r="BL162" s="723"/>
      <c r="BM162" s="723"/>
      <c r="BN162" s="723"/>
      <c r="BO162" s="723"/>
      <c r="BP162" s="723"/>
      <c r="BQ162" s="723"/>
      <c r="BR162" s="723"/>
      <c r="BS162" s="723"/>
      <c r="BT162" s="723"/>
      <c r="BU162" s="723"/>
      <c r="BV162" s="723"/>
      <c r="BW162" s="723"/>
      <c r="BX162" s="723"/>
      <c r="BY162" s="723"/>
      <c r="BZ162" s="723"/>
      <c r="CA162" s="723"/>
      <c r="CB162" s="723"/>
      <c r="CC162" s="723"/>
      <c r="CD162" s="723"/>
      <c r="CE162" s="723"/>
      <c r="CF162" s="723"/>
      <c r="CG162" s="723"/>
      <c r="CH162" s="723"/>
      <c r="CI162" s="723"/>
      <c r="CJ162" s="723"/>
      <c r="CK162" s="723"/>
      <c r="CL162" s="723"/>
      <c r="CM162" s="723"/>
      <c r="CN162" s="723"/>
      <c r="CO162" s="723"/>
      <c r="CP162" s="723"/>
      <c r="CQ162" s="723"/>
      <c r="CR162" s="723"/>
      <c r="CS162" s="723"/>
      <c r="CT162" s="723"/>
      <c r="CU162" s="723"/>
      <c r="CV162" s="723"/>
      <c r="CW162" s="723"/>
      <c r="CX162" s="723"/>
      <c r="CY162" s="723"/>
      <c r="CZ162" s="723"/>
      <c r="DA162" s="723"/>
      <c r="DB162" s="723"/>
      <c r="DC162" s="723"/>
      <c r="DD162" s="723"/>
      <c r="DE162" s="723"/>
      <c r="DF162" s="723"/>
      <c r="DG162" s="723"/>
      <c r="DH162" s="723"/>
      <c r="DI162" s="723"/>
      <c r="DJ162" s="723"/>
      <c r="DK162" s="723"/>
      <c r="DL162" s="723"/>
      <c r="DM162" s="723"/>
      <c r="DN162" s="723"/>
      <c r="DO162" s="723"/>
      <c r="DP162" s="723"/>
      <c r="DQ162" s="723"/>
      <c r="DR162" s="723"/>
      <c r="DS162" s="723"/>
      <c r="DT162" s="723"/>
      <c r="DU162" s="723"/>
      <c r="DV162" s="723"/>
      <c r="DW162" s="723"/>
      <c r="DX162" s="723"/>
      <c r="DY162" s="723"/>
      <c r="DZ162" s="723"/>
      <c r="EA162" s="723"/>
      <c r="EB162" s="723"/>
      <c r="EC162" s="723"/>
      <c r="ED162" s="723"/>
      <c r="EE162" s="723"/>
      <c r="EF162" s="723"/>
      <c r="EG162" s="723"/>
      <c r="EH162" s="723"/>
    </row>
    <row r="163" spans="1:138">
      <c r="A163" s="723"/>
      <c r="B163" s="723"/>
      <c r="C163" s="723"/>
      <c r="D163" s="723"/>
      <c r="E163" s="723"/>
      <c r="F163" s="723"/>
      <c r="G163" s="723"/>
      <c r="H163" s="723"/>
      <c r="I163" s="723"/>
      <c r="J163" s="723"/>
      <c r="K163" s="723"/>
      <c r="L163" s="723"/>
      <c r="M163" s="723"/>
      <c r="N163" s="723"/>
      <c r="O163" s="723"/>
      <c r="P163" s="723"/>
      <c r="Q163" s="723"/>
      <c r="R163" s="723"/>
      <c r="S163" s="723"/>
      <c r="T163" s="723"/>
      <c r="U163" s="723"/>
      <c r="V163" s="723"/>
      <c r="W163" s="723"/>
      <c r="X163" s="723"/>
      <c r="Y163" s="723"/>
      <c r="Z163" s="723"/>
      <c r="AA163" s="723"/>
      <c r="AB163" s="723"/>
      <c r="AC163" s="723"/>
      <c r="AD163" s="723"/>
      <c r="AE163" s="723"/>
      <c r="AF163" s="723"/>
      <c r="AG163" s="723"/>
      <c r="AH163" s="723"/>
      <c r="AI163" s="723"/>
      <c r="AJ163" s="723"/>
      <c r="AK163" s="723"/>
      <c r="AL163" s="723"/>
      <c r="AM163" s="723"/>
      <c r="AN163" s="723"/>
      <c r="AO163" s="723"/>
      <c r="AP163" s="723"/>
      <c r="AQ163" s="723"/>
      <c r="AR163" s="723"/>
      <c r="AS163" s="723"/>
      <c r="AT163" s="723"/>
      <c r="AU163" s="723"/>
      <c r="AV163" s="723"/>
      <c r="AW163" s="723"/>
      <c r="AX163" s="723"/>
      <c r="AY163" s="723"/>
      <c r="AZ163" s="723"/>
      <c r="BA163" s="723"/>
      <c r="BB163" s="723"/>
      <c r="BC163" s="723"/>
      <c r="BD163" s="723"/>
      <c r="BE163" s="723"/>
      <c r="BF163" s="723"/>
      <c r="BG163" s="723"/>
      <c r="BH163" s="723"/>
      <c r="BI163" s="723"/>
      <c r="BJ163" s="723"/>
      <c r="BK163" s="723"/>
      <c r="BL163" s="723"/>
      <c r="BM163" s="723"/>
      <c r="BN163" s="723"/>
      <c r="BO163" s="723"/>
      <c r="BP163" s="723"/>
      <c r="BQ163" s="723"/>
      <c r="BR163" s="723"/>
      <c r="BS163" s="723"/>
      <c r="BT163" s="723"/>
      <c r="BU163" s="723"/>
      <c r="BV163" s="723"/>
      <c r="BW163" s="723"/>
      <c r="BX163" s="723"/>
      <c r="BY163" s="723"/>
      <c r="BZ163" s="723"/>
      <c r="CA163" s="723"/>
      <c r="CB163" s="723"/>
      <c r="CC163" s="723"/>
      <c r="CD163" s="723"/>
      <c r="CE163" s="723"/>
      <c r="CF163" s="723"/>
      <c r="CG163" s="723"/>
      <c r="CH163" s="723"/>
      <c r="CI163" s="723"/>
      <c r="CJ163" s="723"/>
      <c r="CK163" s="723"/>
      <c r="CL163" s="723"/>
      <c r="CM163" s="723"/>
      <c r="CN163" s="723"/>
      <c r="CO163" s="723"/>
      <c r="CP163" s="723"/>
      <c r="CQ163" s="723"/>
      <c r="CR163" s="723"/>
      <c r="CS163" s="723"/>
      <c r="CT163" s="723"/>
      <c r="CU163" s="723"/>
      <c r="CV163" s="723"/>
      <c r="CW163" s="723"/>
      <c r="CX163" s="723"/>
      <c r="CY163" s="723"/>
      <c r="CZ163" s="723"/>
      <c r="DA163" s="723"/>
      <c r="DB163" s="723"/>
      <c r="DC163" s="723"/>
      <c r="DD163" s="723"/>
      <c r="DE163" s="723"/>
      <c r="DF163" s="723"/>
      <c r="DG163" s="723"/>
      <c r="DH163" s="723"/>
      <c r="DI163" s="723"/>
      <c r="DJ163" s="723"/>
      <c r="DK163" s="723"/>
      <c r="DL163" s="723"/>
      <c r="DM163" s="723"/>
      <c r="DN163" s="723"/>
      <c r="DO163" s="723"/>
      <c r="DP163" s="723"/>
      <c r="DQ163" s="723"/>
      <c r="DR163" s="723"/>
      <c r="DS163" s="723"/>
      <c r="DT163" s="723"/>
      <c r="DU163" s="723"/>
      <c r="DV163" s="723"/>
      <c r="DW163" s="723"/>
      <c r="DX163" s="723"/>
      <c r="DY163" s="723"/>
      <c r="DZ163" s="723"/>
      <c r="EA163" s="723"/>
      <c r="EB163" s="723"/>
      <c r="EC163" s="723"/>
      <c r="ED163" s="723"/>
      <c r="EE163" s="723"/>
      <c r="EF163" s="723"/>
      <c r="EG163" s="723"/>
      <c r="EH163" s="723"/>
    </row>
    <row r="164" spans="1:138">
      <c r="A164" s="723"/>
      <c r="B164" s="723"/>
      <c r="C164" s="723"/>
      <c r="D164" s="723"/>
      <c r="E164" s="723"/>
      <c r="F164" s="723"/>
      <c r="G164" s="723"/>
      <c r="H164" s="723"/>
      <c r="I164" s="723"/>
      <c r="J164" s="723"/>
      <c r="K164" s="723"/>
      <c r="L164" s="723"/>
      <c r="M164" s="723"/>
      <c r="N164" s="723"/>
      <c r="O164" s="723"/>
      <c r="P164" s="723"/>
      <c r="Q164" s="723"/>
      <c r="R164" s="723"/>
      <c r="S164" s="723"/>
      <c r="T164" s="723"/>
      <c r="U164" s="723"/>
      <c r="V164" s="723"/>
      <c r="W164" s="723"/>
      <c r="X164" s="723"/>
      <c r="Y164" s="723"/>
      <c r="Z164" s="723"/>
      <c r="AA164" s="723"/>
      <c r="AB164" s="723"/>
      <c r="AC164" s="723"/>
      <c r="AD164" s="723"/>
      <c r="AE164" s="723"/>
      <c r="AF164" s="723"/>
      <c r="AG164" s="723"/>
      <c r="AH164" s="723"/>
      <c r="AI164" s="723"/>
      <c r="AJ164" s="723"/>
      <c r="AK164" s="723"/>
      <c r="AL164" s="723"/>
      <c r="AM164" s="723"/>
      <c r="AN164" s="723"/>
      <c r="AO164" s="723"/>
      <c r="AP164" s="723"/>
      <c r="AQ164" s="723"/>
      <c r="AR164" s="723"/>
      <c r="AS164" s="723"/>
      <c r="AT164" s="723"/>
      <c r="AU164" s="723"/>
      <c r="AV164" s="723"/>
      <c r="AW164" s="723"/>
      <c r="AX164" s="723"/>
      <c r="AY164" s="723"/>
      <c r="AZ164" s="723"/>
      <c r="BA164" s="723"/>
      <c r="BB164" s="723"/>
      <c r="BC164" s="723"/>
      <c r="BD164" s="723"/>
      <c r="BE164" s="723"/>
      <c r="BF164" s="723"/>
      <c r="BG164" s="723"/>
      <c r="BH164" s="723"/>
      <c r="BI164" s="723"/>
      <c r="BJ164" s="723"/>
      <c r="BK164" s="723"/>
      <c r="BL164" s="723"/>
      <c r="BM164" s="723"/>
      <c r="BN164" s="723"/>
      <c r="BO164" s="723"/>
      <c r="BP164" s="723"/>
      <c r="BQ164" s="723"/>
      <c r="BR164" s="723"/>
      <c r="BS164" s="723"/>
      <c r="BT164" s="723"/>
      <c r="BU164" s="723"/>
      <c r="BV164" s="723"/>
      <c r="BW164" s="723"/>
      <c r="BX164" s="723"/>
      <c r="BY164" s="723"/>
      <c r="BZ164" s="723"/>
      <c r="CA164" s="723"/>
      <c r="CB164" s="723"/>
      <c r="CC164" s="723"/>
      <c r="CD164" s="723"/>
      <c r="CE164" s="723"/>
      <c r="CF164" s="723"/>
      <c r="CG164" s="723"/>
      <c r="CH164" s="723"/>
      <c r="CI164" s="723"/>
      <c r="CJ164" s="723"/>
      <c r="CK164" s="723"/>
      <c r="CL164" s="723"/>
      <c r="CM164" s="723"/>
      <c r="CN164" s="723"/>
      <c r="CO164" s="723"/>
      <c r="CP164" s="723"/>
      <c r="CQ164" s="723"/>
      <c r="CR164" s="723"/>
      <c r="CS164" s="723"/>
      <c r="CT164" s="723"/>
      <c r="CU164" s="723"/>
      <c r="CV164" s="723"/>
      <c r="CW164" s="723"/>
      <c r="CX164" s="723"/>
      <c r="CY164" s="723"/>
      <c r="CZ164" s="723"/>
      <c r="DA164" s="723"/>
      <c r="DB164" s="723"/>
      <c r="DC164" s="723"/>
      <c r="DD164" s="723"/>
      <c r="DE164" s="723"/>
      <c r="DF164" s="723"/>
      <c r="DG164" s="723"/>
      <c r="DH164" s="723"/>
      <c r="DI164" s="723"/>
      <c r="DJ164" s="723"/>
      <c r="DK164" s="723"/>
      <c r="DL164" s="723"/>
      <c r="DM164" s="723"/>
      <c r="DN164" s="723"/>
      <c r="DO164" s="723"/>
      <c r="DP164" s="723"/>
      <c r="DQ164" s="723"/>
      <c r="DR164" s="723"/>
      <c r="DS164" s="723"/>
      <c r="DT164" s="723"/>
      <c r="DU164" s="723"/>
      <c r="DV164" s="723"/>
      <c r="DW164" s="723"/>
      <c r="DX164" s="723"/>
      <c r="DY164" s="723"/>
      <c r="DZ164" s="723"/>
      <c r="EA164" s="723"/>
      <c r="EB164" s="723"/>
      <c r="EC164" s="723"/>
      <c r="ED164" s="723"/>
      <c r="EE164" s="723"/>
      <c r="EF164" s="723"/>
      <c r="EG164" s="723"/>
      <c r="EH164" s="723"/>
    </row>
    <row r="165" spans="1:138">
      <c r="A165" s="723"/>
      <c r="B165" s="723"/>
      <c r="C165" s="723"/>
      <c r="D165" s="723"/>
      <c r="E165" s="723"/>
      <c r="F165" s="723"/>
      <c r="G165" s="723"/>
      <c r="H165" s="723"/>
      <c r="I165" s="723"/>
      <c r="J165" s="723"/>
      <c r="K165" s="723"/>
      <c r="L165" s="723"/>
      <c r="M165" s="723"/>
      <c r="N165" s="723"/>
      <c r="O165" s="723"/>
      <c r="P165" s="723"/>
      <c r="Q165" s="723"/>
      <c r="R165" s="723"/>
      <c r="S165" s="723"/>
      <c r="T165" s="723"/>
      <c r="U165" s="723"/>
      <c r="V165" s="723"/>
      <c r="W165" s="723"/>
      <c r="X165" s="723"/>
      <c r="Y165" s="723"/>
      <c r="Z165" s="723"/>
      <c r="AA165" s="723"/>
      <c r="AB165" s="723"/>
      <c r="AC165" s="723"/>
      <c r="AD165" s="723"/>
      <c r="AE165" s="723"/>
      <c r="AF165" s="723"/>
      <c r="AG165" s="723"/>
      <c r="AH165" s="723"/>
      <c r="AI165" s="723"/>
      <c r="AJ165" s="723"/>
      <c r="AK165" s="723"/>
      <c r="AL165" s="723"/>
      <c r="AM165" s="723"/>
      <c r="AN165" s="723"/>
      <c r="AO165" s="723"/>
      <c r="AP165" s="723"/>
      <c r="AQ165" s="723"/>
      <c r="AR165" s="723"/>
      <c r="AS165" s="723"/>
      <c r="AT165" s="723"/>
      <c r="AU165" s="723"/>
      <c r="AV165" s="723"/>
      <c r="AW165" s="723"/>
      <c r="AX165" s="723"/>
      <c r="AY165" s="723"/>
      <c r="AZ165" s="723"/>
      <c r="BA165" s="723"/>
      <c r="BB165" s="723"/>
      <c r="BC165" s="723"/>
      <c r="BD165" s="723"/>
      <c r="BE165" s="723"/>
      <c r="BF165" s="723"/>
      <c r="BG165" s="723"/>
      <c r="BH165" s="723"/>
      <c r="BI165" s="723"/>
      <c r="BJ165" s="723"/>
      <c r="BK165" s="723"/>
      <c r="BL165" s="723"/>
      <c r="BM165" s="723"/>
      <c r="BN165" s="723"/>
      <c r="BO165" s="723"/>
      <c r="BP165" s="723"/>
      <c r="BQ165" s="723"/>
      <c r="BR165" s="723"/>
      <c r="BS165" s="723"/>
      <c r="BT165" s="723"/>
      <c r="BU165" s="723"/>
      <c r="BV165" s="723"/>
      <c r="BW165" s="723"/>
      <c r="BX165" s="723"/>
      <c r="BY165" s="723"/>
      <c r="BZ165" s="723"/>
      <c r="CA165" s="723"/>
      <c r="CB165" s="723"/>
      <c r="CC165" s="723"/>
      <c r="CD165" s="723"/>
      <c r="CE165" s="723"/>
      <c r="CF165" s="723"/>
      <c r="CG165" s="723"/>
      <c r="CH165" s="723"/>
      <c r="CI165" s="723"/>
      <c r="CJ165" s="723"/>
      <c r="CK165" s="723"/>
      <c r="CL165" s="723"/>
      <c r="CM165" s="723"/>
      <c r="CN165" s="723"/>
      <c r="CO165" s="723"/>
      <c r="CP165" s="723"/>
      <c r="CQ165" s="723"/>
      <c r="CR165" s="723"/>
      <c r="CS165" s="723"/>
      <c r="CT165" s="723"/>
      <c r="CU165" s="723"/>
      <c r="CV165" s="723"/>
      <c r="CW165" s="723"/>
      <c r="CX165" s="723"/>
      <c r="CY165" s="723"/>
      <c r="CZ165" s="723"/>
      <c r="DA165" s="723"/>
      <c r="DB165" s="723"/>
      <c r="DC165" s="723"/>
      <c r="DD165" s="723"/>
      <c r="DE165" s="723"/>
      <c r="DF165" s="723"/>
      <c r="DG165" s="723"/>
      <c r="DH165" s="723"/>
      <c r="DI165" s="723"/>
      <c r="DJ165" s="723"/>
      <c r="DK165" s="723"/>
      <c r="DL165" s="723"/>
      <c r="DM165" s="723"/>
      <c r="DN165" s="723"/>
      <c r="DO165" s="723"/>
      <c r="DP165" s="723"/>
      <c r="DQ165" s="723"/>
      <c r="DR165" s="723"/>
      <c r="DS165" s="723"/>
      <c r="DT165" s="723"/>
      <c r="DU165" s="723"/>
      <c r="DV165" s="723"/>
      <c r="DW165" s="723"/>
      <c r="DX165" s="723"/>
      <c r="DY165" s="723"/>
      <c r="DZ165" s="723"/>
      <c r="EA165" s="723"/>
      <c r="EB165" s="723"/>
      <c r="EC165" s="723"/>
      <c r="ED165" s="723"/>
      <c r="EE165" s="723"/>
      <c r="EF165" s="723"/>
      <c r="EG165" s="723"/>
      <c r="EH165" s="723"/>
    </row>
    <row r="166" spans="1:138">
      <c r="A166" s="723"/>
      <c r="B166" s="723"/>
      <c r="C166" s="723"/>
      <c r="D166" s="723"/>
      <c r="E166" s="723"/>
      <c r="F166" s="723"/>
      <c r="G166" s="723"/>
      <c r="H166" s="723"/>
      <c r="I166" s="723"/>
      <c r="J166" s="723"/>
      <c r="K166" s="723"/>
      <c r="L166" s="723"/>
      <c r="M166" s="723"/>
      <c r="N166" s="723"/>
      <c r="O166" s="723"/>
      <c r="P166" s="723"/>
      <c r="Q166" s="723"/>
      <c r="R166" s="723"/>
      <c r="S166" s="723"/>
      <c r="T166" s="723"/>
      <c r="U166" s="723"/>
      <c r="V166" s="723"/>
      <c r="W166" s="723"/>
      <c r="X166" s="723"/>
      <c r="Y166" s="723"/>
      <c r="Z166" s="723"/>
      <c r="AA166" s="723"/>
      <c r="AB166" s="723"/>
      <c r="AC166" s="723"/>
      <c r="AD166" s="723"/>
      <c r="AE166" s="723"/>
      <c r="AF166" s="723"/>
      <c r="AG166" s="723"/>
      <c r="AH166" s="723"/>
      <c r="AI166" s="723"/>
      <c r="AJ166" s="723"/>
      <c r="AK166" s="723"/>
      <c r="AL166" s="723"/>
      <c r="AM166" s="723"/>
      <c r="AN166" s="723"/>
      <c r="AO166" s="723"/>
      <c r="AP166" s="723"/>
      <c r="AQ166" s="723"/>
      <c r="AR166" s="723"/>
      <c r="AS166" s="723"/>
      <c r="AT166" s="723"/>
      <c r="AU166" s="723"/>
      <c r="AV166" s="723"/>
      <c r="AW166" s="723"/>
      <c r="AX166" s="723"/>
      <c r="AY166" s="723"/>
      <c r="AZ166" s="723"/>
      <c r="BA166" s="723"/>
      <c r="BB166" s="723"/>
      <c r="BC166" s="723"/>
      <c r="BD166" s="723"/>
      <c r="BE166" s="723"/>
      <c r="BF166" s="723"/>
      <c r="BG166" s="723"/>
      <c r="BH166" s="723"/>
      <c r="BI166" s="723"/>
      <c r="BJ166" s="723"/>
      <c r="BK166" s="723"/>
      <c r="BL166" s="723"/>
      <c r="BM166" s="723"/>
      <c r="BN166" s="723"/>
      <c r="BO166" s="723"/>
      <c r="BP166" s="723"/>
      <c r="BQ166" s="723"/>
      <c r="BR166" s="723"/>
      <c r="BS166" s="723"/>
      <c r="BT166" s="723"/>
      <c r="BU166" s="723"/>
      <c r="BV166" s="723"/>
      <c r="BW166" s="723"/>
      <c r="BX166" s="723"/>
      <c r="BY166" s="723"/>
      <c r="BZ166" s="723"/>
      <c r="CA166" s="723"/>
      <c r="CB166" s="723"/>
      <c r="CC166" s="723"/>
      <c r="CD166" s="723"/>
      <c r="CE166" s="723"/>
      <c r="CF166" s="723"/>
      <c r="CG166" s="723"/>
      <c r="CH166" s="723"/>
      <c r="CI166" s="723"/>
      <c r="CJ166" s="723"/>
      <c r="CK166" s="723"/>
      <c r="CL166" s="723"/>
      <c r="CM166" s="723"/>
      <c r="CN166" s="723"/>
      <c r="CO166" s="723"/>
      <c r="CP166" s="723"/>
      <c r="CQ166" s="723"/>
      <c r="CR166" s="723"/>
      <c r="CS166" s="723"/>
      <c r="CT166" s="723"/>
      <c r="CU166" s="723"/>
      <c r="CV166" s="723"/>
      <c r="CW166" s="723"/>
      <c r="CX166" s="723"/>
      <c r="CY166" s="723"/>
      <c r="CZ166" s="723"/>
      <c r="DA166" s="723"/>
      <c r="DB166" s="723"/>
      <c r="DC166" s="723"/>
      <c r="DD166" s="723"/>
      <c r="DE166" s="723"/>
      <c r="DF166" s="723"/>
      <c r="DG166" s="723"/>
      <c r="DH166" s="723"/>
      <c r="DI166" s="723"/>
      <c r="DJ166" s="723"/>
      <c r="DK166" s="723"/>
      <c r="DL166" s="723"/>
      <c r="DM166" s="723"/>
      <c r="DN166" s="723"/>
      <c r="DO166" s="723"/>
      <c r="DP166" s="723"/>
      <c r="DQ166" s="723"/>
      <c r="DR166" s="723"/>
      <c r="DS166" s="723"/>
      <c r="DT166" s="723"/>
      <c r="DU166" s="723"/>
      <c r="DV166" s="723"/>
      <c r="DW166" s="723"/>
      <c r="DX166" s="723"/>
      <c r="DY166" s="723"/>
      <c r="DZ166" s="723"/>
      <c r="EA166" s="723"/>
      <c r="EB166" s="723"/>
      <c r="EC166" s="723"/>
      <c r="ED166" s="723"/>
      <c r="EE166" s="723"/>
      <c r="EF166" s="723"/>
      <c r="EG166" s="723"/>
      <c r="EH166" s="723"/>
    </row>
    <row r="167" spans="1:138">
      <c r="A167" s="723"/>
      <c r="B167" s="723"/>
      <c r="C167" s="723"/>
      <c r="D167" s="723"/>
      <c r="E167" s="723"/>
      <c r="F167" s="723"/>
      <c r="G167" s="723"/>
      <c r="H167" s="723"/>
      <c r="I167" s="723"/>
      <c r="J167" s="723"/>
      <c r="K167" s="723"/>
      <c r="L167" s="723"/>
      <c r="M167" s="723"/>
      <c r="N167" s="723"/>
      <c r="O167" s="723"/>
      <c r="P167" s="723"/>
      <c r="Q167" s="723"/>
      <c r="R167" s="723"/>
      <c r="S167" s="723"/>
      <c r="T167" s="723"/>
      <c r="U167" s="723"/>
      <c r="V167" s="723"/>
      <c r="W167" s="723"/>
      <c r="X167" s="723"/>
      <c r="Y167" s="723"/>
      <c r="Z167" s="723"/>
      <c r="AA167" s="723"/>
      <c r="AB167" s="723"/>
      <c r="AC167" s="723"/>
      <c r="AD167" s="723"/>
      <c r="AE167" s="723"/>
      <c r="AF167" s="723"/>
      <c r="AG167" s="723"/>
      <c r="AH167" s="723"/>
      <c r="AI167" s="723"/>
      <c r="AJ167" s="723"/>
      <c r="AK167" s="723"/>
      <c r="AL167" s="723"/>
      <c r="AM167" s="723"/>
      <c r="AN167" s="723"/>
      <c r="AO167" s="723"/>
      <c r="AP167" s="723"/>
      <c r="AQ167" s="723"/>
      <c r="AR167" s="723"/>
      <c r="AS167" s="723"/>
      <c r="AT167" s="723"/>
      <c r="AU167" s="723"/>
      <c r="AV167" s="723"/>
      <c r="AW167" s="723"/>
      <c r="AX167" s="723"/>
      <c r="AY167" s="723"/>
      <c r="AZ167" s="723"/>
      <c r="BA167" s="723"/>
      <c r="BB167" s="723"/>
      <c r="BC167" s="723"/>
      <c r="BD167" s="723"/>
      <c r="BE167" s="723"/>
      <c r="BF167" s="723"/>
      <c r="BG167" s="723"/>
      <c r="BH167" s="723"/>
      <c r="BI167" s="723"/>
      <c r="BJ167" s="723"/>
      <c r="BK167" s="723"/>
      <c r="BL167" s="723"/>
      <c r="BM167" s="723"/>
      <c r="BN167" s="723"/>
      <c r="BO167" s="723"/>
      <c r="BP167" s="723"/>
      <c r="BQ167" s="723"/>
      <c r="BR167" s="723"/>
      <c r="BS167" s="723"/>
      <c r="BT167" s="723"/>
      <c r="BU167" s="723"/>
      <c r="BV167" s="723"/>
      <c r="BW167" s="723"/>
      <c r="BX167" s="723"/>
      <c r="BY167" s="723"/>
      <c r="BZ167" s="723"/>
      <c r="CA167" s="723"/>
      <c r="CB167" s="723"/>
      <c r="CC167" s="723"/>
      <c r="CD167" s="723"/>
      <c r="CE167" s="723"/>
      <c r="CF167" s="723"/>
      <c r="CG167" s="723"/>
      <c r="CH167" s="723"/>
      <c r="CI167" s="723"/>
      <c r="CJ167" s="723"/>
      <c r="CK167" s="723"/>
      <c r="CL167" s="723"/>
      <c r="CM167" s="723"/>
      <c r="CN167" s="723"/>
      <c r="CO167" s="723"/>
      <c r="CP167" s="723"/>
      <c r="CQ167" s="723"/>
      <c r="CR167" s="723"/>
      <c r="CS167" s="723"/>
      <c r="CT167" s="723"/>
      <c r="CU167" s="723"/>
      <c r="CV167" s="723"/>
      <c r="CW167" s="723"/>
      <c r="CX167" s="723"/>
      <c r="CY167" s="723"/>
      <c r="CZ167" s="723"/>
      <c r="DA167" s="723"/>
      <c r="DB167" s="723"/>
      <c r="DC167" s="723"/>
      <c r="DD167" s="723"/>
      <c r="DE167" s="723"/>
      <c r="DF167" s="723"/>
      <c r="DG167" s="723"/>
      <c r="DH167" s="723"/>
      <c r="DI167" s="723"/>
      <c r="DJ167" s="723"/>
      <c r="DK167" s="723"/>
      <c r="DL167" s="723"/>
      <c r="DM167" s="723"/>
      <c r="DN167" s="723"/>
      <c r="DO167" s="723"/>
      <c r="DP167" s="723"/>
      <c r="DQ167" s="723"/>
      <c r="DR167" s="723"/>
      <c r="DS167" s="723"/>
      <c r="DT167" s="723"/>
      <c r="DU167" s="723"/>
      <c r="DV167" s="723"/>
      <c r="DW167" s="723"/>
      <c r="DX167" s="723"/>
      <c r="DY167" s="723"/>
      <c r="DZ167" s="723"/>
      <c r="EA167" s="723"/>
      <c r="EB167" s="723"/>
      <c r="EC167" s="723"/>
      <c r="ED167" s="723"/>
      <c r="EE167" s="723"/>
      <c r="EF167" s="723"/>
      <c r="EG167" s="723"/>
      <c r="EH167" s="723"/>
    </row>
    <row r="168" spans="1:138">
      <c r="A168" s="723"/>
      <c r="B168" s="723"/>
      <c r="C168" s="723"/>
      <c r="D168" s="723"/>
      <c r="E168" s="723"/>
      <c r="F168" s="723"/>
      <c r="G168" s="723"/>
      <c r="H168" s="723"/>
      <c r="I168" s="723"/>
      <c r="J168" s="723"/>
      <c r="K168" s="723"/>
      <c r="L168" s="723"/>
      <c r="M168" s="723"/>
      <c r="N168" s="723"/>
      <c r="O168" s="723"/>
      <c r="P168" s="723"/>
      <c r="Q168" s="723"/>
      <c r="R168" s="723"/>
      <c r="S168" s="723"/>
      <c r="T168" s="723"/>
      <c r="U168" s="723"/>
      <c r="V168" s="723"/>
      <c r="W168" s="723"/>
      <c r="X168" s="723"/>
      <c r="Y168" s="723"/>
      <c r="Z168" s="723"/>
      <c r="AA168" s="723"/>
      <c r="AB168" s="723"/>
      <c r="AC168" s="723"/>
      <c r="AD168" s="723"/>
      <c r="AE168" s="723"/>
      <c r="AF168" s="723"/>
      <c r="AG168" s="723"/>
      <c r="AH168" s="723"/>
      <c r="AI168" s="723"/>
      <c r="AJ168" s="723"/>
      <c r="AK168" s="723"/>
      <c r="AL168" s="723"/>
      <c r="AM168" s="723"/>
      <c r="AN168" s="723"/>
      <c r="AO168" s="723"/>
      <c r="AP168" s="723"/>
      <c r="AQ168" s="723"/>
      <c r="AR168" s="723"/>
      <c r="AS168" s="723"/>
      <c r="AT168" s="723"/>
      <c r="AU168" s="723"/>
      <c r="AV168" s="723"/>
      <c r="AW168" s="723"/>
      <c r="AX168" s="723"/>
      <c r="AY168" s="723"/>
      <c r="AZ168" s="723"/>
      <c r="BA168" s="723"/>
      <c r="BB168" s="723"/>
      <c r="BC168" s="723"/>
      <c r="BD168" s="723"/>
      <c r="BE168" s="723"/>
      <c r="BF168" s="723"/>
      <c r="BG168" s="723"/>
      <c r="BH168" s="723"/>
      <c r="BI168" s="723"/>
      <c r="BJ168" s="723"/>
      <c r="BK168" s="723"/>
      <c r="BL168" s="723"/>
      <c r="BM168" s="723"/>
      <c r="BN168" s="723"/>
      <c r="BO168" s="723"/>
      <c r="BP168" s="723"/>
      <c r="BQ168" s="723"/>
      <c r="BR168" s="723"/>
      <c r="BS168" s="723"/>
      <c r="BT168" s="723"/>
      <c r="BU168" s="723"/>
      <c r="BV168" s="723"/>
      <c r="BW168" s="723"/>
      <c r="BX168" s="723"/>
      <c r="BY168" s="723"/>
      <c r="BZ168" s="723"/>
      <c r="CA168" s="723"/>
      <c r="CB168" s="723"/>
      <c r="CC168" s="723"/>
      <c r="CD168" s="723"/>
      <c r="CE168" s="723"/>
      <c r="CF168" s="723"/>
      <c r="CG168" s="723"/>
      <c r="CH168" s="723"/>
      <c r="CI168" s="723"/>
      <c r="CJ168" s="723"/>
      <c r="CK168" s="723"/>
      <c r="CL168" s="723"/>
      <c r="CM168" s="723"/>
      <c r="CN168" s="723"/>
      <c r="CO168" s="723"/>
      <c r="CP168" s="723"/>
      <c r="CQ168" s="723"/>
      <c r="CR168" s="723"/>
      <c r="CS168" s="723"/>
      <c r="CT168" s="723"/>
      <c r="CU168" s="723"/>
      <c r="CV168" s="723"/>
      <c r="CW168" s="723"/>
      <c r="CX168" s="723"/>
      <c r="CY168" s="723"/>
      <c r="CZ168" s="723"/>
      <c r="DA168" s="723"/>
      <c r="DB168" s="723"/>
      <c r="DC168" s="723"/>
      <c r="DD168" s="723"/>
      <c r="DE168" s="723"/>
      <c r="DF168" s="723"/>
      <c r="DG168" s="723"/>
      <c r="DH168" s="723"/>
      <c r="DI168" s="723"/>
      <c r="DJ168" s="723"/>
      <c r="DK168" s="723"/>
      <c r="DL168" s="723"/>
      <c r="DM168" s="723"/>
      <c r="DN168" s="723"/>
      <c r="DO168" s="723"/>
      <c r="DP168" s="723"/>
      <c r="DQ168" s="723"/>
      <c r="DR168" s="723"/>
      <c r="DS168" s="723"/>
      <c r="DT168" s="723"/>
      <c r="DU168" s="723"/>
      <c r="DV168" s="723"/>
      <c r="DW168" s="723"/>
      <c r="DX168" s="723"/>
      <c r="DY168" s="723"/>
      <c r="DZ168" s="723"/>
      <c r="EA168" s="723"/>
      <c r="EB168" s="723"/>
      <c r="EC168" s="723"/>
      <c r="ED168" s="723"/>
      <c r="EE168" s="723"/>
      <c r="EF168" s="723"/>
      <c r="EG168" s="723"/>
      <c r="EH168" s="723"/>
    </row>
  </sheetData>
  <sheetProtection password="8F86" sheet="1" objects="1" scenarios="1"/>
  <conditionalFormatting sqref="DI14:DT59 DI62:DT69">
    <cfRule type="cellIs" dxfId="389" priority="2" stopIfTrue="1" operator="between">
      <formula>0.9</formula>
      <formula>-0.9</formula>
    </cfRule>
  </conditionalFormatting>
  <conditionalFormatting sqref="DI60:DT61">
    <cfRule type="cellIs" dxfId="388" priority="1" stopIfTrue="1" operator="between">
      <formula>0.9</formula>
      <formula>-0.9</formula>
    </cfRule>
  </conditionalFormatting>
  <conditionalFormatting sqref="A4:EH4 A4:EF75">
    <cfRule type="cellIs" priority="18" stopIfTrue="1" operator="equal">
      <formula>0</formula>
    </cfRule>
  </conditionalFormatting>
  <conditionalFormatting sqref="A12:BL13 A14:AB59 A62:AB69 A60:E61 DU12:EH69">
    <cfRule type="cellIs" dxfId="387" priority="19" stopIfTrue="1" operator="between">
      <formula>0.9</formula>
      <formula>-0.9</formula>
    </cfRule>
  </conditionalFormatting>
  <conditionalFormatting sqref="AC14:BL59 AC62:BL69">
    <cfRule type="cellIs" dxfId="386" priority="17" stopIfTrue="1" operator="between">
      <formula>0.9</formula>
      <formula>-0.9</formula>
    </cfRule>
  </conditionalFormatting>
  <conditionalFormatting sqref="F60:BL61">
    <cfRule type="cellIs" dxfId="385" priority="16" stopIfTrue="1" operator="between">
      <formula>0.9</formula>
      <formula>-0.9</formula>
    </cfRule>
  </conditionalFormatting>
  <conditionalFormatting sqref="BM12:BX13">
    <cfRule type="cellIs" dxfId="384" priority="15" stopIfTrue="1" operator="between">
      <formula>0.9</formula>
      <formula>-0.9</formula>
    </cfRule>
  </conditionalFormatting>
  <conditionalFormatting sqref="BM14:BX59 BM62:BX69">
    <cfRule type="cellIs" dxfId="383" priority="14" stopIfTrue="1" operator="between">
      <formula>0.9</formula>
      <formula>-0.9</formula>
    </cfRule>
  </conditionalFormatting>
  <conditionalFormatting sqref="BM60:BX61">
    <cfRule type="cellIs" dxfId="382" priority="13" stopIfTrue="1" operator="between">
      <formula>0.9</formula>
      <formula>-0.9</formula>
    </cfRule>
  </conditionalFormatting>
  <conditionalFormatting sqref="BY12:CJ13">
    <cfRule type="cellIs" dxfId="381" priority="12" stopIfTrue="1" operator="between">
      <formula>0.9</formula>
      <formula>-0.9</formula>
    </cfRule>
  </conditionalFormatting>
  <conditionalFormatting sqref="BY14:CJ59 BY62:CJ69">
    <cfRule type="cellIs" dxfId="380" priority="11" stopIfTrue="1" operator="between">
      <formula>0.9</formula>
      <formula>-0.9</formula>
    </cfRule>
  </conditionalFormatting>
  <conditionalFormatting sqref="BY60:CJ61">
    <cfRule type="cellIs" dxfId="379" priority="10" stopIfTrue="1" operator="between">
      <formula>0.9</formula>
      <formula>-0.9</formula>
    </cfRule>
  </conditionalFormatting>
  <conditionalFormatting sqref="CK12:CV13">
    <cfRule type="cellIs" dxfId="378" priority="9" stopIfTrue="1" operator="between">
      <formula>0.9</formula>
      <formula>-0.9</formula>
    </cfRule>
  </conditionalFormatting>
  <conditionalFormatting sqref="CK14:CV59 CK62:CV69">
    <cfRule type="cellIs" dxfId="377" priority="8" stopIfTrue="1" operator="between">
      <formula>0.9</formula>
      <formula>-0.9</formula>
    </cfRule>
  </conditionalFormatting>
  <conditionalFormatting sqref="CK60:CV61">
    <cfRule type="cellIs" dxfId="376" priority="7" stopIfTrue="1" operator="between">
      <formula>0.9</formula>
      <formula>-0.9</formula>
    </cfRule>
  </conditionalFormatting>
  <conditionalFormatting sqref="CW12:DH13">
    <cfRule type="cellIs" dxfId="375" priority="6" stopIfTrue="1" operator="between">
      <formula>0.9</formula>
      <formula>-0.9</formula>
    </cfRule>
  </conditionalFormatting>
  <conditionalFormatting sqref="CW14:DH59 CW62:DH69">
    <cfRule type="cellIs" dxfId="374" priority="5" stopIfTrue="1" operator="between">
      <formula>0.9</formula>
      <formula>-0.9</formula>
    </cfRule>
  </conditionalFormatting>
  <conditionalFormatting sqref="CW60:DH61">
    <cfRule type="cellIs" dxfId="373" priority="4" stopIfTrue="1" operator="between">
      <formula>0.9</formula>
      <formula>-0.9</formula>
    </cfRule>
  </conditionalFormatting>
  <conditionalFormatting sqref="DI12:DT13">
    <cfRule type="cellIs" dxfId="372" priority="3" stopIfTrue="1" operator="between">
      <formula>0.9</formula>
      <formula>-0.9</formula>
    </cfRule>
  </conditionalFormatting>
  <pageMargins left="0.51181102362204722" right="0.31496062992125984" top="0.35433070866141736" bottom="0.35433070866141736" header="0.11811023622047245" footer="0.11811023622047245"/>
  <pageSetup scale="72" orientation="landscape" r:id="rId1"/>
  <headerFooter>
    <oddFooter>&amp;LPrepared by: Drs. Agustinus Agus Purwanto, SE MM CHA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W122"/>
  <sheetViews>
    <sheetView showGridLines="0" zoomScaleNormal="100" zoomScaleSheetLayoutView="100" workbookViewId="0">
      <selection activeCell="F3" sqref="F3"/>
    </sheetView>
  </sheetViews>
  <sheetFormatPr defaultRowHeight="12.75"/>
  <cols>
    <col min="1" max="1" width="3.83203125" style="449" customWidth="1"/>
    <col min="2" max="2" width="34.6640625" style="449" customWidth="1"/>
    <col min="3" max="3" width="3.6640625" style="449" customWidth="1"/>
    <col min="4" max="124" width="18.33203125" style="449" customWidth="1"/>
    <col min="125" max="134" width="18.83203125" style="449" hidden="1" customWidth="1"/>
    <col min="135" max="135" width="1.83203125" style="449" hidden="1" customWidth="1"/>
    <col min="136" max="151" width="18.83203125" style="449" customWidth="1"/>
    <col min="152" max="363" width="9.33203125" style="449"/>
    <col min="364" max="364" width="3.83203125" style="449" customWidth="1"/>
    <col min="365" max="365" width="34.6640625" style="449" customWidth="1"/>
    <col min="366" max="366" width="3.6640625" style="449" customWidth="1"/>
    <col min="367" max="379" width="16" style="449" customWidth="1"/>
    <col min="380" max="390" width="0" style="449" hidden="1" customWidth="1"/>
    <col min="391" max="391" width="2" style="449" customWidth="1"/>
    <col min="392" max="392" width="4.33203125" style="449" customWidth="1"/>
    <col min="393" max="619" width="9.33203125" style="449"/>
    <col min="620" max="620" width="3.83203125" style="449" customWidth="1"/>
    <col min="621" max="621" width="34.6640625" style="449" customWidth="1"/>
    <col min="622" max="622" width="3.6640625" style="449" customWidth="1"/>
    <col min="623" max="635" width="16" style="449" customWidth="1"/>
    <col min="636" max="646" width="0" style="449" hidden="1" customWidth="1"/>
    <col min="647" max="647" width="2" style="449" customWidth="1"/>
    <col min="648" max="648" width="4.33203125" style="449" customWidth="1"/>
    <col min="649" max="875" width="9.33203125" style="449"/>
    <col min="876" max="876" width="3.83203125" style="449" customWidth="1"/>
    <col min="877" max="877" width="34.6640625" style="449" customWidth="1"/>
    <col min="878" max="878" width="3.6640625" style="449" customWidth="1"/>
    <col min="879" max="891" width="16" style="449" customWidth="1"/>
    <col min="892" max="902" width="0" style="449" hidden="1" customWidth="1"/>
    <col min="903" max="903" width="2" style="449" customWidth="1"/>
    <col min="904" max="904" width="4.33203125" style="449" customWidth="1"/>
    <col min="905" max="1131" width="9.33203125" style="449"/>
    <col min="1132" max="1132" width="3.83203125" style="449" customWidth="1"/>
    <col min="1133" max="1133" width="34.6640625" style="449" customWidth="1"/>
    <col min="1134" max="1134" width="3.6640625" style="449" customWidth="1"/>
    <col min="1135" max="1147" width="16" style="449" customWidth="1"/>
    <col min="1148" max="1158" width="0" style="449" hidden="1" customWidth="1"/>
    <col min="1159" max="1159" width="2" style="449" customWidth="1"/>
    <col min="1160" max="1160" width="4.33203125" style="449" customWidth="1"/>
    <col min="1161" max="1387" width="9.33203125" style="449"/>
    <col min="1388" max="1388" width="3.83203125" style="449" customWidth="1"/>
    <col min="1389" max="1389" width="34.6640625" style="449" customWidth="1"/>
    <col min="1390" max="1390" width="3.6640625" style="449" customWidth="1"/>
    <col min="1391" max="1403" width="16" style="449" customWidth="1"/>
    <col min="1404" max="1414" width="0" style="449" hidden="1" customWidth="1"/>
    <col min="1415" max="1415" width="2" style="449" customWidth="1"/>
    <col min="1416" max="1416" width="4.33203125" style="449" customWidth="1"/>
    <col min="1417" max="1643" width="9.33203125" style="449"/>
    <col min="1644" max="1644" width="3.83203125" style="449" customWidth="1"/>
    <col min="1645" max="1645" width="34.6640625" style="449" customWidth="1"/>
    <col min="1646" max="1646" width="3.6640625" style="449" customWidth="1"/>
    <col min="1647" max="1659" width="16" style="449" customWidth="1"/>
    <col min="1660" max="1670" width="0" style="449" hidden="1" customWidth="1"/>
    <col min="1671" max="1671" width="2" style="449" customWidth="1"/>
    <col min="1672" max="1672" width="4.33203125" style="449" customWidth="1"/>
    <col min="1673" max="1899" width="9.33203125" style="449"/>
    <col min="1900" max="1900" width="3.83203125" style="449" customWidth="1"/>
    <col min="1901" max="1901" width="34.6640625" style="449" customWidth="1"/>
    <col min="1902" max="1902" width="3.6640625" style="449" customWidth="1"/>
    <col min="1903" max="1915" width="16" style="449" customWidth="1"/>
    <col min="1916" max="1926" width="0" style="449" hidden="1" customWidth="1"/>
    <col min="1927" max="1927" width="2" style="449" customWidth="1"/>
    <col min="1928" max="1928" width="4.33203125" style="449" customWidth="1"/>
    <col min="1929" max="2155" width="9.33203125" style="449"/>
    <col min="2156" max="2156" width="3.83203125" style="449" customWidth="1"/>
    <col min="2157" max="2157" width="34.6640625" style="449" customWidth="1"/>
    <col min="2158" max="2158" width="3.6640625" style="449" customWidth="1"/>
    <col min="2159" max="2171" width="16" style="449" customWidth="1"/>
    <col min="2172" max="2182" width="0" style="449" hidden="1" customWidth="1"/>
    <col min="2183" max="2183" width="2" style="449" customWidth="1"/>
    <col min="2184" max="2184" width="4.33203125" style="449" customWidth="1"/>
    <col min="2185" max="2411" width="9.33203125" style="449"/>
    <col min="2412" max="2412" width="3.83203125" style="449" customWidth="1"/>
    <col min="2413" max="2413" width="34.6640625" style="449" customWidth="1"/>
    <col min="2414" max="2414" width="3.6640625" style="449" customWidth="1"/>
    <col min="2415" max="2427" width="16" style="449" customWidth="1"/>
    <col min="2428" max="2438" width="0" style="449" hidden="1" customWidth="1"/>
    <col min="2439" max="2439" width="2" style="449" customWidth="1"/>
    <col min="2440" max="2440" width="4.33203125" style="449" customWidth="1"/>
    <col min="2441" max="2667" width="9.33203125" style="449"/>
    <col min="2668" max="2668" width="3.83203125" style="449" customWidth="1"/>
    <col min="2669" max="2669" width="34.6640625" style="449" customWidth="1"/>
    <col min="2670" max="2670" width="3.6640625" style="449" customWidth="1"/>
    <col min="2671" max="2683" width="16" style="449" customWidth="1"/>
    <col min="2684" max="2694" width="0" style="449" hidden="1" customWidth="1"/>
    <col min="2695" max="2695" width="2" style="449" customWidth="1"/>
    <col min="2696" max="2696" width="4.33203125" style="449" customWidth="1"/>
    <col min="2697" max="2923" width="9.33203125" style="449"/>
    <col min="2924" max="2924" width="3.83203125" style="449" customWidth="1"/>
    <col min="2925" max="2925" width="34.6640625" style="449" customWidth="1"/>
    <col min="2926" max="2926" width="3.6640625" style="449" customWidth="1"/>
    <col min="2927" max="2939" width="16" style="449" customWidth="1"/>
    <col min="2940" max="2950" width="0" style="449" hidden="1" customWidth="1"/>
    <col min="2951" max="2951" width="2" style="449" customWidth="1"/>
    <col min="2952" max="2952" width="4.33203125" style="449" customWidth="1"/>
    <col min="2953" max="3179" width="9.33203125" style="449"/>
    <col min="3180" max="3180" width="3.83203125" style="449" customWidth="1"/>
    <col min="3181" max="3181" width="34.6640625" style="449" customWidth="1"/>
    <col min="3182" max="3182" width="3.6640625" style="449" customWidth="1"/>
    <col min="3183" max="3195" width="16" style="449" customWidth="1"/>
    <col min="3196" max="3206" width="0" style="449" hidden="1" customWidth="1"/>
    <col min="3207" max="3207" width="2" style="449" customWidth="1"/>
    <col min="3208" max="3208" width="4.33203125" style="449" customWidth="1"/>
    <col min="3209" max="3435" width="9.33203125" style="449"/>
    <col min="3436" max="3436" width="3.83203125" style="449" customWidth="1"/>
    <col min="3437" max="3437" width="34.6640625" style="449" customWidth="1"/>
    <col min="3438" max="3438" width="3.6640625" style="449" customWidth="1"/>
    <col min="3439" max="3451" width="16" style="449" customWidth="1"/>
    <col min="3452" max="3462" width="0" style="449" hidden="1" customWidth="1"/>
    <col min="3463" max="3463" width="2" style="449" customWidth="1"/>
    <col min="3464" max="3464" width="4.33203125" style="449" customWidth="1"/>
    <col min="3465" max="3691" width="9.33203125" style="449"/>
    <col min="3692" max="3692" width="3.83203125" style="449" customWidth="1"/>
    <col min="3693" max="3693" width="34.6640625" style="449" customWidth="1"/>
    <col min="3694" max="3694" width="3.6640625" style="449" customWidth="1"/>
    <col min="3695" max="3707" width="16" style="449" customWidth="1"/>
    <col min="3708" max="3718" width="0" style="449" hidden="1" customWidth="1"/>
    <col min="3719" max="3719" width="2" style="449" customWidth="1"/>
    <col min="3720" max="3720" width="4.33203125" style="449" customWidth="1"/>
    <col min="3721" max="3947" width="9.33203125" style="449"/>
    <col min="3948" max="3948" width="3.83203125" style="449" customWidth="1"/>
    <col min="3949" max="3949" width="34.6640625" style="449" customWidth="1"/>
    <col min="3950" max="3950" width="3.6640625" style="449" customWidth="1"/>
    <col min="3951" max="3963" width="16" style="449" customWidth="1"/>
    <col min="3964" max="3974" width="0" style="449" hidden="1" customWidth="1"/>
    <col min="3975" max="3975" width="2" style="449" customWidth="1"/>
    <col min="3976" max="3976" width="4.33203125" style="449" customWidth="1"/>
    <col min="3977" max="4203" width="9.33203125" style="449"/>
    <col min="4204" max="4204" width="3.83203125" style="449" customWidth="1"/>
    <col min="4205" max="4205" width="34.6640625" style="449" customWidth="1"/>
    <col min="4206" max="4206" width="3.6640625" style="449" customWidth="1"/>
    <col min="4207" max="4219" width="16" style="449" customWidth="1"/>
    <col min="4220" max="4230" width="0" style="449" hidden="1" customWidth="1"/>
    <col min="4231" max="4231" width="2" style="449" customWidth="1"/>
    <col min="4232" max="4232" width="4.33203125" style="449" customWidth="1"/>
    <col min="4233" max="4459" width="9.33203125" style="449"/>
    <col min="4460" max="4460" width="3.83203125" style="449" customWidth="1"/>
    <col min="4461" max="4461" width="34.6640625" style="449" customWidth="1"/>
    <col min="4462" max="4462" width="3.6640625" style="449" customWidth="1"/>
    <col min="4463" max="4475" width="16" style="449" customWidth="1"/>
    <col min="4476" max="4486" width="0" style="449" hidden="1" customWidth="1"/>
    <col min="4487" max="4487" width="2" style="449" customWidth="1"/>
    <col min="4488" max="4488" width="4.33203125" style="449" customWidth="1"/>
    <col min="4489" max="4715" width="9.33203125" style="449"/>
    <col min="4716" max="4716" width="3.83203125" style="449" customWidth="1"/>
    <col min="4717" max="4717" width="34.6640625" style="449" customWidth="1"/>
    <col min="4718" max="4718" width="3.6640625" style="449" customWidth="1"/>
    <col min="4719" max="4731" width="16" style="449" customWidth="1"/>
    <col min="4732" max="4742" width="0" style="449" hidden="1" customWidth="1"/>
    <col min="4743" max="4743" width="2" style="449" customWidth="1"/>
    <col min="4744" max="4744" width="4.33203125" style="449" customWidth="1"/>
    <col min="4745" max="4971" width="9.33203125" style="449"/>
    <col min="4972" max="4972" width="3.83203125" style="449" customWidth="1"/>
    <col min="4973" max="4973" width="34.6640625" style="449" customWidth="1"/>
    <col min="4974" max="4974" width="3.6640625" style="449" customWidth="1"/>
    <col min="4975" max="4987" width="16" style="449" customWidth="1"/>
    <col min="4988" max="4998" width="0" style="449" hidden="1" customWidth="1"/>
    <col min="4999" max="4999" width="2" style="449" customWidth="1"/>
    <col min="5000" max="5000" width="4.33203125" style="449" customWidth="1"/>
    <col min="5001" max="5227" width="9.33203125" style="449"/>
    <col min="5228" max="5228" width="3.83203125" style="449" customWidth="1"/>
    <col min="5229" max="5229" width="34.6640625" style="449" customWidth="1"/>
    <col min="5230" max="5230" width="3.6640625" style="449" customWidth="1"/>
    <col min="5231" max="5243" width="16" style="449" customWidth="1"/>
    <col min="5244" max="5254" width="0" style="449" hidden="1" customWidth="1"/>
    <col min="5255" max="5255" width="2" style="449" customWidth="1"/>
    <col min="5256" max="5256" width="4.33203125" style="449" customWidth="1"/>
    <col min="5257" max="5483" width="9.33203125" style="449"/>
    <col min="5484" max="5484" width="3.83203125" style="449" customWidth="1"/>
    <col min="5485" max="5485" width="34.6640625" style="449" customWidth="1"/>
    <col min="5486" max="5486" width="3.6640625" style="449" customWidth="1"/>
    <col min="5487" max="5499" width="16" style="449" customWidth="1"/>
    <col min="5500" max="5510" width="0" style="449" hidden="1" customWidth="1"/>
    <col min="5511" max="5511" width="2" style="449" customWidth="1"/>
    <col min="5512" max="5512" width="4.33203125" style="449" customWidth="1"/>
    <col min="5513" max="5739" width="9.33203125" style="449"/>
    <col min="5740" max="5740" width="3.83203125" style="449" customWidth="1"/>
    <col min="5741" max="5741" width="34.6640625" style="449" customWidth="1"/>
    <col min="5742" max="5742" width="3.6640625" style="449" customWidth="1"/>
    <col min="5743" max="5755" width="16" style="449" customWidth="1"/>
    <col min="5756" max="5766" width="0" style="449" hidden="1" customWidth="1"/>
    <col min="5767" max="5767" width="2" style="449" customWidth="1"/>
    <col min="5768" max="5768" width="4.33203125" style="449" customWidth="1"/>
    <col min="5769" max="5995" width="9.33203125" style="449"/>
    <col min="5996" max="5996" width="3.83203125" style="449" customWidth="1"/>
    <col min="5997" max="5997" width="34.6640625" style="449" customWidth="1"/>
    <col min="5998" max="5998" width="3.6640625" style="449" customWidth="1"/>
    <col min="5999" max="6011" width="16" style="449" customWidth="1"/>
    <col min="6012" max="6022" width="0" style="449" hidden="1" customWidth="1"/>
    <col min="6023" max="6023" width="2" style="449" customWidth="1"/>
    <col min="6024" max="6024" width="4.33203125" style="449" customWidth="1"/>
    <col min="6025" max="6251" width="9.33203125" style="449"/>
    <col min="6252" max="6252" width="3.83203125" style="449" customWidth="1"/>
    <col min="6253" max="6253" width="34.6640625" style="449" customWidth="1"/>
    <col min="6254" max="6254" width="3.6640625" style="449" customWidth="1"/>
    <col min="6255" max="6267" width="16" style="449" customWidth="1"/>
    <col min="6268" max="6278" width="0" style="449" hidden="1" customWidth="1"/>
    <col min="6279" max="6279" width="2" style="449" customWidth="1"/>
    <col min="6280" max="6280" width="4.33203125" style="449" customWidth="1"/>
    <col min="6281" max="6507" width="9.33203125" style="449"/>
    <col min="6508" max="6508" width="3.83203125" style="449" customWidth="1"/>
    <col min="6509" max="6509" width="34.6640625" style="449" customWidth="1"/>
    <col min="6510" max="6510" width="3.6640625" style="449" customWidth="1"/>
    <col min="6511" max="6523" width="16" style="449" customWidth="1"/>
    <col min="6524" max="6534" width="0" style="449" hidden="1" customWidth="1"/>
    <col min="6535" max="6535" width="2" style="449" customWidth="1"/>
    <col min="6536" max="6536" width="4.33203125" style="449" customWidth="1"/>
    <col min="6537" max="6763" width="9.33203125" style="449"/>
    <col min="6764" max="6764" width="3.83203125" style="449" customWidth="1"/>
    <col min="6765" max="6765" width="34.6640625" style="449" customWidth="1"/>
    <col min="6766" max="6766" width="3.6640625" style="449" customWidth="1"/>
    <col min="6767" max="6779" width="16" style="449" customWidth="1"/>
    <col min="6780" max="6790" width="0" style="449" hidden="1" customWidth="1"/>
    <col min="6791" max="6791" width="2" style="449" customWidth="1"/>
    <col min="6792" max="6792" width="4.33203125" style="449" customWidth="1"/>
    <col min="6793" max="7019" width="9.33203125" style="449"/>
    <col min="7020" max="7020" width="3.83203125" style="449" customWidth="1"/>
    <col min="7021" max="7021" width="34.6640625" style="449" customWidth="1"/>
    <col min="7022" max="7022" width="3.6640625" style="449" customWidth="1"/>
    <col min="7023" max="7035" width="16" style="449" customWidth="1"/>
    <col min="7036" max="7046" width="0" style="449" hidden="1" customWidth="1"/>
    <col min="7047" max="7047" width="2" style="449" customWidth="1"/>
    <col min="7048" max="7048" width="4.33203125" style="449" customWidth="1"/>
    <col min="7049" max="7275" width="9.33203125" style="449"/>
    <col min="7276" max="7276" width="3.83203125" style="449" customWidth="1"/>
    <col min="7277" max="7277" width="34.6640625" style="449" customWidth="1"/>
    <col min="7278" max="7278" width="3.6640625" style="449" customWidth="1"/>
    <col min="7279" max="7291" width="16" style="449" customWidth="1"/>
    <col min="7292" max="7302" width="0" style="449" hidden="1" customWidth="1"/>
    <col min="7303" max="7303" width="2" style="449" customWidth="1"/>
    <col min="7304" max="7304" width="4.33203125" style="449" customWidth="1"/>
    <col min="7305" max="7531" width="9.33203125" style="449"/>
    <col min="7532" max="7532" width="3.83203125" style="449" customWidth="1"/>
    <col min="7533" max="7533" width="34.6640625" style="449" customWidth="1"/>
    <col min="7534" max="7534" width="3.6640625" style="449" customWidth="1"/>
    <col min="7535" max="7547" width="16" style="449" customWidth="1"/>
    <col min="7548" max="7558" width="0" style="449" hidden="1" customWidth="1"/>
    <col min="7559" max="7559" width="2" style="449" customWidth="1"/>
    <col min="7560" max="7560" width="4.33203125" style="449" customWidth="1"/>
    <col min="7561" max="7787" width="9.33203125" style="449"/>
    <col min="7788" max="7788" width="3.83203125" style="449" customWidth="1"/>
    <col min="7789" max="7789" width="34.6640625" style="449" customWidth="1"/>
    <col min="7790" max="7790" width="3.6640625" style="449" customWidth="1"/>
    <col min="7791" max="7803" width="16" style="449" customWidth="1"/>
    <col min="7804" max="7814" width="0" style="449" hidden="1" customWidth="1"/>
    <col min="7815" max="7815" width="2" style="449" customWidth="1"/>
    <col min="7816" max="7816" width="4.33203125" style="449" customWidth="1"/>
    <col min="7817" max="8043" width="9.33203125" style="449"/>
    <col min="8044" max="8044" width="3.83203125" style="449" customWidth="1"/>
    <col min="8045" max="8045" width="34.6640625" style="449" customWidth="1"/>
    <col min="8046" max="8046" width="3.6640625" style="449" customWidth="1"/>
    <col min="8047" max="8059" width="16" style="449" customWidth="1"/>
    <col min="8060" max="8070" width="0" style="449" hidden="1" customWidth="1"/>
    <col min="8071" max="8071" width="2" style="449" customWidth="1"/>
    <col min="8072" max="8072" width="4.33203125" style="449" customWidth="1"/>
    <col min="8073" max="8299" width="9.33203125" style="449"/>
    <col min="8300" max="8300" width="3.83203125" style="449" customWidth="1"/>
    <col min="8301" max="8301" width="34.6640625" style="449" customWidth="1"/>
    <col min="8302" max="8302" width="3.6640625" style="449" customWidth="1"/>
    <col min="8303" max="8315" width="16" style="449" customWidth="1"/>
    <col min="8316" max="8326" width="0" style="449" hidden="1" customWidth="1"/>
    <col min="8327" max="8327" width="2" style="449" customWidth="1"/>
    <col min="8328" max="8328" width="4.33203125" style="449" customWidth="1"/>
    <col min="8329" max="8555" width="9.33203125" style="449"/>
    <col min="8556" max="8556" width="3.83203125" style="449" customWidth="1"/>
    <col min="8557" max="8557" width="34.6640625" style="449" customWidth="1"/>
    <col min="8558" max="8558" width="3.6640625" style="449" customWidth="1"/>
    <col min="8559" max="8571" width="16" style="449" customWidth="1"/>
    <col min="8572" max="8582" width="0" style="449" hidden="1" customWidth="1"/>
    <col min="8583" max="8583" width="2" style="449" customWidth="1"/>
    <col min="8584" max="8584" width="4.33203125" style="449" customWidth="1"/>
    <col min="8585" max="8811" width="9.33203125" style="449"/>
    <col min="8812" max="8812" width="3.83203125" style="449" customWidth="1"/>
    <col min="8813" max="8813" width="34.6640625" style="449" customWidth="1"/>
    <col min="8814" max="8814" width="3.6640625" style="449" customWidth="1"/>
    <col min="8815" max="8827" width="16" style="449" customWidth="1"/>
    <col min="8828" max="8838" width="0" style="449" hidden="1" customWidth="1"/>
    <col min="8839" max="8839" width="2" style="449" customWidth="1"/>
    <col min="8840" max="8840" width="4.33203125" style="449" customWidth="1"/>
    <col min="8841" max="9067" width="9.33203125" style="449"/>
    <col min="9068" max="9068" width="3.83203125" style="449" customWidth="1"/>
    <col min="9069" max="9069" width="34.6640625" style="449" customWidth="1"/>
    <col min="9070" max="9070" width="3.6640625" style="449" customWidth="1"/>
    <col min="9071" max="9083" width="16" style="449" customWidth="1"/>
    <col min="9084" max="9094" width="0" style="449" hidden="1" customWidth="1"/>
    <col min="9095" max="9095" width="2" style="449" customWidth="1"/>
    <col min="9096" max="9096" width="4.33203125" style="449" customWidth="1"/>
    <col min="9097" max="9323" width="9.33203125" style="449"/>
    <col min="9324" max="9324" width="3.83203125" style="449" customWidth="1"/>
    <col min="9325" max="9325" width="34.6640625" style="449" customWidth="1"/>
    <col min="9326" max="9326" width="3.6640625" style="449" customWidth="1"/>
    <col min="9327" max="9339" width="16" style="449" customWidth="1"/>
    <col min="9340" max="9350" width="0" style="449" hidden="1" customWidth="1"/>
    <col min="9351" max="9351" width="2" style="449" customWidth="1"/>
    <col min="9352" max="9352" width="4.33203125" style="449" customWidth="1"/>
    <col min="9353" max="9579" width="9.33203125" style="449"/>
    <col min="9580" max="9580" width="3.83203125" style="449" customWidth="1"/>
    <col min="9581" max="9581" width="34.6640625" style="449" customWidth="1"/>
    <col min="9582" max="9582" width="3.6640625" style="449" customWidth="1"/>
    <col min="9583" max="9595" width="16" style="449" customWidth="1"/>
    <col min="9596" max="9606" width="0" style="449" hidden="1" customWidth="1"/>
    <col min="9607" max="9607" width="2" style="449" customWidth="1"/>
    <col min="9608" max="9608" width="4.33203125" style="449" customWidth="1"/>
    <col min="9609" max="9835" width="9.33203125" style="449"/>
    <col min="9836" max="9836" width="3.83203125" style="449" customWidth="1"/>
    <col min="9837" max="9837" width="34.6640625" style="449" customWidth="1"/>
    <col min="9838" max="9838" width="3.6640625" style="449" customWidth="1"/>
    <col min="9839" max="9851" width="16" style="449" customWidth="1"/>
    <col min="9852" max="9862" width="0" style="449" hidden="1" customWidth="1"/>
    <col min="9863" max="9863" width="2" style="449" customWidth="1"/>
    <col min="9864" max="9864" width="4.33203125" style="449" customWidth="1"/>
    <col min="9865" max="10091" width="9.33203125" style="449"/>
    <col min="10092" max="10092" width="3.83203125" style="449" customWidth="1"/>
    <col min="10093" max="10093" width="34.6640625" style="449" customWidth="1"/>
    <col min="10094" max="10094" width="3.6640625" style="449" customWidth="1"/>
    <col min="10095" max="10107" width="16" style="449" customWidth="1"/>
    <col min="10108" max="10118" width="0" style="449" hidden="1" customWidth="1"/>
    <col min="10119" max="10119" width="2" style="449" customWidth="1"/>
    <col min="10120" max="10120" width="4.33203125" style="449" customWidth="1"/>
    <col min="10121" max="10347" width="9.33203125" style="449"/>
    <col min="10348" max="10348" width="3.83203125" style="449" customWidth="1"/>
    <col min="10349" max="10349" width="34.6640625" style="449" customWidth="1"/>
    <col min="10350" max="10350" width="3.6640625" style="449" customWidth="1"/>
    <col min="10351" max="10363" width="16" style="449" customWidth="1"/>
    <col min="10364" max="10374" width="0" style="449" hidden="1" customWidth="1"/>
    <col min="10375" max="10375" width="2" style="449" customWidth="1"/>
    <col min="10376" max="10376" width="4.33203125" style="449" customWidth="1"/>
    <col min="10377" max="10603" width="9.33203125" style="449"/>
    <col min="10604" max="10604" width="3.83203125" style="449" customWidth="1"/>
    <col min="10605" max="10605" width="34.6640625" style="449" customWidth="1"/>
    <col min="10606" max="10606" width="3.6640625" style="449" customWidth="1"/>
    <col min="10607" max="10619" width="16" style="449" customWidth="1"/>
    <col min="10620" max="10630" width="0" style="449" hidden="1" customWidth="1"/>
    <col min="10631" max="10631" width="2" style="449" customWidth="1"/>
    <col min="10632" max="10632" width="4.33203125" style="449" customWidth="1"/>
    <col min="10633" max="10859" width="9.33203125" style="449"/>
    <col min="10860" max="10860" width="3.83203125" style="449" customWidth="1"/>
    <col min="10861" max="10861" width="34.6640625" style="449" customWidth="1"/>
    <col min="10862" max="10862" width="3.6640625" style="449" customWidth="1"/>
    <col min="10863" max="10875" width="16" style="449" customWidth="1"/>
    <col min="10876" max="10886" width="0" style="449" hidden="1" customWidth="1"/>
    <col min="10887" max="10887" width="2" style="449" customWidth="1"/>
    <col min="10888" max="10888" width="4.33203125" style="449" customWidth="1"/>
    <col min="10889" max="11115" width="9.33203125" style="449"/>
    <col min="11116" max="11116" width="3.83203125" style="449" customWidth="1"/>
    <col min="11117" max="11117" width="34.6640625" style="449" customWidth="1"/>
    <col min="11118" max="11118" width="3.6640625" style="449" customWidth="1"/>
    <col min="11119" max="11131" width="16" style="449" customWidth="1"/>
    <col min="11132" max="11142" width="0" style="449" hidden="1" customWidth="1"/>
    <col min="11143" max="11143" width="2" style="449" customWidth="1"/>
    <col min="11144" max="11144" width="4.33203125" style="449" customWidth="1"/>
    <col min="11145" max="11371" width="9.33203125" style="449"/>
    <col min="11372" max="11372" width="3.83203125" style="449" customWidth="1"/>
    <col min="11373" max="11373" width="34.6640625" style="449" customWidth="1"/>
    <col min="11374" max="11374" width="3.6640625" style="449" customWidth="1"/>
    <col min="11375" max="11387" width="16" style="449" customWidth="1"/>
    <col min="11388" max="11398" width="0" style="449" hidden="1" customWidth="1"/>
    <col min="11399" max="11399" width="2" style="449" customWidth="1"/>
    <col min="11400" max="11400" width="4.33203125" style="449" customWidth="1"/>
    <col min="11401" max="11627" width="9.33203125" style="449"/>
    <col min="11628" max="11628" width="3.83203125" style="449" customWidth="1"/>
    <col min="11629" max="11629" width="34.6640625" style="449" customWidth="1"/>
    <col min="11630" max="11630" width="3.6640625" style="449" customWidth="1"/>
    <col min="11631" max="11643" width="16" style="449" customWidth="1"/>
    <col min="11644" max="11654" width="0" style="449" hidden="1" customWidth="1"/>
    <col min="11655" max="11655" width="2" style="449" customWidth="1"/>
    <col min="11656" max="11656" width="4.33203125" style="449" customWidth="1"/>
    <col min="11657" max="11883" width="9.33203125" style="449"/>
    <col min="11884" max="11884" width="3.83203125" style="449" customWidth="1"/>
    <col min="11885" max="11885" width="34.6640625" style="449" customWidth="1"/>
    <col min="11886" max="11886" width="3.6640625" style="449" customWidth="1"/>
    <col min="11887" max="11899" width="16" style="449" customWidth="1"/>
    <col min="11900" max="11910" width="0" style="449" hidden="1" customWidth="1"/>
    <col min="11911" max="11911" width="2" style="449" customWidth="1"/>
    <col min="11912" max="11912" width="4.33203125" style="449" customWidth="1"/>
    <col min="11913" max="12139" width="9.33203125" style="449"/>
    <col min="12140" max="12140" width="3.83203125" style="449" customWidth="1"/>
    <col min="12141" max="12141" width="34.6640625" style="449" customWidth="1"/>
    <col min="12142" max="12142" width="3.6640625" style="449" customWidth="1"/>
    <col min="12143" max="12155" width="16" style="449" customWidth="1"/>
    <col min="12156" max="12166" width="0" style="449" hidden="1" customWidth="1"/>
    <col min="12167" max="12167" width="2" style="449" customWidth="1"/>
    <col min="12168" max="12168" width="4.33203125" style="449" customWidth="1"/>
    <col min="12169" max="12395" width="9.33203125" style="449"/>
    <col min="12396" max="12396" width="3.83203125" style="449" customWidth="1"/>
    <col min="12397" max="12397" width="34.6640625" style="449" customWidth="1"/>
    <col min="12398" max="12398" width="3.6640625" style="449" customWidth="1"/>
    <col min="12399" max="12411" width="16" style="449" customWidth="1"/>
    <col min="12412" max="12422" width="0" style="449" hidden="1" customWidth="1"/>
    <col min="12423" max="12423" width="2" style="449" customWidth="1"/>
    <col min="12424" max="12424" width="4.33203125" style="449" customWidth="1"/>
    <col min="12425" max="12651" width="9.33203125" style="449"/>
    <col min="12652" max="12652" width="3.83203125" style="449" customWidth="1"/>
    <col min="12653" max="12653" width="34.6640625" style="449" customWidth="1"/>
    <col min="12654" max="12654" width="3.6640625" style="449" customWidth="1"/>
    <col min="12655" max="12667" width="16" style="449" customWidth="1"/>
    <col min="12668" max="12678" width="0" style="449" hidden="1" customWidth="1"/>
    <col min="12679" max="12679" width="2" style="449" customWidth="1"/>
    <col min="12680" max="12680" width="4.33203125" style="449" customWidth="1"/>
    <col min="12681" max="12907" width="9.33203125" style="449"/>
    <col min="12908" max="12908" width="3.83203125" style="449" customWidth="1"/>
    <col min="12909" max="12909" width="34.6640625" style="449" customWidth="1"/>
    <col min="12910" max="12910" width="3.6640625" style="449" customWidth="1"/>
    <col min="12911" max="12923" width="16" style="449" customWidth="1"/>
    <col min="12924" max="12934" width="0" style="449" hidden="1" customWidth="1"/>
    <col min="12935" max="12935" width="2" style="449" customWidth="1"/>
    <col min="12936" max="12936" width="4.33203125" style="449" customWidth="1"/>
    <col min="12937" max="13163" width="9.33203125" style="449"/>
    <col min="13164" max="13164" width="3.83203125" style="449" customWidth="1"/>
    <col min="13165" max="13165" width="34.6640625" style="449" customWidth="1"/>
    <col min="13166" max="13166" width="3.6640625" style="449" customWidth="1"/>
    <col min="13167" max="13179" width="16" style="449" customWidth="1"/>
    <col min="13180" max="13190" width="0" style="449" hidden="1" customWidth="1"/>
    <col min="13191" max="13191" width="2" style="449" customWidth="1"/>
    <col min="13192" max="13192" width="4.33203125" style="449" customWidth="1"/>
    <col min="13193" max="13419" width="9.33203125" style="449"/>
    <col min="13420" max="13420" width="3.83203125" style="449" customWidth="1"/>
    <col min="13421" max="13421" width="34.6640625" style="449" customWidth="1"/>
    <col min="13422" max="13422" width="3.6640625" style="449" customWidth="1"/>
    <col min="13423" max="13435" width="16" style="449" customWidth="1"/>
    <col min="13436" max="13446" width="0" style="449" hidden="1" customWidth="1"/>
    <col min="13447" max="13447" width="2" style="449" customWidth="1"/>
    <col min="13448" max="13448" width="4.33203125" style="449" customWidth="1"/>
    <col min="13449" max="13675" width="9.33203125" style="449"/>
    <col min="13676" max="13676" width="3.83203125" style="449" customWidth="1"/>
    <col min="13677" max="13677" width="34.6640625" style="449" customWidth="1"/>
    <col min="13678" max="13678" width="3.6640625" style="449" customWidth="1"/>
    <col min="13679" max="13691" width="16" style="449" customWidth="1"/>
    <col min="13692" max="13702" width="0" style="449" hidden="1" customWidth="1"/>
    <col min="13703" max="13703" width="2" style="449" customWidth="1"/>
    <col min="13704" max="13704" width="4.33203125" style="449" customWidth="1"/>
    <col min="13705" max="13931" width="9.33203125" style="449"/>
    <col min="13932" max="13932" width="3.83203125" style="449" customWidth="1"/>
    <col min="13933" max="13933" width="34.6640625" style="449" customWidth="1"/>
    <col min="13934" max="13934" width="3.6640625" style="449" customWidth="1"/>
    <col min="13935" max="13947" width="16" style="449" customWidth="1"/>
    <col min="13948" max="13958" width="0" style="449" hidden="1" customWidth="1"/>
    <col min="13959" max="13959" width="2" style="449" customWidth="1"/>
    <col min="13960" max="13960" width="4.33203125" style="449" customWidth="1"/>
    <col min="13961" max="14187" width="9.33203125" style="449"/>
    <col min="14188" max="14188" width="3.83203125" style="449" customWidth="1"/>
    <col min="14189" max="14189" width="34.6640625" style="449" customWidth="1"/>
    <col min="14190" max="14190" width="3.6640625" style="449" customWidth="1"/>
    <col min="14191" max="14203" width="16" style="449" customWidth="1"/>
    <col min="14204" max="14214" width="0" style="449" hidden="1" customWidth="1"/>
    <col min="14215" max="14215" width="2" style="449" customWidth="1"/>
    <col min="14216" max="14216" width="4.33203125" style="449" customWidth="1"/>
    <col min="14217" max="14443" width="9.33203125" style="449"/>
    <col min="14444" max="14444" width="3.83203125" style="449" customWidth="1"/>
    <col min="14445" max="14445" width="34.6640625" style="449" customWidth="1"/>
    <col min="14446" max="14446" width="3.6640625" style="449" customWidth="1"/>
    <col min="14447" max="14459" width="16" style="449" customWidth="1"/>
    <col min="14460" max="14470" width="0" style="449" hidden="1" customWidth="1"/>
    <col min="14471" max="14471" width="2" style="449" customWidth="1"/>
    <col min="14472" max="14472" width="4.33203125" style="449" customWidth="1"/>
    <col min="14473" max="14699" width="9.33203125" style="449"/>
    <col min="14700" max="14700" width="3.83203125" style="449" customWidth="1"/>
    <col min="14701" max="14701" width="34.6640625" style="449" customWidth="1"/>
    <col min="14702" max="14702" width="3.6640625" style="449" customWidth="1"/>
    <col min="14703" max="14715" width="16" style="449" customWidth="1"/>
    <col min="14716" max="14726" width="0" style="449" hidden="1" customWidth="1"/>
    <col min="14727" max="14727" width="2" style="449" customWidth="1"/>
    <col min="14728" max="14728" width="4.33203125" style="449" customWidth="1"/>
    <col min="14729" max="14955" width="9.33203125" style="449"/>
    <col min="14956" max="14956" width="3.83203125" style="449" customWidth="1"/>
    <col min="14957" max="14957" width="34.6640625" style="449" customWidth="1"/>
    <col min="14958" max="14958" width="3.6640625" style="449" customWidth="1"/>
    <col min="14959" max="14971" width="16" style="449" customWidth="1"/>
    <col min="14972" max="14982" width="0" style="449" hidden="1" customWidth="1"/>
    <col min="14983" max="14983" width="2" style="449" customWidth="1"/>
    <col min="14984" max="14984" width="4.33203125" style="449" customWidth="1"/>
    <col min="14985" max="15211" width="9.33203125" style="449"/>
    <col min="15212" max="15212" width="3.83203125" style="449" customWidth="1"/>
    <col min="15213" max="15213" width="34.6640625" style="449" customWidth="1"/>
    <col min="15214" max="15214" width="3.6640625" style="449" customWidth="1"/>
    <col min="15215" max="15227" width="16" style="449" customWidth="1"/>
    <col min="15228" max="15238" width="0" style="449" hidden="1" customWidth="1"/>
    <col min="15239" max="15239" width="2" style="449" customWidth="1"/>
    <col min="15240" max="15240" width="4.33203125" style="449" customWidth="1"/>
    <col min="15241" max="15467" width="9.33203125" style="449"/>
    <col min="15468" max="15468" width="3.83203125" style="449" customWidth="1"/>
    <col min="15469" max="15469" width="34.6640625" style="449" customWidth="1"/>
    <col min="15470" max="15470" width="3.6640625" style="449" customWidth="1"/>
    <col min="15471" max="15483" width="16" style="449" customWidth="1"/>
    <col min="15484" max="15494" width="0" style="449" hidden="1" customWidth="1"/>
    <col min="15495" max="15495" width="2" style="449" customWidth="1"/>
    <col min="15496" max="15496" width="4.33203125" style="449" customWidth="1"/>
    <col min="15497" max="15723" width="9.33203125" style="449"/>
    <col min="15724" max="15724" width="3.83203125" style="449" customWidth="1"/>
    <col min="15725" max="15725" width="34.6640625" style="449" customWidth="1"/>
    <col min="15726" max="15726" width="3.6640625" style="449" customWidth="1"/>
    <col min="15727" max="15739" width="16" style="449" customWidth="1"/>
    <col min="15740" max="15750" width="0" style="449" hidden="1" customWidth="1"/>
    <col min="15751" max="15751" width="2" style="449" customWidth="1"/>
    <col min="15752" max="15752" width="4.33203125" style="449" customWidth="1"/>
    <col min="15753" max="15979" width="9.33203125" style="449"/>
    <col min="15980" max="15980" width="3.83203125" style="449" customWidth="1"/>
    <col min="15981" max="15981" width="34.6640625" style="449" customWidth="1"/>
    <col min="15982" max="15982" width="3.6640625" style="449" customWidth="1"/>
    <col min="15983" max="15995" width="16" style="449" customWidth="1"/>
    <col min="15996" max="16006" width="0" style="449" hidden="1" customWidth="1"/>
    <col min="16007" max="16007" width="2" style="449" customWidth="1"/>
    <col min="16008" max="16008" width="4.33203125" style="449" customWidth="1"/>
    <col min="16009" max="16235" width="9.33203125" style="449"/>
    <col min="16236" max="16236" width="3.83203125" style="449" customWidth="1"/>
    <col min="16237" max="16237" width="34.6640625" style="449" customWidth="1"/>
    <col min="16238" max="16238" width="3.6640625" style="449" customWidth="1"/>
    <col min="16239" max="16251" width="16" style="449" customWidth="1"/>
    <col min="16252" max="16262" width="0" style="449" hidden="1" customWidth="1"/>
    <col min="16263" max="16263" width="2" style="449" customWidth="1"/>
    <col min="16264" max="16264" width="4.33203125" style="449" customWidth="1"/>
    <col min="16265" max="16384" width="9.33203125" style="449"/>
  </cols>
  <sheetData>
    <row r="1" spans="1:142" s="1171" customFormat="1" ht="39" customHeight="1"/>
    <row r="2" spans="1:142" s="769" customFormat="1" ht="30" customHeight="1">
      <c r="A2" s="768"/>
      <c r="C2" s="770"/>
      <c r="D2" s="771"/>
      <c r="E2" s="771"/>
      <c r="F2" s="771"/>
      <c r="G2" s="771"/>
      <c r="H2" s="771"/>
    </row>
    <row r="3" spans="1:142" s="772" customFormat="1" ht="45" customHeight="1">
      <c r="B3" s="773"/>
      <c r="C3" s="773"/>
      <c r="D3" s="774"/>
      <c r="E3" s="774"/>
      <c r="F3" s="774"/>
      <c r="G3" s="774"/>
      <c r="H3" s="774"/>
      <c r="I3" s="775"/>
    </row>
    <row r="4" spans="1:142" ht="3" customHeight="1">
      <c r="A4" s="776"/>
      <c r="B4" s="777"/>
      <c r="C4" s="778"/>
      <c r="D4" s="779"/>
      <c r="E4" s="780"/>
      <c r="F4" s="781"/>
      <c r="G4" s="780"/>
      <c r="H4" s="782"/>
      <c r="I4" s="662"/>
      <c r="J4" s="662"/>
      <c r="K4" s="662"/>
      <c r="L4" s="782"/>
      <c r="M4" s="662"/>
      <c r="N4" s="662"/>
      <c r="O4" s="723"/>
      <c r="P4" s="780"/>
      <c r="Q4" s="780"/>
      <c r="R4" s="780"/>
      <c r="S4" s="780"/>
      <c r="T4" s="780"/>
      <c r="U4" s="780"/>
      <c r="V4" s="780"/>
      <c r="W4" s="780"/>
      <c r="X4" s="780"/>
      <c r="Y4" s="780"/>
      <c r="Z4" s="780"/>
      <c r="AA4" s="780"/>
      <c r="AB4" s="780"/>
      <c r="AC4" s="780"/>
      <c r="AD4" s="780"/>
      <c r="AE4" s="780"/>
      <c r="AF4" s="780"/>
      <c r="AG4" s="780"/>
      <c r="AH4" s="780"/>
      <c r="AI4" s="780"/>
      <c r="AJ4" s="780"/>
      <c r="AK4" s="780"/>
      <c r="AL4" s="780"/>
      <c r="AM4" s="780"/>
      <c r="AN4" s="780"/>
      <c r="AO4" s="780"/>
      <c r="AP4" s="780"/>
      <c r="AQ4" s="780"/>
      <c r="AR4" s="780"/>
      <c r="AS4" s="780"/>
      <c r="AT4" s="780"/>
      <c r="AU4" s="780"/>
      <c r="AV4" s="780"/>
      <c r="AW4" s="780"/>
      <c r="AX4" s="780"/>
      <c r="AY4" s="780"/>
      <c r="AZ4" s="780"/>
      <c r="BA4" s="780"/>
      <c r="BB4" s="780"/>
      <c r="BC4" s="780"/>
      <c r="BD4" s="780"/>
      <c r="BE4" s="780"/>
      <c r="BF4" s="780"/>
      <c r="BG4" s="780"/>
      <c r="BH4" s="780"/>
      <c r="BI4" s="780"/>
      <c r="BJ4" s="780"/>
      <c r="BK4" s="780"/>
      <c r="BL4" s="780"/>
      <c r="BM4" s="780"/>
      <c r="BN4" s="780"/>
      <c r="BO4" s="780"/>
      <c r="BP4" s="780"/>
      <c r="BQ4" s="780"/>
      <c r="BR4" s="780"/>
      <c r="BS4" s="780"/>
      <c r="BT4" s="780"/>
      <c r="BU4" s="780"/>
      <c r="BV4" s="780"/>
      <c r="BW4" s="780"/>
      <c r="BX4" s="780"/>
      <c r="BY4" s="780"/>
      <c r="BZ4" s="780"/>
      <c r="CA4" s="780"/>
      <c r="CB4" s="780"/>
      <c r="CC4" s="780"/>
      <c r="CD4" s="780"/>
      <c r="CE4" s="780"/>
      <c r="CF4" s="780"/>
      <c r="CG4" s="780"/>
      <c r="CH4" s="780"/>
      <c r="CI4" s="780"/>
      <c r="CJ4" s="780"/>
      <c r="CK4" s="1169"/>
      <c r="CL4" s="780"/>
      <c r="CM4" s="780"/>
      <c r="CN4" s="780"/>
      <c r="CO4" s="780"/>
      <c r="CP4" s="780"/>
      <c r="CQ4" s="780"/>
      <c r="CR4" s="780"/>
      <c r="CS4" s="780"/>
      <c r="CT4" s="780"/>
      <c r="CU4" s="780"/>
      <c r="CV4" s="780"/>
      <c r="CW4" s="780"/>
      <c r="CX4" s="780"/>
      <c r="CY4" s="780"/>
      <c r="CZ4" s="780"/>
      <c r="DA4" s="780"/>
      <c r="DB4" s="780"/>
      <c r="DC4" s="780"/>
      <c r="DD4" s="780"/>
      <c r="DE4" s="780"/>
      <c r="DF4" s="780"/>
      <c r="DG4" s="780"/>
      <c r="DH4" s="780"/>
      <c r="DI4" s="780"/>
      <c r="DJ4" s="780"/>
      <c r="DK4" s="780"/>
      <c r="DL4" s="780"/>
      <c r="DM4" s="780"/>
      <c r="DN4" s="780"/>
      <c r="DO4" s="780"/>
      <c r="DP4" s="780"/>
      <c r="DQ4" s="780"/>
      <c r="DR4" s="780"/>
      <c r="DS4" s="780"/>
      <c r="DT4" s="780"/>
      <c r="DU4" s="780"/>
      <c r="DV4" s="783"/>
      <c r="DW4" s="783"/>
      <c r="DX4" s="783"/>
      <c r="DY4" s="783"/>
      <c r="DZ4" s="783"/>
      <c r="EA4" s="783"/>
      <c r="EB4" s="783"/>
      <c r="EC4" s="783"/>
      <c r="ED4" s="783"/>
      <c r="EE4" s="784"/>
      <c r="EF4" s="723"/>
      <c r="EG4" s="785"/>
    </row>
    <row r="5" spans="1:142" ht="15.75" customHeight="1">
      <c r="A5" s="787"/>
      <c r="B5" s="787"/>
      <c r="C5" s="787"/>
      <c r="D5" s="787"/>
      <c r="E5" s="787"/>
      <c r="F5" s="787"/>
      <c r="G5" s="787"/>
      <c r="H5" s="787"/>
      <c r="I5" s="787"/>
      <c r="J5" s="787"/>
      <c r="K5" s="787"/>
      <c r="L5" s="787"/>
      <c r="M5" s="787"/>
      <c r="N5" s="787"/>
      <c r="O5" s="787"/>
      <c r="P5" s="787"/>
      <c r="Q5" s="787"/>
      <c r="R5" s="787"/>
      <c r="S5" s="787"/>
      <c r="T5" s="787"/>
      <c r="U5" s="787"/>
      <c r="V5" s="787"/>
      <c r="W5" s="787"/>
      <c r="X5" s="787"/>
      <c r="Y5" s="787"/>
      <c r="Z5" s="787"/>
      <c r="AA5" s="787"/>
      <c r="AB5" s="787"/>
      <c r="AC5" s="787"/>
      <c r="AD5" s="787"/>
      <c r="AE5" s="787"/>
      <c r="AF5" s="787"/>
      <c r="AG5" s="787"/>
      <c r="AH5" s="787"/>
      <c r="AI5" s="787"/>
      <c r="AJ5" s="787"/>
      <c r="AK5" s="787"/>
      <c r="AL5" s="787"/>
      <c r="AM5" s="787"/>
      <c r="AN5" s="787"/>
      <c r="AO5" s="787"/>
      <c r="AP5" s="787"/>
      <c r="AQ5" s="787"/>
      <c r="AR5" s="787"/>
      <c r="AS5" s="787"/>
      <c r="AT5" s="787"/>
      <c r="AU5" s="787"/>
      <c r="AV5" s="787"/>
      <c r="AW5" s="787"/>
      <c r="AX5" s="787"/>
      <c r="AY5" s="787"/>
      <c r="AZ5" s="787"/>
      <c r="BA5" s="787"/>
      <c r="BB5" s="787"/>
      <c r="BC5" s="787"/>
      <c r="BD5" s="787"/>
      <c r="BE5" s="787"/>
      <c r="BF5" s="787"/>
      <c r="BG5" s="787"/>
      <c r="BH5" s="787"/>
      <c r="BI5" s="787"/>
      <c r="BJ5" s="787"/>
      <c r="BK5" s="787"/>
      <c r="BL5" s="787"/>
      <c r="BM5" s="787"/>
      <c r="BN5" s="787"/>
      <c r="BO5" s="787"/>
      <c r="BP5" s="787"/>
      <c r="BQ5" s="787"/>
      <c r="BR5" s="787"/>
      <c r="BS5" s="787"/>
      <c r="BT5" s="787"/>
      <c r="BU5" s="787"/>
      <c r="BV5" s="787"/>
      <c r="BW5" s="787"/>
      <c r="BX5" s="787"/>
      <c r="BY5" s="787"/>
      <c r="BZ5" s="787"/>
      <c r="CA5" s="787"/>
      <c r="CB5" s="787"/>
      <c r="CC5" s="787"/>
      <c r="CD5" s="787"/>
      <c r="CE5" s="787"/>
      <c r="CF5" s="787"/>
      <c r="CG5" s="787"/>
      <c r="CH5" s="787"/>
      <c r="CI5" s="787"/>
      <c r="CJ5" s="787"/>
      <c r="CK5" s="787"/>
      <c r="CL5" s="787"/>
      <c r="CM5" s="787"/>
      <c r="CN5" s="787"/>
      <c r="CO5" s="787"/>
      <c r="CP5" s="787"/>
      <c r="CQ5" s="787"/>
      <c r="CR5" s="787"/>
      <c r="CS5" s="787"/>
      <c r="CT5" s="787"/>
      <c r="CU5" s="787"/>
      <c r="CV5" s="787"/>
      <c r="CW5" s="787"/>
      <c r="CX5" s="787"/>
      <c r="CY5" s="787"/>
      <c r="CZ5" s="787"/>
      <c r="DA5" s="787"/>
      <c r="DB5" s="787"/>
      <c r="DC5" s="787"/>
      <c r="DD5" s="787"/>
      <c r="DE5" s="787"/>
      <c r="DF5" s="787"/>
      <c r="DG5" s="787"/>
      <c r="DH5" s="787"/>
      <c r="DI5" s="787"/>
      <c r="DJ5" s="787"/>
      <c r="DK5" s="787"/>
      <c r="DL5" s="787"/>
      <c r="DM5" s="787"/>
      <c r="DN5" s="787"/>
      <c r="DO5" s="787"/>
      <c r="DP5" s="787"/>
      <c r="DQ5" s="787"/>
      <c r="DR5" s="787"/>
      <c r="DS5" s="787"/>
      <c r="DT5" s="787"/>
      <c r="DU5" s="731"/>
      <c r="DV5" s="789"/>
      <c r="DW5" s="789"/>
      <c r="DX5" s="789"/>
      <c r="DY5" s="789"/>
      <c r="DZ5" s="789"/>
      <c r="EA5" s="789"/>
      <c r="EB5" s="789"/>
      <c r="EC5" s="789"/>
      <c r="ED5" s="789"/>
      <c r="EE5" s="790"/>
      <c r="EF5" s="704"/>
      <c r="EG5" s="704"/>
      <c r="EH5" s="581"/>
      <c r="EI5" s="581"/>
      <c r="EJ5" s="581"/>
      <c r="EK5" s="581"/>
      <c r="EL5" s="581"/>
    </row>
    <row r="6" spans="1:142" ht="15.75" customHeight="1">
      <c r="A6" s="787"/>
      <c r="B6" s="787"/>
      <c r="C6" s="787"/>
      <c r="D6" s="787"/>
      <c r="E6" s="787"/>
      <c r="F6" s="787"/>
      <c r="G6" s="787"/>
      <c r="H6" s="787"/>
      <c r="I6" s="787"/>
      <c r="J6" s="787"/>
      <c r="K6" s="787"/>
      <c r="L6" s="787"/>
      <c r="M6" s="787"/>
      <c r="N6" s="787"/>
      <c r="O6" s="787"/>
      <c r="P6" s="787"/>
      <c r="Q6" s="787"/>
      <c r="R6" s="787"/>
      <c r="S6" s="787"/>
      <c r="T6" s="787"/>
      <c r="U6" s="787"/>
      <c r="V6" s="787"/>
      <c r="W6" s="787"/>
      <c r="X6" s="787"/>
      <c r="Y6" s="787"/>
      <c r="Z6" s="787"/>
      <c r="AA6" s="787"/>
      <c r="AB6" s="787"/>
      <c r="AC6" s="787"/>
      <c r="AD6" s="787"/>
      <c r="AE6" s="787"/>
      <c r="AF6" s="787"/>
      <c r="AG6" s="787"/>
      <c r="AH6" s="787"/>
      <c r="AI6" s="787"/>
      <c r="AJ6" s="787"/>
      <c r="AK6" s="787"/>
      <c r="AL6" s="787"/>
      <c r="AM6" s="787"/>
      <c r="AN6" s="787"/>
      <c r="AO6" s="787"/>
      <c r="AP6" s="787"/>
      <c r="AQ6" s="787"/>
      <c r="AR6" s="787"/>
      <c r="AS6" s="787"/>
      <c r="AT6" s="787"/>
      <c r="AU6" s="787"/>
      <c r="AV6" s="787"/>
      <c r="AW6" s="787"/>
      <c r="AX6" s="787"/>
      <c r="AY6" s="787"/>
      <c r="AZ6" s="787"/>
      <c r="BA6" s="787"/>
      <c r="BB6" s="787"/>
      <c r="BC6" s="787"/>
      <c r="BD6" s="787"/>
      <c r="BE6" s="787"/>
      <c r="BF6" s="787"/>
      <c r="BG6" s="787"/>
      <c r="BH6" s="787"/>
      <c r="BI6" s="787"/>
      <c r="BJ6" s="787"/>
      <c r="BK6" s="787"/>
      <c r="BL6" s="787"/>
      <c r="BM6" s="787"/>
      <c r="BN6" s="787"/>
      <c r="BO6" s="787"/>
      <c r="BP6" s="787"/>
      <c r="BQ6" s="787"/>
      <c r="BR6" s="787"/>
      <c r="BS6" s="787"/>
      <c r="BT6" s="787"/>
      <c r="BU6" s="787"/>
      <c r="BV6" s="787"/>
      <c r="BW6" s="787"/>
      <c r="BX6" s="787"/>
      <c r="BY6" s="787"/>
      <c r="BZ6" s="787"/>
      <c r="CA6" s="787"/>
      <c r="CB6" s="787"/>
      <c r="CC6" s="787"/>
      <c r="CD6" s="787"/>
      <c r="CE6" s="787"/>
      <c r="CF6" s="787"/>
      <c r="CG6" s="787"/>
      <c r="CH6" s="787"/>
      <c r="CI6" s="787"/>
      <c r="CJ6" s="787"/>
      <c r="CK6" s="787"/>
      <c r="CL6" s="787"/>
      <c r="CM6" s="787"/>
      <c r="CN6" s="787"/>
      <c r="CO6" s="787"/>
      <c r="CP6" s="787"/>
      <c r="CQ6" s="787"/>
      <c r="CR6" s="787"/>
      <c r="CS6" s="787"/>
      <c r="CT6" s="787"/>
      <c r="CU6" s="787"/>
      <c r="CV6" s="787"/>
      <c r="CW6" s="787"/>
      <c r="CX6" s="787"/>
      <c r="CY6" s="787"/>
      <c r="CZ6" s="787"/>
      <c r="DA6" s="787"/>
      <c r="DB6" s="787"/>
      <c r="DC6" s="787"/>
      <c r="DD6" s="787"/>
      <c r="DE6" s="787"/>
      <c r="DF6" s="787"/>
      <c r="DG6" s="787"/>
      <c r="DH6" s="787"/>
      <c r="DI6" s="787"/>
      <c r="DJ6" s="787"/>
      <c r="DK6" s="787"/>
      <c r="DL6" s="787"/>
      <c r="DM6" s="787"/>
      <c r="DN6" s="787"/>
      <c r="DO6" s="787"/>
      <c r="DP6" s="787"/>
      <c r="DQ6" s="787"/>
      <c r="DR6" s="787"/>
      <c r="DS6" s="787"/>
      <c r="DT6" s="787"/>
      <c r="DU6" s="731"/>
      <c r="DV6" s="789"/>
      <c r="DW6" s="789"/>
      <c r="DX6" s="789"/>
      <c r="DY6" s="789"/>
      <c r="DZ6" s="789"/>
      <c r="EA6" s="789"/>
      <c r="EB6" s="789"/>
      <c r="EC6" s="789"/>
      <c r="ED6" s="789"/>
      <c r="EE6" s="790"/>
      <c r="EF6" s="704"/>
      <c r="EG6" s="704"/>
      <c r="EH6" s="581"/>
      <c r="EI6" s="581"/>
      <c r="EJ6" s="581"/>
      <c r="EK6" s="581"/>
      <c r="EL6" s="581"/>
    </row>
    <row r="7" spans="1:142" ht="15.75" customHeight="1">
      <c r="A7" s="787"/>
      <c r="B7" s="787"/>
      <c r="C7" s="787"/>
      <c r="D7" s="787"/>
      <c r="E7" s="787"/>
      <c r="F7" s="787"/>
      <c r="G7" s="787"/>
      <c r="H7" s="787"/>
      <c r="I7" s="787"/>
      <c r="J7" s="787"/>
      <c r="K7" s="787"/>
      <c r="L7" s="787"/>
      <c r="M7" s="787"/>
      <c r="N7" s="787"/>
      <c r="O7" s="787"/>
      <c r="P7" s="787"/>
      <c r="Q7" s="787"/>
      <c r="R7" s="787"/>
      <c r="S7" s="787"/>
      <c r="T7" s="787"/>
      <c r="U7" s="787"/>
      <c r="V7" s="787"/>
      <c r="W7" s="787"/>
      <c r="X7" s="787"/>
      <c r="Y7" s="787"/>
      <c r="Z7" s="787"/>
      <c r="AA7" s="787"/>
      <c r="AB7" s="787"/>
      <c r="AC7" s="787"/>
      <c r="AD7" s="787"/>
      <c r="AE7" s="787"/>
      <c r="AF7" s="787"/>
      <c r="AG7" s="787"/>
      <c r="AH7" s="787"/>
      <c r="AI7" s="787"/>
      <c r="AJ7" s="787"/>
      <c r="AK7" s="787"/>
      <c r="AL7" s="787"/>
      <c r="AM7" s="787"/>
      <c r="AN7" s="787"/>
      <c r="AO7" s="787"/>
      <c r="AP7" s="787"/>
      <c r="AQ7" s="787"/>
      <c r="AR7" s="787"/>
      <c r="AS7" s="787"/>
      <c r="AT7" s="787"/>
      <c r="AU7" s="787"/>
      <c r="AV7" s="787"/>
      <c r="AW7" s="787"/>
      <c r="AX7" s="787"/>
      <c r="AY7" s="787"/>
      <c r="AZ7" s="787"/>
      <c r="BA7" s="787"/>
      <c r="BB7" s="787"/>
      <c r="BC7" s="787"/>
      <c r="BD7" s="787"/>
      <c r="BE7" s="787"/>
      <c r="BF7" s="787"/>
      <c r="BG7" s="787"/>
      <c r="BH7" s="787"/>
      <c r="BI7" s="787"/>
      <c r="BJ7" s="787"/>
      <c r="BK7" s="787"/>
      <c r="BL7" s="787"/>
      <c r="BM7" s="787"/>
      <c r="BN7" s="787"/>
      <c r="BO7" s="787"/>
      <c r="BP7" s="787"/>
      <c r="BQ7" s="787"/>
      <c r="BR7" s="787"/>
      <c r="BS7" s="787"/>
      <c r="BT7" s="787"/>
      <c r="BU7" s="787"/>
      <c r="BV7" s="787"/>
      <c r="BW7" s="787"/>
      <c r="BX7" s="787"/>
      <c r="BY7" s="787"/>
      <c r="BZ7" s="787"/>
      <c r="CA7" s="787"/>
      <c r="CB7" s="787"/>
      <c r="CC7" s="787"/>
      <c r="CD7" s="787"/>
      <c r="CE7" s="787"/>
      <c r="CF7" s="787"/>
      <c r="CG7" s="787"/>
      <c r="CH7" s="787"/>
      <c r="CI7" s="787"/>
      <c r="CJ7" s="787"/>
      <c r="CK7" s="787"/>
      <c r="CL7" s="787"/>
      <c r="CM7" s="787"/>
      <c r="CN7" s="787"/>
      <c r="CO7" s="787"/>
      <c r="CP7" s="787"/>
      <c r="CQ7" s="787"/>
      <c r="CR7" s="787"/>
      <c r="CS7" s="787"/>
      <c r="CT7" s="787"/>
      <c r="CU7" s="787"/>
      <c r="CV7" s="787"/>
      <c r="CW7" s="787"/>
      <c r="CX7" s="787"/>
      <c r="CY7" s="787"/>
      <c r="CZ7" s="787"/>
      <c r="DA7" s="787"/>
      <c r="DB7" s="787"/>
      <c r="DC7" s="787"/>
      <c r="DD7" s="787"/>
      <c r="DE7" s="787"/>
      <c r="DF7" s="787"/>
      <c r="DG7" s="787"/>
      <c r="DH7" s="787"/>
      <c r="DI7" s="787"/>
      <c r="DJ7" s="787"/>
      <c r="DK7" s="787"/>
      <c r="DL7" s="787"/>
      <c r="DM7" s="787"/>
      <c r="DN7" s="787"/>
      <c r="DO7" s="787"/>
      <c r="DP7" s="787"/>
      <c r="DQ7" s="787"/>
      <c r="DR7" s="787"/>
      <c r="DS7" s="787"/>
      <c r="DT7" s="787"/>
      <c r="DU7" s="731"/>
      <c r="DV7" s="789"/>
      <c r="DW7" s="789"/>
      <c r="DX7" s="789"/>
      <c r="DY7" s="789"/>
      <c r="DZ7" s="789"/>
      <c r="EA7" s="789"/>
      <c r="EB7" s="789"/>
      <c r="EC7" s="789"/>
      <c r="ED7" s="789"/>
      <c r="EE7" s="790"/>
      <c r="EF7" s="704"/>
      <c r="EG7" s="704"/>
      <c r="EH7" s="581"/>
      <c r="EI7" s="581"/>
      <c r="EJ7" s="581"/>
      <c r="EK7" s="581"/>
      <c r="EL7" s="581"/>
    </row>
    <row r="8" spans="1:142" ht="15.75" customHeight="1">
      <c r="A8" s="787"/>
      <c r="B8" s="787"/>
      <c r="C8" s="787"/>
      <c r="D8" s="787"/>
      <c r="E8" s="787"/>
      <c r="F8" s="787"/>
      <c r="G8" s="787"/>
      <c r="H8" s="787"/>
      <c r="I8" s="787"/>
      <c r="J8" s="787"/>
      <c r="K8" s="787"/>
      <c r="L8" s="787"/>
      <c r="M8" s="787"/>
      <c r="N8" s="787"/>
      <c r="O8" s="787"/>
      <c r="P8" s="787"/>
      <c r="Q8" s="787"/>
      <c r="R8" s="787"/>
      <c r="S8" s="787"/>
      <c r="T8" s="787"/>
      <c r="U8" s="787"/>
      <c r="V8" s="787"/>
      <c r="W8" s="787"/>
      <c r="X8" s="787"/>
      <c r="Y8" s="787"/>
      <c r="Z8" s="787"/>
      <c r="AA8" s="787"/>
      <c r="AB8" s="787"/>
      <c r="AC8" s="787"/>
      <c r="AD8" s="787"/>
      <c r="AE8" s="787"/>
      <c r="AF8" s="787"/>
      <c r="AG8" s="787"/>
      <c r="AH8" s="787"/>
      <c r="AI8" s="787"/>
      <c r="AJ8" s="787"/>
      <c r="AK8" s="787"/>
      <c r="AL8" s="787"/>
      <c r="AM8" s="787"/>
      <c r="AN8" s="787"/>
      <c r="AO8" s="787"/>
      <c r="AP8" s="787"/>
      <c r="AQ8" s="787"/>
      <c r="AR8" s="787"/>
      <c r="AS8" s="787"/>
      <c r="AT8" s="787"/>
      <c r="AU8" s="787"/>
      <c r="AV8" s="787"/>
      <c r="AW8" s="787"/>
      <c r="AX8" s="787"/>
      <c r="AY8" s="787"/>
      <c r="AZ8" s="787"/>
      <c r="BA8" s="787"/>
      <c r="BB8" s="787"/>
      <c r="BC8" s="787"/>
      <c r="BD8" s="787"/>
      <c r="BE8" s="787"/>
      <c r="BF8" s="787"/>
      <c r="BG8" s="787"/>
      <c r="BH8" s="787"/>
      <c r="BI8" s="787"/>
      <c r="BJ8" s="787"/>
      <c r="BK8" s="787"/>
      <c r="BL8" s="787"/>
      <c r="BM8" s="787"/>
      <c r="BN8" s="787"/>
      <c r="BO8" s="787"/>
      <c r="BP8" s="787"/>
      <c r="BQ8" s="787"/>
      <c r="BR8" s="787"/>
      <c r="BS8" s="787"/>
      <c r="BT8" s="787"/>
      <c r="BU8" s="787"/>
      <c r="BV8" s="787"/>
      <c r="BW8" s="787"/>
      <c r="BX8" s="787"/>
      <c r="BY8" s="787"/>
      <c r="BZ8" s="787"/>
      <c r="CA8" s="787"/>
      <c r="CB8" s="787"/>
      <c r="CC8" s="787"/>
      <c r="CD8" s="787"/>
      <c r="CE8" s="787"/>
      <c r="CF8" s="787"/>
      <c r="CG8" s="787"/>
      <c r="CH8" s="787"/>
      <c r="CI8" s="787"/>
      <c r="CJ8" s="787"/>
      <c r="CK8" s="787"/>
      <c r="CL8" s="787"/>
      <c r="CM8" s="787"/>
      <c r="CN8" s="787"/>
      <c r="CO8" s="787"/>
      <c r="CP8" s="787"/>
      <c r="CQ8" s="787"/>
      <c r="CR8" s="787"/>
      <c r="CS8" s="787"/>
      <c r="CT8" s="787"/>
      <c r="CU8" s="787"/>
      <c r="CV8" s="787"/>
      <c r="CW8" s="787"/>
      <c r="CX8" s="787"/>
      <c r="CY8" s="787"/>
      <c r="CZ8" s="787"/>
      <c r="DA8" s="787"/>
      <c r="DB8" s="787"/>
      <c r="DC8" s="787"/>
      <c r="DD8" s="787"/>
      <c r="DE8" s="787"/>
      <c r="DF8" s="787"/>
      <c r="DG8" s="787"/>
      <c r="DH8" s="787"/>
      <c r="DI8" s="787"/>
      <c r="DJ8" s="787"/>
      <c r="DK8" s="787"/>
      <c r="DL8" s="787"/>
      <c r="DM8" s="787"/>
      <c r="DN8" s="787"/>
      <c r="DO8" s="787"/>
      <c r="DP8" s="787"/>
      <c r="DQ8" s="787"/>
      <c r="DR8" s="787"/>
      <c r="DS8" s="787"/>
      <c r="DT8" s="787"/>
      <c r="DU8" s="731"/>
      <c r="DV8" s="789"/>
      <c r="DW8" s="789"/>
      <c r="DX8" s="789"/>
      <c r="DY8" s="789"/>
      <c r="DZ8" s="789"/>
      <c r="EA8" s="789"/>
      <c r="EB8" s="789"/>
      <c r="EC8" s="789"/>
      <c r="ED8" s="789"/>
      <c r="EE8" s="790"/>
      <c r="EF8" s="704"/>
      <c r="EG8" s="704"/>
      <c r="EH8" s="581"/>
      <c r="EI8" s="581"/>
      <c r="EJ8" s="581"/>
      <c r="EK8" s="581"/>
      <c r="EL8" s="581"/>
    </row>
    <row r="9" spans="1:142" ht="15.75" customHeight="1">
      <c r="A9" s="787"/>
      <c r="B9" s="787"/>
      <c r="C9" s="787"/>
      <c r="D9" s="787"/>
      <c r="E9" s="787"/>
      <c r="F9" s="787"/>
      <c r="G9" s="787"/>
      <c r="H9" s="787"/>
      <c r="I9" s="787"/>
      <c r="J9" s="787"/>
      <c r="K9" s="787"/>
      <c r="L9" s="787"/>
      <c r="M9" s="787"/>
      <c r="N9" s="787"/>
      <c r="O9" s="787"/>
      <c r="P9" s="787"/>
      <c r="Q9" s="787"/>
      <c r="R9" s="787"/>
      <c r="S9" s="787"/>
      <c r="T9" s="787"/>
      <c r="U9" s="787"/>
      <c r="V9" s="787"/>
      <c r="W9" s="787"/>
      <c r="X9" s="787"/>
      <c r="Y9" s="787"/>
      <c r="Z9" s="787"/>
      <c r="AA9" s="787"/>
      <c r="AB9" s="787"/>
      <c r="AC9" s="787"/>
      <c r="AD9" s="787"/>
      <c r="AE9" s="787"/>
      <c r="AF9" s="787"/>
      <c r="AG9" s="787"/>
      <c r="AH9" s="787"/>
      <c r="AI9" s="787"/>
      <c r="AJ9" s="787"/>
      <c r="AK9" s="787"/>
      <c r="AL9" s="787"/>
      <c r="AM9" s="787"/>
      <c r="AN9" s="787"/>
      <c r="AO9" s="787"/>
      <c r="AP9" s="787"/>
      <c r="AQ9" s="787"/>
      <c r="AR9" s="787"/>
      <c r="AS9" s="787"/>
      <c r="AT9" s="787"/>
      <c r="AU9" s="787"/>
      <c r="AV9" s="787"/>
      <c r="AW9" s="787"/>
      <c r="AX9" s="787"/>
      <c r="AY9" s="787"/>
      <c r="AZ9" s="787"/>
      <c r="BA9" s="787"/>
      <c r="BB9" s="787"/>
      <c r="BC9" s="787"/>
      <c r="BD9" s="787"/>
      <c r="BE9" s="787"/>
      <c r="BF9" s="787"/>
      <c r="BG9" s="787"/>
      <c r="BH9" s="787"/>
      <c r="BI9" s="787"/>
      <c r="BJ9" s="787"/>
      <c r="BK9" s="787"/>
      <c r="BL9" s="787"/>
      <c r="BM9" s="787"/>
      <c r="BN9" s="787"/>
      <c r="BO9" s="787"/>
      <c r="BP9" s="787"/>
      <c r="BQ9" s="787"/>
      <c r="BR9" s="787"/>
      <c r="BS9" s="787"/>
      <c r="BT9" s="787"/>
      <c r="BU9" s="787"/>
      <c r="BV9" s="787"/>
      <c r="BW9" s="787"/>
      <c r="BX9" s="787"/>
      <c r="BY9" s="787"/>
      <c r="BZ9" s="787"/>
      <c r="CA9" s="787"/>
      <c r="CB9" s="787"/>
      <c r="CC9" s="787"/>
      <c r="CD9" s="787"/>
      <c r="CE9" s="787"/>
      <c r="CF9" s="787"/>
      <c r="CG9" s="787"/>
      <c r="CH9" s="787"/>
      <c r="CI9" s="787"/>
      <c r="CJ9" s="787"/>
      <c r="CK9" s="787"/>
      <c r="CL9" s="787"/>
      <c r="CM9" s="787"/>
      <c r="CN9" s="787"/>
      <c r="CO9" s="787"/>
      <c r="CP9" s="787"/>
      <c r="CQ9" s="787"/>
      <c r="CR9" s="787"/>
      <c r="CS9" s="787"/>
      <c r="CT9" s="787"/>
      <c r="CU9" s="787"/>
      <c r="CV9" s="787"/>
      <c r="CW9" s="787"/>
      <c r="CX9" s="787"/>
      <c r="CY9" s="787"/>
      <c r="CZ9" s="787"/>
      <c r="DA9" s="787"/>
      <c r="DB9" s="787"/>
      <c r="DC9" s="787"/>
      <c r="DD9" s="787"/>
      <c r="DE9" s="787"/>
      <c r="DF9" s="787"/>
      <c r="DG9" s="787"/>
      <c r="DH9" s="787"/>
      <c r="DI9" s="787"/>
      <c r="DJ9" s="787"/>
      <c r="DK9" s="787"/>
      <c r="DL9" s="787"/>
      <c r="DM9" s="787"/>
      <c r="DN9" s="787"/>
      <c r="DO9" s="787"/>
      <c r="DP9" s="787"/>
      <c r="DQ9" s="787"/>
      <c r="DR9" s="787"/>
      <c r="DS9" s="787"/>
      <c r="DT9" s="787"/>
      <c r="DU9" s="731"/>
      <c r="DV9" s="789"/>
      <c r="DW9" s="789"/>
      <c r="DX9" s="789"/>
      <c r="DY9" s="789"/>
      <c r="DZ9" s="789"/>
      <c r="EA9" s="789"/>
      <c r="EB9" s="789"/>
      <c r="EC9" s="789"/>
      <c r="ED9" s="789"/>
      <c r="EE9" s="790"/>
      <c r="EF9" s="704"/>
      <c r="EG9" s="704"/>
      <c r="EH9" s="581"/>
      <c r="EI9" s="581"/>
      <c r="EJ9" s="581"/>
      <c r="EK9" s="581"/>
      <c r="EL9" s="581"/>
    </row>
    <row r="10" spans="1:142" ht="15.75" customHeight="1">
      <c r="A10" s="787"/>
      <c r="B10" s="787"/>
      <c r="C10" s="787"/>
      <c r="D10" s="787"/>
      <c r="E10" s="787"/>
      <c r="F10" s="787"/>
      <c r="G10" s="787"/>
      <c r="H10" s="787"/>
      <c r="I10" s="787"/>
      <c r="J10" s="787"/>
      <c r="K10" s="787"/>
      <c r="L10" s="787"/>
      <c r="M10" s="787"/>
      <c r="N10" s="787"/>
      <c r="O10" s="787"/>
      <c r="P10" s="787"/>
      <c r="Q10" s="787"/>
      <c r="R10" s="787"/>
      <c r="S10" s="787"/>
      <c r="T10" s="787"/>
      <c r="U10" s="787"/>
      <c r="V10" s="787"/>
      <c r="W10" s="787"/>
      <c r="X10" s="787"/>
      <c r="Y10" s="787"/>
      <c r="Z10" s="787"/>
      <c r="AA10" s="787"/>
      <c r="AB10" s="787"/>
      <c r="AC10" s="787"/>
      <c r="AD10" s="787"/>
      <c r="AE10" s="787"/>
      <c r="AF10" s="787"/>
      <c r="AG10" s="787"/>
      <c r="AH10" s="787"/>
      <c r="AI10" s="787"/>
      <c r="AJ10" s="787"/>
      <c r="AK10" s="787"/>
      <c r="AL10" s="787"/>
      <c r="AM10" s="787"/>
      <c r="AN10" s="787"/>
      <c r="AO10" s="787"/>
      <c r="AP10" s="787"/>
      <c r="AQ10" s="787"/>
      <c r="AR10" s="787"/>
      <c r="AS10" s="787"/>
      <c r="AT10" s="787"/>
      <c r="AU10" s="787"/>
      <c r="AV10" s="787"/>
      <c r="AW10" s="787"/>
      <c r="AX10" s="787"/>
      <c r="AY10" s="787"/>
      <c r="AZ10" s="787"/>
      <c r="BA10" s="787"/>
      <c r="BB10" s="787"/>
      <c r="BC10" s="787"/>
      <c r="BD10" s="787"/>
      <c r="BE10" s="787"/>
      <c r="BF10" s="787"/>
      <c r="BG10" s="787"/>
      <c r="BH10" s="787"/>
      <c r="BI10" s="787"/>
      <c r="BJ10" s="787"/>
      <c r="BK10" s="787"/>
      <c r="BL10" s="787"/>
      <c r="BM10" s="787"/>
      <c r="BN10" s="787"/>
      <c r="BO10" s="787"/>
      <c r="BP10" s="787"/>
      <c r="BQ10" s="787"/>
      <c r="BR10" s="787"/>
      <c r="BS10" s="787"/>
      <c r="BT10" s="787"/>
      <c r="BU10" s="787"/>
      <c r="BV10" s="787"/>
      <c r="BW10" s="787"/>
      <c r="BX10" s="787"/>
      <c r="BY10" s="787"/>
      <c r="BZ10" s="787"/>
      <c r="CA10" s="787"/>
      <c r="CB10" s="787"/>
      <c r="CC10" s="787"/>
      <c r="CD10" s="787"/>
      <c r="CE10" s="787"/>
      <c r="CF10" s="787"/>
      <c r="CG10" s="787"/>
      <c r="CH10" s="787"/>
      <c r="CI10" s="787"/>
      <c r="CJ10" s="787"/>
      <c r="CK10" s="787"/>
      <c r="CL10" s="787"/>
      <c r="CM10" s="787"/>
      <c r="CN10" s="787"/>
      <c r="CO10" s="787"/>
      <c r="CP10" s="787"/>
      <c r="CQ10" s="787"/>
      <c r="CR10" s="787"/>
      <c r="CS10" s="787"/>
      <c r="CT10" s="787"/>
      <c r="CU10" s="787"/>
      <c r="CV10" s="787"/>
      <c r="CW10" s="787"/>
      <c r="CX10" s="787"/>
      <c r="CY10" s="787"/>
      <c r="CZ10" s="787"/>
      <c r="DA10" s="787"/>
      <c r="DB10" s="787"/>
      <c r="DC10" s="787"/>
      <c r="DD10" s="787"/>
      <c r="DE10" s="787"/>
      <c r="DF10" s="787"/>
      <c r="DG10" s="787"/>
      <c r="DH10" s="787"/>
      <c r="DI10" s="787"/>
      <c r="DJ10" s="787"/>
      <c r="DK10" s="787"/>
      <c r="DL10" s="787"/>
      <c r="DM10" s="787"/>
      <c r="DN10" s="787"/>
      <c r="DO10" s="787"/>
      <c r="DP10" s="787"/>
      <c r="DQ10" s="787"/>
      <c r="DR10" s="787"/>
      <c r="DS10" s="787"/>
      <c r="DT10" s="787"/>
      <c r="DU10" s="731"/>
      <c r="DV10" s="789"/>
      <c r="DW10" s="789"/>
      <c r="DX10" s="789"/>
      <c r="DY10" s="789"/>
      <c r="DZ10" s="789"/>
      <c r="EA10" s="789"/>
      <c r="EB10" s="789"/>
      <c r="EC10" s="789"/>
      <c r="ED10" s="789"/>
      <c r="EE10" s="790"/>
      <c r="EF10" s="704"/>
      <c r="EG10" s="704"/>
      <c r="EH10" s="581"/>
      <c r="EI10" s="581"/>
      <c r="EJ10" s="581"/>
      <c r="EK10" s="581"/>
      <c r="EL10" s="581"/>
    </row>
    <row r="11" spans="1:142" ht="15.75" customHeight="1">
      <c r="A11" s="787"/>
      <c r="B11" s="787"/>
      <c r="C11" s="787"/>
      <c r="D11" s="787"/>
      <c r="E11" s="787"/>
      <c r="F11" s="787"/>
      <c r="G11" s="787"/>
      <c r="H11" s="787"/>
      <c r="I11" s="787"/>
      <c r="J11" s="787"/>
      <c r="K11" s="787"/>
      <c r="L11" s="787"/>
      <c r="M11" s="787"/>
      <c r="N11" s="787"/>
      <c r="O11" s="787"/>
      <c r="P11" s="787"/>
      <c r="Q11" s="787"/>
      <c r="R11" s="787"/>
      <c r="S11" s="787"/>
      <c r="T11" s="787"/>
      <c r="U11" s="787"/>
      <c r="V11" s="787"/>
      <c r="W11" s="787"/>
      <c r="X11" s="787"/>
      <c r="Y11" s="787"/>
      <c r="Z11" s="787"/>
      <c r="AA11" s="787"/>
      <c r="AB11" s="787"/>
      <c r="AC11" s="787"/>
      <c r="AD11" s="787"/>
      <c r="AE11" s="787"/>
      <c r="AF11" s="787"/>
      <c r="AG11" s="787"/>
      <c r="AH11" s="787"/>
      <c r="AI11" s="787"/>
      <c r="AJ11" s="787"/>
      <c r="AK11" s="787"/>
      <c r="AL11" s="787"/>
      <c r="AM11" s="787"/>
      <c r="AN11" s="787"/>
      <c r="AO11" s="787"/>
      <c r="AP11" s="787"/>
      <c r="AQ11" s="787"/>
      <c r="AR11" s="787"/>
      <c r="AS11" s="787"/>
      <c r="AT11" s="787"/>
      <c r="AU11" s="787"/>
      <c r="AV11" s="787"/>
      <c r="AW11" s="787"/>
      <c r="AX11" s="787"/>
      <c r="AY11" s="787"/>
      <c r="AZ11" s="787"/>
      <c r="BA11" s="787"/>
      <c r="BB11" s="787"/>
      <c r="BC11" s="787"/>
      <c r="BD11" s="787"/>
      <c r="BE11" s="787"/>
      <c r="BF11" s="787"/>
      <c r="BG11" s="787"/>
      <c r="BH11" s="787"/>
      <c r="BI11" s="787"/>
      <c r="BJ11" s="787"/>
      <c r="BK11" s="787"/>
      <c r="BL11" s="787"/>
      <c r="BM11" s="787"/>
      <c r="BN11" s="787"/>
      <c r="BO11" s="787"/>
      <c r="BP11" s="787"/>
      <c r="BQ11" s="787"/>
      <c r="BR11" s="787"/>
      <c r="BS11" s="787"/>
      <c r="BT11" s="787"/>
      <c r="BU11" s="787"/>
      <c r="BV11" s="787"/>
      <c r="BW11" s="787"/>
      <c r="BX11" s="787"/>
      <c r="BY11" s="787"/>
      <c r="BZ11" s="787"/>
      <c r="CA11" s="787"/>
      <c r="CB11" s="787"/>
      <c r="CC11" s="787"/>
      <c r="CD11" s="787"/>
      <c r="CE11" s="787"/>
      <c r="CF11" s="787"/>
      <c r="CG11" s="787"/>
      <c r="CH11" s="787"/>
      <c r="CI11" s="787"/>
      <c r="CJ11" s="787"/>
      <c r="CK11" s="787"/>
      <c r="CL11" s="787"/>
      <c r="CM11" s="787"/>
      <c r="CN11" s="787"/>
      <c r="CO11" s="787"/>
      <c r="CP11" s="787"/>
      <c r="CQ11" s="787"/>
      <c r="CR11" s="787"/>
      <c r="CS11" s="787"/>
      <c r="CT11" s="787"/>
      <c r="CU11" s="787"/>
      <c r="CV11" s="787"/>
      <c r="CW11" s="787"/>
      <c r="CX11" s="787"/>
      <c r="CY11" s="787"/>
      <c r="CZ11" s="787"/>
      <c r="DA11" s="787"/>
      <c r="DB11" s="787"/>
      <c r="DC11" s="787"/>
      <c r="DD11" s="787"/>
      <c r="DE11" s="787"/>
      <c r="DF11" s="787"/>
      <c r="DG11" s="787"/>
      <c r="DH11" s="787"/>
      <c r="DI11" s="787"/>
      <c r="DJ11" s="787"/>
      <c r="DK11" s="787"/>
      <c r="DL11" s="787"/>
      <c r="DM11" s="787"/>
      <c r="DN11" s="787"/>
      <c r="DO11" s="787"/>
      <c r="DP11" s="787"/>
      <c r="DQ11" s="787"/>
      <c r="DR11" s="787"/>
      <c r="DS11" s="787"/>
      <c r="DT11" s="787"/>
      <c r="DU11" s="731"/>
      <c r="DV11" s="789"/>
      <c r="DW11" s="789"/>
      <c r="DX11" s="789"/>
      <c r="DY11" s="789"/>
      <c r="DZ11" s="789"/>
      <c r="EA11" s="789"/>
      <c r="EB11" s="789"/>
      <c r="EC11" s="789"/>
      <c r="ED11" s="789"/>
      <c r="EE11" s="790"/>
      <c r="EF11" s="704"/>
      <c r="EG11" s="704"/>
      <c r="EH11" s="581"/>
      <c r="EI11" s="581"/>
      <c r="EJ11" s="581"/>
      <c r="EK11" s="581"/>
      <c r="EL11" s="581"/>
    </row>
    <row r="12" spans="1:142" ht="15.75" customHeight="1">
      <c r="A12" s="787"/>
      <c r="B12" s="787"/>
      <c r="C12" s="787"/>
      <c r="D12" s="787"/>
      <c r="E12" s="787"/>
      <c r="F12" s="787"/>
      <c r="G12" s="787"/>
      <c r="H12" s="787"/>
      <c r="I12" s="787"/>
      <c r="J12" s="787"/>
      <c r="K12" s="787"/>
      <c r="L12" s="787"/>
      <c r="M12" s="787"/>
      <c r="N12" s="787"/>
      <c r="O12" s="787"/>
      <c r="P12" s="787"/>
      <c r="Q12" s="787"/>
      <c r="R12" s="787"/>
      <c r="S12" s="787"/>
      <c r="T12" s="787"/>
      <c r="U12" s="787"/>
      <c r="V12" s="787"/>
      <c r="W12" s="787"/>
      <c r="X12" s="787"/>
      <c r="Y12" s="787"/>
      <c r="Z12" s="787"/>
      <c r="AA12" s="787"/>
      <c r="AB12" s="787"/>
      <c r="AC12" s="787"/>
      <c r="AD12" s="787"/>
      <c r="AE12" s="787"/>
      <c r="AF12" s="787"/>
      <c r="AG12" s="787"/>
      <c r="AH12" s="787"/>
      <c r="AI12" s="787"/>
      <c r="AJ12" s="787"/>
      <c r="AK12" s="787"/>
      <c r="AL12" s="787"/>
      <c r="AM12" s="787"/>
      <c r="AN12" s="787"/>
      <c r="AO12" s="787"/>
      <c r="AP12" s="787"/>
      <c r="AQ12" s="787"/>
      <c r="AR12" s="787"/>
      <c r="AS12" s="787"/>
      <c r="AT12" s="787"/>
      <c r="AU12" s="787"/>
      <c r="AV12" s="787"/>
      <c r="AW12" s="787"/>
      <c r="AX12" s="787"/>
      <c r="AY12" s="787"/>
      <c r="AZ12" s="787"/>
      <c r="BA12" s="787"/>
      <c r="BB12" s="787"/>
      <c r="BC12" s="787"/>
      <c r="BD12" s="787"/>
      <c r="BE12" s="787"/>
      <c r="BF12" s="787"/>
      <c r="BG12" s="787"/>
      <c r="BH12" s="787"/>
      <c r="BI12" s="787"/>
      <c r="BJ12" s="787"/>
      <c r="BK12" s="787"/>
      <c r="BL12" s="787"/>
      <c r="BM12" s="787"/>
      <c r="BN12" s="787"/>
      <c r="BO12" s="787"/>
      <c r="BP12" s="787"/>
      <c r="BQ12" s="787"/>
      <c r="BR12" s="787"/>
      <c r="BS12" s="787"/>
      <c r="BT12" s="787"/>
      <c r="BU12" s="787"/>
      <c r="BV12" s="787"/>
      <c r="BW12" s="787"/>
      <c r="BX12" s="787"/>
      <c r="BY12" s="787"/>
      <c r="BZ12" s="787"/>
      <c r="CA12" s="787"/>
      <c r="CB12" s="787"/>
      <c r="CC12" s="787"/>
      <c r="CD12" s="787"/>
      <c r="CE12" s="787"/>
      <c r="CF12" s="787"/>
      <c r="CG12" s="787"/>
      <c r="CH12" s="787"/>
      <c r="CI12" s="787"/>
      <c r="CJ12" s="787"/>
      <c r="CK12" s="787"/>
      <c r="CL12" s="787"/>
      <c r="CM12" s="787"/>
      <c r="CN12" s="787"/>
      <c r="CO12" s="787"/>
      <c r="CP12" s="787"/>
      <c r="CQ12" s="787"/>
      <c r="CR12" s="787"/>
      <c r="CS12" s="787"/>
      <c r="CT12" s="787"/>
      <c r="CU12" s="787"/>
      <c r="CV12" s="787"/>
      <c r="CW12" s="787"/>
      <c r="CX12" s="787"/>
      <c r="CY12" s="787"/>
      <c r="CZ12" s="787"/>
      <c r="DA12" s="787"/>
      <c r="DB12" s="787"/>
      <c r="DC12" s="787"/>
      <c r="DD12" s="787"/>
      <c r="DE12" s="787"/>
      <c r="DF12" s="787"/>
      <c r="DG12" s="787"/>
      <c r="DH12" s="787"/>
      <c r="DI12" s="787"/>
      <c r="DJ12" s="787"/>
      <c r="DK12" s="787"/>
      <c r="DL12" s="787"/>
      <c r="DM12" s="787"/>
      <c r="DN12" s="787"/>
      <c r="DO12" s="787"/>
      <c r="DP12" s="787"/>
      <c r="DQ12" s="787"/>
      <c r="DR12" s="787"/>
      <c r="DS12" s="787"/>
      <c r="DT12" s="787"/>
      <c r="DU12" s="730"/>
      <c r="DV12" s="792"/>
      <c r="DW12" s="792"/>
      <c r="DX12" s="792"/>
      <c r="DY12" s="792"/>
      <c r="DZ12" s="792"/>
      <c r="EA12" s="792"/>
      <c r="EB12" s="792"/>
      <c r="EC12" s="792"/>
      <c r="ED12" s="792"/>
      <c r="EE12" s="793"/>
      <c r="EF12" s="659"/>
      <c r="EG12" s="659"/>
      <c r="EH12" s="581"/>
      <c r="EI12" s="581"/>
      <c r="EJ12" s="581"/>
      <c r="EK12" s="581"/>
      <c r="EL12" s="581"/>
    </row>
    <row r="13" spans="1:142" ht="3" customHeight="1">
      <c r="A13" s="787"/>
      <c r="B13" s="787"/>
      <c r="C13" s="787"/>
      <c r="D13" s="787"/>
      <c r="E13" s="787"/>
      <c r="F13" s="787"/>
      <c r="G13" s="787"/>
      <c r="H13" s="787"/>
      <c r="I13" s="787"/>
      <c r="J13" s="787"/>
      <c r="K13" s="787"/>
      <c r="L13" s="787"/>
      <c r="M13" s="787"/>
      <c r="N13" s="787"/>
      <c r="O13" s="787"/>
      <c r="P13" s="787"/>
      <c r="Q13" s="787"/>
      <c r="R13" s="787"/>
      <c r="S13" s="787"/>
      <c r="T13" s="787"/>
      <c r="U13" s="787"/>
      <c r="V13" s="787"/>
      <c r="W13" s="787"/>
      <c r="X13" s="787"/>
      <c r="Y13" s="787"/>
      <c r="Z13" s="787"/>
      <c r="AA13" s="787"/>
      <c r="AB13" s="787"/>
      <c r="AC13" s="787"/>
      <c r="AD13" s="787"/>
      <c r="AE13" s="787"/>
      <c r="AF13" s="787"/>
      <c r="AG13" s="787"/>
      <c r="AH13" s="787"/>
      <c r="AI13" s="787"/>
      <c r="AJ13" s="787"/>
      <c r="AK13" s="787"/>
      <c r="AL13" s="787"/>
      <c r="AM13" s="787"/>
      <c r="AN13" s="787"/>
      <c r="AO13" s="787"/>
      <c r="AP13" s="787"/>
      <c r="AQ13" s="787"/>
      <c r="AR13" s="787"/>
      <c r="AS13" s="787"/>
      <c r="AT13" s="787"/>
      <c r="AU13" s="787"/>
      <c r="AV13" s="787"/>
      <c r="AW13" s="787"/>
      <c r="AX13" s="787"/>
      <c r="AY13" s="787"/>
      <c r="AZ13" s="787"/>
      <c r="BA13" s="787"/>
      <c r="BB13" s="787"/>
      <c r="BC13" s="787"/>
      <c r="BD13" s="787"/>
      <c r="BE13" s="787"/>
      <c r="BF13" s="787"/>
      <c r="BG13" s="787"/>
      <c r="BH13" s="787"/>
      <c r="BI13" s="787"/>
      <c r="BJ13" s="787"/>
      <c r="BK13" s="787"/>
      <c r="BL13" s="787"/>
      <c r="BM13" s="787"/>
      <c r="BN13" s="787"/>
      <c r="BO13" s="787"/>
      <c r="BP13" s="787"/>
      <c r="BQ13" s="787"/>
      <c r="BR13" s="787"/>
      <c r="BS13" s="787"/>
      <c r="BT13" s="787"/>
      <c r="BU13" s="787"/>
      <c r="BV13" s="787"/>
      <c r="BW13" s="787"/>
      <c r="BX13" s="787"/>
      <c r="BY13" s="787"/>
      <c r="BZ13" s="787"/>
      <c r="CA13" s="787"/>
      <c r="CB13" s="787"/>
      <c r="CC13" s="787"/>
      <c r="CD13" s="787"/>
      <c r="CE13" s="787"/>
      <c r="CF13" s="787"/>
      <c r="CG13" s="787"/>
      <c r="CH13" s="787"/>
      <c r="CI13" s="787"/>
      <c r="CJ13" s="787"/>
      <c r="CK13" s="787"/>
      <c r="CL13" s="787"/>
      <c r="CM13" s="787"/>
      <c r="CN13" s="787"/>
      <c r="CO13" s="787"/>
      <c r="CP13" s="787"/>
      <c r="CQ13" s="787"/>
      <c r="CR13" s="787"/>
      <c r="CS13" s="787"/>
      <c r="CT13" s="787"/>
      <c r="CU13" s="787"/>
      <c r="CV13" s="787"/>
      <c r="CW13" s="787"/>
      <c r="CX13" s="787"/>
      <c r="CY13" s="787"/>
      <c r="CZ13" s="787"/>
      <c r="DA13" s="787"/>
      <c r="DB13" s="787"/>
      <c r="DC13" s="787"/>
      <c r="DD13" s="787"/>
      <c r="DE13" s="787"/>
      <c r="DF13" s="787"/>
      <c r="DG13" s="787"/>
      <c r="DH13" s="787"/>
      <c r="DI13" s="787"/>
      <c r="DJ13" s="787"/>
      <c r="DK13" s="787"/>
      <c r="DL13" s="787"/>
      <c r="DM13" s="787"/>
      <c r="DN13" s="787"/>
      <c r="DO13" s="787"/>
      <c r="DP13" s="787"/>
      <c r="DQ13" s="787"/>
      <c r="DR13" s="787"/>
      <c r="DS13" s="787"/>
      <c r="DT13" s="787"/>
      <c r="DU13" s="731"/>
      <c r="DV13" s="789"/>
      <c r="DW13" s="789"/>
      <c r="DX13" s="789"/>
      <c r="DY13" s="789"/>
      <c r="DZ13" s="789"/>
      <c r="EA13" s="789"/>
      <c r="EB13" s="789"/>
      <c r="EC13" s="789"/>
      <c r="ED13" s="789"/>
      <c r="EE13" s="793"/>
      <c r="EF13" s="704"/>
      <c r="EG13" s="704"/>
      <c r="EH13" s="581"/>
      <c r="EI13" s="581"/>
      <c r="EJ13" s="581"/>
      <c r="EK13" s="581"/>
      <c r="EL13" s="581"/>
    </row>
    <row r="14" spans="1:142" ht="3" customHeight="1" thickBot="1">
      <c r="A14" s="787"/>
      <c r="B14" s="787"/>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7"/>
      <c r="AA14" s="787"/>
      <c r="AB14" s="787"/>
      <c r="AC14" s="787"/>
      <c r="AD14" s="787"/>
      <c r="AE14" s="787"/>
      <c r="AF14" s="787"/>
      <c r="AG14" s="787"/>
      <c r="AH14" s="787"/>
      <c r="AI14" s="787"/>
      <c r="AJ14" s="787"/>
      <c r="AK14" s="787"/>
      <c r="AL14" s="787"/>
      <c r="AM14" s="787"/>
      <c r="AN14" s="787"/>
      <c r="AO14" s="787"/>
      <c r="AP14" s="787"/>
      <c r="AQ14" s="787"/>
      <c r="AR14" s="787"/>
      <c r="AS14" s="787"/>
      <c r="AT14" s="787"/>
      <c r="AU14" s="787"/>
      <c r="AV14" s="787"/>
      <c r="AW14" s="787"/>
      <c r="AX14" s="787"/>
      <c r="AY14" s="787"/>
      <c r="AZ14" s="787"/>
      <c r="BA14" s="787"/>
      <c r="BB14" s="787"/>
      <c r="BC14" s="787"/>
      <c r="BD14" s="787"/>
      <c r="BE14" s="787"/>
      <c r="BF14" s="787"/>
      <c r="BG14" s="787"/>
      <c r="BH14" s="787"/>
      <c r="BI14" s="787"/>
      <c r="BJ14" s="787"/>
      <c r="BK14" s="787"/>
      <c r="BL14" s="787"/>
      <c r="BM14" s="787"/>
      <c r="BN14" s="787"/>
      <c r="BO14" s="787"/>
      <c r="BP14" s="787"/>
      <c r="BQ14" s="787"/>
      <c r="BR14" s="787"/>
      <c r="BS14" s="787"/>
      <c r="BT14" s="787"/>
      <c r="BU14" s="787"/>
      <c r="BV14" s="787"/>
      <c r="BW14" s="787"/>
      <c r="BX14" s="787"/>
      <c r="BY14" s="787"/>
      <c r="BZ14" s="787"/>
      <c r="CA14" s="787"/>
      <c r="CB14" s="787"/>
      <c r="CC14" s="787"/>
      <c r="CD14" s="787"/>
      <c r="CE14" s="787"/>
      <c r="CF14" s="787"/>
      <c r="CG14" s="787"/>
      <c r="CH14" s="787"/>
      <c r="CI14" s="787"/>
      <c r="CJ14" s="787"/>
      <c r="CK14" s="787"/>
      <c r="CL14" s="787"/>
      <c r="CM14" s="787"/>
      <c r="CN14" s="787"/>
      <c r="CO14" s="787"/>
      <c r="CP14" s="787"/>
      <c r="CQ14" s="787"/>
      <c r="CR14" s="787"/>
      <c r="CS14" s="787"/>
      <c r="CT14" s="787"/>
      <c r="CU14" s="787"/>
      <c r="CV14" s="787"/>
      <c r="CW14" s="787"/>
      <c r="CX14" s="787"/>
      <c r="CY14" s="787"/>
      <c r="CZ14" s="787"/>
      <c r="DA14" s="787"/>
      <c r="DB14" s="787"/>
      <c r="DC14" s="787"/>
      <c r="DD14" s="787"/>
      <c r="DE14" s="787"/>
      <c r="DF14" s="787"/>
      <c r="DG14" s="787"/>
      <c r="DH14" s="787"/>
      <c r="DI14" s="787"/>
      <c r="DJ14" s="787"/>
      <c r="DK14" s="787"/>
      <c r="DL14" s="787"/>
      <c r="DM14" s="787"/>
      <c r="DN14" s="787"/>
      <c r="DO14" s="787"/>
      <c r="DP14" s="787"/>
      <c r="DQ14" s="787"/>
      <c r="DR14" s="787"/>
      <c r="DS14" s="787"/>
      <c r="DT14" s="787"/>
      <c r="DU14" s="731"/>
      <c r="DV14" s="902"/>
      <c r="DW14" s="902"/>
      <c r="DX14" s="902"/>
      <c r="DY14" s="902"/>
      <c r="DZ14" s="902"/>
      <c r="EA14" s="902"/>
      <c r="EB14" s="902"/>
      <c r="EC14" s="902"/>
      <c r="ED14" s="902"/>
      <c r="EE14" s="786"/>
      <c r="EF14" s="704"/>
      <c r="EG14" s="704"/>
      <c r="EH14" s="581"/>
      <c r="EI14" s="581"/>
      <c r="EJ14" s="581"/>
      <c r="EK14" s="581"/>
      <c r="EL14" s="581"/>
    </row>
    <row r="15" spans="1:142">
      <c r="A15" s="787"/>
      <c r="B15" s="787"/>
      <c r="C15" s="787"/>
      <c r="D15" s="787"/>
      <c r="E15" s="787"/>
      <c r="F15" s="787"/>
      <c r="G15" s="787"/>
      <c r="H15" s="787"/>
      <c r="I15" s="787"/>
      <c r="J15" s="787"/>
      <c r="K15" s="787"/>
      <c r="L15" s="787"/>
      <c r="M15" s="787"/>
      <c r="N15" s="787"/>
      <c r="O15" s="787"/>
      <c r="P15" s="787"/>
      <c r="Q15" s="787"/>
      <c r="R15" s="787"/>
      <c r="S15" s="787"/>
      <c r="T15" s="787"/>
      <c r="U15" s="787"/>
      <c r="V15" s="787"/>
      <c r="W15" s="787"/>
      <c r="X15" s="787"/>
      <c r="Y15" s="787"/>
      <c r="Z15" s="787"/>
      <c r="AA15" s="787"/>
      <c r="AB15" s="787"/>
      <c r="AC15" s="787"/>
      <c r="AD15" s="787"/>
      <c r="AE15" s="787"/>
      <c r="AF15" s="787"/>
      <c r="AG15" s="787"/>
      <c r="AH15" s="787"/>
      <c r="AI15" s="787"/>
      <c r="AJ15" s="787"/>
      <c r="AK15" s="787"/>
      <c r="AL15" s="787"/>
      <c r="AM15" s="787"/>
      <c r="AN15" s="787"/>
      <c r="AO15" s="787"/>
      <c r="AP15" s="787"/>
      <c r="AQ15" s="787"/>
      <c r="AR15" s="787"/>
      <c r="AS15" s="787"/>
      <c r="AT15" s="787"/>
      <c r="AU15" s="787"/>
      <c r="AV15" s="787"/>
      <c r="AW15" s="787"/>
      <c r="AX15" s="787"/>
      <c r="AY15" s="787"/>
      <c r="AZ15" s="787"/>
      <c r="BA15" s="787"/>
      <c r="BB15" s="787"/>
      <c r="BC15" s="787"/>
      <c r="BD15" s="787"/>
      <c r="BE15" s="787"/>
      <c r="BF15" s="787"/>
      <c r="BG15" s="787"/>
      <c r="BH15" s="787"/>
      <c r="BI15" s="787"/>
      <c r="BJ15" s="787"/>
      <c r="BK15" s="787"/>
      <c r="BL15" s="787"/>
      <c r="BM15" s="787"/>
      <c r="BN15" s="787"/>
      <c r="BO15" s="787"/>
      <c r="BP15" s="787"/>
      <c r="BQ15" s="787"/>
      <c r="BR15" s="787"/>
      <c r="BS15" s="787"/>
      <c r="BT15" s="787"/>
      <c r="BU15" s="787"/>
      <c r="BV15" s="787"/>
      <c r="BW15" s="787"/>
      <c r="BX15" s="787"/>
      <c r="BY15" s="787"/>
      <c r="BZ15" s="787"/>
      <c r="CA15" s="787"/>
      <c r="CB15" s="787"/>
      <c r="CC15" s="787"/>
      <c r="CD15" s="787"/>
      <c r="CE15" s="787"/>
      <c r="CF15" s="787"/>
      <c r="CG15" s="787"/>
      <c r="CH15" s="787"/>
      <c r="CI15" s="787"/>
      <c r="CJ15" s="787"/>
      <c r="CK15" s="787"/>
      <c r="CL15" s="787"/>
      <c r="CM15" s="787"/>
      <c r="CN15" s="787"/>
      <c r="CO15" s="787"/>
      <c r="CP15" s="787"/>
      <c r="CQ15" s="787"/>
      <c r="CR15" s="787"/>
      <c r="CS15" s="787"/>
      <c r="CT15" s="787"/>
      <c r="CU15" s="787"/>
      <c r="CV15" s="787"/>
      <c r="CW15" s="787"/>
      <c r="CX15" s="787"/>
      <c r="CY15" s="787"/>
      <c r="CZ15" s="787"/>
      <c r="DA15" s="787"/>
      <c r="DB15" s="787"/>
      <c r="DC15" s="787"/>
      <c r="DD15" s="787"/>
      <c r="DE15" s="787"/>
      <c r="DF15" s="787"/>
      <c r="DG15" s="787"/>
      <c r="DH15" s="787"/>
      <c r="DI15" s="787"/>
      <c r="DJ15" s="787"/>
      <c r="DK15" s="787"/>
      <c r="DL15" s="787"/>
      <c r="DM15" s="787"/>
      <c r="DN15" s="787"/>
      <c r="DO15" s="787"/>
      <c r="DP15" s="787"/>
      <c r="DQ15" s="787"/>
      <c r="DR15" s="787"/>
      <c r="DS15" s="787"/>
      <c r="DT15" s="787"/>
      <c r="DU15" s="910" t="s">
        <v>158</v>
      </c>
      <c r="DV15" s="910" t="s">
        <v>158</v>
      </c>
      <c r="DW15" s="910" t="s">
        <v>158</v>
      </c>
      <c r="DX15" s="910" t="s">
        <v>158</v>
      </c>
      <c r="DY15" s="910" t="s">
        <v>158</v>
      </c>
      <c r="DZ15" s="910" t="s">
        <v>158</v>
      </c>
      <c r="EA15" s="910" t="s">
        <v>158</v>
      </c>
      <c r="EB15" s="910" t="s">
        <v>158</v>
      </c>
      <c r="EC15" s="910" t="s">
        <v>158</v>
      </c>
      <c r="ED15" s="910" t="s">
        <v>158</v>
      </c>
      <c r="EE15" s="911"/>
      <c r="EF15" s="704"/>
      <c r="EG15" s="704"/>
      <c r="EH15" s="581"/>
      <c r="EI15" s="581"/>
      <c r="EJ15" s="581"/>
      <c r="EK15" s="581"/>
      <c r="EL15" s="581"/>
    </row>
    <row r="16" spans="1:142">
      <c r="A16" s="787"/>
      <c r="B16" s="787"/>
      <c r="C16" s="787"/>
      <c r="D16" s="787"/>
      <c r="E16" s="787"/>
      <c r="F16" s="787"/>
      <c r="G16" s="787"/>
      <c r="H16" s="787"/>
      <c r="I16" s="787"/>
      <c r="J16" s="787"/>
      <c r="K16" s="787"/>
      <c r="L16" s="787"/>
      <c r="M16" s="787"/>
      <c r="N16" s="787"/>
      <c r="O16" s="787"/>
      <c r="P16" s="787"/>
      <c r="Q16" s="787"/>
      <c r="R16" s="787"/>
      <c r="S16" s="787"/>
      <c r="T16" s="787"/>
      <c r="U16" s="787"/>
      <c r="V16" s="787"/>
      <c r="W16" s="787"/>
      <c r="X16" s="787"/>
      <c r="Y16" s="787"/>
      <c r="Z16" s="787"/>
      <c r="AA16" s="787"/>
      <c r="AB16" s="787"/>
      <c r="AC16" s="787"/>
      <c r="AD16" s="787"/>
      <c r="AE16" s="787"/>
      <c r="AF16" s="787"/>
      <c r="AG16" s="787"/>
      <c r="AH16" s="787"/>
      <c r="AI16" s="787"/>
      <c r="AJ16" s="787"/>
      <c r="AK16" s="787"/>
      <c r="AL16" s="787"/>
      <c r="AM16" s="787"/>
      <c r="AN16" s="787"/>
      <c r="AO16" s="787"/>
      <c r="AP16" s="787"/>
      <c r="AQ16" s="787"/>
      <c r="AR16" s="787"/>
      <c r="AS16" s="787"/>
      <c r="AT16" s="787"/>
      <c r="AU16" s="787"/>
      <c r="AV16" s="787"/>
      <c r="AW16" s="787"/>
      <c r="AX16" s="787"/>
      <c r="AY16" s="787"/>
      <c r="AZ16" s="787"/>
      <c r="BA16" s="787"/>
      <c r="BB16" s="787"/>
      <c r="BC16" s="787"/>
      <c r="BD16" s="787"/>
      <c r="BE16" s="787"/>
      <c r="BF16" s="787"/>
      <c r="BG16" s="787"/>
      <c r="BH16" s="787"/>
      <c r="BI16" s="787"/>
      <c r="BJ16" s="787"/>
      <c r="BK16" s="787"/>
      <c r="BL16" s="787"/>
      <c r="BM16" s="787"/>
      <c r="BN16" s="787"/>
      <c r="BO16" s="787"/>
      <c r="BP16" s="787"/>
      <c r="BQ16" s="787"/>
      <c r="BR16" s="787"/>
      <c r="BS16" s="787"/>
      <c r="BT16" s="787"/>
      <c r="BU16" s="787"/>
      <c r="BV16" s="787"/>
      <c r="BW16" s="787"/>
      <c r="BX16" s="787"/>
      <c r="BY16" s="787"/>
      <c r="BZ16" s="787"/>
      <c r="CA16" s="787"/>
      <c r="CB16" s="787"/>
      <c r="CC16" s="787"/>
      <c r="CD16" s="787"/>
      <c r="CE16" s="787"/>
      <c r="CF16" s="787"/>
      <c r="CG16" s="787"/>
      <c r="CH16" s="787"/>
      <c r="CI16" s="787"/>
      <c r="CJ16" s="787"/>
      <c r="CK16" s="787"/>
      <c r="CL16" s="787"/>
      <c r="CM16" s="787"/>
      <c r="CN16" s="787"/>
      <c r="CO16" s="787"/>
      <c r="CP16" s="787"/>
      <c r="CQ16" s="787"/>
      <c r="CR16" s="787"/>
      <c r="CS16" s="787"/>
      <c r="CT16" s="787"/>
      <c r="CU16" s="787"/>
      <c r="CV16" s="787"/>
      <c r="CW16" s="787"/>
      <c r="CX16" s="787"/>
      <c r="CY16" s="787"/>
      <c r="CZ16" s="787"/>
      <c r="DA16" s="787"/>
      <c r="DB16" s="787"/>
      <c r="DC16" s="787"/>
      <c r="DD16" s="787"/>
      <c r="DE16" s="787"/>
      <c r="DF16" s="787"/>
      <c r="DG16" s="787"/>
      <c r="DH16" s="787"/>
      <c r="DI16" s="787"/>
      <c r="DJ16" s="787"/>
      <c r="DK16" s="787"/>
      <c r="DL16" s="787"/>
      <c r="DM16" s="787"/>
      <c r="DN16" s="787"/>
      <c r="DO16" s="787"/>
      <c r="DP16" s="787"/>
      <c r="DQ16" s="787"/>
      <c r="DR16" s="787"/>
      <c r="DS16" s="787"/>
      <c r="DT16" s="787"/>
      <c r="DU16" s="903">
        <v>2023</v>
      </c>
      <c r="DV16" s="903">
        <v>2024</v>
      </c>
      <c r="DW16" s="903">
        <v>2025</v>
      </c>
      <c r="DX16" s="903">
        <v>2026</v>
      </c>
      <c r="DY16" s="903">
        <v>2027</v>
      </c>
      <c r="DZ16" s="903">
        <v>2028</v>
      </c>
      <c r="EA16" s="903">
        <v>2029</v>
      </c>
      <c r="EB16" s="903">
        <v>2030</v>
      </c>
      <c r="EC16" s="903">
        <v>2031</v>
      </c>
      <c r="ED16" s="903">
        <v>2032</v>
      </c>
      <c r="EE16" s="911"/>
      <c r="EF16" s="704"/>
      <c r="EG16" s="704"/>
      <c r="EH16" s="581"/>
      <c r="EI16" s="581"/>
      <c r="EJ16" s="581"/>
      <c r="EK16" s="581"/>
      <c r="EL16" s="581"/>
    </row>
    <row r="17" spans="1:153">
      <c r="A17" s="787"/>
      <c r="B17" s="787"/>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7"/>
      <c r="AA17" s="787"/>
      <c r="AB17" s="787"/>
      <c r="AC17" s="787"/>
      <c r="AD17" s="787"/>
      <c r="AE17" s="787"/>
      <c r="AF17" s="787"/>
      <c r="AG17" s="787"/>
      <c r="AH17" s="787"/>
      <c r="AI17" s="787"/>
      <c r="AJ17" s="787"/>
      <c r="AK17" s="787"/>
      <c r="AL17" s="787"/>
      <c r="AM17" s="787"/>
      <c r="AN17" s="787"/>
      <c r="AO17" s="787"/>
      <c r="AP17" s="787"/>
      <c r="AQ17" s="787"/>
      <c r="AR17" s="787"/>
      <c r="AS17" s="787"/>
      <c r="AT17" s="787"/>
      <c r="AU17" s="787"/>
      <c r="AV17" s="787"/>
      <c r="AW17" s="787"/>
      <c r="AX17" s="787"/>
      <c r="AY17" s="787"/>
      <c r="AZ17" s="787"/>
      <c r="BA17" s="787"/>
      <c r="BB17" s="787"/>
      <c r="BC17" s="787"/>
      <c r="BD17" s="787"/>
      <c r="BE17" s="787"/>
      <c r="BF17" s="787"/>
      <c r="BG17" s="787"/>
      <c r="BH17" s="787"/>
      <c r="BI17" s="787"/>
      <c r="BJ17" s="787"/>
      <c r="BK17" s="787"/>
      <c r="BL17" s="787"/>
      <c r="BM17" s="787"/>
      <c r="BN17" s="787"/>
      <c r="BO17" s="787"/>
      <c r="BP17" s="787"/>
      <c r="BQ17" s="787"/>
      <c r="BR17" s="787"/>
      <c r="BS17" s="787"/>
      <c r="BT17" s="787"/>
      <c r="BU17" s="787"/>
      <c r="BV17" s="787"/>
      <c r="BW17" s="787"/>
      <c r="BX17" s="787"/>
      <c r="BY17" s="787"/>
      <c r="BZ17" s="787"/>
      <c r="CA17" s="787"/>
      <c r="CB17" s="787"/>
      <c r="CC17" s="787"/>
      <c r="CD17" s="787"/>
      <c r="CE17" s="787"/>
      <c r="CF17" s="787"/>
      <c r="CG17" s="787"/>
      <c r="CH17" s="787"/>
      <c r="CI17" s="787"/>
      <c r="CJ17" s="787"/>
      <c r="CK17" s="787"/>
      <c r="CL17" s="787"/>
      <c r="CM17" s="787"/>
      <c r="CN17" s="787"/>
      <c r="CO17" s="787"/>
      <c r="CP17" s="787"/>
      <c r="CQ17" s="787"/>
      <c r="CR17" s="787"/>
      <c r="CS17" s="787"/>
      <c r="CT17" s="787"/>
      <c r="CU17" s="787"/>
      <c r="CV17" s="787"/>
      <c r="CW17" s="787"/>
      <c r="CX17" s="787"/>
      <c r="CY17" s="787"/>
      <c r="CZ17" s="787"/>
      <c r="DA17" s="787"/>
      <c r="DB17" s="787"/>
      <c r="DC17" s="787"/>
      <c r="DD17" s="787"/>
      <c r="DE17" s="787"/>
      <c r="DF17" s="787"/>
      <c r="DG17" s="787"/>
      <c r="DH17" s="787"/>
      <c r="DI17" s="787"/>
      <c r="DJ17" s="787"/>
      <c r="DK17" s="787"/>
      <c r="DL17" s="787"/>
      <c r="DM17" s="787"/>
      <c r="DN17" s="787"/>
      <c r="DO17" s="787"/>
      <c r="DP17" s="787"/>
      <c r="DQ17" s="787"/>
      <c r="DR17" s="787"/>
      <c r="DS17" s="787"/>
      <c r="DT17" s="787"/>
      <c r="DU17" s="904" t="s">
        <v>557</v>
      </c>
      <c r="DV17" s="904" t="s">
        <v>557</v>
      </c>
      <c r="DW17" s="904" t="s">
        <v>557</v>
      </c>
      <c r="DX17" s="904" t="s">
        <v>557</v>
      </c>
      <c r="DY17" s="904" t="s">
        <v>557</v>
      </c>
      <c r="DZ17" s="904" t="s">
        <v>557</v>
      </c>
      <c r="EA17" s="904" t="s">
        <v>557</v>
      </c>
      <c r="EB17" s="904" t="s">
        <v>557</v>
      </c>
      <c r="EC17" s="904" t="s">
        <v>557</v>
      </c>
      <c r="ED17" s="904" t="s">
        <v>557</v>
      </c>
      <c r="EE17" s="911"/>
      <c r="EF17" s="660"/>
      <c r="EG17" s="660"/>
      <c r="EH17" s="581"/>
      <c r="EI17" s="581"/>
      <c r="EJ17" s="581"/>
      <c r="EK17" s="581"/>
      <c r="EL17" s="581"/>
    </row>
    <row r="18" spans="1:153">
      <c r="A18" s="787"/>
      <c r="B18" s="787"/>
      <c r="C18" s="787"/>
      <c r="D18" s="787"/>
      <c r="E18" s="787"/>
      <c r="F18" s="787"/>
      <c r="G18" s="787"/>
      <c r="H18" s="787"/>
      <c r="I18" s="787"/>
      <c r="J18" s="787"/>
      <c r="K18" s="787"/>
      <c r="L18" s="787"/>
      <c r="M18" s="787"/>
      <c r="N18" s="787"/>
      <c r="O18" s="787"/>
      <c r="P18" s="787"/>
      <c r="Q18" s="787"/>
      <c r="R18" s="787"/>
      <c r="S18" s="787"/>
      <c r="T18" s="787"/>
      <c r="U18" s="787"/>
      <c r="V18" s="787"/>
      <c r="W18" s="787"/>
      <c r="X18" s="787"/>
      <c r="Y18" s="787"/>
      <c r="Z18" s="787"/>
      <c r="AA18" s="787"/>
      <c r="AB18" s="787"/>
      <c r="AC18" s="787"/>
      <c r="AD18" s="787"/>
      <c r="AE18" s="787"/>
      <c r="AF18" s="787"/>
      <c r="AG18" s="787"/>
      <c r="AH18" s="787"/>
      <c r="AI18" s="787"/>
      <c r="AJ18" s="787"/>
      <c r="AK18" s="787"/>
      <c r="AL18" s="787"/>
      <c r="AM18" s="787"/>
      <c r="AN18" s="787"/>
      <c r="AO18" s="787"/>
      <c r="AP18" s="787"/>
      <c r="AQ18" s="787"/>
      <c r="AR18" s="787"/>
      <c r="AS18" s="787"/>
      <c r="AT18" s="787"/>
      <c r="AU18" s="787"/>
      <c r="AV18" s="787"/>
      <c r="AW18" s="787"/>
      <c r="AX18" s="787"/>
      <c r="AY18" s="787"/>
      <c r="AZ18" s="787"/>
      <c r="BA18" s="787"/>
      <c r="BB18" s="787"/>
      <c r="BC18" s="787"/>
      <c r="BD18" s="787"/>
      <c r="BE18" s="787"/>
      <c r="BF18" s="787"/>
      <c r="BG18" s="787"/>
      <c r="BH18" s="787"/>
      <c r="BI18" s="787"/>
      <c r="BJ18" s="787"/>
      <c r="BK18" s="787"/>
      <c r="BL18" s="787"/>
      <c r="BM18" s="787"/>
      <c r="BN18" s="787"/>
      <c r="BO18" s="787"/>
      <c r="BP18" s="787"/>
      <c r="BQ18" s="787"/>
      <c r="BR18" s="787"/>
      <c r="BS18" s="787"/>
      <c r="BT18" s="787"/>
      <c r="BU18" s="787"/>
      <c r="BV18" s="787"/>
      <c r="BW18" s="787"/>
      <c r="BX18" s="787"/>
      <c r="BY18" s="787"/>
      <c r="BZ18" s="787"/>
      <c r="CA18" s="787"/>
      <c r="CB18" s="787"/>
      <c r="CC18" s="787"/>
      <c r="CD18" s="787"/>
      <c r="CE18" s="787"/>
      <c r="CF18" s="787"/>
      <c r="CG18" s="787"/>
      <c r="CH18" s="787"/>
      <c r="CI18" s="787"/>
      <c r="CJ18" s="787"/>
      <c r="CK18" s="787"/>
      <c r="CL18" s="787"/>
      <c r="CM18" s="787"/>
      <c r="CN18" s="787"/>
      <c r="CO18" s="787"/>
      <c r="CP18" s="787"/>
      <c r="CQ18" s="787"/>
      <c r="CR18" s="787"/>
      <c r="CS18" s="787"/>
      <c r="CT18" s="787"/>
      <c r="CU18" s="787"/>
      <c r="CV18" s="787"/>
      <c r="CW18" s="787"/>
      <c r="CX18" s="787"/>
      <c r="CY18" s="787"/>
      <c r="CZ18" s="787"/>
      <c r="DA18" s="787"/>
      <c r="DB18" s="787"/>
      <c r="DC18" s="787"/>
      <c r="DD18" s="787"/>
      <c r="DE18" s="787"/>
      <c r="DF18" s="787"/>
      <c r="DG18" s="787"/>
      <c r="DH18" s="787"/>
      <c r="DI18" s="787"/>
      <c r="DJ18" s="787"/>
      <c r="DK18" s="787"/>
      <c r="DL18" s="787"/>
      <c r="DM18" s="787"/>
      <c r="DN18" s="787"/>
      <c r="DO18" s="787"/>
      <c r="DP18" s="787"/>
      <c r="DQ18" s="787"/>
      <c r="DR18" s="787"/>
      <c r="DS18" s="787"/>
      <c r="DT18" s="787"/>
      <c r="DU18" s="812"/>
      <c r="DV18" s="813"/>
      <c r="DW18" s="813"/>
      <c r="DX18" s="813"/>
      <c r="DY18" s="813"/>
      <c r="DZ18" s="813"/>
      <c r="EA18" s="813"/>
      <c r="EB18" s="813"/>
      <c r="EC18" s="813"/>
      <c r="ED18" s="813"/>
      <c r="EE18" s="814"/>
      <c r="EF18" s="659"/>
      <c r="EG18" s="659"/>
      <c r="EH18" s="581"/>
      <c r="EI18" s="581"/>
      <c r="EJ18" s="581"/>
      <c r="EK18" s="581"/>
      <c r="EL18" s="581"/>
    </row>
    <row r="19" spans="1:153">
      <c r="A19" s="787"/>
      <c r="B19" s="787"/>
      <c r="C19" s="787"/>
      <c r="D19" s="787"/>
      <c r="E19" s="787"/>
      <c r="F19" s="787"/>
      <c r="G19" s="787"/>
      <c r="H19" s="787"/>
      <c r="I19" s="787"/>
      <c r="J19" s="787"/>
      <c r="K19" s="787"/>
      <c r="L19" s="787"/>
      <c r="M19" s="787"/>
      <c r="N19" s="787"/>
      <c r="O19" s="787"/>
      <c r="P19" s="787"/>
      <c r="Q19" s="787"/>
      <c r="R19" s="787"/>
      <c r="S19" s="787"/>
      <c r="T19" s="787"/>
      <c r="U19" s="787"/>
      <c r="V19" s="787"/>
      <c r="W19" s="787"/>
      <c r="X19" s="787"/>
      <c r="Y19" s="787"/>
      <c r="Z19" s="787"/>
      <c r="AA19" s="787"/>
      <c r="AB19" s="787"/>
      <c r="AC19" s="787"/>
      <c r="AD19" s="787"/>
      <c r="AE19" s="787"/>
      <c r="AF19" s="787"/>
      <c r="AG19" s="787"/>
      <c r="AH19" s="787"/>
      <c r="AI19" s="787"/>
      <c r="AJ19" s="787"/>
      <c r="AK19" s="787"/>
      <c r="AL19" s="787"/>
      <c r="AM19" s="787"/>
      <c r="AN19" s="787"/>
      <c r="AO19" s="787"/>
      <c r="AP19" s="787"/>
      <c r="AQ19" s="787"/>
      <c r="AR19" s="787"/>
      <c r="AS19" s="787"/>
      <c r="AT19" s="787"/>
      <c r="AU19" s="787"/>
      <c r="AV19" s="787"/>
      <c r="AW19" s="787"/>
      <c r="AX19" s="787"/>
      <c r="AY19" s="787"/>
      <c r="AZ19" s="787"/>
      <c r="BA19" s="787"/>
      <c r="BB19" s="787"/>
      <c r="BC19" s="787"/>
      <c r="BD19" s="787"/>
      <c r="BE19" s="787"/>
      <c r="BF19" s="787"/>
      <c r="BG19" s="787"/>
      <c r="BH19" s="787"/>
      <c r="BI19" s="787"/>
      <c r="BJ19" s="787"/>
      <c r="BK19" s="787"/>
      <c r="BL19" s="787"/>
      <c r="BM19" s="787"/>
      <c r="BN19" s="787"/>
      <c r="BO19" s="787"/>
      <c r="BP19" s="787"/>
      <c r="BQ19" s="787"/>
      <c r="BR19" s="787"/>
      <c r="BS19" s="787"/>
      <c r="BT19" s="787"/>
      <c r="BU19" s="787"/>
      <c r="BV19" s="787"/>
      <c r="BW19" s="787"/>
      <c r="BX19" s="787"/>
      <c r="BY19" s="787"/>
      <c r="BZ19" s="787"/>
      <c r="CA19" s="787"/>
      <c r="CB19" s="787"/>
      <c r="CC19" s="787"/>
      <c r="CD19" s="787"/>
      <c r="CE19" s="787"/>
      <c r="CF19" s="787"/>
      <c r="CG19" s="787"/>
      <c r="CH19" s="787"/>
      <c r="CI19" s="787"/>
      <c r="CJ19" s="787"/>
      <c r="CK19" s="787"/>
      <c r="CL19" s="787"/>
      <c r="CM19" s="787"/>
      <c r="CN19" s="787"/>
      <c r="CO19" s="787"/>
      <c r="CP19" s="787"/>
      <c r="CQ19" s="787"/>
      <c r="CR19" s="787"/>
      <c r="CS19" s="787"/>
      <c r="CT19" s="787"/>
      <c r="CU19" s="787"/>
      <c r="CV19" s="787"/>
      <c r="CW19" s="787"/>
      <c r="CX19" s="787"/>
      <c r="CY19" s="787"/>
      <c r="CZ19" s="787"/>
      <c r="DA19" s="787"/>
      <c r="DB19" s="787"/>
      <c r="DC19" s="787"/>
      <c r="DD19" s="787"/>
      <c r="DE19" s="787"/>
      <c r="DF19" s="787"/>
      <c r="DG19" s="787"/>
      <c r="DH19" s="787"/>
      <c r="DI19" s="787"/>
      <c r="DJ19" s="787"/>
      <c r="DK19" s="787"/>
      <c r="DL19" s="787"/>
      <c r="DM19" s="787"/>
      <c r="DN19" s="787"/>
      <c r="DO19" s="787"/>
      <c r="DP19" s="787"/>
      <c r="DQ19" s="787"/>
      <c r="DR19" s="787"/>
      <c r="DS19" s="787"/>
      <c r="DT19" s="787"/>
      <c r="DU19" s="817"/>
      <c r="DV19" s="818"/>
      <c r="DW19" s="818"/>
      <c r="DX19" s="818"/>
      <c r="DY19" s="818"/>
      <c r="DZ19" s="818"/>
      <c r="EA19" s="818"/>
      <c r="EB19" s="818"/>
      <c r="EC19" s="818"/>
      <c r="ED19" s="818"/>
      <c r="EE19" s="819"/>
      <c r="EF19" s="659"/>
      <c r="EG19" s="659"/>
      <c r="EH19" s="581"/>
      <c r="EI19" s="581"/>
      <c r="EJ19" s="581"/>
      <c r="EK19" s="581"/>
      <c r="EL19" s="581"/>
    </row>
    <row r="20" spans="1:153" ht="6" customHeight="1">
      <c r="A20" s="787"/>
      <c r="B20" s="787"/>
      <c r="C20" s="787"/>
      <c r="D20" s="787"/>
      <c r="E20" s="787"/>
      <c r="F20" s="787"/>
      <c r="G20" s="787"/>
      <c r="H20" s="787"/>
      <c r="I20" s="787"/>
      <c r="J20" s="787"/>
      <c r="K20" s="787"/>
      <c r="L20" s="787"/>
      <c r="M20" s="787"/>
      <c r="N20" s="787"/>
      <c r="O20" s="787"/>
      <c r="P20" s="787"/>
      <c r="Q20" s="787"/>
      <c r="R20" s="787"/>
      <c r="S20" s="787"/>
      <c r="T20" s="787"/>
      <c r="U20" s="787"/>
      <c r="V20" s="787"/>
      <c r="W20" s="787"/>
      <c r="X20" s="787"/>
      <c r="Y20" s="787"/>
      <c r="Z20" s="787"/>
      <c r="AA20" s="787"/>
      <c r="AB20" s="787"/>
      <c r="AC20" s="787"/>
      <c r="AD20" s="787"/>
      <c r="AE20" s="787"/>
      <c r="AF20" s="787"/>
      <c r="AG20" s="787"/>
      <c r="AH20" s="787"/>
      <c r="AI20" s="787"/>
      <c r="AJ20" s="787"/>
      <c r="AK20" s="787"/>
      <c r="AL20" s="787"/>
      <c r="AM20" s="787"/>
      <c r="AN20" s="787"/>
      <c r="AO20" s="787"/>
      <c r="AP20" s="787"/>
      <c r="AQ20" s="787"/>
      <c r="AR20" s="787"/>
      <c r="AS20" s="787"/>
      <c r="AT20" s="787"/>
      <c r="AU20" s="787"/>
      <c r="AV20" s="787"/>
      <c r="AW20" s="787"/>
      <c r="AX20" s="787"/>
      <c r="AY20" s="787"/>
      <c r="AZ20" s="787"/>
      <c r="BA20" s="787"/>
      <c r="BB20" s="787"/>
      <c r="BC20" s="787"/>
      <c r="BD20" s="787"/>
      <c r="BE20" s="787"/>
      <c r="BF20" s="787"/>
      <c r="BG20" s="787"/>
      <c r="BH20" s="787"/>
      <c r="BI20" s="787"/>
      <c r="BJ20" s="787"/>
      <c r="BK20" s="787"/>
      <c r="BL20" s="787"/>
      <c r="BM20" s="787"/>
      <c r="BN20" s="787"/>
      <c r="BO20" s="787"/>
      <c r="BP20" s="787"/>
      <c r="BQ20" s="787"/>
      <c r="BR20" s="787"/>
      <c r="BS20" s="787"/>
      <c r="BT20" s="787"/>
      <c r="BU20" s="787"/>
      <c r="BV20" s="787"/>
      <c r="BW20" s="787"/>
      <c r="BX20" s="787"/>
      <c r="BY20" s="787"/>
      <c r="BZ20" s="787"/>
      <c r="CA20" s="787"/>
      <c r="CB20" s="787"/>
      <c r="CC20" s="787"/>
      <c r="CD20" s="787"/>
      <c r="CE20" s="787"/>
      <c r="CF20" s="787"/>
      <c r="CG20" s="787"/>
      <c r="CH20" s="787"/>
      <c r="CI20" s="787"/>
      <c r="CJ20" s="787"/>
      <c r="CK20" s="787"/>
      <c r="CL20" s="787"/>
      <c r="CM20" s="787"/>
      <c r="CN20" s="787"/>
      <c r="CO20" s="787"/>
      <c r="CP20" s="787"/>
      <c r="CQ20" s="787"/>
      <c r="CR20" s="787"/>
      <c r="CS20" s="787"/>
      <c r="CT20" s="787"/>
      <c r="CU20" s="787"/>
      <c r="CV20" s="787"/>
      <c r="CW20" s="787"/>
      <c r="CX20" s="787"/>
      <c r="CY20" s="787"/>
      <c r="CZ20" s="787"/>
      <c r="DA20" s="787"/>
      <c r="DB20" s="787"/>
      <c r="DC20" s="787"/>
      <c r="DD20" s="787"/>
      <c r="DE20" s="787"/>
      <c r="DF20" s="787"/>
      <c r="DG20" s="787"/>
      <c r="DH20" s="787"/>
      <c r="DI20" s="787"/>
      <c r="DJ20" s="787"/>
      <c r="DK20" s="787"/>
      <c r="DL20" s="787"/>
      <c r="DM20" s="787"/>
      <c r="DN20" s="787"/>
      <c r="DO20" s="787"/>
      <c r="DP20" s="787"/>
      <c r="DQ20" s="787"/>
      <c r="DR20" s="787"/>
      <c r="DS20" s="787"/>
      <c r="DT20" s="787"/>
      <c r="DU20" s="817"/>
      <c r="DV20" s="818"/>
      <c r="DW20" s="818"/>
      <c r="DX20" s="818"/>
      <c r="DY20" s="818"/>
      <c r="DZ20" s="818"/>
      <c r="EA20" s="818"/>
      <c r="EB20" s="818"/>
      <c r="EC20" s="818"/>
      <c r="ED20" s="818"/>
      <c r="EE20" s="819"/>
      <c r="EF20" s="659"/>
      <c r="EG20" s="659"/>
      <c r="EH20" s="581"/>
      <c r="EI20" s="581"/>
      <c r="EJ20" s="581"/>
      <c r="EK20" s="581"/>
      <c r="EL20" s="581"/>
    </row>
    <row r="21" spans="1:153">
      <c r="A21" s="787"/>
      <c r="B21" s="787"/>
      <c r="C21" s="787"/>
      <c r="D21" s="787"/>
      <c r="E21" s="787"/>
      <c r="F21" s="787"/>
      <c r="G21" s="787"/>
      <c r="H21" s="787"/>
      <c r="I21" s="787"/>
      <c r="J21" s="787"/>
      <c r="K21" s="787"/>
      <c r="L21" s="787"/>
      <c r="M21" s="787"/>
      <c r="N21" s="787"/>
      <c r="O21" s="787"/>
      <c r="P21" s="787"/>
      <c r="Q21" s="787"/>
      <c r="R21" s="787"/>
      <c r="S21" s="787"/>
      <c r="T21" s="787"/>
      <c r="U21" s="787"/>
      <c r="V21" s="787"/>
      <c r="W21" s="787"/>
      <c r="X21" s="787"/>
      <c r="Y21" s="787"/>
      <c r="Z21" s="787"/>
      <c r="AA21" s="787"/>
      <c r="AB21" s="787"/>
      <c r="AC21" s="787"/>
      <c r="AD21" s="787"/>
      <c r="AE21" s="787"/>
      <c r="AF21" s="787"/>
      <c r="AG21" s="787"/>
      <c r="AH21" s="787"/>
      <c r="AI21" s="787"/>
      <c r="AJ21" s="787"/>
      <c r="AK21" s="787"/>
      <c r="AL21" s="787"/>
      <c r="AM21" s="787"/>
      <c r="AN21" s="787"/>
      <c r="AO21" s="787"/>
      <c r="AP21" s="787"/>
      <c r="AQ21" s="787"/>
      <c r="AR21" s="787"/>
      <c r="AS21" s="787"/>
      <c r="AT21" s="787"/>
      <c r="AU21" s="787"/>
      <c r="AV21" s="787"/>
      <c r="AW21" s="787"/>
      <c r="AX21" s="787"/>
      <c r="AY21" s="787"/>
      <c r="AZ21" s="787"/>
      <c r="BA21" s="787"/>
      <c r="BB21" s="787"/>
      <c r="BC21" s="787"/>
      <c r="BD21" s="787"/>
      <c r="BE21" s="787"/>
      <c r="BF21" s="787"/>
      <c r="BG21" s="787"/>
      <c r="BH21" s="787"/>
      <c r="BI21" s="787"/>
      <c r="BJ21" s="787"/>
      <c r="BK21" s="787"/>
      <c r="BL21" s="787"/>
      <c r="BM21" s="787"/>
      <c r="BN21" s="787"/>
      <c r="BO21" s="787"/>
      <c r="BP21" s="787"/>
      <c r="BQ21" s="787"/>
      <c r="BR21" s="787"/>
      <c r="BS21" s="787"/>
      <c r="BT21" s="787"/>
      <c r="BU21" s="787"/>
      <c r="BV21" s="787"/>
      <c r="BW21" s="787"/>
      <c r="BX21" s="787"/>
      <c r="BY21" s="787"/>
      <c r="BZ21" s="787"/>
      <c r="CA21" s="787"/>
      <c r="CB21" s="787"/>
      <c r="CC21" s="787"/>
      <c r="CD21" s="787"/>
      <c r="CE21" s="787"/>
      <c r="CF21" s="787"/>
      <c r="CG21" s="787"/>
      <c r="CH21" s="787"/>
      <c r="CI21" s="787"/>
      <c r="CJ21" s="787"/>
      <c r="CK21" s="787"/>
      <c r="CL21" s="787"/>
      <c r="CM21" s="787"/>
      <c r="CN21" s="787"/>
      <c r="CO21" s="787"/>
      <c r="CP21" s="787"/>
      <c r="CQ21" s="787"/>
      <c r="CR21" s="787"/>
      <c r="CS21" s="787"/>
      <c r="CT21" s="787"/>
      <c r="CU21" s="787"/>
      <c r="CV21" s="787"/>
      <c r="CW21" s="787"/>
      <c r="CX21" s="787"/>
      <c r="CY21" s="787"/>
      <c r="CZ21" s="787"/>
      <c r="DA21" s="787"/>
      <c r="DB21" s="787"/>
      <c r="DC21" s="787"/>
      <c r="DD21" s="787"/>
      <c r="DE21" s="787"/>
      <c r="DF21" s="787"/>
      <c r="DG21" s="787"/>
      <c r="DH21" s="787"/>
      <c r="DI21" s="787"/>
      <c r="DJ21" s="787"/>
      <c r="DK21" s="787"/>
      <c r="DL21" s="787"/>
      <c r="DM21" s="787"/>
      <c r="DN21" s="787"/>
      <c r="DO21" s="787"/>
      <c r="DP21" s="787"/>
      <c r="DQ21" s="787"/>
      <c r="DR21" s="787"/>
      <c r="DS21" s="787"/>
      <c r="DT21" s="787"/>
      <c r="DU21" s="974">
        <v>5850000000</v>
      </c>
      <c r="DV21" s="974">
        <v>5850000000</v>
      </c>
      <c r="DW21" s="974">
        <v>5850000000</v>
      </c>
      <c r="DX21" s="974">
        <v>5850000000</v>
      </c>
      <c r="DY21" s="974">
        <v>5850000000</v>
      </c>
      <c r="DZ21" s="974">
        <v>5850000000</v>
      </c>
      <c r="EA21" s="974">
        <v>5850000000</v>
      </c>
      <c r="EB21" s="974">
        <v>5850000000</v>
      </c>
      <c r="EC21" s="974">
        <v>5850000000</v>
      </c>
      <c r="ED21" s="974">
        <v>5850000000</v>
      </c>
      <c r="EE21" s="975"/>
      <c r="EF21" s="976"/>
      <c r="EG21" s="976"/>
      <c r="EH21" s="977"/>
      <c r="EI21" s="977"/>
      <c r="EJ21" s="977"/>
      <c r="EK21" s="977"/>
      <c r="EL21" s="977"/>
      <c r="EM21" s="978"/>
      <c r="EN21" s="978"/>
      <c r="EO21" s="978"/>
      <c r="EP21" s="978"/>
      <c r="EQ21" s="978"/>
      <c r="ER21" s="978"/>
      <c r="ES21" s="978"/>
      <c r="ET21" s="978"/>
      <c r="EU21" s="978"/>
      <c r="EV21" s="978"/>
      <c r="EW21" s="978"/>
    </row>
    <row r="22" spans="1:153">
      <c r="A22" s="787"/>
      <c r="B22" s="787"/>
      <c r="C22" s="787"/>
      <c r="D22" s="787"/>
      <c r="E22" s="787"/>
      <c r="F22" s="787"/>
      <c r="G22" s="787"/>
      <c r="H22" s="787"/>
      <c r="I22" s="787"/>
      <c r="J22" s="787"/>
      <c r="K22" s="787"/>
      <c r="L22" s="787"/>
      <c r="M22" s="787"/>
      <c r="N22" s="787"/>
      <c r="O22" s="787"/>
      <c r="P22" s="787"/>
      <c r="Q22" s="787"/>
      <c r="R22" s="787"/>
      <c r="S22" s="787"/>
      <c r="T22" s="787"/>
      <c r="U22" s="787"/>
      <c r="V22" s="787"/>
      <c r="W22" s="787"/>
      <c r="X22" s="787"/>
      <c r="Y22" s="787"/>
      <c r="Z22" s="787"/>
      <c r="AA22" s="787"/>
      <c r="AB22" s="787"/>
      <c r="AC22" s="787"/>
      <c r="AD22" s="787"/>
      <c r="AE22" s="787"/>
      <c r="AF22" s="787"/>
      <c r="AG22" s="787"/>
      <c r="AH22" s="787"/>
      <c r="AI22" s="787"/>
      <c r="AJ22" s="787"/>
      <c r="AK22" s="787"/>
      <c r="AL22" s="787"/>
      <c r="AM22" s="787"/>
      <c r="AN22" s="787"/>
      <c r="AO22" s="787"/>
      <c r="AP22" s="787"/>
      <c r="AQ22" s="787"/>
      <c r="AR22" s="787"/>
      <c r="AS22" s="787"/>
      <c r="AT22" s="787"/>
      <c r="AU22" s="787"/>
      <c r="AV22" s="787"/>
      <c r="AW22" s="787"/>
      <c r="AX22" s="787"/>
      <c r="AY22" s="787"/>
      <c r="AZ22" s="787"/>
      <c r="BA22" s="787"/>
      <c r="BB22" s="787"/>
      <c r="BC22" s="787"/>
      <c r="BD22" s="787"/>
      <c r="BE22" s="787"/>
      <c r="BF22" s="787"/>
      <c r="BG22" s="787"/>
      <c r="BH22" s="787"/>
      <c r="BI22" s="787"/>
      <c r="BJ22" s="787"/>
      <c r="BK22" s="787"/>
      <c r="BL22" s="787"/>
      <c r="BM22" s="787"/>
      <c r="BN22" s="787"/>
      <c r="BO22" s="787"/>
      <c r="BP22" s="787"/>
      <c r="BQ22" s="787"/>
      <c r="BR22" s="787"/>
      <c r="BS22" s="787"/>
      <c r="BT22" s="787"/>
      <c r="BU22" s="787"/>
      <c r="BV22" s="787"/>
      <c r="BW22" s="787"/>
      <c r="BX22" s="787"/>
      <c r="BY22" s="787"/>
      <c r="BZ22" s="787"/>
      <c r="CA22" s="787"/>
      <c r="CB22" s="787"/>
      <c r="CC22" s="787"/>
      <c r="CD22" s="787"/>
      <c r="CE22" s="787"/>
      <c r="CF22" s="787"/>
      <c r="CG22" s="787"/>
      <c r="CH22" s="787"/>
      <c r="CI22" s="787"/>
      <c r="CJ22" s="787"/>
      <c r="CK22" s="787"/>
      <c r="CL22" s="787"/>
      <c r="CM22" s="787"/>
      <c r="CN22" s="787"/>
      <c r="CO22" s="787"/>
      <c r="CP22" s="787"/>
      <c r="CQ22" s="787"/>
      <c r="CR22" s="787"/>
      <c r="CS22" s="787"/>
      <c r="CT22" s="787"/>
      <c r="CU22" s="787"/>
      <c r="CV22" s="787"/>
      <c r="CW22" s="787"/>
      <c r="CX22" s="787"/>
      <c r="CY22" s="787"/>
      <c r="CZ22" s="787"/>
      <c r="DA22" s="787"/>
      <c r="DB22" s="787"/>
      <c r="DC22" s="787"/>
      <c r="DD22" s="787"/>
      <c r="DE22" s="787"/>
      <c r="DF22" s="787"/>
      <c r="DG22" s="787"/>
      <c r="DH22" s="787"/>
      <c r="DI22" s="787"/>
      <c r="DJ22" s="787"/>
      <c r="DK22" s="787"/>
      <c r="DL22" s="787"/>
      <c r="DM22" s="787"/>
      <c r="DN22" s="787"/>
      <c r="DO22" s="787"/>
      <c r="DP22" s="787"/>
      <c r="DQ22" s="787"/>
      <c r="DR22" s="787"/>
      <c r="DS22" s="787"/>
      <c r="DT22" s="787"/>
      <c r="DU22" s="974">
        <v>35597528012.60463</v>
      </c>
      <c r="DV22" s="974">
        <v>33723973906.678097</v>
      </c>
      <c r="DW22" s="974">
        <v>31850419800.751537</v>
      </c>
      <c r="DX22" s="974">
        <v>29976865694.824978</v>
      </c>
      <c r="DY22" s="974">
        <v>28103311588.898418</v>
      </c>
      <c r="DZ22" s="974">
        <v>26229757482.971859</v>
      </c>
      <c r="EA22" s="974">
        <v>24356203377.0453</v>
      </c>
      <c r="EB22" s="974">
        <v>22482649271.11874</v>
      </c>
      <c r="EC22" s="974">
        <v>20609095165.192181</v>
      </c>
      <c r="ED22" s="974">
        <v>18735541059.265621</v>
      </c>
      <c r="EE22" s="975"/>
      <c r="EF22" s="976"/>
      <c r="EG22" s="976"/>
      <c r="EH22" s="977"/>
      <c r="EI22" s="977"/>
      <c r="EJ22" s="977"/>
      <c r="EK22" s="977"/>
      <c r="EL22" s="977"/>
      <c r="EM22" s="978"/>
      <c r="EN22" s="978"/>
      <c r="EO22" s="978"/>
      <c r="EP22" s="978"/>
      <c r="EQ22" s="978"/>
      <c r="ER22" s="978"/>
      <c r="ES22" s="978"/>
      <c r="ET22" s="978"/>
      <c r="EU22" s="978"/>
      <c r="EV22" s="978"/>
      <c r="EW22" s="978"/>
    </row>
    <row r="23" spans="1:153">
      <c r="A23" s="787"/>
      <c r="B23" s="787"/>
      <c r="C23" s="787"/>
      <c r="D23" s="787"/>
      <c r="E23" s="787"/>
      <c r="F23" s="787"/>
      <c r="G23" s="787"/>
      <c r="H23" s="787"/>
      <c r="I23" s="787"/>
      <c r="J23" s="787"/>
      <c r="K23" s="787"/>
      <c r="L23" s="787"/>
      <c r="M23" s="787"/>
      <c r="N23" s="787"/>
      <c r="O23" s="787"/>
      <c r="P23" s="787"/>
      <c r="Q23" s="787"/>
      <c r="R23" s="787"/>
      <c r="S23" s="787"/>
      <c r="T23" s="787"/>
      <c r="U23" s="787"/>
      <c r="V23" s="787"/>
      <c r="W23" s="787"/>
      <c r="X23" s="787"/>
      <c r="Y23" s="787"/>
      <c r="Z23" s="787"/>
      <c r="AA23" s="787"/>
      <c r="AB23" s="787"/>
      <c r="AC23" s="787"/>
      <c r="AD23" s="787"/>
      <c r="AE23" s="787"/>
      <c r="AF23" s="787"/>
      <c r="AG23" s="787"/>
      <c r="AH23" s="787"/>
      <c r="AI23" s="787"/>
      <c r="AJ23" s="787"/>
      <c r="AK23" s="787"/>
      <c r="AL23" s="787"/>
      <c r="AM23" s="787"/>
      <c r="AN23" s="787"/>
      <c r="AO23" s="787"/>
      <c r="AP23" s="787"/>
      <c r="AQ23" s="787"/>
      <c r="AR23" s="787"/>
      <c r="AS23" s="787"/>
      <c r="AT23" s="787"/>
      <c r="AU23" s="787"/>
      <c r="AV23" s="787"/>
      <c r="AW23" s="787"/>
      <c r="AX23" s="787"/>
      <c r="AY23" s="787"/>
      <c r="AZ23" s="787"/>
      <c r="BA23" s="787"/>
      <c r="BB23" s="787"/>
      <c r="BC23" s="787"/>
      <c r="BD23" s="787"/>
      <c r="BE23" s="787"/>
      <c r="BF23" s="787"/>
      <c r="BG23" s="787"/>
      <c r="BH23" s="787"/>
      <c r="BI23" s="787"/>
      <c r="BJ23" s="787"/>
      <c r="BK23" s="787"/>
      <c r="BL23" s="787"/>
      <c r="BM23" s="787"/>
      <c r="BN23" s="787"/>
      <c r="BO23" s="787"/>
      <c r="BP23" s="787"/>
      <c r="BQ23" s="787"/>
      <c r="BR23" s="787"/>
      <c r="BS23" s="787"/>
      <c r="BT23" s="787"/>
      <c r="BU23" s="787"/>
      <c r="BV23" s="787"/>
      <c r="BW23" s="787"/>
      <c r="BX23" s="787"/>
      <c r="BY23" s="787"/>
      <c r="BZ23" s="787"/>
      <c r="CA23" s="787"/>
      <c r="CB23" s="787"/>
      <c r="CC23" s="787"/>
      <c r="CD23" s="787"/>
      <c r="CE23" s="787"/>
      <c r="CF23" s="787"/>
      <c r="CG23" s="787"/>
      <c r="CH23" s="787"/>
      <c r="CI23" s="787"/>
      <c r="CJ23" s="787"/>
      <c r="CK23" s="787"/>
      <c r="CL23" s="787"/>
      <c r="CM23" s="787"/>
      <c r="CN23" s="787"/>
      <c r="CO23" s="787"/>
      <c r="CP23" s="787"/>
      <c r="CQ23" s="787"/>
      <c r="CR23" s="787"/>
      <c r="CS23" s="787"/>
      <c r="CT23" s="787"/>
      <c r="CU23" s="787"/>
      <c r="CV23" s="787"/>
      <c r="CW23" s="787"/>
      <c r="CX23" s="787"/>
      <c r="CY23" s="787"/>
      <c r="CZ23" s="787"/>
      <c r="DA23" s="787"/>
      <c r="DB23" s="787"/>
      <c r="DC23" s="787"/>
      <c r="DD23" s="787"/>
      <c r="DE23" s="787"/>
      <c r="DF23" s="787"/>
      <c r="DG23" s="787"/>
      <c r="DH23" s="787"/>
      <c r="DI23" s="787"/>
      <c r="DJ23" s="787"/>
      <c r="DK23" s="787"/>
      <c r="DL23" s="787"/>
      <c r="DM23" s="787"/>
      <c r="DN23" s="787"/>
      <c r="DO23" s="787"/>
      <c r="DP23" s="787"/>
      <c r="DQ23" s="787"/>
      <c r="DR23" s="787"/>
      <c r="DS23" s="787"/>
      <c r="DT23" s="787"/>
      <c r="DU23" s="974">
        <v>2366500500</v>
      </c>
      <c r="DV23" s="974">
        <v>2028429000</v>
      </c>
      <c r="DW23" s="974">
        <v>1690357500</v>
      </c>
      <c r="DX23" s="974">
        <v>1352286000</v>
      </c>
      <c r="DY23" s="974">
        <v>1014214500</v>
      </c>
      <c r="DZ23" s="974">
        <v>676143000</v>
      </c>
      <c r="EA23" s="974">
        <v>338071500</v>
      </c>
      <c r="EB23" s="974">
        <v>0</v>
      </c>
      <c r="EC23" s="974">
        <v>0</v>
      </c>
      <c r="ED23" s="974">
        <v>0</v>
      </c>
      <c r="EE23" s="975"/>
      <c r="EF23" s="976"/>
      <c r="EG23" s="976"/>
      <c r="EH23" s="977"/>
      <c r="EI23" s="977"/>
      <c r="EJ23" s="977"/>
      <c r="EK23" s="977"/>
      <c r="EL23" s="977"/>
      <c r="EM23" s="978"/>
      <c r="EN23" s="978"/>
      <c r="EO23" s="978"/>
      <c r="EP23" s="978"/>
      <c r="EQ23" s="978"/>
      <c r="ER23" s="978"/>
      <c r="ES23" s="978"/>
      <c r="ET23" s="978"/>
      <c r="EU23" s="978"/>
      <c r="EV23" s="978"/>
      <c r="EW23" s="978"/>
    </row>
    <row r="24" spans="1:153">
      <c r="A24" s="787"/>
      <c r="B24" s="787"/>
      <c r="C24" s="787"/>
      <c r="D24" s="787"/>
      <c r="E24" s="787"/>
      <c r="F24" s="787"/>
      <c r="G24" s="787"/>
      <c r="H24" s="787"/>
      <c r="I24" s="787"/>
      <c r="J24" s="787"/>
      <c r="K24" s="787"/>
      <c r="L24" s="787"/>
      <c r="M24" s="787"/>
      <c r="N24" s="787"/>
      <c r="O24" s="787"/>
      <c r="P24" s="787"/>
      <c r="Q24" s="787"/>
      <c r="R24" s="787"/>
      <c r="S24" s="787"/>
      <c r="T24" s="787"/>
      <c r="U24" s="787"/>
      <c r="V24" s="787"/>
      <c r="W24" s="787"/>
      <c r="X24" s="787"/>
      <c r="Y24" s="787"/>
      <c r="Z24" s="787"/>
      <c r="AA24" s="787"/>
      <c r="AB24" s="787"/>
      <c r="AC24" s="787"/>
      <c r="AD24" s="787"/>
      <c r="AE24" s="787"/>
      <c r="AF24" s="787"/>
      <c r="AG24" s="787"/>
      <c r="AH24" s="787"/>
      <c r="AI24" s="787"/>
      <c r="AJ24" s="787"/>
      <c r="AK24" s="787"/>
      <c r="AL24" s="787"/>
      <c r="AM24" s="787"/>
      <c r="AN24" s="787"/>
      <c r="AO24" s="787"/>
      <c r="AP24" s="787"/>
      <c r="AQ24" s="787"/>
      <c r="AR24" s="787"/>
      <c r="AS24" s="787"/>
      <c r="AT24" s="787"/>
      <c r="AU24" s="787"/>
      <c r="AV24" s="787"/>
      <c r="AW24" s="787"/>
      <c r="AX24" s="787"/>
      <c r="AY24" s="787"/>
      <c r="AZ24" s="787"/>
      <c r="BA24" s="787"/>
      <c r="BB24" s="787"/>
      <c r="BC24" s="787"/>
      <c r="BD24" s="787"/>
      <c r="BE24" s="787"/>
      <c r="BF24" s="787"/>
      <c r="BG24" s="787"/>
      <c r="BH24" s="787"/>
      <c r="BI24" s="787"/>
      <c r="BJ24" s="787"/>
      <c r="BK24" s="787"/>
      <c r="BL24" s="787"/>
      <c r="BM24" s="787"/>
      <c r="BN24" s="787"/>
      <c r="BO24" s="787"/>
      <c r="BP24" s="787"/>
      <c r="BQ24" s="787"/>
      <c r="BR24" s="787"/>
      <c r="BS24" s="787"/>
      <c r="BT24" s="787"/>
      <c r="BU24" s="787"/>
      <c r="BV24" s="787"/>
      <c r="BW24" s="787"/>
      <c r="BX24" s="787"/>
      <c r="BY24" s="787"/>
      <c r="BZ24" s="787"/>
      <c r="CA24" s="787"/>
      <c r="CB24" s="787"/>
      <c r="CC24" s="787"/>
      <c r="CD24" s="787"/>
      <c r="CE24" s="787"/>
      <c r="CF24" s="787"/>
      <c r="CG24" s="787"/>
      <c r="CH24" s="787"/>
      <c r="CI24" s="787"/>
      <c r="CJ24" s="787"/>
      <c r="CK24" s="787"/>
      <c r="CL24" s="787"/>
      <c r="CM24" s="787"/>
      <c r="CN24" s="787"/>
      <c r="CO24" s="787"/>
      <c r="CP24" s="787"/>
      <c r="CQ24" s="787"/>
      <c r="CR24" s="787"/>
      <c r="CS24" s="787"/>
      <c r="CT24" s="787"/>
      <c r="CU24" s="787"/>
      <c r="CV24" s="787"/>
      <c r="CW24" s="787"/>
      <c r="CX24" s="787"/>
      <c r="CY24" s="787"/>
      <c r="CZ24" s="787"/>
      <c r="DA24" s="787"/>
      <c r="DB24" s="787"/>
      <c r="DC24" s="787"/>
      <c r="DD24" s="787"/>
      <c r="DE24" s="787"/>
      <c r="DF24" s="787"/>
      <c r="DG24" s="787"/>
      <c r="DH24" s="787"/>
      <c r="DI24" s="787"/>
      <c r="DJ24" s="787"/>
      <c r="DK24" s="787"/>
      <c r="DL24" s="787"/>
      <c r="DM24" s="787"/>
      <c r="DN24" s="787"/>
      <c r="DO24" s="787"/>
      <c r="DP24" s="787"/>
      <c r="DQ24" s="787"/>
      <c r="DR24" s="787"/>
      <c r="DS24" s="787"/>
      <c r="DT24" s="787"/>
      <c r="DU24" s="974">
        <v>1341049950</v>
      </c>
      <c r="DV24" s="974">
        <v>894033300</v>
      </c>
      <c r="DW24" s="974">
        <v>447016650</v>
      </c>
      <c r="DX24" s="974">
        <v>0</v>
      </c>
      <c r="DY24" s="974">
        <v>0</v>
      </c>
      <c r="DZ24" s="974">
        <v>0</v>
      </c>
      <c r="EA24" s="974">
        <v>0</v>
      </c>
      <c r="EB24" s="974">
        <v>0</v>
      </c>
      <c r="EC24" s="974">
        <v>0</v>
      </c>
      <c r="ED24" s="974">
        <v>0</v>
      </c>
      <c r="EE24" s="975"/>
      <c r="EF24" s="976"/>
      <c r="EG24" s="976"/>
      <c r="EH24" s="977"/>
      <c r="EI24" s="977"/>
      <c r="EJ24" s="977"/>
      <c r="EK24" s="977"/>
      <c r="EL24" s="977"/>
      <c r="EM24" s="978"/>
      <c r="EN24" s="978"/>
      <c r="EO24" s="978"/>
      <c r="EP24" s="978"/>
      <c r="EQ24" s="978"/>
      <c r="ER24" s="978"/>
      <c r="ES24" s="978"/>
      <c r="ET24" s="978"/>
      <c r="EU24" s="978"/>
      <c r="EV24" s="978"/>
      <c r="EW24" s="978"/>
    </row>
    <row r="25" spans="1:153" ht="6" customHeight="1">
      <c r="A25" s="787"/>
      <c r="B25" s="787"/>
      <c r="C25" s="787"/>
      <c r="D25" s="787"/>
      <c r="E25" s="787"/>
      <c r="F25" s="787"/>
      <c r="G25" s="787"/>
      <c r="H25" s="787"/>
      <c r="I25" s="787"/>
      <c r="J25" s="787"/>
      <c r="K25" s="787"/>
      <c r="L25" s="787"/>
      <c r="M25" s="787"/>
      <c r="N25" s="787"/>
      <c r="O25" s="787"/>
      <c r="P25" s="787"/>
      <c r="Q25" s="787"/>
      <c r="R25" s="787"/>
      <c r="S25" s="787"/>
      <c r="T25" s="787"/>
      <c r="U25" s="787"/>
      <c r="V25" s="787"/>
      <c r="W25" s="787"/>
      <c r="X25" s="787"/>
      <c r="Y25" s="787"/>
      <c r="Z25" s="787"/>
      <c r="AA25" s="787"/>
      <c r="AB25" s="787"/>
      <c r="AC25" s="787"/>
      <c r="AD25" s="787"/>
      <c r="AE25" s="787"/>
      <c r="AF25" s="787"/>
      <c r="AG25" s="787"/>
      <c r="AH25" s="787"/>
      <c r="AI25" s="787"/>
      <c r="AJ25" s="787"/>
      <c r="AK25" s="787"/>
      <c r="AL25" s="787"/>
      <c r="AM25" s="787"/>
      <c r="AN25" s="787"/>
      <c r="AO25" s="787"/>
      <c r="AP25" s="787"/>
      <c r="AQ25" s="787"/>
      <c r="AR25" s="787"/>
      <c r="AS25" s="787"/>
      <c r="AT25" s="787"/>
      <c r="AU25" s="787"/>
      <c r="AV25" s="787"/>
      <c r="AW25" s="787"/>
      <c r="AX25" s="787"/>
      <c r="AY25" s="787"/>
      <c r="AZ25" s="787"/>
      <c r="BA25" s="787"/>
      <c r="BB25" s="787"/>
      <c r="BC25" s="787"/>
      <c r="BD25" s="787"/>
      <c r="BE25" s="787"/>
      <c r="BF25" s="787"/>
      <c r="BG25" s="787"/>
      <c r="BH25" s="787"/>
      <c r="BI25" s="787"/>
      <c r="BJ25" s="787"/>
      <c r="BK25" s="787"/>
      <c r="BL25" s="787"/>
      <c r="BM25" s="787"/>
      <c r="BN25" s="787"/>
      <c r="BO25" s="787"/>
      <c r="BP25" s="787"/>
      <c r="BQ25" s="787"/>
      <c r="BR25" s="787"/>
      <c r="BS25" s="787"/>
      <c r="BT25" s="787"/>
      <c r="BU25" s="787"/>
      <c r="BV25" s="787"/>
      <c r="BW25" s="787"/>
      <c r="BX25" s="787"/>
      <c r="BY25" s="787"/>
      <c r="BZ25" s="787"/>
      <c r="CA25" s="787"/>
      <c r="CB25" s="787"/>
      <c r="CC25" s="787"/>
      <c r="CD25" s="787"/>
      <c r="CE25" s="787"/>
      <c r="CF25" s="787"/>
      <c r="CG25" s="787"/>
      <c r="CH25" s="787"/>
      <c r="CI25" s="787"/>
      <c r="CJ25" s="787"/>
      <c r="CK25" s="787"/>
      <c r="CL25" s="787"/>
      <c r="CM25" s="787"/>
      <c r="CN25" s="787"/>
      <c r="CO25" s="787"/>
      <c r="CP25" s="787"/>
      <c r="CQ25" s="787"/>
      <c r="CR25" s="787"/>
      <c r="CS25" s="787"/>
      <c r="CT25" s="787"/>
      <c r="CU25" s="787"/>
      <c r="CV25" s="787"/>
      <c r="CW25" s="787"/>
      <c r="CX25" s="787"/>
      <c r="CY25" s="787"/>
      <c r="CZ25" s="787"/>
      <c r="DA25" s="787"/>
      <c r="DB25" s="787"/>
      <c r="DC25" s="787"/>
      <c r="DD25" s="787"/>
      <c r="DE25" s="787"/>
      <c r="DF25" s="787"/>
      <c r="DG25" s="787"/>
      <c r="DH25" s="787"/>
      <c r="DI25" s="787"/>
      <c r="DJ25" s="787"/>
      <c r="DK25" s="787"/>
      <c r="DL25" s="787"/>
      <c r="DM25" s="787"/>
      <c r="DN25" s="787"/>
      <c r="DO25" s="787"/>
      <c r="DP25" s="787"/>
      <c r="DQ25" s="787"/>
      <c r="DR25" s="787"/>
      <c r="DS25" s="787"/>
      <c r="DT25" s="787"/>
      <c r="DU25" s="974"/>
      <c r="DV25" s="979"/>
      <c r="DW25" s="979"/>
      <c r="DX25" s="979"/>
      <c r="DY25" s="979"/>
      <c r="DZ25" s="979"/>
      <c r="EA25" s="979"/>
      <c r="EB25" s="979"/>
      <c r="EC25" s="979"/>
      <c r="ED25" s="979"/>
      <c r="EE25" s="975"/>
      <c r="EF25" s="976"/>
      <c r="EG25" s="976"/>
      <c r="EH25" s="977"/>
      <c r="EI25" s="977"/>
      <c r="EJ25" s="977"/>
      <c r="EK25" s="977"/>
      <c r="EL25" s="977"/>
      <c r="EM25" s="978"/>
      <c r="EN25" s="978"/>
      <c r="EO25" s="978"/>
      <c r="EP25" s="978"/>
      <c r="EQ25" s="978"/>
      <c r="ER25" s="978"/>
      <c r="ES25" s="978"/>
      <c r="ET25" s="978"/>
      <c r="EU25" s="978"/>
      <c r="EV25" s="978"/>
      <c r="EW25" s="978"/>
    </row>
    <row r="26" spans="1:153">
      <c r="A26" s="787"/>
      <c r="B26" s="787"/>
      <c r="C26" s="787"/>
      <c r="D26" s="787"/>
      <c r="E26" s="787"/>
      <c r="F26" s="787"/>
      <c r="G26" s="787"/>
      <c r="H26" s="787"/>
      <c r="I26" s="787"/>
      <c r="J26" s="787"/>
      <c r="K26" s="787"/>
      <c r="L26" s="787"/>
      <c r="M26" s="787"/>
      <c r="N26" s="787"/>
      <c r="O26" s="787"/>
      <c r="P26" s="787"/>
      <c r="Q26" s="787"/>
      <c r="R26" s="787"/>
      <c r="S26" s="787"/>
      <c r="T26" s="787"/>
      <c r="U26" s="787"/>
      <c r="V26" s="787"/>
      <c r="W26" s="787"/>
      <c r="X26" s="787"/>
      <c r="Y26" s="787"/>
      <c r="Z26" s="787"/>
      <c r="AA26" s="787"/>
      <c r="AB26" s="787"/>
      <c r="AC26" s="787"/>
      <c r="AD26" s="787"/>
      <c r="AE26" s="787"/>
      <c r="AF26" s="787"/>
      <c r="AG26" s="787"/>
      <c r="AH26" s="787"/>
      <c r="AI26" s="787"/>
      <c r="AJ26" s="787"/>
      <c r="AK26" s="787"/>
      <c r="AL26" s="787"/>
      <c r="AM26" s="787"/>
      <c r="AN26" s="787"/>
      <c r="AO26" s="787"/>
      <c r="AP26" s="787"/>
      <c r="AQ26" s="787"/>
      <c r="AR26" s="787"/>
      <c r="AS26" s="787"/>
      <c r="AT26" s="787"/>
      <c r="AU26" s="787"/>
      <c r="AV26" s="787"/>
      <c r="AW26" s="787"/>
      <c r="AX26" s="787"/>
      <c r="AY26" s="787"/>
      <c r="AZ26" s="787"/>
      <c r="BA26" s="787"/>
      <c r="BB26" s="787"/>
      <c r="BC26" s="787"/>
      <c r="BD26" s="787"/>
      <c r="BE26" s="787"/>
      <c r="BF26" s="787"/>
      <c r="BG26" s="787"/>
      <c r="BH26" s="787"/>
      <c r="BI26" s="787"/>
      <c r="BJ26" s="787"/>
      <c r="BK26" s="787"/>
      <c r="BL26" s="787"/>
      <c r="BM26" s="787"/>
      <c r="BN26" s="787"/>
      <c r="BO26" s="787"/>
      <c r="BP26" s="787"/>
      <c r="BQ26" s="787"/>
      <c r="BR26" s="787"/>
      <c r="BS26" s="787"/>
      <c r="BT26" s="787"/>
      <c r="BU26" s="787"/>
      <c r="BV26" s="787"/>
      <c r="BW26" s="787"/>
      <c r="BX26" s="787"/>
      <c r="BY26" s="787"/>
      <c r="BZ26" s="787"/>
      <c r="CA26" s="787"/>
      <c r="CB26" s="787"/>
      <c r="CC26" s="787"/>
      <c r="CD26" s="787"/>
      <c r="CE26" s="787"/>
      <c r="CF26" s="787"/>
      <c r="CG26" s="787"/>
      <c r="CH26" s="787"/>
      <c r="CI26" s="787"/>
      <c r="CJ26" s="787"/>
      <c r="CK26" s="787"/>
      <c r="CL26" s="787"/>
      <c r="CM26" s="787"/>
      <c r="CN26" s="787"/>
      <c r="CO26" s="787"/>
      <c r="CP26" s="787"/>
      <c r="CQ26" s="787"/>
      <c r="CR26" s="787"/>
      <c r="CS26" s="787"/>
      <c r="CT26" s="787"/>
      <c r="CU26" s="787"/>
      <c r="CV26" s="787"/>
      <c r="CW26" s="787"/>
      <c r="CX26" s="787"/>
      <c r="CY26" s="787"/>
      <c r="CZ26" s="787"/>
      <c r="DA26" s="787"/>
      <c r="DB26" s="787"/>
      <c r="DC26" s="787"/>
      <c r="DD26" s="787"/>
      <c r="DE26" s="787"/>
      <c r="DF26" s="787"/>
      <c r="DG26" s="787"/>
      <c r="DH26" s="787"/>
      <c r="DI26" s="787"/>
      <c r="DJ26" s="787"/>
      <c r="DK26" s="787"/>
      <c r="DL26" s="787"/>
      <c r="DM26" s="787"/>
      <c r="DN26" s="787"/>
      <c r="DO26" s="787"/>
      <c r="DP26" s="787"/>
      <c r="DQ26" s="787"/>
      <c r="DR26" s="787"/>
      <c r="DS26" s="787"/>
      <c r="DT26" s="787"/>
      <c r="DU26" s="980">
        <v>45155078462.60463</v>
      </c>
      <c r="DV26" s="980">
        <v>42496436206.678101</v>
      </c>
      <c r="DW26" s="980">
        <v>39837793950.751541</v>
      </c>
      <c r="DX26" s="980">
        <v>37179151694.824982</v>
      </c>
      <c r="DY26" s="980">
        <v>34967526088.898422</v>
      </c>
      <c r="DZ26" s="980">
        <v>32755900482.971859</v>
      </c>
      <c r="EA26" s="980">
        <v>30544274877.0453</v>
      </c>
      <c r="EB26" s="980">
        <v>28332649271.11874</v>
      </c>
      <c r="EC26" s="980">
        <v>26459095165.192181</v>
      </c>
      <c r="ED26" s="980">
        <v>24585541059.265621</v>
      </c>
      <c r="EE26" s="981"/>
      <c r="EF26" s="982"/>
      <c r="EG26" s="982"/>
      <c r="EH26" s="977"/>
      <c r="EI26" s="977"/>
      <c r="EJ26" s="977"/>
      <c r="EK26" s="977"/>
      <c r="EL26" s="977"/>
      <c r="EM26" s="978"/>
      <c r="EN26" s="978"/>
      <c r="EO26" s="978"/>
      <c r="EP26" s="978"/>
      <c r="EQ26" s="978"/>
      <c r="ER26" s="978"/>
      <c r="ES26" s="978"/>
      <c r="ET26" s="978"/>
      <c r="EU26" s="978"/>
      <c r="EV26" s="978"/>
      <c r="EW26" s="978"/>
    </row>
    <row r="27" spans="1:153" ht="6" customHeight="1">
      <c r="A27" s="787"/>
      <c r="B27" s="787"/>
      <c r="C27" s="787"/>
      <c r="D27" s="787"/>
      <c r="E27" s="787"/>
      <c r="F27" s="787"/>
      <c r="G27" s="787"/>
      <c r="H27" s="787"/>
      <c r="I27" s="787"/>
      <c r="J27" s="787"/>
      <c r="K27" s="787"/>
      <c r="L27" s="787"/>
      <c r="M27" s="787"/>
      <c r="N27" s="787"/>
      <c r="O27" s="787"/>
      <c r="P27" s="787"/>
      <c r="Q27" s="787"/>
      <c r="R27" s="787"/>
      <c r="S27" s="787"/>
      <c r="T27" s="787"/>
      <c r="U27" s="787"/>
      <c r="V27" s="787"/>
      <c r="W27" s="787"/>
      <c r="X27" s="787"/>
      <c r="Y27" s="787"/>
      <c r="Z27" s="787"/>
      <c r="AA27" s="787"/>
      <c r="AB27" s="787"/>
      <c r="AC27" s="787"/>
      <c r="AD27" s="787"/>
      <c r="AE27" s="787"/>
      <c r="AF27" s="787"/>
      <c r="AG27" s="787"/>
      <c r="AH27" s="787"/>
      <c r="AI27" s="787"/>
      <c r="AJ27" s="787"/>
      <c r="AK27" s="787"/>
      <c r="AL27" s="787"/>
      <c r="AM27" s="787"/>
      <c r="AN27" s="787"/>
      <c r="AO27" s="787"/>
      <c r="AP27" s="787"/>
      <c r="AQ27" s="787"/>
      <c r="AR27" s="787"/>
      <c r="AS27" s="787"/>
      <c r="AT27" s="787"/>
      <c r="AU27" s="787"/>
      <c r="AV27" s="787"/>
      <c r="AW27" s="787"/>
      <c r="AX27" s="787"/>
      <c r="AY27" s="787"/>
      <c r="AZ27" s="787"/>
      <c r="BA27" s="787"/>
      <c r="BB27" s="787"/>
      <c r="BC27" s="787"/>
      <c r="BD27" s="787"/>
      <c r="BE27" s="787"/>
      <c r="BF27" s="787"/>
      <c r="BG27" s="787"/>
      <c r="BH27" s="787"/>
      <c r="BI27" s="787"/>
      <c r="BJ27" s="787"/>
      <c r="BK27" s="787"/>
      <c r="BL27" s="787"/>
      <c r="BM27" s="787"/>
      <c r="BN27" s="787"/>
      <c r="BO27" s="787"/>
      <c r="BP27" s="787"/>
      <c r="BQ27" s="787"/>
      <c r="BR27" s="787"/>
      <c r="BS27" s="787"/>
      <c r="BT27" s="787"/>
      <c r="BU27" s="787"/>
      <c r="BV27" s="787"/>
      <c r="BW27" s="787"/>
      <c r="BX27" s="787"/>
      <c r="BY27" s="787"/>
      <c r="BZ27" s="787"/>
      <c r="CA27" s="787"/>
      <c r="CB27" s="787"/>
      <c r="CC27" s="787"/>
      <c r="CD27" s="787"/>
      <c r="CE27" s="787"/>
      <c r="CF27" s="787"/>
      <c r="CG27" s="787"/>
      <c r="CH27" s="787"/>
      <c r="CI27" s="787"/>
      <c r="CJ27" s="787"/>
      <c r="CK27" s="787"/>
      <c r="CL27" s="787"/>
      <c r="CM27" s="787"/>
      <c r="CN27" s="787"/>
      <c r="CO27" s="787"/>
      <c r="CP27" s="787"/>
      <c r="CQ27" s="787"/>
      <c r="CR27" s="787"/>
      <c r="CS27" s="787"/>
      <c r="CT27" s="787"/>
      <c r="CU27" s="787"/>
      <c r="CV27" s="787"/>
      <c r="CW27" s="787"/>
      <c r="CX27" s="787"/>
      <c r="CY27" s="787"/>
      <c r="CZ27" s="787"/>
      <c r="DA27" s="787"/>
      <c r="DB27" s="787"/>
      <c r="DC27" s="787"/>
      <c r="DD27" s="787"/>
      <c r="DE27" s="787"/>
      <c r="DF27" s="787"/>
      <c r="DG27" s="787"/>
      <c r="DH27" s="787"/>
      <c r="DI27" s="787"/>
      <c r="DJ27" s="787"/>
      <c r="DK27" s="787"/>
      <c r="DL27" s="787"/>
      <c r="DM27" s="787"/>
      <c r="DN27" s="787"/>
      <c r="DO27" s="787"/>
      <c r="DP27" s="787"/>
      <c r="DQ27" s="787"/>
      <c r="DR27" s="787"/>
      <c r="DS27" s="787"/>
      <c r="DT27" s="787"/>
      <c r="DU27" s="974"/>
      <c r="DV27" s="983"/>
      <c r="DW27" s="983"/>
      <c r="DX27" s="983"/>
      <c r="DY27" s="983"/>
      <c r="DZ27" s="983"/>
      <c r="EA27" s="983"/>
      <c r="EB27" s="983"/>
      <c r="EC27" s="983"/>
      <c r="ED27" s="983"/>
      <c r="EE27" s="975"/>
      <c r="EF27" s="976"/>
      <c r="EG27" s="976"/>
      <c r="EH27" s="977"/>
      <c r="EI27" s="977"/>
      <c r="EJ27" s="977"/>
      <c r="EK27" s="977"/>
      <c r="EL27" s="977"/>
      <c r="EM27" s="978"/>
      <c r="EN27" s="978"/>
      <c r="EO27" s="978"/>
      <c r="EP27" s="978"/>
      <c r="EQ27" s="978"/>
      <c r="ER27" s="978"/>
      <c r="ES27" s="978"/>
      <c r="ET27" s="978"/>
      <c r="EU27" s="978"/>
      <c r="EV27" s="978"/>
      <c r="EW27" s="978"/>
    </row>
    <row r="28" spans="1:153">
      <c r="A28" s="787"/>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c r="AI28" s="787"/>
      <c r="AJ28" s="787"/>
      <c r="AK28" s="787"/>
      <c r="AL28" s="787"/>
      <c r="AM28" s="787"/>
      <c r="AN28" s="787"/>
      <c r="AO28" s="787"/>
      <c r="AP28" s="787"/>
      <c r="AQ28" s="787"/>
      <c r="AR28" s="787"/>
      <c r="AS28" s="787"/>
      <c r="AT28" s="787"/>
      <c r="AU28" s="787"/>
      <c r="AV28" s="787"/>
      <c r="AW28" s="787"/>
      <c r="AX28" s="787"/>
      <c r="AY28" s="787"/>
      <c r="AZ28" s="787"/>
      <c r="BA28" s="787"/>
      <c r="BB28" s="787"/>
      <c r="BC28" s="787"/>
      <c r="BD28" s="787"/>
      <c r="BE28" s="787"/>
      <c r="BF28" s="787"/>
      <c r="BG28" s="787"/>
      <c r="BH28" s="787"/>
      <c r="BI28" s="787"/>
      <c r="BJ28" s="787"/>
      <c r="BK28" s="787"/>
      <c r="BL28" s="787"/>
      <c r="BM28" s="787"/>
      <c r="BN28" s="787"/>
      <c r="BO28" s="787"/>
      <c r="BP28" s="787"/>
      <c r="BQ28" s="787"/>
      <c r="BR28" s="787"/>
      <c r="BS28" s="787"/>
      <c r="BT28" s="787"/>
      <c r="BU28" s="787"/>
      <c r="BV28" s="787"/>
      <c r="BW28" s="787"/>
      <c r="BX28" s="787"/>
      <c r="BY28" s="787"/>
      <c r="BZ28" s="787"/>
      <c r="CA28" s="787"/>
      <c r="CB28" s="787"/>
      <c r="CC28" s="787"/>
      <c r="CD28" s="787"/>
      <c r="CE28" s="787"/>
      <c r="CF28" s="787"/>
      <c r="CG28" s="787"/>
      <c r="CH28" s="787"/>
      <c r="CI28" s="787"/>
      <c r="CJ28" s="787"/>
      <c r="CK28" s="787"/>
      <c r="CL28" s="787"/>
      <c r="CM28" s="787"/>
      <c r="CN28" s="787"/>
      <c r="CO28" s="787"/>
      <c r="CP28" s="787"/>
      <c r="CQ28" s="787"/>
      <c r="CR28" s="787"/>
      <c r="CS28" s="787"/>
      <c r="CT28" s="787"/>
      <c r="CU28" s="787"/>
      <c r="CV28" s="787"/>
      <c r="CW28" s="787"/>
      <c r="CX28" s="787"/>
      <c r="CY28" s="787"/>
      <c r="CZ28" s="787"/>
      <c r="DA28" s="787"/>
      <c r="DB28" s="787"/>
      <c r="DC28" s="787"/>
      <c r="DD28" s="787"/>
      <c r="DE28" s="787"/>
      <c r="DF28" s="787"/>
      <c r="DG28" s="787"/>
      <c r="DH28" s="787"/>
      <c r="DI28" s="787"/>
      <c r="DJ28" s="787"/>
      <c r="DK28" s="787"/>
      <c r="DL28" s="787"/>
      <c r="DM28" s="787"/>
      <c r="DN28" s="787"/>
      <c r="DO28" s="787"/>
      <c r="DP28" s="787"/>
      <c r="DQ28" s="787"/>
      <c r="DR28" s="787"/>
      <c r="DS28" s="787"/>
      <c r="DT28" s="787"/>
      <c r="DU28" s="974"/>
      <c r="DV28" s="983"/>
      <c r="DW28" s="983"/>
      <c r="DX28" s="983"/>
      <c r="DY28" s="983"/>
      <c r="DZ28" s="983"/>
      <c r="EA28" s="983"/>
      <c r="EB28" s="983"/>
      <c r="EC28" s="983"/>
      <c r="ED28" s="983"/>
      <c r="EE28" s="975"/>
      <c r="EF28" s="976"/>
      <c r="EG28" s="976"/>
      <c r="EH28" s="977"/>
      <c r="EI28" s="977"/>
      <c r="EJ28" s="977"/>
      <c r="EK28" s="977"/>
      <c r="EL28" s="977"/>
      <c r="EM28" s="978"/>
      <c r="EN28" s="978"/>
      <c r="EO28" s="978"/>
      <c r="EP28" s="978"/>
      <c r="EQ28" s="978"/>
      <c r="ER28" s="978"/>
      <c r="ES28" s="978"/>
      <c r="ET28" s="978"/>
      <c r="EU28" s="978"/>
      <c r="EV28" s="978"/>
      <c r="EW28" s="978"/>
    </row>
    <row r="29" spans="1:153" ht="6" customHeight="1">
      <c r="A29" s="787"/>
      <c r="B29" s="787"/>
      <c r="C29" s="787"/>
      <c r="D29" s="787"/>
      <c r="E29" s="787"/>
      <c r="F29" s="787"/>
      <c r="G29" s="787"/>
      <c r="H29" s="787"/>
      <c r="I29" s="787"/>
      <c r="J29" s="787"/>
      <c r="K29" s="787"/>
      <c r="L29" s="787"/>
      <c r="M29" s="787"/>
      <c r="N29" s="787"/>
      <c r="O29" s="787"/>
      <c r="P29" s="787"/>
      <c r="Q29" s="787"/>
      <c r="R29" s="787"/>
      <c r="S29" s="787"/>
      <c r="T29" s="787"/>
      <c r="U29" s="787"/>
      <c r="V29" s="787"/>
      <c r="W29" s="787"/>
      <c r="X29" s="787"/>
      <c r="Y29" s="787"/>
      <c r="Z29" s="787"/>
      <c r="AA29" s="787"/>
      <c r="AB29" s="787"/>
      <c r="AC29" s="787"/>
      <c r="AD29" s="787"/>
      <c r="AE29" s="787"/>
      <c r="AF29" s="787"/>
      <c r="AG29" s="787"/>
      <c r="AH29" s="787"/>
      <c r="AI29" s="787"/>
      <c r="AJ29" s="787"/>
      <c r="AK29" s="787"/>
      <c r="AL29" s="787"/>
      <c r="AM29" s="787"/>
      <c r="AN29" s="787"/>
      <c r="AO29" s="787"/>
      <c r="AP29" s="787"/>
      <c r="AQ29" s="787"/>
      <c r="AR29" s="787"/>
      <c r="AS29" s="787"/>
      <c r="AT29" s="787"/>
      <c r="AU29" s="787"/>
      <c r="AV29" s="787"/>
      <c r="AW29" s="787"/>
      <c r="AX29" s="787"/>
      <c r="AY29" s="787"/>
      <c r="AZ29" s="787"/>
      <c r="BA29" s="787"/>
      <c r="BB29" s="787"/>
      <c r="BC29" s="787"/>
      <c r="BD29" s="787"/>
      <c r="BE29" s="787"/>
      <c r="BF29" s="787"/>
      <c r="BG29" s="787"/>
      <c r="BH29" s="787"/>
      <c r="BI29" s="787"/>
      <c r="BJ29" s="787"/>
      <c r="BK29" s="787"/>
      <c r="BL29" s="787"/>
      <c r="BM29" s="787"/>
      <c r="BN29" s="787"/>
      <c r="BO29" s="787"/>
      <c r="BP29" s="787"/>
      <c r="BQ29" s="787"/>
      <c r="BR29" s="787"/>
      <c r="BS29" s="787"/>
      <c r="BT29" s="787"/>
      <c r="BU29" s="787"/>
      <c r="BV29" s="787"/>
      <c r="BW29" s="787"/>
      <c r="BX29" s="787"/>
      <c r="BY29" s="787"/>
      <c r="BZ29" s="787"/>
      <c r="CA29" s="787"/>
      <c r="CB29" s="787"/>
      <c r="CC29" s="787"/>
      <c r="CD29" s="787"/>
      <c r="CE29" s="787"/>
      <c r="CF29" s="787"/>
      <c r="CG29" s="787"/>
      <c r="CH29" s="787"/>
      <c r="CI29" s="787"/>
      <c r="CJ29" s="787"/>
      <c r="CK29" s="787"/>
      <c r="CL29" s="787"/>
      <c r="CM29" s="787"/>
      <c r="CN29" s="787"/>
      <c r="CO29" s="787"/>
      <c r="CP29" s="787"/>
      <c r="CQ29" s="787"/>
      <c r="CR29" s="787"/>
      <c r="CS29" s="787"/>
      <c r="CT29" s="787"/>
      <c r="CU29" s="787"/>
      <c r="CV29" s="787"/>
      <c r="CW29" s="787"/>
      <c r="CX29" s="787"/>
      <c r="CY29" s="787"/>
      <c r="CZ29" s="787"/>
      <c r="DA29" s="787"/>
      <c r="DB29" s="787"/>
      <c r="DC29" s="787"/>
      <c r="DD29" s="787"/>
      <c r="DE29" s="787"/>
      <c r="DF29" s="787"/>
      <c r="DG29" s="787"/>
      <c r="DH29" s="787"/>
      <c r="DI29" s="787"/>
      <c r="DJ29" s="787"/>
      <c r="DK29" s="787"/>
      <c r="DL29" s="787"/>
      <c r="DM29" s="787"/>
      <c r="DN29" s="787"/>
      <c r="DO29" s="787"/>
      <c r="DP29" s="787"/>
      <c r="DQ29" s="787"/>
      <c r="DR29" s="787"/>
      <c r="DS29" s="787"/>
      <c r="DT29" s="787"/>
      <c r="DU29" s="974"/>
      <c r="DV29" s="983"/>
      <c r="DW29" s="983"/>
      <c r="DX29" s="983"/>
      <c r="DY29" s="983"/>
      <c r="DZ29" s="983"/>
      <c r="EA29" s="983"/>
      <c r="EB29" s="983"/>
      <c r="EC29" s="983"/>
      <c r="ED29" s="983"/>
      <c r="EE29" s="975"/>
      <c r="EF29" s="976"/>
      <c r="EG29" s="976"/>
      <c r="EH29" s="977"/>
      <c r="EI29" s="977"/>
      <c r="EJ29" s="977"/>
      <c r="EK29" s="977"/>
      <c r="EL29" s="977"/>
      <c r="EM29" s="978"/>
      <c r="EN29" s="978"/>
      <c r="EO29" s="978"/>
      <c r="EP29" s="978"/>
      <c r="EQ29" s="978"/>
      <c r="ER29" s="978"/>
      <c r="ES29" s="978"/>
      <c r="ET29" s="978"/>
      <c r="EU29" s="978"/>
      <c r="EV29" s="978"/>
      <c r="EW29" s="978"/>
    </row>
    <row r="30" spans="1:153">
      <c r="A30" s="787"/>
      <c r="B30" s="787"/>
      <c r="C30" s="787"/>
      <c r="D30" s="787"/>
      <c r="E30" s="787"/>
      <c r="F30" s="787"/>
      <c r="G30" s="787"/>
      <c r="H30" s="787"/>
      <c r="I30" s="787"/>
      <c r="J30" s="787"/>
      <c r="K30" s="787"/>
      <c r="L30" s="787"/>
      <c r="M30" s="787"/>
      <c r="N30" s="787"/>
      <c r="O30" s="787"/>
      <c r="P30" s="787"/>
      <c r="Q30" s="787"/>
      <c r="R30" s="787"/>
      <c r="S30" s="787"/>
      <c r="T30" s="787"/>
      <c r="U30" s="787"/>
      <c r="V30" s="787"/>
      <c r="W30" s="787"/>
      <c r="X30" s="787"/>
      <c r="Y30" s="787"/>
      <c r="Z30" s="787"/>
      <c r="AA30" s="787"/>
      <c r="AB30" s="787"/>
      <c r="AC30" s="787"/>
      <c r="AD30" s="787"/>
      <c r="AE30" s="787"/>
      <c r="AF30" s="787"/>
      <c r="AG30" s="787"/>
      <c r="AH30" s="787"/>
      <c r="AI30" s="787"/>
      <c r="AJ30" s="787"/>
      <c r="AK30" s="787"/>
      <c r="AL30" s="787"/>
      <c r="AM30" s="787"/>
      <c r="AN30" s="787"/>
      <c r="AO30" s="787"/>
      <c r="AP30" s="787"/>
      <c r="AQ30" s="787"/>
      <c r="AR30" s="787"/>
      <c r="AS30" s="787"/>
      <c r="AT30" s="787"/>
      <c r="AU30" s="787"/>
      <c r="AV30" s="787"/>
      <c r="AW30" s="787"/>
      <c r="AX30" s="787"/>
      <c r="AY30" s="787"/>
      <c r="AZ30" s="787"/>
      <c r="BA30" s="787"/>
      <c r="BB30" s="787"/>
      <c r="BC30" s="787"/>
      <c r="BD30" s="787"/>
      <c r="BE30" s="787"/>
      <c r="BF30" s="787"/>
      <c r="BG30" s="787"/>
      <c r="BH30" s="787"/>
      <c r="BI30" s="787"/>
      <c r="BJ30" s="787"/>
      <c r="BK30" s="787"/>
      <c r="BL30" s="787"/>
      <c r="BM30" s="787"/>
      <c r="BN30" s="787"/>
      <c r="BO30" s="787"/>
      <c r="BP30" s="787"/>
      <c r="BQ30" s="787"/>
      <c r="BR30" s="787"/>
      <c r="BS30" s="787"/>
      <c r="BT30" s="787"/>
      <c r="BU30" s="787"/>
      <c r="BV30" s="787"/>
      <c r="BW30" s="787"/>
      <c r="BX30" s="787"/>
      <c r="BY30" s="787"/>
      <c r="BZ30" s="787"/>
      <c r="CA30" s="787"/>
      <c r="CB30" s="787"/>
      <c r="CC30" s="787"/>
      <c r="CD30" s="787"/>
      <c r="CE30" s="787"/>
      <c r="CF30" s="787"/>
      <c r="CG30" s="787"/>
      <c r="CH30" s="787"/>
      <c r="CI30" s="787"/>
      <c r="CJ30" s="787"/>
      <c r="CK30" s="787"/>
      <c r="CL30" s="787"/>
      <c r="CM30" s="787"/>
      <c r="CN30" s="787"/>
      <c r="CO30" s="787"/>
      <c r="CP30" s="787"/>
      <c r="CQ30" s="787"/>
      <c r="CR30" s="787"/>
      <c r="CS30" s="787"/>
      <c r="CT30" s="787"/>
      <c r="CU30" s="787"/>
      <c r="CV30" s="787"/>
      <c r="CW30" s="787"/>
      <c r="CX30" s="787"/>
      <c r="CY30" s="787"/>
      <c r="CZ30" s="787"/>
      <c r="DA30" s="787"/>
      <c r="DB30" s="787"/>
      <c r="DC30" s="787"/>
      <c r="DD30" s="787"/>
      <c r="DE30" s="787"/>
      <c r="DF30" s="787"/>
      <c r="DG30" s="787"/>
      <c r="DH30" s="787"/>
      <c r="DI30" s="787"/>
      <c r="DJ30" s="787"/>
      <c r="DK30" s="787"/>
      <c r="DL30" s="787"/>
      <c r="DM30" s="787"/>
      <c r="DN30" s="787"/>
      <c r="DO30" s="787"/>
      <c r="DP30" s="787"/>
      <c r="DQ30" s="787"/>
      <c r="DR30" s="787"/>
      <c r="DS30" s="787"/>
      <c r="DT30" s="787"/>
      <c r="DU30" s="974">
        <v>20395942127.979996</v>
      </c>
      <c r="DV30" s="974">
        <v>36357939834.654137</v>
      </c>
      <c r="DW30" s="974">
        <v>53604250611.385773</v>
      </c>
      <c r="DX30" s="974">
        <v>72204179417.444717</v>
      </c>
      <c r="DY30" s="974">
        <v>92259340672.361557</v>
      </c>
      <c r="DZ30" s="974">
        <v>119727897249.73724</v>
      </c>
      <c r="EA30" s="974">
        <v>148943857422.61572</v>
      </c>
      <c r="EB30" s="974">
        <v>180049536093.02365</v>
      </c>
      <c r="EC30" s="974">
        <v>213135220829.78806</v>
      </c>
      <c r="ED30" s="974">
        <v>248275782237.88791</v>
      </c>
      <c r="EE30" s="975"/>
      <c r="EF30" s="976"/>
      <c r="EG30" s="976"/>
      <c r="EH30" s="977"/>
      <c r="EI30" s="977"/>
      <c r="EJ30" s="977"/>
      <c r="EK30" s="977"/>
      <c r="EL30" s="977"/>
      <c r="EM30" s="978"/>
      <c r="EN30" s="978"/>
      <c r="EO30" s="978"/>
      <c r="EP30" s="978"/>
      <c r="EQ30" s="978"/>
      <c r="ER30" s="978"/>
      <c r="ES30" s="978"/>
      <c r="ET30" s="978"/>
      <c r="EU30" s="978"/>
      <c r="EV30" s="978"/>
      <c r="EW30" s="978"/>
    </row>
    <row r="31" spans="1:153">
      <c r="A31" s="787"/>
      <c r="B31" s="787"/>
      <c r="C31" s="787"/>
      <c r="D31" s="787"/>
      <c r="E31" s="787"/>
      <c r="F31" s="787"/>
      <c r="G31" s="787"/>
      <c r="H31" s="787"/>
      <c r="I31" s="787"/>
      <c r="J31" s="787"/>
      <c r="K31" s="787"/>
      <c r="L31" s="787"/>
      <c r="M31" s="787"/>
      <c r="N31" s="787"/>
      <c r="O31" s="787"/>
      <c r="P31" s="787"/>
      <c r="Q31" s="787"/>
      <c r="R31" s="787"/>
      <c r="S31" s="787"/>
      <c r="T31" s="787"/>
      <c r="U31" s="787"/>
      <c r="V31" s="787"/>
      <c r="W31" s="787"/>
      <c r="X31" s="787"/>
      <c r="Y31" s="787"/>
      <c r="Z31" s="787"/>
      <c r="AA31" s="787"/>
      <c r="AB31" s="787"/>
      <c r="AC31" s="787"/>
      <c r="AD31" s="787"/>
      <c r="AE31" s="787"/>
      <c r="AF31" s="787"/>
      <c r="AG31" s="787"/>
      <c r="AH31" s="787"/>
      <c r="AI31" s="787"/>
      <c r="AJ31" s="787"/>
      <c r="AK31" s="787"/>
      <c r="AL31" s="787"/>
      <c r="AM31" s="787"/>
      <c r="AN31" s="787"/>
      <c r="AO31" s="787"/>
      <c r="AP31" s="787"/>
      <c r="AQ31" s="787"/>
      <c r="AR31" s="787"/>
      <c r="AS31" s="787"/>
      <c r="AT31" s="787"/>
      <c r="AU31" s="787"/>
      <c r="AV31" s="787"/>
      <c r="AW31" s="787"/>
      <c r="AX31" s="787"/>
      <c r="AY31" s="787"/>
      <c r="AZ31" s="787"/>
      <c r="BA31" s="787"/>
      <c r="BB31" s="787"/>
      <c r="BC31" s="787"/>
      <c r="BD31" s="787"/>
      <c r="BE31" s="787"/>
      <c r="BF31" s="787"/>
      <c r="BG31" s="787"/>
      <c r="BH31" s="787"/>
      <c r="BI31" s="787"/>
      <c r="BJ31" s="787"/>
      <c r="BK31" s="787"/>
      <c r="BL31" s="787"/>
      <c r="BM31" s="787"/>
      <c r="BN31" s="787"/>
      <c r="BO31" s="787"/>
      <c r="BP31" s="787"/>
      <c r="BQ31" s="787"/>
      <c r="BR31" s="787"/>
      <c r="BS31" s="787"/>
      <c r="BT31" s="787"/>
      <c r="BU31" s="787"/>
      <c r="BV31" s="787"/>
      <c r="BW31" s="787"/>
      <c r="BX31" s="787"/>
      <c r="BY31" s="787"/>
      <c r="BZ31" s="787"/>
      <c r="CA31" s="787"/>
      <c r="CB31" s="787"/>
      <c r="CC31" s="787"/>
      <c r="CD31" s="787"/>
      <c r="CE31" s="787"/>
      <c r="CF31" s="787"/>
      <c r="CG31" s="787"/>
      <c r="CH31" s="787"/>
      <c r="CI31" s="787"/>
      <c r="CJ31" s="787"/>
      <c r="CK31" s="787"/>
      <c r="CL31" s="787"/>
      <c r="CM31" s="787"/>
      <c r="CN31" s="787"/>
      <c r="CO31" s="787"/>
      <c r="CP31" s="787"/>
      <c r="CQ31" s="787"/>
      <c r="CR31" s="787"/>
      <c r="CS31" s="787"/>
      <c r="CT31" s="787"/>
      <c r="CU31" s="787"/>
      <c r="CV31" s="787"/>
      <c r="CW31" s="787"/>
      <c r="CX31" s="787"/>
      <c r="CY31" s="787"/>
      <c r="CZ31" s="787"/>
      <c r="DA31" s="787"/>
      <c r="DB31" s="787"/>
      <c r="DC31" s="787"/>
      <c r="DD31" s="787"/>
      <c r="DE31" s="787"/>
      <c r="DF31" s="787"/>
      <c r="DG31" s="787"/>
      <c r="DH31" s="787"/>
      <c r="DI31" s="787"/>
      <c r="DJ31" s="787"/>
      <c r="DK31" s="787"/>
      <c r="DL31" s="787"/>
      <c r="DM31" s="787"/>
      <c r="DN31" s="787"/>
      <c r="DO31" s="787"/>
      <c r="DP31" s="787"/>
      <c r="DQ31" s="787"/>
      <c r="DR31" s="787"/>
      <c r="DS31" s="787"/>
      <c r="DT31" s="787"/>
      <c r="DU31" s="974">
        <v>599637000</v>
      </c>
      <c r="DV31" s="974">
        <v>636287375</v>
      </c>
      <c r="DW31" s="974">
        <v>674927712.60000038</v>
      </c>
      <c r="DX31" s="974">
        <v>715923744.05769348</v>
      </c>
      <c r="DY31" s="974">
        <v>758977759.7850008</v>
      </c>
      <c r="DZ31" s="974">
        <v>818690902.70905399</v>
      </c>
      <c r="EA31" s="974">
        <v>848523237.69006062</v>
      </c>
      <c r="EB31" s="974">
        <v>908089411.92081547</v>
      </c>
      <c r="EC31" s="974">
        <v>966997644.01485825</v>
      </c>
      <c r="ED31" s="974">
        <v>1001352516.3909264</v>
      </c>
      <c r="EE31" s="975"/>
      <c r="EF31" s="976"/>
      <c r="EG31" s="976"/>
      <c r="EH31" s="977"/>
      <c r="EI31" s="977"/>
      <c r="EJ31" s="977"/>
      <c r="EK31" s="977"/>
      <c r="EL31" s="977"/>
      <c r="EM31" s="978"/>
      <c r="EN31" s="978"/>
      <c r="EO31" s="978"/>
      <c r="EP31" s="978"/>
      <c r="EQ31" s="978"/>
      <c r="ER31" s="978"/>
      <c r="ES31" s="978"/>
      <c r="ET31" s="978"/>
      <c r="EU31" s="978"/>
      <c r="EV31" s="978"/>
      <c r="EW31" s="978"/>
    </row>
    <row r="32" spans="1:153">
      <c r="A32" s="787"/>
      <c r="B32" s="787"/>
      <c r="C32" s="787"/>
      <c r="D32" s="787"/>
      <c r="E32" s="787"/>
      <c r="F32" s="787"/>
      <c r="G32" s="787"/>
      <c r="H32" s="787"/>
      <c r="I32" s="787"/>
      <c r="J32" s="787"/>
      <c r="K32" s="787"/>
      <c r="L32" s="787"/>
      <c r="M32" s="787"/>
      <c r="N32" s="787"/>
      <c r="O32" s="787"/>
      <c r="P32" s="787"/>
      <c r="Q32" s="787"/>
      <c r="R32" s="787"/>
      <c r="S32" s="787"/>
      <c r="T32" s="787"/>
      <c r="U32" s="787"/>
      <c r="V32" s="787"/>
      <c r="W32" s="787"/>
      <c r="X32" s="787"/>
      <c r="Y32" s="787"/>
      <c r="Z32" s="787"/>
      <c r="AA32" s="787"/>
      <c r="AB32" s="787"/>
      <c r="AC32" s="787"/>
      <c r="AD32" s="787"/>
      <c r="AE32" s="787"/>
      <c r="AF32" s="787"/>
      <c r="AG32" s="787"/>
      <c r="AH32" s="787"/>
      <c r="AI32" s="787"/>
      <c r="AJ32" s="787"/>
      <c r="AK32" s="787"/>
      <c r="AL32" s="787"/>
      <c r="AM32" s="787"/>
      <c r="AN32" s="787"/>
      <c r="AO32" s="787"/>
      <c r="AP32" s="787"/>
      <c r="AQ32" s="787"/>
      <c r="AR32" s="787"/>
      <c r="AS32" s="787"/>
      <c r="AT32" s="787"/>
      <c r="AU32" s="787"/>
      <c r="AV32" s="787"/>
      <c r="AW32" s="787"/>
      <c r="AX32" s="787"/>
      <c r="AY32" s="787"/>
      <c r="AZ32" s="787"/>
      <c r="BA32" s="787"/>
      <c r="BB32" s="787"/>
      <c r="BC32" s="787"/>
      <c r="BD32" s="787"/>
      <c r="BE32" s="787"/>
      <c r="BF32" s="787"/>
      <c r="BG32" s="787"/>
      <c r="BH32" s="787"/>
      <c r="BI32" s="787"/>
      <c r="BJ32" s="787"/>
      <c r="BK32" s="787"/>
      <c r="BL32" s="787"/>
      <c r="BM32" s="787"/>
      <c r="BN32" s="787"/>
      <c r="BO32" s="787"/>
      <c r="BP32" s="787"/>
      <c r="BQ32" s="787"/>
      <c r="BR32" s="787"/>
      <c r="BS32" s="787"/>
      <c r="BT32" s="787"/>
      <c r="BU32" s="787"/>
      <c r="BV32" s="787"/>
      <c r="BW32" s="787"/>
      <c r="BX32" s="787"/>
      <c r="BY32" s="787"/>
      <c r="BZ32" s="787"/>
      <c r="CA32" s="787"/>
      <c r="CB32" s="787"/>
      <c r="CC32" s="787"/>
      <c r="CD32" s="787"/>
      <c r="CE32" s="787"/>
      <c r="CF32" s="787"/>
      <c r="CG32" s="787"/>
      <c r="CH32" s="787"/>
      <c r="CI32" s="787"/>
      <c r="CJ32" s="787"/>
      <c r="CK32" s="787"/>
      <c r="CL32" s="787"/>
      <c r="CM32" s="787"/>
      <c r="CN32" s="787"/>
      <c r="CO32" s="787"/>
      <c r="CP32" s="787"/>
      <c r="CQ32" s="787"/>
      <c r="CR32" s="787"/>
      <c r="CS32" s="787"/>
      <c r="CT32" s="787"/>
      <c r="CU32" s="787"/>
      <c r="CV32" s="787"/>
      <c r="CW32" s="787"/>
      <c r="CX32" s="787"/>
      <c r="CY32" s="787"/>
      <c r="CZ32" s="787"/>
      <c r="DA32" s="787"/>
      <c r="DB32" s="787"/>
      <c r="DC32" s="787"/>
      <c r="DD32" s="787"/>
      <c r="DE32" s="787"/>
      <c r="DF32" s="787"/>
      <c r="DG32" s="787"/>
      <c r="DH32" s="787"/>
      <c r="DI32" s="787"/>
      <c r="DJ32" s="787"/>
      <c r="DK32" s="787"/>
      <c r="DL32" s="787"/>
      <c r="DM32" s="787"/>
      <c r="DN32" s="787"/>
      <c r="DO32" s="787"/>
      <c r="DP32" s="787"/>
      <c r="DQ32" s="787"/>
      <c r="DR32" s="787"/>
      <c r="DS32" s="787"/>
      <c r="DT32" s="787"/>
      <c r="DU32" s="974">
        <v>151800000</v>
      </c>
      <c r="DV32" s="974">
        <v>151800000</v>
      </c>
      <c r="DW32" s="974">
        <v>151800000</v>
      </c>
      <c r="DX32" s="974">
        <v>151800000</v>
      </c>
      <c r="DY32" s="974">
        <v>151800000</v>
      </c>
      <c r="DZ32" s="974">
        <v>151800000</v>
      </c>
      <c r="EA32" s="974">
        <v>151800000</v>
      </c>
      <c r="EB32" s="974">
        <v>151800000</v>
      </c>
      <c r="EC32" s="974">
        <v>151800000</v>
      </c>
      <c r="ED32" s="974">
        <v>151800000</v>
      </c>
      <c r="EE32" s="975"/>
      <c r="EF32" s="976"/>
      <c r="EG32" s="976"/>
      <c r="EH32" s="977"/>
      <c r="EI32" s="977"/>
      <c r="EJ32" s="977"/>
      <c r="EK32" s="977"/>
      <c r="EL32" s="977"/>
      <c r="EM32" s="978"/>
      <c r="EN32" s="978"/>
      <c r="EO32" s="978"/>
      <c r="EP32" s="978"/>
      <c r="EQ32" s="978"/>
      <c r="ER32" s="978"/>
      <c r="ES32" s="978"/>
      <c r="ET32" s="978"/>
      <c r="EU32" s="978"/>
      <c r="EV32" s="978"/>
      <c r="EW32" s="978"/>
    </row>
    <row r="33" spans="1:153">
      <c r="A33" s="787"/>
      <c r="B33" s="787"/>
      <c r="C33" s="787"/>
      <c r="D33" s="787"/>
      <c r="E33" s="787"/>
      <c r="F33" s="787"/>
      <c r="G33" s="787"/>
      <c r="H33" s="787"/>
      <c r="I33" s="787"/>
      <c r="J33" s="787"/>
      <c r="K33" s="787"/>
      <c r="L33" s="787"/>
      <c r="M33" s="787"/>
      <c r="N33" s="787"/>
      <c r="O33" s="787"/>
      <c r="P33" s="787"/>
      <c r="Q33" s="787"/>
      <c r="R33" s="787"/>
      <c r="S33" s="787"/>
      <c r="T33" s="787"/>
      <c r="U33" s="787"/>
      <c r="V33" s="787"/>
      <c r="W33" s="787"/>
      <c r="X33" s="787"/>
      <c r="Y33" s="787"/>
      <c r="Z33" s="787"/>
      <c r="AA33" s="787"/>
      <c r="AB33" s="787"/>
      <c r="AC33" s="787"/>
      <c r="AD33" s="787"/>
      <c r="AE33" s="787"/>
      <c r="AF33" s="787"/>
      <c r="AG33" s="787"/>
      <c r="AH33" s="787"/>
      <c r="AI33" s="787"/>
      <c r="AJ33" s="787"/>
      <c r="AK33" s="787"/>
      <c r="AL33" s="787"/>
      <c r="AM33" s="787"/>
      <c r="AN33" s="787"/>
      <c r="AO33" s="787"/>
      <c r="AP33" s="787"/>
      <c r="AQ33" s="787"/>
      <c r="AR33" s="787"/>
      <c r="AS33" s="787"/>
      <c r="AT33" s="787"/>
      <c r="AU33" s="787"/>
      <c r="AV33" s="787"/>
      <c r="AW33" s="787"/>
      <c r="AX33" s="787"/>
      <c r="AY33" s="787"/>
      <c r="AZ33" s="787"/>
      <c r="BA33" s="787"/>
      <c r="BB33" s="787"/>
      <c r="BC33" s="787"/>
      <c r="BD33" s="787"/>
      <c r="BE33" s="787"/>
      <c r="BF33" s="787"/>
      <c r="BG33" s="787"/>
      <c r="BH33" s="787"/>
      <c r="BI33" s="787"/>
      <c r="BJ33" s="787"/>
      <c r="BK33" s="787"/>
      <c r="BL33" s="787"/>
      <c r="BM33" s="787"/>
      <c r="BN33" s="787"/>
      <c r="BO33" s="787"/>
      <c r="BP33" s="787"/>
      <c r="BQ33" s="787"/>
      <c r="BR33" s="787"/>
      <c r="BS33" s="787"/>
      <c r="BT33" s="787"/>
      <c r="BU33" s="787"/>
      <c r="BV33" s="787"/>
      <c r="BW33" s="787"/>
      <c r="BX33" s="787"/>
      <c r="BY33" s="787"/>
      <c r="BZ33" s="787"/>
      <c r="CA33" s="787"/>
      <c r="CB33" s="787"/>
      <c r="CC33" s="787"/>
      <c r="CD33" s="787"/>
      <c r="CE33" s="787"/>
      <c r="CF33" s="787"/>
      <c r="CG33" s="787"/>
      <c r="CH33" s="787"/>
      <c r="CI33" s="787"/>
      <c r="CJ33" s="787"/>
      <c r="CK33" s="787"/>
      <c r="CL33" s="787"/>
      <c r="CM33" s="787"/>
      <c r="CN33" s="787"/>
      <c r="CO33" s="787"/>
      <c r="CP33" s="787"/>
      <c r="CQ33" s="787"/>
      <c r="CR33" s="787"/>
      <c r="CS33" s="787"/>
      <c r="CT33" s="787"/>
      <c r="CU33" s="787"/>
      <c r="CV33" s="787"/>
      <c r="CW33" s="787"/>
      <c r="CX33" s="787"/>
      <c r="CY33" s="787"/>
      <c r="CZ33" s="787"/>
      <c r="DA33" s="787"/>
      <c r="DB33" s="787"/>
      <c r="DC33" s="787"/>
      <c r="DD33" s="787"/>
      <c r="DE33" s="787"/>
      <c r="DF33" s="787"/>
      <c r="DG33" s="787"/>
      <c r="DH33" s="787"/>
      <c r="DI33" s="787"/>
      <c r="DJ33" s="787"/>
      <c r="DK33" s="787"/>
      <c r="DL33" s="787"/>
      <c r="DM33" s="787"/>
      <c r="DN33" s="787"/>
      <c r="DO33" s="787"/>
      <c r="DP33" s="787"/>
      <c r="DQ33" s="787"/>
      <c r="DR33" s="787"/>
      <c r="DS33" s="787"/>
      <c r="DT33" s="787"/>
      <c r="DU33" s="974">
        <v>3439899850</v>
      </c>
      <c r="DV33" s="974">
        <v>3439899850</v>
      </c>
      <c r="DW33" s="974">
        <v>3439899850</v>
      </c>
      <c r="DX33" s="974">
        <v>3439899850</v>
      </c>
      <c r="DY33" s="974">
        <v>3439899850</v>
      </c>
      <c r="DZ33" s="974">
        <v>3439899850</v>
      </c>
      <c r="EA33" s="974">
        <v>3439899850</v>
      </c>
      <c r="EB33" s="974">
        <v>3439899850</v>
      </c>
      <c r="EC33" s="974">
        <v>3439899850</v>
      </c>
      <c r="ED33" s="974">
        <v>3439899850</v>
      </c>
      <c r="EE33" s="975"/>
      <c r="EF33" s="976"/>
      <c r="EG33" s="976"/>
      <c r="EH33" s="977"/>
      <c r="EI33" s="977"/>
      <c r="EJ33" s="977"/>
      <c r="EK33" s="977"/>
      <c r="EL33" s="977"/>
      <c r="EM33" s="978"/>
      <c r="EN33" s="978"/>
      <c r="EO33" s="978"/>
      <c r="EP33" s="978"/>
      <c r="EQ33" s="978"/>
      <c r="ER33" s="978"/>
      <c r="ES33" s="978"/>
      <c r="ET33" s="978"/>
      <c r="EU33" s="978"/>
      <c r="EV33" s="978"/>
      <c r="EW33" s="978"/>
    </row>
    <row r="34" spans="1:153" ht="6" customHeight="1">
      <c r="A34" s="787"/>
      <c r="B34" s="787"/>
      <c r="C34" s="787"/>
      <c r="D34" s="787"/>
      <c r="E34" s="787"/>
      <c r="F34" s="787"/>
      <c r="G34" s="787"/>
      <c r="H34" s="787"/>
      <c r="I34" s="787"/>
      <c r="J34" s="787"/>
      <c r="K34" s="787"/>
      <c r="L34" s="787"/>
      <c r="M34" s="787"/>
      <c r="N34" s="787"/>
      <c r="O34" s="787"/>
      <c r="P34" s="787"/>
      <c r="Q34" s="787"/>
      <c r="R34" s="787"/>
      <c r="S34" s="787"/>
      <c r="T34" s="787"/>
      <c r="U34" s="787"/>
      <c r="V34" s="787"/>
      <c r="W34" s="787"/>
      <c r="X34" s="787"/>
      <c r="Y34" s="787"/>
      <c r="Z34" s="787"/>
      <c r="AA34" s="787"/>
      <c r="AB34" s="787"/>
      <c r="AC34" s="787"/>
      <c r="AD34" s="787"/>
      <c r="AE34" s="787"/>
      <c r="AF34" s="787"/>
      <c r="AG34" s="787"/>
      <c r="AH34" s="787"/>
      <c r="AI34" s="787"/>
      <c r="AJ34" s="787"/>
      <c r="AK34" s="787"/>
      <c r="AL34" s="787"/>
      <c r="AM34" s="787"/>
      <c r="AN34" s="787"/>
      <c r="AO34" s="787"/>
      <c r="AP34" s="787"/>
      <c r="AQ34" s="787"/>
      <c r="AR34" s="787"/>
      <c r="AS34" s="787"/>
      <c r="AT34" s="787"/>
      <c r="AU34" s="787"/>
      <c r="AV34" s="787"/>
      <c r="AW34" s="787"/>
      <c r="AX34" s="787"/>
      <c r="AY34" s="787"/>
      <c r="AZ34" s="787"/>
      <c r="BA34" s="787"/>
      <c r="BB34" s="787"/>
      <c r="BC34" s="787"/>
      <c r="BD34" s="787"/>
      <c r="BE34" s="787"/>
      <c r="BF34" s="787"/>
      <c r="BG34" s="787"/>
      <c r="BH34" s="787"/>
      <c r="BI34" s="787"/>
      <c r="BJ34" s="787"/>
      <c r="BK34" s="787"/>
      <c r="BL34" s="787"/>
      <c r="BM34" s="787"/>
      <c r="BN34" s="787"/>
      <c r="BO34" s="787"/>
      <c r="BP34" s="787"/>
      <c r="BQ34" s="787"/>
      <c r="BR34" s="787"/>
      <c r="BS34" s="787"/>
      <c r="BT34" s="787"/>
      <c r="BU34" s="787"/>
      <c r="BV34" s="787"/>
      <c r="BW34" s="787"/>
      <c r="BX34" s="787"/>
      <c r="BY34" s="787"/>
      <c r="BZ34" s="787"/>
      <c r="CA34" s="787"/>
      <c r="CB34" s="787"/>
      <c r="CC34" s="787"/>
      <c r="CD34" s="787"/>
      <c r="CE34" s="787"/>
      <c r="CF34" s="787"/>
      <c r="CG34" s="787"/>
      <c r="CH34" s="787"/>
      <c r="CI34" s="787"/>
      <c r="CJ34" s="787"/>
      <c r="CK34" s="787"/>
      <c r="CL34" s="787"/>
      <c r="CM34" s="787"/>
      <c r="CN34" s="787"/>
      <c r="CO34" s="787"/>
      <c r="CP34" s="787"/>
      <c r="CQ34" s="787"/>
      <c r="CR34" s="787"/>
      <c r="CS34" s="787"/>
      <c r="CT34" s="787"/>
      <c r="CU34" s="787"/>
      <c r="CV34" s="787"/>
      <c r="CW34" s="787"/>
      <c r="CX34" s="787"/>
      <c r="CY34" s="787"/>
      <c r="CZ34" s="787"/>
      <c r="DA34" s="787"/>
      <c r="DB34" s="787"/>
      <c r="DC34" s="787"/>
      <c r="DD34" s="787"/>
      <c r="DE34" s="787"/>
      <c r="DF34" s="787"/>
      <c r="DG34" s="787"/>
      <c r="DH34" s="787"/>
      <c r="DI34" s="787"/>
      <c r="DJ34" s="787"/>
      <c r="DK34" s="787"/>
      <c r="DL34" s="787"/>
      <c r="DM34" s="787"/>
      <c r="DN34" s="787"/>
      <c r="DO34" s="787"/>
      <c r="DP34" s="787"/>
      <c r="DQ34" s="787"/>
      <c r="DR34" s="787"/>
      <c r="DS34" s="787"/>
      <c r="DT34" s="787"/>
      <c r="DU34" s="974"/>
      <c r="DV34" s="983"/>
      <c r="DW34" s="983"/>
      <c r="DX34" s="983"/>
      <c r="DY34" s="983"/>
      <c r="DZ34" s="983"/>
      <c r="EA34" s="974">
        <v>0</v>
      </c>
      <c r="EB34" s="983"/>
      <c r="EC34" s="983"/>
      <c r="ED34" s="983"/>
      <c r="EE34" s="975"/>
      <c r="EF34" s="976"/>
      <c r="EG34" s="976"/>
      <c r="EH34" s="977"/>
      <c r="EI34" s="977"/>
      <c r="EJ34" s="977"/>
      <c r="EK34" s="977"/>
      <c r="EL34" s="977"/>
      <c r="EM34" s="978"/>
      <c r="EN34" s="978"/>
      <c r="EO34" s="978"/>
      <c r="EP34" s="978"/>
      <c r="EQ34" s="978"/>
      <c r="ER34" s="978"/>
      <c r="ES34" s="978"/>
      <c r="ET34" s="978"/>
      <c r="EU34" s="978"/>
      <c r="EV34" s="978"/>
      <c r="EW34" s="978"/>
    </row>
    <row r="35" spans="1:153">
      <c r="A35" s="787"/>
      <c r="B35" s="787"/>
      <c r="C35" s="787"/>
      <c r="D35" s="787"/>
      <c r="E35" s="787"/>
      <c r="F35" s="787"/>
      <c r="G35" s="787"/>
      <c r="H35" s="787"/>
      <c r="I35" s="787"/>
      <c r="J35" s="787"/>
      <c r="K35" s="787"/>
      <c r="L35" s="787"/>
      <c r="M35" s="787"/>
      <c r="N35" s="787"/>
      <c r="O35" s="787"/>
      <c r="P35" s="787"/>
      <c r="Q35" s="787"/>
      <c r="R35" s="787"/>
      <c r="S35" s="787"/>
      <c r="T35" s="787"/>
      <c r="U35" s="787"/>
      <c r="V35" s="787"/>
      <c r="W35" s="787"/>
      <c r="X35" s="787"/>
      <c r="Y35" s="787"/>
      <c r="Z35" s="787"/>
      <c r="AA35" s="787"/>
      <c r="AB35" s="787"/>
      <c r="AC35" s="787"/>
      <c r="AD35" s="787"/>
      <c r="AE35" s="787"/>
      <c r="AF35" s="787"/>
      <c r="AG35" s="787"/>
      <c r="AH35" s="787"/>
      <c r="AI35" s="787"/>
      <c r="AJ35" s="787"/>
      <c r="AK35" s="787"/>
      <c r="AL35" s="787"/>
      <c r="AM35" s="787"/>
      <c r="AN35" s="787"/>
      <c r="AO35" s="787"/>
      <c r="AP35" s="787"/>
      <c r="AQ35" s="787"/>
      <c r="AR35" s="787"/>
      <c r="AS35" s="787"/>
      <c r="AT35" s="787"/>
      <c r="AU35" s="787"/>
      <c r="AV35" s="787"/>
      <c r="AW35" s="787"/>
      <c r="AX35" s="787"/>
      <c r="AY35" s="787"/>
      <c r="AZ35" s="787"/>
      <c r="BA35" s="787"/>
      <c r="BB35" s="787"/>
      <c r="BC35" s="787"/>
      <c r="BD35" s="787"/>
      <c r="BE35" s="787"/>
      <c r="BF35" s="787"/>
      <c r="BG35" s="787"/>
      <c r="BH35" s="787"/>
      <c r="BI35" s="787"/>
      <c r="BJ35" s="787"/>
      <c r="BK35" s="787"/>
      <c r="BL35" s="787"/>
      <c r="BM35" s="787"/>
      <c r="BN35" s="787"/>
      <c r="BO35" s="787"/>
      <c r="BP35" s="787"/>
      <c r="BQ35" s="787"/>
      <c r="BR35" s="787"/>
      <c r="BS35" s="787"/>
      <c r="BT35" s="787"/>
      <c r="BU35" s="787"/>
      <c r="BV35" s="787"/>
      <c r="BW35" s="787"/>
      <c r="BX35" s="787"/>
      <c r="BY35" s="787"/>
      <c r="BZ35" s="787"/>
      <c r="CA35" s="787"/>
      <c r="CB35" s="787"/>
      <c r="CC35" s="787"/>
      <c r="CD35" s="787"/>
      <c r="CE35" s="787"/>
      <c r="CF35" s="787"/>
      <c r="CG35" s="787"/>
      <c r="CH35" s="787"/>
      <c r="CI35" s="787"/>
      <c r="CJ35" s="787"/>
      <c r="CK35" s="787"/>
      <c r="CL35" s="787"/>
      <c r="CM35" s="787"/>
      <c r="CN35" s="787"/>
      <c r="CO35" s="787"/>
      <c r="CP35" s="787"/>
      <c r="CQ35" s="787"/>
      <c r="CR35" s="787"/>
      <c r="CS35" s="787"/>
      <c r="CT35" s="787"/>
      <c r="CU35" s="787"/>
      <c r="CV35" s="787"/>
      <c r="CW35" s="787"/>
      <c r="CX35" s="787"/>
      <c r="CY35" s="787"/>
      <c r="CZ35" s="787"/>
      <c r="DA35" s="787"/>
      <c r="DB35" s="787"/>
      <c r="DC35" s="787"/>
      <c r="DD35" s="787"/>
      <c r="DE35" s="787"/>
      <c r="DF35" s="787"/>
      <c r="DG35" s="787"/>
      <c r="DH35" s="787"/>
      <c r="DI35" s="787"/>
      <c r="DJ35" s="787"/>
      <c r="DK35" s="787"/>
      <c r="DL35" s="787"/>
      <c r="DM35" s="787"/>
      <c r="DN35" s="787"/>
      <c r="DO35" s="787"/>
      <c r="DP35" s="787"/>
      <c r="DQ35" s="787"/>
      <c r="DR35" s="787"/>
      <c r="DS35" s="787"/>
      <c r="DT35" s="787"/>
      <c r="DU35" s="980">
        <v>24587278977.979996</v>
      </c>
      <c r="DV35" s="980">
        <v>40585927059.654137</v>
      </c>
      <c r="DW35" s="980">
        <v>57870878173.985771</v>
      </c>
      <c r="DX35" s="980">
        <v>76511803011.502411</v>
      </c>
      <c r="DY35" s="980">
        <v>96610018282.146561</v>
      </c>
      <c r="DZ35" s="980">
        <v>124138288002.4463</v>
      </c>
      <c r="EA35" s="980">
        <v>153384080510.30579</v>
      </c>
      <c r="EB35" s="980">
        <v>184549325354.94446</v>
      </c>
      <c r="EC35" s="980">
        <v>217693918323.80292</v>
      </c>
      <c r="ED35" s="980">
        <v>252868834604.27884</v>
      </c>
      <c r="EE35" s="981"/>
      <c r="EF35" s="982"/>
      <c r="EG35" s="982"/>
      <c r="EH35" s="977"/>
      <c r="EI35" s="977"/>
      <c r="EJ35" s="977"/>
      <c r="EK35" s="977"/>
      <c r="EL35" s="977"/>
      <c r="EM35" s="978"/>
      <c r="EN35" s="978"/>
      <c r="EO35" s="978"/>
      <c r="EP35" s="978"/>
      <c r="EQ35" s="978"/>
      <c r="ER35" s="978"/>
      <c r="ES35" s="978"/>
      <c r="ET35" s="978"/>
      <c r="EU35" s="978"/>
      <c r="EV35" s="978"/>
      <c r="EW35" s="978"/>
    </row>
    <row r="36" spans="1:153" ht="6" customHeight="1">
      <c r="A36" s="787"/>
      <c r="B36" s="787"/>
      <c r="C36" s="787"/>
      <c r="D36" s="787"/>
      <c r="E36" s="787"/>
      <c r="F36" s="787"/>
      <c r="G36" s="787"/>
      <c r="H36" s="787"/>
      <c r="I36" s="787"/>
      <c r="J36" s="787"/>
      <c r="K36" s="787"/>
      <c r="L36" s="787"/>
      <c r="M36" s="787"/>
      <c r="N36" s="787"/>
      <c r="O36" s="787"/>
      <c r="P36" s="787"/>
      <c r="Q36" s="787"/>
      <c r="R36" s="787"/>
      <c r="S36" s="787"/>
      <c r="T36" s="787"/>
      <c r="U36" s="787"/>
      <c r="V36" s="787"/>
      <c r="W36" s="787"/>
      <c r="X36" s="787"/>
      <c r="Y36" s="787"/>
      <c r="Z36" s="787"/>
      <c r="AA36" s="787"/>
      <c r="AB36" s="787"/>
      <c r="AC36" s="787"/>
      <c r="AD36" s="787"/>
      <c r="AE36" s="787"/>
      <c r="AF36" s="787"/>
      <c r="AG36" s="787"/>
      <c r="AH36" s="787"/>
      <c r="AI36" s="787"/>
      <c r="AJ36" s="787"/>
      <c r="AK36" s="787"/>
      <c r="AL36" s="787"/>
      <c r="AM36" s="787"/>
      <c r="AN36" s="787"/>
      <c r="AO36" s="787"/>
      <c r="AP36" s="787"/>
      <c r="AQ36" s="787"/>
      <c r="AR36" s="787"/>
      <c r="AS36" s="787"/>
      <c r="AT36" s="787"/>
      <c r="AU36" s="787"/>
      <c r="AV36" s="787"/>
      <c r="AW36" s="787"/>
      <c r="AX36" s="787"/>
      <c r="AY36" s="787"/>
      <c r="AZ36" s="787"/>
      <c r="BA36" s="787"/>
      <c r="BB36" s="787"/>
      <c r="BC36" s="787"/>
      <c r="BD36" s="787"/>
      <c r="BE36" s="787"/>
      <c r="BF36" s="787"/>
      <c r="BG36" s="787"/>
      <c r="BH36" s="787"/>
      <c r="BI36" s="787"/>
      <c r="BJ36" s="787"/>
      <c r="BK36" s="787"/>
      <c r="BL36" s="787"/>
      <c r="BM36" s="787"/>
      <c r="BN36" s="787"/>
      <c r="BO36" s="787"/>
      <c r="BP36" s="787"/>
      <c r="BQ36" s="787"/>
      <c r="BR36" s="787"/>
      <c r="BS36" s="787"/>
      <c r="BT36" s="787"/>
      <c r="BU36" s="787"/>
      <c r="BV36" s="787"/>
      <c r="BW36" s="787"/>
      <c r="BX36" s="787"/>
      <c r="BY36" s="787"/>
      <c r="BZ36" s="787"/>
      <c r="CA36" s="787"/>
      <c r="CB36" s="787"/>
      <c r="CC36" s="787"/>
      <c r="CD36" s="787"/>
      <c r="CE36" s="787"/>
      <c r="CF36" s="787"/>
      <c r="CG36" s="787"/>
      <c r="CH36" s="787"/>
      <c r="CI36" s="787"/>
      <c r="CJ36" s="787"/>
      <c r="CK36" s="787"/>
      <c r="CL36" s="787"/>
      <c r="CM36" s="787"/>
      <c r="CN36" s="787"/>
      <c r="CO36" s="787"/>
      <c r="CP36" s="787"/>
      <c r="CQ36" s="787"/>
      <c r="CR36" s="787"/>
      <c r="CS36" s="787"/>
      <c r="CT36" s="787"/>
      <c r="CU36" s="787"/>
      <c r="CV36" s="787"/>
      <c r="CW36" s="787"/>
      <c r="CX36" s="787"/>
      <c r="CY36" s="787"/>
      <c r="CZ36" s="787"/>
      <c r="DA36" s="787"/>
      <c r="DB36" s="787"/>
      <c r="DC36" s="787"/>
      <c r="DD36" s="787"/>
      <c r="DE36" s="787"/>
      <c r="DF36" s="787"/>
      <c r="DG36" s="787"/>
      <c r="DH36" s="787"/>
      <c r="DI36" s="787"/>
      <c r="DJ36" s="787"/>
      <c r="DK36" s="787"/>
      <c r="DL36" s="787"/>
      <c r="DM36" s="787"/>
      <c r="DN36" s="787"/>
      <c r="DO36" s="787"/>
      <c r="DP36" s="787"/>
      <c r="DQ36" s="787"/>
      <c r="DR36" s="787"/>
      <c r="DS36" s="787"/>
      <c r="DT36" s="787"/>
      <c r="DU36" s="974"/>
      <c r="DV36" s="983"/>
      <c r="DW36" s="983"/>
      <c r="DX36" s="983"/>
      <c r="DY36" s="983"/>
      <c r="DZ36" s="983"/>
      <c r="EA36" s="983"/>
      <c r="EB36" s="983"/>
      <c r="EC36" s="983"/>
      <c r="ED36" s="983"/>
      <c r="EE36" s="975"/>
      <c r="EF36" s="976"/>
      <c r="EG36" s="976"/>
      <c r="EH36" s="977"/>
      <c r="EI36" s="977"/>
      <c r="EJ36" s="977"/>
      <c r="EK36" s="977"/>
      <c r="EL36" s="977"/>
      <c r="EM36" s="978"/>
      <c r="EN36" s="978"/>
      <c r="EO36" s="978"/>
      <c r="EP36" s="978"/>
      <c r="EQ36" s="978"/>
      <c r="ER36" s="978"/>
      <c r="ES36" s="978"/>
      <c r="ET36" s="978"/>
      <c r="EU36" s="978"/>
      <c r="EV36" s="978"/>
      <c r="EW36" s="978"/>
    </row>
    <row r="37" spans="1:153">
      <c r="A37" s="787"/>
      <c r="B37" s="787"/>
      <c r="C37" s="787"/>
      <c r="D37" s="787"/>
      <c r="E37" s="787"/>
      <c r="F37" s="787"/>
      <c r="G37" s="787"/>
      <c r="H37" s="787"/>
      <c r="I37" s="787"/>
      <c r="J37" s="787"/>
      <c r="K37" s="787"/>
      <c r="L37" s="787"/>
      <c r="M37" s="787"/>
      <c r="N37" s="787"/>
      <c r="O37" s="787"/>
      <c r="P37" s="787"/>
      <c r="Q37" s="787"/>
      <c r="R37" s="787"/>
      <c r="S37" s="787"/>
      <c r="T37" s="787"/>
      <c r="U37" s="787"/>
      <c r="V37" s="787"/>
      <c r="W37" s="787"/>
      <c r="X37" s="787"/>
      <c r="Y37" s="787"/>
      <c r="Z37" s="787"/>
      <c r="AA37" s="787"/>
      <c r="AB37" s="787"/>
      <c r="AC37" s="787"/>
      <c r="AD37" s="787"/>
      <c r="AE37" s="787"/>
      <c r="AF37" s="787"/>
      <c r="AG37" s="787"/>
      <c r="AH37" s="787"/>
      <c r="AI37" s="787"/>
      <c r="AJ37" s="787"/>
      <c r="AK37" s="787"/>
      <c r="AL37" s="787"/>
      <c r="AM37" s="787"/>
      <c r="AN37" s="787"/>
      <c r="AO37" s="787"/>
      <c r="AP37" s="787"/>
      <c r="AQ37" s="787"/>
      <c r="AR37" s="787"/>
      <c r="AS37" s="787"/>
      <c r="AT37" s="787"/>
      <c r="AU37" s="787"/>
      <c r="AV37" s="787"/>
      <c r="AW37" s="787"/>
      <c r="AX37" s="787"/>
      <c r="AY37" s="787"/>
      <c r="AZ37" s="787"/>
      <c r="BA37" s="787"/>
      <c r="BB37" s="787"/>
      <c r="BC37" s="787"/>
      <c r="BD37" s="787"/>
      <c r="BE37" s="787"/>
      <c r="BF37" s="787"/>
      <c r="BG37" s="787"/>
      <c r="BH37" s="787"/>
      <c r="BI37" s="787"/>
      <c r="BJ37" s="787"/>
      <c r="BK37" s="787"/>
      <c r="BL37" s="787"/>
      <c r="BM37" s="787"/>
      <c r="BN37" s="787"/>
      <c r="BO37" s="787"/>
      <c r="BP37" s="787"/>
      <c r="BQ37" s="787"/>
      <c r="BR37" s="787"/>
      <c r="BS37" s="787"/>
      <c r="BT37" s="787"/>
      <c r="BU37" s="787"/>
      <c r="BV37" s="787"/>
      <c r="BW37" s="787"/>
      <c r="BX37" s="787"/>
      <c r="BY37" s="787"/>
      <c r="BZ37" s="787"/>
      <c r="CA37" s="787"/>
      <c r="CB37" s="787"/>
      <c r="CC37" s="787"/>
      <c r="CD37" s="787"/>
      <c r="CE37" s="787"/>
      <c r="CF37" s="787"/>
      <c r="CG37" s="787"/>
      <c r="CH37" s="787"/>
      <c r="CI37" s="787"/>
      <c r="CJ37" s="787"/>
      <c r="CK37" s="787"/>
      <c r="CL37" s="787"/>
      <c r="CM37" s="787"/>
      <c r="CN37" s="787"/>
      <c r="CO37" s="787"/>
      <c r="CP37" s="787"/>
      <c r="CQ37" s="787"/>
      <c r="CR37" s="787"/>
      <c r="CS37" s="787"/>
      <c r="CT37" s="787"/>
      <c r="CU37" s="787"/>
      <c r="CV37" s="787"/>
      <c r="CW37" s="787"/>
      <c r="CX37" s="787"/>
      <c r="CY37" s="787"/>
      <c r="CZ37" s="787"/>
      <c r="DA37" s="787"/>
      <c r="DB37" s="787"/>
      <c r="DC37" s="787"/>
      <c r="DD37" s="787"/>
      <c r="DE37" s="787"/>
      <c r="DF37" s="787"/>
      <c r="DG37" s="787"/>
      <c r="DH37" s="787"/>
      <c r="DI37" s="787"/>
      <c r="DJ37" s="787"/>
      <c r="DK37" s="787"/>
      <c r="DL37" s="787"/>
      <c r="DM37" s="787"/>
      <c r="DN37" s="787"/>
      <c r="DO37" s="787"/>
      <c r="DP37" s="787"/>
      <c r="DQ37" s="787"/>
      <c r="DR37" s="787"/>
      <c r="DS37" s="787"/>
      <c r="DT37" s="787"/>
      <c r="DU37" s="974"/>
      <c r="DV37" s="983"/>
      <c r="DW37" s="983"/>
      <c r="DX37" s="983"/>
      <c r="DY37" s="983"/>
      <c r="DZ37" s="983"/>
      <c r="EA37" s="983"/>
      <c r="EB37" s="983"/>
      <c r="EC37" s="983"/>
      <c r="ED37" s="983"/>
      <c r="EE37" s="975"/>
      <c r="EF37" s="976"/>
      <c r="EG37" s="976"/>
      <c r="EH37" s="977"/>
      <c r="EI37" s="977"/>
      <c r="EJ37" s="977"/>
      <c r="EK37" s="977"/>
      <c r="EL37" s="977"/>
      <c r="EM37" s="978"/>
      <c r="EN37" s="978"/>
      <c r="EO37" s="978"/>
      <c r="EP37" s="978"/>
      <c r="EQ37" s="978"/>
      <c r="ER37" s="978"/>
      <c r="ES37" s="978"/>
      <c r="ET37" s="978"/>
      <c r="EU37" s="978"/>
      <c r="EV37" s="978"/>
      <c r="EW37" s="978"/>
    </row>
    <row r="38" spans="1:153" ht="6" customHeight="1">
      <c r="A38" s="787"/>
      <c r="B38" s="787"/>
      <c r="C38" s="787"/>
      <c r="D38" s="787"/>
      <c r="E38" s="787"/>
      <c r="F38" s="787"/>
      <c r="G38" s="787"/>
      <c r="H38" s="787"/>
      <c r="I38" s="787"/>
      <c r="J38" s="787"/>
      <c r="K38" s="787"/>
      <c r="L38" s="787"/>
      <c r="M38" s="787"/>
      <c r="N38" s="787"/>
      <c r="O38" s="787"/>
      <c r="P38" s="787"/>
      <c r="Q38" s="787"/>
      <c r="R38" s="787"/>
      <c r="S38" s="787"/>
      <c r="T38" s="787"/>
      <c r="U38" s="787"/>
      <c r="V38" s="787"/>
      <c r="W38" s="787"/>
      <c r="X38" s="787"/>
      <c r="Y38" s="787"/>
      <c r="Z38" s="787"/>
      <c r="AA38" s="787"/>
      <c r="AB38" s="787"/>
      <c r="AC38" s="787"/>
      <c r="AD38" s="787"/>
      <c r="AE38" s="787"/>
      <c r="AF38" s="787"/>
      <c r="AG38" s="787"/>
      <c r="AH38" s="787"/>
      <c r="AI38" s="787"/>
      <c r="AJ38" s="787"/>
      <c r="AK38" s="787"/>
      <c r="AL38" s="787"/>
      <c r="AM38" s="787"/>
      <c r="AN38" s="787"/>
      <c r="AO38" s="787"/>
      <c r="AP38" s="787"/>
      <c r="AQ38" s="787"/>
      <c r="AR38" s="787"/>
      <c r="AS38" s="787"/>
      <c r="AT38" s="787"/>
      <c r="AU38" s="787"/>
      <c r="AV38" s="787"/>
      <c r="AW38" s="787"/>
      <c r="AX38" s="787"/>
      <c r="AY38" s="787"/>
      <c r="AZ38" s="787"/>
      <c r="BA38" s="787"/>
      <c r="BB38" s="787"/>
      <c r="BC38" s="787"/>
      <c r="BD38" s="787"/>
      <c r="BE38" s="787"/>
      <c r="BF38" s="787"/>
      <c r="BG38" s="787"/>
      <c r="BH38" s="787"/>
      <c r="BI38" s="787"/>
      <c r="BJ38" s="787"/>
      <c r="BK38" s="787"/>
      <c r="BL38" s="787"/>
      <c r="BM38" s="787"/>
      <c r="BN38" s="787"/>
      <c r="BO38" s="787"/>
      <c r="BP38" s="787"/>
      <c r="BQ38" s="787"/>
      <c r="BR38" s="787"/>
      <c r="BS38" s="787"/>
      <c r="BT38" s="787"/>
      <c r="BU38" s="787"/>
      <c r="BV38" s="787"/>
      <c r="BW38" s="787"/>
      <c r="BX38" s="787"/>
      <c r="BY38" s="787"/>
      <c r="BZ38" s="787"/>
      <c r="CA38" s="787"/>
      <c r="CB38" s="787"/>
      <c r="CC38" s="787"/>
      <c r="CD38" s="787"/>
      <c r="CE38" s="787"/>
      <c r="CF38" s="787"/>
      <c r="CG38" s="787"/>
      <c r="CH38" s="787"/>
      <c r="CI38" s="787"/>
      <c r="CJ38" s="787"/>
      <c r="CK38" s="787"/>
      <c r="CL38" s="787"/>
      <c r="CM38" s="787"/>
      <c r="CN38" s="787"/>
      <c r="CO38" s="787"/>
      <c r="CP38" s="787"/>
      <c r="CQ38" s="787"/>
      <c r="CR38" s="787"/>
      <c r="CS38" s="787"/>
      <c r="CT38" s="787"/>
      <c r="CU38" s="787"/>
      <c r="CV38" s="787"/>
      <c r="CW38" s="787"/>
      <c r="CX38" s="787"/>
      <c r="CY38" s="787"/>
      <c r="CZ38" s="787"/>
      <c r="DA38" s="787"/>
      <c r="DB38" s="787"/>
      <c r="DC38" s="787"/>
      <c r="DD38" s="787"/>
      <c r="DE38" s="787"/>
      <c r="DF38" s="787"/>
      <c r="DG38" s="787"/>
      <c r="DH38" s="787"/>
      <c r="DI38" s="787"/>
      <c r="DJ38" s="787"/>
      <c r="DK38" s="787"/>
      <c r="DL38" s="787"/>
      <c r="DM38" s="787"/>
      <c r="DN38" s="787"/>
      <c r="DO38" s="787"/>
      <c r="DP38" s="787"/>
      <c r="DQ38" s="787"/>
      <c r="DR38" s="787"/>
      <c r="DS38" s="787"/>
      <c r="DT38" s="787"/>
      <c r="DU38" s="974"/>
      <c r="DV38" s="983"/>
      <c r="DW38" s="983"/>
      <c r="DX38" s="983"/>
      <c r="DY38" s="983"/>
      <c r="DZ38" s="983"/>
      <c r="EA38" s="983"/>
      <c r="EB38" s="983"/>
      <c r="EC38" s="983"/>
      <c r="ED38" s="983"/>
      <c r="EE38" s="975"/>
      <c r="EF38" s="976"/>
      <c r="EG38" s="976"/>
      <c r="EH38" s="977"/>
      <c r="EI38" s="977"/>
      <c r="EJ38" s="977"/>
      <c r="EK38" s="977"/>
      <c r="EL38" s="977"/>
      <c r="EM38" s="978"/>
      <c r="EN38" s="978"/>
      <c r="EO38" s="978"/>
      <c r="EP38" s="978"/>
      <c r="EQ38" s="978"/>
      <c r="ER38" s="978"/>
      <c r="ES38" s="978"/>
      <c r="ET38" s="978"/>
      <c r="EU38" s="978"/>
      <c r="EV38" s="978"/>
      <c r="EW38" s="978"/>
    </row>
    <row r="39" spans="1:153">
      <c r="A39" s="787"/>
      <c r="B39" s="787"/>
      <c r="C39" s="787"/>
      <c r="D39" s="787"/>
      <c r="E39" s="787"/>
      <c r="F39" s="787"/>
      <c r="G39" s="787"/>
      <c r="H39" s="787"/>
      <c r="I39" s="787"/>
      <c r="J39" s="787"/>
      <c r="K39" s="787"/>
      <c r="L39" s="787"/>
      <c r="M39" s="787"/>
      <c r="N39" s="787"/>
      <c r="O39" s="787"/>
      <c r="P39" s="787"/>
      <c r="Q39" s="787"/>
      <c r="R39" s="787"/>
      <c r="S39" s="787"/>
      <c r="T39" s="787"/>
      <c r="U39" s="787"/>
      <c r="V39" s="787"/>
      <c r="W39" s="787"/>
      <c r="X39" s="787"/>
      <c r="Y39" s="787"/>
      <c r="Z39" s="787"/>
      <c r="AA39" s="787"/>
      <c r="AB39" s="787"/>
      <c r="AC39" s="787"/>
      <c r="AD39" s="787"/>
      <c r="AE39" s="787"/>
      <c r="AF39" s="787"/>
      <c r="AG39" s="787"/>
      <c r="AH39" s="787"/>
      <c r="AI39" s="787"/>
      <c r="AJ39" s="787"/>
      <c r="AK39" s="787"/>
      <c r="AL39" s="787"/>
      <c r="AM39" s="787"/>
      <c r="AN39" s="787"/>
      <c r="AO39" s="787"/>
      <c r="AP39" s="787"/>
      <c r="AQ39" s="787"/>
      <c r="AR39" s="787"/>
      <c r="AS39" s="787"/>
      <c r="AT39" s="787"/>
      <c r="AU39" s="787"/>
      <c r="AV39" s="787"/>
      <c r="AW39" s="787"/>
      <c r="AX39" s="787"/>
      <c r="AY39" s="787"/>
      <c r="AZ39" s="787"/>
      <c r="BA39" s="787"/>
      <c r="BB39" s="787"/>
      <c r="BC39" s="787"/>
      <c r="BD39" s="787"/>
      <c r="BE39" s="787"/>
      <c r="BF39" s="787"/>
      <c r="BG39" s="787"/>
      <c r="BH39" s="787"/>
      <c r="BI39" s="787"/>
      <c r="BJ39" s="787"/>
      <c r="BK39" s="787"/>
      <c r="BL39" s="787"/>
      <c r="BM39" s="787"/>
      <c r="BN39" s="787"/>
      <c r="BO39" s="787"/>
      <c r="BP39" s="787"/>
      <c r="BQ39" s="787"/>
      <c r="BR39" s="787"/>
      <c r="BS39" s="787"/>
      <c r="BT39" s="787"/>
      <c r="BU39" s="787"/>
      <c r="BV39" s="787"/>
      <c r="BW39" s="787"/>
      <c r="BX39" s="787"/>
      <c r="BY39" s="787"/>
      <c r="BZ39" s="787"/>
      <c r="CA39" s="787"/>
      <c r="CB39" s="787"/>
      <c r="CC39" s="787"/>
      <c r="CD39" s="787"/>
      <c r="CE39" s="787"/>
      <c r="CF39" s="787"/>
      <c r="CG39" s="787"/>
      <c r="CH39" s="787"/>
      <c r="CI39" s="787"/>
      <c r="CJ39" s="787"/>
      <c r="CK39" s="787"/>
      <c r="CL39" s="787"/>
      <c r="CM39" s="787"/>
      <c r="CN39" s="787"/>
      <c r="CO39" s="787"/>
      <c r="CP39" s="787"/>
      <c r="CQ39" s="787"/>
      <c r="CR39" s="787"/>
      <c r="CS39" s="787"/>
      <c r="CT39" s="787"/>
      <c r="CU39" s="787"/>
      <c r="CV39" s="787"/>
      <c r="CW39" s="787"/>
      <c r="CX39" s="787"/>
      <c r="CY39" s="787"/>
      <c r="CZ39" s="787"/>
      <c r="DA39" s="787"/>
      <c r="DB39" s="787"/>
      <c r="DC39" s="787"/>
      <c r="DD39" s="787"/>
      <c r="DE39" s="787"/>
      <c r="DF39" s="787"/>
      <c r="DG39" s="787"/>
      <c r="DH39" s="787"/>
      <c r="DI39" s="787"/>
      <c r="DJ39" s="787"/>
      <c r="DK39" s="787"/>
      <c r="DL39" s="787"/>
      <c r="DM39" s="787"/>
      <c r="DN39" s="787"/>
      <c r="DO39" s="787"/>
      <c r="DP39" s="787"/>
      <c r="DQ39" s="787"/>
      <c r="DR39" s="787"/>
      <c r="DS39" s="787"/>
      <c r="DT39" s="787"/>
      <c r="DU39" s="974">
        <v>202849000</v>
      </c>
      <c r="DV39" s="974">
        <v>215245000</v>
      </c>
      <c r="DW39" s="974">
        <v>228318000</v>
      </c>
      <c r="DX39" s="974">
        <v>242133000</v>
      </c>
      <c r="DY39" s="974">
        <v>256750000</v>
      </c>
      <c r="DZ39" s="974">
        <v>278002000.00000024</v>
      </c>
      <c r="EA39" s="974">
        <v>306428000.00000024</v>
      </c>
      <c r="EB39" s="974">
        <v>342342000.00000024</v>
      </c>
      <c r="EC39" s="974">
        <v>386210000.00000024</v>
      </c>
      <c r="ED39" s="974">
        <v>438496000.00000024</v>
      </c>
      <c r="EE39" s="975"/>
      <c r="EF39" s="976"/>
      <c r="EG39" s="976"/>
      <c r="EH39" s="977"/>
      <c r="EI39" s="977"/>
      <c r="EJ39" s="977"/>
      <c r="EK39" s="977"/>
      <c r="EL39" s="977"/>
      <c r="EM39" s="978"/>
      <c r="EN39" s="978"/>
      <c r="EO39" s="978"/>
      <c r="EP39" s="978"/>
      <c r="EQ39" s="978"/>
      <c r="ER39" s="978"/>
      <c r="ES39" s="978"/>
      <c r="ET39" s="978"/>
      <c r="EU39" s="978"/>
      <c r="EV39" s="978"/>
      <c r="EW39" s="978"/>
    </row>
    <row r="40" spans="1:153">
      <c r="A40" s="787"/>
      <c r="B40" s="787"/>
      <c r="C40" s="787"/>
      <c r="D40" s="787"/>
      <c r="E40" s="787"/>
      <c r="F40" s="787"/>
      <c r="G40" s="787"/>
      <c r="H40" s="787"/>
      <c r="I40" s="787"/>
      <c r="J40" s="787"/>
      <c r="K40" s="787"/>
      <c r="L40" s="787"/>
      <c r="M40" s="787"/>
      <c r="N40" s="787"/>
      <c r="O40" s="787"/>
      <c r="P40" s="787"/>
      <c r="Q40" s="787"/>
      <c r="R40" s="787"/>
      <c r="S40" s="787"/>
      <c r="T40" s="787"/>
      <c r="U40" s="787"/>
      <c r="V40" s="787"/>
      <c r="W40" s="787"/>
      <c r="X40" s="787"/>
      <c r="Y40" s="787"/>
      <c r="Z40" s="787"/>
      <c r="AA40" s="787"/>
      <c r="AB40" s="787"/>
      <c r="AC40" s="787"/>
      <c r="AD40" s="787"/>
      <c r="AE40" s="787"/>
      <c r="AF40" s="787"/>
      <c r="AG40" s="787"/>
      <c r="AH40" s="787"/>
      <c r="AI40" s="787"/>
      <c r="AJ40" s="787"/>
      <c r="AK40" s="787"/>
      <c r="AL40" s="787"/>
      <c r="AM40" s="787"/>
      <c r="AN40" s="787"/>
      <c r="AO40" s="787"/>
      <c r="AP40" s="787"/>
      <c r="AQ40" s="787"/>
      <c r="AR40" s="787"/>
      <c r="AS40" s="787"/>
      <c r="AT40" s="787"/>
      <c r="AU40" s="787"/>
      <c r="AV40" s="787"/>
      <c r="AW40" s="787"/>
      <c r="AX40" s="787"/>
      <c r="AY40" s="787"/>
      <c r="AZ40" s="787"/>
      <c r="BA40" s="787"/>
      <c r="BB40" s="787"/>
      <c r="BC40" s="787"/>
      <c r="BD40" s="787"/>
      <c r="BE40" s="787"/>
      <c r="BF40" s="787"/>
      <c r="BG40" s="787"/>
      <c r="BH40" s="787"/>
      <c r="BI40" s="787"/>
      <c r="BJ40" s="787"/>
      <c r="BK40" s="787"/>
      <c r="BL40" s="787"/>
      <c r="BM40" s="787"/>
      <c r="BN40" s="787"/>
      <c r="BO40" s="787"/>
      <c r="BP40" s="787"/>
      <c r="BQ40" s="787"/>
      <c r="BR40" s="787"/>
      <c r="BS40" s="787"/>
      <c r="BT40" s="787"/>
      <c r="BU40" s="787"/>
      <c r="BV40" s="787"/>
      <c r="BW40" s="787"/>
      <c r="BX40" s="787"/>
      <c r="BY40" s="787"/>
      <c r="BZ40" s="787"/>
      <c r="CA40" s="787"/>
      <c r="CB40" s="787"/>
      <c r="CC40" s="787"/>
      <c r="CD40" s="787"/>
      <c r="CE40" s="787"/>
      <c r="CF40" s="787"/>
      <c r="CG40" s="787"/>
      <c r="CH40" s="787"/>
      <c r="CI40" s="787"/>
      <c r="CJ40" s="787"/>
      <c r="CK40" s="787"/>
      <c r="CL40" s="787"/>
      <c r="CM40" s="787"/>
      <c r="CN40" s="787"/>
      <c r="CO40" s="787"/>
      <c r="CP40" s="787"/>
      <c r="CQ40" s="787"/>
      <c r="CR40" s="787"/>
      <c r="CS40" s="787"/>
      <c r="CT40" s="787"/>
      <c r="CU40" s="787"/>
      <c r="CV40" s="787"/>
      <c r="CW40" s="787"/>
      <c r="CX40" s="787"/>
      <c r="CY40" s="787"/>
      <c r="CZ40" s="787"/>
      <c r="DA40" s="787"/>
      <c r="DB40" s="787"/>
      <c r="DC40" s="787"/>
      <c r="DD40" s="787"/>
      <c r="DE40" s="787"/>
      <c r="DF40" s="787"/>
      <c r="DG40" s="787"/>
      <c r="DH40" s="787"/>
      <c r="DI40" s="787"/>
      <c r="DJ40" s="787"/>
      <c r="DK40" s="787"/>
      <c r="DL40" s="787"/>
      <c r="DM40" s="787"/>
      <c r="DN40" s="787"/>
      <c r="DO40" s="787"/>
      <c r="DP40" s="787"/>
      <c r="DQ40" s="787"/>
      <c r="DR40" s="787"/>
      <c r="DS40" s="787"/>
      <c r="DT40" s="787"/>
      <c r="DU40" s="974">
        <v>5291160214.6458588</v>
      </c>
      <c r="DV40" s="974">
        <v>5802477230.9883585</v>
      </c>
      <c r="DW40" s="974">
        <v>6341158167.05336</v>
      </c>
      <c r="DX40" s="974">
        <v>6911033189.2983608</v>
      </c>
      <c r="DY40" s="974">
        <v>7633271690.2171116</v>
      </c>
      <c r="DZ40" s="974">
        <v>8216333793.2014837</v>
      </c>
      <c r="EA40" s="974">
        <v>8788814807.9402027</v>
      </c>
      <c r="EB40" s="974">
        <v>9409041902.5275078</v>
      </c>
      <c r="EC40" s="974">
        <v>10140533926.772495</v>
      </c>
      <c r="ED40" s="974">
        <v>10827897747.508514</v>
      </c>
      <c r="EE40" s="984"/>
      <c r="EF40" s="985"/>
      <c r="EG40" s="976"/>
      <c r="EH40" s="977"/>
      <c r="EI40" s="977"/>
      <c r="EJ40" s="977"/>
      <c r="EK40" s="977"/>
      <c r="EL40" s="977"/>
      <c r="EM40" s="978"/>
      <c r="EN40" s="978"/>
      <c r="EO40" s="978"/>
      <c r="EP40" s="978"/>
      <c r="EQ40" s="978"/>
      <c r="ER40" s="978"/>
      <c r="ES40" s="978"/>
      <c r="ET40" s="978"/>
      <c r="EU40" s="978"/>
      <c r="EV40" s="978"/>
      <c r="EW40" s="978"/>
    </row>
    <row r="41" spans="1:153">
      <c r="A41" s="787"/>
      <c r="B41" s="787"/>
      <c r="C41" s="787"/>
      <c r="D41" s="787"/>
      <c r="E41" s="787"/>
      <c r="F41" s="787"/>
      <c r="G41" s="787"/>
      <c r="H41" s="787"/>
      <c r="I41" s="787"/>
      <c r="J41" s="787"/>
      <c r="K41" s="787"/>
      <c r="L41" s="787"/>
      <c r="M41" s="787"/>
      <c r="N41" s="787"/>
      <c r="O41" s="787"/>
      <c r="P41" s="787"/>
      <c r="Q41" s="787"/>
      <c r="R41" s="787"/>
      <c r="S41" s="787"/>
      <c r="T41" s="787"/>
      <c r="U41" s="787"/>
      <c r="V41" s="787"/>
      <c r="W41" s="787"/>
      <c r="X41" s="787"/>
      <c r="Y41" s="787"/>
      <c r="Z41" s="787"/>
      <c r="AA41" s="787"/>
      <c r="AB41" s="787"/>
      <c r="AC41" s="787"/>
      <c r="AD41" s="787"/>
      <c r="AE41" s="787"/>
      <c r="AF41" s="787"/>
      <c r="AG41" s="787"/>
      <c r="AH41" s="787"/>
      <c r="AI41" s="787"/>
      <c r="AJ41" s="787"/>
      <c r="AK41" s="787"/>
      <c r="AL41" s="787"/>
      <c r="AM41" s="787"/>
      <c r="AN41" s="787"/>
      <c r="AO41" s="787"/>
      <c r="AP41" s="787"/>
      <c r="AQ41" s="787"/>
      <c r="AR41" s="787"/>
      <c r="AS41" s="787"/>
      <c r="AT41" s="787"/>
      <c r="AU41" s="787"/>
      <c r="AV41" s="787"/>
      <c r="AW41" s="787"/>
      <c r="AX41" s="787"/>
      <c r="AY41" s="787"/>
      <c r="AZ41" s="787"/>
      <c r="BA41" s="787"/>
      <c r="BB41" s="787"/>
      <c r="BC41" s="787"/>
      <c r="BD41" s="787"/>
      <c r="BE41" s="787"/>
      <c r="BF41" s="787"/>
      <c r="BG41" s="787"/>
      <c r="BH41" s="787"/>
      <c r="BI41" s="787"/>
      <c r="BJ41" s="787"/>
      <c r="BK41" s="787"/>
      <c r="BL41" s="787"/>
      <c r="BM41" s="787"/>
      <c r="BN41" s="787"/>
      <c r="BO41" s="787"/>
      <c r="BP41" s="787"/>
      <c r="BQ41" s="787"/>
      <c r="BR41" s="787"/>
      <c r="BS41" s="787"/>
      <c r="BT41" s="787"/>
      <c r="BU41" s="787"/>
      <c r="BV41" s="787"/>
      <c r="BW41" s="787"/>
      <c r="BX41" s="787"/>
      <c r="BY41" s="787"/>
      <c r="BZ41" s="787"/>
      <c r="CA41" s="787"/>
      <c r="CB41" s="787"/>
      <c r="CC41" s="787"/>
      <c r="CD41" s="787"/>
      <c r="CE41" s="787"/>
      <c r="CF41" s="787"/>
      <c r="CG41" s="787"/>
      <c r="CH41" s="787"/>
      <c r="CI41" s="787"/>
      <c r="CJ41" s="787"/>
      <c r="CK41" s="787"/>
      <c r="CL41" s="787"/>
      <c r="CM41" s="787"/>
      <c r="CN41" s="787"/>
      <c r="CO41" s="787"/>
      <c r="CP41" s="787"/>
      <c r="CQ41" s="787"/>
      <c r="CR41" s="787"/>
      <c r="CS41" s="787"/>
      <c r="CT41" s="787"/>
      <c r="CU41" s="787"/>
      <c r="CV41" s="787"/>
      <c r="CW41" s="787"/>
      <c r="CX41" s="787"/>
      <c r="CY41" s="787"/>
      <c r="CZ41" s="787"/>
      <c r="DA41" s="787"/>
      <c r="DB41" s="787"/>
      <c r="DC41" s="787"/>
      <c r="DD41" s="787"/>
      <c r="DE41" s="787"/>
      <c r="DF41" s="787"/>
      <c r="DG41" s="787"/>
      <c r="DH41" s="787"/>
      <c r="DI41" s="787"/>
      <c r="DJ41" s="787"/>
      <c r="DK41" s="787"/>
      <c r="DL41" s="787"/>
      <c r="DM41" s="787"/>
      <c r="DN41" s="787"/>
      <c r="DO41" s="787"/>
      <c r="DP41" s="787"/>
      <c r="DQ41" s="787"/>
      <c r="DR41" s="787"/>
      <c r="DS41" s="787"/>
      <c r="DT41" s="787"/>
      <c r="DU41" s="974">
        <v>252324000</v>
      </c>
      <c r="DV41" s="974">
        <v>267744000</v>
      </c>
      <c r="DW41" s="974">
        <v>284004000</v>
      </c>
      <c r="DX41" s="974">
        <v>301188000</v>
      </c>
      <c r="DY41" s="974">
        <v>319368000</v>
      </c>
      <c r="DZ41" s="974">
        <v>338640000</v>
      </c>
      <c r="EA41" s="974">
        <v>359196000</v>
      </c>
      <c r="EB41" s="974">
        <v>380976000</v>
      </c>
      <c r="EC41" s="974">
        <v>404052000</v>
      </c>
      <c r="ED41" s="974">
        <v>428520000</v>
      </c>
      <c r="EE41" s="984"/>
      <c r="EF41" s="985"/>
      <c r="EG41" s="976"/>
      <c r="EH41" s="977"/>
      <c r="EI41" s="977"/>
      <c r="EJ41" s="977"/>
      <c r="EK41" s="977"/>
      <c r="EL41" s="977"/>
      <c r="EM41" s="978"/>
      <c r="EN41" s="978"/>
      <c r="EO41" s="978"/>
      <c r="EP41" s="978"/>
      <c r="EQ41" s="978"/>
      <c r="ER41" s="978"/>
      <c r="ES41" s="978"/>
      <c r="ET41" s="978"/>
      <c r="EU41" s="978"/>
      <c r="EV41" s="978"/>
      <c r="EW41" s="978"/>
    </row>
    <row r="42" spans="1:153">
      <c r="A42" s="787"/>
      <c r="B42" s="787"/>
      <c r="C42" s="787"/>
      <c r="D42" s="787"/>
      <c r="E42" s="787"/>
      <c r="F42" s="787"/>
      <c r="G42" s="787"/>
      <c r="H42" s="787"/>
      <c r="I42" s="787"/>
      <c r="J42" s="787"/>
      <c r="K42" s="787"/>
      <c r="L42" s="787"/>
      <c r="M42" s="787"/>
      <c r="N42" s="787"/>
      <c r="O42" s="787"/>
      <c r="P42" s="787"/>
      <c r="Q42" s="787"/>
      <c r="R42" s="787"/>
      <c r="S42" s="787"/>
      <c r="T42" s="787"/>
      <c r="U42" s="787"/>
      <c r="V42" s="787"/>
      <c r="W42" s="787"/>
      <c r="X42" s="787"/>
      <c r="Y42" s="787"/>
      <c r="Z42" s="787"/>
      <c r="AA42" s="787"/>
      <c r="AB42" s="787"/>
      <c r="AC42" s="787"/>
      <c r="AD42" s="787"/>
      <c r="AE42" s="787"/>
      <c r="AF42" s="787"/>
      <c r="AG42" s="787"/>
      <c r="AH42" s="787"/>
      <c r="AI42" s="787"/>
      <c r="AJ42" s="787"/>
      <c r="AK42" s="787"/>
      <c r="AL42" s="787"/>
      <c r="AM42" s="787"/>
      <c r="AN42" s="787"/>
      <c r="AO42" s="787"/>
      <c r="AP42" s="787"/>
      <c r="AQ42" s="787"/>
      <c r="AR42" s="787"/>
      <c r="AS42" s="787"/>
      <c r="AT42" s="787"/>
      <c r="AU42" s="787"/>
      <c r="AV42" s="787"/>
      <c r="AW42" s="787"/>
      <c r="AX42" s="787"/>
      <c r="AY42" s="787"/>
      <c r="AZ42" s="787"/>
      <c r="BA42" s="787"/>
      <c r="BB42" s="787"/>
      <c r="BC42" s="787"/>
      <c r="BD42" s="787"/>
      <c r="BE42" s="787"/>
      <c r="BF42" s="787"/>
      <c r="BG42" s="787"/>
      <c r="BH42" s="787"/>
      <c r="BI42" s="787"/>
      <c r="BJ42" s="787"/>
      <c r="BK42" s="787"/>
      <c r="BL42" s="787"/>
      <c r="BM42" s="787"/>
      <c r="BN42" s="787"/>
      <c r="BO42" s="787"/>
      <c r="BP42" s="787"/>
      <c r="BQ42" s="787"/>
      <c r="BR42" s="787"/>
      <c r="BS42" s="787"/>
      <c r="BT42" s="787"/>
      <c r="BU42" s="787"/>
      <c r="BV42" s="787"/>
      <c r="BW42" s="787"/>
      <c r="BX42" s="787"/>
      <c r="BY42" s="787"/>
      <c r="BZ42" s="787"/>
      <c r="CA42" s="787"/>
      <c r="CB42" s="787"/>
      <c r="CC42" s="787"/>
      <c r="CD42" s="787"/>
      <c r="CE42" s="787"/>
      <c r="CF42" s="787"/>
      <c r="CG42" s="787"/>
      <c r="CH42" s="787"/>
      <c r="CI42" s="787"/>
      <c r="CJ42" s="787"/>
      <c r="CK42" s="787"/>
      <c r="CL42" s="787"/>
      <c r="CM42" s="787"/>
      <c r="CN42" s="787"/>
      <c r="CO42" s="787"/>
      <c r="CP42" s="787"/>
      <c r="CQ42" s="787"/>
      <c r="CR42" s="787"/>
      <c r="CS42" s="787"/>
      <c r="CT42" s="787"/>
      <c r="CU42" s="787"/>
      <c r="CV42" s="787"/>
      <c r="CW42" s="787"/>
      <c r="CX42" s="787"/>
      <c r="CY42" s="787"/>
      <c r="CZ42" s="787"/>
      <c r="DA42" s="787"/>
      <c r="DB42" s="787"/>
      <c r="DC42" s="787"/>
      <c r="DD42" s="787"/>
      <c r="DE42" s="787"/>
      <c r="DF42" s="787"/>
      <c r="DG42" s="787"/>
      <c r="DH42" s="787"/>
      <c r="DI42" s="787"/>
      <c r="DJ42" s="787"/>
      <c r="DK42" s="787"/>
      <c r="DL42" s="787"/>
      <c r="DM42" s="787"/>
      <c r="DN42" s="787"/>
      <c r="DO42" s="787"/>
      <c r="DP42" s="787"/>
      <c r="DQ42" s="787"/>
      <c r="DR42" s="787"/>
      <c r="DS42" s="787"/>
      <c r="DT42" s="787"/>
      <c r="DU42" s="974">
        <v>129490142.93999998</v>
      </c>
      <c r="DV42" s="974">
        <v>100652848.62999998</v>
      </c>
      <c r="DW42" s="974">
        <v>69576840.219999984</v>
      </c>
      <c r="DX42" s="974">
        <v>36088320.520000003</v>
      </c>
      <c r="DY42" s="974">
        <v>0</v>
      </c>
      <c r="DZ42" s="974">
        <v>0</v>
      </c>
      <c r="EA42" s="974">
        <v>0</v>
      </c>
      <c r="EB42" s="974">
        <v>0</v>
      </c>
      <c r="EC42" s="974">
        <v>0</v>
      </c>
      <c r="ED42" s="974">
        <v>0</v>
      </c>
      <c r="EE42" s="984"/>
      <c r="EF42" s="985"/>
      <c r="EG42" s="976"/>
      <c r="EH42" s="977"/>
      <c r="EI42" s="977"/>
      <c r="EJ42" s="977"/>
      <c r="EK42" s="977"/>
      <c r="EL42" s="977"/>
      <c r="EM42" s="978"/>
      <c r="EN42" s="978"/>
      <c r="EO42" s="978"/>
      <c r="EP42" s="978"/>
      <c r="EQ42" s="978"/>
      <c r="ER42" s="978"/>
      <c r="ES42" s="978"/>
      <c r="ET42" s="978"/>
      <c r="EU42" s="978"/>
      <c r="EV42" s="978"/>
      <c r="EW42" s="978"/>
    </row>
    <row r="43" spans="1:153">
      <c r="A43" s="787"/>
      <c r="B43" s="787"/>
      <c r="C43" s="787"/>
      <c r="D43" s="787"/>
      <c r="E43" s="787"/>
      <c r="F43" s="787"/>
      <c r="G43" s="787"/>
      <c r="H43" s="787"/>
      <c r="I43" s="787"/>
      <c r="J43" s="787"/>
      <c r="K43" s="787"/>
      <c r="L43" s="787"/>
      <c r="M43" s="787"/>
      <c r="N43" s="787"/>
      <c r="O43" s="787"/>
      <c r="P43" s="787"/>
      <c r="Q43" s="787"/>
      <c r="R43" s="787"/>
      <c r="S43" s="787"/>
      <c r="T43" s="787"/>
      <c r="U43" s="787"/>
      <c r="V43" s="787"/>
      <c r="W43" s="787"/>
      <c r="X43" s="787"/>
      <c r="Y43" s="787"/>
      <c r="Z43" s="787"/>
      <c r="AA43" s="787"/>
      <c r="AB43" s="787"/>
      <c r="AC43" s="787"/>
      <c r="AD43" s="787"/>
      <c r="AE43" s="787"/>
      <c r="AF43" s="787"/>
      <c r="AG43" s="787"/>
      <c r="AH43" s="787"/>
      <c r="AI43" s="787"/>
      <c r="AJ43" s="787"/>
      <c r="AK43" s="787"/>
      <c r="AL43" s="787"/>
      <c r="AM43" s="787"/>
      <c r="AN43" s="787"/>
      <c r="AO43" s="787"/>
      <c r="AP43" s="787"/>
      <c r="AQ43" s="787"/>
      <c r="AR43" s="787"/>
      <c r="AS43" s="787"/>
      <c r="AT43" s="787"/>
      <c r="AU43" s="787"/>
      <c r="AV43" s="787"/>
      <c r="AW43" s="787"/>
      <c r="AX43" s="787"/>
      <c r="AY43" s="787"/>
      <c r="AZ43" s="787"/>
      <c r="BA43" s="787"/>
      <c r="BB43" s="787"/>
      <c r="BC43" s="787"/>
      <c r="BD43" s="787"/>
      <c r="BE43" s="787"/>
      <c r="BF43" s="787"/>
      <c r="BG43" s="787"/>
      <c r="BH43" s="787"/>
      <c r="BI43" s="787"/>
      <c r="BJ43" s="787"/>
      <c r="BK43" s="787"/>
      <c r="BL43" s="787"/>
      <c r="BM43" s="787"/>
      <c r="BN43" s="787"/>
      <c r="BO43" s="787"/>
      <c r="BP43" s="787"/>
      <c r="BQ43" s="787"/>
      <c r="BR43" s="787"/>
      <c r="BS43" s="787"/>
      <c r="BT43" s="787"/>
      <c r="BU43" s="787"/>
      <c r="BV43" s="787"/>
      <c r="BW43" s="787"/>
      <c r="BX43" s="787"/>
      <c r="BY43" s="787"/>
      <c r="BZ43" s="787"/>
      <c r="CA43" s="787"/>
      <c r="CB43" s="787"/>
      <c r="CC43" s="787"/>
      <c r="CD43" s="787"/>
      <c r="CE43" s="787"/>
      <c r="CF43" s="787"/>
      <c r="CG43" s="787"/>
      <c r="CH43" s="787"/>
      <c r="CI43" s="787"/>
      <c r="CJ43" s="787"/>
      <c r="CK43" s="787"/>
      <c r="CL43" s="787"/>
      <c r="CM43" s="787"/>
      <c r="CN43" s="787"/>
      <c r="CO43" s="787"/>
      <c r="CP43" s="787"/>
      <c r="CQ43" s="787"/>
      <c r="CR43" s="787"/>
      <c r="CS43" s="787"/>
      <c r="CT43" s="787"/>
      <c r="CU43" s="787"/>
      <c r="CV43" s="787"/>
      <c r="CW43" s="787"/>
      <c r="CX43" s="787"/>
      <c r="CY43" s="787"/>
      <c r="CZ43" s="787"/>
      <c r="DA43" s="787"/>
      <c r="DB43" s="787"/>
      <c r="DC43" s="787"/>
      <c r="DD43" s="787"/>
      <c r="DE43" s="787"/>
      <c r="DF43" s="787"/>
      <c r="DG43" s="787"/>
      <c r="DH43" s="787"/>
      <c r="DI43" s="787"/>
      <c r="DJ43" s="787"/>
      <c r="DK43" s="787"/>
      <c r="DL43" s="787"/>
      <c r="DM43" s="787"/>
      <c r="DN43" s="787"/>
      <c r="DO43" s="787"/>
      <c r="DP43" s="787"/>
      <c r="DQ43" s="787"/>
      <c r="DR43" s="787"/>
      <c r="DS43" s="787"/>
      <c r="DT43" s="787"/>
      <c r="DU43" s="974">
        <v>724910000</v>
      </c>
      <c r="DV43" s="974">
        <v>761155500</v>
      </c>
      <c r="DW43" s="974">
        <v>799213275</v>
      </c>
      <c r="DX43" s="974">
        <v>839173938.75</v>
      </c>
      <c r="DY43" s="974">
        <v>881132635.6875</v>
      </c>
      <c r="DZ43" s="974">
        <v>925189267.47187507</v>
      </c>
      <c r="EA43" s="974">
        <v>971448730.84546888</v>
      </c>
      <c r="EB43" s="974">
        <v>1020021167.3877422</v>
      </c>
      <c r="EC43" s="974">
        <v>1071022225.7571293</v>
      </c>
      <c r="ED43" s="974">
        <v>1124573337.0449858</v>
      </c>
      <c r="EE43" s="974"/>
      <c r="EF43" s="985"/>
      <c r="EG43" s="976"/>
      <c r="EH43" s="977"/>
      <c r="EI43" s="977"/>
      <c r="EJ43" s="977"/>
      <c r="EK43" s="977"/>
      <c r="EL43" s="977"/>
      <c r="EM43" s="978"/>
      <c r="EN43" s="978"/>
      <c r="EO43" s="978"/>
      <c r="EP43" s="978"/>
      <c r="EQ43" s="978"/>
      <c r="ER43" s="978"/>
      <c r="ES43" s="978"/>
      <c r="ET43" s="978"/>
      <c r="EU43" s="978"/>
      <c r="EV43" s="978"/>
      <c r="EW43" s="978"/>
    </row>
    <row r="44" spans="1:153">
      <c r="A44" s="787"/>
      <c r="B44" s="787"/>
      <c r="C44" s="787"/>
      <c r="D44" s="787"/>
      <c r="E44" s="787"/>
      <c r="F44" s="787"/>
      <c r="G44" s="787"/>
      <c r="H44" s="787"/>
      <c r="I44" s="787"/>
      <c r="J44" s="787"/>
      <c r="K44" s="787"/>
      <c r="L44" s="787"/>
      <c r="M44" s="787"/>
      <c r="N44" s="787"/>
      <c r="O44" s="787"/>
      <c r="P44" s="787"/>
      <c r="Q44" s="787"/>
      <c r="R44" s="787"/>
      <c r="S44" s="787"/>
      <c r="T44" s="787"/>
      <c r="U44" s="787"/>
      <c r="V44" s="787"/>
      <c r="W44" s="787"/>
      <c r="X44" s="787"/>
      <c r="Y44" s="787"/>
      <c r="Z44" s="787"/>
      <c r="AA44" s="787"/>
      <c r="AB44" s="787"/>
      <c r="AC44" s="787"/>
      <c r="AD44" s="787"/>
      <c r="AE44" s="787"/>
      <c r="AF44" s="787"/>
      <c r="AG44" s="787"/>
      <c r="AH44" s="787"/>
      <c r="AI44" s="787"/>
      <c r="AJ44" s="787"/>
      <c r="AK44" s="787"/>
      <c r="AL44" s="787"/>
      <c r="AM44" s="787"/>
      <c r="AN44" s="787"/>
      <c r="AO44" s="787"/>
      <c r="AP44" s="787"/>
      <c r="AQ44" s="787"/>
      <c r="AR44" s="787"/>
      <c r="AS44" s="787"/>
      <c r="AT44" s="787"/>
      <c r="AU44" s="787"/>
      <c r="AV44" s="787"/>
      <c r="AW44" s="787"/>
      <c r="AX44" s="787"/>
      <c r="AY44" s="787"/>
      <c r="AZ44" s="787"/>
      <c r="BA44" s="787"/>
      <c r="BB44" s="787"/>
      <c r="BC44" s="787"/>
      <c r="BD44" s="787"/>
      <c r="BE44" s="787"/>
      <c r="BF44" s="787"/>
      <c r="BG44" s="787"/>
      <c r="BH44" s="787"/>
      <c r="BI44" s="787"/>
      <c r="BJ44" s="787"/>
      <c r="BK44" s="787"/>
      <c r="BL44" s="787"/>
      <c r="BM44" s="787"/>
      <c r="BN44" s="787"/>
      <c r="BO44" s="787"/>
      <c r="BP44" s="787"/>
      <c r="BQ44" s="787"/>
      <c r="BR44" s="787"/>
      <c r="BS44" s="787"/>
      <c r="BT44" s="787"/>
      <c r="BU44" s="787"/>
      <c r="BV44" s="787"/>
      <c r="BW44" s="787"/>
      <c r="BX44" s="787"/>
      <c r="BY44" s="787"/>
      <c r="BZ44" s="787"/>
      <c r="CA44" s="787"/>
      <c r="CB44" s="787"/>
      <c r="CC44" s="787"/>
      <c r="CD44" s="787"/>
      <c r="CE44" s="787"/>
      <c r="CF44" s="787"/>
      <c r="CG44" s="787"/>
      <c r="CH44" s="787"/>
      <c r="CI44" s="787"/>
      <c r="CJ44" s="787"/>
      <c r="CK44" s="787"/>
      <c r="CL44" s="787"/>
      <c r="CM44" s="787"/>
      <c r="CN44" s="787"/>
      <c r="CO44" s="787"/>
      <c r="CP44" s="787"/>
      <c r="CQ44" s="787"/>
      <c r="CR44" s="787"/>
      <c r="CS44" s="787"/>
      <c r="CT44" s="787"/>
      <c r="CU44" s="787"/>
      <c r="CV44" s="787"/>
      <c r="CW44" s="787"/>
      <c r="CX44" s="787"/>
      <c r="CY44" s="787"/>
      <c r="CZ44" s="787"/>
      <c r="DA44" s="787"/>
      <c r="DB44" s="787"/>
      <c r="DC44" s="787"/>
      <c r="DD44" s="787"/>
      <c r="DE44" s="787"/>
      <c r="DF44" s="787"/>
      <c r="DG44" s="787"/>
      <c r="DH44" s="787"/>
      <c r="DI44" s="787"/>
      <c r="DJ44" s="787"/>
      <c r="DK44" s="787"/>
      <c r="DL44" s="787"/>
      <c r="DM44" s="787"/>
      <c r="DN44" s="787"/>
      <c r="DO44" s="787"/>
      <c r="DP44" s="787"/>
      <c r="DQ44" s="787"/>
      <c r="DR44" s="787"/>
      <c r="DS44" s="787"/>
      <c r="DT44" s="787"/>
      <c r="DU44" s="974"/>
      <c r="DV44" s="983"/>
      <c r="DW44" s="983"/>
      <c r="DX44" s="983"/>
      <c r="DY44" s="983"/>
      <c r="DZ44" s="983"/>
      <c r="EA44" s="983"/>
      <c r="EB44" s="983"/>
      <c r="EC44" s="983"/>
      <c r="ED44" s="983"/>
      <c r="EE44" s="975"/>
      <c r="EF44" s="976"/>
      <c r="EG44" s="976"/>
      <c r="EH44" s="977"/>
      <c r="EI44" s="977"/>
      <c r="EJ44" s="977"/>
      <c r="EK44" s="977"/>
      <c r="EL44" s="977"/>
      <c r="EM44" s="978"/>
      <c r="EN44" s="978"/>
      <c r="EO44" s="978"/>
      <c r="EP44" s="978"/>
      <c r="EQ44" s="978"/>
      <c r="ER44" s="978"/>
      <c r="ES44" s="978"/>
      <c r="ET44" s="978"/>
      <c r="EU44" s="978"/>
      <c r="EV44" s="978"/>
      <c r="EW44" s="978"/>
    </row>
    <row r="45" spans="1:153">
      <c r="A45" s="787"/>
      <c r="B45" s="787"/>
      <c r="C45" s="787"/>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787"/>
      <c r="AG45" s="787"/>
      <c r="AH45" s="787"/>
      <c r="AI45" s="787"/>
      <c r="AJ45" s="787"/>
      <c r="AK45" s="787"/>
      <c r="AL45" s="787"/>
      <c r="AM45" s="787"/>
      <c r="AN45" s="787"/>
      <c r="AO45" s="787"/>
      <c r="AP45" s="787"/>
      <c r="AQ45" s="787"/>
      <c r="AR45" s="787"/>
      <c r="AS45" s="787"/>
      <c r="AT45" s="787"/>
      <c r="AU45" s="787"/>
      <c r="AV45" s="787"/>
      <c r="AW45" s="787"/>
      <c r="AX45" s="787"/>
      <c r="AY45" s="787"/>
      <c r="AZ45" s="787"/>
      <c r="BA45" s="787"/>
      <c r="BB45" s="787"/>
      <c r="BC45" s="787"/>
      <c r="BD45" s="787"/>
      <c r="BE45" s="787"/>
      <c r="BF45" s="787"/>
      <c r="BG45" s="787"/>
      <c r="BH45" s="787"/>
      <c r="BI45" s="787"/>
      <c r="BJ45" s="787"/>
      <c r="BK45" s="787"/>
      <c r="BL45" s="787"/>
      <c r="BM45" s="787"/>
      <c r="BN45" s="787"/>
      <c r="BO45" s="787"/>
      <c r="BP45" s="787"/>
      <c r="BQ45" s="787"/>
      <c r="BR45" s="787"/>
      <c r="BS45" s="787"/>
      <c r="BT45" s="787"/>
      <c r="BU45" s="787"/>
      <c r="BV45" s="787"/>
      <c r="BW45" s="787"/>
      <c r="BX45" s="787"/>
      <c r="BY45" s="787"/>
      <c r="BZ45" s="787"/>
      <c r="CA45" s="787"/>
      <c r="CB45" s="787"/>
      <c r="CC45" s="787"/>
      <c r="CD45" s="787"/>
      <c r="CE45" s="787"/>
      <c r="CF45" s="787"/>
      <c r="CG45" s="787"/>
      <c r="CH45" s="787"/>
      <c r="CI45" s="787"/>
      <c r="CJ45" s="787"/>
      <c r="CK45" s="787"/>
      <c r="CL45" s="787"/>
      <c r="CM45" s="787"/>
      <c r="CN45" s="787"/>
      <c r="CO45" s="787"/>
      <c r="CP45" s="787"/>
      <c r="CQ45" s="787"/>
      <c r="CR45" s="787"/>
      <c r="CS45" s="787"/>
      <c r="CT45" s="787"/>
      <c r="CU45" s="787"/>
      <c r="CV45" s="787"/>
      <c r="CW45" s="787"/>
      <c r="CX45" s="787"/>
      <c r="CY45" s="787"/>
      <c r="CZ45" s="787"/>
      <c r="DA45" s="787"/>
      <c r="DB45" s="787"/>
      <c r="DC45" s="787"/>
      <c r="DD45" s="787"/>
      <c r="DE45" s="787"/>
      <c r="DF45" s="787"/>
      <c r="DG45" s="787"/>
      <c r="DH45" s="787"/>
      <c r="DI45" s="787"/>
      <c r="DJ45" s="787"/>
      <c r="DK45" s="787"/>
      <c r="DL45" s="787"/>
      <c r="DM45" s="787"/>
      <c r="DN45" s="787"/>
      <c r="DO45" s="787"/>
      <c r="DP45" s="787"/>
      <c r="DQ45" s="787"/>
      <c r="DR45" s="787"/>
      <c r="DS45" s="787"/>
      <c r="DT45" s="787"/>
      <c r="DU45" s="980">
        <v>6600733357.5858583</v>
      </c>
      <c r="DV45" s="980">
        <v>7147274579.6183586</v>
      </c>
      <c r="DW45" s="980">
        <v>7722270282.2733603</v>
      </c>
      <c r="DX45" s="980">
        <v>8329616448.5683613</v>
      </c>
      <c r="DY45" s="980">
        <v>9090522325.9046116</v>
      </c>
      <c r="DZ45" s="980">
        <v>9758165060.6733589</v>
      </c>
      <c r="EA45" s="980">
        <v>10425887538.785671</v>
      </c>
      <c r="EB45" s="980">
        <v>11152381069.915251</v>
      </c>
      <c r="EC45" s="980">
        <v>12001818152.529625</v>
      </c>
      <c r="ED45" s="980">
        <v>12819487084.553501</v>
      </c>
      <c r="EE45" s="981"/>
      <c r="EF45" s="982"/>
      <c r="EG45" s="982"/>
      <c r="EH45" s="977"/>
      <c r="EI45" s="977"/>
      <c r="EJ45" s="977"/>
      <c r="EK45" s="977"/>
      <c r="EL45" s="977"/>
      <c r="EM45" s="978"/>
      <c r="EN45" s="978"/>
      <c r="EO45" s="978"/>
      <c r="EP45" s="978"/>
      <c r="EQ45" s="978"/>
      <c r="ER45" s="978"/>
      <c r="ES45" s="978"/>
      <c r="ET45" s="978"/>
      <c r="EU45" s="978"/>
      <c r="EV45" s="978"/>
      <c r="EW45" s="978"/>
    </row>
    <row r="46" spans="1:153" ht="3" customHeight="1">
      <c r="A46" s="787"/>
      <c r="B46" s="787"/>
      <c r="C46" s="787"/>
      <c r="D46" s="787"/>
      <c r="E46" s="787"/>
      <c r="F46" s="787"/>
      <c r="G46" s="787"/>
      <c r="H46" s="787"/>
      <c r="I46" s="787"/>
      <c r="J46" s="787"/>
      <c r="K46" s="787"/>
      <c r="L46" s="787"/>
      <c r="M46" s="787"/>
      <c r="N46" s="787"/>
      <c r="O46" s="787"/>
      <c r="P46" s="787"/>
      <c r="Q46" s="787"/>
      <c r="R46" s="787"/>
      <c r="S46" s="787"/>
      <c r="T46" s="787"/>
      <c r="U46" s="787"/>
      <c r="V46" s="787"/>
      <c r="W46" s="787"/>
      <c r="X46" s="787"/>
      <c r="Y46" s="787"/>
      <c r="Z46" s="787"/>
      <c r="AA46" s="787"/>
      <c r="AB46" s="787"/>
      <c r="AC46" s="787"/>
      <c r="AD46" s="787"/>
      <c r="AE46" s="787"/>
      <c r="AF46" s="787"/>
      <c r="AG46" s="787"/>
      <c r="AH46" s="787"/>
      <c r="AI46" s="787"/>
      <c r="AJ46" s="787"/>
      <c r="AK46" s="787"/>
      <c r="AL46" s="787"/>
      <c r="AM46" s="787"/>
      <c r="AN46" s="787"/>
      <c r="AO46" s="787"/>
      <c r="AP46" s="787"/>
      <c r="AQ46" s="787"/>
      <c r="AR46" s="787"/>
      <c r="AS46" s="787"/>
      <c r="AT46" s="787"/>
      <c r="AU46" s="787"/>
      <c r="AV46" s="787"/>
      <c r="AW46" s="787"/>
      <c r="AX46" s="787"/>
      <c r="AY46" s="787"/>
      <c r="AZ46" s="787"/>
      <c r="BA46" s="787"/>
      <c r="BB46" s="787"/>
      <c r="BC46" s="787"/>
      <c r="BD46" s="787"/>
      <c r="BE46" s="787"/>
      <c r="BF46" s="787"/>
      <c r="BG46" s="787"/>
      <c r="BH46" s="787"/>
      <c r="BI46" s="787"/>
      <c r="BJ46" s="787"/>
      <c r="BK46" s="787"/>
      <c r="BL46" s="787"/>
      <c r="BM46" s="787"/>
      <c r="BN46" s="787"/>
      <c r="BO46" s="787"/>
      <c r="BP46" s="787"/>
      <c r="BQ46" s="787"/>
      <c r="BR46" s="787"/>
      <c r="BS46" s="787"/>
      <c r="BT46" s="787"/>
      <c r="BU46" s="787"/>
      <c r="BV46" s="787"/>
      <c r="BW46" s="787"/>
      <c r="BX46" s="787"/>
      <c r="BY46" s="787"/>
      <c r="BZ46" s="787"/>
      <c r="CA46" s="787"/>
      <c r="CB46" s="787"/>
      <c r="CC46" s="787"/>
      <c r="CD46" s="787"/>
      <c r="CE46" s="787"/>
      <c r="CF46" s="787"/>
      <c r="CG46" s="787"/>
      <c r="CH46" s="787"/>
      <c r="CI46" s="787"/>
      <c r="CJ46" s="787"/>
      <c r="CK46" s="787"/>
      <c r="CL46" s="787"/>
      <c r="CM46" s="787"/>
      <c r="CN46" s="787"/>
      <c r="CO46" s="787"/>
      <c r="CP46" s="787"/>
      <c r="CQ46" s="787"/>
      <c r="CR46" s="787"/>
      <c r="CS46" s="787"/>
      <c r="CT46" s="787"/>
      <c r="CU46" s="787"/>
      <c r="CV46" s="787"/>
      <c r="CW46" s="787"/>
      <c r="CX46" s="787"/>
      <c r="CY46" s="787"/>
      <c r="CZ46" s="787"/>
      <c r="DA46" s="787"/>
      <c r="DB46" s="787"/>
      <c r="DC46" s="787"/>
      <c r="DD46" s="787"/>
      <c r="DE46" s="787"/>
      <c r="DF46" s="787"/>
      <c r="DG46" s="787"/>
      <c r="DH46" s="787"/>
      <c r="DI46" s="787"/>
      <c r="DJ46" s="787"/>
      <c r="DK46" s="787"/>
      <c r="DL46" s="787"/>
      <c r="DM46" s="787"/>
      <c r="DN46" s="787"/>
      <c r="DO46" s="787"/>
      <c r="DP46" s="787"/>
      <c r="DQ46" s="787"/>
      <c r="DR46" s="787"/>
      <c r="DS46" s="787"/>
      <c r="DT46" s="787"/>
      <c r="DU46" s="974"/>
      <c r="DV46" s="983"/>
      <c r="DW46" s="983"/>
      <c r="DX46" s="983"/>
      <c r="DY46" s="983"/>
      <c r="DZ46" s="983"/>
      <c r="EA46" s="983"/>
      <c r="EB46" s="983"/>
      <c r="EC46" s="983"/>
      <c r="ED46" s="983"/>
      <c r="EE46" s="975"/>
      <c r="EF46" s="976"/>
      <c r="EG46" s="976"/>
      <c r="EH46" s="977"/>
      <c r="EI46" s="977"/>
      <c r="EJ46" s="977"/>
      <c r="EK46" s="977"/>
      <c r="EL46" s="977"/>
      <c r="EM46" s="978"/>
      <c r="EN46" s="978"/>
      <c r="EO46" s="978"/>
      <c r="EP46" s="978"/>
      <c r="EQ46" s="978"/>
      <c r="ER46" s="978"/>
      <c r="ES46" s="978"/>
      <c r="ET46" s="978"/>
      <c r="EU46" s="978"/>
      <c r="EV46" s="978"/>
      <c r="EW46" s="978"/>
    </row>
    <row r="47" spans="1:153">
      <c r="A47" s="787"/>
      <c r="B47" s="787"/>
      <c r="C47" s="787"/>
      <c r="D47" s="787"/>
      <c r="E47" s="787"/>
      <c r="F47" s="787"/>
      <c r="G47" s="787"/>
      <c r="H47" s="787"/>
      <c r="I47" s="787"/>
      <c r="J47" s="787"/>
      <c r="K47" s="787"/>
      <c r="L47" s="787"/>
      <c r="M47" s="787"/>
      <c r="N47" s="787"/>
      <c r="O47" s="787"/>
      <c r="P47" s="787"/>
      <c r="Q47" s="787"/>
      <c r="R47" s="787"/>
      <c r="S47" s="787"/>
      <c r="T47" s="787"/>
      <c r="U47" s="787"/>
      <c r="V47" s="787"/>
      <c r="W47" s="787"/>
      <c r="X47" s="787"/>
      <c r="Y47" s="787"/>
      <c r="Z47" s="787"/>
      <c r="AA47" s="787"/>
      <c r="AB47" s="787"/>
      <c r="AC47" s="787"/>
      <c r="AD47" s="787"/>
      <c r="AE47" s="787"/>
      <c r="AF47" s="787"/>
      <c r="AG47" s="787"/>
      <c r="AH47" s="787"/>
      <c r="AI47" s="787"/>
      <c r="AJ47" s="787"/>
      <c r="AK47" s="787"/>
      <c r="AL47" s="787"/>
      <c r="AM47" s="787"/>
      <c r="AN47" s="787"/>
      <c r="AO47" s="787"/>
      <c r="AP47" s="787"/>
      <c r="AQ47" s="787"/>
      <c r="AR47" s="787"/>
      <c r="AS47" s="787"/>
      <c r="AT47" s="787"/>
      <c r="AU47" s="787"/>
      <c r="AV47" s="787"/>
      <c r="AW47" s="787"/>
      <c r="AX47" s="787"/>
      <c r="AY47" s="787"/>
      <c r="AZ47" s="787"/>
      <c r="BA47" s="787"/>
      <c r="BB47" s="787"/>
      <c r="BC47" s="787"/>
      <c r="BD47" s="787"/>
      <c r="BE47" s="787"/>
      <c r="BF47" s="787"/>
      <c r="BG47" s="787"/>
      <c r="BH47" s="787"/>
      <c r="BI47" s="787"/>
      <c r="BJ47" s="787"/>
      <c r="BK47" s="787"/>
      <c r="BL47" s="787"/>
      <c r="BM47" s="787"/>
      <c r="BN47" s="787"/>
      <c r="BO47" s="787"/>
      <c r="BP47" s="787"/>
      <c r="BQ47" s="787"/>
      <c r="BR47" s="787"/>
      <c r="BS47" s="787"/>
      <c r="BT47" s="787"/>
      <c r="BU47" s="787"/>
      <c r="BV47" s="787"/>
      <c r="BW47" s="787"/>
      <c r="BX47" s="787"/>
      <c r="BY47" s="787"/>
      <c r="BZ47" s="787"/>
      <c r="CA47" s="787"/>
      <c r="CB47" s="787"/>
      <c r="CC47" s="787"/>
      <c r="CD47" s="787"/>
      <c r="CE47" s="787"/>
      <c r="CF47" s="787"/>
      <c r="CG47" s="787"/>
      <c r="CH47" s="787"/>
      <c r="CI47" s="787"/>
      <c r="CJ47" s="787"/>
      <c r="CK47" s="787"/>
      <c r="CL47" s="787"/>
      <c r="CM47" s="787"/>
      <c r="CN47" s="787"/>
      <c r="CO47" s="787"/>
      <c r="CP47" s="787"/>
      <c r="CQ47" s="787"/>
      <c r="CR47" s="787"/>
      <c r="CS47" s="787"/>
      <c r="CT47" s="787"/>
      <c r="CU47" s="787"/>
      <c r="CV47" s="787"/>
      <c r="CW47" s="787"/>
      <c r="CX47" s="787"/>
      <c r="CY47" s="787"/>
      <c r="CZ47" s="787"/>
      <c r="DA47" s="787"/>
      <c r="DB47" s="787"/>
      <c r="DC47" s="787"/>
      <c r="DD47" s="787"/>
      <c r="DE47" s="787"/>
      <c r="DF47" s="787"/>
      <c r="DG47" s="787"/>
      <c r="DH47" s="787"/>
      <c r="DI47" s="787"/>
      <c r="DJ47" s="787"/>
      <c r="DK47" s="787"/>
      <c r="DL47" s="787"/>
      <c r="DM47" s="787"/>
      <c r="DN47" s="787"/>
      <c r="DO47" s="787"/>
      <c r="DP47" s="787"/>
      <c r="DQ47" s="787"/>
      <c r="DR47" s="787"/>
      <c r="DS47" s="787"/>
      <c r="DT47" s="787"/>
      <c r="DU47" s="980">
        <v>17986545620.394138</v>
      </c>
      <c r="DV47" s="980">
        <v>33438652480.035778</v>
      </c>
      <c r="DW47" s="980">
        <v>50148607891.71241</v>
      </c>
      <c r="DX47" s="980">
        <v>68182186562.934052</v>
      </c>
      <c r="DY47" s="980">
        <v>87519495956.241943</v>
      </c>
      <c r="DZ47" s="980">
        <v>114380122941.77295</v>
      </c>
      <c r="EA47" s="980">
        <v>142958192971.52011</v>
      </c>
      <c r="EB47" s="980">
        <v>173396944285.02921</v>
      </c>
      <c r="EC47" s="980">
        <v>205692100171.27328</v>
      </c>
      <c r="ED47" s="980">
        <v>240049347519.72534</v>
      </c>
      <c r="EE47" s="981"/>
      <c r="EF47" s="982"/>
      <c r="EG47" s="982"/>
      <c r="EH47" s="977"/>
      <c r="EI47" s="977"/>
      <c r="EJ47" s="977"/>
      <c r="EK47" s="977"/>
      <c r="EL47" s="977"/>
      <c r="EM47" s="978"/>
      <c r="EN47" s="978"/>
      <c r="EO47" s="978"/>
      <c r="EP47" s="978"/>
      <c r="EQ47" s="978"/>
      <c r="ER47" s="978"/>
      <c r="ES47" s="978"/>
      <c r="ET47" s="978"/>
      <c r="EU47" s="978"/>
      <c r="EV47" s="978"/>
      <c r="EW47" s="978"/>
    </row>
    <row r="48" spans="1:153" ht="3" customHeight="1">
      <c r="A48" s="787"/>
      <c r="B48" s="787"/>
      <c r="C48" s="787"/>
      <c r="D48" s="787"/>
      <c r="E48" s="787"/>
      <c r="F48" s="787"/>
      <c r="G48" s="787"/>
      <c r="H48" s="787"/>
      <c r="I48" s="787"/>
      <c r="J48" s="787"/>
      <c r="K48" s="787"/>
      <c r="L48" s="787"/>
      <c r="M48" s="787"/>
      <c r="N48" s="787"/>
      <c r="O48" s="787"/>
      <c r="P48" s="787"/>
      <c r="Q48" s="787"/>
      <c r="R48" s="787"/>
      <c r="S48" s="787"/>
      <c r="T48" s="787"/>
      <c r="U48" s="787"/>
      <c r="V48" s="787"/>
      <c r="W48" s="787"/>
      <c r="X48" s="787"/>
      <c r="Y48" s="787"/>
      <c r="Z48" s="787"/>
      <c r="AA48" s="787"/>
      <c r="AB48" s="787"/>
      <c r="AC48" s="787"/>
      <c r="AD48" s="787"/>
      <c r="AE48" s="787"/>
      <c r="AF48" s="787"/>
      <c r="AG48" s="787"/>
      <c r="AH48" s="787"/>
      <c r="AI48" s="787"/>
      <c r="AJ48" s="787"/>
      <c r="AK48" s="787"/>
      <c r="AL48" s="787"/>
      <c r="AM48" s="787"/>
      <c r="AN48" s="787"/>
      <c r="AO48" s="787"/>
      <c r="AP48" s="787"/>
      <c r="AQ48" s="787"/>
      <c r="AR48" s="787"/>
      <c r="AS48" s="787"/>
      <c r="AT48" s="787"/>
      <c r="AU48" s="787"/>
      <c r="AV48" s="787"/>
      <c r="AW48" s="787"/>
      <c r="AX48" s="787"/>
      <c r="AY48" s="787"/>
      <c r="AZ48" s="787"/>
      <c r="BA48" s="787"/>
      <c r="BB48" s="787"/>
      <c r="BC48" s="787"/>
      <c r="BD48" s="787"/>
      <c r="BE48" s="787"/>
      <c r="BF48" s="787"/>
      <c r="BG48" s="787"/>
      <c r="BH48" s="787"/>
      <c r="BI48" s="787"/>
      <c r="BJ48" s="787"/>
      <c r="BK48" s="787"/>
      <c r="BL48" s="787"/>
      <c r="BM48" s="787"/>
      <c r="BN48" s="787"/>
      <c r="BO48" s="787"/>
      <c r="BP48" s="787"/>
      <c r="BQ48" s="787"/>
      <c r="BR48" s="787"/>
      <c r="BS48" s="787"/>
      <c r="BT48" s="787"/>
      <c r="BU48" s="787"/>
      <c r="BV48" s="787"/>
      <c r="BW48" s="787"/>
      <c r="BX48" s="787"/>
      <c r="BY48" s="787"/>
      <c r="BZ48" s="787"/>
      <c r="CA48" s="787"/>
      <c r="CB48" s="787"/>
      <c r="CC48" s="787"/>
      <c r="CD48" s="787"/>
      <c r="CE48" s="787"/>
      <c r="CF48" s="787"/>
      <c r="CG48" s="787"/>
      <c r="CH48" s="787"/>
      <c r="CI48" s="787"/>
      <c r="CJ48" s="787"/>
      <c r="CK48" s="787"/>
      <c r="CL48" s="787"/>
      <c r="CM48" s="787"/>
      <c r="CN48" s="787"/>
      <c r="CO48" s="787"/>
      <c r="CP48" s="787"/>
      <c r="CQ48" s="787"/>
      <c r="CR48" s="787"/>
      <c r="CS48" s="787"/>
      <c r="CT48" s="787"/>
      <c r="CU48" s="787"/>
      <c r="CV48" s="787"/>
      <c r="CW48" s="787"/>
      <c r="CX48" s="787"/>
      <c r="CY48" s="787"/>
      <c r="CZ48" s="787"/>
      <c r="DA48" s="787"/>
      <c r="DB48" s="787"/>
      <c r="DC48" s="787"/>
      <c r="DD48" s="787"/>
      <c r="DE48" s="787"/>
      <c r="DF48" s="787"/>
      <c r="DG48" s="787"/>
      <c r="DH48" s="787"/>
      <c r="DI48" s="787"/>
      <c r="DJ48" s="787"/>
      <c r="DK48" s="787"/>
      <c r="DL48" s="787"/>
      <c r="DM48" s="787"/>
      <c r="DN48" s="787"/>
      <c r="DO48" s="787"/>
      <c r="DP48" s="787"/>
      <c r="DQ48" s="787"/>
      <c r="DR48" s="787"/>
      <c r="DS48" s="787"/>
      <c r="DT48" s="787"/>
      <c r="DU48" s="974"/>
      <c r="DV48" s="974"/>
      <c r="DW48" s="974"/>
      <c r="DX48" s="974"/>
      <c r="DY48" s="974"/>
      <c r="DZ48" s="974"/>
      <c r="EA48" s="974"/>
      <c r="EB48" s="974"/>
      <c r="EC48" s="974"/>
      <c r="ED48" s="974"/>
      <c r="EE48" s="975"/>
      <c r="EF48" s="976"/>
      <c r="EG48" s="976"/>
      <c r="EH48" s="977"/>
      <c r="EI48" s="977"/>
      <c r="EJ48" s="977"/>
      <c r="EK48" s="977"/>
      <c r="EL48" s="977"/>
      <c r="EM48" s="978"/>
      <c r="EN48" s="978"/>
      <c r="EO48" s="978"/>
      <c r="EP48" s="978"/>
      <c r="EQ48" s="978"/>
      <c r="ER48" s="978"/>
      <c r="ES48" s="978"/>
      <c r="ET48" s="978"/>
      <c r="EU48" s="978"/>
      <c r="EV48" s="978"/>
      <c r="EW48" s="978"/>
    </row>
    <row r="49" spans="1:153">
      <c r="A49" s="787"/>
      <c r="B49" s="787"/>
      <c r="C49" s="787"/>
      <c r="D49" s="787"/>
      <c r="E49" s="787"/>
      <c r="F49" s="787"/>
      <c r="G49" s="787"/>
      <c r="H49" s="787"/>
      <c r="I49" s="787"/>
      <c r="J49" s="787"/>
      <c r="K49" s="787"/>
      <c r="L49" s="787"/>
      <c r="M49" s="787"/>
      <c r="N49" s="787"/>
      <c r="O49" s="787"/>
      <c r="P49" s="787"/>
      <c r="Q49" s="787"/>
      <c r="R49" s="787"/>
      <c r="S49" s="787"/>
      <c r="T49" s="787"/>
      <c r="U49" s="787"/>
      <c r="V49" s="787"/>
      <c r="W49" s="787"/>
      <c r="X49" s="787"/>
      <c r="Y49" s="787"/>
      <c r="Z49" s="787"/>
      <c r="AA49" s="787"/>
      <c r="AB49" s="787"/>
      <c r="AC49" s="787"/>
      <c r="AD49" s="787"/>
      <c r="AE49" s="787"/>
      <c r="AF49" s="787"/>
      <c r="AG49" s="787"/>
      <c r="AH49" s="787"/>
      <c r="AI49" s="787"/>
      <c r="AJ49" s="787"/>
      <c r="AK49" s="787"/>
      <c r="AL49" s="787"/>
      <c r="AM49" s="787"/>
      <c r="AN49" s="787"/>
      <c r="AO49" s="787"/>
      <c r="AP49" s="787"/>
      <c r="AQ49" s="787"/>
      <c r="AR49" s="787"/>
      <c r="AS49" s="787"/>
      <c r="AT49" s="787"/>
      <c r="AU49" s="787"/>
      <c r="AV49" s="787"/>
      <c r="AW49" s="787"/>
      <c r="AX49" s="787"/>
      <c r="AY49" s="787"/>
      <c r="AZ49" s="787"/>
      <c r="BA49" s="787"/>
      <c r="BB49" s="787"/>
      <c r="BC49" s="787"/>
      <c r="BD49" s="787"/>
      <c r="BE49" s="787"/>
      <c r="BF49" s="787"/>
      <c r="BG49" s="787"/>
      <c r="BH49" s="787"/>
      <c r="BI49" s="787"/>
      <c r="BJ49" s="787"/>
      <c r="BK49" s="787"/>
      <c r="BL49" s="787"/>
      <c r="BM49" s="787"/>
      <c r="BN49" s="787"/>
      <c r="BO49" s="787"/>
      <c r="BP49" s="787"/>
      <c r="BQ49" s="787"/>
      <c r="BR49" s="787"/>
      <c r="BS49" s="787"/>
      <c r="BT49" s="787"/>
      <c r="BU49" s="787"/>
      <c r="BV49" s="787"/>
      <c r="BW49" s="787"/>
      <c r="BX49" s="787"/>
      <c r="BY49" s="787"/>
      <c r="BZ49" s="787"/>
      <c r="CA49" s="787"/>
      <c r="CB49" s="787"/>
      <c r="CC49" s="787"/>
      <c r="CD49" s="787"/>
      <c r="CE49" s="787"/>
      <c r="CF49" s="787"/>
      <c r="CG49" s="787"/>
      <c r="CH49" s="787"/>
      <c r="CI49" s="787"/>
      <c r="CJ49" s="787"/>
      <c r="CK49" s="787"/>
      <c r="CL49" s="787"/>
      <c r="CM49" s="787"/>
      <c r="CN49" s="787"/>
      <c r="CO49" s="787"/>
      <c r="CP49" s="787"/>
      <c r="CQ49" s="787"/>
      <c r="CR49" s="787"/>
      <c r="CS49" s="787"/>
      <c r="CT49" s="787"/>
      <c r="CU49" s="787"/>
      <c r="CV49" s="787"/>
      <c r="CW49" s="787"/>
      <c r="CX49" s="787"/>
      <c r="CY49" s="787"/>
      <c r="CZ49" s="787"/>
      <c r="DA49" s="787"/>
      <c r="DB49" s="787"/>
      <c r="DC49" s="787"/>
      <c r="DD49" s="787"/>
      <c r="DE49" s="787"/>
      <c r="DF49" s="787"/>
      <c r="DG49" s="787"/>
      <c r="DH49" s="787"/>
      <c r="DI49" s="787"/>
      <c r="DJ49" s="787"/>
      <c r="DK49" s="787"/>
      <c r="DL49" s="787"/>
      <c r="DM49" s="787"/>
      <c r="DN49" s="787"/>
      <c r="DO49" s="787"/>
      <c r="DP49" s="787"/>
      <c r="DQ49" s="787"/>
      <c r="DR49" s="787"/>
      <c r="DS49" s="787"/>
      <c r="DT49" s="787"/>
      <c r="DU49" s="980">
        <v>63141624082.998764</v>
      </c>
      <c r="DV49" s="980">
        <v>75935088686.713882</v>
      </c>
      <c r="DW49" s="980">
        <v>89986401842.463943</v>
      </c>
      <c r="DX49" s="980">
        <v>105361338257.75903</v>
      </c>
      <c r="DY49" s="980">
        <v>122487022045.14037</v>
      </c>
      <c r="DZ49" s="980">
        <v>147136023424.74478</v>
      </c>
      <c r="EA49" s="980">
        <v>173502467848.5654</v>
      </c>
      <c r="EB49" s="980">
        <v>201729593556.14795</v>
      </c>
      <c r="EC49" s="980">
        <v>232151195336.46545</v>
      </c>
      <c r="ED49" s="980">
        <v>264634888578.99094</v>
      </c>
      <c r="EE49" s="981"/>
      <c r="EF49" s="982"/>
      <c r="EG49" s="982"/>
      <c r="EH49" s="977"/>
      <c r="EI49" s="977"/>
      <c r="EJ49" s="977"/>
      <c r="EK49" s="977"/>
      <c r="EL49" s="977"/>
      <c r="EM49" s="978"/>
      <c r="EN49" s="978"/>
      <c r="EO49" s="978"/>
      <c r="EP49" s="978"/>
      <c r="EQ49" s="978"/>
      <c r="ER49" s="978"/>
      <c r="ES49" s="978"/>
      <c r="ET49" s="978"/>
      <c r="EU49" s="978"/>
      <c r="EV49" s="978"/>
      <c r="EW49" s="978"/>
    </row>
    <row r="50" spans="1:153" ht="3" customHeight="1">
      <c r="A50" s="787"/>
      <c r="B50" s="787"/>
      <c r="C50" s="787"/>
      <c r="D50" s="787"/>
      <c r="E50" s="787"/>
      <c r="F50" s="787"/>
      <c r="G50" s="787"/>
      <c r="H50" s="787"/>
      <c r="I50" s="787"/>
      <c r="J50" s="787"/>
      <c r="K50" s="787"/>
      <c r="L50" s="787"/>
      <c r="M50" s="787"/>
      <c r="N50" s="787"/>
      <c r="O50" s="787"/>
      <c r="P50" s="787"/>
      <c r="Q50" s="787"/>
      <c r="R50" s="787"/>
      <c r="S50" s="787"/>
      <c r="T50" s="787"/>
      <c r="U50" s="787"/>
      <c r="V50" s="787"/>
      <c r="W50" s="787"/>
      <c r="X50" s="787"/>
      <c r="Y50" s="787"/>
      <c r="Z50" s="787"/>
      <c r="AA50" s="787"/>
      <c r="AB50" s="787"/>
      <c r="AC50" s="787"/>
      <c r="AD50" s="787"/>
      <c r="AE50" s="787"/>
      <c r="AF50" s="787"/>
      <c r="AG50" s="787"/>
      <c r="AH50" s="787"/>
      <c r="AI50" s="787"/>
      <c r="AJ50" s="787"/>
      <c r="AK50" s="787"/>
      <c r="AL50" s="787"/>
      <c r="AM50" s="787"/>
      <c r="AN50" s="787"/>
      <c r="AO50" s="787"/>
      <c r="AP50" s="787"/>
      <c r="AQ50" s="787"/>
      <c r="AR50" s="787"/>
      <c r="AS50" s="787"/>
      <c r="AT50" s="787"/>
      <c r="AU50" s="787"/>
      <c r="AV50" s="787"/>
      <c r="AW50" s="787"/>
      <c r="AX50" s="787"/>
      <c r="AY50" s="787"/>
      <c r="AZ50" s="787"/>
      <c r="BA50" s="787"/>
      <c r="BB50" s="787"/>
      <c r="BC50" s="787"/>
      <c r="BD50" s="787"/>
      <c r="BE50" s="787"/>
      <c r="BF50" s="787"/>
      <c r="BG50" s="787"/>
      <c r="BH50" s="787"/>
      <c r="BI50" s="787"/>
      <c r="BJ50" s="787"/>
      <c r="BK50" s="787"/>
      <c r="BL50" s="787"/>
      <c r="BM50" s="787"/>
      <c r="BN50" s="787"/>
      <c r="BO50" s="787"/>
      <c r="BP50" s="787"/>
      <c r="BQ50" s="787"/>
      <c r="BR50" s="787"/>
      <c r="BS50" s="787"/>
      <c r="BT50" s="787"/>
      <c r="BU50" s="787"/>
      <c r="BV50" s="787"/>
      <c r="BW50" s="787"/>
      <c r="BX50" s="787"/>
      <c r="BY50" s="787"/>
      <c r="BZ50" s="787"/>
      <c r="CA50" s="787"/>
      <c r="CB50" s="787"/>
      <c r="CC50" s="787"/>
      <c r="CD50" s="787"/>
      <c r="CE50" s="787"/>
      <c r="CF50" s="787"/>
      <c r="CG50" s="787"/>
      <c r="CH50" s="787"/>
      <c r="CI50" s="787"/>
      <c r="CJ50" s="787"/>
      <c r="CK50" s="787"/>
      <c r="CL50" s="787"/>
      <c r="CM50" s="787"/>
      <c r="CN50" s="787"/>
      <c r="CO50" s="787"/>
      <c r="CP50" s="787"/>
      <c r="CQ50" s="787"/>
      <c r="CR50" s="787"/>
      <c r="CS50" s="787"/>
      <c r="CT50" s="787"/>
      <c r="CU50" s="787"/>
      <c r="CV50" s="787"/>
      <c r="CW50" s="787"/>
      <c r="CX50" s="787"/>
      <c r="CY50" s="787"/>
      <c r="CZ50" s="787"/>
      <c r="DA50" s="787"/>
      <c r="DB50" s="787"/>
      <c r="DC50" s="787"/>
      <c r="DD50" s="787"/>
      <c r="DE50" s="787"/>
      <c r="DF50" s="787"/>
      <c r="DG50" s="787"/>
      <c r="DH50" s="787"/>
      <c r="DI50" s="787"/>
      <c r="DJ50" s="787"/>
      <c r="DK50" s="787"/>
      <c r="DL50" s="787"/>
      <c r="DM50" s="787"/>
      <c r="DN50" s="787"/>
      <c r="DO50" s="787"/>
      <c r="DP50" s="787"/>
      <c r="DQ50" s="787"/>
      <c r="DR50" s="787"/>
      <c r="DS50" s="787"/>
      <c r="DT50" s="787"/>
      <c r="DU50" s="974"/>
      <c r="DV50" s="983"/>
      <c r="DW50" s="983"/>
      <c r="DX50" s="983"/>
      <c r="DY50" s="983"/>
      <c r="DZ50" s="983"/>
      <c r="EA50" s="983"/>
      <c r="EB50" s="983"/>
      <c r="EC50" s="983"/>
      <c r="ED50" s="983"/>
      <c r="EE50" s="975"/>
      <c r="EF50" s="976"/>
      <c r="EG50" s="976"/>
      <c r="EH50" s="977"/>
      <c r="EI50" s="977"/>
      <c r="EJ50" s="977"/>
      <c r="EK50" s="977"/>
      <c r="EL50" s="977"/>
      <c r="EM50" s="978"/>
      <c r="EN50" s="978"/>
      <c r="EO50" s="978"/>
      <c r="EP50" s="978"/>
      <c r="EQ50" s="978"/>
      <c r="ER50" s="978"/>
      <c r="ES50" s="978"/>
      <c r="ET50" s="978"/>
      <c r="EU50" s="978"/>
      <c r="EV50" s="978"/>
      <c r="EW50" s="978"/>
    </row>
    <row r="51" spans="1:153">
      <c r="A51" s="787"/>
      <c r="B51" s="787"/>
      <c r="C51" s="787"/>
      <c r="D51" s="787"/>
      <c r="E51" s="787"/>
      <c r="F51" s="787"/>
      <c r="G51" s="787"/>
      <c r="H51" s="787"/>
      <c r="I51" s="787"/>
      <c r="J51" s="787"/>
      <c r="K51" s="787"/>
      <c r="L51" s="787"/>
      <c r="M51" s="787"/>
      <c r="N51" s="787"/>
      <c r="O51" s="787"/>
      <c r="P51" s="787"/>
      <c r="Q51" s="787"/>
      <c r="R51" s="787"/>
      <c r="S51" s="787"/>
      <c r="T51" s="787"/>
      <c r="U51" s="787"/>
      <c r="V51" s="787"/>
      <c r="W51" s="787"/>
      <c r="X51" s="787"/>
      <c r="Y51" s="787"/>
      <c r="Z51" s="787"/>
      <c r="AA51" s="787"/>
      <c r="AB51" s="787"/>
      <c r="AC51" s="787"/>
      <c r="AD51" s="787"/>
      <c r="AE51" s="787"/>
      <c r="AF51" s="787"/>
      <c r="AG51" s="787"/>
      <c r="AH51" s="787"/>
      <c r="AI51" s="787"/>
      <c r="AJ51" s="787"/>
      <c r="AK51" s="787"/>
      <c r="AL51" s="787"/>
      <c r="AM51" s="787"/>
      <c r="AN51" s="787"/>
      <c r="AO51" s="787"/>
      <c r="AP51" s="787"/>
      <c r="AQ51" s="787"/>
      <c r="AR51" s="787"/>
      <c r="AS51" s="787"/>
      <c r="AT51" s="787"/>
      <c r="AU51" s="787"/>
      <c r="AV51" s="787"/>
      <c r="AW51" s="787"/>
      <c r="AX51" s="787"/>
      <c r="AY51" s="787"/>
      <c r="AZ51" s="787"/>
      <c r="BA51" s="787"/>
      <c r="BB51" s="787"/>
      <c r="BC51" s="787"/>
      <c r="BD51" s="787"/>
      <c r="BE51" s="787"/>
      <c r="BF51" s="787"/>
      <c r="BG51" s="787"/>
      <c r="BH51" s="787"/>
      <c r="BI51" s="787"/>
      <c r="BJ51" s="787"/>
      <c r="BK51" s="787"/>
      <c r="BL51" s="787"/>
      <c r="BM51" s="787"/>
      <c r="BN51" s="787"/>
      <c r="BO51" s="787"/>
      <c r="BP51" s="787"/>
      <c r="BQ51" s="787"/>
      <c r="BR51" s="787"/>
      <c r="BS51" s="787"/>
      <c r="BT51" s="787"/>
      <c r="BU51" s="787"/>
      <c r="BV51" s="787"/>
      <c r="BW51" s="787"/>
      <c r="BX51" s="787"/>
      <c r="BY51" s="787"/>
      <c r="BZ51" s="787"/>
      <c r="CA51" s="787"/>
      <c r="CB51" s="787"/>
      <c r="CC51" s="787"/>
      <c r="CD51" s="787"/>
      <c r="CE51" s="787"/>
      <c r="CF51" s="787"/>
      <c r="CG51" s="787"/>
      <c r="CH51" s="787"/>
      <c r="CI51" s="787"/>
      <c r="CJ51" s="787"/>
      <c r="CK51" s="787"/>
      <c r="CL51" s="787"/>
      <c r="CM51" s="787"/>
      <c r="CN51" s="787"/>
      <c r="CO51" s="787"/>
      <c r="CP51" s="787"/>
      <c r="CQ51" s="787"/>
      <c r="CR51" s="787"/>
      <c r="CS51" s="787"/>
      <c r="CT51" s="787"/>
      <c r="CU51" s="787"/>
      <c r="CV51" s="787"/>
      <c r="CW51" s="787"/>
      <c r="CX51" s="787"/>
      <c r="CY51" s="787"/>
      <c r="CZ51" s="787"/>
      <c r="DA51" s="787"/>
      <c r="DB51" s="787"/>
      <c r="DC51" s="787"/>
      <c r="DD51" s="787"/>
      <c r="DE51" s="787"/>
      <c r="DF51" s="787"/>
      <c r="DG51" s="787"/>
      <c r="DH51" s="787"/>
      <c r="DI51" s="787"/>
      <c r="DJ51" s="787"/>
      <c r="DK51" s="787"/>
      <c r="DL51" s="787"/>
      <c r="DM51" s="787"/>
      <c r="DN51" s="787"/>
      <c r="DO51" s="787"/>
      <c r="DP51" s="787"/>
      <c r="DQ51" s="787"/>
      <c r="DR51" s="787"/>
      <c r="DS51" s="787"/>
      <c r="DT51" s="787"/>
      <c r="DU51" s="974"/>
      <c r="DV51" s="983"/>
      <c r="DW51" s="983"/>
      <c r="DX51" s="983"/>
      <c r="DY51" s="983"/>
      <c r="DZ51" s="983"/>
      <c r="EA51" s="983"/>
      <c r="EB51" s="983"/>
      <c r="EC51" s="983"/>
      <c r="ED51" s="983"/>
      <c r="EE51" s="975"/>
      <c r="EF51" s="976"/>
      <c r="EG51" s="976"/>
      <c r="EH51" s="977"/>
      <c r="EI51" s="977"/>
      <c r="EJ51" s="977"/>
      <c r="EK51" s="977"/>
      <c r="EL51" s="977"/>
      <c r="EM51" s="978"/>
      <c r="EN51" s="978"/>
      <c r="EO51" s="978"/>
      <c r="EP51" s="978"/>
      <c r="EQ51" s="978"/>
      <c r="ER51" s="978"/>
      <c r="ES51" s="978"/>
      <c r="ET51" s="978"/>
      <c r="EU51" s="978"/>
      <c r="EV51" s="978"/>
      <c r="EW51" s="978"/>
    </row>
    <row r="52" spans="1:153" ht="3" customHeight="1">
      <c r="A52" s="787"/>
      <c r="B52" s="787"/>
      <c r="C52" s="787"/>
      <c r="D52" s="787"/>
      <c r="E52" s="787"/>
      <c r="F52" s="787"/>
      <c r="G52" s="787"/>
      <c r="H52" s="787"/>
      <c r="I52" s="787"/>
      <c r="J52" s="787"/>
      <c r="K52" s="787"/>
      <c r="L52" s="787"/>
      <c r="M52" s="787"/>
      <c r="N52" s="787"/>
      <c r="O52" s="787"/>
      <c r="P52" s="787"/>
      <c r="Q52" s="787"/>
      <c r="R52" s="787"/>
      <c r="S52" s="787"/>
      <c r="T52" s="787"/>
      <c r="U52" s="787"/>
      <c r="V52" s="787"/>
      <c r="W52" s="787"/>
      <c r="X52" s="787"/>
      <c r="Y52" s="787"/>
      <c r="Z52" s="787"/>
      <c r="AA52" s="787"/>
      <c r="AB52" s="787"/>
      <c r="AC52" s="787"/>
      <c r="AD52" s="787"/>
      <c r="AE52" s="787"/>
      <c r="AF52" s="787"/>
      <c r="AG52" s="787"/>
      <c r="AH52" s="787"/>
      <c r="AI52" s="787"/>
      <c r="AJ52" s="787"/>
      <c r="AK52" s="787"/>
      <c r="AL52" s="787"/>
      <c r="AM52" s="787"/>
      <c r="AN52" s="787"/>
      <c r="AO52" s="787"/>
      <c r="AP52" s="787"/>
      <c r="AQ52" s="787"/>
      <c r="AR52" s="787"/>
      <c r="AS52" s="787"/>
      <c r="AT52" s="787"/>
      <c r="AU52" s="787"/>
      <c r="AV52" s="787"/>
      <c r="AW52" s="787"/>
      <c r="AX52" s="787"/>
      <c r="AY52" s="787"/>
      <c r="AZ52" s="787"/>
      <c r="BA52" s="787"/>
      <c r="BB52" s="787"/>
      <c r="BC52" s="787"/>
      <c r="BD52" s="787"/>
      <c r="BE52" s="787"/>
      <c r="BF52" s="787"/>
      <c r="BG52" s="787"/>
      <c r="BH52" s="787"/>
      <c r="BI52" s="787"/>
      <c r="BJ52" s="787"/>
      <c r="BK52" s="787"/>
      <c r="BL52" s="787"/>
      <c r="BM52" s="787"/>
      <c r="BN52" s="787"/>
      <c r="BO52" s="787"/>
      <c r="BP52" s="787"/>
      <c r="BQ52" s="787"/>
      <c r="BR52" s="787"/>
      <c r="BS52" s="787"/>
      <c r="BT52" s="787"/>
      <c r="BU52" s="787"/>
      <c r="BV52" s="787"/>
      <c r="BW52" s="787"/>
      <c r="BX52" s="787"/>
      <c r="BY52" s="787"/>
      <c r="BZ52" s="787"/>
      <c r="CA52" s="787"/>
      <c r="CB52" s="787"/>
      <c r="CC52" s="787"/>
      <c r="CD52" s="787"/>
      <c r="CE52" s="787"/>
      <c r="CF52" s="787"/>
      <c r="CG52" s="787"/>
      <c r="CH52" s="787"/>
      <c r="CI52" s="787"/>
      <c r="CJ52" s="787"/>
      <c r="CK52" s="787"/>
      <c r="CL52" s="787"/>
      <c r="CM52" s="787"/>
      <c r="CN52" s="787"/>
      <c r="CO52" s="787"/>
      <c r="CP52" s="787"/>
      <c r="CQ52" s="787"/>
      <c r="CR52" s="787"/>
      <c r="CS52" s="787"/>
      <c r="CT52" s="787"/>
      <c r="CU52" s="787"/>
      <c r="CV52" s="787"/>
      <c r="CW52" s="787"/>
      <c r="CX52" s="787"/>
      <c r="CY52" s="787"/>
      <c r="CZ52" s="787"/>
      <c r="DA52" s="787"/>
      <c r="DB52" s="787"/>
      <c r="DC52" s="787"/>
      <c r="DD52" s="787"/>
      <c r="DE52" s="787"/>
      <c r="DF52" s="787"/>
      <c r="DG52" s="787"/>
      <c r="DH52" s="787"/>
      <c r="DI52" s="787"/>
      <c r="DJ52" s="787"/>
      <c r="DK52" s="787"/>
      <c r="DL52" s="787"/>
      <c r="DM52" s="787"/>
      <c r="DN52" s="787"/>
      <c r="DO52" s="787"/>
      <c r="DP52" s="787"/>
      <c r="DQ52" s="787"/>
      <c r="DR52" s="787"/>
      <c r="DS52" s="787"/>
      <c r="DT52" s="787"/>
      <c r="DU52" s="974"/>
      <c r="DV52" s="983"/>
      <c r="DW52" s="983"/>
      <c r="DX52" s="983"/>
      <c r="DY52" s="983"/>
      <c r="DZ52" s="983"/>
      <c r="EA52" s="983"/>
      <c r="EB52" s="983"/>
      <c r="EC52" s="983"/>
      <c r="ED52" s="983"/>
      <c r="EE52" s="975"/>
      <c r="EF52" s="976"/>
      <c r="EG52" s="976"/>
      <c r="EH52" s="977"/>
      <c r="EI52" s="977"/>
      <c r="EJ52" s="977"/>
      <c r="EK52" s="977"/>
      <c r="EL52" s="977"/>
      <c r="EM52" s="978"/>
      <c r="EN52" s="978"/>
      <c r="EO52" s="978"/>
      <c r="EP52" s="978"/>
      <c r="EQ52" s="978"/>
      <c r="ER52" s="978"/>
      <c r="ES52" s="978"/>
      <c r="ET52" s="978"/>
      <c r="EU52" s="978"/>
      <c r="EV52" s="978"/>
      <c r="EW52" s="978"/>
    </row>
    <row r="53" spans="1:153">
      <c r="A53" s="787"/>
      <c r="B53" s="787"/>
      <c r="C53" s="787"/>
      <c r="D53" s="787"/>
      <c r="E53" s="787"/>
      <c r="F53" s="787"/>
      <c r="G53" s="787"/>
      <c r="H53" s="787"/>
      <c r="I53" s="787"/>
      <c r="J53" s="787"/>
      <c r="K53" s="787"/>
      <c r="L53" s="787"/>
      <c r="M53" s="787"/>
      <c r="N53" s="787"/>
      <c r="O53" s="787"/>
      <c r="P53" s="787"/>
      <c r="Q53" s="787"/>
      <c r="R53" s="787"/>
      <c r="S53" s="787"/>
      <c r="T53" s="787"/>
      <c r="U53" s="787"/>
      <c r="V53" s="787"/>
      <c r="W53" s="787"/>
      <c r="X53" s="787"/>
      <c r="Y53" s="787"/>
      <c r="Z53" s="787"/>
      <c r="AA53" s="787"/>
      <c r="AB53" s="787"/>
      <c r="AC53" s="787"/>
      <c r="AD53" s="787"/>
      <c r="AE53" s="787"/>
      <c r="AF53" s="787"/>
      <c r="AG53" s="787"/>
      <c r="AH53" s="787"/>
      <c r="AI53" s="787"/>
      <c r="AJ53" s="787"/>
      <c r="AK53" s="787"/>
      <c r="AL53" s="787"/>
      <c r="AM53" s="787"/>
      <c r="AN53" s="787"/>
      <c r="AO53" s="787"/>
      <c r="AP53" s="787"/>
      <c r="AQ53" s="787"/>
      <c r="AR53" s="787"/>
      <c r="AS53" s="787"/>
      <c r="AT53" s="787"/>
      <c r="AU53" s="787"/>
      <c r="AV53" s="787"/>
      <c r="AW53" s="787"/>
      <c r="AX53" s="787"/>
      <c r="AY53" s="787"/>
      <c r="AZ53" s="787"/>
      <c r="BA53" s="787"/>
      <c r="BB53" s="787"/>
      <c r="BC53" s="787"/>
      <c r="BD53" s="787"/>
      <c r="BE53" s="787"/>
      <c r="BF53" s="787"/>
      <c r="BG53" s="787"/>
      <c r="BH53" s="787"/>
      <c r="BI53" s="787"/>
      <c r="BJ53" s="787"/>
      <c r="BK53" s="787"/>
      <c r="BL53" s="787"/>
      <c r="BM53" s="787"/>
      <c r="BN53" s="787"/>
      <c r="BO53" s="787"/>
      <c r="BP53" s="787"/>
      <c r="BQ53" s="787"/>
      <c r="BR53" s="787"/>
      <c r="BS53" s="787"/>
      <c r="BT53" s="787"/>
      <c r="BU53" s="787"/>
      <c r="BV53" s="787"/>
      <c r="BW53" s="787"/>
      <c r="BX53" s="787"/>
      <c r="BY53" s="787"/>
      <c r="BZ53" s="787"/>
      <c r="CA53" s="787"/>
      <c r="CB53" s="787"/>
      <c r="CC53" s="787"/>
      <c r="CD53" s="787"/>
      <c r="CE53" s="787"/>
      <c r="CF53" s="787"/>
      <c r="CG53" s="787"/>
      <c r="CH53" s="787"/>
      <c r="CI53" s="787"/>
      <c r="CJ53" s="787"/>
      <c r="CK53" s="787"/>
      <c r="CL53" s="787"/>
      <c r="CM53" s="787"/>
      <c r="CN53" s="787"/>
      <c r="CO53" s="787"/>
      <c r="CP53" s="787"/>
      <c r="CQ53" s="787"/>
      <c r="CR53" s="787"/>
      <c r="CS53" s="787"/>
      <c r="CT53" s="787"/>
      <c r="CU53" s="787"/>
      <c r="CV53" s="787"/>
      <c r="CW53" s="787"/>
      <c r="CX53" s="787"/>
      <c r="CY53" s="787"/>
      <c r="CZ53" s="787"/>
      <c r="DA53" s="787"/>
      <c r="DB53" s="787"/>
      <c r="DC53" s="787"/>
      <c r="DD53" s="787"/>
      <c r="DE53" s="787"/>
      <c r="DF53" s="787"/>
      <c r="DG53" s="787"/>
      <c r="DH53" s="787"/>
      <c r="DI53" s="787"/>
      <c r="DJ53" s="787"/>
      <c r="DK53" s="787"/>
      <c r="DL53" s="787"/>
      <c r="DM53" s="787"/>
      <c r="DN53" s="787"/>
      <c r="DO53" s="787"/>
      <c r="DP53" s="787"/>
      <c r="DQ53" s="787"/>
      <c r="DR53" s="787"/>
      <c r="DS53" s="787"/>
      <c r="DT53" s="787"/>
      <c r="DU53" s="974">
        <v>20718422870.530006</v>
      </c>
      <c r="DV53" s="974">
        <v>16104455781.280006</v>
      </c>
      <c r="DW53" s="974">
        <v>11132294435.870007</v>
      </c>
      <c r="DX53" s="974">
        <v>5774131283.2700081</v>
      </c>
      <c r="DY53" s="974">
        <v>8.6426734924316406E-6</v>
      </c>
      <c r="DZ53" s="974">
        <v>8.6426734924316406E-6</v>
      </c>
      <c r="EA53" s="974">
        <v>8.6426734924316406E-6</v>
      </c>
      <c r="EB53" s="974">
        <v>8.6426734924316406E-6</v>
      </c>
      <c r="EC53" s="974">
        <v>8.6426734924316406E-6</v>
      </c>
      <c r="ED53" s="974">
        <v>8.6426734924316406E-6</v>
      </c>
      <c r="EE53" s="975"/>
      <c r="EF53" s="976"/>
      <c r="EG53" s="976"/>
      <c r="EH53" s="977"/>
      <c r="EI53" s="977"/>
      <c r="EJ53" s="977"/>
      <c r="EK53" s="977"/>
      <c r="EL53" s="977"/>
      <c r="EM53" s="978"/>
      <c r="EN53" s="978"/>
      <c r="EO53" s="978"/>
      <c r="EP53" s="978"/>
      <c r="EQ53" s="978"/>
      <c r="ER53" s="978"/>
      <c r="ES53" s="978"/>
      <c r="ET53" s="978"/>
      <c r="EU53" s="978"/>
      <c r="EV53" s="978"/>
      <c r="EW53" s="978"/>
    </row>
    <row r="54" spans="1:153">
      <c r="A54" s="787"/>
      <c r="B54" s="787"/>
      <c r="C54" s="787"/>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787"/>
      <c r="AG54" s="787"/>
      <c r="AH54" s="787"/>
      <c r="AI54" s="787"/>
      <c r="AJ54" s="787"/>
      <c r="AK54" s="787"/>
      <c r="AL54" s="787"/>
      <c r="AM54" s="787"/>
      <c r="AN54" s="787"/>
      <c r="AO54" s="787"/>
      <c r="AP54" s="787"/>
      <c r="AQ54" s="787"/>
      <c r="AR54" s="787"/>
      <c r="AS54" s="787"/>
      <c r="AT54" s="787"/>
      <c r="AU54" s="787"/>
      <c r="AV54" s="787"/>
      <c r="AW54" s="787"/>
      <c r="AX54" s="787"/>
      <c r="AY54" s="787"/>
      <c r="AZ54" s="787"/>
      <c r="BA54" s="787"/>
      <c r="BB54" s="787"/>
      <c r="BC54" s="787"/>
      <c r="BD54" s="787"/>
      <c r="BE54" s="787"/>
      <c r="BF54" s="787"/>
      <c r="BG54" s="787"/>
      <c r="BH54" s="787"/>
      <c r="BI54" s="787"/>
      <c r="BJ54" s="787"/>
      <c r="BK54" s="787"/>
      <c r="BL54" s="787"/>
      <c r="BM54" s="787"/>
      <c r="BN54" s="787"/>
      <c r="BO54" s="787"/>
      <c r="BP54" s="787"/>
      <c r="BQ54" s="787"/>
      <c r="BR54" s="787"/>
      <c r="BS54" s="787"/>
      <c r="BT54" s="787"/>
      <c r="BU54" s="787"/>
      <c r="BV54" s="787"/>
      <c r="BW54" s="787"/>
      <c r="BX54" s="787"/>
      <c r="BY54" s="787"/>
      <c r="BZ54" s="787"/>
      <c r="CA54" s="787"/>
      <c r="CB54" s="787"/>
      <c r="CC54" s="787"/>
      <c r="CD54" s="787"/>
      <c r="CE54" s="787"/>
      <c r="CF54" s="787"/>
      <c r="CG54" s="787"/>
      <c r="CH54" s="787"/>
      <c r="CI54" s="787"/>
      <c r="CJ54" s="787"/>
      <c r="CK54" s="787"/>
      <c r="CL54" s="787"/>
      <c r="CM54" s="787"/>
      <c r="CN54" s="787"/>
      <c r="CO54" s="787"/>
      <c r="CP54" s="787"/>
      <c r="CQ54" s="787"/>
      <c r="CR54" s="787"/>
      <c r="CS54" s="787"/>
      <c r="CT54" s="787"/>
      <c r="CU54" s="787"/>
      <c r="CV54" s="787"/>
      <c r="CW54" s="787"/>
      <c r="CX54" s="787"/>
      <c r="CY54" s="787"/>
      <c r="CZ54" s="787"/>
      <c r="DA54" s="787"/>
      <c r="DB54" s="787"/>
      <c r="DC54" s="787"/>
      <c r="DD54" s="787"/>
      <c r="DE54" s="787"/>
      <c r="DF54" s="787"/>
      <c r="DG54" s="787"/>
      <c r="DH54" s="787"/>
      <c r="DI54" s="787"/>
      <c r="DJ54" s="787"/>
      <c r="DK54" s="787"/>
      <c r="DL54" s="787"/>
      <c r="DM54" s="787"/>
      <c r="DN54" s="787"/>
      <c r="DO54" s="787"/>
      <c r="DP54" s="787"/>
      <c r="DQ54" s="787"/>
      <c r="DR54" s="787"/>
      <c r="DS54" s="787"/>
      <c r="DT54" s="787"/>
      <c r="DU54" s="974">
        <v>5549720568.5299997</v>
      </c>
      <c r="DV54" s="974">
        <v>5549720568.5299997</v>
      </c>
      <c r="DW54" s="974">
        <v>5549720568.5299997</v>
      </c>
      <c r="DX54" s="974">
        <v>5549720568.5299997</v>
      </c>
      <c r="DY54" s="974">
        <v>5549720568.5299997</v>
      </c>
      <c r="DZ54" s="974">
        <v>5549720568.5299997</v>
      </c>
      <c r="EA54" s="974">
        <v>5549720568.5299997</v>
      </c>
      <c r="EB54" s="974">
        <v>5549720568.5299997</v>
      </c>
      <c r="EC54" s="974">
        <v>5549720568.5299997</v>
      </c>
      <c r="ED54" s="974">
        <v>5549720568.5299997</v>
      </c>
      <c r="EE54" s="975"/>
      <c r="EF54" s="976"/>
      <c r="EG54" s="976"/>
      <c r="EH54" s="977"/>
      <c r="EI54" s="977"/>
      <c r="EJ54" s="977"/>
      <c r="EK54" s="977"/>
      <c r="EL54" s="977"/>
      <c r="EM54" s="978"/>
      <c r="EN54" s="978"/>
      <c r="EO54" s="978"/>
      <c r="EP54" s="978"/>
      <c r="EQ54" s="978"/>
      <c r="ER54" s="978"/>
      <c r="ES54" s="978"/>
      <c r="ET54" s="978"/>
      <c r="EU54" s="978"/>
      <c r="EV54" s="978"/>
      <c r="EW54" s="978"/>
    </row>
    <row r="55" spans="1:153">
      <c r="A55" s="787"/>
      <c r="B55" s="787"/>
      <c r="C55" s="787"/>
      <c r="D55" s="787"/>
      <c r="E55" s="787"/>
      <c r="F55" s="787"/>
      <c r="G55" s="787"/>
      <c r="H55" s="787"/>
      <c r="I55" s="787"/>
      <c r="J55" s="787"/>
      <c r="K55" s="787"/>
      <c r="L55" s="787"/>
      <c r="M55" s="787"/>
      <c r="N55" s="787"/>
      <c r="O55" s="787"/>
      <c r="P55" s="787"/>
      <c r="Q55" s="787"/>
      <c r="R55" s="787"/>
      <c r="S55" s="787"/>
      <c r="T55" s="787"/>
      <c r="U55" s="787"/>
      <c r="V55" s="787"/>
      <c r="W55" s="787"/>
      <c r="X55" s="787"/>
      <c r="Y55" s="787"/>
      <c r="Z55" s="787"/>
      <c r="AA55" s="787"/>
      <c r="AB55" s="787"/>
      <c r="AC55" s="787"/>
      <c r="AD55" s="787"/>
      <c r="AE55" s="787"/>
      <c r="AF55" s="787"/>
      <c r="AG55" s="787"/>
      <c r="AH55" s="787"/>
      <c r="AI55" s="787"/>
      <c r="AJ55" s="787"/>
      <c r="AK55" s="787"/>
      <c r="AL55" s="787"/>
      <c r="AM55" s="787"/>
      <c r="AN55" s="787"/>
      <c r="AO55" s="787"/>
      <c r="AP55" s="787"/>
      <c r="AQ55" s="787"/>
      <c r="AR55" s="787"/>
      <c r="AS55" s="787"/>
      <c r="AT55" s="787"/>
      <c r="AU55" s="787"/>
      <c r="AV55" s="787"/>
      <c r="AW55" s="787"/>
      <c r="AX55" s="787"/>
      <c r="AY55" s="787"/>
      <c r="AZ55" s="787"/>
      <c r="BA55" s="787"/>
      <c r="BB55" s="787"/>
      <c r="BC55" s="787"/>
      <c r="BD55" s="787"/>
      <c r="BE55" s="787"/>
      <c r="BF55" s="787"/>
      <c r="BG55" s="787"/>
      <c r="BH55" s="787"/>
      <c r="BI55" s="787"/>
      <c r="BJ55" s="787"/>
      <c r="BK55" s="787"/>
      <c r="BL55" s="787"/>
      <c r="BM55" s="787"/>
      <c r="BN55" s="787"/>
      <c r="BO55" s="787"/>
      <c r="BP55" s="787"/>
      <c r="BQ55" s="787"/>
      <c r="BR55" s="787"/>
      <c r="BS55" s="787"/>
      <c r="BT55" s="787"/>
      <c r="BU55" s="787"/>
      <c r="BV55" s="787"/>
      <c r="BW55" s="787"/>
      <c r="BX55" s="787"/>
      <c r="BY55" s="787"/>
      <c r="BZ55" s="787"/>
      <c r="CA55" s="787"/>
      <c r="CB55" s="787"/>
      <c r="CC55" s="787"/>
      <c r="CD55" s="787"/>
      <c r="CE55" s="787"/>
      <c r="CF55" s="787"/>
      <c r="CG55" s="787"/>
      <c r="CH55" s="787"/>
      <c r="CI55" s="787"/>
      <c r="CJ55" s="787"/>
      <c r="CK55" s="787"/>
      <c r="CL55" s="787"/>
      <c r="CM55" s="787"/>
      <c r="CN55" s="787"/>
      <c r="CO55" s="787"/>
      <c r="CP55" s="787"/>
      <c r="CQ55" s="787"/>
      <c r="CR55" s="787"/>
      <c r="CS55" s="787"/>
      <c r="CT55" s="787"/>
      <c r="CU55" s="787"/>
      <c r="CV55" s="787"/>
      <c r="CW55" s="787"/>
      <c r="CX55" s="787"/>
      <c r="CY55" s="787"/>
      <c r="CZ55" s="787"/>
      <c r="DA55" s="787"/>
      <c r="DB55" s="787"/>
      <c r="DC55" s="787"/>
      <c r="DD55" s="787"/>
      <c r="DE55" s="787"/>
      <c r="DF55" s="787"/>
      <c r="DG55" s="787"/>
      <c r="DH55" s="787"/>
      <c r="DI55" s="787"/>
      <c r="DJ55" s="787"/>
      <c r="DK55" s="787"/>
      <c r="DL55" s="787"/>
      <c r="DM55" s="787"/>
      <c r="DN55" s="787"/>
      <c r="DO55" s="787"/>
      <c r="DP55" s="787"/>
      <c r="DQ55" s="787"/>
      <c r="DR55" s="787"/>
      <c r="DS55" s="787"/>
      <c r="DT55" s="787"/>
      <c r="DU55" s="974">
        <v>0</v>
      </c>
      <c r="DV55" s="983"/>
      <c r="DW55" s="983"/>
      <c r="DX55" s="983"/>
      <c r="DY55" s="983"/>
      <c r="DZ55" s="983"/>
      <c r="EA55" s="983"/>
      <c r="EB55" s="983"/>
      <c r="EC55" s="983"/>
      <c r="ED55" s="983"/>
      <c r="EE55" s="975"/>
      <c r="EF55" s="976"/>
      <c r="EG55" s="976"/>
      <c r="EH55" s="977"/>
      <c r="EI55" s="977"/>
      <c r="EJ55" s="977"/>
      <c r="EK55" s="977"/>
      <c r="EL55" s="977"/>
      <c r="EM55" s="978"/>
      <c r="EN55" s="978"/>
      <c r="EO55" s="978"/>
      <c r="EP55" s="978"/>
      <c r="EQ55" s="978"/>
      <c r="ER55" s="978"/>
      <c r="ES55" s="978"/>
      <c r="ET55" s="978"/>
      <c r="EU55" s="978"/>
      <c r="EV55" s="978"/>
      <c r="EW55" s="978"/>
    </row>
    <row r="56" spans="1:153" ht="3" customHeight="1">
      <c r="A56" s="787"/>
      <c r="B56" s="787"/>
      <c r="C56" s="787"/>
      <c r="D56" s="787"/>
      <c r="E56" s="787"/>
      <c r="F56" s="787"/>
      <c r="G56" s="787"/>
      <c r="H56" s="787"/>
      <c r="I56" s="787"/>
      <c r="J56" s="787"/>
      <c r="K56" s="787"/>
      <c r="L56" s="787"/>
      <c r="M56" s="787"/>
      <c r="N56" s="787"/>
      <c r="O56" s="787"/>
      <c r="P56" s="787"/>
      <c r="Q56" s="787"/>
      <c r="R56" s="787"/>
      <c r="S56" s="787"/>
      <c r="T56" s="787"/>
      <c r="U56" s="787"/>
      <c r="V56" s="787"/>
      <c r="W56" s="787"/>
      <c r="X56" s="787"/>
      <c r="Y56" s="787"/>
      <c r="Z56" s="787"/>
      <c r="AA56" s="787"/>
      <c r="AB56" s="787"/>
      <c r="AC56" s="787"/>
      <c r="AD56" s="787"/>
      <c r="AE56" s="787"/>
      <c r="AF56" s="787"/>
      <c r="AG56" s="787"/>
      <c r="AH56" s="787"/>
      <c r="AI56" s="787"/>
      <c r="AJ56" s="787"/>
      <c r="AK56" s="787"/>
      <c r="AL56" s="787"/>
      <c r="AM56" s="787"/>
      <c r="AN56" s="787"/>
      <c r="AO56" s="787"/>
      <c r="AP56" s="787"/>
      <c r="AQ56" s="787"/>
      <c r="AR56" s="787"/>
      <c r="AS56" s="787"/>
      <c r="AT56" s="787"/>
      <c r="AU56" s="787"/>
      <c r="AV56" s="787"/>
      <c r="AW56" s="787"/>
      <c r="AX56" s="787"/>
      <c r="AY56" s="787"/>
      <c r="AZ56" s="787"/>
      <c r="BA56" s="787"/>
      <c r="BB56" s="787"/>
      <c r="BC56" s="787"/>
      <c r="BD56" s="787"/>
      <c r="BE56" s="787"/>
      <c r="BF56" s="787"/>
      <c r="BG56" s="787"/>
      <c r="BH56" s="787"/>
      <c r="BI56" s="787"/>
      <c r="BJ56" s="787"/>
      <c r="BK56" s="787"/>
      <c r="BL56" s="787"/>
      <c r="BM56" s="787"/>
      <c r="BN56" s="787"/>
      <c r="BO56" s="787"/>
      <c r="BP56" s="787"/>
      <c r="BQ56" s="787"/>
      <c r="BR56" s="787"/>
      <c r="BS56" s="787"/>
      <c r="BT56" s="787"/>
      <c r="BU56" s="787"/>
      <c r="BV56" s="787"/>
      <c r="BW56" s="787"/>
      <c r="BX56" s="787"/>
      <c r="BY56" s="787"/>
      <c r="BZ56" s="787"/>
      <c r="CA56" s="787"/>
      <c r="CB56" s="787"/>
      <c r="CC56" s="787"/>
      <c r="CD56" s="787"/>
      <c r="CE56" s="787"/>
      <c r="CF56" s="787"/>
      <c r="CG56" s="787"/>
      <c r="CH56" s="787"/>
      <c r="CI56" s="787"/>
      <c r="CJ56" s="787"/>
      <c r="CK56" s="787"/>
      <c r="CL56" s="787"/>
      <c r="CM56" s="787"/>
      <c r="CN56" s="787"/>
      <c r="CO56" s="787"/>
      <c r="CP56" s="787"/>
      <c r="CQ56" s="787"/>
      <c r="CR56" s="787"/>
      <c r="CS56" s="787"/>
      <c r="CT56" s="787"/>
      <c r="CU56" s="787"/>
      <c r="CV56" s="787"/>
      <c r="CW56" s="787"/>
      <c r="CX56" s="787"/>
      <c r="CY56" s="787"/>
      <c r="CZ56" s="787"/>
      <c r="DA56" s="787"/>
      <c r="DB56" s="787"/>
      <c r="DC56" s="787"/>
      <c r="DD56" s="787"/>
      <c r="DE56" s="787"/>
      <c r="DF56" s="787"/>
      <c r="DG56" s="787"/>
      <c r="DH56" s="787"/>
      <c r="DI56" s="787"/>
      <c r="DJ56" s="787"/>
      <c r="DK56" s="787"/>
      <c r="DL56" s="787"/>
      <c r="DM56" s="787"/>
      <c r="DN56" s="787"/>
      <c r="DO56" s="787"/>
      <c r="DP56" s="787"/>
      <c r="DQ56" s="787"/>
      <c r="DR56" s="787"/>
      <c r="DS56" s="787"/>
      <c r="DT56" s="787"/>
      <c r="DU56" s="974"/>
      <c r="DV56" s="983"/>
      <c r="DW56" s="983"/>
      <c r="DX56" s="983"/>
      <c r="DY56" s="983"/>
      <c r="DZ56" s="983"/>
      <c r="EA56" s="983"/>
      <c r="EB56" s="983"/>
      <c r="EC56" s="983"/>
      <c r="ED56" s="983"/>
      <c r="EE56" s="975"/>
      <c r="EF56" s="976"/>
      <c r="EG56" s="976"/>
      <c r="EH56" s="977"/>
      <c r="EI56" s="977"/>
      <c r="EJ56" s="977"/>
      <c r="EK56" s="977"/>
      <c r="EL56" s="977"/>
      <c r="EM56" s="978"/>
      <c r="EN56" s="978"/>
      <c r="EO56" s="978"/>
      <c r="EP56" s="978"/>
      <c r="EQ56" s="978"/>
      <c r="ER56" s="978"/>
      <c r="ES56" s="978"/>
      <c r="ET56" s="978"/>
      <c r="EU56" s="978"/>
      <c r="EV56" s="978"/>
      <c r="EW56" s="978"/>
    </row>
    <row r="57" spans="1:153">
      <c r="A57" s="787"/>
      <c r="B57" s="787"/>
      <c r="C57" s="787"/>
      <c r="D57" s="787"/>
      <c r="E57" s="787"/>
      <c r="F57" s="787"/>
      <c r="G57" s="787"/>
      <c r="H57" s="787"/>
      <c r="I57" s="787"/>
      <c r="J57" s="787"/>
      <c r="K57" s="787"/>
      <c r="L57" s="787"/>
      <c r="M57" s="787"/>
      <c r="N57" s="787"/>
      <c r="O57" s="787"/>
      <c r="P57" s="787"/>
      <c r="Q57" s="787"/>
      <c r="R57" s="787"/>
      <c r="S57" s="787"/>
      <c r="T57" s="787"/>
      <c r="U57" s="787"/>
      <c r="V57" s="787"/>
      <c r="W57" s="787"/>
      <c r="X57" s="787"/>
      <c r="Y57" s="787"/>
      <c r="Z57" s="787"/>
      <c r="AA57" s="787"/>
      <c r="AB57" s="787"/>
      <c r="AC57" s="787"/>
      <c r="AD57" s="787"/>
      <c r="AE57" s="787"/>
      <c r="AF57" s="787"/>
      <c r="AG57" s="787"/>
      <c r="AH57" s="787"/>
      <c r="AI57" s="787"/>
      <c r="AJ57" s="787"/>
      <c r="AK57" s="787"/>
      <c r="AL57" s="787"/>
      <c r="AM57" s="787"/>
      <c r="AN57" s="787"/>
      <c r="AO57" s="787"/>
      <c r="AP57" s="787"/>
      <c r="AQ57" s="787"/>
      <c r="AR57" s="787"/>
      <c r="AS57" s="787"/>
      <c r="AT57" s="787"/>
      <c r="AU57" s="787"/>
      <c r="AV57" s="787"/>
      <c r="AW57" s="787"/>
      <c r="AX57" s="787"/>
      <c r="AY57" s="787"/>
      <c r="AZ57" s="787"/>
      <c r="BA57" s="787"/>
      <c r="BB57" s="787"/>
      <c r="BC57" s="787"/>
      <c r="BD57" s="787"/>
      <c r="BE57" s="787"/>
      <c r="BF57" s="787"/>
      <c r="BG57" s="787"/>
      <c r="BH57" s="787"/>
      <c r="BI57" s="787"/>
      <c r="BJ57" s="787"/>
      <c r="BK57" s="787"/>
      <c r="BL57" s="787"/>
      <c r="BM57" s="787"/>
      <c r="BN57" s="787"/>
      <c r="BO57" s="787"/>
      <c r="BP57" s="787"/>
      <c r="BQ57" s="787"/>
      <c r="BR57" s="787"/>
      <c r="BS57" s="787"/>
      <c r="BT57" s="787"/>
      <c r="BU57" s="787"/>
      <c r="BV57" s="787"/>
      <c r="BW57" s="787"/>
      <c r="BX57" s="787"/>
      <c r="BY57" s="787"/>
      <c r="BZ57" s="787"/>
      <c r="CA57" s="787"/>
      <c r="CB57" s="787"/>
      <c r="CC57" s="787"/>
      <c r="CD57" s="787"/>
      <c r="CE57" s="787"/>
      <c r="CF57" s="787"/>
      <c r="CG57" s="787"/>
      <c r="CH57" s="787"/>
      <c r="CI57" s="787"/>
      <c r="CJ57" s="787"/>
      <c r="CK57" s="787"/>
      <c r="CL57" s="787"/>
      <c r="CM57" s="787"/>
      <c r="CN57" s="787"/>
      <c r="CO57" s="787"/>
      <c r="CP57" s="787"/>
      <c r="CQ57" s="787"/>
      <c r="CR57" s="787"/>
      <c r="CS57" s="787"/>
      <c r="CT57" s="787"/>
      <c r="CU57" s="787"/>
      <c r="CV57" s="787"/>
      <c r="CW57" s="787"/>
      <c r="CX57" s="787"/>
      <c r="CY57" s="787"/>
      <c r="CZ57" s="787"/>
      <c r="DA57" s="787"/>
      <c r="DB57" s="787"/>
      <c r="DC57" s="787"/>
      <c r="DD57" s="787"/>
      <c r="DE57" s="787"/>
      <c r="DF57" s="787"/>
      <c r="DG57" s="787"/>
      <c r="DH57" s="787"/>
      <c r="DI57" s="787"/>
      <c r="DJ57" s="787"/>
      <c r="DK57" s="787"/>
      <c r="DL57" s="787"/>
      <c r="DM57" s="787"/>
      <c r="DN57" s="787"/>
      <c r="DO57" s="787"/>
      <c r="DP57" s="787"/>
      <c r="DQ57" s="787"/>
      <c r="DR57" s="787"/>
      <c r="DS57" s="787"/>
      <c r="DT57" s="787"/>
      <c r="DU57" s="980">
        <v>26268143439.060005</v>
      </c>
      <c r="DV57" s="980">
        <v>21654176349.810005</v>
      </c>
      <c r="DW57" s="980">
        <v>16682015004.400005</v>
      </c>
      <c r="DX57" s="980">
        <v>11323851851.800007</v>
      </c>
      <c r="DY57" s="980">
        <v>5549720568.5300083</v>
      </c>
      <c r="DZ57" s="980">
        <v>5549720568.5300083</v>
      </c>
      <c r="EA57" s="980">
        <v>5549720568.5300083</v>
      </c>
      <c r="EB57" s="980">
        <v>5549720568.5300083</v>
      </c>
      <c r="EC57" s="980">
        <v>5549720568.5300083</v>
      </c>
      <c r="ED57" s="980">
        <v>5549720568.5300083</v>
      </c>
      <c r="EE57" s="981"/>
      <c r="EF57" s="982"/>
      <c r="EG57" s="982"/>
      <c r="EH57" s="977"/>
      <c r="EI57" s="977"/>
      <c r="EJ57" s="977"/>
      <c r="EK57" s="977"/>
      <c r="EL57" s="977"/>
      <c r="EM57" s="978"/>
      <c r="EN57" s="978"/>
      <c r="EO57" s="978"/>
      <c r="EP57" s="978"/>
      <c r="EQ57" s="978"/>
      <c r="ER57" s="978"/>
      <c r="ES57" s="978"/>
      <c r="ET57" s="978"/>
      <c r="EU57" s="978"/>
      <c r="EV57" s="978"/>
      <c r="EW57" s="978"/>
    </row>
    <row r="58" spans="1:153" ht="3" customHeight="1">
      <c r="A58" s="787"/>
      <c r="B58" s="787"/>
      <c r="C58" s="787"/>
      <c r="D58" s="787"/>
      <c r="E58" s="787"/>
      <c r="F58" s="787"/>
      <c r="G58" s="787"/>
      <c r="H58" s="787"/>
      <c r="I58" s="787"/>
      <c r="J58" s="787"/>
      <c r="K58" s="787"/>
      <c r="L58" s="787"/>
      <c r="M58" s="787"/>
      <c r="N58" s="787"/>
      <c r="O58" s="787"/>
      <c r="P58" s="787"/>
      <c r="Q58" s="787"/>
      <c r="R58" s="787"/>
      <c r="S58" s="787"/>
      <c r="T58" s="787"/>
      <c r="U58" s="787"/>
      <c r="V58" s="787"/>
      <c r="W58" s="787"/>
      <c r="X58" s="787"/>
      <c r="Y58" s="787"/>
      <c r="Z58" s="787"/>
      <c r="AA58" s="787"/>
      <c r="AB58" s="787"/>
      <c r="AC58" s="787"/>
      <c r="AD58" s="787"/>
      <c r="AE58" s="787"/>
      <c r="AF58" s="787"/>
      <c r="AG58" s="787"/>
      <c r="AH58" s="787"/>
      <c r="AI58" s="787"/>
      <c r="AJ58" s="787"/>
      <c r="AK58" s="787"/>
      <c r="AL58" s="787"/>
      <c r="AM58" s="787"/>
      <c r="AN58" s="787"/>
      <c r="AO58" s="787"/>
      <c r="AP58" s="787"/>
      <c r="AQ58" s="787"/>
      <c r="AR58" s="787"/>
      <c r="AS58" s="787"/>
      <c r="AT58" s="787"/>
      <c r="AU58" s="787"/>
      <c r="AV58" s="787"/>
      <c r="AW58" s="787"/>
      <c r="AX58" s="787"/>
      <c r="AY58" s="787"/>
      <c r="AZ58" s="787"/>
      <c r="BA58" s="787"/>
      <c r="BB58" s="787"/>
      <c r="BC58" s="787"/>
      <c r="BD58" s="787"/>
      <c r="BE58" s="787"/>
      <c r="BF58" s="787"/>
      <c r="BG58" s="787"/>
      <c r="BH58" s="787"/>
      <c r="BI58" s="787"/>
      <c r="BJ58" s="787"/>
      <c r="BK58" s="787"/>
      <c r="BL58" s="787"/>
      <c r="BM58" s="787"/>
      <c r="BN58" s="787"/>
      <c r="BO58" s="787"/>
      <c r="BP58" s="787"/>
      <c r="BQ58" s="787"/>
      <c r="BR58" s="787"/>
      <c r="BS58" s="787"/>
      <c r="BT58" s="787"/>
      <c r="BU58" s="787"/>
      <c r="BV58" s="787"/>
      <c r="BW58" s="787"/>
      <c r="BX58" s="787"/>
      <c r="BY58" s="787"/>
      <c r="BZ58" s="787"/>
      <c r="CA58" s="787"/>
      <c r="CB58" s="787"/>
      <c r="CC58" s="787"/>
      <c r="CD58" s="787"/>
      <c r="CE58" s="787"/>
      <c r="CF58" s="787"/>
      <c r="CG58" s="787"/>
      <c r="CH58" s="787"/>
      <c r="CI58" s="787"/>
      <c r="CJ58" s="787"/>
      <c r="CK58" s="787"/>
      <c r="CL58" s="787"/>
      <c r="CM58" s="787"/>
      <c r="CN58" s="787"/>
      <c r="CO58" s="787"/>
      <c r="CP58" s="787"/>
      <c r="CQ58" s="787"/>
      <c r="CR58" s="787"/>
      <c r="CS58" s="787"/>
      <c r="CT58" s="787"/>
      <c r="CU58" s="787"/>
      <c r="CV58" s="787"/>
      <c r="CW58" s="787"/>
      <c r="CX58" s="787"/>
      <c r="CY58" s="787"/>
      <c r="CZ58" s="787"/>
      <c r="DA58" s="787"/>
      <c r="DB58" s="787"/>
      <c r="DC58" s="787"/>
      <c r="DD58" s="787"/>
      <c r="DE58" s="787"/>
      <c r="DF58" s="787"/>
      <c r="DG58" s="787"/>
      <c r="DH58" s="787"/>
      <c r="DI58" s="787"/>
      <c r="DJ58" s="787"/>
      <c r="DK58" s="787"/>
      <c r="DL58" s="787"/>
      <c r="DM58" s="787"/>
      <c r="DN58" s="787"/>
      <c r="DO58" s="787"/>
      <c r="DP58" s="787"/>
      <c r="DQ58" s="787"/>
      <c r="DR58" s="787"/>
      <c r="DS58" s="787"/>
      <c r="DT58" s="787"/>
      <c r="DU58" s="986"/>
      <c r="DV58" s="987"/>
      <c r="DW58" s="987"/>
      <c r="DX58" s="987"/>
      <c r="DY58" s="987"/>
      <c r="DZ58" s="987"/>
      <c r="EA58" s="987"/>
      <c r="EB58" s="987"/>
      <c r="EC58" s="987"/>
      <c r="ED58" s="987"/>
      <c r="EE58" s="988"/>
      <c r="EF58" s="982"/>
      <c r="EG58" s="982"/>
      <c r="EH58" s="977"/>
      <c r="EI58" s="977"/>
      <c r="EJ58" s="977"/>
      <c r="EK58" s="977"/>
      <c r="EL58" s="977"/>
      <c r="EM58" s="978"/>
      <c r="EN58" s="978"/>
      <c r="EO58" s="978"/>
      <c r="EP58" s="978"/>
      <c r="EQ58" s="978"/>
      <c r="ER58" s="978"/>
      <c r="ES58" s="978"/>
      <c r="ET58" s="978"/>
      <c r="EU58" s="978"/>
      <c r="EV58" s="978"/>
      <c r="EW58" s="978"/>
    </row>
    <row r="59" spans="1:153" ht="3" customHeight="1">
      <c r="A59" s="787"/>
      <c r="B59" s="787"/>
      <c r="C59" s="787"/>
      <c r="D59" s="787"/>
      <c r="E59" s="787"/>
      <c r="F59" s="787"/>
      <c r="G59" s="787"/>
      <c r="H59" s="787"/>
      <c r="I59" s="787"/>
      <c r="J59" s="787"/>
      <c r="K59" s="787"/>
      <c r="L59" s="787"/>
      <c r="M59" s="787"/>
      <c r="N59" s="787"/>
      <c r="O59" s="787"/>
      <c r="P59" s="787"/>
      <c r="Q59" s="787"/>
      <c r="R59" s="787"/>
      <c r="S59" s="787"/>
      <c r="T59" s="787"/>
      <c r="U59" s="787"/>
      <c r="V59" s="787"/>
      <c r="W59" s="787"/>
      <c r="X59" s="787"/>
      <c r="Y59" s="787"/>
      <c r="Z59" s="787"/>
      <c r="AA59" s="787"/>
      <c r="AB59" s="787"/>
      <c r="AC59" s="787"/>
      <c r="AD59" s="787"/>
      <c r="AE59" s="787"/>
      <c r="AF59" s="787"/>
      <c r="AG59" s="787"/>
      <c r="AH59" s="787"/>
      <c r="AI59" s="787"/>
      <c r="AJ59" s="787"/>
      <c r="AK59" s="787"/>
      <c r="AL59" s="787"/>
      <c r="AM59" s="787"/>
      <c r="AN59" s="787"/>
      <c r="AO59" s="787"/>
      <c r="AP59" s="787"/>
      <c r="AQ59" s="787"/>
      <c r="AR59" s="787"/>
      <c r="AS59" s="787"/>
      <c r="AT59" s="787"/>
      <c r="AU59" s="787"/>
      <c r="AV59" s="787"/>
      <c r="AW59" s="787"/>
      <c r="AX59" s="787"/>
      <c r="AY59" s="787"/>
      <c r="AZ59" s="787"/>
      <c r="BA59" s="787"/>
      <c r="BB59" s="787"/>
      <c r="BC59" s="787"/>
      <c r="BD59" s="787"/>
      <c r="BE59" s="787"/>
      <c r="BF59" s="787"/>
      <c r="BG59" s="787"/>
      <c r="BH59" s="787"/>
      <c r="BI59" s="787"/>
      <c r="BJ59" s="787"/>
      <c r="BK59" s="787"/>
      <c r="BL59" s="787"/>
      <c r="BM59" s="787"/>
      <c r="BN59" s="787"/>
      <c r="BO59" s="787"/>
      <c r="BP59" s="787"/>
      <c r="BQ59" s="787"/>
      <c r="BR59" s="787"/>
      <c r="BS59" s="787"/>
      <c r="BT59" s="787"/>
      <c r="BU59" s="787"/>
      <c r="BV59" s="787"/>
      <c r="BW59" s="787"/>
      <c r="BX59" s="787"/>
      <c r="BY59" s="787"/>
      <c r="BZ59" s="787"/>
      <c r="CA59" s="787"/>
      <c r="CB59" s="787"/>
      <c r="CC59" s="787"/>
      <c r="CD59" s="787"/>
      <c r="CE59" s="787"/>
      <c r="CF59" s="787"/>
      <c r="CG59" s="787"/>
      <c r="CH59" s="787"/>
      <c r="CI59" s="787"/>
      <c r="CJ59" s="787"/>
      <c r="CK59" s="787"/>
      <c r="CL59" s="787"/>
      <c r="CM59" s="787"/>
      <c r="CN59" s="787"/>
      <c r="CO59" s="787"/>
      <c r="CP59" s="787"/>
      <c r="CQ59" s="787"/>
      <c r="CR59" s="787"/>
      <c r="CS59" s="787"/>
      <c r="CT59" s="787"/>
      <c r="CU59" s="787"/>
      <c r="CV59" s="787"/>
      <c r="CW59" s="787"/>
      <c r="CX59" s="787"/>
      <c r="CY59" s="787"/>
      <c r="CZ59" s="787"/>
      <c r="DA59" s="787"/>
      <c r="DB59" s="787"/>
      <c r="DC59" s="787"/>
      <c r="DD59" s="787"/>
      <c r="DE59" s="787"/>
      <c r="DF59" s="787"/>
      <c r="DG59" s="787"/>
      <c r="DH59" s="787"/>
      <c r="DI59" s="787"/>
      <c r="DJ59" s="787"/>
      <c r="DK59" s="787"/>
      <c r="DL59" s="787"/>
      <c r="DM59" s="787"/>
      <c r="DN59" s="787"/>
      <c r="DO59" s="787"/>
      <c r="DP59" s="787"/>
      <c r="DQ59" s="787"/>
      <c r="DR59" s="787"/>
      <c r="DS59" s="787"/>
      <c r="DT59" s="787"/>
      <c r="DU59" s="974"/>
      <c r="DV59" s="983"/>
      <c r="DW59" s="983"/>
      <c r="DX59" s="983"/>
      <c r="DY59" s="983"/>
      <c r="DZ59" s="983"/>
      <c r="EA59" s="983"/>
      <c r="EB59" s="983"/>
      <c r="EC59" s="983"/>
      <c r="ED59" s="983"/>
      <c r="EE59" s="975"/>
      <c r="EF59" s="977"/>
      <c r="EG59" s="977"/>
      <c r="EH59" s="977"/>
      <c r="EI59" s="977"/>
      <c r="EJ59" s="977"/>
      <c r="EK59" s="977"/>
      <c r="EL59" s="977"/>
      <c r="EM59" s="978"/>
      <c r="EN59" s="978"/>
      <c r="EO59" s="978"/>
      <c r="EP59" s="978"/>
      <c r="EQ59" s="978"/>
      <c r="ER59" s="978"/>
      <c r="ES59" s="978"/>
      <c r="ET59" s="978"/>
      <c r="EU59" s="978"/>
      <c r="EV59" s="978"/>
      <c r="EW59" s="978"/>
    </row>
    <row r="60" spans="1:153" ht="13.5" thickBot="1">
      <c r="A60" s="787"/>
      <c r="B60" s="787"/>
      <c r="C60" s="787"/>
      <c r="D60" s="787"/>
      <c r="E60" s="787"/>
      <c r="F60" s="787"/>
      <c r="G60" s="787"/>
      <c r="H60" s="787"/>
      <c r="I60" s="787"/>
      <c r="J60" s="787"/>
      <c r="K60" s="787"/>
      <c r="L60" s="787"/>
      <c r="M60" s="787"/>
      <c r="N60" s="787"/>
      <c r="O60" s="787"/>
      <c r="P60" s="787"/>
      <c r="Q60" s="787"/>
      <c r="R60" s="787"/>
      <c r="S60" s="787"/>
      <c r="T60" s="787"/>
      <c r="U60" s="787"/>
      <c r="V60" s="787"/>
      <c r="W60" s="787"/>
      <c r="X60" s="787"/>
      <c r="Y60" s="787"/>
      <c r="Z60" s="787"/>
      <c r="AA60" s="787"/>
      <c r="AB60" s="787"/>
      <c r="AC60" s="787"/>
      <c r="AD60" s="787"/>
      <c r="AE60" s="787"/>
      <c r="AF60" s="787"/>
      <c r="AG60" s="787"/>
      <c r="AH60" s="787"/>
      <c r="AI60" s="787"/>
      <c r="AJ60" s="787"/>
      <c r="AK60" s="787"/>
      <c r="AL60" s="787"/>
      <c r="AM60" s="787"/>
      <c r="AN60" s="787"/>
      <c r="AO60" s="787"/>
      <c r="AP60" s="787"/>
      <c r="AQ60" s="787"/>
      <c r="AR60" s="787"/>
      <c r="AS60" s="787"/>
      <c r="AT60" s="787"/>
      <c r="AU60" s="787"/>
      <c r="AV60" s="787"/>
      <c r="AW60" s="787"/>
      <c r="AX60" s="787"/>
      <c r="AY60" s="787"/>
      <c r="AZ60" s="787"/>
      <c r="BA60" s="787"/>
      <c r="BB60" s="787"/>
      <c r="BC60" s="787"/>
      <c r="BD60" s="787"/>
      <c r="BE60" s="787"/>
      <c r="BF60" s="787"/>
      <c r="BG60" s="787"/>
      <c r="BH60" s="787"/>
      <c r="BI60" s="787"/>
      <c r="BJ60" s="787"/>
      <c r="BK60" s="787"/>
      <c r="BL60" s="787"/>
      <c r="BM60" s="787"/>
      <c r="BN60" s="787"/>
      <c r="BO60" s="787"/>
      <c r="BP60" s="787"/>
      <c r="BQ60" s="787"/>
      <c r="BR60" s="787"/>
      <c r="BS60" s="787"/>
      <c r="BT60" s="787"/>
      <c r="BU60" s="787"/>
      <c r="BV60" s="787"/>
      <c r="BW60" s="787"/>
      <c r="BX60" s="787"/>
      <c r="BY60" s="787"/>
      <c r="BZ60" s="787"/>
      <c r="CA60" s="787"/>
      <c r="CB60" s="787"/>
      <c r="CC60" s="787"/>
      <c r="CD60" s="787"/>
      <c r="CE60" s="787"/>
      <c r="CF60" s="787"/>
      <c r="CG60" s="787"/>
      <c r="CH60" s="787"/>
      <c r="CI60" s="787"/>
      <c r="CJ60" s="787"/>
      <c r="CK60" s="787"/>
      <c r="CL60" s="787"/>
      <c r="CM60" s="787"/>
      <c r="CN60" s="787"/>
      <c r="CO60" s="787"/>
      <c r="CP60" s="787"/>
      <c r="CQ60" s="787"/>
      <c r="CR60" s="787"/>
      <c r="CS60" s="787"/>
      <c r="CT60" s="787"/>
      <c r="CU60" s="787"/>
      <c r="CV60" s="787"/>
      <c r="CW60" s="787"/>
      <c r="CX60" s="787"/>
      <c r="CY60" s="787"/>
      <c r="CZ60" s="787"/>
      <c r="DA60" s="787"/>
      <c r="DB60" s="787"/>
      <c r="DC60" s="787"/>
      <c r="DD60" s="787"/>
      <c r="DE60" s="787"/>
      <c r="DF60" s="787"/>
      <c r="DG60" s="787"/>
      <c r="DH60" s="787"/>
      <c r="DI60" s="787"/>
      <c r="DJ60" s="787"/>
      <c r="DK60" s="787"/>
      <c r="DL60" s="787"/>
      <c r="DM60" s="787"/>
      <c r="DN60" s="787"/>
      <c r="DO60" s="787"/>
      <c r="DP60" s="787"/>
      <c r="DQ60" s="787"/>
      <c r="DR60" s="787"/>
      <c r="DS60" s="787"/>
      <c r="DT60" s="787"/>
      <c r="DU60" s="989">
        <v>36873480643.938759</v>
      </c>
      <c r="DV60" s="989">
        <v>54280912336.903877</v>
      </c>
      <c r="DW60" s="989">
        <v>73304386838.063934</v>
      </c>
      <c r="DX60" s="989">
        <v>94037486405.95903</v>
      </c>
      <c r="DY60" s="989">
        <v>116937301476.61035</v>
      </c>
      <c r="DZ60" s="989">
        <v>141586302856.21478</v>
      </c>
      <c r="EA60" s="989">
        <v>167952747280.0354</v>
      </c>
      <c r="EB60" s="989">
        <v>196179872987.61795</v>
      </c>
      <c r="EC60" s="989">
        <v>226601474767.93546</v>
      </c>
      <c r="ED60" s="989">
        <v>259085168010.46094</v>
      </c>
      <c r="EE60" s="981"/>
      <c r="EF60" s="982"/>
      <c r="EG60" s="982"/>
      <c r="EH60" s="977"/>
      <c r="EI60" s="977"/>
      <c r="EJ60" s="977"/>
      <c r="EK60" s="977"/>
      <c r="EL60" s="977"/>
      <c r="EM60" s="978"/>
      <c r="EN60" s="978"/>
      <c r="EO60" s="978"/>
      <c r="EP60" s="978"/>
      <c r="EQ60" s="978"/>
      <c r="ER60" s="978"/>
      <c r="ES60" s="978"/>
      <c r="ET60" s="978"/>
      <c r="EU60" s="978"/>
      <c r="EV60" s="978"/>
      <c r="EW60" s="978"/>
    </row>
    <row r="61" spans="1:153" ht="3" customHeight="1" thickTop="1">
      <c r="A61" s="787"/>
      <c r="B61" s="787"/>
      <c r="C61" s="787"/>
      <c r="D61" s="787"/>
      <c r="E61" s="787"/>
      <c r="F61" s="787"/>
      <c r="G61" s="787"/>
      <c r="H61" s="787"/>
      <c r="I61" s="787"/>
      <c r="J61" s="787"/>
      <c r="K61" s="787"/>
      <c r="L61" s="787"/>
      <c r="M61" s="787"/>
      <c r="N61" s="787"/>
      <c r="O61" s="787"/>
      <c r="P61" s="787"/>
      <c r="Q61" s="787"/>
      <c r="R61" s="787"/>
      <c r="S61" s="787"/>
      <c r="T61" s="787"/>
      <c r="U61" s="787"/>
      <c r="V61" s="787"/>
      <c r="W61" s="787"/>
      <c r="X61" s="787"/>
      <c r="Y61" s="787"/>
      <c r="Z61" s="787"/>
      <c r="AA61" s="787"/>
      <c r="AB61" s="787"/>
      <c r="AC61" s="787"/>
      <c r="AD61" s="787"/>
      <c r="AE61" s="787"/>
      <c r="AF61" s="787"/>
      <c r="AG61" s="787"/>
      <c r="AH61" s="787"/>
      <c r="AI61" s="787"/>
      <c r="AJ61" s="787"/>
      <c r="AK61" s="787"/>
      <c r="AL61" s="787"/>
      <c r="AM61" s="787"/>
      <c r="AN61" s="787"/>
      <c r="AO61" s="787"/>
      <c r="AP61" s="787"/>
      <c r="AQ61" s="787"/>
      <c r="AR61" s="787"/>
      <c r="AS61" s="787"/>
      <c r="AT61" s="787"/>
      <c r="AU61" s="787"/>
      <c r="AV61" s="787"/>
      <c r="AW61" s="787"/>
      <c r="AX61" s="787"/>
      <c r="AY61" s="787"/>
      <c r="AZ61" s="787"/>
      <c r="BA61" s="787"/>
      <c r="BB61" s="787"/>
      <c r="BC61" s="787"/>
      <c r="BD61" s="787"/>
      <c r="BE61" s="787"/>
      <c r="BF61" s="787"/>
      <c r="BG61" s="787"/>
      <c r="BH61" s="787"/>
      <c r="BI61" s="787"/>
      <c r="BJ61" s="787"/>
      <c r="BK61" s="787"/>
      <c r="BL61" s="787"/>
      <c r="BM61" s="787"/>
      <c r="BN61" s="787"/>
      <c r="BO61" s="787"/>
      <c r="BP61" s="787"/>
      <c r="BQ61" s="787"/>
      <c r="BR61" s="787"/>
      <c r="BS61" s="787"/>
      <c r="BT61" s="787"/>
      <c r="BU61" s="787"/>
      <c r="BV61" s="787"/>
      <c r="BW61" s="787"/>
      <c r="BX61" s="787"/>
      <c r="BY61" s="787"/>
      <c r="BZ61" s="787"/>
      <c r="CA61" s="787"/>
      <c r="CB61" s="787"/>
      <c r="CC61" s="787"/>
      <c r="CD61" s="787"/>
      <c r="CE61" s="787"/>
      <c r="CF61" s="787"/>
      <c r="CG61" s="787"/>
      <c r="CH61" s="787"/>
      <c r="CI61" s="787"/>
      <c r="CJ61" s="787"/>
      <c r="CK61" s="787"/>
      <c r="CL61" s="787"/>
      <c r="CM61" s="787"/>
      <c r="CN61" s="787"/>
      <c r="CO61" s="787"/>
      <c r="CP61" s="787"/>
      <c r="CQ61" s="787"/>
      <c r="CR61" s="787"/>
      <c r="CS61" s="787"/>
      <c r="CT61" s="787"/>
      <c r="CU61" s="787"/>
      <c r="CV61" s="787"/>
      <c r="CW61" s="787"/>
      <c r="CX61" s="787"/>
      <c r="CY61" s="787"/>
      <c r="CZ61" s="787"/>
      <c r="DA61" s="787"/>
      <c r="DB61" s="787"/>
      <c r="DC61" s="787"/>
      <c r="DD61" s="787"/>
      <c r="DE61" s="787"/>
      <c r="DF61" s="787"/>
      <c r="DG61" s="787"/>
      <c r="DH61" s="787"/>
      <c r="DI61" s="787"/>
      <c r="DJ61" s="787"/>
      <c r="DK61" s="787"/>
      <c r="DL61" s="787"/>
      <c r="DM61" s="787"/>
      <c r="DN61" s="787"/>
      <c r="DO61" s="787"/>
      <c r="DP61" s="787"/>
      <c r="DQ61" s="787"/>
      <c r="DR61" s="787"/>
      <c r="DS61" s="787"/>
      <c r="DT61" s="787"/>
      <c r="DU61" s="990"/>
      <c r="DV61" s="990">
        <v>1.22833251953125E-3</v>
      </c>
      <c r="DW61" s="990">
        <v>1.220703125E-3</v>
      </c>
      <c r="DX61" s="990">
        <v>1.2359619140625E-3</v>
      </c>
      <c r="DY61" s="990">
        <v>1.2054443359375E-3</v>
      </c>
      <c r="DZ61" s="990">
        <v>1.15966796875E-3</v>
      </c>
      <c r="EA61" s="990">
        <v>1.0986328125E-3</v>
      </c>
      <c r="EB61" s="990">
        <v>1.129150390625E-3</v>
      </c>
      <c r="EC61" s="990">
        <v>1.190185546875E-3</v>
      </c>
      <c r="ED61" s="990">
        <v>1.129150390625E-3</v>
      </c>
      <c r="EE61" s="991"/>
      <c r="EF61" s="992"/>
      <c r="EG61" s="993"/>
      <c r="EH61" s="977"/>
      <c r="EI61" s="977"/>
      <c r="EJ61" s="977"/>
      <c r="EK61" s="977"/>
      <c r="EL61" s="977"/>
      <c r="EM61" s="978"/>
      <c r="EN61" s="978"/>
      <c r="EO61" s="978"/>
      <c r="EP61" s="978"/>
      <c r="EQ61" s="978"/>
      <c r="ER61" s="978"/>
      <c r="ES61" s="978"/>
      <c r="ET61" s="978"/>
      <c r="EU61" s="978"/>
      <c r="EV61" s="978"/>
      <c r="EW61" s="978"/>
    </row>
    <row r="62" spans="1:153" ht="3" customHeight="1">
      <c r="A62" s="787"/>
      <c r="B62" s="787"/>
      <c r="C62" s="787"/>
      <c r="D62" s="787"/>
      <c r="E62" s="787"/>
      <c r="F62" s="787"/>
      <c r="G62" s="787"/>
      <c r="H62" s="787"/>
      <c r="I62" s="787"/>
      <c r="J62" s="787"/>
      <c r="K62" s="787"/>
      <c r="L62" s="787"/>
      <c r="M62" s="787"/>
      <c r="N62" s="787"/>
      <c r="O62" s="787"/>
      <c r="P62" s="787"/>
      <c r="Q62" s="787"/>
      <c r="R62" s="787"/>
      <c r="S62" s="787"/>
      <c r="T62" s="787"/>
      <c r="U62" s="787"/>
      <c r="V62" s="787"/>
      <c r="W62" s="787"/>
      <c r="X62" s="787"/>
      <c r="Y62" s="787"/>
      <c r="Z62" s="787"/>
      <c r="AA62" s="787"/>
      <c r="AB62" s="787"/>
      <c r="AC62" s="787"/>
      <c r="AD62" s="787"/>
      <c r="AE62" s="787"/>
      <c r="AF62" s="787"/>
      <c r="AG62" s="787"/>
      <c r="AH62" s="787"/>
      <c r="AI62" s="787"/>
      <c r="AJ62" s="787"/>
      <c r="AK62" s="787"/>
      <c r="AL62" s="787"/>
      <c r="AM62" s="787"/>
      <c r="AN62" s="787"/>
      <c r="AO62" s="787"/>
      <c r="AP62" s="787"/>
      <c r="AQ62" s="787"/>
      <c r="AR62" s="787"/>
      <c r="AS62" s="787"/>
      <c r="AT62" s="787"/>
      <c r="AU62" s="787"/>
      <c r="AV62" s="787"/>
      <c r="AW62" s="787"/>
      <c r="AX62" s="787"/>
      <c r="AY62" s="787"/>
      <c r="AZ62" s="787"/>
      <c r="BA62" s="787"/>
      <c r="BB62" s="787"/>
      <c r="BC62" s="787"/>
      <c r="BD62" s="787"/>
      <c r="BE62" s="787"/>
      <c r="BF62" s="787"/>
      <c r="BG62" s="787"/>
      <c r="BH62" s="787"/>
      <c r="BI62" s="787"/>
      <c r="BJ62" s="787"/>
      <c r="BK62" s="787"/>
      <c r="BL62" s="787"/>
      <c r="BM62" s="787"/>
      <c r="BN62" s="787"/>
      <c r="BO62" s="787"/>
      <c r="BP62" s="787"/>
      <c r="BQ62" s="787"/>
      <c r="BR62" s="787"/>
      <c r="BS62" s="787"/>
      <c r="BT62" s="787"/>
      <c r="BU62" s="787"/>
      <c r="BV62" s="787"/>
      <c r="BW62" s="787"/>
      <c r="BX62" s="787"/>
      <c r="BY62" s="787"/>
      <c r="BZ62" s="787"/>
      <c r="CA62" s="787"/>
      <c r="CB62" s="787"/>
      <c r="CC62" s="787"/>
      <c r="CD62" s="787"/>
      <c r="CE62" s="787"/>
      <c r="CF62" s="787"/>
      <c r="CG62" s="787"/>
      <c r="CH62" s="787"/>
      <c r="CI62" s="787"/>
      <c r="CJ62" s="787"/>
      <c r="CK62" s="787"/>
      <c r="CL62" s="787"/>
      <c r="CM62" s="787"/>
      <c r="CN62" s="787"/>
      <c r="CO62" s="787"/>
      <c r="CP62" s="787"/>
      <c r="CQ62" s="787"/>
      <c r="CR62" s="787"/>
      <c r="CS62" s="787"/>
      <c r="CT62" s="787"/>
      <c r="CU62" s="787"/>
      <c r="CV62" s="787"/>
      <c r="CW62" s="787"/>
      <c r="CX62" s="787"/>
      <c r="CY62" s="787"/>
      <c r="CZ62" s="787"/>
      <c r="DA62" s="787"/>
      <c r="DB62" s="787"/>
      <c r="DC62" s="787"/>
      <c r="DD62" s="787"/>
      <c r="DE62" s="787"/>
      <c r="DF62" s="787"/>
      <c r="DG62" s="787"/>
      <c r="DH62" s="787"/>
      <c r="DI62" s="787"/>
      <c r="DJ62" s="787"/>
      <c r="DK62" s="787"/>
      <c r="DL62" s="787"/>
      <c r="DM62" s="787"/>
      <c r="DN62" s="787"/>
      <c r="DO62" s="787"/>
      <c r="DP62" s="787"/>
      <c r="DQ62" s="787"/>
      <c r="DR62" s="787"/>
      <c r="DS62" s="787"/>
      <c r="DT62" s="787"/>
      <c r="DU62" s="974"/>
      <c r="DV62" s="983"/>
      <c r="DW62" s="983"/>
      <c r="DX62" s="983"/>
      <c r="DY62" s="983"/>
      <c r="DZ62" s="983"/>
      <c r="EA62" s="983"/>
      <c r="EB62" s="983"/>
      <c r="EC62" s="983"/>
      <c r="ED62" s="983"/>
      <c r="EE62" s="975"/>
      <c r="EF62" s="976"/>
      <c r="EG62" s="976"/>
      <c r="EH62" s="977"/>
      <c r="EI62" s="977"/>
      <c r="EJ62" s="977"/>
      <c r="EK62" s="977"/>
      <c r="EL62" s="977"/>
      <c r="EM62" s="978"/>
      <c r="EN62" s="978"/>
      <c r="EO62" s="978"/>
      <c r="EP62" s="978"/>
      <c r="EQ62" s="978"/>
      <c r="ER62" s="978"/>
      <c r="ES62" s="978"/>
      <c r="ET62" s="978"/>
      <c r="EU62" s="978"/>
      <c r="EV62" s="978"/>
      <c r="EW62" s="978"/>
    </row>
    <row r="63" spans="1:153" ht="13.5" thickBot="1">
      <c r="A63" s="787"/>
      <c r="B63" s="787"/>
      <c r="C63" s="787"/>
      <c r="D63" s="787"/>
      <c r="E63" s="787"/>
      <c r="F63" s="787"/>
      <c r="G63" s="787"/>
      <c r="H63" s="787"/>
      <c r="I63" s="787"/>
      <c r="J63" s="787"/>
      <c r="K63" s="787"/>
      <c r="L63" s="787"/>
      <c r="M63" s="787"/>
      <c r="N63" s="787"/>
      <c r="O63" s="787"/>
      <c r="P63" s="787"/>
      <c r="Q63" s="787"/>
      <c r="R63" s="787"/>
      <c r="S63" s="787"/>
      <c r="T63" s="787"/>
      <c r="U63" s="787"/>
      <c r="V63" s="787"/>
      <c r="W63" s="787"/>
      <c r="X63" s="787"/>
      <c r="Y63" s="787"/>
      <c r="Z63" s="787"/>
      <c r="AA63" s="787"/>
      <c r="AB63" s="787"/>
      <c r="AC63" s="787"/>
      <c r="AD63" s="787"/>
      <c r="AE63" s="787"/>
      <c r="AF63" s="787"/>
      <c r="AG63" s="787"/>
      <c r="AH63" s="787"/>
      <c r="AI63" s="787"/>
      <c r="AJ63" s="787"/>
      <c r="AK63" s="787"/>
      <c r="AL63" s="787"/>
      <c r="AM63" s="787"/>
      <c r="AN63" s="787"/>
      <c r="AO63" s="787"/>
      <c r="AP63" s="787"/>
      <c r="AQ63" s="787"/>
      <c r="AR63" s="787"/>
      <c r="AS63" s="787"/>
      <c r="AT63" s="787"/>
      <c r="AU63" s="787"/>
      <c r="AV63" s="787"/>
      <c r="AW63" s="787"/>
      <c r="AX63" s="787"/>
      <c r="AY63" s="787"/>
      <c r="AZ63" s="787"/>
      <c r="BA63" s="787"/>
      <c r="BB63" s="787"/>
      <c r="BC63" s="787"/>
      <c r="BD63" s="787"/>
      <c r="BE63" s="787"/>
      <c r="BF63" s="787"/>
      <c r="BG63" s="787"/>
      <c r="BH63" s="787"/>
      <c r="BI63" s="787"/>
      <c r="BJ63" s="787"/>
      <c r="BK63" s="787"/>
      <c r="BL63" s="787"/>
      <c r="BM63" s="787"/>
      <c r="BN63" s="787"/>
      <c r="BO63" s="787"/>
      <c r="BP63" s="787"/>
      <c r="BQ63" s="787"/>
      <c r="BR63" s="787"/>
      <c r="BS63" s="787"/>
      <c r="BT63" s="787"/>
      <c r="BU63" s="787"/>
      <c r="BV63" s="787"/>
      <c r="BW63" s="787"/>
      <c r="BX63" s="787"/>
      <c r="BY63" s="787"/>
      <c r="BZ63" s="787"/>
      <c r="CA63" s="787"/>
      <c r="CB63" s="787"/>
      <c r="CC63" s="787"/>
      <c r="CD63" s="787"/>
      <c r="CE63" s="787"/>
      <c r="CF63" s="787"/>
      <c r="CG63" s="787"/>
      <c r="CH63" s="787"/>
      <c r="CI63" s="787"/>
      <c r="CJ63" s="787"/>
      <c r="CK63" s="787"/>
      <c r="CL63" s="787"/>
      <c r="CM63" s="787"/>
      <c r="CN63" s="787"/>
      <c r="CO63" s="787"/>
      <c r="CP63" s="787"/>
      <c r="CQ63" s="787"/>
      <c r="CR63" s="787"/>
      <c r="CS63" s="787"/>
      <c r="CT63" s="787"/>
      <c r="CU63" s="787"/>
      <c r="CV63" s="787"/>
      <c r="CW63" s="787"/>
      <c r="CX63" s="787"/>
      <c r="CY63" s="787"/>
      <c r="CZ63" s="787"/>
      <c r="DA63" s="787"/>
      <c r="DB63" s="787"/>
      <c r="DC63" s="787"/>
      <c r="DD63" s="787"/>
      <c r="DE63" s="787"/>
      <c r="DF63" s="787"/>
      <c r="DG63" s="787"/>
      <c r="DH63" s="787"/>
      <c r="DI63" s="787"/>
      <c r="DJ63" s="787"/>
      <c r="DK63" s="787"/>
      <c r="DL63" s="787"/>
      <c r="DM63" s="787"/>
      <c r="DN63" s="787"/>
      <c r="DO63" s="787"/>
      <c r="DP63" s="787"/>
      <c r="DQ63" s="787"/>
      <c r="DR63" s="787"/>
      <c r="DS63" s="787"/>
      <c r="DT63" s="787"/>
      <c r="DU63" s="989">
        <v>36873480643.937576</v>
      </c>
      <c r="DV63" s="989">
        <v>54280912336.902649</v>
      </c>
      <c r="DW63" s="989">
        <v>73304386838.062714</v>
      </c>
      <c r="DX63" s="989">
        <v>94037486405.957794</v>
      </c>
      <c r="DY63" s="989">
        <v>116937301476.60915</v>
      </c>
      <c r="DZ63" s="989">
        <v>141586302856.21362</v>
      </c>
      <c r="EA63" s="989">
        <v>167952747280.0343</v>
      </c>
      <c r="EB63" s="989">
        <v>196179872987.61682</v>
      </c>
      <c r="EC63" s="989">
        <v>226601474767.93427</v>
      </c>
      <c r="ED63" s="989">
        <v>259085168010.45981</v>
      </c>
      <c r="EE63" s="981"/>
      <c r="EF63" s="982"/>
      <c r="EG63" s="982"/>
      <c r="EH63" s="977"/>
      <c r="EI63" s="977"/>
      <c r="EJ63" s="977"/>
      <c r="EK63" s="977"/>
      <c r="EL63" s="977"/>
      <c r="EM63" s="978"/>
      <c r="EN63" s="978"/>
      <c r="EO63" s="978"/>
      <c r="EP63" s="978"/>
      <c r="EQ63" s="978"/>
      <c r="ER63" s="978"/>
      <c r="ES63" s="978"/>
      <c r="ET63" s="978"/>
      <c r="EU63" s="978"/>
      <c r="EV63" s="978"/>
      <c r="EW63" s="978"/>
    </row>
    <row r="64" spans="1:153" ht="13.5" thickTop="1">
      <c r="A64" s="787"/>
      <c r="B64" s="787"/>
      <c r="C64" s="787"/>
      <c r="D64" s="787"/>
      <c r="E64" s="787"/>
      <c r="F64" s="787"/>
      <c r="G64" s="787"/>
      <c r="H64" s="787"/>
      <c r="I64" s="787"/>
      <c r="J64" s="787"/>
      <c r="K64" s="787"/>
      <c r="L64" s="787"/>
      <c r="M64" s="787"/>
      <c r="N64" s="787"/>
      <c r="O64" s="787"/>
      <c r="P64" s="787"/>
      <c r="Q64" s="787"/>
      <c r="R64" s="787"/>
      <c r="S64" s="787"/>
      <c r="T64" s="787"/>
      <c r="U64" s="787"/>
      <c r="V64" s="787"/>
      <c r="W64" s="787"/>
      <c r="X64" s="787"/>
      <c r="Y64" s="787"/>
      <c r="Z64" s="787"/>
      <c r="AA64" s="787"/>
      <c r="AB64" s="787"/>
      <c r="AC64" s="787"/>
      <c r="AD64" s="787"/>
      <c r="AE64" s="787"/>
      <c r="AF64" s="787"/>
      <c r="AG64" s="787"/>
      <c r="AH64" s="787"/>
      <c r="AI64" s="787"/>
      <c r="AJ64" s="787"/>
      <c r="AK64" s="787"/>
      <c r="AL64" s="787"/>
      <c r="AM64" s="787"/>
      <c r="AN64" s="787"/>
      <c r="AO64" s="787"/>
      <c r="AP64" s="787"/>
      <c r="AQ64" s="787"/>
      <c r="AR64" s="787"/>
      <c r="AS64" s="787"/>
      <c r="AT64" s="787"/>
      <c r="AU64" s="787"/>
      <c r="AV64" s="787"/>
      <c r="AW64" s="787"/>
      <c r="AX64" s="787"/>
      <c r="AY64" s="787"/>
      <c r="AZ64" s="787"/>
      <c r="BA64" s="787"/>
      <c r="BB64" s="787"/>
      <c r="BC64" s="787"/>
      <c r="BD64" s="787"/>
      <c r="BE64" s="787"/>
      <c r="BF64" s="787"/>
      <c r="BG64" s="787"/>
      <c r="BH64" s="787"/>
      <c r="BI64" s="787"/>
      <c r="BJ64" s="787"/>
      <c r="BK64" s="787"/>
      <c r="BL64" s="787"/>
      <c r="BM64" s="787"/>
      <c r="BN64" s="787"/>
      <c r="BO64" s="787"/>
      <c r="BP64" s="787"/>
      <c r="BQ64" s="787"/>
      <c r="BR64" s="787"/>
      <c r="BS64" s="787"/>
      <c r="BT64" s="787"/>
      <c r="BU64" s="787"/>
      <c r="BV64" s="787"/>
      <c r="BW64" s="787"/>
      <c r="BX64" s="787"/>
      <c r="BY64" s="787"/>
      <c r="BZ64" s="787"/>
      <c r="CA64" s="787"/>
      <c r="CB64" s="787"/>
      <c r="CC64" s="787"/>
      <c r="CD64" s="787"/>
      <c r="CE64" s="787"/>
      <c r="CF64" s="787"/>
      <c r="CG64" s="787"/>
      <c r="CH64" s="787"/>
      <c r="CI64" s="787"/>
      <c r="CJ64" s="787"/>
      <c r="CK64" s="787"/>
      <c r="CL64" s="787"/>
      <c r="CM64" s="787"/>
      <c r="CN64" s="787"/>
      <c r="CO64" s="787"/>
      <c r="CP64" s="787"/>
      <c r="CQ64" s="787"/>
      <c r="CR64" s="787"/>
      <c r="CS64" s="787"/>
      <c r="CT64" s="787"/>
      <c r="CU64" s="787"/>
      <c r="CV64" s="787"/>
      <c r="CW64" s="787"/>
      <c r="CX64" s="787"/>
      <c r="CY64" s="787"/>
      <c r="CZ64" s="787"/>
      <c r="DA64" s="787"/>
      <c r="DB64" s="787"/>
      <c r="DC64" s="787"/>
      <c r="DD64" s="787"/>
      <c r="DE64" s="787"/>
      <c r="DF64" s="787"/>
      <c r="DG64" s="787"/>
      <c r="DH64" s="787"/>
      <c r="DI64" s="787"/>
      <c r="DJ64" s="787"/>
      <c r="DK64" s="787"/>
      <c r="DL64" s="787"/>
      <c r="DM64" s="787"/>
      <c r="DN64" s="787"/>
      <c r="DO64" s="787"/>
      <c r="DP64" s="787"/>
      <c r="DQ64" s="787"/>
      <c r="DR64" s="787"/>
      <c r="DS64" s="787"/>
      <c r="DT64" s="787"/>
      <c r="DU64" s="974"/>
      <c r="DV64" s="983"/>
      <c r="DW64" s="983"/>
      <c r="DX64" s="983"/>
      <c r="DY64" s="983"/>
      <c r="DZ64" s="983"/>
      <c r="EA64" s="983"/>
      <c r="EB64" s="983"/>
      <c r="EC64" s="983"/>
      <c r="ED64" s="983"/>
      <c r="EE64" s="975"/>
      <c r="EF64" s="976"/>
      <c r="EG64" s="976"/>
      <c r="EH64" s="977"/>
      <c r="EI64" s="977"/>
      <c r="EJ64" s="977"/>
      <c r="EK64" s="977"/>
      <c r="EL64" s="977"/>
      <c r="EM64" s="978"/>
      <c r="EN64" s="978"/>
      <c r="EO64" s="978"/>
      <c r="EP64" s="978"/>
      <c r="EQ64" s="978"/>
      <c r="ER64" s="978"/>
      <c r="ES64" s="978"/>
      <c r="ET64" s="978"/>
      <c r="EU64" s="978"/>
      <c r="EV64" s="978"/>
      <c r="EW64" s="978"/>
    </row>
    <row r="65" spans="1:153">
      <c r="A65" s="787"/>
      <c r="B65" s="787"/>
      <c r="C65" s="787"/>
      <c r="D65" s="787"/>
      <c r="E65" s="787"/>
      <c r="F65" s="787"/>
      <c r="G65" s="787"/>
      <c r="H65" s="787"/>
      <c r="I65" s="787"/>
      <c r="J65" s="787"/>
      <c r="K65" s="787"/>
      <c r="L65" s="787"/>
      <c r="M65" s="787"/>
      <c r="N65" s="787"/>
      <c r="O65" s="787"/>
      <c r="P65" s="787"/>
      <c r="Q65" s="787"/>
      <c r="R65" s="787"/>
      <c r="S65" s="787"/>
      <c r="T65" s="787"/>
      <c r="U65" s="787"/>
      <c r="V65" s="787"/>
      <c r="W65" s="787"/>
      <c r="X65" s="787"/>
      <c r="Y65" s="787"/>
      <c r="Z65" s="787"/>
      <c r="AA65" s="787"/>
      <c r="AB65" s="787"/>
      <c r="AC65" s="787"/>
      <c r="AD65" s="787"/>
      <c r="AE65" s="787"/>
      <c r="AF65" s="787"/>
      <c r="AG65" s="787"/>
      <c r="AH65" s="787"/>
      <c r="AI65" s="787"/>
      <c r="AJ65" s="787"/>
      <c r="AK65" s="787"/>
      <c r="AL65" s="787"/>
      <c r="AM65" s="787"/>
      <c r="AN65" s="787"/>
      <c r="AO65" s="787"/>
      <c r="AP65" s="787"/>
      <c r="AQ65" s="787"/>
      <c r="AR65" s="787"/>
      <c r="AS65" s="787"/>
      <c r="AT65" s="787"/>
      <c r="AU65" s="787"/>
      <c r="AV65" s="787"/>
      <c r="AW65" s="787"/>
      <c r="AX65" s="787"/>
      <c r="AY65" s="787"/>
      <c r="AZ65" s="787"/>
      <c r="BA65" s="787"/>
      <c r="BB65" s="787"/>
      <c r="BC65" s="787"/>
      <c r="BD65" s="787"/>
      <c r="BE65" s="787"/>
      <c r="BF65" s="787"/>
      <c r="BG65" s="787"/>
      <c r="BH65" s="787"/>
      <c r="BI65" s="787"/>
      <c r="BJ65" s="787"/>
      <c r="BK65" s="787"/>
      <c r="BL65" s="787"/>
      <c r="BM65" s="787"/>
      <c r="BN65" s="787"/>
      <c r="BO65" s="787"/>
      <c r="BP65" s="787"/>
      <c r="BQ65" s="787"/>
      <c r="BR65" s="787"/>
      <c r="BS65" s="787"/>
      <c r="BT65" s="787"/>
      <c r="BU65" s="787"/>
      <c r="BV65" s="787"/>
      <c r="BW65" s="787"/>
      <c r="BX65" s="787"/>
      <c r="BY65" s="787"/>
      <c r="BZ65" s="787"/>
      <c r="CA65" s="787"/>
      <c r="CB65" s="787"/>
      <c r="CC65" s="787"/>
      <c r="CD65" s="787"/>
      <c r="CE65" s="787"/>
      <c r="CF65" s="787"/>
      <c r="CG65" s="787"/>
      <c r="CH65" s="787"/>
      <c r="CI65" s="787"/>
      <c r="CJ65" s="787"/>
      <c r="CK65" s="787"/>
      <c r="CL65" s="787"/>
      <c r="CM65" s="787"/>
      <c r="CN65" s="787"/>
      <c r="CO65" s="787"/>
      <c r="CP65" s="787"/>
      <c r="CQ65" s="787"/>
      <c r="CR65" s="787"/>
      <c r="CS65" s="787"/>
      <c r="CT65" s="787"/>
      <c r="CU65" s="787"/>
      <c r="CV65" s="787"/>
      <c r="CW65" s="787"/>
      <c r="CX65" s="787"/>
      <c r="CY65" s="787"/>
      <c r="CZ65" s="787"/>
      <c r="DA65" s="787"/>
      <c r="DB65" s="787"/>
      <c r="DC65" s="787"/>
      <c r="DD65" s="787"/>
      <c r="DE65" s="787"/>
      <c r="DF65" s="787"/>
      <c r="DG65" s="787"/>
      <c r="DH65" s="787"/>
      <c r="DI65" s="787"/>
      <c r="DJ65" s="787"/>
      <c r="DK65" s="787"/>
      <c r="DL65" s="787"/>
      <c r="DM65" s="787"/>
      <c r="DN65" s="787"/>
      <c r="DO65" s="787"/>
      <c r="DP65" s="787"/>
      <c r="DQ65" s="787"/>
      <c r="DR65" s="787"/>
      <c r="DS65" s="787"/>
      <c r="DT65" s="787"/>
      <c r="DU65" s="974">
        <v>21000000000</v>
      </c>
      <c r="DV65" s="974">
        <v>21000000000</v>
      </c>
      <c r="DW65" s="974">
        <v>21000000000</v>
      </c>
      <c r="DX65" s="974">
        <v>21000000000</v>
      </c>
      <c r="DY65" s="974">
        <v>21000000000</v>
      </c>
      <c r="DZ65" s="974">
        <v>21000000000</v>
      </c>
      <c r="EA65" s="974">
        <v>21000000000</v>
      </c>
      <c r="EB65" s="974">
        <v>21000000000</v>
      </c>
      <c r="EC65" s="974">
        <v>21000000000</v>
      </c>
      <c r="ED65" s="974">
        <v>21000000000</v>
      </c>
      <c r="EE65" s="974" t="e">
        <v>#N/A</v>
      </c>
      <c r="EF65" s="976"/>
      <c r="EG65" s="976"/>
      <c r="EH65" s="977"/>
      <c r="EI65" s="977"/>
      <c r="EJ65" s="977"/>
      <c r="EK65" s="977"/>
      <c r="EL65" s="977"/>
      <c r="EM65" s="978"/>
      <c r="EN65" s="978"/>
      <c r="EO65" s="978"/>
      <c r="EP65" s="978"/>
      <c r="EQ65" s="978"/>
      <c r="ER65" s="978"/>
      <c r="ES65" s="978"/>
      <c r="ET65" s="978"/>
      <c r="EU65" s="978"/>
      <c r="EV65" s="978"/>
      <c r="EW65" s="978"/>
    </row>
    <row r="66" spans="1:153">
      <c r="A66" s="787"/>
      <c r="B66" s="787"/>
      <c r="C66" s="787"/>
      <c r="D66" s="787"/>
      <c r="E66" s="787"/>
      <c r="F66" s="787"/>
      <c r="G66" s="787"/>
      <c r="H66" s="787"/>
      <c r="I66" s="787"/>
      <c r="J66" s="787"/>
      <c r="K66" s="787"/>
      <c r="L66" s="787"/>
      <c r="M66" s="787"/>
      <c r="N66" s="787"/>
      <c r="O66" s="787"/>
      <c r="P66" s="787"/>
      <c r="Q66" s="787"/>
      <c r="R66" s="787"/>
      <c r="S66" s="787"/>
      <c r="T66" s="787"/>
      <c r="U66" s="787"/>
      <c r="V66" s="787"/>
      <c r="W66" s="787"/>
      <c r="X66" s="787"/>
      <c r="Y66" s="787"/>
      <c r="Z66" s="787"/>
      <c r="AA66" s="787"/>
      <c r="AB66" s="787"/>
      <c r="AC66" s="787"/>
      <c r="AD66" s="787"/>
      <c r="AE66" s="787"/>
      <c r="AF66" s="787"/>
      <c r="AG66" s="787"/>
      <c r="AH66" s="787"/>
      <c r="AI66" s="787"/>
      <c r="AJ66" s="787"/>
      <c r="AK66" s="787"/>
      <c r="AL66" s="787"/>
      <c r="AM66" s="787"/>
      <c r="AN66" s="787"/>
      <c r="AO66" s="787"/>
      <c r="AP66" s="787"/>
      <c r="AQ66" s="787"/>
      <c r="AR66" s="787"/>
      <c r="AS66" s="787"/>
      <c r="AT66" s="787"/>
      <c r="AU66" s="787"/>
      <c r="AV66" s="787"/>
      <c r="AW66" s="787"/>
      <c r="AX66" s="787"/>
      <c r="AY66" s="787"/>
      <c r="AZ66" s="787"/>
      <c r="BA66" s="787"/>
      <c r="BB66" s="787"/>
      <c r="BC66" s="787"/>
      <c r="BD66" s="787"/>
      <c r="BE66" s="787"/>
      <c r="BF66" s="787"/>
      <c r="BG66" s="787"/>
      <c r="BH66" s="787"/>
      <c r="BI66" s="787"/>
      <c r="BJ66" s="787"/>
      <c r="BK66" s="787"/>
      <c r="BL66" s="787"/>
      <c r="BM66" s="787"/>
      <c r="BN66" s="787"/>
      <c r="BO66" s="787"/>
      <c r="BP66" s="787"/>
      <c r="BQ66" s="787"/>
      <c r="BR66" s="787"/>
      <c r="BS66" s="787"/>
      <c r="BT66" s="787"/>
      <c r="BU66" s="787"/>
      <c r="BV66" s="787"/>
      <c r="BW66" s="787"/>
      <c r="BX66" s="787"/>
      <c r="BY66" s="787"/>
      <c r="BZ66" s="787"/>
      <c r="CA66" s="787"/>
      <c r="CB66" s="787"/>
      <c r="CC66" s="787"/>
      <c r="CD66" s="787"/>
      <c r="CE66" s="787"/>
      <c r="CF66" s="787"/>
      <c r="CG66" s="787"/>
      <c r="CH66" s="787"/>
      <c r="CI66" s="787"/>
      <c r="CJ66" s="787"/>
      <c r="CK66" s="787"/>
      <c r="CL66" s="787"/>
      <c r="CM66" s="787"/>
      <c r="CN66" s="787"/>
      <c r="CO66" s="787"/>
      <c r="CP66" s="787"/>
      <c r="CQ66" s="787"/>
      <c r="CR66" s="787"/>
      <c r="CS66" s="787"/>
      <c r="CT66" s="787"/>
      <c r="CU66" s="787"/>
      <c r="CV66" s="787"/>
      <c r="CW66" s="787"/>
      <c r="CX66" s="787"/>
      <c r="CY66" s="787"/>
      <c r="CZ66" s="787"/>
      <c r="DA66" s="787"/>
      <c r="DB66" s="787"/>
      <c r="DC66" s="787"/>
      <c r="DD66" s="787"/>
      <c r="DE66" s="787"/>
      <c r="DF66" s="787"/>
      <c r="DG66" s="787"/>
      <c r="DH66" s="787"/>
      <c r="DI66" s="787"/>
      <c r="DJ66" s="787"/>
      <c r="DK66" s="787"/>
      <c r="DL66" s="787"/>
      <c r="DM66" s="787"/>
      <c r="DN66" s="787"/>
      <c r="DO66" s="787"/>
      <c r="DP66" s="787"/>
      <c r="DQ66" s="787"/>
      <c r="DR66" s="787"/>
      <c r="DS66" s="787"/>
      <c r="DT66" s="787"/>
      <c r="DU66" s="974">
        <v>15873480643.937576</v>
      </c>
      <c r="DV66" s="974">
        <v>33280912336.902653</v>
      </c>
      <c r="DW66" s="974">
        <v>52304386838.062721</v>
      </c>
      <c r="DX66" s="974">
        <v>73037486405.957794</v>
      </c>
      <c r="DY66" s="974">
        <v>95937301476.609146</v>
      </c>
      <c r="DZ66" s="974">
        <v>120586302856.21364</v>
      </c>
      <c r="EA66" s="974">
        <v>146952747280.0343</v>
      </c>
      <c r="EB66" s="974">
        <v>175179872987.61682</v>
      </c>
      <c r="EC66" s="974">
        <v>205601474767.93427</v>
      </c>
      <c r="ED66" s="974">
        <v>238085168010.45981</v>
      </c>
      <c r="EE66" s="975"/>
      <c r="EF66" s="976"/>
      <c r="EG66" s="976"/>
      <c r="EH66" s="977"/>
      <c r="EI66" s="977"/>
      <c r="EJ66" s="977"/>
      <c r="EK66" s="977"/>
      <c r="EL66" s="977"/>
      <c r="EM66" s="978"/>
      <c r="EN66" s="978"/>
      <c r="EO66" s="978"/>
      <c r="EP66" s="978"/>
      <c r="EQ66" s="978"/>
      <c r="ER66" s="978"/>
      <c r="ES66" s="978"/>
      <c r="ET66" s="978"/>
      <c r="EU66" s="978"/>
      <c r="EV66" s="978"/>
      <c r="EW66" s="978"/>
    </row>
    <row r="67" spans="1:153" ht="3" customHeight="1">
      <c r="A67" s="787"/>
      <c r="B67" s="787"/>
      <c r="C67" s="787"/>
      <c r="D67" s="787"/>
      <c r="E67" s="787"/>
      <c r="F67" s="787"/>
      <c r="G67" s="787"/>
      <c r="H67" s="787"/>
      <c r="I67" s="787"/>
      <c r="J67" s="787"/>
      <c r="K67" s="787"/>
      <c r="L67" s="787"/>
      <c r="M67" s="787"/>
      <c r="N67" s="787"/>
      <c r="O67" s="787"/>
      <c r="P67" s="787"/>
      <c r="Q67" s="787"/>
      <c r="R67" s="787"/>
      <c r="S67" s="787"/>
      <c r="T67" s="787"/>
      <c r="U67" s="787"/>
      <c r="V67" s="787"/>
      <c r="W67" s="787"/>
      <c r="X67" s="787"/>
      <c r="Y67" s="787"/>
      <c r="Z67" s="787"/>
      <c r="AA67" s="787"/>
      <c r="AB67" s="787"/>
      <c r="AC67" s="787"/>
      <c r="AD67" s="787"/>
      <c r="AE67" s="787"/>
      <c r="AF67" s="787"/>
      <c r="AG67" s="787"/>
      <c r="AH67" s="787"/>
      <c r="AI67" s="787"/>
      <c r="AJ67" s="787"/>
      <c r="AK67" s="787"/>
      <c r="AL67" s="787"/>
      <c r="AM67" s="787"/>
      <c r="AN67" s="787"/>
      <c r="AO67" s="787"/>
      <c r="AP67" s="787"/>
      <c r="AQ67" s="787"/>
      <c r="AR67" s="787"/>
      <c r="AS67" s="787"/>
      <c r="AT67" s="787"/>
      <c r="AU67" s="787"/>
      <c r="AV67" s="787"/>
      <c r="AW67" s="787"/>
      <c r="AX67" s="787"/>
      <c r="AY67" s="787"/>
      <c r="AZ67" s="787"/>
      <c r="BA67" s="787"/>
      <c r="BB67" s="787"/>
      <c r="BC67" s="787"/>
      <c r="BD67" s="787"/>
      <c r="BE67" s="787"/>
      <c r="BF67" s="787"/>
      <c r="BG67" s="787"/>
      <c r="BH67" s="787"/>
      <c r="BI67" s="787"/>
      <c r="BJ67" s="787"/>
      <c r="BK67" s="787"/>
      <c r="BL67" s="787"/>
      <c r="BM67" s="787"/>
      <c r="BN67" s="787"/>
      <c r="BO67" s="787"/>
      <c r="BP67" s="787"/>
      <c r="BQ67" s="787"/>
      <c r="BR67" s="787"/>
      <c r="BS67" s="787"/>
      <c r="BT67" s="787"/>
      <c r="BU67" s="787"/>
      <c r="BV67" s="787"/>
      <c r="BW67" s="787"/>
      <c r="BX67" s="787"/>
      <c r="BY67" s="787"/>
      <c r="BZ67" s="787"/>
      <c r="CA67" s="787"/>
      <c r="CB67" s="787"/>
      <c r="CC67" s="787"/>
      <c r="CD67" s="787"/>
      <c r="CE67" s="787"/>
      <c r="CF67" s="787"/>
      <c r="CG67" s="787"/>
      <c r="CH67" s="787"/>
      <c r="CI67" s="787"/>
      <c r="CJ67" s="787"/>
      <c r="CK67" s="787"/>
      <c r="CL67" s="787"/>
      <c r="CM67" s="787"/>
      <c r="CN67" s="787"/>
      <c r="CO67" s="787"/>
      <c r="CP67" s="787"/>
      <c r="CQ67" s="787"/>
      <c r="CR67" s="787"/>
      <c r="CS67" s="787"/>
      <c r="CT67" s="787"/>
      <c r="CU67" s="787"/>
      <c r="CV67" s="787"/>
      <c r="CW67" s="787"/>
      <c r="CX67" s="787"/>
      <c r="CY67" s="787"/>
      <c r="CZ67" s="787"/>
      <c r="DA67" s="787"/>
      <c r="DB67" s="787"/>
      <c r="DC67" s="787"/>
      <c r="DD67" s="787"/>
      <c r="DE67" s="787"/>
      <c r="DF67" s="787"/>
      <c r="DG67" s="787"/>
      <c r="DH67" s="787"/>
      <c r="DI67" s="787"/>
      <c r="DJ67" s="787"/>
      <c r="DK67" s="787"/>
      <c r="DL67" s="787"/>
      <c r="DM67" s="787"/>
      <c r="DN67" s="787"/>
      <c r="DO67" s="787"/>
      <c r="DP67" s="787"/>
      <c r="DQ67" s="787"/>
      <c r="DR67" s="787"/>
      <c r="DS67" s="787"/>
      <c r="DT67" s="787"/>
      <c r="DU67" s="974">
        <v>0</v>
      </c>
      <c r="DV67" s="983"/>
      <c r="DW67" s="974">
        <v>0</v>
      </c>
      <c r="DX67" s="983"/>
      <c r="DY67" s="974">
        <v>0</v>
      </c>
      <c r="DZ67" s="974">
        <v>0</v>
      </c>
      <c r="EA67" s="983"/>
      <c r="EB67" s="983"/>
      <c r="EC67" s="983"/>
      <c r="ED67" s="983"/>
      <c r="EE67" s="975"/>
      <c r="EF67" s="977"/>
      <c r="EG67" s="977"/>
      <c r="EH67" s="977"/>
      <c r="EI67" s="977"/>
      <c r="EJ67" s="977"/>
      <c r="EK67" s="977"/>
      <c r="EL67" s="977"/>
      <c r="EM67" s="978"/>
      <c r="EN67" s="978"/>
      <c r="EO67" s="978"/>
      <c r="EP67" s="978"/>
      <c r="EQ67" s="978"/>
      <c r="ER67" s="978"/>
      <c r="ES67" s="978"/>
      <c r="ET67" s="978"/>
      <c r="EU67" s="978"/>
      <c r="EV67" s="978"/>
      <c r="EW67" s="978"/>
    </row>
    <row r="68" spans="1:153" ht="3" customHeight="1" thickBot="1">
      <c r="A68" s="787"/>
      <c r="B68" s="787"/>
      <c r="C68" s="787"/>
      <c r="D68" s="787"/>
      <c r="E68" s="787"/>
      <c r="F68" s="787"/>
      <c r="G68" s="787"/>
      <c r="H68" s="787"/>
      <c r="I68" s="787"/>
      <c r="J68" s="787"/>
      <c r="K68" s="787"/>
      <c r="L68" s="787"/>
      <c r="M68" s="787"/>
      <c r="N68" s="787"/>
      <c r="O68" s="787"/>
      <c r="P68" s="787"/>
      <c r="Q68" s="787"/>
      <c r="R68" s="787"/>
      <c r="S68" s="787"/>
      <c r="T68" s="787"/>
      <c r="U68" s="787"/>
      <c r="V68" s="787"/>
      <c r="W68" s="787"/>
      <c r="X68" s="787"/>
      <c r="Y68" s="787"/>
      <c r="Z68" s="787"/>
      <c r="AA68" s="787"/>
      <c r="AB68" s="787"/>
      <c r="AC68" s="787"/>
      <c r="AD68" s="787"/>
      <c r="AE68" s="787"/>
      <c r="AF68" s="787"/>
      <c r="AG68" s="787"/>
      <c r="AH68" s="787"/>
      <c r="AI68" s="787"/>
      <c r="AJ68" s="787"/>
      <c r="AK68" s="787"/>
      <c r="AL68" s="787"/>
      <c r="AM68" s="787"/>
      <c r="AN68" s="787"/>
      <c r="AO68" s="787"/>
      <c r="AP68" s="787"/>
      <c r="AQ68" s="787"/>
      <c r="AR68" s="787"/>
      <c r="AS68" s="787"/>
      <c r="AT68" s="787"/>
      <c r="AU68" s="787"/>
      <c r="AV68" s="787"/>
      <c r="AW68" s="787"/>
      <c r="AX68" s="787"/>
      <c r="AY68" s="787"/>
      <c r="AZ68" s="787"/>
      <c r="BA68" s="787"/>
      <c r="BB68" s="787"/>
      <c r="BC68" s="787"/>
      <c r="BD68" s="787"/>
      <c r="BE68" s="787"/>
      <c r="BF68" s="787"/>
      <c r="BG68" s="787"/>
      <c r="BH68" s="787"/>
      <c r="BI68" s="787"/>
      <c r="BJ68" s="787"/>
      <c r="BK68" s="787"/>
      <c r="BL68" s="787"/>
      <c r="BM68" s="787"/>
      <c r="BN68" s="787"/>
      <c r="BO68" s="787"/>
      <c r="BP68" s="787"/>
      <c r="BQ68" s="787"/>
      <c r="BR68" s="787"/>
      <c r="BS68" s="787"/>
      <c r="BT68" s="787"/>
      <c r="BU68" s="787"/>
      <c r="BV68" s="787"/>
      <c r="BW68" s="787"/>
      <c r="BX68" s="787"/>
      <c r="BY68" s="787"/>
      <c r="BZ68" s="787"/>
      <c r="CA68" s="787"/>
      <c r="CB68" s="787"/>
      <c r="CC68" s="787"/>
      <c r="CD68" s="787"/>
      <c r="CE68" s="787"/>
      <c r="CF68" s="787"/>
      <c r="CG68" s="787"/>
      <c r="CH68" s="787"/>
      <c r="CI68" s="787"/>
      <c r="CJ68" s="787"/>
      <c r="CK68" s="787"/>
      <c r="CL68" s="787"/>
      <c r="CM68" s="787"/>
      <c r="CN68" s="787"/>
      <c r="CO68" s="787"/>
      <c r="CP68" s="787"/>
      <c r="CQ68" s="787"/>
      <c r="CR68" s="787"/>
      <c r="CS68" s="787"/>
      <c r="CT68" s="787"/>
      <c r="CU68" s="787"/>
      <c r="CV68" s="787"/>
      <c r="CW68" s="787"/>
      <c r="CX68" s="787"/>
      <c r="CY68" s="787"/>
      <c r="CZ68" s="787"/>
      <c r="DA68" s="787"/>
      <c r="DB68" s="787"/>
      <c r="DC68" s="787"/>
      <c r="DD68" s="787"/>
      <c r="DE68" s="787"/>
      <c r="DF68" s="787"/>
      <c r="DG68" s="787"/>
      <c r="DH68" s="787"/>
      <c r="DI68" s="787"/>
      <c r="DJ68" s="787"/>
      <c r="DK68" s="787"/>
      <c r="DL68" s="787"/>
      <c r="DM68" s="787"/>
      <c r="DN68" s="787"/>
      <c r="DO68" s="787"/>
      <c r="DP68" s="787"/>
      <c r="DQ68" s="787"/>
      <c r="DR68" s="787"/>
      <c r="DS68" s="787"/>
      <c r="DT68" s="787"/>
      <c r="DU68" s="994"/>
      <c r="DV68" s="995"/>
      <c r="DW68" s="995"/>
      <c r="DX68" s="995"/>
      <c r="DY68" s="995"/>
      <c r="DZ68" s="995"/>
      <c r="EA68" s="995"/>
      <c r="EB68" s="995"/>
      <c r="EC68" s="995"/>
      <c r="ED68" s="995"/>
      <c r="EE68" s="988"/>
      <c r="EF68" s="996"/>
      <c r="EG68" s="996"/>
      <c r="EH68" s="977"/>
      <c r="EI68" s="977"/>
      <c r="EJ68" s="977"/>
      <c r="EK68" s="977"/>
      <c r="EL68" s="977"/>
      <c r="EM68" s="978"/>
      <c r="EN68" s="978"/>
      <c r="EO68" s="978"/>
      <c r="EP68" s="978"/>
      <c r="EQ68" s="978"/>
      <c r="ER68" s="978"/>
      <c r="ES68" s="978"/>
      <c r="ET68" s="978"/>
      <c r="EU68" s="978"/>
      <c r="EV68" s="978"/>
      <c r="EW68" s="978"/>
    </row>
    <row r="69" spans="1:153">
      <c r="A69" s="787"/>
      <c r="B69" s="787"/>
      <c r="C69" s="787"/>
      <c r="D69" s="787"/>
      <c r="E69" s="787"/>
      <c r="F69" s="787"/>
      <c r="G69" s="787"/>
      <c r="H69" s="787"/>
      <c r="I69" s="787"/>
      <c r="J69" s="787"/>
      <c r="K69" s="787"/>
      <c r="L69" s="787"/>
      <c r="M69" s="787"/>
      <c r="N69" s="787"/>
      <c r="O69" s="787"/>
      <c r="P69" s="787"/>
      <c r="Q69" s="787"/>
      <c r="R69" s="787"/>
      <c r="S69" s="787"/>
      <c r="T69" s="787"/>
      <c r="U69" s="787"/>
      <c r="V69" s="787"/>
      <c r="W69" s="787"/>
      <c r="X69" s="787"/>
      <c r="Y69" s="787"/>
      <c r="Z69" s="787"/>
      <c r="AA69" s="787"/>
      <c r="AB69" s="787"/>
      <c r="AC69" s="787"/>
      <c r="AD69" s="787"/>
      <c r="AE69" s="787"/>
      <c r="AF69" s="787"/>
      <c r="AG69" s="787"/>
      <c r="AH69" s="787"/>
      <c r="AI69" s="787"/>
      <c r="AJ69" s="787"/>
      <c r="AK69" s="787"/>
      <c r="AL69" s="787"/>
      <c r="AM69" s="787"/>
      <c r="AN69" s="787"/>
      <c r="AO69" s="787"/>
      <c r="AP69" s="787"/>
      <c r="AQ69" s="787"/>
      <c r="AR69" s="787"/>
      <c r="AS69" s="787"/>
      <c r="AT69" s="787"/>
      <c r="AU69" s="787"/>
      <c r="AV69" s="787"/>
      <c r="AW69" s="787"/>
      <c r="AX69" s="787"/>
      <c r="AY69" s="787"/>
      <c r="AZ69" s="787"/>
      <c r="BA69" s="787"/>
      <c r="BB69" s="787"/>
      <c r="BC69" s="787"/>
      <c r="BD69" s="787"/>
      <c r="BE69" s="787"/>
      <c r="BF69" s="787"/>
      <c r="BG69" s="787"/>
      <c r="BH69" s="787"/>
      <c r="BI69" s="787"/>
      <c r="BJ69" s="787"/>
      <c r="BK69" s="787"/>
      <c r="BL69" s="787"/>
      <c r="BM69" s="787"/>
      <c r="BN69" s="787"/>
      <c r="BO69" s="787"/>
      <c r="BP69" s="787"/>
      <c r="BQ69" s="787"/>
      <c r="BR69" s="787"/>
      <c r="BS69" s="787"/>
      <c r="BT69" s="787"/>
      <c r="BU69" s="787"/>
      <c r="BV69" s="787"/>
      <c r="BW69" s="787"/>
      <c r="BX69" s="787"/>
      <c r="BY69" s="787"/>
      <c r="BZ69" s="787"/>
      <c r="CA69" s="787"/>
      <c r="CB69" s="787"/>
      <c r="CC69" s="787"/>
      <c r="CD69" s="787"/>
      <c r="CE69" s="787"/>
      <c r="CF69" s="787"/>
      <c r="CG69" s="787"/>
      <c r="CH69" s="787"/>
      <c r="CI69" s="787"/>
      <c r="CJ69" s="787"/>
      <c r="CK69" s="787"/>
      <c r="CL69" s="787"/>
      <c r="CM69" s="787"/>
      <c r="CN69" s="787"/>
      <c r="CO69" s="787"/>
      <c r="CP69" s="787"/>
      <c r="CQ69" s="787"/>
      <c r="CR69" s="787"/>
      <c r="CS69" s="787"/>
      <c r="CT69" s="787"/>
      <c r="CU69" s="787"/>
      <c r="CV69" s="787"/>
      <c r="CW69" s="787"/>
      <c r="CX69" s="787"/>
      <c r="CY69" s="787"/>
      <c r="CZ69" s="787"/>
      <c r="DA69" s="787"/>
      <c r="DB69" s="787"/>
      <c r="DC69" s="787"/>
      <c r="DD69" s="787"/>
      <c r="DE69" s="787"/>
      <c r="DF69" s="787"/>
      <c r="DG69" s="787"/>
      <c r="DH69" s="787"/>
      <c r="DI69" s="787"/>
      <c r="DJ69" s="787"/>
      <c r="DK69" s="787"/>
      <c r="DL69" s="787"/>
      <c r="DM69" s="787"/>
      <c r="DN69" s="787"/>
      <c r="DO69" s="787"/>
      <c r="DP69" s="787"/>
      <c r="DQ69" s="787"/>
      <c r="DR69" s="787"/>
      <c r="DS69" s="787"/>
      <c r="DT69" s="787"/>
      <c r="DU69" s="997"/>
      <c r="DV69" s="998"/>
      <c r="DW69" s="998"/>
      <c r="DX69" s="998"/>
      <c r="DY69" s="998"/>
      <c r="DZ69" s="998"/>
      <c r="EA69" s="998"/>
      <c r="EB69" s="998"/>
      <c r="EC69" s="998"/>
      <c r="ED69" s="998"/>
      <c r="EE69" s="999"/>
      <c r="EF69" s="977"/>
      <c r="EG69" s="977"/>
      <c r="EH69" s="977"/>
      <c r="EI69" s="977"/>
      <c r="EJ69" s="977"/>
      <c r="EK69" s="977"/>
      <c r="EL69" s="977"/>
      <c r="EM69" s="978"/>
      <c r="EN69" s="978"/>
      <c r="EO69" s="978"/>
      <c r="EP69" s="978"/>
      <c r="EQ69" s="978"/>
      <c r="ER69" s="978"/>
      <c r="ES69" s="978"/>
      <c r="ET69" s="978"/>
      <c r="EU69" s="978"/>
      <c r="EV69" s="978"/>
      <c r="EW69" s="978"/>
    </row>
    <row r="70" spans="1:153">
      <c r="A70" s="787"/>
      <c r="B70" s="787"/>
      <c r="C70" s="787"/>
      <c r="D70" s="787"/>
      <c r="E70" s="787"/>
      <c r="F70" s="787"/>
      <c r="G70" s="787"/>
      <c r="H70" s="787"/>
      <c r="I70" s="787"/>
      <c r="J70" s="787"/>
      <c r="K70" s="787"/>
      <c r="L70" s="787"/>
      <c r="M70" s="787"/>
      <c r="N70" s="787"/>
      <c r="O70" s="787"/>
      <c r="P70" s="787"/>
      <c r="Q70" s="787"/>
      <c r="R70" s="787"/>
      <c r="S70" s="787"/>
      <c r="T70" s="787"/>
      <c r="U70" s="787"/>
      <c r="V70" s="787"/>
      <c r="W70" s="787"/>
      <c r="X70" s="787"/>
      <c r="Y70" s="787"/>
      <c r="Z70" s="787"/>
      <c r="AA70" s="787"/>
      <c r="AB70" s="787"/>
      <c r="AC70" s="787"/>
      <c r="AD70" s="787"/>
      <c r="AE70" s="787"/>
      <c r="AF70" s="787"/>
      <c r="AG70" s="787"/>
      <c r="AH70" s="787"/>
      <c r="AI70" s="787"/>
      <c r="AJ70" s="787"/>
      <c r="AK70" s="787"/>
      <c r="AL70" s="787"/>
      <c r="AM70" s="787"/>
      <c r="AN70" s="787"/>
      <c r="AO70" s="787"/>
      <c r="AP70" s="787"/>
      <c r="AQ70" s="787"/>
      <c r="AR70" s="787"/>
      <c r="AS70" s="787"/>
      <c r="AT70" s="787"/>
      <c r="AU70" s="787"/>
      <c r="AV70" s="787"/>
      <c r="AW70" s="787"/>
      <c r="AX70" s="787"/>
      <c r="AY70" s="787"/>
      <c r="AZ70" s="787"/>
      <c r="BA70" s="787"/>
      <c r="BB70" s="787"/>
      <c r="BC70" s="787"/>
      <c r="BD70" s="787"/>
      <c r="BE70" s="787"/>
      <c r="BF70" s="787"/>
      <c r="BG70" s="787"/>
      <c r="BH70" s="787"/>
      <c r="BI70" s="787"/>
      <c r="BJ70" s="787"/>
      <c r="BK70" s="787"/>
      <c r="BL70" s="787"/>
      <c r="BM70" s="787"/>
      <c r="BN70" s="787"/>
      <c r="BO70" s="787"/>
      <c r="BP70" s="787"/>
      <c r="BQ70" s="787"/>
      <c r="BR70" s="787"/>
      <c r="BS70" s="787"/>
      <c r="BT70" s="787"/>
      <c r="BU70" s="787"/>
      <c r="BV70" s="787"/>
      <c r="BW70" s="787"/>
      <c r="BX70" s="787"/>
      <c r="BY70" s="787"/>
      <c r="BZ70" s="787"/>
      <c r="CA70" s="787"/>
      <c r="CB70" s="787"/>
      <c r="CC70" s="787"/>
      <c r="CD70" s="787"/>
      <c r="CE70" s="787"/>
      <c r="CF70" s="787"/>
      <c r="CG70" s="787"/>
      <c r="CH70" s="787"/>
      <c r="CI70" s="787"/>
      <c r="CJ70" s="787"/>
      <c r="CK70" s="787"/>
      <c r="CL70" s="787"/>
      <c r="CM70" s="787"/>
      <c r="CN70" s="787"/>
      <c r="CO70" s="787"/>
      <c r="CP70" s="787"/>
      <c r="CQ70" s="787"/>
      <c r="CR70" s="787"/>
      <c r="CS70" s="787"/>
      <c r="CT70" s="787"/>
      <c r="CU70" s="787"/>
      <c r="CV70" s="787"/>
      <c r="CW70" s="787"/>
      <c r="CX70" s="787"/>
      <c r="CY70" s="787"/>
      <c r="CZ70" s="787"/>
      <c r="DA70" s="787"/>
      <c r="DB70" s="787"/>
      <c r="DC70" s="787"/>
      <c r="DD70" s="787"/>
      <c r="DE70" s="787"/>
      <c r="DF70" s="787"/>
      <c r="DG70" s="787"/>
      <c r="DH70" s="787"/>
      <c r="DI70" s="787"/>
      <c r="DJ70" s="787"/>
      <c r="DK70" s="787"/>
      <c r="DL70" s="787"/>
      <c r="DM70" s="787"/>
      <c r="DN70" s="787"/>
      <c r="DO70" s="787"/>
      <c r="DP70" s="787"/>
      <c r="DQ70" s="787"/>
      <c r="DR70" s="787"/>
      <c r="DS70" s="787"/>
      <c r="DT70" s="787"/>
      <c r="DU70" s="1158">
        <v>1.18255615234375E-3</v>
      </c>
      <c r="DV70" s="1158">
        <v>1.22833251953125E-3</v>
      </c>
      <c r="DW70" s="1158">
        <v>1.220703125E-3</v>
      </c>
      <c r="DX70" s="1158">
        <v>1.2359619140625E-3</v>
      </c>
      <c r="DY70" s="1158">
        <v>1.2054443359375E-3</v>
      </c>
      <c r="DZ70" s="1158">
        <v>1.15966796875E-3</v>
      </c>
      <c r="EA70" s="1158">
        <v>1.0986328125E-3</v>
      </c>
      <c r="EB70" s="1158">
        <v>1.129150390625E-3</v>
      </c>
      <c r="EC70" s="1158">
        <v>1.190185546875E-3</v>
      </c>
      <c r="ED70" s="1158">
        <v>1.129150390625E-3</v>
      </c>
      <c r="EE70" s="998"/>
      <c r="EF70" s="977"/>
      <c r="EG70" s="977"/>
      <c r="EH70" s="977"/>
      <c r="EI70" s="977"/>
      <c r="EJ70" s="977"/>
      <c r="EK70" s="977"/>
      <c r="EL70" s="977"/>
      <c r="EM70" s="978"/>
      <c r="EN70" s="978"/>
      <c r="EO70" s="978"/>
      <c r="EP70" s="978"/>
      <c r="EQ70" s="978"/>
      <c r="ER70" s="978"/>
      <c r="ES70" s="978"/>
      <c r="ET70" s="978"/>
      <c r="EU70" s="978"/>
      <c r="EV70" s="978"/>
      <c r="EW70" s="978"/>
    </row>
    <row r="71" spans="1:153">
      <c r="A71" s="723"/>
      <c r="B71" s="853"/>
      <c r="C71" s="853"/>
      <c r="D71" s="1000"/>
      <c r="E71" s="1000"/>
      <c r="F71" s="1000"/>
      <c r="G71" s="1000"/>
      <c r="H71" s="1000"/>
      <c r="I71" s="1000"/>
      <c r="J71" s="1000"/>
      <c r="K71" s="1000"/>
      <c r="L71" s="1000"/>
      <c r="M71" s="1000"/>
      <c r="N71" s="1000"/>
      <c r="O71" s="1000"/>
      <c r="P71" s="1000"/>
      <c r="Q71" s="1000"/>
      <c r="R71" s="1000"/>
      <c r="S71" s="1000"/>
      <c r="T71" s="1000"/>
      <c r="U71" s="1000"/>
      <c r="V71" s="1000"/>
      <c r="W71" s="1000"/>
      <c r="X71" s="1000"/>
      <c r="Y71" s="1000"/>
      <c r="Z71" s="1000"/>
      <c r="AA71" s="1000"/>
      <c r="AB71" s="1000"/>
      <c r="AC71" s="1000"/>
      <c r="AD71" s="1000"/>
      <c r="AE71" s="1000"/>
      <c r="AF71" s="1000"/>
      <c r="AG71" s="1000"/>
      <c r="AH71" s="1000"/>
      <c r="AI71" s="1000"/>
      <c r="AJ71" s="1000"/>
      <c r="AK71" s="1000"/>
      <c r="AL71" s="1000"/>
      <c r="AM71" s="1000"/>
      <c r="AN71" s="1000"/>
      <c r="AO71" s="1000"/>
      <c r="AP71" s="1000"/>
      <c r="AQ71" s="1000"/>
      <c r="AR71" s="1000"/>
      <c r="AS71" s="1000"/>
      <c r="AT71" s="1000"/>
      <c r="AU71" s="1000"/>
      <c r="AV71" s="1000"/>
      <c r="AW71" s="1000"/>
      <c r="AX71" s="1000"/>
      <c r="AY71" s="1000"/>
      <c r="AZ71" s="1000"/>
      <c r="BA71" s="1000"/>
      <c r="BB71" s="1000"/>
      <c r="BC71" s="1000"/>
      <c r="BD71" s="1000"/>
      <c r="BE71" s="1000"/>
      <c r="BF71" s="1000"/>
      <c r="BG71" s="1000"/>
      <c r="BH71" s="1000"/>
      <c r="BI71" s="1000"/>
      <c r="BJ71" s="1000"/>
      <c r="BK71" s="1000"/>
      <c r="BL71" s="1000"/>
      <c r="BM71" s="1000"/>
      <c r="BN71" s="1000"/>
      <c r="BO71" s="1000"/>
      <c r="BP71" s="1000"/>
      <c r="BQ71" s="1000"/>
      <c r="BR71" s="1000"/>
      <c r="BS71" s="1000"/>
      <c r="BT71" s="1000"/>
      <c r="BU71" s="1000"/>
      <c r="BV71" s="1000"/>
      <c r="BW71" s="1000"/>
      <c r="BX71" s="1000"/>
      <c r="BY71" s="1000"/>
      <c r="BZ71" s="1000"/>
      <c r="CA71" s="1000"/>
      <c r="CB71" s="1000"/>
      <c r="CC71" s="1000"/>
      <c r="CD71" s="1000"/>
      <c r="CE71" s="1000"/>
      <c r="CF71" s="1000"/>
      <c r="CG71" s="1000"/>
      <c r="CH71" s="1000"/>
      <c r="CI71" s="1000"/>
      <c r="CJ71" s="1000"/>
      <c r="CK71" s="1000"/>
      <c r="CL71" s="1000"/>
      <c r="CM71" s="1000"/>
      <c r="CN71" s="1000"/>
      <c r="CO71" s="1000"/>
      <c r="CP71" s="1000"/>
      <c r="CQ71" s="1000"/>
      <c r="CR71" s="1000"/>
      <c r="CS71" s="1000"/>
      <c r="CT71" s="1000"/>
      <c r="CU71" s="1000"/>
      <c r="CV71" s="1000"/>
      <c r="CW71" s="1000"/>
      <c r="CX71" s="1000"/>
      <c r="CY71" s="1000"/>
      <c r="CZ71" s="1000"/>
      <c r="DA71" s="1000"/>
      <c r="DB71" s="1000"/>
      <c r="DC71" s="1000"/>
      <c r="DD71" s="1000"/>
      <c r="DE71" s="1000"/>
      <c r="DF71" s="1000"/>
      <c r="DG71" s="1000"/>
      <c r="DH71" s="1000"/>
      <c r="DI71" s="1000"/>
      <c r="DJ71" s="1000"/>
      <c r="DK71" s="1000"/>
      <c r="DL71" s="1000"/>
      <c r="DM71" s="1000"/>
      <c r="DN71" s="1000"/>
      <c r="DO71" s="1000"/>
      <c r="DP71" s="1000"/>
      <c r="DQ71" s="1000"/>
      <c r="DR71" s="1000"/>
      <c r="DS71" s="1000"/>
      <c r="DT71" s="1000"/>
      <c r="DU71" s="1000"/>
      <c r="DV71" s="1000"/>
      <c r="DW71" s="1000"/>
      <c r="DX71" s="1000"/>
      <c r="DY71" s="1000"/>
      <c r="DZ71" s="1000"/>
      <c r="EA71" s="1000"/>
      <c r="EB71" s="1000"/>
      <c r="EC71" s="1000"/>
      <c r="ED71" s="1000"/>
      <c r="EE71" s="977"/>
      <c r="EF71" s="977"/>
      <c r="EG71" s="977"/>
      <c r="EH71" s="977"/>
      <c r="EI71" s="977"/>
      <c r="EJ71" s="977"/>
      <c r="EK71" s="977"/>
      <c r="EL71" s="977"/>
      <c r="EM71" s="978"/>
      <c r="EN71" s="978"/>
      <c r="EO71" s="978"/>
      <c r="EP71" s="978"/>
      <c r="EQ71" s="978"/>
      <c r="ER71" s="978"/>
      <c r="ES71" s="978"/>
      <c r="ET71" s="978"/>
      <c r="EU71" s="978"/>
      <c r="EV71" s="978"/>
      <c r="EW71" s="978"/>
    </row>
    <row r="72" spans="1:153">
      <c r="A72" s="723"/>
      <c r="B72" s="853"/>
      <c r="C72" s="853"/>
      <c r="D72" s="854"/>
      <c r="E72" s="854"/>
      <c r="F72" s="854"/>
      <c r="G72" s="854"/>
      <c r="H72" s="854"/>
      <c r="I72" s="854"/>
      <c r="J72" s="854"/>
      <c r="K72" s="854"/>
      <c r="L72" s="854"/>
      <c r="M72" s="854"/>
      <c r="N72" s="854"/>
      <c r="O72" s="854"/>
      <c r="P72" s="854"/>
      <c r="Q72" s="854"/>
      <c r="R72" s="854"/>
      <c r="S72" s="854"/>
      <c r="T72" s="854"/>
      <c r="U72" s="854"/>
      <c r="V72" s="854"/>
      <c r="W72" s="854"/>
      <c r="X72" s="854"/>
      <c r="Y72" s="854"/>
      <c r="Z72" s="854"/>
      <c r="AA72" s="854"/>
      <c r="AB72" s="854"/>
      <c r="AC72" s="854"/>
      <c r="AD72" s="854"/>
      <c r="AE72" s="854"/>
      <c r="AF72" s="854"/>
      <c r="AG72" s="854"/>
      <c r="AH72" s="854"/>
      <c r="AI72" s="854"/>
      <c r="AJ72" s="854"/>
      <c r="AK72" s="854"/>
      <c r="AL72" s="854"/>
      <c r="AM72" s="854"/>
      <c r="AN72" s="854"/>
      <c r="AO72" s="854"/>
      <c r="AP72" s="854"/>
      <c r="AQ72" s="854"/>
      <c r="AR72" s="854"/>
      <c r="AS72" s="854"/>
      <c r="AT72" s="854"/>
      <c r="AU72" s="854"/>
      <c r="AV72" s="854"/>
      <c r="AW72" s="854"/>
      <c r="AX72" s="854"/>
      <c r="AY72" s="854"/>
      <c r="AZ72" s="854"/>
      <c r="BA72" s="854"/>
      <c r="BB72" s="854"/>
      <c r="BC72" s="854"/>
      <c r="BD72" s="854"/>
      <c r="BE72" s="854"/>
      <c r="BF72" s="854"/>
      <c r="BG72" s="854"/>
      <c r="BH72" s="854"/>
      <c r="BI72" s="854"/>
      <c r="BJ72" s="854"/>
      <c r="BK72" s="854"/>
      <c r="BL72" s="854"/>
      <c r="BM72" s="854"/>
      <c r="BN72" s="854"/>
      <c r="BO72" s="854"/>
      <c r="BP72" s="854"/>
      <c r="BQ72" s="854"/>
      <c r="BR72" s="854"/>
      <c r="BS72" s="854"/>
      <c r="BT72" s="854"/>
      <c r="BU72" s="854"/>
      <c r="BV72" s="854"/>
      <c r="BW72" s="854"/>
      <c r="BX72" s="854"/>
      <c r="BY72" s="854"/>
      <c r="BZ72" s="854"/>
      <c r="CA72" s="854"/>
      <c r="CB72" s="854"/>
      <c r="CC72" s="854"/>
      <c r="CD72" s="854"/>
      <c r="CE72" s="854"/>
      <c r="CF72" s="854"/>
      <c r="CG72" s="854"/>
      <c r="CH72" s="854"/>
      <c r="CI72" s="854"/>
      <c r="CJ72" s="854"/>
      <c r="CK72" s="854"/>
      <c r="CL72" s="854"/>
      <c r="CM72" s="854"/>
      <c r="CN72" s="854"/>
      <c r="CO72" s="854"/>
      <c r="CP72" s="854"/>
      <c r="CQ72" s="854"/>
      <c r="CR72" s="854"/>
      <c r="CS72" s="854"/>
      <c r="CT72" s="854"/>
      <c r="CU72" s="854"/>
      <c r="CV72" s="854"/>
      <c r="CW72" s="854"/>
      <c r="CX72" s="854"/>
      <c r="CY72" s="854"/>
      <c r="CZ72" s="854"/>
      <c r="DA72" s="854"/>
      <c r="DB72" s="854"/>
      <c r="DC72" s="854"/>
      <c r="DD72" s="854"/>
      <c r="DE72" s="854"/>
      <c r="DF72" s="854"/>
      <c r="DG72" s="854"/>
      <c r="DH72" s="854"/>
      <c r="DI72" s="854"/>
      <c r="DJ72" s="854"/>
      <c r="DK72" s="854"/>
      <c r="DL72" s="854"/>
      <c r="DM72" s="854"/>
      <c r="DN72" s="854"/>
      <c r="DO72" s="854"/>
      <c r="DP72" s="854"/>
      <c r="DQ72" s="854"/>
      <c r="DR72" s="854"/>
      <c r="DS72" s="854"/>
      <c r="DT72" s="854"/>
      <c r="DU72" s="854"/>
      <c r="DV72" s="854"/>
      <c r="DW72" s="854"/>
      <c r="DX72" s="854"/>
      <c r="DY72" s="854"/>
      <c r="DZ72" s="854"/>
      <c r="EA72" s="854"/>
      <c r="EB72" s="854"/>
      <c r="EC72" s="854"/>
      <c r="ED72" s="854"/>
      <c r="EE72" s="838"/>
      <c r="EF72" s="838"/>
      <c r="EG72" s="581"/>
      <c r="EH72" s="581"/>
      <c r="EI72" s="581"/>
      <c r="EJ72" s="581"/>
      <c r="EK72" s="581"/>
      <c r="EL72" s="581"/>
    </row>
    <row r="73" spans="1:153">
      <c r="A73" s="723"/>
      <c r="B73" s="853"/>
      <c r="C73" s="853"/>
      <c r="D73" s="854"/>
      <c r="E73" s="854"/>
      <c r="F73" s="854"/>
      <c r="G73" s="854"/>
      <c r="H73" s="854"/>
      <c r="I73" s="854"/>
      <c r="J73" s="854"/>
      <c r="K73" s="854"/>
      <c r="L73" s="854"/>
      <c r="M73" s="854"/>
      <c r="N73" s="854"/>
      <c r="O73" s="854"/>
      <c r="P73" s="854"/>
      <c r="Q73" s="854"/>
      <c r="R73" s="854"/>
      <c r="S73" s="854"/>
      <c r="T73" s="854"/>
      <c r="U73" s="854"/>
      <c r="V73" s="854"/>
      <c r="W73" s="854"/>
      <c r="X73" s="854"/>
      <c r="Y73" s="854"/>
      <c r="Z73" s="854"/>
      <c r="AA73" s="854"/>
      <c r="AB73" s="854"/>
      <c r="AC73" s="854"/>
      <c r="AD73" s="854"/>
      <c r="AE73" s="854"/>
      <c r="AF73" s="854"/>
      <c r="AG73" s="854"/>
      <c r="AH73" s="854"/>
      <c r="AI73" s="854"/>
      <c r="AJ73" s="854"/>
      <c r="AK73" s="854"/>
      <c r="AL73" s="854"/>
      <c r="AM73" s="854"/>
      <c r="AN73" s="854"/>
      <c r="AO73" s="854"/>
      <c r="AP73" s="854"/>
      <c r="AQ73" s="854"/>
      <c r="AR73" s="854"/>
      <c r="AS73" s="854"/>
      <c r="AT73" s="854"/>
      <c r="AU73" s="854"/>
      <c r="AV73" s="854"/>
      <c r="AW73" s="854"/>
      <c r="AX73" s="854"/>
      <c r="AY73" s="854"/>
      <c r="AZ73" s="854"/>
      <c r="BA73" s="854"/>
      <c r="BB73" s="854"/>
      <c r="BC73" s="854"/>
      <c r="BD73" s="854"/>
      <c r="BE73" s="854"/>
      <c r="BF73" s="854"/>
      <c r="BG73" s="854"/>
      <c r="BH73" s="854"/>
      <c r="BI73" s="854"/>
      <c r="BJ73" s="854"/>
      <c r="BK73" s="854"/>
      <c r="BL73" s="854"/>
      <c r="BM73" s="854">
        <v>0</v>
      </c>
      <c r="BN73" s="854"/>
      <c r="BO73" s="854"/>
      <c r="BP73" s="854"/>
      <c r="BQ73" s="854"/>
      <c r="BR73" s="854"/>
      <c r="BS73" s="854"/>
      <c r="BT73" s="854"/>
      <c r="BU73" s="854"/>
      <c r="BV73" s="854"/>
      <c r="BW73" s="854"/>
      <c r="BX73" s="854"/>
      <c r="BY73" s="854">
        <v>0</v>
      </c>
      <c r="BZ73" s="854"/>
      <c r="CA73" s="854"/>
      <c r="CB73" s="854"/>
      <c r="CC73" s="854"/>
      <c r="CD73" s="854"/>
      <c r="CE73" s="854"/>
      <c r="CF73" s="854"/>
      <c r="CG73" s="854"/>
      <c r="CH73" s="854"/>
      <c r="CI73" s="854"/>
      <c r="CJ73" s="854"/>
      <c r="CK73" s="854">
        <v>0</v>
      </c>
      <c r="CL73" s="854"/>
      <c r="CM73" s="854"/>
      <c r="CN73" s="854"/>
      <c r="CO73" s="854"/>
      <c r="CP73" s="854"/>
      <c r="CQ73" s="854"/>
      <c r="CR73" s="854"/>
      <c r="CS73" s="854"/>
      <c r="CT73" s="854"/>
      <c r="CU73" s="854"/>
      <c r="CV73" s="854"/>
      <c r="CW73" s="854">
        <v>0</v>
      </c>
      <c r="CX73" s="854"/>
      <c r="CY73" s="854"/>
      <c r="CZ73" s="854"/>
      <c r="DA73" s="854"/>
      <c r="DB73" s="854"/>
      <c r="DC73" s="854"/>
      <c r="DD73" s="854"/>
      <c r="DE73" s="854"/>
      <c r="DF73" s="854"/>
      <c r="DG73" s="854"/>
      <c r="DH73" s="854"/>
      <c r="DI73" s="854">
        <v>0</v>
      </c>
      <c r="DJ73" s="854"/>
      <c r="DK73" s="854"/>
      <c r="DL73" s="854"/>
      <c r="DM73" s="854"/>
      <c r="DN73" s="854"/>
      <c r="DO73" s="854"/>
      <c r="DP73" s="854"/>
      <c r="DQ73" s="854"/>
      <c r="DR73" s="854"/>
      <c r="DS73" s="854"/>
      <c r="DT73" s="854"/>
      <c r="DU73" s="854"/>
      <c r="DV73" s="854"/>
      <c r="DW73" s="854"/>
      <c r="DX73" s="854"/>
      <c r="DY73" s="854"/>
      <c r="DZ73" s="854"/>
      <c r="EA73" s="854"/>
      <c r="EB73" s="854"/>
      <c r="EC73" s="854"/>
      <c r="ED73" s="854"/>
      <c r="EE73" s="838"/>
      <c r="EF73" s="838"/>
      <c r="EG73" s="581"/>
      <c r="EH73" s="581"/>
      <c r="EI73" s="581"/>
      <c r="EJ73" s="581"/>
      <c r="EK73" s="581"/>
      <c r="EL73" s="581"/>
    </row>
    <row r="74" spans="1:153">
      <c r="A74" s="723"/>
      <c r="B74" s="853"/>
      <c r="C74" s="853"/>
      <c r="D74" s="854"/>
      <c r="E74" s="854"/>
      <c r="F74" s="854"/>
      <c r="G74" s="854"/>
      <c r="H74" s="854"/>
      <c r="I74" s="854"/>
      <c r="J74" s="854"/>
      <c r="K74" s="854"/>
      <c r="L74" s="854"/>
      <c r="M74" s="854"/>
      <c r="N74" s="854"/>
      <c r="O74" s="854"/>
      <c r="P74" s="854"/>
      <c r="Q74" s="854"/>
      <c r="R74" s="854"/>
      <c r="S74" s="854"/>
      <c r="T74" s="854"/>
      <c r="U74" s="854"/>
      <c r="V74" s="854"/>
      <c r="W74" s="854"/>
      <c r="X74" s="854"/>
      <c r="Y74" s="854"/>
      <c r="Z74" s="854"/>
      <c r="AA74" s="854"/>
      <c r="AB74" s="854"/>
      <c r="AC74" s="854"/>
      <c r="AD74" s="854"/>
      <c r="AE74" s="854"/>
      <c r="AF74" s="854"/>
      <c r="AG74" s="854"/>
      <c r="AH74" s="854"/>
      <c r="AI74" s="854"/>
      <c r="AJ74" s="854"/>
      <c r="AK74" s="854"/>
      <c r="AL74" s="854"/>
      <c r="AM74" s="854"/>
      <c r="AN74" s="854"/>
      <c r="AO74" s="854"/>
      <c r="AP74" s="854"/>
      <c r="AQ74" s="854"/>
      <c r="AR74" s="854"/>
      <c r="AS74" s="854"/>
      <c r="AT74" s="854"/>
      <c r="AU74" s="854"/>
      <c r="AV74" s="854"/>
      <c r="AW74" s="854"/>
      <c r="AX74" s="854"/>
      <c r="AY74" s="854"/>
      <c r="AZ74" s="854"/>
      <c r="BA74" s="854"/>
      <c r="BB74" s="854"/>
      <c r="BC74" s="854"/>
      <c r="BD74" s="854"/>
      <c r="BE74" s="854"/>
      <c r="BF74" s="854"/>
      <c r="BG74" s="854"/>
      <c r="BH74" s="854"/>
      <c r="BI74" s="854"/>
      <c r="BJ74" s="854"/>
      <c r="BK74" s="854"/>
      <c r="BL74" s="854"/>
      <c r="BM74" s="854"/>
      <c r="BN74" s="854"/>
      <c r="BO74" s="854"/>
      <c r="BP74" s="854"/>
      <c r="BQ74" s="854"/>
      <c r="BR74" s="854"/>
      <c r="BS74" s="854"/>
      <c r="BT74" s="854"/>
      <c r="BU74" s="854"/>
      <c r="BV74" s="854"/>
      <c r="BW74" s="854"/>
      <c r="BX74" s="854"/>
      <c r="BY74" s="854"/>
      <c r="BZ74" s="854"/>
      <c r="CA74" s="854"/>
      <c r="CB74" s="854"/>
      <c r="CC74" s="854"/>
      <c r="CD74" s="854"/>
      <c r="CE74" s="854"/>
      <c r="CF74" s="854"/>
      <c r="CG74" s="854"/>
      <c r="CH74" s="854"/>
      <c r="CI74" s="854"/>
      <c r="CJ74" s="854"/>
      <c r="CK74" s="854"/>
      <c r="CL74" s="854"/>
      <c r="CM74" s="854"/>
      <c r="CN74" s="854"/>
      <c r="CO74" s="854"/>
      <c r="CP74" s="854"/>
      <c r="CQ74" s="854"/>
      <c r="CR74" s="854"/>
      <c r="CS74" s="854"/>
      <c r="CT74" s="854"/>
      <c r="CU74" s="854"/>
      <c r="CV74" s="854"/>
      <c r="CW74" s="854"/>
      <c r="CX74" s="854"/>
      <c r="CY74" s="854"/>
      <c r="CZ74" s="854"/>
      <c r="DA74" s="854"/>
      <c r="DB74" s="854"/>
      <c r="DC74" s="854"/>
      <c r="DD74" s="854"/>
      <c r="DE74" s="854"/>
      <c r="DF74" s="854"/>
      <c r="DG74" s="854"/>
      <c r="DH74" s="854"/>
      <c r="DI74" s="854"/>
      <c r="DJ74" s="854"/>
      <c r="DK74" s="854"/>
      <c r="DL74" s="854"/>
      <c r="DM74" s="854"/>
      <c r="DN74" s="854"/>
      <c r="DO74" s="854"/>
      <c r="DP74" s="854"/>
      <c r="DQ74" s="854"/>
      <c r="DR74" s="854"/>
      <c r="DS74" s="854"/>
      <c r="DT74" s="854"/>
      <c r="DU74" s="854"/>
      <c r="DV74" s="854"/>
      <c r="DW74" s="854"/>
      <c r="DX74" s="854"/>
      <c r="DY74" s="854"/>
      <c r="DZ74" s="854"/>
      <c r="EA74" s="854"/>
      <c r="EB74" s="854"/>
      <c r="EC74" s="854"/>
      <c r="ED74" s="854"/>
      <c r="EE74" s="838"/>
      <c r="EF74" s="838"/>
      <c r="EG74" s="581"/>
      <c r="EH74" s="581"/>
      <c r="EI74" s="581"/>
      <c r="EJ74" s="581"/>
      <c r="EK74" s="581"/>
      <c r="EL74" s="581"/>
    </row>
    <row r="75" spans="1:153">
      <c r="A75" s="723"/>
      <c r="B75" s="853"/>
      <c r="C75" s="853"/>
      <c r="D75" s="854"/>
      <c r="E75" s="854"/>
      <c r="F75" s="854"/>
      <c r="G75" s="854"/>
      <c r="H75" s="854"/>
      <c r="I75" s="854"/>
      <c r="J75" s="854"/>
      <c r="K75" s="854"/>
      <c r="L75" s="854"/>
      <c r="M75" s="854"/>
      <c r="N75" s="854"/>
      <c r="O75" s="854"/>
      <c r="P75" s="854"/>
      <c r="Q75" s="854"/>
      <c r="R75" s="854"/>
      <c r="S75" s="854"/>
      <c r="T75" s="854"/>
      <c r="U75" s="854"/>
      <c r="V75" s="854"/>
      <c r="W75" s="854"/>
      <c r="X75" s="854"/>
      <c r="Y75" s="854"/>
      <c r="Z75" s="854"/>
      <c r="AA75" s="854"/>
      <c r="AB75" s="854"/>
      <c r="AC75" s="854"/>
      <c r="AD75" s="854"/>
      <c r="AE75" s="854"/>
      <c r="AF75" s="854"/>
      <c r="AG75" s="854"/>
      <c r="AH75" s="854"/>
      <c r="AI75" s="854"/>
      <c r="AJ75" s="854"/>
      <c r="AK75" s="854"/>
      <c r="AL75" s="854"/>
      <c r="AM75" s="854"/>
      <c r="AN75" s="854"/>
      <c r="AO75" s="854"/>
      <c r="AP75" s="854"/>
      <c r="AQ75" s="854"/>
      <c r="AR75" s="854"/>
      <c r="AS75" s="854"/>
      <c r="AT75" s="854"/>
      <c r="AU75" s="854"/>
      <c r="AV75" s="854"/>
      <c r="AW75" s="854"/>
      <c r="AX75" s="854"/>
      <c r="AY75" s="854"/>
      <c r="AZ75" s="854"/>
      <c r="BA75" s="854"/>
      <c r="BB75" s="854"/>
      <c r="BC75" s="854"/>
      <c r="BD75" s="854"/>
      <c r="BE75" s="854"/>
      <c r="BF75" s="854"/>
      <c r="BG75" s="854"/>
      <c r="BH75" s="854"/>
      <c r="BI75" s="854"/>
      <c r="BJ75" s="854"/>
      <c r="BK75" s="854"/>
      <c r="BL75" s="854"/>
      <c r="BM75" s="854"/>
      <c r="BN75" s="854"/>
      <c r="BO75" s="854"/>
      <c r="BP75" s="854"/>
      <c r="BQ75" s="854"/>
      <c r="BR75" s="854"/>
      <c r="BS75" s="854"/>
      <c r="BT75" s="854"/>
      <c r="BU75" s="854"/>
      <c r="BV75" s="854"/>
      <c r="BW75" s="854"/>
      <c r="BX75" s="854"/>
      <c r="BY75" s="854"/>
      <c r="BZ75" s="854"/>
      <c r="CA75" s="854"/>
      <c r="CB75" s="854"/>
      <c r="CC75" s="854"/>
      <c r="CD75" s="854"/>
      <c r="CE75" s="854"/>
      <c r="CF75" s="854"/>
      <c r="CG75" s="854"/>
      <c r="CH75" s="854"/>
      <c r="CI75" s="854"/>
      <c r="CJ75" s="854"/>
      <c r="CK75" s="854"/>
      <c r="CL75" s="854"/>
      <c r="CM75" s="854"/>
      <c r="CN75" s="854"/>
      <c r="CO75" s="854"/>
      <c r="CP75" s="854"/>
      <c r="CQ75" s="854"/>
      <c r="CR75" s="854"/>
      <c r="CS75" s="854"/>
      <c r="CT75" s="854"/>
      <c r="CU75" s="854"/>
      <c r="CV75" s="854"/>
      <c r="CW75" s="854"/>
      <c r="CX75" s="854"/>
      <c r="CY75" s="854"/>
      <c r="CZ75" s="854"/>
      <c r="DA75" s="854"/>
      <c r="DB75" s="854"/>
      <c r="DC75" s="854"/>
      <c r="DD75" s="854"/>
      <c r="DE75" s="854"/>
      <c r="DF75" s="854"/>
      <c r="DG75" s="854"/>
      <c r="DH75" s="854"/>
      <c r="DI75" s="854"/>
      <c r="DJ75" s="854"/>
      <c r="DK75" s="854"/>
      <c r="DL75" s="854"/>
      <c r="DM75" s="854"/>
      <c r="DN75" s="854"/>
      <c r="DO75" s="854"/>
      <c r="DP75" s="854"/>
      <c r="DQ75" s="854"/>
      <c r="DR75" s="854"/>
      <c r="DS75" s="854"/>
      <c r="DT75" s="854"/>
      <c r="DU75" s="854"/>
      <c r="DV75" s="854"/>
      <c r="DW75" s="854"/>
      <c r="DX75" s="854"/>
      <c r="DY75" s="854"/>
      <c r="DZ75" s="854"/>
      <c r="EA75" s="854"/>
      <c r="EB75" s="854"/>
      <c r="EC75" s="854"/>
      <c r="ED75" s="854"/>
      <c r="EE75" s="838"/>
      <c r="EF75" s="838"/>
      <c r="EG75" s="581"/>
      <c r="EH75" s="581"/>
      <c r="EI75" s="581"/>
      <c r="EJ75" s="581"/>
      <c r="EK75" s="581"/>
      <c r="EL75" s="581"/>
    </row>
    <row r="76" spans="1:153">
      <c r="A76" s="723"/>
      <c r="B76" s="853"/>
      <c r="C76" s="853"/>
      <c r="D76" s="854"/>
      <c r="E76" s="854"/>
      <c r="F76" s="854"/>
      <c r="G76" s="854"/>
      <c r="H76" s="854"/>
      <c r="I76" s="854"/>
      <c r="J76" s="854"/>
      <c r="K76" s="854"/>
      <c r="L76" s="854"/>
      <c r="M76" s="854"/>
      <c r="N76" s="854"/>
      <c r="O76" s="854"/>
      <c r="P76" s="854"/>
      <c r="Q76" s="854"/>
      <c r="R76" s="854"/>
      <c r="S76" s="854"/>
      <c r="T76" s="854"/>
      <c r="U76" s="854"/>
      <c r="V76" s="854"/>
      <c r="W76" s="854"/>
      <c r="X76" s="854"/>
      <c r="Y76" s="854"/>
      <c r="Z76" s="854"/>
      <c r="AA76" s="854"/>
      <c r="AB76" s="854"/>
      <c r="AC76" s="854"/>
      <c r="AD76" s="854"/>
      <c r="AE76" s="854"/>
      <c r="AF76" s="854"/>
      <c r="AG76" s="854"/>
      <c r="AH76" s="854"/>
      <c r="AI76" s="854"/>
      <c r="AJ76" s="854"/>
      <c r="AK76" s="854"/>
      <c r="AL76" s="854"/>
      <c r="AM76" s="854"/>
      <c r="AN76" s="854"/>
      <c r="AO76" s="854"/>
      <c r="AP76" s="854"/>
      <c r="AQ76" s="854"/>
      <c r="AR76" s="854"/>
      <c r="AS76" s="854"/>
      <c r="AT76" s="854"/>
      <c r="AU76" s="854"/>
      <c r="AV76" s="854"/>
      <c r="AW76" s="854"/>
      <c r="AX76" s="854"/>
      <c r="AY76" s="854"/>
      <c r="AZ76" s="854"/>
      <c r="BA76" s="854"/>
      <c r="BB76" s="854"/>
      <c r="BC76" s="854"/>
      <c r="BD76" s="854"/>
      <c r="BE76" s="854"/>
      <c r="BF76" s="854"/>
      <c r="BG76" s="854"/>
      <c r="BH76" s="854"/>
      <c r="BI76" s="854"/>
      <c r="BJ76" s="854"/>
      <c r="BK76" s="854"/>
      <c r="BL76" s="854"/>
      <c r="BM76" s="854"/>
      <c r="BN76" s="854"/>
      <c r="BO76" s="854"/>
      <c r="BP76" s="854"/>
      <c r="BQ76" s="854"/>
      <c r="BR76" s="854"/>
      <c r="BS76" s="854"/>
      <c r="BT76" s="854"/>
      <c r="BU76" s="854"/>
      <c r="BV76" s="854"/>
      <c r="BW76" s="854"/>
      <c r="BX76" s="854"/>
      <c r="BY76" s="854"/>
      <c r="BZ76" s="854"/>
      <c r="CA76" s="854"/>
      <c r="CB76" s="854"/>
      <c r="CC76" s="854"/>
      <c r="CD76" s="854"/>
      <c r="CE76" s="854"/>
      <c r="CF76" s="854"/>
      <c r="CG76" s="854"/>
      <c r="CH76" s="854"/>
      <c r="CI76" s="854"/>
      <c r="CJ76" s="854"/>
      <c r="CK76" s="854"/>
      <c r="CL76" s="854"/>
      <c r="CM76" s="854"/>
      <c r="CN76" s="854"/>
      <c r="CO76" s="854"/>
      <c r="CP76" s="854"/>
      <c r="CQ76" s="854"/>
      <c r="CR76" s="854"/>
      <c r="CS76" s="854"/>
      <c r="CT76" s="854"/>
      <c r="CU76" s="854"/>
      <c r="CV76" s="854"/>
      <c r="CW76" s="854"/>
      <c r="CX76" s="854"/>
      <c r="CY76" s="854"/>
      <c r="CZ76" s="854"/>
      <c r="DA76" s="854"/>
      <c r="DB76" s="854"/>
      <c r="DC76" s="854"/>
      <c r="DD76" s="854"/>
      <c r="DE76" s="854"/>
      <c r="DF76" s="854"/>
      <c r="DG76" s="854"/>
      <c r="DH76" s="854"/>
      <c r="DI76" s="854"/>
      <c r="DJ76" s="854"/>
      <c r="DK76" s="854"/>
      <c r="DL76" s="854"/>
      <c r="DM76" s="854"/>
      <c r="DN76" s="854"/>
      <c r="DO76" s="854"/>
      <c r="DP76" s="854"/>
      <c r="DQ76" s="854"/>
      <c r="DR76" s="854"/>
      <c r="DS76" s="854"/>
      <c r="DT76" s="854"/>
      <c r="DU76" s="854"/>
      <c r="DV76" s="854"/>
      <c r="DW76" s="854"/>
      <c r="DX76" s="854"/>
      <c r="DY76" s="854"/>
      <c r="DZ76" s="854"/>
      <c r="EA76" s="854"/>
      <c r="EB76" s="854"/>
      <c r="EC76" s="854"/>
      <c r="ED76" s="854"/>
      <c r="EE76" s="838"/>
      <c r="EF76" s="838"/>
      <c r="EG76" s="581"/>
      <c r="EH76" s="581"/>
      <c r="EI76" s="581"/>
      <c r="EJ76" s="581"/>
      <c r="EK76" s="581"/>
      <c r="EL76" s="581"/>
    </row>
    <row r="77" spans="1:153">
      <c r="A77" s="723"/>
      <c r="B77" s="853"/>
      <c r="C77" s="853"/>
      <c r="D77" s="854"/>
      <c r="E77" s="854"/>
      <c r="F77" s="854"/>
      <c r="G77" s="854"/>
      <c r="H77" s="854"/>
      <c r="I77" s="854"/>
      <c r="J77" s="854"/>
      <c r="K77" s="854"/>
      <c r="L77" s="854"/>
      <c r="M77" s="854"/>
      <c r="N77" s="854"/>
      <c r="O77" s="854"/>
      <c r="P77" s="854"/>
      <c r="Q77" s="854"/>
      <c r="R77" s="854"/>
      <c r="S77" s="854"/>
      <c r="T77" s="854"/>
      <c r="U77" s="854"/>
      <c r="V77" s="854"/>
      <c r="W77" s="854"/>
      <c r="X77" s="854"/>
      <c r="Y77" s="854"/>
      <c r="Z77" s="854"/>
      <c r="AA77" s="854"/>
      <c r="AB77" s="854"/>
      <c r="AC77" s="854"/>
      <c r="AD77" s="854"/>
      <c r="AE77" s="854"/>
      <c r="AF77" s="854"/>
      <c r="AG77" s="854"/>
      <c r="AH77" s="854"/>
      <c r="AI77" s="854"/>
      <c r="AJ77" s="854"/>
      <c r="AK77" s="854"/>
      <c r="AL77" s="854"/>
      <c r="AM77" s="854"/>
      <c r="AN77" s="854"/>
      <c r="AO77" s="854"/>
      <c r="AP77" s="854"/>
      <c r="AQ77" s="854"/>
      <c r="AR77" s="854"/>
      <c r="AS77" s="854"/>
      <c r="AT77" s="854"/>
      <c r="AU77" s="854"/>
      <c r="AV77" s="854"/>
      <c r="AW77" s="854"/>
      <c r="AX77" s="854"/>
      <c r="AY77" s="854"/>
      <c r="AZ77" s="854"/>
      <c r="BA77" s="854"/>
      <c r="BB77" s="854"/>
      <c r="BC77" s="854"/>
      <c r="BD77" s="854"/>
      <c r="BE77" s="854"/>
      <c r="BF77" s="854"/>
      <c r="BG77" s="854"/>
      <c r="BH77" s="854"/>
      <c r="BI77" s="854"/>
      <c r="BJ77" s="854"/>
      <c r="BK77" s="854"/>
      <c r="BL77" s="854"/>
      <c r="BM77" s="854"/>
      <c r="BN77" s="854"/>
      <c r="BO77" s="854"/>
      <c r="BP77" s="854"/>
      <c r="BQ77" s="854"/>
      <c r="BR77" s="854"/>
      <c r="BS77" s="854"/>
      <c r="BT77" s="854"/>
      <c r="BU77" s="854"/>
      <c r="BV77" s="854"/>
      <c r="BW77" s="854"/>
      <c r="BX77" s="854"/>
      <c r="BY77" s="854"/>
      <c r="BZ77" s="854"/>
      <c r="CA77" s="854"/>
      <c r="CB77" s="854"/>
      <c r="CC77" s="854"/>
      <c r="CD77" s="854"/>
      <c r="CE77" s="854"/>
      <c r="CF77" s="854"/>
      <c r="CG77" s="854"/>
      <c r="CH77" s="854"/>
      <c r="CI77" s="854"/>
      <c r="CJ77" s="854"/>
      <c r="CK77" s="854"/>
      <c r="CL77" s="854"/>
      <c r="CM77" s="854"/>
      <c r="CN77" s="854"/>
      <c r="CO77" s="854"/>
      <c r="CP77" s="854"/>
      <c r="CQ77" s="854"/>
      <c r="CR77" s="854"/>
      <c r="CS77" s="854"/>
      <c r="CT77" s="854"/>
      <c r="CU77" s="854"/>
      <c r="CV77" s="854"/>
      <c r="CW77" s="854"/>
      <c r="CX77" s="854"/>
      <c r="CY77" s="854"/>
      <c r="CZ77" s="854"/>
      <c r="DA77" s="854"/>
      <c r="DB77" s="854"/>
      <c r="DC77" s="854"/>
      <c r="DD77" s="854"/>
      <c r="DE77" s="854"/>
      <c r="DF77" s="854"/>
      <c r="DG77" s="854"/>
      <c r="DH77" s="854"/>
      <c r="DI77" s="854"/>
      <c r="DJ77" s="854"/>
      <c r="DK77" s="854"/>
      <c r="DL77" s="854"/>
      <c r="DM77" s="854"/>
      <c r="DN77" s="854"/>
      <c r="DO77" s="854"/>
      <c r="DP77" s="854"/>
      <c r="DQ77" s="854"/>
      <c r="DR77" s="854"/>
      <c r="DS77" s="854"/>
      <c r="DT77" s="854"/>
      <c r="DU77" s="854"/>
      <c r="DV77" s="854"/>
      <c r="DW77" s="854"/>
      <c r="DX77" s="854"/>
      <c r="DY77" s="854"/>
      <c r="DZ77" s="854"/>
      <c r="EA77" s="854"/>
      <c r="EB77" s="854"/>
      <c r="EC77" s="854"/>
      <c r="ED77" s="854"/>
      <c r="EE77" s="838"/>
      <c r="EF77" s="838"/>
      <c r="EG77" s="581"/>
      <c r="EH77" s="581"/>
      <c r="EI77" s="581"/>
      <c r="EJ77" s="581"/>
      <c r="EK77" s="581"/>
      <c r="EL77" s="581"/>
    </row>
    <row r="78" spans="1:153">
      <c r="A78" s="723"/>
      <c r="B78" s="723"/>
      <c r="C78" s="723"/>
      <c r="D78" s="838"/>
      <c r="E78" s="838"/>
      <c r="F78" s="838"/>
      <c r="G78" s="838"/>
      <c r="H78" s="838"/>
      <c r="I78" s="838"/>
      <c r="J78" s="838"/>
      <c r="K78" s="838"/>
      <c r="L78" s="838"/>
      <c r="M78" s="838"/>
      <c r="N78" s="838"/>
      <c r="O78" s="838"/>
      <c r="P78" s="838"/>
      <c r="Q78" s="838"/>
      <c r="R78" s="838"/>
      <c r="S78" s="838"/>
      <c r="T78" s="838"/>
      <c r="U78" s="838"/>
      <c r="V78" s="838"/>
      <c r="W78" s="838"/>
      <c r="X78" s="838"/>
      <c r="Y78" s="838"/>
      <c r="Z78" s="838"/>
      <c r="AA78" s="838"/>
      <c r="AB78" s="838"/>
      <c r="AC78" s="838"/>
      <c r="AD78" s="838"/>
      <c r="AE78" s="838"/>
      <c r="AF78" s="838"/>
      <c r="AG78" s="838"/>
      <c r="AH78" s="838"/>
      <c r="AI78" s="838"/>
      <c r="AJ78" s="838"/>
      <c r="AK78" s="838"/>
      <c r="AL78" s="838"/>
      <c r="AM78" s="838"/>
      <c r="AN78" s="838"/>
      <c r="AO78" s="838"/>
      <c r="AP78" s="838"/>
      <c r="AQ78" s="838"/>
      <c r="AR78" s="838"/>
      <c r="AS78" s="838"/>
      <c r="AT78" s="838"/>
      <c r="AU78" s="838"/>
      <c r="AV78" s="838"/>
      <c r="AW78" s="838"/>
      <c r="AX78" s="838"/>
      <c r="AY78" s="838"/>
      <c r="AZ78" s="838"/>
      <c r="BA78" s="838"/>
      <c r="BB78" s="838"/>
      <c r="BC78" s="838"/>
      <c r="BD78" s="838"/>
      <c r="BE78" s="838"/>
      <c r="BF78" s="838"/>
      <c r="BG78" s="838"/>
      <c r="BH78" s="838"/>
      <c r="BI78" s="838"/>
      <c r="BJ78" s="838"/>
      <c r="BK78" s="838"/>
      <c r="BL78" s="838"/>
      <c r="BM78" s="838"/>
      <c r="BN78" s="838"/>
      <c r="BO78" s="838"/>
      <c r="BP78" s="838"/>
      <c r="BQ78" s="838"/>
      <c r="BR78" s="838"/>
      <c r="BS78" s="838"/>
      <c r="BT78" s="838"/>
      <c r="BU78" s="838"/>
      <c r="BV78" s="838"/>
      <c r="BW78" s="838"/>
      <c r="BX78" s="838"/>
      <c r="BY78" s="838"/>
      <c r="BZ78" s="838"/>
      <c r="CA78" s="838"/>
      <c r="CB78" s="838"/>
      <c r="CC78" s="838"/>
      <c r="CD78" s="838"/>
      <c r="CE78" s="838"/>
      <c r="CF78" s="838"/>
      <c r="CG78" s="838"/>
      <c r="CH78" s="838"/>
      <c r="CI78" s="838"/>
      <c r="CJ78" s="838"/>
      <c r="CK78" s="838"/>
      <c r="CL78" s="838"/>
      <c r="CM78" s="838"/>
      <c r="CN78" s="838"/>
      <c r="CO78" s="838"/>
      <c r="CP78" s="838"/>
      <c r="CQ78" s="838"/>
      <c r="CR78" s="838"/>
      <c r="CS78" s="838"/>
      <c r="CT78" s="838"/>
      <c r="CU78" s="838"/>
      <c r="CV78" s="838"/>
      <c r="CW78" s="838"/>
      <c r="CX78" s="838"/>
      <c r="CY78" s="838"/>
      <c r="CZ78" s="838"/>
      <c r="DA78" s="838"/>
      <c r="DB78" s="838"/>
      <c r="DC78" s="838"/>
      <c r="DD78" s="838"/>
      <c r="DE78" s="838"/>
      <c r="DF78" s="838"/>
      <c r="DG78" s="838"/>
      <c r="DH78" s="838"/>
      <c r="DI78" s="838"/>
      <c r="DJ78" s="838"/>
      <c r="DK78" s="838"/>
      <c r="DL78" s="838"/>
      <c r="DM78" s="838"/>
      <c r="DN78" s="838"/>
      <c r="DO78" s="838"/>
      <c r="DP78" s="838"/>
      <c r="DQ78" s="838"/>
      <c r="DR78" s="838"/>
      <c r="DS78" s="838"/>
      <c r="DT78" s="838"/>
      <c r="DU78" s="838"/>
      <c r="DV78" s="838"/>
      <c r="DW78" s="838"/>
      <c r="DX78" s="838"/>
      <c r="DY78" s="838"/>
      <c r="DZ78" s="838"/>
      <c r="EA78" s="838"/>
      <c r="EB78" s="838"/>
      <c r="EC78" s="838"/>
      <c r="ED78" s="838"/>
      <c r="EE78" s="838"/>
      <c r="EF78" s="838"/>
      <c r="EG78" s="581"/>
      <c r="EH78" s="581"/>
      <c r="EI78" s="581"/>
      <c r="EJ78" s="581"/>
      <c r="EK78" s="581"/>
      <c r="EL78" s="581"/>
    </row>
    <row r="79" spans="1:153">
      <c r="A79" s="723"/>
      <c r="B79" s="723"/>
      <c r="C79" s="723"/>
      <c r="D79" s="838"/>
      <c r="E79" s="838"/>
      <c r="F79" s="838"/>
      <c r="G79" s="838"/>
      <c r="H79" s="838"/>
      <c r="I79" s="838"/>
      <c r="J79" s="838"/>
      <c r="K79" s="838"/>
      <c r="L79" s="838"/>
      <c r="M79" s="838"/>
      <c r="N79" s="838"/>
      <c r="O79" s="838"/>
      <c r="P79" s="838"/>
      <c r="Q79" s="838"/>
      <c r="R79" s="838"/>
      <c r="S79" s="838"/>
      <c r="T79" s="838"/>
      <c r="U79" s="838"/>
      <c r="V79" s="838"/>
      <c r="W79" s="838"/>
      <c r="X79" s="838"/>
      <c r="Y79" s="838"/>
      <c r="Z79" s="838"/>
      <c r="AA79" s="838"/>
      <c r="AB79" s="838"/>
      <c r="AC79" s="838"/>
      <c r="AD79" s="838"/>
      <c r="AE79" s="838"/>
      <c r="AF79" s="838"/>
      <c r="AG79" s="838"/>
      <c r="AH79" s="838"/>
      <c r="AI79" s="838"/>
      <c r="AJ79" s="838"/>
      <c r="AK79" s="838"/>
      <c r="AL79" s="838"/>
      <c r="AM79" s="838"/>
      <c r="AN79" s="838"/>
      <c r="AO79" s="838"/>
      <c r="AP79" s="838"/>
      <c r="AQ79" s="838"/>
      <c r="AR79" s="838"/>
      <c r="AS79" s="838"/>
      <c r="AT79" s="838"/>
      <c r="AU79" s="838"/>
      <c r="AV79" s="838"/>
      <c r="AW79" s="838"/>
      <c r="AX79" s="838"/>
      <c r="AY79" s="838"/>
      <c r="AZ79" s="838"/>
      <c r="BA79" s="838"/>
      <c r="BB79" s="838"/>
      <c r="BC79" s="838"/>
      <c r="BD79" s="838"/>
      <c r="BE79" s="838"/>
      <c r="BF79" s="838"/>
      <c r="BG79" s="838"/>
      <c r="BH79" s="838"/>
      <c r="BI79" s="838"/>
      <c r="BJ79" s="838"/>
      <c r="BK79" s="838"/>
      <c r="BL79" s="838"/>
      <c r="BM79" s="838"/>
      <c r="BN79" s="838"/>
      <c r="BO79" s="838"/>
      <c r="BP79" s="838"/>
      <c r="BQ79" s="838"/>
      <c r="BR79" s="838"/>
      <c r="BS79" s="838"/>
      <c r="BT79" s="838"/>
      <c r="BU79" s="838"/>
      <c r="BV79" s="838"/>
      <c r="BW79" s="838"/>
      <c r="BX79" s="838"/>
      <c r="BY79" s="838"/>
      <c r="BZ79" s="838"/>
      <c r="CA79" s="838"/>
      <c r="CB79" s="838"/>
      <c r="CC79" s="838"/>
      <c r="CD79" s="838"/>
      <c r="CE79" s="838"/>
      <c r="CF79" s="838"/>
      <c r="CG79" s="838"/>
      <c r="CH79" s="838"/>
      <c r="CI79" s="838"/>
      <c r="CJ79" s="838"/>
      <c r="CK79" s="838"/>
      <c r="CL79" s="838"/>
      <c r="CM79" s="838"/>
      <c r="CN79" s="838"/>
      <c r="CO79" s="838"/>
      <c r="CP79" s="838"/>
      <c r="CQ79" s="838"/>
      <c r="CR79" s="838"/>
      <c r="CS79" s="838"/>
      <c r="CT79" s="838"/>
      <c r="CU79" s="838"/>
      <c r="CV79" s="838"/>
      <c r="CW79" s="838"/>
      <c r="CX79" s="838"/>
      <c r="CY79" s="838"/>
      <c r="CZ79" s="838"/>
      <c r="DA79" s="838"/>
      <c r="DB79" s="838"/>
      <c r="DC79" s="838"/>
      <c r="DD79" s="838"/>
      <c r="DE79" s="838"/>
      <c r="DF79" s="838"/>
      <c r="DG79" s="838"/>
      <c r="DH79" s="838"/>
      <c r="DI79" s="838"/>
      <c r="DJ79" s="838"/>
      <c r="DK79" s="838"/>
      <c r="DL79" s="838"/>
      <c r="DM79" s="838"/>
      <c r="DN79" s="838"/>
      <c r="DO79" s="838"/>
      <c r="DP79" s="838"/>
      <c r="DQ79" s="838"/>
      <c r="DR79" s="838"/>
      <c r="DS79" s="838"/>
      <c r="DT79" s="838"/>
      <c r="DU79" s="838"/>
      <c r="DV79" s="838"/>
      <c r="DW79" s="838"/>
      <c r="DX79" s="838"/>
      <c r="DY79" s="838"/>
      <c r="DZ79" s="838"/>
      <c r="EA79" s="838"/>
      <c r="EB79" s="838"/>
      <c r="EC79" s="838"/>
      <c r="ED79" s="838"/>
      <c r="EE79" s="838"/>
      <c r="EF79" s="838"/>
      <c r="EG79" s="581"/>
      <c r="EH79" s="581"/>
      <c r="EI79" s="581"/>
      <c r="EJ79" s="581"/>
      <c r="EK79" s="581"/>
      <c r="EL79" s="581"/>
    </row>
    <row r="80" spans="1:153">
      <c r="A80" s="723"/>
      <c r="B80" s="723"/>
      <c r="C80" s="723"/>
      <c r="D80" s="838"/>
      <c r="E80" s="838"/>
      <c r="F80" s="838"/>
      <c r="G80" s="838"/>
      <c r="H80" s="838"/>
      <c r="I80" s="838"/>
      <c r="J80" s="838"/>
      <c r="K80" s="838"/>
      <c r="L80" s="838"/>
      <c r="M80" s="838"/>
      <c r="N80" s="838"/>
      <c r="O80" s="838"/>
      <c r="P80" s="838"/>
      <c r="Q80" s="838"/>
      <c r="R80" s="838"/>
      <c r="S80" s="838"/>
      <c r="T80" s="838"/>
      <c r="U80" s="838"/>
      <c r="V80" s="838"/>
      <c r="W80" s="838"/>
      <c r="X80" s="838"/>
      <c r="Y80" s="838"/>
      <c r="Z80" s="838"/>
      <c r="AA80" s="838"/>
      <c r="AB80" s="838"/>
      <c r="AC80" s="838"/>
      <c r="AD80" s="838"/>
      <c r="AE80" s="838"/>
      <c r="AF80" s="838"/>
      <c r="AG80" s="838"/>
      <c r="AH80" s="838"/>
      <c r="AI80" s="838"/>
      <c r="AJ80" s="838"/>
      <c r="AK80" s="838"/>
      <c r="AL80" s="838"/>
      <c r="AM80" s="838"/>
      <c r="AN80" s="838"/>
      <c r="AO80" s="838"/>
      <c r="AP80" s="838"/>
      <c r="AQ80" s="838"/>
      <c r="AR80" s="838"/>
      <c r="AS80" s="838"/>
      <c r="AT80" s="838"/>
      <c r="AU80" s="838"/>
      <c r="AV80" s="838"/>
      <c r="AW80" s="838"/>
      <c r="AX80" s="838"/>
      <c r="AY80" s="838"/>
      <c r="AZ80" s="838"/>
      <c r="BA80" s="838"/>
      <c r="BB80" s="838"/>
      <c r="BC80" s="838"/>
      <c r="BD80" s="838"/>
      <c r="BE80" s="838"/>
      <c r="BF80" s="838"/>
      <c r="BG80" s="838"/>
      <c r="BH80" s="838"/>
      <c r="BI80" s="838"/>
      <c r="BJ80" s="838"/>
      <c r="BK80" s="838"/>
      <c r="BL80" s="838"/>
      <c r="BM80" s="838"/>
      <c r="BN80" s="838"/>
      <c r="BO80" s="838"/>
      <c r="BP80" s="838"/>
      <c r="BQ80" s="838"/>
      <c r="BR80" s="838"/>
      <c r="BS80" s="838"/>
      <c r="BT80" s="838"/>
      <c r="BU80" s="838"/>
      <c r="BV80" s="838"/>
      <c r="BW80" s="838"/>
      <c r="BX80" s="838"/>
      <c r="BY80" s="838"/>
      <c r="BZ80" s="838"/>
      <c r="CA80" s="838"/>
      <c r="CB80" s="838"/>
      <c r="CC80" s="838"/>
      <c r="CD80" s="838"/>
      <c r="CE80" s="838"/>
      <c r="CF80" s="838"/>
      <c r="CG80" s="838"/>
      <c r="CH80" s="838"/>
      <c r="CI80" s="838"/>
      <c r="CJ80" s="838"/>
      <c r="CK80" s="838"/>
      <c r="CL80" s="838"/>
      <c r="CM80" s="838"/>
      <c r="CN80" s="838"/>
      <c r="CO80" s="838"/>
      <c r="CP80" s="838"/>
      <c r="CQ80" s="838"/>
      <c r="CR80" s="838"/>
      <c r="CS80" s="838"/>
      <c r="CT80" s="838"/>
      <c r="CU80" s="838"/>
      <c r="CV80" s="838"/>
      <c r="CW80" s="838"/>
      <c r="CX80" s="838"/>
      <c r="CY80" s="838"/>
      <c r="CZ80" s="838"/>
      <c r="DA80" s="838"/>
      <c r="DB80" s="838"/>
      <c r="DC80" s="838"/>
      <c r="DD80" s="838"/>
      <c r="DE80" s="838"/>
      <c r="DF80" s="838"/>
      <c r="DG80" s="838"/>
      <c r="DH80" s="838"/>
      <c r="DI80" s="838"/>
      <c r="DJ80" s="838"/>
      <c r="DK80" s="838"/>
      <c r="DL80" s="838"/>
      <c r="DM80" s="838"/>
      <c r="DN80" s="838"/>
      <c r="DO80" s="838"/>
      <c r="DP80" s="838"/>
      <c r="DQ80" s="838"/>
      <c r="DR80" s="838"/>
      <c r="DS80" s="838"/>
      <c r="DT80" s="838"/>
      <c r="DU80" s="838"/>
      <c r="DV80" s="838"/>
      <c r="DW80" s="838"/>
      <c r="DX80" s="838"/>
      <c r="DY80" s="838"/>
      <c r="DZ80" s="838"/>
      <c r="EA80" s="838"/>
      <c r="EB80" s="838"/>
      <c r="EC80" s="838"/>
      <c r="ED80" s="838"/>
      <c r="EE80" s="838"/>
      <c r="EF80" s="838"/>
      <c r="EG80" s="581"/>
      <c r="EH80" s="581"/>
      <c r="EI80" s="581"/>
      <c r="EJ80" s="581"/>
      <c r="EK80" s="581"/>
      <c r="EL80" s="581"/>
    </row>
    <row r="81" spans="1:142">
      <c r="A81" s="723"/>
      <c r="B81" s="723"/>
      <c r="C81" s="723"/>
      <c r="D81" s="838"/>
      <c r="E81" s="838"/>
      <c r="F81" s="838"/>
      <c r="G81" s="838"/>
      <c r="H81" s="838"/>
      <c r="I81" s="838"/>
      <c r="J81" s="838"/>
      <c r="K81" s="838"/>
      <c r="L81" s="838"/>
      <c r="M81" s="838"/>
      <c r="N81" s="838"/>
      <c r="O81" s="838"/>
      <c r="P81" s="838"/>
      <c r="Q81" s="838"/>
      <c r="R81" s="838"/>
      <c r="S81" s="838"/>
      <c r="T81" s="838"/>
      <c r="U81" s="838"/>
      <c r="V81" s="838"/>
      <c r="W81" s="838"/>
      <c r="X81" s="838"/>
      <c r="Y81" s="838"/>
      <c r="Z81" s="838"/>
      <c r="AA81" s="838"/>
      <c r="AB81" s="838"/>
      <c r="AC81" s="838"/>
      <c r="AD81" s="838"/>
      <c r="AE81" s="838"/>
      <c r="AF81" s="838"/>
      <c r="AG81" s="838"/>
      <c r="AH81" s="838"/>
      <c r="AI81" s="838"/>
      <c r="AJ81" s="838"/>
      <c r="AK81" s="838"/>
      <c r="AL81" s="838"/>
      <c r="AM81" s="838"/>
      <c r="AN81" s="838"/>
      <c r="AO81" s="838"/>
      <c r="AP81" s="838"/>
      <c r="AQ81" s="838"/>
      <c r="AR81" s="838"/>
      <c r="AS81" s="838"/>
      <c r="AT81" s="838"/>
      <c r="AU81" s="838"/>
      <c r="AV81" s="838"/>
      <c r="AW81" s="838"/>
      <c r="AX81" s="838"/>
      <c r="AY81" s="838"/>
      <c r="AZ81" s="838"/>
      <c r="BA81" s="838"/>
      <c r="BB81" s="838"/>
      <c r="BC81" s="838"/>
      <c r="BD81" s="838"/>
      <c r="BE81" s="838"/>
      <c r="BF81" s="838"/>
      <c r="BG81" s="838"/>
      <c r="BH81" s="838"/>
      <c r="BI81" s="838"/>
      <c r="BJ81" s="838"/>
      <c r="BK81" s="838"/>
      <c r="BL81" s="838"/>
      <c r="BM81" s="838"/>
      <c r="BN81" s="838"/>
      <c r="BO81" s="838"/>
      <c r="BP81" s="838"/>
      <c r="BQ81" s="838"/>
      <c r="BR81" s="838"/>
      <c r="BS81" s="838"/>
      <c r="BT81" s="838"/>
      <c r="BU81" s="838"/>
      <c r="BV81" s="838"/>
      <c r="BW81" s="838"/>
      <c r="BX81" s="838"/>
      <c r="BY81" s="838"/>
      <c r="BZ81" s="838"/>
      <c r="CA81" s="838"/>
      <c r="CB81" s="838"/>
      <c r="CC81" s="838"/>
      <c r="CD81" s="838"/>
      <c r="CE81" s="838"/>
      <c r="CF81" s="838"/>
      <c r="CG81" s="838"/>
      <c r="CH81" s="838"/>
      <c r="CI81" s="838"/>
      <c r="CJ81" s="838"/>
      <c r="CK81" s="838"/>
      <c r="CL81" s="838"/>
      <c r="CM81" s="838"/>
      <c r="CN81" s="838"/>
      <c r="CO81" s="838"/>
      <c r="CP81" s="838"/>
      <c r="CQ81" s="838"/>
      <c r="CR81" s="838"/>
      <c r="CS81" s="838"/>
      <c r="CT81" s="838"/>
      <c r="CU81" s="838"/>
      <c r="CV81" s="838"/>
      <c r="CW81" s="838"/>
      <c r="CX81" s="838"/>
      <c r="CY81" s="838"/>
      <c r="CZ81" s="838"/>
      <c r="DA81" s="838"/>
      <c r="DB81" s="838"/>
      <c r="DC81" s="838"/>
      <c r="DD81" s="838"/>
      <c r="DE81" s="838"/>
      <c r="DF81" s="838"/>
      <c r="DG81" s="838"/>
      <c r="DH81" s="838"/>
      <c r="DI81" s="838"/>
      <c r="DJ81" s="838"/>
      <c r="DK81" s="838"/>
      <c r="DL81" s="838"/>
      <c r="DM81" s="838"/>
      <c r="DN81" s="838"/>
      <c r="DO81" s="838"/>
      <c r="DP81" s="838"/>
      <c r="DQ81" s="838"/>
      <c r="DR81" s="838"/>
      <c r="DS81" s="838"/>
      <c r="DT81" s="838"/>
      <c r="DU81" s="838"/>
      <c r="DV81" s="838"/>
      <c r="DW81" s="838"/>
      <c r="DX81" s="838"/>
      <c r="DY81" s="838"/>
      <c r="DZ81" s="838"/>
      <c r="EA81" s="838"/>
      <c r="EB81" s="838"/>
      <c r="EC81" s="838"/>
      <c r="ED81" s="838"/>
      <c r="EE81" s="838"/>
      <c r="EF81" s="838"/>
      <c r="EG81" s="581"/>
      <c r="EH81" s="581"/>
      <c r="EI81" s="581"/>
      <c r="EJ81" s="581"/>
      <c r="EK81" s="581"/>
      <c r="EL81" s="581"/>
    </row>
    <row r="82" spans="1:142">
      <c r="A82" s="723"/>
      <c r="B82" s="723"/>
      <c r="C82" s="723"/>
      <c r="D82" s="838"/>
      <c r="E82" s="838"/>
      <c r="F82" s="838"/>
      <c r="G82" s="838"/>
      <c r="H82" s="838"/>
      <c r="I82" s="838"/>
      <c r="J82" s="838"/>
      <c r="K82" s="838"/>
      <c r="L82" s="838"/>
      <c r="M82" s="838"/>
      <c r="N82" s="838"/>
      <c r="O82" s="838"/>
      <c r="P82" s="838"/>
      <c r="Q82" s="838"/>
      <c r="R82" s="838"/>
      <c r="S82" s="838"/>
      <c r="T82" s="838"/>
      <c r="U82" s="838"/>
      <c r="V82" s="838"/>
      <c r="W82" s="838"/>
      <c r="X82" s="838"/>
      <c r="Y82" s="838"/>
      <c r="Z82" s="838"/>
      <c r="AA82" s="838"/>
      <c r="AB82" s="838"/>
      <c r="AC82" s="838"/>
      <c r="AD82" s="838"/>
      <c r="AE82" s="838"/>
      <c r="AF82" s="838"/>
      <c r="AG82" s="838"/>
      <c r="AH82" s="838"/>
      <c r="AI82" s="838"/>
      <c r="AJ82" s="838"/>
      <c r="AK82" s="838"/>
      <c r="AL82" s="838"/>
      <c r="AM82" s="838"/>
      <c r="AN82" s="838"/>
      <c r="AO82" s="838"/>
      <c r="AP82" s="838"/>
      <c r="AQ82" s="838"/>
      <c r="AR82" s="838"/>
      <c r="AS82" s="838"/>
      <c r="AT82" s="838"/>
      <c r="AU82" s="838"/>
      <c r="AV82" s="838"/>
      <c r="AW82" s="838"/>
      <c r="AX82" s="838"/>
      <c r="AY82" s="838"/>
      <c r="AZ82" s="838"/>
      <c r="BA82" s="838"/>
      <c r="BB82" s="838"/>
      <c r="BC82" s="838"/>
      <c r="BD82" s="838"/>
      <c r="BE82" s="838"/>
      <c r="BF82" s="838"/>
      <c r="BG82" s="838"/>
      <c r="BH82" s="838"/>
      <c r="BI82" s="838"/>
      <c r="BJ82" s="838"/>
      <c r="BK82" s="838"/>
      <c r="BL82" s="838"/>
      <c r="BM82" s="838"/>
      <c r="BN82" s="838"/>
      <c r="BO82" s="838"/>
      <c r="BP82" s="838"/>
      <c r="BQ82" s="838"/>
      <c r="BR82" s="838"/>
      <c r="BS82" s="838"/>
      <c r="BT82" s="838"/>
      <c r="BU82" s="838"/>
      <c r="BV82" s="838"/>
      <c r="BW82" s="838"/>
      <c r="BX82" s="838"/>
      <c r="BY82" s="838"/>
      <c r="BZ82" s="838"/>
      <c r="CA82" s="838"/>
      <c r="CB82" s="838"/>
      <c r="CC82" s="838"/>
      <c r="CD82" s="838"/>
      <c r="CE82" s="838"/>
      <c r="CF82" s="838"/>
      <c r="CG82" s="838"/>
      <c r="CH82" s="838"/>
      <c r="CI82" s="838"/>
      <c r="CJ82" s="838"/>
      <c r="CK82" s="838"/>
      <c r="CL82" s="838"/>
      <c r="CM82" s="838"/>
      <c r="CN82" s="838"/>
      <c r="CO82" s="838"/>
      <c r="CP82" s="838"/>
      <c r="CQ82" s="838"/>
      <c r="CR82" s="838"/>
      <c r="CS82" s="838"/>
      <c r="CT82" s="838"/>
      <c r="CU82" s="838"/>
      <c r="CV82" s="838"/>
      <c r="CW82" s="838"/>
      <c r="CX82" s="838"/>
      <c r="CY82" s="838"/>
      <c r="CZ82" s="838"/>
      <c r="DA82" s="838"/>
      <c r="DB82" s="838"/>
      <c r="DC82" s="838"/>
      <c r="DD82" s="838"/>
      <c r="DE82" s="838"/>
      <c r="DF82" s="838"/>
      <c r="DG82" s="838"/>
      <c r="DH82" s="838"/>
      <c r="DI82" s="838"/>
      <c r="DJ82" s="838"/>
      <c r="DK82" s="838"/>
      <c r="DL82" s="838"/>
      <c r="DM82" s="838"/>
      <c r="DN82" s="838"/>
      <c r="DO82" s="838"/>
      <c r="DP82" s="838"/>
      <c r="DQ82" s="838"/>
      <c r="DR82" s="838"/>
      <c r="DS82" s="838"/>
      <c r="DT82" s="838"/>
      <c r="DU82" s="838"/>
      <c r="DV82" s="838"/>
      <c r="DW82" s="838"/>
      <c r="DX82" s="838"/>
      <c r="DY82" s="838"/>
      <c r="DZ82" s="838"/>
      <c r="EA82" s="838"/>
      <c r="EB82" s="838"/>
      <c r="EC82" s="838"/>
      <c r="ED82" s="838"/>
      <c r="EE82" s="838"/>
      <c r="EF82" s="838"/>
      <c r="EG82" s="581"/>
      <c r="EH82" s="581"/>
      <c r="EI82" s="581"/>
      <c r="EJ82" s="581"/>
      <c r="EK82" s="581"/>
      <c r="EL82" s="581"/>
    </row>
    <row r="83" spans="1:142">
      <c r="A83" s="723"/>
      <c r="B83" s="723"/>
      <c r="C83" s="723"/>
      <c r="D83" s="838"/>
      <c r="E83" s="838"/>
      <c r="F83" s="838"/>
      <c r="G83" s="838"/>
      <c r="H83" s="838"/>
      <c r="I83" s="838"/>
      <c r="J83" s="838"/>
      <c r="K83" s="838"/>
      <c r="L83" s="838"/>
      <c r="M83" s="838"/>
      <c r="N83" s="838"/>
      <c r="O83" s="838"/>
      <c r="P83" s="838"/>
      <c r="Q83" s="838"/>
      <c r="R83" s="838"/>
      <c r="S83" s="838"/>
      <c r="T83" s="838"/>
      <c r="U83" s="838"/>
      <c r="V83" s="838"/>
      <c r="W83" s="838"/>
      <c r="X83" s="838"/>
      <c r="Y83" s="838"/>
      <c r="Z83" s="838"/>
      <c r="AA83" s="838"/>
      <c r="AB83" s="838"/>
      <c r="AC83" s="838"/>
      <c r="AD83" s="838"/>
      <c r="AE83" s="838"/>
      <c r="AF83" s="838"/>
      <c r="AG83" s="838"/>
      <c r="AH83" s="838"/>
      <c r="AI83" s="838"/>
      <c r="AJ83" s="838"/>
      <c r="AK83" s="838"/>
      <c r="AL83" s="838"/>
      <c r="AM83" s="838"/>
      <c r="AN83" s="838"/>
      <c r="AO83" s="838"/>
      <c r="AP83" s="838"/>
      <c r="AQ83" s="838"/>
      <c r="AR83" s="838"/>
      <c r="AS83" s="838"/>
      <c r="AT83" s="838"/>
      <c r="AU83" s="838"/>
      <c r="AV83" s="838"/>
      <c r="AW83" s="838"/>
      <c r="AX83" s="838"/>
      <c r="AY83" s="838"/>
      <c r="AZ83" s="838"/>
      <c r="BA83" s="838"/>
      <c r="BB83" s="838"/>
      <c r="BC83" s="838"/>
      <c r="BD83" s="838"/>
      <c r="BE83" s="838"/>
      <c r="BF83" s="838"/>
      <c r="BG83" s="838"/>
      <c r="BH83" s="838"/>
      <c r="BI83" s="838"/>
      <c r="BJ83" s="838"/>
      <c r="BK83" s="838"/>
      <c r="BL83" s="838"/>
      <c r="BM83" s="838"/>
      <c r="BN83" s="838"/>
      <c r="BO83" s="838"/>
      <c r="BP83" s="838"/>
      <c r="BQ83" s="838"/>
      <c r="BR83" s="838"/>
      <c r="BS83" s="838"/>
      <c r="BT83" s="838"/>
      <c r="BU83" s="838"/>
      <c r="BV83" s="838"/>
      <c r="BW83" s="838"/>
      <c r="BX83" s="838"/>
      <c r="BY83" s="838"/>
      <c r="BZ83" s="838"/>
      <c r="CA83" s="838"/>
      <c r="CB83" s="838"/>
      <c r="CC83" s="838"/>
      <c r="CD83" s="838"/>
      <c r="CE83" s="838"/>
      <c r="CF83" s="838"/>
      <c r="CG83" s="838"/>
      <c r="CH83" s="838"/>
      <c r="CI83" s="838"/>
      <c r="CJ83" s="838"/>
      <c r="CK83" s="838"/>
      <c r="CL83" s="838"/>
      <c r="CM83" s="838"/>
      <c r="CN83" s="838"/>
      <c r="CO83" s="838"/>
      <c r="CP83" s="838"/>
      <c r="CQ83" s="838"/>
      <c r="CR83" s="838"/>
      <c r="CS83" s="838"/>
      <c r="CT83" s="838"/>
      <c r="CU83" s="838"/>
      <c r="CV83" s="838"/>
      <c r="CW83" s="838"/>
      <c r="CX83" s="838"/>
      <c r="CY83" s="838"/>
      <c r="CZ83" s="838"/>
      <c r="DA83" s="838"/>
      <c r="DB83" s="838"/>
      <c r="DC83" s="838"/>
      <c r="DD83" s="838"/>
      <c r="DE83" s="838"/>
      <c r="DF83" s="838"/>
      <c r="DG83" s="838"/>
      <c r="DH83" s="838"/>
      <c r="DI83" s="838"/>
      <c r="DJ83" s="838"/>
      <c r="DK83" s="838"/>
      <c r="DL83" s="838"/>
      <c r="DM83" s="838"/>
      <c r="DN83" s="838"/>
      <c r="DO83" s="838"/>
      <c r="DP83" s="838"/>
      <c r="DQ83" s="838"/>
      <c r="DR83" s="838"/>
      <c r="DS83" s="838"/>
      <c r="DT83" s="838"/>
      <c r="DU83" s="838"/>
      <c r="DV83" s="838"/>
      <c r="DW83" s="838"/>
      <c r="DX83" s="838"/>
      <c r="DY83" s="838"/>
      <c r="DZ83" s="838"/>
      <c r="EA83" s="838"/>
      <c r="EB83" s="838"/>
      <c r="EC83" s="838"/>
      <c r="ED83" s="838"/>
      <c r="EE83" s="838"/>
      <c r="EF83" s="838"/>
      <c r="EG83" s="581"/>
      <c r="EH83" s="581"/>
      <c r="EI83" s="581"/>
      <c r="EJ83" s="581"/>
      <c r="EK83" s="581"/>
      <c r="EL83" s="581"/>
    </row>
    <row r="84" spans="1:142">
      <c r="A84" s="723"/>
      <c r="B84" s="723"/>
      <c r="C84" s="723"/>
      <c r="D84" s="838"/>
      <c r="E84" s="838"/>
      <c r="F84" s="838"/>
      <c r="G84" s="838"/>
      <c r="H84" s="838"/>
      <c r="I84" s="838"/>
      <c r="J84" s="838"/>
      <c r="K84" s="838"/>
      <c r="L84" s="838"/>
      <c r="M84" s="838"/>
      <c r="N84" s="838"/>
      <c r="O84" s="838"/>
      <c r="P84" s="838"/>
      <c r="Q84" s="838"/>
      <c r="R84" s="838"/>
      <c r="S84" s="838"/>
      <c r="T84" s="838"/>
      <c r="U84" s="838"/>
      <c r="V84" s="838"/>
      <c r="W84" s="838"/>
      <c r="X84" s="838"/>
      <c r="Y84" s="838"/>
      <c r="Z84" s="838"/>
      <c r="AA84" s="838"/>
      <c r="AB84" s="838"/>
      <c r="AC84" s="838"/>
      <c r="AD84" s="838"/>
      <c r="AE84" s="838"/>
      <c r="AF84" s="838"/>
      <c r="AG84" s="838"/>
      <c r="AH84" s="838"/>
      <c r="AI84" s="838"/>
      <c r="AJ84" s="838"/>
      <c r="AK84" s="838"/>
      <c r="AL84" s="838"/>
      <c r="AM84" s="838"/>
      <c r="AN84" s="838"/>
      <c r="AO84" s="838"/>
      <c r="AP84" s="838"/>
      <c r="AQ84" s="838"/>
      <c r="AR84" s="838"/>
      <c r="AS84" s="838"/>
      <c r="AT84" s="838"/>
      <c r="AU84" s="838"/>
      <c r="AV84" s="838"/>
      <c r="AW84" s="838"/>
      <c r="AX84" s="838"/>
      <c r="AY84" s="838"/>
      <c r="AZ84" s="838"/>
      <c r="BA84" s="838"/>
      <c r="BB84" s="838"/>
      <c r="BC84" s="838"/>
      <c r="BD84" s="838"/>
      <c r="BE84" s="838"/>
      <c r="BF84" s="838"/>
      <c r="BG84" s="838"/>
      <c r="BH84" s="838"/>
      <c r="BI84" s="838"/>
      <c r="BJ84" s="838"/>
      <c r="BK84" s="838"/>
      <c r="BL84" s="838"/>
      <c r="BM84" s="838"/>
      <c r="BN84" s="838"/>
      <c r="BO84" s="838"/>
      <c r="BP84" s="838"/>
      <c r="BQ84" s="838"/>
      <c r="BR84" s="838"/>
      <c r="BS84" s="838"/>
      <c r="BT84" s="838"/>
      <c r="BU84" s="838"/>
      <c r="BV84" s="838"/>
      <c r="BW84" s="838"/>
      <c r="BX84" s="838"/>
      <c r="BY84" s="838"/>
      <c r="BZ84" s="838"/>
      <c r="CA84" s="838"/>
      <c r="CB84" s="838"/>
      <c r="CC84" s="838"/>
      <c r="CD84" s="838"/>
      <c r="CE84" s="838"/>
      <c r="CF84" s="838"/>
      <c r="CG84" s="838"/>
      <c r="CH84" s="838"/>
      <c r="CI84" s="838"/>
      <c r="CJ84" s="838"/>
      <c r="CK84" s="838"/>
      <c r="CL84" s="838"/>
      <c r="CM84" s="838"/>
      <c r="CN84" s="838"/>
      <c r="CO84" s="838"/>
      <c r="CP84" s="838"/>
      <c r="CQ84" s="838"/>
      <c r="CR84" s="838"/>
      <c r="CS84" s="838"/>
      <c r="CT84" s="838"/>
      <c r="CU84" s="838"/>
      <c r="CV84" s="838"/>
      <c r="CW84" s="838"/>
      <c r="CX84" s="838"/>
      <c r="CY84" s="838"/>
      <c r="CZ84" s="838"/>
      <c r="DA84" s="838"/>
      <c r="DB84" s="838"/>
      <c r="DC84" s="838"/>
      <c r="DD84" s="838"/>
      <c r="DE84" s="838"/>
      <c r="DF84" s="838"/>
      <c r="DG84" s="838"/>
      <c r="DH84" s="838"/>
      <c r="DI84" s="838"/>
      <c r="DJ84" s="838"/>
      <c r="DK84" s="838"/>
      <c r="DL84" s="838"/>
      <c r="DM84" s="838"/>
      <c r="DN84" s="838"/>
      <c r="DO84" s="838"/>
      <c r="DP84" s="838"/>
      <c r="DQ84" s="838"/>
      <c r="DR84" s="838"/>
      <c r="DS84" s="838"/>
      <c r="DT84" s="838"/>
      <c r="DU84" s="838"/>
      <c r="DV84" s="838"/>
      <c r="DW84" s="838"/>
      <c r="DX84" s="838"/>
      <c r="DY84" s="838"/>
      <c r="DZ84" s="838"/>
      <c r="EA84" s="838"/>
      <c r="EB84" s="838"/>
      <c r="EC84" s="838"/>
      <c r="ED84" s="838"/>
      <c r="EE84" s="838"/>
      <c r="EF84" s="838"/>
      <c r="EG84" s="581"/>
      <c r="EH84" s="581"/>
      <c r="EI84" s="581"/>
      <c r="EJ84" s="581"/>
      <c r="EK84" s="581"/>
      <c r="EL84" s="581"/>
    </row>
    <row r="85" spans="1:142">
      <c r="A85" s="723"/>
      <c r="B85" s="723"/>
      <c r="C85" s="723"/>
      <c r="D85" s="838"/>
      <c r="E85" s="838"/>
      <c r="F85" s="838"/>
      <c r="G85" s="838"/>
      <c r="H85" s="838"/>
      <c r="I85" s="838"/>
      <c r="J85" s="838"/>
      <c r="K85" s="838"/>
      <c r="L85" s="838"/>
      <c r="M85" s="838"/>
      <c r="N85" s="838"/>
      <c r="O85" s="838"/>
      <c r="P85" s="838"/>
      <c r="Q85" s="838"/>
      <c r="R85" s="838"/>
      <c r="S85" s="838"/>
      <c r="T85" s="838"/>
      <c r="U85" s="838"/>
      <c r="V85" s="838"/>
      <c r="W85" s="838"/>
      <c r="X85" s="838"/>
      <c r="Y85" s="838"/>
      <c r="Z85" s="838"/>
      <c r="AA85" s="838"/>
      <c r="AB85" s="838"/>
      <c r="AC85" s="838"/>
      <c r="AD85" s="838"/>
      <c r="AE85" s="838"/>
      <c r="AF85" s="838"/>
      <c r="AG85" s="838"/>
      <c r="AH85" s="838"/>
      <c r="AI85" s="838"/>
      <c r="AJ85" s="838"/>
      <c r="AK85" s="838"/>
      <c r="AL85" s="838"/>
      <c r="AM85" s="838"/>
      <c r="AN85" s="838"/>
      <c r="AO85" s="838"/>
      <c r="AP85" s="838"/>
      <c r="AQ85" s="838"/>
      <c r="AR85" s="838"/>
      <c r="AS85" s="838"/>
      <c r="AT85" s="838"/>
      <c r="AU85" s="838"/>
      <c r="AV85" s="838"/>
      <c r="AW85" s="838"/>
      <c r="AX85" s="838"/>
      <c r="AY85" s="838"/>
      <c r="AZ85" s="838"/>
      <c r="BA85" s="838"/>
      <c r="BB85" s="838"/>
      <c r="BC85" s="838"/>
      <c r="BD85" s="838"/>
      <c r="BE85" s="838"/>
      <c r="BF85" s="838"/>
      <c r="BG85" s="838"/>
      <c r="BH85" s="838"/>
      <c r="BI85" s="838"/>
      <c r="BJ85" s="838"/>
      <c r="BK85" s="838"/>
      <c r="BL85" s="838"/>
      <c r="BM85" s="838"/>
      <c r="BN85" s="838"/>
      <c r="BO85" s="838"/>
      <c r="BP85" s="838"/>
      <c r="BQ85" s="838"/>
      <c r="BR85" s="838"/>
      <c r="BS85" s="838"/>
      <c r="BT85" s="838"/>
      <c r="BU85" s="838"/>
      <c r="BV85" s="838"/>
      <c r="BW85" s="838"/>
      <c r="BX85" s="838"/>
      <c r="BY85" s="838"/>
      <c r="BZ85" s="838"/>
      <c r="CA85" s="838"/>
      <c r="CB85" s="838"/>
      <c r="CC85" s="838"/>
      <c r="CD85" s="838"/>
      <c r="CE85" s="838"/>
      <c r="CF85" s="838"/>
      <c r="CG85" s="838"/>
      <c r="CH85" s="838"/>
      <c r="CI85" s="838"/>
      <c r="CJ85" s="838"/>
      <c r="CK85" s="838"/>
      <c r="CL85" s="838"/>
      <c r="CM85" s="838"/>
      <c r="CN85" s="838"/>
      <c r="CO85" s="838"/>
      <c r="CP85" s="838"/>
      <c r="CQ85" s="838"/>
      <c r="CR85" s="838"/>
      <c r="CS85" s="838"/>
      <c r="CT85" s="838"/>
      <c r="CU85" s="838"/>
      <c r="CV85" s="838"/>
      <c r="CW85" s="838"/>
      <c r="CX85" s="838"/>
      <c r="CY85" s="838"/>
      <c r="CZ85" s="838"/>
      <c r="DA85" s="838"/>
      <c r="DB85" s="838"/>
      <c r="DC85" s="838"/>
      <c r="DD85" s="838"/>
      <c r="DE85" s="838"/>
      <c r="DF85" s="838"/>
      <c r="DG85" s="838"/>
      <c r="DH85" s="838"/>
      <c r="DI85" s="838"/>
      <c r="DJ85" s="838"/>
      <c r="DK85" s="838"/>
      <c r="DL85" s="838"/>
      <c r="DM85" s="838"/>
      <c r="DN85" s="838"/>
      <c r="DO85" s="838"/>
      <c r="DP85" s="838"/>
      <c r="DQ85" s="838"/>
      <c r="DR85" s="838"/>
      <c r="DS85" s="838"/>
      <c r="DT85" s="838"/>
      <c r="DU85" s="838"/>
      <c r="DV85" s="838"/>
      <c r="DW85" s="838"/>
      <c r="DX85" s="838"/>
      <c r="DY85" s="838"/>
      <c r="DZ85" s="838"/>
      <c r="EA85" s="838"/>
      <c r="EB85" s="838"/>
      <c r="EC85" s="838"/>
      <c r="ED85" s="838"/>
      <c r="EE85" s="838"/>
      <c r="EF85" s="838"/>
      <c r="EG85" s="581"/>
      <c r="EH85" s="581"/>
      <c r="EI85" s="581"/>
      <c r="EJ85" s="581"/>
      <c r="EK85" s="581"/>
      <c r="EL85" s="581"/>
    </row>
    <row r="86" spans="1:142">
      <c r="A86" s="723"/>
      <c r="B86" s="723"/>
      <c r="C86" s="723"/>
      <c r="D86" s="838"/>
      <c r="E86" s="838"/>
      <c r="F86" s="838"/>
      <c r="G86" s="838"/>
      <c r="H86" s="838"/>
      <c r="I86" s="838"/>
      <c r="J86" s="838"/>
      <c r="K86" s="838"/>
      <c r="L86" s="838"/>
      <c r="M86" s="838"/>
      <c r="N86" s="838"/>
      <c r="O86" s="838"/>
      <c r="P86" s="838"/>
      <c r="Q86" s="838"/>
      <c r="R86" s="838"/>
      <c r="S86" s="838"/>
      <c r="T86" s="838"/>
      <c r="U86" s="838"/>
      <c r="V86" s="838"/>
      <c r="W86" s="838"/>
      <c r="X86" s="838"/>
      <c r="Y86" s="838"/>
      <c r="Z86" s="838"/>
      <c r="AA86" s="838"/>
      <c r="AB86" s="838"/>
      <c r="AC86" s="838"/>
      <c r="AD86" s="838"/>
      <c r="AE86" s="838"/>
      <c r="AF86" s="838"/>
      <c r="AG86" s="838"/>
      <c r="AH86" s="838"/>
      <c r="AI86" s="838"/>
      <c r="AJ86" s="838"/>
      <c r="AK86" s="838"/>
      <c r="AL86" s="838"/>
      <c r="AM86" s="838"/>
      <c r="AN86" s="838"/>
      <c r="AO86" s="838"/>
      <c r="AP86" s="838"/>
      <c r="AQ86" s="838"/>
      <c r="AR86" s="838"/>
      <c r="AS86" s="838"/>
      <c r="AT86" s="838"/>
      <c r="AU86" s="838"/>
      <c r="AV86" s="838"/>
      <c r="AW86" s="838"/>
      <c r="AX86" s="838"/>
      <c r="AY86" s="838"/>
      <c r="AZ86" s="838"/>
      <c r="BA86" s="838"/>
      <c r="BB86" s="838"/>
      <c r="BC86" s="838"/>
      <c r="BD86" s="838"/>
      <c r="BE86" s="838"/>
      <c r="BF86" s="838"/>
      <c r="BG86" s="838"/>
      <c r="BH86" s="838"/>
      <c r="BI86" s="838"/>
      <c r="BJ86" s="838"/>
      <c r="BK86" s="838"/>
      <c r="BL86" s="838"/>
      <c r="BM86" s="838"/>
      <c r="BN86" s="838"/>
      <c r="BO86" s="838"/>
      <c r="BP86" s="838"/>
      <c r="BQ86" s="838"/>
      <c r="BR86" s="838"/>
      <c r="BS86" s="838"/>
      <c r="BT86" s="838"/>
      <c r="BU86" s="838"/>
      <c r="BV86" s="838"/>
      <c r="BW86" s="838"/>
      <c r="BX86" s="838"/>
      <c r="BY86" s="838"/>
      <c r="BZ86" s="838"/>
      <c r="CA86" s="838"/>
      <c r="CB86" s="838"/>
      <c r="CC86" s="838"/>
      <c r="CD86" s="838"/>
      <c r="CE86" s="838"/>
      <c r="CF86" s="838"/>
      <c r="CG86" s="838"/>
      <c r="CH86" s="838"/>
      <c r="CI86" s="838"/>
      <c r="CJ86" s="838"/>
      <c r="CK86" s="838"/>
      <c r="CL86" s="838"/>
      <c r="CM86" s="838"/>
      <c r="CN86" s="838"/>
      <c r="CO86" s="838"/>
      <c r="CP86" s="838"/>
      <c r="CQ86" s="838"/>
      <c r="CR86" s="838"/>
      <c r="CS86" s="838"/>
      <c r="CT86" s="838"/>
      <c r="CU86" s="838"/>
      <c r="CV86" s="838"/>
      <c r="CW86" s="838"/>
      <c r="CX86" s="838"/>
      <c r="CY86" s="838"/>
      <c r="CZ86" s="838"/>
      <c r="DA86" s="838"/>
      <c r="DB86" s="838"/>
      <c r="DC86" s="838"/>
      <c r="DD86" s="838"/>
      <c r="DE86" s="838"/>
      <c r="DF86" s="838"/>
      <c r="DG86" s="838"/>
      <c r="DH86" s="838"/>
      <c r="DI86" s="838"/>
      <c r="DJ86" s="838"/>
      <c r="DK86" s="838"/>
      <c r="DL86" s="838"/>
      <c r="DM86" s="838"/>
      <c r="DN86" s="838"/>
      <c r="DO86" s="838"/>
      <c r="DP86" s="838"/>
      <c r="DQ86" s="838"/>
      <c r="DR86" s="838"/>
      <c r="DS86" s="838"/>
      <c r="DT86" s="838"/>
      <c r="DU86" s="838"/>
      <c r="DV86" s="838"/>
      <c r="DW86" s="838"/>
      <c r="DX86" s="838"/>
      <c r="DY86" s="838"/>
      <c r="DZ86" s="838"/>
      <c r="EA86" s="838"/>
      <c r="EB86" s="838"/>
      <c r="EC86" s="838"/>
      <c r="ED86" s="838"/>
      <c r="EE86" s="838"/>
      <c r="EF86" s="838"/>
      <c r="EG86" s="581"/>
      <c r="EH86" s="581"/>
      <c r="EI86" s="581"/>
      <c r="EJ86" s="581"/>
      <c r="EK86" s="581"/>
      <c r="EL86" s="581"/>
    </row>
    <row r="87" spans="1:142">
      <c r="A87" s="723"/>
      <c r="B87" s="723"/>
      <c r="C87" s="723"/>
      <c r="D87" s="838"/>
      <c r="E87" s="838"/>
      <c r="F87" s="838"/>
      <c r="G87" s="838"/>
      <c r="H87" s="838"/>
      <c r="I87" s="838"/>
      <c r="J87" s="838"/>
      <c r="K87" s="838"/>
      <c r="L87" s="838"/>
      <c r="M87" s="838"/>
      <c r="N87" s="838"/>
      <c r="O87" s="838"/>
      <c r="P87" s="838"/>
      <c r="Q87" s="838"/>
      <c r="R87" s="838"/>
      <c r="S87" s="838"/>
      <c r="T87" s="838"/>
      <c r="U87" s="838"/>
      <c r="V87" s="838"/>
      <c r="W87" s="838"/>
      <c r="X87" s="838"/>
      <c r="Y87" s="838"/>
      <c r="Z87" s="838"/>
      <c r="AA87" s="838"/>
      <c r="AB87" s="838"/>
      <c r="AC87" s="838"/>
      <c r="AD87" s="838"/>
      <c r="AE87" s="838"/>
      <c r="AF87" s="838"/>
      <c r="AG87" s="838"/>
      <c r="AH87" s="838"/>
      <c r="AI87" s="838"/>
      <c r="AJ87" s="838"/>
      <c r="AK87" s="838"/>
      <c r="AL87" s="838"/>
      <c r="AM87" s="838"/>
      <c r="AN87" s="838"/>
      <c r="AO87" s="838"/>
      <c r="AP87" s="838"/>
      <c r="AQ87" s="838"/>
      <c r="AR87" s="838"/>
      <c r="AS87" s="838"/>
      <c r="AT87" s="838"/>
      <c r="AU87" s="838"/>
      <c r="AV87" s="838"/>
      <c r="AW87" s="838"/>
      <c r="AX87" s="838"/>
      <c r="AY87" s="838"/>
      <c r="AZ87" s="838"/>
      <c r="BA87" s="838"/>
      <c r="BB87" s="838"/>
      <c r="BC87" s="838"/>
      <c r="BD87" s="838"/>
      <c r="BE87" s="838"/>
      <c r="BF87" s="838"/>
      <c r="BG87" s="838"/>
      <c r="BH87" s="838"/>
      <c r="BI87" s="838"/>
      <c r="BJ87" s="838"/>
      <c r="BK87" s="838"/>
      <c r="BL87" s="838"/>
      <c r="BM87" s="838"/>
      <c r="BN87" s="838"/>
      <c r="BO87" s="838"/>
      <c r="BP87" s="838"/>
      <c r="BQ87" s="838"/>
      <c r="BR87" s="838"/>
      <c r="BS87" s="838"/>
      <c r="BT87" s="838"/>
      <c r="BU87" s="838"/>
      <c r="BV87" s="838"/>
      <c r="BW87" s="838"/>
      <c r="BX87" s="838"/>
      <c r="BY87" s="838"/>
      <c r="BZ87" s="838"/>
      <c r="CA87" s="838"/>
      <c r="CB87" s="838"/>
      <c r="CC87" s="838"/>
      <c r="CD87" s="838"/>
      <c r="CE87" s="838"/>
      <c r="CF87" s="838"/>
      <c r="CG87" s="838"/>
      <c r="CH87" s="838"/>
      <c r="CI87" s="838"/>
      <c r="CJ87" s="838"/>
      <c r="CK87" s="838"/>
      <c r="CL87" s="838"/>
      <c r="CM87" s="838"/>
      <c r="CN87" s="838"/>
      <c r="CO87" s="838"/>
      <c r="CP87" s="838"/>
      <c r="CQ87" s="838"/>
      <c r="CR87" s="838"/>
      <c r="CS87" s="838"/>
      <c r="CT87" s="838"/>
      <c r="CU87" s="838"/>
      <c r="CV87" s="838"/>
      <c r="CW87" s="838"/>
      <c r="CX87" s="838"/>
      <c r="CY87" s="838"/>
      <c r="CZ87" s="838"/>
      <c r="DA87" s="838"/>
      <c r="DB87" s="838"/>
      <c r="DC87" s="838"/>
      <c r="DD87" s="838"/>
      <c r="DE87" s="838"/>
      <c r="DF87" s="838"/>
      <c r="DG87" s="838"/>
      <c r="DH87" s="838"/>
      <c r="DI87" s="838"/>
      <c r="DJ87" s="838"/>
      <c r="DK87" s="838"/>
      <c r="DL87" s="838"/>
      <c r="DM87" s="838"/>
      <c r="DN87" s="838"/>
      <c r="DO87" s="838"/>
      <c r="DP87" s="838"/>
      <c r="DQ87" s="838"/>
      <c r="DR87" s="838"/>
      <c r="DS87" s="838"/>
      <c r="DT87" s="838"/>
      <c r="DU87" s="838"/>
      <c r="DV87" s="838"/>
      <c r="DW87" s="838"/>
      <c r="DX87" s="838"/>
      <c r="DY87" s="838"/>
      <c r="DZ87" s="838"/>
      <c r="EA87" s="838"/>
      <c r="EB87" s="838"/>
      <c r="EC87" s="838"/>
      <c r="ED87" s="838"/>
      <c r="EE87" s="838"/>
      <c r="EF87" s="838"/>
      <c r="EG87" s="581"/>
      <c r="EH87" s="581"/>
      <c r="EI87" s="581"/>
      <c r="EJ87" s="581"/>
      <c r="EK87" s="581"/>
      <c r="EL87" s="581"/>
    </row>
    <row r="88" spans="1:142">
      <c r="A88" s="723"/>
      <c r="B88" s="723"/>
      <c r="C88" s="723"/>
      <c r="D88" s="838"/>
      <c r="E88" s="838"/>
      <c r="F88" s="838"/>
      <c r="G88" s="838"/>
      <c r="H88" s="838"/>
      <c r="I88" s="838"/>
      <c r="J88" s="838"/>
      <c r="K88" s="838"/>
      <c r="L88" s="838"/>
      <c r="M88" s="838"/>
      <c r="N88" s="838"/>
      <c r="O88" s="838"/>
      <c r="P88" s="838"/>
      <c r="Q88" s="838"/>
      <c r="R88" s="838"/>
      <c r="S88" s="838"/>
      <c r="T88" s="838"/>
      <c r="U88" s="838"/>
      <c r="V88" s="838"/>
      <c r="W88" s="838"/>
      <c r="X88" s="838"/>
      <c r="Y88" s="838"/>
      <c r="Z88" s="838"/>
      <c r="AA88" s="838"/>
      <c r="AB88" s="838"/>
      <c r="AC88" s="838"/>
      <c r="AD88" s="838"/>
      <c r="AE88" s="838"/>
      <c r="AF88" s="838"/>
      <c r="AG88" s="838"/>
      <c r="AH88" s="838"/>
      <c r="AI88" s="838"/>
      <c r="AJ88" s="838"/>
      <c r="AK88" s="838"/>
      <c r="AL88" s="838"/>
      <c r="AM88" s="838"/>
      <c r="AN88" s="838"/>
      <c r="AO88" s="838"/>
      <c r="AP88" s="838"/>
      <c r="AQ88" s="838"/>
      <c r="AR88" s="838"/>
      <c r="AS88" s="838"/>
      <c r="AT88" s="838"/>
      <c r="AU88" s="838"/>
      <c r="AV88" s="838"/>
      <c r="AW88" s="838"/>
      <c r="AX88" s="838"/>
      <c r="AY88" s="838"/>
      <c r="AZ88" s="838"/>
      <c r="BA88" s="838"/>
      <c r="BB88" s="838"/>
      <c r="BC88" s="838"/>
      <c r="BD88" s="838"/>
      <c r="BE88" s="838"/>
      <c r="BF88" s="838"/>
      <c r="BG88" s="838"/>
      <c r="BH88" s="838"/>
      <c r="BI88" s="838"/>
      <c r="BJ88" s="838"/>
      <c r="BK88" s="838"/>
      <c r="BL88" s="838"/>
      <c r="BM88" s="838"/>
      <c r="BN88" s="838"/>
      <c r="BO88" s="838"/>
      <c r="BP88" s="838"/>
      <c r="BQ88" s="838"/>
      <c r="BR88" s="838"/>
      <c r="BS88" s="838"/>
      <c r="BT88" s="838"/>
      <c r="BU88" s="838"/>
      <c r="BV88" s="838"/>
      <c r="BW88" s="838"/>
      <c r="BX88" s="838"/>
      <c r="BY88" s="838"/>
      <c r="BZ88" s="838"/>
      <c r="CA88" s="838"/>
      <c r="CB88" s="838"/>
      <c r="CC88" s="838"/>
      <c r="CD88" s="838"/>
      <c r="CE88" s="838"/>
      <c r="CF88" s="838"/>
      <c r="CG88" s="838"/>
      <c r="CH88" s="838"/>
      <c r="CI88" s="838"/>
      <c r="CJ88" s="838"/>
      <c r="CK88" s="838"/>
      <c r="CL88" s="838"/>
      <c r="CM88" s="838"/>
      <c r="CN88" s="838"/>
      <c r="CO88" s="838"/>
      <c r="CP88" s="838"/>
      <c r="CQ88" s="838"/>
      <c r="CR88" s="838"/>
      <c r="CS88" s="838"/>
      <c r="CT88" s="838"/>
      <c r="CU88" s="838"/>
      <c r="CV88" s="838"/>
      <c r="CW88" s="838"/>
      <c r="CX88" s="838"/>
      <c r="CY88" s="838"/>
      <c r="CZ88" s="838"/>
      <c r="DA88" s="838"/>
      <c r="DB88" s="838"/>
      <c r="DC88" s="838"/>
      <c r="DD88" s="838"/>
      <c r="DE88" s="838"/>
      <c r="DF88" s="838"/>
      <c r="DG88" s="838"/>
      <c r="DH88" s="838"/>
      <c r="DI88" s="838"/>
      <c r="DJ88" s="838"/>
      <c r="DK88" s="838"/>
      <c r="DL88" s="838"/>
      <c r="DM88" s="838"/>
      <c r="DN88" s="838"/>
      <c r="DO88" s="838"/>
      <c r="DP88" s="838"/>
      <c r="DQ88" s="838"/>
      <c r="DR88" s="838"/>
      <c r="DS88" s="838"/>
      <c r="DT88" s="838"/>
      <c r="DU88" s="838"/>
      <c r="DV88" s="838"/>
      <c r="DW88" s="838"/>
      <c r="DX88" s="838"/>
      <c r="DY88" s="838"/>
      <c r="DZ88" s="838"/>
      <c r="EA88" s="838"/>
      <c r="EB88" s="838"/>
      <c r="EC88" s="838"/>
      <c r="ED88" s="838"/>
      <c r="EE88" s="838"/>
      <c r="EF88" s="838"/>
      <c r="EG88" s="581"/>
      <c r="EH88" s="581"/>
      <c r="EI88" s="581"/>
      <c r="EJ88" s="581"/>
      <c r="EK88" s="581"/>
      <c r="EL88" s="581"/>
    </row>
    <row r="89" spans="1:142">
      <c r="A89" s="723"/>
      <c r="B89" s="723"/>
      <c r="C89" s="723"/>
      <c r="D89" s="838"/>
      <c r="E89" s="838"/>
      <c r="F89" s="838"/>
      <c r="G89" s="838"/>
      <c r="H89" s="838"/>
      <c r="I89" s="838"/>
      <c r="J89" s="838"/>
      <c r="K89" s="838"/>
      <c r="L89" s="838"/>
      <c r="M89" s="838"/>
      <c r="N89" s="838"/>
      <c r="O89" s="838"/>
      <c r="P89" s="838"/>
      <c r="Q89" s="838"/>
      <c r="R89" s="838"/>
      <c r="S89" s="838"/>
      <c r="T89" s="838"/>
      <c r="U89" s="838"/>
      <c r="V89" s="838"/>
      <c r="W89" s="838"/>
      <c r="X89" s="838"/>
      <c r="Y89" s="838"/>
      <c r="Z89" s="838"/>
      <c r="AA89" s="838"/>
      <c r="AB89" s="838"/>
      <c r="AC89" s="838"/>
      <c r="AD89" s="838"/>
      <c r="AE89" s="838"/>
      <c r="AF89" s="838"/>
      <c r="AG89" s="838"/>
      <c r="AH89" s="838"/>
      <c r="AI89" s="838"/>
      <c r="AJ89" s="838"/>
      <c r="AK89" s="838"/>
      <c r="AL89" s="838"/>
      <c r="AM89" s="838"/>
      <c r="AN89" s="838"/>
      <c r="AO89" s="838"/>
      <c r="AP89" s="838"/>
      <c r="AQ89" s="838"/>
      <c r="AR89" s="838"/>
      <c r="AS89" s="838"/>
      <c r="AT89" s="838"/>
      <c r="AU89" s="838"/>
      <c r="AV89" s="838"/>
      <c r="AW89" s="838"/>
      <c r="AX89" s="838"/>
      <c r="AY89" s="838"/>
      <c r="AZ89" s="838"/>
      <c r="BA89" s="838"/>
      <c r="BB89" s="838"/>
      <c r="BC89" s="838"/>
      <c r="BD89" s="838"/>
      <c r="BE89" s="838"/>
      <c r="BF89" s="838"/>
      <c r="BG89" s="838"/>
      <c r="BH89" s="838"/>
      <c r="BI89" s="838"/>
      <c r="BJ89" s="838"/>
      <c r="BK89" s="838"/>
      <c r="BL89" s="838"/>
      <c r="BM89" s="838"/>
      <c r="BN89" s="838"/>
      <c r="BO89" s="838"/>
      <c r="BP89" s="838"/>
      <c r="BQ89" s="838"/>
      <c r="BR89" s="838"/>
      <c r="BS89" s="838"/>
      <c r="BT89" s="838"/>
      <c r="BU89" s="838"/>
      <c r="BV89" s="838"/>
      <c r="BW89" s="838"/>
      <c r="BX89" s="838"/>
      <c r="BY89" s="838"/>
      <c r="BZ89" s="838"/>
      <c r="CA89" s="838"/>
      <c r="CB89" s="838"/>
      <c r="CC89" s="838"/>
      <c r="CD89" s="838"/>
      <c r="CE89" s="838"/>
      <c r="CF89" s="838"/>
      <c r="CG89" s="838"/>
      <c r="CH89" s="838"/>
      <c r="CI89" s="838"/>
      <c r="CJ89" s="838"/>
      <c r="CK89" s="838"/>
      <c r="CL89" s="838"/>
      <c r="CM89" s="838"/>
      <c r="CN89" s="838"/>
      <c r="CO89" s="838"/>
      <c r="CP89" s="838"/>
      <c r="CQ89" s="838"/>
      <c r="CR89" s="838"/>
      <c r="CS89" s="838"/>
      <c r="CT89" s="838"/>
      <c r="CU89" s="838"/>
      <c r="CV89" s="838"/>
      <c r="CW89" s="838"/>
      <c r="CX89" s="838"/>
      <c r="CY89" s="838"/>
      <c r="CZ89" s="838"/>
      <c r="DA89" s="838"/>
      <c r="DB89" s="838"/>
      <c r="DC89" s="838"/>
      <c r="DD89" s="838"/>
      <c r="DE89" s="838"/>
      <c r="DF89" s="838"/>
      <c r="DG89" s="838"/>
      <c r="DH89" s="838"/>
      <c r="DI89" s="838"/>
      <c r="DJ89" s="838"/>
      <c r="DK89" s="838"/>
      <c r="DL89" s="838"/>
      <c r="DM89" s="838"/>
      <c r="DN89" s="838"/>
      <c r="DO89" s="838"/>
      <c r="DP89" s="838"/>
      <c r="DQ89" s="838"/>
      <c r="DR89" s="838"/>
      <c r="DS89" s="838"/>
      <c r="DT89" s="838"/>
      <c r="DU89" s="838"/>
      <c r="DV89" s="838"/>
      <c r="DW89" s="838"/>
      <c r="DX89" s="838"/>
      <c r="DY89" s="838"/>
      <c r="DZ89" s="838"/>
      <c r="EA89" s="838"/>
      <c r="EB89" s="838"/>
      <c r="EC89" s="838"/>
      <c r="ED89" s="838"/>
      <c r="EE89" s="838"/>
      <c r="EF89" s="838"/>
      <c r="EG89" s="581"/>
      <c r="EH89" s="581"/>
      <c r="EI89" s="581"/>
      <c r="EJ89" s="581"/>
      <c r="EK89" s="581"/>
      <c r="EL89" s="581"/>
    </row>
    <row r="90" spans="1:142">
      <c r="A90" s="723"/>
      <c r="B90" s="723"/>
      <c r="C90" s="723"/>
      <c r="D90" s="838"/>
      <c r="E90" s="838"/>
      <c r="F90" s="838"/>
      <c r="G90" s="838"/>
      <c r="H90" s="838"/>
      <c r="I90" s="838"/>
      <c r="J90" s="838"/>
      <c r="K90" s="838"/>
      <c r="L90" s="838"/>
      <c r="M90" s="838"/>
      <c r="N90" s="838"/>
      <c r="O90" s="838"/>
      <c r="P90" s="838"/>
      <c r="Q90" s="838"/>
      <c r="R90" s="838"/>
      <c r="S90" s="838"/>
      <c r="T90" s="838"/>
      <c r="U90" s="838"/>
      <c r="V90" s="838"/>
      <c r="W90" s="838"/>
      <c r="X90" s="838"/>
      <c r="Y90" s="838"/>
      <c r="Z90" s="838"/>
      <c r="AA90" s="838"/>
      <c r="AB90" s="838"/>
      <c r="AC90" s="838"/>
      <c r="AD90" s="838"/>
      <c r="AE90" s="838"/>
      <c r="AF90" s="838"/>
      <c r="AG90" s="838"/>
      <c r="AH90" s="838"/>
      <c r="AI90" s="838"/>
      <c r="AJ90" s="838"/>
      <c r="AK90" s="838"/>
      <c r="AL90" s="838"/>
      <c r="AM90" s="838"/>
      <c r="AN90" s="838"/>
      <c r="AO90" s="838"/>
      <c r="AP90" s="838"/>
      <c r="AQ90" s="838"/>
      <c r="AR90" s="838"/>
      <c r="AS90" s="838"/>
      <c r="AT90" s="838"/>
      <c r="AU90" s="838"/>
      <c r="AV90" s="838"/>
      <c r="AW90" s="838"/>
      <c r="AX90" s="838"/>
      <c r="AY90" s="838"/>
      <c r="AZ90" s="838"/>
      <c r="BA90" s="838"/>
      <c r="BB90" s="838"/>
      <c r="BC90" s="838"/>
      <c r="BD90" s="838"/>
      <c r="BE90" s="838"/>
      <c r="BF90" s="838"/>
      <c r="BG90" s="838"/>
      <c r="BH90" s="838"/>
      <c r="BI90" s="838"/>
      <c r="BJ90" s="838"/>
      <c r="BK90" s="838"/>
      <c r="BL90" s="838"/>
      <c r="BM90" s="838"/>
      <c r="BN90" s="838"/>
      <c r="BO90" s="838"/>
      <c r="BP90" s="838"/>
      <c r="BQ90" s="838"/>
      <c r="BR90" s="838"/>
      <c r="BS90" s="838"/>
      <c r="BT90" s="838"/>
      <c r="BU90" s="838"/>
      <c r="BV90" s="838"/>
      <c r="BW90" s="838"/>
      <c r="BX90" s="838"/>
      <c r="BY90" s="838"/>
      <c r="BZ90" s="838"/>
      <c r="CA90" s="838"/>
      <c r="CB90" s="838"/>
      <c r="CC90" s="838"/>
      <c r="CD90" s="838"/>
      <c r="CE90" s="838"/>
      <c r="CF90" s="838"/>
      <c r="CG90" s="838"/>
      <c r="CH90" s="838"/>
      <c r="CI90" s="838"/>
      <c r="CJ90" s="838"/>
      <c r="CK90" s="838"/>
      <c r="CL90" s="838"/>
      <c r="CM90" s="838"/>
      <c r="CN90" s="838"/>
      <c r="CO90" s="838"/>
      <c r="CP90" s="838"/>
      <c r="CQ90" s="838"/>
      <c r="CR90" s="838"/>
      <c r="CS90" s="838"/>
      <c r="CT90" s="838"/>
      <c r="CU90" s="838"/>
      <c r="CV90" s="838"/>
      <c r="CW90" s="838"/>
      <c r="CX90" s="838"/>
      <c r="CY90" s="838"/>
      <c r="CZ90" s="838"/>
      <c r="DA90" s="838"/>
      <c r="DB90" s="838"/>
      <c r="DC90" s="838"/>
      <c r="DD90" s="838"/>
      <c r="DE90" s="838"/>
      <c r="DF90" s="838"/>
      <c r="DG90" s="838"/>
      <c r="DH90" s="838"/>
      <c r="DI90" s="838"/>
      <c r="DJ90" s="838"/>
      <c r="DK90" s="838"/>
      <c r="DL90" s="838"/>
      <c r="DM90" s="838"/>
      <c r="DN90" s="838"/>
      <c r="DO90" s="838"/>
      <c r="DP90" s="838"/>
      <c r="DQ90" s="838"/>
      <c r="DR90" s="838"/>
      <c r="DS90" s="838"/>
      <c r="DT90" s="838"/>
      <c r="DU90" s="838"/>
      <c r="DV90" s="838"/>
      <c r="DW90" s="838"/>
      <c r="DX90" s="838"/>
      <c r="DY90" s="838"/>
      <c r="DZ90" s="838"/>
      <c r="EA90" s="838"/>
      <c r="EB90" s="838"/>
      <c r="EC90" s="838"/>
      <c r="ED90" s="838"/>
      <c r="EE90" s="838"/>
      <c r="EF90" s="838"/>
      <c r="EG90" s="581"/>
      <c r="EH90" s="581"/>
      <c r="EI90" s="581"/>
      <c r="EJ90" s="581"/>
      <c r="EK90" s="581"/>
      <c r="EL90" s="581"/>
    </row>
    <row r="91" spans="1:142">
      <c r="A91" s="723"/>
      <c r="B91" s="723"/>
      <c r="C91" s="723"/>
      <c r="D91" s="838"/>
      <c r="E91" s="838"/>
      <c r="F91" s="838"/>
      <c r="G91" s="838"/>
      <c r="H91" s="838"/>
      <c r="I91" s="838"/>
      <c r="J91" s="838"/>
      <c r="K91" s="838"/>
      <c r="L91" s="838"/>
      <c r="M91" s="838"/>
      <c r="N91" s="838"/>
      <c r="O91" s="838"/>
      <c r="P91" s="838"/>
      <c r="Q91" s="838"/>
      <c r="R91" s="838"/>
      <c r="S91" s="838"/>
      <c r="T91" s="838"/>
      <c r="U91" s="838"/>
      <c r="V91" s="838"/>
      <c r="W91" s="838"/>
      <c r="X91" s="838"/>
      <c r="Y91" s="838"/>
      <c r="Z91" s="838"/>
      <c r="AA91" s="838"/>
      <c r="AB91" s="838"/>
      <c r="AC91" s="838"/>
      <c r="AD91" s="838"/>
      <c r="AE91" s="838"/>
      <c r="AF91" s="838"/>
      <c r="AG91" s="838"/>
      <c r="AH91" s="838"/>
      <c r="AI91" s="838"/>
      <c r="AJ91" s="838"/>
      <c r="AK91" s="838"/>
      <c r="AL91" s="838"/>
      <c r="AM91" s="838"/>
      <c r="AN91" s="838"/>
      <c r="AO91" s="838"/>
      <c r="AP91" s="838"/>
      <c r="AQ91" s="838"/>
      <c r="AR91" s="838"/>
      <c r="AS91" s="838"/>
      <c r="AT91" s="838"/>
      <c r="AU91" s="838"/>
      <c r="AV91" s="838"/>
      <c r="AW91" s="838"/>
      <c r="AX91" s="838"/>
      <c r="AY91" s="838"/>
      <c r="AZ91" s="838"/>
      <c r="BA91" s="838"/>
      <c r="BB91" s="838"/>
      <c r="BC91" s="838"/>
      <c r="BD91" s="838"/>
      <c r="BE91" s="838"/>
      <c r="BF91" s="838"/>
      <c r="BG91" s="838"/>
      <c r="BH91" s="838"/>
      <c r="BI91" s="838"/>
      <c r="BJ91" s="838"/>
      <c r="BK91" s="838"/>
      <c r="BL91" s="838"/>
      <c r="BM91" s="838"/>
      <c r="BN91" s="838"/>
      <c r="BO91" s="838"/>
      <c r="BP91" s="838"/>
      <c r="BQ91" s="838"/>
      <c r="BR91" s="838"/>
      <c r="BS91" s="838"/>
      <c r="BT91" s="838"/>
      <c r="BU91" s="838"/>
      <c r="BV91" s="838"/>
      <c r="BW91" s="838"/>
      <c r="BX91" s="838"/>
      <c r="BY91" s="838"/>
      <c r="BZ91" s="838"/>
      <c r="CA91" s="838"/>
      <c r="CB91" s="838"/>
      <c r="CC91" s="838"/>
      <c r="CD91" s="838"/>
      <c r="CE91" s="838"/>
      <c r="CF91" s="838"/>
      <c r="CG91" s="838"/>
      <c r="CH91" s="838"/>
      <c r="CI91" s="838"/>
      <c r="CJ91" s="838"/>
      <c r="CK91" s="838"/>
      <c r="CL91" s="838"/>
      <c r="CM91" s="838"/>
      <c r="CN91" s="838"/>
      <c r="CO91" s="838"/>
      <c r="CP91" s="838"/>
      <c r="CQ91" s="838"/>
      <c r="CR91" s="838"/>
      <c r="CS91" s="838"/>
      <c r="CT91" s="838"/>
      <c r="CU91" s="838"/>
      <c r="CV91" s="838"/>
      <c r="CW91" s="838"/>
      <c r="CX91" s="838"/>
      <c r="CY91" s="838"/>
      <c r="CZ91" s="838"/>
      <c r="DA91" s="838"/>
      <c r="DB91" s="838"/>
      <c r="DC91" s="838"/>
      <c r="DD91" s="838"/>
      <c r="DE91" s="838"/>
      <c r="DF91" s="838"/>
      <c r="DG91" s="838"/>
      <c r="DH91" s="838"/>
      <c r="DI91" s="838"/>
      <c r="DJ91" s="838"/>
      <c r="DK91" s="838"/>
      <c r="DL91" s="838"/>
      <c r="DM91" s="838"/>
      <c r="DN91" s="838"/>
      <c r="DO91" s="838"/>
      <c r="DP91" s="838"/>
      <c r="DQ91" s="838"/>
      <c r="DR91" s="838"/>
      <c r="DS91" s="838"/>
      <c r="DT91" s="838"/>
      <c r="DU91" s="838"/>
      <c r="DV91" s="838"/>
      <c r="DW91" s="838"/>
      <c r="DX91" s="838"/>
      <c r="DY91" s="838"/>
      <c r="DZ91" s="838"/>
      <c r="EA91" s="838"/>
      <c r="EB91" s="838"/>
      <c r="EC91" s="838"/>
      <c r="ED91" s="838"/>
      <c r="EE91" s="838"/>
      <c r="EF91" s="838"/>
      <c r="EG91" s="581"/>
      <c r="EH91" s="581"/>
      <c r="EI91" s="581"/>
      <c r="EJ91" s="581"/>
      <c r="EK91" s="581"/>
      <c r="EL91" s="581"/>
    </row>
    <row r="92" spans="1:142">
      <c r="A92" s="723"/>
      <c r="B92" s="723"/>
      <c r="C92" s="723"/>
      <c r="D92" s="838"/>
      <c r="E92" s="838"/>
      <c r="F92" s="838"/>
      <c r="G92" s="838"/>
      <c r="H92" s="838"/>
      <c r="I92" s="838"/>
      <c r="J92" s="838"/>
      <c r="K92" s="838"/>
      <c r="L92" s="838"/>
      <c r="M92" s="838"/>
      <c r="N92" s="838"/>
      <c r="O92" s="838"/>
      <c r="P92" s="838"/>
      <c r="Q92" s="838"/>
      <c r="R92" s="838"/>
      <c r="S92" s="838"/>
      <c r="T92" s="838"/>
      <c r="U92" s="838"/>
      <c r="V92" s="838"/>
      <c r="W92" s="838"/>
      <c r="X92" s="838"/>
      <c r="Y92" s="838"/>
      <c r="Z92" s="838"/>
      <c r="AA92" s="838"/>
      <c r="AB92" s="838"/>
      <c r="AC92" s="838"/>
      <c r="AD92" s="838"/>
      <c r="AE92" s="838"/>
      <c r="AF92" s="838"/>
      <c r="AG92" s="838"/>
      <c r="AH92" s="838"/>
      <c r="AI92" s="838"/>
      <c r="AJ92" s="838"/>
      <c r="AK92" s="838"/>
      <c r="AL92" s="838"/>
      <c r="AM92" s="838"/>
      <c r="AN92" s="838"/>
      <c r="AO92" s="838"/>
      <c r="AP92" s="838"/>
      <c r="AQ92" s="838"/>
      <c r="AR92" s="838"/>
      <c r="AS92" s="838"/>
      <c r="AT92" s="838"/>
      <c r="AU92" s="838"/>
      <c r="AV92" s="838"/>
      <c r="AW92" s="838"/>
      <c r="AX92" s="838"/>
      <c r="AY92" s="838"/>
      <c r="AZ92" s="838"/>
      <c r="BA92" s="838"/>
      <c r="BB92" s="838"/>
      <c r="BC92" s="838"/>
      <c r="BD92" s="838"/>
      <c r="BE92" s="838"/>
      <c r="BF92" s="838"/>
      <c r="BG92" s="838"/>
      <c r="BH92" s="838"/>
      <c r="BI92" s="838"/>
      <c r="BJ92" s="838"/>
      <c r="BK92" s="838"/>
      <c r="BL92" s="838"/>
      <c r="BM92" s="838"/>
      <c r="BN92" s="838"/>
      <c r="BO92" s="838"/>
      <c r="BP92" s="838"/>
      <c r="BQ92" s="838"/>
      <c r="BR92" s="838"/>
      <c r="BS92" s="838"/>
      <c r="BT92" s="838"/>
      <c r="BU92" s="838"/>
      <c r="BV92" s="838"/>
      <c r="BW92" s="838"/>
      <c r="BX92" s="838"/>
      <c r="BY92" s="838"/>
      <c r="BZ92" s="838"/>
      <c r="CA92" s="838"/>
      <c r="CB92" s="838"/>
      <c r="CC92" s="838"/>
      <c r="CD92" s="838"/>
      <c r="CE92" s="838"/>
      <c r="CF92" s="838"/>
      <c r="CG92" s="838"/>
      <c r="CH92" s="838"/>
      <c r="CI92" s="838"/>
      <c r="CJ92" s="838"/>
      <c r="CK92" s="838"/>
      <c r="CL92" s="838"/>
      <c r="CM92" s="838"/>
      <c r="CN92" s="838"/>
      <c r="CO92" s="838"/>
      <c r="CP92" s="838"/>
      <c r="CQ92" s="838"/>
      <c r="CR92" s="838"/>
      <c r="CS92" s="838"/>
      <c r="CT92" s="838"/>
      <c r="CU92" s="838"/>
      <c r="CV92" s="838"/>
      <c r="CW92" s="838"/>
      <c r="CX92" s="838"/>
      <c r="CY92" s="838"/>
      <c r="CZ92" s="838"/>
      <c r="DA92" s="838"/>
      <c r="DB92" s="838"/>
      <c r="DC92" s="838"/>
      <c r="DD92" s="838"/>
      <c r="DE92" s="838"/>
      <c r="DF92" s="838"/>
      <c r="DG92" s="838"/>
      <c r="DH92" s="838"/>
      <c r="DI92" s="838"/>
      <c r="DJ92" s="838"/>
      <c r="DK92" s="838"/>
      <c r="DL92" s="838"/>
      <c r="DM92" s="838"/>
      <c r="DN92" s="838"/>
      <c r="DO92" s="838"/>
      <c r="DP92" s="838"/>
      <c r="DQ92" s="838"/>
      <c r="DR92" s="838"/>
      <c r="DS92" s="838"/>
      <c r="DT92" s="838"/>
      <c r="DU92" s="838"/>
      <c r="DV92" s="838"/>
      <c r="DW92" s="838"/>
      <c r="DX92" s="838"/>
      <c r="DY92" s="838"/>
      <c r="DZ92" s="838"/>
      <c r="EA92" s="838"/>
      <c r="EB92" s="838"/>
      <c r="EC92" s="838"/>
      <c r="ED92" s="838"/>
      <c r="EE92" s="838"/>
      <c r="EF92" s="838"/>
      <c r="EG92" s="581"/>
      <c r="EH92" s="581"/>
      <c r="EI92" s="581"/>
      <c r="EJ92" s="581"/>
      <c r="EK92" s="581"/>
      <c r="EL92" s="581"/>
    </row>
    <row r="93" spans="1:142">
      <c r="A93" s="723"/>
      <c r="B93" s="723"/>
      <c r="C93" s="723"/>
      <c r="D93" s="838"/>
      <c r="E93" s="838"/>
      <c r="F93" s="838"/>
      <c r="G93" s="838"/>
      <c r="H93" s="838"/>
      <c r="I93" s="838"/>
      <c r="J93" s="838"/>
      <c r="K93" s="838"/>
      <c r="L93" s="838"/>
      <c r="M93" s="838"/>
      <c r="N93" s="838"/>
      <c r="O93" s="838"/>
      <c r="P93" s="838"/>
      <c r="Q93" s="838"/>
      <c r="R93" s="838"/>
      <c r="S93" s="838"/>
      <c r="T93" s="838"/>
      <c r="U93" s="838"/>
      <c r="V93" s="838"/>
      <c r="W93" s="838"/>
      <c r="X93" s="838"/>
      <c r="Y93" s="838"/>
      <c r="Z93" s="838"/>
      <c r="AA93" s="838"/>
      <c r="AB93" s="838"/>
      <c r="AC93" s="838"/>
      <c r="AD93" s="838"/>
      <c r="AE93" s="838"/>
      <c r="AF93" s="838"/>
      <c r="AG93" s="838"/>
      <c r="AH93" s="838"/>
      <c r="AI93" s="838"/>
      <c r="AJ93" s="838"/>
      <c r="AK93" s="838"/>
      <c r="AL93" s="838"/>
      <c r="AM93" s="838"/>
      <c r="AN93" s="838"/>
      <c r="AO93" s="838"/>
      <c r="AP93" s="838"/>
      <c r="AQ93" s="838"/>
      <c r="AR93" s="838"/>
      <c r="AS93" s="838"/>
      <c r="AT93" s="838"/>
      <c r="AU93" s="838"/>
      <c r="AV93" s="838"/>
      <c r="AW93" s="838"/>
      <c r="AX93" s="838"/>
      <c r="AY93" s="838"/>
      <c r="AZ93" s="838"/>
      <c r="BA93" s="838"/>
      <c r="BB93" s="838"/>
      <c r="BC93" s="838"/>
      <c r="BD93" s="838"/>
      <c r="BE93" s="838"/>
      <c r="BF93" s="838"/>
      <c r="BG93" s="838"/>
      <c r="BH93" s="838"/>
      <c r="BI93" s="838"/>
      <c r="BJ93" s="838"/>
      <c r="BK93" s="838"/>
      <c r="BL93" s="838"/>
      <c r="BM93" s="838"/>
      <c r="BN93" s="838"/>
      <c r="BO93" s="838"/>
      <c r="BP93" s="838"/>
      <c r="BQ93" s="838"/>
      <c r="BR93" s="838"/>
      <c r="BS93" s="838"/>
      <c r="BT93" s="838"/>
      <c r="BU93" s="838"/>
      <c r="BV93" s="838"/>
      <c r="BW93" s="838"/>
      <c r="BX93" s="838"/>
      <c r="BY93" s="838"/>
      <c r="BZ93" s="838"/>
      <c r="CA93" s="838"/>
      <c r="CB93" s="838"/>
      <c r="CC93" s="838"/>
      <c r="CD93" s="838"/>
      <c r="CE93" s="838"/>
      <c r="CF93" s="838"/>
      <c r="CG93" s="838"/>
      <c r="CH93" s="838"/>
      <c r="CI93" s="838"/>
      <c r="CJ93" s="838"/>
      <c r="CK93" s="838"/>
      <c r="CL93" s="838"/>
      <c r="CM93" s="838"/>
      <c r="CN93" s="838"/>
      <c r="CO93" s="838"/>
      <c r="CP93" s="838"/>
      <c r="CQ93" s="838"/>
      <c r="CR93" s="838"/>
      <c r="CS93" s="838"/>
      <c r="CT93" s="838"/>
      <c r="CU93" s="838"/>
      <c r="CV93" s="838"/>
      <c r="CW93" s="838"/>
      <c r="CX93" s="838"/>
      <c r="CY93" s="838"/>
      <c r="CZ93" s="838"/>
      <c r="DA93" s="838"/>
      <c r="DB93" s="838"/>
      <c r="DC93" s="838"/>
      <c r="DD93" s="838"/>
      <c r="DE93" s="838"/>
      <c r="DF93" s="838"/>
      <c r="DG93" s="838"/>
      <c r="DH93" s="838"/>
      <c r="DI93" s="838"/>
      <c r="DJ93" s="838"/>
      <c r="DK93" s="838"/>
      <c r="DL93" s="838"/>
      <c r="DM93" s="838"/>
      <c r="DN93" s="838"/>
      <c r="DO93" s="838"/>
      <c r="DP93" s="838"/>
      <c r="DQ93" s="838"/>
      <c r="DR93" s="838"/>
      <c r="DS93" s="838"/>
      <c r="DT93" s="838"/>
      <c r="DU93" s="838"/>
      <c r="DV93" s="838"/>
      <c r="DW93" s="838"/>
      <c r="DX93" s="838"/>
      <c r="DY93" s="838"/>
      <c r="DZ93" s="838"/>
      <c r="EA93" s="838"/>
      <c r="EB93" s="838"/>
      <c r="EC93" s="838"/>
      <c r="ED93" s="838"/>
      <c r="EE93" s="838"/>
      <c r="EF93" s="838"/>
      <c r="EG93" s="581"/>
      <c r="EH93" s="581"/>
      <c r="EI93" s="581"/>
      <c r="EJ93" s="581"/>
      <c r="EK93" s="581"/>
      <c r="EL93" s="581"/>
    </row>
    <row r="94" spans="1:142">
      <c r="A94" s="723"/>
      <c r="B94" s="723"/>
      <c r="C94" s="723"/>
      <c r="D94" s="838"/>
      <c r="E94" s="838"/>
      <c r="F94" s="838"/>
      <c r="G94" s="838"/>
      <c r="H94" s="838"/>
      <c r="I94" s="838"/>
      <c r="J94" s="838"/>
      <c r="K94" s="838"/>
      <c r="L94" s="838"/>
      <c r="M94" s="838"/>
      <c r="N94" s="838"/>
      <c r="O94" s="838"/>
      <c r="P94" s="838"/>
      <c r="Q94" s="838"/>
      <c r="R94" s="838"/>
      <c r="S94" s="838"/>
      <c r="T94" s="838"/>
      <c r="U94" s="838"/>
      <c r="V94" s="838"/>
      <c r="W94" s="838"/>
      <c r="X94" s="838"/>
      <c r="Y94" s="838"/>
      <c r="Z94" s="838"/>
      <c r="AA94" s="838"/>
      <c r="AB94" s="838"/>
      <c r="AC94" s="838"/>
      <c r="AD94" s="838"/>
      <c r="AE94" s="838"/>
      <c r="AF94" s="838"/>
      <c r="AG94" s="838"/>
      <c r="AH94" s="838"/>
      <c r="AI94" s="838"/>
      <c r="AJ94" s="838"/>
      <c r="AK94" s="838"/>
      <c r="AL94" s="838"/>
      <c r="AM94" s="838"/>
      <c r="AN94" s="838"/>
      <c r="AO94" s="838"/>
      <c r="AP94" s="838"/>
      <c r="AQ94" s="838"/>
      <c r="AR94" s="838"/>
      <c r="AS94" s="838"/>
      <c r="AT94" s="838"/>
      <c r="AU94" s="838"/>
      <c r="AV94" s="838"/>
      <c r="AW94" s="838"/>
      <c r="AX94" s="838"/>
      <c r="AY94" s="838"/>
      <c r="AZ94" s="838"/>
      <c r="BA94" s="838"/>
      <c r="BB94" s="838"/>
      <c r="BC94" s="838"/>
      <c r="BD94" s="838"/>
      <c r="BE94" s="838"/>
      <c r="BF94" s="838"/>
      <c r="BG94" s="838"/>
      <c r="BH94" s="838"/>
      <c r="BI94" s="838"/>
      <c r="BJ94" s="838"/>
      <c r="BK94" s="838"/>
      <c r="BL94" s="838"/>
      <c r="BM94" s="838"/>
      <c r="BN94" s="838"/>
      <c r="BO94" s="838"/>
      <c r="BP94" s="838"/>
      <c r="BQ94" s="838"/>
      <c r="BR94" s="838"/>
      <c r="BS94" s="838"/>
      <c r="BT94" s="838"/>
      <c r="BU94" s="838"/>
      <c r="BV94" s="838"/>
      <c r="BW94" s="838"/>
      <c r="BX94" s="838"/>
      <c r="BY94" s="838"/>
      <c r="BZ94" s="838"/>
      <c r="CA94" s="838"/>
      <c r="CB94" s="838"/>
      <c r="CC94" s="838"/>
      <c r="CD94" s="838"/>
      <c r="CE94" s="838"/>
      <c r="CF94" s="838"/>
      <c r="CG94" s="838"/>
      <c r="CH94" s="838"/>
      <c r="CI94" s="838"/>
      <c r="CJ94" s="838"/>
      <c r="CK94" s="838"/>
      <c r="CL94" s="838"/>
      <c r="CM94" s="838"/>
      <c r="CN94" s="838"/>
      <c r="CO94" s="838"/>
      <c r="CP94" s="838"/>
      <c r="CQ94" s="838"/>
      <c r="CR94" s="838"/>
      <c r="CS94" s="838"/>
      <c r="CT94" s="838"/>
      <c r="CU94" s="838"/>
      <c r="CV94" s="838"/>
      <c r="CW94" s="838"/>
      <c r="CX94" s="838"/>
      <c r="CY94" s="838"/>
      <c r="CZ94" s="838"/>
      <c r="DA94" s="838"/>
      <c r="DB94" s="838"/>
      <c r="DC94" s="838"/>
      <c r="DD94" s="838"/>
      <c r="DE94" s="838"/>
      <c r="DF94" s="838"/>
      <c r="DG94" s="838"/>
      <c r="DH94" s="838"/>
      <c r="DI94" s="838"/>
      <c r="DJ94" s="838"/>
      <c r="DK94" s="838"/>
      <c r="DL94" s="838"/>
      <c r="DM94" s="838"/>
      <c r="DN94" s="838"/>
      <c r="DO94" s="838"/>
      <c r="DP94" s="838"/>
      <c r="DQ94" s="838"/>
      <c r="DR94" s="838"/>
      <c r="DS94" s="838"/>
      <c r="DT94" s="838"/>
      <c r="DU94" s="838"/>
      <c r="DV94" s="838"/>
      <c r="DW94" s="838"/>
      <c r="DX94" s="838"/>
      <c r="DY94" s="838"/>
      <c r="DZ94" s="838"/>
      <c r="EA94" s="838"/>
      <c r="EB94" s="838"/>
      <c r="EC94" s="838"/>
      <c r="ED94" s="838"/>
      <c r="EE94" s="838"/>
      <c r="EF94" s="838"/>
      <c r="EG94" s="581"/>
      <c r="EH94" s="581"/>
      <c r="EI94" s="581"/>
      <c r="EJ94" s="581"/>
      <c r="EK94" s="581"/>
      <c r="EL94" s="581"/>
    </row>
    <row r="95" spans="1:142">
      <c r="A95" s="723"/>
      <c r="B95" s="723"/>
      <c r="C95" s="723"/>
      <c r="D95" s="838"/>
      <c r="E95" s="838"/>
      <c r="F95" s="838"/>
      <c r="G95" s="838"/>
      <c r="H95" s="838"/>
      <c r="I95" s="838"/>
      <c r="J95" s="838"/>
      <c r="K95" s="838"/>
      <c r="L95" s="838"/>
      <c r="M95" s="838"/>
      <c r="N95" s="838"/>
      <c r="O95" s="838"/>
      <c r="P95" s="838"/>
      <c r="Q95" s="838"/>
      <c r="R95" s="838"/>
      <c r="S95" s="838"/>
      <c r="T95" s="838"/>
      <c r="U95" s="838"/>
      <c r="V95" s="838"/>
      <c r="W95" s="838"/>
      <c r="X95" s="838"/>
      <c r="Y95" s="838"/>
      <c r="Z95" s="838"/>
      <c r="AA95" s="838"/>
      <c r="AB95" s="838"/>
      <c r="AC95" s="838"/>
      <c r="AD95" s="838"/>
      <c r="AE95" s="838"/>
      <c r="AF95" s="838"/>
      <c r="AG95" s="838"/>
      <c r="AH95" s="838"/>
      <c r="AI95" s="838"/>
      <c r="AJ95" s="838"/>
      <c r="AK95" s="838"/>
      <c r="AL95" s="838"/>
      <c r="AM95" s="838"/>
      <c r="AN95" s="838"/>
      <c r="AO95" s="838"/>
      <c r="AP95" s="838"/>
      <c r="AQ95" s="838"/>
      <c r="AR95" s="838"/>
      <c r="AS95" s="838"/>
      <c r="AT95" s="838"/>
      <c r="AU95" s="838"/>
      <c r="AV95" s="838"/>
      <c r="AW95" s="838"/>
      <c r="AX95" s="838"/>
      <c r="AY95" s="838"/>
      <c r="AZ95" s="838"/>
      <c r="BA95" s="838"/>
      <c r="BB95" s="838"/>
      <c r="BC95" s="838"/>
      <c r="BD95" s="838"/>
      <c r="BE95" s="838"/>
      <c r="BF95" s="838"/>
      <c r="BG95" s="838"/>
      <c r="BH95" s="838"/>
      <c r="BI95" s="838"/>
      <c r="BJ95" s="838"/>
      <c r="BK95" s="838"/>
      <c r="BL95" s="838"/>
      <c r="BM95" s="838"/>
      <c r="BN95" s="838"/>
      <c r="BO95" s="838"/>
      <c r="BP95" s="838"/>
      <c r="BQ95" s="838"/>
      <c r="BR95" s="838"/>
      <c r="BS95" s="838"/>
      <c r="BT95" s="838"/>
      <c r="BU95" s="838"/>
      <c r="BV95" s="838"/>
      <c r="BW95" s="838"/>
      <c r="BX95" s="838"/>
      <c r="BY95" s="838"/>
      <c r="BZ95" s="838"/>
      <c r="CA95" s="838"/>
      <c r="CB95" s="838"/>
      <c r="CC95" s="838"/>
      <c r="CD95" s="838"/>
      <c r="CE95" s="838"/>
      <c r="CF95" s="838"/>
      <c r="CG95" s="838"/>
      <c r="CH95" s="838"/>
      <c r="CI95" s="838"/>
      <c r="CJ95" s="838"/>
      <c r="CK95" s="838"/>
      <c r="CL95" s="838"/>
      <c r="CM95" s="838"/>
      <c r="CN95" s="838"/>
      <c r="CO95" s="838"/>
      <c r="CP95" s="838"/>
      <c r="CQ95" s="838"/>
      <c r="CR95" s="838"/>
      <c r="CS95" s="838"/>
      <c r="CT95" s="838"/>
      <c r="CU95" s="838"/>
      <c r="CV95" s="838"/>
      <c r="CW95" s="838"/>
      <c r="CX95" s="838"/>
      <c r="CY95" s="838"/>
      <c r="CZ95" s="838"/>
      <c r="DA95" s="838"/>
      <c r="DB95" s="838"/>
      <c r="DC95" s="838"/>
      <c r="DD95" s="838"/>
      <c r="DE95" s="838"/>
      <c r="DF95" s="838"/>
      <c r="DG95" s="838"/>
      <c r="DH95" s="838"/>
      <c r="DI95" s="838"/>
      <c r="DJ95" s="838"/>
      <c r="DK95" s="838"/>
      <c r="DL95" s="838"/>
      <c r="DM95" s="838"/>
      <c r="DN95" s="838"/>
      <c r="DO95" s="838"/>
      <c r="DP95" s="838"/>
      <c r="DQ95" s="838"/>
      <c r="DR95" s="838"/>
      <c r="DS95" s="838"/>
      <c r="DT95" s="838"/>
      <c r="DU95" s="838"/>
      <c r="DV95" s="838"/>
      <c r="DW95" s="838"/>
      <c r="DX95" s="838"/>
      <c r="DY95" s="838"/>
      <c r="DZ95" s="838"/>
      <c r="EA95" s="838"/>
      <c r="EB95" s="838"/>
      <c r="EC95" s="838"/>
      <c r="ED95" s="838"/>
      <c r="EE95" s="838"/>
      <c r="EF95" s="838"/>
      <c r="EG95" s="581"/>
      <c r="EH95" s="581"/>
      <c r="EI95" s="581"/>
      <c r="EJ95" s="581"/>
      <c r="EK95" s="581"/>
      <c r="EL95" s="581"/>
    </row>
    <row r="96" spans="1:142">
      <c r="A96" s="723"/>
      <c r="B96" s="723"/>
      <c r="C96" s="723"/>
      <c r="D96" s="838"/>
      <c r="E96" s="838"/>
      <c r="F96" s="838"/>
      <c r="G96" s="838"/>
      <c r="H96" s="838"/>
      <c r="I96" s="838"/>
      <c r="J96" s="838"/>
      <c r="K96" s="838"/>
      <c r="L96" s="838"/>
      <c r="M96" s="838"/>
      <c r="N96" s="838"/>
      <c r="O96" s="838"/>
      <c r="P96" s="838"/>
      <c r="Q96" s="838"/>
      <c r="R96" s="838"/>
      <c r="S96" s="838"/>
      <c r="T96" s="838"/>
      <c r="U96" s="838"/>
      <c r="V96" s="838"/>
      <c r="W96" s="838"/>
      <c r="X96" s="838"/>
      <c r="Y96" s="838"/>
      <c r="Z96" s="838"/>
      <c r="AA96" s="838"/>
      <c r="AB96" s="838"/>
      <c r="AC96" s="838"/>
      <c r="AD96" s="838"/>
      <c r="AE96" s="838"/>
      <c r="AF96" s="838"/>
      <c r="AG96" s="838"/>
      <c r="AH96" s="838"/>
      <c r="AI96" s="838"/>
      <c r="AJ96" s="838"/>
      <c r="AK96" s="838"/>
      <c r="AL96" s="838"/>
      <c r="AM96" s="838"/>
      <c r="AN96" s="838"/>
      <c r="AO96" s="838"/>
      <c r="AP96" s="838"/>
      <c r="AQ96" s="838"/>
      <c r="AR96" s="838"/>
      <c r="AS96" s="838"/>
      <c r="AT96" s="838"/>
      <c r="AU96" s="838"/>
      <c r="AV96" s="838"/>
      <c r="AW96" s="838"/>
      <c r="AX96" s="838"/>
      <c r="AY96" s="838"/>
      <c r="AZ96" s="838"/>
      <c r="BA96" s="838"/>
      <c r="BB96" s="838"/>
      <c r="BC96" s="838"/>
      <c r="BD96" s="838"/>
      <c r="BE96" s="838"/>
      <c r="BF96" s="838"/>
      <c r="BG96" s="838"/>
      <c r="BH96" s="838"/>
      <c r="BI96" s="838"/>
      <c r="BJ96" s="838"/>
      <c r="BK96" s="838"/>
      <c r="BL96" s="838"/>
      <c r="BM96" s="838"/>
      <c r="BN96" s="838"/>
      <c r="BO96" s="838"/>
      <c r="BP96" s="838"/>
      <c r="BQ96" s="838"/>
      <c r="BR96" s="838"/>
      <c r="BS96" s="838"/>
      <c r="BT96" s="838"/>
      <c r="BU96" s="838"/>
      <c r="BV96" s="838"/>
      <c r="BW96" s="838"/>
      <c r="BX96" s="838"/>
      <c r="BY96" s="838"/>
      <c r="BZ96" s="838"/>
      <c r="CA96" s="838"/>
      <c r="CB96" s="838"/>
      <c r="CC96" s="838"/>
      <c r="CD96" s="838"/>
      <c r="CE96" s="838"/>
      <c r="CF96" s="838"/>
      <c r="CG96" s="838"/>
      <c r="CH96" s="838"/>
      <c r="CI96" s="838"/>
      <c r="CJ96" s="838"/>
      <c r="CK96" s="838"/>
      <c r="CL96" s="838"/>
      <c r="CM96" s="838"/>
      <c r="CN96" s="838"/>
      <c r="CO96" s="838"/>
      <c r="CP96" s="838"/>
      <c r="CQ96" s="838"/>
      <c r="CR96" s="838"/>
      <c r="CS96" s="838"/>
      <c r="CT96" s="838"/>
      <c r="CU96" s="838"/>
      <c r="CV96" s="838"/>
      <c r="CW96" s="838"/>
      <c r="CX96" s="838"/>
      <c r="CY96" s="838"/>
      <c r="CZ96" s="838"/>
      <c r="DA96" s="838"/>
      <c r="DB96" s="838"/>
      <c r="DC96" s="838"/>
      <c r="DD96" s="838"/>
      <c r="DE96" s="838"/>
      <c r="DF96" s="838"/>
      <c r="DG96" s="838"/>
      <c r="DH96" s="838"/>
      <c r="DI96" s="838"/>
      <c r="DJ96" s="838"/>
      <c r="DK96" s="838"/>
      <c r="DL96" s="838"/>
      <c r="DM96" s="838"/>
      <c r="DN96" s="838"/>
      <c r="DO96" s="838"/>
      <c r="DP96" s="838"/>
      <c r="DQ96" s="838"/>
      <c r="DR96" s="838"/>
      <c r="DS96" s="838"/>
      <c r="DT96" s="838"/>
      <c r="DU96" s="838"/>
      <c r="DV96" s="838"/>
      <c r="DW96" s="838"/>
      <c r="DX96" s="838"/>
      <c r="DY96" s="838"/>
      <c r="DZ96" s="838"/>
      <c r="EA96" s="838"/>
      <c r="EB96" s="838"/>
      <c r="EC96" s="838"/>
      <c r="ED96" s="838"/>
      <c r="EE96" s="838"/>
      <c r="EF96" s="838"/>
      <c r="EG96" s="581"/>
      <c r="EH96" s="581"/>
      <c r="EI96" s="581"/>
      <c r="EJ96" s="581"/>
      <c r="EK96" s="581"/>
      <c r="EL96" s="581"/>
    </row>
    <row r="97" spans="1:136">
      <c r="A97" s="855"/>
      <c r="B97" s="855"/>
      <c r="C97" s="855"/>
      <c r="D97" s="856"/>
      <c r="E97" s="856"/>
      <c r="F97" s="856"/>
      <c r="G97" s="856"/>
      <c r="H97" s="856"/>
      <c r="I97" s="856"/>
      <c r="J97" s="856"/>
      <c r="K97" s="856"/>
      <c r="L97" s="856"/>
      <c r="M97" s="856"/>
      <c r="N97" s="856"/>
      <c r="O97" s="856"/>
      <c r="P97" s="856"/>
      <c r="Q97" s="856"/>
      <c r="R97" s="856"/>
      <c r="S97" s="856"/>
      <c r="T97" s="856"/>
      <c r="U97" s="856"/>
      <c r="V97" s="856"/>
      <c r="W97" s="856"/>
      <c r="X97" s="856"/>
      <c r="Y97" s="856"/>
      <c r="Z97" s="856"/>
      <c r="AA97" s="856"/>
      <c r="AB97" s="856"/>
      <c r="AC97" s="856"/>
      <c r="AD97" s="856"/>
      <c r="AE97" s="856"/>
      <c r="AF97" s="856"/>
      <c r="AG97" s="856"/>
      <c r="AH97" s="856"/>
      <c r="AI97" s="856"/>
      <c r="AJ97" s="856"/>
      <c r="AK97" s="856"/>
      <c r="AL97" s="856"/>
      <c r="AM97" s="856"/>
      <c r="AN97" s="856"/>
      <c r="AO97" s="856"/>
      <c r="AP97" s="856"/>
      <c r="AQ97" s="856"/>
      <c r="AR97" s="856"/>
      <c r="AS97" s="856"/>
      <c r="AT97" s="856"/>
      <c r="AU97" s="856"/>
      <c r="AV97" s="856"/>
      <c r="AW97" s="856"/>
      <c r="AX97" s="856"/>
      <c r="AY97" s="856"/>
      <c r="AZ97" s="856"/>
      <c r="BA97" s="856"/>
      <c r="BB97" s="856"/>
      <c r="BC97" s="856"/>
      <c r="BD97" s="856"/>
      <c r="BE97" s="856"/>
      <c r="BF97" s="856"/>
      <c r="BG97" s="856"/>
      <c r="BH97" s="856"/>
      <c r="BI97" s="856"/>
      <c r="BJ97" s="856"/>
      <c r="BK97" s="856"/>
      <c r="BL97" s="856"/>
      <c r="BM97" s="856"/>
      <c r="BN97" s="856"/>
      <c r="BO97" s="856"/>
      <c r="BP97" s="856"/>
      <c r="BQ97" s="856"/>
      <c r="BR97" s="856"/>
      <c r="BS97" s="856"/>
      <c r="BT97" s="856"/>
      <c r="BU97" s="856"/>
      <c r="BV97" s="856"/>
      <c r="BW97" s="856"/>
      <c r="BX97" s="856"/>
      <c r="BY97" s="856"/>
      <c r="BZ97" s="856"/>
      <c r="CA97" s="856"/>
      <c r="CB97" s="856"/>
      <c r="CC97" s="856"/>
      <c r="CD97" s="856"/>
      <c r="CE97" s="856"/>
      <c r="CF97" s="856"/>
      <c r="CG97" s="856"/>
      <c r="CH97" s="856"/>
      <c r="CI97" s="856"/>
      <c r="CJ97" s="856"/>
      <c r="CK97" s="856"/>
      <c r="CL97" s="856"/>
      <c r="CM97" s="856"/>
      <c r="CN97" s="856"/>
      <c r="CO97" s="856"/>
      <c r="CP97" s="856"/>
      <c r="CQ97" s="856"/>
      <c r="CR97" s="856"/>
      <c r="CS97" s="856"/>
      <c r="CT97" s="856"/>
      <c r="CU97" s="856"/>
      <c r="CV97" s="856"/>
      <c r="CW97" s="856"/>
      <c r="CX97" s="856"/>
      <c r="CY97" s="856"/>
      <c r="CZ97" s="856"/>
      <c r="DA97" s="856"/>
      <c r="DB97" s="856"/>
      <c r="DC97" s="856"/>
      <c r="DD97" s="856"/>
      <c r="DE97" s="856"/>
      <c r="DF97" s="856"/>
      <c r="DG97" s="856"/>
      <c r="DH97" s="856"/>
      <c r="DI97" s="856"/>
      <c r="DJ97" s="856"/>
      <c r="DK97" s="856"/>
      <c r="DL97" s="856"/>
      <c r="DM97" s="856"/>
      <c r="DN97" s="856"/>
      <c r="DO97" s="856"/>
      <c r="DP97" s="856"/>
      <c r="DQ97" s="856"/>
      <c r="DR97" s="856"/>
      <c r="DS97" s="856"/>
      <c r="DT97" s="856"/>
      <c r="DU97" s="856"/>
      <c r="DV97" s="856"/>
      <c r="DW97" s="856"/>
      <c r="DX97" s="856"/>
      <c r="DY97" s="856"/>
      <c r="DZ97" s="856"/>
      <c r="EA97" s="856"/>
      <c r="EB97" s="856"/>
      <c r="EC97" s="856"/>
      <c r="ED97" s="856"/>
      <c r="EE97" s="856"/>
      <c r="EF97" s="856"/>
    </row>
    <row r="98" spans="1:136">
      <c r="A98" s="855"/>
      <c r="B98" s="855"/>
      <c r="C98" s="855"/>
      <c r="D98" s="856"/>
      <c r="E98" s="856"/>
      <c r="F98" s="856"/>
      <c r="G98" s="856"/>
      <c r="H98" s="856"/>
      <c r="I98" s="856"/>
      <c r="J98" s="856"/>
      <c r="K98" s="856"/>
      <c r="L98" s="856"/>
      <c r="M98" s="856"/>
      <c r="N98" s="856"/>
      <c r="O98" s="856"/>
      <c r="P98" s="856"/>
      <c r="Q98" s="856"/>
      <c r="R98" s="856"/>
      <c r="S98" s="856"/>
      <c r="T98" s="856"/>
      <c r="U98" s="856"/>
      <c r="V98" s="856"/>
      <c r="W98" s="856"/>
      <c r="X98" s="856"/>
      <c r="Y98" s="856"/>
      <c r="Z98" s="856"/>
      <c r="AA98" s="856"/>
      <c r="AB98" s="856"/>
      <c r="AC98" s="856"/>
      <c r="AD98" s="856"/>
      <c r="AE98" s="856"/>
      <c r="AF98" s="856"/>
      <c r="AG98" s="856"/>
      <c r="AH98" s="856"/>
      <c r="AI98" s="856"/>
      <c r="AJ98" s="856"/>
      <c r="AK98" s="856"/>
      <c r="AL98" s="856"/>
      <c r="AM98" s="856"/>
      <c r="AN98" s="856"/>
      <c r="AO98" s="856"/>
      <c r="AP98" s="856"/>
      <c r="AQ98" s="856"/>
      <c r="AR98" s="856"/>
      <c r="AS98" s="856"/>
      <c r="AT98" s="856"/>
      <c r="AU98" s="856"/>
      <c r="AV98" s="856"/>
      <c r="AW98" s="856"/>
      <c r="AX98" s="856"/>
      <c r="AY98" s="856"/>
      <c r="AZ98" s="856"/>
      <c r="BA98" s="856"/>
      <c r="BB98" s="856"/>
      <c r="BC98" s="856"/>
      <c r="BD98" s="856"/>
      <c r="BE98" s="856"/>
      <c r="BF98" s="856"/>
      <c r="BG98" s="856"/>
      <c r="BH98" s="856"/>
      <c r="BI98" s="856"/>
      <c r="BJ98" s="856"/>
      <c r="BK98" s="856"/>
      <c r="BL98" s="856"/>
      <c r="BM98" s="856"/>
      <c r="BN98" s="856"/>
      <c r="BO98" s="856"/>
      <c r="BP98" s="856"/>
      <c r="BQ98" s="856"/>
      <c r="BR98" s="856"/>
      <c r="BS98" s="856"/>
      <c r="BT98" s="856"/>
      <c r="BU98" s="856"/>
      <c r="BV98" s="856"/>
      <c r="BW98" s="856"/>
      <c r="BX98" s="856"/>
      <c r="BY98" s="856"/>
      <c r="BZ98" s="856"/>
      <c r="CA98" s="856"/>
      <c r="CB98" s="856"/>
      <c r="CC98" s="856"/>
      <c r="CD98" s="856"/>
      <c r="CE98" s="856"/>
      <c r="CF98" s="856"/>
      <c r="CG98" s="856"/>
      <c r="CH98" s="856"/>
      <c r="CI98" s="856"/>
      <c r="CJ98" s="856"/>
      <c r="CK98" s="856"/>
      <c r="CL98" s="856"/>
      <c r="CM98" s="856"/>
      <c r="CN98" s="856"/>
      <c r="CO98" s="856"/>
      <c r="CP98" s="856"/>
      <c r="CQ98" s="856"/>
      <c r="CR98" s="856"/>
      <c r="CS98" s="856"/>
      <c r="CT98" s="856"/>
      <c r="CU98" s="856"/>
      <c r="CV98" s="856"/>
      <c r="CW98" s="856"/>
      <c r="CX98" s="856"/>
      <c r="CY98" s="856"/>
      <c r="CZ98" s="856"/>
      <c r="DA98" s="856"/>
      <c r="DB98" s="856"/>
      <c r="DC98" s="856"/>
      <c r="DD98" s="856"/>
      <c r="DE98" s="856"/>
      <c r="DF98" s="856"/>
      <c r="DG98" s="856"/>
      <c r="DH98" s="856"/>
      <c r="DI98" s="856"/>
      <c r="DJ98" s="856"/>
      <c r="DK98" s="856"/>
      <c r="DL98" s="856"/>
      <c r="DM98" s="856"/>
      <c r="DN98" s="856"/>
      <c r="DO98" s="856"/>
      <c r="DP98" s="856"/>
      <c r="DQ98" s="856"/>
      <c r="DR98" s="856"/>
      <c r="DS98" s="856"/>
      <c r="DT98" s="856"/>
      <c r="DU98" s="856"/>
      <c r="DV98" s="856"/>
      <c r="DW98" s="856"/>
      <c r="DX98" s="856"/>
      <c r="DY98" s="856"/>
      <c r="DZ98" s="856"/>
      <c r="EA98" s="856"/>
      <c r="EB98" s="856"/>
      <c r="EC98" s="856"/>
      <c r="ED98" s="856"/>
      <c r="EE98" s="856"/>
      <c r="EF98" s="856"/>
    </row>
    <row r="99" spans="1:136">
      <c r="A99" s="855"/>
      <c r="B99" s="855"/>
      <c r="C99" s="855"/>
      <c r="D99" s="856"/>
      <c r="E99" s="856"/>
      <c r="F99" s="856"/>
      <c r="G99" s="856"/>
      <c r="H99" s="856"/>
      <c r="I99" s="856"/>
      <c r="J99" s="856"/>
      <c r="K99" s="856"/>
      <c r="L99" s="856"/>
      <c r="M99" s="856"/>
      <c r="N99" s="856"/>
      <c r="O99" s="856"/>
      <c r="P99" s="856"/>
      <c r="Q99" s="856"/>
      <c r="R99" s="856"/>
      <c r="S99" s="856"/>
      <c r="T99" s="856"/>
      <c r="U99" s="856"/>
      <c r="V99" s="856"/>
      <c r="W99" s="856"/>
      <c r="X99" s="856"/>
      <c r="Y99" s="856"/>
      <c r="Z99" s="856"/>
      <c r="AA99" s="856"/>
      <c r="AB99" s="856"/>
      <c r="AC99" s="856"/>
      <c r="AD99" s="856"/>
      <c r="AE99" s="856"/>
      <c r="AF99" s="856"/>
      <c r="AG99" s="856"/>
      <c r="AH99" s="856"/>
      <c r="AI99" s="856"/>
      <c r="AJ99" s="856"/>
      <c r="AK99" s="856"/>
      <c r="AL99" s="856"/>
      <c r="AM99" s="856"/>
      <c r="AN99" s="856"/>
      <c r="AO99" s="856"/>
      <c r="AP99" s="856"/>
      <c r="AQ99" s="856"/>
      <c r="AR99" s="856"/>
      <c r="AS99" s="856"/>
      <c r="AT99" s="856"/>
      <c r="AU99" s="856"/>
      <c r="AV99" s="856"/>
      <c r="AW99" s="856"/>
      <c r="AX99" s="856"/>
      <c r="AY99" s="856"/>
      <c r="AZ99" s="856"/>
      <c r="BA99" s="856"/>
      <c r="BB99" s="856"/>
      <c r="BC99" s="856"/>
      <c r="BD99" s="856"/>
      <c r="BE99" s="856"/>
      <c r="BF99" s="856"/>
      <c r="BG99" s="856"/>
      <c r="BH99" s="856"/>
      <c r="BI99" s="856"/>
      <c r="BJ99" s="856"/>
      <c r="BK99" s="856"/>
      <c r="BL99" s="856"/>
      <c r="BM99" s="856"/>
      <c r="BN99" s="856"/>
      <c r="BO99" s="856"/>
      <c r="BP99" s="856"/>
      <c r="BQ99" s="856"/>
      <c r="BR99" s="856"/>
      <c r="BS99" s="856"/>
      <c r="BT99" s="856"/>
      <c r="BU99" s="856"/>
      <c r="BV99" s="856"/>
      <c r="BW99" s="856"/>
      <c r="BX99" s="856"/>
      <c r="BY99" s="856"/>
      <c r="BZ99" s="856"/>
      <c r="CA99" s="856"/>
      <c r="CB99" s="856"/>
      <c r="CC99" s="856"/>
      <c r="CD99" s="856"/>
      <c r="CE99" s="856"/>
      <c r="CF99" s="856"/>
      <c r="CG99" s="856"/>
      <c r="CH99" s="856"/>
      <c r="CI99" s="856"/>
      <c r="CJ99" s="856"/>
      <c r="CK99" s="856"/>
      <c r="CL99" s="856"/>
      <c r="CM99" s="856"/>
      <c r="CN99" s="856"/>
      <c r="CO99" s="856"/>
      <c r="CP99" s="856"/>
      <c r="CQ99" s="856"/>
      <c r="CR99" s="856"/>
      <c r="CS99" s="856"/>
      <c r="CT99" s="856"/>
      <c r="CU99" s="856"/>
      <c r="CV99" s="856"/>
      <c r="CW99" s="856"/>
      <c r="CX99" s="856"/>
      <c r="CY99" s="856"/>
      <c r="CZ99" s="856"/>
      <c r="DA99" s="856"/>
      <c r="DB99" s="856"/>
      <c r="DC99" s="856"/>
      <c r="DD99" s="856"/>
      <c r="DE99" s="856"/>
      <c r="DF99" s="856"/>
      <c r="DG99" s="856"/>
      <c r="DH99" s="856"/>
      <c r="DI99" s="856"/>
      <c r="DJ99" s="856"/>
      <c r="DK99" s="856"/>
      <c r="DL99" s="856"/>
      <c r="DM99" s="856"/>
      <c r="DN99" s="856"/>
      <c r="DO99" s="856"/>
      <c r="DP99" s="856"/>
      <c r="DQ99" s="856"/>
      <c r="DR99" s="856"/>
      <c r="DS99" s="856"/>
      <c r="DT99" s="856"/>
      <c r="DU99" s="856"/>
      <c r="DV99" s="856"/>
      <c r="DW99" s="856"/>
      <c r="DX99" s="856"/>
      <c r="DY99" s="856"/>
      <c r="DZ99" s="856"/>
      <c r="EA99" s="856"/>
      <c r="EB99" s="856"/>
      <c r="EC99" s="856"/>
      <c r="ED99" s="856"/>
      <c r="EE99" s="856"/>
      <c r="EF99" s="856"/>
    </row>
    <row r="100" spans="1:136">
      <c r="A100" s="855"/>
      <c r="B100" s="855"/>
      <c r="C100" s="855"/>
      <c r="D100" s="856"/>
      <c r="E100" s="856"/>
      <c r="F100" s="856"/>
      <c r="G100" s="856"/>
      <c r="H100" s="856"/>
      <c r="I100" s="856"/>
      <c r="J100" s="856"/>
      <c r="K100" s="856"/>
      <c r="L100" s="856"/>
      <c r="M100" s="856"/>
      <c r="N100" s="856"/>
      <c r="O100" s="856"/>
      <c r="P100" s="856"/>
      <c r="Q100" s="856"/>
      <c r="R100" s="856"/>
      <c r="S100" s="856"/>
      <c r="T100" s="856"/>
      <c r="U100" s="856"/>
      <c r="V100" s="856"/>
      <c r="W100" s="856"/>
      <c r="X100" s="856"/>
      <c r="Y100" s="856"/>
      <c r="Z100" s="856"/>
      <c r="AA100" s="856"/>
      <c r="AB100" s="856"/>
      <c r="AC100" s="856"/>
      <c r="AD100" s="856"/>
      <c r="AE100" s="856"/>
      <c r="AF100" s="856"/>
      <c r="AG100" s="856"/>
      <c r="AH100" s="856"/>
      <c r="AI100" s="856"/>
      <c r="AJ100" s="856"/>
      <c r="AK100" s="856"/>
      <c r="AL100" s="856"/>
      <c r="AM100" s="856"/>
      <c r="AN100" s="856"/>
      <c r="AO100" s="856"/>
      <c r="AP100" s="856"/>
      <c r="AQ100" s="856"/>
      <c r="AR100" s="856"/>
      <c r="AS100" s="856"/>
      <c r="AT100" s="856"/>
      <c r="AU100" s="856"/>
      <c r="AV100" s="856"/>
      <c r="AW100" s="856"/>
      <c r="AX100" s="856"/>
      <c r="AY100" s="856"/>
      <c r="AZ100" s="856"/>
      <c r="BA100" s="856"/>
      <c r="BB100" s="856"/>
      <c r="BC100" s="856"/>
      <c r="BD100" s="856"/>
      <c r="BE100" s="856"/>
      <c r="BF100" s="856"/>
      <c r="BG100" s="856"/>
      <c r="BH100" s="856"/>
      <c r="BI100" s="856"/>
      <c r="BJ100" s="856"/>
      <c r="BK100" s="856"/>
      <c r="BL100" s="856"/>
      <c r="BM100" s="856"/>
      <c r="BN100" s="856"/>
      <c r="BO100" s="856"/>
      <c r="BP100" s="856"/>
      <c r="BQ100" s="856"/>
      <c r="BR100" s="856"/>
      <c r="BS100" s="856"/>
      <c r="BT100" s="856"/>
      <c r="BU100" s="856"/>
      <c r="BV100" s="856"/>
      <c r="BW100" s="856"/>
      <c r="BX100" s="856"/>
      <c r="BY100" s="856"/>
      <c r="BZ100" s="856"/>
      <c r="CA100" s="856"/>
      <c r="CB100" s="856"/>
      <c r="CC100" s="856"/>
      <c r="CD100" s="856"/>
      <c r="CE100" s="856"/>
      <c r="CF100" s="856"/>
      <c r="CG100" s="856"/>
      <c r="CH100" s="856"/>
      <c r="CI100" s="856"/>
      <c r="CJ100" s="856"/>
      <c r="CK100" s="856"/>
      <c r="CL100" s="856"/>
      <c r="CM100" s="856"/>
      <c r="CN100" s="856"/>
      <c r="CO100" s="856"/>
      <c r="CP100" s="856"/>
      <c r="CQ100" s="856"/>
      <c r="CR100" s="856"/>
      <c r="CS100" s="856"/>
      <c r="CT100" s="856"/>
      <c r="CU100" s="856"/>
      <c r="CV100" s="856"/>
      <c r="CW100" s="856"/>
      <c r="CX100" s="856"/>
      <c r="CY100" s="856"/>
      <c r="CZ100" s="856"/>
      <c r="DA100" s="856"/>
      <c r="DB100" s="856"/>
      <c r="DC100" s="856"/>
      <c r="DD100" s="856"/>
      <c r="DE100" s="856"/>
      <c r="DF100" s="856"/>
      <c r="DG100" s="856"/>
      <c r="DH100" s="856"/>
      <c r="DI100" s="856"/>
      <c r="DJ100" s="856"/>
      <c r="DK100" s="856"/>
      <c r="DL100" s="856"/>
      <c r="DM100" s="856"/>
      <c r="DN100" s="856"/>
      <c r="DO100" s="856"/>
      <c r="DP100" s="856"/>
      <c r="DQ100" s="856"/>
      <c r="DR100" s="856"/>
      <c r="DS100" s="856"/>
      <c r="DT100" s="856"/>
      <c r="DU100" s="856"/>
      <c r="DV100" s="856"/>
      <c r="DW100" s="856"/>
      <c r="DX100" s="856"/>
      <c r="DY100" s="856"/>
      <c r="DZ100" s="856"/>
      <c r="EA100" s="856"/>
      <c r="EB100" s="856"/>
      <c r="EC100" s="856"/>
      <c r="ED100" s="856"/>
      <c r="EE100" s="856"/>
      <c r="EF100" s="856"/>
    </row>
    <row r="101" spans="1:136">
      <c r="A101" s="855"/>
      <c r="B101" s="855"/>
      <c r="C101" s="855"/>
      <c r="D101" s="856"/>
      <c r="E101" s="856"/>
      <c r="F101" s="856"/>
      <c r="G101" s="856"/>
      <c r="H101" s="856"/>
      <c r="I101" s="856"/>
      <c r="J101" s="856"/>
      <c r="K101" s="856"/>
      <c r="L101" s="856"/>
      <c r="M101" s="856"/>
      <c r="N101" s="856"/>
      <c r="O101" s="856"/>
      <c r="P101" s="856"/>
      <c r="Q101" s="856"/>
      <c r="R101" s="856"/>
      <c r="S101" s="856"/>
      <c r="T101" s="856"/>
      <c r="U101" s="856"/>
      <c r="V101" s="856"/>
      <c r="W101" s="856"/>
      <c r="X101" s="856"/>
      <c r="Y101" s="856"/>
      <c r="Z101" s="856"/>
      <c r="AA101" s="856"/>
      <c r="AB101" s="856"/>
      <c r="AC101" s="856"/>
      <c r="AD101" s="856"/>
      <c r="AE101" s="856"/>
      <c r="AF101" s="856"/>
      <c r="AG101" s="856"/>
      <c r="AH101" s="856"/>
      <c r="AI101" s="856"/>
      <c r="AJ101" s="856"/>
      <c r="AK101" s="856"/>
      <c r="AL101" s="856"/>
      <c r="AM101" s="856"/>
      <c r="AN101" s="856"/>
      <c r="AO101" s="856"/>
      <c r="AP101" s="856"/>
      <c r="AQ101" s="856"/>
      <c r="AR101" s="856"/>
      <c r="AS101" s="856"/>
      <c r="AT101" s="856"/>
      <c r="AU101" s="856"/>
      <c r="AV101" s="856"/>
      <c r="AW101" s="856"/>
      <c r="AX101" s="856"/>
      <c r="AY101" s="856"/>
      <c r="AZ101" s="856"/>
      <c r="BA101" s="856"/>
      <c r="BB101" s="856"/>
      <c r="BC101" s="856"/>
      <c r="BD101" s="856"/>
      <c r="BE101" s="856"/>
      <c r="BF101" s="856"/>
      <c r="BG101" s="856"/>
      <c r="BH101" s="856"/>
      <c r="BI101" s="856"/>
      <c r="BJ101" s="856"/>
      <c r="BK101" s="856"/>
      <c r="BL101" s="856"/>
      <c r="BM101" s="856"/>
      <c r="BN101" s="856"/>
      <c r="BO101" s="856"/>
      <c r="BP101" s="856"/>
      <c r="BQ101" s="856"/>
      <c r="BR101" s="856"/>
      <c r="BS101" s="856"/>
      <c r="BT101" s="856"/>
      <c r="BU101" s="856"/>
      <c r="BV101" s="856"/>
      <c r="BW101" s="856"/>
      <c r="BX101" s="856"/>
      <c r="BY101" s="856"/>
      <c r="BZ101" s="856"/>
      <c r="CA101" s="856"/>
      <c r="CB101" s="856"/>
      <c r="CC101" s="856"/>
      <c r="CD101" s="856"/>
      <c r="CE101" s="856"/>
      <c r="CF101" s="856"/>
      <c r="CG101" s="856"/>
      <c r="CH101" s="856"/>
      <c r="CI101" s="856"/>
      <c r="CJ101" s="856"/>
      <c r="CK101" s="856"/>
      <c r="CL101" s="856"/>
      <c r="CM101" s="856"/>
      <c r="CN101" s="856"/>
      <c r="CO101" s="856"/>
      <c r="CP101" s="856"/>
      <c r="CQ101" s="856"/>
      <c r="CR101" s="856"/>
      <c r="CS101" s="856"/>
      <c r="CT101" s="856"/>
      <c r="CU101" s="856"/>
      <c r="CV101" s="856"/>
      <c r="CW101" s="856"/>
      <c r="CX101" s="856"/>
      <c r="CY101" s="856"/>
      <c r="CZ101" s="856"/>
      <c r="DA101" s="856"/>
      <c r="DB101" s="856"/>
      <c r="DC101" s="856"/>
      <c r="DD101" s="856"/>
      <c r="DE101" s="856"/>
      <c r="DF101" s="856"/>
      <c r="DG101" s="856"/>
      <c r="DH101" s="856"/>
      <c r="DI101" s="856"/>
      <c r="DJ101" s="856"/>
      <c r="DK101" s="856"/>
      <c r="DL101" s="856"/>
      <c r="DM101" s="856"/>
      <c r="DN101" s="856"/>
      <c r="DO101" s="856"/>
      <c r="DP101" s="856"/>
      <c r="DQ101" s="856"/>
      <c r="DR101" s="856"/>
      <c r="DS101" s="856"/>
      <c r="DT101" s="856"/>
      <c r="DU101" s="856"/>
      <c r="DV101" s="856"/>
      <c r="DW101" s="856"/>
      <c r="DX101" s="856"/>
      <c r="DY101" s="856"/>
      <c r="DZ101" s="856"/>
      <c r="EA101" s="856"/>
      <c r="EB101" s="856"/>
      <c r="EC101" s="856"/>
      <c r="ED101" s="856"/>
      <c r="EE101" s="856"/>
      <c r="EF101" s="856"/>
    </row>
    <row r="102" spans="1:136">
      <c r="A102" s="855"/>
      <c r="B102" s="855"/>
      <c r="C102" s="855"/>
      <c r="D102" s="856"/>
      <c r="E102" s="856"/>
      <c r="F102" s="856"/>
      <c r="G102" s="856"/>
      <c r="H102" s="856"/>
      <c r="I102" s="856"/>
      <c r="J102" s="856"/>
      <c r="K102" s="856"/>
      <c r="L102" s="856"/>
      <c r="M102" s="856"/>
      <c r="N102" s="856"/>
      <c r="O102" s="856"/>
      <c r="P102" s="856"/>
      <c r="Q102" s="856"/>
      <c r="R102" s="856"/>
      <c r="S102" s="856"/>
      <c r="T102" s="856"/>
      <c r="U102" s="856"/>
      <c r="V102" s="856"/>
      <c r="W102" s="856"/>
      <c r="X102" s="856"/>
      <c r="Y102" s="856"/>
      <c r="Z102" s="856"/>
      <c r="AA102" s="856"/>
      <c r="AB102" s="856"/>
      <c r="AC102" s="856"/>
      <c r="AD102" s="856"/>
      <c r="AE102" s="856"/>
      <c r="AF102" s="856"/>
      <c r="AG102" s="856"/>
      <c r="AH102" s="856"/>
      <c r="AI102" s="856"/>
      <c r="AJ102" s="856"/>
      <c r="AK102" s="856"/>
      <c r="AL102" s="856"/>
      <c r="AM102" s="856"/>
      <c r="AN102" s="856"/>
      <c r="AO102" s="856"/>
      <c r="AP102" s="856"/>
      <c r="AQ102" s="856"/>
      <c r="AR102" s="856"/>
      <c r="AS102" s="856"/>
      <c r="AT102" s="856"/>
      <c r="AU102" s="856"/>
      <c r="AV102" s="856"/>
      <c r="AW102" s="856"/>
      <c r="AX102" s="856"/>
      <c r="AY102" s="856"/>
      <c r="AZ102" s="856"/>
      <c r="BA102" s="856"/>
      <c r="BB102" s="856"/>
      <c r="BC102" s="856"/>
      <c r="BD102" s="856"/>
      <c r="BE102" s="856"/>
      <c r="BF102" s="856"/>
      <c r="BG102" s="856"/>
      <c r="BH102" s="856"/>
      <c r="BI102" s="856"/>
      <c r="BJ102" s="856"/>
      <c r="BK102" s="856"/>
      <c r="BL102" s="856"/>
      <c r="BM102" s="856"/>
      <c r="BN102" s="856"/>
      <c r="BO102" s="856"/>
      <c r="BP102" s="856"/>
      <c r="BQ102" s="856"/>
      <c r="BR102" s="856"/>
      <c r="BS102" s="856"/>
      <c r="BT102" s="856"/>
      <c r="BU102" s="856"/>
      <c r="BV102" s="856"/>
      <c r="BW102" s="856"/>
      <c r="BX102" s="856"/>
      <c r="BY102" s="856"/>
      <c r="BZ102" s="856"/>
      <c r="CA102" s="856"/>
      <c r="CB102" s="856"/>
      <c r="CC102" s="856"/>
      <c r="CD102" s="856"/>
      <c r="CE102" s="856"/>
      <c r="CF102" s="856"/>
      <c r="CG102" s="856"/>
      <c r="CH102" s="856"/>
      <c r="CI102" s="856"/>
      <c r="CJ102" s="856"/>
      <c r="CK102" s="856"/>
      <c r="CL102" s="856"/>
      <c r="CM102" s="856"/>
      <c r="CN102" s="856"/>
      <c r="CO102" s="856"/>
      <c r="CP102" s="856"/>
      <c r="CQ102" s="856"/>
      <c r="CR102" s="856"/>
      <c r="CS102" s="856"/>
      <c r="CT102" s="856"/>
      <c r="CU102" s="856"/>
      <c r="CV102" s="856"/>
      <c r="CW102" s="856"/>
      <c r="CX102" s="856"/>
      <c r="CY102" s="856"/>
      <c r="CZ102" s="856"/>
      <c r="DA102" s="856"/>
      <c r="DB102" s="856"/>
      <c r="DC102" s="856"/>
      <c r="DD102" s="856"/>
      <c r="DE102" s="856"/>
      <c r="DF102" s="856"/>
      <c r="DG102" s="856"/>
      <c r="DH102" s="856"/>
      <c r="DI102" s="856"/>
      <c r="DJ102" s="856"/>
      <c r="DK102" s="856"/>
      <c r="DL102" s="856"/>
      <c r="DM102" s="856"/>
      <c r="DN102" s="856"/>
      <c r="DO102" s="856"/>
      <c r="DP102" s="856"/>
      <c r="DQ102" s="856"/>
      <c r="DR102" s="856"/>
      <c r="DS102" s="856"/>
      <c r="DT102" s="856"/>
      <c r="DU102" s="856"/>
      <c r="DV102" s="856"/>
      <c r="DW102" s="856"/>
      <c r="DX102" s="856"/>
      <c r="DY102" s="856"/>
      <c r="DZ102" s="856"/>
      <c r="EA102" s="856"/>
      <c r="EB102" s="856"/>
      <c r="EC102" s="856"/>
      <c r="ED102" s="856"/>
      <c r="EE102" s="856"/>
      <c r="EF102" s="856"/>
    </row>
    <row r="103" spans="1:136">
      <c r="A103" s="855"/>
      <c r="B103" s="855"/>
      <c r="C103" s="855"/>
      <c r="D103" s="856"/>
      <c r="E103" s="856"/>
      <c r="F103" s="856"/>
      <c r="G103" s="856"/>
      <c r="H103" s="856"/>
      <c r="I103" s="856"/>
      <c r="J103" s="856"/>
      <c r="K103" s="856"/>
      <c r="L103" s="856"/>
      <c r="M103" s="856"/>
      <c r="N103" s="856"/>
      <c r="O103" s="856"/>
      <c r="P103" s="856"/>
      <c r="Q103" s="856"/>
      <c r="R103" s="856"/>
      <c r="S103" s="856"/>
      <c r="T103" s="856"/>
      <c r="U103" s="856"/>
      <c r="V103" s="856"/>
      <c r="W103" s="856"/>
      <c r="X103" s="856"/>
      <c r="Y103" s="856"/>
      <c r="Z103" s="856"/>
      <c r="AA103" s="856"/>
      <c r="AB103" s="856"/>
      <c r="AC103" s="856"/>
      <c r="AD103" s="856"/>
      <c r="AE103" s="856"/>
      <c r="AF103" s="856"/>
      <c r="AG103" s="856"/>
      <c r="AH103" s="856"/>
      <c r="AI103" s="856"/>
      <c r="AJ103" s="856"/>
      <c r="AK103" s="856"/>
      <c r="AL103" s="856"/>
      <c r="AM103" s="856"/>
      <c r="AN103" s="856"/>
      <c r="AO103" s="856"/>
      <c r="AP103" s="856"/>
      <c r="AQ103" s="856"/>
      <c r="AR103" s="856"/>
      <c r="AS103" s="856"/>
      <c r="AT103" s="856"/>
      <c r="AU103" s="856"/>
      <c r="AV103" s="856"/>
      <c r="AW103" s="856"/>
      <c r="AX103" s="856"/>
      <c r="AY103" s="856"/>
      <c r="AZ103" s="856"/>
      <c r="BA103" s="856"/>
      <c r="BB103" s="856"/>
      <c r="BC103" s="856"/>
      <c r="BD103" s="856"/>
      <c r="BE103" s="856"/>
      <c r="BF103" s="856"/>
      <c r="BG103" s="856"/>
      <c r="BH103" s="856"/>
      <c r="BI103" s="856"/>
      <c r="BJ103" s="856"/>
      <c r="BK103" s="856"/>
      <c r="BL103" s="856"/>
      <c r="BM103" s="856"/>
      <c r="BN103" s="856"/>
      <c r="BO103" s="856"/>
      <c r="BP103" s="856"/>
      <c r="BQ103" s="856"/>
      <c r="BR103" s="856"/>
      <c r="BS103" s="856"/>
      <c r="BT103" s="856"/>
      <c r="BU103" s="856"/>
      <c r="BV103" s="856"/>
      <c r="BW103" s="856"/>
      <c r="BX103" s="856"/>
      <c r="BY103" s="856"/>
      <c r="BZ103" s="856"/>
      <c r="CA103" s="856"/>
      <c r="CB103" s="856"/>
      <c r="CC103" s="856"/>
      <c r="CD103" s="856"/>
      <c r="CE103" s="856"/>
      <c r="CF103" s="856"/>
      <c r="CG103" s="856"/>
      <c r="CH103" s="856"/>
      <c r="CI103" s="856"/>
      <c r="CJ103" s="856"/>
      <c r="CK103" s="856"/>
      <c r="CL103" s="856"/>
      <c r="CM103" s="856"/>
      <c r="CN103" s="856"/>
      <c r="CO103" s="856"/>
      <c r="CP103" s="856"/>
      <c r="CQ103" s="856"/>
      <c r="CR103" s="856"/>
      <c r="CS103" s="856"/>
      <c r="CT103" s="856"/>
      <c r="CU103" s="856"/>
      <c r="CV103" s="856"/>
      <c r="CW103" s="856"/>
      <c r="CX103" s="856"/>
      <c r="CY103" s="856"/>
      <c r="CZ103" s="856"/>
      <c r="DA103" s="856"/>
      <c r="DB103" s="856"/>
      <c r="DC103" s="856"/>
      <c r="DD103" s="856"/>
      <c r="DE103" s="856"/>
      <c r="DF103" s="856"/>
      <c r="DG103" s="856"/>
      <c r="DH103" s="856"/>
      <c r="DI103" s="856"/>
      <c r="DJ103" s="856"/>
      <c r="DK103" s="856"/>
      <c r="DL103" s="856"/>
      <c r="DM103" s="856"/>
      <c r="DN103" s="856"/>
      <c r="DO103" s="856"/>
      <c r="DP103" s="856"/>
      <c r="DQ103" s="856"/>
      <c r="DR103" s="856"/>
      <c r="DS103" s="856"/>
      <c r="DT103" s="856"/>
      <c r="DU103" s="856"/>
      <c r="DV103" s="856"/>
      <c r="DW103" s="856"/>
      <c r="DX103" s="856"/>
      <c r="DY103" s="856"/>
      <c r="DZ103" s="856"/>
      <c r="EA103" s="856"/>
      <c r="EB103" s="856"/>
      <c r="EC103" s="856"/>
      <c r="ED103" s="856"/>
      <c r="EE103" s="856"/>
      <c r="EF103" s="856"/>
    </row>
    <row r="104" spans="1:136">
      <c r="A104" s="855"/>
      <c r="B104" s="855"/>
      <c r="C104" s="855"/>
      <c r="D104" s="856"/>
      <c r="E104" s="856"/>
      <c r="F104" s="856"/>
      <c r="G104" s="856"/>
      <c r="H104" s="856"/>
      <c r="I104" s="856"/>
      <c r="J104" s="856"/>
      <c r="K104" s="856"/>
      <c r="L104" s="856"/>
      <c r="M104" s="856"/>
      <c r="N104" s="856"/>
      <c r="O104" s="856"/>
      <c r="P104" s="856"/>
      <c r="Q104" s="856"/>
      <c r="R104" s="856"/>
      <c r="S104" s="856"/>
      <c r="T104" s="856"/>
      <c r="U104" s="856"/>
      <c r="V104" s="856"/>
      <c r="W104" s="856"/>
      <c r="X104" s="856"/>
      <c r="Y104" s="856"/>
      <c r="Z104" s="856"/>
      <c r="AA104" s="856"/>
      <c r="AB104" s="856"/>
      <c r="AC104" s="856"/>
      <c r="AD104" s="856"/>
      <c r="AE104" s="856"/>
      <c r="AF104" s="856"/>
      <c r="AG104" s="856"/>
      <c r="AH104" s="856"/>
      <c r="AI104" s="856"/>
      <c r="AJ104" s="856"/>
      <c r="AK104" s="856"/>
      <c r="AL104" s="856"/>
      <c r="AM104" s="856"/>
      <c r="AN104" s="856"/>
      <c r="AO104" s="856"/>
      <c r="AP104" s="856"/>
      <c r="AQ104" s="856"/>
      <c r="AR104" s="856"/>
      <c r="AS104" s="856"/>
      <c r="AT104" s="856"/>
      <c r="AU104" s="856"/>
      <c r="AV104" s="856"/>
      <c r="AW104" s="856"/>
      <c r="AX104" s="856"/>
      <c r="AY104" s="856"/>
      <c r="AZ104" s="856"/>
      <c r="BA104" s="856"/>
      <c r="BB104" s="856"/>
      <c r="BC104" s="856"/>
      <c r="BD104" s="856"/>
      <c r="BE104" s="856"/>
      <c r="BF104" s="856"/>
      <c r="BG104" s="856"/>
      <c r="BH104" s="856"/>
      <c r="BI104" s="856"/>
      <c r="BJ104" s="856"/>
      <c r="BK104" s="856"/>
      <c r="BL104" s="856"/>
      <c r="BM104" s="856"/>
      <c r="BN104" s="856"/>
      <c r="BO104" s="856"/>
      <c r="BP104" s="856"/>
      <c r="BQ104" s="856"/>
      <c r="BR104" s="856"/>
      <c r="BS104" s="856"/>
      <c r="BT104" s="856"/>
      <c r="BU104" s="856"/>
      <c r="BV104" s="856"/>
      <c r="BW104" s="856"/>
      <c r="BX104" s="856"/>
      <c r="BY104" s="856"/>
      <c r="BZ104" s="856"/>
      <c r="CA104" s="856"/>
      <c r="CB104" s="856"/>
      <c r="CC104" s="856"/>
      <c r="CD104" s="856"/>
      <c r="CE104" s="856"/>
      <c r="CF104" s="856"/>
      <c r="CG104" s="856"/>
      <c r="CH104" s="856"/>
      <c r="CI104" s="856"/>
      <c r="CJ104" s="856"/>
      <c r="CK104" s="856"/>
      <c r="CL104" s="856"/>
      <c r="CM104" s="856"/>
      <c r="CN104" s="856"/>
      <c r="CO104" s="856"/>
      <c r="CP104" s="856"/>
      <c r="CQ104" s="856"/>
      <c r="CR104" s="856"/>
      <c r="CS104" s="856"/>
      <c r="CT104" s="856"/>
      <c r="CU104" s="856"/>
      <c r="CV104" s="856"/>
      <c r="CW104" s="856"/>
      <c r="CX104" s="856"/>
      <c r="CY104" s="856"/>
      <c r="CZ104" s="856"/>
      <c r="DA104" s="856"/>
      <c r="DB104" s="856"/>
      <c r="DC104" s="856"/>
      <c r="DD104" s="856"/>
      <c r="DE104" s="856"/>
      <c r="DF104" s="856"/>
      <c r="DG104" s="856"/>
      <c r="DH104" s="856"/>
      <c r="DI104" s="856"/>
      <c r="DJ104" s="856"/>
      <c r="DK104" s="856"/>
      <c r="DL104" s="856"/>
      <c r="DM104" s="856"/>
      <c r="DN104" s="856"/>
      <c r="DO104" s="856"/>
      <c r="DP104" s="856"/>
      <c r="DQ104" s="856"/>
      <c r="DR104" s="856"/>
      <c r="DS104" s="856"/>
      <c r="DT104" s="856"/>
      <c r="DU104" s="856"/>
      <c r="DV104" s="856"/>
      <c r="DW104" s="856"/>
      <c r="DX104" s="856"/>
      <c r="DY104" s="856"/>
      <c r="DZ104" s="856"/>
      <c r="EA104" s="856"/>
      <c r="EB104" s="856"/>
      <c r="EC104" s="856"/>
      <c r="ED104" s="856"/>
      <c r="EE104" s="856"/>
      <c r="EF104" s="856"/>
    </row>
    <row r="105" spans="1:136">
      <c r="A105" s="855"/>
      <c r="B105" s="855"/>
      <c r="C105" s="855"/>
      <c r="D105" s="856"/>
      <c r="E105" s="856"/>
      <c r="F105" s="856"/>
      <c r="G105" s="856"/>
      <c r="H105" s="856"/>
      <c r="I105" s="856"/>
      <c r="J105" s="856"/>
      <c r="K105" s="856"/>
      <c r="L105" s="856"/>
      <c r="M105" s="856"/>
      <c r="N105" s="856"/>
      <c r="O105" s="856"/>
      <c r="P105" s="856"/>
      <c r="Q105" s="856"/>
      <c r="R105" s="856"/>
      <c r="S105" s="856"/>
      <c r="T105" s="856"/>
      <c r="U105" s="856"/>
      <c r="V105" s="856"/>
      <c r="W105" s="856"/>
      <c r="X105" s="856"/>
      <c r="Y105" s="856"/>
      <c r="Z105" s="856"/>
      <c r="AA105" s="856"/>
      <c r="AB105" s="856"/>
      <c r="AC105" s="856"/>
      <c r="AD105" s="856"/>
      <c r="AE105" s="856"/>
      <c r="AF105" s="856"/>
      <c r="AG105" s="856"/>
      <c r="AH105" s="856"/>
      <c r="AI105" s="856"/>
      <c r="AJ105" s="856"/>
      <c r="AK105" s="856"/>
      <c r="AL105" s="856"/>
      <c r="AM105" s="856"/>
      <c r="AN105" s="856"/>
      <c r="AO105" s="856"/>
      <c r="AP105" s="856"/>
      <c r="AQ105" s="856"/>
      <c r="AR105" s="856"/>
      <c r="AS105" s="856"/>
      <c r="AT105" s="856"/>
      <c r="AU105" s="856"/>
      <c r="AV105" s="856"/>
      <c r="AW105" s="856"/>
      <c r="AX105" s="856"/>
      <c r="AY105" s="856"/>
      <c r="AZ105" s="856"/>
      <c r="BA105" s="856"/>
      <c r="BB105" s="856"/>
      <c r="BC105" s="856"/>
      <c r="BD105" s="856"/>
      <c r="BE105" s="856"/>
      <c r="BF105" s="856"/>
      <c r="BG105" s="856"/>
      <c r="BH105" s="856"/>
      <c r="BI105" s="856"/>
      <c r="BJ105" s="856"/>
      <c r="BK105" s="856"/>
      <c r="BL105" s="856"/>
      <c r="BM105" s="856"/>
      <c r="BN105" s="856"/>
      <c r="BO105" s="856"/>
      <c r="BP105" s="856"/>
      <c r="BQ105" s="856"/>
      <c r="BR105" s="856"/>
      <c r="BS105" s="856"/>
      <c r="BT105" s="856"/>
      <c r="BU105" s="856"/>
      <c r="BV105" s="856"/>
      <c r="BW105" s="856"/>
      <c r="BX105" s="856"/>
      <c r="BY105" s="856"/>
      <c r="BZ105" s="856"/>
      <c r="CA105" s="856"/>
      <c r="CB105" s="856"/>
      <c r="CC105" s="856"/>
      <c r="CD105" s="856"/>
      <c r="CE105" s="856"/>
      <c r="CF105" s="856"/>
      <c r="CG105" s="856"/>
      <c r="CH105" s="856"/>
      <c r="CI105" s="856"/>
      <c r="CJ105" s="856"/>
      <c r="CK105" s="856"/>
      <c r="CL105" s="856"/>
      <c r="CM105" s="856"/>
      <c r="CN105" s="856"/>
      <c r="CO105" s="856"/>
      <c r="CP105" s="856"/>
      <c r="CQ105" s="856"/>
      <c r="CR105" s="856"/>
      <c r="CS105" s="856"/>
      <c r="CT105" s="856"/>
      <c r="CU105" s="856"/>
      <c r="CV105" s="856"/>
      <c r="CW105" s="856"/>
      <c r="CX105" s="856"/>
      <c r="CY105" s="856"/>
      <c r="CZ105" s="856"/>
      <c r="DA105" s="856"/>
      <c r="DB105" s="856"/>
      <c r="DC105" s="856"/>
      <c r="DD105" s="856"/>
      <c r="DE105" s="856"/>
      <c r="DF105" s="856"/>
      <c r="DG105" s="856"/>
      <c r="DH105" s="856"/>
      <c r="DI105" s="856"/>
      <c r="DJ105" s="856"/>
      <c r="DK105" s="856"/>
      <c r="DL105" s="856"/>
      <c r="DM105" s="856"/>
      <c r="DN105" s="856"/>
      <c r="DO105" s="856"/>
      <c r="DP105" s="856"/>
      <c r="DQ105" s="856"/>
      <c r="DR105" s="856"/>
      <c r="DS105" s="856"/>
      <c r="DT105" s="856"/>
      <c r="DU105" s="856"/>
      <c r="DV105" s="856"/>
      <c r="DW105" s="856"/>
      <c r="DX105" s="856"/>
      <c r="DY105" s="856"/>
      <c r="DZ105" s="856"/>
      <c r="EA105" s="856"/>
      <c r="EB105" s="856"/>
      <c r="EC105" s="856"/>
      <c r="ED105" s="856"/>
      <c r="EE105" s="856"/>
      <c r="EF105" s="856"/>
    </row>
    <row r="106" spans="1:136">
      <c r="A106" s="855"/>
      <c r="B106" s="855"/>
      <c r="C106" s="855"/>
      <c r="D106" s="856"/>
      <c r="E106" s="856"/>
      <c r="F106" s="856"/>
      <c r="G106" s="856"/>
      <c r="H106" s="856"/>
      <c r="I106" s="856"/>
      <c r="J106" s="856"/>
      <c r="K106" s="856"/>
      <c r="L106" s="856"/>
      <c r="M106" s="856"/>
      <c r="N106" s="856"/>
      <c r="O106" s="856"/>
      <c r="P106" s="856"/>
      <c r="Q106" s="856"/>
      <c r="R106" s="856"/>
      <c r="S106" s="856"/>
      <c r="T106" s="856"/>
      <c r="U106" s="856"/>
      <c r="V106" s="856"/>
      <c r="W106" s="856"/>
      <c r="X106" s="856"/>
      <c r="Y106" s="856"/>
      <c r="Z106" s="856"/>
      <c r="AA106" s="856"/>
      <c r="AB106" s="856"/>
      <c r="AC106" s="856"/>
      <c r="AD106" s="856"/>
      <c r="AE106" s="856"/>
      <c r="AF106" s="856"/>
      <c r="AG106" s="856"/>
      <c r="AH106" s="856"/>
      <c r="AI106" s="856"/>
      <c r="AJ106" s="856"/>
      <c r="AK106" s="856"/>
      <c r="AL106" s="856"/>
      <c r="AM106" s="856"/>
      <c r="AN106" s="856"/>
      <c r="AO106" s="856"/>
      <c r="AP106" s="856"/>
      <c r="AQ106" s="856"/>
      <c r="AR106" s="856"/>
      <c r="AS106" s="856"/>
      <c r="AT106" s="856"/>
      <c r="AU106" s="856"/>
      <c r="AV106" s="856"/>
      <c r="AW106" s="856"/>
      <c r="AX106" s="856"/>
      <c r="AY106" s="856"/>
      <c r="AZ106" s="856"/>
      <c r="BA106" s="856"/>
      <c r="BB106" s="856"/>
      <c r="BC106" s="856"/>
      <c r="BD106" s="856"/>
      <c r="BE106" s="856"/>
      <c r="BF106" s="856"/>
      <c r="BG106" s="856"/>
      <c r="BH106" s="856"/>
      <c r="BI106" s="856"/>
      <c r="BJ106" s="856"/>
      <c r="BK106" s="856"/>
      <c r="BL106" s="856"/>
      <c r="BM106" s="856"/>
      <c r="BN106" s="856"/>
      <c r="BO106" s="856"/>
      <c r="BP106" s="856"/>
      <c r="BQ106" s="856"/>
      <c r="BR106" s="856"/>
      <c r="BS106" s="856"/>
      <c r="BT106" s="856"/>
      <c r="BU106" s="856"/>
      <c r="BV106" s="856"/>
      <c r="BW106" s="856"/>
      <c r="BX106" s="856"/>
      <c r="BY106" s="856"/>
      <c r="BZ106" s="856"/>
      <c r="CA106" s="856"/>
      <c r="CB106" s="856"/>
      <c r="CC106" s="856"/>
      <c r="CD106" s="856"/>
      <c r="CE106" s="856"/>
      <c r="CF106" s="856"/>
      <c r="CG106" s="856"/>
      <c r="CH106" s="856"/>
      <c r="CI106" s="856"/>
      <c r="CJ106" s="856"/>
      <c r="CK106" s="856"/>
      <c r="CL106" s="856"/>
      <c r="CM106" s="856"/>
      <c r="CN106" s="856"/>
      <c r="CO106" s="856"/>
      <c r="CP106" s="856"/>
      <c r="CQ106" s="856"/>
      <c r="CR106" s="856"/>
      <c r="CS106" s="856"/>
      <c r="CT106" s="856"/>
      <c r="CU106" s="856"/>
      <c r="CV106" s="856"/>
      <c r="CW106" s="856"/>
      <c r="CX106" s="856"/>
      <c r="CY106" s="856"/>
      <c r="CZ106" s="856"/>
      <c r="DA106" s="856"/>
      <c r="DB106" s="856"/>
      <c r="DC106" s="856"/>
      <c r="DD106" s="856"/>
      <c r="DE106" s="856"/>
      <c r="DF106" s="856"/>
      <c r="DG106" s="856"/>
      <c r="DH106" s="856"/>
      <c r="DI106" s="856"/>
      <c r="DJ106" s="856"/>
      <c r="DK106" s="856"/>
      <c r="DL106" s="856"/>
      <c r="DM106" s="856"/>
      <c r="DN106" s="856"/>
      <c r="DO106" s="856"/>
      <c r="DP106" s="856"/>
      <c r="DQ106" s="856"/>
      <c r="DR106" s="856"/>
      <c r="DS106" s="856"/>
      <c r="DT106" s="856"/>
      <c r="DU106" s="856"/>
      <c r="DV106" s="856"/>
      <c r="DW106" s="856"/>
      <c r="DX106" s="856"/>
      <c r="DY106" s="856"/>
      <c r="DZ106" s="856"/>
      <c r="EA106" s="856"/>
      <c r="EB106" s="856"/>
      <c r="EC106" s="856"/>
      <c r="ED106" s="856"/>
      <c r="EE106" s="856"/>
      <c r="EF106" s="856"/>
    </row>
    <row r="107" spans="1:136">
      <c r="A107" s="855"/>
      <c r="B107" s="855"/>
      <c r="C107" s="855"/>
      <c r="D107" s="856"/>
      <c r="E107" s="856"/>
      <c r="F107" s="856"/>
      <c r="G107" s="856"/>
      <c r="H107" s="856"/>
      <c r="I107" s="856"/>
      <c r="J107" s="856"/>
      <c r="K107" s="856"/>
      <c r="L107" s="856"/>
      <c r="M107" s="856"/>
      <c r="N107" s="856"/>
      <c r="O107" s="856"/>
      <c r="P107" s="856"/>
      <c r="Q107" s="856"/>
      <c r="R107" s="856"/>
      <c r="S107" s="856"/>
      <c r="T107" s="856"/>
      <c r="U107" s="856"/>
      <c r="V107" s="856"/>
      <c r="W107" s="856"/>
      <c r="X107" s="856"/>
      <c r="Y107" s="856"/>
      <c r="Z107" s="856"/>
      <c r="AA107" s="856"/>
      <c r="AB107" s="856"/>
      <c r="AC107" s="856"/>
      <c r="AD107" s="856"/>
      <c r="AE107" s="856"/>
      <c r="AF107" s="856"/>
      <c r="AG107" s="856"/>
      <c r="AH107" s="856"/>
      <c r="AI107" s="856"/>
      <c r="AJ107" s="856"/>
      <c r="AK107" s="856"/>
      <c r="AL107" s="856"/>
      <c r="AM107" s="856"/>
      <c r="AN107" s="856"/>
      <c r="AO107" s="856"/>
      <c r="AP107" s="856"/>
      <c r="AQ107" s="856"/>
      <c r="AR107" s="856"/>
      <c r="AS107" s="856"/>
      <c r="AT107" s="856"/>
      <c r="AU107" s="856"/>
      <c r="AV107" s="856"/>
      <c r="AW107" s="856"/>
      <c r="AX107" s="856"/>
      <c r="AY107" s="856"/>
      <c r="AZ107" s="856"/>
      <c r="BA107" s="856"/>
      <c r="BB107" s="856"/>
      <c r="BC107" s="856"/>
      <c r="BD107" s="856"/>
      <c r="BE107" s="856"/>
      <c r="BF107" s="856"/>
      <c r="BG107" s="856"/>
      <c r="BH107" s="856"/>
      <c r="BI107" s="856"/>
      <c r="BJ107" s="856"/>
      <c r="BK107" s="856"/>
      <c r="BL107" s="856"/>
      <c r="BM107" s="856"/>
      <c r="BN107" s="856"/>
      <c r="BO107" s="856"/>
      <c r="BP107" s="856"/>
      <c r="BQ107" s="856"/>
      <c r="BR107" s="856"/>
      <c r="BS107" s="856"/>
      <c r="BT107" s="856"/>
      <c r="BU107" s="856"/>
      <c r="BV107" s="856"/>
      <c r="BW107" s="856"/>
      <c r="BX107" s="856"/>
      <c r="BY107" s="856"/>
      <c r="BZ107" s="856"/>
      <c r="CA107" s="856"/>
      <c r="CB107" s="856"/>
      <c r="CC107" s="856"/>
      <c r="CD107" s="856"/>
      <c r="CE107" s="856"/>
      <c r="CF107" s="856"/>
      <c r="CG107" s="856"/>
      <c r="CH107" s="856"/>
      <c r="CI107" s="856"/>
      <c r="CJ107" s="856"/>
      <c r="CK107" s="856"/>
      <c r="CL107" s="856"/>
      <c r="CM107" s="856"/>
      <c r="CN107" s="856"/>
      <c r="CO107" s="856"/>
      <c r="CP107" s="856"/>
      <c r="CQ107" s="856"/>
      <c r="CR107" s="856"/>
      <c r="CS107" s="856"/>
      <c r="CT107" s="856"/>
      <c r="CU107" s="856"/>
      <c r="CV107" s="856"/>
      <c r="CW107" s="856"/>
      <c r="CX107" s="856"/>
      <c r="CY107" s="856"/>
      <c r="CZ107" s="856"/>
      <c r="DA107" s="856"/>
      <c r="DB107" s="856"/>
      <c r="DC107" s="856"/>
      <c r="DD107" s="856"/>
      <c r="DE107" s="856"/>
      <c r="DF107" s="856"/>
      <c r="DG107" s="856"/>
      <c r="DH107" s="856"/>
      <c r="DI107" s="856"/>
      <c r="DJ107" s="856"/>
      <c r="DK107" s="856"/>
      <c r="DL107" s="856"/>
      <c r="DM107" s="856"/>
      <c r="DN107" s="856"/>
      <c r="DO107" s="856"/>
      <c r="DP107" s="856"/>
      <c r="DQ107" s="856"/>
      <c r="DR107" s="856"/>
      <c r="DS107" s="856"/>
      <c r="DT107" s="856"/>
      <c r="DU107" s="856"/>
      <c r="DV107" s="856"/>
      <c r="DW107" s="856"/>
      <c r="DX107" s="856"/>
      <c r="DY107" s="856"/>
      <c r="DZ107" s="856"/>
      <c r="EA107" s="856"/>
      <c r="EB107" s="856"/>
      <c r="EC107" s="856"/>
      <c r="ED107" s="856"/>
      <c r="EE107" s="856"/>
      <c r="EF107" s="856"/>
    </row>
    <row r="108" spans="1:136">
      <c r="A108" s="855"/>
      <c r="B108" s="855"/>
      <c r="C108" s="855"/>
      <c r="D108" s="856"/>
      <c r="E108" s="856"/>
      <c r="F108" s="856"/>
      <c r="G108" s="856"/>
      <c r="H108" s="856"/>
      <c r="I108" s="856"/>
      <c r="J108" s="856"/>
      <c r="K108" s="856"/>
      <c r="L108" s="856"/>
      <c r="M108" s="856"/>
      <c r="N108" s="856"/>
      <c r="O108" s="856"/>
      <c r="P108" s="856"/>
      <c r="Q108" s="856"/>
      <c r="R108" s="856"/>
      <c r="S108" s="856"/>
      <c r="T108" s="856"/>
      <c r="U108" s="856"/>
      <c r="V108" s="856"/>
      <c r="W108" s="856"/>
      <c r="X108" s="856"/>
      <c r="Y108" s="856"/>
      <c r="Z108" s="856"/>
      <c r="AA108" s="856"/>
      <c r="AB108" s="856"/>
      <c r="AC108" s="856"/>
      <c r="AD108" s="856"/>
      <c r="AE108" s="856"/>
      <c r="AF108" s="856"/>
      <c r="AG108" s="856"/>
      <c r="AH108" s="856"/>
      <c r="AI108" s="856"/>
      <c r="AJ108" s="856"/>
      <c r="AK108" s="856"/>
      <c r="AL108" s="856"/>
      <c r="AM108" s="856"/>
      <c r="AN108" s="856"/>
      <c r="AO108" s="856"/>
      <c r="AP108" s="856"/>
      <c r="AQ108" s="856"/>
      <c r="AR108" s="856"/>
      <c r="AS108" s="856"/>
      <c r="AT108" s="856"/>
      <c r="AU108" s="856"/>
      <c r="AV108" s="856"/>
      <c r="AW108" s="856"/>
      <c r="AX108" s="856"/>
      <c r="AY108" s="856"/>
      <c r="AZ108" s="856"/>
      <c r="BA108" s="856"/>
      <c r="BB108" s="856"/>
      <c r="BC108" s="856"/>
      <c r="BD108" s="856"/>
      <c r="BE108" s="856"/>
      <c r="BF108" s="856"/>
      <c r="BG108" s="856"/>
      <c r="BH108" s="856"/>
      <c r="BI108" s="856"/>
      <c r="BJ108" s="856"/>
      <c r="BK108" s="856"/>
      <c r="BL108" s="856"/>
      <c r="BM108" s="856"/>
      <c r="BN108" s="856"/>
      <c r="BO108" s="856"/>
      <c r="BP108" s="856"/>
      <c r="BQ108" s="856"/>
      <c r="BR108" s="856"/>
      <c r="BS108" s="856"/>
      <c r="BT108" s="856"/>
      <c r="BU108" s="856"/>
      <c r="BV108" s="856"/>
      <c r="BW108" s="856"/>
      <c r="BX108" s="856"/>
      <c r="BY108" s="856"/>
      <c r="BZ108" s="856"/>
      <c r="CA108" s="856"/>
      <c r="CB108" s="856"/>
      <c r="CC108" s="856"/>
      <c r="CD108" s="856"/>
      <c r="CE108" s="856"/>
      <c r="CF108" s="856"/>
      <c r="CG108" s="856"/>
      <c r="CH108" s="856"/>
      <c r="CI108" s="856"/>
      <c r="CJ108" s="856"/>
      <c r="CK108" s="856"/>
      <c r="CL108" s="856"/>
      <c r="CM108" s="856"/>
      <c r="CN108" s="856"/>
      <c r="CO108" s="856"/>
      <c r="CP108" s="856"/>
      <c r="CQ108" s="856"/>
      <c r="CR108" s="856"/>
      <c r="CS108" s="856"/>
      <c r="CT108" s="856"/>
      <c r="CU108" s="856"/>
      <c r="CV108" s="856"/>
      <c r="CW108" s="856"/>
      <c r="CX108" s="856"/>
      <c r="CY108" s="856"/>
      <c r="CZ108" s="856"/>
      <c r="DA108" s="856"/>
      <c r="DB108" s="856"/>
      <c r="DC108" s="856"/>
      <c r="DD108" s="856"/>
      <c r="DE108" s="856"/>
      <c r="DF108" s="856"/>
      <c r="DG108" s="856"/>
      <c r="DH108" s="856"/>
      <c r="DI108" s="856"/>
      <c r="DJ108" s="856"/>
      <c r="DK108" s="856"/>
      <c r="DL108" s="856"/>
      <c r="DM108" s="856"/>
      <c r="DN108" s="856"/>
      <c r="DO108" s="856"/>
      <c r="DP108" s="856"/>
      <c r="DQ108" s="856"/>
      <c r="DR108" s="856"/>
      <c r="DS108" s="856"/>
      <c r="DT108" s="856"/>
      <c r="DU108" s="856"/>
      <c r="DV108" s="856"/>
      <c r="DW108" s="856"/>
      <c r="DX108" s="856"/>
      <c r="DY108" s="856"/>
      <c r="DZ108" s="856"/>
      <c r="EA108" s="856"/>
      <c r="EB108" s="856"/>
      <c r="EC108" s="856"/>
      <c r="ED108" s="856"/>
      <c r="EE108" s="856"/>
      <c r="EF108" s="856"/>
    </row>
    <row r="109" spans="1:136">
      <c r="A109" s="855"/>
      <c r="B109" s="855"/>
      <c r="C109" s="855"/>
      <c r="D109" s="856"/>
      <c r="E109" s="856"/>
      <c r="F109" s="856"/>
      <c r="G109" s="856"/>
      <c r="H109" s="856"/>
      <c r="I109" s="856"/>
      <c r="J109" s="856"/>
      <c r="K109" s="856"/>
      <c r="L109" s="856"/>
      <c r="M109" s="856"/>
      <c r="N109" s="856"/>
      <c r="O109" s="856"/>
      <c r="P109" s="856"/>
      <c r="Q109" s="856"/>
      <c r="R109" s="856"/>
      <c r="S109" s="856"/>
      <c r="T109" s="856"/>
      <c r="U109" s="856"/>
      <c r="V109" s="856"/>
      <c r="W109" s="856"/>
      <c r="X109" s="856"/>
      <c r="Y109" s="856"/>
      <c r="Z109" s="856"/>
      <c r="AA109" s="856"/>
      <c r="AB109" s="856"/>
      <c r="AC109" s="856"/>
      <c r="AD109" s="856"/>
      <c r="AE109" s="856"/>
      <c r="AF109" s="856"/>
      <c r="AG109" s="856"/>
      <c r="AH109" s="856"/>
      <c r="AI109" s="856"/>
      <c r="AJ109" s="856"/>
      <c r="AK109" s="856"/>
      <c r="AL109" s="856"/>
      <c r="AM109" s="856"/>
      <c r="AN109" s="856"/>
      <c r="AO109" s="856"/>
      <c r="AP109" s="856"/>
      <c r="AQ109" s="856"/>
      <c r="AR109" s="856"/>
      <c r="AS109" s="856"/>
      <c r="AT109" s="856"/>
      <c r="AU109" s="856"/>
      <c r="AV109" s="856"/>
      <c r="AW109" s="856"/>
      <c r="AX109" s="856"/>
      <c r="AY109" s="856"/>
      <c r="AZ109" s="856"/>
      <c r="BA109" s="856"/>
      <c r="BB109" s="856"/>
      <c r="BC109" s="856"/>
      <c r="BD109" s="856"/>
      <c r="BE109" s="856"/>
      <c r="BF109" s="856"/>
      <c r="BG109" s="856"/>
      <c r="BH109" s="856"/>
      <c r="BI109" s="856"/>
      <c r="BJ109" s="856"/>
      <c r="BK109" s="856"/>
      <c r="BL109" s="856"/>
      <c r="BM109" s="856"/>
      <c r="BN109" s="856"/>
      <c r="BO109" s="856"/>
      <c r="BP109" s="856"/>
      <c r="BQ109" s="856"/>
      <c r="BR109" s="856"/>
      <c r="BS109" s="856"/>
      <c r="BT109" s="856"/>
      <c r="BU109" s="856"/>
      <c r="BV109" s="856"/>
      <c r="BW109" s="856"/>
      <c r="BX109" s="856"/>
      <c r="BY109" s="856"/>
      <c r="BZ109" s="856"/>
      <c r="CA109" s="856"/>
      <c r="CB109" s="856"/>
      <c r="CC109" s="856"/>
      <c r="CD109" s="856"/>
      <c r="CE109" s="856"/>
      <c r="CF109" s="856"/>
      <c r="CG109" s="856"/>
      <c r="CH109" s="856"/>
      <c r="CI109" s="856"/>
      <c r="CJ109" s="856"/>
      <c r="CK109" s="856"/>
      <c r="CL109" s="856"/>
      <c r="CM109" s="856"/>
      <c r="CN109" s="856"/>
      <c r="CO109" s="856"/>
      <c r="CP109" s="856"/>
      <c r="CQ109" s="856"/>
      <c r="CR109" s="856"/>
      <c r="CS109" s="856"/>
      <c r="CT109" s="856"/>
      <c r="CU109" s="856"/>
      <c r="CV109" s="856"/>
      <c r="CW109" s="856"/>
      <c r="CX109" s="856"/>
      <c r="CY109" s="856"/>
      <c r="CZ109" s="856"/>
      <c r="DA109" s="856"/>
      <c r="DB109" s="856"/>
      <c r="DC109" s="856"/>
      <c r="DD109" s="856"/>
      <c r="DE109" s="856"/>
      <c r="DF109" s="856"/>
      <c r="DG109" s="856"/>
      <c r="DH109" s="856"/>
      <c r="DI109" s="856"/>
      <c r="DJ109" s="856"/>
      <c r="DK109" s="856"/>
      <c r="DL109" s="856"/>
      <c r="DM109" s="856"/>
      <c r="DN109" s="856"/>
      <c r="DO109" s="856"/>
      <c r="DP109" s="856"/>
      <c r="DQ109" s="856"/>
      <c r="DR109" s="856"/>
      <c r="DS109" s="856"/>
      <c r="DT109" s="856"/>
      <c r="DU109" s="856"/>
      <c r="DV109" s="856"/>
      <c r="DW109" s="856"/>
      <c r="DX109" s="856"/>
      <c r="DY109" s="856"/>
      <c r="DZ109" s="856"/>
      <c r="EA109" s="856"/>
      <c r="EB109" s="856"/>
      <c r="EC109" s="856"/>
      <c r="ED109" s="856"/>
      <c r="EE109" s="856"/>
      <c r="EF109" s="856"/>
    </row>
    <row r="110" spans="1:136">
      <c r="A110" s="855"/>
      <c r="B110" s="855"/>
      <c r="C110" s="855"/>
      <c r="D110" s="856"/>
      <c r="E110" s="856"/>
      <c r="F110" s="856"/>
      <c r="G110" s="856"/>
      <c r="H110" s="856"/>
      <c r="I110" s="856"/>
      <c r="J110" s="856"/>
      <c r="K110" s="856"/>
      <c r="L110" s="856"/>
      <c r="M110" s="856"/>
      <c r="N110" s="856"/>
      <c r="O110" s="856"/>
      <c r="P110" s="856"/>
      <c r="Q110" s="856"/>
      <c r="R110" s="856"/>
      <c r="S110" s="856"/>
      <c r="T110" s="856"/>
      <c r="U110" s="856"/>
      <c r="V110" s="856"/>
      <c r="W110" s="856"/>
      <c r="X110" s="856"/>
      <c r="Y110" s="856"/>
      <c r="Z110" s="856"/>
      <c r="AA110" s="856"/>
      <c r="AB110" s="856"/>
      <c r="AC110" s="856"/>
      <c r="AD110" s="856"/>
      <c r="AE110" s="856"/>
      <c r="AF110" s="856"/>
      <c r="AG110" s="856"/>
      <c r="AH110" s="856"/>
      <c r="AI110" s="856"/>
      <c r="AJ110" s="856"/>
      <c r="AK110" s="856"/>
      <c r="AL110" s="856"/>
      <c r="AM110" s="856"/>
      <c r="AN110" s="856"/>
      <c r="AO110" s="856"/>
      <c r="AP110" s="856"/>
      <c r="AQ110" s="856"/>
      <c r="AR110" s="856"/>
      <c r="AS110" s="856"/>
      <c r="AT110" s="856"/>
      <c r="AU110" s="856"/>
      <c r="AV110" s="856"/>
      <c r="AW110" s="856"/>
      <c r="AX110" s="856"/>
      <c r="AY110" s="856"/>
      <c r="AZ110" s="856"/>
      <c r="BA110" s="856"/>
      <c r="BB110" s="856"/>
      <c r="BC110" s="856"/>
      <c r="BD110" s="856"/>
      <c r="BE110" s="856"/>
      <c r="BF110" s="856"/>
      <c r="BG110" s="856"/>
      <c r="BH110" s="856"/>
      <c r="BI110" s="856"/>
      <c r="BJ110" s="856"/>
      <c r="BK110" s="856"/>
      <c r="BL110" s="856"/>
      <c r="BM110" s="856"/>
      <c r="BN110" s="856"/>
      <c r="BO110" s="856"/>
      <c r="BP110" s="856"/>
      <c r="BQ110" s="856"/>
      <c r="BR110" s="856"/>
      <c r="BS110" s="856"/>
      <c r="BT110" s="856"/>
      <c r="BU110" s="856"/>
      <c r="BV110" s="856"/>
      <c r="BW110" s="856"/>
      <c r="BX110" s="856"/>
      <c r="BY110" s="856"/>
      <c r="BZ110" s="856"/>
      <c r="CA110" s="856"/>
      <c r="CB110" s="856"/>
      <c r="CC110" s="856"/>
      <c r="CD110" s="856"/>
      <c r="CE110" s="856"/>
      <c r="CF110" s="856"/>
      <c r="CG110" s="856"/>
      <c r="CH110" s="856"/>
      <c r="CI110" s="856"/>
      <c r="CJ110" s="856"/>
      <c r="CK110" s="856"/>
      <c r="CL110" s="856"/>
      <c r="CM110" s="856"/>
      <c r="CN110" s="856"/>
      <c r="CO110" s="856"/>
      <c r="CP110" s="856"/>
      <c r="CQ110" s="856"/>
      <c r="CR110" s="856"/>
      <c r="CS110" s="856"/>
      <c r="CT110" s="856"/>
      <c r="CU110" s="856"/>
      <c r="CV110" s="856"/>
      <c r="CW110" s="856"/>
      <c r="CX110" s="856"/>
      <c r="CY110" s="856"/>
      <c r="CZ110" s="856"/>
      <c r="DA110" s="856"/>
      <c r="DB110" s="856"/>
      <c r="DC110" s="856"/>
      <c r="DD110" s="856"/>
      <c r="DE110" s="856"/>
      <c r="DF110" s="856"/>
      <c r="DG110" s="856"/>
      <c r="DH110" s="856"/>
      <c r="DI110" s="856"/>
      <c r="DJ110" s="856"/>
      <c r="DK110" s="856"/>
      <c r="DL110" s="856"/>
      <c r="DM110" s="856"/>
      <c r="DN110" s="856"/>
      <c r="DO110" s="856"/>
      <c r="DP110" s="856"/>
      <c r="DQ110" s="856"/>
      <c r="DR110" s="856"/>
      <c r="DS110" s="856"/>
      <c r="DT110" s="856"/>
      <c r="DU110" s="856"/>
      <c r="DV110" s="856"/>
      <c r="DW110" s="856"/>
      <c r="DX110" s="856"/>
      <c r="DY110" s="856"/>
      <c r="DZ110" s="856"/>
      <c r="EA110" s="856"/>
      <c r="EB110" s="856"/>
      <c r="EC110" s="856"/>
      <c r="ED110" s="856"/>
      <c r="EE110" s="856"/>
      <c r="EF110" s="856"/>
    </row>
    <row r="111" spans="1:136">
      <c r="A111" s="855"/>
      <c r="B111" s="855"/>
      <c r="C111" s="855"/>
      <c r="D111" s="856"/>
      <c r="E111" s="856"/>
      <c r="F111" s="856"/>
      <c r="G111" s="856"/>
      <c r="H111" s="856"/>
      <c r="I111" s="856"/>
      <c r="J111" s="856"/>
      <c r="K111" s="856"/>
      <c r="L111" s="856"/>
      <c r="M111" s="856"/>
      <c r="N111" s="856"/>
      <c r="O111" s="856"/>
      <c r="P111" s="856"/>
      <c r="Q111" s="856"/>
      <c r="R111" s="856"/>
      <c r="S111" s="856"/>
      <c r="T111" s="856"/>
      <c r="U111" s="856"/>
      <c r="V111" s="856"/>
      <c r="W111" s="856"/>
      <c r="X111" s="856"/>
      <c r="Y111" s="856"/>
      <c r="Z111" s="856"/>
      <c r="AA111" s="856"/>
      <c r="AB111" s="856"/>
      <c r="AC111" s="856"/>
      <c r="AD111" s="856"/>
      <c r="AE111" s="856"/>
      <c r="AF111" s="856"/>
      <c r="AG111" s="856"/>
      <c r="AH111" s="856"/>
      <c r="AI111" s="856"/>
      <c r="AJ111" s="856"/>
      <c r="AK111" s="856"/>
      <c r="AL111" s="856"/>
      <c r="AM111" s="856"/>
      <c r="AN111" s="856"/>
      <c r="AO111" s="856"/>
      <c r="AP111" s="856"/>
      <c r="AQ111" s="856"/>
      <c r="AR111" s="856"/>
      <c r="AS111" s="856"/>
      <c r="AT111" s="856"/>
      <c r="AU111" s="856"/>
      <c r="AV111" s="856"/>
      <c r="AW111" s="856"/>
      <c r="AX111" s="856"/>
      <c r="AY111" s="856"/>
      <c r="AZ111" s="856"/>
      <c r="BA111" s="856"/>
      <c r="BB111" s="856"/>
      <c r="BC111" s="856"/>
      <c r="BD111" s="856"/>
      <c r="BE111" s="856"/>
      <c r="BF111" s="856"/>
      <c r="BG111" s="856"/>
      <c r="BH111" s="856"/>
      <c r="BI111" s="856"/>
      <c r="BJ111" s="856"/>
      <c r="BK111" s="856"/>
      <c r="BL111" s="856"/>
      <c r="BM111" s="856"/>
      <c r="BN111" s="856"/>
      <c r="BO111" s="856"/>
      <c r="BP111" s="856"/>
      <c r="BQ111" s="856"/>
      <c r="BR111" s="856"/>
      <c r="BS111" s="856"/>
      <c r="BT111" s="856"/>
      <c r="BU111" s="856"/>
      <c r="BV111" s="856"/>
      <c r="BW111" s="856"/>
      <c r="BX111" s="856"/>
      <c r="BY111" s="856"/>
      <c r="BZ111" s="856"/>
      <c r="CA111" s="856"/>
      <c r="CB111" s="856"/>
      <c r="CC111" s="856"/>
      <c r="CD111" s="856"/>
      <c r="CE111" s="856"/>
      <c r="CF111" s="856"/>
      <c r="CG111" s="856"/>
      <c r="CH111" s="856"/>
      <c r="CI111" s="856"/>
      <c r="CJ111" s="856"/>
      <c r="CK111" s="856"/>
      <c r="CL111" s="856"/>
      <c r="CM111" s="856"/>
      <c r="CN111" s="856"/>
      <c r="CO111" s="856"/>
      <c r="CP111" s="856"/>
      <c r="CQ111" s="856"/>
      <c r="CR111" s="856"/>
      <c r="CS111" s="856"/>
      <c r="CT111" s="856"/>
      <c r="CU111" s="856"/>
      <c r="CV111" s="856"/>
      <c r="CW111" s="856"/>
      <c r="CX111" s="856"/>
      <c r="CY111" s="856"/>
      <c r="CZ111" s="856"/>
      <c r="DA111" s="856"/>
      <c r="DB111" s="856"/>
      <c r="DC111" s="856"/>
      <c r="DD111" s="856"/>
      <c r="DE111" s="856"/>
      <c r="DF111" s="856"/>
      <c r="DG111" s="856"/>
      <c r="DH111" s="856"/>
      <c r="DI111" s="856"/>
      <c r="DJ111" s="856"/>
      <c r="DK111" s="856"/>
      <c r="DL111" s="856"/>
      <c r="DM111" s="856"/>
      <c r="DN111" s="856"/>
      <c r="DO111" s="856"/>
      <c r="DP111" s="856"/>
      <c r="DQ111" s="856"/>
      <c r="DR111" s="856"/>
      <c r="DS111" s="856"/>
      <c r="DT111" s="856"/>
      <c r="DU111" s="856"/>
      <c r="DV111" s="856"/>
      <c r="DW111" s="856"/>
      <c r="DX111" s="856"/>
      <c r="DY111" s="856"/>
      <c r="DZ111" s="856"/>
      <c r="EA111" s="856"/>
      <c r="EB111" s="856"/>
      <c r="EC111" s="856"/>
      <c r="ED111" s="856"/>
      <c r="EE111" s="856"/>
      <c r="EF111" s="856"/>
    </row>
    <row r="112" spans="1:136">
      <c r="A112" s="855"/>
      <c r="B112" s="855"/>
      <c r="C112" s="855"/>
      <c r="D112" s="856"/>
      <c r="E112" s="856"/>
      <c r="F112" s="856"/>
      <c r="G112" s="856"/>
      <c r="H112" s="856"/>
      <c r="I112" s="856"/>
      <c r="J112" s="856"/>
      <c r="K112" s="856"/>
      <c r="L112" s="856"/>
      <c r="M112" s="856"/>
      <c r="N112" s="856"/>
      <c r="O112" s="856"/>
      <c r="P112" s="856"/>
      <c r="Q112" s="856"/>
      <c r="R112" s="856"/>
      <c r="S112" s="856"/>
      <c r="T112" s="856"/>
      <c r="U112" s="856"/>
      <c r="V112" s="856"/>
      <c r="W112" s="856"/>
      <c r="X112" s="856"/>
      <c r="Y112" s="856"/>
      <c r="Z112" s="856"/>
      <c r="AA112" s="856"/>
      <c r="AB112" s="856"/>
      <c r="AC112" s="856"/>
      <c r="AD112" s="856"/>
      <c r="AE112" s="856"/>
      <c r="AF112" s="856"/>
      <c r="AG112" s="856"/>
      <c r="AH112" s="856"/>
      <c r="AI112" s="856"/>
      <c r="AJ112" s="856"/>
      <c r="AK112" s="856"/>
      <c r="AL112" s="856"/>
      <c r="AM112" s="856"/>
      <c r="AN112" s="856"/>
      <c r="AO112" s="856"/>
      <c r="AP112" s="856"/>
      <c r="AQ112" s="856"/>
      <c r="AR112" s="856"/>
      <c r="AS112" s="856"/>
      <c r="AT112" s="856"/>
      <c r="AU112" s="856"/>
      <c r="AV112" s="856"/>
      <c r="AW112" s="856"/>
      <c r="AX112" s="856"/>
      <c r="AY112" s="856"/>
      <c r="AZ112" s="856"/>
      <c r="BA112" s="856"/>
      <c r="BB112" s="856"/>
      <c r="BC112" s="856"/>
      <c r="BD112" s="856"/>
      <c r="BE112" s="856"/>
      <c r="BF112" s="856"/>
      <c r="BG112" s="856"/>
      <c r="BH112" s="856"/>
      <c r="BI112" s="856"/>
      <c r="BJ112" s="856"/>
      <c r="BK112" s="856"/>
      <c r="BL112" s="856"/>
      <c r="BM112" s="856"/>
      <c r="BN112" s="856"/>
      <c r="BO112" s="856"/>
      <c r="BP112" s="856"/>
      <c r="BQ112" s="856"/>
      <c r="BR112" s="856"/>
      <c r="BS112" s="856"/>
      <c r="BT112" s="856"/>
      <c r="BU112" s="856"/>
      <c r="BV112" s="856"/>
      <c r="BW112" s="856"/>
      <c r="BX112" s="856"/>
      <c r="BY112" s="856"/>
      <c r="BZ112" s="856"/>
      <c r="CA112" s="856"/>
      <c r="CB112" s="856"/>
      <c r="CC112" s="856"/>
      <c r="CD112" s="856"/>
      <c r="CE112" s="856"/>
      <c r="CF112" s="856"/>
      <c r="CG112" s="856"/>
      <c r="CH112" s="856"/>
      <c r="CI112" s="856"/>
      <c r="CJ112" s="856"/>
      <c r="CK112" s="856"/>
      <c r="CL112" s="856"/>
      <c r="CM112" s="856"/>
      <c r="CN112" s="856"/>
      <c r="CO112" s="856"/>
      <c r="CP112" s="856"/>
      <c r="CQ112" s="856"/>
      <c r="CR112" s="856"/>
      <c r="CS112" s="856"/>
      <c r="CT112" s="856"/>
      <c r="CU112" s="856"/>
      <c r="CV112" s="856"/>
      <c r="CW112" s="856"/>
      <c r="CX112" s="856"/>
      <c r="CY112" s="856"/>
      <c r="CZ112" s="856"/>
      <c r="DA112" s="856"/>
      <c r="DB112" s="856"/>
      <c r="DC112" s="856"/>
      <c r="DD112" s="856"/>
      <c r="DE112" s="856"/>
      <c r="DF112" s="856"/>
      <c r="DG112" s="856"/>
      <c r="DH112" s="856"/>
      <c r="DI112" s="856"/>
      <c r="DJ112" s="856"/>
      <c r="DK112" s="856"/>
      <c r="DL112" s="856"/>
      <c r="DM112" s="856"/>
      <c r="DN112" s="856"/>
      <c r="DO112" s="856"/>
      <c r="DP112" s="856"/>
      <c r="DQ112" s="856"/>
      <c r="DR112" s="856"/>
      <c r="DS112" s="856"/>
      <c r="DT112" s="856"/>
      <c r="DU112" s="856"/>
      <c r="DV112" s="856"/>
      <c r="DW112" s="856"/>
      <c r="DX112" s="856"/>
      <c r="DY112" s="856"/>
      <c r="DZ112" s="856"/>
      <c r="EA112" s="856"/>
      <c r="EB112" s="856"/>
      <c r="EC112" s="856"/>
      <c r="ED112" s="856"/>
      <c r="EE112" s="856"/>
      <c r="EF112" s="856"/>
    </row>
    <row r="113" spans="1:136">
      <c r="A113" s="855"/>
      <c r="B113" s="855"/>
      <c r="C113" s="855"/>
      <c r="D113" s="856"/>
      <c r="E113" s="856"/>
      <c r="F113" s="856"/>
      <c r="G113" s="856"/>
      <c r="H113" s="856"/>
      <c r="I113" s="856"/>
      <c r="J113" s="856"/>
      <c r="K113" s="856"/>
      <c r="L113" s="856"/>
      <c r="M113" s="856"/>
      <c r="N113" s="856"/>
      <c r="O113" s="856"/>
      <c r="P113" s="856"/>
      <c r="Q113" s="856"/>
      <c r="R113" s="856"/>
      <c r="S113" s="856"/>
      <c r="T113" s="856"/>
      <c r="U113" s="856"/>
      <c r="V113" s="856"/>
      <c r="W113" s="856"/>
      <c r="X113" s="856"/>
      <c r="Y113" s="856"/>
      <c r="Z113" s="856"/>
      <c r="AA113" s="856"/>
      <c r="AB113" s="856"/>
      <c r="AC113" s="856"/>
      <c r="AD113" s="856"/>
      <c r="AE113" s="856"/>
      <c r="AF113" s="856"/>
      <c r="AG113" s="856"/>
      <c r="AH113" s="856"/>
      <c r="AI113" s="856"/>
      <c r="AJ113" s="856"/>
      <c r="AK113" s="856"/>
      <c r="AL113" s="856"/>
      <c r="AM113" s="856"/>
      <c r="AN113" s="856"/>
      <c r="AO113" s="856"/>
      <c r="AP113" s="856"/>
      <c r="AQ113" s="856"/>
      <c r="AR113" s="856"/>
      <c r="AS113" s="856"/>
      <c r="AT113" s="856"/>
      <c r="AU113" s="856"/>
      <c r="AV113" s="856"/>
      <c r="AW113" s="856"/>
      <c r="AX113" s="856"/>
      <c r="AY113" s="856"/>
      <c r="AZ113" s="856"/>
      <c r="BA113" s="856"/>
      <c r="BB113" s="856"/>
      <c r="BC113" s="856"/>
      <c r="BD113" s="856"/>
      <c r="BE113" s="856"/>
      <c r="BF113" s="856"/>
      <c r="BG113" s="856"/>
      <c r="BH113" s="856"/>
      <c r="BI113" s="856"/>
      <c r="BJ113" s="856"/>
      <c r="BK113" s="856"/>
      <c r="BL113" s="856"/>
      <c r="BM113" s="856"/>
      <c r="BN113" s="856"/>
      <c r="BO113" s="856"/>
      <c r="BP113" s="856"/>
      <c r="BQ113" s="856"/>
      <c r="BR113" s="856"/>
      <c r="BS113" s="856"/>
      <c r="BT113" s="856"/>
      <c r="BU113" s="856"/>
      <c r="BV113" s="856"/>
      <c r="BW113" s="856"/>
      <c r="BX113" s="856"/>
      <c r="BY113" s="856"/>
      <c r="BZ113" s="856"/>
      <c r="CA113" s="856"/>
      <c r="CB113" s="856"/>
      <c r="CC113" s="856"/>
      <c r="CD113" s="856"/>
      <c r="CE113" s="856"/>
      <c r="CF113" s="856"/>
      <c r="CG113" s="856"/>
      <c r="CH113" s="856"/>
      <c r="CI113" s="856"/>
      <c r="CJ113" s="856"/>
      <c r="CK113" s="856"/>
      <c r="CL113" s="856"/>
      <c r="CM113" s="856"/>
      <c r="CN113" s="856"/>
      <c r="CO113" s="856"/>
      <c r="CP113" s="856"/>
      <c r="CQ113" s="856"/>
      <c r="CR113" s="856"/>
      <c r="CS113" s="856"/>
      <c r="CT113" s="856"/>
      <c r="CU113" s="856"/>
      <c r="CV113" s="856"/>
      <c r="CW113" s="856"/>
      <c r="CX113" s="856"/>
      <c r="CY113" s="856"/>
      <c r="CZ113" s="856"/>
      <c r="DA113" s="856"/>
      <c r="DB113" s="856"/>
      <c r="DC113" s="856"/>
      <c r="DD113" s="856"/>
      <c r="DE113" s="856"/>
      <c r="DF113" s="856"/>
      <c r="DG113" s="856"/>
      <c r="DH113" s="856"/>
      <c r="DI113" s="856"/>
      <c r="DJ113" s="856"/>
      <c r="DK113" s="856"/>
      <c r="DL113" s="856"/>
      <c r="DM113" s="856"/>
      <c r="DN113" s="856"/>
      <c r="DO113" s="856"/>
      <c r="DP113" s="856"/>
      <c r="DQ113" s="856"/>
      <c r="DR113" s="856"/>
      <c r="DS113" s="856"/>
      <c r="DT113" s="856"/>
      <c r="DU113" s="856"/>
      <c r="DV113" s="856"/>
      <c r="DW113" s="856"/>
      <c r="DX113" s="856"/>
      <c r="DY113" s="856"/>
      <c r="DZ113" s="856"/>
      <c r="EA113" s="856"/>
      <c r="EB113" s="856"/>
      <c r="EC113" s="856"/>
      <c r="ED113" s="856"/>
      <c r="EE113" s="856"/>
      <c r="EF113" s="856"/>
    </row>
    <row r="114" spans="1:136">
      <c r="A114" s="855"/>
      <c r="B114" s="855"/>
      <c r="C114" s="855"/>
      <c r="D114" s="855"/>
      <c r="E114" s="855"/>
      <c r="F114" s="855"/>
      <c r="G114" s="855"/>
      <c r="H114" s="855"/>
      <c r="I114" s="855"/>
      <c r="J114" s="855"/>
      <c r="K114" s="855"/>
      <c r="L114" s="855"/>
      <c r="M114" s="855"/>
      <c r="N114" s="855"/>
      <c r="O114" s="855"/>
      <c r="P114" s="855"/>
      <c r="Q114" s="855"/>
      <c r="R114" s="855"/>
      <c r="S114" s="855"/>
      <c r="T114" s="855"/>
      <c r="U114" s="855"/>
      <c r="V114" s="855"/>
      <c r="W114" s="855"/>
      <c r="X114" s="855"/>
      <c r="Y114" s="855"/>
      <c r="Z114" s="855"/>
      <c r="AA114" s="855"/>
      <c r="AB114" s="855"/>
      <c r="AC114" s="855"/>
      <c r="AD114" s="855"/>
      <c r="AE114" s="855"/>
      <c r="AF114" s="855"/>
      <c r="AG114" s="855"/>
      <c r="AH114" s="855"/>
      <c r="AI114" s="855"/>
      <c r="AJ114" s="855"/>
      <c r="AK114" s="855"/>
      <c r="AL114" s="855"/>
      <c r="AM114" s="855"/>
      <c r="AN114" s="855"/>
      <c r="AO114" s="855"/>
      <c r="AP114" s="855"/>
      <c r="AQ114" s="855"/>
      <c r="AR114" s="855"/>
      <c r="AS114" s="855"/>
      <c r="AT114" s="855"/>
      <c r="AU114" s="855"/>
      <c r="AV114" s="855"/>
      <c r="AW114" s="855"/>
      <c r="AX114" s="855"/>
      <c r="AY114" s="855"/>
      <c r="AZ114" s="855"/>
      <c r="BA114" s="855"/>
      <c r="BB114" s="855"/>
      <c r="BC114" s="855"/>
      <c r="BD114" s="855"/>
      <c r="BE114" s="855"/>
      <c r="BF114" s="855"/>
      <c r="BG114" s="855"/>
      <c r="BH114" s="855"/>
      <c r="BI114" s="855"/>
      <c r="BJ114" s="855"/>
      <c r="BK114" s="855"/>
      <c r="BL114" s="855"/>
      <c r="BM114" s="855"/>
      <c r="BN114" s="855"/>
      <c r="BO114" s="855"/>
      <c r="BP114" s="855"/>
      <c r="BQ114" s="855"/>
      <c r="BR114" s="855"/>
      <c r="BS114" s="855"/>
      <c r="BT114" s="855"/>
      <c r="BU114" s="855"/>
      <c r="BV114" s="855"/>
      <c r="BW114" s="855"/>
      <c r="BX114" s="855"/>
      <c r="BY114" s="855"/>
      <c r="BZ114" s="855"/>
      <c r="CA114" s="855"/>
      <c r="CB114" s="855"/>
      <c r="CC114" s="855"/>
      <c r="CD114" s="855"/>
      <c r="CE114" s="855"/>
      <c r="CF114" s="855"/>
      <c r="CG114" s="855"/>
      <c r="CH114" s="855"/>
      <c r="CI114" s="855"/>
      <c r="CJ114" s="855"/>
      <c r="CK114" s="855"/>
      <c r="CL114" s="855"/>
      <c r="CM114" s="855"/>
      <c r="CN114" s="855"/>
      <c r="CO114" s="855"/>
      <c r="CP114" s="855"/>
      <c r="CQ114" s="855"/>
      <c r="CR114" s="855"/>
      <c r="CS114" s="855"/>
      <c r="CT114" s="855"/>
      <c r="CU114" s="855"/>
      <c r="CV114" s="855"/>
      <c r="CW114" s="855"/>
      <c r="CX114" s="855"/>
      <c r="CY114" s="855"/>
      <c r="CZ114" s="855"/>
      <c r="DA114" s="855"/>
      <c r="DB114" s="855"/>
      <c r="DC114" s="855"/>
      <c r="DD114" s="855"/>
      <c r="DE114" s="855"/>
      <c r="DF114" s="855"/>
      <c r="DG114" s="855"/>
      <c r="DH114" s="855"/>
      <c r="DI114" s="855"/>
      <c r="DJ114" s="855"/>
      <c r="DK114" s="855"/>
      <c r="DL114" s="855"/>
      <c r="DM114" s="855"/>
      <c r="DN114" s="855"/>
      <c r="DO114" s="855"/>
      <c r="DP114" s="855"/>
      <c r="DQ114" s="855"/>
      <c r="DR114" s="855"/>
      <c r="DS114" s="855"/>
      <c r="DT114" s="855"/>
      <c r="DU114" s="855"/>
      <c r="DV114" s="855"/>
      <c r="DW114" s="855"/>
      <c r="DX114" s="855"/>
      <c r="DY114" s="855"/>
      <c r="DZ114" s="855"/>
      <c r="EA114" s="855"/>
      <c r="EB114" s="855"/>
      <c r="EC114" s="855"/>
      <c r="ED114" s="855"/>
      <c r="EE114" s="855"/>
      <c r="EF114" s="855"/>
    </row>
    <row r="115" spans="1:136">
      <c r="A115" s="855"/>
      <c r="B115" s="855"/>
      <c r="C115" s="855"/>
      <c r="D115" s="855"/>
      <c r="E115" s="855"/>
      <c r="F115" s="855"/>
      <c r="G115" s="855"/>
      <c r="H115" s="855"/>
      <c r="I115" s="855"/>
      <c r="J115" s="855"/>
      <c r="K115" s="855"/>
      <c r="L115" s="855"/>
      <c r="M115" s="855"/>
      <c r="N115" s="855"/>
      <c r="O115" s="855"/>
      <c r="P115" s="855"/>
      <c r="Q115" s="855"/>
      <c r="R115" s="855"/>
      <c r="S115" s="855"/>
      <c r="T115" s="855"/>
      <c r="U115" s="855"/>
      <c r="V115" s="855"/>
      <c r="W115" s="855"/>
      <c r="X115" s="855"/>
      <c r="Y115" s="855"/>
      <c r="Z115" s="855"/>
      <c r="AA115" s="855"/>
      <c r="AB115" s="855"/>
      <c r="AC115" s="855"/>
      <c r="AD115" s="855"/>
      <c r="AE115" s="855"/>
      <c r="AF115" s="855"/>
      <c r="AG115" s="855"/>
      <c r="AH115" s="855"/>
      <c r="AI115" s="855"/>
      <c r="AJ115" s="855"/>
      <c r="AK115" s="855"/>
      <c r="AL115" s="855"/>
      <c r="AM115" s="855"/>
      <c r="AN115" s="855"/>
      <c r="AO115" s="855"/>
      <c r="AP115" s="855"/>
      <c r="AQ115" s="855"/>
      <c r="AR115" s="855"/>
      <c r="AS115" s="855"/>
      <c r="AT115" s="855"/>
      <c r="AU115" s="855"/>
      <c r="AV115" s="855"/>
      <c r="AW115" s="855"/>
      <c r="AX115" s="855"/>
      <c r="AY115" s="855"/>
      <c r="AZ115" s="855"/>
      <c r="BA115" s="855"/>
      <c r="BB115" s="855"/>
      <c r="BC115" s="855"/>
      <c r="BD115" s="855"/>
      <c r="BE115" s="855"/>
      <c r="BF115" s="855"/>
      <c r="BG115" s="855"/>
      <c r="BH115" s="855"/>
      <c r="BI115" s="855"/>
      <c r="BJ115" s="855"/>
      <c r="BK115" s="855"/>
      <c r="BL115" s="855"/>
      <c r="BM115" s="855"/>
      <c r="BN115" s="855"/>
      <c r="BO115" s="855"/>
      <c r="BP115" s="855"/>
      <c r="BQ115" s="855"/>
      <c r="BR115" s="855"/>
      <c r="BS115" s="855"/>
      <c r="BT115" s="855"/>
      <c r="BU115" s="855"/>
      <c r="BV115" s="855"/>
      <c r="BW115" s="855"/>
      <c r="BX115" s="855"/>
      <c r="BY115" s="855"/>
      <c r="BZ115" s="855"/>
      <c r="CA115" s="855"/>
      <c r="CB115" s="855"/>
      <c r="CC115" s="855"/>
      <c r="CD115" s="855"/>
      <c r="CE115" s="855"/>
      <c r="CF115" s="855"/>
      <c r="CG115" s="855"/>
      <c r="CH115" s="855"/>
      <c r="CI115" s="855"/>
      <c r="CJ115" s="855"/>
      <c r="CK115" s="855"/>
      <c r="CL115" s="855"/>
      <c r="CM115" s="855"/>
      <c r="CN115" s="855"/>
      <c r="CO115" s="855"/>
      <c r="CP115" s="855"/>
      <c r="CQ115" s="855"/>
      <c r="CR115" s="855"/>
      <c r="CS115" s="855"/>
      <c r="CT115" s="855"/>
      <c r="CU115" s="855"/>
      <c r="CV115" s="855"/>
      <c r="CW115" s="855"/>
      <c r="CX115" s="855"/>
      <c r="CY115" s="855"/>
      <c r="CZ115" s="855"/>
      <c r="DA115" s="855"/>
      <c r="DB115" s="855"/>
      <c r="DC115" s="855"/>
      <c r="DD115" s="855"/>
      <c r="DE115" s="855"/>
      <c r="DF115" s="855"/>
      <c r="DG115" s="855"/>
      <c r="DH115" s="855"/>
      <c r="DI115" s="855"/>
      <c r="DJ115" s="855"/>
      <c r="DK115" s="855"/>
      <c r="DL115" s="855"/>
      <c r="DM115" s="855"/>
      <c r="DN115" s="855"/>
      <c r="DO115" s="855"/>
      <c r="DP115" s="855"/>
      <c r="DQ115" s="855"/>
      <c r="DR115" s="855"/>
      <c r="DS115" s="855"/>
      <c r="DT115" s="855"/>
      <c r="DU115" s="855"/>
      <c r="DV115" s="855"/>
      <c r="DW115" s="855"/>
      <c r="DX115" s="855"/>
      <c r="DY115" s="855"/>
      <c r="DZ115" s="855"/>
      <c r="EA115" s="855"/>
      <c r="EB115" s="855"/>
      <c r="EC115" s="855"/>
      <c r="ED115" s="855"/>
      <c r="EE115" s="855"/>
      <c r="EF115" s="855"/>
    </row>
    <row r="116" spans="1:136">
      <c r="A116" s="855"/>
      <c r="B116" s="855"/>
      <c r="C116" s="855"/>
      <c r="D116" s="855"/>
      <c r="E116" s="855"/>
      <c r="F116" s="855"/>
      <c r="G116" s="855"/>
      <c r="H116" s="855"/>
      <c r="I116" s="855"/>
      <c r="J116" s="855"/>
      <c r="K116" s="855"/>
      <c r="L116" s="855"/>
      <c r="M116" s="855"/>
      <c r="N116" s="855"/>
      <c r="O116" s="855"/>
      <c r="P116" s="855"/>
      <c r="Q116" s="855"/>
      <c r="R116" s="855"/>
      <c r="S116" s="855"/>
      <c r="T116" s="855"/>
      <c r="U116" s="855"/>
      <c r="V116" s="855"/>
      <c r="W116" s="855"/>
      <c r="X116" s="855"/>
      <c r="Y116" s="855"/>
      <c r="Z116" s="855"/>
      <c r="AA116" s="855"/>
      <c r="AB116" s="855"/>
      <c r="AC116" s="855"/>
      <c r="AD116" s="855"/>
      <c r="AE116" s="855"/>
      <c r="AF116" s="855"/>
      <c r="AG116" s="855"/>
      <c r="AH116" s="855"/>
      <c r="AI116" s="855"/>
      <c r="AJ116" s="855"/>
      <c r="AK116" s="855"/>
      <c r="AL116" s="855"/>
      <c r="AM116" s="855"/>
      <c r="AN116" s="855"/>
      <c r="AO116" s="855"/>
      <c r="AP116" s="855"/>
      <c r="AQ116" s="855"/>
      <c r="AR116" s="855"/>
      <c r="AS116" s="855"/>
      <c r="AT116" s="855"/>
      <c r="AU116" s="855"/>
      <c r="AV116" s="855"/>
      <c r="AW116" s="855"/>
      <c r="AX116" s="855"/>
      <c r="AY116" s="855"/>
      <c r="AZ116" s="855"/>
      <c r="BA116" s="855"/>
      <c r="BB116" s="855"/>
      <c r="BC116" s="855"/>
      <c r="BD116" s="855"/>
      <c r="BE116" s="855"/>
      <c r="BF116" s="855"/>
      <c r="BG116" s="855"/>
      <c r="BH116" s="855"/>
      <c r="BI116" s="855"/>
      <c r="BJ116" s="855"/>
      <c r="BK116" s="855"/>
      <c r="BL116" s="855"/>
      <c r="BM116" s="855"/>
      <c r="BN116" s="855"/>
      <c r="BO116" s="855"/>
      <c r="BP116" s="855"/>
      <c r="BQ116" s="855"/>
      <c r="BR116" s="855"/>
      <c r="BS116" s="855"/>
      <c r="BT116" s="855"/>
      <c r="BU116" s="855"/>
      <c r="BV116" s="855"/>
      <c r="BW116" s="855"/>
      <c r="BX116" s="855"/>
      <c r="BY116" s="855"/>
      <c r="BZ116" s="855"/>
      <c r="CA116" s="855"/>
      <c r="CB116" s="855"/>
      <c r="CC116" s="855"/>
      <c r="CD116" s="855"/>
      <c r="CE116" s="855"/>
      <c r="CF116" s="855"/>
      <c r="CG116" s="855"/>
      <c r="CH116" s="855"/>
      <c r="CI116" s="855"/>
      <c r="CJ116" s="855"/>
      <c r="CK116" s="855"/>
      <c r="CL116" s="855"/>
      <c r="CM116" s="855"/>
      <c r="CN116" s="855"/>
      <c r="CO116" s="855"/>
      <c r="CP116" s="855"/>
      <c r="CQ116" s="855"/>
      <c r="CR116" s="855"/>
      <c r="CS116" s="855"/>
      <c r="CT116" s="855"/>
      <c r="CU116" s="855"/>
      <c r="CV116" s="855"/>
      <c r="CW116" s="855"/>
      <c r="CX116" s="855"/>
      <c r="CY116" s="855"/>
      <c r="CZ116" s="855"/>
      <c r="DA116" s="855"/>
      <c r="DB116" s="855"/>
      <c r="DC116" s="855"/>
      <c r="DD116" s="855"/>
      <c r="DE116" s="855"/>
      <c r="DF116" s="855"/>
      <c r="DG116" s="855"/>
      <c r="DH116" s="855"/>
      <c r="DI116" s="855"/>
      <c r="DJ116" s="855"/>
      <c r="DK116" s="855"/>
      <c r="DL116" s="855"/>
      <c r="DM116" s="855"/>
      <c r="DN116" s="855"/>
      <c r="DO116" s="855"/>
      <c r="DP116" s="855"/>
      <c r="DQ116" s="855"/>
      <c r="DR116" s="855"/>
      <c r="DS116" s="855"/>
      <c r="DT116" s="855"/>
      <c r="DU116" s="855"/>
      <c r="DV116" s="855"/>
      <c r="DW116" s="855"/>
      <c r="DX116" s="855"/>
      <c r="DY116" s="855"/>
      <c r="DZ116" s="855"/>
      <c r="EA116" s="855"/>
      <c r="EB116" s="855"/>
      <c r="EC116" s="855"/>
      <c r="ED116" s="855"/>
      <c r="EE116" s="855"/>
      <c r="EF116" s="855"/>
    </row>
    <row r="117" spans="1:136">
      <c r="A117" s="855"/>
      <c r="B117" s="855"/>
      <c r="C117" s="855"/>
      <c r="D117" s="855"/>
      <c r="E117" s="855"/>
      <c r="F117" s="855"/>
      <c r="G117" s="855"/>
      <c r="H117" s="855"/>
      <c r="I117" s="855"/>
      <c r="J117" s="855"/>
      <c r="K117" s="855"/>
      <c r="L117" s="855"/>
      <c r="M117" s="855"/>
      <c r="N117" s="855"/>
      <c r="O117" s="855"/>
      <c r="P117" s="855"/>
      <c r="Q117" s="855"/>
      <c r="R117" s="855"/>
      <c r="S117" s="855"/>
      <c r="T117" s="855"/>
      <c r="U117" s="855"/>
      <c r="V117" s="855"/>
      <c r="W117" s="855"/>
      <c r="X117" s="855"/>
      <c r="Y117" s="855"/>
      <c r="Z117" s="855"/>
      <c r="AA117" s="855"/>
      <c r="AB117" s="855"/>
      <c r="AC117" s="855"/>
      <c r="AD117" s="855"/>
      <c r="AE117" s="855"/>
      <c r="AF117" s="855"/>
      <c r="AG117" s="855"/>
      <c r="AH117" s="855"/>
      <c r="AI117" s="855"/>
      <c r="AJ117" s="855"/>
      <c r="AK117" s="855"/>
      <c r="AL117" s="855"/>
      <c r="AM117" s="855"/>
      <c r="AN117" s="855"/>
      <c r="AO117" s="855"/>
      <c r="AP117" s="855"/>
      <c r="AQ117" s="855"/>
      <c r="AR117" s="855"/>
      <c r="AS117" s="855"/>
      <c r="AT117" s="855"/>
      <c r="AU117" s="855"/>
      <c r="AV117" s="855"/>
      <c r="AW117" s="855"/>
      <c r="AX117" s="855"/>
      <c r="AY117" s="855"/>
      <c r="AZ117" s="855"/>
      <c r="BA117" s="855"/>
      <c r="BB117" s="855"/>
      <c r="BC117" s="855"/>
      <c r="BD117" s="855"/>
      <c r="BE117" s="855"/>
      <c r="BF117" s="855"/>
      <c r="BG117" s="855"/>
      <c r="BH117" s="855"/>
      <c r="BI117" s="855"/>
      <c r="BJ117" s="855"/>
      <c r="BK117" s="855"/>
      <c r="BL117" s="855"/>
      <c r="BM117" s="855"/>
      <c r="BN117" s="855"/>
      <c r="BO117" s="855"/>
      <c r="BP117" s="855"/>
      <c r="BQ117" s="855"/>
      <c r="BR117" s="855"/>
      <c r="BS117" s="855"/>
      <c r="BT117" s="855"/>
      <c r="BU117" s="855"/>
      <c r="BV117" s="855"/>
      <c r="BW117" s="855"/>
      <c r="BX117" s="855"/>
      <c r="BY117" s="855"/>
      <c r="BZ117" s="855"/>
      <c r="CA117" s="855"/>
      <c r="CB117" s="855"/>
      <c r="CC117" s="855"/>
      <c r="CD117" s="855"/>
      <c r="CE117" s="855"/>
      <c r="CF117" s="855"/>
      <c r="CG117" s="855"/>
      <c r="CH117" s="855"/>
      <c r="CI117" s="855"/>
      <c r="CJ117" s="855"/>
      <c r="CK117" s="855"/>
      <c r="CL117" s="855"/>
      <c r="CM117" s="855"/>
      <c r="CN117" s="855"/>
      <c r="CO117" s="855"/>
      <c r="CP117" s="855"/>
      <c r="CQ117" s="855"/>
      <c r="CR117" s="855"/>
      <c r="CS117" s="855"/>
      <c r="CT117" s="855"/>
      <c r="CU117" s="855"/>
      <c r="CV117" s="855"/>
      <c r="CW117" s="855"/>
      <c r="CX117" s="855"/>
      <c r="CY117" s="855"/>
      <c r="CZ117" s="855"/>
      <c r="DA117" s="855"/>
      <c r="DB117" s="855"/>
      <c r="DC117" s="855"/>
      <c r="DD117" s="855"/>
      <c r="DE117" s="855"/>
      <c r="DF117" s="855"/>
      <c r="DG117" s="855"/>
      <c r="DH117" s="855"/>
      <c r="DI117" s="855"/>
      <c r="DJ117" s="855"/>
      <c r="DK117" s="855"/>
      <c r="DL117" s="855"/>
      <c r="DM117" s="855"/>
      <c r="DN117" s="855"/>
      <c r="DO117" s="855"/>
      <c r="DP117" s="855"/>
      <c r="DQ117" s="855"/>
      <c r="DR117" s="855"/>
      <c r="DS117" s="855"/>
      <c r="DT117" s="855"/>
      <c r="DU117" s="855"/>
      <c r="DV117" s="855"/>
      <c r="DW117" s="855"/>
      <c r="DX117" s="855"/>
      <c r="DY117" s="855"/>
      <c r="DZ117" s="855"/>
      <c r="EA117" s="855"/>
      <c r="EB117" s="855"/>
      <c r="EC117" s="855"/>
      <c r="ED117" s="855"/>
      <c r="EE117" s="855"/>
      <c r="EF117" s="855"/>
    </row>
    <row r="118" spans="1:136">
      <c r="A118" s="855"/>
      <c r="B118" s="855"/>
      <c r="C118" s="855"/>
      <c r="D118" s="855"/>
      <c r="E118" s="855"/>
      <c r="F118" s="855"/>
      <c r="G118" s="855"/>
      <c r="H118" s="855"/>
      <c r="I118" s="855"/>
      <c r="J118" s="855"/>
      <c r="K118" s="855"/>
      <c r="L118" s="855"/>
      <c r="M118" s="855"/>
      <c r="N118" s="855"/>
      <c r="O118" s="855"/>
      <c r="P118" s="855"/>
      <c r="Q118" s="855"/>
      <c r="R118" s="855"/>
      <c r="S118" s="855"/>
      <c r="T118" s="855"/>
      <c r="U118" s="855"/>
      <c r="V118" s="855"/>
      <c r="W118" s="855"/>
      <c r="X118" s="855"/>
      <c r="Y118" s="855"/>
      <c r="Z118" s="855"/>
      <c r="AA118" s="855"/>
      <c r="AB118" s="855"/>
      <c r="AC118" s="855"/>
      <c r="AD118" s="855"/>
      <c r="AE118" s="855"/>
      <c r="AF118" s="855"/>
      <c r="AG118" s="855"/>
      <c r="AH118" s="855"/>
      <c r="AI118" s="855"/>
      <c r="AJ118" s="855"/>
      <c r="AK118" s="855"/>
      <c r="AL118" s="855"/>
      <c r="AM118" s="855"/>
      <c r="AN118" s="855"/>
      <c r="AO118" s="855"/>
      <c r="AP118" s="855"/>
      <c r="AQ118" s="855"/>
      <c r="AR118" s="855"/>
      <c r="AS118" s="855"/>
      <c r="AT118" s="855"/>
      <c r="AU118" s="855"/>
      <c r="AV118" s="855"/>
      <c r="AW118" s="855"/>
      <c r="AX118" s="855"/>
      <c r="AY118" s="855"/>
      <c r="AZ118" s="855"/>
      <c r="BA118" s="855"/>
      <c r="BB118" s="855"/>
      <c r="BC118" s="855"/>
      <c r="BD118" s="855"/>
      <c r="BE118" s="855"/>
      <c r="BF118" s="855"/>
      <c r="BG118" s="855"/>
      <c r="BH118" s="855"/>
      <c r="BI118" s="855"/>
      <c r="BJ118" s="855"/>
      <c r="BK118" s="855"/>
      <c r="BL118" s="855"/>
      <c r="BM118" s="855"/>
      <c r="BN118" s="855"/>
      <c r="BO118" s="855"/>
      <c r="BP118" s="855"/>
      <c r="BQ118" s="855"/>
      <c r="BR118" s="855"/>
      <c r="BS118" s="855"/>
      <c r="BT118" s="855"/>
      <c r="BU118" s="855"/>
      <c r="BV118" s="855"/>
      <c r="BW118" s="855"/>
      <c r="BX118" s="855"/>
      <c r="BY118" s="855"/>
      <c r="BZ118" s="855"/>
      <c r="CA118" s="855"/>
      <c r="CB118" s="855"/>
      <c r="CC118" s="855"/>
      <c r="CD118" s="855"/>
      <c r="CE118" s="855"/>
      <c r="CF118" s="855"/>
      <c r="CG118" s="855"/>
      <c r="CH118" s="855"/>
      <c r="CI118" s="855"/>
      <c r="CJ118" s="855"/>
      <c r="CK118" s="855"/>
      <c r="CL118" s="855"/>
      <c r="CM118" s="855"/>
      <c r="CN118" s="855"/>
      <c r="CO118" s="855"/>
      <c r="CP118" s="855"/>
      <c r="CQ118" s="855"/>
      <c r="CR118" s="855"/>
      <c r="CS118" s="855"/>
      <c r="CT118" s="855"/>
      <c r="CU118" s="855"/>
      <c r="CV118" s="855"/>
      <c r="CW118" s="855"/>
      <c r="CX118" s="855"/>
      <c r="CY118" s="855"/>
      <c r="CZ118" s="855"/>
      <c r="DA118" s="855"/>
      <c r="DB118" s="855"/>
      <c r="DC118" s="855"/>
      <c r="DD118" s="855"/>
      <c r="DE118" s="855"/>
      <c r="DF118" s="855"/>
      <c r="DG118" s="855"/>
      <c r="DH118" s="855"/>
      <c r="DI118" s="855"/>
      <c r="DJ118" s="855"/>
      <c r="DK118" s="855"/>
      <c r="DL118" s="855"/>
      <c r="DM118" s="855"/>
      <c r="DN118" s="855"/>
      <c r="DO118" s="855"/>
      <c r="DP118" s="855"/>
      <c r="DQ118" s="855"/>
      <c r="DR118" s="855"/>
      <c r="DS118" s="855"/>
      <c r="DT118" s="855"/>
      <c r="DU118" s="855"/>
      <c r="DV118" s="855"/>
      <c r="DW118" s="855"/>
      <c r="DX118" s="855"/>
      <c r="DY118" s="855"/>
      <c r="DZ118" s="855"/>
      <c r="EA118" s="855"/>
      <c r="EB118" s="855"/>
      <c r="EC118" s="855"/>
      <c r="ED118" s="855"/>
      <c r="EE118" s="855"/>
      <c r="EF118" s="855"/>
    </row>
    <row r="119" spans="1:136">
      <c r="A119" s="855"/>
      <c r="B119" s="855"/>
      <c r="C119" s="855"/>
      <c r="D119" s="855"/>
      <c r="E119" s="855"/>
      <c r="F119" s="855"/>
      <c r="G119" s="855"/>
      <c r="H119" s="855"/>
      <c r="I119" s="855"/>
      <c r="J119" s="855"/>
      <c r="K119" s="855"/>
      <c r="L119" s="855"/>
      <c r="M119" s="855"/>
      <c r="N119" s="855"/>
      <c r="O119" s="855"/>
      <c r="P119" s="855"/>
      <c r="Q119" s="855"/>
      <c r="R119" s="855"/>
      <c r="S119" s="855"/>
      <c r="T119" s="855"/>
      <c r="U119" s="855"/>
      <c r="V119" s="855"/>
      <c r="W119" s="855"/>
      <c r="X119" s="855"/>
      <c r="Y119" s="855"/>
      <c r="Z119" s="855"/>
      <c r="AA119" s="855"/>
      <c r="AB119" s="855"/>
      <c r="AC119" s="855"/>
      <c r="AD119" s="855"/>
      <c r="AE119" s="855"/>
      <c r="AF119" s="855"/>
      <c r="AG119" s="855"/>
      <c r="AH119" s="855"/>
      <c r="AI119" s="855"/>
      <c r="AJ119" s="855"/>
      <c r="AK119" s="855"/>
      <c r="AL119" s="855"/>
      <c r="AM119" s="855"/>
      <c r="AN119" s="855"/>
      <c r="AO119" s="855"/>
      <c r="AP119" s="855"/>
      <c r="AQ119" s="855"/>
      <c r="AR119" s="855"/>
      <c r="AS119" s="855"/>
      <c r="AT119" s="855"/>
      <c r="AU119" s="855"/>
      <c r="AV119" s="855"/>
      <c r="AW119" s="855"/>
      <c r="AX119" s="855"/>
      <c r="AY119" s="855"/>
      <c r="AZ119" s="855"/>
      <c r="BA119" s="855"/>
      <c r="BB119" s="855"/>
      <c r="BC119" s="855"/>
      <c r="BD119" s="855"/>
      <c r="BE119" s="855"/>
      <c r="BF119" s="855"/>
      <c r="BG119" s="855"/>
      <c r="BH119" s="855"/>
      <c r="BI119" s="855"/>
      <c r="BJ119" s="855"/>
      <c r="BK119" s="855"/>
      <c r="BL119" s="855"/>
      <c r="BM119" s="855"/>
      <c r="BN119" s="855"/>
      <c r="BO119" s="855"/>
      <c r="BP119" s="855"/>
      <c r="BQ119" s="855"/>
      <c r="BR119" s="855"/>
      <c r="BS119" s="855"/>
      <c r="BT119" s="855"/>
      <c r="BU119" s="855"/>
      <c r="BV119" s="855"/>
      <c r="BW119" s="855"/>
      <c r="BX119" s="855"/>
      <c r="BY119" s="855"/>
      <c r="BZ119" s="855"/>
      <c r="CA119" s="855"/>
      <c r="CB119" s="855"/>
      <c r="CC119" s="855"/>
      <c r="CD119" s="855"/>
      <c r="CE119" s="855"/>
      <c r="CF119" s="855"/>
      <c r="CG119" s="855"/>
      <c r="CH119" s="855"/>
      <c r="CI119" s="855"/>
      <c r="CJ119" s="855"/>
      <c r="CK119" s="855"/>
      <c r="CL119" s="855"/>
      <c r="CM119" s="855"/>
      <c r="CN119" s="855"/>
      <c r="CO119" s="855"/>
      <c r="CP119" s="855"/>
      <c r="CQ119" s="855"/>
      <c r="CR119" s="855"/>
      <c r="CS119" s="855"/>
      <c r="CT119" s="855"/>
      <c r="CU119" s="855"/>
      <c r="CV119" s="855"/>
      <c r="CW119" s="855"/>
      <c r="CX119" s="855"/>
      <c r="CY119" s="855"/>
      <c r="CZ119" s="855"/>
      <c r="DA119" s="855"/>
      <c r="DB119" s="855"/>
      <c r="DC119" s="855"/>
      <c r="DD119" s="855"/>
      <c r="DE119" s="855"/>
      <c r="DF119" s="855"/>
      <c r="DG119" s="855"/>
      <c r="DH119" s="855"/>
      <c r="DI119" s="855"/>
      <c r="DJ119" s="855"/>
      <c r="DK119" s="855"/>
      <c r="DL119" s="855"/>
      <c r="DM119" s="855"/>
      <c r="DN119" s="855"/>
      <c r="DO119" s="855"/>
      <c r="DP119" s="855"/>
      <c r="DQ119" s="855"/>
      <c r="DR119" s="855"/>
      <c r="DS119" s="855"/>
      <c r="DT119" s="855"/>
      <c r="DU119" s="855"/>
      <c r="DV119" s="855"/>
      <c r="DW119" s="855"/>
      <c r="DX119" s="855"/>
      <c r="DY119" s="855"/>
      <c r="DZ119" s="855"/>
      <c r="EA119" s="855"/>
      <c r="EB119" s="855"/>
      <c r="EC119" s="855"/>
      <c r="ED119" s="855"/>
      <c r="EE119" s="855"/>
      <c r="EF119" s="855"/>
    </row>
    <row r="120" spans="1:136">
      <c r="A120" s="855"/>
      <c r="B120" s="855"/>
      <c r="C120" s="855"/>
      <c r="D120" s="855"/>
      <c r="E120" s="855"/>
      <c r="F120" s="855"/>
      <c r="G120" s="855"/>
      <c r="H120" s="855"/>
      <c r="I120" s="855"/>
      <c r="J120" s="855"/>
      <c r="K120" s="855"/>
      <c r="L120" s="855"/>
      <c r="M120" s="855"/>
      <c r="N120" s="855"/>
      <c r="O120" s="855"/>
      <c r="P120" s="855"/>
      <c r="Q120" s="855"/>
      <c r="R120" s="855"/>
      <c r="S120" s="855"/>
      <c r="T120" s="855"/>
      <c r="U120" s="855"/>
      <c r="V120" s="855"/>
      <c r="W120" s="855"/>
      <c r="X120" s="855"/>
      <c r="Y120" s="855"/>
      <c r="Z120" s="855"/>
      <c r="AA120" s="855"/>
      <c r="AB120" s="855"/>
      <c r="AC120" s="855"/>
      <c r="AD120" s="855"/>
      <c r="AE120" s="855"/>
      <c r="AF120" s="855"/>
      <c r="AG120" s="855"/>
      <c r="AH120" s="855"/>
      <c r="AI120" s="855"/>
      <c r="AJ120" s="855"/>
      <c r="AK120" s="855"/>
      <c r="AL120" s="855"/>
      <c r="AM120" s="855"/>
      <c r="AN120" s="855"/>
      <c r="AO120" s="855"/>
      <c r="AP120" s="855"/>
      <c r="AQ120" s="855"/>
      <c r="AR120" s="855"/>
      <c r="AS120" s="855"/>
      <c r="AT120" s="855"/>
      <c r="AU120" s="855"/>
      <c r="AV120" s="855"/>
      <c r="AW120" s="855"/>
      <c r="AX120" s="855"/>
      <c r="AY120" s="855"/>
      <c r="AZ120" s="855"/>
      <c r="BA120" s="855"/>
      <c r="BB120" s="855"/>
      <c r="BC120" s="855"/>
      <c r="BD120" s="855"/>
      <c r="BE120" s="855"/>
      <c r="BF120" s="855"/>
      <c r="BG120" s="855"/>
      <c r="BH120" s="855"/>
      <c r="BI120" s="855"/>
      <c r="BJ120" s="855"/>
      <c r="BK120" s="855"/>
      <c r="BL120" s="855"/>
      <c r="BM120" s="855"/>
      <c r="BN120" s="855"/>
      <c r="BO120" s="855"/>
      <c r="BP120" s="855"/>
      <c r="BQ120" s="855"/>
      <c r="BR120" s="855"/>
      <c r="BS120" s="855"/>
      <c r="BT120" s="855"/>
      <c r="BU120" s="855"/>
      <c r="BV120" s="855"/>
      <c r="BW120" s="855"/>
      <c r="BX120" s="855"/>
      <c r="BY120" s="855"/>
      <c r="BZ120" s="855"/>
      <c r="CA120" s="855"/>
      <c r="CB120" s="855"/>
      <c r="CC120" s="855"/>
      <c r="CD120" s="855"/>
      <c r="CE120" s="855"/>
      <c r="CF120" s="855"/>
      <c r="CG120" s="855"/>
      <c r="CH120" s="855"/>
      <c r="CI120" s="855"/>
      <c r="CJ120" s="855"/>
      <c r="CK120" s="855"/>
      <c r="CL120" s="855"/>
      <c r="CM120" s="855"/>
      <c r="CN120" s="855"/>
      <c r="CO120" s="855"/>
      <c r="CP120" s="855"/>
      <c r="CQ120" s="855"/>
      <c r="CR120" s="855"/>
      <c r="CS120" s="855"/>
      <c r="CT120" s="855"/>
      <c r="CU120" s="855"/>
      <c r="CV120" s="855"/>
      <c r="CW120" s="855"/>
      <c r="CX120" s="855"/>
      <c r="CY120" s="855"/>
      <c r="CZ120" s="855"/>
      <c r="DA120" s="855"/>
      <c r="DB120" s="855"/>
      <c r="DC120" s="855"/>
      <c r="DD120" s="855"/>
      <c r="DE120" s="855"/>
      <c r="DF120" s="855"/>
      <c r="DG120" s="855"/>
      <c r="DH120" s="855"/>
      <c r="DI120" s="855"/>
      <c r="DJ120" s="855"/>
      <c r="DK120" s="855"/>
      <c r="DL120" s="855"/>
      <c r="DM120" s="855"/>
      <c r="DN120" s="855"/>
      <c r="DO120" s="855"/>
      <c r="DP120" s="855"/>
      <c r="DQ120" s="855"/>
      <c r="DR120" s="855"/>
      <c r="DS120" s="855"/>
      <c r="DT120" s="855"/>
      <c r="DU120" s="855"/>
      <c r="DV120" s="855"/>
      <c r="DW120" s="855"/>
      <c r="DX120" s="855"/>
      <c r="DY120" s="855"/>
      <c r="DZ120" s="855"/>
      <c r="EA120" s="855"/>
      <c r="EB120" s="855"/>
      <c r="EC120" s="855"/>
      <c r="ED120" s="855"/>
      <c r="EE120" s="855"/>
      <c r="EF120" s="855"/>
    </row>
    <row r="121" spans="1:136">
      <c r="A121" s="855"/>
      <c r="B121" s="855"/>
      <c r="C121" s="855"/>
      <c r="D121" s="855"/>
      <c r="E121" s="855"/>
      <c r="F121" s="855"/>
      <c r="G121" s="855"/>
      <c r="H121" s="855"/>
      <c r="I121" s="855"/>
      <c r="J121" s="855"/>
      <c r="K121" s="855"/>
      <c r="L121" s="855"/>
      <c r="M121" s="855"/>
      <c r="N121" s="855"/>
      <c r="O121" s="855"/>
      <c r="P121" s="855"/>
      <c r="Q121" s="855"/>
      <c r="R121" s="855"/>
      <c r="S121" s="855"/>
      <c r="T121" s="855"/>
      <c r="U121" s="855"/>
      <c r="V121" s="855"/>
      <c r="W121" s="855"/>
      <c r="X121" s="855"/>
      <c r="Y121" s="855"/>
      <c r="Z121" s="855"/>
      <c r="AA121" s="855"/>
      <c r="AB121" s="855"/>
      <c r="AC121" s="855"/>
      <c r="AD121" s="855"/>
      <c r="AE121" s="855"/>
      <c r="AF121" s="855"/>
      <c r="AG121" s="855"/>
      <c r="AH121" s="855"/>
      <c r="AI121" s="855"/>
      <c r="AJ121" s="855"/>
      <c r="AK121" s="855"/>
      <c r="AL121" s="855"/>
      <c r="AM121" s="855"/>
      <c r="AN121" s="855"/>
      <c r="AO121" s="855"/>
      <c r="AP121" s="855"/>
      <c r="AQ121" s="855"/>
      <c r="AR121" s="855"/>
      <c r="AS121" s="855"/>
      <c r="AT121" s="855"/>
      <c r="AU121" s="855"/>
      <c r="AV121" s="855"/>
      <c r="AW121" s="855"/>
      <c r="AX121" s="855"/>
      <c r="AY121" s="855"/>
      <c r="AZ121" s="855"/>
      <c r="BA121" s="855"/>
      <c r="BB121" s="855"/>
      <c r="BC121" s="855"/>
      <c r="BD121" s="855"/>
      <c r="BE121" s="855"/>
      <c r="BF121" s="855"/>
      <c r="BG121" s="855"/>
      <c r="BH121" s="855"/>
      <c r="BI121" s="855"/>
      <c r="BJ121" s="855"/>
      <c r="BK121" s="855"/>
      <c r="BL121" s="855"/>
      <c r="BM121" s="855"/>
      <c r="BN121" s="855"/>
      <c r="BO121" s="855"/>
      <c r="BP121" s="855"/>
      <c r="BQ121" s="855"/>
      <c r="BR121" s="855"/>
      <c r="BS121" s="855"/>
      <c r="BT121" s="855"/>
      <c r="BU121" s="855"/>
      <c r="BV121" s="855"/>
      <c r="BW121" s="855"/>
      <c r="BX121" s="855"/>
      <c r="BY121" s="855"/>
      <c r="BZ121" s="855"/>
      <c r="CA121" s="855"/>
      <c r="CB121" s="855"/>
      <c r="CC121" s="855"/>
      <c r="CD121" s="855"/>
      <c r="CE121" s="855"/>
      <c r="CF121" s="855"/>
      <c r="CG121" s="855"/>
      <c r="CH121" s="855"/>
      <c r="CI121" s="855"/>
      <c r="CJ121" s="855"/>
      <c r="CK121" s="855"/>
      <c r="CL121" s="855"/>
      <c r="CM121" s="855"/>
      <c r="CN121" s="855"/>
      <c r="CO121" s="855"/>
      <c r="CP121" s="855"/>
      <c r="CQ121" s="855"/>
      <c r="CR121" s="855"/>
      <c r="CS121" s="855"/>
      <c r="CT121" s="855"/>
      <c r="CU121" s="855"/>
      <c r="CV121" s="855"/>
      <c r="CW121" s="855"/>
      <c r="CX121" s="855"/>
      <c r="CY121" s="855"/>
      <c r="CZ121" s="855"/>
      <c r="DA121" s="855"/>
      <c r="DB121" s="855"/>
      <c r="DC121" s="855"/>
      <c r="DD121" s="855"/>
      <c r="DE121" s="855"/>
      <c r="DF121" s="855"/>
      <c r="DG121" s="855"/>
      <c r="DH121" s="855"/>
      <c r="DI121" s="855"/>
      <c r="DJ121" s="855"/>
      <c r="DK121" s="855"/>
      <c r="DL121" s="855"/>
      <c r="DM121" s="855"/>
      <c r="DN121" s="855"/>
      <c r="DO121" s="855"/>
      <c r="DP121" s="855"/>
      <c r="DQ121" s="855"/>
      <c r="DR121" s="855"/>
      <c r="DS121" s="855"/>
      <c r="DT121" s="855"/>
      <c r="DU121" s="855"/>
      <c r="DV121" s="855"/>
      <c r="DW121" s="855"/>
      <c r="DX121" s="855"/>
      <c r="DY121" s="855"/>
      <c r="DZ121" s="855"/>
      <c r="EA121" s="855"/>
      <c r="EB121" s="855"/>
      <c r="EC121" s="855"/>
      <c r="ED121" s="855"/>
      <c r="EE121" s="855"/>
      <c r="EF121" s="855"/>
    </row>
    <row r="122" spans="1:136">
      <c r="A122" s="855"/>
      <c r="B122" s="855"/>
      <c r="C122" s="855"/>
      <c r="D122" s="855"/>
      <c r="E122" s="855"/>
      <c r="F122" s="855"/>
      <c r="G122" s="855"/>
      <c r="H122" s="855"/>
      <c r="I122" s="855"/>
      <c r="J122" s="855"/>
      <c r="K122" s="855"/>
      <c r="L122" s="855"/>
      <c r="M122" s="855"/>
      <c r="N122" s="855"/>
      <c r="O122" s="855"/>
      <c r="P122" s="855"/>
      <c r="Q122" s="855"/>
      <c r="R122" s="855"/>
      <c r="S122" s="855"/>
      <c r="T122" s="855"/>
      <c r="U122" s="855"/>
      <c r="V122" s="855"/>
      <c r="W122" s="855"/>
      <c r="X122" s="855"/>
      <c r="Y122" s="855"/>
      <c r="Z122" s="855"/>
      <c r="AA122" s="855"/>
      <c r="AB122" s="855"/>
      <c r="AC122" s="855"/>
      <c r="AD122" s="855"/>
      <c r="AE122" s="855"/>
      <c r="AF122" s="855"/>
      <c r="AG122" s="855"/>
      <c r="AH122" s="855"/>
      <c r="AI122" s="855"/>
      <c r="AJ122" s="855"/>
      <c r="AK122" s="855"/>
      <c r="AL122" s="855"/>
      <c r="AM122" s="855"/>
      <c r="AN122" s="855"/>
      <c r="AO122" s="855"/>
      <c r="AP122" s="855"/>
      <c r="AQ122" s="855"/>
      <c r="AR122" s="855"/>
      <c r="AS122" s="855"/>
      <c r="AT122" s="855"/>
      <c r="AU122" s="855"/>
      <c r="AV122" s="855"/>
      <c r="AW122" s="855"/>
      <c r="AX122" s="855"/>
      <c r="AY122" s="855"/>
      <c r="AZ122" s="855"/>
      <c r="BA122" s="855"/>
      <c r="BB122" s="855"/>
      <c r="BC122" s="855"/>
      <c r="BD122" s="855"/>
      <c r="BE122" s="855"/>
      <c r="BF122" s="855"/>
      <c r="BG122" s="855"/>
      <c r="BH122" s="855"/>
      <c r="BI122" s="855"/>
      <c r="BJ122" s="855"/>
      <c r="BK122" s="855"/>
      <c r="BL122" s="855"/>
      <c r="BM122" s="855"/>
      <c r="BN122" s="855"/>
      <c r="BO122" s="855"/>
      <c r="BP122" s="855"/>
      <c r="BQ122" s="855"/>
      <c r="BR122" s="855"/>
      <c r="BS122" s="855"/>
      <c r="BT122" s="855"/>
      <c r="BU122" s="855"/>
      <c r="BV122" s="855"/>
      <c r="BW122" s="855"/>
      <c r="BX122" s="855"/>
      <c r="BY122" s="855"/>
      <c r="BZ122" s="855"/>
      <c r="CA122" s="855"/>
      <c r="CB122" s="855"/>
      <c r="CC122" s="855"/>
      <c r="CD122" s="855"/>
      <c r="CE122" s="855"/>
      <c r="CF122" s="855"/>
      <c r="CG122" s="855"/>
      <c r="CH122" s="855"/>
      <c r="CI122" s="855"/>
      <c r="CJ122" s="855"/>
      <c r="CK122" s="855"/>
      <c r="CL122" s="855"/>
      <c r="CM122" s="855"/>
      <c r="CN122" s="855"/>
      <c r="CO122" s="855"/>
      <c r="CP122" s="855"/>
      <c r="CQ122" s="855"/>
      <c r="CR122" s="855"/>
      <c r="CS122" s="855"/>
      <c r="CT122" s="855"/>
      <c r="CU122" s="855"/>
      <c r="CV122" s="855"/>
      <c r="CW122" s="855"/>
      <c r="CX122" s="855"/>
      <c r="CY122" s="855"/>
      <c r="CZ122" s="855"/>
      <c r="DA122" s="855"/>
      <c r="DB122" s="855"/>
      <c r="DC122" s="855"/>
      <c r="DD122" s="855"/>
      <c r="DE122" s="855"/>
      <c r="DF122" s="855"/>
      <c r="DG122" s="855"/>
      <c r="DH122" s="855"/>
      <c r="DI122" s="855"/>
      <c r="DJ122" s="855"/>
      <c r="DK122" s="855"/>
      <c r="DL122" s="855"/>
      <c r="DM122" s="855"/>
      <c r="DN122" s="855"/>
      <c r="DO122" s="855"/>
      <c r="DP122" s="855"/>
      <c r="DQ122" s="855"/>
      <c r="DR122" s="855"/>
      <c r="DS122" s="855"/>
      <c r="DT122" s="855"/>
      <c r="DU122" s="855"/>
      <c r="DV122" s="855"/>
      <c r="DW122" s="855"/>
      <c r="DX122" s="855"/>
      <c r="DY122" s="855"/>
      <c r="DZ122" s="855"/>
      <c r="EA122" s="855"/>
      <c r="EB122" s="855"/>
      <c r="EC122" s="855"/>
      <c r="ED122" s="855"/>
      <c r="EE122" s="855"/>
      <c r="EF122" s="855"/>
    </row>
  </sheetData>
  <sheetProtection password="8FD0" sheet="1" objects="1" scenarios="1"/>
  <conditionalFormatting sqref="A4:EG4">
    <cfRule type="cellIs" priority="122" stopIfTrue="1" operator="equal">
      <formula>0</formula>
    </cfRule>
  </conditionalFormatting>
  <conditionalFormatting sqref="A54:E54 A66:E66 A67:P68 DV68:EG68 A55:P65 DV55:EG64 A19:P36 DV19:EG20 EE22:EG22 A39:P53 A37:F38 ED23:EG24 DW21:EG21 EE53:EG54 EE65:EG66 DV67 DX67 EA67:EG67 ED21:ED24 DV25:EG52">
    <cfRule type="cellIs" dxfId="371" priority="123" stopIfTrue="1" operator="between">
      <formula>0.9</formula>
      <formula>-0.9</formula>
    </cfRule>
  </conditionalFormatting>
  <conditionalFormatting sqref="F54:P54">
    <cfRule type="cellIs" dxfId="370" priority="120" stopIfTrue="1" operator="between">
      <formula>0.9</formula>
      <formula>-0.9</formula>
    </cfRule>
  </conditionalFormatting>
  <conditionalFormatting sqref="Q54 Q67:AB68 Q55:AB65 Q19:AB20 Q25:AB30 Q40:AB52 Q39 Q32:AB36 Q31">
    <cfRule type="cellIs" dxfId="369" priority="118" stopIfTrue="1" operator="between">
      <formula>0.9</formula>
      <formula>-0.9</formula>
    </cfRule>
  </conditionalFormatting>
  <conditionalFormatting sqref="R54:AB54">
    <cfRule type="cellIs" dxfId="368" priority="117" stopIfTrue="1" operator="between">
      <formula>0.9</formula>
      <formula>-0.9</formula>
    </cfRule>
  </conditionalFormatting>
  <conditionalFormatting sqref="AC54 AC67:AN68 AC55:AN65 AC19:AN20 AC25:AN30 AC40:AN52 AC32:AN36">
    <cfRule type="cellIs" dxfId="367" priority="115" stopIfTrue="1" operator="between">
      <formula>0.9</formula>
      <formula>-0.9</formula>
    </cfRule>
  </conditionalFormatting>
  <conditionalFormatting sqref="AD54:AN54">
    <cfRule type="cellIs" dxfId="366" priority="114" stopIfTrue="1" operator="between">
      <formula>0.9</formula>
      <formula>-0.9</formula>
    </cfRule>
  </conditionalFormatting>
  <conditionalFormatting sqref="AO54 AO67:AZ68 AO55:AZ65 AO19:AZ20 AO25:AZ30 AO40:AZ52 AO32:AZ36">
    <cfRule type="cellIs" dxfId="365" priority="112" stopIfTrue="1" operator="between">
      <formula>0.9</formula>
      <formula>-0.9</formula>
    </cfRule>
  </conditionalFormatting>
  <conditionalFormatting sqref="AP54:AZ54">
    <cfRule type="cellIs" dxfId="364" priority="111" stopIfTrue="1" operator="between">
      <formula>0.9</formula>
      <formula>-0.9</formula>
    </cfRule>
  </conditionalFormatting>
  <conditionalFormatting sqref="BA54 BA67:BL68 BA55:BL65 BA19:BL20 BA25:BL30 BA40:BL52 BA32:BL36">
    <cfRule type="cellIs" dxfId="363" priority="109" stopIfTrue="1" operator="between">
      <formula>0.9</formula>
      <formula>-0.9</formula>
    </cfRule>
  </conditionalFormatting>
  <conditionalFormatting sqref="BB54:BL54">
    <cfRule type="cellIs" dxfId="362" priority="108" stopIfTrue="1" operator="between">
      <formula>0.9</formula>
      <formula>-0.9</formula>
    </cfRule>
  </conditionalFormatting>
  <conditionalFormatting sqref="Q21:BL21 Q23:BL24">
    <cfRule type="cellIs" dxfId="361" priority="106" stopIfTrue="1" operator="between">
      <formula>0.9</formula>
      <formula>-0.9</formula>
    </cfRule>
  </conditionalFormatting>
  <conditionalFormatting sqref="Q53:BL53">
    <cfRule type="cellIs" dxfId="360" priority="104" stopIfTrue="1" operator="between">
      <formula>0.9</formula>
      <formula>-0.9</formula>
    </cfRule>
  </conditionalFormatting>
  <conditionalFormatting sqref="R39:BL39">
    <cfRule type="cellIs" dxfId="359" priority="102" stopIfTrue="1" operator="between">
      <formula>0.9</formula>
      <formula>-0.9</formula>
    </cfRule>
  </conditionalFormatting>
  <conditionalFormatting sqref="F66:BL66">
    <cfRule type="cellIs" dxfId="358" priority="100" stopIfTrue="1" operator="between">
      <formula>0.9</formula>
      <formula>-0.9</formula>
    </cfRule>
  </conditionalFormatting>
  <conditionalFormatting sqref="Q22:BL22 ED22">
    <cfRule type="cellIs" dxfId="357" priority="99" stopIfTrue="1" operator="between">
      <formula>0.9</formula>
      <formula>-0.9</formula>
    </cfRule>
  </conditionalFormatting>
  <conditionalFormatting sqref="R31:BL31">
    <cfRule type="cellIs" dxfId="356" priority="97" stopIfTrue="1" operator="between">
      <formula>0.9</formula>
      <formula>-0.9</formula>
    </cfRule>
  </conditionalFormatting>
  <conditionalFormatting sqref="G37:BL38">
    <cfRule type="cellIs" dxfId="355" priority="96" stopIfTrue="1" operator="between">
      <formula>0.9</formula>
      <formula>-0.9</formula>
    </cfRule>
  </conditionalFormatting>
  <conditionalFormatting sqref="DV21:DV24">
    <cfRule type="cellIs" dxfId="354" priority="95" stopIfTrue="1" operator="between">
      <formula>0.9</formula>
      <formula>-0.9</formula>
    </cfRule>
  </conditionalFormatting>
  <conditionalFormatting sqref="DV53:DV54">
    <cfRule type="cellIs" dxfId="353" priority="94" stopIfTrue="1" operator="between">
      <formula>0.9</formula>
      <formula>-0.9</formula>
    </cfRule>
  </conditionalFormatting>
  <conditionalFormatting sqref="DV65:DV66">
    <cfRule type="cellIs" dxfId="352" priority="93" stopIfTrue="1" operator="between">
      <formula>0.9</formula>
      <formula>-0.9</formula>
    </cfRule>
  </conditionalFormatting>
  <conditionalFormatting sqref="DW22:DW24">
    <cfRule type="cellIs" dxfId="351" priority="92" stopIfTrue="1" operator="between">
      <formula>0.9</formula>
      <formula>-0.9</formula>
    </cfRule>
  </conditionalFormatting>
  <conditionalFormatting sqref="DW53:DW54">
    <cfRule type="cellIs" dxfId="350" priority="91" stopIfTrue="1" operator="between">
      <formula>0.9</formula>
      <formula>-0.9</formula>
    </cfRule>
  </conditionalFormatting>
  <conditionalFormatting sqref="DW65:DW67">
    <cfRule type="cellIs" dxfId="349" priority="90" stopIfTrue="1" operator="between">
      <formula>0.9</formula>
      <formula>-0.9</formula>
    </cfRule>
  </conditionalFormatting>
  <conditionalFormatting sqref="DX22:DX24">
    <cfRule type="cellIs" dxfId="348" priority="89" stopIfTrue="1" operator="between">
      <formula>0.9</formula>
      <formula>-0.9</formula>
    </cfRule>
  </conditionalFormatting>
  <conditionalFormatting sqref="DX53:DX54">
    <cfRule type="cellIs" dxfId="347" priority="88" stopIfTrue="1" operator="between">
      <formula>0.9</formula>
      <formula>-0.9</formula>
    </cfRule>
  </conditionalFormatting>
  <conditionalFormatting sqref="DX65:DX66">
    <cfRule type="cellIs" dxfId="346" priority="87" stopIfTrue="1" operator="between">
      <formula>0.9</formula>
      <formula>-0.9</formula>
    </cfRule>
  </conditionalFormatting>
  <conditionalFormatting sqref="DY22:DY24">
    <cfRule type="cellIs" dxfId="345" priority="86" stopIfTrue="1" operator="between">
      <formula>0.9</formula>
      <formula>-0.9</formula>
    </cfRule>
  </conditionalFormatting>
  <conditionalFormatting sqref="DY53:DY54">
    <cfRule type="cellIs" dxfId="344" priority="85" stopIfTrue="1" operator="between">
      <formula>0.9</formula>
      <formula>-0.9</formula>
    </cfRule>
  </conditionalFormatting>
  <conditionalFormatting sqref="DY65:DY67">
    <cfRule type="cellIs" dxfId="343" priority="84" stopIfTrue="1" operator="between">
      <formula>0.9</formula>
      <formula>-0.9</formula>
    </cfRule>
  </conditionalFormatting>
  <conditionalFormatting sqref="BM54 BM67:BX68 BM55:BX65 BM19:BX20 BM25:BX30 BM40:BX52 BM32:BX36">
    <cfRule type="cellIs" dxfId="342" priority="83" stopIfTrue="1" operator="between">
      <formula>0.9</formula>
      <formula>-0.9</formula>
    </cfRule>
  </conditionalFormatting>
  <conditionalFormatting sqref="BN54:BX54">
    <cfRule type="cellIs" dxfId="341" priority="82" stopIfTrue="1" operator="between">
      <formula>0.9</formula>
      <formula>-0.9</formula>
    </cfRule>
  </conditionalFormatting>
  <conditionalFormatting sqref="BM21:BX21 BM23:BX24">
    <cfRule type="cellIs" dxfId="340" priority="81" stopIfTrue="1" operator="between">
      <formula>0.9</formula>
      <formula>-0.9</formula>
    </cfRule>
  </conditionalFormatting>
  <conditionalFormatting sqref="BM53:BX53">
    <cfRule type="cellIs" dxfId="339" priority="80" stopIfTrue="1" operator="between">
      <formula>0.9</formula>
      <formula>-0.9</formula>
    </cfRule>
  </conditionalFormatting>
  <conditionalFormatting sqref="BM39:BX39">
    <cfRule type="cellIs" dxfId="338" priority="79" stopIfTrue="1" operator="between">
      <formula>0.9</formula>
      <formula>-0.9</formula>
    </cfRule>
  </conditionalFormatting>
  <conditionalFormatting sqref="BM66:BX66">
    <cfRule type="cellIs" dxfId="337" priority="78" stopIfTrue="1" operator="between">
      <formula>0.9</formula>
      <formula>-0.9</formula>
    </cfRule>
  </conditionalFormatting>
  <conditionalFormatting sqref="BM22:BX22">
    <cfRule type="cellIs" dxfId="336" priority="77" stopIfTrue="1" operator="between">
      <formula>0.9</formula>
      <formula>-0.9</formula>
    </cfRule>
  </conditionalFormatting>
  <conditionalFormatting sqref="BM31:BX31">
    <cfRule type="cellIs" dxfId="335" priority="76" stopIfTrue="1" operator="between">
      <formula>0.9</formula>
      <formula>-0.9</formula>
    </cfRule>
  </conditionalFormatting>
  <conditionalFormatting sqref="BM37:BX38">
    <cfRule type="cellIs" dxfId="334" priority="75" stopIfTrue="1" operator="between">
      <formula>0.9</formula>
      <formula>-0.9</formula>
    </cfRule>
  </conditionalFormatting>
  <conditionalFormatting sqref="DZ65:DZ67">
    <cfRule type="cellIs" dxfId="333" priority="71" stopIfTrue="1" operator="between">
      <formula>0.9</formula>
      <formula>-0.9</formula>
    </cfRule>
  </conditionalFormatting>
  <conditionalFormatting sqref="DZ22:DZ24">
    <cfRule type="cellIs" dxfId="332" priority="73" stopIfTrue="1" operator="between">
      <formula>0.9</formula>
      <formula>-0.9</formula>
    </cfRule>
  </conditionalFormatting>
  <conditionalFormatting sqref="DZ53:DZ54">
    <cfRule type="cellIs" dxfId="331" priority="72" stopIfTrue="1" operator="between">
      <formula>0.9</formula>
      <formula>-0.9</formula>
    </cfRule>
  </conditionalFormatting>
  <conditionalFormatting sqref="BY54 BY67:CJ68 BY55:CJ65 BY19:CJ20 BY25:CJ30 BY40:CJ52 BY32:CJ36">
    <cfRule type="cellIs" dxfId="330" priority="70" stopIfTrue="1" operator="between">
      <formula>0.9</formula>
      <formula>-0.9</formula>
    </cfRule>
  </conditionalFormatting>
  <conditionalFormatting sqref="BZ54:CJ54">
    <cfRule type="cellIs" dxfId="329" priority="69" stopIfTrue="1" operator="between">
      <formula>0.9</formula>
      <formula>-0.9</formula>
    </cfRule>
  </conditionalFormatting>
  <conditionalFormatting sqref="BY21:CJ21 BY23:CJ24">
    <cfRule type="cellIs" dxfId="328" priority="68" stopIfTrue="1" operator="between">
      <formula>0.9</formula>
      <formula>-0.9</formula>
    </cfRule>
  </conditionalFormatting>
  <conditionalFormatting sqref="BY53:CJ53">
    <cfRule type="cellIs" dxfId="327" priority="67" stopIfTrue="1" operator="between">
      <formula>0.9</formula>
      <formula>-0.9</formula>
    </cfRule>
  </conditionalFormatting>
  <conditionalFormatting sqref="BY39:CJ39">
    <cfRule type="cellIs" dxfId="326" priority="66" stopIfTrue="1" operator="between">
      <formula>0.9</formula>
      <formula>-0.9</formula>
    </cfRule>
  </conditionalFormatting>
  <conditionalFormatting sqref="BY66:CJ66">
    <cfRule type="cellIs" dxfId="325" priority="65" stopIfTrue="1" operator="between">
      <formula>0.9</formula>
      <formula>-0.9</formula>
    </cfRule>
  </conditionalFormatting>
  <conditionalFormatting sqref="BY22:CJ22">
    <cfRule type="cellIs" dxfId="324" priority="64" stopIfTrue="1" operator="between">
      <formula>0.9</formula>
      <formula>-0.9</formula>
    </cfRule>
  </conditionalFormatting>
  <conditionalFormatting sqref="BY31:CJ31">
    <cfRule type="cellIs" dxfId="323" priority="63" stopIfTrue="1" operator="between">
      <formula>0.9</formula>
      <formula>-0.9</formula>
    </cfRule>
  </conditionalFormatting>
  <conditionalFormatting sqref="BY37:CJ38">
    <cfRule type="cellIs" dxfId="322" priority="62" stopIfTrue="1" operator="between">
      <formula>0.9</formula>
      <formula>-0.9</formula>
    </cfRule>
  </conditionalFormatting>
  <conditionalFormatting sqref="CK54 CK67:CV68 CK55:CV65 CK19:CV20 CK25:CV30 CK40:CV52 CK32:CV36">
    <cfRule type="cellIs" dxfId="321" priority="61" stopIfTrue="1" operator="between">
      <formula>0.9</formula>
      <formula>-0.9</formula>
    </cfRule>
  </conditionalFormatting>
  <conditionalFormatting sqref="CL54:CV54">
    <cfRule type="cellIs" dxfId="320" priority="60" stopIfTrue="1" operator="between">
      <formula>0.9</formula>
      <formula>-0.9</formula>
    </cfRule>
  </conditionalFormatting>
  <conditionalFormatting sqref="CK21:CV21 CK23:CV24">
    <cfRule type="cellIs" dxfId="319" priority="59" stopIfTrue="1" operator="between">
      <formula>0.9</formula>
      <formula>-0.9</formula>
    </cfRule>
  </conditionalFormatting>
  <conditionalFormatting sqref="CK53:CV53">
    <cfRule type="cellIs" dxfId="318" priority="58" stopIfTrue="1" operator="between">
      <formula>0.9</formula>
      <formula>-0.9</formula>
    </cfRule>
  </conditionalFormatting>
  <conditionalFormatting sqref="CK39:CV39">
    <cfRule type="cellIs" dxfId="317" priority="57" stopIfTrue="1" operator="between">
      <formula>0.9</formula>
      <formula>-0.9</formula>
    </cfRule>
  </conditionalFormatting>
  <conditionalFormatting sqref="CK66:CV66">
    <cfRule type="cellIs" dxfId="316" priority="56" stopIfTrue="1" operator="between">
      <formula>0.9</formula>
      <formula>-0.9</formula>
    </cfRule>
  </conditionalFormatting>
  <conditionalFormatting sqref="CK22:CV22">
    <cfRule type="cellIs" dxfId="315" priority="55" stopIfTrue="1" operator="between">
      <formula>0.9</formula>
      <formula>-0.9</formula>
    </cfRule>
  </conditionalFormatting>
  <conditionalFormatting sqref="CK31:CV31">
    <cfRule type="cellIs" dxfId="314" priority="54" stopIfTrue="1" operator="between">
      <formula>0.9</formula>
      <formula>-0.9</formula>
    </cfRule>
  </conditionalFormatting>
  <conditionalFormatting sqref="CK37:CV38">
    <cfRule type="cellIs" dxfId="313" priority="53" stopIfTrue="1" operator="between">
      <formula>0.9</formula>
      <formula>-0.9</formula>
    </cfRule>
  </conditionalFormatting>
  <conditionalFormatting sqref="CW54 CW67:DH68 CW55:DH65 CW19:DH20 CW25:DH30 CW40:DH52 CW32:DH36">
    <cfRule type="cellIs" dxfId="312" priority="52" stopIfTrue="1" operator="between">
      <formula>0.9</formula>
      <formula>-0.9</formula>
    </cfRule>
  </conditionalFormatting>
  <conditionalFormatting sqref="CX54:DH54">
    <cfRule type="cellIs" dxfId="311" priority="51" stopIfTrue="1" operator="between">
      <formula>0.9</formula>
      <formula>-0.9</formula>
    </cfRule>
  </conditionalFormatting>
  <conditionalFormatting sqref="CW21:DH21 CW23:DH24">
    <cfRule type="cellIs" dxfId="310" priority="50" stopIfTrue="1" operator="between">
      <formula>0.9</formula>
      <formula>-0.9</formula>
    </cfRule>
  </conditionalFormatting>
  <conditionalFormatting sqref="CW53:DH53">
    <cfRule type="cellIs" dxfId="309" priority="49" stopIfTrue="1" operator="between">
      <formula>0.9</formula>
      <formula>-0.9</formula>
    </cfRule>
  </conditionalFormatting>
  <conditionalFormatting sqref="CW39:DH39">
    <cfRule type="cellIs" dxfId="308" priority="48" stopIfTrue="1" operator="between">
      <formula>0.9</formula>
      <formula>-0.9</formula>
    </cfRule>
  </conditionalFormatting>
  <conditionalFormatting sqref="CW66:DH66">
    <cfRule type="cellIs" dxfId="307" priority="47" stopIfTrue="1" operator="between">
      <formula>0.9</formula>
      <formula>-0.9</formula>
    </cfRule>
  </conditionalFormatting>
  <conditionalFormatting sqref="CW22:DH22">
    <cfRule type="cellIs" dxfId="306" priority="46" stopIfTrue="1" operator="between">
      <formula>0.9</formula>
      <formula>-0.9</formula>
    </cfRule>
  </conditionalFormatting>
  <conditionalFormatting sqref="CW31:DH31">
    <cfRule type="cellIs" dxfId="305" priority="45" stopIfTrue="1" operator="between">
      <formula>0.9</formula>
      <formula>-0.9</formula>
    </cfRule>
  </conditionalFormatting>
  <conditionalFormatting sqref="CW37:DH38">
    <cfRule type="cellIs" dxfId="304" priority="44" stopIfTrue="1" operator="between">
      <formula>0.9</formula>
      <formula>-0.9</formula>
    </cfRule>
  </conditionalFormatting>
  <conditionalFormatting sqref="DI31:DT31">
    <cfRule type="cellIs" dxfId="303" priority="18" stopIfTrue="1" operator="between">
      <formula>0.9</formula>
      <formula>-0.9</formula>
    </cfRule>
  </conditionalFormatting>
  <conditionalFormatting sqref="DI37:DU38">
    <cfRule type="cellIs" dxfId="302" priority="17" stopIfTrue="1" operator="between">
      <formula>0.9</formula>
      <formula>-0.9</formula>
    </cfRule>
  </conditionalFormatting>
  <conditionalFormatting sqref="DU22:DU24">
    <cfRule type="cellIs" dxfId="301" priority="16" stopIfTrue="1" operator="between">
      <formula>0.9</formula>
      <formula>-0.9</formula>
    </cfRule>
  </conditionalFormatting>
  <conditionalFormatting sqref="DU30:DU33">
    <cfRule type="cellIs" dxfId="300" priority="15" stopIfTrue="1" operator="between">
      <formula>0.9</formula>
      <formula>-0.9</formula>
    </cfRule>
  </conditionalFormatting>
  <conditionalFormatting sqref="DU39:DU43">
    <cfRule type="cellIs" dxfId="299" priority="14" stopIfTrue="1" operator="between">
      <formula>0.9</formula>
      <formula>-0.9</formula>
    </cfRule>
  </conditionalFormatting>
  <conditionalFormatting sqref="DU53:DU55">
    <cfRule type="cellIs" dxfId="298" priority="13" stopIfTrue="1" operator="between">
      <formula>0.9</formula>
      <formula>-0.9</formula>
    </cfRule>
  </conditionalFormatting>
  <conditionalFormatting sqref="DU65:DU67">
    <cfRule type="cellIs" dxfId="297" priority="12" stopIfTrue="1" operator="between">
      <formula>0.9</formula>
      <formula>-0.9</formula>
    </cfRule>
  </conditionalFormatting>
  <conditionalFormatting sqref="EA22:EA24">
    <cfRule type="cellIs" dxfId="296" priority="11" stopIfTrue="1" operator="between">
      <formula>0.9</formula>
      <formula>-0.9</formula>
    </cfRule>
  </conditionalFormatting>
  <conditionalFormatting sqref="EA53:EA54">
    <cfRule type="cellIs" dxfId="295" priority="10" stopIfTrue="1" operator="between">
      <formula>0.9</formula>
      <formula>-0.9</formula>
    </cfRule>
  </conditionalFormatting>
  <conditionalFormatting sqref="DI54 DI68:DU68 DI19:DU20 DI32:DT33 DI30:DT30 DI40:DT43 DI55:DT55 DI65:DT65 DI67:DT67 DI56:DU64 DI44:DU52 DI34:DU36 DI25:DU29">
    <cfRule type="cellIs" dxfId="294" priority="25" stopIfTrue="1" operator="between">
      <formula>0.9</formula>
      <formula>-0.9</formula>
    </cfRule>
  </conditionalFormatting>
  <conditionalFormatting sqref="DJ54:DT54">
    <cfRule type="cellIs" dxfId="293" priority="24" stopIfTrue="1" operator="between">
      <formula>0.9</formula>
      <formula>-0.9</formula>
    </cfRule>
  </conditionalFormatting>
  <conditionalFormatting sqref="DI21:DU21 DI23:DT24">
    <cfRule type="cellIs" dxfId="292" priority="23" stopIfTrue="1" operator="between">
      <formula>0.9</formula>
      <formula>-0.9</formula>
    </cfRule>
  </conditionalFormatting>
  <conditionalFormatting sqref="DI53:DT53">
    <cfRule type="cellIs" dxfId="291" priority="22" stopIfTrue="1" operator="between">
      <formula>0.9</formula>
      <formula>-0.9</formula>
    </cfRule>
  </conditionalFormatting>
  <conditionalFormatting sqref="DI39:DT39">
    <cfRule type="cellIs" dxfId="290" priority="21" stopIfTrue="1" operator="between">
      <formula>0.9</formula>
      <formula>-0.9</formula>
    </cfRule>
  </conditionalFormatting>
  <conditionalFormatting sqref="DI66:DT66">
    <cfRule type="cellIs" dxfId="289" priority="20" stopIfTrue="1" operator="between">
      <formula>0.9</formula>
      <formula>-0.9</formula>
    </cfRule>
  </conditionalFormatting>
  <conditionalFormatting sqref="DI22:DT22">
    <cfRule type="cellIs" dxfId="288" priority="19" stopIfTrue="1" operator="between">
      <formula>0.9</formula>
      <formula>-0.9</formula>
    </cfRule>
  </conditionalFormatting>
  <conditionalFormatting sqref="EA65:EA66">
    <cfRule type="cellIs" dxfId="287" priority="9" stopIfTrue="1" operator="between">
      <formula>0.9</formula>
      <formula>-0.9</formula>
    </cfRule>
  </conditionalFormatting>
  <conditionalFormatting sqref="EB22:EB24">
    <cfRule type="cellIs" dxfId="286" priority="8" stopIfTrue="1" operator="between">
      <formula>0.9</formula>
      <formula>-0.9</formula>
    </cfRule>
  </conditionalFormatting>
  <conditionalFormatting sqref="EB53:EB54">
    <cfRule type="cellIs" dxfId="285" priority="7" stopIfTrue="1" operator="between">
      <formula>0.9</formula>
      <formula>-0.9</formula>
    </cfRule>
  </conditionalFormatting>
  <conditionalFormatting sqref="EB65:EB66">
    <cfRule type="cellIs" dxfId="284" priority="6" stopIfTrue="1" operator="between">
      <formula>0.9</formula>
      <formula>-0.9</formula>
    </cfRule>
  </conditionalFormatting>
  <conditionalFormatting sqref="EC22:EC24">
    <cfRule type="cellIs" dxfId="283" priority="5" stopIfTrue="1" operator="between">
      <formula>0.9</formula>
      <formula>-0.9</formula>
    </cfRule>
  </conditionalFormatting>
  <conditionalFormatting sqref="EC53:EC54">
    <cfRule type="cellIs" dxfId="282" priority="4" stopIfTrue="1" operator="between">
      <formula>0.9</formula>
      <formula>-0.9</formula>
    </cfRule>
  </conditionalFormatting>
  <conditionalFormatting sqref="EC65:EC66">
    <cfRule type="cellIs" dxfId="281" priority="3" stopIfTrue="1" operator="between">
      <formula>0.9</formula>
      <formula>-0.9</formula>
    </cfRule>
  </conditionalFormatting>
  <conditionalFormatting sqref="ED53:ED54">
    <cfRule type="cellIs" dxfId="280" priority="2" stopIfTrue="1" operator="between">
      <formula>0.9</formula>
      <formula>-0.9</formula>
    </cfRule>
  </conditionalFormatting>
  <conditionalFormatting sqref="ED65:ED66">
    <cfRule type="cellIs" dxfId="279" priority="1" stopIfTrue="1" operator="between">
      <formula>0.9</formula>
      <formula>-0.9</formula>
    </cfRule>
  </conditionalFormatting>
  <pageMargins left="0.39370078740157483" right="0" top="0.94488188976377963" bottom="0.35433070866141736" header="0.11811023622047245" footer="0.11811023622047245"/>
  <pageSetup scale="60" fitToWidth="10" fitToHeight="10" orientation="landscape" r:id="rId1"/>
  <headerFooter>
    <oddFooter>&amp;LPrepared by: Drs. Agustinus Agus Purwanto,SE MM CHA</oddFooter>
  </headerFooter>
  <colBreaks count="9" manualBreakCount="9">
    <brk id="16" min="3" max="62" man="1"/>
    <brk id="28" min="3" max="62" man="1"/>
    <brk id="40" min="3" max="62" man="1"/>
    <brk id="52" min="3" max="62" man="1"/>
    <brk id="64" min="3" max="62" man="1"/>
    <brk id="76" min="3" max="62" man="1"/>
    <brk id="88" min="3" max="62" man="1"/>
    <brk id="100" min="3" max="62" man="1"/>
    <brk id="112" min="3" max="62"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E116"/>
  <sheetViews>
    <sheetView showGridLines="0" workbookViewId="0">
      <selection activeCell="DZ3" sqref="DZ3"/>
    </sheetView>
  </sheetViews>
  <sheetFormatPr defaultRowHeight="12.75"/>
  <cols>
    <col min="1" max="1" width="3.83203125" style="449" customWidth="1"/>
    <col min="2" max="2" width="34.6640625" style="449" customWidth="1"/>
    <col min="3" max="3" width="3.6640625" style="449" customWidth="1"/>
    <col min="4" max="48" width="17" style="449" hidden="1" customWidth="1"/>
    <col min="49" max="124" width="18.33203125" style="449" hidden="1" customWidth="1"/>
    <col min="125" max="127" width="17" style="449" customWidth="1"/>
    <col min="128" max="134" width="18.33203125" style="449" customWidth="1"/>
    <col min="135" max="135" width="1.83203125" style="449" customWidth="1"/>
    <col min="136" max="256" width="9.33203125" style="449"/>
    <col min="257" max="257" width="3.83203125" style="449" customWidth="1"/>
    <col min="258" max="258" width="34.6640625" style="449" customWidth="1"/>
    <col min="259" max="259" width="3.6640625" style="449" customWidth="1"/>
    <col min="260" max="272" width="16" style="449" customWidth="1"/>
    <col min="273" max="283" width="0" style="449" hidden="1" customWidth="1"/>
    <col min="284" max="284" width="2" style="449" customWidth="1"/>
    <col min="285" max="285" width="4.33203125" style="449" customWidth="1"/>
    <col min="286" max="512" width="9.33203125" style="449"/>
    <col min="513" max="513" width="3.83203125" style="449" customWidth="1"/>
    <col min="514" max="514" width="34.6640625" style="449" customWidth="1"/>
    <col min="515" max="515" width="3.6640625" style="449" customWidth="1"/>
    <col min="516" max="528" width="16" style="449" customWidth="1"/>
    <col min="529" max="539" width="0" style="449" hidden="1" customWidth="1"/>
    <col min="540" max="540" width="2" style="449" customWidth="1"/>
    <col min="541" max="541" width="4.33203125" style="449" customWidth="1"/>
    <col min="542" max="768" width="9.33203125" style="449"/>
    <col min="769" max="769" width="3.83203125" style="449" customWidth="1"/>
    <col min="770" max="770" width="34.6640625" style="449" customWidth="1"/>
    <col min="771" max="771" width="3.6640625" style="449" customWidth="1"/>
    <col min="772" max="784" width="16" style="449" customWidth="1"/>
    <col min="785" max="795" width="0" style="449" hidden="1" customWidth="1"/>
    <col min="796" max="796" width="2" style="449" customWidth="1"/>
    <col min="797" max="797" width="4.33203125" style="449" customWidth="1"/>
    <col min="798" max="1024" width="9.33203125" style="449"/>
    <col min="1025" max="1025" width="3.83203125" style="449" customWidth="1"/>
    <col min="1026" max="1026" width="34.6640625" style="449" customWidth="1"/>
    <col min="1027" max="1027" width="3.6640625" style="449" customWidth="1"/>
    <col min="1028" max="1040" width="16" style="449" customWidth="1"/>
    <col min="1041" max="1051" width="0" style="449" hidden="1" customWidth="1"/>
    <col min="1052" max="1052" width="2" style="449" customWidth="1"/>
    <col min="1053" max="1053" width="4.33203125" style="449" customWidth="1"/>
    <col min="1054" max="1280" width="9.33203125" style="449"/>
    <col min="1281" max="1281" width="3.83203125" style="449" customWidth="1"/>
    <col min="1282" max="1282" width="34.6640625" style="449" customWidth="1"/>
    <col min="1283" max="1283" width="3.6640625" style="449" customWidth="1"/>
    <col min="1284" max="1296" width="16" style="449" customWidth="1"/>
    <col min="1297" max="1307" width="0" style="449" hidden="1" customWidth="1"/>
    <col min="1308" max="1308" width="2" style="449" customWidth="1"/>
    <col min="1309" max="1309" width="4.33203125" style="449" customWidth="1"/>
    <col min="1310" max="1536" width="9.33203125" style="449"/>
    <col min="1537" max="1537" width="3.83203125" style="449" customWidth="1"/>
    <col min="1538" max="1538" width="34.6640625" style="449" customWidth="1"/>
    <col min="1539" max="1539" width="3.6640625" style="449" customWidth="1"/>
    <col min="1540" max="1552" width="16" style="449" customWidth="1"/>
    <col min="1553" max="1563" width="0" style="449" hidden="1" customWidth="1"/>
    <col min="1564" max="1564" width="2" style="449" customWidth="1"/>
    <col min="1565" max="1565" width="4.33203125" style="449" customWidth="1"/>
    <col min="1566" max="1792" width="9.33203125" style="449"/>
    <col min="1793" max="1793" width="3.83203125" style="449" customWidth="1"/>
    <col min="1794" max="1794" width="34.6640625" style="449" customWidth="1"/>
    <col min="1795" max="1795" width="3.6640625" style="449" customWidth="1"/>
    <col min="1796" max="1808" width="16" style="449" customWidth="1"/>
    <col min="1809" max="1819" width="0" style="449" hidden="1" customWidth="1"/>
    <col min="1820" max="1820" width="2" style="449" customWidth="1"/>
    <col min="1821" max="1821" width="4.33203125" style="449" customWidth="1"/>
    <col min="1822" max="2048" width="9.33203125" style="449"/>
    <col min="2049" max="2049" width="3.83203125" style="449" customWidth="1"/>
    <col min="2050" max="2050" width="34.6640625" style="449" customWidth="1"/>
    <col min="2051" max="2051" width="3.6640625" style="449" customWidth="1"/>
    <col min="2052" max="2064" width="16" style="449" customWidth="1"/>
    <col min="2065" max="2075" width="0" style="449" hidden="1" customWidth="1"/>
    <col min="2076" max="2076" width="2" style="449" customWidth="1"/>
    <col min="2077" max="2077" width="4.33203125" style="449" customWidth="1"/>
    <col min="2078" max="2304" width="9.33203125" style="449"/>
    <col min="2305" max="2305" width="3.83203125" style="449" customWidth="1"/>
    <col min="2306" max="2306" width="34.6640625" style="449" customWidth="1"/>
    <col min="2307" max="2307" width="3.6640625" style="449" customWidth="1"/>
    <col min="2308" max="2320" width="16" style="449" customWidth="1"/>
    <col min="2321" max="2331" width="0" style="449" hidden="1" customWidth="1"/>
    <col min="2332" max="2332" width="2" style="449" customWidth="1"/>
    <col min="2333" max="2333" width="4.33203125" style="449" customWidth="1"/>
    <col min="2334" max="2560" width="9.33203125" style="449"/>
    <col min="2561" max="2561" width="3.83203125" style="449" customWidth="1"/>
    <col min="2562" max="2562" width="34.6640625" style="449" customWidth="1"/>
    <col min="2563" max="2563" width="3.6640625" style="449" customWidth="1"/>
    <col min="2564" max="2576" width="16" style="449" customWidth="1"/>
    <col min="2577" max="2587" width="0" style="449" hidden="1" customWidth="1"/>
    <col min="2588" max="2588" width="2" style="449" customWidth="1"/>
    <col min="2589" max="2589" width="4.33203125" style="449" customWidth="1"/>
    <col min="2590" max="2816" width="9.33203125" style="449"/>
    <col min="2817" max="2817" width="3.83203125" style="449" customWidth="1"/>
    <col min="2818" max="2818" width="34.6640625" style="449" customWidth="1"/>
    <col min="2819" max="2819" width="3.6640625" style="449" customWidth="1"/>
    <col min="2820" max="2832" width="16" style="449" customWidth="1"/>
    <col min="2833" max="2843" width="0" style="449" hidden="1" customWidth="1"/>
    <col min="2844" max="2844" width="2" style="449" customWidth="1"/>
    <col min="2845" max="2845" width="4.33203125" style="449" customWidth="1"/>
    <col min="2846" max="3072" width="9.33203125" style="449"/>
    <col min="3073" max="3073" width="3.83203125" style="449" customWidth="1"/>
    <col min="3074" max="3074" width="34.6640625" style="449" customWidth="1"/>
    <col min="3075" max="3075" width="3.6640625" style="449" customWidth="1"/>
    <col min="3076" max="3088" width="16" style="449" customWidth="1"/>
    <col min="3089" max="3099" width="0" style="449" hidden="1" customWidth="1"/>
    <col min="3100" max="3100" width="2" style="449" customWidth="1"/>
    <col min="3101" max="3101" width="4.33203125" style="449" customWidth="1"/>
    <col min="3102" max="3328" width="9.33203125" style="449"/>
    <col min="3329" max="3329" width="3.83203125" style="449" customWidth="1"/>
    <col min="3330" max="3330" width="34.6640625" style="449" customWidth="1"/>
    <col min="3331" max="3331" width="3.6640625" style="449" customWidth="1"/>
    <col min="3332" max="3344" width="16" style="449" customWidth="1"/>
    <col min="3345" max="3355" width="0" style="449" hidden="1" customWidth="1"/>
    <col min="3356" max="3356" width="2" style="449" customWidth="1"/>
    <col min="3357" max="3357" width="4.33203125" style="449" customWidth="1"/>
    <col min="3358" max="3584" width="9.33203125" style="449"/>
    <col min="3585" max="3585" width="3.83203125" style="449" customWidth="1"/>
    <col min="3586" max="3586" width="34.6640625" style="449" customWidth="1"/>
    <col min="3587" max="3587" width="3.6640625" style="449" customWidth="1"/>
    <col min="3588" max="3600" width="16" style="449" customWidth="1"/>
    <col min="3601" max="3611" width="0" style="449" hidden="1" customWidth="1"/>
    <col min="3612" max="3612" width="2" style="449" customWidth="1"/>
    <col min="3613" max="3613" width="4.33203125" style="449" customWidth="1"/>
    <col min="3614" max="3840" width="9.33203125" style="449"/>
    <col min="3841" max="3841" width="3.83203125" style="449" customWidth="1"/>
    <col min="3842" max="3842" width="34.6640625" style="449" customWidth="1"/>
    <col min="3843" max="3843" width="3.6640625" style="449" customWidth="1"/>
    <col min="3844" max="3856" width="16" style="449" customWidth="1"/>
    <col min="3857" max="3867" width="0" style="449" hidden="1" customWidth="1"/>
    <col min="3868" max="3868" width="2" style="449" customWidth="1"/>
    <col min="3869" max="3869" width="4.33203125" style="449" customWidth="1"/>
    <col min="3870" max="4096" width="9.33203125" style="449"/>
    <col min="4097" max="4097" width="3.83203125" style="449" customWidth="1"/>
    <col min="4098" max="4098" width="34.6640625" style="449" customWidth="1"/>
    <col min="4099" max="4099" width="3.6640625" style="449" customWidth="1"/>
    <col min="4100" max="4112" width="16" style="449" customWidth="1"/>
    <col min="4113" max="4123" width="0" style="449" hidden="1" customWidth="1"/>
    <col min="4124" max="4124" width="2" style="449" customWidth="1"/>
    <col min="4125" max="4125" width="4.33203125" style="449" customWidth="1"/>
    <col min="4126" max="4352" width="9.33203125" style="449"/>
    <col min="4353" max="4353" width="3.83203125" style="449" customWidth="1"/>
    <col min="4354" max="4354" width="34.6640625" style="449" customWidth="1"/>
    <col min="4355" max="4355" width="3.6640625" style="449" customWidth="1"/>
    <col min="4356" max="4368" width="16" style="449" customWidth="1"/>
    <col min="4369" max="4379" width="0" style="449" hidden="1" customWidth="1"/>
    <col min="4380" max="4380" width="2" style="449" customWidth="1"/>
    <col min="4381" max="4381" width="4.33203125" style="449" customWidth="1"/>
    <col min="4382" max="4608" width="9.33203125" style="449"/>
    <col min="4609" max="4609" width="3.83203125" style="449" customWidth="1"/>
    <col min="4610" max="4610" width="34.6640625" style="449" customWidth="1"/>
    <col min="4611" max="4611" width="3.6640625" style="449" customWidth="1"/>
    <col min="4612" max="4624" width="16" style="449" customWidth="1"/>
    <col min="4625" max="4635" width="0" style="449" hidden="1" customWidth="1"/>
    <col min="4636" max="4636" width="2" style="449" customWidth="1"/>
    <col min="4637" max="4637" width="4.33203125" style="449" customWidth="1"/>
    <col min="4638" max="4864" width="9.33203125" style="449"/>
    <col min="4865" max="4865" width="3.83203125" style="449" customWidth="1"/>
    <col min="4866" max="4866" width="34.6640625" style="449" customWidth="1"/>
    <col min="4867" max="4867" width="3.6640625" style="449" customWidth="1"/>
    <col min="4868" max="4880" width="16" style="449" customWidth="1"/>
    <col min="4881" max="4891" width="0" style="449" hidden="1" customWidth="1"/>
    <col min="4892" max="4892" width="2" style="449" customWidth="1"/>
    <col min="4893" max="4893" width="4.33203125" style="449" customWidth="1"/>
    <col min="4894" max="5120" width="9.33203125" style="449"/>
    <col min="5121" max="5121" width="3.83203125" style="449" customWidth="1"/>
    <col min="5122" max="5122" width="34.6640625" style="449" customWidth="1"/>
    <col min="5123" max="5123" width="3.6640625" style="449" customWidth="1"/>
    <col min="5124" max="5136" width="16" style="449" customWidth="1"/>
    <col min="5137" max="5147" width="0" style="449" hidden="1" customWidth="1"/>
    <col min="5148" max="5148" width="2" style="449" customWidth="1"/>
    <col min="5149" max="5149" width="4.33203125" style="449" customWidth="1"/>
    <col min="5150" max="5376" width="9.33203125" style="449"/>
    <col min="5377" max="5377" width="3.83203125" style="449" customWidth="1"/>
    <col min="5378" max="5378" width="34.6640625" style="449" customWidth="1"/>
    <col min="5379" max="5379" width="3.6640625" style="449" customWidth="1"/>
    <col min="5380" max="5392" width="16" style="449" customWidth="1"/>
    <col min="5393" max="5403" width="0" style="449" hidden="1" customWidth="1"/>
    <col min="5404" max="5404" width="2" style="449" customWidth="1"/>
    <col min="5405" max="5405" width="4.33203125" style="449" customWidth="1"/>
    <col min="5406" max="5632" width="9.33203125" style="449"/>
    <col min="5633" max="5633" width="3.83203125" style="449" customWidth="1"/>
    <col min="5634" max="5634" width="34.6640625" style="449" customWidth="1"/>
    <col min="5635" max="5635" width="3.6640625" style="449" customWidth="1"/>
    <col min="5636" max="5648" width="16" style="449" customWidth="1"/>
    <col min="5649" max="5659" width="0" style="449" hidden="1" customWidth="1"/>
    <col min="5660" max="5660" width="2" style="449" customWidth="1"/>
    <col min="5661" max="5661" width="4.33203125" style="449" customWidth="1"/>
    <col min="5662" max="5888" width="9.33203125" style="449"/>
    <col min="5889" max="5889" width="3.83203125" style="449" customWidth="1"/>
    <col min="5890" max="5890" width="34.6640625" style="449" customWidth="1"/>
    <col min="5891" max="5891" width="3.6640625" style="449" customWidth="1"/>
    <col min="5892" max="5904" width="16" style="449" customWidth="1"/>
    <col min="5905" max="5915" width="0" style="449" hidden="1" customWidth="1"/>
    <col min="5916" max="5916" width="2" style="449" customWidth="1"/>
    <col min="5917" max="5917" width="4.33203125" style="449" customWidth="1"/>
    <col min="5918" max="6144" width="9.33203125" style="449"/>
    <col min="6145" max="6145" width="3.83203125" style="449" customWidth="1"/>
    <col min="6146" max="6146" width="34.6640625" style="449" customWidth="1"/>
    <col min="6147" max="6147" width="3.6640625" style="449" customWidth="1"/>
    <col min="6148" max="6160" width="16" style="449" customWidth="1"/>
    <col min="6161" max="6171" width="0" style="449" hidden="1" customWidth="1"/>
    <col min="6172" max="6172" width="2" style="449" customWidth="1"/>
    <col min="6173" max="6173" width="4.33203125" style="449" customWidth="1"/>
    <col min="6174" max="6400" width="9.33203125" style="449"/>
    <col min="6401" max="6401" width="3.83203125" style="449" customWidth="1"/>
    <col min="6402" max="6402" width="34.6640625" style="449" customWidth="1"/>
    <col min="6403" max="6403" width="3.6640625" style="449" customWidth="1"/>
    <col min="6404" max="6416" width="16" style="449" customWidth="1"/>
    <col min="6417" max="6427" width="0" style="449" hidden="1" customWidth="1"/>
    <col min="6428" max="6428" width="2" style="449" customWidth="1"/>
    <col min="6429" max="6429" width="4.33203125" style="449" customWidth="1"/>
    <col min="6430" max="6656" width="9.33203125" style="449"/>
    <col min="6657" max="6657" width="3.83203125" style="449" customWidth="1"/>
    <col min="6658" max="6658" width="34.6640625" style="449" customWidth="1"/>
    <col min="6659" max="6659" width="3.6640625" style="449" customWidth="1"/>
    <col min="6660" max="6672" width="16" style="449" customWidth="1"/>
    <col min="6673" max="6683" width="0" style="449" hidden="1" customWidth="1"/>
    <col min="6684" max="6684" width="2" style="449" customWidth="1"/>
    <col min="6685" max="6685" width="4.33203125" style="449" customWidth="1"/>
    <col min="6686" max="6912" width="9.33203125" style="449"/>
    <col min="6913" max="6913" width="3.83203125" style="449" customWidth="1"/>
    <col min="6914" max="6914" width="34.6640625" style="449" customWidth="1"/>
    <col min="6915" max="6915" width="3.6640625" style="449" customWidth="1"/>
    <col min="6916" max="6928" width="16" style="449" customWidth="1"/>
    <col min="6929" max="6939" width="0" style="449" hidden="1" customWidth="1"/>
    <col min="6940" max="6940" width="2" style="449" customWidth="1"/>
    <col min="6941" max="6941" width="4.33203125" style="449" customWidth="1"/>
    <col min="6942" max="7168" width="9.33203125" style="449"/>
    <col min="7169" max="7169" width="3.83203125" style="449" customWidth="1"/>
    <col min="7170" max="7170" width="34.6640625" style="449" customWidth="1"/>
    <col min="7171" max="7171" width="3.6640625" style="449" customWidth="1"/>
    <col min="7172" max="7184" width="16" style="449" customWidth="1"/>
    <col min="7185" max="7195" width="0" style="449" hidden="1" customWidth="1"/>
    <col min="7196" max="7196" width="2" style="449" customWidth="1"/>
    <col min="7197" max="7197" width="4.33203125" style="449" customWidth="1"/>
    <col min="7198" max="7424" width="9.33203125" style="449"/>
    <col min="7425" max="7425" width="3.83203125" style="449" customWidth="1"/>
    <col min="7426" max="7426" width="34.6640625" style="449" customWidth="1"/>
    <col min="7427" max="7427" width="3.6640625" style="449" customWidth="1"/>
    <col min="7428" max="7440" width="16" style="449" customWidth="1"/>
    <col min="7441" max="7451" width="0" style="449" hidden="1" customWidth="1"/>
    <col min="7452" max="7452" width="2" style="449" customWidth="1"/>
    <col min="7453" max="7453" width="4.33203125" style="449" customWidth="1"/>
    <col min="7454" max="7680" width="9.33203125" style="449"/>
    <col min="7681" max="7681" width="3.83203125" style="449" customWidth="1"/>
    <col min="7682" max="7682" width="34.6640625" style="449" customWidth="1"/>
    <col min="7683" max="7683" width="3.6640625" style="449" customWidth="1"/>
    <col min="7684" max="7696" width="16" style="449" customWidth="1"/>
    <col min="7697" max="7707" width="0" style="449" hidden="1" customWidth="1"/>
    <col min="7708" max="7708" width="2" style="449" customWidth="1"/>
    <col min="7709" max="7709" width="4.33203125" style="449" customWidth="1"/>
    <col min="7710" max="7936" width="9.33203125" style="449"/>
    <col min="7937" max="7937" width="3.83203125" style="449" customWidth="1"/>
    <col min="7938" max="7938" width="34.6640625" style="449" customWidth="1"/>
    <col min="7939" max="7939" width="3.6640625" style="449" customWidth="1"/>
    <col min="7940" max="7952" width="16" style="449" customWidth="1"/>
    <col min="7953" max="7963" width="0" style="449" hidden="1" customWidth="1"/>
    <col min="7964" max="7964" width="2" style="449" customWidth="1"/>
    <col min="7965" max="7965" width="4.33203125" style="449" customWidth="1"/>
    <col min="7966" max="8192" width="9.33203125" style="449"/>
    <col min="8193" max="8193" width="3.83203125" style="449" customWidth="1"/>
    <col min="8194" max="8194" width="34.6640625" style="449" customWidth="1"/>
    <col min="8195" max="8195" width="3.6640625" style="449" customWidth="1"/>
    <col min="8196" max="8208" width="16" style="449" customWidth="1"/>
    <col min="8209" max="8219" width="0" style="449" hidden="1" customWidth="1"/>
    <col min="8220" max="8220" width="2" style="449" customWidth="1"/>
    <col min="8221" max="8221" width="4.33203125" style="449" customWidth="1"/>
    <col min="8222" max="8448" width="9.33203125" style="449"/>
    <col min="8449" max="8449" width="3.83203125" style="449" customWidth="1"/>
    <col min="8450" max="8450" width="34.6640625" style="449" customWidth="1"/>
    <col min="8451" max="8451" width="3.6640625" style="449" customWidth="1"/>
    <col min="8452" max="8464" width="16" style="449" customWidth="1"/>
    <col min="8465" max="8475" width="0" style="449" hidden="1" customWidth="1"/>
    <col min="8476" max="8476" width="2" style="449" customWidth="1"/>
    <col min="8477" max="8477" width="4.33203125" style="449" customWidth="1"/>
    <col min="8478" max="8704" width="9.33203125" style="449"/>
    <col min="8705" max="8705" width="3.83203125" style="449" customWidth="1"/>
    <col min="8706" max="8706" width="34.6640625" style="449" customWidth="1"/>
    <col min="8707" max="8707" width="3.6640625" style="449" customWidth="1"/>
    <col min="8708" max="8720" width="16" style="449" customWidth="1"/>
    <col min="8721" max="8731" width="0" style="449" hidden="1" customWidth="1"/>
    <col min="8732" max="8732" width="2" style="449" customWidth="1"/>
    <col min="8733" max="8733" width="4.33203125" style="449" customWidth="1"/>
    <col min="8734" max="8960" width="9.33203125" style="449"/>
    <col min="8961" max="8961" width="3.83203125" style="449" customWidth="1"/>
    <col min="8962" max="8962" width="34.6640625" style="449" customWidth="1"/>
    <col min="8963" max="8963" width="3.6640625" style="449" customWidth="1"/>
    <col min="8964" max="8976" width="16" style="449" customWidth="1"/>
    <col min="8977" max="8987" width="0" style="449" hidden="1" customWidth="1"/>
    <col min="8988" max="8988" width="2" style="449" customWidth="1"/>
    <col min="8989" max="8989" width="4.33203125" style="449" customWidth="1"/>
    <col min="8990" max="9216" width="9.33203125" style="449"/>
    <col min="9217" max="9217" width="3.83203125" style="449" customWidth="1"/>
    <col min="9218" max="9218" width="34.6640625" style="449" customWidth="1"/>
    <col min="9219" max="9219" width="3.6640625" style="449" customWidth="1"/>
    <col min="9220" max="9232" width="16" style="449" customWidth="1"/>
    <col min="9233" max="9243" width="0" style="449" hidden="1" customWidth="1"/>
    <col min="9244" max="9244" width="2" style="449" customWidth="1"/>
    <col min="9245" max="9245" width="4.33203125" style="449" customWidth="1"/>
    <col min="9246" max="9472" width="9.33203125" style="449"/>
    <col min="9473" max="9473" width="3.83203125" style="449" customWidth="1"/>
    <col min="9474" max="9474" width="34.6640625" style="449" customWidth="1"/>
    <col min="9475" max="9475" width="3.6640625" style="449" customWidth="1"/>
    <col min="9476" max="9488" width="16" style="449" customWidth="1"/>
    <col min="9489" max="9499" width="0" style="449" hidden="1" customWidth="1"/>
    <col min="9500" max="9500" width="2" style="449" customWidth="1"/>
    <col min="9501" max="9501" width="4.33203125" style="449" customWidth="1"/>
    <col min="9502" max="9728" width="9.33203125" style="449"/>
    <col min="9729" max="9729" width="3.83203125" style="449" customWidth="1"/>
    <col min="9730" max="9730" width="34.6640625" style="449" customWidth="1"/>
    <col min="9731" max="9731" width="3.6640625" style="449" customWidth="1"/>
    <col min="9732" max="9744" width="16" style="449" customWidth="1"/>
    <col min="9745" max="9755" width="0" style="449" hidden="1" customWidth="1"/>
    <col min="9756" max="9756" width="2" style="449" customWidth="1"/>
    <col min="9757" max="9757" width="4.33203125" style="449" customWidth="1"/>
    <col min="9758" max="9984" width="9.33203125" style="449"/>
    <col min="9985" max="9985" width="3.83203125" style="449" customWidth="1"/>
    <col min="9986" max="9986" width="34.6640625" style="449" customWidth="1"/>
    <col min="9987" max="9987" width="3.6640625" style="449" customWidth="1"/>
    <col min="9988" max="10000" width="16" style="449" customWidth="1"/>
    <col min="10001" max="10011" width="0" style="449" hidden="1" customWidth="1"/>
    <col min="10012" max="10012" width="2" style="449" customWidth="1"/>
    <col min="10013" max="10013" width="4.33203125" style="449" customWidth="1"/>
    <col min="10014" max="10240" width="9.33203125" style="449"/>
    <col min="10241" max="10241" width="3.83203125" style="449" customWidth="1"/>
    <col min="10242" max="10242" width="34.6640625" style="449" customWidth="1"/>
    <col min="10243" max="10243" width="3.6640625" style="449" customWidth="1"/>
    <col min="10244" max="10256" width="16" style="449" customWidth="1"/>
    <col min="10257" max="10267" width="0" style="449" hidden="1" customWidth="1"/>
    <col min="10268" max="10268" width="2" style="449" customWidth="1"/>
    <col min="10269" max="10269" width="4.33203125" style="449" customWidth="1"/>
    <col min="10270" max="10496" width="9.33203125" style="449"/>
    <col min="10497" max="10497" width="3.83203125" style="449" customWidth="1"/>
    <col min="10498" max="10498" width="34.6640625" style="449" customWidth="1"/>
    <col min="10499" max="10499" width="3.6640625" style="449" customWidth="1"/>
    <col min="10500" max="10512" width="16" style="449" customWidth="1"/>
    <col min="10513" max="10523" width="0" style="449" hidden="1" customWidth="1"/>
    <col min="10524" max="10524" width="2" style="449" customWidth="1"/>
    <col min="10525" max="10525" width="4.33203125" style="449" customWidth="1"/>
    <col min="10526" max="10752" width="9.33203125" style="449"/>
    <col min="10753" max="10753" width="3.83203125" style="449" customWidth="1"/>
    <col min="10754" max="10754" width="34.6640625" style="449" customWidth="1"/>
    <col min="10755" max="10755" width="3.6640625" style="449" customWidth="1"/>
    <col min="10756" max="10768" width="16" style="449" customWidth="1"/>
    <col min="10769" max="10779" width="0" style="449" hidden="1" customWidth="1"/>
    <col min="10780" max="10780" width="2" style="449" customWidth="1"/>
    <col min="10781" max="10781" width="4.33203125" style="449" customWidth="1"/>
    <col min="10782" max="11008" width="9.33203125" style="449"/>
    <col min="11009" max="11009" width="3.83203125" style="449" customWidth="1"/>
    <col min="11010" max="11010" width="34.6640625" style="449" customWidth="1"/>
    <col min="11011" max="11011" width="3.6640625" style="449" customWidth="1"/>
    <col min="11012" max="11024" width="16" style="449" customWidth="1"/>
    <col min="11025" max="11035" width="0" style="449" hidden="1" customWidth="1"/>
    <col min="11036" max="11036" width="2" style="449" customWidth="1"/>
    <col min="11037" max="11037" width="4.33203125" style="449" customWidth="1"/>
    <col min="11038" max="11264" width="9.33203125" style="449"/>
    <col min="11265" max="11265" width="3.83203125" style="449" customWidth="1"/>
    <col min="11266" max="11266" width="34.6640625" style="449" customWidth="1"/>
    <col min="11267" max="11267" width="3.6640625" style="449" customWidth="1"/>
    <col min="11268" max="11280" width="16" style="449" customWidth="1"/>
    <col min="11281" max="11291" width="0" style="449" hidden="1" customWidth="1"/>
    <col min="11292" max="11292" width="2" style="449" customWidth="1"/>
    <col min="11293" max="11293" width="4.33203125" style="449" customWidth="1"/>
    <col min="11294" max="11520" width="9.33203125" style="449"/>
    <col min="11521" max="11521" width="3.83203125" style="449" customWidth="1"/>
    <col min="11522" max="11522" width="34.6640625" style="449" customWidth="1"/>
    <col min="11523" max="11523" width="3.6640625" style="449" customWidth="1"/>
    <col min="11524" max="11536" width="16" style="449" customWidth="1"/>
    <col min="11537" max="11547" width="0" style="449" hidden="1" customWidth="1"/>
    <col min="11548" max="11548" width="2" style="449" customWidth="1"/>
    <col min="11549" max="11549" width="4.33203125" style="449" customWidth="1"/>
    <col min="11550" max="11776" width="9.33203125" style="449"/>
    <col min="11777" max="11777" width="3.83203125" style="449" customWidth="1"/>
    <col min="11778" max="11778" width="34.6640625" style="449" customWidth="1"/>
    <col min="11779" max="11779" width="3.6640625" style="449" customWidth="1"/>
    <col min="11780" max="11792" width="16" style="449" customWidth="1"/>
    <col min="11793" max="11803" width="0" style="449" hidden="1" customWidth="1"/>
    <col min="11804" max="11804" width="2" style="449" customWidth="1"/>
    <col min="11805" max="11805" width="4.33203125" style="449" customWidth="1"/>
    <col min="11806" max="12032" width="9.33203125" style="449"/>
    <col min="12033" max="12033" width="3.83203125" style="449" customWidth="1"/>
    <col min="12034" max="12034" width="34.6640625" style="449" customWidth="1"/>
    <col min="12035" max="12035" width="3.6640625" style="449" customWidth="1"/>
    <col min="12036" max="12048" width="16" style="449" customWidth="1"/>
    <col min="12049" max="12059" width="0" style="449" hidden="1" customWidth="1"/>
    <col min="12060" max="12060" width="2" style="449" customWidth="1"/>
    <col min="12061" max="12061" width="4.33203125" style="449" customWidth="1"/>
    <col min="12062" max="12288" width="9.33203125" style="449"/>
    <col min="12289" max="12289" width="3.83203125" style="449" customWidth="1"/>
    <col min="12290" max="12290" width="34.6640625" style="449" customWidth="1"/>
    <col min="12291" max="12291" width="3.6640625" style="449" customWidth="1"/>
    <col min="12292" max="12304" width="16" style="449" customWidth="1"/>
    <col min="12305" max="12315" width="0" style="449" hidden="1" customWidth="1"/>
    <col min="12316" max="12316" width="2" style="449" customWidth="1"/>
    <col min="12317" max="12317" width="4.33203125" style="449" customWidth="1"/>
    <col min="12318" max="12544" width="9.33203125" style="449"/>
    <col min="12545" max="12545" width="3.83203125" style="449" customWidth="1"/>
    <col min="12546" max="12546" width="34.6640625" style="449" customWidth="1"/>
    <col min="12547" max="12547" width="3.6640625" style="449" customWidth="1"/>
    <col min="12548" max="12560" width="16" style="449" customWidth="1"/>
    <col min="12561" max="12571" width="0" style="449" hidden="1" customWidth="1"/>
    <col min="12572" max="12572" width="2" style="449" customWidth="1"/>
    <col min="12573" max="12573" width="4.33203125" style="449" customWidth="1"/>
    <col min="12574" max="12800" width="9.33203125" style="449"/>
    <col min="12801" max="12801" width="3.83203125" style="449" customWidth="1"/>
    <col min="12802" max="12802" width="34.6640625" style="449" customWidth="1"/>
    <col min="12803" max="12803" width="3.6640625" style="449" customWidth="1"/>
    <col min="12804" max="12816" width="16" style="449" customWidth="1"/>
    <col min="12817" max="12827" width="0" style="449" hidden="1" customWidth="1"/>
    <col min="12828" max="12828" width="2" style="449" customWidth="1"/>
    <col min="12829" max="12829" width="4.33203125" style="449" customWidth="1"/>
    <col min="12830" max="13056" width="9.33203125" style="449"/>
    <col min="13057" max="13057" width="3.83203125" style="449" customWidth="1"/>
    <col min="13058" max="13058" width="34.6640625" style="449" customWidth="1"/>
    <col min="13059" max="13059" width="3.6640625" style="449" customWidth="1"/>
    <col min="13060" max="13072" width="16" style="449" customWidth="1"/>
    <col min="13073" max="13083" width="0" style="449" hidden="1" customWidth="1"/>
    <col min="13084" max="13084" width="2" style="449" customWidth="1"/>
    <col min="13085" max="13085" width="4.33203125" style="449" customWidth="1"/>
    <col min="13086" max="13312" width="9.33203125" style="449"/>
    <col min="13313" max="13313" width="3.83203125" style="449" customWidth="1"/>
    <col min="13314" max="13314" width="34.6640625" style="449" customWidth="1"/>
    <col min="13315" max="13315" width="3.6640625" style="449" customWidth="1"/>
    <col min="13316" max="13328" width="16" style="449" customWidth="1"/>
    <col min="13329" max="13339" width="0" style="449" hidden="1" customWidth="1"/>
    <col min="13340" max="13340" width="2" style="449" customWidth="1"/>
    <col min="13341" max="13341" width="4.33203125" style="449" customWidth="1"/>
    <col min="13342" max="13568" width="9.33203125" style="449"/>
    <col min="13569" max="13569" width="3.83203125" style="449" customWidth="1"/>
    <col min="13570" max="13570" width="34.6640625" style="449" customWidth="1"/>
    <col min="13571" max="13571" width="3.6640625" style="449" customWidth="1"/>
    <col min="13572" max="13584" width="16" style="449" customWidth="1"/>
    <col min="13585" max="13595" width="0" style="449" hidden="1" customWidth="1"/>
    <col min="13596" max="13596" width="2" style="449" customWidth="1"/>
    <col min="13597" max="13597" width="4.33203125" style="449" customWidth="1"/>
    <col min="13598" max="13824" width="9.33203125" style="449"/>
    <col min="13825" max="13825" width="3.83203125" style="449" customWidth="1"/>
    <col min="13826" max="13826" width="34.6640625" style="449" customWidth="1"/>
    <col min="13827" max="13827" width="3.6640625" style="449" customWidth="1"/>
    <col min="13828" max="13840" width="16" style="449" customWidth="1"/>
    <col min="13841" max="13851" width="0" style="449" hidden="1" customWidth="1"/>
    <col min="13852" max="13852" width="2" style="449" customWidth="1"/>
    <col min="13853" max="13853" width="4.33203125" style="449" customWidth="1"/>
    <col min="13854" max="14080" width="9.33203125" style="449"/>
    <col min="14081" max="14081" width="3.83203125" style="449" customWidth="1"/>
    <col min="14082" max="14082" width="34.6640625" style="449" customWidth="1"/>
    <col min="14083" max="14083" width="3.6640625" style="449" customWidth="1"/>
    <col min="14084" max="14096" width="16" style="449" customWidth="1"/>
    <col min="14097" max="14107" width="0" style="449" hidden="1" customWidth="1"/>
    <col min="14108" max="14108" width="2" style="449" customWidth="1"/>
    <col min="14109" max="14109" width="4.33203125" style="449" customWidth="1"/>
    <col min="14110" max="14336" width="9.33203125" style="449"/>
    <col min="14337" max="14337" width="3.83203125" style="449" customWidth="1"/>
    <col min="14338" max="14338" width="34.6640625" style="449" customWidth="1"/>
    <col min="14339" max="14339" width="3.6640625" style="449" customWidth="1"/>
    <col min="14340" max="14352" width="16" style="449" customWidth="1"/>
    <col min="14353" max="14363" width="0" style="449" hidden="1" customWidth="1"/>
    <col min="14364" max="14364" width="2" style="449" customWidth="1"/>
    <col min="14365" max="14365" width="4.33203125" style="449" customWidth="1"/>
    <col min="14366" max="14592" width="9.33203125" style="449"/>
    <col min="14593" max="14593" width="3.83203125" style="449" customWidth="1"/>
    <col min="14594" max="14594" width="34.6640625" style="449" customWidth="1"/>
    <col min="14595" max="14595" width="3.6640625" style="449" customWidth="1"/>
    <col min="14596" max="14608" width="16" style="449" customWidth="1"/>
    <col min="14609" max="14619" width="0" style="449" hidden="1" customWidth="1"/>
    <col min="14620" max="14620" width="2" style="449" customWidth="1"/>
    <col min="14621" max="14621" width="4.33203125" style="449" customWidth="1"/>
    <col min="14622" max="14848" width="9.33203125" style="449"/>
    <col min="14849" max="14849" width="3.83203125" style="449" customWidth="1"/>
    <col min="14850" max="14850" width="34.6640625" style="449" customWidth="1"/>
    <col min="14851" max="14851" width="3.6640625" style="449" customWidth="1"/>
    <col min="14852" max="14864" width="16" style="449" customWidth="1"/>
    <col min="14865" max="14875" width="0" style="449" hidden="1" customWidth="1"/>
    <col min="14876" max="14876" width="2" style="449" customWidth="1"/>
    <col min="14877" max="14877" width="4.33203125" style="449" customWidth="1"/>
    <col min="14878" max="15104" width="9.33203125" style="449"/>
    <col min="15105" max="15105" width="3.83203125" style="449" customWidth="1"/>
    <col min="15106" max="15106" width="34.6640625" style="449" customWidth="1"/>
    <col min="15107" max="15107" width="3.6640625" style="449" customWidth="1"/>
    <col min="15108" max="15120" width="16" style="449" customWidth="1"/>
    <col min="15121" max="15131" width="0" style="449" hidden="1" customWidth="1"/>
    <col min="15132" max="15132" width="2" style="449" customWidth="1"/>
    <col min="15133" max="15133" width="4.33203125" style="449" customWidth="1"/>
    <col min="15134" max="15360" width="9.33203125" style="449"/>
    <col min="15361" max="15361" width="3.83203125" style="449" customWidth="1"/>
    <col min="15362" max="15362" width="34.6640625" style="449" customWidth="1"/>
    <col min="15363" max="15363" width="3.6640625" style="449" customWidth="1"/>
    <col min="15364" max="15376" width="16" style="449" customWidth="1"/>
    <col min="15377" max="15387" width="0" style="449" hidden="1" customWidth="1"/>
    <col min="15388" max="15388" width="2" style="449" customWidth="1"/>
    <col min="15389" max="15389" width="4.33203125" style="449" customWidth="1"/>
    <col min="15390" max="15616" width="9.33203125" style="449"/>
    <col min="15617" max="15617" width="3.83203125" style="449" customWidth="1"/>
    <col min="15618" max="15618" width="34.6640625" style="449" customWidth="1"/>
    <col min="15619" max="15619" width="3.6640625" style="449" customWidth="1"/>
    <col min="15620" max="15632" width="16" style="449" customWidth="1"/>
    <col min="15633" max="15643" width="0" style="449" hidden="1" customWidth="1"/>
    <col min="15644" max="15644" width="2" style="449" customWidth="1"/>
    <col min="15645" max="15645" width="4.33203125" style="449" customWidth="1"/>
    <col min="15646" max="15872" width="9.33203125" style="449"/>
    <col min="15873" max="15873" width="3.83203125" style="449" customWidth="1"/>
    <col min="15874" max="15874" width="34.6640625" style="449" customWidth="1"/>
    <col min="15875" max="15875" width="3.6640625" style="449" customWidth="1"/>
    <col min="15876" max="15888" width="16" style="449" customWidth="1"/>
    <col min="15889" max="15899" width="0" style="449" hidden="1" customWidth="1"/>
    <col min="15900" max="15900" width="2" style="449" customWidth="1"/>
    <col min="15901" max="15901" width="4.33203125" style="449" customWidth="1"/>
    <col min="15902" max="16128" width="9.33203125" style="449"/>
    <col min="16129" max="16129" width="3.83203125" style="449" customWidth="1"/>
    <col min="16130" max="16130" width="34.6640625" style="449" customWidth="1"/>
    <col min="16131" max="16131" width="3.6640625" style="449" customWidth="1"/>
    <col min="16132" max="16144" width="16" style="449" customWidth="1"/>
    <col min="16145" max="16155" width="0" style="449" hidden="1" customWidth="1"/>
    <col min="16156" max="16156" width="2" style="449" customWidth="1"/>
    <col min="16157" max="16157" width="4.33203125" style="449" customWidth="1"/>
    <col min="16158" max="16384" width="9.33203125" style="449"/>
  </cols>
  <sheetData>
    <row r="1" spans="1:135" s="767" customFormat="1" ht="39" customHeight="1"/>
    <row r="2" spans="1:135" s="769" customFormat="1" ht="30" customHeight="1">
      <c r="A2" s="768"/>
      <c r="C2" s="770"/>
      <c r="D2" s="771"/>
      <c r="E2" s="771"/>
      <c r="F2" s="771"/>
      <c r="G2" s="771"/>
      <c r="H2" s="771"/>
    </row>
    <row r="3" spans="1:135" s="772" customFormat="1" ht="45" customHeight="1">
      <c r="B3" s="773"/>
      <c r="C3" s="773"/>
      <c r="D3" s="774"/>
      <c r="E3" s="774"/>
      <c r="F3" s="774"/>
      <c r="G3" s="774"/>
      <c r="H3" s="774"/>
      <c r="I3" s="775"/>
    </row>
    <row r="4" spans="1:135">
      <c r="A4" s="777"/>
      <c r="B4" s="777"/>
      <c r="C4" s="777"/>
      <c r="D4" s="777"/>
      <c r="E4" s="777"/>
      <c r="F4" s="777"/>
      <c r="G4" s="777"/>
      <c r="H4" s="777"/>
      <c r="I4" s="777"/>
      <c r="J4" s="777"/>
      <c r="K4" s="777"/>
      <c r="L4" s="777"/>
      <c r="M4" s="777"/>
      <c r="N4" s="777"/>
      <c r="O4" s="777"/>
      <c r="P4" s="777"/>
      <c r="Q4" s="777"/>
      <c r="R4" s="777"/>
      <c r="S4" s="777"/>
      <c r="T4" s="777"/>
      <c r="U4" s="777"/>
      <c r="V4" s="777"/>
      <c r="W4" s="777"/>
      <c r="X4" s="777"/>
      <c r="Y4" s="777"/>
      <c r="Z4" s="777"/>
      <c r="AA4" s="777"/>
      <c r="AB4" s="777"/>
      <c r="AC4" s="777"/>
      <c r="AD4" s="777"/>
      <c r="AE4" s="777"/>
      <c r="AF4" s="777"/>
      <c r="AG4" s="777"/>
      <c r="AH4" s="777"/>
      <c r="AI4" s="777"/>
      <c r="AJ4" s="777"/>
      <c r="AK4" s="777"/>
      <c r="AL4" s="777"/>
      <c r="AM4" s="777"/>
      <c r="AN4" s="777"/>
      <c r="AO4" s="777"/>
      <c r="AP4" s="777"/>
      <c r="AQ4" s="777"/>
      <c r="AR4" s="777"/>
      <c r="AS4" s="777"/>
      <c r="AT4" s="777"/>
      <c r="AU4" s="777"/>
      <c r="AV4" s="777"/>
      <c r="AW4" s="777"/>
      <c r="AX4" s="777"/>
      <c r="AY4" s="777"/>
      <c r="AZ4" s="777"/>
      <c r="BA4" s="777"/>
      <c r="BB4" s="777"/>
      <c r="BC4" s="777"/>
      <c r="BD4" s="777"/>
      <c r="BE4" s="777"/>
      <c r="BF4" s="777"/>
      <c r="BG4" s="777"/>
      <c r="BH4" s="777"/>
      <c r="BI4" s="777"/>
      <c r="BJ4" s="777"/>
      <c r="BK4" s="777"/>
      <c r="BL4" s="777"/>
      <c r="BM4" s="777"/>
      <c r="BN4" s="777"/>
      <c r="BO4" s="777"/>
      <c r="BP4" s="777"/>
      <c r="BQ4" s="777"/>
      <c r="BR4" s="777"/>
      <c r="BS4" s="777"/>
      <c r="BT4" s="777"/>
      <c r="BU4" s="777"/>
      <c r="BV4" s="777"/>
      <c r="BW4" s="777"/>
      <c r="BX4" s="777"/>
      <c r="BY4" s="777"/>
      <c r="BZ4" s="777"/>
      <c r="CA4" s="777"/>
      <c r="CB4" s="777"/>
      <c r="CC4" s="777"/>
      <c r="CD4" s="777"/>
      <c r="CE4" s="777"/>
      <c r="CF4" s="777"/>
      <c r="CG4" s="777"/>
      <c r="CH4" s="777"/>
      <c r="CI4" s="777"/>
      <c r="CJ4" s="777"/>
      <c r="CK4" s="777"/>
      <c r="CL4" s="777"/>
      <c r="CM4" s="777"/>
      <c r="CN4" s="777"/>
      <c r="CO4" s="777"/>
      <c r="CP4" s="777"/>
      <c r="CQ4" s="777"/>
      <c r="CR4" s="777"/>
      <c r="CS4" s="777"/>
      <c r="CT4" s="777"/>
      <c r="CU4" s="777"/>
      <c r="CV4" s="777"/>
      <c r="CW4" s="777"/>
      <c r="CX4" s="777"/>
      <c r="CY4" s="777"/>
      <c r="CZ4" s="777"/>
      <c r="DA4" s="777"/>
      <c r="DB4" s="777"/>
      <c r="DC4" s="777"/>
      <c r="DD4" s="777"/>
      <c r="DE4" s="777"/>
      <c r="DF4" s="777"/>
      <c r="DG4" s="777"/>
      <c r="DH4" s="777"/>
      <c r="DI4" s="777"/>
      <c r="DJ4" s="777"/>
      <c r="DK4" s="777"/>
      <c r="DL4" s="777"/>
      <c r="DM4" s="777"/>
      <c r="DN4" s="777"/>
      <c r="DO4" s="777"/>
      <c r="DP4" s="777"/>
      <c r="DQ4" s="777"/>
      <c r="DR4" s="777"/>
      <c r="DS4" s="777"/>
      <c r="DT4" s="777"/>
      <c r="DU4" s="777"/>
      <c r="DV4" s="777"/>
      <c r="DW4" s="777"/>
      <c r="DX4" s="777"/>
      <c r="DY4" s="777"/>
      <c r="DZ4" s="777"/>
      <c r="EA4" s="777"/>
      <c r="EB4" s="777"/>
      <c r="EC4" s="777"/>
      <c r="ED4" s="777"/>
      <c r="EE4" s="777"/>
    </row>
    <row r="5" spans="1:135" ht="15.75" customHeight="1">
      <c r="A5" s="777"/>
      <c r="B5" s="777"/>
      <c r="C5" s="777"/>
      <c r="D5" s="777"/>
      <c r="E5" s="777"/>
      <c r="F5" s="777"/>
      <c r="G5" s="777"/>
      <c r="H5" s="777"/>
      <c r="I5" s="777"/>
      <c r="J5" s="777"/>
      <c r="K5" s="777"/>
      <c r="L5" s="777"/>
      <c r="M5" s="777"/>
      <c r="N5" s="777"/>
      <c r="O5" s="777"/>
      <c r="P5" s="777"/>
      <c r="Q5" s="777"/>
      <c r="R5" s="777"/>
      <c r="S5" s="777"/>
      <c r="T5" s="777"/>
      <c r="U5" s="777"/>
      <c r="V5" s="777"/>
      <c r="W5" s="777"/>
      <c r="X5" s="777"/>
      <c r="Y5" s="777"/>
      <c r="Z5" s="777"/>
      <c r="AA5" s="777"/>
      <c r="AB5" s="777"/>
      <c r="AC5" s="777"/>
      <c r="AD5" s="777"/>
      <c r="AE5" s="777"/>
      <c r="AF5" s="777"/>
      <c r="AG5" s="777"/>
      <c r="AH5" s="777"/>
      <c r="AI5" s="777"/>
      <c r="AJ5" s="777"/>
      <c r="AK5" s="777"/>
      <c r="AL5" s="777"/>
      <c r="AM5" s="777"/>
      <c r="AN5" s="777"/>
      <c r="AO5" s="777"/>
      <c r="AP5" s="777"/>
      <c r="AQ5" s="777"/>
      <c r="AR5" s="777"/>
      <c r="AS5" s="777"/>
      <c r="AT5" s="777"/>
      <c r="AU5" s="777"/>
      <c r="AV5" s="777"/>
      <c r="AW5" s="777"/>
      <c r="AX5" s="777"/>
      <c r="AY5" s="777"/>
      <c r="AZ5" s="777"/>
      <c r="BA5" s="777"/>
      <c r="BB5" s="777"/>
      <c r="BC5" s="777"/>
      <c r="BD5" s="777"/>
      <c r="BE5" s="777"/>
      <c r="BF5" s="777"/>
      <c r="BG5" s="777"/>
      <c r="BH5" s="777"/>
      <c r="BI5" s="777"/>
      <c r="BJ5" s="777"/>
      <c r="BK5" s="777"/>
      <c r="BL5" s="777"/>
      <c r="BM5" s="777"/>
      <c r="BN5" s="777"/>
      <c r="BO5" s="777"/>
      <c r="BP5" s="777"/>
      <c r="BQ5" s="777"/>
      <c r="BR5" s="777"/>
      <c r="BS5" s="777"/>
      <c r="BT5" s="777"/>
      <c r="BU5" s="777"/>
      <c r="BV5" s="777"/>
      <c r="BW5" s="777"/>
      <c r="BX5" s="777"/>
      <c r="BY5" s="777"/>
      <c r="BZ5" s="777"/>
      <c r="CA5" s="777"/>
      <c r="CB5" s="777"/>
      <c r="CC5" s="777"/>
      <c r="CD5" s="777"/>
      <c r="CE5" s="777"/>
      <c r="CF5" s="777"/>
      <c r="CG5" s="777"/>
      <c r="CH5" s="777"/>
      <c r="CI5" s="777"/>
      <c r="CJ5" s="777"/>
      <c r="CK5" s="777"/>
      <c r="CL5" s="777"/>
      <c r="CM5" s="777"/>
      <c r="CN5" s="777"/>
      <c r="CO5" s="777"/>
      <c r="CP5" s="777"/>
      <c r="CQ5" s="777"/>
      <c r="CR5" s="777"/>
      <c r="CS5" s="777"/>
      <c r="CT5" s="777"/>
      <c r="CU5" s="777"/>
      <c r="CV5" s="777"/>
      <c r="CW5" s="777"/>
      <c r="CX5" s="777"/>
      <c r="CY5" s="777"/>
      <c r="CZ5" s="777"/>
      <c r="DA5" s="777"/>
      <c r="DB5" s="777"/>
      <c r="DC5" s="777"/>
      <c r="DD5" s="777"/>
      <c r="DE5" s="777"/>
      <c r="DF5" s="777"/>
      <c r="DG5" s="777"/>
      <c r="DH5" s="777"/>
      <c r="DI5" s="777"/>
      <c r="DJ5" s="777"/>
      <c r="DK5" s="777"/>
      <c r="DL5" s="777"/>
      <c r="DM5" s="777"/>
      <c r="DN5" s="777"/>
      <c r="DO5" s="777"/>
      <c r="DP5" s="777"/>
      <c r="DQ5" s="777"/>
      <c r="DR5" s="777"/>
      <c r="DS5" s="777"/>
      <c r="DT5" s="777"/>
      <c r="DU5" s="777"/>
      <c r="DV5" s="777"/>
      <c r="DW5" s="777"/>
      <c r="DX5" s="777"/>
      <c r="DY5" s="777"/>
      <c r="DZ5" s="777"/>
      <c r="EA5" s="777"/>
      <c r="EB5" s="777"/>
      <c r="EC5" s="777"/>
      <c r="ED5" s="777"/>
      <c r="EE5" s="777"/>
    </row>
    <row r="6" spans="1:135" ht="12.75" customHeight="1">
      <c r="A6" s="777"/>
      <c r="B6" s="777"/>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777"/>
      <c r="AD6" s="777"/>
      <c r="AE6" s="777"/>
      <c r="AF6" s="777"/>
      <c r="AG6" s="777"/>
      <c r="AH6" s="777"/>
      <c r="AI6" s="777"/>
      <c r="AJ6" s="777"/>
      <c r="AK6" s="777"/>
      <c r="AL6" s="777"/>
      <c r="AM6" s="777"/>
      <c r="AN6" s="777"/>
      <c r="AO6" s="777"/>
      <c r="AP6" s="777"/>
      <c r="AQ6" s="777"/>
      <c r="AR6" s="777"/>
      <c r="AS6" s="777"/>
      <c r="AT6" s="777"/>
      <c r="AU6" s="777"/>
      <c r="AV6" s="777"/>
      <c r="AW6" s="777"/>
      <c r="AX6" s="777"/>
      <c r="AY6" s="777"/>
      <c r="AZ6" s="777"/>
      <c r="BA6" s="777"/>
      <c r="BB6" s="777"/>
      <c r="BC6" s="777"/>
      <c r="BD6" s="777"/>
      <c r="BE6" s="777"/>
      <c r="BF6" s="777"/>
      <c r="BG6" s="777"/>
      <c r="BH6" s="777"/>
      <c r="BI6" s="777"/>
      <c r="BJ6" s="777"/>
      <c r="BK6" s="777"/>
      <c r="BL6" s="777"/>
      <c r="BM6" s="777"/>
      <c r="BN6" s="777"/>
      <c r="BO6" s="777"/>
      <c r="BP6" s="777"/>
      <c r="BQ6" s="777"/>
      <c r="BR6" s="777"/>
      <c r="BS6" s="777"/>
      <c r="BT6" s="777"/>
      <c r="BU6" s="777"/>
      <c r="BV6" s="777"/>
      <c r="BW6" s="777"/>
      <c r="BX6" s="777"/>
      <c r="BY6" s="777"/>
      <c r="BZ6" s="777"/>
      <c r="CA6" s="777"/>
      <c r="CB6" s="777"/>
      <c r="CC6" s="777"/>
      <c r="CD6" s="777"/>
      <c r="CE6" s="777"/>
      <c r="CF6" s="777"/>
      <c r="CG6" s="777"/>
      <c r="CH6" s="777"/>
      <c r="CI6" s="777"/>
      <c r="CJ6" s="777"/>
      <c r="CK6" s="777"/>
      <c r="CL6" s="777"/>
      <c r="CM6" s="777"/>
      <c r="CN6" s="777"/>
      <c r="CO6" s="777"/>
      <c r="CP6" s="777"/>
      <c r="CQ6" s="777"/>
      <c r="CR6" s="777"/>
      <c r="CS6" s="777"/>
      <c r="CT6" s="777"/>
      <c r="CU6" s="777"/>
      <c r="CV6" s="777"/>
      <c r="CW6" s="777"/>
      <c r="CX6" s="777"/>
      <c r="CY6" s="777"/>
      <c r="CZ6" s="777"/>
      <c r="DA6" s="777"/>
      <c r="DB6" s="777"/>
      <c r="DC6" s="777"/>
      <c r="DD6" s="777"/>
      <c r="DE6" s="777"/>
      <c r="DF6" s="777"/>
      <c r="DG6" s="777"/>
      <c r="DH6" s="777"/>
      <c r="DI6" s="777"/>
      <c r="DJ6" s="777"/>
      <c r="DK6" s="777"/>
      <c r="DL6" s="777"/>
      <c r="DM6" s="777"/>
      <c r="DN6" s="777"/>
      <c r="DO6" s="777"/>
      <c r="DP6" s="777"/>
      <c r="DQ6" s="777"/>
      <c r="DR6" s="777"/>
      <c r="DS6" s="777"/>
      <c r="DT6" s="777"/>
      <c r="DU6" s="777"/>
      <c r="DV6" s="777"/>
      <c r="DW6" s="777"/>
      <c r="DX6" s="777"/>
      <c r="DY6" s="777"/>
      <c r="DZ6" s="777"/>
      <c r="EA6" s="777"/>
      <c r="EB6" s="777"/>
      <c r="EC6" s="777"/>
      <c r="ED6" s="777"/>
      <c r="EE6" s="777"/>
    </row>
    <row r="7" spans="1:135">
      <c r="A7" s="777"/>
      <c r="B7" s="777"/>
      <c r="C7" s="777"/>
      <c r="D7" s="777"/>
      <c r="E7" s="777"/>
      <c r="F7" s="777"/>
      <c r="G7" s="777"/>
      <c r="H7" s="777"/>
      <c r="I7" s="777"/>
      <c r="J7" s="777"/>
      <c r="K7" s="777"/>
      <c r="L7" s="777"/>
      <c r="M7" s="777"/>
      <c r="N7" s="777"/>
      <c r="O7" s="777"/>
      <c r="P7" s="777"/>
      <c r="Q7" s="777"/>
      <c r="R7" s="777"/>
      <c r="S7" s="777"/>
      <c r="T7" s="777"/>
      <c r="U7" s="777"/>
      <c r="V7" s="777"/>
      <c r="W7" s="777"/>
      <c r="X7" s="777"/>
      <c r="Y7" s="777"/>
      <c r="Z7" s="777"/>
      <c r="AA7" s="777"/>
      <c r="AB7" s="777"/>
      <c r="AC7" s="777"/>
      <c r="AD7" s="777"/>
      <c r="AE7" s="777"/>
      <c r="AF7" s="777"/>
      <c r="AG7" s="777"/>
      <c r="AH7" s="777"/>
      <c r="AI7" s="777"/>
      <c r="AJ7" s="777"/>
      <c r="AK7" s="777"/>
      <c r="AL7" s="777"/>
      <c r="AM7" s="777"/>
      <c r="AN7" s="777"/>
      <c r="AO7" s="777"/>
      <c r="AP7" s="777"/>
      <c r="AQ7" s="777"/>
      <c r="AR7" s="777"/>
      <c r="AS7" s="777"/>
      <c r="AT7" s="777"/>
      <c r="AU7" s="777"/>
      <c r="AV7" s="777"/>
      <c r="AW7" s="777"/>
      <c r="AX7" s="777"/>
      <c r="AY7" s="777"/>
      <c r="AZ7" s="777"/>
      <c r="BA7" s="777"/>
      <c r="BB7" s="777"/>
      <c r="BC7" s="777"/>
      <c r="BD7" s="777"/>
      <c r="BE7" s="777"/>
      <c r="BF7" s="777"/>
      <c r="BG7" s="777"/>
      <c r="BH7" s="777"/>
      <c r="BI7" s="777"/>
      <c r="BJ7" s="777"/>
      <c r="BK7" s="777"/>
      <c r="BL7" s="777"/>
      <c r="BM7" s="777"/>
      <c r="BN7" s="777"/>
      <c r="BO7" s="777"/>
      <c r="BP7" s="777"/>
      <c r="BQ7" s="777"/>
      <c r="BR7" s="777"/>
      <c r="BS7" s="777"/>
      <c r="BT7" s="777"/>
      <c r="BU7" s="777"/>
      <c r="BV7" s="777"/>
      <c r="BW7" s="777"/>
      <c r="BX7" s="777"/>
      <c r="BY7" s="777"/>
      <c r="BZ7" s="777"/>
      <c r="CA7" s="777"/>
      <c r="CB7" s="777"/>
      <c r="CC7" s="777"/>
      <c r="CD7" s="777"/>
      <c r="CE7" s="777"/>
      <c r="CF7" s="777"/>
      <c r="CG7" s="777"/>
      <c r="CH7" s="777"/>
      <c r="CI7" s="777"/>
      <c r="CJ7" s="777"/>
      <c r="CK7" s="777"/>
      <c r="CL7" s="777"/>
      <c r="CM7" s="777"/>
      <c r="CN7" s="777"/>
      <c r="CO7" s="777"/>
      <c r="CP7" s="777"/>
      <c r="CQ7" s="777"/>
      <c r="CR7" s="777"/>
      <c r="CS7" s="777"/>
      <c r="CT7" s="777"/>
      <c r="CU7" s="777"/>
      <c r="CV7" s="777"/>
      <c r="CW7" s="777"/>
      <c r="CX7" s="777"/>
      <c r="CY7" s="777"/>
      <c r="CZ7" s="777"/>
      <c r="DA7" s="777"/>
      <c r="DB7" s="777"/>
      <c r="DC7" s="777"/>
      <c r="DD7" s="777"/>
      <c r="DE7" s="777"/>
      <c r="DF7" s="777"/>
      <c r="DG7" s="777"/>
      <c r="DH7" s="777"/>
      <c r="DI7" s="777"/>
      <c r="DJ7" s="777"/>
      <c r="DK7" s="777"/>
      <c r="DL7" s="777"/>
      <c r="DM7" s="777"/>
      <c r="DN7" s="777"/>
      <c r="DO7" s="777"/>
      <c r="DP7" s="777"/>
      <c r="DQ7" s="777"/>
      <c r="DR7" s="777"/>
      <c r="DS7" s="777"/>
      <c r="DT7" s="777"/>
      <c r="DU7" s="777"/>
      <c r="DV7" s="777"/>
      <c r="DW7" s="777"/>
      <c r="DX7" s="777"/>
      <c r="DY7" s="777"/>
      <c r="DZ7" s="777"/>
      <c r="EA7" s="777"/>
      <c r="EB7" s="777"/>
      <c r="EC7" s="777"/>
      <c r="ED7" s="777"/>
      <c r="EE7" s="777"/>
    </row>
    <row r="8" spans="1:135">
      <c r="A8" s="777"/>
      <c r="B8" s="777"/>
      <c r="C8" s="777"/>
      <c r="D8" s="777"/>
      <c r="E8" s="777"/>
      <c r="F8" s="777"/>
      <c r="G8" s="777"/>
      <c r="H8" s="777"/>
      <c r="I8" s="777"/>
      <c r="J8" s="777"/>
      <c r="K8" s="777"/>
      <c r="L8" s="777"/>
      <c r="M8" s="777"/>
      <c r="N8" s="777"/>
      <c r="O8" s="777"/>
      <c r="P8" s="777"/>
      <c r="Q8" s="777"/>
      <c r="R8" s="777"/>
      <c r="S8" s="777"/>
      <c r="T8" s="777"/>
      <c r="U8" s="777"/>
      <c r="V8" s="777"/>
      <c r="W8" s="777"/>
      <c r="X8" s="777"/>
      <c r="Y8" s="777"/>
      <c r="Z8" s="777"/>
      <c r="AA8" s="777"/>
      <c r="AB8" s="777"/>
      <c r="AC8" s="777"/>
      <c r="AD8" s="777"/>
      <c r="AE8" s="777"/>
      <c r="AF8" s="777"/>
      <c r="AG8" s="777"/>
      <c r="AH8" s="777"/>
      <c r="AI8" s="777"/>
      <c r="AJ8" s="777"/>
      <c r="AK8" s="777"/>
      <c r="AL8" s="777"/>
      <c r="AM8" s="777"/>
      <c r="AN8" s="777"/>
      <c r="AO8" s="777"/>
      <c r="AP8" s="777"/>
      <c r="AQ8" s="777"/>
      <c r="AR8" s="777"/>
      <c r="AS8" s="777"/>
      <c r="AT8" s="777"/>
      <c r="AU8" s="777"/>
      <c r="AV8" s="777"/>
      <c r="AW8" s="777"/>
      <c r="AX8" s="777"/>
      <c r="AY8" s="777"/>
      <c r="AZ8" s="777"/>
      <c r="BA8" s="777"/>
      <c r="BB8" s="777"/>
      <c r="BC8" s="777"/>
      <c r="BD8" s="777"/>
      <c r="BE8" s="777"/>
      <c r="BF8" s="777"/>
      <c r="BG8" s="777"/>
      <c r="BH8" s="777"/>
      <c r="BI8" s="777"/>
      <c r="BJ8" s="777"/>
      <c r="BK8" s="777"/>
      <c r="BL8" s="777"/>
      <c r="BM8" s="777"/>
      <c r="BN8" s="777"/>
      <c r="BO8" s="777"/>
      <c r="BP8" s="777"/>
      <c r="BQ8" s="777"/>
      <c r="BR8" s="777"/>
      <c r="BS8" s="777"/>
      <c r="BT8" s="777"/>
      <c r="BU8" s="777"/>
      <c r="BV8" s="777"/>
      <c r="BW8" s="777"/>
      <c r="BX8" s="777"/>
      <c r="BY8" s="777"/>
      <c r="BZ8" s="777"/>
      <c r="CA8" s="777"/>
      <c r="CB8" s="777"/>
      <c r="CC8" s="777"/>
      <c r="CD8" s="777"/>
      <c r="CE8" s="777"/>
      <c r="CF8" s="777"/>
      <c r="CG8" s="777"/>
      <c r="CH8" s="777"/>
      <c r="CI8" s="777"/>
      <c r="CJ8" s="777"/>
      <c r="CK8" s="777"/>
      <c r="CL8" s="777"/>
      <c r="CM8" s="777"/>
      <c r="CN8" s="777"/>
      <c r="CO8" s="777"/>
      <c r="CP8" s="777"/>
      <c r="CQ8" s="777"/>
      <c r="CR8" s="777"/>
      <c r="CS8" s="777"/>
      <c r="CT8" s="777"/>
      <c r="CU8" s="777"/>
      <c r="CV8" s="777"/>
      <c r="CW8" s="777"/>
      <c r="CX8" s="777"/>
      <c r="CY8" s="777"/>
      <c r="CZ8" s="777"/>
      <c r="DA8" s="777"/>
      <c r="DB8" s="777"/>
      <c r="DC8" s="777"/>
      <c r="DD8" s="777"/>
      <c r="DE8" s="777"/>
      <c r="DF8" s="777"/>
      <c r="DG8" s="777"/>
      <c r="DH8" s="777"/>
      <c r="DI8" s="777"/>
      <c r="DJ8" s="777"/>
      <c r="DK8" s="777"/>
      <c r="DL8" s="777"/>
      <c r="DM8" s="777"/>
      <c r="DN8" s="777"/>
      <c r="DO8" s="777"/>
      <c r="DP8" s="777"/>
      <c r="DQ8" s="777"/>
      <c r="DR8" s="777"/>
      <c r="DS8" s="777"/>
      <c r="DT8" s="777"/>
      <c r="DU8" s="777"/>
      <c r="DV8" s="777"/>
      <c r="DW8" s="777"/>
      <c r="DX8" s="777"/>
      <c r="DY8" s="777"/>
      <c r="DZ8" s="777"/>
      <c r="EA8" s="777"/>
      <c r="EB8" s="777"/>
      <c r="EC8" s="777"/>
      <c r="ED8" s="777"/>
      <c r="EE8" s="777"/>
    </row>
    <row r="9" spans="1:135">
      <c r="A9" s="777"/>
      <c r="B9" s="777"/>
      <c r="C9" s="777"/>
      <c r="D9" s="777"/>
      <c r="E9" s="777"/>
      <c r="F9" s="777"/>
      <c r="G9" s="777"/>
      <c r="H9" s="777"/>
      <c r="I9" s="777"/>
      <c r="J9" s="777"/>
      <c r="K9" s="777"/>
      <c r="L9" s="777"/>
      <c r="M9" s="777"/>
      <c r="N9" s="777"/>
      <c r="O9" s="777"/>
      <c r="P9" s="777"/>
      <c r="Q9" s="777"/>
      <c r="R9" s="777"/>
      <c r="S9" s="777"/>
      <c r="T9" s="777"/>
      <c r="U9" s="777"/>
      <c r="V9" s="777"/>
      <c r="W9" s="777"/>
      <c r="X9" s="777"/>
      <c r="Y9" s="777"/>
      <c r="Z9" s="777"/>
      <c r="AA9" s="777"/>
      <c r="AB9" s="777"/>
      <c r="AC9" s="777"/>
      <c r="AD9" s="777"/>
      <c r="AE9" s="777"/>
      <c r="AF9" s="777"/>
      <c r="AG9" s="777"/>
      <c r="AH9" s="777"/>
      <c r="AI9" s="777"/>
      <c r="AJ9" s="777"/>
      <c r="AK9" s="777"/>
      <c r="AL9" s="777"/>
      <c r="AM9" s="777"/>
      <c r="AN9" s="777"/>
      <c r="AO9" s="777"/>
      <c r="AP9" s="777"/>
      <c r="AQ9" s="777"/>
      <c r="AR9" s="777"/>
      <c r="AS9" s="777"/>
      <c r="AT9" s="777"/>
      <c r="AU9" s="777"/>
      <c r="AV9" s="777"/>
      <c r="AW9" s="777"/>
      <c r="AX9" s="777"/>
      <c r="AY9" s="777"/>
      <c r="AZ9" s="777"/>
      <c r="BA9" s="777"/>
      <c r="BB9" s="777"/>
      <c r="BC9" s="777"/>
      <c r="BD9" s="777"/>
      <c r="BE9" s="777"/>
      <c r="BF9" s="777"/>
      <c r="BG9" s="777"/>
      <c r="BH9" s="777"/>
      <c r="BI9" s="777"/>
      <c r="BJ9" s="777"/>
      <c r="BK9" s="777"/>
      <c r="BL9" s="777"/>
      <c r="BM9" s="777"/>
      <c r="BN9" s="777"/>
      <c r="BO9" s="777"/>
      <c r="BP9" s="777"/>
      <c r="BQ9" s="777"/>
      <c r="BR9" s="777"/>
      <c r="BS9" s="777"/>
      <c r="BT9" s="777"/>
      <c r="BU9" s="777"/>
      <c r="BV9" s="777"/>
      <c r="BW9" s="777"/>
      <c r="BX9" s="777"/>
      <c r="BY9" s="777"/>
      <c r="BZ9" s="777"/>
      <c r="CA9" s="777"/>
      <c r="CB9" s="777"/>
      <c r="CC9" s="777"/>
      <c r="CD9" s="777"/>
      <c r="CE9" s="777"/>
      <c r="CF9" s="777"/>
      <c r="CG9" s="777"/>
      <c r="CH9" s="777"/>
      <c r="CI9" s="777"/>
      <c r="CJ9" s="777"/>
      <c r="CK9" s="777"/>
      <c r="CL9" s="777"/>
      <c r="CM9" s="777"/>
      <c r="CN9" s="777"/>
      <c r="CO9" s="777"/>
      <c r="CP9" s="777"/>
      <c r="CQ9" s="777"/>
      <c r="CR9" s="777"/>
      <c r="CS9" s="777"/>
      <c r="CT9" s="777"/>
      <c r="CU9" s="777"/>
      <c r="CV9" s="777"/>
      <c r="CW9" s="777"/>
      <c r="CX9" s="777"/>
      <c r="CY9" s="777"/>
      <c r="CZ9" s="777"/>
      <c r="DA9" s="777"/>
      <c r="DB9" s="777"/>
      <c r="DC9" s="777"/>
      <c r="DD9" s="777"/>
      <c r="DE9" s="777"/>
      <c r="DF9" s="777"/>
      <c r="DG9" s="777"/>
      <c r="DH9" s="777"/>
      <c r="DI9" s="777"/>
      <c r="DJ9" s="777"/>
      <c r="DK9" s="777"/>
      <c r="DL9" s="777"/>
      <c r="DM9" s="777"/>
      <c r="DN9" s="777"/>
      <c r="DO9" s="777"/>
      <c r="DP9" s="777"/>
      <c r="DQ9" s="777"/>
      <c r="DR9" s="777"/>
      <c r="DS9" s="777"/>
      <c r="DT9" s="777"/>
      <c r="DU9" s="777"/>
      <c r="DV9" s="777"/>
      <c r="DW9" s="777"/>
      <c r="DX9" s="777"/>
      <c r="DY9" s="777"/>
      <c r="DZ9" s="777"/>
      <c r="EA9" s="777"/>
      <c r="EB9" s="777"/>
      <c r="EC9" s="777"/>
      <c r="ED9" s="777"/>
      <c r="EE9" s="777"/>
    </row>
    <row r="10" spans="1:135">
      <c r="A10" s="777"/>
      <c r="B10" s="777"/>
      <c r="C10" s="777"/>
      <c r="D10" s="777"/>
      <c r="E10" s="777"/>
      <c r="F10" s="777"/>
      <c r="G10" s="777"/>
      <c r="H10" s="777"/>
      <c r="I10" s="777"/>
      <c r="J10" s="777"/>
      <c r="K10" s="777"/>
      <c r="L10" s="777"/>
      <c r="M10" s="777"/>
      <c r="N10" s="777"/>
      <c r="O10" s="777"/>
      <c r="P10" s="777"/>
      <c r="Q10" s="777"/>
      <c r="R10" s="777"/>
      <c r="S10" s="777"/>
      <c r="T10" s="777"/>
      <c r="U10" s="777"/>
      <c r="V10" s="777"/>
      <c r="W10" s="777"/>
      <c r="X10" s="777"/>
      <c r="Y10" s="777"/>
      <c r="Z10" s="777"/>
      <c r="AA10" s="777"/>
      <c r="AB10" s="777"/>
      <c r="AC10" s="777"/>
      <c r="AD10" s="777"/>
      <c r="AE10" s="777"/>
      <c r="AF10" s="777"/>
      <c r="AG10" s="777"/>
      <c r="AH10" s="777"/>
      <c r="AI10" s="777"/>
      <c r="AJ10" s="777"/>
      <c r="AK10" s="777"/>
      <c r="AL10" s="777"/>
      <c r="AM10" s="777"/>
      <c r="AN10" s="777"/>
      <c r="AO10" s="777"/>
      <c r="AP10" s="777"/>
      <c r="AQ10" s="777"/>
      <c r="AR10" s="777"/>
      <c r="AS10" s="777"/>
      <c r="AT10" s="777"/>
      <c r="AU10" s="777"/>
      <c r="AV10" s="777"/>
      <c r="AW10" s="777"/>
      <c r="AX10" s="777"/>
      <c r="AY10" s="777"/>
      <c r="AZ10" s="777"/>
      <c r="BA10" s="777"/>
      <c r="BB10" s="777"/>
      <c r="BC10" s="777"/>
      <c r="BD10" s="777"/>
      <c r="BE10" s="777"/>
      <c r="BF10" s="777"/>
      <c r="BG10" s="777"/>
      <c r="BH10" s="777"/>
      <c r="BI10" s="777"/>
      <c r="BJ10" s="777"/>
      <c r="BK10" s="777"/>
      <c r="BL10" s="777"/>
      <c r="BM10" s="777"/>
      <c r="BN10" s="777"/>
      <c r="BO10" s="777"/>
      <c r="BP10" s="777"/>
      <c r="BQ10" s="777"/>
      <c r="BR10" s="777"/>
      <c r="BS10" s="777"/>
      <c r="BT10" s="777"/>
      <c r="BU10" s="777"/>
      <c r="BV10" s="777"/>
      <c r="BW10" s="777"/>
      <c r="BX10" s="777"/>
      <c r="BY10" s="777"/>
      <c r="BZ10" s="777"/>
      <c r="CA10" s="777"/>
      <c r="CB10" s="777"/>
      <c r="CC10" s="777"/>
      <c r="CD10" s="777"/>
      <c r="CE10" s="777"/>
      <c r="CF10" s="777"/>
      <c r="CG10" s="777"/>
      <c r="CH10" s="777"/>
      <c r="CI10" s="777"/>
      <c r="CJ10" s="777"/>
      <c r="CK10" s="777"/>
      <c r="CL10" s="777"/>
      <c r="CM10" s="777"/>
      <c r="CN10" s="777"/>
      <c r="CO10" s="777"/>
      <c r="CP10" s="777"/>
      <c r="CQ10" s="777"/>
      <c r="CR10" s="777"/>
      <c r="CS10" s="777"/>
      <c r="CT10" s="777"/>
      <c r="CU10" s="777"/>
      <c r="CV10" s="777"/>
      <c r="CW10" s="777"/>
      <c r="CX10" s="777"/>
      <c r="CY10" s="777"/>
      <c r="CZ10" s="777"/>
      <c r="DA10" s="777"/>
      <c r="DB10" s="777"/>
      <c r="DC10" s="777"/>
      <c r="DD10" s="777"/>
      <c r="DE10" s="777"/>
      <c r="DF10" s="777"/>
      <c r="DG10" s="777"/>
      <c r="DH10" s="777"/>
      <c r="DI10" s="777"/>
      <c r="DJ10" s="777"/>
      <c r="DK10" s="777"/>
      <c r="DL10" s="777"/>
      <c r="DM10" s="777"/>
      <c r="DN10" s="777"/>
      <c r="DO10" s="777"/>
      <c r="DP10" s="777"/>
      <c r="DQ10" s="777"/>
      <c r="DR10" s="777"/>
      <c r="DS10" s="777"/>
      <c r="DT10" s="777"/>
      <c r="DU10" s="777"/>
      <c r="DV10" s="777"/>
      <c r="DW10" s="777"/>
      <c r="DX10" s="777"/>
      <c r="DY10" s="777"/>
      <c r="DZ10" s="777"/>
      <c r="EA10" s="777"/>
      <c r="EB10" s="777"/>
      <c r="EC10" s="777"/>
      <c r="ED10" s="777"/>
      <c r="EE10" s="777"/>
    </row>
    <row r="11" spans="1:135">
      <c r="A11" s="777"/>
      <c r="B11" s="777"/>
      <c r="C11" s="777"/>
      <c r="D11" s="777"/>
      <c r="E11" s="777"/>
      <c r="F11" s="777"/>
      <c r="G11" s="777"/>
      <c r="H11" s="777"/>
      <c r="I11" s="777"/>
      <c r="J11" s="777"/>
      <c r="K11" s="777"/>
      <c r="L11" s="777"/>
      <c r="M11" s="777"/>
      <c r="N11" s="777"/>
      <c r="O11" s="777"/>
      <c r="P11" s="777"/>
      <c r="Q11" s="777"/>
      <c r="R11" s="777"/>
      <c r="S11" s="777"/>
      <c r="T11" s="777"/>
      <c r="U11" s="777"/>
      <c r="V11" s="777"/>
      <c r="W11" s="777"/>
      <c r="X11" s="777"/>
      <c r="Y11" s="777"/>
      <c r="Z11" s="777"/>
      <c r="AA11" s="777"/>
      <c r="AB11" s="777"/>
      <c r="AC11" s="777"/>
      <c r="AD11" s="777"/>
      <c r="AE11" s="777"/>
      <c r="AF11" s="777"/>
      <c r="AG11" s="777"/>
      <c r="AH11" s="777"/>
      <c r="AI11" s="777"/>
      <c r="AJ11" s="777"/>
      <c r="AK11" s="777"/>
      <c r="AL11" s="777"/>
      <c r="AM11" s="777"/>
      <c r="AN11" s="777"/>
      <c r="AO11" s="777"/>
      <c r="AP11" s="777"/>
      <c r="AQ11" s="777"/>
      <c r="AR11" s="777"/>
      <c r="AS11" s="777"/>
      <c r="AT11" s="777"/>
      <c r="AU11" s="777"/>
      <c r="AV11" s="777"/>
      <c r="AW11" s="777"/>
      <c r="AX11" s="777"/>
      <c r="AY11" s="777"/>
      <c r="AZ11" s="777"/>
      <c r="BA11" s="777"/>
      <c r="BB11" s="777"/>
      <c r="BC11" s="777"/>
      <c r="BD11" s="777"/>
      <c r="BE11" s="777"/>
      <c r="BF11" s="777"/>
      <c r="BG11" s="777"/>
      <c r="BH11" s="777"/>
      <c r="BI11" s="777"/>
      <c r="BJ11" s="777"/>
      <c r="BK11" s="777"/>
      <c r="BL11" s="777"/>
      <c r="BM11" s="777"/>
      <c r="BN11" s="777"/>
      <c r="BO11" s="777"/>
      <c r="BP11" s="777"/>
      <c r="BQ11" s="777"/>
      <c r="BR11" s="777"/>
      <c r="BS11" s="777"/>
      <c r="BT11" s="777"/>
      <c r="BU11" s="777"/>
      <c r="BV11" s="777"/>
      <c r="BW11" s="777"/>
      <c r="BX11" s="777"/>
      <c r="BY11" s="777"/>
      <c r="BZ11" s="777"/>
      <c r="CA11" s="777"/>
      <c r="CB11" s="777"/>
      <c r="CC11" s="777"/>
      <c r="CD11" s="777"/>
      <c r="CE11" s="777"/>
      <c r="CF11" s="777"/>
      <c r="CG11" s="777"/>
      <c r="CH11" s="777"/>
      <c r="CI11" s="777"/>
      <c r="CJ11" s="777"/>
      <c r="CK11" s="777"/>
      <c r="CL11" s="777"/>
      <c r="CM11" s="777"/>
      <c r="CN11" s="777"/>
      <c r="CO11" s="777"/>
      <c r="CP11" s="777"/>
      <c r="CQ11" s="777"/>
      <c r="CR11" s="777"/>
      <c r="CS11" s="777"/>
      <c r="CT11" s="777"/>
      <c r="CU11" s="777"/>
      <c r="CV11" s="777"/>
      <c r="CW11" s="777"/>
      <c r="CX11" s="777"/>
      <c r="CY11" s="777"/>
      <c r="CZ11" s="777"/>
      <c r="DA11" s="777"/>
      <c r="DB11" s="777"/>
      <c r="DC11" s="777"/>
      <c r="DD11" s="777"/>
      <c r="DE11" s="777"/>
      <c r="DF11" s="777"/>
      <c r="DG11" s="777"/>
      <c r="DH11" s="777"/>
      <c r="DI11" s="777"/>
      <c r="DJ11" s="777"/>
      <c r="DK11" s="777"/>
      <c r="DL11" s="777"/>
      <c r="DM11" s="777"/>
      <c r="DN11" s="777"/>
      <c r="DO11" s="777"/>
      <c r="DP11" s="777"/>
      <c r="DQ11" s="777"/>
      <c r="DR11" s="777"/>
      <c r="DS11" s="777"/>
      <c r="DT11" s="777"/>
      <c r="DU11" s="777"/>
      <c r="DV11" s="777"/>
      <c r="DW11" s="777"/>
      <c r="DX11" s="777"/>
      <c r="DY11" s="777"/>
      <c r="DZ11" s="777"/>
      <c r="EA11" s="777"/>
      <c r="EB11" s="777"/>
      <c r="EC11" s="777"/>
      <c r="ED11" s="777"/>
      <c r="EE11" s="777"/>
    </row>
    <row r="12" spans="1:135">
      <c r="A12" s="777"/>
      <c r="B12" s="777"/>
      <c r="C12" s="777"/>
      <c r="D12" s="777"/>
      <c r="E12" s="777"/>
      <c r="F12" s="777"/>
      <c r="G12" s="777"/>
      <c r="H12" s="777"/>
      <c r="I12" s="777"/>
      <c r="J12" s="777"/>
      <c r="K12" s="777"/>
      <c r="L12" s="777"/>
      <c r="M12" s="777"/>
      <c r="N12" s="777"/>
      <c r="O12" s="777"/>
      <c r="P12" s="777"/>
      <c r="Q12" s="777"/>
      <c r="R12" s="777"/>
      <c r="S12" s="777"/>
      <c r="T12" s="777"/>
      <c r="U12" s="777"/>
      <c r="V12" s="777"/>
      <c r="W12" s="777"/>
      <c r="X12" s="777"/>
      <c r="Y12" s="777"/>
      <c r="Z12" s="777"/>
      <c r="AA12" s="777"/>
      <c r="AB12" s="777"/>
      <c r="AC12" s="777"/>
      <c r="AD12" s="777"/>
      <c r="AE12" s="777"/>
      <c r="AF12" s="777"/>
      <c r="AG12" s="777"/>
      <c r="AH12" s="777"/>
      <c r="AI12" s="777"/>
      <c r="AJ12" s="777"/>
      <c r="AK12" s="777"/>
      <c r="AL12" s="777"/>
      <c r="AM12" s="777"/>
      <c r="AN12" s="777"/>
      <c r="AO12" s="777"/>
      <c r="AP12" s="777"/>
      <c r="AQ12" s="777"/>
      <c r="AR12" s="777"/>
      <c r="AS12" s="777"/>
      <c r="AT12" s="777"/>
      <c r="AU12" s="777"/>
      <c r="AV12" s="777"/>
      <c r="AW12" s="777"/>
      <c r="AX12" s="777"/>
      <c r="AY12" s="777"/>
      <c r="AZ12" s="777"/>
      <c r="BA12" s="777"/>
      <c r="BB12" s="777"/>
      <c r="BC12" s="777"/>
      <c r="BD12" s="777"/>
      <c r="BE12" s="777"/>
      <c r="BF12" s="777"/>
      <c r="BG12" s="777"/>
      <c r="BH12" s="777"/>
      <c r="BI12" s="777"/>
      <c r="BJ12" s="777"/>
      <c r="BK12" s="777"/>
      <c r="BL12" s="777"/>
      <c r="BM12" s="777"/>
      <c r="BN12" s="777"/>
      <c r="BO12" s="777"/>
      <c r="BP12" s="777"/>
      <c r="BQ12" s="777"/>
      <c r="BR12" s="777"/>
      <c r="BS12" s="777"/>
      <c r="BT12" s="777"/>
      <c r="BU12" s="777"/>
      <c r="BV12" s="777"/>
      <c r="BW12" s="777"/>
      <c r="BX12" s="777"/>
      <c r="BY12" s="777"/>
      <c r="BZ12" s="777"/>
      <c r="CA12" s="777"/>
      <c r="CB12" s="777"/>
      <c r="CC12" s="777"/>
      <c r="CD12" s="777"/>
      <c r="CE12" s="777"/>
      <c r="CF12" s="777"/>
      <c r="CG12" s="777"/>
      <c r="CH12" s="777"/>
      <c r="CI12" s="777"/>
      <c r="CJ12" s="777"/>
      <c r="CK12" s="777"/>
      <c r="CL12" s="777"/>
      <c r="CM12" s="777"/>
      <c r="CN12" s="777"/>
      <c r="CO12" s="777"/>
      <c r="CP12" s="777"/>
      <c r="CQ12" s="777"/>
      <c r="CR12" s="777"/>
      <c r="CS12" s="777"/>
      <c r="CT12" s="777"/>
      <c r="CU12" s="777"/>
      <c r="CV12" s="777"/>
      <c r="CW12" s="777"/>
      <c r="CX12" s="777"/>
      <c r="CY12" s="777"/>
      <c r="CZ12" s="777"/>
      <c r="DA12" s="777"/>
      <c r="DB12" s="777"/>
      <c r="DC12" s="777"/>
      <c r="DD12" s="777"/>
      <c r="DE12" s="777"/>
      <c r="DF12" s="777"/>
      <c r="DG12" s="777"/>
      <c r="DH12" s="777"/>
      <c r="DI12" s="777"/>
      <c r="DJ12" s="777"/>
      <c r="DK12" s="777"/>
      <c r="DL12" s="777"/>
      <c r="DM12" s="777"/>
      <c r="DN12" s="777"/>
      <c r="DO12" s="777"/>
      <c r="DP12" s="777"/>
      <c r="DQ12" s="777"/>
      <c r="DR12" s="777"/>
      <c r="DS12" s="777"/>
      <c r="DT12" s="777"/>
      <c r="DU12" s="777"/>
      <c r="DV12" s="777"/>
      <c r="DW12" s="777"/>
      <c r="DX12" s="777"/>
      <c r="DY12" s="777"/>
      <c r="DZ12" s="777"/>
      <c r="EA12" s="777"/>
      <c r="EB12" s="777"/>
      <c r="EC12" s="777"/>
      <c r="ED12" s="777"/>
      <c r="EE12" s="777"/>
    </row>
    <row r="13" spans="1:135">
      <c r="A13" s="777"/>
      <c r="B13" s="777"/>
      <c r="C13" s="777"/>
      <c r="D13" s="777"/>
      <c r="E13" s="777"/>
      <c r="F13" s="777"/>
      <c r="G13" s="777"/>
      <c r="H13" s="777"/>
      <c r="I13" s="777"/>
      <c r="J13" s="777"/>
      <c r="K13" s="777"/>
      <c r="L13" s="777"/>
      <c r="M13" s="777"/>
      <c r="N13" s="777"/>
      <c r="O13" s="777"/>
      <c r="P13" s="777"/>
      <c r="Q13" s="777"/>
      <c r="R13" s="777"/>
      <c r="S13" s="777"/>
      <c r="T13" s="777"/>
      <c r="U13" s="777"/>
      <c r="V13" s="777"/>
      <c r="W13" s="777"/>
      <c r="X13" s="777"/>
      <c r="Y13" s="777"/>
      <c r="Z13" s="777"/>
      <c r="AA13" s="777"/>
      <c r="AB13" s="777"/>
      <c r="AC13" s="777"/>
      <c r="AD13" s="777"/>
      <c r="AE13" s="777"/>
      <c r="AF13" s="777"/>
      <c r="AG13" s="777"/>
      <c r="AH13" s="777"/>
      <c r="AI13" s="777"/>
      <c r="AJ13" s="777"/>
      <c r="AK13" s="777"/>
      <c r="AL13" s="777"/>
      <c r="AM13" s="777"/>
      <c r="AN13" s="777"/>
      <c r="AO13" s="777"/>
      <c r="AP13" s="777"/>
      <c r="AQ13" s="777"/>
      <c r="AR13" s="777"/>
      <c r="AS13" s="777"/>
      <c r="AT13" s="777"/>
      <c r="AU13" s="777"/>
      <c r="AV13" s="777"/>
      <c r="AW13" s="777"/>
      <c r="AX13" s="777"/>
      <c r="AY13" s="777"/>
      <c r="AZ13" s="777"/>
      <c r="BA13" s="777"/>
      <c r="BB13" s="777"/>
      <c r="BC13" s="777"/>
      <c r="BD13" s="777"/>
      <c r="BE13" s="777"/>
      <c r="BF13" s="777"/>
      <c r="BG13" s="777"/>
      <c r="BH13" s="777"/>
      <c r="BI13" s="777"/>
      <c r="BJ13" s="777"/>
      <c r="BK13" s="777"/>
      <c r="BL13" s="777"/>
      <c r="BM13" s="777"/>
      <c r="BN13" s="777"/>
      <c r="BO13" s="777"/>
      <c r="BP13" s="777"/>
      <c r="BQ13" s="777"/>
      <c r="BR13" s="777"/>
      <c r="BS13" s="777"/>
      <c r="BT13" s="777"/>
      <c r="BU13" s="777"/>
      <c r="BV13" s="777"/>
      <c r="BW13" s="777"/>
      <c r="BX13" s="777"/>
      <c r="BY13" s="777"/>
      <c r="BZ13" s="777"/>
      <c r="CA13" s="777"/>
      <c r="CB13" s="777"/>
      <c r="CC13" s="777"/>
      <c r="CD13" s="777"/>
      <c r="CE13" s="777"/>
      <c r="CF13" s="777"/>
      <c r="CG13" s="777"/>
      <c r="CH13" s="777"/>
      <c r="CI13" s="777"/>
      <c r="CJ13" s="777"/>
      <c r="CK13" s="777"/>
      <c r="CL13" s="777"/>
      <c r="CM13" s="777"/>
      <c r="CN13" s="777"/>
      <c r="CO13" s="777"/>
      <c r="CP13" s="777"/>
      <c r="CQ13" s="777"/>
      <c r="CR13" s="777"/>
      <c r="CS13" s="777"/>
      <c r="CT13" s="777"/>
      <c r="CU13" s="777"/>
      <c r="CV13" s="777"/>
      <c r="CW13" s="777"/>
      <c r="CX13" s="777"/>
      <c r="CY13" s="777"/>
      <c r="CZ13" s="777"/>
      <c r="DA13" s="777"/>
      <c r="DB13" s="777"/>
      <c r="DC13" s="777"/>
      <c r="DD13" s="777"/>
      <c r="DE13" s="777"/>
      <c r="DF13" s="777"/>
      <c r="DG13" s="777"/>
      <c r="DH13" s="777"/>
      <c r="DI13" s="777"/>
      <c r="DJ13" s="777"/>
      <c r="DK13" s="777"/>
      <c r="DL13" s="777"/>
      <c r="DM13" s="777"/>
      <c r="DN13" s="777"/>
      <c r="DO13" s="777"/>
      <c r="DP13" s="777"/>
      <c r="DQ13" s="777"/>
      <c r="DR13" s="777"/>
      <c r="DS13" s="777"/>
      <c r="DT13" s="777"/>
      <c r="DU13" s="777"/>
      <c r="DV13" s="777"/>
      <c r="DW13" s="777"/>
      <c r="DX13" s="777"/>
      <c r="DY13" s="777"/>
      <c r="DZ13" s="777"/>
      <c r="EA13" s="777"/>
      <c r="EB13" s="777"/>
      <c r="EC13" s="777"/>
      <c r="ED13" s="777"/>
      <c r="EE13" s="777"/>
    </row>
    <row r="14" spans="1:135">
      <c r="A14" s="777"/>
      <c r="B14" s="777"/>
      <c r="C14" s="777"/>
      <c r="D14" s="777"/>
      <c r="E14" s="777"/>
      <c r="F14" s="777"/>
      <c r="G14" s="777"/>
      <c r="H14" s="777"/>
      <c r="I14" s="777"/>
      <c r="J14" s="777"/>
      <c r="K14" s="777"/>
      <c r="L14" s="777"/>
      <c r="M14" s="777"/>
      <c r="N14" s="777"/>
      <c r="O14" s="777"/>
      <c r="P14" s="777"/>
      <c r="Q14" s="777"/>
      <c r="R14" s="777"/>
      <c r="S14" s="777"/>
      <c r="T14" s="777"/>
      <c r="U14" s="777"/>
      <c r="V14" s="777"/>
      <c r="W14" s="777"/>
      <c r="X14" s="777"/>
      <c r="Y14" s="777"/>
      <c r="Z14" s="777"/>
      <c r="AA14" s="777"/>
      <c r="AB14" s="777"/>
      <c r="AC14" s="777"/>
      <c r="AD14" s="777"/>
      <c r="AE14" s="777"/>
      <c r="AF14" s="777"/>
      <c r="AG14" s="777"/>
      <c r="AH14" s="777"/>
      <c r="AI14" s="777"/>
      <c r="AJ14" s="777"/>
      <c r="AK14" s="777"/>
      <c r="AL14" s="777"/>
      <c r="AM14" s="777"/>
      <c r="AN14" s="777"/>
      <c r="AO14" s="777"/>
      <c r="AP14" s="777"/>
      <c r="AQ14" s="777"/>
      <c r="AR14" s="777"/>
      <c r="AS14" s="777"/>
      <c r="AT14" s="777"/>
      <c r="AU14" s="777"/>
      <c r="AV14" s="777"/>
      <c r="AW14" s="777"/>
      <c r="AX14" s="777"/>
      <c r="AY14" s="777"/>
      <c r="AZ14" s="777"/>
      <c r="BA14" s="777"/>
      <c r="BB14" s="777"/>
      <c r="BC14" s="777"/>
      <c r="BD14" s="777"/>
      <c r="BE14" s="777"/>
      <c r="BF14" s="777"/>
      <c r="BG14" s="777"/>
      <c r="BH14" s="777"/>
      <c r="BI14" s="777"/>
      <c r="BJ14" s="777"/>
      <c r="BK14" s="777"/>
      <c r="BL14" s="777"/>
      <c r="BM14" s="777"/>
      <c r="BN14" s="777"/>
      <c r="BO14" s="777"/>
      <c r="BP14" s="777"/>
      <c r="BQ14" s="777"/>
      <c r="BR14" s="777"/>
      <c r="BS14" s="777"/>
      <c r="BT14" s="777"/>
      <c r="BU14" s="777"/>
      <c r="BV14" s="777"/>
      <c r="BW14" s="777"/>
      <c r="BX14" s="777"/>
      <c r="BY14" s="777"/>
      <c r="BZ14" s="777"/>
      <c r="CA14" s="777"/>
      <c r="CB14" s="777"/>
      <c r="CC14" s="777"/>
      <c r="CD14" s="777"/>
      <c r="CE14" s="777"/>
      <c r="CF14" s="777"/>
      <c r="CG14" s="777"/>
      <c r="CH14" s="777"/>
      <c r="CI14" s="777"/>
      <c r="CJ14" s="777"/>
      <c r="CK14" s="777"/>
      <c r="CL14" s="777"/>
      <c r="CM14" s="777"/>
      <c r="CN14" s="777"/>
      <c r="CO14" s="777"/>
      <c r="CP14" s="777"/>
      <c r="CQ14" s="777"/>
      <c r="CR14" s="777"/>
      <c r="CS14" s="777"/>
      <c r="CT14" s="777"/>
      <c r="CU14" s="777"/>
      <c r="CV14" s="777"/>
      <c r="CW14" s="777"/>
      <c r="CX14" s="777"/>
      <c r="CY14" s="777"/>
      <c r="CZ14" s="777"/>
      <c r="DA14" s="777"/>
      <c r="DB14" s="777"/>
      <c r="DC14" s="777"/>
      <c r="DD14" s="777"/>
      <c r="DE14" s="777"/>
      <c r="DF14" s="777"/>
      <c r="DG14" s="777"/>
      <c r="DH14" s="777"/>
      <c r="DI14" s="777"/>
      <c r="DJ14" s="777"/>
      <c r="DK14" s="777"/>
      <c r="DL14" s="777"/>
      <c r="DM14" s="777"/>
      <c r="DN14" s="777"/>
      <c r="DO14" s="777"/>
      <c r="DP14" s="777"/>
      <c r="DQ14" s="777"/>
      <c r="DR14" s="777"/>
      <c r="DS14" s="777"/>
      <c r="DT14" s="777"/>
      <c r="DU14" s="777"/>
      <c r="DV14" s="777"/>
      <c r="DW14" s="777"/>
      <c r="DX14" s="777"/>
      <c r="DY14" s="777"/>
      <c r="DZ14" s="777"/>
      <c r="EA14" s="777"/>
      <c r="EB14" s="777"/>
      <c r="EC14" s="777"/>
      <c r="ED14" s="777"/>
      <c r="EE14" s="777"/>
    </row>
    <row r="15" spans="1:135">
      <c r="A15" s="777"/>
      <c r="B15" s="777"/>
      <c r="C15" s="777"/>
      <c r="D15" s="777"/>
      <c r="E15" s="777"/>
      <c r="F15" s="777"/>
      <c r="G15" s="777"/>
      <c r="H15" s="777"/>
      <c r="I15" s="777"/>
      <c r="J15" s="777"/>
      <c r="K15" s="777"/>
      <c r="L15" s="777"/>
      <c r="M15" s="777"/>
      <c r="N15" s="777"/>
      <c r="O15" s="777"/>
      <c r="P15" s="777"/>
      <c r="Q15" s="777"/>
      <c r="R15" s="777"/>
      <c r="S15" s="777"/>
      <c r="T15" s="777"/>
      <c r="U15" s="777"/>
      <c r="V15" s="777"/>
      <c r="W15" s="777"/>
      <c r="X15" s="777"/>
      <c r="Y15" s="777"/>
      <c r="Z15" s="777"/>
      <c r="AA15" s="777"/>
      <c r="AB15" s="777"/>
      <c r="AC15" s="777"/>
      <c r="AD15" s="777"/>
      <c r="AE15" s="777"/>
      <c r="AF15" s="777"/>
      <c r="AG15" s="777"/>
      <c r="AH15" s="777"/>
      <c r="AI15" s="777"/>
      <c r="AJ15" s="777"/>
      <c r="AK15" s="777"/>
      <c r="AL15" s="777"/>
      <c r="AM15" s="777"/>
      <c r="AN15" s="777"/>
      <c r="AO15" s="777"/>
      <c r="AP15" s="777"/>
      <c r="AQ15" s="777"/>
      <c r="AR15" s="777"/>
      <c r="AS15" s="777"/>
      <c r="AT15" s="777"/>
      <c r="AU15" s="777"/>
      <c r="AV15" s="777"/>
      <c r="AW15" s="777"/>
      <c r="AX15" s="777"/>
      <c r="AY15" s="777"/>
      <c r="AZ15" s="777"/>
      <c r="BA15" s="777"/>
      <c r="BB15" s="777"/>
      <c r="BC15" s="777"/>
      <c r="BD15" s="777"/>
      <c r="BE15" s="777"/>
      <c r="BF15" s="777"/>
      <c r="BG15" s="777"/>
      <c r="BH15" s="777"/>
      <c r="BI15" s="777"/>
      <c r="BJ15" s="777"/>
      <c r="BK15" s="777"/>
      <c r="BL15" s="777"/>
      <c r="BM15" s="777"/>
      <c r="BN15" s="777"/>
      <c r="BO15" s="777"/>
      <c r="BP15" s="777"/>
      <c r="BQ15" s="777"/>
      <c r="BR15" s="777"/>
      <c r="BS15" s="777"/>
      <c r="BT15" s="777"/>
      <c r="BU15" s="777"/>
      <c r="BV15" s="777"/>
      <c r="BW15" s="777"/>
      <c r="BX15" s="777"/>
      <c r="BY15" s="777"/>
      <c r="BZ15" s="777"/>
      <c r="CA15" s="777"/>
      <c r="CB15" s="777"/>
      <c r="CC15" s="777"/>
      <c r="CD15" s="777"/>
      <c r="CE15" s="777"/>
      <c r="CF15" s="777"/>
      <c r="CG15" s="777"/>
      <c r="CH15" s="777"/>
      <c r="CI15" s="777"/>
      <c r="CJ15" s="777"/>
      <c r="CK15" s="777"/>
      <c r="CL15" s="777"/>
      <c r="CM15" s="777"/>
      <c r="CN15" s="777"/>
      <c r="CO15" s="777"/>
      <c r="CP15" s="777"/>
      <c r="CQ15" s="777"/>
      <c r="CR15" s="777"/>
      <c r="CS15" s="777"/>
      <c r="CT15" s="777"/>
      <c r="CU15" s="777"/>
      <c r="CV15" s="777"/>
      <c r="CW15" s="777"/>
      <c r="CX15" s="777"/>
      <c r="CY15" s="777"/>
      <c r="CZ15" s="777"/>
      <c r="DA15" s="777"/>
      <c r="DB15" s="777"/>
      <c r="DC15" s="777"/>
      <c r="DD15" s="777"/>
      <c r="DE15" s="777"/>
      <c r="DF15" s="777"/>
      <c r="DG15" s="777"/>
      <c r="DH15" s="777"/>
      <c r="DI15" s="777"/>
      <c r="DJ15" s="777"/>
      <c r="DK15" s="777"/>
      <c r="DL15" s="777"/>
      <c r="DM15" s="777"/>
      <c r="DN15" s="777"/>
      <c r="DO15" s="777"/>
      <c r="DP15" s="777"/>
      <c r="DQ15" s="777"/>
      <c r="DR15" s="777"/>
      <c r="DS15" s="777"/>
      <c r="DT15" s="777"/>
      <c r="DU15" s="777"/>
      <c r="DV15" s="777"/>
      <c r="DW15" s="777"/>
      <c r="DX15" s="777"/>
      <c r="DY15" s="777"/>
      <c r="DZ15" s="777"/>
      <c r="EA15" s="777"/>
      <c r="EB15" s="777"/>
      <c r="EC15" s="777"/>
      <c r="ED15" s="777"/>
      <c r="EE15" s="777"/>
    </row>
    <row r="16" spans="1:135">
      <c r="A16" s="777"/>
      <c r="B16" s="777"/>
      <c r="C16" s="777"/>
      <c r="D16" s="777"/>
      <c r="E16" s="777"/>
      <c r="F16" s="777"/>
      <c r="G16" s="777"/>
      <c r="H16" s="777"/>
      <c r="I16" s="777"/>
      <c r="J16" s="777"/>
      <c r="K16" s="777"/>
      <c r="L16" s="777"/>
      <c r="M16" s="777"/>
      <c r="N16" s="777"/>
      <c r="O16" s="777"/>
      <c r="P16" s="777"/>
      <c r="Q16" s="777"/>
      <c r="R16" s="777"/>
      <c r="S16" s="777"/>
      <c r="T16" s="777"/>
      <c r="U16" s="777"/>
      <c r="V16" s="777"/>
      <c r="W16" s="777"/>
      <c r="X16" s="777"/>
      <c r="Y16" s="777"/>
      <c r="Z16" s="777"/>
      <c r="AA16" s="777"/>
      <c r="AB16" s="777"/>
      <c r="AC16" s="777"/>
      <c r="AD16" s="777"/>
      <c r="AE16" s="777"/>
      <c r="AF16" s="777"/>
      <c r="AG16" s="777"/>
      <c r="AH16" s="777"/>
      <c r="AI16" s="777"/>
      <c r="AJ16" s="777"/>
      <c r="AK16" s="777"/>
      <c r="AL16" s="777"/>
      <c r="AM16" s="777"/>
      <c r="AN16" s="777"/>
      <c r="AO16" s="777"/>
      <c r="AP16" s="777"/>
      <c r="AQ16" s="777"/>
      <c r="AR16" s="777"/>
      <c r="AS16" s="777"/>
      <c r="AT16" s="777"/>
      <c r="AU16" s="777"/>
      <c r="AV16" s="777"/>
      <c r="AW16" s="777"/>
      <c r="AX16" s="777"/>
      <c r="AY16" s="777"/>
      <c r="AZ16" s="777"/>
      <c r="BA16" s="777"/>
      <c r="BB16" s="777"/>
      <c r="BC16" s="777"/>
      <c r="BD16" s="777"/>
      <c r="BE16" s="777"/>
      <c r="BF16" s="777"/>
      <c r="BG16" s="777"/>
      <c r="BH16" s="777"/>
      <c r="BI16" s="777"/>
      <c r="BJ16" s="777"/>
      <c r="BK16" s="777"/>
      <c r="BL16" s="777"/>
      <c r="BM16" s="777"/>
      <c r="BN16" s="777"/>
      <c r="BO16" s="777"/>
      <c r="BP16" s="777"/>
      <c r="BQ16" s="777"/>
      <c r="BR16" s="777"/>
      <c r="BS16" s="777"/>
      <c r="BT16" s="777"/>
      <c r="BU16" s="777"/>
      <c r="BV16" s="777"/>
      <c r="BW16" s="777"/>
      <c r="BX16" s="777"/>
      <c r="BY16" s="777"/>
      <c r="BZ16" s="777"/>
      <c r="CA16" s="777"/>
      <c r="CB16" s="777"/>
      <c r="CC16" s="777"/>
      <c r="CD16" s="777"/>
      <c r="CE16" s="777"/>
      <c r="CF16" s="777"/>
      <c r="CG16" s="777"/>
      <c r="CH16" s="777"/>
      <c r="CI16" s="777"/>
      <c r="CJ16" s="777"/>
      <c r="CK16" s="777"/>
      <c r="CL16" s="777"/>
      <c r="CM16" s="777"/>
      <c r="CN16" s="777"/>
      <c r="CO16" s="777"/>
      <c r="CP16" s="777"/>
      <c r="CQ16" s="777"/>
      <c r="CR16" s="777"/>
      <c r="CS16" s="777"/>
      <c r="CT16" s="777"/>
      <c r="CU16" s="777"/>
      <c r="CV16" s="777"/>
      <c r="CW16" s="777"/>
      <c r="CX16" s="777"/>
      <c r="CY16" s="777"/>
      <c r="CZ16" s="777"/>
      <c r="DA16" s="777"/>
      <c r="DB16" s="777"/>
      <c r="DC16" s="777"/>
      <c r="DD16" s="777"/>
      <c r="DE16" s="777"/>
      <c r="DF16" s="777"/>
      <c r="DG16" s="777"/>
      <c r="DH16" s="777"/>
      <c r="DI16" s="777"/>
      <c r="DJ16" s="777"/>
      <c r="DK16" s="777"/>
      <c r="DL16" s="777"/>
      <c r="DM16" s="777"/>
      <c r="DN16" s="777"/>
      <c r="DO16" s="777"/>
      <c r="DP16" s="777"/>
      <c r="DQ16" s="777"/>
      <c r="DR16" s="777"/>
      <c r="DS16" s="777"/>
      <c r="DT16" s="777"/>
      <c r="DU16" s="777"/>
      <c r="DV16" s="777"/>
      <c r="DW16" s="777"/>
      <c r="DX16" s="777"/>
      <c r="DY16" s="777"/>
      <c r="DZ16" s="777"/>
      <c r="EA16" s="777"/>
      <c r="EB16" s="777"/>
      <c r="EC16" s="777"/>
      <c r="ED16" s="777"/>
      <c r="EE16" s="777"/>
    </row>
    <row r="17" spans="1:135">
      <c r="A17" s="777"/>
      <c r="B17" s="777"/>
      <c r="C17" s="777"/>
      <c r="D17" s="777"/>
      <c r="E17" s="777"/>
      <c r="F17" s="777"/>
      <c r="G17" s="777"/>
      <c r="H17" s="777"/>
      <c r="I17" s="777"/>
      <c r="J17" s="777"/>
      <c r="K17" s="777"/>
      <c r="L17" s="777"/>
      <c r="M17" s="777"/>
      <c r="N17" s="777"/>
      <c r="O17" s="777"/>
      <c r="P17" s="777"/>
      <c r="Q17" s="777"/>
      <c r="R17" s="777"/>
      <c r="S17" s="777"/>
      <c r="T17" s="777"/>
      <c r="U17" s="777"/>
      <c r="V17" s="777"/>
      <c r="W17" s="777"/>
      <c r="X17" s="777"/>
      <c r="Y17" s="777"/>
      <c r="Z17" s="777"/>
      <c r="AA17" s="777"/>
      <c r="AB17" s="777"/>
      <c r="AC17" s="777"/>
      <c r="AD17" s="777"/>
      <c r="AE17" s="777"/>
      <c r="AF17" s="777"/>
      <c r="AG17" s="777"/>
      <c r="AH17" s="777"/>
      <c r="AI17" s="777"/>
      <c r="AJ17" s="777"/>
      <c r="AK17" s="777"/>
      <c r="AL17" s="777"/>
      <c r="AM17" s="777"/>
      <c r="AN17" s="777"/>
      <c r="AO17" s="777"/>
      <c r="AP17" s="777"/>
      <c r="AQ17" s="777"/>
      <c r="AR17" s="777"/>
      <c r="AS17" s="777"/>
      <c r="AT17" s="777"/>
      <c r="AU17" s="777"/>
      <c r="AV17" s="777"/>
      <c r="AW17" s="777"/>
      <c r="AX17" s="777"/>
      <c r="AY17" s="777"/>
      <c r="AZ17" s="777"/>
      <c r="BA17" s="777"/>
      <c r="BB17" s="777"/>
      <c r="BC17" s="777"/>
      <c r="BD17" s="777"/>
      <c r="BE17" s="777"/>
      <c r="BF17" s="777"/>
      <c r="BG17" s="777"/>
      <c r="BH17" s="777"/>
      <c r="BI17" s="777"/>
      <c r="BJ17" s="777"/>
      <c r="BK17" s="777"/>
      <c r="BL17" s="777"/>
      <c r="BM17" s="777"/>
      <c r="BN17" s="777"/>
      <c r="BO17" s="777"/>
      <c r="BP17" s="777"/>
      <c r="BQ17" s="777"/>
      <c r="BR17" s="777"/>
      <c r="BS17" s="777"/>
      <c r="BT17" s="777"/>
      <c r="BU17" s="777"/>
      <c r="BV17" s="777"/>
      <c r="BW17" s="777"/>
      <c r="BX17" s="777"/>
      <c r="BY17" s="777"/>
      <c r="BZ17" s="777"/>
      <c r="CA17" s="777"/>
      <c r="CB17" s="777"/>
      <c r="CC17" s="777"/>
      <c r="CD17" s="777"/>
      <c r="CE17" s="777"/>
      <c r="CF17" s="777"/>
      <c r="CG17" s="777"/>
      <c r="CH17" s="777"/>
      <c r="CI17" s="777"/>
      <c r="CJ17" s="777"/>
      <c r="CK17" s="777"/>
      <c r="CL17" s="777"/>
      <c r="CM17" s="777"/>
      <c r="CN17" s="777"/>
      <c r="CO17" s="777"/>
      <c r="CP17" s="777"/>
      <c r="CQ17" s="777"/>
      <c r="CR17" s="777"/>
      <c r="CS17" s="777"/>
      <c r="CT17" s="777"/>
      <c r="CU17" s="777"/>
      <c r="CV17" s="777"/>
      <c r="CW17" s="777"/>
      <c r="CX17" s="777"/>
      <c r="CY17" s="777"/>
      <c r="CZ17" s="777"/>
      <c r="DA17" s="777"/>
      <c r="DB17" s="777"/>
      <c r="DC17" s="777"/>
      <c r="DD17" s="777"/>
      <c r="DE17" s="777"/>
      <c r="DF17" s="777"/>
      <c r="DG17" s="777"/>
      <c r="DH17" s="777"/>
      <c r="DI17" s="777"/>
      <c r="DJ17" s="777"/>
      <c r="DK17" s="777"/>
      <c r="DL17" s="777"/>
      <c r="DM17" s="777"/>
      <c r="DN17" s="777"/>
      <c r="DO17" s="777"/>
      <c r="DP17" s="777"/>
      <c r="DQ17" s="777"/>
      <c r="DR17" s="777"/>
      <c r="DS17" s="777"/>
      <c r="DT17" s="777"/>
      <c r="DU17" s="777"/>
      <c r="DV17" s="777"/>
      <c r="DW17" s="777"/>
      <c r="DX17" s="777"/>
      <c r="DY17" s="777"/>
      <c r="DZ17" s="777"/>
      <c r="EA17" s="777"/>
      <c r="EB17" s="777"/>
      <c r="EC17" s="777"/>
      <c r="ED17" s="777"/>
      <c r="EE17" s="777"/>
    </row>
    <row r="18" spans="1:135">
      <c r="A18" s="777"/>
      <c r="B18" s="777"/>
      <c r="C18" s="777"/>
      <c r="D18" s="777"/>
      <c r="E18" s="777"/>
      <c r="F18" s="777"/>
      <c r="G18" s="777"/>
      <c r="H18" s="777"/>
      <c r="I18" s="777"/>
      <c r="J18" s="777"/>
      <c r="K18" s="777"/>
      <c r="L18" s="777"/>
      <c r="M18" s="777"/>
      <c r="N18" s="777"/>
      <c r="O18" s="777"/>
      <c r="P18" s="777"/>
      <c r="Q18" s="777"/>
      <c r="R18" s="777"/>
      <c r="S18" s="777"/>
      <c r="T18" s="777"/>
      <c r="U18" s="777"/>
      <c r="V18" s="777"/>
      <c r="W18" s="777"/>
      <c r="X18" s="777"/>
      <c r="Y18" s="777"/>
      <c r="Z18" s="777"/>
      <c r="AA18" s="777"/>
      <c r="AB18" s="777"/>
      <c r="AC18" s="777"/>
      <c r="AD18" s="777"/>
      <c r="AE18" s="777"/>
      <c r="AF18" s="777"/>
      <c r="AG18" s="777"/>
      <c r="AH18" s="777"/>
      <c r="AI18" s="777"/>
      <c r="AJ18" s="777"/>
      <c r="AK18" s="777"/>
      <c r="AL18" s="777"/>
      <c r="AM18" s="777"/>
      <c r="AN18" s="777"/>
      <c r="AO18" s="777"/>
      <c r="AP18" s="777"/>
      <c r="AQ18" s="777"/>
      <c r="AR18" s="777"/>
      <c r="AS18" s="777"/>
      <c r="AT18" s="777"/>
      <c r="AU18" s="777"/>
      <c r="AV18" s="777"/>
      <c r="AW18" s="777"/>
      <c r="AX18" s="777"/>
      <c r="AY18" s="777"/>
      <c r="AZ18" s="777"/>
      <c r="BA18" s="777"/>
      <c r="BB18" s="777"/>
      <c r="BC18" s="777"/>
      <c r="BD18" s="777"/>
      <c r="BE18" s="777"/>
      <c r="BF18" s="777"/>
      <c r="BG18" s="777"/>
      <c r="BH18" s="777"/>
      <c r="BI18" s="777"/>
      <c r="BJ18" s="777"/>
      <c r="BK18" s="777"/>
      <c r="BL18" s="777"/>
      <c r="BM18" s="777"/>
      <c r="BN18" s="777"/>
      <c r="BO18" s="777"/>
      <c r="BP18" s="777"/>
      <c r="BQ18" s="777"/>
      <c r="BR18" s="777"/>
      <c r="BS18" s="777"/>
      <c r="BT18" s="777"/>
      <c r="BU18" s="777"/>
      <c r="BV18" s="777"/>
      <c r="BW18" s="777"/>
      <c r="BX18" s="777"/>
      <c r="BY18" s="777"/>
      <c r="BZ18" s="777"/>
      <c r="CA18" s="777"/>
      <c r="CB18" s="777"/>
      <c r="CC18" s="777"/>
      <c r="CD18" s="777"/>
      <c r="CE18" s="777"/>
      <c r="CF18" s="777"/>
      <c r="CG18" s="777"/>
      <c r="CH18" s="777"/>
      <c r="CI18" s="777"/>
      <c r="CJ18" s="777"/>
      <c r="CK18" s="777"/>
      <c r="CL18" s="777"/>
      <c r="CM18" s="777"/>
      <c r="CN18" s="777"/>
      <c r="CO18" s="777"/>
      <c r="CP18" s="777"/>
      <c r="CQ18" s="777"/>
      <c r="CR18" s="777"/>
      <c r="CS18" s="777"/>
      <c r="CT18" s="777"/>
      <c r="CU18" s="777"/>
      <c r="CV18" s="777"/>
      <c r="CW18" s="777"/>
      <c r="CX18" s="777"/>
      <c r="CY18" s="777"/>
      <c r="CZ18" s="777"/>
      <c r="DA18" s="777"/>
      <c r="DB18" s="777"/>
      <c r="DC18" s="777"/>
      <c r="DD18" s="777"/>
      <c r="DE18" s="777"/>
      <c r="DF18" s="777"/>
      <c r="DG18" s="777"/>
      <c r="DH18" s="777"/>
      <c r="DI18" s="777"/>
      <c r="DJ18" s="777"/>
      <c r="DK18" s="777"/>
      <c r="DL18" s="777"/>
      <c r="DM18" s="777"/>
      <c r="DN18" s="777"/>
      <c r="DO18" s="777"/>
      <c r="DP18" s="777"/>
      <c r="DQ18" s="777"/>
      <c r="DR18" s="777"/>
      <c r="DS18" s="777"/>
      <c r="DT18" s="777"/>
      <c r="DU18" s="777"/>
      <c r="DV18" s="777"/>
      <c r="DW18" s="777"/>
      <c r="DX18" s="777"/>
      <c r="DY18" s="777"/>
      <c r="DZ18" s="777"/>
      <c r="EA18" s="777"/>
      <c r="EB18" s="777"/>
      <c r="EC18" s="777"/>
      <c r="ED18" s="777"/>
      <c r="EE18" s="777"/>
    </row>
    <row r="19" spans="1:135">
      <c r="A19" s="777"/>
      <c r="B19" s="777"/>
      <c r="C19" s="777"/>
      <c r="D19" s="777"/>
      <c r="E19" s="777"/>
      <c r="F19" s="777"/>
      <c r="G19" s="777"/>
      <c r="H19" s="777"/>
      <c r="I19" s="777"/>
      <c r="J19" s="777"/>
      <c r="K19" s="777"/>
      <c r="L19" s="777"/>
      <c r="M19" s="777"/>
      <c r="N19" s="777"/>
      <c r="O19" s="777"/>
      <c r="P19" s="777"/>
      <c r="Q19" s="777"/>
      <c r="R19" s="777"/>
      <c r="S19" s="777"/>
      <c r="T19" s="777"/>
      <c r="U19" s="777"/>
      <c r="V19" s="777"/>
      <c r="W19" s="777"/>
      <c r="X19" s="777"/>
      <c r="Y19" s="777"/>
      <c r="Z19" s="777"/>
      <c r="AA19" s="777"/>
      <c r="AB19" s="777"/>
      <c r="AC19" s="777"/>
      <c r="AD19" s="777"/>
      <c r="AE19" s="777"/>
      <c r="AF19" s="777"/>
      <c r="AG19" s="777"/>
      <c r="AH19" s="777"/>
      <c r="AI19" s="777"/>
      <c r="AJ19" s="777"/>
      <c r="AK19" s="777"/>
      <c r="AL19" s="777"/>
      <c r="AM19" s="777"/>
      <c r="AN19" s="777"/>
      <c r="AO19" s="777"/>
      <c r="AP19" s="777"/>
      <c r="AQ19" s="777"/>
      <c r="AR19" s="777"/>
      <c r="AS19" s="777"/>
      <c r="AT19" s="777"/>
      <c r="AU19" s="777"/>
      <c r="AV19" s="777"/>
      <c r="AW19" s="777"/>
      <c r="AX19" s="777"/>
      <c r="AY19" s="777"/>
      <c r="AZ19" s="777"/>
      <c r="BA19" s="777"/>
      <c r="BB19" s="777"/>
      <c r="BC19" s="777"/>
      <c r="BD19" s="777"/>
      <c r="BE19" s="777"/>
      <c r="BF19" s="777"/>
      <c r="BG19" s="777"/>
      <c r="BH19" s="777"/>
      <c r="BI19" s="777"/>
      <c r="BJ19" s="777"/>
      <c r="BK19" s="777"/>
      <c r="BL19" s="777"/>
      <c r="BM19" s="777"/>
      <c r="BN19" s="777"/>
      <c r="BO19" s="777"/>
      <c r="BP19" s="777"/>
      <c r="BQ19" s="777"/>
      <c r="BR19" s="777"/>
      <c r="BS19" s="777"/>
      <c r="BT19" s="777"/>
      <c r="BU19" s="777"/>
      <c r="BV19" s="777"/>
      <c r="BW19" s="777"/>
      <c r="BX19" s="777"/>
      <c r="BY19" s="777"/>
      <c r="BZ19" s="777"/>
      <c r="CA19" s="777"/>
      <c r="CB19" s="777"/>
      <c r="CC19" s="777"/>
      <c r="CD19" s="777"/>
      <c r="CE19" s="777"/>
      <c r="CF19" s="777"/>
      <c r="CG19" s="777"/>
      <c r="CH19" s="777"/>
      <c r="CI19" s="777"/>
      <c r="CJ19" s="777"/>
      <c r="CK19" s="777"/>
      <c r="CL19" s="777"/>
      <c r="CM19" s="777"/>
      <c r="CN19" s="777"/>
      <c r="CO19" s="777"/>
      <c r="CP19" s="777"/>
      <c r="CQ19" s="777"/>
      <c r="CR19" s="777"/>
      <c r="CS19" s="777"/>
      <c r="CT19" s="777"/>
      <c r="CU19" s="777"/>
      <c r="CV19" s="777"/>
      <c r="CW19" s="777"/>
      <c r="CX19" s="777"/>
      <c r="CY19" s="777"/>
      <c r="CZ19" s="777"/>
      <c r="DA19" s="777"/>
      <c r="DB19" s="777"/>
      <c r="DC19" s="777"/>
      <c r="DD19" s="777"/>
      <c r="DE19" s="777"/>
      <c r="DF19" s="777"/>
      <c r="DG19" s="777"/>
      <c r="DH19" s="777"/>
      <c r="DI19" s="777"/>
      <c r="DJ19" s="777"/>
      <c r="DK19" s="777"/>
      <c r="DL19" s="777"/>
      <c r="DM19" s="777"/>
      <c r="DN19" s="777"/>
      <c r="DO19" s="777"/>
      <c r="DP19" s="777"/>
      <c r="DQ19" s="777"/>
      <c r="DR19" s="777"/>
      <c r="DS19" s="777"/>
      <c r="DT19" s="777"/>
      <c r="DU19" s="777"/>
      <c r="DV19" s="777"/>
      <c r="DW19" s="777"/>
      <c r="DX19" s="777"/>
      <c r="DY19" s="777"/>
      <c r="DZ19" s="777"/>
      <c r="EA19" s="777"/>
      <c r="EB19" s="777"/>
      <c r="EC19" s="777"/>
      <c r="ED19" s="777"/>
      <c r="EE19" s="777"/>
    </row>
    <row r="20" spans="1:135">
      <c r="A20" s="777"/>
      <c r="B20" s="777"/>
      <c r="C20" s="777"/>
      <c r="D20" s="777"/>
      <c r="E20" s="777"/>
      <c r="F20" s="777"/>
      <c r="G20" s="777"/>
      <c r="H20" s="777"/>
      <c r="I20" s="777"/>
      <c r="J20" s="777"/>
      <c r="K20" s="777"/>
      <c r="L20" s="777"/>
      <c r="M20" s="777"/>
      <c r="N20" s="777"/>
      <c r="O20" s="777"/>
      <c r="P20" s="777"/>
      <c r="Q20" s="777"/>
      <c r="R20" s="777"/>
      <c r="S20" s="777"/>
      <c r="T20" s="777"/>
      <c r="U20" s="777"/>
      <c r="V20" s="777"/>
      <c r="W20" s="777"/>
      <c r="X20" s="777"/>
      <c r="Y20" s="777"/>
      <c r="Z20" s="777"/>
      <c r="AA20" s="777"/>
      <c r="AB20" s="777"/>
      <c r="AC20" s="777"/>
      <c r="AD20" s="777"/>
      <c r="AE20" s="777"/>
      <c r="AF20" s="777"/>
      <c r="AG20" s="777"/>
      <c r="AH20" s="777"/>
      <c r="AI20" s="777"/>
      <c r="AJ20" s="777"/>
      <c r="AK20" s="777"/>
      <c r="AL20" s="777"/>
      <c r="AM20" s="777"/>
      <c r="AN20" s="777"/>
      <c r="AO20" s="777"/>
      <c r="AP20" s="777"/>
      <c r="AQ20" s="777"/>
      <c r="AR20" s="777"/>
      <c r="AS20" s="777"/>
      <c r="AT20" s="777"/>
      <c r="AU20" s="777"/>
      <c r="AV20" s="777"/>
      <c r="AW20" s="777"/>
      <c r="AX20" s="777"/>
      <c r="AY20" s="777"/>
      <c r="AZ20" s="777"/>
      <c r="BA20" s="777"/>
      <c r="BB20" s="777"/>
      <c r="BC20" s="777"/>
      <c r="BD20" s="777"/>
      <c r="BE20" s="777"/>
      <c r="BF20" s="777"/>
      <c r="BG20" s="777"/>
      <c r="BH20" s="777"/>
      <c r="BI20" s="777"/>
      <c r="BJ20" s="777"/>
      <c r="BK20" s="777"/>
      <c r="BL20" s="777"/>
      <c r="BM20" s="777"/>
      <c r="BN20" s="777"/>
      <c r="BO20" s="777"/>
      <c r="BP20" s="777"/>
      <c r="BQ20" s="777"/>
      <c r="BR20" s="777"/>
      <c r="BS20" s="777"/>
      <c r="BT20" s="777"/>
      <c r="BU20" s="777"/>
      <c r="BV20" s="777"/>
      <c r="BW20" s="777"/>
      <c r="BX20" s="777"/>
      <c r="BY20" s="777"/>
      <c r="BZ20" s="777"/>
      <c r="CA20" s="777"/>
      <c r="CB20" s="777"/>
      <c r="CC20" s="777"/>
      <c r="CD20" s="777"/>
      <c r="CE20" s="777"/>
      <c r="CF20" s="777"/>
      <c r="CG20" s="777"/>
      <c r="CH20" s="777"/>
      <c r="CI20" s="777"/>
      <c r="CJ20" s="777"/>
      <c r="CK20" s="777"/>
      <c r="CL20" s="777"/>
      <c r="CM20" s="777"/>
      <c r="CN20" s="777"/>
      <c r="CO20" s="777"/>
      <c r="CP20" s="777"/>
      <c r="CQ20" s="777"/>
      <c r="CR20" s="777"/>
      <c r="CS20" s="777"/>
      <c r="CT20" s="777"/>
      <c r="CU20" s="777"/>
      <c r="CV20" s="777"/>
      <c r="CW20" s="777"/>
      <c r="CX20" s="777"/>
      <c r="CY20" s="777"/>
      <c r="CZ20" s="777"/>
      <c r="DA20" s="777"/>
      <c r="DB20" s="777"/>
      <c r="DC20" s="777"/>
      <c r="DD20" s="777"/>
      <c r="DE20" s="777"/>
      <c r="DF20" s="777"/>
      <c r="DG20" s="777"/>
      <c r="DH20" s="777"/>
      <c r="DI20" s="777"/>
      <c r="DJ20" s="777"/>
      <c r="DK20" s="777"/>
      <c r="DL20" s="777"/>
      <c r="DM20" s="777"/>
      <c r="DN20" s="777"/>
      <c r="DO20" s="777"/>
      <c r="DP20" s="777"/>
      <c r="DQ20" s="777"/>
      <c r="DR20" s="777"/>
      <c r="DS20" s="777"/>
      <c r="DT20" s="777"/>
      <c r="DU20" s="777"/>
      <c r="DV20" s="777"/>
      <c r="DW20" s="777"/>
      <c r="DX20" s="777"/>
      <c r="DY20" s="777"/>
      <c r="DZ20" s="777"/>
      <c r="EA20" s="777"/>
      <c r="EB20" s="777"/>
      <c r="EC20" s="777"/>
      <c r="ED20" s="777"/>
      <c r="EE20" s="777"/>
    </row>
    <row r="21" spans="1:135">
      <c r="A21" s="777"/>
      <c r="B21" s="777"/>
      <c r="C21" s="777"/>
      <c r="D21" s="777"/>
      <c r="E21" s="777"/>
      <c r="F21" s="777"/>
      <c r="G21" s="777"/>
      <c r="H21" s="777"/>
      <c r="I21" s="777"/>
      <c r="J21" s="777"/>
      <c r="K21" s="777"/>
      <c r="L21" s="777"/>
      <c r="M21" s="777"/>
      <c r="N21" s="777"/>
      <c r="O21" s="777"/>
      <c r="P21" s="777"/>
      <c r="Q21" s="777"/>
      <c r="R21" s="777"/>
      <c r="S21" s="777"/>
      <c r="T21" s="777"/>
      <c r="U21" s="777"/>
      <c r="V21" s="777"/>
      <c r="W21" s="777"/>
      <c r="X21" s="777"/>
      <c r="Y21" s="777"/>
      <c r="Z21" s="777"/>
      <c r="AA21" s="777"/>
      <c r="AB21" s="777"/>
      <c r="AC21" s="777"/>
      <c r="AD21" s="777"/>
      <c r="AE21" s="777"/>
      <c r="AF21" s="777"/>
      <c r="AG21" s="777"/>
      <c r="AH21" s="777"/>
      <c r="AI21" s="777"/>
      <c r="AJ21" s="777"/>
      <c r="AK21" s="777"/>
      <c r="AL21" s="777"/>
      <c r="AM21" s="777"/>
      <c r="AN21" s="777"/>
      <c r="AO21" s="777"/>
      <c r="AP21" s="777"/>
      <c r="AQ21" s="777"/>
      <c r="AR21" s="777"/>
      <c r="AS21" s="777"/>
      <c r="AT21" s="777"/>
      <c r="AU21" s="777"/>
      <c r="AV21" s="777"/>
      <c r="AW21" s="777"/>
      <c r="AX21" s="777"/>
      <c r="AY21" s="777"/>
      <c r="AZ21" s="777"/>
      <c r="BA21" s="777"/>
      <c r="BB21" s="777"/>
      <c r="BC21" s="777"/>
      <c r="BD21" s="777"/>
      <c r="BE21" s="777"/>
      <c r="BF21" s="777"/>
      <c r="BG21" s="777"/>
      <c r="BH21" s="777"/>
      <c r="BI21" s="777"/>
      <c r="BJ21" s="777"/>
      <c r="BK21" s="777"/>
      <c r="BL21" s="777"/>
      <c r="BM21" s="777"/>
      <c r="BN21" s="777"/>
      <c r="BO21" s="777"/>
      <c r="BP21" s="777"/>
      <c r="BQ21" s="777"/>
      <c r="BR21" s="777"/>
      <c r="BS21" s="777"/>
      <c r="BT21" s="777"/>
      <c r="BU21" s="777"/>
      <c r="BV21" s="777"/>
      <c r="BW21" s="777"/>
      <c r="BX21" s="777"/>
      <c r="BY21" s="777"/>
      <c r="BZ21" s="777"/>
      <c r="CA21" s="777"/>
      <c r="CB21" s="777"/>
      <c r="CC21" s="777"/>
      <c r="CD21" s="777"/>
      <c r="CE21" s="777"/>
      <c r="CF21" s="777"/>
      <c r="CG21" s="777"/>
      <c r="CH21" s="777"/>
      <c r="CI21" s="777"/>
      <c r="CJ21" s="777"/>
      <c r="CK21" s="777"/>
      <c r="CL21" s="777"/>
      <c r="CM21" s="777"/>
      <c r="CN21" s="777"/>
      <c r="CO21" s="777"/>
      <c r="CP21" s="777"/>
      <c r="CQ21" s="777"/>
      <c r="CR21" s="777"/>
      <c r="CS21" s="777"/>
      <c r="CT21" s="777"/>
      <c r="CU21" s="777"/>
      <c r="CV21" s="777"/>
      <c r="CW21" s="777"/>
      <c r="CX21" s="777"/>
      <c r="CY21" s="777"/>
      <c r="CZ21" s="777"/>
      <c r="DA21" s="777"/>
      <c r="DB21" s="777"/>
      <c r="DC21" s="777"/>
      <c r="DD21" s="777"/>
      <c r="DE21" s="777"/>
      <c r="DF21" s="777"/>
      <c r="DG21" s="777"/>
      <c r="DH21" s="777"/>
      <c r="DI21" s="777"/>
      <c r="DJ21" s="777"/>
      <c r="DK21" s="777"/>
      <c r="DL21" s="777"/>
      <c r="DM21" s="777"/>
      <c r="DN21" s="777"/>
      <c r="DO21" s="777"/>
      <c r="DP21" s="777"/>
      <c r="DQ21" s="777"/>
      <c r="DR21" s="777"/>
      <c r="DS21" s="777"/>
      <c r="DT21" s="777"/>
      <c r="DU21" s="777"/>
      <c r="DV21" s="777"/>
      <c r="DW21" s="777"/>
      <c r="DX21" s="777"/>
      <c r="DY21" s="777"/>
      <c r="DZ21" s="777"/>
      <c r="EA21" s="777"/>
      <c r="EB21" s="777"/>
      <c r="EC21" s="777"/>
      <c r="ED21" s="777"/>
      <c r="EE21" s="777"/>
    </row>
    <row r="22" spans="1:135">
      <c r="A22" s="777"/>
      <c r="B22" s="777"/>
      <c r="C22" s="777"/>
      <c r="D22" s="777"/>
      <c r="E22" s="777"/>
      <c r="F22" s="777"/>
      <c r="G22" s="777"/>
      <c r="H22" s="777"/>
      <c r="I22" s="777"/>
      <c r="J22" s="777"/>
      <c r="K22" s="777"/>
      <c r="L22" s="777"/>
      <c r="M22" s="777"/>
      <c r="N22" s="777"/>
      <c r="O22" s="777"/>
      <c r="P22" s="777"/>
      <c r="Q22" s="777"/>
      <c r="R22" s="777"/>
      <c r="S22" s="777"/>
      <c r="T22" s="777"/>
      <c r="U22" s="777"/>
      <c r="V22" s="777"/>
      <c r="W22" s="777"/>
      <c r="X22" s="777"/>
      <c r="Y22" s="777"/>
      <c r="Z22" s="777"/>
      <c r="AA22" s="777"/>
      <c r="AB22" s="777"/>
      <c r="AC22" s="777"/>
      <c r="AD22" s="777"/>
      <c r="AE22" s="777"/>
      <c r="AF22" s="777"/>
      <c r="AG22" s="777"/>
      <c r="AH22" s="777"/>
      <c r="AI22" s="777"/>
      <c r="AJ22" s="777"/>
      <c r="AK22" s="777"/>
      <c r="AL22" s="777"/>
      <c r="AM22" s="777"/>
      <c r="AN22" s="777"/>
      <c r="AO22" s="777"/>
      <c r="AP22" s="777"/>
      <c r="AQ22" s="777"/>
      <c r="AR22" s="777"/>
      <c r="AS22" s="777"/>
      <c r="AT22" s="777"/>
      <c r="AU22" s="777"/>
      <c r="AV22" s="777"/>
      <c r="AW22" s="777"/>
      <c r="AX22" s="777"/>
      <c r="AY22" s="777"/>
      <c r="AZ22" s="777"/>
      <c r="BA22" s="777"/>
      <c r="BB22" s="777"/>
      <c r="BC22" s="777"/>
      <c r="BD22" s="777"/>
      <c r="BE22" s="777"/>
      <c r="BF22" s="777"/>
      <c r="BG22" s="777"/>
      <c r="BH22" s="777"/>
      <c r="BI22" s="777"/>
      <c r="BJ22" s="777"/>
      <c r="BK22" s="777"/>
      <c r="BL22" s="777"/>
      <c r="BM22" s="777"/>
      <c r="BN22" s="777"/>
      <c r="BO22" s="777"/>
      <c r="BP22" s="777"/>
      <c r="BQ22" s="777"/>
      <c r="BR22" s="777"/>
      <c r="BS22" s="777"/>
      <c r="BT22" s="777"/>
      <c r="BU22" s="777"/>
      <c r="BV22" s="777"/>
      <c r="BW22" s="777"/>
      <c r="BX22" s="777"/>
      <c r="BY22" s="777"/>
      <c r="BZ22" s="777"/>
      <c r="CA22" s="777"/>
      <c r="CB22" s="777"/>
      <c r="CC22" s="777"/>
      <c r="CD22" s="777"/>
      <c r="CE22" s="777"/>
      <c r="CF22" s="777"/>
      <c r="CG22" s="777"/>
      <c r="CH22" s="777"/>
      <c r="CI22" s="777"/>
      <c r="CJ22" s="777"/>
      <c r="CK22" s="777"/>
      <c r="CL22" s="777"/>
      <c r="CM22" s="777"/>
      <c r="CN22" s="777"/>
      <c r="CO22" s="777"/>
      <c r="CP22" s="777"/>
      <c r="CQ22" s="777"/>
      <c r="CR22" s="777"/>
      <c r="CS22" s="777"/>
      <c r="CT22" s="777"/>
      <c r="CU22" s="777"/>
      <c r="CV22" s="777"/>
      <c r="CW22" s="777"/>
      <c r="CX22" s="777"/>
      <c r="CY22" s="777"/>
      <c r="CZ22" s="777"/>
      <c r="DA22" s="777"/>
      <c r="DB22" s="777"/>
      <c r="DC22" s="777"/>
      <c r="DD22" s="777"/>
      <c r="DE22" s="777"/>
      <c r="DF22" s="777"/>
      <c r="DG22" s="777"/>
      <c r="DH22" s="777"/>
      <c r="DI22" s="777"/>
      <c r="DJ22" s="777"/>
      <c r="DK22" s="777"/>
      <c r="DL22" s="777"/>
      <c r="DM22" s="777"/>
      <c r="DN22" s="777"/>
      <c r="DO22" s="777"/>
      <c r="DP22" s="777"/>
      <c r="DQ22" s="777"/>
      <c r="DR22" s="777"/>
      <c r="DS22" s="777"/>
      <c r="DT22" s="777"/>
      <c r="DU22" s="777"/>
      <c r="DV22" s="777"/>
      <c r="DW22" s="777"/>
      <c r="DX22" s="777"/>
      <c r="DY22" s="777"/>
      <c r="DZ22" s="777"/>
      <c r="EA22" s="777"/>
      <c r="EB22" s="777"/>
      <c r="EC22" s="777"/>
      <c r="ED22" s="777"/>
      <c r="EE22" s="777"/>
    </row>
    <row r="23" spans="1:135">
      <c r="A23" s="777"/>
      <c r="B23" s="777"/>
      <c r="C23" s="777"/>
      <c r="D23" s="777"/>
      <c r="E23" s="777"/>
      <c r="F23" s="777"/>
      <c r="G23" s="777"/>
      <c r="H23" s="777"/>
      <c r="I23" s="777"/>
      <c r="J23" s="777"/>
      <c r="K23" s="777"/>
      <c r="L23" s="777"/>
      <c r="M23" s="777"/>
      <c r="N23" s="777"/>
      <c r="O23" s="777"/>
      <c r="P23" s="777"/>
      <c r="Q23" s="777"/>
      <c r="R23" s="777"/>
      <c r="S23" s="777"/>
      <c r="T23" s="777"/>
      <c r="U23" s="777"/>
      <c r="V23" s="777"/>
      <c r="W23" s="777"/>
      <c r="X23" s="777"/>
      <c r="Y23" s="777"/>
      <c r="Z23" s="777"/>
      <c r="AA23" s="777"/>
      <c r="AB23" s="777"/>
      <c r="AC23" s="777"/>
      <c r="AD23" s="777"/>
      <c r="AE23" s="777"/>
      <c r="AF23" s="777"/>
      <c r="AG23" s="777"/>
      <c r="AH23" s="777"/>
      <c r="AI23" s="777"/>
      <c r="AJ23" s="777"/>
      <c r="AK23" s="777"/>
      <c r="AL23" s="777"/>
      <c r="AM23" s="777"/>
      <c r="AN23" s="777"/>
      <c r="AO23" s="777"/>
      <c r="AP23" s="777"/>
      <c r="AQ23" s="777"/>
      <c r="AR23" s="777"/>
      <c r="AS23" s="777"/>
      <c r="AT23" s="777"/>
      <c r="AU23" s="777"/>
      <c r="AV23" s="777"/>
      <c r="AW23" s="777"/>
      <c r="AX23" s="777"/>
      <c r="AY23" s="777"/>
      <c r="AZ23" s="777"/>
      <c r="BA23" s="777"/>
      <c r="BB23" s="777"/>
      <c r="BC23" s="777"/>
      <c r="BD23" s="777"/>
      <c r="BE23" s="777"/>
      <c r="BF23" s="777"/>
      <c r="BG23" s="777"/>
      <c r="BH23" s="777"/>
      <c r="BI23" s="777"/>
      <c r="BJ23" s="777"/>
      <c r="BK23" s="777"/>
      <c r="BL23" s="777"/>
      <c r="BM23" s="777"/>
      <c r="BN23" s="777"/>
      <c r="BO23" s="777"/>
      <c r="BP23" s="777"/>
      <c r="BQ23" s="777"/>
      <c r="BR23" s="777"/>
      <c r="BS23" s="777"/>
      <c r="BT23" s="777"/>
      <c r="BU23" s="777"/>
      <c r="BV23" s="777"/>
      <c r="BW23" s="777"/>
      <c r="BX23" s="777"/>
      <c r="BY23" s="777"/>
      <c r="BZ23" s="777"/>
      <c r="CA23" s="777"/>
      <c r="CB23" s="777"/>
      <c r="CC23" s="777"/>
      <c r="CD23" s="777"/>
      <c r="CE23" s="777"/>
      <c r="CF23" s="777"/>
      <c r="CG23" s="777"/>
      <c r="CH23" s="777"/>
      <c r="CI23" s="777"/>
      <c r="CJ23" s="777"/>
      <c r="CK23" s="777"/>
      <c r="CL23" s="777"/>
      <c r="CM23" s="777"/>
      <c r="CN23" s="777"/>
      <c r="CO23" s="777"/>
      <c r="CP23" s="777"/>
      <c r="CQ23" s="777"/>
      <c r="CR23" s="777"/>
      <c r="CS23" s="777"/>
      <c r="CT23" s="777"/>
      <c r="CU23" s="777"/>
      <c r="CV23" s="777"/>
      <c r="CW23" s="777"/>
      <c r="CX23" s="777"/>
      <c r="CY23" s="777"/>
      <c r="CZ23" s="777"/>
      <c r="DA23" s="777"/>
      <c r="DB23" s="777"/>
      <c r="DC23" s="777"/>
      <c r="DD23" s="777"/>
      <c r="DE23" s="777"/>
      <c r="DF23" s="777"/>
      <c r="DG23" s="777"/>
      <c r="DH23" s="777"/>
      <c r="DI23" s="777"/>
      <c r="DJ23" s="777"/>
      <c r="DK23" s="777"/>
      <c r="DL23" s="777"/>
      <c r="DM23" s="777"/>
      <c r="DN23" s="777"/>
      <c r="DO23" s="777"/>
      <c r="DP23" s="777"/>
      <c r="DQ23" s="777"/>
      <c r="DR23" s="777"/>
      <c r="DS23" s="777"/>
      <c r="DT23" s="777"/>
      <c r="DU23" s="777"/>
      <c r="DV23" s="777"/>
      <c r="DW23" s="777"/>
      <c r="DX23" s="777"/>
      <c r="DY23" s="777"/>
      <c r="DZ23" s="777"/>
      <c r="EA23" s="777"/>
      <c r="EB23" s="777"/>
      <c r="EC23" s="777"/>
      <c r="ED23" s="777"/>
      <c r="EE23" s="777"/>
    </row>
    <row r="24" spans="1:135">
      <c r="A24" s="777"/>
      <c r="B24" s="777"/>
      <c r="C24" s="777"/>
      <c r="D24" s="777"/>
      <c r="E24" s="777"/>
      <c r="F24" s="777"/>
      <c r="G24" s="777"/>
      <c r="H24" s="777"/>
      <c r="I24" s="777"/>
      <c r="J24" s="777"/>
      <c r="K24" s="777"/>
      <c r="L24" s="777"/>
      <c r="M24" s="777"/>
      <c r="N24" s="777"/>
      <c r="O24" s="777"/>
      <c r="P24" s="777"/>
      <c r="Q24" s="777"/>
      <c r="R24" s="777"/>
      <c r="S24" s="777"/>
      <c r="T24" s="777"/>
      <c r="U24" s="777"/>
      <c r="V24" s="777"/>
      <c r="W24" s="777"/>
      <c r="X24" s="777"/>
      <c r="Y24" s="777"/>
      <c r="Z24" s="777"/>
      <c r="AA24" s="777"/>
      <c r="AB24" s="777"/>
      <c r="AC24" s="777"/>
      <c r="AD24" s="777"/>
      <c r="AE24" s="777"/>
      <c r="AF24" s="777"/>
      <c r="AG24" s="777"/>
      <c r="AH24" s="777"/>
      <c r="AI24" s="777"/>
      <c r="AJ24" s="777"/>
      <c r="AK24" s="777"/>
      <c r="AL24" s="777"/>
      <c r="AM24" s="777"/>
      <c r="AN24" s="777"/>
      <c r="AO24" s="777"/>
      <c r="AP24" s="777"/>
      <c r="AQ24" s="777"/>
      <c r="AR24" s="777"/>
      <c r="AS24" s="777"/>
      <c r="AT24" s="777"/>
      <c r="AU24" s="777"/>
      <c r="AV24" s="777"/>
      <c r="AW24" s="777"/>
      <c r="AX24" s="777"/>
      <c r="AY24" s="777"/>
      <c r="AZ24" s="777"/>
      <c r="BA24" s="777"/>
      <c r="BB24" s="777"/>
      <c r="BC24" s="777"/>
      <c r="BD24" s="777"/>
      <c r="BE24" s="777"/>
      <c r="BF24" s="777"/>
      <c r="BG24" s="777"/>
      <c r="BH24" s="777"/>
      <c r="BI24" s="777"/>
      <c r="BJ24" s="777"/>
      <c r="BK24" s="777"/>
      <c r="BL24" s="777"/>
      <c r="BM24" s="777"/>
      <c r="BN24" s="777"/>
      <c r="BO24" s="777"/>
      <c r="BP24" s="777"/>
      <c r="BQ24" s="777"/>
      <c r="BR24" s="777"/>
      <c r="BS24" s="777"/>
      <c r="BT24" s="777"/>
      <c r="BU24" s="777"/>
      <c r="BV24" s="777"/>
      <c r="BW24" s="777"/>
      <c r="BX24" s="777"/>
      <c r="BY24" s="777"/>
      <c r="BZ24" s="777"/>
      <c r="CA24" s="777"/>
      <c r="CB24" s="777"/>
      <c r="CC24" s="777"/>
      <c r="CD24" s="777"/>
      <c r="CE24" s="777"/>
      <c r="CF24" s="777"/>
      <c r="CG24" s="777"/>
      <c r="CH24" s="777"/>
      <c r="CI24" s="777"/>
      <c r="CJ24" s="777"/>
      <c r="CK24" s="777"/>
      <c r="CL24" s="777"/>
      <c r="CM24" s="777"/>
      <c r="CN24" s="777"/>
      <c r="CO24" s="777"/>
      <c r="CP24" s="777"/>
      <c r="CQ24" s="777"/>
      <c r="CR24" s="777"/>
      <c r="CS24" s="777"/>
      <c r="CT24" s="777"/>
      <c r="CU24" s="777"/>
      <c r="CV24" s="777"/>
      <c r="CW24" s="777"/>
      <c r="CX24" s="777"/>
      <c r="CY24" s="777"/>
      <c r="CZ24" s="777"/>
      <c r="DA24" s="777"/>
      <c r="DB24" s="777"/>
      <c r="DC24" s="777"/>
      <c r="DD24" s="777"/>
      <c r="DE24" s="777"/>
      <c r="DF24" s="777"/>
      <c r="DG24" s="777"/>
      <c r="DH24" s="777"/>
      <c r="DI24" s="777"/>
      <c r="DJ24" s="777"/>
      <c r="DK24" s="777"/>
      <c r="DL24" s="777"/>
      <c r="DM24" s="777"/>
      <c r="DN24" s="777"/>
      <c r="DO24" s="777"/>
      <c r="DP24" s="777"/>
      <c r="DQ24" s="777"/>
      <c r="DR24" s="777"/>
      <c r="DS24" s="777"/>
      <c r="DT24" s="777"/>
      <c r="DU24" s="777"/>
      <c r="DV24" s="777"/>
      <c r="DW24" s="777"/>
      <c r="DX24" s="777"/>
      <c r="DY24" s="777"/>
      <c r="DZ24" s="777"/>
      <c r="EA24" s="777"/>
      <c r="EB24" s="777"/>
      <c r="EC24" s="777"/>
      <c r="ED24" s="777"/>
      <c r="EE24" s="777"/>
    </row>
    <row r="25" spans="1:135">
      <c r="A25" s="777"/>
      <c r="B25" s="777"/>
      <c r="C25" s="777"/>
      <c r="D25" s="777"/>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G25" s="777"/>
      <c r="AH25" s="777"/>
      <c r="AI25" s="777"/>
      <c r="AJ25" s="777"/>
      <c r="AK25" s="777"/>
      <c r="AL25" s="777"/>
      <c r="AM25" s="777"/>
      <c r="AN25" s="777"/>
      <c r="AO25" s="777"/>
      <c r="AP25" s="777"/>
      <c r="AQ25" s="777"/>
      <c r="AR25" s="777"/>
      <c r="AS25" s="777"/>
      <c r="AT25" s="777"/>
      <c r="AU25" s="777"/>
      <c r="AV25" s="777"/>
      <c r="AW25" s="777"/>
      <c r="AX25" s="777"/>
      <c r="AY25" s="777"/>
      <c r="AZ25" s="777"/>
      <c r="BA25" s="777"/>
      <c r="BB25" s="777"/>
      <c r="BC25" s="777"/>
      <c r="BD25" s="777"/>
      <c r="BE25" s="777"/>
      <c r="BF25" s="777"/>
      <c r="BG25" s="777"/>
      <c r="BH25" s="777"/>
      <c r="BI25" s="777"/>
      <c r="BJ25" s="777"/>
      <c r="BK25" s="777"/>
      <c r="BL25" s="777"/>
      <c r="BM25" s="777"/>
      <c r="BN25" s="777"/>
      <c r="BO25" s="777"/>
      <c r="BP25" s="777"/>
      <c r="BQ25" s="777"/>
      <c r="BR25" s="777"/>
      <c r="BS25" s="777"/>
      <c r="BT25" s="777"/>
      <c r="BU25" s="777"/>
      <c r="BV25" s="777"/>
      <c r="BW25" s="777"/>
      <c r="BX25" s="777"/>
      <c r="BY25" s="777"/>
      <c r="BZ25" s="777"/>
      <c r="CA25" s="777"/>
      <c r="CB25" s="777"/>
      <c r="CC25" s="777"/>
      <c r="CD25" s="777"/>
      <c r="CE25" s="777"/>
      <c r="CF25" s="777"/>
      <c r="CG25" s="777"/>
      <c r="CH25" s="777"/>
      <c r="CI25" s="777"/>
      <c r="CJ25" s="777"/>
      <c r="CK25" s="777"/>
      <c r="CL25" s="777"/>
      <c r="CM25" s="777"/>
      <c r="CN25" s="777"/>
      <c r="CO25" s="777"/>
      <c r="CP25" s="777"/>
      <c r="CQ25" s="777"/>
      <c r="CR25" s="777"/>
      <c r="CS25" s="777"/>
      <c r="CT25" s="777"/>
      <c r="CU25" s="777"/>
      <c r="CV25" s="777"/>
      <c r="CW25" s="777"/>
      <c r="CX25" s="777"/>
      <c r="CY25" s="777"/>
      <c r="CZ25" s="777"/>
      <c r="DA25" s="777"/>
      <c r="DB25" s="777"/>
      <c r="DC25" s="777"/>
      <c r="DD25" s="777"/>
      <c r="DE25" s="777"/>
      <c r="DF25" s="777"/>
      <c r="DG25" s="777"/>
      <c r="DH25" s="777"/>
      <c r="DI25" s="777"/>
      <c r="DJ25" s="777"/>
      <c r="DK25" s="777"/>
      <c r="DL25" s="777"/>
      <c r="DM25" s="777"/>
      <c r="DN25" s="777"/>
      <c r="DO25" s="777"/>
      <c r="DP25" s="777"/>
      <c r="DQ25" s="777"/>
      <c r="DR25" s="777"/>
      <c r="DS25" s="777"/>
      <c r="DT25" s="777"/>
      <c r="DU25" s="777"/>
      <c r="DV25" s="777"/>
      <c r="DW25" s="777"/>
      <c r="DX25" s="777"/>
      <c r="DY25" s="777"/>
      <c r="DZ25" s="777"/>
      <c r="EA25" s="777"/>
      <c r="EB25" s="777"/>
      <c r="EC25" s="777"/>
      <c r="ED25" s="777"/>
      <c r="EE25" s="777"/>
    </row>
    <row r="26" spans="1:135">
      <c r="A26" s="777"/>
      <c r="B26" s="777"/>
      <c r="C26" s="777"/>
      <c r="D26" s="777"/>
      <c r="E26" s="777"/>
      <c r="F26" s="777"/>
      <c r="G26" s="777"/>
      <c r="H26" s="777"/>
      <c r="I26" s="777"/>
      <c r="J26" s="777"/>
      <c r="K26" s="777"/>
      <c r="L26" s="777"/>
      <c r="M26" s="777"/>
      <c r="N26" s="777"/>
      <c r="O26" s="777"/>
      <c r="P26" s="777"/>
      <c r="Q26" s="777"/>
      <c r="R26" s="777"/>
      <c r="S26" s="777"/>
      <c r="T26" s="777"/>
      <c r="U26" s="777"/>
      <c r="V26" s="777"/>
      <c r="W26" s="777"/>
      <c r="X26" s="777"/>
      <c r="Y26" s="777"/>
      <c r="Z26" s="777"/>
      <c r="AA26" s="777"/>
      <c r="AB26" s="777"/>
      <c r="AC26" s="777"/>
      <c r="AD26" s="777"/>
      <c r="AE26" s="777"/>
      <c r="AF26" s="777"/>
      <c r="AG26" s="777"/>
      <c r="AH26" s="777"/>
      <c r="AI26" s="777"/>
      <c r="AJ26" s="777"/>
      <c r="AK26" s="777"/>
      <c r="AL26" s="777"/>
      <c r="AM26" s="777"/>
      <c r="AN26" s="777"/>
      <c r="AO26" s="777"/>
      <c r="AP26" s="777"/>
      <c r="AQ26" s="777"/>
      <c r="AR26" s="777"/>
      <c r="AS26" s="777"/>
      <c r="AT26" s="777"/>
      <c r="AU26" s="777"/>
      <c r="AV26" s="777"/>
      <c r="AW26" s="777"/>
      <c r="AX26" s="777"/>
      <c r="AY26" s="777"/>
      <c r="AZ26" s="777"/>
      <c r="BA26" s="777"/>
      <c r="BB26" s="777"/>
      <c r="BC26" s="777"/>
      <c r="BD26" s="777"/>
      <c r="BE26" s="777"/>
      <c r="BF26" s="777"/>
      <c r="BG26" s="777"/>
      <c r="BH26" s="777"/>
      <c r="BI26" s="777"/>
      <c r="BJ26" s="777"/>
      <c r="BK26" s="777"/>
      <c r="BL26" s="777"/>
      <c r="BM26" s="777"/>
      <c r="BN26" s="777"/>
      <c r="BO26" s="777"/>
      <c r="BP26" s="777"/>
      <c r="BQ26" s="777"/>
      <c r="BR26" s="777"/>
      <c r="BS26" s="777"/>
      <c r="BT26" s="777"/>
      <c r="BU26" s="777"/>
      <c r="BV26" s="777"/>
      <c r="BW26" s="777"/>
      <c r="BX26" s="777"/>
      <c r="BY26" s="777"/>
      <c r="BZ26" s="777"/>
      <c r="CA26" s="777"/>
      <c r="CB26" s="777"/>
      <c r="CC26" s="777"/>
      <c r="CD26" s="777"/>
      <c r="CE26" s="777"/>
      <c r="CF26" s="777"/>
      <c r="CG26" s="777"/>
      <c r="CH26" s="777"/>
      <c r="CI26" s="777"/>
      <c r="CJ26" s="777"/>
      <c r="CK26" s="777"/>
      <c r="CL26" s="777"/>
      <c r="CM26" s="777"/>
      <c r="CN26" s="777"/>
      <c r="CO26" s="777"/>
      <c r="CP26" s="777"/>
      <c r="CQ26" s="777"/>
      <c r="CR26" s="777"/>
      <c r="CS26" s="777"/>
      <c r="CT26" s="777"/>
      <c r="CU26" s="777"/>
      <c r="CV26" s="777"/>
      <c r="CW26" s="777"/>
      <c r="CX26" s="777"/>
      <c r="CY26" s="777"/>
      <c r="CZ26" s="777"/>
      <c r="DA26" s="777"/>
      <c r="DB26" s="777"/>
      <c r="DC26" s="777"/>
      <c r="DD26" s="777"/>
      <c r="DE26" s="777"/>
      <c r="DF26" s="777"/>
      <c r="DG26" s="777"/>
      <c r="DH26" s="777"/>
      <c r="DI26" s="777"/>
      <c r="DJ26" s="777"/>
      <c r="DK26" s="777"/>
      <c r="DL26" s="777"/>
      <c r="DM26" s="777"/>
      <c r="DN26" s="777"/>
      <c r="DO26" s="777"/>
      <c r="DP26" s="777"/>
      <c r="DQ26" s="777"/>
      <c r="DR26" s="777"/>
      <c r="DS26" s="777"/>
      <c r="DT26" s="777"/>
      <c r="DU26" s="777"/>
      <c r="DV26" s="777"/>
      <c r="DW26" s="777"/>
      <c r="DX26" s="777"/>
      <c r="DY26" s="777"/>
      <c r="DZ26" s="777"/>
      <c r="EA26" s="777"/>
      <c r="EB26" s="777"/>
      <c r="EC26" s="777"/>
      <c r="ED26" s="777"/>
      <c r="EE26" s="777"/>
    </row>
    <row r="27" spans="1:135">
      <c r="A27" s="777"/>
      <c r="B27" s="777"/>
      <c r="C27" s="777"/>
      <c r="D27" s="777"/>
      <c r="E27" s="777"/>
      <c r="F27" s="777"/>
      <c r="G27" s="777"/>
      <c r="H27" s="777"/>
      <c r="I27" s="777"/>
      <c r="J27" s="777"/>
      <c r="K27" s="777"/>
      <c r="L27" s="777"/>
      <c r="M27" s="777"/>
      <c r="N27" s="777"/>
      <c r="O27" s="777"/>
      <c r="P27" s="777"/>
      <c r="Q27" s="777"/>
      <c r="R27" s="777"/>
      <c r="S27" s="777"/>
      <c r="T27" s="777"/>
      <c r="U27" s="777"/>
      <c r="V27" s="777"/>
      <c r="W27" s="777"/>
      <c r="X27" s="777"/>
      <c r="Y27" s="777"/>
      <c r="Z27" s="777"/>
      <c r="AA27" s="777"/>
      <c r="AB27" s="777"/>
      <c r="AC27" s="777"/>
      <c r="AD27" s="777"/>
      <c r="AE27" s="777"/>
      <c r="AF27" s="777"/>
      <c r="AG27" s="777"/>
      <c r="AH27" s="777"/>
      <c r="AI27" s="777"/>
      <c r="AJ27" s="777"/>
      <c r="AK27" s="777"/>
      <c r="AL27" s="777"/>
      <c r="AM27" s="777"/>
      <c r="AN27" s="777"/>
      <c r="AO27" s="777"/>
      <c r="AP27" s="777"/>
      <c r="AQ27" s="777"/>
      <c r="AR27" s="777"/>
      <c r="AS27" s="777"/>
      <c r="AT27" s="777"/>
      <c r="AU27" s="777"/>
      <c r="AV27" s="777"/>
      <c r="AW27" s="777"/>
      <c r="AX27" s="777"/>
      <c r="AY27" s="777"/>
      <c r="AZ27" s="777"/>
      <c r="BA27" s="777"/>
      <c r="BB27" s="777"/>
      <c r="BC27" s="777"/>
      <c r="BD27" s="777"/>
      <c r="BE27" s="777"/>
      <c r="BF27" s="777"/>
      <c r="BG27" s="777"/>
      <c r="BH27" s="777"/>
      <c r="BI27" s="777"/>
      <c r="BJ27" s="777"/>
      <c r="BK27" s="777"/>
      <c r="BL27" s="777"/>
      <c r="BM27" s="777"/>
      <c r="BN27" s="777"/>
      <c r="BO27" s="777"/>
      <c r="BP27" s="777"/>
      <c r="BQ27" s="777"/>
      <c r="BR27" s="777"/>
      <c r="BS27" s="777"/>
      <c r="BT27" s="777"/>
      <c r="BU27" s="777"/>
      <c r="BV27" s="777"/>
      <c r="BW27" s="777"/>
      <c r="BX27" s="777"/>
      <c r="BY27" s="777"/>
      <c r="BZ27" s="777"/>
      <c r="CA27" s="777"/>
      <c r="CB27" s="777"/>
      <c r="CC27" s="777"/>
      <c r="CD27" s="777"/>
      <c r="CE27" s="777"/>
      <c r="CF27" s="777"/>
      <c r="CG27" s="777"/>
      <c r="CH27" s="777"/>
      <c r="CI27" s="777"/>
      <c r="CJ27" s="777"/>
      <c r="CK27" s="777"/>
      <c r="CL27" s="777"/>
      <c r="CM27" s="777"/>
      <c r="CN27" s="777"/>
      <c r="CO27" s="777"/>
      <c r="CP27" s="777"/>
      <c r="CQ27" s="777"/>
      <c r="CR27" s="777"/>
      <c r="CS27" s="777"/>
      <c r="CT27" s="777"/>
      <c r="CU27" s="777"/>
      <c r="CV27" s="777"/>
      <c r="CW27" s="777"/>
      <c r="CX27" s="777"/>
      <c r="CY27" s="777"/>
      <c r="CZ27" s="777"/>
      <c r="DA27" s="777"/>
      <c r="DB27" s="777"/>
      <c r="DC27" s="777"/>
      <c r="DD27" s="777"/>
      <c r="DE27" s="777"/>
      <c r="DF27" s="777"/>
      <c r="DG27" s="777"/>
      <c r="DH27" s="777"/>
      <c r="DI27" s="777"/>
      <c r="DJ27" s="777"/>
      <c r="DK27" s="777"/>
      <c r="DL27" s="777"/>
      <c r="DM27" s="777"/>
      <c r="DN27" s="777"/>
      <c r="DO27" s="777"/>
      <c r="DP27" s="777"/>
      <c r="DQ27" s="777"/>
      <c r="DR27" s="777"/>
      <c r="DS27" s="777"/>
      <c r="DT27" s="777"/>
      <c r="DU27" s="777"/>
      <c r="DV27" s="777"/>
      <c r="DW27" s="777"/>
      <c r="DX27" s="777"/>
      <c r="DY27" s="777"/>
      <c r="DZ27" s="777"/>
      <c r="EA27" s="777"/>
      <c r="EB27" s="777"/>
      <c r="EC27" s="777"/>
      <c r="ED27" s="777"/>
      <c r="EE27" s="777"/>
    </row>
    <row r="28" spans="1:135">
      <c r="A28" s="777"/>
      <c r="B28" s="777"/>
      <c r="C28" s="777"/>
      <c r="D28" s="777"/>
      <c r="E28" s="777"/>
      <c r="F28" s="777"/>
      <c r="G28" s="777"/>
      <c r="H28" s="777"/>
      <c r="I28" s="777"/>
      <c r="J28" s="777"/>
      <c r="K28" s="777"/>
      <c r="L28" s="777"/>
      <c r="M28" s="777"/>
      <c r="N28" s="777"/>
      <c r="O28" s="777"/>
      <c r="P28" s="777"/>
      <c r="Q28" s="777"/>
      <c r="R28" s="777"/>
      <c r="S28" s="777"/>
      <c r="T28" s="777"/>
      <c r="U28" s="777"/>
      <c r="V28" s="777"/>
      <c r="W28" s="777"/>
      <c r="X28" s="777"/>
      <c r="Y28" s="777"/>
      <c r="Z28" s="777"/>
      <c r="AA28" s="777"/>
      <c r="AB28" s="777"/>
      <c r="AC28" s="777"/>
      <c r="AD28" s="777"/>
      <c r="AE28" s="777"/>
      <c r="AF28" s="777"/>
      <c r="AG28" s="777"/>
      <c r="AH28" s="777"/>
      <c r="AI28" s="777"/>
      <c r="AJ28" s="777"/>
      <c r="AK28" s="777"/>
      <c r="AL28" s="777"/>
      <c r="AM28" s="777"/>
      <c r="AN28" s="777"/>
      <c r="AO28" s="777"/>
      <c r="AP28" s="777"/>
      <c r="AQ28" s="777"/>
      <c r="AR28" s="777"/>
      <c r="AS28" s="777"/>
      <c r="AT28" s="777"/>
      <c r="AU28" s="777"/>
      <c r="AV28" s="777"/>
      <c r="AW28" s="777"/>
      <c r="AX28" s="777"/>
      <c r="AY28" s="777"/>
      <c r="AZ28" s="777"/>
      <c r="BA28" s="777"/>
      <c r="BB28" s="777"/>
      <c r="BC28" s="777"/>
      <c r="BD28" s="777"/>
      <c r="BE28" s="777"/>
      <c r="BF28" s="777"/>
      <c r="BG28" s="777"/>
      <c r="BH28" s="777"/>
      <c r="BI28" s="777"/>
      <c r="BJ28" s="777"/>
      <c r="BK28" s="777"/>
      <c r="BL28" s="777"/>
      <c r="BM28" s="777"/>
      <c r="BN28" s="777"/>
      <c r="BO28" s="777"/>
      <c r="BP28" s="777"/>
      <c r="BQ28" s="777"/>
      <c r="BR28" s="777"/>
      <c r="BS28" s="777"/>
      <c r="BT28" s="777"/>
      <c r="BU28" s="777"/>
      <c r="BV28" s="777"/>
      <c r="BW28" s="777"/>
      <c r="BX28" s="777"/>
      <c r="BY28" s="777"/>
      <c r="BZ28" s="777"/>
      <c r="CA28" s="777"/>
      <c r="CB28" s="777"/>
      <c r="CC28" s="777"/>
      <c r="CD28" s="777"/>
      <c r="CE28" s="777"/>
      <c r="CF28" s="777"/>
      <c r="CG28" s="777"/>
      <c r="CH28" s="777"/>
      <c r="CI28" s="777"/>
      <c r="CJ28" s="777"/>
      <c r="CK28" s="777"/>
      <c r="CL28" s="777"/>
      <c r="CM28" s="777"/>
      <c r="CN28" s="777"/>
      <c r="CO28" s="777"/>
      <c r="CP28" s="777"/>
      <c r="CQ28" s="777"/>
      <c r="CR28" s="777"/>
      <c r="CS28" s="777"/>
      <c r="CT28" s="777"/>
      <c r="CU28" s="777"/>
      <c r="CV28" s="777"/>
      <c r="CW28" s="777"/>
      <c r="CX28" s="777"/>
      <c r="CY28" s="777"/>
      <c r="CZ28" s="777"/>
      <c r="DA28" s="777"/>
      <c r="DB28" s="777"/>
      <c r="DC28" s="777"/>
      <c r="DD28" s="777"/>
      <c r="DE28" s="777"/>
      <c r="DF28" s="777"/>
      <c r="DG28" s="777"/>
      <c r="DH28" s="777"/>
      <c r="DI28" s="777"/>
      <c r="DJ28" s="777"/>
      <c r="DK28" s="777"/>
      <c r="DL28" s="777"/>
      <c r="DM28" s="777"/>
      <c r="DN28" s="777"/>
      <c r="DO28" s="777"/>
      <c r="DP28" s="777"/>
      <c r="DQ28" s="777"/>
      <c r="DR28" s="777"/>
      <c r="DS28" s="777"/>
      <c r="DT28" s="777"/>
      <c r="DU28" s="777"/>
      <c r="DV28" s="777"/>
      <c r="DW28" s="777"/>
      <c r="DX28" s="777"/>
      <c r="DY28" s="777"/>
      <c r="DZ28" s="777"/>
      <c r="EA28" s="777"/>
      <c r="EB28" s="777"/>
      <c r="EC28" s="777"/>
      <c r="ED28" s="777"/>
      <c r="EE28" s="777"/>
    </row>
    <row r="29" spans="1:135">
      <c r="A29" s="777"/>
      <c r="B29" s="777"/>
      <c r="C29" s="777"/>
      <c r="D29" s="777"/>
      <c r="E29" s="777"/>
      <c r="F29" s="777"/>
      <c r="G29" s="777"/>
      <c r="H29" s="777"/>
      <c r="I29" s="777"/>
      <c r="J29" s="777"/>
      <c r="K29" s="777"/>
      <c r="L29" s="777"/>
      <c r="M29" s="777"/>
      <c r="N29" s="777"/>
      <c r="O29" s="777"/>
      <c r="P29" s="777"/>
      <c r="Q29" s="777"/>
      <c r="R29" s="777"/>
      <c r="S29" s="777"/>
      <c r="T29" s="777"/>
      <c r="U29" s="777"/>
      <c r="V29" s="777"/>
      <c r="W29" s="777"/>
      <c r="X29" s="777"/>
      <c r="Y29" s="777"/>
      <c r="Z29" s="777"/>
      <c r="AA29" s="777"/>
      <c r="AB29" s="777"/>
      <c r="AC29" s="777"/>
      <c r="AD29" s="777"/>
      <c r="AE29" s="777"/>
      <c r="AF29" s="777"/>
      <c r="AG29" s="777"/>
      <c r="AH29" s="777"/>
      <c r="AI29" s="777"/>
      <c r="AJ29" s="777"/>
      <c r="AK29" s="777"/>
      <c r="AL29" s="777"/>
      <c r="AM29" s="777"/>
      <c r="AN29" s="777"/>
      <c r="AO29" s="777"/>
      <c r="AP29" s="777"/>
      <c r="AQ29" s="777"/>
      <c r="AR29" s="777"/>
      <c r="AS29" s="777"/>
      <c r="AT29" s="777"/>
      <c r="AU29" s="777"/>
      <c r="AV29" s="777"/>
      <c r="AW29" s="777"/>
      <c r="AX29" s="777"/>
      <c r="AY29" s="777"/>
      <c r="AZ29" s="777"/>
      <c r="BA29" s="777"/>
      <c r="BB29" s="777"/>
      <c r="BC29" s="777"/>
      <c r="BD29" s="777"/>
      <c r="BE29" s="777"/>
      <c r="BF29" s="777"/>
      <c r="BG29" s="777"/>
      <c r="BH29" s="777"/>
      <c r="BI29" s="777"/>
      <c r="BJ29" s="777"/>
      <c r="BK29" s="777"/>
      <c r="BL29" s="777"/>
      <c r="BM29" s="777"/>
      <c r="BN29" s="777"/>
      <c r="BO29" s="777"/>
      <c r="BP29" s="777"/>
      <c r="BQ29" s="777"/>
      <c r="BR29" s="777"/>
      <c r="BS29" s="777"/>
      <c r="BT29" s="777"/>
      <c r="BU29" s="777"/>
      <c r="BV29" s="777"/>
      <c r="BW29" s="777"/>
      <c r="BX29" s="777"/>
      <c r="BY29" s="777"/>
      <c r="BZ29" s="777"/>
      <c r="CA29" s="777"/>
      <c r="CB29" s="777"/>
      <c r="CC29" s="777"/>
      <c r="CD29" s="777"/>
      <c r="CE29" s="777"/>
      <c r="CF29" s="777"/>
      <c r="CG29" s="777"/>
      <c r="CH29" s="777"/>
      <c r="CI29" s="777"/>
      <c r="CJ29" s="777"/>
      <c r="CK29" s="777"/>
      <c r="CL29" s="777"/>
      <c r="CM29" s="777"/>
      <c r="CN29" s="777"/>
      <c r="CO29" s="777"/>
      <c r="CP29" s="777"/>
      <c r="CQ29" s="777"/>
      <c r="CR29" s="777"/>
      <c r="CS29" s="777"/>
      <c r="CT29" s="777"/>
      <c r="CU29" s="777"/>
      <c r="CV29" s="777"/>
      <c r="CW29" s="777"/>
      <c r="CX29" s="777"/>
      <c r="CY29" s="777"/>
      <c r="CZ29" s="777"/>
      <c r="DA29" s="777"/>
      <c r="DB29" s="777"/>
      <c r="DC29" s="777"/>
      <c r="DD29" s="777"/>
      <c r="DE29" s="777"/>
      <c r="DF29" s="777"/>
      <c r="DG29" s="777"/>
      <c r="DH29" s="777"/>
      <c r="DI29" s="777"/>
      <c r="DJ29" s="777"/>
      <c r="DK29" s="777"/>
      <c r="DL29" s="777"/>
      <c r="DM29" s="777"/>
      <c r="DN29" s="777"/>
      <c r="DO29" s="777"/>
      <c r="DP29" s="777"/>
      <c r="DQ29" s="777"/>
      <c r="DR29" s="777"/>
      <c r="DS29" s="777"/>
      <c r="DT29" s="777"/>
      <c r="DU29" s="777"/>
      <c r="DV29" s="777"/>
      <c r="DW29" s="777"/>
      <c r="DX29" s="777"/>
      <c r="DY29" s="777"/>
      <c r="DZ29" s="777"/>
      <c r="EA29" s="777"/>
      <c r="EB29" s="777"/>
      <c r="EC29" s="777"/>
      <c r="ED29" s="777"/>
      <c r="EE29" s="777"/>
    </row>
    <row r="30" spans="1:135">
      <c r="A30" s="777"/>
      <c r="B30" s="777"/>
      <c r="C30" s="777"/>
      <c r="D30" s="777"/>
      <c r="E30" s="777"/>
      <c r="F30" s="777"/>
      <c r="G30" s="777"/>
      <c r="H30" s="777"/>
      <c r="I30" s="777"/>
      <c r="J30" s="777"/>
      <c r="K30" s="777"/>
      <c r="L30" s="777"/>
      <c r="M30" s="777"/>
      <c r="N30" s="777"/>
      <c r="O30" s="777"/>
      <c r="P30" s="777"/>
      <c r="Q30" s="777"/>
      <c r="R30" s="777"/>
      <c r="S30" s="777"/>
      <c r="T30" s="777"/>
      <c r="U30" s="777"/>
      <c r="V30" s="777"/>
      <c r="W30" s="777"/>
      <c r="X30" s="777"/>
      <c r="Y30" s="777"/>
      <c r="Z30" s="777"/>
      <c r="AA30" s="777"/>
      <c r="AB30" s="777"/>
      <c r="AC30" s="777"/>
      <c r="AD30" s="777"/>
      <c r="AE30" s="777"/>
      <c r="AF30" s="777"/>
      <c r="AG30" s="777"/>
      <c r="AH30" s="777"/>
      <c r="AI30" s="777"/>
      <c r="AJ30" s="777"/>
      <c r="AK30" s="777"/>
      <c r="AL30" s="777"/>
      <c r="AM30" s="777"/>
      <c r="AN30" s="777"/>
      <c r="AO30" s="777"/>
      <c r="AP30" s="777"/>
      <c r="AQ30" s="777"/>
      <c r="AR30" s="777"/>
      <c r="AS30" s="777"/>
      <c r="AT30" s="777"/>
      <c r="AU30" s="777"/>
      <c r="AV30" s="777"/>
      <c r="AW30" s="777"/>
      <c r="AX30" s="777"/>
      <c r="AY30" s="777"/>
      <c r="AZ30" s="777"/>
      <c r="BA30" s="777"/>
      <c r="BB30" s="777"/>
      <c r="BC30" s="777"/>
      <c r="BD30" s="777"/>
      <c r="BE30" s="777"/>
      <c r="BF30" s="777"/>
      <c r="BG30" s="777"/>
      <c r="BH30" s="777"/>
      <c r="BI30" s="777"/>
      <c r="BJ30" s="777"/>
      <c r="BK30" s="777"/>
      <c r="BL30" s="777"/>
      <c r="BM30" s="777"/>
      <c r="BN30" s="777"/>
      <c r="BO30" s="777"/>
      <c r="BP30" s="777"/>
      <c r="BQ30" s="777"/>
      <c r="BR30" s="777"/>
      <c r="BS30" s="777"/>
      <c r="BT30" s="777"/>
      <c r="BU30" s="777"/>
      <c r="BV30" s="777"/>
      <c r="BW30" s="777"/>
      <c r="BX30" s="777"/>
      <c r="BY30" s="777"/>
      <c r="BZ30" s="777"/>
      <c r="CA30" s="777"/>
      <c r="CB30" s="777"/>
      <c r="CC30" s="777"/>
      <c r="CD30" s="777"/>
      <c r="CE30" s="777"/>
      <c r="CF30" s="777"/>
      <c r="CG30" s="777"/>
      <c r="CH30" s="777"/>
      <c r="CI30" s="777"/>
      <c r="CJ30" s="777"/>
      <c r="CK30" s="777"/>
      <c r="CL30" s="777"/>
      <c r="CM30" s="777"/>
      <c r="CN30" s="777"/>
      <c r="CO30" s="777"/>
      <c r="CP30" s="777"/>
      <c r="CQ30" s="777"/>
      <c r="CR30" s="777"/>
      <c r="CS30" s="777"/>
      <c r="CT30" s="777"/>
      <c r="CU30" s="777"/>
      <c r="CV30" s="777"/>
      <c r="CW30" s="777"/>
      <c r="CX30" s="777"/>
      <c r="CY30" s="777"/>
      <c r="CZ30" s="777"/>
      <c r="DA30" s="777"/>
      <c r="DB30" s="777"/>
      <c r="DC30" s="777"/>
      <c r="DD30" s="777"/>
      <c r="DE30" s="777"/>
      <c r="DF30" s="777"/>
      <c r="DG30" s="777"/>
      <c r="DH30" s="777"/>
      <c r="DI30" s="777"/>
      <c r="DJ30" s="777"/>
      <c r="DK30" s="777"/>
      <c r="DL30" s="777"/>
      <c r="DM30" s="777"/>
      <c r="DN30" s="777"/>
      <c r="DO30" s="777"/>
      <c r="DP30" s="777"/>
      <c r="DQ30" s="777"/>
      <c r="DR30" s="777"/>
      <c r="DS30" s="777"/>
      <c r="DT30" s="777"/>
      <c r="DU30" s="777"/>
      <c r="DV30" s="777"/>
      <c r="DW30" s="777"/>
      <c r="DX30" s="777"/>
      <c r="DY30" s="777"/>
      <c r="DZ30" s="777"/>
      <c r="EA30" s="777"/>
      <c r="EB30" s="777"/>
      <c r="EC30" s="777"/>
      <c r="ED30" s="777"/>
      <c r="EE30" s="777"/>
    </row>
    <row r="31" spans="1:135">
      <c r="A31" s="777"/>
      <c r="B31" s="777"/>
      <c r="C31" s="777"/>
      <c r="D31" s="777"/>
      <c r="E31" s="777"/>
      <c r="F31" s="777"/>
      <c r="G31" s="777"/>
      <c r="H31" s="777"/>
      <c r="I31" s="777"/>
      <c r="J31" s="777"/>
      <c r="K31" s="777"/>
      <c r="L31" s="777"/>
      <c r="M31" s="777"/>
      <c r="N31" s="777"/>
      <c r="O31" s="777"/>
      <c r="P31" s="777"/>
      <c r="Q31" s="777"/>
      <c r="R31" s="777"/>
      <c r="S31" s="777"/>
      <c r="T31" s="777"/>
      <c r="U31" s="777"/>
      <c r="V31" s="777"/>
      <c r="W31" s="777"/>
      <c r="X31" s="777"/>
      <c r="Y31" s="777"/>
      <c r="Z31" s="777"/>
      <c r="AA31" s="777"/>
      <c r="AB31" s="777"/>
      <c r="AC31" s="777"/>
      <c r="AD31" s="777"/>
      <c r="AE31" s="777"/>
      <c r="AF31" s="777"/>
      <c r="AG31" s="777"/>
      <c r="AH31" s="777"/>
      <c r="AI31" s="777"/>
      <c r="AJ31" s="777"/>
      <c r="AK31" s="777"/>
      <c r="AL31" s="777"/>
      <c r="AM31" s="777"/>
      <c r="AN31" s="777"/>
      <c r="AO31" s="777"/>
      <c r="AP31" s="777"/>
      <c r="AQ31" s="777"/>
      <c r="AR31" s="777"/>
      <c r="AS31" s="777"/>
      <c r="AT31" s="777"/>
      <c r="AU31" s="777"/>
      <c r="AV31" s="777"/>
      <c r="AW31" s="777"/>
      <c r="AX31" s="777"/>
      <c r="AY31" s="777"/>
      <c r="AZ31" s="777"/>
      <c r="BA31" s="777"/>
      <c r="BB31" s="777"/>
      <c r="BC31" s="777"/>
      <c r="BD31" s="777"/>
      <c r="BE31" s="777"/>
      <c r="BF31" s="777"/>
      <c r="BG31" s="777"/>
      <c r="BH31" s="777"/>
      <c r="BI31" s="777"/>
      <c r="BJ31" s="777"/>
      <c r="BK31" s="777"/>
      <c r="BL31" s="777"/>
      <c r="BM31" s="777"/>
      <c r="BN31" s="777"/>
      <c r="BO31" s="777"/>
      <c r="BP31" s="777"/>
      <c r="BQ31" s="777"/>
      <c r="BR31" s="777"/>
      <c r="BS31" s="777"/>
      <c r="BT31" s="777"/>
      <c r="BU31" s="777"/>
      <c r="BV31" s="777"/>
      <c r="BW31" s="777"/>
      <c r="BX31" s="777"/>
      <c r="BY31" s="777"/>
      <c r="BZ31" s="777"/>
      <c r="CA31" s="777"/>
      <c r="CB31" s="777"/>
      <c r="CC31" s="777"/>
      <c r="CD31" s="777"/>
      <c r="CE31" s="777"/>
      <c r="CF31" s="777"/>
      <c r="CG31" s="777"/>
      <c r="CH31" s="777"/>
      <c r="CI31" s="777"/>
      <c r="CJ31" s="777"/>
      <c r="CK31" s="777"/>
      <c r="CL31" s="777"/>
      <c r="CM31" s="777"/>
      <c r="CN31" s="777"/>
      <c r="CO31" s="777"/>
      <c r="CP31" s="777"/>
      <c r="CQ31" s="777"/>
      <c r="CR31" s="777"/>
      <c r="CS31" s="777"/>
      <c r="CT31" s="777"/>
      <c r="CU31" s="777"/>
      <c r="CV31" s="777"/>
      <c r="CW31" s="777"/>
      <c r="CX31" s="777"/>
      <c r="CY31" s="777"/>
      <c r="CZ31" s="777"/>
      <c r="DA31" s="777"/>
      <c r="DB31" s="777"/>
      <c r="DC31" s="777"/>
      <c r="DD31" s="777"/>
      <c r="DE31" s="777"/>
      <c r="DF31" s="777"/>
      <c r="DG31" s="777"/>
      <c r="DH31" s="777"/>
      <c r="DI31" s="777"/>
      <c r="DJ31" s="777"/>
      <c r="DK31" s="777"/>
      <c r="DL31" s="777"/>
      <c r="DM31" s="777"/>
      <c r="DN31" s="777"/>
      <c r="DO31" s="777"/>
      <c r="DP31" s="777"/>
      <c r="DQ31" s="777"/>
      <c r="DR31" s="777"/>
      <c r="DS31" s="777"/>
      <c r="DT31" s="777"/>
      <c r="DU31" s="777"/>
      <c r="DV31" s="777"/>
      <c r="DW31" s="777"/>
      <c r="DX31" s="777"/>
      <c r="DY31" s="777"/>
      <c r="DZ31" s="777"/>
      <c r="EA31" s="777"/>
      <c r="EB31" s="777"/>
      <c r="EC31" s="777"/>
      <c r="ED31" s="777"/>
      <c r="EE31" s="777"/>
    </row>
    <row r="32" spans="1:135">
      <c r="A32" s="777"/>
      <c r="B32" s="777"/>
      <c r="C32" s="777"/>
      <c r="D32" s="777"/>
      <c r="E32" s="777"/>
      <c r="F32" s="777"/>
      <c r="G32" s="777"/>
      <c r="H32" s="777"/>
      <c r="I32" s="777"/>
      <c r="J32" s="777"/>
      <c r="K32" s="777"/>
      <c r="L32" s="777"/>
      <c r="M32" s="777"/>
      <c r="N32" s="777"/>
      <c r="O32" s="777"/>
      <c r="P32" s="777"/>
      <c r="Q32" s="777"/>
      <c r="R32" s="777"/>
      <c r="S32" s="777"/>
      <c r="T32" s="777"/>
      <c r="U32" s="777"/>
      <c r="V32" s="777"/>
      <c r="W32" s="777"/>
      <c r="X32" s="777"/>
      <c r="Y32" s="777"/>
      <c r="Z32" s="777"/>
      <c r="AA32" s="777"/>
      <c r="AB32" s="777"/>
      <c r="AC32" s="777"/>
      <c r="AD32" s="777"/>
      <c r="AE32" s="777"/>
      <c r="AF32" s="777"/>
      <c r="AG32" s="777"/>
      <c r="AH32" s="777"/>
      <c r="AI32" s="777"/>
      <c r="AJ32" s="777"/>
      <c r="AK32" s="777"/>
      <c r="AL32" s="777"/>
      <c r="AM32" s="777"/>
      <c r="AN32" s="777"/>
      <c r="AO32" s="777"/>
      <c r="AP32" s="777"/>
      <c r="AQ32" s="777"/>
      <c r="AR32" s="777"/>
      <c r="AS32" s="777"/>
      <c r="AT32" s="777"/>
      <c r="AU32" s="777"/>
      <c r="AV32" s="777"/>
      <c r="AW32" s="777"/>
      <c r="AX32" s="777"/>
      <c r="AY32" s="777"/>
      <c r="AZ32" s="777"/>
      <c r="BA32" s="777"/>
      <c r="BB32" s="777"/>
      <c r="BC32" s="777"/>
      <c r="BD32" s="777"/>
      <c r="BE32" s="777"/>
      <c r="BF32" s="777"/>
      <c r="BG32" s="777"/>
      <c r="BH32" s="777"/>
      <c r="BI32" s="777"/>
      <c r="BJ32" s="777"/>
      <c r="BK32" s="777"/>
      <c r="BL32" s="777"/>
      <c r="BM32" s="777"/>
      <c r="BN32" s="777"/>
      <c r="BO32" s="777"/>
      <c r="BP32" s="777"/>
      <c r="BQ32" s="777"/>
      <c r="BR32" s="777"/>
      <c r="BS32" s="777"/>
      <c r="BT32" s="777"/>
      <c r="BU32" s="777"/>
      <c r="BV32" s="777"/>
      <c r="BW32" s="777"/>
      <c r="BX32" s="777"/>
      <c r="BY32" s="777"/>
      <c r="BZ32" s="777"/>
      <c r="CA32" s="777"/>
      <c r="CB32" s="777"/>
      <c r="CC32" s="777"/>
      <c r="CD32" s="777"/>
      <c r="CE32" s="777"/>
      <c r="CF32" s="777"/>
      <c r="CG32" s="777"/>
      <c r="CH32" s="777"/>
      <c r="CI32" s="777"/>
      <c r="CJ32" s="777"/>
      <c r="CK32" s="777"/>
      <c r="CL32" s="777"/>
      <c r="CM32" s="777"/>
      <c r="CN32" s="777"/>
      <c r="CO32" s="777"/>
      <c r="CP32" s="777"/>
      <c r="CQ32" s="777"/>
      <c r="CR32" s="777"/>
      <c r="CS32" s="777"/>
      <c r="CT32" s="777"/>
      <c r="CU32" s="777"/>
      <c r="CV32" s="777"/>
      <c r="CW32" s="777"/>
      <c r="CX32" s="777"/>
      <c r="CY32" s="777"/>
      <c r="CZ32" s="777"/>
      <c r="DA32" s="777"/>
      <c r="DB32" s="777"/>
      <c r="DC32" s="777"/>
      <c r="DD32" s="777"/>
      <c r="DE32" s="777"/>
      <c r="DF32" s="777"/>
      <c r="DG32" s="777"/>
      <c r="DH32" s="777"/>
      <c r="DI32" s="777"/>
      <c r="DJ32" s="777"/>
      <c r="DK32" s="777"/>
      <c r="DL32" s="777"/>
      <c r="DM32" s="777"/>
      <c r="DN32" s="777"/>
      <c r="DO32" s="777"/>
      <c r="DP32" s="777"/>
      <c r="DQ32" s="777"/>
      <c r="DR32" s="777"/>
      <c r="DS32" s="777"/>
      <c r="DT32" s="777"/>
      <c r="DU32" s="777"/>
      <c r="DV32" s="777"/>
      <c r="DW32" s="777"/>
      <c r="DX32" s="777"/>
      <c r="DY32" s="777"/>
      <c r="DZ32" s="777"/>
      <c r="EA32" s="777"/>
      <c r="EB32" s="777"/>
      <c r="EC32" s="777"/>
      <c r="ED32" s="777"/>
      <c r="EE32" s="777"/>
    </row>
    <row r="33" spans="1:135">
      <c r="A33" s="777"/>
      <c r="B33" s="777"/>
      <c r="C33" s="777"/>
      <c r="D33" s="777"/>
      <c r="E33" s="777"/>
      <c r="F33" s="777"/>
      <c r="G33" s="777"/>
      <c r="H33" s="777"/>
      <c r="I33" s="777"/>
      <c r="J33" s="777"/>
      <c r="K33" s="777"/>
      <c r="L33" s="777"/>
      <c r="M33" s="777"/>
      <c r="N33" s="777"/>
      <c r="O33" s="777"/>
      <c r="P33" s="777"/>
      <c r="Q33" s="777"/>
      <c r="R33" s="777"/>
      <c r="S33" s="777"/>
      <c r="T33" s="777"/>
      <c r="U33" s="777"/>
      <c r="V33" s="777"/>
      <c r="W33" s="777"/>
      <c r="X33" s="777"/>
      <c r="Y33" s="777"/>
      <c r="Z33" s="777"/>
      <c r="AA33" s="777"/>
      <c r="AB33" s="777"/>
      <c r="AC33" s="777"/>
      <c r="AD33" s="777"/>
      <c r="AE33" s="777"/>
      <c r="AF33" s="777"/>
      <c r="AG33" s="777"/>
      <c r="AH33" s="777"/>
      <c r="AI33" s="777"/>
      <c r="AJ33" s="777"/>
      <c r="AK33" s="777"/>
      <c r="AL33" s="777"/>
      <c r="AM33" s="777"/>
      <c r="AN33" s="777"/>
      <c r="AO33" s="777"/>
      <c r="AP33" s="777"/>
      <c r="AQ33" s="777"/>
      <c r="AR33" s="777"/>
      <c r="AS33" s="777"/>
      <c r="AT33" s="777"/>
      <c r="AU33" s="777"/>
      <c r="AV33" s="777"/>
      <c r="AW33" s="777"/>
      <c r="AX33" s="777"/>
      <c r="AY33" s="777"/>
      <c r="AZ33" s="777"/>
      <c r="BA33" s="777"/>
      <c r="BB33" s="777"/>
      <c r="BC33" s="777"/>
      <c r="BD33" s="777"/>
      <c r="BE33" s="777"/>
      <c r="BF33" s="777"/>
      <c r="BG33" s="777"/>
      <c r="BH33" s="777"/>
      <c r="BI33" s="777"/>
      <c r="BJ33" s="777"/>
      <c r="BK33" s="777"/>
      <c r="BL33" s="777"/>
      <c r="BM33" s="777"/>
      <c r="BN33" s="777"/>
      <c r="BO33" s="777"/>
      <c r="BP33" s="777"/>
      <c r="BQ33" s="777"/>
      <c r="BR33" s="777"/>
      <c r="BS33" s="777"/>
      <c r="BT33" s="777"/>
      <c r="BU33" s="777"/>
      <c r="BV33" s="777"/>
      <c r="BW33" s="777"/>
      <c r="BX33" s="777"/>
      <c r="BY33" s="777"/>
      <c r="BZ33" s="777"/>
      <c r="CA33" s="777"/>
      <c r="CB33" s="777"/>
      <c r="CC33" s="777"/>
      <c r="CD33" s="777"/>
      <c r="CE33" s="777"/>
      <c r="CF33" s="777"/>
      <c r="CG33" s="777"/>
      <c r="CH33" s="777"/>
      <c r="CI33" s="777"/>
      <c r="CJ33" s="777"/>
      <c r="CK33" s="777"/>
      <c r="CL33" s="777"/>
      <c r="CM33" s="777"/>
      <c r="CN33" s="777"/>
      <c r="CO33" s="777"/>
      <c r="CP33" s="777"/>
      <c r="CQ33" s="777"/>
      <c r="CR33" s="777"/>
      <c r="CS33" s="777"/>
      <c r="CT33" s="777"/>
      <c r="CU33" s="777"/>
      <c r="CV33" s="777"/>
      <c r="CW33" s="777"/>
      <c r="CX33" s="777"/>
      <c r="CY33" s="777"/>
      <c r="CZ33" s="777"/>
      <c r="DA33" s="777"/>
      <c r="DB33" s="777"/>
      <c r="DC33" s="777"/>
      <c r="DD33" s="777"/>
      <c r="DE33" s="777"/>
      <c r="DF33" s="777"/>
      <c r="DG33" s="777"/>
      <c r="DH33" s="777"/>
      <c r="DI33" s="777"/>
      <c r="DJ33" s="777"/>
      <c r="DK33" s="777"/>
      <c r="DL33" s="777"/>
      <c r="DM33" s="777"/>
      <c r="DN33" s="777"/>
      <c r="DO33" s="777"/>
      <c r="DP33" s="777"/>
      <c r="DQ33" s="777"/>
      <c r="DR33" s="777"/>
      <c r="DS33" s="777"/>
      <c r="DT33" s="777"/>
      <c r="DU33" s="777"/>
      <c r="DV33" s="777"/>
      <c r="DW33" s="777"/>
      <c r="DX33" s="777"/>
      <c r="DY33" s="777"/>
      <c r="DZ33" s="777"/>
      <c r="EA33" s="777"/>
      <c r="EB33" s="777"/>
      <c r="EC33" s="777"/>
      <c r="ED33" s="777"/>
      <c r="EE33" s="777"/>
    </row>
    <row r="34" spans="1:135">
      <c r="A34" s="777"/>
      <c r="B34" s="777"/>
      <c r="C34" s="777"/>
      <c r="D34" s="777"/>
      <c r="E34" s="777"/>
      <c r="F34" s="777"/>
      <c r="G34" s="777"/>
      <c r="H34" s="777"/>
      <c r="I34" s="777"/>
      <c r="J34" s="777"/>
      <c r="K34" s="777"/>
      <c r="L34" s="777"/>
      <c r="M34" s="777"/>
      <c r="N34" s="777"/>
      <c r="O34" s="777"/>
      <c r="P34" s="777"/>
      <c r="Q34" s="777"/>
      <c r="R34" s="777"/>
      <c r="S34" s="777"/>
      <c r="T34" s="777"/>
      <c r="U34" s="777"/>
      <c r="V34" s="777"/>
      <c r="W34" s="777"/>
      <c r="X34" s="777"/>
      <c r="Y34" s="777"/>
      <c r="Z34" s="777"/>
      <c r="AA34" s="777"/>
      <c r="AB34" s="777"/>
      <c r="AC34" s="777"/>
      <c r="AD34" s="777"/>
      <c r="AE34" s="777"/>
      <c r="AF34" s="777"/>
      <c r="AG34" s="777"/>
      <c r="AH34" s="777"/>
      <c r="AI34" s="777"/>
      <c r="AJ34" s="777"/>
      <c r="AK34" s="777"/>
      <c r="AL34" s="777"/>
      <c r="AM34" s="777"/>
      <c r="AN34" s="777"/>
      <c r="AO34" s="777"/>
      <c r="AP34" s="777"/>
      <c r="AQ34" s="777"/>
      <c r="AR34" s="777"/>
      <c r="AS34" s="777"/>
      <c r="AT34" s="777"/>
      <c r="AU34" s="777"/>
      <c r="AV34" s="777"/>
      <c r="AW34" s="777"/>
      <c r="AX34" s="777"/>
      <c r="AY34" s="777"/>
      <c r="AZ34" s="777"/>
      <c r="BA34" s="777"/>
      <c r="BB34" s="777"/>
      <c r="BC34" s="777"/>
      <c r="BD34" s="777"/>
      <c r="BE34" s="777"/>
      <c r="BF34" s="777"/>
      <c r="BG34" s="777"/>
      <c r="BH34" s="777"/>
      <c r="BI34" s="777"/>
      <c r="BJ34" s="777"/>
      <c r="BK34" s="777"/>
      <c r="BL34" s="777"/>
      <c r="BM34" s="777"/>
      <c r="BN34" s="777"/>
      <c r="BO34" s="777"/>
      <c r="BP34" s="777"/>
      <c r="BQ34" s="777"/>
      <c r="BR34" s="777"/>
      <c r="BS34" s="777"/>
      <c r="BT34" s="777"/>
      <c r="BU34" s="777"/>
      <c r="BV34" s="777"/>
      <c r="BW34" s="777"/>
      <c r="BX34" s="777"/>
      <c r="BY34" s="777"/>
      <c r="BZ34" s="777"/>
      <c r="CA34" s="777"/>
      <c r="CB34" s="777"/>
      <c r="CC34" s="777"/>
      <c r="CD34" s="777"/>
      <c r="CE34" s="777"/>
      <c r="CF34" s="777"/>
      <c r="CG34" s="777"/>
      <c r="CH34" s="777"/>
      <c r="CI34" s="777"/>
      <c r="CJ34" s="777"/>
      <c r="CK34" s="777"/>
      <c r="CL34" s="777"/>
      <c r="CM34" s="777"/>
      <c r="CN34" s="777"/>
      <c r="CO34" s="777"/>
      <c r="CP34" s="777"/>
      <c r="CQ34" s="777"/>
      <c r="CR34" s="777"/>
      <c r="CS34" s="777"/>
      <c r="CT34" s="777"/>
      <c r="CU34" s="777"/>
      <c r="CV34" s="777"/>
      <c r="CW34" s="777"/>
      <c r="CX34" s="777"/>
      <c r="CY34" s="777"/>
      <c r="CZ34" s="777"/>
      <c r="DA34" s="777"/>
      <c r="DB34" s="777"/>
      <c r="DC34" s="777"/>
      <c r="DD34" s="777"/>
      <c r="DE34" s="777"/>
      <c r="DF34" s="777"/>
      <c r="DG34" s="777"/>
      <c r="DH34" s="777"/>
      <c r="DI34" s="777"/>
      <c r="DJ34" s="777"/>
      <c r="DK34" s="777"/>
      <c r="DL34" s="777"/>
      <c r="DM34" s="777"/>
      <c r="DN34" s="777"/>
      <c r="DO34" s="777"/>
      <c r="DP34" s="777"/>
      <c r="DQ34" s="777"/>
      <c r="DR34" s="777"/>
      <c r="DS34" s="777"/>
      <c r="DT34" s="777"/>
      <c r="DU34" s="777"/>
      <c r="DV34" s="777"/>
      <c r="DW34" s="777"/>
      <c r="DX34" s="777"/>
      <c r="DY34" s="777"/>
      <c r="DZ34" s="777"/>
      <c r="EA34" s="777"/>
      <c r="EB34" s="777"/>
      <c r="EC34" s="777"/>
      <c r="ED34" s="777"/>
      <c r="EE34" s="777"/>
    </row>
    <row r="35" spans="1:135">
      <c r="A35" s="777"/>
      <c r="B35" s="777"/>
      <c r="C35" s="777"/>
      <c r="D35" s="777"/>
      <c r="E35" s="777"/>
      <c r="F35" s="777"/>
      <c r="G35" s="777"/>
      <c r="H35" s="777"/>
      <c r="I35" s="777"/>
      <c r="J35" s="777"/>
      <c r="K35" s="777"/>
      <c r="L35" s="777"/>
      <c r="M35" s="777"/>
      <c r="N35" s="777"/>
      <c r="O35" s="777"/>
      <c r="P35" s="777"/>
      <c r="Q35" s="777"/>
      <c r="R35" s="777"/>
      <c r="S35" s="777"/>
      <c r="T35" s="777"/>
      <c r="U35" s="777"/>
      <c r="V35" s="777"/>
      <c r="W35" s="777"/>
      <c r="X35" s="777"/>
      <c r="Y35" s="777"/>
      <c r="Z35" s="777"/>
      <c r="AA35" s="777"/>
      <c r="AB35" s="777"/>
      <c r="AC35" s="777"/>
      <c r="AD35" s="777"/>
      <c r="AE35" s="777"/>
      <c r="AF35" s="777"/>
      <c r="AG35" s="777"/>
      <c r="AH35" s="777"/>
      <c r="AI35" s="777"/>
      <c r="AJ35" s="777"/>
      <c r="AK35" s="777"/>
      <c r="AL35" s="777"/>
      <c r="AM35" s="777"/>
      <c r="AN35" s="777"/>
      <c r="AO35" s="777"/>
      <c r="AP35" s="777"/>
      <c r="AQ35" s="777"/>
      <c r="AR35" s="777"/>
      <c r="AS35" s="777"/>
      <c r="AT35" s="777"/>
      <c r="AU35" s="777"/>
      <c r="AV35" s="777"/>
      <c r="AW35" s="777"/>
      <c r="AX35" s="777"/>
      <c r="AY35" s="777"/>
      <c r="AZ35" s="777"/>
      <c r="BA35" s="777"/>
      <c r="BB35" s="777"/>
      <c r="BC35" s="777"/>
      <c r="BD35" s="777"/>
      <c r="BE35" s="777"/>
      <c r="BF35" s="777"/>
      <c r="BG35" s="777"/>
      <c r="BH35" s="777"/>
      <c r="BI35" s="777"/>
      <c r="BJ35" s="777"/>
      <c r="BK35" s="777"/>
      <c r="BL35" s="777"/>
      <c r="BM35" s="777"/>
      <c r="BN35" s="777"/>
      <c r="BO35" s="777"/>
      <c r="BP35" s="777"/>
      <c r="BQ35" s="777"/>
      <c r="BR35" s="777"/>
      <c r="BS35" s="777"/>
      <c r="BT35" s="777"/>
      <c r="BU35" s="777"/>
      <c r="BV35" s="777"/>
      <c r="BW35" s="777"/>
      <c r="BX35" s="777"/>
      <c r="BY35" s="777"/>
      <c r="BZ35" s="777"/>
      <c r="CA35" s="777"/>
      <c r="CB35" s="777"/>
      <c r="CC35" s="777"/>
      <c r="CD35" s="777"/>
      <c r="CE35" s="777"/>
      <c r="CF35" s="777"/>
      <c r="CG35" s="777"/>
      <c r="CH35" s="777"/>
      <c r="CI35" s="777"/>
      <c r="CJ35" s="777"/>
      <c r="CK35" s="777"/>
      <c r="CL35" s="777"/>
      <c r="CM35" s="777"/>
      <c r="CN35" s="777"/>
      <c r="CO35" s="777"/>
      <c r="CP35" s="777"/>
      <c r="CQ35" s="777"/>
      <c r="CR35" s="777"/>
      <c r="CS35" s="777"/>
      <c r="CT35" s="777"/>
      <c r="CU35" s="777"/>
      <c r="CV35" s="777"/>
      <c r="CW35" s="777"/>
      <c r="CX35" s="777"/>
      <c r="CY35" s="777"/>
      <c r="CZ35" s="777"/>
      <c r="DA35" s="777"/>
      <c r="DB35" s="777"/>
      <c r="DC35" s="777"/>
      <c r="DD35" s="777"/>
      <c r="DE35" s="777"/>
      <c r="DF35" s="777"/>
      <c r="DG35" s="777"/>
      <c r="DH35" s="777"/>
      <c r="DI35" s="777"/>
      <c r="DJ35" s="777"/>
      <c r="DK35" s="777"/>
      <c r="DL35" s="777"/>
      <c r="DM35" s="777"/>
      <c r="DN35" s="777"/>
      <c r="DO35" s="777"/>
      <c r="DP35" s="777"/>
      <c r="DQ35" s="777"/>
      <c r="DR35" s="777"/>
      <c r="DS35" s="777"/>
      <c r="DT35" s="777"/>
      <c r="DU35" s="777"/>
      <c r="DV35" s="777"/>
      <c r="DW35" s="777"/>
      <c r="DX35" s="777"/>
      <c r="DY35" s="777"/>
      <c r="DZ35" s="777"/>
      <c r="EA35" s="777"/>
      <c r="EB35" s="777"/>
      <c r="EC35" s="777"/>
      <c r="ED35" s="777"/>
      <c r="EE35" s="777"/>
    </row>
    <row r="36" spans="1:135">
      <c r="A36" s="777"/>
      <c r="B36" s="777"/>
      <c r="C36" s="777"/>
      <c r="D36" s="777"/>
      <c r="E36" s="777"/>
      <c r="F36" s="777"/>
      <c r="G36" s="777"/>
      <c r="H36" s="777"/>
      <c r="I36" s="777"/>
      <c r="J36" s="777"/>
      <c r="K36" s="777"/>
      <c r="L36" s="777"/>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7"/>
      <c r="AL36" s="777"/>
      <c r="AM36" s="777"/>
      <c r="AN36" s="777"/>
      <c r="AO36" s="777"/>
      <c r="AP36" s="777"/>
      <c r="AQ36" s="777"/>
      <c r="AR36" s="777"/>
      <c r="AS36" s="777"/>
      <c r="AT36" s="777"/>
      <c r="AU36" s="777"/>
      <c r="AV36" s="777"/>
      <c r="AW36" s="777"/>
      <c r="AX36" s="777"/>
      <c r="AY36" s="777"/>
      <c r="AZ36" s="777"/>
      <c r="BA36" s="777"/>
      <c r="BB36" s="777"/>
      <c r="BC36" s="777"/>
      <c r="BD36" s="777"/>
      <c r="BE36" s="777"/>
      <c r="BF36" s="777"/>
      <c r="BG36" s="777"/>
      <c r="BH36" s="777"/>
      <c r="BI36" s="777"/>
      <c r="BJ36" s="777"/>
      <c r="BK36" s="777"/>
      <c r="BL36" s="777"/>
      <c r="BM36" s="777"/>
      <c r="BN36" s="777"/>
      <c r="BO36" s="777"/>
      <c r="BP36" s="777"/>
      <c r="BQ36" s="777"/>
      <c r="BR36" s="777"/>
      <c r="BS36" s="777"/>
      <c r="BT36" s="777"/>
      <c r="BU36" s="777"/>
      <c r="BV36" s="777"/>
      <c r="BW36" s="777"/>
      <c r="BX36" s="777"/>
      <c r="BY36" s="777"/>
      <c r="BZ36" s="777"/>
      <c r="CA36" s="777"/>
      <c r="CB36" s="777"/>
      <c r="CC36" s="777"/>
      <c r="CD36" s="777"/>
      <c r="CE36" s="777"/>
      <c r="CF36" s="777"/>
      <c r="CG36" s="777"/>
      <c r="CH36" s="777"/>
      <c r="CI36" s="777"/>
      <c r="CJ36" s="777"/>
      <c r="CK36" s="777"/>
      <c r="CL36" s="777"/>
      <c r="CM36" s="777"/>
      <c r="CN36" s="777"/>
      <c r="CO36" s="777"/>
      <c r="CP36" s="777"/>
      <c r="CQ36" s="777"/>
      <c r="CR36" s="777"/>
      <c r="CS36" s="777"/>
      <c r="CT36" s="777"/>
      <c r="CU36" s="777"/>
      <c r="CV36" s="777"/>
      <c r="CW36" s="777"/>
      <c r="CX36" s="777"/>
      <c r="CY36" s="777"/>
      <c r="CZ36" s="777"/>
      <c r="DA36" s="777"/>
      <c r="DB36" s="777"/>
      <c r="DC36" s="777"/>
      <c r="DD36" s="777"/>
      <c r="DE36" s="777"/>
      <c r="DF36" s="777"/>
      <c r="DG36" s="777"/>
      <c r="DH36" s="777"/>
      <c r="DI36" s="777"/>
      <c r="DJ36" s="777"/>
      <c r="DK36" s="777"/>
      <c r="DL36" s="777"/>
      <c r="DM36" s="777"/>
      <c r="DN36" s="777"/>
      <c r="DO36" s="777"/>
      <c r="DP36" s="777"/>
      <c r="DQ36" s="777"/>
      <c r="DR36" s="777"/>
      <c r="DS36" s="777"/>
      <c r="DT36" s="777"/>
      <c r="DU36" s="777"/>
      <c r="DV36" s="777"/>
      <c r="DW36" s="777"/>
      <c r="DX36" s="777"/>
      <c r="DY36" s="777"/>
      <c r="DZ36" s="777"/>
      <c r="EA36" s="777"/>
      <c r="EB36" s="777"/>
      <c r="EC36" s="777"/>
      <c r="ED36" s="777"/>
      <c r="EE36" s="777"/>
    </row>
    <row r="37" spans="1:135">
      <c r="A37" s="777"/>
      <c r="B37" s="777"/>
      <c r="C37" s="777"/>
      <c r="D37" s="777"/>
      <c r="E37" s="777"/>
      <c r="F37" s="777"/>
      <c r="G37" s="777"/>
      <c r="H37" s="777"/>
      <c r="I37" s="777"/>
      <c r="J37" s="777"/>
      <c r="K37" s="777"/>
      <c r="L37" s="777"/>
      <c r="M37" s="777"/>
      <c r="N37" s="777"/>
      <c r="O37" s="777"/>
      <c r="P37" s="777"/>
      <c r="Q37" s="777"/>
      <c r="R37" s="777"/>
      <c r="S37" s="777"/>
      <c r="T37" s="777"/>
      <c r="U37" s="777"/>
      <c r="V37" s="777"/>
      <c r="W37" s="777"/>
      <c r="X37" s="777"/>
      <c r="Y37" s="777"/>
      <c r="Z37" s="777"/>
      <c r="AA37" s="777"/>
      <c r="AB37" s="777"/>
      <c r="AC37" s="777"/>
      <c r="AD37" s="777"/>
      <c r="AE37" s="777"/>
      <c r="AF37" s="777"/>
      <c r="AG37" s="777"/>
      <c r="AH37" s="777"/>
      <c r="AI37" s="777"/>
      <c r="AJ37" s="777"/>
      <c r="AK37" s="777"/>
      <c r="AL37" s="777"/>
      <c r="AM37" s="777"/>
      <c r="AN37" s="777"/>
      <c r="AO37" s="777"/>
      <c r="AP37" s="777"/>
      <c r="AQ37" s="777"/>
      <c r="AR37" s="777"/>
      <c r="AS37" s="777"/>
      <c r="AT37" s="777"/>
      <c r="AU37" s="777"/>
      <c r="AV37" s="777"/>
      <c r="AW37" s="777"/>
      <c r="AX37" s="777"/>
      <c r="AY37" s="777"/>
      <c r="AZ37" s="777"/>
      <c r="BA37" s="777"/>
      <c r="BB37" s="777"/>
      <c r="BC37" s="777"/>
      <c r="BD37" s="777"/>
      <c r="BE37" s="777"/>
      <c r="BF37" s="777"/>
      <c r="BG37" s="777"/>
      <c r="BH37" s="777"/>
      <c r="BI37" s="777"/>
      <c r="BJ37" s="777"/>
      <c r="BK37" s="777"/>
      <c r="BL37" s="777"/>
      <c r="BM37" s="777"/>
      <c r="BN37" s="777"/>
      <c r="BO37" s="777"/>
      <c r="BP37" s="777"/>
      <c r="BQ37" s="777"/>
      <c r="BR37" s="777"/>
      <c r="BS37" s="777"/>
      <c r="BT37" s="777"/>
      <c r="BU37" s="777"/>
      <c r="BV37" s="777"/>
      <c r="BW37" s="777"/>
      <c r="BX37" s="777"/>
      <c r="BY37" s="777"/>
      <c r="BZ37" s="777"/>
      <c r="CA37" s="777"/>
      <c r="CB37" s="777"/>
      <c r="CC37" s="777"/>
      <c r="CD37" s="777"/>
      <c r="CE37" s="777"/>
      <c r="CF37" s="777"/>
      <c r="CG37" s="777"/>
      <c r="CH37" s="777"/>
      <c r="CI37" s="777"/>
      <c r="CJ37" s="777"/>
      <c r="CK37" s="777"/>
      <c r="CL37" s="777"/>
      <c r="CM37" s="777"/>
      <c r="CN37" s="777"/>
      <c r="CO37" s="777"/>
      <c r="CP37" s="777"/>
      <c r="CQ37" s="777"/>
      <c r="CR37" s="777"/>
      <c r="CS37" s="777"/>
      <c r="CT37" s="777"/>
      <c r="CU37" s="777"/>
      <c r="CV37" s="777"/>
      <c r="CW37" s="777"/>
      <c r="CX37" s="777"/>
      <c r="CY37" s="777"/>
      <c r="CZ37" s="777"/>
      <c r="DA37" s="777"/>
      <c r="DB37" s="777"/>
      <c r="DC37" s="777"/>
      <c r="DD37" s="777"/>
      <c r="DE37" s="777"/>
      <c r="DF37" s="777"/>
      <c r="DG37" s="777"/>
      <c r="DH37" s="777"/>
      <c r="DI37" s="777"/>
      <c r="DJ37" s="777"/>
      <c r="DK37" s="777"/>
      <c r="DL37" s="777"/>
      <c r="DM37" s="777"/>
      <c r="DN37" s="777"/>
      <c r="DO37" s="777"/>
      <c r="DP37" s="777"/>
      <c r="DQ37" s="777"/>
      <c r="DR37" s="777"/>
      <c r="DS37" s="777"/>
      <c r="DT37" s="777"/>
      <c r="DU37" s="777"/>
      <c r="DV37" s="777"/>
      <c r="DW37" s="777"/>
      <c r="DX37" s="777"/>
      <c r="DY37" s="777"/>
      <c r="DZ37" s="777"/>
      <c r="EA37" s="777"/>
      <c r="EB37" s="777"/>
      <c r="EC37" s="777"/>
      <c r="ED37" s="777"/>
      <c r="EE37" s="777"/>
    </row>
    <row r="38" spans="1:135">
      <c r="A38" s="777"/>
      <c r="B38" s="777"/>
      <c r="C38" s="777"/>
      <c r="D38" s="777"/>
      <c r="E38" s="777"/>
      <c r="F38" s="777"/>
      <c r="G38" s="777"/>
      <c r="H38" s="777"/>
      <c r="I38" s="777"/>
      <c r="J38" s="777"/>
      <c r="K38" s="777"/>
      <c r="L38" s="777"/>
      <c r="M38" s="777"/>
      <c r="N38" s="777"/>
      <c r="O38" s="777"/>
      <c r="P38" s="777"/>
      <c r="Q38" s="777"/>
      <c r="R38" s="777"/>
      <c r="S38" s="777"/>
      <c r="T38" s="777"/>
      <c r="U38" s="777"/>
      <c r="V38" s="777"/>
      <c r="W38" s="777"/>
      <c r="X38" s="777"/>
      <c r="Y38" s="777"/>
      <c r="Z38" s="777"/>
      <c r="AA38" s="777"/>
      <c r="AB38" s="777"/>
      <c r="AC38" s="777"/>
      <c r="AD38" s="777"/>
      <c r="AE38" s="777"/>
      <c r="AF38" s="777"/>
      <c r="AG38" s="777"/>
      <c r="AH38" s="777"/>
      <c r="AI38" s="777"/>
      <c r="AJ38" s="777"/>
      <c r="AK38" s="777"/>
      <c r="AL38" s="777"/>
      <c r="AM38" s="777"/>
      <c r="AN38" s="777"/>
      <c r="AO38" s="777"/>
      <c r="AP38" s="777"/>
      <c r="AQ38" s="777"/>
      <c r="AR38" s="777"/>
      <c r="AS38" s="777"/>
      <c r="AT38" s="777"/>
      <c r="AU38" s="777"/>
      <c r="AV38" s="777"/>
      <c r="AW38" s="777"/>
      <c r="AX38" s="777"/>
      <c r="AY38" s="777"/>
      <c r="AZ38" s="777"/>
      <c r="BA38" s="777"/>
      <c r="BB38" s="777"/>
      <c r="BC38" s="777"/>
      <c r="BD38" s="777"/>
      <c r="BE38" s="777"/>
      <c r="BF38" s="777"/>
      <c r="BG38" s="777"/>
      <c r="BH38" s="777"/>
      <c r="BI38" s="777"/>
      <c r="BJ38" s="777"/>
      <c r="BK38" s="777"/>
      <c r="BL38" s="777"/>
      <c r="BM38" s="777"/>
      <c r="BN38" s="777"/>
      <c r="BO38" s="777"/>
      <c r="BP38" s="777"/>
      <c r="BQ38" s="777"/>
      <c r="BR38" s="777"/>
      <c r="BS38" s="777"/>
      <c r="BT38" s="777"/>
      <c r="BU38" s="777"/>
      <c r="BV38" s="777"/>
      <c r="BW38" s="777"/>
      <c r="BX38" s="777"/>
      <c r="BY38" s="777"/>
      <c r="BZ38" s="777"/>
      <c r="CA38" s="777"/>
      <c r="CB38" s="777"/>
      <c r="CC38" s="777"/>
      <c r="CD38" s="777"/>
      <c r="CE38" s="777"/>
      <c r="CF38" s="777"/>
      <c r="CG38" s="777"/>
      <c r="CH38" s="777"/>
      <c r="CI38" s="777"/>
      <c r="CJ38" s="777"/>
      <c r="CK38" s="777"/>
      <c r="CL38" s="777"/>
      <c r="CM38" s="777"/>
      <c r="CN38" s="777"/>
      <c r="CO38" s="777"/>
      <c r="CP38" s="777"/>
      <c r="CQ38" s="777"/>
      <c r="CR38" s="777"/>
      <c r="CS38" s="777"/>
      <c r="CT38" s="777"/>
      <c r="CU38" s="777"/>
      <c r="CV38" s="777"/>
      <c r="CW38" s="777"/>
      <c r="CX38" s="777"/>
      <c r="CY38" s="777"/>
      <c r="CZ38" s="777"/>
      <c r="DA38" s="777"/>
      <c r="DB38" s="777"/>
      <c r="DC38" s="777"/>
      <c r="DD38" s="777"/>
      <c r="DE38" s="777"/>
      <c r="DF38" s="777"/>
      <c r="DG38" s="777"/>
      <c r="DH38" s="777"/>
      <c r="DI38" s="777"/>
      <c r="DJ38" s="777"/>
      <c r="DK38" s="777"/>
      <c r="DL38" s="777"/>
      <c r="DM38" s="777"/>
      <c r="DN38" s="777"/>
      <c r="DO38" s="777"/>
      <c r="DP38" s="777"/>
      <c r="DQ38" s="777"/>
      <c r="DR38" s="777"/>
      <c r="DS38" s="777"/>
      <c r="DT38" s="777"/>
      <c r="DU38" s="777"/>
      <c r="DV38" s="777"/>
      <c r="DW38" s="777"/>
      <c r="DX38" s="777"/>
      <c r="DY38" s="777"/>
      <c r="DZ38" s="777"/>
      <c r="EA38" s="777"/>
      <c r="EB38" s="777"/>
      <c r="EC38" s="777"/>
      <c r="ED38" s="777"/>
      <c r="EE38" s="777"/>
    </row>
    <row r="39" spans="1:135">
      <c r="A39" s="777"/>
      <c r="B39" s="777"/>
      <c r="C39" s="777"/>
      <c r="D39" s="777"/>
      <c r="E39" s="777"/>
      <c r="F39" s="777"/>
      <c r="G39" s="777"/>
      <c r="H39" s="777"/>
      <c r="I39" s="777"/>
      <c r="J39" s="777"/>
      <c r="K39" s="777"/>
      <c r="L39" s="777"/>
      <c r="M39" s="777"/>
      <c r="N39" s="777"/>
      <c r="O39" s="777"/>
      <c r="P39" s="777"/>
      <c r="Q39" s="777"/>
      <c r="R39" s="777"/>
      <c r="S39" s="777"/>
      <c r="T39" s="777"/>
      <c r="U39" s="777"/>
      <c r="V39" s="777"/>
      <c r="W39" s="777"/>
      <c r="X39" s="777"/>
      <c r="Y39" s="777"/>
      <c r="Z39" s="777"/>
      <c r="AA39" s="777"/>
      <c r="AB39" s="777"/>
      <c r="AC39" s="777"/>
      <c r="AD39" s="777"/>
      <c r="AE39" s="777"/>
      <c r="AF39" s="777"/>
      <c r="AG39" s="777"/>
      <c r="AH39" s="777"/>
      <c r="AI39" s="777"/>
      <c r="AJ39" s="777"/>
      <c r="AK39" s="777"/>
      <c r="AL39" s="777"/>
      <c r="AM39" s="777"/>
      <c r="AN39" s="777"/>
      <c r="AO39" s="777"/>
      <c r="AP39" s="777"/>
      <c r="AQ39" s="777"/>
      <c r="AR39" s="777"/>
      <c r="AS39" s="777"/>
      <c r="AT39" s="777"/>
      <c r="AU39" s="777"/>
      <c r="AV39" s="777"/>
      <c r="AW39" s="777"/>
      <c r="AX39" s="777"/>
      <c r="AY39" s="777"/>
      <c r="AZ39" s="777"/>
      <c r="BA39" s="777"/>
      <c r="BB39" s="777"/>
      <c r="BC39" s="777"/>
      <c r="BD39" s="777"/>
      <c r="BE39" s="777"/>
      <c r="BF39" s="777"/>
      <c r="BG39" s="777"/>
      <c r="BH39" s="777"/>
      <c r="BI39" s="777"/>
      <c r="BJ39" s="777"/>
      <c r="BK39" s="777"/>
      <c r="BL39" s="777"/>
      <c r="BM39" s="777"/>
      <c r="BN39" s="777"/>
      <c r="BO39" s="777"/>
      <c r="BP39" s="777"/>
      <c r="BQ39" s="777"/>
      <c r="BR39" s="777"/>
      <c r="BS39" s="777"/>
      <c r="BT39" s="777"/>
      <c r="BU39" s="777"/>
      <c r="BV39" s="777"/>
      <c r="BW39" s="777"/>
      <c r="BX39" s="777"/>
      <c r="BY39" s="777"/>
      <c r="BZ39" s="777"/>
      <c r="CA39" s="777"/>
      <c r="CB39" s="777"/>
      <c r="CC39" s="777"/>
      <c r="CD39" s="777"/>
      <c r="CE39" s="777"/>
      <c r="CF39" s="777"/>
      <c r="CG39" s="777"/>
      <c r="CH39" s="777"/>
      <c r="CI39" s="777"/>
      <c r="CJ39" s="777"/>
      <c r="CK39" s="777"/>
      <c r="CL39" s="777"/>
      <c r="CM39" s="777"/>
      <c r="CN39" s="777"/>
      <c r="CO39" s="777"/>
      <c r="CP39" s="777"/>
      <c r="CQ39" s="777"/>
      <c r="CR39" s="777"/>
      <c r="CS39" s="777"/>
      <c r="CT39" s="777"/>
      <c r="CU39" s="777"/>
      <c r="CV39" s="777"/>
      <c r="CW39" s="777"/>
      <c r="CX39" s="777"/>
      <c r="CY39" s="777"/>
      <c r="CZ39" s="777"/>
      <c r="DA39" s="777"/>
      <c r="DB39" s="777"/>
      <c r="DC39" s="777"/>
      <c r="DD39" s="777"/>
      <c r="DE39" s="777"/>
      <c r="DF39" s="777"/>
      <c r="DG39" s="777"/>
      <c r="DH39" s="777"/>
      <c r="DI39" s="777"/>
      <c r="DJ39" s="777"/>
      <c r="DK39" s="777"/>
      <c r="DL39" s="777"/>
      <c r="DM39" s="777"/>
      <c r="DN39" s="777"/>
      <c r="DO39" s="777"/>
      <c r="DP39" s="777"/>
      <c r="DQ39" s="777"/>
      <c r="DR39" s="777"/>
      <c r="DS39" s="777"/>
      <c r="DT39" s="777"/>
      <c r="DU39" s="777"/>
      <c r="DV39" s="777"/>
      <c r="DW39" s="777"/>
      <c r="DX39" s="777"/>
      <c r="DY39" s="777"/>
      <c r="DZ39" s="777"/>
      <c r="EA39" s="777"/>
      <c r="EB39" s="777"/>
      <c r="EC39" s="777"/>
      <c r="ED39" s="777"/>
      <c r="EE39" s="777"/>
    </row>
    <row r="40" spans="1:135">
      <c r="A40" s="777"/>
      <c r="B40" s="777"/>
      <c r="C40" s="777"/>
      <c r="D40" s="777"/>
      <c r="E40" s="777"/>
      <c r="F40" s="777"/>
      <c r="G40" s="777"/>
      <c r="H40" s="777"/>
      <c r="I40" s="777"/>
      <c r="J40" s="777"/>
      <c r="K40" s="777"/>
      <c r="L40" s="777"/>
      <c r="M40" s="777"/>
      <c r="N40" s="777"/>
      <c r="O40" s="777"/>
      <c r="P40" s="777"/>
      <c r="Q40" s="777"/>
      <c r="R40" s="777"/>
      <c r="S40" s="777"/>
      <c r="T40" s="777"/>
      <c r="U40" s="777"/>
      <c r="V40" s="777"/>
      <c r="W40" s="777"/>
      <c r="X40" s="777"/>
      <c r="Y40" s="777"/>
      <c r="Z40" s="777"/>
      <c r="AA40" s="777"/>
      <c r="AB40" s="777"/>
      <c r="AC40" s="777"/>
      <c r="AD40" s="777"/>
      <c r="AE40" s="777"/>
      <c r="AF40" s="777"/>
      <c r="AG40" s="777"/>
      <c r="AH40" s="777"/>
      <c r="AI40" s="777"/>
      <c r="AJ40" s="777"/>
      <c r="AK40" s="777"/>
      <c r="AL40" s="777"/>
      <c r="AM40" s="777"/>
      <c r="AN40" s="777"/>
      <c r="AO40" s="777"/>
      <c r="AP40" s="777"/>
      <c r="AQ40" s="777"/>
      <c r="AR40" s="777"/>
      <c r="AS40" s="777"/>
      <c r="AT40" s="777"/>
      <c r="AU40" s="777"/>
      <c r="AV40" s="777"/>
      <c r="AW40" s="777"/>
      <c r="AX40" s="777"/>
      <c r="AY40" s="777"/>
      <c r="AZ40" s="777"/>
      <c r="BA40" s="777"/>
      <c r="BB40" s="777"/>
      <c r="BC40" s="777"/>
      <c r="BD40" s="777"/>
      <c r="BE40" s="777"/>
      <c r="BF40" s="777"/>
      <c r="BG40" s="777"/>
      <c r="BH40" s="777"/>
      <c r="BI40" s="777"/>
      <c r="BJ40" s="777"/>
      <c r="BK40" s="777"/>
      <c r="BL40" s="777"/>
      <c r="BM40" s="777"/>
      <c r="BN40" s="777"/>
      <c r="BO40" s="777"/>
      <c r="BP40" s="777"/>
      <c r="BQ40" s="777"/>
      <c r="BR40" s="777"/>
      <c r="BS40" s="777"/>
      <c r="BT40" s="777"/>
      <c r="BU40" s="777"/>
      <c r="BV40" s="777"/>
      <c r="BW40" s="777"/>
      <c r="BX40" s="777"/>
      <c r="BY40" s="777"/>
      <c r="BZ40" s="777"/>
      <c r="CA40" s="777"/>
      <c r="CB40" s="777"/>
      <c r="CC40" s="777"/>
      <c r="CD40" s="777"/>
      <c r="CE40" s="777"/>
      <c r="CF40" s="777"/>
      <c r="CG40" s="777"/>
      <c r="CH40" s="777"/>
      <c r="CI40" s="777"/>
      <c r="CJ40" s="777"/>
      <c r="CK40" s="777"/>
      <c r="CL40" s="777"/>
      <c r="CM40" s="777"/>
      <c r="CN40" s="777"/>
      <c r="CO40" s="777"/>
      <c r="CP40" s="777"/>
      <c r="CQ40" s="777"/>
      <c r="CR40" s="777"/>
      <c r="CS40" s="777"/>
      <c r="CT40" s="777"/>
      <c r="CU40" s="777"/>
      <c r="CV40" s="777"/>
      <c r="CW40" s="777"/>
      <c r="CX40" s="777"/>
      <c r="CY40" s="777"/>
      <c r="CZ40" s="777"/>
      <c r="DA40" s="777"/>
      <c r="DB40" s="777"/>
      <c r="DC40" s="777"/>
      <c r="DD40" s="777"/>
      <c r="DE40" s="777"/>
      <c r="DF40" s="777"/>
      <c r="DG40" s="777"/>
      <c r="DH40" s="777"/>
      <c r="DI40" s="777"/>
      <c r="DJ40" s="777"/>
      <c r="DK40" s="777"/>
      <c r="DL40" s="777"/>
      <c r="DM40" s="777"/>
      <c r="DN40" s="777"/>
      <c r="DO40" s="777"/>
      <c r="DP40" s="777"/>
      <c r="DQ40" s="777"/>
      <c r="DR40" s="777"/>
      <c r="DS40" s="777"/>
      <c r="DT40" s="777"/>
      <c r="DU40" s="777"/>
      <c r="DV40" s="777"/>
      <c r="DW40" s="777"/>
      <c r="DX40" s="777"/>
      <c r="DY40" s="777"/>
      <c r="DZ40" s="777"/>
      <c r="EA40" s="777"/>
      <c r="EB40" s="777"/>
      <c r="EC40" s="777"/>
      <c r="ED40" s="777"/>
      <c r="EE40" s="777"/>
    </row>
    <row r="41" spans="1:135">
      <c r="A41" s="777"/>
      <c r="B41" s="777"/>
      <c r="C41" s="777"/>
      <c r="D41" s="777"/>
      <c r="E41" s="777"/>
      <c r="F41" s="777"/>
      <c r="G41" s="777"/>
      <c r="H41" s="777"/>
      <c r="I41" s="777"/>
      <c r="J41" s="777"/>
      <c r="K41" s="777"/>
      <c r="L41" s="777"/>
      <c r="M41" s="777"/>
      <c r="N41" s="777"/>
      <c r="O41" s="777"/>
      <c r="P41" s="777"/>
      <c r="Q41" s="777"/>
      <c r="R41" s="777"/>
      <c r="S41" s="777"/>
      <c r="T41" s="777"/>
      <c r="U41" s="777"/>
      <c r="V41" s="777"/>
      <c r="W41" s="777"/>
      <c r="X41" s="777"/>
      <c r="Y41" s="777"/>
      <c r="Z41" s="777"/>
      <c r="AA41" s="777"/>
      <c r="AB41" s="777"/>
      <c r="AC41" s="777"/>
      <c r="AD41" s="777"/>
      <c r="AE41" s="777"/>
      <c r="AF41" s="777"/>
      <c r="AG41" s="777"/>
      <c r="AH41" s="777"/>
      <c r="AI41" s="777"/>
      <c r="AJ41" s="777"/>
      <c r="AK41" s="777"/>
      <c r="AL41" s="777"/>
      <c r="AM41" s="777"/>
      <c r="AN41" s="777"/>
      <c r="AO41" s="777"/>
      <c r="AP41" s="777"/>
      <c r="AQ41" s="777"/>
      <c r="AR41" s="777"/>
      <c r="AS41" s="777"/>
      <c r="AT41" s="777"/>
      <c r="AU41" s="777"/>
      <c r="AV41" s="777"/>
      <c r="AW41" s="777"/>
      <c r="AX41" s="777"/>
      <c r="AY41" s="777"/>
      <c r="AZ41" s="777"/>
      <c r="BA41" s="777"/>
      <c r="BB41" s="777"/>
      <c r="BC41" s="777"/>
      <c r="BD41" s="777"/>
      <c r="BE41" s="777"/>
      <c r="BF41" s="777"/>
      <c r="BG41" s="777"/>
      <c r="BH41" s="777"/>
      <c r="BI41" s="777"/>
      <c r="BJ41" s="777"/>
      <c r="BK41" s="777"/>
      <c r="BL41" s="777"/>
      <c r="BM41" s="777"/>
      <c r="BN41" s="777"/>
      <c r="BO41" s="777"/>
      <c r="BP41" s="777"/>
      <c r="BQ41" s="777"/>
      <c r="BR41" s="777"/>
      <c r="BS41" s="777"/>
      <c r="BT41" s="777"/>
      <c r="BU41" s="777"/>
      <c r="BV41" s="777"/>
      <c r="BW41" s="777"/>
      <c r="BX41" s="777"/>
      <c r="BY41" s="777"/>
      <c r="BZ41" s="777"/>
      <c r="CA41" s="777"/>
      <c r="CB41" s="777"/>
      <c r="CC41" s="777"/>
      <c r="CD41" s="777"/>
      <c r="CE41" s="777"/>
      <c r="CF41" s="777"/>
      <c r="CG41" s="777"/>
      <c r="CH41" s="777"/>
      <c r="CI41" s="777"/>
      <c r="CJ41" s="777"/>
      <c r="CK41" s="777"/>
      <c r="CL41" s="777"/>
      <c r="CM41" s="777"/>
      <c r="CN41" s="777"/>
      <c r="CO41" s="777"/>
      <c r="CP41" s="777"/>
      <c r="CQ41" s="777"/>
      <c r="CR41" s="777"/>
      <c r="CS41" s="777"/>
      <c r="CT41" s="777"/>
      <c r="CU41" s="777"/>
      <c r="CV41" s="777"/>
      <c r="CW41" s="777"/>
      <c r="CX41" s="777"/>
      <c r="CY41" s="777"/>
      <c r="CZ41" s="777"/>
      <c r="DA41" s="777"/>
      <c r="DB41" s="777"/>
      <c r="DC41" s="777"/>
      <c r="DD41" s="777"/>
      <c r="DE41" s="777"/>
      <c r="DF41" s="777"/>
      <c r="DG41" s="777"/>
      <c r="DH41" s="777"/>
      <c r="DI41" s="777"/>
      <c r="DJ41" s="777"/>
      <c r="DK41" s="777"/>
      <c r="DL41" s="777"/>
      <c r="DM41" s="777"/>
      <c r="DN41" s="777"/>
      <c r="DO41" s="777"/>
      <c r="DP41" s="777"/>
      <c r="DQ41" s="777"/>
      <c r="DR41" s="777"/>
      <c r="DS41" s="777"/>
      <c r="DT41" s="777"/>
      <c r="DU41" s="777"/>
      <c r="DV41" s="777"/>
      <c r="DW41" s="777"/>
      <c r="DX41" s="777"/>
      <c r="DY41" s="777"/>
      <c r="DZ41" s="777"/>
      <c r="EA41" s="777"/>
      <c r="EB41" s="777"/>
      <c r="EC41" s="777"/>
      <c r="ED41" s="777"/>
      <c r="EE41" s="777"/>
    </row>
    <row r="42" spans="1:135">
      <c r="A42" s="777"/>
      <c r="B42" s="777"/>
      <c r="C42" s="777"/>
      <c r="D42" s="777"/>
      <c r="E42" s="777"/>
      <c r="F42" s="777"/>
      <c r="G42" s="777"/>
      <c r="H42" s="777"/>
      <c r="I42" s="777"/>
      <c r="J42" s="777"/>
      <c r="K42" s="777"/>
      <c r="L42" s="777"/>
      <c r="M42" s="777"/>
      <c r="N42" s="777"/>
      <c r="O42" s="777"/>
      <c r="P42" s="777"/>
      <c r="Q42" s="777"/>
      <c r="R42" s="777"/>
      <c r="S42" s="777"/>
      <c r="T42" s="777"/>
      <c r="U42" s="777"/>
      <c r="V42" s="777"/>
      <c r="W42" s="777"/>
      <c r="X42" s="777"/>
      <c r="Y42" s="777"/>
      <c r="Z42" s="777"/>
      <c r="AA42" s="777"/>
      <c r="AB42" s="777"/>
      <c r="AC42" s="777"/>
      <c r="AD42" s="777"/>
      <c r="AE42" s="777"/>
      <c r="AF42" s="777"/>
      <c r="AG42" s="777"/>
      <c r="AH42" s="777"/>
      <c r="AI42" s="777"/>
      <c r="AJ42" s="777"/>
      <c r="AK42" s="777"/>
      <c r="AL42" s="777"/>
      <c r="AM42" s="777"/>
      <c r="AN42" s="777"/>
      <c r="AO42" s="777"/>
      <c r="AP42" s="777"/>
      <c r="AQ42" s="777"/>
      <c r="AR42" s="777"/>
      <c r="AS42" s="777"/>
      <c r="AT42" s="777"/>
      <c r="AU42" s="777"/>
      <c r="AV42" s="777"/>
      <c r="AW42" s="777"/>
      <c r="AX42" s="777"/>
      <c r="AY42" s="777"/>
      <c r="AZ42" s="777"/>
      <c r="BA42" s="777"/>
      <c r="BB42" s="777"/>
      <c r="BC42" s="777"/>
      <c r="BD42" s="777"/>
      <c r="BE42" s="777"/>
      <c r="BF42" s="777"/>
      <c r="BG42" s="777"/>
      <c r="BH42" s="777"/>
      <c r="BI42" s="777"/>
      <c r="BJ42" s="777"/>
      <c r="BK42" s="777"/>
      <c r="BL42" s="777"/>
      <c r="BM42" s="777"/>
      <c r="BN42" s="777"/>
      <c r="BO42" s="777"/>
      <c r="BP42" s="777"/>
      <c r="BQ42" s="777"/>
      <c r="BR42" s="777"/>
      <c r="BS42" s="777"/>
      <c r="BT42" s="777"/>
      <c r="BU42" s="777"/>
      <c r="BV42" s="777"/>
      <c r="BW42" s="777"/>
      <c r="BX42" s="777"/>
      <c r="BY42" s="777"/>
      <c r="BZ42" s="777"/>
      <c r="CA42" s="777"/>
      <c r="CB42" s="777"/>
      <c r="CC42" s="777"/>
      <c r="CD42" s="777"/>
      <c r="CE42" s="777"/>
      <c r="CF42" s="777"/>
      <c r="CG42" s="777"/>
      <c r="CH42" s="777"/>
      <c r="CI42" s="777"/>
      <c r="CJ42" s="777"/>
      <c r="CK42" s="777"/>
      <c r="CL42" s="777"/>
      <c r="CM42" s="777"/>
      <c r="CN42" s="777"/>
      <c r="CO42" s="777"/>
      <c r="CP42" s="777"/>
      <c r="CQ42" s="777"/>
      <c r="CR42" s="777"/>
      <c r="CS42" s="777"/>
      <c r="CT42" s="777"/>
      <c r="CU42" s="777"/>
      <c r="CV42" s="777"/>
      <c r="CW42" s="777"/>
      <c r="CX42" s="777"/>
      <c r="CY42" s="777"/>
      <c r="CZ42" s="777"/>
      <c r="DA42" s="777"/>
      <c r="DB42" s="777"/>
      <c r="DC42" s="777"/>
      <c r="DD42" s="777"/>
      <c r="DE42" s="777"/>
      <c r="DF42" s="777"/>
      <c r="DG42" s="777"/>
      <c r="DH42" s="777"/>
      <c r="DI42" s="777"/>
      <c r="DJ42" s="777"/>
      <c r="DK42" s="777"/>
      <c r="DL42" s="777"/>
      <c r="DM42" s="777"/>
      <c r="DN42" s="777"/>
      <c r="DO42" s="777"/>
      <c r="DP42" s="777"/>
      <c r="DQ42" s="777"/>
      <c r="DR42" s="777"/>
      <c r="DS42" s="777"/>
      <c r="DT42" s="777"/>
      <c r="DU42" s="777"/>
      <c r="DV42" s="777"/>
      <c r="DW42" s="777"/>
      <c r="DX42" s="777"/>
      <c r="DY42" s="777"/>
      <c r="DZ42" s="777"/>
      <c r="EA42" s="777"/>
      <c r="EB42" s="777"/>
      <c r="EC42" s="777"/>
      <c r="ED42" s="777"/>
      <c r="EE42" s="777"/>
    </row>
    <row r="43" spans="1:135">
      <c r="A43" s="777"/>
      <c r="B43" s="777"/>
      <c r="C43" s="777"/>
      <c r="D43" s="777"/>
      <c r="E43" s="777"/>
      <c r="F43" s="777"/>
      <c r="G43" s="777"/>
      <c r="H43" s="777"/>
      <c r="I43" s="777"/>
      <c r="J43" s="777"/>
      <c r="K43" s="777"/>
      <c r="L43" s="777"/>
      <c r="M43" s="777"/>
      <c r="N43" s="777"/>
      <c r="O43" s="777"/>
      <c r="P43" s="777"/>
      <c r="Q43" s="777"/>
      <c r="R43" s="777"/>
      <c r="S43" s="777"/>
      <c r="T43" s="777"/>
      <c r="U43" s="777"/>
      <c r="V43" s="777"/>
      <c r="W43" s="777"/>
      <c r="X43" s="777"/>
      <c r="Y43" s="777"/>
      <c r="Z43" s="777"/>
      <c r="AA43" s="777"/>
      <c r="AB43" s="777"/>
      <c r="AC43" s="777"/>
      <c r="AD43" s="777"/>
      <c r="AE43" s="777"/>
      <c r="AF43" s="777"/>
      <c r="AG43" s="777"/>
      <c r="AH43" s="777"/>
      <c r="AI43" s="777"/>
      <c r="AJ43" s="777"/>
      <c r="AK43" s="777"/>
      <c r="AL43" s="777"/>
      <c r="AM43" s="777"/>
      <c r="AN43" s="777"/>
      <c r="AO43" s="777"/>
      <c r="AP43" s="777"/>
      <c r="AQ43" s="777"/>
      <c r="AR43" s="777"/>
      <c r="AS43" s="777"/>
      <c r="AT43" s="777"/>
      <c r="AU43" s="777"/>
      <c r="AV43" s="777"/>
      <c r="AW43" s="777"/>
      <c r="AX43" s="777"/>
      <c r="AY43" s="777"/>
      <c r="AZ43" s="777"/>
      <c r="BA43" s="777"/>
      <c r="BB43" s="777"/>
      <c r="BC43" s="777"/>
      <c r="BD43" s="777"/>
      <c r="BE43" s="777"/>
      <c r="BF43" s="777"/>
      <c r="BG43" s="777"/>
      <c r="BH43" s="777"/>
      <c r="BI43" s="777"/>
      <c r="BJ43" s="777"/>
      <c r="BK43" s="777"/>
      <c r="BL43" s="777"/>
      <c r="BM43" s="777"/>
      <c r="BN43" s="777"/>
      <c r="BO43" s="777"/>
      <c r="BP43" s="777"/>
      <c r="BQ43" s="777"/>
      <c r="BR43" s="777"/>
      <c r="BS43" s="777"/>
      <c r="BT43" s="777"/>
      <c r="BU43" s="777"/>
      <c r="BV43" s="777"/>
      <c r="BW43" s="777"/>
      <c r="BX43" s="777"/>
      <c r="BY43" s="777"/>
      <c r="BZ43" s="777"/>
      <c r="CA43" s="777"/>
      <c r="CB43" s="777"/>
      <c r="CC43" s="777"/>
      <c r="CD43" s="777"/>
      <c r="CE43" s="777"/>
      <c r="CF43" s="777"/>
      <c r="CG43" s="777"/>
      <c r="CH43" s="777"/>
      <c r="CI43" s="777"/>
      <c r="CJ43" s="777"/>
      <c r="CK43" s="777"/>
      <c r="CL43" s="777"/>
      <c r="CM43" s="777"/>
      <c r="CN43" s="777"/>
      <c r="CO43" s="777"/>
      <c r="CP43" s="777"/>
      <c r="CQ43" s="777"/>
      <c r="CR43" s="777"/>
      <c r="CS43" s="777"/>
      <c r="CT43" s="777"/>
      <c r="CU43" s="777"/>
      <c r="CV43" s="777"/>
      <c r="CW43" s="777"/>
      <c r="CX43" s="777"/>
      <c r="CY43" s="777"/>
      <c r="CZ43" s="777"/>
      <c r="DA43" s="777"/>
      <c r="DB43" s="777"/>
      <c r="DC43" s="777"/>
      <c r="DD43" s="777"/>
      <c r="DE43" s="777"/>
      <c r="DF43" s="777"/>
      <c r="DG43" s="777"/>
      <c r="DH43" s="777"/>
      <c r="DI43" s="777"/>
      <c r="DJ43" s="777"/>
      <c r="DK43" s="777"/>
      <c r="DL43" s="777"/>
      <c r="DM43" s="777"/>
      <c r="DN43" s="777"/>
      <c r="DO43" s="777"/>
      <c r="DP43" s="777"/>
      <c r="DQ43" s="777"/>
      <c r="DR43" s="777"/>
      <c r="DS43" s="777"/>
      <c r="DT43" s="777"/>
      <c r="DU43" s="777"/>
      <c r="DV43" s="777"/>
      <c r="DW43" s="777"/>
      <c r="DX43" s="777"/>
      <c r="DY43" s="777"/>
      <c r="DZ43" s="777"/>
      <c r="EA43" s="777"/>
      <c r="EB43" s="777"/>
      <c r="EC43" s="777"/>
      <c r="ED43" s="777"/>
      <c r="EE43" s="777"/>
    </row>
    <row r="44" spans="1:135">
      <c r="A44" s="777"/>
      <c r="B44" s="777"/>
      <c r="C44" s="777"/>
      <c r="D44" s="777"/>
      <c r="E44" s="777"/>
      <c r="F44" s="777"/>
      <c r="G44" s="777"/>
      <c r="H44" s="777"/>
      <c r="I44" s="777"/>
      <c r="J44" s="777"/>
      <c r="K44" s="777"/>
      <c r="L44" s="777"/>
      <c r="M44" s="777"/>
      <c r="N44" s="777"/>
      <c r="O44" s="777"/>
      <c r="P44" s="777"/>
      <c r="Q44" s="777"/>
      <c r="R44" s="777"/>
      <c r="S44" s="777"/>
      <c r="T44" s="777"/>
      <c r="U44" s="777"/>
      <c r="V44" s="777"/>
      <c r="W44" s="777"/>
      <c r="X44" s="777"/>
      <c r="Y44" s="777"/>
      <c r="Z44" s="777"/>
      <c r="AA44" s="777"/>
      <c r="AB44" s="777"/>
      <c r="AC44" s="777"/>
      <c r="AD44" s="777"/>
      <c r="AE44" s="777"/>
      <c r="AF44" s="777"/>
      <c r="AG44" s="777"/>
      <c r="AH44" s="777"/>
      <c r="AI44" s="777"/>
      <c r="AJ44" s="777"/>
      <c r="AK44" s="777"/>
      <c r="AL44" s="777"/>
      <c r="AM44" s="777"/>
      <c r="AN44" s="777"/>
      <c r="AO44" s="777"/>
      <c r="AP44" s="777"/>
      <c r="AQ44" s="777"/>
      <c r="AR44" s="777"/>
      <c r="AS44" s="777"/>
      <c r="AT44" s="777"/>
      <c r="AU44" s="777"/>
      <c r="AV44" s="777"/>
      <c r="AW44" s="777"/>
      <c r="AX44" s="777"/>
      <c r="AY44" s="777"/>
      <c r="AZ44" s="777"/>
      <c r="BA44" s="777"/>
      <c r="BB44" s="777"/>
      <c r="BC44" s="777"/>
      <c r="BD44" s="777"/>
      <c r="BE44" s="777"/>
      <c r="BF44" s="777"/>
      <c r="BG44" s="777"/>
      <c r="BH44" s="777"/>
      <c r="BI44" s="777"/>
      <c r="BJ44" s="777"/>
      <c r="BK44" s="777"/>
      <c r="BL44" s="777"/>
      <c r="BM44" s="777"/>
      <c r="BN44" s="777"/>
      <c r="BO44" s="777"/>
      <c r="BP44" s="777"/>
      <c r="BQ44" s="777"/>
      <c r="BR44" s="777"/>
      <c r="BS44" s="777"/>
      <c r="BT44" s="777"/>
      <c r="BU44" s="777"/>
      <c r="BV44" s="777"/>
      <c r="BW44" s="777"/>
      <c r="BX44" s="777"/>
      <c r="BY44" s="777"/>
      <c r="BZ44" s="777"/>
      <c r="CA44" s="777"/>
      <c r="CB44" s="777"/>
      <c r="CC44" s="777"/>
      <c r="CD44" s="777"/>
      <c r="CE44" s="777"/>
      <c r="CF44" s="777"/>
      <c r="CG44" s="777"/>
      <c r="CH44" s="777"/>
      <c r="CI44" s="777"/>
      <c r="CJ44" s="777"/>
      <c r="CK44" s="777"/>
      <c r="CL44" s="777"/>
      <c r="CM44" s="777"/>
      <c r="CN44" s="777"/>
      <c r="CO44" s="777"/>
      <c r="CP44" s="777"/>
      <c r="CQ44" s="777"/>
      <c r="CR44" s="777"/>
      <c r="CS44" s="777"/>
      <c r="CT44" s="777"/>
      <c r="CU44" s="777"/>
      <c r="CV44" s="777"/>
      <c r="CW44" s="777"/>
      <c r="CX44" s="777"/>
      <c r="CY44" s="777"/>
      <c r="CZ44" s="777"/>
      <c r="DA44" s="777"/>
      <c r="DB44" s="777"/>
      <c r="DC44" s="777"/>
      <c r="DD44" s="777"/>
      <c r="DE44" s="777"/>
      <c r="DF44" s="777"/>
      <c r="DG44" s="777"/>
      <c r="DH44" s="777"/>
      <c r="DI44" s="777"/>
      <c r="DJ44" s="777"/>
      <c r="DK44" s="777"/>
      <c r="DL44" s="777"/>
      <c r="DM44" s="777"/>
      <c r="DN44" s="777"/>
      <c r="DO44" s="777"/>
      <c r="DP44" s="777"/>
      <c r="DQ44" s="777"/>
      <c r="DR44" s="777"/>
      <c r="DS44" s="777"/>
      <c r="DT44" s="777"/>
      <c r="DU44" s="777"/>
      <c r="DV44" s="777"/>
      <c r="DW44" s="777"/>
      <c r="DX44" s="777"/>
      <c r="DY44" s="777"/>
      <c r="DZ44" s="777"/>
      <c r="EA44" s="777"/>
      <c r="EB44" s="777"/>
      <c r="EC44" s="777"/>
      <c r="ED44" s="777"/>
      <c r="EE44" s="777"/>
    </row>
    <row r="45" spans="1:135">
      <c r="A45" s="777"/>
      <c r="B45" s="777"/>
      <c r="C45" s="777"/>
      <c r="D45" s="777"/>
      <c r="E45" s="777"/>
      <c r="F45" s="777"/>
      <c r="G45" s="777"/>
      <c r="H45" s="777"/>
      <c r="I45" s="777"/>
      <c r="J45" s="777"/>
      <c r="K45" s="777"/>
      <c r="L45" s="777"/>
      <c r="M45" s="777"/>
      <c r="N45" s="777"/>
      <c r="O45" s="777"/>
      <c r="P45" s="777"/>
      <c r="Q45" s="777"/>
      <c r="R45" s="777"/>
      <c r="S45" s="777"/>
      <c r="T45" s="777"/>
      <c r="U45" s="777"/>
      <c r="V45" s="777"/>
      <c r="W45" s="777"/>
      <c r="X45" s="777"/>
      <c r="Y45" s="777"/>
      <c r="Z45" s="777"/>
      <c r="AA45" s="777"/>
      <c r="AB45" s="777"/>
      <c r="AC45" s="777"/>
      <c r="AD45" s="777"/>
      <c r="AE45" s="777"/>
      <c r="AF45" s="777"/>
      <c r="AG45" s="777"/>
      <c r="AH45" s="777"/>
      <c r="AI45" s="777"/>
      <c r="AJ45" s="777"/>
      <c r="AK45" s="777"/>
      <c r="AL45" s="777"/>
      <c r="AM45" s="777"/>
      <c r="AN45" s="777"/>
      <c r="AO45" s="777"/>
      <c r="AP45" s="777"/>
      <c r="AQ45" s="777"/>
      <c r="AR45" s="777"/>
      <c r="AS45" s="777"/>
      <c r="AT45" s="777"/>
      <c r="AU45" s="777"/>
      <c r="AV45" s="777"/>
      <c r="AW45" s="777"/>
      <c r="AX45" s="777"/>
      <c r="AY45" s="777"/>
      <c r="AZ45" s="777"/>
      <c r="BA45" s="777"/>
      <c r="BB45" s="777"/>
      <c r="BC45" s="777"/>
      <c r="BD45" s="777"/>
      <c r="BE45" s="777"/>
      <c r="BF45" s="777"/>
      <c r="BG45" s="777"/>
      <c r="BH45" s="777"/>
      <c r="BI45" s="777"/>
      <c r="BJ45" s="777"/>
      <c r="BK45" s="777"/>
      <c r="BL45" s="777"/>
      <c r="BM45" s="777"/>
      <c r="BN45" s="777"/>
      <c r="BO45" s="777"/>
      <c r="BP45" s="777"/>
      <c r="BQ45" s="777"/>
      <c r="BR45" s="777"/>
      <c r="BS45" s="777"/>
      <c r="BT45" s="777"/>
      <c r="BU45" s="777"/>
      <c r="BV45" s="777"/>
      <c r="BW45" s="777"/>
      <c r="BX45" s="777"/>
      <c r="BY45" s="777"/>
      <c r="BZ45" s="777"/>
      <c r="CA45" s="777"/>
      <c r="CB45" s="777"/>
      <c r="CC45" s="777"/>
      <c r="CD45" s="777"/>
      <c r="CE45" s="777"/>
      <c r="CF45" s="777"/>
      <c r="CG45" s="777"/>
      <c r="CH45" s="777"/>
      <c r="CI45" s="777"/>
      <c r="CJ45" s="777"/>
      <c r="CK45" s="777"/>
      <c r="CL45" s="777"/>
      <c r="CM45" s="777"/>
      <c r="CN45" s="777"/>
      <c r="CO45" s="777"/>
      <c r="CP45" s="777"/>
      <c r="CQ45" s="777"/>
      <c r="CR45" s="777"/>
      <c r="CS45" s="777"/>
      <c r="CT45" s="777"/>
      <c r="CU45" s="777"/>
      <c r="CV45" s="777"/>
      <c r="CW45" s="777"/>
      <c r="CX45" s="777"/>
      <c r="CY45" s="777"/>
      <c r="CZ45" s="777"/>
      <c r="DA45" s="777"/>
      <c r="DB45" s="777"/>
      <c r="DC45" s="777"/>
      <c r="DD45" s="777"/>
      <c r="DE45" s="777"/>
      <c r="DF45" s="777"/>
      <c r="DG45" s="777"/>
      <c r="DH45" s="777"/>
      <c r="DI45" s="777"/>
      <c r="DJ45" s="777"/>
      <c r="DK45" s="777"/>
      <c r="DL45" s="777"/>
      <c r="DM45" s="777"/>
      <c r="DN45" s="777"/>
      <c r="DO45" s="777"/>
      <c r="DP45" s="777"/>
      <c r="DQ45" s="777"/>
      <c r="DR45" s="777"/>
      <c r="DS45" s="777"/>
      <c r="DT45" s="777"/>
      <c r="DU45" s="777"/>
      <c r="DV45" s="777"/>
      <c r="DW45" s="777"/>
      <c r="DX45" s="777"/>
      <c r="DY45" s="777"/>
      <c r="DZ45" s="777"/>
      <c r="EA45" s="777"/>
      <c r="EB45" s="777"/>
      <c r="EC45" s="777"/>
      <c r="ED45" s="777"/>
      <c r="EE45" s="777"/>
    </row>
    <row r="46" spans="1:135">
      <c r="A46" s="777"/>
      <c r="B46" s="777"/>
      <c r="C46" s="777"/>
      <c r="D46" s="777"/>
      <c r="E46" s="777"/>
      <c r="F46" s="777"/>
      <c r="G46" s="777"/>
      <c r="H46" s="777"/>
      <c r="I46" s="777"/>
      <c r="J46" s="777"/>
      <c r="K46" s="777"/>
      <c r="L46" s="777"/>
      <c r="M46" s="777"/>
      <c r="N46" s="777"/>
      <c r="O46" s="777"/>
      <c r="P46" s="777"/>
      <c r="Q46" s="777"/>
      <c r="R46" s="777"/>
      <c r="S46" s="777"/>
      <c r="T46" s="777"/>
      <c r="U46" s="777"/>
      <c r="V46" s="777"/>
      <c r="W46" s="777"/>
      <c r="X46" s="777"/>
      <c r="Y46" s="777"/>
      <c r="Z46" s="777"/>
      <c r="AA46" s="777"/>
      <c r="AB46" s="777"/>
      <c r="AC46" s="777"/>
      <c r="AD46" s="777"/>
      <c r="AE46" s="777"/>
      <c r="AF46" s="777"/>
      <c r="AG46" s="777"/>
      <c r="AH46" s="777"/>
      <c r="AI46" s="777"/>
      <c r="AJ46" s="777"/>
      <c r="AK46" s="777"/>
      <c r="AL46" s="777"/>
      <c r="AM46" s="777"/>
      <c r="AN46" s="777"/>
      <c r="AO46" s="777"/>
      <c r="AP46" s="777"/>
      <c r="AQ46" s="777"/>
      <c r="AR46" s="777"/>
      <c r="AS46" s="777"/>
      <c r="AT46" s="777"/>
      <c r="AU46" s="777"/>
      <c r="AV46" s="777"/>
      <c r="AW46" s="777"/>
      <c r="AX46" s="777"/>
      <c r="AY46" s="777"/>
      <c r="AZ46" s="777"/>
      <c r="BA46" s="777"/>
      <c r="BB46" s="777"/>
      <c r="BC46" s="777"/>
      <c r="BD46" s="777"/>
      <c r="BE46" s="777"/>
      <c r="BF46" s="777"/>
      <c r="BG46" s="777"/>
      <c r="BH46" s="777"/>
      <c r="BI46" s="777"/>
      <c r="BJ46" s="777"/>
      <c r="BK46" s="777"/>
      <c r="BL46" s="777"/>
      <c r="BM46" s="777"/>
      <c r="BN46" s="777"/>
      <c r="BO46" s="777"/>
      <c r="BP46" s="777"/>
      <c r="BQ46" s="777"/>
      <c r="BR46" s="777"/>
      <c r="BS46" s="777"/>
      <c r="BT46" s="777"/>
      <c r="BU46" s="777"/>
      <c r="BV46" s="777"/>
      <c r="BW46" s="777"/>
      <c r="BX46" s="777"/>
      <c r="BY46" s="777"/>
      <c r="BZ46" s="777"/>
      <c r="CA46" s="777"/>
      <c r="CB46" s="777"/>
      <c r="CC46" s="777"/>
      <c r="CD46" s="777"/>
      <c r="CE46" s="777"/>
      <c r="CF46" s="777"/>
      <c r="CG46" s="777"/>
      <c r="CH46" s="777"/>
      <c r="CI46" s="777"/>
      <c r="CJ46" s="777"/>
      <c r="CK46" s="777"/>
      <c r="CL46" s="777"/>
      <c r="CM46" s="777"/>
      <c r="CN46" s="777"/>
      <c r="CO46" s="777"/>
      <c r="CP46" s="777"/>
      <c r="CQ46" s="777"/>
      <c r="CR46" s="777"/>
      <c r="CS46" s="777"/>
      <c r="CT46" s="777"/>
      <c r="CU46" s="777"/>
      <c r="CV46" s="777"/>
      <c r="CW46" s="777"/>
      <c r="CX46" s="777"/>
      <c r="CY46" s="777"/>
      <c r="CZ46" s="777"/>
      <c r="DA46" s="777"/>
      <c r="DB46" s="777"/>
      <c r="DC46" s="777"/>
      <c r="DD46" s="777"/>
      <c r="DE46" s="777"/>
      <c r="DF46" s="777"/>
      <c r="DG46" s="777"/>
      <c r="DH46" s="777"/>
      <c r="DI46" s="777"/>
      <c r="DJ46" s="777"/>
      <c r="DK46" s="777"/>
      <c r="DL46" s="777"/>
      <c r="DM46" s="777"/>
      <c r="DN46" s="777"/>
      <c r="DO46" s="777"/>
      <c r="DP46" s="777"/>
      <c r="DQ46" s="777"/>
      <c r="DR46" s="777"/>
      <c r="DS46" s="777"/>
      <c r="DT46" s="777"/>
      <c r="DU46" s="777"/>
      <c r="DV46" s="777"/>
      <c r="DW46" s="777"/>
      <c r="DX46" s="777"/>
      <c r="DY46" s="777"/>
      <c r="DZ46" s="777"/>
      <c r="EA46" s="777"/>
      <c r="EB46" s="777"/>
      <c r="EC46" s="777"/>
      <c r="ED46" s="777"/>
      <c r="EE46" s="777"/>
    </row>
    <row r="47" spans="1:135">
      <c r="A47" s="777"/>
      <c r="B47" s="777"/>
      <c r="C47" s="777"/>
      <c r="D47" s="777"/>
      <c r="E47" s="777"/>
      <c r="F47" s="777"/>
      <c r="G47" s="777"/>
      <c r="H47" s="777"/>
      <c r="I47" s="777"/>
      <c r="J47" s="777"/>
      <c r="K47" s="777"/>
      <c r="L47" s="777"/>
      <c r="M47" s="777"/>
      <c r="N47" s="777"/>
      <c r="O47" s="777"/>
      <c r="P47" s="777"/>
      <c r="Q47" s="777"/>
      <c r="R47" s="777"/>
      <c r="S47" s="777"/>
      <c r="T47" s="777"/>
      <c r="U47" s="777"/>
      <c r="V47" s="777"/>
      <c r="W47" s="777"/>
      <c r="X47" s="777"/>
      <c r="Y47" s="777"/>
      <c r="Z47" s="777"/>
      <c r="AA47" s="777"/>
      <c r="AB47" s="777"/>
      <c r="AC47" s="777"/>
      <c r="AD47" s="777"/>
      <c r="AE47" s="777"/>
      <c r="AF47" s="777"/>
      <c r="AG47" s="777"/>
      <c r="AH47" s="777"/>
      <c r="AI47" s="777"/>
      <c r="AJ47" s="777"/>
      <c r="AK47" s="777"/>
      <c r="AL47" s="777"/>
      <c r="AM47" s="777"/>
      <c r="AN47" s="777"/>
      <c r="AO47" s="777"/>
      <c r="AP47" s="777"/>
      <c r="AQ47" s="777"/>
      <c r="AR47" s="777"/>
      <c r="AS47" s="777"/>
      <c r="AT47" s="777"/>
      <c r="AU47" s="777"/>
      <c r="AV47" s="777"/>
      <c r="AW47" s="777"/>
      <c r="AX47" s="777"/>
      <c r="AY47" s="777"/>
      <c r="AZ47" s="777"/>
      <c r="BA47" s="777"/>
      <c r="BB47" s="777"/>
      <c r="BC47" s="777"/>
      <c r="BD47" s="777"/>
      <c r="BE47" s="777"/>
      <c r="BF47" s="777"/>
      <c r="BG47" s="777"/>
      <c r="BH47" s="777"/>
      <c r="BI47" s="777"/>
      <c r="BJ47" s="777"/>
      <c r="BK47" s="777"/>
      <c r="BL47" s="777"/>
      <c r="BM47" s="777"/>
      <c r="BN47" s="777"/>
      <c r="BO47" s="777"/>
      <c r="BP47" s="777"/>
      <c r="BQ47" s="777"/>
      <c r="BR47" s="777"/>
      <c r="BS47" s="777"/>
      <c r="BT47" s="777"/>
      <c r="BU47" s="777"/>
      <c r="BV47" s="777"/>
      <c r="BW47" s="777"/>
      <c r="BX47" s="777"/>
      <c r="BY47" s="777"/>
      <c r="BZ47" s="777"/>
      <c r="CA47" s="777"/>
      <c r="CB47" s="777"/>
      <c r="CC47" s="777"/>
      <c r="CD47" s="777"/>
      <c r="CE47" s="777"/>
      <c r="CF47" s="777"/>
      <c r="CG47" s="777"/>
      <c r="CH47" s="777"/>
      <c r="CI47" s="777"/>
      <c r="CJ47" s="777"/>
      <c r="CK47" s="777"/>
      <c r="CL47" s="777"/>
      <c r="CM47" s="777"/>
      <c r="CN47" s="777"/>
      <c r="CO47" s="777"/>
      <c r="CP47" s="777"/>
      <c r="CQ47" s="777"/>
      <c r="CR47" s="777"/>
      <c r="CS47" s="777"/>
      <c r="CT47" s="777"/>
      <c r="CU47" s="777"/>
      <c r="CV47" s="777"/>
      <c r="CW47" s="777"/>
      <c r="CX47" s="777"/>
      <c r="CY47" s="777"/>
      <c r="CZ47" s="777"/>
      <c r="DA47" s="777"/>
      <c r="DB47" s="777"/>
      <c r="DC47" s="777"/>
      <c r="DD47" s="777"/>
      <c r="DE47" s="777"/>
      <c r="DF47" s="777"/>
      <c r="DG47" s="777"/>
      <c r="DH47" s="777"/>
      <c r="DI47" s="777"/>
      <c r="DJ47" s="777"/>
      <c r="DK47" s="777"/>
      <c r="DL47" s="777"/>
      <c r="DM47" s="777"/>
      <c r="DN47" s="777"/>
      <c r="DO47" s="777"/>
      <c r="DP47" s="777"/>
      <c r="DQ47" s="777"/>
      <c r="DR47" s="777"/>
      <c r="DS47" s="777"/>
      <c r="DT47" s="777"/>
      <c r="DU47" s="777"/>
      <c r="DV47" s="777"/>
      <c r="DW47" s="777"/>
      <c r="DX47" s="777"/>
      <c r="DY47" s="777"/>
      <c r="DZ47" s="777"/>
      <c r="EA47" s="777"/>
      <c r="EB47" s="777"/>
      <c r="EC47" s="777"/>
      <c r="ED47" s="777"/>
      <c r="EE47" s="777"/>
    </row>
    <row r="48" spans="1:135">
      <c r="A48" s="777"/>
      <c r="B48" s="777"/>
      <c r="C48" s="777"/>
      <c r="D48" s="777"/>
      <c r="E48" s="777"/>
      <c r="F48" s="777"/>
      <c r="G48" s="777"/>
      <c r="H48" s="777"/>
      <c r="I48" s="777"/>
      <c r="J48" s="777"/>
      <c r="K48" s="777"/>
      <c r="L48" s="777"/>
      <c r="M48" s="777"/>
      <c r="N48" s="777"/>
      <c r="O48" s="777"/>
      <c r="P48" s="777"/>
      <c r="Q48" s="777"/>
      <c r="R48" s="777"/>
      <c r="S48" s="777"/>
      <c r="T48" s="777"/>
      <c r="U48" s="777"/>
      <c r="V48" s="777"/>
      <c r="W48" s="777"/>
      <c r="X48" s="777"/>
      <c r="Y48" s="777"/>
      <c r="Z48" s="777"/>
      <c r="AA48" s="777"/>
      <c r="AB48" s="777"/>
      <c r="AC48" s="777"/>
      <c r="AD48" s="777"/>
      <c r="AE48" s="777"/>
      <c r="AF48" s="777"/>
      <c r="AG48" s="777"/>
      <c r="AH48" s="777"/>
      <c r="AI48" s="777"/>
      <c r="AJ48" s="777"/>
      <c r="AK48" s="777"/>
      <c r="AL48" s="777"/>
      <c r="AM48" s="777"/>
      <c r="AN48" s="777"/>
      <c r="AO48" s="777"/>
      <c r="AP48" s="777"/>
      <c r="AQ48" s="777"/>
      <c r="AR48" s="777"/>
      <c r="AS48" s="777"/>
      <c r="AT48" s="777"/>
      <c r="AU48" s="777"/>
      <c r="AV48" s="777"/>
      <c r="AW48" s="777"/>
      <c r="AX48" s="777"/>
      <c r="AY48" s="777"/>
      <c r="AZ48" s="777"/>
      <c r="BA48" s="777"/>
      <c r="BB48" s="777"/>
      <c r="BC48" s="777"/>
      <c r="BD48" s="777"/>
      <c r="BE48" s="777"/>
      <c r="BF48" s="777"/>
      <c r="BG48" s="777"/>
      <c r="BH48" s="777"/>
      <c r="BI48" s="777"/>
      <c r="BJ48" s="777"/>
      <c r="BK48" s="777"/>
      <c r="BL48" s="777"/>
      <c r="BM48" s="777"/>
      <c r="BN48" s="777"/>
      <c r="BO48" s="777"/>
      <c r="BP48" s="777"/>
      <c r="BQ48" s="777"/>
      <c r="BR48" s="777"/>
      <c r="BS48" s="777"/>
      <c r="BT48" s="777"/>
      <c r="BU48" s="777"/>
      <c r="BV48" s="777"/>
      <c r="BW48" s="777"/>
      <c r="BX48" s="777"/>
      <c r="BY48" s="777"/>
      <c r="BZ48" s="777"/>
      <c r="CA48" s="777"/>
      <c r="CB48" s="777"/>
      <c r="CC48" s="777"/>
      <c r="CD48" s="777"/>
      <c r="CE48" s="777"/>
      <c r="CF48" s="777"/>
      <c r="CG48" s="777"/>
      <c r="CH48" s="777"/>
      <c r="CI48" s="777"/>
      <c r="CJ48" s="777"/>
      <c r="CK48" s="777"/>
      <c r="CL48" s="777"/>
      <c r="CM48" s="777"/>
      <c r="CN48" s="777"/>
      <c r="CO48" s="777"/>
      <c r="CP48" s="777"/>
      <c r="CQ48" s="777"/>
      <c r="CR48" s="777"/>
      <c r="CS48" s="777"/>
      <c r="CT48" s="777"/>
      <c r="CU48" s="777"/>
      <c r="CV48" s="777"/>
      <c r="CW48" s="777"/>
      <c r="CX48" s="777"/>
      <c r="CY48" s="777"/>
      <c r="CZ48" s="777"/>
      <c r="DA48" s="777"/>
      <c r="DB48" s="777"/>
      <c r="DC48" s="777"/>
      <c r="DD48" s="777"/>
      <c r="DE48" s="777"/>
      <c r="DF48" s="777"/>
      <c r="DG48" s="777"/>
      <c r="DH48" s="777"/>
      <c r="DI48" s="777"/>
      <c r="DJ48" s="777"/>
      <c r="DK48" s="777"/>
      <c r="DL48" s="777"/>
      <c r="DM48" s="777"/>
      <c r="DN48" s="777"/>
      <c r="DO48" s="777"/>
      <c r="DP48" s="777"/>
      <c r="DQ48" s="777"/>
      <c r="DR48" s="777"/>
      <c r="DS48" s="777"/>
      <c r="DT48" s="777"/>
      <c r="DU48" s="777"/>
      <c r="DV48" s="777"/>
      <c r="DW48" s="777"/>
      <c r="DX48" s="777"/>
      <c r="DY48" s="777"/>
      <c r="DZ48" s="777"/>
      <c r="EA48" s="777"/>
      <c r="EB48" s="777"/>
      <c r="EC48" s="777"/>
      <c r="ED48" s="777"/>
      <c r="EE48" s="777"/>
    </row>
    <row r="49" spans="1:135">
      <c r="A49" s="777"/>
      <c r="B49" s="777"/>
      <c r="C49" s="777"/>
      <c r="D49" s="777"/>
      <c r="E49" s="777"/>
      <c r="F49" s="777"/>
      <c r="G49" s="777"/>
      <c r="H49" s="777"/>
      <c r="I49" s="777"/>
      <c r="J49" s="777"/>
      <c r="K49" s="777"/>
      <c r="L49" s="777"/>
      <c r="M49" s="777"/>
      <c r="N49" s="777"/>
      <c r="O49" s="777"/>
      <c r="P49" s="777"/>
      <c r="Q49" s="777"/>
      <c r="R49" s="777"/>
      <c r="S49" s="777"/>
      <c r="T49" s="777"/>
      <c r="U49" s="777"/>
      <c r="V49" s="777"/>
      <c r="W49" s="777"/>
      <c r="X49" s="777"/>
      <c r="Y49" s="777"/>
      <c r="Z49" s="777"/>
      <c r="AA49" s="777"/>
      <c r="AB49" s="777"/>
      <c r="AC49" s="777"/>
      <c r="AD49" s="777"/>
      <c r="AE49" s="777"/>
      <c r="AF49" s="777"/>
      <c r="AG49" s="777"/>
      <c r="AH49" s="777"/>
      <c r="AI49" s="777"/>
      <c r="AJ49" s="777"/>
      <c r="AK49" s="777"/>
      <c r="AL49" s="777"/>
      <c r="AM49" s="777"/>
      <c r="AN49" s="777"/>
      <c r="AO49" s="777"/>
      <c r="AP49" s="777"/>
      <c r="AQ49" s="777"/>
      <c r="AR49" s="777"/>
      <c r="AS49" s="777"/>
      <c r="AT49" s="777"/>
      <c r="AU49" s="777"/>
      <c r="AV49" s="777"/>
      <c r="AW49" s="777"/>
      <c r="AX49" s="777"/>
      <c r="AY49" s="777"/>
      <c r="AZ49" s="777"/>
      <c r="BA49" s="777"/>
      <c r="BB49" s="777"/>
      <c r="BC49" s="777"/>
      <c r="BD49" s="777"/>
      <c r="BE49" s="777"/>
      <c r="BF49" s="777"/>
      <c r="BG49" s="777"/>
      <c r="BH49" s="777"/>
      <c r="BI49" s="777"/>
      <c r="BJ49" s="777"/>
      <c r="BK49" s="777"/>
      <c r="BL49" s="777"/>
      <c r="BM49" s="777"/>
      <c r="BN49" s="777"/>
      <c r="BO49" s="777"/>
      <c r="BP49" s="777"/>
      <c r="BQ49" s="777"/>
      <c r="BR49" s="777"/>
      <c r="BS49" s="777"/>
      <c r="BT49" s="777"/>
      <c r="BU49" s="777"/>
      <c r="BV49" s="777"/>
      <c r="BW49" s="777"/>
      <c r="BX49" s="777"/>
      <c r="BY49" s="777"/>
      <c r="BZ49" s="777"/>
      <c r="CA49" s="777"/>
      <c r="CB49" s="777"/>
      <c r="CC49" s="777"/>
      <c r="CD49" s="777"/>
      <c r="CE49" s="777"/>
      <c r="CF49" s="777"/>
      <c r="CG49" s="777"/>
      <c r="CH49" s="777"/>
      <c r="CI49" s="777"/>
      <c r="CJ49" s="777"/>
      <c r="CK49" s="777"/>
      <c r="CL49" s="777"/>
      <c r="CM49" s="777"/>
      <c r="CN49" s="777"/>
      <c r="CO49" s="777"/>
      <c r="CP49" s="777"/>
      <c r="CQ49" s="777"/>
      <c r="CR49" s="777"/>
      <c r="CS49" s="777"/>
      <c r="CT49" s="777"/>
      <c r="CU49" s="777"/>
      <c r="CV49" s="777"/>
      <c r="CW49" s="777"/>
      <c r="CX49" s="777"/>
      <c r="CY49" s="777"/>
      <c r="CZ49" s="777"/>
      <c r="DA49" s="777"/>
      <c r="DB49" s="777"/>
      <c r="DC49" s="777"/>
      <c r="DD49" s="777"/>
      <c r="DE49" s="777"/>
      <c r="DF49" s="777"/>
      <c r="DG49" s="777"/>
      <c r="DH49" s="777"/>
      <c r="DI49" s="777"/>
      <c r="DJ49" s="777"/>
      <c r="DK49" s="777"/>
      <c r="DL49" s="777"/>
      <c r="DM49" s="777"/>
      <c r="DN49" s="777"/>
      <c r="DO49" s="777"/>
      <c r="DP49" s="777"/>
      <c r="DQ49" s="777"/>
      <c r="DR49" s="777"/>
      <c r="DS49" s="777"/>
      <c r="DT49" s="777"/>
      <c r="DU49" s="777"/>
      <c r="DV49" s="777"/>
      <c r="DW49" s="777"/>
      <c r="DX49" s="777"/>
      <c r="DY49" s="777"/>
      <c r="DZ49" s="777"/>
      <c r="EA49" s="777"/>
      <c r="EB49" s="777"/>
      <c r="EC49" s="777"/>
      <c r="ED49" s="777"/>
      <c r="EE49" s="777"/>
    </row>
    <row r="50" spans="1:135">
      <c r="A50" s="777"/>
      <c r="B50" s="777"/>
      <c r="C50" s="777"/>
      <c r="D50" s="777"/>
      <c r="E50" s="777"/>
      <c r="F50" s="777"/>
      <c r="G50" s="777"/>
      <c r="H50" s="777"/>
      <c r="I50" s="777"/>
      <c r="J50" s="777"/>
      <c r="K50" s="777"/>
      <c r="L50" s="777"/>
      <c r="M50" s="777"/>
      <c r="N50" s="777"/>
      <c r="O50" s="777"/>
      <c r="P50" s="777"/>
      <c r="Q50" s="777"/>
      <c r="R50" s="777"/>
      <c r="S50" s="777"/>
      <c r="T50" s="777"/>
      <c r="U50" s="777"/>
      <c r="V50" s="777"/>
      <c r="W50" s="777"/>
      <c r="X50" s="777"/>
      <c r="Y50" s="777"/>
      <c r="Z50" s="777"/>
      <c r="AA50" s="777"/>
      <c r="AB50" s="777"/>
      <c r="AC50" s="777"/>
      <c r="AD50" s="777"/>
      <c r="AE50" s="777"/>
      <c r="AF50" s="777"/>
      <c r="AG50" s="777"/>
      <c r="AH50" s="777"/>
      <c r="AI50" s="777"/>
      <c r="AJ50" s="777"/>
      <c r="AK50" s="777"/>
      <c r="AL50" s="777"/>
      <c r="AM50" s="777"/>
      <c r="AN50" s="777"/>
      <c r="AO50" s="777"/>
      <c r="AP50" s="777"/>
      <c r="AQ50" s="777"/>
      <c r="AR50" s="777"/>
      <c r="AS50" s="777"/>
      <c r="AT50" s="777"/>
      <c r="AU50" s="777"/>
      <c r="AV50" s="777"/>
      <c r="AW50" s="777"/>
      <c r="AX50" s="777"/>
      <c r="AY50" s="777"/>
      <c r="AZ50" s="777"/>
      <c r="BA50" s="777"/>
      <c r="BB50" s="777"/>
      <c r="BC50" s="777"/>
      <c r="BD50" s="777"/>
      <c r="BE50" s="777"/>
      <c r="BF50" s="777"/>
      <c r="BG50" s="777"/>
      <c r="BH50" s="777"/>
      <c r="BI50" s="777"/>
      <c r="BJ50" s="777"/>
      <c r="BK50" s="777"/>
      <c r="BL50" s="777"/>
      <c r="BM50" s="777"/>
      <c r="BN50" s="777"/>
      <c r="BO50" s="777"/>
      <c r="BP50" s="777"/>
      <c r="BQ50" s="777"/>
      <c r="BR50" s="777"/>
      <c r="BS50" s="777"/>
      <c r="BT50" s="777"/>
      <c r="BU50" s="777"/>
      <c r="BV50" s="777"/>
      <c r="BW50" s="777"/>
      <c r="BX50" s="777"/>
      <c r="BY50" s="777"/>
      <c r="BZ50" s="777"/>
      <c r="CA50" s="777"/>
      <c r="CB50" s="777"/>
      <c r="CC50" s="777"/>
      <c r="CD50" s="777"/>
      <c r="CE50" s="777"/>
      <c r="CF50" s="777"/>
      <c r="CG50" s="777"/>
      <c r="CH50" s="777"/>
      <c r="CI50" s="777"/>
      <c r="CJ50" s="777"/>
      <c r="CK50" s="777"/>
      <c r="CL50" s="777"/>
      <c r="CM50" s="777"/>
      <c r="CN50" s="777"/>
      <c r="CO50" s="777"/>
      <c r="CP50" s="777"/>
      <c r="CQ50" s="777"/>
      <c r="CR50" s="777"/>
      <c r="CS50" s="777"/>
      <c r="CT50" s="777"/>
      <c r="CU50" s="777"/>
      <c r="CV50" s="777"/>
      <c r="CW50" s="777"/>
      <c r="CX50" s="777"/>
      <c r="CY50" s="777"/>
      <c r="CZ50" s="777"/>
      <c r="DA50" s="777"/>
      <c r="DB50" s="777"/>
      <c r="DC50" s="777"/>
      <c r="DD50" s="777"/>
      <c r="DE50" s="777"/>
      <c r="DF50" s="777"/>
      <c r="DG50" s="777"/>
      <c r="DH50" s="777"/>
      <c r="DI50" s="777"/>
      <c r="DJ50" s="777"/>
      <c r="DK50" s="777"/>
      <c r="DL50" s="777"/>
      <c r="DM50" s="777"/>
      <c r="DN50" s="777"/>
      <c r="DO50" s="777"/>
      <c r="DP50" s="777"/>
      <c r="DQ50" s="777"/>
      <c r="DR50" s="777"/>
      <c r="DS50" s="777"/>
      <c r="DT50" s="777"/>
      <c r="DU50" s="777"/>
      <c r="DV50" s="777"/>
      <c r="DW50" s="777"/>
      <c r="DX50" s="777"/>
      <c r="DY50" s="777"/>
      <c r="DZ50" s="777"/>
      <c r="EA50" s="777"/>
      <c r="EB50" s="777"/>
      <c r="EC50" s="777"/>
      <c r="ED50" s="777"/>
      <c r="EE50" s="777"/>
    </row>
    <row r="51" spans="1:135">
      <c r="A51" s="777"/>
      <c r="B51" s="777"/>
      <c r="C51" s="777"/>
      <c r="D51" s="777"/>
      <c r="E51" s="777"/>
      <c r="F51" s="777"/>
      <c r="G51" s="777"/>
      <c r="H51" s="777"/>
      <c r="I51" s="777"/>
      <c r="J51" s="777"/>
      <c r="K51" s="777"/>
      <c r="L51" s="777"/>
      <c r="M51" s="777"/>
      <c r="N51" s="777"/>
      <c r="O51" s="777"/>
      <c r="P51" s="777"/>
      <c r="Q51" s="777"/>
      <c r="R51" s="777"/>
      <c r="S51" s="777"/>
      <c r="T51" s="777"/>
      <c r="U51" s="777"/>
      <c r="V51" s="777"/>
      <c r="W51" s="777"/>
      <c r="X51" s="777"/>
      <c r="Y51" s="777"/>
      <c r="Z51" s="777"/>
      <c r="AA51" s="777"/>
      <c r="AB51" s="777"/>
      <c r="AC51" s="777"/>
      <c r="AD51" s="777"/>
      <c r="AE51" s="777"/>
      <c r="AF51" s="777"/>
      <c r="AG51" s="777"/>
      <c r="AH51" s="777"/>
      <c r="AI51" s="777"/>
      <c r="AJ51" s="777"/>
      <c r="AK51" s="777"/>
      <c r="AL51" s="777"/>
      <c r="AM51" s="777"/>
      <c r="AN51" s="777"/>
      <c r="AO51" s="777"/>
      <c r="AP51" s="777"/>
      <c r="AQ51" s="777"/>
      <c r="AR51" s="777"/>
      <c r="AS51" s="777"/>
      <c r="AT51" s="777"/>
      <c r="AU51" s="777"/>
      <c r="AV51" s="777"/>
      <c r="AW51" s="777"/>
      <c r="AX51" s="777"/>
      <c r="AY51" s="777"/>
      <c r="AZ51" s="777"/>
      <c r="BA51" s="777"/>
      <c r="BB51" s="777"/>
      <c r="BC51" s="777"/>
      <c r="BD51" s="777"/>
      <c r="BE51" s="777"/>
      <c r="BF51" s="777"/>
      <c r="BG51" s="777"/>
      <c r="BH51" s="777"/>
      <c r="BI51" s="777"/>
      <c r="BJ51" s="777"/>
      <c r="BK51" s="777"/>
      <c r="BL51" s="777"/>
      <c r="BM51" s="777"/>
      <c r="BN51" s="777"/>
      <c r="BO51" s="777"/>
      <c r="BP51" s="777"/>
      <c r="BQ51" s="777"/>
      <c r="BR51" s="777"/>
      <c r="BS51" s="777"/>
      <c r="BT51" s="777"/>
      <c r="BU51" s="777"/>
      <c r="BV51" s="777"/>
      <c r="BW51" s="777"/>
      <c r="BX51" s="777"/>
      <c r="BY51" s="777"/>
      <c r="BZ51" s="777"/>
      <c r="CA51" s="777"/>
      <c r="CB51" s="777"/>
      <c r="CC51" s="777"/>
      <c r="CD51" s="777"/>
      <c r="CE51" s="777"/>
      <c r="CF51" s="777"/>
      <c r="CG51" s="777"/>
      <c r="CH51" s="777"/>
      <c r="CI51" s="777"/>
      <c r="CJ51" s="777"/>
      <c r="CK51" s="777"/>
      <c r="CL51" s="777"/>
      <c r="CM51" s="777"/>
      <c r="CN51" s="777"/>
      <c r="CO51" s="777"/>
      <c r="CP51" s="777"/>
      <c r="CQ51" s="777"/>
      <c r="CR51" s="777"/>
      <c r="CS51" s="777"/>
      <c r="CT51" s="777"/>
      <c r="CU51" s="777"/>
      <c r="CV51" s="777"/>
      <c r="CW51" s="777"/>
      <c r="CX51" s="777"/>
      <c r="CY51" s="777"/>
      <c r="CZ51" s="777"/>
      <c r="DA51" s="777"/>
      <c r="DB51" s="777"/>
      <c r="DC51" s="777"/>
      <c r="DD51" s="777"/>
      <c r="DE51" s="777"/>
      <c r="DF51" s="777"/>
      <c r="DG51" s="777"/>
      <c r="DH51" s="777"/>
      <c r="DI51" s="777"/>
      <c r="DJ51" s="777"/>
      <c r="DK51" s="777"/>
      <c r="DL51" s="777"/>
      <c r="DM51" s="777"/>
      <c r="DN51" s="777"/>
      <c r="DO51" s="777"/>
      <c r="DP51" s="777"/>
      <c r="DQ51" s="777"/>
      <c r="DR51" s="777"/>
      <c r="DS51" s="777"/>
      <c r="DT51" s="777"/>
      <c r="DU51" s="777"/>
      <c r="DV51" s="777"/>
      <c r="DW51" s="777"/>
      <c r="DX51" s="777"/>
      <c r="DY51" s="777"/>
      <c r="DZ51" s="777"/>
      <c r="EA51" s="777"/>
      <c r="EB51" s="777"/>
      <c r="EC51" s="777"/>
      <c r="ED51" s="777"/>
      <c r="EE51" s="777"/>
    </row>
    <row r="52" spans="1:135">
      <c r="A52" s="777"/>
      <c r="B52" s="777"/>
      <c r="C52" s="777"/>
      <c r="D52" s="777"/>
      <c r="E52" s="777"/>
      <c r="F52" s="777"/>
      <c r="G52" s="777"/>
      <c r="H52" s="777"/>
      <c r="I52" s="777"/>
      <c r="J52" s="777"/>
      <c r="K52" s="777"/>
      <c r="L52" s="777"/>
      <c r="M52" s="777"/>
      <c r="N52" s="777"/>
      <c r="O52" s="777"/>
      <c r="P52" s="777"/>
      <c r="Q52" s="777"/>
      <c r="R52" s="777"/>
      <c r="S52" s="777"/>
      <c r="T52" s="777"/>
      <c r="U52" s="777"/>
      <c r="V52" s="777"/>
      <c r="W52" s="777"/>
      <c r="X52" s="777"/>
      <c r="Y52" s="777"/>
      <c r="Z52" s="777"/>
      <c r="AA52" s="777"/>
      <c r="AB52" s="777"/>
      <c r="AC52" s="777"/>
      <c r="AD52" s="777"/>
      <c r="AE52" s="777"/>
      <c r="AF52" s="777"/>
      <c r="AG52" s="777"/>
      <c r="AH52" s="777"/>
      <c r="AI52" s="777"/>
      <c r="AJ52" s="777"/>
      <c r="AK52" s="777"/>
      <c r="AL52" s="777"/>
      <c r="AM52" s="777"/>
      <c r="AN52" s="777"/>
      <c r="AO52" s="777"/>
      <c r="AP52" s="777"/>
      <c r="AQ52" s="777"/>
      <c r="AR52" s="777"/>
      <c r="AS52" s="777"/>
      <c r="AT52" s="777"/>
      <c r="AU52" s="777"/>
      <c r="AV52" s="777"/>
      <c r="AW52" s="777"/>
      <c r="AX52" s="777"/>
      <c r="AY52" s="777"/>
      <c r="AZ52" s="777"/>
      <c r="BA52" s="777"/>
      <c r="BB52" s="777"/>
      <c r="BC52" s="777"/>
      <c r="BD52" s="777"/>
      <c r="BE52" s="777"/>
      <c r="BF52" s="777"/>
      <c r="BG52" s="777"/>
      <c r="BH52" s="777"/>
      <c r="BI52" s="777"/>
      <c r="BJ52" s="777"/>
      <c r="BK52" s="777"/>
      <c r="BL52" s="777"/>
      <c r="BM52" s="777"/>
      <c r="BN52" s="777"/>
      <c r="BO52" s="777"/>
      <c r="BP52" s="777"/>
      <c r="BQ52" s="777"/>
      <c r="BR52" s="777"/>
      <c r="BS52" s="777"/>
      <c r="BT52" s="777"/>
      <c r="BU52" s="777"/>
      <c r="BV52" s="777"/>
      <c r="BW52" s="777"/>
      <c r="BX52" s="777"/>
      <c r="BY52" s="777"/>
      <c r="BZ52" s="777"/>
      <c r="CA52" s="777"/>
      <c r="CB52" s="777"/>
      <c r="CC52" s="777"/>
      <c r="CD52" s="777"/>
      <c r="CE52" s="777"/>
      <c r="CF52" s="777"/>
      <c r="CG52" s="777"/>
      <c r="CH52" s="777"/>
      <c r="CI52" s="777"/>
      <c r="CJ52" s="777"/>
      <c r="CK52" s="777"/>
      <c r="CL52" s="777"/>
      <c r="CM52" s="777"/>
      <c r="CN52" s="777"/>
      <c r="CO52" s="777"/>
      <c r="CP52" s="777"/>
      <c r="CQ52" s="777"/>
      <c r="CR52" s="777"/>
      <c r="CS52" s="777"/>
      <c r="CT52" s="777"/>
      <c r="CU52" s="777"/>
      <c r="CV52" s="777"/>
      <c r="CW52" s="777"/>
      <c r="CX52" s="777"/>
      <c r="CY52" s="777"/>
      <c r="CZ52" s="777"/>
      <c r="DA52" s="777"/>
      <c r="DB52" s="777"/>
      <c r="DC52" s="777"/>
      <c r="DD52" s="777"/>
      <c r="DE52" s="777"/>
      <c r="DF52" s="777"/>
      <c r="DG52" s="777"/>
      <c r="DH52" s="777"/>
      <c r="DI52" s="777"/>
      <c r="DJ52" s="777"/>
      <c r="DK52" s="777"/>
      <c r="DL52" s="777"/>
      <c r="DM52" s="777"/>
      <c r="DN52" s="777"/>
      <c r="DO52" s="777"/>
      <c r="DP52" s="777"/>
      <c r="DQ52" s="777"/>
      <c r="DR52" s="777"/>
      <c r="DS52" s="777"/>
      <c r="DT52" s="777"/>
      <c r="DU52" s="777"/>
      <c r="DV52" s="777"/>
      <c r="DW52" s="777"/>
      <c r="DX52" s="777"/>
      <c r="DY52" s="777"/>
      <c r="DZ52" s="777"/>
      <c r="EA52" s="777"/>
      <c r="EB52" s="777"/>
      <c r="EC52" s="777"/>
      <c r="ED52" s="777"/>
      <c r="EE52" s="777"/>
    </row>
    <row r="53" spans="1:135">
      <c r="A53" s="777"/>
      <c r="B53" s="777"/>
      <c r="C53" s="777"/>
      <c r="D53" s="777"/>
      <c r="E53" s="777"/>
      <c r="F53" s="777"/>
      <c r="G53" s="777"/>
      <c r="H53" s="777"/>
      <c r="I53" s="777"/>
      <c r="J53" s="777"/>
      <c r="K53" s="777"/>
      <c r="L53" s="777"/>
      <c r="M53" s="777"/>
      <c r="N53" s="777"/>
      <c r="O53" s="777"/>
      <c r="P53" s="777"/>
      <c r="Q53" s="777"/>
      <c r="R53" s="777"/>
      <c r="S53" s="777"/>
      <c r="T53" s="777"/>
      <c r="U53" s="777"/>
      <c r="V53" s="777"/>
      <c r="W53" s="777"/>
      <c r="X53" s="777"/>
      <c r="Y53" s="777"/>
      <c r="Z53" s="777"/>
      <c r="AA53" s="777"/>
      <c r="AB53" s="777"/>
      <c r="AC53" s="777"/>
      <c r="AD53" s="777"/>
      <c r="AE53" s="777"/>
      <c r="AF53" s="777"/>
      <c r="AG53" s="777"/>
      <c r="AH53" s="777"/>
      <c r="AI53" s="777"/>
      <c r="AJ53" s="777"/>
      <c r="AK53" s="777"/>
      <c r="AL53" s="777"/>
      <c r="AM53" s="777"/>
      <c r="AN53" s="777"/>
      <c r="AO53" s="777"/>
      <c r="AP53" s="777"/>
      <c r="AQ53" s="777"/>
      <c r="AR53" s="777"/>
      <c r="AS53" s="777"/>
      <c r="AT53" s="777"/>
      <c r="AU53" s="777"/>
      <c r="AV53" s="777"/>
      <c r="AW53" s="777"/>
      <c r="AX53" s="777"/>
      <c r="AY53" s="777"/>
      <c r="AZ53" s="777"/>
      <c r="BA53" s="777"/>
      <c r="BB53" s="777"/>
      <c r="BC53" s="777"/>
      <c r="BD53" s="777"/>
      <c r="BE53" s="777"/>
      <c r="BF53" s="777"/>
      <c r="BG53" s="777"/>
      <c r="BH53" s="777"/>
      <c r="BI53" s="777"/>
      <c r="BJ53" s="777"/>
      <c r="BK53" s="777"/>
      <c r="BL53" s="777"/>
      <c r="BM53" s="777"/>
      <c r="BN53" s="777"/>
      <c r="BO53" s="777"/>
      <c r="BP53" s="777"/>
      <c r="BQ53" s="777"/>
      <c r="BR53" s="777"/>
      <c r="BS53" s="777"/>
      <c r="BT53" s="777"/>
      <c r="BU53" s="777"/>
      <c r="BV53" s="777"/>
      <c r="BW53" s="777"/>
      <c r="BX53" s="777"/>
      <c r="BY53" s="777"/>
      <c r="BZ53" s="777"/>
      <c r="CA53" s="777"/>
      <c r="CB53" s="777"/>
      <c r="CC53" s="777"/>
      <c r="CD53" s="777"/>
      <c r="CE53" s="777"/>
      <c r="CF53" s="777"/>
      <c r="CG53" s="777"/>
      <c r="CH53" s="777"/>
      <c r="CI53" s="777"/>
      <c r="CJ53" s="777"/>
      <c r="CK53" s="777"/>
      <c r="CL53" s="777"/>
      <c r="CM53" s="777"/>
      <c r="CN53" s="777"/>
      <c r="CO53" s="777"/>
      <c r="CP53" s="777"/>
      <c r="CQ53" s="777"/>
      <c r="CR53" s="777"/>
      <c r="CS53" s="777"/>
      <c r="CT53" s="777"/>
      <c r="CU53" s="777"/>
      <c r="CV53" s="777"/>
      <c r="CW53" s="777"/>
      <c r="CX53" s="777"/>
      <c r="CY53" s="777"/>
      <c r="CZ53" s="777"/>
      <c r="DA53" s="777"/>
      <c r="DB53" s="777"/>
      <c r="DC53" s="777"/>
      <c r="DD53" s="777"/>
      <c r="DE53" s="777"/>
      <c r="DF53" s="777"/>
      <c r="DG53" s="777"/>
      <c r="DH53" s="777"/>
      <c r="DI53" s="777"/>
      <c r="DJ53" s="777"/>
      <c r="DK53" s="777"/>
      <c r="DL53" s="777"/>
      <c r="DM53" s="777"/>
      <c r="DN53" s="777"/>
      <c r="DO53" s="777"/>
      <c r="DP53" s="777"/>
      <c r="DQ53" s="777"/>
      <c r="DR53" s="777"/>
      <c r="DS53" s="777"/>
      <c r="DT53" s="777"/>
      <c r="DU53" s="777"/>
      <c r="DV53" s="777"/>
      <c r="DW53" s="777"/>
      <c r="DX53" s="777"/>
      <c r="DY53" s="777"/>
      <c r="DZ53" s="777"/>
      <c r="EA53" s="777"/>
      <c r="EB53" s="777"/>
      <c r="EC53" s="777"/>
      <c r="ED53" s="777"/>
      <c r="EE53" s="777"/>
    </row>
    <row r="54" spans="1:135">
      <c r="A54" s="777"/>
      <c r="B54" s="777"/>
      <c r="C54" s="777"/>
      <c r="D54" s="777"/>
      <c r="E54" s="777"/>
      <c r="F54" s="777"/>
      <c r="G54" s="777"/>
      <c r="H54" s="777"/>
      <c r="I54" s="777"/>
      <c r="J54" s="777"/>
      <c r="K54" s="777"/>
      <c r="L54" s="777"/>
      <c r="M54" s="777"/>
      <c r="N54" s="777"/>
      <c r="O54" s="777"/>
      <c r="P54" s="777"/>
      <c r="Q54" s="777"/>
      <c r="R54" s="777"/>
      <c r="S54" s="777"/>
      <c r="T54" s="777"/>
      <c r="U54" s="777"/>
      <c r="V54" s="777"/>
      <c r="W54" s="777"/>
      <c r="X54" s="777"/>
      <c r="Y54" s="777"/>
      <c r="Z54" s="777"/>
      <c r="AA54" s="777"/>
      <c r="AB54" s="777"/>
      <c r="AC54" s="777"/>
      <c r="AD54" s="777"/>
      <c r="AE54" s="777"/>
      <c r="AF54" s="777"/>
      <c r="AG54" s="777"/>
      <c r="AH54" s="777"/>
      <c r="AI54" s="777"/>
      <c r="AJ54" s="777"/>
      <c r="AK54" s="777"/>
      <c r="AL54" s="777"/>
      <c r="AM54" s="777"/>
      <c r="AN54" s="777"/>
      <c r="AO54" s="777"/>
      <c r="AP54" s="777"/>
      <c r="AQ54" s="777"/>
      <c r="AR54" s="777"/>
      <c r="AS54" s="777"/>
      <c r="AT54" s="777"/>
      <c r="AU54" s="777"/>
      <c r="AV54" s="777"/>
      <c r="AW54" s="777"/>
      <c r="AX54" s="777"/>
      <c r="AY54" s="777"/>
      <c r="AZ54" s="777"/>
      <c r="BA54" s="777"/>
      <c r="BB54" s="777"/>
      <c r="BC54" s="777"/>
      <c r="BD54" s="777"/>
      <c r="BE54" s="777"/>
      <c r="BF54" s="777"/>
      <c r="BG54" s="777"/>
      <c r="BH54" s="777"/>
      <c r="BI54" s="777"/>
      <c r="BJ54" s="777"/>
      <c r="BK54" s="777"/>
      <c r="BL54" s="777"/>
      <c r="BM54" s="777"/>
      <c r="BN54" s="777"/>
      <c r="BO54" s="777"/>
      <c r="BP54" s="777"/>
      <c r="BQ54" s="777"/>
      <c r="BR54" s="777"/>
      <c r="BS54" s="777"/>
      <c r="BT54" s="777"/>
      <c r="BU54" s="777"/>
      <c r="BV54" s="777"/>
      <c r="BW54" s="777"/>
      <c r="BX54" s="777"/>
      <c r="BY54" s="777"/>
      <c r="BZ54" s="777"/>
      <c r="CA54" s="777"/>
      <c r="CB54" s="777"/>
      <c r="CC54" s="777"/>
      <c r="CD54" s="777"/>
      <c r="CE54" s="777"/>
      <c r="CF54" s="777"/>
      <c r="CG54" s="777"/>
      <c r="CH54" s="777"/>
      <c r="CI54" s="777"/>
      <c r="CJ54" s="777"/>
      <c r="CK54" s="777"/>
      <c r="CL54" s="777"/>
      <c r="CM54" s="777"/>
      <c r="CN54" s="777"/>
      <c r="CO54" s="777"/>
      <c r="CP54" s="777"/>
      <c r="CQ54" s="777"/>
      <c r="CR54" s="777"/>
      <c r="CS54" s="777"/>
      <c r="CT54" s="777"/>
      <c r="CU54" s="777"/>
      <c r="CV54" s="777"/>
      <c r="CW54" s="777"/>
      <c r="CX54" s="777"/>
      <c r="CY54" s="777"/>
      <c r="CZ54" s="777"/>
      <c r="DA54" s="777"/>
      <c r="DB54" s="777"/>
      <c r="DC54" s="777"/>
      <c r="DD54" s="777"/>
      <c r="DE54" s="777"/>
      <c r="DF54" s="777"/>
      <c r="DG54" s="777"/>
      <c r="DH54" s="777"/>
      <c r="DI54" s="777"/>
      <c r="DJ54" s="777"/>
      <c r="DK54" s="777"/>
      <c r="DL54" s="777"/>
      <c r="DM54" s="777"/>
      <c r="DN54" s="777"/>
      <c r="DO54" s="777"/>
      <c r="DP54" s="777"/>
      <c r="DQ54" s="777"/>
      <c r="DR54" s="777"/>
      <c r="DS54" s="777"/>
      <c r="DT54" s="777"/>
      <c r="DU54" s="777"/>
      <c r="DV54" s="777"/>
      <c r="DW54" s="777"/>
      <c r="DX54" s="777"/>
      <c r="DY54" s="777"/>
      <c r="DZ54" s="777"/>
      <c r="EA54" s="777"/>
      <c r="EB54" s="777"/>
      <c r="EC54" s="777"/>
      <c r="ED54" s="777"/>
      <c r="EE54" s="777"/>
    </row>
    <row r="55" spans="1:135">
      <c r="A55" s="777"/>
      <c r="B55" s="777"/>
      <c r="C55" s="777"/>
      <c r="D55" s="777"/>
      <c r="E55" s="777"/>
      <c r="F55" s="777"/>
      <c r="G55" s="777"/>
      <c r="H55" s="777"/>
      <c r="I55" s="777"/>
      <c r="J55" s="777"/>
      <c r="K55" s="777"/>
      <c r="L55" s="777"/>
      <c r="M55" s="777"/>
      <c r="N55" s="777"/>
      <c r="O55" s="777"/>
      <c r="P55" s="777"/>
      <c r="Q55" s="777"/>
      <c r="R55" s="777"/>
      <c r="S55" s="777"/>
      <c r="T55" s="777"/>
      <c r="U55" s="777"/>
      <c r="V55" s="777"/>
      <c r="W55" s="777"/>
      <c r="X55" s="777"/>
      <c r="Y55" s="777"/>
      <c r="Z55" s="777"/>
      <c r="AA55" s="777"/>
      <c r="AB55" s="777"/>
      <c r="AC55" s="777"/>
      <c r="AD55" s="777"/>
      <c r="AE55" s="777"/>
      <c r="AF55" s="777"/>
      <c r="AG55" s="777"/>
      <c r="AH55" s="777"/>
      <c r="AI55" s="777"/>
      <c r="AJ55" s="777"/>
      <c r="AK55" s="777"/>
      <c r="AL55" s="777"/>
      <c r="AM55" s="777"/>
      <c r="AN55" s="777"/>
      <c r="AO55" s="777"/>
      <c r="AP55" s="777"/>
      <c r="AQ55" s="777"/>
      <c r="AR55" s="777"/>
      <c r="AS55" s="777"/>
      <c r="AT55" s="777"/>
      <c r="AU55" s="777"/>
      <c r="AV55" s="777"/>
      <c r="AW55" s="777"/>
      <c r="AX55" s="777"/>
      <c r="AY55" s="777"/>
      <c r="AZ55" s="777"/>
      <c r="BA55" s="777"/>
      <c r="BB55" s="777"/>
      <c r="BC55" s="777"/>
      <c r="BD55" s="777"/>
      <c r="BE55" s="777"/>
      <c r="BF55" s="777"/>
      <c r="BG55" s="777"/>
      <c r="BH55" s="777"/>
      <c r="BI55" s="777"/>
      <c r="BJ55" s="777"/>
      <c r="BK55" s="777"/>
      <c r="BL55" s="777"/>
      <c r="BM55" s="777"/>
      <c r="BN55" s="777"/>
      <c r="BO55" s="777"/>
      <c r="BP55" s="777"/>
      <c r="BQ55" s="777"/>
      <c r="BR55" s="777"/>
      <c r="BS55" s="777"/>
      <c r="BT55" s="777"/>
      <c r="BU55" s="777"/>
      <c r="BV55" s="777"/>
      <c r="BW55" s="777"/>
      <c r="BX55" s="777"/>
      <c r="BY55" s="777"/>
      <c r="BZ55" s="777"/>
      <c r="CA55" s="777"/>
      <c r="CB55" s="777"/>
      <c r="CC55" s="777"/>
      <c r="CD55" s="777"/>
      <c r="CE55" s="777"/>
      <c r="CF55" s="777"/>
      <c r="CG55" s="777"/>
      <c r="CH55" s="777"/>
      <c r="CI55" s="777"/>
      <c r="CJ55" s="777"/>
      <c r="CK55" s="777"/>
      <c r="CL55" s="777"/>
      <c r="CM55" s="777"/>
      <c r="CN55" s="777"/>
      <c r="CO55" s="777"/>
      <c r="CP55" s="777"/>
      <c r="CQ55" s="777"/>
      <c r="CR55" s="777"/>
      <c r="CS55" s="777"/>
      <c r="CT55" s="777"/>
      <c r="CU55" s="777"/>
      <c r="CV55" s="777"/>
      <c r="CW55" s="777"/>
      <c r="CX55" s="777"/>
      <c r="CY55" s="777"/>
      <c r="CZ55" s="777"/>
      <c r="DA55" s="777"/>
      <c r="DB55" s="777"/>
      <c r="DC55" s="777"/>
      <c r="DD55" s="777"/>
      <c r="DE55" s="777"/>
      <c r="DF55" s="777"/>
      <c r="DG55" s="777"/>
      <c r="DH55" s="777"/>
      <c r="DI55" s="777"/>
      <c r="DJ55" s="777"/>
      <c r="DK55" s="777"/>
      <c r="DL55" s="777"/>
      <c r="DM55" s="777"/>
      <c r="DN55" s="777"/>
      <c r="DO55" s="777"/>
      <c r="DP55" s="777"/>
      <c r="DQ55" s="777"/>
      <c r="DR55" s="777"/>
      <c r="DS55" s="777"/>
      <c r="DT55" s="777"/>
      <c r="DU55" s="777"/>
      <c r="DV55" s="777"/>
      <c r="DW55" s="777"/>
      <c r="DX55" s="777"/>
      <c r="DY55" s="777"/>
      <c r="DZ55" s="777"/>
      <c r="EA55" s="777"/>
      <c r="EB55" s="777"/>
      <c r="EC55" s="777"/>
      <c r="ED55" s="777"/>
      <c r="EE55" s="777"/>
    </row>
    <row r="56" spans="1:135">
      <c r="A56" s="777"/>
      <c r="B56" s="777"/>
      <c r="C56" s="777"/>
      <c r="D56" s="777"/>
      <c r="E56" s="777"/>
      <c r="F56" s="777"/>
      <c r="G56" s="777"/>
      <c r="H56" s="777"/>
      <c r="I56" s="777"/>
      <c r="J56" s="777"/>
      <c r="K56" s="777"/>
      <c r="L56" s="777"/>
      <c r="M56" s="777"/>
      <c r="N56" s="777"/>
      <c r="O56" s="777"/>
      <c r="P56" s="777"/>
      <c r="Q56" s="777"/>
      <c r="R56" s="777"/>
      <c r="S56" s="777"/>
      <c r="T56" s="777"/>
      <c r="U56" s="777"/>
      <c r="V56" s="777"/>
      <c r="W56" s="777"/>
      <c r="X56" s="777"/>
      <c r="Y56" s="777"/>
      <c r="Z56" s="777"/>
      <c r="AA56" s="777"/>
      <c r="AB56" s="777"/>
      <c r="AC56" s="777"/>
      <c r="AD56" s="777"/>
      <c r="AE56" s="777"/>
      <c r="AF56" s="777"/>
      <c r="AG56" s="777"/>
      <c r="AH56" s="777"/>
      <c r="AI56" s="777"/>
      <c r="AJ56" s="777"/>
      <c r="AK56" s="777"/>
      <c r="AL56" s="777"/>
      <c r="AM56" s="777"/>
      <c r="AN56" s="777"/>
      <c r="AO56" s="777"/>
      <c r="AP56" s="777"/>
      <c r="AQ56" s="777"/>
      <c r="AR56" s="777"/>
      <c r="AS56" s="777"/>
      <c r="AT56" s="777"/>
      <c r="AU56" s="777"/>
      <c r="AV56" s="777"/>
      <c r="AW56" s="777"/>
      <c r="AX56" s="777"/>
      <c r="AY56" s="777"/>
      <c r="AZ56" s="777"/>
      <c r="BA56" s="777"/>
      <c r="BB56" s="777"/>
      <c r="BC56" s="777"/>
      <c r="BD56" s="777"/>
      <c r="BE56" s="777"/>
      <c r="BF56" s="777"/>
      <c r="BG56" s="777"/>
      <c r="BH56" s="777"/>
      <c r="BI56" s="777"/>
      <c r="BJ56" s="777"/>
      <c r="BK56" s="777"/>
      <c r="BL56" s="777"/>
      <c r="BM56" s="777"/>
      <c r="BN56" s="777"/>
      <c r="BO56" s="777"/>
      <c r="BP56" s="777"/>
      <c r="BQ56" s="777"/>
      <c r="BR56" s="777"/>
      <c r="BS56" s="777"/>
      <c r="BT56" s="777"/>
      <c r="BU56" s="777"/>
      <c r="BV56" s="777"/>
      <c r="BW56" s="777"/>
      <c r="BX56" s="777"/>
      <c r="BY56" s="777"/>
      <c r="BZ56" s="777"/>
      <c r="CA56" s="777"/>
      <c r="CB56" s="777"/>
      <c r="CC56" s="777"/>
      <c r="CD56" s="777"/>
      <c r="CE56" s="777"/>
      <c r="CF56" s="777"/>
      <c r="CG56" s="777"/>
      <c r="CH56" s="777"/>
      <c r="CI56" s="777"/>
      <c r="CJ56" s="777"/>
      <c r="CK56" s="777"/>
      <c r="CL56" s="777"/>
      <c r="CM56" s="777"/>
      <c r="CN56" s="777"/>
      <c r="CO56" s="777"/>
      <c r="CP56" s="777"/>
      <c r="CQ56" s="777"/>
      <c r="CR56" s="777"/>
      <c r="CS56" s="777"/>
      <c r="CT56" s="777"/>
      <c r="CU56" s="777"/>
      <c r="CV56" s="777"/>
      <c r="CW56" s="777"/>
      <c r="CX56" s="777"/>
      <c r="CY56" s="777"/>
      <c r="CZ56" s="777"/>
      <c r="DA56" s="777"/>
      <c r="DB56" s="777"/>
      <c r="DC56" s="777"/>
      <c r="DD56" s="777"/>
      <c r="DE56" s="777"/>
      <c r="DF56" s="777"/>
      <c r="DG56" s="777"/>
      <c r="DH56" s="777"/>
      <c r="DI56" s="777"/>
      <c r="DJ56" s="777"/>
      <c r="DK56" s="777"/>
      <c r="DL56" s="777"/>
      <c r="DM56" s="777"/>
      <c r="DN56" s="777"/>
      <c r="DO56" s="777"/>
      <c r="DP56" s="777"/>
      <c r="DQ56" s="777"/>
      <c r="DR56" s="777"/>
      <c r="DS56" s="777"/>
      <c r="DT56" s="777"/>
      <c r="DU56" s="777"/>
      <c r="DV56" s="777"/>
      <c r="DW56" s="777"/>
      <c r="DX56" s="777"/>
      <c r="DY56" s="777"/>
      <c r="DZ56" s="777"/>
      <c r="EA56" s="777"/>
      <c r="EB56" s="777"/>
      <c r="EC56" s="777"/>
      <c r="ED56" s="777"/>
      <c r="EE56" s="777"/>
    </row>
    <row r="57" spans="1:135">
      <c r="A57" s="777"/>
      <c r="B57" s="777"/>
      <c r="C57" s="777"/>
      <c r="D57" s="777"/>
      <c r="E57" s="777"/>
      <c r="F57" s="777"/>
      <c r="G57" s="777"/>
      <c r="H57" s="777"/>
      <c r="I57" s="777"/>
      <c r="J57" s="777"/>
      <c r="K57" s="777"/>
      <c r="L57" s="777"/>
      <c r="M57" s="777"/>
      <c r="N57" s="777"/>
      <c r="O57" s="777"/>
      <c r="P57" s="777"/>
      <c r="Q57" s="777"/>
      <c r="R57" s="777"/>
      <c r="S57" s="777"/>
      <c r="T57" s="777"/>
      <c r="U57" s="777"/>
      <c r="V57" s="777"/>
      <c r="W57" s="777"/>
      <c r="X57" s="777"/>
      <c r="Y57" s="777"/>
      <c r="Z57" s="777"/>
      <c r="AA57" s="777"/>
      <c r="AB57" s="777"/>
      <c r="AC57" s="777"/>
      <c r="AD57" s="777"/>
      <c r="AE57" s="777"/>
      <c r="AF57" s="777"/>
      <c r="AG57" s="777"/>
      <c r="AH57" s="777"/>
      <c r="AI57" s="777"/>
      <c r="AJ57" s="777"/>
      <c r="AK57" s="777"/>
      <c r="AL57" s="777"/>
      <c r="AM57" s="777"/>
      <c r="AN57" s="777"/>
      <c r="AO57" s="777"/>
      <c r="AP57" s="777"/>
      <c r="AQ57" s="777"/>
      <c r="AR57" s="777"/>
      <c r="AS57" s="777"/>
      <c r="AT57" s="777"/>
      <c r="AU57" s="777"/>
      <c r="AV57" s="777"/>
      <c r="AW57" s="777"/>
      <c r="AX57" s="777"/>
      <c r="AY57" s="777"/>
      <c r="AZ57" s="777"/>
      <c r="BA57" s="777"/>
      <c r="BB57" s="777"/>
      <c r="BC57" s="777"/>
      <c r="BD57" s="777"/>
      <c r="BE57" s="777"/>
      <c r="BF57" s="777"/>
      <c r="BG57" s="777"/>
      <c r="BH57" s="777"/>
      <c r="BI57" s="777"/>
      <c r="BJ57" s="777"/>
      <c r="BK57" s="777"/>
      <c r="BL57" s="777"/>
      <c r="BM57" s="777"/>
      <c r="BN57" s="777"/>
      <c r="BO57" s="777"/>
      <c r="BP57" s="777"/>
      <c r="BQ57" s="777"/>
      <c r="BR57" s="777"/>
      <c r="BS57" s="777"/>
      <c r="BT57" s="777"/>
      <c r="BU57" s="777"/>
      <c r="BV57" s="777"/>
      <c r="BW57" s="777"/>
      <c r="BX57" s="777"/>
      <c r="BY57" s="777"/>
      <c r="BZ57" s="777"/>
      <c r="CA57" s="777"/>
      <c r="CB57" s="777"/>
      <c r="CC57" s="777"/>
      <c r="CD57" s="777"/>
      <c r="CE57" s="777"/>
      <c r="CF57" s="777"/>
      <c r="CG57" s="777"/>
      <c r="CH57" s="777"/>
      <c r="CI57" s="777"/>
      <c r="CJ57" s="777"/>
      <c r="CK57" s="777"/>
      <c r="CL57" s="777"/>
      <c r="CM57" s="777"/>
      <c r="CN57" s="777"/>
      <c r="CO57" s="777"/>
      <c r="CP57" s="777"/>
      <c r="CQ57" s="777"/>
      <c r="CR57" s="777"/>
      <c r="CS57" s="777"/>
      <c r="CT57" s="777"/>
      <c r="CU57" s="777"/>
      <c r="CV57" s="777"/>
      <c r="CW57" s="777"/>
      <c r="CX57" s="777"/>
      <c r="CY57" s="777"/>
      <c r="CZ57" s="777"/>
      <c r="DA57" s="777"/>
      <c r="DB57" s="777"/>
      <c r="DC57" s="777"/>
      <c r="DD57" s="777"/>
      <c r="DE57" s="777"/>
      <c r="DF57" s="777"/>
      <c r="DG57" s="777"/>
      <c r="DH57" s="777"/>
      <c r="DI57" s="777"/>
      <c r="DJ57" s="777"/>
      <c r="DK57" s="777"/>
      <c r="DL57" s="777"/>
      <c r="DM57" s="777"/>
      <c r="DN57" s="777"/>
      <c r="DO57" s="777"/>
      <c r="DP57" s="777"/>
      <c r="DQ57" s="777"/>
      <c r="DR57" s="777"/>
      <c r="DS57" s="777"/>
      <c r="DT57" s="777"/>
      <c r="DU57" s="777"/>
      <c r="DV57" s="777"/>
      <c r="DW57" s="777"/>
      <c r="DX57" s="777"/>
      <c r="DY57" s="777"/>
      <c r="DZ57" s="777"/>
      <c r="EA57" s="777"/>
      <c r="EB57" s="777"/>
      <c r="EC57" s="777"/>
      <c r="ED57" s="777"/>
      <c r="EE57" s="777"/>
    </row>
    <row r="58" spans="1:135">
      <c r="A58" s="777"/>
      <c r="B58" s="777"/>
      <c r="C58" s="777"/>
      <c r="D58" s="777"/>
      <c r="E58" s="777"/>
      <c r="F58" s="777"/>
      <c r="G58" s="777"/>
      <c r="H58" s="777"/>
      <c r="I58" s="777"/>
      <c r="J58" s="777"/>
      <c r="K58" s="777"/>
      <c r="L58" s="777"/>
      <c r="M58" s="777"/>
      <c r="N58" s="777"/>
      <c r="O58" s="777"/>
      <c r="P58" s="777"/>
      <c r="Q58" s="777"/>
      <c r="R58" s="777"/>
      <c r="S58" s="777"/>
      <c r="T58" s="777"/>
      <c r="U58" s="777"/>
      <c r="V58" s="777"/>
      <c r="W58" s="777"/>
      <c r="X58" s="777"/>
      <c r="Y58" s="777"/>
      <c r="Z58" s="777"/>
      <c r="AA58" s="777"/>
      <c r="AB58" s="777"/>
      <c r="AC58" s="777"/>
      <c r="AD58" s="777"/>
      <c r="AE58" s="777"/>
      <c r="AF58" s="777"/>
      <c r="AG58" s="777"/>
      <c r="AH58" s="777"/>
      <c r="AI58" s="777"/>
      <c r="AJ58" s="777"/>
      <c r="AK58" s="777"/>
      <c r="AL58" s="777"/>
      <c r="AM58" s="777"/>
      <c r="AN58" s="777"/>
      <c r="AO58" s="777"/>
      <c r="AP58" s="777"/>
      <c r="AQ58" s="777"/>
      <c r="AR58" s="777"/>
      <c r="AS58" s="777"/>
      <c r="AT58" s="777"/>
      <c r="AU58" s="777"/>
      <c r="AV58" s="777"/>
      <c r="AW58" s="777"/>
      <c r="AX58" s="777"/>
      <c r="AY58" s="777"/>
      <c r="AZ58" s="777"/>
      <c r="BA58" s="777"/>
      <c r="BB58" s="777"/>
      <c r="BC58" s="777"/>
      <c r="BD58" s="777"/>
      <c r="BE58" s="777"/>
      <c r="BF58" s="777"/>
      <c r="BG58" s="777"/>
      <c r="BH58" s="777"/>
      <c r="BI58" s="777"/>
      <c r="BJ58" s="777"/>
      <c r="BK58" s="777"/>
      <c r="BL58" s="777"/>
      <c r="BM58" s="777"/>
      <c r="BN58" s="777"/>
      <c r="BO58" s="777"/>
      <c r="BP58" s="777"/>
      <c r="BQ58" s="777"/>
      <c r="BR58" s="777"/>
      <c r="BS58" s="777"/>
      <c r="BT58" s="777"/>
      <c r="BU58" s="777"/>
      <c r="BV58" s="777"/>
      <c r="BW58" s="777"/>
      <c r="BX58" s="777"/>
      <c r="BY58" s="777"/>
      <c r="BZ58" s="777"/>
      <c r="CA58" s="777"/>
      <c r="CB58" s="777"/>
      <c r="CC58" s="777"/>
      <c r="CD58" s="777"/>
      <c r="CE58" s="777"/>
      <c r="CF58" s="777"/>
      <c r="CG58" s="777"/>
      <c r="CH58" s="777"/>
      <c r="CI58" s="777"/>
      <c r="CJ58" s="777"/>
      <c r="CK58" s="777"/>
      <c r="CL58" s="777"/>
      <c r="CM58" s="777"/>
      <c r="CN58" s="777"/>
      <c r="CO58" s="777"/>
      <c r="CP58" s="777"/>
      <c r="CQ58" s="777"/>
      <c r="CR58" s="777"/>
      <c r="CS58" s="777"/>
      <c r="CT58" s="777"/>
      <c r="CU58" s="777"/>
      <c r="CV58" s="777"/>
      <c r="CW58" s="777"/>
      <c r="CX58" s="777"/>
      <c r="CY58" s="777"/>
      <c r="CZ58" s="777"/>
      <c r="DA58" s="777"/>
      <c r="DB58" s="777"/>
      <c r="DC58" s="777"/>
      <c r="DD58" s="777"/>
      <c r="DE58" s="777"/>
      <c r="DF58" s="777"/>
      <c r="DG58" s="777"/>
      <c r="DH58" s="777"/>
      <c r="DI58" s="777"/>
      <c r="DJ58" s="777"/>
      <c r="DK58" s="777"/>
      <c r="DL58" s="777"/>
      <c r="DM58" s="777"/>
      <c r="DN58" s="777"/>
      <c r="DO58" s="777"/>
      <c r="DP58" s="777"/>
      <c r="DQ58" s="777"/>
      <c r="DR58" s="777"/>
      <c r="DS58" s="777"/>
      <c r="DT58" s="777"/>
      <c r="DU58" s="777"/>
      <c r="DV58" s="777"/>
      <c r="DW58" s="777"/>
      <c r="DX58" s="777"/>
      <c r="DY58" s="777"/>
      <c r="DZ58" s="777"/>
      <c r="EA58" s="777"/>
      <c r="EB58" s="777"/>
      <c r="EC58" s="777"/>
      <c r="ED58" s="777"/>
      <c r="EE58" s="777"/>
    </row>
    <row r="59" spans="1:135">
      <c r="A59" s="777"/>
      <c r="B59" s="777"/>
      <c r="C59" s="777"/>
      <c r="D59" s="777"/>
      <c r="E59" s="777"/>
      <c r="F59" s="777"/>
      <c r="G59" s="777"/>
      <c r="H59" s="777"/>
      <c r="I59" s="777"/>
      <c r="J59" s="777"/>
      <c r="K59" s="777"/>
      <c r="L59" s="777"/>
      <c r="M59" s="777"/>
      <c r="N59" s="777"/>
      <c r="O59" s="777"/>
      <c r="P59" s="777"/>
      <c r="Q59" s="777"/>
      <c r="R59" s="777"/>
      <c r="S59" s="777"/>
      <c r="T59" s="777"/>
      <c r="U59" s="777"/>
      <c r="V59" s="777"/>
      <c r="W59" s="777"/>
      <c r="X59" s="777"/>
      <c r="Y59" s="777"/>
      <c r="Z59" s="777"/>
      <c r="AA59" s="777"/>
      <c r="AB59" s="777"/>
      <c r="AC59" s="777"/>
      <c r="AD59" s="777"/>
      <c r="AE59" s="777"/>
      <c r="AF59" s="777"/>
      <c r="AG59" s="777"/>
      <c r="AH59" s="777"/>
      <c r="AI59" s="777"/>
      <c r="AJ59" s="777"/>
      <c r="AK59" s="777"/>
      <c r="AL59" s="777"/>
      <c r="AM59" s="777"/>
      <c r="AN59" s="777"/>
      <c r="AO59" s="777"/>
      <c r="AP59" s="777"/>
      <c r="AQ59" s="777"/>
      <c r="AR59" s="777"/>
      <c r="AS59" s="777"/>
      <c r="AT59" s="777"/>
      <c r="AU59" s="777"/>
      <c r="AV59" s="777"/>
      <c r="AW59" s="777"/>
      <c r="AX59" s="777"/>
      <c r="AY59" s="777"/>
      <c r="AZ59" s="777"/>
      <c r="BA59" s="777"/>
      <c r="BB59" s="777"/>
      <c r="BC59" s="777"/>
      <c r="BD59" s="777"/>
      <c r="BE59" s="777"/>
      <c r="BF59" s="777"/>
      <c r="BG59" s="777"/>
      <c r="BH59" s="777"/>
      <c r="BI59" s="777"/>
      <c r="BJ59" s="777"/>
      <c r="BK59" s="777"/>
      <c r="BL59" s="777"/>
      <c r="BM59" s="777"/>
      <c r="BN59" s="777"/>
      <c r="BO59" s="777"/>
      <c r="BP59" s="777"/>
      <c r="BQ59" s="777"/>
      <c r="BR59" s="777"/>
      <c r="BS59" s="777"/>
      <c r="BT59" s="777"/>
      <c r="BU59" s="777"/>
      <c r="BV59" s="777"/>
      <c r="BW59" s="777"/>
      <c r="BX59" s="777"/>
      <c r="BY59" s="777"/>
      <c r="BZ59" s="777"/>
      <c r="CA59" s="777"/>
      <c r="CB59" s="777"/>
      <c r="CC59" s="777"/>
      <c r="CD59" s="777"/>
      <c r="CE59" s="777"/>
      <c r="CF59" s="777"/>
      <c r="CG59" s="777"/>
      <c r="CH59" s="777"/>
      <c r="CI59" s="777"/>
      <c r="CJ59" s="777"/>
      <c r="CK59" s="777"/>
      <c r="CL59" s="777"/>
      <c r="CM59" s="777"/>
      <c r="CN59" s="777"/>
      <c r="CO59" s="777"/>
      <c r="CP59" s="777"/>
      <c r="CQ59" s="777"/>
      <c r="CR59" s="777"/>
      <c r="CS59" s="777"/>
      <c r="CT59" s="777"/>
      <c r="CU59" s="777"/>
      <c r="CV59" s="777"/>
      <c r="CW59" s="777"/>
      <c r="CX59" s="777"/>
      <c r="CY59" s="777"/>
      <c r="CZ59" s="777"/>
      <c r="DA59" s="777"/>
      <c r="DB59" s="777"/>
      <c r="DC59" s="777"/>
      <c r="DD59" s="777"/>
      <c r="DE59" s="777"/>
      <c r="DF59" s="777"/>
      <c r="DG59" s="777"/>
      <c r="DH59" s="777"/>
      <c r="DI59" s="777"/>
      <c r="DJ59" s="777"/>
      <c r="DK59" s="777"/>
      <c r="DL59" s="777"/>
      <c r="DM59" s="777"/>
      <c r="DN59" s="777"/>
      <c r="DO59" s="777"/>
      <c r="DP59" s="777"/>
      <c r="DQ59" s="777"/>
      <c r="DR59" s="777"/>
      <c r="DS59" s="777"/>
      <c r="DT59" s="777"/>
      <c r="DU59" s="777"/>
      <c r="DV59" s="777"/>
      <c r="DW59" s="777"/>
      <c r="DX59" s="777"/>
      <c r="DY59" s="777"/>
      <c r="DZ59" s="777"/>
      <c r="EA59" s="777"/>
      <c r="EB59" s="777"/>
      <c r="EC59" s="777"/>
      <c r="ED59" s="777"/>
      <c r="EE59" s="777"/>
    </row>
    <row r="60" spans="1:135">
      <c r="A60" s="777"/>
      <c r="B60" s="777"/>
      <c r="C60" s="777"/>
      <c r="D60" s="777"/>
      <c r="E60" s="777"/>
      <c r="F60" s="777"/>
      <c r="G60" s="777"/>
      <c r="H60" s="777"/>
      <c r="I60" s="777"/>
      <c r="J60" s="777"/>
      <c r="K60" s="777"/>
      <c r="L60" s="777"/>
      <c r="M60" s="777"/>
      <c r="N60" s="777"/>
      <c r="O60" s="777"/>
      <c r="P60" s="777"/>
      <c r="Q60" s="777"/>
      <c r="R60" s="777"/>
      <c r="S60" s="777"/>
      <c r="T60" s="777"/>
      <c r="U60" s="777"/>
      <c r="V60" s="777"/>
      <c r="W60" s="777"/>
      <c r="X60" s="777"/>
      <c r="Y60" s="777"/>
      <c r="Z60" s="777"/>
      <c r="AA60" s="777"/>
      <c r="AB60" s="777"/>
      <c r="AC60" s="777"/>
      <c r="AD60" s="777"/>
      <c r="AE60" s="777"/>
      <c r="AF60" s="777"/>
      <c r="AG60" s="777"/>
      <c r="AH60" s="777"/>
      <c r="AI60" s="777"/>
      <c r="AJ60" s="777"/>
      <c r="AK60" s="777"/>
      <c r="AL60" s="777"/>
      <c r="AM60" s="777"/>
      <c r="AN60" s="777"/>
      <c r="AO60" s="777"/>
      <c r="AP60" s="777"/>
      <c r="AQ60" s="777"/>
      <c r="AR60" s="777"/>
      <c r="AS60" s="777"/>
      <c r="AT60" s="777"/>
      <c r="AU60" s="777"/>
      <c r="AV60" s="777"/>
      <c r="AW60" s="777"/>
      <c r="AX60" s="777"/>
      <c r="AY60" s="777"/>
      <c r="AZ60" s="777"/>
      <c r="BA60" s="777"/>
      <c r="BB60" s="777"/>
      <c r="BC60" s="777"/>
      <c r="BD60" s="777"/>
      <c r="BE60" s="777"/>
      <c r="BF60" s="777"/>
      <c r="BG60" s="777"/>
      <c r="BH60" s="777"/>
      <c r="BI60" s="777"/>
      <c r="BJ60" s="777"/>
      <c r="BK60" s="777"/>
      <c r="BL60" s="777"/>
      <c r="BM60" s="777"/>
      <c r="BN60" s="777"/>
      <c r="BO60" s="777"/>
      <c r="BP60" s="777"/>
      <c r="BQ60" s="777"/>
      <c r="BR60" s="777"/>
      <c r="BS60" s="777"/>
      <c r="BT60" s="777"/>
      <c r="BU60" s="777"/>
      <c r="BV60" s="777"/>
      <c r="BW60" s="777"/>
      <c r="BX60" s="777"/>
      <c r="BY60" s="777"/>
      <c r="BZ60" s="777"/>
      <c r="CA60" s="777"/>
      <c r="CB60" s="777"/>
      <c r="CC60" s="777"/>
      <c r="CD60" s="777"/>
      <c r="CE60" s="777"/>
      <c r="CF60" s="777"/>
      <c r="CG60" s="777"/>
      <c r="CH60" s="777"/>
      <c r="CI60" s="777"/>
      <c r="CJ60" s="777"/>
      <c r="CK60" s="777"/>
      <c r="CL60" s="777"/>
      <c r="CM60" s="777"/>
      <c r="CN60" s="777"/>
      <c r="CO60" s="777"/>
      <c r="CP60" s="777"/>
      <c r="CQ60" s="777"/>
      <c r="CR60" s="777"/>
      <c r="CS60" s="777"/>
      <c r="CT60" s="777"/>
      <c r="CU60" s="777"/>
      <c r="CV60" s="777"/>
      <c r="CW60" s="777"/>
      <c r="CX60" s="777"/>
      <c r="CY60" s="777"/>
      <c r="CZ60" s="777"/>
      <c r="DA60" s="777"/>
      <c r="DB60" s="777"/>
      <c r="DC60" s="777"/>
      <c r="DD60" s="777"/>
      <c r="DE60" s="777"/>
      <c r="DF60" s="777"/>
      <c r="DG60" s="777"/>
      <c r="DH60" s="777"/>
      <c r="DI60" s="777"/>
      <c r="DJ60" s="777"/>
      <c r="DK60" s="777"/>
      <c r="DL60" s="777"/>
      <c r="DM60" s="777"/>
      <c r="DN60" s="777"/>
      <c r="DO60" s="777"/>
      <c r="DP60" s="777"/>
      <c r="DQ60" s="777"/>
      <c r="DR60" s="777"/>
      <c r="DS60" s="777"/>
      <c r="DT60" s="777"/>
      <c r="DU60" s="777"/>
      <c r="DV60" s="777"/>
      <c r="DW60" s="777"/>
      <c r="DX60" s="777"/>
      <c r="DY60" s="777"/>
      <c r="DZ60" s="777"/>
      <c r="EA60" s="777"/>
      <c r="EB60" s="777"/>
      <c r="EC60" s="777"/>
      <c r="ED60" s="777"/>
      <c r="EE60" s="777"/>
    </row>
    <row r="61" spans="1:135">
      <c r="A61" s="777"/>
      <c r="B61" s="777"/>
      <c r="C61" s="777"/>
      <c r="D61" s="777"/>
      <c r="E61" s="777"/>
      <c r="F61" s="777"/>
      <c r="G61" s="777"/>
      <c r="H61" s="777"/>
      <c r="I61" s="777"/>
      <c r="J61" s="777"/>
      <c r="K61" s="777"/>
      <c r="L61" s="777"/>
      <c r="M61" s="777"/>
      <c r="N61" s="777"/>
      <c r="O61" s="777"/>
      <c r="P61" s="777"/>
      <c r="Q61" s="777"/>
      <c r="R61" s="777"/>
      <c r="S61" s="777"/>
      <c r="T61" s="777"/>
      <c r="U61" s="777"/>
      <c r="V61" s="777"/>
      <c r="W61" s="777"/>
      <c r="X61" s="777"/>
      <c r="Y61" s="777"/>
      <c r="Z61" s="777"/>
      <c r="AA61" s="777"/>
      <c r="AB61" s="777"/>
      <c r="AC61" s="777"/>
      <c r="AD61" s="777"/>
      <c r="AE61" s="777"/>
      <c r="AF61" s="777"/>
      <c r="AG61" s="777"/>
      <c r="AH61" s="777"/>
      <c r="AI61" s="777"/>
      <c r="AJ61" s="777"/>
      <c r="AK61" s="777"/>
      <c r="AL61" s="777"/>
      <c r="AM61" s="777"/>
      <c r="AN61" s="777"/>
      <c r="AO61" s="777"/>
      <c r="AP61" s="777"/>
      <c r="AQ61" s="777"/>
      <c r="AR61" s="777"/>
      <c r="AS61" s="777"/>
      <c r="AT61" s="777"/>
      <c r="AU61" s="777"/>
      <c r="AV61" s="777"/>
      <c r="AW61" s="777"/>
      <c r="AX61" s="777"/>
      <c r="AY61" s="777"/>
      <c r="AZ61" s="777"/>
      <c r="BA61" s="777"/>
      <c r="BB61" s="777"/>
      <c r="BC61" s="777"/>
      <c r="BD61" s="777"/>
      <c r="BE61" s="777"/>
      <c r="BF61" s="777"/>
      <c r="BG61" s="777"/>
      <c r="BH61" s="777"/>
      <c r="BI61" s="777"/>
      <c r="BJ61" s="777"/>
      <c r="BK61" s="777"/>
      <c r="BL61" s="777"/>
      <c r="BM61" s="777"/>
      <c r="BN61" s="777"/>
      <c r="BO61" s="777"/>
      <c r="BP61" s="777"/>
      <c r="BQ61" s="777"/>
      <c r="BR61" s="777"/>
      <c r="BS61" s="777"/>
      <c r="BT61" s="777"/>
      <c r="BU61" s="777"/>
      <c r="BV61" s="777"/>
      <c r="BW61" s="777"/>
      <c r="BX61" s="777"/>
      <c r="BY61" s="777"/>
      <c r="BZ61" s="777"/>
      <c r="CA61" s="777"/>
      <c r="CB61" s="777"/>
      <c r="CC61" s="777"/>
      <c r="CD61" s="777"/>
      <c r="CE61" s="777"/>
      <c r="CF61" s="777"/>
      <c r="CG61" s="777"/>
      <c r="CH61" s="777"/>
      <c r="CI61" s="777"/>
      <c r="CJ61" s="777"/>
      <c r="CK61" s="777"/>
      <c r="CL61" s="777"/>
      <c r="CM61" s="777"/>
      <c r="CN61" s="777"/>
      <c r="CO61" s="777"/>
      <c r="CP61" s="777"/>
      <c r="CQ61" s="777"/>
      <c r="CR61" s="777"/>
      <c r="CS61" s="777"/>
      <c r="CT61" s="777"/>
      <c r="CU61" s="777"/>
      <c r="CV61" s="777"/>
      <c r="CW61" s="777"/>
      <c r="CX61" s="777"/>
      <c r="CY61" s="777"/>
      <c r="CZ61" s="777"/>
      <c r="DA61" s="777"/>
      <c r="DB61" s="777"/>
      <c r="DC61" s="777"/>
      <c r="DD61" s="777"/>
      <c r="DE61" s="777"/>
      <c r="DF61" s="777"/>
      <c r="DG61" s="777"/>
      <c r="DH61" s="777"/>
      <c r="DI61" s="777"/>
      <c r="DJ61" s="777"/>
      <c r="DK61" s="777"/>
      <c r="DL61" s="777"/>
      <c r="DM61" s="777"/>
      <c r="DN61" s="777"/>
      <c r="DO61" s="777"/>
      <c r="DP61" s="777"/>
      <c r="DQ61" s="777"/>
      <c r="DR61" s="777"/>
      <c r="DS61" s="777"/>
      <c r="DT61" s="777"/>
      <c r="DU61" s="777"/>
      <c r="DV61" s="777"/>
      <c r="DW61" s="777"/>
      <c r="DX61" s="777"/>
      <c r="DY61" s="777"/>
      <c r="DZ61" s="777"/>
      <c r="EA61" s="777"/>
      <c r="EB61" s="777"/>
      <c r="EC61" s="777"/>
      <c r="ED61" s="777"/>
      <c r="EE61" s="777"/>
    </row>
    <row r="62" spans="1:135">
      <c r="A62" s="777"/>
      <c r="B62" s="777"/>
      <c r="C62" s="777"/>
      <c r="D62" s="777"/>
      <c r="E62" s="777"/>
      <c r="F62" s="777"/>
      <c r="G62" s="777"/>
      <c r="H62" s="777"/>
      <c r="I62" s="777"/>
      <c r="J62" s="777"/>
      <c r="K62" s="777"/>
      <c r="L62" s="777"/>
      <c r="M62" s="777"/>
      <c r="N62" s="777"/>
      <c r="O62" s="777"/>
      <c r="P62" s="777"/>
      <c r="Q62" s="777"/>
      <c r="R62" s="777"/>
      <c r="S62" s="777"/>
      <c r="T62" s="777"/>
      <c r="U62" s="777"/>
      <c r="V62" s="777"/>
      <c r="W62" s="777"/>
      <c r="X62" s="777"/>
      <c r="Y62" s="777"/>
      <c r="Z62" s="777"/>
      <c r="AA62" s="777"/>
      <c r="AB62" s="777"/>
      <c r="AC62" s="777"/>
      <c r="AD62" s="777"/>
      <c r="AE62" s="777"/>
      <c r="AF62" s="777"/>
      <c r="AG62" s="777"/>
      <c r="AH62" s="777"/>
      <c r="AI62" s="777"/>
      <c r="AJ62" s="777"/>
      <c r="AK62" s="777"/>
      <c r="AL62" s="777"/>
      <c r="AM62" s="777"/>
      <c r="AN62" s="777"/>
      <c r="AO62" s="777"/>
      <c r="AP62" s="777"/>
      <c r="AQ62" s="777"/>
      <c r="AR62" s="777"/>
      <c r="AS62" s="777"/>
      <c r="AT62" s="777"/>
      <c r="AU62" s="777"/>
      <c r="AV62" s="777"/>
      <c r="AW62" s="777"/>
      <c r="AX62" s="777"/>
      <c r="AY62" s="777"/>
      <c r="AZ62" s="777"/>
      <c r="BA62" s="777"/>
      <c r="BB62" s="777"/>
      <c r="BC62" s="777"/>
      <c r="BD62" s="777"/>
      <c r="BE62" s="777"/>
      <c r="BF62" s="777"/>
      <c r="BG62" s="777"/>
      <c r="BH62" s="777"/>
      <c r="BI62" s="777"/>
      <c r="BJ62" s="777"/>
      <c r="BK62" s="777"/>
      <c r="BL62" s="777"/>
      <c r="BM62" s="777"/>
      <c r="BN62" s="777"/>
      <c r="BO62" s="777"/>
      <c r="BP62" s="777"/>
      <c r="BQ62" s="777"/>
      <c r="BR62" s="777"/>
      <c r="BS62" s="777"/>
      <c r="BT62" s="777"/>
      <c r="BU62" s="777"/>
      <c r="BV62" s="777"/>
      <c r="BW62" s="777"/>
      <c r="BX62" s="777"/>
      <c r="BY62" s="777"/>
      <c r="BZ62" s="777"/>
      <c r="CA62" s="777"/>
      <c r="CB62" s="777"/>
      <c r="CC62" s="777"/>
      <c r="CD62" s="777"/>
      <c r="CE62" s="777"/>
      <c r="CF62" s="777"/>
      <c r="CG62" s="777"/>
      <c r="CH62" s="777"/>
      <c r="CI62" s="777"/>
      <c r="CJ62" s="777"/>
      <c r="CK62" s="777"/>
      <c r="CL62" s="777"/>
      <c r="CM62" s="777"/>
      <c r="CN62" s="777"/>
      <c r="CO62" s="777"/>
      <c r="CP62" s="777"/>
      <c r="CQ62" s="777"/>
      <c r="CR62" s="777"/>
      <c r="CS62" s="777"/>
      <c r="CT62" s="777"/>
      <c r="CU62" s="777"/>
      <c r="CV62" s="777"/>
      <c r="CW62" s="777"/>
      <c r="CX62" s="777"/>
      <c r="CY62" s="777"/>
      <c r="CZ62" s="777"/>
      <c r="DA62" s="777"/>
      <c r="DB62" s="777"/>
      <c r="DC62" s="777"/>
      <c r="DD62" s="777"/>
      <c r="DE62" s="777"/>
      <c r="DF62" s="777"/>
      <c r="DG62" s="777"/>
      <c r="DH62" s="777"/>
      <c r="DI62" s="777"/>
      <c r="DJ62" s="777"/>
      <c r="DK62" s="777"/>
      <c r="DL62" s="777"/>
      <c r="DM62" s="777"/>
      <c r="DN62" s="777"/>
      <c r="DO62" s="777"/>
      <c r="DP62" s="777"/>
      <c r="DQ62" s="777"/>
      <c r="DR62" s="777"/>
      <c r="DS62" s="777"/>
      <c r="DT62" s="777"/>
      <c r="DU62" s="777"/>
      <c r="DV62" s="777"/>
      <c r="DW62" s="777"/>
      <c r="DX62" s="777"/>
      <c r="DY62" s="777"/>
      <c r="DZ62" s="777"/>
      <c r="EA62" s="777"/>
      <c r="EB62" s="777"/>
      <c r="EC62" s="777"/>
      <c r="ED62" s="777"/>
      <c r="EE62" s="777"/>
    </row>
    <row r="63" spans="1:135">
      <c r="A63" s="777"/>
      <c r="B63" s="777"/>
      <c r="C63" s="777"/>
      <c r="D63" s="777"/>
      <c r="E63" s="777"/>
      <c r="F63" s="777"/>
      <c r="G63" s="777"/>
      <c r="H63" s="777"/>
      <c r="I63" s="777"/>
      <c r="J63" s="777"/>
      <c r="K63" s="777"/>
      <c r="L63" s="777"/>
      <c r="M63" s="777"/>
      <c r="N63" s="777"/>
      <c r="O63" s="777"/>
      <c r="P63" s="777"/>
      <c r="Q63" s="777"/>
      <c r="R63" s="777"/>
      <c r="S63" s="777"/>
      <c r="T63" s="777"/>
      <c r="U63" s="777"/>
      <c r="V63" s="777"/>
      <c r="W63" s="777"/>
      <c r="X63" s="777"/>
      <c r="Y63" s="777"/>
      <c r="Z63" s="777"/>
      <c r="AA63" s="777"/>
      <c r="AB63" s="777"/>
      <c r="AC63" s="777"/>
      <c r="AD63" s="777"/>
      <c r="AE63" s="777"/>
      <c r="AF63" s="777"/>
      <c r="AG63" s="777"/>
      <c r="AH63" s="777"/>
      <c r="AI63" s="777"/>
      <c r="AJ63" s="777"/>
      <c r="AK63" s="777"/>
      <c r="AL63" s="777"/>
      <c r="AM63" s="777"/>
      <c r="AN63" s="777"/>
      <c r="AO63" s="777"/>
      <c r="AP63" s="777"/>
      <c r="AQ63" s="777"/>
      <c r="AR63" s="777"/>
      <c r="AS63" s="777"/>
      <c r="AT63" s="777"/>
      <c r="AU63" s="777"/>
      <c r="AV63" s="777"/>
      <c r="AW63" s="777"/>
      <c r="AX63" s="777"/>
      <c r="AY63" s="777"/>
      <c r="AZ63" s="777"/>
      <c r="BA63" s="777"/>
      <c r="BB63" s="777"/>
      <c r="BC63" s="777"/>
      <c r="BD63" s="777"/>
      <c r="BE63" s="777"/>
      <c r="BF63" s="777"/>
      <c r="BG63" s="777"/>
      <c r="BH63" s="777"/>
      <c r="BI63" s="777"/>
      <c r="BJ63" s="777"/>
      <c r="BK63" s="777"/>
      <c r="BL63" s="777"/>
      <c r="BM63" s="777"/>
      <c r="BN63" s="777"/>
      <c r="BO63" s="777"/>
      <c r="BP63" s="777"/>
      <c r="BQ63" s="777"/>
      <c r="BR63" s="777"/>
      <c r="BS63" s="777"/>
      <c r="BT63" s="777"/>
      <c r="BU63" s="777"/>
      <c r="BV63" s="777"/>
      <c r="BW63" s="777"/>
      <c r="BX63" s="777"/>
      <c r="BY63" s="777"/>
      <c r="BZ63" s="777"/>
      <c r="CA63" s="777"/>
      <c r="CB63" s="777"/>
      <c r="CC63" s="777"/>
      <c r="CD63" s="777"/>
      <c r="CE63" s="777"/>
      <c r="CF63" s="777"/>
      <c r="CG63" s="777"/>
      <c r="CH63" s="777"/>
      <c r="CI63" s="777"/>
      <c r="CJ63" s="777"/>
      <c r="CK63" s="777"/>
      <c r="CL63" s="777"/>
      <c r="CM63" s="777"/>
      <c r="CN63" s="777"/>
      <c r="CO63" s="777"/>
      <c r="CP63" s="777"/>
      <c r="CQ63" s="777"/>
      <c r="CR63" s="777"/>
      <c r="CS63" s="777"/>
      <c r="CT63" s="777"/>
      <c r="CU63" s="777"/>
      <c r="CV63" s="777"/>
      <c r="CW63" s="777"/>
      <c r="CX63" s="777"/>
      <c r="CY63" s="777"/>
      <c r="CZ63" s="777"/>
      <c r="DA63" s="777"/>
      <c r="DB63" s="777"/>
      <c r="DC63" s="777"/>
      <c r="DD63" s="777"/>
      <c r="DE63" s="777"/>
      <c r="DF63" s="777"/>
      <c r="DG63" s="777"/>
      <c r="DH63" s="777"/>
      <c r="DI63" s="777"/>
      <c r="DJ63" s="777"/>
      <c r="DK63" s="777"/>
      <c r="DL63" s="777"/>
      <c r="DM63" s="777"/>
      <c r="DN63" s="777"/>
      <c r="DO63" s="777"/>
      <c r="DP63" s="777"/>
      <c r="DQ63" s="777"/>
      <c r="DR63" s="777"/>
      <c r="DS63" s="777"/>
      <c r="DT63" s="777"/>
      <c r="DU63" s="777"/>
      <c r="DV63" s="777"/>
      <c r="DW63" s="777"/>
      <c r="DX63" s="777"/>
      <c r="DY63" s="777"/>
      <c r="DZ63" s="777"/>
      <c r="EA63" s="777"/>
      <c r="EB63" s="777"/>
      <c r="EC63" s="777"/>
      <c r="ED63" s="777"/>
      <c r="EE63" s="777"/>
    </row>
    <row r="64" spans="1:135">
      <c r="A64" s="777"/>
      <c r="B64" s="777"/>
      <c r="C64" s="777"/>
      <c r="D64" s="777"/>
      <c r="E64" s="777"/>
      <c r="F64" s="777"/>
      <c r="G64" s="777"/>
      <c r="H64" s="777"/>
      <c r="I64" s="777"/>
      <c r="J64" s="777"/>
      <c r="K64" s="777"/>
      <c r="L64" s="777"/>
      <c r="M64" s="777"/>
      <c r="N64" s="777"/>
      <c r="O64" s="777"/>
      <c r="P64" s="777"/>
      <c r="Q64" s="777"/>
      <c r="R64" s="777"/>
      <c r="S64" s="777"/>
      <c r="T64" s="777"/>
      <c r="U64" s="777"/>
      <c r="V64" s="777"/>
      <c r="W64" s="777"/>
      <c r="X64" s="777"/>
      <c r="Y64" s="777"/>
      <c r="Z64" s="777"/>
      <c r="AA64" s="777"/>
      <c r="AB64" s="777"/>
      <c r="AC64" s="777"/>
      <c r="AD64" s="777"/>
      <c r="AE64" s="777"/>
      <c r="AF64" s="777"/>
      <c r="AG64" s="777"/>
      <c r="AH64" s="777"/>
      <c r="AI64" s="777"/>
      <c r="AJ64" s="777"/>
      <c r="AK64" s="777"/>
      <c r="AL64" s="777"/>
      <c r="AM64" s="777"/>
      <c r="AN64" s="777"/>
      <c r="AO64" s="777"/>
      <c r="AP64" s="777"/>
      <c r="AQ64" s="777"/>
      <c r="AR64" s="777"/>
      <c r="AS64" s="777"/>
      <c r="AT64" s="777"/>
      <c r="AU64" s="777"/>
      <c r="AV64" s="777"/>
      <c r="AW64" s="777"/>
      <c r="AX64" s="777"/>
      <c r="AY64" s="777"/>
      <c r="AZ64" s="777"/>
      <c r="BA64" s="777"/>
      <c r="BB64" s="777"/>
      <c r="BC64" s="777"/>
      <c r="BD64" s="777"/>
      <c r="BE64" s="777"/>
      <c r="BF64" s="777"/>
      <c r="BG64" s="777"/>
      <c r="BH64" s="777"/>
      <c r="BI64" s="777"/>
      <c r="BJ64" s="777"/>
      <c r="BK64" s="777"/>
      <c r="BL64" s="777"/>
      <c r="BM64" s="777"/>
      <c r="BN64" s="777"/>
      <c r="BO64" s="777"/>
      <c r="BP64" s="777"/>
      <c r="BQ64" s="777"/>
      <c r="BR64" s="777"/>
      <c r="BS64" s="777"/>
      <c r="BT64" s="777"/>
      <c r="BU64" s="777"/>
      <c r="BV64" s="777"/>
      <c r="BW64" s="777"/>
      <c r="BX64" s="777"/>
      <c r="BY64" s="777"/>
      <c r="BZ64" s="777"/>
      <c r="CA64" s="777"/>
      <c r="CB64" s="777"/>
      <c r="CC64" s="777"/>
      <c r="CD64" s="777"/>
      <c r="CE64" s="777"/>
      <c r="CF64" s="777"/>
      <c r="CG64" s="777"/>
      <c r="CH64" s="777"/>
      <c r="CI64" s="777"/>
      <c r="CJ64" s="777"/>
      <c r="CK64" s="777"/>
      <c r="CL64" s="777"/>
      <c r="CM64" s="777"/>
      <c r="CN64" s="777"/>
      <c r="CO64" s="777"/>
      <c r="CP64" s="777"/>
      <c r="CQ64" s="777"/>
      <c r="CR64" s="777"/>
      <c r="CS64" s="777"/>
      <c r="CT64" s="777"/>
      <c r="CU64" s="777"/>
      <c r="CV64" s="777"/>
      <c r="CW64" s="777"/>
      <c r="CX64" s="777"/>
      <c r="CY64" s="777"/>
      <c r="CZ64" s="777"/>
      <c r="DA64" s="777"/>
      <c r="DB64" s="777"/>
      <c r="DC64" s="777"/>
      <c r="DD64" s="777"/>
      <c r="DE64" s="777"/>
      <c r="DF64" s="777"/>
      <c r="DG64" s="777"/>
      <c r="DH64" s="777"/>
      <c r="DI64" s="777"/>
      <c r="DJ64" s="777"/>
      <c r="DK64" s="777"/>
      <c r="DL64" s="777"/>
      <c r="DM64" s="777"/>
      <c r="DN64" s="777"/>
      <c r="DO64" s="777"/>
      <c r="DP64" s="777"/>
      <c r="DQ64" s="777"/>
      <c r="DR64" s="777"/>
      <c r="DS64" s="777"/>
      <c r="DT64" s="777"/>
      <c r="DU64" s="777"/>
      <c r="DV64" s="777"/>
      <c r="DW64" s="777"/>
      <c r="DX64" s="777"/>
      <c r="DY64" s="777"/>
      <c r="DZ64" s="777"/>
      <c r="EA64" s="777"/>
      <c r="EB64" s="777"/>
      <c r="EC64" s="777"/>
      <c r="ED64" s="777"/>
      <c r="EE64" s="777"/>
    </row>
    <row r="65" spans="1:135">
      <c r="A65" s="777"/>
      <c r="B65" s="777"/>
      <c r="C65" s="777"/>
      <c r="D65" s="777"/>
      <c r="E65" s="777"/>
      <c r="F65" s="777"/>
      <c r="G65" s="777"/>
      <c r="H65" s="777"/>
      <c r="I65" s="777"/>
      <c r="J65" s="777"/>
      <c r="K65" s="777"/>
      <c r="L65" s="777"/>
      <c r="M65" s="777"/>
      <c r="N65" s="777"/>
      <c r="O65" s="777"/>
      <c r="P65" s="777"/>
      <c r="Q65" s="777"/>
      <c r="R65" s="777"/>
      <c r="S65" s="777"/>
      <c r="T65" s="777"/>
      <c r="U65" s="777"/>
      <c r="V65" s="777"/>
      <c r="W65" s="777"/>
      <c r="X65" s="777"/>
      <c r="Y65" s="777"/>
      <c r="Z65" s="777"/>
      <c r="AA65" s="777"/>
      <c r="AB65" s="777"/>
      <c r="AC65" s="777"/>
      <c r="AD65" s="777"/>
      <c r="AE65" s="777"/>
      <c r="AF65" s="777"/>
      <c r="AG65" s="777"/>
      <c r="AH65" s="777"/>
      <c r="AI65" s="777"/>
      <c r="AJ65" s="777"/>
      <c r="AK65" s="777"/>
      <c r="AL65" s="777"/>
      <c r="AM65" s="777"/>
      <c r="AN65" s="777"/>
      <c r="AO65" s="777"/>
      <c r="AP65" s="777"/>
      <c r="AQ65" s="777"/>
      <c r="AR65" s="777"/>
      <c r="AS65" s="777"/>
      <c r="AT65" s="777"/>
      <c r="AU65" s="777"/>
      <c r="AV65" s="777"/>
      <c r="AW65" s="777"/>
      <c r="AX65" s="777"/>
      <c r="AY65" s="777"/>
      <c r="AZ65" s="777"/>
      <c r="BA65" s="777"/>
      <c r="BB65" s="777"/>
      <c r="BC65" s="777"/>
      <c r="BD65" s="777"/>
      <c r="BE65" s="777"/>
      <c r="BF65" s="777"/>
      <c r="BG65" s="777"/>
      <c r="BH65" s="777"/>
      <c r="BI65" s="777"/>
      <c r="BJ65" s="777"/>
      <c r="BK65" s="777"/>
      <c r="BL65" s="777"/>
      <c r="BM65" s="777"/>
      <c r="BN65" s="777"/>
      <c r="BO65" s="777"/>
      <c r="BP65" s="777"/>
      <c r="BQ65" s="777"/>
      <c r="BR65" s="777"/>
      <c r="BS65" s="777"/>
      <c r="BT65" s="777"/>
      <c r="BU65" s="777"/>
      <c r="BV65" s="777"/>
      <c r="BW65" s="777"/>
      <c r="BX65" s="777"/>
      <c r="BY65" s="777"/>
      <c r="BZ65" s="777"/>
      <c r="CA65" s="777"/>
      <c r="CB65" s="777"/>
      <c r="CC65" s="777"/>
      <c r="CD65" s="777"/>
      <c r="CE65" s="777"/>
      <c r="CF65" s="777"/>
      <c r="CG65" s="777"/>
      <c r="CH65" s="777"/>
      <c r="CI65" s="777"/>
      <c r="CJ65" s="777"/>
      <c r="CK65" s="777"/>
      <c r="CL65" s="777"/>
      <c r="CM65" s="777"/>
      <c r="CN65" s="777"/>
      <c r="CO65" s="777"/>
      <c r="CP65" s="777"/>
      <c r="CQ65" s="777"/>
      <c r="CR65" s="777"/>
      <c r="CS65" s="777"/>
      <c r="CT65" s="777"/>
      <c r="CU65" s="777"/>
      <c r="CV65" s="777"/>
      <c r="CW65" s="777"/>
      <c r="CX65" s="777"/>
      <c r="CY65" s="777"/>
      <c r="CZ65" s="777"/>
      <c r="DA65" s="777"/>
      <c r="DB65" s="777"/>
      <c r="DC65" s="777"/>
      <c r="DD65" s="777"/>
      <c r="DE65" s="777"/>
      <c r="DF65" s="777"/>
      <c r="DG65" s="777"/>
      <c r="DH65" s="777"/>
      <c r="DI65" s="777"/>
      <c r="DJ65" s="777"/>
      <c r="DK65" s="777"/>
      <c r="DL65" s="777"/>
      <c r="DM65" s="777"/>
      <c r="DN65" s="777"/>
      <c r="DO65" s="777"/>
      <c r="DP65" s="777"/>
      <c r="DQ65" s="777"/>
      <c r="DR65" s="777"/>
      <c r="DS65" s="777"/>
      <c r="DT65" s="777"/>
      <c r="DU65" s="777"/>
      <c r="DV65" s="777"/>
      <c r="DW65" s="777"/>
      <c r="DX65" s="777"/>
      <c r="DY65" s="777"/>
      <c r="DZ65" s="777"/>
      <c r="EA65" s="777"/>
      <c r="EB65" s="777"/>
      <c r="EC65" s="777"/>
      <c r="ED65" s="777"/>
      <c r="EE65" s="777"/>
    </row>
    <row r="66" spans="1:135">
      <c r="A66" s="777"/>
      <c r="B66" s="777"/>
      <c r="C66" s="777"/>
      <c r="D66" s="777"/>
      <c r="E66" s="777"/>
      <c r="F66" s="777"/>
      <c r="G66" s="777"/>
      <c r="H66" s="777"/>
      <c r="I66" s="777"/>
      <c r="J66" s="777"/>
      <c r="K66" s="777"/>
      <c r="L66" s="777"/>
      <c r="M66" s="777"/>
      <c r="N66" s="777"/>
      <c r="O66" s="777"/>
      <c r="P66" s="777"/>
      <c r="Q66" s="777"/>
      <c r="R66" s="777"/>
      <c r="S66" s="777"/>
      <c r="T66" s="777"/>
      <c r="U66" s="777"/>
      <c r="V66" s="777"/>
      <c r="W66" s="777"/>
      <c r="X66" s="777"/>
      <c r="Y66" s="777"/>
      <c r="Z66" s="777"/>
      <c r="AA66" s="777"/>
      <c r="AB66" s="777"/>
      <c r="AC66" s="777"/>
      <c r="AD66" s="777"/>
      <c r="AE66" s="777"/>
      <c r="AF66" s="777"/>
      <c r="AG66" s="777"/>
      <c r="AH66" s="777"/>
      <c r="AI66" s="777"/>
      <c r="AJ66" s="777"/>
      <c r="AK66" s="777"/>
      <c r="AL66" s="777"/>
      <c r="AM66" s="777"/>
      <c r="AN66" s="777"/>
      <c r="AO66" s="777"/>
      <c r="AP66" s="777"/>
      <c r="AQ66" s="777"/>
      <c r="AR66" s="777"/>
      <c r="AS66" s="777"/>
      <c r="AT66" s="777"/>
      <c r="AU66" s="777"/>
      <c r="AV66" s="777"/>
      <c r="AW66" s="777"/>
      <c r="AX66" s="777"/>
      <c r="AY66" s="777"/>
      <c r="AZ66" s="777"/>
      <c r="BA66" s="777"/>
      <c r="BB66" s="777"/>
      <c r="BC66" s="777"/>
      <c r="BD66" s="777"/>
      <c r="BE66" s="777"/>
      <c r="BF66" s="777"/>
      <c r="BG66" s="777"/>
      <c r="BH66" s="777"/>
      <c r="BI66" s="777"/>
      <c r="BJ66" s="777"/>
      <c r="BK66" s="777"/>
      <c r="BL66" s="777"/>
      <c r="BM66" s="777"/>
      <c r="BN66" s="777"/>
      <c r="BO66" s="777"/>
      <c r="BP66" s="777"/>
      <c r="BQ66" s="777"/>
      <c r="BR66" s="777"/>
      <c r="BS66" s="777"/>
      <c r="BT66" s="777"/>
      <c r="BU66" s="777"/>
      <c r="BV66" s="777"/>
      <c r="BW66" s="777"/>
      <c r="BX66" s="777"/>
      <c r="BY66" s="777"/>
      <c r="BZ66" s="777"/>
      <c r="CA66" s="777"/>
      <c r="CB66" s="777"/>
      <c r="CC66" s="777"/>
      <c r="CD66" s="777"/>
      <c r="CE66" s="777"/>
      <c r="CF66" s="777"/>
      <c r="CG66" s="777"/>
      <c r="CH66" s="777"/>
      <c r="CI66" s="777"/>
      <c r="CJ66" s="777"/>
      <c r="CK66" s="777"/>
      <c r="CL66" s="777"/>
      <c r="CM66" s="777"/>
      <c r="CN66" s="777"/>
      <c r="CO66" s="777"/>
      <c r="CP66" s="777"/>
      <c r="CQ66" s="777"/>
      <c r="CR66" s="777"/>
      <c r="CS66" s="777"/>
      <c r="CT66" s="777"/>
      <c r="CU66" s="777"/>
      <c r="CV66" s="777"/>
      <c r="CW66" s="777"/>
      <c r="CX66" s="777"/>
      <c r="CY66" s="777"/>
      <c r="CZ66" s="777"/>
      <c r="DA66" s="777"/>
      <c r="DB66" s="777"/>
      <c r="DC66" s="777"/>
      <c r="DD66" s="777"/>
      <c r="DE66" s="777"/>
      <c r="DF66" s="777"/>
      <c r="DG66" s="777"/>
      <c r="DH66" s="777"/>
      <c r="DI66" s="777"/>
      <c r="DJ66" s="777"/>
      <c r="DK66" s="777"/>
      <c r="DL66" s="777"/>
      <c r="DM66" s="777"/>
      <c r="DN66" s="777"/>
      <c r="DO66" s="777"/>
      <c r="DP66" s="777"/>
      <c r="DQ66" s="777"/>
      <c r="DR66" s="777"/>
      <c r="DS66" s="777"/>
      <c r="DT66" s="777"/>
      <c r="DU66" s="777"/>
      <c r="DV66" s="777"/>
      <c r="DW66" s="777"/>
      <c r="DX66" s="777"/>
      <c r="DY66" s="777"/>
      <c r="DZ66" s="777"/>
      <c r="EA66" s="777"/>
      <c r="EB66" s="777"/>
      <c r="EC66" s="777"/>
      <c r="ED66" s="777"/>
      <c r="EE66" s="777"/>
    </row>
    <row r="67" spans="1:135">
      <c r="A67" s="777"/>
      <c r="B67" s="777"/>
      <c r="C67" s="777"/>
      <c r="D67" s="777"/>
      <c r="E67" s="777"/>
      <c r="F67" s="777"/>
      <c r="G67" s="777"/>
      <c r="H67" s="777"/>
      <c r="I67" s="777"/>
      <c r="J67" s="777"/>
      <c r="K67" s="777"/>
      <c r="L67" s="777"/>
      <c r="M67" s="777"/>
      <c r="N67" s="777"/>
      <c r="O67" s="777"/>
      <c r="P67" s="777"/>
      <c r="Q67" s="777"/>
      <c r="R67" s="777"/>
      <c r="S67" s="777"/>
      <c r="T67" s="777"/>
      <c r="U67" s="777"/>
      <c r="V67" s="777"/>
      <c r="W67" s="777"/>
      <c r="X67" s="777"/>
      <c r="Y67" s="777"/>
      <c r="Z67" s="777"/>
      <c r="AA67" s="777"/>
      <c r="AB67" s="777"/>
      <c r="AC67" s="777"/>
      <c r="AD67" s="777"/>
      <c r="AE67" s="777"/>
      <c r="AF67" s="777"/>
      <c r="AG67" s="777"/>
      <c r="AH67" s="777"/>
      <c r="AI67" s="777"/>
      <c r="AJ67" s="777"/>
      <c r="AK67" s="777"/>
      <c r="AL67" s="777"/>
      <c r="AM67" s="777"/>
      <c r="AN67" s="777"/>
      <c r="AO67" s="777"/>
      <c r="AP67" s="777"/>
      <c r="AQ67" s="777"/>
      <c r="AR67" s="777"/>
      <c r="AS67" s="777"/>
      <c r="AT67" s="777"/>
      <c r="AU67" s="777"/>
      <c r="AV67" s="777"/>
      <c r="AW67" s="777"/>
      <c r="AX67" s="777"/>
      <c r="AY67" s="777"/>
      <c r="AZ67" s="777"/>
      <c r="BA67" s="777"/>
      <c r="BB67" s="777"/>
      <c r="BC67" s="777"/>
      <c r="BD67" s="777"/>
      <c r="BE67" s="777"/>
      <c r="BF67" s="777"/>
      <c r="BG67" s="777"/>
      <c r="BH67" s="777"/>
      <c r="BI67" s="777"/>
      <c r="BJ67" s="777"/>
      <c r="BK67" s="777"/>
      <c r="BL67" s="777"/>
      <c r="BM67" s="777"/>
      <c r="BN67" s="777"/>
      <c r="BO67" s="777"/>
      <c r="BP67" s="777"/>
      <c r="BQ67" s="777"/>
      <c r="BR67" s="777"/>
      <c r="BS67" s="777"/>
      <c r="BT67" s="777"/>
      <c r="BU67" s="777"/>
      <c r="BV67" s="777"/>
      <c r="BW67" s="777"/>
      <c r="BX67" s="777"/>
      <c r="BY67" s="777"/>
      <c r="BZ67" s="777"/>
      <c r="CA67" s="777"/>
      <c r="CB67" s="777"/>
      <c r="CC67" s="777"/>
      <c r="CD67" s="777"/>
      <c r="CE67" s="777"/>
      <c r="CF67" s="777"/>
      <c r="CG67" s="777"/>
      <c r="CH67" s="777"/>
      <c r="CI67" s="777"/>
      <c r="CJ67" s="777"/>
      <c r="CK67" s="777"/>
      <c r="CL67" s="777"/>
      <c r="CM67" s="777"/>
      <c r="CN67" s="777"/>
      <c r="CO67" s="777"/>
      <c r="CP67" s="777"/>
      <c r="CQ67" s="777"/>
      <c r="CR67" s="777"/>
      <c r="CS67" s="777"/>
      <c r="CT67" s="777"/>
      <c r="CU67" s="777"/>
      <c r="CV67" s="777"/>
      <c r="CW67" s="777"/>
      <c r="CX67" s="777"/>
      <c r="CY67" s="777"/>
      <c r="CZ67" s="777"/>
      <c r="DA67" s="777"/>
      <c r="DB67" s="777"/>
      <c r="DC67" s="777"/>
      <c r="DD67" s="777"/>
      <c r="DE67" s="777"/>
      <c r="DF67" s="777"/>
      <c r="DG67" s="777"/>
      <c r="DH67" s="777"/>
      <c r="DI67" s="777"/>
      <c r="DJ67" s="777"/>
      <c r="DK67" s="777"/>
      <c r="DL67" s="777"/>
      <c r="DM67" s="777"/>
      <c r="DN67" s="777"/>
      <c r="DO67" s="777"/>
      <c r="DP67" s="777"/>
      <c r="DQ67" s="777"/>
      <c r="DR67" s="777"/>
      <c r="DS67" s="777"/>
      <c r="DT67" s="777"/>
      <c r="DU67" s="777"/>
      <c r="DV67" s="777"/>
      <c r="DW67" s="777"/>
      <c r="DX67" s="777"/>
      <c r="DY67" s="777"/>
      <c r="DZ67" s="777"/>
      <c r="EA67" s="777"/>
      <c r="EB67" s="777"/>
      <c r="EC67" s="777"/>
      <c r="ED67" s="777"/>
      <c r="EE67" s="777"/>
    </row>
    <row r="68" spans="1:135">
      <c r="A68" s="723"/>
      <c r="B68" s="853"/>
      <c r="C68" s="853"/>
      <c r="D68" s="854"/>
      <c r="E68" s="854"/>
      <c r="F68" s="854"/>
      <c r="G68" s="854"/>
      <c r="H68" s="854"/>
      <c r="I68" s="854"/>
      <c r="J68" s="854"/>
      <c r="K68" s="854"/>
      <c r="L68" s="854"/>
      <c r="M68" s="854"/>
      <c r="N68" s="854"/>
      <c r="O68" s="854"/>
      <c r="P68" s="854"/>
      <c r="Q68" s="854"/>
      <c r="R68" s="854"/>
      <c r="S68" s="854"/>
      <c r="T68" s="854"/>
      <c r="U68" s="854"/>
      <c r="V68" s="854"/>
      <c r="W68" s="854"/>
      <c r="X68" s="854"/>
      <c r="Y68" s="854"/>
      <c r="Z68" s="854"/>
      <c r="AA68" s="854"/>
      <c r="AB68" s="854"/>
      <c r="AC68" s="854"/>
      <c r="AD68" s="854"/>
      <c r="AE68" s="854"/>
      <c r="AF68" s="854"/>
      <c r="AG68" s="854"/>
      <c r="AH68" s="854"/>
      <c r="AI68" s="854"/>
      <c r="AJ68" s="854"/>
      <c r="AK68" s="854"/>
      <c r="AL68" s="854"/>
      <c r="AM68" s="854"/>
      <c r="AN68" s="854"/>
      <c r="AO68" s="854"/>
      <c r="AP68" s="854"/>
      <c r="AQ68" s="854"/>
      <c r="AR68" s="854"/>
      <c r="AS68" s="854"/>
      <c r="AT68" s="854"/>
      <c r="AU68" s="854"/>
      <c r="AV68" s="854"/>
      <c r="AW68" s="854"/>
      <c r="AX68" s="854"/>
      <c r="AY68" s="854"/>
      <c r="AZ68" s="854"/>
      <c r="BA68" s="854"/>
      <c r="BB68" s="854"/>
      <c r="BC68" s="854"/>
      <c r="BD68" s="854"/>
      <c r="BE68" s="854"/>
      <c r="BF68" s="854"/>
      <c r="BG68" s="854"/>
      <c r="BH68" s="854"/>
      <c r="BI68" s="854"/>
      <c r="BJ68" s="854"/>
      <c r="BK68" s="854"/>
      <c r="BL68" s="854"/>
      <c r="BM68" s="854"/>
      <c r="BN68" s="854"/>
      <c r="BO68" s="854"/>
      <c r="BP68" s="854"/>
      <c r="BQ68" s="854"/>
      <c r="BR68" s="854"/>
      <c r="BS68" s="854"/>
      <c r="BT68" s="854"/>
      <c r="BU68" s="854"/>
      <c r="BV68" s="854"/>
      <c r="BW68" s="854"/>
      <c r="BX68" s="854"/>
      <c r="BY68" s="854"/>
      <c r="BZ68" s="854"/>
      <c r="CA68" s="854"/>
      <c r="CB68" s="854"/>
      <c r="CC68" s="854"/>
      <c r="CD68" s="854"/>
      <c r="CE68" s="854"/>
      <c r="CF68" s="854"/>
      <c r="CG68" s="854"/>
      <c r="CH68" s="854"/>
      <c r="CI68" s="854"/>
      <c r="CJ68" s="854"/>
      <c r="CK68" s="854"/>
      <c r="CL68" s="854"/>
      <c r="CM68" s="854"/>
      <c r="CN68" s="854"/>
      <c r="CO68" s="854"/>
      <c r="CP68" s="854"/>
      <c r="CQ68" s="854"/>
      <c r="CR68" s="854"/>
      <c r="CS68" s="854"/>
      <c r="CT68" s="854"/>
      <c r="CU68" s="854"/>
      <c r="CV68" s="854"/>
      <c r="CW68" s="854"/>
      <c r="CX68" s="854"/>
      <c r="CY68" s="854"/>
      <c r="CZ68" s="854"/>
      <c r="DA68" s="854"/>
      <c r="DB68" s="854"/>
      <c r="DC68" s="854"/>
      <c r="DD68" s="854"/>
      <c r="DE68" s="854"/>
      <c r="DF68" s="854"/>
      <c r="DG68" s="854"/>
      <c r="DH68" s="854"/>
      <c r="DI68" s="854"/>
      <c r="DJ68" s="854"/>
      <c r="DK68" s="854"/>
      <c r="DL68" s="854"/>
      <c r="DM68" s="854"/>
      <c r="DN68" s="854"/>
      <c r="DO68" s="854"/>
      <c r="DP68" s="854"/>
      <c r="DQ68" s="854"/>
      <c r="DR68" s="854"/>
      <c r="DS68" s="854"/>
      <c r="DT68" s="854"/>
      <c r="DU68" s="854"/>
      <c r="DV68" s="854"/>
      <c r="DW68" s="854"/>
      <c r="DX68" s="854"/>
      <c r="DY68" s="854"/>
      <c r="DZ68" s="854"/>
      <c r="EA68" s="854"/>
      <c r="EB68" s="854"/>
      <c r="EC68" s="854"/>
      <c r="ED68" s="854"/>
      <c r="EE68" s="838"/>
    </row>
    <row r="69" spans="1:135">
      <c r="A69" s="723"/>
      <c r="B69" s="853"/>
      <c r="C69" s="853"/>
      <c r="D69" s="854"/>
      <c r="E69" s="854"/>
      <c r="F69" s="854"/>
      <c r="G69" s="854"/>
      <c r="H69" s="854"/>
      <c r="I69" s="854"/>
      <c r="J69" s="854"/>
      <c r="K69" s="854"/>
      <c r="L69" s="854"/>
      <c r="M69" s="854"/>
      <c r="N69" s="854"/>
      <c r="O69" s="854"/>
      <c r="P69" s="854"/>
      <c r="Q69" s="854"/>
      <c r="R69" s="854"/>
      <c r="S69" s="854"/>
      <c r="T69" s="854"/>
      <c r="U69" s="854"/>
      <c r="V69" s="854"/>
      <c r="W69" s="854"/>
      <c r="X69" s="854"/>
      <c r="Y69" s="854"/>
      <c r="Z69" s="854"/>
      <c r="AA69" s="854"/>
      <c r="AB69" s="854"/>
      <c r="AC69" s="854"/>
      <c r="AD69" s="854"/>
      <c r="AE69" s="854"/>
      <c r="AF69" s="854"/>
      <c r="AG69" s="854"/>
      <c r="AH69" s="854"/>
      <c r="AI69" s="854"/>
      <c r="AJ69" s="854"/>
      <c r="AK69" s="854"/>
      <c r="AL69" s="854"/>
      <c r="AM69" s="854"/>
      <c r="AN69" s="854"/>
      <c r="AO69" s="854"/>
      <c r="AP69" s="854"/>
      <c r="AQ69" s="854"/>
      <c r="AR69" s="854"/>
      <c r="AS69" s="854"/>
      <c r="AT69" s="854"/>
      <c r="AU69" s="854"/>
      <c r="AV69" s="854"/>
      <c r="AW69" s="854"/>
      <c r="AX69" s="854"/>
      <c r="AY69" s="854"/>
      <c r="AZ69" s="854"/>
      <c r="BA69" s="854"/>
      <c r="BB69" s="854"/>
      <c r="BC69" s="854"/>
      <c r="BD69" s="854"/>
      <c r="BE69" s="854"/>
      <c r="BF69" s="854"/>
      <c r="BG69" s="854"/>
      <c r="BH69" s="854"/>
      <c r="BI69" s="854"/>
      <c r="BJ69" s="854"/>
      <c r="BK69" s="854"/>
      <c r="BL69" s="854"/>
      <c r="BM69" s="854"/>
      <c r="BN69" s="854"/>
      <c r="BO69" s="854"/>
      <c r="BP69" s="854"/>
      <c r="BQ69" s="854"/>
      <c r="BR69" s="854"/>
      <c r="BS69" s="854"/>
      <c r="BT69" s="854"/>
      <c r="BU69" s="854"/>
      <c r="BV69" s="854"/>
      <c r="BW69" s="854"/>
      <c r="BX69" s="854"/>
      <c r="BY69" s="854"/>
      <c r="BZ69" s="854"/>
      <c r="CA69" s="854"/>
      <c r="CB69" s="854"/>
      <c r="CC69" s="854"/>
      <c r="CD69" s="854"/>
      <c r="CE69" s="854"/>
      <c r="CF69" s="854"/>
      <c r="CG69" s="854"/>
      <c r="CH69" s="854"/>
      <c r="CI69" s="854"/>
      <c r="CJ69" s="854"/>
      <c r="CK69" s="854"/>
      <c r="CL69" s="854"/>
      <c r="CM69" s="854"/>
      <c r="CN69" s="854"/>
      <c r="CO69" s="854"/>
      <c r="CP69" s="854"/>
      <c r="CQ69" s="854"/>
      <c r="CR69" s="854"/>
      <c r="CS69" s="854"/>
      <c r="CT69" s="854"/>
      <c r="CU69" s="854"/>
      <c r="CV69" s="854"/>
      <c r="CW69" s="854"/>
      <c r="CX69" s="854"/>
      <c r="CY69" s="854"/>
      <c r="CZ69" s="854"/>
      <c r="DA69" s="854"/>
      <c r="DB69" s="854"/>
      <c r="DC69" s="854"/>
      <c r="DD69" s="854"/>
      <c r="DE69" s="854"/>
      <c r="DF69" s="854"/>
      <c r="DG69" s="854"/>
      <c r="DH69" s="854"/>
      <c r="DI69" s="854"/>
      <c r="DJ69" s="854"/>
      <c r="DK69" s="854"/>
      <c r="DL69" s="854"/>
      <c r="DM69" s="854"/>
      <c r="DN69" s="854"/>
      <c r="DO69" s="854"/>
      <c r="DP69" s="854"/>
      <c r="DQ69" s="854"/>
      <c r="DR69" s="854"/>
      <c r="DS69" s="854"/>
      <c r="DT69" s="854"/>
      <c r="DU69" s="854"/>
      <c r="DV69" s="854"/>
      <c r="DW69" s="854"/>
      <c r="DX69" s="854"/>
      <c r="DY69" s="854"/>
      <c r="DZ69" s="854"/>
      <c r="EA69" s="854"/>
      <c r="EB69" s="854"/>
      <c r="EC69" s="854"/>
      <c r="ED69" s="854"/>
      <c r="EE69" s="838"/>
    </row>
    <row r="70" spans="1:135">
      <c r="A70" s="723"/>
      <c r="B70" s="853"/>
      <c r="C70" s="853"/>
      <c r="D70" s="854"/>
      <c r="E70" s="854"/>
      <c r="F70" s="854"/>
      <c r="G70" s="854"/>
      <c r="H70" s="854"/>
      <c r="I70" s="854"/>
      <c r="J70" s="854"/>
      <c r="K70" s="854"/>
      <c r="L70" s="854"/>
      <c r="M70" s="854"/>
      <c r="N70" s="854"/>
      <c r="O70" s="854"/>
      <c r="P70" s="854"/>
      <c r="Q70" s="854"/>
      <c r="R70" s="854"/>
      <c r="S70" s="854"/>
      <c r="T70" s="854"/>
      <c r="U70" s="854"/>
      <c r="V70" s="854"/>
      <c r="W70" s="854"/>
      <c r="X70" s="854"/>
      <c r="Y70" s="854"/>
      <c r="Z70" s="854"/>
      <c r="AA70" s="854"/>
      <c r="AB70" s="854"/>
      <c r="AC70" s="854"/>
      <c r="AD70" s="854"/>
      <c r="AE70" s="854"/>
      <c r="AF70" s="854"/>
      <c r="AG70" s="854"/>
      <c r="AH70" s="854"/>
      <c r="AI70" s="854"/>
      <c r="AJ70" s="854"/>
      <c r="AK70" s="854"/>
      <c r="AL70" s="854"/>
      <c r="AM70" s="854"/>
      <c r="AN70" s="854"/>
      <c r="AO70" s="854"/>
      <c r="AP70" s="854"/>
      <c r="AQ70" s="854"/>
      <c r="AR70" s="854"/>
      <c r="AS70" s="854"/>
      <c r="AT70" s="854"/>
      <c r="AU70" s="854"/>
      <c r="AV70" s="854"/>
      <c r="AW70" s="854"/>
      <c r="AX70" s="854"/>
      <c r="AY70" s="854"/>
      <c r="AZ70" s="854"/>
      <c r="BA70" s="854"/>
      <c r="BB70" s="854"/>
      <c r="BC70" s="854"/>
      <c r="BD70" s="854"/>
      <c r="BE70" s="854"/>
      <c r="BF70" s="854"/>
      <c r="BG70" s="854"/>
      <c r="BH70" s="854"/>
      <c r="BI70" s="854"/>
      <c r="BJ70" s="854"/>
      <c r="BK70" s="854"/>
      <c r="BL70" s="854"/>
      <c r="BM70" s="854"/>
      <c r="BN70" s="854"/>
      <c r="BO70" s="854"/>
      <c r="BP70" s="854"/>
      <c r="BQ70" s="854"/>
      <c r="BR70" s="854"/>
      <c r="BS70" s="854"/>
      <c r="BT70" s="854"/>
      <c r="BU70" s="854"/>
      <c r="BV70" s="854"/>
      <c r="BW70" s="854"/>
      <c r="BX70" s="854"/>
      <c r="BY70" s="854"/>
      <c r="BZ70" s="854"/>
      <c r="CA70" s="854"/>
      <c r="CB70" s="854"/>
      <c r="CC70" s="854"/>
      <c r="CD70" s="854"/>
      <c r="CE70" s="854"/>
      <c r="CF70" s="854"/>
      <c r="CG70" s="854"/>
      <c r="CH70" s="854"/>
      <c r="CI70" s="854"/>
      <c r="CJ70" s="854"/>
      <c r="CK70" s="854"/>
      <c r="CL70" s="854"/>
      <c r="CM70" s="854"/>
      <c r="CN70" s="854"/>
      <c r="CO70" s="854"/>
      <c r="CP70" s="854"/>
      <c r="CQ70" s="854"/>
      <c r="CR70" s="854"/>
      <c r="CS70" s="854"/>
      <c r="CT70" s="854"/>
      <c r="CU70" s="854"/>
      <c r="CV70" s="854"/>
      <c r="CW70" s="854"/>
      <c r="CX70" s="854"/>
      <c r="CY70" s="854"/>
      <c r="CZ70" s="854"/>
      <c r="DA70" s="854"/>
      <c r="DB70" s="854"/>
      <c r="DC70" s="854"/>
      <c r="DD70" s="854"/>
      <c r="DE70" s="854"/>
      <c r="DF70" s="854"/>
      <c r="DG70" s="854"/>
      <c r="DH70" s="854"/>
      <c r="DI70" s="854"/>
      <c r="DJ70" s="854"/>
      <c r="DK70" s="854"/>
      <c r="DL70" s="854"/>
      <c r="DM70" s="854"/>
      <c r="DN70" s="854"/>
      <c r="DO70" s="854"/>
      <c r="DP70" s="854"/>
      <c r="DQ70" s="854"/>
      <c r="DR70" s="854"/>
      <c r="DS70" s="854"/>
      <c r="DT70" s="854"/>
      <c r="DU70" s="854"/>
      <c r="DV70" s="854"/>
      <c r="DW70" s="854"/>
      <c r="DX70" s="854"/>
      <c r="DY70" s="854"/>
      <c r="DZ70" s="854"/>
      <c r="EA70" s="854"/>
      <c r="EB70" s="854"/>
      <c r="EC70" s="854"/>
      <c r="ED70" s="854"/>
      <c r="EE70" s="838"/>
    </row>
    <row r="71" spans="1:135">
      <c r="A71" s="723"/>
      <c r="B71" s="853"/>
      <c r="C71" s="853"/>
      <c r="D71" s="854"/>
      <c r="E71" s="854"/>
      <c r="F71" s="854"/>
      <c r="G71" s="854"/>
      <c r="H71" s="854"/>
      <c r="I71" s="854"/>
      <c r="J71" s="854"/>
      <c r="K71" s="854"/>
      <c r="L71" s="854"/>
      <c r="M71" s="854"/>
      <c r="N71" s="854"/>
      <c r="O71" s="854"/>
      <c r="P71" s="854"/>
      <c r="Q71" s="854"/>
      <c r="R71" s="854"/>
      <c r="S71" s="854"/>
      <c r="T71" s="854"/>
      <c r="U71" s="854"/>
      <c r="V71" s="854"/>
      <c r="W71" s="854"/>
      <c r="X71" s="854"/>
      <c r="Y71" s="854"/>
      <c r="Z71" s="854"/>
      <c r="AA71" s="854"/>
      <c r="AB71" s="854"/>
      <c r="AC71" s="854"/>
      <c r="AD71" s="854"/>
      <c r="AE71" s="854"/>
      <c r="AF71" s="854"/>
      <c r="AG71" s="854"/>
      <c r="AH71" s="854"/>
      <c r="AI71" s="854"/>
      <c r="AJ71" s="854"/>
      <c r="AK71" s="854"/>
      <c r="AL71" s="854"/>
      <c r="AM71" s="854"/>
      <c r="AN71" s="854"/>
      <c r="AO71" s="854"/>
      <c r="AP71" s="854"/>
      <c r="AQ71" s="854"/>
      <c r="AR71" s="854"/>
      <c r="AS71" s="854"/>
      <c r="AT71" s="854"/>
      <c r="AU71" s="854"/>
      <c r="AV71" s="854"/>
      <c r="AW71" s="854"/>
      <c r="AX71" s="854"/>
      <c r="AY71" s="854"/>
      <c r="AZ71" s="854"/>
      <c r="BA71" s="854"/>
      <c r="BB71" s="854"/>
      <c r="BC71" s="854"/>
      <c r="BD71" s="854"/>
      <c r="BE71" s="854"/>
      <c r="BF71" s="854"/>
      <c r="BG71" s="854"/>
      <c r="BH71" s="854"/>
      <c r="BI71" s="854"/>
      <c r="BJ71" s="854"/>
      <c r="BK71" s="854"/>
      <c r="BL71" s="854"/>
      <c r="BM71" s="854"/>
      <c r="BN71" s="854"/>
      <c r="BO71" s="854"/>
      <c r="BP71" s="854"/>
      <c r="BQ71" s="854"/>
      <c r="BR71" s="854"/>
      <c r="BS71" s="854"/>
      <c r="BT71" s="854"/>
      <c r="BU71" s="854"/>
      <c r="BV71" s="854"/>
      <c r="BW71" s="854"/>
      <c r="BX71" s="854"/>
      <c r="BY71" s="854"/>
      <c r="BZ71" s="854"/>
      <c r="CA71" s="854"/>
      <c r="CB71" s="854"/>
      <c r="CC71" s="854"/>
      <c r="CD71" s="854"/>
      <c r="CE71" s="854"/>
      <c r="CF71" s="854"/>
      <c r="CG71" s="854"/>
      <c r="CH71" s="854"/>
      <c r="CI71" s="854"/>
      <c r="CJ71" s="854"/>
      <c r="CK71" s="854"/>
      <c r="CL71" s="854"/>
      <c r="CM71" s="854"/>
      <c r="CN71" s="854"/>
      <c r="CO71" s="854"/>
      <c r="CP71" s="854"/>
      <c r="CQ71" s="854"/>
      <c r="CR71" s="854"/>
      <c r="CS71" s="854"/>
      <c r="CT71" s="854"/>
      <c r="CU71" s="854"/>
      <c r="CV71" s="854"/>
      <c r="CW71" s="854"/>
      <c r="CX71" s="854"/>
      <c r="CY71" s="854"/>
      <c r="CZ71" s="854"/>
      <c r="DA71" s="854"/>
      <c r="DB71" s="854"/>
      <c r="DC71" s="854"/>
      <c r="DD71" s="854"/>
      <c r="DE71" s="854"/>
      <c r="DF71" s="854"/>
      <c r="DG71" s="854"/>
      <c r="DH71" s="854"/>
      <c r="DI71" s="854"/>
      <c r="DJ71" s="854"/>
      <c r="DK71" s="854"/>
      <c r="DL71" s="854"/>
      <c r="DM71" s="854"/>
      <c r="DN71" s="854"/>
      <c r="DO71" s="854"/>
      <c r="DP71" s="854"/>
      <c r="DQ71" s="854"/>
      <c r="DR71" s="854"/>
      <c r="DS71" s="854"/>
      <c r="DT71" s="854"/>
      <c r="DU71" s="854"/>
      <c r="DV71" s="854"/>
      <c r="DW71" s="854"/>
      <c r="DX71" s="854"/>
      <c r="DY71" s="854"/>
      <c r="DZ71" s="854"/>
      <c r="EA71" s="854"/>
      <c r="EB71" s="854"/>
      <c r="EC71" s="854"/>
      <c r="ED71" s="854"/>
      <c r="EE71" s="838"/>
    </row>
    <row r="72" spans="1:135">
      <c r="A72" s="723"/>
      <c r="B72" s="723"/>
      <c r="C72" s="723"/>
      <c r="D72" s="838"/>
      <c r="E72" s="838"/>
      <c r="F72" s="838"/>
      <c r="G72" s="838"/>
      <c r="H72" s="838"/>
      <c r="I72" s="838"/>
      <c r="J72" s="838"/>
      <c r="K72" s="838"/>
      <c r="L72" s="838"/>
      <c r="M72" s="838"/>
      <c r="N72" s="838"/>
      <c r="O72" s="838"/>
      <c r="P72" s="838"/>
      <c r="Q72" s="838"/>
      <c r="R72" s="838"/>
      <c r="S72" s="838"/>
      <c r="T72" s="838"/>
      <c r="U72" s="838"/>
      <c r="V72" s="838"/>
      <c r="W72" s="838"/>
      <c r="X72" s="838"/>
      <c r="Y72" s="838"/>
      <c r="Z72" s="838"/>
      <c r="AA72" s="838"/>
      <c r="AB72" s="838"/>
      <c r="AC72" s="838"/>
      <c r="AD72" s="838"/>
      <c r="AE72" s="838"/>
      <c r="AF72" s="838"/>
      <c r="AG72" s="838"/>
      <c r="AH72" s="838"/>
      <c r="AI72" s="838"/>
      <c r="AJ72" s="838"/>
      <c r="AK72" s="838"/>
      <c r="AL72" s="838"/>
      <c r="AM72" s="838"/>
      <c r="AN72" s="838"/>
      <c r="AO72" s="838"/>
      <c r="AP72" s="838"/>
      <c r="AQ72" s="838"/>
      <c r="AR72" s="838"/>
      <c r="AS72" s="838"/>
      <c r="AT72" s="838"/>
      <c r="AU72" s="838"/>
      <c r="AV72" s="838"/>
      <c r="AW72" s="838"/>
      <c r="AX72" s="838"/>
      <c r="AY72" s="838"/>
      <c r="AZ72" s="838"/>
      <c r="BA72" s="838"/>
      <c r="BB72" s="838"/>
      <c r="BC72" s="838"/>
      <c r="BD72" s="838"/>
      <c r="BE72" s="838"/>
      <c r="BF72" s="838"/>
      <c r="BG72" s="838"/>
      <c r="BH72" s="838"/>
      <c r="BI72" s="838"/>
      <c r="BJ72" s="838"/>
      <c r="BK72" s="838"/>
      <c r="BL72" s="838"/>
      <c r="BM72" s="838"/>
      <c r="BN72" s="838"/>
      <c r="BO72" s="838"/>
      <c r="BP72" s="838"/>
      <c r="BQ72" s="838"/>
      <c r="BR72" s="838"/>
      <c r="BS72" s="838"/>
      <c r="BT72" s="838"/>
      <c r="BU72" s="838"/>
      <c r="BV72" s="838"/>
      <c r="BW72" s="838"/>
      <c r="BX72" s="838"/>
      <c r="BY72" s="838"/>
      <c r="BZ72" s="838"/>
      <c r="CA72" s="838"/>
      <c r="CB72" s="838"/>
      <c r="CC72" s="838"/>
      <c r="CD72" s="838"/>
      <c r="CE72" s="838"/>
      <c r="CF72" s="838"/>
      <c r="CG72" s="838"/>
      <c r="CH72" s="838"/>
      <c r="CI72" s="838"/>
      <c r="CJ72" s="838"/>
      <c r="CK72" s="838"/>
      <c r="CL72" s="838"/>
      <c r="CM72" s="838"/>
      <c r="CN72" s="838"/>
      <c r="CO72" s="838"/>
      <c r="CP72" s="838"/>
      <c r="CQ72" s="838"/>
      <c r="CR72" s="838"/>
      <c r="CS72" s="838"/>
      <c r="CT72" s="838"/>
      <c r="CU72" s="838"/>
      <c r="CV72" s="838"/>
      <c r="CW72" s="838"/>
      <c r="CX72" s="838"/>
      <c r="CY72" s="838"/>
      <c r="CZ72" s="838"/>
      <c r="DA72" s="838"/>
      <c r="DB72" s="838"/>
      <c r="DC72" s="838"/>
      <c r="DD72" s="838"/>
      <c r="DE72" s="838"/>
      <c r="DF72" s="838"/>
      <c r="DG72" s="838"/>
      <c r="DH72" s="838"/>
      <c r="DI72" s="838"/>
      <c r="DJ72" s="838"/>
      <c r="DK72" s="838"/>
      <c r="DL72" s="838"/>
      <c r="DM72" s="838"/>
      <c r="DN72" s="838"/>
      <c r="DO72" s="838"/>
      <c r="DP72" s="838"/>
      <c r="DQ72" s="838"/>
      <c r="DR72" s="838"/>
      <c r="DS72" s="838"/>
      <c r="DT72" s="838"/>
      <c r="DU72" s="838"/>
      <c r="DV72" s="838"/>
      <c r="DW72" s="838"/>
      <c r="DX72" s="838"/>
      <c r="DY72" s="838"/>
      <c r="DZ72" s="838"/>
      <c r="EA72" s="838"/>
      <c r="EB72" s="838"/>
      <c r="EC72" s="838"/>
      <c r="ED72" s="838"/>
      <c r="EE72" s="838"/>
    </row>
    <row r="73" spans="1:135">
      <c r="A73" s="723"/>
      <c r="B73" s="723"/>
      <c r="C73" s="723"/>
      <c r="D73" s="838"/>
      <c r="E73" s="838"/>
      <c r="F73" s="838"/>
      <c r="G73" s="838"/>
      <c r="H73" s="838"/>
      <c r="I73" s="838"/>
      <c r="J73" s="838"/>
      <c r="K73" s="838"/>
      <c r="L73" s="838"/>
      <c r="M73" s="838"/>
      <c r="N73" s="838"/>
      <c r="O73" s="838"/>
      <c r="P73" s="838"/>
      <c r="Q73" s="838"/>
      <c r="R73" s="838"/>
      <c r="S73" s="838"/>
      <c r="T73" s="838"/>
      <c r="U73" s="838"/>
      <c r="V73" s="838"/>
      <c r="W73" s="838"/>
      <c r="X73" s="838"/>
      <c r="Y73" s="838"/>
      <c r="Z73" s="838"/>
      <c r="AA73" s="838"/>
      <c r="AB73" s="838"/>
      <c r="AC73" s="838"/>
      <c r="AD73" s="838"/>
      <c r="AE73" s="838"/>
      <c r="AF73" s="838"/>
      <c r="AG73" s="838"/>
      <c r="AH73" s="838"/>
      <c r="AI73" s="838"/>
      <c r="AJ73" s="838"/>
      <c r="AK73" s="838"/>
      <c r="AL73" s="838"/>
      <c r="AM73" s="838"/>
      <c r="AN73" s="838"/>
      <c r="AO73" s="838"/>
      <c r="AP73" s="838"/>
      <c r="AQ73" s="838"/>
      <c r="AR73" s="838"/>
      <c r="AS73" s="838"/>
      <c r="AT73" s="838"/>
      <c r="AU73" s="838"/>
      <c r="AV73" s="838"/>
      <c r="AW73" s="838"/>
      <c r="AX73" s="838"/>
      <c r="AY73" s="838"/>
      <c r="AZ73" s="838"/>
      <c r="BA73" s="838"/>
      <c r="BB73" s="838"/>
      <c r="BC73" s="838"/>
      <c r="BD73" s="838"/>
      <c r="BE73" s="838"/>
      <c r="BF73" s="838"/>
      <c r="BG73" s="838"/>
      <c r="BH73" s="838"/>
      <c r="BI73" s="838"/>
      <c r="BJ73" s="838"/>
      <c r="BK73" s="838"/>
      <c r="BL73" s="838"/>
      <c r="BM73" s="838"/>
      <c r="BN73" s="838"/>
      <c r="BO73" s="838"/>
      <c r="BP73" s="838"/>
      <c r="BQ73" s="838"/>
      <c r="BR73" s="838"/>
      <c r="BS73" s="838"/>
      <c r="BT73" s="838"/>
      <c r="BU73" s="838"/>
      <c r="BV73" s="838"/>
      <c r="BW73" s="838"/>
      <c r="BX73" s="838"/>
      <c r="BY73" s="838"/>
      <c r="BZ73" s="838"/>
      <c r="CA73" s="838"/>
      <c r="CB73" s="838"/>
      <c r="CC73" s="838"/>
      <c r="CD73" s="838"/>
      <c r="CE73" s="838"/>
      <c r="CF73" s="838"/>
      <c r="CG73" s="838"/>
      <c r="CH73" s="838"/>
      <c r="CI73" s="838"/>
      <c r="CJ73" s="838"/>
      <c r="CK73" s="838"/>
      <c r="CL73" s="838"/>
      <c r="CM73" s="838"/>
      <c r="CN73" s="838"/>
      <c r="CO73" s="838"/>
      <c r="CP73" s="838"/>
      <c r="CQ73" s="838"/>
      <c r="CR73" s="838"/>
      <c r="CS73" s="838"/>
      <c r="CT73" s="838"/>
      <c r="CU73" s="838"/>
      <c r="CV73" s="838"/>
      <c r="CW73" s="838"/>
      <c r="CX73" s="838"/>
      <c r="CY73" s="838"/>
      <c r="CZ73" s="838"/>
      <c r="DA73" s="838"/>
      <c r="DB73" s="838"/>
      <c r="DC73" s="838"/>
      <c r="DD73" s="838"/>
      <c r="DE73" s="838"/>
      <c r="DF73" s="838"/>
      <c r="DG73" s="838"/>
      <c r="DH73" s="838"/>
      <c r="DI73" s="838"/>
      <c r="DJ73" s="838"/>
      <c r="DK73" s="838"/>
      <c r="DL73" s="838"/>
      <c r="DM73" s="838"/>
      <c r="DN73" s="838"/>
      <c r="DO73" s="838"/>
      <c r="DP73" s="838"/>
      <c r="DQ73" s="838"/>
      <c r="DR73" s="838"/>
      <c r="DS73" s="838"/>
      <c r="DT73" s="838"/>
      <c r="DU73" s="838"/>
      <c r="DV73" s="838"/>
      <c r="DW73" s="838"/>
      <c r="DX73" s="838"/>
      <c r="DY73" s="838"/>
      <c r="DZ73" s="838"/>
      <c r="EA73" s="838"/>
      <c r="EB73" s="838"/>
      <c r="EC73" s="838"/>
      <c r="ED73" s="838"/>
      <c r="EE73" s="838"/>
    </row>
    <row r="74" spans="1:135">
      <c r="A74" s="723"/>
      <c r="B74" s="723"/>
      <c r="C74" s="723"/>
      <c r="D74" s="838"/>
      <c r="E74" s="838"/>
      <c r="F74" s="838"/>
      <c r="G74" s="838"/>
      <c r="H74" s="838"/>
      <c r="I74" s="838"/>
      <c r="J74" s="838"/>
      <c r="K74" s="838"/>
      <c r="L74" s="838"/>
      <c r="M74" s="838"/>
      <c r="N74" s="838"/>
      <c r="O74" s="838"/>
      <c r="P74" s="838"/>
      <c r="Q74" s="838"/>
      <c r="R74" s="838"/>
      <c r="S74" s="838"/>
      <c r="T74" s="838"/>
      <c r="U74" s="838"/>
      <c r="V74" s="838"/>
      <c r="W74" s="838"/>
      <c r="X74" s="838"/>
      <c r="Y74" s="838"/>
      <c r="Z74" s="838"/>
      <c r="AA74" s="838"/>
      <c r="AB74" s="838"/>
      <c r="AC74" s="838"/>
      <c r="AD74" s="838"/>
      <c r="AE74" s="838"/>
      <c r="AF74" s="838"/>
      <c r="AG74" s="838"/>
      <c r="AH74" s="838"/>
      <c r="AI74" s="838"/>
      <c r="AJ74" s="838"/>
      <c r="AK74" s="838"/>
      <c r="AL74" s="838"/>
      <c r="AM74" s="838"/>
      <c r="AN74" s="838"/>
      <c r="AO74" s="838"/>
      <c r="AP74" s="838"/>
      <c r="AQ74" s="838"/>
      <c r="AR74" s="838"/>
      <c r="AS74" s="838"/>
      <c r="AT74" s="838"/>
      <c r="AU74" s="838"/>
      <c r="AV74" s="838"/>
      <c r="AW74" s="838"/>
      <c r="AX74" s="838"/>
      <c r="AY74" s="838"/>
      <c r="AZ74" s="838"/>
      <c r="BA74" s="838"/>
      <c r="BB74" s="838"/>
      <c r="BC74" s="838"/>
      <c r="BD74" s="838"/>
      <c r="BE74" s="838"/>
      <c r="BF74" s="838"/>
      <c r="BG74" s="838"/>
      <c r="BH74" s="838"/>
      <c r="BI74" s="838"/>
      <c r="BJ74" s="838"/>
      <c r="BK74" s="838"/>
      <c r="BL74" s="838"/>
      <c r="BM74" s="838"/>
      <c r="BN74" s="838"/>
      <c r="BO74" s="838"/>
      <c r="BP74" s="838"/>
      <c r="BQ74" s="838"/>
      <c r="BR74" s="838"/>
      <c r="BS74" s="838"/>
      <c r="BT74" s="838"/>
      <c r="BU74" s="838"/>
      <c r="BV74" s="838"/>
      <c r="BW74" s="838"/>
      <c r="BX74" s="838"/>
      <c r="BY74" s="838"/>
      <c r="BZ74" s="838"/>
      <c r="CA74" s="838"/>
      <c r="CB74" s="838"/>
      <c r="CC74" s="838"/>
      <c r="CD74" s="838"/>
      <c r="CE74" s="838"/>
      <c r="CF74" s="838"/>
      <c r="CG74" s="838"/>
      <c r="CH74" s="838"/>
      <c r="CI74" s="838"/>
      <c r="CJ74" s="838"/>
      <c r="CK74" s="838"/>
      <c r="CL74" s="838"/>
      <c r="CM74" s="838"/>
      <c r="CN74" s="838"/>
      <c r="CO74" s="838"/>
      <c r="CP74" s="838"/>
      <c r="CQ74" s="838"/>
      <c r="CR74" s="838"/>
      <c r="CS74" s="838"/>
      <c r="CT74" s="838"/>
      <c r="CU74" s="838"/>
      <c r="CV74" s="838"/>
      <c r="CW74" s="838"/>
      <c r="CX74" s="838"/>
      <c r="CY74" s="838"/>
      <c r="CZ74" s="838"/>
      <c r="DA74" s="838"/>
      <c r="DB74" s="838"/>
      <c r="DC74" s="838"/>
      <c r="DD74" s="838"/>
      <c r="DE74" s="838"/>
      <c r="DF74" s="838"/>
      <c r="DG74" s="838"/>
      <c r="DH74" s="838"/>
      <c r="DI74" s="838"/>
      <c r="DJ74" s="838"/>
      <c r="DK74" s="838"/>
      <c r="DL74" s="838"/>
      <c r="DM74" s="838"/>
      <c r="DN74" s="838"/>
      <c r="DO74" s="838"/>
      <c r="DP74" s="838"/>
      <c r="DQ74" s="838"/>
      <c r="DR74" s="838"/>
      <c r="DS74" s="838"/>
      <c r="DT74" s="838"/>
      <c r="DU74" s="838"/>
      <c r="DV74" s="838"/>
      <c r="DW74" s="838"/>
      <c r="DX74" s="838"/>
      <c r="DY74" s="838"/>
      <c r="DZ74" s="838"/>
      <c r="EA74" s="838"/>
      <c r="EB74" s="838"/>
      <c r="EC74" s="838"/>
      <c r="ED74" s="838"/>
      <c r="EE74" s="838"/>
    </row>
    <row r="75" spans="1:135">
      <c r="A75" s="723"/>
      <c r="B75" s="723"/>
      <c r="C75" s="723"/>
      <c r="D75" s="838"/>
      <c r="E75" s="838"/>
      <c r="F75" s="838"/>
      <c r="G75" s="838"/>
      <c r="H75" s="838"/>
      <c r="I75" s="838"/>
      <c r="J75" s="838"/>
      <c r="K75" s="838"/>
      <c r="L75" s="838"/>
      <c r="M75" s="838"/>
      <c r="N75" s="838"/>
      <c r="O75" s="838"/>
      <c r="P75" s="838"/>
      <c r="Q75" s="838"/>
      <c r="R75" s="838"/>
      <c r="S75" s="838"/>
      <c r="T75" s="838"/>
      <c r="U75" s="838"/>
      <c r="V75" s="838"/>
      <c r="W75" s="838"/>
      <c r="X75" s="838"/>
      <c r="Y75" s="838"/>
      <c r="Z75" s="838"/>
      <c r="AA75" s="838"/>
      <c r="AB75" s="838"/>
      <c r="AC75" s="838"/>
      <c r="AD75" s="838"/>
      <c r="AE75" s="838"/>
      <c r="AF75" s="838"/>
      <c r="AG75" s="838"/>
      <c r="AH75" s="838"/>
      <c r="AI75" s="838"/>
      <c r="AJ75" s="838"/>
      <c r="AK75" s="838"/>
      <c r="AL75" s="838"/>
      <c r="AM75" s="838"/>
      <c r="AN75" s="838"/>
      <c r="AO75" s="838"/>
      <c r="AP75" s="838"/>
      <c r="AQ75" s="838"/>
      <c r="AR75" s="838"/>
      <c r="AS75" s="838"/>
      <c r="AT75" s="838"/>
      <c r="AU75" s="838"/>
      <c r="AV75" s="838"/>
      <c r="AW75" s="838"/>
      <c r="AX75" s="838"/>
      <c r="AY75" s="838"/>
      <c r="AZ75" s="838"/>
      <c r="BA75" s="838"/>
      <c r="BB75" s="838"/>
      <c r="BC75" s="838"/>
      <c r="BD75" s="838"/>
      <c r="BE75" s="838"/>
      <c r="BF75" s="838"/>
      <c r="BG75" s="838"/>
      <c r="BH75" s="838"/>
      <c r="BI75" s="838"/>
      <c r="BJ75" s="838"/>
      <c r="BK75" s="838"/>
      <c r="BL75" s="838"/>
      <c r="BM75" s="838"/>
      <c r="BN75" s="838"/>
      <c r="BO75" s="838"/>
      <c r="BP75" s="838"/>
      <c r="BQ75" s="838"/>
      <c r="BR75" s="838"/>
      <c r="BS75" s="838"/>
      <c r="BT75" s="838"/>
      <c r="BU75" s="838"/>
      <c r="BV75" s="838"/>
      <c r="BW75" s="838"/>
      <c r="BX75" s="838"/>
      <c r="BY75" s="838"/>
      <c r="BZ75" s="838"/>
      <c r="CA75" s="838"/>
      <c r="CB75" s="838"/>
      <c r="CC75" s="838"/>
      <c r="CD75" s="838"/>
      <c r="CE75" s="838"/>
      <c r="CF75" s="838"/>
      <c r="CG75" s="838"/>
      <c r="CH75" s="838"/>
      <c r="CI75" s="838"/>
      <c r="CJ75" s="838"/>
      <c r="CK75" s="838"/>
      <c r="CL75" s="838"/>
      <c r="CM75" s="838"/>
      <c r="CN75" s="838"/>
      <c r="CO75" s="838"/>
      <c r="CP75" s="838"/>
      <c r="CQ75" s="838"/>
      <c r="CR75" s="838"/>
      <c r="CS75" s="838"/>
      <c r="CT75" s="838"/>
      <c r="CU75" s="838"/>
      <c r="CV75" s="838"/>
      <c r="CW75" s="838"/>
      <c r="CX75" s="838"/>
      <c r="CY75" s="838"/>
      <c r="CZ75" s="838"/>
      <c r="DA75" s="838"/>
      <c r="DB75" s="838"/>
      <c r="DC75" s="838"/>
      <c r="DD75" s="838"/>
      <c r="DE75" s="838"/>
      <c r="DF75" s="838"/>
      <c r="DG75" s="838"/>
      <c r="DH75" s="838"/>
      <c r="DI75" s="838"/>
      <c r="DJ75" s="838"/>
      <c r="DK75" s="838"/>
      <c r="DL75" s="838"/>
      <c r="DM75" s="838"/>
      <c r="DN75" s="838"/>
      <c r="DO75" s="838"/>
      <c r="DP75" s="838"/>
      <c r="DQ75" s="838"/>
      <c r="DR75" s="838"/>
      <c r="DS75" s="838"/>
      <c r="DT75" s="838"/>
      <c r="DU75" s="838"/>
      <c r="DV75" s="838"/>
      <c r="DW75" s="838"/>
      <c r="DX75" s="838"/>
      <c r="DY75" s="838"/>
      <c r="DZ75" s="838"/>
      <c r="EA75" s="838"/>
      <c r="EB75" s="838"/>
      <c r="EC75" s="838"/>
      <c r="ED75" s="838"/>
      <c r="EE75" s="838"/>
    </row>
    <row r="76" spans="1:135">
      <c r="A76" s="723"/>
      <c r="B76" s="723"/>
      <c r="C76" s="723"/>
      <c r="D76" s="838"/>
      <c r="E76" s="838"/>
      <c r="F76" s="838"/>
      <c r="G76" s="838"/>
      <c r="H76" s="838"/>
      <c r="I76" s="838"/>
      <c r="J76" s="838"/>
      <c r="K76" s="838"/>
      <c r="L76" s="838"/>
      <c r="M76" s="838"/>
      <c r="N76" s="838"/>
      <c r="O76" s="838"/>
      <c r="P76" s="838"/>
      <c r="Q76" s="838"/>
      <c r="R76" s="838"/>
      <c r="S76" s="838"/>
      <c r="T76" s="838"/>
      <c r="U76" s="838"/>
      <c r="V76" s="838"/>
      <c r="W76" s="838"/>
      <c r="X76" s="838"/>
      <c r="Y76" s="838"/>
      <c r="Z76" s="838"/>
      <c r="AA76" s="838"/>
      <c r="AB76" s="838"/>
      <c r="AC76" s="838"/>
      <c r="AD76" s="838"/>
      <c r="AE76" s="838"/>
      <c r="AF76" s="838"/>
      <c r="AG76" s="838"/>
      <c r="AH76" s="838"/>
      <c r="AI76" s="838"/>
      <c r="AJ76" s="838"/>
      <c r="AK76" s="838"/>
      <c r="AL76" s="838"/>
      <c r="AM76" s="838"/>
      <c r="AN76" s="838"/>
      <c r="AO76" s="838"/>
      <c r="AP76" s="838"/>
      <c r="AQ76" s="838"/>
      <c r="AR76" s="838"/>
      <c r="AS76" s="838"/>
      <c r="AT76" s="838"/>
      <c r="AU76" s="838"/>
      <c r="AV76" s="838"/>
      <c r="AW76" s="838"/>
      <c r="AX76" s="838"/>
      <c r="AY76" s="838"/>
      <c r="AZ76" s="838"/>
      <c r="BA76" s="838"/>
      <c r="BB76" s="838"/>
      <c r="BC76" s="838"/>
      <c r="BD76" s="838"/>
      <c r="BE76" s="838"/>
      <c r="BF76" s="838"/>
      <c r="BG76" s="838"/>
      <c r="BH76" s="838"/>
      <c r="BI76" s="838"/>
      <c r="BJ76" s="838"/>
      <c r="BK76" s="838"/>
      <c r="BL76" s="838"/>
      <c r="BM76" s="838"/>
      <c r="BN76" s="838"/>
      <c r="BO76" s="838"/>
      <c r="BP76" s="838"/>
      <c r="BQ76" s="838"/>
      <c r="BR76" s="838"/>
      <c r="BS76" s="838"/>
      <c r="BT76" s="838"/>
      <c r="BU76" s="838"/>
      <c r="BV76" s="838"/>
      <c r="BW76" s="838"/>
      <c r="BX76" s="838"/>
      <c r="BY76" s="838"/>
      <c r="BZ76" s="838"/>
      <c r="CA76" s="838"/>
      <c r="CB76" s="838"/>
      <c r="CC76" s="838"/>
      <c r="CD76" s="838"/>
      <c r="CE76" s="838"/>
      <c r="CF76" s="838"/>
      <c r="CG76" s="838"/>
      <c r="CH76" s="838"/>
      <c r="CI76" s="838"/>
      <c r="CJ76" s="838"/>
      <c r="CK76" s="838"/>
      <c r="CL76" s="838"/>
      <c r="CM76" s="838"/>
      <c r="CN76" s="838"/>
      <c r="CO76" s="838"/>
      <c r="CP76" s="838"/>
      <c r="CQ76" s="838"/>
      <c r="CR76" s="838"/>
      <c r="CS76" s="838"/>
      <c r="CT76" s="838"/>
      <c r="CU76" s="838"/>
      <c r="CV76" s="838"/>
      <c r="CW76" s="838"/>
      <c r="CX76" s="838"/>
      <c r="CY76" s="838"/>
      <c r="CZ76" s="838"/>
      <c r="DA76" s="838"/>
      <c r="DB76" s="838"/>
      <c r="DC76" s="838"/>
      <c r="DD76" s="838"/>
      <c r="DE76" s="838"/>
      <c r="DF76" s="838"/>
      <c r="DG76" s="838"/>
      <c r="DH76" s="838"/>
      <c r="DI76" s="838"/>
      <c r="DJ76" s="838"/>
      <c r="DK76" s="838"/>
      <c r="DL76" s="838"/>
      <c r="DM76" s="838"/>
      <c r="DN76" s="838"/>
      <c r="DO76" s="838"/>
      <c r="DP76" s="838"/>
      <c r="DQ76" s="838"/>
      <c r="DR76" s="838"/>
      <c r="DS76" s="838"/>
      <c r="DT76" s="838"/>
      <c r="DU76" s="838"/>
      <c r="DV76" s="838"/>
      <c r="DW76" s="838"/>
      <c r="DX76" s="838"/>
      <c r="DY76" s="838"/>
      <c r="DZ76" s="838"/>
      <c r="EA76" s="838"/>
      <c r="EB76" s="838"/>
      <c r="EC76" s="838"/>
      <c r="ED76" s="838"/>
      <c r="EE76" s="838"/>
    </row>
    <row r="77" spans="1:135">
      <c r="A77" s="723"/>
      <c r="B77" s="723"/>
      <c r="C77" s="723"/>
      <c r="D77" s="838"/>
      <c r="E77" s="838"/>
      <c r="F77" s="838"/>
      <c r="G77" s="838"/>
      <c r="H77" s="838"/>
      <c r="I77" s="838"/>
      <c r="J77" s="838"/>
      <c r="K77" s="838"/>
      <c r="L77" s="838"/>
      <c r="M77" s="838"/>
      <c r="N77" s="838"/>
      <c r="O77" s="838"/>
      <c r="P77" s="838"/>
      <c r="Q77" s="838"/>
      <c r="R77" s="838"/>
      <c r="S77" s="838"/>
      <c r="T77" s="838"/>
      <c r="U77" s="838"/>
      <c r="V77" s="838"/>
      <c r="W77" s="838"/>
      <c r="X77" s="838"/>
      <c r="Y77" s="838"/>
      <c r="Z77" s="838"/>
      <c r="AA77" s="838"/>
      <c r="AB77" s="838"/>
      <c r="AC77" s="838"/>
      <c r="AD77" s="838"/>
      <c r="AE77" s="838"/>
      <c r="AF77" s="838"/>
      <c r="AG77" s="838"/>
      <c r="AH77" s="838"/>
      <c r="AI77" s="838"/>
      <c r="AJ77" s="838"/>
      <c r="AK77" s="838"/>
      <c r="AL77" s="838"/>
      <c r="AM77" s="838"/>
      <c r="AN77" s="838"/>
      <c r="AO77" s="838"/>
      <c r="AP77" s="838"/>
      <c r="AQ77" s="838"/>
      <c r="AR77" s="838"/>
      <c r="AS77" s="838"/>
      <c r="AT77" s="838"/>
      <c r="AU77" s="838"/>
      <c r="AV77" s="838"/>
      <c r="AW77" s="838"/>
      <c r="AX77" s="838"/>
      <c r="AY77" s="838"/>
      <c r="AZ77" s="838"/>
      <c r="BA77" s="838"/>
      <c r="BB77" s="838"/>
      <c r="BC77" s="838"/>
      <c r="BD77" s="838"/>
      <c r="BE77" s="838"/>
      <c r="BF77" s="838"/>
      <c r="BG77" s="838"/>
      <c r="BH77" s="838"/>
      <c r="BI77" s="838"/>
      <c r="BJ77" s="838"/>
      <c r="BK77" s="838"/>
      <c r="BL77" s="838"/>
      <c r="BM77" s="838"/>
      <c r="BN77" s="838"/>
      <c r="BO77" s="838"/>
      <c r="BP77" s="838"/>
      <c r="BQ77" s="838"/>
      <c r="BR77" s="838"/>
      <c r="BS77" s="838"/>
      <c r="BT77" s="838"/>
      <c r="BU77" s="838"/>
      <c r="BV77" s="838"/>
      <c r="BW77" s="838"/>
      <c r="BX77" s="838"/>
      <c r="BY77" s="838"/>
      <c r="BZ77" s="838"/>
      <c r="CA77" s="838"/>
      <c r="CB77" s="838"/>
      <c r="CC77" s="838"/>
      <c r="CD77" s="838"/>
      <c r="CE77" s="838"/>
      <c r="CF77" s="838"/>
      <c r="CG77" s="838"/>
      <c r="CH77" s="838"/>
      <c r="CI77" s="838"/>
      <c r="CJ77" s="838"/>
      <c r="CK77" s="838"/>
      <c r="CL77" s="838"/>
      <c r="CM77" s="838"/>
      <c r="CN77" s="838"/>
      <c r="CO77" s="838"/>
      <c r="CP77" s="838"/>
      <c r="CQ77" s="838"/>
      <c r="CR77" s="838"/>
      <c r="CS77" s="838"/>
      <c r="CT77" s="838"/>
      <c r="CU77" s="838"/>
      <c r="CV77" s="838"/>
      <c r="CW77" s="838"/>
      <c r="CX77" s="838"/>
      <c r="CY77" s="838"/>
      <c r="CZ77" s="838"/>
      <c r="DA77" s="838"/>
      <c r="DB77" s="838"/>
      <c r="DC77" s="838"/>
      <c r="DD77" s="838"/>
      <c r="DE77" s="838"/>
      <c r="DF77" s="838"/>
      <c r="DG77" s="838"/>
      <c r="DH77" s="838"/>
      <c r="DI77" s="838"/>
      <c r="DJ77" s="838"/>
      <c r="DK77" s="838"/>
      <c r="DL77" s="838"/>
      <c r="DM77" s="838"/>
      <c r="DN77" s="838"/>
      <c r="DO77" s="838"/>
      <c r="DP77" s="838"/>
      <c r="DQ77" s="838"/>
      <c r="DR77" s="838"/>
      <c r="DS77" s="838"/>
      <c r="DT77" s="838"/>
      <c r="DU77" s="838"/>
      <c r="DV77" s="838"/>
      <c r="DW77" s="838"/>
      <c r="DX77" s="838"/>
      <c r="DY77" s="838"/>
      <c r="DZ77" s="838"/>
      <c r="EA77" s="838"/>
      <c r="EB77" s="838"/>
      <c r="EC77" s="838"/>
      <c r="ED77" s="838"/>
      <c r="EE77" s="838"/>
    </row>
    <row r="78" spans="1:135">
      <c r="A78" s="723"/>
      <c r="B78" s="723"/>
      <c r="C78" s="723"/>
      <c r="D78" s="838"/>
      <c r="E78" s="838"/>
      <c r="F78" s="838"/>
      <c r="G78" s="838"/>
      <c r="H78" s="838"/>
      <c r="I78" s="838"/>
      <c r="J78" s="838"/>
      <c r="K78" s="838"/>
      <c r="L78" s="838"/>
      <c r="M78" s="838"/>
      <c r="N78" s="838"/>
      <c r="O78" s="838"/>
      <c r="P78" s="838"/>
      <c r="Q78" s="838"/>
      <c r="R78" s="838"/>
      <c r="S78" s="838"/>
      <c r="T78" s="838"/>
      <c r="U78" s="838"/>
      <c r="V78" s="838"/>
      <c r="W78" s="838"/>
      <c r="X78" s="838"/>
      <c r="Y78" s="838"/>
      <c r="Z78" s="838"/>
      <c r="AA78" s="838"/>
      <c r="AB78" s="838"/>
      <c r="AC78" s="838"/>
      <c r="AD78" s="838"/>
      <c r="AE78" s="838"/>
      <c r="AF78" s="838"/>
      <c r="AG78" s="838"/>
      <c r="AH78" s="838"/>
      <c r="AI78" s="838"/>
      <c r="AJ78" s="838"/>
      <c r="AK78" s="838"/>
      <c r="AL78" s="838"/>
      <c r="AM78" s="838"/>
      <c r="AN78" s="838"/>
      <c r="AO78" s="838"/>
      <c r="AP78" s="838"/>
      <c r="AQ78" s="838"/>
      <c r="AR78" s="838"/>
      <c r="AS78" s="838"/>
      <c r="AT78" s="838"/>
      <c r="AU78" s="838"/>
      <c r="AV78" s="838"/>
      <c r="AW78" s="838"/>
      <c r="AX78" s="838"/>
      <c r="AY78" s="838"/>
      <c r="AZ78" s="838"/>
      <c r="BA78" s="838"/>
      <c r="BB78" s="838"/>
      <c r="BC78" s="838"/>
      <c r="BD78" s="838"/>
      <c r="BE78" s="838"/>
      <c r="BF78" s="838"/>
      <c r="BG78" s="838"/>
      <c r="BH78" s="838"/>
      <c r="BI78" s="838"/>
      <c r="BJ78" s="838"/>
      <c r="BK78" s="838"/>
      <c r="BL78" s="838"/>
      <c r="BM78" s="838"/>
      <c r="BN78" s="838"/>
      <c r="BO78" s="838"/>
      <c r="BP78" s="838"/>
      <c r="BQ78" s="838"/>
      <c r="BR78" s="838"/>
      <c r="BS78" s="838"/>
      <c r="BT78" s="838"/>
      <c r="BU78" s="838"/>
      <c r="BV78" s="838"/>
      <c r="BW78" s="838"/>
      <c r="BX78" s="838"/>
      <c r="BY78" s="838"/>
      <c r="BZ78" s="838"/>
      <c r="CA78" s="838"/>
      <c r="CB78" s="838"/>
      <c r="CC78" s="838"/>
      <c r="CD78" s="838"/>
      <c r="CE78" s="838"/>
      <c r="CF78" s="838"/>
      <c r="CG78" s="838"/>
      <c r="CH78" s="838"/>
      <c r="CI78" s="838"/>
      <c r="CJ78" s="838"/>
      <c r="CK78" s="838"/>
      <c r="CL78" s="838"/>
      <c r="CM78" s="838"/>
      <c r="CN78" s="838"/>
      <c r="CO78" s="838"/>
      <c r="CP78" s="838"/>
      <c r="CQ78" s="838"/>
      <c r="CR78" s="838"/>
      <c r="CS78" s="838"/>
      <c r="CT78" s="838"/>
      <c r="CU78" s="838"/>
      <c r="CV78" s="838"/>
      <c r="CW78" s="838"/>
      <c r="CX78" s="838"/>
      <c r="CY78" s="838"/>
      <c r="CZ78" s="838"/>
      <c r="DA78" s="838"/>
      <c r="DB78" s="838"/>
      <c r="DC78" s="838"/>
      <c r="DD78" s="838"/>
      <c r="DE78" s="838"/>
      <c r="DF78" s="838"/>
      <c r="DG78" s="838"/>
      <c r="DH78" s="838"/>
      <c r="DI78" s="838"/>
      <c r="DJ78" s="838"/>
      <c r="DK78" s="838"/>
      <c r="DL78" s="838"/>
      <c r="DM78" s="838"/>
      <c r="DN78" s="838"/>
      <c r="DO78" s="838"/>
      <c r="DP78" s="838"/>
      <c r="DQ78" s="838"/>
      <c r="DR78" s="838"/>
      <c r="DS78" s="838"/>
      <c r="DT78" s="838"/>
      <c r="DU78" s="838"/>
      <c r="DV78" s="838"/>
      <c r="DW78" s="838"/>
      <c r="DX78" s="838"/>
      <c r="DY78" s="838"/>
      <c r="DZ78" s="838"/>
      <c r="EA78" s="838"/>
      <c r="EB78" s="838"/>
      <c r="EC78" s="838"/>
      <c r="ED78" s="838"/>
      <c r="EE78" s="838"/>
    </row>
    <row r="79" spans="1:135">
      <c r="A79" s="723"/>
      <c r="B79" s="723"/>
      <c r="C79" s="723"/>
      <c r="D79" s="838"/>
      <c r="E79" s="838"/>
      <c r="F79" s="838"/>
      <c r="G79" s="838"/>
      <c r="H79" s="838"/>
      <c r="I79" s="838"/>
      <c r="J79" s="838"/>
      <c r="K79" s="838"/>
      <c r="L79" s="838"/>
      <c r="M79" s="838"/>
      <c r="N79" s="838"/>
      <c r="O79" s="838"/>
      <c r="P79" s="838"/>
      <c r="Q79" s="838"/>
      <c r="R79" s="838"/>
      <c r="S79" s="838"/>
      <c r="T79" s="838"/>
      <c r="U79" s="838"/>
      <c r="V79" s="838"/>
      <c r="W79" s="838"/>
      <c r="X79" s="838"/>
      <c r="Y79" s="838"/>
      <c r="Z79" s="838"/>
      <c r="AA79" s="838"/>
      <c r="AB79" s="838"/>
      <c r="AC79" s="838"/>
      <c r="AD79" s="838"/>
      <c r="AE79" s="838"/>
      <c r="AF79" s="838"/>
      <c r="AG79" s="838"/>
      <c r="AH79" s="838"/>
      <c r="AI79" s="838"/>
      <c r="AJ79" s="838"/>
      <c r="AK79" s="838"/>
      <c r="AL79" s="838"/>
      <c r="AM79" s="838"/>
      <c r="AN79" s="838"/>
      <c r="AO79" s="838"/>
      <c r="AP79" s="838"/>
      <c r="AQ79" s="838"/>
      <c r="AR79" s="838"/>
      <c r="AS79" s="838"/>
      <c r="AT79" s="838"/>
      <c r="AU79" s="838"/>
      <c r="AV79" s="838"/>
      <c r="AW79" s="838"/>
      <c r="AX79" s="838"/>
      <c r="AY79" s="838"/>
      <c r="AZ79" s="838"/>
      <c r="BA79" s="838"/>
      <c r="BB79" s="838"/>
      <c r="BC79" s="838"/>
      <c r="BD79" s="838"/>
      <c r="BE79" s="838"/>
      <c r="BF79" s="838"/>
      <c r="BG79" s="838"/>
      <c r="BH79" s="838"/>
      <c r="BI79" s="838"/>
      <c r="BJ79" s="838"/>
      <c r="BK79" s="838"/>
      <c r="BL79" s="838"/>
      <c r="BM79" s="838"/>
      <c r="BN79" s="838"/>
      <c r="BO79" s="838"/>
      <c r="BP79" s="838"/>
      <c r="BQ79" s="838"/>
      <c r="BR79" s="838"/>
      <c r="BS79" s="838"/>
      <c r="BT79" s="838"/>
      <c r="BU79" s="838"/>
      <c r="BV79" s="838"/>
      <c r="BW79" s="838"/>
      <c r="BX79" s="838"/>
      <c r="BY79" s="838"/>
      <c r="BZ79" s="838"/>
      <c r="CA79" s="838"/>
      <c r="CB79" s="838"/>
      <c r="CC79" s="838"/>
      <c r="CD79" s="838"/>
      <c r="CE79" s="838"/>
      <c r="CF79" s="838"/>
      <c r="CG79" s="838"/>
      <c r="CH79" s="838"/>
      <c r="CI79" s="838"/>
      <c r="CJ79" s="838"/>
      <c r="CK79" s="838"/>
      <c r="CL79" s="838"/>
      <c r="CM79" s="838"/>
      <c r="CN79" s="838"/>
      <c r="CO79" s="838"/>
      <c r="CP79" s="838"/>
      <c r="CQ79" s="838"/>
      <c r="CR79" s="838"/>
      <c r="CS79" s="838"/>
      <c r="CT79" s="838"/>
      <c r="CU79" s="838"/>
      <c r="CV79" s="838"/>
      <c r="CW79" s="838"/>
      <c r="CX79" s="838"/>
      <c r="CY79" s="838"/>
      <c r="CZ79" s="838"/>
      <c r="DA79" s="838"/>
      <c r="DB79" s="838"/>
      <c r="DC79" s="838"/>
      <c r="DD79" s="838"/>
      <c r="DE79" s="838"/>
      <c r="DF79" s="838"/>
      <c r="DG79" s="838"/>
      <c r="DH79" s="838"/>
      <c r="DI79" s="838"/>
      <c r="DJ79" s="838"/>
      <c r="DK79" s="838"/>
      <c r="DL79" s="838"/>
      <c r="DM79" s="838"/>
      <c r="DN79" s="838"/>
      <c r="DO79" s="838"/>
      <c r="DP79" s="838"/>
      <c r="DQ79" s="838"/>
      <c r="DR79" s="838"/>
      <c r="DS79" s="838"/>
      <c r="DT79" s="838"/>
      <c r="DU79" s="838"/>
      <c r="DV79" s="838"/>
      <c r="DW79" s="838"/>
      <c r="DX79" s="838"/>
      <c r="DY79" s="838"/>
      <c r="DZ79" s="838"/>
      <c r="EA79" s="838"/>
      <c r="EB79" s="838"/>
      <c r="EC79" s="838"/>
      <c r="ED79" s="838"/>
      <c r="EE79" s="838"/>
    </row>
    <row r="80" spans="1:135">
      <c r="A80" s="723"/>
      <c r="B80" s="723"/>
      <c r="C80" s="723"/>
      <c r="D80" s="838"/>
      <c r="E80" s="838"/>
      <c r="F80" s="838"/>
      <c r="G80" s="838"/>
      <c r="H80" s="838"/>
      <c r="I80" s="838"/>
      <c r="J80" s="838"/>
      <c r="K80" s="838"/>
      <c r="L80" s="838"/>
      <c r="M80" s="838"/>
      <c r="N80" s="838"/>
      <c r="O80" s="838"/>
      <c r="P80" s="838"/>
      <c r="Q80" s="838"/>
      <c r="R80" s="838"/>
      <c r="S80" s="838"/>
      <c r="T80" s="838"/>
      <c r="U80" s="838"/>
      <c r="V80" s="838"/>
      <c r="W80" s="838"/>
      <c r="X80" s="838"/>
      <c r="Y80" s="838"/>
      <c r="Z80" s="838"/>
      <c r="AA80" s="838"/>
      <c r="AB80" s="838"/>
      <c r="AC80" s="838"/>
      <c r="AD80" s="838"/>
      <c r="AE80" s="838"/>
      <c r="AF80" s="838"/>
      <c r="AG80" s="838"/>
      <c r="AH80" s="838"/>
      <c r="AI80" s="838"/>
      <c r="AJ80" s="838"/>
      <c r="AK80" s="838"/>
      <c r="AL80" s="838"/>
      <c r="AM80" s="838"/>
      <c r="AN80" s="838"/>
      <c r="AO80" s="838"/>
      <c r="AP80" s="838"/>
      <c r="AQ80" s="838"/>
      <c r="AR80" s="838"/>
      <c r="AS80" s="838"/>
      <c r="AT80" s="838"/>
      <c r="AU80" s="838"/>
      <c r="AV80" s="838"/>
      <c r="AW80" s="838"/>
      <c r="AX80" s="838"/>
      <c r="AY80" s="838"/>
      <c r="AZ80" s="838"/>
      <c r="BA80" s="838"/>
      <c r="BB80" s="838"/>
      <c r="BC80" s="838"/>
      <c r="BD80" s="838"/>
      <c r="BE80" s="838"/>
      <c r="BF80" s="838"/>
      <c r="BG80" s="838"/>
      <c r="BH80" s="838"/>
      <c r="BI80" s="838"/>
      <c r="BJ80" s="838"/>
      <c r="BK80" s="838"/>
      <c r="BL80" s="838"/>
      <c r="BM80" s="838"/>
      <c r="BN80" s="838"/>
      <c r="BO80" s="838"/>
      <c r="BP80" s="838"/>
      <c r="BQ80" s="838"/>
      <c r="BR80" s="838"/>
      <c r="BS80" s="838"/>
      <c r="BT80" s="838"/>
      <c r="BU80" s="838"/>
      <c r="BV80" s="838"/>
      <c r="BW80" s="838"/>
      <c r="BX80" s="838"/>
      <c r="BY80" s="838"/>
      <c r="BZ80" s="838"/>
      <c r="CA80" s="838"/>
      <c r="CB80" s="838"/>
      <c r="CC80" s="838"/>
      <c r="CD80" s="838"/>
      <c r="CE80" s="838"/>
      <c r="CF80" s="838"/>
      <c r="CG80" s="838"/>
      <c r="CH80" s="838"/>
      <c r="CI80" s="838"/>
      <c r="CJ80" s="838"/>
      <c r="CK80" s="838"/>
      <c r="CL80" s="838"/>
      <c r="CM80" s="838"/>
      <c r="CN80" s="838"/>
      <c r="CO80" s="838"/>
      <c r="CP80" s="838"/>
      <c r="CQ80" s="838"/>
      <c r="CR80" s="838"/>
      <c r="CS80" s="838"/>
      <c r="CT80" s="838"/>
      <c r="CU80" s="838"/>
      <c r="CV80" s="838"/>
      <c r="CW80" s="838"/>
      <c r="CX80" s="838"/>
      <c r="CY80" s="838"/>
      <c r="CZ80" s="838"/>
      <c r="DA80" s="838"/>
      <c r="DB80" s="838"/>
      <c r="DC80" s="838"/>
      <c r="DD80" s="838"/>
      <c r="DE80" s="838"/>
      <c r="DF80" s="838"/>
      <c r="DG80" s="838"/>
      <c r="DH80" s="838"/>
      <c r="DI80" s="838"/>
      <c r="DJ80" s="838"/>
      <c r="DK80" s="838"/>
      <c r="DL80" s="838"/>
      <c r="DM80" s="838"/>
      <c r="DN80" s="838"/>
      <c r="DO80" s="838"/>
      <c r="DP80" s="838"/>
      <c r="DQ80" s="838"/>
      <c r="DR80" s="838"/>
      <c r="DS80" s="838"/>
      <c r="DT80" s="838"/>
      <c r="DU80" s="838"/>
      <c r="DV80" s="838"/>
      <c r="DW80" s="838"/>
      <c r="DX80" s="838"/>
      <c r="DY80" s="838"/>
      <c r="DZ80" s="838"/>
      <c r="EA80" s="838"/>
      <c r="EB80" s="838"/>
      <c r="EC80" s="838"/>
      <c r="ED80" s="838"/>
      <c r="EE80" s="838"/>
    </row>
    <row r="81" spans="1:135">
      <c r="A81" s="723"/>
      <c r="B81" s="723"/>
      <c r="C81" s="723"/>
      <c r="D81" s="838"/>
      <c r="E81" s="838"/>
      <c r="F81" s="838"/>
      <c r="G81" s="838"/>
      <c r="H81" s="838"/>
      <c r="I81" s="838"/>
      <c r="J81" s="838"/>
      <c r="K81" s="838"/>
      <c r="L81" s="838"/>
      <c r="M81" s="838"/>
      <c r="N81" s="838"/>
      <c r="O81" s="838"/>
      <c r="P81" s="838"/>
      <c r="Q81" s="838"/>
      <c r="R81" s="838"/>
      <c r="S81" s="838"/>
      <c r="T81" s="838"/>
      <c r="U81" s="838"/>
      <c r="V81" s="838"/>
      <c r="W81" s="838"/>
      <c r="X81" s="838"/>
      <c r="Y81" s="838"/>
      <c r="Z81" s="838"/>
      <c r="AA81" s="838"/>
      <c r="AB81" s="838"/>
      <c r="AC81" s="838"/>
      <c r="AD81" s="838"/>
      <c r="AE81" s="838"/>
      <c r="AF81" s="838"/>
      <c r="AG81" s="838"/>
      <c r="AH81" s="838"/>
      <c r="AI81" s="838"/>
      <c r="AJ81" s="838"/>
      <c r="AK81" s="838"/>
      <c r="AL81" s="838"/>
      <c r="AM81" s="838"/>
      <c r="AN81" s="838"/>
      <c r="AO81" s="838"/>
      <c r="AP81" s="838"/>
      <c r="AQ81" s="838"/>
      <c r="AR81" s="838"/>
      <c r="AS81" s="838"/>
      <c r="AT81" s="838"/>
      <c r="AU81" s="838"/>
      <c r="AV81" s="838"/>
      <c r="AW81" s="838"/>
      <c r="AX81" s="838"/>
      <c r="AY81" s="838"/>
      <c r="AZ81" s="838"/>
      <c r="BA81" s="838"/>
      <c r="BB81" s="838"/>
      <c r="BC81" s="838"/>
      <c r="BD81" s="838"/>
      <c r="BE81" s="838"/>
      <c r="BF81" s="838"/>
      <c r="BG81" s="838"/>
      <c r="BH81" s="838"/>
      <c r="BI81" s="838"/>
      <c r="BJ81" s="838"/>
      <c r="BK81" s="838"/>
      <c r="BL81" s="838"/>
      <c r="BM81" s="838"/>
      <c r="BN81" s="838"/>
      <c r="BO81" s="838"/>
      <c r="BP81" s="838"/>
      <c r="BQ81" s="838"/>
      <c r="BR81" s="838"/>
      <c r="BS81" s="838"/>
      <c r="BT81" s="838"/>
      <c r="BU81" s="838"/>
      <c r="BV81" s="838"/>
      <c r="BW81" s="838"/>
      <c r="BX81" s="838"/>
      <c r="BY81" s="838"/>
      <c r="BZ81" s="838"/>
      <c r="CA81" s="838"/>
      <c r="CB81" s="838"/>
      <c r="CC81" s="838"/>
      <c r="CD81" s="838"/>
      <c r="CE81" s="838"/>
      <c r="CF81" s="838"/>
      <c r="CG81" s="838"/>
      <c r="CH81" s="838"/>
      <c r="CI81" s="838"/>
      <c r="CJ81" s="838"/>
      <c r="CK81" s="838"/>
      <c r="CL81" s="838"/>
      <c r="CM81" s="838"/>
      <c r="CN81" s="838"/>
      <c r="CO81" s="838"/>
      <c r="CP81" s="838"/>
      <c r="CQ81" s="838"/>
      <c r="CR81" s="838"/>
      <c r="CS81" s="838"/>
      <c r="CT81" s="838"/>
      <c r="CU81" s="838"/>
      <c r="CV81" s="838"/>
      <c r="CW81" s="838"/>
      <c r="CX81" s="838"/>
      <c r="CY81" s="838"/>
      <c r="CZ81" s="838"/>
      <c r="DA81" s="838"/>
      <c r="DB81" s="838"/>
      <c r="DC81" s="838"/>
      <c r="DD81" s="838"/>
      <c r="DE81" s="838"/>
      <c r="DF81" s="838"/>
      <c r="DG81" s="838"/>
      <c r="DH81" s="838"/>
      <c r="DI81" s="838"/>
      <c r="DJ81" s="838"/>
      <c r="DK81" s="838"/>
      <c r="DL81" s="838"/>
      <c r="DM81" s="838"/>
      <c r="DN81" s="838"/>
      <c r="DO81" s="838"/>
      <c r="DP81" s="838"/>
      <c r="DQ81" s="838"/>
      <c r="DR81" s="838"/>
      <c r="DS81" s="838"/>
      <c r="DT81" s="838"/>
      <c r="DU81" s="838"/>
      <c r="DV81" s="838"/>
      <c r="DW81" s="838"/>
      <c r="DX81" s="838"/>
      <c r="DY81" s="838"/>
      <c r="DZ81" s="838"/>
      <c r="EA81" s="838"/>
      <c r="EB81" s="838"/>
      <c r="EC81" s="838"/>
      <c r="ED81" s="838"/>
      <c r="EE81" s="838"/>
    </row>
    <row r="82" spans="1:135">
      <c r="A82" s="723"/>
      <c r="B82" s="723"/>
      <c r="C82" s="723"/>
      <c r="D82" s="838"/>
      <c r="E82" s="838"/>
      <c r="F82" s="838"/>
      <c r="G82" s="838"/>
      <c r="H82" s="838"/>
      <c r="I82" s="838"/>
      <c r="J82" s="838"/>
      <c r="K82" s="838"/>
      <c r="L82" s="838"/>
      <c r="M82" s="838"/>
      <c r="N82" s="838"/>
      <c r="O82" s="838"/>
      <c r="P82" s="838"/>
      <c r="Q82" s="838"/>
      <c r="R82" s="838"/>
      <c r="S82" s="838"/>
      <c r="T82" s="838"/>
      <c r="U82" s="838"/>
      <c r="V82" s="838"/>
      <c r="W82" s="838"/>
      <c r="X82" s="838"/>
      <c r="Y82" s="838"/>
      <c r="Z82" s="838"/>
      <c r="AA82" s="838"/>
      <c r="AB82" s="838"/>
      <c r="AC82" s="838"/>
      <c r="AD82" s="838"/>
      <c r="AE82" s="838"/>
      <c r="AF82" s="838"/>
      <c r="AG82" s="838"/>
      <c r="AH82" s="838"/>
      <c r="AI82" s="838"/>
      <c r="AJ82" s="838"/>
      <c r="AK82" s="838"/>
      <c r="AL82" s="838"/>
      <c r="AM82" s="838"/>
      <c r="AN82" s="838"/>
      <c r="AO82" s="838"/>
      <c r="AP82" s="838"/>
      <c r="AQ82" s="838"/>
      <c r="AR82" s="838"/>
      <c r="AS82" s="838"/>
      <c r="AT82" s="838"/>
      <c r="AU82" s="838"/>
      <c r="AV82" s="838"/>
      <c r="AW82" s="838"/>
      <c r="AX82" s="838"/>
      <c r="AY82" s="838"/>
      <c r="AZ82" s="838"/>
      <c r="BA82" s="838"/>
      <c r="BB82" s="838"/>
      <c r="BC82" s="838"/>
      <c r="BD82" s="838"/>
      <c r="BE82" s="838"/>
      <c r="BF82" s="838"/>
      <c r="BG82" s="838"/>
      <c r="BH82" s="838"/>
      <c r="BI82" s="838"/>
      <c r="BJ82" s="838"/>
      <c r="BK82" s="838"/>
      <c r="BL82" s="838"/>
      <c r="BM82" s="838"/>
      <c r="BN82" s="838"/>
      <c r="BO82" s="838"/>
      <c r="BP82" s="838"/>
      <c r="BQ82" s="838"/>
      <c r="BR82" s="838"/>
      <c r="BS82" s="838"/>
      <c r="BT82" s="838"/>
      <c r="BU82" s="838"/>
      <c r="BV82" s="838"/>
      <c r="BW82" s="838"/>
      <c r="BX82" s="838"/>
      <c r="BY82" s="838"/>
      <c r="BZ82" s="838"/>
      <c r="CA82" s="838"/>
      <c r="CB82" s="838"/>
      <c r="CC82" s="838"/>
      <c r="CD82" s="838"/>
      <c r="CE82" s="838"/>
      <c r="CF82" s="838"/>
      <c r="CG82" s="838"/>
      <c r="CH82" s="838"/>
      <c r="CI82" s="838"/>
      <c r="CJ82" s="838"/>
      <c r="CK82" s="838"/>
      <c r="CL82" s="838"/>
      <c r="CM82" s="838"/>
      <c r="CN82" s="838"/>
      <c r="CO82" s="838"/>
      <c r="CP82" s="838"/>
      <c r="CQ82" s="838"/>
      <c r="CR82" s="838"/>
      <c r="CS82" s="838"/>
      <c r="CT82" s="838"/>
      <c r="CU82" s="838"/>
      <c r="CV82" s="838"/>
      <c r="CW82" s="838"/>
      <c r="CX82" s="838"/>
      <c r="CY82" s="838"/>
      <c r="CZ82" s="838"/>
      <c r="DA82" s="838"/>
      <c r="DB82" s="838"/>
      <c r="DC82" s="838"/>
      <c r="DD82" s="838"/>
      <c r="DE82" s="838"/>
      <c r="DF82" s="838"/>
      <c r="DG82" s="838"/>
      <c r="DH82" s="838"/>
      <c r="DI82" s="838"/>
      <c r="DJ82" s="838"/>
      <c r="DK82" s="838"/>
      <c r="DL82" s="838"/>
      <c r="DM82" s="838"/>
      <c r="DN82" s="838"/>
      <c r="DO82" s="838"/>
      <c r="DP82" s="838"/>
      <c r="DQ82" s="838"/>
      <c r="DR82" s="838"/>
      <c r="DS82" s="838"/>
      <c r="DT82" s="838"/>
      <c r="DU82" s="838"/>
      <c r="DV82" s="838"/>
      <c r="DW82" s="838"/>
      <c r="DX82" s="838"/>
      <c r="DY82" s="838"/>
      <c r="DZ82" s="838"/>
      <c r="EA82" s="838"/>
      <c r="EB82" s="838"/>
      <c r="EC82" s="838"/>
      <c r="ED82" s="838"/>
      <c r="EE82" s="838"/>
    </row>
    <row r="83" spans="1:135">
      <c r="A83" s="723"/>
      <c r="B83" s="723"/>
      <c r="C83" s="723"/>
      <c r="D83" s="838"/>
      <c r="E83" s="838"/>
      <c r="F83" s="838"/>
      <c r="G83" s="838"/>
      <c r="H83" s="838"/>
      <c r="I83" s="838"/>
      <c r="J83" s="838"/>
      <c r="K83" s="838"/>
      <c r="L83" s="838"/>
      <c r="M83" s="838"/>
      <c r="N83" s="838"/>
      <c r="O83" s="838"/>
      <c r="P83" s="838"/>
      <c r="Q83" s="838"/>
      <c r="R83" s="838"/>
      <c r="S83" s="838"/>
      <c r="T83" s="838"/>
      <c r="U83" s="838"/>
      <c r="V83" s="838"/>
      <c r="W83" s="838"/>
      <c r="X83" s="838"/>
      <c r="Y83" s="838"/>
      <c r="Z83" s="838"/>
      <c r="AA83" s="838"/>
      <c r="AB83" s="838"/>
      <c r="AC83" s="838"/>
      <c r="AD83" s="838"/>
      <c r="AE83" s="838"/>
      <c r="AF83" s="838"/>
      <c r="AG83" s="838"/>
      <c r="AH83" s="838"/>
      <c r="AI83" s="838"/>
      <c r="AJ83" s="838"/>
      <c r="AK83" s="838"/>
      <c r="AL83" s="838"/>
      <c r="AM83" s="838"/>
      <c r="AN83" s="838"/>
      <c r="AO83" s="838"/>
      <c r="AP83" s="838"/>
      <c r="AQ83" s="838"/>
      <c r="AR83" s="838"/>
      <c r="AS83" s="838"/>
      <c r="AT83" s="838"/>
      <c r="AU83" s="838"/>
      <c r="AV83" s="838"/>
      <c r="AW83" s="838"/>
      <c r="AX83" s="838"/>
      <c r="AY83" s="838"/>
      <c r="AZ83" s="838"/>
      <c r="BA83" s="838"/>
      <c r="BB83" s="838"/>
      <c r="BC83" s="838"/>
      <c r="BD83" s="838"/>
      <c r="BE83" s="838"/>
      <c r="BF83" s="838"/>
      <c r="BG83" s="838"/>
      <c r="BH83" s="838"/>
      <c r="BI83" s="838"/>
      <c r="BJ83" s="838"/>
      <c r="BK83" s="838"/>
      <c r="BL83" s="838"/>
      <c r="BM83" s="838"/>
      <c r="BN83" s="838"/>
      <c r="BO83" s="838"/>
      <c r="BP83" s="838"/>
      <c r="BQ83" s="838"/>
      <c r="BR83" s="838"/>
      <c r="BS83" s="838"/>
      <c r="BT83" s="838"/>
      <c r="BU83" s="838"/>
      <c r="BV83" s="838"/>
      <c r="BW83" s="838"/>
      <c r="BX83" s="838"/>
      <c r="BY83" s="838"/>
      <c r="BZ83" s="838"/>
      <c r="CA83" s="838"/>
      <c r="CB83" s="838"/>
      <c r="CC83" s="838"/>
      <c r="CD83" s="838"/>
      <c r="CE83" s="838"/>
      <c r="CF83" s="838"/>
      <c r="CG83" s="838"/>
      <c r="CH83" s="838"/>
      <c r="CI83" s="838"/>
      <c r="CJ83" s="838"/>
      <c r="CK83" s="838"/>
      <c r="CL83" s="838"/>
      <c r="CM83" s="838"/>
      <c r="CN83" s="838"/>
      <c r="CO83" s="838"/>
      <c r="CP83" s="838"/>
      <c r="CQ83" s="838"/>
      <c r="CR83" s="838"/>
      <c r="CS83" s="838"/>
      <c r="CT83" s="838"/>
      <c r="CU83" s="838"/>
      <c r="CV83" s="838"/>
      <c r="CW83" s="838"/>
      <c r="CX83" s="838"/>
      <c r="CY83" s="838"/>
      <c r="CZ83" s="838"/>
      <c r="DA83" s="838"/>
      <c r="DB83" s="838"/>
      <c r="DC83" s="838"/>
      <c r="DD83" s="838"/>
      <c r="DE83" s="838"/>
      <c r="DF83" s="838"/>
      <c r="DG83" s="838"/>
      <c r="DH83" s="838"/>
      <c r="DI83" s="838"/>
      <c r="DJ83" s="838"/>
      <c r="DK83" s="838"/>
      <c r="DL83" s="838"/>
      <c r="DM83" s="838"/>
      <c r="DN83" s="838"/>
      <c r="DO83" s="838"/>
      <c r="DP83" s="838"/>
      <c r="DQ83" s="838"/>
      <c r="DR83" s="838"/>
      <c r="DS83" s="838"/>
      <c r="DT83" s="838"/>
      <c r="DU83" s="838"/>
      <c r="DV83" s="838"/>
      <c r="DW83" s="838"/>
      <c r="DX83" s="838"/>
      <c r="DY83" s="838"/>
      <c r="DZ83" s="838"/>
      <c r="EA83" s="838"/>
      <c r="EB83" s="838"/>
      <c r="EC83" s="838"/>
      <c r="ED83" s="838"/>
      <c r="EE83" s="838"/>
    </row>
    <row r="84" spans="1:135">
      <c r="A84" s="723"/>
      <c r="B84" s="723"/>
      <c r="C84" s="723"/>
      <c r="D84" s="838"/>
      <c r="E84" s="838"/>
      <c r="F84" s="838"/>
      <c r="G84" s="838"/>
      <c r="H84" s="838"/>
      <c r="I84" s="838"/>
      <c r="J84" s="838"/>
      <c r="K84" s="838"/>
      <c r="L84" s="838"/>
      <c r="M84" s="838"/>
      <c r="N84" s="838"/>
      <c r="O84" s="838"/>
      <c r="P84" s="838"/>
      <c r="Q84" s="838"/>
      <c r="R84" s="838"/>
      <c r="S84" s="838"/>
      <c r="T84" s="838"/>
      <c r="U84" s="838"/>
      <c r="V84" s="838"/>
      <c r="W84" s="838"/>
      <c r="X84" s="838"/>
      <c r="Y84" s="838"/>
      <c r="Z84" s="838"/>
      <c r="AA84" s="838"/>
      <c r="AB84" s="838"/>
      <c r="AC84" s="838"/>
      <c r="AD84" s="838"/>
      <c r="AE84" s="838"/>
      <c r="AF84" s="838"/>
      <c r="AG84" s="838"/>
      <c r="AH84" s="838"/>
      <c r="AI84" s="838"/>
      <c r="AJ84" s="838"/>
      <c r="AK84" s="838"/>
      <c r="AL84" s="838"/>
      <c r="AM84" s="838"/>
      <c r="AN84" s="838"/>
      <c r="AO84" s="838"/>
      <c r="AP84" s="838"/>
      <c r="AQ84" s="838"/>
      <c r="AR84" s="838"/>
      <c r="AS84" s="838"/>
      <c r="AT84" s="838"/>
      <c r="AU84" s="838"/>
      <c r="AV84" s="838"/>
      <c r="AW84" s="838"/>
      <c r="AX84" s="838"/>
      <c r="AY84" s="838"/>
      <c r="AZ84" s="838"/>
      <c r="BA84" s="838"/>
      <c r="BB84" s="838"/>
      <c r="BC84" s="838"/>
      <c r="BD84" s="838"/>
      <c r="BE84" s="838"/>
      <c r="BF84" s="838"/>
      <c r="BG84" s="838"/>
      <c r="BH84" s="838"/>
      <c r="BI84" s="838"/>
      <c r="BJ84" s="838"/>
      <c r="BK84" s="838"/>
      <c r="BL84" s="838"/>
      <c r="BM84" s="838"/>
      <c r="BN84" s="838"/>
      <c r="BO84" s="838"/>
      <c r="BP84" s="838"/>
      <c r="BQ84" s="838"/>
      <c r="BR84" s="838"/>
      <c r="BS84" s="838"/>
      <c r="BT84" s="838"/>
      <c r="BU84" s="838"/>
      <c r="BV84" s="838"/>
      <c r="BW84" s="838"/>
      <c r="BX84" s="838"/>
      <c r="BY84" s="838"/>
      <c r="BZ84" s="838"/>
      <c r="CA84" s="838"/>
      <c r="CB84" s="838"/>
      <c r="CC84" s="838"/>
      <c r="CD84" s="838"/>
      <c r="CE84" s="838"/>
      <c r="CF84" s="838"/>
      <c r="CG84" s="838"/>
      <c r="CH84" s="838"/>
      <c r="CI84" s="838"/>
      <c r="CJ84" s="838"/>
      <c r="CK84" s="838"/>
      <c r="CL84" s="838"/>
      <c r="CM84" s="838"/>
      <c r="CN84" s="838"/>
      <c r="CO84" s="838"/>
      <c r="CP84" s="838"/>
      <c r="CQ84" s="838"/>
      <c r="CR84" s="838"/>
      <c r="CS84" s="838"/>
      <c r="CT84" s="838"/>
      <c r="CU84" s="838"/>
      <c r="CV84" s="838"/>
      <c r="CW84" s="838"/>
      <c r="CX84" s="838"/>
      <c r="CY84" s="838"/>
      <c r="CZ84" s="838"/>
      <c r="DA84" s="838"/>
      <c r="DB84" s="838"/>
      <c r="DC84" s="838"/>
      <c r="DD84" s="838"/>
      <c r="DE84" s="838"/>
      <c r="DF84" s="838"/>
      <c r="DG84" s="838"/>
      <c r="DH84" s="838"/>
      <c r="DI84" s="838"/>
      <c r="DJ84" s="838"/>
      <c r="DK84" s="838"/>
      <c r="DL84" s="838"/>
      <c r="DM84" s="838"/>
      <c r="DN84" s="838"/>
      <c r="DO84" s="838"/>
      <c r="DP84" s="838"/>
      <c r="DQ84" s="838"/>
      <c r="DR84" s="838"/>
      <c r="DS84" s="838"/>
      <c r="DT84" s="838"/>
      <c r="DU84" s="838"/>
      <c r="DV84" s="838"/>
      <c r="DW84" s="838"/>
      <c r="DX84" s="838"/>
      <c r="DY84" s="838"/>
      <c r="DZ84" s="838"/>
      <c r="EA84" s="838"/>
      <c r="EB84" s="838"/>
      <c r="EC84" s="838"/>
      <c r="ED84" s="838"/>
      <c r="EE84" s="838"/>
    </row>
    <row r="85" spans="1:135">
      <c r="A85" s="723"/>
      <c r="B85" s="723"/>
      <c r="C85" s="723"/>
      <c r="D85" s="838"/>
      <c r="E85" s="838"/>
      <c r="F85" s="838"/>
      <c r="G85" s="838"/>
      <c r="H85" s="838"/>
      <c r="I85" s="838"/>
      <c r="J85" s="838"/>
      <c r="K85" s="838"/>
      <c r="L85" s="838"/>
      <c r="M85" s="838"/>
      <c r="N85" s="838"/>
      <c r="O85" s="838"/>
      <c r="P85" s="838"/>
      <c r="Q85" s="838"/>
      <c r="R85" s="838"/>
      <c r="S85" s="838"/>
      <c r="T85" s="838"/>
      <c r="U85" s="838"/>
      <c r="V85" s="838"/>
      <c r="W85" s="838"/>
      <c r="X85" s="838"/>
      <c r="Y85" s="838"/>
      <c r="Z85" s="838"/>
      <c r="AA85" s="838"/>
      <c r="AB85" s="838"/>
      <c r="AC85" s="838"/>
      <c r="AD85" s="838"/>
      <c r="AE85" s="838"/>
      <c r="AF85" s="838"/>
      <c r="AG85" s="838"/>
      <c r="AH85" s="838"/>
      <c r="AI85" s="838"/>
      <c r="AJ85" s="838"/>
      <c r="AK85" s="838"/>
      <c r="AL85" s="838"/>
      <c r="AM85" s="838"/>
      <c r="AN85" s="838"/>
      <c r="AO85" s="838"/>
      <c r="AP85" s="838"/>
      <c r="AQ85" s="838"/>
      <c r="AR85" s="838"/>
      <c r="AS85" s="838"/>
      <c r="AT85" s="838"/>
      <c r="AU85" s="838"/>
      <c r="AV85" s="838"/>
      <c r="AW85" s="838"/>
      <c r="AX85" s="838"/>
      <c r="AY85" s="838"/>
      <c r="AZ85" s="838"/>
      <c r="BA85" s="838"/>
      <c r="BB85" s="838"/>
      <c r="BC85" s="838"/>
      <c r="BD85" s="838"/>
      <c r="BE85" s="838"/>
      <c r="BF85" s="838"/>
      <c r="BG85" s="838"/>
      <c r="BH85" s="838"/>
      <c r="BI85" s="838"/>
      <c r="BJ85" s="838"/>
      <c r="BK85" s="838"/>
      <c r="BL85" s="838"/>
      <c r="BM85" s="838"/>
      <c r="BN85" s="838"/>
      <c r="BO85" s="838"/>
      <c r="BP85" s="838"/>
      <c r="BQ85" s="838"/>
      <c r="BR85" s="838"/>
      <c r="BS85" s="838"/>
      <c r="BT85" s="838"/>
      <c r="BU85" s="838"/>
      <c r="BV85" s="838"/>
      <c r="BW85" s="838"/>
      <c r="BX85" s="838"/>
      <c r="BY85" s="838"/>
      <c r="BZ85" s="838"/>
      <c r="CA85" s="838"/>
      <c r="CB85" s="838"/>
      <c r="CC85" s="838"/>
      <c r="CD85" s="838"/>
      <c r="CE85" s="838"/>
      <c r="CF85" s="838"/>
      <c r="CG85" s="838"/>
      <c r="CH85" s="838"/>
      <c r="CI85" s="838"/>
      <c r="CJ85" s="838"/>
      <c r="CK85" s="838"/>
      <c r="CL85" s="838"/>
      <c r="CM85" s="838"/>
      <c r="CN85" s="838"/>
      <c r="CO85" s="838"/>
      <c r="CP85" s="838"/>
      <c r="CQ85" s="838"/>
      <c r="CR85" s="838"/>
      <c r="CS85" s="838"/>
      <c r="CT85" s="838"/>
      <c r="CU85" s="838"/>
      <c r="CV85" s="838"/>
      <c r="CW85" s="838"/>
      <c r="CX85" s="838"/>
      <c r="CY85" s="838"/>
      <c r="CZ85" s="838"/>
      <c r="DA85" s="838"/>
      <c r="DB85" s="838"/>
      <c r="DC85" s="838"/>
      <c r="DD85" s="838"/>
      <c r="DE85" s="838"/>
      <c r="DF85" s="838"/>
      <c r="DG85" s="838"/>
      <c r="DH85" s="838"/>
      <c r="DI85" s="838"/>
      <c r="DJ85" s="838"/>
      <c r="DK85" s="838"/>
      <c r="DL85" s="838"/>
      <c r="DM85" s="838"/>
      <c r="DN85" s="838"/>
      <c r="DO85" s="838"/>
      <c r="DP85" s="838"/>
      <c r="DQ85" s="838"/>
      <c r="DR85" s="838"/>
      <c r="DS85" s="838"/>
      <c r="DT85" s="838"/>
      <c r="DU85" s="838"/>
      <c r="DV85" s="838"/>
      <c r="DW85" s="838"/>
      <c r="DX85" s="838"/>
      <c r="DY85" s="838"/>
      <c r="DZ85" s="838"/>
      <c r="EA85" s="838"/>
      <c r="EB85" s="838"/>
      <c r="EC85" s="838"/>
      <c r="ED85" s="838"/>
      <c r="EE85" s="838"/>
    </row>
    <row r="86" spans="1:135">
      <c r="A86" s="723"/>
      <c r="B86" s="723"/>
      <c r="C86" s="723"/>
      <c r="D86" s="838"/>
      <c r="E86" s="838"/>
      <c r="F86" s="838"/>
      <c r="G86" s="838"/>
      <c r="H86" s="838"/>
      <c r="I86" s="838"/>
      <c r="J86" s="838"/>
      <c r="K86" s="838"/>
      <c r="L86" s="838"/>
      <c r="M86" s="838"/>
      <c r="N86" s="838"/>
      <c r="O86" s="838"/>
      <c r="P86" s="838"/>
      <c r="Q86" s="838"/>
      <c r="R86" s="838"/>
      <c r="S86" s="838"/>
      <c r="T86" s="838"/>
      <c r="U86" s="838"/>
      <c r="V86" s="838"/>
      <c r="W86" s="838"/>
      <c r="X86" s="838"/>
      <c r="Y86" s="838"/>
      <c r="Z86" s="838"/>
      <c r="AA86" s="838"/>
      <c r="AB86" s="838"/>
      <c r="AC86" s="838"/>
      <c r="AD86" s="838"/>
      <c r="AE86" s="838"/>
      <c r="AF86" s="838"/>
      <c r="AG86" s="838"/>
      <c r="AH86" s="838"/>
      <c r="AI86" s="838"/>
      <c r="AJ86" s="838"/>
      <c r="AK86" s="838"/>
      <c r="AL86" s="838"/>
      <c r="AM86" s="838"/>
      <c r="AN86" s="838"/>
      <c r="AO86" s="838"/>
      <c r="AP86" s="838"/>
      <c r="AQ86" s="838"/>
      <c r="AR86" s="838"/>
      <c r="AS86" s="838"/>
      <c r="AT86" s="838"/>
      <c r="AU86" s="838"/>
      <c r="AV86" s="838"/>
      <c r="AW86" s="838"/>
      <c r="AX86" s="838"/>
      <c r="AY86" s="838"/>
      <c r="AZ86" s="838"/>
      <c r="BA86" s="838"/>
      <c r="BB86" s="838"/>
      <c r="BC86" s="838"/>
      <c r="BD86" s="838"/>
      <c r="BE86" s="838"/>
      <c r="BF86" s="838"/>
      <c r="BG86" s="838"/>
      <c r="BH86" s="838"/>
      <c r="BI86" s="838"/>
      <c r="BJ86" s="838"/>
      <c r="BK86" s="838"/>
      <c r="BL86" s="838"/>
      <c r="BM86" s="838"/>
      <c r="BN86" s="838"/>
      <c r="BO86" s="838"/>
      <c r="BP86" s="838"/>
      <c r="BQ86" s="838"/>
      <c r="BR86" s="838"/>
      <c r="BS86" s="838"/>
      <c r="BT86" s="838"/>
      <c r="BU86" s="838"/>
      <c r="BV86" s="838"/>
      <c r="BW86" s="838"/>
      <c r="BX86" s="838"/>
      <c r="BY86" s="838"/>
      <c r="BZ86" s="838"/>
      <c r="CA86" s="838"/>
      <c r="CB86" s="838"/>
      <c r="CC86" s="838"/>
      <c r="CD86" s="838"/>
      <c r="CE86" s="838"/>
      <c r="CF86" s="838"/>
      <c r="CG86" s="838"/>
      <c r="CH86" s="838"/>
      <c r="CI86" s="838"/>
      <c r="CJ86" s="838"/>
      <c r="CK86" s="838"/>
      <c r="CL86" s="838"/>
      <c r="CM86" s="838"/>
      <c r="CN86" s="838"/>
      <c r="CO86" s="838"/>
      <c r="CP86" s="838"/>
      <c r="CQ86" s="838"/>
      <c r="CR86" s="838"/>
      <c r="CS86" s="838"/>
      <c r="CT86" s="838"/>
      <c r="CU86" s="838"/>
      <c r="CV86" s="838"/>
      <c r="CW86" s="838"/>
      <c r="CX86" s="838"/>
      <c r="CY86" s="838"/>
      <c r="CZ86" s="838"/>
      <c r="DA86" s="838"/>
      <c r="DB86" s="838"/>
      <c r="DC86" s="838"/>
      <c r="DD86" s="838"/>
      <c r="DE86" s="838"/>
      <c r="DF86" s="838"/>
      <c r="DG86" s="838"/>
      <c r="DH86" s="838"/>
      <c r="DI86" s="838"/>
      <c r="DJ86" s="838"/>
      <c r="DK86" s="838"/>
      <c r="DL86" s="838"/>
      <c r="DM86" s="838"/>
      <c r="DN86" s="838"/>
      <c r="DO86" s="838"/>
      <c r="DP86" s="838"/>
      <c r="DQ86" s="838"/>
      <c r="DR86" s="838"/>
      <c r="DS86" s="838"/>
      <c r="DT86" s="838"/>
      <c r="DU86" s="838"/>
      <c r="DV86" s="838"/>
      <c r="DW86" s="838"/>
      <c r="DX86" s="838"/>
      <c r="DY86" s="838"/>
      <c r="DZ86" s="838"/>
      <c r="EA86" s="838"/>
      <c r="EB86" s="838"/>
      <c r="EC86" s="838"/>
      <c r="ED86" s="838"/>
      <c r="EE86" s="838"/>
    </row>
    <row r="87" spans="1:135">
      <c r="A87" s="723"/>
      <c r="B87" s="723"/>
      <c r="C87" s="723"/>
      <c r="D87" s="838"/>
      <c r="E87" s="838"/>
      <c r="F87" s="838"/>
      <c r="G87" s="838"/>
      <c r="H87" s="838"/>
      <c r="I87" s="838"/>
      <c r="J87" s="838"/>
      <c r="K87" s="838"/>
      <c r="L87" s="838"/>
      <c r="M87" s="838"/>
      <c r="N87" s="838"/>
      <c r="O87" s="838"/>
      <c r="P87" s="838"/>
      <c r="Q87" s="901"/>
      <c r="R87" s="838"/>
      <c r="S87" s="838"/>
      <c r="T87" s="838"/>
      <c r="U87" s="838"/>
      <c r="V87" s="838"/>
      <c r="W87" s="838"/>
      <c r="X87" s="838"/>
      <c r="Y87" s="838"/>
      <c r="Z87" s="838"/>
      <c r="AA87" s="838"/>
      <c r="AB87" s="838"/>
      <c r="AC87" s="838"/>
      <c r="AD87" s="581"/>
      <c r="AE87" s="581"/>
      <c r="AF87" s="581"/>
      <c r="AG87" s="581"/>
      <c r="AH87" s="581"/>
      <c r="AI87" s="581"/>
    </row>
    <row r="88" spans="1:135">
      <c r="A88" s="723"/>
      <c r="B88" s="723"/>
      <c r="C88" s="723"/>
      <c r="D88" s="838"/>
      <c r="E88" s="838"/>
      <c r="F88" s="838"/>
      <c r="G88" s="838"/>
      <c r="H88" s="838"/>
      <c r="I88" s="838"/>
      <c r="J88" s="838"/>
      <c r="K88" s="838"/>
      <c r="L88" s="838"/>
      <c r="M88" s="838"/>
      <c r="N88" s="838"/>
      <c r="O88" s="838"/>
      <c r="P88" s="838"/>
      <c r="Q88" s="901"/>
      <c r="R88" s="838"/>
      <c r="S88" s="838"/>
      <c r="T88" s="838"/>
      <c r="U88" s="838"/>
      <c r="V88" s="838"/>
      <c r="W88" s="838"/>
      <c r="X88" s="838"/>
      <c r="Y88" s="838"/>
      <c r="Z88" s="838"/>
      <c r="AA88" s="838"/>
      <c r="AB88" s="838"/>
      <c r="AC88" s="838"/>
      <c r="AD88" s="581"/>
      <c r="AE88" s="581"/>
      <c r="AF88" s="581"/>
      <c r="AG88" s="581"/>
      <c r="AH88" s="581"/>
      <c r="AI88" s="581"/>
    </row>
    <row r="89" spans="1:135">
      <c r="A89" s="723"/>
      <c r="B89" s="723"/>
      <c r="C89" s="723"/>
      <c r="D89" s="838"/>
      <c r="E89" s="838"/>
      <c r="F89" s="838"/>
      <c r="G89" s="838"/>
      <c r="H89" s="838"/>
      <c r="I89" s="838"/>
      <c r="J89" s="838"/>
      <c r="K89" s="838"/>
      <c r="L89" s="838"/>
      <c r="M89" s="838"/>
      <c r="N89" s="838"/>
      <c r="O89" s="838"/>
      <c r="P89" s="838"/>
      <c r="Q89" s="901"/>
      <c r="R89" s="838"/>
      <c r="S89" s="838"/>
      <c r="T89" s="838"/>
      <c r="U89" s="838"/>
      <c r="V89" s="838"/>
      <c r="W89" s="838"/>
      <c r="X89" s="838"/>
      <c r="Y89" s="838"/>
      <c r="Z89" s="838"/>
      <c r="AA89" s="838"/>
      <c r="AB89" s="838"/>
      <c r="AC89" s="838"/>
      <c r="AD89" s="581"/>
      <c r="AE89" s="581"/>
      <c r="AF89" s="581"/>
      <c r="AG89" s="581"/>
      <c r="AH89" s="581"/>
      <c r="AI89" s="581"/>
    </row>
    <row r="90" spans="1:135">
      <c r="A90" s="723"/>
      <c r="B90" s="723"/>
      <c r="C90" s="723"/>
      <c r="D90" s="838"/>
      <c r="E90" s="838"/>
      <c r="F90" s="838"/>
      <c r="G90" s="838"/>
      <c r="H90" s="838"/>
      <c r="I90" s="838"/>
      <c r="J90" s="838"/>
      <c r="K90" s="838"/>
      <c r="L90" s="838"/>
      <c r="M90" s="838"/>
      <c r="N90" s="838"/>
      <c r="O90" s="838"/>
      <c r="P90" s="838"/>
      <c r="Q90" s="901"/>
      <c r="R90" s="838"/>
      <c r="S90" s="838"/>
      <c r="T90" s="838"/>
      <c r="U90" s="838"/>
      <c r="V90" s="838"/>
      <c r="W90" s="838"/>
      <c r="X90" s="838"/>
      <c r="Y90" s="838"/>
      <c r="Z90" s="838"/>
      <c r="AA90" s="838"/>
      <c r="AB90" s="838"/>
      <c r="AC90" s="838"/>
      <c r="AD90" s="581"/>
      <c r="AE90" s="581"/>
      <c r="AF90" s="581"/>
      <c r="AG90" s="581"/>
      <c r="AH90" s="581"/>
      <c r="AI90" s="581"/>
    </row>
    <row r="91" spans="1:135">
      <c r="A91" s="855"/>
      <c r="B91" s="855"/>
      <c r="C91" s="855"/>
      <c r="D91" s="856"/>
      <c r="E91" s="856"/>
      <c r="F91" s="856"/>
      <c r="G91" s="856"/>
      <c r="H91" s="856"/>
      <c r="I91" s="856"/>
      <c r="J91" s="856"/>
      <c r="K91" s="856"/>
      <c r="L91" s="856"/>
      <c r="M91" s="856"/>
      <c r="N91" s="856"/>
      <c r="O91" s="856"/>
      <c r="P91" s="856"/>
      <c r="Q91" s="901"/>
      <c r="R91" s="856"/>
      <c r="S91" s="856"/>
      <c r="T91" s="856"/>
      <c r="U91" s="856"/>
      <c r="V91" s="856"/>
      <c r="W91" s="856"/>
      <c r="X91" s="856"/>
      <c r="Y91" s="856"/>
      <c r="Z91" s="856"/>
      <c r="AA91" s="856"/>
      <c r="AB91" s="856"/>
      <c r="AC91" s="856"/>
    </row>
    <row r="92" spans="1:135">
      <c r="A92" s="855"/>
      <c r="B92" s="855"/>
      <c r="C92" s="855"/>
      <c r="D92" s="856"/>
      <c r="E92" s="856"/>
      <c r="F92" s="856"/>
      <c r="G92" s="856"/>
      <c r="H92" s="856"/>
      <c r="I92" s="856"/>
      <c r="J92" s="856"/>
      <c r="K92" s="856"/>
      <c r="L92" s="856"/>
      <c r="M92" s="856"/>
      <c r="N92" s="856"/>
      <c r="O92" s="856"/>
      <c r="P92" s="856"/>
      <c r="Q92" s="901"/>
      <c r="R92" s="856"/>
      <c r="S92" s="856"/>
      <c r="T92" s="856"/>
      <c r="U92" s="856"/>
      <c r="V92" s="856"/>
      <c r="W92" s="856"/>
      <c r="X92" s="856"/>
      <c r="Y92" s="856"/>
      <c r="Z92" s="856"/>
      <c r="AA92" s="856"/>
      <c r="AB92" s="856"/>
      <c r="AC92" s="856"/>
    </row>
    <row r="93" spans="1:135">
      <c r="A93" s="855"/>
      <c r="B93" s="855"/>
      <c r="C93" s="855"/>
      <c r="D93" s="856"/>
      <c r="E93" s="856"/>
      <c r="F93" s="856"/>
      <c r="G93" s="856"/>
      <c r="H93" s="856"/>
      <c r="I93" s="856"/>
      <c r="J93" s="856"/>
      <c r="K93" s="856"/>
      <c r="L93" s="856"/>
      <c r="M93" s="856"/>
      <c r="N93" s="856"/>
      <c r="O93" s="856"/>
      <c r="P93" s="856"/>
      <c r="Q93" s="901"/>
      <c r="R93" s="856"/>
      <c r="S93" s="856"/>
      <c r="T93" s="856"/>
      <c r="U93" s="856"/>
      <c r="V93" s="856"/>
      <c r="W93" s="856"/>
      <c r="X93" s="856"/>
      <c r="Y93" s="856"/>
      <c r="Z93" s="856"/>
      <c r="AA93" s="856"/>
      <c r="AB93" s="856"/>
      <c r="AC93" s="856"/>
    </row>
    <row r="94" spans="1:135">
      <c r="A94" s="855"/>
      <c r="B94" s="855"/>
      <c r="C94" s="855"/>
      <c r="D94" s="856"/>
      <c r="E94" s="856"/>
      <c r="F94" s="856"/>
      <c r="G94" s="856"/>
      <c r="H94" s="856"/>
      <c r="I94" s="856"/>
      <c r="J94" s="856"/>
      <c r="K94" s="856"/>
      <c r="L94" s="856"/>
      <c r="M94" s="856"/>
      <c r="N94" s="856"/>
      <c r="O94" s="856"/>
      <c r="P94" s="856"/>
      <c r="Q94" s="901"/>
      <c r="R94" s="856"/>
      <c r="S94" s="856"/>
      <c r="T94" s="856"/>
      <c r="U94" s="856"/>
      <c r="V94" s="856"/>
      <c r="W94" s="856"/>
      <c r="X94" s="856"/>
      <c r="Y94" s="856"/>
      <c r="Z94" s="856"/>
      <c r="AA94" s="856"/>
      <c r="AB94" s="856"/>
      <c r="AC94" s="856"/>
    </row>
    <row r="95" spans="1:135">
      <c r="A95" s="855"/>
      <c r="B95" s="855"/>
      <c r="C95" s="855"/>
      <c r="D95" s="856"/>
      <c r="E95" s="856"/>
      <c r="F95" s="856"/>
      <c r="G95" s="856"/>
      <c r="H95" s="856"/>
      <c r="I95" s="856"/>
      <c r="J95" s="856"/>
      <c r="K95" s="856"/>
      <c r="L95" s="856"/>
      <c r="M95" s="856"/>
      <c r="N95" s="856"/>
      <c r="O95" s="856"/>
      <c r="P95" s="856"/>
      <c r="Q95" s="901"/>
      <c r="R95" s="856"/>
      <c r="S95" s="856"/>
      <c r="T95" s="856"/>
      <c r="U95" s="856"/>
      <c r="V95" s="856"/>
      <c r="W95" s="856"/>
      <c r="X95" s="856"/>
      <c r="Y95" s="856"/>
      <c r="Z95" s="856"/>
      <c r="AA95" s="856"/>
      <c r="AB95" s="856"/>
      <c r="AC95" s="856"/>
    </row>
    <row r="96" spans="1:135">
      <c r="A96" s="855"/>
      <c r="B96" s="855"/>
      <c r="C96" s="855"/>
      <c r="D96" s="856"/>
      <c r="E96" s="856"/>
      <c r="F96" s="856"/>
      <c r="G96" s="856"/>
      <c r="H96" s="856"/>
      <c r="I96" s="856"/>
      <c r="J96" s="856"/>
      <c r="K96" s="856"/>
      <c r="L96" s="856"/>
      <c r="M96" s="856"/>
      <c r="N96" s="856"/>
      <c r="O96" s="856"/>
      <c r="P96" s="856"/>
      <c r="Q96" s="901"/>
      <c r="R96" s="856"/>
      <c r="S96" s="856"/>
      <c r="T96" s="856"/>
      <c r="U96" s="856"/>
      <c r="V96" s="856"/>
      <c r="W96" s="856"/>
      <c r="X96" s="856"/>
      <c r="Y96" s="856"/>
      <c r="Z96" s="856"/>
      <c r="AA96" s="856"/>
      <c r="AB96" s="856"/>
      <c r="AC96" s="856"/>
    </row>
    <row r="97" spans="1:29">
      <c r="A97" s="855"/>
      <c r="B97" s="855"/>
      <c r="C97" s="855"/>
      <c r="D97" s="856"/>
      <c r="E97" s="856"/>
      <c r="F97" s="856"/>
      <c r="G97" s="856"/>
      <c r="H97" s="856"/>
      <c r="I97" s="856"/>
      <c r="J97" s="856"/>
      <c r="K97" s="856"/>
      <c r="L97" s="856"/>
      <c r="M97" s="856"/>
      <c r="N97" s="856"/>
      <c r="O97" s="856"/>
      <c r="P97" s="856"/>
      <c r="Q97" s="901"/>
      <c r="R97" s="856"/>
      <c r="S97" s="856"/>
      <c r="T97" s="856"/>
      <c r="U97" s="856"/>
      <c r="V97" s="856"/>
      <c r="W97" s="856"/>
      <c r="X97" s="856"/>
      <c r="Y97" s="856"/>
      <c r="Z97" s="856"/>
      <c r="AA97" s="856"/>
      <c r="AB97" s="856"/>
      <c r="AC97" s="856"/>
    </row>
    <row r="98" spans="1:29">
      <c r="A98" s="855"/>
      <c r="B98" s="855"/>
      <c r="C98" s="855"/>
      <c r="D98" s="856"/>
      <c r="E98" s="856"/>
      <c r="F98" s="856"/>
      <c r="G98" s="856"/>
      <c r="H98" s="856"/>
      <c r="I98" s="856"/>
      <c r="J98" s="856"/>
      <c r="K98" s="856"/>
      <c r="L98" s="856"/>
      <c r="M98" s="856"/>
      <c r="N98" s="856"/>
      <c r="O98" s="856"/>
      <c r="P98" s="856"/>
      <c r="Q98" s="856"/>
      <c r="R98" s="856"/>
      <c r="S98" s="856"/>
      <c r="T98" s="856"/>
      <c r="U98" s="856"/>
      <c r="V98" s="856"/>
      <c r="W98" s="856"/>
      <c r="X98" s="856"/>
      <c r="Y98" s="856"/>
      <c r="Z98" s="856"/>
      <c r="AA98" s="856"/>
      <c r="AB98" s="856"/>
      <c r="AC98" s="856"/>
    </row>
    <row r="99" spans="1:29">
      <c r="A99" s="855"/>
      <c r="B99" s="855"/>
      <c r="C99" s="855"/>
      <c r="D99" s="856"/>
      <c r="E99" s="856"/>
      <c r="F99" s="856"/>
      <c r="G99" s="856"/>
      <c r="H99" s="856"/>
      <c r="I99" s="856"/>
      <c r="J99" s="856"/>
      <c r="K99" s="856"/>
      <c r="L99" s="856"/>
      <c r="M99" s="856"/>
      <c r="N99" s="856"/>
      <c r="O99" s="856"/>
      <c r="P99" s="856"/>
      <c r="Q99" s="856"/>
      <c r="R99" s="856"/>
      <c r="S99" s="856"/>
      <c r="T99" s="856"/>
      <c r="U99" s="856"/>
      <c r="V99" s="856"/>
      <c r="W99" s="856"/>
      <c r="X99" s="856"/>
      <c r="Y99" s="856"/>
      <c r="Z99" s="856"/>
      <c r="AA99" s="856"/>
      <c r="AB99" s="856"/>
      <c r="AC99" s="856"/>
    </row>
    <row r="100" spans="1:29">
      <c r="A100" s="855"/>
      <c r="B100" s="855"/>
      <c r="C100" s="855"/>
      <c r="D100" s="856"/>
      <c r="E100" s="856"/>
      <c r="F100" s="856"/>
      <c r="G100" s="856"/>
      <c r="H100" s="856"/>
      <c r="I100" s="856"/>
      <c r="J100" s="856"/>
      <c r="K100" s="856"/>
      <c r="L100" s="856"/>
      <c r="M100" s="856"/>
      <c r="N100" s="856"/>
      <c r="O100" s="856"/>
      <c r="P100" s="856"/>
      <c r="Q100" s="856"/>
      <c r="R100" s="856"/>
      <c r="S100" s="856"/>
      <c r="T100" s="856"/>
      <c r="U100" s="856"/>
      <c r="V100" s="856"/>
      <c r="W100" s="856"/>
      <c r="X100" s="856"/>
      <c r="Y100" s="856"/>
      <c r="Z100" s="856"/>
      <c r="AA100" s="856"/>
      <c r="AB100" s="856"/>
      <c r="AC100" s="856"/>
    </row>
    <row r="101" spans="1:29">
      <c r="A101" s="855"/>
      <c r="B101" s="855"/>
      <c r="C101" s="855"/>
      <c r="D101" s="856"/>
      <c r="E101" s="856"/>
      <c r="F101" s="856"/>
      <c r="G101" s="856"/>
      <c r="H101" s="856"/>
      <c r="I101" s="856"/>
      <c r="J101" s="856"/>
      <c r="K101" s="856"/>
      <c r="L101" s="856"/>
      <c r="M101" s="856"/>
      <c r="N101" s="856"/>
      <c r="O101" s="856"/>
      <c r="P101" s="856"/>
      <c r="Q101" s="856"/>
      <c r="R101" s="856"/>
      <c r="S101" s="856"/>
      <c r="T101" s="856"/>
      <c r="U101" s="856"/>
      <c r="V101" s="856"/>
      <c r="W101" s="856"/>
      <c r="X101" s="856"/>
      <c r="Y101" s="856"/>
      <c r="Z101" s="856"/>
      <c r="AA101" s="856"/>
      <c r="AB101" s="856"/>
      <c r="AC101" s="856"/>
    </row>
    <row r="102" spans="1:29">
      <c r="A102" s="855"/>
      <c r="B102" s="855"/>
      <c r="C102" s="855"/>
      <c r="D102" s="856"/>
      <c r="E102" s="856"/>
      <c r="F102" s="856"/>
      <c r="G102" s="856"/>
      <c r="H102" s="856"/>
      <c r="I102" s="856"/>
      <c r="J102" s="856"/>
      <c r="K102" s="856"/>
      <c r="L102" s="856"/>
      <c r="M102" s="856"/>
      <c r="N102" s="856"/>
      <c r="O102" s="856"/>
      <c r="P102" s="856"/>
      <c r="Q102" s="856"/>
      <c r="R102" s="856"/>
      <c r="S102" s="856"/>
      <c r="T102" s="856"/>
      <c r="U102" s="856"/>
      <c r="V102" s="856"/>
      <c r="W102" s="856"/>
      <c r="X102" s="856"/>
      <c r="Y102" s="856"/>
      <c r="Z102" s="856"/>
      <c r="AA102" s="856"/>
      <c r="AB102" s="856"/>
      <c r="AC102" s="856"/>
    </row>
    <row r="103" spans="1:29">
      <c r="A103" s="855"/>
      <c r="B103" s="855"/>
      <c r="C103" s="855"/>
      <c r="D103" s="856"/>
      <c r="E103" s="856"/>
      <c r="F103" s="856"/>
      <c r="G103" s="856"/>
      <c r="H103" s="856"/>
      <c r="I103" s="856"/>
      <c r="J103" s="856"/>
      <c r="K103" s="856"/>
      <c r="L103" s="856"/>
      <c r="M103" s="856"/>
      <c r="N103" s="856"/>
      <c r="O103" s="856"/>
      <c r="P103" s="856"/>
      <c r="Q103" s="856"/>
      <c r="R103" s="856"/>
      <c r="S103" s="856"/>
      <c r="T103" s="856"/>
      <c r="U103" s="856"/>
      <c r="V103" s="856"/>
      <c r="W103" s="856"/>
      <c r="X103" s="856"/>
      <c r="Y103" s="856"/>
      <c r="Z103" s="856"/>
      <c r="AA103" s="856"/>
      <c r="AB103" s="856"/>
      <c r="AC103" s="856"/>
    </row>
    <row r="104" spans="1:29">
      <c r="A104" s="855"/>
      <c r="B104" s="855"/>
      <c r="C104" s="855"/>
      <c r="D104" s="856"/>
      <c r="E104" s="856"/>
      <c r="F104" s="856"/>
      <c r="G104" s="856"/>
      <c r="H104" s="856"/>
      <c r="I104" s="856"/>
      <c r="J104" s="856"/>
      <c r="K104" s="856"/>
      <c r="L104" s="856"/>
      <c r="M104" s="856"/>
      <c r="N104" s="856"/>
      <c r="O104" s="856"/>
      <c r="P104" s="856"/>
      <c r="Q104" s="856"/>
      <c r="R104" s="856"/>
      <c r="S104" s="856"/>
      <c r="T104" s="856"/>
      <c r="U104" s="856"/>
      <c r="V104" s="856"/>
      <c r="W104" s="856"/>
      <c r="X104" s="856"/>
      <c r="Y104" s="856"/>
      <c r="Z104" s="856"/>
      <c r="AA104" s="856"/>
      <c r="AB104" s="856"/>
      <c r="AC104" s="856"/>
    </row>
    <row r="105" spans="1:29">
      <c r="A105" s="855"/>
      <c r="B105" s="855"/>
      <c r="C105" s="855"/>
      <c r="D105" s="856"/>
      <c r="E105" s="856"/>
      <c r="F105" s="856"/>
      <c r="G105" s="856"/>
      <c r="H105" s="856"/>
      <c r="I105" s="856"/>
      <c r="J105" s="856"/>
      <c r="K105" s="856"/>
      <c r="L105" s="856"/>
      <c r="M105" s="856"/>
      <c r="N105" s="856"/>
      <c r="O105" s="856"/>
      <c r="P105" s="856"/>
      <c r="Q105" s="856"/>
      <c r="R105" s="856"/>
      <c r="S105" s="856"/>
      <c r="T105" s="856"/>
      <c r="U105" s="856"/>
      <c r="V105" s="856"/>
      <c r="W105" s="856"/>
      <c r="X105" s="856"/>
      <c r="Y105" s="856"/>
      <c r="Z105" s="856"/>
      <c r="AA105" s="856"/>
      <c r="AB105" s="856"/>
      <c r="AC105" s="856"/>
    </row>
    <row r="106" spans="1:29">
      <c r="A106" s="855"/>
      <c r="B106" s="855"/>
      <c r="C106" s="855"/>
      <c r="D106" s="856"/>
      <c r="E106" s="856"/>
      <c r="F106" s="856"/>
      <c r="G106" s="856"/>
      <c r="H106" s="856"/>
      <c r="I106" s="856"/>
      <c r="J106" s="856"/>
      <c r="K106" s="856"/>
      <c r="L106" s="856"/>
      <c r="M106" s="856"/>
      <c r="N106" s="856"/>
      <c r="O106" s="856"/>
      <c r="P106" s="856"/>
      <c r="Q106" s="856"/>
      <c r="R106" s="856"/>
      <c r="S106" s="856"/>
      <c r="T106" s="856"/>
      <c r="U106" s="856"/>
      <c r="V106" s="856"/>
      <c r="W106" s="856"/>
      <c r="X106" s="856"/>
      <c r="Y106" s="856"/>
      <c r="Z106" s="856"/>
      <c r="AA106" s="856"/>
      <c r="AB106" s="856"/>
      <c r="AC106" s="856"/>
    </row>
    <row r="107" spans="1:29">
      <c r="A107" s="855"/>
      <c r="B107" s="855"/>
      <c r="C107" s="855"/>
      <c r="D107" s="856"/>
      <c r="E107" s="856"/>
      <c r="F107" s="856"/>
      <c r="G107" s="856"/>
      <c r="H107" s="856"/>
      <c r="I107" s="856"/>
      <c r="J107" s="856"/>
      <c r="K107" s="856"/>
      <c r="L107" s="856"/>
      <c r="M107" s="856"/>
      <c r="N107" s="856"/>
      <c r="O107" s="856"/>
      <c r="P107" s="856"/>
      <c r="Q107" s="856"/>
      <c r="R107" s="856"/>
      <c r="S107" s="856"/>
      <c r="T107" s="856"/>
      <c r="U107" s="856"/>
      <c r="V107" s="856"/>
      <c r="W107" s="856"/>
      <c r="X107" s="856"/>
      <c r="Y107" s="856"/>
      <c r="Z107" s="856"/>
      <c r="AA107" s="856"/>
      <c r="AB107" s="856"/>
      <c r="AC107" s="856"/>
    </row>
    <row r="108" spans="1:29">
      <c r="A108" s="855"/>
      <c r="B108" s="855"/>
      <c r="C108" s="855"/>
      <c r="D108" s="855"/>
      <c r="E108" s="855"/>
      <c r="F108" s="855"/>
      <c r="G108" s="855"/>
      <c r="H108" s="855"/>
      <c r="I108" s="855"/>
      <c r="J108" s="855"/>
      <c r="K108" s="855"/>
      <c r="L108" s="855"/>
      <c r="M108" s="855"/>
      <c r="N108" s="855"/>
      <c r="O108" s="855"/>
      <c r="P108" s="855"/>
      <c r="Q108" s="855"/>
      <c r="R108" s="855"/>
      <c r="S108" s="855"/>
      <c r="T108" s="855"/>
      <c r="U108" s="855"/>
      <c r="V108" s="855"/>
      <c r="W108" s="855"/>
      <c r="X108" s="855"/>
      <c r="Y108" s="855"/>
      <c r="Z108" s="855"/>
      <c r="AA108" s="855"/>
      <c r="AB108" s="855"/>
      <c r="AC108" s="855"/>
    </row>
    <row r="109" spans="1:29">
      <c r="A109" s="855"/>
      <c r="B109" s="855"/>
      <c r="C109" s="855"/>
      <c r="D109" s="855"/>
      <c r="E109" s="855"/>
      <c r="F109" s="855"/>
      <c r="G109" s="855"/>
      <c r="H109" s="855"/>
      <c r="I109" s="855"/>
      <c r="J109" s="855"/>
      <c r="K109" s="855"/>
      <c r="L109" s="855"/>
      <c r="M109" s="855"/>
      <c r="N109" s="855"/>
      <c r="O109" s="855"/>
      <c r="P109" s="855"/>
      <c r="Q109" s="855"/>
      <c r="R109" s="855"/>
      <c r="S109" s="855"/>
      <c r="T109" s="855"/>
      <c r="U109" s="855"/>
      <c r="V109" s="855"/>
      <c r="W109" s="855"/>
      <c r="X109" s="855"/>
      <c r="Y109" s="855"/>
      <c r="Z109" s="855"/>
      <c r="AA109" s="855"/>
      <c r="AB109" s="855"/>
      <c r="AC109" s="855"/>
    </row>
    <row r="110" spans="1:29">
      <c r="A110" s="855"/>
      <c r="B110" s="855"/>
      <c r="C110" s="855"/>
      <c r="D110" s="855"/>
      <c r="E110" s="855"/>
      <c r="F110" s="855"/>
      <c r="G110" s="855"/>
      <c r="H110" s="855"/>
      <c r="I110" s="855"/>
      <c r="J110" s="855"/>
      <c r="K110" s="855"/>
      <c r="L110" s="855"/>
      <c r="M110" s="855"/>
      <c r="N110" s="855"/>
      <c r="O110" s="855"/>
      <c r="P110" s="855"/>
      <c r="Q110" s="855"/>
      <c r="R110" s="855"/>
      <c r="S110" s="855"/>
      <c r="T110" s="855"/>
      <c r="U110" s="855"/>
      <c r="V110" s="855"/>
      <c r="W110" s="855"/>
      <c r="X110" s="855"/>
      <c r="Y110" s="855"/>
      <c r="Z110" s="855"/>
      <c r="AA110" s="855"/>
      <c r="AB110" s="855"/>
      <c r="AC110" s="855"/>
    </row>
    <row r="111" spans="1:29">
      <c r="A111" s="855"/>
      <c r="B111" s="855"/>
      <c r="C111" s="855"/>
      <c r="D111" s="855"/>
      <c r="E111" s="855"/>
      <c r="F111" s="855"/>
      <c r="G111" s="855"/>
      <c r="H111" s="855"/>
      <c r="I111" s="855"/>
      <c r="J111" s="855"/>
      <c r="K111" s="855"/>
      <c r="L111" s="855"/>
      <c r="M111" s="855"/>
      <c r="N111" s="855"/>
      <c r="O111" s="855"/>
      <c r="P111" s="855"/>
      <c r="Q111" s="855"/>
      <c r="R111" s="855"/>
      <c r="S111" s="855"/>
      <c r="T111" s="855"/>
      <c r="U111" s="855"/>
      <c r="V111" s="855"/>
      <c r="W111" s="855"/>
      <c r="X111" s="855"/>
      <c r="Y111" s="855"/>
      <c r="Z111" s="855"/>
      <c r="AA111" s="855"/>
      <c r="AB111" s="855"/>
      <c r="AC111" s="855"/>
    </row>
    <row r="112" spans="1:29">
      <c r="A112" s="855"/>
      <c r="B112" s="855"/>
      <c r="C112" s="855"/>
      <c r="D112" s="855"/>
      <c r="E112" s="855"/>
      <c r="F112" s="855"/>
      <c r="G112" s="855"/>
      <c r="H112" s="855"/>
      <c r="I112" s="855"/>
      <c r="J112" s="855"/>
      <c r="K112" s="855"/>
      <c r="L112" s="855"/>
      <c r="M112" s="855"/>
      <c r="N112" s="855"/>
      <c r="O112" s="855"/>
      <c r="P112" s="855"/>
      <c r="Q112" s="855"/>
      <c r="R112" s="855"/>
      <c r="S112" s="855"/>
      <c r="T112" s="855"/>
      <c r="U112" s="855"/>
      <c r="V112" s="855"/>
      <c r="W112" s="855"/>
      <c r="X112" s="855"/>
      <c r="Y112" s="855"/>
      <c r="Z112" s="855"/>
      <c r="AA112" s="855"/>
      <c r="AB112" s="855"/>
      <c r="AC112" s="855"/>
    </row>
    <row r="113" spans="1:29">
      <c r="A113" s="855"/>
      <c r="B113" s="855"/>
      <c r="C113" s="855"/>
      <c r="D113" s="855"/>
      <c r="E113" s="855"/>
      <c r="F113" s="855"/>
      <c r="G113" s="855"/>
      <c r="H113" s="855"/>
      <c r="I113" s="855"/>
      <c r="J113" s="855"/>
      <c r="K113" s="855"/>
      <c r="L113" s="855"/>
      <c r="M113" s="855"/>
      <c r="N113" s="855"/>
      <c r="O113" s="855"/>
      <c r="P113" s="855"/>
      <c r="Q113" s="855"/>
      <c r="R113" s="855"/>
      <c r="S113" s="855"/>
      <c r="T113" s="855"/>
      <c r="U113" s="855"/>
      <c r="V113" s="855"/>
      <c r="W113" s="855"/>
      <c r="X113" s="855"/>
      <c r="Y113" s="855"/>
      <c r="Z113" s="855"/>
      <c r="AA113" s="855"/>
      <c r="AB113" s="855"/>
      <c r="AC113" s="855"/>
    </row>
    <row r="114" spans="1:29">
      <c r="A114" s="855"/>
      <c r="B114" s="855"/>
      <c r="C114" s="855"/>
      <c r="D114" s="855"/>
      <c r="E114" s="855"/>
      <c r="F114" s="855"/>
      <c r="G114" s="855"/>
      <c r="H114" s="855"/>
      <c r="I114" s="855"/>
      <c r="J114" s="855"/>
      <c r="K114" s="855"/>
      <c r="L114" s="855"/>
      <c r="M114" s="855"/>
      <c r="N114" s="855"/>
      <c r="O114" s="855"/>
      <c r="P114" s="855"/>
      <c r="Q114" s="855"/>
      <c r="R114" s="855"/>
      <c r="S114" s="855"/>
      <c r="T114" s="855"/>
      <c r="U114" s="855"/>
      <c r="V114" s="855"/>
      <c r="W114" s="855"/>
      <c r="X114" s="855"/>
      <c r="Y114" s="855"/>
      <c r="Z114" s="855"/>
      <c r="AA114" s="855"/>
      <c r="AB114" s="855"/>
      <c r="AC114" s="855"/>
    </row>
    <row r="115" spans="1:29">
      <c r="A115" s="855"/>
      <c r="B115" s="855"/>
      <c r="C115" s="855"/>
      <c r="D115" s="855"/>
      <c r="E115" s="855"/>
      <c r="F115" s="855"/>
      <c r="G115" s="855"/>
      <c r="H115" s="855"/>
      <c r="I115" s="855"/>
      <c r="J115" s="855"/>
      <c r="K115" s="855"/>
      <c r="L115" s="855"/>
      <c r="M115" s="855"/>
      <c r="N115" s="855"/>
      <c r="O115" s="855"/>
      <c r="P115" s="855"/>
      <c r="Q115" s="855"/>
      <c r="R115" s="855"/>
      <c r="S115" s="855"/>
      <c r="T115" s="855"/>
      <c r="U115" s="855"/>
      <c r="V115" s="855"/>
      <c r="W115" s="855"/>
      <c r="X115" s="855"/>
      <c r="Y115" s="855"/>
      <c r="Z115" s="855"/>
      <c r="AA115" s="855"/>
      <c r="AB115" s="855"/>
      <c r="AC115" s="855"/>
    </row>
    <row r="116" spans="1:29">
      <c r="A116" s="855"/>
      <c r="B116" s="855"/>
      <c r="C116" s="855"/>
      <c r="D116" s="855"/>
      <c r="E116" s="855"/>
      <c r="F116" s="855"/>
      <c r="G116" s="855"/>
      <c r="H116" s="855"/>
      <c r="I116" s="855"/>
      <c r="J116" s="855"/>
      <c r="K116" s="855"/>
      <c r="L116" s="855"/>
      <c r="M116" s="855"/>
      <c r="N116" s="855"/>
      <c r="O116" s="855"/>
      <c r="P116" s="855"/>
      <c r="Q116" s="855"/>
      <c r="R116" s="855"/>
      <c r="S116" s="855"/>
      <c r="T116" s="855"/>
      <c r="U116" s="855"/>
      <c r="V116" s="855"/>
      <c r="W116" s="855"/>
      <c r="X116" s="855"/>
      <c r="Y116" s="855"/>
      <c r="Z116" s="855"/>
      <c r="AA116" s="855"/>
      <c r="AB116" s="855"/>
      <c r="AC116" s="855"/>
    </row>
  </sheetData>
  <sheetProtection password="8FD0" sheet="1" objects="1" scenarios="1"/>
  <conditionalFormatting sqref="EC16:EC18">
    <cfRule type="cellIs" dxfId="278" priority="5" stopIfTrue="1" operator="between">
      <formula>0.9</formula>
      <formula>-0.9</formula>
    </cfRule>
  </conditionalFormatting>
  <conditionalFormatting sqref="EC59:EC60">
    <cfRule type="cellIs" dxfId="277" priority="3" stopIfTrue="1" operator="between">
      <formula>0.9</formula>
      <formula>-0.9</formula>
    </cfRule>
  </conditionalFormatting>
  <conditionalFormatting sqref="ED47:ED48">
    <cfRule type="cellIs" dxfId="276" priority="2" stopIfTrue="1" operator="between">
      <formula>0.9</formula>
      <formula>-0.9</formula>
    </cfRule>
  </conditionalFormatting>
  <conditionalFormatting sqref="ED59:ED60">
    <cfRule type="cellIs" dxfId="275" priority="1" stopIfTrue="1" operator="between">
      <formula>0.9</formula>
      <formula>-0.9</formula>
    </cfRule>
  </conditionalFormatting>
  <conditionalFormatting sqref="A4:EE67">
    <cfRule type="cellIs" priority="93" stopIfTrue="1" operator="equal">
      <formula>0</formula>
    </cfRule>
  </conditionalFormatting>
  <conditionalFormatting sqref="A48:E48 A60:E60 A61:P62 DV62:EE62 A49:P59 DV49:EE58 A13:P30 DV13:EE14 A33:P47 A31:F32 DW15:EE15 EE47:EE48 EE59:EE60 DV61 DX61 EA61:EE61 ED16:EE18 DV19:EE46">
    <cfRule type="cellIs" dxfId="274" priority="94" stopIfTrue="1" operator="between">
      <formula>0.9</formula>
      <formula>-0.9</formula>
    </cfRule>
  </conditionalFormatting>
  <conditionalFormatting sqref="F48:P48">
    <cfRule type="cellIs" dxfId="273" priority="92" stopIfTrue="1" operator="between">
      <formula>0.9</formula>
      <formula>-0.9</formula>
    </cfRule>
  </conditionalFormatting>
  <conditionalFormatting sqref="Q48 Q61:AB62 Q49:AB59 Q13:AB14 Q19:AB24 Q34:AB46 Q33 Q26:AB30 Q25">
    <cfRule type="cellIs" dxfId="272" priority="91" stopIfTrue="1" operator="between">
      <formula>0.9</formula>
      <formula>-0.9</formula>
    </cfRule>
  </conditionalFormatting>
  <conditionalFormatting sqref="R48:AB48">
    <cfRule type="cellIs" dxfId="271" priority="90" stopIfTrue="1" operator="between">
      <formula>0.9</formula>
      <formula>-0.9</formula>
    </cfRule>
  </conditionalFormatting>
  <conditionalFormatting sqref="AC48 AC61:AN62 AC49:AN59 AC13:AN14 AC19:AN24 AC34:AN46 AC26:AN30">
    <cfRule type="cellIs" dxfId="270" priority="89" stopIfTrue="1" operator="between">
      <formula>0.9</formula>
      <formula>-0.9</formula>
    </cfRule>
  </conditionalFormatting>
  <conditionalFormatting sqref="AD48:AN48">
    <cfRule type="cellIs" dxfId="269" priority="88" stopIfTrue="1" operator="between">
      <formula>0.9</formula>
      <formula>-0.9</formula>
    </cfRule>
  </conditionalFormatting>
  <conditionalFormatting sqref="AO48 AO61:AZ62 AO49:AZ59 AO13:AZ14 AO19:AZ24 AO34:AZ46 AO26:AZ30">
    <cfRule type="cellIs" dxfId="268" priority="87" stopIfTrue="1" operator="between">
      <formula>0.9</formula>
      <formula>-0.9</formula>
    </cfRule>
  </conditionalFormatting>
  <conditionalFormatting sqref="AP48:AZ48">
    <cfRule type="cellIs" dxfId="267" priority="86" stopIfTrue="1" operator="between">
      <formula>0.9</formula>
      <formula>-0.9</formula>
    </cfRule>
  </conditionalFormatting>
  <conditionalFormatting sqref="BA48 BA61:BL62 BA49:BL59 BA13:BL14 BA19:BL24 BA34:BL46 BA26:BL30">
    <cfRule type="cellIs" dxfId="266" priority="85" stopIfTrue="1" operator="between">
      <formula>0.9</formula>
      <formula>-0.9</formula>
    </cfRule>
  </conditionalFormatting>
  <conditionalFormatting sqref="BB48:BL48">
    <cfRule type="cellIs" dxfId="265" priority="84" stopIfTrue="1" operator="between">
      <formula>0.9</formula>
      <formula>-0.9</formula>
    </cfRule>
  </conditionalFormatting>
  <conditionalFormatting sqref="Q15:BL15 Q17:BL18">
    <cfRule type="cellIs" dxfId="264" priority="83" stopIfTrue="1" operator="between">
      <formula>0.9</formula>
      <formula>-0.9</formula>
    </cfRule>
  </conditionalFormatting>
  <conditionalFormatting sqref="Q47:BL47">
    <cfRule type="cellIs" dxfId="263" priority="82" stopIfTrue="1" operator="between">
      <formula>0.9</formula>
      <formula>-0.9</formula>
    </cfRule>
  </conditionalFormatting>
  <conditionalFormatting sqref="R33:BL33">
    <cfRule type="cellIs" dxfId="262" priority="81" stopIfTrue="1" operator="between">
      <formula>0.9</formula>
      <formula>-0.9</formula>
    </cfRule>
  </conditionalFormatting>
  <conditionalFormatting sqref="F60:BL60">
    <cfRule type="cellIs" dxfId="261" priority="80" stopIfTrue="1" operator="between">
      <formula>0.9</formula>
      <formula>-0.9</formula>
    </cfRule>
  </conditionalFormatting>
  <conditionalFormatting sqref="Q16:BL16 ED16">
    <cfRule type="cellIs" dxfId="260" priority="79" stopIfTrue="1" operator="between">
      <formula>0.9</formula>
      <formula>-0.9</formula>
    </cfRule>
  </conditionalFormatting>
  <conditionalFormatting sqref="R25:BL25">
    <cfRule type="cellIs" dxfId="259" priority="78" stopIfTrue="1" operator="between">
      <formula>0.9</formula>
      <formula>-0.9</formula>
    </cfRule>
  </conditionalFormatting>
  <conditionalFormatting sqref="G31:BL32">
    <cfRule type="cellIs" dxfId="258" priority="77" stopIfTrue="1" operator="between">
      <formula>0.9</formula>
      <formula>-0.9</formula>
    </cfRule>
  </conditionalFormatting>
  <conditionalFormatting sqref="DV15:DV18">
    <cfRule type="cellIs" dxfId="257" priority="76" stopIfTrue="1" operator="between">
      <formula>0.9</formula>
      <formula>-0.9</formula>
    </cfRule>
  </conditionalFormatting>
  <conditionalFormatting sqref="DV47:DV48">
    <cfRule type="cellIs" dxfId="256" priority="75" stopIfTrue="1" operator="between">
      <formula>0.9</formula>
      <formula>-0.9</formula>
    </cfRule>
  </conditionalFormatting>
  <conditionalFormatting sqref="DV59:DV60">
    <cfRule type="cellIs" dxfId="255" priority="74" stopIfTrue="1" operator="between">
      <formula>0.9</formula>
      <formula>-0.9</formula>
    </cfRule>
  </conditionalFormatting>
  <conditionalFormatting sqref="DW16:DW18">
    <cfRule type="cellIs" dxfId="254" priority="73" stopIfTrue="1" operator="between">
      <formula>0.9</formula>
      <formula>-0.9</formula>
    </cfRule>
  </conditionalFormatting>
  <conditionalFormatting sqref="DW47:DW48">
    <cfRule type="cellIs" dxfId="253" priority="72" stopIfTrue="1" operator="between">
      <formula>0.9</formula>
      <formula>-0.9</formula>
    </cfRule>
  </conditionalFormatting>
  <conditionalFormatting sqref="DW59:DW61">
    <cfRule type="cellIs" dxfId="252" priority="71" stopIfTrue="1" operator="between">
      <formula>0.9</formula>
      <formula>-0.9</formula>
    </cfRule>
  </conditionalFormatting>
  <conditionalFormatting sqref="DX16:DX18">
    <cfRule type="cellIs" dxfId="251" priority="70" stopIfTrue="1" operator="between">
      <formula>0.9</formula>
      <formula>-0.9</formula>
    </cfRule>
  </conditionalFormatting>
  <conditionalFormatting sqref="DX47:DX48">
    <cfRule type="cellIs" dxfId="250" priority="69" stopIfTrue="1" operator="between">
      <formula>0.9</formula>
      <formula>-0.9</formula>
    </cfRule>
  </conditionalFormatting>
  <conditionalFormatting sqref="DX59:DX60">
    <cfRule type="cellIs" dxfId="249" priority="68" stopIfTrue="1" operator="between">
      <formula>0.9</formula>
      <formula>-0.9</formula>
    </cfRule>
  </conditionalFormatting>
  <conditionalFormatting sqref="DY16:DY18">
    <cfRule type="cellIs" dxfId="248" priority="67" stopIfTrue="1" operator="between">
      <formula>0.9</formula>
      <formula>-0.9</formula>
    </cfRule>
  </conditionalFormatting>
  <conditionalFormatting sqref="DY47:DY48">
    <cfRule type="cellIs" dxfId="247" priority="66" stopIfTrue="1" operator="between">
      <formula>0.9</formula>
      <formula>-0.9</formula>
    </cfRule>
  </conditionalFormatting>
  <conditionalFormatting sqref="DY59:DY61">
    <cfRule type="cellIs" dxfId="246" priority="65" stopIfTrue="1" operator="between">
      <formula>0.9</formula>
      <formula>-0.9</formula>
    </cfRule>
  </conditionalFormatting>
  <conditionalFormatting sqref="BM48 BM61:BX62 BM49:BX59 BM13:BX14 BM19:BX24 BM34:BX46 BM26:BX30">
    <cfRule type="cellIs" dxfId="245" priority="64" stopIfTrue="1" operator="between">
      <formula>0.9</formula>
      <formula>-0.9</formula>
    </cfRule>
  </conditionalFormatting>
  <conditionalFormatting sqref="BN48:BX48">
    <cfRule type="cellIs" dxfId="244" priority="63" stopIfTrue="1" operator="between">
      <formula>0.9</formula>
      <formula>-0.9</formula>
    </cfRule>
  </conditionalFormatting>
  <conditionalFormatting sqref="BM15:BX15 BM17:BX18">
    <cfRule type="cellIs" dxfId="243" priority="62" stopIfTrue="1" operator="between">
      <formula>0.9</formula>
      <formula>-0.9</formula>
    </cfRule>
  </conditionalFormatting>
  <conditionalFormatting sqref="BM47:BX47">
    <cfRule type="cellIs" dxfId="242" priority="61" stopIfTrue="1" operator="between">
      <formula>0.9</formula>
      <formula>-0.9</formula>
    </cfRule>
  </conditionalFormatting>
  <conditionalFormatting sqref="BM33:BX33">
    <cfRule type="cellIs" dxfId="241" priority="60" stopIfTrue="1" operator="between">
      <formula>0.9</formula>
      <formula>-0.9</formula>
    </cfRule>
  </conditionalFormatting>
  <conditionalFormatting sqref="BM60:BX60">
    <cfRule type="cellIs" dxfId="240" priority="59" stopIfTrue="1" operator="between">
      <formula>0.9</formula>
      <formula>-0.9</formula>
    </cfRule>
  </conditionalFormatting>
  <conditionalFormatting sqref="BM16:BX16">
    <cfRule type="cellIs" dxfId="239" priority="58" stopIfTrue="1" operator="between">
      <formula>0.9</formula>
      <formula>-0.9</formula>
    </cfRule>
  </conditionalFormatting>
  <conditionalFormatting sqref="BM25:BX25">
    <cfRule type="cellIs" dxfId="238" priority="57" stopIfTrue="1" operator="between">
      <formula>0.9</formula>
      <formula>-0.9</formula>
    </cfRule>
  </conditionalFormatting>
  <conditionalFormatting sqref="BM31:BX32">
    <cfRule type="cellIs" dxfId="237" priority="56" stopIfTrue="1" operator="between">
      <formula>0.9</formula>
      <formula>-0.9</formula>
    </cfRule>
  </conditionalFormatting>
  <conditionalFormatting sqref="DZ59:DZ61">
    <cfRule type="cellIs" dxfId="236" priority="53" stopIfTrue="1" operator="between">
      <formula>0.9</formula>
      <formula>-0.9</formula>
    </cfRule>
  </conditionalFormatting>
  <conditionalFormatting sqref="DZ16:DZ18">
    <cfRule type="cellIs" dxfId="235" priority="55" stopIfTrue="1" operator="between">
      <formula>0.9</formula>
      <formula>-0.9</formula>
    </cfRule>
  </conditionalFormatting>
  <conditionalFormatting sqref="DZ47:DZ48">
    <cfRule type="cellIs" dxfId="234" priority="54" stopIfTrue="1" operator="between">
      <formula>0.9</formula>
      <formula>-0.9</formula>
    </cfRule>
  </conditionalFormatting>
  <conditionalFormatting sqref="BY48 BY61:CJ62 BY49:CJ59 BY13:CJ14 BY19:CJ24 BY34:CJ46 BY26:CJ30">
    <cfRule type="cellIs" dxfId="233" priority="52" stopIfTrue="1" operator="between">
      <formula>0.9</formula>
      <formula>-0.9</formula>
    </cfRule>
  </conditionalFormatting>
  <conditionalFormatting sqref="BZ48:CJ48">
    <cfRule type="cellIs" dxfId="232" priority="51" stopIfTrue="1" operator="between">
      <formula>0.9</formula>
      <formula>-0.9</formula>
    </cfRule>
  </conditionalFormatting>
  <conditionalFormatting sqref="BY15:CJ15 BY17:CJ18">
    <cfRule type="cellIs" dxfId="231" priority="50" stopIfTrue="1" operator="between">
      <formula>0.9</formula>
      <formula>-0.9</formula>
    </cfRule>
  </conditionalFormatting>
  <conditionalFormatting sqref="BY47:CJ47">
    <cfRule type="cellIs" dxfId="230" priority="49" stopIfTrue="1" operator="between">
      <formula>0.9</formula>
      <formula>-0.9</formula>
    </cfRule>
  </conditionalFormatting>
  <conditionalFormatting sqref="BY33:CJ33">
    <cfRule type="cellIs" dxfId="229" priority="48" stopIfTrue="1" operator="between">
      <formula>0.9</formula>
      <formula>-0.9</formula>
    </cfRule>
  </conditionalFormatting>
  <conditionalFormatting sqref="BY60:CJ60">
    <cfRule type="cellIs" dxfId="228" priority="47" stopIfTrue="1" operator="between">
      <formula>0.9</formula>
      <formula>-0.9</formula>
    </cfRule>
  </conditionalFormatting>
  <conditionalFormatting sqref="BY16:CJ16">
    <cfRule type="cellIs" dxfId="227" priority="46" stopIfTrue="1" operator="between">
      <formula>0.9</formula>
      <formula>-0.9</formula>
    </cfRule>
  </conditionalFormatting>
  <conditionalFormatting sqref="BY25:CJ25">
    <cfRule type="cellIs" dxfId="226" priority="45" stopIfTrue="1" operator="between">
      <formula>0.9</formula>
      <formula>-0.9</formula>
    </cfRule>
  </conditionalFormatting>
  <conditionalFormatting sqref="BY31:CJ32">
    <cfRule type="cellIs" dxfId="225" priority="44" stopIfTrue="1" operator="between">
      <formula>0.9</formula>
      <formula>-0.9</formula>
    </cfRule>
  </conditionalFormatting>
  <conditionalFormatting sqref="CK48 CK61:CV62 CK49:CV59 CK13:CV14 CK19:CV24 CK34:CV46 CK26:CV30">
    <cfRule type="cellIs" dxfId="224" priority="43" stopIfTrue="1" operator="between">
      <formula>0.9</formula>
      <formula>-0.9</formula>
    </cfRule>
  </conditionalFormatting>
  <conditionalFormatting sqref="CL48:CV48">
    <cfRule type="cellIs" dxfId="223" priority="42" stopIfTrue="1" operator="between">
      <formula>0.9</formula>
      <formula>-0.9</formula>
    </cfRule>
  </conditionalFormatting>
  <conditionalFormatting sqref="CK15:CV15 CK17:CV18">
    <cfRule type="cellIs" dxfId="222" priority="41" stopIfTrue="1" operator="between">
      <formula>0.9</formula>
      <formula>-0.9</formula>
    </cfRule>
  </conditionalFormatting>
  <conditionalFormatting sqref="CK47:CV47">
    <cfRule type="cellIs" dxfId="221" priority="40" stopIfTrue="1" operator="between">
      <formula>0.9</formula>
      <formula>-0.9</formula>
    </cfRule>
  </conditionalFormatting>
  <conditionalFormatting sqref="CK33:CV33">
    <cfRule type="cellIs" dxfId="220" priority="39" stopIfTrue="1" operator="between">
      <formula>0.9</formula>
      <formula>-0.9</formula>
    </cfRule>
  </conditionalFormatting>
  <conditionalFormatting sqref="CK60:CV60">
    <cfRule type="cellIs" dxfId="219" priority="38" stopIfTrue="1" operator="between">
      <formula>0.9</formula>
      <formula>-0.9</formula>
    </cfRule>
  </conditionalFormatting>
  <conditionalFormatting sqref="CK16:CV16">
    <cfRule type="cellIs" dxfId="218" priority="37" stopIfTrue="1" operator="between">
      <formula>0.9</formula>
      <formula>-0.9</formula>
    </cfRule>
  </conditionalFormatting>
  <conditionalFormatting sqref="CK25:CV25">
    <cfRule type="cellIs" dxfId="217" priority="36" stopIfTrue="1" operator="between">
      <formula>0.9</formula>
      <formula>-0.9</formula>
    </cfRule>
  </conditionalFormatting>
  <conditionalFormatting sqref="CK31:CV32">
    <cfRule type="cellIs" dxfId="216" priority="35" stopIfTrue="1" operator="between">
      <formula>0.9</formula>
      <formula>-0.9</formula>
    </cfRule>
  </conditionalFormatting>
  <conditionalFormatting sqref="CW48 CW61:DH62 CW49:DH59 CW13:DH14 CW19:DH24 CW34:DH46 CW26:DH30">
    <cfRule type="cellIs" dxfId="215" priority="34" stopIfTrue="1" operator="between">
      <formula>0.9</formula>
      <formula>-0.9</formula>
    </cfRule>
  </conditionalFormatting>
  <conditionalFormatting sqref="CX48:DH48">
    <cfRule type="cellIs" dxfId="214" priority="33" stopIfTrue="1" operator="between">
      <formula>0.9</formula>
      <formula>-0.9</formula>
    </cfRule>
  </conditionalFormatting>
  <conditionalFormatting sqref="CW15:DH15 CW17:DH18">
    <cfRule type="cellIs" dxfId="213" priority="32" stopIfTrue="1" operator="between">
      <formula>0.9</formula>
      <formula>-0.9</formula>
    </cfRule>
  </conditionalFormatting>
  <conditionalFormatting sqref="CW47:DH47">
    <cfRule type="cellIs" dxfId="212" priority="31" stopIfTrue="1" operator="between">
      <formula>0.9</formula>
      <formula>-0.9</formula>
    </cfRule>
  </conditionalFormatting>
  <conditionalFormatting sqref="CW33:DH33">
    <cfRule type="cellIs" dxfId="211" priority="30" stopIfTrue="1" operator="between">
      <formula>0.9</formula>
      <formula>-0.9</formula>
    </cfRule>
  </conditionalFormatting>
  <conditionalFormatting sqref="CW60:DH60">
    <cfRule type="cellIs" dxfId="210" priority="29" stopIfTrue="1" operator="between">
      <formula>0.9</formula>
      <formula>-0.9</formula>
    </cfRule>
  </conditionalFormatting>
  <conditionalFormatting sqref="CW16:DH16">
    <cfRule type="cellIs" dxfId="209" priority="28" stopIfTrue="1" operator="between">
      <formula>0.9</formula>
      <formula>-0.9</formula>
    </cfRule>
  </conditionalFormatting>
  <conditionalFormatting sqref="CW25:DH25">
    <cfRule type="cellIs" dxfId="208" priority="27" stopIfTrue="1" operator="between">
      <formula>0.9</formula>
      <formula>-0.9</formula>
    </cfRule>
  </conditionalFormatting>
  <conditionalFormatting sqref="CW31:DH32">
    <cfRule type="cellIs" dxfId="207" priority="26" stopIfTrue="1" operator="between">
      <formula>0.9</formula>
      <formula>-0.9</formula>
    </cfRule>
  </conditionalFormatting>
  <conditionalFormatting sqref="DI48 DI62:DU62 DI13:DU14 DI26:DT27 DI24:DT24 DI34:DT37 DI49:DT49 DI59:DT59 DI61:DT61 DI50:DU58 DI38:DU46 DI28:DU30 DI19:DU23">
    <cfRule type="cellIs" dxfId="206" priority="25" stopIfTrue="1" operator="between">
      <formula>0.9</formula>
      <formula>-0.9</formula>
    </cfRule>
  </conditionalFormatting>
  <conditionalFormatting sqref="DJ48:DT48">
    <cfRule type="cellIs" dxfId="205" priority="24" stopIfTrue="1" operator="between">
      <formula>0.9</formula>
      <formula>-0.9</formula>
    </cfRule>
  </conditionalFormatting>
  <conditionalFormatting sqref="DI15:DU15 DI17:DT18">
    <cfRule type="cellIs" dxfId="204" priority="23" stopIfTrue="1" operator="between">
      <formula>0.9</formula>
      <formula>-0.9</formula>
    </cfRule>
  </conditionalFormatting>
  <conditionalFormatting sqref="DI47:DT47">
    <cfRule type="cellIs" dxfId="203" priority="22" stopIfTrue="1" operator="between">
      <formula>0.9</formula>
      <formula>-0.9</formula>
    </cfRule>
  </conditionalFormatting>
  <conditionalFormatting sqref="DI33:DT33">
    <cfRule type="cellIs" dxfId="202" priority="21" stopIfTrue="1" operator="between">
      <formula>0.9</formula>
      <formula>-0.9</formula>
    </cfRule>
  </conditionalFormatting>
  <conditionalFormatting sqref="DI60:DT60">
    <cfRule type="cellIs" dxfId="201" priority="20" stopIfTrue="1" operator="between">
      <formula>0.9</formula>
      <formula>-0.9</formula>
    </cfRule>
  </conditionalFormatting>
  <conditionalFormatting sqref="DI16:DT16">
    <cfRule type="cellIs" dxfId="200" priority="19" stopIfTrue="1" operator="between">
      <formula>0.9</formula>
      <formula>-0.9</formula>
    </cfRule>
  </conditionalFormatting>
  <conditionalFormatting sqref="DI25:DT25">
    <cfRule type="cellIs" dxfId="199" priority="18" stopIfTrue="1" operator="between">
      <formula>0.9</formula>
      <formula>-0.9</formula>
    </cfRule>
  </conditionalFormatting>
  <conditionalFormatting sqref="DI31:DU32">
    <cfRule type="cellIs" dxfId="198" priority="17" stopIfTrue="1" operator="between">
      <formula>0.9</formula>
      <formula>-0.9</formula>
    </cfRule>
  </conditionalFormatting>
  <conditionalFormatting sqref="DU16:DU18">
    <cfRule type="cellIs" dxfId="197" priority="16" stopIfTrue="1" operator="between">
      <formula>0.9</formula>
      <formula>-0.9</formula>
    </cfRule>
  </conditionalFormatting>
  <conditionalFormatting sqref="DU24:DU27">
    <cfRule type="cellIs" dxfId="196" priority="15" stopIfTrue="1" operator="between">
      <formula>0.9</formula>
      <formula>-0.9</formula>
    </cfRule>
  </conditionalFormatting>
  <conditionalFormatting sqref="DU33:DU37">
    <cfRule type="cellIs" dxfId="195" priority="14" stopIfTrue="1" operator="between">
      <formula>0.9</formula>
      <formula>-0.9</formula>
    </cfRule>
  </conditionalFormatting>
  <conditionalFormatting sqref="DU47:DU49">
    <cfRule type="cellIs" dxfId="194" priority="13" stopIfTrue="1" operator="between">
      <formula>0.9</formula>
      <formula>-0.9</formula>
    </cfRule>
  </conditionalFormatting>
  <conditionalFormatting sqref="DU59:DU61">
    <cfRule type="cellIs" dxfId="193" priority="12" stopIfTrue="1" operator="between">
      <formula>0.9</formula>
      <formula>-0.9</formula>
    </cfRule>
  </conditionalFormatting>
  <conditionalFormatting sqref="EA16:EA18">
    <cfRule type="cellIs" dxfId="192" priority="11" stopIfTrue="1" operator="between">
      <formula>0.9</formula>
      <formula>-0.9</formula>
    </cfRule>
  </conditionalFormatting>
  <conditionalFormatting sqref="EA47:EA48">
    <cfRule type="cellIs" dxfId="191" priority="10" stopIfTrue="1" operator="between">
      <formula>0.9</formula>
      <formula>-0.9</formula>
    </cfRule>
  </conditionalFormatting>
  <conditionalFormatting sqref="EA59:EA60">
    <cfRule type="cellIs" dxfId="190" priority="9" stopIfTrue="1" operator="between">
      <formula>0.9</formula>
      <formula>-0.9</formula>
    </cfRule>
  </conditionalFormatting>
  <conditionalFormatting sqref="EB16:EB18">
    <cfRule type="cellIs" dxfId="189" priority="8" stopIfTrue="1" operator="between">
      <formula>0.9</formula>
      <formula>-0.9</formula>
    </cfRule>
  </conditionalFormatting>
  <conditionalFormatting sqref="EB47:EB48">
    <cfRule type="cellIs" dxfId="188" priority="7" stopIfTrue="1" operator="between">
      <formula>0.9</formula>
      <formula>-0.9</formula>
    </cfRule>
  </conditionalFormatting>
  <conditionalFormatting sqref="EB59:EB60">
    <cfRule type="cellIs" dxfId="187" priority="6" stopIfTrue="1" operator="between">
      <formula>0.9</formula>
      <formula>-0.9</formula>
    </cfRule>
  </conditionalFormatting>
  <conditionalFormatting sqref="EC47:EC48">
    <cfRule type="cellIs" dxfId="186" priority="4" stopIfTrue="1" operator="between">
      <formula>0.9</formula>
      <formula>-0.9</formula>
    </cfRule>
  </conditionalFormatting>
  <pageMargins left="0.51181102362204722" right="0" top="0.35433070866141736" bottom="0.35433070866141736" header="0.31496062992125984" footer="0.31496062992125984"/>
  <pageSetup scale="70" orientation="landscape" r:id="rId1"/>
  <headerFooter>
    <oddFooter>&amp;LPrepared by: Drs. Agustinus Agus Purwanto, SE MM CHA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FF99"/>
    <pageSetUpPr autoPageBreaks="0"/>
  </sheetPr>
  <dimension ref="A1:BQ58"/>
  <sheetViews>
    <sheetView showGridLines="0" zoomScaleNormal="100" workbookViewId="0">
      <selection activeCell="B7" sqref="B7:F7"/>
    </sheetView>
  </sheetViews>
  <sheetFormatPr defaultColWidth="11.6640625" defaultRowHeight="10.5" customHeight="1"/>
  <cols>
    <col min="1" max="1" width="3.83203125" customWidth="1"/>
    <col min="2" max="2" width="4.6640625" customWidth="1"/>
    <col min="3" max="3" width="3.83203125" customWidth="1"/>
    <col min="4" max="4" width="6.1640625" customWidth="1"/>
    <col min="5" max="5" width="8.83203125" customWidth="1"/>
    <col min="6" max="6" width="8.33203125" customWidth="1"/>
    <col min="7" max="7" width="6.33203125" customWidth="1"/>
    <col min="8" max="8" width="17.33203125" customWidth="1"/>
    <col min="9" max="9" width="11.6640625" customWidth="1"/>
    <col min="10" max="12" width="11.83203125" bestFit="1" customWidth="1"/>
    <col min="13" max="69" width="12.33203125" bestFit="1" customWidth="1"/>
  </cols>
  <sheetData>
    <row r="1" spans="1:69" s="767" customFormat="1" ht="39" customHeight="1"/>
    <row r="2" spans="1:69" s="769" customFormat="1" ht="30" customHeight="1">
      <c r="A2" s="768"/>
      <c r="C2" s="770"/>
      <c r="D2" s="771"/>
      <c r="E2" s="771"/>
      <c r="F2" s="771"/>
      <c r="G2" s="771"/>
      <c r="H2" s="771"/>
    </row>
    <row r="3" spans="1:69" s="772" customFormat="1" ht="45" customHeight="1">
      <c r="B3" s="773"/>
      <c r="C3" s="773"/>
      <c r="D3" s="774"/>
      <c r="E3" s="774"/>
      <c r="F3" s="774"/>
      <c r="G3" s="774"/>
      <c r="H3" s="774"/>
      <c r="I3" s="775"/>
    </row>
    <row r="5" spans="1:69" ht="18">
      <c r="A5" s="37"/>
      <c r="B5" s="1" t="s">
        <v>96</v>
      </c>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row>
    <row r="6" spans="1:69" ht="15">
      <c r="A6" s="37"/>
      <c r="B6" s="38" t="s">
        <v>188</v>
      </c>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row>
    <row r="7" spans="1:69">
      <c r="A7" s="37"/>
      <c r="B7" s="1228"/>
      <c r="C7" s="1228"/>
      <c r="D7" s="1228"/>
      <c r="E7" s="1228"/>
      <c r="F7" s="1228"/>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row>
    <row r="8" spans="1:69" ht="12.75">
      <c r="A8" s="39"/>
      <c r="B8" s="40"/>
      <c r="C8" s="40"/>
      <c r="D8" s="40"/>
      <c r="E8" s="40"/>
      <c r="F8" s="41"/>
      <c r="G8" s="37"/>
      <c r="H8" s="37"/>
      <c r="I8" s="37"/>
      <c r="J8" s="37"/>
      <c r="K8" s="37"/>
      <c r="L8" s="37"/>
      <c r="M8" s="37"/>
      <c r="N8" s="37"/>
      <c r="O8" s="37"/>
      <c r="P8" s="37"/>
      <c r="Q8" s="37"/>
      <c r="R8" s="37"/>
      <c r="S8" s="37"/>
      <c r="T8" s="37"/>
      <c r="U8" s="42"/>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7"/>
      <c r="BN8" s="37"/>
      <c r="BO8" s="37"/>
      <c r="BP8" s="37"/>
      <c r="BQ8" s="37"/>
    </row>
    <row r="9" spans="1:69">
      <c r="A9" s="43"/>
      <c r="B9" s="43"/>
      <c r="C9" s="43"/>
      <c r="D9" s="43"/>
      <c r="E9" s="43"/>
      <c r="F9" s="43"/>
      <c r="G9" s="43"/>
      <c r="H9" s="43"/>
      <c r="I9" s="43"/>
      <c r="J9" s="43"/>
      <c r="K9" s="43"/>
      <c r="L9" s="43"/>
      <c r="M9" s="43"/>
      <c r="N9" s="43"/>
      <c r="O9" s="43"/>
      <c r="P9" s="43"/>
      <c r="Q9" s="43"/>
      <c r="R9" s="43"/>
      <c r="S9" s="43"/>
      <c r="T9" s="43"/>
      <c r="U9" s="43"/>
      <c r="V9" s="43"/>
      <c r="W9" s="43"/>
      <c r="X9" s="43"/>
      <c r="Y9" s="43"/>
      <c r="Z9" s="43"/>
      <c r="AA9" s="43"/>
      <c r="AB9" s="43"/>
      <c r="AC9" s="43"/>
      <c r="AD9" s="43"/>
      <c r="AE9" s="43"/>
      <c r="AF9" s="43"/>
      <c r="AG9" s="43"/>
      <c r="AH9" s="43"/>
      <c r="AI9" s="43"/>
      <c r="AJ9" s="43"/>
      <c r="AK9" s="43"/>
      <c r="AL9" s="43"/>
      <c r="AM9" s="43"/>
      <c r="AN9" s="43"/>
      <c r="AO9" s="43"/>
      <c r="AP9" s="43"/>
      <c r="AQ9" s="43"/>
      <c r="AR9" s="43"/>
      <c r="AS9" s="43"/>
      <c r="AT9" s="43"/>
      <c r="AU9" s="43"/>
      <c r="AV9" s="43"/>
      <c r="AW9" s="43"/>
      <c r="AX9" s="43"/>
      <c r="AY9" s="43"/>
      <c r="AZ9" s="43"/>
      <c r="BA9" s="43"/>
      <c r="BB9" s="43"/>
      <c r="BC9" s="43"/>
      <c r="BD9" s="43"/>
      <c r="BE9" s="43"/>
      <c r="BF9" s="43"/>
      <c r="BG9" s="43"/>
      <c r="BH9" s="43"/>
      <c r="BI9" s="43"/>
      <c r="BJ9" s="43"/>
      <c r="BK9" s="43"/>
      <c r="BL9" s="43"/>
      <c r="BM9" s="43"/>
      <c r="BN9" s="43"/>
      <c r="BO9" s="43"/>
      <c r="BP9" s="43"/>
      <c r="BQ9" s="43"/>
    </row>
    <row r="10" spans="1:69">
      <c r="A10" s="44"/>
      <c r="B10" s="70" t="s">
        <v>93</v>
      </c>
      <c r="C10" s="44"/>
      <c r="D10" s="44"/>
      <c r="E10" s="44"/>
      <c r="F10" s="44"/>
      <c r="G10" s="44"/>
      <c r="H10" s="44"/>
      <c r="I10" s="44"/>
      <c r="J10" s="44">
        <v>2020</v>
      </c>
      <c r="K10" s="44">
        <v>2020</v>
      </c>
      <c r="L10" s="44">
        <v>2020</v>
      </c>
      <c r="M10" s="44">
        <v>2020</v>
      </c>
      <c r="N10" s="44">
        <v>2020</v>
      </c>
      <c r="O10" s="44">
        <v>2020</v>
      </c>
      <c r="P10" s="44">
        <v>2020</v>
      </c>
      <c r="Q10" s="44">
        <v>2020</v>
      </c>
      <c r="R10" s="44">
        <v>2020</v>
      </c>
      <c r="S10" s="44">
        <v>2020</v>
      </c>
      <c r="T10" s="44">
        <v>2020</v>
      </c>
      <c r="U10" s="44">
        <v>2020</v>
      </c>
      <c r="V10" s="44">
        <v>2021</v>
      </c>
      <c r="W10" s="44">
        <v>2021</v>
      </c>
      <c r="X10" s="44">
        <v>2021</v>
      </c>
      <c r="Y10" s="44">
        <v>2021</v>
      </c>
      <c r="Z10" s="44">
        <v>2021</v>
      </c>
      <c r="AA10" s="44">
        <v>2021</v>
      </c>
      <c r="AB10" s="44">
        <v>2021</v>
      </c>
      <c r="AC10" s="44">
        <v>2021</v>
      </c>
      <c r="AD10" s="44">
        <v>2021</v>
      </c>
      <c r="AE10" s="44">
        <v>2021</v>
      </c>
      <c r="AF10" s="44">
        <v>2021</v>
      </c>
      <c r="AG10" s="44">
        <v>2021</v>
      </c>
      <c r="AH10" s="44">
        <v>2022</v>
      </c>
      <c r="AI10" s="44">
        <v>2022</v>
      </c>
      <c r="AJ10" s="44">
        <v>2022</v>
      </c>
      <c r="AK10" s="44">
        <v>2022</v>
      </c>
      <c r="AL10" s="44">
        <v>2022</v>
      </c>
      <c r="AM10" s="44">
        <v>2022</v>
      </c>
      <c r="AN10" s="44">
        <v>2022</v>
      </c>
      <c r="AO10" s="44">
        <v>2022</v>
      </c>
      <c r="AP10" s="44">
        <v>2022</v>
      </c>
      <c r="AQ10" s="44">
        <v>2022</v>
      </c>
      <c r="AR10" s="44">
        <v>2022</v>
      </c>
      <c r="AS10" s="44">
        <v>2022</v>
      </c>
      <c r="AT10" s="44">
        <v>2023</v>
      </c>
      <c r="AU10" s="44">
        <v>2023</v>
      </c>
      <c r="AV10" s="44">
        <v>2023</v>
      </c>
      <c r="AW10" s="44">
        <v>2023</v>
      </c>
      <c r="AX10" s="44">
        <v>2023</v>
      </c>
      <c r="AY10" s="44">
        <v>2023</v>
      </c>
      <c r="AZ10" s="44">
        <v>2023</v>
      </c>
      <c r="BA10" s="44">
        <v>2023</v>
      </c>
      <c r="BB10" s="44">
        <v>2023</v>
      </c>
      <c r="BC10" s="44">
        <v>2023</v>
      </c>
      <c r="BD10" s="44">
        <v>2023</v>
      </c>
      <c r="BE10" s="44">
        <v>2023</v>
      </c>
      <c r="BF10" s="44">
        <v>2024</v>
      </c>
      <c r="BG10" s="44">
        <v>2024</v>
      </c>
      <c r="BH10" s="44">
        <v>2024</v>
      </c>
      <c r="BI10" s="44">
        <v>2024</v>
      </c>
      <c r="BJ10" s="44">
        <v>2024</v>
      </c>
      <c r="BK10" s="44">
        <v>2024</v>
      </c>
      <c r="BL10" s="44">
        <v>2024</v>
      </c>
      <c r="BM10" s="44">
        <v>2024</v>
      </c>
      <c r="BN10" s="44">
        <v>2024</v>
      </c>
      <c r="BO10" s="44">
        <v>2024</v>
      </c>
      <c r="BP10" s="44">
        <v>2024</v>
      </c>
      <c r="BQ10" s="44">
        <v>2024</v>
      </c>
    </row>
    <row r="11" spans="1:69">
      <c r="A11" s="37"/>
      <c r="B11" s="70" t="s">
        <v>139</v>
      </c>
      <c r="C11" s="37"/>
      <c r="D11" s="37"/>
      <c r="E11" s="37"/>
      <c r="F11" s="37"/>
      <c r="G11" s="37"/>
      <c r="H11" s="37"/>
      <c r="I11" s="37"/>
      <c r="J11" s="45">
        <v>43861</v>
      </c>
      <c r="K11" s="45">
        <v>43890</v>
      </c>
      <c r="L11" s="45">
        <v>43921</v>
      </c>
      <c r="M11" s="45">
        <v>43951</v>
      </c>
      <c r="N11" s="45">
        <v>43982</v>
      </c>
      <c r="O11" s="45">
        <v>44012</v>
      </c>
      <c r="P11" s="45">
        <v>44043</v>
      </c>
      <c r="Q11" s="45">
        <v>44074</v>
      </c>
      <c r="R11" s="45">
        <v>44104</v>
      </c>
      <c r="S11" s="45">
        <v>44135</v>
      </c>
      <c r="T11" s="45">
        <v>44165</v>
      </c>
      <c r="U11" s="45">
        <v>44196</v>
      </c>
      <c r="V11" s="45">
        <v>44227</v>
      </c>
      <c r="W11" s="45">
        <v>44255</v>
      </c>
      <c r="X11" s="45">
        <v>44286</v>
      </c>
      <c r="Y11" s="45">
        <v>44316</v>
      </c>
      <c r="Z11" s="45">
        <v>44347</v>
      </c>
      <c r="AA11" s="45">
        <v>44377</v>
      </c>
      <c r="AB11" s="45">
        <v>44408</v>
      </c>
      <c r="AC11" s="45">
        <v>44439</v>
      </c>
      <c r="AD11" s="45">
        <v>44469</v>
      </c>
      <c r="AE11" s="45">
        <v>44500</v>
      </c>
      <c r="AF11" s="45">
        <v>44530</v>
      </c>
      <c r="AG11" s="45">
        <v>44561</v>
      </c>
      <c r="AH11" s="45">
        <v>44592</v>
      </c>
      <c r="AI11" s="45">
        <v>44620</v>
      </c>
      <c r="AJ11" s="45">
        <v>44651</v>
      </c>
      <c r="AK11" s="45">
        <v>44681</v>
      </c>
      <c r="AL11" s="45">
        <v>44712</v>
      </c>
      <c r="AM11" s="45">
        <v>44742</v>
      </c>
      <c r="AN11" s="45">
        <v>44773</v>
      </c>
      <c r="AO11" s="45">
        <v>44804</v>
      </c>
      <c r="AP11" s="45">
        <v>44834</v>
      </c>
      <c r="AQ11" s="45">
        <v>44865</v>
      </c>
      <c r="AR11" s="45">
        <v>44895</v>
      </c>
      <c r="AS11" s="45">
        <v>44926</v>
      </c>
      <c r="AT11" s="45">
        <v>44957</v>
      </c>
      <c r="AU11" s="45">
        <v>44985</v>
      </c>
      <c r="AV11" s="45">
        <v>45016</v>
      </c>
      <c r="AW11" s="45">
        <v>45046</v>
      </c>
      <c r="AX11" s="45">
        <v>45077</v>
      </c>
      <c r="AY11" s="45">
        <v>45107</v>
      </c>
      <c r="AZ11" s="45">
        <v>45138</v>
      </c>
      <c r="BA11" s="45">
        <v>45169</v>
      </c>
      <c r="BB11" s="45">
        <v>45199</v>
      </c>
      <c r="BC11" s="45">
        <v>45230</v>
      </c>
      <c r="BD11" s="45">
        <v>45260</v>
      </c>
      <c r="BE11" s="45">
        <v>45291</v>
      </c>
      <c r="BF11" s="45">
        <v>45322</v>
      </c>
      <c r="BG11" s="45">
        <v>45351</v>
      </c>
      <c r="BH11" s="45">
        <v>45382</v>
      </c>
      <c r="BI11" s="45">
        <v>45412</v>
      </c>
      <c r="BJ11" s="45">
        <v>45443</v>
      </c>
      <c r="BK11" s="45">
        <v>45473</v>
      </c>
      <c r="BL11" s="45">
        <v>45504</v>
      </c>
      <c r="BM11" s="45">
        <v>45535</v>
      </c>
      <c r="BN11" s="45">
        <v>45565</v>
      </c>
      <c r="BO11" s="45">
        <v>45596</v>
      </c>
      <c r="BP11" s="45">
        <v>45626</v>
      </c>
      <c r="BQ11" s="45">
        <v>45657</v>
      </c>
    </row>
    <row r="12" spans="1:69">
      <c r="A12" s="32"/>
      <c r="B12" s="380" t="s">
        <v>32</v>
      </c>
      <c r="C12" s="32"/>
      <c r="D12" s="32"/>
      <c r="E12" s="32"/>
      <c r="F12" s="32"/>
      <c r="G12" s="32"/>
      <c r="H12" s="32"/>
      <c r="I12" s="32"/>
      <c r="J12" s="381">
        <v>43831</v>
      </c>
      <c r="K12" s="381">
        <v>43862</v>
      </c>
      <c r="L12" s="381">
        <v>43891</v>
      </c>
      <c r="M12" s="381">
        <v>43922</v>
      </c>
      <c r="N12" s="381">
        <v>43952</v>
      </c>
      <c r="O12" s="381">
        <v>43983</v>
      </c>
      <c r="P12" s="381">
        <v>44013</v>
      </c>
      <c r="Q12" s="381">
        <v>44044</v>
      </c>
      <c r="R12" s="381">
        <v>44075</v>
      </c>
      <c r="S12" s="381">
        <v>44105</v>
      </c>
      <c r="T12" s="381">
        <v>44136</v>
      </c>
      <c r="U12" s="381">
        <v>44166</v>
      </c>
      <c r="V12" s="381">
        <v>44197</v>
      </c>
      <c r="W12" s="381">
        <v>44228</v>
      </c>
      <c r="X12" s="381">
        <v>44256</v>
      </c>
      <c r="Y12" s="381">
        <v>44287</v>
      </c>
      <c r="Z12" s="381">
        <v>44317</v>
      </c>
      <c r="AA12" s="381">
        <v>44348</v>
      </c>
      <c r="AB12" s="381">
        <v>44378</v>
      </c>
      <c r="AC12" s="381">
        <v>44409</v>
      </c>
      <c r="AD12" s="381">
        <v>44440</v>
      </c>
      <c r="AE12" s="381">
        <v>44470</v>
      </c>
      <c r="AF12" s="381">
        <v>44501</v>
      </c>
      <c r="AG12" s="381">
        <v>44531</v>
      </c>
      <c r="AH12" s="381">
        <v>44562</v>
      </c>
      <c r="AI12" s="381">
        <v>44593</v>
      </c>
      <c r="AJ12" s="381">
        <v>44621</v>
      </c>
      <c r="AK12" s="381">
        <v>44652</v>
      </c>
      <c r="AL12" s="381">
        <v>44682</v>
      </c>
      <c r="AM12" s="381">
        <v>44713</v>
      </c>
      <c r="AN12" s="381">
        <v>44743</v>
      </c>
      <c r="AO12" s="381">
        <v>44774</v>
      </c>
      <c r="AP12" s="381">
        <v>44805</v>
      </c>
      <c r="AQ12" s="381">
        <v>44835</v>
      </c>
      <c r="AR12" s="381">
        <v>44866</v>
      </c>
      <c r="AS12" s="381">
        <v>44896</v>
      </c>
      <c r="AT12" s="381">
        <v>44927</v>
      </c>
      <c r="AU12" s="381">
        <v>44958</v>
      </c>
      <c r="AV12" s="381">
        <v>44986</v>
      </c>
      <c r="AW12" s="381">
        <v>45017</v>
      </c>
      <c r="AX12" s="381">
        <v>45047</v>
      </c>
      <c r="AY12" s="381">
        <v>45078</v>
      </c>
      <c r="AZ12" s="381">
        <v>45108</v>
      </c>
      <c r="BA12" s="381">
        <v>45139</v>
      </c>
      <c r="BB12" s="381">
        <v>45170</v>
      </c>
      <c r="BC12" s="381">
        <v>45200</v>
      </c>
      <c r="BD12" s="381">
        <v>45231</v>
      </c>
      <c r="BE12" s="381">
        <v>45261</v>
      </c>
      <c r="BF12" s="381">
        <v>45292</v>
      </c>
      <c r="BG12" s="381">
        <v>45323</v>
      </c>
      <c r="BH12" s="381">
        <v>45352</v>
      </c>
      <c r="BI12" s="381">
        <v>45383</v>
      </c>
      <c r="BJ12" s="381">
        <v>45413</v>
      </c>
      <c r="BK12" s="381">
        <v>45444</v>
      </c>
      <c r="BL12" s="381">
        <v>45474</v>
      </c>
      <c r="BM12" s="381">
        <v>45505</v>
      </c>
      <c r="BN12" s="381">
        <v>45536</v>
      </c>
      <c r="BO12" s="381">
        <v>45566</v>
      </c>
      <c r="BP12" s="381">
        <v>45597</v>
      </c>
      <c r="BQ12" s="381">
        <v>45627</v>
      </c>
    </row>
    <row r="13" spans="1:69">
      <c r="A13" s="32"/>
      <c r="B13" s="380" t="s">
        <v>33</v>
      </c>
      <c r="C13" s="32"/>
      <c r="D13" s="32"/>
      <c r="E13" s="32"/>
      <c r="F13" s="32"/>
      <c r="G13" s="32"/>
      <c r="H13" s="32"/>
      <c r="I13" s="32"/>
      <c r="J13" s="382">
        <v>43861</v>
      </c>
      <c r="K13" s="382">
        <v>43890</v>
      </c>
      <c r="L13" s="382">
        <v>43921</v>
      </c>
      <c r="M13" s="382">
        <v>43951</v>
      </c>
      <c r="N13" s="382">
        <v>43982</v>
      </c>
      <c r="O13" s="382">
        <v>44012</v>
      </c>
      <c r="P13" s="382">
        <v>44043</v>
      </c>
      <c r="Q13" s="382">
        <v>44074</v>
      </c>
      <c r="R13" s="382">
        <v>44104</v>
      </c>
      <c r="S13" s="382">
        <v>44135</v>
      </c>
      <c r="T13" s="382">
        <v>44165</v>
      </c>
      <c r="U13" s="382">
        <v>44196</v>
      </c>
      <c r="V13" s="382">
        <v>44227</v>
      </c>
      <c r="W13" s="382">
        <v>44255</v>
      </c>
      <c r="X13" s="382">
        <v>44286</v>
      </c>
      <c r="Y13" s="382">
        <v>44316</v>
      </c>
      <c r="Z13" s="382">
        <v>44347</v>
      </c>
      <c r="AA13" s="382">
        <v>44377</v>
      </c>
      <c r="AB13" s="382">
        <v>44408</v>
      </c>
      <c r="AC13" s="382">
        <v>44439</v>
      </c>
      <c r="AD13" s="382">
        <v>44469</v>
      </c>
      <c r="AE13" s="382">
        <v>44500</v>
      </c>
      <c r="AF13" s="382">
        <v>44530</v>
      </c>
      <c r="AG13" s="382">
        <v>44561</v>
      </c>
      <c r="AH13" s="382">
        <v>44592</v>
      </c>
      <c r="AI13" s="382">
        <v>44620</v>
      </c>
      <c r="AJ13" s="382">
        <v>44651</v>
      </c>
      <c r="AK13" s="382">
        <v>44681</v>
      </c>
      <c r="AL13" s="382">
        <v>44712</v>
      </c>
      <c r="AM13" s="382">
        <v>44742</v>
      </c>
      <c r="AN13" s="382">
        <v>44773</v>
      </c>
      <c r="AO13" s="382">
        <v>44804</v>
      </c>
      <c r="AP13" s="382">
        <v>44834</v>
      </c>
      <c r="AQ13" s="382">
        <v>44865</v>
      </c>
      <c r="AR13" s="382">
        <v>44895</v>
      </c>
      <c r="AS13" s="382">
        <v>44926</v>
      </c>
      <c r="AT13" s="382">
        <v>44957</v>
      </c>
      <c r="AU13" s="382">
        <v>44985</v>
      </c>
      <c r="AV13" s="382">
        <v>45016</v>
      </c>
      <c r="AW13" s="382">
        <v>45046</v>
      </c>
      <c r="AX13" s="382">
        <v>45077</v>
      </c>
      <c r="AY13" s="382">
        <v>45107</v>
      </c>
      <c r="AZ13" s="382">
        <v>45138</v>
      </c>
      <c r="BA13" s="382">
        <v>45169</v>
      </c>
      <c r="BB13" s="382">
        <v>45199</v>
      </c>
      <c r="BC13" s="382">
        <v>45230</v>
      </c>
      <c r="BD13" s="382">
        <v>45260</v>
      </c>
      <c r="BE13" s="382">
        <v>45291</v>
      </c>
      <c r="BF13" s="382">
        <v>45322</v>
      </c>
      <c r="BG13" s="382">
        <v>45351</v>
      </c>
      <c r="BH13" s="382">
        <v>45382</v>
      </c>
      <c r="BI13" s="382">
        <v>45412</v>
      </c>
      <c r="BJ13" s="382">
        <v>45443</v>
      </c>
      <c r="BK13" s="382">
        <v>45473</v>
      </c>
      <c r="BL13" s="382">
        <v>45504</v>
      </c>
      <c r="BM13" s="382">
        <v>45535</v>
      </c>
      <c r="BN13" s="382">
        <v>45565</v>
      </c>
      <c r="BO13" s="382">
        <v>45596</v>
      </c>
      <c r="BP13" s="382">
        <v>45626</v>
      </c>
      <c r="BQ13" s="382">
        <v>45657</v>
      </c>
    </row>
    <row r="14" spans="1:69">
      <c r="A14" s="32"/>
      <c r="B14" s="380" t="s">
        <v>34</v>
      </c>
      <c r="C14" s="32"/>
      <c r="D14" s="32"/>
      <c r="E14" s="32"/>
      <c r="F14" s="32"/>
      <c r="G14" s="32"/>
      <c r="H14" s="32"/>
      <c r="I14" s="32"/>
      <c r="J14" s="343">
        <v>1</v>
      </c>
      <c r="K14" s="343">
        <v>2</v>
      </c>
      <c r="L14" s="343">
        <v>3</v>
      </c>
      <c r="M14" s="343">
        <v>4</v>
      </c>
      <c r="N14" s="343">
        <v>5</v>
      </c>
      <c r="O14" s="343">
        <v>6</v>
      </c>
      <c r="P14" s="343">
        <v>7</v>
      </c>
      <c r="Q14" s="343">
        <v>8</v>
      </c>
      <c r="R14" s="343">
        <v>9</v>
      </c>
      <c r="S14" s="343">
        <v>10</v>
      </c>
      <c r="T14" s="343">
        <v>11</v>
      </c>
      <c r="U14" s="343">
        <v>12</v>
      </c>
      <c r="V14" s="343">
        <v>13</v>
      </c>
      <c r="W14" s="343">
        <v>14</v>
      </c>
      <c r="X14" s="343">
        <v>15</v>
      </c>
      <c r="Y14" s="343">
        <v>16</v>
      </c>
      <c r="Z14" s="343">
        <v>17</v>
      </c>
      <c r="AA14" s="343">
        <v>18</v>
      </c>
      <c r="AB14" s="343">
        <v>19</v>
      </c>
      <c r="AC14" s="343">
        <v>20</v>
      </c>
      <c r="AD14" s="343">
        <v>21</v>
      </c>
      <c r="AE14" s="343">
        <v>22</v>
      </c>
      <c r="AF14" s="343">
        <v>23</v>
      </c>
      <c r="AG14" s="343">
        <v>24</v>
      </c>
      <c r="AH14" s="343">
        <v>25</v>
      </c>
      <c r="AI14" s="343">
        <v>26</v>
      </c>
      <c r="AJ14" s="343">
        <v>27</v>
      </c>
      <c r="AK14" s="343">
        <v>28</v>
      </c>
      <c r="AL14" s="343">
        <v>29</v>
      </c>
      <c r="AM14" s="343">
        <v>30</v>
      </c>
      <c r="AN14" s="343">
        <v>31</v>
      </c>
      <c r="AO14" s="343">
        <v>32</v>
      </c>
      <c r="AP14" s="343">
        <v>33</v>
      </c>
      <c r="AQ14" s="343">
        <v>34</v>
      </c>
      <c r="AR14" s="343">
        <v>35</v>
      </c>
      <c r="AS14" s="343">
        <v>36</v>
      </c>
      <c r="AT14" s="343">
        <v>37</v>
      </c>
      <c r="AU14" s="343">
        <v>38</v>
      </c>
      <c r="AV14" s="343">
        <v>39</v>
      </c>
      <c r="AW14" s="343">
        <v>40</v>
      </c>
      <c r="AX14" s="343">
        <v>41</v>
      </c>
      <c r="AY14" s="343">
        <v>42</v>
      </c>
      <c r="AZ14" s="343">
        <v>43</v>
      </c>
      <c r="BA14" s="343">
        <v>44</v>
      </c>
      <c r="BB14" s="343">
        <v>45</v>
      </c>
      <c r="BC14" s="343">
        <v>46</v>
      </c>
      <c r="BD14" s="343">
        <v>47</v>
      </c>
      <c r="BE14" s="343">
        <v>48</v>
      </c>
      <c r="BF14" s="343">
        <v>49</v>
      </c>
      <c r="BG14" s="343">
        <v>50</v>
      </c>
      <c r="BH14" s="343">
        <v>51</v>
      </c>
      <c r="BI14" s="343">
        <v>52</v>
      </c>
      <c r="BJ14" s="343">
        <v>53</v>
      </c>
      <c r="BK14" s="343">
        <v>54</v>
      </c>
      <c r="BL14" s="343">
        <v>55</v>
      </c>
      <c r="BM14" s="343">
        <v>56</v>
      </c>
      <c r="BN14" s="343">
        <v>57</v>
      </c>
      <c r="BO14" s="343">
        <v>58</v>
      </c>
      <c r="BP14" s="343">
        <v>59</v>
      </c>
      <c r="BQ14" s="343">
        <v>60</v>
      </c>
    </row>
    <row r="15" spans="1:69">
      <c r="A15" s="32"/>
      <c r="B15" s="380" t="s">
        <v>94</v>
      </c>
      <c r="C15" s="32"/>
      <c r="D15" s="32"/>
      <c r="E15" s="32"/>
      <c r="F15" s="32"/>
      <c r="G15" s="32"/>
      <c r="H15" s="32"/>
      <c r="I15" s="32"/>
      <c r="J15" s="32">
        <v>2020</v>
      </c>
      <c r="K15" s="32">
        <v>2020</v>
      </c>
      <c r="L15" s="32">
        <v>2020</v>
      </c>
      <c r="M15" s="32">
        <v>2020</v>
      </c>
      <c r="N15" s="32">
        <v>2020</v>
      </c>
      <c r="O15" s="32">
        <v>2020</v>
      </c>
      <c r="P15" s="32">
        <v>2020</v>
      </c>
      <c r="Q15" s="32">
        <v>2020</v>
      </c>
      <c r="R15" s="32">
        <v>2020</v>
      </c>
      <c r="S15" s="32">
        <v>2020</v>
      </c>
      <c r="T15" s="32">
        <v>2020</v>
      </c>
      <c r="U15" s="32">
        <v>2020</v>
      </c>
      <c r="V15" s="32">
        <v>2021</v>
      </c>
      <c r="W15" s="32">
        <v>2021</v>
      </c>
      <c r="X15" s="32">
        <v>2021</v>
      </c>
      <c r="Y15" s="32">
        <v>2021</v>
      </c>
      <c r="Z15" s="32">
        <v>2021</v>
      </c>
      <c r="AA15" s="32">
        <v>2021</v>
      </c>
      <c r="AB15" s="32">
        <v>2021</v>
      </c>
      <c r="AC15" s="32">
        <v>2021</v>
      </c>
      <c r="AD15" s="32">
        <v>2021</v>
      </c>
      <c r="AE15" s="32">
        <v>2021</v>
      </c>
      <c r="AF15" s="32">
        <v>2021</v>
      </c>
      <c r="AG15" s="32">
        <v>2021</v>
      </c>
      <c r="AH15" s="32">
        <v>2022</v>
      </c>
      <c r="AI15" s="32">
        <v>2022</v>
      </c>
      <c r="AJ15" s="32">
        <v>2022</v>
      </c>
      <c r="AK15" s="32">
        <v>2022</v>
      </c>
      <c r="AL15" s="32">
        <v>2022</v>
      </c>
      <c r="AM15" s="32">
        <v>2022</v>
      </c>
      <c r="AN15" s="32">
        <v>2022</v>
      </c>
      <c r="AO15" s="32">
        <v>2022</v>
      </c>
      <c r="AP15" s="32">
        <v>2022</v>
      </c>
      <c r="AQ15" s="32">
        <v>2022</v>
      </c>
      <c r="AR15" s="32">
        <v>2022</v>
      </c>
      <c r="AS15" s="32">
        <v>2022</v>
      </c>
      <c r="AT15" s="32">
        <v>2023</v>
      </c>
      <c r="AU15" s="32">
        <v>2023</v>
      </c>
      <c r="AV15" s="32">
        <v>2023</v>
      </c>
      <c r="AW15" s="32">
        <v>2023</v>
      </c>
      <c r="AX15" s="32">
        <v>2023</v>
      </c>
      <c r="AY15" s="32">
        <v>2023</v>
      </c>
      <c r="AZ15" s="32">
        <v>2023</v>
      </c>
      <c r="BA15" s="32">
        <v>2023</v>
      </c>
      <c r="BB15" s="32">
        <v>2023</v>
      </c>
      <c r="BC15" s="32">
        <v>2023</v>
      </c>
      <c r="BD15" s="32">
        <v>2023</v>
      </c>
      <c r="BE15" s="32">
        <v>2023</v>
      </c>
      <c r="BF15" s="32">
        <v>2024</v>
      </c>
      <c r="BG15" s="32">
        <v>2024</v>
      </c>
      <c r="BH15" s="32">
        <v>2024</v>
      </c>
      <c r="BI15" s="32">
        <v>2024</v>
      </c>
      <c r="BJ15" s="32">
        <v>2024</v>
      </c>
      <c r="BK15" s="32">
        <v>2024</v>
      </c>
      <c r="BL15" s="32">
        <v>2024</v>
      </c>
      <c r="BM15" s="32">
        <v>2024</v>
      </c>
      <c r="BN15" s="32">
        <v>2024</v>
      </c>
      <c r="BO15" s="32">
        <v>2024</v>
      </c>
      <c r="BP15" s="32">
        <v>2024</v>
      </c>
      <c r="BQ15" s="32">
        <v>2024</v>
      </c>
    </row>
    <row r="16" spans="1:69">
      <c r="A16" s="44"/>
      <c r="B16" s="121"/>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row>
    <row r="17" spans="1:69" ht="10.5" customHeight="1">
      <c r="A17" s="37"/>
      <c r="B17" s="37"/>
      <c r="C17" s="37"/>
      <c r="D17" s="37"/>
      <c r="E17" s="3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37"/>
      <c r="AQ17" s="37"/>
      <c r="AR17" s="37"/>
      <c r="AS17" s="37"/>
      <c r="AT17" s="37"/>
      <c r="AU17" s="37"/>
      <c r="AV17" s="37"/>
      <c r="AW17" s="37"/>
      <c r="AX17" s="37"/>
      <c r="AY17" s="37"/>
      <c r="AZ17" s="37"/>
      <c r="BA17" s="37"/>
      <c r="BB17" s="37"/>
      <c r="BC17" s="37"/>
      <c r="BD17" s="37"/>
      <c r="BE17" s="37"/>
      <c r="BF17" s="37"/>
      <c r="BG17" s="37"/>
      <c r="BH17" s="37"/>
      <c r="BI17" s="37"/>
      <c r="BJ17" s="37"/>
      <c r="BK17" s="37"/>
      <c r="BL17" s="37"/>
      <c r="BM17" s="37"/>
      <c r="BN17" s="37"/>
      <c r="BO17" s="37"/>
      <c r="BP17" s="37"/>
      <c r="BQ17" s="37"/>
    </row>
    <row r="18" spans="1:69" ht="18">
      <c r="A18" s="37"/>
      <c r="B18" s="105" t="s">
        <v>277</v>
      </c>
      <c r="C18" s="68"/>
      <c r="D18" s="68"/>
      <c r="E18" s="68"/>
      <c r="F18" s="68"/>
      <c r="G18" s="68"/>
      <c r="H18" s="68"/>
      <c r="I18" s="68"/>
      <c r="J18" s="95"/>
      <c r="K18" s="95"/>
      <c r="L18" s="95"/>
      <c r="M18" s="95"/>
      <c r="N18" s="95"/>
      <c r="O18" s="95"/>
      <c r="P18" s="95"/>
      <c r="Q18" s="95"/>
      <c r="R18" s="95"/>
      <c r="S18" s="95"/>
      <c r="T18" s="95"/>
      <c r="U18" s="95"/>
      <c r="V18" s="95"/>
      <c r="W18" s="95"/>
      <c r="X18" s="95"/>
      <c r="Y18" s="95"/>
      <c r="Z18" s="95"/>
      <c r="AA18" s="95"/>
      <c r="AB18" s="95"/>
      <c r="AC18" s="95"/>
      <c r="AD18" s="95"/>
      <c r="AE18" s="95"/>
      <c r="AF18" s="95"/>
      <c r="AG18" s="95"/>
      <c r="AH18" s="95"/>
      <c r="AI18" s="95"/>
      <c r="AJ18" s="95"/>
      <c r="AK18" s="95"/>
      <c r="AL18" s="95"/>
      <c r="AM18" s="95"/>
      <c r="AN18" s="95"/>
      <c r="AO18" s="95"/>
      <c r="AP18" s="95"/>
      <c r="AQ18" s="95"/>
      <c r="AR18" s="95"/>
      <c r="AS18" s="95"/>
      <c r="AT18" s="95"/>
      <c r="AU18" s="95"/>
      <c r="AV18" s="95"/>
      <c r="AW18" s="95"/>
      <c r="AX18" s="95"/>
      <c r="AY18" s="95"/>
      <c r="AZ18" s="95"/>
      <c r="BA18" s="95"/>
      <c r="BB18" s="95"/>
      <c r="BC18" s="95"/>
      <c r="BD18" s="95"/>
      <c r="BE18" s="95"/>
      <c r="BF18" s="95"/>
      <c r="BG18" s="95"/>
      <c r="BH18" s="95"/>
      <c r="BI18" s="95"/>
      <c r="BJ18" s="95"/>
      <c r="BK18" s="95"/>
      <c r="BL18" s="95"/>
      <c r="BM18" s="95"/>
      <c r="BN18" s="95"/>
      <c r="BO18" s="95"/>
      <c r="BP18" s="95"/>
      <c r="BQ18" s="95"/>
    </row>
    <row r="19" spans="1:69" ht="11.25" customHeight="1">
      <c r="A19" s="37"/>
      <c r="B19" s="75"/>
      <c r="C19" s="68"/>
      <c r="D19" s="68"/>
      <c r="E19" s="68"/>
      <c r="F19" s="68"/>
      <c r="G19" s="68"/>
      <c r="H19" s="68"/>
      <c r="I19" s="68"/>
      <c r="J19" s="95"/>
      <c r="K19" s="95"/>
      <c r="L19" s="95"/>
      <c r="M19" s="95"/>
      <c r="N19" s="95"/>
      <c r="O19" s="95"/>
      <c r="P19" s="95"/>
      <c r="Q19" s="95"/>
      <c r="R19" s="95"/>
      <c r="S19" s="95"/>
      <c r="T19" s="95"/>
      <c r="U19" s="95"/>
      <c r="V19" s="95"/>
      <c r="W19" s="95"/>
      <c r="X19" s="95"/>
      <c r="Y19" s="95"/>
      <c r="Z19" s="95"/>
      <c r="AA19" s="95"/>
      <c r="AB19" s="95"/>
      <c r="AC19" s="95"/>
      <c r="AD19" s="95"/>
      <c r="AE19" s="95"/>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row>
    <row r="20" spans="1:69">
      <c r="A20" s="46"/>
      <c r="B20" s="122"/>
      <c r="C20" s="122"/>
      <c r="D20" s="1229" t="s">
        <v>47</v>
      </c>
      <c r="E20" s="1230"/>
      <c r="F20" s="1230"/>
      <c r="G20" s="1230"/>
      <c r="H20" s="122"/>
      <c r="I20" s="122"/>
      <c r="J20" s="125">
        <v>42116.7</v>
      </c>
      <c r="K20" s="125">
        <v>61964.800000000003</v>
      </c>
      <c r="L20" s="125">
        <v>120540.90000000001</v>
      </c>
      <c r="M20" s="125">
        <v>127802.4</v>
      </c>
      <c r="N20" s="125">
        <v>215424.5</v>
      </c>
      <c r="O20" s="125">
        <v>232368</v>
      </c>
      <c r="P20" s="125">
        <v>257541.19999999995</v>
      </c>
      <c r="Q20" s="125">
        <v>387280</v>
      </c>
      <c r="R20" s="125">
        <v>409548.6</v>
      </c>
      <c r="S20" s="125">
        <v>387280</v>
      </c>
      <c r="T20" s="125">
        <v>426008</v>
      </c>
      <c r="U20" s="125">
        <v>586729.20000000042</v>
      </c>
      <c r="V20" s="125">
        <v>593305.56249999988</v>
      </c>
      <c r="W20" s="125">
        <v>439450.1333333333</v>
      </c>
      <c r="X20" s="125">
        <v>573796.63749999995</v>
      </c>
      <c r="Y20" s="125">
        <v>459361.1</v>
      </c>
      <c r="Z20" s="125">
        <v>623607.0541666667</v>
      </c>
      <c r="AA20" s="125">
        <v>564290</v>
      </c>
      <c r="AB20" s="125">
        <v>539632.6166666667</v>
      </c>
      <c r="AC20" s="125">
        <v>714723.33333333337</v>
      </c>
      <c r="AD20" s="125">
        <v>676239.52500000002</v>
      </c>
      <c r="AE20" s="125">
        <v>579267.33333333337</v>
      </c>
      <c r="AF20" s="125">
        <v>583011.66666666674</v>
      </c>
      <c r="AG20" s="125">
        <v>740779.45000000065</v>
      </c>
      <c r="AH20" s="125">
        <v>642296.35</v>
      </c>
      <c r="AI20" s="125">
        <v>475582.93333333335</v>
      </c>
      <c r="AJ20" s="125">
        <v>620777.75</v>
      </c>
      <c r="AK20" s="125">
        <v>496816.1</v>
      </c>
      <c r="AL20" s="125">
        <v>674244.71666666656</v>
      </c>
      <c r="AM20" s="125">
        <v>609924</v>
      </c>
      <c r="AN20" s="125">
        <v>583096.06666666653</v>
      </c>
      <c r="AO20" s="125">
        <v>772058.33333333326</v>
      </c>
      <c r="AP20" s="125">
        <v>730271.89999999991</v>
      </c>
      <c r="AQ20" s="125">
        <v>625369.33333333326</v>
      </c>
      <c r="AR20" s="125">
        <v>629230.66666666663</v>
      </c>
      <c r="AS20" s="125">
        <v>799278.65000000061</v>
      </c>
      <c r="AT20" s="125">
        <v>694333.94999999984</v>
      </c>
      <c r="AU20" s="125">
        <v>515075.1999999999</v>
      </c>
      <c r="AV20" s="125">
        <v>673565.74999999988</v>
      </c>
      <c r="AW20" s="125">
        <v>540041.69999999995</v>
      </c>
      <c r="AX20" s="125">
        <v>734218.84999999986</v>
      </c>
      <c r="AY20" s="125">
        <v>665348</v>
      </c>
      <c r="AZ20" s="125">
        <v>637187.79999999993</v>
      </c>
      <c r="BA20" s="125">
        <v>845125</v>
      </c>
      <c r="BB20" s="125">
        <v>800734.29999999993</v>
      </c>
      <c r="BC20" s="125">
        <v>686852</v>
      </c>
      <c r="BD20" s="125">
        <v>692228</v>
      </c>
      <c r="BE20" s="125">
        <v>880725.05000000075</v>
      </c>
      <c r="BF20" s="125">
        <v>762635.83749999991</v>
      </c>
      <c r="BG20" s="125">
        <v>563955.7333333334</v>
      </c>
      <c r="BH20" s="125">
        <v>735188.06250000012</v>
      </c>
      <c r="BI20" s="125">
        <v>587635.4</v>
      </c>
      <c r="BJ20" s="125">
        <v>796500.6791666667</v>
      </c>
      <c r="BK20" s="125">
        <v>719626</v>
      </c>
      <c r="BL20" s="125">
        <v>687131.51666666672</v>
      </c>
      <c r="BM20" s="125">
        <v>908708.33333333349</v>
      </c>
      <c r="BN20" s="125">
        <v>858498.47500000021</v>
      </c>
      <c r="BO20" s="125">
        <v>734307.3333333336</v>
      </c>
      <c r="BP20" s="125">
        <v>737977.66666666686</v>
      </c>
      <c r="BQ20" s="125">
        <v>936330.60000000102</v>
      </c>
    </row>
    <row r="21" spans="1:69">
      <c r="A21" s="46"/>
      <c r="B21" s="122"/>
      <c r="C21" s="122"/>
      <c r="D21" s="1229" t="s">
        <v>278</v>
      </c>
      <c r="E21" s="1230"/>
      <c r="F21" s="1230"/>
      <c r="G21" s="1230"/>
      <c r="H21" s="122"/>
      <c r="I21" s="122"/>
      <c r="J21" s="361">
        <v>187.92</v>
      </c>
      <c r="K21" s="361">
        <v>276.48</v>
      </c>
      <c r="L21" s="361">
        <v>537.84</v>
      </c>
      <c r="M21" s="361">
        <v>570.24</v>
      </c>
      <c r="N21" s="361">
        <v>961.19999999999993</v>
      </c>
      <c r="O21" s="361">
        <v>1036.8</v>
      </c>
      <c r="P21" s="361">
        <v>1149.1200000000001</v>
      </c>
      <c r="Q21" s="361">
        <v>1728</v>
      </c>
      <c r="R21" s="361">
        <v>1827.36</v>
      </c>
      <c r="S21" s="361">
        <v>1728</v>
      </c>
      <c r="T21" s="361">
        <v>1900.8000000000002</v>
      </c>
      <c r="U21" s="361">
        <v>2617.9200000000023</v>
      </c>
      <c r="V21" s="361">
        <v>2271.5699999999997</v>
      </c>
      <c r="W21" s="361">
        <v>1683.2</v>
      </c>
      <c r="X21" s="361">
        <v>2198.67</v>
      </c>
      <c r="Y21" s="361">
        <v>1760.88</v>
      </c>
      <c r="Z21" s="361">
        <v>2391.4299999999998</v>
      </c>
      <c r="AA21" s="361">
        <v>2164.8000000000002</v>
      </c>
      <c r="AB21" s="361">
        <v>2071</v>
      </c>
      <c r="AC21" s="361">
        <v>2744</v>
      </c>
      <c r="AD21" s="361">
        <v>2597.2199999999998</v>
      </c>
      <c r="AE21" s="361">
        <v>2225.6</v>
      </c>
      <c r="AF21" s="361">
        <v>2240.8000000000002</v>
      </c>
      <c r="AG21" s="361">
        <v>2848.2000000000025</v>
      </c>
      <c r="AH21" s="361">
        <v>2463.5499999999997</v>
      </c>
      <c r="AI21" s="361">
        <v>1819.7333333333331</v>
      </c>
      <c r="AJ21" s="361">
        <v>2369.6499999999996</v>
      </c>
      <c r="AK21" s="361">
        <v>1891.9999999999998</v>
      </c>
      <c r="AL21" s="361">
        <v>2561.7166666666658</v>
      </c>
      <c r="AM21" s="361">
        <v>2311.9999999999995</v>
      </c>
      <c r="AN21" s="361">
        <v>2205.266666666666</v>
      </c>
      <c r="AO21" s="361">
        <v>2913.3333333333321</v>
      </c>
      <c r="AP21" s="361">
        <v>2749.4999999999986</v>
      </c>
      <c r="AQ21" s="361">
        <v>2349.3333333333321</v>
      </c>
      <c r="AR21" s="361">
        <v>2358.6666666666656</v>
      </c>
      <c r="AS21" s="361">
        <v>2989.6000000000008</v>
      </c>
      <c r="AT21" s="361">
        <v>2602.1699999999983</v>
      </c>
      <c r="AU21" s="361">
        <v>1934.0799999999988</v>
      </c>
      <c r="AV21" s="361">
        <v>2533.9899999999989</v>
      </c>
      <c r="AW21" s="361">
        <v>2035.4399999999989</v>
      </c>
      <c r="AX21" s="361">
        <v>2772.3499999999981</v>
      </c>
      <c r="AY21" s="361">
        <v>2516.7999999999988</v>
      </c>
      <c r="AZ21" s="361">
        <v>2414.5199999999986</v>
      </c>
      <c r="BA21" s="361">
        <v>3207.9999999999982</v>
      </c>
      <c r="BB21" s="361">
        <v>3044.659999999998</v>
      </c>
      <c r="BC21" s="361">
        <v>2615.9999999999986</v>
      </c>
      <c r="BD21" s="361">
        <v>2640.7999999999988</v>
      </c>
      <c r="BE21" s="361">
        <v>3365.3200000000011</v>
      </c>
      <c r="BF21" s="361">
        <v>2919.429999999998</v>
      </c>
      <c r="BG21" s="361">
        <v>2162.7733333333322</v>
      </c>
      <c r="BH21" s="361">
        <v>2824.4899999999984</v>
      </c>
      <c r="BI21" s="361">
        <v>2261.5999999999985</v>
      </c>
      <c r="BJ21" s="361">
        <v>3070.7966666666639</v>
      </c>
      <c r="BK21" s="361">
        <v>2779.199999999998</v>
      </c>
      <c r="BL21" s="361">
        <v>2658.2266666666646</v>
      </c>
      <c r="BM21" s="361">
        <v>3521.3333333333303</v>
      </c>
      <c r="BN21" s="361">
        <v>3332.299999999997</v>
      </c>
      <c r="BO21" s="361">
        <v>2854.9333333333307</v>
      </c>
      <c r="BP21" s="361">
        <v>2873.8666666666641</v>
      </c>
      <c r="BQ21" s="361">
        <v>3652.1599999999994</v>
      </c>
    </row>
    <row r="22" spans="1:69">
      <c r="A22" s="46"/>
      <c r="B22" s="122"/>
      <c r="C22" s="122"/>
      <c r="D22" s="1229" t="s">
        <v>279</v>
      </c>
      <c r="E22" s="1230"/>
      <c r="F22" s="1230"/>
      <c r="G22" s="1230"/>
      <c r="H22" s="122"/>
      <c r="I22" s="122"/>
      <c r="J22" s="362">
        <v>304.49999999999994</v>
      </c>
      <c r="K22" s="362">
        <v>447.99999999999994</v>
      </c>
      <c r="L22" s="362">
        <v>871.50000000000011</v>
      </c>
      <c r="M22" s="362">
        <v>923.99999999999989</v>
      </c>
      <c r="N22" s="362">
        <v>1557.4999999999998</v>
      </c>
      <c r="O22" s="362">
        <v>1679.9999999999998</v>
      </c>
      <c r="P22" s="362">
        <v>1861.9999999999995</v>
      </c>
      <c r="Q22" s="362">
        <v>2799.9999999999995</v>
      </c>
      <c r="R22" s="362">
        <v>2960.9999999999991</v>
      </c>
      <c r="S22" s="362">
        <v>2799.9999999999995</v>
      </c>
      <c r="T22" s="362">
        <v>3079.9999999999995</v>
      </c>
      <c r="U22" s="362">
        <v>4242.0000000000036</v>
      </c>
      <c r="V22" s="362">
        <v>3678.3599999999997</v>
      </c>
      <c r="W22" s="362">
        <v>2723.8399999999997</v>
      </c>
      <c r="X22" s="362">
        <v>3555.72</v>
      </c>
      <c r="Y22" s="362">
        <v>2845.9199999999992</v>
      </c>
      <c r="Z22" s="362">
        <v>3862.599999999999</v>
      </c>
      <c r="AA22" s="362">
        <v>3494.3999999999987</v>
      </c>
      <c r="AB22" s="362">
        <v>3340.9599999999987</v>
      </c>
      <c r="AC22" s="362">
        <v>4423.9999999999982</v>
      </c>
      <c r="AD22" s="362">
        <v>4184.8799999999983</v>
      </c>
      <c r="AE22" s="362">
        <v>3583.9999999999982</v>
      </c>
      <c r="AF22" s="362">
        <v>3606.3999999999978</v>
      </c>
      <c r="AG22" s="362">
        <v>4581.3600000000015</v>
      </c>
      <c r="AH22" s="362">
        <v>3962.6324999999974</v>
      </c>
      <c r="AI22" s="362">
        <v>2927.0399999999981</v>
      </c>
      <c r="AJ22" s="362">
        <v>3811.5674999999978</v>
      </c>
      <c r="AK22" s="362">
        <v>3043.2599999999984</v>
      </c>
      <c r="AL22" s="362">
        <v>4120.4774999999972</v>
      </c>
      <c r="AM22" s="362">
        <v>3718.7999999999975</v>
      </c>
      <c r="AN22" s="362">
        <v>3547.1099999999974</v>
      </c>
      <c r="AO22" s="362">
        <v>4685.9999999999973</v>
      </c>
      <c r="AP22" s="362">
        <v>4422.4649999999974</v>
      </c>
      <c r="AQ22" s="362">
        <v>3778.7999999999975</v>
      </c>
      <c r="AR22" s="362">
        <v>3793.7999999999975</v>
      </c>
      <c r="AS22" s="362">
        <v>4808.6100000000015</v>
      </c>
      <c r="AT22" s="362">
        <v>4169.4749999999976</v>
      </c>
      <c r="AU22" s="362">
        <v>3087.3599999999983</v>
      </c>
      <c r="AV22" s="362">
        <v>4030.0649999999982</v>
      </c>
      <c r="AW22" s="362">
        <v>3225.4199999999983</v>
      </c>
      <c r="AX22" s="362">
        <v>4377.4649999999974</v>
      </c>
      <c r="AY22" s="362">
        <v>3959.9999999999977</v>
      </c>
      <c r="AZ22" s="362">
        <v>3785.9399999999978</v>
      </c>
      <c r="BA22" s="362">
        <v>5012.9999999999973</v>
      </c>
      <c r="BB22" s="362">
        <v>4741.8299999999972</v>
      </c>
      <c r="BC22" s="362">
        <v>4060.7999999999975</v>
      </c>
      <c r="BD22" s="362">
        <v>4085.9999999999977</v>
      </c>
      <c r="BE22" s="362">
        <v>5190.3900000000021</v>
      </c>
      <c r="BF22" s="362">
        <v>4489.4174999999968</v>
      </c>
      <c r="BG22" s="362">
        <v>3316.159999999998</v>
      </c>
      <c r="BH22" s="362">
        <v>4318.2824999999975</v>
      </c>
      <c r="BI22" s="362">
        <v>3447.8399999999974</v>
      </c>
      <c r="BJ22" s="362">
        <v>4668.2724999999964</v>
      </c>
      <c r="BK22" s="362">
        <v>4213.1999999999962</v>
      </c>
      <c r="BL22" s="362">
        <v>4018.6899999999964</v>
      </c>
      <c r="BM22" s="362">
        <v>5308.9999999999955</v>
      </c>
      <c r="BN22" s="362">
        <v>5010.4349999999949</v>
      </c>
      <c r="BO22" s="362">
        <v>4281.1999999999962</v>
      </c>
      <c r="BP22" s="362">
        <v>4298.1999999999953</v>
      </c>
      <c r="BQ22" s="362">
        <v>5447.94</v>
      </c>
    </row>
    <row r="23" spans="1:69">
      <c r="A23" s="46"/>
      <c r="B23" s="122"/>
      <c r="C23" s="122"/>
      <c r="D23" s="1229" t="s">
        <v>280</v>
      </c>
      <c r="E23" s="1230"/>
      <c r="F23" s="1230"/>
      <c r="G23" s="1230"/>
      <c r="H23" s="122"/>
      <c r="I23" s="122"/>
      <c r="J23" s="362">
        <v>121.79999999999998</v>
      </c>
      <c r="K23" s="362">
        <v>179.20000000000002</v>
      </c>
      <c r="L23" s="362">
        <v>348.6</v>
      </c>
      <c r="M23" s="362">
        <v>369.6</v>
      </c>
      <c r="N23" s="362">
        <v>623</v>
      </c>
      <c r="O23" s="362">
        <v>672</v>
      </c>
      <c r="P23" s="362">
        <v>744.8</v>
      </c>
      <c r="Q23" s="362">
        <v>1120</v>
      </c>
      <c r="R23" s="362">
        <v>1184.4000000000001</v>
      </c>
      <c r="S23" s="362">
        <v>1120</v>
      </c>
      <c r="T23" s="362">
        <v>1232</v>
      </c>
      <c r="U23" s="362">
        <v>1696.8000000000015</v>
      </c>
      <c r="V23" s="362">
        <v>1473.7437499999999</v>
      </c>
      <c r="W23" s="362">
        <v>1093.0666666666668</v>
      </c>
      <c r="X23" s="362">
        <v>1429.1562500000005</v>
      </c>
      <c r="Y23" s="362">
        <v>1145.6500000000003</v>
      </c>
      <c r="Z23" s="362">
        <v>1557.3145833333338</v>
      </c>
      <c r="AA23" s="362">
        <v>1411.0000000000005</v>
      </c>
      <c r="AB23" s="362">
        <v>1351.0583333333338</v>
      </c>
      <c r="AC23" s="362">
        <v>1791.6666666666674</v>
      </c>
      <c r="AD23" s="362">
        <v>1697.2875000000008</v>
      </c>
      <c r="AE23" s="362">
        <v>1455.6666666666674</v>
      </c>
      <c r="AF23" s="362">
        <v>1466.8333333333342</v>
      </c>
      <c r="AG23" s="362">
        <v>1865.9750000000026</v>
      </c>
      <c r="AH23" s="362">
        <v>1617.1125000000009</v>
      </c>
      <c r="AI23" s="362">
        <v>1196.8000000000009</v>
      </c>
      <c r="AJ23" s="362">
        <v>1561.4375000000011</v>
      </c>
      <c r="AK23" s="362">
        <v>1249.0500000000009</v>
      </c>
      <c r="AL23" s="362">
        <v>1694.337500000001</v>
      </c>
      <c r="AM23" s="362">
        <v>1532.0000000000009</v>
      </c>
      <c r="AN23" s="362">
        <v>1463.9500000000007</v>
      </c>
      <c r="AO23" s="362">
        <v>1937.5000000000011</v>
      </c>
      <c r="AP23" s="362">
        <v>1831.8250000000012</v>
      </c>
      <c r="AQ23" s="362">
        <v>1568.0000000000009</v>
      </c>
      <c r="AR23" s="362">
        <v>1577.0000000000009</v>
      </c>
      <c r="AS23" s="362">
        <v>2002.3250000000028</v>
      </c>
      <c r="AT23" s="362">
        <v>1745.4375000000009</v>
      </c>
      <c r="AU23" s="362">
        <v>1299.2000000000007</v>
      </c>
      <c r="AV23" s="362">
        <v>1704.6125000000011</v>
      </c>
      <c r="AW23" s="362">
        <v>1371.1500000000008</v>
      </c>
      <c r="AX23" s="362">
        <v>1870.1125000000011</v>
      </c>
      <c r="AY23" s="362">
        <v>1700.0000000000009</v>
      </c>
      <c r="AZ23" s="362">
        <v>1633.0500000000009</v>
      </c>
      <c r="BA23" s="362">
        <v>2172.5000000000009</v>
      </c>
      <c r="BB23" s="362">
        <v>2064.4750000000013</v>
      </c>
      <c r="BC23" s="362">
        <v>1776.0000000000009</v>
      </c>
      <c r="BD23" s="362">
        <v>1795.0000000000009</v>
      </c>
      <c r="BE23" s="362">
        <v>2290.1750000000029</v>
      </c>
      <c r="BF23" s="362">
        <v>1980.8812500000008</v>
      </c>
      <c r="BG23" s="362">
        <v>1463.2000000000007</v>
      </c>
      <c r="BH23" s="362">
        <v>1905.368750000001</v>
      </c>
      <c r="BI23" s="362">
        <v>1521.3000000000009</v>
      </c>
      <c r="BJ23" s="362">
        <v>2059.7937500000012</v>
      </c>
      <c r="BK23" s="362">
        <v>1859.0000000000009</v>
      </c>
      <c r="BL23" s="362">
        <v>1773.1750000000009</v>
      </c>
      <c r="BM23" s="362">
        <v>2342.5000000000009</v>
      </c>
      <c r="BN23" s="362">
        <v>2210.7625000000012</v>
      </c>
      <c r="BO23" s="362">
        <v>1889.0000000000009</v>
      </c>
      <c r="BP23" s="362">
        <v>1896.5000000000009</v>
      </c>
      <c r="BQ23" s="362">
        <v>2403.8000000000034</v>
      </c>
    </row>
    <row r="24" spans="1:69">
      <c r="A24" s="46"/>
      <c r="B24" s="122"/>
      <c r="C24" s="122"/>
      <c r="D24" s="1229" t="s">
        <v>281</v>
      </c>
      <c r="E24" s="1230"/>
      <c r="F24" s="1230"/>
      <c r="G24" s="1230"/>
      <c r="H24" s="122"/>
      <c r="I24" s="122"/>
      <c r="J24" s="362">
        <v>487.19999999999993</v>
      </c>
      <c r="K24" s="362">
        <v>716.80000000000007</v>
      </c>
      <c r="L24" s="362">
        <v>1394.4</v>
      </c>
      <c r="M24" s="362">
        <v>1478.4</v>
      </c>
      <c r="N24" s="362">
        <v>2491.9999999999995</v>
      </c>
      <c r="O24" s="362">
        <v>2688</v>
      </c>
      <c r="P24" s="362">
        <v>2979.2</v>
      </c>
      <c r="Q24" s="362">
        <v>4480</v>
      </c>
      <c r="R24" s="362">
        <v>4737.5999999999995</v>
      </c>
      <c r="S24" s="362">
        <v>4480</v>
      </c>
      <c r="T24" s="362">
        <v>4928</v>
      </c>
      <c r="U24" s="362">
        <v>6787.2000000000062</v>
      </c>
      <c r="V24" s="362">
        <v>5885.2599999999993</v>
      </c>
      <c r="W24" s="362">
        <v>4357.9733333333334</v>
      </c>
      <c r="X24" s="362">
        <v>5688.8200000000015</v>
      </c>
      <c r="Y24" s="362">
        <v>4553.1200000000008</v>
      </c>
      <c r="Z24" s="362">
        <v>6179.5666666666675</v>
      </c>
      <c r="AA24" s="362">
        <v>5590.4000000000015</v>
      </c>
      <c r="AB24" s="362">
        <v>5344.8266666666686</v>
      </c>
      <c r="AC24" s="362">
        <v>7077.3333333333358</v>
      </c>
      <c r="AD24" s="362">
        <v>6694.6800000000021</v>
      </c>
      <c r="AE24" s="362">
        <v>5733.3333333333358</v>
      </c>
      <c r="AF24" s="362">
        <v>5769.0666666666693</v>
      </c>
      <c r="AG24" s="362">
        <v>7328.5600000000104</v>
      </c>
      <c r="AH24" s="362">
        <v>6369.5600000000022</v>
      </c>
      <c r="AI24" s="362">
        <v>4727.466666666669</v>
      </c>
      <c r="AJ24" s="362">
        <v>6185.1600000000026</v>
      </c>
      <c r="AK24" s="362">
        <v>4961.4400000000014</v>
      </c>
      <c r="AL24" s="362">
        <v>6748.5733333333346</v>
      </c>
      <c r="AM24" s="362">
        <v>6118.4000000000015</v>
      </c>
      <c r="AN24" s="362">
        <v>5862.1333333333341</v>
      </c>
      <c r="AO24" s="362">
        <v>7778.6666666666679</v>
      </c>
      <c r="AP24" s="362">
        <v>7373.3600000000006</v>
      </c>
      <c r="AQ24" s="362">
        <v>6327.4666666666672</v>
      </c>
      <c r="AR24" s="362">
        <v>6379.7333333333336</v>
      </c>
      <c r="AS24" s="362">
        <v>8120.4000000000069</v>
      </c>
      <c r="AT24" s="362">
        <v>7040.329999999999</v>
      </c>
      <c r="AU24" s="362">
        <v>5212.5866666666661</v>
      </c>
      <c r="AV24" s="362">
        <v>6803.51</v>
      </c>
      <c r="AW24" s="362">
        <v>5444.56</v>
      </c>
      <c r="AX24" s="362">
        <v>7388.4833333333336</v>
      </c>
      <c r="AY24" s="362">
        <v>6683.2000000000016</v>
      </c>
      <c r="AZ24" s="362">
        <v>6388.8133333333353</v>
      </c>
      <c r="BA24" s="362">
        <v>8458.6666666666697</v>
      </c>
      <c r="BB24" s="362">
        <v>8000.3400000000029</v>
      </c>
      <c r="BC24" s="362">
        <v>6850.6666666666706</v>
      </c>
      <c r="BD24" s="362">
        <v>6892.5333333333374</v>
      </c>
      <c r="BE24" s="362">
        <v>8754.680000000013</v>
      </c>
      <c r="BF24" s="362">
        <v>7589.3000000000038</v>
      </c>
      <c r="BG24" s="362">
        <v>5618.3466666666709</v>
      </c>
      <c r="BH24" s="362">
        <v>7332.2200000000066</v>
      </c>
      <c r="BI24" s="362">
        <v>5866.9600000000055</v>
      </c>
      <c r="BJ24" s="362">
        <v>7960.7533333333404</v>
      </c>
      <c r="BK24" s="362">
        <v>7200.0000000000073</v>
      </c>
      <c r="BL24" s="362">
        <v>6882.0533333333406</v>
      </c>
      <c r="BM24" s="362">
        <v>9110.666666666677</v>
      </c>
      <c r="BN24" s="362">
        <v>8616.04000000001</v>
      </c>
      <c r="BO24" s="362">
        <v>7377.0666666666766</v>
      </c>
      <c r="BP24" s="362">
        <v>7421.333333333343</v>
      </c>
      <c r="BQ24" s="362">
        <v>9425.3200000000215</v>
      </c>
    </row>
    <row r="25" spans="1:69">
      <c r="A25" s="46"/>
      <c r="B25" s="122"/>
      <c r="C25" s="122"/>
      <c r="D25" s="1229" t="s">
        <v>282</v>
      </c>
      <c r="E25" s="1230"/>
      <c r="F25" s="1230"/>
      <c r="G25" s="1230"/>
      <c r="H25" s="122"/>
      <c r="I25" s="122"/>
      <c r="J25" s="362">
        <v>173.99999999999997</v>
      </c>
      <c r="K25" s="362">
        <v>255.99999999999994</v>
      </c>
      <c r="L25" s="362">
        <v>498</v>
      </c>
      <c r="M25" s="362">
        <v>527.99999999999989</v>
      </c>
      <c r="N25" s="362">
        <v>889.99999999999977</v>
      </c>
      <c r="O25" s="362">
        <v>959.99999999999966</v>
      </c>
      <c r="P25" s="362">
        <v>1063.9999999999995</v>
      </c>
      <c r="Q25" s="362">
        <v>1599.9999999999995</v>
      </c>
      <c r="R25" s="362">
        <v>1691.9999999999993</v>
      </c>
      <c r="S25" s="362">
        <v>1599.9999999999993</v>
      </c>
      <c r="T25" s="362">
        <v>1759.9999999999993</v>
      </c>
      <c r="U25" s="362">
        <v>2424.0000000000014</v>
      </c>
      <c r="V25" s="362">
        <v>2101.267499999999</v>
      </c>
      <c r="W25" s="362">
        <v>1555.5199999999995</v>
      </c>
      <c r="X25" s="362">
        <v>2029.9724999999996</v>
      </c>
      <c r="Y25" s="362">
        <v>1624.2599999999995</v>
      </c>
      <c r="Z25" s="362">
        <v>2203.8624999999997</v>
      </c>
      <c r="AA25" s="362">
        <v>1993.1999999999996</v>
      </c>
      <c r="AB25" s="362">
        <v>1905.1299999999997</v>
      </c>
      <c r="AC25" s="362">
        <v>2522</v>
      </c>
      <c r="AD25" s="362">
        <v>2385.0149999999999</v>
      </c>
      <c r="AE25" s="362">
        <v>2042</v>
      </c>
      <c r="AF25" s="362">
        <v>2054.2000000000003</v>
      </c>
      <c r="AG25" s="362">
        <v>2608.8300000000027</v>
      </c>
      <c r="AH25" s="362">
        <v>2266.1325000000002</v>
      </c>
      <c r="AI25" s="362">
        <v>1680.9600000000003</v>
      </c>
      <c r="AJ25" s="362">
        <v>2198.0475000000006</v>
      </c>
      <c r="AK25" s="362">
        <v>1762.2000000000003</v>
      </c>
      <c r="AL25" s="362">
        <v>2395.6575000000003</v>
      </c>
      <c r="AM25" s="362">
        <v>2170.8000000000002</v>
      </c>
      <c r="AN25" s="362">
        <v>2078.79</v>
      </c>
      <c r="AO25" s="362">
        <v>2757.0000000000005</v>
      </c>
      <c r="AP25" s="362">
        <v>2612.0250000000001</v>
      </c>
      <c r="AQ25" s="362">
        <v>2240.4</v>
      </c>
      <c r="AR25" s="362">
        <v>2257.8000000000002</v>
      </c>
      <c r="AS25" s="362">
        <v>2872.4400000000032</v>
      </c>
      <c r="AT25" s="362">
        <v>2499.7275</v>
      </c>
      <c r="AU25" s="362">
        <v>1857.6000000000001</v>
      </c>
      <c r="AV25" s="362">
        <v>2433.3525000000004</v>
      </c>
      <c r="AW25" s="362">
        <v>1954.2600000000002</v>
      </c>
      <c r="AX25" s="362">
        <v>2661.3225000000002</v>
      </c>
      <c r="AY25" s="362">
        <v>2415.6000000000004</v>
      </c>
      <c r="AZ25" s="362">
        <v>2317.0500000000002</v>
      </c>
      <c r="BA25" s="362">
        <v>3078</v>
      </c>
      <c r="BB25" s="362">
        <v>2920.8150000000001</v>
      </c>
      <c r="BC25" s="362">
        <v>2509.1999999999998</v>
      </c>
      <c r="BD25" s="362">
        <v>2532.6</v>
      </c>
      <c r="BE25" s="362">
        <v>3226.950000000003</v>
      </c>
      <c r="BF25" s="362">
        <v>2791.1775000000002</v>
      </c>
      <c r="BG25" s="362">
        <v>2061.7600000000002</v>
      </c>
      <c r="BH25" s="362">
        <v>2684.8425000000007</v>
      </c>
      <c r="BI25" s="362">
        <v>2143.6800000000007</v>
      </c>
      <c r="BJ25" s="362">
        <v>2902.5125000000007</v>
      </c>
      <c r="BK25" s="362">
        <v>2619.6000000000008</v>
      </c>
      <c r="BL25" s="362">
        <v>2498.690000000001</v>
      </c>
      <c r="BM25" s="362">
        <v>3301.0000000000018</v>
      </c>
      <c r="BN25" s="362">
        <v>3115.3950000000018</v>
      </c>
      <c r="BO25" s="362">
        <v>2662.0000000000018</v>
      </c>
      <c r="BP25" s="362">
        <v>2672.6000000000017</v>
      </c>
      <c r="BQ25" s="362">
        <v>3387.5400000000059</v>
      </c>
    </row>
    <row r="26" spans="1:69" ht="12.75">
      <c r="A26" s="37"/>
      <c r="B26" s="68"/>
      <c r="C26" s="75"/>
      <c r="D26" s="68"/>
      <c r="E26" s="68"/>
      <c r="F26" s="68"/>
      <c r="G26" s="68"/>
      <c r="H26" s="68"/>
      <c r="I26" s="68"/>
      <c r="J26" s="68"/>
      <c r="K26" s="68"/>
      <c r="L26" s="68"/>
      <c r="M26" s="68"/>
      <c r="N26" s="68"/>
      <c r="O26" s="68"/>
      <c r="P26" s="68"/>
      <c r="Q26" s="68"/>
      <c r="R26" s="68"/>
      <c r="S26" s="68"/>
      <c r="T26" s="68"/>
      <c r="U26" s="68"/>
      <c r="V26" s="68"/>
      <c r="W26" s="68"/>
      <c r="X26" s="68"/>
      <c r="Y26" s="68"/>
      <c r="Z26" s="68"/>
      <c r="AA26" s="68"/>
      <c r="AB26" s="68"/>
      <c r="AC26" s="68"/>
      <c r="AD26" s="68"/>
      <c r="AE26" s="68"/>
      <c r="AF26" s="68"/>
      <c r="AG26" s="68"/>
      <c r="AH26" s="68"/>
      <c r="AI26" s="68"/>
      <c r="AJ26" s="68"/>
      <c r="AK26" s="68"/>
      <c r="AL26" s="68"/>
      <c r="AM26" s="68"/>
      <c r="AN26" s="68"/>
      <c r="AO26" s="68"/>
      <c r="AP26" s="68"/>
      <c r="AQ26" s="68"/>
      <c r="AR26" s="68"/>
      <c r="AS26" s="68"/>
      <c r="AT26" s="68"/>
      <c r="AU26" s="68"/>
      <c r="AV26" s="68"/>
      <c r="AW26" s="68"/>
      <c r="AX26" s="68"/>
      <c r="AY26" s="68"/>
      <c r="AZ26" s="68"/>
      <c r="BA26" s="68"/>
      <c r="BB26" s="68"/>
      <c r="BC26" s="68"/>
      <c r="BD26" s="68"/>
      <c r="BE26" s="68"/>
      <c r="BF26" s="68"/>
      <c r="BG26" s="68"/>
      <c r="BH26" s="68"/>
      <c r="BI26" s="68"/>
      <c r="BJ26" s="68"/>
      <c r="BK26" s="68"/>
      <c r="BL26" s="68"/>
      <c r="BM26" s="68"/>
      <c r="BN26" s="68"/>
      <c r="BO26" s="68"/>
      <c r="BP26" s="68"/>
      <c r="BQ26" s="68"/>
    </row>
    <row r="27" spans="1:69">
      <c r="A27" s="37"/>
      <c r="B27" s="68"/>
      <c r="C27" s="68"/>
      <c r="D27" s="68"/>
      <c r="E27" s="68"/>
      <c r="F27" s="68"/>
      <c r="G27" s="68"/>
      <c r="H27" s="68"/>
      <c r="I27" s="68"/>
      <c r="J27" s="68"/>
      <c r="K27" s="68"/>
      <c r="L27" s="68"/>
      <c r="M27" s="68"/>
      <c r="N27" s="68"/>
      <c r="O27" s="68"/>
      <c r="P27" s="68"/>
      <c r="Q27" s="68"/>
      <c r="R27" s="68"/>
      <c r="S27" s="68"/>
      <c r="T27" s="68"/>
      <c r="U27" s="68"/>
      <c r="V27" s="68"/>
      <c r="W27" s="68"/>
      <c r="X27" s="68"/>
      <c r="Y27" s="95"/>
      <c r="Z27" s="95"/>
      <c r="AA27" s="95"/>
      <c r="AB27" s="95"/>
      <c r="AC27" s="95"/>
      <c r="AD27" s="95"/>
      <c r="AE27" s="95"/>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68"/>
      <c r="BN27" s="68"/>
      <c r="BO27" s="68"/>
      <c r="BP27" s="68"/>
      <c r="BQ27" s="68"/>
    </row>
    <row r="28" spans="1:69" ht="11.25" thickBot="1">
      <c r="A28" s="37"/>
      <c r="B28" s="68"/>
      <c r="C28" s="68"/>
      <c r="D28" s="400" t="s">
        <v>46</v>
      </c>
      <c r="E28" s="68"/>
      <c r="F28" s="68"/>
      <c r="G28" s="68"/>
      <c r="H28" s="97"/>
      <c r="I28" s="97"/>
      <c r="J28" s="1251" t="s">
        <v>96</v>
      </c>
      <c r="K28" s="1251"/>
      <c r="L28" s="68"/>
      <c r="M28" s="68"/>
      <c r="N28" s="68"/>
      <c r="O28" s="68"/>
      <c r="P28" s="68"/>
      <c r="Q28" s="68"/>
      <c r="R28" s="68"/>
      <c r="S28" s="68"/>
      <c r="T28" s="68"/>
      <c r="U28" s="68"/>
      <c r="V28" s="68"/>
      <c r="W28" s="68"/>
      <c r="X28" s="68"/>
      <c r="Y28" s="95"/>
      <c r="Z28" s="95"/>
      <c r="AA28" s="95"/>
      <c r="AB28" s="95"/>
      <c r="AC28" s="95"/>
      <c r="AD28" s="95"/>
      <c r="AE28" s="95"/>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68"/>
      <c r="BN28" s="68"/>
      <c r="BO28" s="68"/>
      <c r="BP28" s="68"/>
      <c r="BQ28" s="68"/>
    </row>
    <row r="29" spans="1:69">
      <c r="A29" s="37"/>
      <c r="B29" s="68"/>
      <c r="C29" s="68"/>
      <c r="D29" s="1238" t="s">
        <v>234</v>
      </c>
      <c r="E29" s="1239"/>
      <c r="F29" s="1239"/>
      <c r="G29" s="1240"/>
      <c r="H29" s="1241" t="s">
        <v>283</v>
      </c>
      <c r="I29" s="1242"/>
      <c r="J29" s="1247">
        <v>2.5000000000000001E-2</v>
      </c>
      <c r="K29" s="1248"/>
      <c r="L29" s="68"/>
      <c r="M29" s="68"/>
      <c r="N29" s="68"/>
      <c r="O29" s="68"/>
      <c r="P29" s="68"/>
      <c r="Q29" s="68"/>
      <c r="R29" s="68"/>
      <c r="S29" s="68"/>
      <c r="T29" s="68"/>
      <c r="U29" s="68"/>
      <c r="V29" s="68"/>
      <c r="W29" s="68"/>
      <c r="X29" s="68"/>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68"/>
      <c r="BN29" s="68"/>
      <c r="BO29" s="68"/>
      <c r="BP29" s="68"/>
      <c r="BQ29" s="68"/>
    </row>
    <row r="30" spans="1:69">
      <c r="A30" s="37"/>
      <c r="B30" s="68"/>
      <c r="C30" s="68"/>
      <c r="D30" s="1218" t="s">
        <v>235</v>
      </c>
      <c r="E30" s="1219"/>
      <c r="F30" s="1219"/>
      <c r="G30" s="1220"/>
      <c r="H30" s="1224" t="s">
        <v>283</v>
      </c>
      <c r="I30" s="1225"/>
      <c r="J30" s="1249">
        <v>1.4999999999999999E-2</v>
      </c>
      <c r="K30" s="1250"/>
      <c r="L30" s="68"/>
      <c r="M30" s="253"/>
      <c r="N30" s="68"/>
      <c r="O30" s="68"/>
      <c r="P30" s="68"/>
      <c r="Q30" s="68"/>
      <c r="R30" s="68"/>
      <c r="S30" s="68"/>
      <c r="T30" s="68"/>
      <c r="U30" s="68"/>
      <c r="V30" s="68"/>
      <c r="W30" s="68"/>
      <c r="X30" s="68"/>
      <c r="Y30" s="95"/>
      <c r="Z30" s="95"/>
      <c r="AA30" s="95"/>
      <c r="AB30" s="95"/>
      <c r="AC30" s="95"/>
      <c r="AD30" s="95"/>
      <c r="AE30" s="95"/>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68"/>
      <c r="BN30" s="68"/>
      <c r="BO30" s="68"/>
      <c r="BP30" s="68"/>
      <c r="BQ30" s="68"/>
    </row>
    <row r="31" spans="1:69">
      <c r="A31" s="37"/>
      <c r="B31" s="68"/>
      <c r="C31" s="68"/>
      <c r="D31" s="1221" t="s">
        <v>236</v>
      </c>
      <c r="E31" s="1222"/>
      <c r="F31" s="1222"/>
      <c r="G31" s="1223"/>
      <c r="H31" s="1226" t="s">
        <v>284</v>
      </c>
      <c r="I31" s="1227"/>
      <c r="J31" s="1212">
        <v>10</v>
      </c>
      <c r="K31" s="1213"/>
      <c r="M31" s="68"/>
      <c r="N31" s="68"/>
      <c r="O31" s="68"/>
      <c r="P31" s="68"/>
      <c r="Q31" s="68"/>
      <c r="R31" s="68"/>
      <c r="S31" s="68"/>
      <c r="T31" s="68"/>
      <c r="U31" s="68"/>
      <c r="V31" s="68"/>
      <c r="W31" s="68"/>
      <c r="X31" s="68"/>
      <c r="Y31" s="95"/>
      <c r="Z31" s="95"/>
      <c r="AA31" s="95"/>
      <c r="AB31" s="95"/>
      <c r="AC31" s="95"/>
      <c r="AD31" s="95"/>
      <c r="AE31" s="95"/>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68"/>
      <c r="BN31" s="68"/>
      <c r="BO31" s="68"/>
      <c r="BP31" s="68"/>
      <c r="BQ31" s="68"/>
    </row>
    <row r="32" spans="1:69">
      <c r="A32" s="37"/>
      <c r="B32" s="68"/>
      <c r="C32" s="68"/>
      <c r="D32" s="1218" t="s">
        <v>237</v>
      </c>
      <c r="E32" s="1219"/>
      <c r="F32" s="1219"/>
      <c r="G32" s="1220"/>
      <c r="H32" s="1224" t="s">
        <v>284</v>
      </c>
      <c r="I32" s="1225"/>
      <c r="J32" s="1210">
        <v>8</v>
      </c>
      <c r="K32" s="1211"/>
      <c r="M32" s="68"/>
      <c r="N32" s="68"/>
      <c r="O32" s="68"/>
      <c r="P32" s="68"/>
      <c r="Q32" s="68"/>
      <c r="R32" s="68"/>
      <c r="S32" s="68"/>
      <c r="T32" s="68"/>
      <c r="U32" s="68"/>
      <c r="V32" s="68"/>
      <c r="W32" s="68"/>
      <c r="X32" s="68"/>
      <c r="Y32" s="95"/>
      <c r="Z32" s="95"/>
      <c r="AA32" s="95"/>
      <c r="AB32" s="95"/>
      <c r="AC32" s="95"/>
      <c r="AD32" s="95"/>
      <c r="AE32" s="95"/>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68"/>
      <c r="BN32" s="68"/>
      <c r="BO32" s="68"/>
      <c r="BP32" s="68"/>
      <c r="BQ32" s="68"/>
    </row>
    <row r="33" spans="1:69">
      <c r="A33" s="37"/>
      <c r="B33" s="68"/>
      <c r="C33" s="68"/>
      <c r="D33" s="1221" t="s">
        <v>238</v>
      </c>
      <c r="E33" s="1222"/>
      <c r="F33" s="1222"/>
      <c r="G33" s="1223"/>
      <c r="H33" s="1226" t="s">
        <v>285</v>
      </c>
      <c r="I33" s="1227"/>
      <c r="J33" s="1212">
        <v>12</v>
      </c>
      <c r="K33" s="1213"/>
      <c r="M33" s="68"/>
      <c r="N33" s="68"/>
      <c r="O33" s="68"/>
      <c r="P33" s="68"/>
      <c r="Q33" s="68"/>
      <c r="R33" s="68"/>
      <c r="S33" s="68"/>
      <c r="T33" s="68"/>
      <c r="U33" s="68"/>
      <c r="V33" s="68"/>
      <c r="W33" s="68"/>
      <c r="X33" s="68"/>
      <c r="Y33" s="95"/>
      <c r="Z33" s="95"/>
      <c r="AA33" s="95"/>
      <c r="AB33" s="95"/>
      <c r="AC33" s="95"/>
      <c r="AD33" s="95"/>
      <c r="AE33" s="95"/>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68"/>
      <c r="BN33" s="68"/>
      <c r="BO33" s="68"/>
      <c r="BP33" s="68"/>
      <c r="BQ33" s="68"/>
    </row>
    <row r="34" spans="1:69">
      <c r="A34" s="37"/>
      <c r="B34" s="68"/>
      <c r="C34" s="68"/>
      <c r="D34" s="1218" t="s">
        <v>239</v>
      </c>
      <c r="E34" s="1219"/>
      <c r="F34" s="1219"/>
      <c r="G34" s="1220"/>
      <c r="H34" s="1224" t="s">
        <v>285</v>
      </c>
      <c r="I34" s="1225"/>
      <c r="J34" s="1210">
        <v>5</v>
      </c>
      <c r="K34" s="1211"/>
      <c r="M34" s="68"/>
      <c r="N34" s="68"/>
      <c r="O34" s="68"/>
      <c r="P34" s="68"/>
      <c r="Q34" s="68"/>
      <c r="R34" s="68"/>
      <c r="S34" s="68"/>
      <c r="T34" s="68"/>
      <c r="U34" s="68"/>
      <c r="V34" s="68"/>
      <c r="W34" s="68"/>
      <c r="X34" s="68"/>
      <c r="Y34" s="95"/>
      <c r="Z34" s="95"/>
      <c r="AA34" s="95"/>
      <c r="AB34" s="95"/>
      <c r="AC34" s="95"/>
      <c r="AD34" s="95"/>
      <c r="AE34" s="95"/>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68"/>
      <c r="BN34" s="68"/>
      <c r="BO34" s="68"/>
      <c r="BP34" s="68"/>
      <c r="BQ34" s="68"/>
    </row>
    <row r="35" spans="1:69">
      <c r="A35" s="37"/>
      <c r="B35" s="68"/>
      <c r="C35" s="68"/>
      <c r="D35" s="1221" t="s">
        <v>240</v>
      </c>
      <c r="E35" s="1222"/>
      <c r="F35" s="1222"/>
      <c r="G35" s="1223"/>
      <c r="H35" s="1226" t="s">
        <v>286</v>
      </c>
      <c r="I35" s="1227"/>
      <c r="J35" s="1212">
        <v>3</v>
      </c>
      <c r="K35" s="1213"/>
      <c r="M35" s="68"/>
      <c r="N35" s="68"/>
      <c r="O35" s="68"/>
      <c r="P35" s="68"/>
      <c r="Q35" s="68"/>
      <c r="R35" s="68"/>
      <c r="S35" s="68"/>
      <c r="T35" s="68"/>
      <c r="U35" s="68"/>
      <c r="V35" s="68"/>
      <c r="W35" s="68"/>
      <c r="X35" s="68"/>
      <c r="Y35" s="95"/>
      <c r="Z35" s="95"/>
      <c r="AA35" s="95"/>
      <c r="AB35" s="95"/>
      <c r="AC35" s="95"/>
      <c r="AD35" s="95"/>
      <c r="AE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68"/>
      <c r="BN35" s="68"/>
      <c r="BO35" s="68"/>
      <c r="BP35" s="68"/>
      <c r="BQ35" s="68"/>
    </row>
    <row r="36" spans="1:69">
      <c r="A36" s="37"/>
      <c r="B36" s="68"/>
      <c r="C36" s="68"/>
      <c r="D36" s="1218" t="s">
        <v>241</v>
      </c>
      <c r="E36" s="1219"/>
      <c r="F36" s="1219"/>
      <c r="G36" s="1220"/>
      <c r="H36" s="1224" t="s">
        <v>286</v>
      </c>
      <c r="I36" s="1225"/>
      <c r="J36" s="1210">
        <v>12</v>
      </c>
      <c r="K36" s="1211"/>
      <c r="M36" s="68"/>
      <c r="N36" s="68"/>
      <c r="O36" s="68"/>
      <c r="P36" s="68"/>
      <c r="Q36" s="68"/>
      <c r="R36" s="68"/>
      <c r="S36" s="68"/>
      <c r="T36" s="68"/>
      <c r="U36" s="68"/>
      <c r="V36" s="68"/>
      <c r="W36" s="68"/>
      <c r="X36" s="68"/>
      <c r="Y36" s="95"/>
      <c r="Z36" s="95"/>
      <c r="AA36" s="95"/>
      <c r="AB36" s="95"/>
      <c r="AC36" s="95"/>
      <c r="AD36" s="95"/>
      <c r="AE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68"/>
      <c r="BN36" s="68"/>
      <c r="BO36" s="68"/>
      <c r="BP36" s="68"/>
      <c r="BQ36" s="68"/>
    </row>
    <row r="37" spans="1:69">
      <c r="A37" s="37"/>
      <c r="B37" s="68"/>
      <c r="C37" s="68"/>
      <c r="D37" s="1221" t="s">
        <v>242</v>
      </c>
      <c r="E37" s="1222"/>
      <c r="F37" s="1222"/>
      <c r="G37" s="1223"/>
      <c r="H37" s="1226" t="s">
        <v>287</v>
      </c>
      <c r="I37" s="1227"/>
      <c r="J37" s="1212">
        <v>6</v>
      </c>
      <c r="K37" s="1213"/>
      <c r="M37" s="68"/>
      <c r="N37" s="68"/>
      <c r="O37" s="68"/>
      <c r="P37" s="68"/>
      <c r="Q37" s="68"/>
      <c r="R37" s="68"/>
      <c r="S37" s="68"/>
      <c r="T37" s="68"/>
      <c r="U37" s="68"/>
      <c r="V37" s="68"/>
      <c r="W37" s="68"/>
      <c r="X37" s="68"/>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68"/>
      <c r="BN37" s="68"/>
      <c r="BO37" s="68"/>
      <c r="BP37" s="68"/>
      <c r="BQ37" s="68"/>
    </row>
    <row r="38" spans="1:69">
      <c r="A38" s="37"/>
      <c r="B38" s="68"/>
      <c r="C38" s="68"/>
      <c r="D38" s="1218" t="s">
        <v>243</v>
      </c>
      <c r="E38" s="1219"/>
      <c r="F38" s="1219"/>
      <c r="G38" s="1220"/>
      <c r="H38" s="1224" t="s">
        <v>287</v>
      </c>
      <c r="I38" s="1225"/>
      <c r="J38" s="1210">
        <v>14</v>
      </c>
      <c r="K38" s="1211"/>
      <c r="M38" s="68"/>
      <c r="N38" s="68"/>
      <c r="O38" s="68"/>
      <c r="P38" s="68"/>
      <c r="Q38" s="68"/>
      <c r="R38" s="68"/>
      <c r="S38" s="68"/>
      <c r="T38" s="68"/>
      <c r="U38" s="68"/>
      <c r="V38" s="68"/>
      <c r="W38" s="68"/>
      <c r="X38" s="68"/>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68"/>
      <c r="BN38" s="68"/>
      <c r="BO38" s="68"/>
      <c r="BP38" s="68"/>
      <c r="BQ38" s="68"/>
    </row>
    <row r="39" spans="1:69">
      <c r="A39" s="37"/>
      <c r="B39" s="68"/>
      <c r="C39" s="68"/>
      <c r="D39" s="1231" t="s">
        <v>244</v>
      </c>
      <c r="E39" s="1232"/>
      <c r="F39" s="1232"/>
      <c r="G39" s="1233"/>
      <c r="H39" s="1243" t="s">
        <v>288</v>
      </c>
      <c r="I39" s="1244"/>
      <c r="J39" s="1214">
        <v>25</v>
      </c>
      <c r="K39" s="1215"/>
      <c r="M39" s="68"/>
      <c r="N39" s="68"/>
      <c r="O39" s="68"/>
      <c r="P39" s="68"/>
      <c r="Q39" s="68"/>
      <c r="R39" s="68"/>
      <c r="S39" s="68"/>
      <c r="T39" s="68"/>
      <c r="U39" s="68"/>
      <c r="V39" s="68"/>
      <c r="W39" s="68"/>
      <c r="X39" s="68"/>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68"/>
      <c r="BN39" s="68"/>
      <c r="BO39" s="68"/>
      <c r="BP39" s="68"/>
      <c r="BQ39" s="68"/>
    </row>
    <row r="40" spans="1:69" ht="11.25" thickBot="1">
      <c r="A40" s="37"/>
      <c r="B40" s="68"/>
      <c r="C40" s="68"/>
      <c r="D40" s="1235" t="s">
        <v>245</v>
      </c>
      <c r="E40" s="1236"/>
      <c r="F40" s="1236"/>
      <c r="G40" s="1237"/>
      <c r="H40" s="1245" t="s">
        <v>288</v>
      </c>
      <c r="I40" s="1246"/>
      <c r="J40" s="1216">
        <v>3</v>
      </c>
      <c r="K40" s="1217"/>
      <c r="M40" s="68"/>
      <c r="N40" s="68"/>
      <c r="O40" s="68"/>
      <c r="P40" s="68"/>
      <c r="Q40" s="68"/>
      <c r="R40" s="68"/>
      <c r="S40" s="68"/>
      <c r="T40" s="68"/>
      <c r="U40" s="68"/>
      <c r="V40" s="68"/>
      <c r="W40" s="68"/>
      <c r="X40" s="68"/>
      <c r="Y40" s="95"/>
      <c r="Z40" s="95"/>
      <c r="AA40" s="95"/>
      <c r="AB40" s="95"/>
      <c r="AC40" s="95"/>
      <c r="AD40" s="95"/>
      <c r="AE40" s="95"/>
      <c r="AF40" s="95"/>
      <c r="AG40" s="95"/>
      <c r="AH40" s="95"/>
      <c r="AI40" s="95"/>
      <c r="AJ40" s="95"/>
      <c r="AK40" s="95"/>
      <c r="AL40" s="95"/>
      <c r="AM40" s="95"/>
      <c r="AN40" s="95"/>
      <c r="AO40" s="95"/>
      <c r="AP40" s="95"/>
      <c r="AQ40" s="95"/>
      <c r="AR40" s="95"/>
      <c r="AS40" s="95"/>
      <c r="AT40" s="95"/>
      <c r="AU40" s="95"/>
      <c r="AV40" s="95"/>
      <c r="AW40" s="95"/>
      <c r="AX40" s="95"/>
      <c r="AY40" s="95"/>
      <c r="AZ40" s="95"/>
      <c r="BA40" s="95"/>
      <c r="BB40" s="95"/>
      <c r="BC40" s="95"/>
      <c r="BD40" s="95"/>
      <c r="BE40" s="95"/>
      <c r="BF40" s="95"/>
      <c r="BG40" s="95"/>
      <c r="BH40" s="95"/>
      <c r="BI40" s="95"/>
      <c r="BJ40" s="95"/>
      <c r="BK40" s="95"/>
      <c r="BL40" s="95"/>
      <c r="BM40" s="68"/>
      <c r="BN40" s="68"/>
      <c r="BO40" s="68"/>
      <c r="BP40" s="68"/>
      <c r="BQ40" s="68"/>
    </row>
    <row r="41" spans="1:69">
      <c r="A41" s="37"/>
      <c r="B41" s="68"/>
      <c r="C41" s="68"/>
      <c r="D41" s="68"/>
      <c r="E41" s="68"/>
      <c r="F41" s="68"/>
      <c r="G41" s="68"/>
      <c r="H41" s="68"/>
      <c r="I41" s="68"/>
      <c r="J41" s="95"/>
      <c r="K41" s="95"/>
      <c r="L41" s="95"/>
      <c r="M41" s="95"/>
      <c r="N41" s="95"/>
      <c r="O41" s="95"/>
      <c r="P41" s="95"/>
      <c r="Q41" s="68"/>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row>
    <row r="42" spans="1:69">
      <c r="A42" s="37"/>
      <c r="B42" s="68"/>
      <c r="C42" s="68"/>
      <c r="D42" s="68"/>
      <c r="E42" s="68"/>
      <c r="F42" s="68"/>
      <c r="G42" s="68"/>
      <c r="H42" s="68"/>
      <c r="I42" s="68"/>
      <c r="J42" s="95"/>
      <c r="K42" s="95"/>
      <c r="L42" s="95"/>
      <c r="M42" s="95"/>
      <c r="N42" s="95"/>
      <c r="O42" s="95"/>
      <c r="P42" s="95"/>
      <c r="Q42" s="95"/>
      <c r="R42" s="95"/>
      <c r="S42" s="95"/>
      <c r="T42" s="95"/>
      <c r="U42" s="95"/>
      <c r="V42" s="95"/>
      <c r="W42" s="95"/>
      <c r="X42" s="95"/>
      <c r="Y42" s="95"/>
      <c r="Z42" s="95"/>
      <c r="AA42" s="95"/>
      <c r="AB42" s="95"/>
      <c r="AC42" s="95"/>
      <c r="AD42" s="95"/>
      <c r="AE42" s="95"/>
      <c r="AF42" s="95"/>
      <c r="AG42" s="95"/>
      <c r="AH42" s="95"/>
      <c r="AI42" s="95"/>
      <c r="AJ42" s="95"/>
      <c r="AK42" s="95"/>
      <c r="AL42" s="95"/>
      <c r="AM42" s="95"/>
      <c r="AN42" s="95"/>
      <c r="AO42" s="95"/>
      <c r="AP42" s="95"/>
      <c r="AQ42" s="95"/>
      <c r="AR42" s="95"/>
      <c r="AS42" s="95"/>
      <c r="AT42" s="95"/>
      <c r="AU42" s="95"/>
      <c r="AV42" s="95"/>
      <c r="AW42" s="95"/>
      <c r="AX42" s="95"/>
      <c r="AY42" s="95"/>
      <c r="AZ42" s="95"/>
      <c r="BA42" s="95"/>
      <c r="BB42" s="95"/>
      <c r="BC42" s="95"/>
      <c r="BD42" s="95"/>
      <c r="BE42" s="95"/>
      <c r="BF42" s="95"/>
      <c r="BG42" s="95"/>
      <c r="BH42" s="95"/>
      <c r="BI42" s="95"/>
      <c r="BJ42" s="95"/>
      <c r="BK42" s="95"/>
      <c r="BL42" s="95"/>
      <c r="BM42" s="95"/>
      <c r="BN42" s="95"/>
      <c r="BO42" s="95"/>
      <c r="BP42" s="95"/>
      <c r="BQ42" s="95"/>
    </row>
    <row r="43" spans="1:69" ht="12.75">
      <c r="A43" s="37"/>
      <c r="B43" s="68"/>
      <c r="C43" s="75" t="s">
        <v>289</v>
      </c>
      <c r="D43" s="68"/>
      <c r="E43" s="68"/>
      <c r="F43" s="68"/>
      <c r="G43" s="68"/>
      <c r="H43" s="68"/>
      <c r="I43" s="68"/>
      <c r="J43" s="95"/>
      <c r="K43" s="95"/>
      <c r="L43" s="95"/>
      <c r="M43" s="95"/>
      <c r="N43" s="95"/>
      <c r="O43" s="95"/>
      <c r="P43" s="95"/>
      <c r="Q43" s="95"/>
      <c r="R43" s="95"/>
      <c r="S43" s="95"/>
      <c r="T43" s="95"/>
      <c r="U43" s="95"/>
      <c r="V43" s="95"/>
      <c r="W43" s="95"/>
      <c r="X43" s="95"/>
      <c r="Y43" s="95"/>
      <c r="Z43" s="95"/>
      <c r="AA43" s="95"/>
      <c r="AB43" s="95"/>
      <c r="AC43" s="95"/>
      <c r="AD43" s="95"/>
      <c r="AE43" s="95"/>
      <c r="AF43" s="95"/>
      <c r="AG43" s="95"/>
      <c r="AH43" s="95"/>
      <c r="AI43" s="95"/>
      <c r="AJ43" s="95"/>
      <c r="AK43" s="95"/>
      <c r="AL43" s="95"/>
      <c r="AM43" s="95"/>
      <c r="AN43" s="95"/>
      <c r="AO43" s="95"/>
      <c r="AP43" s="95"/>
      <c r="AQ43" s="95"/>
      <c r="AR43" s="95"/>
      <c r="AS43" s="95"/>
      <c r="AT43" s="95"/>
      <c r="AU43" s="95"/>
      <c r="AV43" s="95"/>
      <c r="AW43" s="95"/>
      <c r="AX43" s="95"/>
      <c r="AY43" s="95"/>
      <c r="AZ43" s="95"/>
      <c r="BA43" s="95"/>
      <c r="BB43" s="95"/>
      <c r="BC43" s="95"/>
      <c r="BD43" s="95"/>
      <c r="BE43" s="95"/>
      <c r="BF43" s="95"/>
      <c r="BG43" s="95"/>
      <c r="BH43" s="95"/>
      <c r="BI43" s="95"/>
      <c r="BJ43" s="95"/>
      <c r="BK43" s="95"/>
      <c r="BL43" s="95"/>
      <c r="BM43" s="95"/>
      <c r="BN43" s="95"/>
      <c r="BO43" s="95"/>
      <c r="BP43" s="95"/>
      <c r="BQ43" s="95"/>
    </row>
    <row r="44" spans="1:69">
      <c r="A44" s="37"/>
      <c r="B44" s="68"/>
      <c r="C44" s="68"/>
      <c r="D44" s="68"/>
      <c r="E44" s="68"/>
      <c r="F44" s="68"/>
      <c r="G44" s="68"/>
      <c r="H44" s="68"/>
      <c r="I44" s="68"/>
      <c r="J44" s="95"/>
      <c r="K44" s="95"/>
      <c r="L44" s="95"/>
      <c r="M44" s="95"/>
      <c r="N44" s="95"/>
      <c r="O44" s="95"/>
      <c r="P44" s="95"/>
      <c r="Q44" s="95"/>
      <c r="R44" s="95"/>
      <c r="S44" s="95"/>
      <c r="T44" s="95"/>
      <c r="U44" s="95"/>
      <c r="V44" s="95"/>
      <c r="W44" s="95"/>
      <c r="X44" s="95"/>
      <c r="Y44" s="95"/>
      <c r="Z44" s="95"/>
      <c r="AA44" s="95"/>
      <c r="AB44" s="95"/>
      <c r="AC44" s="95"/>
      <c r="AD44" s="95"/>
      <c r="AE44" s="95"/>
      <c r="AF44" s="95"/>
      <c r="AG44" s="95"/>
      <c r="AH44" s="95"/>
      <c r="AI44" s="95"/>
      <c r="AJ44" s="95"/>
      <c r="AK44" s="95"/>
      <c r="AL44" s="95"/>
      <c r="AM44" s="95"/>
      <c r="AN44" s="95"/>
      <c r="AO44" s="95"/>
      <c r="AP44" s="95"/>
      <c r="AQ44" s="95"/>
      <c r="AR44" s="95"/>
      <c r="AS44" s="95"/>
      <c r="AT44" s="95"/>
      <c r="AU44" s="95"/>
      <c r="AV44" s="95"/>
      <c r="AW44" s="95"/>
      <c r="AX44" s="95"/>
      <c r="AY44" s="95"/>
      <c r="AZ44" s="95"/>
      <c r="BA44" s="95"/>
      <c r="BB44" s="95"/>
      <c r="BC44" s="95"/>
      <c r="BD44" s="95"/>
      <c r="BE44" s="95"/>
      <c r="BF44" s="95"/>
      <c r="BG44" s="95"/>
      <c r="BH44" s="95"/>
      <c r="BI44" s="95"/>
      <c r="BJ44" s="95"/>
      <c r="BK44" s="95"/>
      <c r="BL44" s="95"/>
      <c r="BM44" s="95"/>
      <c r="BN44" s="95"/>
      <c r="BO44" s="95"/>
      <c r="BP44" s="95"/>
      <c r="BQ44" s="95"/>
    </row>
    <row r="45" spans="1:69">
      <c r="A45" s="377"/>
      <c r="B45" s="231"/>
      <c r="C45" s="231"/>
      <c r="D45" s="378" t="s">
        <v>46</v>
      </c>
      <c r="E45" s="231"/>
      <c r="F45" s="231"/>
      <c r="G45" s="231"/>
      <c r="H45" s="231"/>
      <c r="I45" s="231"/>
      <c r="J45" s="379"/>
      <c r="K45" s="299"/>
      <c r="L45" s="299"/>
      <c r="M45" s="299"/>
      <c r="N45" s="299"/>
      <c r="O45" s="299"/>
      <c r="P45" s="299"/>
      <c r="Q45" s="299"/>
      <c r="R45" s="299"/>
      <c r="S45" s="299"/>
      <c r="T45" s="299"/>
      <c r="U45" s="299"/>
      <c r="V45" s="299"/>
      <c r="W45" s="299"/>
      <c r="X45" s="299"/>
      <c r="Y45" s="299"/>
      <c r="Z45" s="299"/>
      <c r="AA45" s="299"/>
      <c r="AB45" s="299"/>
      <c r="AC45" s="299"/>
      <c r="AD45" s="299"/>
      <c r="AE45" s="299"/>
      <c r="AF45" s="299"/>
      <c r="AG45" s="299"/>
      <c r="AH45" s="299"/>
      <c r="AI45" s="299"/>
      <c r="AJ45" s="299"/>
      <c r="AK45" s="299"/>
      <c r="AL45" s="299"/>
      <c r="AM45" s="299"/>
      <c r="AN45" s="299"/>
      <c r="AO45" s="299"/>
      <c r="AP45" s="299"/>
      <c r="AQ45" s="299"/>
      <c r="AR45" s="299"/>
      <c r="AS45" s="299"/>
      <c r="AT45" s="299"/>
      <c r="AU45" s="299"/>
      <c r="AV45" s="299"/>
      <c r="AW45" s="299"/>
      <c r="AX45" s="299"/>
      <c r="AY45" s="299"/>
      <c r="AZ45" s="299"/>
      <c r="BA45" s="299"/>
      <c r="BB45" s="299"/>
      <c r="BC45" s="299"/>
      <c r="BD45" s="299"/>
      <c r="BE45" s="299"/>
      <c r="BF45" s="299"/>
      <c r="BG45" s="299"/>
      <c r="BH45" s="299"/>
      <c r="BI45" s="299"/>
      <c r="BJ45" s="299"/>
      <c r="BK45" s="299"/>
      <c r="BL45" s="299"/>
      <c r="BM45" s="299"/>
      <c r="BN45" s="299"/>
      <c r="BO45" s="299"/>
      <c r="BP45" s="299"/>
      <c r="BQ45" s="299"/>
    </row>
    <row r="46" spans="1:69">
      <c r="A46" s="37"/>
      <c r="B46" s="68"/>
      <c r="C46" s="388"/>
      <c r="D46" s="123" t="s">
        <v>234</v>
      </c>
      <c r="E46" s="124"/>
      <c r="F46" s="124"/>
      <c r="G46" s="124"/>
      <c r="H46" s="405" t="s">
        <v>283</v>
      </c>
      <c r="I46" s="405"/>
      <c r="J46" s="125">
        <v>1052.9175</v>
      </c>
      <c r="K46" s="125">
        <v>1549.1200000000001</v>
      </c>
      <c r="L46" s="125">
        <v>3013.5225000000005</v>
      </c>
      <c r="M46" s="125">
        <v>3195.06</v>
      </c>
      <c r="N46" s="125">
        <v>5385.6125000000002</v>
      </c>
      <c r="O46" s="125">
        <v>5809.2000000000007</v>
      </c>
      <c r="P46" s="125">
        <v>6438.5299999999988</v>
      </c>
      <c r="Q46" s="125">
        <v>9682</v>
      </c>
      <c r="R46" s="125">
        <v>10238.715</v>
      </c>
      <c r="S46" s="125">
        <v>9682</v>
      </c>
      <c r="T46" s="125">
        <v>10650.2</v>
      </c>
      <c r="U46" s="125">
        <v>14668.23000000001</v>
      </c>
      <c r="V46" s="125">
        <v>14832.639062499999</v>
      </c>
      <c r="W46" s="125">
        <v>10986.253333333334</v>
      </c>
      <c r="X46" s="125">
        <v>14344.9159375</v>
      </c>
      <c r="Y46" s="125">
        <v>11484.0275</v>
      </c>
      <c r="Z46" s="125">
        <v>15590.176354166668</v>
      </c>
      <c r="AA46" s="125">
        <v>14107.25</v>
      </c>
      <c r="AB46" s="125">
        <v>13490.815416666668</v>
      </c>
      <c r="AC46" s="125">
        <v>17868.083333333336</v>
      </c>
      <c r="AD46" s="125">
        <v>16905.988125</v>
      </c>
      <c r="AE46" s="125">
        <v>14481.683333333334</v>
      </c>
      <c r="AF46" s="125">
        <v>14575.29166666667</v>
      </c>
      <c r="AG46" s="125">
        <v>18519.486250000016</v>
      </c>
      <c r="AH46" s="125">
        <v>16057.408750000001</v>
      </c>
      <c r="AI46" s="125">
        <v>11889.573333333334</v>
      </c>
      <c r="AJ46" s="125">
        <v>15519.44375</v>
      </c>
      <c r="AK46" s="125">
        <v>12420.4025</v>
      </c>
      <c r="AL46" s="125">
        <v>16856.117916666666</v>
      </c>
      <c r="AM46" s="125">
        <v>15248.1</v>
      </c>
      <c r="AN46" s="125">
        <v>14577.401666666665</v>
      </c>
      <c r="AO46" s="125">
        <v>19301.458333333332</v>
      </c>
      <c r="AP46" s="125">
        <v>18256.797499999997</v>
      </c>
      <c r="AQ46" s="125">
        <v>15634.233333333332</v>
      </c>
      <c r="AR46" s="125">
        <v>15730.766666666666</v>
      </c>
      <c r="AS46" s="125">
        <v>19981.966250000016</v>
      </c>
      <c r="AT46" s="125">
        <v>17358.348749999997</v>
      </c>
      <c r="AU46" s="125">
        <v>12876.879999999997</v>
      </c>
      <c r="AV46" s="125">
        <v>16839.143749999999</v>
      </c>
      <c r="AW46" s="125">
        <v>13501.0425</v>
      </c>
      <c r="AX46" s="125">
        <v>18355.471249999999</v>
      </c>
      <c r="AY46" s="125">
        <v>16633.7</v>
      </c>
      <c r="AZ46" s="125">
        <v>15929.695</v>
      </c>
      <c r="BA46" s="125">
        <v>21128.125</v>
      </c>
      <c r="BB46" s="125">
        <v>20018.357499999998</v>
      </c>
      <c r="BC46" s="125">
        <v>17171.3</v>
      </c>
      <c r="BD46" s="125">
        <v>17305.7</v>
      </c>
      <c r="BE46" s="125">
        <v>22018.126250000019</v>
      </c>
      <c r="BF46" s="125">
        <v>19065.895937499998</v>
      </c>
      <c r="BG46" s="125">
        <v>14098.893333333335</v>
      </c>
      <c r="BH46" s="125">
        <v>18379.701562500002</v>
      </c>
      <c r="BI46" s="125">
        <v>14690.885000000002</v>
      </c>
      <c r="BJ46" s="125">
        <v>19912.51697916667</v>
      </c>
      <c r="BK46" s="125">
        <v>17990.650000000001</v>
      </c>
      <c r="BL46" s="125">
        <v>17178.287916666668</v>
      </c>
      <c r="BM46" s="125">
        <v>22717.708333333339</v>
      </c>
      <c r="BN46" s="125">
        <v>21462.461875000008</v>
      </c>
      <c r="BO46" s="125">
        <v>18357.683333333342</v>
      </c>
      <c r="BP46" s="125">
        <v>18449.441666666673</v>
      </c>
      <c r="BQ46" s="125">
        <v>23408.265000000029</v>
      </c>
    </row>
    <row r="47" spans="1:69">
      <c r="A47" s="37"/>
      <c r="B47" s="68"/>
      <c r="C47" s="388"/>
      <c r="D47" s="119" t="s">
        <v>235</v>
      </c>
      <c r="E47" s="120"/>
      <c r="F47" s="120"/>
      <c r="G47" s="120"/>
      <c r="H47" s="390" t="s">
        <v>283</v>
      </c>
      <c r="I47" s="390"/>
      <c r="J47" s="391">
        <v>631.75049999999999</v>
      </c>
      <c r="K47" s="391">
        <v>929.47199999999998</v>
      </c>
      <c r="L47" s="391">
        <v>1808.1135000000002</v>
      </c>
      <c r="M47" s="391">
        <v>1917.0359999999998</v>
      </c>
      <c r="N47" s="391">
        <v>3231.3674999999998</v>
      </c>
      <c r="O47" s="391">
        <v>3485.52</v>
      </c>
      <c r="P47" s="391">
        <v>3863.117999999999</v>
      </c>
      <c r="Q47" s="391">
        <v>5809.2</v>
      </c>
      <c r="R47" s="391">
        <v>6143.2289999999994</v>
      </c>
      <c r="S47" s="391">
        <v>5809.2</v>
      </c>
      <c r="T47" s="391">
        <v>6390.12</v>
      </c>
      <c r="U47" s="391">
        <v>8800.9380000000056</v>
      </c>
      <c r="V47" s="391">
        <v>8899.5834374999977</v>
      </c>
      <c r="W47" s="391">
        <v>6591.7519999999995</v>
      </c>
      <c r="X47" s="391">
        <v>8606.9495624999981</v>
      </c>
      <c r="Y47" s="391">
        <v>6890.4164999999994</v>
      </c>
      <c r="Z47" s="391">
        <v>9354.1058125</v>
      </c>
      <c r="AA47" s="391">
        <v>8464.35</v>
      </c>
      <c r="AB47" s="391">
        <v>8094.4892500000005</v>
      </c>
      <c r="AC47" s="391">
        <v>10720.85</v>
      </c>
      <c r="AD47" s="391">
        <v>10143.592875</v>
      </c>
      <c r="AE47" s="391">
        <v>8689.01</v>
      </c>
      <c r="AF47" s="391">
        <v>8745.1750000000011</v>
      </c>
      <c r="AG47" s="391">
        <v>11111.691750000009</v>
      </c>
      <c r="AH47" s="391">
        <v>9634.4452499999989</v>
      </c>
      <c r="AI47" s="391">
        <v>7133.7439999999997</v>
      </c>
      <c r="AJ47" s="391">
        <v>9311.6662500000002</v>
      </c>
      <c r="AK47" s="391">
        <v>7452.2414999999992</v>
      </c>
      <c r="AL47" s="391">
        <v>10113.670749999997</v>
      </c>
      <c r="AM47" s="391">
        <v>9148.8599999999988</v>
      </c>
      <c r="AN47" s="391">
        <v>8746.4409999999971</v>
      </c>
      <c r="AO47" s="391">
        <v>11580.874999999998</v>
      </c>
      <c r="AP47" s="391">
        <v>10954.078499999998</v>
      </c>
      <c r="AQ47" s="391">
        <v>9380.5399999999991</v>
      </c>
      <c r="AR47" s="391">
        <v>9438.4599999999991</v>
      </c>
      <c r="AS47" s="391">
        <v>11989.179750000008</v>
      </c>
      <c r="AT47" s="391">
        <v>10415.009249999997</v>
      </c>
      <c r="AU47" s="391">
        <v>7726.1279999999979</v>
      </c>
      <c r="AV47" s="391">
        <v>10103.486249999998</v>
      </c>
      <c r="AW47" s="391">
        <v>8100.6254999999992</v>
      </c>
      <c r="AX47" s="391">
        <v>11013.282749999997</v>
      </c>
      <c r="AY47" s="391">
        <v>9980.2199999999993</v>
      </c>
      <c r="AZ47" s="391">
        <v>9557.8169999999991</v>
      </c>
      <c r="BA47" s="391">
        <v>12676.875</v>
      </c>
      <c r="BB47" s="391">
        <v>12011.014499999999</v>
      </c>
      <c r="BC47" s="391">
        <v>10302.779999999999</v>
      </c>
      <c r="BD47" s="391">
        <v>10383.42</v>
      </c>
      <c r="BE47" s="391">
        <v>13210.87575000001</v>
      </c>
      <c r="BF47" s="391">
        <v>11439.537562499998</v>
      </c>
      <c r="BG47" s="391">
        <v>8459.3360000000011</v>
      </c>
      <c r="BH47" s="391">
        <v>11027.820937500001</v>
      </c>
      <c r="BI47" s="391">
        <v>8814.5310000000009</v>
      </c>
      <c r="BJ47" s="391">
        <v>11947.5101875</v>
      </c>
      <c r="BK47" s="391">
        <v>10794.39</v>
      </c>
      <c r="BL47" s="391">
        <v>10306.972750000001</v>
      </c>
      <c r="BM47" s="391">
        <v>13630.625000000002</v>
      </c>
      <c r="BN47" s="391">
        <v>12877.477125000003</v>
      </c>
      <c r="BO47" s="391">
        <v>11014.610000000004</v>
      </c>
      <c r="BP47" s="391">
        <v>11069.665000000003</v>
      </c>
      <c r="BQ47" s="391">
        <v>14044.959000000015</v>
      </c>
    </row>
    <row r="48" spans="1:69">
      <c r="A48" s="37"/>
      <c r="B48" s="68"/>
      <c r="C48" s="388"/>
      <c r="D48" s="392" t="s">
        <v>236</v>
      </c>
      <c r="E48" s="393"/>
      <c r="F48" s="393"/>
      <c r="G48" s="393"/>
      <c r="H48" s="1208" t="s">
        <v>284</v>
      </c>
      <c r="I48" s="1208"/>
      <c r="J48" s="394">
        <v>1879.1999999999998</v>
      </c>
      <c r="K48" s="394">
        <v>2764.8</v>
      </c>
      <c r="L48" s="394">
        <v>5378.4000000000005</v>
      </c>
      <c r="M48" s="394">
        <v>5702.4</v>
      </c>
      <c r="N48" s="394">
        <v>9612</v>
      </c>
      <c r="O48" s="394">
        <v>10368</v>
      </c>
      <c r="P48" s="394">
        <v>11491.2</v>
      </c>
      <c r="Q48" s="394">
        <v>17280</v>
      </c>
      <c r="R48" s="394">
        <v>18273.599999999999</v>
      </c>
      <c r="S48" s="394">
        <v>17280</v>
      </c>
      <c r="T48" s="394">
        <v>19008</v>
      </c>
      <c r="U48" s="394">
        <v>26179.200000000023</v>
      </c>
      <c r="V48" s="394">
        <v>22715.699999999997</v>
      </c>
      <c r="W48" s="394">
        <v>16832</v>
      </c>
      <c r="X48" s="394">
        <v>21986.7</v>
      </c>
      <c r="Y48" s="394">
        <v>17608.800000000003</v>
      </c>
      <c r="Z48" s="394">
        <v>23914.3</v>
      </c>
      <c r="AA48" s="394">
        <v>21648</v>
      </c>
      <c r="AB48" s="394">
        <v>20710</v>
      </c>
      <c r="AC48" s="394">
        <v>27440</v>
      </c>
      <c r="AD48" s="394">
        <v>25972.199999999997</v>
      </c>
      <c r="AE48" s="394">
        <v>22256</v>
      </c>
      <c r="AF48" s="394">
        <v>22408</v>
      </c>
      <c r="AG48" s="394">
        <v>28482.000000000025</v>
      </c>
      <c r="AH48" s="394">
        <v>24635.499999999996</v>
      </c>
      <c r="AI48" s="394">
        <v>18197.333333333332</v>
      </c>
      <c r="AJ48" s="394">
        <v>23696.499999999996</v>
      </c>
      <c r="AK48" s="394">
        <v>18919.999999999996</v>
      </c>
      <c r="AL48" s="394">
        <v>25617.166666666657</v>
      </c>
      <c r="AM48" s="394">
        <v>23119.999999999996</v>
      </c>
      <c r="AN48" s="394">
        <v>22052.666666666661</v>
      </c>
      <c r="AO48" s="394">
        <v>29133.333333333321</v>
      </c>
      <c r="AP48" s="394">
        <v>27494.999999999985</v>
      </c>
      <c r="AQ48" s="394">
        <v>23493.333333333321</v>
      </c>
      <c r="AR48" s="394">
        <v>23586.666666666657</v>
      </c>
      <c r="AS48" s="394">
        <v>29896.000000000007</v>
      </c>
      <c r="AT48" s="394">
        <v>26021.699999999983</v>
      </c>
      <c r="AU48" s="394">
        <v>19340.799999999988</v>
      </c>
      <c r="AV48" s="394">
        <v>25339.899999999987</v>
      </c>
      <c r="AW48" s="394">
        <v>20354.399999999991</v>
      </c>
      <c r="AX48" s="394">
        <v>27723.499999999982</v>
      </c>
      <c r="AY48" s="394">
        <v>25167.999999999989</v>
      </c>
      <c r="AZ48" s="394">
        <v>24145.199999999986</v>
      </c>
      <c r="BA48" s="394">
        <v>32079.999999999982</v>
      </c>
      <c r="BB48" s="394">
        <v>30446.59999999998</v>
      </c>
      <c r="BC48" s="394">
        <v>26159.999999999985</v>
      </c>
      <c r="BD48" s="394">
        <v>26407.999999999989</v>
      </c>
      <c r="BE48" s="394">
        <v>33653.200000000012</v>
      </c>
      <c r="BF48" s="394">
        <v>29194.299999999981</v>
      </c>
      <c r="BG48" s="394">
        <v>21627.733333333323</v>
      </c>
      <c r="BH48" s="394">
        <v>28244.899999999983</v>
      </c>
      <c r="BI48" s="394">
        <v>22615.999999999985</v>
      </c>
      <c r="BJ48" s="394">
        <v>30707.966666666638</v>
      </c>
      <c r="BK48" s="394">
        <v>27791.999999999978</v>
      </c>
      <c r="BL48" s="394">
        <v>26582.266666666648</v>
      </c>
      <c r="BM48" s="394">
        <v>35213.333333333299</v>
      </c>
      <c r="BN48" s="394">
        <v>33322.999999999971</v>
      </c>
      <c r="BO48" s="394">
        <v>28549.333333333307</v>
      </c>
      <c r="BP48" s="394">
        <v>28738.666666666642</v>
      </c>
      <c r="BQ48" s="394">
        <v>36521.599999999991</v>
      </c>
    </row>
    <row r="49" spans="1:69">
      <c r="A49" s="37"/>
      <c r="B49" s="68"/>
      <c r="C49" s="388"/>
      <c r="D49" s="119" t="s">
        <v>237</v>
      </c>
      <c r="E49" s="120"/>
      <c r="F49" s="120"/>
      <c r="G49" s="120"/>
      <c r="H49" s="1209" t="s">
        <v>284</v>
      </c>
      <c r="I49" s="1209"/>
      <c r="J49" s="391">
        <v>1503.36</v>
      </c>
      <c r="K49" s="391">
        <v>2211.84</v>
      </c>
      <c r="L49" s="391">
        <v>4302.72</v>
      </c>
      <c r="M49" s="391">
        <v>4561.92</v>
      </c>
      <c r="N49" s="391">
        <v>7689.5999999999995</v>
      </c>
      <c r="O49" s="391">
        <v>8294.4</v>
      </c>
      <c r="P49" s="391">
        <v>9192.9600000000009</v>
      </c>
      <c r="Q49" s="391">
        <v>13824</v>
      </c>
      <c r="R49" s="391">
        <v>14618.88</v>
      </c>
      <c r="S49" s="391">
        <v>13824</v>
      </c>
      <c r="T49" s="391">
        <v>15206.400000000001</v>
      </c>
      <c r="U49" s="391">
        <v>20943.360000000019</v>
      </c>
      <c r="V49" s="391">
        <v>18172.559999999998</v>
      </c>
      <c r="W49" s="391">
        <v>13465.6</v>
      </c>
      <c r="X49" s="391">
        <v>17589.36</v>
      </c>
      <c r="Y49" s="391">
        <v>14087.04</v>
      </c>
      <c r="Z49" s="391">
        <v>19131.439999999999</v>
      </c>
      <c r="AA49" s="391">
        <v>17318.400000000001</v>
      </c>
      <c r="AB49" s="391">
        <v>16568</v>
      </c>
      <c r="AC49" s="391">
        <v>21952</v>
      </c>
      <c r="AD49" s="391">
        <v>20777.759999999998</v>
      </c>
      <c r="AE49" s="391">
        <v>17804.8</v>
      </c>
      <c r="AF49" s="391">
        <v>17926.400000000001</v>
      </c>
      <c r="AG49" s="391">
        <v>22785.60000000002</v>
      </c>
      <c r="AH49" s="391">
        <v>19708.399999999998</v>
      </c>
      <c r="AI49" s="391">
        <v>14557.866666666665</v>
      </c>
      <c r="AJ49" s="391">
        <v>18957.199999999997</v>
      </c>
      <c r="AK49" s="391">
        <v>15135.999999999998</v>
      </c>
      <c r="AL49" s="391">
        <v>20493.733333333326</v>
      </c>
      <c r="AM49" s="391">
        <v>18495.999999999996</v>
      </c>
      <c r="AN49" s="391">
        <v>17642.133333333328</v>
      </c>
      <c r="AO49" s="391">
        <v>23306.666666666657</v>
      </c>
      <c r="AP49" s="391">
        <v>21995.999999999989</v>
      </c>
      <c r="AQ49" s="391">
        <v>18794.666666666657</v>
      </c>
      <c r="AR49" s="391">
        <v>18869.333333333325</v>
      </c>
      <c r="AS49" s="391">
        <v>23916.800000000007</v>
      </c>
      <c r="AT49" s="391">
        <v>20817.359999999986</v>
      </c>
      <c r="AU49" s="391">
        <v>15472.63999999999</v>
      </c>
      <c r="AV49" s="391">
        <v>20271.919999999991</v>
      </c>
      <c r="AW49" s="391">
        <v>16283.519999999991</v>
      </c>
      <c r="AX49" s="391">
        <v>22178.799999999985</v>
      </c>
      <c r="AY49" s="391">
        <v>20134.399999999991</v>
      </c>
      <c r="AZ49" s="391">
        <v>19316.159999999989</v>
      </c>
      <c r="BA49" s="391">
        <v>25663.999999999985</v>
      </c>
      <c r="BB49" s="391">
        <v>24357.279999999984</v>
      </c>
      <c r="BC49" s="391">
        <v>20927.999999999989</v>
      </c>
      <c r="BD49" s="391">
        <v>21126.399999999991</v>
      </c>
      <c r="BE49" s="391">
        <v>26922.560000000009</v>
      </c>
      <c r="BF49" s="391">
        <v>23355.439999999984</v>
      </c>
      <c r="BG49" s="391">
        <v>17302.186666666657</v>
      </c>
      <c r="BH49" s="391">
        <v>22595.919999999987</v>
      </c>
      <c r="BI49" s="391">
        <v>18092.799999999988</v>
      </c>
      <c r="BJ49" s="391">
        <v>24566.373333333311</v>
      </c>
      <c r="BK49" s="391">
        <v>22233.599999999984</v>
      </c>
      <c r="BL49" s="391">
        <v>21265.813333333317</v>
      </c>
      <c r="BM49" s="391">
        <v>28170.666666666642</v>
      </c>
      <c r="BN49" s="391">
        <v>26658.399999999976</v>
      </c>
      <c r="BO49" s="391">
        <v>22839.466666666645</v>
      </c>
      <c r="BP49" s="391">
        <v>22990.933333333312</v>
      </c>
      <c r="BQ49" s="391">
        <v>29217.279999999995</v>
      </c>
    </row>
    <row r="50" spans="1:69">
      <c r="A50" s="37"/>
      <c r="B50" s="68"/>
      <c r="C50" s="388"/>
      <c r="D50" s="397" t="s">
        <v>238</v>
      </c>
      <c r="E50" s="393"/>
      <c r="F50" s="393"/>
      <c r="G50" s="393"/>
      <c r="H50" s="1208" t="s">
        <v>285</v>
      </c>
      <c r="I50" s="1208"/>
      <c r="J50" s="394">
        <v>3653.9999999999991</v>
      </c>
      <c r="K50" s="394">
        <v>5375.9999999999991</v>
      </c>
      <c r="L50" s="394">
        <v>10458.000000000002</v>
      </c>
      <c r="M50" s="394">
        <v>11087.999999999998</v>
      </c>
      <c r="N50" s="394">
        <v>18689.999999999996</v>
      </c>
      <c r="O50" s="394">
        <v>20159.999999999996</v>
      </c>
      <c r="P50" s="394">
        <v>22343.999999999993</v>
      </c>
      <c r="Q50" s="394">
        <v>33599.999999999993</v>
      </c>
      <c r="R50" s="394">
        <v>35531.999999999985</v>
      </c>
      <c r="S50" s="394">
        <v>33599.999999999993</v>
      </c>
      <c r="T50" s="394">
        <v>36959.999999999993</v>
      </c>
      <c r="U50" s="394">
        <v>50904.000000000044</v>
      </c>
      <c r="V50" s="394">
        <v>44140.319999999992</v>
      </c>
      <c r="W50" s="394">
        <v>32686.079999999994</v>
      </c>
      <c r="X50" s="394">
        <v>42668.639999999999</v>
      </c>
      <c r="Y50" s="394">
        <v>34151.039999999994</v>
      </c>
      <c r="Z50" s="394">
        <v>46351.19999999999</v>
      </c>
      <c r="AA50" s="394">
        <v>41932.799999999988</v>
      </c>
      <c r="AB50" s="394">
        <v>40091.519999999982</v>
      </c>
      <c r="AC50" s="394">
        <v>53087.999999999978</v>
      </c>
      <c r="AD50" s="394">
        <v>50218.559999999983</v>
      </c>
      <c r="AE50" s="394">
        <v>43007.999999999978</v>
      </c>
      <c r="AF50" s="394">
        <v>43276.799999999974</v>
      </c>
      <c r="AG50" s="394">
        <v>54976.320000000022</v>
      </c>
      <c r="AH50" s="394">
        <v>47551.589999999967</v>
      </c>
      <c r="AI50" s="394">
        <v>35124.479999999981</v>
      </c>
      <c r="AJ50" s="394">
        <v>45738.809999999976</v>
      </c>
      <c r="AK50" s="394">
        <v>36519.119999999981</v>
      </c>
      <c r="AL50" s="394">
        <v>49445.729999999967</v>
      </c>
      <c r="AM50" s="394">
        <v>44625.599999999969</v>
      </c>
      <c r="AN50" s="394">
        <v>42565.319999999971</v>
      </c>
      <c r="AO50" s="394">
        <v>56231.999999999971</v>
      </c>
      <c r="AP50" s="394">
        <v>53069.579999999973</v>
      </c>
      <c r="AQ50" s="394">
        <v>45345.599999999969</v>
      </c>
      <c r="AR50" s="394">
        <v>45525.599999999969</v>
      </c>
      <c r="AS50" s="394">
        <v>57703.320000000022</v>
      </c>
      <c r="AT50" s="394">
        <v>50033.699999999968</v>
      </c>
      <c r="AU50" s="394">
        <v>37048.319999999978</v>
      </c>
      <c r="AV50" s="394">
        <v>48360.779999999977</v>
      </c>
      <c r="AW50" s="394">
        <v>38705.039999999979</v>
      </c>
      <c r="AX50" s="394">
        <v>52529.579999999973</v>
      </c>
      <c r="AY50" s="394">
        <v>47519.999999999971</v>
      </c>
      <c r="AZ50" s="394">
        <v>45431.27999999997</v>
      </c>
      <c r="BA50" s="394">
        <v>60155.999999999971</v>
      </c>
      <c r="BB50" s="394">
        <v>56901.959999999963</v>
      </c>
      <c r="BC50" s="394">
        <v>48729.599999999969</v>
      </c>
      <c r="BD50" s="394">
        <v>49031.999999999971</v>
      </c>
      <c r="BE50" s="394">
        <v>62284.680000000022</v>
      </c>
      <c r="BF50" s="394">
        <v>53873.009999999966</v>
      </c>
      <c r="BG50" s="394">
        <v>39793.919999999976</v>
      </c>
      <c r="BH50" s="394">
        <v>51819.38999999997</v>
      </c>
      <c r="BI50" s="394">
        <v>41374.079999999973</v>
      </c>
      <c r="BJ50" s="394">
        <v>56019.26999999996</v>
      </c>
      <c r="BK50" s="394">
        <v>50558.399999999951</v>
      </c>
      <c r="BL50" s="394">
        <v>48224.279999999955</v>
      </c>
      <c r="BM50" s="394">
        <v>63707.999999999942</v>
      </c>
      <c r="BN50" s="394">
        <v>60125.219999999943</v>
      </c>
      <c r="BO50" s="394">
        <v>51374.399999999951</v>
      </c>
      <c r="BP50" s="394">
        <v>51578.399999999943</v>
      </c>
      <c r="BQ50" s="394">
        <v>65375.28</v>
      </c>
    </row>
    <row r="51" spans="1:69">
      <c r="A51" s="37"/>
      <c r="B51" s="68"/>
      <c r="C51" s="388"/>
      <c r="D51" s="398" t="s">
        <v>239</v>
      </c>
      <c r="E51" s="120"/>
      <c r="F51" s="120"/>
      <c r="G51" s="120"/>
      <c r="H51" s="1209" t="s">
        <v>285</v>
      </c>
      <c r="I51" s="1209"/>
      <c r="J51" s="391">
        <v>1522.4999999999998</v>
      </c>
      <c r="K51" s="391">
        <v>2239.9999999999995</v>
      </c>
      <c r="L51" s="391">
        <v>4357.5000000000009</v>
      </c>
      <c r="M51" s="391">
        <v>4619.9999999999991</v>
      </c>
      <c r="N51" s="391">
        <v>7787.4999999999991</v>
      </c>
      <c r="O51" s="391">
        <v>8399.9999999999982</v>
      </c>
      <c r="P51" s="391">
        <v>9309.9999999999982</v>
      </c>
      <c r="Q51" s="391">
        <v>13999.999999999998</v>
      </c>
      <c r="R51" s="391">
        <v>14804.999999999996</v>
      </c>
      <c r="S51" s="391">
        <v>13999.999999999998</v>
      </c>
      <c r="T51" s="391">
        <v>15399.999999999998</v>
      </c>
      <c r="U51" s="391">
        <v>21210.000000000018</v>
      </c>
      <c r="V51" s="391">
        <v>18391.8</v>
      </c>
      <c r="W51" s="391">
        <v>13619.199999999999</v>
      </c>
      <c r="X51" s="391">
        <v>17778.599999999999</v>
      </c>
      <c r="Y51" s="391">
        <v>14229.599999999995</v>
      </c>
      <c r="Z51" s="391">
        <v>19312.999999999996</v>
      </c>
      <c r="AA51" s="391">
        <v>17471.999999999993</v>
      </c>
      <c r="AB51" s="391">
        <v>16704.799999999992</v>
      </c>
      <c r="AC51" s="391">
        <v>22119.999999999993</v>
      </c>
      <c r="AD51" s="391">
        <v>20924.399999999991</v>
      </c>
      <c r="AE51" s="391">
        <v>17919.999999999993</v>
      </c>
      <c r="AF51" s="391">
        <v>18031.999999999989</v>
      </c>
      <c r="AG51" s="391">
        <v>22906.800000000007</v>
      </c>
      <c r="AH51" s="391">
        <v>19813.162499999988</v>
      </c>
      <c r="AI51" s="391">
        <v>14635.19999999999</v>
      </c>
      <c r="AJ51" s="391">
        <v>19057.837499999991</v>
      </c>
      <c r="AK51" s="391">
        <v>15216.299999999992</v>
      </c>
      <c r="AL51" s="391">
        <v>20602.387499999986</v>
      </c>
      <c r="AM51" s="391">
        <v>18593.999999999985</v>
      </c>
      <c r="AN51" s="391">
        <v>17735.549999999988</v>
      </c>
      <c r="AO51" s="391">
        <v>23429.999999999985</v>
      </c>
      <c r="AP51" s="391">
        <v>22112.324999999986</v>
      </c>
      <c r="AQ51" s="391">
        <v>18893.999999999985</v>
      </c>
      <c r="AR51" s="391">
        <v>18968.999999999985</v>
      </c>
      <c r="AS51" s="391">
        <v>24043.050000000007</v>
      </c>
      <c r="AT51" s="391">
        <v>20847.374999999989</v>
      </c>
      <c r="AU51" s="391">
        <v>15436.799999999992</v>
      </c>
      <c r="AV51" s="391">
        <v>20150.32499999999</v>
      </c>
      <c r="AW51" s="391">
        <v>16127.099999999991</v>
      </c>
      <c r="AX51" s="391">
        <v>21887.324999999986</v>
      </c>
      <c r="AY51" s="391">
        <v>19799.999999999989</v>
      </c>
      <c r="AZ51" s="391">
        <v>18929.69999999999</v>
      </c>
      <c r="BA51" s="391">
        <v>25064.999999999985</v>
      </c>
      <c r="BB51" s="391">
        <v>23709.149999999987</v>
      </c>
      <c r="BC51" s="391">
        <v>20303.999999999985</v>
      </c>
      <c r="BD51" s="391">
        <v>20429.999999999989</v>
      </c>
      <c r="BE51" s="391">
        <v>25951.950000000012</v>
      </c>
      <c r="BF51" s="391">
        <v>22447.087499999983</v>
      </c>
      <c r="BG51" s="391">
        <v>16580.799999999988</v>
      </c>
      <c r="BH51" s="391">
        <v>21591.412499999988</v>
      </c>
      <c r="BI51" s="391">
        <v>17239.199999999986</v>
      </c>
      <c r="BJ51" s="391">
        <v>23341.362499999981</v>
      </c>
      <c r="BK51" s="391">
        <v>21065.999999999982</v>
      </c>
      <c r="BL51" s="391">
        <v>20093.449999999983</v>
      </c>
      <c r="BM51" s="391">
        <v>26544.999999999978</v>
      </c>
      <c r="BN51" s="391">
        <v>25052.174999999974</v>
      </c>
      <c r="BO51" s="391">
        <v>21405.999999999982</v>
      </c>
      <c r="BP51" s="391">
        <v>21490.999999999978</v>
      </c>
      <c r="BQ51" s="391">
        <v>27239.699999999997</v>
      </c>
    </row>
    <row r="52" spans="1:69">
      <c r="A52" s="37"/>
      <c r="B52" s="68"/>
      <c r="C52" s="388"/>
      <c r="D52" s="397" t="s">
        <v>240</v>
      </c>
      <c r="E52" s="393"/>
      <c r="F52" s="393"/>
      <c r="G52" s="395"/>
      <c r="H52" s="1208" t="s">
        <v>286</v>
      </c>
      <c r="I52" s="1208"/>
      <c r="J52" s="394">
        <v>365.4</v>
      </c>
      <c r="K52" s="394">
        <v>537.6</v>
      </c>
      <c r="L52" s="394">
        <v>1045.8000000000002</v>
      </c>
      <c r="M52" s="394">
        <v>1108.8000000000002</v>
      </c>
      <c r="N52" s="394">
        <v>1869</v>
      </c>
      <c r="O52" s="394">
        <v>2016</v>
      </c>
      <c r="P52" s="394">
        <v>2234.3999999999996</v>
      </c>
      <c r="Q52" s="394">
        <v>3360</v>
      </c>
      <c r="R52" s="394">
        <v>3553.2000000000003</v>
      </c>
      <c r="S52" s="394">
        <v>3360</v>
      </c>
      <c r="T52" s="394">
        <v>3696</v>
      </c>
      <c r="U52" s="394">
        <v>5090.4000000000051</v>
      </c>
      <c r="V52" s="394">
        <v>4421.2312499999998</v>
      </c>
      <c r="W52" s="394">
        <v>3279.2000000000007</v>
      </c>
      <c r="X52" s="394">
        <v>4287.4687500000018</v>
      </c>
      <c r="Y52" s="394">
        <v>3436.9500000000007</v>
      </c>
      <c r="Z52" s="394">
        <v>4671.9437500000013</v>
      </c>
      <c r="AA52" s="394">
        <v>4233.0000000000018</v>
      </c>
      <c r="AB52" s="394">
        <v>4053.1750000000015</v>
      </c>
      <c r="AC52" s="394">
        <v>5375.0000000000018</v>
      </c>
      <c r="AD52" s="394">
        <v>5091.8625000000029</v>
      </c>
      <c r="AE52" s="394">
        <v>4367.0000000000018</v>
      </c>
      <c r="AF52" s="394">
        <v>4400.5000000000027</v>
      </c>
      <c r="AG52" s="394">
        <v>5597.9250000000084</v>
      </c>
      <c r="AH52" s="394">
        <v>4851.3375000000024</v>
      </c>
      <c r="AI52" s="394">
        <v>3590.4000000000024</v>
      </c>
      <c r="AJ52" s="394">
        <v>4684.3125000000036</v>
      </c>
      <c r="AK52" s="394">
        <v>3747.1500000000024</v>
      </c>
      <c r="AL52" s="394">
        <v>5083.0125000000025</v>
      </c>
      <c r="AM52" s="394">
        <v>4596.0000000000027</v>
      </c>
      <c r="AN52" s="394">
        <v>4391.8500000000022</v>
      </c>
      <c r="AO52" s="394">
        <v>5812.5000000000036</v>
      </c>
      <c r="AP52" s="394">
        <v>5495.475000000004</v>
      </c>
      <c r="AQ52" s="394">
        <v>4704.0000000000027</v>
      </c>
      <c r="AR52" s="394">
        <v>4731.0000000000027</v>
      </c>
      <c r="AS52" s="394">
        <v>6006.9750000000085</v>
      </c>
      <c r="AT52" s="394">
        <v>5236.3125000000027</v>
      </c>
      <c r="AU52" s="394">
        <v>3897.6000000000022</v>
      </c>
      <c r="AV52" s="394">
        <v>5113.8375000000033</v>
      </c>
      <c r="AW52" s="394">
        <v>4113.4500000000025</v>
      </c>
      <c r="AX52" s="394">
        <v>5610.3375000000033</v>
      </c>
      <c r="AY52" s="394">
        <v>5100.0000000000027</v>
      </c>
      <c r="AZ52" s="394">
        <v>4899.1500000000024</v>
      </c>
      <c r="BA52" s="394">
        <v>6517.5000000000027</v>
      </c>
      <c r="BB52" s="394">
        <v>6193.4250000000038</v>
      </c>
      <c r="BC52" s="394">
        <v>5328.0000000000027</v>
      </c>
      <c r="BD52" s="394">
        <v>5385.0000000000027</v>
      </c>
      <c r="BE52" s="394">
        <v>6870.5250000000087</v>
      </c>
      <c r="BF52" s="394">
        <v>5942.6437500000029</v>
      </c>
      <c r="BG52" s="394">
        <v>4389.6000000000022</v>
      </c>
      <c r="BH52" s="394">
        <v>5716.1062500000025</v>
      </c>
      <c r="BI52" s="394">
        <v>4563.9000000000024</v>
      </c>
      <c r="BJ52" s="394">
        <v>6179.381250000004</v>
      </c>
      <c r="BK52" s="394">
        <v>5577.0000000000027</v>
      </c>
      <c r="BL52" s="394">
        <v>5319.5250000000024</v>
      </c>
      <c r="BM52" s="394">
        <v>7027.5000000000027</v>
      </c>
      <c r="BN52" s="394">
        <v>6632.287500000004</v>
      </c>
      <c r="BO52" s="394">
        <v>5667.0000000000027</v>
      </c>
      <c r="BP52" s="394">
        <v>5689.5000000000027</v>
      </c>
      <c r="BQ52" s="394">
        <v>7211.4000000000106</v>
      </c>
    </row>
    <row r="53" spans="1:69">
      <c r="A53" s="37"/>
      <c r="B53" s="68"/>
      <c r="C53" s="388"/>
      <c r="D53" s="398" t="s">
        <v>241</v>
      </c>
      <c r="E53" s="120"/>
      <c r="F53" s="120"/>
      <c r="G53" s="396"/>
      <c r="H53" s="1209" t="s">
        <v>286</v>
      </c>
      <c r="I53" s="1209"/>
      <c r="J53" s="391">
        <v>1461.6</v>
      </c>
      <c r="K53" s="391">
        <v>2150.4</v>
      </c>
      <c r="L53" s="391">
        <v>4183.2000000000007</v>
      </c>
      <c r="M53" s="391">
        <v>4435.2000000000007</v>
      </c>
      <c r="N53" s="391">
        <v>7476</v>
      </c>
      <c r="O53" s="391">
        <v>8064</v>
      </c>
      <c r="P53" s="391">
        <v>8937.5999999999985</v>
      </c>
      <c r="Q53" s="391">
        <v>13440</v>
      </c>
      <c r="R53" s="391">
        <v>14212.800000000001</v>
      </c>
      <c r="S53" s="391">
        <v>13440</v>
      </c>
      <c r="T53" s="391">
        <v>14784</v>
      </c>
      <c r="U53" s="391">
        <v>20361.60000000002</v>
      </c>
      <c r="V53" s="391">
        <v>17684.924999999999</v>
      </c>
      <c r="W53" s="391">
        <v>13116.800000000003</v>
      </c>
      <c r="X53" s="391">
        <v>17149.875000000007</v>
      </c>
      <c r="Y53" s="391">
        <v>13747.800000000003</v>
      </c>
      <c r="Z53" s="391">
        <v>18687.775000000005</v>
      </c>
      <c r="AA53" s="391">
        <v>16932.000000000007</v>
      </c>
      <c r="AB53" s="391">
        <v>16212.700000000006</v>
      </c>
      <c r="AC53" s="391">
        <v>21500.000000000007</v>
      </c>
      <c r="AD53" s="391">
        <v>20367.450000000012</v>
      </c>
      <c r="AE53" s="391">
        <v>17468.000000000007</v>
      </c>
      <c r="AF53" s="391">
        <v>17602.000000000011</v>
      </c>
      <c r="AG53" s="391">
        <v>22391.700000000033</v>
      </c>
      <c r="AH53" s="391">
        <v>19405.350000000009</v>
      </c>
      <c r="AI53" s="391">
        <v>14361.600000000009</v>
      </c>
      <c r="AJ53" s="391">
        <v>18737.250000000015</v>
      </c>
      <c r="AK53" s="391">
        <v>14988.600000000009</v>
      </c>
      <c r="AL53" s="391">
        <v>20332.05000000001</v>
      </c>
      <c r="AM53" s="391">
        <v>18384.000000000011</v>
      </c>
      <c r="AN53" s="391">
        <v>17567.400000000009</v>
      </c>
      <c r="AO53" s="391">
        <v>23250.000000000015</v>
      </c>
      <c r="AP53" s="391">
        <v>21981.900000000016</v>
      </c>
      <c r="AQ53" s="391">
        <v>18816.000000000011</v>
      </c>
      <c r="AR53" s="391">
        <v>18924.000000000011</v>
      </c>
      <c r="AS53" s="391">
        <v>24027.900000000034</v>
      </c>
      <c r="AT53" s="391">
        <v>20945.250000000011</v>
      </c>
      <c r="AU53" s="391">
        <v>15590.400000000009</v>
      </c>
      <c r="AV53" s="391">
        <v>20455.350000000013</v>
      </c>
      <c r="AW53" s="391">
        <v>16453.80000000001</v>
      </c>
      <c r="AX53" s="391">
        <v>22441.350000000013</v>
      </c>
      <c r="AY53" s="391">
        <v>20400.000000000011</v>
      </c>
      <c r="AZ53" s="391">
        <v>19596.600000000009</v>
      </c>
      <c r="BA53" s="391">
        <v>26070.000000000011</v>
      </c>
      <c r="BB53" s="391">
        <v>24773.700000000015</v>
      </c>
      <c r="BC53" s="391">
        <v>21312.000000000011</v>
      </c>
      <c r="BD53" s="391">
        <v>21540.000000000011</v>
      </c>
      <c r="BE53" s="391">
        <v>27482.100000000035</v>
      </c>
      <c r="BF53" s="391">
        <v>23770.575000000012</v>
      </c>
      <c r="BG53" s="391">
        <v>17558.400000000009</v>
      </c>
      <c r="BH53" s="391">
        <v>22864.42500000001</v>
      </c>
      <c r="BI53" s="391">
        <v>18255.600000000009</v>
      </c>
      <c r="BJ53" s="391">
        <v>24717.525000000016</v>
      </c>
      <c r="BK53" s="391">
        <v>22308.000000000011</v>
      </c>
      <c r="BL53" s="391">
        <v>21278.100000000009</v>
      </c>
      <c r="BM53" s="391">
        <v>28110.000000000011</v>
      </c>
      <c r="BN53" s="391">
        <v>26529.150000000016</v>
      </c>
      <c r="BO53" s="391">
        <v>22668.000000000011</v>
      </c>
      <c r="BP53" s="391">
        <v>22758.000000000011</v>
      </c>
      <c r="BQ53" s="391">
        <v>28845.600000000042</v>
      </c>
    </row>
    <row r="54" spans="1:69">
      <c r="A54" s="37"/>
      <c r="B54" s="68"/>
      <c r="C54" s="388"/>
      <c r="D54" s="399" t="s">
        <v>242</v>
      </c>
      <c r="E54" s="124"/>
      <c r="F54" s="124"/>
      <c r="G54" s="124"/>
      <c r="H54" s="1208" t="s">
        <v>287</v>
      </c>
      <c r="I54" s="1208"/>
      <c r="J54" s="125">
        <v>2923.2</v>
      </c>
      <c r="K54" s="125">
        <v>4300.8</v>
      </c>
      <c r="L54" s="125">
        <v>8366.4000000000015</v>
      </c>
      <c r="M54" s="125">
        <v>8870.4000000000015</v>
      </c>
      <c r="N54" s="125">
        <v>14951.999999999996</v>
      </c>
      <c r="O54" s="125">
        <v>16128</v>
      </c>
      <c r="P54" s="125">
        <v>17875.199999999997</v>
      </c>
      <c r="Q54" s="125">
        <v>26880</v>
      </c>
      <c r="R54" s="125">
        <v>28425.599999999999</v>
      </c>
      <c r="S54" s="125">
        <v>26880</v>
      </c>
      <c r="T54" s="125">
        <v>29568</v>
      </c>
      <c r="U54" s="125">
        <v>40723.200000000041</v>
      </c>
      <c r="V54" s="125">
        <v>35311.56</v>
      </c>
      <c r="W54" s="125">
        <v>26147.84</v>
      </c>
      <c r="X54" s="125">
        <v>34132.920000000013</v>
      </c>
      <c r="Y54" s="125">
        <v>27318.720000000005</v>
      </c>
      <c r="Z54" s="125">
        <v>37077.400000000009</v>
      </c>
      <c r="AA54" s="125">
        <v>33542.400000000009</v>
      </c>
      <c r="AB54" s="125">
        <v>32068.960000000014</v>
      </c>
      <c r="AC54" s="125">
        <v>42464.000000000015</v>
      </c>
      <c r="AD54" s="125">
        <v>40168.080000000016</v>
      </c>
      <c r="AE54" s="125">
        <v>34400.000000000015</v>
      </c>
      <c r="AF54" s="125">
        <v>34614.400000000016</v>
      </c>
      <c r="AG54" s="125">
        <v>43971.360000000059</v>
      </c>
      <c r="AH54" s="125">
        <v>38217.360000000015</v>
      </c>
      <c r="AI54" s="125">
        <v>28364.800000000014</v>
      </c>
      <c r="AJ54" s="125">
        <v>37110.960000000014</v>
      </c>
      <c r="AK54" s="125">
        <v>29768.640000000007</v>
      </c>
      <c r="AL54" s="125">
        <v>40491.44000000001</v>
      </c>
      <c r="AM54" s="125">
        <v>36710.400000000009</v>
      </c>
      <c r="AN54" s="125">
        <v>35172.800000000003</v>
      </c>
      <c r="AO54" s="125">
        <v>46672.000000000007</v>
      </c>
      <c r="AP54" s="125">
        <v>44240.160000000003</v>
      </c>
      <c r="AQ54" s="125">
        <v>37964.800000000003</v>
      </c>
      <c r="AR54" s="125">
        <v>38278.400000000001</v>
      </c>
      <c r="AS54" s="125">
        <v>48722.400000000038</v>
      </c>
      <c r="AT54" s="125">
        <v>42241.979999999996</v>
      </c>
      <c r="AU54" s="125">
        <v>31275.519999999997</v>
      </c>
      <c r="AV54" s="125">
        <v>40821.06</v>
      </c>
      <c r="AW54" s="125">
        <v>32667.360000000001</v>
      </c>
      <c r="AX54" s="125">
        <v>44330.9</v>
      </c>
      <c r="AY54" s="125">
        <v>40099.200000000012</v>
      </c>
      <c r="AZ54" s="125">
        <v>38332.880000000012</v>
      </c>
      <c r="BA54" s="125">
        <v>50752.000000000015</v>
      </c>
      <c r="BB54" s="125">
        <v>48002.040000000015</v>
      </c>
      <c r="BC54" s="125">
        <v>41104.000000000022</v>
      </c>
      <c r="BD54" s="125">
        <v>41355.200000000026</v>
      </c>
      <c r="BE54" s="125">
        <v>52528.080000000075</v>
      </c>
      <c r="BF54" s="125">
        <v>45535.800000000025</v>
      </c>
      <c r="BG54" s="125">
        <v>33710.080000000024</v>
      </c>
      <c r="BH54" s="125">
        <v>43993.320000000036</v>
      </c>
      <c r="BI54" s="125">
        <v>35201.760000000031</v>
      </c>
      <c r="BJ54" s="125">
        <v>47764.52000000004</v>
      </c>
      <c r="BK54" s="125">
        <v>43200.000000000044</v>
      </c>
      <c r="BL54" s="125">
        <v>41292.320000000043</v>
      </c>
      <c r="BM54" s="125">
        <v>54664.000000000058</v>
      </c>
      <c r="BN54" s="125">
        <v>51696.240000000063</v>
      </c>
      <c r="BO54" s="125">
        <v>44262.40000000006</v>
      </c>
      <c r="BP54" s="125">
        <v>44528.000000000058</v>
      </c>
      <c r="BQ54" s="125">
        <v>56551.920000000129</v>
      </c>
    </row>
    <row r="55" spans="1:69">
      <c r="A55" s="37"/>
      <c r="B55" s="68"/>
      <c r="C55" s="388"/>
      <c r="D55" s="398" t="s">
        <v>243</v>
      </c>
      <c r="E55" s="120"/>
      <c r="F55" s="120"/>
      <c r="G55" s="120"/>
      <c r="H55" s="1209" t="s">
        <v>287</v>
      </c>
      <c r="I55" s="1209"/>
      <c r="J55" s="391">
        <v>6820.7999999999993</v>
      </c>
      <c r="K55" s="391">
        <v>10035.200000000001</v>
      </c>
      <c r="L55" s="391">
        <v>19521.600000000002</v>
      </c>
      <c r="M55" s="391">
        <v>20697.600000000002</v>
      </c>
      <c r="N55" s="391">
        <v>34887.999999999993</v>
      </c>
      <c r="O55" s="391">
        <v>37632</v>
      </c>
      <c r="P55" s="391">
        <v>41708.799999999996</v>
      </c>
      <c r="Q55" s="391">
        <v>62720</v>
      </c>
      <c r="R55" s="391">
        <v>66326.399999999994</v>
      </c>
      <c r="S55" s="391">
        <v>62720</v>
      </c>
      <c r="T55" s="391">
        <v>68992</v>
      </c>
      <c r="U55" s="391">
        <v>95020.80000000009</v>
      </c>
      <c r="V55" s="391">
        <v>82393.639999999985</v>
      </c>
      <c r="W55" s="391">
        <v>61011.626666666663</v>
      </c>
      <c r="X55" s="391">
        <v>79643.480000000025</v>
      </c>
      <c r="Y55" s="391">
        <v>63743.680000000008</v>
      </c>
      <c r="Z55" s="391">
        <v>86513.933333333349</v>
      </c>
      <c r="AA55" s="391">
        <v>78265.60000000002</v>
      </c>
      <c r="AB55" s="391">
        <v>74827.573333333363</v>
      </c>
      <c r="AC55" s="391">
        <v>99082.666666666701</v>
      </c>
      <c r="AD55" s="391">
        <v>93725.520000000033</v>
      </c>
      <c r="AE55" s="391">
        <v>80266.666666666701</v>
      </c>
      <c r="AF55" s="391">
        <v>80766.933333333378</v>
      </c>
      <c r="AG55" s="391">
        <v>102599.84000000014</v>
      </c>
      <c r="AH55" s="391">
        <v>89173.840000000026</v>
      </c>
      <c r="AI55" s="391">
        <v>66184.533333333369</v>
      </c>
      <c r="AJ55" s="391">
        <v>86592.240000000034</v>
      </c>
      <c r="AK55" s="391">
        <v>69460.160000000018</v>
      </c>
      <c r="AL55" s="391">
        <v>94480.026666666687</v>
      </c>
      <c r="AM55" s="391">
        <v>85657.60000000002</v>
      </c>
      <c r="AN55" s="391">
        <v>82069.866666666683</v>
      </c>
      <c r="AO55" s="391">
        <v>108901.33333333334</v>
      </c>
      <c r="AP55" s="391">
        <v>103227.04000000001</v>
      </c>
      <c r="AQ55" s="391">
        <v>88584.53333333334</v>
      </c>
      <c r="AR55" s="391">
        <v>89316.266666666663</v>
      </c>
      <c r="AS55" s="391">
        <v>113685.60000000009</v>
      </c>
      <c r="AT55" s="391">
        <v>98564.619999999981</v>
      </c>
      <c r="AU55" s="391">
        <v>72976.213333333319</v>
      </c>
      <c r="AV55" s="391">
        <v>95249.14</v>
      </c>
      <c r="AW55" s="391">
        <v>76223.840000000011</v>
      </c>
      <c r="AX55" s="391">
        <v>103438.76666666666</v>
      </c>
      <c r="AY55" s="391">
        <v>93564.800000000017</v>
      </c>
      <c r="AZ55" s="391">
        <v>89443.386666666687</v>
      </c>
      <c r="BA55" s="391">
        <v>118421.33333333337</v>
      </c>
      <c r="BB55" s="391">
        <v>112004.76000000004</v>
      </c>
      <c r="BC55" s="391">
        <v>95909.333333333387</v>
      </c>
      <c r="BD55" s="391">
        <v>96495.466666666718</v>
      </c>
      <c r="BE55" s="391">
        <v>122565.52000000018</v>
      </c>
      <c r="BF55" s="391">
        <v>106250.20000000006</v>
      </c>
      <c r="BG55" s="391">
        <v>78656.853333333391</v>
      </c>
      <c r="BH55" s="391">
        <v>102651.08000000009</v>
      </c>
      <c r="BI55" s="391">
        <v>82137.440000000075</v>
      </c>
      <c r="BJ55" s="391">
        <v>111450.54666666676</v>
      </c>
      <c r="BK55" s="391">
        <v>100800.0000000001</v>
      </c>
      <c r="BL55" s="391">
        <v>96348.746666666761</v>
      </c>
      <c r="BM55" s="391">
        <v>127549.33333333347</v>
      </c>
      <c r="BN55" s="391">
        <v>120624.56000000014</v>
      </c>
      <c r="BO55" s="391">
        <v>103278.93333333347</v>
      </c>
      <c r="BP55" s="391">
        <v>103898.6666666668</v>
      </c>
      <c r="BQ55" s="391">
        <v>131954.4800000003</v>
      </c>
    </row>
    <row r="56" spans="1:69">
      <c r="A56" s="37"/>
      <c r="B56" s="68"/>
      <c r="C56" s="388"/>
      <c r="D56" s="123" t="s">
        <v>244</v>
      </c>
      <c r="E56" s="124"/>
      <c r="F56" s="124"/>
      <c r="G56" s="124"/>
      <c r="H56" s="1208" t="s">
        <v>288</v>
      </c>
      <c r="I56" s="1208"/>
      <c r="J56" s="125">
        <v>4349.9999999999991</v>
      </c>
      <c r="K56" s="125">
        <v>6399.9999999999982</v>
      </c>
      <c r="L56" s="125">
        <v>12450</v>
      </c>
      <c r="M56" s="125">
        <v>13199.999999999996</v>
      </c>
      <c r="N56" s="125">
        <v>22249.999999999993</v>
      </c>
      <c r="O56" s="125">
        <v>23999.999999999993</v>
      </c>
      <c r="P56" s="125">
        <v>26599.999999999989</v>
      </c>
      <c r="Q56" s="125">
        <v>39999.999999999985</v>
      </c>
      <c r="R56" s="125">
        <v>42299.999999999985</v>
      </c>
      <c r="S56" s="125">
        <v>39999.999999999985</v>
      </c>
      <c r="T56" s="125">
        <v>43999.999999999985</v>
      </c>
      <c r="U56" s="125">
        <v>60600.000000000036</v>
      </c>
      <c r="V56" s="125">
        <v>52531.687499999978</v>
      </c>
      <c r="W56" s="125">
        <v>38887.999999999985</v>
      </c>
      <c r="X56" s="125">
        <v>50749.312499999993</v>
      </c>
      <c r="Y56" s="125">
        <v>40606.499999999985</v>
      </c>
      <c r="Z56" s="125">
        <v>55096.562499999993</v>
      </c>
      <c r="AA56" s="125">
        <v>49829.999999999993</v>
      </c>
      <c r="AB56" s="125">
        <v>47628.249999999993</v>
      </c>
      <c r="AC56" s="125">
        <v>63050</v>
      </c>
      <c r="AD56" s="125">
        <v>59625.375</v>
      </c>
      <c r="AE56" s="125">
        <v>51050</v>
      </c>
      <c r="AF56" s="125">
        <v>51355.000000000007</v>
      </c>
      <c r="AG56" s="125">
        <v>65220.750000000065</v>
      </c>
      <c r="AH56" s="125">
        <v>56653.312500000007</v>
      </c>
      <c r="AI56" s="125">
        <v>42024.000000000007</v>
      </c>
      <c r="AJ56" s="125">
        <v>54951.187500000015</v>
      </c>
      <c r="AK56" s="125">
        <v>44055.000000000007</v>
      </c>
      <c r="AL56" s="125">
        <v>59891.437500000007</v>
      </c>
      <c r="AM56" s="125">
        <v>54270.000000000007</v>
      </c>
      <c r="AN56" s="125">
        <v>51969.75</v>
      </c>
      <c r="AO56" s="125">
        <v>68925.000000000015</v>
      </c>
      <c r="AP56" s="125">
        <v>65300.625</v>
      </c>
      <c r="AQ56" s="125">
        <v>56010</v>
      </c>
      <c r="AR56" s="125">
        <v>56445.000000000007</v>
      </c>
      <c r="AS56" s="125">
        <v>71811.000000000087</v>
      </c>
      <c r="AT56" s="125">
        <v>62493.1875</v>
      </c>
      <c r="AU56" s="125">
        <v>46440</v>
      </c>
      <c r="AV56" s="125">
        <v>60833.812500000007</v>
      </c>
      <c r="AW56" s="125">
        <v>48856.500000000007</v>
      </c>
      <c r="AX56" s="125">
        <v>66533.0625</v>
      </c>
      <c r="AY56" s="125">
        <v>60390.000000000007</v>
      </c>
      <c r="AZ56" s="125">
        <v>57926.250000000007</v>
      </c>
      <c r="BA56" s="125">
        <v>76950</v>
      </c>
      <c r="BB56" s="125">
        <v>73020.375</v>
      </c>
      <c r="BC56" s="125">
        <v>62729.999999999993</v>
      </c>
      <c r="BD56" s="125">
        <v>63315</v>
      </c>
      <c r="BE56" s="125">
        <v>80673.750000000073</v>
      </c>
      <c r="BF56" s="125">
        <v>69779.4375</v>
      </c>
      <c r="BG56" s="125">
        <v>51544.000000000007</v>
      </c>
      <c r="BH56" s="125">
        <v>67121.062500000015</v>
      </c>
      <c r="BI56" s="125">
        <v>53592.000000000022</v>
      </c>
      <c r="BJ56" s="125">
        <v>72562.812500000015</v>
      </c>
      <c r="BK56" s="125">
        <v>65490.000000000022</v>
      </c>
      <c r="BL56" s="125">
        <v>62467.250000000022</v>
      </c>
      <c r="BM56" s="125">
        <v>82525.000000000044</v>
      </c>
      <c r="BN56" s="125">
        <v>77884.875000000044</v>
      </c>
      <c r="BO56" s="125">
        <v>66550.000000000044</v>
      </c>
      <c r="BP56" s="125">
        <v>66815.000000000044</v>
      </c>
      <c r="BQ56" s="125">
        <v>84688.500000000146</v>
      </c>
    </row>
    <row r="57" spans="1:69">
      <c r="A57" s="37"/>
      <c r="B57" s="68"/>
      <c r="C57" s="388"/>
      <c r="D57" s="119" t="s">
        <v>245</v>
      </c>
      <c r="E57" s="120"/>
      <c r="F57" s="120"/>
      <c r="G57" s="120"/>
      <c r="H57" s="1209" t="s">
        <v>288</v>
      </c>
      <c r="I57" s="1209"/>
      <c r="J57" s="376">
        <v>521.99999999999989</v>
      </c>
      <c r="K57" s="364">
        <v>767.99999999999977</v>
      </c>
      <c r="L57" s="364">
        <v>1494</v>
      </c>
      <c r="M57" s="364">
        <v>1583.9999999999995</v>
      </c>
      <c r="N57" s="364">
        <v>2669.9999999999991</v>
      </c>
      <c r="O57" s="364">
        <v>2879.9999999999991</v>
      </c>
      <c r="P57" s="364">
        <v>3191.9999999999986</v>
      </c>
      <c r="Q57" s="364">
        <v>4799.9999999999982</v>
      </c>
      <c r="R57" s="364">
        <v>5075.9999999999982</v>
      </c>
      <c r="S57" s="364">
        <v>4799.9999999999982</v>
      </c>
      <c r="T57" s="364">
        <v>5279.9999999999982</v>
      </c>
      <c r="U57" s="364">
        <v>7272.0000000000036</v>
      </c>
      <c r="V57" s="364">
        <v>6303.8024999999971</v>
      </c>
      <c r="W57" s="364">
        <v>4666.5599999999986</v>
      </c>
      <c r="X57" s="364">
        <v>6089.9174999999987</v>
      </c>
      <c r="Y57" s="364">
        <v>4872.7799999999988</v>
      </c>
      <c r="Z57" s="364">
        <v>6611.5874999999996</v>
      </c>
      <c r="AA57" s="364">
        <v>5979.5999999999985</v>
      </c>
      <c r="AB57" s="364">
        <v>5715.3899999999994</v>
      </c>
      <c r="AC57" s="364">
        <v>7566</v>
      </c>
      <c r="AD57" s="364">
        <v>7155.0450000000001</v>
      </c>
      <c r="AE57" s="364">
        <v>6126</v>
      </c>
      <c r="AF57" s="364">
        <v>6162.6</v>
      </c>
      <c r="AG57" s="364">
        <v>7826.490000000008</v>
      </c>
      <c r="AH57" s="364">
        <v>6798.3975000000009</v>
      </c>
      <c r="AI57" s="364">
        <v>5042.880000000001</v>
      </c>
      <c r="AJ57" s="364">
        <v>6594.1425000000017</v>
      </c>
      <c r="AK57" s="364">
        <v>5286.6</v>
      </c>
      <c r="AL57" s="364">
        <v>7186.9725000000008</v>
      </c>
      <c r="AM57" s="364">
        <v>6512.4000000000005</v>
      </c>
      <c r="AN57" s="364">
        <v>6236.37</v>
      </c>
      <c r="AO57" s="364">
        <v>8271.0000000000018</v>
      </c>
      <c r="AP57" s="364">
        <v>7836.0750000000007</v>
      </c>
      <c r="AQ57" s="364">
        <v>6721.2000000000007</v>
      </c>
      <c r="AR57" s="364">
        <v>6773.4000000000005</v>
      </c>
      <c r="AS57" s="364">
        <v>8617.3200000000106</v>
      </c>
      <c r="AT57" s="364">
        <v>7499.1824999999999</v>
      </c>
      <c r="AU57" s="364">
        <v>5572.8</v>
      </c>
      <c r="AV57" s="364">
        <v>7300.0575000000008</v>
      </c>
      <c r="AW57" s="364">
        <v>5862.7800000000007</v>
      </c>
      <c r="AX57" s="364">
        <v>7983.9675000000007</v>
      </c>
      <c r="AY57" s="364">
        <v>7246.8000000000011</v>
      </c>
      <c r="AZ57" s="364">
        <v>6951.1500000000005</v>
      </c>
      <c r="BA57" s="364">
        <v>9234</v>
      </c>
      <c r="BB57" s="364">
        <v>8762.4449999999997</v>
      </c>
      <c r="BC57" s="364">
        <v>7527.5999999999995</v>
      </c>
      <c r="BD57" s="364">
        <v>7597.7999999999993</v>
      </c>
      <c r="BE57" s="364">
        <v>9680.8500000000095</v>
      </c>
      <c r="BF57" s="364">
        <v>8373.5325000000012</v>
      </c>
      <c r="BG57" s="364">
        <v>6185.2800000000007</v>
      </c>
      <c r="BH57" s="364">
        <v>8054.527500000002</v>
      </c>
      <c r="BI57" s="364">
        <v>6431.0400000000027</v>
      </c>
      <c r="BJ57" s="364">
        <v>8707.5375000000022</v>
      </c>
      <c r="BK57" s="364">
        <v>7858.8000000000029</v>
      </c>
      <c r="BL57" s="364">
        <v>7496.0700000000033</v>
      </c>
      <c r="BM57" s="364">
        <v>9903.0000000000055</v>
      </c>
      <c r="BN57" s="364">
        <v>9346.1850000000049</v>
      </c>
      <c r="BO57" s="364">
        <v>7986.0000000000055</v>
      </c>
      <c r="BP57" s="364">
        <v>8017.8000000000047</v>
      </c>
      <c r="BQ57" s="364">
        <v>10162.620000000017</v>
      </c>
    </row>
    <row r="58" spans="1:69">
      <c r="A58" s="37"/>
      <c r="B58" s="68"/>
      <c r="C58" s="388"/>
      <c r="D58" s="1234" t="s">
        <v>290</v>
      </c>
      <c r="E58" s="1234"/>
      <c r="F58" s="1234"/>
      <c r="G58" s="1234"/>
      <c r="H58" s="1234"/>
      <c r="I58" s="68"/>
      <c r="J58" s="363">
        <v>26686.727999999999</v>
      </c>
      <c r="K58" s="363">
        <v>39263.231999999996</v>
      </c>
      <c r="L58" s="363">
        <v>76379.256000000008</v>
      </c>
      <c r="M58" s="363">
        <v>80980.415999999997</v>
      </c>
      <c r="N58" s="363">
        <v>136501.07999999999</v>
      </c>
      <c r="O58" s="363">
        <v>147237.12</v>
      </c>
      <c r="P58" s="363">
        <v>163187.80799999999</v>
      </c>
      <c r="Q58" s="363">
        <v>245395.19999999995</v>
      </c>
      <c r="R58" s="363">
        <v>259505.42399999994</v>
      </c>
      <c r="S58" s="363">
        <v>245395.19999999995</v>
      </c>
      <c r="T58" s="363">
        <v>269934.71999999997</v>
      </c>
      <c r="U58" s="363">
        <v>371773.72800000029</v>
      </c>
      <c r="V58" s="363">
        <v>325799.44874999998</v>
      </c>
      <c r="W58" s="363">
        <v>241290.91200000001</v>
      </c>
      <c r="X58" s="363">
        <v>315028.13925000001</v>
      </c>
      <c r="Y58" s="363">
        <v>252177.35400000002</v>
      </c>
      <c r="Z58" s="363">
        <v>342313.42425000004</v>
      </c>
      <c r="AA58" s="363">
        <v>309725.40000000002</v>
      </c>
      <c r="AB58" s="363">
        <v>296165.67300000001</v>
      </c>
      <c r="AC58" s="363">
        <v>392226.60000000003</v>
      </c>
      <c r="AD58" s="363">
        <v>371075.83350000001</v>
      </c>
      <c r="AE58" s="363">
        <v>317837.16000000003</v>
      </c>
      <c r="AF58" s="363">
        <v>319865.10000000003</v>
      </c>
      <c r="AG58" s="363">
        <v>406389.96300000045</v>
      </c>
      <c r="AH58" s="363">
        <v>352500.10399999999</v>
      </c>
      <c r="AI58" s="363">
        <v>261106.41066666669</v>
      </c>
      <c r="AJ58" s="363">
        <v>340951.55000000005</v>
      </c>
      <c r="AK58" s="363">
        <v>272970.21399999998</v>
      </c>
      <c r="AL58" s="363">
        <v>370593.74533333327</v>
      </c>
      <c r="AM58" s="363">
        <v>335362.96000000002</v>
      </c>
      <c r="AN58" s="363">
        <v>320727.54933333333</v>
      </c>
      <c r="AO58" s="363">
        <v>424816.16666666663</v>
      </c>
      <c r="AP58" s="363">
        <v>401965.05599999998</v>
      </c>
      <c r="AQ58" s="363">
        <v>344342.90666666662</v>
      </c>
      <c r="AR58" s="363">
        <v>346587.89333333331</v>
      </c>
      <c r="AS58" s="363">
        <v>440401.51100000035</v>
      </c>
      <c r="AT58" s="363">
        <v>382474.02549999993</v>
      </c>
      <c r="AU58" s="363">
        <v>283654.10133333324</v>
      </c>
      <c r="AV58" s="363">
        <v>370838.81249999994</v>
      </c>
      <c r="AW58" s="363">
        <v>297249.45799999998</v>
      </c>
      <c r="AX58" s="363">
        <v>404026.34316666657</v>
      </c>
      <c r="AY58" s="363">
        <v>366037.11999999994</v>
      </c>
      <c r="AZ58" s="363">
        <v>350459.26866666664</v>
      </c>
      <c r="BA58" s="363">
        <v>464714.83333333331</v>
      </c>
      <c r="BB58" s="363">
        <v>440201.10700000002</v>
      </c>
      <c r="BC58" s="363">
        <v>377506.61333333334</v>
      </c>
      <c r="BD58" s="363">
        <v>380373.98666666669</v>
      </c>
      <c r="BE58" s="363">
        <v>483842.21700000053</v>
      </c>
      <c r="BF58" s="363">
        <v>419027.45975000004</v>
      </c>
      <c r="BG58" s="363">
        <v>309907.08266666671</v>
      </c>
      <c r="BH58" s="363">
        <v>404059.66625000007</v>
      </c>
      <c r="BI58" s="363">
        <v>323009.23600000003</v>
      </c>
      <c r="BJ58" s="363">
        <v>437877.32258333336</v>
      </c>
      <c r="BK58" s="363">
        <v>395668.84</v>
      </c>
      <c r="BL58" s="363">
        <v>377853.08233333338</v>
      </c>
      <c r="BM58" s="363">
        <v>499764.1666666668</v>
      </c>
      <c r="BN58" s="363">
        <v>472212.03150000016</v>
      </c>
      <c r="BO58" s="363">
        <v>403953.82666666678</v>
      </c>
      <c r="BP58" s="363">
        <v>406025.07333333348</v>
      </c>
      <c r="BQ58" s="363">
        <v>515221.60400000063</v>
      </c>
    </row>
  </sheetData>
  <mergeCells count="55">
    <mergeCell ref="J34:K34"/>
    <mergeCell ref="J35:K35"/>
    <mergeCell ref="D21:G21"/>
    <mergeCell ref="D25:G25"/>
    <mergeCell ref="D31:G31"/>
    <mergeCell ref="D32:G32"/>
    <mergeCell ref="J31:K31"/>
    <mergeCell ref="D22:G22"/>
    <mergeCell ref="D23:G23"/>
    <mergeCell ref="D24:G24"/>
    <mergeCell ref="H34:I34"/>
    <mergeCell ref="H35:I35"/>
    <mergeCell ref="D33:G33"/>
    <mergeCell ref="D34:G34"/>
    <mergeCell ref="D35:G35"/>
    <mergeCell ref="J28:K28"/>
    <mergeCell ref="J29:K29"/>
    <mergeCell ref="J32:K32"/>
    <mergeCell ref="J30:K30"/>
    <mergeCell ref="H33:I33"/>
    <mergeCell ref="J33:K33"/>
    <mergeCell ref="B7:F7"/>
    <mergeCell ref="D20:G20"/>
    <mergeCell ref="D39:G39"/>
    <mergeCell ref="D58:H58"/>
    <mergeCell ref="D40:G40"/>
    <mergeCell ref="D30:G30"/>
    <mergeCell ref="D29:G29"/>
    <mergeCell ref="H29:I29"/>
    <mergeCell ref="H30:I30"/>
    <mergeCell ref="H39:I39"/>
    <mergeCell ref="H40:I40"/>
    <mergeCell ref="H31:I31"/>
    <mergeCell ref="H32:I32"/>
    <mergeCell ref="H49:I49"/>
    <mergeCell ref="H56:I56"/>
    <mergeCell ref="H57:I57"/>
    <mergeCell ref="D36:G36"/>
    <mergeCell ref="D38:G38"/>
    <mergeCell ref="D37:G37"/>
    <mergeCell ref="H52:I52"/>
    <mergeCell ref="H53:I53"/>
    <mergeCell ref="H36:I36"/>
    <mergeCell ref="H38:I38"/>
    <mergeCell ref="H37:I37"/>
    <mergeCell ref="H54:I54"/>
    <mergeCell ref="H55:I55"/>
    <mergeCell ref="J36:K36"/>
    <mergeCell ref="J37:K37"/>
    <mergeCell ref="J38:K38"/>
    <mergeCell ref="H50:I50"/>
    <mergeCell ref="H51:I51"/>
    <mergeCell ref="H48:I48"/>
    <mergeCell ref="J39:K39"/>
    <mergeCell ref="J40:K40"/>
  </mergeCells>
  <dataValidations xWindow="330" yWindow="799" count="4">
    <dataValidation type="custom" showErrorMessage="1" errorTitle="Invalid Assumption" error="Assumption must be a number." sqref="J46 BQ46 K46 J47 L46 K47 M46 L47 N46 M47 O46 N47 P46 O47 Q46 P47 R46 Q47 S46 R47 T46 S47 U46 T47 V46 U47 W46 V47 X46 W47 Y46 X47 Z46 Y47 AA46 Z47 AB46 AA47 AC46 AB47 AD46 AC47 AE46 AD47 AF46 AE47 AG46 AF47 AH46 AG47 AI46 AH47 AJ46 AI47 AK46 AJ47 AL46 AK47 AM46 AL47 AN46 AM47 AO46 AN47 AP46 AO47 AQ46 AP47 AR46 AQ47 AS46 AR47 AT46 AS47 AU46 AT47 AV46 AU47 AW46 AV47 AX46 AW47 AY46 AX47 AZ46 AY47 BA46 AZ47 BB46 BA47 BC46 BB47 BD46 BC47 BE46 BD47 BF46 BE47 BG46 BF47 BH46 BG47 BI46 BH47 BJ46 BI47 BK46 BJ47 BL46 BK47 BM46 BL47 BN46 BM47 BO46 BN47 BP46 BO47 BP47 BQ47 J48 K48 L48 M48 N48 O48 P48 Q48 R48 S48 T48 U48 V48 W48 X48 Y48 Z48 AA48 AB48 AC48 AD48 AE48 AF48 AG48 AH48 AI48 AJ48 AK48 AL48 AM48 AN48 AO48 AP48 AQ48 AR48 AS48 AT48 AU48 AV48 AW48 AX48 AY48 AZ48 BA48 BB48 BC48 BD48 BE48 BF48 BG48 BH48 BI48 BJ48 BK48 BL48 BM48 BN48 BO48 BP48 BQ48 J49 K49 L49 M49 N49 O49 P49 Q49 R49 S49 T49 U49 V49 W49 X49 Y49 Z49 AA49 AB49 AC49 AD49 AE49 AF49 AG49 AH49 AI49 AJ49 AK49 AL49 AM49 AN49 AO49 AP49 AQ49 AR49 AS49 AT49 AU49 AV49 AW49 AX49 AY49 AZ49 BA49 BB49 BC49 BD49 BE49 BF49 BG49 BH49 BI49 BJ49 BK49 BL49 BM49 BN49 BO49 BP49 BQ49 J50 K50 L50 M50 N50 O50 P50 Q50 R50 S50 T50 U50 V50 W50 X50 Y50 Z50 AA50 AB50 AC50 AD50 AE50 AF50 AG50 AH50 AI50 AJ50 AK50 AL50 AM50 AN50 AO50 AP50 AQ50 AR50 AS50 AT50 AU50 AV50 AW50 AX50 AY50 AZ50 BA50 BB50 BC50 BD50 BE50 BF50 BG50 BH50 BI50 BJ50 BK50 BL50 BM50 BN50 BO50 BP50 BQ50 J51 K51 L51 M51 N51 O51 P51 Q51 R51 S51 T51 U51 V51 W51 X51 Y51 Z51 AA51 AB51 AC51 AD51 AE51 AF51 AG51 AH51 AI51 AJ51 AK51 AL51 AM51 AN51 AO51 AP51 AQ51 AR51 AS51 AT51 AU51 AV51 AW51 AX51 AY51 AZ51 BA51 BB51 BC51 BD51 BE51 BF51 BG51 BH51 BI51 BJ51 BK51 BL51 BM51 BN51 BO51 BP51 BQ51 J52 K52 L52 M52 N52 O52 P52 Q52 R52 S52 T52 U52 V52 W52 X52 Y52 Z52 AA52 AB52 AC52 AD52 AE52 AF52 AG52 AH52 AI52 AJ52 AK52 AL52 AM52 AN52 AO52 AP52 AQ52 AR52 AS52 AT52 AU52 AV52 AW52 AX52 AY52 AZ52 BA52 BB52 BC52 BD52 BE52 BF52 BG52 BH52 BI52 BJ52 BK52 BL52 BM52 BN52 BO52 BP52 BQ52 J53 K53 L53 M53 N53 O53 P53 Q53 R53 S53 T53 U53 V53 W53 X53 Y53 Z53 AA53 AB53 AC53 AD53 AE53 AF53 AG53 AH53 AI53 AJ53 AK53 AL53 AM53 AN53 AO53 AP53 AQ53 AR53 AS53 AT53 AU53 AV53 AW53 AX53 AY53 AZ53 BA53 BB53 BC53 BD53 BE53 BF53 BG53 BH53 BI53 BJ53 BK53 BL53 BM53 BN53 BO53 BP53 BQ53 J54 K54 L54 M54 N54 O54 P54 Q54 R54 S54 T54 U54 V54 W54 X54 Y54 Z54 AA54 AB54 AC54 AD54 AE54 AF54 AG54 AH54 AI54 AJ54 AK54 AL54 AM54 AN54 AO54 AP54 AQ54 AR54 AS54 AT54 AU54 AV54 AW54 AX54 AY54 AZ54 BA54 BB54 BC54 BD54 BE54 BF54 BG54 BH54 BI54 BJ54 BK54 BL54 BM54 BN54 BO54 BP54 BQ54 J55 K55 L55 M55 N55 O55 P55 Q55 R55 S55 T55 U55 V55 W55 X55 Y55 Z55 AA55 AB55 AC55 AD55 AE55 AF55 AG55 AH55 AI55 AJ55 AK55 AL55 AM55 AN55 AO55 AP55 AQ55 AR55 AS55 AT55 AU55 AV55 AW55 AX55 AY55 AZ55 BA55 BB55 BC55 BD55 BE55 BF55 BG55 BH55 BI55 BJ55 BK55 BL55 BM55 BN55 BO55 BP55 BQ55 J56 K56 L56 M56 N56 O56 P56 Q56 R56 S56 T56 U56 V56 W56 X56 Y56 Z56 AA56 AB56 AC56 AD56 AE56 AF56 AG56 AH56 AI56 AJ56 AK56 AL56 AM56 AN56 AO56 AP56 AQ56 AR56 AS56 AT56 AU56 AV56 AW56 AX56 AY56 AZ56 BA56 BB56 BC56 BD56 BE56 BF56 BG56 BH56 BI56 BJ56 BK56 BL56 BM56 BN56 BO56 BP56 BQ56 J57 K57 L57 M57 N57 O57 P57 Q57 R57 S57 T57 U57 V57 W57 X57 Y57 Z57 AA57 AB57 AC57 AD57 AE57 AF57 AG57 AH57 AI57 AJ57 AK57 AL57 AM57 AN57 AO57 AP57 AQ57 AR57 AS57 AT57 AU57 AV57 AW57 AX57 AY57 AZ57 BA57 BB57 BC57 BD57 BE57 BF57 BG57 BH57 BI57 BJ57 BK57 BL57 BM57 BN57 BO57 BP57 BQ57">
      <formula1>NOT(ISERROR(J46/1))</formula1>
    </dataValidation>
    <dataValidation type="decimal" allowBlank="1" showInputMessage="1" showErrorMessage="1" errorTitle="NOT ALLOWED" error="Should be between 0 and 100%." promptTitle="AS A % OF REVENUE" prompt="How much do you plan to spend as a percentage of revenue on this expense item?" sqref="J29:K30">
      <formula1>0</formula1>
      <formula2>1</formula2>
    </dataValidation>
    <dataValidation type="textLength" operator="greaterThan" allowBlank="1" showInputMessage="1" showErrorMessage="1" errorTitle="NOT ALLOWED" error="The name must be a text." promptTitle="VARIABLE EXPENSE NAMES" prompt="How do you like to name Variable Expense items?" sqref="D29:G40">
      <formula1>0</formula1>
    </dataValidation>
    <dataValidation type="whole" operator="greaterThan" allowBlank="1" showInputMessage="1" showErrorMessage="1" errorTitle="NOT ALLOWED" error="Only whole numbers are allowed to enter. Negative figures not allowed as well." promptTitle="PER VISIT" prompt="How much do you plan to spend per visit?" sqref="J31:K40">
      <formula1>0</formula1>
    </dataValidation>
  </dataValidations>
  <pageMargins left="0.39370078740157499" right="0.39370078740157499" top="0.59055118110236204" bottom="0.98425196850393704" header="0" footer="0.31496062992126"/>
  <pageSetup paperSize="9" scale="80" fitToHeight="5" orientation="landscape" r:id="rId1"/>
  <headerFooter>
    <oddFooter>&amp;L&amp;12Built with finmodelslab.com template&amp;C&amp;12Variable Expenses&amp;R&amp;D</oddFooter>
  </headerFooter>
  <colBreaks count="4" manualBreakCount="4">
    <brk id="21" min="4" max="38" man="1"/>
    <brk id="33" min="4" max="38" man="1"/>
    <brk id="45" min="4" max="38" man="1"/>
    <brk id="57" min="4" max="38"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99"/>
    <pageSetUpPr autoPageBreaks="0" fitToPage="1"/>
  </sheetPr>
  <dimension ref="A1:BQ55"/>
  <sheetViews>
    <sheetView showGridLines="0" showZeros="0" topLeftCell="C1" zoomScaleNormal="100" zoomScaleSheetLayoutView="100" workbookViewId="0">
      <selection sqref="A1:XFD3"/>
    </sheetView>
  </sheetViews>
  <sheetFormatPr defaultColWidth="11.6640625" defaultRowHeight="10.5" customHeight="1"/>
  <cols>
    <col min="1" max="3" width="3.5" customWidth="1"/>
    <col min="4" max="6" width="8" customWidth="1"/>
    <col min="7" max="7" width="3.1640625" customWidth="1"/>
    <col min="8" max="8" width="12.6640625" customWidth="1"/>
    <col min="9" max="9" width="15.1640625" customWidth="1"/>
    <col min="10" max="69" width="11.5" customWidth="1"/>
  </cols>
  <sheetData>
    <row r="1" spans="1:69" s="767" customFormat="1" ht="39" customHeight="1"/>
    <row r="2" spans="1:69" s="769" customFormat="1" ht="30" customHeight="1">
      <c r="A2" s="768"/>
      <c r="C2" s="770"/>
      <c r="D2" s="771"/>
      <c r="E2" s="771"/>
      <c r="F2" s="771"/>
      <c r="G2" s="771"/>
      <c r="H2" s="771"/>
    </row>
    <row r="3" spans="1:69" s="772" customFormat="1" ht="45" customHeight="1">
      <c r="B3" s="773"/>
      <c r="C3" s="773"/>
      <c r="D3" s="774"/>
      <c r="E3" s="774"/>
      <c r="F3" s="774"/>
      <c r="G3" s="774"/>
      <c r="H3" s="774"/>
      <c r="I3" s="775"/>
    </row>
    <row r="5" spans="1:69" ht="15" customHeight="1">
      <c r="A5" s="33"/>
      <c r="B5" s="1" t="s">
        <v>95</v>
      </c>
      <c r="C5" s="33"/>
      <c r="D5" s="33"/>
      <c r="E5" s="33"/>
      <c r="F5" s="33"/>
      <c r="G5" s="33"/>
      <c r="H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33"/>
      <c r="BD5" s="33"/>
      <c r="BE5" s="33"/>
      <c r="BF5" s="33"/>
      <c r="BG5" s="33"/>
      <c r="BH5" s="33"/>
      <c r="BI5" s="33"/>
      <c r="BJ5" s="33"/>
      <c r="BK5" s="33"/>
      <c r="BL5" s="33"/>
      <c r="BM5" s="33"/>
      <c r="BN5" s="33"/>
      <c r="BO5" s="33"/>
      <c r="BP5" s="33"/>
      <c r="BQ5" s="33"/>
    </row>
    <row r="6" spans="1:69" ht="15" customHeight="1">
      <c r="A6" s="33"/>
      <c r="B6" s="34" t="s">
        <v>188</v>
      </c>
      <c r="C6" s="33"/>
      <c r="D6" s="33"/>
      <c r="E6" s="33"/>
      <c r="F6" s="33"/>
      <c r="G6" s="33"/>
      <c r="H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33"/>
      <c r="BD6" s="33"/>
      <c r="BE6" s="33"/>
      <c r="BF6" s="33"/>
      <c r="BG6" s="33"/>
      <c r="BH6" s="33"/>
      <c r="BI6" s="33"/>
      <c r="BJ6" s="33"/>
      <c r="BK6" s="33"/>
      <c r="BL6" s="33"/>
      <c r="BM6" s="33"/>
      <c r="BN6" s="33"/>
      <c r="BO6" s="33"/>
      <c r="BP6" s="33"/>
      <c r="BQ6" s="33"/>
    </row>
    <row r="7" spans="1:69" ht="15" customHeight="1">
      <c r="A7" s="33"/>
      <c r="B7" s="1228" t="s">
        <v>0</v>
      </c>
      <c r="C7" s="1228"/>
      <c r="D7" s="1228"/>
      <c r="E7" s="1228"/>
      <c r="F7" s="1228"/>
      <c r="G7" s="33"/>
      <c r="H7" s="33"/>
      <c r="O7" s="33"/>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33"/>
      <c r="BD7" s="33"/>
      <c r="BE7" s="33"/>
      <c r="BF7" s="33"/>
      <c r="BG7" s="33"/>
      <c r="BH7" s="33"/>
      <c r="BI7" s="33"/>
      <c r="BJ7" s="33"/>
      <c r="BK7" s="33"/>
      <c r="BL7" s="33"/>
      <c r="BM7" s="33"/>
      <c r="BN7" s="33"/>
      <c r="BO7" s="33"/>
      <c r="BP7" s="33"/>
      <c r="BQ7" s="33"/>
    </row>
    <row r="8" spans="1:69" ht="15" customHeight="1">
      <c r="A8" s="35"/>
      <c r="B8" s="36"/>
      <c r="C8" s="36"/>
      <c r="D8" s="36"/>
      <c r="E8" s="36"/>
      <c r="F8" s="36"/>
      <c r="G8" s="33"/>
      <c r="H8" s="33"/>
      <c r="O8" s="33"/>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33"/>
      <c r="BD8" s="33"/>
      <c r="BE8" s="33"/>
      <c r="BF8" s="33"/>
      <c r="BG8" s="33"/>
      <c r="BH8" s="33"/>
      <c r="BI8" s="33"/>
      <c r="BJ8" s="33"/>
      <c r="BK8" s="33"/>
      <c r="BL8" s="33"/>
      <c r="BM8" s="33"/>
      <c r="BN8" s="33"/>
      <c r="BO8" s="33"/>
      <c r="BP8" s="33"/>
      <c r="BQ8" s="33"/>
    </row>
    <row r="9" spans="1:69" hidden="1">
      <c r="A9" s="48"/>
      <c r="B9" s="240" t="s">
        <v>189</v>
      </c>
      <c r="C9" s="240"/>
      <c r="D9" s="240"/>
      <c r="E9" s="240"/>
      <c r="F9" s="240"/>
      <c r="G9" s="240"/>
      <c r="H9" s="240"/>
      <c r="I9" s="240"/>
      <c r="J9" s="240">
        <v>31</v>
      </c>
      <c r="K9" s="240">
        <v>29</v>
      </c>
      <c r="L9" s="240">
        <v>31</v>
      </c>
      <c r="M9" s="240">
        <v>30</v>
      </c>
      <c r="N9" s="240">
        <v>31</v>
      </c>
      <c r="O9" s="240">
        <v>30</v>
      </c>
      <c r="P9" s="240">
        <v>31</v>
      </c>
      <c r="Q9" s="240">
        <v>31</v>
      </c>
      <c r="R9" s="240">
        <v>30</v>
      </c>
      <c r="S9" s="240">
        <v>31</v>
      </c>
      <c r="T9" s="240">
        <v>30</v>
      </c>
      <c r="U9" s="240">
        <v>31</v>
      </c>
      <c r="V9" s="240">
        <v>31</v>
      </c>
      <c r="W9" s="240">
        <v>28</v>
      </c>
      <c r="X9" s="240">
        <v>31</v>
      </c>
      <c r="Y9" s="240">
        <v>30</v>
      </c>
      <c r="Z9" s="240">
        <v>31</v>
      </c>
      <c r="AA9" s="240">
        <v>30</v>
      </c>
      <c r="AB9" s="240">
        <v>31</v>
      </c>
      <c r="AC9" s="240">
        <v>31</v>
      </c>
      <c r="AD9" s="240">
        <v>30</v>
      </c>
      <c r="AE9" s="240">
        <v>31</v>
      </c>
      <c r="AF9" s="240">
        <v>30</v>
      </c>
      <c r="AG9" s="240">
        <v>31</v>
      </c>
      <c r="AH9" s="240">
        <v>31</v>
      </c>
      <c r="AI9" s="240">
        <v>28</v>
      </c>
      <c r="AJ9" s="240">
        <v>31</v>
      </c>
      <c r="AK9" s="240">
        <v>30</v>
      </c>
      <c r="AL9" s="240">
        <v>31</v>
      </c>
      <c r="AM9" s="240">
        <v>30</v>
      </c>
      <c r="AN9" s="240">
        <v>31</v>
      </c>
      <c r="AO9" s="240">
        <v>31</v>
      </c>
      <c r="AP9" s="240">
        <v>30</v>
      </c>
      <c r="AQ9" s="240">
        <v>31</v>
      </c>
      <c r="AR9" s="240">
        <v>30</v>
      </c>
      <c r="AS9" s="240">
        <v>31</v>
      </c>
      <c r="AT9" s="240">
        <v>31</v>
      </c>
      <c r="AU9" s="240">
        <v>28</v>
      </c>
      <c r="AV9" s="240">
        <v>31</v>
      </c>
      <c r="AW9" s="240">
        <v>30</v>
      </c>
      <c r="AX9" s="240">
        <v>31</v>
      </c>
      <c r="AY9" s="240">
        <v>30</v>
      </c>
      <c r="AZ9" s="240">
        <v>31</v>
      </c>
      <c r="BA9" s="240">
        <v>31</v>
      </c>
      <c r="BB9" s="240">
        <v>30</v>
      </c>
      <c r="BC9" s="240">
        <v>31</v>
      </c>
      <c r="BD9" s="240">
        <v>30</v>
      </c>
      <c r="BE9" s="240">
        <v>31</v>
      </c>
      <c r="BF9" s="240">
        <v>31</v>
      </c>
      <c r="BG9" s="240">
        <v>29</v>
      </c>
      <c r="BH9" s="240">
        <v>31</v>
      </c>
      <c r="BI9" s="240">
        <v>30</v>
      </c>
      <c r="BJ9" s="240">
        <v>31</v>
      </c>
      <c r="BK9" s="240">
        <v>30</v>
      </c>
      <c r="BL9" s="240">
        <v>31</v>
      </c>
      <c r="BM9" s="240">
        <v>31</v>
      </c>
      <c r="BN9" s="240">
        <v>30</v>
      </c>
      <c r="BO9" s="240">
        <v>31</v>
      </c>
      <c r="BP9" s="240">
        <v>30</v>
      </c>
      <c r="BQ9" s="240">
        <v>31</v>
      </c>
    </row>
    <row r="10" spans="1:69" hidden="1">
      <c r="B10" s="70" t="s">
        <v>93</v>
      </c>
      <c r="I10" s="48"/>
      <c r="J10" s="10">
        <v>2020</v>
      </c>
      <c r="K10" s="10">
        <v>2020</v>
      </c>
      <c r="L10" s="10">
        <v>2020</v>
      </c>
      <c r="M10" s="10">
        <v>2020</v>
      </c>
      <c r="N10" s="10">
        <v>2020</v>
      </c>
      <c r="O10" s="10">
        <v>2020</v>
      </c>
      <c r="P10" s="10">
        <v>2020</v>
      </c>
      <c r="Q10" s="10">
        <v>2020</v>
      </c>
      <c r="R10" s="10">
        <v>2020</v>
      </c>
      <c r="S10" s="10">
        <v>2020</v>
      </c>
      <c r="T10" s="10">
        <v>2020</v>
      </c>
      <c r="U10" s="10">
        <v>2020</v>
      </c>
      <c r="V10" s="10">
        <v>2021</v>
      </c>
      <c r="W10" s="10">
        <v>2021</v>
      </c>
      <c r="X10" s="10">
        <v>2021</v>
      </c>
      <c r="Y10" s="10">
        <v>2021</v>
      </c>
      <c r="Z10" s="10">
        <v>2021</v>
      </c>
      <c r="AA10" s="10">
        <v>2021</v>
      </c>
      <c r="AB10" s="10">
        <v>2021</v>
      </c>
      <c r="AC10" s="10">
        <v>2021</v>
      </c>
      <c r="AD10" s="10">
        <v>2021</v>
      </c>
      <c r="AE10" s="10">
        <v>2021</v>
      </c>
      <c r="AF10" s="10">
        <v>2021</v>
      </c>
      <c r="AG10" s="10">
        <v>2021</v>
      </c>
      <c r="AH10" s="10">
        <v>2022</v>
      </c>
      <c r="AI10" s="10">
        <v>2022</v>
      </c>
      <c r="AJ10" s="10">
        <v>2022</v>
      </c>
      <c r="AK10" s="10">
        <v>2022</v>
      </c>
      <c r="AL10" s="10">
        <v>2022</v>
      </c>
      <c r="AM10" s="10">
        <v>2022</v>
      </c>
      <c r="AN10" s="10">
        <v>2022</v>
      </c>
      <c r="AO10" s="10">
        <v>2022</v>
      </c>
      <c r="AP10" s="10">
        <v>2022</v>
      </c>
      <c r="AQ10" s="10">
        <v>2022</v>
      </c>
      <c r="AR10" s="10">
        <v>2022</v>
      </c>
      <c r="AS10" s="10">
        <v>2022</v>
      </c>
      <c r="AT10" s="10">
        <v>2023</v>
      </c>
      <c r="AU10" s="10">
        <v>2023</v>
      </c>
      <c r="AV10" s="10">
        <v>2023</v>
      </c>
      <c r="AW10" s="10">
        <v>2023</v>
      </c>
      <c r="AX10" s="10">
        <v>2023</v>
      </c>
      <c r="AY10" s="10">
        <v>2023</v>
      </c>
      <c r="AZ10" s="10">
        <v>2023</v>
      </c>
      <c r="BA10" s="10">
        <v>2023</v>
      </c>
      <c r="BB10" s="10">
        <v>2023</v>
      </c>
      <c r="BC10" s="10">
        <v>2023</v>
      </c>
      <c r="BD10" s="10">
        <v>2023</v>
      </c>
      <c r="BE10" s="10">
        <v>2023</v>
      </c>
      <c r="BF10" s="10">
        <v>2024</v>
      </c>
      <c r="BG10" s="10">
        <v>2024</v>
      </c>
      <c r="BH10" s="10">
        <v>2024</v>
      </c>
      <c r="BI10" s="10">
        <v>2024</v>
      </c>
      <c r="BJ10" s="10">
        <v>2024</v>
      </c>
      <c r="BK10" s="10">
        <v>2024</v>
      </c>
      <c r="BL10" s="10">
        <v>2024</v>
      </c>
      <c r="BM10" s="10">
        <v>2024</v>
      </c>
      <c r="BN10" s="10">
        <v>2024</v>
      </c>
      <c r="BO10" s="10">
        <v>2024</v>
      </c>
      <c r="BP10" s="10">
        <v>2024</v>
      </c>
      <c r="BQ10" s="10">
        <v>2024</v>
      </c>
    </row>
    <row r="11" spans="1:69" hidden="1">
      <c r="B11" s="70" t="s">
        <v>139</v>
      </c>
      <c r="J11" s="47">
        <v>43861</v>
      </c>
      <c r="K11" s="47">
        <v>43890</v>
      </c>
      <c r="L11" s="47">
        <v>43921</v>
      </c>
      <c r="M11" s="47">
        <v>43951</v>
      </c>
      <c r="N11" s="47">
        <v>43982</v>
      </c>
      <c r="O11" s="47">
        <v>44012</v>
      </c>
      <c r="P11" s="47">
        <v>44043</v>
      </c>
      <c r="Q11" s="47">
        <v>44074</v>
      </c>
      <c r="R11" s="47">
        <v>44104</v>
      </c>
      <c r="S11" s="47">
        <v>44135</v>
      </c>
      <c r="T11" s="47">
        <v>44165</v>
      </c>
      <c r="U11" s="47">
        <v>44196</v>
      </c>
      <c r="V11" s="47">
        <v>44227</v>
      </c>
      <c r="W11" s="47">
        <v>44255</v>
      </c>
      <c r="X11" s="47">
        <v>44286</v>
      </c>
      <c r="Y11" s="47">
        <v>44316</v>
      </c>
      <c r="Z11" s="47">
        <v>44347</v>
      </c>
      <c r="AA11" s="47">
        <v>44377</v>
      </c>
      <c r="AB11" s="47">
        <v>44408</v>
      </c>
      <c r="AC11" s="47">
        <v>44439</v>
      </c>
      <c r="AD11" s="47">
        <v>44469</v>
      </c>
      <c r="AE11" s="47">
        <v>44500</v>
      </c>
      <c r="AF11" s="47">
        <v>44530</v>
      </c>
      <c r="AG11" s="47">
        <v>44561</v>
      </c>
      <c r="AH11" s="47">
        <v>44592</v>
      </c>
      <c r="AI11" s="47">
        <v>44620</v>
      </c>
      <c r="AJ11" s="47">
        <v>44651</v>
      </c>
      <c r="AK11" s="47">
        <v>44681</v>
      </c>
      <c r="AL11" s="47">
        <v>44712</v>
      </c>
      <c r="AM11" s="47">
        <v>44742</v>
      </c>
      <c r="AN11" s="47">
        <v>44773</v>
      </c>
      <c r="AO11" s="47">
        <v>44804</v>
      </c>
      <c r="AP11" s="47">
        <v>44834</v>
      </c>
      <c r="AQ11" s="47">
        <v>44865</v>
      </c>
      <c r="AR11" s="47">
        <v>44895</v>
      </c>
      <c r="AS11" s="47">
        <v>44926</v>
      </c>
      <c r="AT11" s="47">
        <v>44957</v>
      </c>
      <c r="AU11" s="47">
        <v>44985</v>
      </c>
      <c r="AV11" s="47">
        <v>45016</v>
      </c>
      <c r="AW11" s="47">
        <v>45046</v>
      </c>
      <c r="AX11" s="47">
        <v>45077</v>
      </c>
      <c r="AY11" s="47">
        <v>45107</v>
      </c>
      <c r="AZ11" s="47">
        <v>45138</v>
      </c>
      <c r="BA11" s="47">
        <v>45169</v>
      </c>
      <c r="BB11" s="47">
        <v>45199</v>
      </c>
      <c r="BC11" s="47">
        <v>45230</v>
      </c>
      <c r="BD11" s="47">
        <v>45260</v>
      </c>
      <c r="BE11" s="47">
        <v>45291</v>
      </c>
      <c r="BF11" s="47">
        <v>45322</v>
      </c>
      <c r="BG11" s="47">
        <v>45351</v>
      </c>
      <c r="BH11" s="47">
        <v>45382</v>
      </c>
      <c r="BI11" s="47">
        <v>45412</v>
      </c>
      <c r="BJ11" s="47">
        <v>45443</v>
      </c>
      <c r="BK11" s="47">
        <v>45473</v>
      </c>
      <c r="BL11" s="47">
        <v>45504</v>
      </c>
      <c r="BM11" s="47">
        <v>45535</v>
      </c>
      <c r="BN11" s="47">
        <v>45565</v>
      </c>
      <c r="BO11" s="47">
        <v>45596</v>
      </c>
      <c r="BP11" s="47">
        <v>45626</v>
      </c>
      <c r="BQ11" s="47">
        <v>45657</v>
      </c>
    </row>
    <row r="12" spans="1:69" hidden="1">
      <c r="A12" s="32"/>
      <c r="B12" s="380" t="s">
        <v>32</v>
      </c>
      <c r="C12" s="32"/>
      <c r="D12" s="32"/>
      <c r="E12" s="32"/>
      <c r="F12" s="32"/>
      <c r="G12" s="32"/>
      <c r="H12" s="32"/>
      <c r="I12" s="32"/>
      <c r="J12" s="385">
        <v>43831</v>
      </c>
      <c r="K12" s="385">
        <v>43862</v>
      </c>
      <c r="L12" s="385">
        <v>43891</v>
      </c>
      <c r="M12" s="385">
        <v>43922</v>
      </c>
      <c r="N12" s="385">
        <v>43952</v>
      </c>
      <c r="O12" s="385">
        <v>43983</v>
      </c>
      <c r="P12" s="385">
        <v>44013</v>
      </c>
      <c r="Q12" s="385">
        <v>44044</v>
      </c>
      <c r="R12" s="385">
        <v>44075</v>
      </c>
      <c r="S12" s="385">
        <v>44105</v>
      </c>
      <c r="T12" s="385">
        <v>44136</v>
      </c>
      <c r="U12" s="385">
        <v>44166</v>
      </c>
      <c r="V12" s="385">
        <v>44197</v>
      </c>
      <c r="W12" s="385">
        <v>44228</v>
      </c>
      <c r="X12" s="385">
        <v>44256</v>
      </c>
      <c r="Y12" s="385">
        <v>44287</v>
      </c>
      <c r="Z12" s="385">
        <v>44317</v>
      </c>
      <c r="AA12" s="385">
        <v>44348</v>
      </c>
      <c r="AB12" s="385">
        <v>44378</v>
      </c>
      <c r="AC12" s="385">
        <v>44409</v>
      </c>
      <c r="AD12" s="385">
        <v>44440</v>
      </c>
      <c r="AE12" s="385">
        <v>44470</v>
      </c>
      <c r="AF12" s="385">
        <v>44501</v>
      </c>
      <c r="AG12" s="385">
        <v>44531</v>
      </c>
      <c r="AH12" s="385">
        <v>44562</v>
      </c>
      <c r="AI12" s="385">
        <v>44593</v>
      </c>
      <c r="AJ12" s="385">
        <v>44621</v>
      </c>
      <c r="AK12" s="385">
        <v>44652</v>
      </c>
      <c r="AL12" s="385">
        <v>44682</v>
      </c>
      <c r="AM12" s="385">
        <v>44713</v>
      </c>
      <c r="AN12" s="385">
        <v>44743</v>
      </c>
      <c r="AO12" s="385">
        <v>44774</v>
      </c>
      <c r="AP12" s="385">
        <v>44805</v>
      </c>
      <c r="AQ12" s="385">
        <v>44835</v>
      </c>
      <c r="AR12" s="385">
        <v>44866</v>
      </c>
      <c r="AS12" s="385">
        <v>44896</v>
      </c>
      <c r="AT12" s="385">
        <v>44927</v>
      </c>
      <c r="AU12" s="385">
        <v>44958</v>
      </c>
      <c r="AV12" s="385">
        <v>44986</v>
      </c>
      <c r="AW12" s="385">
        <v>45017</v>
      </c>
      <c r="AX12" s="385">
        <v>45047</v>
      </c>
      <c r="AY12" s="385">
        <v>45078</v>
      </c>
      <c r="AZ12" s="385">
        <v>45108</v>
      </c>
      <c r="BA12" s="385">
        <v>45139</v>
      </c>
      <c r="BB12" s="385">
        <v>45170</v>
      </c>
      <c r="BC12" s="385">
        <v>45200</v>
      </c>
      <c r="BD12" s="385">
        <v>45231</v>
      </c>
      <c r="BE12" s="385">
        <v>45261</v>
      </c>
      <c r="BF12" s="385">
        <v>45292</v>
      </c>
      <c r="BG12" s="385">
        <v>45323</v>
      </c>
      <c r="BH12" s="385">
        <v>45352</v>
      </c>
      <c r="BI12" s="385">
        <v>45383</v>
      </c>
      <c r="BJ12" s="385">
        <v>45413</v>
      </c>
      <c r="BK12" s="385">
        <v>45444</v>
      </c>
      <c r="BL12" s="385">
        <v>45474</v>
      </c>
      <c r="BM12" s="385">
        <v>45505</v>
      </c>
      <c r="BN12" s="385">
        <v>45536</v>
      </c>
      <c r="BO12" s="385">
        <v>45566</v>
      </c>
      <c r="BP12" s="385">
        <v>45597</v>
      </c>
      <c r="BQ12" s="385">
        <v>45627</v>
      </c>
    </row>
    <row r="13" spans="1:69" hidden="1">
      <c r="A13" s="32"/>
      <c r="B13" s="380" t="s">
        <v>33</v>
      </c>
      <c r="C13" s="32"/>
      <c r="D13" s="32"/>
      <c r="E13" s="32"/>
      <c r="F13" s="32"/>
      <c r="G13" s="32"/>
      <c r="H13" s="32"/>
      <c r="I13" s="32"/>
      <c r="J13" s="382">
        <v>43861</v>
      </c>
      <c r="K13" s="382">
        <v>43890</v>
      </c>
      <c r="L13" s="382">
        <v>43921</v>
      </c>
      <c r="M13" s="382">
        <v>43951</v>
      </c>
      <c r="N13" s="382">
        <v>43982</v>
      </c>
      <c r="O13" s="382">
        <v>44012</v>
      </c>
      <c r="P13" s="382">
        <v>44043</v>
      </c>
      <c r="Q13" s="382">
        <v>44074</v>
      </c>
      <c r="R13" s="382">
        <v>44104</v>
      </c>
      <c r="S13" s="382">
        <v>44135</v>
      </c>
      <c r="T13" s="382">
        <v>44165</v>
      </c>
      <c r="U13" s="382">
        <v>44196</v>
      </c>
      <c r="V13" s="382">
        <v>44227</v>
      </c>
      <c r="W13" s="382">
        <v>44255</v>
      </c>
      <c r="X13" s="382">
        <v>44286</v>
      </c>
      <c r="Y13" s="382">
        <v>44316</v>
      </c>
      <c r="Z13" s="382">
        <v>44347</v>
      </c>
      <c r="AA13" s="382">
        <v>44377</v>
      </c>
      <c r="AB13" s="382">
        <v>44408</v>
      </c>
      <c r="AC13" s="382">
        <v>44439</v>
      </c>
      <c r="AD13" s="382">
        <v>44469</v>
      </c>
      <c r="AE13" s="382">
        <v>44500</v>
      </c>
      <c r="AF13" s="382">
        <v>44530</v>
      </c>
      <c r="AG13" s="382">
        <v>44561</v>
      </c>
      <c r="AH13" s="382">
        <v>44592</v>
      </c>
      <c r="AI13" s="382">
        <v>44620</v>
      </c>
      <c r="AJ13" s="382">
        <v>44651</v>
      </c>
      <c r="AK13" s="382">
        <v>44681</v>
      </c>
      <c r="AL13" s="382">
        <v>44712</v>
      </c>
      <c r="AM13" s="382">
        <v>44742</v>
      </c>
      <c r="AN13" s="382">
        <v>44773</v>
      </c>
      <c r="AO13" s="382">
        <v>44804</v>
      </c>
      <c r="AP13" s="382">
        <v>44834</v>
      </c>
      <c r="AQ13" s="382">
        <v>44865</v>
      </c>
      <c r="AR13" s="382">
        <v>44895</v>
      </c>
      <c r="AS13" s="382">
        <v>44926</v>
      </c>
      <c r="AT13" s="382">
        <v>44957</v>
      </c>
      <c r="AU13" s="382">
        <v>44985</v>
      </c>
      <c r="AV13" s="382">
        <v>45016</v>
      </c>
      <c r="AW13" s="382">
        <v>45046</v>
      </c>
      <c r="AX13" s="382">
        <v>45077</v>
      </c>
      <c r="AY13" s="382">
        <v>45107</v>
      </c>
      <c r="AZ13" s="382">
        <v>45138</v>
      </c>
      <c r="BA13" s="382">
        <v>45169</v>
      </c>
      <c r="BB13" s="382">
        <v>45199</v>
      </c>
      <c r="BC13" s="382">
        <v>45230</v>
      </c>
      <c r="BD13" s="382">
        <v>45260</v>
      </c>
      <c r="BE13" s="382">
        <v>45291</v>
      </c>
      <c r="BF13" s="382">
        <v>45322</v>
      </c>
      <c r="BG13" s="382">
        <v>45351</v>
      </c>
      <c r="BH13" s="382">
        <v>45382</v>
      </c>
      <c r="BI13" s="382">
        <v>45412</v>
      </c>
      <c r="BJ13" s="382">
        <v>45443</v>
      </c>
      <c r="BK13" s="382">
        <v>45473</v>
      </c>
      <c r="BL13" s="382">
        <v>45504</v>
      </c>
      <c r="BM13" s="382">
        <v>45535</v>
      </c>
      <c r="BN13" s="382">
        <v>45565</v>
      </c>
      <c r="BO13" s="382">
        <v>45596</v>
      </c>
      <c r="BP13" s="382">
        <v>45626</v>
      </c>
      <c r="BQ13" s="382">
        <v>45657</v>
      </c>
    </row>
    <row r="14" spans="1:69" hidden="1">
      <c r="A14" s="32"/>
      <c r="B14" s="380" t="s">
        <v>34</v>
      </c>
      <c r="C14" s="32"/>
      <c r="D14" s="32"/>
      <c r="E14" s="32"/>
      <c r="F14" s="32"/>
      <c r="G14" s="32"/>
      <c r="H14" s="32"/>
      <c r="I14" s="32"/>
      <c r="J14" s="343">
        <v>1</v>
      </c>
      <c r="K14" s="343">
        <v>2</v>
      </c>
      <c r="L14" s="343">
        <v>3</v>
      </c>
      <c r="M14" s="343">
        <v>4</v>
      </c>
      <c r="N14" s="343">
        <v>5</v>
      </c>
      <c r="O14" s="343">
        <v>6</v>
      </c>
      <c r="P14" s="343">
        <v>7</v>
      </c>
      <c r="Q14" s="343">
        <v>8</v>
      </c>
      <c r="R14" s="343">
        <v>9</v>
      </c>
      <c r="S14" s="343">
        <v>10</v>
      </c>
      <c r="T14" s="343">
        <v>11</v>
      </c>
      <c r="U14" s="343">
        <v>12</v>
      </c>
      <c r="V14" s="343">
        <v>13</v>
      </c>
      <c r="W14" s="343">
        <v>14</v>
      </c>
      <c r="X14" s="343">
        <v>15</v>
      </c>
      <c r="Y14" s="343">
        <v>16</v>
      </c>
      <c r="Z14" s="343">
        <v>17</v>
      </c>
      <c r="AA14" s="343">
        <v>18</v>
      </c>
      <c r="AB14" s="343">
        <v>19</v>
      </c>
      <c r="AC14" s="343">
        <v>20</v>
      </c>
      <c r="AD14" s="343">
        <v>21</v>
      </c>
      <c r="AE14" s="343">
        <v>22</v>
      </c>
      <c r="AF14" s="343">
        <v>23</v>
      </c>
      <c r="AG14" s="343">
        <v>24</v>
      </c>
      <c r="AH14" s="343">
        <v>25</v>
      </c>
      <c r="AI14" s="343">
        <v>26</v>
      </c>
      <c r="AJ14" s="343">
        <v>27</v>
      </c>
      <c r="AK14" s="343">
        <v>28</v>
      </c>
      <c r="AL14" s="343">
        <v>29</v>
      </c>
      <c r="AM14" s="343">
        <v>30</v>
      </c>
      <c r="AN14" s="343">
        <v>31</v>
      </c>
      <c r="AO14" s="343">
        <v>32</v>
      </c>
      <c r="AP14" s="343">
        <v>33</v>
      </c>
      <c r="AQ14" s="343">
        <v>34</v>
      </c>
      <c r="AR14" s="343">
        <v>35</v>
      </c>
      <c r="AS14" s="343">
        <v>36</v>
      </c>
      <c r="AT14" s="343">
        <v>37</v>
      </c>
      <c r="AU14" s="343">
        <v>38</v>
      </c>
      <c r="AV14" s="343">
        <v>39</v>
      </c>
      <c r="AW14" s="343">
        <v>40</v>
      </c>
      <c r="AX14" s="343">
        <v>41</v>
      </c>
      <c r="AY14" s="343">
        <v>42</v>
      </c>
      <c r="AZ14" s="343">
        <v>43</v>
      </c>
      <c r="BA14" s="343">
        <v>44</v>
      </c>
      <c r="BB14" s="343">
        <v>45</v>
      </c>
      <c r="BC14" s="343">
        <v>46</v>
      </c>
      <c r="BD14" s="343">
        <v>47</v>
      </c>
      <c r="BE14" s="343">
        <v>48</v>
      </c>
      <c r="BF14" s="343">
        <v>49</v>
      </c>
      <c r="BG14" s="343">
        <v>50</v>
      </c>
      <c r="BH14" s="343">
        <v>51</v>
      </c>
      <c r="BI14" s="343">
        <v>52</v>
      </c>
      <c r="BJ14" s="343">
        <v>53</v>
      </c>
      <c r="BK14" s="343">
        <v>54</v>
      </c>
      <c r="BL14" s="343">
        <v>55</v>
      </c>
      <c r="BM14" s="343">
        <v>56</v>
      </c>
      <c r="BN14" s="343">
        <v>57</v>
      </c>
      <c r="BO14" s="343">
        <v>58</v>
      </c>
      <c r="BP14" s="343">
        <v>59</v>
      </c>
      <c r="BQ14" s="343">
        <v>60</v>
      </c>
    </row>
    <row r="15" spans="1:69" hidden="1">
      <c r="A15" s="32"/>
      <c r="B15" s="380" t="s">
        <v>94</v>
      </c>
      <c r="C15" s="32"/>
      <c r="D15" s="32"/>
      <c r="E15" s="32"/>
      <c r="F15" s="32"/>
      <c r="G15" s="32"/>
      <c r="H15" s="32"/>
      <c r="I15" s="32"/>
      <c r="J15" s="32">
        <v>2020</v>
      </c>
      <c r="K15" s="32">
        <v>2020</v>
      </c>
      <c r="L15" s="32">
        <v>2020</v>
      </c>
      <c r="M15" s="32">
        <v>2020</v>
      </c>
      <c r="N15" s="32">
        <v>2020</v>
      </c>
      <c r="O15" s="32">
        <v>2020</v>
      </c>
      <c r="P15" s="32">
        <v>2020</v>
      </c>
      <c r="Q15" s="32">
        <v>2020</v>
      </c>
      <c r="R15" s="32">
        <v>2020</v>
      </c>
      <c r="S15" s="32">
        <v>2020</v>
      </c>
      <c r="T15" s="32">
        <v>2020</v>
      </c>
      <c r="U15" s="32">
        <v>2020</v>
      </c>
      <c r="V15" s="32">
        <v>2021</v>
      </c>
      <c r="W15" s="32">
        <v>2021</v>
      </c>
      <c r="X15" s="32">
        <v>2021</v>
      </c>
      <c r="Y15" s="32">
        <v>2021</v>
      </c>
      <c r="Z15" s="32">
        <v>2021</v>
      </c>
      <c r="AA15" s="32">
        <v>2021</v>
      </c>
      <c r="AB15" s="32">
        <v>2021</v>
      </c>
      <c r="AC15" s="32">
        <v>2021</v>
      </c>
      <c r="AD15" s="32">
        <v>2021</v>
      </c>
      <c r="AE15" s="32">
        <v>2021</v>
      </c>
      <c r="AF15" s="32">
        <v>2021</v>
      </c>
      <c r="AG15" s="32">
        <v>2021</v>
      </c>
      <c r="AH15" s="32">
        <v>2022</v>
      </c>
      <c r="AI15" s="32">
        <v>2022</v>
      </c>
      <c r="AJ15" s="32">
        <v>2022</v>
      </c>
      <c r="AK15" s="32">
        <v>2022</v>
      </c>
      <c r="AL15" s="32">
        <v>2022</v>
      </c>
      <c r="AM15" s="32">
        <v>2022</v>
      </c>
      <c r="AN15" s="32">
        <v>2022</v>
      </c>
      <c r="AO15" s="32">
        <v>2022</v>
      </c>
      <c r="AP15" s="32">
        <v>2022</v>
      </c>
      <c r="AQ15" s="32">
        <v>2022</v>
      </c>
      <c r="AR15" s="32">
        <v>2022</v>
      </c>
      <c r="AS15" s="32">
        <v>2022</v>
      </c>
      <c r="AT15" s="32">
        <v>2023</v>
      </c>
      <c r="AU15" s="32">
        <v>2023</v>
      </c>
      <c r="AV15" s="32">
        <v>2023</v>
      </c>
      <c r="AW15" s="32">
        <v>2023</v>
      </c>
      <c r="AX15" s="32">
        <v>2023</v>
      </c>
      <c r="AY15" s="32">
        <v>2023</v>
      </c>
      <c r="AZ15" s="32">
        <v>2023</v>
      </c>
      <c r="BA15" s="32">
        <v>2023</v>
      </c>
      <c r="BB15" s="32">
        <v>2023</v>
      </c>
      <c r="BC15" s="32">
        <v>2023</v>
      </c>
      <c r="BD15" s="32">
        <v>2023</v>
      </c>
      <c r="BE15" s="32">
        <v>2023</v>
      </c>
      <c r="BF15" s="32">
        <v>2024</v>
      </c>
      <c r="BG15" s="32">
        <v>2024</v>
      </c>
      <c r="BH15" s="32">
        <v>2024</v>
      </c>
      <c r="BI15" s="32">
        <v>2024</v>
      </c>
      <c r="BJ15" s="32">
        <v>2024</v>
      </c>
      <c r="BK15" s="32">
        <v>2024</v>
      </c>
      <c r="BL15" s="32">
        <v>2024</v>
      </c>
      <c r="BM15" s="32">
        <v>2024</v>
      </c>
      <c r="BN15" s="32">
        <v>2024</v>
      </c>
      <c r="BO15" s="32">
        <v>2024</v>
      </c>
      <c r="BP15" s="32">
        <v>2024</v>
      </c>
      <c r="BQ15" s="32">
        <v>2024</v>
      </c>
    </row>
    <row r="16" spans="1:69" ht="9.6" customHeight="1">
      <c r="A16" s="33"/>
      <c r="B16" s="33"/>
      <c r="C16" s="33"/>
      <c r="D16" s="33"/>
      <c r="E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33"/>
      <c r="BD16" s="33"/>
      <c r="BE16" s="33"/>
      <c r="BF16" s="33"/>
      <c r="BG16" s="33"/>
      <c r="BH16" s="33"/>
      <c r="BI16" s="33"/>
      <c r="BJ16" s="33"/>
      <c r="BK16" s="33"/>
      <c r="BL16" s="33"/>
      <c r="BM16" s="33"/>
      <c r="BN16" s="33"/>
      <c r="BO16" s="33"/>
      <c r="BP16" s="33"/>
      <c r="BQ16" s="33"/>
    </row>
    <row r="17" spans="2:69" ht="18">
      <c r="B17" s="210"/>
      <c r="C17" s="105" t="s">
        <v>291</v>
      </c>
      <c r="D17" s="68"/>
      <c r="E17" s="68"/>
      <c r="F17" s="68"/>
      <c r="G17" s="68"/>
      <c r="H17" s="68"/>
      <c r="I17" s="68"/>
      <c r="J17" s="68"/>
      <c r="K17" s="68"/>
      <c r="L17" s="68"/>
      <c r="M17" s="68"/>
      <c r="N17" s="68"/>
      <c r="O17" s="68"/>
      <c r="P17" s="68"/>
      <c r="Q17" s="68"/>
      <c r="R17" s="68"/>
      <c r="S17" s="68"/>
      <c r="T17" s="68"/>
      <c r="U17" s="68"/>
      <c r="V17" s="68"/>
      <c r="W17" s="68"/>
      <c r="X17" s="68"/>
      <c r="Y17" s="68"/>
      <c r="Z17" s="68"/>
      <c r="AA17" s="68"/>
      <c r="AB17" s="68"/>
      <c r="AC17" s="68"/>
      <c r="AD17" s="68"/>
      <c r="AE17" s="68"/>
      <c r="AF17" s="68"/>
      <c r="AG17" s="68"/>
      <c r="AH17" s="68"/>
      <c r="AI17" s="68"/>
      <c r="AJ17" s="68"/>
      <c r="AK17" s="68"/>
      <c r="AL17" s="68"/>
      <c r="AM17" s="68"/>
      <c r="AN17" s="68"/>
      <c r="AO17" s="68"/>
      <c r="AP17" s="68"/>
      <c r="AQ17" s="68"/>
      <c r="AR17" s="68"/>
      <c r="AS17" s="68"/>
      <c r="AT17" s="68"/>
      <c r="AU17" s="68"/>
      <c r="AV17" s="68"/>
      <c r="AW17" s="68"/>
      <c r="AX17" s="68"/>
      <c r="AY17" s="68"/>
      <c r="AZ17" s="68"/>
      <c r="BA17" s="68"/>
      <c r="BB17" s="68"/>
      <c r="BC17" s="68"/>
      <c r="BD17" s="68"/>
      <c r="BE17" s="68"/>
      <c r="BF17" s="68"/>
      <c r="BG17" s="68"/>
      <c r="BH17" s="68"/>
      <c r="BI17" s="68"/>
      <c r="BJ17" s="68"/>
      <c r="BK17" s="68"/>
      <c r="BL17" s="68"/>
      <c r="BM17" s="68"/>
      <c r="BN17" s="68"/>
      <c r="BO17" s="68"/>
      <c r="BP17" s="68"/>
      <c r="BQ17" s="68"/>
    </row>
    <row r="18" spans="2:69" ht="16.5" customHeight="1">
      <c r="B18" s="210"/>
      <c r="C18" s="68"/>
      <c r="D18" s="68"/>
      <c r="E18" s="68"/>
      <c r="F18" s="68"/>
      <c r="G18" s="68"/>
      <c r="H18" s="68"/>
      <c r="I18" s="68"/>
      <c r="J18" s="68"/>
      <c r="K18" s="106"/>
      <c r="L18" s="106"/>
      <c r="N18" s="1259" t="s">
        <v>114</v>
      </c>
      <c r="O18" s="1259"/>
      <c r="P18" s="1259"/>
      <c r="Q18" s="1259"/>
      <c r="R18" s="1259"/>
      <c r="S18" s="68"/>
      <c r="T18" s="68"/>
      <c r="U18" s="1258" t="s">
        <v>159</v>
      </c>
      <c r="V18" s="1258"/>
      <c r="W18" s="1258"/>
      <c r="X18" s="1258"/>
      <c r="Y18" s="1258"/>
      <c r="Z18" s="68"/>
      <c r="AA18" s="68"/>
      <c r="AB18" s="68"/>
      <c r="AC18" s="68"/>
      <c r="AD18" s="68"/>
      <c r="AE18" s="68"/>
      <c r="AF18" s="68"/>
      <c r="AG18" s="68"/>
      <c r="AH18" s="68"/>
      <c r="AI18" s="68"/>
      <c r="AJ18" s="68"/>
      <c r="AK18" s="68"/>
      <c r="AL18" s="68"/>
      <c r="AM18" s="68"/>
      <c r="AN18" s="68"/>
      <c r="AO18" s="68"/>
      <c r="AP18" s="68"/>
      <c r="AQ18" s="68"/>
      <c r="AR18" s="68"/>
      <c r="AS18" s="68"/>
      <c r="AT18" s="68"/>
      <c r="AU18" s="68"/>
      <c r="AV18" s="68"/>
      <c r="AW18" s="68"/>
      <c r="AX18" s="68"/>
      <c r="AY18" s="68"/>
      <c r="AZ18" s="68"/>
      <c r="BA18" s="68"/>
      <c r="BB18" s="68"/>
      <c r="BC18" s="68"/>
      <c r="BD18" s="68"/>
      <c r="BE18" s="68"/>
      <c r="BF18" s="68"/>
      <c r="BG18" s="68"/>
      <c r="BH18" s="68"/>
      <c r="BI18" s="68"/>
      <c r="BJ18" s="68"/>
      <c r="BK18" s="68"/>
      <c r="BL18" s="68"/>
      <c r="BM18" s="68"/>
      <c r="BN18" s="68"/>
      <c r="BO18" s="68"/>
      <c r="BP18" s="68"/>
      <c r="BQ18" s="68"/>
    </row>
    <row r="19" spans="2:69" ht="16.5" customHeight="1" thickBot="1">
      <c r="B19" s="210"/>
      <c r="C19" s="68"/>
      <c r="D19" s="400" t="s">
        <v>46</v>
      </c>
      <c r="E19" s="68"/>
      <c r="F19" s="68"/>
      <c r="G19" s="68"/>
      <c r="H19" s="106" t="s">
        <v>115</v>
      </c>
      <c r="I19" s="106" t="s">
        <v>122</v>
      </c>
      <c r="J19" s="106" t="s">
        <v>140</v>
      </c>
      <c r="K19" s="106" t="s">
        <v>292</v>
      </c>
      <c r="L19" s="68"/>
      <c r="N19" s="96">
        <v>2020</v>
      </c>
      <c r="O19" s="96">
        <v>2021</v>
      </c>
      <c r="P19" s="96">
        <v>2022</v>
      </c>
      <c r="Q19" s="96">
        <v>2023</v>
      </c>
      <c r="R19" s="96">
        <v>2024</v>
      </c>
      <c r="S19" s="68"/>
      <c r="T19" s="68"/>
      <c r="U19" s="96">
        <v>2020</v>
      </c>
      <c r="V19" s="96">
        <v>2021</v>
      </c>
      <c r="W19" s="96">
        <v>2022</v>
      </c>
      <c r="X19" s="96">
        <v>2023</v>
      </c>
      <c r="Y19" s="96">
        <v>2024</v>
      </c>
      <c r="Z19" s="68"/>
      <c r="AF19" s="95"/>
      <c r="AG19" s="95"/>
      <c r="AH19" s="95"/>
      <c r="AI19" s="95"/>
      <c r="AJ19" s="95"/>
      <c r="AK19" s="95"/>
      <c r="AL19" s="95"/>
      <c r="AM19" s="95"/>
      <c r="AN19" s="95"/>
      <c r="AO19" s="95"/>
      <c r="AP19" s="95"/>
      <c r="AQ19" s="95"/>
      <c r="AR19" s="95"/>
      <c r="AS19" s="95"/>
      <c r="AT19" s="95"/>
      <c r="AU19" s="95"/>
      <c r="AV19" s="95"/>
      <c r="AW19" s="95"/>
      <c r="AX19" s="95"/>
      <c r="AY19" s="95"/>
      <c r="AZ19" s="95"/>
      <c r="BA19" s="95"/>
      <c r="BB19" s="95"/>
      <c r="BC19" s="95"/>
      <c r="BD19" s="95"/>
      <c r="BE19" s="95"/>
      <c r="BF19" s="95"/>
      <c r="BG19" s="95"/>
      <c r="BH19" s="95"/>
      <c r="BI19" s="95"/>
      <c r="BJ19" s="95"/>
      <c r="BK19" s="95"/>
      <c r="BL19" s="95"/>
      <c r="BM19" s="95"/>
      <c r="BN19" s="95"/>
      <c r="BO19" s="95"/>
      <c r="BP19" s="95"/>
      <c r="BQ19" s="95"/>
    </row>
    <row r="20" spans="2:69">
      <c r="B20" s="210"/>
      <c r="C20" s="68"/>
      <c r="D20" s="1260" t="s">
        <v>221</v>
      </c>
      <c r="E20" s="1261"/>
      <c r="F20" s="1261"/>
      <c r="G20" s="1262"/>
      <c r="H20" s="425">
        <v>43861</v>
      </c>
      <c r="I20" s="425">
        <v>45657</v>
      </c>
      <c r="J20" s="94" t="s">
        <v>63</v>
      </c>
      <c r="K20" s="207">
        <v>10000</v>
      </c>
      <c r="L20" s="68"/>
      <c r="N20" s="107"/>
      <c r="O20" s="214">
        <v>0.01</v>
      </c>
      <c r="P20" s="187">
        <v>0.01</v>
      </c>
      <c r="Q20" s="187">
        <v>0.01</v>
      </c>
      <c r="R20" s="188">
        <v>0.01</v>
      </c>
      <c r="S20" s="68"/>
      <c r="T20" s="68"/>
      <c r="U20" s="108">
        <v>1</v>
      </c>
      <c r="V20" s="109">
        <v>1.01</v>
      </c>
      <c r="W20" s="109">
        <v>1.0201</v>
      </c>
      <c r="X20" s="109">
        <v>1.0303009999999999</v>
      </c>
      <c r="Y20" s="110">
        <v>1.04060401</v>
      </c>
      <c r="Z20" s="68"/>
      <c r="AF20" s="95"/>
      <c r="AG20" s="95"/>
      <c r="AH20" s="95"/>
      <c r="AI20" s="95"/>
      <c r="AJ20" s="95"/>
      <c r="AK20" s="95"/>
      <c r="AL20" s="95"/>
      <c r="AM20" s="95"/>
      <c r="AN20" s="95"/>
      <c r="AO20" s="95"/>
      <c r="AP20" s="95"/>
      <c r="AQ20" s="95"/>
      <c r="AR20" s="95"/>
      <c r="AS20" s="95"/>
      <c r="AT20" s="95"/>
      <c r="AU20" s="95"/>
      <c r="AV20" s="95"/>
      <c r="AW20" s="95"/>
      <c r="AX20" s="95"/>
      <c r="AY20" s="95"/>
      <c r="AZ20" s="95"/>
      <c r="BA20" s="95"/>
      <c r="BB20" s="95"/>
      <c r="BC20" s="95"/>
      <c r="BD20" s="95"/>
      <c r="BE20" s="95"/>
      <c r="BF20" s="95"/>
      <c r="BG20" s="95"/>
      <c r="BH20" s="95"/>
      <c r="BI20" s="95"/>
      <c r="BJ20" s="95"/>
      <c r="BK20" s="95"/>
      <c r="BL20" s="95"/>
      <c r="BM20" s="95"/>
      <c r="BN20" s="95"/>
      <c r="BO20" s="95"/>
      <c r="BP20" s="95"/>
      <c r="BQ20" s="95"/>
    </row>
    <row r="21" spans="2:69">
      <c r="B21" s="210"/>
      <c r="C21" s="68"/>
      <c r="D21" s="1252" t="s">
        <v>222</v>
      </c>
      <c r="E21" s="1253"/>
      <c r="F21" s="1253"/>
      <c r="G21" s="1254"/>
      <c r="H21" s="426">
        <v>43861</v>
      </c>
      <c r="I21" s="426">
        <v>45657</v>
      </c>
      <c r="J21" s="111" t="s">
        <v>63</v>
      </c>
      <c r="K21" s="208">
        <v>7000</v>
      </c>
      <c r="L21" s="68"/>
      <c r="N21" s="107"/>
      <c r="O21" s="215">
        <v>0.01</v>
      </c>
      <c r="P21" s="189">
        <v>0.01</v>
      </c>
      <c r="Q21" s="189">
        <v>0.01</v>
      </c>
      <c r="R21" s="190">
        <v>0.01</v>
      </c>
      <c r="S21" s="68"/>
      <c r="T21" s="68"/>
      <c r="U21" s="112">
        <v>1</v>
      </c>
      <c r="V21" s="113">
        <v>1.01</v>
      </c>
      <c r="W21" s="113">
        <v>1.0201</v>
      </c>
      <c r="X21" s="113">
        <v>1.0303009999999999</v>
      </c>
      <c r="Y21" s="114">
        <v>1.04060401</v>
      </c>
      <c r="Z21" s="68"/>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row>
    <row r="22" spans="2:69">
      <c r="B22" s="210"/>
      <c r="C22" s="68"/>
      <c r="D22" s="1252" t="s">
        <v>176</v>
      </c>
      <c r="E22" s="1253"/>
      <c r="F22" s="1253"/>
      <c r="G22" s="1254"/>
      <c r="H22" s="426">
        <v>43861</v>
      </c>
      <c r="I22" s="426">
        <v>45657</v>
      </c>
      <c r="J22" s="111" t="s">
        <v>63</v>
      </c>
      <c r="K22" s="208">
        <v>50000</v>
      </c>
      <c r="L22" s="68"/>
      <c r="N22" s="107"/>
      <c r="O22" s="215">
        <v>0.01</v>
      </c>
      <c r="P22" s="189">
        <v>0.01</v>
      </c>
      <c r="Q22" s="189">
        <v>0.01</v>
      </c>
      <c r="R22" s="190">
        <v>0.01</v>
      </c>
      <c r="S22" s="68"/>
      <c r="T22" s="68"/>
      <c r="U22" s="112">
        <v>1</v>
      </c>
      <c r="V22" s="113">
        <v>1.01</v>
      </c>
      <c r="W22" s="113">
        <v>1.0201</v>
      </c>
      <c r="X22" s="113">
        <v>1.0303009999999999</v>
      </c>
      <c r="Y22" s="114">
        <v>1.04060401</v>
      </c>
      <c r="Z22" s="68"/>
      <c r="AF22" s="95"/>
      <c r="AG22" s="95"/>
      <c r="AH22" s="95"/>
      <c r="AI22" s="95"/>
      <c r="AJ22" s="95"/>
      <c r="AK22" s="95"/>
      <c r="AL22" s="95"/>
      <c r="AM22" s="95"/>
      <c r="AN22" s="95"/>
      <c r="AO22" s="95"/>
      <c r="AP22" s="95"/>
      <c r="AQ22" s="95"/>
      <c r="AR22" s="95"/>
      <c r="AS22" s="95"/>
      <c r="AT22" s="95"/>
      <c r="AU22" s="95"/>
      <c r="AV22" s="95"/>
      <c r="AW22" s="95"/>
      <c r="AX22" s="95"/>
      <c r="AY22" s="95"/>
      <c r="AZ22" s="95"/>
      <c r="BA22" s="95"/>
      <c r="BB22" s="95"/>
      <c r="BC22" s="95"/>
      <c r="BD22" s="95"/>
      <c r="BE22" s="95"/>
      <c r="BF22" s="95"/>
      <c r="BG22" s="95"/>
      <c r="BH22" s="95"/>
      <c r="BI22" s="95"/>
      <c r="BJ22" s="95"/>
      <c r="BK22" s="95"/>
      <c r="BL22" s="95"/>
      <c r="BM22" s="95"/>
      <c r="BN22" s="95"/>
      <c r="BO22" s="95"/>
      <c r="BP22" s="95"/>
      <c r="BQ22" s="95"/>
    </row>
    <row r="23" spans="2:69">
      <c r="B23" s="210"/>
      <c r="C23" s="68"/>
      <c r="D23" s="1252" t="s">
        <v>223</v>
      </c>
      <c r="E23" s="1253"/>
      <c r="F23" s="1253"/>
      <c r="G23" s="1254"/>
      <c r="H23" s="426">
        <v>43861</v>
      </c>
      <c r="I23" s="426">
        <v>45657</v>
      </c>
      <c r="J23" s="111" t="s">
        <v>63</v>
      </c>
      <c r="K23" s="208">
        <v>10000</v>
      </c>
      <c r="L23" s="68"/>
      <c r="N23" s="107"/>
      <c r="O23" s="215">
        <v>0.01</v>
      </c>
      <c r="P23" s="189">
        <v>0.01</v>
      </c>
      <c r="Q23" s="189">
        <v>0.01</v>
      </c>
      <c r="R23" s="190">
        <v>0.01</v>
      </c>
      <c r="S23" s="68"/>
      <c r="T23" s="68"/>
      <c r="U23" s="112">
        <v>1</v>
      </c>
      <c r="V23" s="113">
        <v>1.01</v>
      </c>
      <c r="W23" s="113">
        <v>1.0201</v>
      </c>
      <c r="X23" s="113">
        <v>1.0303009999999999</v>
      </c>
      <c r="Y23" s="114">
        <v>1.04060401</v>
      </c>
      <c r="Z23" s="68"/>
      <c r="AF23" s="95"/>
      <c r="AG23" s="95"/>
      <c r="AH23" s="95"/>
      <c r="AI23" s="95"/>
      <c r="AJ23" s="95"/>
      <c r="AK23" s="95"/>
      <c r="AL23" s="95"/>
      <c r="AM23" s="95"/>
      <c r="AN23" s="95"/>
      <c r="AO23" s="95"/>
      <c r="AP23" s="95"/>
      <c r="AQ23" s="95"/>
      <c r="AR23" s="95"/>
      <c r="AS23" s="95"/>
      <c r="AT23" s="95"/>
      <c r="AU23" s="95"/>
      <c r="AV23" s="95"/>
      <c r="AW23" s="95"/>
      <c r="AX23" s="95"/>
      <c r="AY23" s="95"/>
      <c r="AZ23" s="95"/>
      <c r="BA23" s="95"/>
      <c r="BB23" s="95"/>
      <c r="BC23" s="95"/>
      <c r="BD23" s="95"/>
      <c r="BE23" s="95"/>
      <c r="BF23" s="95"/>
      <c r="BG23" s="95"/>
      <c r="BH23" s="95"/>
      <c r="BI23" s="95"/>
      <c r="BJ23" s="95"/>
      <c r="BK23" s="95"/>
      <c r="BL23" s="95"/>
      <c r="BM23" s="95"/>
      <c r="BN23" s="95"/>
      <c r="BO23" s="95"/>
      <c r="BP23" s="95"/>
      <c r="BQ23" s="95"/>
    </row>
    <row r="24" spans="2:69">
      <c r="B24" s="210"/>
      <c r="C24" s="68"/>
      <c r="D24" s="1252" t="s">
        <v>224</v>
      </c>
      <c r="E24" s="1253"/>
      <c r="F24" s="1253"/>
      <c r="G24" s="1254"/>
      <c r="H24" s="426">
        <v>43861</v>
      </c>
      <c r="I24" s="426">
        <v>45657</v>
      </c>
      <c r="J24" s="111" t="s">
        <v>63</v>
      </c>
      <c r="K24" s="208">
        <v>4000</v>
      </c>
      <c r="L24" s="68"/>
      <c r="N24" s="107"/>
      <c r="O24" s="215">
        <v>0.01</v>
      </c>
      <c r="P24" s="189">
        <v>0.01</v>
      </c>
      <c r="Q24" s="189">
        <v>0.01</v>
      </c>
      <c r="R24" s="190">
        <v>0.01</v>
      </c>
      <c r="S24" s="68"/>
      <c r="T24" s="68"/>
      <c r="U24" s="112">
        <v>1</v>
      </c>
      <c r="V24" s="113">
        <v>1.01</v>
      </c>
      <c r="W24" s="113">
        <v>1.0201</v>
      </c>
      <c r="X24" s="113">
        <v>1.0303009999999999</v>
      </c>
      <c r="Y24" s="114">
        <v>1.04060401</v>
      </c>
      <c r="Z24" s="68"/>
      <c r="AF24" s="95"/>
      <c r="AG24" s="95"/>
      <c r="AH24" s="95"/>
      <c r="AI24" s="95"/>
      <c r="AJ24" s="95"/>
      <c r="AK24" s="95"/>
      <c r="AL24" s="95"/>
      <c r="AM24" s="95"/>
      <c r="AN24" s="95"/>
      <c r="AO24" s="95"/>
      <c r="AP24" s="95"/>
      <c r="AQ24" s="95"/>
      <c r="AR24" s="95"/>
      <c r="AS24" s="95"/>
      <c r="AT24" s="95"/>
      <c r="AU24" s="95"/>
      <c r="AV24" s="95"/>
      <c r="AW24" s="95"/>
      <c r="AX24" s="95"/>
      <c r="AY24" s="95"/>
      <c r="AZ24" s="95"/>
      <c r="BA24" s="95"/>
      <c r="BB24" s="95"/>
      <c r="BC24" s="95"/>
      <c r="BD24" s="95"/>
      <c r="BE24" s="95"/>
      <c r="BF24" s="95"/>
      <c r="BG24" s="95"/>
      <c r="BH24" s="95"/>
      <c r="BI24" s="95"/>
      <c r="BJ24" s="95"/>
      <c r="BK24" s="95"/>
      <c r="BL24" s="95"/>
      <c r="BM24" s="95"/>
      <c r="BN24" s="95"/>
      <c r="BO24" s="95"/>
      <c r="BP24" s="95"/>
      <c r="BQ24" s="95"/>
    </row>
    <row r="25" spans="2:69">
      <c r="B25" s="210"/>
      <c r="C25" s="68"/>
      <c r="D25" s="1252" t="s">
        <v>225</v>
      </c>
      <c r="E25" s="1253"/>
      <c r="F25" s="1253"/>
      <c r="G25" s="1254"/>
      <c r="H25" s="426">
        <v>43861</v>
      </c>
      <c r="I25" s="426">
        <v>45657</v>
      </c>
      <c r="J25" s="111" t="s">
        <v>63</v>
      </c>
      <c r="K25" s="208">
        <v>1000</v>
      </c>
      <c r="L25" s="68"/>
      <c r="N25" s="107"/>
      <c r="O25" s="215">
        <v>0.01</v>
      </c>
      <c r="P25" s="189">
        <v>0.01</v>
      </c>
      <c r="Q25" s="189">
        <v>0.01</v>
      </c>
      <c r="R25" s="190">
        <v>0.01</v>
      </c>
      <c r="S25" s="68"/>
      <c r="T25" s="68"/>
      <c r="U25" s="112">
        <v>1</v>
      </c>
      <c r="V25" s="113">
        <v>1.01</v>
      </c>
      <c r="W25" s="113">
        <v>1.0201</v>
      </c>
      <c r="X25" s="113">
        <v>1.0303009999999999</v>
      </c>
      <c r="Y25" s="114">
        <v>1.04060401</v>
      </c>
      <c r="Z25" s="68"/>
      <c r="AF25" s="95"/>
      <c r="AG25" s="95"/>
      <c r="AH25" s="95"/>
      <c r="AI25" s="95"/>
      <c r="AJ25" s="95"/>
      <c r="AK25" s="95"/>
      <c r="AL25" s="95"/>
      <c r="AM25" s="95"/>
      <c r="AN25" s="95"/>
      <c r="AO25" s="95"/>
      <c r="AP25" s="95"/>
      <c r="AQ25" s="95"/>
      <c r="AR25" s="95"/>
      <c r="AS25" s="95"/>
      <c r="AT25" s="95"/>
      <c r="AU25" s="95"/>
      <c r="AV25" s="95"/>
      <c r="AW25" s="95"/>
      <c r="AX25" s="95"/>
      <c r="AY25" s="95"/>
      <c r="AZ25" s="95"/>
      <c r="BA25" s="95"/>
      <c r="BB25" s="95"/>
      <c r="BC25" s="95"/>
      <c r="BD25" s="95"/>
      <c r="BE25" s="95"/>
      <c r="BF25" s="95"/>
      <c r="BG25" s="95"/>
      <c r="BH25" s="95"/>
      <c r="BI25" s="95"/>
      <c r="BJ25" s="95"/>
      <c r="BK25" s="95"/>
      <c r="BL25" s="95"/>
      <c r="BM25" s="95"/>
      <c r="BN25" s="95"/>
      <c r="BO25" s="95"/>
      <c r="BP25" s="95"/>
      <c r="BQ25" s="95"/>
    </row>
    <row r="26" spans="2:69">
      <c r="B26" s="210"/>
      <c r="C26" s="68"/>
      <c r="D26" s="1252" t="s">
        <v>162</v>
      </c>
      <c r="E26" s="1253"/>
      <c r="F26" s="1253"/>
      <c r="G26" s="1254"/>
      <c r="H26" s="426">
        <v>43861</v>
      </c>
      <c r="I26" s="426">
        <v>45657</v>
      </c>
      <c r="J26" s="111" t="s">
        <v>63</v>
      </c>
      <c r="K26" s="208"/>
      <c r="L26" s="68"/>
      <c r="N26" s="107"/>
      <c r="O26" s="215">
        <v>0.01</v>
      </c>
      <c r="P26" s="189">
        <v>0.01</v>
      </c>
      <c r="Q26" s="189">
        <v>0.01</v>
      </c>
      <c r="R26" s="190">
        <v>0.01</v>
      </c>
      <c r="S26" s="68"/>
      <c r="T26" s="68"/>
      <c r="U26" s="112">
        <v>1</v>
      </c>
      <c r="V26" s="113">
        <v>1.01</v>
      </c>
      <c r="W26" s="113">
        <v>1.0201</v>
      </c>
      <c r="X26" s="113">
        <v>1.0303009999999999</v>
      </c>
      <c r="Y26" s="114">
        <v>1.04060401</v>
      </c>
      <c r="Z26" s="68"/>
      <c r="AF26" s="95"/>
      <c r="AG26" s="95"/>
      <c r="AH26" s="95"/>
      <c r="AI26" s="95"/>
      <c r="AJ26" s="95"/>
      <c r="AK26" s="95"/>
      <c r="AL26" s="95"/>
      <c r="AM26" s="95"/>
      <c r="AN26" s="95"/>
      <c r="AO26" s="95"/>
      <c r="AP26" s="95"/>
      <c r="AQ26" s="95"/>
      <c r="AR26" s="95"/>
      <c r="AS26" s="95"/>
      <c r="AT26" s="95"/>
      <c r="AU26" s="95"/>
      <c r="AV26" s="95"/>
      <c r="AW26" s="95"/>
      <c r="AX26" s="95"/>
      <c r="AY26" s="95"/>
      <c r="AZ26" s="95"/>
      <c r="BA26" s="95"/>
      <c r="BB26" s="95"/>
      <c r="BC26" s="95"/>
      <c r="BD26" s="95"/>
      <c r="BE26" s="95"/>
      <c r="BF26" s="95"/>
      <c r="BG26" s="95"/>
      <c r="BH26" s="95"/>
      <c r="BI26" s="95"/>
      <c r="BJ26" s="95"/>
      <c r="BK26" s="95"/>
      <c r="BL26" s="95"/>
      <c r="BM26" s="95"/>
      <c r="BN26" s="95"/>
      <c r="BO26" s="95"/>
      <c r="BP26" s="95"/>
      <c r="BQ26" s="95"/>
    </row>
    <row r="27" spans="2:69">
      <c r="B27" s="210"/>
      <c r="C27" s="68"/>
      <c r="D27" s="1252" t="s">
        <v>163</v>
      </c>
      <c r="E27" s="1253"/>
      <c r="F27" s="1253"/>
      <c r="G27" s="1254"/>
      <c r="H27" s="426">
        <v>43861</v>
      </c>
      <c r="I27" s="426">
        <v>45657</v>
      </c>
      <c r="J27" s="111" t="s">
        <v>63</v>
      </c>
      <c r="K27" s="208"/>
      <c r="L27" s="68"/>
      <c r="N27" s="107"/>
      <c r="O27" s="215"/>
      <c r="P27" s="189"/>
      <c r="Q27" s="189"/>
      <c r="R27" s="190"/>
      <c r="S27" s="68"/>
      <c r="T27" s="68"/>
      <c r="U27" s="112">
        <v>1</v>
      </c>
      <c r="V27" s="113">
        <v>1</v>
      </c>
      <c r="W27" s="113">
        <v>1</v>
      </c>
      <c r="X27" s="113">
        <v>1</v>
      </c>
      <c r="Y27" s="114">
        <v>1</v>
      </c>
      <c r="Z27" s="68"/>
      <c r="AF27" s="95"/>
      <c r="AG27" s="95"/>
      <c r="AH27" s="95"/>
      <c r="AI27" s="95"/>
      <c r="AJ27" s="95"/>
      <c r="AK27" s="95"/>
      <c r="AL27" s="95"/>
      <c r="AM27" s="95"/>
      <c r="AN27" s="95"/>
      <c r="AO27" s="95"/>
      <c r="AP27" s="95"/>
      <c r="AQ27" s="95"/>
      <c r="AR27" s="95"/>
      <c r="AS27" s="95"/>
      <c r="AT27" s="95"/>
      <c r="AU27" s="95"/>
      <c r="AV27" s="95"/>
      <c r="AW27" s="95"/>
      <c r="AX27" s="95"/>
      <c r="AY27" s="95"/>
      <c r="AZ27" s="95"/>
      <c r="BA27" s="95"/>
      <c r="BB27" s="95"/>
      <c r="BC27" s="95"/>
      <c r="BD27" s="95"/>
      <c r="BE27" s="95"/>
      <c r="BF27" s="95"/>
      <c r="BG27" s="95"/>
      <c r="BH27" s="95"/>
      <c r="BI27" s="95"/>
      <c r="BJ27" s="95"/>
      <c r="BK27" s="95"/>
      <c r="BL27" s="95"/>
      <c r="BM27" s="95"/>
      <c r="BN27" s="95"/>
      <c r="BO27" s="95"/>
      <c r="BP27" s="95"/>
      <c r="BQ27" s="95"/>
    </row>
    <row r="28" spans="2:69">
      <c r="B28" s="210"/>
      <c r="C28" s="68"/>
      <c r="D28" s="1252" t="s">
        <v>164</v>
      </c>
      <c r="E28" s="1253"/>
      <c r="F28" s="1253"/>
      <c r="G28" s="1254"/>
      <c r="H28" s="426">
        <v>43861</v>
      </c>
      <c r="I28" s="426">
        <v>45657</v>
      </c>
      <c r="J28" s="111" t="s">
        <v>63</v>
      </c>
      <c r="K28" s="208"/>
      <c r="L28" s="68"/>
      <c r="N28" s="107"/>
      <c r="O28" s="215"/>
      <c r="P28" s="189"/>
      <c r="Q28" s="189"/>
      <c r="R28" s="190"/>
      <c r="S28" s="68"/>
      <c r="T28" s="68"/>
      <c r="U28" s="112">
        <v>1</v>
      </c>
      <c r="V28" s="113">
        <v>1</v>
      </c>
      <c r="W28" s="113">
        <v>1</v>
      </c>
      <c r="X28" s="113">
        <v>1</v>
      </c>
      <c r="Y28" s="114">
        <v>1</v>
      </c>
      <c r="Z28" s="68"/>
      <c r="AF28" s="95"/>
      <c r="AG28" s="95"/>
      <c r="AH28" s="95"/>
      <c r="AI28" s="95"/>
      <c r="AJ28" s="95"/>
      <c r="AK28" s="95"/>
      <c r="AL28" s="95"/>
      <c r="AM28" s="95"/>
      <c r="AN28" s="95"/>
      <c r="AO28" s="95"/>
      <c r="AP28" s="95"/>
      <c r="AQ28" s="95"/>
      <c r="AR28" s="95"/>
      <c r="AS28" s="95"/>
      <c r="AT28" s="95"/>
      <c r="AU28" s="95"/>
      <c r="AV28" s="95"/>
      <c r="AW28" s="95"/>
      <c r="AX28" s="95"/>
      <c r="AY28" s="95"/>
      <c r="AZ28" s="95"/>
      <c r="BA28" s="95"/>
      <c r="BB28" s="95"/>
      <c r="BC28" s="95"/>
      <c r="BD28" s="95"/>
      <c r="BE28" s="95"/>
      <c r="BF28" s="95"/>
      <c r="BG28" s="95"/>
      <c r="BH28" s="95"/>
      <c r="BI28" s="95"/>
      <c r="BJ28" s="95"/>
      <c r="BK28" s="95"/>
      <c r="BL28" s="95"/>
      <c r="BM28" s="95"/>
      <c r="BN28" s="95"/>
      <c r="BO28" s="95"/>
      <c r="BP28" s="95"/>
      <c r="BQ28" s="95"/>
    </row>
    <row r="29" spans="2:69">
      <c r="B29" s="210"/>
      <c r="C29" s="68"/>
      <c r="D29" s="1252" t="s">
        <v>165</v>
      </c>
      <c r="E29" s="1253"/>
      <c r="F29" s="1253"/>
      <c r="G29" s="1254"/>
      <c r="H29" s="426">
        <v>43861</v>
      </c>
      <c r="I29" s="426">
        <v>45657</v>
      </c>
      <c r="J29" s="111" t="s">
        <v>63</v>
      </c>
      <c r="K29" s="208"/>
      <c r="L29" s="68"/>
      <c r="N29" s="107"/>
      <c r="O29" s="215"/>
      <c r="P29" s="189"/>
      <c r="Q29" s="189"/>
      <c r="R29" s="190"/>
      <c r="S29" s="68"/>
      <c r="T29" s="68"/>
      <c r="U29" s="112">
        <v>1</v>
      </c>
      <c r="V29" s="113">
        <v>1</v>
      </c>
      <c r="W29" s="113">
        <v>1</v>
      </c>
      <c r="X29" s="113">
        <v>1</v>
      </c>
      <c r="Y29" s="114">
        <v>1</v>
      </c>
      <c r="Z29" s="68"/>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row>
    <row r="30" spans="2:69">
      <c r="B30" s="210"/>
      <c r="C30" s="68"/>
      <c r="D30" s="1252" t="s">
        <v>166</v>
      </c>
      <c r="E30" s="1253"/>
      <c r="F30" s="1253"/>
      <c r="G30" s="1254"/>
      <c r="H30" s="426">
        <v>43861</v>
      </c>
      <c r="I30" s="426">
        <v>45657</v>
      </c>
      <c r="J30" s="111" t="s">
        <v>63</v>
      </c>
      <c r="K30" s="208"/>
      <c r="L30" s="68"/>
      <c r="N30" s="107"/>
      <c r="O30" s="215"/>
      <c r="P30" s="189"/>
      <c r="Q30" s="189"/>
      <c r="R30" s="190"/>
      <c r="S30" s="68"/>
      <c r="T30" s="68"/>
      <c r="U30" s="112">
        <v>1</v>
      </c>
      <c r="V30" s="113">
        <v>1</v>
      </c>
      <c r="W30" s="113">
        <v>1</v>
      </c>
      <c r="X30" s="113">
        <v>1</v>
      </c>
      <c r="Y30" s="114">
        <v>1</v>
      </c>
      <c r="Z30" s="68"/>
      <c r="AF30" s="95"/>
      <c r="AG30" s="95"/>
      <c r="AH30" s="95"/>
      <c r="AI30" s="95"/>
      <c r="AJ30" s="95"/>
      <c r="AK30" s="95"/>
      <c r="AL30" s="95"/>
      <c r="AM30" s="95"/>
      <c r="AN30" s="95"/>
      <c r="AO30" s="95"/>
      <c r="AP30" s="95"/>
      <c r="AQ30" s="95"/>
      <c r="AR30" s="95"/>
      <c r="AS30" s="95"/>
      <c r="AT30" s="95"/>
      <c r="AU30" s="95"/>
      <c r="AV30" s="95"/>
      <c r="AW30" s="95"/>
      <c r="AX30" s="95"/>
      <c r="AY30" s="95"/>
      <c r="AZ30" s="95"/>
      <c r="BA30" s="95"/>
      <c r="BB30" s="95"/>
      <c r="BC30" s="95"/>
      <c r="BD30" s="95"/>
      <c r="BE30" s="95"/>
      <c r="BF30" s="95"/>
      <c r="BG30" s="95"/>
      <c r="BH30" s="95"/>
      <c r="BI30" s="95"/>
      <c r="BJ30" s="95"/>
      <c r="BK30" s="95"/>
      <c r="BL30" s="95"/>
      <c r="BM30" s="95"/>
      <c r="BN30" s="95"/>
      <c r="BO30" s="95"/>
      <c r="BP30" s="95"/>
      <c r="BQ30" s="95"/>
    </row>
    <row r="31" spans="2:69">
      <c r="B31" s="210"/>
      <c r="C31" s="68"/>
      <c r="D31" s="1252" t="s">
        <v>167</v>
      </c>
      <c r="E31" s="1253"/>
      <c r="F31" s="1253"/>
      <c r="G31" s="1254"/>
      <c r="H31" s="426">
        <v>43861</v>
      </c>
      <c r="I31" s="426">
        <v>45657</v>
      </c>
      <c r="J31" s="111" t="s">
        <v>63</v>
      </c>
      <c r="K31" s="208"/>
      <c r="L31" s="68"/>
      <c r="N31" s="107"/>
      <c r="O31" s="215"/>
      <c r="P31" s="189"/>
      <c r="Q31" s="189"/>
      <c r="R31" s="190"/>
      <c r="S31" s="68"/>
      <c r="T31" s="68"/>
      <c r="U31" s="112">
        <v>1</v>
      </c>
      <c r="V31" s="113">
        <v>1</v>
      </c>
      <c r="W31" s="113">
        <v>1</v>
      </c>
      <c r="X31" s="113">
        <v>1</v>
      </c>
      <c r="Y31" s="114">
        <v>1</v>
      </c>
      <c r="Z31" s="68"/>
      <c r="AF31" s="95"/>
      <c r="AG31" s="95"/>
      <c r="AH31" s="95"/>
      <c r="AI31" s="95"/>
      <c r="AJ31" s="95"/>
      <c r="AK31" s="95"/>
      <c r="AL31" s="95"/>
      <c r="AM31" s="95"/>
      <c r="AN31" s="95"/>
      <c r="AO31" s="95"/>
      <c r="AP31" s="95"/>
      <c r="AQ31" s="95"/>
      <c r="AR31" s="95"/>
      <c r="AS31" s="95"/>
      <c r="AT31" s="95"/>
      <c r="AU31" s="95"/>
      <c r="AV31" s="95"/>
      <c r="AW31" s="95"/>
      <c r="AX31" s="95"/>
      <c r="AY31" s="95"/>
      <c r="AZ31" s="95"/>
      <c r="BA31" s="95"/>
      <c r="BB31" s="95"/>
      <c r="BC31" s="95"/>
      <c r="BD31" s="95"/>
      <c r="BE31" s="95"/>
      <c r="BF31" s="95"/>
      <c r="BG31" s="95"/>
      <c r="BH31" s="95"/>
      <c r="BI31" s="95"/>
      <c r="BJ31" s="95"/>
      <c r="BK31" s="95"/>
      <c r="BL31" s="95"/>
      <c r="BM31" s="95"/>
      <c r="BN31" s="95"/>
      <c r="BO31" s="95"/>
      <c r="BP31" s="95"/>
      <c r="BQ31" s="95"/>
    </row>
    <row r="32" spans="2:69">
      <c r="B32" s="210"/>
      <c r="C32" s="68"/>
      <c r="D32" s="1252" t="s">
        <v>168</v>
      </c>
      <c r="E32" s="1253"/>
      <c r="F32" s="1253"/>
      <c r="G32" s="1254"/>
      <c r="H32" s="426">
        <v>43861</v>
      </c>
      <c r="I32" s="426">
        <v>45657</v>
      </c>
      <c r="J32" s="111" t="s">
        <v>63</v>
      </c>
      <c r="K32" s="208"/>
      <c r="L32" s="68"/>
      <c r="N32" s="107"/>
      <c r="O32" s="215"/>
      <c r="P32" s="189"/>
      <c r="Q32" s="189"/>
      <c r="R32" s="190"/>
      <c r="S32" s="68"/>
      <c r="T32" s="68"/>
      <c r="U32" s="112">
        <v>1</v>
      </c>
      <c r="V32" s="113">
        <v>1</v>
      </c>
      <c r="W32" s="113">
        <v>1</v>
      </c>
      <c r="X32" s="113">
        <v>1</v>
      </c>
      <c r="Y32" s="114">
        <v>1</v>
      </c>
      <c r="Z32" s="68"/>
      <c r="AF32" s="95"/>
      <c r="AG32" s="95"/>
      <c r="AH32" s="95"/>
      <c r="AI32" s="95"/>
      <c r="AJ32" s="95"/>
      <c r="AK32" s="95"/>
      <c r="AL32" s="95"/>
      <c r="AM32" s="95"/>
      <c r="AN32" s="95"/>
      <c r="AO32" s="95"/>
      <c r="AP32" s="95"/>
      <c r="AQ32" s="95"/>
      <c r="AR32" s="95"/>
      <c r="AS32" s="95"/>
      <c r="AT32" s="95"/>
      <c r="AU32" s="95"/>
      <c r="AV32" s="95"/>
      <c r="AW32" s="95"/>
      <c r="AX32" s="95"/>
      <c r="AY32" s="95"/>
      <c r="AZ32" s="95"/>
      <c r="BA32" s="95"/>
      <c r="BB32" s="95"/>
      <c r="BC32" s="95"/>
      <c r="BD32" s="95"/>
      <c r="BE32" s="95"/>
      <c r="BF32" s="95"/>
      <c r="BG32" s="95"/>
      <c r="BH32" s="95"/>
      <c r="BI32" s="95"/>
      <c r="BJ32" s="95"/>
      <c r="BK32" s="95"/>
      <c r="BL32" s="95"/>
      <c r="BM32" s="95"/>
      <c r="BN32" s="95"/>
      <c r="BO32" s="95"/>
      <c r="BP32" s="95"/>
      <c r="BQ32" s="95"/>
    </row>
    <row r="33" spans="2:69">
      <c r="B33" s="210"/>
      <c r="C33" s="68"/>
      <c r="D33" s="1252" t="s">
        <v>169</v>
      </c>
      <c r="E33" s="1253"/>
      <c r="F33" s="1253"/>
      <c r="G33" s="1254"/>
      <c r="H33" s="426">
        <v>43861</v>
      </c>
      <c r="I33" s="426">
        <v>45657</v>
      </c>
      <c r="J33" s="111" t="s">
        <v>63</v>
      </c>
      <c r="K33" s="208"/>
      <c r="L33" s="68"/>
      <c r="N33" s="107"/>
      <c r="O33" s="215"/>
      <c r="P33" s="189"/>
      <c r="Q33" s="189"/>
      <c r="R33" s="190"/>
      <c r="S33" s="68"/>
      <c r="T33" s="68"/>
      <c r="U33" s="112">
        <v>1</v>
      </c>
      <c r="V33" s="113">
        <v>1</v>
      </c>
      <c r="W33" s="113">
        <v>1</v>
      </c>
      <c r="X33" s="113">
        <v>1</v>
      </c>
      <c r="Y33" s="114">
        <v>1</v>
      </c>
      <c r="Z33" s="68"/>
      <c r="AF33" s="95"/>
      <c r="AG33" s="95"/>
      <c r="AH33" s="95"/>
      <c r="AI33" s="95"/>
      <c r="AJ33" s="95"/>
      <c r="AK33" s="95"/>
      <c r="AL33" s="95"/>
      <c r="AM33" s="95"/>
      <c r="AN33" s="95"/>
      <c r="AO33" s="95"/>
      <c r="AP33" s="95"/>
      <c r="AQ33" s="95"/>
      <c r="AR33" s="95"/>
      <c r="AS33" s="95"/>
      <c r="AT33" s="95"/>
      <c r="AU33" s="95"/>
      <c r="AV33" s="95"/>
      <c r="AW33" s="95"/>
      <c r="AX33" s="95"/>
      <c r="AY33" s="95"/>
      <c r="AZ33" s="95"/>
      <c r="BA33" s="95"/>
      <c r="BB33" s="95"/>
      <c r="BC33" s="95"/>
      <c r="BD33" s="95"/>
      <c r="BE33" s="95"/>
      <c r="BF33" s="95"/>
      <c r="BG33" s="95"/>
      <c r="BH33" s="95"/>
      <c r="BI33" s="95"/>
      <c r="BJ33" s="95"/>
      <c r="BK33" s="95"/>
      <c r="BL33" s="95"/>
      <c r="BM33" s="95"/>
      <c r="BN33" s="95"/>
      <c r="BO33" s="95"/>
      <c r="BP33" s="95"/>
      <c r="BQ33" s="95"/>
    </row>
    <row r="34" spans="2:69" ht="11.25" thickBot="1">
      <c r="B34" s="210"/>
      <c r="C34" s="68"/>
      <c r="D34" s="1255" t="s">
        <v>170</v>
      </c>
      <c r="E34" s="1256"/>
      <c r="F34" s="1256"/>
      <c r="G34" s="1257"/>
      <c r="H34" s="427">
        <v>43861</v>
      </c>
      <c r="I34" s="427">
        <v>45657</v>
      </c>
      <c r="J34" s="115" t="s">
        <v>63</v>
      </c>
      <c r="K34" s="209"/>
      <c r="L34" s="68"/>
      <c r="N34" s="107"/>
      <c r="O34" s="216"/>
      <c r="P34" s="191"/>
      <c r="Q34" s="191"/>
      <c r="R34" s="192"/>
      <c r="S34" s="68"/>
      <c r="T34" s="68"/>
      <c r="U34" s="116">
        <v>1</v>
      </c>
      <c r="V34" s="117">
        <v>1</v>
      </c>
      <c r="W34" s="117">
        <v>1</v>
      </c>
      <c r="X34" s="117">
        <v>1</v>
      </c>
      <c r="Y34" s="118">
        <v>1</v>
      </c>
      <c r="Z34" s="68"/>
      <c r="AF34" s="95"/>
      <c r="AG34" s="95"/>
      <c r="AH34" s="95"/>
      <c r="AI34" s="95"/>
      <c r="AJ34" s="95"/>
      <c r="AK34" s="95"/>
      <c r="AL34" s="95"/>
      <c r="AM34" s="95"/>
      <c r="AN34" s="95"/>
      <c r="AO34" s="95"/>
      <c r="AP34" s="95"/>
      <c r="AQ34" s="95"/>
      <c r="AR34" s="95"/>
      <c r="AS34" s="95"/>
      <c r="AT34" s="95"/>
      <c r="AU34" s="95"/>
      <c r="AV34" s="95"/>
      <c r="AW34" s="95"/>
      <c r="AX34" s="95"/>
      <c r="AY34" s="95"/>
      <c r="AZ34" s="95"/>
      <c r="BA34" s="95"/>
      <c r="BB34" s="95"/>
      <c r="BC34" s="95"/>
      <c r="BD34" s="95"/>
      <c r="BE34" s="95"/>
      <c r="BF34" s="95"/>
      <c r="BG34" s="95"/>
      <c r="BH34" s="95"/>
      <c r="BI34" s="95"/>
      <c r="BJ34" s="95"/>
      <c r="BK34" s="95"/>
      <c r="BL34" s="95"/>
      <c r="BM34" s="95"/>
      <c r="BN34" s="95"/>
      <c r="BO34" s="95"/>
      <c r="BP34" s="95"/>
      <c r="BQ34" s="95"/>
    </row>
    <row r="35" spans="2:69">
      <c r="C35" s="68"/>
      <c r="D35" s="68"/>
      <c r="E35" s="68"/>
      <c r="F35" s="68"/>
      <c r="G35" s="68"/>
      <c r="H35" s="68"/>
      <c r="I35" s="68"/>
      <c r="J35" s="95"/>
      <c r="K35" s="95"/>
      <c r="L35" s="95"/>
      <c r="M35" s="95"/>
      <c r="S35" s="95"/>
      <c r="T35" s="68"/>
      <c r="U35" s="68"/>
      <c r="V35" s="68"/>
      <c r="W35" s="68"/>
      <c r="X35" s="68"/>
      <c r="Y35" s="95"/>
      <c r="Z35" s="95"/>
      <c r="AF35" s="95"/>
      <c r="AG35" s="95"/>
      <c r="AH35" s="95"/>
      <c r="AI35" s="95"/>
      <c r="AJ35" s="95"/>
      <c r="AK35" s="95"/>
      <c r="AL35" s="95"/>
      <c r="AM35" s="95"/>
      <c r="AN35" s="95"/>
      <c r="AO35" s="95"/>
      <c r="AP35" s="95"/>
      <c r="AQ35" s="95"/>
      <c r="AR35" s="95"/>
      <c r="AS35" s="95"/>
      <c r="AT35" s="95"/>
      <c r="AU35" s="95"/>
      <c r="AV35" s="95"/>
      <c r="AW35" s="95"/>
      <c r="AX35" s="95"/>
      <c r="AY35" s="95"/>
      <c r="AZ35" s="95"/>
      <c r="BA35" s="95"/>
      <c r="BB35" s="95"/>
      <c r="BC35" s="95"/>
      <c r="BD35" s="95"/>
      <c r="BE35" s="95"/>
      <c r="BF35" s="95"/>
      <c r="BG35" s="95"/>
      <c r="BH35" s="95"/>
      <c r="BI35" s="95"/>
      <c r="BJ35" s="95"/>
      <c r="BK35" s="95"/>
      <c r="BL35" s="95"/>
      <c r="BM35" s="95"/>
      <c r="BN35" s="95"/>
      <c r="BO35" s="95"/>
      <c r="BP35" s="95"/>
      <c r="BQ35" s="95"/>
    </row>
    <row r="36" spans="2:69">
      <c r="C36" s="68"/>
      <c r="D36" s="68"/>
      <c r="E36" s="68"/>
      <c r="F36" s="68"/>
      <c r="G36" s="68"/>
      <c r="H36" s="68"/>
      <c r="I36" s="68"/>
      <c r="J36" s="95"/>
      <c r="K36" s="95"/>
      <c r="L36" s="95"/>
      <c r="M36" s="95"/>
      <c r="S36" s="95"/>
      <c r="T36" s="68"/>
      <c r="U36" s="68"/>
      <c r="V36" s="68"/>
      <c r="W36" s="68"/>
      <c r="X36" s="68"/>
      <c r="Y36" s="95"/>
      <c r="Z36" s="95"/>
      <c r="AF36" s="95"/>
      <c r="AG36" s="95"/>
      <c r="AH36" s="95"/>
      <c r="AI36" s="95"/>
      <c r="AJ36" s="95"/>
      <c r="AK36" s="95"/>
      <c r="AL36" s="95"/>
      <c r="AM36" s="95"/>
      <c r="AN36" s="95"/>
      <c r="AO36" s="95"/>
      <c r="AP36" s="95"/>
      <c r="AQ36" s="95"/>
      <c r="AR36" s="95"/>
      <c r="AS36" s="95"/>
      <c r="AT36" s="95"/>
      <c r="AU36" s="95"/>
      <c r="AV36" s="95"/>
      <c r="AW36" s="95"/>
      <c r="AX36" s="95"/>
      <c r="AY36" s="95"/>
      <c r="AZ36" s="95"/>
      <c r="BA36" s="95"/>
      <c r="BB36" s="95"/>
      <c r="BC36" s="95"/>
      <c r="BD36" s="95"/>
      <c r="BE36" s="95"/>
      <c r="BF36" s="95"/>
      <c r="BG36" s="95"/>
      <c r="BH36" s="95"/>
      <c r="BI36" s="95"/>
      <c r="BJ36" s="95"/>
      <c r="BK36" s="95"/>
      <c r="BL36" s="95"/>
      <c r="BM36" s="95"/>
      <c r="BN36" s="95"/>
      <c r="BO36" s="95"/>
      <c r="BP36" s="95"/>
      <c r="BQ36" s="95"/>
    </row>
    <row r="37" spans="2:69" ht="12.75">
      <c r="C37" s="75" t="s">
        <v>293</v>
      </c>
      <c r="D37" s="68"/>
      <c r="E37" s="68"/>
      <c r="F37" s="68"/>
      <c r="G37" s="68"/>
      <c r="H37" s="68"/>
      <c r="I37" s="68"/>
      <c r="J37" s="95"/>
      <c r="K37" s="95"/>
      <c r="L37" s="95"/>
      <c r="M37" s="95"/>
      <c r="N37" s="95"/>
      <c r="O37" s="95"/>
      <c r="P37" s="95"/>
      <c r="Q37" s="95"/>
      <c r="R37" s="95"/>
      <c r="S37" s="95"/>
      <c r="T37" s="95"/>
      <c r="U37" s="95"/>
      <c r="V37" s="95"/>
      <c r="W37" s="95"/>
      <c r="X37" s="95"/>
      <c r="Y37" s="95"/>
      <c r="Z37" s="95"/>
      <c r="AA37" s="95"/>
      <c r="AB37" s="95"/>
      <c r="AC37" s="95"/>
      <c r="AD37" s="95"/>
      <c r="AE37" s="95"/>
      <c r="AF37" s="95"/>
      <c r="AG37" s="95"/>
      <c r="AH37" s="95"/>
      <c r="AI37" s="95"/>
      <c r="AJ37" s="95"/>
      <c r="AK37" s="95"/>
      <c r="AL37" s="95"/>
      <c r="AM37" s="95"/>
      <c r="AN37" s="95"/>
      <c r="AO37" s="95"/>
      <c r="AP37" s="95"/>
      <c r="AQ37" s="95"/>
      <c r="AR37" s="95"/>
      <c r="AS37" s="95"/>
      <c r="AT37" s="95"/>
      <c r="AU37" s="95"/>
      <c r="AV37" s="95"/>
      <c r="AW37" s="95"/>
      <c r="AX37" s="95"/>
      <c r="AY37" s="95"/>
      <c r="AZ37" s="95"/>
      <c r="BA37" s="95"/>
      <c r="BB37" s="95"/>
      <c r="BC37" s="95"/>
      <c r="BD37" s="95"/>
      <c r="BE37" s="95"/>
      <c r="BF37" s="95"/>
      <c r="BG37" s="95"/>
      <c r="BH37" s="95"/>
      <c r="BI37" s="95"/>
      <c r="BJ37" s="95"/>
      <c r="BK37" s="95"/>
      <c r="BL37" s="95"/>
      <c r="BM37" s="95"/>
      <c r="BN37" s="95"/>
      <c r="BO37" s="95"/>
      <c r="BP37" s="95"/>
      <c r="BQ37" s="95"/>
    </row>
    <row r="38" spans="2:69">
      <c r="C38" s="68"/>
      <c r="D38" s="68"/>
      <c r="E38" s="68"/>
      <c r="F38" s="68"/>
      <c r="G38" s="68"/>
      <c r="H38" s="68"/>
      <c r="I38" s="68"/>
      <c r="J38" s="95"/>
      <c r="K38" s="95"/>
      <c r="L38" s="95"/>
      <c r="M38" s="95"/>
      <c r="N38" s="95"/>
      <c r="O38" s="95"/>
      <c r="P38" s="95"/>
      <c r="Q38" s="95"/>
      <c r="R38" s="95"/>
      <c r="S38" s="95"/>
      <c r="T38" s="95"/>
      <c r="U38" s="95"/>
      <c r="V38" s="95"/>
      <c r="W38" s="95"/>
      <c r="X38" s="95"/>
      <c r="Y38" s="95"/>
      <c r="Z38" s="95"/>
      <c r="AA38" s="95"/>
      <c r="AB38" s="95"/>
      <c r="AC38" s="95"/>
      <c r="AD38" s="95"/>
      <c r="AE38" s="95"/>
      <c r="AF38" s="95"/>
      <c r="AG38" s="95"/>
      <c r="AH38" s="95"/>
      <c r="AI38" s="95"/>
      <c r="AJ38" s="95"/>
      <c r="AK38" s="95"/>
      <c r="AL38" s="95"/>
      <c r="AM38" s="95"/>
      <c r="AN38" s="95"/>
      <c r="AO38" s="95"/>
      <c r="AP38" s="95"/>
      <c r="AQ38" s="95"/>
      <c r="AR38" s="95"/>
      <c r="AS38" s="95"/>
      <c r="AT38" s="95"/>
      <c r="AU38" s="95"/>
      <c r="AV38" s="95"/>
      <c r="AW38" s="95"/>
      <c r="AX38" s="95"/>
      <c r="AY38" s="95"/>
      <c r="AZ38" s="95"/>
      <c r="BA38" s="95"/>
      <c r="BB38" s="95"/>
      <c r="BC38" s="95"/>
      <c r="BD38" s="95"/>
      <c r="BE38" s="95"/>
      <c r="BF38" s="95"/>
      <c r="BG38" s="95"/>
      <c r="BH38" s="95"/>
      <c r="BI38" s="95"/>
      <c r="BJ38" s="95"/>
      <c r="BK38" s="95"/>
      <c r="BL38" s="95"/>
      <c r="BM38" s="95"/>
      <c r="BN38" s="95"/>
      <c r="BO38" s="95"/>
      <c r="BP38" s="95"/>
      <c r="BQ38" s="95"/>
    </row>
    <row r="39" spans="2:69">
      <c r="D39" s="400" t="s">
        <v>46</v>
      </c>
      <c r="E39" s="68"/>
      <c r="F39" s="68"/>
      <c r="G39" s="68"/>
      <c r="H39" s="400"/>
      <c r="I39" s="68"/>
      <c r="J39" s="101"/>
      <c r="K39" s="95"/>
      <c r="L39" s="95"/>
      <c r="M39" s="95"/>
      <c r="N39" s="95"/>
      <c r="O39" s="95"/>
      <c r="P39" s="95"/>
      <c r="Q39" s="95"/>
      <c r="R39" s="95"/>
      <c r="S39" s="95"/>
      <c r="T39" s="95"/>
      <c r="U39" s="95"/>
      <c r="V39" s="95"/>
      <c r="W39" s="95"/>
      <c r="X39" s="95"/>
      <c r="Y39" s="95"/>
      <c r="Z39" s="95"/>
      <c r="AA39" s="95"/>
      <c r="AB39" s="95"/>
      <c r="AC39" s="95"/>
      <c r="AD39" s="95"/>
      <c r="AE39" s="95"/>
      <c r="AF39" s="95"/>
      <c r="AG39" s="95"/>
      <c r="AH39" s="95"/>
      <c r="AI39" s="95"/>
      <c r="AJ39" s="95"/>
      <c r="AK39" s="95"/>
      <c r="AL39" s="95"/>
      <c r="AM39" s="95"/>
      <c r="AN39" s="95"/>
      <c r="AO39" s="95"/>
      <c r="AP39" s="95"/>
      <c r="AQ39" s="95"/>
      <c r="AR39" s="95"/>
      <c r="AS39" s="95"/>
      <c r="AT39" s="95"/>
      <c r="AU39" s="95"/>
      <c r="AV39" s="95"/>
      <c r="AW39" s="95"/>
      <c r="AX39" s="95"/>
      <c r="AY39" s="95"/>
      <c r="AZ39" s="95"/>
      <c r="BA39" s="95"/>
      <c r="BB39" s="95"/>
      <c r="BC39" s="95"/>
      <c r="BD39" s="95"/>
      <c r="BE39" s="95"/>
      <c r="BF39" s="95"/>
      <c r="BG39" s="95"/>
      <c r="BH39" s="95"/>
      <c r="BI39" s="95"/>
      <c r="BJ39" s="95"/>
      <c r="BK39" s="95"/>
      <c r="BL39" s="95"/>
      <c r="BM39" s="95"/>
      <c r="BN39" s="95"/>
      <c r="BO39" s="95"/>
      <c r="BP39" s="95"/>
      <c r="BQ39" s="95"/>
    </row>
    <row r="40" spans="2:69">
      <c r="C40" s="68"/>
      <c r="D40" s="98" t="s">
        <v>221</v>
      </c>
      <c r="E40" s="99"/>
      <c r="F40" s="99"/>
      <c r="G40" s="99"/>
      <c r="H40" s="388"/>
      <c r="I40" s="68"/>
      <c r="J40" s="259">
        <v>10000</v>
      </c>
      <c r="K40" s="260">
        <v>10000</v>
      </c>
      <c r="L40" s="260">
        <v>10000</v>
      </c>
      <c r="M40" s="260">
        <v>10000</v>
      </c>
      <c r="N40" s="260">
        <v>10000</v>
      </c>
      <c r="O40" s="260">
        <v>10000</v>
      </c>
      <c r="P40" s="260">
        <v>10000</v>
      </c>
      <c r="Q40" s="260">
        <v>10000</v>
      </c>
      <c r="R40" s="260">
        <v>10000</v>
      </c>
      <c r="S40" s="260">
        <v>10000</v>
      </c>
      <c r="T40" s="260">
        <v>10000</v>
      </c>
      <c r="U40" s="260">
        <v>10000</v>
      </c>
      <c r="V40" s="260">
        <v>10100</v>
      </c>
      <c r="W40" s="260">
        <v>10100</v>
      </c>
      <c r="X40" s="260">
        <v>10100</v>
      </c>
      <c r="Y40" s="260">
        <v>10100</v>
      </c>
      <c r="Z40" s="260">
        <v>10100</v>
      </c>
      <c r="AA40" s="260">
        <v>10100</v>
      </c>
      <c r="AB40" s="260">
        <v>10100</v>
      </c>
      <c r="AC40" s="260">
        <v>10100</v>
      </c>
      <c r="AD40" s="260">
        <v>10100</v>
      </c>
      <c r="AE40" s="260">
        <v>10100</v>
      </c>
      <c r="AF40" s="260">
        <v>10100</v>
      </c>
      <c r="AG40" s="260">
        <v>10100</v>
      </c>
      <c r="AH40" s="260">
        <v>10201</v>
      </c>
      <c r="AI40" s="260">
        <v>10201</v>
      </c>
      <c r="AJ40" s="260">
        <v>10201</v>
      </c>
      <c r="AK40" s="260">
        <v>10201</v>
      </c>
      <c r="AL40" s="260">
        <v>10201</v>
      </c>
      <c r="AM40" s="260">
        <v>10201</v>
      </c>
      <c r="AN40" s="260">
        <v>10201</v>
      </c>
      <c r="AO40" s="260">
        <v>10201</v>
      </c>
      <c r="AP40" s="260">
        <v>10201</v>
      </c>
      <c r="AQ40" s="260">
        <v>10201</v>
      </c>
      <c r="AR40" s="260">
        <v>10201</v>
      </c>
      <c r="AS40" s="260">
        <v>10201</v>
      </c>
      <c r="AT40" s="260">
        <v>10303.009999999998</v>
      </c>
      <c r="AU40" s="260">
        <v>10303.009999999998</v>
      </c>
      <c r="AV40" s="260">
        <v>10303.009999999998</v>
      </c>
      <c r="AW40" s="260">
        <v>10303.009999999998</v>
      </c>
      <c r="AX40" s="260">
        <v>10303.009999999998</v>
      </c>
      <c r="AY40" s="260">
        <v>10303.009999999998</v>
      </c>
      <c r="AZ40" s="260">
        <v>10303.009999999998</v>
      </c>
      <c r="BA40" s="260">
        <v>10303.009999999998</v>
      </c>
      <c r="BB40" s="260">
        <v>10303.009999999998</v>
      </c>
      <c r="BC40" s="260">
        <v>10303.009999999998</v>
      </c>
      <c r="BD40" s="260">
        <v>10303.009999999998</v>
      </c>
      <c r="BE40" s="260">
        <v>10303.009999999998</v>
      </c>
      <c r="BF40" s="260">
        <v>10406.0401</v>
      </c>
      <c r="BG40" s="260">
        <v>10406.0401</v>
      </c>
      <c r="BH40" s="260">
        <v>10406.0401</v>
      </c>
      <c r="BI40" s="260">
        <v>10406.0401</v>
      </c>
      <c r="BJ40" s="260">
        <v>10406.0401</v>
      </c>
      <c r="BK40" s="260">
        <v>10406.0401</v>
      </c>
      <c r="BL40" s="260">
        <v>10406.0401</v>
      </c>
      <c r="BM40" s="260">
        <v>10406.0401</v>
      </c>
      <c r="BN40" s="260">
        <v>10406.0401</v>
      </c>
      <c r="BO40" s="260">
        <v>10406.0401</v>
      </c>
      <c r="BP40" s="260">
        <v>10406.0401</v>
      </c>
      <c r="BQ40" s="261">
        <v>10406.0401</v>
      </c>
    </row>
    <row r="41" spans="2:69">
      <c r="C41" s="68"/>
      <c r="D41" s="98" t="s">
        <v>222</v>
      </c>
      <c r="E41" s="100"/>
      <c r="F41" s="100"/>
      <c r="G41" s="100"/>
      <c r="H41" s="388"/>
      <c r="I41" s="68"/>
      <c r="J41" s="262">
        <v>7000</v>
      </c>
      <c r="K41" s="263">
        <v>7000</v>
      </c>
      <c r="L41" s="263">
        <v>7000</v>
      </c>
      <c r="M41" s="263">
        <v>7000</v>
      </c>
      <c r="N41" s="263">
        <v>7000</v>
      </c>
      <c r="O41" s="263">
        <v>7000</v>
      </c>
      <c r="P41" s="263">
        <v>7000</v>
      </c>
      <c r="Q41" s="263">
        <v>7000</v>
      </c>
      <c r="R41" s="263">
        <v>7000</v>
      </c>
      <c r="S41" s="263">
        <v>7000</v>
      </c>
      <c r="T41" s="263">
        <v>7000</v>
      </c>
      <c r="U41" s="263">
        <v>7000</v>
      </c>
      <c r="V41" s="263">
        <v>7070</v>
      </c>
      <c r="W41" s="263">
        <v>7070</v>
      </c>
      <c r="X41" s="263">
        <v>7070</v>
      </c>
      <c r="Y41" s="263">
        <v>7070</v>
      </c>
      <c r="Z41" s="263">
        <v>7070</v>
      </c>
      <c r="AA41" s="263">
        <v>7070</v>
      </c>
      <c r="AB41" s="263">
        <v>7070</v>
      </c>
      <c r="AC41" s="263">
        <v>7070</v>
      </c>
      <c r="AD41" s="263">
        <v>7070</v>
      </c>
      <c r="AE41" s="263">
        <v>7070</v>
      </c>
      <c r="AF41" s="263">
        <v>7070</v>
      </c>
      <c r="AG41" s="263">
        <v>7070</v>
      </c>
      <c r="AH41" s="263">
        <v>7140.7</v>
      </c>
      <c r="AI41" s="263">
        <v>7140.7</v>
      </c>
      <c r="AJ41" s="263">
        <v>7140.7</v>
      </c>
      <c r="AK41" s="263">
        <v>7140.7</v>
      </c>
      <c r="AL41" s="263">
        <v>7140.7</v>
      </c>
      <c r="AM41" s="263">
        <v>7140.7</v>
      </c>
      <c r="AN41" s="263">
        <v>7140.7</v>
      </c>
      <c r="AO41" s="263">
        <v>7140.7</v>
      </c>
      <c r="AP41" s="263">
        <v>7140.7</v>
      </c>
      <c r="AQ41" s="263">
        <v>7140.7</v>
      </c>
      <c r="AR41" s="263">
        <v>7140.7</v>
      </c>
      <c r="AS41" s="263">
        <v>7140.7</v>
      </c>
      <c r="AT41" s="263">
        <v>7212.1069999999991</v>
      </c>
      <c r="AU41" s="263">
        <v>7212.1069999999991</v>
      </c>
      <c r="AV41" s="263">
        <v>7212.1069999999991</v>
      </c>
      <c r="AW41" s="263">
        <v>7212.1069999999991</v>
      </c>
      <c r="AX41" s="263">
        <v>7212.1069999999991</v>
      </c>
      <c r="AY41" s="263">
        <v>7212.1069999999991</v>
      </c>
      <c r="AZ41" s="263">
        <v>7212.1069999999991</v>
      </c>
      <c r="BA41" s="263">
        <v>7212.1069999999991</v>
      </c>
      <c r="BB41" s="263">
        <v>7212.1069999999991</v>
      </c>
      <c r="BC41" s="263">
        <v>7212.1069999999991</v>
      </c>
      <c r="BD41" s="263">
        <v>7212.1069999999991</v>
      </c>
      <c r="BE41" s="263">
        <v>7212.1069999999991</v>
      </c>
      <c r="BF41" s="263">
        <v>7284.2280700000001</v>
      </c>
      <c r="BG41" s="263">
        <v>7284.2280700000001</v>
      </c>
      <c r="BH41" s="263">
        <v>7284.2280700000001</v>
      </c>
      <c r="BI41" s="263">
        <v>7284.2280700000001</v>
      </c>
      <c r="BJ41" s="263">
        <v>7284.2280700000001</v>
      </c>
      <c r="BK41" s="263">
        <v>7284.2280700000001</v>
      </c>
      <c r="BL41" s="263">
        <v>7284.2280700000001</v>
      </c>
      <c r="BM41" s="263">
        <v>7284.2280700000001</v>
      </c>
      <c r="BN41" s="263">
        <v>7284.2280700000001</v>
      </c>
      <c r="BO41" s="263">
        <v>7284.2280700000001</v>
      </c>
      <c r="BP41" s="263">
        <v>7284.2280700000001</v>
      </c>
      <c r="BQ41" s="264">
        <v>7284.2280700000001</v>
      </c>
    </row>
    <row r="42" spans="2:69">
      <c r="C42" s="68"/>
      <c r="D42" s="98" t="s">
        <v>176</v>
      </c>
      <c r="E42" s="100"/>
      <c r="F42" s="100"/>
      <c r="G42" s="100"/>
      <c r="H42" s="388"/>
      <c r="I42" s="68"/>
      <c r="J42" s="262">
        <v>50000</v>
      </c>
      <c r="K42" s="263">
        <v>50000</v>
      </c>
      <c r="L42" s="263">
        <v>50000</v>
      </c>
      <c r="M42" s="263">
        <v>50000</v>
      </c>
      <c r="N42" s="263">
        <v>50000</v>
      </c>
      <c r="O42" s="263">
        <v>50000</v>
      </c>
      <c r="P42" s="263">
        <v>50000</v>
      </c>
      <c r="Q42" s="263">
        <v>50000</v>
      </c>
      <c r="R42" s="263">
        <v>50000</v>
      </c>
      <c r="S42" s="263">
        <v>50000</v>
      </c>
      <c r="T42" s="263">
        <v>50000</v>
      </c>
      <c r="U42" s="263">
        <v>50000</v>
      </c>
      <c r="V42" s="263">
        <v>50500</v>
      </c>
      <c r="W42" s="263">
        <v>50500</v>
      </c>
      <c r="X42" s="263">
        <v>50500</v>
      </c>
      <c r="Y42" s="263">
        <v>50500</v>
      </c>
      <c r="Z42" s="263">
        <v>50500</v>
      </c>
      <c r="AA42" s="263">
        <v>50500</v>
      </c>
      <c r="AB42" s="263">
        <v>50500</v>
      </c>
      <c r="AC42" s="263">
        <v>50500</v>
      </c>
      <c r="AD42" s="263">
        <v>50500</v>
      </c>
      <c r="AE42" s="263">
        <v>50500</v>
      </c>
      <c r="AF42" s="263">
        <v>50500</v>
      </c>
      <c r="AG42" s="263">
        <v>50500</v>
      </c>
      <c r="AH42" s="263">
        <v>51005</v>
      </c>
      <c r="AI42" s="263">
        <v>51005</v>
      </c>
      <c r="AJ42" s="263">
        <v>51005</v>
      </c>
      <c r="AK42" s="263">
        <v>51005</v>
      </c>
      <c r="AL42" s="263">
        <v>51005</v>
      </c>
      <c r="AM42" s="263">
        <v>51005</v>
      </c>
      <c r="AN42" s="263">
        <v>51005</v>
      </c>
      <c r="AO42" s="263">
        <v>51005</v>
      </c>
      <c r="AP42" s="263">
        <v>51005</v>
      </c>
      <c r="AQ42" s="263">
        <v>51005</v>
      </c>
      <c r="AR42" s="263">
        <v>51005</v>
      </c>
      <c r="AS42" s="263">
        <v>51005</v>
      </c>
      <c r="AT42" s="263">
        <v>51515.049999999996</v>
      </c>
      <c r="AU42" s="263">
        <v>51515.049999999996</v>
      </c>
      <c r="AV42" s="263">
        <v>51515.049999999996</v>
      </c>
      <c r="AW42" s="263">
        <v>51515.049999999996</v>
      </c>
      <c r="AX42" s="263">
        <v>51515.049999999996</v>
      </c>
      <c r="AY42" s="263">
        <v>51515.049999999996</v>
      </c>
      <c r="AZ42" s="263">
        <v>51515.049999999996</v>
      </c>
      <c r="BA42" s="263">
        <v>51515.049999999996</v>
      </c>
      <c r="BB42" s="263">
        <v>51515.049999999996</v>
      </c>
      <c r="BC42" s="263">
        <v>51515.049999999996</v>
      </c>
      <c r="BD42" s="263">
        <v>51515.049999999996</v>
      </c>
      <c r="BE42" s="263">
        <v>51515.049999999996</v>
      </c>
      <c r="BF42" s="263">
        <v>52030.200499999999</v>
      </c>
      <c r="BG42" s="263">
        <v>52030.200499999999</v>
      </c>
      <c r="BH42" s="263">
        <v>52030.200499999999</v>
      </c>
      <c r="BI42" s="263">
        <v>52030.200499999999</v>
      </c>
      <c r="BJ42" s="263">
        <v>52030.200499999999</v>
      </c>
      <c r="BK42" s="263">
        <v>52030.200499999999</v>
      </c>
      <c r="BL42" s="263">
        <v>52030.200499999999</v>
      </c>
      <c r="BM42" s="263">
        <v>52030.200499999999</v>
      </c>
      <c r="BN42" s="263">
        <v>52030.200499999999</v>
      </c>
      <c r="BO42" s="263">
        <v>52030.200499999999</v>
      </c>
      <c r="BP42" s="263">
        <v>52030.200499999999</v>
      </c>
      <c r="BQ42" s="264">
        <v>52030.200499999999</v>
      </c>
    </row>
    <row r="43" spans="2:69">
      <c r="C43" s="68"/>
      <c r="D43" s="98" t="s">
        <v>223</v>
      </c>
      <c r="E43" s="100"/>
      <c r="F43" s="100"/>
      <c r="G43" s="100"/>
      <c r="H43" s="388"/>
      <c r="I43" s="68"/>
      <c r="J43" s="262">
        <v>10000</v>
      </c>
      <c r="K43" s="263">
        <v>10000</v>
      </c>
      <c r="L43" s="263">
        <v>10000</v>
      </c>
      <c r="M43" s="263">
        <v>10000</v>
      </c>
      <c r="N43" s="263">
        <v>10000</v>
      </c>
      <c r="O43" s="263">
        <v>10000</v>
      </c>
      <c r="P43" s="263">
        <v>10000</v>
      </c>
      <c r="Q43" s="263">
        <v>10000</v>
      </c>
      <c r="R43" s="263">
        <v>10000</v>
      </c>
      <c r="S43" s="263">
        <v>10000</v>
      </c>
      <c r="T43" s="263">
        <v>10000</v>
      </c>
      <c r="U43" s="263">
        <v>10000</v>
      </c>
      <c r="V43" s="263">
        <v>10100</v>
      </c>
      <c r="W43" s="263">
        <v>10100</v>
      </c>
      <c r="X43" s="263">
        <v>10100</v>
      </c>
      <c r="Y43" s="263">
        <v>10100</v>
      </c>
      <c r="Z43" s="263">
        <v>10100</v>
      </c>
      <c r="AA43" s="263">
        <v>10100</v>
      </c>
      <c r="AB43" s="263">
        <v>10100</v>
      </c>
      <c r="AC43" s="263">
        <v>10100</v>
      </c>
      <c r="AD43" s="263">
        <v>10100</v>
      </c>
      <c r="AE43" s="263">
        <v>10100</v>
      </c>
      <c r="AF43" s="263">
        <v>10100</v>
      </c>
      <c r="AG43" s="263">
        <v>10100</v>
      </c>
      <c r="AH43" s="263">
        <v>10201</v>
      </c>
      <c r="AI43" s="263">
        <v>10201</v>
      </c>
      <c r="AJ43" s="263">
        <v>10201</v>
      </c>
      <c r="AK43" s="263">
        <v>10201</v>
      </c>
      <c r="AL43" s="263">
        <v>10201</v>
      </c>
      <c r="AM43" s="263">
        <v>10201</v>
      </c>
      <c r="AN43" s="263">
        <v>10201</v>
      </c>
      <c r="AO43" s="263">
        <v>10201</v>
      </c>
      <c r="AP43" s="263">
        <v>10201</v>
      </c>
      <c r="AQ43" s="263">
        <v>10201</v>
      </c>
      <c r="AR43" s="263">
        <v>10201</v>
      </c>
      <c r="AS43" s="263">
        <v>10201</v>
      </c>
      <c r="AT43" s="263">
        <v>10303.009999999998</v>
      </c>
      <c r="AU43" s="263">
        <v>10303.009999999998</v>
      </c>
      <c r="AV43" s="263">
        <v>10303.009999999998</v>
      </c>
      <c r="AW43" s="263">
        <v>10303.009999999998</v>
      </c>
      <c r="AX43" s="263">
        <v>10303.009999999998</v>
      </c>
      <c r="AY43" s="263">
        <v>10303.009999999998</v>
      </c>
      <c r="AZ43" s="263">
        <v>10303.009999999998</v>
      </c>
      <c r="BA43" s="263">
        <v>10303.009999999998</v>
      </c>
      <c r="BB43" s="263">
        <v>10303.009999999998</v>
      </c>
      <c r="BC43" s="263">
        <v>10303.009999999998</v>
      </c>
      <c r="BD43" s="263">
        <v>10303.009999999998</v>
      </c>
      <c r="BE43" s="263">
        <v>10303.009999999998</v>
      </c>
      <c r="BF43" s="263">
        <v>10406.0401</v>
      </c>
      <c r="BG43" s="263">
        <v>10406.0401</v>
      </c>
      <c r="BH43" s="263">
        <v>10406.0401</v>
      </c>
      <c r="BI43" s="263">
        <v>10406.0401</v>
      </c>
      <c r="BJ43" s="263">
        <v>10406.0401</v>
      </c>
      <c r="BK43" s="263">
        <v>10406.0401</v>
      </c>
      <c r="BL43" s="263">
        <v>10406.0401</v>
      </c>
      <c r="BM43" s="263">
        <v>10406.0401</v>
      </c>
      <c r="BN43" s="263">
        <v>10406.0401</v>
      </c>
      <c r="BO43" s="263">
        <v>10406.0401</v>
      </c>
      <c r="BP43" s="263">
        <v>10406.0401</v>
      </c>
      <c r="BQ43" s="264">
        <v>10406.0401</v>
      </c>
    </row>
    <row r="44" spans="2:69">
      <c r="C44" s="68"/>
      <c r="D44" s="98" t="s">
        <v>224</v>
      </c>
      <c r="E44" s="100"/>
      <c r="F44" s="100"/>
      <c r="G44" s="100"/>
      <c r="H44" s="388"/>
      <c r="I44" s="68"/>
      <c r="J44" s="262">
        <v>4000</v>
      </c>
      <c r="K44" s="263">
        <v>4000</v>
      </c>
      <c r="L44" s="263">
        <v>4000</v>
      </c>
      <c r="M44" s="263">
        <v>4000</v>
      </c>
      <c r="N44" s="263">
        <v>4000</v>
      </c>
      <c r="O44" s="263">
        <v>4000</v>
      </c>
      <c r="P44" s="263">
        <v>4000</v>
      </c>
      <c r="Q44" s="263">
        <v>4000</v>
      </c>
      <c r="R44" s="263">
        <v>4000</v>
      </c>
      <c r="S44" s="263">
        <v>4000</v>
      </c>
      <c r="T44" s="263">
        <v>4000</v>
      </c>
      <c r="U44" s="263">
        <v>4000</v>
      </c>
      <c r="V44" s="263">
        <v>4040</v>
      </c>
      <c r="W44" s="263">
        <v>4040</v>
      </c>
      <c r="X44" s="263">
        <v>4040</v>
      </c>
      <c r="Y44" s="263">
        <v>4040</v>
      </c>
      <c r="Z44" s="263">
        <v>4040</v>
      </c>
      <c r="AA44" s="263">
        <v>4040</v>
      </c>
      <c r="AB44" s="263">
        <v>4040</v>
      </c>
      <c r="AC44" s="263">
        <v>4040</v>
      </c>
      <c r="AD44" s="263">
        <v>4040</v>
      </c>
      <c r="AE44" s="263">
        <v>4040</v>
      </c>
      <c r="AF44" s="263">
        <v>4040</v>
      </c>
      <c r="AG44" s="263">
        <v>4040</v>
      </c>
      <c r="AH44" s="263">
        <v>4080.4</v>
      </c>
      <c r="AI44" s="263">
        <v>4080.4</v>
      </c>
      <c r="AJ44" s="263">
        <v>4080.4</v>
      </c>
      <c r="AK44" s="263">
        <v>4080.4</v>
      </c>
      <c r="AL44" s="263">
        <v>4080.4</v>
      </c>
      <c r="AM44" s="263">
        <v>4080.4</v>
      </c>
      <c r="AN44" s="263">
        <v>4080.4</v>
      </c>
      <c r="AO44" s="263">
        <v>4080.4</v>
      </c>
      <c r="AP44" s="263">
        <v>4080.4</v>
      </c>
      <c r="AQ44" s="263">
        <v>4080.4</v>
      </c>
      <c r="AR44" s="263">
        <v>4080.4</v>
      </c>
      <c r="AS44" s="263">
        <v>4080.4</v>
      </c>
      <c r="AT44" s="263">
        <v>4121.2039999999997</v>
      </c>
      <c r="AU44" s="263">
        <v>4121.2039999999997</v>
      </c>
      <c r="AV44" s="263">
        <v>4121.2039999999997</v>
      </c>
      <c r="AW44" s="263">
        <v>4121.2039999999997</v>
      </c>
      <c r="AX44" s="263">
        <v>4121.2039999999997</v>
      </c>
      <c r="AY44" s="263">
        <v>4121.2039999999997</v>
      </c>
      <c r="AZ44" s="263">
        <v>4121.2039999999997</v>
      </c>
      <c r="BA44" s="263">
        <v>4121.2039999999997</v>
      </c>
      <c r="BB44" s="263">
        <v>4121.2039999999997</v>
      </c>
      <c r="BC44" s="263">
        <v>4121.2039999999997</v>
      </c>
      <c r="BD44" s="263">
        <v>4121.2039999999997</v>
      </c>
      <c r="BE44" s="263">
        <v>4121.2039999999997</v>
      </c>
      <c r="BF44" s="263">
        <v>4162.4160400000001</v>
      </c>
      <c r="BG44" s="263">
        <v>4162.4160400000001</v>
      </c>
      <c r="BH44" s="263">
        <v>4162.4160400000001</v>
      </c>
      <c r="BI44" s="263">
        <v>4162.4160400000001</v>
      </c>
      <c r="BJ44" s="263">
        <v>4162.4160400000001</v>
      </c>
      <c r="BK44" s="263">
        <v>4162.4160400000001</v>
      </c>
      <c r="BL44" s="263">
        <v>4162.4160400000001</v>
      </c>
      <c r="BM44" s="263">
        <v>4162.4160400000001</v>
      </c>
      <c r="BN44" s="263">
        <v>4162.4160400000001</v>
      </c>
      <c r="BO44" s="263">
        <v>4162.4160400000001</v>
      </c>
      <c r="BP44" s="263">
        <v>4162.4160400000001</v>
      </c>
      <c r="BQ44" s="264">
        <v>4162.4160400000001</v>
      </c>
    </row>
    <row r="45" spans="2:69">
      <c r="C45" s="68"/>
      <c r="D45" s="98" t="s">
        <v>225</v>
      </c>
      <c r="E45" s="100"/>
      <c r="F45" s="100"/>
      <c r="G45" s="100"/>
      <c r="H45" s="388"/>
      <c r="I45" s="68"/>
      <c r="J45" s="262">
        <v>1000</v>
      </c>
      <c r="K45" s="263">
        <v>1000</v>
      </c>
      <c r="L45" s="263">
        <v>1000</v>
      </c>
      <c r="M45" s="263">
        <v>1000</v>
      </c>
      <c r="N45" s="263">
        <v>1000</v>
      </c>
      <c r="O45" s="263">
        <v>1000</v>
      </c>
      <c r="P45" s="263">
        <v>1000</v>
      </c>
      <c r="Q45" s="263">
        <v>1000</v>
      </c>
      <c r="R45" s="263">
        <v>1000</v>
      </c>
      <c r="S45" s="263">
        <v>1000</v>
      </c>
      <c r="T45" s="263">
        <v>1000</v>
      </c>
      <c r="U45" s="263">
        <v>1000</v>
      </c>
      <c r="V45" s="263">
        <v>1010</v>
      </c>
      <c r="W45" s="263">
        <v>1010</v>
      </c>
      <c r="X45" s="263">
        <v>1010</v>
      </c>
      <c r="Y45" s="263">
        <v>1010</v>
      </c>
      <c r="Z45" s="263">
        <v>1010</v>
      </c>
      <c r="AA45" s="263">
        <v>1010</v>
      </c>
      <c r="AB45" s="263">
        <v>1010</v>
      </c>
      <c r="AC45" s="263">
        <v>1010</v>
      </c>
      <c r="AD45" s="263">
        <v>1010</v>
      </c>
      <c r="AE45" s="263">
        <v>1010</v>
      </c>
      <c r="AF45" s="263">
        <v>1010</v>
      </c>
      <c r="AG45" s="263">
        <v>1010</v>
      </c>
      <c r="AH45" s="263">
        <v>1020.1</v>
      </c>
      <c r="AI45" s="263">
        <v>1020.1</v>
      </c>
      <c r="AJ45" s="263">
        <v>1020.1</v>
      </c>
      <c r="AK45" s="263">
        <v>1020.1</v>
      </c>
      <c r="AL45" s="263">
        <v>1020.1</v>
      </c>
      <c r="AM45" s="263">
        <v>1020.1</v>
      </c>
      <c r="AN45" s="263">
        <v>1020.1</v>
      </c>
      <c r="AO45" s="263">
        <v>1020.1</v>
      </c>
      <c r="AP45" s="263">
        <v>1020.1</v>
      </c>
      <c r="AQ45" s="263">
        <v>1020.1</v>
      </c>
      <c r="AR45" s="263">
        <v>1020.1</v>
      </c>
      <c r="AS45" s="263">
        <v>1020.1</v>
      </c>
      <c r="AT45" s="263">
        <v>1030.3009999999999</v>
      </c>
      <c r="AU45" s="263">
        <v>1030.3009999999999</v>
      </c>
      <c r="AV45" s="263">
        <v>1030.3009999999999</v>
      </c>
      <c r="AW45" s="263">
        <v>1030.3009999999999</v>
      </c>
      <c r="AX45" s="263">
        <v>1030.3009999999999</v>
      </c>
      <c r="AY45" s="263">
        <v>1030.3009999999999</v>
      </c>
      <c r="AZ45" s="263">
        <v>1030.3009999999999</v>
      </c>
      <c r="BA45" s="263">
        <v>1030.3009999999999</v>
      </c>
      <c r="BB45" s="263">
        <v>1030.3009999999999</v>
      </c>
      <c r="BC45" s="263">
        <v>1030.3009999999999</v>
      </c>
      <c r="BD45" s="263">
        <v>1030.3009999999999</v>
      </c>
      <c r="BE45" s="263">
        <v>1030.3009999999999</v>
      </c>
      <c r="BF45" s="263">
        <v>1040.60401</v>
      </c>
      <c r="BG45" s="263">
        <v>1040.60401</v>
      </c>
      <c r="BH45" s="263">
        <v>1040.60401</v>
      </c>
      <c r="BI45" s="263">
        <v>1040.60401</v>
      </c>
      <c r="BJ45" s="263">
        <v>1040.60401</v>
      </c>
      <c r="BK45" s="263">
        <v>1040.60401</v>
      </c>
      <c r="BL45" s="263">
        <v>1040.60401</v>
      </c>
      <c r="BM45" s="263">
        <v>1040.60401</v>
      </c>
      <c r="BN45" s="263">
        <v>1040.60401</v>
      </c>
      <c r="BO45" s="263">
        <v>1040.60401</v>
      </c>
      <c r="BP45" s="263">
        <v>1040.60401</v>
      </c>
      <c r="BQ45" s="264">
        <v>1040.60401</v>
      </c>
    </row>
    <row r="46" spans="2:69">
      <c r="C46" s="68"/>
      <c r="D46" s="98" t="s">
        <v>162</v>
      </c>
      <c r="E46" s="100"/>
      <c r="F46" s="100"/>
      <c r="G46" s="100"/>
      <c r="H46" s="388"/>
      <c r="I46" s="68"/>
      <c r="J46" s="262">
        <v>0</v>
      </c>
      <c r="K46" s="263">
        <v>0</v>
      </c>
      <c r="L46" s="263">
        <v>0</v>
      </c>
      <c r="M46" s="263">
        <v>0</v>
      </c>
      <c r="N46" s="263">
        <v>0</v>
      </c>
      <c r="O46" s="263">
        <v>0</v>
      </c>
      <c r="P46" s="263">
        <v>0</v>
      </c>
      <c r="Q46" s="263">
        <v>0</v>
      </c>
      <c r="R46" s="263">
        <v>0</v>
      </c>
      <c r="S46" s="263">
        <v>0</v>
      </c>
      <c r="T46" s="263">
        <v>0</v>
      </c>
      <c r="U46" s="263">
        <v>0</v>
      </c>
      <c r="V46" s="263">
        <v>0</v>
      </c>
      <c r="W46" s="263">
        <v>0</v>
      </c>
      <c r="X46" s="263">
        <v>0</v>
      </c>
      <c r="Y46" s="263">
        <v>0</v>
      </c>
      <c r="Z46" s="263">
        <v>0</v>
      </c>
      <c r="AA46" s="263">
        <v>0</v>
      </c>
      <c r="AB46" s="263">
        <v>0</v>
      </c>
      <c r="AC46" s="263">
        <v>0</v>
      </c>
      <c r="AD46" s="263">
        <v>0</v>
      </c>
      <c r="AE46" s="263">
        <v>0</v>
      </c>
      <c r="AF46" s="263">
        <v>0</v>
      </c>
      <c r="AG46" s="263">
        <v>0</v>
      </c>
      <c r="AH46" s="263">
        <v>0</v>
      </c>
      <c r="AI46" s="263">
        <v>0</v>
      </c>
      <c r="AJ46" s="263">
        <v>0</v>
      </c>
      <c r="AK46" s="263">
        <v>0</v>
      </c>
      <c r="AL46" s="263">
        <v>0</v>
      </c>
      <c r="AM46" s="263">
        <v>0</v>
      </c>
      <c r="AN46" s="263">
        <v>0</v>
      </c>
      <c r="AO46" s="263">
        <v>0</v>
      </c>
      <c r="AP46" s="263">
        <v>0</v>
      </c>
      <c r="AQ46" s="263">
        <v>0</v>
      </c>
      <c r="AR46" s="263">
        <v>0</v>
      </c>
      <c r="AS46" s="263">
        <v>0</v>
      </c>
      <c r="AT46" s="263">
        <v>0</v>
      </c>
      <c r="AU46" s="263">
        <v>0</v>
      </c>
      <c r="AV46" s="263">
        <v>0</v>
      </c>
      <c r="AW46" s="263">
        <v>0</v>
      </c>
      <c r="AX46" s="263">
        <v>0</v>
      </c>
      <c r="AY46" s="263">
        <v>0</v>
      </c>
      <c r="AZ46" s="263">
        <v>0</v>
      </c>
      <c r="BA46" s="263">
        <v>0</v>
      </c>
      <c r="BB46" s="263">
        <v>0</v>
      </c>
      <c r="BC46" s="263">
        <v>0</v>
      </c>
      <c r="BD46" s="263">
        <v>0</v>
      </c>
      <c r="BE46" s="263">
        <v>0</v>
      </c>
      <c r="BF46" s="263">
        <v>0</v>
      </c>
      <c r="BG46" s="263">
        <v>0</v>
      </c>
      <c r="BH46" s="263">
        <v>0</v>
      </c>
      <c r="BI46" s="263">
        <v>0</v>
      </c>
      <c r="BJ46" s="263">
        <v>0</v>
      </c>
      <c r="BK46" s="263">
        <v>0</v>
      </c>
      <c r="BL46" s="263">
        <v>0</v>
      </c>
      <c r="BM46" s="263">
        <v>0</v>
      </c>
      <c r="BN46" s="263">
        <v>0</v>
      </c>
      <c r="BO46" s="263">
        <v>0</v>
      </c>
      <c r="BP46" s="263">
        <v>0</v>
      </c>
      <c r="BQ46" s="264">
        <v>0</v>
      </c>
    </row>
    <row r="47" spans="2:69">
      <c r="C47" s="68"/>
      <c r="D47" s="98" t="s">
        <v>163</v>
      </c>
      <c r="E47" s="100"/>
      <c r="F47" s="100"/>
      <c r="G47" s="100"/>
      <c r="H47" s="388"/>
      <c r="I47" s="68"/>
      <c r="J47" s="262">
        <v>0</v>
      </c>
      <c r="K47" s="263">
        <v>0</v>
      </c>
      <c r="L47" s="263">
        <v>0</v>
      </c>
      <c r="M47" s="263">
        <v>0</v>
      </c>
      <c r="N47" s="263">
        <v>0</v>
      </c>
      <c r="O47" s="263">
        <v>0</v>
      </c>
      <c r="P47" s="263">
        <v>0</v>
      </c>
      <c r="Q47" s="263">
        <v>0</v>
      </c>
      <c r="R47" s="263">
        <v>0</v>
      </c>
      <c r="S47" s="263">
        <v>0</v>
      </c>
      <c r="T47" s="263">
        <v>0</v>
      </c>
      <c r="U47" s="263">
        <v>0</v>
      </c>
      <c r="V47" s="263">
        <v>0</v>
      </c>
      <c r="W47" s="263">
        <v>0</v>
      </c>
      <c r="X47" s="263">
        <v>0</v>
      </c>
      <c r="Y47" s="263">
        <v>0</v>
      </c>
      <c r="Z47" s="263">
        <v>0</v>
      </c>
      <c r="AA47" s="263">
        <v>0</v>
      </c>
      <c r="AB47" s="263">
        <v>0</v>
      </c>
      <c r="AC47" s="263">
        <v>0</v>
      </c>
      <c r="AD47" s="263">
        <v>0</v>
      </c>
      <c r="AE47" s="263">
        <v>0</v>
      </c>
      <c r="AF47" s="263">
        <v>0</v>
      </c>
      <c r="AG47" s="263">
        <v>0</v>
      </c>
      <c r="AH47" s="263">
        <v>0</v>
      </c>
      <c r="AI47" s="263">
        <v>0</v>
      </c>
      <c r="AJ47" s="263">
        <v>0</v>
      </c>
      <c r="AK47" s="263">
        <v>0</v>
      </c>
      <c r="AL47" s="263">
        <v>0</v>
      </c>
      <c r="AM47" s="263">
        <v>0</v>
      </c>
      <c r="AN47" s="263">
        <v>0</v>
      </c>
      <c r="AO47" s="263">
        <v>0</v>
      </c>
      <c r="AP47" s="263">
        <v>0</v>
      </c>
      <c r="AQ47" s="263">
        <v>0</v>
      </c>
      <c r="AR47" s="263">
        <v>0</v>
      </c>
      <c r="AS47" s="263">
        <v>0</v>
      </c>
      <c r="AT47" s="263">
        <v>0</v>
      </c>
      <c r="AU47" s="263">
        <v>0</v>
      </c>
      <c r="AV47" s="263">
        <v>0</v>
      </c>
      <c r="AW47" s="263">
        <v>0</v>
      </c>
      <c r="AX47" s="263">
        <v>0</v>
      </c>
      <c r="AY47" s="263">
        <v>0</v>
      </c>
      <c r="AZ47" s="263">
        <v>0</v>
      </c>
      <c r="BA47" s="263">
        <v>0</v>
      </c>
      <c r="BB47" s="263">
        <v>0</v>
      </c>
      <c r="BC47" s="263">
        <v>0</v>
      </c>
      <c r="BD47" s="263">
        <v>0</v>
      </c>
      <c r="BE47" s="263">
        <v>0</v>
      </c>
      <c r="BF47" s="263">
        <v>0</v>
      </c>
      <c r="BG47" s="263">
        <v>0</v>
      </c>
      <c r="BH47" s="263">
        <v>0</v>
      </c>
      <c r="BI47" s="263">
        <v>0</v>
      </c>
      <c r="BJ47" s="263">
        <v>0</v>
      </c>
      <c r="BK47" s="263">
        <v>0</v>
      </c>
      <c r="BL47" s="263">
        <v>0</v>
      </c>
      <c r="BM47" s="263">
        <v>0</v>
      </c>
      <c r="BN47" s="263">
        <v>0</v>
      </c>
      <c r="BO47" s="263">
        <v>0</v>
      </c>
      <c r="BP47" s="263">
        <v>0</v>
      </c>
      <c r="BQ47" s="264">
        <v>0</v>
      </c>
    </row>
    <row r="48" spans="2:69">
      <c r="C48" s="68"/>
      <c r="D48" s="98" t="s">
        <v>164</v>
      </c>
      <c r="E48" s="100"/>
      <c r="F48" s="100"/>
      <c r="G48" s="100"/>
      <c r="H48" s="388"/>
      <c r="I48" s="68"/>
      <c r="J48" s="262">
        <v>0</v>
      </c>
      <c r="K48" s="263">
        <v>0</v>
      </c>
      <c r="L48" s="263">
        <v>0</v>
      </c>
      <c r="M48" s="263">
        <v>0</v>
      </c>
      <c r="N48" s="263">
        <v>0</v>
      </c>
      <c r="O48" s="263">
        <v>0</v>
      </c>
      <c r="P48" s="263">
        <v>0</v>
      </c>
      <c r="Q48" s="263">
        <v>0</v>
      </c>
      <c r="R48" s="263">
        <v>0</v>
      </c>
      <c r="S48" s="263">
        <v>0</v>
      </c>
      <c r="T48" s="263">
        <v>0</v>
      </c>
      <c r="U48" s="263">
        <v>0</v>
      </c>
      <c r="V48" s="263">
        <v>0</v>
      </c>
      <c r="W48" s="263">
        <v>0</v>
      </c>
      <c r="X48" s="263">
        <v>0</v>
      </c>
      <c r="Y48" s="263">
        <v>0</v>
      </c>
      <c r="Z48" s="263">
        <v>0</v>
      </c>
      <c r="AA48" s="263">
        <v>0</v>
      </c>
      <c r="AB48" s="263">
        <v>0</v>
      </c>
      <c r="AC48" s="263">
        <v>0</v>
      </c>
      <c r="AD48" s="263">
        <v>0</v>
      </c>
      <c r="AE48" s="263">
        <v>0</v>
      </c>
      <c r="AF48" s="263">
        <v>0</v>
      </c>
      <c r="AG48" s="263">
        <v>0</v>
      </c>
      <c r="AH48" s="263">
        <v>0</v>
      </c>
      <c r="AI48" s="263">
        <v>0</v>
      </c>
      <c r="AJ48" s="263">
        <v>0</v>
      </c>
      <c r="AK48" s="263">
        <v>0</v>
      </c>
      <c r="AL48" s="263">
        <v>0</v>
      </c>
      <c r="AM48" s="263">
        <v>0</v>
      </c>
      <c r="AN48" s="263">
        <v>0</v>
      </c>
      <c r="AO48" s="263">
        <v>0</v>
      </c>
      <c r="AP48" s="263">
        <v>0</v>
      </c>
      <c r="AQ48" s="263">
        <v>0</v>
      </c>
      <c r="AR48" s="263">
        <v>0</v>
      </c>
      <c r="AS48" s="263">
        <v>0</v>
      </c>
      <c r="AT48" s="263">
        <v>0</v>
      </c>
      <c r="AU48" s="263">
        <v>0</v>
      </c>
      <c r="AV48" s="263">
        <v>0</v>
      </c>
      <c r="AW48" s="263">
        <v>0</v>
      </c>
      <c r="AX48" s="263">
        <v>0</v>
      </c>
      <c r="AY48" s="263">
        <v>0</v>
      </c>
      <c r="AZ48" s="263">
        <v>0</v>
      </c>
      <c r="BA48" s="263">
        <v>0</v>
      </c>
      <c r="BB48" s="263">
        <v>0</v>
      </c>
      <c r="BC48" s="263">
        <v>0</v>
      </c>
      <c r="BD48" s="263">
        <v>0</v>
      </c>
      <c r="BE48" s="263">
        <v>0</v>
      </c>
      <c r="BF48" s="263">
        <v>0</v>
      </c>
      <c r="BG48" s="263">
        <v>0</v>
      </c>
      <c r="BH48" s="263">
        <v>0</v>
      </c>
      <c r="BI48" s="263">
        <v>0</v>
      </c>
      <c r="BJ48" s="263">
        <v>0</v>
      </c>
      <c r="BK48" s="263">
        <v>0</v>
      </c>
      <c r="BL48" s="263">
        <v>0</v>
      </c>
      <c r="BM48" s="263">
        <v>0</v>
      </c>
      <c r="BN48" s="263">
        <v>0</v>
      </c>
      <c r="BO48" s="263">
        <v>0</v>
      </c>
      <c r="BP48" s="263">
        <v>0</v>
      </c>
      <c r="BQ48" s="264">
        <v>0</v>
      </c>
    </row>
    <row r="49" spans="3:69">
      <c r="C49" s="68"/>
      <c r="D49" s="98" t="s">
        <v>165</v>
      </c>
      <c r="E49" s="100"/>
      <c r="F49" s="100"/>
      <c r="G49" s="100"/>
      <c r="H49" s="388"/>
      <c r="I49" s="68"/>
      <c r="J49" s="262">
        <v>0</v>
      </c>
      <c r="K49" s="263">
        <v>0</v>
      </c>
      <c r="L49" s="263">
        <v>0</v>
      </c>
      <c r="M49" s="263">
        <v>0</v>
      </c>
      <c r="N49" s="263">
        <v>0</v>
      </c>
      <c r="O49" s="263">
        <v>0</v>
      </c>
      <c r="P49" s="263">
        <v>0</v>
      </c>
      <c r="Q49" s="263">
        <v>0</v>
      </c>
      <c r="R49" s="263">
        <v>0</v>
      </c>
      <c r="S49" s="263">
        <v>0</v>
      </c>
      <c r="T49" s="263">
        <v>0</v>
      </c>
      <c r="U49" s="263">
        <v>0</v>
      </c>
      <c r="V49" s="263">
        <v>0</v>
      </c>
      <c r="W49" s="263">
        <v>0</v>
      </c>
      <c r="X49" s="263">
        <v>0</v>
      </c>
      <c r="Y49" s="263">
        <v>0</v>
      </c>
      <c r="Z49" s="263">
        <v>0</v>
      </c>
      <c r="AA49" s="263">
        <v>0</v>
      </c>
      <c r="AB49" s="263">
        <v>0</v>
      </c>
      <c r="AC49" s="263">
        <v>0</v>
      </c>
      <c r="AD49" s="263">
        <v>0</v>
      </c>
      <c r="AE49" s="263">
        <v>0</v>
      </c>
      <c r="AF49" s="263">
        <v>0</v>
      </c>
      <c r="AG49" s="263">
        <v>0</v>
      </c>
      <c r="AH49" s="263">
        <v>0</v>
      </c>
      <c r="AI49" s="263">
        <v>0</v>
      </c>
      <c r="AJ49" s="263">
        <v>0</v>
      </c>
      <c r="AK49" s="263">
        <v>0</v>
      </c>
      <c r="AL49" s="263">
        <v>0</v>
      </c>
      <c r="AM49" s="263">
        <v>0</v>
      </c>
      <c r="AN49" s="263">
        <v>0</v>
      </c>
      <c r="AO49" s="263">
        <v>0</v>
      </c>
      <c r="AP49" s="263">
        <v>0</v>
      </c>
      <c r="AQ49" s="263">
        <v>0</v>
      </c>
      <c r="AR49" s="263">
        <v>0</v>
      </c>
      <c r="AS49" s="263">
        <v>0</v>
      </c>
      <c r="AT49" s="263">
        <v>0</v>
      </c>
      <c r="AU49" s="263">
        <v>0</v>
      </c>
      <c r="AV49" s="263">
        <v>0</v>
      </c>
      <c r="AW49" s="263">
        <v>0</v>
      </c>
      <c r="AX49" s="263">
        <v>0</v>
      </c>
      <c r="AY49" s="263">
        <v>0</v>
      </c>
      <c r="AZ49" s="263">
        <v>0</v>
      </c>
      <c r="BA49" s="263">
        <v>0</v>
      </c>
      <c r="BB49" s="263">
        <v>0</v>
      </c>
      <c r="BC49" s="263">
        <v>0</v>
      </c>
      <c r="BD49" s="263">
        <v>0</v>
      </c>
      <c r="BE49" s="263">
        <v>0</v>
      </c>
      <c r="BF49" s="263">
        <v>0</v>
      </c>
      <c r="BG49" s="263">
        <v>0</v>
      </c>
      <c r="BH49" s="263">
        <v>0</v>
      </c>
      <c r="BI49" s="263">
        <v>0</v>
      </c>
      <c r="BJ49" s="263">
        <v>0</v>
      </c>
      <c r="BK49" s="263">
        <v>0</v>
      </c>
      <c r="BL49" s="263">
        <v>0</v>
      </c>
      <c r="BM49" s="263">
        <v>0</v>
      </c>
      <c r="BN49" s="263">
        <v>0</v>
      </c>
      <c r="BO49" s="263">
        <v>0</v>
      </c>
      <c r="BP49" s="263">
        <v>0</v>
      </c>
      <c r="BQ49" s="264">
        <v>0</v>
      </c>
    </row>
    <row r="50" spans="3:69">
      <c r="C50" s="68"/>
      <c r="D50" s="98" t="s">
        <v>166</v>
      </c>
      <c r="E50" s="99"/>
      <c r="F50" s="99"/>
      <c r="G50" s="99"/>
      <c r="H50" s="388"/>
      <c r="I50" s="68"/>
      <c r="J50" s="262">
        <v>0</v>
      </c>
      <c r="K50" s="263">
        <v>0</v>
      </c>
      <c r="L50" s="263">
        <v>0</v>
      </c>
      <c r="M50" s="263">
        <v>0</v>
      </c>
      <c r="N50" s="263">
        <v>0</v>
      </c>
      <c r="O50" s="263">
        <v>0</v>
      </c>
      <c r="P50" s="263">
        <v>0</v>
      </c>
      <c r="Q50" s="263">
        <v>0</v>
      </c>
      <c r="R50" s="263">
        <v>0</v>
      </c>
      <c r="S50" s="263">
        <v>0</v>
      </c>
      <c r="T50" s="263">
        <v>0</v>
      </c>
      <c r="U50" s="263">
        <v>0</v>
      </c>
      <c r="V50" s="263">
        <v>0</v>
      </c>
      <c r="W50" s="263">
        <v>0</v>
      </c>
      <c r="X50" s="263">
        <v>0</v>
      </c>
      <c r="Y50" s="263">
        <v>0</v>
      </c>
      <c r="Z50" s="263">
        <v>0</v>
      </c>
      <c r="AA50" s="263">
        <v>0</v>
      </c>
      <c r="AB50" s="263">
        <v>0</v>
      </c>
      <c r="AC50" s="263">
        <v>0</v>
      </c>
      <c r="AD50" s="263">
        <v>0</v>
      </c>
      <c r="AE50" s="263">
        <v>0</v>
      </c>
      <c r="AF50" s="263">
        <v>0</v>
      </c>
      <c r="AG50" s="263">
        <v>0</v>
      </c>
      <c r="AH50" s="263">
        <v>0</v>
      </c>
      <c r="AI50" s="263">
        <v>0</v>
      </c>
      <c r="AJ50" s="263">
        <v>0</v>
      </c>
      <c r="AK50" s="263">
        <v>0</v>
      </c>
      <c r="AL50" s="263">
        <v>0</v>
      </c>
      <c r="AM50" s="263">
        <v>0</v>
      </c>
      <c r="AN50" s="263">
        <v>0</v>
      </c>
      <c r="AO50" s="263">
        <v>0</v>
      </c>
      <c r="AP50" s="263">
        <v>0</v>
      </c>
      <c r="AQ50" s="263">
        <v>0</v>
      </c>
      <c r="AR50" s="263">
        <v>0</v>
      </c>
      <c r="AS50" s="263">
        <v>0</v>
      </c>
      <c r="AT50" s="263">
        <v>0</v>
      </c>
      <c r="AU50" s="263">
        <v>0</v>
      </c>
      <c r="AV50" s="263">
        <v>0</v>
      </c>
      <c r="AW50" s="263">
        <v>0</v>
      </c>
      <c r="AX50" s="263">
        <v>0</v>
      </c>
      <c r="AY50" s="263">
        <v>0</v>
      </c>
      <c r="AZ50" s="263">
        <v>0</v>
      </c>
      <c r="BA50" s="263">
        <v>0</v>
      </c>
      <c r="BB50" s="263">
        <v>0</v>
      </c>
      <c r="BC50" s="263">
        <v>0</v>
      </c>
      <c r="BD50" s="263">
        <v>0</v>
      </c>
      <c r="BE50" s="263">
        <v>0</v>
      </c>
      <c r="BF50" s="263">
        <v>0</v>
      </c>
      <c r="BG50" s="263">
        <v>0</v>
      </c>
      <c r="BH50" s="263">
        <v>0</v>
      </c>
      <c r="BI50" s="263">
        <v>0</v>
      </c>
      <c r="BJ50" s="263">
        <v>0</v>
      </c>
      <c r="BK50" s="263">
        <v>0</v>
      </c>
      <c r="BL50" s="263">
        <v>0</v>
      </c>
      <c r="BM50" s="263">
        <v>0</v>
      </c>
      <c r="BN50" s="263">
        <v>0</v>
      </c>
      <c r="BO50" s="263">
        <v>0</v>
      </c>
      <c r="BP50" s="263">
        <v>0</v>
      </c>
      <c r="BQ50" s="264">
        <v>0</v>
      </c>
    </row>
    <row r="51" spans="3:69">
      <c r="C51" s="68"/>
      <c r="D51" s="98" t="s">
        <v>167</v>
      </c>
      <c r="E51" s="99"/>
      <c r="F51" s="99"/>
      <c r="G51" s="99"/>
      <c r="H51" s="388"/>
      <c r="I51" s="68"/>
      <c r="J51" s="262">
        <v>0</v>
      </c>
      <c r="K51" s="263">
        <v>0</v>
      </c>
      <c r="L51" s="263">
        <v>0</v>
      </c>
      <c r="M51" s="263">
        <v>0</v>
      </c>
      <c r="N51" s="263">
        <v>0</v>
      </c>
      <c r="O51" s="263">
        <v>0</v>
      </c>
      <c r="P51" s="263">
        <v>0</v>
      </c>
      <c r="Q51" s="263">
        <v>0</v>
      </c>
      <c r="R51" s="263">
        <v>0</v>
      </c>
      <c r="S51" s="263">
        <v>0</v>
      </c>
      <c r="T51" s="263">
        <v>0</v>
      </c>
      <c r="U51" s="263">
        <v>0</v>
      </c>
      <c r="V51" s="263">
        <v>0</v>
      </c>
      <c r="W51" s="263">
        <v>0</v>
      </c>
      <c r="X51" s="263">
        <v>0</v>
      </c>
      <c r="Y51" s="263">
        <v>0</v>
      </c>
      <c r="Z51" s="263">
        <v>0</v>
      </c>
      <c r="AA51" s="263">
        <v>0</v>
      </c>
      <c r="AB51" s="263">
        <v>0</v>
      </c>
      <c r="AC51" s="263">
        <v>0</v>
      </c>
      <c r="AD51" s="263">
        <v>0</v>
      </c>
      <c r="AE51" s="263">
        <v>0</v>
      </c>
      <c r="AF51" s="263">
        <v>0</v>
      </c>
      <c r="AG51" s="263">
        <v>0</v>
      </c>
      <c r="AH51" s="263">
        <v>0</v>
      </c>
      <c r="AI51" s="263">
        <v>0</v>
      </c>
      <c r="AJ51" s="263">
        <v>0</v>
      </c>
      <c r="AK51" s="263">
        <v>0</v>
      </c>
      <c r="AL51" s="263">
        <v>0</v>
      </c>
      <c r="AM51" s="263">
        <v>0</v>
      </c>
      <c r="AN51" s="263">
        <v>0</v>
      </c>
      <c r="AO51" s="263">
        <v>0</v>
      </c>
      <c r="AP51" s="263">
        <v>0</v>
      </c>
      <c r="AQ51" s="263">
        <v>0</v>
      </c>
      <c r="AR51" s="263">
        <v>0</v>
      </c>
      <c r="AS51" s="263">
        <v>0</v>
      </c>
      <c r="AT51" s="263">
        <v>0</v>
      </c>
      <c r="AU51" s="263">
        <v>0</v>
      </c>
      <c r="AV51" s="263">
        <v>0</v>
      </c>
      <c r="AW51" s="263">
        <v>0</v>
      </c>
      <c r="AX51" s="263">
        <v>0</v>
      </c>
      <c r="AY51" s="263">
        <v>0</v>
      </c>
      <c r="AZ51" s="263">
        <v>0</v>
      </c>
      <c r="BA51" s="263">
        <v>0</v>
      </c>
      <c r="BB51" s="263">
        <v>0</v>
      </c>
      <c r="BC51" s="263">
        <v>0</v>
      </c>
      <c r="BD51" s="263">
        <v>0</v>
      </c>
      <c r="BE51" s="263">
        <v>0</v>
      </c>
      <c r="BF51" s="263">
        <v>0</v>
      </c>
      <c r="BG51" s="263">
        <v>0</v>
      </c>
      <c r="BH51" s="263">
        <v>0</v>
      </c>
      <c r="BI51" s="263">
        <v>0</v>
      </c>
      <c r="BJ51" s="263">
        <v>0</v>
      </c>
      <c r="BK51" s="263">
        <v>0</v>
      </c>
      <c r="BL51" s="263">
        <v>0</v>
      </c>
      <c r="BM51" s="263">
        <v>0</v>
      </c>
      <c r="BN51" s="263">
        <v>0</v>
      </c>
      <c r="BO51" s="263">
        <v>0</v>
      </c>
      <c r="BP51" s="263">
        <v>0</v>
      </c>
      <c r="BQ51" s="264">
        <v>0</v>
      </c>
    </row>
    <row r="52" spans="3:69">
      <c r="C52" s="68"/>
      <c r="D52" s="98" t="s">
        <v>168</v>
      </c>
      <c r="E52" s="100"/>
      <c r="F52" s="100"/>
      <c r="G52" s="100"/>
      <c r="H52" s="388"/>
      <c r="I52" s="68"/>
      <c r="J52" s="262">
        <v>0</v>
      </c>
      <c r="K52" s="263">
        <v>0</v>
      </c>
      <c r="L52" s="263">
        <v>0</v>
      </c>
      <c r="M52" s="263">
        <v>0</v>
      </c>
      <c r="N52" s="263">
        <v>0</v>
      </c>
      <c r="O52" s="263">
        <v>0</v>
      </c>
      <c r="P52" s="263">
        <v>0</v>
      </c>
      <c r="Q52" s="263">
        <v>0</v>
      </c>
      <c r="R52" s="263">
        <v>0</v>
      </c>
      <c r="S52" s="263">
        <v>0</v>
      </c>
      <c r="T52" s="263">
        <v>0</v>
      </c>
      <c r="U52" s="263">
        <v>0</v>
      </c>
      <c r="V52" s="263">
        <v>0</v>
      </c>
      <c r="W52" s="263">
        <v>0</v>
      </c>
      <c r="X52" s="263">
        <v>0</v>
      </c>
      <c r="Y52" s="263">
        <v>0</v>
      </c>
      <c r="Z52" s="263">
        <v>0</v>
      </c>
      <c r="AA52" s="263">
        <v>0</v>
      </c>
      <c r="AB52" s="263">
        <v>0</v>
      </c>
      <c r="AC52" s="263">
        <v>0</v>
      </c>
      <c r="AD52" s="263">
        <v>0</v>
      </c>
      <c r="AE52" s="263">
        <v>0</v>
      </c>
      <c r="AF52" s="263">
        <v>0</v>
      </c>
      <c r="AG52" s="263">
        <v>0</v>
      </c>
      <c r="AH52" s="263">
        <v>0</v>
      </c>
      <c r="AI52" s="263">
        <v>0</v>
      </c>
      <c r="AJ52" s="263">
        <v>0</v>
      </c>
      <c r="AK52" s="263">
        <v>0</v>
      </c>
      <c r="AL52" s="263">
        <v>0</v>
      </c>
      <c r="AM52" s="263">
        <v>0</v>
      </c>
      <c r="AN52" s="263">
        <v>0</v>
      </c>
      <c r="AO52" s="263">
        <v>0</v>
      </c>
      <c r="AP52" s="263">
        <v>0</v>
      </c>
      <c r="AQ52" s="263">
        <v>0</v>
      </c>
      <c r="AR52" s="263">
        <v>0</v>
      </c>
      <c r="AS52" s="263">
        <v>0</v>
      </c>
      <c r="AT52" s="263">
        <v>0</v>
      </c>
      <c r="AU52" s="263">
        <v>0</v>
      </c>
      <c r="AV52" s="263">
        <v>0</v>
      </c>
      <c r="AW52" s="263">
        <v>0</v>
      </c>
      <c r="AX52" s="263">
        <v>0</v>
      </c>
      <c r="AY52" s="263">
        <v>0</v>
      </c>
      <c r="AZ52" s="263">
        <v>0</v>
      </c>
      <c r="BA52" s="263">
        <v>0</v>
      </c>
      <c r="BB52" s="263">
        <v>0</v>
      </c>
      <c r="BC52" s="263">
        <v>0</v>
      </c>
      <c r="BD52" s="263">
        <v>0</v>
      </c>
      <c r="BE52" s="263">
        <v>0</v>
      </c>
      <c r="BF52" s="263">
        <v>0</v>
      </c>
      <c r="BG52" s="263">
        <v>0</v>
      </c>
      <c r="BH52" s="263">
        <v>0</v>
      </c>
      <c r="BI52" s="263">
        <v>0</v>
      </c>
      <c r="BJ52" s="263">
        <v>0</v>
      </c>
      <c r="BK52" s="263">
        <v>0</v>
      </c>
      <c r="BL52" s="263">
        <v>0</v>
      </c>
      <c r="BM52" s="263">
        <v>0</v>
      </c>
      <c r="BN52" s="263">
        <v>0</v>
      </c>
      <c r="BO52" s="263">
        <v>0</v>
      </c>
      <c r="BP52" s="263">
        <v>0</v>
      </c>
      <c r="BQ52" s="264">
        <v>0</v>
      </c>
    </row>
    <row r="53" spans="3:69">
      <c r="C53" s="68"/>
      <c r="D53" s="98" t="s">
        <v>169</v>
      </c>
      <c r="E53" s="99"/>
      <c r="F53" s="99"/>
      <c r="G53" s="99"/>
      <c r="H53" s="388"/>
      <c r="I53" s="68"/>
      <c r="J53" s="262">
        <v>0</v>
      </c>
      <c r="K53" s="263">
        <v>0</v>
      </c>
      <c r="L53" s="263">
        <v>0</v>
      </c>
      <c r="M53" s="263">
        <v>0</v>
      </c>
      <c r="N53" s="263">
        <v>0</v>
      </c>
      <c r="O53" s="263">
        <v>0</v>
      </c>
      <c r="P53" s="263">
        <v>0</v>
      </c>
      <c r="Q53" s="263">
        <v>0</v>
      </c>
      <c r="R53" s="263">
        <v>0</v>
      </c>
      <c r="S53" s="263">
        <v>0</v>
      </c>
      <c r="T53" s="263">
        <v>0</v>
      </c>
      <c r="U53" s="263">
        <v>0</v>
      </c>
      <c r="V53" s="263">
        <v>0</v>
      </c>
      <c r="W53" s="263">
        <v>0</v>
      </c>
      <c r="X53" s="263">
        <v>0</v>
      </c>
      <c r="Y53" s="263">
        <v>0</v>
      </c>
      <c r="Z53" s="263">
        <v>0</v>
      </c>
      <c r="AA53" s="263">
        <v>0</v>
      </c>
      <c r="AB53" s="263">
        <v>0</v>
      </c>
      <c r="AC53" s="263">
        <v>0</v>
      </c>
      <c r="AD53" s="263">
        <v>0</v>
      </c>
      <c r="AE53" s="263">
        <v>0</v>
      </c>
      <c r="AF53" s="263">
        <v>0</v>
      </c>
      <c r="AG53" s="263">
        <v>0</v>
      </c>
      <c r="AH53" s="263">
        <v>0</v>
      </c>
      <c r="AI53" s="263">
        <v>0</v>
      </c>
      <c r="AJ53" s="263">
        <v>0</v>
      </c>
      <c r="AK53" s="263">
        <v>0</v>
      </c>
      <c r="AL53" s="263">
        <v>0</v>
      </c>
      <c r="AM53" s="263">
        <v>0</v>
      </c>
      <c r="AN53" s="263">
        <v>0</v>
      </c>
      <c r="AO53" s="263">
        <v>0</v>
      </c>
      <c r="AP53" s="263">
        <v>0</v>
      </c>
      <c r="AQ53" s="263">
        <v>0</v>
      </c>
      <c r="AR53" s="263">
        <v>0</v>
      </c>
      <c r="AS53" s="263">
        <v>0</v>
      </c>
      <c r="AT53" s="263">
        <v>0</v>
      </c>
      <c r="AU53" s="263">
        <v>0</v>
      </c>
      <c r="AV53" s="263">
        <v>0</v>
      </c>
      <c r="AW53" s="263">
        <v>0</v>
      </c>
      <c r="AX53" s="263">
        <v>0</v>
      </c>
      <c r="AY53" s="263">
        <v>0</v>
      </c>
      <c r="AZ53" s="263">
        <v>0</v>
      </c>
      <c r="BA53" s="263">
        <v>0</v>
      </c>
      <c r="BB53" s="263">
        <v>0</v>
      </c>
      <c r="BC53" s="263">
        <v>0</v>
      </c>
      <c r="BD53" s="263">
        <v>0</v>
      </c>
      <c r="BE53" s="263">
        <v>0</v>
      </c>
      <c r="BF53" s="263">
        <v>0</v>
      </c>
      <c r="BG53" s="263">
        <v>0</v>
      </c>
      <c r="BH53" s="263">
        <v>0</v>
      </c>
      <c r="BI53" s="263">
        <v>0</v>
      </c>
      <c r="BJ53" s="263">
        <v>0</v>
      </c>
      <c r="BK53" s="263">
        <v>0</v>
      </c>
      <c r="BL53" s="263">
        <v>0</v>
      </c>
      <c r="BM53" s="263">
        <v>0</v>
      </c>
      <c r="BN53" s="263">
        <v>0</v>
      </c>
      <c r="BO53" s="263">
        <v>0</v>
      </c>
      <c r="BP53" s="263">
        <v>0</v>
      </c>
      <c r="BQ53" s="264">
        <v>0</v>
      </c>
    </row>
    <row r="54" spans="3:69">
      <c r="C54" s="68"/>
      <c r="D54" s="119" t="s">
        <v>170</v>
      </c>
      <c r="E54" s="120"/>
      <c r="F54" s="120"/>
      <c r="G54" s="120"/>
      <c r="H54" s="388"/>
      <c r="I54" s="68"/>
      <c r="J54" s="407">
        <v>0</v>
      </c>
      <c r="K54" s="408">
        <v>0</v>
      </c>
      <c r="L54" s="408">
        <v>0</v>
      </c>
      <c r="M54" s="408">
        <v>0</v>
      </c>
      <c r="N54" s="408">
        <v>0</v>
      </c>
      <c r="O54" s="408">
        <v>0</v>
      </c>
      <c r="P54" s="408">
        <v>0</v>
      </c>
      <c r="Q54" s="408">
        <v>0</v>
      </c>
      <c r="R54" s="408">
        <v>0</v>
      </c>
      <c r="S54" s="408">
        <v>0</v>
      </c>
      <c r="T54" s="408">
        <v>0</v>
      </c>
      <c r="U54" s="408">
        <v>0</v>
      </c>
      <c r="V54" s="408">
        <v>0</v>
      </c>
      <c r="W54" s="408">
        <v>0</v>
      </c>
      <c r="X54" s="408">
        <v>0</v>
      </c>
      <c r="Y54" s="408">
        <v>0</v>
      </c>
      <c r="Z54" s="408">
        <v>0</v>
      </c>
      <c r="AA54" s="408">
        <v>0</v>
      </c>
      <c r="AB54" s="408">
        <v>0</v>
      </c>
      <c r="AC54" s="408">
        <v>0</v>
      </c>
      <c r="AD54" s="408">
        <v>0</v>
      </c>
      <c r="AE54" s="408">
        <v>0</v>
      </c>
      <c r="AF54" s="408">
        <v>0</v>
      </c>
      <c r="AG54" s="408">
        <v>0</v>
      </c>
      <c r="AH54" s="408">
        <v>0</v>
      </c>
      <c r="AI54" s="408">
        <v>0</v>
      </c>
      <c r="AJ54" s="408">
        <v>0</v>
      </c>
      <c r="AK54" s="408">
        <v>0</v>
      </c>
      <c r="AL54" s="408">
        <v>0</v>
      </c>
      <c r="AM54" s="408">
        <v>0</v>
      </c>
      <c r="AN54" s="408">
        <v>0</v>
      </c>
      <c r="AO54" s="408">
        <v>0</v>
      </c>
      <c r="AP54" s="408">
        <v>0</v>
      </c>
      <c r="AQ54" s="408">
        <v>0</v>
      </c>
      <c r="AR54" s="408">
        <v>0</v>
      </c>
      <c r="AS54" s="408">
        <v>0</v>
      </c>
      <c r="AT54" s="408">
        <v>0</v>
      </c>
      <c r="AU54" s="408">
        <v>0</v>
      </c>
      <c r="AV54" s="408">
        <v>0</v>
      </c>
      <c r="AW54" s="408">
        <v>0</v>
      </c>
      <c r="AX54" s="408">
        <v>0</v>
      </c>
      <c r="AY54" s="408">
        <v>0</v>
      </c>
      <c r="AZ54" s="408">
        <v>0</v>
      </c>
      <c r="BA54" s="408">
        <v>0</v>
      </c>
      <c r="BB54" s="408">
        <v>0</v>
      </c>
      <c r="BC54" s="408">
        <v>0</v>
      </c>
      <c r="BD54" s="408">
        <v>0</v>
      </c>
      <c r="BE54" s="408">
        <v>0</v>
      </c>
      <c r="BF54" s="408">
        <v>0</v>
      </c>
      <c r="BG54" s="408">
        <v>0</v>
      </c>
      <c r="BH54" s="408">
        <v>0</v>
      </c>
      <c r="BI54" s="408">
        <v>0</v>
      </c>
      <c r="BJ54" s="408">
        <v>0</v>
      </c>
      <c r="BK54" s="408">
        <v>0</v>
      </c>
      <c r="BL54" s="408">
        <v>0</v>
      </c>
      <c r="BM54" s="408">
        <v>0</v>
      </c>
      <c r="BN54" s="408">
        <v>0</v>
      </c>
      <c r="BO54" s="408">
        <v>0</v>
      </c>
      <c r="BP54" s="408">
        <v>0</v>
      </c>
      <c r="BQ54" s="409">
        <v>0</v>
      </c>
    </row>
    <row r="55" spans="3:69">
      <c r="C55" s="68"/>
      <c r="D55" s="1234" t="s">
        <v>294</v>
      </c>
      <c r="E55" s="1234"/>
      <c r="F55" s="1234"/>
      <c r="G55" s="1234"/>
      <c r="H55" s="1234"/>
      <c r="I55" s="68"/>
      <c r="J55" s="406">
        <v>82000</v>
      </c>
      <c r="K55" s="406">
        <v>82000</v>
      </c>
      <c r="L55" s="406">
        <v>82000</v>
      </c>
      <c r="M55" s="406">
        <v>82000</v>
      </c>
      <c r="N55" s="406">
        <v>82000</v>
      </c>
      <c r="O55" s="406">
        <v>82000</v>
      </c>
      <c r="P55" s="406">
        <v>82000</v>
      </c>
      <c r="Q55" s="406">
        <v>82000</v>
      </c>
      <c r="R55" s="406">
        <v>82000</v>
      </c>
      <c r="S55" s="406">
        <v>82000</v>
      </c>
      <c r="T55" s="406">
        <v>82000</v>
      </c>
      <c r="U55" s="406">
        <v>82000</v>
      </c>
      <c r="V55" s="406">
        <v>82820</v>
      </c>
      <c r="W55" s="406">
        <v>82820</v>
      </c>
      <c r="X55" s="406">
        <v>82820</v>
      </c>
      <c r="Y55" s="406">
        <v>82820</v>
      </c>
      <c r="Z55" s="406">
        <v>82820</v>
      </c>
      <c r="AA55" s="406">
        <v>82820</v>
      </c>
      <c r="AB55" s="406">
        <v>82820</v>
      </c>
      <c r="AC55" s="406">
        <v>82820</v>
      </c>
      <c r="AD55" s="406">
        <v>82820</v>
      </c>
      <c r="AE55" s="406">
        <v>82820</v>
      </c>
      <c r="AF55" s="406">
        <v>82820</v>
      </c>
      <c r="AG55" s="406">
        <v>82820</v>
      </c>
      <c r="AH55" s="406">
        <v>83648.2</v>
      </c>
      <c r="AI55" s="406">
        <v>83648.2</v>
      </c>
      <c r="AJ55" s="406">
        <v>83648.2</v>
      </c>
      <c r="AK55" s="406">
        <v>83648.2</v>
      </c>
      <c r="AL55" s="406">
        <v>83648.2</v>
      </c>
      <c r="AM55" s="406">
        <v>83648.2</v>
      </c>
      <c r="AN55" s="406">
        <v>83648.2</v>
      </c>
      <c r="AO55" s="406">
        <v>83648.2</v>
      </c>
      <c r="AP55" s="406">
        <v>83648.2</v>
      </c>
      <c r="AQ55" s="406">
        <v>83648.2</v>
      </c>
      <c r="AR55" s="406">
        <v>83648.2</v>
      </c>
      <c r="AS55" s="406">
        <v>83648.2</v>
      </c>
      <c r="AT55" s="406">
        <v>84484.681999999986</v>
      </c>
      <c r="AU55" s="406">
        <v>84484.681999999986</v>
      </c>
      <c r="AV55" s="406">
        <v>84484.681999999986</v>
      </c>
      <c r="AW55" s="406">
        <v>84484.681999999986</v>
      </c>
      <c r="AX55" s="406">
        <v>84484.681999999986</v>
      </c>
      <c r="AY55" s="406">
        <v>84484.681999999986</v>
      </c>
      <c r="AZ55" s="406">
        <v>84484.681999999986</v>
      </c>
      <c r="BA55" s="406">
        <v>84484.681999999986</v>
      </c>
      <c r="BB55" s="406">
        <v>84484.681999999986</v>
      </c>
      <c r="BC55" s="406">
        <v>84484.681999999986</v>
      </c>
      <c r="BD55" s="406">
        <v>84484.681999999986</v>
      </c>
      <c r="BE55" s="406">
        <v>84484.681999999986</v>
      </c>
      <c r="BF55" s="406">
        <v>85329.528819999992</v>
      </c>
      <c r="BG55" s="406">
        <v>85329.528819999992</v>
      </c>
      <c r="BH55" s="406">
        <v>85329.528819999992</v>
      </c>
      <c r="BI55" s="406">
        <v>85329.528819999992</v>
      </c>
      <c r="BJ55" s="406">
        <v>85329.528819999992</v>
      </c>
      <c r="BK55" s="406">
        <v>85329.528819999992</v>
      </c>
      <c r="BL55" s="406">
        <v>85329.528819999992</v>
      </c>
      <c r="BM55" s="406">
        <v>85329.528819999992</v>
      </c>
      <c r="BN55" s="406">
        <v>85329.528819999992</v>
      </c>
      <c r="BO55" s="406">
        <v>85329.528819999992</v>
      </c>
      <c r="BP55" s="406">
        <v>85329.528819999992</v>
      </c>
      <c r="BQ55" s="406">
        <v>85329.528819999992</v>
      </c>
    </row>
  </sheetData>
  <mergeCells count="19">
    <mergeCell ref="B7:F7"/>
    <mergeCell ref="D27:G27"/>
    <mergeCell ref="U18:Y18"/>
    <mergeCell ref="N18:R18"/>
    <mergeCell ref="D20:G20"/>
    <mergeCell ref="D21:G21"/>
    <mergeCell ref="D23:G23"/>
    <mergeCell ref="D22:G22"/>
    <mergeCell ref="D55:H55"/>
    <mergeCell ref="D24:G24"/>
    <mergeCell ref="D25:G25"/>
    <mergeCell ref="D26:G26"/>
    <mergeCell ref="D28:G28"/>
    <mergeCell ref="D34:G34"/>
    <mergeCell ref="D29:G29"/>
    <mergeCell ref="D30:G30"/>
    <mergeCell ref="D31:G31"/>
    <mergeCell ref="D33:G33"/>
    <mergeCell ref="D32:G32"/>
  </mergeCells>
  <conditionalFormatting sqref="I20:I34">
    <cfRule type="expression" dxfId="185" priority="1">
      <formula>J20="One time"</formula>
    </cfRule>
  </conditionalFormatting>
  <dataValidations xWindow="422" yWindow="880" count="5">
    <dataValidation type="custom" showErrorMessage="1" errorTitle="Invalid Assumption" error="Assumption must be a number." sqref="J40:BQ54">
      <formula1>NOT(ISERROR(J40/1))</formula1>
    </dataValidation>
    <dataValidation type="decimal" operator="greaterThan" allowBlank="1" showInputMessage="1" showErrorMessage="1" errorTitle="NOT ALLOWED" error="Only whole numbers and decimals are allowed to enter. Negative figures not allowed as well." promptTitle="ACCRUED AMOUNT" prompt="What is the amount you are going to spend every period, which you chose in the previous column?" sqref="K20:K34">
      <formula1>0</formula1>
    </dataValidation>
    <dataValidation type="textLength" operator="greaterThan" allowBlank="1" showInputMessage="1" showErrorMessage="1" errorTitle="NOT ALLOWED" error="The name of the category must be a text." promptTitle="FIXED EXPENSE NAMES" prompt="How do you like to name Fixed Expense items?" sqref="D20:G34">
      <formula1>0</formula1>
    </dataValidation>
    <dataValidation type="decimal" operator="greaterThan" allowBlank="1" showInputMessage="1" showErrorMessage="1" errorTitle="NOT ALLOWED" error="Only whole numbers and decimals are allowed to enter. Negative figures not allowed as well._x000a_" promptTitle="ANNUAL RAISE" prompt="How much should expenses grow year by year?" sqref="O20:R34">
      <formula1>0</formula1>
    </dataValidation>
    <dataValidation type="list" allowBlank="1" showInputMessage="1" showErrorMessage="1" errorTitle="NOT ALLOWED" error="You may pick one from the list only." promptTitle="PERIODICITY" prompt="How often does this expense accrue?" sqref="J20:J34">
      <formula1>LU_Exp_Type</formula1>
    </dataValidation>
  </dataValidations>
  <hyperlinks>
    <hyperlink ref="B7:F7" location="Contents!A1" display="Go to Table of Contents"/>
  </hyperlinks>
  <pageMargins left="0" right="0" top="0.59055118110236204" bottom="0.98425196850393704" header="0" footer="0"/>
  <pageSetup paperSize="9" orientation="landscape" r:id="rId1"/>
  <headerFooter>
    <oddFooter>&amp;L&amp;12Built with finmodelslab.com template&amp;C&amp;12Store General Expense assumptions&amp;R&amp;D</oddFooter>
  </headerFooter>
  <drawing r:id="rId2"/>
  <extLst>
    <ext xmlns:x14="http://schemas.microsoft.com/office/spreadsheetml/2009/9/main" uri="{CCE6A557-97BC-4b89-ADB6-D9C93CAAB3DF}">
      <x14:dataValidations xmlns:xm="http://schemas.microsoft.com/office/excel/2006/main" xWindow="422" yWindow="880" count="2">
        <x14:dataValidation type="list" allowBlank="1" showInputMessage="1" showErrorMessage="1" errorTitle="NOT ALLOWED" error="_x000a_You may pick one from the list only." promptTitle="END DATE" prompt="Pick the last date when this expense should accrue.">
          <x14:formula1>
            <xm:f>IS!$J$11:$BE$11</xm:f>
          </x14:formula1>
          <xm:sqref>I20:I34</xm:sqref>
        </x14:dataValidation>
        <x14:dataValidation type="list" allowBlank="1" showInputMessage="1" showErrorMessage="1" errorTitle="NOT ALLOWED" error="You may pick one from the list only." promptTitle="LAUNCH DATE" prompt="Pick the date when this expense should start to accrue.">
          <x14:formula1>
            <xm:f>IS!$J$11:$BE$11</xm:f>
          </x14:formula1>
          <xm:sqref>H20:H34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99"/>
  </sheetPr>
  <dimension ref="A1:BQ165"/>
  <sheetViews>
    <sheetView showGridLines="0" topLeftCell="J10" zoomScaleNormal="100" zoomScaleSheetLayoutView="100" zoomScalePageLayoutView="70" workbookViewId="0">
      <selection activeCell="J26" sqref="J26"/>
    </sheetView>
  </sheetViews>
  <sheetFormatPr defaultColWidth="9.1640625" defaultRowHeight="10.5" customHeight="1"/>
  <cols>
    <col min="1" max="1" width="1.1640625" customWidth="1"/>
    <col min="2" max="2" width="2.33203125" customWidth="1"/>
    <col min="3" max="3" width="2.1640625" customWidth="1"/>
    <col min="4" max="5" width="8.33203125" customWidth="1"/>
    <col min="6" max="6" width="4" customWidth="1"/>
    <col min="7" max="8" width="9.83203125" customWidth="1"/>
    <col min="9" max="9" width="14.5" customWidth="1"/>
    <col min="10" max="11" width="11.6640625" customWidth="1"/>
    <col min="12" max="69" width="11.33203125" customWidth="1"/>
  </cols>
  <sheetData>
    <row r="1" spans="1:69" s="767" customFormat="1" ht="39" customHeight="1"/>
    <row r="2" spans="1:69" s="769" customFormat="1" ht="30" customHeight="1">
      <c r="A2" s="768"/>
      <c r="C2" s="770"/>
      <c r="D2" s="771"/>
      <c r="E2" s="771"/>
      <c r="F2" s="771"/>
      <c r="G2" s="771"/>
      <c r="H2" s="771"/>
    </row>
    <row r="3" spans="1:69" s="772" customFormat="1" ht="45" customHeight="1">
      <c r="B3" s="773"/>
      <c r="C3" s="773"/>
      <c r="D3" s="774"/>
      <c r="E3" s="774"/>
      <c r="F3" s="774"/>
      <c r="G3" s="774"/>
      <c r="H3" s="774"/>
      <c r="I3" s="775"/>
    </row>
    <row r="5" spans="1:69" ht="18">
      <c r="A5" s="32"/>
      <c r="B5" s="238" t="s">
        <v>214</v>
      </c>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row>
    <row r="6" spans="1:69" ht="15">
      <c r="A6" s="32"/>
      <c r="B6" s="344" t="s">
        <v>188</v>
      </c>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row>
    <row r="7" spans="1:69">
      <c r="A7" s="32"/>
      <c r="B7" s="1263" t="s">
        <v>0</v>
      </c>
      <c r="C7" s="1263"/>
      <c r="D7" s="1263"/>
      <c r="E7" s="1263"/>
      <c r="F7" s="1263"/>
      <c r="G7" s="32"/>
      <c r="H7" s="32"/>
      <c r="I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row>
    <row r="8" spans="1:69">
      <c r="A8" s="32"/>
      <c r="B8" s="32"/>
      <c r="C8" s="32"/>
      <c r="D8" s="32"/>
      <c r="E8" s="32"/>
      <c r="F8" s="32"/>
      <c r="G8" s="32"/>
      <c r="H8" s="32"/>
      <c r="I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row>
    <row r="9" spans="1:69">
      <c r="A9" s="32"/>
      <c r="B9" s="359" t="s">
        <v>213</v>
      </c>
      <c r="C9" s="32"/>
      <c r="D9" s="32"/>
      <c r="E9" s="32"/>
      <c r="F9" s="32"/>
      <c r="G9" s="32"/>
      <c r="H9" s="32"/>
      <c r="I9" s="32"/>
      <c r="J9" s="32"/>
      <c r="K9" s="32"/>
      <c r="L9" s="32"/>
      <c r="M9" s="32"/>
      <c r="N9" s="32"/>
      <c r="O9" s="32"/>
      <c r="P9" s="32"/>
      <c r="Q9" s="32"/>
      <c r="R9" s="32"/>
      <c r="S9" s="32"/>
      <c r="T9" s="32"/>
      <c r="U9" s="32"/>
      <c r="V9" s="32"/>
      <c r="W9" s="32"/>
      <c r="X9" s="32"/>
      <c r="Y9" s="32">
        <v>2021</v>
      </c>
      <c r="Z9" s="32"/>
      <c r="AA9" s="32"/>
      <c r="AB9" s="32"/>
      <c r="AC9" s="32"/>
      <c r="AD9" s="32"/>
      <c r="AE9" s="32"/>
      <c r="AF9" s="32"/>
      <c r="AG9" s="32"/>
      <c r="AH9" s="32"/>
      <c r="AI9" s="32"/>
      <c r="AJ9" s="32"/>
      <c r="AK9" s="32">
        <v>2022</v>
      </c>
      <c r="AL9" s="32"/>
      <c r="AM9" s="32"/>
      <c r="AN9" s="32"/>
      <c r="AO9" s="32"/>
      <c r="AP9" s="32"/>
      <c r="AQ9" s="32"/>
      <c r="AR9" s="32"/>
      <c r="AS9" s="32"/>
      <c r="AT9" s="32"/>
      <c r="AU9" s="32"/>
      <c r="AV9" s="32"/>
      <c r="AW9" s="32">
        <v>2023</v>
      </c>
    </row>
    <row r="10" spans="1:69">
      <c r="A10" s="32"/>
      <c r="B10" s="360" t="s">
        <v>139</v>
      </c>
      <c r="C10" s="32"/>
      <c r="D10" s="32"/>
      <c r="E10" s="32"/>
      <c r="F10" s="32"/>
      <c r="G10" s="32"/>
      <c r="H10" s="32"/>
      <c r="I10" s="32"/>
      <c r="J10" s="29">
        <f>'Model Input'!D6</f>
        <v>0</v>
      </c>
      <c r="K10" s="29">
        <f>J10</f>
        <v>0</v>
      </c>
      <c r="L10" s="29">
        <f t="shared" ref="L10:U10" si="0">K10</f>
        <v>0</v>
      </c>
      <c r="M10" s="29">
        <f t="shared" si="0"/>
        <v>0</v>
      </c>
      <c r="N10" s="29">
        <f t="shared" si="0"/>
        <v>0</v>
      </c>
      <c r="O10" s="29">
        <f t="shared" si="0"/>
        <v>0</v>
      </c>
      <c r="P10" s="29">
        <f t="shared" si="0"/>
        <v>0</v>
      </c>
      <c r="Q10" s="29">
        <f t="shared" si="0"/>
        <v>0</v>
      </c>
      <c r="R10" s="29">
        <f t="shared" si="0"/>
        <v>0</v>
      </c>
      <c r="S10" s="29">
        <f t="shared" si="0"/>
        <v>0</v>
      </c>
      <c r="T10" s="29">
        <f t="shared" si="0"/>
        <v>0</v>
      </c>
      <c r="U10" s="29">
        <f t="shared" si="0"/>
        <v>0</v>
      </c>
      <c r="V10" s="29">
        <f>U10+1</f>
        <v>1</v>
      </c>
      <c r="W10" s="29">
        <f>V10</f>
        <v>1</v>
      </c>
      <c r="X10" s="29">
        <f t="shared" ref="X10:AG10" si="1">W10</f>
        <v>1</v>
      </c>
      <c r="Y10" s="29">
        <f t="shared" si="1"/>
        <v>1</v>
      </c>
      <c r="Z10" s="29">
        <f t="shared" si="1"/>
        <v>1</v>
      </c>
      <c r="AA10" s="29">
        <f t="shared" si="1"/>
        <v>1</v>
      </c>
      <c r="AB10" s="29">
        <f t="shared" si="1"/>
        <v>1</v>
      </c>
      <c r="AC10" s="29">
        <f t="shared" si="1"/>
        <v>1</v>
      </c>
      <c r="AD10" s="29">
        <f t="shared" si="1"/>
        <v>1</v>
      </c>
      <c r="AE10" s="29">
        <f t="shared" si="1"/>
        <v>1</v>
      </c>
      <c r="AF10" s="29">
        <f t="shared" si="1"/>
        <v>1</v>
      </c>
      <c r="AG10" s="29">
        <f t="shared" si="1"/>
        <v>1</v>
      </c>
      <c r="AH10" s="29">
        <f>AG10+1</f>
        <v>2</v>
      </c>
      <c r="AI10" s="29">
        <f>AH10</f>
        <v>2</v>
      </c>
      <c r="AJ10" s="29">
        <f t="shared" ref="AJ10:AS10" si="2">AI10</f>
        <v>2</v>
      </c>
      <c r="AK10" s="29">
        <f t="shared" si="2"/>
        <v>2</v>
      </c>
      <c r="AL10" s="29">
        <f t="shared" si="2"/>
        <v>2</v>
      </c>
      <c r="AM10" s="29">
        <f t="shared" si="2"/>
        <v>2</v>
      </c>
      <c r="AN10" s="29">
        <f t="shared" si="2"/>
        <v>2</v>
      </c>
      <c r="AO10" s="29">
        <f t="shared" si="2"/>
        <v>2</v>
      </c>
      <c r="AP10" s="29">
        <f t="shared" si="2"/>
        <v>2</v>
      </c>
      <c r="AQ10" s="29">
        <f t="shared" si="2"/>
        <v>2</v>
      </c>
      <c r="AR10" s="29">
        <f t="shared" si="2"/>
        <v>2</v>
      </c>
      <c r="AS10" s="29">
        <f t="shared" si="2"/>
        <v>2</v>
      </c>
      <c r="AT10" s="29">
        <f>AS10+1</f>
        <v>3</v>
      </c>
      <c r="AU10" s="29">
        <f>AT10</f>
        <v>3</v>
      </c>
      <c r="AV10" s="29">
        <f t="shared" ref="AV10:BE10" si="3">AU10</f>
        <v>3</v>
      </c>
      <c r="AW10" s="29">
        <f t="shared" si="3"/>
        <v>3</v>
      </c>
      <c r="AX10" s="29">
        <f t="shared" si="3"/>
        <v>3</v>
      </c>
      <c r="AY10" s="29">
        <f t="shared" si="3"/>
        <v>3</v>
      </c>
      <c r="AZ10" s="29">
        <f t="shared" si="3"/>
        <v>3</v>
      </c>
      <c r="BA10" s="29">
        <f t="shared" si="3"/>
        <v>3</v>
      </c>
      <c r="BB10" s="29">
        <f t="shared" si="3"/>
        <v>3</v>
      </c>
      <c r="BC10" s="29">
        <f t="shared" si="3"/>
        <v>3</v>
      </c>
      <c r="BD10" s="29">
        <f t="shared" si="3"/>
        <v>3</v>
      </c>
      <c r="BE10" s="29">
        <f t="shared" si="3"/>
        <v>3</v>
      </c>
      <c r="BF10" s="29">
        <f>BE10+1</f>
        <v>4</v>
      </c>
      <c r="BG10" s="29">
        <f>BF10</f>
        <v>4</v>
      </c>
      <c r="BH10" s="29">
        <f t="shared" ref="BH10:BQ10" si="4">BG10</f>
        <v>4</v>
      </c>
      <c r="BI10" s="29">
        <f t="shared" si="4"/>
        <v>4</v>
      </c>
      <c r="BJ10" s="29">
        <f t="shared" si="4"/>
        <v>4</v>
      </c>
      <c r="BK10" s="29">
        <f t="shared" si="4"/>
        <v>4</v>
      </c>
      <c r="BL10" s="29">
        <f t="shared" si="4"/>
        <v>4</v>
      </c>
      <c r="BM10" s="29">
        <f t="shared" si="4"/>
        <v>4</v>
      </c>
      <c r="BN10" s="29">
        <f t="shared" si="4"/>
        <v>4</v>
      </c>
      <c r="BO10" s="29">
        <f t="shared" si="4"/>
        <v>4</v>
      </c>
      <c r="BP10" s="29">
        <f t="shared" si="4"/>
        <v>4</v>
      </c>
      <c r="BQ10" s="29">
        <f t="shared" si="4"/>
        <v>4</v>
      </c>
    </row>
    <row r="11" spans="1:69">
      <c r="A11" s="32"/>
      <c r="B11" s="359" t="s">
        <v>32</v>
      </c>
      <c r="C11" s="32"/>
      <c r="D11" s="32"/>
      <c r="E11" s="32"/>
      <c r="F11" s="32"/>
      <c r="G11" s="32"/>
      <c r="H11" s="32"/>
      <c r="I11" s="32"/>
      <c r="J11" s="65">
        <f>J12</f>
        <v>44562</v>
      </c>
      <c r="K11" s="65">
        <f t="shared" ref="K11:BQ11" si="5">K12</f>
        <v>44593</v>
      </c>
      <c r="L11" s="65">
        <f t="shared" si="5"/>
        <v>44621</v>
      </c>
      <c r="M11" s="65">
        <f t="shared" si="5"/>
        <v>44652</v>
      </c>
      <c r="N11" s="65">
        <f t="shared" si="5"/>
        <v>44682</v>
      </c>
      <c r="O11" s="65">
        <f t="shared" si="5"/>
        <v>44713</v>
      </c>
      <c r="P11" s="65">
        <f t="shared" si="5"/>
        <v>44743</v>
      </c>
      <c r="Q11" s="65">
        <f t="shared" si="5"/>
        <v>44774</v>
      </c>
      <c r="R11" s="65">
        <f t="shared" si="5"/>
        <v>44805</v>
      </c>
      <c r="S11" s="65">
        <f t="shared" si="5"/>
        <v>44835</v>
      </c>
      <c r="T11" s="65">
        <f t="shared" si="5"/>
        <v>44866</v>
      </c>
      <c r="U11" s="65">
        <f t="shared" si="5"/>
        <v>44896</v>
      </c>
      <c r="V11" s="65">
        <f t="shared" si="5"/>
        <v>44927</v>
      </c>
      <c r="W11" s="65">
        <f t="shared" si="5"/>
        <v>44958</v>
      </c>
      <c r="X11" s="65">
        <f t="shared" si="5"/>
        <v>44986</v>
      </c>
      <c r="Y11" s="65">
        <f t="shared" si="5"/>
        <v>45017</v>
      </c>
      <c r="Z11" s="65">
        <f t="shared" si="5"/>
        <v>45047</v>
      </c>
      <c r="AA11" s="65">
        <f t="shared" si="5"/>
        <v>45078</v>
      </c>
      <c r="AB11" s="65">
        <f t="shared" si="5"/>
        <v>45108</v>
      </c>
      <c r="AC11" s="65">
        <f t="shared" si="5"/>
        <v>45139</v>
      </c>
      <c r="AD11" s="65">
        <f t="shared" si="5"/>
        <v>45170</v>
      </c>
      <c r="AE11" s="65">
        <f t="shared" si="5"/>
        <v>45200</v>
      </c>
      <c r="AF11" s="65">
        <f t="shared" si="5"/>
        <v>45231</v>
      </c>
      <c r="AG11" s="65">
        <f t="shared" si="5"/>
        <v>45261</v>
      </c>
      <c r="AH11" s="65">
        <f t="shared" si="5"/>
        <v>45292</v>
      </c>
      <c r="AI11" s="65">
        <f t="shared" si="5"/>
        <v>45323</v>
      </c>
      <c r="AJ11" s="65">
        <f t="shared" si="5"/>
        <v>45352</v>
      </c>
      <c r="AK11" s="65">
        <f t="shared" si="5"/>
        <v>45383</v>
      </c>
      <c r="AL11" s="65">
        <f t="shared" si="5"/>
        <v>45413</v>
      </c>
      <c r="AM11" s="65">
        <f t="shared" si="5"/>
        <v>45444</v>
      </c>
      <c r="AN11" s="65">
        <f t="shared" si="5"/>
        <v>45474</v>
      </c>
      <c r="AO11" s="65">
        <f t="shared" si="5"/>
        <v>45505</v>
      </c>
      <c r="AP11" s="65">
        <f t="shared" si="5"/>
        <v>45536</v>
      </c>
      <c r="AQ11" s="65">
        <f t="shared" si="5"/>
        <v>45566</v>
      </c>
      <c r="AR11" s="65">
        <f t="shared" si="5"/>
        <v>45597</v>
      </c>
      <c r="AS11" s="65">
        <f t="shared" si="5"/>
        <v>45627</v>
      </c>
      <c r="AT11" s="65">
        <f t="shared" si="5"/>
        <v>45658</v>
      </c>
      <c r="AU11" s="65">
        <f t="shared" si="5"/>
        <v>45689</v>
      </c>
      <c r="AV11" s="65">
        <f t="shared" si="5"/>
        <v>45717</v>
      </c>
      <c r="AW11" s="65">
        <f t="shared" si="5"/>
        <v>45748</v>
      </c>
      <c r="AX11" s="65">
        <f t="shared" si="5"/>
        <v>45778</v>
      </c>
      <c r="AY11" s="65">
        <f t="shared" si="5"/>
        <v>45809</v>
      </c>
      <c r="AZ11" s="65">
        <f t="shared" si="5"/>
        <v>45839</v>
      </c>
      <c r="BA11" s="65">
        <f t="shared" si="5"/>
        <v>45870</v>
      </c>
      <c r="BB11" s="65">
        <f t="shared" si="5"/>
        <v>45901</v>
      </c>
      <c r="BC11" s="65">
        <f t="shared" si="5"/>
        <v>45931</v>
      </c>
      <c r="BD11" s="65">
        <f t="shared" si="5"/>
        <v>45962</v>
      </c>
      <c r="BE11" s="65">
        <f t="shared" si="5"/>
        <v>45992</v>
      </c>
      <c r="BF11" s="65">
        <f t="shared" si="5"/>
        <v>46023</v>
      </c>
      <c r="BG11" s="65">
        <f t="shared" si="5"/>
        <v>46054</v>
      </c>
      <c r="BH11" s="65">
        <f t="shared" si="5"/>
        <v>46082</v>
      </c>
      <c r="BI11" s="65">
        <f t="shared" si="5"/>
        <v>46113</v>
      </c>
      <c r="BJ11" s="65">
        <f t="shared" si="5"/>
        <v>46143</v>
      </c>
      <c r="BK11" s="65">
        <f t="shared" si="5"/>
        <v>46174</v>
      </c>
      <c r="BL11" s="65">
        <f t="shared" si="5"/>
        <v>46204</v>
      </c>
      <c r="BM11" s="65">
        <f t="shared" si="5"/>
        <v>46235</v>
      </c>
      <c r="BN11" s="65">
        <f t="shared" si="5"/>
        <v>46266</v>
      </c>
      <c r="BO11" s="65">
        <f t="shared" si="5"/>
        <v>46296</v>
      </c>
      <c r="BP11" s="65">
        <f t="shared" si="5"/>
        <v>46327</v>
      </c>
      <c r="BQ11" s="65">
        <f t="shared" si="5"/>
        <v>46357</v>
      </c>
    </row>
    <row r="12" spans="1:69">
      <c r="A12" s="32"/>
      <c r="B12" s="359" t="s">
        <v>33</v>
      </c>
      <c r="C12" s="32"/>
      <c r="D12" s="32"/>
      <c r="E12" s="32"/>
      <c r="F12" s="32"/>
      <c r="G12" s="32"/>
      <c r="H12" s="32"/>
      <c r="I12" s="32"/>
      <c r="J12" s="929">
        <v>44562</v>
      </c>
      <c r="K12" s="383">
        <f>J12+31</f>
        <v>44593</v>
      </c>
      <c r="L12" s="383">
        <f>K12+28</f>
        <v>44621</v>
      </c>
      <c r="M12" s="383">
        <f>L12+31</f>
        <v>44652</v>
      </c>
      <c r="N12" s="383">
        <f>M12+30</f>
        <v>44682</v>
      </c>
      <c r="O12" s="383">
        <f>N12+31</f>
        <v>44713</v>
      </c>
      <c r="P12" s="383">
        <f>O12+30</f>
        <v>44743</v>
      </c>
      <c r="Q12" s="383">
        <f>P12+31</f>
        <v>44774</v>
      </c>
      <c r="R12" s="383">
        <f>Q12+31</f>
        <v>44805</v>
      </c>
      <c r="S12" s="383">
        <f>R12+30</f>
        <v>44835</v>
      </c>
      <c r="T12" s="383">
        <f>S12+31</f>
        <v>44866</v>
      </c>
      <c r="U12" s="383">
        <f>T12+30</f>
        <v>44896</v>
      </c>
      <c r="V12" s="383">
        <f>U12+31</f>
        <v>44927</v>
      </c>
      <c r="W12" s="383">
        <f>V12+31</f>
        <v>44958</v>
      </c>
      <c r="X12" s="383">
        <f>W12+28</f>
        <v>44986</v>
      </c>
      <c r="Y12" s="383">
        <f>X12+31</f>
        <v>45017</v>
      </c>
      <c r="Z12" s="383">
        <f>Y12+30</f>
        <v>45047</v>
      </c>
      <c r="AA12" s="383">
        <f>Z12+31</f>
        <v>45078</v>
      </c>
      <c r="AB12" s="383">
        <f>AA12+30</f>
        <v>45108</v>
      </c>
      <c r="AC12" s="383">
        <f>AB12+31</f>
        <v>45139</v>
      </c>
      <c r="AD12" s="383">
        <f>AC12+31</f>
        <v>45170</v>
      </c>
      <c r="AE12" s="383">
        <f>AD12+30</f>
        <v>45200</v>
      </c>
      <c r="AF12" s="383">
        <f>AE12+31</f>
        <v>45231</v>
      </c>
      <c r="AG12" s="383">
        <f>AF12+30</f>
        <v>45261</v>
      </c>
      <c r="AH12" s="383">
        <f>AG12+31</f>
        <v>45292</v>
      </c>
      <c r="AI12" s="383">
        <f>AH12+31</f>
        <v>45323</v>
      </c>
      <c r="AJ12" s="383">
        <f>AI12+29</f>
        <v>45352</v>
      </c>
      <c r="AK12" s="383">
        <f>AJ12+31</f>
        <v>45383</v>
      </c>
      <c r="AL12" s="383">
        <f>AK12+30</f>
        <v>45413</v>
      </c>
      <c r="AM12" s="383">
        <f>AL12+31</f>
        <v>45444</v>
      </c>
      <c r="AN12" s="383">
        <f>AM12+30</f>
        <v>45474</v>
      </c>
      <c r="AO12" s="383">
        <f>AN12+31</f>
        <v>45505</v>
      </c>
      <c r="AP12" s="383">
        <f>AO12+31</f>
        <v>45536</v>
      </c>
      <c r="AQ12" s="383">
        <f>AP12+30</f>
        <v>45566</v>
      </c>
      <c r="AR12" s="383">
        <f>AQ12+31</f>
        <v>45597</v>
      </c>
      <c r="AS12" s="383">
        <f>AR12+30</f>
        <v>45627</v>
      </c>
      <c r="AT12" s="383">
        <f>AS12+31</f>
        <v>45658</v>
      </c>
      <c r="AU12" s="383">
        <f>AT12+31</f>
        <v>45689</v>
      </c>
      <c r="AV12" s="383">
        <f>AU12+28</f>
        <v>45717</v>
      </c>
      <c r="AW12" s="383">
        <f>AV12+31</f>
        <v>45748</v>
      </c>
      <c r="AX12" s="383">
        <f>AW12+30</f>
        <v>45778</v>
      </c>
      <c r="AY12" s="383">
        <f>AX12+31</f>
        <v>45809</v>
      </c>
      <c r="AZ12" s="383">
        <f>AY12+30</f>
        <v>45839</v>
      </c>
      <c r="BA12" s="383">
        <f>AZ12+31</f>
        <v>45870</v>
      </c>
      <c r="BB12" s="383">
        <f>BA12+31</f>
        <v>45901</v>
      </c>
      <c r="BC12" s="383">
        <f>BB12+30</f>
        <v>45931</v>
      </c>
      <c r="BD12" s="383">
        <f>BC12+31</f>
        <v>45962</v>
      </c>
      <c r="BE12" s="383">
        <f>BD12+30</f>
        <v>45992</v>
      </c>
      <c r="BF12" s="383">
        <f>BE12+31</f>
        <v>46023</v>
      </c>
      <c r="BG12" s="383">
        <f>BF12+31</f>
        <v>46054</v>
      </c>
      <c r="BH12" s="383">
        <f>BG12+28</f>
        <v>46082</v>
      </c>
      <c r="BI12" s="383">
        <f>BH12+31</f>
        <v>46113</v>
      </c>
      <c r="BJ12" s="383">
        <f>BI12+30</f>
        <v>46143</v>
      </c>
      <c r="BK12" s="383">
        <f>BJ12+31</f>
        <v>46174</v>
      </c>
      <c r="BL12" s="383">
        <f>BK12+30</f>
        <v>46204</v>
      </c>
      <c r="BM12" s="383">
        <f>BL12+31</f>
        <v>46235</v>
      </c>
      <c r="BN12" s="383">
        <f>BM12+31</f>
        <v>46266</v>
      </c>
      <c r="BO12" s="383">
        <f>BN12+30</f>
        <v>46296</v>
      </c>
      <c r="BP12" s="383">
        <f>BO12+31</f>
        <v>46327</v>
      </c>
      <c r="BQ12" s="383">
        <f>BP12+30</f>
        <v>46357</v>
      </c>
    </row>
    <row r="13" spans="1:69">
      <c r="A13" s="32"/>
      <c r="B13" s="359" t="s">
        <v>34</v>
      </c>
      <c r="C13" s="32"/>
      <c r="D13" s="32"/>
      <c r="E13" s="32"/>
      <c r="F13" s="32"/>
      <c r="G13" s="32"/>
      <c r="H13" s="32"/>
      <c r="I13" s="32"/>
      <c r="J13" s="384">
        <f>J11</f>
        <v>44562</v>
      </c>
      <c r="K13" s="384">
        <f t="shared" ref="K13:BQ13" si="6">K11</f>
        <v>44593</v>
      </c>
      <c r="L13" s="384">
        <f t="shared" si="6"/>
        <v>44621</v>
      </c>
      <c r="M13" s="384">
        <f t="shared" si="6"/>
        <v>44652</v>
      </c>
      <c r="N13" s="384">
        <f t="shared" si="6"/>
        <v>44682</v>
      </c>
      <c r="O13" s="384">
        <f t="shared" si="6"/>
        <v>44713</v>
      </c>
      <c r="P13" s="384">
        <f t="shared" si="6"/>
        <v>44743</v>
      </c>
      <c r="Q13" s="384">
        <f t="shared" si="6"/>
        <v>44774</v>
      </c>
      <c r="R13" s="384">
        <f t="shared" si="6"/>
        <v>44805</v>
      </c>
      <c r="S13" s="384">
        <f t="shared" si="6"/>
        <v>44835</v>
      </c>
      <c r="T13" s="384">
        <f t="shared" si="6"/>
        <v>44866</v>
      </c>
      <c r="U13" s="384">
        <f t="shared" si="6"/>
        <v>44896</v>
      </c>
      <c r="V13" s="384">
        <f t="shared" si="6"/>
        <v>44927</v>
      </c>
      <c r="W13" s="384">
        <f t="shared" si="6"/>
        <v>44958</v>
      </c>
      <c r="X13" s="384">
        <f t="shared" si="6"/>
        <v>44986</v>
      </c>
      <c r="Y13" s="384">
        <f t="shared" si="6"/>
        <v>45017</v>
      </c>
      <c r="Z13" s="384">
        <f t="shared" si="6"/>
        <v>45047</v>
      </c>
      <c r="AA13" s="384">
        <f t="shared" si="6"/>
        <v>45078</v>
      </c>
      <c r="AB13" s="384">
        <f t="shared" si="6"/>
        <v>45108</v>
      </c>
      <c r="AC13" s="384">
        <f t="shared" si="6"/>
        <v>45139</v>
      </c>
      <c r="AD13" s="384">
        <f t="shared" si="6"/>
        <v>45170</v>
      </c>
      <c r="AE13" s="384">
        <f t="shared" si="6"/>
        <v>45200</v>
      </c>
      <c r="AF13" s="384">
        <f t="shared" si="6"/>
        <v>45231</v>
      </c>
      <c r="AG13" s="384">
        <f t="shared" si="6"/>
        <v>45261</v>
      </c>
      <c r="AH13" s="384">
        <f t="shared" si="6"/>
        <v>45292</v>
      </c>
      <c r="AI13" s="384">
        <f t="shared" si="6"/>
        <v>45323</v>
      </c>
      <c r="AJ13" s="384">
        <f t="shared" si="6"/>
        <v>45352</v>
      </c>
      <c r="AK13" s="384">
        <f t="shared" si="6"/>
        <v>45383</v>
      </c>
      <c r="AL13" s="384">
        <f t="shared" si="6"/>
        <v>45413</v>
      </c>
      <c r="AM13" s="384">
        <f t="shared" si="6"/>
        <v>45444</v>
      </c>
      <c r="AN13" s="384">
        <f t="shared" si="6"/>
        <v>45474</v>
      </c>
      <c r="AO13" s="384">
        <f t="shared" si="6"/>
        <v>45505</v>
      </c>
      <c r="AP13" s="384">
        <f t="shared" si="6"/>
        <v>45536</v>
      </c>
      <c r="AQ13" s="384">
        <f t="shared" si="6"/>
        <v>45566</v>
      </c>
      <c r="AR13" s="384">
        <f t="shared" si="6"/>
        <v>45597</v>
      </c>
      <c r="AS13" s="384">
        <f t="shared" si="6"/>
        <v>45627</v>
      </c>
      <c r="AT13" s="384">
        <f t="shared" si="6"/>
        <v>45658</v>
      </c>
      <c r="AU13" s="384">
        <f t="shared" si="6"/>
        <v>45689</v>
      </c>
      <c r="AV13" s="384">
        <f t="shared" si="6"/>
        <v>45717</v>
      </c>
      <c r="AW13" s="384">
        <f t="shared" si="6"/>
        <v>45748</v>
      </c>
      <c r="AX13" s="384">
        <f t="shared" si="6"/>
        <v>45778</v>
      </c>
      <c r="AY13" s="384">
        <f t="shared" si="6"/>
        <v>45809</v>
      </c>
      <c r="AZ13" s="384">
        <f t="shared" si="6"/>
        <v>45839</v>
      </c>
      <c r="BA13" s="384">
        <f t="shared" si="6"/>
        <v>45870</v>
      </c>
      <c r="BB13" s="384">
        <f t="shared" si="6"/>
        <v>45901</v>
      </c>
      <c r="BC13" s="384">
        <f t="shared" si="6"/>
        <v>45931</v>
      </c>
      <c r="BD13" s="384">
        <f t="shared" si="6"/>
        <v>45962</v>
      </c>
      <c r="BE13" s="384">
        <f t="shared" si="6"/>
        <v>45992</v>
      </c>
      <c r="BF13" s="384">
        <f t="shared" si="6"/>
        <v>46023</v>
      </c>
      <c r="BG13" s="384">
        <f t="shared" si="6"/>
        <v>46054</v>
      </c>
      <c r="BH13" s="384">
        <f t="shared" si="6"/>
        <v>46082</v>
      </c>
      <c r="BI13" s="384">
        <f t="shared" si="6"/>
        <v>46113</v>
      </c>
      <c r="BJ13" s="384">
        <f t="shared" si="6"/>
        <v>46143</v>
      </c>
      <c r="BK13" s="384">
        <f t="shared" si="6"/>
        <v>46174</v>
      </c>
      <c r="BL13" s="384">
        <f t="shared" si="6"/>
        <v>46204</v>
      </c>
      <c r="BM13" s="384">
        <f t="shared" si="6"/>
        <v>46235</v>
      </c>
      <c r="BN13" s="384">
        <f t="shared" si="6"/>
        <v>46266</v>
      </c>
      <c r="BO13" s="384">
        <f t="shared" si="6"/>
        <v>46296</v>
      </c>
      <c r="BP13" s="384">
        <f t="shared" si="6"/>
        <v>46327</v>
      </c>
      <c r="BQ13" s="384">
        <f t="shared" si="6"/>
        <v>46357</v>
      </c>
    </row>
    <row r="14" spans="1:69">
      <c r="A14" s="342"/>
      <c r="B14" s="360" t="s">
        <v>93</v>
      </c>
      <c r="C14" s="342"/>
      <c r="D14" s="342"/>
      <c r="E14" s="342"/>
      <c r="F14" s="342"/>
      <c r="G14" s="342"/>
      <c r="H14" s="342"/>
      <c r="I14" s="342"/>
      <c r="J14" s="32">
        <v>1</v>
      </c>
      <c r="K14" s="32">
        <v>2</v>
      </c>
      <c r="L14" s="32">
        <v>3</v>
      </c>
      <c r="M14" s="32">
        <v>4</v>
      </c>
      <c r="N14" s="32">
        <v>5</v>
      </c>
      <c r="O14" s="32">
        <v>6</v>
      </c>
      <c r="P14" s="32">
        <v>7</v>
      </c>
      <c r="Q14" s="32">
        <v>8</v>
      </c>
      <c r="R14" s="32">
        <v>9</v>
      </c>
      <c r="S14" s="32">
        <v>10</v>
      </c>
      <c r="T14" s="32">
        <v>11</v>
      </c>
      <c r="U14" s="32">
        <v>12</v>
      </c>
      <c r="V14" s="32">
        <v>13</v>
      </c>
      <c r="W14" s="32">
        <v>14</v>
      </c>
      <c r="X14" s="32">
        <v>15</v>
      </c>
      <c r="Y14" s="32">
        <v>16</v>
      </c>
      <c r="Z14" s="32">
        <v>17</v>
      </c>
      <c r="AA14" s="32">
        <v>18</v>
      </c>
      <c r="AB14" s="32">
        <v>19</v>
      </c>
      <c r="AC14" s="32">
        <v>20</v>
      </c>
      <c r="AD14" s="32">
        <v>21</v>
      </c>
      <c r="AE14" s="32">
        <v>22</v>
      </c>
      <c r="AF14" s="32">
        <v>23</v>
      </c>
      <c r="AG14" s="32">
        <v>24</v>
      </c>
      <c r="AH14" s="32">
        <v>25</v>
      </c>
      <c r="AI14" s="32">
        <v>26</v>
      </c>
      <c r="AJ14" s="32">
        <v>27</v>
      </c>
      <c r="AK14" s="32">
        <v>28</v>
      </c>
      <c r="AL14" s="32">
        <v>29</v>
      </c>
      <c r="AM14" s="32">
        <v>30</v>
      </c>
      <c r="AN14" s="32">
        <v>31</v>
      </c>
      <c r="AO14" s="32">
        <v>32</v>
      </c>
      <c r="AP14" s="32">
        <v>33</v>
      </c>
      <c r="AQ14" s="32">
        <v>34</v>
      </c>
      <c r="AR14" s="32">
        <v>35</v>
      </c>
      <c r="AS14" s="32">
        <v>36</v>
      </c>
      <c r="AT14" s="32">
        <v>37</v>
      </c>
      <c r="AU14" s="32">
        <v>38</v>
      </c>
      <c r="AV14" s="32">
        <v>39</v>
      </c>
      <c r="AW14" s="32">
        <v>40</v>
      </c>
      <c r="AX14" s="32">
        <v>41</v>
      </c>
      <c r="AY14" s="32">
        <v>42</v>
      </c>
      <c r="AZ14" s="32">
        <v>43</v>
      </c>
      <c r="BA14" s="32">
        <v>44</v>
      </c>
      <c r="BB14" s="32">
        <v>45</v>
      </c>
      <c r="BC14" s="32">
        <v>46</v>
      </c>
      <c r="BD14" s="32">
        <v>47</v>
      </c>
      <c r="BE14" s="32">
        <v>48</v>
      </c>
      <c r="BF14" s="32">
        <v>49</v>
      </c>
      <c r="BG14" s="32">
        <v>50</v>
      </c>
      <c r="BH14" s="32">
        <v>51</v>
      </c>
      <c r="BI14" s="32">
        <v>52</v>
      </c>
      <c r="BJ14" s="32">
        <v>53</v>
      </c>
      <c r="BK14" s="32">
        <v>54</v>
      </c>
      <c r="BL14" s="32">
        <v>55</v>
      </c>
      <c r="BM14" s="32">
        <v>56</v>
      </c>
      <c r="BN14" s="32">
        <v>57</v>
      </c>
      <c r="BO14" s="32">
        <v>58</v>
      </c>
      <c r="BP14" s="32">
        <v>59</v>
      </c>
      <c r="BQ14" s="32">
        <v>60</v>
      </c>
    </row>
    <row r="15" spans="1:69" ht="9" customHeight="1">
      <c r="A15" s="32"/>
      <c r="B15" s="341"/>
      <c r="C15" s="32"/>
      <c r="D15" s="32"/>
      <c r="E15" s="32"/>
      <c r="F15" s="32"/>
      <c r="G15" s="32"/>
      <c r="H15" s="32"/>
      <c r="I15" s="32"/>
      <c r="J15" s="32">
        <f>J10</f>
        <v>0</v>
      </c>
      <c r="K15" s="32">
        <f t="shared" ref="K15:BQ15" si="7">K10</f>
        <v>0</v>
      </c>
      <c r="L15" s="32">
        <f t="shared" si="7"/>
        <v>0</v>
      </c>
      <c r="M15" s="32">
        <f t="shared" si="7"/>
        <v>0</v>
      </c>
      <c r="N15" s="32">
        <f t="shared" si="7"/>
        <v>0</v>
      </c>
      <c r="O15" s="32">
        <f t="shared" si="7"/>
        <v>0</v>
      </c>
      <c r="P15" s="32">
        <f t="shared" si="7"/>
        <v>0</v>
      </c>
      <c r="Q15" s="32">
        <f t="shared" si="7"/>
        <v>0</v>
      </c>
      <c r="R15" s="32">
        <f t="shared" si="7"/>
        <v>0</v>
      </c>
      <c r="S15" s="32">
        <f t="shared" si="7"/>
        <v>0</v>
      </c>
      <c r="T15" s="32">
        <f t="shared" si="7"/>
        <v>0</v>
      </c>
      <c r="U15" s="32">
        <f t="shared" si="7"/>
        <v>0</v>
      </c>
      <c r="V15" s="32">
        <f t="shared" si="7"/>
        <v>1</v>
      </c>
      <c r="W15" s="32">
        <f t="shared" si="7"/>
        <v>1</v>
      </c>
      <c r="X15" s="32">
        <f t="shared" si="7"/>
        <v>1</v>
      </c>
      <c r="Y15" s="32">
        <f t="shared" si="7"/>
        <v>1</v>
      </c>
      <c r="Z15" s="32">
        <f t="shared" si="7"/>
        <v>1</v>
      </c>
      <c r="AA15" s="32">
        <f t="shared" si="7"/>
        <v>1</v>
      </c>
      <c r="AB15" s="32">
        <f t="shared" si="7"/>
        <v>1</v>
      </c>
      <c r="AC15" s="32">
        <f t="shared" si="7"/>
        <v>1</v>
      </c>
      <c r="AD15" s="32">
        <f t="shared" si="7"/>
        <v>1</v>
      </c>
      <c r="AE15" s="32">
        <f t="shared" si="7"/>
        <v>1</v>
      </c>
      <c r="AF15" s="32">
        <f t="shared" si="7"/>
        <v>1</v>
      </c>
      <c r="AG15" s="32">
        <f t="shared" si="7"/>
        <v>1</v>
      </c>
      <c r="AH15" s="32">
        <f t="shared" si="7"/>
        <v>2</v>
      </c>
      <c r="AI15" s="32">
        <f t="shared" si="7"/>
        <v>2</v>
      </c>
      <c r="AJ15" s="32">
        <f t="shared" si="7"/>
        <v>2</v>
      </c>
      <c r="AK15" s="32">
        <f t="shared" si="7"/>
        <v>2</v>
      </c>
      <c r="AL15" s="32">
        <f t="shared" si="7"/>
        <v>2</v>
      </c>
      <c r="AM15" s="32">
        <f t="shared" si="7"/>
        <v>2</v>
      </c>
      <c r="AN15" s="32">
        <f t="shared" si="7"/>
        <v>2</v>
      </c>
      <c r="AO15" s="32">
        <f t="shared" si="7"/>
        <v>2</v>
      </c>
      <c r="AP15" s="32">
        <f t="shared" si="7"/>
        <v>2</v>
      </c>
      <c r="AQ15" s="32">
        <f t="shared" si="7"/>
        <v>2</v>
      </c>
      <c r="AR15" s="32">
        <f t="shared" si="7"/>
        <v>2</v>
      </c>
      <c r="AS15" s="32">
        <f t="shared" si="7"/>
        <v>2</v>
      </c>
      <c r="AT15" s="32">
        <f t="shared" si="7"/>
        <v>3</v>
      </c>
      <c r="AU15" s="32">
        <f t="shared" si="7"/>
        <v>3</v>
      </c>
      <c r="AV15" s="32">
        <f t="shared" si="7"/>
        <v>3</v>
      </c>
      <c r="AW15" s="32">
        <f t="shared" si="7"/>
        <v>3</v>
      </c>
      <c r="AX15" s="32">
        <f t="shared" si="7"/>
        <v>3</v>
      </c>
      <c r="AY15" s="32">
        <f t="shared" si="7"/>
        <v>3</v>
      </c>
      <c r="AZ15" s="32">
        <f t="shared" si="7"/>
        <v>3</v>
      </c>
      <c r="BA15" s="32">
        <f t="shared" si="7"/>
        <v>3</v>
      </c>
      <c r="BB15" s="32">
        <f t="shared" si="7"/>
        <v>3</v>
      </c>
      <c r="BC15" s="32">
        <f t="shared" si="7"/>
        <v>3</v>
      </c>
      <c r="BD15" s="32">
        <f t="shared" si="7"/>
        <v>3</v>
      </c>
      <c r="BE15" s="32">
        <f t="shared" si="7"/>
        <v>3</v>
      </c>
      <c r="BF15" s="32">
        <f t="shared" si="7"/>
        <v>4</v>
      </c>
      <c r="BG15" s="32">
        <f t="shared" si="7"/>
        <v>4</v>
      </c>
      <c r="BH15" s="32">
        <f t="shared" si="7"/>
        <v>4</v>
      </c>
      <c r="BI15" s="32">
        <f t="shared" si="7"/>
        <v>4</v>
      </c>
      <c r="BJ15" s="32">
        <f t="shared" si="7"/>
        <v>4</v>
      </c>
      <c r="BK15" s="32">
        <f t="shared" si="7"/>
        <v>4</v>
      </c>
      <c r="BL15" s="32">
        <f t="shared" si="7"/>
        <v>4</v>
      </c>
      <c r="BM15" s="32">
        <f t="shared" si="7"/>
        <v>4</v>
      </c>
      <c r="BN15" s="32">
        <f t="shared" si="7"/>
        <v>4</v>
      </c>
      <c r="BO15" s="32">
        <f t="shared" si="7"/>
        <v>4</v>
      </c>
      <c r="BP15" s="32">
        <f t="shared" si="7"/>
        <v>4</v>
      </c>
      <c r="BQ15" s="32">
        <f t="shared" si="7"/>
        <v>4</v>
      </c>
    </row>
    <row r="16" spans="1:69" ht="18">
      <c r="A16" s="32"/>
      <c r="B16" s="340" t="s">
        <v>295</v>
      </c>
      <c r="C16" s="66"/>
      <c r="D16" s="66"/>
      <c r="E16" s="66"/>
      <c r="F16" s="66"/>
      <c r="G16" s="66"/>
      <c r="H16" s="66"/>
      <c r="I16" s="66"/>
      <c r="J16" s="195"/>
      <c r="K16" s="195"/>
      <c r="L16" s="195"/>
      <c r="M16" s="195"/>
      <c r="N16" s="195"/>
      <c r="O16" s="195"/>
      <c r="P16" s="195"/>
      <c r="Q16" s="195"/>
      <c r="R16" s="195"/>
      <c r="S16" s="195"/>
      <c r="T16" s="195"/>
      <c r="U16" s="195"/>
      <c r="V16" s="195"/>
      <c r="W16" s="195"/>
      <c r="X16" s="195"/>
      <c r="Y16" s="339"/>
      <c r="Z16" s="339"/>
      <c r="AA16" s="339"/>
      <c r="AB16" s="339"/>
      <c r="AC16" s="339"/>
      <c r="AD16" s="339"/>
      <c r="AE16" s="339"/>
      <c r="AF16" s="339"/>
      <c r="AG16" s="339"/>
      <c r="AH16" s="339"/>
      <c r="AI16" s="339"/>
      <c r="AJ16" s="339"/>
      <c r="AK16" s="339"/>
      <c r="AL16" s="339"/>
      <c r="AM16" s="339"/>
      <c r="AN16" s="339"/>
      <c r="AO16" s="339"/>
      <c r="AP16" s="339"/>
      <c r="AQ16" s="339"/>
      <c r="AR16" s="339"/>
      <c r="AS16" s="339"/>
      <c r="AT16" s="339"/>
      <c r="AU16" s="339"/>
      <c r="AV16" s="339"/>
      <c r="AW16" s="339"/>
    </row>
    <row r="17" spans="1:49" ht="13.5" customHeight="1">
      <c r="A17" s="32"/>
      <c r="B17" s="66"/>
      <c r="C17" s="66"/>
      <c r="D17" s="66"/>
      <c r="E17" s="66"/>
      <c r="F17" s="66"/>
      <c r="G17" s="66"/>
      <c r="H17" s="66"/>
      <c r="I17" s="66"/>
      <c r="J17" s="66"/>
      <c r="K17" s="66"/>
      <c r="L17" s="66"/>
      <c r="M17" s="66"/>
      <c r="N17" s="66"/>
      <c r="O17" s="66"/>
      <c r="P17" s="66"/>
      <c r="Q17" s="66"/>
      <c r="R17" s="66"/>
      <c r="S17" s="66"/>
      <c r="T17" s="66"/>
      <c r="U17" s="66"/>
      <c r="V17" s="66"/>
      <c r="W17" s="66"/>
      <c r="X17" s="66"/>
      <c r="Z17" s="32"/>
      <c r="AC17" s="32"/>
      <c r="AD17" s="32"/>
      <c r="AE17" s="32"/>
      <c r="AF17" s="32"/>
      <c r="AG17" s="32"/>
      <c r="AH17" s="32"/>
      <c r="AI17" s="32"/>
      <c r="AJ17" s="32"/>
      <c r="AK17" s="32"/>
      <c r="AL17" s="339"/>
      <c r="AM17" s="339"/>
      <c r="AN17" s="339"/>
      <c r="AO17" s="339"/>
      <c r="AP17" s="339"/>
      <c r="AQ17" s="339"/>
      <c r="AR17" s="339"/>
      <c r="AS17" s="339"/>
      <c r="AT17" s="339"/>
      <c r="AU17" s="339"/>
      <c r="AV17" s="339"/>
      <c r="AW17" s="339"/>
    </row>
    <row r="18" spans="1:49" ht="15">
      <c r="A18" s="30"/>
      <c r="B18" s="66"/>
      <c r="C18" s="338" t="s">
        <v>256</v>
      </c>
      <c r="D18" s="66"/>
      <c r="E18" s="66"/>
      <c r="F18" s="66"/>
      <c r="G18" s="66"/>
      <c r="H18" s="66"/>
      <c r="I18" s="66"/>
      <c r="J18" s="66"/>
      <c r="K18" s="66"/>
      <c r="L18" s="66"/>
      <c r="M18" s="66"/>
      <c r="N18" s="66"/>
      <c r="O18" s="66"/>
      <c r="P18" s="66"/>
      <c r="Q18" s="66"/>
      <c r="R18" s="66"/>
      <c r="S18" s="66"/>
      <c r="T18" s="66"/>
      <c r="U18" s="66"/>
      <c r="V18" s="66"/>
      <c r="W18" s="66"/>
      <c r="X18" s="66"/>
      <c r="Z18" s="30"/>
      <c r="AC18" s="30"/>
      <c r="AD18" s="30"/>
      <c r="AE18" s="30"/>
      <c r="AF18" s="30"/>
      <c r="AG18" s="30"/>
      <c r="AH18" s="30"/>
      <c r="AI18" s="30"/>
      <c r="AJ18" s="30"/>
      <c r="AK18" s="30"/>
      <c r="AL18" s="319"/>
      <c r="AM18" s="319"/>
      <c r="AN18" s="319"/>
      <c r="AO18" s="319"/>
      <c r="AP18" s="319"/>
      <c r="AQ18" s="319"/>
      <c r="AR18" s="319"/>
      <c r="AS18" s="319"/>
      <c r="AT18" s="319"/>
      <c r="AU18" s="319"/>
      <c r="AV18" s="319"/>
      <c r="AW18" s="319"/>
    </row>
    <row r="19" spans="1:49" ht="15">
      <c r="A19" s="30"/>
      <c r="B19" s="66"/>
      <c r="C19" s="66"/>
      <c r="D19" s="66"/>
      <c r="E19" s="66"/>
      <c r="F19" s="66"/>
      <c r="G19" s="66"/>
      <c r="H19" s="66"/>
      <c r="I19" s="66"/>
      <c r="J19" s="66"/>
      <c r="K19" s="1273" t="s">
        <v>113</v>
      </c>
      <c r="L19" s="1273"/>
      <c r="M19" s="1273"/>
      <c r="N19" s="1273"/>
      <c r="O19" s="1273"/>
      <c r="P19" s="317"/>
      <c r="Q19" s="1273" t="s">
        <v>212</v>
      </c>
      <c r="R19" s="1273"/>
      <c r="S19" s="1273"/>
      <c r="T19" s="1273"/>
      <c r="U19" s="1273"/>
      <c r="V19" s="66"/>
      <c r="W19" s="1274" t="s">
        <v>211</v>
      </c>
      <c r="Y19" s="1274" t="s">
        <v>255</v>
      </c>
      <c r="Z19" s="30"/>
      <c r="AC19" s="30"/>
      <c r="AG19" s="30"/>
      <c r="AH19" s="30"/>
      <c r="AI19" s="30"/>
      <c r="AJ19" s="30"/>
      <c r="AK19" s="30"/>
      <c r="AL19" s="319"/>
      <c r="AM19" s="319"/>
      <c r="AN19" s="319"/>
      <c r="AO19" s="319"/>
      <c r="AP19" s="319"/>
      <c r="AQ19" s="319"/>
      <c r="AR19" s="319"/>
      <c r="AS19" s="319"/>
      <c r="AT19" s="319"/>
      <c r="AU19" s="319"/>
      <c r="AV19" s="319"/>
      <c r="AW19" s="319"/>
    </row>
    <row r="20" spans="1:49" ht="21.75" thickBot="1">
      <c r="A20" s="30"/>
      <c r="B20" s="66"/>
      <c r="C20" s="66"/>
      <c r="D20" s="1278" t="s">
        <v>46</v>
      </c>
      <c r="E20" s="1278"/>
      <c r="F20" s="1278"/>
      <c r="G20" s="337" t="s">
        <v>147</v>
      </c>
      <c r="H20" s="337" t="s">
        <v>148</v>
      </c>
      <c r="I20" s="336" t="s">
        <v>296</v>
      </c>
      <c r="J20" s="66"/>
      <c r="K20" s="316">
        <f>'Model Input'!D6</f>
        <v>0</v>
      </c>
      <c r="L20" s="316">
        <f>K20+1</f>
        <v>1</v>
      </c>
      <c r="M20" s="316">
        <f>L20+1</f>
        <v>2</v>
      </c>
      <c r="N20" s="316">
        <f>M20+1</f>
        <v>3</v>
      </c>
      <c r="O20" s="316">
        <f>N20+1</f>
        <v>4</v>
      </c>
      <c r="P20" s="66"/>
      <c r="Q20" s="316">
        <f>K20</f>
        <v>0</v>
      </c>
      <c r="R20" s="316">
        <f>L20</f>
        <v>1</v>
      </c>
      <c r="S20" s="316">
        <f>M20</f>
        <v>2</v>
      </c>
      <c r="T20" s="316">
        <f>N20</f>
        <v>3</v>
      </c>
      <c r="U20" s="316">
        <f>O20</f>
        <v>4</v>
      </c>
      <c r="V20" s="66"/>
      <c r="W20" s="1274"/>
      <c r="Y20" s="1274"/>
      <c r="AC20" s="30"/>
      <c r="AG20" s="30"/>
      <c r="AH20" s="30"/>
      <c r="AI20" s="30"/>
      <c r="AJ20" s="30"/>
      <c r="AK20" s="30"/>
      <c r="AL20" s="319"/>
      <c r="AM20" s="319"/>
      <c r="AN20" s="319"/>
      <c r="AO20" s="319"/>
      <c r="AP20" s="319"/>
      <c r="AQ20" s="319"/>
      <c r="AR20" s="319"/>
      <c r="AS20" s="319"/>
      <c r="AT20" s="319"/>
      <c r="AU20" s="319"/>
      <c r="AV20" s="319"/>
      <c r="AW20" s="319"/>
    </row>
    <row r="21" spans="1:49">
      <c r="A21" s="30"/>
      <c r="B21" s="66"/>
      <c r="C21" s="66"/>
      <c r="D21" s="1275" t="s">
        <v>215</v>
      </c>
      <c r="E21" s="1276"/>
      <c r="F21" s="1277"/>
      <c r="G21" s="428">
        <f>J11</f>
        <v>44562</v>
      </c>
      <c r="H21" s="429">
        <f>BQ12</f>
        <v>46357</v>
      </c>
      <c r="I21" s="335">
        <v>25000000</v>
      </c>
      <c r="J21" s="374"/>
      <c r="K21" s="930">
        <v>1</v>
      </c>
      <c r="L21" s="931">
        <v>1</v>
      </c>
      <c r="M21" s="931">
        <v>1</v>
      </c>
      <c r="N21" s="932">
        <v>1</v>
      </c>
      <c r="O21" s="933">
        <v>1</v>
      </c>
      <c r="P21" s="66"/>
      <c r="Q21" s="324"/>
      <c r="R21" s="334">
        <v>0.05</v>
      </c>
      <c r="S21" s="345">
        <f t="shared" ref="S21:U22" si="8">R21</f>
        <v>0.05</v>
      </c>
      <c r="T21" s="345">
        <f t="shared" si="8"/>
        <v>0.05</v>
      </c>
      <c r="U21" s="333">
        <f t="shared" si="8"/>
        <v>0.05</v>
      </c>
      <c r="V21" s="66"/>
      <c r="W21" s="332">
        <v>0.03</v>
      </c>
      <c r="Y21" s="331">
        <v>0.1</v>
      </c>
      <c r="AC21" s="30"/>
      <c r="AG21" s="30"/>
      <c r="AH21" s="30"/>
      <c r="AI21" s="30"/>
      <c r="AJ21" s="30"/>
      <c r="AK21" s="30"/>
      <c r="AL21" s="319"/>
      <c r="AM21" s="319"/>
      <c r="AN21" s="319"/>
      <c r="AO21" s="319"/>
      <c r="AP21" s="319"/>
      <c r="AQ21" s="319"/>
      <c r="AR21" s="319"/>
      <c r="AS21" s="319"/>
      <c r="AT21" s="319"/>
      <c r="AU21" s="319"/>
      <c r="AV21" s="319"/>
      <c r="AW21" s="319"/>
    </row>
    <row r="22" spans="1:49">
      <c r="A22" s="30"/>
      <c r="B22" s="66"/>
      <c r="C22" s="66"/>
      <c r="D22" s="1265" t="s">
        <v>559</v>
      </c>
      <c r="E22" s="1266"/>
      <c r="F22" s="1267"/>
      <c r="G22" s="430">
        <f>G21</f>
        <v>44562</v>
      </c>
      <c r="H22" s="430">
        <v>46357</v>
      </c>
      <c r="I22" s="330">
        <v>15000000</v>
      </c>
      <c r="J22" s="374"/>
      <c r="K22" s="934">
        <v>10</v>
      </c>
      <c r="L22" s="935">
        <v>10</v>
      </c>
      <c r="M22" s="935">
        <v>10</v>
      </c>
      <c r="N22" s="936">
        <v>10</v>
      </c>
      <c r="O22" s="937">
        <v>10</v>
      </c>
      <c r="P22" s="66"/>
      <c r="Q22" s="324"/>
      <c r="R22" s="329">
        <f>R21</f>
        <v>0.05</v>
      </c>
      <c r="S22" s="346">
        <f t="shared" si="8"/>
        <v>0.05</v>
      </c>
      <c r="T22" s="346">
        <f t="shared" si="8"/>
        <v>0.05</v>
      </c>
      <c r="U22" s="328">
        <f t="shared" si="8"/>
        <v>0.05</v>
      </c>
      <c r="V22" s="66"/>
      <c r="W22" s="327">
        <v>0.05</v>
      </c>
      <c r="Y22" s="326">
        <v>0.1</v>
      </c>
      <c r="AC22" s="30"/>
      <c r="AG22" s="30"/>
      <c r="AH22" s="30"/>
      <c r="AI22" s="30"/>
      <c r="AJ22" s="30"/>
      <c r="AK22" s="30"/>
      <c r="AL22" s="319"/>
      <c r="AM22" s="319"/>
      <c r="AN22" s="319"/>
      <c r="AO22" s="319"/>
      <c r="AP22" s="319"/>
      <c r="AQ22" s="319"/>
      <c r="AR22" s="319"/>
      <c r="AS22" s="319"/>
      <c r="AT22" s="319"/>
      <c r="AU22" s="319"/>
      <c r="AV22" s="319"/>
      <c r="AW22" s="319"/>
    </row>
    <row r="23" spans="1:49">
      <c r="A23" s="30"/>
      <c r="B23" s="66"/>
      <c r="C23" s="66"/>
      <c r="D23" s="1265" t="s">
        <v>560</v>
      </c>
      <c r="E23" s="1266"/>
      <c r="F23" s="1267"/>
      <c r="G23" s="430">
        <f t="shared" ref="G23:G39" si="9">G22</f>
        <v>44562</v>
      </c>
      <c r="H23" s="430">
        <v>46357</v>
      </c>
      <c r="I23" s="330">
        <v>10000000</v>
      </c>
      <c r="J23" s="374"/>
      <c r="K23" s="934">
        <v>2</v>
      </c>
      <c r="L23" s="935">
        <v>2</v>
      </c>
      <c r="M23" s="935">
        <v>2</v>
      </c>
      <c r="N23" s="936">
        <v>2</v>
      </c>
      <c r="O23" s="937">
        <v>2</v>
      </c>
      <c r="P23" s="66"/>
      <c r="Q23" s="324"/>
      <c r="R23" s="329">
        <f t="shared" ref="R23:R38" si="10">R22</f>
        <v>0.05</v>
      </c>
      <c r="S23" s="346">
        <f t="shared" ref="S23:U39" si="11">R23</f>
        <v>0.05</v>
      </c>
      <c r="T23" s="346">
        <f t="shared" si="11"/>
        <v>0.05</v>
      </c>
      <c r="U23" s="328">
        <f t="shared" si="11"/>
        <v>0.05</v>
      </c>
      <c r="V23" s="66"/>
      <c r="W23" s="327">
        <v>0.02</v>
      </c>
      <c r="Y23" s="326">
        <v>0.1</v>
      </c>
      <c r="AC23" s="30"/>
      <c r="AG23" s="30"/>
      <c r="AH23" s="30"/>
      <c r="AI23" s="30"/>
      <c r="AJ23" s="30"/>
      <c r="AK23" s="30"/>
      <c r="AL23" s="319"/>
      <c r="AM23" s="319"/>
      <c r="AN23" s="319"/>
      <c r="AO23" s="319"/>
      <c r="AP23" s="319"/>
      <c r="AQ23" s="319"/>
      <c r="AR23" s="319"/>
      <c r="AS23" s="319"/>
      <c r="AT23" s="319"/>
      <c r="AU23" s="319"/>
      <c r="AV23" s="319"/>
      <c r="AW23" s="319"/>
    </row>
    <row r="24" spans="1:49">
      <c r="A24" s="30"/>
      <c r="B24" s="66"/>
      <c r="C24" s="66"/>
      <c r="D24" s="1265" t="s">
        <v>561</v>
      </c>
      <c r="E24" s="1266"/>
      <c r="F24" s="1267"/>
      <c r="G24" s="430">
        <f t="shared" si="9"/>
        <v>44562</v>
      </c>
      <c r="H24" s="430">
        <v>46357</v>
      </c>
      <c r="I24" s="330">
        <v>10000000</v>
      </c>
      <c r="J24" s="374"/>
      <c r="K24" s="934">
        <v>4</v>
      </c>
      <c r="L24" s="935">
        <v>4</v>
      </c>
      <c r="M24" s="935">
        <v>4</v>
      </c>
      <c r="N24" s="936">
        <v>4</v>
      </c>
      <c r="O24" s="937">
        <v>4</v>
      </c>
      <c r="P24" s="66"/>
      <c r="Q24" s="324"/>
      <c r="R24" s="329">
        <f t="shared" si="10"/>
        <v>0.05</v>
      </c>
      <c r="S24" s="346">
        <f t="shared" si="11"/>
        <v>0.05</v>
      </c>
      <c r="T24" s="346">
        <f t="shared" si="11"/>
        <v>0.05</v>
      </c>
      <c r="U24" s="328">
        <f t="shared" si="11"/>
        <v>0.05</v>
      </c>
      <c r="V24" s="66"/>
      <c r="W24" s="327">
        <v>0.02</v>
      </c>
      <c r="Y24" s="326">
        <v>0.1</v>
      </c>
      <c r="AC24" s="30"/>
      <c r="AG24" s="30"/>
      <c r="AH24" s="30"/>
      <c r="AI24" s="30"/>
      <c r="AJ24" s="30"/>
      <c r="AK24" s="30"/>
      <c r="AL24" s="319"/>
      <c r="AM24" s="319"/>
      <c r="AN24" s="319"/>
      <c r="AO24" s="319"/>
      <c r="AP24" s="319"/>
      <c r="AQ24" s="319"/>
      <c r="AR24" s="319"/>
      <c r="AS24" s="319"/>
      <c r="AT24" s="319"/>
      <c r="AU24" s="319"/>
      <c r="AV24" s="319"/>
      <c r="AW24" s="319"/>
    </row>
    <row r="25" spans="1:49">
      <c r="A25" s="30"/>
      <c r="B25" s="66"/>
      <c r="C25" s="66"/>
      <c r="D25" s="1265" t="s">
        <v>562</v>
      </c>
      <c r="E25" s="1266"/>
      <c r="F25" s="1267"/>
      <c r="G25" s="430">
        <f t="shared" si="9"/>
        <v>44562</v>
      </c>
      <c r="H25" s="430">
        <v>46357</v>
      </c>
      <c r="I25" s="330">
        <v>7500000</v>
      </c>
      <c r="J25" s="374"/>
      <c r="K25" s="934">
        <v>3</v>
      </c>
      <c r="L25" s="935">
        <v>3</v>
      </c>
      <c r="M25" s="935">
        <v>3</v>
      </c>
      <c r="N25" s="936">
        <v>3</v>
      </c>
      <c r="O25" s="937">
        <v>3</v>
      </c>
      <c r="P25" s="66"/>
      <c r="Q25" s="324"/>
      <c r="R25" s="329">
        <f t="shared" si="10"/>
        <v>0.05</v>
      </c>
      <c r="S25" s="346">
        <f t="shared" si="11"/>
        <v>0.05</v>
      </c>
      <c r="T25" s="346">
        <f t="shared" si="11"/>
        <v>0.05</v>
      </c>
      <c r="U25" s="328">
        <f t="shared" si="11"/>
        <v>0.05</v>
      </c>
      <c r="V25" s="66"/>
      <c r="W25" s="327">
        <v>0.02</v>
      </c>
      <c r="Y25" s="326">
        <v>0.1</v>
      </c>
      <c r="AC25" s="30"/>
      <c r="AG25" s="30"/>
      <c r="AH25" s="30"/>
      <c r="AI25" s="30"/>
      <c r="AJ25" s="30"/>
      <c r="AK25" s="30"/>
      <c r="AL25" s="319"/>
      <c r="AM25" s="319"/>
      <c r="AN25" s="319"/>
      <c r="AO25" s="319"/>
      <c r="AP25" s="319"/>
      <c r="AQ25" s="319"/>
      <c r="AR25" s="319"/>
      <c r="AS25" s="319"/>
      <c r="AT25" s="319"/>
      <c r="AU25" s="319"/>
      <c r="AV25" s="319"/>
      <c r="AW25" s="319"/>
    </row>
    <row r="26" spans="1:49">
      <c r="A26" s="30"/>
      <c r="B26" s="66"/>
      <c r="C26" s="66"/>
      <c r="D26" s="1265" t="s">
        <v>563</v>
      </c>
      <c r="E26" s="1266"/>
      <c r="F26" s="1267"/>
      <c r="G26" s="430">
        <f t="shared" si="9"/>
        <v>44562</v>
      </c>
      <c r="H26" s="430">
        <v>46357</v>
      </c>
      <c r="I26" s="330">
        <v>7500000</v>
      </c>
      <c r="J26" s="374"/>
      <c r="K26" s="934">
        <v>10</v>
      </c>
      <c r="L26" s="935">
        <v>10</v>
      </c>
      <c r="M26" s="935">
        <v>10</v>
      </c>
      <c r="N26" s="936">
        <v>10</v>
      </c>
      <c r="O26" s="937">
        <v>10</v>
      </c>
      <c r="P26" s="66"/>
      <c r="Q26" s="324"/>
      <c r="R26" s="329">
        <f t="shared" si="10"/>
        <v>0.05</v>
      </c>
      <c r="S26" s="346">
        <f t="shared" si="11"/>
        <v>0.05</v>
      </c>
      <c r="T26" s="346">
        <f t="shared" si="11"/>
        <v>0.05</v>
      </c>
      <c r="U26" s="328">
        <f t="shared" si="11"/>
        <v>0.05</v>
      </c>
      <c r="V26" s="66"/>
      <c r="W26" s="327">
        <v>0.02</v>
      </c>
      <c r="Y26" s="326">
        <v>0.1</v>
      </c>
      <c r="AC26" s="30"/>
      <c r="AG26" s="30"/>
      <c r="AH26" s="30"/>
      <c r="AI26" s="30"/>
      <c r="AJ26" s="30"/>
      <c r="AK26" s="30"/>
      <c r="AL26" s="319"/>
      <c r="AM26" s="319"/>
      <c r="AN26" s="319"/>
      <c r="AO26" s="319"/>
      <c r="AP26" s="319"/>
      <c r="AQ26" s="319"/>
      <c r="AR26" s="319"/>
      <c r="AS26" s="319"/>
      <c r="AT26" s="319"/>
      <c r="AU26" s="319"/>
      <c r="AV26" s="319"/>
      <c r="AW26" s="319"/>
    </row>
    <row r="27" spans="1:49">
      <c r="A27" s="30"/>
      <c r="B27" s="66"/>
      <c r="C27" s="66"/>
      <c r="D27" s="1265" t="s">
        <v>568</v>
      </c>
      <c r="E27" s="1266"/>
      <c r="F27" s="1267"/>
      <c r="G27" s="430">
        <f t="shared" si="9"/>
        <v>44562</v>
      </c>
      <c r="H27" s="430">
        <v>46357</v>
      </c>
      <c r="I27" s="330">
        <v>7500000</v>
      </c>
      <c r="J27" s="374"/>
      <c r="K27" s="934">
        <v>5</v>
      </c>
      <c r="L27" s="935">
        <v>5</v>
      </c>
      <c r="M27" s="935">
        <v>5</v>
      </c>
      <c r="N27" s="936">
        <v>5</v>
      </c>
      <c r="O27" s="937">
        <v>5</v>
      </c>
      <c r="P27" s="66"/>
      <c r="Q27" s="324"/>
      <c r="R27" s="329">
        <f t="shared" si="10"/>
        <v>0.05</v>
      </c>
      <c r="S27" s="346">
        <f t="shared" si="11"/>
        <v>0.05</v>
      </c>
      <c r="T27" s="346">
        <f t="shared" si="11"/>
        <v>0.05</v>
      </c>
      <c r="U27" s="328">
        <f t="shared" si="11"/>
        <v>0.05</v>
      </c>
      <c r="V27" s="66"/>
      <c r="W27" s="327">
        <v>0.02</v>
      </c>
      <c r="Y27" s="326">
        <v>0.1</v>
      </c>
      <c r="AC27" s="30"/>
      <c r="AG27" s="30"/>
      <c r="AH27" s="30"/>
      <c r="AI27" s="30"/>
      <c r="AJ27" s="30"/>
      <c r="AK27" s="30"/>
      <c r="AL27" s="319"/>
      <c r="AM27" s="319"/>
      <c r="AN27" s="319"/>
      <c r="AO27" s="319"/>
      <c r="AP27" s="319"/>
      <c r="AQ27" s="319"/>
      <c r="AR27" s="319"/>
      <c r="AS27" s="319"/>
      <c r="AT27" s="319"/>
      <c r="AU27" s="319"/>
      <c r="AV27" s="319"/>
      <c r="AW27" s="319"/>
    </row>
    <row r="28" spans="1:49">
      <c r="A28" s="30"/>
      <c r="B28" s="66"/>
      <c r="C28" s="66"/>
      <c r="D28" s="1265" t="s">
        <v>571</v>
      </c>
      <c r="E28" s="1266"/>
      <c r="F28" s="1267"/>
      <c r="G28" s="430">
        <f t="shared" si="9"/>
        <v>44562</v>
      </c>
      <c r="H28" s="430">
        <v>46357</v>
      </c>
      <c r="I28" s="330">
        <v>6500000</v>
      </c>
      <c r="J28" s="374"/>
      <c r="K28" s="934">
        <v>2</v>
      </c>
      <c r="L28" s="935">
        <v>2</v>
      </c>
      <c r="M28" s="935">
        <v>2</v>
      </c>
      <c r="N28" s="936">
        <v>2</v>
      </c>
      <c r="O28" s="937">
        <v>2</v>
      </c>
      <c r="P28" s="66"/>
      <c r="Q28" s="324"/>
      <c r="R28" s="329">
        <f t="shared" si="10"/>
        <v>0.05</v>
      </c>
      <c r="S28" s="346">
        <f t="shared" si="11"/>
        <v>0.05</v>
      </c>
      <c r="T28" s="346">
        <f t="shared" si="11"/>
        <v>0.05</v>
      </c>
      <c r="U28" s="328">
        <f t="shared" si="11"/>
        <v>0.05</v>
      </c>
      <c r="V28" s="66"/>
      <c r="W28" s="327">
        <v>0.02</v>
      </c>
      <c r="Y28" s="326">
        <v>0.1</v>
      </c>
      <c r="AC28" s="30"/>
      <c r="AG28" s="30"/>
      <c r="AH28" s="30"/>
      <c r="AI28" s="30"/>
      <c r="AJ28" s="30"/>
      <c r="AK28" s="30"/>
      <c r="AL28" s="319"/>
      <c r="AM28" s="319"/>
      <c r="AN28" s="319"/>
      <c r="AO28" s="319"/>
      <c r="AP28" s="319"/>
      <c r="AQ28" s="319"/>
      <c r="AR28" s="319"/>
      <c r="AS28" s="319"/>
      <c r="AT28" s="319"/>
      <c r="AU28" s="319"/>
      <c r="AV28" s="319"/>
      <c r="AW28" s="319"/>
    </row>
    <row r="29" spans="1:49">
      <c r="A29" s="30"/>
      <c r="B29" s="66"/>
      <c r="C29" s="66"/>
      <c r="D29" s="1265" t="s">
        <v>564</v>
      </c>
      <c r="E29" s="1266"/>
      <c r="F29" s="1267"/>
      <c r="G29" s="430">
        <f t="shared" si="9"/>
        <v>44562</v>
      </c>
      <c r="H29" s="430">
        <v>46357</v>
      </c>
      <c r="I29" s="330">
        <v>5000000</v>
      </c>
      <c r="J29" s="374"/>
      <c r="K29" s="934">
        <v>15</v>
      </c>
      <c r="L29" s="935">
        <v>15</v>
      </c>
      <c r="M29" s="935">
        <v>15</v>
      </c>
      <c r="N29" s="936">
        <v>15</v>
      </c>
      <c r="O29" s="937">
        <v>15</v>
      </c>
      <c r="P29" s="66"/>
      <c r="Q29" s="324"/>
      <c r="R29" s="329">
        <f t="shared" si="10"/>
        <v>0.05</v>
      </c>
      <c r="S29" s="346">
        <f t="shared" si="11"/>
        <v>0.05</v>
      </c>
      <c r="T29" s="346">
        <f t="shared" si="11"/>
        <v>0.05</v>
      </c>
      <c r="U29" s="328">
        <f t="shared" si="11"/>
        <v>0.05</v>
      </c>
      <c r="V29" s="66"/>
      <c r="W29" s="327">
        <v>0.02</v>
      </c>
      <c r="Y29" s="326">
        <v>0.1</v>
      </c>
      <c r="AC29" s="30"/>
      <c r="AG29" s="30"/>
      <c r="AH29" s="30"/>
      <c r="AI29" s="30"/>
      <c r="AJ29" s="30"/>
      <c r="AK29" s="30"/>
      <c r="AL29" s="319"/>
      <c r="AM29" s="319"/>
      <c r="AN29" s="319"/>
      <c r="AO29" s="319"/>
      <c r="AP29" s="319"/>
      <c r="AQ29" s="319"/>
      <c r="AR29" s="319"/>
      <c r="AS29" s="319"/>
      <c r="AT29" s="319"/>
      <c r="AU29" s="319"/>
      <c r="AV29" s="319"/>
      <c r="AW29" s="319"/>
    </row>
    <row r="30" spans="1:49">
      <c r="A30" s="30"/>
      <c r="B30" s="66"/>
      <c r="C30" s="66"/>
      <c r="D30" s="925" t="s">
        <v>570</v>
      </c>
      <c r="E30" s="926"/>
      <c r="F30" s="927"/>
      <c r="G30" s="430">
        <f t="shared" si="9"/>
        <v>44562</v>
      </c>
      <c r="H30" s="430">
        <v>46357</v>
      </c>
      <c r="I30" s="330">
        <v>5000000</v>
      </c>
      <c r="J30" s="374"/>
      <c r="K30" s="934">
        <v>4</v>
      </c>
      <c r="L30" s="935">
        <v>4</v>
      </c>
      <c r="M30" s="935">
        <v>4</v>
      </c>
      <c r="N30" s="936">
        <v>4</v>
      </c>
      <c r="O30" s="937">
        <v>4</v>
      </c>
      <c r="P30" s="66"/>
      <c r="Q30" s="324"/>
      <c r="R30" s="329">
        <f t="shared" si="10"/>
        <v>0.05</v>
      </c>
      <c r="S30" s="346">
        <f t="shared" si="11"/>
        <v>0.05</v>
      </c>
      <c r="T30" s="346">
        <f t="shared" si="11"/>
        <v>0.05</v>
      </c>
      <c r="U30" s="328">
        <f t="shared" si="11"/>
        <v>0.05</v>
      </c>
      <c r="V30" s="66"/>
      <c r="W30" s="327">
        <v>0.02</v>
      </c>
      <c r="Y30" s="326">
        <v>0.1</v>
      </c>
      <c r="AC30" s="30"/>
      <c r="AG30" s="30"/>
      <c r="AH30" s="30"/>
      <c r="AI30" s="30"/>
      <c r="AJ30" s="30"/>
      <c r="AK30" s="30"/>
      <c r="AL30" s="319"/>
      <c r="AM30" s="319"/>
      <c r="AN30" s="319"/>
      <c r="AO30" s="319"/>
      <c r="AP30" s="319"/>
      <c r="AQ30" s="319"/>
      <c r="AR30" s="319"/>
      <c r="AS30" s="319"/>
      <c r="AT30" s="319"/>
      <c r="AU30" s="319"/>
      <c r="AV30" s="319"/>
      <c r="AW30" s="319"/>
    </row>
    <row r="31" spans="1:49">
      <c r="A31" s="30"/>
      <c r="B31" s="66"/>
      <c r="C31" s="66"/>
      <c r="D31" s="925" t="s">
        <v>572</v>
      </c>
      <c r="E31" s="926"/>
      <c r="F31" s="927"/>
      <c r="G31" s="430">
        <f t="shared" si="9"/>
        <v>44562</v>
      </c>
      <c r="H31" s="430">
        <v>46357</v>
      </c>
      <c r="I31" s="330">
        <v>4500000</v>
      </c>
      <c r="J31" s="374"/>
      <c r="K31" s="934">
        <v>6</v>
      </c>
      <c r="L31" s="935">
        <v>6</v>
      </c>
      <c r="M31" s="935">
        <v>6</v>
      </c>
      <c r="N31" s="936">
        <v>6</v>
      </c>
      <c r="O31" s="937">
        <v>6</v>
      </c>
      <c r="P31" s="66"/>
      <c r="Q31" s="324"/>
      <c r="R31" s="329">
        <f t="shared" si="10"/>
        <v>0.05</v>
      </c>
      <c r="S31" s="346">
        <f t="shared" si="11"/>
        <v>0.05</v>
      </c>
      <c r="T31" s="346">
        <f t="shared" si="11"/>
        <v>0.05</v>
      </c>
      <c r="U31" s="328">
        <f t="shared" si="11"/>
        <v>0.05</v>
      </c>
      <c r="V31" s="66"/>
      <c r="W31" s="327">
        <v>0.02</v>
      </c>
      <c r="Y31" s="326">
        <v>0.1</v>
      </c>
      <c r="AC31" s="30"/>
      <c r="AG31" s="30"/>
      <c r="AH31" s="30"/>
      <c r="AI31" s="30"/>
      <c r="AJ31" s="30"/>
      <c r="AK31" s="30"/>
      <c r="AL31" s="319"/>
      <c r="AM31" s="319"/>
      <c r="AN31" s="319"/>
      <c r="AO31" s="319"/>
      <c r="AP31" s="319"/>
      <c r="AQ31" s="319"/>
      <c r="AR31" s="319"/>
      <c r="AS31" s="319"/>
      <c r="AT31" s="319"/>
      <c r="AU31" s="319"/>
      <c r="AV31" s="319"/>
      <c r="AW31" s="319"/>
    </row>
    <row r="32" spans="1:49">
      <c r="A32" s="30"/>
      <c r="B32" s="66"/>
      <c r="C32" s="66"/>
      <c r="D32" s="925" t="s">
        <v>565</v>
      </c>
      <c r="E32" s="926"/>
      <c r="F32" s="927"/>
      <c r="G32" s="430">
        <f t="shared" si="9"/>
        <v>44562</v>
      </c>
      <c r="H32" s="430">
        <v>46357</v>
      </c>
      <c r="I32" s="330">
        <v>3600000</v>
      </c>
      <c r="J32" s="374"/>
      <c r="K32" s="934">
        <v>20</v>
      </c>
      <c r="L32" s="935">
        <v>20</v>
      </c>
      <c r="M32" s="935">
        <v>20</v>
      </c>
      <c r="N32" s="936">
        <v>20</v>
      </c>
      <c r="O32" s="937">
        <v>20</v>
      </c>
      <c r="P32" s="66"/>
      <c r="Q32" s="324"/>
      <c r="R32" s="329">
        <f t="shared" si="10"/>
        <v>0.05</v>
      </c>
      <c r="S32" s="346">
        <f t="shared" si="11"/>
        <v>0.05</v>
      </c>
      <c r="T32" s="346">
        <f t="shared" si="11"/>
        <v>0.05</v>
      </c>
      <c r="U32" s="328">
        <f t="shared" si="11"/>
        <v>0.05</v>
      </c>
      <c r="V32" s="66"/>
      <c r="W32" s="327">
        <v>0.02</v>
      </c>
      <c r="Y32" s="326">
        <v>0.1</v>
      </c>
      <c r="AC32" s="30"/>
      <c r="AG32" s="30"/>
      <c r="AH32" s="30"/>
      <c r="AI32" s="30"/>
      <c r="AJ32" s="30"/>
      <c r="AK32" s="30"/>
      <c r="AL32" s="319"/>
      <c r="AM32" s="319"/>
      <c r="AN32" s="319"/>
      <c r="AO32" s="319"/>
      <c r="AP32" s="319"/>
      <c r="AQ32" s="319"/>
      <c r="AR32" s="319"/>
      <c r="AS32" s="319"/>
      <c r="AT32" s="319"/>
      <c r="AU32" s="319"/>
      <c r="AV32" s="319"/>
      <c r="AW32" s="319"/>
    </row>
    <row r="33" spans="1:49">
      <c r="A33" s="30"/>
      <c r="B33" s="66"/>
      <c r="C33" s="66"/>
      <c r="D33" s="925" t="s">
        <v>566</v>
      </c>
      <c r="E33" s="926"/>
      <c r="F33" s="927"/>
      <c r="G33" s="430">
        <f t="shared" si="9"/>
        <v>44562</v>
      </c>
      <c r="H33" s="430">
        <v>46357</v>
      </c>
      <c r="I33" s="330">
        <v>3250000</v>
      </c>
      <c r="J33" s="374"/>
      <c r="K33" s="934">
        <v>8</v>
      </c>
      <c r="L33" s="935">
        <v>8</v>
      </c>
      <c r="M33" s="935">
        <v>8</v>
      </c>
      <c r="N33" s="936">
        <v>8</v>
      </c>
      <c r="O33" s="937">
        <v>8</v>
      </c>
      <c r="P33" s="66"/>
      <c r="Q33" s="324"/>
      <c r="R33" s="329">
        <f t="shared" si="10"/>
        <v>0.05</v>
      </c>
      <c r="S33" s="346">
        <f t="shared" si="11"/>
        <v>0.05</v>
      </c>
      <c r="T33" s="346">
        <f t="shared" si="11"/>
        <v>0.05</v>
      </c>
      <c r="U33" s="328">
        <f t="shared" si="11"/>
        <v>0.05</v>
      </c>
      <c r="V33" s="66"/>
      <c r="W33" s="327">
        <v>0.02</v>
      </c>
      <c r="Y33" s="326">
        <v>0.1</v>
      </c>
      <c r="AC33" s="30"/>
      <c r="AG33" s="30"/>
      <c r="AH33" s="30"/>
      <c r="AI33" s="30"/>
      <c r="AJ33" s="30"/>
      <c r="AK33" s="30"/>
      <c r="AL33" s="319"/>
      <c r="AM33" s="319"/>
      <c r="AN33" s="319"/>
      <c r="AO33" s="319"/>
      <c r="AP33" s="319"/>
      <c r="AQ33" s="319"/>
      <c r="AR33" s="319"/>
      <c r="AS33" s="319"/>
      <c r="AT33" s="319"/>
      <c r="AU33" s="319"/>
      <c r="AV33" s="319"/>
      <c r="AW33" s="319"/>
    </row>
    <row r="34" spans="1:49">
      <c r="A34" s="30"/>
      <c r="B34" s="66"/>
      <c r="C34" s="66"/>
      <c r="D34" s="925" t="s">
        <v>567</v>
      </c>
      <c r="E34" s="926"/>
      <c r="F34" s="927"/>
      <c r="G34" s="430">
        <f t="shared" si="9"/>
        <v>44562</v>
      </c>
      <c r="H34" s="430">
        <v>46357</v>
      </c>
      <c r="I34" s="330">
        <v>3250000</v>
      </c>
      <c r="J34" s="374"/>
      <c r="K34" s="934">
        <v>4</v>
      </c>
      <c r="L34" s="935">
        <v>4</v>
      </c>
      <c r="M34" s="935">
        <v>4</v>
      </c>
      <c r="N34" s="936">
        <v>4</v>
      </c>
      <c r="O34" s="937">
        <v>4</v>
      </c>
      <c r="P34" s="66"/>
      <c r="Q34" s="324"/>
      <c r="R34" s="329">
        <f t="shared" si="10"/>
        <v>0.05</v>
      </c>
      <c r="S34" s="346">
        <f t="shared" si="11"/>
        <v>0.05</v>
      </c>
      <c r="T34" s="346">
        <f t="shared" si="11"/>
        <v>0.05</v>
      </c>
      <c r="U34" s="328">
        <f t="shared" si="11"/>
        <v>0.05</v>
      </c>
      <c r="V34" s="66"/>
      <c r="W34" s="327">
        <v>0.02</v>
      </c>
      <c r="Y34" s="326">
        <v>0.1</v>
      </c>
      <c r="AC34" s="30"/>
      <c r="AG34" s="30"/>
      <c r="AH34" s="30"/>
      <c r="AI34" s="30"/>
      <c r="AJ34" s="30"/>
      <c r="AK34" s="30"/>
      <c r="AL34" s="319"/>
      <c r="AM34" s="319"/>
      <c r="AN34" s="319"/>
      <c r="AO34" s="319"/>
      <c r="AP34" s="319"/>
      <c r="AQ34" s="319"/>
      <c r="AR34" s="319"/>
      <c r="AS34" s="319"/>
      <c r="AT34" s="319"/>
      <c r="AU34" s="319"/>
      <c r="AV34" s="319"/>
      <c r="AW34" s="319"/>
    </row>
    <row r="35" spans="1:49">
      <c r="A35" s="30"/>
      <c r="B35" s="66"/>
      <c r="C35" s="66"/>
      <c r="D35" s="925" t="s">
        <v>569</v>
      </c>
      <c r="E35" s="926"/>
      <c r="F35" s="927"/>
      <c r="G35" s="430">
        <f t="shared" si="9"/>
        <v>44562</v>
      </c>
      <c r="H35" s="430">
        <v>46357</v>
      </c>
      <c r="I35" s="330">
        <v>3000000</v>
      </c>
      <c r="J35" s="374"/>
      <c r="K35" s="934">
        <v>4</v>
      </c>
      <c r="L35" s="935">
        <v>4</v>
      </c>
      <c r="M35" s="935">
        <v>4</v>
      </c>
      <c r="N35" s="936">
        <v>4</v>
      </c>
      <c r="O35" s="937">
        <v>4</v>
      </c>
      <c r="P35" s="66"/>
      <c r="Q35" s="324"/>
      <c r="R35" s="329">
        <f t="shared" si="10"/>
        <v>0.05</v>
      </c>
      <c r="S35" s="346">
        <f t="shared" si="11"/>
        <v>0.05</v>
      </c>
      <c r="T35" s="346">
        <f t="shared" si="11"/>
        <v>0.05</v>
      </c>
      <c r="U35" s="328">
        <f t="shared" si="11"/>
        <v>0.05</v>
      </c>
      <c r="V35" s="66"/>
      <c r="W35" s="327">
        <v>0.02</v>
      </c>
      <c r="Y35" s="326">
        <v>0.1</v>
      </c>
      <c r="AC35" s="30"/>
      <c r="AG35" s="30"/>
      <c r="AH35" s="30"/>
      <c r="AI35" s="30"/>
      <c r="AJ35" s="30"/>
      <c r="AK35" s="30"/>
      <c r="AL35" s="319"/>
      <c r="AM35" s="319"/>
      <c r="AN35" s="319"/>
      <c r="AO35" s="319"/>
      <c r="AP35" s="319"/>
      <c r="AQ35" s="319"/>
      <c r="AR35" s="319"/>
      <c r="AS35" s="319"/>
      <c r="AT35" s="319"/>
      <c r="AU35" s="319"/>
      <c r="AV35" s="319"/>
      <c r="AW35" s="319"/>
    </row>
    <row r="36" spans="1:49">
      <c r="A36" s="30"/>
      <c r="B36" s="66"/>
      <c r="C36" s="66"/>
      <c r="D36" s="1265" t="s">
        <v>573</v>
      </c>
      <c r="E36" s="1266"/>
      <c r="F36" s="1267"/>
      <c r="G36" s="430">
        <f t="shared" si="9"/>
        <v>44562</v>
      </c>
      <c r="H36" s="430">
        <v>46357</v>
      </c>
      <c r="I36" s="330">
        <v>3750000</v>
      </c>
      <c r="J36" s="374"/>
      <c r="K36" s="934">
        <v>4</v>
      </c>
      <c r="L36" s="935">
        <v>4</v>
      </c>
      <c r="M36" s="935">
        <v>4</v>
      </c>
      <c r="N36" s="936">
        <v>4</v>
      </c>
      <c r="O36" s="937">
        <v>4</v>
      </c>
      <c r="P36" s="66"/>
      <c r="Q36" s="324"/>
      <c r="R36" s="329">
        <f t="shared" si="10"/>
        <v>0.05</v>
      </c>
      <c r="S36" s="346">
        <f t="shared" si="11"/>
        <v>0.05</v>
      </c>
      <c r="T36" s="346">
        <f t="shared" si="11"/>
        <v>0.05</v>
      </c>
      <c r="U36" s="328">
        <f t="shared" si="11"/>
        <v>0.05</v>
      </c>
      <c r="V36" s="66"/>
      <c r="W36" s="327">
        <v>0.02</v>
      </c>
      <c r="Y36" s="326">
        <v>0.1</v>
      </c>
      <c r="AC36" s="30"/>
      <c r="AG36" s="30"/>
      <c r="AH36" s="30"/>
      <c r="AI36" s="30"/>
      <c r="AJ36" s="30"/>
      <c r="AK36" s="30"/>
      <c r="AL36" s="319"/>
      <c r="AM36" s="319"/>
      <c r="AN36" s="319"/>
      <c r="AO36" s="319"/>
      <c r="AP36" s="319"/>
      <c r="AQ36" s="319"/>
      <c r="AR36" s="319"/>
      <c r="AS36" s="319"/>
      <c r="AT36" s="319"/>
      <c r="AU36" s="319"/>
      <c r="AV36" s="319"/>
      <c r="AW36" s="319"/>
    </row>
    <row r="37" spans="1:49">
      <c r="A37" s="30"/>
      <c r="B37" s="66"/>
      <c r="C37" s="66"/>
      <c r="D37" s="1265" t="s">
        <v>200</v>
      </c>
      <c r="E37" s="1266"/>
      <c r="F37" s="1267"/>
      <c r="G37" s="430">
        <f t="shared" si="9"/>
        <v>44562</v>
      </c>
      <c r="H37" s="430">
        <v>46357</v>
      </c>
      <c r="I37" s="330"/>
      <c r="J37" s="374"/>
      <c r="K37" s="934"/>
      <c r="L37" s="935"/>
      <c r="M37" s="935"/>
      <c r="N37" s="936"/>
      <c r="O37" s="937"/>
      <c r="P37" s="66"/>
      <c r="Q37" s="324"/>
      <c r="R37" s="329">
        <f t="shared" si="10"/>
        <v>0.05</v>
      </c>
      <c r="S37" s="346">
        <f t="shared" si="11"/>
        <v>0.05</v>
      </c>
      <c r="T37" s="346">
        <f t="shared" si="11"/>
        <v>0.05</v>
      </c>
      <c r="U37" s="328">
        <f t="shared" si="11"/>
        <v>0.05</v>
      </c>
      <c r="V37" s="66"/>
      <c r="W37" s="327">
        <v>0.02</v>
      </c>
      <c r="Y37" s="326">
        <v>0.1</v>
      </c>
      <c r="AC37" s="30"/>
      <c r="AG37" s="30"/>
      <c r="AH37" s="30"/>
      <c r="AI37" s="30"/>
      <c r="AJ37" s="30"/>
      <c r="AK37" s="30"/>
      <c r="AL37" s="319"/>
      <c r="AM37" s="319"/>
      <c r="AN37" s="319"/>
      <c r="AO37" s="319"/>
      <c r="AP37" s="319"/>
      <c r="AQ37" s="319"/>
      <c r="AR37" s="319"/>
      <c r="AS37" s="319"/>
      <c r="AT37" s="319"/>
      <c r="AU37" s="319"/>
      <c r="AV37" s="319"/>
      <c r="AW37" s="319"/>
    </row>
    <row r="38" spans="1:49">
      <c r="A38" s="30"/>
      <c r="B38" s="66"/>
      <c r="C38" s="66"/>
      <c r="D38" s="1265" t="s">
        <v>199</v>
      </c>
      <c r="E38" s="1266"/>
      <c r="F38" s="1267"/>
      <c r="G38" s="430">
        <f t="shared" si="9"/>
        <v>44562</v>
      </c>
      <c r="H38" s="430">
        <v>46357</v>
      </c>
      <c r="I38" s="330"/>
      <c r="J38" s="374"/>
      <c r="K38" s="934"/>
      <c r="L38" s="935"/>
      <c r="M38" s="935"/>
      <c r="N38" s="936"/>
      <c r="O38" s="937"/>
      <c r="P38" s="66"/>
      <c r="Q38" s="324"/>
      <c r="R38" s="329">
        <f t="shared" si="10"/>
        <v>0.05</v>
      </c>
      <c r="S38" s="346">
        <f t="shared" si="11"/>
        <v>0.05</v>
      </c>
      <c r="T38" s="346">
        <f t="shared" si="11"/>
        <v>0.05</v>
      </c>
      <c r="U38" s="328">
        <f t="shared" si="11"/>
        <v>0.05</v>
      </c>
      <c r="V38" s="66"/>
      <c r="W38" s="327">
        <v>0.02</v>
      </c>
      <c r="Y38" s="326">
        <v>0.1</v>
      </c>
      <c r="AC38" s="30"/>
      <c r="AG38" s="30"/>
      <c r="AH38" s="30"/>
      <c r="AI38" s="30"/>
      <c r="AJ38" s="30"/>
      <c r="AK38" s="30"/>
      <c r="AL38" s="319"/>
      <c r="AM38" s="319"/>
      <c r="AN38" s="319"/>
      <c r="AO38" s="319"/>
      <c r="AP38" s="319"/>
      <c r="AQ38" s="319"/>
      <c r="AR38" s="319"/>
      <c r="AS38" s="319"/>
      <c r="AT38" s="319"/>
      <c r="AU38" s="319"/>
      <c r="AV38" s="319"/>
      <c r="AW38" s="319"/>
    </row>
    <row r="39" spans="1:49" ht="11.25" thickBot="1">
      <c r="A39" s="30"/>
      <c r="B39" s="66"/>
      <c r="C39" s="66"/>
      <c r="D39" s="1270" t="s">
        <v>198</v>
      </c>
      <c r="E39" s="1271"/>
      <c r="F39" s="1272"/>
      <c r="G39" s="431">
        <f t="shared" si="9"/>
        <v>44562</v>
      </c>
      <c r="H39" s="431">
        <v>46357</v>
      </c>
      <c r="I39" s="325"/>
      <c r="J39" s="374"/>
      <c r="K39" s="938"/>
      <c r="L39" s="939"/>
      <c r="M39" s="939"/>
      <c r="N39" s="940"/>
      <c r="O39" s="941"/>
      <c r="P39" s="66"/>
      <c r="Q39" s="324"/>
      <c r="R39" s="943">
        <f>R38</f>
        <v>0.05</v>
      </c>
      <c r="S39" s="944">
        <f t="shared" si="11"/>
        <v>0.05</v>
      </c>
      <c r="T39" s="944">
        <f t="shared" si="11"/>
        <v>0.05</v>
      </c>
      <c r="U39" s="945">
        <f t="shared" si="11"/>
        <v>0.05</v>
      </c>
      <c r="V39" s="66"/>
      <c r="W39" s="323">
        <v>0.02</v>
      </c>
      <c r="Y39" s="322">
        <v>0.1</v>
      </c>
      <c r="AC39" s="30"/>
      <c r="AG39" s="30"/>
      <c r="AH39" s="30"/>
      <c r="AI39" s="30"/>
      <c r="AJ39" s="30"/>
      <c r="AK39" s="30"/>
      <c r="AL39" s="319"/>
      <c r="AM39" s="319"/>
      <c r="AN39" s="319"/>
      <c r="AO39" s="319"/>
      <c r="AP39" s="319"/>
      <c r="AQ39" s="319"/>
      <c r="AR39" s="319"/>
      <c r="AS39" s="319"/>
      <c r="AT39" s="319"/>
      <c r="AU39" s="319"/>
      <c r="AV39" s="319"/>
      <c r="AW39" s="319"/>
    </row>
    <row r="40" spans="1:49">
      <c r="A40" s="30"/>
      <c r="B40" s="66"/>
      <c r="C40" s="66"/>
      <c r="D40" s="1269" t="s">
        <v>197</v>
      </c>
      <c r="E40" s="1269"/>
      <c r="F40" s="1269"/>
      <c r="G40" s="321"/>
      <c r="H40" s="321"/>
      <c r="I40" s="942"/>
      <c r="J40" s="307"/>
      <c r="K40" s="942">
        <f>SUM(K21:K39)</f>
        <v>102</v>
      </c>
      <c r="L40" s="942">
        <f>SUM(L21:L39)</f>
        <v>102</v>
      </c>
      <c r="M40" s="942">
        <f>SUM(M21:M39)</f>
        <v>102</v>
      </c>
      <c r="N40" s="942">
        <f>SUM(N21:N39)</f>
        <v>102</v>
      </c>
      <c r="O40" s="942">
        <f>SUM(O21:O39)</f>
        <v>102</v>
      </c>
      <c r="P40" s="320"/>
      <c r="Q40" s="66"/>
      <c r="R40" s="66"/>
      <c r="S40" s="66"/>
      <c r="T40" s="66"/>
      <c r="U40" s="66"/>
      <c r="V40" s="66"/>
      <c r="W40" s="66"/>
      <c r="X40" s="66"/>
      <c r="Y40" s="30"/>
      <c r="Z40" s="30"/>
      <c r="AA40" s="30"/>
      <c r="AB40" s="30"/>
      <c r="AC40" s="30"/>
      <c r="AD40" s="30"/>
      <c r="AE40" s="30"/>
      <c r="AF40" s="319"/>
      <c r="AG40" s="319"/>
      <c r="AH40" s="319"/>
      <c r="AI40" s="319"/>
      <c r="AJ40" s="319"/>
      <c r="AK40" s="30"/>
      <c r="AL40" s="319"/>
      <c r="AM40" s="319"/>
      <c r="AN40" s="319"/>
      <c r="AO40" s="319"/>
      <c r="AP40" s="319"/>
      <c r="AQ40" s="319"/>
      <c r="AR40" s="319"/>
      <c r="AS40" s="319"/>
      <c r="AT40" s="319"/>
      <c r="AU40" s="319"/>
      <c r="AV40" s="319"/>
      <c r="AW40" s="319"/>
    </row>
    <row r="41" spans="1:49" ht="10.5" customHeight="1">
      <c r="A41" s="30"/>
      <c r="B41" s="30"/>
      <c r="C41" s="30"/>
      <c r="D41" s="30"/>
      <c r="E41" s="30"/>
      <c r="F41" s="30"/>
      <c r="G41" s="30"/>
      <c r="H41" s="30"/>
      <c r="I41" s="373"/>
      <c r="J41" s="30"/>
      <c r="K41" s="30"/>
      <c r="L41" s="30"/>
      <c r="M41" s="30"/>
      <c r="N41" s="30"/>
      <c r="O41" s="30"/>
      <c r="P41" s="30"/>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row>
    <row r="42" spans="1:49" ht="10.15" customHeight="1">
      <c r="A42" s="32"/>
      <c r="B42" s="32"/>
      <c r="C42" s="32"/>
      <c r="D42" s="32"/>
      <c r="E42" s="32"/>
      <c r="F42" s="32"/>
      <c r="G42" s="32"/>
      <c r="H42" s="32"/>
      <c r="I42" s="32"/>
      <c r="J42" s="32"/>
      <c r="K42" s="32"/>
      <c r="L42" s="32"/>
      <c r="M42" s="32"/>
      <c r="N42" s="32"/>
      <c r="O42" s="32"/>
      <c r="P42" s="32"/>
      <c r="Q42" s="32"/>
      <c r="R42" s="32"/>
      <c r="S42" s="32"/>
      <c r="Z42" s="32"/>
      <c r="AA42" s="32"/>
      <c r="AB42" s="32"/>
      <c r="AC42" s="32"/>
      <c r="AD42" s="32"/>
      <c r="AE42" s="32"/>
      <c r="AF42" s="32"/>
      <c r="AG42" s="32"/>
      <c r="AH42" s="32"/>
      <c r="AI42" s="32"/>
      <c r="AJ42" s="32"/>
      <c r="AK42" s="32"/>
      <c r="AL42" s="32"/>
      <c r="AM42" s="32"/>
      <c r="AN42" s="32"/>
      <c r="AO42" s="32"/>
      <c r="AP42" s="32"/>
      <c r="AQ42" s="32"/>
      <c r="AR42" s="32"/>
      <c r="AS42" s="32"/>
      <c r="AT42" s="32"/>
      <c r="AU42" s="32"/>
      <c r="AV42" s="32"/>
      <c r="AW42" s="32"/>
    </row>
    <row r="43" spans="1:49" ht="11.25">
      <c r="A43" s="32"/>
      <c r="B43" s="32"/>
      <c r="C43" s="309" t="s">
        <v>297</v>
      </c>
      <c r="D43" s="66"/>
      <c r="E43" s="66"/>
      <c r="F43" s="66"/>
      <c r="G43" s="66"/>
      <c r="H43" s="66"/>
      <c r="I43" s="66"/>
      <c r="J43" s="195"/>
      <c r="K43" s="195"/>
      <c r="L43" s="195"/>
      <c r="M43" s="195"/>
      <c r="N43" s="195"/>
      <c r="O43" s="195"/>
      <c r="P43" s="195"/>
      <c r="Q43" s="195"/>
      <c r="R43" s="195"/>
      <c r="S43" s="195"/>
      <c r="Z43" s="66"/>
      <c r="AA43" s="195"/>
      <c r="AB43" s="318"/>
      <c r="AC43" s="66"/>
      <c r="AD43" s="66"/>
      <c r="AE43" s="66"/>
      <c r="AF43" s="66"/>
      <c r="AG43" s="66"/>
      <c r="AH43" s="66"/>
      <c r="AI43" s="66"/>
      <c r="AJ43" s="195"/>
      <c r="AK43" s="195"/>
      <c r="AL43" s="195"/>
      <c r="AM43" s="195"/>
      <c r="AN43" s="195"/>
      <c r="AO43" s="195"/>
      <c r="AP43" s="195"/>
      <c r="AQ43" s="195"/>
      <c r="AR43" s="195"/>
      <c r="AS43" s="195"/>
      <c r="AT43" s="195"/>
      <c r="AU43" s="195"/>
      <c r="AV43" s="195"/>
      <c r="AW43" s="195"/>
    </row>
    <row r="44" spans="1:49" ht="15">
      <c r="A44" s="32"/>
      <c r="B44" s="32"/>
      <c r="C44" s="66"/>
      <c r="D44" s="66"/>
      <c r="E44" s="66"/>
      <c r="F44" s="66"/>
      <c r="G44" s="66"/>
      <c r="H44" s="66"/>
      <c r="I44" s="66"/>
      <c r="J44" s="66"/>
      <c r="K44" s="1273" t="s">
        <v>296</v>
      </c>
      <c r="L44" s="1273"/>
      <c r="M44" s="1273"/>
      <c r="N44" s="1273"/>
      <c r="O44" s="1273"/>
      <c r="S44" s="66"/>
      <c r="Z44" s="66"/>
      <c r="AA44" s="66"/>
      <c r="AB44" s="66"/>
      <c r="AC44" s="66"/>
      <c r="AD44" s="66"/>
      <c r="AE44" s="66"/>
      <c r="AF44" s="66"/>
      <c r="AG44" s="66"/>
      <c r="AH44" s="66"/>
      <c r="AI44" s="66"/>
      <c r="AJ44" s="195"/>
      <c r="AK44" s="195"/>
      <c r="AL44" s="195"/>
      <c r="AM44" s="195"/>
      <c r="AN44" s="195"/>
      <c r="AO44" s="195"/>
      <c r="AP44" s="195"/>
      <c r="AQ44" s="195"/>
      <c r="AR44" s="195"/>
      <c r="AS44" s="195"/>
      <c r="AT44" s="195"/>
      <c r="AU44" s="195"/>
      <c r="AV44" s="195"/>
      <c r="AW44" s="195"/>
    </row>
    <row r="45" spans="1:49">
      <c r="A45" s="32"/>
      <c r="B45" s="32"/>
      <c r="C45" s="66"/>
      <c r="D45" s="66"/>
      <c r="E45" s="66"/>
      <c r="F45" s="66"/>
      <c r="G45" s="66"/>
      <c r="H45" s="66"/>
      <c r="I45" s="66"/>
      <c r="J45" s="66"/>
      <c r="K45" s="316">
        <f>'Model Input'!D6</f>
        <v>0</v>
      </c>
      <c r="L45" s="316">
        <v>2021</v>
      </c>
      <c r="M45" s="316">
        <v>2022</v>
      </c>
      <c r="N45" s="316">
        <v>2023</v>
      </c>
      <c r="O45" s="316">
        <v>2024</v>
      </c>
      <c r="S45" s="66"/>
      <c r="Z45" s="66"/>
      <c r="AA45" s="66"/>
      <c r="AB45" s="66"/>
      <c r="AC45" s="321"/>
      <c r="AD45" s="66"/>
      <c r="AE45" s="66"/>
      <c r="AF45" s="66"/>
      <c r="AG45" s="66"/>
      <c r="AH45" s="66"/>
      <c r="AI45" s="66"/>
      <c r="AJ45" s="195"/>
      <c r="AK45" s="195"/>
      <c r="AL45" s="195"/>
      <c r="AM45" s="195"/>
      <c r="AN45" s="195"/>
      <c r="AO45" s="195"/>
      <c r="AP45" s="195"/>
      <c r="AQ45" s="195"/>
      <c r="AR45" s="195"/>
      <c r="AS45" s="195"/>
      <c r="AT45" s="195"/>
      <c r="AU45" s="195"/>
      <c r="AV45" s="195"/>
      <c r="AW45" s="195"/>
    </row>
    <row r="46" spans="1:49" ht="11.25" thickBot="1">
      <c r="A46" s="32"/>
      <c r="B46" s="32"/>
      <c r="C46" s="66"/>
      <c r="D46" s="321" t="s">
        <v>46</v>
      </c>
      <c r="E46" s="66"/>
      <c r="F46" s="66"/>
      <c r="G46" s="66"/>
      <c r="H46" s="66"/>
      <c r="I46" s="66"/>
      <c r="J46" s="66"/>
      <c r="K46" s="66"/>
      <c r="L46" s="66"/>
      <c r="M46" s="66"/>
      <c r="N46" s="66"/>
      <c r="O46" s="66"/>
      <c r="P46" s="66"/>
      <c r="Q46" s="66"/>
      <c r="R46" s="66"/>
      <c r="S46" s="66"/>
      <c r="Z46" s="66"/>
      <c r="AA46" s="66"/>
      <c r="AB46" s="66"/>
      <c r="AC46" s="321"/>
      <c r="AD46" s="66"/>
      <c r="AE46" s="66"/>
      <c r="AF46" s="66"/>
      <c r="AG46" s="66"/>
      <c r="AH46" s="66"/>
      <c r="AI46" s="66"/>
      <c r="AJ46" s="195"/>
      <c r="AK46" s="195"/>
      <c r="AL46" s="195"/>
      <c r="AM46" s="195"/>
      <c r="AN46" s="195"/>
      <c r="AO46" s="195"/>
      <c r="AP46" s="195"/>
      <c r="AQ46" s="195"/>
      <c r="AR46" s="195"/>
      <c r="AS46" s="195"/>
      <c r="AT46" s="195"/>
      <c r="AU46" s="195"/>
      <c r="AV46" s="195"/>
      <c r="AW46" s="195"/>
    </row>
    <row r="47" spans="1:49">
      <c r="A47" s="32"/>
      <c r="B47" s="32"/>
      <c r="C47" s="66"/>
      <c r="D47" s="305" t="s">
        <v>215</v>
      </c>
      <c r="E47" s="304"/>
      <c r="F47" s="304"/>
      <c r="G47" s="304"/>
      <c r="H47" s="66"/>
      <c r="I47" s="66"/>
      <c r="J47" s="66"/>
      <c r="K47" s="350">
        <v>100000</v>
      </c>
      <c r="L47" s="347">
        <v>101000</v>
      </c>
      <c r="M47" s="347">
        <v>102010</v>
      </c>
      <c r="N47" s="351">
        <v>103030.1</v>
      </c>
      <c r="O47" s="352">
        <v>104060.40100000001</v>
      </c>
      <c r="P47" s="66"/>
      <c r="Q47" s="66"/>
      <c r="R47" s="66"/>
      <c r="S47" s="66"/>
      <c r="Z47" s="66"/>
      <c r="AA47" s="66"/>
      <c r="AB47" s="66"/>
      <c r="AC47" s="315"/>
      <c r="AD47" s="66"/>
      <c r="AE47" s="66"/>
      <c r="AF47" s="66"/>
      <c r="AG47" s="66"/>
      <c r="AH47" s="66"/>
      <c r="AI47" s="66"/>
      <c r="AJ47" s="66"/>
      <c r="AK47" s="66"/>
      <c r="AL47" s="66"/>
      <c r="AM47" s="66"/>
      <c r="AN47" s="66"/>
      <c r="AO47" s="66"/>
      <c r="AP47" s="66"/>
      <c r="AQ47" s="66"/>
      <c r="AR47" s="66"/>
      <c r="AS47" s="66"/>
      <c r="AT47" s="66"/>
      <c r="AU47" s="66"/>
      <c r="AV47" s="66"/>
      <c r="AW47" s="66"/>
    </row>
    <row r="48" spans="1:49">
      <c r="A48" s="32"/>
      <c r="B48" s="32"/>
      <c r="C48" s="66"/>
      <c r="D48" s="305" t="s">
        <v>216</v>
      </c>
      <c r="E48" s="304"/>
      <c r="F48" s="304"/>
      <c r="G48" s="304"/>
      <c r="H48" s="66"/>
      <c r="I48" s="66"/>
      <c r="J48" s="66"/>
      <c r="K48" s="353">
        <v>90000</v>
      </c>
      <c r="L48" s="348">
        <v>90900</v>
      </c>
      <c r="M48" s="348">
        <v>91809</v>
      </c>
      <c r="N48" s="354">
        <v>92727.09</v>
      </c>
      <c r="O48" s="355">
        <v>93654.3609</v>
      </c>
      <c r="P48" s="66"/>
      <c r="Q48" s="66"/>
      <c r="R48" s="66"/>
      <c r="S48" s="66"/>
      <c r="Z48" s="66"/>
      <c r="AA48" s="66"/>
      <c r="AB48" s="66"/>
      <c r="AC48" s="315"/>
      <c r="AD48" s="66"/>
      <c r="AE48" s="66"/>
      <c r="AF48" s="66"/>
      <c r="AG48" s="66"/>
      <c r="AH48" s="66"/>
      <c r="AI48" s="66"/>
      <c r="AJ48" s="66"/>
      <c r="AK48" s="66"/>
      <c r="AL48" s="66"/>
      <c r="AM48" s="66"/>
      <c r="AN48" s="66"/>
      <c r="AO48" s="66"/>
      <c r="AP48" s="66"/>
      <c r="AQ48" s="66"/>
      <c r="AR48" s="66"/>
      <c r="AS48" s="66"/>
      <c r="AT48" s="66"/>
      <c r="AU48" s="66"/>
      <c r="AV48" s="66"/>
      <c r="AW48" s="66"/>
    </row>
    <row r="49" spans="1:49">
      <c r="A49" s="32"/>
      <c r="B49" s="32"/>
      <c r="C49" s="66"/>
      <c r="D49" s="305" t="s">
        <v>217</v>
      </c>
      <c r="E49" s="304"/>
      <c r="F49" s="304"/>
      <c r="G49" s="304"/>
      <c r="H49" s="66"/>
      <c r="I49" s="66"/>
      <c r="J49" s="66"/>
      <c r="K49" s="353">
        <v>60000</v>
      </c>
      <c r="L49" s="348">
        <v>60600</v>
      </c>
      <c r="M49" s="348">
        <v>61206</v>
      </c>
      <c r="N49" s="354">
        <v>61818.06</v>
      </c>
      <c r="O49" s="355">
        <v>62436.240599999997</v>
      </c>
      <c r="P49" s="66"/>
      <c r="Q49" s="66"/>
      <c r="R49" s="66"/>
      <c r="S49" s="66"/>
      <c r="Z49" s="66"/>
      <c r="AA49" s="66"/>
      <c r="AB49" s="66"/>
      <c r="AC49" s="315"/>
      <c r="AD49" s="66"/>
      <c r="AE49" s="66"/>
      <c r="AF49" s="66"/>
      <c r="AG49" s="66"/>
      <c r="AH49" s="66"/>
      <c r="AI49" s="66"/>
      <c r="AJ49" s="66"/>
      <c r="AK49" s="66"/>
      <c r="AL49" s="66"/>
      <c r="AM49" s="66"/>
      <c r="AN49" s="66"/>
      <c r="AO49" s="66"/>
      <c r="AP49" s="66"/>
      <c r="AQ49" s="66"/>
      <c r="AR49" s="66"/>
      <c r="AS49" s="66"/>
      <c r="AT49" s="66"/>
      <c r="AU49" s="66"/>
      <c r="AV49" s="66"/>
      <c r="AW49" s="66"/>
    </row>
    <row r="50" spans="1:49">
      <c r="A50" s="32"/>
      <c r="B50" s="32"/>
      <c r="C50" s="66"/>
      <c r="D50" s="305" t="s">
        <v>218</v>
      </c>
      <c r="E50" s="304"/>
      <c r="F50" s="304"/>
      <c r="G50" s="304"/>
      <c r="H50" s="66"/>
      <c r="I50" s="66"/>
      <c r="J50" s="66"/>
      <c r="K50" s="353">
        <v>45000</v>
      </c>
      <c r="L50" s="348">
        <v>45450</v>
      </c>
      <c r="M50" s="348">
        <v>45904.5</v>
      </c>
      <c r="N50" s="354">
        <v>46363.544999999998</v>
      </c>
      <c r="O50" s="355">
        <v>46827.18045</v>
      </c>
      <c r="P50" s="66"/>
      <c r="Q50" s="66"/>
      <c r="R50" s="66"/>
      <c r="S50" s="66"/>
      <c r="Z50" s="66"/>
      <c r="AA50" s="66"/>
      <c r="AB50" s="66"/>
      <c r="AC50" s="315"/>
      <c r="AD50" s="66"/>
      <c r="AE50" s="66"/>
      <c r="AF50" s="66"/>
      <c r="AG50" s="66"/>
      <c r="AH50" s="66"/>
      <c r="AI50" s="66"/>
      <c r="AJ50" s="66"/>
      <c r="AK50" s="66"/>
      <c r="AL50" s="66"/>
      <c r="AM50" s="66"/>
      <c r="AN50" s="66"/>
      <c r="AO50" s="66"/>
      <c r="AP50" s="66"/>
      <c r="AQ50" s="66"/>
      <c r="AR50" s="66"/>
      <c r="AS50" s="66"/>
      <c r="AT50" s="66"/>
      <c r="AU50" s="66"/>
      <c r="AV50" s="66"/>
      <c r="AW50" s="66"/>
    </row>
    <row r="51" spans="1:49">
      <c r="A51" s="32"/>
      <c r="B51" s="32"/>
      <c r="C51" s="66"/>
      <c r="D51" s="305" t="s">
        <v>219</v>
      </c>
      <c r="E51" s="304"/>
      <c r="F51" s="304"/>
      <c r="G51" s="304"/>
      <c r="H51" s="66"/>
      <c r="I51" s="66"/>
      <c r="J51" s="66"/>
      <c r="K51" s="353">
        <v>45000</v>
      </c>
      <c r="L51" s="348">
        <v>45450</v>
      </c>
      <c r="M51" s="348">
        <v>45904.5</v>
      </c>
      <c r="N51" s="354">
        <v>46363.544999999998</v>
      </c>
      <c r="O51" s="355">
        <v>46827.18045</v>
      </c>
      <c r="P51" s="66"/>
      <c r="Q51" s="66"/>
      <c r="R51" s="66"/>
      <c r="S51" s="66"/>
      <c r="Z51" s="66"/>
      <c r="AA51" s="66"/>
      <c r="AB51" s="66"/>
      <c r="AC51" s="315"/>
      <c r="AD51" s="66"/>
      <c r="AE51" s="66"/>
      <c r="AF51" s="66"/>
      <c r="AG51" s="66"/>
      <c r="AH51" s="66"/>
      <c r="AI51" s="66"/>
      <c r="AJ51" s="66"/>
      <c r="AK51" s="66"/>
      <c r="AL51" s="66"/>
      <c r="AM51" s="66"/>
      <c r="AN51" s="66"/>
      <c r="AO51" s="66"/>
      <c r="AP51" s="66"/>
      <c r="AQ51" s="66"/>
      <c r="AR51" s="66"/>
      <c r="AS51" s="66"/>
      <c r="AT51" s="66"/>
      <c r="AU51" s="66"/>
      <c r="AV51" s="66"/>
      <c r="AW51" s="66"/>
    </row>
    <row r="52" spans="1:49">
      <c r="A52" s="32"/>
      <c r="B52" s="32"/>
      <c r="C52" s="66"/>
      <c r="D52" s="305" t="s">
        <v>220</v>
      </c>
      <c r="E52" s="304"/>
      <c r="F52" s="304"/>
      <c r="G52" s="304"/>
      <c r="H52" s="66"/>
      <c r="I52" s="66"/>
      <c r="J52" s="66"/>
      <c r="K52" s="353">
        <v>10000</v>
      </c>
      <c r="L52" s="348">
        <v>10100</v>
      </c>
      <c r="M52" s="348">
        <v>10201</v>
      </c>
      <c r="N52" s="354">
        <v>10303.01</v>
      </c>
      <c r="O52" s="355">
        <v>10406.0401</v>
      </c>
      <c r="P52" s="66"/>
      <c r="Q52" s="66"/>
      <c r="R52" s="66"/>
      <c r="S52" s="66"/>
      <c r="Z52" s="66"/>
      <c r="AA52" s="66"/>
      <c r="AB52" s="66"/>
      <c r="AC52" s="315"/>
      <c r="AD52" s="66"/>
      <c r="AE52" s="66"/>
      <c r="AF52" s="66"/>
      <c r="AG52" s="66"/>
      <c r="AH52" s="66"/>
      <c r="AI52" s="66"/>
      <c r="AJ52" s="66"/>
      <c r="AK52" s="66"/>
      <c r="AL52" s="66"/>
      <c r="AM52" s="66"/>
      <c r="AN52" s="66"/>
      <c r="AO52" s="66"/>
      <c r="AP52" s="66"/>
      <c r="AQ52" s="66"/>
      <c r="AR52" s="66"/>
      <c r="AS52" s="66"/>
      <c r="AT52" s="66"/>
      <c r="AU52" s="66"/>
      <c r="AV52" s="66"/>
      <c r="AW52" s="66"/>
    </row>
    <row r="53" spans="1:49">
      <c r="A53" s="32"/>
      <c r="B53" s="32"/>
      <c r="C53" s="66"/>
      <c r="D53" s="305" t="s">
        <v>210</v>
      </c>
      <c r="E53" s="304"/>
      <c r="F53" s="304"/>
      <c r="G53" s="304"/>
      <c r="H53" s="66"/>
      <c r="I53" s="66"/>
      <c r="J53" s="66"/>
      <c r="K53" s="353">
        <v>0</v>
      </c>
      <c r="L53" s="348">
        <v>0</v>
      </c>
      <c r="M53" s="348">
        <v>0</v>
      </c>
      <c r="N53" s="354">
        <v>0</v>
      </c>
      <c r="O53" s="355">
        <v>0</v>
      </c>
      <c r="P53" s="66"/>
      <c r="Q53" s="66"/>
      <c r="R53" s="66"/>
      <c r="S53" s="66"/>
      <c r="Z53" s="66"/>
      <c r="AA53" s="66"/>
      <c r="AB53" s="66"/>
      <c r="AC53" s="315"/>
      <c r="AD53" s="66"/>
      <c r="AE53" s="66"/>
      <c r="AF53" s="66"/>
      <c r="AG53" s="66"/>
      <c r="AH53" s="66"/>
      <c r="AI53" s="66"/>
      <c r="AJ53" s="66"/>
      <c r="AK53" s="66"/>
      <c r="AL53" s="66"/>
      <c r="AM53" s="66"/>
      <c r="AN53" s="66"/>
      <c r="AO53" s="66"/>
      <c r="AP53" s="66"/>
      <c r="AQ53" s="66"/>
      <c r="AR53" s="66"/>
      <c r="AS53" s="66"/>
      <c r="AT53" s="66"/>
      <c r="AU53" s="66"/>
      <c r="AV53" s="66"/>
      <c r="AW53" s="66"/>
    </row>
    <row r="54" spans="1:49">
      <c r="A54" s="32"/>
      <c r="B54" s="32"/>
      <c r="C54" s="66"/>
      <c r="D54" s="305" t="s">
        <v>209</v>
      </c>
      <c r="E54" s="304"/>
      <c r="F54" s="304"/>
      <c r="G54" s="304"/>
      <c r="H54" s="66"/>
      <c r="I54" s="66"/>
      <c r="J54" s="66"/>
      <c r="K54" s="353">
        <v>0</v>
      </c>
      <c r="L54" s="348">
        <v>0</v>
      </c>
      <c r="M54" s="348">
        <v>0</v>
      </c>
      <c r="N54" s="354">
        <v>0</v>
      </c>
      <c r="O54" s="355">
        <v>0</v>
      </c>
      <c r="P54" s="66"/>
      <c r="Q54" s="66"/>
      <c r="R54" s="66"/>
      <c r="S54" s="66"/>
      <c r="Z54" s="66"/>
      <c r="AA54" s="66"/>
      <c r="AB54" s="66"/>
      <c r="AC54" s="315"/>
      <c r="AD54" s="66"/>
      <c r="AE54" s="66"/>
      <c r="AF54" s="66"/>
      <c r="AG54" s="66"/>
      <c r="AH54" s="66"/>
      <c r="AI54" s="66"/>
      <c r="AJ54" s="66"/>
      <c r="AK54" s="66"/>
      <c r="AL54" s="66"/>
      <c r="AM54" s="66"/>
      <c r="AN54" s="66"/>
      <c r="AO54" s="66"/>
      <c r="AP54" s="66"/>
      <c r="AQ54" s="66"/>
      <c r="AR54" s="66"/>
      <c r="AS54" s="66"/>
      <c r="AT54" s="66"/>
      <c r="AU54" s="66"/>
      <c r="AV54" s="66"/>
      <c r="AW54" s="66"/>
    </row>
    <row r="55" spans="1:49">
      <c r="A55" s="32"/>
      <c r="B55" s="32"/>
      <c r="C55" s="66"/>
      <c r="D55" s="305" t="s">
        <v>208</v>
      </c>
      <c r="E55" s="304"/>
      <c r="F55" s="304"/>
      <c r="G55" s="304"/>
      <c r="H55" s="66"/>
      <c r="I55" s="66"/>
      <c r="J55" s="66"/>
      <c r="K55" s="353">
        <v>0</v>
      </c>
      <c r="L55" s="348">
        <v>0</v>
      </c>
      <c r="M55" s="348">
        <v>0</v>
      </c>
      <c r="N55" s="354">
        <v>0</v>
      </c>
      <c r="O55" s="355">
        <v>0</v>
      </c>
      <c r="P55" s="66"/>
      <c r="Q55" s="66"/>
      <c r="R55" s="66"/>
      <c r="S55" s="66"/>
      <c r="Z55" s="66"/>
      <c r="AA55" s="66"/>
      <c r="AB55" s="66"/>
      <c r="AC55" s="315"/>
      <c r="AD55" s="66"/>
      <c r="AE55" s="66"/>
      <c r="AF55" s="66"/>
      <c r="AG55" s="66"/>
      <c r="AH55" s="66"/>
      <c r="AI55" s="66"/>
      <c r="AJ55" s="66"/>
      <c r="AK55" s="66"/>
      <c r="AL55" s="66"/>
      <c r="AM55" s="66"/>
      <c r="AN55" s="66"/>
      <c r="AO55" s="66"/>
      <c r="AP55" s="66"/>
      <c r="AQ55" s="66"/>
      <c r="AR55" s="66"/>
      <c r="AS55" s="66"/>
      <c r="AT55" s="66"/>
      <c r="AU55" s="66"/>
      <c r="AV55" s="66"/>
      <c r="AW55" s="66"/>
    </row>
    <row r="56" spans="1:49">
      <c r="A56" s="32"/>
      <c r="B56" s="32"/>
      <c r="C56" s="66"/>
      <c r="D56" s="305" t="s">
        <v>207</v>
      </c>
      <c r="E56" s="304"/>
      <c r="F56" s="304"/>
      <c r="G56" s="304"/>
      <c r="H56" s="66"/>
      <c r="I56" s="66"/>
      <c r="J56" s="66"/>
      <c r="K56" s="353">
        <v>0</v>
      </c>
      <c r="L56" s="348">
        <v>0</v>
      </c>
      <c r="M56" s="348">
        <v>0</v>
      </c>
      <c r="N56" s="354">
        <v>0</v>
      </c>
      <c r="O56" s="355">
        <v>0</v>
      </c>
      <c r="P56" s="66"/>
      <c r="Q56" s="66"/>
      <c r="R56" s="66"/>
      <c r="S56" s="66"/>
      <c r="Z56" s="66"/>
      <c r="AA56" s="66"/>
      <c r="AB56" s="66"/>
      <c r="AC56" s="315"/>
      <c r="AD56" s="66"/>
      <c r="AE56" s="66"/>
      <c r="AF56" s="66"/>
      <c r="AG56" s="66"/>
      <c r="AH56" s="66"/>
      <c r="AI56" s="66"/>
      <c r="AJ56" s="66"/>
      <c r="AK56" s="66"/>
      <c r="AL56" s="66"/>
      <c r="AM56" s="66"/>
      <c r="AN56" s="66"/>
      <c r="AO56" s="66"/>
      <c r="AP56" s="66"/>
      <c r="AQ56" s="66"/>
      <c r="AR56" s="66"/>
      <c r="AS56" s="66"/>
      <c r="AT56" s="66"/>
      <c r="AU56" s="66"/>
      <c r="AV56" s="66"/>
      <c r="AW56" s="66"/>
    </row>
    <row r="57" spans="1:49">
      <c r="A57" s="32"/>
      <c r="B57" s="32"/>
      <c r="C57" s="66"/>
      <c r="D57" s="305" t="s">
        <v>206</v>
      </c>
      <c r="E57" s="304"/>
      <c r="F57" s="304"/>
      <c r="G57" s="304"/>
      <c r="H57" s="66"/>
      <c r="I57" s="66"/>
      <c r="J57" s="66"/>
      <c r="K57" s="353">
        <v>0</v>
      </c>
      <c r="L57" s="348">
        <v>0</v>
      </c>
      <c r="M57" s="348">
        <v>0</v>
      </c>
      <c r="N57" s="354">
        <v>0</v>
      </c>
      <c r="O57" s="355">
        <v>0</v>
      </c>
      <c r="P57" s="66"/>
      <c r="Q57" s="66"/>
      <c r="R57" s="66"/>
      <c r="S57" s="66"/>
      <c r="Z57" s="66"/>
      <c r="AA57" s="66"/>
      <c r="AB57" s="66"/>
      <c r="AC57" s="315"/>
      <c r="AD57" s="66"/>
      <c r="AE57" s="66"/>
      <c r="AF57" s="66"/>
      <c r="AG57" s="66"/>
      <c r="AH57" s="66"/>
      <c r="AI57" s="66"/>
      <c r="AJ57" s="66"/>
      <c r="AK57" s="66"/>
      <c r="AL57" s="66"/>
      <c r="AM57" s="66"/>
      <c r="AN57" s="66"/>
      <c r="AO57" s="66"/>
      <c r="AP57" s="66"/>
      <c r="AQ57" s="66"/>
      <c r="AR57" s="66"/>
      <c r="AS57" s="66"/>
      <c r="AT57" s="66"/>
      <c r="AU57" s="66"/>
      <c r="AV57" s="66"/>
      <c r="AW57" s="66"/>
    </row>
    <row r="58" spans="1:49">
      <c r="A58" s="32"/>
      <c r="B58" s="32"/>
      <c r="C58" s="66"/>
      <c r="D58" s="305" t="s">
        <v>205</v>
      </c>
      <c r="E58" s="304"/>
      <c r="F58" s="304"/>
      <c r="G58" s="304"/>
      <c r="H58" s="66"/>
      <c r="I58" s="66"/>
      <c r="J58" s="66"/>
      <c r="K58" s="353">
        <v>0</v>
      </c>
      <c r="L58" s="348">
        <v>0</v>
      </c>
      <c r="M58" s="348">
        <v>0</v>
      </c>
      <c r="N58" s="354">
        <v>0</v>
      </c>
      <c r="O58" s="355">
        <v>0</v>
      </c>
      <c r="P58" s="66"/>
      <c r="Q58" s="66"/>
      <c r="R58" s="66"/>
      <c r="S58" s="66"/>
      <c r="Z58" s="66"/>
      <c r="AA58" s="66"/>
      <c r="AB58" s="66"/>
      <c r="AC58" s="315"/>
      <c r="AD58" s="66"/>
      <c r="AE58" s="66"/>
      <c r="AF58" s="66"/>
      <c r="AG58" s="66"/>
      <c r="AH58" s="66"/>
      <c r="AI58" s="66"/>
      <c r="AJ58" s="66"/>
      <c r="AK58" s="66"/>
      <c r="AL58" s="66"/>
      <c r="AM58" s="66"/>
      <c r="AN58" s="66"/>
      <c r="AO58" s="66"/>
      <c r="AP58" s="66"/>
      <c r="AQ58" s="66"/>
      <c r="AR58" s="66"/>
      <c r="AS58" s="66"/>
      <c r="AT58" s="66"/>
      <c r="AU58" s="66"/>
      <c r="AV58" s="66"/>
      <c r="AW58" s="66"/>
    </row>
    <row r="59" spans="1:49">
      <c r="A59" s="32"/>
      <c r="B59" s="32"/>
      <c r="C59" s="66"/>
      <c r="D59" s="305" t="s">
        <v>204</v>
      </c>
      <c r="E59" s="304"/>
      <c r="F59" s="304"/>
      <c r="G59" s="304"/>
      <c r="H59" s="66"/>
      <c r="I59" s="66"/>
      <c r="J59" s="66"/>
      <c r="K59" s="353">
        <v>0</v>
      </c>
      <c r="L59" s="348">
        <v>0</v>
      </c>
      <c r="M59" s="348">
        <v>0</v>
      </c>
      <c r="N59" s="354">
        <v>0</v>
      </c>
      <c r="O59" s="355">
        <v>0</v>
      </c>
      <c r="P59" s="66"/>
      <c r="Q59" s="66"/>
      <c r="R59" s="66"/>
      <c r="S59" s="66"/>
      <c r="Z59" s="66"/>
      <c r="AA59" s="66"/>
      <c r="AB59" s="66"/>
      <c r="AC59" s="315"/>
      <c r="AD59" s="66"/>
      <c r="AE59" s="66"/>
      <c r="AF59" s="66"/>
      <c r="AG59" s="66"/>
      <c r="AH59" s="66"/>
      <c r="AI59" s="66"/>
      <c r="AJ59" s="66"/>
      <c r="AK59" s="66"/>
      <c r="AL59" s="66"/>
      <c r="AM59" s="66"/>
      <c r="AN59" s="66"/>
      <c r="AO59" s="66"/>
      <c r="AP59" s="66"/>
      <c r="AQ59" s="66"/>
      <c r="AR59" s="66"/>
      <c r="AS59" s="66"/>
      <c r="AT59" s="66"/>
      <c r="AU59" s="66"/>
      <c r="AV59" s="66"/>
      <c r="AW59" s="66"/>
    </row>
    <row r="60" spans="1:49">
      <c r="A60" s="32"/>
      <c r="B60" s="32"/>
      <c r="C60" s="66"/>
      <c r="D60" s="305" t="s">
        <v>203</v>
      </c>
      <c r="E60" s="304"/>
      <c r="F60" s="304"/>
      <c r="G60" s="304"/>
      <c r="H60" s="66"/>
      <c r="I60" s="66"/>
      <c r="J60" s="66"/>
      <c r="K60" s="353">
        <v>0</v>
      </c>
      <c r="L60" s="348">
        <v>0</v>
      </c>
      <c r="M60" s="348">
        <v>0</v>
      </c>
      <c r="N60" s="354">
        <v>0</v>
      </c>
      <c r="O60" s="355">
        <v>0</v>
      </c>
      <c r="P60" s="66"/>
      <c r="Q60" s="66"/>
      <c r="R60" s="66"/>
      <c r="S60" s="66"/>
      <c r="Z60" s="66"/>
      <c r="AA60" s="66"/>
      <c r="AB60" s="66"/>
      <c r="AC60" s="315"/>
      <c r="AD60" s="66"/>
      <c r="AE60" s="66"/>
      <c r="AF60" s="66"/>
      <c r="AG60" s="66"/>
      <c r="AH60" s="66"/>
      <c r="AI60" s="66"/>
      <c r="AJ60" s="66"/>
      <c r="AK60" s="66"/>
      <c r="AL60" s="66"/>
      <c r="AM60" s="66"/>
      <c r="AN60" s="66"/>
      <c r="AO60" s="66"/>
      <c r="AP60" s="66"/>
      <c r="AQ60" s="66"/>
      <c r="AR60" s="66"/>
      <c r="AS60" s="66"/>
      <c r="AT60" s="66"/>
      <c r="AU60" s="66"/>
      <c r="AV60" s="66"/>
      <c r="AW60" s="66"/>
    </row>
    <row r="61" spans="1:49">
      <c r="A61" s="32"/>
      <c r="B61" s="32"/>
      <c r="C61" s="66"/>
      <c r="D61" s="305" t="s">
        <v>202</v>
      </c>
      <c r="E61" s="304"/>
      <c r="F61" s="304"/>
      <c r="G61" s="304"/>
      <c r="H61" s="66"/>
      <c r="I61" s="66"/>
      <c r="J61" s="66"/>
      <c r="K61" s="353">
        <v>0</v>
      </c>
      <c r="L61" s="348">
        <v>0</v>
      </c>
      <c r="M61" s="348">
        <v>0</v>
      </c>
      <c r="N61" s="354">
        <v>0</v>
      </c>
      <c r="O61" s="355">
        <v>0</v>
      </c>
      <c r="P61" s="66"/>
      <c r="Q61" s="66"/>
      <c r="R61" s="66"/>
      <c r="S61" s="66"/>
      <c r="Z61" s="66"/>
      <c r="AA61" s="66"/>
      <c r="AB61" s="66"/>
      <c r="AC61" s="315"/>
      <c r="AD61" s="66"/>
      <c r="AE61" s="66"/>
      <c r="AF61" s="66"/>
      <c r="AG61" s="66"/>
      <c r="AH61" s="66"/>
      <c r="AI61" s="66"/>
      <c r="AJ61" s="66"/>
      <c r="AK61" s="66"/>
      <c r="AL61" s="66"/>
      <c r="AM61" s="66"/>
      <c r="AN61" s="66"/>
      <c r="AO61" s="66"/>
      <c r="AP61" s="66"/>
      <c r="AQ61" s="66"/>
      <c r="AR61" s="66"/>
      <c r="AS61" s="66"/>
      <c r="AT61" s="66"/>
      <c r="AU61" s="66"/>
      <c r="AV61" s="66"/>
      <c r="AW61" s="66"/>
    </row>
    <row r="62" spans="1:49">
      <c r="A62" s="32"/>
      <c r="B62" s="32"/>
      <c r="C62" s="66"/>
      <c r="D62" s="305" t="s">
        <v>201</v>
      </c>
      <c r="E62" s="304"/>
      <c r="F62" s="304"/>
      <c r="G62" s="304"/>
      <c r="H62" s="66"/>
      <c r="I62" s="66"/>
      <c r="J62" s="66"/>
      <c r="K62" s="353">
        <v>0</v>
      </c>
      <c r="L62" s="348">
        <v>0</v>
      </c>
      <c r="M62" s="348">
        <v>0</v>
      </c>
      <c r="N62" s="354">
        <v>0</v>
      </c>
      <c r="O62" s="355">
        <v>0</v>
      </c>
      <c r="P62" s="66"/>
      <c r="Q62" s="66"/>
      <c r="R62" s="66"/>
      <c r="S62" s="66"/>
      <c r="Z62" s="66"/>
      <c r="AA62" s="66"/>
      <c r="AB62" s="66"/>
      <c r="AC62" s="315"/>
      <c r="AD62" s="66"/>
      <c r="AE62" s="66"/>
      <c r="AF62" s="66"/>
      <c r="AG62" s="66"/>
      <c r="AH62" s="66"/>
      <c r="AI62" s="66"/>
      <c r="AJ62" s="66"/>
      <c r="AK62" s="66"/>
      <c r="AL62" s="66"/>
      <c r="AM62" s="66"/>
      <c r="AN62" s="66"/>
      <c r="AO62" s="66"/>
      <c r="AP62" s="66"/>
      <c r="AQ62" s="66"/>
      <c r="AR62" s="66"/>
      <c r="AS62" s="66"/>
      <c r="AT62" s="66"/>
      <c r="AU62" s="66"/>
      <c r="AV62" s="66"/>
      <c r="AW62" s="66"/>
    </row>
    <row r="63" spans="1:49">
      <c r="A63" s="32"/>
      <c r="B63" s="32"/>
      <c r="C63" s="66"/>
      <c r="D63" s="305" t="s">
        <v>200</v>
      </c>
      <c r="E63" s="304"/>
      <c r="F63" s="304"/>
      <c r="G63" s="304"/>
      <c r="H63" s="66"/>
      <c r="I63" s="66"/>
      <c r="J63" s="66"/>
      <c r="K63" s="353">
        <v>0</v>
      </c>
      <c r="L63" s="348">
        <v>0</v>
      </c>
      <c r="M63" s="348">
        <v>0</v>
      </c>
      <c r="N63" s="354">
        <v>0</v>
      </c>
      <c r="O63" s="355">
        <v>0</v>
      </c>
      <c r="P63" s="66"/>
      <c r="Q63" s="66"/>
      <c r="R63" s="66"/>
      <c r="S63" s="66"/>
      <c r="Z63" s="66"/>
      <c r="AA63" s="66"/>
      <c r="AB63" s="66"/>
      <c r="AC63" s="315"/>
      <c r="AD63" s="66"/>
      <c r="AE63" s="66"/>
      <c r="AF63" s="66"/>
      <c r="AG63" s="66"/>
      <c r="AH63" s="66"/>
      <c r="AI63" s="66"/>
      <c r="AJ63" s="66"/>
      <c r="AK63" s="66"/>
      <c r="AL63" s="66"/>
      <c r="AM63" s="66"/>
      <c r="AN63" s="66"/>
      <c r="AO63" s="66"/>
      <c r="AP63" s="66"/>
      <c r="AQ63" s="66"/>
      <c r="AR63" s="66"/>
      <c r="AS63" s="66"/>
      <c r="AT63" s="66"/>
      <c r="AU63" s="66"/>
      <c r="AV63" s="66"/>
      <c r="AW63" s="66"/>
    </row>
    <row r="64" spans="1:49">
      <c r="A64" s="32"/>
      <c r="B64" s="32"/>
      <c r="C64" s="66"/>
      <c r="D64" s="305" t="s">
        <v>199</v>
      </c>
      <c r="E64" s="304"/>
      <c r="F64" s="304"/>
      <c r="G64" s="304"/>
      <c r="H64" s="66"/>
      <c r="I64" s="66"/>
      <c r="J64" s="66"/>
      <c r="K64" s="353">
        <v>0</v>
      </c>
      <c r="L64" s="348">
        <v>0</v>
      </c>
      <c r="M64" s="348">
        <v>0</v>
      </c>
      <c r="N64" s="354">
        <v>0</v>
      </c>
      <c r="O64" s="355">
        <v>0</v>
      </c>
      <c r="P64" s="66"/>
      <c r="Q64" s="66"/>
      <c r="R64" s="66"/>
      <c r="S64" s="66"/>
      <c r="Z64" s="66"/>
      <c r="AA64" s="66"/>
      <c r="AB64" s="66"/>
      <c r="AC64" s="315"/>
      <c r="AD64" s="66"/>
      <c r="AE64" s="66"/>
      <c r="AF64" s="66"/>
      <c r="AG64" s="66"/>
      <c r="AH64" s="66"/>
      <c r="AI64" s="66"/>
      <c r="AJ64" s="66"/>
      <c r="AK64" s="66"/>
      <c r="AL64" s="66"/>
      <c r="AM64" s="66"/>
      <c r="AN64" s="66"/>
      <c r="AO64" s="66"/>
      <c r="AP64" s="66"/>
      <c r="AQ64" s="66"/>
      <c r="AR64" s="66"/>
      <c r="AS64" s="66"/>
      <c r="AT64" s="66"/>
      <c r="AU64" s="66"/>
      <c r="AV64" s="66"/>
      <c r="AW64" s="66"/>
    </row>
    <row r="65" spans="1:69" ht="11.25" thickBot="1">
      <c r="A65" s="32"/>
      <c r="B65" s="32"/>
      <c r="C65" s="66"/>
      <c r="D65" s="305" t="s">
        <v>198</v>
      </c>
      <c r="E65" s="304"/>
      <c r="F65" s="304"/>
      <c r="G65" s="304"/>
      <c r="H65" s="66"/>
      <c r="I65" s="66"/>
      <c r="J65" s="66"/>
      <c r="K65" s="356">
        <v>0</v>
      </c>
      <c r="L65" s="349">
        <v>0</v>
      </c>
      <c r="M65" s="349">
        <v>0</v>
      </c>
      <c r="N65" s="357">
        <v>0</v>
      </c>
      <c r="O65" s="358">
        <v>0</v>
      </c>
      <c r="P65" s="66"/>
      <c r="Q65" s="66"/>
      <c r="R65" s="66"/>
      <c r="S65" s="66"/>
      <c r="Z65" s="66"/>
      <c r="AA65" s="66"/>
      <c r="AB65" s="66"/>
      <c r="AC65" s="315"/>
      <c r="AD65" s="66"/>
      <c r="AE65" s="66"/>
      <c r="AF65" s="66"/>
      <c r="AG65" s="66"/>
      <c r="AH65" s="66"/>
      <c r="AI65" s="66"/>
      <c r="AJ65" s="66"/>
      <c r="AK65" s="66"/>
      <c r="AL65" s="66"/>
      <c r="AM65" s="66"/>
      <c r="AN65" s="66"/>
      <c r="AO65" s="66"/>
      <c r="AP65" s="66"/>
      <c r="AQ65" s="66"/>
      <c r="AR65" s="66"/>
      <c r="AS65" s="66"/>
      <c r="AT65" s="66"/>
      <c r="AU65" s="66"/>
      <c r="AV65" s="66"/>
      <c r="AW65" s="66"/>
    </row>
    <row r="66" spans="1:69">
      <c r="A66" s="32"/>
      <c r="B66" s="32"/>
      <c r="C66" s="66"/>
      <c r="D66" s="66"/>
      <c r="E66" s="66"/>
      <c r="F66" s="66"/>
      <c r="G66" s="66"/>
      <c r="H66" s="66"/>
      <c r="I66" s="66"/>
      <c r="J66" s="195"/>
      <c r="K66" s="66"/>
      <c r="L66" s="66"/>
      <c r="M66" s="66"/>
      <c r="N66" s="66"/>
      <c r="O66" s="66"/>
      <c r="P66" s="66"/>
      <c r="Q66" s="66"/>
      <c r="R66" s="195"/>
      <c r="S66" s="195"/>
      <c r="T66" s="195"/>
      <c r="U66" s="195"/>
      <c r="V66" s="195"/>
      <c r="W66" s="195"/>
      <c r="X66" s="195"/>
      <c r="Y66" s="195"/>
      <c r="Z66" s="195"/>
      <c r="AA66" s="195"/>
      <c r="AB66" s="195"/>
      <c r="AC66" s="195"/>
      <c r="AD66" s="195"/>
      <c r="AE66" s="195"/>
      <c r="AF66" s="195"/>
      <c r="AG66" s="195"/>
      <c r="AH66" s="195"/>
      <c r="AI66" s="195"/>
      <c r="AJ66" s="195"/>
      <c r="AK66" s="195"/>
      <c r="AL66" s="195"/>
      <c r="AM66" s="195"/>
      <c r="AN66" s="195"/>
      <c r="AO66" s="195"/>
      <c r="AP66" s="195"/>
      <c r="AQ66" s="195"/>
      <c r="AR66" s="195"/>
      <c r="AS66" s="195"/>
      <c r="AT66" s="195"/>
      <c r="AU66" s="195"/>
      <c r="AV66" s="195"/>
      <c r="AW66" s="195"/>
    </row>
    <row r="67" spans="1:69">
      <c r="A67" s="32"/>
      <c r="B67" s="32"/>
      <c r="C67" s="66"/>
      <c r="D67" s="66"/>
      <c r="E67" s="66"/>
      <c r="F67" s="66"/>
      <c r="G67" s="66"/>
      <c r="H67" s="66"/>
      <c r="I67" s="66"/>
      <c r="J67" s="195"/>
      <c r="K67" s="66"/>
      <c r="L67" s="66"/>
      <c r="M67" s="66"/>
      <c r="N67" s="66"/>
      <c r="O67" s="66"/>
      <c r="P67" s="66"/>
      <c r="Q67" s="66"/>
      <c r="R67" s="195"/>
      <c r="S67" s="195"/>
      <c r="T67" s="195"/>
      <c r="U67" s="195"/>
      <c r="V67" s="195"/>
      <c r="W67" s="195"/>
      <c r="X67" s="195"/>
      <c r="Y67" s="195"/>
      <c r="Z67" s="195"/>
      <c r="AA67" s="195"/>
      <c r="AB67" s="195"/>
      <c r="AC67" s="195"/>
      <c r="AD67" s="195"/>
      <c r="AE67" s="195"/>
      <c r="AF67" s="195"/>
      <c r="AG67" s="195"/>
      <c r="AH67" s="195"/>
      <c r="AI67" s="195"/>
      <c r="AJ67" s="195"/>
      <c r="AK67" s="195"/>
      <c r="AL67" s="195"/>
      <c r="AM67" s="195"/>
      <c r="AN67" s="195"/>
      <c r="AO67" s="195"/>
      <c r="AP67" s="195"/>
      <c r="AQ67" s="195"/>
      <c r="AR67" s="195"/>
      <c r="AS67" s="195"/>
      <c r="AT67" s="195"/>
      <c r="AU67" s="195"/>
      <c r="AV67" s="195"/>
      <c r="AW67" s="195"/>
    </row>
    <row r="68" spans="1:69" ht="11.25">
      <c r="A68" s="32"/>
      <c r="B68" s="32"/>
      <c r="C68" s="309" t="s">
        <v>252</v>
      </c>
      <c r="D68" s="66"/>
      <c r="E68" s="66"/>
      <c r="F68" s="66"/>
      <c r="G68" s="66"/>
      <c r="H68" s="66"/>
      <c r="I68" s="66"/>
      <c r="J68" s="195"/>
      <c r="K68" s="195"/>
      <c r="L68" s="195"/>
      <c r="M68" s="195"/>
      <c r="N68" s="195"/>
      <c r="O68" s="195"/>
      <c r="P68" s="195"/>
      <c r="Q68" s="195"/>
      <c r="R68" s="195"/>
      <c r="S68" s="195"/>
      <c r="T68" s="195"/>
      <c r="U68" s="195"/>
      <c r="V68" s="195"/>
      <c r="W68" s="195"/>
      <c r="X68" s="195"/>
      <c r="Y68" s="195"/>
      <c r="Z68" s="195"/>
      <c r="AA68" s="195"/>
      <c r="AB68" s="195"/>
      <c r="AC68" s="195"/>
      <c r="AD68" s="195"/>
      <c r="AE68" s="195"/>
      <c r="AF68" s="195"/>
      <c r="AG68" s="195"/>
      <c r="AH68" s="195"/>
      <c r="AI68" s="195"/>
      <c r="AJ68" s="195"/>
      <c r="AK68" s="195"/>
      <c r="AL68" s="195"/>
      <c r="AM68" s="195"/>
      <c r="AN68" s="195"/>
      <c r="AO68" s="195"/>
      <c r="AP68" s="195"/>
      <c r="AQ68" s="195"/>
      <c r="AR68" s="195"/>
      <c r="AS68" s="195"/>
      <c r="AT68" s="195"/>
      <c r="AU68" s="195"/>
      <c r="AV68" s="195"/>
      <c r="AW68" s="195"/>
    </row>
    <row r="69" spans="1:69">
      <c r="A69" s="32"/>
      <c r="B69" s="32"/>
      <c r="C69" s="66"/>
      <c r="D69" s="66"/>
      <c r="E69" s="66"/>
      <c r="F69" s="66"/>
      <c r="G69" s="66"/>
      <c r="H69" s="66"/>
      <c r="I69" s="66"/>
      <c r="J69" s="195"/>
      <c r="K69" s="195"/>
      <c r="L69" s="195"/>
      <c r="M69" s="195"/>
      <c r="N69" s="195"/>
      <c r="O69" s="195"/>
      <c r="P69" s="195"/>
      <c r="Q69" s="195"/>
      <c r="R69" s="195"/>
      <c r="S69" s="195"/>
      <c r="T69" s="195"/>
      <c r="U69" s="195"/>
      <c r="V69" s="195"/>
      <c r="W69" s="195"/>
      <c r="X69" s="195"/>
      <c r="Y69" s="195"/>
      <c r="Z69" s="195"/>
      <c r="AA69" s="195"/>
      <c r="AB69" s="195"/>
      <c r="AC69" s="195"/>
      <c r="AD69" s="195"/>
      <c r="AE69" s="195"/>
      <c r="AF69" s="195"/>
      <c r="AG69" s="195"/>
      <c r="AH69" s="195"/>
      <c r="AI69" s="195"/>
      <c r="AJ69" s="195"/>
      <c r="AK69" s="195"/>
      <c r="AL69" s="195"/>
      <c r="AM69" s="195"/>
      <c r="AN69" s="195"/>
      <c r="AO69" s="195"/>
      <c r="AP69" s="195"/>
      <c r="AQ69" s="195"/>
      <c r="AR69" s="195"/>
      <c r="AS69" s="195"/>
      <c r="AT69" s="195"/>
      <c r="AU69" s="195"/>
      <c r="AV69" s="195"/>
      <c r="AW69" s="195"/>
    </row>
    <row r="70" spans="1:69">
      <c r="A70" s="32"/>
      <c r="B70" s="32"/>
      <c r="C70" s="66"/>
      <c r="D70" s="321" t="s">
        <v>46</v>
      </c>
      <c r="E70" s="66"/>
      <c r="F70" s="66"/>
      <c r="G70" s="66"/>
      <c r="H70" s="66"/>
      <c r="I70" s="66"/>
      <c r="J70" s="310"/>
      <c r="K70" s="195"/>
      <c r="L70" s="195"/>
      <c r="M70" s="195"/>
      <c r="N70" s="195"/>
      <c r="O70" s="195"/>
      <c r="P70" s="195"/>
      <c r="Q70" s="195"/>
      <c r="R70" s="195"/>
      <c r="S70" s="195"/>
      <c r="T70" s="195"/>
      <c r="U70" s="195"/>
      <c r="V70" s="195"/>
      <c r="W70" s="195"/>
      <c r="X70" s="195"/>
      <c r="Y70" s="195"/>
      <c r="Z70" s="195"/>
      <c r="AA70" s="195"/>
      <c r="AB70" s="195"/>
      <c r="AC70" s="195"/>
      <c r="AD70" s="195"/>
      <c r="AE70" s="195"/>
      <c r="AF70" s="195"/>
      <c r="AG70" s="195"/>
      <c r="AH70" s="195"/>
      <c r="AI70" s="195"/>
      <c r="AJ70" s="195"/>
      <c r="AK70" s="195"/>
      <c r="AL70" s="195"/>
      <c r="AM70" s="195"/>
      <c r="AN70" s="195"/>
      <c r="AO70" s="195"/>
      <c r="AP70" s="195"/>
      <c r="AQ70" s="195"/>
      <c r="AR70" s="195"/>
      <c r="AS70" s="195"/>
      <c r="AT70" s="195"/>
      <c r="AU70" s="195"/>
      <c r="AV70" s="195"/>
      <c r="AW70" s="195"/>
    </row>
    <row r="71" spans="1:69">
      <c r="A71" s="32"/>
      <c r="B71" s="32"/>
      <c r="C71" s="66"/>
      <c r="D71" s="305" t="s">
        <v>215</v>
      </c>
      <c r="E71" s="304"/>
      <c r="F71" s="304"/>
      <c r="G71" s="304"/>
      <c r="H71" s="303"/>
      <c r="I71" s="66"/>
      <c r="J71" s="314">
        <v>1</v>
      </c>
      <c r="K71" s="314">
        <v>1</v>
      </c>
      <c r="L71" s="314">
        <v>1</v>
      </c>
      <c r="M71" s="314">
        <v>1</v>
      </c>
      <c r="N71" s="314">
        <v>1</v>
      </c>
      <c r="O71" s="314">
        <v>1</v>
      </c>
      <c r="P71" s="314">
        <v>1</v>
      </c>
      <c r="Q71" s="314">
        <v>1</v>
      </c>
      <c r="R71" s="314">
        <v>1</v>
      </c>
      <c r="S71" s="314">
        <v>1</v>
      </c>
      <c r="T71" s="314">
        <v>1</v>
      </c>
      <c r="U71" s="314">
        <v>1</v>
      </c>
      <c r="V71" s="314">
        <v>1</v>
      </c>
      <c r="W71" s="314">
        <v>1</v>
      </c>
      <c r="X71" s="314">
        <v>1</v>
      </c>
      <c r="Y71" s="314">
        <v>1</v>
      </c>
      <c r="Z71" s="314">
        <v>1</v>
      </c>
      <c r="AA71" s="314">
        <v>1</v>
      </c>
      <c r="AB71" s="314">
        <v>1</v>
      </c>
      <c r="AC71" s="314">
        <v>1</v>
      </c>
      <c r="AD71" s="314">
        <v>1</v>
      </c>
      <c r="AE71" s="314">
        <v>1</v>
      </c>
      <c r="AF71" s="314">
        <v>1</v>
      </c>
      <c r="AG71" s="314">
        <v>1</v>
      </c>
      <c r="AH71" s="314">
        <v>1</v>
      </c>
      <c r="AI71" s="314">
        <v>1</v>
      </c>
      <c r="AJ71" s="314">
        <v>1</v>
      </c>
      <c r="AK71" s="314">
        <v>1</v>
      </c>
      <c r="AL71" s="314">
        <v>1</v>
      </c>
      <c r="AM71" s="314">
        <v>1</v>
      </c>
      <c r="AN71" s="314">
        <v>1</v>
      </c>
      <c r="AO71" s="314">
        <v>1</v>
      </c>
      <c r="AP71" s="314">
        <v>1</v>
      </c>
      <c r="AQ71" s="314">
        <v>1</v>
      </c>
      <c r="AR71" s="314">
        <v>1</v>
      </c>
      <c r="AS71" s="314">
        <v>1</v>
      </c>
      <c r="AT71" s="314">
        <v>1</v>
      </c>
      <c r="AU71" s="314">
        <v>1</v>
      </c>
      <c r="AV71" s="314">
        <v>1</v>
      </c>
      <c r="AW71" s="314">
        <v>1</v>
      </c>
      <c r="AX71" s="314">
        <v>1</v>
      </c>
      <c r="AY71" s="314">
        <v>1</v>
      </c>
      <c r="AZ71" s="314">
        <v>1</v>
      </c>
      <c r="BA71" s="314">
        <v>1</v>
      </c>
      <c r="BB71" s="314">
        <v>1</v>
      </c>
      <c r="BC71" s="314">
        <v>1</v>
      </c>
      <c r="BD71" s="314">
        <v>1</v>
      </c>
      <c r="BE71" s="314">
        <v>1</v>
      </c>
      <c r="BF71" s="314">
        <v>1</v>
      </c>
      <c r="BG71" s="314">
        <v>1</v>
      </c>
      <c r="BH71" s="314">
        <v>1</v>
      </c>
      <c r="BI71" s="314">
        <v>1</v>
      </c>
      <c r="BJ71" s="314">
        <v>1</v>
      </c>
      <c r="BK71" s="314">
        <v>1</v>
      </c>
      <c r="BL71" s="314">
        <v>1</v>
      </c>
      <c r="BM71" s="314">
        <v>1</v>
      </c>
      <c r="BN71" s="314">
        <v>1</v>
      </c>
      <c r="BO71" s="314">
        <v>1</v>
      </c>
      <c r="BP71" s="314">
        <v>1</v>
      </c>
      <c r="BQ71" s="314">
        <v>1</v>
      </c>
    </row>
    <row r="72" spans="1:69">
      <c r="A72" s="32"/>
      <c r="B72" s="32"/>
      <c r="C72" s="66"/>
      <c r="D72" s="305" t="s">
        <v>216</v>
      </c>
      <c r="E72" s="304"/>
      <c r="F72" s="304"/>
      <c r="G72" s="304"/>
      <c r="H72" s="303"/>
      <c r="I72" s="66"/>
      <c r="J72" s="314">
        <v>2</v>
      </c>
      <c r="K72" s="314">
        <v>2</v>
      </c>
      <c r="L72" s="314">
        <v>2</v>
      </c>
      <c r="M72" s="314">
        <v>2</v>
      </c>
      <c r="N72" s="314">
        <v>2</v>
      </c>
      <c r="O72" s="314">
        <v>2</v>
      </c>
      <c r="P72" s="314">
        <v>2</v>
      </c>
      <c r="Q72" s="314">
        <v>2</v>
      </c>
      <c r="R72" s="314">
        <v>2</v>
      </c>
      <c r="S72" s="314">
        <v>2</v>
      </c>
      <c r="T72" s="314">
        <v>2</v>
      </c>
      <c r="U72" s="314">
        <v>2</v>
      </c>
      <c r="V72" s="314">
        <v>2</v>
      </c>
      <c r="W72" s="314">
        <v>2</v>
      </c>
      <c r="X72" s="314">
        <v>2</v>
      </c>
      <c r="Y72" s="314">
        <v>2</v>
      </c>
      <c r="Z72" s="314">
        <v>2</v>
      </c>
      <c r="AA72" s="314">
        <v>2</v>
      </c>
      <c r="AB72" s="314">
        <v>2</v>
      </c>
      <c r="AC72" s="314">
        <v>2</v>
      </c>
      <c r="AD72" s="314">
        <v>2</v>
      </c>
      <c r="AE72" s="314">
        <v>2</v>
      </c>
      <c r="AF72" s="314">
        <v>2</v>
      </c>
      <c r="AG72" s="314">
        <v>2</v>
      </c>
      <c r="AH72" s="314">
        <v>3</v>
      </c>
      <c r="AI72" s="314">
        <v>3</v>
      </c>
      <c r="AJ72" s="314">
        <v>3</v>
      </c>
      <c r="AK72" s="314">
        <v>3</v>
      </c>
      <c r="AL72" s="314">
        <v>3</v>
      </c>
      <c r="AM72" s="314">
        <v>3</v>
      </c>
      <c r="AN72" s="314">
        <v>3</v>
      </c>
      <c r="AO72" s="314">
        <v>3</v>
      </c>
      <c r="AP72" s="314">
        <v>3</v>
      </c>
      <c r="AQ72" s="314">
        <v>3</v>
      </c>
      <c r="AR72" s="314">
        <v>3</v>
      </c>
      <c r="AS72" s="314">
        <v>3</v>
      </c>
      <c r="AT72" s="314">
        <v>3</v>
      </c>
      <c r="AU72" s="314">
        <v>3</v>
      </c>
      <c r="AV72" s="314">
        <v>3</v>
      </c>
      <c r="AW72" s="314">
        <v>3</v>
      </c>
      <c r="AX72" s="314">
        <v>3</v>
      </c>
      <c r="AY72" s="314">
        <v>3</v>
      </c>
      <c r="AZ72" s="314">
        <v>3</v>
      </c>
      <c r="BA72" s="314">
        <v>3</v>
      </c>
      <c r="BB72" s="314">
        <v>3</v>
      </c>
      <c r="BC72" s="314">
        <v>3</v>
      </c>
      <c r="BD72" s="314">
        <v>3</v>
      </c>
      <c r="BE72" s="314">
        <v>3</v>
      </c>
      <c r="BF72" s="314">
        <v>4</v>
      </c>
      <c r="BG72" s="314">
        <v>4</v>
      </c>
      <c r="BH72" s="314">
        <v>4</v>
      </c>
      <c r="BI72" s="314">
        <v>4</v>
      </c>
      <c r="BJ72" s="314">
        <v>4</v>
      </c>
      <c r="BK72" s="314">
        <v>4</v>
      </c>
      <c r="BL72" s="314">
        <v>4</v>
      </c>
      <c r="BM72" s="314">
        <v>4</v>
      </c>
      <c r="BN72" s="314">
        <v>4</v>
      </c>
      <c r="BO72" s="314">
        <v>4</v>
      </c>
      <c r="BP72" s="314">
        <v>4</v>
      </c>
      <c r="BQ72" s="314">
        <v>4</v>
      </c>
    </row>
    <row r="73" spans="1:69">
      <c r="A73" s="32"/>
      <c r="B73" s="32"/>
      <c r="C73" s="66"/>
      <c r="D73" s="305" t="s">
        <v>217</v>
      </c>
      <c r="E73" s="304"/>
      <c r="F73" s="304"/>
      <c r="G73" s="304"/>
      <c r="H73" s="303"/>
      <c r="I73" s="66"/>
      <c r="J73" s="314">
        <v>1</v>
      </c>
      <c r="K73" s="314">
        <v>1</v>
      </c>
      <c r="L73" s="314">
        <v>1</v>
      </c>
      <c r="M73" s="314">
        <v>1</v>
      </c>
      <c r="N73" s="314">
        <v>1</v>
      </c>
      <c r="O73" s="314">
        <v>1</v>
      </c>
      <c r="P73" s="314">
        <v>1</v>
      </c>
      <c r="Q73" s="314">
        <v>1</v>
      </c>
      <c r="R73" s="314">
        <v>1</v>
      </c>
      <c r="S73" s="314">
        <v>1</v>
      </c>
      <c r="T73" s="314">
        <v>1</v>
      </c>
      <c r="U73" s="314">
        <v>1</v>
      </c>
      <c r="V73" s="314">
        <v>2</v>
      </c>
      <c r="W73" s="314">
        <v>2</v>
      </c>
      <c r="X73" s="314">
        <v>2</v>
      </c>
      <c r="Y73" s="314">
        <v>2</v>
      </c>
      <c r="Z73" s="314">
        <v>2</v>
      </c>
      <c r="AA73" s="314">
        <v>2</v>
      </c>
      <c r="AB73" s="314">
        <v>2</v>
      </c>
      <c r="AC73" s="314">
        <v>2</v>
      </c>
      <c r="AD73" s="314">
        <v>2</v>
      </c>
      <c r="AE73" s="314">
        <v>2</v>
      </c>
      <c r="AF73" s="314">
        <v>2</v>
      </c>
      <c r="AG73" s="314">
        <v>2</v>
      </c>
      <c r="AH73" s="314">
        <v>2</v>
      </c>
      <c r="AI73" s="314">
        <v>2</v>
      </c>
      <c r="AJ73" s="314">
        <v>2</v>
      </c>
      <c r="AK73" s="314">
        <v>2</v>
      </c>
      <c r="AL73" s="314">
        <v>2</v>
      </c>
      <c r="AM73" s="314">
        <v>2</v>
      </c>
      <c r="AN73" s="314">
        <v>2</v>
      </c>
      <c r="AO73" s="314">
        <v>2</v>
      </c>
      <c r="AP73" s="314">
        <v>2</v>
      </c>
      <c r="AQ73" s="314">
        <v>2</v>
      </c>
      <c r="AR73" s="314">
        <v>2</v>
      </c>
      <c r="AS73" s="314">
        <v>2</v>
      </c>
      <c r="AT73" s="314">
        <v>3</v>
      </c>
      <c r="AU73" s="314">
        <v>3</v>
      </c>
      <c r="AV73" s="314">
        <v>3</v>
      </c>
      <c r="AW73" s="314">
        <v>3</v>
      </c>
      <c r="AX73" s="314">
        <v>3</v>
      </c>
      <c r="AY73" s="314">
        <v>3</v>
      </c>
      <c r="AZ73" s="314">
        <v>3</v>
      </c>
      <c r="BA73" s="314">
        <v>3</v>
      </c>
      <c r="BB73" s="314">
        <v>3</v>
      </c>
      <c r="BC73" s="314">
        <v>3</v>
      </c>
      <c r="BD73" s="314">
        <v>3</v>
      </c>
      <c r="BE73" s="314">
        <v>3</v>
      </c>
      <c r="BF73" s="314">
        <v>3</v>
      </c>
      <c r="BG73" s="314">
        <v>3</v>
      </c>
      <c r="BH73" s="314">
        <v>3</v>
      </c>
      <c r="BI73" s="314">
        <v>3</v>
      </c>
      <c r="BJ73" s="314">
        <v>3</v>
      </c>
      <c r="BK73" s="314">
        <v>3</v>
      </c>
      <c r="BL73" s="314">
        <v>3</v>
      </c>
      <c r="BM73" s="314">
        <v>3</v>
      </c>
      <c r="BN73" s="314">
        <v>3</v>
      </c>
      <c r="BO73" s="314">
        <v>3</v>
      </c>
      <c r="BP73" s="314">
        <v>3</v>
      </c>
      <c r="BQ73" s="314">
        <v>3</v>
      </c>
    </row>
    <row r="74" spans="1:69">
      <c r="A74" s="32"/>
      <c r="B74" s="32"/>
      <c r="C74" s="66"/>
      <c r="D74" s="305" t="s">
        <v>218</v>
      </c>
      <c r="E74" s="304"/>
      <c r="F74" s="304"/>
      <c r="G74" s="304"/>
      <c r="H74" s="303"/>
      <c r="I74" s="66"/>
      <c r="J74" s="314">
        <v>1</v>
      </c>
      <c r="K74" s="314">
        <v>1</v>
      </c>
      <c r="L74" s="314">
        <v>1</v>
      </c>
      <c r="M74" s="314">
        <v>1</v>
      </c>
      <c r="N74" s="314">
        <v>1</v>
      </c>
      <c r="O74" s="314">
        <v>1</v>
      </c>
      <c r="P74" s="314">
        <v>1</v>
      </c>
      <c r="Q74" s="314">
        <v>1</v>
      </c>
      <c r="R74" s="314">
        <v>1</v>
      </c>
      <c r="S74" s="314">
        <v>1</v>
      </c>
      <c r="T74" s="314">
        <v>1</v>
      </c>
      <c r="U74" s="314">
        <v>1</v>
      </c>
      <c r="V74" s="314">
        <v>1</v>
      </c>
      <c r="W74" s="314">
        <v>1</v>
      </c>
      <c r="X74" s="314">
        <v>1</v>
      </c>
      <c r="Y74" s="314">
        <v>1</v>
      </c>
      <c r="Z74" s="314">
        <v>1</v>
      </c>
      <c r="AA74" s="314">
        <v>1</v>
      </c>
      <c r="AB74" s="314">
        <v>1</v>
      </c>
      <c r="AC74" s="314">
        <v>1</v>
      </c>
      <c r="AD74" s="314">
        <v>1</v>
      </c>
      <c r="AE74" s="314">
        <v>1</v>
      </c>
      <c r="AF74" s="314">
        <v>1</v>
      </c>
      <c r="AG74" s="314">
        <v>1</v>
      </c>
      <c r="AH74" s="314">
        <v>2</v>
      </c>
      <c r="AI74" s="314">
        <v>2</v>
      </c>
      <c r="AJ74" s="314">
        <v>2</v>
      </c>
      <c r="AK74" s="314">
        <v>2</v>
      </c>
      <c r="AL74" s="314">
        <v>2</v>
      </c>
      <c r="AM74" s="314">
        <v>2</v>
      </c>
      <c r="AN74" s="314">
        <v>2</v>
      </c>
      <c r="AO74" s="314">
        <v>2</v>
      </c>
      <c r="AP74" s="314">
        <v>2</v>
      </c>
      <c r="AQ74" s="314">
        <v>2</v>
      </c>
      <c r="AR74" s="314">
        <v>2</v>
      </c>
      <c r="AS74" s="314">
        <v>2</v>
      </c>
      <c r="AT74" s="314">
        <v>2</v>
      </c>
      <c r="AU74" s="314">
        <v>2</v>
      </c>
      <c r="AV74" s="314">
        <v>2</v>
      </c>
      <c r="AW74" s="314">
        <v>2</v>
      </c>
      <c r="AX74" s="314">
        <v>2</v>
      </c>
      <c r="AY74" s="314">
        <v>2</v>
      </c>
      <c r="AZ74" s="314">
        <v>2</v>
      </c>
      <c r="BA74" s="314">
        <v>2</v>
      </c>
      <c r="BB74" s="314">
        <v>2</v>
      </c>
      <c r="BC74" s="314">
        <v>2</v>
      </c>
      <c r="BD74" s="314">
        <v>2</v>
      </c>
      <c r="BE74" s="314">
        <v>2</v>
      </c>
      <c r="BF74" s="314">
        <v>2</v>
      </c>
      <c r="BG74" s="314">
        <v>2</v>
      </c>
      <c r="BH74" s="314">
        <v>2</v>
      </c>
      <c r="BI74" s="314">
        <v>2</v>
      </c>
      <c r="BJ74" s="314">
        <v>2</v>
      </c>
      <c r="BK74" s="314">
        <v>2</v>
      </c>
      <c r="BL74" s="314">
        <v>2</v>
      </c>
      <c r="BM74" s="314">
        <v>2</v>
      </c>
      <c r="BN74" s="314">
        <v>2</v>
      </c>
      <c r="BO74" s="314">
        <v>2</v>
      </c>
      <c r="BP74" s="314">
        <v>2</v>
      </c>
      <c r="BQ74" s="314">
        <v>2</v>
      </c>
    </row>
    <row r="75" spans="1:69">
      <c r="A75" s="32"/>
      <c r="B75" s="32"/>
      <c r="C75" s="66"/>
      <c r="D75" s="305" t="s">
        <v>219</v>
      </c>
      <c r="E75" s="304"/>
      <c r="F75" s="304"/>
      <c r="G75" s="304"/>
      <c r="H75" s="303"/>
      <c r="I75" s="66"/>
      <c r="J75" s="314">
        <v>1</v>
      </c>
      <c r="K75" s="314">
        <v>1</v>
      </c>
      <c r="L75" s="314">
        <v>1</v>
      </c>
      <c r="M75" s="314">
        <v>1</v>
      </c>
      <c r="N75" s="314">
        <v>1</v>
      </c>
      <c r="O75" s="314">
        <v>1</v>
      </c>
      <c r="P75" s="314">
        <v>1</v>
      </c>
      <c r="Q75" s="314">
        <v>1</v>
      </c>
      <c r="R75" s="314">
        <v>1</v>
      </c>
      <c r="S75" s="314">
        <v>1</v>
      </c>
      <c r="T75" s="314">
        <v>1</v>
      </c>
      <c r="U75" s="314">
        <v>1</v>
      </c>
      <c r="V75" s="314">
        <v>1</v>
      </c>
      <c r="W75" s="314">
        <v>1</v>
      </c>
      <c r="X75" s="314">
        <v>1</v>
      </c>
      <c r="Y75" s="314">
        <v>1</v>
      </c>
      <c r="Z75" s="314">
        <v>1</v>
      </c>
      <c r="AA75" s="314">
        <v>1</v>
      </c>
      <c r="AB75" s="314">
        <v>1</v>
      </c>
      <c r="AC75" s="314">
        <v>1</v>
      </c>
      <c r="AD75" s="314">
        <v>1</v>
      </c>
      <c r="AE75" s="314">
        <v>1</v>
      </c>
      <c r="AF75" s="314">
        <v>1</v>
      </c>
      <c r="AG75" s="314">
        <v>1</v>
      </c>
      <c r="AH75" s="314">
        <v>2</v>
      </c>
      <c r="AI75" s="314">
        <v>2</v>
      </c>
      <c r="AJ75" s="314">
        <v>2</v>
      </c>
      <c r="AK75" s="314">
        <v>2</v>
      </c>
      <c r="AL75" s="314">
        <v>2</v>
      </c>
      <c r="AM75" s="314">
        <v>2</v>
      </c>
      <c r="AN75" s="314">
        <v>2</v>
      </c>
      <c r="AO75" s="314">
        <v>2</v>
      </c>
      <c r="AP75" s="314">
        <v>2</v>
      </c>
      <c r="AQ75" s="314">
        <v>2</v>
      </c>
      <c r="AR75" s="314">
        <v>2</v>
      </c>
      <c r="AS75" s="314">
        <v>2</v>
      </c>
      <c r="AT75" s="314">
        <v>2</v>
      </c>
      <c r="AU75" s="314">
        <v>2</v>
      </c>
      <c r="AV75" s="314">
        <v>2</v>
      </c>
      <c r="AW75" s="314">
        <v>2</v>
      </c>
      <c r="AX75" s="314">
        <v>2</v>
      </c>
      <c r="AY75" s="314">
        <v>2</v>
      </c>
      <c r="AZ75" s="314">
        <v>2</v>
      </c>
      <c r="BA75" s="314">
        <v>2</v>
      </c>
      <c r="BB75" s="314">
        <v>2</v>
      </c>
      <c r="BC75" s="314">
        <v>2</v>
      </c>
      <c r="BD75" s="314">
        <v>2</v>
      </c>
      <c r="BE75" s="314">
        <v>2</v>
      </c>
      <c r="BF75" s="314">
        <v>2</v>
      </c>
      <c r="BG75" s="314">
        <v>2</v>
      </c>
      <c r="BH75" s="314">
        <v>2</v>
      </c>
      <c r="BI75" s="314">
        <v>2</v>
      </c>
      <c r="BJ75" s="314">
        <v>2</v>
      </c>
      <c r="BK75" s="314">
        <v>2</v>
      </c>
      <c r="BL75" s="314">
        <v>2</v>
      </c>
      <c r="BM75" s="314">
        <v>2</v>
      </c>
      <c r="BN75" s="314">
        <v>2</v>
      </c>
      <c r="BO75" s="314">
        <v>2</v>
      </c>
      <c r="BP75" s="314">
        <v>2</v>
      </c>
      <c r="BQ75" s="314">
        <v>2</v>
      </c>
    </row>
    <row r="76" spans="1:69">
      <c r="A76" s="32"/>
      <c r="B76" s="32"/>
      <c r="C76" s="66"/>
      <c r="D76" s="305" t="s">
        <v>220</v>
      </c>
      <c r="E76" s="304"/>
      <c r="F76" s="304"/>
      <c r="G76" s="304"/>
      <c r="H76" s="303"/>
      <c r="I76" s="66"/>
      <c r="J76" s="314">
        <v>1</v>
      </c>
      <c r="K76" s="314">
        <v>1</v>
      </c>
      <c r="L76" s="314">
        <v>1</v>
      </c>
      <c r="M76" s="314">
        <v>1</v>
      </c>
      <c r="N76" s="314">
        <v>1</v>
      </c>
      <c r="O76" s="314">
        <v>1</v>
      </c>
      <c r="P76" s="314">
        <v>1</v>
      </c>
      <c r="Q76" s="314">
        <v>1</v>
      </c>
      <c r="R76" s="314">
        <v>1</v>
      </c>
      <c r="S76" s="314">
        <v>1</v>
      </c>
      <c r="T76" s="314">
        <v>1</v>
      </c>
      <c r="U76" s="314">
        <v>1</v>
      </c>
      <c r="V76" s="314">
        <v>2</v>
      </c>
      <c r="W76" s="314">
        <v>2</v>
      </c>
      <c r="X76" s="314">
        <v>2</v>
      </c>
      <c r="Y76" s="314">
        <v>2</v>
      </c>
      <c r="Z76" s="314">
        <v>2</v>
      </c>
      <c r="AA76" s="314">
        <v>2</v>
      </c>
      <c r="AB76" s="314">
        <v>2</v>
      </c>
      <c r="AC76" s="314">
        <v>2</v>
      </c>
      <c r="AD76" s="314">
        <v>2</v>
      </c>
      <c r="AE76" s="314">
        <v>2</v>
      </c>
      <c r="AF76" s="314">
        <v>2</v>
      </c>
      <c r="AG76" s="314">
        <v>2</v>
      </c>
      <c r="AH76" s="314">
        <v>2</v>
      </c>
      <c r="AI76" s="314">
        <v>2</v>
      </c>
      <c r="AJ76" s="314">
        <v>2</v>
      </c>
      <c r="AK76" s="314">
        <v>2</v>
      </c>
      <c r="AL76" s="314">
        <v>2</v>
      </c>
      <c r="AM76" s="314">
        <v>2</v>
      </c>
      <c r="AN76" s="314">
        <v>2</v>
      </c>
      <c r="AO76" s="314">
        <v>2</v>
      </c>
      <c r="AP76" s="314">
        <v>2</v>
      </c>
      <c r="AQ76" s="314">
        <v>2</v>
      </c>
      <c r="AR76" s="314">
        <v>2</v>
      </c>
      <c r="AS76" s="314">
        <v>2</v>
      </c>
      <c r="AT76" s="314">
        <v>2</v>
      </c>
      <c r="AU76" s="314">
        <v>2</v>
      </c>
      <c r="AV76" s="314">
        <v>2</v>
      </c>
      <c r="AW76" s="314">
        <v>2</v>
      </c>
      <c r="AX76" s="314">
        <v>2</v>
      </c>
      <c r="AY76" s="314">
        <v>2</v>
      </c>
      <c r="AZ76" s="314">
        <v>2</v>
      </c>
      <c r="BA76" s="314">
        <v>2</v>
      </c>
      <c r="BB76" s="314">
        <v>2</v>
      </c>
      <c r="BC76" s="314">
        <v>2</v>
      </c>
      <c r="BD76" s="314">
        <v>2</v>
      </c>
      <c r="BE76" s="314">
        <v>2</v>
      </c>
      <c r="BF76" s="314">
        <v>2</v>
      </c>
      <c r="BG76" s="314">
        <v>2</v>
      </c>
      <c r="BH76" s="314">
        <v>2</v>
      </c>
      <c r="BI76" s="314">
        <v>2</v>
      </c>
      <c r="BJ76" s="314">
        <v>2</v>
      </c>
      <c r="BK76" s="314">
        <v>2</v>
      </c>
      <c r="BL76" s="314">
        <v>2</v>
      </c>
      <c r="BM76" s="314">
        <v>2</v>
      </c>
      <c r="BN76" s="314">
        <v>2</v>
      </c>
      <c r="BO76" s="314">
        <v>2</v>
      </c>
      <c r="BP76" s="314">
        <v>2</v>
      </c>
      <c r="BQ76" s="314">
        <v>2</v>
      </c>
    </row>
    <row r="77" spans="1:69">
      <c r="A77" s="32"/>
      <c r="B77" s="32"/>
      <c r="C77" s="66"/>
      <c r="D77" s="305" t="s">
        <v>210</v>
      </c>
      <c r="E77" s="304"/>
      <c r="F77" s="304"/>
      <c r="G77" s="304"/>
      <c r="H77" s="303"/>
      <c r="I77" s="66"/>
      <c r="J77" s="314">
        <v>0</v>
      </c>
      <c r="K77" s="314">
        <v>0</v>
      </c>
      <c r="L77" s="314">
        <v>0</v>
      </c>
      <c r="M77" s="314">
        <v>0</v>
      </c>
      <c r="N77" s="314">
        <v>0</v>
      </c>
      <c r="O77" s="314">
        <v>0</v>
      </c>
      <c r="P77" s="314">
        <v>0</v>
      </c>
      <c r="Q77" s="314">
        <v>0</v>
      </c>
      <c r="R77" s="314">
        <v>0</v>
      </c>
      <c r="S77" s="314">
        <v>0</v>
      </c>
      <c r="T77" s="314">
        <v>0</v>
      </c>
      <c r="U77" s="314">
        <v>0</v>
      </c>
      <c r="V77" s="314">
        <v>0</v>
      </c>
      <c r="W77" s="314">
        <v>0</v>
      </c>
      <c r="X77" s="314">
        <v>0</v>
      </c>
      <c r="Y77" s="314">
        <v>0</v>
      </c>
      <c r="Z77" s="314">
        <v>0</v>
      </c>
      <c r="AA77" s="314">
        <v>0</v>
      </c>
      <c r="AB77" s="314">
        <v>0</v>
      </c>
      <c r="AC77" s="314">
        <v>0</v>
      </c>
      <c r="AD77" s="314">
        <v>0</v>
      </c>
      <c r="AE77" s="314">
        <v>0</v>
      </c>
      <c r="AF77" s="314">
        <v>0</v>
      </c>
      <c r="AG77" s="314">
        <v>0</v>
      </c>
      <c r="AH77" s="314">
        <v>0</v>
      </c>
      <c r="AI77" s="314">
        <v>0</v>
      </c>
      <c r="AJ77" s="314">
        <v>0</v>
      </c>
      <c r="AK77" s="314">
        <v>0</v>
      </c>
      <c r="AL77" s="314">
        <v>0</v>
      </c>
      <c r="AM77" s="314">
        <v>0</v>
      </c>
      <c r="AN77" s="314">
        <v>0</v>
      </c>
      <c r="AO77" s="314">
        <v>0</v>
      </c>
      <c r="AP77" s="314">
        <v>0</v>
      </c>
      <c r="AQ77" s="314">
        <v>0</v>
      </c>
      <c r="AR77" s="314">
        <v>0</v>
      </c>
      <c r="AS77" s="314">
        <v>0</v>
      </c>
      <c r="AT77" s="314">
        <v>0</v>
      </c>
      <c r="AU77" s="314">
        <v>0</v>
      </c>
      <c r="AV77" s="314">
        <v>0</v>
      </c>
      <c r="AW77" s="314">
        <v>0</v>
      </c>
      <c r="AX77" s="314">
        <v>0</v>
      </c>
      <c r="AY77" s="314">
        <v>0</v>
      </c>
      <c r="AZ77" s="314">
        <v>0</v>
      </c>
      <c r="BA77" s="314">
        <v>0</v>
      </c>
      <c r="BB77" s="314">
        <v>0</v>
      </c>
      <c r="BC77" s="314">
        <v>0</v>
      </c>
      <c r="BD77" s="314">
        <v>0</v>
      </c>
      <c r="BE77" s="314">
        <v>0</v>
      </c>
      <c r="BF77" s="314">
        <v>0</v>
      </c>
      <c r="BG77" s="314">
        <v>0</v>
      </c>
      <c r="BH77" s="314">
        <v>0</v>
      </c>
      <c r="BI77" s="314">
        <v>0</v>
      </c>
      <c r="BJ77" s="314">
        <v>0</v>
      </c>
      <c r="BK77" s="314">
        <v>0</v>
      </c>
      <c r="BL77" s="314">
        <v>0</v>
      </c>
      <c r="BM77" s="314">
        <v>0</v>
      </c>
      <c r="BN77" s="314">
        <v>0</v>
      </c>
      <c r="BO77" s="314">
        <v>0</v>
      </c>
      <c r="BP77" s="314">
        <v>0</v>
      </c>
      <c r="BQ77" s="314">
        <v>0</v>
      </c>
    </row>
    <row r="78" spans="1:69">
      <c r="A78" s="32"/>
      <c r="B78" s="32"/>
      <c r="C78" s="66"/>
      <c r="D78" s="305" t="s">
        <v>209</v>
      </c>
      <c r="E78" s="304"/>
      <c r="F78" s="304"/>
      <c r="G78" s="304"/>
      <c r="H78" s="303"/>
      <c r="I78" s="66"/>
      <c r="J78" s="314">
        <v>0</v>
      </c>
      <c r="K78" s="314">
        <v>0</v>
      </c>
      <c r="L78" s="314">
        <v>0</v>
      </c>
      <c r="M78" s="314">
        <v>0</v>
      </c>
      <c r="N78" s="314">
        <v>0</v>
      </c>
      <c r="O78" s="314">
        <v>0</v>
      </c>
      <c r="P78" s="314">
        <v>0</v>
      </c>
      <c r="Q78" s="314">
        <v>0</v>
      </c>
      <c r="R78" s="314">
        <v>0</v>
      </c>
      <c r="S78" s="314">
        <v>0</v>
      </c>
      <c r="T78" s="314">
        <v>0</v>
      </c>
      <c r="U78" s="314">
        <v>0</v>
      </c>
      <c r="V78" s="314">
        <v>0</v>
      </c>
      <c r="W78" s="314">
        <v>0</v>
      </c>
      <c r="X78" s="314">
        <v>0</v>
      </c>
      <c r="Y78" s="314">
        <v>0</v>
      </c>
      <c r="Z78" s="314">
        <v>0</v>
      </c>
      <c r="AA78" s="314">
        <v>0</v>
      </c>
      <c r="AB78" s="314">
        <v>0</v>
      </c>
      <c r="AC78" s="314">
        <v>0</v>
      </c>
      <c r="AD78" s="314">
        <v>0</v>
      </c>
      <c r="AE78" s="314">
        <v>0</v>
      </c>
      <c r="AF78" s="314">
        <v>0</v>
      </c>
      <c r="AG78" s="314">
        <v>0</v>
      </c>
      <c r="AH78" s="314">
        <v>0</v>
      </c>
      <c r="AI78" s="314">
        <v>0</v>
      </c>
      <c r="AJ78" s="314">
        <v>0</v>
      </c>
      <c r="AK78" s="314">
        <v>0</v>
      </c>
      <c r="AL78" s="314">
        <v>0</v>
      </c>
      <c r="AM78" s="314">
        <v>0</v>
      </c>
      <c r="AN78" s="314">
        <v>0</v>
      </c>
      <c r="AO78" s="314">
        <v>0</v>
      </c>
      <c r="AP78" s="314">
        <v>0</v>
      </c>
      <c r="AQ78" s="314">
        <v>0</v>
      </c>
      <c r="AR78" s="314">
        <v>0</v>
      </c>
      <c r="AS78" s="314">
        <v>0</v>
      </c>
      <c r="AT78" s="314">
        <v>0</v>
      </c>
      <c r="AU78" s="314">
        <v>0</v>
      </c>
      <c r="AV78" s="314">
        <v>0</v>
      </c>
      <c r="AW78" s="314">
        <v>0</v>
      </c>
      <c r="AX78" s="314">
        <v>0</v>
      </c>
      <c r="AY78" s="314">
        <v>0</v>
      </c>
      <c r="AZ78" s="314">
        <v>0</v>
      </c>
      <c r="BA78" s="314">
        <v>0</v>
      </c>
      <c r="BB78" s="314">
        <v>0</v>
      </c>
      <c r="BC78" s="314">
        <v>0</v>
      </c>
      <c r="BD78" s="314">
        <v>0</v>
      </c>
      <c r="BE78" s="314">
        <v>0</v>
      </c>
      <c r="BF78" s="314">
        <v>0</v>
      </c>
      <c r="BG78" s="314">
        <v>0</v>
      </c>
      <c r="BH78" s="314">
        <v>0</v>
      </c>
      <c r="BI78" s="314">
        <v>0</v>
      </c>
      <c r="BJ78" s="314">
        <v>0</v>
      </c>
      <c r="BK78" s="314">
        <v>0</v>
      </c>
      <c r="BL78" s="314">
        <v>0</v>
      </c>
      <c r="BM78" s="314">
        <v>0</v>
      </c>
      <c r="BN78" s="314">
        <v>0</v>
      </c>
      <c r="BO78" s="314">
        <v>0</v>
      </c>
      <c r="BP78" s="314">
        <v>0</v>
      </c>
      <c r="BQ78" s="314">
        <v>0</v>
      </c>
    </row>
    <row r="79" spans="1:69">
      <c r="A79" s="32"/>
      <c r="B79" s="32"/>
      <c r="C79" s="66"/>
      <c r="D79" s="305" t="s">
        <v>208</v>
      </c>
      <c r="E79" s="304"/>
      <c r="F79" s="304"/>
      <c r="G79" s="304"/>
      <c r="H79" s="303"/>
      <c r="I79" s="66"/>
      <c r="J79" s="314">
        <v>0</v>
      </c>
      <c r="K79" s="314">
        <v>0</v>
      </c>
      <c r="L79" s="314">
        <v>0</v>
      </c>
      <c r="M79" s="314">
        <v>0</v>
      </c>
      <c r="N79" s="314">
        <v>0</v>
      </c>
      <c r="O79" s="314">
        <v>0</v>
      </c>
      <c r="P79" s="314">
        <v>0</v>
      </c>
      <c r="Q79" s="314">
        <v>0</v>
      </c>
      <c r="R79" s="314">
        <v>0</v>
      </c>
      <c r="S79" s="314">
        <v>0</v>
      </c>
      <c r="T79" s="314">
        <v>0</v>
      </c>
      <c r="U79" s="314">
        <v>0</v>
      </c>
      <c r="V79" s="314">
        <v>0</v>
      </c>
      <c r="W79" s="314">
        <v>0</v>
      </c>
      <c r="X79" s="314">
        <v>0</v>
      </c>
      <c r="Y79" s="314">
        <v>0</v>
      </c>
      <c r="Z79" s="314">
        <v>0</v>
      </c>
      <c r="AA79" s="314">
        <v>0</v>
      </c>
      <c r="AB79" s="314">
        <v>0</v>
      </c>
      <c r="AC79" s="314">
        <v>0</v>
      </c>
      <c r="AD79" s="314">
        <v>0</v>
      </c>
      <c r="AE79" s="314">
        <v>0</v>
      </c>
      <c r="AF79" s="314">
        <v>0</v>
      </c>
      <c r="AG79" s="314">
        <v>0</v>
      </c>
      <c r="AH79" s="314">
        <v>0</v>
      </c>
      <c r="AI79" s="314">
        <v>0</v>
      </c>
      <c r="AJ79" s="314">
        <v>0</v>
      </c>
      <c r="AK79" s="314">
        <v>0</v>
      </c>
      <c r="AL79" s="314">
        <v>0</v>
      </c>
      <c r="AM79" s="314">
        <v>0</v>
      </c>
      <c r="AN79" s="314">
        <v>0</v>
      </c>
      <c r="AO79" s="314">
        <v>0</v>
      </c>
      <c r="AP79" s="314">
        <v>0</v>
      </c>
      <c r="AQ79" s="314">
        <v>0</v>
      </c>
      <c r="AR79" s="314">
        <v>0</v>
      </c>
      <c r="AS79" s="314">
        <v>0</v>
      </c>
      <c r="AT79" s="314">
        <v>0</v>
      </c>
      <c r="AU79" s="314">
        <v>0</v>
      </c>
      <c r="AV79" s="314">
        <v>0</v>
      </c>
      <c r="AW79" s="314">
        <v>0</v>
      </c>
      <c r="AX79" s="314">
        <v>0</v>
      </c>
      <c r="AY79" s="314">
        <v>0</v>
      </c>
      <c r="AZ79" s="314">
        <v>0</v>
      </c>
      <c r="BA79" s="314">
        <v>0</v>
      </c>
      <c r="BB79" s="314">
        <v>0</v>
      </c>
      <c r="BC79" s="314">
        <v>0</v>
      </c>
      <c r="BD79" s="314">
        <v>0</v>
      </c>
      <c r="BE79" s="314">
        <v>0</v>
      </c>
      <c r="BF79" s="314">
        <v>0</v>
      </c>
      <c r="BG79" s="314">
        <v>0</v>
      </c>
      <c r="BH79" s="314">
        <v>0</v>
      </c>
      <c r="BI79" s="314">
        <v>0</v>
      </c>
      <c r="BJ79" s="314">
        <v>0</v>
      </c>
      <c r="BK79" s="314">
        <v>0</v>
      </c>
      <c r="BL79" s="314">
        <v>0</v>
      </c>
      <c r="BM79" s="314">
        <v>0</v>
      </c>
      <c r="BN79" s="314">
        <v>0</v>
      </c>
      <c r="BO79" s="314">
        <v>0</v>
      </c>
      <c r="BP79" s="314">
        <v>0</v>
      </c>
      <c r="BQ79" s="314">
        <v>0</v>
      </c>
    </row>
    <row r="80" spans="1:69">
      <c r="A80" s="32"/>
      <c r="B80" s="32"/>
      <c r="C80" s="66"/>
      <c r="D80" s="305" t="s">
        <v>207</v>
      </c>
      <c r="E80" s="304"/>
      <c r="F80" s="304"/>
      <c r="G80" s="304"/>
      <c r="H80" s="303"/>
      <c r="I80" s="66"/>
      <c r="J80" s="314">
        <v>0</v>
      </c>
      <c r="K80" s="314">
        <v>0</v>
      </c>
      <c r="L80" s="314">
        <v>0</v>
      </c>
      <c r="M80" s="314">
        <v>0</v>
      </c>
      <c r="N80" s="314">
        <v>0</v>
      </c>
      <c r="O80" s="314">
        <v>0</v>
      </c>
      <c r="P80" s="314">
        <v>0</v>
      </c>
      <c r="Q80" s="314">
        <v>0</v>
      </c>
      <c r="R80" s="314">
        <v>0</v>
      </c>
      <c r="S80" s="314">
        <v>0</v>
      </c>
      <c r="T80" s="314">
        <v>0</v>
      </c>
      <c r="U80" s="314">
        <v>0</v>
      </c>
      <c r="V80" s="314">
        <v>0</v>
      </c>
      <c r="W80" s="314">
        <v>0</v>
      </c>
      <c r="X80" s="314">
        <v>0</v>
      </c>
      <c r="Y80" s="314">
        <v>0</v>
      </c>
      <c r="Z80" s="314">
        <v>0</v>
      </c>
      <c r="AA80" s="314">
        <v>0</v>
      </c>
      <c r="AB80" s="314">
        <v>0</v>
      </c>
      <c r="AC80" s="314">
        <v>0</v>
      </c>
      <c r="AD80" s="314">
        <v>0</v>
      </c>
      <c r="AE80" s="314">
        <v>0</v>
      </c>
      <c r="AF80" s="314">
        <v>0</v>
      </c>
      <c r="AG80" s="314">
        <v>0</v>
      </c>
      <c r="AH80" s="314">
        <v>0</v>
      </c>
      <c r="AI80" s="314">
        <v>0</v>
      </c>
      <c r="AJ80" s="314">
        <v>0</v>
      </c>
      <c r="AK80" s="314">
        <v>0</v>
      </c>
      <c r="AL80" s="314">
        <v>0</v>
      </c>
      <c r="AM80" s="314">
        <v>0</v>
      </c>
      <c r="AN80" s="314">
        <v>0</v>
      </c>
      <c r="AO80" s="314">
        <v>0</v>
      </c>
      <c r="AP80" s="314">
        <v>0</v>
      </c>
      <c r="AQ80" s="314">
        <v>0</v>
      </c>
      <c r="AR80" s="314">
        <v>0</v>
      </c>
      <c r="AS80" s="314">
        <v>0</v>
      </c>
      <c r="AT80" s="314">
        <v>0</v>
      </c>
      <c r="AU80" s="314">
        <v>0</v>
      </c>
      <c r="AV80" s="314">
        <v>0</v>
      </c>
      <c r="AW80" s="314">
        <v>0</v>
      </c>
      <c r="AX80" s="314">
        <v>0</v>
      </c>
      <c r="AY80" s="314">
        <v>0</v>
      </c>
      <c r="AZ80" s="314">
        <v>0</v>
      </c>
      <c r="BA80" s="314">
        <v>0</v>
      </c>
      <c r="BB80" s="314">
        <v>0</v>
      </c>
      <c r="BC80" s="314">
        <v>0</v>
      </c>
      <c r="BD80" s="314">
        <v>0</v>
      </c>
      <c r="BE80" s="314">
        <v>0</v>
      </c>
      <c r="BF80" s="314">
        <v>0</v>
      </c>
      <c r="BG80" s="314">
        <v>0</v>
      </c>
      <c r="BH80" s="314">
        <v>0</v>
      </c>
      <c r="BI80" s="314">
        <v>0</v>
      </c>
      <c r="BJ80" s="314">
        <v>0</v>
      </c>
      <c r="BK80" s="314">
        <v>0</v>
      </c>
      <c r="BL80" s="314">
        <v>0</v>
      </c>
      <c r="BM80" s="314">
        <v>0</v>
      </c>
      <c r="BN80" s="314">
        <v>0</v>
      </c>
      <c r="BO80" s="314">
        <v>0</v>
      </c>
      <c r="BP80" s="314">
        <v>0</v>
      </c>
      <c r="BQ80" s="314">
        <v>0</v>
      </c>
    </row>
    <row r="81" spans="1:69">
      <c r="A81" s="32"/>
      <c r="B81" s="32"/>
      <c r="C81" s="66"/>
      <c r="D81" s="305" t="s">
        <v>206</v>
      </c>
      <c r="E81" s="304"/>
      <c r="F81" s="304"/>
      <c r="G81" s="304"/>
      <c r="H81" s="303"/>
      <c r="I81" s="66"/>
      <c r="J81" s="314">
        <v>0</v>
      </c>
      <c r="K81" s="314">
        <v>0</v>
      </c>
      <c r="L81" s="314">
        <v>0</v>
      </c>
      <c r="M81" s="314">
        <v>0</v>
      </c>
      <c r="N81" s="314">
        <v>0</v>
      </c>
      <c r="O81" s="314">
        <v>0</v>
      </c>
      <c r="P81" s="314">
        <v>0</v>
      </c>
      <c r="Q81" s="314">
        <v>0</v>
      </c>
      <c r="R81" s="314">
        <v>0</v>
      </c>
      <c r="S81" s="314">
        <v>0</v>
      </c>
      <c r="T81" s="314">
        <v>0</v>
      </c>
      <c r="U81" s="314">
        <v>0</v>
      </c>
      <c r="V81" s="314">
        <v>0</v>
      </c>
      <c r="W81" s="314">
        <v>0</v>
      </c>
      <c r="X81" s="314">
        <v>0</v>
      </c>
      <c r="Y81" s="314">
        <v>0</v>
      </c>
      <c r="Z81" s="314">
        <v>0</v>
      </c>
      <c r="AA81" s="314">
        <v>0</v>
      </c>
      <c r="AB81" s="314">
        <v>0</v>
      </c>
      <c r="AC81" s="314">
        <v>0</v>
      </c>
      <c r="AD81" s="314">
        <v>0</v>
      </c>
      <c r="AE81" s="314">
        <v>0</v>
      </c>
      <c r="AF81" s="314">
        <v>0</v>
      </c>
      <c r="AG81" s="314">
        <v>0</v>
      </c>
      <c r="AH81" s="314">
        <v>0</v>
      </c>
      <c r="AI81" s="314">
        <v>0</v>
      </c>
      <c r="AJ81" s="314">
        <v>0</v>
      </c>
      <c r="AK81" s="314">
        <v>0</v>
      </c>
      <c r="AL81" s="314">
        <v>0</v>
      </c>
      <c r="AM81" s="314">
        <v>0</v>
      </c>
      <c r="AN81" s="314">
        <v>0</v>
      </c>
      <c r="AO81" s="314">
        <v>0</v>
      </c>
      <c r="AP81" s="314">
        <v>0</v>
      </c>
      <c r="AQ81" s="314">
        <v>0</v>
      </c>
      <c r="AR81" s="314">
        <v>0</v>
      </c>
      <c r="AS81" s="314">
        <v>0</v>
      </c>
      <c r="AT81" s="314">
        <v>0</v>
      </c>
      <c r="AU81" s="314">
        <v>0</v>
      </c>
      <c r="AV81" s="314">
        <v>0</v>
      </c>
      <c r="AW81" s="314">
        <v>0</v>
      </c>
      <c r="AX81" s="314">
        <v>0</v>
      </c>
      <c r="AY81" s="314">
        <v>0</v>
      </c>
      <c r="AZ81" s="314">
        <v>0</v>
      </c>
      <c r="BA81" s="314">
        <v>0</v>
      </c>
      <c r="BB81" s="314">
        <v>0</v>
      </c>
      <c r="BC81" s="314">
        <v>0</v>
      </c>
      <c r="BD81" s="314">
        <v>0</v>
      </c>
      <c r="BE81" s="314">
        <v>0</v>
      </c>
      <c r="BF81" s="314">
        <v>0</v>
      </c>
      <c r="BG81" s="314">
        <v>0</v>
      </c>
      <c r="BH81" s="314">
        <v>0</v>
      </c>
      <c r="BI81" s="314">
        <v>0</v>
      </c>
      <c r="BJ81" s="314">
        <v>0</v>
      </c>
      <c r="BK81" s="314">
        <v>0</v>
      </c>
      <c r="BL81" s="314">
        <v>0</v>
      </c>
      <c r="BM81" s="314">
        <v>0</v>
      </c>
      <c r="BN81" s="314">
        <v>0</v>
      </c>
      <c r="BO81" s="314">
        <v>0</v>
      </c>
      <c r="BP81" s="314">
        <v>0</v>
      </c>
      <c r="BQ81" s="314">
        <v>0</v>
      </c>
    </row>
    <row r="82" spans="1:69">
      <c r="A82" s="32"/>
      <c r="B82" s="32"/>
      <c r="C82" s="66"/>
      <c r="D82" s="305" t="s">
        <v>205</v>
      </c>
      <c r="E82" s="304"/>
      <c r="F82" s="304"/>
      <c r="G82" s="304"/>
      <c r="H82" s="303"/>
      <c r="I82" s="66"/>
      <c r="J82" s="314">
        <v>0</v>
      </c>
      <c r="K82" s="314">
        <v>0</v>
      </c>
      <c r="L82" s="314">
        <v>0</v>
      </c>
      <c r="M82" s="314">
        <v>0</v>
      </c>
      <c r="N82" s="314">
        <v>0</v>
      </c>
      <c r="O82" s="314">
        <v>0</v>
      </c>
      <c r="P82" s="314">
        <v>0</v>
      </c>
      <c r="Q82" s="314">
        <v>0</v>
      </c>
      <c r="R82" s="314">
        <v>0</v>
      </c>
      <c r="S82" s="314">
        <v>0</v>
      </c>
      <c r="T82" s="314">
        <v>0</v>
      </c>
      <c r="U82" s="314">
        <v>0</v>
      </c>
      <c r="V82" s="314">
        <v>0</v>
      </c>
      <c r="W82" s="314">
        <v>0</v>
      </c>
      <c r="X82" s="314">
        <v>0</v>
      </c>
      <c r="Y82" s="314">
        <v>0</v>
      </c>
      <c r="Z82" s="314">
        <v>0</v>
      </c>
      <c r="AA82" s="314">
        <v>0</v>
      </c>
      <c r="AB82" s="314">
        <v>0</v>
      </c>
      <c r="AC82" s="314">
        <v>0</v>
      </c>
      <c r="AD82" s="314">
        <v>0</v>
      </c>
      <c r="AE82" s="314">
        <v>0</v>
      </c>
      <c r="AF82" s="314">
        <v>0</v>
      </c>
      <c r="AG82" s="314">
        <v>0</v>
      </c>
      <c r="AH82" s="314">
        <v>0</v>
      </c>
      <c r="AI82" s="314">
        <v>0</v>
      </c>
      <c r="AJ82" s="314">
        <v>0</v>
      </c>
      <c r="AK82" s="314">
        <v>0</v>
      </c>
      <c r="AL82" s="314">
        <v>0</v>
      </c>
      <c r="AM82" s="314">
        <v>0</v>
      </c>
      <c r="AN82" s="314">
        <v>0</v>
      </c>
      <c r="AO82" s="314">
        <v>0</v>
      </c>
      <c r="AP82" s="314">
        <v>0</v>
      </c>
      <c r="AQ82" s="314">
        <v>0</v>
      </c>
      <c r="AR82" s="314">
        <v>0</v>
      </c>
      <c r="AS82" s="314">
        <v>0</v>
      </c>
      <c r="AT82" s="314">
        <v>0</v>
      </c>
      <c r="AU82" s="314">
        <v>0</v>
      </c>
      <c r="AV82" s="314">
        <v>0</v>
      </c>
      <c r="AW82" s="314">
        <v>0</v>
      </c>
      <c r="AX82" s="314">
        <v>0</v>
      </c>
      <c r="AY82" s="314">
        <v>0</v>
      </c>
      <c r="AZ82" s="314">
        <v>0</v>
      </c>
      <c r="BA82" s="314">
        <v>0</v>
      </c>
      <c r="BB82" s="314">
        <v>0</v>
      </c>
      <c r="BC82" s="314">
        <v>0</v>
      </c>
      <c r="BD82" s="314">
        <v>0</v>
      </c>
      <c r="BE82" s="314">
        <v>0</v>
      </c>
      <c r="BF82" s="314">
        <v>0</v>
      </c>
      <c r="BG82" s="314">
        <v>0</v>
      </c>
      <c r="BH82" s="314">
        <v>0</v>
      </c>
      <c r="BI82" s="314">
        <v>0</v>
      </c>
      <c r="BJ82" s="314">
        <v>0</v>
      </c>
      <c r="BK82" s="314">
        <v>0</v>
      </c>
      <c r="BL82" s="314">
        <v>0</v>
      </c>
      <c r="BM82" s="314">
        <v>0</v>
      </c>
      <c r="BN82" s="314">
        <v>0</v>
      </c>
      <c r="BO82" s="314">
        <v>0</v>
      </c>
      <c r="BP82" s="314">
        <v>0</v>
      </c>
      <c r="BQ82" s="314">
        <v>0</v>
      </c>
    </row>
    <row r="83" spans="1:69">
      <c r="A83" s="32"/>
      <c r="B83" s="32"/>
      <c r="C83" s="66"/>
      <c r="D83" s="305" t="s">
        <v>204</v>
      </c>
      <c r="E83" s="304"/>
      <c r="F83" s="304"/>
      <c r="G83" s="304"/>
      <c r="H83" s="303"/>
      <c r="I83" s="66"/>
      <c r="J83" s="314">
        <v>0</v>
      </c>
      <c r="K83" s="314">
        <v>0</v>
      </c>
      <c r="L83" s="314">
        <v>0</v>
      </c>
      <c r="M83" s="314">
        <v>0</v>
      </c>
      <c r="N83" s="314">
        <v>0</v>
      </c>
      <c r="O83" s="314">
        <v>0</v>
      </c>
      <c r="P83" s="314">
        <v>0</v>
      </c>
      <c r="Q83" s="314">
        <v>0</v>
      </c>
      <c r="R83" s="314">
        <v>0</v>
      </c>
      <c r="S83" s="314">
        <v>0</v>
      </c>
      <c r="T83" s="314">
        <v>0</v>
      </c>
      <c r="U83" s="314">
        <v>0</v>
      </c>
      <c r="V83" s="314">
        <v>0</v>
      </c>
      <c r="W83" s="314">
        <v>0</v>
      </c>
      <c r="X83" s="314">
        <v>0</v>
      </c>
      <c r="Y83" s="314">
        <v>0</v>
      </c>
      <c r="Z83" s="314">
        <v>0</v>
      </c>
      <c r="AA83" s="314">
        <v>0</v>
      </c>
      <c r="AB83" s="314">
        <v>0</v>
      </c>
      <c r="AC83" s="314">
        <v>0</v>
      </c>
      <c r="AD83" s="314">
        <v>0</v>
      </c>
      <c r="AE83" s="314">
        <v>0</v>
      </c>
      <c r="AF83" s="314">
        <v>0</v>
      </c>
      <c r="AG83" s="314">
        <v>0</v>
      </c>
      <c r="AH83" s="314">
        <v>0</v>
      </c>
      <c r="AI83" s="314">
        <v>0</v>
      </c>
      <c r="AJ83" s="314">
        <v>0</v>
      </c>
      <c r="AK83" s="314">
        <v>0</v>
      </c>
      <c r="AL83" s="314">
        <v>0</v>
      </c>
      <c r="AM83" s="314">
        <v>0</v>
      </c>
      <c r="AN83" s="314">
        <v>0</v>
      </c>
      <c r="AO83" s="314">
        <v>0</v>
      </c>
      <c r="AP83" s="314">
        <v>0</v>
      </c>
      <c r="AQ83" s="314">
        <v>0</v>
      </c>
      <c r="AR83" s="314">
        <v>0</v>
      </c>
      <c r="AS83" s="314">
        <v>0</v>
      </c>
      <c r="AT83" s="314">
        <v>0</v>
      </c>
      <c r="AU83" s="314">
        <v>0</v>
      </c>
      <c r="AV83" s="314">
        <v>0</v>
      </c>
      <c r="AW83" s="314">
        <v>0</v>
      </c>
      <c r="AX83" s="314">
        <v>0</v>
      </c>
      <c r="AY83" s="314">
        <v>0</v>
      </c>
      <c r="AZ83" s="314">
        <v>0</v>
      </c>
      <c r="BA83" s="314">
        <v>0</v>
      </c>
      <c r="BB83" s="314">
        <v>0</v>
      </c>
      <c r="BC83" s="314">
        <v>0</v>
      </c>
      <c r="BD83" s="314">
        <v>0</v>
      </c>
      <c r="BE83" s="314">
        <v>0</v>
      </c>
      <c r="BF83" s="314">
        <v>0</v>
      </c>
      <c r="BG83" s="314">
        <v>0</v>
      </c>
      <c r="BH83" s="314">
        <v>0</v>
      </c>
      <c r="BI83" s="314">
        <v>0</v>
      </c>
      <c r="BJ83" s="314">
        <v>0</v>
      </c>
      <c r="BK83" s="314">
        <v>0</v>
      </c>
      <c r="BL83" s="314">
        <v>0</v>
      </c>
      <c r="BM83" s="314">
        <v>0</v>
      </c>
      <c r="BN83" s="314">
        <v>0</v>
      </c>
      <c r="BO83" s="314">
        <v>0</v>
      </c>
      <c r="BP83" s="314">
        <v>0</v>
      </c>
      <c r="BQ83" s="314">
        <v>0</v>
      </c>
    </row>
    <row r="84" spans="1:69">
      <c r="A84" s="32"/>
      <c r="B84" s="32"/>
      <c r="C84" s="66"/>
      <c r="D84" s="305" t="s">
        <v>203</v>
      </c>
      <c r="E84" s="304"/>
      <c r="F84" s="304"/>
      <c r="G84" s="304"/>
      <c r="H84" s="303"/>
      <c r="I84" s="66"/>
      <c r="J84" s="314">
        <v>0</v>
      </c>
      <c r="K84" s="314">
        <v>0</v>
      </c>
      <c r="L84" s="314">
        <v>0</v>
      </c>
      <c r="M84" s="314">
        <v>0</v>
      </c>
      <c r="N84" s="314">
        <v>0</v>
      </c>
      <c r="O84" s="314">
        <v>0</v>
      </c>
      <c r="P84" s="314">
        <v>0</v>
      </c>
      <c r="Q84" s="314">
        <v>0</v>
      </c>
      <c r="R84" s="314">
        <v>0</v>
      </c>
      <c r="S84" s="314">
        <v>0</v>
      </c>
      <c r="T84" s="314">
        <v>0</v>
      </c>
      <c r="U84" s="314">
        <v>0</v>
      </c>
      <c r="V84" s="314">
        <v>0</v>
      </c>
      <c r="W84" s="314">
        <v>0</v>
      </c>
      <c r="X84" s="314">
        <v>0</v>
      </c>
      <c r="Y84" s="314">
        <v>0</v>
      </c>
      <c r="Z84" s="314">
        <v>0</v>
      </c>
      <c r="AA84" s="314">
        <v>0</v>
      </c>
      <c r="AB84" s="314">
        <v>0</v>
      </c>
      <c r="AC84" s="314">
        <v>0</v>
      </c>
      <c r="AD84" s="314">
        <v>0</v>
      </c>
      <c r="AE84" s="314">
        <v>0</v>
      </c>
      <c r="AF84" s="314">
        <v>0</v>
      </c>
      <c r="AG84" s="314">
        <v>0</v>
      </c>
      <c r="AH84" s="314">
        <v>0</v>
      </c>
      <c r="AI84" s="314">
        <v>0</v>
      </c>
      <c r="AJ84" s="314">
        <v>0</v>
      </c>
      <c r="AK84" s="314">
        <v>0</v>
      </c>
      <c r="AL84" s="314">
        <v>0</v>
      </c>
      <c r="AM84" s="314">
        <v>0</v>
      </c>
      <c r="AN84" s="314">
        <v>0</v>
      </c>
      <c r="AO84" s="314">
        <v>0</v>
      </c>
      <c r="AP84" s="314">
        <v>0</v>
      </c>
      <c r="AQ84" s="314">
        <v>0</v>
      </c>
      <c r="AR84" s="314">
        <v>0</v>
      </c>
      <c r="AS84" s="314">
        <v>0</v>
      </c>
      <c r="AT84" s="314">
        <v>0</v>
      </c>
      <c r="AU84" s="314">
        <v>0</v>
      </c>
      <c r="AV84" s="314">
        <v>0</v>
      </c>
      <c r="AW84" s="314">
        <v>0</v>
      </c>
      <c r="AX84" s="314">
        <v>0</v>
      </c>
      <c r="AY84" s="314">
        <v>0</v>
      </c>
      <c r="AZ84" s="314">
        <v>0</v>
      </c>
      <c r="BA84" s="314">
        <v>0</v>
      </c>
      <c r="BB84" s="314">
        <v>0</v>
      </c>
      <c r="BC84" s="314">
        <v>0</v>
      </c>
      <c r="BD84" s="314">
        <v>0</v>
      </c>
      <c r="BE84" s="314">
        <v>0</v>
      </c>
      <c r="BF84" s="314">
        <v>0</v>
      </c>
      <c r="BG84" s="314">
        <v>0</v>
      </c>
      <c r="BH84" s="314">
        <v>0</v>
      </c>
      <c r="BI84" s="314">
        <v>0</v>
      </c>
      <c r="BJ84" s="314">
        <v>0</v>
      </c>
      <c r="BK84" s="314">
        <v>0</v>
      </c>
      <c r="BL84" s="314">
        <v>0</v>
      </c>
      <c r="BM84" s="314">
        <v>0</v>
      </c>
      <c r="BN84" s="314">
        <v>0</v>
      </c>
      <c r="BO84" s="314">
        <v>0</v>
      </c>
      <c r="BP84" s="314">
        <v>0</v>
      </c>
      <c r="BQ84" s="314">
        <v>0</v>
      </c>
    </row>
    <row r="85" spans="1:69">
      <c r="A85" s="32"/>
      <c r="B85" s="32"/>
      <c r="C85" s="66"/>
      <c r="D85" s="305" t="s">
        <v>202</v>
      </c>
      <c r="E85" s="304"/>
      <c r="F85" s="304"/>
      <c r="G85" s="304"/>
      <c r="H85" s="303"/>
      <c r="I85" s="66"/>
      <c r="J85" s="314">
        <v>0</v>
      </c>
      <c r="K85" s="314">
        <v>0</v>
      </c>
      <c r="L85" s="314">
        <v>0</v>
      </c>
      <c r="M85" s="314">
        <v>0</v>
      </c>
      <c r="N85" s="314">
        <v>0</v>
      </c>
      <c r="O85" s="314">
        <v>0</v>
      </c>
      <c r="P85" s="314">
        <v>0</v>
      </c>
      <c r="Q85" s="314">
        <v>0</v>
      </c>
      <c r="R85" s="314">
        <v>0</v>
      </c>
      <c r="S85" s="314">
        <v>0</v>
      </c>
      <c r="T85" s="314">
        <v>0</v>
      </c>
      <c r="U85" s="314">
        <v>0</v>
      </c>
      <c r="V85" s="314">
        <v>0</v>
      </c>
      <c r="W85" s="314">
        <v>0</v>
      </c>
      <c r="X85" s="314">
        <v>0</v>
      </c>
      <c r="Y85" s="314">
        <v>0</v>
      </c>
      <c r="Z85" s="314">
        <v>0</v>
      </c>
      <c r="AA85" s="314">
        <v>0</v>
      </c>
      <c r="AB85" s="314">
        <v>0</v>
      </c>
      <c r="AC85" s="314">
        <v>0</v>
      </c>
      <c r="AD85" s="314">
        <v>0</v>
      </c>
      <c r="AE85" s="314">
        <v>0</v>
      </c>
      <c r="AF85" s="314">
        <v>0</v>
      </c>
      <c r="AG85" s="314">
        <v>0</v>
      </c>
      <c r="AH85" s="314">
        <v>0</v>
      </c>
      <c r="AI85" s="314">
        <v>0</v>
      </c>
      <c r="AJ85" s="314">
        <v>0</v>
      </c>
      <c r="AK85" s="314">
        <v>0</v>
      </c>
      <c r="AL85" s="314">
        <v>0</v>
      </c>
      <c r="AM85" s="314">
        <v>0</v>
      </c>
      <c r="AN85" s="314">
        <v>0</v>
      </c>
      <c r="AO85" s="314">
        <v>0</v>
      </c>
      <c r="AP85" s="314">
        <v>0</v>
      </c>
      <c r="AQ85" s="314">
        <v>0</v>
      </c>
      <c r="AR85" s="314">
        <v>0</v>
      </c>
      <c r="AS85" s="314">
        <v>0</v>
      </c>
      <c r="AT85" s="314">
        <v>0</v>
      </c>
      <c r="AU85" s="314">
        <v>0</v>
      </c>
      <c r="AV85" s="314">
        <v>0</v>
      </c>
      <c r="AW85" s="314">
        <v>0</v>
      </c>
      <c r="AX85" s="314">
        <v>0</v>
      </c>
      <c r="AY85" s="314">
        <v>0</v>
      </c>
      <c r="AZ85" s="314">
        <v>0</v>
      </c>
      <c r="BA85" s="314">
        <v>0</v>
      </c>
      <c r="BB85" s="314">
        <v>0</v>
      </c>
      <c r="BC85" s="314">
        <v>0</v>
      </c>
      <c r="BD85" s="314">
        <v>0</v>
      </c>
      <c r="BE85" s="314">
        <v>0</v>
      </c>
      <c r="BF85" s="314">
        <v>0</v>
      </c>
      <c r="BG85" s="314">
        <v>0</v>
      </c>
      <c r="BH85" s="314">
        <v>0</v>
      </c>
      <c r="BI85" s="314">
        <v>0</v>
      </c>
      <c r="BJ85" s="314">
        <v>0</v>
      </c>
      <c r="BK85" s="314">
        <v>0</v>
      </c>
      <c r="BL85" s="314">
        <v>0</v>
      </c>
      <c r="BM85" s="314">
        <v>0</v>
      </c>
      <c r="BN85" s="314">
        <v>0</v>
      </c>
      <c r="BO85" s="314">
        <v>0</v>
      </c>
      <c r="BP85" s="314">
        <v>0</v>
      </c>
      <c r="BQ85" s="314">
        <v>0</v>
      </c>
    </row>
    <row r="86" spans="1:69">
      <c r="A86" s="32"/>
      <c r="B86" s="32"/>
      <c r="C86" s="66"/>
      <c r="D86" s="305" t="s">
        <v>201</v>
      </c>
      <c r="E86" s="304"/>
      <c r="F86" s="304"/>
      <c r="G86" s="304"/>
      <c r="H86" s="303"/>
      <c r="I86" s="66"/>
      <c r="J86" s="314">
        <v>0</v>
      </c>
      <c r="K86" s="314">
        <v>0</v>
      </c>
      <c r="L86" s="314">
        <v>0</v>
      </c>
      <c r="M86" s="314">
        <v>0</v>
      </c>
      <c r="N86" s="314">
        <v>0</v>
      </c>
      <c r="O86" s="314">
        <v>0</v>
      </c>
      <c r="P86" s="314">
        <v>0</v>
      </c>
      <c r="Q86" s="314">
        <v>0</v>
      </c>
      <c r="R86" s="314">
        <v>0</v>
      </c>
      <c r="S86" s="314">
        <v>0</v>
      </c>
      <c r="T86" s="314">
        <v>0</v>
      </c>
      <c r="U86" s="314">
        <v>0</v>
      </c>
      <c r="V86" s="314">
        <v>0</v>
      </c>
      <c r="W86" s="314">
        <v>0</v>
      </c>
      <c r="X86" s="314">
        <v>0</v>
      </c>
      <c r="Y86" s="314">
        <v>0</v>
      </c>
      <c r="Z86" s="314">
        <v>0</v>
      </c>
      <c r="AA86" s="314">
        <v>0</v>
      </c>
      <c r="AB86" s="314">
        <v>0</v>
      </c>
      <c r="AC86" s="314">
        <v>0</v>
      </c>
      <c r="AD86" s="314">
        <v>0</v>
      </c>
      <c r="AE86" s="314">
        <v>0</v>
      </c>
      <c r="AF86" s="314">
        <v>0</v>
      </c>
      <c r="AG86" s="314">
        <v>0</v>
      </c>
      <c r="AH86" s="314">
        <v>0</v>
      </c>
      <c r="AI86" s="314">
        <v>0</v>
      </c>
      <c r="AJ86" s="314">
        <v>0</v>
      </c>
      <c r="AK86" s="314">
        <v>0</v>
      </c>
      <c r="AL86" s="314">
        <v>0</v>
      </c>
      <c r="AM86" s="314">
        <v>0</v>
      </c>
      <c r="AN86" s="314">
        <v>0</v>
      </c>
      <c r="AO86" s="314">
        <v>0</v>
      </c>
      <c r="AP86" s="314">
        <v>0</v>
      </c>
      <c r="AQ86" s="314">
        <v>0</v>
      </c>
      <c r="AR86" s="314">
        <v>0</v>
      </c>
      <c r="AS86" s="314">
        <v>0</v>
      </c>
      <c r="AT86" s="314">
        <v>0</v>
      </c>
      <c r="AU86" s="314">
        <v>0</v>
      </c>
      <c r="AV86" s="314">
        <v>0</v>
      </c>
      <c r="AW86" s="314">
        <v>0</v>
      </c>
      <c r="AX86" s="314">
        <v>0</v>
      </c>
      <c r="AY86" s="314">
        <v>0</v>
      </c>
      <c r="AZ86" s="314">
        <v>0</v>
      </c>
      <c r="BA86" s="314">
        <v>0</v>
      </c>
      <c r="BB86" s="314">
        <v>0</v>
      </c>
      <c r="BC86" s="314">
        <v>0</v>
      </c>
      <c r="BD86" s="314">
        <v>0</v>
      </c>
      <c r="BE86" s="314">
        <v>0</v>
      </c>
      <c r="BF86" s="314">
        <v>0</v>
      </c>
      <c r="BG86" s="314">
        <v>0</v>
      </c>
      <c r="BH86" s="314">
        <v>0</v>
      </c>
      <c r="BI86" s="314">
        <v>0</v>
      </c>
      <c r="BJ86" s="314">
        <v>0</v>
      </c>
      <c r="BK86" s="314">
        <v>0</v>
      </c>
      <c r="BL86" s="314">
        <v>0</v>
      </c>
      <c r="BM86" s="314">
        <v>0</v>
      </c>
      <c r="BN86" s="314">
        <v>0</v>
      </c>
      <c r="BO86" s="314">
        <v>0</v>
      </c>
      <c r="BP86" s="314">
        <v>0</v>
      </c>
      <c r="BQ86" s="314">
        <v>0</v>
      </c>
    </row>
    <row r="87" spans="1:69">
      <c r="A87" s="32"/>
      <c r="B87" s="32"/>
      <c r="C87" s="66"/>
      <c r="D87" s="305" t="s">
        <v>200</v>
      </c>
      <c r="E87" s="304"/>
      <c r="F87" s="304"/>
      <c r="G87" s="304"/>
      <c r="H87" s="303"/>
      <c r="I87" s="66"/>
      <c r="J87" s="314">
        <v>0</v>
      </c>
      <c r="K87" s="314">
        <v>0</v>
      </c>
      <c r="L87" s="314">
        <v>0</v>
      </c>
      <c r="M87" s="314">
        <v>0</v>
      </c>
      <c r="N87" s="314">
        <v>0</v>
      </c>
      <c r="O87" s="314">
        <v>0</v>
      </c>
      <c r="P87" s="314">
        <v>0</v>
      </c>
      <c r="Q87" s="314">
        <v>0</v>
      </c>
      <c r="R87" s="314">
        <v>0</v>
      </c>
      <c r="S87" s="314">
        <v>0</v>
      </c>
      <c r="T87" s="314">
        <v>0</v>
      </c>
      <c r="U87" s="314">
        <v>0</v>
      </c>
      <c r="V87" s="314">
        <v>0</v>
      </c>
      <c r="W87" s="314">
        <v>0</v>
      </c>
      <c r="X87" s="314">
        <v>0</v>
      </c>
      <c r="Y87" s="314">
        <v>0</v>
      </c>
      <c r="Z87" s="314">
        <v>0</v>
      </c>
      <c r="AA87" s="314">
        <v>0</v>
      </c>
      <c r="AB87" s="314">
        <v>0</v>
      </c>
      <c r="AC87" s="314">
        <v>0</v>
      </c>
      <c r="AD87" s="314">
        <v>0</v>
      </c>
      <c r="AE87" s="314">
        <v>0</v>
      </c>
      <c r="AF87" s="314">
        <v>0</v>
      </c>
      <c r="AG87" s="314">
        <v>0</v>
      </c>
      <c r="AH87" s="314">
        <v>0</v>
      </c>
      <c r="AI87" s="314">
        <v>0</v>
      </c>
      <c r="AJ87" s="314">
        <v>0</v>
      </c>
      <c r="AK87" s="314">
        <v>0</v>
      </c>
      <c r="AL87" s="314">
        <v>0</v>
      </c>
      <c r="AM87" s="314">
        <v>0</v>
      </c>
      <c r="AN87" s="314">
        <v>0</v>
      </c>
      <c r="AO87" s="314">
        <v>0</v>
      </c>
      <c r="AP87" s="314">
        <v>0</v>
      </c>
      <c r="AQ87" s="314">
        <v>0</v>
      </c>
      <c r="AR87" s="314">
        <v>0</v>
      </c>
      <c r="AS87" s="314">
        <v>0</v>
      </c>
      <c r="AT87" s="314">
        <v>0</v>
      </c>
      <c r="AU87" s="314">
        <v>0</v>
      </c>
      <c r="AV87" s="314">
        <v>0</v>
      </c>
      <c r="AW87" s="314">
        <v>0</v>
      </c>
      <c r="AX87" s="314">
        <v>0</v>
      </c>
      <c r="AY87" s="314">
        <v>0</v>
      </c>
      <c r="AZ87" s="314">
        <v>0</v>
      </c>
      <c r="BA87" s="314">
        <v>0</v>
      </c>
      <c r="BB87" s="314">
        <v>0</v>
      </c>
      <c r="BC87" s="314">
        <v>0</v>
      </c>
      <c r="BD87" s="314">
        <v>0</v>
      </c>
      <c r="BE87" s="314">
        <v>0</v>
      </c>
      <c r="BF87" s="314">
        <v>0</v>
      </c>
      <c r="BG87" s="314">
        <v>0</v>
      </c>
      <c r="BH87" s="314">
        <v>0</v>
      </c>
      <c r="BI87" s="314">
        <v>0</v>
      </c>
      <c r="BJ87" s="314">
        <v>0</v>
      </c>
      <c r="BK87" s="314">
        <v>0</v>
      </c>
      <c r="BL87" s="314">
        <v>0</v>
      </c>
      <c r="BM87" s="314">
        <v>0</v>
      </c>
      <c r="BN87" s="314">
        <v>0</v>
      </c>
      <c r="BO87" s="314">
        <v>0</v>
      </c>
      <c r="BP87" s="314">
        <v>0</v>
      </c>
      <c r="BQ87" s="314">
        <v>0</v>
      </c>
    </row>
    <row r="88" spans="1:69">
      <c r="A88" s="32"/>
      <c r="B88" s="32"/>
      <c r="C88" s="66"/>
      <c r="D88" s="305" t="s">
        <v>199</v>
      </c>
      <c r="E88" s="304"/>
      <c r="F88" s="304"/>
      <c r="G88" s="304"/>
      <c r="H88" s="303"/>
      <c r="I88" s="66"/>
      <c r="J88" s="314">
        <v>0</v>
      </c>
      <c r="K88" s="314">
        <v>0</v>
      </c>
      <c r="L88" s="314">
        <v>0</v>
      </c>
      <c r="M88" s="314">
        <v>0</v>
      </c>
      <c r="N88" s="314">
        <v>0</v>
      </c>
      <c r="O88" s="314">
        <v>0</v>
      </c>
      <c r="P88" s="314">
        <v>0</v>
      </c>
      <c r="Q88" s="314">
        <v>0</v>
      </c>
      <c r="R88" s="314">
        <v>0</v>
      </c>
      <c r="S88" s="314">
        <v>0</v>
      </c>
      <c r="T88" s="314">
        <v>0</v>
      </c>
      <c r="U88" s="314">
        <v>0</v>
      </c>
      <c r="V88" s="314">
        <v>0</v>
      </c>
      <c r="W88" s="314">
        <v>0</v>
      </c>
      <c r="X88" s="314">
        <v>0</v>
      </c>
      <c r="Y88" s="314">
        <v>0</v>
      </c>
      <c r="Z88" s="314">
        <v>0</v>
      </c>
      <c r="AA88" s="314">
        <v>0</v>
      </c>
      <c r="AB88" s="314">
        <v>0</v>
      </c>
      <c r="AC88" s="314">
        <v>0</v>
      </c>
      <c r="AD88" s="314">
        <v>0</v>
      </c>
      <c r="AE88" s="314">
        <v>0</v>
      </c>
      <c r="AF88" s="314">
        <v>0</v>
      </c>
      <c r="AG88" s="314">
        <v>0</v>
      </c>
      <c r="AH88" s="314">
        <v>0</v>
      </c>
      <c r="AI88" s="314">
        <v>0</v>
      </c>
      <c r="AJ88" s="314">
        <v>0</v>
      </c>
      <c r="AK88" s="314">
        <v>0</v>
      </c>
      <c r="AL88" s="314">
        <v>0</v>
      </c>
      <c r="AM88" s="314">
        <v>0</v>
      </c>
      <c r="AN88" s="314">
        <v>0</v>
      </c>
      <c r="AO88" s="314">
        <v>0</v>
      </c>
      <c r="AP88" s="314">
        <v>0</v>
      </c>
      <c r="AQ88" s="314">
        <v>0</v>
      </c>
      <c r="AR88" s="314">
        <v>0</v>
      </c>
      <c r="AS88" s="314">
        <v>0</v>
      </c>
      <c r="AT88" s="314">
        <v>0</v>
      </c>
      <c r="AU88" s="314">
        <v>0</v>
      </c>
      <c r="AV88" s="314">
        <v>0</v>
      </c>
      <c r="AW88" s="314">
        <v>0</v>
      </c>
      <c r="AX88" s="314">
        <v>0</v>
      </c>
      <c r="AY88" s="314">
        <v>0</v>
      </c>
      <c r="AZ88" s="314">
        <v>0</v>
      </c>
      <c r="BA88" s="314">
        <v>0</v>
      </c>
      <c r="BB88" s="314">
        <v>0</v>
      </c>
      <c r="BC88" s="314">
        <v>0</v>
      </c>
      <c r="BD88" s="314">
        <v>0</v>
      </c>
      <c r="BE88" s="314">
        <v>0</v>
      </c>
      <c r="BF88" s="314">
        <v>0</v>
      </c>
      <c r="BG88" s="314">
        <v>0</v>
      </c>
      <c r="BH88" s="314">
        <v>0</v>
      </c>
      <c r="BI88" s="314">
        <v>0</v>
      </c>
      <c r="BJ88" s="314">
        <v>0</v>
      </c>
      <c r="BK88" s="314">
        <v>0</v>
      </c>
      <c r="BL88" s="314">
        <v>0</v>
      </c>
      <c r="BM88" s="314">
        <v>0</v>
      </c>
      <c r="BN88" s="314">
        <v>0</v>
      </c>
      <c r="BO88" s="314">
        <v>0</v>
      </c>
      <c r="BP88" s="314">
        <v>0</v>
      </c>
      <c r="BQ88" s="314">
        <v>0</v>
      </c>
    </row>
    <row r="89" spans="1:69">
      <c r="A89" s="32"/>
      <c r="B89" s="32"/>
      <c r="C89" s="66"/>
      <c r="D89" s="305" t="s">
        <v>198</v>
      </c>
      <c r="E89" s="304"/>
      <c r="F89" s="304"/>
      <c r="G89" s="304"/>
      <c r="H89" s="303"/>
      <c r="I89" s="66"/>
      <c r="J89" s="313">
        <v>0</v>
      </c>
      <c r="K89" s="313">
        <v>0</v>
      </c>
      <c r="L89" s="313">
        <v>0</v>
      </c>
      <c r="M89" s="313">
        <v>0</v>
      </c>
      <c r="N89" s="313">
        <v>0</v>
      </c>
      <c r="O89" s="313">
        <v>0</v>
      </c>
      <c r="P89" s="313">
        <v>0</v>
      </c>
      <c r="Q89" s="313">
        <v>0</v>
      </c>
      <c r="R89" s="313">
        <v>0</v>
      </c>
      <c r="S89" s="313">
        <v>0</v>
      </c>
      <c r="T89" s="313">
        <v>0</v>
      </c>
      <c r="U89" s="313">
        <v>0</v>
      </c>
      <c r="V89" s="313">
        <v>0</v>
      </c>
      <c r="W89" s="313">
        <v>0</v>
      </c>
      <c r="X89" s="313">
        <v>0</v>
      </c>
      <c r="Y89" s="313">
        <v>0</v>
      </c>
      <c r="Z89" s="313">
        <v>0</v>
      </c>
      <c r="AA89" s="313">
        <v>0</v>
      </c>
      <c r="AB89" s="313">
        <v>0</v>
      </c>
      <c r="AC89" s="313">
        <v>0</v>
      </c>
      <c r="AD89" s="313">
        <v>0</v>
      </c>
      <c r="AE89" s="313">
        <v>0</v>
      </c>
      <c r="AF89" s="313">
        <v>0</v>
      </c>
      <c r="AG89" s="313">
        <v>0</v>
      </c>
      <c r="AH89" s="313">
        <v>0</v>
      </c>
      <c r="AI89" s="313">
        <v>0</v>
      </c>
      <c r="AJ89" s="313">
        <v>0</v>
      </c>
      <c r="AK89" s="313">
        <v>0</v>
      </c>
      <c r="AL89" s="313">
        <v>0</v>
      </c>
      <c r="AM89" s="313">
        <v>0</v>
      </c>
      <c r="AN89" s="313">
        <v>0</v>
      </c>
      <c r="AO89" s="313">
        <v>0</v>
      </c>
      <c r="AP89" s="313">
        <v>0</v>
      </c>
      <c r="AQ89" s="313">
        <v>0</v>
      </c>
      <c r="AR89" s="313">
        <v>0</v>
      </c>
      <c r="AS89" s="313">
        <v>0</v>
      </c>
      <c r="AT89" s="313">
        <v>0</v>
      </c>
      <c r="AU89" s="313">
        <v>0</v>
      </c>
      <c r="AV89" s="313">
        <v>0</v>
      </c>
      <c r="AW89" s="313">
        <v>0</v>
      </c>
      <c r="AX89" s="313">
        <v>0</v>
      </c>
      <c r="AY89" s="313">
        <v>0</v>
      </c>
      <c r="AZ89" s="313">
        <v>0</v>
      </c>
      <c r="BA89" s="313">
        <v>0</v>
      </c>
      <c r="BB89" s="313">
        <v>0</v>
      </c>
      <c r="BC89" s="313">
        <v>0</v>
      </c>
      <c r="BD89" s="313">
        <v>0</v>
      </c>
      <c r="BE89" s="313">
        <v>0</v>
      </c>
      <c r="BF89" s="313">
        <v>0</v>
      </c>
      <c r="BG89" s="313">
        <v>0</v>
      </c>
      <c r="BH89" s="313">
        <v>0</v>
      </c>
      <c r="BI89" s="313">
        <v>0</v>
      </c>
      <c r="BJ89" s="313">
        <v>0</v>
      </c>
      <c r="BK89" s="313">
        <v>0</v>
      </c>
      <c r="BL89" s="313">
        <v>0</v>
      </c>
      <c r="BM89" s="313">
        <v>0</v>
      </c>
      <c r="BN89" s="313">
        <v>0</v>
      </c>
      <c r="BO89" s="313">
        <v>0</v>
      </c>
      <c r="BP89" s="313">
        <v>0</v>
      </c>
      <c r="BQ89" s="313">
        <v>0</v>
      </c>
    </row>
    <row r="90" spans="1:69">
      <c r="A90" s="32"/>
      <c r="B90" s="32"/>
      <c r="C90" s="66"/>
      <c r="D90" s="1268" t="s">
        <v>197</v>
      </c>
      <c r="E90" s="1268"/>
      <c r="F90" s="1268"/>
      <c r="G90" s="1268"/>
      <c r="H90" s="1268"/>
      <c r="I90" s="66"/>
      <c r="J90" s="311">
        <v>7</v>
      </c>
      <c r="K90" s="311">
        <v>7</v>
      </c>
      <c r="L90" s="311">
        <v>7</v>
      </c>
      <c r="M90" s="311">
        <v>7</v>
      </c>
      <c r="N90" s="311">
        <v>7</v>
      </c>
      <c r="O90" s="311">
        <v>7</v>
      </c>
      <c r="P90" s="311">
        <v>7</v>
      </c>
      <c r="Q90" s="311">
        <v>7</v>
      </c>
      <c r="R90" s="311">
        <v>7</v>
      </c>
      <c r="S90" s="311">
        <v>7</v>
      </c>
      <c r="T90" s="311">
        <v>7</v>
      </c>
      <c r="U90" s="311">
        <v>7</v>
      </c>
      <c r="V90" s="311">
        <v>9</v>
      </c>
      <c r="W90" s="311">
        <v>9</v>
      </c>
      <c r="X90" s="311">
        <v>9</v>
      </c>
      <c r="Y90" s="311">
        <v>9</v>
      </c>
      <c r="Z90" s="311">
        <v>9</v>
      </c>
      <c r="AA90" s="311">
        <v>9</v>
      </c>
      <c r="AB90" s="311">
        <v>9</v>
      </c>
      <c r="AC90" s="311">
        <v>9</v>
      </c>
      <c r="AD90" s="311">
        <v>9</v>
      </c>
      <c r="AE90" s="311">
        <v>9</v>
      </c>
      <c r="AF90" s="311">
        <v>9</v>
      </c>
      <c r="AG90" s="311">
        <v>9</v>
      </c>
      <c r="AH90" s="311">
        <v>12</v>
      </c>
      <c r="AI90" s="311">
        <v>12</v>
      </c>
      <c r="AJ90" s="311">
        <v>12</v>
      </c>
      <c r="AK90" s="311">
        <v>12</v>
      </c>
      <c r="AL90" s="311">
        <v>12</v>
      </c>
      <c r="AM90" s="311">
        <v>12</v>
      </c>
      <c r="AN90" s="311">
        <v>12</v>
      </c>
      <c r="AO90" s="311">
        <v>12</v>
      </c>
      <c r="AP90" s="311">
        <v>12</v>
      </c>
      <c r="AQ90" s="311">
        <v>12</v>
      </c>
      <c r="AR90" s="311">
        <v>12</v>
      </c>
      <c r="AS90" s="311">
        <v>12</v>
      </c>
      <c r="AT90" s="311">
        <v>13</v>
      </c>
      <c r="AU90" s="311">
        <v>13</v>
      </c>
      <c r="AV90" s="311">
        <v>13</v>
      </c>
      <c r="AW90" s="311">
        <v>13</v>
      </c>
      <c r="AX90" s="311">
        <v>13</v>
      </c>
      <c r="AY90" s="311">
        <v>13</v>
      </c>
      <c r="AZ90" s="311">
        <v>13</v>
      </c>
      <c r="BA90" s="311">
        <v>13</v>
      </c>
      <c r="BB90" s="311">
        <v>13</v>
      </c>
      <c r="BC90" s="311">
        <v>13</v>
      </c>
      <c r="BD90" s="311">
        <v>13</v>
      </c>
      <c r="BE90" s="311">
        <v>13</v>
      </c>
      <c r="BF90" s="311">
        <v>14</v>
      </c>
      <c r="BG90" s="311">
        <v>14</v>
      </c>
      <c r="BH90" s="311">
        <v>14</v>
      </c>
      <c r="BI90" s="311">
        <v>14</v>
      </c>
      <c r="BJ90" s="311">
        <v>14</v>
      </c>
      <c r="BK90" s="311">
        <v>14</v>
      </c>
      <c r="BL90" s="311">
        <v>14</v>
      </c>
      <c r="BM90" s="311">
        <v>14</v>
      </c>
      <c r="BN90" s="311">
        <v>14</v>
      </c>
      <c r="BO90" s="311">
        <v>14</v>
      </c>
      <c r="BP90" s="311">
        <v>14</v>
      </c>
      <c r="BQ90" s="311">
        <v>14</v>
      </c>
    </row>
    <row r="91" spans="1:69">
      <c r="A91" s="32"/>
      <c r="B91" s="32"/>
      <c r="C91" s="66"/>
      <c r="D91" s="66"/>
      <c r="E91" s="66"/>
      <c r="F91" s="66"/>
      <c r="G91" s="66"/>
      <c r="H91" s="66"/>
      <c r="I91" s="66"/>
      <c r="J91" s="195"/>
      <c r="K91" s="195"/>
      <c r="L91" s="195"/>
      <c r="M91" s="195"/>
      <c r="N91" s="195"/>
      <c r="O91" s="195"/>
      <c r="P91" s="195"/>
      <c r="Q91" s="195"/>
      <c r="R91" s="195"/>
      <c r="S91" s="195"/>
      <c r="T91" s="195"/>
      <c r="U91" s="195"/>
      <c r="V91" s="195"/>
      <c r="W91" s="195"/>
      <c r="X91" s="195"/>
      <c r="Y91" s="195"/>
      <c r="Z91" s="195"/>
      <c r="AA91" s="195"/>
      <c r="AB91" s="195"/>
      <c r="AC91" s="195"/>
      <c r="AD91" s="195"/>
      <c r="AE91" s="195"/>
      <c r="AF91" s="195"/>
      <c r="AG91" s="195"/>
      <c r="AH91" s="195"/>
      <c r="AI91" s="195"/>
      <c r="AJ91" s="195"/>
      <c r="AK91" s="195"/>
      <c r="AL91" s="195"/>
      <c r="AM91" s="195"/>
      <c r="AN91" s="195"/>
      <c r="AO91" s="195"/>
      <c r="AP91" s="195"/>
      <c r="AQ91" s="195"/>
      <c r="AR91" s="195"/>
      <c r="AS91" s="195"/>
      <c r="AT91" s="195"/>
      <c r="AU91" s="195"/>
      <c r="AV91" s="195"/>
      <c r="AW91" s="195"/>
    </row>
    <row r="92" spans="1:69">
      <c r="A92" s="32"/>
      <c r="B92" s="32"/>
      <c r="C92" s="66"/>
      <c r="D92" s="66"/>
      <c r="E92" s="66"/>
      <c r="F92" s="66"/>
      <c r="G92" s="66"/>
      <c r="H92" s="66"/>
      <c r="I92" s="66"/>
      <c r="J92" s="195"/>
      <c r="K92" s="195"/>
      <c r="L92" s="195"/>
      <c r="M92" s="195"/>
      <c r="N92" s="195"/>
      <c r="O92" s="195"/>
      <c r="P92" s="195"/>
      <c r="Q92" s="195"/>
      <c r="R92" s="195"/>
      <c r="S92" s="195"/>
      <c r="T92" s="195"/>
      <c r="U92" s="195"/>
      <c r="V92" s="195"/>
      <c r="W92" s="195"/>
      <c r="X92" s="195"/>
      <c r="Y92" s="195"/>
      <c r="Z92" s="195"/>
      <c r="AA92" s="195"/>
      <c r="AB92" s="195"/>
      <c r="AC92" s="195"/>
      <c r="AD92" s="195"/>
      <c r="AE92" s="195"/>
      <c r="AF92" s="195"/>
      <c r="AG92" s="195"/>
      <c r="AH92" s="195"/>
      <c r="AI92" s="195"/>
      <c r="AJ92" s="195"/>
      <c r="AK92" s="195"/>
      <c r="AL92" s="195"/>
      <c r="AM92" s="195"/>
      <c r="AN92" s="195"/>
      <c r="AO92" s="195"/>
      <c r="AP92" s="195"/>
      <c r="AQ92" s="195"/>
      <c r="AR92" s="195"/>
      <c r="AS92" s="195"/>
      <c r="AT92" s="195"/>
      <c r="AU92" s="195"/>
      <c r="AV92" s="195"/>
      <c r="AW92" s="195"/>
    </row>
    <row r="93" spans="1:69" ht="11.25">
      <c r="A93" s="32"/>
      <c r="B93" s="32"/>
      <c r="C93" s="309" t="s">
        <v>298</v>
      </c>
      <c r="D93" s="66"/>
      <c r="E93" s="66"/>
      <c r="F93" s="66"/>
      <c r="G93" s="66"/>
      <c r="H93" s="66"/>
      <c r="I93" s="66"/>
      <c r="J93" s="195"/>
      <c r="K93" s="195"/>
      <c r="L93" s="195"/>
      <c r="M93" s="195"/>
      <c r="N93" s="195"/>
      <c r="O93" s="195"/>
      <c r="P93" s="195"/>
      <c r="Q93" s="195"/>
      <c r="R93" s="195"/>
      <c r="S93" s="195"/>
      <c r="T93" s="195"/>
      <c r="U93" s="195"/>
      <c r="V93" s="195"/>
      <c r="W93" s="195"/>
      <c r="X93" s="195"/>
      <c r="Y93" s="195"/>
      <c r="Z93" s="195"/>
      <c r="AA93" s="195"/>
      <c r="AB93" s="195"/>
      <c r="AC93" s="195"/>
      <c r="AD93" s="195"/>
      <c r="AE93" s="195"/>
      <c r="AF93" s="195"/>
      <c r="AG93" s="195"/>
      <c r="AH93" s="195"/>
      <c r="AI93" s="195"/>
      <c r="AJ93" s="195"/>
      <c r="AK93" s="195"/>
      <c r="AL93" s="195"/>
      <c r="AM93" s="195"/>
      <c r="AN93" s="195"/>
      <c r="AO93" s="195"/>
      <c r="AP93" s="195"/>
      <c r="AQ93" s="195"/>
      <c r="AR93" s="195"/>
      <c r="AS93" s="195"/>
      <c r="AT93" s="195"/>
      <c r="AU93" s="195"/>
      <c r="AV93" s="195"/>
      <c r="AW93" s="195"/>
    </row>
    <row r="94" spans="1:69">
      <c r="A94" s="32"/>
      <c r="B94" s="32"/>
      <c r="C94" s="66"/>
      <c r="D94" s="66"/>
      <c r="E94" s="66"/>
      <c r="F94" s="66"/>
      <c r="G94" s="66"/>
      <c r="H94" s="66"/>
      <c r="I94" s="66"/>
      <c r="J94" s="195"/>
      <c r="K94" s="195"/>
      <c r="L94" s="195"/>
      <c r="M94" s="195"/>
      <c r="N94" s="195"/>
      <c r="O94" s="195"/>
      <c r="P94" s="195"/>
      <c r="Q94" s="195"/>
      <c r="R94" s="195"/>
      <c r="S94" s="195"/>
      <c r="T94" s="195"/>
      <c r="U94" s="195"/>
      <c r="V94" s="195"/>
      <c r="W94" s="195"/>
      <c r="X94" s="195"/>
      <c r="Y94" s="195"/>
      <c r="Z94" s="195"/>
      <c r="AA94" s="195"/>
      <c r="AB94" s="195"/>
      <c r="AC94" s="195"/>
      <c r="AD94" s="195"/>
      <c r="AE94" s="195"/>
      <c r="AF94" s="195"/>
      <c r="AG94" s="195"/>
      <c r="AH94" s="195"/>
      <c r="AI94" s="195"/>
      <c r="AJ94" s="195"/>
      <c r="AK94" s="195"/>
      <c r="AL94" s="195"/>
      <c r="AM94" s="195"/>
      <c r="AN94" s="195"/>
      <c r="AO94" s="195"/>
      <c r="AP94" s="195"/>
      <c r="AQ94" s="195"/>
      <c r="AR94" s="195"/>
      <c r="AS94" s="195"/>
      <c r="AT94" s="195"/>
      <c r="AU94" s="195"/>
      <c r="AV94" s="195"/>
      <c r="AW94" s="195"/>
    </row>
    <row r="95" spans="1:69">
      <c r="A95" s="32"/>
      <c r="B95" s="32"/>
      <c r="C95" s="66"/>
      <c r="D95" s="321" t="s">
        <v>46</v>
      </c>
      <c r="E95" s="66"/>
      <c r="F95" s="66"/>
      <c r="G95" s="66"/>
      <c r="H95" s="66"/>
      <c r="I95" s="66"/>
      <c r="J95" s="310"/>
      <c r="K95" s="195"/>
      <c r="L95" s="195"/>
      <c r="M95" s="195"/>
      <c r="N95" s="195"/>
      <c r="O95" s="195"/>
      <c r="P95" s="195"/>
      <c r="Q95" s="195"/>
      <c r="R95" s="195"/>
      <c r="S95" s="195"/>
      <c r="T95" s="195"/>
      <c r="U95" s="195"/>
      <c r="V95" s="195"/>
      <c r="W95" s="195"/>
      <c r="X95" s="195"/>
      <c r="Y95" s="195"/>
      <c r="Z95" s="195"/>
      <c r="AA95" s="195"/>
      <c r="AB95" s="195"/>
      <c r="AC95" s="195"/>
      <c r="AD95" s="195"/>
      <c r="AE95" s="195"/>
      <c r="AF95" s="195"/>
      <c r="AG95" s="195"/>
      <c r="AH95" s="195"/>
      <c r="AI95" s="195"/>
      <c r="AJ95" s="195"/>
      <c r="AK95" s="195"/>
      <c r="AL95" s="195"/>
      <c r="AM95" s="195"/>
      <c r="AN95" s="195"/>
      <c r="AO95" s="195"/>
      <c r="AP95" s="195"/>
      <c r="AQ95" s="195"/>
      <c r="AR95" s="195"/>
      <c r="AS95" s="195"/>
      <c r="AT95" s="195"/>
      <c r="AU95" s="195"/>
      <c r="AV95" s="195"/>
      <c r="AW95" s="195"/>
    </row>
    <row r="96" spans="1:69">
      <c r="A96" s="32"/>
      <c r="B96" s="32"/>
      <c r="C96" s="66"/>
      <c r="D96" s="305" t="s">
        <v>215</v>
      </c>
      <c r="E96" s="304"/>
      <c r="F96" s="304"/>
      <c r="G96" s="304"/>
      <c r="H96" s="303"/>
      <c r="I96" s="66"/>
      <c r="J96" s="306">
        <v>8333.3333333333339</v>
      </c>
      <c r="K96" s="306">
        <v>8333.3333333333339</v>
      </c>
      <c r="L96" s="306">
        <v>8333.3333333333339</v>
      </c>
      <c r="M96" s="306">
        <v>8333.3333333333339</v>
      </c>
      <c r="N96" s="306">
        <v>8333.3333333333339</v>
      </c>
      <c r="O96" s="306">
        <v>8333.3333333333339</v>
      </c>
      <c r="P96" s="306">
        <v>8333.3333333333339</v>
      </c>
      <c r="Q96" s="306">
        <v>8333.3333333333339</v>
      </c>
      <c r="R96" s="306">
        <v>8333.3333333333339</v>
      </c>
      <c r="S96" s="306">
        <v>8333.3333333333339</v>
      </c>
      <c r="T96" s="306">
        <v>8333.3333333333339</v>
      </c>
      <c r="U96" s="306">
        <v>8333.3333333333339</v>
      </c>
      <c r="V96" s="306">
        <v>8416.6666666666661</v>
      </c>
      <c r="W96" s="306">
        <v>8416.6666666666661</v>
      </c>
      <c r="X96" s="306">
        <v>8416.6666666666661</v>
      </c>
      <c r="Y96" s="306">
        <v>8416.6666666666661</v>
      </c>
      <c r="Z96" s="306">
        <v>8416.6666666666661</v>
      </c>
      <c r="AA96" s="306">
        <v>8416.6666666666661</v>
      </c>
      <c r="AB96" s="306">
        <v>8416.6666666666661</v>
      </c>
      <c r="AC96" s="306">
        <v>8416.6666666666661</v>
      </c>
      <c r="AD96" s="306">
        <v>8416.6666666666661</v>
      </c>
      <c r="AE96" s="306">
        <v>8416.6666666666661</v>
      </c>
      <c r="AF96" s="306">
        <v>8416.6666666666661</v>
      </c>
      <c r="AG96" s="306">
        <v>8416.6666666666661</v>
      </c>
      <c r="AH96" s="306">
        <v>8500.8333333333339</v>
      </c>
      <c r="AI96" s="306">
        <v>8500.8333333333339</v>
      </c>
      <c r="AJ96" s="306">
        <v>8500.8333333333339</v>
      </c>
      <c r="AK96" s="306">
        <v>8500.8333333333339</v>
      </c>
      <c r="AL96" s="306">
        <v>8500.8333333333339</v>
      </c>
      <c r="AM96" s="306">
        <v>8500.8333333333339</v>
      </c>
      <c r="AN96" s="306">
        <v>8500.8333333333339</v>
      </c>
      <c r="AO96" s="306">
        <v>8500.8333333333339</v>
      </c>
      <c r="AP96" s="306">
        <v>8500.8333333333339</v>
      </c>
      <c r="AQ96" s="306">
        <v>8500.8333333333339</v>
      </c>
      <c r="AR96" s="306">
        <v>8500.8333333333339</v>
      </c>
      <c r="AS96" s="306">
        <v>8500.8333333333339</v>
      </c>
      <c r="AT96" s="306">
        <v>8585.8416666666672</v>
      </c>
      <c r="AU96" s="306">
        <v>8585.8416666666672</v>
      </c>
      <c r="AV96" s="306">
        <v>8585.8416666666672</v>
      </c>
      <c r="AW96" s="306">
        <v>8585.8416666666672</v>
      </c>
      <c r="AX96" s="306">
        <v>8585.8416666666672</v>
      </c>
      <c r="AY96" s="306">
        <v>8585.8416666666672</v>
      </c>
      <c r="AZ96" s="306">
        <v>8585.8416666666672</v>
      </c>
      <c r="BA96" s="306">
        <v>8585.8416666666672</v>
      </c>
      <c r="BB96" s="306">
        <v>8585.8416666666672</v>
      </c>
      <c r="BC96" s="306">
        <v>8585.8416666666672</v>
      </c>
      <c r="BD96" s="306">
        <v>8585.8416666666672</v>
      </c>
      <c r="BE96" s="306">
        <v>8585.8416666666672</v>
      </c>
      <c r="BF96" s="306">
        <v>8671.700083333335</v>
      </c>
      <c r="BG96" s="306">
        <v>8671.700083333335</v>
      </c>
      <c r="BH96" s="306">
        <v>8671.700083333335</v>
      </c>
      <c r="BI96" s="306">
        <v>8671.700083333335</v>
      </c>
      <c r="BJ96" s="306">
        <v>8671.700083333335</v>
      </c>
      <c r="BK96" s="306">
        <v>8671.700083333335</v>
      </c>
      <c r="BL96" s="306">
        <v>8671.700083333335</v>
      </c>
      <c r="BM96" s="306">
        <v>8671.700083333335</v>
      </c>
      <c r="BN96" s="306">
        <v>8671.700083333335</v>
      </c>
      <c r="BO96" s="306">
        <v>8671.700083333335</v>
      </c>
      <c r="BP96" s="306">
        <v>8671.700083333335</v>
      </c>
      <c r="BQ96" s="306">
        <v>8671.700083333335</v>
      </c>
    </row>
    <row r="97" spans="1:69">
      <c r="A97" s="32"/>
      <c r="B97" s="32"/>
      <c r="C97" s="66"/>
      <c r="D97" s="305" t="s">
        <v>216</v>
      </c>
      <c r="E97" s="304"/>
      <c r="F97" s="304"/>
      <c r="G97" s="304"/>
      <c r="H97" s="303"/>
      <c r="I97" s="66"/>
      <c r="J97" s="306">
        <v>15000</v>
      </c>
      <c r="K97" s="306">
        <v>15000</v>
      </c>
      <c r="L97" s="306">
        <v>15000</v>
      </c>
      <c r="M97" s="306">
        <v>15000</v>
      </c>
      <c r="N97" s="306">
        <v>15000</v>
      </c>
      <c r="O97" s="306">
        <v>15000</v>
      </c>
      <c r="P97" s="306">
        <v>15000</v>
      </c>
      <c r="Q97" s="306">
        <v>15000</v>
      </c>
      <c r="R97" s="306">
        <v>15000</v>
      </c>
      <c r="S97" s="306">
        <v>15000</v>
      </c>
      <c r="T97" s="306">
        <v>15000</v>
      </c>
      <c r="U97" s="306">
        <v>15000</v>
      </c>
      <c r="V97" s="306">
        <v>15150</v>
      </c>
      <c r="W97" s="306">
        <v>15150</v>
      </c>
      <c r="X97" s="306">
        <v>15150</v>
      </c>
      <c r="Y97" s="306">
        <v>15150</v>
      </c>
      <c r="Z97" s="306">
        <v>15150</v>
      </c>
      <c r="AA97" s="306">
        <v>15150</v>
      </c>
      <c r="AB97" s="306">
        <v>15150</v>
      </c>
      <c r="AC97" s="306">
        <v>15150</v>
      </c>
      <c r="AD97" s="306">
        <v>15150</v>
      </c>
      <c r="AE97" s="306">
        <v>15150</v>
      </c>
      <c r="AF97" s="306">
        <v>15150</v>
      </c>
      <c r="AG97" s="306">
        <v>15150</v>
      </c>
      <c r="AH97" s="306">
        <v>22952.25</v>
      </c>
      <c r="AI97" s="306">
        <v>22952.25</v>
      </c>
      <c r="AJ97" s="306">
        <v>22952.25</v>
      </c>
      <c r="AK97" s="306">
        <v>22952.25</v>
      </c>
      <c r="AL97" s="306">
        <v>22952.25</v>
      </c>
      <c r="AM97" s="306">
        <v>22952.25</v>
      </c>
      <c r="AN97" s="306">
        <v>22952.25</v>
      </c>
      <c r="AO97" s="306">
        <v>22952.25</v>
      </c>
      <c r="AP97" s="306">
        <v>22952.25</v>
      </c>
      <c r="AQ97" s="306">
        <v>22952.25</v>
      </c>
      <c r="AR97" s="306">
        <v>22952.25</v>
      </c>
      <c r="AS97" s="306">
        <v>22952.25</v>
      </c>
      <c r="AT97" s="306">
        <v>23181.772500000003</v>
      </c>
      <c r="AU97" s="306">
        <v>23181.772500000003</v>
      </c>
      <c r="AV97" s="306">
        <v>23181.772500000003</v>
      </c>
      <c r="AW97" s="306">
        <v>23181.772500000003</v>
      </c>
      <c r="AX97" s="306">
        <v>23181.772500000003</v>
      </c>
      <c r="AY97" s="306">
        <v>23181.772500000003</v>
      </c>
      <c r="AZ97" s="306">
        <v>23181.772500000003</v>
      </c>
      <c r="BA97" s="306">
        <v>23181.772500000003</v>
      </c>
      <c r="BB97" s="306">
        <v>23181.772500000003</v>
      </c>
      <c r="BC97" s="306">
        <v>23181.772500000003</v>
      </c>
      <c r="BD97" s="306">
        <v>23181.772500000003</v>
      </c>
      <c r="BE97" s="306">
        <v>23181.772500000003</v>
      </c>
      <c r="BF97" s="306">
        <v>31218.120299999999</v>
      </c>
      <c r="BG97" s="306">
        <v>31218.120299999999</v>
      </c>
      <c r="BH97" s="306">
        <v>31218.120299999999</v>
      </c>
      <c r="BI97" s="306">
        <v>31218.120299999999</v>
      </c>
      <c r="BJ97" s="306">
        <v>31218.120299999999</v>
      </c>
      <c r="BK97" s="306">
        <v>31218.120299999999</v>
      </c>
      <c r="BL97" s="306">
        <v>31218.120299999999</v>
      </c>
      <c r="BM97" s="306">
        <v>31218.120299999999</v>
      </c>
      <c r="BN97" s="306">
        <v>31218.120299999999</v>
      </c>
      <c r="BO97" s="306">
        <v>31218.120299999999</v>
      </c>
      <c r="BP97" s="306">
        <v>31218.120299999999</v>
      </c>
      <c r="BQ97" s="306">
        <v>31218.120299999999</v>
      </c>
    </row>
    <row r="98" spans="1:69">
      <c r="A98" s="32"/>
      <c r="B98" s="32"/>
      <c r="C98" s="66"/>
      <c r="D98" s="305" t="s">
        <v>217</v>
      </c>
      <c r="E98" s="304"/>
      <c r="F98" s="304"/>
      <c r="G98" s="304"/>
      <c r="H98" s="303"/>
      <c r="I98" s="66"/>
      <c r="J98" s="306">
        <v>5000</v>
      </c>
      <c r="K98" s="306">
        <v>5000</v>
      </c>
      <c r="L98" s="306">
        <v>5000</v>
      </c>
      <c r="M98" s="306">
        <v>5000</v>
      </c>
      <c r="N98" s="306">
        <v>5000</v>
      </c>
      <c r="O98" s="306">
        <v>5000</v>
      </c>
      <c r="P98" s="306">
        <v>5000</v>
      </c>
      <c r="Q98" s="306">
        <v>5000</v>
      </c>
      <c r="R98" s="306">
        <v>5000</v>
      </c>
      <c r="S98" s="306">
        <v>5000</v>
      </c>
      <c r="T98" s="306">
        <v>5000</v>
      </c>
      <c r="U98" s="306">
        <v>5000</v>
      </c>
      <c r="V98" s="306">
        <v>10100</v>
      </c>
      <c r="W98" s="306">
        <v>10100</v>
      </c>
      <c r="X98" s="306">
        <v>10100</v>
      </c>
      <c r="Y98" s="306">
        <v>10100</v>
      </c>
      <c r="Z98" s="306">
        <v>10100</v>
      </c>
      <c r="AA98" s="306">
        <v>10100</v>
      </c>
      <c r="AB98" s="306">
        <v>10100</v>
      </c>
      <c r="AC98" s="306">
        <v>10100</v>
      </c>
      <c r="AD98" s="306">
        <v>10100</v>
      </c>
      <c r="AE98" s="306">
        <v>10100</v>
      </c>
      <c r="AF98" s="306">
        <v>10100</v>
      </c>
      <c r="AG98" s="306">
        <v>10100</v>
      </c>
      <c r="AH98" s="306">
        <v>10201</v>
      </c>
      <c r="AI98" s="306">
        <v>10201</v>
      </c>
      <c r="AJ98" s="306">
        <v>10201</v>
      </c>
      <c r="AK98" s="306">
        <v>10201</v>
      </c>
      <c r="AL98" s="306">
        <v>10201</v>
      </c>
      <c r="AM98" s="306">
        <v>10201</v>
      </c>
      <c r="AN98" s="306">
        <v>10201</v>
      </c>
      <c r="AO98" s="306">
        <v>10201</v>
      </c>
      <c r="AP98" s="306">
        <v>10201</v>
      </c>
      <c r="AQ98" s="306">
        <v>10201</v>
      </c>
      <c r="AR98" s="306">
        <v>10201</v>
      </c>
      <c r="AS98" s="306">
        <v>10201</v>
      </c>
      <c r="AT98" s="306">
        <v>15454.514999999999</v>
      </c>
      <c r="AU98" s="306">
        <v>15454.514999999999</v>
      </c>
      <c r="AV98" s="306">
        <v>15454.514999999999</v>
      </c>
      <c r="AW98" s="306">
        <v>15454.514999999999</v>
      </c>
      <c r="AX98" s="306">
        <v>15454.514999999999</v>
      </c>
      <c r="AY98" s="306">
        <v>15454.514999999999</v>
      </c>
      <c r="AZ98" s="306">
        <v>15454.514999999999</v>
      </c>
      <c r="BA98" s="306">
        <v>15454.514999999999</v>
      </c>
      <c r="BB98" s="306">
        <v>15454.514999999999</v>
      </c>
      <c r="BC98" s="306">
        <v>15454.514999999999</v>
      </c>
      <c r="BD98" s="306">
        <v>15454.514999999999</v>
      </c>
      <c r="BE98" s="306">
        <v>15454.514999999999</v>
      </c>
      <c r="BF98" s="306">
        <v>15609.060149999999</v>
      </c>
      <c r="BG98" s="306">
        <v>15609.060149999999</v>
      </c>
      <c r="BH98" s="306">
        <v>15609.060149999999</v>
      </c>
      <c r="BI98" s="306">
        <v>15609.060149999999</v>
      </c>
      <c r="BJ98" s="306">
        <v>15609.060149999999</v>
      </c>
      <c r="BK98" s="306">
        <v>15609.060149999999</v>
      </c>
      <c r="BL98" s="306">
        <v>15609.060149999999</v>
      </c>
      <c r="BM98" s="306">
        <v>15609.060149999999</v>
      </c>
      <c r="BN98" s="306">
        <v>15609.060149999999</v>
      </c>
      <c r="BO98" s="306">
        <v>15609.060149999999</v>
      </c>
      <c r="BP98" s="306">
        <v>15609.060149999999</v>
      </c>
      <c r="BQ98" s="306">
        <v>15609.060149999999</v>
      </c>
    </row>
    <row r="99" spans="1:69">
      <c r="A99" s="32"/>
      <c r="B99" s="32"/>
      <c r="C99" s="66"/>
      <c r="D99" s="305" t="s">
        <v>218</v>
      </c>
      <c r="E99" s="304"/>
      <c r="F99" s="304"/>
      <c r="G99" s="304"/>
      <c r="H99" s="303"/>
      <c r="I99" s="66"/>
      <c r="J99" s="306">
        <v>3750</v>
      </c>
      <c r="K99" s="306">
        <v>3750</v>
      </c>
      <c r="L99" s="306">
        <v>3750</v>
      </c>
      <c r="M99" s="306">
        <v>3750</v>
      </c>
      <c r="N99" s="306">
        <v>3750</v>
      </c>
      <c r="O99" s="306">
        <v>3750</v>
      </c>
      <c r="P99" s="306">
        <v>3750</v>
      </c>
      <c r="Q99" s="306">
        <v>3750</v>
      </c>
      <c r="R99" s="306">
        <v>3750</v>
      </c>
      <c r="S99" s="306">
        <v>3750</v>
      </c>
      <c r="T99" s="306">
        <v>3750</v>
      </c>
      <c r="U99" s="306">
        <v>3750</v>
      </c>
      <c r="V99" s="306">
        <v>3787.5</v>
      </c>
      <c r="W99" s="306">
        <v>3787.5</v>
      </c>
      <c r="X99" s="306">
        <v>3787.5</v>
      </c>
      <c r="Y99" s="306">
        <v>3787.5</v>
      </c>
      <c r="Z99" s="306">
        <v>3787.5</v>
      </c>
      <c r="AA99" s="306">
        <v>3787.5</v>
      </c>
      <c r="AB99" s="306">
        <v>3787.5</v>
      </c>
      <c r="AC99" s="306">
        <v>3787.5</v>
      </c>
      <c r="AD99" s="306">
        <v>3787.5</v>
      </c>
      <c r="AE99" s="306">
        <v>3787.5</v>
      </c>
      <c r="AF99" s="306">
        <v>3787.5</v>
      </c>
      <c r="AG99" s="306">
        <v>3787.5</v>
      </c>
      <c r="AH99" s="306">
        <v>7650.75</v>
      </c>
      <c r="AI99" s="306">
        <v>7650.75</v>
      </c>
      <c r="AJ99" s="306">
        <v>7650.75</v>
      </c>
      <c r="AK99" s="306">
        <v>7650.75</v>
      </c>
      <c r="AL99" s="306">
        <v>7650.75</v>
      </c>
      <c r="AM99" s="306">
        <v>7650.75</v>
      </c>
      <c r="AN99" s="306">
        <v>7650.75</v>
      </c>
      <c r="AO99" s="306">
        <v>7650.75</v>
      </c>
      <c r="AP99" s="306">
        <v>7650.75</v>
      </c>
      <c r="AQ99" s="306">
        <v>7650.75</v>
      </c>
      <c r="AR99" s="306">
        <v>7650.75</v>
      </c>
      <c r="AS99" s="306">
        <v>7650.75</v>
      </c>
      <c r="AT99" s="306">
        <v>7727.2574999999997</v>
      </c>
      <c r="AU99" s="306">
        <v>7727.2574999999997</v>
      </c>
      <c r="AV99" s="306">
        <v>7727.2574999999997</v>
      </c>
      <c r="AW99" s="306">
        <v>7727.2574999999997</v>
      </c>
      <c r="AX99" s="306">
        <v>7727.2574999999997</v>
      </c>
      <c r="AY99" s="306">
        <v>7727.2574999999997</v>
      </c>
      <c r="AZ99" s="306">
        <v>7727.2574999999997</v>
      </c>
      <c r="BA99" s="306">
        <v>7727.2574999999997</v>
      </c>
      <c r="BB99" s="306">
        <v>7727.2574999999997</v>
      </c>
      <c r="BC99" s="306">
        <v>7727.2574999999997</v>
      </c>
      <c r="BD99" s="306">
        <v>7727.2574999999997</v>
      </c>
      <c r="BE99" s="306">
        <v>7727.2574999999997</v>
      </c>
      <c r="BF99" s="306">
        <v>7804.5300749999997</v>
      </c>
      <c r="BG99" s="306">
        <v>7804.5300749999997</v>
      </c>
      <c r="BH99" s="306">
        <v>7804.5300749999997</v>
      </c>
      <c r="BI99" s="306">
        <v>7804.5300749999997</v>
      </c>
      <c r="BJ99" s="306">
        <v>7804.5300749999997</v>
      </c>
      <c r="BK99" s="306">
        <v>7804.5300749999997</v>
      </c>
      <c r="BL99" s="306">
        <v>7804.5300749999997</v>
      </c>
      <c r="BM99" s="306">
        <v>7804.5300749999997</v>
      </c>
      <c r="BN99" s="306">
        <v>7804.5300749999997</v>
      </c>
      <c r="BO99" s="306">
        <v>7804.5300749999997</v>
      </c>
      <c r="BP99" s="306">
        <v>7804.5300749999997</v>
      </c>
      <c r="BQ99" s="306">
        <v>7804.5300749999997</v>
      </c>
    </row>
    <row r="100" spans="1:69">
      <c r="A100" s="32"/>
      <c r="B100" s="32"/>
      <c r="C100" s="66"/>
      <c r="D100" s="305" t="s">
        <v>219</v>
      </c>
      <c r="E100" s="304"/>
      <c r="F100" s="304"/>
      <c r="G100" s="304"/>
      <c r="H100" s="303"/>
      <c r="I100" s="66"/>
      <c r="J100" s="306">
        <v>3750</v>
      </c>
      <c r="K100" s="306">
        <v>3750</v>
      </c>
      <c r="L100" s="306">
        <v>3750</v>
      </c>
      <c r="M100" s="306">
        <v>3750</v>
      </c>
      <c r="N100" s="306">
        <v>3750</v>
      </c>
      <c r="O100" s="306">
        <v>3750</v>
      </c>
      <c r="P100" s="306">
        <v>3750</v>
      </c>
      <c r="Q100" s="306">
        <v>3750</v>
      </c>
      <c r="R100" s="306">
        <v>3750</v>
      </c>
      <c r="S100" s="306">
        <v>3750</v>
      </c>
      <c r="T100" s="306">
        <v>3750</v>
      </c>
      <c r="U100" s="306">
        <v>3750</v>
      </c>
      <c r="V100" s="306">
        <v>3787.5</v>
      </c>
      <c r="W100" s="306">
        <v>3787.5</v>
      </c>
      <c r="X100" s="306">
        <v>3787.5</v>
      </c>
      <c r="Y100" s="306">
        <v>3787.5</v>
      </c>
      <c r="Z100" s="306">
        <v>3787.5</v>
      </c>
      <c r="AA100" s="306">
        <v>3787.5</v>
      </c>
      <c r="AB100" s="306">
        <v>3787.5</v>
      </c>
      <c r="AC100" s="306">
        <v>3787.5</v>
      </c>
      <c r="AD100" s="306">
        <v>3787.5</v>
      </c>
      <c r="AE100" s="306">
        <v>3787.5</v>
      </c>
      <c r="AF100" s="306">
        <v>3787.5</v>
      </c>
      <c r="AG100" s="306">
        <v>3787.5</v>
      </c>
      <c r="AH100" s="306">
        <v>7650.75</v>
      </c>
      <c r="AI100" s="306">
        <v>7650.75</v>
      </c>
      <c r="AJ100" s="306">
        <v>7650.75</v>
      </c>
      <c r="AK100" s="306">
        <v>7650.75</v>
      </c>
      <c r="AL100" s="306">
        <v>7650.75</v>
      </c>
      <c r="AM100" s="306">
        <v>7650.75</v>
      </c>
      <c r="AN100" s="306">
        <v>7650.75</v>
      </c>
      <c r="AO100" s="306">
        <v>7650.75</v>
      </c>
      <c r="AP100" s="306">
        <v>7650.75</v>
      </c>
      <c r="AQ100" s="306">
        <v>7650.75</v>
      </c>
      <c r="AR100" s="306">
        <v>7650.75</v>
      </c>
      <c r="AS100" s="306">
        <v>7650.75</v>
      </c>
      <c r="AT100" s="306">
        <v>7727.2574999999997</v>
      </c>
      <c r="AU100" s="306">
        <v>7727.2574999999997</v>
      </c>
      <c r="AV100" s="306">
        <v>7727.2574999999997</v>
      </c>
      <c r="AW100" s="306">
        <v>7727.2574999999997</v>
      </c>
      <c r="AX100" s="306">
        <v>7727.2574999999997</v>
      </c>
      <c r="AY100" s="306">
        <v>7727.2574999999997</v>
      </c>
      <c r="AZ100" s="306">
        <v>7727.2574999999997</v>
      </c>
      <c r="BA100" s="306">
        <v>7727.2574999999997</v>
      </c>
      <c r="BB100" s="306">
        <v>7727.2574999999997</v>
      </c>
      <c r="BC100" s="306">
        <v>7727.2574999999997</v>
      </c>
      <c r="BD100" s="306">
        <v>7727.2574999999997</v>
      </c>
      <c r="BE100" s="306">
        <v>7727.2574999999997</v>
      </c>
      <c r="BF100" s="306">
        <v>7804.5300749999997</v>
      </c>
      <c r="BG100" s="306">
        <v>7804.5300749999997</v>
      </c>
      <c r="BH100" s="306">
        <v>7804.5300749999997</v>
      </c>
      <c r="BI100" s="306">
        <v>7804.5300749999997</v>
      </c>
      <c r="BJ100" s="306">
        <v>7804.5300749999997</v>
      </c>
      <c r="BK100" s="306">
        <v>7804.5300749999997</v>
      </c>
      <c r="BL100" s="306">
        <v>7804.5300749999997</v>
      </c>
      <c r="BM100" s="306">
        <v>7804.5300749999997</v>
      </c>
      <c r="BN100" s="306">
        <v>7804.5300749999997</v>
      </c>
      <c r="BO100" s="306">
        <v>7804.5300749999997</v>
      </c>
      <c r="BP100" s="306">
        <v>7804.5300749999997</v>
      </c>
      <c r="BQ100" s="306">
        <v>7804.5300749999997</v>
      </c>
    </row>
    <row r="101" spans="1:69">
      <c r="A101" s="32"/>
      <c r="B101" s="32"/>
      <c r="C101" s="66"/>
      <c r="D101" s="305" t="s">
        <v>220</v>
      </c>
      <c r="E101" s="304"/>
      <c r="F101" s="304"/>
      <c r="G101" s="304"/>
      <c r="H101" s="303"/>
      <c r="I101" s="66"/>
      <c r="J101" s="306">
        <v>833.33333333333337</v>
      </c>
      <c r="K101" s="306">
        <v>833.33333333333337</v>
      </c>
      <c r="L101" s="306">
        <v>833.33333333333337</v>
      </c>
      <c r="M101" s="306">
        <v>833.33333333333337</v>
      </c>
      <c r="N101" s="306">
        <v>833.33333333333337</v>
      </c>
      <c r="O101" s="306">
        <v>833.33333333333337</v>
      </c>
      <c r="P101" s="306">
        <v>833.33333333333337</v>
      </c>
      <c r="Q101" s="306">
        <v>833.33333333333337</v>
      </c>
      <c r="R101" s="306">
        <v>833.33333333333337</v>
      </c>
      <c r="S101" s="306">
        <v>833.33333333333337</v>
      </c>
      <c r="T101" s="306">
        <v>833.33333333333337</v>
      </c>
      <c r="U101" s="306">
        <v>833.33333333333337</v>
      </c>
      <c r="V101" s="306">
        <v>1683.3333333333333</v>
      </c>
      <c r="W101" s="306">
        <v>1683.3333333333333</v>
      </c>
      <c r="X101" s="306">
        <v>1683.3333333333333</v>
      </c>
      <c r="Y101" s="306">
        <v>1683.3333333333333</v>
      </c>
      <c r="Z101" s="306">
        <v>1683.3333333333333</v>
      </c>
      <c r="AA101" s="306">
        <v>1683.3333333333333</v>
      </c>
      <c r="AB101" s="306">
        <v>1683.3333333333333</v>
      </c>
      <c r="AC101" s="306">
        <v>1683.3333333333333</v>
      </c>
      <c r="AD101" s="306">
        <v>1683.3333333333333</v>
      </c>
      <c r="AE101" s="306">
        <v>1683.3333333333333</v>
      </c>
      <c r="AF101" s="306">
        <v>1683.3333333333333</v>
      </c>
      <c r="AG101" s="306">
        <v>1683.3333333333333</v>
      </c>
      <c r="AH101" s="306">
        <v>1700.1666666666667</v>
      </c>
      <c r="AI101" s="306">
        <v>1700.1666666666667</v>
      </c>
      <c r="AJ101" s="306">
        <v>1700.1666666666667</v>
      </c>
      <c r="AK101" s="306">
        <v>1700.1666666666667</v>
      </c>
      <c r="AL101" s="306">
        <v>1700.1666666666667</v>
      </c>
      <c r="AM101" s="306">
        <v>1700.1666666666667</v>
      </c>
      <c r="AN101" s="306">
        <v>1700.1666666666667</v>
      </c>
      <c r="AO101" s="306">
        <v>1700.1666666666667</v>
      </c>
      <c r="AP101" s="306">
        <v>1700.1666666666667</v>
      </c>
      <c r="AQ101" s="306">
        <v>1700.1666666666667</v>
      </c>
      <c r="AR101" s="306">
        <v>1700.1666666666667</v>
      </c>
      <c r="AS101" s="306">
        <v>1700.1666666666667</v>
      </c>
      <c r="AT101" s="306">
        <v>1717.1683333333333</v>
      </c>
      <c r="AU101" s="306">
        <v>1717.1683333333333</v>
      </c>
      <c r="AV101" s="306">
        <v>1717.1683333333333</v>
      </c>
      <c r="AW101" s="306">
        <v>1717.1683333333333</v>
      </c>
      <c r="AX101" s="306">
        <v>1717.1683333333333</v>
      </c>
      <c r="AY101" s="306">
        <v>1717.1683333333333</v>
      </c>
      <c r="AZ101" s="306">
        <v>1717.1683333333333</v>
      </c>
      <c r="BA101" s="306">
        <v>1717.1683333333333</v>
      </c>
      <c r="BB101" s="306">
        <v>1717.1683333333333</v>
      </c>
      <c r="BC101" s="306">
        <v>1717.1683333333333</v>
      </c>
      <c r="BD101" s="306">
        <v>1717.1683333333333</v>
      </c>
      <c r="BE101" s="306">
        <v>1717.1683333333333</v>
      </c>
      <c r="BF101" s="306">
        <v>1734.3400166666668</v>
      </c>
      <c r="BG101" s="306">
        <v>1734.3400166666668</v>
      </c>
      <c r="BH101" s="306">
        <v>1734.3400166666668</v>
      </c>
      <c r="BI101" s="306">
        <v>1734.3400166666668</v>
      </c>
      <c r="BJ101" s="306">
        <v>1734.3400166666668</v>
      </c>
      <c r="BK101" s="306">
        <v>1734.3400166666668</v>
      </c>
      <c r="BL101" s="306">
        <v>1734.3400166666668</v>
      </c>
      <c r="BM101" s="306">
        <v>1734.3400166666668</v>
      </c>
      <c r="BN101" s="306">
        <v>1734.3400166666668</v>
      </c>
      <c r="BO101" s="306">
        <v>1734.3400166666668</v>
      </c>
      <c r="BP101" s="306">
        <v>1734.3400166666668</v>
      </c>
      <c r="BQ101" s="306">
        <v>1734.3400166666668</v>
      </c>
    </row>
    <row r="102" spans="1:69">
      <c r="A102" s="32"/>
      <c r="B102" s="32"/>
      <c r="C102" s="66"/>
      <c r="D102" s="305" t="s">
        <v>210</v>
      </c>
      <c r="E102" s="304"/>
      <c r="F102" s="304"/>
      <c r="G102" s="304"/>
      <c r="H102" s="303"/>
      <c r="I102" s="66"/>
      <c r="J102" s="306">
        <v>0</v>
      </c>
      <c r="K102" s="306">
        <v>0</v>
      </c>
      <c r="L102" s="306">
        <v>0</v>
      </c>
      <c r="M102" s="306">
        <v>0</v>
      </c>
      <c r="N102" s="306">
        <v>0</v>
      </c>
      <c r="O102" s="306">
        <v>0</v>
      </c>
      <c r="P102" s="306">
        <v>0</v>
      </c>
      <c r="Q102" s="306">
        <v>0</v>
      </c>
      <c r="R102" s="306">
        <v>0</v>
      </c>
      <c r="S102" s="306">
        <v>0</v>
      </c>
      <c r="T102" s="306">
        <v>0</v>
      </c>
      <c r="U102" s="306">
        <v>0</v>
      </c>
      <c r="V102" s="306">
        <v>0</v>
      </c>
      <c r="W102" s="306">
        <v>0</v>
      </c>
      <c r="X102" s="306">
        <v>0</v>
      </c>
      <c r="Y102" s="306">
        <v>0</v>
      </c>
      <c r="Z102" s="306">
        <v>0</v>
      </c>
      <c r="AA102" s="306">
        <v>0</v>
      </c>
      <c r="AB102" s="306">
        <v>0</v>
      </c>
      <c r="AC102" s="306">
        <v>0</v>
      </c>
      <c r="AD102" s="306">
        <v>0</v>
      </c>
      <c r="AE102" s="306">
        <v>0</v>
      </c>
      <c r="AF102" s="306">
        <v>0</v>
      </c>
      <c r="AG102" s="306">
        <v>0</v>
      </c>
      <c r="AH102" s="306">
        <v>0</v>
      </c>
      <c r="AI102" s="306">
        <v>0</v>
      </c>
      <c r="AJ102" s="306">
        <v>0</v>
      </c>
      <c r="AK102" s="306">
        <v>0</v>
      </c>
      <c r="AL102" s="306">
        <v>0</v>
      </c>
      <c r="AM102" s="306">
        <v>0</v>
      </c>
      <c r="AN102" s="306">
        <v>0</v>
      </c>
      <c r="AO102" s="306">
        <v>0</v>
      </c>
      <c r="AP102" s="306">
        <v>0</v>
      </c>
      <c r="AQ102" s="306">
        <v>0</v>
      </c>
      <c r="AR102" s="306">
        <v>0</v>
      </c>
      <c r="AS102" s="306">
        <v>0</v>
      </c>
      <c r="AT102" s="306">
        <v>0</v>
      </c>
      <c r="AU102" s="306">
        <v>0</v>
      </c>
      <c r="AV102" s="306">
        <v>0</v>
      </c>
      <c r="AW102" s="306">
        <v>0</v>
      </c>
      <c r="AX102" s="306">
        <v>0</v>
      </c>
      <c r="AY102" s="306">
        <v>0</v>
      </c>
      <c r="AZ102" s="306">
        <v>0</v>
      </c>
      <c r="BA102" s="306">
        <v>0</v>
      </c>
      <c r="BB102" s="306">
        <v>0</v>
      </c>
      <c r="BC102" s="306">
        <v>0</v>
      </c>
      <c r="BD102" s="306">
        <v>0</v>
      </c>
      <c r="BE102" s="306">
        <v>0</v>
      </c>
      <c r="BF102" s="306">
        <v>0</v>
      </c>
      <c r="BG102" s="306">
        <v>0</v>
      </c>
      <c r="BH102" s="306">
        <v>0</v>
      </c>
      <c r="BI102" s="306">
        <v>0</v>
      </c>
      <c r="BJ102" s="306">
        <v>0</v>
      </c>
      <c r="BK102" s="306">
        <v>0</v>
      </c>
      <c r="BL102" s="306">
        <v>0</v>
      </c>
      <c r="BM102" s="306">
        <v>0</v>
      </c>
      <c r="BN102" s="306">
        <v>0</v>
      </c>
      <c r="BO102" s="306">
        <v>0</v>
      </c>
      <c r="BP102" s="306">
        <v>0</v>
      </c>
      <c r="BQ102" s="306">
        <v>0</v>
      </c>
    </row>
    <row r="103" spans="1:69">
      <c r="A103" s="32"/>
      <c r="B103" s="32"/>
      <c r="C103" s="66"/>
      <c r="D103" s="305" t="s">
        <v>209</v>
      </c>
      <c r="E103" s="304"/>
      <c r="F103" s="304"/>
      <c r="G103" s="304"/>
      <c r="H103" s="303"/>
      <c r="I103" s="66"/>
      <c r="J103" s="306">
        <v>0</v>
      </c>
      <c r="K103" s="306">
        <v>0</v>
      </c>
      <c r="L103" s="306">
        <v>0</v>
      </c>
      <c r="M103" s="306">
        <v>0</v>
      </c>
      <c r="N103" s="306">
        <v>0</v>
      </c>
      <c r="O103" s="306">
        <v>0</v>
      </c>
      <c r="P103" s="306">
        <v>0</v>
      </c>
      <c r="Q103" s="306">
        <v>0</v>
      </c>
      <c r="R103" s="306">
        <v>0</v>
      </c>
      <c r="S103" s="306">
        <v>0</v>
      </c>
      <c r="T103" s="306">
        <v>0</v>
      </c>
      <c r="U103" s="306">
        <v>0</v>
      </c>
      <c r="V103" s="306">
        <v>0</v>
      </c>
      <c r="W103" s="306">
        <v>0</v>
      </c>
      <c r="X103" s="306">
        <v>0</v>
      </c>
      <c r="Y103" s="306">
        <v>0</v>
      </c>
      <c r="Z103" s="306">
        <v>0</v>
      </c>
      <c r="AA103" s="306">
        <v>0</v>
      </c>
      <c r="AB103" s="306">
        <v>0</v>
      </c>
      <c r="AC103" s="306">
        <v>0</v>
      </c>
      <c r="AD103" s="306">
        <v>0</v>
      </c>
      <c r="AE103" s="306">
        <v>0</v>
      </c>
      <c r="AF103" s="306">
        <v>0</v>
      </c>
      <c r="AG103" s="306">
        <v>0</v>
      </c>
      <c r="AH103" s="306">
        <v>0</v>
      </c>
      <c r="AI103" s="306">
        <v>0</v>
      </c>
      <c r="AJ103" s="306">
        <v>0</v>
      </c>
      <c r="AK103" s="306">
        <v>0</v>
      </c>
      <c r="AL103" s="306">
        <v>0</v>
      </c>
      <c r="AM103" s="306">
        <v>0</v>
      </c>
      <c r="AN103" s="306">
        <v>0</v>
      </c>
      <c r="AO103" s="306">
        <v>0</v>
      </c>
      <c r="AP103" s="306">
        <v>0</v>
      </c>
      <c r="AQ103" s="306">
        <v>0</v>
      </c>
      <c r="AR103" s="306">
        <v>0</v>
      </c>
      <c r="AS103" s="306">
        <v>0</v>
      </c>
      <c r="AT103" s="306">
        <v>0</v>
      </c>
      <c r="AU103" s="306">
        <v>0</v>
      </c>
      <c r="AV103" s="306">
        <v>0</v>
      </c>
      <c r="AW103" s="306">
        <v>0</v>
      </c>
      <c r="AX103" s="306">
        <v>0</v>
      </c>
      <c r="AY103" s="306">
        <v>0</v>
      </c>
      <c r="AZ103" s="306">
        <v>0</v>
      </c>
      <c r="BA103" s="306">
        <v>0</v>
      </c>
      <c r="BB103" s="306">
        <v>0</v>
      </c>
      <c r="BC103" s="306">
        <v>0</v>
      </c>
      <c r="BD103" s="306">
        <v>0</v>
      </c>
      <c r="BE103" s="306">
        <v>0</v>
      </c>
      <c r="BF103" s="306">
        <v>0</v>
      </c>
      <c r="BG103" s="306">
        <v>0</v>
      </c>
      <c r="BH103" s="306">
        <v>0</v>
      </c>
      <c r="BI103" s="306">
        <v>0</v>
      </c>
      <c r="BJ103" s="306">
        <v>0</v>
      </c>
      <c r="BK103" s="306">
        <v>0</v>
      </c>
      <c r="BL103" s="306">
        <v>0</v>
      </c>
      <c r="BM103" s="306">
        <v>0</v>
      </c>
      <c r="BN103" s="306">
        <v>0</v>
      </c>
      <c r="BO103" s="306">
        <v>0</v>
      </c>
      <c r="BP103" s="306">
        <v>0</v>
      </c>
      <c r="BQ103" s="306">
        <v>0</v>
      </c>
    </row>
    <row r="104" spans="1:69">
      <c r="A104" s="32"/>
      <c r="B104" s="32"/>
      <c r="C104" s="66"/>
      <c r="D104" s="305" t="s">
        <v>208</v>
      </c>
      <c r="E104" s="304"/>
      <c r="F104" s="304"/>
      <c r="G104" s="304"/>
      <c r="H104" s="303"/>
      <c r="I104" s="66"/>
      <c r="J104" s="306">
        <v>0</v>
      </c>
      <c r="K104" s="306">
        <v>0</v>
      </c>
      <c r="L104" s="306">
        <v>0</v>
      </c>
      <c r="M104" s="306">
        <v>0</v>
      </c>
      <c r="N104" s="306">
        <v>0</v>
      </c>
      <c r="O104" s="306">
        <v>0</v>
      </c>
      <c r="P104" s="306">
        <v>0</v>
      </c>
      <c r="Q104" s="306">
        <v>0</v>
      </c>
      <c r="R104" s="306">
        <v>0</v>
      </c>
      <c r="S104" s="306">
        <v>0</v>
      </c>
      <c r="T104" s="306">
        <v>0</v>
      </c>
      <c r="U104" s="306">
        <v>0</v>
      </c>
      <c r="V104" s="306">
        <v>0</v>
      </c>
      <c r="W104" s="306">
        <v>0</v>
      </c>
      <c r="X104" s="306">
        <v>0</v>
      </c>
      <c r="Y104" s="306">
        <v>0</v>
      </c>
      <c r="Z104" s="306">
        <v>0</v>
      </c>
      <c r="AA104" s="306">
        <v>0</v>
      </c>
      <c r="AB104" s="306">
        <v>0</v>
      </c>
      <c r="AC104" s="306">
        <v>0</v>
      </c>
      <c r="AD104" s="306">
        <v>0</v>
      </c>
      <c r="AE104" s="306">
        <v>0</v>
      </c>
      <c r="AF104" s="306">
        <v>0</v>
      </c>
      <c r="AG104" s="306">
        <v>0</v>
      </c>
      <c r="AH104" s="306">
        <v>0</v>
      </c>
      <c r="AI104" s="306">
        <v>0</v>
      </c>
      <c r="AJ104" s="306">
        <v>0</v>
      </c>
      <c r="AK104" s="306">
        <v>0</v>
      </c>
      <c r="AL104" s="306">
        <v>0</v>
      </c>
      <c r="AM104" s="306">
        <v>0</v>
      </c>
      <c r="AN104" s="306">
        <v>0</v>
      </c>
      <c r="AO104" s="306">
        <v>0</v>
      </c>
      <c r="AP104" s="306">
        <v>0</v>
      </c>
      <c r="AQ104" s="306">
        <v>0</v>
      </c>
      <c r="AR104" s="306">
        <v>0</v>
      </c>
      <c r="AS104" s="306">
        <v>0</v>
      </c>
      <c r="AT104" s="306">
        <v>0</v>
      </c>
      <c r="AU104" s="306">
        <v>0</v>
      </c>
      <c r="AV104" s="306">
        <v>0</v>
      </c>
      <c r="AW104" s="306">
        <v>0</v>
      </c>
      <c r="AX104" s="306">
        <v>0</v>
      </c>
      <c r="AY104" s="306">
        <v>0</v>
      </c>
      <c r="AZ104" s="306">
        <v>0</v>
      </c>
      <c r="BA104" s="306">
        <v>0</v>
      </c>
      <c r="BB104" s="306">
        <v>0</v>
      </c>
      <c r="BC104" s="306">
        <v>0</v>
      </c>
      <c r="BD104" s="306">
        <v>0</v>
      </c>
      <c r="BE104" s="306">
        <v>0</v>
      </c>
      <c r="BF104" s="306">
        <v>0</v>
      </c>
      <c r="BG104" s="306">
        <v>0</v>
      </c>
      <c r="BH104" s="306">
        <v>0</v>
      </c>
      <c r="BI104" s="306">
        <v>0</v>
      </c>
      <c r="BJ104" s="306">
        <v>0</v>
      </c>
      <c r="BK104" s="306">
        <v>0</v>
      </c>
      <c r="BL104" s="306">
        <v>0</v>
      </c>
      <c r="BM104" s="306">
        <v>0</v>
      </c>
      <c r="BN104" s="306">
        <v>0</v>
      </c>
      <c r="BO104" s="306">
        <v>0</v>
      </c>
      <c r="BP104" s="306">
        <v>0</v>
      </c>
      <c r="BQ104" s="306">
        <v>0</v>
      </c>
    </row>
    <row r="105" spans="1:69">
      <c r="A105" s="32"/>
      <c r="B105" s="32"/>
      <c r="C105" s="66"/>
      <c r="D105" s="305" t="s">
        <v>207</v>
      </c>
      <c r="E105" s="304"/>
      <c r="F105" s="304"/>
      <c r="G105" s="304"/>
      <c r="H105" s="303"/>
      <c r="I105" s="66"/>
      <c r="J105" s="306">
        <v>0</v>
      </c>
      <c r="K105" s="306">
        <v>0</v>
      </c>
      <c r="L105" s="306">
        <v>0</v>
      </c>
      <c r="M105" s="306">
        <v>0</v>
      </c>
      <c r="N105" s="306">
        <v>0</v>
      </c>
      <c r="O105" s="306">
        <v>0</v>
      </c>
      <c r="P105" s="306">
        <v>0</v>
      </c>
      <c r="Q105" s="306">
        <v>0</v>
      </c>
      <c r="R105" s="306">
        <v>0</v>
      </c>
      <c r="S105" s="306">
        <v>0</v>
      </c>
      <c r="T105" s="306">
        <v>0</v>
      </c>
      <c r="U105" s="306">
        <v>0</v>
      </c>
      <c r="V105" s="306">
        <v>0</v>
      </c>
      <c r="W105" s="306">
        <v>0</v>
      </c>
      <c r="X105" s="306">
        <v>0</v>
      </c>
      <c r="Y105" s="306">
        <v>0</v>
      </c>
      <c r="Z105" s="306">
        <v>0</v>
      </c>
      <c r="AA105" s="306">
        <v>0</v>
      </c>
      <c r="AB105" s="306">
        <v>0</v>
      </c>
      <c r="AC105" s="306">
        <v>0</v>
      </c>
      <c r="AD105" s="306">
        <v>0</v>
      </c>
      <c r="AE105" s="306">
        <v>0</v>
      </c>
      <c r="AF105" s="306">
        <v>0</v>
      </c>
      <c r="AG105" s="306">
        <v>0</v>
      </c>
      <c r="AH105" s="306">
        <v>0</v>
      </c>
      <c r="AI105" s="306">
        <v>0</v>
      </c>
      <c r="AJ105" s="306">
        <v>0</v>
      </c>
      <c r="AK105" s="306">
        <v>0</v>
      </c>
      <c r="AL105" s="306">
        <v>0</v>
      </c>
      <c r="AM105" s="306">
        <v>0</v>
      </c>
      <c r="AN105" s="306">
        <v>0</v>
      </c>
      <c r="AO105" s="306">
        <v>0</v>
      </c>
      <c r="AP105" s="306">
        <v>0</v>
      </c>
      <c r="AQ105" s="306">
        <v>0</v>
      </c>
      <c r="AR105" s="306">
        <v>0</v>
      </c>
      <c r="AS105" s="306">
        <v>0</v>
      </c>
      <c r="AT105" s="306">
        <v>0</v>
      </c>
      <c r="AU105" s="306">
        <v>0</v>
      </c>
      <c r="AV105" s="306">
        <v>0</v>
      </c>
      <c r="AW105" s="306">
        <v>0</v>
      </c>
      <c r="AX105" s="306">
        <v>0</v>
      </c>
      <c r="AY105" s="306">
        <v>0</v>
      </c>
      <c r="AZ105" s="306">
        <v>0</v>
      </c>
      <c r="BA105" s="306">
        <v>0</v>
      </c>
      <c r="BB105" s="306">
        <v>0</v>
      </c>
      <c r="BC105" s="306">
        <v>0</v>
      </c>
      <c r="BD105" s="306">
        <v>0</v>
      </c>
      <c r="BE105" s="306">
        <v>0</v>
      </c>
      <c r="BF105" s="306">
        <v>0</v>
      </c>
      <c r="BG105" s="306">
        <v>0</v>
      </c>
      <c r="BH105" s="306">
        <v>0</v>
      </c>
      <c r="BI105" s="306">
        <v>0</v>
      </c>
      <c r="BJ105" s="306">
        <v>0</v>
      </c>
      <c r="BK105" s="306">
        <v>0</v>
      </c>
      <c r="BL105" s="306">
        <v>0</v>
      </c>
      <c r="BM105" s="306">
        <v>0</v>
      </c>
      <c r="BN105" s="306">
        <v>0</v>
      </c>
      <c r="BO105" s="306">
        <v>0</v>
      </c>
      <c r="BP105" s="306">
        <v>0</v>
      </c>
      <c r="BQ105" s="306">
        <v>0</v>
      </c>
    </row>
    <row r="106" spans="1:69">
      <c r="A106" s="32"/>
      <c r="B106" s="32"/>
      <c r="C106" s="66"/>
      <c r="D106" s="305" t="s">
        <v>206</v>
      </c>
      <c r="E106" s="304"/>
      <c r="F106" s="304"/>
      <c r="G106" s="304"/>
      <c r="H106" s="303"/>
      <c r="I106" s="66"/>
      <c r="J106" s="306">
        <v>0</v>
      </c>
      <c r="K106" s="306">
        <v>0</v>
      </c>
      <c r="L106" s="306">
        <v>0</v>
      </c>
      <c r="M106" s="306">
        <v>0</v>
      </c>
      <c r="N106" s="306">
        <v>0</v>
      </c>
      <c r="O106" s="306">
        <v>0</v>
      </c>
      <c r="P106" s="306">
        <v>0</v>
      </c>
      <c r="Q106" s="306">
        <v>0</v>
      </c>
      <c r="R106" s="306">
        <v>0</v>
      </c>
      <c r="S106" s="306">
        <v>0</v>
      </c>
      <c r="T106" s="306">
        <v>0</v>
      </c>
      <c r="U106" s="306">
        <v>0</v>
      </c>
      <c r="V106" s="306">
        <v>0</v>
      </c>
      <c r="W106" s="306">
        <v>0</v>
      </c>
      <c r="X106" s="306">
        <v>0</v>
      </c>
      <c r="Y106" s="306">
        <v>0</v>
      </c>
      <c r="Z106" s="306">
        <v>0</v>
      </c>
      <c r="AA106" s="306">
        <v>0</v>
      </c>
      <c r="AB106" s="306">
        <v>0</v>
      </c>
      <c r="AC106" s="306">
        <v>0</v>
      </c>
      <c r="AD106" s="306">
        <v>0</v>
      </c>
      <c r="AE106" s="306">
        <v>0</v>
      </c>
      <c r="AF106" s="306">
        <v>0</v>
      </c>
      <c r="AG106" s="306">
        <v>0</v>
      </c>
      <c r="AH106" s="306">
        <v>0</v>
      </c>
      <c r="AI106" s="306">
        <v>0</v>
      </c>
      <c r="AJ106" s="306">
        <v>0</v>
      </c>
      <c r="AK106" s="306">
        <v>0</v>
      </c>
      <c r="AL106" s="306">
        <v>0</v>
      </c>
      <c r="AM106" s="306">
        <v>0</v>
      </c>
      <c r="AN106" s="306">
        <v>0</v>
      </c>
      <c r="AO106" s="306">
        <v>0</v>
      </c>
      <c r="AP106" s="306">
        <v>0</v>
      </c>
      <c r="AQ106" s="306">
        <v>0</v>
      </c>
      <c r="AR106" s="306">
        <v>0</v>
      </c>
      <c r="AS106" s="306">
        <v>0</v>
      </c>
      <c r="AT106" s="306">
        <v>0</v>
      </c>
      <c r="AU106" s="306">
        <v>0</v>
      </c>
      <c r="AV106" s="306">
        <v>0</v>
      </c>
      <c r="AW106" s="306">
        <v>0</v>
      </c>
      <c r="AX106" s="306">
        <v>0</v>
      </c>
      <c r="AY106" s="306">
        <v>0</v>
      </c>
      <c r="AZ106" s="306">
        <v>0</v>
      </c>
      <c r="BA106" s="306">
        <v>0</v>
      </c>
      <c r="BB106" s="306">
        <v>0</v>
      </c>
      <c r="BC106" s="306">
        <v>0</v>
      </c>
      <c r="BD106" s="306">
        <v>0</v>
      </c>
      <c r="BE106" s="306">
        <v>0</v>
      </c>
      <c r="BF106" s="306">
        <v>0</v>
      </c>
      <c r="BG106" s="306">
        <v>0</v>
      </c>
      <c r="BH106" s="306">
        <v>0</v>
      </c>
      <c r="BI106" s="306">
        <v>0</v>
      </c>
      <c r="BJ106" s="306">
        <v>0</v>
      </c>
      <c r="BK106" s="306">
        <v>0</v>
      </c>
      <c r="BL106" s="306">
        <v>0</v>
      </c>
      <c r="BM106" s="306">
        <v>0</v>
      </c>
      <c r="BN106" s="306">
        <v>0</v>
      </c>
      <c r="BO106" s="306">
        <v>0</v>
      </c>
      <c r="BP106" s="306">
        <v>0</v>
      </c>
      <c r="BQ106" s="306">
        <v>0</v>
      </c>
    </row>
    <row r="107" spans="1:69">
      <c r="A107" s="32"/>
      <c r="B107" s="32"/>
      <c r="C107" s="66"/>
      <c r="D107" s="305" t="s">
        <v>205</v>
      </c>
      <c r="E107" s="304"/>
      <c r="F107" s="304"/>
      <c r="G107" s="304"/>
      <c r="H107" s="303"/>
      <c r="I107" s="66"/>
      <c r="J107" s="306">
        <v>0</v>
      </c>
      <c r="K107" s="306">
        <v>0</v>
      </c>
      <c r="L107" s="306">
        <v>0</v>
      </c>
      <c r="M107" s="306">
        <v>0</v>
      </c>
      <c r="N107" s="306">
        <v>0</v>
      </c>
      <c r="O107" s="306">
        <v>0</v>
      </c>
      <c r="P107" s="306">
        <v>0</v>
      </c>
      <c r="Q107" s="306">
        <v>0</v>
      </c>
      <c r="R107" s="306">
        <v>0</v>
      </c>
      <c r="S107" s="306">
        <v>0</v>
      </c>
      <c r="T107" s="306">
        <v>0</v>
      </c>
      <c r="U107" s="306">
        <v>0</v>
      </c>
      <c r="V107" s="306">
        <v>0</v>
      </c>
      <c r="W107" s="306">
        <v>0</v>
      </c>
      <c r="X107" s="306">
        <v>0</v>
      </c>
      <c r="Y107" s="306">
        <v>0</v>
      </c>
      <c r="Z107" s="306">
        <v>0</v>
      </c>
      <c r="AA107" s="306">
        <v>0</v>
      </c>
      <c r="AB107" s="306">
        <v>0</v>
      </c>
      <c r="AC107" s="306">
        <v>0</v>
      </c>
      <c r="AD107" s="306">
        <v>0</v>
      </c>
      <c r="AE107" s="306">
        <v>0</v>
      </c>
      <c r="AF107" s="306">
        <v>0</v>
      </c>
      <c r="AG107" s="306">
        <v>0</v>
      </c>
      <c r="AH107" s="306">
        <v>0</v>
      </c>
      <c r="AI107" s="306">
        <v>0</v>
      </c>
      <c r="AJ107" s="306">
        <v>0</v>
      </c>
      <c r="AK107" s="306">
        <v>0</v>
      </c>
      <c r="AL107" s="306">
        <v>0</v>
      </c>
      <c r="AM107" s="306">
        <v>0</v>
      </c>
      <c r="AN107" s="306">
        <v>0</v>
      </c>
      <c r="AO107" s="306">
        <v>0</v>
      </c>
      <c r="AP107" s="306">
        <v>0</v>
      </c>
      <c r="AQ107" s="306">
        <v>0</v>
      </c>
      <c r="AR107" s="306">
        <v>0</v>
      </c>
      <c r="AS107" s="306">
        <v>0</v>
      </c>
      <c r="AT107" s="306">
        <v>0</v>
      </c>
      <c r="AU107" s="306">
        <v>0</v>
      </c>
      <c r="AV107" s="306">
        <v>0</v>
      </c>
      <c r="AW107" s="306">
        <v>0</v>
      </c>
      <c r="AX107" s="306">
        <v>0</v>
      </c>
      <c r="AY107" s="306">
        <v>0</v>
      </c>
      <c r="AZ107" s="306">
        <v>0</v>
      </c>
      <c r="BA107" s="306">
        <v>0</v>
      </c>
      <c r="BB107" s="306">
        <v>0</v>
      </c>
      <c r="BC107" s="306">
        <v>0</v>
      </c>
      <c r="BD107" s="306">
        <v>0</v>
      </c>
      <c r="BE107" s="306">
        <v>0</v>
      </c>
      <c r="BF107" s="306">
        <v>0</v>
      </c>
      <c r="BG107" s="306">
        <v>0</v>
      </c>
      <c r="BH107" s="306">
        <v>0</v>
      </c>
      <c r="BI107" s="306">
        <v>0</v>
      </c>
      <c r="BJ107" s="306">
        <v>0</v>
      </c>
      <c r="BK107" s="306">
        <v>0</v>
      </c>
      <c r="BL107" s="306">
        <v>0</v>
      </c>
      <c r="BM107" s="306">
        <v>0</v>
      </c>
      <c r="BN107" s="306">
        <v>0</v>
      </c>
      <c r="BO107" s="306">
        <v>0</v>
      </c>
      <c r="BP107" s="306">
        <v>0</v>
      </c>
      <c r="BQ107" s="306">
        <v>0</v>
      </c>
    </row>
    <row r="108" spans="1:69">
      <c r="A108" s="32"/>
      <c r="B108" s="32"/>
      <c r="C108" s="66"/>
      <c r="D108" s="305" t="s">
        <v>204</v>
      </c>
      <c r="E108" s="304"/>
      <c r="F108" s="304"/>
      <c r="G108" s="304"/>
      <c r="H108" s="303"/>
      <c r="I108" s="66"/>
      <c r="J108" s="306">
        <v>0</v>
      </c>
      <c r="K108" s="306">
        <v>0</v>
      </c>
      <c r="L108" s="306">
        <v>0</v>
      </c>
      <c r="M108" s="306">
        <v>0</v>
      </c>
      <c r="N108" s="306">
        <v>0</v>
      </c>
      <c r="O108" s="306">
        <v>0</v>
      </c>
      <c r="P108" s="306">
        <v>0</v>
      </c>
      <c r="Q108" s="306">
        <v>0</v>
      </c>
      <c r="R108" s="306">
        <v>0</v>
      </c>
      <c r="S108" s="306">
        <v>0</v>
      </c>
      <c r="T108" s="306">
        <v>0</v>
      </c>
      <c r="U108" s="306">
        <v>0</v>
      </c>
      <c r="V108" s="306">
        <v>0</v>
      </c>
      <c r="W108" s="306">
        <v>0</v>
      </c>
      <c r="X108" s="306">
        <v>0</v>
      </c>
      <c r="Y108" s="306">
        <v>0</v>
      </c>
      <c r="Z108" s="306">
        <v>0</v>
      </c>
      <c r="AA108" s="306">
        <v>0</v>
      </c>
      <c r="AB108" s="306">
        <v>0</v>
      </c>
      <c r="AC108" s="306">
        <v>0</v>
      </c>
      <c r="AD108" s="306">
        <v>0</v>
      </c>
      <c r="AE108" s="306">
        <v>0</v>
      </c>
      <c r="AF108" s="306">
        <v>0</v>
      </c>
      <c r="AG108" s="306">
        <v>0</v>
      </c>
      <c r="AH108" s="306">
        <v>0</v>
      </c>
      <c r="AI108" s="306">
        <v>0</v>
      </c>
      <c r="AJ108" s="306">
        <v>0</v>
      </c>
      <c r="AK108" s="306">
        <v>0</v>
      </c>
      <c r="AL108" s="306">
        <v>0</v>
      </c>
      <c r="AM108" s="306">
        <v>0</v>
      </c>
      <c r="AN108" s="306">
        <v>0</v>
      </c>
      <c r="AO108" s="306">
        <v>0</v>
      </c>
      <c r="AP108" s="306">
        <v>0</v>
      </c>
      <c r="AQ108" s="306">
        <v>0</v>
      </c>
      <c r="AR108" s="306">
        <v>0</v>
      </c>
      <c r="AS108" s="306">
        <v>0</v>
      </c>
      <c r="AT108" s="306">
        <v>0</v>
      </c>
      <c r="AU108" s="306">
        <v>0</v>
      </c>
      <c r="AV108" s="306">
        <v>0</v>
      </c>
      <c r="AW108" s="306">
        <v>0</v>
      </c>
      <c r="AX108" s="306">
        <v>0</v>
      </c>
      <c r="AY108" s="306">
        <v>0</v>
      </c>
      <c r="AZ108" s="306">
        <v>0</v>
      </c>
      <c r="BA108" s="306">
        <v>0</v>
      </c>
      <c r="BB108" s="306">
        <v>0</v>
      </c>
      <c r="BC108" s="306">
        <v>0</v>
      </c>
      <c r="BD108" s="306">
        <v>0</v>
      </c>
      <c r="BE108" s="306">
        <v>0</v>
      </c>
      <c r="BF108" s="306">
        <v>0</v>
      </c>
      <c r="BG108" s="306">
        <v>0</v>
      </c>
      <c r="BH108" s="306">
        <v>0</v>
      </c>
      <c r="BI108" s="306">
        <v>0</v>
      </c>
      <c r="BJ108" s="306">
        <v>0</v>
      </c>
      <c r="BK108" s="306">
        <v>0</v>
      </c>
      <c r="BL108" s="306">
        <v>0</v>
      </c>
      <c r="BM108" s="306">
        <v>0</v>
      </c>
      <c r="BN108" s="306">
        <v>0</v>
      </c>
      <c r="BO108" s="306">
        <v>0</v>
      </c>
      <c r="BP108" s="306">
        <v>0</v>
      </c>
      <c r="BQ108" s="306">
        <v>0</v>
      </c>
    </row>
    <row r="109" spans="1:69">
      <c r="A109" s="32"/>
      <c r="B109" s="32"/>
      <c r="C109" s="66"/>
      <c r="D109" s="305" t="s">
        <v>203</v>
      </c>
      <c r="E109" s="304"/>
      <c r="F109" s="304"/>
      <c r="G109" s="304"/>
      <c r="H109" s="303"/>
      <c r="I109" s="66"/>
      <c r="J109" s="306">
        <v>0</v>
      </c>
      <c r="K109" s="306">
        <v>0</v>
      </c>
      <c r="L109" s="306">
        <v>0</v>
      </c>
      <c r="M109" s="306">
        <v>0</v>
      </c>
      <c r="N109" s="306">
        <v>0</v>
      </c>
      <c r="O109" s="306">
        <v>0</v>
      </c>
      <c r="P109" s="306">
        <v>0</v>
      </c>
      <c r="Q109" s="306">
        <v>0</v>
      </c>
      <c r="R109" s="306">
        <v>0</v>
      </c>
      <c r="S109" s="306">
        <v>0</v>
      </c>
      <c r="T109" s="306">
        <v>0</v>
      </c>
      <c r="U109" s="306">
        <v>0</v>
      </c>
      <c r="V109" s="306">
        <v>0</v>
      </c>
      <c r="W109" s="306">
        <v>0</v>
      </c>
      <c r="X109" s="306">
        <v>0</v>
      </c>
      <c r="Y109" s="306">
        <v>0</v>
      </c>
      <c r="Z109" s="306">
        <v>0</v>
      </c>
      <c r="AA109" s="306">
        <v>0</v>
      </c>
      <c r="AB109" s="306">
        <v>0</v>
      </c>
      <c r="AC109" s="306">
        <v>0</v>
      </c>
      <c r="AD109" s="306">
        <v>0</v>
      </c>
      <c r="AE109" s="306">
        <v>0</v>
      </c>
      <c r="AF109" s="306">
        <v>0</v>
      </c>
      <c r="AG109" s="306">
        <v>0</v>
      </c>
      <c r="AH109" s="306">
        <v>0</v>
      </c>
      <c r="AI109" s="306">
        <v>0</v>
      </c>
      <c r="AJ109" s="306">
        <v>0</v>
      </c>
      <c r="AK109" s="306">
        <v>0</v>
      </c>
      <c r="AL109" s="306">
        <v>0</v>
      </c>
      <c r="AM109" s="306">
        <v>0</v>
      </c>
      <c r="AN109" s="306">
        <v>0</v>
      </c>
      <c r="AO109" s="306">
        <v>0</v>
      </c>
      <c r="AP109" s="306">
        <v>0</v>
      </c>
      <c r="AQ109" s="306">
        <v>0</v>
      </c>
      <c r="AR109" s="306">
        <v>0</v>
      </c>
      <c r="AS109" s="306">
        <v>0</v>
      </c>
      <c r="AT109" s="306">
        <v>0</v>
      </c>
      <c r="AU109" s="306">
        <v>0</v>
      </c>
      <c r="AV109" s="306">
        <v>0</v>
      </c>
      <c r="AW109" s="306">
        <v>0</v>
      </c>
      <c r="AX109" s="306">
        <v>0</v>
      </c>
      <c r="AY109" s="306">
        <v>0</v>
      </c>
      <c r="AZ109" s="306">
        <v>0</v>
      </c>
      <c r="BA109" s="306">
        <v>0</v>
      </c>
      <c r="BB109" s="306">
        <v>0</v>
      </c>
      <c r="BC109" s="306">
        <v>0</v>
      </c>
      <c r="BD109" s="306">
        <v>0</v>
      </c>
      <c r="BE109" s="306">
        <v>0</v>
      </c>
      <c r="BF109" s="306">
        <v>0</v>
      </c>
      <c r="BG109" s="306">
        <v>0</v>
      </c>
      <c r="BH109" s="306">
        <v>0</v>
      </c>
      <c r="BI109" s="306">
        <v>0</v>
      </c>
      <c r="BJ109" s="306">
        <v>0</v>
      </c>
      <c r="BK109" s="306">
        <v>0</v>
      </c>
      <c r="BL109" s="306">
        <v>0</v>
      </c>
      <c r="BM109" s="306">
        <v>0</v>
      </c>
      <c r="BN109" s="306">
        <v>0</v>
      </c>
      <c r="BO109" s="306">
        <v>0</v>
      </c>
      <c r="BP109" s="306">
        <v>0</v>
      </c>
      <c r="BQ109" s="306">
        <v>0</v>
      </c>
    </row>
    <row r="110" spans="1:69">
      <c r="A110" s="32"/>
      <c r="B110" s="32"/>
      <c r="C110" s="66"/>
      <c r="D110" s="305" t="s">
        <v>202</v>
      </c>
      <c r="E110" s="304"/>
      <c r="F110" s="304"/>
      <c r="G110" s="304"/>
      <c r="H110" s="303"/>
      <c r="I110" s="66"/>
      <c r="J110" s="306">
        <v>0</v>
      </c>
      <c r="K110" s="306">
        <v>0</v>
      </c>
      <c r="L110" s="306">
        <v>0</v>
      </c>
      <c r="M110" s="306">
        <v>0</v>
      </c>
      <c r="N110" s="306">
        <v>0</v>
      </c>
      <c r="O110" s="306">
        <v>0</v>
      </c>
      <c r="P110" s="306">
        <v>0</v>
      </c>
      <c r="Q110" s="306">
        <v>0</v>
      </c>
      <c r="R110" s="306">
        <v>0</v>
      </c>
      <c r="S110" s="306">
        <v>0</v>
      </c>
      <c r="T110" s="306">
        <v>0</v>
      </c>
      <c r="U110" s="306">
        <v>0</v>
      </c>
      <c r="V110" s="306">
        <v>0</v>
      </c>
      <c r="W110" s="306">
        <v>0</v>
      </c>
      <c r="X110" s="306">
        <v>0</v>
      </c>
      <c r="Y110" s="306">
        <v>0</v>
      </c>
      <c r="Z110" s="306">
        <v>0</v>
      </c>
      <c r="AA110" s="306">
        <v>0</v>
      </c>
      <c r="AB110" s="306">
        <v>0</v>
      </c>
      <c r="AC110" s="306">
        <v>0</v>
      </c>
      <c r="AD110" s="306">
        <v>0</v>
      </c>
      <c r="AE110" s="306">
        <v>0</v>
      </c>
      <c r="AF110" s="306">
        <v>0</v>
      </c>
      <c r="AG110" s="306">
        <v>0</v>
      </c>
      <c r="AH110" s="306">
        <v>0</v>
      </c>
      <c r="AI110" s="306">
        <v>0</v>
      </c>
      <c r="AJ110" s="306">
        <v>0</v>
      </c>
      <c r="AK110" s="306">
        <v>0</v>
      </c>
      <c r="AL110" s="306">
        <v>0</v>
      </c>
      <c r="AM110" s="306">
        <v>0</v>
      </c>
      <c r="AN110" s="306">
        <v>0</v>
      </c>
      <c r="AO110" s="306">
        <v>0</v>
      </c>
      <c r="AP110" s="306">
        <v>0</v>
      </c>
      <c r="AQ110" s="306">
        <v>0</v>
      </c>
      <c r="AR110" s="306">
        <v>0</v>
      </c>
      <c r="AS110" s="306">
        <v>0</v>
      </c>
      <c r="AT110" s="306">
        <v>0</v>
      </c>
      <c r="AU110" s="306">
        <v>0</v>
      </c>
      <c r="AV110" s="306">
        <v>0</v>
      </c>
      <c r="AW110" s="306">
        <v>0</v>
      </c>
      <c r="AX110" s="306">
        <v>0</v>
      </c>
      <c r="AY110" s="306">
        <v>0</v>
      </c>
      <c r="AZ110" s="306">
        <v>0</v>
      </c>
      <c r="BA110" s="306">
        <v>0</v>
      </c>
      <c r="BB110" s="306">
        <v>0</v>
      </c>
      <c r="BC110" s="306">
        <v>0</v>
      </c>
      <c r="BD110" s="306">
        <v>0</v>
      </c>
      <c r="BE110" s="306">
        <v>0</v>
      </c>
      <c r="BF110" s="306">
        <v>0</v>
      </c>
      <c r="BG110" s="306">
        <v>0</v>
      </c>
      <c r="BH110" s="306">
        <v>0</v>
      </c>
      <c r="BI110" s="306">
        <v>0</v>
      </c>
      <c r="BJ110" s="306">
        <v>0</v>
      </c>
      <c r="BK110" s="306">
        <v>0</v>
      </c>
      <c r="BL110" s="306">
        <v>0</v>
      </c>
      <c r="BM110" s="306">
        <v>0</v>
      </c>
      <c r="BN110" s="306">
        <v>0</v>
      </c>
      <c r="BO110" s="306">
        <v>0</v>
      </c>
      <c r="BP110" s="306">
        <v>0</v>
      </c>
      <c r="BQ110" s="306">
        <v>0</v>
      </c>
    </row>
    <row r="111" spans="1:69">
      <c r="A111" s="32"/>
      <c r="B111" s="32"/>
      <c r="C111" s="66"/>
      <c r="D111" s="305" t="s">
        <v>201</v>
      </c>
      <c r="E111" s="304"/>
      <c r="F111" s="304"/>
      <c r="G111" s="304"/>
      <c r="H111" s="303"/>
      <c r="I111" s="66"/>
      <c r="J111" s="306">
        <v>0</v>
      </c>
      <c r="K111" s="306">
        <v>0</v>
      </c>
      <c r="L111" s="306">
        <v>0</v>
      </c>
      <c r="M111" s="306">
        <v>0</v>
      </c>
      <c r="N111" s="306">
        <v>0</v>
      </c>
      <c r="O111" s="306">
        <v>0</v>
      </c>
      <c r="P111" s="306">
        <v>0</v>
      </c>
      <c r="Q111" s="306">
        <v>0</v>
      </c>
      <c r="R111" s="306">
        <v>0</v>
      </c>
      <c r="S111" s="306">
        <v>0</v>
      </c>
      <c r="T111" s="306">
        <v>0</v>
      </c>
      <c r="U111" s="306">
        <v>0</v>
      </c>
      <c r="V111" s="306">
        <v>0</v>
      </c>
      <c r="W111" s="306">
        <v>0</v>
      </c>
      <c r="X111" s="306">
        <v>0</v>
      </c>
      <c r="Y111" s="306">
        <v>0</v>
      </c>
      <c r="Z111" s="306">
        <v>0</v>
      </c>
      <c r="AA111" s="306">
        <v>0</v>
      </c>
      <c r="AB111" s="306">
        <v>0</v>
      </c>
      <c r="AC111" s="306">
        <v>0</v>
      </c>
      <c r="AD111" s="306">
        <v>0</v>
      </c>
      <c r="AE111" s="306">
        <v>0</v>
      </c>
      <c r="AF111" s="306">
        <v>0</v>
      </c>
      <c r="AG111" s="306">
        <v>0</v>
      </c>
      <c r="AH111" s="306">
        <v>0</v>
      </c>
      <c r="AI111" s="306">
        <v>0</v>
      </c>
      <c r="AJ111" s="306">
        <v>0</v>
      </c>
      <c r="AK111" s="306">
        <v>0</v>
      </c>
      <c r="AL111" s="306">
        <v>0</v>
      </c>
      <c r="AM111" s="306">
        <v>0</v>
      </c>
      <c r="AN111" s="306">
        <v>0</v>
      </c>
      <c r="AO111" s="306">
        <v>0</v>
      </c>
      <c r="AP111" s="306">
        <v>0</v>
      </c>
      <c r="AQ111" s="306">
        <v>0</v>
      </c>
      <c r="AR111" s="306">
        <v>0</v>
      </c>
      <c r="AS111" s="306">
        <v>0</v>
      </c>
      <c r="AT111" s="306">
        <v>0</v>
      </c>
      <c r="AU111" s="306">
        <v>0</v>
      </c>
      <c r="AV111" s="306">
        <v>0</v>
      </c>
      <c r="AW111" s="306">
        <v>0</v>
      </c>
      <c r="AX111" s="306">
        <v>0</v>
      </c>
      <c r="AY111" s="306">
        <v>0</v>
      </c>
      <c r="AZ111" s="306">
        <v>0</v>
      </c>
      <c r="BA111" s="306">
        <v>0</v>
      </c>
      <c r="BB111" s="306">
        <v>0</v>
      </c>
      <c r="BC111" s="306">
        <v>0</v>
      </c>
      <c r="BD111" s="306">
        <v>0</v>
      </c>
      <c r="BE111" s="306">
        <v>0</v>
      </c>
      <c r="BF111" s="306">
        <v>0</v>
      </c>
      <c r="BG111" s="306">
        <v>0</v>
      </c>
      <c r="BH111" s="306">
        <v>0</v>
      </c>
      <c r="BI111" s="306">
        <v>0</v>
      </c>
      <c r="BJ111" s="306">
        <v>0</v>
      </c>
      <c r="BK111" s="306">
        <v>0</v>
      </c>
      <c r="BL111" s="306">
        <v>0</v>
      </c>
      <c r="BM111" s="306">
        <v>0</v>
      </c>
      <c r="BN111" s="306">
        <v>0</v>
      </c>
      <c r="BO111" s="306">
        <v>0</v>
      </c>
      <c r="BP111" s="306">
        <v>0</v>
      </c>
      <c r="BQ111" s="306">
        <v>0</v>
      </c>
    </row>
    <row r="112" spans="1:69">
      <c r="A112" s="32"/>
      <c r="B112" s="32"/>
      <c r="C112" s="66"/>
      <c r="D112" s="305" t="s">
        <v>200</v>
      </c>
      <c r="E112" s="304"/>
      <c r="F112" s="304"/>
      <c r="G112" s="304"/>
      <c r="H112" s="303"/>
      <c r="I112" s="66"/>
      <c r="J112" s="306">
        <v>0</v>
      </c>
      <c r="K112" s="306">
        <v>0</v>
      </c>
      <c r="L112" s="306">
        <v>0</v>
      </c>
      <c r="M112" s="306">
        <v>0</v>
      </c>
      <c r="N112" s="306">
        <v>0</v>
      </c>
      <c r="O112" s="306">
        <v>0</v>
      </c>
      <c r="P112" s="306">
        <v>0</v>
      </c>
      <c r="Q112" s="306">
        <v>0</v>
      </c>
      <c r="R112" s="306">
        <v>0</v>
      </c>
      <c r="S112" s="306">
        <v>0</v>
      </c>
      <c r="T112" s="306">
        <v>0</v>
      </c>
      <c r="U112" s="306">
        <v>0</v>
      </c>
      <c r="V112" s="306">
        <v>0</v>
      </c>
      <c r="W112" s="306">
        <v>0</v>
      </c>
      <c r="X112" s="306">
        <v>0</v>
      </c>
      <c r="Y112" s="306">
        <v>0</v>
      </c>
      <c r="Z112" s="306">
        <v>0</v>
      </c>
      <c r="AA112" s="306">
        <v>0</v>
      </c>
      <c r="AB112" s="306">
        <v>0</v>
      </c>
      <c r="AC112" s="306">
        <v>0</v>
      </c>
      <c r="AD112" s="306">
        <v>0</v>
      </c>
      <c r="AE112" s="306">
        <v>0</v>
      </c>
      <c r="AF112" s="306">
        <v>0</v>
      </c>
      <c r="AG112" s="306">
        <v>0</v>
      </c>
      <c r="AH112" s="306">
        <v>0</v>
      </c>
      <c r="AI112" s="306">
        <v>0</v>
      </c>
      <c r="AJ112" s="306">
        <v>0</v>
      </c>
      <c r="AK112" s="306">
        <v>0</v>
      </c>
      <c r="AL112" s="306">
        <v>0</v>
      </c>
      <c r="AM112" s="306">
        <v>0</v>
      </c>
      <c r="AN112" s="306">
        <v>0</v>
      </c>
      <c r="AO112" s="306">
        <v>0</v>
      </c>
      <c r="AP112" s="306">
        <v>0</v>
      </c>
      <c r="AQ112" s="306">
        <v>0</v>
      </c>
      <c r="AR112" s="306">
        <v>0</v>
      </c>
      <c r="AS112" s="306">
        <v>0</v>
      </c>
      <c r="AT112" s="306">
        <v>0</v>
      </c>
      <c r="AU112" s="306">
        <v>0</v>
      </c>
      <c r="AV112" s="306">
        <v>0</v>
      </c>
      <c r="AW112" s="306">
        <v>0</v>
      </c>
      <c r="AX112" s="306">
        <v>0</v>
      </c>
      <c r="AY112" s="306">
        <v>0</v>
      </c>
      <c r="AZ112" s="306">
        <v>0</v>
      </c>
      <c r="BA112" s="306">
        <v>0</v>
      </c>
      <c r="BB112" s="306">
        <v>0</v>
      </c>
      <c r="BC112" s="306">
        <v>0</v>
      </c>
      <c r="BD112" s="306">
        <v>0</v>
      </c>
      <c r="BE112" s="306">
        <v>0</v>
      </c>
      <c r="BF112" s="306">
        <v>0</v>
      </c>
      <c r="BG112" s="306">
        <v>0</v>
      </c>
      <c r="BH112" s="306">
        <v>0</v>
      </c>
      <c r="BI112" s="306">
        <v>0</v>
      </c>
      <c r="BJ112" s="306">
        <v>0</v>
      </c>
      <c r="BK112" s="306">
        <v>0</v>
      </c>
      <c r="BL112" s="306">
        <v>0</v>
      </c>
      <c r="BM112" s="306">
        <v>0</v>
      </c>
      <c r="BN112" s="306">
        <v>0</v>
      </c>
      <c r="BO112" s="306">
        <v>0</v>
      </c>
      <c r="BP112" s="306">
        <v>0</v>
      </c>
      <c r="BQ112" s="306">
        <v>0</v>
      </c>
    </row>
    <row r="113" spans="1:69">
      <c r="A113" s="32"/>
      <c r="B113" s="32"/>
      <c r="C113" s="66"/>
      <c r="D113" s="305" t="s">
        <v>199</v>
      </c>
      <c r="E113" s="304"/>
      <c r="F113" s="304"/>
      <c r="G113" s="304"/>
      <c r="H113" s="303"/>
      <c r="I113" s="66"/>
      <c r="J113" s="306">
        <v>0</v>
      </c>
      <c r="K113" s="306">
        <v>0</v>
      </c>
      <c r="L113" s="306">
        <v>0</v>
      </c>
      <c r="M113" s="306">
        <v>0</v>
      </c>
      <c r="N113" s="306">
        <v>0</v>
      </c>
      <c r="O113" s="306">
        <v>0</v>
      </c>
      <c r="P113" s="306">
        <v>0</v>
      </c>
      <c r="Q113" s="306">
        <v>0</v>
      </c>
      <c r="R113" s="306">
        <v>0</v>
      </c>
      <c r="S113" s="306">
        <v>0</v>
      </c>
      <c r="T113" s="306">
        <v>0</v>
      </c>
      <c r="U113" s="306">
        <v>0</v>
      </c>
      <c r="V113" s="306">
        <v>0</v>
      </c>
      <c r="W113" s="306">
        <v>0</v>
      </c>
      <c r="X113" s="306">
        <v>0</v>
      </c>
      <c r="Y113" s="306">
        <v>0</v>
      </c>
      <c r="Z113" s="306">
        <v>0</v>
      </c>
      <c r="AA113" s="306">
        <v>0</v>
      </c>
      <c r="AB113" s="306">
        <v>0</v>
      </c>
      <c r="AC113" s="306">
        <v>0</v>
      </c>
      <c r="AD113" s="306">
        <v>0</v>
      </c>
      <c r="AE113" s="306">
        <v>0</v>
      </c>
      <c r="AF113" s="306">
        <v>0</v>
      </c>
      <c r="AG113" s="306">
        <v>0</v>
      </c>
      <c r="AH113" s="306">
        <v>0</v>
      </c>
      <c r="AI113" s="306">
        <v>0</v>
      </c>
      <c r="AJ113" s="306">
        <v>0</v>
      </c>
      <c r="AK113" s="306">
        <v>0</v>
      </c>
      <c r="AL113" s="306">
        <v>0</v>
      </c>
      <c r="AM113" s="306">
        <v>0</v>
      </c>
      <c r="AN113" s="306">
        <v>0</v>
      </c>
      <c r="AO113" s="306">
        <v>0</v>
      </c>
      <c r="AP113" s="306">
        <v>0</v>
      </c>
      <c r="AQ113" s="306">
        <v>0</v>
      </c>
      <c r="AR113" s="306">
        <v>0</v>
      </c>
      <c r="AS113" s="306">
        <v>0</v>
      </c>
      <c r="AT113" s="306">
        <v>0</v>
      </c>
      <c r="AU113" s="306">
        <v>0</v>
      </c>
      <c r="AV113" s="306">
        <v>0</v>
      </c>
      <c r="AW113" s="306">
        <v>0</v>
      </c>
      <c r="AX113" s="306">
        <v>0</v>
      </c>
      <c r="AY113" s="306">
        <v>0</v>
      </c>
      <c r="AZ113" s="306">
        <v>0</v>
      </c>
      <c r="BA113" s="306">
        <v>0</v>
      </c>
      <c r="BB113" s="306">
        <v>0</v>
      </c>
      <c r="BC113" s="306">
        <v>0</v>
      </c>
      <c r="BD113" s="306">
        <v>0</v>
      </c>
      <c r="BE113" s="306">
        <v>0</v>
      </c>
      <c r="BF113" s="306">
        <v>0</v>
      </c>
      <c r="BG113" s="306">
        <v>0</v>
      </c>
      <c r="BH113" s="306">
        <v>0</v>
      </c>
      <c r="BI113" s="306">
        <v>0</v>
      </c>
      <c r="BJ113" s="306">
        <v>0</v>
      </c>
      <c r="BK113" s="306">
        <v>0</v>
      </c>
      <c r="BL113" s="306">
        <v>0</v>
      </c>
      <c r="BM113" s="306">
        <v>0</v>
      </c>
      <c r="BN113" s="306">
        <v>0</v>
      </c>
      <c r="BO113" s="306">
        <v>0</v>
      </c>
      <c r="BP113" s="306">
        <v>0</v>
      </c>
      <c r="BQ113" s="306">
        <v>0</v>
      </c>
    </row>
    <row r="114" spans="1:69">
      <c r="A114" s="32"/>
      <c r="B114" s="32"/>
      <c r="C114" s="66"/>
      <c r="D114" s="305" t="s">
        <v>198</v>
      </c>
      <c r="E114" s="304"/>
      <c r="F114" s="304"/>
      <c r="G114" s="304"/>
      <c r="H114" s="303"/>
      <c r="I114" s="66"/>
      <c r="J114" s="302">
        <v>0</v>
      </c>
      <c r="K114" s="302">
        <v>0</v>
      </c>
      <c r="L114" s="302">
        <v>0</v>
      </c>
      <c r="M114" s="302">
        <v>0</v>
      </c>
      <c r="N114" s="302">
        <v>0</v>
      </c>
      <c r="O114" s="302">
        <v>0</v>
      </c>
      <c r="P114" s="302">
        <v>0</v>
      </c>
      <c r="Q114" s="302">
        <v>0</v>
      </c>
      <c r="R114" s="302">
        <v>0</v>
      </c>
      <c r="S114" s="302">
        <v>0</v>
      </c>
      <c r="T114" s="302">
        <v>0</v>
      </c>
      <c r="U114" s="302">
        <v>0</v>
      </c>
      <c r="V114" s="302">
        <v>0</v>
      </c>
      <c r="W114" s="302">
        <v>0</v>
      </c>
      <c r="X114" s="302">
        <v>0</v>
      </c>
      <c r="Y114" s="302">
        <v>0</v>
      </c>
      <c r="Z114" s="302">
        <v>0</v>
      </c>
      <c r="AA114" s="302">
        <v>0</v>
      </c>
      <c r="AB114" s="302">
        <v>0</v>
      </c>
      <c r="AC114" s="302">
        <v>0</v>
      </c>
      <c r="AD114" s="302">
        <v>0</v>
      </c>
      <c r="AE114" s="302">
        <v>0</v>
      </c>
      <c r="AF114" s="302">
        <v>0</v>
      </c>
      <c r="AG114" s="302">
        <v>0</v>
      </c>
      <c r="AH114" s="302">
        <v>0</v>
      </c>
      <c r="AI114" s="302">
        <v>0</v>
      </c>
      <c r="AJ114" s="302">
        <v>0</v>
      </c>
      <c r="AK114" s="302">
        <v>0</v>
      </c>
      <c r="AL114" s="302">
        <v>0</v>
      </c>
      <c r="AM114" s="302">
        <v>0</v>
      </c>
      <c r="AN114" s="302">
        <v>0</v>
      </c>
      <c r="AO114" s="302">
        <v>0</v>
      </c>
      <c r="AP114" s="302">
        <v>0</v>
      </c>
      <c r="AQ114" s="302">
        <v>0</v>
      </c>
      <c r="AR114" s="302">
        <v>0</v>
      </c>
      <c r="AS114" s="302">
        <v>0</v>
      </c>
      <c r="AT114" s="302">
        <v>0</v>
      </c>
      <c r="AU114" s="302">
        <v>0</v>
      </c>
      <c r="AV114" s="302">
        <v>0</v>
      </c>
      <c r="AW114" s="302">
        <v>0</v>
      </c>
      <c r="AX114" s="302">
        <v>0</v>
      </c>
      <c r="AY114" s="302">
        <v>0</v>
      </c>
      <c r="AZ114" s="302">
        <v>0</v>
      </c>
      <c r="BA114" s="302">
        <v>0</v>
      </c>
      <c r="BB114" s="302">
        <v>0</v>
      </c>
      <c r="BC114" s="302">
        <v>0</v>
      </c>
      <c r="BD114" s="302">
        <v>0</v>
      </c>
      <c r="BE114" s="302">
        <v>0</v>
      </c>
      <c r="BF114" s="302">
        <v>0</v>
      </c>
      <c r="BG114" s="302">
        <v>0</v>
      </c>
      <c r="BH114" s="302">
        <v>0</v>
      </c>
      <c r="BI114" s="302">
        <v>0</v>
      </c>
      <c r="BJ114" s="302">
        <v>0</v>
      </c>
      <c r="BK114" s="302">
        <v>0</v>
      </c>
      <c r="BL114" s="302">
        <v>0</v>
      </c>
      <c r="BM114" s="302">
        <v>0</v>
      </c>
      <c r="BN114" s="302">
        <v>0</v>
      </c>
      <c r="BO114" s="302">
        <v>0</v>
      </c>
      <c r="BP114" s="302">
        <v>0</v>
      </c>
      <c r="BQ114" s="302">
        <v>0</v>
      </c>
    </row>
    <row r="115" spans="1:69">
      <c r="A115" s="301"/>
      <c r="B115" s="301"/>
      <c r="C115" s="401"/>
      <c r="D115" s="1264" t="s">
        <v>299</v>
      </c>
      <c r="E115" s="1264"/>
      <c r="F115" s="1264"/>
      <c r="G115" s="1264"/>
      <c r="H115" s="1264"/>
      <c r="I115" s="401"/>
      <c r="J115" s="300">
        <v>36666.666666666672</v>
      </c>
      <c r="K115" s="300">
        <v>36666.666666666672</v>
      </c>
      <c r="L115" s="300">
        <v>36666.666666666672</v>
      </c>
      <c r="M115" s="300">
        <v>36666.666666666672</v>
      </c>
      <c r="N115" s="300">
        <v>36666.666666666672</v>
      </c>
      <c r="O115" s="300">
        <v>36666.666666666672</v>
      </c>
      <c r="P115" s="300">
        <v>36666.666666666672</v>
      </c>
      <c r="Q115" s="300">
        <v>36666.666666666672</v>
      </c>
      <c r="R115" s="300">
        <v>36666.666666666672</v>
      </c>
      <c r="S115" s="300">
        <v>36666.666666666672</v>
      </c>
      <c r="T115" s="300">
        <v>36666.666666666672</v>
      </c>
      <c r="U115" s="300">
        <v>36666.666666666672</v>
      </c>
      <c r="V115" s="300">
        <v>42925</v>
      </c>
      <c r="W115" s="300">
        <v>42925</v>
      </c>
      <c r="X115" s="300">
        <v>42925</v>
      </c>
      <c r="Y115" s="300">
        <v>42925</v>
      </c>
      <c r="Z115" s="300">
        <v>42925</v>
      </c>
      <c r="AA115" s="300">
        <v>42925</v>
      </c>
      <c r="AB115" s="300">
        <v>42925</v>
      </c>
      <c r="AC115" s="300">
        <v>42925</v>
      </c>
      <c r="AD115" s="300">
        <v>42925</v>
      </c>
      <c r="AE115" s="300">
        <v>42925</v>
      </c>
      <c r="AF115" s="300">
        <v>42925</v>
      </c>
      <c r="AG115" s="300">
        <v>42925</v>
      </c>
      <c r="AH115" s="300">
        <v>58655.75</v>
      </c>
      <c r="AI115" s="300">
        <v>58655.75</v>
      </c>
      <c r="AJ115" s="300">
        <v>58655.75</v>
      </c>
      <c r="AK115" s="300">
        <v>58655.75</v>
      </c>
      <c r="AL115" s="300">
        <v>58655.75</v>
      </c>
      <c r="AM115" s="300">
        <v>58655.75</v>
      </c>
      <c r="AN115" s="300">
        <v>58655.75</v>
      </c>
      <c r="AO115" s="300">
        <v>58655.75</v>
      </c>
      <c r="AP115" s="300">
        <v>58655.75</v>
      </c>
      <c r="AQ115" s="300">
        <v>58655.75</v>
      </c>
      <c r="AR115" s="300">
        <v>58655.75</v>
      </c>
      <c r="AS115" s="300">
        <v>58655.75</v>
      </c>
      <c r="AT115" s="300">
        <v>64393.8125</v>
      </c>
      <c r="AU115" s="300">
        <v>64393.8125</v>
      </c>
      <c r="AV115" s="300">
        <v>64393.8125</v>
      </c>
      <c r="AW115" s="300">
        <v>64393.8125</v>
      </c>
      <c r="AX115" s="300">
        <v>64393.8125</v>
      </c>
      <c r="AY115" s="300">
        <v>64393.8125</v>
      </c>
      <c r="AZ115" s="300">
        <v>64393.8125</v>
      </c>
      <c r="BA115" s="300">
        <v>64393.8125</v>
      </c>
      <c r="BB115" s="300">
        <v>64393.8125</v>
      </c>
      <c r="BC115" s="300">
        <v>64393.8125</v>
      </c>
      <c r="BD115" s="300">
        <v>64393.8125</v>
      </c>
      <c r="BE115" s="300">
        <v>64393.8125</v>
      </c>
      <c r="BF115" s="300">
        <v>72842.280700000003</v>
      </c>
      <c r="BG115" s="300">
        <v>72842.280700000003</v>
      </c>
      <c r="BH115" s="300">
        <v>72842.280700000003</v>
      </c>
      <c r="BI115" s="300">
        <v>72842.280700000003</v>
      </c>
      <c r="BJ115" s="300">
        <v>72842.280700000003</v>
      </c>
      <c r="BK115" s="300">
        <v>72842.280700000003</v>
      </c>
      <c r="BL115" s="300">
        <v>72842.280700000003</v>
      </c>
      <c r="BM115" s="300">
        <v>72842.280700000003</v>
      </c>
      <c r="BN115" s="300">
        <v>72842.280700000003</v>
      </c>
      <c r="BO115" s="300">
        <v>72842.280700000003</v>
      </c>
      <c r="BP115" s="300">
        <v>72842.280700000003</v>
      </c>
      <c r="BQ115" s="300">
        <v>72842.280700000003</v>
      </c>
    </row>
    <row r="116" spans="1:69" ht="10.5" customHeight="1">
      <c r="A116" s="32"/>
      <c r="B116" s="32"/>
      <c r="C116" s="66"/>
      <c r="D116" s="66"/>
      <c r="E116" s="66"/>
      <c r="F116" s="66"/>
      <c r="G116" s="66"/>
      <c r="H116" s="66"/>
      <c r="I116" s="66"/>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c r="AJ116" s="307"/>
      <c r="AK116" s="307"/>
      <c r="AL116" s="307"/>
      <c r="AM116" s="307"/>
      <c r="AN116" s="307"/>
      <c r="AO116" s="307"/>
      <c r="AP116" s="307"/>
      <c r="AQ116" s="307"/>
      <c r="AR116" s="307"/>
      <c r="AS116" s="307"/>
      <c r="AT116" s="307"/>
      <c r="AU116" s="307"/>
      <c r="AV116" s="307"/>
      <c r="AW116" s="307"/>
    </row>
    <row r="117" spans="1:69" ht="10.5" customHeight="1">
      <c r="A117" s="32"/>
      <c r="B117" s="32"/>
      <c r="C117" s="66"/>
      <c r="D117" s="66"/>
      <c r="E117" s="66"/>
      <c r="F117" s="66"/>
      <c r="G117" s="66"/>
      <c r="H117" s="66"/>
      <c r="I117" s="66"/>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c r="AJ117" s="307"/>
      <c r="AK117" s="307"/>
      <c r="AL117" s="307"/>
      <c r="AM117" s="307"/>
      <c r="AN117" s="307"/>
      <c r="AO117" s="307"/>
      <c r="AP117" s="307"/>
      <c r="AQ117" s="307"/>
      <c r="AR117" s="307"/>
      <c r="AS117" s="307"/>
      <c r="AT117" s="307"/>
      <c r="AU117" s="307"/>
      <c r="AV117" s="307"/>
      <c r="AW117" s="307"/>
    </row>
    <row r="118" spans="1:69" ht="11.25">
      <c r="A118" s="32"/>
      <c r="B118" s="32"/>
      <c r="C118" s="309" t="s">
        <v>300</v>
      </c>
      <c r="D118" s="66"/>
      <c r="E118" s="66"/>
      <c r="F118" s="66"/>
      <c r="G118" s="66"/>
      <c r="H118" s="66"/>
      <c r="I118" s="66"/>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c r="AJ118" s="307"/>
      <c r="AK118" s="307"/>
      <c r="AL118" s="307"/>
      <c r="AM118" s="307"/>
      <c r="AN118" s="307"/>
      <c r="AO118" s="307"/>
      <c r="AP118" s="307"/>
      <c r="AQ118" s="307"/>
      <c r="AR118" s="307"/>
      <c r="AS118" s="307"/>
      <c r="AT118" s="307"/>
      <c r="AU118" s="307"/>
      <c r="AV118" s="307"/>
      <c r="AW118" s="307"/>
    </row>
    <row r="119" spans="1:69">
      <c r="A119" s="32"/>
      <c r="B119" s="32"/>
      <c r="C119" s="66"/>
      <c r="D119" s="66"/>
      <c r="E119" s="66"/>
      <c r="F119" s="66"/>
      <c r="G119" s="66"/>
      <c r="H119" s="66"/>
      <c r="I119" s="66"/>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c r="AJ119" s="307"/>
      <c r="AK119" s="307"/>
      <c r="AL119" s="307"/>
      <c r="AM119" s="307"/>
      <c r="AN119" s="307"/>
      <c r="AO119" s="307"/>
      <c r="AP119" s="307"/>
      <c r="AQ119" s="307"/>
      <c r="AR119" s="307"/>
      <c r="AS119" s="307"/>
      <c r="AT119" s="307"/>
      <c r="AU119" s="307"/>
      <c r="AV119" s="307"/>
      <c r="AW119" s="307"/>
    </row>
    <row r="120" spans="1:69">
      <c r="A120" s="32"/>
      <c r="B120" s="32"/>
      <c r="C120" s="66"/>
      <c r="D120" s="321" t="s">
        <v>46</v>
      </c>
      <c r="E120" s="66"/>
      <c r="F120" s="66"/>
      <c r="G120" s="66"/>
      <c r="H120" s="66"/>
      <c r="I120" s="66"/>
      <c r="J120" s="308"/>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c r="AJ120" s="307"/>
      <c r="AK120" s="307"/>
      <c r="AL120" s="307"/>
      <c r="AM120" s="307"/>
      <c r="AN120" s="307"/>
      <c r="AO120" s="307"/>
      <c r="AP120" s="307"/>
      <c r="AQ120" s="307"/>
      <c r="AR120" s="307"/>
      <c r="AS120" s="307"/>
      <c r="AT120" s="307"/>
      <c r="AU120" s="307"/>
      <c r="AV120" s="307"/>
      <c r="AW120" s="307"/>
    </row>
    <row r="121" spans="1:69">
      <c r="A121" s="32"/>
      <c r="B121" s="32"/>
      <c r="C121" s="66"/>
      <c r="D121" s="305" t="s">
        <v>215</v>
      </c>
      <c r="E121" s="304"/>
      <c r="F121" s="304"/>
      <c r="G121" s="304"/>
      <c r="H121" s="303"/>
      <c r="I121" s="66"/>
      <c r="J121" s="306">
        <v>250</v>
      </c>
      <c r="K121" s="306">
        <v>250</v>
      </c>
      <c r="L121" s="306">
        <v>250</v>
      </c>
      <c r="M121" s="306">
        <v>250</v>
      </c>
      <c r="N121" s="306">
        <v>250</v>
      </c>
      <c r="O121" s="306">
        <v>250</v>
      </c>
      <c r="P121" s="306">
        <v>250</v>
      </c>
      <c r="Q121" s="306">
        <v>250</v>
      </c>
      <c r="R121" s="306">
        <v>250</v>
      </c>
      <c r="S121" s="306">
        <v>250</v>
      </c>
      <c r="T121" s="306">
        <v>250</v>
      </c>
      <c r="U121" s="306">
        <v>250</v>
      </c>
      <c r="V121" s="306">
        <v>252.49999999999997</v>
      </c>
      <c r="W121" s="306">
        <v>252.49999999999997</v>
      </c>
      <c r="X121" s="306">
        <v>252.49999999999997</v>
      </c>
      <c r="Y121" s="306">
        <v>252.49999999999997</v>
      </c>
      <c r="Z121" s="306">
        <v>252.49999999999997</v>
      </c>
      <c r="AA121" s="306">
        <v>252.49999999999997</v>
      </c>
      <c r="AB121" s="306">
        <v>252.49999999999997</v>
      </c>
      <c r="AC121" s="306">
        <v>252.49999999999997</v>
      </c>
      <c r="AD121" s="306">
        <v>252.49999999999997</v>
      </c>
      <c r="AE121" s="306">
        <v>252.49999999999997</v>
      </c>
      <c r="AF121" s="306">
        <v>252.49999999999997</v>
      </c>
      <c r="AG121" s="306">
        <v>252.49999999999997</v>
      </c>
      <c r="AH121" s="306">
        <v>255.02500000000001</v>
      </c>
      <c r="AI121" s="306">
        <v>255.02500000000001</v>
      </c>
      <c r="AJ121" s="306">
        <v>255.02500000000001</v>
      </c>
      <c r="AK121" s="306">
        <v>255.02500000000001</v>
      </c>
      <c r="AL121" s="306">
        <v>255.02500000000001</v>
      </c>
      <c r="AM121" s="306">
        <v>255.02500000000001</v>
      </c>
      <c r="AN121" s="306">
        <v>255.02500000000001</v>
      </c>
      <c r="AO121" s="306">
        <v>255.02500000000001</v>
      </c>
      <c r="AP121" s="306">
        <v>255.02500000000001</v>
      </c>
      <c r="AQ121" s="306">
        <v>255.02500000000001</v>
      </c>
      <c r="AR121" s="306">
        <v>255.02500000000001</v>
      </c>
      <c r="AS121" s="306">
        <v>255.02500000000001</v>
      </c>
      <c r="AT121" s="306">
        <v>257.57524999999998</v>
      </c>
      <c r="AU121" s="306">
        <v>257.57524999999998</v>
      </c>
      <c r="AV121" s="306">
        <v>257.57524999999998</v>
      </c>
      <c r="AW121" s="306">
        <v>257.57524999999998</v>
      </c>
      <c r="AX121" s="306">
        <v>257.57524999999998</v>
      </c>
      <c r="AY121" s="306">
        <v>257.57524999999998</v>
      </c>
      <c r="AZ121" s="306">
        <v>257.57524999999998</v>
      </c>
      <c r="BA121" s="306">
        <v>257.57524999999998</v>
      </c>
      <c r="BB121" s="306">
        <v>257.57524999999998</v>
      </c>
      <c r="BC121" s="306">
        <v>257.57524999999998</v>
      </c>
      <c r="BD121" s="306">
        <v>257.57524999999998</v>
      </c>
      <c r="BE121" s="306">
        <v>257.57524999999998</v>
      </c>
      <c r="BF121" s="306">
        <v>260.15100250000006</v>
      </c>
      <c r="BG121" s="306">
        <v>260.15100250000006</v>
      </c>
      <c r="BH121" s="306">
        <v>260.15100250000006</v>
      </c>
      <c r="BI121" s="306">
        <v>260.15100250000006</v>
      </c>
      <c r="BJ121" s="306">
        <v>260.15100250000006</v>
      </c>
      <c r="BK121" s="306">
        <v>260.15100250000006</v>
      </c>
      <c r="BL121" s="306">
        <v>260.15100250000006</v>
      </c>
      <c r="BM121" s="306">
        <v>260.15100250000006</v>
      </c>
      <c r="BN121" s="306">
        <v>260.15100250000006</v>
      </c>
      <c r="BO121" s="306">
        <v>260.15100250000006</v>
      </c>
      <c r="BP121" s="306">
        <v>260.15100250000006</v>
      </c>
      <c r="BQ121" s="306">
        <v>260.15100250000006</v>
      </c>
    </row>
    <row r="122" spans="1:69">
      <c r="A122" s="32"/>
      <c r="B122" s="32"/>
      <c r="C122" s="66"/>
      <c r="D122" s="305" t="s">
        <v>216</v>
      </c>
      <c r="E122" s="304"/>
      <c r="F122" s="304"/>
      <c r="G122" s="304"/>
      <c r="H122" s="303"/>
      <c r="I122" s="66"/>
      <c r="J122" s="306">
        <v>750</v>
      </c>
      <c r="K122" s="306">
        <v>750</v>
      </c>
      <c r="L122" s="306">
        <v>750</v>
      </c>
      <c r="M122" s="306">
        <v>750</v>
      </c>
      <c r="N122" s="306">
        <v>750</v>
      </c>
      <c r="O122" s="306">
        <v>750</v>
      </c>
      <c r="P122" s="306">
        <v>750</v>
      </c>
      <c r="Q122" s="306">
        <v>750</v>
      </c>
      <c r="R122" s="306">
        <v>750</v>
      </c>
      <c r="S122" s="306">
        <v>750</v>
      </c>
      <c r="T122" s="306">
        <v>750</v>
      </c>
      <c r="U122" s="306">
        <v>750</v>
      </c>
      <c r="V122" s="306">
        <v>757.5</v>
      </c>
      <c r="W122" s="306">
        <v>757.5</v>
      </c>
      <c r="X122" s="306">
        <v>757.5</v>
      </c>
      <c r="Y122" s="306">
        <v>757.5</v>
      </c>
      <c r="Z122" s="306">
        <v>757.5</v>
      </c>
      <c r="AA122" s="306">
        <v>757.5</v>
      </c>
      <c r="AB122" s="306">
        <v>757.5</v>
      </c>
      <c r="AC122" s="306">
        <v>757.5</v>
      </c>
      <c r="AD122" s="306">
        <v>757.5</v>
      </c>
      <c r="AE122" s="306">
        <v>757.5</v>
      </c>
      <c r="AF122" s="306">
        <v>757.5</v>
      </c>
      <c r="AG122" s="306">
        <v>757.5</v>
      </c>
      <c r="AH122" s="306">
        <v>1147.6125</v>
      </c>
      <c r="AI122" s="306">
        <v>1147.6125</v>
      </c>
      <c r="AJ122" s="306">
        <v>1147.6125</v>
      </c>
      <c r="AK122" s="306">
        <v>1147.6125</v>
      </c>
      <c r="AL122" s="306">
        <v>1147.6125</v>
      </c>
      <c r="AM122" s="306">
        <v>1147.6125</v>
      </c>
      <c r="AN122" s="306">
        <v>1147.6125</v>
      </c>
      <c r="AO122" s="306">
        <v>1147.6125</v>
      </c>
      <c r="AP122" s="306">
        <v>1147.6125</v>
      </c>
      <c r="AQ122" s="306">
        <v>1147.6125</v>
      </c>
      <c r="AR122" s="306">
        <v>1147.6125</v>
      </c>
      <c r="AS122" s="306">
        <v>1147.6125</v>
      </c>
      <c r="AT122" s="306">
        <v>1159.0886250000001</v>
      </c>
      <c r="AU122" s="306">
        <v>1159.0886250000001</v>
      </c>
      <c r="AV122" s="306">
        <v>1159.0886250000001</v>
      </c>
      <c r="AW122" s="306">
        <v>1159.0886250000001</v>
      </c>
      <c r="AX122" s="306">
        <v>1159.0886250000001</v>
      </c>
      <c r="AY122" s="306">
        <v>1159.0886250000001</v>
      </c>
      <c r="AZ122" s="306">
        <v>1159.0886250000001</v>
      </c>
      <c r="BA122" s="306">
        <v>1159.0886250000001</v>
      </c>
      <c r="BB122" s="306">
        <v>1159.0886250000001</v>
      </c>
      <c r="BC122" s="306">
        <v>1159.0886250000001</v>
      </c>
      <c r="BD122" s="306">
        <v>1159.0886250000001</v>
      </c>
      <c r="BE122" s="306">
        <v>1159.0886250000001</v>
      </c>
      <c r="BF122" s="306">
        <v>1560.906015</v>
      </c>
      <c r="BG122" s="306">
        <v>1560.906015</v>
      </c>
      <c r="BH122" s="306">
        <v>1560.906015</v>
      </c>
      <c r="BI122" s="306">
        <v>1560.906015</v>
      </c>
      <c r="BJ122" s="306">
        <v>1560.906015</v>
      </c>
      <c r="BK122" s="306">
        <v>1560.906015</v>
      </c>
      <c r="BL122" s="306">
        <v>1560.906015</v>
      </c>
      <c r="BM122" s="306">
        <v>1560.906015</v>
      </c>
      <c r="BN122" s="306">
        <v>1560.906015</v>
      </c>
      <c r="BO122" s="306">
        <v>1560.906015</v>
      </c>
      <c r="BP122" s="306">
        <v>1560.906015</v>
      </c>
      <c r="BQ122" s="306">
        <v>1560.906015</v>
      </c>
    </row>
    <row r="123" spans="1:69">
      <c r="A123" s="32"/>
      <c r="B123" s="32"/>
      <c r="C123" s="66"/>
      <c r="D123" s="305" t="s">
        <v>217</v>
      </c>
      <c r="E123" s="304"/>
      <c r="F123" s="304"/>
      <c r="G123" s="304"/>
      <c r="H123" s="303"/>
      <c r="I123" s="66"/>
      <c r="J123" s="306">
        <v>100</v>
      </c>
      <c r="K123" s="306">
        <v>100</v>
      </c>
      <c r="L123" s="306">
        <v>100</v>
      </c>
      <c r="M123" s="306">
        <v>100</v>
      </c>
      <c r="N123" s="306">
        <v>100</v>
      </c>
      <c r="O123" s="306">
        <v>100</v>
      </c>
      <c r="P123" s="306">
        <v>100</v>
      </c>
      <c r="Q123" s="306">
        <v>100</v>
      </c>
      <c r="R123" s="306">
        <v>100</v>
      </c>
      <c r="S123" s="306">
        <v>100</v>
      </c>
      <c r="T123" s="306">
        <v>100</v>
      </c>
      <c r="U123" s="306">
        <v>100</v>
      </c>
      <c r="V123" s="306">
        <v>202</v>
      </c>
      <c r="W123" s="306">
        <v>202</v>
      </c>
      <c r="X123" s="306">
        <v>202</v>
      </c>
      <c r="Y123" s="306">
        <v>202</v>
      </c>
      <c r="Z123" s="306">
        <v>202</v>
      </c>
      <c r="AA123" s="306">
        <v>202</v>
      </c>
      <c r="AB123" s="306">
        <v>202</v>
      </c>
      <c r="AC123" s="306">
        <v>202</v>
      </c>
      <c r="AD123" s="306">
        <v>202</v>
      </c>
      <c r="AE123" s="306">
        <v>202</v>
      </c>
      <c r="AF123" s="306">
        <v>202</v>
      </c>
      <c r="AG123" s="306">
        <v>202</v>
      </c>
      <c r="AH123" s="306">
        <v>204.02</v>
      </c>
      <c r="AI123" s="306">
        <v>204.02</v>
      </c>
      <c r="AJ123" s="306">
        <v>204.02</v>
      </c>
      <c r="AK123" s="306">
        <v>204.02</v>
      </c>
      <c r="AL123" s="306">
        <v>204.02</v>
      </c>
      <c r="AM123" s="306">
        <v>204.02</v>
      </c>
      <c r="AN123" s="306">
        <v>204.02</v>
      </c>
      <c r="AO123" s="306">
        <v>204.02</v>
      </c>
      <c r="AP123" s="306">
        <v>204.02</v>
      </c>
      <c r="AQ123" s="306">
        <v>204.02</v>
      </c>
      <c r="AR123" s="306">
        <v>204.02</v>
      </c>
      <c r="AS123" s="306">
        <v>204.02</v>
      </c>
      <c r="AT123" s="306">
        <v>309.09030000000001</v>
      </c>
      <c r="AU123" s="306">
        <v>309.09030000000001</v>
      </c>
      <c r="AV123" s="306">
        <v>309.09030000000001</v>
      </c>
      <c r="AW123" s="306">
        <v>309.09030000000001</v>
      </c>
      <c r="AX123" s="306">
        <v>309.09030000000001</v>
      </c>
      <c r="AY123" s="306">
        <v>309.09030000000001</v>
      </c>
      <c r="AZ123" s="306">
        <v>309.09030000000001</v>
      </c>
      <c r="BA123" s="306">
        <v>309.09030000000001</v>
      </c>
      <c r="BB123" s="306">
        <v>309.09030000000001</v>
      </c>
      <c r="BC123" s="306">
        <v>309.09030000000001</v>
      </c>
      <c r="BD123" s="306">
        <v>309.09030000000001</v>
      </c>
      <c r="BE123" s="306">
        <v>309.09030000000001</v>
      </c>
      <c r="BF123" s="306">
        <v>312.18120299999998</v>
      </c>
      <c r="BG123" s="306">
        <v>312.18120299999998</v>
      </c>
      <c r="BH123" s="306">
        <v>312.18120299999998</v>
      </c>
      <c r="BI123" s="306">
        <v>312.18120299999998</v>
      </c>
      <c r="BJ123" s="306">
        <v>312.18120299999998</v>
      </c>
      <c r="BK123" s="306">
        <v>312.18120299999998</v>
      </c>
      <c r="BL123" s="306">
        <v>312.18120299999998</v>
      </c>
      <c r="BM123" s="306">
        <v>312.18120299999998</v>
      </c>
      <c r="BN123" s="306">
        <v>312.18120299999998</v>
      </c>
      <c r="BO123" s="306">
        <v>312.18120299999998</v>
      </c>
      <c r="BP123" s="306">
        <v>312.18120299999998</v>
      </c>
      <c r="BQ123" s="306">
        <v>312.18120299999998</v>
      </c>
    </row>
    <row r="124" spans="1:69">
      <c r="A124" s="32"/>
      <c r="B124" s="32"/>
      <c r="C124" s="66"/>
      <c r="D124" s="305" t="s">
        <v>218</v>
      </c>
      <c r="E124" s="304"/>
      <c r="F124" s="304"/>
      <c r="G124" s="304"/>
      <c r="H124" s="303"/>
      <c r="I124" s="66"/>
      <c r="J124" s="306">
        <v>0</v>
      </c>
      <c r="K124" s="306">
        <v>0</v>
      </c>
      <c r="L124" s="306">
        <v>0</v>
      </c>
      <c r="M124" s="306">
        <v>0</v>
      </c>
      <c r="N124" s="306">
        <v>0</v>
      </c>
      <c r="O124" s="306">
        <v>0</v>
      </c>
      <c r="P124" s="306">
        <v>0</v>
      </c>
      <c r="Q124" s="306">
        <v>0</v>
      </c>
      <c r="R124" s="306">
        <v>0</v>
      </c>
      <c r="S124" s="306">
        <v>0</v>
      </c>
      <c r="T124" s="306">
        <v>0</v>
      </c>
      <c r="U124" s="306">
        <v>0</v>
      </c>
      <c r="V124" s="306">
        <v>0</v>
      </c>
      <c r="W124" s="306">
        <v>0</v>
      </c>
      <c r="X124" s="306">
        <v>0</v>
      </c>
      <c r="Y124" s="306">
        <v>0</v>
      </c>
      <c r="Z124" s="306">
        <v>0</v>
      </c>
      <c r="AA124" s="306">
        <v>0</v>
      </c>
      <c r="AB124" s="306">
        <v>0</v>
      </c>
      <c r="AC124" s="306">
        <v>0</v>
      </c>
      <c r="AD124" s="306">
        <v>0</v>
      </c>
      <c r="AE124" s="306">
        <v>0</v>
      </c>
      <c r="AF124" s="306">
        <v>0</v>
      </c>
      <c r="AG124" s="306">
        <v>0</v>
      </c>
      <c r="AH124" s="306">
        <v>0</v>
      </c>
      <c r="AI124" s="306">
        <v>0</v>
      </c>
      <c r="AJ124" s="306">
        <v>0</v>
      </c>
      <c r="AK124" s="306">
        <v>0</v>
      </c>
      <c r="AL124" s="306">
        <v>0</v>
      </c>
      <c r="AM124" s="306">
        <v>0</v>
      </c>
      <c r="AN124" s="306">
        <v>0</v>
      </c>
      <c r="AO124" s="306">
        <v>0</v>
      </c>
      <c r="AP124" s="306">
        <v>0</v>
      </c>
      <c r="AQ124" s="306">
        <v>0</v>
      </c>
      <c r="AR124" s="306">
        <v>0</v>
      </c>
      <c r="AS124" s="306">
        <v>0</v>
      </c>
      <c r="AT124" s="306">
        <v>0</v>
      </c>
      <c r="AU124" s="306">
        <v>0</v>
      </c>
      <c r="AV124" s="306">
        <v>0</v>
      </c>
      <c r="AW124" s="306">
        <v>0</v>
      </c>
      <c r="AX124" s="306">
        <v>0</v>
      </c>
      <c r="AY124" s="306">
        <v>0</v>
      </c>
      <c r="AZ124" s="306">
        <v>0</v>
      </c>
      <c r="BA124" s="306">
        <v>0</v>
      </c>
      <c r="BB124" s="306">
        <v>0</v>
      </c>
      <c r="BC124" s="306">
        <v>0</v>
      </c>
      <c r="BD124" s="306">
        <v>0</v>
      </c>
      <c r="BE124" s="306">
        <v>0</v>
      </c>
      <c r="BF124" s="306">
        <v>0</v>
      </c>
      <c r="BG124" s="306">
        <v>0</v>
      </c>
      <c r="BH124" s="306">
        <v>0</v>
      </c>
      <c r="BI124" s="306">
        <v>0</v>
      </c>
      <c r="BJ124" s="306">
        <v>0</v>
      </c>
      <c r="BK124" s="306">
        <v>0</v>
      </c>
      <c r="BL124" s="306">
        <v>0</v>
      </c>
      <c r="BM124" s="306">
        <v>0</v>
      </c>
      <c r="BN124" s="306">
        <v>0</v>
      </c>
      <c r="BO124" s="306">
        <v>0</v>
      </c>
      <c r="BP124" s="306">
        <v>0</v>
      </c>
      <c r="BQ124" s="306">
        <v>0</v>
      </c>
    </row>
    <row r="125" spans="1:69">
      <c r="A125" s="32"/>
      <c r="B125" s="32"/>
      <c r="C125" s="66"/>
      <c r="D125" s="305" t="s">
        <v>219</v>
      </c>
      <c r="E125" s="304"/>
      <c r="F125" s="304"/>
      <c r="G125" s="304"/>
      <c r="H125" s="303"/>
      <c r="I125" s="66"/>
      <c r="J125" s="306">
        <v>0</v>
      </c>
      <c r="K125" s="306">
        <v>0</v>
      </c>
      <c r="L125" s="306">
        <v>0</v>
      </c>
      <c r="M125" s="306">
        <v>0</v>
      </c>
      <c r="N125" s="306">
        <v>0</v>
      </c>
      <c r="O125" s="306">
        <v>0</v>
      </c>
      <c r="P125" s="306">
        <v>0</v>
      </c>
      <c r="Q125" s="306">
        <v>0</v>
      </c>
      <c r="R125" s="306">
        <v>0</v>
      </c>
      <c r="S125" s="306">
        <v>0</v>
      </c>
      <c r="T125" s="306">
        <v>0</v>
      </c>
      <c r="U125" s="306">
        <v>0</v>
      </c>
      <c r="V125" s="306">
        <v>0</v>
      </c>
      <c r="W125" s="306">
        <v>0</v>
      </c>
      <c r="X125" s="306">
        <v>0</v>
      </c>
      <c r="Y125" s="306">
        <v>0</v>
      </c>
      <c r="Z125" s="306">
        <v>0</v>
      </c>
      <c r="AA125" s="306">
        <v>0</v>
      </c>
      <c r="AB125" s="306">
        <v>0</v>
      </c>
      <c r="AC125" s="306">
        <v>0</v>
      </c>
      <c r="AD125" s="306">
        <v>0</v>
      </c>
      <c r="AE125" s="306">
        <v>0</v>
      </c>
      <c r="AF125" s="306">
        <v>0</v>
      </c>
      <c r="AG125" s="306">
        <v>0</v>
      </c>
      <c r="AH125" s="306">
        <v>0</v>
      </c>
      <c r="AI125" s="306">
        <v>0</v>
      </c>
      <c r="AJ125" s="306">
        <v>0</v>
      </c>
      <c r="AK125" s="306">
        <v>0</v>
      </c>
      <c r="AL125" s="306">
        <v>0</v>
      </c>
      <c r="AM125" s="306">
        <v>0</v>
      </c>
      <c r="AN125" s="306">
        <v>0</v>
      </c>
      <c r="AO125" s="306">
        <v>0</v>
      </c>
      <c r="AP125" s="306">
        <v>0</v>
      </c>
      <c r="AQ125" s="306">
        <v>0</v>
      </c>
      <c r="AR125" s="306">
        <v>0</v>
      </c>
      <c r="AS125" s="306">
        <v>0</v>
      </c>
      <c r="AT125" s="306">
        <v>0</v>
      </c>
      <c r="AU125" s="306">
        <v>0</v>
      </c>
      <c r="AV125" s="306">
        <v>0</v>
      </c>
      <c r="AW125" s="306">
        <v>0</v>
      </c>
      <c r="AX125" s="306">
        <v>0</v>
      </c>
      <c r="AY125" s="306">
        <v>0</v>
      </c>
      <c r="AZ125" s="306">
        <v>0</v>
      </c>
      <c r="BA125" s="306">
        <v>0</v>
      </c>
      <c r="BB125" s="306">
        <v>0</v>
      </c>
      <c r="BC125" s="306">
        <v>0</v>
      </c>
      <c r="BD125" s="306">
        <v>0</v>
      </c>
      <c r="BE125" s="306">
        <v>0</v>
      </c>
      <c r="BF125" s="306">
        <v>0</v>
      </c>
      <c r="BG125" s="306">
        <v>0</v>
      </c>
      <c r="BH125" s="306">
        <v>0</v>
      </c>
      <c r="BI125" s="306">
        <v>0</v>
      </c>
      <c r="BJ125" s="306">
        <v>0</v>
      </c>
      <c r="BK125" s="306">
        <v>0</v>
      </c>
      <c r="BL125" s="306">
        <v>0</v>
      </c>
      <c r="BM125" s="306">
        <v>0</v>
      </c>
      <c r="BN125" s="306">
        <v>0</v>
      </c>
      <c r="BO125" s="306">
        <v>0</v>
      </c>
      <c r="BP125" s="306">
        <v>0</v>
      </c>
      <c r="BQ125" s="306">
        <v>0</v>
      </c>
    </row>
    <row r="126" spans="1:69">
      <c r="A126" s="32"/>
      <c r="B126" s="32"/>
      <c r="C126" s="66"/>
      <c r="D126" s="305" t="s">
        <v>220</v>
      </c>
      <c r="E126" s="304"/>
      <c r="F126" s="304"/>
      <c r="G126" s="304"/>
      <c r="H126" s="303"/>
      <c r="I126" s="66"/>
      <c r="J126" s="306">
        <v>0</v>
      </c>
      <c r="K126" s="306">
        <v>0</v>
      </c>
      <c r="L126" s="306">
        <v>0</v>
      </c>
      <c r="M126" s="306">
        <v>0</v>
      </c>
      <c r="N126" s="306">
        <v>0</v>
      </c>
      <c r="O126" s="306">
        <v>0</v>
      </c>
      <c r="P126" s="306">
        <v>0</v>
      </c>
      <c r="Q126" s="306">
        <v>0</v>
      </c>
      <c r="R126" s="306">
        <v>0</v>
      </c>
      <c r="S126" s="306">
        <v>0</v>
      </c>
      <c r="T126" s="306">
        <v>0</v>
      </c>
      <c r="U126" s="306">
        <v>0</v>
      </c>
      <c r="V126" s="306">
        <v>0</v>
      </c>
      <c r="W126" s="306">
        <v>0</v>
      </c>
      <c r="X126" s="306">
        <v>0</v>
      </c>
      <c r="Y126" s="306">
        <v>0</v>
      </c>
      <c r="Z126" s="306">
        <v>0</v>
      </c>
      <c r="AA126" s="306">
        <v>0</v>
      </c>
      <c r="AB126" s="306">
        <v>0</v>
      </c>
      <c r="AC126" s="306">
        <v>0</v>
      </c>
      <c r="AD126" s="306">
        <v>0</v>
      </c>
      <c r="AE126" s="306">
        <v>0</v>
      </c>
      <c r="AF126" s="306">
        <v>0</v>
      </c>
      <c r="AG126" s="306">
        <v>0</v>
      </c>
      <c r="AH126" s="306">
        <v>0</v>
      </c>
      <c r="AI126" s="306">
        <v>0</v>
      </c>
      <c r="AJ126" s="306">
        <v>0</v>
      </c>
      <c r="AK126" s="306">
        <v>0</v>
      </c>
      <c r="AL126" s="306">
        <v>0</v>
      </c>
      <c r="AM126" s="306">
        <v>0</v>
      </c>
      <c r="AN126" s="306">
        <v>0</v>
      </c>
      <c r="AO126" s="306">
        <v>0</v>
      </c>
      <c r="AP126" s="306">
        <v>0</v>
      </c>
      <c r="AQ126" s="306">
        <v>0</v>
      </c>
      <c r="AR126" s="306">
        <v>0</v>
      </c>
      <c r="AS126" s="306">
        <v>0</v>
      </c>
      <c r="AT126" s="306">
        <v>0</v>
      </c>
      <c r="AU126" s="306">
        <v>0</v>
      </c>
      <c r="AV126" s="306">
        <v>0</v>
      </c>
      <c r="AW126" s="306">
        <v>0</v>
      </c>
      <c r="AX126" s="306">
        <v>0</v>
      </c>
      <c r="AY126" s="306">
        <v>0</v>
      </c>
      <c r="AZ126" s="306">
        <v>0</v>
      </c>
      <c r="BA126" s="306">
        <v>0</v>
      </c>
      <c r="BB126" s="306">
        <v>0</v>
      </c>
      <c r="BC126" s="306">
        <v>0</v>
      </c>
      <c r="BD126" s="306">
        <v>0</v>
      </c>
      <c r="BE126" s="306">
        <v>0</v>
      </c>
      <c r="BF126" s="306">
        <v>0</v>
      </c>
      <c r="BG126" s="306">
        <v>0</v>
      </c>
      <c r="BH126" s="306">
        <v>0</v>
      </c>
      <c r="BI126" s="306">
        <v>0</v>
      </c>
      <c r="BJ126" s="306">
        <v>0</v>
      </c>
      <c r="BK126" s="306">
        <v>0</v>
      </c>
      <c r="BL126" s="306">
        <v>0</v>
      </c>
      <c r="BM126" s="306">
        <v>0</v>
      </c>
      <c r="BN126" s="306">
        <v>0</v>
      </c>
      <c r="BO126" s="306">
        <v>0</v>
      </c>
      <c r="BP126" s="306">
        <v>0</v>
      </c>
      <c r="BQ126" s="306">
        <v>0</v>
      </c>
    </row>
    <row r="127" spans="1:69">
      <c r="A127" s="32"/>
      <c r="B127" s="32"/>
      <c r="C127" s="66"/>
      <c r="D127" s="305" t="s">
        <v>210</v>
      </c>
      <c r="E127" s="304"/>
      <c r="F127" s="304"/>
      <c r="G127" s="304"/>
      <c r="H127" s="303"/>
      <c r="I127" s="66"/>
      <c r="J127" s="306">
        <v>0</v>
      </c>
      <c r="K127" s="306">
        <v>0</v>
      </c>
      <c r="L127" s="306">
        <v>0</v>
      </c>
      <c r="M127" s="306">
        <v>0</v>
      </c>
      <c r="N127" s="306">
        <v>0</v>
      </c>
      <c r="O127" s="306">
        <v>0</v>
      </c>
      <c r="P127" s="306">
        <v>0</v>
      </c>
      <c r="Q127" s="306">
        <v>0</v>
      </c>
      <c r="R127" s="306">
        <v>0</v>
      </c>
      <c r="S127" s="306">
        <v>0</v>
      </c>
      <c r="T127" s="306">
        <v>0</v>
      </c>
      <c r="U127" s="306">
        <v>0</v>
      </c>
      <c r="V127" s="306">
        <v>0</v>
      </c>
      <c r="W127" s="306">
        <v>0</v>
      </c>
      <c r="X127" s="306">
        <v>0</v>
      </c>
      <c r="Y127" s="306">
        <v>0</v>
      </c>
      <c r="Z127" s="306">
        <v>0</v>
      </c>
      <c r="AA127" s="306">
        <v>0</v>
      </c>
      <c r="AB127" s="306">
        <v>0</v>
      </c>
      <c r="AC127" s="306">
        <v>0</v>
      </c>
      <c r="AD127" s="306">
        <v>0</v>
      </c>
      <c r="AE127" s="306">
        <v>0</v>
      </c>
      <c r="AF127" s="306">
        <v>0</v>
      </c>
      <c r="AG127" s="306">
        <v>0</v>
      </c>
      <c r="AH127" s="306">
        <v>0</v>
      </c>
      <c r="AI127" s="306">
        <v>0</v>
      </c>
      <c r="AJ127" s="306">
        <v>0</v>
      </c>
      <c r="AK127" s="306">
        <v>0</v>
      </c>
      <c r="AL127" s="306">
        <v>0</v>
      </c>
      <c r="AM127" s="306">
        <v>0</v>
      </c>
      <c r="AN127" s="306">
        <v>0</v>
      </c>
      <c r="AO127" s="306">
        <v>0</v>
      </c>
      <c r="AP127" s="306">
        <v>0</v>
      </c>
      <c r="AQ127" s="306">
        <v>0</v>
      </c>
      <c r="AR127" s="306">
        <v>0</v>
      </c>
      <c r="AS127" s="306">
        <v>0</v>
      </c>
      <c r="AT127" s="306">
        <v>0</v>
      </c>
      <c r="AU127" s="306">
        <v>0</v>
      </c>
      <c r="AV127" s="306">
        <v>0</v>
      </c>
      <c r="AW127" s="306">
        <v>0</v>
      </c>
      <c r="AX127" s="306">
        <v>0</v>
      </c>
      <c r="AY127" s="306">
        <v>0</v>
      </c>
      <c r="AZ127" s="306">
        <v>0</v>
      </c>
      <c r="BA127" s="306">
        <v>0</v>
      </c>
      <c r="BB127" s="306">
        <v>0</v>
      </c>
      <c r="BC127" s="306">
        <v>0</v>
      </c>
      <c r="BD127" s="306">
        <v>0</v>
      </c>
      <c r="BE127" s="306">
        <v>0</v>
      </c>
      <c r="BF127" s="306">
        <v>0</v>
      </c>
      <c r="BG127" s="306">
        <v>0</v>
      </c>
      <c r="BH127" s="306">
        <v>0</v>
      </c>
      <c r="BI127" s="306">
        <v>0</v>
      </c>
      <c r="BJ127" s="306">
        <v>0</v>
      </c>
      <c r="BK127" s="306">
        <v>0</v>
      </c>
      <c r="BL127" s="306">
        <v>0</v>
      </c>
      <c r="BM127" s="306">
        <v>0</v>
      </c>
      <c r="BN127" s="306">
        <v>0</v>
      </c>
      <c r="BO127" s="306">
        <v>0</v>
      </c>
      <c r="BP127" s="306">
        <v>0</v>
      </c>
      <c r="BQ127" s="306">
        <v>0</v>
      </c>
    </row>
    <row r="128" spans="1:69">
      <c r="A128" s="32"/>
      <c r="B128" s="32"/>
      <c r="C128" s="66"/>
      <c r="D128" s="305" t="s">
        <v>209</v>
      </c>
      <c r="E128" s="304"/>
      <c r="F128" s="304"/>
      <c r="G128" s="304"/>
      <c r="H128" s="303"/>
      <c r="I128" s="66"/>
      <c r="J128" s="306">
        <v>0</v>
      </c>
      <c r="K128" s="306">
        <v>0</v>
      </c>
      <c r="L128" s="306">
        <v>0</v>
      </c>
      <c r="M128" s="306">
        <v>0</v>
      </c>
      <c r="N128" s="306">
        <v>0</v>
      </c>
      <c r="O128" s="306">
        <v>0</v>
      </c>
      <c r="P128" s="306">
        <v>0</v>
      </c>
      <c r="Q128" s="306">
        <v>0</v>
      </c>
      <c r="R128" s="306">
        <v>0</v>
      </c>
      <c r="S128" s="306">
        <v>0</v>
      </c>
      <c r="T128" s="306">
        <v>0</v>
      </c>
      <c r="U128" s="306">
        <v>0</v>
      </c>
      <c r="V128" s="306">
        <v>0</v>
      </c>
      <c r="W128" s="306">
        <v>0</v>
      </c>
      <c r="X128" s="306">
        <v>0</v>
      </c>
      <c r="Y128" s="306">
        <v>0</v>
      </c>
      <c r="Z128" s="306">
        <v>0</v>
      </c>
      <c r="AA128" s="306">
        <v>0</v>
      </c>
      <c r="AB128" s="306">
        <v>0</v>
      </c>
      <c r="AC128" s="306">
        <v>0</v>
      </c>
      <c r="AD128" s="306">
        <v>0</v>
      </c>
      <c r="AE128" s="306">
        <v>0</v>
      </c>
      <c r="AF128" s="306">
        <v>0</v>
      </c>
      <c r="AG128" s="306">
        <v>0</v>
      </c>
      <c r="AH128" s="306">
        <v>0</v>
      </c>
      <c r="AI128" s="306">
        <v>0</v>
      </c>
      <c r="AJ128" s="306">
        <v>0</v>
      </c>
      <c r="AK128" s="306">
        <v>0</v>
      </c>
      <c r="AL128" s="306">
        <v>0</v>
      </c>
      <c r="AM128" s="306">
        <v>0</v>
      </c>
      <c r="AN128" s="306">
        <v>0</v>
      </c>
      <c r="AO128" s="306">
        <v>0</v>
      </c>
      <c r="AP128" s="306">
        <v>0</v>
      </c>
      <c r="AQ128" s="306">
        <v>0</v>
      </c>
      <c r="AR128" s="306">
        <v>0</v>
      </c>
      <c r="AS128" s="306">
        <v>0</v>
      </c>
      <c r="AT128" s="306">
        <v>0</v>
      </c>
      <c r="AU128" s="306">
        <v>0</v>
      </c>
      <c r="AV128" s="306">
        <v>0</v>
      </c>
      <c r="AW128" s="306">
        <v>0</v>
      </c>
      <c r="AX128" s="306">
        <v>0</v>
      </c>
      <c r="AY128" s="306">
        <v>0</v>
      </c>
      <c r="AZ128" s="306">
        <v>0</v>
      </c>
      <c r="BA128" s="306">
        <v>0</v>
      </c>
      <c r="BB128" s="306">
        <v>0</v>
      </c>
      <c r="BC128" s="306">
        <v>0</v>
      </c>
      <c r="BD128" s="306">
        <v>0</v>
      </c>
      <c r="BE128" s="306">
        <v>0</v>
      </c>
      <c r="BF128" s="306">
        <v>0</v>
      </c>
      <c r="BG128" s="306">
        <v>0</v>
      </c>
      <c r="BH128" s="306">
        <v>0</v>
      </c>
      <c r="BI128" s="306">
        <v>0</v>
      </c>
      <c r="BJ128" s="306">
        <v>0</v>
      </c>
      <c r="BK128" s="306">
        <v>0</v>
      </c>
      <c r="BL128" s="306">
        <v>0</v>
      </c>
      <c r="BM128" s="306">
        <v>0</v>
      </c>
      <c r="BN128" s="306">
        <v>0</v>
      </c>
      <c r="BO128" s="306">
        <v>0</v>
      </c>
      <c r="BP128" s="306">
        <v>0</v>
      </c>
      <c r="BQ128" s="306">
        <v>0</v>
      </c>
    </row>
    <row r="129" spans="1:69">
      <c r="A129" s="32"/>
      <c r="B129" s="32"/>
      <c r="C129" s="66"/>
      <c r="D129" s="305" t="s">
        <v>208</v>
      </c>
      <c r="E129" s="304"/>
      <c r="F129" s="304"/>
      <c r="G129" s="304"/>
      <c r="H129" s="303"/>
      <c r="I129" s="66"/>
      <c r="J129" s="306">
        <v>0</v>
      </c>
      <c r="K129" s="306">
        <v>0</v>
      </c>
      <c r="L129" s="306">
        <v>0</v>
      </c>
      <c r="M129" s="306">
        <v>0</v>
      </c>
      <c r="N129" s="306">
        <v>0</v>
      </c>
      <c r="O129" s="306">
        <v>0</v>
      </c>
      <c r="P129" s="306">
        <v>0</v>
      </c>
      <c r="Q129" s="306">
        <v>0</v>
      </c>
      <c r="R129" s="306">
        <v>0</v>
      </c>
      <c r="S129" s="306">
        <v>0</v>
      </c>
      <c r="T129" s="306">
        <v>0</v>
      </c>
      <c r="U129" s="306">
        <v>0</v>
      </c>
      <c r="V129" s="306">
        <v>0</v>
      </c>
      <c r="W129" s="306">
        <v>0</v>
      </c>
      <c r="X129" s="306">
        <v>0</v>
      </c>
      <c r="Y129" s="306">
        <v>0</v>
      </c>
      <c r="Z129" s="306">
        <v>0</v>
      </c>
      <c r="AA129" s="306">
        <v>0</v>
      </c>
      <c r="AB129" s="306">
        <v>0</v>
      </c>
      <c r="AC129" s="306">
        <v>0</v>
      </c>
      <c r="AD129" s="306">
        <v>0</v>
      </c>
      <c r="AE129" s="306">
        <v>0</v>
      </c>
      <c r="AF129" s="306">
        <v>0</v>
      </c>
      <c r="AG129" s="306">
        <v>0</v>
      </c>
      <c r="AH129" s="306">
        <v>0</v>
      </c>
      <c r="AI129" s="306">
        <v>0</v>
      </c>
      <c r="AJ129" s="306">
        <v>0</v>
      </c>
      <c r="AK129" s="306">
        <v>0</v>
      </c>
      <c r="AL129" s="306">
        <v>0</v>
      </c>
      <c r="AM129" s="306">
        <v>0</v>
      </c>
      <c r="AN129" s="306">
        <v>0</v>
      </c>
      <c r="AO129" s="306">
        <v>0</v>
      </c>
      <c r="AP129" s="306">
        <v>0</v>
      </c>
      <c r="AQ129" s="306">
        <v>0</v>
      </c>
      <c r="AR129" s="306">
        <v>0</v>
      </c>
      <c r="AS129" s="306">
        <v>0</v>
      </c>
      <c r="AT129" s="306">
        <v>0</v>
      </c>
      <c r="AU129" s="306">
        <v>0</v>
      </c>
      <c r="AV129" s="306">
        <v>0</v>
      </c>
      <c r="AW129" s="306">
        <v>0</v>
      </c>
      <c r="AX129" s="306">
        <v>0</v>
      </c>
      <c r="AY129" s="306">
        <v>0</v>
      </c>
      <c r="AZ129" s="306">
        <v>0</v>
      </c>
      <c r="BA129" s="306">
        <v>0</v>
      </c>
      <c r="BB129" s="306">
        <v>0</v>
      </c>
      <c r="BC129" s="306">
        <v>0</v>
      </c>
      <c r="BD129" s="306">
        <v>0</v>
      </c>
      <c r="BE129" s="306">
        <v>0</v>
      </c>
      <c r="BF129" s="306">
        <v>0</v>
      </c>
      <c r="BG129" s="306">
        <v>0</v>
      </c>
      <c r="BH129" s="306">
        <v>0</v>
      </c>
      <c r="BI129" s="306">
        <v>0</v>
      </c>
      <c r="BJ129" s="306">
        <v>0</v>
      </c>
      <c r="BK129" s="306">
        <v>0</v>
      </c>
      <c r="BL129" s="306">
        <v>0</v>
      </c>
      <c r="BM129" s="306">
        <v>0</v>
      </c>
      <c r="BN129" s="306">
        <v>0</v>
      </c>
      <c r="BO129" s="306">
        <v>0</v>
      </c>
      <c r="BP129" s="306">
        <v>0</v>
      </c>
      <c r="BQ129" s="306">
        <v>0</v>
      </c>
    </row>
    <row r="130" spans="1:69">
      <c r="A130" s="32"/>
      <c r="B130" s="32"/>
      <c r="C130" s="66"/>
      <c r="D130" s="305" t="s">
        <v>207</v>
      </c>
      <c r="E130" s="304"/>
      <c r="F130" s="304"/>
      <c r="G130" s="304"/>
      <c r="H130" s="303"/>
      <c r="I130" s="66"/>
      <c r="J130" s="306">
        <v>0</v>
      </c>
      <c r="K130" s="306">
        <v>0</v>
      </c>
      <c r="L130" s="306">
        <v>0</v>
      </c>
      <c r="M130" s="306">
        <v>0</v>
      </c>
      <c r="N130" s="306">
        <v>0</v>
      </c>
      <c r="O130" s="306">
        <v>0</v>
      </c>
      <c r="P130" s="306">
        <v>0</v>
      </c>
      <c r="Q130" s="306">
        <v>0</v>
      </c>
      <c r="R130" s="306">
        <v>0</v>
      </c>
      <c r="S130" s="306">
        <v>0</v>
      </c>
      <c r="T130" s="306">
        <v>0</v>
      </c>
      <c r="U130" s="306">
        <v>0</v>
      </c>
      <c r="V130" s="306">
        <v>0</v>
      </c>
      <c r="W130" s="306">
        <v>0</v>
      </c>
      <c r="X130" s="306">
        <v>0</v>
      </c>
      <c r="Y130" s="306">
        <v>0</v>
      </c>
      <c r="Z130" s="306">
        <v>0</v>
      </c>
      <c r="AA130" s="306">
        <v>0</v>
      </c>
      <c r="AB130" s="306">
        <v>0</v>
      </c>
      <c r="AC130" s="306">
        <v>0</v>
      </c>
      <c r="AD130" s="306">
        <v>0</v>
      </c>
      <c r="AE130" s="306">
        <v>0</v>
      </c>
      <c r="AF130" s="306">
        <v>0</v>
      </c>
      <c r="AG130" s="306">
        <v>0</v>
      </c>
      <c r="AH130" s="306">
        <v>0</v>
      </c>
      <c r="AI130" s="306">
        <v>0</v>
      </c>
      <c r="AJ130" s="306">
        <v>0</v>
      </c>
      <c r="AK130" s="306">
        <v>0</v>
      </c>
      <c r="AL130" s="306">
        <v>0</v>
      </c>
      <c r="AM130" s="306">
        <v>0</v>
      </c>
      <c r="AN130" s="306">
        <v>0</v>
      </c>
      <c r="AO130" s="306">
        <v>0</v>
      </c>
      <c r="AP130" s="306">
        <v>0</v>
      </c>
      <c r="AQ130" s="306">
        <v>0</v>
      </c>
      <c r="AR130" s="306">
        <v>0</v>
      </c>
      <c r="AS130" s="306">
        <v>0</v>
      </c>
      <c r="AT130" s="306">
        <v>0</v>
      </c>
      <c r="AU130" s="306">
        <v>0</v>
      </c>
      <c r="AV130" s="306">
        <v>0</v>
      </c>
      <c r="AW130" s="306">
        <v>0</v>
      </c>
      <c r="AX130" s="306">
        <v>0</v>
      </c>
      <c r="AY130" s="306">
        <v>0</v>
      </c>
      <c r="AZ130" s="306">
        <v>0</v>
      </c>
      <c r="BA130" s="306">
        <v>0</v>
      </c>
      <c r="BB130" s="306">
        <v>0</v>
      </c>
      <c r="BC130" s="306">
        <v>0</v>
      </c>
      <c r="BD130" s="306">
        <v>0</v>
      </c>
      <c r="BE130" s="306">
        <v>0</v>
      </c>
      <c r="BF130" s="306">
        <v>0</v>
      </c>
      <c r="BG130" s="306">
        <v>0</v>
      </c>
      <c r="BH130" s="306">
        <v>0</v>
      </c>
      <c r="BI130" s="306">
        <v>0</v>
      </c>
      <c r="BJ130" s="306">
        <v>0</v>
      </c>
      <c r="BK130" s="306">
        <v>0</v>
      </c>
      <c r="BL130" s="306">
        <v>0</v>
      </c>
      <c r="BM130" s="306">
        <v>0</v>
      </c>
      <c r="BN130" s="306">
        <v>0</v>
      </c>
      <c r="BO130" s="306">
        <v>0</v>
      </c>
      <c r="BP130" s="306">
        <v>0</v>
      </c>
      <c r="BQ130" s="306">
        <v>0</v>
      </c>
    </row>
    <row r="131" spans="1:69">
      <c r="A131" s="32"/>
      <c r="B131" s="32"/>
      <c r="C131" s="66"/>
      <c r="D131" s="305" t="s">
        <v>206</v>
      </c>
      <c r="E131" s="304"/>
      <c r="F131" s="304"/>
      <c r="G131" s="304"/>
      <c r="H131" s="303"/>
      <c r="I131" s="66"/>
      <c r="J131" s="306">
        <v>0</v>
      </c>
      <c r="K131" s="306">
        <v>0</v>
      </c>
      <c r="L131" s="306">
        <v>0</v>
      </c>
      <c r="M131" s="306">
        <v>0</v>
      </c>
      <c r="N131" s="306">
        <v>0</v>
      </c>
      <c r="O131" s="306">
        <v>0</v>
      </c>
      <c r="P131" s="306">
        <v>0</v>
      </c>
      <c r="Q131" s="306">
        <v>0</v>
      </c>
      <c r="R131" s="306">
        <v>0</v>
      </c>
      <c r="S131" s="306">
        <v>0</v>
      </c>
      <c r="T131" s="306">
        <v>0</v>
      </c>
      <c r="U131" s="306">
        <v>0</v>
      </c>
      <c r="V131" s="306">
        <v>0</v>
      </c>
      <c r="W131" s="306">
        <v>0</v>
      </c>
      <c r="X131" s="306">
        <v>0</v>
      </c>
      <c r="Y131" s="306">
        <v>0</v>
      </c>
      <c r="Z131" s="306">
        <v>0</v>
      </c>
      <c r="AA131" s="306">
        <v>0</v>
      </c>
      <c r="AB131" s="306">
        <v>0</v>
      </c>
      <c r="AC131" s="306">
        <v>0</v>
      </c>
      <c r="AD131" s="306">
        <v>0</v>
      </c>
      <c r="AE131" s="306">
        <v>0</v>
      </c>
      <c r="AF131" s="306">
        <v>0</v>
      </c>
      <c r="AG131" s="306">
        <v>0</v>
      </c>
      <c r="AH131" s="306">
        <v>0</v>
      </c>
      <c r="AI131" s="306">
        <v>0</v>
      </c>
      <c r="AJ131" s="306">
        <v>0</v>
      </c>
      <c r="AK131" s="306">
        <v>0</v>
      </c>
      <c r="AL131" s="306">
        <v>0</v>
      </c>
      <c r="AM131" s="306">
        <v>0</v>
      </c>
      <c r="AN131" s="306">
        <v>0</v>
      </c>
      <c r="AO131" s="306">
        <v>0</v>
      </c>
      <c r="AP131" s="306">
        <v>0</v>
      </c>
      <c r="AQ131" s="306">
        <v>0</v>
      </c>
      <c r="AR131" s="306">
        <v>0</v>
      </c>
      <c r="AS131" s="306">
        <v>0</v>
      </c>
      <c r="AT131" s="306">
        <v>0</v>
      </c>
      <c r="AU131" s="306">
        <v>0</v>
      </c>
      <c r="AV131" s="306">
        <v>0</v>
      </c>
      <c r="AW131" s="306">
        <v>0</v>
      </c>
      <c r="AX131" s="306">
        <v>0</v>
      </c>
      <c r="AY131" s="306">
        <v>0</v>
      </c>
      <c r="AZ131" s="306">
        <v>0</v>
      </c>
      <c r="BA131" s="306">
        <v>0</v>
      </c>
      <c r="BB131" s="306">
        <v>0</v>
      </c>
      <c r="BC131" s="306">
        <v>0</v>
      </c>
      <c r="BD131" s="306">
        <v>0</v>
      </c>
      <c r="BE131" s="306">
        <v>0</v>
      </c>
      <c r="BF131" s="306">
        <v>0</v>
      </c>
      <c r="BG131" s="306">
        <v>0</v>
      </c>
      <c r="BH131" s="306">
        <v>0</v>
      </c>
      <c r="BI131" s="306">
        <v>0</v>
      </c>
      <c r="BJ131" s="306">
        <v>0</v>
      </c>
      <c r="BK131" s="306">
        <v>0</v>
      </c>
      <c r="BL131" s="306">
        <v>0</v>
      </c>
      <c r="BM131" s="306">
        <v>0</v>
      </c>
      <c r="BN131" s="306">
        <v>0</v>
      </c>
      <c r="BO131" s="306">
        <v>0</v>
      </c>
      <c r="BP131" s="306">
        <v>0</v>
      </c>
      <c r="BQ131" s="306">
        <v>0</v>
      </c>
    </row>
    <row r="132" spans="1:69">
      <c r="A132" s="32"/>
      <c r="B132" s="32"/>
      <c r="C132" s="66"/>
      <c r="D132" s="305" t="s">
        <v>205</v>
      </c>
      <c r="E132" s="304"/>
      <c r="F132" s="304"/>
      <c r="G132" s="304"/>
      <c r="H132" s="303"/>
      <c r="I132" s="66"/>
      <c r="J132" s="306">
        <v>0</v>
      </c>
      <c r="K132" s="306">
        <v>0</v>
      </c>
      <c r="L132" s="306">
        <v>0</v>
      </c>
      <c r="M132" s="306">
        <v>0</v>
      </c>
      <c r="N132" s="306">
        <v>0</v>
      </c>
      <c r="O132" s="306">
        <v>0</v>
      </c>
      <c r="P132" s="306">
        <v>0</v>
      </c>
      <c r="Q132" s="306">
        <v>0</v>
      </c>
      <c r="R132" s="306">
        <v>0</v>
      </c>
      <c r="S132" s="306">
        <v>0</v>
      </c>
      <c r="T132" s="306">
        <v>0</v>
      </c>
      <c r="U132" s="306">
        <v>0</v>
      </c>
      <c r="V132" s="306">
        <v>0</v>
      </c>
      <c r="W132" s="306">
        <v>0</v>
      </c>
      <c r="X132" s="306">
        <v>0</v>
      </c>
      <c r="Y132" s="306">
        <v>0</v>
      </c>
      <c r="Z132" s="306">
        <v>0</v>
      </c>
      <c r="AA132" s="306">
        <v>0</v>
      </c>
      <c r="AB132" s="306">
        <v>0</v>
      </c>
      <c r="AC132" s="306">
        <v>0</v>
      </c>
      <c r="AD132" s="306">
        <v>0</v>
      </c>
      <c r="AE132" s="306">
        <v>0</v>
      </c>
      <c r="AF132" s="306">
        <v>0</v>
      </c>
      <c r="AG132" s="306">
        <v>0</v>
      </c>
      <c r="AH132" s="306">
        <v>0</v>
      </c>
      <c r="AI132" s="306">
        <v>0</v>
      </c>
      <c r="AJ132" s="306">
        <v>0</v>
      </c>
      <c r="AK132" s="306">
        <v>0</v>
      </c>
      <c r="AL132" s="306">
        <v>0</v>
      </c>
      <c r="AM132" s="306">
        <v>0</v>
      </c>
      <c r="AN132" s="306">
        <v>0</v>
      </c>
      <c r="AO132" s="306">
        <v>0</v>
      </c>
      <c r="AP132" s="306">
        <v>0</v>
      </c>
      <c r="AQ132" s="306">
        <v>0</v>
      </c>
      <c r="AR132" s="306">
        <v>0</v>
      </c>
      <c r="AS132" s="306">
        <v>0</v>
      </c>
      <c r="AT132" s="306">
        <v>0</v>
      </c>
      <c r="AU132" s="306">
        <v>0</v>
      </c>
      <c r="AV132" s="306">
        <v>0</v>
      </c>
      <c r="AW132" s="306">
        <v>0</v>
      </c>
      <c r="AX132" s="306">
        <v>0</v>
      </c>
      <c r="AY132" s="306">
        <v>0</v>
      </c>
      <c r="AZ132" s="306">
        <v>0</v>
      </c>
      <c r="BA132" s="306">
        <v>0</v>
      </c>
      <c r="BB132" s="306">
        <v>0</v>
      </c>
      <c r="BC132" s="306">
        <v>0</v>
      </c>
      <c r="BD132" s="306">
        <v>0</v>
      </c>
      <c r="BE132" s="306">
        <v>0</v>
      </c>
      <c r="BF132" s="306">
        <v>0</v>
      </c>
      <c r="BG132" s="306">
        <v>0</v>
      </c>
      <c r="BH132" s="306">
        <v>0</v>
      </c>
      <c r="BI132" s="306">
        <v>0</v>
      </c>
      <c r="BJ132" s="306">
        <v>0</v>
      </c>
      <c r="BK132" s="306">
        <v>0</v>
      </c>
      <c r="BL132" s="306">
        <v>0</v>
      </c>
      <c r="BM132" s="306">
        <v>0</v>
      </c>
      <c r="BN132" s="306">
        <v>0</v>
      </c>
      <c r="BO132" s="306">
        <v>0</v>
      </c>
      <c r="BP132" s="306">
        <v>0</v>
      </c>
      <c r="BQ132" s="306">
        <v>0</v>
      </c>
    </row>
    <row r="133" spans="1:69">
      <c r="A133" s="32"/>
      <c r="B133" s="32"/>
      <c r="C133" s="66"/>
      <c r="D133" s="305" t="s">
        <v>204</v>
      </c>
      <c r="E133" s="304"/>
      <c r="F133" s="304"/>
      <c r="G133" s="304"/>
      <c r="H133" s="303"/>
      <c r="I133" s="66"/>
      <c r="J133" s="306">
        <v>0</v>
      </c>
      <c r="K133" s="306">
        <v>0</v>
      </c>
      <c r="L133" s="306">
        <v>0</v>
      </c>
      <c r="M133" s="306">
        <v>0</v>
      </c>
      <c r="N133" s="306">
        <v>0</v>
      </c>
      <c r="O133" s="306">
        <v>0</v>
      </c>
      <c r="P133" s="306">
        <v>0</v>
      </c>
      <c r="Q133" s="306">
        <v>0</v>
      </c>
      <c r="R133" s="306">
        <v>0</v>
      </c>
      <c r="S133" s="306">
        <v>0</v>
      </c>
      <c r="T133" s="306">
        <v>0</v>
      </c>
      <c r="U133" s="306">
        <v>0</v>
      </c>
      <c r="V133" s="306">
        <v>0</v>
      </c>
      <c r="W133" s="306">
        <v>0</v>
      </c>
      <c r="X133" s="306">
        <v>0</v>
      </c>
      <c r="Y133" s="306">
        <v>0</v>
      </c>
      <c r="Z133" s="306">
        <v>0</v>
      </c>
      <c r="AA133" s="306">
        <v>0</v>
      </c>
      <c r="AB133" s="306">
        <v>0</v>
      </c>
      <c r="AC133" s="306">
        <v>0</v>
      </c>
      <c r="AD133" s="306">
        <v>0</v>
      </c>
      <c r="AE133" s="306">
        <v>0</v>
      </c>
      <c r="AF133" s="306">
        <v>0</v>
      </c>
      <c r="AG133" s="306">
        <v>0</v>
      </c>
      <c r="AH133" s="306">
        <v>0</v>
      </c>
      <c r="AI133" s="306">
        <v>0</v>
      </c>
      <c r="AJ133" s="306">
        <v>0</v>
      </c>
      <c r="AK133" s="306">
        <v>0</v>
      </c>
      <c r="AL133" s="306">
        <v>0</v>
      </c>
      <c r="AM133" s="306">
        <v>0</v>
      </c>
      <c r="AN133" s="306">
        <v>0</v>
      </c>
      <c r="AO133" s="306">
        <v>0</v>
      </c>
      <c r="AP133" s="306">
        <v>0</v>
      </c>
      <c r="AQ133" s="306">
        <v>0</v>
      </c>
      <c r="AR133" s="306">
        <v>0</v>
      </c>
      <c r="AS133" s="306">
        <v>0</v>
      </c>
      <c r="AT133" s="306">
        <v>0</v>
      </c>
      <c r="AU133" s="306">
        <v>0</v>
      </c>
      <c r="AV133" s="306">
        <v>0</v>
      </c>
      <c r="AW133" s="306">
        <v>0</v>
      </c>
      <c r="AX133" s="306">
        <v>0</v>
      </c>
      <c r="AY133" s="306">
        <v>0</v>
      </c>
      <c r="AZ133" s="306">
        <v>0</v>
      </c>
      <c r="BA133" s="306">
        <v>0</v>
      </c>
      <c r="BB133" s="306">
        <v>0</v>
      </c>
      <c r="BC133" s="306">
        <v>0</v>
      </c>
      <c r="BD133" s="306">
        <v>0</v>
      </c>
      <c r="BE133" s="306">
        <v>0</v>
      </c>
      <c r="BF133" s="306">
        <v>0</v>
      </c>
      <c r="BG133" s="306">
        <v>0</v>
      </c>
      <c r="BH133" s="306">
        <v>0</v>
      </c>
      <c r="BI133" s="306">
        <v>0</v>
      </c>
      <c r="BJ133" s="306">
        <v>0</v>
      </c>
      <c r="BK133" s="306">
        <v>0</v>
      </c>
      <c r="BL133" s="306">
        <v>0</v>
      </c>
      <c r="BM133" s="306">
        <v>0</v>
      </c>
      <c r="BN133" s="306">
        <v>0</v>
      </c>
      <c r="BO133" s="306">
        <v>0</v>
      </c>
      <c r="BP133" s="306">
        <v>0</v>
      </c>
      <c r="BQ133" s="306">
        <v>0</v>
      </c>
    </row>
    <row r="134" spans="1:69">
      <c r="A134" s="32"/>
      <c r="B134" s="32"/>
      <c r="C134" s="66"/>
      <c r="D134" s="305" t="s">
        <v>203</v>
      </c>
      <c r="E134" s="304"/>
      <c r="F134" s="304"/>
      <c r="G134" s="304"/>
      <c r="H134" s="303"/>
      <c r="I134" s="66"/>
      <c r="J134" s="306">
        <v>0</v>
      </c>
      <c r="K134" s="306">
        <v>0</v>
      </c>
      <c r="L134" s="306">
        <v>0</v>
      </c>
      <c r="M134" s="306">
        <v>0</v>
      </c>
      <c r="N134" s="306">
        <v>0</v>
      </c>
      <c r="O134" s="306">
        <v>0</v>
      </c>
      <c r="P134" s="306">
        <v>0</v>
      </c>
      <c r="Q134" s="306">
        <v>0</v>
      </c>
      <c r="R134" s="306">
        <v>0</v>
      </c>
      <c r="S134" s="306">
        <v>0</v>
      </c>
      <c r="T134" s="306">
        <v>0</v>
      </c>
      <c r="U134" s="306">
        <v>0</v>
      </c>
      <c r="V134" s="306">
        <v>0</v>
      </c>
      <c r="W134" s="306">
        <v>0</v>
      </c>
      <c r="X134" s="306">
        <v>0</v>
      </c>
      <c r="Y134" s="306">
        <v>0</v>
      </c>
      <c r="Z134" s="306">
        <v>0</v>
      </c>
      <c r="AA134" s="306">
        <v>0</v>
      </c>
      <c r="AB134" s="306">
        <v>0</v>
      </c>
      <c r="AC134" s="306">
        <v>0</v>
      </c>
      <c r="AD134" s="306">
        <v>0</v>
      </c>
      <c r="AE134" s="306">
        <v>0</v>
      </c>
      <c r="AF134" s="306">
        <v>0</v>
      </c>
      <c r="AG134" s="306">
        <v>0</v>
      </c>
      <c r="AH134" s="306">
        <v>0</v>
      </c>
      <c r="AI134" s="306">
        <v>0</v>
      </c>
      <c r="AJ134" s="306">
        <v>0</v>
      </c>
      <c r="AK134" s="306">
        <v>0</v>
      </c>
      <c r="AL134" s="306">
        <v>0</v>
      </c>
      <c r="AM134" s="306">
        <v>0</v>
      </c>
      <c r="AN134" s="306">
        <v>0</v>
      </c>
      <c r="AO134" s="306">
        <v>0</v>
      </c>
      <c r="AP134" s="306">
        <v>0</v>
      </c>
      <c r="AQ134" s="306">
        <v>0</v>
      </c>
      <c r="AR134" s="306">
        <v>0</v>
      </c>
      <c r="AS134" s="306">
        <v>0</v>
      </c>
      <c r="AT134" s="306">
        <v>0</v>
      </c>
      <c r="AU134" s="306">
        <v>0</v>
      </c>
      <c r="AV134" s="306">
        <v>0</v>
      </c>
      <c r="AW134" s="306">
        <v>0</v>
      </c>
      <c r="AX134" s="306">
        <v>0</v>
      </c>
      <c r="AY134" s="306">
        <v>0</v>
      </c>
      <c r="AZ134" s="306">
        <v>0</v>
      </c>
      <c r="BA134" s="306">
        <v>0</v>
      </c>
      <c r="BB134" s="306">
        <v>0</v>
      </c>
      <c r="BC134" s="306">
        <v>0</v>
      </c>
      <c r="BD134" s="306">
        <v>0</v>
      </c>
      <c r="BE134" s="306">
        <v>0</v>
      </c>
      <c r="BF134" s="306">
        <v>0</v>
      </c>
      <c r="BG134" s="306">
        <v>0</v>
      </c>
      <c r="BH134" s="306">
        <v>0</v>
      </c>
      <c r="BI134" s="306">
        <v>0</v>
      </c>
      <c r="BJ134" s="306">
        <v>0</v>
      </c>
      <c r="BK134" s="306">
        <v>0</v>
      </c>
      <c r="BL134" s="306">
        <v>0</v>
      </c>
      <c r="BM134" s="306">
        <v>0</v>
      </c>
      <c r="BN134" s="306">
        <v>0</v>
      </c>
      <c r="BO134" s="306">
        <v>0</v>
      </c>
      <c r="BP134" s="306">
        <v>0</v>
      </c>
      <c r="BQ134" s="306">
        <v>0</v>
      </c>
    </row>
    <row r="135" spans="1:69">
      <c r="A135" s="32"/>
      <c r="B135" s="32"/>
      <c r="C135" s="66"/>
      <c r="D135" s="305" t="s">
        <v>202</v>
      </c>
      <c r="E135" s="304"/>
      <c r="F135" s="304"/>
      <c r="G135" s="304"/>
      <c r="H135" s="303"/>
      <c r="I135" s="66"/>
      <c r="J135" s="306">
        <v>0</v>
      </c>
      <c r="K135" s="306">
        <v>0</v>
      </c>
      <c r="L135" s="306">
        <v>0</v>
      </c>
      <c r="M135" s="306">
        <v>0</v>
      </c>
      <c r="N135" s="306">
        <v>0</v>
      </c>
      <c r="O135" s="306">
        <v>0</v>
      </c>
      <c r="P135" s="306">
        <v>0</v>
      </c>
      <c r="Q135" s="306">
        <v>0</v>
      </c>
      <c r="R135" s="306">
        <v>0</v>
      </c>
      <c r="S135" s="306">
        <v>0</v>
      </c>
      <c r="T135" s="306">
        <v>0</v>
      </c>
      <c r="U135" s="306">
        <v>0</v>
      </c>
      <c r="V135" s="306">
        <v>0</v>
      </c>
      <c r="W135" s="306">
        <v>0</v>
      </c>
      <c r="X135" s="306">
        <v>0</v>
      </c>
      <c r="Y135" s="306">
        <v>0</v>
      </c>
      <c r="Z135" s="306">
        <v>0</v>
      </c>
      <c r="AA135" s="306">
        <v>0</v>
      </c>
      <c r="AB135" s="306">
        <v>0</v>
      </c>
      <c r="AC135" s="306">
        <v>0</v>
      </c>
      <c r="AD135" s="306">
        <v>0</v>
      </c>
      <c r="AE135" s="306">
        <v>0</v>
      </c>
      <c r="AF135" s="306">
        <v>0</v>
      </c>
      <c r="AG135" s="306">
        <v>0</v>
      </c>
      <c r="AH135" s="306">
        <v>0</v>
      </c>
      <c r="AI135" s="306">
        <v>0</v>
      </c>
      <c r="AJ135" s="306">
        <v>0</v>
      </c>
      <c r="AK135" s="306">
        <v>0</v>
      </c>
      <c r="AL135" s="306">
        <v>0</v>
      </c>
      <c r="AM135" s="306">
        <v>0</v>
      </c>
      <c r="AN135" s="306">
        <v>0</v>
      </c>
      <c r="AO135" s="306">
        <v>0</v>
      </c>
      <c r="AP135" s="306">
        <v>0</v>
      </c>
      <c r="AQ135" s="306">
        <v>0</v>
      </c>
      <c r="AR135" s="306">
        <v>0</v>
      </c>
      <c r="AS135" s="306">
        <v>0</v>
      </c>
      <c r="AT135" s="306">
        <v>0</v>
      </c>
      <c r="AU135" s="306">
        <v>0</v>
      </c>
      <c r="AV135" s="306">
        <v>0</v>
      </c>
      <c r="AW135" s="306">
        <v>0</v>
      </c>
      <c r="AX135" s="306">
        <v>0</v>
      </c>
      <c r="AY135" s="306">
        <v>0</v>
      </c>
      <c r="AZ135" s="306">
        <v>0</v>
      </c>
      <c r="BA135" s="306">
        <v>0</v>
      </c>
      <c r="BB135" s="306">
        <v>0</v>
      </c>
      <c r="BC135" s="306">
        <v>0</v>
      </c>
      <c r="BD135" s="306">
        <v>0</v>
      </c>
      <c r="BE135" s="306">
        <v>0</v>
      </c>
      <c r="BF135" s="306">
        <v>0</v>
      </c>
      <c r="BG135" s="306">
        <v>0</v>
      </c>
      <c r="BH135" s="306">
        <v>0</v>
      </c>
      <c r="BI135" s="306">
        <v>0</v>
      </c>
      <c r="BJ135" s="306">
        <v>0</v>
      </c>
      <c r="BK135" s="306">
        <v>0</v>
      </c>
      <c r="BL135" s="306">
        <v>0</v>
      </c>
      <c r="BM135" s="306">
        <v>0</v>
      </c>
      <c r="BN135" s="306">
        <v>0</v>
      </c>
      <c r="BO135" s="306">
        <v>0</v>
      </c>
      <c r="BP135" s="306">
        <v>0</v>
      </c>
      <c r="BQ135" s="306">
        <v>0</v>
      </c>
    </row>
    <row r="136" spans="1:69">
      <c r="A136" s="32"/>
      <c r="B136" s="32"/>
      <c r="C136" s="66"/>
      <c r="D136" s="305" t="s">
        <v>201</v>
      </c>
      <c r="E136" s="304"/>
      <c r="F136" s="304"/>
      <c r="G136" s="304"/>
      <c r="H136" s="303"/>
      <c r="I136" s="66"/>
      <c r="J136" s="306">
        <v>0</v>
      </c>
      <c r="K136" s="306">
        <v>0</v>
      </c>
      <c r="L136" s="306">
        <v>0</v>
      </c>
      <c r="M136" s="306">
        <v>0</v>
      </c>
      <c r="N136" s="306">
        <v>0</v>
      </c>
      <c r="O136" s="306">
        <v>0</v>
      </c>
      <c r="P136" s="306">
        <v>0</v>
      </c>
      <c r="Q136" s="306">
        <v>0</v>
      </c>
      <c r="R136" s="306">
        <v>0</v>
      </c>
      <c r="S136" s="306">
        <v>0</v>
      </c>
      <c r="T136" s="306">
        <v>0</v>
      </c>
      <c r="U136" s="306">
        <v>0</v>
      </c>
      <c r="V136" s="306">
        <v>0</v>
      </c>
      <c r="W136" s="306">
        <v>0</v>
      </c>
      <c r="X136" s="306">
        <v>0</v>
      </c>
      <c r="Y136" s="306">
        <v>0</v>
      </c>
      <c r="Z136" s="306">
        <v>0</v>
      </c>
      <c r="AA136" s="306">
        <v>0</v>
      </c>
      <c r="AB136" s="306">
        <v>0</v>
      </c>
      <c r="AC136" s="306">
        <v>0</v>
      </c>
      <c r="AD136" s="306">
        <v>0</v>
      </c>
      <c r="AE136" s="306">
        <v>0</v>
      </c>
      <c r="AF136" s="306">
        <v>0</v>
      </c>
      <c r="AG136" s="306">
        <v>0</v>
      </c>
      <c r="AH136" s="306">
        <v>0</v>
      </c>
      <c r="AI136" s="306">
        <v>0</v>
      </c>
      <c r="AJ136" s="306">
        <v>0</v>
      </c>
      <c r="AK136" s="306">
        <v>0</v>
      </c>
      <c r="AL136" s="306">
        <v>0</v>
      </c>
      <c r="AM136" s="306">
        <v>0</v>
      </c>
      <c r="AN136" s="306">
        <v>0</v>
      </c>
      <c r="AO136" s="306">
        <v>0</v>
      </c>
      <c r="AP136" s="306">
        <v>0</v>
      </c>
      <c r="AQ136" s="306">
        <v>0</v>
      </c>
      <c r="AR136" s="306">
        <v>0</v>
      </c>
      <c r="AS136" s="306">
        <v>0</v>
      </c>
      <c r="AT136" s="306">
        <v>0</v>
      </c>
      <c r="AU136" s="306">
        <v>0</v>
      </c>
      <c r="AV136" s="306">
        <v>0</v>
      </c>
      <c r="AW136" s="306">
        <v>0</v>
      </c>
      <c r="AX136" s="306">
        <v>0</v>
      </c>
      <c r="AY136" s="306">
        <v>0</v>
      </c>
      <c r="AZ136" s="306">
        <v>0</v>
      </c>
      <c r="BA136" s="306">
        <v>0</v>
      </c>
      <c r="BB136" s="306">
        <v>0</v>
      </c>
      <c r="BC136" s="306">
        <v>0</v>
      </c>
      <c r="BD136" s="306">
        <v>0</v>
      </c>
      <c r="BE136" s="306">
        <v>0</v>
      </c>
      <c r="BF136" s="306">
        <v>0</v>
      </c>
      <c r="BG136" s="306">
        <v>0</v>
      </c>
      <c r="BH136" s="306">
        <v>0</v>
      </c>
      <c r="BI136" s="306">
        <v>0</v>
      </c>
      <c r="BJ136" s="306">
        <v>0</v>
      </c>
      <c r="BK136" s="306">
        <v>0</v>
      </c>
      <c r="BL136" s="306">
        <v>0</v>
      </c>
      <c r="BM136" s="306">
        <v>0</v>
      </c>
      <c r="BN136" s="306">
        <v>0</v>
      </c>
      <c r="BO136" s="306">
        <v>0</v>
      </c>
      <c r="BP136" s="306">
        <v>0</v>
      </c>
      <c r="BQ136" s="306">
        <v>0</v>
      </c>
    </row>
    <row r="137" spans="1:69">
      <c r="A137" s="32"/>
      <c r="B137" s="32"/>
      <c r="C137" s="66"/>
      <c r="D137" s="305" t="s">
        <v>200</v>
      </c>
      <c r="E137" s="304"/>
      <c r="F137" s="304"/>
      <c r="G137" s="304"/>
      <c r="H137" s="303"/>
      <c r="I137" s="66"/>
      <c r="J137" s="306">
        <v>0</v>
      </c>
      <c r="K137" s="306">
        <v>0</v>
      </c>
      <c r="L137" s="306">
        <v>0</v>
      </c>
      <c r="M137" s="306">
        <v>0</v>
      </c>
      <c r="N137" s="306">
        <v>0</v>
      </c>
      <c r="O137" s="306">
        <v>0</v>
      </c>
      <c r="P137" s="306">
        <v>0</v>
      </c>
      <c r="Q137" s="306">
        <v>0</v>
      </c>
      <c r="R137" s="306">
        <v>0</v>
      </c>
      <c r="S137" s="306">
        <v>0</v>
      </c>
      <c r="T137" s="306">
        <v>0</v>
      </c>
      <c r="U137" s="306">
        <v>0</v>
      </c>
      <c r="V137" s="306">
        <v>0</v>
      </c>
      <c r="W137" s="306">
        <v>0</v>
      </c>
      <c r="X137" s="306">
        <v>0</v>
      </c>
      <c r="Y137" s="306">
        <v>0</v>
      </c>
      <c r="Z137" s="306">
        <v>0</v>
      </c>
      <c r="AA137" s="306">
        <v>0</v>
      </c>
      <c r="AB137" s="306">
        <v>0</v>
      </c>
      <c r="AC137" s="306">
        <v>0</v>
      </c>
      <c r="AD137" s="306">
        <v>0</v>
      </c>
      <c r="AE137" s="306">
        <v>0</v>
      </c>
      <c r="AF137" s="306">
        <v>0</v>
      </c>
      <c r="AG137" s="306">
        <v>0</v>
      </c>
      <c r="AH137" s="306">
        <v>0</v>
      </c>
      <c r="AI137" s="306">
        <v>0</v>
      </c>
      <c r="AJ137" s="306">
        <v>0</v>
      </c>
      <c r="AK137" s="306">
        <v>0</v>
      </c>
      <c r="AL137" s="306">
        <v>0</v>
      </c>
      <c r="AM137" s="306">
        <v>0</v>
      </c>
      <c r="AN137" s="306">
        <v>0</v>
      </c>
      <c r="AO137" s="306">
        <v>0</v>
      </c>
      <c r="AP137" s="306">
        <v>0</v>
      </c>
      <c r="AQ137" s="306">
        <v>0</v>
      </c>
      <c r="AR137" s="306">
        <v>0</v>
      </c>
      <c r="AS137" s="306">
        <v>0</v>
      </c>
      <c r="AT137" s="306">
        <v>0</v>
      </c>
      <c r="AU137" s="306">
        <v>0</v>
      </c>
      <c r="AV137" s="306">
        <v>0</v>
      </c>
      <c r="AW137" s="306">
        <v>0</v>
      </c>
      <c r="AX137" s="306">
        <v>0</v>
      </c>
      <c r="AY137" s="306">
        <v>0</v>
      </c>
      <c r="AZ137" s="306">
        <v>0</v>
      </c>
      <c r="BA137" s="306">
        <v>0</v>
      </c>
      <c r="BB137" s="306">
        <v>0</v>
      </c>
      <c r="BC137" s="306">
        <v>0</v>
      </c>
      <c r="BD137" s="306">
        <v>0</v>
      </c>
      <c r="BE137" s="306">
        <v>0</v>
      </c>
      <c r="BF137" s="306">
        <v>0</v>
      </c>
      <c r="BG137" s="306">
        <v>0</v>
      </c>
      <c r="BH137" s="306">
        <v>0</v>
      </c>
      <c r="BI137" s="306">
        <v>0</v>
      </c>
      <c r="BJ137" s="306">
        <v>0</v>
      </c>
      <c r="BK137" s="306">
        <v>0</v>
      </c>
      <c r="BL137" s="306">
        <v>0</v>
      </c>
      <c r="BM137" s="306">
        <v>0</v>
      </c>
      <c r="BN137" s="306">
        <v>0</v>
      </c>
      <c r="BO137" s="306">
        <v>0</v>
      </c>
      <c r="BP137" s="306">
        <v>0</v>
      </c>
      <c r="BQ137" s="306">
        <v>0</v>
      </c>
    </row>
    <row r="138" spans="1:69">
      <c r="A138" s="32"/>
      <c r="B138" s="32"/>
      <c r="C138" s="66"/>
      <c r="D138" s="305" t="s">
        <v>199</v>
      </c>
      <c r="E138" s="304"/>
      <c r="F138" s="304"/>
      <c r="G138" s="304"/>
      <c r="H138" s="303"/>
      <c r="I138" s="66"/>
      <c r="J138" s="306">
        <v>0</v>
      </c>
      <c r="K138" s="306">
        <v>0</v>
      </c>
      <c r="L138" s="306">
        <v>0</v>
      </c>
      <c r="M138" s="306">
        <v>0</v>
      </c>
      <c r="N138" s="306">
        <v>0</v>
      </c>
      <c r="O138" s="306">
        <v>0</v>
      </c>
      <c r="P138" s="306">
        <v>0</v>
      </c>
      <c r="Q138" s="306">
        <v>0</v>
      </c>
      <c r="R138" s="306">
        <v>0</v>
      </c>
      <c r="S138" s="306">
        <v>0</v>
      </c>
      <c r="T138" s="306">
        <v>0</v>
      </c>
      <c r="U138" s="306">
        <v>0</v>
      </c>
      <c r="V138" s="306">
        <v>0</v>
      </c>
      <c r="W138" s="306">
        <v>0</v>
      </c>
      <c r="X138" s="306">
        <v>0</v>
      </c>
      <c r="Y138" s="306">
        <v>0</v>
      </c>
      <c r="Z138" s="306">
        <v>0</v>
      </c>
      <c r="AA138" s="306">
        <v>0</v>
      </c>
      <c r="AB138" s="306">
        <v>0</v>
      </c>
      <c r="AC138" s="306">
        <v>0</v>
      </c>
      <c r="AD138" s="306">
        <v>0</v>
      </c>
      <c r="AE138" s="306">
        <v>0</v>
      </c>
      <c r="AF138" s="306">
        <v>0</v>
      </c>
      <c r="AG138" s="306">
        <v>0</v>
      </c>
      <c r="AH138" s="306">
        <v>0</v>
      </c>
      <c r="AI138" s="306">
        <v>0</v>
      </c>
      <c r="AJ138" s="306">
        <v>0</v>
      </c>
      <c r="AK138" s="306">
        <v>0</v>
      </c>
      <c r="AL138" s="306">
        <v>0</v>
      </c>
      <c r="AM138" s="306">
        <v>0</v>
      </c>
      <c r="AN138" s="306">
        <v>0</v>
      </c>
      <c r="AO138" s="306">
        <v>0</v>
      </c>
      <c r="AP138" s="306">
        <v>0</v>
      </c>
      <c r="AQ138" s="306">
        <v>0</v>
      </c>
      <c r="AR138" s="306">
        <v>0</v>
      </c>
      <c r="AS138" s="306">
        <v>0</v>
      </c>
      <c r="AT138" s="306">
        <v>0</v>
      </c>
      <c r="AU138" s="306">
        <v>0</v>
      </c>
      <c r="AV138" s="306">
        <v>0</v>
      </c>
      <c r="AW138" s="306">
        <v>0</v>
      </c>
      <c r="AX138" s="306">
        <v>0</v>
      </c>
      <c r="AY138" s="306">
        <v>0</v>
      </c>
      <c r="AZ138" s="306">
        <v>0</v>
      </c>
      <c r="BA138" s="306">
        <v>0</v>
      </c>
      <c r="BB138" s="306">
        <v>0</v>
      </c>
      <c r="BC138" s="306">
        <v>0</v>
      </c>
      <c r="BD138" s="306">
        <v>0</v>
      </c>
      <c r="BE138" s="306">
        <v>0</v>
      </c>
      <c r="BF138" s="306">
        <v>0</v>
      </c>
      <c r="BG138" s="306">
        <v>0</v>
      </c>
      <c r="BH138" s="306">
        <v>0</v>
      </c>
      <c r="BI138" s="306">
        <v>0</v>
      </c>
      <c r="BJ138" s="306">
        <v>0</v>
      </c>
      <c r="BK138" s="306">
        <v>0</v>
      </c>
      <c r="BL138" s="306">
        <v>0</v>
      </c>
      <c r="BM138" s="306">
        <v>0</v>
      </c>
      <c r="BN138" s="306">
        <v>0</v>
      </c>
      <c r="BO138" s="306">
        <v>0</v>
      </c>
      <c r="BP138" s="306">
        <v>0</v>
      </c>
      <c r="BQ138" s="306">
        <v>0</v>
      </c>
    </row>
    <row r="139" spans="1:69">
      <c r="A139" s="32"/>
      <c r="B139" s="32"/>
      <c r="C139" s="66"/>
      <c r="D139" s="305" t="s">
        <v>198</v>
      </c>
      <c r="E139" s="304"/>
      <c r="F139" s="304"/>
      <c r="G139" s="304"/>
      <c r="H139" s="303"/>
      <c r="I139" s="66"/>
      <c r="J139" s="302">
        <v>0</v>
      </c>
      <c r="K139" s="302">
        <v>0</v>
      </c>
      <c r="L139" s="302">
        <v>0</v>
      </c>
      <c r="M139" s="302">
        <v>0</v>
      </c>
      <c r="N139" s="302">
        <v>0</v>
      </c>
      <c r="O139" s="302">
        <v>0</v>
      </c>
      <c r="P139" s="302">
        <v>0</v>
      </c>
      <c r="Q139" s="302">
        <v>0</v>
      </c>
      <c r="R139" s="302">
        <v>0</v>
      </c>
      <c r="S139" s="302">
        <v>0</v>
      </c>
      <c r="T139" s="302">
        <v>0</v>
      </c>
      <c r="U139" s="302">
        <v>0</v>
      </c>
      <c r="V139" s="302">
        <v>0</v>
      </c>
      <c r="W139" s="302">
        <v>0</v>
      </c>
      <c r="X139" s="302">
        <v>0</v>
      </c>
      <c r="Y139" s="302">
        <v>0</v>
      </c>
      <c r="Z139" s="302">
        <v>0</v>
      </c>
      <c r="AA139" s="302">
        <v>0</v>
      </c>
      <c r="AB139" s="302">
        <v>0</v>
      </c>
      <c r="AC139" s="302">
        <v>0</v>
      </c>
      <c r="AD139" s="302">
        <v>0</v>
      </c>
      <c r="AE139" s="302">
        <v>0</v>
      </c>
      <c r="AF139" s="302">
        <v>0</v>
      </c>
      <c r="AG139" s="302">
        <v>0</v>
      </c>
      <c r="AH139" s="302">
        <v>0</v>
      </c>
      <c r="AI139" s="302">
        <v>0</v>
      </c>
      <c r="AJ139" s="302">
        <v>0</v>
      </c>
      <c r="AK139" s="302">
        <v>0</v>
      </c>
      <c r="AL139" s="302">
        <v>0</v>
      </c>
      <c r="AM139" s="302">
        <v>0</v>
      </c>
      <c r="AN139" s="302">
        <v>0</v>
      </c>
      <c r="AO139" s="302">
        <v>0</v>
      </c>
      <c r="AP139" s="302">
        <v>0</v>
      </c>
      <c r="AQ139" s="302">
        <v>0</v>
      </c>
      <c r="AR139" s="302">
        <v>0</v>
      </c>
      <c r="AS139" s="302">
        <v>0</v>
      </c>
      <c r="AT139" s="302">
        <v>0</v>
      </c>
      <c r="AU139" s="302">
        <v>0</v>
      </c>
      <c r="AV139" s="302">
        <v>0</v>
      </c>
      <c r="AW139" s="302">
        <v>0</v>
      </c>
      <c r="AX139" s="302">
        <v>0</v>
      </c>
      <c r="AY139" s="302">
        <v>0</v>
      </c>
      <c r="AZ139" s="302">
        <v>0</v>
      </c>
      <c r="BA139" s="302">
        <v>0</v>
      </c>
      <c r="BB139" s="302">
        <v>0</v>
      </c>
      <c r="BC139" s="302">
        <v>0</v>
      </c>
      <c r="BD139" s="302">
        <v>0</v>
      </c>
      <c r="BE139" s="302">
        <v>0</v>
      </c>
      <c r="BF139" s="302">
        <v>0</v>
      </c>
      <c r="BG139" s="302">
        <v>0</v>
      </c>
      <c r="BH139" s="302">
        <v>0</v>
      </c>
      <c r="BI139" s="302">
        <v>0</v>
      </c>
      <c r="BJ139" s="302">
        <v>0</v>
      </c>
      <c r="BK139" s="302">
        <v>0</v>
      </c>
      <c r="BL139" s="302">
        <v>0</v>
      </c>
      <c r="BM139" s="302">
        <v>0</v>
      </c>
      <c r="BN139" s="302">
        <v>0</v>
      </c>
      <c r="BO139" s="302">
        <v>0</v>
      </c>
      <c r="BP139" s="302">
        <v>0</v>
      </c>
      <c r="BQ139" s="302">
        <v>0</v>
      </c>
    </row>
    <row r="140" spans="1:69">
      <c r="A140" s="301"/>
      <c r="B140" s="301"/>
      <c r="C140" s="401"/>
      <c r="D140" s="1264" t="s">
        <v>301</v>
      </c>
      <c r="E140" s="1264"/>
      <c r="F140" s="1264"/>
      <c r="G140" s="1264"/>
      <c r="H140" s="1264"/>
      <c r="I140" s="401"/>
      <c r="J140" s="300">
        <v>1100</v>
      </c>
      <c r="K140" s="300">
        <v>1100</v>
      </c>
      <c r="L140" s="300">
        <v>1100</v>
      </c>
      <c r="M140" s="300">
        <v>1100</v>
      </c>
      <c r="N140" s="300">
        <v>1100</v>
      </c>
      <c r="O140" s="300">
        <v>1100</v>
      </c>
      <c r="P140" s="300">
        <v>1100</v>
      </c>
      <c r="Q140" s="300">
        <v>1100</v>
      </c>
      <c r="R140" s="300">
        <v>1100</v>
      </c>
      <c r="S140" s="300">
        <v>1100</v>
      </c>
      <c r="T140" s="300">
        <v>1100</v>
      </c>
      <c r="U140" s="300">
        <v>1100</v>
      </c>
      <c r="V140" s="300">
        <v>1212</v>
      </c>
      <c r="W140" s="300">
        <v>1212</v>
      </c>
      <c r="X140" s="300">
        <v>1212</v>
      </c>
      <c r="Y140" s="300">
        <v>1212</v>
      </c>
      <c r="Z140" s="300">
        <v>1212</v>
      </c>
      <c r="AA140" s="300">
        <v>1212</v>
      </c>
      <c r="AB140" s="300">
        <v>1212</v>
      </c>
      <c r="AC140" s="300">
        <v>1212</v>
      </c>
      <c r="AD140" s="300">
        <v>1212</v>
      </c>
      <c r="AE140" s="300">
        <v>1212</v>
      </c>
      <c r="AF140" s="300">
        <v>1212</v>
      </c>
      <c r="AG140" s="300">
        <v>1212</v>
      </c>
      <c r="AH140" s="300">
        <v>1606.6575</v>
      </c>
      <c r="AI140" s="300">
        <v>1606.6575</v>
      </c>
      <c r="AJ140" s="300">
        <v>1606.6575</v>
      </c>
      <c r="AK140" s="300">
        <v>1606.6575</v>
      </c>
      <c r="AL140" s="300">
        <v>1606.6575</v>
      </c>
      <c r="AM140" s="300">
        <v>1606.6575</v>
      </c>
      <c r="AN140" s="300">
        <v>1606.6575</v>
      </c>
      <c r="AO140" s="300">
        <v>1606.6575</v>
      </c>
      <c r="AP140" s="300">
        <v>1606.6575</v>
      </c>
      <c r="AQ140" s="300">
        <v>1606.6575</v>
      </c>
      <c r="AR140" s="300">
        <v>1606.6575</v>
      </c>
      <c r="AS140" s="300">
        <v>1606.6575</v>
      </c>
      <c r="AT140" s="300">
        <v>1725.7541750000003</v>
      </c>
      <c r="AU140" s="300">
        <v>1725.7541750000003</v>
      </c>
      <c r="AV140" s="300">
        <v>1725.7541750000003</v>
      </c>
      <c r="AW140" s="300">
        <v>1725.7541750000003</v>
      </c>
      <c r="AX140" s="300">
        <v>1725.7541750000003</v>
      </c>
      <c r="AY140" s="300">
        <v>1725.7541750000003</v>
      </c>
      <c r="AZ140" s="300">
        <v>1725.7541750000003</v>
      </c>
      <c r="BA140" s="300">
        <v>1725.7541750000003</v>
      </c>
      <c r="BB140" s="300">
        <v>1725.7541750000003</v>
      </c>
      <c r="BC140" s="300">
        <v>1725.7541750000003</v>
      </c>
      <c r="BD140" s="300">
        <v>1725.7541750000003</v>
      </c>
      <c r="BE140" s="300">
        <v>1725.7541750000003</v>
      </c>
      <c r="BF140" s="300">
        <v>2133.2382204999999</v>
      </c>
      <c r="BG140" s="300">
        <v>2133.2382204999999</v>
      </c>
      <c r="BH140" s="300">
        <v>2133.2382204999999</v>
      </c>
      <c r="BI140" s="300">
        <v>2133.2382204999999</v>
      </c>
      <c r="BJ140" s="300">
        <v>2133.2382204999999</v>
      </c>
      <c r="BK140" s="300">
        <v>2133.2382204999999</v>
      </c>
      <c r="BL140" s="300">
        <v>2133.2382204999999</v>
      </c>
      <c r="BM140" s="300">
        <v>2133.2382204999999</v>
      </c>
      <c r="BN140" s="300">
        <v>2133.2382204999999</v>
      </c>
      <c r="BO140" s="300">
        <v>2133.2382204999999</v>
      </c>
      <c r="BP140" s="300">
        <v>2133.2382204999999</v>
      </c>
      <c r="BQ140" s="300">
        <v>2133.2382204999999</v>
      </c>
    </row>
    <row r="141" spans="1:69" ht="10.5" customHeight="1">
      <c r="A141" s="32"/>
      <c r="B141" s="32"/>
      <c r="C141" s="66"/>
      <c r="D141" s="66"/>
      <c r="E141" s="66"/>
      <c r="F141" s="66"/>
      <c r="G141" s="66"/>
      <c r="H141" s="66"/>
      <c r="I141" s="66"/>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c r="AJ141" s="307"/>
      <c r="AK141" s="307"/>
      <c r="AL141" s="307"/>
      <c r="AM141" s="307"/>
      <c r="AN141" s="307"/>
      <c r="AO141" s="307"/>
      <c r="AP141" s="307"/>
      <c r="AQ141" s="307"/>
      <c r="AR141" s="307"/>
      <c r="AS141" s="307"/>
      <c r="AT141" s="307"/>
      <c r="AU141" s="307"/>
      <c r="AV141" s="307"/>
      <c r="AW141" s="307"/>
    </row>
    <row r="142" spans="1:69" ht="10.5" customHeight="1">
      <c r="A142" s="32"/>
      <c r="B142" s="32"/>
      <c r="C142" s="66"/>
      <c r="D142" s="66"/>
      <c r="E142" s="66"/>
      <c r="F142" s="66"/>
      <c r="G142" s="66"/>
      <c r="H142" s="66"/>
      <c r="I142" s="66"/>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c r="AJ142" s="307"/>
      <c r="AK142" s="307"/>
      <c r="AL142" s="307"/>
      <c r="AM142" s="307"/>
      <c r="AN142" s="307"/>
      <c r="AO142" s="307"/>
      <c r="AP142" s="307"/>
      <c r="AQ142" s="307"/>
      <c r="AR142" s="307"/>
      <c r="AS142" s="307"/>
      <c r="AT142" s="307"/>
      <c r="AU142" s="307"/>
      <c r="AV142" s="307"/>
      <c r="AW142" s="307"/>
    </row>
    <row r="143" spans="1:69" ht="11.25">
      <c r="A143" s="32"/>
      <c r="B143" s="32"/>
      <c r="C143" s="309" t="s">
        <v>302</v>
      </c>
      <c r="D143" s="66"/>
      <c r="E143" s="66"/>
      <c r="F143" s="66"/>
      <c r="G143" s="66"/>
      <c r="H143" s="66"/>
      <c r="I143" s="66"/>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c r="AJ143" s="307"/>
      <c r="AK143" s="307"/>
      <c r="AL143" s="307"/>
      <c r="AM143" s="307"/>
      <c r="AN143" s="307"/>
      <c r="AO143" s="307"/>
      <c r="AP143" s="307"/>
      <c r="AQ143" s="307"/>
      <c r="AR143" s="307"/>
      <c r="AS143" s="307"/>
      <c r="AT143" s="307"/>
      <c r="AU143" s="307"/>
      <c r="AV143" s="307"/>
      <c r="AW143" s="307"/>
    </row>
    <row r="144" spans="1:69">
      <c r="A144" s="32"/>
      <c r="B144" s="32"/>
      <c r="C144" s="66"/>
      <c r="D144" s="66"/>
      <c r="E144" s="66"/>
      <c r="F144" s="66"/>
      <c r="G144" s="66"/>
      <c r="H144" s="66"/>
      <c r="I144" s="66"/>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c r="AJ144" s="307"/>
      <c r="AK144" s="307"/>
      <c r="AL144" s="307"/>
      <c r="AM144" s="307"/>
      <c r="AN144" s="307"/>
      <c r="AO144" s="307"/>
      <c r="AP144" s="307"/>
      <c r="AQ144" s="307"/>
      <c r="AR144" s="307"/>
      <c r="AS144" s="307"/>
      <c r="AT144" s="307"/>
      <c r="AU144" s="307"/>
      <c r="AV144" s="307"/>
      <c r="AW144" s="307"/>
    </row>
    <row r="145" spans="1:69">
      <c r="A145" s="32"/>
      <c r="B145" s="32"/>
      <c r="C145" s="66"/>
      <c r="D145" s="321" t="s">
        <v>46</v>
      </c>
      <c r="E145" s="66"/>
      <c r="F145" s="66"/>
      <c r="G145" s="66"/>
      <c r="H145" s="66"/>
      <c r="I145" s="66"/>
      <c r="J145" s="308"/>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c r="AJ145" s="307"/>
      <c r="AK145" s="307"/>
      <c r="AL145" s="307"/>
      <c r="AM145" s="307"/>
      <c r="AN145" s="307"/>
      <c r="AO145" s="307"/>
      <c r="AP145" s="307"/>
      <c r="AQ145" s="307"/>
      <c r="AR145" s="307"/>
      <c r="AS145" s="307"/>
      <c r="AT145" s="307"/>
      <c r="AU145" s="307"/>
      <c r="AV145" s="307"/>
      <c r="AW145" s="307"/>
    </row>
    <row r="146" spans="1:69">
      <c r="A146" s="32"/>
      <c r="B146" s="32"/>
      <c r="C146" s="66"/>
      <c r="D146" s="305" t="s">
        <v>215</v>
      </c>
      <c r="E146" s="304"/>
      <c r="F146" s="304"/>
      <c r="G146" s="304"/>
      <c r="H146" s="303"/>
      <c r="I146" s="66"/>
      <c r="J146" s="375">
        <v>858.33333333333348</v>
      </c>
      <c r="K146" s="306">
        <v>858.33333333333348</v>
      </c>
      <c r="L146" s="306">
        <v>858.33333333333348</v>
      </c>
      <c r="M146" s="306">
        <v>858.33333333333348</v>
      </c>
      <c r="N146" s="306">
        <v>858.33333333333348</v>
      </c>
      <c r="O146" s="306">
        <v>858.33333333333348</v>
      </c>
      <c r="P146" s="306">
        <v>858.33333333333348</v>
      </c>
      <c r="Q146" s="306">
        <v>858.33333333333348</v>
      </c>
      <c r="R146" s="306">
        <v>858.33333333333348</v>
      </c>
      <c r="S146" s="306">
        <v>858.33333333333348</v>
      </c>
      <c r="T146" s="306">
        <v>858.33333333333348</v>
      </c>
      <c r="U146" s="306">
        <v>858.33333333333348</v>
      </c>
      <c r="V146" s="306">
        <v>866.91666666666663</v>
      </c>
      <c r="W146" s="306">
        <v>866.91666666666663</v>
      </c>
      <c r="X146" s="306">
        <v>866.91666666666663</v>
      </c>
      <c r="Y146" s="306">
        <v>866.91666666666663</v>
      </c>
      <c r="Z146" s="306">
        <v>866.91666666666663</v>
      </c>
      <c r="AA146" s="306">
        <v>866.91666666666663</v>
      </c>
      <c r="AB146" s="306">
        <v>866.91666666666663</v>
      </c>
      <c r="AC146" s="306">
        <v>866.91666666666663</v>
      </c>
      <c r="AD146" s="306">
        <v>866.91666666666663</v>
      </c>
      <c r="AE146" s="306">
        <v>866.91666666666663</v>
      </c>
      <c r="AF146" s="306">
        <v>866.91666666666663</v>
      </c>
      <c r="AG146" s="306">
        <v>866.91666666666663</v>
      </c>
      <c r="AH146" s="306">
        <v>875.58583333333343</v>
      </c>
      <c r="AI146" s="306">
        <v>875.58583333333343</v>
      </c>
      <c r="AJ146" s="306">
        <v>875.58583333333343</v>
      </c>
      <c r="AK146" s="306">
        <v>875.58583333333343</v>
      </c>
      <c r="AL146" s="306">
        <v>875.58583333333343</v>
      </c>
      <c r="AM146" s="306">
        <v>875.58583333333343</v>
      </c>
      <c r="AN146" s="306">
        <v>875.58583333333343</v>
      </c>
      <c r="AO146" s="306">
        <v>875.58583333333343</v>
      </c>
      <c r="AP146" s="306">
        <v>875.58583333333343</v>
      </c>
      <c r="AQ146" s="306">
        <v>875.58583333333343</v>
      </c>
      <c r="AR146" s="306">
        <v>875.58583333333343</v>
      </c>
      <c r="AS146" s="306">
        <v>875.58583333333343</v>
      </c>
      <c r="AT146" s="306">
        <v>884.34169166666675</v>
      </c>
      <c r="AU146" s="306">
        <v>884.34169166666675</v>
      </c>
      <c r="AV146" s="306">
        <v>884.34169166666675</v>
      </c>
      <c r="AW146" s="306">
        <v>884.34169166666675</v>
      </c>
      <c r="AX146" s="306">
        <v>884.34169166666675</v>
      </c>
      <c r="AY146" s="306">
        <v>884.34169166666675</v>
      </c>
      <c r="AZ146" s="306">
        <v>884.34169166666675</v>
      </c>
      <c r="BA146" s="306">
        <v>884.34169166666675</v>
      </c>
      <c r="BB146" s="306">
        <v>884.34169166666675</v>
      </c>
      <c r="BC146" s="306">
        <v>884.34169166666675</v>
      </c>
      <c r="BD146" s="306">
        <v>884.34169166666675</v>
      </c>
      <c r="BE146" s="306">
        <v>884.34169166666675</v>
      </c>
      <c r="BF146" s="306">
        <v>893.18510858333366</v>
      </c>
      <c r="BG146" s="306">
        <v>893.18510858333366</v>
      </c>
      <c r="BH146" s="306">
        <v>893.18510858333366</v>
      </c>
      <c r="BI146" s="306">
        <v>893.18510858333366</v>
      </c>
      <c r="BJ146" s="306">
        <v>893.18510858333366</v>
      </c>
      <c r="BK146" s="306">
        <v>893.18510858333366</v>
      </c>
      <c r="BL146" s="306">
        <v>893.18510858333366</v>
      </c>
      <c r="BM146" s="306">
        <v>893.18510858333366</v>
      </c>
      <c r="BN146" s="306">
        <v>893.18510858333366</v>
      </c>
      <c r="BO146" s="306">
        <v>893.18510858333366</v>
      </c>
      <c r="BP146" s="306">
        <v>893.18510858333366</v>
      </c>
      <c r="BQ146" s="306">
        <v>893.18510858333366</v>
      </c>
    </row>
    <row r="147" spans="1:69">
      <c r="A147" s="32"/>
      <c r="B147" s="32"/>
      <c r="C147" s="66"/>
      <c r="D147" s="305" t="s">
        <v>216</v>
      </c>
      <c r="E147" s="304"/>
      <c r="F147" s="304"/>
      <c r="G147" s="304"/>
      <c r="H147" s="303"/>
      <c r="I147" s="66"/>
      <c r="J147" s="306">
        <v>1575</v>
      </c>
      <c r="K147" s="306">
        <v>1575</v>
      </c>
      <c r="L147" s="306">
        <v>1575</v>
      </c>
      <c r="M147" s="306">
        <v>1575</v>
      </c>
      <c r="N147" s="306">
        <v>1575</v>
      </c>
      <c r="O147" s="306">
        <v>1575</v>
      </c>
      <c r="P147" s="306">
        <v>1575</v>
      </c>
      <c r="Q147" s="306">
        <v>1575</v>
      </c>
      <c r="R147" s="306">
        <v>1575</v>
      </c>
      <c r="S147" s="306">
        <v>1575</v>
      </c>
      <c r="T147" s="306">
        <v>1575</v>
      </c>
      <c r="U147" s="306">
        <v>1575</v>
      </c>
      <c r="V147" s="306">
        <v>1590.75</v>
      </c>
      <c r="W147" s="306">
        <v>1590.75</v>
      </c>
      <c r="X147" s="306">
        <v>1590.75</v>
      </c>
      <c r="Y147" s="306">
        <v>1590.75</v>
      </c>
      <c r="Z147" s="306">
        <v>1590.75</v>
      </c>
      <c r="AA147" s="306">
        <v>1590.75</v>
      </c>
      <c r="AB147" s="306">
        <v>1590.75</v>
      </c>
      <c r="AC147" s="306">
        <v>1590.75</v>
      </c>
      <c r="AD147" s="306">
        <v>1590.75</v>
      </c>
      <c r="AE147" s="306">
        <v>1590.75</v>
      </c>
      <c r="AF147" s="306">
        <v>1590.75</v>
      </c>
      <c r="AG147" s="306">
        <v>1590.75</v>
      </c>
      <c r="AH147" s="306">
        <v>2409.9862499999999</v>
      </c>
      <c r="AI147" s="306">
        <v>2409.9862499999999</v>
      </c>
      <c r="AJ147" s="306">
        <v>2409.9862499999999</v>
      </c>
      <c r="AK147" s="306">
        <v>2409.9862499999999</v>
      </c>
      <c r="AL147" s="306">
        <v>2409.9862499999999</v>
      </c>
      <c r="AM147" s="306">
        <v>2409.9862499999999</v>
      </c>
      <c r="AN147" s="306">
        <v>2409.9862499999999</v>
      </c>
      <c r="AO147" s="306">
        <v>2409.9862499999999</v>
      </c>
      <c r="AP147" s="306">
        <v>2409.9862499999999</v>
      </c>
      <c r="AQ147" s="306">
        <v>2409.9862499999999</v>
      </c>
      <c r="AR147" s="306">
        <v>2409.9862499999999</v>
      </c>
      <c r="AS147" s="306">
        <v>2409.9862499999999</v>
      </c>
      <c r="AT147" s="306">
        <v>2434.0861125000006</v>
      </c>
      <c r="AU147" s="306">
        <v>2434.0861125000006</v>
      </c>
      <c r="AV147" s="306">
        <v>2434.0861125000006</v>
      </c>
      <c r="AW147" s="306">
        <v>2434.0861125000006</v>
      </c>
      <c r="AX147" s="306">
        <v>2434.0861125000006</v>
      </c>
      <c r="AY147" s="306">
        <v>2434.0861125000006</v>
      </c>
      <c r="AZ147" s="306">
        <v>2434.0861125000006</v>
      </c>
      <c r="BA147" s="306">
        <v>2434.0861125000006</v>
      </c>
      <c r="BB147" s="306">
        <v>2434.0861125000006</v>
      </c>
      <c r="BC147" s="306">
        <v>2434.0861125000006</v>
      </c>
      <c r="BD147" s="306">
        <v>2434.0861125000006</v>
      </c>
      <c r="BE147" s="306">
        <v>2434.0861125000006</v>
      </c>
      <c r="BF147" s="306">
        <v>3277.9026314999996</v>
      </c>
      <c r="BG147" s="306">
        <v>3277.9026314999996</v>
      </c>
      <c r="BH147" s="306">
        <v>3277.9026314999996</v>
      </c>
      <c r="BI147" s="306">
        <v>3277.9026314999996</v>
      </c>
      <c r="BJ147" s="306">
        <v>3277.9026314999996</v>
      </c>
      <c r="BK147" s="306">
        <v>3277.9026314999996</v>
      </c>
      <c r="BL147" s="306">
        <v>3277.9026314999996</v>
      </c>
      <c r="BM147" s="306">
        <v>3277.9026314999996</v>
      </c>
      <c r="BN147" s="306">
        <v>3277.9026314999996</v>
      </c>
      <c r="BO147" s="306">
        <v>3277.9026314999996</v>
      </c>
      <c r="BP147" s="306">
        <v>3277.9026314999996</v>
      </c>
      <c r="BQ147" s="306">
        <v>3277.9026314999996</v>
      </c>
    </row>
    <row r="148" spans="1:69">
      <c r="A148" s="32"/>
      <c r="B148" s="32"/>
      <c r="C148" s="66"/>
      <c r="D148" s="305" t="s">
        <v>217</v>
      </c>
      <c r="E148" s="304"/>
      <c r="F148" s="304"/>
      <c r="G148" s="304"/>
      <c r="H148" s="303"/>
      <c r="I148" s="66"/>
      <c r="J148" s="306">
        <v>510</v>
      </c>
      <c r="K148" s="306">
        <v>510</v>
      </c>
      <c r="L148" s="306">
        <v>510</v>
      </c>
      <c r="M148" s="306">
        <v>510</v>
      </c>
      <c r="N148" s="306">
        <v>510</v>
      </c>
      <c r="O148" s="306">
        <v>510</v>
      </c>
      <c r="P148" s="306">
        <v>510</v>
      </c>
      <c r="Q148" s="306">
        <v>510</v>
      </c>
      <c r="R148" s="306">
        <v>510</v>
      </c>
      <c r="S148" s="306">
        <v>510</v>
      </c>
      <c r="T148" s="306">
        <v>510</v>
      </c>
      <c r="U148" s="306">
        <v>510</v>
      </c>
      <c r="V148" s="306">
        <v>1030.2</v>
      </c>
      <c r="W148" s="306">
        <v>1030.2</v>
      </c>
      <c r="X148" s="306">
        <v>1030.2</v>
      </c>
      <c r="Y148" s="306">
        <v>1030.2</v>
      </c>
      <c r="Z148" s="306">
        <v>1030.2</v>
      </c>
      <c r="AA148" s="306">
        <v>1030.2</v>
      </c>
      <c r="AB148" s="306">
        <v>1030.2</v>
      </c>
      <c r="AC148" s="306">
        <v>1030.2</v>
      </c>
      <c r="AD148" s="306">
        <v>1030.2</v>
      </c>
      <c r="AE148" s="306">
        <v>1030.2</v>
      </c>
      <c r="AF148" s="306">
        <v>1030.2</v>
      </c>
      <c r="AG148" s="306">
        <v>1030.2</v>
      </c>
      <c r="AH148" s="306">
        <v>1040.5020000000002</v>
      </c>
      <c r="AI148" s="306">
        <v>1040.5020000000002</v>
      </c>
      <c r="AJ148" s="306">
        <v>1040.5020000000002</v>
      </c>
      <c r="AK148" s="306">
        <v>1040.5020000000002</v>
      </c>
      <c r="AL148" s="306">
        <v>1040.5020000000002</v>
      </c>
      <c r="AM148" s="306">
        <v>1040.5020000000002</v>
      </c>
      <c r="AN148" s="306">
        <v>1040.5020000000002</v>
      </c>
      <c r="AO148" s="306">
        <v>1040.5020000000002</v>
      </c>
      <c r="AP148" s="306">
        <v>1040.5020000000002</v>
      </c>
      <c r="AQ148" s="306">
        <v>1040.5020000000002</v>
      </c>
      <c r="AR148" s="306">
        <v>1040.5020000000002</v>
      </c>
      <c r="AS148" s="306">
        <v>1040.5020000000002</v>
      </c>
      <c r="AT148" s="306">
        <v>1576.3605299999999</v>
      </c>
      <c r="AU148" s="306">
        <v>1576.3605299999999</v>
      </c>
      <c r="AV148" s="306">
        <v>1576.3605299999999</v>
      </c>
      <c r="AW148" s="306">
        <v>1576.3605299999999</v>
      </c>
      <c r="AX148" s="306">
        <v>1576.3605299999999</v>
      </c>
      <c r="AY148" s="306">
        <v>1576.3605299999999</v>
      </c>
      <c r="AZ148" s="306">
        <v>1576.3605299999999</v>
      </c>
      <c r="BA148" s="306">
        <v>1576.3605299999999</v>
      </c>
      <c r="BB148" s="306">
        <v>1576.3605299999999</v>
      </c>
      <c r="BC148" s="306">
        <v>1576.3605299999999</v>
      </c>
      <c r="BD148" s="306">
        <v>1576.3605299999999</v>
      </c>
      <c r="BE148" s="306">
        <v>1576.3605299999999</v>
      </c>
      <c r="BF148" s="306">
        <v>1592.1241353</v>
      </c>
      <c r="BG148" s="306">
        <v>1592.1241353</v>
      </c>
      <c r="BH148" s="306">
        <v>1592.1241353</v>
      </c>
      <c r="BI148" s="306">
        <v>1592.1241353</v>
      </c>
      <c r="BJ148" s="306">
        <v>1592.1241353</v>
      </c>
      <c r="BK148" s="306">
        <v>1592.1241353</v>
      </c>
      <c r="BL148" s="306">
        <v>1592.1241353</v>
      </c>
      <c r="BM148" s="306">
        <v>1592.1241353</v>
      </c>
      <c r="BN148" s="306">
        <v>1592.1241353</v>
      </c>
      <c r="BO148" s="306">
        <v>1592.1241353</v>
      </c>
      <c r="BP148" s="306">
        <v>1592.1241353</v>
      </c>
      <c r="BQ148" s="306">
        <v>1592.1241353</v>
      </c>
    </row>
    <row r="149" spans="1:69">
      <c r="A149" s="32"/>
      <c r="B149" s="32"/>
      <c r="C149" s="66"/>
      <c r="D149" s="305" t="s">
        <v>218</v>
      </c>
      <c r="E149" s="304"/>
      <c r="F149" s="304"/>
      <c r="G149" s="304"/>
      <c r="H149" s="303"/>
      <c r="I149" s="66"/>
      <c r="J149" s="306">
        <v>375</v>
      </c>
      <c r="K149" s="306">
        <v>375</v>
      </c>
      <c r="L149" s="306">
        <v>375</v>
      </c>
      <c r="M149" s="306">
        <v>375</v>
      </c>
      <c r="N149" s="306">
        <v>375</v>
      </c>
      <c r="O149" s="306">
        <v>375</v>
      </c>
      <c r="P149" s="306">
        <v>375</v>
      </c>
      <c r="Q149" s="306">
        <v>375</v>
      </c>
      <c r="R149" s="306">
        <v>375</v>
      </c>
      <c r="S149" s="306">
        <v>375</v>
      </c>
      <c r="T149" s="306">
        <v>375</v>
      </c>
      <c r="U149" s="306">
        <v>375</v>
      </c>
      <c r="V149" s="306">
        <v>378.75</v>
      </c>
      <c r="W149" s="306">
        <v>378.75</v>
      </c>
      <c r="X149" s="306">
        <v>378.75</v>
      </c>
      <c r="Y149" s="306">
        <v>378.75</v>
      </c>
      <c r="Z149" s="306">
        <v>378.75</v>
      </c>
      <c r="AA149" s="306">
        <v>378.75</v>
      </c>
      <c r="AB149" s="306">
        <v>378.75</v>
      </c>
      <c r="AC149" s="306">
        <v>378.75</v>
      </c>
      <c r="AD149" s="306">
        <v>378.75</v>
      </c>
      <c r="AE149" s="306">
        <v>378.75</v>
      </c>
      <c r="AF149" s="306">
        <v>378.75</v>
      </c>
      <c r="AG149" s="306">
        <v>378.75</v>
      </c>
      <c r="AH149" s="306">
        <v>765.07500000000005</v>
      </c>
      <c r="AI149" s="306">
        <v>765.07500000000005</v>
      </c>
      <c r="AJ149" s="306">
        <v>765.07500000000005</v>
      </c>
      <c r="AK149" s="306">
        <v>765.07500000000005</v>
      </c>
      <c r="AL149" s="306">
        <v>765.07500000000005</v>
      </c>
      <c r="AM149" s="306">
        <v>765.07500000000005</v>
      </c>
      <c r="AN149" s="306">
        <v>765.07500000000005</v>
      </c>
      <c r="AO149" s="306">
        <v>765.07500000000005</v>
      </c>
      <c r="AP149" s="306">
        <v>765.07500000000005</v>
      </c>
      <c r="AQ149" s="306">
        <v>765.07500000000005</v>
      </c>
      <c r="AR149" s="306">
        <v>765.07500000000005</v>
      </c>
      <c r="AS149" s="306">
        <v>765.07500000000005</v>
      </c>
      <c r="AT149" s="306">
        <v>772.72575000000006</v>
      </c>
      <c r="AU149" s="306">
        <v>772.72575000000006</v>
      </c>
      <c r="AV149" s="306">
        <v>772.72575000000006</v>
      </c>
      <c r="AW149" s="306">
        <v>772.72575000000006</v>
      </c>
      <c r="AX149" s="306">
        <v>772.72575000000006</v>
      </c>
      <c r="AY149" s="306">
        <v>772.72575000000006</v>
      </c>
      <c r="AZ149" s="306">
        <v>772.72575000000006</v>
      </c>
      <c r="BA149" s="306">
        <v>772.72575000000006</v>
      </c>
      <c r="BB149" s="306">
        <v>772.72575000000006</v>
      </c>
      <c r="BC149" s="306">
        <v>772.72575000000006</v>
      </c>
      <c r="BD149" s="306">
        <v>772.72575000000006</v>
      </c>
      <c r="BE149" s="306">
        <v>772.72575000000006</v>
      </c>
      <c r="BF149" s="306">
        <v>780.45300750000001</v>
      </c>
      <c r="BG149" s="306">
        <v>780.45300750000001</v>
      </c>
      <c r="BH149" s="306">
        <v>780.45300750000001</v>
      </c>
      <c r="BI149" s="306">
        <v>780.45300750000001</v>
      </c>
      <c r="BJ149" s="306">
        <v>780.45300750000001</v>
      </c>
      <c r="BK149" s="306">
        <v>780.45300750000001</v>
      </c>
      <c r="BL149" s="306">
        <v>780.45300750000001</v>
      </c>
      <c r="BM149" s="306">
        <v>780.45300750000001</v>
      </c>
      <c r="BN149" s="306">
        <v>780.45300750000001</v>
      </c>
      <c r="BO149" s="306">
        <v>780.45300750000001</v>
      </c>
      <c r="BP149" s="306">
        <v>780.45300750000001</v>
      </c>
      <c r="BQ149" s="306">
        <v>780.45300750000001</v>
      </c>
    </row>
    <row r="150" spans="1:69">
      <c r="A150" s="32"/>
      <c r="B150" s="32"/>
      <c r="C150" s="66"/>
      <c r="D150" s="305" t="s">
        <v>219</v>
      </c>
      <c r="E150" s="304"/>
      <c r="F150" s="304"/>
      <c r="G150" s="304"/>
      <c r="H150" s="303"/>
      <c r="I150" s="66"/>
      <c r="J150" s="306">
        <v>375</v>
      </c>
      <c r="K150" s="306">
        <v>375</v>
      </c>
      <c r="L150" s="306">
        <v>375</v>
      </c>
      <c r="M150" s="306">
        <v>375</v>
      </c>
      <c r="N150" s="306">
        <v>375</v>
      </c>
      <c r="O150" s="306">
        <v>375</v>
      </c>
      <c r="P150" s="306">
        <v>375</v>
      </c>
      <c r="Q150" s="306">
        <v>375</v>
      </c>
      <c r="R150" s="306">
        <v>375</v>
      </c>
      <c r="S150" s="306">
        <v>375</v>
      </c>
      <c r="T150" s="306">
        <v>375</v>
      </c>
      <c r="U150" s="306">
        <v>375</v>
      </c>
      <c r="V150" s="306">
        <v>378.75</v>
      </c>
      <c r="W150" s="306">
        <v>378.75</v>
      </c>
      <c r="X150" s="306">
        <v>378.75</v>
      </c>
      <c r="Y150" s="306">
        <v>378.75</v>
      </c>
      <c r="Z150" s="306">
        <v>378.75</v>
      </c>
      <c r="AA150" s="306">
        <v>378.75</v>
      </c>
      <c r="AB150" s="306">
        <v>378.75</v>
      </c>
      <c r="AC150" s="306">
        <v>378.75</v>
      </c>
      <c r="AD150" s="306">
        <v>378.75</v>
      </c>
      <c r="AE150" s="306">
        <v>378.75</v>
      </c>
      <c r="AF150" s="306">
        <v>378.75</v>
      </c>
      <c r="AG150" s="306">
        <v>378.75</v>
      </c>
      <c r="AH150" s="306">
        <v>765.07500000000005</v>
      </c>
      <c r="AI150" s="306">
        <v>765.07500000000005</v>
      </c>
      <c r="AJ150" s="306">
        <v>765.07500000000005</v>
      </c>
      <c r="AK150" s="306">
        <v>765.07500000000005</v>
      </c>
      <c r="AL150" s="306">
        <v>765.07500000000005</v>
      </c>
      <c r="AM150" s="306">
        <v>765.07500000000005</v>
      </c>
      <c r="AN150" s="306">
        <v>765.07500000000005</v>
      </c>
      <c r="AO150" s="306">
        <v>765.07500000000005</v>
      </c>
      <c r="AP150" s="306">
        <v>765.07500000000005</v>
      </c>
      <c r="AQ150" s="306">
        <v>765.07500000000005</v>
      </c>
      <c r="AR150" s="306">
        <v>765.07500000000005</v>
      </c>
      <c r="AS150" s="306">
        <v>765.07500000000005</v>
      </c>
      <c r="AT150" s="306">
        <v>772.72575000000006</v>
      </c>
      <c r="AU150" s="306">
        <v>772.72575000000006</v>
      </c>
      <c r="AV150" s="306">
        <v>772.72575000000006</v>
      </c>
      <c r="AW150" s="306">
        <v>772.72575000000006</v>
      </c>
      <c r="AX150" s="306">
        <v>772.72575000000006</v>
      </c>
      <c r="AY150" s="306">
        <v>772.72575000000006</v>
      </c>
      <c r="AZ150" s="306">
        <v>772.72575000000006</v>
      </c>
      <c r="BA150" s="306">
        <v>772.72575000000006</v>
      </c>
      <c r="BB150" s="306">
        <v>772.72575000000006</v>
      </c>
      <c r="BC150" s="306">
        <v>772.72575000000006</v>
      </c>
      <c r="BD150" s="306">
        <v>772.72575000000006</v>
      </c>
      <c r="BE150" s="306">
        <v>772.72575000000006</v>
      </c>
      <c r="BF150" s="306">
        <v>780.45300750000001</v>
      </c>
      <c r="BG150" s="306">
        <v>780.45300750000001</v>
      </c>
      <c r="BH150" s="306">
        <v>780.45300750000001</v>
      </c>
      <c r="BI150" s="306">
        <v>780.45300750000001</v>
      </c>
      <c r="BJ150" s="306">
        <v>780.45300750000001</v>
      </c>
      <c r="BK150" s="306">
        <v>780.45300750000001</v>
      </c>
      <c r="BL150" s="306">
        <v>780.45300750000001</v>
      </c>
      <c r="BM150" s="306">
        <v>780.45300750000001</v>
      </c>
      <c r="BN150" s="306">
        <v>780.45300750000001</v>
      </c>
      <c r="BO150" s="306">
        <v>780.45300750000001</v>
      </c>
      <c r="BP150" s="306">
        <v>780.45300750000001</v>
      </c>
      <c r="BQ150" s="306">
        <v>780.45300750000001</v>
      </c>
    </row>
    <row r="151" spans="1:69">
      <c r="A151" s="32"/>
      <c r="B151" s="32"/>
      <c r="C151" s="66"/>
      <c r="D151" s="305" t="s">
        <v>220</v>
      </c>
      <c r="E151" s="304"/>
      <c r="F151" s="304"/>
      <c r="G151" s="304"/>
      <c r="H151" s="303"/>
      <c r="I151" s="66"/>
      <c r="J151" s="306">
        <v>83.333333333333343</v>
      </c>
      <c r="K151" s="306">
        <v>83.333333333333343</v>
      </c>
      <c r="L151" s="306">
        <v>83.333333333333343</v>
      </c>
      <c r="M151" s="306">
        <v>83.333333333333343</v>
      </c>
      <c r="N151" s="306">
        <v>83.333333333333343</v>
      </c>
      <c r="O151" s="306">
        <v>83.333333333333343</v>
      </c>
      <c r="P151" s="306">
        <v>83.333333333333343</v>
      </c>
      <c r="Q151" s="306">
        <v>83.333333333333343</v>
      </c>
      <c r="R151" s="306">
        <v>83.333333333333343</v>
      </c>
      <c r="S151" s="306">
        <v>83.333333333333343</v>
      </c>
      <c r="T151" s="306">
        <v>83.333333333333343</v>
      </c>
      <c r="U151" s="306">
        <v>83.333333333333343</v>
      </c>
      <c r="V151" s="306">
        <v>168.33333333333334</v>
      </c>
      <c r="W151" s="306">
        <v>168.33333333333334</v>
      </c>
      <c r="X151" s="306">
        <v>168.33333333333334</v>
      </c>
      <c r="Y151" s="306">
        <v>168.33333333333334</v>
      </c>
      <c r="Z151" s="306">
        <v>168.33333333333334</v>
      </c>
      <c r="AA151" s="306">
        <v>168.33333333333334</v>
      </c>
      <c r="AB151" s="306">
        <v>168.33333333333334</v>
      </c>
      <c r="AC151" s="306">
        <v>168.33333333333334</v>
      </c>
      <c r="AD151" s="306">
        <v>168.33333333333334</v>
      </c>
      <c r="AE151" s="306">
        <v>168.33333333333334</v>
      </c>
      <c r="AF151" s="306">
        <v>168.33333333333334</v>
      </c>
      <c r="AG151" s="306">
        <v>168.33333333333334</v>
      </c>
      <c r="AH151" s="306">
        <v>170.01666666666668</v>
      </c>
      <c r="AI151" s="306">
        <v>170.01666666666668</v>
      </c>
      <c r="AJ151" s="306">
        <v>170.01666666666668</v>
      </c>
      <c r="AK151" s="306">
        <v>170.01666666666668</v>
      </c>
      <c r="AL151" s="306">
        <v>170.01666666666668</v>
      </c>
      <c r="AM151" s="306">
        <v>170.01666666666668</v>
      </c>
      <c r="AN151" s="306">
        <v>170.01666666666668</v>
      </c>
      <c r="AO151" s="306">
        <v>170.01666666666668</v>
      </c>
      <c r="AP151" s="306">
        <v>170.01666666666668</v>
      </c>
      <c r="AQ151" s="306">
        <v>170.01666666666668</v>
      </c>
      <c r="AR151" s="306">
        <v>170.01666666666668</v>
      </c>
      <c r="AS151" s="306">
        <v>170.01666666666668</v>
      </c>
      <c r="AT151" s="306">
        <v>171.71683333333334</v>
      </c>
      <c r="AU151" s="306">
        <v>171.71683333333334</v>
      </c>
      <c r="AV151" s="306">
        <v>171.71683333333334</v>
      </c>
      <c r="AW151" s="306">
        <v>171.71683333333334</v>
      </c>
      <c r="AX151" s="306">
        <v>171.71683333333334</v>
      </c>
      <c r="AY151" s="306">
        <v>171.71683333333334</v>
      </c>
      <c r="AZ151" s="306">
        <v>171.71683333333334</v>
      </c>
      <c r="BA151" s="306">
        <v>171.71683333333334</v>
      </c>
      <c r="BB151" s="306">
        <v>171.71683333333334</v>
      </c>
      <c r="BC151" s="306">
        <v>171.71683333333334</v>
      </c>
      <c r="BD151" s="306">
        <v>171.71683333333334</v>
      </c>
      <c r="BE151" s="306">
        <v>171.71683333333334</v>
      </c>
      <c r="BF151" s="306">
        <v>173.43400166666669</v>
      </c>
      <c r="BG151" s="306">
        <v>173.43400166666669</v>
      </c>
      <c r="BH151" s="306">
        <v>173.43400166666669</v>
      </c>
      <c r="BI151" s="306">
        <v>173.43400166666669</v>
      </c>
      <c r="BJ151" s="306">
        <v>173.43400166666669</v>
      </c>
      <c r="BK151" s="306">
        <v>173.43400166666669</v>
      </c>
      <c r="BL151" s="306">
        <v>173.43400166666669</v>
      </c>
      <c r="BM151" s="306">
        <v>173.43400166666669</v>
      </c>
      <c r="BN151" s="306">
        <v>173.43400166666669</v>
      </c>
      <c r="BO151" s="306">
        <v>173.43400166666669</v>
      </c>
      <c r="BP151" s="306">
        <v>173.43400166666669</v>
      </c>
      <c r="BQ151" s="306">
        <v>173.43400166666669</v>
      </c>
    </row>
    <row r="152" spans="1:69">
      <c r="A152" s="32"/>
      <c r="B152" s="32"/>
      <c r="C152" s="66"/>
      <c r="D152" s="305" t="s">
        <v>210</v>
      </c>
      <c r="E152" s="304"/>
      <c r="F152" s="304"/>
      <c r="G152" s="304"/>
      <c r="H152" s="303"/>
      <c r="I152" s="66"/>
      <c r="J152" s="306">
        <v>0</v>
      </c>
      <c r="K152" s="306">
        <v>0</v>
      </c>
      <c r="L152" s="306">
        <v>0</v>
      </c>
      <c r="M152" s="306">
        <v>0</v>
      </c>
      <c r="N152" s="306">
        <v>0</v>
      </c>
      <c r="O152" s="306">
        <v>0</v>
      </c>
      <c r="P152" s="306">
        <v>0</v>
      </c>
      <c r="Q152" s="306">
        <v>0</v>
      </c>
      <c r="R152" s="306">
        <v>0</v>
      </c>
      <c r="S152" s="306">
        <v>0</v>
      </c>
      <c r="T152" s="306">
        <v>0</v>
      </c>
      <c r="U152" s="306">
        <v>0</v>
      </c>
      <c r="V152" s="306">
        <v>0</v>
      </c>
      <c r="W152" s="306">
        <v>0</v>
      </c>
      <c r="X152" s="306">
        <v>0</v>
      </c>
      <c r="Y152" s="306">
        <v>0</v>
      </c>
      <c r="Z152" s="306">
        <v>0</v>
      </c>
      <c r="AA152" s="306">
        <v>0</v>
      </c>
      <c r="AB152" s="306">
        <v>0</v>
      </c>
      <c r="AC152" s="306">
        <v>0</v>
      </c>
      <c r="AD152" s="306">
        <v>0</v>
      </c>
      <c r="AE152" s="306">
        <v>0</v>
      </c>
      <c r="AF152" s="306">
        <v>0</v>
      </c>
      <c r="AG152" s="306">
        <v>0</v>
      </c>
      <c r="AH152" s="306">
        <v>0</v>
      </c>
      <c r="AI152" s="306">
        <v>0</v>
      </c>
      <c r="AJ152" s="306">
        <v>0</v>
      </c>
      <c r="AK152" s="306">
        <v>0</v>
      </c>
      <c r="AL152" s="306">
        <v>0</v>
      </c>
      <c r="AM152" s="306">
        <v>0</v>
      </c>
      <c r="AN152" s="306">
        <v>0</v>
      </c>
      <c r="AO152" s="306">
        <v>0</v>
      </c>
      <c r="AP152" s="306">
        <v>0</v>
      </c>
      <c r="AQ152" s="306">
        <v>0</v>
      </c>
      <c r="AR152" s="306">
        <v>0</v>
      </c>
      <c r="AS152" s="306">
        <v>0</v>
      </c>
      <c r="AT152" s="306">
        <v>0</v>
      </c>
      <c r="AU152" s="306">
        <v>0</v>
      </c>
      <c r="AV152" s="306">
        <v>0</v>
      </c>
      <c r="AW152" s="306">
        <v>0</v>
      </c>
      <c r="AX152" s="306">
        <v>0</v>
      </c>
      <c r="AY152" s="306">
        <v>0</v>
      </c>
      <c r="AZ152" s="306">
        <v>0</v>
      </c>
      <c r="BA152" s="306">
        <v>0</v>
      </c>
      <c r="BB152" s="306">
        <v>0</v>
      </c>
      <c r="BC152" s="306">
        <v>0</v>
      </c>
      <c r="BD152" s="306">
        <v>0</v>
      </c>
      <c r="BE152" s="306">
        <v>0</v>
      </c>
      <c r="BF152" s="306">
        <v>0</v>
      </c>
      <c r="BG152" s="306">
        <v>0</v>
      </c>
      <c r="BH152" s="306">
        <v>0</v>
      </c>
      <c r="BI152" s="306">
        <v>0</v>
      </c>
      <c r="BJ152" s="306">
        <v>0</v>
      </c>
      <c r="BK152" s="306">
        <v>0</v>
      </c>
      <c r="BL152" s="306">
        <v>0</v>
      </c>
      <c r="BM152" s="306">
        <v>0</v>
      </c>
      <c r="BN152" s="306">
        <v>0</v>
      </c>
      <c r="BO152" s="306">
        <v>0</v>
      </c>
      <c r="BP152" s="306">
        <v>0</v>
      </c>
      <c r="BQ152" s="306">
        <v>0</v>
      </c>
    </row>
    <row r="153" spans="1:69">
      <c r="A153" s="32"/>
      <c r="B153" s="32"/>
      <c r="C153" s="66"/>
      <c r="D153" s="305" t="s">
        <v>209</v>
      </c>
      <c r="E153" s="304"/>
      <c r="F153" s="304"/>
      <c r="G153" s="304"/>
      <c r="H153" s="303"/>
      <c r="I153" s="66"/>
      <c r="J153" s="306">
        <v>0</v>
      </c>
      <c r="K153" s="306">
        <v>0</v>
      </c>
      <c r="L153" s="306">
        <v>0</v>
      </c>
      <c r="M153" s="306">
        <v>0</v>
      </c>
      <c r="N153" s="306">
        <v>0</v>
      </c>
      <c r="O153" s="306">
        <v>0</v>
      </c>
      <c r="P153" s="306">
        <v>0</v>
      </c>
      <c r="Q153" s="306">
        <v>0</v>
      </c>
      <c r="R153" s="306">
        <v>0</v>
      </c>
      <c r="S153" s="306">
        <v>0</v>
      </c>
      <c r="T153" s="306">
        <v>0</v>
      </c>
      <c r="U153" s="306">
        <v>0</v>
      </c>
      <c r="V153" s="306">
        <v>0</v>
      </c>
      <c r="W153" s="306">
        <v>0</v>
      </c>
      <c r="X153" s="306">
        <v>0</v>
      </c>
      <c r="Y153" s="306">
        <v>0</v>
      </c>
      <c r="Z153" s="306">
        <v>0</v>
      </c>
      <c r="AA153" s="306">
        <v>0</v>
      </c>
      <c r="AB153" s="306">
        <v>0</v>
      </c>
      <c r="AC153" s="306">
        <v>0</v>
      </c>
      <c r="AD153" s="306">
        <v>0</v>
      </c>
      <c r="AE153" s="306">
        <v>0</v>
      </c>
      <c r="AF153" s="306">
        <v>0</v>
      </c>
      <c r="AG153" s="306">
        <v>0</v>
      </c>
      <c r="AH153" s="306">
        <v>0</v>
      </c>
      <c r="AI153" s="306">
        <v>0</v>
      </c>
      <c r="AJ153" s="306">
        <v>0</v>
      </c>
      <c r="AK153" s="306">
        <v>0</v>
      </c>
      <c r="AL153" s="306">
        <v>0</v>
      </c>
      <c r="AM153" s="306">
        <v>0</v>
      </c>
      <c r="AN153" s="306">
        <v>0</v>
      </c>
      <c r="AO153" s="306">
        <v>0</v>
      </c>
      <c r="AP153" s="306">
        <v>0</v>
      </c>
      <c r="AQ153" s="306">
        <v>0</v>
      </c>
      <c r="AR153" s="306">
        <v>0</v>
      </c>
      <c r="AS153" s="306">
        <v>0</v>
      </c>
      <c r="AT153" s="306">
        <v>0</v>
      </c>
      <c r="AU153" s="306">
        <v>0</v>
      </c>
      <c r="AV153" s="306">
        <v>0</v>
      </c>
      <c r="AW153" s="306">
        <v>0</v>
      </c>
      <c r="AX153" s="306">
        <v>0</v>
      </c>
      <c r="AY153" s="306">
        <v>0</v>
      </c>
      <c r="AZ153" s="306">
        <v>0</v>
      </c>
      <c r="BA153" s="306">
        <v>0</v>
      </c>
      <c r="BB153" s="306">
        <v>0</v>
      </c>
      <c r="BC153" s="306">
        <v>0</v>
      </c>
      <c r="BD153" s="306">
        <v>0</v>
      </c>
      <c r="BE153" s="306">
        <v>0</v>
      </c>
      <c r="BF153" s="306">
        <v>0</v>
      </c>
      <c r="BG153" s="306">
        <v>0</v>
      </c>
      <c r="BH153" s="306">
        <v>0</v>
      </c>
      <c r="BI153" s="306">
        <v>0</v>
      </c>
      <c r="BJ153" s="306">
        <v>0</v>
      </c>
      <c r="BK153" s="306">
        <v>0</v>
      </c>
      <c r="BL153" s="306">
        <v>0</v>
      </c>
      <c r="BM153" s="306">
        <v>0</v>
      </c>
      <c r="BN153" s="306">
        <v>0</v>
      </c>
      <c r="BO153" s="306">
        <v>0</v>
      </c>
      <c r="BP153" s="306">
        <v>0</v>
      </c>
      <c r="BQ153" s="306">
        <v>0</v>
      </c>
    </row>
    <row r="154" spans="1:69">
      <c r="A154" s="32"/>
      <c r="B154" s="32"/>
      <c r="C154" s="66"/>
      <c r="D154" s="305" t="s">
        <v>208</v>
      </c>
      <c r="E154" s="304"/>
      <c r="F154" s="304"/>
      <c r="G154" s="304"/>
      <c r="H154" s="303"/>
      <c r="I154" s="66"/>
      <c r="J154" s="306">
        <v>0</v>
      </c>
      <c r="K154" s="306">
        <v>0</v>
      </c>
      <c r="L154" s="306">
        <v>0</v>
      </c>
      <c r="M154" s="306">
        <v>0</v>
      </c>
      <c r="N154" s="306">
        <v>0</v>
      </c>
      <c r="O154" s="306">
        <v>0</v>
      </c>
      <c r="P154" s="306">
        <v>0</v>
      </c>
      <c r="Q154" s="306">
        <v>0</v>
      </c>
      <c r="R154" s="306">
        <v>0</v>
      </c>
      <c r="S154" s="306">
        <v>0</v>
      </c>
      <c r="T154" s="306">
        <v>0</v>
      </c>
      <c r="U154" s="306">
        <v>0</v>
      </c>
      <c r="V154" s="306">
        <v>0</v>
      </c>
      <c r="W154" s="306">
        <v>0</v>
      </c>
      <c r="X154" s="306">
        <v>0</v>
      </c>
      <c r="Y154" s="306">
        <v>0</v>
      </c>
      <c r="Z154" s="306">
        <v>0</v>
      </c>
      <c r="AA154" s="306">
        <v>0</v>
      </c>
      <c r="AB154" s="306">
        <v>0</v>
      </c>
      <c r="AC154" s="306">
        <v>0</v>
      </c>
      <c r="AD154" s="306">
        <v>0</v>
      </c>
      <c r="AE154" s="306">
        <v>0</v>
      </c>
      <c r="AF154" s="306">
        <v>0</v>
      </c>
      <c r="AG154" s="306">
        <v>0</v>
      </c>
      <c r="AH154" s="306">
        <v>0</v>
      </c>
      <c r="AI154" s="306">
        <v>0</v>
      </c>
      <c r="AJ154" s="306">
        <v>0</v>
      </c>
      <c r="AK154" s="306">
        <v>0</v>
      </c>
      <c r="AL154" s="306">
        <v>0</v>
      </c>
      <c r="AM154" s="306">
        <v>0</v>
      </c>
      <c r="AN154" s="306">
        <v>0</v>
      </c>
      <c r="AO154" s="306">
        <v>0</v>
      </c>
      <c r="AP154" s="306">
        <v>0</v>
      </c>
      <c r="AQ154" s="306">
        <v>0</v>
      </c>
      <c r="AR154" s="306">
        <v>0</v>
      </c>
      <c r="AS154" s="306">
        <v>0</v>
      </c>
      <c r="AT154" s="306">
        <v>0</v>
      </c>
      <c r="AU154" s="306">
        <v>0</v>
      </c>
      <c r="AV154" s="306">
        <v>0</v>
      </c>
      <c r="AW154" s="306">
        <v>0</v>
      </c>
      <c r="AX154" s="306">
        <v>0</v>
      </c>
      <c r="AY154" s="306">
        <v>0</v>
      </c>
      <c r="AZ154" s="306">
        <v>0</v>
      </c>
      <c r="BA154" s="306">
        <v>0</v>
      </c>
      <c r="BB154" s="306">
        <v>0</v>
      </c>
      <c r="BC154" s="306">
        <v>0</v>
      </c>
      <c r="BD154" s="306">
        <v>0</v>
      </c>
      <c r="BE154" s="306">
        <v>0</v>
      </c>
      <c r="BF154" s="306">
        <v>0</v>
      </c>
      <c r="BG154" s="306">
        <v>0</v>
      </c>
      <c r="BH154" s="306">
        <v>0</v>
      </c>
      <c r="BI154" s="306">
        <v>0</v>
      </c>
      <c r="BJ154" s="306">
        <v>0</v>
      </c>
      <c r="BK154" s="306">
        <v>0</v>
      </c>
      <c r="BL154" s="306">
        <v>0</v>
      </c>
      <c r="BM154" s="306">
        <v>0</v>
      </c>
      <c r="BN154" s="306">
        <v>0</v>
      </c>
      <c r="BO154" s="306">
        <v>0</v>
      </c>
      <c r="BP154" s="306">
        <v>0</v>
      </c>
      <c r="BQ154" s="306">
        <v>0</v>
      </c>
    </row>
    <row r="155" spans="1:69">
      <c r="A155" s="32"/>
      <c r="B155" s="32"/>
      <c r="C155" s="66"/>
      <c r="D155" s="305" t="s">
        <v>207</v>
      </c>
      <c r="E155" s="304"/>
      <c r="F155" s="304"/>
      <c r="G155" s="304"/>
      <c r="H155" s="303"/>
      <c r="I155" s="66"/>
      <c r="J155" s="306">
        <v>0</v>
      </c>
      <c r="K155" s="306">
        <v>0</v>
      </c>
      <c r="L155" s="306">
        <v>0</v>
      </c>
      <c r="M155" s="306">
        <v>0</v>
      </c>
      <c r="N155" s="306">
        <v>0</v>
      </c>
      <c r="O155" s="306">
        <v>0</v>
      </c>
      <c r="P155" s="306">
        <v>0</v>
      </c>
      <c r="Q155" s="306">
        <v>0</v>
      </c>
      <c r="R155" s="306">
        <v>0</v>
      </c>
      <c r="S155" s="306">
        <v>0</v>
      </c>
      <c r="T155" s="306">
        <v>0</v>
      </c>
      <c r="U155" s="306">
        <v>0</v>
      </c>
      <c r="V155" s="306">
        <v>0</v>
      </c>
      <c r="W155" s="306">
        <v>0</v>
      </c>
      <c r="X155" s="306">
        <v>0</v>
      </c>
      <c r="Y155" s="306">
        <v>0</v>
      </c>
      <c r="Z155" s="306">
        <v>0</v>
      </c>
      <c r="AA155" s="306">
        <v>0</v>
      </c>
      <c r="AB155" s="306">
        <v>0</v>
      </c>
      <c r="AC155" s="306">
        <v>0</v>
      </c>
      <c r="AD155" s="306">
        <v>0</v>
      </c>
      <c r="AE155" s="306">
        <v>0</v>
      </c>
      <c r="AF155" s="306">
        <v>0</v>
      </c>
      <c r="AG155" s="306">
        <v>0</v>
      </c>
      <c r="AH155" s="306">
        <v>0</v>
      </c>
      <c r="AI155" s="306">
        <v>0</v>
      </c>
      <c r="AJ155" s="306">
        <v>0</v>
      </c>
      <c r="AK155" s="306">
        <v>0</v>
      </c>
      <c r="AL155" s="306">
        <v>0</v>
      </c>
      <c r="AM155" s="306">
        <v>0</v>
      </c>
      <c r="AN155" s="306">
        <v>0</v>
      </c>
      <c r="AO155" s="306">
        <v>0</v>
      </c>
      <c r="AP155" s="306">
        <v>0</v>
      </c>
      <c r="AQ155" s="306">
        <v>0</v>
      </c>
      <c r="AR155" s="306">
        <v>0</v>
      </c>
      <c r="AS155" s="306">
        <v>0</v>
      </c>
      <c r="AT155" s="306">
        <v>0</v>
      </c>
      <c r="AU155" s="306">
        <v>0</v>
      </c>
      <c r="AV155" s="306">
        <v>0</v>
      </c>
      <c r="AW155" s="306">
        <v>0</v>
      </c>
      <c r="AX155" s="306">
        <v>0</v>
      </c>
      <c r="AY155" s="306">
        <v>0</v>
      </c>
      <c r="AZ155" s="306">
        <v>0</v>
      </c>
      <c r="BA155" s="306">
        <v>0</v>
      </c>
      <c r="BB155" s="306">
        <v>0</v>
      </c>
      <c r="BC155" s="306">
        <v>0</v>
      </c>
      <c r="BD155" s="306">
        <v>0</v>
      </c>
      <c r="BE155" s="306">
        <v>0</v>
      </c>
      <c r="BF155" s="306">
        <v>0</v>
      </c>
      <c r="BG155" s="306">
        <v>0</v>
      </c>
      <c r="BH155" s="306">
        <v>0</v>
      </c>
      <c r="BI155" s="306">
        <v>0</v>
      </c>
      <c r="BJ155" s="306">
        <v>0</v>
      </c>
      <c r="BK155" s="306">
        <v>0</v>
      </c>
      <c r="BL155" s="306">
        <v>0</v>
      </c>
      <c r="BM155" s="306">
        <v>0</v>
      </c>
      <c r="BN155" s="306">
        <v>0</v>
      </c>
      <c r="BO155" s="306">
        <v>0</v>
      </c>
      <c r="BP155" s="306">
        <v>0</v>
      </c>
      <c r="BQ155" s="306">
        <v>0</v>
      </c>
    </row>
    <row r="156" spans="1:69">
      <c r="A156" s="32"/>
      <c r="B156" s="32"/>
      <c r="C156" s="66"/>
      <c r="D156" s="305" t="s">
        <v>206</v>
      </c>
      <c r="E156" s="304"/>
      <c r="F156" s="304"/>
      <c r="G156" s="304"/>
      <c r="H156" s="303"/>
      <c r="I156" s="66"/>
      <c r="J156" s="306">
        <v>0</v>
      </c>
      <c r="K156" s="306">
        <v>0</v>
      </c>
      <c r="L156" s="306">
        <v>0</v>
      </c>
      <c r="M156" s="306">
        <v>0</v>
      </c>
      <c r="N156" s="306">
        <v>0</v>
      </c>
      <c r="O156" s="306">
        <v>0</v>
      </c>
      <c r="P156" s="306">
        <v>0</v>
      </c>
      <c r="Q156" s="306">
        <v>0</v>
      </c>
      <c r="R156" s="306">
        <v>0</v>
      </c>
      <c r="S156" s="306">
        <v>0</v>
      </c>
      <c r="T156" s="306">
        <v>0</v>
      </c>
      <c r="U156" s="306">
        <v>0</v>
      </c>
      <c r="V156" s="306">
        <v>0</v>
      </c>
      <c r="W156" s="306">
        <v>0</v>
      </c>
      <c r="X156" s="306">
        <v>0</v>
      </c>
      <c r="Y156" s="306">
        <v>0</v>
      </c>
      <c r="Z156" s="306">
        <v>0</v>
      </c>
      <c r="AA156" s="306">
        <v>0</v>
      </c>
      <c r="AB156" s="306">
        <v>0</v>
      </c>
      <c r="AC156" s="306">
        <v>0</v>
      </c>
      <c r="AD156" s="306">
        <v>0</v>
      </c>
      <c r="AE156" s="306">
        <v>0</v>
      </c>
      <c r="AF156" s="306">
        <v>0</v>
      </c>
      <c r="AG156" s="306">
        <v>0</v>
      </c>
      <c r="AH156" s="306">
        <v>0</v>
      </c>
      <c r="AI156" s="306">
        <v>0</v>
      </c>
      <c r="AJ156" s="306">
        <v>0</v>
      </c>
      <c r="AK156" s="306">
        <v>0</v>
      </c>
      <c r="AL156" s="306">
        <v>0</v>
      </c>
      <c r="AM156" s="306">
        <v>0</v>
      </c>
      <c r="AN156" s="306">
        <v>0</v>
      </c>
      <c r="AO156" s="306">
        <v>0</v>
      </c>
      <c r="AP156" s="306">
        <v>0</v>
      </c>
      <c r="AQ156" s="306">
        <v>0</v>
      </c>
      <c r="AR156" s="306">
        <v>0</v>
      </c>
      <c r="AS156" s="306">
        <v>0</v>
      </c>
      <c r="AT156" s="306">
        <v>0</v>
      </c>
      <c r="AU156" s="306">
        <v>0</v>
      </c>
      <c r="AV156" s="306">
        <v>0</v>
      </c>
      <c r="AW156" s="306">
        <v>0</v>
      </c>
      <c r="AX156" s="306">
        <v>0</v>
      </c>
      <c r="AY156" s="306">
        <v>0</v>
      </c>
      <c r="AZ156" s="306">
        <v>0</v>
      </c>
      <c r="BA156" s="306">
        <v>0</v>
      </c>
      <c r="BB156" s="306">
        <v>0</v>
      </c>
      <c r="BC156" s="306">
        <v>0</v>
      </c>
      <c r="BD156" s="306">
        <v>0</v>
      </c>
      <c r="BE156" s="306">
        <v>0</v>
      </c>
      <c r="BF156" s="306">
        <v>0</v>
      </c>
      <c r="BG156" s="306">
        <v>0</v>
      </c>
      <c r="BH156" s="306">
        <v>0</v>
      </c>
      <c r="BI156" s="306">
        <v>0</v>
      </c>
      <c r="BJ156" s="306">
        <v>0</v>
      </c>
      <c r="BK156" s="306">
        <v>0</v>
      </c>
      <c r="BL156" s="306">
        <v>0</v>
      </c>
      <c r="BM156" s="306">
        <v>0</v>
      </c>
      <c r="BN156" s="306">
        <v>0</v>
      </c>
      <c r="BO156" s="306">
        <v>0</v>
      </c>
      <c r="BP156" s="306">
        <v>0</v>
      </c>
      <c r="BQ156" s="306">
        <v>0</v>
      </c>
    </row>
    <row r="157" spans="1:69">
      <c r="A157" s="32"/>
      <c r="B157" s="32"/>
      <c r="C157" s="66"/>
      <c r="D157" s="305" t="s">
        <v>205</v>
      </c>
      <c r="E157" s="304"/>
      <c r="F157" s="304"/>
      <c r="G157" s="304"/>
      <c r="H157" s="303"/>
      <c r="I157" s="66"/>
      <c r="J157" s="306">
        <v>0</v>
      </c>
      <c r="K157" s="306">
        <v>0</v>
      </c>
      <c r="L157" s="306">
        <v>0</v>
      </c>
      <c r="M157" s="306">
        <v>0</v>
      </c>
      <c r="N157" s="306">
        <v>0</v>
      </c>
      <c r="O157" s="306">
        <v>0</v>
      </c>
      <c r="P157" s="306">
        <v>0</v>
      </c>
      <c r="Q157" s="306">
        <v>0</v>
      </c>
      <c r="R157" s="306">
        <v>0</v>
      </c>
      <c r="S157" s="306">
        <v>0</v>
      </c>
      <c r="T157" s="306">
        <v>0</v>
      </c>
      <c r="U157" s="306">
        <v>0</v>
      </c>
      <c r="V157" s="306">
        <v>0</v>
      </c>
      <c r="W157" s="306">
        <v>0</v>
      </c>
      <c r="X157" s="306">
        <v>0</v>
      </c>
      <c r="Y157" s="306">
        <v>0</v>
      </c>
      <c r="Z157" s="306">
        <v>0</v>
      </c>
      <c r="AA157" s="306">
        <v>0</v>
      </c>
      <c r="AB157" s="306">
        <v>0</v>
      </c>
      <c r="AC157" s="306">
        <v>0</v>
      </c>
      <c r="AD157" s="306">
        <v>0</v>
      </c>
      <c r="AE157" s="306">
        <v>0</v>
      </c>
      <c r="AF157" s="306">
        <v>0</v>
      </c>
      <c r="AG157" s="306">
        <v>0</v>
      </c>
      <c r="AH157" s="306">
        <v>0</v>
      </c>
      <c r="AI157" s="306">
        <v>0</v>
      </c>
      <c r="AJ157" s="306">
        <v>0</v>
      </c>
      <c r="AK157" s="306">
        <v>0</v>
      </c>
      <c r="AL157" s="306">
        <v>0</v>
      </c>
      <c r="AM157" s="306">
        <v>0</v>
      </c>
      <c r="AN157" s="306">
        <v>0</v>
      </c>
      <c r="AO157" s="306">
        <v>0</v>
      </c>
      <c r="AP157" s="306">
        <v>0</v>
      </c>
      <c r="AQ157" s="306">
        <v>0</v>
      </c>
      <c r="AR157" s="306">
        <v>0</v>
      </c>
      <c r="AS157" s="306">
        <v>0</v>
      </c>
      <c r="AT157" s="306">
        <v>0</v>
      </c>
      <c r="AU157" s="306">
        <v>0</v>
      </c>
      <c r="AV157" s="306">
        <v>0</v>
      </c>
      <c r="AW157" s="306">
        <v>0</v>
      </c>
      <c r="AX157" s="306">
        <v>0</v>
      </c>
      <c r="AY157" s="306">
        <v>0</v>
      </c>
      <c r="AZ157" s="306">
        <v>0</v>
      </c>
      <c r="BA157" s="306">
        <v>0</v>
      </c>
      <c r="BB157" s="306">
        <v>0</v>
      </c>
      <c r="BC157" s="306">
        <v>0</v>
      </c>
      <c r="BD157" s="306">
        <v>0</v>
      </c>
      <c r="BE157" s="306">
        <v>0</v>
      </c>
      <c r="BF157" s="306">
        <v>0</v>
      </c>
      <c r="BG157" s="306">
        <v>0</v>
      </c>
      <c r="BH157" s="306">
        <v>0</v>
      </c>
      <c r="BI157" s="306">
        <v>0</v>
      </c>
      <c r="BJ157" s="306">
        <v>0</v>
      </c>
      <c r="BK157" s="306">
        <v>0</v>
      </c>
      <c r="BL157" s="306">
        <v>0</v>
      </c>
      <c r="BM157" s="306">
        <v>0</v>
      </c>
      <c r="BN157" s="306">
        <v>0</v>
      </c>
      <c r="BO157" s="306">
        <v>0</v>
      </c>
      <c r="BP157" s="306">
        <v>0</v>
      </c>
      <c r="BQ157" s="306">
        <v>0</v>
      </c>
    </row>
    <row r="158" spans="1:69">
      <c r="A158" s="32"/>
      <c r="B158" s="32"/>
      <c r="C158" s="66"/>
      <c r="D158" s="305" t="s">
        <v>204</v>
      </c>
      <c r="E158" s="304"/>
      <c r="F158" s="304"/>
      <c r="G158" s="304"/>
      <c r="H158" s="303"/>
      <c r="I158" s="66"/>
      <c r="J158" s="306">
        <v>0</v>
      </c>
      <c r="K158" s="306">
        <v>0</v>
      </c>
      <c r="L158" s="306">
        <v>0</v>
      </c>
      <c r="M158" s="306">
        <v>0</v>
      </c>
      <c r="N158" s="306">
        <v>0</v>
      </c>
      <c r="O158" s="306">
        <v>0</v>
      </c>
      <c r="P158" s="306">
        <v>0</v>
      </c>
      <c r="Q158" s="306">
        <v>0</v>
      </c>
      <c r="R158" s="306">
        <v>0</v>
      </c>
      <c r="S158" s="306">
        <v>0</v>
      </c>
      <c r="T158" s="306">
        <v>0</v>
      </c>
      <c r="U158" s="306">
        <v>0</v>
      </c>
      <c r="V158" s="306">
        <v>0</v>
      </c>
      <c r="W158" s="306">
        <v>0</v>
      </c>
      <c r="X158" s="306">
        <v>0</v>
      </c>
      <c r="Y158" s="306">
        <v>0</v>
      </c>
      <c r="Z158" s="306">
        <v>0</v>
      </c>
      <c r="AA158" s="306">
        <v>0</v>
      </c>
      <c r="AB158" s="306">
        <v>0</v>
      </c>
      <c r="AC158" s="306">
        <v>0</v>
      </c>
      <c r="AD158" s="306">
        <v>0</v>
      </c>
      <c r="AE158" s="306">
        <v>0</v>
      </c>
      <c r="AF158" s="306">
        <v>0</v>
      </c>
      <c r="AG158" s="306">
        <v>0</v>
      </c>
      <c r="AH158" s="306">
        <v>0</v>
      </c>
      <c r="AI158" s="306">
        <v>0</v>
      </c>
      <c r="AJ158" s="306">
        <v>0</v>
      </c>
      <c r="AK158" s="306">
        <v>0</v>
      </c>
      <c r="AL158" s="306">
        <v>0</v>
      </c>
      <c r="AM158" s="306">
        <v>0</v>
      </c>
      <c r="AN158" s="306">
        <v>0</v>
      </c>
      <c r="AO158" s="306">
        <v>0</v>
      </c>
      <c r="AP158" s="306">
        <v>0</v>
      </c>
      <c r="AQ158" s="306">
        <v>0</v>
      </c>
      <c r="AR158" s="306">
        <v>0</v>
      </c>
      <c r="AS158" s="306">
        <v>0</v>
      </c>
      <c r="AT158" s="306">
        <v>0</v>
      </c>
      <c r="AU158" s="306">
        <v>0</v>
      </c>
      <c r="AV158" s="306">
        <v>0</v>
      </c>
      <c r="AW158" s="306">
        <v>0</v>
      </c>
      <c r="AX158" s="306">
        <v>0</v>
      </c>
      <c r="AY158" s="306">
        <v>0</v>
      </c>
      <c r="AZ158" s="306">
        <v>0</v>
      </c>
      <c r="BA158" s="306">
        <v>0</v>
      </c>
      <c r="BB158" s="306">
        <v>0</v>
      </c>
      <c r="BC158" s="306">
        <v>0</v>
      </c>
      <c r="BD158" s="306">
        <v>0</v>
      </c>
      <c r="BE158" s="306">
        <v>0</v>
      </c>
      <c r="BF158" s="306">
        <v>0</v>
      </c>
      <c r="BG158" s="306">
        <v>0</v>
      </c>
      <c r="BH158" s="306">
        <v>0</v>
      </c>
      <c r="BI158" s="306">
        <v>0</v>
      </c>
      <c r="BJ158" s="306">
        <v>0</v>
      </c>
      <c r="BK158" s="306">
        <v>0</v>
      </c>
      <c r="BL158" s="306">
        <v>0</v>
      </c>
      <c r="BM158" s="306">
        <v>0</v>
      </c>
      <c r="BN158" s="306">
        <v>0</v>
      </c>
      <c r="BO158" s="306">
        <v>0</v>
      </c>
      <c r="BP158" s="306">
        <v>0</v>
      </c>
      <c r="BQ158" s="306">
        <v>0</v>
      </c>
    </row>
    <row r="159" spans="1:69">
      <c r="A159" s="32"/>
      <c r="B159" s="32"/>
      <c r="C159" s="66"/>
      <c r="D159" s="305" t="s">
        <v>203</v>
      </c>
      <c r="E159" s="304"/>
      <c r="F159" s="304"/>
      <c r="G159" s="304"/>
      <c r="H159" s="303"/>
      <c r="I159" s="66"/>
      <c r="J159" s="306">
        <v>0</v>
      </c>
      <c r="K159" s="306">
        <v>0</v>
      </c>
      <c r="L159" s="306">
        <v>0</v>
      </c>
      <c r="M159" s="306">
        <v>0</v>
      </c>
      <c r="N159" s="306">
        <v>0</v>
      </c>
      <c r="O159" s="306">
        <v>0</v>
      </c>
      <c r="P159" s="306">
        <v>0</v>
      </c>
      <c r="Q159" s="306">
        <v>0</v>
      </c>
      <c r="R159" s="306">
        <v>0</v>
      </c>
      <c r="S159" s="306">
        <v>0</v>
      </c>
      <c r="T159" s="306">
        <v>0</v>
      </c>
      <c r="U159" s="306">
        <v>0</v>
      </c>
      <c r="V159" s="306">
        <v>0</v>
      </c>
      <c r="W159" s="306">
        <v>0</v>
      </c>
      <c r="X159" s="306">
        <v>0</v>
      </c>
      <c r="Y159" s="306">
        <v>0</v>
      </c>
      <c r="Z159" s="306">
        <v>0</v>
      </c>
      <c r="AA159" s="306">
        <v>0</v>
      </c>
      <c r="AB159" s="306">
        <v>0</v>
      </c>
      <c r="AC159" s="306">
        <v>0</v>
      </c>
      <c r="AD159" s="306">
        <v>0</v>
      </c>
      <c r="AE159" s="306">
        <v>0</v>
      </c>
      <c r="AF159" s="306">
        <v>0</v>
      </c>
      <c r="AG159" s="306">
        <v>0</v>
      </c>
      <c r="AH159" s="306">
        <v>0</v>
      </c>
      <c r="AI159" s="306">
        <v>0</v>
      </c>
      <c r="AJ159" s="306">
        <v>0</v>
      </c>
      <c r="AK159" s="306">
        <v>0</v>
      </c>
      <c r="AL159" s="306">
        <v>0</v>
      </c>
      <c r="AM159" s="306">
        <v>0</v>
      </c>
      <c r="AN159" s="306">
        <v>0</v>
      </c>
      <c r="AO159" s="306">
        <v>0</v>
      </c>
      <c r="AP159" s="306">
        <v>0</v>
      </c>
      <c r="AQ159" s="306">
        <v>0</v>
      </c>
      <c r="AR159" s="306">
        <v>0</v>
      </c>
      <c r="AS159" s="306">
        <v>0</v>
      </c>
      <c r="AT159" s="306">
        <v>0</v>
      </c>
      <c r="AU159" s="306">
        <v>0</v>
      </c>
      <c r="AV159" s="306">
        <v>0</v>
      </c>
      <c r="AW159" s="306">
        <v>0</v>
      </c>
      <c r="AX159" s="306">
        <v>0</v>
      </c>
      <c r="AY159" s="306">
        <v>0</v>
      </c>
      <c r="AZ159" s="306">
        <v>0</v>
      </c>
      <c r="BA159" s="306">
        <v>0</v>
      </c>
      <c r="BB159" s="306">
        <v>0</v>
      </c>
      <c r="BC159" s="306">
        <v>0</v>
      </c>
      <c r="BD159" s="306">
        <v>0</v>
      </c>
      <c r="BE159" s="306">
        <v>0</v>
      </c>
      <c r="BF159" s="306">
        <v>0</v>
      </c>
      <c r="BG159" s="306">
        <v>0</v>
      </c>
      <c r="BH159" s="306">
        <v>0</v>
      </c>
      <c r="BI159" s="306">
        <v>0</v>
      </c>
      <c r="BJ159" s="306">
        <v>0</v>
      </c>
      <c r="BK159" s="306">
        <v>0</v>
      </c>
      <c r="BL159" s="306">
        <v>0</v>
      </c>
      <c r="BM159" s="306">
        <v>0</v>
      </c>
      <c r="BN159" s="306">
        <v>0</v>
      </c>
      <c r="BO159" s="306">
        <v>0</v>
      </c>
      <c r="BP159" s="306">
        <v>0</v>
      </c>
      <c r="BQ159" s="306">
        <v>0</v>
      </c>
    </row>
    <row r="160" spans="1:69">
      <c r="A160" s="32"/>
      <c r="B160" s="32"/>
      <c r="C160" s="66"/>
      <c r="D160" s="305" t="s">
        <v>202</v>
      </c>
      <c r="E160" s="304"/>
      <c r="F160" s="304"/>
      <c r="G160" s="304"/>
      <c r="H160" s="303"/>
      <c r="I160" s="66"/>
      <c r="J160" s="306">
        <v>0</v>
      </c>
      <c r="K160" s="306">
        <v>0</v>
      </c>
      <c r="L160" s="306">
        <v>0</v>
      </c>
      <c r="M160" s="306">
        <v>0</v>
      </c>
      <c r="N160" s="306">
        <v>0</v>
      </c>
      <c r="O160" s="306">
        <v>0</v>
      </c>
      <c r="P160" s="306">
        <v>0</v>
      </c>
      <c r="Q160" s="306">
        <v>0</v>
      </c>
      <c r="R160" s="306">
        <v>0</v>
      </c>
      <c r="S160" s="306">
        <v>0</v>
      </c>
      <c r="T160" s="306">
        <v>0</v>
      </c>
      <c r="U160" s="306">
        <v>0</v>
      </c>
      <c r="V160" s="306">
        <v>0</v>
      </c>
      <c r="W160" s="306">
        <v>0</v>
      </c>
      <c r="X160" s="306">
        <v>0</v>
      </c>
      <c r="Y160" s="306">
        <v>0</v>
      </c>
      <c r="Z160" s="306">
        <v>0</v>
      </c>
      <c r="AA160" s="306">
        <v>0</v>
      </c>
      <c r="AB160" s="306">
        <v>0</v>
      </c>
      <c r="AC160" s="306">
        <v>0</v>
      </c>
      <c r="AD160" s="306">
        <v>0</v>
      </c>
      <c r="AE160" s="306">
        <v>0</v>
      </c>
      <c r="AF160" s="306">
        <v>0</v>
      </c>
      <c r="AG160" s="306">
        <v>0</v>
      </c>
      <c r="AH160" s="306">
        <v>0</v>
      </c>
      <c r="AI160" s="306">
        <v>0</v>
      </c>
      <c r="AJ160" s="306">
        <v>0</v>
      </c>
      <c r="AK160" s="306">
        <v>0</v>
      </c>
      <c r="AL160" s="306">
        <v>0</v>
      </c>
      <c r="AM160" s="306">
        <v>0</v>
      </c>
      <c r="AN160" s="306">
        <v>0</v>
      </c>
      <c r="AO160" s="306">
        <v>0</v>
      </c>
      <c r="AP160" s="306">
        <v>0</v>
      </c>
      <c r="AQ160" s="306">
        <v>0</v>
      </c>
      <c r="AR160" s="306">
        <v>0</v>
      </c>
      <c r="AS160" s="306">
        <v>0</v>
      </c>
      <c r="AT160" s="306">
        <v>0</v>
      </c>
      <c r="AU160" s="306">
        <v>0</v>
      </c>
      <c r="AV160" s="306">
        <v>0</v>
      </c>
      <c r="AW160" s="306">
        <v>0</v>
      </c>
      <c r="AX160" s="306">
        <v>0</v>
      </c>
      <c r="AY160" s="306">
        <v>0</v>
      </c>
      <c r="AZ160" s="306">
        <v>0</v>
      </c>
      <c r="BA160" s="306">
        <v>0</v>
      </c>
      <c r="BB160" s="306">
        <v>0</v>
      </c>
      <c r="BC160" s="306">
        <v>0</v>
      </c>
      <c r="BD160" s="306">
        <v>0</v>
      </c>
      <c r="BE160" s="306">
        <v>0</v>
      </c>
      <c r="BF160" s="306">
        <v>0</v>
      </c>
      <c r="BG160" s="306">
        <v>0</v>
      </c>
      <c r="BH160" s="306">
        <v>0</v>
      </c>
      <c r="BI160" s="306">
        <v>0</v>
      </c>
      <c r="BJ160" s="306">
        <v>0</v>
      </c>
      <c r="BK160" s="306">
        <v>0</v>
      </c>
      <c r="BL160" s="306">
        <v>0</v>
      </c>
      <c r="BM160" s="306">
        <v>0</v>
      </c>
      <c r="BN160" s="306">
        <v>0</v>
      </c>
      <c r="BO160" s="306">
        <v>0</v>
      </c>
      <c r="BP160" s="306">
        <v>0</v>
      </c>
      <c r="BQ160" s="306">
        <v>0</v>
      </c>
    </row>
    <row r="161" spans="1:69">
      <c r="A161" s="32"/>
      <c r="B161" s="32"/>
      <c r="C161" s="66"/>
      <c r="D161" s="305" t="s">
        <v>201</v>
      </c>
      <c r="E161" s="304"/>
      <c r="F161" s="304"/>
      <c r="G161" s="304"/>
      <c r="H161" s="303"/>
      <c r="I161" s="66"/>
      <c r="J161" s="306">
        <v>0</v>
      </c>
      <c r="K161" s="306">
        <v>0</v>
      </c>
      <c r="L161" s="306">
        <v>0</v>
      </c>
      <c r="M161" s="306">
        <v>0</v>
      </c>
      <c r="N161" s="306">
        <v>0</v>
      </c>
      <c r="O161" s="306">
        <v>0</v>
      </c>
      <c r="P161" s="306">
        <v>0</v>
      </c>
      <c r="Q161" s="306">
        <v>0</v>
      </c>
      <c r="R161" s="306">
        <v>0</v>
      </c>
      <c r="S161" s="306">
        <v>0</v>
      </c>
      <c r="T161" s="306">
        <v>0</v>
      </c>
      <c r="U161" s="306">
        <v>0</v>
      </c>
      <c r="V161" s="306">
        <v>0</v>
      </c>
      <c r="W161" s="306">
        <v>0</v>
      </c>
      <c r="X161" s="306">
        <v>0</v>
      </c>
      <c r="Y161" s="306">
        <v>0</v>
      </c>
      <c r="Z161" s="306">
        <v>0</v>
      </c>
      <c r="AA161" s="306">
        <v>0</v>
      </c>
      <c r="AB161" s="306">
        <v>0</v>
      </c>
      <c r="AC161" s="306">
        <v>0</v>
      </c>
      <c r="AD161" s="306">
        <v>0</v>
      </c>
      <c r="AE161" s="306">
        <v>0</v>
      </c>
      <c r="AF161" s="306">
        <v>0</v>
      </c>
      <c r="AG161" s="306">
        <v>0</v>
      </c>
      <c r="AH161" s="306">
        <v>0</v>
      </c>
      <c r="AI161" s="306">
        <v>0</v>
      </c>
      <c r="AJ161" s="306">
        <v>0</v>
      </c>
      <c r="AK161" s="306">
        <v>0</v>
      </c>
      <c r="AL161" s="306">
        <v>0</v>
      </c>
      <c r="AM161" s="306">
        <v>0</v>
      </c>
      <c r="AN161" s="306">
        <v>0</v>
      </c>
      <c r="AO161" s="306">
        <v>0</v>
      </c>
      <c r="AP161" s="306">
        <v>0</v>
      </c>
      <c r="AQ161" s="306">
        <v>0</v>
      </c>
      <c r="AR161" s="306">
        <v>0</v>
      </c>
      <c r="AS161" s="306">
        <v>0</v>
      </c>
      <c r="AT161" s="306">
        <v>0</v>
      </c>
      <c r="AU161" s="306">
        <v>0</v>
      </c>
      <c r="AV161" s="306">
        <v>0</v>
      </c>
      <c r="AW161" s="306">
        <v>0</v>
      </c>
      <c r="AX161" s="306">
        <v>0</v>
      </c>
      <c r="AY161" s="306">
        <v>0</v>
      </c>
      <c r="AZ161" s="306">
        <v>0</v>
      </c>
      <c r="BA161" s="306">
        <v>0</v>
      </c>
      <c r="BB161" s="306">
        <v>0</v>
      </c>
      <c r="BC161" s="306">
        <v>0</v>
      </c>
      <c r="BD161" s="306">
        <v>0</v>
      </c>
      <c r="BE161" s="306">
        <v>0</v>
      </c>
      <c r="BF161" s="306">
        <v>0</v>
      </c>
      <c r="BG161" s="306">
        <v>0</v>
      </c>
      <c r="BH161" s="306">
        <v>0</v>
      </c>
      <c r="BI161" s="306">
        <v>0</v>
      </c>
      <c r="BJ161" s="306">
        <v>0</v>
      </c>
      <c r="BK161" s="306">
        <v>0</v>
      </c>
      <c r="BL161" s="306">
        <v>0</v>
      </c>
      <c r="BM161" s="306">
        <v>0</v>
      </c>
      <c r="BN161" s="306">
        <v>0</v>
      </c>
      <c r="BO161" s="306">
        <v>0</v>
      </c>
      <c r="BP161" s="306">
        <v>0</v>
      </c>
      <c r="BQ161" s="306">
        <v>0</v>
      </c>
    </row>
    <row r="162" spans="1:69">
      <c r="A162" s="32"/>
      <c r="B162" s="32"/>
      <c r="C162" s="66"/>
      <c r="D162" s="305" t="s">
        <v>200</v>
      </c>
      <c r="E162" s="304"/>
      <c r="F162" s="304"/>
      <c r="G162" s="304"/>
      <c r="H162" s="303"/>
      <c r="I162" s="66"/>
      <c r="J162" s="306">
        <v>0</v>
      </c>
      <c r="K162" s="306">
        <v>0</v>
      </c>
      <c r="L162" s="306">
        <v>0</v>
      </c>
      <c r="M162" s="306">
        <v>0</v>
      </c>
      <c r="N162" s="306">
        <v>0</v>
      </c>
      <c r="O162" s="306">
        <v>0</v>
      </c>
      <c r="P162" s="306">
        <v>0</v>
      </c>
      <c r="Q162" s="306">
        <v>0</v>
      </c>
      <c r="R162" s="306">
        <v>0</v>
      </c>
      <c r="S162" s="306">
        <v>0</v>
      </c>
      <c r="T162" s="306">
        <v>0</v>
      </c>
      <c r="U162" s="306">
        <v>0</v>
      </c>
      <c r="V162" s="306">
        <v>0</v>
      </c>
      <c r="W162" s="306">
        <v>0</v>
      </c>
      <c r="X162" s="306">
        <v>0</v>
      </c>
      <c r="Y162" s="306">
        <v>0</v>
      </c>
      <c r="Z162" s="306">
        <v>0</v>
      </c>
      <c r="AA162" s="306">
        <v>0</v>
      </c>
      <c r="AB162" s="306">
        <v>0</v>
      </c>
      <c r="AC162" s="306">
        <v>0</v>
      </c>
      <c r="AD162" s="306">
        <v>0</v>
      </c>
      <c r="AE162" s="306">
        <v>0</v>
      </c>
      <c r="AF162" s="306">
        <v>0</v>
      </c>
      <c r="AG162" s="306">
        <v>0</v>
      </c>
      <c r="AH162" s="306">
        <v>0</v>
      </c>
      <c r="AI162" s="306">
        <v>0</v>
      </c>
      <c r="AJ162" s="306">
        <v>0</v>
      </c>
      <c r="AK162" s="306">
        <v>0</v>
      </c>
      <c r="AL162" s="306">
        <v>0</v>
      </c>
      <c r="AM162" s="306">
        <v>0</v>
      </c>
      <c r="AN162" s="306">
        <v>0</v>
      </c>
      <c r="AO162" s="306">
        <v>0</v>
      </c>
      <c r="AP162" s="306">
        <v>0</v>
      </c>
      <c r="AQ162" s="306">
        <v>0</v>
      </c>
      <c r="AR162" s="306">
        <v>0</v>
      </c>
      <c r="AS162" s="306">
        <v>0</v>
      </c>
      <c r="AT162" s="306">
        <v>0</v>
      </c>
      <c r="AU162" s="306">
        <v>0</v>
      </c>
      <c r="AV162" s="306">
        <v>0</v>
      </c>
      <c r="AW162" s="306">
        <v>0</v>
      </c>
      <c r="AX162" s="306">
        <v>0</v>
      </c>
      <c r="AY162" s="306">
        <v>0</v>
      </c>
      <c r="AZ162" s="306">
        <v>0</v>
      </c>
      <c r="BA162" s="306">
        <v>0</v>
      </c>
      <c r="BB162" s="306">
        <v>0</v>
      </c>
      <c r="BC162" s="306">
        <v>0</v>
      </c>
      <c r="BD162" s="306">
        <v>0</v>
      </c>
      <c r="BE162" s="306">
        <v>0</v>
      </c>
      <c r="BF162" s="306">
        <v>0</v>
      </c>
      <c r="BG162" s="306">
        <v>0</v>
      </c>
      <c r="BH162" s="306">
        <v>0</v>
      </c>
      <c r="BI162" s="306">
        <v>0</v>
      </c>
      <c r="BJ162" s="306">
        <v>0</v>
      </c>
      <c r="BK162" s="306">
        <v>0</v>
      </c>
      <c r="BL162" s="306">
        <v>0</v>
      </c>
      <c r="BM162" s="306">
        <v>0</v>
      </c>
      <c r="BN162" s="306">
        <v>0</v>
      </c>
      <c r="BO162" s="306">
        <v>0</v>
      </c>
      <c r="BP162" s="306">
        <v>0</v>
      </c>
      <c r="BQ162" s="306">
        <v>0</v>
      </c>
    </row>
    <row r="163" spans="1:69">
      <c r="A163" s="32"/>
      <c r="B163" s="32"/>
      <c r="C163" s="66"/>
      <c r="D163" s="305" t="s">
        <v>199</v>
      </c>
      <c r="E163" s="304"/>
      <c r="F163" s="304"/>
      <c r="G163" s="304"/>
      <c r="H163" s="303"/>
      <c r="I163" s="66"/>
      <c r="J163" s="306">
        <v>0</v>
      </c>
      <c r="K163" s="306">
        <v>0</v>
      </c>
      <c r="L163" s="306">
        <v>0</v>
      </c>
      <c r="M163" s="306">
        <v>0</v>
      </c>
      <c r="N163" s="306">
        <v>0</v>
      </c>
      <c r="O163" s="306">
        <v>0</v>
      </c>
      <c r="P163" s="306">
        <v>0</v>
      </c>
      <c r="Q163" s="306">
        <v>0</v>
      </c>
      <c r="R163" s="306">
        <v>0</v>
      </c>
      <c r="S163" s="306">
        <v>0</v>
      </c>
      <c r="T163" s="306">
        <v>0</v>
      </c>
      <c r="U163" s="306">
        <v>0</v>
      </c>
      <c r="V163" s="306">
        <v>0</v>
      </c>
      <c r="W163" s="306">
        <v>0</v>
      </c>
      <c r="X163" s="306">
        <v>0</v>
      </c>
      <c r="Y163" s="306">
        <v>0</v>
      </c>
      <c r="Z163" s="306">
        <v>0</v>
      </c>
      <c r="AA163" s="306">
        <v>0</v>
      </c>
      <c r="AB163" s="306">
        <v>0</v>
      </c>
      <c r="AC163" s="306">
        <v>0</v>
      </c>
      <c r="AD163" s="306">
        <v>0</v>
      </c>
      <c r="AE163" s="306">
        <v>0</v>
      </c>
      <c r="AF163" s="306">
        <v>0</v>
      </c>
      <c r="AG163" s="306">
        <v>0</v>
      </c>
      <c r="AH163" s="306">
        <v>0</v>
      </c>
      <c r="AI163" s="306">
        <v>0</v>
      </c>
      <c r="AJ163" s="306">
        <v>0</v>
      </c>
      <c r="AK163" s="306">
        <v>0</v>
      </c>
      <c r="AL163" s="306">
        <v>0</v>
      </c>
      <c r="AM163" s="306">
        <v>0</v>
      </c>
      <c r="AN163" s="306">
        <v>0</v>
      </c>
      <c r="AO163" s="306">
        <v>0</v>
      </c>
      <c r="AP163" s="306">
        <v>0</v>
      </c>
      <c r="AQ163" s="306">
        <v>0</v>
      </c>
      <c r="AR163" s="306">
        <v>0</v>
      </c>
      <c r="AS163" s="306">
        <v>0</v>
      </c>
      <c r="AT163" s="306">
        <v>0</v>
      </c>
      <c r="AU163" s="306">
        <v>0</v>
      </c>
      <c r="AV163" s="306">
        <v>0</v>
      </c>
      <c r="AW163" s="306">
        <v>0</v>
      </c>
      <c r="AX163" s="306">
        <v>0</v>
      </c>
      <c r="AY163" s="306">
        <v>0</v>
      </c>
      <c r="AZ163" s="306">
        <v>0</v>
      </c>
      <c r="BA163" s="306">
        <v>0</v>
      </c>
      <c r="BB163" s="306">
        <v>0</v>
      </c>
      <c r="BC163" s="306">
        <v>0</v>
      </c>
      <c r="BD163" s="306">
        <v>0</v>
      </c>
      <c r="BE163" s="306">
        <v>0</v>
      </c>
      <c r="BF163" s="306">
        <v>0</v>
      </c>
      <c r="BG163" s="306">
        <v>0</v>
      </c>
      <c r="BH163" s="306">
        <v>0</v>
      </c>
      <c r="BI163" s="306">
        <v>0</v>
      </c>
      <c r="BJ163" s="306">
        <v>0</v>
      </c>
      <c r="BK163" s="306">
        <v>0</v>
      </c>
      <c r="BL163" s="306">
        <v>0</v>
      </c>
      <c r="BM163" s="306">
        <v>0</v>
      </c>
      <c r="BN163" s="306">
        <v>0</v>
      </c>
      <c r="BO163" s="306">
        <v>0</v>
      </c>
      <c r="BP163" s="306">
        <v>0</v>
      </c>
      <c r="BQ163" s="306">
        <v>0</v>
      </c>
    </row>
    <row r="164" spans="1:69">
      <c r="A164" s="32"/>
      <c r="B164" s="32"/>
      <c r="C164" s="66"/>
      <c r="D164" s="305" t="s">
        <v>198</v>
      </c>
      <c r="E164" s="304"/>
      <c r="F164" s="304"/>
      <c r="G164" s="304"/>
      <c r="H164" s="303"/>
      <c r="I164" s="66"/>
      <c r="J164" s="302">
        <v>0</v>
      </c>
      <c r="K164" s="302">
        <v>0</v>
      </c>
      <c r="L164" s="302">
        <v>0</v>
      </c>
      <c r="M164" s="302">
        <v>0</v>
      </c>
      <c r="N164" s="302">
        <v>0</v>
      </c>
      <c r="O164" s="302">
        <v>0</v>
      </c>
      <c r="P164" s="302">
        <v>0</v>
      </c>
      <c r="Q164" s="302">
        <v>0</v>
      </c>
      <c r="R164" s="302">
        <v>0</v>
      </c>
      <c r="S164" s="302">
        <v>0</v>
      </c>
      <c r="T164" s="302">
        <v>0</v>
      </c>
      <c r="U164" s="302">
        <v>0</v>
      </c>
      <c r="V164" s="302">
        <v>0</v>
      </c>
      <c r="W164" s="302">
        <v>0</v>
      </c>
      <c r="X164" s="302">
        <v>0</v>
      </c>
      <c r="Y164" s="302">
        <v>0</v>
      </c>
      <c r="Z164" s="302">
        <v>0</v>
      </c>
      <c r="AA164" s="302">
        <v>0</v>
      </c>
      <c r="AB164" s="302">
        <v>0</v>
      </c>
      <c r="AC164" s="302">
        <v>0</v>
      </c>
      <c r="AD164" s="302">
        <v>0</v>
      </c>
      <c r="AE164" s="302">
        <v>0</v>
      </c>
      <c r="AF164" s="302">
        <v>0</v>
      </c>
      <c r="AG164" s="302">
        <v>0</v>
      </c>
      <c r="AH164" s="302">
        <v>0</v>
      </c>
      <c r="AI164" s="302">
        <v>0</v>
      </c>
      <c r="AJ164" s="302">
        <v>0</v>
      </c>
      <c r="AK164" s="302">
        <v>0</v>
      </c>
      <c r="AL164" s="302">
        <v>0</v>
      </c>
      <c r="AM164" s="302">
        <v>0</v>
      </c>
      <c r="AN164" s="302">
        <v>0</v>
      </c>
      <c r="AO164" s="302">
        <v>0</v>
      </c>
      <c r="AP164" s="302">
        <v>0</v>
      </c>
      <c r="AQ164" s="302">
        <v>0</v>
      </c>
      <c r="AR164" s="302">
        <v>0</v>
      </c>
      <c r="AS164" s="302">
        <v>0</v>
      </c>
      <c r="AT164" s="302">
        <v>0</v>
      </c>
      <c r="AU164" s="302">
        <v>0</v>
      </c>
      <c r="AV164" s="302">
        <v>0</v>
      </c>
      <c r="AW164" s="302">
        <v>0</v>
      </c>
      <c r="AX164" s="302">
        <v>0</v>
      </c>
      <c r="AY164" s="302">
        <v>0</v>
      </c>
      <c r="AZ164" s="302">
        <v>0</v>
      </c>
      <c r="BA164" s="302">
        <v>0</v>
      </c>
      <c r="BB164" s="302">
        <v>0</v>
      </c>
      <c r="BC164" s="302">
        <v>0</v>
      </c>
      <c r="BD164" s="302">
        <v>0</v>
      </c>
      <c r="BE164" s="302">
        <v>0</v>
      </c>
      <c r="BF164" s="302">
        <v>0</v>
      </c>
      <c r="BG164" s="302">
        <v>0</v>
      </c>
      <c r="BH164" s="302">
        <v>0</v>
      </c>
      <c r="BI164" s="302">
        <v>0</v>
      </c>
      <c r="BJ164" s="302">
        <v>0</v>
      </c>
      <c r="BK164" s="302">
        <v>0</v>
      </c>
      <c r="BL164" s="302">
        <v>0</v>
      </c>
      <c r="BM164" s="302">
        <v>0</v>
      </c>
      <c r="BN164" s="302">
        <v>0</v>
      </c>
      <c r="BO164" s="302">
        <v>0</v>
      </c>
      <c r="BP164" s="302">
        <v>0</v>
      </c>
      <c r="BQ164" s="302">
        <v>0</v>
      </c>
    </row>
    <row r="165" spans="1:69">
      <c r="A165" s="301"/>
      <c r="B165" s="301"/>
      <c r="C165" s="401"/>
      <c r="D165" s="1264" t="s">
        <v>303</v>
      </c>
      <c r="E165" s="1264"/>
      <c r="F165" s="1264"/>
      <c r="G165" s="1264"/>
      <c r="H165" s="1264"/>
      <c r="I165" s="401"/>
      <c r="J165" s="300">
        <v>3776.666666666667</v>
      </c>
      <c r="K165" s="300">
        <v>3776.666666666667</v>
      </c>
      <c r="L165" s="300">
        <v>3776.666666666667</v>
      </c>
      <c r="M165" s="300">
        <v>3776.666666666667</v>
      </c>
      <c r="N165" s="300">
        <v>3776.666666666667</v>
      </c>
      <c r="O165" s="300">
        <v>3776.666666666667</v>
      </c>
      <c r="P165" s="300">
        <v>3776.666666666667</v>
      </c>
      <c r="Q165" s="300">
        <v>3776.666666666667</v>
      </c>
      <c r="R165" s="300">
        <v>3776.666666666667</v>
      </c>
      <c r="S165" s="300">
        <v>3776.666666666667</v>
      </c>
      <c r="T165" s="300">
        <v>3776.666666666667</v>
      </c>
      <c r="U165" s="300">
        <v>3776.666666666667</v>
      </c>
      <c r="V165" s="300">
        <v>4413.7</v>
      </c>
      <c r="W165" s="300">
        <v>4413.7</v>
      </c>
      <c r="X165" s="300">
        <v>4413.7</v>
      </c>
      <c r="Y165" s="300">
        <v>4413.7</v>
      </c>
      <c r="Z165" s="300">
        <v>4413.7</v>
      </c>
      <c r="AA165" s="300">
        <v>4413.7</v>
      </c>
      <c r="AB165" s="300">
        <v>4413.7</v>
      </c>
      <c r="AC165" s="300">
        <v>4413.7</v>
      </c>
      <c r="AD165" s="300">
        <v>4413.7</v>
      </c>
      <c r="AE165" s="300">
        <v>4413.7</v>
      </c>
      <c r="AF165" s="300">
        <v>4413.7</v>
      </c>
      <c r="AG165" s="300">
        <v>4413.7</v>
      </c>
      <c r="AH165" s="300">
        <v>6026.2407499999999</v>
      </c>
      <c r="AI165" s="300">
        <v>6026.2407499999999</v>
      </c>
      <c r="AJ165" s="300">
        <v>6026.2407499999999</v>
      </c>
      <c r="AK165" s="300">
        <v>6026.2407499999999</v>
      </c>
      <c r="AL165" s="300">
        <v>6026.2407499999999</v>
      </c>
      <c r="AM165" s="300">
        <v>6026.2407499999999</v>
      </c>
      <c r="AN165" s="300">
        <v>6026.2407499999999</v>
      </c>
      <c r="AO165" s="300">
        <v>6026.2407499999999</v>
      </c>
      <c r="AP165" s="300">
        <v>6026.2407499999999</v>
      </c>
      <c r="AQ165" s="300">
        <v>6026.2407499999999</v>
      </c>
      <c r="AR165" s="300">
        <v>6026.2407499999999</v>
      </c>
      <c r="AS165" s="300">
        <v>6026.2407499999999</v>
      </c>
      <c r="AT165" s="300">
        <v>6611.9566674999996</v>
      </c>
      <c r="AU165" s="300">
        <v>6611.9566674999996</v>
      </c>
      <c r="AV165" s="300">
        <v>6611.9566674999996</v>
      </c>
      <c r="AW165" s="300">
        <v>6611.9566674999996</v>
      </c>
      <c r="AX165" s="300">
        <v>6611.9566674999996</v>
      </c>
      <c r="AY165" s="300">
        <v>6611.9566674999996</v>
      </c>
      <c r="AZ165" s="300">
        <v>6611.9566674999996</v>
      </c>
      <c r="BA165" s="300">
        <v>6611.9566674999996</v>
      </c>
      <c r="BB165" s="300">
        <v>6611.9566674999996</v>
      </c>
      <c r="BC165" s="300">
        <v>6611.9566674999996</v>
      </c>
      <c r="BD165" s="300">
        <v>6611.9566674999996</v>
      </c>
      <c r="BE165" s="300">
        <v>6611.9566674999996</v>
      </c>
      <c r="BF165" s="300">
        <v>7497.5518920499999</v>
      </c>
      <c r="BG165" s="300">
        <v>7497.5518920499999</v>
      </c>
      <c r="BH165" s="300">
        <v>7497.5518920499999</v>
      </c>
      <c r="BI165" s="300">
        <v>7497.5518920499999</v>
      </c>
      <c r="BJ165" s="300">
        <v>7497.5518920499999</v>
      </c>
      <c r="BK165" s="300">
        <v>7497.5518920499999</v>
      </c>
      <c r="BL165" s="300">
        <v>7497.5518920499999</v>
      </c>
      <c r="BM165" s="300">
        <v>7497.5518920499999</v>
      </c>
      <c r="BN165" s="300">
        <v>7497.5518920499999</v>
      </c>
      <c r="BO165" s="300">
        <v>7497.5518920499999</v>
      </c>
      <c r="BP165" s="300">
        <v>7497.5518920499999</v>
      </c>
      <c r="BQ165" s="300">
        <v>7497.5518920499999</v>
      </c>
    </row>
  </sheetData>
  <mergeCells count="25">
    <mergeCell ref="K44:O44"/>
    <mergeCell ref="D28:F28"/>
    <mergeCell ref="Y19:Y20"/>
    <mergeCell ref="D21:F21"/>
    <mergeCell ref="D22:F22"/>
    <mergeCell ref="D23:F23"/>
    <mergeCell ref="D24:F24"/>
    <mergeCell ref="K19:O19"/>
    <mergeCell ref="Q19:U19"/>
    <mergeCell ref="W19:W20"/>
    <mergeCell ref="D20:F20"/>
    <mergeCell ref="B7:F7"/>
    <mergeCell ref="D165:H165"/>
    <mergeCell ref="D115:H115"/>
    <mergeCell ref="D29:F29"/>
    <mergeCell ref="D90:H90"/>
    <mergeCell ref="D40:F40"/>
    <mergeCell ref="D36:F36"/>
    <mergeCell ref="D37:F37"/>
    <mergeCell ref="D38:F38"/>
    <mergeCell ref="D39:F39"/>
    <mergeCell ref="D140:H140"/>
    <mergeCell ref="D25:F25"/>
    <mergeCell ref="D26:F26"/>
    <mergeCell ref="D27:F27"/>
  </mergeCells>
  <conditionalFormatting sqref="K21:O39">
    <cfRule type="expression" dxfId="184" priority="3">
      <formula>IF(AND($G21&lt;&gt;0,AND(K$20&lt;=YEAR($H21),K$20&gt;=YEAR($G21))),TRUE,FALSE)</formula>
    </cfRule>
  </conditionalFormatting>
  <conditionalFormatting sqref="M47:M65">
    <cfRule type="expression" dxfId="183" priority="1">
      <formula>IF(AND($G21&lt;&gt;0,AND(#REF!&lt;=YEAR($H21),#REF!&gt;=YEAR($G21))),TRUE,FALSE)</formula>
    </cfRule>
  </conditionalFormatting>
  <conditionalFormatting sqref="L47:L65">
    <cfRule type="expression" dxfId="182" priority="2">
      <formula>IF(AND($G21&lt;&gt;0,AND(B$20&lt;=YEAR($H21),B$20&gt;=YEAR($G21))),TRUE,FALSE)</formula>
    </cfRule>
  </conditionalFormatting>
  <dataValidations count="7">
    <dataValidation type="decimal" operator="greaterThan" showInputMessage="1" showErrorMessage="1" errorTitle="NOT ALLOWED" error="Only whole numbers and decimals are allowed to enter. Negative figures not allowed as well." promptTitle="ANNUAL RAISE" prompt="How much should wages grow year by year?" sqref="R21:U39">
      <formula1>0</formula1>
    </dataValidation>
    <dataValidation type="decimal" operator="greaterThan" allowBlank="1" showInputMessage="1" showErrorMessage="1" errorTitle="NOT ALLOWED" error="Only whole numbers and decimals are allowed to enter. Negative figures not allowed as well." promptTitle="STAFF NUMBER - FTE" prompt="How many Full-Time Equivalent staff do you need by years?" sqref="K21:O39">
      <formula1>0</formula1>
    </dataValidation>
    <dataValidation type="whole" operator="greaterThan" showInputMessage="1" showErrorMessage="1" errorTitle="NOT ALLOWED" error="Only whole numbers are allowed to enter. Negative figures not allowed as well." promptTitle="ANNUAL WAGES" prompt="How much this person/category should earn at the 12 months (annually)?" sqref="I21:I39">
      <formula1>0</formula1>
    </dataValidation>
    <dataValidation type="textLength" operator="greaterThan" allowBlank="1" showInputMessage="1" showErrorMessage="1" errorTitle="NOT ALLOWED" error="The name must be a text." promptTitle="STAFF/POSITION NAMES" prompt="How you like to name your staff members/positions?" sqref="D21:F39">
      <formula1>0</formula1>
    </dataValidation>
    <dataValidation type="decimal" operator="greaterThan" showInputMessage="1" showErrorMessage="1" errorTitle="NOT ALLOWED" error="Only whole numbers and decimals are allowed to enter. Negative figures not allowed as well." promptTitle="BONUSES" prompt="How many bonuses will you additionally pay every month?" sqref="W21:W39">
      <formula1>0</formula1>
    </dataValidation>
    <dataValidation type="decimal" showInputMessage="1" showErrorMessage="1" errorTitle="NOT ALLOWED" error="Should be between 0 and 100%." promptTitle="TAX RATE" prompt="How much taxes will you additionally pay for the employees?" sqref="Y21:Y39">
      <formula1>0</formula1>
      <formula2>1</formula2>
    </dataValidation>
    <dataValidation type="custom" showErrorMessage="1" errorTitle="Invalid Assumption" error="Assumption must be a number." sqref="Q21:Q39 L47:O65 J71:BQ89 J96:BQ114 J121:BQ139 J146:BQ164">
      <formula1>NOT(ISERROR(J21/1))</formula1>
    </dataValidation>
  </dataValidations>
  <hyperlinks>
    <hyperlink ref="B7:F7" location="Contents!A1" display="Go to Table of Contents"/>
  </hyperlinks>
  <pageMargins left="0.2" right="0.2" top="0.5" bottom="0.5" header="0" footer="0"/>
  <pageSetup paperSize="9" scale="77" orientation="landscape" horizontalDpi="1200" verticalDpi="1200" r:id="rId1"/>
  <headerFooter scaleWithDoc="0">
    <oddHeader>&amp;R&amp;G</oddHeader>
    <oddFooter>&amp;L&amp;12Built with finmodelslab.com template&amp;C&amp;12Wages&amp;R&amp;D</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Title="NOT ALLOWED" error="You may pick one from the list only." promptTitle="HIRE DATE" prompt="When this person/position will be hired?">
          <x14:formula1>
            <xm:f>IS!$J$11:$BE$11</xm:f>
          </x14:formula1>
          <xm:sqref>G21:G39</xm:sqref>
        </x14:dataValidation>
        <x14:dataValidation type="list" allowBlank="1" showInputMessage="1" showErrorMessage="1" errorTitle="NOY ALLOWED" error="You may pick one from the list only." promptTitle="FIRE DATE" prompt="When this person/category should be fired?">
          <x14:formula1>
            <xm:f>IS!$J$11:$BE$11</xm:f>
          </x14:formula1>
          <xm:sqref>H21:H39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FF99"/>
    <pageSetUpPr autoPageBreaks="0"/>
  </sheetPr>
  <dimension ref="A1:BQ117"/>
  <sheetViews>
    <sheetView showGridLines="0" showZeros="0" zoomScaleNormal="100" workbookViewId="0">
      <selection sqref="A1:XFD3"/>
    </sheetView>
  </sheetViews>
  <sheetFormatPr defaultColWidth="11.6640625" defaultRowHeight="15" customHeight="1"/>
  <cols>
    <col min="1" max="1" width="3.83203125" customWidth="1"/>
    <col min="2" max="3" width="4" customWidth="1"/>
    <col min="4" max="4" width="8" customWidth="1"/>
    <col min="5" max="5" width="17.1640625" customWidth="1"/>
    <col min="6" max="6" width="20.83203125" customWidth="1"/>
    <col min="7" max="9" width="11.5" customWidth="1"/>
    <col min="10" max="69" width="11.33203125" customWidth="1"/>
  </cols>
  <sheetData>
    <row r="1" spans="1:69" s="767" customFormat="1" ht="39" customHeight="1"/>
    <row r="2" spans="1:69" s="769" customFormat="1" ht="30" customHeight="1">
      <c r="A2" s="768"/>
      <c r="C2" s="770"/>
      <c r="D2" s="771"/>
      <c r="E2" s="771"/>
      <c r="F2" s="771"/>
      <c r="G2" s="771"/>
      <c r="H2" s="771"/>
    </row>
    <row r="3" spans="1:69" s="772" customFormat="1" ht="45" customHeight="1">
      <c r="B3" s="773"/>
      <c r="C3" s="773"/>
      <c r="D3" s="774"/>
      <c r="E3" s="774"/>
      <c r="F3" s="774"/>
      <c r="G3" s="774"/>
      <c r="H3" s="774"/>
      <c r="I3" s="775"/>
    </row>
    <row r="5" spans="1:69" ht="18">
      <c r="A5" s="48"/>
      <c r="B5" s="1" t="s">
        <v>161</v>
      </c>
    </row>
    <row r="6" spans="1:69" ht="15" customHeight="1">
      <c r="A6" s="49"/>
      <c r="B6" s="2" t="s">
        <v>188</v>
      </c>
      <c r="G6" s="49"/>
      <c r="H6" s="49"/>
      <c r="I6" s="49"/>
      <c r="J6" s="49"/>
      <c r="K6" s="49"/>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c r="BN6" s="49"/>
      <c r="BO6" s="49"/>
      <c r="BP6" s="49"/>
      <c r="BQ6" s="49"/>
    </row>
    <row r="7" spans="1:69" ht="15" customHeight="1">
      <c r="A7" s="49"/>
      <c r="B7" s="1228"/>
      <c r="C7" s="1228"/>
      <c r="D7" s="1228"/>
      <c r="E7" s="1228"/>
      <c r="F7" s="1228"/>
      <c r="G7" s="49"/>
      <c r="H7" s="49"/>
      <c r="I7" s="49"/>
      <c r="J7" s="49"/>
      <c r="K7" s="49"/>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row>
    <row r="8" spans="1:69" ht="12.75">
      <c r="A8" s="50"/>
      <c r="B8" s="7"/>
      <c r="C8" s="7"/>
      <c r="D8" s="7"/>
      <c r="E8" s="7"/>
      <c r="F8" s="7"/>
      <c r="G8" s="49"/>
      <c r="H8" s="49"/>
      <c r="I8" s="49"/>
      <c r="J8" s="49"/>
      <c r="K8" s="49"/>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c r="BN8" s="49"/>
      <c r="BO8" s="49"/>
      <c r="BP8" s="49"/>
      <c r="BQ8" s="49"/>
    </row>
    <row r="9" spans="1:69" ht="10.5">
      <c r="A9" s="49"/>
      <c r="G9" s="49"/>
      <c r="H9" s="49"/>
      <c r="I9" s="49"/>
      <c r="J9" s="49"/>
      <c r="K9" s="49"/>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c r="BN9" s="49"/>
      <c r="BO9" s="49"/>
      <c r="BP9" s="49"/>
      <c r="BQ9" s="49"/>
    </row>
    <row r="10" spans="1:69" ht="15" customHeight="1">
      <c r="A10" s="49"/>
      <c r="B10" s="70" t="s">
        <v>93</v>
      </c>
      <c r="C10" s="71"/>
      <c r="D10" s="71"/>
      <c r="E10" s="71"/>
      <c r="F10" s="71"/>
      <c r="G10" s="71"/>
      <c r="H10" s="71"/>
      <c r="I10" s="71"/>
      <c r="J10" s="10">
        <v>2020</v>
      </c>
      <c r="K10" s="10">
        <v>2020</v>
      </c>
      <c r="L10" s="10">
        <v>2020</v>
      </c>
      <c r="M10" s="10">
        <v>2020</v>
      </c>
      <c r="N10" s="10">
        <v>2020</v>
      </c>
      <c r="O10" s="10">
        <v>2020</v>
      </c>
      <c r="P10" s="10">
        <v>2020</v>
      </c>
      <c r="Q10" s="10">
        <v>2020</v>
      </c>
      <c r="R10" s="10">
        <v>2020</v>
      </c>
      <c r="S10" s="10">
        <v>2020</v>
      </c>
      <c r="T10" s="10">
        <v>2020</v>
      </c>
      <c r="U10" s="10">
        <v>2020</v>
      </c>
      <c r="V10" s="10">
        <v>2021</v>
      </c>
      <c r="W10" s="10">
        <v>2021</v>
      </c>
      <c r="X10" s="10">
        <v>2021</v>
      </c>
      <c r="Y10" s="10">
        <v>2021</v>
      </c>
      <c r="Z10" s="10">
        <v>2021</v>
      </c>
      <c r="AA10" s="10">
        <v>2021</v>
      </c>
      <c r="AB10" s="10">
        <v>2021</v>
      </c>
      <c r="AC10" s="10">
        <v>2021</v>
      </c>
      <c r="AD10" s="10">
        <v>2021</v>
      </c>
      <c r="AE10" s="10">
        <v>2021</v>
      </c>
      <c r="AF10" s="10">
        <v>2021</v>
      </c>
      <c r="AG10" s="10">
        <v>2021</v>
      </c>
      <c r="AH10" s="10">
        <v>2022</v>
      </c>
      <c r="AI10" s="10">
        <v>2022</v>
      </c>
      <c r="AJ10" s="10">
        <v>2022</v>
      </c>
      <c r="AK10" s="10">
        <v>2022</v>
      </c>
      <c r="AL10" s="10">
        <v>2022</v>
      </c>
      <c r="AM10" s="10">
        <v>2022</v>
      </c>
      <c r="AN10" s="10">
        <v>2022</v>
      </c>
      <c r="AO10" s="10">
        <v>2022</v>
      </c>
      <c r="AP10" s="10">
        <v>2022</v>
      </c>
      <c r="AQ10" s="10">
        <v>2022</v>
      </c>
      <c r="AR10" s="10">
        <v>2022</v>
      </c>
      <c r="AS10" s="10">
        <v>2022</v>
      </c>
      <c r="AT10" s="10">
        <v>2023</v>
      </c>
      <c r="AU10" s="10">
        <v>2023</v>
      </c>
      <c r="AV10" s="10">
        <v>2023</v>
      </c>
      <c r="AW10" s="10">
        <v>2023</v>
      </c>
      <c r="AX10" s="10">
        <v>2023</v>
      </c>
      <c r="AY10" s="10">
        <v>2023</v>
      </c>
      <c r="AZ10" s="10">
        <v>2023</v>
      </c>
      <c r="BA10" s="10">
        <v>2023</v>
      </c>
      <c r="BB10" s="10">
        <v>2023</v>
      </c>
      <c r="BC10" s="10">
        <v>2023</v>
      </c>
      <c r="BD10" s="10">
        <v>2023</v>
      </c>
      <c r="BE10" s="10">
        <v>2023</v>
      </c>
      <c r="BF10" s="10">
        <v>2024</v>
      </c>
      <c r="BG10" s="10">
        <v>2024</v>
      </c>
      <c r="BH10" s="10">
        <v>2024</v>
      </c>
      <c r="BI10" s="10">
        <v>2024</v>
      </c>
      <c r="BJ10" s="10">
        <v>2024</v>
      </c>
      <c r="BK10" s="10">
        <v>2024</v>
      </c>
      <c r="BL10" s="10">
        <v>2024</v>
      </c>
      <c r="BM10" s="10">
        <v>2024</v>
      </c>
      <c r="BN10" s="10">
        <v>2024</v>
      </c>
      <c r="BO10" s="10">
        <v>2024</v>
      </c>
      <c r="BP10" s="10">
        <v>2024</v>
      </c>
      <c r="BQ10" s="10">
        <v>2024</v>
      </c>
    </row>
    <row r="11" spans="1:69" ht="15" customHeight="1">
      <c r="A11" s="49"/>
      <c r="B11" s="70" t="s">
        <v>139</v>
      </c>
      <c r="C11" s="71"/>
      <c r="D11" s="71"/>
      <c r="E11" s="71"/>
      <c r="F11" s="71"/>
      <c r="G11" s="71"/>
      <c r="H11" s="71"/>
      <c r="I11" s="71"/>
      <c r="J11" s="47">
        <v>43861</v>
      </c>
      <c r="K11" s="47">
        <v>43890</v>
      </c>
      <c r="L11" s="47">
        <v>43921</v>
      </c>
      <c r="M11" s="47">
        <v>43951</v>
      </c>
      <c r="N11" s="47">
        <v>43982</v>
      </c>
      <c r="O11" s="47">
        <v>44012</v>
      </c>
      <c r="P11" s="47">
        <v>44043</v>
      </c>
      <c r="Q11" s="47">
        <v>44074</v>
      </c>
      <c r="R11" s="47">
        <v>44104</v>
      </c>
      <c r="S11" s="47">
        <v>44135</v>
      </c>
      <c r="T11" s="47">
        <v>44165</v>
      </c>
      <c r="U11" s="47">
        <v>44196</v>
      </c>
      <c r="V11" s="47">
        <v>44227</v>
      </c>
      <c r="W11" s="47">
        <v>44255</v>
      </c>
      <c r="X11" s="47">
        <v>44286</v>
      </c>
      <c r="Y11" s="47">
        <v>44316</v>
      </c>
      <c r="Z11" s="47">
        <v>44347</v>
      </c>
      <c r="AA11" s="47">
        <v>44377</v>
      </c>
      <c r="AB11" s="47">
        <v>44408</v>
      </c>
      <c r="AC11" s="47">
        <v>44439</v>
      </c>
      <c r="AD11" s="47">
        <v>44469</v>
      </c>
      <c r="AE11" s="47">
        <v>44500</v>
      </c>
      <c r="AF11" s="47">
        <v>44530</v>
      </c>
      <c r="AG11" s="47">
        <v>44561</v>
      </c>
      <c r="AH11" s="47">
        <v>44592</v>
      </c>
      <c r="AI11" s="47">
        <v>44620</v>
      </c>
      <c r="AJ11" s="47">
        <v>44651</v>
      </c>
      <c r="AK11" s="47">
        <v>44681</v>
      </c>
      <c r="AL11" s="47">
        <v>44712</v>
      </c>
      <c r="AM11" s="47">
        <v>44742</v>
      </c>
      <c r="AN11" s="47">
        <v>44773</v>
      </c>
      <c r="AO11" s="47">
        <v>44804</v>
      </c>
      <c r="AP11" s="47">
        <v>44834</v>
      </c>
      <c r="AQ11" s="47">
        <v>44865</v>
      </c>
      <c r="AR11" s="47">
        <v>44895</v>
      </c>
      <c r="AS11" s="47">
        <v>44926</v>
      </c>
      <c r="AT11" s="47">
        <v>44957</v>
      </c>
      <c r="AU11" s="47">
        <v>44985</v>
      </c>
      <c r="AV11" s="47">
        <v>45016</v>
      </c>
      <c r="AW11" s="47">
        <v>45046</v>
      </c>
      <c r="AX11" s="47">
        <v>45077</v>
      </c>
      <c r="AY11" s="47">
        <v>45107</v>
      </c>
      <c r="AZ11" s="47">
        <v>45138</v>
      </c>
      <c r="BA11" s="47">
        <v>45169</v>
      </c>
      <c r="BB11" s="47">
        <v>45199</v>
      </c>
      <c r="BC11" s="47">
        <v>45230</v>
      </c>
      <c r="BD11" s="47">
        <v>45260</v>
      </c>
      <c r="BE11" s="47">
        <v>45291</v>
      </c>
      <c r="BF11" s="47">
        <v>45322</v>
      </c>
      <c r="BG11" s="47">
        <v>45351</v>
      </c>
      <c r="BH11" s="47">
        <v>45382</v>
      </c>
      <c r="BI11" s="47">
        <v>45412</v>
      </c>
      <c r="BJ11" s="47">
        <v>45443</v>
      </c>
      <c r="BK11" s="47">
        <v>45473</v>
      </c>
      <c r="BL11" s="47">
        <v>45504</v>
      </c>
      <c r="BM11" s="47">
        <v>45535</v>
      </c>
      <c r="BN11" s="47">
        <v>45565</v>
      </c>
      <c r="BO11" s="47">
        <v>45596</v>
      </c>
      <c r="BP11" s="47">
        <v>45626</v>
      </c>
      <c r="BQ11" s="47">
        <v>45657</v>
      </c>
    </row>
    <row r="12" spans="1:69" ht="15" customHeight="1">
      <c r="A12" s="49"/>
      <c r="B12" s="72" t="s">
        <v>32</v>
      </c>
      <c r="C12" s="71"/>
      <c r="D12" s="71"/>
      <c r="E12" s="71"/>
      <c r="F12" s="71"/>
      <c r="G12" s="71"/>
      <c r="H12" s="71"/>
      <c r="I12" s="71"/>
      <c r="J12" s="102">
        <v>43831</v>
      </c>
      <c r="K12" s="102">
        <v>43862</v>
      </c>
      <c r="L12" s="102">
        <v>43891</v>
      </c>
      <c r="M12" s="102">
        <v>43922</v>
      </c>
      <c r="N12" s="102">
        <v>43952</v>
      </c>
      <c r="O12" s="102">
        <v>43983</v>
      </c>
      <c r="P12" s="102">
        <v>44013</v>
      </c>
      <c r="Q12" s="102">
        <v>44044</v>
      </c>
      <c r="R12" s="102">
        <v>44075</v>
      </c>
      <c r="S12" s="102">
        <v>44105</v>
      </c>
      <c r="T12" s="102">
        <v>44136</v>
      </c>
      <c r="U12" s="102">
        <v>44166</v>
      </c>
      <c r="V12" s="102">
        <v>44197</v>
      </c>
      <c r="W12" s="102">
        <v>44228</v>
      </c>
      <c r="X12" s="102">
        <v>44256</v>
      </c>
      <c r="Y12" s="102">
        <v>44287</v>
      </c>
      <c r="Z12" s="102">
        <v>44317</v>
      </c>
      <c r="AA12" s="102">
        <v>44348</v>
      </c>
      <c r="AB12" s="102">
        <v>44378</v>
      </c>
      <c r="AC12" s="102">
        <v>44409</v>
      </c>
      <c r="AD12" s="102">
        <v>44440</v>
      </c>
      <c r="AE12" s="102">
        <v>44470</v>
      </c>
      <c r="AF12" s="102">
        <v>44501</v>
      </c>
      <c r="AG12" s="102">
        <v>44531</v>
      </c>
      <c r="AH12" s="102">
        <v>44562</v>
      </c>
      <c r="AI12" s="102">
        <v>44593</v>
      </c>
      <c r="AJ12" s="102">
        <v>44621</v>
      </c>
      <c r="AK12" s="102">
        <v>44652</v>
      </c>
      <c r="AL12" s="102">
        <v>44682</v>
      </c>
      <c r="AM12" s="102">
        <v>44713</v>
      </c>
      <c r="AN12" s="102">
        <v>44743</v>
      </c>
      <c r="AO12" s="102">
        <v>44774</v>
      </c>
      <c r="AP12" s="102">
        <v>44805</v>
      </c>
      <c r="AQ12" s="102">
        <v>44835</v>
      </c>
      <c r="AR12" s="102">
        <v>44866</v>
      </c>
      <c r="AS12" s="102">
        <v>44896</v>
      </c>
      <c r="AT12" s="102">
        <v>44927</v>
      </c>
      <c r="AU12" s="102">
        <v>44958</v>
      </c>
      <c r="AV12" s="102">
        <v>44986</v>
      </c>
      <c r="AW12" s="102">
        <v>45017</v>
      </c>
      <c r="AX12" s="102">
        <v>45047</v>
      </c>
      <c r="AY12" s="102">
        <v>45078</v>
      </c>
      <c r="AZ12" s="102">
        <v>45108</v>
      </c>
      <c r="BA12" s="102">
        <v>45139</v>
      </c>
      <c r="BB12" s="102">
        <v>45170</v>
      </c>
      <c r="BC12" s="102">
        <v>45200</v>
      </c>
      <c r="BD12" s="102">
        <v>45231</v>
      </c>
      <c r="BE12" s="102">
        <v>45261</v>
      </c>
      <c r="BF12" s="102">
        <v>45292</v>
      </c>
      <c r="BG12" s="102">
        <v>45323</v>
      </c>
      <c r="BH12" s="102">
        <v>45352</v>
      </c>
      <c r="BI12" s="102">
        <v>45383</v>
      </c>
      <c r="BJ12" s="102">
        <v>45413</v>
      </c>
      <c r="BK12" s="102">
        <v>45444</v>
      </c>
      <c r="BL12" s="102">
        <v>45474</v>
      </c>
      <c r="BM12" s="102">
        <v>45505</v>
      </c>
      <c r="BN12" s="102">
        <v>45536</v>
      </c>
      <c r="BO12" s="102">
        <v>45566</v>
      </c>
      <c r="BP12" s="102">
        <v>45597</v>
      </c>
      <c r="BQ12" s="102">
        <v>45627</v>
      </c>
    </row>
    <row r="13" spans="1:69" ht="15" customHeight="1">
      <c r="A13" s="49"/>
      <c r="B13" s="72" t="s">
        <v>33</v>
      </c>
      <c r="C13" s="71"/>
      <c r="D13" s="71"/>
      <c r="E13" s="71"/>
      <c r="F13" s="71"/>
      <c r="G13" s="71"/>
      <c r="H13" s="71"/>
      <c r="I13" s="71"/>
      <c r="J13" s="102">
        <v>43861</v>
      </c>
      <c r="K13" s="102">
        <v>43890</v>
      </c>
      <c r="L13" s="102">
        <v>43921</v>
      </c>
      <c r="M13" s="102">
        <v>43951</v>
      </c>
      <c r="N13" s="102">
        <v>43982</v>
      </c>
      <c r="O13" s="102">
        <v>44012</v>
      </c>
      <c r="P13" s="102">
        <v>44043</v>
      </c>
      <c r="Q13" s="102">
        <v>44074</v>
      </c>
      <c r="R13" s="102">
        <v>44104</v>
      </c>
      <c r="S13" s="102">
        <v>44135</v>
      </c>
      <c r="T13" s="102">
        <v>44165</v>
      </c>
      <c r="U13" s="102">
        <v>44196</v>
      </c>
      <c r="V13" s="102">
        <v>44227</v>
      </c>
      <c r="W13" s="102">
        <v>44255</v>
      </c>
      <c r="X13" s="102">
        <v>44286</v>
      </c>
      <c r="Y13" s="102">
        <v>44316</v>
      </c>
      <c r="Z13" s="102">
        <v>44347</v>
      </c>
      <c r="AA13" s="102">
        <v>44377</v>
      </c>
      <c r="AB13" s="102">
        <v>44408</v>
      </c>
      <c r="AC13" s="102">
        <v>44439</v>
      </c>
      <c r="AD13" s="102">
        <v>44469</v>
      </c>
      <c r="AE13" s="102">
        <v>44500</v>
      </c>
      <c r="AF13" s="102">
        <v>44530</v>
      </c>
      <c r="AG13" s="102">
        <v>44561</v>
      </c>
      <c r="AH13" s="102">
        <v>44592</v>
      </c>
      <c r="AI13" s="102">
        <v>44620</v>
      </c>
      <c r="AJ13" s="102">
        <v>44651</v>
      </c>
      <c r="AK13" s="102">
        <v>44681</v>
      </c>
      <c r="AL13" s="102">
        <v>44712</v>
      </c>
      <c r="AM13" s="102">
        <v>44742</v>
      </c>
      <c r="AN13" s="102">
        <v>44773</v>
      </c>
      <c r="AO13" s="102">
        <v>44804</v>
      </c>
      <c r="AP13" s="102">
        <v>44834</v>
      </c>
      <c r="AQ13" s="102">
        <v>44865</v>
      </c>
      <c r="AR13" s="102">
        <v>44895</v>
      </c>
      <c r="AS13" s="102">
        <v>44926</v>
      </c>
      <c r="AT13" s="102">
        <v>44957</v>
      </c>
      <c r="AU13" s="102">
        <v>44985</v>
      </c>
      <c r="AV13" s="102">
        <v>45016</v>
      </c>
      <c r="AW13" s="102">
        <v>45046</v>
      </c>
      <c r="AX13" s="102">
        <v>45077</v>
      </c>
      <c r="AY13" s="102">
        <v>45107</v>
      </c>
      <c r="AZ13" s="102">
        <v>45138</v>
      </c>
      <c r="BA13" s="102">
        <v>45169</v>
      </c>
      <c r="BB13" s="102">
        <v>45199</v>
      </c>
      <c r="BC13" s="102">
        <v>45230</v>
      </c>
      <c r="BD13" s="102">
        <v>45260</v>
      </c>
      <c r="BE13" s="102">
        <v>45291</v>
      </c>
      <c r="BF13" s="102">
        <v>45322</v>
      </c>
      <c r="BG13" s="102">
        <v>45351</v>
      </c>
      <c r="BH13" s="102">
        <v>45382</v>
      </c>
      <c r="BI13" s="102">
        <v>45412</v>
      </c>
      <c r="BJ13" s="102">
        <v>45443</v>
      </c>
      <c r="BK13" s="102">
        <v>45473</v>
      </c>
      <c r="BL13" s="102">
        <v>45504</v>
      </c>
      <c r="BM13" s="102">
        <v>45535</v>
      </c>
      <c r="BN13" s="102">
        <v>45565</v>
      </c>
      <c r="BO13" s="102">
        <v>45596</v>
      </c>
      <c r="BP13" s="102">
        <v>45626</v>
      </c>
      <c r="BQ13" s="102">
        <v>45657</v>
      </c>
    </row>
    <row r="14" spans="1:69" ht="15" customHeight="1">
      <c r="A14" s="49"/>
      <c r="B14" s="72" t="s">
        <v>34</v>
      </c>
      <c r="C14" s="71"/>
      <c r="D14" s="71"/>
      <c r="E14" s="71"/>
      <c r="F14" s="71"/>
      <c r="G14" s="71"/>
      <c r="H14" s="71"/>
      <c r="I14" s="71"/>
      <c r="J14" s="103">
        <v>1</v>
      </c>
      <c r="K14" s="103">
        <v>2</v>
      </c>
      <c r="L14" s="103">
        <v>3</v>
      </c>
      <c r="M14" s="103">
        <v>4</v>
      </c>
      <c r="N14" s="103">
        <v>5</v>
      </c>
      <c r="O14" s="103">
        <v>6</v>
      </c>
      <c r="P14" s="103">
        <v>7</v>
      </c>
      <c r="Q14" s="103">
        <v>8</v>
      </c>
      <c r="R14" s="103">
        <v>9</v>
      </c>
      <c r="S14" s="103">
        <v>10</v>
      </c>
      <c r="T14" s="103">
        <v>11</v>
      </c>
      <c r="U14" s="103">
        <v>12</v>
      </c>
      <c r="V14" s="103">
        <v>13</v>
      </c>
      <c r="W14" s="103">
        <v>14</v>
      </c>
      <c r="X14" s="103">
        <v>15</v>
      </c>
      <c r="Y14" s="103">
        <v>16</v>
      </c>
      <c r="Z14" s="103">
        <v>17</v>
      </c>
      <c r="AA14" s="103">
        <v>18</v>
      </c>
      <c r="AB14" s="103">
        <v>19</v>
      </c>
      <c r="AC14" s="103">
        <v>20</v>
      </c>
      <c r="AD14" s="103">
        <v>21</v>
      </c>
      <c r="AE14" s="103">
        <v>22</v>
      </c>
      <c r="AF14" s="103">
        <v>23</v>
      </c>
      <c r="AG14" s="103">
        <v>24</v>
      </c>
      <c r="AH14" s="103">
        <v>25</v>
      </c>
      <c r="AI14" s="103">
        <v>26</v>
      </c>
      <c r="AJ14" s="103">
        <v>27</v>
      </c>
      <c r="AK14" s="103">
        <v>28</v>
      </c>
      <c r="AL14" s="103">
        <v>29</v>
      </c>
      <c r="AM14" s="103">
        <v>30</v>
      </c>
      <c r="AN14" s="103">
        <v>31</v>
      </c>
      <c r="AO14" s="103">
        <v>32</v>
      </c>
      <c r="AP14" s="103">
        <v>33</v>
      </c>
      <c r="AQ14" s="103">
        <v>34</v>
      </c>
      <c r="AR14" s="103">
        <v>35</v>
      </c>
      <c r="AS14" s="103">
        <v>36</v>
      </c>
      <c r="AT14" s="103">
        <v>37</v>
      </c>
      <c r="AU14" s="103">
        <v>38</v>
      </c>
      <c r="AV14" s="103">
        <v>39</v>
      </c>
      <c r="AW14" s="103">
        <v>40</v>
      </c>
      <c r="AX14" s="103">
        <v>41</v>
      </c>
      <c r="AY14" s="103">
        <v>42</v>
      </c>
      <c r="AZ14" s="103">
        <v>43</v>
      </c>
      <c r="BA14" s="103">
        <v>44</v>
      </c>
      <c r="BB14" s="103">
        <v>45</v>
      </c>
      <c r="BC14" s="103">
        <v>46</v>
      </c>
      <c r="BD14" s="103">
        <v>47</v>
      </c>
      <c r="BE14" s="103">
        <v>48</v>
      </c>
      <c r="BF14" s="103">
        <v>49</v>
      </c>
      <c r="BG14" s="103">
        <v>50</v>
      </c>
      <c r="BH14" s="103">
        <v>51</v>
      </c>
      <c r="BI14" s="103">
        <v>52</v>
      </c>
      <c r="BJ14" s="103">
        <v>53</v>
      </c>
      <c r="BK14" s="103">
        <v>54</v>
      </c>
      <c r="BL14" s="103">
        <v>55</v>
      </c>
      <c r="BM14" s="103">
        <v>56</v>
      </c>
      <c r="BN14" s="103">
        <v>57</v>
      </c>
      <c r="BO14" s="103">
        <v>58</v>
      </c>
      <c r="BP14" s="103">
        <v>59</v>
      </c>
      <c r="BQ14" s="103">
        <v>60</v>
      </c>
    </row>
    <row r="15" spans="1:69" ht="15" customHeight="1">
      <c r="A15" s="49"/>
      <c r="B15" s="72" t="s">
        <v>94</v>
      </c>
      <c r="C15" s="49"/>
      <c r="D15" s="49"/>
      <c r="E15" s="49"/>
      <c r="F15" s="49"/>
      <c r="G15" s="49"/>
      <c r="H15" s="49"/>
      <c r="I15" s="49"/>
      <c r="J15" s="49">
        <v>2020</v>
      </c>
      <c r="K15" s="49">
        <v>2020</v>
      </c>
      <c r="L15" s="49">
        <v>2020</v>
      </c>
      <c r="M15" s="49">
        <v>2020</v>
      </c>
      <c r="N15" s="49">
        <v>2020</v>
      </c>
      <c r="O15" s="49">
        <v>2020</v>
      </c>
      <c r="P15" s="49">
        <v>2020</v>
      </c>
      <c r="Q15" s="49">
        <v>2020</v>
      </c>
      <c r="R15" s="49">
        <v>2020</v>
      </c>
      <c r="S15" s="49">
        <v>2020</v>
      </c>
      <c r="T15" s="49">
        <v>2020</v>
      </c>
      <c r="U15" s="49">
        <v>2020</v>
      </c>
      <c r="V15" s="49">
        <v>2021</v>
      </c>
      <c r="W15" s="49">
        <v>2021</v>
      </c>
      <c r="X15" s="49">
        <v>2021</v>
      </c>
      <c r="Y15" s="49">
        <v>2021</v>
      </c>
      <c r="Z15" s="49">
        <v>2021</v>
      </c>
      <c r="AA15" s="49">
        <v>2021</v>
      </c>
      <c r="AB15" s="49">
        <v>2021</v>
      </c>
      <c r="AC15" s="49">
        <v>2021</v>
      </c>
      <c r="AD15" s="49">
        <v>2021</v>
      </c>
      <c r="AE15" s="49">
        <v>2021</v>
      </c>
      <c r="AF15" s="49">
        <v>2021</v>
      </c>
      <c r="AG15" s="49">
        <v>2021</v>
      </c>
      <c r="AH15" s="49">
        <v>2022</v>
      </c>
      <c r="AI15" s="49">
        <v>2022</v>
      </c>
      <c r="AJ15" s="49">
        <v>2022</v>
      </c>
      <c r="AK15" s="49">
        <v>2022</v>
      </c>
      <c r="AL15" s="49">
        <v>2022</v>
      </c>
      <c r="AM15" s="49">
        <v>2022</v>
      </c>
      <c r="AN15" s="49">
        <v>2022</v>
      </c>
      <c r="AO15" s="49">
        <v>2022</v>
      </c>
      <c r="AP15" s="49">
        <v>2022</v>
      </c>
      <c r="AQ15" s="49">
        <v>2022</v>
      </c>
      <c r="AR15" s="49">
        <v>2022</v>
      </c>
      <c r="AS15" s="49">
        <v>2022</v>
      </c>
      <c r="AT15" s="49">
        <v>2023</v>
      </c>
      <c r="AU15" s="49">
        <v>2023</v>
      </c>
      <c r="AV15" s="49">
        <v>2023</v>
      </c>
      <c r="AW15" s="49">
        <v>2023</v>
      </c>
      <c r="AX15" s="49">
        <v>2023</v>
      </c>
      <c r="AY15" s="49">
        <v>2023</v>
      </c>
      <c r="AZ15" s="49">
        <v>2023</v>
      </c>
      <c r="BA15" s="49">
        <v>2023</v>
      </c>
      <c r="BB15" s="49">
        <v>2023</v>
      </c>
      <c r="BC15" s="49">
        <v>2023</v>
      </c>
      <c r="BD15" s="49">
        <v>2023</v>
      </c>
      <c r="BE15" s="49">
        <v>2023</v>
      </c>
      <c r="BF15" s="49">
        <v>2024</v>
      </c>
      <c r="BG15" s="49">
        <v>2024</v>
      </c>
      <c r="BH15" s="49">
        <v>2024</v>
      </c>
      <c r="BI15" s="49">
        <v>2024</v>
      </c>
      <c r="BJ15" s="49">
        <v>2024</v>
      </c>
      <c r="BK15" s="49">
        <v>2024</v>
      </c>
      <c r="BL15" s="49">
        <v>2024</v>
      </c>
      <c r="BM15" s="49">
        <v>2024</v>
      </c>
      <c r="BN15" s="49">
        <v>2024</v>
      </c>
      <c r="BO15" s="49">
        <v>2024</v>
      </c>
      <c r="BP15" s="49">
        <v>2024</v>
      </c>
      <c r="BQ15" s="49">
        <v>2024</v>
      </c>
    </row>
    <row r="16" spans="1:69" ht="10.5">
      <c r="A16" s="104"/>
      <c r="B16" s="70"/>
      <c r="C16" s="104"/>
      <c r="D16" s="104"/>
      <c r="E16" s="104"/>
      <c r="F16" s="104"/>
      <c r="G16" s="104"/>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row>
    <row r="17" spans="1:69" ht="15" customHeight="1">
      <c r="A17" s="49"/>
      <c r="B17" s="193" t="s">
        <v>304</v>
      </c>
      <c r="C17" s="49"/>
      <c r="D17" s="6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66"/>
      <c r="AJ17" s="66"/>
      <c r="AK17" s="66"/>
      <c r="AL17" s="66"/>
      <c r="AM17" s="66"/>
      <c r="AN17" s="66"/>
      <c r="AO17" s="66"/>
      <c r="AP17" s="66"/>
      <c r="AQ17" s="66"/>
      <c r="AR17" s="66"/>
      <c r="AS17" s="66"/>
      <c r="AT17" s="66"/>
      <c r="AU17" s="66"/>
      <c r="AV17" s="66"/>
      <c r="AW17" s="66"/>
      <c r="AX17" s="66"/>
      <c r="AY17" s="66"/>
      <c r="AZ17" s="66"/>
      <c r="BA17" s="66"/>
      <c r="BB17" s="66"/>
      <c r="BC17" s="66"/>
      <c r="BD17" s="66"/>
      <c r="BE17" s="66"/>
      <c r="BF17" s="66"/>
      <c r="BG17" s="66"/>
      <c r="BH17" s="66"/>
      <c r="BI17" s="66"/>
      <c r="BJ17" s="66"/>
      <c r="BK17" s="66"/>
      <c r="BL17" s="66"/>
      <c r="BM17" s="66"/>
      <c r="BN17" s="66"/>
      <c r="BO17" s="66"/>
      <c r="BP17" s="66"/>
      <c r="BQ17" s="66"/>
    </row>
    <row r="18" spans="1:69" ht="15" customHeight="1">
      <c r="A18" s="49"/>
      <c r="B18" s="49"/>
      <c r="C18" s="193"/>
      <c r="D18" s="66"/>
      <c r="E18" s="66"/>
      <c r="F18" s="66"/>
      <c r="G18" s="66"/>
      <c r="H18" s="66"/>
      <c r="I18" s="66"/>
      <c r="J18" s="66"/>
      <c r="K18" s="66"/>
      <c r="L18" s="66"/>
      <c r="M18" s="66"/>
      <c r="N18" s="66"/>
      <c r="O18" s="66"/>
      <c r="P18" s="66"/>
      <c r="Q18" s="66"/>
      <c r="R18" s="66"/>
      <c r="S18" s="66"/>
      <c r="T18" s="66"/>
      <c r="U18" s="66"/>
      <c r="V18" s="66"/>
      <c r="W18" s="66"/>
      <c r="X18" s="66"/>
      <c r="Y18" s="66"/>
      <c r="Z18" s="66"/>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row>
    <row r="19" spans="1:69" ht="12.75" hidden="1">
      <c r="A19" s="49"/>
      <c r="B19" s="49"/>
      <c r="C19" s="1282" t="s">
        <v>257</v>
      </c>
      <c r="D19" s="1282"/>
      <c r="E19" s="1282"/>
      <c r="F19" s="1282"/>
      <c r="G19" s="1282"/>
      <c r="H19" s="1282"/>
      <c r="I19" s="1282"/>
      <c r="AB19" s="66"/>
      <c r="AC19" s="66"/>
      <c r="AD19" s="195"/>
      <c r="AE19" s="195"/>
      <c r="AF19" s="195"/>
      <c r="AG19" s="195"/>
      <c r="AH19" s="195"/>
      <c r="AI19" s="195"/>
      <c r="AJ19" s="195"/>
      <c r="AK19" s="195"/>
      <c r="AL19" s="195"/>
      <c r="AM19" s="195"/>
      <c r="AN19" s="195"/>
      <c r="AO19" s="195"/>
      <c r="AP19" s="195"/>
      <c r="AQ19" s="195"/>
      <c r="AR19" s="195"/>
      <c r="AS19" s="195"/>
      <c r="AT19" s="195"/>
      <c r="AU19" s="195"/>
      <c r="AV19" s="195"/>
      <c r="AW19" s="195"/>
      <c r="AX19" s="195"/>
      <c r="AY19" s="195"/>
      <c r="AZ19" s="195"/>
      <c r="BA19" s="195"/>
      <c r="BB19" s="195"/>
      <c r="BC19" s="195"/>
      <c r="BD19" s="195"/>
      <c r="BE19" s="195"/>
      <c r="BF19" s="195"/>
      <c r="BG19" s="195"/>
      <c r="BH19" s="195"/>
      <c r="BI19" s="195"/>
      <c r="BJ19" s="195"/>
      <c r="BK19" s="195"/>
      <c r="BL19" s="195"/>
      <c r="BM19" s="195"/>
      <c r="BN19" s="195"/>
      <c r="BO19" s="195"/>
      <c r="BP19" s="195"/>
      <c r="BQ19" s="195"/>
    </row>
    <row r="20" spans="1:69" ht="11.25" thickBot="1">
      <c r="A20" s="49"/>
      <c r="B20" s="49"/>
      <c r="C20" s="402" t="s">
        <v>46</v>
      </c>
      <c r="D20" s="66"/>
      <c r="E20" s="66"/>
      <c r="F20" s="194" t="s">
        <v>228</v>
      </c>
      <c r="G20" s="194" t="s">
        <v>248</v>
      </c>
      <c r="H20" s="1285" t="s">
        <v>292</v>
      </c>
      <c r="I20" s="1285"/>
      <c r="AB20" s="66"/>
      <c r="AC20" s="66"/>
      <c r="AD20" s="195"/>
      <c r="AE20" s="195"/>
      <c r="AF20" s="195"/>
      <c r="AG20" s="195"/>
      <c r="AH20" s="195"/>
      <c r="AI20" s="195"/>
      <c r="AJ20" s="195"/>
      <c r="AK20" s="195"/>
      <c r="AL20" s="195"/>
      <c r="AM20" s="195"/>
      <c r="AN20" s="195"/>
      <c r="AO20" s="195"/>
      <c r="AP20" s="195"/>
      <c r="AQ20" s="195"/>
      <c r="AR20" s="195"/>
      <c r="AS20" s="195"/>
      <c r="AT20" s="195"/>
      <c r="AU20" s="195"/>
      <c r="AV20" s="195"/>
      <c r="AW20" s="195"/>
      <c r="AX20" s="195"/>
      <c r="AY20" s="195"/>
      <c r="AZ20" s="195"/>
      <c r="BA20" s="195"/>
      <c r="BB20" s="195"/>
      <c r="BC20" s="195"/>
      <c r="BD20" s="195"/>
      <c r="BE20" s="195"/>
      <c r="BF20" s="195"/>
      <c r="BG20" s="195"/>
      <c r="BH20" s="195"/>
      <c r="BI20" s="195"/>
      <c r="BJ20" s="195"/>
      <c r="BK20" s="195"/>
      <c r="BL20" s="195"/>
      <c r="BM20" s="195"/>
      <c r="BN20" s="195"/>
      <c r="BO20" s="195"/>
      <c r="BP20" s="195"/>
      <c r="BQ20" s="195"/>
    </row>
    <row r="21" spans="1:69" ht="10.5" hidden="1">
      <c r="A21" s="49"/>
      <c r="B21" s="49"/>
      <c r="C21" s="433" t="s">
        <v>246</v>
      </c>
      <c r="D21" s="434"/>
      <c r="E21" s="434"/>
      <c r="F21" s="435"/>
      <c r="G21" s="436"/>
      <c r="H21" s="1286"/>
      <c r="I21" s="1287"/>
      <c r="AB21" s="66"/>
      <c r="AC21" s="66"/>
      <c r="AD21" s="195"/>
      <c r="AE21" s="195"/>
      <c r="AF21" s="195"/>
      <c r="AG21" s="195"/>
      <c r="AH21" s="195"/>
      <c r="AI21" s="195"/>
      <c r="AJ21" s="195"/>
      <c r="AK21" s="195"/>
      <c r="AL21" s="195"/>
      <c r="AM21" s="195"/>
      <c r="AN21" s="195"/>
      <c r="AO21" s="195"/>
      <c r="AP21" s="195"/>
      <c r="AQ21" s="195"/>
      <c r="AR21" s="195"/>
      <c r="AS21" s="195"/>
      <c r="AT21" s="195"/>
      <c r="AU21" s="195"/>
      <c r="AV21" s="195"/>
      <c r="AW21" s="195"/>
      <c r="AX21" s="195"/>
      <c r="AY21" s="195"/>
      <c r="AZ21" s="195"/>
      <c r="BA21" s="195"/>
      <c r="BB21" s="195"/>
      <c r="BC21" s="195"/>
      <c r="BD21" s="195"/>
      <c r="BE21" s="195"/>
      <c r="BF21" s="195"/>
      <c r="BG21" s="195"/>
      <c r="BH21" s="195"/>
      <c r="BI21" s="195"/>
      <c r="BJ21" s="195"/>
      <c r="BK21" s="195"/>
      <c r="BL21" s="195"/>
      <c r="BM21" s="195"/>
      <c r="BN21" s="195"/>
      <c r="BO21" s="195"/>
      <c r="BP21" s="195"/>
      <c r="BQ21" s="195"/>
    </row>
    <row r="22" spans="1:69" ht="10.5">
      <c r="A22" s="49"/>
      <c r="B22" s="49"/>
      <c r="C22" s="1283" t="s">
        <v>173</v>
      </c>
      <c r="D22" s="1284"/>
      <c r="E22" s="1284"/>
      <c r="F22" s="437">
        <v>44012</v>
      </c>
      <c r="G22" s="438">
        <v>0</v>
      </c>
      <c r="H22" s="1288">
        <v>50000</v>
      </c>
      <c r="I22" s="1289"/>
      <c r="AB22" s="66"/>
      <c r="AC22" s="66"/>
      <c r="AD22" s="195"/>
      <c r="AE22" s="195"/>
      <c r="AF22" s="195"/>
      <c r="AG22" s="195"/>
      <c r="AH22" s="195"/>
      <c r="AI22" s="195"/>
      <c r="AJ22" s="195"/>
      <c r="AK22" s="195"/>
      <c r="AL22" s="195"/>
      <c r="AM22" s="195"/>
      <c r="AN22" s="195"/>
      <c r="AO22" s="195"/>
      <c r="AP22" s="195"/>
      <c r="AQ22" s="195"/>
      <c r="AR22" s="195"/>
      <c r="AS22" s="195"/>
      <c r="AT22" s="195"/>
      <c r="AU22" s="195"/>
      <c r="AV22" s="195"/>
      <c r="AW22" s="195"/>
      <c r="AX22" s="195"/>
      <c r="AY22" s="195"/>
      <c r="AZ22" s="195"/>
      <c r="BA22" s="195"/>
      <c r="BB22" s="195"/>
      <c r="BC22" s="195"/>
      <c r="BD22" s="195"/>
      <c r="BE22" s="195"/>
      <c r="BF22" s="195"/>
      <c r="BG22" s="195"/>
      <c r="BH22" s="195"/>
      <c r="BI22" s="195"/>
      <c r="BJ22" s="195"/>
      <c r="BK22" s="195"/>
      <c r="BL22" s="195"/>
      <c r="BM22" s="195"/>
      <c r="BN22" s="195"/>
      <c r="BO22" s="195"/>
      <c r="BP22" s="195"/>
      <c r="BQ22" s="195"/>
    </row>
    <row r="23" spans="1:69" ht="10.5">
      <c r="A23" s="49"/>
      <c r="B23" s="49"/>
      <c r="C23" s="1279" t="s">
        <v>172</v>
      </c>
      <c r="D23" s="1280"/>
      <c r="E23" s="1280"/>
      <c r="F23" s="386">
        <v>44012</v>
      </c>
      <c r="G23" s="196">
        <v>1</v>
      </c>
      <c r="H23" s="1290">
        <v>5000</v>
      </c>
      <c r="I23" s="1291"/>
      <c r="AB23" s="66"/>
      <c r="AC23" s="66"/>
      <c r="AD23" s="195"/>
      <c r="AE23" s="195"/>
      <c r="AF23" s="195"/>
      <c r="AG23" s="195"/>
      <c r="AH23" s="195"/>
      <c r="AI23" s="195"/>
      <c r="AJ23" s="195"/>
      <c r="AK23" s="195"/>
      <c r="AL23" s="195"/>
      <c r="AM23" s="195"/>
      <c r="AN23" s="195"/>
      <c r="AO23" s="195"/>
      <c r="AP23" s="195"/>
      <c r="AQ23" s="195"/>
      <c r="AR23" s="195"/>
      <c r="AS23" s="195"/>
      <c r="AT23" s="195"/>
      <c r="AU23" s="195"/>
      <c r="AV23" s="195"/>
      <c r="AW23" s="195"/>
      <c r="AX23" s="195"/>
      <c r="AY23" s="195"/>
      <c r="AZ23" s="195"/>
      <c r="BA23" s="195"/>
      <c r="BB23" s="195"/>
      <c r="BC23" s="195"/>
      <c r="BD23" s="195"/>
      <c r="BE23" s="195"/>
      <c r="BF23" s="195"/>
      <c r="BG23" s="195"/>
      <c r="BH23" s="195"/>
      <c r="BI23" s="195"/>
      <c r="BJ23" s="195"/>
      <c r="BK23" s="195"/>
      <c r="BL23" s="195"/>
      <c r="BM23" s="195"/>
      <c r="BN23" s="195"/>
      <c r="BO23" s="195"/>
      <c r="BP23" s="195"/>
      <c r="BQ23" s="195"/>
    </row>
    <row r="24" spans="1:69" ht="10.5">
      <c r="A24" s="49"/>
      <c r="B24" s="49"/>
      <c r="C24" s="1279" t="s">
        <v>174</v>
      </c>
      <c r="D24" s="1280"/>
      <c r="E24" s="1280"/>
      <c r="F24" s="386">
        <v>44012</v>
      </c>
      <c r="G24" s="196">
        <v>2</v>
      </c>
      <c r="H24" s="1290">
        <v>3000</v>
      </c>
      <c r="I24" s="1291"/>
      <c r="AB24" s="66"/>
      <c r="AC24" s="66"/>
      <c r="AD24" s="195"/>
      <c r="AE24" s="195"/>
      <c r="AF24" s="195"/>
      <c r="AG24" s="195"/>
      <c r="AH24" s="195"/>
      <c r="AI24" s="195"/>
      <c r="AJ24" s="195"/>
      <c r="AK24" s="195"/>
      <c r="AL24" s="195"/>
      <c r="AM24" s="195"/>
      <c r="AN24" s="195"/>
      <c r="AO24" s="195"/>
      <c r="AP24" s="195"/>
      <c r="AQ24" s="195"/>
      <c r="AR24" s="195"/>
      <c r="AS24" s="195"/>
      <c r="AT24" s="195"/>
      <c r="AU24" s="195"/>
      <c r="AV24" s="195"/>
      <c r="AW24" s="195"/>
      <c r="AX24" s="195"/>
      <c r="AY24" s="195"/>
      <c r="AZ24" s="195"/>
      <c r="BA24" s="195"/>
      <c r="BB24" s="195"/>
      <c r="BC24" s="195"/>
      <c r="BD24" s="195"/>
      <c r="BE24" s="195"/>
      <c r="BF24" s="195"/>
      <c r="BG24" s="195"/>
      <c r="BH24" s="195"/>
      <c r="BI24" s="195"/>
      <c r="BJ24" s="195"/>
      <c r="BK24" s="195"/>
      <c r="BL24" s="195"/>
      <c r="BM24" s="195"/>
      <c r="BN24" s="195"/>
      <c r="BO24" s="195"/>
      <c r="BP24" s="195"/>
      <c r="BQ24" s="195"/>
    </row>
    <row r="25" spans="1:69" ht="10.5">
      <c r="A25" s="49"/>
      <c r="B25" s="49"/>
      <c r="C25" s="1279" t="s">
        <v>175</v>
      </c>
      <c r="D25" s="1280"/>
      <c r="E25" s="1280"/>
      <c r="F25" s="386">
        <v>44012</v>
      </c>
      <c r="G25" s="196">
        <v>3</v>
      </c>
      <c r="H25" s="1290">
        <v>65000</v>
      </c>
      <c r="I25" s="1291"/>
      <c r="AB25" s="66"/>
      <c r="AC25" s="66"/>
      <c r="AD25" s="195"/>
      <c r="AE25" s="195"/>
      <c r="AF25" s="195"/>
      <c r="AG25" s="195"/>
      <c r="AH25" s="195"/>
      <c r="AI25" s="195"/>
      <c r="AJ25" s="195"/>
      <c r="AK25" s="195"/>
      <c r="AL25" s="195"/>
      <c r="AM25" s="195"/>
      <c r="AN25" s="195"/>
      <c r="AO25" s="195"/>
      <c r="AP25" s="195"/>
      <c r="AQ25" s="195"/>
      <c r="AR25" s="195"/>
      <c r="AS25" s="195"/>
      <c r="AT25" s="195"/>
      <c r="AU25" s="195"/>
      <c r="AV25" s="195"/>
      <c r="AW25" s="195"/>
      <c r="AX25" s="195"/>
      <c r="AY25" s="195"/>
      <c r="AZ25" s="195"/>
      <c r="BA25" s="195"/>
      <c r="BB25" s="195"/>
      <c r="BC25" s="195"/>
      <c r="BD25" s="195"/>
      <c r="BE25" s="195"/>
      <c r="BF25" s="195"/>
      <c r="BG25" s="195"/>
      <c r="BH25" s="195"/>
      <c r="BI25" s="195"/>
      <c r="BJ25" s="195"/>
      <c r="BK25" s="195"/>
      <c r="BL25" s="195"/>
      <c r="BM25" s="195"/>
      <c r="BN25" s="195"/>
      <c r="BO25" s="195"/>
      <c r="BP25" s="195"/>
      <c r="BQ25" s="195"/>
    </row>
    <row r="26" spans="1:69" ht="10.5">
      <c r="A26" s="49"/>
      <c r="B26" s="49"/>
      <c r="C26" s="1279" t="s">
        <v>182</v>
      </c>
      <c r="D26" s="1280"/>
      <c r="E26" s="1280"/>
      <c r="F26" s="386">
        <v>44012</v>
      </c>
      <c r="G26" s="196">
        <v>1</v>
      </c>
      <c r="H26" s="1290">
        <v>2700</v>
      </c>
      <c r="I26" s="1291"/>
      <c r="AB26" s="66"/>
      <c r="AC26" s="66"/>
      <c r="AD26" s="195"/>
      <c r="AE26" s="195"/>
      <c r="AF26" s="195"/>
      <c r="AG26" s="195"/>
      <c r="AH26" s="195"/>
      <c r="AI26" s="195"/>
      <c r="AJ26" s="195"/>
      <c r="AK26" s="195"/>
      <c r="AL26" s="195"/>
      <c r="AM26" s="195"/>
      <c r="AN26" s="195"/>
      <c r="AO26" s="195"/>
      <c r="AP26" s="195"/>
      <c r="AQ26" s="195"/>
      <c r="AR26" s="195"/>
      <c r="AS26" s="195"/>
      <c r="AT26" s="195"/>
      <c r="AU26" s="195"/>
      <c r="AV26" s="195"/>
      <c r="AW26" s="195"/>
      <c r="AX26" s="195"/>
      <c r="AY26" s="195"/>
      <c r="AZ26" s="195"/>
      <c r="BA26" s="195"/>
      <c r="BB26" s="195"/>
      <c r="BC26" s="195"/>
      <c r="BD26" s="195"/>
      <c r="BE26" s="195"/>
      <c r="BF26" s="195"/>
      <c r="BG26" s="195"/>
      <c r="BH26" s="195"/>
      <c r="BI26" s="195"/>
      <c r="BJ26" s="195"/>
      <c r="BK26" s="195"/>
      <c r="BL26" s="195"/>
      <c r="BM26" s="195"/>
      <c r="BN26" s="195"/>
      <c r="BO26" s="195"/>
      <c r="BP26" s="195"/>
      <c r="BQ26" s="195"/>
    </row>
    <row r="27" spans="1:69" ht="10.5">
      <c r="A27" s="49"/>
      <c r="B27" s="49"/>
      <c r="C27" s="1279"/>
      <c r="D27" s="1280"/>
      <c r="E27" s="1280"/>
      <c r="F27" s="386"/>
      <c r="G27" s="196"/>
      <c r="H27" s="1290"/>
      <c r="I27" s="1291"/>
      <c r="AB27" s="66"/>
      <c r="AC27" s="66"/>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row>
    <row r="28" spans="1:69" ht="10.5">
      <c r="A28" s="49"/>
      <c r="B28" s="49"/>
      <c r="C28" s="1279"/>
      <c r="D28" s="1280"/>
      <c r="E28" s="1280"/>
      <c r="F28" s="386"/>
      <c r="G28" s="196"/>
      <c r="H28" s="1290"/>
      <c r="I28" s="1291"/>
      <c r="AB28" s="66"/>
      <c r="AC28" s="66"/>
      <c r="AD28" s="195"/>
      <c r="AE28" s="195"/>
      <c r="AF28" s="195"/>
      <c r="AG28" s="195"/>
      <c r="AH28" s="195"/>
      <c r="AI28" s="195"/>
      <c r="AJ28" s="195"/>
      <c r="AK28" s="195"/>
      <c r="AL28" s="195"/>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c r="BK28" s="195"/>
      <c r="BL28" s="195"/>
      <c r="BM28" s="195"/>
      <c r="BN28" s="195"/>
      <c r="BO28" s="195"/>
      <c r="BP28" s="195"/>
      <c r="BQ28" s="195"/>
    </row>
    <row r="29" spans="1:69" ht="10.5">
      <c r="A29" s="49"/>
      <c r="B29" s="49"/>
      <c r="C29" s="1279"/>
      <c r="D29" s="1280"/>
      <c r="E29" s="1280"/>
      <c r="F29" s="386"/>
      <c r="G29" s="196"/>
      <c r="H29" s="1290"/>
      <c r="I29" s="1291"/>
      <c r="AB29" s="66"/>
      <c r="AC29" s="66"/>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195"/>
      <c r="BN29" s="195"/>
      <c r="BO29" s="195"/>
      <c r="BP29" s="195"/>
      <c r="BQ29" s="195"/>
    </row>
    <row r="30" spans="1:69" ht="10.5">
      <c r="A30" s="49"/>
      <c r="B30" s="49"/>
      <c r="C30" s="1279"/>
      <c r="D30" s="1280"/>
      <c r="E30" s="1280"/>
      <c r="F30" s="386"/>
      <c r="G30" s="196"/>
      <c r="H30" s="1290"/>
      <c r="I30" s="1291"/>
      <c r="AB30" s="66"/>
      <c r="AC30" s="66"/>
      <c r="AD30" s="195"/>
      <c r="AE30" s="195"/>
      <c r="AF30" s="195"/>
      <c r="AG30" s="195"/>
      <c r="AH30" s="195"/>
      <c r="AI30" s="195"/>
      <c r="AJ30" s="195"/>
      <c r="AK30" s="195"/>
      <c r="AL30" s="195"/>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c r="BK30" s="195"/>
      <c r="BL30" s="195"/>
      <c r="BM30" s="195"/>
      <c r="BN30" s="195"/>
      <c r="BO30" s="195"/>
      <c r="BP30" s="195"/>
      <c r="BQ30" s="195"/>
    </row>
    <row r="31" spans="1:69" ht="10.5">
      <c r="A31" s="49"/>
      <c r="B31" s="49"/>
      <c r="C31" s="1279"/>
      <c r="D31" s="1280"/>
      <c r="E31" s="1280"/>
      <c r="F31" s="386"/>
      <c r="G31" s="247"/>
      <c r="H31" s="1290"/>
      <c r="I31" s="1291"/>
      <c r="AB31" s="66"/>
      <c r="AC31" s="66"/>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c r="BM31" s="195"/>
      <c r="BN31" s="195"/>
      <c r="BO31" s="195"/>
      <c r="BP31" s="195"/>
      <c r="BQ31" s="195"/>
    </row>
    <row r="32" spans="1:69" ht="10.5">
      <c r="A32" s="49"/>
      <c r="B32" s="49"/>
      <c r="C32" s="1279"/>
      <c r="D32" s="1280"/>
      <c r="E32" s="1280"/>
      <c r="F32" s="386"/>
      <c r="G32" s="247"/>
      <c r="H32" s="1290"/>
      <c r="I32" s="1291"/>
      <c r="AB32" s="66"/>
      <c r="AC32" s="66"/>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row>
    <row r="33" spans="1:69" ht="10.5">
      <c r="A33" s="49"/>
      <c r="B33" s="49"/>
      <c r="C33" s="1279"/>
      <c r="D33" s="1280"/>
      <c r="E33" s="1280"/>
      <c r="F33" s="386"/>
      <c r="G33" s="247"/>
      <c r="H33" s="1290"/>
      <c r="I33" s="1291"/>
      <c r="AB33" s="66"/>
      <c r="AC33" s="66"/>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row>
    <row r="34" spans="1:69" ht="10.5">
      <c r="A34" s="49"/>
      <c r="B34" s="49"/>
      <c r="C34" s="1279"/>
      <c r="D34" s="1280"/>
      <c r="E34" s="1280"/>
      <c r="F34" s="386"/>
      <c r="G34" s="247"/>
      <c r="H34" s="1290"/>
      <c r="I34" s="1291"/>
      <c r="AB34" s="66"/>
      <c r="AC34" s="66"/>
      <c r="AD34" s="195"/>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95"/>
      <c r="BA34" s="195"/>
      <c r="BB34" s="195"/>
      <c r="BC34" s="195"/>
      <c r="BD34" s="195"/>
      <c r="BE34" s="195"/>
      <c r="BF34" s="195"/>
      <c r="BG34" s="195"/>
      <c r="BH34" s="195"/>
      <c r="BI34" s="195"/>
      <c r="BJ34" s="195"/>
      <c r="BK34" s="195"/>
      <c r="BL34" s="195"/>
      <c r="BM34" s="195"/>
      <c r="BN34" s="195"/>
      <c r="BO34" s="195"/>
      <c r="BP34" s="195"/>
      <c r="BQ34" s="195"/>
    </row>
    <row r="35" spans="1:69" ht="10.5">
      <c r="A35" s="49"/>
      <c r="B35" s="49"/>
      <c r="C35" s="1279"/>
      <c r="D35" s="1280"/>
      <c r="E35" s="1280"/>
      <c r="F35" s="386"/>
      <c r="G35" s="247"/>
      <c r="H35" s="1290"/>
      <c r="I35" s="1291"/>
      <c r="AB35" s="66"/>
      <c r="AC35" s="66"/>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row>
    <row r="36" spans="1:69" ht="10.5">
      <c r="A36" s="49"/>
      <c r="B36" s="49"/>
      <c r="C36" s="1279"/>
      <c r="D36" s="1280"/>
      <c r="E36" s="1280"/>
      <c r="F36" s="386"/>
      <c r="G36" s="247"/>
      <c r="H36" s="1290"/>
      <c r="I36" s="1291"/>
      <c r="AB36" s="66"/>
      <c r="AC36" s="66"/>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c r="BK36" s="195"/>
      <c r="BL36" s="195"/>
      <c r="BM36" s="195"/>
      <c r="BN36" s="195"/>
      <c r="BO36" s="195"/>
      <c r="BP36" s="195"/>
      <c r="BQ36" s="195"/>
    </row>
    <row r="37" spans="1:69" ht="10.5">
      <c r="A37" s="49"/>
      <c r="B37" s="49"/>
      <c r="C37" s="1279"/>
      <c r="D37" s="1280"/>
      <c r="E37" s="1280"/>
      <c r="F37" s="386"/>
      <c r="G37" s="247"/>
      <c r="H37" s="1290"/>
      <c r="I37" s="1291"/>
      <c r="AB37" s="66"/>
      <c r="AC37" s="66"/>
      <c r="AD37" s="195"/>
      <c r="AE37" s="195"/>
      <c r="AF37" s="195"/>
      <c r="AG37" s="195"/>
      <c r="AH37" s="195"/>
      <c r="AI37" s="195"/>
      <c r="AJ37" s="195"/>
      <c r="AK37" s="195"/>
      <c r="AL37" s="195"/>
      <c r="AM37" s="195"/>
      <c r="AN37" s="195"/>
      <c r="AO37" s="195"/>
      <c r="AP37" s="195"/>
      <c r="AQ37" s="195"/>
      <c r="AR37" s="195"/>
      <c r="AS37" s="195"/>
      <c r="AT37" s="195"/>
      <c r="AU37" s="195"/>
      <c r="AV37" s="195"/>
      <c r="AW37" s="195"/>
      <c r="AX37" s="195"/>
      <c r="AY37" s="195"/>
      <c r="AZ37" s="195"/>
      <c r="BA37" s="195"/>
      <c r="BB37" s="195"/>
      <c r="BC37" s="195"/>
      <c r="BD37" s="195"/>
      <c r="BE37" s="195"/>
      <c r="BF37" s="195"/>
      <c r="BG37" s="195"/>
      <c r="BH37" s="195"/>
      <c r="BI37" s="195"/>
      <c r="BJ37" s="195"/>
      <c r="BK37" s="195"/>
      <c r="BL37" s="195"/>
      <c r="BM37" s="195"/>
      <c r="BN37" s="195"/>
      <c r="BO37" s="195"/>
      <c r="BP37" s="195"/>
      <c r="BQ37" s="195"/>
    </row>
    <row r="38" spans="1:69" ht="10.5">
      <c r="A38" s="49"/>
      <c r="B38" s="49"/>
      <c r="C38" s="1279"/>
      <c r="D38" s="1280"/>
      <c r="E38" s="1280"/>
      <c r="F38" s="386"/>
      <c r="G38" s="247"/>
      <c r="H38" s="1290"/>
      <c r="I38" s="1291"/>
      <c r="AB38" s="66"/>
      <c r="AC38" s="66"/>
      <c r="AD38" s="195"/>
      <c r="AE38" s="195"/>
      <c r="AF38" s="195"/>
      <c r="AG38" s="195"/>
      <c r="AH38" s="195"/>
      <c r="AI38" s="195"/>
      <c r="AJ38" s="195"/>
      <c r="AK38" s="195"/>
      <c r="AL38" s="195"/>
      <c r="AM38" s="195"/>
      <c r="AN38" s="195"/>
      <c r="AO38" s="195"/>
      <c r="AP38" s="195"/>
      <c r="AQ38" s="195"/>
      <c r="AR38" s="195"/>
      <c r="AS38" s="195"/>
      <c r="AT38" s="195"/>
      <c r="AU38" s="195"/>
      <c r="AV38" s="195"/>
      <c r="AW38" s="195"/>
      <c r="AX38" s="195"/>
      <c r="AY38" s="195"/>
      <c r="AZ38" s="195"/>
      <c r="BA38" s="195"/>
      <c r="BB38" s="195"/>
      <c r="BC38" s="195"/>
      <c r="BD38" s="195"/>
      <c r="BE38" s="195"/>
      <c r="BF38" s="195"/>
      <c r="BG38" s="195"/>
      <c r="BH38" s="195"/>
      <c r="BI38" s="195"/>
      <c r="BJ38" s="195"/>
      <c r="BK38" s="195"/>
      <c r="BL38" s="195"/>
      <c r="BM38" s="195"/>
      <c r="BN38" s="195"/>
      <c r="BO38" s="195"/>
      <c r="BP38" s="195"/>
      <c r="BQ38" s="195"/>
    </row>
    <row r="39" spans="1:69" ht="10.5">
      <c r="A39" s="49"/>
      <c r="B39" s="49"/>
      <c r="C39" s="1279"/>
      <c r="D39" s="1280"/>
      <c r="E39" s="1280"/>
      <c r="F39" s="386"/>
      <c r="G39" s="247"/>
      <c r="H39" s="1290"/>
      <c r="I39" s="1291"/>
      <c r="AB39" s="66"/>
      <c r="AC39" s="66"/>
      <c r="AD39" s="195"/>
      <c r="AE39" s="195"/>
      <c r="AF39" s="195"/>
      <c r="AG39" s="195"/>
      <c r="AH39" s="195"/>
      <c r="AI39" s="195"/>
      <c r="AJ39" s="195"/>
      <c r="AK39" s="195"/>
      <c r="AL39" s="195"/>
      <c r="AM39" s="195"/>
      <c r="AN39" s="195"/>
      <c r="AO39" s="195"/>
      <c r="AP39" s="195"/>
      <c r="AQ39" s="195"/>
      <c r="AR39" s="195"/>
      <c r="AS39" s="195"/>
      <c r="AT39" s="195"/>
      <c r="AU39" s="195"/>
      <c r="AV39" s="195"/>
      <c r="AW39" s="195"/>
      <c r="AX39" s="195"/>
      <c r="AY39" s="195"/>
      <c r="AZ39" s="195"/>
      <c r="BA39" s="195"/>
      <c r="BB39" s="195"/>
      <c r="BC39" s="195"/>
      <c r="BD39" s="195"/>
      <c r="BE39" s="195"/>
      <c r="BF39" s="195"/>
      <c r="BG39" s="195"/>
      <c r="BH39" s="195"/>
      <c r="BI39" s="195"/>
      <c r="BJ39" s="195"/>
      <c r="BK39" s="195"/>
      <c r="BL39" s="195"/>
      <c r="BM39" s="195"/>
      <c r="BN39" s="195"/>
      <c r="BO39" s="195"/>
      <c r="BP39" s="195"/>
      <c r="BQ39" s="195"/>
    </row>
    <row r="40" spans="1:69" ht="10.5">
      <c r="A40" s="49"/>
      <c r="B40" s="49"/>
      <c r="C40" s="1279"/>
      <c r="D40" s="1280"/>
      <c r="E40" s="1280"/>
      <c r="F40" s="386"/>
      <c r="G40" s="247"/>
      <c r="H40" s="1290"/>
      <c r="I40" s="1291"/>
      <c r="AB40" s="66"/>
      <c r="AC40" s="66"/>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5"/>
      <c r="AZ40" s="195"/>
      <c r="BA40" s="195"/>
      <c r="BB40" s="195"/>
      <c r="BC40" s="195"/>
      <c r="BD40" s="195"/>
      <c r="BE40" s="195"/>
      <c r="BF40" s="195"/>
      <c r="BG40" s="195"/>
      <c r="BH40" s="195"/>
      <c r="BI40" s="195"/>
      <c r="BJ40" s="195"/>
      <c r="BK40" s="195"/>
      <c r="BL40" s="195"/>
      <c r="BM40" s="195"/>
      <c r="BN40" s="195"/>
      <c r="BO40" s="195"/>
      <c r="BP40" s="195"/>
      <c r="BQ40" s="195"/>
    </row>
    <row r="41" spans="1:69" ht="10.5">
      <c r="A41" s="49"/>
      <c r="B41" s="49"/>
      <c r="C41" s="1279"/>
      <c r="D41" s="1280"/>
      <c r="E41" s="1280"/>
      <c r="F41" s="386"/>
      <c r="G41" s="247"/>
      <c r="H41" s="1290"/>
      <c r="I41" s="1291"/>
      <c r="AB41" s="66"/>
      <c r="AC41" s="66"/>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195"/>
      <c r="BJ41" s="195"/>
      <c r="BK41" s="195"/>
      <c r="BL41" s="195"/>
      <c r="BM41" s="195"/>
      <c r="BN41" s="195"/>
      <c r="BO41" s="195"/>
      <c r="BP41" s="195"/>
      <c r="BQ41" s="195"/>
    </row>
    <row r="42" spans="1:69" ht="10.5">
      <c r="A42" s="49"/>
      <c r="B42" s="49"/>
      <c r="C42" s="1279"/>
      <c r="D42" s="1280"/>
      <c r="E42" s="1280"/>
      <c r="F42" s="386"/>
      <c r="G42" s="247"/>
      <c r="H42" s="1290"/>
      <c r="I42" s="1291"/>
      <c r="AB42" s="66"/>
      <c r="AC42" s="66"/>
      <c r="AD42" s="195"/>
      <c r="AE42" s="195"/>
      <c r="AF42" s="195"/>
      <c r="AG42" s="195"/>
      <c r="AH42" s="195"/>
      <c r="AI42" s="195"/>
      <c r="AJ42" s="195"/>
      <c r="AK42" s="195"/>
      <c r="AL42" s="195"/>
      <c r="AM42" s="195"/>
      <c r="AN42" s="195"/>
      <c r="AO42" s="195"/>
      <c r="AP42" s="195"/>
      <c r="AQ42" s="195"/>
      <c r="AR42" s="195"/>
      <c r="AS42" s="195"/>
      <c r="AT42" s="195"/>
      <c r="AU42" s="195"/>
      <c r="AV42" s="195"/>
      <c r="AW42" s="195"/>
      <c r="AX42" s="195"/>
      <c r="AY42" s="195"/>
      <c r="AZ42" s="195"/>
      <c r="BA42" s="195"/>
      <c r="BB42" s="195"/>
      <c r="BC42" s="195"/>
      <c r="BD42" s="195"/>
      <c r="BE42" s="195"/>
      <c r="BF42" s="195"/>
      <c r="BG42" s="195"/>
      <c r="BH42" s="195"/>
      <c r="BI42" s="195"/>
      <c r="BJ42" s="195"/>
      <c r="BK42" s="195"/>
      <c r="BL42" s="195"/>
      <c r="BM42" s="195"/>
      <c r="BN42" s="195"/>
      <c r="BO42" s="195"/>
      <c r="BP42" s="195"/>
      <c r="BQ42" s="195"/>
    </row>
    <row r="43" spans="1:69" ht="10.5">
      <c r="A43" s="49"/>
      <c r="B43" s="49"/>
      <c r="C43" s="1279"/>
      <c r="D43" s="1280"/>
      <c r="E43" s="1280"/>
      <c r="F43" s="386"/>
      <c r="G43" s="247"/>
      <c r="H43" s="1290"/>
      <c r="I43" s="1291"/>
      <c r="AB43" s="66"/>
      <c r="AC43" s="66"/>
      <c r="AD43" s="195"/>
      <c r="AE43" s="195"/>
      <c r="AF43" s="195"/>
      <c r="AG43" s="195"/>
      <c r="AH43" s="195"/>
      <c r="AI43" s="195"/>
      <c r="AJ43" s="195"/>
      <c r="AK43" s="195"/>
      <c r="AL43" s="195"/>
      <c r="AM43" s="195"/>
      <c r="AN43" s="195"/>
      <c r="AO43" s="195"/>
      <c r="AP43" s="195"/>
      <c r="AQ43" s="195"/>
      <c r="AR43" s="195"/>
      <c r="AS43" s="195"/>
      <c r="AT43" s="195"/>
      <c r="AU43" s="195"/>
      <c r="AV43" s="195"/>
      <c r="AW43" s="195"/>
      <c r="AX43" s="195"/>
      <c r="AY43" s="195"/>
      <c r="AZ43" s="195"/>
      <c r="BA43" s="195"/>
      <c r="BB43" s="195"/>
      <c r="BC43" s="195"/>
      <c r="BD43" s="195"/>
      <c r="BE43" s="195"/>
      <c r="BF43" s="195"/>
      <c r="BG43" s="195"/>
      <c r="BH43" s="195"/>
      <c r="BI43" s="195"/>
      <c r="BJ43" s="195"/>
      <c r="BK43" s="195"/>
      <c r="BL43" s="195"/>
      <c r="BM43" s="195"/>
      <c r="BN43" s="195"/>
      <c r="BO43" s="195"/>
      <c r="BP43" s="195"/>
      <c r="BQ43" s="195"/>
    </row>
    <row r="44" spans="1:69" ht="11.25" thickBot="1">
      <c r="A44" s="49"/>
      <c r="B44" s="49"/>
      <c r="C44" s="1292"/>
      <c r="D44" s="1293"/>
      <c r="E44" s="1293"/>
      <c r="F44" s="387"/>
      <c r="G44" s="248"/>
      <c r="H44" s="1296"/>
      <c r="I44" s="1297"/>
      <c r="AB44" s="66"/>
      <c r="AC44" s="66"/>
      <c r="AD44" s="195"/>
      <c r="AE44" s="195"/>
      <c r="AF44" s="195"/>
      <c r="AG44" s="195"/>
      <c r="AH44" s="195"/>
      <c r="AI44" s="195"/>
      <c r="AJ44" s="195"/>
      <c r="AK44" s="195"/>
      <c r="AL44" s="195"/>
      <c r="AM44" s="195"/>
      <c r="AN44" s="195"/>
      <c r="AO44" s="195"/>
      <c r="AP44" s="195"/>
      <c r="AQ44" s="195"/>
      <c r="AR44" s="195"/>
      <c r="AS44" s="195"/>
      <c r="AT44" s="195"/>
      <c r="AU44" s="195"/>
      <c r="AV44" s="195"/>
      <c r="AW44" s="195"/>
      <c r="AX44" s="195"/>
      <c r="AY44" s="195"/>
      <c r="AZ44" s="195"/>
      <c r="BA44" s="195"/>
      <c r="BB44" s="195"/>
      <c r="BC44" s="195"/>
      <c r="BD44" s="195"/>
      <c r="BE44" s="195"/>
      <c r="BF44" s="195"/>
      <c r="BG44" s="195"/>
      <c r="BH44" s="195"/>
      <c r="BI44" s="195"/>
      <c r="BJ44" s="195"/>
      <c r="BK44" s="195"/>
      <c r="BL44" s="195"/>
      <c r="BM44" s="195"/>
      <c r="BN44" s="195"/>
      <c r="BO44" s="195"/>
      <c r="BP44" s="195"/>
      <c r="BQ44" s="195"/>
    </row>
    <row r="45" spans="1:69" ht="12.75">
      <c r="A45" s="49"/>
      <c r="B45" s="49"/>
      <c r="C45" s="1295" t="s">
        <v>305</v>
      </c>
      <c r="D45" s="1295"/>
      <c r="E45" s="1295"/>
      <c r="F45" s="49"/>
      <c r="G45" s="49"/>
      <c r="H45" s="1294">
        <v>125700</v>
      </c>
      <c r="I45" s="1294"/>
      <c r="AB45" s="66"/>
      <c r="AC45" s="66"/>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95"/>
      <c r="BQ45" s="195"/>
    </row>
    <row r="46" spans="1:69" ht="10.5">
      <c r="A46" s="49"/>
      <c r="B46" s="49"/>
      <c r="C46" s="66"/>
      <c r="D46" s="66"/>
      <c r="E46" s="66"/>
      <c r="F46" s="66"/>
      <c r="G46" s="66"/>
      <c r="H46" s="66"/>
      <c r="I46" s="66"/>
      <c r="J46" s="195"/>
      <c r="K46" s="195"/>
      <c r="L46" s="195"/>
      <c r="M46" s="195"/>
      <c r="N46" s="195"/>
      <c r="O46" s="195"/>
      <c r="P46" s="195"/>
      <c r="Q46" s="195"/>
      <c r="R46" s="66"/>
      <c r="S46" s="66"/>
      <c r="T46" s="66"/>
      <c r="U46" s="66"/>
      <c r="V46" s="66"/>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5"/>
      <c r="BO46" s="195"/>
      <c r="BP46" s="195"/>
      <c r="BQ46" s="195"/>
    </row>
    <row r="47" spans="1:69" ht="10.5">
      <c r="A47" s="49"/>
      <c r="B47" s="49"/>
      <c r="C47" s="66"/>
      <c r="D47" s="66"/>
      <c r="E47" s="66"/>
      <c r="F47" s="66"/>
      <c r="G47" s="66"/>
      <c r="H47" s="66"/>
      <c r="I47" s="66"/>
      <c r="J47" s="195"/>
      <c r="K47" s="195"/>
      <c r="L47" s="195"/>
      <c r="M47" s="195"/>
      <c r="N47" s="195"/>
      <c r="O47" s="195"/>
      <c r="P47" s="195"/>
      <c r="Q47" s="195"/>
      <c r="R47" s="66"/>
      <c r="S47" s="66"/>
      <c r="T47" s="66"/>
      <c r="U47" s="66"/>
      <c r="V47" s="66"/>
      <c r="W47" s="195"/>
      <c r="X47" s="195"/>
      <c r="Y47" s="195"/>
      <c r="Z47" s="195"/>
      <c r="AA47" s="195"/>
      <c r="AB47" s="195"/>
      <c r="AC47" s="195"/>
      <c r="AD47" s="195"/>
      <c r="AE47" s="195"/>
      <c r="AF47" s="195"/>
      <c r="AG47" s="195"/>
      <c r="AH47" s="195"/>
      <c r="AI47" s="195"/>
      <c r="AJ47" s="195"/>
      <c r="AK47" s="195"/>
      <c r="AL47" s="195"/>
      <c r="AM47" s="195"/>
      <c r="AN47" s="195"/>
      <c r="AO47" s="195"/>
      <c r="AP47" s="195"/>
      <c r="AQ47" s="195"/>
      <c r="AR47" s="195"/>
      <c r="AS47" s="195"/>
      <c r="AT47" s="195"/>
      <c r="AU47" s="195"/>
      <c r="AV47" s="195"/>
      <c r="AW47" s="195"/>
      <c r="AX47" s="195"/>
      <c r="AY47" s="195"/>
      <c r="AZ47" s="195"/>
      <c r="BA47" s="195"/>
      <c r="BB47" s="195"/>
      <c r="BC47" s="195"/>
      <c r="BD47" s="195"/>
      <c r="BE47" s="195"/>
      <c r="BF47" s="195"/>
      <c r="BG47" s="195"/>
      <c r="BH47" s="195"/>
      <c r="BI47" s="195"/>
      <c r="BJ47" s="195"/>
      <c r="BK47" s="195"/>
      <c r="BL47" s="195"/>
      <c r="BM47" s="195"/>
      <c r="BN47" s="195"/>
      <c r="BO47" s="195"/>
      <c r="BP47" s="195"/>
      <c r="BQ47" s="195"/>
    </row>
    <row r="48" spans="1:69" ht="12.75">
      <c r="A48" s="49"/>
      <c r="B48" s="49"/>
      <c r="C48" s="197" t="s">
        <v>306</v>
      </c>
      <c r="D48" s="66"/>
      <c r="E48" s="66"/>
      <c r="F48" s="66"/>
      <c r="G48" s="66"/>
      <c r="H48" s="66"/>
      <c r="I48" s="66"/>
      <c r="J48" s="195"/>
      <c r="K48" s="195"/>
      <c r="L48" s="195"/>
      <c r="M48" s="195"/>
      <c r="N48" s="195"/>
      <c r="O48" s="195"/>
      <c r="P48" s="195"/>
      <c r="Q48" s="195"/>
      <c r="R48" s="195"/>
      <c r="S48" s="195"/>
      <c r="T48" s="195"/>
      <c r="U48" s="195"/>
      <c r="V48" s="195"/>
      <c r="W48" s="195"/>
      <c r="X48" s="195"/>
      <c r="Y48" s="195"/>
      <c r="Z48" s="195"/>
      <c r="AA48" s="195"/>
      <c r="AB48" s="195"/>
      <c r="AC48" s="195"/>
      <c r="AD48" s="195"/>
      <c r="AE48" s="195"/>
      <c r="AF48" s="195"/>
      <c r="AG48" s="195"/>
      <c r="AH48" s="195"/>
      <c r="AI48" s="195"/>
      <c r="AJ48" s="195"/>
      <c r="AK48" s="195"/>
      <c r="AL48" s="195"/>
      <c r="AM48" s="195"/>
      <c r="AN48" s="195"/>
      <c r="AO48" s="195"/>
      <c r="AP48" s="195"/>
      <c r="AQ48" s="195"/>
      <c r="AR48" s="195"/>
      <c r="AS48" s="195"/>
      <c r="AT48" s="195"/>
      <c r="AU48" s="195"/>
      <c r="AV48" s="195"/>
      <c r="AW48" s="195"/>
      <c r="AX48" s="195"/>
      <c r="AY48" s="195"/>
      <c r="AZ48" s="195"/>
      <c r="BA48" s="195"/>
      <c r="BB48" s="195"/>
      <c r="BC48" s="195"/>
      <c r="BD48" s="195"/>
      <c r="BE48" s="195"/>
      <c r="BF48" s="195"/>
      <c r="BG48" s="195"/>
      <c r="BH48" s="195"/>
      <c r="BI48" s="195"/>
      <c r="BJ48" s="195"/>
      <c r="BK48" s="195"/>
      <c r="BL48" s="195"/>
      <c r="BM48" s="195"/>
      <c r="BN48" s="195"/>
      <c r="BO48" s="195"/>
      <c r="BP48" s="195"/>
      <c r="BQ48" s="195"/>
    </row>
    <row r="49" spans="1:69" ht="10.5">
      <c r="A49" s="49"/>
      <c r="B49" s="49"/>
      <c r="C49" s="66"/>
      <c r="D49" s="66"/>
      <c r="E49" s="66"/>
      <c r="F49" s="66"/>
      <c r="G49" s="66"/>
      <c r="H49" s="66"/>
      <c r="I49" s="66"/>
      <c r="J49" s="195"/>
      <c r="K49" s="195"/>
      <c r="L49" s="195"/>
      <c r="M49" s="195"/>
      <c r="N49" s="195"/>
      <c r="O49" s="195"/>
      <c r="P49" s="195"/>
      <c r="Q49" s="195"/>
      <c r="R49" s="195"/>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195"/>
      <c r="AR49" s="195"/>
      <c r="AS49" s="195"/>
      <c r="AT49" s="195"/>
      <c r="AU49" s="195"/>
      <c r="AV49" s="195"/>
      <c r="AW49" s="195"/>
      <c r="AX49" s="195"/>
      <c r="AY49" s="195"/>
      <c r="AZ49" s="195"/>
      <c r="BA49" s="195"/>
      <c r="BB49" s="195"/>
      <c r="BC49" s="195"/>
      <c r="BD49" s="195"/>
      <c r="BE49" s="195"/>
      <c r="BF49" s="195"/>
      <c r="BG49" s="195"/>
      <c r="BH49" s="195"/>
      <c r="BI49" s="195"/>
      <c r="BJ49" s="195"/>
      <c r="BK49" s="195"/>
      <c r="BL49" s="195"/>
      <c r="BM49" s="195"/>
      <c r="BN49" s="195"/>
      <c r="BO49" s="195"/>
      <c r="BP49" s="195"/>
      <c r="BQ49" s="195"/>
    </row>
    <row r="50" spans="1:69" ht="10.5">
      <c r="A50" s="49"/>
      <c r="B50" s="49"/>
      <c r="C50" s="66"/>
      <c r="D50" s="233" t="s">
        <v>46</v>
      </c>
      <c r="E50" s="219"/>
      <c r="F50" s="219"/>
      <c r="G50" s="219"/>
      <c r="H50" s="220"/>
      <c r="I50" s="212"/>
      <c r="J50" s="221"/>
      <c r="K50" s="222"/>
      <c r="L50" s="222"/>
      <c r="M50" s="222"/>
      <c r="N50" s="222"/>
      <c r="O50" s="222"/>
      <c r="P50" s="222"/>
      <c r="Q50" s="222"/>
      <c r="R50" s="222"/>
      <c r="S50" s="222"/>
      <c r="T50" s="222"/>
      <c r="U50" s="222"/>
      <c r="V50" s="222"/>
      <c r="W50" s="222"/>
      <c r="X50" s="222"/>
      <c r="Y50" s="222"/>
      <c r="Z50" s="222"/>
      <c r="AA50" s="222"/>
      <c r="AB50" s="222"/>
      <c r="AC50" s="222"/>
      <c r="AD50" s="222"/>
      <c r="AE50" s="222"/>
      <c r="AF50" s="222"/>
      <c r="AG50" s="222"/>
      <c r="AH50" s="222"/>
      <c r="AI50" s="222"/>
      <c r="AJ50" s="222"/>
      <c r="AK50" s="222"/>
      <c r="AL50" s="222"/>
      <c r="AM50" s="222"/>
      <c r="AN50" s="222"/>
      <c r="AO50" s="222"/>
      <c r="AP50" s="222"/>
      <c r="AQ50" s="222"/>
      <c r="AR50" s="222"/>
      <c r="AS50" s="222"/>
      <c r="AT50" s="222"/>
      <c r="AU50" s="222"/>
      <c r="AV50" s="222"/>
      <c r="AW50" s="222"/>
      <c r="AX50" s="222"/>
      <c r="AY50" s="222"/>
      <c r="AZ50" s="222"/>
      <c r="BA50" s="222"/>
      <c r="BB50" s="222"/>
      <c r="BC50" s="222"/>
      <c r="BD50" s="222"/>
      <c r="BE50" s="222"/>
      <c r="BF50" s="222"/>
      <c r="BG50" s="222"/>
      <c r="BH50" s="222"/>
      <c r="BI50" s="222"/>
      <c r="BJ50" s="222"/>
      <c r="BK50" s="222"/>
      <c r="BL50" s="222"/>
      <c r="BM50" s="222"/>
      <c r="BN50" s="222"/>
      <c r="BO50" s="222"/>
      <c r="BP50" s="222"/>
      <c r="BQ50" s="223"/>
    </row>
    <row r="51" spans="1:69" ht="10.5">
      <c r="A51" s="49"/>
      <c r="B51" s="49"/>
      <c r="C51" s="66"/>
      <c r="D51" s="234" t="s">
        <v>173</v>
      </c>
      <c r="E51" s="203"/>
      <c r="F51" s="203"/>
      <c r="G51" s="203"/>
      <c r="H51" s="200"/>
      <c r="I51" s="66"/>
      <c r="J51" s="232">
        <v>0</v>
      </c>
      <c r="K51" s="232">
        <v>0</v>
      </c>
      <c r="L51" s="232">
        <v>0</v>
      </c>
      <c r="M51" s="232">
        <v>0</v>
      </c>
      <c r="N51" s="232">
        <v>0</v>
      </c>
      <c r="O51" s="232">
        <v>50000</v>
      </c>
      <c r="P51" s="232">
        <v>0</v>
      </c>
      <c r="Q51" s="232">
        <v>0</v>
      </c>
      <c r="R51" s="232">
        <v>0</v>
      </c>
      <c r="S51" s="232">
        <v>0</v>
      </c>
      <c r="T51" s="232">
        <v>0</v>
      </c>
      <c r="U51" s="232">
        <v>0</v>
      </c>
      <c r="V51" s="232">
        <v>0</v>
      </c>
      <c r="W51" s="232">
        <v>0</v>
      </c>
      <c r="X51" s="232">
        <v>0</v>
      </c>
      <c r="Y51" s="232">
        <v>0</v>
      </c>
      <c r="Z51" s="232">
        <v>0</v>
      </c>
      <c r="AA51" s="232">
        <v>0</v>
      </c>
      <c r="AB51" s="232">
        <v>0</v>
      </c>
      <c r="AC51" s="232">
        <v>0</v>
      </c>
      <c r="AD51" s="232">
        <v>0</v>
      </c>
      <c r="AE51" s="232">
        <v>0</v>
      </c>
      <c r="AF51" s="232">
        <v>0</v>
      </c>
      <c r="AG51" s="232">
        <v>0</v>
      </c>
      <c r="AH51" s="232">
        <v>0</v>
      </c>
      <c r="AI51" s="232">
        <v>0</v>
      </c>
      <c r="AJ51" s="232">
        <v>0</v>
      </c>
      <c r="AK51" s="232">
        <v>0</v>
      </c>
      <c r="AL51" s="232">
        <v>0</v>
      </c>
      <c r="AM51" s="232">
        <v>0</v>
      </c>
      <c r="AN51" s="232">
        <v>0</v>
      </c>
      <c r="AO51" s="232">
        <v>0</v>
      </c>
      <c r="AP51" s="232">
        <v>0</v>
      </c>
      <c r="AQ51" s="232">
        <v>0</v>
      </c>
      <c r="AR51" s="232">
        <v>0</v>
      </c>
      <c r="AS51" s="232">
        <v>0</v>
      </c>
      <c r="AT51" s="232">
        <v>0</v>
      </c>
      <c r="AU51" s="232">
        <v>0</v>
      </c>
      <c r="AV51" s="232">
        <v>0</v>
      </c>
      <c r="AW51" s="232">
        <v>0</v>
      </c>
      <c r="AX51" s="232">
        <v>0</v>
      </c>
      <c r="AY51" s="232">
        <v>0</v>
      </c>
      <c r="AZ51" s="232">
        <v>0</v>
      </c>
      <c r="BA51" s="232">
        <v>0</v>
      </c>
      <c r="BB51" s="232">
        <v>0</v>
      </c>
      <c r="BC51" s="232">
        <v>0</v>
      </c>
      <c r="BD51" s="232">
        <v>0</v>
      </c>
      <c r="BE51" s="232">
        <v>0</v>
      </c>
      <c r="BF51" s="232">
        <v>0</v>
      </c>
      <c r="BG51" s="232">
        <v>0</v>
      </c>
      <c r="BH51" s="232">
        <v>0</v>
      </c>
      <c r="BI51" s="232">
        <v>0</v>
      </c>
      <c r="BJ51" s="232">
        <v>0</v>
      </c>
      <c r="BK51" s="232">
        <v>0</v>
      </c>
      <c r="BL51" s="232">
        <v>0</v>
      </c>
      <c r="BM51" s="232">
        <v>0</v>
      </c>
      <c r="BN51" s="232">
        <v>0</v>
      </c>
      <c r="BO51" s="232">
        <v>0</v>
      </c>
      <c r="BP51" s="232">
        <v>0</v>
      </c>
      <c r="BQ51" s="232">
        <v>0</v>
      </c>
    </row>
    <row r="52" spans="1:69" ht="10.5">
      <c r="A52" s="49"/>
      <c r="B52" s="49"/>
      <c r="C52" s="66"/>
      <c r="D52" s="234" t="s">
        <v>172</v>
      </c>
      <c r="E52" s="203"/>
      <c r="F52" s="203"/>
      <c r="G52" s="203"/>
      <c r="H52" s="200"/>
      <c r="I52" s="66"/>
      <c r="J52" s="232">
        <v>0</v>
      </c>
      <c r="K52" s="232">
        <v>0</v>
      </c>
      <c r="L52" s="232">
        <v>0</v>
      </c>
      <c r="M52" s="232">
        <v>0</v>
      </c>
      <c r="N52" s="232">
        <v>0</v>
      </c>
      <c r="O52" s="232">
        <v>5000</v>
      </c>
      <c r="P52" s="232">
        <v>0</v>
      </c>
      <c r="Q52" s="232">
        <v>0</v>
      </c>
      <c r="R52" s="232">
        <v>0</v>
      </c>
      <c r="S52" s="232">
        <v>0</v>
      </c>
      <c r="T52" s="232">
        <v>0</v>
      </c>
      <c r="U52" s="232">
        <v>0</v>
      </c>
      <c r="V52" s="232">
        <v>0</v>
      </c>
      <c r="W52" s="232">
        <v>0</v>
      </c>
      <c r="X52" s="232">
        <v>0</v>
      </c>
      <c r="Y52" s="232">
        <v>0</v>
      </c>
      <c r="Z52" s="232">
        <v>0</v>
      </c>
      <c r="AA52" s="232">
        <v>0</v>
      </c>
      <c r="AB52" s="232">
        <v>0</v>
      </c>
      <c r="AC52" s="232">
        <v>0</v>
      </c>
      <c r="AD52" s="232">
        <v>0</v>
      </c>
      <c r="AE52" s="232">
        <v>0</v>
      </c>
      <c r="AF52" s="232">
        <v>0</v>
      </c>
      <c r="AG52" s="232">
        <v>0</v>
      </c>
      <c r="AH52" s="232">
        <v>0</v>
      </c>
      <c r="AI52" s="232">
        <v>0</v>
      </c>
      <c r="AJ52" s="232">
        <v>0</v>
      </c>
      <c r="AK52" s="232">
        <v>0</v>
      </c>
      <c r="AL52" s="232">
        <v>0</v>
      </c>
      <c r="AM52" s="232">
        <v>0</v>
      </c>
      <c r="AN52" s="232">
        <v>0</v>
      </c>
      <c r="AO52" s="232">
        <v>0</v>
      </c>
      <c r="AP52" s="232">
        <v>0</v>
      </c>
      <c r="AQ52" s="232">
        <v>0</v>
      </c>
      <c r="AR52" s="232">
        <v>0</v>
      </c>
      <c r="AS52" s="232">
        <v>0</v>
      </c>
      <c r="AT52" s="232">
        <v>0</v>
      </c>
      <c r="AU52" s="232">
        <v>0</v>
      </c>
      <c r="AV52" s="232">
        <v>0</v>
      </c>
      <c r="AW52" s="232">
        <v>0</v>
      </c>
      <c r="AX52" s="232">
        <v>0</v>
      </c>
      <c r="AY52" s="232">
        <v>0</v>
      </c>
      <c r="AZ52" s="232">
        <v>0</v>
      </c>
      <c r="BA52" s="232">
        <v>0</v>
      </c>
      <c r="BB52" s="232">
        <v>0</v>
      </c>
      <c r="BC52" s="232">
        <v>0</v>
      </c>
      <c r="BD52" s="232">
        <v>0</v>
      </c>
      <c r="BE52" s="232">
        <v>0</v>
      </c>
      <c r="BF52" s="232">
        <v>0</v>
      </c>
      <c r="BG52" s="232">
        <v>0</v>
      </c>
      <c r="BH52" s="232">
        <v>0</v>
      </c>
      <c r="BI52" s="232">
        <v>0</v>
      </c>
      <c r="BJ52" s="232">
        <v>0</v>
      </c>
      <c r="BK52" s="232">
        <v>0</v>
      </c>
      <c r="BL52" s="232">
        <v>0</v>
      </c>
      <c r="BM52" s="232">
        <v>0</v>
      </c>
      <c r="BN52" s="232">
        <v>0</v>
      </c>
      <c r="BO52" s="232">
        <v>0</v>
      </c>
      <c r="BP52" s="232">
        <v>0</v>
      </c>
      <c r="BQ52" s="232">
        <v>0</v>
      </c>
    </row>
    <row r="53" spans="1:69" ht="10.5">
      <c r="A53" s="49"/>
      <c r="B53" s="49"/>
      <c r="C53" s="66"/>
      <c r="D53" s="234" t="s">
        <v>174</v>
      </c>
      <c r="E53" s="203"/>
      <c r="F53" s="203"/>
      <c r="G53" s="203"/>
      <c r="H53" s="200"/>
      <c r="I53" s="66"/>
      <c r="J53" s="232">
        <v>0</v>
      </c>
      <c r="K53" s="232">
        <v>0</v>
      </c>
      <c r="L53" s="232">
        <v>0</v>
      </c>
      <c r="M53" s="232">
        <v>0</v>
      </c>
      <c r="N53" s="232">
        <v>0</v>
      </c>
      <c r="O53" s="232">
        <v>3000</v>
      </c>
      <c r="P53" s="232">
        <v>0</v>
      </c>
      <c r="Q53" s="232">
        <v>0</v>
      </c>
      <c r="R53" s="232">
        <v>0</v>
      </c>
      <c r="S53" s="232">
        <v>0</v>
      </c>
      <c r="T53" s="232">
        <v>0</v>
      </c>
      <c r="U53" s="232">
        <v>0</v>
      </c>
      <c r="V53" s="232">
        <v>0</v>
      </c>
      <c r="W53" s="232">
        <v>0</v>
      </c>
      <c r="X53" s="232">
        <v>0</v>
      </c>
      <c r="Y53" s="232">
        <v>0</v>
      </c>
      <c r="Z53" s="232">
        <v>0</v>
      </c>
      <c r="AA53" s="232">
        <v>0</v>
      </c>
      <c r="AB53" s="232">
        <v>0</v>
      </c>
      <c r="AC53" s="232">
        <v>0</v>
      </c>
      <c r="AD53" s="232">
        <v>0</v>
      </c>
      <c r="AE53" s="232">
        <v>0</v>
      </c>
      <c r="AF53" s="232">
        <v>0</v>
      </c>
      <c r="AG53" s="232">
        <v>0</v>
      </c>
      <c r="AH53" s="232">
        <v>0</v>
      </c>
      <c r="AI53" s="232">
        <v>0</v>
      </c>
      <c r="AJ53" s="232">
        <v>0</v>
      </c>
      <c r="AK53" s="232">
        <v>0</v>
      </c>
      <c r="AL53" s="232">
        <v>0</v>
      </c>
      <c r="AM53" s="232">
        <v>0</v>
      </c>
      <c r="AN53" s="232">
        <v>0</v>
      </c>
      <c r="AO53" s="232">
        <v>0</v>
      </c>
      <c r="AP53" s="232">
        <v>0</v>
      </c>
      <c r="AQ53" s="232">
        <v>0</v>
      </c>
      <c r="AR53" s="232">
        <v>0</v>
      </c>
      <c r="AS53" s="232">
        <v>0</v>
      </c>
      <c r="AT53" s="232">
        <v>0</v>
      </c>
      <c r="AU53" s="232">
        <v>0</v>
      </c>
      <c r="AV53" s="232">
        <v>0</v>
      </c>
      <c r="AW53" s="232">
        <v>0</v>
      </c>
      <c r="AX53" s="232">
        <v>0</v>
      </c>
      <c r="AY53" s="232">
        <v>0</v>
      </c>
      <c r="AZ53" s="232">
        <v>0</v>
      </c>
      <c r="BA53" s="232">
        <v>0</v>
      </c>
      <c r="BB53" s="232">
        <v>0</v>
      </c>
      <c r="BC53" s="232">
        <v>0</v>
      </c>
      <c r="BD53" s="232">
        <v>0</v>
      </c>
      <c r="BE53" s="232">
        <v>0</v>
      </c>
      <c r="BF53" s="232">
        <v>0</v>
      </c>
      <c r="BG53" s="232">
        <v>0</v>
      </c>
      <c r="BH53" s="232">
        <v>0</v>
      </c>
      <c r="BI53" s="232">
        <v>0</v>
      </c>
      <c r="BJ53" s="232">
        <v>0</v>
      </c>
      <c r="BK53" s="232">
        <v>0</v>
      </c>
      <c r="BL53" s="232">
        <v>0</v>
      </c>
      <c r="BM53" s="232">
        <v>0</v>
      </c>
      <c r="BN53" s="232">
        <v>0</v>
      </c>
      <c r="BO53" s="232">
        <v>0</v>
      </c>
      <c r="BP53" s="232">
        <v>0</v>
      </c>
      <c r="BQ53" s="232">
        <v>0</v>
      </c>
    </row>
    <row r="54" spans="1:69" ht="10.5">
      <c r="A54" s="49"/>
      <c r="B54" s="49"/>
      <c r="C54" s="66"/>
      <c r="D54" s="234" t="s">
        <v>175</v>
      </c>
      <c r="E54" s="203"/>
      <c r="F54" s="203"/>
      <c r="G54" s="203"/>
      <c r="H54" s="200"/>
      <c r="I54" s="66"/>
      <c r="J54" s="232">
        <v>0</v>
      </c>
      <c r="K54" s="232">
        <v>0</v>
      </c>
      <c r="L54" s="232">
        <v>0</v>
      </c>
      <c r="M54" s="232">
        <v>0</v>
      </c>
      <c r="N54" s="232">
        <v>0</v>
      </c>
      <c r="O54" s="232">
        <v>65000</v>
      </c>
      <c r="P54" s="232">
        <v>0</v>
      </c>
      <c r="Q54" s="232">
        <v>0</v>
      </c>
      <c r="R54" s="232">
        <v>0</v>
      </c>
      <c r="S54" s="232">
        <v>0</v>
      </c>
      <c r="T54" s="232">
        <v>0</v>
      </c>
      <c r="U54" s="232">
        <v>0</v>
      </c>
      <c r="V54" s="232">
        <v>0</v>
      </c>
      <c r="W54" s="232">
        <v>0</v>
      </c>
      <c r="X54" s="232">
        <v>0</v>
      </c>
      <c r="Y54" s="232">
        <v>0</v>
      </c>
      <c r="Z54" s="232">
        <v>0</v>
      </c>
      <c r="AA54" s="232">
        <v>0</v>
      </c>
      <c r="AB54" s="232">
        <v>0</v>
      </c>
      <c r="AC54" s="232">
        <v>0</v>
      </c>
      <c r="AD54" s="232">
        <v>0</v>
      </c>
      <c r="AE54" s="232">
        <v>0</v>
      </c>
      <c r="AF54" s="232">
        <v>0</v>
      </c>
      <c r="AG54" s="232">
        <v>0</v>
      </c>
      <c r="AH54" s="232">
        <v>0</v>
      </c>
      <c r="AI54" s="232">
        <v>0</v>
      </c>
      <c r="AJ54" s="232">
        <v>0</v>
      </c>
      <c r="AK54" s="232">
        <v>0</v>
      </c>
      <c r="AL54" s="232">
        <v>0</v>
      </c>
      <c r="AM54" s="232">
        <v>0</v>
      </c>
      <c r="AN54" s="232">
        <v>0</v>
      </c>
      <c r="AO54" s="232">
        <v>0</v>
      </c>
      <c r="AP54" s="232">
        <v>0</v>
      </c>
      <c r="AQ54" s="232">
        <v>0</v>
      </c>
      <c r="AR54" s="232">
        <v>0</v>
      </c>
      <c r="AS54" s="232">
        <v>0</v>
      </c>
      <c r="AT54" s="232">
        <v>0</v>
      </c>
      <c r="AU54" s="232">
        <v>0</v>
      </c>
      <c r="AV54" s="232">
        <v>0</v>
      </c>
      <c r="AW54" s="232">
        <v>0</v>
      </c>
      <c r="AX54" s="232">
        <v>0</v>
      </c>
      <c r="AY54" s="232">
        <v>0</v>
      </c>
      <c r="AZ54" s="232">
        <v>0</v>
      </c>
      <c r="BA54" s="232">
        <v>0</v>
      </c>
      <c r="BB54" s="232">
        <v>0</v>
      </c>
      <c r="BC54" s="232">
        <v>0</v>
      </c>
      <c r="BD54" s="232">
        <v>0</v>
      </c>
      <c r="BE54" s="232">
        <v>0</v>
      </c>
      <c r="BF54" s="232">
        <v>0</v>
      </c>
      <c r="BG54" s="232">
        <v>0</v>
      </c>
      <c r="BH54" s="232">
        <v>0</v>
      </c>
      <c r="BI54" s="232">
        <v>0</v>
      </c>
      <c r="BJ54" s="232">
        <v>0</v>
      </c>
      <c r="BK54" s="232">
        <v>0</v>
      </c>
      <c r="BL54" s="232">
        <v>0</v>
      </c>
      <c r="BM54" s="232">
        <v>0</v>
      </c>
      <c r="BN54" s="232">
        <v>0</v>
      </c>
      <c r="BO54" s="232">
        <v>0</v>
      </c>
      <c r="BP54" s="232">
        <v>0</v>
      </c>
      <c r="BQ54" s="232">
        <v>0</v>
      </c>
    </row>
    <row r="55" spans="1:69" ht="10.5">
      <c r="A55" s="49"/>
      <c r="B55" s="49"/>
      <c r="C55" s="66"/>
      <c r="D55" s="234" t="s">
        <v>182</v>
      </c>
      <c r="E55" s="203"/>
      <c r="F55" s="203"/>
      <c r="G55" s="203"/>
      <c r="H55" s="200"/>
      <c r="I55" s="66"/>
      <c r="J55" s="232">
        <v>0</v>
      </c>
      <c r="K55" s="232">
        <v>0</v>
      </c>
      <c r="L55" s="232">
        <v>0</v>
      </c>
      <c r="M55" s="232">
        <v>0</v>
      </c>
      <c r="N55" s="232">
        <v>0</v>
      </c>
      <c r="O55" s="232">
        <v>2700</v>
      </c>
      <c r="P55" s="232">
        <v>0</v>
      </c>
      <c r="Q55" s="232">
        <v>0</v>
      </c>
      <c r="R55" s="232">
        <v>0</v>
      </c>
      <c r="S55" s="232">
        <v>0</v>
      </c>
      <c r="T55" s="232">
        <v>0</v>
      </c>
      <c r="U55" s="232">
        <v>0</v>
      </c>
      <c r="V55" s="232">
        <v>0</v>
      </c>
      <c r="W55" s="232">
        <v>0</v>
      </c>
      <c r="X55" s="232">
        <v>0</v>
      </c>
      <c r="Y55" s="232">
        <v>0</v>
      </c>
      <c r="Z55" s="232">
        <v>0</v>
      </c>
      <c r="AA55" s="232">
        <v>0</v>
      </c>
      <c r="AB55" s="232">
        <v>0</v>
      </c>
      <c r="AC55" s="232">
        <v>0</v>
      </c>
      <c r="AD55" s="232">
        <v>0</v>
      </c>
      <c r="AE55" s="232">
        <v>0</v>
      </c>
      <c r="AF55" s="232">
        <v>0</v>
      </c>
      <c r="AG55" s="232">
        <v>0</v>
      </c>
      <c r="AH55" s="232">
        <v>0</v>
      </c>
      <c r="AI55" s="232">
        <v>0</v>
      </c>
      <c r="AJ55" s="232">
        <v>0</v>
      </c>
      <c r="AK55" s="232">
        <v>0</v>
      </c>
      <c r="AL55" s="232">
        <v>0</v>
      </c>
      <c r="AM55" s="232">
        <v>0</v>
      </c>
      <c r="AN55" s="232">
        <v>0</v>
      </c>
      <c r="AO55" s="232">
        <v>0</v>
      </c>
      <c r="AP55" s="232">
        <v>0</v>
      </c>
      <c r="AQ55" s="232">
        <v>0</v>
      </c>
      <c r="AR55" s="232">
        <v>0</v>
      </c>
      <c r="AS55" s="232">
        <v>0</v>
      </c>
      <c r="AT55" s="232">
        <v>0</v>
      </c>
      <c r="AU55" s="232">
        <v>0</v>
      </c>
      <c r="AV55" s="232">
        <v>0</v>
      </c>
      <c r="AW55" s="232">
        <v>0</v>
      </c>
      <c r="AX55" s="232">
        <v>0</v>
      </c>
      <c r="AY55" s="232">
        <v>0</v>
      </c>
      <c r="AZ55" s="232">
        <v>0</v>
      </c>
      <c r="BA55" s="232">
        <v>0</v>
      </c>
      <c r="BB55" s="232">
        <v>0</v>
      </c>
      <c r="BC55" s="232">
        <v>0</v>
      </c>
      <c r="BD55" s="232">
        <v>0</v>
      </c>
      <c r="BE55" s="232">
        <v>0</v>
      </c>
      <c r="BF55" s="232">
        <v>0</v>
      </c>
      <c r="BG55" s="232">
        <v>0</v>
      </c>
      <c r="BH55" s="232">
        <v>0</v>
      </c>
      <c r="BI55" s="232">
        <v>0</v>
      </c>
      <c r="BJ55" s="232">
        <v>0</v>
      </c>
      <c r="BK55" s="232">
        <v>0</v>
      </c>
      <c r="BL55" s="232">
        <v>0</v>
      </c>
      <c r="BM55" s="232">
        <v>0</v>
      </c>
      <c r="BN55" s="232">
        <v>0</v>
      </c>
      <c r="BO55" s="232">
        <v>0</v>
      </c>
      <c r="BP55" s="232">
        <v>0</v>
      </c>
      <c r="BQ55" s="232">
        <v>0</v>
      </c>
    </row>
    <row r="56" spans="1:69" ht="10.5">
      <c r="A56" s="49"/>
      <c r="B56" s="49"/>
      <c r="C56" s="66"/>
      <c r="D56" s="234">
        <v>0</v>
      </c>
      <c r="E56" s="203"/>
      <c r="F56" s="203"/>
      <c r="G56" s="203"/>
      <c r="H56" s="200"/>
      <c r="I56" s="66"/>
      <c r="J56" s="232">
        <v>0</v>
      </c>
      <c r="K56" s="232">
        <v>0</v>
      </c>
      <c r="L56" s="232">
        <v>0</v>
      </c>
      <c r="M56" s="232">
        <v>0</v>
      </c>
      <c r="N56" s="232">
        <v>0</v>
      </c>
      <c r="O56" s="232">
        <v>0</v>
      </c>
      <c r="P56" s="232">
        <v>0</v>
      </c>
      <c r="Q56" s="232">
        <v>0</v>
      </c>
      <c r="R56" s="232">
        <v>0</v>
      </c>
      <c r="S56" s="232">
        <v>0</v>
      </c>
      <c r="T56" s="232">
        <v>0</v>
      </c>
      <c r="U56" s="232">
        <v>0</v>
      </c>
      <c r="V56" s="232">
        <v>0</v>
      </c>
      <c r="W56" s="232">
        <v>0</v>
      </c>
      <c r="X56" s="232">
        <v>0</v>
      </c>
      <c r="Y56" s="232">
        <v>0</v>
      </c>
      <c r="Z56" s="232">
        <v>0</v>
      </c>
      <c r="AA56" s="232">
        <v>0</v>
      </c>
      <c r="AB56" s="232">
        <v>0</v>
      </c>
      <c r="AC56" s="232">
        <v>0</v>
      </c>
      <c r="AD56" s="232">
        <v>0</v>
      </c>
      <c r="AE56" s="232">
        <v>0</v>
      </c>
      <c r="AF56" s="232">
        <v>0</v>
      </c>
      <c r="AG56" s="232">
        <v>0</v>
      </c>
      <c r="AH56" s="232">
        <v>0</v>
      </c>
      <c r="AI56" s="232">
        <v>0</v>
      </c>
      <c r="AJ56" s="232">
        <v>0</v>
      </c>
      <c r="AK56" s="232">
        <v>0</v>
      </c>
      <c r="AL56" s="232">
        <v>0</v>
      </c>
      <c r="AM56" s="232">
        <v>0</v>
      </c>
      <c r="AN56" s="232">
        <v>0</v>
      </c>
      <c r="AO56" s="232">
        <v>0</v>
      </c>
      <c r="AP56" s="232">
        <v>0</v>
      </c>
      <c r="AQ56" s="232">
        <v>0</v>
      </c>
      <c r="AR56" s="232">
        <v>0</v>
      </c>
      <c r="AS56" s="232">
        <v>0</v>
      </c>
      <c r="AT56" s="232">
        <v>0</v>
      </c>
      <c r="AU56" s="232">
        <v>0</v>
      </c>
      <c r="AV56" s="232">
        <v>0</v>
      </c>
      <c r="AW56" s="232">
        <v>0</v>
      </c>
      <c r="AX56" s="232">
        <v>0</v>
      </c>
      <c r="AY56" s="232">
        <v>0</v>
      </c>
      <c r="AZ56" s="232">
        <v>0</v>
      </c>
      <c r="BA56" s="232">
        <v>0</v>
      </c>
      <c r="BB56" s="232">
        <v>0</v>
      </c>
      <c r="BC56" s="232">
        <v>0</v>
      </c>
      <c r="BD56" s="232">
        <v>0</v>
      </c>
      <c r="BE56" s="232">
        <v>0</v>
      </c>
      <c r="BF56" s="232">
        <v>0</v>
      </c>
      <c r="BG56" s="232">
        <v>0</v>
      </c>
      <c r="BH56" s="232">
        <v>0</v>
      </c>
      <c r="BI56" s="232">
        <v>0</v>
      </c>
      <c r="BJ56" s="232">
        <v>0</v>
      </c>
      <c r="BK56" s="232">
        <v>0</v>
      </c>
      <c r="BL56" s="232">
        <v>0</v>
      </c>
      <c r="BM56" s="232">
        <v>0</v>
      </c>
      <c r="BN56" s="232">
        <v>0</v>
      </c>
      <c r="BO56" s="232">
        <v>0</v>
      </c>
      <c r="BP56" s="232">
        <v>0</v>
      </c>
      <c r="BQ56" s="232">
        <v>0</v>
      </c>
    </row>
    <row r="57" spans="1:69" ht="10.5">
      <c r="A57" s="49"/>
      <c r="B57" s="49"/>
      <c r="C57" s="66"/>
      <c r="D57" s="234">
        <v>0</v>
      </c>
      <c r="E57" s="203"/>
      <c r="F57" s="203"/>
      <c r="G57" s="203"/>
      <c r="H57" s="200"/>
      <c r="I57" s="66"/>
      <c r="J57" s="232">
        <v>0</v>
      </c>
      <c r="K57" s="232">
        <v>0</v>
      </c>
      <c r="L57" s="232">
        <v>0</v>
      </c>
      <c r="M57" s="232">
        <v>0</v>
      </c>
      <c r="N57" s="232">
        <v>0</v>
      </c>
      <c r="O57" s="232">
        <v>0</v>
      </c>
      <c r="P57" s="232">
        <v>0</v>
      </c>
      <c r="Q57" s="232">
        <v>0</v>
      </c>
      <c r="R57" s="232">
        <v>0</v>
      </c>
      <c r="S57" s="232">
        <v>0</v>
      </c>
      <c r="T57" s="232">
        <v>0</v>
      </c>
      <c r="U57" s="232">
        <v>0</v>
      </c>
      <c r="V57" s="232">
        <v>0</v>
      </c>
      <c r="W57" s="232">
        <v>0</v>
      </c>
      <c r="X57" s="232">
        <v>0</v>
      </c>
      <c r="Y57" s="232">
        <v>0</v>
      </c>
      <c r="Z57" s="232">
        <v>0</v>
      </c>
      <c r="AA57" s="232">
        <v>0</v>
      </c>
      <c r="AB57" s="232">
        <v>0</v>
      </c>
      <c r="AC57" s="232">
        <v>0</v>
      </c>
      <c r="AD57" s="232">
        <v>0</v>
      </c>
      <c r="AE57" s="232">
        <v>0</v>
      </c>
      <c r="AF57" s="232">
        <v>0</v>
      </c>
      <c r="AG57" s="232">
        <v>0</v>
      </c>
      <c r="AH57" s="232">
        <v>0</v>
      </c>
      <c r="AI57" s="232">
        <v>0</v>
      </c>
      <c r="AJ57" s="232">
        <v>0</v>
      </c>
      <c r="AK57" s="232">
        <v>0</v>
      </c>
      <c r="AL57" s="232">
        <v>0</v>
      </c>
      <c r="AM57" s="232">
        <v>0</v>
      </c>
      <c r="AN57" s="232">
        <v>0</v>
      </c>
      <c r="AO57" s="232">
        <v>0</v>
      </c>
      <c r="AP57" s="232">
        <v>0</v>
      </c>
      <c r="AQ57" s="232">
        <v>0</v>
      </c>
      <c r="AR57" s="232">
        <v>0</v>
      </c>
      <c r="AS57" s="232">
        <v>0</v>
      </c>
      <c r="AT57" s="232">
        <v>0</v>
      </c>
      <c r="AU57" s="232">
        <v>0</v>
      </c>
      <c r="AV57" s="232">
        <v>0</v>
      </c>
      <c r="AW57" s="232">
        <v>0</v>
      </c>
      <c r="AX57" s="232">
        <v>0</v>
      </c>
      <c r="AY57" s="232">
        <v>0</v>
      </c>
      <c r="AZ57" s="232">
        <v>0</v>
      </c>
      <c r="BA57" s="232">
        <v>0</v>
      </c>
      <c r="BB57" s="232">
        <v>0</v>
      </c>
      <c r="BC57" s="232">
        <v>0</v>
      </c>
      <c r="BD57" s="232">
        <v>0</v>
      </c>
      <c r="BE57" s="232">
        <v>0</v>
      </c>
      <c r="BF57" s="232">
        <v>0</v>
      </c>
      <c r="BG57" s="232">
        <v>0</v>
      </c>
      <c r="BH57" s="232">
        <v>0</v>
      </c>
      <c r="BI57" s="232">
        <v>0</v>
      </c>
      <c r="BJ57" s="232">
        <v>0</v>
      </c>
      <c r="BK57" s="232">
        <v>0</v>
      </c>
      <c r="BL57" s="232">
        <v>0</v>
      </c>
      <c r="BM57" s="232">
        <v>0</v>
      </c>
      <c r="BN57" s="232">
        <v>0</v>
      </c>
      <c r="BO57" s="232">
        <v>0</v>
      </c>
      <c r="BP57" s="232">
        <v>0</v>
      </c>
      <c r="BQ57" s="232">
        <v>0</v>
      </c>
    </row>
    <row r="58" spans="1:69" ht="10.5">
      <c r="A58" s="49"/>
      <c r="B58" s="49"/>
      <c r="C58" s="66"/>
      <c r="D58" s="234">
        <v>0</v>
      </c>
      <c r="E58" s="203"/>
      <c r="F58" s="203"/>
      <c r="G58" s="203"/>
      <c r="H58" s="200"/>
      <c r="I58" s="66"/>
      <c r="J58" s="232">
        <v>0</v>
      </c>
      <c r="K58" s="232">
        <v>0</v>
      </c>
      <c r="L58" s="232">
        <v>0</v>
      </c>
      <c r="M58" s="232">
        <v>0</v>
      </c>
      <c r="N58" s="232">
        <v>0</v>
      </c>
      <c r="O58" s="232">
        <v>0</v>
      </c>
      <c r="P58" s="232">
        <v>0</v>
      </c>
      <c r="Q58" s="232">
        <v>0</v>
      </c>
      <c r="R58" s="232">
        <v>0</v>
      </c>
      <c r="S58" s="232">
        <v>0</v>
      </c>
      <c r="T58" s="232">
        <v>0</v>
      </c>
      <c r="U58" s="232">
        <v>0</v>
      </c>
      <c r="V58" s="232">
        <v>0</v>
      </c>
      <c r="W58" s="232">
        <v>0</v>
      </c>
      <c r="X58" s="232">
        <v>0</v>
      </c>
      <c r="Y58" s="232">
        <v>0</v>
      </c>
      <c r="Z58" s="232">
        <v>0</v>
      </c>
      <c r="AA58" s="232">
        <v>0</v>
      </c>
      <c r="AB58" s="232">
        <v>0</v>
      </c>
      <c r="AC58" s="232">
        <v>0</v>
      </c>
      <c r="AD58" s="232">
        <v>0</v>
      </c>
      <c r="AE58" s="232">
        <v>0</v>
      </c>
      <c r="AF58" s="232">
        <v>0</v>
      </c>
      <c r="AG58" s="232">
        <v>0</v>
      </c>
      <c r="AH58" s="232">
        <v>0</v>
      </c>
      <c r="AI58" s="232">
        <v>0</v>
      </c>
      <c r="AJ58" s="232">
        <v>0</v>
      </c>
      <c r="AK58" s="232">
        <v>0</v>
      </c>
      <c r="AL58" s="232">
        <v>0</v>
      </c>
      <c r="AM58" s="232">
        <v>0</v>
      </c>
      <c r="AN58" s="232">
        <v>0</v>
      </c>
      <c r="AO58" s="232">
        <v>0</v>
      </c>
      <c r="AP58" s="232">
        <v>0</v>
      </c>
      <c r="AQ58" s="232">
        <v>0</v>
      </c>
      <c r="AR58" s="232">
        <v>0</v>
      </c>
      <c r="AS58" s="232">
        <v>0</v>
      </c>
      <c r="AT58" s="232">
        <v>0</v>
      </c>
      <c r="AU58" s="232">
        <v>0</v>
      </c>
      <c r="AV58" s="232">
        <v>0</v>
      </c>
      <c r="AW58" s="232">
        <v>0</v>
      </c>
      <c r="AX58" s="232">
        <v>0</v>
      </c>
      <c r="AY58" s="232">
        <v>0</v>
      </c>
      <c r="AZ58" s="232">
        <v>0</v>
      </c>
      <c r="BA58" s="232">
        <v>0</v>
      </c>
      <c r="BB58" s="232">
        <v>0</v>
      </c>
      <c r="BC58" s="232">
        <v>0</v>
      </c>
      <c r="BD58" s="232">
        <v>0</v>
      </c>
      <c r="BE58" s="232">
        <v>0</v>
      </c>
      <c r="BF58" s="232">
        <v>0</v>
      </c>
      <c r="BG58" s="232">
        <v>0</v>
      </c>
      <c r="BH58" s="232">
        <v>0</v>
      </c>
      <c r="BI58" s="232">
        <v>0</v>
      </c>
      <c r="BJ58" s="232">
        <v>0</v>
      </c>
      <c r="BK58" s="232">
        <v>0</v>
      </c>
      <c r="BL58" s="232">
        <v>0</v>
      </c>
      <c r="BM58" s="232">
        <v>0</v>
      </c>
      <c r="BN58" s="232">
        <v>0</v>
      </c>
      <c r="BO58" s="232">
        <v>0</v>
      </c>
      <c r="BP58" s="232">
        <v>0</v>
      </c>
      <c r="BQ58" s="232">
        <v>0</v>
      </c>
    </row>
    <row r="59" spans="1:69" ht="10.5">
      <c r="A59" s="49"/>
      <c r="B59" s="49"/>
      <c r="C59" s="66"/>
      <c r="D59" s="234">
        <v>0</v>
      </c>
      <c r="E59" s="204"/>
      <c r="F59" s="204"/>
      <c r="G59" s="204"/>
      <c r="H59" s="200"/>
      <c r="I59" s="66"/>
      <c r="J59" s="232">
        <v>0</v>
      </c>
      <c r="K59" s="232">
        <v>0</v>
      </c>
      <c r="L59" s="232">
        <v>0</v>
      </c>
      <c r="M59" s="232">
        <v>0</v>
      </c>
      <c r="N59" s="232">
        <v>0</v>
      </c>
      <c r="O59" s="232">
        <v>0</v>
      </c>
      <c r="P59" s="232">
        <v>0</v>
      </c>
      <c r="Q59" s="232">
        <v>0</v>
      </c>
      <c r="R59" s="232">
        <v>0</v>
      </c>
      <c r="S59" s="232">
        <v>0</v>
      </c>
      <c r="T59" s="232">
        <v>0</v>
      </c>
      <c r="U59" s="232">
        <v>0</v>
      </c>
      <c r="V59" s="232">
        <v>0</v>
      </c>
      <c r="W59" s="232">
        <v>0</v>
      </c>
      <c r="X59" s="232">
        <v>0</v>
      </c>
      <c r="Y59" s="232">
        <v>0</v>
      </c>
      <c r="Z59" s="232">
        <v>0</v>
      </c>
      <c r="AA59" s="232">
        <v>0</v>
      </c>
      <c r="AB59" s="232">
        <v>0</v>
      </c>
      <c r="AC59" s="232">
        <v>0</v>
      </c>
      <c r="AD59" s="232">
        <v>0</v>
      </c>
      <c r="AE59" s="232">
        <v>0</v>
      </c>
      <c r="AF59" s="232">
        <v>0</v>
      </c>
      <c r="AG59" s="232">
        <v>0</v>
      </c>
      <c r="AH59" s="232">
        <v>0</v>
      </c>
      <c r="AI59" s="232">
        <v>0</v>
      </c>
      <c r="AJ59" s="232">
        <v>0</v>
      </c>
      <c r="AK59" s="232">
        <v>0</v>
      </c>
      <c r="AL59" s="232">
        <v>0</v>
      </c>
      <c r="AM59" s="232">
        <v>0</v>
      </c>
      <c r="AN59" s="232">
        <v>0</v>
      </c>
      <c r="AO59" s="232">
        <v>0</v>
      </c>
      <c r="AP59" s="232">
        <v>0</v>
      </c>
      <c r="AQ59" s="232">
        <v>0</v>
      </c>
      <c r="AR59" s="232">
        <v>0</v>
      </c>
      <c r="AS59" s="232">
        <v>0</v>
      </c>
      <c r="AT59" s="232">
        <v>0</v>
      </c>
      <c r="AU59" s="232">
        <v>0</v>
      </c>
      <c r="AV59" s="232">
        <v>0</v>
      </c>
      <c r="AW59" s="232">
        <v>0</v>
      </c>
      <c r="AX59" s="232">
        <v>0</v>
      </c>
      <c r="AY59" s="232">
        <v>0</v>
      </c>
      <c r="AZ59" s="232">
        <v>0</v>
      </c>
      <c r="BA59" s="232">
        <v>0</v>
      </c>
      <c r="BB59" s="232">
        <v>0</v>
      </c>
      <c r="BC59" s="232">
        <v>0</v>
      </c>
      <c r="BD59" s="232">
        <v>0</v>
      </c>
      <c r="BE59" s="232">
        <v>0</v>
      </c>
      <c r="BF59" s="232">
        <v>0</v>
      </c>
      <c r="BG59" s="232">
        <v>0</v>
      </c>
      <c r="BH59" s="232">
        <v>0</v>
      </c>
      <c r="BI59" s="232">
        <v>0</v>
      </c>
      <c r="BJ59" s="232">
        <v>0</v>
      </c>
      <c r="BK59" s="232">
        <v>0</v>
      </c>
      <c r="BL59" s="232">
        <v>0</v>
      </c>
      <c r="BM59" s="232">
        <v>0</v>
      </c>
      <c r="BN59" s="232">
        <v>0</v>
      </c>
      <c r="BO59" s="232">
        <v>0</v>
      </c>
      <c r="BP59" s="232">
        <v>0</v>
      </c>
      <c r="BQ59" s="232">
        <v>0</v>
      </c>
    </row>
    <row r="60" spans="1:69" ht="10.5">
      <c r="A60" s="49"/>
      <c r="B60" s="49"/>
      <c r="C60" s="66"/>
      <c r="D60" s="234">
        <v>0</v>
      </c>
      <c r="E60" s="204"/>
      <c r="F60" s="204"/>
      <c r="G60" s="204"/>
      <c r="H60" s="200"/>
      <c r="I60" s="66"/>
      <c r="J60" s="232">
        <v>0</v>
      </c>
      <c r="K60" s="232">
        <v>0</v>
      </c>
      <c r="L60" s="232">
        <v>0</v>
      </c>
      <c r="M60" s="232">
        <v>0</v>
      </c>
      <c r="N60" s="232">
        <v>0</v>
      </c>
      <c r="O60" s="232">
        <v>0</v>
      </c>
      <c r="P60" s="232">
        <v>0</v>
      </c>
      <c r="Q60" s="232">
        <v>0</v>
      </c>
      <c r="R60" s="232">
        <v>0</v>
      </c>
      <c r="S60" s="232">
        <v>0</v>
      </c>
      <c r="T60" s="232">
        <v>0</v>
      </c>
      <c r="U60" s="232">
        <v>0</v>
      </c>
      <c r="V60" s="232">
        <v>0</v>
      </c>
      <c r="W60" s="232">
        <v>0</v>
      </c>
      <c r="X60" s="232">
        <v>0</v>
      </c>
      <c r="Y60" s="232">
        <v>0</v>
      </c>
      <c r="Z60" s="232">
        <v>0</v>
      </c>
      <c r="AA60" s="232">
        <v>0</v>
      </c>
      <c r="AB60" s="232">
        <v>0</v>
      </c>
      <c r="AC60" s="232">
        <v>0</v>
      </c>
      <c r="AD60" s="232">
        <v>0</v>
      </c>
      <c r="AE60" s="232">
        <v>0</v>
      </c>
      <c r="AF60" s="232">
        <v>0</v>
      </c>
      <c r="AG60" s="232">
        <v>0</v>
      </c>
      <c r="AH60" s="232">
        <v>0</v>
      </c>
      <c r="AI60" s="232">
        <v>0</v>
      </c>
      <c r="AJ60" s="232">
        <v>0</v>
      </c>
      <c r="AK60" s="232">
        <v>0</v>
      </c>
      <c r="AL60" s="232">
        <v>0</v>
      </c>
      <c r="AM60" s="232">
        <v>0</v>
      </c>
      <c r="AN60" s="232">
        <v>0</v>
      </c>
      <c r="AO60" s="232">
        <v>0</v>
      </c>
      <c r="AP60" s="232">
        <v>0</v>
      </c>
      <c r="AQ60" s="232">
        <v>0</v>
      </c>
      <c r="AR60" s="232">
        <v>0</v>
      </c>
      <c r="AS60" s="232">
        <v>0</v>
      </c>
      <c r="AT60" s="232">
        <v>0</v>
      </c>
      <c r="AU60" s="232">
        <v>0</v>
      </c>
      <c r="AV60" s="232">
        <v>0</v>
      </c>
      <c r="AW60" s="232">
        <v>0</v>
      </c>
      <c r="AX60" s="232">
        <v>0</v>
      </c>
      <c r="AY60" s="232">
        <v>0</v>
      </c>
      <c r="AZ60" s="232">
        <v>0</v>
      </c>
      <c r="BA60" s="232">
        <v>0</v>
      </c>
      <c r="BB60" s="232">
        <v>0</v>
      </c>
      <c r="BC60" s="232">
        <v>0</v>
      </c>
      <c r="BD60" s="232">
        <v>0</v>
      </c>
      <c r="BE60" s="232">
        <v>0</v>
      </c>
      <c r="BF60" s="232">
        <v>0</v>
      </c>
      <c r="BG60" s="232">
        <v>0</v>
      </c>
      <c r="BH60" s="232">
        <v>0</v>
      </c>
      <c r="BI60" s="232">
        <v>0</v>
      </c>
      <c r="BJ60" s="232">
        <v>0</v>
      </c>
      <c r="BK60" s="232">
        <v>0</v>
      </c>
      <c r="BL60" s="232">
        <v>0</v>
      </c>
      <c r="BM60" s="232">
        <v>0</v>
      </c>
      <c r="BN60" s="232">
        <v>0</v>
      </c>
      <c r="BO60" s="232">
        <v>0</v>
      </c>
      <c r="BP60" s="232">
        <v>0</v>
      </c>
      <c r="BQ60" s="232">
        <v>0</v>
      </c>
    </row>
    <row r="61" spans="1:69" ht="10.5">
      <c r="A61" s="49"/>
      <c r="B61" s="49"/>
      <c r="C61" s="66"/>
      <c r="D61" s="234">
        <v>0</v>
      </c>
      <c r="E61" s="204"/>
      <c r="F61" s="204"/>
      <c r="G61" s="204"/>
      <c r="H61" s="200"/>
      <c r="I61" s="66"/>
      <c r="J61" s="232">
        <v>0</v>
      </c>
      <c r="K61" s="232">
        <v>0</v>
      </c>
      <c r="L61" s="232">
        <v>0</v>
      </c>
      <c r="M61" s="232">
        <v>0</v>
      </c>
      <c r="N61" s="232">
        <v>0</v>
      </c>
      <c r="O61" s="232">
        <v>0</v>
      </c>
      <c r="P61" s="232">
        <v>0</v>
      </c>
      <c r="Q61" s="232">
        <v>0</v>
      </c>
      <c r="R61" s="232">
        <v>0</v>
      </c>
      <c r="S61" s="232">
        <v>0</v>
      </c>
      <c r="T61" s="232">
        <v>0</v>
      </c>
      <c r="U61" s="232">
        <v>0</v>
      </c>
      <c r="V61" s="232">
        <v>0</v>
      </c>
      <c r="W61" s="232">
        <v>0</v>
      </c>
      <c r="X61" s="232">
        <v>0</v>
      </c>
      <c r="Y61" s="232">
        <v>0</v>
      </c>
      <c r="Z61" s="232">
        <v>0</v>
      </c>
      <c r="AA61" s="232">
        <v>0</v>
      </c>
      <c r="AB61" s="232">
        <v>0</v>
      </c>
      <c r="AC61" s="232">
        <v>0</v>
      </c>
      <c r="AD61" s="232">
        <v>0</v>
      </c>
      <c r="AE61" s="232">
        <v>0</v>
      </c>
      <c r="AF61" s="232">
        <v>0</v>
      </c>
      <c r="AG61" s="232">
        <v>0</v>
      </c>
      <c r="AH61" s="232">
        <v>0</v>
      </c>
      <c r="AI61" s="232">
        <v>0</v>
      </c>
      <c r="AJ61" s="232">
        <v>0</v>
      </c>
      <c r="AK61" s="232">
        <v>0</v>
      </c>
      <c r="AL61" s="232">
        <v>0</v>
      </c>
      <c r="AM61" s="232">
        <v>0</v>
      </c>
      <c r="AN61" s="232">
        <v>0</v>
      </c>
      <c r="AO61" s="232">
        <v>0</v>
      </c>
      <c r="AP61" s="232">
        <v>0</v>
      </c>
      <c r="AQ61" s="232">
        <v>0</v>
      </c>
      <c r="AR61" s="232">
        <v>0</v>
      </c>
      <c r="AS61" s="232">
        <v>0</v>
      </c>
      <c r="AT61" s="232">
        <v>0</v>
      </c>
      <c r="AU61" s="232">
        <v>0</v>
      </c>
      <c r="AV61" s="232">
        <v>0</v>
      </c>
      <c r="AW61" s="232">
        <v>0</v>
      </c>
      <c r="AX61" s="232">
        <v>0</v>
      </c>
      <c r="AY61" s="232">
        <v>0</v>
      </c>
      <c r="AZ61" s="232">
        <v>0</v>
      </c>
      <c r="BA61" s="232">
        <v>0</v>
      </c>
      <c r="BB61" s="232">
        <v>0</v>
      </c>
      <c r="BC61" s="232">
        <v>0</v>
      </c>
      <c r="BD61" s="232">
        <v>0</v>
      </c>
      <c r="BE61" s="232">
        <v>0</v>
      </c>
      <c r="BF61" s="232">
        <v>0</v>
      </c>
      <c r="BG61" s="232">
        <v>0</v>
      </c>
      <c r="BH61" s="232">
        <v>0</v>
      </c>
      <c r="BI61" s="232">
        <v>0</v>
      </c>
      <c r="BJ61" s="232">
        <v>0</v>
      </c>
      <c r="BK61" s="232">
        <v>0</v>
      </c>
      <c r="BL61" s="232">
        <v>0</v>
      </c>
      <c r="BM61" s="232">
        <v>0</v>
      </c>
      <c r="BN61" s="232">
        <v>0</v>
      </c>
      <c r="BO61" s="232">
        <v>0</v>
      </c>
      <c r="BP61" s="232">
        <v>0</v>
      </c>
      <c r="BQ61" s="232">
        <v>0</v>
      </c>
    </row>
    <row r="62" spans="1:69" ht="10.5">
      <c r="A62" s="49"/>
      <c r="B62" s="49"/>
      <c r="C62" s="66"/>
      <c r="D62" s="234">
        <v>0</v>
      </c>
      <c r="E62" s="204"/>
      <c r="F62" s="204"/>
      <c r="G62" s="204"/>
      <c r="H62" s="200"/>
      <c r="I62" s="66"/>
      <c r="J62" s="232">
        <v>0</v>
      </c>
      <c r="K62" s="232">
        <v>0</v>
      </c>
      <c r="L62" s="232">
        <v>0</v>
      </c>
      <c r="M62" s="232">
        <v>0</v>
      </c>
      <c r="N62" s="232">
        <v>0</v>
      </c>
      <c r="O62" s="232">
        <v>0</v>
      </c>
      <c r="P62" s="232">
        <v>0</v>
      </c>
      <c r="Q62" s="232">
        <v>0</v>
      </c>
      <c r="R62" s="232">
        <v>0</v>
      </c>
      <c r="S62" s="232">
        <v>0</v>
      </c>
      <c r="T62" s="232">
        <v>0</v>
      </c>
      <c r="U62" s="232">
        <v>0</v>
      </c>
      <c r="V62" s="232">
        <v>0</v>
      </c>
      <c r="W62" s="232">
        <v>0</v>
      </c>
      <c r="X62" s="232">
        <v>0</v>
      </c>
      <c r="Y62" s="232">
        <v>0</v>
      </c>
      <c r="Z62" s="232">
        <v>0</v>
      </c>
      <c r="AA62" s="232">
        <v>0</v>
      </c>
      <c r="AB62" s="232">
        <v>0</v>
      </c>
      <c r="AC62" s="232">
        <v>0</v>
      </c>
      <c r="AD62" s="232">
        <v>0</v>
      </c>
      <c r="AE62" s="232">
        <v>0</v>
      </c>
      <c r="AF62" s="232">
        <v>0</v>
      </c>
      <c r="AG62" s="232">
        <v>0</v>
      </c>
      <c r="AH62" s="232">
        <v>0</v>
      </c>
      <c r="AI62" s="232">
        <v>0</v>
      </c>
      <c r="AJ62" s="232">
        <v>0</v>
      </c>
      <c r="AK62" s="232">
        <v>0</v>
      </c>
      <c r="AL62" s="232">
        <v>0</v>
      </c>
      <c r="AM62" s="232">
        <v>0</v>
      </c>
      <c r="AN62" s="232">
        <v>0</v>
      </c>
      <c r="AO62" s="232">
        <v>0</v>
      </c>
      <c r="AP62" s="232">
        <v>0</v>
      </c>
      <c r="AQ62" s="232">
        <v>0</v>
      </c>
      <c r="AR62" s="232">
        <v>0</v>
      </c>
      <c r="AS62" s="232">
        <v>0</v>
      </c>
      <c r="AT62" s="232">
        <v>0</v>
      </c>
      <c r="AU62" s="232">
        <v>0</v>
      </c>
      <c r="AV62" s="232">
        <v>0</v>
      </c>
      <c r="AW62" s="232">
        <v>0</v>
      </c>
      <c r="AX62" s="232">
        <v>0</v>
      </c>
      <c r="AY62" s="232">
        <v>0</v>
      </c>
      <c r="AZ62" s="232">
        <v>0</v>
      </c>
      <c r="BA62" s="232">
        <v>0</v>
      </c>
      <c r="BB62" s="232">
        <v>0</v>
      </c>
      <c r="BC62" s="232">
        <v>0</v>
      </c>
      <c r="BD62" s="232">
        <v>0</v>
      </c>
      <c r="BE62" s="232">
        <v>0</v>
      </c>
      <c r="BF62" s="232">
        <v>0</v>
      </c>
      <c r="BG62" s="232">
        <v>0</v>
      </c>
      <c r="BH62" s="232">
        <v>0</v>
      </c>
      <c r="BI62" s="232">
        <v>0</v>
      </c>
      <c r="BJ62" s="232">
        <v>0</v>
      </c>
      <c r="BK62" s="232">
        <v>0</v>
      </c>
      <c r="BL62" s="232">
        <v>0</v>
      </c>
      <c r="BM62" s="232">
        <v>0</v>
      </c>
      <c r="BN62" s="232">
        <v>0</v>
      </c>
      <c r="BO62" s="232">
        <v>0</v>
      </c>
      <c r="BP62" s="232">
        <v>0</v>
      </c>
      <c r="BQ62" s="232">
        <v>0</v>
      </c>
    </row>
    <row r="63" spans="1:69" ht="10.5">
      <c r="A63" s="49"/>
      <c r="B63" s="49"/>
      <c r="C63" s="66"/>
      <c r="D63" s="234">
        <v>0</v>
      </c>
      <c r="E63" s="204"/>
      <c r="F63" s="204"/>
      <c r="G63" s="204"/>
      <c r="H63" s="200"/>
      <c r="I63" s="66"/>
      <c r="J63" s="232">
        <v>0</v>
      </c>
      <c r="K63" s="232">
        <v>0</v>
      </c>
      <c r="L63" s="232">
        <v>0</v>
      </c>
      <c r="M63" s="232">
        <v>0</v>
      </c>
      <c r="N63" s="232">
        <v>0</v>
      </c>
      <c r="O63" s="232">
        <v>0</v>
      </c>
      <c r="P63" s="232">
        <v>0</v>
      </c>
      <c r="Q63" s="232">
        <v>0</v>
      </c>
      <c r="R63" s="232">
        <v>0</v>
      </c>
      <c r="S63" s="232">
        <v>0</v>
      </c>
      <c r="T63" s="232">
        <v>0</v>
      </c>
      <c r="U63" s="232">
        <v>0</v>
      </c>
      <c r="V63" s="232">
        <v>0</v>
      </c>
      <c r="W63" s="232">
        <v>0</v>
      </c>
      <c r="X63" s="232">
        <v>0</v>
      </c>
      <c r="Y63" s="232">
        <v>0</v>
      </c>
      <c r="Z63" s="232">
        <v>0</v>
      </c>
      <c r="AA63" s="232">
        <v>0</v>
      </c>
      <c r="AB63" s="232">
        <v>0</v>
      </c>
      <c r="AC63" s="232">
        <v>0</v>
      </c>
      <c r="AD63" s="232">
        <v>0</v>
      </c>
      <c r="AE63" s="232">
        <v>0</v>
      </c>
      <c r="AF63" s="232">
        <v>0</v>
      </c>
      <c r="AG63" s="232">
        <v>0</v>
      </c>
      <c r="AH63" s="232">
        <v>0</v>
      </c>
      <c r="AI63" s="232">
        <v>0</v>
      </c>
      <c r="AJ63" s="232">
        <v>0</v>
      </c>
      <c r="AK63" s="232">
        <v>0</v>
      </c>
      <c r="AL63" s="232">
        <v>0</v>
      </c>
      <c r="AM63" s="232">
        <v>0</v>
      </c>
      <c r="AN63" s="232">
        <v>0</v>
      </c>
      <c r="AO63" s="232">
        <v>0</v>
      </c>
      <c r="AP63" s="232">
        <v>0</v>
      </c>
      <c r="AQ63" s="232">
        <v>0</v>
      </c>
      <c r="AR63" s="232">
        <v>0</v>
      </c>
      <c r="AS63" s="232">
        <v>0</v>
      </c>
      <c r="AT63" s="232">
        <v>0</v>
      </c>
      <c r="AU63" s="232">
        <v>0</v>
      </c>
      <c r="AV63" s="232">
        <v>0</v>
      </c>
      <c r="AW63" s="232">
        <v>0</v>
      </c>
      <c r="AX63" s="232">
        <v>0</v>
      </c>
      <c r="AY63" s="232">
        <v>0</v>
      </c>
      <c r="AZ63" s="232">
        <v>0</v>
      </c>
      <c r="BA63" s="232">
        <v>0</v>
      </c>
      <c r="BB63" s="232">
        <v>0</v>
      </c>
      <c r="BC63" s="232">
        <v>0</v>
      </c>
      <c r="BD63" s="232">
        <v>0</v>
      </c>
      <c r="BE63" s="232">
        <v>0</v>
      </c>
      <c r="BF63" s="232">
        <v>0</v>
      </c>
      <c r="BG63" s="232">
        <v>0</v>
      </c>
      <c r="BH63" s="232">
        <v>0</v>
      </c>
      <c r="BI63" s="232">
        <v>0</v>
      </c>
      <c r="BJ63" s="232">
        <v>0</v>
      </c>
      <c r="BK63" s="232">
        <v>0</v>
      </c>
      <c r="BL63" s="232">
        <v>0</v>
      </c>
      <c r="BM63" s="232">
        <v>0</v>
      </c>
      <c r="BN63" s="232">
        <v>0</v>
      </c>
      <c r="BO63" s="232">
        <v>0</v>
      </c>
      <c r="BP63" s="232">
        <v>0</v>
      </c>
      <c r="BQ63" s="232">
        <v>0</v>
      </c>
    </row>
    <row r="64" spans="1:69" ht="10.5">
      <c r="A64" s="49"/>
      <c r="B64" s="49"/>
      <c r="C64" s="66"/>
      <c r="D64" s="234">
        <v>0</v>
      </c>
      <c r="E64" s="204"/>
      <c r="F64" s="204"/>
      <c r="G64" s="204"/>
      <c r="H64" s="200"/>
      <c r="I64" s="66"/>
      <c r="J64" s="232">
        <v>0</v>
      </c>
      <c r="K64" s="232">
        <v>0</v>
      </c>
      <c r="L64" s="232">
        <v>0</v>
      </c>
      <c r="M64" s="232">
        <v>0</v>
      </c>
      <c r="N64" s="232">
        <v>0</v>
      </c>
      <c r="O64" s="232">
        <v>0</v>
      </c>
      <c r="P64" s="232">
        <v>0</v>
      </c>
      <c r="Q64" s="232">
        <v>0</v>
      </c>
      <c r="R64" s="232">
        <v>0</v>
      </c>
      <c r="S64" s="232">
        <v>0</v>
      </c>
      <c r="T64" s="232">
        <v>0</v>
      </c>
      <c r="U64" s="232">
        <v>0</v>
      </c>
      <c r="V64" s="232">
        <v>0</v>
      </c>
      <c r="W64" s="232">
        <v>0</v>
      </c>
      <c r="X64" s="232">
        <v>0</v>
      </c>
      <c r="Y64" s="232">
        <v>0</v>
      </c>
      <c r="Z64" s="232">
        <v>0</v>
      </c>
      <c r="AA64" s="232">
        <v>0</v>
      </c>
      <c r="AB64" s="232">
        <v>0</v>
      </c>
      <c r="AC64" s="232">
        <v>0</v>
      </c>
      <c r="AD64" s="232">
        <v>0</v>
      </c>
      <c r="AE64" s="232">
        <v>0</v>
      </c>
      <c r="AF64" s="232">
        <v>0</v>
      </c>
      <c r="AG64" s="232">
        <v>0</v>
      </c>
      <c r="AH64" s="232">
        <v>0</v>
      </c>
      <c r="AI64" s="232">
        <v>0</v>
      </c>
      <c r="AJ64" s="232">
        <v>0</v>
      </c>
      <c r="AK64" s="232">
        <v>0</v>
      </c>
      <c r="AL64" s="232">
        <v>0</v>
      </c>
      <c r="AM64" s="232">
        <v>0</v>
      </c>
      <c r="AN64" s="232">
        <v>0</v>
      </c>
      <c r="AO64" s="232">
        <v>0</v>
      </c>
      <c r="AP64" s="232">
        <v>0</v>
      </c>
      <c r="AQ64" s="232">
        <v>0</v>
      </c>
      <c r="AR64" s="232">
        <v>0</v>
      </c>
      <c r="AS64" s="232">
        <v>0</v>
      </c>
      <c r="AT64" s="232">
        <v>0</v>
      </c>
      <c r="AU64" s="232">
        <v>0</v>
      </c>
      <c r="AV64" s="232">
        <v>0</v>
      </c>
      <c r="AW64" s="232">
        <v>0</v>
      </c>
      <c r="AX64" s="232">
        <v>0</v>
      </c>
      <c r="AY64" s="232">
        <v>0</v>
      </c>
      <c r="AZ64" s="232">
        <v>0</v>
      </c>
      <c r="BA64" s="232">
        <v>0</v>
      </c>
      <c r="BB64" s="232">
        <v>0</v>
      </c>
      <c r="BC64" s="232">
        <v>0</v>
      </c>
      <c r="BD64" s="232">
        <v>0</v>
      </c>
      <c r="BE64" s="232">
        <v>0</v>
      </c>
      <c r="BF64" s="232">
        <v>0</v>
      </c>
      <c r="BG64" s="232">
        <v>0</v>
      </c>
      <c r="BH64" s="232">
        <v>0</v>
      </c>
      <c r="BI64" s="232">
        <v>0</v>
      </c>
      <c r="BJ64" s="232">
        <v>0</v>
      </c>
      <c r="BK64" s="232">
        <v>0</v>
      </c>
      <c r="BL64" s="232">
        <v>0</v>
      </c>
      <c r="BM64" s="232">
        <v>0</v>
      </c>
      <c r="BN64" s="232">
        <v>0</v>
      </c>
      <c r="BO64" s="232">
        <v>0</v>
      </c>
      <c r="BP64" s="232">
        <v>0</v>
      </c>
      <c r="BQ64" s="232">
        <v>0</v>
      </c>
    </row>
    <row r="65" spans="1:69" ht="10.5">
      <c r="A65" s="49"/>
      <c r="B65" s="49"/>
      <c r="C65" s="66"/>
      <c r="D65" s="234">
        <v>0</v>
      </c>
      <c r="E65" s="204"/>
      <c r="F65" s="204"/>
      <c r="G65" s="204"/>
      <c r="H65" s="200"/>
      <c r="I65" s="66"/>
      <c r="J65" s="232">
        <v>0</v>
      </c>
      <c r="K65" s="232">
        <v>0</v>
      </c>
      <c r="L65" s="232">
        <v>0</v>
      </c>
      <c r="M65" s="232">
        <v>0</v>
      </c>
      <c r="N65" s="232">
        <v>0</v>
      </c>
      <c r="O65" s="232">
        <v>0</v>
      </c>
      <c r="P65" s="232">
        <v>0</v>
      </c>
      <c r="Q65" s="232">
        <v>0</v>
      </c>
      <c r="R65" s="232">
        <v>0</v>
      </c>
      <c r="S65" s="232">
        <v>0</v>
      </c>
      <c r="T65" s="232">
        <v>0</v>
      </c>
      <c r="U65" s="232">
        <v>0</v>
      </c>
      <c r="V65" s="232">
        <v>0</v>
      </c>
      <c r="W65" s="232">
        <v>0</v>
      </c>
      <c r="X65" s="232">
        <v>0</v>
      </c>
      <c r="Y65" s="232">
        <v>0</v>
      </c>
      <c r="Z65" s="232">
        <v>0</v>
      </c>
      <c r="AA65" s="232">
        <v>0</v>
      </c>
      <c r="AB65" s="232">
        <v>0</v>
      </c>
      <c r="AC65" s="232">
        <v>0</v>
      </c>
      <c r="AD65" s="232">
        <v>0</v>
      </c>
      <c r="AE65" s="232">
        <v>0</v>
      </c>
      <c r="AF65" s="232">
        <v>0</v>
      </c>
      <c r="AG65" s="232">
        <v>0</v>
      </c>
      <c r="AH65" s="232">
        <v>0</v>
      </c>
      <c r="AI65" s="232">
        <v>0</v>
      </c>
      <c r="AJ65" s="232">
        <v>0</v>
      </c>
      <c r="AK65" s="232">
        <v>0</v>
      </c>
      <c r="AL65" s="232">
        <v>0</v>
      </c>
      <c r="AM65" s="232">
        <v>0</v>
      </c>
      <c r="AN65" s="232">
        <v>0</v>
      </c>
      <c r="AO65" s="232">
        <v>0</v>
      </c>
      <c r="AP65" s="232">
        <v>0</v>
      </c>
      <c r="AQ65" s="232">
        <v>0</v>
      </c>
      <c r="AR65" s="232">
        <v>0</v>
      </c>
      <c r="AS65" s="232">
        <v>0</v>
      </c>
      <c r="AT65" s="232">
        <v>0</v>
      </c>
      <c r="AU65" s="232">
        <v>0</v>
      </c>
      <c r="AV65" s="232">
        <v>0</v>
      </c>
      <c r="AW65" s="232">
        <v>0</v>
      </c>
      <c r="AX65" s="232">
        <v>0</v>
      </c>
      <c r="AY65" s="232">
        <v>0</v>
      </c>
      <c r="AZ65" s="232">
        <v>0</v>
      </c>
      <c r="BA65" s="232">
        <v>0</v>
      </c>
      <c r="BB65" s="232">
        <v>0</v>
      </c>
      <c r="BC65" s="232">
        <v>0</v>
      </c>
      <c r="BD65" s="232">
        <v>0</v>
      </c>
      <c r="BE65" s="232">
        <v>0</v>
      </c>
      <c r="BF65" s="232">
        <v>0</v>
      </c>
      <c r="BG65" s="232">
        <v>0</v>
      </c>
      <c r="BH65" s="232">
        <v>0</v>
      </c>
      <c r="BI65" s="232">
        <v>0</v>
      </c>
      <c r="BJ65" s="232">
        <v>0</v>
      </c>
      <c r="BK65" s="232">
        <v>0</v>
      </c>
      <c r="BL65" s="232">
        <v>0</v>
      </c>
      <c r="BM65" s="232">
        <v>0</v>
      </c>
      <c r="BN65" s="232">
        <v>0</v>
      </c>
      <c r="BO65" s="232">
        <v>0</v>
      </c>
      <c r="BP65" s="232">
        <v>0</v>
      </c>
      <c r="BQ65" s="232">
        <v>0</v>
      </c>
    </row>
    <row r="66" spans="1:69" ht="10.5">
      <c r="A66" s="49"/>
      <c r="B66" s="49"/>
      <c r="C66" s="66"/>
      <c r="D66" s="234">
        <v>0</v>
      </c>
      <c r="E66" s="204"/>
      <c r="F66" s="204"/>
      <c r="G66" s="204"/>
      <c r="H66" s="200"/>
      <c r="I66" s="66"/>
      <c r="J66" s="232">
        <v>0</v>
      </c>
      <c r="K66" s="232">
        <v>0</v>
      </c>
      <c r="L66" s="232">
        <v>0</v>
      </c>
      <c r="M66" s="232">
        <v>0</v>
      </c>
      <c r="N66" s="232">
        <v>0</v>
      </c>
      <c r="O66" s="232">
        <v>0</v>
      </c>
      <c r="P66" s="232">
        <v>0</v>
      </c>
      <c r="Q66" s="232">
        <v>0</v>
      </c>
      <c r="R66" s="232">
        <v>0</v>
      </c>
      <c r="S66" s="232">
        <v>0</v>
      </c>
      <c r="T66" s="232">
        <v>0</v>
      </c>
      <c r="U66" s="232">
        <v>0</v>
      </c>
      <c r="V66" s="232">
        <v>0</v>
      </c>
      <c r="W66" s="232">
        <v>0</v>
      </c>
      <c r="X66" s="232">
        <v>0</v>
      </c>
      <c r="Y66" s="232">
        <v>0</v>
      </c>
      <c r="Z66" s="232">
        <v>0</v>
      </c>
      <c r="AA66" s="232">
        <v>0</v>
      </c>
      <c r="AB66" s="232">
        <v>0</v>
      </c>
      <c r="AC66" s="232">
        <v>0</v>
      </c>
      <c r="AD66" s="232">
        <v>0</v>
      </c>
      <c r="AE66" s="232">
        <v>0</v>
      </c>
      <c r="AF66" s="232">
        <v>0</v>
      </c>
      <c r="AG66" s="232">
        <v>0</v>
      </c>
      <c r="AH66" s="232">
        <v>0</v>
      </c>
      <c r="AI66" s="232">
        <v>0</v>
      </c>
      <c r="AJ66" s="232">
        <v>0</v>
      </c>
      <c r="AK66" s="232">
        <v>0</v>
      </c>
      <c r="AL66" s="232">
        <v>0</v>
      </c>
      <c r="AM66" s="232">
        <v>0</v>
      </c>
      <c r="AN66" s="232">
        <v>0</v>
      </c>
      <c r="AO66" s="232">
        <v>0</v>
      </c>
      <c r="AP66" s="232">
        <v>0</v>
      </c>
      <c r="AQ66" s="232">
        <v>0</v>
      </c>
      <c r="AR66" s="232">
        <v>0</v>
      </c>
      <c r="AS66" s="232">
        <v>0</v>
      </c>
      <c r="AT66" s="232">
        <v>0</v>
      </c>
      <c r="AU66" s="232">
        <v>0</v>
      </c>
      <c r="AV66" s="232">
        <v>0</v>
      </c>
      <c r="AW66" s="232">
        <v>0</v>
      </c>
      <c r="AX66" s="232">
        <v>0</v>
      </c>
      <c r="AY66" s="232">
        <v>0</v>
      </c>
      <c r="AZ66" s="232">
        <v>0</v>
      </c>
      <c r="BA66" s="232">
        <v>0</v>
      </c>
      <c r="BB66" s="232">
        <v>0</v>
      </c>
      <c r="BC66" s="232">
        <v>0</v>
      </c>
      <c r="BD66" s="232">
        <v>0</v>
      </c>
      <c r="BE66" s="232">
        <v>0</v>
      </c>
      <c r="BF66" s="232">
        <v>0</v>
      </c>
      <c r="BG66" s="232">
        <v>0</v>
      </c>
      <c r="BH66" s="232">
        <v>0</v>
      </c>
      <c r="BI66" s="232">
        <v>0</v>
      </c>
      <c r="BJ66" s="232">
        <v>0</v>
      </c>
      <c r="BK66" s="232">
        <v>0</v>
      </c>
      <c r="BL66" s="232">
        <v>0</v>
      </c>
      <c r="BM66" s="232">
        <v>0</v>
      </c>
      <c r="BN66" s="232">
        <v>0</v>
      </c>
      <c r="BO66" s="232">
        <v>0</v>
      </c>
      <c r="BP66" s="232">
        <v>0</v>
      </c>
      <c r="BQ66" s="232">
        <v>0</v>
      </c>
    </row>
    <row r="67" spans="1:69" ht="10.5">
      <c r="A67" s="49"/>
      <c r="B67" s="49"/>
      <c r="C67" s="66"/>
      <c r="D67" s="234">
        <v>0</v>
      </c>
      <c r="E67" s="204"/>
      <c r="F67" s="204"/>
      <c r="G67" s="204"/>
      <c r="H67" s="200"/>
      <c r="I67" s="66"/>
      <c r="J67" s="232">
        <v>0</v>
      </c>
      <c r="K67" s="232">
        <v>0</v>
      </c>
      <c r="L67" s="232">
        <v>0</v>
      </c>
      <c r="M67" s="232">
        <v>0</v>
      </c>
      <c r="N67" s="232">
        <v>0</v>
      </c>
      <c r="O67" s="232">
        <v>0</v>
      </c>
      <c r="P67" s="232">
        <v>0</v>
      </c>
      <c r="Q67" s="232">
        <v>0</v>
      </c>
      <c r="R67" s="232">
        <v>0</v>
      </c>
      <c r="S67" s="232">
        <v>0</v>
      </c>
      <c r="T67" s="232">
        <v>0</v>
      </c>
      <c r="U67" s="232">
        <v>0</v>
      </c>
      <c r="V67" s="232">
        <v>0</v>
      </c>
      <c r="W67" s="232">
        <v>0</v>
      </c>
      <c r="X67" s="232">
        <v>0</v>
      </c>
      <c r="Y67" s="232">
        <v>0</v>
      </c>
      <c r="Z67" s="232">
        <v>0</v>
      </c>
      <c r="AA67" s="232">
        <v>0</v>
      </c>
      <c r="AB67" s="232">
        <v>0</v>
      </c>
      <c r="AC67" s="232">
        <v>0</v>
      </c>
      <c r="AD67" s="232">
        <v>0</v>
      </c>
      <c r="AE67" s="232">
        <v>0</v>
      </c>
      <c r="AF67" s="232">
        <v>0</v>
      </c>
      <c r="AG67" s="232">
        <v>0</v>
      </c>
      <c r="AH67" s="232">
        <v>0</v>
      </c>
      <c r="AI67" s="232">
        <v>0</v>
      </c>
      <c r="AJ67" s="232">
        <v>0</v>
      </c>
      <c r="AK67" s="232">
        <v>0</v>
      </c>
      <c r="AL67" s="232">
        <v>0</v>
      </c>
      <c r="AM67" s="232">
        <v>0</v>
      </c>
      <c r="AN67" s="232">
        <v>0</v>
      </c>
      <c r="AO67" s="232">
        <v>0</v>
      </c>
      <c r="AP67" s="232">
        <v>0</v>
      </c>
      <c r="AQ67" s="232">
        <v>0</v>
      </c>
      <c r="AR67" s="232">
        <v>0</v>
      </c>
      <c r="AS67" s="232">
        <v>0</v>
      </c>
      <c r="AT67" s="232">
        <v>0</v>
      </c>
      <c r="AU67" s="232">
        <v>0</v>
      </c>
      <c r="AV67" s="232">
        <v>0</v>
      </c>
      <c r="AW67" s="232">
        <v>0</v>
      </c>
      <c r="AX67" s="232">
        <v>0</v>
      </c>
      <c r="AY67" s="232">
        <v>0</v>
      </c>
      <c r="AZ67" s="232">
        <v>0</v>
      </c>
      <c r="BA67" s="232">
        <v>0</v>
      </c>
      <c r="BB67" s="232">
        <v>0</v>
      </c>
      <c r="BC67" s="232">
        <v>0</v>
      </c>
      <c r="BD67" s="232">
        <v>0</v>
      </c>
      <c r="BE67" s="232">
        <v>0</v>
      </c>
      <c r="BF67" s="232">
        <v>0</v>
      </c>
      <c r="BG67" s="232">
        <v>0</v>
      </c>
      <c r="BH67" s="232">
        <v>0</v>
      </c>
      <c r="BI67" s="232">
        <v>0</v>
      </c>
      <c r="BJ67" s="232">
        <v>0</v>
      </c>
      <c r="BK67" s="232">
        <v>0</v>
      </c>
      <c r="BL67" s="232">
        <v>0</v>
      </c>
      <c r="BM67" s="232">
        <v>0</v>
      </c>
      <c r="BN67" s="232">
        <v>0</v>
      </c>
      <c r="BO67" s="232">
        <v>0</v>
      </c>
      <c r="BP67" s="232">
        <v>0</v>
      </c>
      <c r="BQ67" s="232">
        <v>0</v>
      </c>
    </row>
    <row r="68" spans="1:69" ht="10.5">
      <c r="A68" s="49"/>
      <c r="B68" s="49"/>
      <c r="C68" s="66"/>
      <c r="D68" s="234">
        <v>0</v>
      </c>
      <c r="E68" s="204"/>
      <c r="F68" s="204"/>
      <c r="G68" s="204"/>
      <c r="H68" s="200"/>
      <c r="I68" s="66"/>
      <c r="J68" s="232">
        <v>0</v>
      </c>
      <c r="K68" s="232">
        <v>0</v>
      </c>
      <c r="L68" s="232">
        <v>0</v>
      </c>
      <c r="M68" s="232">
        <v>0</v>
      </c>
      <c r="N68" s="232">
        <v>0</v>
      </c>
      <c r="O68" s="232">
        <v>0</v>
      </c>
      <c r="P68" s="232">
        <v>0</v>
      </c>
      <c r="Q68" s="232">
        <v>0</v>
      </c>
      <c r="R68" s="232">
        <v>0</v>
      </c>
      <c r="S68" s="232">
        <v>0</v>
      </c>
      <c r="T68" s="232">
        <v>0</v>
      </c>
      <c r="U68" s="232">
        <v>0</v>
      </c>
      <c r="V68" s="232">
        <v>0</v>
      </c>
      <c r="W68" s="232">
        <v>0</v>
      </c>
      <c r="X68" s="232">
        <v>0</v>
      </c>
      <c r="Y68" s="232">
        <v>0</v>
      </c>
      <c r="Z68" s="232">
        <v>0</v>
      </c>
      <c r="AA68" s="232">
        <v>0</v>
      </c>
      <c r="AB68" s="232">
        <v>0</v>
      </c>
      <c r="AC68" s="232">
        <v>0</v>
      </c>
      <c r="AD68" s="232">
        <v>0</v>
      </c>
      <c r="AE68" s="232">
        <v>0</v>
      </c>
      <c r="AF68" s="232">
        <v>0</v>
      </c>
      <c r="AG68" s="232">
        <v>0</v>
      </c>
      <c r="AH68" s="232">
        <v>0</v>
      </c>
      <c r="AI68" s="232">
        <v>0</v>
      </c>
      <c r="AJ68" s="232">
        <v>0</v>
      </c>
      <c r="AK68" s="232">
        <v>0</v>
      </c>
      <c r="AL68" s="232">
        <v>0</v>
      </c>
      <c r="AM68" s="232">
        <v>0</v>
      </c>
      <c r="AN68" s="232">
        <v>0</v>
      </c>
      <c r="AO68" s="232">
        <v>0</v>
      </c>
      <c r="AP68" s="232">
        <v>0</v>
      </c>
      <c r="AQ68" s="232">
        <v>0</v>
      </c>
      <c r="AR68" s="232">
        <v>0</v>
      </c>
      <c r="AS68" s="232">
        <v>0</v>
      </c>
      <c r="AT68" s="232">
        <v>0</v>
      </c>
      <c r="AU68" s="232">
        <v>0</v>
      </c>
      <c r="AV68" s="232">
        <v>0</v>
      </c>
      <c r="AW68" s="232">
        <v>0</v>
      </c>
      <c r="AX68" s="232">
        <v>0</v>
      </c>
      <c r="AY68" s="232">
        <v>0</v>
      </c>
      <c r="AZ68" s="232">
        <v>0</v>
      </c>
      <c r="BA68" s="232">
        <v>0</v>
      </c>
      <c r="BB68" s="232">
        <v>0</v>
      </c>
      <c r="BC68" s="232">
        <v>0</v>
      </c>
      <c r="BD68" s="232">
        <v>0</v>
      </c>
      <c r="BE68" s="232">
        <v>0</v>
      </c>
      <c r="BF68" s="232">
        <v>0</v>
      </c>
      <c r="BG68" s="232">
        <v>0</v>
      </c>
      <c r="BH68" s="232">
        <v>0</v>
      </c>
      <c r="BI68" s="232">
        <v>0</v>
      </c>
      <c r="BJ68" s="232">
        <v>0</v>
      </c>
      <c r="BK68" s="232">
        <v>0</v>
      </c>
      <c r="BL68" s="232">
        <v>0</v>
      </c>
      <c r="BM68" s="232">
        <v>0</v>
      </c>
      <c r="BN68" s="232">
        <v>0</v>
      </c>
      <c r="BO68" s="232">
        <v>0</v>
      </c>
      <c r="BP68" s="232">
        <v>0</v>
      </c>
      <c r="BQ68" s="232">
        <v>0</v>
      </c>
    </row>
    <row r="69" spans="1:69" ht="10.5">
      <c r="A69" s="49"/>
      <c r="B69" s="49"/>
      <c r="C69" s="66"/>
      <c r="D69" s="234">
        <v>0</v>
      </c>
      <c r="E69" s="204"/>
      <c r="F69" s="204"/>
      <c r="G69" s="204"/>
      <c r="H69" s="200"/>
      <c r="I69" s="66"/>
      <c r="J69" s="232">
        <v>0</v>
      </c>
      <c r="K69" s="232">
        <v>0</v>
      </c>
      <c r="L69" s="232">
        <v>0</v>
      </c>
      <c r="M69" s="232">
        <v>0</v>
      </c>
      <c r="N69" s="232">
        <v>0</v>
      </c>
      <c r="O69" s="232">
        <v>0</v>
      </c>
      <c r="P69" s="232">
        <v>0</v>
      </c>
      <c r="Q69" s="232">
        <v>0</v>
      </c>
      <c r="R69" s="232">
        <v>0</v>
      </c>
      <c r="S69" s="232">
        <v>0</v>
      </c>
      <c r="T69" s="232">
        <v>0</v>
      </c>
      <c r="U69" s="232">
        <v>0</v>
      </c>
      <c r="V69" s="232">
        <v>0</v>
      </c>
      <c r="W69" s="232">
        <v>0</v>
      </c>
      <c r="X69" s="232">
        <v>0</v>
      </c>
      <c r="Y69" s="232">
        <v>0</v>
      </c>
      <c r="Z69" s="232">
        <v>0</v>
      </c>
      <c r="AA69" s="232">
        <v>0</v>
      </c>
      <c r="AB69" s="232">
        <v>0</v>
      </c>
      <c r="AC69" s="232">
        <v>0</v>
      </c>
      <c r="AD69" s="232">
        <v>0</v>
      </c>
      <c r="AE69" s="232">
        <v>0</v>
      </c>
      <c r="AF69" s="232">
        <v>0</v>
      </c>
      <c r="AG69" s="232">
        <v>0</v>
      </c>
      <c r="AH69" s="232">
        <v>0</v>
      </c>
      <c r="AI69" s="232">
        <v>0</v>
      </c>
      <c r="AJ69" s="232">
        <v>0</v>
      </c>
      <c r="AK69" s="232">
        <v>0</v>
      </c>
      <c r="AL69" s="232">
        <v>0</v>
      </c>
      <c r="AM69" s="232">
        <v>0</v>
      </c>
      <c r="AN69" s="232">
        <v>0</v>
      </c>
      <c r="AO69" s="232">
        <v>0</v>
      </c>
      <c r="AP69" s="232">
        <v>0</v>
      </c>
      <c r="AQ69" s="232">
        <v>0</v>
      </c>
      <c r="AR69" s="232">
        <v>0</v>
      </c>
      <c r="AS69" s="232">
        <v>0</v>
      </c>
      <c r="AT69" s="232">
        <v>0</v>
      </c>
      <c r="AU69" s="232">
        <v>0</v>
      </c>
      <c r="AV69" s="232">
        <v>0</v>
      </c>
      <c r="AW69" s="232">
        <v>0</v>
      </c>
      <c r="AX69" s="232">
        <v>0</v>
      </c>
      <c r="AY69" s="232">
        <v>0</v>
      </c>
      <c r="AZ69" s="232">
        <v>0</v>
      </c>
      <c r="BA69" s="232">
        <v>0</v>
      </c>
      <c r="BB69" s="232">
        <v>0</v>
      </c>
      <c r="BC69" s="232">
        <v>0</v>
      </c>
      <c r="BD69" s="232">
        <v>0</v>
      </c>
      <c r="BE69" s="232">
        <v>0</v>
      </c>
      <c r="BF69" s="232">
        <v>0</v>
      </c>
      <c r="BG69" s="232">
        <v>0</v>
      </c>
      <c r="BH69" s="232">
        <v>0</v>
      </c>
      <c r="BI69" s="232">
        <v>0</v>
      </c>
      <c r="BJ69" s="232">
        <v>0</v>
      </c>
      <c r="BK69" s="232">
        <v>0</v>
      </c>
      <c r="BL69" s="232">
        <v>0</v>
      </c>
      <c r="BM69" s="232">
        <v>0</v>
      </c>
      <c r="BN69" s="232">
        <v>0</v>
      </c>
      <c r="BO69" s="232">
        <v>0</v>
      </c>
      <c r="BP69" s="232">
        <v>0</v>
      </c>
      <c r="BQ69" s="232">
        <v>0</v>
      </c>
    </row>
    <row r="70" spans="1:69" ht="10.5">
      <c r="A70" s="49"/>
      <c r="B70" s="49"/>
      <c r="C70" s="66"/>
      <c r="D70" s="234">
        <v>0</v>
      </c>
      <c r="E70" s="204"/>
      <c r="F70" s="204"/>
      <c r="G70" s="204"/>
      <c r="H70" s="200"/>
      <c r="I70" s="66"/>
      <c r="J70" s="232">
        <v>0</v>
      </c>
      <c r="K70" s="232">
        <v>0</v>
      </c>
      <c r="L70" s="232">
        <v>0</v>
      </c>
      <c r="M70" s="232">
        <v>0</v>
      </c>
      <c r="N70" s="232">
        <v>0</v>
      </c>
      <c r="O70" s="232">
        <v>0</v>
      </c>
      <c r="P70" s="232">
        <v>0</v>
      </c>
      <c r="Q70" s="232">
        <v>0</v>
      </c>
      <c r="R70" s="232">
        <v>0</v>
      </c>
      <c r="S70" s="232">
        <v>0</v>
      </c>
      <c r="T70" s="232">
        <v>0</v>
      </c>
      <c r="U70" s="232">
        <v>0</v>
      </c>
      <c r="V70" s="232">
        <v>0</v>
      </c>
      <c r="W70" s="232">
        <v>0</v>
      </c>
      <c r="X70" s="232">
        <v>0</v>
      </c>
      <c r="Y70" s="232">
        <v>0</v>
      </c>
      <c r="Z70" s="232">
        <v>0</v>
      </c>
      <c r="AA70" s="232">
        <v>0</v>
      </c>
      <c r="AB70" s="232">
        <v>0</v>
      </c>
      <c r="AC70" s="232">
        <v>0</v>
      </c>
      <c r="AD70" s="232">
        <v>0</v>
      </c>
      <c r="AE70" s="232">
        <v>0</v>
      </c>
      <c r="AF70" s="232">
        <v>0</v>
      </c>
      <c r="AG70" s="232">
        <v>0</v>
      </c>
      <c r="AH70" s="232">
        <v>0</v>
      </c>
      <c r="AI70" s="232">
        <v>0</v>
      </c>
      <c r="AJ70" s="232">
        <v>0</v>
      </c>
      <c r="AK70" s="232">
        <v>0</v>
      </c>
      <c r="AL70" s="232">
        <v>0</v>
      </c>
      <c r="AM70" s="232">
        <v>0</v>
      </c>
      <c r="AN70" s="232">
        <v>0</v>
      </c>
      <c r="AO70" s="232">
        <v>0</v>
      </c>
      <c r="AP70" s="232">
        <v>0</v>
      </c>
      <c r="AQ70" s="232">
        <v>0</v>
      </c>
      <c r="AR70" s="232">
        <v>0</v>
      </c>
      <c r="AS70" s="232">
        <v>0</v>
      </c>
      <c r="AT70" s="232">
        <v>0</v>
      </c>
      <c r="AU70" s="232">
        <v>0</v>
      </c>
      <c r="AV70" s="232">
        <v>0</v>
      </c>
      <c r="AW70" s="232">
        <v>0</v>
      </c>
      <c r="AX70" s="232">
        <v>0</v>
      </c>
      <c r="AY70" s="232">
        <v>0</v>
      </c>
      <c r="AZ70" s="232">
        <v>0</v>
      </c>
      <c r="BA70" s="232">
        <v>0</v>
      </c>
      <c r="BB70" s="232">
        <v>0</v>
      </c>
      <c r="BC70" s="232">
        <v>0</v>
      </c>
      <c r="BD70" s="232">
        <v>0</v>
      </c>
      <c r="BE70" s="232">
        <v>0</v>
      </c>
      <c r="BF70" s="232">
        <v>0</v>
      </c>
      <c r="BG70" s="232">
        <v>0</v>
      </c>
      <c r="BH70" s="232">
        <v>0</v>
      </c>
      <c r="BI70" s="232">
        <v>0</v>
      </c>
      <c r="BJ70" s="232">
        <v>0</v>
      </c>
      <c r="BK70" s="232">
        <v>0</v>
      </c>
      <c r="BL70" s="232">
        <v>0</v>
      </c>
      <c r="BM70" s="232">
        <v>0</v>
      </c>
      <c r="BN70" s="232">
        <v>0</v>
      </c>
      <c r="BO70" s="232">
        <v>0</v>
      </c>
      <c r="BP70" s="232">
        <v>0</v>
      </c>
      <c r="BQ70" s="232">
        <v>0</v>
      </c>
    </row>
    <row r="71" spans="1:69" ht="10.5">
      <c r="A71" s="49"/>
      <c r="B71" s="49"/>
      <c r="C71" s="66"/>
      <c r="D71" s="234">
        <v>0</v>
      </c>
      <c r="E71" s="204"/>
      <c r="F71" s="204"/>
      <c r="G71" s="204"/>
      <c r="H71" s="200"/>
      <c r="I71" s="66"/>
      <c r="J71" s="232">
        <v>0</v>
      </c>
      <c r="K71" s="232">
        <v>0</v>
      </c>
      <c r="L71" s="232">
        <v>0</v>
      </c>
      <c r="M71" s="232">
        <v>0</v>
      </c>
      <c r="N71" s="232">
        <v>0</v>
      </c>
      <c r="O71" s="232">
        <v>0</v>
      </c>
      <c r="P71" s="232">
        <v>0</v>
      </c>
      <c r="Q71" s="232">
        <v>0</v>
      </c>
      <c r="R71" s="232">
        <v>0</v>
      </c>
      <c r="S71" s="232">
        <v>0</v>
      </c>
      <c r="T71" s="232">
        <v>0</v>
      </c>
      <c r="U71" s="232">
        <v>0</v>
      </c>
      <c r="V71" s="232">
        <v>0</v>
      </c>
      <c r="W71" s="232">
        <v>0</v>
      </c>
      <c r="X71" s="232">
        <v>0</v>
      </c>
      <c r="Y71" s="232">
        <v>0</v>
      </c>
      <c r="Z71" s="232">
        <v>0</v>
      </c>
      <c r="AA71" s="232">
        <v>0</v>
      </c>
      <c r="AB71" s="232">
        <v>0</v>
      </c>
      <c r="AC71" s="232">
        <v>0</v>
      </c>
      <c r="AD71" s="232">
        <v>0</v>
      </c>
      <c r="AE71" s="232">
        <v>0</v>
      </c>
      <c r="AF71" s="232">
        <v>0</v>
      </c>
      <c r="AG71" s="232">
        <v>0</v>
      </c>
      <c r="AH71" s="232">
        <v>0</v>
      </c>
      <c r="AI71" s="232">
        <v>0</v>
      </c>
      <c r="AJ71" s="232">
        <v>0</v>
      </c>
      <c r="AK71" s="232">
        <v>0</v>
      </c>
      <c r="AL71" s="232">
        <v>0</v>
      </c>
      <c r="AM71" s="232">
        <v>0</v>
      </c>
      <c r="AN71" s="232">
        <v>0</v>
      </c>
      <c r="AO71" s="232">
        <v>0</v>
      </c>
      <c r="AP71" s="232">
        <v>0</v>
      </c>
      <c r="AQ71" s="232">
        <v>0</v>
      </c>
      <c r="AR71" s="232">
        <v>0</v>
      </c>
      <c r="AS71" s="232">
        <v>0</v>
      </c>
      <c r="AT71" s="232">
        <v>0</v>
      </c>
      <c r="AU71" s="232">
        <v>0</v>
      </c>
      <c r="AV71" s="232">
        <v>0</v>
      </c>
      <c r="AW71" s="232">
        <v>0</v>
      </c>
      <c r="AX71" s="232">
        <v>0</v>
      </c>
      <c r="AY71" s="232">
        <v>0</v>
      </c>
      <c r="AZ71" s="232">
        <v>0</v>
      </c>
      <c r="BA71" s="232">
        <v>0</v>
      </c>
      <c r="BB71" s="232">
        <v>0</v>
      </c>
      <c r="BC71" s="232">
        <v>0</v>
      </c>
      <c r="BD71" s="232">
        <v>0</v>
      </c>
      <c r="BE71" s="232">
        <v>0</v>
      </c>
      <c r="BF71" s="232">
        <v>0</v>
      </c>
      <c r="BG71" s="232">
        <v>0</v>
      </c>
      <c r="BH71" s="232">
        <v>0</v>
      </c>
      <c r="BI71" s="232">
        <v>0</v>
      </c>
      <c r="BJ71" s="232">
        <v>0</v>
      </c>
      <c r="BK71" s="232">
        <v>0</v>
      </c>
      <c r="BL71" s="232">
        <v>0</v>
      </c>
      <c r="BM71" s="232">
        <v>0</v>
      </c>
      <c r="BN71" s="232">
        <v>0</v>
      </c>
      <c r="BO71" s="232">
        <v>0</v>
      </c>
      <c r="BP71" s="232">
        <v>0</v>
      </c>
      <c r="BQ71" s="232">
        <v>0</v>
      </c>
    </row>
    <row r="72" spans="1:69" ht="10.5">
      <c r="A72" s="49"/>
      <c r="B72" s="49"/>
      <c r="C72" s="66"/>
      <c r="D72" s="234">
        <v>0</v>
      </c>
      <c r="E72" s="204"/>
      <c r="F72" s="204"/>
      <c r="G72" s="204"/>
      <c r="H72" s="200"/>
      <c r="I72" s="66"/>
      <c r="J72" s="232">
        <v>0</v>
      </c>
      <c r="K72" s="232">
        <v>0</v>
      </c>
      <c r="L72" s="232">
        <v>0</v>
      </c>
      <c r="M72" s="232">
        <v>0</v>
      </c>
      <c r="N72" s="232">
        <v>0</v>
      </c>
      <c r="O72" s="232">
        <v>0</v>
      </c>
      <c r="P72" s="232">
        <v>0</v>
      </c>
      <c r="Q72" s="232">
        <v>0</v>
      </c>
      <c r="R72" s="232">
        <v>0</v>
      </c>
      <c r="S72" s="232">
        <v>0</v>
      </c>
      <c r="T72" s="232">
        <v>0</v>
      </c>
      <c r="U72" s="232">
        <v>0</v>
      </c>
      <c r="V72" s="232">
        <v>0</v>
      </c>
      <c r="W72" s="232">
        <v>0</v>
      </c>
      <c r="X72" s="232">
        <v>0</v>
      </c>
      <c r="Y72" s="232">
        <v>0</v>
      </c>
      <c r="Z72" s="232">
        <v>0</v>
      </c>
      <c r="AA72" s="232">
        <v>0</v>
      </c>
      <c r="AB72" s="232">
        <v>0</v>
      </c>
      <c r="AC72" s="232">
        <v>0</v>
      </c>
      <c r="AD72" s="232">
        <v>0</v>
      </c>
      <c r="AE72" s="232">
        <v>0</v>
      </c>
      <c r="AF72" s="232">
        <v>0</v>
      </c>
      <c r="AG72" s="232">
        <v>0</v>
      </c>
      <c r="AH72" s="232">
        <v>0</v>
      </c>
      <c r="AI72" s="232">
        <v>0</v>
      </c>
      <c r="AJ72" s="232">
        <v>0</v>
      </c>
      <c r="AK72" s="232">
        <v>0</v>
      </c>
      <c r="AL72" s="232">
        <v>0</v>
      </c>
      <c r="AM72" s="232">
        <v>0</v>
      </c>
      <c r="AN72" s="232">
        <v>0</v>
      </c>
      <c r="AO72" s="232">
        <v>0</v>
      </c>
      <c r="AP72" s="232">
        <v>0</v>
      </c>
      <c r="AQ72" s="232">
        <v>0</v>
      </c>
      <c r="AR72" s="232">
        <v>0</v>
      </c>
      <c r="AS72" s="232">
        <v>0</v>
      </c>
      <c r="AT72" s="232">
        <v>0</v>
      </c>
      <c r="AU72" s="232">
        <v>0</v>
      </c>
      <c r="AV72" s="232">
        <v>0</v>
      </c>
      <c r="AW72" s="232">
        <v>0</v>
      </c>
      <c r="AX72" s="232">
        <v>0</v>
      </c>
      <c r="AY72" s="232">
        <v>0</v>
      </c>
      <c r="AZ72" s="232">
        <v>0</v>
      </c>
      <c r="BA72" s="232">
        <v>0</v>
      </c>
      <c r="BB72" s="232">
        <v>0</v>
      </c>
      <c r="BC72" s="232">
        <v>0</v>
      </c>
      <c r="BD72" s="232">
        <v>0</v>
      </c>
      <c r="BE72" s="232">
        <v>0</v>
      </c>
      <c r="BF72" s="232">
        <v>0</v>
      </c>
      <c r="BG72" s="232">
        <v>0</v>
      </c>
      <c r="BH72" s="232">
        <v>0</v>
      </c>
      <c r="BI72" s="232">
        <v>0</v>
      </c>
      <c r="BJ72" s="232">
        <v>0</v>
      </c>
      <c r="BK72" s="232">
        <v>0</v>
      </c>
      <c r="BL72" s="232">
        <v>0</v>
      </c>
      <c r="BM72" s="232">
        <v>0</v>
      </c>
      <c r="BN72" s="232">
        <v>0</v>
      </c>
      <c r="BO72" s="232">
        <v>0</v>
      </c>
      <c r="BP72" s="232">
        <v>0</v>
      </c>
      <c r="BQ72" s="232">
        <v>0</v>
      </c>
    </row>
    <row r="73" spans="1:69" ht="10.5">
      <c r="A73" s="49"/>
      <c r="B73" s="49"/>
      <c r="C73" s="66"/>
      <c r="D73" s="234">
        <v>0</v>
      </c>
      <c r="E73" s="204"/>
      <c r="F73" s="204"/>
      <c r="G73" s="204"/>
      <c r="H73" s="200"/>
      <c r="I73" s="66"/>
      <c r="J73" s="232">
        <v>0</v>
      </c>
      <c r="K73" s="232">
        <v>0</v>
      </c>
      <c r="L73" s="232">
        <v>0</v>
      </c>
      <c r="M73" s="232">
        <v>0</v>
      </c>
      <c r="N73" s="232">
        <v>0</v>
      </c>
      <c r="O73" s="232">
        <v>0</v>
      </c>
      <c r="P73" s="232">
        <v>0</v>
      </c>
      <c r="Q73" s="232">
        <v>0</v>
      </c>
      <c r="R73" s="232">
        <v>0</v>
      </c>
      <c r="S73" s="232">
        <v>0</v>
      </c>
      <c r="T73" s="232">
        <v>0</v>
      </c>
      <c r="U73" s="232">
        <v>0</v>
      </c>
      <c r="V73" s="232">
        <v>0</v>
      </c>
      <c r="W73" s="232">
        <v>0</v>
      </c>
      <c r="X73" s="232">
        <v>0</v>
      </c>
      <c r="Y73" s="232">
        <v>0</v>
      </c>
      <c r="Z73" s="232">
        <v>0</v>
      </c>
      <c r="AA73" s="232">
        <v>0</v>
      </c>
      <c r="AB73" s="232">
        <v>0</v>
      </c>
      <c r="AC73" s="232">
        <v>0</v>
      </c>
      <c r="AD73" s="232">
        <v>0</v>
      </c>
      <c r="AE73" s="232">
        <v>0</v>
      </c>
      <c r="AF73" s="232">
        <v>0</v>
      </c>
      <c r="AG73" s="232">
        <v>0</v>
      </c>
      <c r="AH73" s="232">
        <v>0</v>
      </c>
      <c r="AI73" s="232">
        <v>0</v>
      </c>
      <c r="AJ73" s="232">
        <v>0</v>
      </c>
      <c r="AK73" s="232">
        <v>0</v>
      </c>
      <c r="AL73" s="232">
        <v>0</v>
      </c>
      <c r="AM73" s="232">
        <v>0</v>
      </c>
      <c r="AN73" s="232">
        <v>0</v>
      </c>
      <c r="AO73" s="232">
        <v>0</v>
      </c>
      <c r="AP73" s="232">
        <v>0</v>
      </c>
      <c r="AQ73" s="232">
        <v>0</v>
      </c>
      <c r="AR73" s="232">
        <v>0</v>
      </c>
      <c r="AS73" s="232">
        <v>0</v>
      </c>
      <c r="AT73" s="232">
        <v>0</v>
      </c>
      <c r="AU73" s="232">
        <v>0</v>
      </c>
      <c r="AV73" s="232">
        <v>0</v>
      </c>
      <c r="AW73" s="232">
        <v>0</v>
      </c>
      <c r="AX73" s="232">
        <v>0</v>
      </c>
      <c r="AY73" s="232">
        <v>0</v>
      </c>
      <c r="AZ73" s="232">
        <v>0</v>
      </c>
      <c r="BA73" s="232">
        <v>0</v>
      </c>
      <c r="BB73" s="232">
        <v>0</v>
      </c>
      <c r="BC73" s="232">
        <v>0</v>
      </c>
      <c r="BD73" s="232">
        <v>0</v>
      </c>
      <c r="BE73" s="232">
        <v>0</v>
      </c>
      <c r="BF73" s="232">
        <v>0</v>
      </c>
      <c r="BG73" s="232">
        <v>0</v>
      </c>
      <c r="BH73" s="232">
        <v>0</v>
      </c>
      <c r="BI73" s="232">
        <v>0</v>
      </c>
      <c r="BJ73" s="232">
        <v>0</v>
      </c>
      <c r="BK73" s="232">
        <v>0</v>
      </c>
      <c r="BL73" s="232">
        <v>0</v>
      </c>
      <c r="BM73" s="232">
        <v>0</v>
      </c>
      <c r="BN73" s="232">
        <v>0</v>
      </c>
      <c r="BO73" s="232">
        <v>0</v>
      </c>
      <c r="BP73" s="232">
        <v>0</v>
      </c>
      <c r="BQ73" s="232">
        <v>0</v>
      </c>
    </row>
    <row r="74" spans="1:69" s="10" customFormat="1" ht="10.5">
      <c r="C74" s="73"/>
      <c r="D74" s="400" t="s">
        <v>307</v>
      </c>
      <c r="E74" s="416"/>
      <c r="F74" s="416"/>
      <c r="G74" s="416"/>
      <c r="H74" s="417"/>
      <c r="I74" s="241"/>
      <c r="J74" s="418">
        <v>0</v>
      </c>
      <c r="K74" s="419">
        <v>0</v>
      </c>
      <c r="L74" s="419">
        <v>0</v>
      </c>
      <c r="M74" s="419">
        <v>0</v>
      </c>
      <c r="N74" s="419">
        <v>0</v>
      </c>
      <c r="O74" s="419">
        <v>125700</v>
      </c>
      <c r="P74" s="419">
        <v>0</v>
      </c>
      <c r="Q74" s="419">
        <v>0</v>
      </c>
      <c r="R74" s="419">
        <v>0</v>
      </c>
      <c r="S74" s="419">
        <v>0</v>
      </c>
      <c r="T74" s="419">
        <v>0</v>
      </c>
      <c r="U74" s="419">
        <v>0</v>
      </c>
      <c r="V74" s="419">
        <v>0</v>
      </c>
      <c r="W74" s="419">
        <v>0</v>
      </c>
      <c r="X74" s="419">
        <v>0</v>
      </c>
      <c r="Y74" s="419">
        <v>0</v>
      </c>
      <c r="Z74" s="419">
        <v>0</v>
      </c>
      <c r="AA74" s="419">
        <v>0</v>
      </c>
      <c r="AB74" s="419">
        <v>0</v>
      </c>
      <c r="AC74" s="419">
        <v>0</v>
      </c>
      <c r="AD74" s="419">
        <v>0</v>
      </c>
      <c r="AE74" s="419">
        <v>0</v>
      </c>
      <c r="AF74" s="419">
        <v>0</v>
      </c>
      <c r="AG74" s="419">
        <v>0</v>
      </c>
      <c r="AH74" s="419">
        <v>0</v>
      </c>
      <c r="AI74" s="419">
        <v>0</v>
      </c>
      <c r="AJ74" s="419">
        <v>0</v>
      </c>
      <c r="AK74" s="419">
        <v>0</v>
      </c>
      <c r="AL74" s="419">
        <v>0</v>
      </c>
      <c r="AM74" s="419">
        <v>0</v>
      </c>
      <c r="AN74" s="419">
        <v>0</v>
      </c>
      <c r="AO74" s="419">
        <v>0</v>
      </c>
      <c r="AP74" s="419">
        <v>0</v>
      </c>
      <c r="AQ74" s="419">
        <v>0</v>
      </c>
      <c r="AR74" s="419">
        <v>0</v>
      </c>
      <c r="AS74" s="419">
        <v>0</v>
      </c>
      <c r="AT74" s="419">
        <v>0</v>
      </c>
      <c r="AU74" s="419">
        <v>0</v>
      </c>
      <c r="AV74" s="419">
        <v>0</v>
      </c>
      <c r="AW74" s="419">
        <v>0</v>
      </c>
      <c r="AX74" s="419">
        <v>0</v>
      </c>
      <c r="AY74" s="419">
        <v>0</v>
      </c>
      <c r="AZ74" s="419">
        <v>0</v>
      </c>
      <c r="BA74" s="419">
        <v>0</v>
      </c>
      <c r="BB74" s="419">
        <v>0</v>
      </c>
      <c r="BC74" s="419">
        <v>0</v>
      </c>
      <c r="BD74" s="419">
        <v>0</v>
      </c>
      <c r="BE74" s="419">
        <v>0</v>
      </c>
      <c r="BF74" s="419">
        <v>0</v>
      </c>
      <c r="BG74" s="419">
        <v>0</v>
      </c>
      <c r="BH74" s="419">
        <v>0</v>
      </c>
      <c r="BI74" s="419">
        <v>0</v>
      </c>
      <c r="BJ74" s="419">
        <v>0</v>
      </c>
      <c r="BK74" s="419">
        <v>0</v>
      </c>
      <c r="BL74" s="419">
        <v>0</v>
      </c>
      <c r="BM74" s="419">
        <v>0</v>
      </c>
      <c r="BN74" s="419">
        <v>0</v>
      </c>
      <c r="BO74" s="419">
        <v>0</v>
      </c>
      <c r="BP74" s="419">
        <v>0</v>
      </c>
      <c r="BQ74" s="419">
        <v>0</v>
      </c>
    </row>
    <row r="75" spans="1:69" ht="10.5">
      <c r="A75" s="49"/>
      <c r="B75" s="49"/>
      <c r="C75" s="66"/>
      <c r="D75" s="233"/>
      <c r="E75" s="224"/>
      <c r="F75" s="224"/>
      <c r="G75" s="224"/>
      <c r="H75" s="220"/>
      <c r="I75" s="212"/>
      <c r="J75" s="225"/>
      <c r="K75" s="226"/>
      <c r="L75" s="226"/>
      <c r="M75" s="226"/>
      <c r="N75" s="226"/>
      <c r="O75" s="226"/>
      <c r="P75" s="226"/>
      <c r="Q75" s="226"/>
      <c r="R75" s="226"/>
      <c r="S75" s="226"/>
      <c r="T75" s="226"/>
      <c r="U75" s="226"/>
      <c r="V75" s="226"/>
      <c r="W75" s="226"/>
      <c r="X75" s="226"/>
      <c r="Y75" s="226"/>
      <c r="Z75" s="226"/>
      <c r="AA75" s="226"/>
      <c r="AB75" s="226"/>
      <c r="AC75" s="226"/>
      <c r="AD75" s="226"/>
      <c r="AE75" s="226"/>
      <c r="AF75" s="226"/>
      <c r="AG75" s="226"/>
      <c r="AH75" s="226"/>
      <c r="AI75" s="226"/>
      <c r="AJ75" s="226"/>
      <c r="AK75" s="226"/>
      <c r="AL75" s="226"/>
      <c r="AM75" s="226"/>
      <c r="AN75" s="226"/>
      <c r="AO75" s="226"/>
      <c r="AP75" s="226"/>
      <c r="AQ75" s="226"/>
      <c r="AR75" s="226"/>
      <c r="AS75" s="226"/>
      <c r="AT75" s="226"/>
      <c r="AU75" s="226"/>
      <c r="AV75" s="226"/>
      <c r="AW75" s="226"/>
      <c r="AX75" s="226"/>
      <c r="AY75" s="226"/>
      <c r="AZ75" s="226"/>
      <c r="BA75" s="226"/>
      <c r="BB75" s="226"/>
      <c r="BC75" s="226"/>
      <c r="BD75" s="226"/>
      <c r="BE75" s="226"/>
      <c r="BF75" s="226"/>
      <c r="BG75" s="226"/>
      <c r="BH75" s="226"/>
      <c r="BI75" s="226"/>
      <c r="BJ75" s="226"/>
      <c r="BK75" s="226"/>
      <c r="BL75" s="226"/>
      <c r="BM75" s="226"/>
      <c r="BN75" s="226"/>
      <c r="BO75" s="226"/>
      <c r="BP75" s="226"/>
      <c r="BQ75" s="227"/>
    </row>
    <row r="76" spans="1:69" ht="10.5">
      <c r="A76" s="49"/>
      <c r="B76" s="49"/>
      <c r="C76" s="66"/>
      <c r="D76" s="422"/>
      <c r="E76" s="423"/>
      <c r="F76" s="423"/>
      <c r="G76" s="423"/>
      <c r="H76" s="220"/>
      <c r="I76" s="212"/>
      <c r="J76" s="424"/>
      <c r="K76" s="424"/>
      <c r="L76" s="424"/>
      <c r="M76" s="424"/>
      <c r="N76" s="424"/>
      <c r="O76" s="424"/>
      <c r="P76" s="424"/>
      <c r="Q76" s="424"/>
      <c r="R76" s="424"/>
      <c r="S76" s="424"/>
      <c r="T76" s="424"/>
      <c r="U76" s="424"/>
      <c r="V76" s="424"/>
      <c r="W76" s="424"/>
      <c r="X76" s="424"/>
      <c r="Y76" s="424"/>
      <c r="Z76" s="424"/>
      <c r="AA76" s="424"/>
      <c r="AB76" s="424"/>
      <c r="AC76" s="424"/>
      <c r="AD76" s="424"/>
      <c r="AE76" s="424"/>
      <c r="AF76" s="424"/>
      <c r="AG76" s="424"/>
      <c r="AH76" s="424"/>
      <c r="AI76" s="424"/>
      <c r="AJ76" s="424"/>
      <c r="AK76" s="424"/>
      <c r="AL76" s="424"/>
      <c r="AM76" s="424"/>
      <c r="AN76" s="424"/>
      <c r="AO76" s="424"/>
      <c r="AP76" s="424"/>
      <c r="AQ76" s="424"/>
      <c r="AR76" s="424"/>
      <c r="AS76" s="424"/>
      <c r="AT76" s="424"/>
      <c r="AU76" s="424"/>
      <c r="AV76" s="424"/>
      <c r="AW76" s="424"/>
      <c r="AX76" s="424"/>
      <c r="AY76" s="424"/>
      <c r="AZ76" s="424"/>
      <c r="BA76" s="424"/>
      <c r="BB76" s="424"/>
      <c r="BC76" s="424"/>
      <c r="BD76" s="424"/>
      <c r="BE76" s="424"/>
      <c r="BF76" s="424"/>
      <c r="BG76" s="424"/>
      <c r="BH76" s="424"/>
      <c r="BI76" s="424"/>
      <c r="BJ76" s="424"/>
      <c r="BK76" s="424"/>
      <c r="BL76" s="424"/>
      <c r="BM76" s="424"/>
      <c r="BN76" s="424"/>
      <c r="BO76" s="424"/>
      <c r="BP76" s="424"/>
      <c r="BQ76" s="424"/>
    </row>
    <row r="77" spans="1:69" ht="12.75">
      <c r="A77" s="49"/>
      <c r="B77" s="49"/>
      <c r="C77" s="197" t="s">
        <v>308</v>
      </c>
      <c r="D77" s="66"/>
      <c r="E77" s="66"/>
      <c r="F77" s="66"/>
      <c r="G77" s="66"/>
      <c r="H77" s="66"/>
      <c r="I77" s="66"/>
      <c r="J77" s="195"/>
      <c r="K77" s="195"/>
      <c r="L77" s="195"/>
      <c r="M77" s="195"/>
      <c r="N77" s="195"/>
      <c r="O77" s="195"/>
      <c r="P77" s="195"/>
      <c r="Q77" s="195"/>
      <c r="R77" s="195"/>
      <c r="S77" s="195"/>
      <c r="T77" s="195"/>
      <c r="U77" s="195"/>
      <c r="V77" s="195"/>
      <c r="W77" s="195"/>
      <c r="X77" s="195"/>
      <c r="Y77" s="195"/>
      <c r="Z77" s="195"/>
      <c r="AA77" s="195"/>
      <c r="AB77" s="195"/>
      <c r="AC77" s="195"/>
      <c r="AD77" s="195"/>
      <c r="AE77" s="195"/>
      <c r="AF77" s="195"/>
      <c r="AG77" s="195"/>
      <c r="AH77" s="195"/>
      <c r="AI77" s="195"/>
      <c r="AJ77" s="195"/>
      <c r="AK77" s="195"/>
      <c r="AL77" s="195"/>
      <c r="AM77" s="195"/>
      <c r="AN77" s="195"/>
      <c r="AO77" s="195"/>
      <c r="AP77" s="195"/>
      <c r="AQ77" s="195"/>
      <c r="AR77" s="195"/>
      <c r="AS77" s="195"/>
      <c r="AT77" s="195"/>
      <c r="AU77" s="195"/>
      <c r="AV77" s="195"/>
      <c r="AW77" s="195"/>
      <c r="AX77" s="195"/>
      <c r="AY77" s="195"/>
      <c r="AZ77" s="195"/>
      <c r="BA77" s="195"/>
      <c r="BB77" s="195"/>
      <c r="BC77" s="195"/>
      <c r="BD77" s="195"/>
      <c r="BE77" s="195"/>
      <c r="BF77" s="195"/>
      <c r="BG77" s="195"/>
      <c r="BH77" s="195"/>
      <c r="BI77" s="195"/>
      <c r="BJ77" s="195"/>
      <c r="BK77" s="195"/>
      <c r="BL77" s="195"/>
      <c r="BM77" s="195"/>
      <c r="BN77" s="195"/>
      <c r="BO77" s="195"/>
      <c r="BP77" s="195"/>
      <c r="BQ77" s="195"/>
    </row>
    <row r="78" spans="1:69" ht="10.5">
      <c r="A78" s="49"/>
      <c r="B78" s="49"/>
      <c r="C78" s="66"/>
      <c r="D78" s="66"/>
      <c r="E78" s="66"/>
      <c r="F78" s="66"/>
      <c r="G78" s="66"/>
      <c r="H78" s="66"/>
      <c r="I78" s="66"/>
      <c r="J78" s="195"/>
      <c r="K78" s="195"/>
      <c r="L78" s="195"/>
      <c r="M78" s="195"/>
      <c r="N78" s="195"/>
      <c r="O78" s="195"/>
      <c r="P78" s="195"/>
      <c r="Q78" s="195"/>
      <c r="R78" s="195"/>
      <c r="S78" s="195"/>
      <c r="T78" s="195"/>
      <c r="U78" s="195"/>
      <c r="V78" s="195"/>
      <c r="W78" s="195"/>
      <c r="X78" s="195"/>
      <c r="Y78" s="195"/>
      <c r="Z78" s="195"/>
      <c r="AA78" s="195"/>
      <c r="AB78" s="195"/>
      <c r="AC78" s="195"/>
      <c r="AD78" s="195"/>
      <c r="AE78" s="195"/>
      <c r="AF78" s="195"/>
      <c r="AG78" s="195"/>
      <c r="AH78" s="195"/>
      <c r="AI78" s="195"/>
      <c r="AJ78" s="195"/>
      <c r="AK78" s="195"/>
      <c r="AL78" s="195"/>
      <c r="AM78" s="195"/>
      <c r="AN78" s="195"/>
      <c r="AO78" s="195"/>
      <c r="AP78" s="195"/>
      <c r="AQ78" s="195"/>
      <c r="AR78" s="195"/>
      <c r="AS78" s="195"/>
      <c r="AT78" s="195"/>
      <c r="AU78" s="195"/>
      <c r="AV78" s="195"/>
      <c r="AW78" s="195"/>
      <c r="AX78" s="195"/>
      <c r="AY78" s="195"/>
      <c r="AZ78" s="195"/>
      <c r="BA78" s="195"/>
      <c r="BB78" s="195"/>
      <c r="BC78" s="195"/>
      <c r="BD78" s="195"/>
      <c r="BE78" s="195"/>
      <c r="BF78" s="195"/>
      <c r="BG78" s="195"/>
      <c r="BH78" s="195"/>
      <c r="BI78" s="195"/>
      <c r="BJ78" s="195"/>
      <c r="BK78" s="195"/>
      <c r="BL78" s="195"/>
      <c r="BM78" s="195"/>
      <c r="BN78" s="195"/>
      <c r="BO78" s="195"/>
      <c r="BP78" s="195"/>
      <c r="BQ78" s="195"/>
    </row>
    <row r="79" spans="1:69" ht="10.5">
      <c r="A79" s="49"/>
      <c r="B79" s="49"/>
      <c r="C79" s="66"/>
      <c r="D79" s="233" t="s">
        <v>46</v>
      </c>
      <c r="E79" s="219"/>
      <c r="F79" s="219"/>
      <c r="G79" s="219"/>
      <c r="H79" s="200"/>
      <c r="I79" s="66"/>
      <c r="J79" s="228"/>
      <c r="K79" s="229"/>
      <c r="L79" s="229"/>
      <c r="M79" s="229"/>
      <c r="N79" s="229"/>
      <c r="O79" s="229"/>
      <c r="P79" s="229"/>
      <c r="Q79" s="229"/>
      <c r="R79" s="229"/>
      <c r="S79" s="229"/>
      <c r="T79" s="229"/>
      <c r="U79" s="229"/>
      <c r="V79" s="229"/>
      <c r="W79" s="229"/>
      <c r="X79" s="229"/>
      <c r="Y79" s="229"/>
      <c r="Z79" s="229"/>
      <c r="AA79" s="229"/>
      <c r="AB79" s="229"/>
      <c r="AC79" s="229"/>
      <c r="AD79" s="229"/>
      <c r="AE79" s="229"/>
      <c r="AF79" s="229"/>
      <c r="AG79" s="229"/>
      <c r="AH79" s="229"/>
      <c r="AI79" s="229"/>
      <c r="AJ79" s="229"/>
      <c r="AK79" s="229"/>
      <c r="AL79" s="229"/>
      <c r="AM79" s="229"/>
      <c r="AN79" s="229"/>
      <c r="AO79" s="229"/>
      <c r="AP79" s="229"/>
      <c r="AQ79" s="229"/>
      <c r="AR79" s="229"/>
      <c r="AS79" s="229"/>
      <c r="AT79" s="229"/>
      <c r="AU79" s="229"/>
      <c r="AV79" s="229"/>
      <c r="AW79" s="229"/>
      <c r="AX79" s="229"/>
      <c r="AY79" s="229"/>
      <c r="AZ79" s="229"/>
      <c r="BA79" s="229"/>
      <c r="BB79" s="229"/>
      <c r="BC79" s="229"/>
      <c r="BD79" s="229"/>
      <c r="BE79" s="229"/>
      <c r="BF79" s="229"/>
      <c r="BG79" s="229"/>
      <c r="BH79" s="229"/>
      <c r="BI79" s="229"/>
      <c r="BJ79" s="229"/>
      <c r="BK79" s="229"/>
      <c r="BL79" s="229"/>
      <c r="BM79" s="229"/>
      <c r="BN79" s="229"/>
      <c r="BO79" s="229"/>
      <c r="BP79" s="229"/>
      <c r="BQ79" s="230"/>
    </row>
    <row r="80" spans="1:69" ht="10.5">
      <c r="A80" s="49"/>
      <c r="B80" s="49"/>
      <c r="C80" s="66"/>
      <c r="D80" s="198" t="s">
        <v>173</v>
      </c>
      <c r="E80" s="199"/>
      <c r="F80" s="199"/>
      <c r="G80" s="199"/>
      <c r="H80" s="200"/>
      <c r="I80" s="66"/>
      <c r="J80" s="265">
        <v>0</v>
      </c>
      <c r="K80" s="266">
        <v>0</v>
      </c>
      <c r="L80" s="266">
        <v>0</v>
      </c>
      <c r="M80" s="266">
        <v>0</v>
      </c>
      <c r="N80" s="266">
        <v>0</v>
      </c>
      <c r="O80" s="266">
        <v>50000</v>
      </c>
      <c r="P80" s="266">
        <v>0</v>
      </c>
      <c r="Q80" s="266">
        <v>0</v>
      </c>
      <c r="R80" s="266">
        <v>0</v>
      </c>
      <c r="S80" s="266">
        <v>0</v>
      </c>
      <c r="T80" s="266">
        <v>0</v>
      </c>
      <c r="U80" s="266">
        <v>0</v>
      </c>
      <c r="V80" s="266">
        <v>0</v>
      </c>
      <c r="W80" s="266">
        <v>0</v>
      </c>
      <c r="X80" s="266">
        <v>0</v>
      </c>
      <c r="Y80" s="266">
        <v>0</v>
      </c>
      <c r="Z80" s="266">
        <v>0</v>
      </c>
      <c r="AA80" s="266">
        <v>0</v>
      </c>
      <c r="AB80" s="266">
        <v>0</v>
      </c>
      <c r="AC80" s="266">
        <v>0</v>
      </c>
      <c r="AD80" s="266">
        <v>0</v>
      </c>
      <c r="AE80" s="266">
        <v>0</v>
      </c>
      <c r="AF80" s="266">
        <v>0</v>
      </c>
      <c r="AG80" s="266">
        <v>0</v>
      </c>
      <c r="AH80" s="266">
        <v>0</v>
      </c>
      <c r="AI80" s="266">
        <v>0</v>
      </c>
      <c r="AJ80" s="266">
        <v>0</v>
      </c>
      <c r="AK80" s="266">
        <v>0</v>
      </c>
      <c r="AL80" s="266">
        <v>0</v>
      </c>
      <c r="AM80" s="266">
        <v>0</v>
      </c>
      <c r="AN80" s="266">
        <v>0</v>
      </c>
      <c r="AO80" s="266">
        <v>0</v>
      </c>
      <c r="AP80" s="266">
        <v>0</v>
      </c>
      <c r="AQ80" s="266">
        <v>0</v>
      </c>
      <c r="AR80" s="266">
        <v>0</v>
      </c>
      <c r="AS80" s="266">
        <v>0</v>
      </c>
      <c r="AT80" s="266">
        <v>0</v>
      </c>
      <c r="AU80" s="266">
        <v>0</v>
      </c>
      <c r="AV80" s="266">
        <v>0</v>
      </c>
      <c r="AW80" s="266">
        <v>0</v>
      </c>
      <c r="AX80" s="266">
        <v>0</v>
      </c>
      <c r="AY80" s="266">
        <v>0</v>
      </c>
      <c r="AZ80" s="266">
        <v>0</v>
      </c>
      <c r="BA80" s="266">
        <v>0</v>
      </c>
      <c r="BB80" s="266">
        <v>0</v>
      </c>
      <c r="BC80" s="266">
        <v>0</v>
      </c>
      <c r="BD80" s="266">
        <v>0</v>
      </c>
      <c r="BE80" s="266">
        <v>0</v>
      </c>
      <c r="BF80" s="266">
        <v>0</v>
      </c>
      <c r="BG80" s="266">
        <v>0</v>
      </c>
      <c r="BH80" s="266">
        <v>0</v>
      </c>
      <c r="BI80" s="266">
        <v>0</v>
      </c>
      <c r="BJ80" s="266">
        <v>0</v>
      </c>
      <c r="BK80" s="266">
        <v>0</v>
      </c>
      <c r="BL80" s="266">
        <v>0</v>
      </c>
      <c r="BM80" s="266">
        <v>0</v>
      </c>
      <c r="BN80" s="266">
        <v>0</v>
      </c>
      <c r="BO80" s="266">
        <v>0</v>
      </c>
      <c r="BP80" s="266">
        <v>0</v>
      </c>
      <c r="BQ80" s="266">
        <v>0</v>
      </c>
    </row>
    <row r="81" spans="1:69" ht="10.5">
      <c r="A81" s="49"/>
      <c r="B81" s="49"/>
      <c r="C81" s="66"/>
      <c r="D81" s="198" t="s">
        <v>172</v>
      </c>
      <c r="E81" s="199"/>
      <c r="F81" s="199"/>
      <c r="G81" s="199"/>
      <c r="H81" s="200"/>
      <c r="I81" s="66"/>
      <c r="J81" s="267">
        <v>0</v>
      </c>
      <c r="K81" s="268">
        <v>0</v>
      </c>
      <c r="L81" s="268">
        <v>0</v>
      </c>
      <c r="M81" s="268">
        <v>0</v>
      </c>
      <c r="N81" s="268">
        <v>0</v>
      </c>
      <c r="O81" s="268">
        <v>0</v>
      </c>
      <c r="P81" s="268">
        <v>5000</v>
      </c>
      <c r="Q81" s="268">
        <v>0</v>
      </c>
      <c r="R81" s="268">
        <v>0</v>
      </c>
      <c r="S81" s="268">
        <v>0</v>
      </c>
      <c r="T81" s="268">
        <v>0</v>
      </c>
      <c r="U81" s="268">
        <v>0</v>
      </c>
      <c r="V81" s="268">
        <v>0</v>
      </c>
      <c r="W81" s="268">
        <v>0</v>
      </c>
      <c r="X81" s="268">
        <v>0</v>
      </c>
      <c r="Y81" s="268">
        <v>0</v>
      </c>
      <c r="Z81" s="268">
        <v>0</v>
      </c>
      <c r="AA81" s="268">
        <v>0</v>
      </c>
      <c r="AB81" s="268">
        <v>0</v>
      </c>
      <c r="AC81" s="268">
        <v>0</v>
      </c>
      <c r="AD81" s="268">
        <v>0</v>
      </c>
      <c r="AE81" s="268">
        <v>0</v>
      </c>
      <c r="AF81" s="268">
        <v>0</v>
      </c>
      <c r="AG81" s="268">
        <v>0</v>
      </c>
      <c r="AH81" s="268">
        <v>0</v>
      </c>
      <c r="AI81" s="268">
        <v>0</v>
      </c>
      <c r="AJ81" s="268">
        <v>0</v>
      </c>
      <c r="AK81" s="268">
        <v>0</v>
      </c>
      <c r="AL81" s="268">
        <v>0</v>
      </c>
      <c r="AM81" s="268">
        <v>0</v>
      </c>
      <c r="AN81" s="268">
        <v>0</v>
      </c>
      <c r="AO81" s="268">
        <v>0</v>
      </c>
      <c r="AP81" s="268">
        <v>0</v>
      </c>
      <c r="AQ81" s="268">
        <v>0</v>
      </c>
      <c r="AR81" s="268">
        <v>0</v>
      </c>
      <c r="AS81" s="268">
        <v>0</v>
      </c>
      <c r="AT81" s="268">
        <v>0</v>
      </c>
      <c r="AU81" s="268">
        <v>0</v>
      </c>
      <c r="AV81" s="268">
        <v>0</v>
      </c>
      <c r="AW81" s="268">
        <v>0</v>
      </c>
      <c r="AX81" s="268">
        <v>0</v>
      </c>
      <c r="AY81" s="268">
        <v>0</v>
      </c>
      <c r="AZ81" s="268">
        <v>0</v>
      </c>
      <c r="BA81" s="268">
        <v>0</v>
      </c>
      <c r="BB81" s="268">
        <v>0</v>
      </c>
      <c r="BC81" s="268">
        <v>0</v>
      </c>
      <c r="BD81" s="268">
        <v>0</v>
      </c>
      <c r="BE81" s="268">
        <v>0</v>
      </c>
      <c r="BF81" s="268">
        <v>0</v>
      </c>
      <c r="BG81" s="268">
        <v>0</v>
      </c>
      <c r="BH81" s="268">
        <v>0</v>
      </c>
      <c r="BI81" s="268">
        <v>0</v>
      </c>
      <c r="BJ81" s="268">
        <v>0</v>
      </c>
      <c r="BK81" s="268">
        <v>0</v>
      </c>
      <c r="BL81" s="268">
        <v>0</v>
      </c>
      <c r="BM81" s="268">
        <v>0</v>
      </c>
      <c r="BN81" s="268">
        <v>0</v>
      </c>
      <c r="BO81" s="268">
        <v>0</v>
      </c>
      <c r="BP81" s="268">
        <v>0</v>
      </c>
      <c r="BQ81" s="268">
        <v>0</v>
      </c>
    </row>
    <row r="82" spans="1:69" ht="10.5">
      <c r="A82" s="49"/>
      <c r="B82" s="49"/>
      <c r="C82" s="66"/>
      <c r="D82" s="198" t="s">
        <v>174</v>
      </c>
      <c r="E82" s="199"/>
      <c r="F82" s="199"/>
      <c r="G82" s="199"/>
      <c r="H82" s="200"/>
      <c r="I82" s="66"/>
      <c r="J82" s="267">
        <v>0</v>
      </c>
      <c r="K82" s="268">
        <v>0</v>
      </c>
      <c r="L82" s="268">
        <v>0</v>
      </c>
      <c r="M82" s="268">
        <v>0</v>
      </c>
      <c r="N82" s="268">
        <v>0</v>
      </c>
      <c r="O82" s="268">
        <v>0</v>
      </c>
      <c r="P82" s="268">
        <v>0</v>
      </c>
      <c r="Q82" s="268">
        <v>3000</v>
      </c>
      <c r="R82" s="268">
        <v>0</v>
      </c>
      <c r="S82" s="268">
        <v>0</v>
      </c>
      <c r="T82" s="268">
        <v>0</v>
      </c>
      <c r="U82" s="268">
        <v>0</v>
      </c>
      <c r="V82" s="268">
        <v>0</v>
      </c>
      <c r="W82" s="268">
        <v>0</v>
      </c>
      <c r="X82" s="268">
        <v>0</v>
      </c>
      <c r="Y82" s="268">
        <v>0</v>
      </c>
      <c r="Z82" s="268">
        <v>0</v>
      </c>
      <c r="AA82" s="268">
        <v>0</v>
      </c>
      <c r="AB82" s="268">
        <v>0</v>
      </c>
      <c r="AC82" s="268">
        <v>0</v>
      </c>
      <c r="AD82" s="268">
        <v>0</v>
      </c>
      <c r="AE82" s="268">
        <v>0</v>
      </c>
      <c r="AF82" s="268">
        <v>0</v>
      </c>
      <c r="AG82" s="268">
        <v>0</v>
      </c>
      <c r="AH82" s="268">
        <v>0</v>
      </c>
      <c r="AI82" s="268">
        <v>0</v>
      </c>
      <c r="AJ82" s="268">
        <v>0</v>
      </c>
      <c r="AK82" s="268">
        <v>0</v>
      </c>
      <c r="AL82" s="268">
        <v>0</v>
      </c>
      <c r="AM82" s="268">
        <v>0</v>
      </c>
      <c r="AN82" s="268">
        <v>0</v>
      </c>
      <c r="AO82" s="268">
        <v>0</v>
      </c>
      <c r="AP82" s="268">
        <v>0</v>
      </c>
      <c r="AQ82" s="268">
        <v>0</v>
      </c>
      <c r="AR82" s="268">
        <v>0</v>
      </c>
      <c r="AS82" s="268">
        <v>0</v>
      </c>
      <c r="AT82" s="268">
        <v>0</v>
      </c>
      <c r="AU82" s="268">
        <v>0</v>
      </c>
      <c r="AV82" s="268">
        <v>0</v>
      </c>
      <c r="AW82" s="268">
        <v>0</v>
      </c>
      <c r="AX82" s="268">
        <v>0</v>
      </c>
      <c r="AY82" s="268">
        <v>0</v>
      </c>
      <c r="AZ82" s="268">
        <v>0</v>
      </c>
      <c r="BA82" s="268">
        <v>0</v>
      </c>
      <c r="BB82" s="268">
        <v>0</v>
      </c>
      <c r="BC82" s="268">
        <v>0</v>
      </c>
      <c r="BD82" s="268">
        <v>0</v>
      </c>
      <c r="BE82" s="268">
        <v>0</v>
      </c>
      <c r="BF82" s="268">
        <v>0</v>
      </c>
      <c r="BG82" s="268">
        <v>0</v>
      </c>
      <c r="BH82" s="268">
        <v>0</v>
      </c>
      <c r="BI82" s="268">
        <v>0</v>
      </c>
      <c r="BJ82" s="268">
        <v>0</v>
      </c>
      <c r="BK82" s="268">
        <v>0</v>
      </c>
      <c r="BL82" s="268">
        <v>0</v>
      </c>
      <c r="BM82" s="268">
        <v>0</v>
      </c>
      <c r="BN82" s="268">
        <v>0</v>
      </c>
      <c r="BO82" s="268">
        <v>0</v>
      </c>
      <c r="BP82" s="268">
        <v>0</v>
      </c>
      <c r="BQ82" s="268">
        <v>0</v>
      </c>
    </row>
    <row r="83" spans="1:69" ht="10.5">
      <c r="A83" s="49"/>
      <c r="B83" s="49"/>
      <c r="C83" s="66"/>
      <c r="D83" s="198" t="s">
        <v>175</v>
      </c>
      <c r="E83" s="199"/>
      <c r="F83" s="199"/>
      <c r="G83" s="199"/>
      <c r="H83" s="200"/>
      <c r="I83" s="66"/>
      <c r="J83" s="267">
        <v>0</v>
      </c>
      <c r="K83" s="268">
        <v>0</v>
      </c>
      <c r="L83" s="268">
        <v>0</v>
      </c>
      <c r="M83" s="268">
        <v>0</v>
      </c>
      <c r="N83" s="268">
        <v>0</v>
      </c>
      <c r="O83" s="268">
        <v>0</v>
      </c>
      <c r="P83" s="268">
        <v>0</v>
      </c>
      <c r="Q83" s="268">
        <v>0</v>
      </c>
      <c r="R83" s="268">
        <v>65000</v>
      </c>
      <c r="S83" s="268">
        <v>0</v>
      </c>
      <c r="T83" s="268">
        <v>0</v>
      </c>
      <c r="U83" s="268">
        <v>0</v>
      </c>
      <c r="V83" s="268">
        <v>0</v>
      </c>
      <c r="W83" s="268">
        <v>0</v>
      </c>
      <c r="X83" s="268">
        <v>0</v>
      </c>
      <c r="Y83" s="268">
        <v>0</v>
      </c>
      <c r="Z83" s="268">
        <v>0</v>
      </c>
      <c r="AA83" s="268">
        <v>0</v>
      </c>
      <c r="AB83" s="268">
        <v>0</v>
      </c>
      <c r="AC83" s="268">
        <v>0</v>
      </c>
      <c r="AD83" s="268">
        <v>0</v>
      </c>
      <c r="AE83" s="268">
        <v>0</v>
      </c>
      <c r="AF83" s="268">
        <v>0</v>
      </c>
      <c r="AG83" s="268">
        <v>0</v>
      </c>
      <c r="AH83" s="268">
        <v>0</v>
      </c>
      <c r="AI83" s="268">
        <v>0</v>
      </c>
      <c r="AJ83" s="268">
        <v>0</v>
      </c>
      <c r="AK83" s="268">
        <v>0</v>
      </c>
      <c r="AL83" s="268">
        <v>0</v>
      </c>
      <c r="AM83" s="268">
        <v>0</v>
      </c>
      <c r="AN83" s="268">
        <v>0</v>
      </c>
      <c r="AO83" s="268">
        <v>0</v>
      </c>
      <c r="AP83" s="268">
        <v>0</v>
      </c>
      <c r="AQ83" s="268">
        <v>0</v>
      </c>
      <c r="AR83" s="268">
        <v>0</v>
      </c>
      <c r="AS83" s="268">
        <v>0</v>
      </c>
      <c r="AT83" s="268">
        <v>0</v>
      </c>
      <c r="AU83" s="268">
        <v>0</v>
      </c>
      <c r="AV83" s="268">
        <v>0</v>
      </c>
      <c r="AW83" s="268">
        <v>0</v>
      </c>
      <c r="AX83" s="268">
        <v>0</v>
      </c>
      <c r="AY83" s="268">
        <v>0</v>
      </c>
      <c r="AZ83" s="268">
        <v>0</v>
      </c>
      <c r="BA83" s="268">
        <v>0</v>
      </c>
      <c r="BB83" s="268">
        <v>0</v>
      </c>
      <c r="BC83" s="268">
        <v>0</v>
      </c>
      <c r="BD83" s="268">
        <v>0</v>
      </c>
      <c r="BE83" s="268">
        <v>0</v>
      </c>
      <c r="BF83" s="268">
        <v>0</v>
      </c>
      <c r="BG83" s="268">
        <v>0</v>
      </c>
      <c r="BH83" s="268">
        <v>0</v>
      </c>
      <c r="BI83" s="268">
        <v>0</v>
      </c>
      <c r="BJ83" s="268">
        <v>0</v>
      </c>
      <c r="BK83" s="268">
        <v>0</v>
      </c>
      <c r="BL83" s="268">
        <v>0</v>
      </c>
      <c r="BM83" s="268">
        <v>0</v>
      </c>
      <c r="BN83" s="268">
        <v>0</v>
      </c>
      <c r="BO83" s="268">
        <v>0</v>
      </c>
      <c r="BP83" s="268">
        <v>0</v>
      </c>
      <c r="BQ83" s="268">
        <v>0</v>
      </c>
    </row>
    <row r="84" spans="1:69" ht="10.5">
      <c r="A84" s="49"/>
      <c r="B84" s="49"/>
      <c r="C84" s="66"/>
      <c r="D84" s="198" t="s">
        <v>182</v>
      </c>
      <c r="E84" s="199"/>
      <c r="F84" s="199"/>
      <c r="G84" s="199"/>
      <c r="H84" s="200"/>
      <c r="I84" s="66"/>
      <c r="J84" s="267">
        <v>0</v>
      </c>
      <c r="K84" s="268">
        <v>0</v>
      </c>
      <c r="L84" s="268">
        <v>0</v>
      </c>
      <c r="M84" s="268">
        <v>0</v>
      </c>
      <c r="N84" s="268">
        <v>0</v>
      </c>
      <c r="O84" s="268">
        <v>0</v>
      </c>
      <c r="P84" s="268">
        <v>2700</v>
      </c>
      <c r="Q84" s="268">
        <v>0</v>
      </c>
      <c r="R84" s="268">
        <v>0</v>
      </c>
      <c r="S84" s="268">
        <v>0</v>
      </c>
      <c r="T84" s="268">
        <v>0</v>
      </c>
      <c r="U84" s="268">
        <v>0</v>
      </c>
      <c r="V84" s="268">
        <v>0</v>
      </c>
      <c r="W84" s="268">
        <v>0</v>
      </c>
      <c r="X84" s="268">
        <v>0</v>
      </c>
      <c r="Y84" s="268">
        <v>0</v>
      </c>
      <c r="Z84" s="268">
        <v>0</v>
      </c>
      <c r="AA84" s="268">
        <v>0</v>
      </c>
      <c r="AB84" s="268">
        <v>0</v>
      </c>
      <c r="AC84" s="268">
        <v>0</v>
      </c>
      <c r="AD84" s="268">
        <v>0</v>
      </c>
      <c r="AE84" s="268">
        <v>0</v>
      </c>
      <c r="AF84" s="268">
        <v>0</v>
      </c>
      <c r="AG84" s="268">
        <v>0</v>
      </c>
      <c r="AH84" s="268">
        <v>0</v>
      </c>
      <c r="AI84" s="268">
        <v>0</v>
      </c>
      <c r="AJ84" s="268">
        <v>0</v>
      </c>
      <c r="AK84" s="268">
        <v>0</v>
      </c>
      <c r="AL84" s="268">
        <v>0</v>
      </c>
      <c r="AM84" s="268">
        <v>0</v>
      </c>
      <c r="AN84" s="268">
        <v>0</v>
      </c>
      <c r="AO84" s="268">
        <v>0</v>
      </c>
      <c r="AP84" s="268">
        <v>0</v>
      </c>
      <c r="AQ84" s="268">
        <v>0</v>
      </c>
      <c r="AR84" s="268">
        <v>0</v>
      </c>
      <c r="AS84" s="268">
        <v>0</v>
      </c>
      <c r="AT84" s="268">
        <v>0</v>
      </c>
      <c r="AU84" s="268">
        <v>0</v>
      </c>
      <c r="AV84" s="268">
        <v>0</v>
      </c>
      <c r="AW84" s="268">
        <v>0</v>
      </c>
      <c r="AX84" s="268">
        <v>0</v>
      </c>
      <c r="AY84" s="268">
        <v>0</v>
      </c>
      <c r="AZ84" s="268">
        <v>0</v>
      </c>
      <c r="BA84" s="268">
        <v>0</v>
      </c>
      <c r="BB84" s="268">
        <v>0</v>
      </c>
      <c r="BC84" s="268">
        <v>0</v>
      </c>
      <c r="BD84" s="268">
        <v>0</v>
      </c>
      <c r="BE84" s="268">
        <v>0</v>
      </c>
      <c r="BF84" s="268">
        <v>0</v>
      </c>
      <c r="BG84" s="268">
        <v>0</v>
      </c>
      <c r="BH84" s="268">
        <v>0</v>
      </c>
      <c r="BI84" s="268">
        <v>0</v>
      </c>
      <c r="BJ84" s="268">
        <v>0</v>
      </c>
      <c r="BK84" s="268">
        <v>0</v>
      </c>
      <c r="BL84" s="268">
        <v>0</v>
      </c>
      <c r="BM84" s="268">
        <v>0</v>
      </c>
      <c r="BN84" s="268">
        <v>0</v>
      </c>
      <c r="BO84" s="268">
        <v>0</v>
      </c>
      <c r="BP84" s="268">
        <v>0</v>
      </c>
      <c r="BQ84" s="268">
        <v>0</v>
      </c>
    </row>
    <row r="85" spans="1:69" ht="10.5">
      <c r="A85" s="49"/>
      <c r="B85" s="49"/>
      <c r="C85" s="66"/>
      <c r="D85" s="198">
        <v>0</v>
      </c>
      <c r="E85" s="199"/>
      <c r="F85" s="199"/>
      <c r="G85" s="199"/>
      <c r="H85" s="200"/>
      <c r="I85" s="66"/>
      <c r="J85" s="267">
        <v>0</v>
      </c>
      <c r="K85" s="268">
        <v>0</v>
      </c>
      <c r="L85" s="268">
        <v>0</v>
      </c>
      <c r="M85" s="268">
        <v>0</v>
      </c>
      <c r="N85" s="268">
        <v>0</v>
      </c>
      <c r="O85" s="268">
        <v>0</v>
      </c>
      <c r="P85" s="268">
        <v>0</v>
      </c>
      <c r="Q85" s="268">
        <v>0</v>
      </c>
      <c r="R85" s="268">
        <v>0</v>
      </c>
      <c r="S85" s="268">
        <v>0</v>
      </c>
      <c r="T85" s="268">
        <v>0</v>
      </c>
      <c r="U85" s="268">
        <v>0</v>
      </c>
      <c r="V85" s="268">
        <v>0</v>
      </c>
      <c r="W85" s="268">
        <v>0</v>
      </c>
      <c r="X85" s="268">
        <v>0</v>
      </c>
      <c r="Y85" s="268">
        <v>0</v>
      </c>
      <c r="Z85" s="268">
        <v>0</v>
      </c>
      <c r="AA85" s="268">
        <v>0</v>
      </c>
      <c r="AB85" s="268">
        <v>0</v>
      </c>
      <c r="AC85" s="268">
        <v>0</v>
      </c>
      <c r="AD85" s="268">
        <v>0</v>
      </c>
      <c r="AE85" s="268">
        <v>0</v>
      </c>
      <c r="AF85" s="268">
        <v>0</v>
      </c>
      <c r="AG85" s="268">
        <v>0</v>
      </c>
      <c r="AH85" s="268">
        <v>0</v>
      </c>
      <c r="AI85" s="268">
        <v>0</v>
      </c>
      <c r="AJ85" s="268">
        <v>0</v>
      </c>
      <c r="AK85" s="268">
        <v>0</v>
      </c>
      <c r="AL85" s="268">
        <v>0</v>
      </c>
      <c r="AM85" s="268">
        <v>0</v>
      </c>
      <c r="AN85" s="268">
        <v>0</v>
      </c>
      <c r="AO85" s="268">
        <v>0</v>
      </c>
      <c r="AP85" s="268">
        <v>0</v>
      </c>
      <c r="AQ85" s="268">
        <v>0</v>
      </c>
      <c r="AR85" s="268">
        <v>0</v>
      </c>
      <c r="AS85" s="268">
        <v>0</v>
      </c>
      <c r="AT85" s="268">
        <v>0</v>
      </c>
      <c r="AU85" s="268">
        <v>0</v>
      </c>
      <c r="AV85" s="268">
        <v>0</v>
      </c>
      <c r="AW85" s="268">
        <v>0</v>
      </c>
      <c r="AX85" s="268">
        <v>0</v>
      </c>
      <c r="AY85" s="268">
        <v>0</v>
      </c>
      <c r="AZ85" s="268">
        <v>0</v>
      </c>
      <c r="BA85" s="268">
        <v>0</v>
      </c>
      <c r="BB85" s="268">
        <v>0</v>
      </c>
      <c r="BC85" s="268">
        <v>0</v>
      </c>
      <c r="BD85" s="268">
        <v>0</v>
      </c>
      <c r="BE85" s="268">
        <v>0</v>
      </c>
      <c r="BF85" s="268">
        <v>0</v>
      </c>
      <c r="BG85" s="268">
        <v>0</v>
      </c>
      <c r="BH85" s="268">
        <v>0</v>
      </c>
      <c r="BI85" s="268">
        <v>0</v>
      </c>
      <c r="BJ85" s="268">
        <v>0</v>
      </c>
      <c r="BK85" s="268">
        <v>0</v>
      </c>
      <c r="BL85" s="268">
        <v>0</v>
      </c>
      <c r="BM85" s="268">
        <v>0</v>
      </c>
      <c r="BN85" s="268">
        <v>0</v>
      </c>
      <c r="BO85" s="268">
        <v>0</v>
      </c>
      <c r="BP85" s="268">
        <v>0</v>
      </c>
      <c r="BQ85" s="268">
        <v>0</v>
      </c>
    </row>
    <row r="86" spans="1:69" ht="10.5">
      <c r="A86" s="49"/>
      <c r="B86" s="49"/>
      <c r="C86" s="66"/>
      <c r="D86" s="198">
        <v>0</v>
      </c>
      <c r="E86" s="199"/>
      <c r="F86" s="199"/>
      <c r="G86" s="199"/>
      <c r="H86" s="200"/>
      <c r="I86" s="66"/>
      <c r="J86" s="267">
        <v>0</v>
      </c>
      <c r="K86" s="268">
        <v>0</v>
      </c>
      <c r="L86" s="268">
        <v>0</v>
      </c>
      <c r="M86" s="268">
        <v>0</v>
      </c>
      <c r="N86" s="268">
        <v>0</v>
      </c>
      <c r="O86" s="268">
        <v>0</v>
      </c>
      <c r="P86" s="268">
        <v>0</v>
      </c>
      <c r="Q86" s="268">
        <v>0</v>
      </c>
      <c r="R86" s="268">
        <v>0</v>
      </c>
      <c r="S86" s="268">
        <v>0</v>
      </c>
      <c r="T86" s="268">
        <v>0</v>
      </c>
      <c r="U86" s="268">
        <v>0</v>
      </c>
      <c r="V86" s="268">
        <v>0</v>
      </c>
      <c r="W86" s="268">
        <v>0</v>
      </c>
      <c r="X86" s="268">
        <v>0</v>
      </c>
      <c r="Y86" s="268">
        <v>0</v>
      </c>
      <c r="Z86" s="268">
        <v>0</v>
      </c>
      <c r="AA86" s="268">
        <v>0</v>
      </c>
      <c r="AB86" s="268">
        <v>0</v>
      </c>
      <c r="AC86" s="268">
        <v>0</v>
      </c>
      <c r="AD86" s="268">
        <v>0</v>
      </c>
      <c r="AE86" s="268">
        <v>0</v>
      </c>
      <c r="AF86" s="268">
        <v>0</v>
      </c>
      <c r="AG86" s="268">
        <v>0</v>
      </c>
      <c r="AH86" s="268">
        <v>0</v>
      </c>
      <c r="AI86" s="268">
        <v>0</v>
      </c>
      <c r="AJ86" s="268">
        <v>0</v>
      </c>
      <c r="AK86" s="268">
        <v>0</v>
      </c>
      <c r="AL86" s="268">
        <v>0</v>
      </c>
      <c r="AM86" s="268">
        <v>0</v>
      </c>
      <c r="AN86" s="268">
        <v>0</v>
      </c>
      <c r="AO86" s="268">
        <v>0</v>
      </c>
      <c r="AP86" s="268">
        <v>0</v>
      </c>
      <c r="AQ86" s="268">
        <v>0</v>
      </c>
      <c r="AR86" s="268">
        <v>0</v>
      </c>
      <c r="AS86" s="268">
        <v>0</v>
      </c>
      <c r="AT86" s="268">
        <v>0</v>
      </c>
      <c r="AU86" s="268">
        <v>0</v>
      </c>
      <c r="AV86" s="268">
        <v>0</v>
      </c>
      <c r="AW86" s="268">
        <v>0</v>
      </c>
      <c r="AX86" s="268">
        <v>0</v>
      </c>
      <c r="AY86" s="268">
        <v>0</v>
      </c>
      <c r="AZ86" s="268">
        <v>0</v>
      </c>
      <c r="BA86" s="268">
        <v>0</v>
      </c>
      <c r="BB86" s="268">
        <v>0</v>
      </c>
      <c r="BC86" s="268">
        <v>0</v>
      </c>
      <c r="BD86" s="268">
        <v>0</v>
      </c>
      <c r="BE86" s="268">
        <v>0</v>
      </c>
      <c r="BF86" s="268">
        <v>0</v>
      </c>
      <c r="BG86" s="268">
        <v>0</v>
      </c>
      <c r="BH86" s="268">
        <v>0</v>
      </c>
      <c r="BI86" s="268">
        <v>0</v>
      </c>
      <c r="BJ86" s="268">
        <v>0</v>
      </c>
      <c r="BK86" s="268">
        <v>0</v>
      </c>
      <c r="BL86" s="268">
        <v>0</v>
      </c>
      <c r="BM86" s="268">
        <v>0</v>
      </c>
      <c r="BN86" s="268">
        <v>0</v>
      </c>
      <c r="BO86" s="268">
        <v>0</v>
      </c>
      <c r="BP86" s="268">
        <v>0</v>
      </c>
      <c r="BQ86" s="268">
        <v>0</v>
      </c>
    </row>
    <row r="87" spans="1:69" ht="10.5">
      <c r="A87" s="49"/>
      <c r="B87" s="49"/>
      <c r="C87" s="66"/>
      <c r="D87" s="198">
        <v>0</v>
      </c>
      <c r="E87" s="199"/>
      <c r="F87" s="199"/>
      <c r="G87" s="199"/>
      <c r="H87" s="200"/>
      <c r="I87" s="66"/>
      <c r="J87" s="267">
        <v>0</v>
      </c>
      <c r="K87" s="268">
        <v>0</v>
      </c>
      <c r="L87" s="268">
        <v>0</v>
      </c>
      <c r="M87" s="268">
        <v>0</v>
      </c>
      <c r="N87" s="268">
        <v>0</v>
      </c>
      <c r="O87" s="268">
        <v>0</v>
      </c>
      <c r="P87" s="268">
        <v>0</v>
      </c>
      <c r="Q87" s="268">
        <v>0</v>
      </c>
      <c r="R87" s="268">
        <v>0</v>
      </c>
      <c r="S87" s="268">
        <v>0</v>
      </c>
      <c r="T87" s="268">
        <v>0</v>
      </c>
      <c r="U87" s="268">
        <v>0</v>
      </c>
      <c r="V87" s="268">
        <v>0</v>
      </c>
      <c r="W87" s="268">
        <v>0</v>
      </c>
      <c r="X87" s="268">
        <v>0</v>
      </c>
      <c r="Y87" s="268">
        <v>0</v>
      </c>
      <c r="Z87" s="268">
        <v>0</v>
      </c>
      <c r="AA87" s="268">
        <v>0</v>
      </c>
      <c r="AB87" s="268">
        <v>0</v>
      </c>
      <c r="AC87" s="268">
        <v>0</v>
      </c>
      <c r="AD87" s="268">
        <v>0</v>
      </c>
      <c r="AE87" s="268">
        <v>0</v>
      </c>
      <c r="AF87" s="268">
        <v>0</v>
      </c>
      <c r="AG87" s="268">
        <v>0</v>
      </c>
      <c r="AH87" s="268">
        <v>0</v>
      </c>
      <c r="AI87" s="268">
        <v>0</v>
      </c>
      <c r="AJ87" s="268">
        <v>0</v>
      </c>
      <c r="AK87" s="268">
        <v>0</v>
      </c>
      <c r="AL87" s="268">
        <v>0</v>
      </c>
      <c r="AM87" s="268">
        <v>0</v>
      </c>
      <c r="AN87" s="268">
        <v>0</v>
      </c>
      <c r="AO87" s="268">
        <v>0</v>
      </c>
      <c r="AP87" s="268">
        <v>0</v>
      </c>
      <c r="AQ87" s="268">
        <v>0</v>
      </c>
      <c r="AR87" s="268">
        <v>0</v>
      </c>
      <c r="AS87" s="268">
        <v>0</v>
      </c>
      <c r="AT87" s="268">
        <v>0</v>
      </c>
      <c r="AU87" s="268">
        <v>0</v>
      </c>
      <c r="AV87" s="268">
        <v>0</v>
      </c>
      <c r="AW87" s="268">
        <v>0</v>
      </c>
      <c r="AX87" s="268">
        <v>0</v>
      </c>
      <c r="AY87" s="268">
        <v>0</v>
      </c>
      <c r="AZ87" s="268">
        <v>0</v>
      </c>
      <c r="BA87" s="268">
        <v>0</v>
      </c>
      <c r="BB87" s="268">
        <v>0</v>
      </c>
      <c r="BC87" s="268">
        <v>0</v>
      </c>
      <c r="BD87" s="268">
        <v>0</v>
      </c>
      <c r="BE87" s="268">
        <v>0</v>
      </c>
      <c r="BF87" s="268">
        <v>0</v>
      </c>
      <c r="BG87" s="268">
        <v>0</v>
      </c>
      <c r="BH87" s="268">
        <v>0</v>
      </c>
      <c r="BI87" s="268">
        <v>0</v>
      </c>
      <c r="BJ87" s="268">
        <v>0</v>
      </c>
      <c r="BK87" s="268">
        <v>0</v>
      </c>
      <c r="BL87" s="268">
        <v>0</v>
      </c>
      <c r="BM87" s="268">
        <v>0</v>
      </c>
      <c r="BN87" s="268">
        <v>0</v>
      </c>
      <c r="BO87" s="268">
        <v>0</v>
      </c>
      <c r="BP87" s="268">
        <v>0</v>
      </c>
      <c r="BQ87" s="268">
        <v>0</v>
      </c>
    </row>
    <row r="88" spans="1:69" ht="10.5">
      <c r="A88" s="49"/>
      <c r="B88" s="49"/>
      <c r="C88" s="66"/>
      <c r="D88" s="198">
        <v>0</v>
      </c>
      <c r="E88" s="201"/>
      <c r="F88" s="201"/>
      <c r="G88" s="201"/>
      <c r="H88" s="200"/>
      <c r="I88" s="66"/>
      <c r="J88" s="267">
        <v>0</v>
      </c>
      <c r="K88" s="268">
        <v>0</v>
      </c>
      <c r="L88" s="268">
        <v>0</v>
      </c>
      <c r="M88" s="268">
        <v>0</v>
      </c>
      <c r="N88" s="268">
        <v>0</v>
      </c>
      <c r="O88" s="268">
        <v>0</v>
      </c>
      <c r="P88" s="268">
        <v>0</v>
      </c>
      <c r="Q88" s="268">
        <v>0</v>
      </c>
      <c r="R88" s="268">
        <v>0</v>
      </c>
      <c r="S88" s="268">
        <v>0</v>
      </c>
      <c r="T88" s="268">
        <v>0</v>
      </c>
      <c r="U88" s="268">
        <v>0</v>
      </c>
      <c r="V88" s="268">
        <v>0</v>
      </c>
      <c r="W88" s="268">
        <v>0</v>
      </c>
      <c r="X88" s="268">
        <v>0</v>
      </c>
      <c r="Y88" s="268">
        <v>0</v>
      </c>
      <c r="Z88" s="268">
        <v>0</v>
      </c>
      <c r="AA88" s="268">
        <v>0</v>
      </c>
      <c r="AB88" s="268">
        <v>0</v>
      </c>
      <c r="AC88" s="268">
        <v>0</v>
      </c>
      <c r="AD88" s="268">
        <v>0</v>
      </c>
      <c r="AE88" s="268">
        <v>0</v>
      </c>
      <c r="AF88" s="268">
        <v>0</v>
      </c>
      <c r="AG88" s="268">
        <v>0</v>
      </c>
      <c r="AH88" s="268">
        <v>0</v>
      </c>
      <c r="AI88" s="268">
        <v>0</v>
      </c>
      <c r="AJ88" s="268">
        <v>0</v>
      </c>
      <c r="AK88" s="268">
        <v>0</v>
      </c>
      <c r="AL88" s="268">
        <v>0</v>
      </c>
      <c r="AM88" s="268">
        <v>0</v>
      </c>
      <c r="AN88" s="268">
        <v>0</v>
      </c>
      <c r="AO88" s="268">
        <v>0</v>
      </c>
      <c r="AP88" s="268">
        <v>0</v>
      </c>
      <c r="AQ88" s="268">
        <v>0</v>
      </c>
      <c r="AR88" s="268">
        <v>0</v>
      </c>
      <c r="AS88" s="268">
        <v>0</v>
      </c>
      <c r="AT88" s="268">
        <v>0</v>
      </c>
      <c r="AU88" s="268">
        <v>0</v>
      </c>
      <c r="AV88" s="268">
        <v>0</v>
      </c>
      <c r="AW88" s="268">
        <v>0</v>
      </c>
      <c r="AX88" s="268">
        <v>0</v>
      </c>
      <c r="AY88" s="268">
        <v>0</v>
      </c>
      <c r="AZ88" s="268">
        <v>0</v>
      </c>
      <c r="BA88" s="268">
        <v>0</v>
      </c>
      <c r="BB88" s="268">
        <v>0</v>
      </c>
      <c r="BC88" s="268">
        <v>0</v>
      </c>
      <c r="BD88" s="268">
        <v>0</v>
      </c>
      <c r="BE88" s="268">
        <v>0</v>
      </c>
      <c r="BF88" s="268">
        <v>0</v>
      </c>
      <c r="BG88" s="268">
        <v>0</v>
      </c>
      <c r="BH88" s="268">
        <v>0</v>
      </c>
      <c r="BI88" s="268">
        <v>0</v>
      </c>
      <c r="BJ88" s="268">
        <v>0</v>
      </c>
      <c r="BK88" s="268">
        <v>0</v>
      </c>
      <c r="BL88" s="268">
        <v>0</v>
      </c>
      <c r="BM88" s="268">
        <v>0</v>
      </c>
      <c r="BN88" s="268">
        <v>0</v>
      </c>
      <c r="BO88" s="268">
        <v>0</v>
      </c>
      <c r="BP88" s="268">
        <v>0</v>
      </c>
      <c r="BQ88" s="268">
        <v>0</v>
      </c>
    </row>
    <row r="89" spans="1:69" ht="10.5">
      <c r="A89" s="49"/>
      <c r="B89" s="49"/>
      <c r="C89" s="66"/>
      <c r="D89" s="198">
        <v>0</v>
      </c>
      <c r="E89" s="201"/>
      <c r="F89" s="201"/>
      <c r="G89" s="201"/>
      <c r="H89" s="200"/>
      <c r="I89" s="66"/>
      <c r="J89" s="267">
        <v>0</v>
      </c>
      <c r="K89" s="268">
        <v>0</v>
      </c>
      <c r="L89" s="268">
        <v>0</v>
      </c>
      <c r="M89" s="268">
        <v>0</v>
      </c>
      <c r="N89" s="268">
        <v>0</v>
      </c>
      <c r="O89" s="268">
        <v>0</v>
      </c>
      <c r="P89" s="268">
        <v>0</v>
      </c>
      <c r="Q89" s="268">
        <v>0</v>
      </c>
      <c r="R89" s="268">
        <v>0</v>
      </c>
      <c r="S89" s="268">
        <v>0</v>
      </c>
      <c r="T89" s="268">
        <v>0</v>
      </c>
      <c r="U89" s="268">
        <v>0</v>
      </c>
      <c r="V89" s="268">
        <v>0</v>
      </c>
      <c r="W89" s="268">
        <v>0</v>
      </c>
      <c r="X89" s="268">
        <v>0</v>
      </c>
      <c r="Y89" s="268">
        <v>0</v>
      </c>
      <c r="Z89" s="268">
        <v>0</v>
      </c>
      <c r="AA89" s="268">
        <v>0</v>
      </c>
      <c r="AB89" s="268">
        <v>0</v>
      </c>
      <c r="AC89" s="268">
        <v>0</v>
      </c>
      <c r="AD89" s="268">
        <v>0</v>
      </c>
      <c r="AE89" s="268">
        <v>0</v>
      </c>
      <c r="AF89" s="268">
        <v>0</v>
      </c>
      <c r="AG89" s="268">
        <v>0</v>
      </c>
      <c r="AH89" s="268">
        <v>0</v>
      </c>
      <c r="AI89" s="268">
        <v>0</v>
      </c>
      <c r="AJ89" s="268">
        <v>0</v>
      </c>
      <c r="AK89" s="268">
        <v>0</v>
      </c>
      <c r="AL89" s="268">
        <v>0</v>
      </c>
      <c r="AM89" s="268">
        <v>0</v>
      </c>
      <c r="AN89" s="268">
        <v>0</v>
      </c>
      <c r="AO89" s="268">
        <v>0</v>
      </c>
      <c r="AP89" s="268">
        <v>0</v>
      </c>
      <c r="AQ89" s="268">
        <v>0</v>
      </c>
      <c r="AR89" s="268">
        <v>0</v>
      </c>
      <c r="AS89" s="268">
        <v>0</v>
      </c>
      <c r="AT89" s="268">
        <v>0</v>
      </c>
      <c r="AU89" s="268">
        <v>0</v>
      </c>
      <c r="AV89" s="268">
        <v>0</v>
      </c>
      <c r="AW89" s="268">
        <v>0</v>
      </c>
      <c r="AX89" s="268">
        <v>0</v>
      </c>
      <c r="AY89" s="268">
        <v>0</v>
      </c>
      <c r="AZ89" s="268">
        <v>0</v>
      </c>
      <c r="BA89" s="268">
        <v>0</v>
      </c>
      <c r="BB89" s="268">
        <v>0</v>
      </c>
      <c r="BC89" s="268">
        <v>0</v>
      </c>
      <c r="BD89" s="268">
        <v>0</v>
      </c>
      <c r="BE89" s="268">
        <v>0</v>
      </c>
      <c r="BF89" s="268">
        <v>0</v>
      </c>
      <c r="BG89" s="268">
        <v>0</v>
      </c>
      <c r="BH89" s="268">
        <v>0</v>
      </c>
      <c r="BI89" s="268">
        <v>0</v>
      </c>
      <c r="BJ89" s="268">
        <v>0</v>
      </c>
      <c r="BK89" s="268">
        <v>0</v>
      </c>
      <c r="BL89" s="268">
        <v>0</v>
      </c>
      <c r="BM89" s="268">
        <v>0</v>
      </c>
      <c r="BN89" s="268">
        <v>0</v>
      </c>
      <c r="BO89" s="268">
        <v>0</v>
      </c>
      <c r="BP89" s="268">
        <v>0</v>
      </c>
      <c r="BQ89" s="268">
        <v>0</v>
      </c>
    </row>
    <row r="90" spans="1:69" ht="10.5">
      <c r="A90" s="49"/>
      <c r="B90" s="49"/>
      <c r="C90" s="66"/>
      <c r="D90" s="198">
        <v>0</v>
      </c>
      <c r="E90" s="201"/>
      <c r="F90" s="201"/>
      <c r="G90" s="201"/>
      <c r="H90" s="200"/>
      <c r="I90" s="66"/>
      <c r="J90" s="267">
        <v>0</v>
      </c>
      <c r="K90" s="268">
        <v>0</v>
      </c>
      <c r="L90" s="268">
        <v>0</v>
      </c>
      <c r="M90" s="268">
        <v>0</v>
      </c>
      <c r="N90" s="268">
        <v>0</v>
      </c>
      <c r="O90" s="268">
        <v>0</v>
      </c>
      <c r="P90" s="268">
        <v>0</v>
      </c>
      <c r="Q90" s="268">
        <v>0</v>
      </c>
      <c r="R90" s="268">
        <v>0</v>
      </c>
      <c r="S90" s="268">
        <v>0</v>
      </c>
      <c r="T90" s="268">
        <v>0</v>
      </c>
      <c r="U90" s="268">
        <v>0</v>
      </c>
      <c r="V90" s="268">
        <v>0</v>
      </c>
      <c r="W90" s="268">
        <v>0</v>
      </c>
      <c r="X90" s="268">
        <v>0</v>
      </c>
      <c r="Y90" s="268">
        <v>0</v>
      </c>
      <c r="Z90" s="268">
        <v>0</v>
      </c>
      <c r="AA90" s="268">
        <v>0</v>
      </c>
      <c r="AB90" s="268">
        <v>0</v>
      </c>
      <c r="AC90" s="268">
        <v>0</v>
      </c>
      <c r="AD90" s="268">
        <v>0</v>
      </c>
      <c r="AE90" s="268">
        <v>0</v>
      </c>
      <c r="AF90" s="268">
        <v>0</v>
      </c>
      <c r="AG90" s="268">
        <v>0</v>
      </c>
      <c r="AH90" s="268">
        <v>0</v>
      </c>
      <c r="AI90" s="268">
        <v>0</v>
      </c>
      <c r="AJ90" s="268">
        <v>0</v>
      </c>
      <c r="AK90" s="268">
        <v>0</v>
      </c>
      <c r="AL90" s="268">
        <v>0</v>
      </c>
      <c r="AM90" s="268">
        <v>0</v>
      </c>
      <c r="AN90" s="268">
        <v>0</v>
      </c>
      <c r="AO90" s="268">
        <v>0</v>
      </c>
      <c r="AP90" s="268">
        <v>0</v>
      </c>
      <c r="AQ90" s="268">
        <v>0</v>
      </c>
      <c r="AR90" s="268">
        <v>0</v>
      </c>
      <c r="AS90" s="268">
        <v>0</v>
      </c>
      <c r="AT90" s="268">
        <v>0</v>
      </c>
      <c r="AU90" s="268">
        <v>0</v>
      </c>
      <c r="AV90" s="268">
        <v>0</v>
      </c>
      <c r="AW90" s="268">
        <v>0</v>
      </c>
      <c r="AX90" s="268">
        <v>0</v>
      </c>
      <c r="AY90" s="268">
        <v>0</v>
      </c>
      <c r="AZ90" s="268">
        <v>0</v>
      </c>
      <c r="BA90" s="268">
        <v>0</v>
      </c>
      <c r="BB90" s="268">
        <v>0</v>
      </c>
      <c r="BC90" s="268">
        <v>0</v>
      </c>
      <c r="BD90" s="268">
        <v>0</v>
      </c>
      <c r="BE90" s="268">
        <v>0</v>
      </c>
      <c r="BF90" s="268">
        <v>0</v>
      </c>
      <c r="BG90" s="268">
        <v>0</v>
      </c>
      <c r="BH90" s="268">
        <v>0</v>
      </c>
      <c r="BI90" s="268">
        <v>0</v>
      </c>
      <c r="BJ90" s="268">
        <v>0</v>
      </c>
      <c r="BK90" s="268">
        <v>0</v>
      </c>
      <c r="BL90" s="268">
        <v>0</v>
      </c>
      <c r="BM90" s="268">
        <v>0</v>
      </c>
      <c r="BN90" s="268">
        <v>0</v>
      </c>
      <c r="BO90" s="268">
        <v>0</v>
      </c>
      <c r="BP90" s="268">
        <v>0</v>
      </c>
      <c r="BQ90" s="268">
        <v>0</v>
      </c>
    </row>
    <row r="91" spans="1:69" ht="10.5">
      <c r="A91" s="49"/>
      <c r="B91" s="49"/>
      <c r="C91" s="66"/>
      <c r="D91" s="198">
        <v>0</v>
      </c>
      <c r="E91" s="201"/>
      <c r="F91" s="201"/>
      <c r="G91" s="201"/>
      <c r="H91" s="200"/>
      <c r="I91" s="66"/>
      <c r="J91" s="267">
        <v>0</v>
      </c>
      <c r="K91" s="268">
        <v>0</v>
      </c>
      <c r="L91" s="268">
        <v>0</v>
      </c>
      <c r="M91" s="268">
        <v>0</v>
      </c>
      <c r="N91" s="268">
        <v>0</v>
      </c>
      <c r="O91" s="268">
        <v>0</v>
      </c>
      <c r="P91" s="268">
        <v>0</v>
      </c>
      <c r="Q91" s="268">
        <v>0</v>
      </c>
      <c r="R91" s="268">
        <v>0</v>
      </c>
      <c r="S91" s="268">
        <v>0</v>
      </c>
      <c r="T91" s="268">
        <v>0</v>
      </c>
      <c r="U91" s="268">
        <v>0</v>
      </c>
      <c r="V91" s="268">
        <v>0</v>
      </c>
      <c r="W91" s="268">
        <v>0</v>
      </c>
      <c r="X91" s="268">
        <v>0</v>
      </c>
      <c r="Y91" s="268">
        <v>0</v>
      </c>
      <c r="Z91" s="268">
        <v>0</v>
      </c>
      <c r="AA91" s="268">
        <v>0</v>
      </c>
      <c r="AB91" s="268">
        <v>0</v>
      </c>
      <c r="AC91" s="268">
        <v>0</v>
      </c>
      <c r="AD91" s="268">
        <v>0</v>
      </c>
      <c r="AE91" s="268">
        <v>0</v>
      </c>
      <c r="AF91" s="268">
        <v>0</v>
      </c>
      <c r="AG91" s="268">
        <v>0</v>
      </c>
      <c r="AH91" s="268">
        <v>0</v>
      </c>
      <c r="AI91" s="268">
        <v>0</v>
      </c>
      <c r="AJ91" s="268">
        <v>0</v>
      </c>
      <c r="AK91" s="268">
        <v>0</v>
      </c>
      <c r="AL91" s="268">
        <v>0</v>
      </c>
      <c r="AM91" s="268">
        <v>0</v>
      </c>
      <c r="AN91" s="268">
        <v>0</v>
      </c>
      <c r="AO91" s="268">
        <v>0</v>
      </c>
      <c r="AP91" s="268">
        <v>0</v>
      </c>
      <c r="AQ91" s="268">
        <v>0</v>
      </c>
      <c r="AR91" s="268">
        <v>0</v>
      </c>
      <c r="AS91" s="268">
        <v>0</v>
      </c>
      <c r="AT91" s="268">
        <v>0</v>
      </c>
      <c r="AU91" s="268">
        <v>0</v>
      </c>
      <c r="AV91" s="268">
        <v>0</v>
      </c>
      <c r="AW91" s="268">
        <v>0</v>
      </c>
      <c r="AX91" s="268">
        <v>0</v>
      </c>
      <c r="AY91" s="268">
        <v>0</v>
      </c>
      <c r="AZ91" s="268">
        <v>0</v>
      </c>
      <c r="BA91" s="268">
        <v>0</v>
      </c>
      <c r="BB91" s="268">
        <v>0</v>
      </c>
      <c r="BC91" s="268">
        <v>0</v>
      </c>
      <c r="BD91" s="268">
        <v>0</v>
      </c>
      <c r="BE91" s="268">
        <v>0</v>
      </c>
      <c r="BF91" s="268">
        <v>0</v>
      </c>
      <c r="BG91" s="268">
        <v>0</v>
      </c>
      <c r="BH91" s="268">
        <v>0</v>
      </c>
      <c r="BI91" s="268">
        <v>0</v>
      </c>
      <c r="BJ91" s="268">
        <v>0</v>
      </c>
      <c r="BK91" s="268">
        <v>0</v>
      </c>
      <c r="BL91" s="268">
        <v>0</v>
      </c>
      <c r="BM91" s="268">
        <v>0</v>
      </c>
      <c r="BN91" s="268">
        <v>0</v>
      </c>
      <c r="BO91" s="268">
        <v>0</v>
      </c>
      <c r="BP91" s="268">
        <v>0</v>
      </c>
      <c r="BQ91" s="268">
        <v>0</v>
      </c>
    </row>
    <row r="92" spans="1:69" ht="10.5">
      <c r="A92" s="49"/>
      <c r="B92" s="49"/>
      <c r="C92" s="66"/>
      <c r="D92" s="198">
        <v>0</v>
      </c>
      <c r="E92" s="201"/>
      <c r="F92" s="201"/>
      <c r="G92" s="201"/>
      <c r="H92" s="200"/>
      <c r="I92" s="66"/>
      <c r="J92" s="267">
        <v>0</v>
      </c>
      <c r="K92" s="268">
        <v>0</v>
      </c>
      <c r="L92" s="268">
        <v>0</v>
      </c>
      <c r="M92" s="268">
        <v>0</v>
      </c>
      <c r="N92" s="268">
        <v>0</v>
      </c>
      <c r="O92" s="268">
        <v>0</v>
      </c>
      <c r="P92" s="268">
        <v>0</v>
      </c>
      <c r="Q92" s="268">
        <v>0</v>
      </c>
      <c r="R92" s="268">
        <v>0</v>
      </c>
      <c r="S92" s="268">
        <v>0</v>
      </c>
      <c r="T92" s="268">
        <v>0</v>
      </c>
      <c r="U92" s="268">
        <v>0</v>
      </c>
      <c r="V92" s="268">
        <v>0</v>
      </c>
      <c r="W92" s="268">
        <v>0</v>
      </c>
      <c r="X92" s="268">
        <v>0</v>
      </c>
      <c r="Y92" s="268">
        <v>0</v>
      </c>
      <c r="Z92" s="268">
        <v>0</v>
      </c>
      <c r="AA92" s="268">
        <v>0</v>
      </c>
      <c r="AB92" s="268">
        <v>0</v>
      </c>
      <c r="AC92" s="268">
        <v>0</v>
      </c>
      <c r="AD92" s="268">
        <v>0</v>
      </c>
      <c r="AE92" s="268">
        <v>0</v>
      </c>
      <c r="AF92" s="268">
        <v>0</v>
      </c>
      <c r="AG92" s="268">
        <v>0</v>
      </c>
      <c r="AH92" s="268">
        <v>0</v>
      </c>
      <c r="AI92" s="268">
        <v>0</v>
      </c>
      <c r="AJ92" s="268">
        <v>0</v>
      </c>
      <c r="AK92" s="268">
        <v>0</v>
      </c>
      <c r="AL92" s="268">
        <v>0</v>
      </c>
      <c r="AM92" s="268">
        <v>0</v>
      </c>
      <c r="AN92" s="268">
        <v>0</v>
      </c>
      <c r="AO92" s="268">
        <v>0</v>
      </c>
      <c r="AP92" s="268">
        <v>0</v>
      </c>
      <c r="AQ92" s="268">
        <v>0</v>
      </c>
      <c r="AR92" s="268">
        <v>0</v>
      </c>
      <c r="AS92" s="268">
        <v>0</v>
      </c>
      <c r="AT92" s="268">
        <v>0</v>
      </c>
      <c r="AU92" s="268">
        <v>0</v>
      </c>
      <c r="AV92" s="268">
        <v>0</v>
      </c>
      <c r="AW92" s="268">
        <v>0</v>
      </c>
      <c r="AX92" s="268">
        <v>0</v>
      </c>
      <c r="AY92" s="268">
        <v>0</v>
      </c>
      <c r="AZ92" s="268">
        <v>0</v>
      </c>
      <c r="BA92" s="268">
        <v>0</v>
      </c>
      <c r="BB92" s="268">
        <v>0</v>
      </c>
      <c r="BC92" s="268">
        <v>0</v>
      </c>
      <c r="BD92" s="268">
        <v>0</v>
      </c>
      <c r="BE92" s="268">
        <v>0</v>
      </c>
      <c r="BF92" s="268">
        <v>0</v>
      </c>
      <c r="BG92" s="268">
        <v>0</v>
      </c>
      <c r="BH92" s="268">
        <v>0</v>
      </c>
      <c r="BI92" s="268">
        <v>0</v>
      </c>
      <c r="BJ92" s="268">
        <v>0</v>
      </c>
      <c r="BK92" s="268">
        <v>0</v>
      </c>
      <c r="BL92" s="268">
        <v>0</v>
      </c>
      <c r="BM92" s="268">
        <v>0</v>
      </c>
      <c r="BN92" s="268">
        <v>0</v>
      </c>
      <c r="BO92" s="268">
        <v>0</v>
      </c>
      <c r="BP92" s="268">
        <v>0</v>
      </c>
      <c r="BQ92" s="268">
        <v>0</v>
      </c>
    </row>
    <row r="93" spans="1:69" ht="10.5">
      <c r="A93" s="49"/>
      <c r="B93" s="49"/>
      <c r="C93" s="66"/>
      <c r="D93" s="198">
        <v>0</v>
      </c>
      <c r="E93" s="201"/>
      <c r="F93" s="201"/>
      <c r="G93" s="201"/>
      <c r="H93" s="200"/>
      <c r="I93" s="66"/>
      <c r="J93" s="267">
        <v>0</v>
      </c>
      <c r="K93" s="268">
        <v>0</v>
      </c>
      <c r="L93" s="268">
        <v>0</v>
      </c>
      <c r="M93" s="268">
        <v>0</v>
      </c>
      <c r="N93" s="268">
        <v>0</v>
      </c>
      <c r="O93" s="268">
        <v>0</v>
      </c>
      <c r="P93" s="268">
        <v>0</v>
      </c>
      <c r="Q93" s="268">
        <v>0</v>
      </c>
      <c r="R93" s="268">
        <v>0</v>
      </c>
      <c r="S93" s="268">
        <v>0</v>
      </c>
      <c r="T93" s="268">
        <v>0</v>
      </c>
      <c r="U93" s="268">
        <v>0</v>
      </c>
      <c r="V93" s="268">
        <v>0</v>
      </c>
      <c r="W93" s="268">
        <v>0</v>
      </c>
      <c r="X93" s="268">
        <v>0</v>
      </c>
      <c r="Y93" s="268">
        <v>0</v>
      </c>
      <c r="Z93" s="268">
        <v>0</v>
      </c>
      <c r="AA93" s="268">
        <v>0</v>
      </c>
      <c r="AB93" s="268">
        <v>0</v>
      </c>
      <c r="AC93" s="268">
        <v>0</v>
      </c>
      <c r="AD93" s="268">
        <v>0</v>
      </c>
      <c r="AE93" s="268">
        <v>0</v>
      </c>
      <c r="AF93" s="268">
        <v>0</v>
      </c>
      <c r="AG93" s="268">
        <v>0</v>
      </c>
      <c r="AH93" s="268">
        <v>0</v>
      </c>
      <c r="AI93" s="268">
        <v>0</v>
      </c>
      <c r="AJ93" s="268">
        <v>0</v>
      </c>
      <c r="AK93" s="268">
        <v>0</v>
      </c>
      <c r="AL93" s="268">
        <v>0</v>
      </c>
      <c r="AM93" s="268">
        <v>0</v>
      </c>
      <c r="AN93" s="268">
        <v>0</v>
      </c>
      <c r="AO93" s="268">
        <v>0</v>
      </c>
      <c r="AP93" s="268">
        <v>0</v>
      </c>
      <c r="AQ93" s="268">
        <v>0</v>
      </c>
      <c r="AR93" s="268">
        <v>0</v>
      </c>
      <c r="AS93" s="268">
        <v>0</v>
      </c>
      <c r="AT93" s="268">
        <v>0</v>
      </c>
      <c r="AU93" s="268">
        <v>0</v>
      </c>
      <c r="AV93" s="268">
        <v>0</v>
      </c>
      <c r="AW93" s="268">
        <v>0</v>
      </c>
      <c r="AX93" s="268">
        <v>0</v>
      </c>
      <c r="AY93" s="268">
        <v>0</v>
      </c>
      <c r="AZ93" s="268">
        <v>0</v>
      </c>
      <c r="BA93" s="268">
        <v>0</v>
      </c>
      <c r="BB93" s="268">
        <v>0</v>
      </c>
      <c r="BC93" s="268">
        <v>0</v>
      </c>
      <c r="BD93" s="268">
        <v>0</v>
      </c>
      <c r="BE93" s="268">
        <v>0</v>
      </c>
      <c r="BF93" s="268">
        <v>0</v>
      </c>
      <c r="BG93" s="268">
        <v>0</v>
      </c>
      <c r="BH93" s="268">
        <v>0</v>
      </c>
      <c r="BI93" s="268">
        <v>0</v>
      </c>
      <c r="BJ93" s="268">
        <v>0</v>
      </c>
      <c r="BK93" s="268">
        <v>0</v>
      </c>
      <c r="BL93" s="268">
        <v>0</v>
      </c>
      <c r="BM93" s="268">
        <v>0</v>
      </c>
      <c r="BN93" s="268">
        <v>0</v>
      </c>
      <c r="BO93" s="268">
        <v>0</v>
      </c>
      <c r="BP93" s="268">
        <v>0</v>
      </c>
      <c r="BQ93" s="268">
        <v>0</v>
      </c>
    </row>
    <row r="94" spans="1:69" ht="10.5">
      <c r="A94" s="49"/>
      <c r="B94" s="49"/>
      <c r="C94" s="66"/>
      <c r="D94" s="198">
        <v>0</v>
      </c>
      <c r="E94" s="201"/>
      <c r="F94" s="201"/>
      <c r="G94" s="201"/>
      <c r="H94" s="200"/>
      <c r="I94" s="66"/>
      <c r="J94" s="267">
        <v>0</v>
      </c>
      <c r="K94" s="268">
        <v>0</v>
      </c>
      <c r="L94" s="268">
        <v>0</v>
      </c>
      <c r="M94" s="268">
        <v>0</v>
      </c>
      <c r="N94" s="268">
        <v>0</v>
      </c>
      <c r="O94" s="268">
        <v>0</v>
      </c>
      <c r="P94" s="268">
        <v>0</v>
      </c>
      <c r="Q94" s="268">
        <v>0</v>
      </c>
      <c r="R94" s="268">
        <v>0</v>
      </c>
      <c r="S94" s="268">
        <v>0</v>
      </c>
      <c r="T94" s="268">
        <v>0</v>
      </c>
      <c r="U94" s="268">
        <v>0</v>
      </c>
      <c r="V94" s="268">
        <v>0</v>
      </c>
      <c r="W94" s="268">
        <v>0</v>
      </c>
      <c r="X94" s="268">
        <v>0</v>
      </c>
      <c r="Y94" s="268">
        <v>0</v>
      </c>
      <c r="Z94" s="268">
        <v>0</v>
      </c>
      <c r="AA94" s="268">
        <v>0</v>
      </c>
      <c r="AB94" s="268">
        <v>0</v>
      </c>
      <c r="AC94" s="268">
        <v>0</v>
      </c>
      <c r="AD94" s="268">
        <v>0</v>
      </c>
      <c r="AE94" s="268">
        <v>0</v>
      </c>
      <c r="AF94" s="268">
        <v>0</v>
      </c>
      <c r="AG94" s="268">
        <v>0</v>
      </c>
      <c r="AH94" s="268">
        <v>0</v>
      </c>
      <c r="AI94" s="268">
        <v>0</v>
      </c>
      <c r="AJ94" s="268">
        <v>0</v>
      </c>
      <c r="AK94" s="268">
        <v>0</v>
      </c>
      <c r="AL94" s="268">
        <v>0</v>
      </c>
      <c r="AM94" s="268">
        <v>0</v>
      </c>
      <c r="AN94" s="268">
        <v>0</v>
      </c>
      <c r="AO94" s="268">
        <v>0</v>
      </c>
      <c r="AP94" s="268">
        <v>0</v>
      </c>
      <c r="AQ94" s="268">
        <v>0</v>
      </c>
      <c r="AR94" s="268">
        <v>0</v>
      </c>
      <c r="AS94" s="268">
        <v>0</v>
      </c>
      <c r="AT94" s="268">
        <v>0</v>
      </c>
      <c r="AU94" s="268">
        <v>0</v>
      </c>
      <c r="AV94" s="268">
        <v>0</v>
      </c>
      <c r="AW94" s="268">
        <v>0</v>
      </c>
      <c r="AX94" s="268">
        <v>0</v>
      </c>
      <c r="AY94" s="268">
        <v>0</v>
      </c>
      <c r="AZ94" s="268">
        <v>0</v>
      </c>
      <c r="BA94" s="268">
        <v>0</v>
      </c>
      <c r="BB94" s="268">
        <v>0</v>
      </c>
      <c r="BC94" s="268">
        <v>0</v>
      </c>
      <c r="BD94" s="268">
        <v>0</v>
      </c>
      <c r="BE94" s="268">
        <v>0</v>
      </c>
      <c r="BF94" s="268">
        <v>0</v>
      </c>
      <c r="BG94" s="268">
        <v>0</v>
      </c>
      <c r="BH94" s="268">
        <v>0</v>
      </c>
      <c r="BI94" s="268">
        <v>0</v>
      </c>
      <c r="BJ94" s="268">
        <v>0</v>
      </c>
      <c r="BK94" s="268">
        <v>0</v>
      </c>
      <c r="BL94" s="268">
        <v>0</v>
      </c>
      <c r="BM94" s="268">
        <v>0</v>
      </c>
      <c r="BN94" s="268">
        <v>0</v>
      </c>
      <c r="BO94" s="268">
        <v>0</v>
      </c>
      <c r="BP94" s="268">
        <v>0</v>
      </c>
      <c r="BQ94" s="268">
        <v>0</v>
      </c>
    </row>
    <row r="95" spans="1:69" ht="10.5">
      <c r="A95" s="49"/>
      <c r="B95" s="49"/>
      <c r="C95" s="66"/>
      <c r="D95" s="198">
        <v>0</v>
      </c>
      <c r="E95" s="201"/>
      <c r="F95" s="201"/>
      <c r="G95" s="201"/>
      <c r="H95" s="200"/>
      <c r="I95" s="66"/>
      <c r="J95" s="267">
        <v>0</v>
      </c>
      <c r="K95" s="268">
        <v>0</v>
      </c>
      <c r="L95" s="268">
        <v>0</v>
      </c>
      <c r="M95" s="268">
        <v>0</v>
      </c>
      <c r="N95" s="268">
        <v>0</v>
      </c>
      <c r="O95" s="268">
        <v>0</v>
      </c>
      <c r="P95" s="268">
        <v>0</v>
      </c>
      <c r="Q95" s="268">
        <v>0</v>
      </c>
      <c r="R95" s="268">
        <v>0</v>
      </c>
      <c r="S95" s="268">
        <v>0</v>
      </c>
      <c r="T95" s="268">
        <v>0</v>
      </c>
      <c r="U95" s="268">
        <v>0</v>
      </c>
      <c r="V95" s="268">
        <v>0</v>
      </c>
      <c r="W95" s="268">
        <v>0</v>
      </c>
      <c r="X95" s="268">
        <v>0</v>
      </c>
      <c r="Y95" s="268">
        <v>0</v>
      </c>
      <c r="Z95" s="268">
        <v>0</v>
      </c>
      <c r="AA95" s="268">
        <v>0</v>
      </c>
      <c r="AB95" s="268">
        <v>0</v>
      </c>
      <c r="AC95" s="268">
        <v>0</v>
      </c>
      <c r="AD95" s="268">
        <v>0</v>
      </c>
      <c r="AE95" s="268">
        <v>0</v>
      </c>
      <c r="AF95" s="268">
        <v>0</v>
      </c>
      <c r="AG95" s="268">
        <v>0</v>
      </c>
      <c r="AH95" s="268">
        <v>0</v>
      </c>
      <c r="AI95" s="268">
        <v>0</v>
      </c>
      <c r="AJ95" s="268">
        <v>0</v>
      </c>
      <c r="AK95" s="268">
        <v>0</v>
      </c>
      <c r="AL95" s="268">
        <v>0</v>
      </c>
      <c r="AM95" s="268">
        <v>0</v>
      </c>
      <c r="AN95" s="268">
        <v>0</v>
      </c>
      <c r="AO95" s="268">
        <v>0</v>
      </c>
      <c r="AP95" s="268">
        <v>0</v>
      </c>
      <c r="AQ95" s="268">
        <v>0</v>
      </c>
      <c r="AR95" s="268">
        <v>0</v>
      </c>
      <c r="AS95" s="268">
        <v>0</v>
      </c>
      <c r="AT95" s="268">
        <v>0</v>
      </c>
      <c r="AU95" s="268">
        <v>0</v>
      </c>
      <c r="AV95" s="268">
        <v>0</v>
      </c>
      <c r="AW95" s="268">
        <v>0</v>
      </c>
      <c r="AX95" s="268">
        <v>0</v>
      </c>
      <c r="AY95" s="268">
        <v>0</v>
      </c>
      <c r="AZ95" s="268">
        <v>0</v>
      </c>
      <c r="BA95" s="268">
        <v>0</v>
      </c>
      <c r="BB95" s="268">
        <v>0</v>
      </c>
      <c r="BC95" s="268">
        <v>0</v>
      </c>
      <c r="BD95" s="268">
        <v>0</v>
      </c>
      <c r="BE95" s="268">
        <v>0</v>
      </c>
      <c r="BF95" s="268">
        <v>0</v>
      </c>
      <c r="BG95" s="268">
        <v>0</v>
      </c>
      <c r="BH95" s="268">
        <v>0</v>
      </c>
      <c r="BI95" s="268">
        <v>0</v>
      </c>
      <c r="BJ95" s="268">
        <v>0</v>
      </c>
      <c r="BK95" s="268">
        <v>0</v>
      </c>
      <c r="BL95" s="268">
        <v>0</v>
      </c>
      <c r="BM95" s="268">
        <v>0</v>
      </c>
      <c r="BN95" s="268">
        <v>0</v>
      </c>
      <c r="BO95" s="268">
        <v>0</v>
      </c>
      <c r="BP95" s="268">
        <v>0</v>
      </c>
      <c r="BQ95" s="268">
        <v>0</v>
      </c>
    </row>
    <row r="96" spans="1:69" ht="10.5">
      <c r="A96" s="49"/>
      <c r="B96" s="49"/>
      <c r="C96" s="66"/>
      <c r="D96" s="198">
        <v>0</v>
      </c>
      <c r="E96" s="201"/>
      <c r="F96" s="201"/>
      <c r="G96" s="201"/>
      <c r="H96" s="200"/>
      <c r="I96" s="66"/>
      <c r="J96" s="267">
        <v>0</v>
      </c>
      <c r="K96" s="268">
        <v>0</v>
      </c>
      <c r="L96" s="268">
        <v>0</v>
      </c>
      <c r="M96" s="268">
        <v>0</v>
      </c>
      <c r="N96" s="268">
        <v>0</v>
      </c>
      <c r="O96" s="268">
        <v>0</v>
      </c>
      <c r="P96" s="268">
        <v>0</v>
      </c>
      <c r="Q96" s="268">
        <v>0</v>
      </c>
      <c r="R96" s="268">
        <v>0</v>
      </c>
      <c r="S96" s="268">
        <v>0</v>
      </c>
      <c r="T96" s="268">
        <v>0</v>
      </c>
      <c r="U96" s="268">
        <v>0</v>
      </c>
      <c r="V96" s="268">
        <v>0</v>
      </c>
      <c r="W96" s="268">
        <v>0</v>
      </c>
      <c r="X96" s="268">
        <v>0</v>
      </c>
      <c r="Y96" s="268">
        <v>0</v>
      </c>
      <c r="Z96" s="268">
        <v>0</v>
      </c>
      <c r="AA96" s="268">
        <v>0</v>
      </c>
      <c r="AB96" s="268">
        <v>0</v>
      </c>
      <c r="AC96" s="268">
        <v>0</v>
      </c>
      <c r="AD96" s="268">
        <v>0</v>
      </c>
      <c r="AE96" s="268">
        <v>0</v>
      </c>
      <c r="AF96" s="268">
        <v>0</v>
      </c>
      <c r="AG96" s="268">
        <v>0</v>
      </c>
      <c r="AH96" s="268">
        <v>0</v>
      </c>
      <c r="AI96" s="268">
        <v>0</v>
      </c>
      <c r="AJ96" s="268">
        <v>0</v>
      </c>
      <c r="AK96" s="268">
        <v>0</v>
      </c>
      <c r="AL96" s="268">
        <v>0</v>
      </c>
      <c r="AM96" s="268">
        <v>0</v>
      </c>
      <c r="AN96" s="268">
        <v>0</v>
      </c>
      <c r="AO96" s="268">
        <v>0</v>
      </c>
      <c r="AP96" s="268">
        <v>0</v>
      </c>
      <c r="AQ96" s="268">
        <v>0</v>
      </c>
      <c r="AR96" s="268">
        <v>0</v>
      </c>
      <c r="AS96" s="268">
        <v>0</v>
      </c>
      <c r="AT96" s="268">
        <v>0</v>
      </c>
      <c r="AU96" s="268">
        <v>0</v>
      </c>
      <c r="AV96" s="268">
        <v>0</v>
      </c>
      <c r="AW96" s="268">
        <v>0</v>
      </c>
      <c r="AX96" s="268">
        <v>0</v>
      </c>
      <c r="AY96" s="268">
        <v>0</v>
      </c>
      <c r="AZ96" s="268">
        <v>0</v>
      </c>
      <c r="BA96" s="268">
        <v>0</v>
      </c>
      <c r="BB96" s="268">
        <v>0</v>
      </c>
      <c r="BC96" s="268">
        <v>0</v>
      </c>
      <c r="BD96" s="268">
        <v>0</v>
      </c>
      <c r="BE96" s="268">
        <v>0</v>
      </c>
      <c r="BF96" s="268">
        <v>0</v>
      </c>
      <c r="BG96" s="268">
        <v>0</v>
      </c>
      <c r="BH96" s="268">
        <v>0</v>
      </c>
      <c r="BI96" s="268">
        <v>0</v>
      </c>
      <c r="BJ96" s="268">
        <v>0</v>
      </c>
      <c r="BK96" s="268">
        <v>0</v>
      </c>
      <c r="BL96" s="268">
        <v>0</v>
      </c>
      <c r="BM96" s="268">
        <v>0</v>
      </c>
      <c r="BN96" s="268">
        <v>0</v>
      </c>
      <c r="BO96" s="268">
        <v>0</v>
      </c>
      <c r="BP96" s="268">
        <v>0</v>
      </c>
      <c r="BQ96" s="268">
        <v>0</v>
      </c>
    </row>
    <row r="97" spans="1:69" ht="10.5">
      <c r="A97" s="49"/>
      <c r="B97" s="49"/>
      <c r="C97" s="66"/>
      <c r="D97" s="198">
        <v>0</v>
      </c>
      <c r="E97" s="201"/>
      <c r="F97" s="201"/>
      <c r="G97" s="201"/>
      <c r="H97" s="200"/>
      <c r="I97" s="66"/>
      <c r="J97" s="267">
        <v>0</v>
      </c>
      <c r="K97" s="268">
        <v>0</v>
      </c>
      <c r="L97" s="268">
        <v>0</v>
      </c>
      <c r="M97" s="268">
        <v>0</v>
      </c>
      <c r="N97" s="268">
        <v>0</v>
      </c>
      <c r="O97" s="268">
        <v>0</v>
      </c>
      <c r="P97" s="268">
        <v>0</v>
      </c>
      <c r="Q97" s="268">
        <v>0</v>
      </c>
      <c r="R97" s="268">
        <v>0</v>
      </c>
      <c r="S97" s="268">
        <v>0</v>
      </c>
      <c r="T97" s="268">
        <v>0</v>
      </c>
      <c r="U97" s="268">
        <v>0</v>
      </c>
      <c r="V97" s="268">
        <v>0</v>
      </c>
      <c r="W97" s="268">
        <v>0</v>
      </c>
      <c r="X97" s="268">
        <v>0</v>
      </c>
      <c r="Y97" s="268">
        <v>0</v>
      </c>
      <c r="Z97" s="268">
        <v>0</v>
      </c>
      <c r="AA97" s="268">
        <v>0</v>
      </c>
      <c r="AB97" s="268">
        <v>0</v>
      </c>
      <c r="AC97" s="268">
        <v>0</v>
      </c>
      <c r="AD97" s="268">
        <v>0</v>
      </c>
      <c r="AE97" s="268">
        <v>0</v>
      </c>
      <c r="AF97" s="268">
        <v>0</v>
      </c>
      <c r="AG97" s="268">
        <v>0</v>
      </c>
      <c r="AH97" s="268">
        <v>0</v>
      </c>
      <c r="AI97" s="268">
        <v>0</v>
      </c>
      <c r="AJ97" s="268">
        <v>0</v>
      </c>
      <c r="AK97" s="268">
        <v>0</v>
      </c>
      <c r="AL97" s="268">
        <v>0</v>
      </c>
      <c r="AM97" s="268">
        <v>0</v>
      </c>
      <c r="AN97" s="268">
        <v>0</v>
      </c>
      <c r="AO97" s="268">
        <v>0</v>
      </c>
      <c r="AP97" s="268">
        <v>0</v>
      </c>
      <c r="AQ97" s="268">
        <v>0</v>
      </c>
      <c r="AR97" s="268">
        <v>0</v>
      </c>
      <c r="AS97" s="268">
        <v>0</v>
      </c>
      <c r="AT97" s="268">
        <v>0</v>
      </c>
      <c r="AU97" s="268">
        <v>0</v>
      </c>
      <c r="AV97" s="268">
        <v>0</v>
      </c>
      <c r="AW97" s="268">
        <v>0</v>
      </c>
      <c r="AX97" s="268">
        <v>0</v>
      </c>
      <c r="AY97" s="268">
        <v>0</v>
      </c>
      <c r="AZ97" s="268">
        <v>0</v>
      </c>
      <c r="BA97" s="268">
        <v>0</v>
      </c>
      <c r="BB97" s="268">
        <v>0</v>
      </c>
      <c r="BC97" s="268">
        <v>0</v>
      </c>
      <c r="BD97" s="268">
        <v>0</v>
      </c>
      <c r="BE97" s="268">
        <v>0</v>
      </c>
      <c r="BF97" s="268">
        <v>0</v>
      </c>
      <c r="BG97" s="268">
        <v>0</v>
      </c>
      <c r="BH97" s="268">
        <v>0</v>
      </c>
      <c r="BI97" s="268">
        <v>0</v>
      </c>
      <c r="BJ97" s="268">
        <v>0</v>
      </c>
      <c r="BK97" s="268">
        <v>0</v>
      </c>
      <c r="BL97" s="268">
        <v>0</v>
      </c>
      <c r="BM97" s="268">
        <v>0</v>
      </c>
      <c r="BN97" s="268">
        <v>0</v>
      </c>
      <c r="BO97" s="268">
        <v>0</v>
      </c>
      <c r="BP97" s="268">
        <v>0</v>
      </c>
      <c r="BQ97" s="268">
        <v>0</v>
      </c>
    </row>
    <row r="98" spans="1:69" ht="10.5">
      <c r="A98" s="49"/>
      <c r="B98" s="49"/>
      <c r="C98" s="66"/>
      <c r="D98" s="198">
        <v>0</v>
      </c>
      <c r="E98" s="201"/>
      <c r="F98" s="201"/>
      <c r="G98" s="201"/>
      <c r="H98" s="200"/>
      <c r="I98" s="66"/>
      <c r="J98" s="267">
        <v>0</v>
      </c>
      <c r="K98" s="268">
        <v>0</v>
      </c>
      <c r="L98" s="268">
        <v>0</v>
      </c>
      <c r="M98" s="268">
        <v>0</v>
      </c>
      <c r="N98" s="268">
        <v>0</v>
      </c>
      <c r="O98" s="268">
        <v>0</v>
      </c>
      <c r="P98" s="268">
        <v>0</v>
      </c>
      <c r="Q98" s="268">
        <v>0</v>
      </c>
      <c r="R98" s="268">
        <v>0</v>
      </c>
      <c r="S98" s="268">
        <v>0</v>
      </c>
      <c r="T98" s="268">
        <v>0</v>
      </c>
      <c r="U98" s="268">
        <v>0</v>
      </c>
      <c r="V98" s="268">
        <v>0</v>
      </c>
      <c r="W98" s="268">
        <v>0</v>
      </c>
      <c r="X98" s="268">
        <v>0</v>
      </c>
      <c r="Y98" s="268">
        <v>0</v>
      </c>
      <c r="Z98" s="268">
        <v>0</v>
      </c>
      <c r="AA98" s="268">
        <v>0</v>
      </c>
      <c r="AB98" s="268">
        <v>0</v>
      </c>
      <c r="AC98" s="268">
        <v>0</v>
      </c>
      <c r="AD98" s="268">
        <v>0</v>
      </c>
      <c r="AE98" s="268">
        <v>0</v>
      </c>
      <c r="AF98" s="268">
        <v>0</v>
      </c>
      <c r="AG98" s="268">
        <v>0</v>
      </c>
      <c r="AH98" s="268">
        <v>0</v>
      </c>
      <c r="AI98" s="268">
        <v>0</v>
      </c>
      <c r="AJ98" s="268">
        <v>0</v>
      </c>
      <c r="AK98" s="268">
        <v>0</v>
      </c>
      <c r="AL98" s="268">
        <v>0</v>
      </c>
      <c r="AM98" s="268">
        <v>0</v>
      </c>
      <c r="AN98" s="268">
        <v>0</v>
      </c>
      <c r="AO98" s="268">
        <v>0</v>
      </c>
      <c r="AP98" s="268">
        <v>0</v>
      </c>
      <c r="AQ98" s="268">
        <v>0</v>
      </c>
      <c r="AR98" s="268">
        <v>0</v>
      </c>
      <c r="AS98" s="268">
        <v>0</v>
      </c>
      <c r="AT98" s="268">
        <v>0</v>
      </c>
      <c r="AU98" s="268">
        <v>0</v>
      </c>
      <c r="AV98" s="268">
        <v>0</v>
      </c>
      <c r="AW98" s="268">
        <v>0</v>
      </c>
      <c r="AX98" s="268">
        <v>0</v>
      </c>
      <c r="AY98" s="268">
        <v>0</v>
      </c>
      <c r="AZ98" s="268">
        <v>0</v>
      </c>
      <c r="BA98" s="268">
        <v>0</v>
      </c>
      <c r="BB98" s="268">
        <v>0</v>
      </c>
      <c r="BC98" s="268">
        <v>0</v>
      </c>
      <c r="BD98" s="268">
        <v>0</v>
      </c>
      <c r="BE98" s="268">
        <v>0</v>
      </c>
      <c r="BF98" s="268">
        <v>0</v>
      </c>
      <c r="BG98" s="268">
        <v>0</v>
      </c>
      <c r="BH98" s="268">
        <v>0</v>
      </c>
      <c r="BI98" s="268">
        <v>0</v>
      </c>
      <c r="BJ98" s="268">
        <v>0</v>
      </c>
      <c r="BK98" s="268">
        <v>0</v>
      </c>
      <c r="BL98" s="268">
        <v>0</v>
      </c>
      <c r="BM98" s="268">
        <v>0</v>
      </c>
      <c r="BN98" s="268">
        <v>0</v>
      </c>
      <c r="BO98" s="268">
        <v>0</v>
      </c>
      <c r="BP98" s="268">
        <v>0</v>
      </c>
      <c r="BQ98" s="268">
        <v>0</v>
      </c>
    </row>
    <row r="99" spans="1:69" ht="10.5">
      <c r="A99" s="49"/>
      <c r="B99" s="49"/>
      <c r="C99" s="66"/>
      <c r="D99" s="198">
        <v>0</v>
      </c>
      <c r="E99" s="201"/>
      <c r="F99" s="201"/>
      <c r="G99" s="201"/>
      <c r="H99" s="200"/>
      <c r="I99" s="66"/>
      <c r="J99" s="267">
        <v>0</v>
      </c>
      <c r="K99" s="268">
        <v>0</v>
      </c>
      <c r="L99" s="268">
        <v>0</v>
      </c>
      <c r="M99" s="268">
        <v>0</v>
      </c>
      <c r="N99" s="268">
        <v>0</v>
      </c>
      <c r="O99" s="268">
        <v>0</v>
      </c>
      <c r="P99" s="268">
        <v>0</v>
      </c>
      <c r="Q99" s="268">
        <v>0</v>
      </c>
      <c r="R99" s="268">
        <v>0</v>
      </c>
      <c r="S99" s="268">
        <v>0</v>
      </c>
      <c r="T99" s="268">
        <v>0</v>
      </c>
      <c r="U99" s="268">
        <v>0</v>
      </c>
      <c r="V99" s="268">
        <v>0</v>
      </c>
      <c r="W99" s="268">
        <v>0</v>
      </c>
      <c r="X99" s="268">
        <v>0</v>
      </c>
      <c r="Y99" s="268">
        <v>0</v>
      </c>
      <c r="Z99" s="268">
        <v>0</v>
      </c>
      <c r="AA99" s="268">
        <v>0</v>
      </c>
      <c r="AB99" s="268">
        <v>0</v>
      </c>
      <c r="AC99" s="268">
        <v>0</v>
      </c>
      <c r="AD99" s="268">
        <v>0</v>
      </c>
      <c r="AE99" s="268">
        <v>0</v>
      </c>
      <c r="AF99" s="268">
        <v>0</v>
      </c>
      <c r="AG99" s="268">
        <v>0</v>
      </c>
      <c r="AH99" s="268">
        <v>0</v>
      </c>
      <c r="AI99" s="268">
        <v>0</v>
      </c>
      <c r="AJ99" s="268">
        <v>0</v>
      </c>
      <c r="AK99" s="268">
        <v>0</v>
      </c>
      <c r="AL99" s="268">
        <v>0</v>
      </c>
      <c r="AM99" s="268">
        <v>0</v>
      </c>
      <c r="AN99" s="268">
        <v>0</v>
      </c>
      <c r="AO99" s="268">
        <v>0</v>
      </c>
      <c r="AP99" s="268">
        <v>0</v>
      </c>
      <c r="AQ99" s="268">
        <v>0</v>
      </c>
      <c r="AR99" s="268">
        <v>0</v>
      </c>
      <c r="AS99" s="268">
        <v>0</v>
      </c>
      <c r="AT99" s="268">
        <v>0</v>
      </c>
      <c r="AU99" s="268">
        <v>0</v>
      </c>
      <c r="AV99" s="268">
        <v>0</v>
      </c>
      <c r="AW99" s="268">
        <v>0</v>
      </c>
      <c r="AX99" s="268">
        <v>0</v>
      </c>
      <c r="AY99" s="268">
        <v>0</v>
      </c>
      <c r="AZ99" s="268">
        <v>0</v>
      </c>
      <c r="BA99" s="268">
        <v>0</v>
      </c>
      <c r="BB99" s="268">
        <v>0</v>
      </c>
      <c r="BC99" s="268">
        <v>0</v>
      </c>
      <c r="BD99" s="268">
        <v>0</v>
      </c>
      <c r="BE99" s="268">
        <v>0</v>
      </c>
      <c r="BF99" s="268">
        <v>0</v>
      </c>
      <c r="BG99" s="268">
        <v>0</v>
      </c>
      <c r="BH99" s="268">
        <v>0</v>
      </c>
      <c r="BI99" s="268">
        <v>0</v>
      </c>
      <c r="BJ99" s="268">
        <v>0</v>
      </c>
      <c r="BK99" s="268">
        <v>0</v>
      </c>
      <c r="BL99" s="268">
        <v>0</v>
      </c>
      <c r="BM99" s="268">
        <v>0</v>
      </c>
      <c r="BN99" s="268">
        <v>0</v>
      </c>
      <c r="BO99" s="268">
        <v>0</v>
      </c>
      <c r="BP99" s="268">
        <v>0</v>
      </c>
      <c r="BQ99" s="268">
        <v>0</v>
      </c>
    </row>
    <row r="100" spans="1:69" ht="10.5">
      <c r="A100" s="49"/>
      <c r="B100" s="49"/>
      <c r="C100" s="66"/>
      <c r="D100" s="198">
        <v>0</v>
      </c>
      <c r="E100" s="201"/>
      <c r="F100" s="201"/>
      <c r="G100" s="201"/>
      <c r="H100" s="200"/>
      <c r="I100" s="66"/>
      <c r="J100" s="267">
        <v>0</v>
      </c>
      <c r="K100" s="268">
        <v>0</v>
      </c>
      <c r="L100" s="268">
        <v>0</v>
      </c>
      <c r="M100" s="268">
        <v>0</v>
      </c>
      <c r="N100" s="268">
        <v>0</v>
      </c>
      <c r="O100" s="268">
        <v>0</v>
      </c>
      <c r="P100" s="268">
        <v>0</v>
      </c>
      <c r="Q100" s="268">
        <v>0</v>
      </c>
      <c r="R100" s="268">
        <v>0</v>
      </c>
      <c r="S100" s="268">
        <v>0</v>
      </c>
      <c r="T100" s="268">
        <v>0</v>
      </c>
      <c r="U100" s="268">
        <v>0</v>
      </c>
      <c r="V100" s="268">
        <v>0</v>
      </c>
      <c r="W100" s="268">
        <v>0</v>
      </c>
      <c r="X100" s="268">
        <v>0</v>
      </c>
      <c r="Y100" s="268">
        <v>0</v>
      </c>
      <c r="Z100" s="268">
        <v>0</v>
      </c>
      <c r="AA100" s="268">
        <v>0</v>
      </c>
      <c r="AB100" s="268">
        <v>0</v>
      </c>
      <c r="AC100" s="268">
        <v>0</v>
      </c>
      <c r="AD100" s="268">
        <v>0</v>
      </c>
      <c r="AE100" s="268">
        <v>0</v>
      </c>
      <c r="AF100" s="268">
        <v>0</v>
      </c>
      <c r="AG100" s="268">
        <v>0</v>
      </c>
      <c r="AH100" s="268">
        <v>0</v>
      </c>
      <c r="AI100" s="268">
        <v>0</v>
      </c>
      <c r="AJ100" s="268">
        <v>0</v>
      </c>
      <c r="AK100" s="268">
        <v>0</v>
      </c>
      <c r="AL100" s="268">
        <v>0</v>
      </c>
      <c r="AM100" s="268">
        <v>0</v>
      </c>
      <c r="AN100" s="268">
        <v>0</v>
      </c>
      <c r="AO100" s="268">
        <v>0</v>
      </c>
      <c r="AP100" s="268">
        <v>0</v>
      </c>
      <c r="AQ100" s="268">
        <v>0</v>
      </c>
      <c r="AR100" s="268">
        <v>0</v>
      </c>
      <c r="AS100" s="268">
        <v>0</v>
      </c>
      <c r="AT100" s="268">
        <v>0</v>
      </c>
      <c r="AU100" s="268">
        <v>0</v>
      </c>
      <c r="AV100" s="268">
        <v>0</v>
      </c>
      <c r="AW100" s="268">
        <v>0</v>
      </c>
      <c r="AX100" s="268">
        <v>0</v>
      </c>
      <c r="AY100" s="268">
        <v>0</v>
      </c>
      <c r="AZ100" s="268">
        <v>0</v>
      </c>
      <c r="BA100" s="268">
        <v>0</v>
      </c>
      <c r="BB100" s="268">
        <v>0</v>
      </c>
      <c r="BC100" s="268">
        <v>0</v>
      </c>
      <c r="BD100" s="268">
        <v>0</v>
      </c>
      <c r="BE100" s="268">
        <v>0</v>
      </c>
      <c r="BF100" s="268">
        <v>0</v>
      </c>
      <c r="BG100" s="268">
        <v>0</v>
      </c>
      <c r="BH100" s="268">
        <v>0</v>
      </c>
      <c r="BI100" s="268">
        <v>0</v>
      </c>
      <c r="BJ100" s="268">
        <v>0</v>
      </c>
      <c r="BK100" s="268">
        <v>0</v>
      </c>
      <c r="BL100" s="268">
        <v>0</v>
      </c>
      <c r="BM100" s="268">
        <v>0</v>
      </c>
      <c r="BN100" s="268">
        <v>0</v>
      </c>
      <c r="BO100" s="268">
        <v>0</v>
      </c>
      <c r="BP100" s="268">
        <v>0</v>
      </c>
      <c r="BQ100" s="268">
        <v>0</v>
      </c>
    </row>
    <row r="101" spans="1:69" ht="10.5">
      <c r="A101" s="49"/>
      <c r="B101" s="49"/>
      <c r="C101" s="66"/>
      <c r="D101" s="198">
        <v>0</v>
      </c>
      <c r="E101" s="201"/>
      <c r="F101" s="201"/>
      <c r="G101" s="201"/>
      <c r="H101" s="200"/>
      <c r="I101" s="66"/>
      <c r="J101" s="267">
        <v>0</v>
      </c>
      <c r="K101" s="268">
        <v>0</v>
      </c>
      <c r="L101" s="268">
        <v>0</v>
      </c>
      <c r="M101" s="268">
        <v>0</v>
      </c>
      <c r="N101" s="268">
        <v>0</v>
      </c>
      <c r="O101" s="268">
        <v>0</v>
      </c>
      <c r="P101" s="268">
        <v>0</v>
      </c>
      <c r="Q101" s="268">
        <v>0</v>
      </c>
      <c r="R101" s="268">
        <v>0</v>
      </c>
      <c r="S101" s="268">
        <v>0</v>
      </c>
      <c r="T101" s="268">
        <v>0</v>
      </c>
      <c r="U101" s="268">
        <v>0</v>
      </c>
      <c r="V101" s="268">
        <v>0</v>
      </c>
      <c r="W101" s="268">
        <v>0</v>
      </c>
      <c r="X101" s="268">
        <v>0</v>
      </c>
      <c r="Y101" s="268">
        <v>0</v>
      </c>
      <c r="Z101" s="268">
        <v>0</v>
      </c>
      <c r="AA101" s="268">
        <v>0</v>
      </c>
      <c r="AB101" s="268">
        <v>0</v>
      </c>
      <c r="AC101" s="268">
        <v>0</v>
      </c>
      <c r="AD101" s="268">
        <v>0</v>
      </c>
      <c r="AE101" s="268">
        <v>0</v>
      </c>
      <c r="AF101" s="268">
        <v>0</v>
      </c>
      <c r="AG101" s="268">
        <v>0</v>
      </c>
      <c r="AH101" s="268">
        <v>0</v>
      </c>
      <c r="AI101" s="268">
        <v>0</v>
      </c>
      <c r="AJ101" s="268">
        <v>0</v>
      </c>
      <c r="AK101" s="268">
        <v>0</v>
      </c>
      <c r="AL101" s="268">
        <v>0</v>
      </c>
      <c r="AM101" s="268">
        <v>0</v>
      </c>
      <c r="AN101" s="268">
        <v>0</v>
      </c>
      <c r="AO101" s="268">
        <v>0</v>
      </c>
      <c r="AP101" s="268">
        <v>0</v>
      </c>
      <c r="AQ101" s="268">
        <v>0</v>
      </c>
      <c r="AR101" s="268">
        <v>0</v>
      </c>
      <c r="AS101" s="268">
        <v>0</v>
      </c>
      <c r="AT101" s="268">
        <v>0</v>
      </c>
      <c r="AU101" s="268">
        <v>0</v>
      </c>
      <c r="AV101" s="268">
        <v>0</v>
      </c>
      <c r="AW101" s="268">
        <v>0</v>
      </c>
      <c r="AX101" s="268">
        <v>0</v>
      </c>
      <c r="AY101" s="268">
        <v>0</v>
      </c>
      <c r="AZ101" s="268">
        <v>0</v>
      </c>
      <c r="BA101" s="268">
        <v>0</v>
      </c>
      <c r="BB101" s="268">
        <v>0</v>
      </c>
      <c r="BC101" s="268">
        <v>0</v>
      </c>
      <c r="BD101" s="268">
        <v>0</v>
      </c>
      <c r="BE101" s="268">
        <v>0</v>
      </c>
      <c r="BF101" s="268">
        <v>0</v>
      </c>
      <c r="BG101" s="268">
        <v>0</v>
      </c>
      <c r="BH101" s="268">
        <v>0</v>
      </c>
      <c r="BI101" s="268">
        <v>0</v>
      </c>
      <c r="BJ101" s="268">
        <v>0</v>
      </c>
      <c r="BK101" s="268">
        <v>0</v>
      </c>
      <c r="BL101" s="268">
        <v>0</v>
      </c>
      <c r="BM101" s="268">
        <v>0</v>
      </c>
      <c r="BN101" s="268">
        <v>0</v>
      </c>
      <c r="BO101" s="268">
        <v>0</v>
      </c>
      <c r="BP101" s="268">
        <v>0</v>
      </c>
      <c r="BQ101" s="268">
        <v>0</v>
      </c>
    </row>
    <row r="102" spans="1:69" ht="10.5">
      <c r="A102" s="49"/>
      <c r="B102" s="49"/>
      <c r="C102" s="66"/>
      <c r="D102" s="198">
        <v>0</v>
      </c>
      <c r="E102" s="201"/>
      <c r="F102" s="201"/>
      <c r="G102" s="201"/>
      <c r="H102" s="200"/>
      <c r="I102" s="66"/>
      <c r="J102" s="269">
        <v>0</v>
      </c>
      <c r="K102" s="270">
        <v>0</v>
      </c>
      <c r="L102" s="270">
        <v>0</v>
      </c>
      <c r="M102" s="270">
        <v>0</v>
      </c>
      <c r="N102" s="270">
        <v>0</v>
      </c>
      <c r="O102" s="270">
        <v>0</v>
      </c>
      <c r="P102" s="270">
        <v>0</v>
      </c>
      <c r="Q102" s="270">
        <v>0</v>
      </c>
      <c r="R102" s="270">
        <v>0</v>
      </c>
      <c r="S102" s="270">
        <v>0</v>
      </c>
      <c r="T102" s="270">
        <v>0</v>
      </c>
      <c r="U102" s="270">
        <v>0</v>
      </c>
      <c r="V102" s="270">
        <v>0</v>
      </c>
      <c r="W102" s="270">
        <v>0</v>
      </c>
      <c r="X102" s="270">
        <v>0</v>
      </c>
      <c r="Y102" s="270">
        <v>0</v>
      </c>
      <c r="Z102" s="270">
        <v>0</v>
      </c>
      <c r="AA102" s="270">
        <v>0</v>
      </c>
      <c r="AB102" s="270">
        <v>0</v>
      </c>
      <c r="AC102" s="270">
        <v>0</v>
      </c>
      <c r="AD102" s="270">
        <v>0</v>
      </c>
      <c r="AE102" s="270">
        <v>0</v>
      </c>
      <c r="AF102" s="270">
        <v>0</v>
      </c>
      <c r="AG102" s="270">
        <v>0</v>
      </c>
      <c r="AH102" s="270">
        <v>0</v>
      </c>
      <c r="AI102" s="270">
        <v>0</v>
      </c>
      <c r="AJ102" s="270">
        <v>0</v>
      </c>
      <c r="AK102" s="270">
        <v>0</v>
      </c>
      <c r="AL102" s="270">
        <v>0</v>
      </c>
      <c r="AM102" s="270">
        <v>0</v>
      </c>
      <c r="AN102" s="270">
        <v>0</v>
      </c>
      <c r="AO102" s="270">
        <v>0</v>
      </c>
      <c r="AP102" s="270">
        <v>0</v>
      </c>
      <c r="AQ102" s="270">
        <v>0</v>
      </c>
      <c r="AR102" s="270">
        <v>0</v>
      </c>
      <c r="AS102" s="270">
        <v>0</v>
      </c>
      <c r="AT102" s="270">
        <v>0</v>
      </c>
      <c r="AU102" s="270">
        <v>0</v>
      </c>
      <c r="AV102" s="270">
        <v>0</v>
      </c>
      <c r="AW102" s="270">
        <v>0</v>
      </c>
      <c r="AX102" s="270">
        <v>0</v>
      </c>
      <c r="AY102" s="270">
        <v>0</v>
      </c>
      <c r="AZ102" s="270">
        <v>0</v>
      </c>
      <c r="BA102" s="270">
        <v>0</v>
      </c>
      <c r="BB102" s="270">
        <v>0</v>
      </c>
      <c r="BC102" s="270">
        <v>0</v>
      </c>
      <c r="BD102" s="270">
        <v>0</v>
      </c>
      <c r="BE102" s="270">
        <v>0</v>
      </c>
      <c r="BF102" s="270">
        <v>0</v>
      </c>
      <c r="BG102" s="270">
        <v>0</v>
      </c>
      <c r="BH102" s="270">
        <v>0</v>
      </c>
      <c r="BI102" s="270">
        <v>0</v>
      </c>
      <c r="BJ102" s="270">
        <v>0</v>
      </c>
      <c r="BK102" s="270">
        <v>0</v>
      </c>
      <c r="BL102" s="270">
        <v>0</v>
      </c>
      <c r="BM102" s="270">
        <v>0</v>
      </c>
      <c r="BN102" s="270">
        <v>0</v>
      </c>
      <c r="BO102" s="270">
        <v>0</v>
      </c>
      <c r="BP102" s="270">
        <v>0</v>
      </c>
      <c r="BQ102" s="270">
        <v>0</v>
      </c>
    </row>
    <row r="103" spans="1:69" s="10" customFormat="1" ht="10.5">
      <c r="C103" s="73"/>
      <c r="D103" s="420" t="s">
        <v>309</v>
      </c>
      <c r="E103" s="416"/>
      <c r="F103" s="416"/>
      <c r="G103" s="416"/>
      <c r="H103" s="417"/>
      <c r="I103" s="241"/>
      <c r="J103" s="421">
        <v>0</v>
      </c>
      <c r="K103" s="421">
        <v>0</v>
      </c>
      <c r="L103" s="421">
        <v>0</v>
      </c>
      <c r="M103" s="421">
        <v>0</v>
      </c>
      <c r="N103" s="421">
        <v>0</v>
      </c>
      <c r="O103" s="421">
        <v>50000</v>
      </c>
      <c r="P103" s="421">
        <v>7700</v>
      </c>
      <c r="Q103" s="421">
        <v>3000</v>
      </c>
      <c r="R103" s="421">
        <v>65000</v>
      </c>
      <c r="S103" s="421">
        <v>0</v>
      </c>
      <c r="T103" s="421">
        <v>0</v>
      </c>
      <c r="U103" s="421">
        <v>0</v>
      </c>
      <c r="V103" s="421">
        <v>0</v>
      </c>
      <c r="W103" s="421">
        <v>0</v>
      </c>
      <c r="X103" s="421">
        <v>0</v>
      </c>
      <c r="Y103" s="421">
        <v>0</v>
      </c>
      <c r="Z103" s="421">
        <v>0</v>
      </c>
      <c r="AA103" s="421">
        <v>0</v>
      </c>
      <c r="AB103" s="421">
        <v>0</v>
      </c>
      <c r="AC103" s="421">
        <v>0</v>
      </c>
      <c r="AD103" s="421">
        <v>0</v>
      </c>
      <c r="AE103" s="421">
        <v>0</v>
      </c>
      <c r="AF103" s="421">
        <v>0</v>
      </c>
      <c r="AG103" s="421">
        <v>0</v>
      </c>
      <c r="AH103" s="421">
        <v>0</v>
      </c>
      <c r="AI103" s="421">
        <v>0</v>
      </c>
      <c r="AJ103" s="421">
        <v>0</v>
      </c>
      <c r="AK103" s="421">
        <v>0</v>
      </c>
      <c r="AL103" s="421">
        <v>0</v>
      </c>
      <c r="AM103" s="421">
        <v>0</v>
      </c>
      <c r="AN103" s="421">
        <v>0</v>
      </c>
      <c r="AO103" s="421">
        <v>0</v>
      </c>
      <c r="AP103" s="421">
        <v>0</v>
      </c>
      <c r="AQ103" s="421">
        <v>0</v>
      </c>
      <c r="AR103" s="421">
        <v>0</v>
      </c>
      <c r="AS103" s="421">
        <v>0</v>
      </c>
      <c r="AT103" s="421">
        <v>0</v>
      </c>
      <c r="AU103" s="421">
        <v>0</v>
      </c>
      <c r="AV103" s="421">
        <v>0</v>
      </c>
      <c r="AW103" s="421">
        <v>0</v>
      </c>
      <c r="AX103" s="421">
        <v>0</v>
      </c>
      <c r="AY103" s="421">
        <v>0</v>
      </c>
      <c r="AZ103" s="421">
        <v>0</v>
      </c>
      <c r="BA103" s="421">
        <v>0</v>
      </c>
      <c r="BB103" s="421">
        <v>0</v>
      </c>
      <c r="BC103" s="421">
        <v>0</v>
      </c>
      <c r="BD103" s="421">
        <v>0</v>
      </c>
      <c r="BE103" s="421">
        <v>0</v>
      </c>
      <c r="BF103" s="421">
        <v>0</v>
      </c>
      <c r="BG103" s="421">
        <v>0</v>
      </c>
      <c r="BH103" s="421">
        <v>0</v>
      </c>
      <c r="BI103" s="421">
        <v>0</v>
      </c>
      <c r="BJ103" s="421">
        <v>0</v>
      </c>
      <c r="BK103" s="421">
        <v>0</v>
      </c>
      <c r="BL103" s="421">
        <v>0</v>
      </c>
      <c r="BM103" s="421">
        <v>0</v>
      </c>
      <c r="BN103" s="421">
        <v>0</v>
      </c>
      <c r="BO103" s="421">
        <v>0</v>
      </c>
      <c r="BP103" s="421">
        <v>0</v>
      </c>
      <c r="BQ103" s="421">
        <v>0</v>
      </c>
    </row>
    <row r="104" spans="1:69" ht="10.5">
      <c r="A104" s="49"/>
      <c r="B104" s="49"/>
      <c r="C104" s="66"/>
      <c r="D104" s="211"/>
      <c r="E104" s="224"/>
      <c r="F104" s="224"/>
      <c r="G104" s="224"/>
      <c r="H104" s="220"/>
      <c r="I104" s="212"/>
      <c r="J104" s="228"/>
      <c r="K104" s="229"/>
      <c r="L104" s="229"/>
      <c r="M104" s="229"/>
      <c r="N104" s="229"/>
      <c r="O104" s="229"/>
      <c r="P104" s="229"/>
      <c r="Q104" s="229"/>
      <c r="R104" s="229"/>
      <c r="S104" s="229"/>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229"/>
      <c r="AU104" s="229"/>
      <c r="AV104" s="229"/>
      <c r="AW104" s="229"/>
      <c r="AX104" s="229"/>
      <c r="AY104" s="229"/>
      <c r="AZ104" s="229"/>
      <c r="BA104" s="229"/>
      <c r="BB104" s="229"/>
      <c r="BC104" s="229"/>
      <c r="BD104" s="229"/>
      <c r="BE104" s="229"/>
      <c r="BF104" s="229"/>
      <c r="BG104" s="229"/>
      <c r="BH104" s="229"/>
      <c r="BI104" s="229"/>
      <c r="BJ104" s="229"/>
      <c r="BK104" s="229"/>
      <c r="BL104" s="229"/>
      <c r="BM104" s="229"/>
      <c r="BN104" s="229"/>
      <c r="BO104" s="229"/>
      <c r="BP104" s="229"/>
      <c r="BQ104" s="230"/>
    </row>
    <row r="105" spans="1:69" ht="10.5">
      <c r="A105" s="49"/>
      <c r="B105" s="49"/>
      <c r="C105" s="66"/>
      <c r="D105" s="233"/>
      <c r="E105" s="219"/>
      <c r="F105" s="219"/>
      <c r="G105" s="219"/>
      <c r="H105" s="220"/>
      <c r="I105" s="212"/>
      <c r="J105" s="228"/>
      <c r="K105" s="229"/>
      <c r="L105" s="229"/>
      <c r="M105" s="229"/>
      <c r="N105" s="229"/>
      <c r="O105" s="229"/>
      <c r="P105" s="229"/>
      <c r="Q105" s="229"/>
      <c r="R105" s="229"/>
      <c r="S105" s="229"/>
      <c r="T105" s="229"/>
      <c r="U105" s="229"/>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c r="BJ105" s="229"/>
      <c r="BK105" s="229"/>
      <c r="BL105" s="229"/>
      <c r="BM105" s="229"/>
      <c r="BN105" s="229"/>
      <c r="BO105" s="229"/>
      <c r="BP105" s="229"/>
      <c r="BQ105" s="230"/>
    </row>
    <row r="106" spans="1:69" ht="10.5">
      <c r="A106" s="49"/>
      <c r="B106" s="49"/>
      <c r="C106" s="66"/>
      <c r="D106" s="1281" t="s">
        <v>309</v>
      </c>
      <c r="E106" s="1281"/>
      <c r="F106" s="1281"/>
      <c r="G106" s="1281"/>
      <c r="H106" s="1281"/>
      <c r="I106" s="66"/>
      <c r="J106" s="273">
        <v>0</v>
      </c>
      <c r="K106" s="273">
        <v>0</v>
      </c>
      <c r="L106" s="273">
        <v>0</v>
      </c>
      <c r="M106" s="273">
        <v>0</v>
      </c>
      <c r="N106" s="273">
        <v>0</v>
      </c>
      <c r="O106" s="273">
        <v>50000</v>
      </c>
      <c r="P106" s="273">
        <v>7700</v>
      </c>
      <c r="Q106" s="273">
        <v>3000</v>
      </c>
      <c r="R106" s="273">
        <v>65000</v>
      </c>
      <c r="S106" s="273">
        <v>0</v>
      </c>
      <c r="T106" s="273">
        <v>0</v>
      </c>
      <c r="U106" s="273">
        <v>0</v>
      </c>
      <c r="V106" s="273">
        <v>0</v>
      </c>
      <c r="W106" s="273">
        <v>0</v>
      </c>
      <c r="X106" s="273">
        <v>0</v>
      </c>
      <c r="Y106" s="273">
        <v>0</v>
      </c>
      <c r="Z106" s="273">
        <v>0</v>
      </c>
      <c r="AA106" s="273">
        <v>0</v>
      </c>
      <c r="AB106" s="273">
        <v>0</v>
      </c>
      <c r="AC106" s="273">
        <v>0</v>
      </c>
      <c r="AD106" s="273">
        <v>0</v>
      </c>
      <c r="AE106" s="273">
        <v>0</v>
      </c>
      <c r="AF106" s="273">
        <v>0</v>
      </c>
      <c r="AG106" s="273">
        <v>0</v>
      </c>
      <c r="AH106" s="273">
        <v>0</v>
      </c>
      <c r="AI106" s="273">
        <v>0</v>
      </c>
      <c r="AJ106" s="273">
        <v>0</v>
      </c>
      <c r="AK106" s="273">
        <v>0</v>
      </c>
      <c r="AL106" s="273">
        <v>0</v>
      </c>
      <c r="AM106" s="273">
        <v>0</v>
      </c>
      <c r="AN106" s="273">
        <v>0</v>
      </c>
      <c r="AO106" s="273">
        <v>0</v>
      </c>
      <c r="AP106" s="273">
        <v>0</v>
      </c>
      <c r="AQ106" s="273">
        <v>0</v>
      </c>
      <c r="AR106" s="273">
        <v>0</v>
      </c>
      <c r="AS106" s="273">
        <v>0</v>
      </c>
      <c r="AT106" s="273">
        <v>0</v>
      </c>
      <c r="AU106" s="273">
        <v>0</v>
      </c>
      <c r="AV106" s="273">
        <v>0</v>
      </c>
      <c r="AW106" s="273">
        <v>0</v>
      </c>
      <c r="AX106" s="273">
        <v>0</v>
      </c>
      <c r="AY106" s="273">
        <v>0</v>
      </c>
      <c r="AZ106" s="273">
        <v>0</v>
      </c>
      <c r="BA106" s="273">
        <v>0</v>
      </c>
      <c r="BB106" s="273">
        <v>0</v>
      </c>
      <c r="BC106" s="273">
        <v>0</v>
      </c>
      <c r="BD106" s="273">
        <v>0</v>
      </c>
      <c r="BE106" s="273">
        <v>0</v>
      </c>
      <c r="BF106" s="273">
        <v>0</v>
      </c>
      <c r="BG106" s="273">
        <v>0</v>
      </c>
      <c r="BH106" s="273">
        <v>0</v>
      </c>
      <c r="BI106" s="273">
        <v>0</v>
      </c>
      <c r="BJ106" s="273">
        <v>0</v>
      </c>
      <c r="BK106" s="273">
        <v>0</v>
      </c>
      <c r="BL106" s="273">
        <v>0</v>
      </c>
      <c r="BM106" s="273">
        <v>0</v>
      </c>
      <c r="BN106" s="273">
        <v>0</v>
      </c>
      <c r="BO106" s="273">
        <v>0</v>
      </c>
      <c r="BP106" s="273">
        <v>0</v>
      </c>
      <c r="BQ106" s="273">
        <v>0</v>
      </c>
    </row>
    <row r="107" spans="1:69" ht="10.5">
      <c r="A107" s="49"/>
      <c r="B107" s="49"/>
      <c r="C107" s="66"/>
      <c r="D107" s="402"/>
      <c r="E107" s="402"/>
      <c r="F107" s="402"/>
      <c r="G107" s="402"/>
      <c r="H107" s="402"/>
      <c r="I107" s="66"/>
      <c r="J107" s="202"/>
      <c r="K107" s="202"/>
      <c r="L107" s="202"/>
      <c r="M107" s="202"/>
      <c r="N107" s="202"/>
      <c r="O107" s="202"/>
      <c r="P107" s="202"/>
      <c r="Q107" s="202"/>
      <c r="R107" s="202"/>
      <c r="S107" s="202"/>
      <c r="T107" s="202"/>
      <c r="U107" s="202"/>
      <c r="V107" s="202"/>
      <c r="W107" s="202"/>
      <c r="X107" s="202"/>
      <c r="Y107" s="202"/>
      <c r="Z107" s="202"/>
      <c r="AA107" s="202"/>
      <c r="AB107" s="202"/>
      <c r="AC107" s="202"/>
      <c r="AD107" s="202"/>
      <c r="AE107" s="202"/>
      <c r="AF107" s="202"/>
      <c r="AG107" s="202"/>
      <c r="AH107" s="202"/>
      <c r="AI107" s="202"/>
      <c r="AJ107" s="202"/>
      <c r="AK107" s="202"/>
      <c r="AL107" s="202"/>
      <c r="AM107" s="202"/>
      <c r="AN107" s="202"/>
      <c r="AO107" s="202"/>
      <c r="AP107" s="202"/>
      <c r="AQ107" s="202"/>
      <c r="AR107" s="202"/>
      <c r="AS107" s="202"/>
      <c r="AT107" s="202"/>
      <c r="AU107" s="202"/>
      <c r="AV107" s="202"/>
      <c r="AW107" s="202"/>
      <c r="AX107" s="202"/>
      <c r="AY107" s="202"/>
      <c r="AZ107" s="202"/>
      <c r="BA107" s="202"/>
      <c r="BB107" s="202"/>
      <c r="BC107" s="202"/>
      <c r="BD107" s="202"/>
      <c r="BE107" s="202"/>
      <c r="BF107" s="202"/>
      <c r="BG107" s="202"/>
      <c r="BH107" s="202"/>
      <c r="BI107" s="202"/>
      <c r="BJ107" s="202"/>
      <c r="BK107" s="202"/>
      <c r="BL107" s="202"/>
      <c r="BM107" s="202"/>
      <c r="BN107" s="202"/>
      <c r="BO107" s="202"/>
      <c r="BP107" s="202"/>
      <c r="BQ107" s="202"/>
    </row>
    <row r="108" spans="1:69" ht="10.5">
      <c r="A108" s="49"/>
      <c r="B108" s="49"/>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row>
    <row r="109" spans="1:69" ht="12.75">
      <c r="A109" s="49"/>
      <c r="B109" s="49"/>
      <c r="C109" s="197" t="s">
        <v>310</v>
      </c>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row>
    <row r="110" spans="1:69" ht="10.5">
      <c r="A110" s="49"/>
      <c r="B110" s="49"/>
      <c r="C110" s="66"/>
      <c r="D110" s="66"/>
      <c r="E110" s="66"/>
      <c r="F110" s="66"/>
      <c r="G110" s="66"/>
      <c r="H110" s="66"/>
      <c r="I110" s="66"/>
      <c r="J110" s="66"/>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row>
    <row r="111" spans="1:69" ht="10.5">
      <c r="A111" s="49"/>
      <c r="B111" s="49"/>
      <c r="C111" s="66"/>
      <c r="D111" s="77" t="s">
        <v>179</v>
      </c>
      <c r="E111" s="66"/>
      <c r="F111" s="66"/>
      <c r="G111" s="66"/>
      <c r="H111" s="66"/>
      <c r="I111" s="66"/>
      <c r="J111" s="271">
        <v>0</v>
      </c>
      <c r="K111" s="272">
        <v>0</v>
      </c>
      <c r="L111" s="272">
        <v>0</v>
      </c>
      <c r="M111" s="272">
        <v>0</v>
      </c>
      <c r="N111" s="272">
        <v>0</v>
      </c>
      <c r="O111" s="272">
        <v>0</v>
      </c>
      <c r="P111" s="272">
        <v>75700</v>
      </c>
      <c r="Q111" s="272">
        <v>68000</v>
      </c>
      <c r="R111" s="272">
        <v>65000</v>
      </c>
      <c r="S111" s="272">
        <v>0</v>
      </c>
      <c r="T111" s="272">
        <v>0</v>
      </c>
      <c r="U111" s="272">
        <v>0</v>
      </c>
      <c r="V111" s="272">
        <v>0</v>
      </c>
      <c r="W111" s="272">
        <v>0</v>
      </c>
      <c r="X111" s="272">
        <v>0</v>
      </c>
      <c r="Y111" s="272">
        <v>0</v>
      </c>
      <c r="Z111" s="272">
        <v>0</v>
      </c>
      <c r="AA111" s="272">
        <v>0</v>
      </c>
      <c r="AB111" s="272">
        <v>0</v>
      </c>
      <c r="AC111" s="272">
        <v>0</v>
      </c>
      <c r="AD111" s="272">
        <v>0</v>
      </c>
      <c r="AE111" s="272">
        <v>0</v>
      </c>
      <c r="AF111" s="272">
        <v>0</v>
      </c>
      <c r="AG111" s="272">
        <v>0</v>
      </c>
      <c r="AH111" s="272">
        <v>0</v>
      </c>
      <c r="AI111" s="272">
        <v>0</v>
      </c>
      <c r="AJ111" s="272">
        <v>0</v>
      </c>
      <c r="AK111" s="272">
        <v>0</v>
      </c>
      <c r="AL111" s="272">
        <v>0</v>
      </c>
      <c r="AM111" s="272">
        <v>0</v>
      </c>
      <c r="AN111" s="272">
        <v>0</v>
      </c>
      <c r="AO111" s="272">
        <v>0</v>
      </c>
      <c r="AP111" s="272">
        <v>0</v>
      </c>
      <c r="AQ111" s="272">
        <v>0</v>
      </c>
      <c r="AR111" s="272">
        <v>0</v>
      </c>
      <c r="AS111" s="272">
        <v>0</v>
      </c>
      <c r="AT111" s="272">
        <v>0</v>
      </c>
      <c r="AU111" s="272">
        <v>0</v>
      </c>
      <c r="AV111" s="272">
        <v>0</v>
      </c>
      <c r="AW111" s="272">
        <v>0</v>
      </c>
      <c r="AX111" s="272">
        <v>0</v>
      </c>
      <c r="AY111" s="272">
        <v>0</v>
      </c>
      <c r="AZ111" s="272">
        <v>0</v>
      </c>
      <c r="BA111" s="272">
        <v>0</v>
      </c>
      <c r="BB111" s="272">
        <v>0</v>
      </c>
      <c r="BC111" s="272">
        <v>0</v>
      </c>
      <c r="BD111" s="272">
        <v>0</v>
      </c>
      <c r="BE111" s="272">
        <v>0</v>
      </c>
      <c r="BF111" s="272">
        <v>0</v>
      </c>
      <c r="BG111" s="272">
        <v>0</v>
      </c>
      <c r="BH111" s="272">
        <v>0</v>
      </c>
      <c r="BI111" s="272">
        <v>0</v>
      </c>
      <c r="BJ111" s="272">
        <v>0</v>
      </c>
      <c r="BK111" s="272">
        <v>0</v>
      </c>
      <c r="BL111" s="272">
        <v>0</v>
      </c>
      <c r="BM111" s="272">
        <v>0</v>
      </c>
      <c r="BN111" s="272">
        <v>0</v>
      </c>
      <c r="BO111" s="272">
        <v>0</v>
      </c>
      <c r="BP111" s="272">
        <v>0</v>
      </c>
      <c r="BQ111" s="274">
        <v>0</v>
      </c>
    </row>
    <row r="112" spans="1:69" ht="10.5">
      <c r="A112" s="49"/>
      <c r="B112" s="49"/>
      <c r="C112" s="66"/>
      <c r="D112" s="77" t="s">
        <v>177</v>
      </c>
      <c r="E112" s="66"/>
      <c r="F112" s="66"/>
      <c r="G112" s="66"/>
      <c r="H112" s="66"/>
      <c r="I112" s="66"/>
      <c r="J112" s="271">
        <v>0</v>
      </c>
      <c r="K112" s="272">
        <v>0</v>
      </c>
      <c r="L112" s="272">
        <v>0</v>
      </c>
      <c r="M112" s="272">
        <v>0</v>
      </c>
      <c r="N112" s="272">
        <v>0</v>
      </c>
      <c r="O112" s="272">
        <v>125700</v>
      </c>
      <c r="P112" s="272">
        <v>0</v>
      </c>
      <c r="Q112" s="272">
        <v>0</v>
      </c>
      <c r="R112" s="272">
        <v>0</v>
      </c>
      <c r="S112" s="272">
        <v>0</v>
      </c>
      <c r="T112" s="272">
        <v>0</v>
      </c>
      <c r="U112" s="272">
        <v>0</v>
      </c>
      <c r="V112" s="272">
        <v>0</v>
      </c>
      <c r="W112" s="272">
        <v>0</v>
      </c>
      <c r="X112" s="272">
        <v>0</v>
      </c>
      <c r="Y112" s="272">
        <v>0</v>
      </c>
      <c r="Z112" s="272">
        <v>0</v>
      </c>
      <c r="AA112" s="272">
        <v>0</v>
      </c>
      <c r="AB112" s="272">
        <v>0</v>
      </c>
      <c r="AC112" s="272">
        <v>0</v>
      </c>
      <c r="AD112" s="272">
        <v>0</v>
      </c>
      <c r="AE112" s="272">
        <v>0</v>
      </c>
      <c r="AF112" s="272">
        <v>0</v>
      </c>
      <c r="AG112" s="272">
        <v>0</v>
      </c>
      <c r="AH112" s="272">
        <v>0</v>
      </c>
      <c r="AI112" s="272">
        <v>0</v>
      </c>
      <c r="AJ112" s="272">
        <v>0</v>
      </c>
      <c r="AK112" s="272">
        <v>0</v>
      </c>
      <c r="AL112" s="272">
        <v>0</v>
      </c>
      <c r="AM112" s="272">
        <v>0</v>
      </c>
      <c r="AN112" s="272">
        <v>0</v>
      </c>
      <c r="AO112" s="272">
        <v>0</v>
      </c>
      <c r="AP112" s="272">
        <v>0</v>
      </c>
      <c r="AQ112" s="272">
        <v>0</v>
      </c>
      <c r="AR112" s="272">
        <v>0</v>
      </c>
      <c r="AS112" s="272">
        <v>0</v>
      </c>
      <c r="AT112" s="272">
        <v>0</v>
      </c>
      <c r="AU112" s="272">
        <v>0</v>
      </c>
      <c r="AV112" s="272">
        <v>0</v>
      </c>
      <c r="AW112" s="272">
        <v>0</v>
      </c>
      <c r="AX112" s="272">
        <v>0</v>
      </c>
      <c r="AY112" s="272">
        <v>0</v>
      </c>
      <c r="AZ112" s="272">
        <v>0</v>
      </c>
      <c r="BA112" s="272">
        <v>0</v>
      </c>
      <c r="BB112" s="272">
        <v>0</v>
      </c>
      <c r="BC112" s="272">
        <v>0</v>
      </c>
      <c r="BD112" s="272">
        <v>0</v>
      </c>
      <c r="BE112" s="272">
        <v>0</v>
      </c>
      <c r="BF112" s="272">
        <v>0</v>
      </c>
      <c r="BG112" s="272">
        <v>0</v>
      </c>
      <c r="BH112" s="272">
        <v>0</v>
      </c>
      <c r="BI112" s="272">
        <v>0</v>
      </c>
      <c r="BJ112" s="272">
        <v>0</v>
      </c>
      <c r="BK112" s="272">
        <v>0</v>
      </c>
      <c r="BL112" s="272">
        <v>0</v>
      </c>
      <c r="BM112" s="272">
        <v>0</v>
      </c>
      <c r="BN112" s="272">
        <v>0</v>
      </c>
      <c r="BO112" s="272">
        <v>0</v>
      </c>
      <c r="BP112" s="272">
        <v>0</v>
      </c>
      <c r="BQ112" s="274">
        <v>0</v>
      </c>
    </row>
    <row r="113" spans="1:69" ht="10.5">
      <c r="A113" s="49"/>
      <c r="B113" s="49"/>
      <c r="C113" s="66"/>
      <c r="D113" s="77" t="s">
        <v>178</v>
      </c>
      <c r="E113" s="66"/>
      <c r="F113" s="66"/>
      <c r="G113" s="66"/>
      <c r="H113" s="66"/>
      <c r="I113" s="66"/>
      <c r="J113" s="271">
        <v>0</v>
      </c>
      <c r="K113" s="272">
        <v>0</v>
      </c>
      <c r="L113" s="272">
        <v>0</v>
      </c>
      <c r="M113" s="272">
        <v>0</v>
      </c>
      <c r="N113" s="272">
        <v>0</v>
      </c>
      <c r="O113" s="272">
        <v>50000</v>
      </c>
      <c r="P113" s="272">
        <v>7700</v>
      </c>
      <c r="Q113" s="272">
        <v>3000</v>
      </c>
      <c r="R113" s="272">
        <v>65000</v>
      </c>
      <c r="S113" s="272">
        <v>0</v>
      </c>
      <c r="T113" s="272">
        <v>0</v>
      </c>
      <c r="U113" s="272">
        <v>0</v>
      </c>
      <c r="V113" s="272">
        <v>0</v>
      </c>
      <c r="W113" s="272">
        <v>0</v>
      </c>
      <c r="X113" s="272">
        <v>0</v>
      </c>
      <c r="Y113" s="272">
        <v>0</v>
      </c>
      <c r="Z113" s="272">
        <v>0</v>
      </c>
      <c r="AA113" s="272">
        <v>0</v>
      </c>
      <c r="AB113" s="272">
        <v>0</v>
      </c>
      <c r="AC113" s="272">
        <v>0</v>
      </c>
      <c r="AD113" s="272">
        <v>0</v>
      </c>
      <c r="AE113" s="272">
        <v>0</v>
      </c>
      <c r="AF113" s="272">
        <v>0</v>
      </c>
      <c r="AG113" s="272">
        <v>0</v>
      </c>
      <c r="AH113" s="272">
        <v>0</v>
      </c>
      <c r="AI113" s="272">
        <v>0</v>
      </c>
      <c r="AJ113" s="272">
        <v>0</v>
      </c>
      <c r="AK113" s="272">
        <v>0</v>
      </c>
      <c r="AL113" s="272">
        <v>0</v>
      </c>
      <c r="AM113" s="272">
        <v>0</v>
      </c>
      <c r="AN113" s="272">
        <v>0</v>
      </c>
      <c r="AO113" s="272">
        <v>0</v>
      </c>
      <c r="AP113" s="272">
        <v>0</v>
      </c>
      <c r="AQ113" s="272">
        <v>0</v>
      </c>
      <c r="AR113" s="272">
        <v>0</v>
      </c>
      <c r="AS113" s="272">
        <v>0</v>
      </c>
      <c r="AT113" s="272">
        <v>0</v>
      </c>
      <c r="AU113" s="272">
        <v>0</v>
      </c>
      <c r="AV113" s="272">
        <v>0</v>
      </c>
      <c r="AW113" s="272">
        <v>0</v>
      </c>
      <c r="AX113" s="272">
        <v>0</v>
      </c>
      <c r="AY113" s="272">
        <v>0</v>
      </c>
      <c r="AZ113" s="272">
        <v>0</v>
      </c>
      <c r="BA113" s="272">
        <v>0</v>
      </c>
      <c r="BB113" s="272">
        <v>0</v>
      </c>
      <c r="BC113" s="272">
        <v>0</v>
      </c>
      <c r="BD113" s="272">
        <v>0</v>
      </c>
      <c r="BE113" s="272">
        <v>0</v>
      </c>
      <c r="BF113" s="272">
        <v>0</v>
      </c>
      <c r="BG113" s="272">
        <v>0</v>
      </c>
      <c r="BH113" s="272">
        <v>0</v>
      </c>
      <c r="BI113" s="272">
        <v>0</v>
      </c>
      <c r="BJ113" s="272">
        <v>0</v>
      </c>
      <c r="BK113" s="272">
        <v>0</v>
      </c>
      <c r="BL113" s="272">
        <v>0</v>
      </c>
      <c r="BM113" s="272">
        <v>0</v>
      </c>
      <c r="BN113" s="272">
        <v>0</v>
      </c>
      <c r="BO113" s="272">
        <v>0</v>
      </c>
      <c r="BP113" s="272">
        <v>0</v>
      </c>
      <c r="BQ113" s="274">
        <v>0</v>
      </c>
    </row>
    <row r="114" spans="1:69" ht="10.5">
      <c r="A114" s="49"/>
      <c r="B114" s="49"/>
      <c r="C114" s="66"/>
      <c r="D114" s="77" t="s">
        <v>179</v>
      </c>
      <c r="E114" s="66"/>
      <c r="F114" s="66"/>
      <c r="G114" s="66"/>
      <c r="H114" s="66"/>
      <c r="I114" s="66"/>
      <c r="J114" s="275">
        <v>0</v>
      </c>
      <c r="K114" s="276">
        <v>0</v>
      </c>
      <c r="L114" s="276">
        <v>0</v>
      </c>
      <c r="M114" s="276">
        <v>0</v>
      </c>
      <c r="N114" s="276">
        <v>0</v>
      </c>
      <c r="O114" s="276">
        <v>75700</v>
      </c>
      <c r="P114" s="276">
        <v>68000</v>
      </c>
      <c r="Q114" s="276">
        <v>65000</v>
      </c>
      <c r="R114" s="276">
        <v>0</v>
      </c>
      <c r="S114" s="276">
        <v>0</v>
      </c>
      <c r="T114" s="276">
        <v>0</v>
      </c>
      <c r="U114" s="276">
        <v>0</v>
      </c>
      <c r="V114" s="276">
        <v>0</v>
      </c>
      <c r="W114" s="276">
        <v>0</v>
      </c>
      <c r="X114" s="276">
        <v>0</v>
      </c>
      <c r="Y114" s="276">
        <v>0</v>
      </c>
      <c r="Z114" s="276">
        <v>0</v>
      </c>
      <c r="AA114" s="276">
        <v>0</v>
      </c>
      <c r="AB114" s="276">
        <v>0</v>
      </c>
      <c r="AC114" s="276">
        <v>0</v>
      </c>
      <c r="AD114" s="276">
        <v>0</v>
      </c>
      <c r="AE114" s="276">
        <v>0</v>
      </c>
      <c r="AF114" s="276">
        <v>0</v>
      </c>
      <c r="AG114" s="276">
        <v>0</v>
      </c>
      <c r="AH114" s="276">
        <v>0</v>
      </c>
      <c r="AI114" s="276">
        <v>0</v>
      </c>
      <c r="AJ114" s="276">
        <v>0</v>
      </c>
      <c r="AK114" s="276">
        <v>0</v>
      </c>
      <c r="AL114" s="276">
        <v>0</v>
      </c>
      <c r="AM114" s="276">
        <v>0</v>
      </c>
      <c r="AN114" s="276">
        <v>0</v>
      </c>
      <c r="AO114" s="276">
        <v>0</v>
      </c>
      <c r="AP114" s="276">
        <v>0</v>
      </c>
      <c r="AQ114" s="276">
        <v>0</v>
      </c>
      <c r="AR114" s="276">
        <v>0</v>
      </c>
      <c r="AS114" s="276">
        <v>0</v>
      </c>
      <c r="AT114" s="276">
        <v>0</v>
      </c>
      <c r="AU114" s="276">
        <v>0</v>
      </c>
      <c r="AV114" s="276">
        <v>0</v>
      </c>
      <c r="AW114" s="276">
        <v>0</v>
      </c>
      <c r="AX114" s="276">
        <v>0</v>
      </c>
      <c r="AY114" s="276">
        <v>0</v>
      </c>
      <c r="AZ114" s="276">
        <v>0</v>
      </c>
      <c r="BA114" s="276">
        <v>0</v>
      </c>
      <c r="BB114" s="276">
        <v>0</v>
      </c>
      <c r="BC114" s="276">
        <v>0</v>
      </c>
      <c r="BD114" s="276">
        <v>0</v>
      </c>
      <c r="BE114" s="276">
        <v>0</v>
      </c>
      <c r="BF114" s="276">
        <v>0</v>
      </c>
      <c r="BG114" s="276">
        <v>0</v>
      </c>
      <c r="BH114" s="276">
        <v>0</v>
      </c>
      <c r="BI114" s="276">
        <v>0</v>
      </c>
      <c r="BJ114" s="276">
        <v>0</v>
      </c>
      <c r="BK114" s="276">
        <v>0</v>
      </c>
      <c r="BL114" s="276">
        <v>0</v>
      </c>
      <c r="BM114" s="276">
        <v>0</v>
      </c>
      <c r="BN114" s="276">
        <v>0</v>
      </c>
      <c r="BO114" s="276">
        <v>0</v>
      </c>
      <c r="BP114" s="276">
        <v>0</v>
      </c>
      <c r="BQ114" s="277">
        <v>0</v>
      </c>
    </row>
    <row r="115" spans="1:69" ht="10.5">
      <c r="A115" s="49"/>
      <c r="B115" s="49"/>
      <c r="C115" s="66"/>
      <c r="D115" s="66"/>
      <c r="E115" s="66"/>
      <c r="F115" s="66"/>
      <c r="G115" s="66"/>
      <c r="H115" s="66"/>
      <c r="I115" s="66"/>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c r="AQ115" s="66"/>
      <c r="AR115" s="66"/>
      <c r="AS115" s="66"/>
      <c r="AT115" s="66"/>
      <c r="AU115" s="66"/>
      <c r="AV115" s="66"/>
      <c r="AW115" s="66"/>
      <c r="AX115" s="66"/>
      <c r="AY115" s="66"/>
      <c r="AZ115" s="66"/>
      <c r="BA115" s="66"/>
      <c r="BB115" s="66"/>
      <c r="BC115" s="66"/>
      <c r="BD115" s="66"/>
      <c r="BE115" s="66"/>
      <c r="BF115" s="66"/>
      <c r="BG115" s="66"/>
      <c r="BH115" s="66"/>
      <c r="BI115" s="66"/>
      <c r="BJ115" s="66"/>
      <c r="BK115" s="66"/>
      <c r="BL115" s="66"/>
      <c r="BM115" s="66"/>
      <c r="BN115" s="66"/>
      <c r="BO115" s="66"/>
      <c r="BP115" s="66"/>
      <c r="BQ115" s="66"/>
    </row>
    <row r="116" spans="1:69" ht="10.5">
      <c r="A116" s="49"/>
      <c r="B116" s="49"/>
      <c r="C116" s="66"/>
      <c r="D116" s="77" t="s">
        <v>180</v>
      </c>
      <c r="E116" s="66"/>
      <c r="F116" s="66"/>
      <c r="G116" s="66"/>
      <c r="H116" s="66"/>
      <c r="I116" s="66"/>
      <c r="J116" s="278">
        <v>0</v>
      </c>
      <c r="K116" s="279">
        <v>0</v>
      </c>
      <c r="L116" s="279">
        <v>0</v>
      </c>
      <c r="M116" s="279">
        <v>0</v>
      </c>
      <c r="N116" s="279">
        <v>0</v>
      </c>
      <c r="O116" s="279">
        <v>0</v>
      </c>
      <c r="P116" s="279">
        <v>0</v>
      </c>
      <c r="Q116" s="279">
        <v>0</v>
      </c>
      <c r="R116" s="279">
        <v>0</v>
      </c>
      <c r="S116" s="279">
        <v>0</v>
      </c>
      <c r="T116" s="279">
        <v>0</v>
      </c>
      <c r="U116" s="279">
        <v>0</v>
      </c>
      <c r="V116" s="279">
        <v>0</v>
      </c>
      <c r="W116" s="279">
        <v>0</v>
      </c>
      <c r="X116" s="279">
        <v>0</v>
      </c>
      <c r="Y116" s="279">
        <v>0</v>
      </c>
      <c r="Z116" s="279">
        <v>0</v>
      </c>
      <c r="AA116" s="279">
        <v>0</v>
      </c>
      <c r="AB116" s="279">
        <v>0</v>
      </c>
      <c r="AC116" s="279">
        <v>0</v>
      </c>
      <c r="AD116" s="279">
        <v>0</v>
      </c>
      <c r="AE116" s="279">
        <v>0</v>
      </c>
      <c r="AF116" s="279">
        <v>0</v>
      </c>
      <c r="AG116" s="279">
        <v>0</v>
      </c>
      <c r="AH116" s="279">
        <v>0</v>
      </c>
      <c r="AI116" s="279">
        <v>0</v>
      </c>
      <c r="AJ116" s="279">
        <v>0</v>
      </c>
      <c r="AK116" s="279">
        <v>0</v>
      </c>
      <c r="AL116" s="279">
        <v>0</v>
      </c>
      <c r="AM116" s="279">
        <v>0</v>
      </c>
      <c r="AN116" s="279">
        <v>0</v>
      </c>
      <c r="AO116" s="279">
        <v>0</v>
      </c>
      <c r="AP116" s="279">
        <v>0</v>
      </c>
      <c r="AQ116" s="279">
        <v>0</v>
      </c>
      <c r="AR116" s="279">
        <v>0</v>
      </c>
      <c r="AS116" s="279">
        <v>0</v>
      </c>
      <c r="AT116" s="279">
        <v>0</v>
      </c>
      <c r="AU116" s="279">
        <v>0</v>
      </c>
      <c r="AV116" s="279">
        <v>0</v>
      </c>
      <c r="AW116" s="279">
        <v>0</v>
      </c>
      <c r="AX116" s="279">
        <v>0</v>
      </c>
      <c r="AY116" s="279">
        <v>0</v>
      </c>
      <c r="AZ116" s="279">
        <v>0</v>
      </c>
      <c r="BA116" s="279">
        <v>0</v>
      </c>
      <c r="BB116" s="279">
        <v>0</v>
      </c>
      <c r="BC116" s="279">
        <v>0</v>
      </c>
      <c r="BD116" s="279">
        <v>0</v>
      </c>
      <c r="BE116" s="279">
        <v>0</v>
      </c>
      <c r="BF116" s="279">
        <v>0</v>
      </c>
      <c r="BG116" s="279">
        <v>0</v>
      </c>
      <c r="BH116" s="279">
        <v>0</v>
      </c>
      <c r="BI116" s="279">
        <v>0</v>
      </c>
      <c r="BJ116" s="279">
        <v>0</v>
      </c>
      <c r="BK116" s="279">
        <v>0</v>
      </c>
      <c r="BL116" s="279">
        <v>0</v>
      </c>
      <c r="BM116" s="279">
        <v>0</v>
      </c>
      <c r="BN116" s="279">
        <v>0</v>
      </c>
      <c r="BO116" s="279">
        <v>0</v>
      </c>
      <c r="BP116" s="279">
        <v>0</v>
      </c>
      <c r="BQ116" s="280">
        <v>0</v>
      </c>
    </row>
    <row r="117" spans="1:69" ht="10.5">
      <c r="A117" s="49"/>
      <c r="B117" s="49"/>
      <c r="C117" s="66"/>
      <c r="D117" s="77" t="s">
        <v>181</v>
      </c>
      <c r="E117" s="66"/>
      <c r="F117" s="66"/>
      <c r="G117" s="66"/>
      <c r="H117" s="66"/>
      <c r="I117" s="66"/>
      <c r="J117" s="275">
        <v>0</v>
      </c>
      <c r="K117" s="276">
        <v>0</v>
      </c>
      <c r="L117" s="276">
        <v>0</v>
      </c>
      <c r="M117" s="276">
        <v>0</v>
      </c>
      <c r="N117" s="276">
        <v>0</v>
      </c>
      <c r="O117" s="276">
        <v>75700</v>
      </c>
      <c r="P117" s="276">
        <v>68000</v>
      </c>
      <c r="Q117" s="276">
        <v>65000</v>
      </c>
      <c r="R117" s="276">
        <v>0</v>
      </c>
      <c r="S117" s="276">
        <v>0</v>
      </c>
      <c r="T117" s="276">
        <v>0</v>
      </c>
      <c r="U117" s="276">
        <v>0</v>
      </c>
      <c r="V117" s="276">
        <v>0</v>
      </c>
      <c r="W117" s="276">
        <v>0</v>
      </c>
      <c r="X117" s="276">
        <v>0</v>
      </c>
      <c r="Y117" s="276">
        <v>0</v>
      </c>
      <c r="Z117" s="276">
        <v>0</v>
      </c>
      <c r="AA117" s="276">
        <v>0</v>
      </c>
      <c r="AB117" s="276">
        <v>0</v>
      </c>
      <c r="AC117" s="276">
        <v>0</v>
      </c>
      <c r="AD117" s="276">
        <v>0</v>
      </c>
      <c r="AE117" s="276">
        <v>0</v>
      </c>
      <c r="AF117" s="276">
        <v>0</v>
      </c>
      <c r="AG117" s="276">
        <v>0</v>
      </c>
      <c r="AH117" s="276">
        <v>0</v>
      </c>
      <c r="AI117" s="276">
        <v>0</v>
      </c>
      <c r="AJ117" s="276">
        <v>0</v>
      </c>
      <c r="AK117" s="276">
        <v>0</v>
      </c>
      <c r="AL117" s="276">
        <v>0</v>
      </c>
      <c r="AM117" s="276">
        <v>0</v>
      </c>
      <c r="AN117" s="276">
        <v>0</v>
      </c>
      <c r="AO117" s="276">
        <v>0</v>
      </c>
      <c r="AP117" s="276">
        <v>0</v>
      </c>
      <c r="AQ117" s="276">
        <v>0</v>
      </c>
      <c r="AR117" s="276">
        <v>0</v>
      </c>
      <c r="AS117" s="276">
        <v>0</v>
      </c>
      <c r="AT117" s="276">
        <v>0</v>
      </c>
      <c r="AU117" s="276">
        <v>0</v>
      </c>
      <c r="AV117" s="276">
        <v>0</v>
      </c>
      <c r="AW117" s="276">
        <v>0</v>
      </c>
      <c r="AX117" s="276">
        <v>0</v>
      </c>
      <c r="AY117" s="276">
        <v>0</v>
      </c>
      <c r="AZ117" s="276">
        <v>0</v>
      </c>
      <c r="BA117" s="276">
        <v>0</v>
      </c>
      <c r="BB117" s="276">
        <v>0</v>
      </c>
      <c r="BC117" s="276">
        <v>0</v>
      </c>
      <c r="BD117" s="276">
        <v>0</v>
      </c>
      <c r="BE117" s="276">
        <v>0</v>
      </c>
      <c r="BF117" s="276">
        <v>0</v>
      </c>
      <c r="BG117" s="276">
        <v>0</v>
      </c>
      <c r="BH117" s="276">
        <v>0</v>
      </c>
      <c r="BI117" s="276">
        <v>0</v>
      </c>
      <c r="BJ117" s="276">
        <v>0</v>
      </c>
      <c r="BK117" s="276">
        <v>0</v>
      </c>
      <c r="BL117" s="276">
        <v>0</v>
      </c>
      <c r="BM117" s="276">
        <v>0</v>
      </c>
      <c r="BN117" s="276">
        <v>0</v>
      </c>
      <c r="BO117" s="276">
        <v>0</v>
      </c>
      <c r="BP117" s="276">
        <v>0</v>
      </c>
      <c r="BQ117" s="277">
        <v>0</v>
      </c>
    </row>
  </sheetData>
  <dataConsolidate/>
  <mergeCells count="53">
    <mergeCell ref="C43:E43"/>
    <mergeCell ref="C44:E44"/>
    <mergeCell ref="H45:I45"/>
    <mergeCell ref="C45:E45"/>
    <mergeCell ref="H40:I40"/>
    <mergeCell ref="H41:I41"/>
    <mergeCell ref="H42:I42"/>
    <mergeCell ref="H43:I43"/>
    <mergeCell ref="H44:I44"/>
    <mergeCell ref="C40:E40"/>
    <mergeCell ref="C41:E41"/>
    <mergeCell ref="C42:E42"/>
    <mergeCell ref="H35:I35"/>
    <mergeCell ref="H36:I36"/>
    <mergeCell ref="H37:I37"/>
    <mergeCell ref="H38:I38"/>
    <mergeCell ref="H39:I39"/>
    <mergeCell ref="H30:I30"/>
    <mergeCell ref="H31:I31"/>
    <mergeCell ref="H32:I32"/>
    <mergeCell ref="H33:I33"/>
    <mergeCell ref="H34:I34"/>
    <mergeCell ref="H25:I25"/>
    <mergeCell ref="H26:I26"/>
    <mergeCell ref="H27:I27"/>
    <mergeCell ref="H28:I28"/>
    <mergeCell ref="H29:I29"/>
    <mergeCell ref="H20:I20"/>
    <mergeCell ref="H21:I21"/>
    <mergeCell ref="H22:I22"/>
    <mergeCell ref="H23:I23"/>
    <mergeCell ref="H24:I24"/>
    <mergeCell ref="C33:E33"/>
    <mergeCell ref="C34:E34"/>
    <mergeCell ref="C35:E35"/>
    <mergeCell ref="C36:E36"/>
    <mergeCell ref="C37:E37"/>
    <mergeCell ref="C32:E32"/>
    <mergeCell ref="D106:H106"/>
    <mergeCell ref="B7:F7"/>
    <mergeCell ref="C19:I19"/>
    <mergeCell ref="C27:E27"/>
    <mergeCell ref="C28:E28"/>
    <mergeCell ref="C29:E29"/>
    <mergeCell ref="C30:E30"/>
    <mergeCell ref="C31:E31"/>
    <mergeCell ref="C22:E22"/>
    <mergeCell ref="C23:E23"/>
    <mergeCell ref="C24:E24"/>
    <mergeCell ref="C25:E25"/>
    <mergeCell ref="C26:E26"/>
    <mergeCell ref="C38:E38"/>
    <mergeCell ref="C39:E39"/>
  </mergeCells>
  <dataValidations count="5">
    <dataValidation type="custom" showErrorMessage="1" errorTitle="Invalid Assumption" error="Assumption must be a number." sqref="J50:BQ76 J79:BQ105">
      <formula1>NOT(ISERROR(J50/1))</formula1>
    </dataValidation>
    <dataValidation type="list" allowBlank="1" showInputMessage="1" showErrorMessage="1" errorTitle="NOT ALLOWED" error="You may pick one from the list only." promptTitle="PMT DELAY" prompt="When are you going to pay for a category?" sqref="G22:G44">
      <formula1>LU_Launch_Dev_Exp</formula1>
    </dataValidation>
    <dataValidation type="list" operator="greaterThan" allowBlank="1" showInputMessage="1" showErrorMessage="1" errorTitle="NOT ALLOWED" error="You may pick one from the list only." promptTitle="PURCHASE" prompt="Pick the date when this CAPEX should be purchased (accrued)." sqref="F22:F44">
      <formula1>Time_Line</formula1>
    </dataValidation>
    <dataValidation type="textLength" operator="greaterThan" allowBlank="1" showInputMessage="1" showErrorMessage="1" errorTitle="NOT ALLOWED" error="The name must be a text." promptTitle="NAME" prompt="What is the name of the category of development expenses for a clinic?" sqref="C22:E44">
      <formula1>0</formula1>
    </dataValidation>
    <dataValidation type="decimal" operator="greaterThan" allowBlank="1" showInputMessage="1" showErrorMessage="1" errorTitle="NOT ALLOWED" error="Only whole numbers and decimals are allowed to enter. Negative figures not allowed as well." promptTitle="AMOUNT" prompt="What is the cost of development expenses?" sqref="H22:I44">
      <formula1>0</formula1>
    </dataValidation>
  </dataValidations>
  <pageMargins left="0.39370078740157499" right="0.39370078740157499" top="0.59055118110236204" bottom="0.98425196850393704" header="0" footer="0.31496062992126"/>
  <pageSetup paperSize="9" orientation="portrait" r:id="rId1"/>
  <headerFooter>
    <oddFooter>&amp;L&amp;12Built with finmodelslab.com template&amp;C&amp;12Development Expenses&amp;R&amp;D</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FF99"/>
    <pageSetUpPr autoPageBreaks="0"/>
  </sheetPr>
  <dimension ref="A1:Z53"/>
  <sheetViews>
    <sheetView showGridLines="0" zoomScaleNormal="100" zoomScaleSheetLayoutView="57" workbookViewId="0">
      <pane xSplit="3" ySplit="19" topLeftCell="D20" activePane="bottomRight" state="frozen"/>
      <selection pane="topRight" activeCell="D1" sqref="D1"/>
      <selection pane="bottomLeft" activeCell="A16" sqref="A16"/>
      <selection pane="bottomRight" sqref="A1:XFD3"/>
    </sheetView>
  </sheetViews>
  <sheetFormatPr defaultColWidth="9.1640625" defaultRowHeight="10.5" customHeight="1"/>
  <cols>
    <col min="1" max="1" width="3.83203125" bestFit="1" customWidth="1"/>
    <col min="2" max="3" width="17.1640625" customWidth="1"/>
    <col min="4" max="4" width="7.1640625" customWidth="1"/>
    <col min="5" max="5" width="10.6640625" customWidth="1"/>
    <col min="6" max="6" width="15.33203125" customWidth="1"/>
    <col min="7" max="8" width="10.6640625" customWidth="1"/>
    <col min="9" max="9" width="2.6640625" customWidth="1"/>
    <col min="10" max="10" width="10.6640625" customWidth="1"/>
    <col min="11" max="11" width="15.33203125" customWidth="1"/>
    <col min="12" max="12" width="10.6640625" customWidth="1"/>
    <col min="13" max="13" width="12.6640625" customWidth="1"/>
    <col min="14" max="16" width="10.6640625" customWidth="1"/>
    <col min="17" max="17" width="15.33203125" customWidth="1"/>
    <col min="18" max="18" width="10.6640625" customWidth="1"/>
    <col min="19" max="19" width="12.6640625" customWidth="1"/>
    <col min="20" max="20" width="10.6640625" customWidth="1"/>
    <col min="21" max="21" width="2.6640625" customWidth="1"/>
    <col min="22" max="22" width="10.6640625" customWidth="1"/>
    <col min="23" max="23" width="15.33203125" customWidth="1"/>
    <col min="24" max="24" width="10.6640625" customWidth="1"/>
    <col min="25" max="25" width="12.6640625" customWidth="1"/>
    <col min="26" max="26" width="10.6640625" customWidth="1"/>
    <col min="27" max="27" width="9.1640625" customWidth="1"/>
  </cols>
  <sheetData>
    <row r="1" spans="1:26" s="767" customFormat="1" ht="39" customHeight="1"/>
    <row r="2" spans="1:26" s="769" customFormat="1" ht="30" customHeight="1">
      <c r="A2" s="768"/>
      <c r="C2" s="770"/>
      <c r="D2" s="771"/>
      <c r="E2" s="771"/>
      <c r="F2" s="771"/>
      <c r="G2" s="771"/>
      <c r="H2" s="771"/>
    </row>
    <row r="3" spans="1:26" s="772" customFormat="1" ht="45" customHeight="1">
      <c r="B3" s="773"/>
      <c r="C3" s="773"/>
      <c r="D3" s="774"/>
      <c r="E3" s="774"/>
      <c r="F3" s="774"/>
      <c r="G3" s="774"/>
      <c r="H3" s="774"/>
      <c r="I3" s="775"/>
    </row>
    <row r="5" spans="1:26" ht="18">
      <c r="A5" s="51"/>
      <c r="B5" s="52" t="s">
        <v>123</v>
      </c>
      <c r="C5" s="51"/>
      <c r="D5" s="53"/>
      <c r="E5" s="51"/>
      <c r="F5" s="51"/>
      <c r="G5" s="51"/>
      <c r="H5" s="54"/>
      <c r="I5" s="51"/>
      <c r="J5" s="51"/>
      <c r="K5" s="51"/>
      <c r="L5" s="51"/>
      <c r="M5" s="51"/>
      <c r="N5" s="51"/>
      <c r="O5" s="51"/>
      <c r="P5" s="51"/>
      <c r="Q5" s="51"/>
      <c r="R5" s="51"/>
      <c r="S5" s="51"/>
      <c r="T5" s="51"/>
      <c r="U5" s="51"/>
      <c r="V5" s="51"/>
      <c r="W5" s="51"/>
      <c r="X5" s="51"/>
      <c r="Y5" s="51"/>
      <c r="Z5" s="51"/>
    </row>
    <row r="6" spans="1:26" ht="14.1" customHeight="1">
      <c r="A6" s="51"/>
      <c r="B6" s="2" t="s">
        <v>188</v>
      </c>
      <c r="C6" s="51"/>
      <c r="D6" s="53"/>
      <c r="E6" s="51"/>
      <c r="F6" s="51"/>
      <c r="G6" s="55"/>
      <c r="H6" s="54"/>
      <c r="I6" s="51"/>
      <c r="J6" s="51"/>
      <c r="K6" s="56"/>
      <c r="L6" s="51"/>
      <c r="M6" s="51"/>
      <c r="N6" s="51"/>
      <c r="O6" s="51"/>
      <c r="P6" s="51"/>
      <c r="Q6" s="56"/>
      <c r="R6" s="51"/>
      <c r="S6" s="51"/>
      <c r="T6" s="51"/>
      <c r="U6" s="51"/>
      <c r="V6" s="51"/>
      <c r="W6" s="51"/>
      <c r="X6" s="51"/>
      <c r="Y6" s="51"/>
      <c r="Z6" s="51"/>
    </row>
    <row r="7" spans="1:26" ht="9" customHeight="1">
      <c r="B7" s="1228" t="s">
        <v>0</v>
      </c>
      <c r="C7" s="1228"/>
      <c r="D7" s="1228"/>
      <c r="E7" s="1228"/>
      <c r="F7" s="1228"/>
    </row>
    <row r="8" spans="1:26" ht="12.75">
      <c r="A8" s="3"/>
      <c r="B8" s="3"/>
      <c r="C8" s="3"/>
      <c r="D8" s="6"/>
      <c r="E8" s="7"/>
      <c r="F8" s="8"/>
    </row>
    <row r="9" spans="1:26" ht="15" customHeight="1" thickBot="1">
      <c r="A9" s="51"/>
      <c r="B9" s="57"/>
      <c r="C9" s="51"/>
      <c r="D9" s="53"/>
      <c r="E9" s="51"/>
      <c r="F9" s="51"/>
      <c r="G9" s="51"/>
      <c r="H9" s="54"/>
      <c r="I9" s="51"/>
      <c r="J9" s="51"/>
      <c r="K9" s="56"/>
      <c r="L9" s="51"/>
      <c r="M9" s="51"/>
      <c r="N9" s="51"/>
      <c r="O9" s="51"/>
      <c r="P9" s="51"/>
      <c r="Q9" s="56"/>
      <c r="R9" s="51"/>
      <c r="S9" s="51"/>
      <c r="T9" s="51"/>
      <c r="U9" s="51"/>
      <c r="V9" s="51"/>
      <c r="W9" s="51"/>
      <c r="X9" s="51"/>
      <c r="Y9" s="51"/>
      <c r="Z9" s="51"/>
    </row>
    <row r="10" spans="1:26" ht="15" hidden="1" customHeight="1">
      <c r="A10" s="51"/>
      <c r="B10" s="57"/>
      <c r="C10" s="51"/>
      <c r="D10" s="53"/>
      <c r="E10" s="51"/>
      <c r="F10" s="51"/>
      <c r="G10" s="51"/>
      <c r="H10" s="54"/>
      <c r="I10" s="51"/>
      <c r="J10" s="51"/>
      <c r="K10" s="56"/>
      <c r="L10" s="51"/>
      <c r="M10" s="51"/>
      <c r="N10" s="51"/>
      <c r="O10" s="51"/>
      <c r="P10" s="51"/>
      <c r="Q10" s="56"/>
      <c r="R10" s="51"/>
      <c r="S10" s="51"/>
      <c r="T10" s="51"/>
      <c r="U10" s="51"/>
      <c r="V10" s="51"/>
      <c r="W10" s="51"/>
      <c r="X10" s="51"/>
      <c r="Y10" s="51"/>
      <c r="Z10" s="51"/>
    </row>
    <row r="11" spans="1:26" ht="9" hidden="1" customHeight="1" thickBot="1">
      <c r="A11" s="51"/>
      <c r="B11" s="126"/>
      <c r="C11" s="127"/>
      <c r="D11" s="128"/>
      <c r="E11" s="127"/>
      <c r="F11" s="127"/>
      <c r="G11" s="127"/>
      <c r="H11" s="129"/>
      <c r="I11" s="127"/>
      <c r="J11" s="127"/>
      <c r="K11" s="130"/>
      <c r="L11" s="127"/>
      <c r="M11" s="127"/>
      <c r="N11" s="127"/>
      <c r="O11" s="127"/>
      <c r="R11" s="127"/>
      <c r="S11" s="127"/>
      <c r="T11" s="130"/>
      <c r="U11" s="127"/>
      <c r="V11" s="127"/>
      <c r="W11" s="127"/>
      <c r="X11" s="127"/>
      <c r="Y11" s="127"/>
      <c r="Z11" s="127"/>
    </row>
    <row r="12" spans="1:26" ht="11.25" thickBot="1">
      <c r="A12" s="51"/>
      <c r="B12" s="127"/>
      <c r="C12" s="127"/>
      <c r="D12" s="128"/>
      <c r="G12" s="131" t="s">
        <v>124</v>
      </c>
      <c r="H12" s="132">
        <v>43861</v>
      </c>
      <c r="I12" s="133"/>
      <c r="L12" s="133"/>
      <c r="M12" s="131" t="s">
        <v>124</v>
      </c>
      <c r="N12" s="132">
        <v>43951</v>
      </c>
      <c r="O12" s="133"/>
      <c r="R12" s="133"/>
      <c r="S12" s="131" t="s">
        <v>124</v>
      </c>
      <c r="T12" s="132">
        <v>44043</v>
      </c>
      <c r="U12" s="133"/>
      <c r="Y12" s="131" t="s">
        <v>124</v>
      </c>
      <c r="Z12" s="132">
        <v>44135</v>
      </c>
    </row>
    <row r="13" spans="1:26" ht="11.25" thickBot="1">
      <c r="A13" s="51"/>
      <c r="B13" s="127"/>
      <c r="C13" s="127"/>
      <c r="D13" s="128"/>
      <c r="G13" s="131" t="s">
        <v>311</v>
      </c>
      <c r="H13" s="135">
        <v>1</v>
      </c>
      <c r="I13" s="133"/>
      <c r="L13" s="133"/>
      <c r="M13" s="131" t="s">
        <v>311</v>
      </c>
      <c r="N13" s="135">
        <v>1</v>
      </c>
      <c r="O13" s="133"/>
      <c r="R13" s="133"/>
      <c r="S13" s="131" t="s">
        <v>311</v>
      </c>
      <c r="T13" s="136">
        <v>1</v>
      </c>
      <c r="U13" s="133"/>
      <c r="Y13" s="131" t="s">
        <v>311</v>
      </c>
      <c r="Z13" s="135">
        <v>1</v>
      </c>
    </row>
    <row r="14" spans="1:26">
      <c r="A14" s="58"/>
      <c r="B14" s="133"/>
      <c r="C14" s="133"/>
      <c r="D14" s="137"/>
      <c r="G14" s="131" t="s">
        <v>125</v>
      </c>
      <c r="H14" s="184">
        <v>500000</v>
      </c>
      <c r="I14" s="133"/>
      <c r="L14" s="133"/>
      <c r="M14" s="131" t="s">
        <v>125</v>
      </c>
      <c r="N14" s="138">
        <v>80000</v>
      </c>
      <c r="O14" s="133"/>
      <c r="R14" s="133"/>
      <c r="S14" s="131" t="s">
        <v>125</v>
      </c>
      <c r="T14" s="139">
        <v>75000</v>
      </c>
      <c r="U14" s="133"/>
      <c r="Y14" s="131" t="s">
        <v>125</v>
      </c>
      <c r="Z14" s="140">
        <v>140000</v>
      </c>
    </row>
    <row r="15" spans="1:26">
      <c r="A15" s="59"/>
      <c r="B15" s="141"/>
      <c r="C15" s="141"/>
      <c r="D15" s="141"/>
      <c r="E15" s="60"/>
      <c r="F15" s="60"/>
      <c r="G15" s="142" t="s">
        <v>312</v>
      </c>
      <c r="H15" s="185">
        <v>500000</v>
      </c>
      <c r="I15" s="141"/>
      <c r="J15" s="60"/>
      <c r="K15" s="60"/>
      <c r="L15" s="141"/>
      <c r="M15" s="142" t="s">
        <v>312</v>
      </c>
      <c r="N15" s="143">
        <v>580000</v>
      </c>
      <c r="O15" s="141"/>
      <c r="P15" s="60"/>
      <c r="Q15" s="60"/>
      <c r="R15" s="141"/>
      <c r="S15" s="142" t="s">
        <v>312</v>
      </c>
      <c r="T15" s="144">
        <v>655000</v>
      </c>
      <c r="U15" s="141"/>
      <c r="V15" s="60"/>
      <c r="W15" s="60"/>
      <c r="X15" s="60"/>
      <c r="Y15" s="142" t="s">
        <v>312</v>
      </c>
      <c r="Z15" s="145">
        <v>150000</v>
      </c>
    </row>
    <row r="16" spans="1:26">
      <c r="A16" s="59"/>
      <c r="B16" s="141"/>
      <c r="C16" s="141"/>
      <c r="D16" s="141"/>
      <c r="E16" s="60"/>
      <c r="F16" s="60"/>
      <c r="G16" s="142" t="s">
        <v>313</v>
      </c>
      <c r="H16" s="185">
        <v>500000</v>
      </c>
      <c r="I16" s="141"/>
      <c r="J16" s="60"/>
      <c r="K16" s="60"/>
      <c r="L16" s="141"/>
      <c r="M16" s="142" t="s">
        <v>313</v>
      </c>
      <c r="N16" s="143">
        <v>80000</v>
      </c>
      <c r="O16" s="141"/>
      <c r="P16" s="60"/>
      <c r="Q16" s="60"/>
      <c r="R16" s="141"/>
      <c r="S16" s="142" t="s">
        <v>313</v>
      </c>
      <c r="T16" s="144">
        <v>75000</v>
      </c>
      <c r="U16" s="141"/>
      <c r="V16" s="60"/>
      <c r="W16" s="60"/>
      <c r="X16" s="60"/>
      <c r="Y16" s="142" t="s">
        <v>313</v>
      </c>
      <c r="Z16" s="145">
        <v>140000</v>
      </c>
    </row>
    <row r="17" spans="1:26" ht="4.3499999999999996" customHeight="1">
      <c r="A17" s="51"/>
      <c r="B17" s="127"/>
      <c r="C17" s="127"/>
      <c r="D17" s="128"/>
      <c r="E17" s="127"/>
      <c r="F17" s="127"/>
      <c r="G17" s="127"/>
      <c r="H17" s="129"/>
      <c r="I17" s="127"/>
      <c r="L17" s="127"/>
      <c r="M17" s="127"/>
      <c r="N17" s="127"/>
      <c r="O17" s="127"/>
      <c r="P17" s="127"/>
      <c r="Q17" s="127"/>
      <c r="R17" s="127"/>
      <c r="S17" s="127"/>
      <c r="T17" s="127"/>
      <c r="U17" s="127"/>
      <c r="V17" s="127"/>
      <c r="W17" s="127"/>
      <c r="X17" s="127"/>
      <c r="Y17" s="127"/>
      <c r="Z17" s="127"/>
    </row>
    <row r="18" spans="1:26" ht="11.65" customHeight="1">
      <c r="A18" s="51"/>
      <c r="B18" s="127"/>
      <c r="C18" s="127"/>
      <c r="D18" s="128"/>
      <c r="E18" s="1300" t="s">
        <v>126</v>
      </c>
      <c r="F18" s="1300"/>
      <c r="G18" s="1300"/>
      <c r="H18" s="1300"/>
      <c r="I18" s="127"/>
      <c r="J18" s="1300" t="s">
        <v>98</v>
      </c>
      <c r="K18" s="1300"/>
      <c r="L18" s="1300"/>
      <c r="M18" s="1300"/>
      <c r="N18" s="1300"/>
      <c r="O18" s="127"/>
      <c r="P18" s="1300" t="s">
        <v>99</v>
      </c>
      <c r="Q18" s="1300"/>
      <c r="R18" s="1300"/>
      <c r="S18" s="1300"/>
      <c r="T18" s="1300"/>
      <c r="U18" s="127"/>
      <c r="V18" s="1300" t="s">
        <v>100</v>
      </c>
      <c r="W18" s="1300"/>
      <c r="X18" s="1300"/>
      <c r="Y18" s="1300"/>
      <c r="Z18" s="1300"/>
    </row>
    <row r="19" spans="1:26" ht="32.25" thickBot="1">
      <c r="A19" s="61"/>
      <c r="B19" s="1301" t="s">
        <v>127</v>
      </c>
      <c r="C19" s="1301"/>
      <c r="D19" s="146"/>
      <c r="E19" s="403" t="s">
        <v>128</v>
      </c>
      <c r="F19" s="403" t="s">
        <v>314</v>
      </c>
      <c r="G19" s="403" t="s">
        <v>129</v>
      </c>
      <c r="H19" s="403" t="s">
        <v>130</v>
      </c>
      <c r="I19" s="147"/>
      <c r="J19" s="403" t="s">
        <v>128</v>
      </c>
      <c r="K19" s="403" t="s">
        <v>314</v>
      </c>
      <c r="L19" s="403" t="s">
        <v>129</v>
      </c>
      <c r="M19" s="403" t="s">
        <v>184</v>
      </c>
      <c r="N19" s="403" t="s">
        <v>130</v>
      </c>
      <c r="O19" s="147"/>
      <c r="P19" s="403" t="s">
        <v>128</v>
      </c>
      <c r="Q19" s="403" t="s">
        <v>314</v>
      </c>
      <c r="R19" s="403" t="s">
        <v>129</v>
      </c>
      <c r="S19" s="403" t="s">
        <v>184</v>
      </c>
      <c r="T19" s="403" t="s">
        <v>130</v>
      </c>
      <c r="U19" s="147"/>
      <c r="V19" s="403" t="s">
        <v>128</v>
      </c>
      <c r="W19" s="403" t="s">
        <v>314</v>
      </c>
      <c r="X19" s="403" t="s">
        <v>129</v>
      </c>
      <c r="Y19" s="403" t="s">
        <v>184</v>
      </c>
      <c r="Z19" s="403" t="s">
        <v>130</v>
      </c>
    </row>
    <row r="20" spans="1:26" ht="11.65" customHeight="1">
      <c r="A20" s="1302" t="s">
        <v>131</v>
      </c>
      <c r="B20" s="1298" t="s">
        <v>192</v>
      </c>
      <c r="C20" s="1299"/>
      <c r="D20" s="148"/>
      <c r="E20" s="149">
        <v>43861</v>
      </c>
      <c r="F20" s="173">
        <v>500000</v>
      </c>
      <c r="G20" s="150">
        <v>500000</v>
      </c>
      <c r="H20" s="151">
        <v>1</v>
      </c>
      <c r="I20" s="127"/>
      <c r="J20" s="149">
        <v>43951</v>
      </c>
      <c r="K20" s="173">
        <v>0</v>
      </c>
      <c r="L20" s="150"/>
      <c r="M20" s="153">
        <v>500000</v>
      </c>
      <c r="N20" s="152">
        <v>0.86206896551724133</v>
      </c>
      <c r="O20" s="127"/>
      <c r="P20" s="149">
        <v>44043</v>
      </c>
      <c r="Q20" s="173">
        <v>0</v>
      </c>
      <c r="R20" s="150"/>
      <c r="S20" s="153">
        <v>500000</v>
      </c>
      <c r="T20" s="152">
        <v>0.76335877862595425</v>
      </c>
      <c r="U20" s="127"/>
      <c r="V20" s="149">
        <v>44135</v>
      </c>
      <c r="W20" s="173">
        <v>0</v>
      </c>
      <c r="X20" s="150"/>
      <c r="Y20" s="153">
        <v>500000</v>
      </c>
      <c r="Z20" s="152">
        <v>0.62893081761006286</v>
      </c>
    </row>
    <row r="21" spans="1:26" ht="11.65" customHeight="1">
      <c r="A21" s="1303"/>
      <c r="B21" s="1298" t="s">
        <v>193</v>
      </c>
      <c r="C21" s="1299"/>
      <c r="D21" s="148"/>
      <c r="E21" s="149">
        <v>43861</v>
      </c>
      <c r="F21" s="173">
        <v>0</v>
      </c>
      <c r="G21" s="154"/>
      <c r="H21" s="151">
        <v>0</v>
      </c>
      <c r="I21" s="127"/>
      <c r="J21" s="149">
        <v>43951</v>
      </c>
      <c r="K21" s="173">
        <v>0</v>
      </c>
      <c r="L21" s="154"/>
      <c r="M21" s="249">
        <v>0</v>
      </c>
      <c r="N21" s="152">
        <v>0</v>
      </c>
      <c r="O21" s="127"/>
      <c r="P21" s="149">
        <v>44043</v>
      </c>
      <c r="Q21" s="173">
        <v>30000</v>
      </c>
      <c r="R21" s="154">
        <v>30000</v>
      </c>
      <c r="S21" s="249">
        <v>30000</v>
      </c>
      <c r="T21" s="152">
        <v>4.5801526717557252E-2</v>
      </c>
      <c r="U21" s="127"/>
      <c r="V21" s="149">
        <v>44135</v>
      </c>
      <c r="W21" s="173">
        <v>0</v>
      </c>
      <c r="X21" s="154"/>
      <c r="Y21" s="249">
        <v>30000</v>
      </c>
      <c r="Z21" s="152">
        <v>3.7735849056603772E-2</v>
      </c>
    </row>
    <row r="22" spans="1:26" ht="11.65" customHeight="1">
      <c r="A22" s="1303"/>
      <c r="B22" s="1298" t="s">
        <v>194</v>
      </c>
      <c r="C22" s="1299"/>
      <c r="D22" s="148"/>
      <c r="E22" s="149">
        <v>43861</v>
      </c>
      <c r="F22" s="173">
        <v>0</v>
      </c>
      <c r="G22" s="154"/>
      <c r="H22" s="151">
        <v>0</v>
      </c>
      <c r="I22" s="127"/>
      <c r="J22" s="149">
        <v>43951</v>
      </c>
      <c r="K22" s="173">
        <v>0</v>
      </c>
      <c r="L22" s="154"/>
      <c r="M22" s="249">
        <v>0</v>
      </c>
      <c r="N22" s="152">
        <v>0</v>
      </c>
      <c r="O22" s="127"/>
      <c r="P22" s="149">
        <v>44043</v>
      </c>
      <c r="Q22" s="173">
        <v>0</v>
      </c>
      <c r="R22" s="154"/>
      <c r="S22" s="249">
        <v>0</v>
      </c>
      <c r="T22" s="152">
        <v>0</v>
      </c>
      <c r="U22" s="127"/>
      <c r="V22" s="149">
        <v>44135</v>
      </c>
      <c r="W22" s="173">
        <v>50000</v>
      </c>
      <c r="X22" s="154">
        <v>50000</v>
      </c>
      <c r="Y22" s="249">
        <v>50000</v>
      </c>
      <c r="Z22" s="152">
        <v>6.2893081761006289E-2</v>
      </c>
    </row>
    <row r="23" spans="1:26" ht="11.65" customHeight="1">
      <c r="A23" s="1303"/>
      <c r="B23" s="1298" t="s">
        <v>101</v>
      </c>
      <c r="C23" s="1299"/>
      <c r="D23" s="148"/>
      <c r="E23" s="149">
        <v>43861</v>
      </c>
      <c r="F23" s="173">
        <v>0</v>
      </c>
      <c r="G23" s="154"/>
      <c r="H23" s="151">
        <v>0</v>
      </c>
      <c r="I23" s="127"/>
      <c r="J23" s="149">
        <v>43951</v>
      </c>
      <c r="K23" s="173">
        <v>80000</v>
      </c>
      <c r="L23" s="154">
        <v>80000</v>
      </c>
      <c r="M23" s="249">
        <v>80000</v>
      </c>
      <c r="N23" s="152">
        <v>0.13793103448275862</v>
      </c>
      <c r="O23" s="127"/>
      <c r="P23" s="149">
        <v>44043</v>
      </c>
      <c r="Q23" s="173">
        <v>0</v>
      </c>
      <c r="R23" s="154"/>
      <c r="S23" s="249">
        <v>80000</v>
      </c>
      <c r="T23" s="152">
        <v>0.12213740458015267</v>
      </c>
      <c r="U23" s="127"/>
      <c r="V23" s="149">
        <v>44135</v>
      </c>
      <c r="W23" s="173">
        <v>0</v>
      </c>
      <c r="X23" s="154"/>
      <c r="Y23" s="249">
        <v>80000</v>
      </c>
      <c r="Z23" s="152">
        <v>0.10062893081761007</v>
      </c>
    </row>
    <row r="24" spans="1:26" ht="11.65" customHeight="1" thickBot="1">
      <c r="A24" s="1304"/>
      <c r="B24" s="1305" t="s">
        <v>102</v>
      </c>
      <c r="C24" s="1306"/>
      <c r="D24" s="155"/>
      <c r="E24" s="156">
        <v>43861</v>
      </c>
      <c r="F24" s="174">
        <v>0</v>
      </c>
      <c r="G24" s="157"/>
      <c r="H24" s="158">
        <v>0</v>
      </c>
      <c r="I24" s="159"/>
      <c r="J24" s="160">
        <v>43951</v>
      </c>
      <c r="K24" s="174">
        <v>0</v>
      </c>
      <c r="L24" s="157"/>
      <c r="M24" s="250">
        <v>0</v>
      </c>
      <c r="N24" s="161">
        <v>0</v>
      </c>
      <c r="O24" s="159"/>
      <c r="P24" s="160">
        <v>44043</v>
      </c>
      <c r="Q24" s="174">
        <v>0</v>
      </c>
      <c r="R24" s="157"/>
      <c r="S24" s="250">
        <v>0</v>
      </c>
      <c r="T24" s="161">
        <v>0</v>
      </c>
      <c r="U24" s="159"/>
      <c r="V24" s="160">
        <v>44135</v>
      </c>
      <c r="W24" s="174">
        <v>0</v>
      </c>
      <c r="X24" s="157"/>
      <c r="Y24" s="250">
        <v>0</v>
      </c>
      <c r="Z24" s="161">
        <v>0</v>
      </c>
    </row>
    <row r="25" spans="1:26">
      <c r="A25" s="183"/>
      <c r="B25" s="162" t="s">
        <v>132</v>
      </c>
      <c r="C25" s="127"/>
      <c r="D25" s="128"/>
      <c r="E25" s="127"/>
      <c r="F25" s="163">
        <v>500000</v>
      </c>
      <c r="G25" s="164">
        <v>500000</v>
      </c>
      <c r="H25" s="165">
        <v>1</v>
      </c>
      <c r="I25" s="133"/>
      <c r="J25" s="133"/>
      <c r="K25" s="246">
        <v>80000</v>
      </c>
      <c r="L25" s="164">
        <v>80000</v>
      </c>
      <c r="M25" s="164">
        <v>580000</v>
      </c>
      <c r="N25" s="165">
        <v>1</v>
      </c>
      <c r="O25" s="133"/>
      <c r="P25" s="133"/>
      <c r="Q25" s="246">
        <v>30000</v>
      </c>
      <c r="R25" s="164">
        <v>30000</v>
      </c>
      <c r="S25" s="164">
        <v>610000</v>
      </c>
      <c r="T25" s="165">
        <v>0.93129770992366412</v>
      </c>
      <c r="U25" s="133"/>
      <c r="V25" s="133"/>
      <c r="W25" s="246">
        <v>50000</v>
      </c>
      <c r="X25" s="164">
        <v>50000</v>
      </c>
      <c r="Y25" s="164">
        <v>660000</v>
      </c>
      <c r="Z25" s="165">
        <v>0.83018867924528306</v>
      </c>
    </row>
    <row r="26" spans="1:26" ht="11.25" thickBot="1">
      <c r="A26" s="183"/>
      <c r="B26" s="127"/>
      <c r="C26" s="127"/>
      <c r="D26" s="128"/>
      <c r="E26" s="127"/>
      <c r="F26" s="166"/>
      <c r="G26" s="127"/>
      <c r="H26" s="167"/>
      <c r="I26" s="127"/>
      <c r="J26" s="127"/>
      <c r="K26" s="168"/>
      <c r="L26" s="127"/>
      <c r="M26" s="127"/>
      <c r="N26" s="127"/>
      <c r="O26" s="127"/>
      <c r="P26" s="127"/>
      <c r="Q26" s="169"/>
      <c r="R26" s="127"/>
      <c r="S26" s="127"/>
      <c r="T26" s="127"/>
      <c r="U26" s="127"/>
      <c r="V26" s="127"/>
      <c r="W26" s="169"/>
      <c r="X26" s="127"/>
      <c r="Y26" s="127"/>
      <c r="Z26" s="127"/>
    </row>
    <row r="27" spans="1:26" ht="10.35" customHeight="1">
      <c r="A27" s="1302" t="s">
        <v>133</v>
      </c>
      <c r="B27" s="1298" t="s">
        <v>195</v>
      </c>
      <c r="C27" s="1299"/>
      <c r="D27" s="148"/>
      <c r="E27" s="127"/>
      <c r="F27" s="166"/>
      <c r="G27" s="127"/>
      <c r="H27" s="129"/>
      <c r="I27" s="127"/>
      <c r="J27" s="149">
        <v>43951</v>
      </c>
      <c r="K27" s="173">
        <v>0</v>
      </c>
      <c r="L27" s="170"/>
      <c r="M27" s="153">
        <v>0</v>
      </c>
      <c r="N27" s="151">
        <v>0</v>
      </c>
      <c r="O27" s="127"/>
      <c r="P27" s="149">
        <v>44043</v>
      </c>
      <c r="Q27" s="173">
        <v>0</v>
      </c>
      <c r="R27" s="170"/>
      <c r="S27" s="153">
        <v>0</v>
      </c>
      <c r="T27" s="151">
        <v>0</v>
      </c>
      <c r="U27" s="127"/>
      <c r="V27" s="149">
        <v>44135</v>
      </c>
      <c r="W27" s="173">
        <v>0</v>
      </c>
      <c r="X27" s="170"/>
      <c r="Y27" s="153">
        <v>0</v>
      </c>
      <c r="Z27" s="151">
        <v>0</v>
      </c>
    </row>
    <row r="28" spans="1:26">
      <c r="A28" s="1303"/>
      <c r="B28" s="1298" t="s">
        <v>196</v>
      </c>
      <c r="C28" s="1299"/>
      <c r="D28" s="148"/>
      <c r="E28" s="127"/>
      <c r="F28" s="166"/>
      <c r="G28" s="127"/>
      <c r="H28" s="129"/>
      <c r="I28" s="127"/>
      <c r="J28" s="149">
        <v>43951</v>
      </c>
      <c r="K28" s="173">
        <v>0</v>
      </c>
      <c r="L28" s="171"/>
      <c r="M28" s="249">
        <v>0</v>
      </c>
      <c r="N28" s="151">
        <v>0</v>
      </c>
      <c r="O28" s="127"/>
      <c r="P28" s="149">
        <v>44043</v>
      </c>
      <c r="Q28" s="173">
        <v>0</v>
      </c>
      <c r="R28" s="171"/>
      <c r="S28" s="249">
        <v>0</v>
      </c>
      <c r="T28" s="151">
        <v>0</v>
      </c>
      <c r="U28" s="127"/>
      <c r="V28" s="149">
        <v>44135</v>
      </c>
      <c r="W28" s="173">
        <v>0</v>
      </c>
      <c r="X28" s="171"/>
      <c r="Y28" s="249">
        <v>0</v>
      </c>
      <c r="Z28" s="151">
        <v>0</v>
      </c>
    </row>
    <row r="29" spans="1:26">
      <c r="A29" s="1303"/>
      <c r="B29" s="1298" t="s">
        <v>103</v>
      </c>
      <c r="C29" s="1299"/>
      <c r="D29" s="148"/>
      <c r="E29" s="127"/>
      <c r="F29" s="166"/>
      <c r="G29" s="127"/>
      <c r="H29" s="129"/>
      <c r="I29" s="127"/>
      <c r="J29" s="149">
        <v>43951</v>
      </c>
      <c r="K29" s="173">
        <v>0</v>
      </c>
      <c r="L29" s="171"/>
      <c r="M29" s="249">
        <v>0</v>
      </c>
      <c r="N29" s="151">
        <v>0</v>
      </c>
      <c r="O29" s="127"/>
      <c r="P29" s="149">
        <v>44043</v>
      </c>
      <c r="Q29" s="173">
        <v>0</v>
      </c>
      <c r="R29" s="171"/>
      <c r="S29" s="249">
        <v>0</v>
      </c>
      <c r="T29" s="151">
        <v>0</v>
      </c>
      <c r="U29" s="127"/>
      <c r="V29" s="149">
        <v>44135</v>
      </c>
      <c r="W29" s="173">
        <v>20000</v>
      </c>
      <c r="X29" s="171">
        <v>20000</v>
      </c>
      <c r="Y29" s="249">
        <v>20000</v>
      </c>
      <c r="Z29" s="151">
        <v>2.5157232704402517E-2</v>
      </c>
    </row>
    <row r="30" spans="1:26">
      <c r="A30" s="1303"/>
      <c r="B30" s="1298" t="s">
        <v>104</v>
      </c>
      <c r="C30" s="1299"/>
      <c r="D30" s="148"/>
      <c r="E30" s="127"/>
      <c r="F30" s="166"/>
      <c r="G30" s="127"/>
      <c r="H30" s="129"/>
      <c r="I30" s="127"/>
      <c r="J30" s="149">
        <v>43951</v>
      </c>
      <c r="K30" s="173">
        <v>0</v>
      </c>
      <c r="L30" s="171"/>
      <c r="M30" s="249">
        <v>0</v>
      </c>
      <c r="N30" s="151">
        <v>0</v>
      </c>
      <c r="O30" s="127"/>
      <c r="P30" s="149">
        <v>44043</v>
      </c>
      <c r="Q30" s="173">
        <v>20000</v>
      </c>
      <c r="R30" s="171">
        <v>20000</v>
      </c>
      <c r="S30" s="249">
        <v>20000</v>
      </c>
      <c r="T30" s="151">
        <v>3.0534351145038167E-2</v>
      </c>
      <c r="U30" s="127"/>
      <c r="V30" s="149">
        <v>44135</v>
      </c>
      <c r="W30" s="173">
        <v>0</v>
      </c>
      <c r="X30" s="171"/>
      <c r="Y30" s="249">
        <v>20000</v>
      </c>
      <c r="Z30" s="151">
        <v>2.5157232704402517E-2</v>
      </c>
    </row>
    <row r="31" spans="1:26" ht="11.25" thickBot="1">
      <c r="A31" s="1303"/>
      <c r="B31" s="1298" t="s">
        <v>105</v>
      </c>
      <c r="C31" s="1299"/>
      <c r="D31" s="148"/>
      <c r="E31" s="127"/>
      <c r="F31" s="166"/>
      <c r="G31" s="127"/>
      <c r="H31" s="129"/>
      <c r="I31" s="127"/>
      <c r="J31" s="149">
        <v>43951</v>
      </c>
      <c r="K31" s="174">
        <v>0</v>
      </c>
      <c r="L31" s="172"/>
      <c r="M31" s="250">
        <v>0</v>
      </c>
      <c r="N31" s="158">
        <v>0</v>
      </c>
      <c r="O31" s="127"/>
      <c r="P31" s="149">
        <v>44043</v>
      </c>
      <c r="Q31" s="174">
        <v>0</v>
      </c>
      <c r="R31" s="172"/>
      <c r="S31" s="250">
        <v>0</v>
      </c>
      <c r="T31" s="158">
        <v>0</v>
      </c>
      <c r="U31" s="127"/>
      <c r="V31" s="149">
        <v>44135</v>
      </c>
      <c r="W31" s="174">
        <v>0</v>
      </c>
      <c r="X31" s="172"/>
      <c r="Y31" s="250">
        <v>0</v>
      </c>
      <c r="Z31" s="158">
        <v>0</v>
      </c>
    </row>
    <row r="32" spans="1:26" ht="11.25" thickTop="1">
      <c r="A32" s="1303"/>
      <c r="B32" s="162" t="s">
        <v>134</v>
      </c>
      <c r="C32" s="127"/>
      <c r="D32" s="128"/>
      <c r="E32" s="127"/>
      <c r="F32" s="166"/>
      <c r="G32" s="127"/>
      <c r="H32" s="129"/>
      <c r="I32" s="127"/>
      <c r="J32" s="127"/>
      <c r="K32" s="246">
        <v>0</v>
      </c>
      <c r="L32" s="164">
        <v>0</v>
      </c>
      <c r="M32" s="164">
        <v>0</v>
      </c>
      <c r="N32" s="165">
        <v>0</v>
      </c>
      <c r="O32" s="133"/>
      <c r="P32" s="133"/>
      <c r="Q32" s="246">
        <v>20000</v>
      </c>
      <c r="R32" s="164">
        <v>20000</v>
      </c>
      <c r="S32" s="164">
        <v>20000</v>
      </c>
      <c r="T32" s="165">
        <v>3.0534351145038167E-2</v>
      </c>
      <c r="U32" s="133"/>
      <c r="V32" s="133"/>
      <c r="W32" s="246">
        <v>20000</v>
      </c>
      <c r="X32" s="164">
        <v>20000</v>
      </c>
      <c r="Y32" s="164">
        <v>40000</v>
      </c>
      <c r="Z32" s="165">
        <v>5.0314465408805034E-2</v>
      </c>
    </row>
    <row r="33" spans="1:26" ht="11.25" thickBot="1">
      <c r="A33" s="1303"/>
      <c r="B33" s="127"/>
      <c r="C33" s="127"/>
      <c r="D33" s="128"/>
      <c r="E33" s="127"/>
      <c r="F33" s="166"/>
      <c r="G33" s="127"/>
      <c r="H33" s="129"/>
      <c r="I33" s="127"/>
      <c r="J33" s="127"/>
      <c r="K33" s="166"/>
      <c r="L33" s="127"/>
      <c r="M33" s="127"/>
      <c r="N33" s="127"/>
      <c r="O33" s="127"/>
      <c r="P33" s="127"/>
      <c r="Q33" s="169"/>
      <c r="R33" s="127"/>
      <c r="S33" s="127"/>
      <c r="T33" s="127"/>
      <c r="U33" s="127"/>
      <c r="V33" s="127"/>
      <c r="W33" s="169"/>
      <c r="X33" s="127"/>
      <c r="Y33" s="127"/>
      <c r="Z33" s="127"/>
    </row>
    <row r="34" spans="1:26">
      <c r="A34" s="1303"/>
      <c r="B34" s="1298" t="s">
        <v>106</v>
      </c>
      <c r="C34" s="1299"/>
      <c r="D34" s="148"/>
      <c r="E34" s="127"/>
      <c r="F34" s="166"/>
      <c r="G34" s="127"/>
      <c r="H34" s="129"/>
      <c r="I34" s="127"/>
      <c r="J34" s="127"/>
      <c r="K34" s="166"/>
      <c r="L34" s="127"/>
      <c r="M34" s="127"/>
      <c r="N34" s="127"/>
      <c r="O34" s="127"/>
      <c r="P34" s="149">
        <v>44043</v>
      </c>
      <c r="Q34" s="244">
        <v>0</v>
      </c>
      <c r="R34" s="170"/>
      <c r="S34" s="153">
        <v>0</v>
      </c>
      <c r="T34" s="151">
        <v>0</v>
      </c>
      <c r="U34" s="127"/>
      <c r="V34" s="149">
        <v>44135</v>
      </c>
      <c r="W34" s="173">
        <v>0</v>
      </c>
      <c r="X34" s="170"/>
      <c r="Y34" s="153">
        <v>0</v>
      </c>
      <c r="Z34" s="151">
        <v>0</v>
      </c>
    </row>
    <row r="35" spans="1:26">
      <c r="A35" s="1303"/>
      <c r="B35" s="1298" t="s">
        <v>107</v>
      </c>
      <c r="C35" s="1299"/>
      <c r="D35" s="148"/>
      <c r="E35" s="127"/>
      <c r="F35" s="166"/>
      <c r="G35" s="127"/>
      <c r="H35" s="129"/>
      <c r="I35" s="127"/>
      <c r="J35" s="127"/>
      <c r="K35" s="166"/>
      <c r="L35" s="127"/>
      <c r="M35" s="127"/>
      <c r="N35" s="127"/>
      <c r="O35" s="127"/>
      <c r="P35" s="149">
        <v>44043</v>
      </c>
      <c r="Q35" s="244">
        <v>25000</v>
      </c>
      <c r="R35" s="171">
        <v>25000</v>
      </c>
      <c r="S35" s="249">
        <v>25000</v>
      </c>
      <c r="T35" s="151">
        <v>3.8167938931297711E-2</v>
      </c>
      <c r="U35" s="127"/>
      <c r="V35" s="149">
        <v>44135</v>
      </c>
      <c r="W35" s="173">
        <v>40000</v>
      </c>
      <c r="X35" s="171">
        <v>40000</v>
      </c>
      <c r="Y35" s="249">
        <v>65000</v>
      </c>
      <c r="Z35" s="151">
        <v>8.1761006289308172E-2</v>
      </c>
    </row>
    <row r="36" spans="1:26">
      <c r="A36" s="1303"/>
      <c r="B36" s="1298" t="s">
        <v>108</v>
      </c>
      <c r="C36" s="1299"/>
      <c r="D36" s="148"/>
      <c r="E36" s="127"/>
      <c r="F36" s="166"/>
      <c r="G36" s="127"/>
      <c r="H36" s="129"/>
      <c r="I36" s="127"/>
      <c r="J36" s="127"/>
      <c r="K36" s="166"/>
      <c r="L36" s="127"/>
      <c r="M36" s="127"/>
      <c r="N36" s="127"/>
      <c r="O36" s="127"/>
      <c r="P36" s="149">
        <v>44043</v>
      </c>
      <c r="Q36" s="244">
        <v>0</v>
      </c>
      <c r="R36" s="171"/>
      <c r="S36" s="249">
        <v>0</v>
      </c>
      <c r="T36" s="151">
        <v>0</v>
      </c>
      <c r="U36" s="127"/>
      <c r="V36" s="149">
        <v>44135</v>
      </c>
      <c r="W36" s="173">
        <v>0</v>
      </c>
      <c r="X36" s="171"/>
      <c r="Y36" s="249">
        <v>0</v>
      </c>
      <c r="Z36" s="151">
        <v>0</v>
      </c>
    </row>
    <row r="37" spans="1:26">
      <c r="A37" s="1303"/>
      <c r="B37" s="1298" t="s">
        <v>109</v>
      </c>
      <c r="C37" s="1299"/>
      <c r="D37" s="148"/>
      <c r="E37" s="127"/>
      <c r="F37" s="166"/>
      <c r="G37" s="127"/>
      <c r="H37" s="129"/>
      <c r="I37" s="127"/>
      <c r="J37" s="127"/>
      <c r="K37" s="166"/>
      <c r="L37" s="127"/>
      <c r="M37" s="127"/>
      <c r="N37" s="127"/>
      <c r="O37" s="127"/>
      <c r="P37" s="149">
        <v>44043</v>
      </c>
      <c r="Q37" s="244">
        <v>0</v>
      </c>
      <c r="R37" s="171"/>
      <c r="S37" s="249">
        <v>0</v>
      </c>
      <c r="T37" s="151">
        <v>0</v>
      </c>
      <c r="U37" s="127"/>
      <c r="V37" s="149">
        <v>44135</v>
      </c>
      <c r="W37" s="173">
        <v>0</v>
      </c>
      <c r="X37" s="171"/>
      <c r="Y37" s="249">
        <v>0</v>
      </c>
      <c r="Z37" s="151">
        <v>0</v>
      </c>
    </row>
    <row r="38" spans="1:26" ht="11.25" thickBot="1">
      <c r="A38" s="1303"/>
      <c r="B38" s="1298" t="s">
        <v>116</v>
      </c>
      <c r="C38" s="1299"/>
      <c r="D38" s="148"/>
      <c r="E38" s="127"/>
      <c r="F38" s="166"/>
      <c r="G38" s="127"/>
      <c r="H38" s="129"/>
      <c r="I38" s="127"/>
      <c r="J38" s="127"/>
      <c r="K38" s="166"/>
      <c r="L38" s="127"/>
      <c r="M38" s="127"/>
      <c r="N38" s="127"/>
      <c r="O38" s="127"/>
      <c r="P38" s="149">
        <v>44043</v>
      </c>
      <c r="Q38" s="245">
        <v>0</v>
      </c>
      <c r="R38" s="172"/>
      <c r="S38" s="250">
        <v>0</v>
      </c>
      <c r="T38" s="158">
        <v>0</v>
      </c>
      <c r="U38" s="127"/>
      <c r="V38" s="149">
        <v>44135</v>
      </c>
      <c r="W38" s="174">
        <v>0</v>
      </c>
      <c r="X38" s="172"/>
      <c r="Y38" s="250">
        <v>0</v>
      </c>
      <c r="Z38" s="158">
        <v>0</v>
      </c>
    </row>
    <row r="39" spans="1:26" ht="11.25" thickTop="1">
      <c r="A39" s="1303"/>
      <c r="B39" s="162" t="s">
        <v>135</v>
      </c>
      <c r="C39" s="127"/>
      <c r="D39" s="128"/>
      <c r="E39" s="127"/>
      <c r="F39" s="166"/>
      <c r="G39" s="127"/>
      <c r="H39" s="129"/>
      <c r="I39" s="127"/>
      <c r="J39" s="127"/>
      <c r="K39" s="166"/>
      <c r="L39" s="127"/>
      <c r="M39" s="127"/>
      <c r="N39" s="127"/>
      <c r="O39" s="127"/>
      <c r="P39" s="127"/>
      <c r="Q39" s="246">
        <v>25000</v>
      </c>
      <c r="R39" s="164">
        <v>25000</v>
      </c>
      <c r="S39" s="164">
        <v>25000</v>
      </c>
      <c r="T39" s="165">
        <v>3.8167938931297711E-2</v>
      </c>
      <c r="U39" s="133"/>
      <c r="V39" s="133"/>
      <c r="W39" s="246">
        <v>40000</v>
      </c>
      <c r="X39" s="164">
        <v>40000</v>
      </c>
      <c r="Y39" s="164">
        <v>65000</v>
      </c>
      <c r="Z39" s="165">
        <v>8.1761006289308172E-2</v>
      </c>
    </row>
    <row r="40" spans="1:26" ht="11.25" thickBot="1">
      <c r="A40" s="1303"/>
      <c r="B40" s="127"/>
      <c r="C40" s="127"/>
      <c r="D40" s="128"/>
      <c r="E40" s="127"/>
      <c r="F40" s="166"/>
      <c r="G40" s="127"/>
      <c r="H40" s="129"/>
      <c r="I40" s="127"/>
      <c r="J40" s="127"/>
      <c r="K40" s="166"/>
      <c r="L40" s="127"/>
      <c r="M40" s="127"/>
      <c r="N40" s="127"/>
      <c r="O40" s="127"/>
      <c r="P40" s="127"/>
      <c r="Q40" s="166"/>
      <c r="R40" s="127"/>
      <c r="S40" s="127"/>
      <c r="T40" s="127"/>
      <c r="U40" s="127"/>
      <c r="V40" s="127"/>
      <c r="W40" s="169"/>
      <c r="X40" s="127"/>
      <c r="Y40" s="127"/>
      <c r="Z40" s="127"/>
    </row>
    <row r="41" spans="1:26">
      <c r="A41" s="1303"/>
      <c r="B41" s="1298" t="s">
        <v>117</v>
      </c>
      <c r="C41" s="1299"/>
      <c r="D41" s="148"/>
      <c r="E41" s="127"/>
      <c r="F41" s="166"/>
      <c r="G41" s="127"/>
      <c r="H41" s="129"/>
      <c r="I41" s="127"/>
      <c r="J41" s="127"/>
      <c r="K41" s="166"/>
      <c r="L41" s="127"/>
      <c r="M41" s="127"/>
      <c r="N41" s="127"/>
      <c r="O41" s="127"/>
      <c r="P41" s="127"/>
      <c r="Q41" s="166"/>
      <c r="R41" s="127"/>
      <c r="S41" s="127"/>
      <c r="T41" s="127"/>
      <c r="U41" s="127"/>
      <c r="V41" s="149">
        <v>44135</v>
      </c>
      <c r="W41" s="173">
        <v>0</v>
      </c>
      <c r="X41" s="170"/>
      <c r="Y41" s="153">
        <v>0</v>
      </c>
      <c r="Z41" s="151">
        <v>0</v>
      </c>
    </row>
    <row r="42" spans="1:26">
      <c r="A42" s="1303"/>
      <c r="B42" s="1298" t="s">
        <v>118</v>
      </c>
      <c r="C42" s="1299"/>
      <c r="D42" s="148"/>
      <c r="E42" s="127"/>
      <c r="F42" s="166"/>
      <c r="G42" s="127"/>
      <c r="H42" s="129"/>
      <c r="I42" s="127"/>
      <c r="J42" s="127"/>
      <c r="K42" s="166"/>
      <c r="L42" s="127"/>
      <c r="M42" s="127"/>
      <c r="N42" s="127"/>
      <c r="O42" s="127"/>
      <c r="P42" s="127"/>
      <c r="Q42" s="166"/>
      <c r="R42" s="127"/>
      <c r="S42" s="127"/>
      <c r="T42" s="127"/>
      <c r="U42" s="127"/>
      <c r="V42" s="149">
        <v>44135</v>
      </c>
      <c r="W42" s="173">
        <v>0</v>
      </c>
      <c r="X42" s="171"/>
      <c r="Y42" s="249">
        <v>0</v>
      </c>
      <c r="Z42" s="151">
        <v>0</v>
      </c>
    </row>
    <row r="43" spans="1:26">
      <c r="A43" s="1303"/>
      <c r="B43" s="1298" t="s">
        <v>119</v>
      </c>
      <c r="C43" s="1299"/>
      <c r="D43" s="148"/>
      <c r="E43" s="127"/>
      <c r="F43" s="166"/>
      <c r="G43" s="127"/>
      <c r="H43" s="129"/>
      <c r="I43" s="127"/>
      <c r="J43" s="127"/>
      <c r="K43" s="166"/>
      <c r="L43" s="127"/>
      <c r="M43" s="127"/>
      <c r="N43" s="127"/>
      <c r="O43" s="127"/>
      <c r="P43" s="127"/>
      <c r="Q43" s="166"/>
      <c r="R43" s="127"/>
      <c r="S43" s="127"/>
      <c r="T43" s="127"/>
      <c r="U43" s="127"/>
      <c r="V43" s="149">
        <v>44135</v>
      </c>
      <c r="W43" s="173">
        <v>0</v>
      </c>
      <c r="X43" s="171"/>
      <c r="Y43" s="249">
        <v>0</v>
      </c>
      <c r="Z43" s="151">
        <v>0</v>
      </c>
    </row>
    <row r="44" spans="1:26">
      <c r="A44" s="1303"/>
      <c r="B44" s="1298" t="s">
        <v>120</v>
      </c>
      <c r="C44" s="1299"/>
      <c r="D44" s="148"/>
      <c r="E44" s="127"/>
      <c r="F44" s="166"/>
      <c r="G44" s="127"/>
      <c r="H44" s="129"/>
      <c r="I44" s="127"/>
      <c r="J44" s="127"/>
      <c r="K44" s="166"/>
      <c r="L44" s="127"/>
      <c r="M44" s="127"/>
      <c r="N44" s="127"/>
      <c r="O44" s="127"/>
      <c r="P44" s="127"/>
      <c r="Q44" s="166"/>
      <c r="R44" s="127"/>
      <c r="S44" s="127"/>
      <c r="T44" s="127"/>
      <c r="U44" s="127"/>
      <c r="V44" s="149">
        <v>44135</v>
      </c>
      <c r="W44" s="173">
        <v>30000</v>
      </c>
      <c r="X44" s="171">
        <v>30000</v>
      </c>
      <c r="Y44" s="249">
        <v>30000</v>
      </c>
      <c r="Z44" s="151">
        <v>3.7735849056603772E-2</v>
      </c>
    </row>
    <row r="45" spans="1:26" ht="11.25" thickBot="1">
      <c r="A45" s="1303"/>
      <c r="B45" s="1298" t="s">
        <v>121</v>
      </c>
      <c r="C45" s="1299"/>
      <c r="D45" s="148"/>
      <c r="E45" s="127"/>
      <c r="F45" s="166"/>
      <c r="G45" s="127"/>
      <c r="H45" s="129"/>
      <c r="I45" s="127"/>
      <c r="J45" s="127"/>
      <c r="K45" s="166"/>
      <c r="L45" s="127"/>
      <c r="M45" s="127"/>
      <c r="N45" s="127"/>
      <c r="O45" s="127"/>
      <c r="P45" s="127"/>
      <c r="Q45" s="166"/>
      <c r="R45" s="127"/>
      <c r="S45" s="127"/>
      <c r="T45" s="127"/>
      <c r="U45" s="127"/>
      <c r="V45" s="149">
        <v>44135</v>
      </c>
      <c r="W45" s="174">
        <v>0</v>
      </c>
      <c r="X45" s="172"/>
      <c r="Y45" s="250">
        <v>0</v>
      </c>
      <c r="Z45" s="158">
        <v>0</v>
      </c>
    </row>
    <row r="46" spans="1:26" ht="11.25" thickTop="1">
      <c r="A46" s="1303"/>
      <c r="B46" s="162" t="s">
        <v>136</v>
      </c>
      <c r="C46" s="127"/>
      <c r="D46" s="128"/>
      <c r="E46" s="127"/>
      <c r="F46" s="166"/>
      <c r="G46" s="127"/>
      <c r="H46" s="129"/>
      <c r="I46" s="127"/>
      <c r="J46" s="127"/>
      <c r="K46" s="166"/>
      <c r="L46" s="127"/>
      <c r="M46" s="127"/>
      <c r="N46" s="127"/>
      <c r="O46" s="127"/>
      <c r="P46" s="127"/>
      <c r="Q46" s="166"/>
      <c r="R46" s="127"/>
      <c r="S46" s="127"/>
      <c r="T46" s="127"/>
      <c r="U46" s="127"/>
      <c r="V46" s="127"/>
      <c r="W46" s="246">
        <v>30000</v>
      </c>
      <c r="X46" s="164">
        <v>30000</v>
      </c>
      <c r="Y46" s="164">
        <v>30000</v>
      </c>
      <c r="Z46" s="165">
        <v>3.7735849056603772E-2</v>
      </c>
    </row>
    <row r="47" spans="1:26" ht="11.25" thickBot="1">
      <c r="A47" s="1304"/>
      <c r="B47" s="159"/>
      <c r="C47" s="159"/>
      <c r="D47" s="176"/>
      <c r="E47" s="159"/>
      <c r="F47" s="177"/>
      <c r="G47" s="159"/>
      <c r="H47" s="178"/>
      <c r="I47" s="159"/>
      <c r="J47" s="159"/>
      <c r="K47" s="177"/>
      <c r="L47" s="159"/>
      <c r="M47" s="159"/>
      <c r="N47" s="159"/>
      <c r="O47" s="159"/>
      <c r="P47" s="159"/>
      <c r="Q47" s="177"/>
      <c r="R47" s="159"/>
      <c r="S47" s="159"/>
      <c r="T47" s="159"/>
      <c r="U47" s="159"/>
      <c r="V47" s="159"/>
      <c r="W47" s="179"/>
      <c r="X47" s="159"/>
      <c r="Y47" s="159"/>
      <c r="Z47" s="159"/>
    </row>
    <row r="48" spans="1:26">
      <c r="A48" s="51"/>
      <c r="B48" s="162" t="s">
        <v>137</v>
      </c>
      <c r="C48" s="127"/>
      <c r="D48" s="128"/>
      <c r="E48" s="127"/>
      <c r="F48" s="180">
        <v>0</v>
      </c>
      <c r="G48" s="164">
        <v>0</v>
      </c>
      <c r="H48" s="165">
        <v>1</v>
      </c>
      <c r="I48" s="133"/>
      <c r="J48" s="133"/>
      <c r="K48" s="175">
        <v>0</v>
      </c>
      <c r="L48" s="175">
        <v>0</v>
      </c>
      <c r="M48" s="175">
        <v>0</v>
      </c>
      <c r="N48" s="165">
        <v>1</v>
      </c>
      <c r="O48" s="133"/>
      <c r="P48" s="133"/>
      <c r="Q48" s="175">
        <v>45000</v>
      </c>
      <c r="R48" s="175">
        <v>45000</v>
      </c>
      <c r="S48" s="175">
        <v>45000</v>
      </c>
      <c r="T48" s="165">
        <v>1</v>
      </c>
      <c r="U48" s="133"/>
      <c r="V48" s="133"/>
      <c r="W48" s="175">
        <v>90000</v>
      </c>
      <c r="X48" s="175">
        <v>90000</v>
      </c>
      <c r="Y48" s="175">
        <v>135000</v>
      </c>
      <c r="Z48" s="165">
        <v>1</v>
      </c>
    </row>
    <row r="49" spans="1:26" ht="11.25" thickBot="1">
      <c r="A49" s="51"/>
      <c r="B49" s="127"/>
      <c r="C49" s="127"/>
      <c r="D49" s="128"/>
      <c r="E49" s="127"/>
      <c r="F49" s="166"/>
      <c r="G49" s="127"/>
      <c r="H49" s="129"/>
      <c r="I49" s="127"/>
      <c r="J49" s="127"/>
      <c r="K49" s="166"/>
      <c r="L49" s="127"/>
      <c r="M49" s="127"/>
      <c r="N49" s="127"/>
      <c r="O49" s="127"/>
      <c r="P49" s="127"/>
      <c r="Q49" s="166"/>
      <c r="R49" s="127"/>
      <c r="S49" s="127"/>
      <c r="T49" s="127"/>
      <c r="U49" s="127"/>
      <c r="V49" s="127"/>
      <c r="W49" s="166"/>
      <c r="X49" s="127"/>
      <c r="Y49" s="127"/>
      <c r="Z49" s="127"/>
    </row>
    <row r="50" spans="1:26" ht="12" thickBot="1">
      <c r="A50" s="51"/>
      <c r="B50" s="181" t="s">
        <v>138</v>
      </c>
      <c r="C50" s="127"/>
      <c r="D50" s="128"/>
      <c r="E50" s="127"/>
      <c r="F50" s="166"/>
      <c r="G50" s="242">
        <v>500000</v>
      </c>
      <c r="H50" s="134"/>
      <c r="I50" s="133"/>
      <c r="J50" s="133"/>
      <c r="K50" s="141"/>
      <c r="L50" s="242">
        <v>580000</v>
      </c>
      <c r="M50" s="66"/>
      <c r="N50" s="133"/>
      <c r="O50" s="133"/>
      <c r="P50" s="133"/>
      <c r="Q50" s="141"/>
      <c r="R50" s="242">
        <v>655000</v>
      </c>
      <c r="S50" s="66"/>
      <c r="T50" s="133"/>
      <c r="U50" s="133"/>
      <c r="V50" s="133"/>
      <c r="W50" s="141"/>
      <c r="X50" s="242">
        <v>795000</v>
      </c>
      <c r="Y50" s="66"/>
      <c r="Z50" s="127"/>
    </row>
    <row r="51" spans="1:26" ht="12" thickBot="1">
      <c r="A51" s="51"/>
      <c r="B51" s="182"/>
      <c r="C51" s="127"/>
      <c r="D51" s="128"/>
      <c r="E51" s="127"/>
      <c r="F51" s="166"/>
      <c r="G51" s="127"/>
      <c r="H51" s="129"/>
      <c r="I51" s="127"/>
      <c r="J51" s="127"/>
      <c r="K51" s="166"/>
      <c r="L51" s="127"/>
      <c r="M51" s="127"/>
      <c r="N51" s="127"/>
      <c r="O51" s="127"/>
      <c r="P51" s="127"/>
      <c r="Q51" s="166"/>
      <c r="R51" s="127"/>
      <c r="S51" s="127"/>
      <c r="T51" s="127"/>
      <c r="U51" s="127"/>
      <c r="V51" s="127"/>
      <c r="W51" s="166"/>
      <c r="X51" s="127"/>
      <c r="Y51" s="127"/>
      <c r="Z51" s="127"/>
    </row>
    <row r="52" spans="1:26" ht="12" thickBot="1">
      <c r="A52" s="51"/>
      <c r="B52" s="181" t="s">
        <v>315</v>
      </c>
      <c r="C52" s="127"/>
      <c r="D52" s="128"/>
      <c r="E52" s="127"/>
      <c r="F52" s="242">
        <v>0</v>
      </c>
      <c r="G52" s="243"/>
      <c r="H52" s="134"/>
      <c r="I52" s="133"/>
      <c r="J52" s="133"/>
      <c r="K52" s="242">
        <v>500000</v>
      </c>
      <c r="L52" s="133"/>
      <c r="M52" s="133"/>
      <c r="N52" s="133"/>
      <c r="O52" s="133"/>
      <c r="P52" s="133"/>
      <c r="Q52" s="242">
        <v>580000</v>
      </c>
      <c r="R52" s="133"/>
      <c r="S52" s="133"/>
      <c r="T52" s="133"/>
      <c r="U52" s="133"/>
      <c r="V52" s="133"/>
      <c r="W52" s="242">
        <v>655000</v>
      </c>
      <c r="X52" s="127"/>
      <c r="Y52" s="133"/>
      <c r="Z52" s="127"/>
    </row>
    <row r="53" spans="1:26" ht="12" thickBot="1">
      <c r="A53" s="51"/>
      <c r="B53" s="181" t="s">
        <v>316</v>
      </c>
      <c r="C53" s="127"/>
      <c r="D53" s="128"/>
      <c r="E53" s="127"/>
      <c r="F53" s="242">
        <v>500000</v>
      </c>
      <c r="G53" s="133"/>
      <c r="H53" s="134"/>
      <c r="I53" s="133"/>
      <c r="J53" s="133"/>
      <c r="K53" s="242">
        <v>580000</v>
      </c>
      <c r="L53" s="133"/>
      <c r="M53" s="133"/>
      <c r="N53" s="133"/>
      <c r="O53" s="133"/>
      <c r="P53" s="133"/>
      <c r="Q53" s="242">
        <v>655000</v>
      </c>
      <c r="R53" s="133"/>
      <c r="S53" s="133"/>
      <c r="T53" s="133"/>
      <c r="U53" s="133"/>
      <c r="V53" s="133"/>
      <c r="W53" s="242">
        <v>795000</v>
      </c>
      <c r="X53" s="127"/>
      <c r="Y53" s="133"/>
      <c r="Z53" s="127"/>
    </row>
  </sheetData>
  <mergeCells count="28">
    <mergeCell ref="V18:Z18"/>
    <mergeCell ref="B19:C19"/>
    <mergeCell ref="A20:A24"/>
    <mergeCell ref="A27:A47"/>
    <mergeCell ref="B7:F7"/>
    <mergeCell ref="E18:H18"/>
    <mergeCell ref="J18:N18"/>
    <mergeCell ref="P18:T18"/>
    <mergeCell ref="B20:C20"/>
    <mergeCell ref="B21:C21"/>
    <mergeCell ref="B22:C22"/>
    <mergeCell ref="B23:C23"/>
    <mergeCell ref="B24:C24"/>
    <mergeCell ref="B27:C27"/>
    <mergeCell ref="B28:C28"/>
    <mergeCell ref="B29:C29"/>
    <mergeCell ref="B30:C30"/>
    <mergeCell ref="B31:C31"/>
    <mergeCell ref="B34:C34"/>
    <mergeCell ref="B35:C35"/>
    <mergeCell ref="B36:C36"/>
    <mergeCell ref="B44:C44"/>
    <mergeCell ref="B45:C45"/>
    <mergeCell ref="B37:C37"/>
    <mergeCell ref="B38:C38"/>
    <mergeCell ref="B41:C41"/>
    <mergeCell ref="B42:C42"/>
    <mergeCell ref="B43:C43"/>
  </mergeCells>
  <dataValidations count="6">
    <dataValidation type="textLength" operator="greaterThan" allowBlank="1" showInputMessage="1" showErrorMessage="1" errorTitle="NOT ALLOWED" error="The name must be a text." promptTitle="SHAREHOLDER" prompt="What are the names of the shareholders?" sqref="B20:C24 B27:C31 B34:C38 B41:C45">
      <formula1>0</formula1>
    </dataValidation>
    <dataValidation type="decimal" operator="greaterThan" allowBlank="1" showInputMessage="1" showErrorMessage="1" errorTitle="NOT ALLOWED" error="Only whole numbers and decimals are allowed to enter. Negative figures not allowed as well." promptTitle="SHARE PRICE" prompt="What is the share price?" sqref="Z13 H13 N13 T13">
      <formula1>0</formula1>
    </dataValidation>
    <dataValidation type="whole" operator="greaterThan" allowBlank="1" showInputMessage="1" showErrorMessage="1" errorTitle="NOT ALLOWED" error="Only whole numbers are allowed to enter. Negative figures not allowed as well." promptTitle="SHARES ISSUED" prompt="How many shares will be issued to investors?" sqref="G20:G24 L20:L24 R20:R24 X20:X24 L27:L31 R27:R31 X27:X31 R34:R38 X34:X38 X41:X45">
      <formula1>0</formula1>
    </dataValidation>
    <dataValidation type="list" allowBlank="1" showInputMessage="1" showErrorMessage="1" errorTitle="NOT ALLOWED" error="You may pick one from the list only." promptTitle="ROUND CLOSE DATE" prompt="When will this particular round of investment be closed?" sqref="H12">
      <formula1>$J$11:$BQ$11</formula1>
    </dataValidation>
    <dataValidation type="list" allowBlank="1" showInputMessage="1" showErrorMessage="1" errorTitle="NOT ALLOWED" error="You may pick one from the list only." promptTitle="ROUND CLOSE DATE" prompt="When will this particular round of investment be closed?" sqref="N12">
      <formula1>$J$11:$BQ$11</formula1>
    </dataValidation>
    <dataValidation type="list" allowBlank="1" showInputMessage="1" showErrorMessage="1" errorTitle="NOT ALLOWED" error="You may pick one from the list only." promptTitle="ROUND CLOSE DATE" prompt="When will this particular round of investment be closed?" sqref="T12">
      <formula1>$J$11:$BQ$11</formula1>
    </dataValidation>
  </dataValidations>
  <hyperlinks>
    <hyperlink ref="B7:F7" location="Contents!A1" display="Go to Table of Contents"/>
  </hyperlinks>
  <pageMargins left="0.39370078740157499" right="0.39370078740157499" top="0.59055118110236204" bottom="0.98425196850393704" header="0" footer="0.31496062992126"/>
  <pageSetup paperSize="9" scale="68" orientation="landscape" r:id="rId1"/>
  <headerFooter>
    <oddFooter>&amp;L&amp;12Built with finmodelslab.com template&amp;C&amp;12Capitalization Table&amp;R&amp;D</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NOT ALLOWED" error="You may pick one from the list only." promptTitle="ROUND CLOSE DATE" prompt="When will this particular round of investment be closed?">
          <x14:formula1>
            <xm:f>Capital!$J$11:$BQ$11</xm:f>
          </x14:formula1>
          <xm:sqref>Z12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1ABD7"/>
    <pageSetUpPr fitToPage="1"/>
  </sheetPr>
  <dimension ref="A1:AC48"/>
  <sheetViews>
    <sheetView showGridLines="0" workbookViewId="0">
      <selection activeCell="F4" sqref="F4"/>
    </sheetView>
  </sheetViews>
  <sheetFormatPr defaultColWidth="14.6640625" defaultRowHeight="15"/>
  <cols>
    <col min="1" max="1" width="6.6640625" style="885" customWidth="1"/>
    <col min="2" max="2" width="5.5" style="885" customWidth="1"/>
    <col min="3" max="5" width="17.5" style="885" customWidth="1"/>
    <col min="6" max="6" width="22.1640625" style="885" customWidth="1"/>
    <col min="7" max="7" width="23.6640625" style="885" customWidth="1"/>
    <col min="8" max="9" width="22.1640625" style="885" customWidth="1"/>
    <col min="10" max="10" width="25.5" style="885" customWidth="1"/>
    <col min="11" max="11" width="14.1640625" style="885" customWidth="1"/>
    <col min="12" max="12" width="22.5" style="885" customWidth="1"/>
    <col min="13" max="13" width="22.1640625" style="885" customWidth="1"/>
    <col min="14" max="14" width="5.33203125" style="885" customWidth="1"/>
    <col min="15" max="15" width="7.1640625" style="885" customWidth="1"/>
    <col min="16" max="16" width="14.6640625" style="885" customWidth="1"/>
    <col min="17" max="18" width="14.6640625" style="885"/>
    <col min="19" max="19" width="14.6640625" style="885" customWidth="1"/>
    <col min="20" max="256" width="14.6640625" style="885"/>
    <col min="257" max="257" width="6.6640625" style="885" customWidth="1"/>
    <col min="258" max="258" width="5.5" style="885" customWidth="1"/>
    <col min="259" max="261" width="17.5" style="885" customWidth="1"/>
    <col min="262" max="265" width="22.1640625" style="885" customWidth="1"/>
    <col min="266" max="266" width="25.5" style="885" customWidth="1"/>
    <col min="267" max="267" width="14.1640625" style="885" customWidth="1"/>
    <col min="268" max="268" width="22.5" style="885" customWidth="1"/>
    <col min="269" max="269" width="22.1640625" style="885" customWidth="1"/>
    <col min="270" max="270" width="5.33203125" style="885" customWidth="1"/>
    <col min="271" max="271" width="7.1640625" style="885" customWidth="1"/>
    <col min="272" max="272" width="14.6640625" style="885" customWidth="1"/>
    <col min="273" max="274" width="14.6640625" style="885"/>
    <col min="275" max="275" width="14.6640625" style="885" customWidth="1"/>
    <col min="276" max="512" width="14.6640625" style="885"/>
    <col min="513" max="513" width="6.6640625" style="885" customWidth="1"/>
    <col min="514" max="514" width="5.5" style="885" customWidth="1"/>
    <col min="515" max="517" width="17.5" style="885" customWidth="1"/>
    <col min="518" max="521" width="22.1640625" style="885" customWidth="1"/>
    <col min="522" max="522" width="25.5" style="885" customWidth="1"/>
    <col min="523" max="523" width="14.1640625" style="885" customWidth="1"/>
    <col min="524" max="524" width="22.5" style="885" customWidth="1"/>
    <col min="525" max="525" width="22.1640625" style="885" customWidth="1"/>
    <col min="526" max="526" width="5.33203125" style="885" customWidth="1"/>
    <col min="527" max="527" width="7.1640625" style="885" customWidth="1"/>
    <col min="528" max="528" width="14.6640625" style="885" customWidth="1"/>
    <col min="529" max="530" width="14.6640625" style="885"/>
    <col min="531" max="531" width="14.6640625" style="885" customWidth="1"/>
    <col min="532" max="768" width="14.6640625" style="885"/>
    <col min="769" max="769" width="6.6640625" style="885" customWidth="1"/>
    <col min="770" max="770" width="5.5" style="885" customWidth="1"/>
    <col min="771" max="773" width="17.5" style="885" customWidth="1"/>
    <col min="774" max="777" width="22.1640625" style="885" customWidth="1"/>
    <col min="778" max="778" width="25.5" style="885" customWidth="1"/>
    <col min="779" max="779" width="14.1640625" style="885" customWidth="1"/>
    <col min="780" max="780" width="22.5" style="885" customWidth="1"/>
    <col min="781" max="781" width="22.1640625" style="885" customWidth="1"/>
    <col min="782" max="782" width="5.33203125" style="885" customWidth="1"/>
    <col min="783" max="783" width="7.1640625" style="885" customWidth="1"/>
    <col min="784" max="784" width="14.6640625" style="885" customWidth="1"/>
    <col min="785" max="786" width="14.6640625" style="885"/>
    <col min="787" max="787" width="14.6640625" style="885" customWidth="1"/>
    <col min="788" max="1024" width="14.6640625" style="885"/>
    <col min="1025" max="1025" width="6.6640625" style="885" customWidth="1"/>
    <col min="1026" max="1026" width="5.5" style="885" customWidth="1"/>
    <col min="1027" max="1029" width="17.5" style="885" customWidth="1"/>
    <col min="1030" max="1033" width="22.1640625" style="885" customWidth="1"/>
    <col min="1034" max="1034" width="25.5" style="885" customWidth="1"/>
    <col min="1035" max="1035" width="14.1640625" style="885" customWidth="1"/>
    <col min="1036" max="1036" width="22.5" style="885" customWidth="1"/>
    <col min="1037" max="1037" width="22.1640625" style="885" customWidth="1"/>
    <col min="1038" max="1038" width="5.33203125" style="885" customWidth="1"/>
    <col min="1039" max="1039" width="7.1640625" style="885" customWidth="1"/>
    <col min="1040" max="1040" width="14.6640625" style="885" customWidth="1"/>
    <col min="1041" max="1042" width="14.6640625" style="885"/>
    <col min="1043" max="1043" width="14.6640625" style="885" customWidth="1"/>
    <col min="1044" max="1280" width="14.6640625" style="885"/>
    <col min="1281" max="1281" width="6.6640625" style="885" customWidth="1"/>
    <col min="1282" max="1282" width="5.5" style="885" customWidth="1"/>
    <col min="1283" max="1285" width="17.5" style="885" customWidth="1"/>
    <col min="1286" max="1289" width="22.1640625" style="885" customWidth="1"/>
    <col min="1290" max="1290" width="25.5" style="885" customWidth="1"/>
    <col min="1291" max="1291" width="14.1640625" style="885" customWidth="1"/>
    <col min="1292" max="1292" width="22.5" style="885" customWidth="1"/>
    <col min="1293" max="1293" width="22.1640625" style="885" customWidth="1"/>
    <col min="1294" max="1294" width="5.33203125" style="885" customWidth="1"/>
    <col min="1295" max="1295" width="7.1640625" style="885" customWidth="1"/>
    <col min="1296" max="1296" width="14.6640625" style="885" customWidth="1"/>
    <col min="1297" max="1298" width="14.6640625" style="885"/>
    <col min="1299" max="1299" width="14.6640625" style="885" customWidth="1"/>
    <col min="1300" max="1536" width="14.6640625" style="885"/>
    <col min="1537" max="1537" width="6.6640625" style="885" customWidth="1"/>
    <col min="1538" max="1538" width="5.5" style="885" customWidth="1"/>
    <col min="1539" max="1541" width="17.5" style="885" customWidth="1"/>
    <col min="1542" max="1545" width="22.1640625" style="885" customWidth="1"/>
    <col min="1546" max="1546" width="25.5" style="885" customWidth="1"/>
    <col min="1547" max="1547" width="14.1640625" style="885" customWidth="1"/>
    <col min="1548" max="1548" width="22.5" style="885" customWidth="1"/>
    <col min="1549" max="1549" width="22.1640625" style="885" customWidth="1"/>
    <col min="1550" max="1550" width="5.33203125" style="885" customWidth="1"/>
    <col min="1551" max="1551" width="7.1640625" style="885" customWidth="1"/>
    <col min="1552" max="1552" width="14.6640625" style="885" customWidth="1"/>
    <col min="1553" max="1554" width="14.6640625" style="885"/>
    <col min="1555" max="1555" width="14.6640625" style="885" customWidth="1"/>
    <col min="1556" max="1792" width="14.6640625" style="885"/>
    <col min="1793" max="1793" width="6.6640625" style="885" customWidth="1"/>
    <col min="1794" max="1794" width="5.5" style="885" customWidth="1"/>
    <col min="1795" max="1797" width="17.5" style="885" customWidth="1"/>
    <col min="1798" max="1801" width="22.1640625" style="885" customWidth="1"/>
    <col min="1802" max="1802" width="25.5" style="885" customWidth="1"/>
    <col min="1803" max="1803" width="14.1640625" style="885" customWidth="1"/>
    <col min="1804" max="1804" width="22.5" style="885" customWidth="1"/>
    <col min="1805" max="1805" width="22.1640625" style="885" customWidth="1"/>
    <col min="1806" max="1806" width="5.33203125" style="885" customWidth="1"/>
    <col min="1807" max="1807" width="7.1640625" style="885" customWidth="1"/>
    <col min="1808" max="1808" width="14.6640625" style="885" customWidth="1"/>
    <col min="1809" max="1810" width="14.6640625" style="885"/>
    <col min="1811" max="1811" width="14.6640625" style="885" customWidth="1"/>
    <col min="1812" max="2048" width="14.6640625" style="885"/>
    <col min="2049" max="2049" width="6.6640625" style="885" customWidth="1"/>
    <col min="2050" max="2050" width="5.5" style="885" customWidth="1"/>
    <col min="2051" max="2053" width="17.5" style="885" customWidth="1"/>
    <col min="2054" max="2057" width="22.1640625" style="885" customWidth="1"/>
    <col min="2058" max="2058" width="25.5" style="885" customWidth="1"/>
    <col min="2059" max="2059" width="14.1640625" style="885" customWidth="1"/>
    <col min="2060" max="2060" width="22.5" style="885" customWidth="1"/>
    <col min="2061" max="2061" width="22.1640625" style="885" customWidth="1"/>
    <col min="2062" max="2062" width="5.33203125" style="885" customWidth="1"/>
    <col min="2063" max="2063" width="7.1640625" style="885" customWidth="1"/>
    <col min="2064" max="2064" width="14.6640625" style="885" customWidth="1"/>
    <col min="2065" max="2066" width="14.6640625" style="885"/>
    <col min="2067" max="2067" width="14.6640625" style="885" customWidth="1"/>
    <col min="2068" max="2304" width="14.6640625" style="885"/>
    <col min="2305" max="2305" width="6.6640625" style="885" customWidth="1"/>
    <col min="2306" max="2306" width="5.5" style="885" customWidth="1"/>
    <col min="2307" max="2309" width="17.5" style="885" customWidth="1"/>
    <col min="2310" max="2313" width="22.1640625" style="885" customWidth="1"/>
    <col min="2314" max="2314" width="25.5" style="885" customWidth="1"/>
    <col min="2315" max="2315" width="14.1640625" style="885" customWidth="1"/>
    <col min="2316" max="2316" width="22.5" style="885" customWidth="1"/>
    <col min="2317" max="2317" width="22.1640625" style="885" customWidth="1"/>
    <col min="2318" max="2318" width="5.33203125" style="885" customWidth="1"/>
    <col min="2319" max="2319" width="7.1640625" style="885" customWidth="1"/>
    <col min="2320" max="2320" width="14.6640625" style="885" customWidth="1"/>
    <col min="2321" max="2322" width="14.6640625" style="885"/>
    <col min="2323" max="2323" width="14.6640625" style="885" customWidth="1"/>
    <col min="2324" max="2560" width="14.6640625" style="885"/>
    <col min="2561" max="2561" width="6.6640625" style="885" customWidth="1"/>
    <col min="2562" max="2562" width="5.5" style="885" customWidth="1"/>
    <col min="2563" max="2565" width="17.5" style="885" customWidth="1"/>
    <col min="2566" max="2569" width="22.1640625" style="885" customWidth="1"/>
    <col min="2570" max="2570" width="25.5" style="885" customWidth="1"/>
    <col min="2571" max="2571" width="14.1640625" style="885" customWidth="1"/>
    <col min="2572" max="2572" width="22.5" style="885" customWidth="1"/>
    <col min="2573" max="2573" width="22.1640625" style="885" customWidth="1"/>
    <col min="2574" max="2574" width="5.33203125" style="885" customWidth="1"/>
    <col min="2575" max="2575" width="7.1640625" style="885" customWidth="1"/>
    <col min="2576" max="2576" width="14.6640625" style="885" customWidth="1"/>
    <col min="2577" max="2578" width="14.6640625" style="885"/>
    <col min="2579" max="2579" width="14.6640625" style="885" customWidth="1"/>
    <col min="2580" max="2816" width="14.6640625" style="885"/>
    <col min="2817" max="2817" width="6.6640625" style="885" customWidth="1"/>
    <col min="2818" max="2818" width="5.5" style="885" customWidth="1"/>
    <col min="2819" max="2821" width="17.5" style="885" customWidth="1"/>
    <col min="2822" max="2825" width="22.1640625" style="885" customWidth="1"/>
    <col min="2826" max="2826" width="25.5" style="885" customWidth="1"/>
    <col min="2827" max="2827" width="14.1640625" style="885" customWidth="1"/>
    <col min="2828" max="2828" width="22.5" style="885" customWidth="1"/>
    <col min="2829" max="2829" width="22.1640625" style="885" customWidth="1"/>
    <col min="2830" max="2830" width="5.33203125" style="885" customWidth="1"/>
    <col min="2831" max="2831" width="7.1640625" style="885" customWidth="1"/>
    <col min="2832" max="2832" width="14.6640625" style="885" customWidth="1"/>
    <col min="2833" max="2834" width="14.6640625" style="885"/>
    <col min="2835" max="2835" width="14.6640625" style="885" customWidth="1"/>
    <col min="2836" max="3072" width="14.6640625" style="885"/>
    <col min="3073" max="3073" width="6.6640625" style="885" customWidth="1"/>
    <col min="3074" max="3074" width="5.5" style="885" customWidth="1"/>
    <col min="3075" max="3077" width="17.5" style="885" customWidth="1"/>
    <col min="3078" max="3081" width="22.1640625" style="885" customWidth="1"/>
    <col min="3082" max="3082" width="25.5" style="885" customWidth="1"/>
    <col min="3083" max="3083" width="14.1640625" style="885" customWidth="1"/>
    <col min="3084" max="3084" width="22.5" style="885" customWidth="1"/>
    <col min="3085" max="3085" width="22.1640625" style="885" customWidth="1"/>
    <col min="3086" max="3086" width="5.33203125" style="885" customWidth="1"/>
    <col min="3087" max="3087" width="7.1640625" style="885" customWidth="1"/>
    <col min="3088" max="3088" width="14.6640625" style="885" customWidth="1"/>
    <col min="3089" max="3090" width="14.6640625" style="885"/>
    <col min="3091" max="3091" width="14.6640625" style="885" customWidth="1"/>
    <col min="3092" max="3328" width="14.6640625" style="885"/>
    <col min="3329" max="3329" width="6.6640625" style="885" customWidth="1"/>
    <col min="3330" max="3330" width="5.5" style="885" customWidth="1"/>
    <col min="3331" max="3333" width="17.5" style="885" customWidth="1"/>
    <col min="3334" max="3337" width="22.1640625" style="885" customWidth="1"/>
    <col min="3338" max="3338" width="25.5" style="885" customWidth="1"/>
    <col min="3339" max="3339" width="14.1640625" style="885" customWidth="1"/>
    <col min="3340" max="3340" width="22.5" style="885" customWidth="1"/>
    <col min="3341" max="3341" width="22.1640625" style="885" customWidth="1"/>
    <col min="3342" max="3342" width="5.33203125" style="885" customWidth="1"/>
    <col min="3343" max="3343" width="7.1640625" style="885" customWidth="1"/>
    <col min="3344" max="3344" width="14.6640625" style="885" customWidth="1"/>
    <col min="3345" max="3346" width="14.6640625" style="885"/>
    <col min="3347" max="3347" width="14.6640625" style="885" customWidth="1"/>
    <col min="3348" max="3584" width="14.6640625" style="885"/>
    <col min="3585" max="3585" width="6.6640625" style="885" customWidth="1"/>
    <col min="3586" max="3586" width="5.5" style="885" customWidth="1"/>
    <col min="3587" max="3589" width="17.5" style="885" customWidth="1"/>
    <col min="3590" max="3593" width="22.1640625" style="885" customWidth="1"/>
    <col min="3594" max="3594" width="25.5" style="885" customWidth="1"/>
    <col min="3595" max="3595" width="14.1640625" style="885" customWidth="1"/>
    <col min="3596" max="3596" width="22.5" style="885" customWidth="1"/>
    <col min="3597" max="3597" width="22.1640625" style="885" customWidth="1"/>
    <col min="3598" max="3598" width="5.33203125" style="885" customWidth="1"/>
    <col min="3599" max="3599" width="7.1640625" style="885" customWidth="1"/>
    <col min="3600" max="3600" width="14.6640625" style="885" customWidth="1"/>
    <col min="3601" max="3602" width="14.6640625" style="885"/>
    <col min="3603" max="3603" width="14.6640625" style="885" customWidth="1"/>
    <col min="3604" max="3840" width="14.6640625" style="885"/>
    <col min="3841" max="3841" width="6.6640625" style="885" customWidth="1"/>
    <col min="3842" max="3842" width="5.5" style="885" customWidth="1"/>
    <col min="3843" max="3845" width="17.5" style="885" customWidth="1"/>
    <col min="3846" max="3849" width="22.1640625" style="885" customWidth="1"/>
    <col min="3850" max="3850" width="25.5" style="885" customWidth="1"/>
    <col min="3851" max="3851" width="14.1640625" style="885" customWidth="1"/>
    <col min="3852" max="3852" width="22.5" style="885" customWidth="1"/>
    <col min="3853" max="3853" width="22.1640625" style="885" customWidth="1"/>
    <col min="3854" max="3854" width="5.33203125" style="885" customWidth="1"/>
    <col min="3855" max="3855" width="7.1640625" style="885" customWidth="1"/>
    <col min="3856" max="3856" width="14.6640625" style="885" customWidth="1"/>
    <col min="3857" max="3858" width="14.6640625" style="885"/>
    <col min="3859" max="3859" width="14.6640625" style="885" customWidth="1"/>
    <col min="3860" max="4096" width="14.6640625" style="885"/>
    <col min="4097" max="4097" width="6.6640625" style="885" customWidth="1"/>
    <col min="4098" max="4098" width="5.5" style="885" customWidth="1"/>
    <col min="4099" max="4101" width="17.5" style="885" customWidth="1"/>
    <col min="4102" max="4105" width="22.1640625" style="885" customWidth="1"/>
    <col min="4106" max="4106" width="25.5" style="885" customWidth="1"/>
    <col min="4107" max="4107" width="14.1640625" style="885" customWidth="1"/>
    <col min="4108" max="4108" width="22.5" style="885" customWidth="1"/>
    <col min="4109" max="4109" width="22.1640625" style="885" customWidth="1"/>
    <col min="4110" max="4110" width="5.33203125" style="885" customWidth="1"/>
    <col min="4111" max="4111" width="7.1640625" style="885" customWidth="1"/>
    <col min="4112" max="4112" width="14.6640625" style="885" customWidth="1"/>
    <col min="4113" max="4114" width="14.6640625" style="885"/>
    <col min="4115" max="4115" width="14.6640625" style="885" customWidth="1"/>
    <col min="4116" max="4352" width="14.6640625" style="885"/>
    <col min="4353" max="4353" width="6.6640625" style="885" customWidth="1"/>
    <col min="4354" max="4354" width="5.5" style="885" customWidth="1"/>
    <col min="4355" max="4357" width="17.5" style="885" customWidth="1"/>
    <col min="4358" max="4361" width="22.1640625" style="885" customWidth="1"/>
    <col min="4362" max="4362" width="25.5" style="885" customWidth="1"/>
    <col min="4363" max="4363" width="14.1640625" style="885" customWidth="1"/>
    <col min="4364" max="4364" width="22.5" style="885" customWidth="1"/>
    <col min="4365" max="4365" width="22.1640625" style="885" customWidth="1"/>
    <col min="4366" max="4366" width="5.33203125" style="885" customWidth="1"/>
    <col min="4367" max="4367" width="7.1640625" style="885" customWidth="1"/>
    <col min="4368" max="4368" width="14.6640625" style="885" customWidth="1"/>
    <col min="4369" max="4370" width="14.6640625" style="885"/>
    <col min="4371" max="4371" width="14.6640625" style="885" customWidth="1"/>
    <col min="4372" max="4608" width="14.6640625" style="885"/>
    <col min="4609" max="4609" width="6.6640625" style="885" customWidth="1"/>
    <col min="4610" max="4610" width="5.5" style="885" customWidth="1"/>
    <col min="4611" max="4613" width="17.5" style="885" customWidth="1"/>
    <col min="4614" max="4617" width="22.1640625" style="885" customWidth="1"/>
    <col min="4618" max="4618" width="25.5" style="885" customWidth="1"/>
    <col min="4619" max="4619" width="14.1640625" style="885" customWidth="1"/>
    <col min="4620" max="4620" width="22.5" style="885" customWidth="1"/>
    <col min="4621" max="4621" width="22.1640625" style="885" customWidth="1"/>
    <col min="4622" max="4622" width="5.33203125" style="885" customWidth="1"/>
    <col min="4623" max="4623" width="7.1640625" style="885" customWidth="1"/>
    <col min="4624" max="4624" width="14.6640625" style="885" customWidth="1"/>
    <col min="4625" max="4626" width="14.6640625" style="885"/>
    <col min="4627" max="4627" width="14.6640625" style="885" customWidth="1"/>
    <col min="4628" max="4864" width="14.6640625" style="885"/>
    <col min="4865" max="4865" width="6.6640625" style="885" customWidth="1"/>
    <col min="4866" max="4866" width="5.5" style="885" customWidth="1"/>
    <col min="4867" max="4869" width="17.5" style="885" customWidth="1"/>
    <col min="4870" max="4873" width="22.1640625" style="885" customWidth="1"/>
    <col min="4874" max="4874" width="25.5" style="885" customWidth="1"/>
    <col min="4875" max="4875" width="14.1640625" style="885" customWidth="1"/>
    <col min="4876" max="4876" width="22.5" style="885" customWidth="1"/>
    <col min="4877" max="4877" width="22.1640625" style="885" customWidth="1"/>
    <col min="4878" max="4878" width="5.33203125" style="885" customWidth="1"/>
    <col min="4879" max="4879" width="7.1640625" style="885" customWidth="1"/>
    <col min="4880" max="4880" width="14.6640625" style="885" customWidth="1"/>
    <col min="4881" max="4882" width="14.6640625" style="885"/>
    <col min="4883" max="4883" width="14.6640625" style="885" customWidth="1"/>
    <col min="4884" max="5120" width="14.6640625" style="885"/>
    <col min="5121" max="5121" width="6.6640625" style="885" customWidth="1"/>
    <col min="5122" max="5122" width="5.5" style="885" customWidth="1"/>
    <col min="5123" max="5125" width="17.5" style="885" customWidth="1"/>
    <col min="5126" max="5129" width="22.1640625" style="885" customWidth="1"/>
    <col min="5130" max="5130" width="25.5" style="885" customWidth="1"/>
    <col min="5131" max="5131" width="14.1640625" style="885" customWidth="1"/>
    <col min="5132" max="5132" width="22.5" style="885" customWidth="1"/>
    <col min="5133" max="5133" width="22.1640625" style="885" customWidth="1"/>
    <col min="5134" max="5134" width="5.33203125" style="885" customWidth="1"/>
    <col min="5135" max="5135" width="7.1640625" style="885" customWidth="1"/>
    <col min="5136" max="5136" width="14.6640625" style="885" customWidth="1"/>
    <col min="5137" max="5138" width="14.6640625" style="885"/>
    <col min="5139" max="5139" width="14.6640625" style="885" customWidth="1"/>
    <col min="5140" max="5376" width="14.6640625" style="885"/>
    <col min="5377" max="5377" width="6.6640625" style="885" customWidth="1"/>
    <col min="5378" max="5378" width="5.5" style="885" customWidth="1"/>
    <col min="5379" max="5381" width="17.5" style="885" customWidth="1"/>
    <col min="5382" max="5385" width="22.1640625" style="885" customWidth="1"/>
    <col min="5386" max="5386" width="25.5" style="885" customWidth="1"/>
    <col min="5387" max="5387" width="14.1640625" style="885" customWidth="1"/>
    <col min="5388" max="5388" width="22.5" style="885" customWidth="1"/>
    <col min="5389" max="5389" width="22.1640625" style="885" customWidth="1"/>
    <col min="5390" max="5390" width="5.33203125" style="885" customWidth="1"/>
    <col min="5391" max="5391" width="7.1640625" style="885" customWidth="1"/>
    <col min="5392" max="5392" width="14.6640625" style="885" customWidth="1"/>
    <col min="5393" max="5394" width="14.6640625" style="885"/>
    <col min="5395" max="5395" width="14.6640625" style="885" customWidth="1"/>
    <col min="5396" max="5632" width="14.6640625" style="885"/>
    <col min="5633" max="5633" width="6.6640625" style="885" customWidth="1"/>
    <col min="5634" max="5634" width="5.5" style="885" customWidth="1"/>
    <col min="5635" max="5637" width="17.5" style="885" customWidth="1"/>
    <col min="5638" max="5641" width="22.1640625" style="885" customWidth="1"/>
    <col min="5642" max="5642" width="25.5" style="885" customWidth="1"/>
    <col min="5643" max="5643" width="14.1640625" style="885" customWidth="1"/>
    <col min="5644" max="5644" width="22.5" style="885" customWidth="1"/>
    <col min="5645" max="5645" width="22.1640625" style="885" customWidth="1"/>
    <col min="5646" max="5646" width="5.33203125" style="885" customWidth="1"/>
    <col min="5647" max="5647" width="7.1640625" style="885" customWidth="1"/>
    <col min="5648" max="5648" width="14.6640625" style="885" customWidth="1"/>
    <col min="5649" max="5650" width="14.6640625" style="885"/>
    <col min="5651" max="5651" width="14.6640625" style="885" customWidth="1"/>
    <col min="5652" max="5888" width="14.6640625" style="885"/>
    <col min="5889" max="5889" width="6.6640625" style="885" customWidth="1"/>
    <col min="5890" max="5890" width="5.5" style="885" customWidth="1"/>
    <col min="5891" max="5893" width="17.5" style="885" customWidth="1"/>
    <col min="5894" max="5897" width="22.1640625" style="885" customWidth="1"/>
    <col min="5898" max="5898" width="25.5" style="885" customWidth="1"/>
    <col min="5899" max="5899" width="14.1640625" style="885" customWidth="1"/>
    <col min="5900" max="5900" width="22.5" style="885" customWidth="1"/>
    <col min="5901" max="5901" width="22.1640625" style="885" customWidth="1"/>
    <col min="5902" max="5902" width="5.33203125" style="885" customWidth="1"/>
    <col min="5903" max="5903" width="7.1640625" style="885" customWidth="1"/>
    <col min="5904" max="5904" width="14.6640625" style="885" customWidth="1"/>
    <col min="5905" max="5906" width="14.6640625" style="885"/>
    <col min="5907" max="5907" width="14.6640625" style="885" customWidth="1"/>
    <col min="5908" max="6144" width="14.6640625" style="885"/>
    <col min="6145" max="6145" width="6.6640625" style="885" customWidth="1"/>
    <col min="6146" max="6146" width="5.5" style="885" customWidth="1"/>
    <col min="6147" max="6149" width="17.5" style="885" customWidth="1"/>
    <col min="6150" max="6153" width="22.1640625" style="885" customWidth="1"/>
    <col min="6154" max="6154" width="25.5" style="885" customWidth="1"/>
    <col min="6155" max="6155" width="14.1640625" style="885" customWidth="1"/>
    <col min="6156" max="6156" width="22.5" style="885" customWidth="1"/>
    <col min="6157" max="6157" width="22.1640625" style="885" customWidth="1"/>
    <col min="6158" max="6158" width="5.33203125" style="885" customWidth="1"/>
    <col min="6159" max="6159" width="7.1640625" style="885" customWidth="1"/>
    <col min="6160" max="6160" width="14.6640625" style="885" customWidth="1"/>
    <col min="6161" max="6162" width="14.6640625" style="885"/>
    <col min="6163" max="6163" width="14.6640625" style="885" customWidth="1"/>
    <col min="6164" max="6400" width="14.6640625" style="885"/>
    <col min="6401" max="6401" width="6.6640625" style="885" customWidth="1"/>
    <col min="6402" max="6402" width="5.5" style="885" customWidth="1"/>
    <col min="6403" max="6405" width="17.5" style="885" customWidth="1"/>
    <col min="6406" max="6409" width="22.1640625" style="885" customWidth="1"/>
    <col min="6410" max="6410" width="25.5" style="885" customWidth="1"/>
    <col min="6411" max="6411" width="14.1640625" style="885" customWidth="1"/>
    <col min="6412" max="6412" width="22.5" style="885" customWidth="1"/>
    <col min="6413" max="6413" width="22.1640625" style="885" customWidth="1"/>
    <col min="6414" max="6414" width="5.33203125" style="885" customWidth="1"/>
    <col min="6415" max="6415" width="7.1640625" style="885" customWidth="1"/>
    <col min="6416" max="6416" width="14.6640625" style="885" customWidth="1"/>
    <col min="6417" max="6418" width="14.6640625" style="885"/>
    <col min="6419" max="6419" width="14.6640625" style="885" customWidth="1"/>
    <col min="6420" max="6656" width="14.6640625" style="885"/>
    <col min="6657" max="6657" width="6.6640625" style="885" customWidth="1"/>
    <col min="6658" max="6658" width="5.5" style="885" customWidth="1"/>
    <col min="6659" max="6661" width="17.5" style="885" customWidth="1"/>
    <col min="6662" max="6665" width="22.1640625" style="885" customWidth="1"/>
    <col min="6666" max="6666" width="25.5" style="885" customWidth="1"/>
    <col min="6667" max="6667" width="14.1640625" style="885" customWidth="1"/>
    <col min="6668" max="6668" width="22.5" style="885" customWidth="1"/>
    <col min="6669" max="6669" width="22.1640625" style="885" customWidth="1"/>
    <col min="6670" max="6670" width="5.33203125" style="885" customWidth="1"/>
    <col min="6671" max="6671" width="7.1640625" style="885" customWidth="1"/>
    <col min="6672" max="6672" width="14.6640625" style="885" customWidth="1"/>
    <col min="6673" max="6674" width="14.6640625" style="885"/>
    <col min="6675" max="6675" width="14.6640625" style="885" customWidth="1"/>
    <col min="6676" max="6912" width="14.6640625" style="885"/>
    <col min="6913" max="6913" width="6.6640625" style="885" customWidth="1"/>
    <col min="6914" max="6914" width="5.5" style="885" customWidth="1"/>
    <col min="6915" max="6917" width="17.5" style="885" customWidth="1"/>
    <col min="6918" max="6921" width="22.1640625" style="885" customWidth="1"/>
    <col min="6922" max="6922" width="25.5" style="885" customWidth="1"/>
    <col min="6923" max="6923" width="14.1640625" style="885" customWidth="1"/>
    <col min="6924" max="6924" width="22.5" style="885" customWidth="1"/>
    <col min="6925" max="6925" width="22.1640625" style="885" customWidth="1"/>
    <col min="6926" max="6926" width="5.33203125" style="885" customWidth="1"/>
    <col min="6927" max="6927" width="7.1640625" style="885" customWidth="1"/>
    <col min="6928" max="6928" width="14.6640625" style="885" customWidth="1"/>
    <col min="6929" max="6930" width="14.6640625" style="885"/>
    <col min="6931" max="6931" width="14.6640625" style="885" customWidth="1"/>
    <col min="6932" max="7168" width="14.6640625" style="885"/>
    <col min="7169" max="7169" width="6.6640625" style="885" customWidth="1"/>
    <col min="7170" max="7170" width="5.5" style="885" customWidth="1"/>
    <col min="7171" max="7173" width="17.5" style="885" customWidth="1"/>
    <col min="7174" max="7177" width="22.1640625" style="885" customWidth="1"/>
    <col min="7178" max="7178" width="25.5" style="885" customWidth="1"/>
    <col min="7179" max="7179" width="14.1640625" style="885" customWidth="1"/>
    <col min="7180" max="7180" width="22.5" style="885" customWidth="1"/>
    <col min="7181" max="7181" width="22.1640625" style="885" customWidth="1"/>
    <col min="7182" max="7182" width="5.33203125" style="885" customWidth="1"/>
    <col min="7183" max="7183" width="7.1640625" style="885" customWidth="1"/>
    <col min="7184" max="7184" width="14.6640625" style="885" customWidth="1"/>
    <col min="7185" max="7186" width="14.6640625" style="885"/>
    <col min="7187" max="7187" width="14.6640625" style="885" customWidth="1"/>
    <col min="7188" max="7424" width="14.6640625" style="885"/>
    <col min="7425" max="7425" width="6.6640625" style="885" customWidth="1"/>
    <col min="7426" max="7426" width="5.5" style="885" customWidth="1"/>
    <col min="7427" max="7429" width="17.5" style="885" customWidth="1"/>
    <col min="7430" max="7433" width="22.1640625" style="885" customWidth="1"/>
    <col min="7434" max="7434" width="25.5" style="885" customWidth="1"/>
    <col min="7435" max="7435" width="14.1640625" style="885" customWidth="1"/>
    <col min="7436" max="7436" width="22.5" style="885" customWidth="1"/>
    <col min="7437" max="7437" width="22.1640625" style="885" customWidth="1"/>
    <col min="7438" max="7438" width="5.33203125" style="885" customWidth="1"/>
    <col min="7439" max="7439" width="7.1640625" style="885" customWidth="1"/>
    <col min="7440" max="7440" width="14.6640625" style="885" customWidth="1"/>
    <col min="7441" max="7442" width="14.6640625" style="885"/>
    <col min="7443" max="7443" width="14.6640625" style="885" customWidth="1"/>
    <col min="7444" max="7680" width="14.6640625" style="885"/>
    <col min="7681" max="7681" width="6.6640625" style="885" customWidth="1"/>
    <col min="7682" max="7682" width="5.5" style="885" customWidth="1"/>
    <col min="7683" max="7685" width="17.5" style="885" customWidth="1"/>
    <col min="7686" max="7689" width="22.1640625" style="885" customWidth="1"/>
    <col min="7690" max="7690" width="25.5" style="885" customWidth="1"/>
    <col min="7691" max="7691" width="14.1640625" style="885" customWidth="1"/>
    <col min="7692" max="7692" width="22.5" style="885" customWidth="1"/>
    <col min="7693" max="7693" width="22.1640625" style="885" customWidth="1"/>
    <col min="7694" max="7694" width="5.33203125" style="885" customWidth="1"/>
    <col min="7695" max="7695" width="7.1640625" style="885" customWidth="1"/>
    <col min="7696" max="7696" width="14.6640625" style="885" customWidth="1"/>
    <col min="7697" max="7698" width="14.6640625" style="885"/>
    <col min="7699" max="7699" width="14.6640625" style="885" customWidth="1"/>
    <col min="7700" max="7936" width="14.6640625" style="885"/>
    <col min="7937" max="7937" width="6.6640625" style="885" customWidth="1"/>
    <col min="7938" max="7938" width="5.5" style="885" customWidth="1"/>
    <col min="7939" max="7941" width="17.5" style="885" customWidth="1"/>
    <col min="7942" max="7945" width="22.1640625" style="885" customWidth="1"/>
    <col min="7946" max="7946" width="25.5" style="885" customWidth="1"/>
    <col min="7947" max="7947" width="14.1640625" style="885" customWidth="1"/>
    <col min="7948" max="7948" width="22.5" style="885" customWidth="1"/>
    <col min="7949" max="7949" width="22.1640625" style="885" customWidth="1"/>
    <col min="7950" max="7950" width="5.33203125" style="885" customWidth="1"/>
    <col min="7951" max="7951" width="7.1640625" style="885" customWidth="1"/>
    <col min="7952" max="7952" width="14.6640625" style="885" customWidth="1"/>
    <col min="7953" max="7954" width="14.6640625" style="885"/>
    <col min="7955" max="7955" width="14.6640625" style="885" customWidth="1"/>
    <col min="7956" max="8192" width="14.6640625" style="885"/>
    <col min="8193" max="8193" width="6.6640625" style="885" customWidth="1"/>
    <col min="8194" max="8194" width="5.5" style="885" customWidth="1"/>
    <col min="8195" max="8197" width="17.5" style="885" customWidth="1"/>
    <col min="8198" max="8201" width="22.1640625" style="885" customWidth="1"/>
    <col min="8202" max="8202" width="25.5" style="885" customWidth="1"/>
    <col min="8203" max="8203" width="14.1640625" style="885" customWidth="1"/>
    <col min="8204" max="8204" width="22.5" style="885" customWidth="1"/>
    <col min="8205" max="8205" width="22.1640625" style="885" customWidth="1"/>
    <col min="8206" max="8206" width="5.33203125" style="885" customWidth="1"/>
    <col min="8207" max="8207" width="7.1640625" style="885" customWidth="1"/>
    <col min="8208" max="8208" width="14.6640625" style="885" customWidth="1"/>
    <col min="8209" max="8210" width="14.6640625" style="885"/>
    <col min="8211" max="8211" width="14.6640625" style="885" customWidth="1"/>
    <col min="8212" max="8448" width="14.6640625" style="885"/>
    <col min="8449" max="8449" width="6.6640625" style="885" customWidth="1"/>
    <col min="8450" max="8450" width="5.5" style="885" customWidth="1"/>
    <col min="8451" max="8453" width="17.5" style="885" customWidth="1"/>
    <col min="8454" max="8457" width="22.1640625" style="885" customWidth="1"/>
    <col min="8458" max="8458" width="25.5" style="885" customWidth="1"/>
    <col min="8459" max="8459" width="14.1640625" style="885" customWidth="1"/>
    <col min="8460" max="8460" width="22.5" style="885" customWidth="1"/>
    <col min="8461" max="8461" width="22.1640625" style="885" customWidth="1"/>
    <col min="8462" max="8462" width="5.33203125" style="885" customWidth="1"/>
    <col min="8463" max="8463" width="7.1640625" style="885" customWidth="1"/>
    <col min="8464" max="8464" width="14.6640625" style="885" customWidth="1"/>
    <col min="8465" max="8466" width="14.6640625" style="885"/>
    <col min="8467" max="8467" width="14.6640625" style="885" customWidth="1"/>
    <col min="8468" max="8704" width="14.6640625" style="885"/>
    <col min="8705" max="8705" width="6.6640625" style="885" customWidth="1"/>
    <col min="8706" max="8706" width="5.5" style="885" customWidth="1"/>
    <col min="8707" max="8709" width="17.5" style="885" customWidth="1"/>
    <col min="8710" max="8713" width="22.1640625" style="885" customWidth="1"/>
    <col min="8714" max="8714" width="25.5" style="885" customWidth="1"/>
    <col min="8715" max="8715" width="14.1640625" style="885" customWidth="1"/>
    <col min="8716" max="8716" width="22.5" style="885" customWidth="1"/>
    <col min="8717" max="8717" width="22.1640625" style="885" customWidth="1"/>
    <col min="8718" max="8718" width="5.33203125" style="885" customWidth="1"/>
    <col min="8719" max="8719" width="7.1640625" style="885" customWidth="1"/>
    <col min="8720" max="8720" width="14.6640625" style="885" customWidth="1"/>
    <col min="8721" max="8722" width="14.6640625" style="885"/>
    <col min="8723" max="8723" width="14.6640625" style="885" customWidth="1"/>
    <col min="8724" max="8960" width="14.6640625" style="885"/>
    <col min="8961" max="8961" width="6.6640625" style="885" customWidth="1"/>
    <col min="8962" max="8962" width="5.5" style="885" customWidth="1"/>
    <col min="8963" max="8965" width="17.5" style="885" customWidth="1"/>
    <col min="8966" max="8969" width="22.1640625" style="885" customWidth="1"/>
    <col min="8970" max="8970" width="25.5" style="885" customWidth="1"/>
    <col min="8971" max="8971" width="14.1640625" style="885" customWidth="1"/>
    <col min="8972" max="8972" width="22.5" style="885" customWidth="1"/>
    <col min="8973" max="8973" width="22.1640625" style="885" customWidth="1"/>
    <col min="8974" max="8974" width="5.33203125" style="885" customWidth="1"/>
    <col min="8975" max="8975" width="7.1640625" style="885" customWidth="1"/>
    <col min="8976" max="8976" width="14.6640625" style="885" customWidth="1"/>
    <col min="8977" max="8978" width="14.6640625" style="885"/>
    <col min="8979" max="8979" width="14.6640625" style="885" customWidth="1"/>
    <col min="8980" max="9216" width="14.6640625" style="885"/>
    <col min="9217" max="9217" width="6.6640625" style="885" customWidth="1"/>
    <col min="9218" max="9218" width="5.5" style="885" customWidth="1"/>
    <col min="9219" max="9221" width="17.5" style="885" customWidth="1"/>
    <col min="9222" max="9225" width="22.1640625" style="885" customWidth="1"/>
    <col min="9226" max="9226" width="25.5" style="885" customWidth="1"/>
    <col min="9227" max="9227" width="14.1640625" style="885" customWidth="1"/>
    <col min="9228" max="9228" width="22.5" style="885" customWidth="1"/>
    <col min="9229" max="9229" width="22.1640625" style="885" customWidth="1"/>
    <col min="9230" max="9230" width="5.33203125" style="885" customWidth="1"/>
    <col min="9231" max="9231" width="7.1640625" style="885" customWidth="1"/>
    <col min="9232" max="9232" width="14.6640625" style="885" customWidth="1"/>
    <col min="9233" max="9234" width="14.6640625" style="885"/>
    <col min="9235" max="9235" width="14.6640625" style="885" customWidth="1"/>
    <col min="9236" max="9472" width="14.6640625" style="885"/>
    <col min="9473" max="9473" width="6.6640625" style="885" customWidth="1"/>
    <col min="9474" max="9474" width="5.5" style="885" customWidth="1"/>
    <col min="9475" max="9477" width="17.5" style="885" customWidth="1"/>
    <col min="9478" max="9481" width="22.1640625" style="885" customWidth="1"/>
    <col min="9482" max="9482" width="25.5" style="885" customWidth="1"/>
    <col min="9483" max="9483" width="14.1640625" style="885" customWidth="1"/>
    <col min="9484" max="9484" width="22.5" style="885" customWidth="1"/>
    <col min="9485" max="9485" width="22.1640625" style="885" customWidth="1"/>
    <col min="9486" max="9486" width="5.33203125" style="885" customWidth="1"/>
    <col min="9487" max="9487" width="7.1640625" style="885" customWidth="1"/>
    <col min="9488" max="9488" width="14.6640625" style="885" customWidth="1"/>
    <col min="9489" max="9490" width="14.6640625" style="885"/>
    <col min="9491" max="9491" width="14.6640625" style="885" customWidth="1"/>
    <col min="9492" max="9728" width="14.6640625" style="885"/>
    <col min="9729" max="9729" width="6.6640625" style="885" customWidth="1"/>
    <col min="9730" max="9730" width="5.5" style="885" customWidth="1"/>
    <col min="9731" max="9733" width="17.5" style="885" customWidth="1"/>
    <col min="9734" max="9737" width="22.1640625" style="885" customWidth="1"/>
    <col min="9738" max="9738" width="25.5" style="885" customWidth="1"/>
    <col min="9739" max="9739" width="14.1640625" style="885" customWidth="1"/>
    <col min="9740" max="9740" width="22.5" style="885" customWidth="1"/>
    <col min="9741" max="9741" width="22.1640625" style="885" customWidth="1"/>
    <col min="9742" max="9742" width="5.33203125" style="885" customWidth="1"/>
    <col min="9743" max="9743" width="7.1640625" style="885" customWidth="1"/>
    <col min="9744" max="9744" width="14.6640625" style="885" customWidth="1"/>
    <col min="9745" max="9746" width="14.6640625" style="885"/>
    <col min="9747" max="9747" width="14.6640625" style="885" customWidth="1"/>
    <col min="9748" max="9984" width="14.6640625" style="885"/>
    <col min="9985" max="9985" width="6.6640625" style="885" customWidth="1"/>
    <col min="9986" max="9986" width="5.5" style="885" customWidth="1"/>
    <col min="9987" max="9989" width="17.5" style="885" customWidth="1"/>
    <col min="9990" max="9993" width="22.1640625" style="885" customWidth="1"/>
    <col min="9994" max="9994" width="25.5" style="885" customWidth="1"/>
    <col min="9995" max="9995" width="14.1640625" style="885" customWidth="1"/>
    <col min="9996" max="9996" width="22.5" style="885" customWidth="1"/>
    <col min="9997" max="9997" width="22.1640625" style="885" customWidth="1"/>
    <col min="9998" max="9998" width="5.33203125" style="885" customWidth="1"/>
    <col min="9999" max="9999" width="7.1640625" style="885" customWidth="1"/>
    <col min="10000" max="10000" width="14.6640625" style="885" customWidth="1"/>
    <col min="10001" max="10002" width="14.6640625" style="885"/>
    <col min="10003" max="10003" width="14.6640625" style="885" customWidth="1"/>
    <col min="10004" max="10240" width="14.6640625" style="885"/>
    <col min="10241" max="10241" width="6.6640625" style="885" customWidth="1"/>
    <col min="10242" max="10242" width="5.5" style="885" customWidth="1"/>
    <col min="10243" max="10245" width="17.5" style="885" customWidth="1"/>
    <col min="10246" max="10249" width="22.1640625" style="885" customWidth="1"/>
    <col min="10250" max="10250" width="25.5" style="885" customWidth="1"/>
    <col min="10251" max="10251" width="14.1640625" style="885" customWidth="1"/>
    <col min="10252" max="10252" width="22.5" style="885" customWidth="1"/>
    <col min="10253" max="10253" width="22.1640625" style="885" customWidth="1"/>
    <col min="10254" max="10254" width="5.33203125" style="885" customWidth="1"/>
    <col min="10255" max="10255" width="7.1640625" style="885" customWidth="1"/>
    <col min="10256" max="10256" width="14.6640625" style="885" customWidth="1"/>
    <col min="10257" max="10258" width="14.6640625" style="885"/>
    <col min="10259" max="10259" width="14.6640625" style="885" customWidth="1"/>
    <col min="10260" max="10496" width="14.6640625" style="885"/>
    <col min="10497" max="10497" width="6.6640625" style="885" customWidth="1"/>
    <col min="10498" max="10498" width="5.5" style="885" customWidth="1"/>
    <col min="10499" max="10501" width="17.5" style="885" customWidth="1"/>
    <col min="10502" max="10505" width="22.1640625" style="885" customWidth="1"/>
    <col min="10506" max="10506" width="25.5" style="885" customWidth="1"/>
    <col min="10507" max="10507" width="14.1640625" style="885" customWidth="1"/>
    <col min="10508" max="10508" width="22.5" style="885" customWidth="1"/>
    <col min="10509" max="10509" width="22.1640625" style="885" customWidth="1"/>
    <col min="10510" max="10510" width="5.33203125" style="885" customWidth="1"/>
    <col min="10511" max="10511" width="7.1640625" style="885" customWidth="1"/>
    <col min="10512" max="10512" width="14.6640625" style="885" customWidth="1"/>
    <col min="10513" max="10514" width="14.6640625" style="885"/>
    <col min="10515" max="10515" width="14.6640625" style="885" customWidth="1"/>
    <col min="10516" max="10752" width="14.6640625" style="885"/>
    <col min="10753" max="10753" width="6.6640625" style="885" customWidth="1"/>
    <col min="10754" max="10754" width="5.5" style="885" customWidth="1"/>
    <col min="10755" max="10757" width="17.5" style="885" customWidth="1"/>
    <col min="10758" max="10761" width="22.1640625" style="885" customWidth="1"/>
    <col min="10762" max="10762" width="25.5" style="885" customWidth="1"/>
    <col min="10763" max="10763" width="14.1640625" style="885" customWidth="1"/>
    <col min="10764" max="10764" width="22.5" style="885" customWidth="1"/>
    <col min="10765" max="10765" width="22.1640625" style="885" customWidth="1"/>
    <col min="10766" max="10766" width="5.33203125" style="885" customWidth="1"/>
    <col min="10767" max="10767" width="7.1640625" style="885" customWidth="1"/>
    <col min="10768" max="10768" width="14.6640625" style="885" customWidth="1"/>
    <col min="10769" max="10770" width="14.6640625" style="885"/>
    <col min="10771" max="10771" width="14.6640625" style="885" customWidth="1"/>
    <col min="10772" max="11008" width="14.6640625" style="885"/>
    <col min="11009" max="11009" width="6.6640625" style="885" customWidth="1"/>
    <col min="11010" max="11010" width="5.5" style="885" customWidth="1"/>
    <col min="11011" max="11013" width="17.5" style="885" customWidth="1"/>
    <col min="11014" max="11017" width="22.1640625" style="885" customWidth="1"/>
    <col min="11018" max="11018" width="25.5" style="885" customWidth="1"/>
    <col min="11019" max="11019" width="14.1640625" style="885" customWidth="1"/>
    <col min="11020" max="11020" width="22.5" style="885" customWidth="1"/>
    <col min="11021" max="11021" width="22.1640625" style="885" customWidth="1"/>
    <col min="11022" max="11022" width="5.33203125" style="885" customWidth="1"/>
    <col min="11023" max="11023" width="7.1640625" style="885" customWidth="1"/>
    <col min="11024" max="11024" width="14.6640625" style="885" customWidth="1"/>
    <col min="11025" max="11026" width="14.6640625" style="885"/>
    <col min="11027" max="11027" width="14.6640625" style="885" customWidth="1"/>
    <col min="11028" max="11264" width="14.6640625" style="885"/>
    <col min="11265" max="11265" width="6.6640625" style="885" customWidth="1"/>
    <col min="11266" max="11266" width="5.5" style="885" customWidth="1"/>
    <col min="11267" max="11269" width="17.5" style="885" customWidth="1"/>
    <col min="11270" max="11273" width="22.1640625" style="885" customWidth="1"/>
    <col min="11274" max="11274" width="25.5" style="885" customWidth="1"/>
    <col min="11275" max="11275" width="14.1640625" style="885" customWidth="1"/>
    <col min="11276" max="11276" width="22.5" style="885" customWidth="1"/>
    <col min="11277" max="11277" width="22.1640625" style="885" customWidth="1"/>
    <col min="11278" max="11278" width="5.33203125" style="885" customWidth="1"/>
    <col min="11279" max="11279" width="7.1640625" style="885" customWidth="1"/>
    <col min="11280" max="11280" width="14.6640625" style="885" customWidth="1"/>
    <col min="11281" max="11282" width="14.6640625" style="885"/>
    <col min="11283" max="11283" width="14.6640625" style="885" customWidth="1"/>
    <col min="11284" max="11520" width="14.6640625" style="885"/>
    <col min="11521" max="11521" width="6.6640625" style="885" customWidth="1"/>
    <col min="11522" max="11522" width="5.5" style="885" customWidth="1"/>
    <col min="11523" max="11525" width="17.5" style="885" customWidth="1"/>
    <col min="11526" max="11529" width="22.1640625" style="885" customWidth="1"/>
    <col min="11530" max="11530" width="25.5" style="885" customWidth="1"/>
    <col min="11531" max="11531" width="14.1640625" style="885" customWidth="1"/>
    <col min="11532" max="11532" width="22.5" style="885" customWidth="1"/>
    <col min="11533" max="11533" width="22.1640625" style="885" customWidth="1"/>
    <col min="11534" max="11534" width="5.33203125" style="885" customWidth="1"/>
    <col min="11535" max="11535" width="7.1640625" style="885" customWidth="1"/>
    <col min="11536" max="11536" width="14.6640625" style="885" customWidth="1"/>
    <col min="11537" max="11538" width="14.6640625" style="885"/>
    <col min="11539" max="11539" width="14.6640625" style="885" customWidth="1"/>
    <col min="11540" max="11776" width="14.6640625" style="885"/>
    <col min="11777" max="11777" width="6.6640625" style="885" customWidth="1"/>
    <col min="11778" max="11778" width="5.5" style="885" customWidth="1"/>
    <col min="11779" max="11781" width="17.5" style="885" customWidth="1"/>
    <col min="11782" max="11785" width="22.1640625" style="885" customWidth="1"/>
    <col min="11786" max="11786" width="25.5" style="885" customWidth="1"/>
    <col min="11787" max="11787" width="14.1640625" style="885" customWidth="1"/>
    <col min="11788" max="11788" width="22.5" style="885" customWidth="1"/>
    <col min="11789" max="11789" width="22.1640625" style="885" customWidth="1"/>
    <col min="11790" max="11790" width="5.33203125" style="885" customWidth="1"/>
    <col min="11791" max="11791" width="7.1640625" style="885" customWidth="1"/>
    <col min="11792" max="11792" width="14.6640625" style="885" customWidth="1"/>
    <col min="11793" max="11794" width="14.6640625" style="885"/>
    <col min="11795" max="11795" width="14.6640625" style="885" customWidth="1"/>
    <col min="11796" max="12032" width="14.6640625" style="885"/>
    <col min="12033" max="12033" width="6.6640625" style="885" customWidth="1"/>
    <col min="12034" max="12034" width="5.5" style="885" customWidth="1"/>
    <col min="12035" max="12037" width="17.5" style="885" customWidth="1"/>
    <col min="12038" max="12041" width="22.1640625" style="885" customWidth="1"/>
    <col min="12042" max="12042" width="25.5" style="885" customWidth="1"/>
    <col min="12043" max="12043" width="14.1640625" style="885" customWidth="1"/>
    <col min="12044" max="12044" width="22.5" style="885" customWidth="1"/>
    <col min="12045" max="12045" width="22.1640625" style="885" customWidth="1"/>
    <col min="12046" max="12046" width="5.33203125" style="885" customWidth="1"/>
    <col min="12047" max="12047" width="7.1640625" style="885" customWidth="1"/>
    <col min="12048" max="12048" width="14.6640625" style="885" customWidth="1"/>
    <col min="12049" max="12050" width="14.6640625" style="885"/>
    <col min="12051" max="12051" width="14.6640625" style="885" customWidth="1"/>
    <col min="12052" max="12288" width="14.6640625" style="885"/>
    <col min="12289" max="12289" width="6.6640625" style="885" customWidth="1"/>
    <col min="12290" max="12290" width="5.5" style="885" customWidth="1"/>
    <col min="12291" max="12293" width="17.5" style="885" customWidth="1"/>
    <col min="12294" max="12297" width="22.1640625" style="885" customWidth="1"/>
    <col min="12298" max="12298" width="25.5" style="885" customWidth="1"/>
    <col min="12299" max="12299" width="14.1640625" style="885" customWidth="1"/>
    <col min="12300" max="12300" width="22.5" style="885" customWidth="1"/>
    <col min="12301" max="12301" width="22.1640625" style="885" customWidth="1"/>
    <col min="12302" max="12302" width="5.33203125" style="885" customWidth="1"/>
    <col min="12303" max="12303" width="7.1640625" style="885" customWidth="1"/>
    <col min="12304" max="12304" width="14.6640625" style="885" customWidth="1"/>
    <col min="12305" max="12306" width="14.6640625" style="885"/>
    <col min="12307" max="12307" width="14.6640625" style="885" customWidth="1"/>
    <col min="12308" max="12544" width="14.6640625" style="885"/>
    <col min="12545" max="12545" width="6.6640625" style="885" customWidth="1"/>
    <col min="12546" max="12546" width="5.5" style="885" customWidth="1"/>
    <col min="12547" max="12549" width="17.5" style="885" customWidth="1"/>
    <col min="12550" max="12553" width="22.1640625" style="885" customWidth="1"/>
    <col min="12554" max="12554" width="25.5" style="885" customWidth="1"/>
    <col min="12555" max="12555" width="14.1640625" style="885" customWidth="1"/>
    <col min="12556" max="12556" width="22.5" style="885" customWidth="1"/>
    <col min="12557" max="12557" width="22.1640625" style="885" customWidth="1"/>
    <col min="12558" max="12558" width="5.33203125" style="885" customWidth="1"/>
    <col min="12559" max="12559" width="7.1640625" style="885" customWidth="1"/>
    <col min="12560" max="12560" width="14.6640625" style="885" customWidth="1"/>
    <col min="12561" max="12562" width="14.6640625" style="885"/>
    <col min="12563" max="12563" width="14.6640625" style="885" customWidth="1"/>
    <col min="12564" max="12800" width="14.6640625" style="885"/>
    <col min="12801" max="12801" width="6.6640625" style="885" customWidth="1"/>
    <col min="12802" max="12802" width="5.5" style="885" customWidth="1"/>
    <col min="12803" max="12805" width="17.5" style="885" customWidth="1"/>
    <col min="12806" max="12809" width="22.1640625" style="885" customWidth="1"/>
    <col min="12810" max="12810" width="25.5" style="885" customWidth="1"/>
    <col min="12811" max="12811" width="14.1640625" style="885" customWidth="1"/>
    <col min="12812" max="12812" width="22.5" style="885" customWidth="1"/>
    <col min="12813" max="12813" width="22.1640625" style="885" customWidth="1"/>
    <col min="12814" max="12814" width="5.33203125" style="885" customWidth="1"/>
    <col min="12815" max="12815" width="7.1640625" style="885" customWidth="1"/>
    <col min="12816" max="12816" width="14.6640625" style="885" customWidth="1"/>
    <col min="12817" max="12818" width="14.6640625" style="885"/>
    <col min="12819" max="12819" width="14.6640625" style="885" customWidth="1"/>
    <col min="12820" max="13056" width="14.6640625" style="885"/>
    <col min="13057" max="13057" width="6.6640625" style="885" customWidth="1"/>
    <col min="13058" max="13058" width="5.5" style="885" customWidth="1"/>
    <col min="13059" max="13061" width="17.5" style="885" customWidth="1"/>
    <col min="13062" max="13065" width="22.1640625" style="885" customWidth="1"/>
    <col min="13066" max="13066" width="25.5" style="885" customWidth="1"/>
    <col min="13067" max="13067" width="14.1640625" style="885" customWidth="1"/>
    <col min="13068" max="13068" width="22.5" style="885" customWidth="1"/>
    <col min="13069" max="13069" width="22.1640625" style="885" customWidth="1"/>
    <col min="13070" max="13070" width="5.33203125" style="885" customWidth="1"/>
    <col min="13071" max="13071" width="7.1640625" style="885" customWidth="1"/>
    <col min="13072" max="13072" width="14.6640625" style="885" customWidth="1"/>
    <col min="13073" max="13074" width="14.6640625" style="885"/>
    <col min="13075" max="13075" width="14.6640625" style="885" customWidth="1"/>
    <col min="13076" max="13312" width="14.6640625" style="885"/>
    <col min="13313" max="13313" width="6.6640625" style="885" customWidth="1"/>
    <col min="13314" max="13314" width="5.5" style="885" customWidth="1"/>
    <col min="13315" max="13317" width="17.5" style="885" customWidth="1"/>
    <col min="13318" max="13321" width="22.1640625" style="885" customWidth="1"/>
    <col min="13322" max="13322" width="25.5" style="885" customWidth="1"/>
    <col min="13323" max="13323" width="14.1640625" style="885" customWidth="1"/>
    <col min="13324" max="13324" width="22.5" style="885" customWidth="1"/>
    <col min="13325" max="13325" width="22.1640625" style="885" customWidth="1"/>
    <col min="13326" max="13326" width="5.33203125" style="885" customWidth="1"/>
    <col min="13327" max="13327" width="7.1640625" style="885" customWidth="1"/>
    <col min="13328" max="13328" width="14.6640625" style="885" customWidth="1"/>
    <col min="13329" max="13330" width="14.6640625" style="885"/>
    <col min="13331" max="13331" width="14.6640625" style="885" customWidth="1"/>
    <col min="13332" max="13568" width="14.6640625" style="885"/>
    <col min="13569" max="13569" width="6.6640625" style="885" customWidth="1"/>
    <col min="13570" max="13570" width="5.5" style="885" customWidth="1"/>
    <col min="13571" max="13573" width="17.5" style="885" customWidth="1"/>
    <col min="13574" max="13577" width="22.1640625" style="885" customWidth="1"/>
    <col min="13578" max="13578" width="25.5" style="885" customWidth="1"/>
    <col min="13579" max="13579" width="14.1640625" style="885" customWidth="1"/>
    <col min="13580" max="13580" width="22.5" style="885" customWidth="1"/>
    <col min="13581" max="13581" width="22.1640625" style="885" customWidth="1"/>
    <col min="13582" max="13582" width="5.33203125" style="885" customWidth="1"/>
    <col min="13583" max="13583" width="7.1640625" style="885" customWidth="1"/>
    <col min="13584" max="13584" width="14.6640625" style="885" customWidth="1"/>
    <col min="13585" max="13586" width="14.6640625" style="885"/>
    <col min="13587" max="13587" width="14.6640625" style="885" customWidth="1"/>
    <col min="13588" max="13824" width="14.6640625" style="885"/>
    <col min="13825" max="13825" width="6.6640625" style="885" customWidth="1"/>
    <col min="13826" max="13826" width="5.5" style="885" customWidth="1"/>
    <col min="13827" max="13829" width="17.5" style="885" customWidth="1"/>
    <col min="13830" max="13833" width="22.1640625" style="885" customWidth="1"/>
    <col min="13834" max="13834" width="25.5" style="885" customWidth="1"/>
    <col min="13835" max="13835" width="14.1640625" style="885" customWidth="1"/>
    <col min="13836" max="13836" width="22.5" style="885" customWidth="1"/>
    <col min="13837" max="13837" width="22.1640625" style="885" customWidth="1"/>
    <col min="13838" max="13838" width="5.33203125" style="885" customWidth="1"/>
    <col min="13839" max="13839" width="7.1640625" style="885" customWidth="1"/>
    <col min="13840" max="13840" width="14.6640625" style="885" customWidth="1"/>
    <col min="13841" max="13842" width="14.6640625" style="885"/>
    <col min="13843" max="13843" width="14.6640625" style="885" customWidth="1"/>
    <col min="13844" max="14080" width="14.6640625" style="885"/>
    <col min="14081" max="14081" width="6.6640625" style="885" customWidth="1"/>
    <col min="14082" max="14082" width="5.5" style="885" customWidth="1"/>
    <col min="14083" max="14085" width="17.5" style="885" customWidth="1"/>
    <col min="14086" max="14089" width="22.1640625" style="885" customWidth="1"/>
    <col min="14090" max="14090" width="25.5" style="885" customWidth="1"/>
    <col min="14091" max="14091" width="14.1640625" style="885" customWidth="1"/>
    <col min="14092" max="14092" width="22.5" style="885" customWidth="1"/>
    <col min="14093" max="14093" width="22.1640625" style="885" customWidth="1"/>
    <col min="14094" max="14094" width="5.33203125" style="885" customWidth="1"/>
    <col min="14095" max="14095" width="7.1640625" style="885" customWidth="1"/>
    <col min="14096" max="14096" width="14.6640625" style="885" customWidth="1"/>
    <col min="14097" max="14098" width="14.6640625" style="885"/>
    <col min="14099" max="14099" width="14.6640625" style="885" customWidth="1"/>
    <col min="14100" max="14336" width="14.6640625" style="885"/>
    <col min="14337" max="14337" width="6.6640625" style="885" customWidth="1"/>
    <col min="14338" max="14338" width="5.5" style="885" customWidth="1"/>
    <col min="14339" max="14341" width="17.5" style="885" customWidth="1"/>
    <col min="14342" max="14345" width="22.1640625" style="885" customWidth="1"/>
    <col min="14346" max="14346" width="25.5" style="885" customWidth="1"/>
    <col min="14347" max="14347" width="14.1640625" style="885" customWidth="1"/>
    <col min="14348" max="14348" width="22.5" style="885" customWidth="1"/>
    <col min="14349" max="14349" width="22.1640625" style="885" customWidth="1"/>
    <col min="14350" max="14350" width="5.33203125" style="885" customWidth="1"/>
    <col min="14351" max="14351" width="7.1640625" style="885" customWidth="1"/>
    <col min="14352" max="14352" width="14.6640625" style="885" customWidth="1"/>
    <col min="14353" max="14354" width="14.6640625" style="885"/>
    <col min="14355" max="14355" width="14.6640625" style="885" customWidth="1"/>
    <col min="14356" max="14592" width="14.6640625" style="885"/>
    <col min="14593" max="14593" width="6.6640625" style="885" customWidth="1"/>
    <col min="14594" max="14594" width="5.5" style="885" customWidth="1"/>
    <col min="14595" max="14597" width="17.5" style="885" customWidth="1"/>
    <col min="14598" max="14601" width="22.1640625" style="885" customWidth="1"/>
    <col min="14602" max="14602" width="25.5" style="885" customWidth="1"/>
    <col min="14603" max="14603" width="14.1640625" style="885" customWidth="1"/>
    <col min="14604" max="14604" width="22.5" style="885" customWidth="1"/>
    <col min="14605" max="14605" width="22.1640625" style="885" customWidth="1"/>
    <col min="14606" max="14606" width="5.33203125" style="885" customWidth="1"/>
    <col min="14607" max="14607" width="7.1640625" style="885" customWidth="1"/>
    <col min="14608" max="14608" width="14.6640625" style="885" customWidth="1"/>
    <col min="14609" max="14610" width="14.6640625" style="885"/>
    <col min="14611" max="14611" width="14.6640625" style="885" customWidth="1"/>
    <col min="14612" max="14848" width="14.6640625" style="885"/>
    <col min="14849" max="14849" width="6.6640625" style="885" customWidth="1"/>
    <col min="14850" max="14850" width="5.5" style="885" customWidth="1"/>
    <col min="14851" max="14853" width="17.5" style="885" customWidth="1"/>
    <col min="14854" max="14857" width="22.1640625" style="885" customWidth="1"/>
    <col min="14858" max="14858" width="25.5" style="885" customWidth="1"/>
    <col min="14859" max="14859" width="14.1640625" style="885" customWidth="1"/>
    <col min="14860" max="14860" width="22.5" style="885" customWidth="1"/>
    <col min="14861" max="14861" width="22.1640625" style="885" customWidth="1"/>
    <col min="14862" max="14862" width="5.33203125" style="885" customWidth="1"/>
    <col min="14863" max="14863" width="7.1640625" style="885" customWidth="1"/>
    <col min="14864" max="14864" width="14.6640625" style="885" customWidth="1"/>
    <col min="14865" max="14866" width="14.6640625" style="885"/>
    <col min="14867" max="14867" width="14.6640625" style="885" customWidth="1"/>
    <col min="14868" max="15104" width="14.6640625" style="885"/>
    <col min="15105" max="15105" width="6.6640625" style="885" customWidth="1"/>
    <col min="15106" max="15106" width="5.5" style="885" customWidth="1"/>
    <col min="15107" max="15109" width="17.5" style="885" customWidth="1"/>
    <col min="15110" max="15113" width="22.1640625" style="885" customWidth="1"/>
    <col min="15114" max="15114" width="25.5" style="885" customWidth="1"/>
    <col min="15115" max="15115" width="14.1640625" style="885" customWidth="1"/>
    <col min="15116" max="15116" width="22.5" style="885" customWidth="1"/>
    <col min="15117" max="15117" width="22.1640625" style="885" customWidth="1"/>
    <col min="15118" max="15118" width="5.33203125" style="885" customWidth="1"/>
    <col min="15119" max="15119" width="7.1640625" style="885" customWidth="1"/>
    <col min="15120" max="15120" width="14.6640625" style="885" customWidth="1"/>
    <col min="15121" max="15122" width="14.6640625" style="885"/>
    <col min="15123" max="15123" width="14.6640625" style="885" customWidth="1"/>
    <col min="15124" max="15360" width="14.6640625" style="885"/>
    <col min="15361" max="15361" width="6.6640625" style="885" customWidth="1"/>
    <col min="15362" max="15362" width="5.5" style="885" customWidth="1"/>
    <col min="15363" max="15365" width="17.5" style="885" customWidth="1"/>
    <col min="15366" max="15369" width="22.1640625" style="885" customWidth="1"/>
    <col min="15370" max="15370" width="25.5" style="885" customWidth="1"/>
    <col min="15371" max="15371" width="14.1640625" style="885" customWidth="1"/>
    <col min="15372" max="15372" width="22.5" style="885" customWidth="1"/>
    <col min="15373" max="15373" width="22.1640625" style="885" customWidth="1"/>
    <col min="15374" max="15374" width="5.33203125" style="885" customWidth="1"/>
    <col min="15375" max="15375" width="7.1640625" style="885" customWidth="1"/>
    <col min="15376" max="15376" width="14.6640625" style="885" customWidth="1"/>
    <col min="15377" max="15378" width="14.6640625" style="885"/>
    <col min="15379" max="15379" width="14.6640625" style="885" customWidth="1"/>
    <col min="15380" max="15616" width="14.6640625" style="885"/>
    <col min="15617" max="15617" width="6.6640625" style="885" customWidth="1"/>
    <col min="15618" max="15618" width="5.5" style="885" customWidth="1"/>
    <col min="15619" max="15621" width="17.5" style="885" customWidth="1"/>
    <col min="15622" max="15625" width="22.1640625" style="885" customWidth="1"/>
    <col min="15626" max="15626" width="25.5" style="885" customWidth="1"/>
    <col min="15627" max="15627" width="14.1640625" style="885" customWidth="1"/>
    <col min="15628" max="15628" width="22.5" style="885" customWidth="1"/>
    <col min="15629" max="15629" width="22.1640625" style="885" customWidth="1"/>
    <col min="15630" max="15630" width="5.33203125" style="885" customWidth="1"/>
    <col min="15631" max="15631" width="7.1640625" style="885" customWidth="1"/>
    <col min="15632" max="15632" width="14.6640625" style="885" customWidth="1"/>
    <col min="15633" max="15634" width="14.6640625" style="885"/>
    <col min="15635" max="15635" width="14.6640625" style="885" customWidth="1"/>
    <col min="15636" max="15872" width="14.6640625" style="885"/>
    <col min="15873" max="15873" width="6.6640625" style="885" customWidth="1"/>
    <col min="15874" max="15874" width="5.5" style="885" customWidth="1"/>
    <col min="15875" max="15877" width="17.5" style="885" customWidth="1"/>
    <col min="15878" max="15881" width="22.1640625" style="885" customWidth="1"/>
    <col min="15882" max="15882" width="25.5" style="885" customWidth="1"/>
    <col min="15883" max="15883" width="14.1640625" style="885" customWidth="1"/>
    <col min="15884" max="15884" width="22.5" style="885" customWidth="1"/>
    <col min="15885" max="15885" width="22.1640625" style="885" customWidth="1"/>
    <col min="15886" max="15886" width="5.33203125" style="885" customWidth="1"/>
    <col min="15887" max="15887" width="7.1640625" style="885" customWidth="1"/>
    <col min="15888" max="15888" width="14.6640625" style="885" customWidth="1"/>
    <col min="15889" max="15890" width="14.6640625" style="885"/>
    <col min="15891" max="15891" width="14.6640625" style="885" customWidth="1"/>
    <col min="15892" max="16128" width="14.6640625" style="885"/>
    <col min="16129" max="16129" width="6.6640625" style="885" customWidth="1"/>
    <col min="16130" max="16130" width="5.5" style="885" customWidth="1"/>
    <col min="16131" max="16133" width="17.5" style="885" customWidth="1"/>
    <col min="16134" max="16137" width="22.1640625" style="885" customWidth="1"/>
    <col min="16138" max="16138" width="25.5" style="885" customWidth="1"/>
    <col min="16139" max="16139" width="14.1640625" style="885" customWidth="1"/>
    <col min="16140" max="16140" width="22.5" style="885" customWidth="1"/>
    <col min="16141" max="16141" width="22.1640625" style="885" customWidth="1"/>
    <col min="16142" max="16142" width="5.33203125" style="885" customWidth="1"/>
    <col min="16143" max="16143" width="7.1640625" style="885" customWidth="1"/>
    <col min="16144" max="16144" width="14.6640625" style="885" customWidth="1"/>
    <col min="16145" max="16146" width="14.6640625" style="885"/>
    <col min="16147" max="16147" width="14.6640625" style="885" customWidth="1"/>
    <col min="16148" max="16384" width="14.6640625" style="885"/>
  </cols>
  <sheetData>
    <row r="1" spans="1:29" s="871" customFormat="1" ht="39" customHeight="1"/>
    <row r="2" spans="1:29" s="872" customFormat="1" ht="30" customHeight="1">
      <c r="C2" s="873"/>
      <c r="D2" s="874"/>
      <c r="E2" s="874"/>
      <c r="F2" s="874"/>
      <c r="G2" s="874"/>
      <c r="H2" s="874"/>
    </row>
    <row r="3" spans="1:29" s="875" customFormat="1" ht="45" customHeight="1">
      <c r="C3" s="857"/>
      <c r="D3" s="876"/>
      <c r="E3" s="876"/>
      <c r="F3" s="876"/>
      <c r="G3" s="876"/>
      <c r="H3" s="876"/>
    </row>
    <row r="4" spans="1:29" s="880" customFormat="1" ht="33" customHeight="1">
      <c r="B4" s="877"/>
      <c r="C4" s="878"/>
      <c r="D4" s="878"/>
      <c r="E4" s="878"/>
      <c r="F4" s="878"/>
      <c r="G4" s="878"/>
      <c r="H4" s="878"/>
      <c r="I4" s="878"/>
      <c r="J4" s="878"/>
      <c r="K4" s="878"/>
      <c r="L4" s="878"/>
      <c r="M4" s="878"/>
      <c r="N4" s="879"/>
      <c r="O4" s="877"/>
      <c r="P4" s="877"/>
      <c r="Q4" s="877"/>
      <c r="R4" s="877"/>
      <c r="S4" s="877"/>
      <c r="T4" s="877"/>
    </row>
    <row r="5" spans="1:29" s="883" customFormat="1" ht="24" customHeight="1">
      <c r="A5" s="882"/>
      <c r="B5" s="882"/>
      <c r="C5" s="882"/>
      <c r="D5" s="882"/>
      <c r="E5" s="882"/>
      <c r="F5" s="882"/>
      <c r="G5" s="882"/>
      <c r="H5" s="882"/>
      <c r="I5" s="882"/>
      <c r="J5" s="882"/>
      <c r="K5" s="882"/>
      <c r="L5" s="882"/>
      <c r="M5" s="882"/>
      <c r="N5" s="882"/>
      <c r="O5" s="881"/>
      <c r="P5" s="881"/>
      <c r="Q5" s="881"/>
      <c r="R5" s="881"/>
      <c r="S5" s="881"/>
      <c r="T5" s="881"/>
    </row>
    <row r="6" spans="1:29" s="883" customFormat="1" ht="24" customHeight="1">
      <c r="A6" s="882"/>
      <c r="B6" s="882"/>
      <c r="C6" s="882"/>
      <c r="D6" s="882"/>
      <c r="E6" s="882"/>
      <c r="F6" s="882"/>
      <c r="G6" s="882"/>
      <c r="H6" s="882"/>
      <c r="I6" s="882"/>
      <c r="J6" s="882"/>
      <c r="K6" s="882"/>
      <c r="L6" s="882"/>
      <c r="M6" s="882"/>
      <c r="N6" s="882"/>
      <c r="O6" s="881"/>
      <c r="P6" s="881"/>
      <c r="Q6" s="881"/>
      <c r="R6" s="881"/>
      <c r="S6" s="881"/>
      <c r="T6" s="881"/>
    </row>
    <row r="7" spans="1:29" s="883" customFormat="1" ht="24" customHeight="1">
      <c r="A7" s="882"/>
      <c r="B7" s="882"/>
      <c r="C7" s="882"/>
      <c r="D7" s="882"/>
      <c r="E7" s="882"/>
      <c r="F7" s="882"/>
      <c r="G7" s="882"/>
      <c r="H7" s="882"/>
      <c r="I7" s="882"/>
      <c r="J7" s="882"/>
      <c r="K7" s="882"/>
      <c r="L7" s="882"/>
      <c r="M7" s="882"/>
      <c r="N7" s="882"/>
      <c r="O7" s="881"/>
      <c r="P7" s="881"/>
      <c r="Q7" s="881"/>
      <c r="R7" s="881"/>
      <c r="S7" s="881"/>
      <c r="T7" s="881"/>
      <c r="U7" s="881"/>
      <c r="V7" s="881"/>
      <c r="W7" s="881"/>
      <c r="X7" s="881"/>
      <c r="Y7" s="881"/>
      <c r="Z7" s="881"/>
      <c r="AA7" s="881"/>
    </row>
    <row r="8" spans="1:29" ht="15" customHeight="1">
      <c r="A8" s="882"/>
      <c r="B8" s="882"/>
      <c r="C8" s="882"/>
      <c r="D8" s="882"/>
      <c r="E8" s="882"/>
      <c r="F8" s="882"/>
      <c r="G8" s="882"/>
      <c r="H8" s="882"/>
      <c r="I8" s="882"/>
      <c r="J8" s="882"/>
      <c r="K8" s="882"/>
      <c r="L8" s="882"/>
      <c r="M8" s="882"/>
      <c r="N8" s="882"/>
      <c r="O8" s="887"/>
      <c r="P8" s="881"/>
      <c r="Q8" s="881"/>
      <c r="R8" s="881"/>
      <c r="S8" s="881"/>
      <c r="T8" s="881"/>
      <c r="U8" s="881"/>
      <c r="V8" s="881"/>
      <c r="W8" s="881"/>
      <c r="X8" s="881"/>
      <c r="Y8" s="881"/>
      <c r="Z8" s="881"/>
      <c r="AA8" s="881"/>
    </row>
    <row r="9" spans="1:29" ht="30" customHeight="1">
      <c r="A9" s="882"/>
      <c r="B9" s="882"/>
      <c r="C9" s="882"/>
      <c r="D9" s="882"/>
      <c r="E9" s="882"/>
      <c r="F9" s="882"/>
      <c r="G9" s="882"/>
      <c r="H9" s="882"/>
      <c r="I9" s="882"/>
      <c r="J9" s="882"/>
      <c r="K9" s="882"/>
      <c r="L9" s="882"/>
      <c r="M9" s="882"/>
      <c r="N9" s="882"/>
      <c r="O9" s="892"/>
      <c r="P9" s="881"/>
      <c r="Q9" s="881"/>
      <c r="R9" s="881"/>
      <c r="S9" s="881"/>
      <c r="T9" s="881"/>
      <c r="U9" s="881"/>
      <c r="V9" s="881"/>
      <c r="W9" s="881"/>
      <c r="X9" s="881"/>
      <c r="Y9" s="881"/>
      <c r="Z9" s="881"/>
      <c r="AA9" s="881"/>
      <c r="AC9" s="888"/>
    </row>
    <row r="10" spans="1:29" s="890" customFormat="1" ht="27.95" customHeight="1">
      <c r="A10" s="882"/>
      <c r="B10" s="882"/>
      <c r="C10" s="882"/>
      <c r="D10" s="882"/>
      <c r="E10" s="882"/>
      <c r="F10" s="882"/>
      <c r="G10" s="882"/>
      <c r="H10" s="882"/>
      <c r="I10" s="882"/>
      <c r="J10" s="882"/>
      <c r="K10" s="882"/>
      <c r="L10" s="882"/>
      <c r="M10" s="882"/>
      <c r="N10" s="882"/>
      <c r="O10" s="892"/>
      <c r="P10" s="881"/>
      <c r="Q10" s="881"/>
      <c r="R10" s="881"/>
      <c r="S10" s="881"/>
      <c r="T10" s="881"/>
      <c r="U10" s="881"/>
      <c r="V10" s="881"/>
      <c r="W10" s="881"/>
      <c r="X10" s="881"/>
      <c r="Y10" s="881"/>
      <c r="Z10" s="881"/>
      <c r="AA10" s="881"/>
      <c r="AC10" s="889"/>
    </row>
    <row r="11" spans="1:29" ht="30" customHeight="1">
      <c r="A11" s="882"/>
      <c r="B11" s="882"/>
      <c r="C11" s="882"/>
      <c r="D11" s="882"/>
      <c r="E11" s="882"/>
      <c r="F11" s="882"/>
      <c r="G11" s="882"/>
      <c r="H11" s="882"/>
      <c r="I11" s="882"/>
      <c r="J11" s="882"/>
      <c r="K11" s="882"/>
      <c r="L11" s="882"/>
      <c r="M11" s="882"/>
      <c r="N11" s="882"/>
      <c r="O11" s="887"/>
      <c r="P11" s="881"/>
      <c r="Q11" s="881"/>
      <c r="R11" s="881"/>
      <c r="S11" s="881"/>
      <c r="T11" s="881"/>
      <c r="U11" s="881"/>
      <c r="V11" s="881"/>
      <c r="W11" s="881"/>
      <c r="X11" s="881"/>
      <c r="Y11" s="881"/>
      <c r="Z11" s="881"/>
      <c r="AA11" s="881"/>
      <c r="AC11" s="891"/>
    </row>
    <row r="12" spans="1:29" ht="30" customHeight="1">
      <c r="A12" s="882"/>
      <c r="B12" s="882"/>
      <c r="C12" s="882"/>
      <c r="D12" s="882"/>
      <c r="E12" s="882"/>
      <c r="F12" s="882"/>
      <c r="G12" s="882"/>
      <c r="H12" s="882"/>
      <c r="I12" s="882"/>
      <c r="J12" s="882"/>
      <c r="K12" s="882"/>
      <c r="L12" s="882"/>
      <c r="M12" s="882"/>
      <c r="N12" s="882"/>
      <c r="O12" s="887"/>
      <c r="P12" s="881"/>
      <c r="Q12" s="881"/>
      <c r="R12" s="881"/>
      <c r="S12" s="881"/>
      <c r="T12" s="881"/>
      <c r="U12" s="881"/>
      <c r="V12" s="881"/>
      <c r="W12" s="881"/>
      <c r="X12" s="881"/>
      <c r="Y12" s="881"/>
      <c r="Z12" s="881"/>
      <c r="AA12" s="881"/>
      <c r="AC12" s="891"/>
    </row>
    <row r="13" spans="1:29" ht="30" customHeight="1">
      <c r="A13" s="882"/>
      <c r="B13" s="882"/>
      <c r="C13" s="882"/>
      <c r="D13" s="882"/>
      <c r="E13" s="882"/>
      <c r="F13" s="882"/>
      <c r="G13" s="882"/>
      <c r="H13" s="882"/>
      <c r="I13" s="882"/>
      <c r="J13" s="882"/>
      <c r="K13" s="882"/>
      <c r="L13" s="882"/>
      <c r="M13" s="882"/>
      <c r="N13" s="882"/>
      <c r="O13" s="887"/>
      <c r="P13" s="881"/>
      <c r="Q13" s="881"/>
      <c r="R13" s="881"/>
      <c r="S13" s="881"/>
      <c r="T13" s="881"/>
      <c r="U13" s="881"/>
      <c r="V13" s="881"/>
      <c r="W13" s="881"/>
      <c r="X13" s="881"/>
      <c r="Y13" s="881"/>
      <c r="Z13" s="881"/>
      <c r="AA13" s="881"/>
      <c r="AC13" s="891"/>
    </row>
    <row r="14" spans="1:29" s="890" customFormat="1" ht="30" customHeight="1">
      <c r="A14" s="882"/>
      <c r="B14" s="882"/>
      <c r="C14" s="882"/>
      <c r="D14" s="882"/>
      <c r="E14" s="882"/>
      <c r="F14" s="882"/>
      <c r="G14" s="882"/>
      <c r="H14" s="882"/>
      <c r="I14" s="882"/>
      <c r="J14" s="882"/>
      <c r="K14" s="882"/>
      <c r="L14" s="882"/>
      <c r="M14" s="882"/>
      <c r="N14" s="882"/>
      <c r="O14" s="892"/>
      <c r="P14" s="881"/>
      <c r="Q14" s="881"/>
      <c r="R14" s="881"/>
      <c r="S14" s="881"/>
      <c r="T14" s="881"/>
      <c r="U14" s="881"/>
      <c r="V14" s="881"/>
      <c r="W14" s="881"/>
      <c r="X14" s="881"/>
      <c r="Y14" s="881"/>
      <c r="Z14" s="881"/>
      <c r="AA14" s="881"/>
      <c r="AC14" s="889"/>
    </row>
    <row r="15" spans="1:29" ht="30" customHeight="1">
      <c r="A15" s="882"/>
      <c r="B15" s="882"/>
      <c r="C15" s="882"/>
      <c r="D15" s="882"/>
      <c r="E15" s="882"/>
      <c r="F15" s="882"/>
      <c r="G15" s="882"/>
      <c r="H15" s="882"/>
      <c r="I15" s="882"/>
      <c r="J15" s="882"/>
      <c r="K15" s="882"/>
      <c r="L15" s="882"/>
      <c r="M15" s="882"/>
      <c r="N15" s="882"/>
      <c r="O15" s="887"/>
      <c r="P15" s="881"/>
      <c r="Q15" s="881"/>
      <c r="R15" s="881"/>
      <c r="S15" s="881"/>
      <c r="T15" s="881"/>
      <c r="U15" s="881"/>
      <c r="V15" s="881"/>
      <c r="W15" s="881"/>
      <c r="X15" s="881"/>
      <c r="Y15" s="881"/>
      <c r="Z15" s="881"/>
      <c r="AA15" s="881"/>
      <c r="AC15" s="891"/>
    </row>
    <row r="16" spans="1:29" ht="30" customHeight="1">
      <c r="A16" s="882"/>
      <c r="B16" s="882"/>
      <c r="C16" s="882"/>
      <c r="D16" s="882"/>
      <c r="E16" s="882"/>
      <c r="F16" s="882"/>
      <c r="G16" s="882"/>
      <c r="H16" s="882"/>
      <c r="I16" s="882"/>
      <c r="J16" s="882"/>
      <c r="K16" s="882"/>
      <c r="L16" s="882"/>
      <c r="M16" s="882"/>
      <c r="N16" s="882"/>
      <c r="O16" s="887"/>
      <c r="P16" s="881"/>
      <c r="Q16" s="881"/>
      <c r="R16" s="881"/>
      <c r="S16" s="881"/>
      <c r="T16" s="881"/>
      <c r="U16" s="881"/>
      <c r="V16" s="881"/>
      <c r="W16" s="881"/>
      <c r="X16" s="881"/>
      <c r="Y16" s="881"/>
      <c r="Z16" s="881"/>
      <c r="AA16" s="881"/>
      <c r="AC16" s="891"/>
    </row>
    <row r="17" spans="1:29" ht="30" customHeight="1">
      <c r="A17" s="882"/>
      <c r="B17" s="882"/>
      <c r="C17" s="882"/>
      <c r="D17" s="882"/>
      <c r="E17" s="882"/>
      <c r="F17" s="882"/>
      <c r="G17" s="882"/>
      <c r="H17" s="882"/>
      <c r="I17" s="882"/>
      <c r="J17" s="882"/>
      <c r="K17" s="882"/>
      <c r="L17" s="882"/>
      <c r="M17" s="882"/>
      <c r="N17" s="882"/>
      <c r="O17" s="887"/>
      <c r="P17" s="881"/>
      <c r="Q17" s="881"/>
      <c r="R17" s="881"/>
      <c r="S17" s="881"/>
      <c r="T17" s="881"/>
      <c r="U17" s="881"/>
      <c r="V17" s="881"/>
      <c r="W17" s="881"/>
      <c r="X17" s="881"/>
      <c r="Y17" s="881"/>
      <c r="Z17" s="881"/>
      <c r="AA17" s="881"/>
      <c r="AC17" s="891"/>
    </row>
    <row r="18" spans="1:29" s="890" customFormat="1" ht="30" customHeight="1">
      <c r="A18" s="882"/>
      <c r="B18" s="882"/>
      <c r="C18" s="882"/>
      <c r="D18" s="882"/>
      <c r="E18" s="882"/>
      <c r="F18" s="882"/>
      <c r="G18" s="882"/>
      <c r="H18" s="882"/>
      <c r="I18" s="882"/>
      <c r="J18" s="882"/>
      <c r="K18" s="882"/>
      <c r="L18" s="882"/>
      <c r="M18" s="882"/>
      <c r="N18" s="882"/>
      <c r="O18" s="892"/>
      <c r="P18" s="881"/>
      <c r="Q18" s="881"/>
      <c r="R18" s="881"/>
      <c r="S18" s="881"/>
      <c r="T18" s="881"/>
      <c r="U18" s="881"/>
      <c r="V18" s="881"/>
      <c r="W18" s="881"/>
      <c r="X18" s="881"/>
      <c r="Y18" s="881"/>
      <c r="Z18" s="881"/>
      <c r="AA18" s="881"/>
      <c r="AC18" s="889"/>
    </row>
    <row r="19" spans="1:29" s="894" customFormat="1" ht="30" customHeight="1">
      <c r="A19" s="882"/>
      <c r="B19" s="882"/>
      <c r="C19" s="882"/>
      <c r="D19" s="882"/>
      <c r="E19" s="882"/>
      <c r="F19" s="882"/>
      <c r="G19" s="882"/>
      <c r="H19" s="882"/>
      <c r="I19" s="882"/>
      <c r="J19" s="882"/>
      <c r="K19" s="882"/>
      <c r="L19" s="882"/>
      <c r="M19" s="882"/>
      <c r="N19" s="882"/>
      <c r="O19" s="893"/>
      <c r="P19" s="881"/>
      <c r="Q19" s="881"/>
      <c r="R19" s="881"/>
      <c r="S19" s="881"/>
      <c r="T19" s="881"/>
      <c r="U19" s="881"/>
      <c r="V19" s="881"/>
      <c r="W19" s="881"/>
      <c r="X19" s="881"/>
      <c r="Y19" s="881"/>
      <c r="Z19" s="881"/>
      <c r="AA19" s="881"/>
      <c r="AC19" s="891"/>
    </row>
    <row r="20" spans="1:29" s="894" customFormat="1" ht="30" customHeight="1">
      <c r="A20" s="882"/>
      <c r="B20" s="882"/>
      <c r="C20" s="882"/>
      <c r="D20" s="882"/>
      <c r="E20" s="882"/>
      <c r="F20" s="882"/>
      <c r="G20" s="882"/>
      <c r="H20" s="882"/>
      <c r="I20" s="882"/>
      <c r="J20" s="882"/>
      <c r="K20" s="882"/>
      <c r="L20" s="882"/>
      <c r="M20" s="882"/>
      <c r="N20" s="882"/>
      <c r="O20" s="893"/>
      <c r="P20" s="881"/>
      <c r="Q20" s="881"/>
      <c r="R20" s="881"/>
      <c r="S20" s="881"/>
      <c r="T20" s="881"/>
      <c r="U20" s="881"/>
      <c r="V20" s="881"/>
      <c r="W20" s="881"/>
      <c r="X20" s="881"/>
      <c r="Y20" s="881"/>
      <c r="Z20" s="881"/>
      <c r="AA20" s="881"/>
      <c r="AC20" s="891"/>
    </row>
    <row r="21" spans="1:29" s="894" customFormat="1" ht="30" customHeight="1">
      <c r="A21" s="882"/>
      <c r="B21" s="882"/>
      <c r="C21" s="882"/>
      <c r="D21" s="882"/>
      <c r="E21" s="882"/>
      <c r="F21" s="882"/>
      <c r="G21" s="882"/>
      <c r="H21" s="882"/>
      <c r="I21" s="882"/>
      <c r="J21" s="882"/>
      <c r="K21" s="882"/>
      <c r="L21" s="882"/>
      <c r="M21" s="882"/>
      <c r="N21" s="882"/>
      <c r="O21" s="893"/>
      <c r="P21" s="881"/>
      <c r="Q21" s="881"/>
      <c r="R21" s="881"/>
      <c r="S21" s="881"/>
      <c r="T21" s="881"/>
      <c r="U21" s="881"/>
      <c r="V21" s="881"/>
      <c r="W21" s="881"/>
      <c r="X21" s="881"/>
      <c r="Y21" s="881"/>
      <c r="Z21" s="881"/>
      <c r="AA21" s="881"/>
      <c r="AC21" s="891"/>
    </row>
    <row r="22" spans="1:29" s="894" customFormat="1" ht="30" customHeight="1">
      <c r="A22" s="882"/>
      <c r="B22" s="882"/>
      <c r="C22" s="882"/>
      <c r="D22" s="882"/>
      <c r="E22" s="882"/>
      <c r="F22" s="882"/>
      <c r="G22" s="882"/>
      <c r="H22" s="882"/>
      <c r="I22" s="882"/>
      <c r="J22" s="882"/>
      <c r="K22" s="882"/>
      <c r="L22" s="882"/>
      <c r="M22" s="882"/>
      <c r="N22" s="882"/>
      <c r="O22" s="893"/>
      <c r="P22" s="881"/>
      <c r="Q22" s="881"/>
      <c r="R22" s="881"/>
      <c r="S22" s="881"/>
      <c r="T22" s="881"/>
      <c r="U22" s="881"/>
      <c r="V22" s="881"/>
      <c r="W22" s="881"/>
      <c r="X22" s="881"/>
      <c r="Y22" s="881"/>
      <c r="Z22" s="881"/>
      <c r="AA22" s="881"/>
      <c r="AC22" s="891"/>
    </row>
    <row r="23" spans="1:29" s="894" customFormat="1" ht="30" customHeight="1">
      <c r="A23" s="882"/>
      <c r="B23" s="882"/>
      <c r="C23" s="882"/>
      <c r="D23" s="882"/>
      <c r="E23" s="882"/>
      <c r="F23" s="882"/>
      <c r="G23" s="882"/>
      <c r="H23" s="882"/>
      <c r="I23" s="882"/>
      <c r="J23" s="882"/>
      <c r="K23" s="882"/>
      <c r="L23" s="882"/>
      <c r="M23" s="882"/>
      <c r="N23" s="882"/>
      <c r="O23" s="893"/>
      <c r="P23" s="881"/>
      <c r="Q23" s="881"/>
      <c r="R23" s="881"/>
      <c r="S23" s="881"/>
      <c r="T23" s="881"/>
      <c r="U23" s="881"/>
      <c r="V23" s="881"/>
      <c r="W23" s="881"/>
      <c r="X23" s="881"/>
      <c r="Y23" s="881"/>
      <c r="Z23" s="881"/>
      <c r="AA23" s="881"/>
      <c r="AC23" s="891"/>
    </row>
    <row r="24" spans="1:29" s="894" customFormat="1" ht="30" customHeight="1">
      <c r="A24" s="882"/>
      <c r="B24" s="882"/>
      <c r="C24" s="882"/>
      <c r="D24" s="882"/>
      <c r="E24" s="882"/>
      <c r="F24" s="882"/>
      <c r="G24" s="882"/>
      <c r="H24" s="882"/>
      <c r="I24" s="882"/>
      <c r="J24" s="882"/>
      <c r="K24" s="882"/>
      <c r="L24" s="882"/>
      <c r="M24" s="882"/>
      <c r="N24" s="882"/>
      <c r="O24" s="1181"/>
      <c r="P24" s="881"/>
      <c r="Q24" s="881"/>
      <c r="R24" s="881"/>
      <c r="S24" s="881"/>
      <c r="T24" s="881"/>
      <c r="U24" s="881"/>
      <c r="V24" s="881"/>
      <c r="W24" s="881"/>
      <c r="X24" s="881"/>
      <c r="Y24" s="881"/>
      <c r="Z24" s="881"/>
      <c r="AA24" s="881"/>
      <c r="AC24" s="891"/>
    </row>
    <row r="25" spans="1:29" s="894" customFormat="1" ht="33" customHeight="1">
      <c r="A25" s="882"/>
      <c r="B25" s="882"/>
      <c r="C25" s="882"/>
      <c r="D25" s="882"/>
      <c r="E25" s="882"/>
      <c r="F25" s="882"/>
      <c r="G25" s="882"/>
      <c r="H25" s="882"/>
      <c r="I25" s="882"/>
      <c r="J25" s="882"/>
      <c r="K25" s="882"/>
      <c r="L25" s="882"/>
      <c r="M25" s="882"/>
      <c r="N25" s="882"/>
      <c r="O25" s="893"/>
      <c r="P25" s="881"/>
      <c r="Q25" s="881"/>
      <c r="R25" s="881"/>
      <c r="S25" s="881"/>
      <c r="T25" s="881"/>
      <c r="U25" s="881"/>
      <c r="V25" s="881"/>
      <c r="W25" s="881"/>
      <c r="X25" s="881"/>
      <c r="Y25" s="881"/>
      <c r="Z25" s="881"/>
      <c r="AA25" s="881"/>
      <c r="AC25" s="891"/>
    </row>
    <row r="26" spans="1:29" s="894" customFormat="1" ht="24" customHeight="1">
      <c r="A26" s="882"/>
      <c r="B26" s="882"/>
      <c r="C26" s="882"/>
      <c r="D26" s="882"/>
      <c r="E26" s="882"/>
      <c r="F26" s="882"/>
      <c r="G26" s="882"/>
      <c r="H26" s="882"/>
      <c r="I26" s="882"/>
      <c r="J26" s="882"/>
      <c r="K26" s="882"/>
      <c r="L26" s="882"/>
      <c r="M26" s="882"/>
      <c r="N26" s="882"/>
      <c r="O26" s="893"/>
      <c r="P26" s="881"/>
      <c r="Q26" s="881"/>
      <c r="R26" s="881"/>
      <c r="S26" s="881"/>
      <c r="T26" s="881"/>
      <c r="U26" s="881"/>
      <c r="V26" s="881"/>
      <c r="W26" s="881"/>
      <c r="X26" s="881"/>
      <c r="Y26" s="881"/>
      <c r="Z26" s="881"/>
      <c r="AA26" s="881"/>
      <c r="AC26" s="891"/>
    </row>
    <row r="27" spans="1:29" s="894" customFormat="1" ht="24" customHeight="1">
      <c r="A27" s="882"/>
      <c r="B27" s="882"/>
      <c r="C27" s="882"/>
      <c r="D27" s="882"/>
      <c r="E27" s="882"/>
      <c r="F27" s="882"/>
      <c r="G27" s="882"/>
      <c r="H27" s="882"/>
      <c r="I27" s="882"/>
      <c r="J27" s="882"/>
      <c r="K27" s="882"/>
      <c r="L27" s="882"/>
      <c r="M27" s="882"/>
      <c r="N27" s="882"/>
      <c r="O27" s="1182"/>
      <c r="P27" s="881"/>
      <c r="Q27" s="881"/>
      <c r="R27" s="881"/>
      <c r="S27" s="881"/>
      <c r="T27" s="881"/>
      <c r="U27" s="881"/>
      <c r="V27" s="881"/>
      <c r="W27" s="881"/>
      <c r="X27" s="881"/>
      <c r="Y27" s="881"/>
      <c r="Z27" s="881"/>
      <c r="AA27" s="881"/>
      <c r="AC27" s="891"/>
    </row>
    <row r="28" spans="1:29" s="894" customFormat="1" ht="27.95" customHeight="1">
      <c r="A28" s="882"/>
      <c r="B28" s="882"/>
      <c r="C28" s="882"/>
      <c r="D28" s="882"/>
      <c r="E28" s="882"/>
      <c r="F28" s="882"/>
      <c r="G28" s="882"/>
      <c r="H28" s="882"/>
      <c r="I28" s="882"/>
      <c r="J28" s="882"/>
      <c r="K28" s="882"/>
      <c r="L28" s="882"/>
      <c r="M28" s="882"/>
      <c r="N28" s="882"/>
      <c r="O28" s="1182"/>
      <c r="P28" s="881"/>
      <c r="Q28" s="881"/>
      <c r="R28" s="881"/>
      <c r="S28" s="881"/>
      <c r="T28" s="881"/>
      <c r="U28" s="881"/>
      <c r="V28" s="881"/>
      <c r="W28" s="881"/>
      <c r="X28" s="881"/>
      <c r="Y28" s="881"/>
      <c r="Z28" s="881"/>
      <c r="AA28" s="881"/>
      <c r="AC28" s="889"/>
    </row>
    <row r="29" spans="1:29" s="894" customFormat="1" ht="30.95" customHeight="1">
      <c r="A29" s="882"/>
      <c r="B29" s="882"/>
      <c r="C29" s="882"/>
      <c r="D29" s="882"/>
      <c r="E29" s="882"/>
      <c r="F29" s="882"/>
      <c r="G29" s="882"/>
      <c r="H29" s="882"/>
      <c r="I29" s="882"/>
      <c r="J29" s="882"/>
      <c r="K29" s="882"/>
      <c r="L29" s="882"/>
      <c r="M29" s="882"/>
      <c r="N29" s="882"/>
      <c r="O29" s="1182"/>
      <c r="P29" s="881"/>
      <c r="Q29" s="881"/>
      <c r="R29" s="881"/>
      <c r="S29" s="881"/>
      <c r="T29" s="881"/>
      <c r="U29" s="881"/>
      <c r="V29" s="881"/>
      <c r="W29" s="881"/>
      <c r="X29" s="881"/>
      <c r="Y29" s="881"/>
      <c r="Z29" s="881"/>
      <c r="AA29" s="881"/>
      <c r="AC29" s="891"/>
    </row>
    <row r="30" spans="1:29" s="894" customFormat="1" ht="30.95" customHeight="1">
      <c r="A30" s="882"/>
      <c r="B30" s="882"/>
      <c r="C30" s="882"/>
      <c r="D30" s="882"/>
      <c r="E30" s="882"/>
      <c r="F30" s="882"/>
      <c r="G30" s="882"/>
      <c r="H30" s="882"/>
      <c r="I30" s="882"/>
      <c r="J30" s="882"/>
      <c r="K30" s="882"/>
      <c r="L30" s="882"/>
      <c r="M30" s="882"/>
      <c r="N30" s="882"/>
      <c r="O30" s="893"/>
      <c r="P30" s="881"/>
      <c r="Q30" s="881"/>
      <c r="R30" s="881"/>
      <c r="S30" s="881"/>
      <c r="T30" s="881"/>
      <c r="U30" s="881"/>
      <c r="V30" s="881"/>
      <c r="W30" s="881"/>
      <c r="X30" s="881"/>
      <c r="Y30" s="881"/>
      <c r="Z30" s="881"/>
      <c r="AA30" s="881"/>
      <c r="AC30" s="891"/>
    </row>
    <row r="31" spans="1:29" s="894" customFormat="1" ht="33.950000000000003" customHeight="1">
      <c r="A31" s="882"/>
      <c r="B31" s="882"/>
      <c r="C31" s="882"/>
      <c r="D31" s="882"/>
      <c r="E31" s="882"/>
      <c r="F31" s="882"/>
      <c r="G31" s="882"/>
      <c r="H31" s="882"/>
      <c r="I31" s="882"/>
      <c r="J31" s="882"/>
      <c r="K31" s="882"/>
      <c r="L31" s="882"/>
      <c r="M31" s="882"/>
      <c r="N31" s="882"/>
      <c r="O31" s="893"/>
      <c r="P31" s="881"/>
      <c r="Q31" s="881"/>
      <c r="R31" s="881"/>
      <c r="S31" s="881"/>
      <c r="T31" s="881"/>
      <c r="U31" s="881"/>
      <c r="V31" s="881"/>
      <c r="W31" s="881"/>
      <c r="X31" s="881"/>
      <c r="Y31" s="881"/>
      <c r="Z31" s="881"/>
      <c r="AA31" s="881"/>
      <c r="AC31" s="891"/>
    </row>
    <row r="32" spans="1:29" ht="33.950000000000003" customHeight="1">
      <c r="A32" s="882"/>
      <c r="B32" s="882"/>
      <c r="C32" s="882"/>
      <c r="D32" s="882"/>
      <c r="E32" s="882"/>
      <c r="F32" s="882"/>
      <c r="G32" s="882"/>
      <c r="H32" s="882"/>
      <c r="I32" s="882"/>
      <c r="J32" s="882"/>
      <c r="K32" s="882"/>
      <c r="L32" s="882"/>
      <c r="M32" s="882"/>
      <c r="N32" s="882"/>
      <c r="O32" s="887"/>
      <c r="P32" s="881"/>
      <c r="Q32" s="881"/>
      <c r="R32" s="881"/>
      <c r="S32" s="881"/>
      <c r="T32" s="881"/>
      <c r="U32" s="881"/>
      <c r="V32" s="881"/>
      <c r="W32" s="881"/>
      <c r="X32" s="881"/>
      <c r="Y32" s="881"/>
      <c r="Z32" s="881"/>
      <c r="AA32" s="881"/>
      <c r="AC32" s="889"/>
    </row>
    <row r="33" spans="1:29" ht="33.950000000000003" customHeight="1">
      <c r="A33" s="882"/>
      <c r="B33" s="882"/>
      <c r="C33" s="882"/>
      <c r="D33" s="882"/>
      <c r="E33" s="882"/>
      <c r="F33" s="882"/>
      <c r="G33" s="882"/>
      <c r="H33" s="882"/>
      <c r="I33" s="882"/>
      <c r="J33" s="882"/>
      <c r="K33" s="882"/>
      <c r="L33" s="882"/>
      <c r="M33" s="882"/>
      <c r="N33" s="882"/>
      <c r="O33" s="884"/>
      <c r="P33" s="881"/>
      <c r="Q33" s="881"/>
      <c r="R33" s="881"/>
      <c r="S33" s="881"/>
      <c r="T33" s="881"/>
      <c r="U33" s="881"/>
      <c r="V33" s="881"/>
      <c r="W33" s="881"/>
      <c r="X33" s="881"/>
      <c r="Y33" s="881"/>
      <c r="Z33" s="881"/>
      <c r="AA33" s="881"/>
      <c r="AC33" s="891"/>
    </row>
    <row r="34" spans="1:29" ht="33.950000000000003" customHeight="1">
      <c r="A34" s="882"/>
      <c r="B34" s="882"/>
      <c r="C34" s="882"/>
      <c r="D34" s="882"/>
      <c r="E34" s="882"/>
      <c r="F34" s="882"/>
      <c r="G34" s="882"/>
      <c r="H34" s="882"/>
      <c r="I34" s="882"/>
      <c r="J34" s="882"/>
      <c r="K34" s="882"/>
      <c r="L34" s="882"/>
      <c r="M34" s="882"/>
      <c r="N34" s="882"/>
      <c r="O34" s="884"/>
      <c r="P34" s="881"/>
      <c r="Q34" s="881"/>
      <c r="R34" s="881"/>
      <c r="S34" s="881"/>
      <c r="T34" s="881"/>
      <c r="U34" s="881"/>
      <c r="V34" s="881"/>
      <c r="W34" s="881"/>
      <c r="X34" s="881"/>
      <c r="Y34" s="881"/>
      <c r="Z34" s="881"/>
      <c r="AA34" s="881"/>
      <c r="AB34" s="895"/>
      <c r="AC34" s="895"/>
    </row>
    <row r="35" spans="1:29" ht="33.950000000000003" customHeight="1">
      <c r="A35" s="882"/>
      <c r="B35" s="882"/>
      <c r="C35" s="882"/>
      <c r="D35" s="882"/>
      <c r="E35" s="882"/>
      <c r="F35" s="882"/>
      <c r="G35" s="882"/>
      <c r="H35" s="882"/>
      <c r="I35" s="882"/>
      <c r="J35" s="882"/>
      <c r="K35" s="882"/>
      <c r="L35" s="882"/>
      <c r="M35" s="882"/>
      <c r="N35" s="882"/>
      <c r="O35" s="884"/>
      <c r="P35" s="881"/>
      <c r="Q35" s="881"/>
      <c r="R35" s="881"/>
      <c r="S35" s="881"/>
      <c r="T35" s="881"/>
      <c r="U35" s="881"/>
      <c r="V35" s="881"/>
      <c r="W35" s="881"/>
      <c r="X35" s="881"/>
      <c r="Y35" s="881"/>
      <c r="Z35" s="881"/>
      <c r="AA35" s="881"/>
      <c r="AB35" s="895"/>
      <c r="AC35" s="895"/>
    </row>
    <row r="36" spans="1:29" ht="33.950000000000003" customHeight="1">
      <c r="A36" s="882"/>
      <c r="B36" s="882"/>
      <c r="C36" s="882"/>
      <c r="D36" s="882"/>
      <c r="E36" s="882"/>
      <c r="F36" s="882"/>
      <c r="G36" s="882"/>
      <c r="H36" s="882"/>
      <c r="I36" s="882"/>
      <c r="J36" s="882"/>
      <c r="K36" s="882"/>
      <c r="L36" s="882"/>
      <c r="M36" s="882"/>
      <c r="N36" s="882"/>
      <c r="O36" s="884"/>
      <c r="P36" s="881"/>
      <c r="Q36" s="881"/>
      <c r="R36" s="881"/>
      <c r="S36" s="881"/>
      <c r="T36" s="881"/>
      <c r="U36" s="881"/>
      <c r="V36" s="881"/>
      <c r="W36" s="881"/>
      <c r="X36" s="881"/>
      <c r="Y36" s="881"/>
      <c r="Z36" s="881"/>
      <c r="AA36" s="881"/>
    </row>
    <row r="37" spans="1:29" ht="33.950000000000003" customHeight="1">
      <c r="A37" s="882"/>
      <c r="B37" s="882"/>
      <c r="C37" s="882"/>
      <c r="D37" s="882"/>
      <c r="E37" s="882"/>
      <c r="F37" s="882"/>
      <c r="G37" s="882"/>
      <c r="H37" s="882"/>
      <c r="I37" s="882"/>
      <c r="J37" s="882"/>
      <c r="K37" s="882"/>
      <c r="L37" s="882"/>
      <c r="M37" s="882"/>
      <c r="N37" s="882"/>
      <c r="O37" s="886"/>
      <c r="P37" s="881"/>
      <c r="Q37" s="881"/>
      <c r="R37" s="881"/>
      <c r="S37" s="881"/>
      <c r="T37" s="881"/>
      <c r="U37" s="881"/>
      <c r="V37" s="881"/>
      <c r="W37" s="881"/>
      <c r="X37" s="881"/>
      <c r="Y37" s="881"/>
      <c r="Z37" s="881"/>
      <c r="AA37" s="881"/>
    </row>
    <row r="38" spans="1:29" s="886" customFormat="1" ht="33.950000000000003" customHeight="1">
      <c r="A38" s="882"/>
      <c r="B38" s="882"/>
      <c r="C38" s="882"/>
      <c r="D38" s="882"/>
      <c r="E38" s="882"/>
      <c r="F38" s="882"/>
      <c r="G38" s="882"/>
      <c r="H38" s="882"/>
      <c r="I38" s="882"/>
      <c r="J38" s="882"/>
      <c r="K38" s="882"/>
      <c r="L38" s="882"/>
      <c r="M38" s="882"/>
      <c r="N38" s="882"/>
      <c r="P38" s="881"/>
      <c r="Q38" s="881"/>
      <c r="R38" s="881"/>
      <c r="S38" s="881"/>
      <c r="T38" s="881"/>
      <c r="U38" s="881"/>
      <c r="V38" s="881"/>
      <c r="W38" s="881"/>
      <c r="X38" s="881"/>
      <c r="Y38" s="881"/>
      <c r="Z38" s="881"/>
      <c r="AA38" s="881"/>
    </row>
    <row r="39" spans="1:29" s="886" customFormat="1" ht="33.950000000000003" customHeight="1">
      <c r="A39" s="882"/>
      <c r="B39" s="882"/>
      <c r="C39" s="882"/>
      <c r="D39" s="882"/>
      <c r="E39" s="882"/>
      <c r="F39" s="882"/>
      <c r="G39" s="882"/>
      <c r="H39" s="882"/>
      <c r="I39" s="882"/>
      <c r="J39" s="882"/>
      <c r="K39" s="882"/>
      <c r="L39" s="882"/>
      <c r="M39" s="882"/>
      <c r="N39" s="882"/>
      <c r="P39" s="881"/>
      <c r="Q39" s="881"/>
      <c r="R39" s="881"/>
      <c r="S39" s="881"/>
      <c r="T39" s="881"/>
      <c r="U39" s="881"/>
      <c r="V39" s="881"/>
      <c r="W39" s="881"/>
      <c r="X39" s="881"/>
      <c r="Y39" s="881"/>
      <c r="Z39" s="881"/>
      <c r="AA39" s="881"/>
    </row>
    <row r="40" spans="1:29" s="886" customFormat="1" ht="33.950000000000003" customHeight="1">
      <c r="A40" s="882"/>
      <c r="B40" s="882"/>
      <c r="C40" s="882"/>
      <c r="D40" s="882"/>
      <c r="E40" s="882"/>
      <c r="F40" s="882"/>
      <c r="G40" s="882"/>
      <c r="H40" s="882"/>
      <c r="I40" s="882"/>
      <c r="J40" s="882"/>
      <c r="K40" s="882"/>
      <c r="L40" s="882"/>
      <c r="M40" s="882"/>
      <c r="N40" s="882"/>
      <c r="P40" s="881"/>
      <c r="Q40" s="881"/>
      <c r="R40" s="881"/>
      <c r="S40" s="881"/>
      <c r="T40" s="881"/>
      <c r="U40" s="881"/>
      <c r="V40" s="881"/>
      <c r="W40" s="881"/>
      <c r="X40" s="881"/>
      <c r="Y40" s="881"/>
      <c r="Z40" s="881"/>
      <c r="AA40" s="881"/>
    </row>
    <row r="41" spans="1:29" s="886" customFormat="1" ht="33.950000000000003" customHeight="1">
      <c r="A41" s="882"/>
      <c r="B41" s="882"/>
      <c r="C41" s="882"/>
      <c r="D41" s="882"/>
      <c r="E41" s="882"/>
      <c r="F41" s="882"/>
      <c r="G41" s="882"/>
      <c r="H41" s="882"/>
      <c r="I41" s="882"/>
      <c r="J41" s="882"/>
      <c r="K41" s="882"/>
      <c r="L41" s="882"/>
      <c r="M41" s="882"/>
      <c r="N41" s="882"/>
      <c r="P41" s="881"/>
      <c r="Q41" s="881"/>
      <c r="R41" s="881"/>
      <c r="S41" s="881"/>
      <c r="T41" s="881"/>
      <c r="U41" s="881"/>
      <c r="V41" s="881"/>
      <c r="W41" s="881"/>
      <c r="X41" s="881"/>
      <c r="Y41" s="881"/>
      <c r="Z41" s="881"/>
      <c r="AA41" s="881"/>
    </row>
    <row r="42" spans="1:29" s="886" customFormat="1" ht="33.950000000000003" customHeight="1">
      <c r="A42" s="882"/>
      <c r="B42" s="882"/>
      <c r="C42" s="882"/>
      <c r="D42" s="882"/>
      <c r="E42" s="882"/>
      <c r="F42" s="882"/>
      <c r="G42" s="882"/>
      <c r="H42" s="882"/>
      <c r="I42" s="882"/>
      <c r="J42" s="882"/>
      <c r="K42" s="882"/>
      <c r="L42" s="882"/>
      <c r="M42" s="882"/>
      <c r="N42" s="882"/>
      <c r="P42" s="881"/>
      <c r="Q42" s="881"/>
      <c r="R42" s="881"/>
      <c r="S42" s="881"/>
      <c r="T42" s="881"/>
      <c r="U42" s="881"/>
      <c r="V42" s="881"/>
      <c r="W42" s="881"/>
      <c r="X42" s="881"/>
      <c r="Y42" s="881"/>
      <c r="Z42" s="881"/>
      <c r="AA42" s="881"/>
    </row>
    <row r="43" spans="1:29" s="886" customFormat="1" ht="33.950000000000003" customHeight="1">
      <c r="A43" s="882"/>
      <c r="B43" s="882"/>
      <c r="C43" s="882"/>
      <c r="D43" s="882"/>
      <c r="E43" s="882"/>
      <c r="F43" s="882"/>
      <c r="G43" s="882"/>
      <c r="H43" s="882"/>
      <c r="I43" s="882"/>
      <c r="J43" s="882"/>
      <c r="K43" s="882"/>
      <c r="L43" s="882"/>
      <c r="M43" s="882"/>
      <c r="N43" s="882"/>
      <c r="P43" s="881"/>
      <c r="Q43" s="881"/>
      <c r="R43" s="881"/>
      <c r="S43" s="881"/>
      <c r="T43" s="881"/>
      <c r="U43" s="881"/>
      <c r="V43" s="881"/>
      <c r="W43" s="881"/>
      <c r="X43" s="881"/>
      <c r="Y43" s="881"/>
      <c r="Z43" s="881"/>
      <c r="AA43" s="881"/>
    </row>
    <row r="44" spans="1:29" s="886" customFormat="1" ht="24" customHeight="1">
      <c r="A44" s="882"/>
      <c r="B44" s="882"/>
      <c r="C44" s="882"/>
      <c r="D44" s="882"/>
      <c r="E44" s="882"/>
      <c r="F44" s="882"/>
      <c r="G44" s="882"/>
      <c r="H44" s="882"/>
      <c r="I44" s="882"/>
      <c r="J44" s="882"/>
      <c r="K44" s="882"/>
      <c r="L44" s="882"/>
      <c r="M44" s="882"/>
      <c r="N44" s="882"/>
      <c r="P44" s="881"/>
      <c r="Q44" s="881"/>
      <c r="R44" s="881"/>
      <c r="S44" s="881"/>
      <c r="T44" s="881"/>
      <c r="U44" s="881"/>
      <c r="V44" s="881"/>
      <c r="W44" s="881"/>
      <c r="X44" s="881"/>
      <c r="Y44" s="881"/>
      <c r="Z44" s="881"/>
      <c r="AA44" s="881"/>
    </row>
    <row r="45" spans="1:29" s="886" customFormat="1" ht="30.95" customHeight="1">
      <c r="A45" s="882"/>
      <c r="B45" s="882"/>
      <c r="C45" s="882"/>
      <c r="D45" s="882"/>
      <c r="E45" s="882"/>
      <c r="F45" s="882"/>
      <c r="G45" s="882"/>
      <c r="H45" s="882"/>
      <c r="I45" s="882"/>
      <c r="J45" s="882"/>
      <c r="K45" s="882"/>
      <c r="L45" s="882"/>
      <c r="M45" s="882"/>
      <c r="N45" s="882"/>
      <c r="P45" s="881"/>
      <c r="Q45" s="881"/>
      <c r="R45" s="881"/>
      <c r="S45" s="881"/>
      <c r="T45" s="881"/>
      <c r="U45" s="881"/>
      <c r="V45" s="881"/>
      <c r="W45" s="881"/>
      <c r="X45" s="881"/>
      <c r="Y45" s="881"/>
      <c r="Z45" s="881"/>
      <c r="AA45" s="881"/>
    </row>
    <row r="46" spans="1:29" ht="24" customHeight="1">
      <c r="A46" s="882"/>
      <c r="B46" s="882"/>
      <c r="C46" s="882"/>
      <c r="D46" s="882"/>
      <c r="E46" s="882"/>
      <c r="F46" s="882"/>
      <c r="G46" s="882"/>
      <c r="H46" s="882"/>
      <c r="I46" s="882"/>
      <c r="J46" s="882"/>
      <c r="K46" s="882"/>
      <c r="L46" s="882"/>
      <c r="M46" s="882"/>
      <c r="N46" s="882"/>
    </row>
    <row r="47" spans="1:29" ht="15.75">
      <c r="A47" s="882"/>
      <c r="B47" s="882"/>
      <c r="C47" s="882"/>
      <c r="D47" s="882"/>
      <c r="E47" s="882"/>
      <c r="F47" s="882"/>
      <c r="G47" s="882"/>
      <c r="H47" s="882"/>
      <c r="I47" s="882"/>
      <c r="J47" s="882"/>
      <c r="K47" s="882"/>
      <c r="L47" s="882"/>
      <c r="M47" s="882"/>
      <c r="N47" s="882"/>
    </row>
    <row r="48" spans="1:29" ht="15.75">
      <c r="A48" s="882"/>
      <c r="B48" s="882"/>
      <c r="C48" s="882"/>
      <c r="D48" s="882"/>
      <c r="E48" s="882"/>
      <c r="F48" s="882"/>
      <c r="G48" s="882"/>
      <c r="H48" s="882"/>
      <c r="I48" s="882"/>
      <c r="J48" s="882"/>
      <c r="K48" s="882"/>
      <c r="L48" s="882"/>
      <c r="M48" s="882"/>
      <c r="N48" s="882"/>
    </row>
  </sheetData>
  <sheetProtection password="8543" sheet="1" objects="1" scenarios="1"/>
  <pageMargins left="0.19685039370078741" right="0.11811023622047245" top="0.74803149606299213" bottom="0.74803149606299213" header="0.31496062992125984" footer="0.31496062992125984"/>
  <pageSetup scale="54" orientation="portrait" r:id="rId1"/>
  <headerFooter>
    <oddFooter>&amp;LPrepared by: Drs. Agustinus Agus Purwanto,SE MM CHA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99"/>
    <pageSetUpPr autoPageBreaks="0"/>
  </sheetPr>
  <dimension ref="A1:BQ99"/>
  <sheetViews>
    <sheetView showGridLines="0" zoomScaleNormal="100" zoomScaleSheetLayoutView="47" workbookViewId="0">
      <selection sqref="A1:XFD3"/>
    </sheetView>
  </sheetViews>
  <sheetFormatPr defaultColWidth="11.6640625" defaultRowHeight="10.5" customHeight="1" outlineLevelRow="1"/>
  <cols>
    <col min="1" max="2" width="4.5" customWidth="1"/>
    <col min="3" max="5" width="5.5" customWidth="1"/>
    <col min="6" max="7" width="15.6640625" customWidth="1"/>
    <col min="8" max="8" width="11.6640625" customWidth="1"/>
    <col min="9" max="9" width="14" customWidth="1"/>
    <col min="10" max="69" width="17.6640625" customWidth="1"/>
    <col min="70" max="71" width="11.6640625" customWidth="1"/>
  </cols>
  <sheetData>
    <row r="1" spans="1:69" s="767" customFormat="1" ht="39" customHeight="1"/>
    <row r="2" spans="1:69" s="769" customFormat="1" ht="30" customHeight="1">
      <c r="A2" s="768"/>
      <c r="C2" s="770"/>
      <c r="D2" s="771"/>
      <c r="E2" s="771"/>
      <c r="F2" s="771"/>
      <c r="G2" s="771"/>
      <c r="H2" s="771"/>
    </row>
    <row r="3" spans="1:69" s="772" customFormat="1" ht="45" customHeight="1">
      <c r="B3" s="773"/>
      <c r="C3" s="773"/>
      <c r="D3" s="774"/>
      <c r="E3" s="774"/>
      <c r="F3" s="774"/>
      <c r="G3" s="774"/>
      <c r="H3" s="774"/>
      <c r="I3" s="775"/>
    </row>
    <row r="5" spans="1:69" ht="18">
      <c r="B5" s="1" t="s">
        <v>48</v>
      </c>
    </row>
    <row r="6" spans="1:69" ht="15">
      <c r="B6" s="2" t="s">
        <v>188</v>
      </c>
    </row>
    <row r="7" spans="1:69">
      <c r="B7" s="1228" t="s">
        <v>0</v>
      </c>
      <c r="C7" s="1228"/>
      <c r="D7" s="1228"/>
      <c r="E7" s="1228"/>
      <c r="F7" s="1228"/>
    </row>
    <row r="8" spans="1:69" ht="12.75">
      <c r="A8" s="3"/>
      <c r="B8" s="5"/>
      <c r="C8" s="5"/>
      <c r="D8" s="6"/>
      <c r="E8" s="7"/>
      <c r="F8" s="8"/>
    </row>
    <row r="10" spans="1:69" ht="10.5" customHeight="1">
      <c r="A10" s="10"/>
      <c r="B10" s="70" t="s">
        <v>93</v>
      </c>
      <c r="C10" s="10"/>
      <c r="D10" s="10"/>
      <c r="E10" s="10"/>
      <c r="F10" s="10"/>
      <c r="G10" s="10"/>
      <c r="H10" s="10"/>
      <c r="I10" s="10"/>
      <c r="J10" s="10">
        <v>2020</v>
      </c>
      <c r="K10" s="10">
        <v>2020</v>
      </c>
      <c r="L10" s="10">
        <v>2020</v>
      </c>
      <c r="M10" s="10">
        <v>2020</v>
      </c>
      <c r="N10" s="10">
        <v>2020</v>
      </c>
      <c r="O10" s="10">
        <v>2020</v>
      </c>
      <c r="P10" s="10">
        <v>2020</v>
      </c>
      <c r="Q10" s="10">
        <v>2020</v>
      </c>
      <c r="R10" s="10">
        <v>2020</v>
      </c>
      <c r="S10" s="10">
        <v>2020</v>
      </c>
      <c r="T10" s="10">
        <v>2020</v>
      </c>
      <c r="U10" s="10">
        <v>2020</v>
      </c>
      <c r="V10" s="10">
        <v>2021</v>
      </c>
      <c r="W10" s="10">
        <v>2021</v>
      </c>
      <c r="X10" s="10">
        <v>2021</v>
      </c>
      <c r="Y10" s="10">
        <v>2021</v>
      </c>
      <c r="Z10" s="10">
        <v>2021</v>
      </c>
      <c r="AA10" s="10">
        <v>2021</v>
      </c>
      <c r="AB10" s="10">
        <v>2021</v>
      </c>
      <c r="AC10" s="10">
        <v>2021</v>
      </c>
      <c r="AD10" s="10">
        <v>2021</v>
      </c>
      <c r="AE10" s="10">
        <v>2021</v>
      </c>
      <c r="AF10" s="10">
        <v>2021</v>
      </c>
      <c r="AG10" s="10">
        <v>2021</v>
      </c>
      <c r="AH10" s="10">
        <v>2022</v>
      </c>
      <c r="AI10" s="10">
        <v>2022</v>
      </c>
      <c r="AJ10" s="10">
        <v>2022</v>
      </c>
      <c r="AK10" s="10">
        <v>2022</v>
      </c>
      <c r="AL10" s="10">
        <v>2022</v>
      </c>
      <c r="AM10" s="10">
        <v>2022</v>
      </c>
      <c r="AN10" s="10">
        <v>2022</v>
      </c>
      <c r="AO10" s="10">
        <v>2022</v>
      </c>
      <c r="AP10" s="10">
        <v>2022</v>
      </c>
      <c r="AQ10" s="10">
        <v>2022</v>
      </c>
      <c r="AR10" s="10">
        <v>2022</v>
      </c>
      <c r="AS10" s="10">
        <v>2022</v>
      </c>
      <c r="AT10" s="10">
        <v>2023</v>
      </c>
      <c r="AU10" s="10">
        <v>2023</v>
      </c>
      <c r="AV10" s="10">
        <v>2023</v>
      </c>
      <c r="AW10" s="10">
        <v>2023</v>
      </c>
      <c r="AX10" s="10">
        <v>2023</v>
      </c>
      <c r="AY10" s="10">
        <v>2023</v>
      </c>
      <c r="AZ10" s="10">
        <v>2023</v>
      </c>
      <c r="BA10" s="10">
        <v>2023</v>
      </c>
      <c r="BB10" s="10">
        <v>2023</v>
      </c>
      <c r="BC10" s="10">
        <v>2023</v>
      </c>
      <c r="BD10" s="10">
        <v>2023</v>
      </c>
      <c r="BE10" s="10">
        <v>2023</v>
      </c>
      <c r="BF10" s="10">
        <v>2024</v>
      </c>
      <c r="BG10" s="10">
        <v>2024</v>
      </c>
      <c r="BH10" s="10">
        <v>2024</v>
      </c>
      <c r="BI10" s="10">
        <v>2024</v>
      </c>
      <c r="BJ10" s="10">
        <v>2024</v>
      </c>
      <c r="BK10" s="10">
        <v>2024</v>
      </c>
      <c r="BL10" s="10">
        <v>2024</v>
      </c>
      <c r="BM10" s="10">
        <v>2024</v>
      </c>
      <c r="BN10" s="10">
        <v>2024</v>
      </c>
      <c r="BO10" s="10">
        <v>2024</v>
      </c>
      <c r="BP10" s="10">
        <v>2024</v>
      </c>
      <c r="BQ10" s="10">
        <v>2024</v>
      </c>
    </row>
    <row r="11" spans="1:69">
      <c r="B11" s="70" t="s">
        <v>139</v>
      </c>
      <c r="J11" s="47">
        <v>43861</v>
      </c>
      <c r="K11" s="47">
        <v>43890</v>
      </c>
      <c r="L11" s="47">
        <v>43921</v>
      </c>
      <c r="M11" s="47">
        <v>43951</v>
      </c>
      <c r="N11" s="47">
        <v>43982</v>
      </c>
      <c r="O11" s="47">
        <v>44012</v>
      </c>
      <c r="P11" s="47">
        <v>44043</v>
      </c>
      <c r="Q11" s="47">
        <v>44074</v>
      </c>
      <c r="R11" s="47">
        <v>44104</v>
      </c>
      <c r="S11" s="47">
        <v>44135</v>
      </c>
      <c r="T11" s="47">
        <v>44165</v>
      </c>
      <c r="U11" s="47">
        <v>44196</v>
      </c>
      <c r="V11" s="47">
        <v>44227</v>
      </c>
      <c r="W11" s="47">
        <v>44255</v>
      </c>
      <c r="X11" s="47">
        <v>44286</v>
      </c>
      <c r="Y11" s="47">
        <v>44316</v>
      </c>
      <c r="Z11" s="47">
        <v>44347</v>
      </c>
      <c r="AA11" s="47">
        <v>44377</v>
      </c>
      <c r="AB11" s="47">
        <v>44408</v>
      </c>
      <c r="AC11" s="47">
        <v>44439</v>
      </c>
      <c r="AD11" s="47">
        <v>44469</v>
      </c>
      <c r="AE11" s="47">
        <v>44500</v>
      </c>
      <c r="AF11" s="47">
        <v>44530</v>
      </c>
      <c r="AG11" s="47">
        <v>44561</v>
      </c>
      <c r="AH11" s="47">
        <v>44592</v>
      </c>
      <c r="AI11" s="47">
        <v>44620</v>
      </c>
      <c r="AJ11" s="47">
        <v>44651</v>
      </c>
      <c r="AK11" s="47">
        <v>44681</v>
      </c>
      <c r="AL11" s="47">
        <v>44712</v>
      </c>
      <c r="AM11" s="47">
        <v>44742</v>
      </c>
      <c r="AN11" s="47">
        <v>44773</v>
      </c>
      <c r="AO11" s="47">
        <v>44804</v>
      </c>
      <c r="AP11" s="47">
        <v>44834</v>
      </c>
      <c r="AQ11" s="47">
        <v>44865</v>
      </c>
      <c r="AR11" s="47">
        <v>44895</v>
      </c>
      <c r="AS11" s="47">
        <v>44926</v>
      </c>
      <c r="AT11" s="47">
        <v>44957</v>
      </c>
      <c r="AU11" s="47">
        <v>44985</v>
      </c>
      <c r="AV11" s="47">
        <v>45016</v>
      </c>
      <c r="AW11" s="47">
        <v>45046</v>
      </c>
      <c r="AX11" s="47">
        <v>45077</v>
      </c>
      <c r="AY11" s="47">
        <v>45107</v>
      </c>
      <c r="AZ11" s="47">
        <v>45138</v>
      </c>
      <c r="BA11" s="47">
        <v>45169</v>
      </c>
      <c r="BB11" s="47">
        <v>45199</v>
      </c>
      <c r="BC11" s="47">
        <v>45230</v>
      </c>
      <c r="BD11" s="47">
        <v>45260</v>
      </c>
      <c r="BE11" s="47">
        <v>45291</v>
      </c>
      <c r="BF11" s="47">
        <v>45322</v>
      </c>
      <c r="BG11" s="47">
        <v>45351</v>
      </c>
      <c r="BH11" s="47">
        <v>45382</v>
      </c>
      <c r="BI11" s="47">
        <v>45412</v>
      </c>
      <c r="BJ11" s="47">
        <v>45443</v>
      </c>
      <c r="BK11" s="47">
        <v>45473</v>
      </c>
      <c r="BL11" s="47">
        <v>45504</v>
      </c>
      <c r="BM11" s="47">
        <v>45535</v>
      </c>
      <c r="BN11" s="47">
        <v>45565</v>
      </c>
      <c r="BO11" s="47">
        <v>45596</v>
      </c>
      <c r="BP11" s="47">
        <v>45626</v>
      </c>
      <c r="BQ11" s="47">
        <v>45657</v>
      </c>
    </row>
    <row r="12" spans="1:69" hidden="1" outlineLevel="1">
      <c r="A12" s="32"/>
      <c r="B12" s="380" t="s">
        <v>32</v>
      </c>
      <c r="C12" s="32"/>
      <c r="D12" s="32"/>
      <c r="E12" s="32"/>
      <c r="F12" s="32"/>
      <c r="G12" s="32"/>
      <c r="H12" s="32"/>
      <c r="I12" s="32"/>
      <c r="J12" s="381">
        <v>43831</v>
      </c>
      <c r="K12" s="381">
        <v>43862</v>
      </c>
      <c r="L12" s="381">
        <v>43891</v>
      </c>
      <c r="M12" s="381">
        <v>43922</v>
      </c>
      <c r="N12" s="381">
        <v>43952</v>
      </c>
      <c r="O12" s="381">
        <v>43983</v>
      </c>
      <c r="P12" s="381">
        <v>44013</v>
      </c>
      <c r="Q12" s="381">
        <v>44044</v>
      </c>
      <c r="R12" s="381">
        <v>44075</v>
      </c>
      <c r="S12" s="381">
        <v>44105</v>
      </c>
      <c r="T12" s="381">
        <v>44136</v>
      </c>
      <c r="U12" s="381">
        <v>44166</v>
      </c>
      <c r="V12" s="381">
        <v>44197</v>
      </c>
      <c r="W12" s="381">
        <v>44228</v>
      </c>
      <c r="X12" s="381">
        <v>44256</v>
      </c>
      <c r="Y12" s="381">
        <v>44287</v>
      </c>
      <c r="Z12" s="381">
        <v>44317</v>
      </c>
      <c r="AA12" s="381">
        <v>44348</v>
      </c>
      <c r="AB12" s="381">
        <v>44378</v>
      </c>
      <c r="AC12" s="381">
        <v>44409</v>
      </c>
      <c r="AD12" s="381">
        <v>44440</v>
      </c>
      <c r="AE12" s="381">
        <v>44470</v>
      </c>
      <c r="AF12" s="381">
        <v>44501</v>
      </c>
      <c r="AG12" s="381">
        <v>44531</v>
      </c>
      <c r="AH12" s="381">
        <v>44562</v>
      </c>
      <c r="AI12" s="381">
        <v>44593</v>
      </c>
      <c r="AJ12" s="381">
        <v>44621</v>
      </c>
      <c r="AK12" s="381">
        <v>44652</v>
      </c>
      <c r="AL12" s="381">
        <v>44682</v>
      </c>
      <c r="AM12" s="381">
        <v>44713</v>
      </c>
      <c r="AN12" s="381">
        <v>44743</v>
      </c>
      <c r="AO12" s="381">
        <v>44774</v>
      </c>
      <c r="AP12" s="381">
        <v>44805</v>
      </c>
      <c r="AQ12" s="381">
        <v>44835</v>
      </c>
      <c r="AR12" s="381">
        <v>44866</v>
      </c>
      <c r="AS12" s="381">
        <v>44896</v>
      </c>
      <c r="AT12" s="381">
        <v>44927</v>
      </c>
      <c r="AU12" s="381">
        <v>44958</v>
      </c>
      <c r="AV12" s="381">
        <v>44986</v>
      </c>
      <c r="AW12" s="381">
        <v>45017</v>
      </c>
      <c r="AX12" s="381">
        <v>45047</v>
      </c>
      <c r="AY12" s="381">
        <v>45078</v>
      </c>
      <c r="AZ12" s="381">
        <v>45108</v>
      </c>
      <c r="BA12" s="381">
        <v>45139</v>
      </c>
      <c r="BB12" s="381">
        <v>45170</v>
      </c>
      <c r="BC12" s="381">
        <v>45200</v>
      </c>
      <c r="BD12" s="381">
        <v>45231</v>
      </c>
      <c r="BE12" s="381">
        <v>45261</v>
      </c>
      <c r="BF12" s="381">
        <v>45292</v>
      </c>
      <c r="BG12" s="381">
        <v>45323</v>
      </c>
      <c r="BH12" s="381">
        <v>45352</v>
      </c>
      <c r="BI12" s="381">
        <v>45383</v>
      </c>
      <c r="BJ12" s="381">
        <v>45413</v>
      </c>
      <c r="BK12" s="381">
        <v>45444</v>
      </c>
      <c r="BL12" s="381">
        <v>45474</v>
      </c>
      <c r="BM12" s="381">
        <v>45505</v>
      </c>
      <c r="BN12" s="381">
        <v>45536</v>
      </c>
      <c r="BO12" s="381">
        <v>45566</v>
      </c>
      <c r="BP12" s="381">
        <v>45597</v>
      </c>
      <c r="BQ12" s="381">
        <v>45627</v>
      </c>
    </row>
    <row r="13" spans="1:69" hidden="1" outlineLevel="1">
      <c r="A13" s="32"/>
      <c r="B13" s="380" t="s">
        <v>33</v>
      </c>
      <c r="C13" s="32"/>
      <c r="D13" s="32"/>
      <c r="E13" s="32"/>
      <c r="F13" s="32"/>
      <c r="G13" s="32"/>
      <c r="H13" s="32"/>
      <c r="I13" s="32"/>
      <c r="J13" s="382">
        <v>43861</v>
      </c>
      <c r="K13" s="382">
        <v>43890</v>
      </c>
      <c r="L13" s="382">
        <v>43921</v>
      </c>
      <c r="M13" s="382">
        <v>43951</v>
      </c>
      <c r="N13" s="382">
        <v>43982</v>
      </c>
      <c r="O13" s="382">
        <v>44012</v>
      </c>
      <c r="P13" s="382">
        <v>44043</v>
      </c>
      <c r="Q13" s="382">
        <v>44074</v>
      </c>
      <c r="R13" s="382">
        <v>44104</v>
      </c>
      <c r="S13" s="382">
        <v>44135</v>
      </c>
      <c r="T13" s="382">
        <v>44165</v>
      </c>
      <c r="U13" s="382">
        <v>44196</v>
      </c>
      <c r="V13" s="382">
        <v>44227</v>
      </c>
      <c r="W13" s="382">
        <v>44255</v>
      </c>
      <c r="X13" s="382">
        <v>44286</v>
      </c>
      <c r="Y13" s="382">
        <v>44316</v>
      </c>
      <c r="Z13" s="382">
        <v>44347</v>
      </c>
      <c r="AA13" s="382">
        <v>44377</v>
      </c>
      <c r="AB13" s="382">
        <v>44408</v>
      </c>
      <c r="AC13" s="382">
        <v>44439</v>
      </c>
      <c r="AD13" s="382">
        <v>44469</v>
      </c>
      <c r="AE13" s="382">
        <v>44500</v>
      </c>
      <c r="AF13" s="382">
        <v>44530</v>
      </c>
      <c r="AG13" s="382">
        <v>44561</v>
      </c>
      <c r="AH13" s="382">
        <v>44592</v>
      </c>
      <c r="AI13" s="382">
        <v>44620</v>
      </c>
      <c r="AJ13" s="382">
        <v>44651</v>
      </c>
      <c r="AK13" s="382">
        <v>44681</v>
      </c>
      <c r="AL13" s="382">
        <v>44712</v>
      </c>
      <c r="AM13" s="382">
        <v>44742</v>
      </c>
      <c r="AN13" s="382">
        <v>44773</v>
      </c>
      <c r="AO13" s="382">
        <v>44804</v>
      </c>
      <c r="AP13" s="382">
        <v>44834</v>
      </c>
      <c r="AQ13" s="382">
        <v>44865</v>
      </c>
      <c r="AR13" s="382">
        <v>44895</v>
      </c>
      <c r="AS13" s="382">
        <v>44926</v>
      </c>
      <c r="AT13" s="382">
        <v>44957</v>
      </c>
      <c r="AU13" s="382">
        <v>44985</v>
      </c>
      <c r="AV13" s="382">
        <v>45016</v>
      </c>
      <c r="AW13" s="382">
        <v>45046</v>
      </c>
      <c r="AX13" s="382">
        <v>45077</v>
      </c>
      <c r="AY13" s="382">
        <v>45107</v>
      </c>
      <c r="AZ13" s="382">
        <v>45138</v>
      </c>
      <c r="BA13" s="382">
        <v>45169</v>
      </c>
      <c r="BB13" s="382">
        <v>45199</v>
      </c>
      <c r="BC13" s="382">
        <v>45230</v>
      </c>
      <c r="BD13" s="382">
        <v>45260</v>
      </c>
      <c r="BE13" s="382">
        <v>45291</v>
      </c>
      <c r="BF13" s="382">
        <v>45322</v>
      </c>
      <c r="BG13" s="382">
        <v>45351</v>
      </c>
      <c r="BH13" s="382">
        <v>45382</v>
      </c>
      <c r="BI13" s="382">
        <v>45412</v>
      </c>
      <c r="BJ13" s="382">
        <v>45443</v>
      </c>
      <c r="BK13" s="382">
        <v>45473</v>
      </c>
      <c r="BL13" s="382">
        <v>45504</v>
      </c>
      <c r="BM13" s="382">
        <v>45535</v>
      </c>
      <c r="BN13" s="382">
        <v>45565</v>
      </c>
      <c r="BO13" s="382">
        <v>45596</v>
      </c>
      <c r="BP13" s="382">
        <v>45626</v>
      </c>
      <c r="BQ13" s="382">
        <v>45657</v>
      </c>
    </row>
    <row r="14" spans="1:69" hidden="1" outlineLevel="1">
      <c r="A14" s="32"/>
      <c r="B14" s="380" t="s">
        <v>34</v>
      </c>
      <c r="C14" s="32"/>
      <c r="D14" s="32"/>
      <c r="E14" s="32"/>
      <c r="F14" s="32"/>
      <c r="G14" s="32"/>
      <c r="H14" s="32"/>
      <c r="I14" s="32"/>
      <c r="J14" s="343">
        <v>1</v>
      </c>
      <c r="K14" s="343">
        <v>2</v>
      </c>
      <c r="L14" s="343">
        <v>3</v>
      </c>
      <c r="M14" s="343">
        <v>4</v>
      </c>
      <c r="N14" s="343">
        <v>5</v>
      </c>
      <c r="O14" s="343">
        <v>6</v>
      </c>
      <c r="P14" s="343">
        <v>7</v>
      </c>
      <c r="Q14" s="343">
        <v>8</v>
      </c>
      <c r="R14" s="343">
        <v>9</v>
      </c>
      <c r="S14" s="343">
        <v>10</v>
      </c>
      <c r="T14" s="343">
        <v>11</v>
      </c>
      <c r="U14" s="343">
        <v>12</v>
      </c>
      <c r="V14" s="343">
        <v>13</v>
      </c>
      <c r="W14" s="343">
        <v>14</v>
      </c>
      <c r="X14" s="343">
        <v>15</v>
      </c>
      <c r="Y14" s="343">
        <v>16</v>
      </c>
      <c r="Z14" s="343">
        <v>17</v>
      </c>
      <c r="AA14" s="343">
        <v>18</v>
      </c>
      <c r="AB14" s="343">
        <v>19</v>
      </c>
      <c r="AC14" s="343">
        <v>20</v>
      </c>
      <c r="AD14" s="343">
        <v>21</v>
      </c>
      <c r="AE14" s="343">
        <v>22</v>
      </c>
      <c r="AF14" s="343">
        <v>23</v>
      </c>
      <c r="AG14" s="343">
        <v>24</v>
      </c>
      <c r="AH14" s="343">
        <v>25</v>
      </c>
      <c r="AI14" s="343">
        <v>26</v>
      </c>
      <c r="AJ14" s="343">
        <v>27</v>
      </c>
      <c r="AK14" s="343">
        <v>28</v>
      </c>
      <c r="AL14" s="343">
        <v>29</v>
      </c>
      <c r="AM14" s="343">
        <v>30</v>
      </c>
      <c r="AN14" s="343">
        <v>31</v>
      </c>
      <c r="AO14" s="343">
        <v>32</v>
      </c>
      <c r="AP14" s="343">
        <v>33</v>
      </c>
      <c r="AQ14" s="343">
        <v>34</v>
      </c>
      <c r="AR14" s="343">
        <v>35</v>
      </c>
      <c r="AS14" s="343">
        <v>36</v>
      </c>
      <c r="AT14" s="343">
        <v>37</v>
      </c>
      <c r="AU14" s="343">
        <v>38</v>
      </c>
      <c r="AV14" s="343">
        <v>39</v>
      </c>
      <c r="AW14" s="343">
        <v>40</v>
      </c>
      <c r="AX14" s="343">
        <v>41</v>
      </c>
      <c r="AY14" s="343">
        <v>42</v>
      </c>
      <c r="AZ14" s="343">
        <v>43</v>
      </c>
      <c r="BA14" s="343">
        <v>44</v>
      </c>
      <c r="BB14" s="343">
        <v>45</v>
      </c>
      <c r="BC14" s="343">
        <v>46</v>
      </c>
      <c r="BD14" s="343">
        <v>47</v>
      </c>
      <c r="BE14" s="343">
        <v>48</v>
      </c>
      <c r="BF14" s="343">
        <v>49</v>
      </c>
      <c r="BG14" s="343">
        <v>50</v>
      </c>
      <c r="BH14" s="343">
        <v>51</v>
      </c>
      <c r="BI14" s="343">
        <v>52</v>
      </c>
      <c r="BJ14" s="343">
        <v>53</v>
      </c>
      <c r="BK14" s="343">
        <v>54</v>
      </c>
      <c r="BL14" s="343">
        <v>55</v>
      </c>
      <c r="BM14" s="343">
        <v>56</v>
      </c>
      <c r="BN14" s="343">
        <v>57</v>
      </c>
      <c r="BO14" s="343">
        <v>58</v>
      </c>
      <c r="BP14" s="343">
        <v>59</v>
      </c>
      <c r="BQ14" s="343">
        <v>60</v>
      </c>
    </row>
    <row r="15" spans="1:69" hidden="1" outlineLevel="1">
      <c r="A15" s="32"/>
      <c r="B15" s="380" t="s">
        <v>94</v>
      </c>
      <c r="C15" s="32"/>
      <c r="D15" s="32"/>
      <c r="E15" s="32"/>
      <c r="F15" s="32"/>
      <c r="G15" s="32"/>
      <c r="H15" s="32"/>
      <c r="I15" s="32"/>
      <c r="J15" s="32">
        <v>2020</v>
      </c>
      <c r="K15" s="32">
        <v>2020</v>
      </c>
      <c r="L15" s="32">
        <v>2020</v>
      </c>
      <c r="M15" s="32">
        <v>2020</v>
      </c>
      <c r="N15" s="32">
        <v>2020</v>
      </c>
      <c r="O15" s="32">
        <v>2020</v>
      </c>
      <c r="P15" s="32">
        <v>2020</v>
      </c>
      <c r="Q15" s="32">
        <v>2020</v>
      </c>
      <c r="R15" s="32">
        <v>2020</v>
      </c>
      <c r="S15" s="32">
        <v>2020</v>
      </c>
      <c r="T15" s="32">
        <v>2020</v>
      </c>
      <c r="U15" s="32">
        <v>2020</v>
      </c>
      <c r="V15" s="32">
        <v>2021</v>
      </c>
      <c r="W15" s="32">
        <v>2021</v>
      </c>
      <c r="X15" s="32">
        <v>2021</v>
      </c>
      <c r="Y15" s="32">
        <v>2021</v>
      </c>
      <c r="Z15" s="32">
        <v>2021</v>
      </c>
      <c r="AA15" s="32">
        <v>2021</v>
      </c>
      <c r="AB15" s="32">
        <v>2021</v>
      </c>
      <c r="AC15" s="32">
        <v>2021</v>
      </c>
      <c r="AD15" s="32">
        <v>2021</v>
      </c>
      <c r="AE15" s="32">
        <v>2021</v>
      </c>
      <c r="AF15" s="32">
        <v>2021</v>
      </c>
      <c r="AG15" s="32">
        <v>2021</v>
      </c>
      <c r="AH15" s="32">
        <v>2022</v>
      </c>
      <c r="AI15" s="32">
        <v>2022</v>
      </c>
      <c r="AJ15" s="32">
        <v>2022</v>
      </c>
      <c r="AK15" s="32">
        <v>2022</v>
      </c>
      <c r="AL15" s="32">
        <v>2022</v>
      </c>
      <c r="AM15" s="32">
        <v>2022</v>
      </c>
      <c r="AN15" s="32">
        <v>2022</v>
      </c>
      <c r="AO15" s="32">
        <v>2022</v>
      </c>
      <c r="AP15" s="32">
        <v>2022</v>
      </c>
      <c r="AQ15" s="32">
        <v>2022</v>
      </c>
      <c r="AR15" s="32">
        <v>2022</v>
      </c>
      <c r="AS15" s="32">
        <v>2022</v>
      </c>
      <c r="AT15" s="32">
        <v>2023</v>
      </c>
      <c r="AU15" s="32">
        <v>2023</v>
      </c>
      <c r="AV15" s="32">
        <v>2023</v>
      </c>
      <c r="AW15" s="32">
        <v>2023</v>
      </c>
      <c r="AX15" s="32">
        <v>2023</v>
      </c>
      <c r="AY15" s="32">
        <v>2023</v>
      </c>
      <c r="AZ15" s="32">
        <v>2023</v>
      </c>
      <c r="BA15" s="32">
        <v>2023</v>
      </c>
      <c r="BB15" s="32">
        <v>2023</v>
      </c>
      <c r="BC15" s="32">
        <v>2023</v>
      </c>
      <c r="BD15" s="32">
        <v>2023</v>
      </c>
      <c r="BE15" s="32">
        <v>2023</v>
      </c>
      <c r="BF15" s="32">
        <v>2024</v>
      </c>
      <c r="BG15" s="32">
        <v>2024</v>
      </c>
      <c r="BH15" s="32">
        <v>2024</v>
      </c>
      <c r="BI15" s="32">
        <v>2024</v>
      </c>
      <c r="BJ15" s="32">
        <v>2024</v>
      </c>
      <c r="BK15" s="32">
        <v>2024</v>
      </c>
      <c r="BL15" s="32">
        <v>2024</v>
      </c>
      <c r="BM15" s="32">
        <v>2024</v>
      </c>
      <c r="BN15" s="32">
        <v>2024</v>
      </c>
      <c r="BO15" s="32">
        <v>2024</v>
      </c>
      <c r="BP15" s="32">
        <v>2024</v>
      </c>
      <c r="BQ15" s="32">
        <v>2024</v>
      </c>
    </row>
    <row r="16" spans="1:69" collapsed="1">
      <c r="A16" s="10"/>
      <c r="B16" s="11"/>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row>
    <row r="17" spans="1:69" ht="12.75">
      <c r="A17" s="10"/>
      <c r="B17" s="75" t="s">
        <v>145</v>
      </c>
      <c r="C17" s="68"/>
      <c r="D17" s="68"/>
      <c r="E17" s="68"/>
      <c r="F17" s="68"/>
      <c r="G17" s="68"/>
      <c r="H17" s="68"/>
      <c r="I17" s="95"/>
      <c r="J17" s="73"/>
      <c r="K17" s="73"/>
      <c r="L17" s="73"/>
      <c r="M17" s="7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c r="AS17" s="73"/>
      <c r="AT17" s="73"/>
      <c r="AU17" s="73"/>
      <c r="AV17" s="73"/>
      <c r="AW17" s="73"/>
      <c r="AX17" s="73"/>
      <c r="AY17" s="73"/>
      <c r="AZ17" s="73"/>
      <c r="BA17" s="73"/>
      <c r="BB17" s="73"/>
      <c r="BC17" s="73"/>
      <c r="BD17" s="73"/>
      <c r="BE17" s="73"/>
      <c r="BF17" s="73"/>
      <c r="BG17" s="73"/>
      <c r="BH17" s="73"/>
      <c r="BI17" s="73"/>
      <c r="BJ17" s="73"/>
      <c r="BK17" s="73"/>
      <c r="BL17" s="73"/>
      <c r="BM17" s="73"/>
      <c r="BN17" s="73"/>
      <c r="BO17" s="73"/>
      <c r="BP17" s="73"/>
      <c r="BQ17" s="73"/>
    </row>
    <row r="18" spans="1:69" ht="11.25" thickBot="1">
      <c r="A18" s="10"/>
      <c r="B18" s="68"/>
      <c r="C18" s="68"/>
      <c r="D18" s="68"/>
      <c r="E18" s="68"/>
      <c r="F18" s="68"/>
      <c r="G18" s="68"/>
      <c r="H18" s="68"/>
      <c r="I18" s="68"/>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c r="BH18" s="73"/>
      <c r="BI18" s="73"/>
      <c r="BJ18" s="73"/>
      <c r="BK18" s="73"/>
      <c r="BL18" s="73"/>
      <c r="BM18" s="73"/>
      <c r="BN18" s="73"/>
      <c r="BO18" s="73"/>
      <c r="BP18" s="73"/>
      <c r="BQ18" s="73"/>
    </row>
    <row r="19" spans="1:69" ht="27" customHeight="1" thickBot="1">
      <c r="A19" s="10"/>
      <c r="B19" s="68"/>
      <c r="C19" s="1323" t="s">
        <v>46</v>
      </c>
      <c r="D19" s="1324"/>
      <c r="E19" s="1324"/>
      <c r="F19" s="1325"/>
      <c r="G19" s="205" t="s">
        <v>115</v>
      </c>
      <c r="H19" s="1326" t="s">
        <v>146</v>
      </c>
      <c r="I19" s="1327"/>
      <c r="J19" s="1328" t="s">
        <v>317</v>
      </c>
      <c r="K19" s="1329"/>
      <c r="M19" s="73"/>
      <c r="N19" s="241"/>
      <c r="O19" s="210"/>
      <c r="P19" s="210"/>
      <c r="Q19" s="241"/>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row>
    <row r="20" spans="1:69">
      <c r="A20" s="10"/>
      <c r="B20" s="68"/>
      <c r="C20" s="1317" t="s">
        <v>226</v>
      </c>
      <c r="D20" s="1318"/>
      <c r="E20" s="1318"/>
      <c r="F20" s="1319"/>
      <c r="G20" s="432"/>
      <c r="H20" s="1312">
        <v>5</v>
      </c>
      <c r="I20" s="1313"/>
      <c r="J20" s="1330">
        <v>125700</v>
      </c>
      <c r="K20" s="1331"/>
      <c r="M20" s="73"/>
      <c r="N20" s="241"/>
      <c r="O20" s="210"/>
      <c r="P20" s="210"/>
      <c r="Q20" s="241"/>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c r="AS20" s="73"/>
      <c r="AT20" s="73"/>
      <c r="AU20" s="73"/>
      <c r="AV20" s="73"/>
      <c r="AW20" s="73"/>
      <c r="AX20" s="73"/>
      <c r="AY20" s="73"/>
      <c r="AZ20" s="73"/>
      <c r="BA20" s="73"/>
      <c r="BB20" s="73"/>
      <c r="BC20" s="73"/>
      <c r="BD20" s="73"/>
      <c r="BE20" s="73"/>
      <c r="BF20" s="73"/>
      <c r="BG20" s="73"/>
      <c r="BH20" s="73"/>
      <c r="BI20" s="73"/>
      <c r="BJ20" s="73"/>
      <c r="BK20" s="73"/>
      <c r="BL20" s="73"/>
      <c r="BM20" s="73"/>
      <c r="BN20" s="73"/>
      <c r="BO20" s="73"/>
      <c r="BP20" s="73"/>
      <c r="BQ20" s="73"/>
    </row>
    <row r="21" spans="1:69">
      <c r="A21" s="10"/>
      <c r="B21" s="68"/>
      <c r="C21" s="1320" t="s">
        <v>229</v>
      </c>
      <c r="D21" s="1321"/>
      <c r="E21" s="1321"/>
      <c r="F21" s="1322"/>
      <c r="G21" s="426">
        <v>43861</v>
      </c>
      <c r="H21" s="1312">
        <v>5</v>
      </c>
      <c r="I21" s="1313"/>
      <c r="J21" s="1308">
        <v>5000</v>
      </c>
      <c r="K21" s="1309"/>
      <c r="M21" s="73"/>
      <c r="N21" s="241"/>
      <c r="O21" s="213"/>
      <c r="P21" s="210"/>
      <c r="Q21" s="241"/>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row>
    <row r="22" spans="1:69">
      <c r="A22" s="10"/>
      <c r="B22" s="68"/>
      <c r="C22" s="1320" t="s">
        <v>230</v>
      </c>
      <c r="D22" s="1321"/>
      <c r="E22" s="1321"/>
      <c r="F22" s="1322"/>
      <c r="G22" s="426"/>
      <c r="H22" s="1312"/>
      <c r="I22" s="1313"/>
      <c r="J22" s="1308"/>
      <c r="K22" s="1309"/>
      <c r="M22" s="73"/>
      <c r="N22" s="241"/>
      <c r="O22" s="210"/>
      <c r="P22" s="210"/>
      <c r="Q22" s="241"/>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73"/>
      <c r="AY22" s="73"/>
      <c r="AZ22" s="73"/>
      <c r="BA22" s="73"/>
      <c r="BB22" s="73"/>
      <c r="BC22" s="73"/>
      <c r="BD22" s="73"/>
      <c r="BE22" s="73"/>
      <c r="BF22" s="73"/>
      <c r="BG22" s="73"/>
      <c r="BH22" s="73"/>
      <c r="BI22" s="73"/>
      <c r="BJ22" s="73"/>
      <c r="BK22" s="73"/>
      <c r="BL22" s="73"/>
      <c r="BM22" s="73"/>
      <c r="BN22" s="73"/>
      <c r="BO22" s="73"/>
      <c r="BP22" s="73"/>
      <c r="BQ22" s="73"/>
    </row>
    <row r="23" spans="1:69">
      <c r="A23" s="10"/>
      <c r="B23" s="68"/>
      <c r="C23" s="1320" t="s">
        <v>231</v>
      </c>
      <c r="D23" s="1253"/>
      <c r="E23" s="1253"/>
      <c r="F23" s="1254"/>
      <c r="G23" s="426"/>
      <c r="H23" s="1312"/>
      <c r="I23" s="1313"/>
      <c r="J23" s="1308"/>
      <c r="K23" s="1309"/>
      <c r="M23" s="73"/>
      <c r="N23" s="241"/>
      <c r="O23" s="210"/>
      <c r="P23" s="210"/>
      <c r="Q23" s="241"/>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c r="AS23" s="73"/>
      <c r="AT23" s="73"/>
      <c r="AU23" s="73"/>
      <c r="AV23" s="73"/>
      <c r="AW23" s="73"/>
      <c r="AX23" s="73"/>
      <c r="AY23" s="73"/>
      <c r="AZ23" s="73"/>
      <c r="BA23" s="73"/>
      <c r="BB23" s="73"/>
      <c r="BC23" s="73"/>
      <c r="BD23" s="73"/>
      <c r="BE23" s="73"/>
      <c r="BF23" s="73"/>
      <c r="BG23" s="73"/>
      <c r="BH23" s="73"/>
      <c r="BI23" s="73"/>
      <c r="BJ23" s="73"/>
      <c r="BK23" s="73"/>
      <c r="BL23" s="73"/>
      <c r="BM23" s="73"/>
      <c r="BN23" s="73"/>
      <c r="BO23" s="73"/>
      <c r="BP23" s="73"/>
      <c r="BQ23" s="73"/>
    </row>
    <row r="24" spans="1:69">
      <c r="A24" s="10"/>
      <c r="B24" s="68"/>
      <c r="C24" s="1320" t="s">
        <v>232</v>
      </c>
      <c r="D24" s="1321"/>
      <c r="E24" s="1321"/>
      <c r="F24" s="1322"/>
      <c r="G24" s="426"/>
      <c r="H24" s="1312"/>
      <c r="I24" s="1313"/>
      <c r="J24" s="1308"/>
      <c r="K24" s="1309"/>
      <c r="M24" s="73"/>
      <c r="N24" s="241"/>
      <c r="O24" s="210"/>
      <c r="P24" s="210"/>
      <c r="Q24" s="241"/>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c r="AS24" s="73"/>
      <c r="AT24" s="73"/>
      <c r="AU24" s="73"/>
      <c r="AV24" s="73"/>
      <c r="AW24" s="73"/>
      <c r="AX24" s="73"/>
      <c r="AY24" s="73"/>
      <c r="AZ24" s="73"/>
      <c r="BA24" s="73"/>
      <c r="BB24" s="73"/>
      <c r="BC24" s="73"/>
      <c r="BD24" s="73"/>
      <c r="BE24" s="73"/>
      <c r="BF24" s="73"/>
      <c r="BG24" s="73"/>
      <c r="BH24" s="73"/>
      <c r="BI24" s="73"/>
      <c r="BJ24" s="73"/>
      <c r="BK24" s="73"/>
      <c r="BL24" s="73"/>
      <c r="BM24" s="73"/>
      <c r="BN24" s="73"/>
      <c r="BO24" s="73"/>
      <c r="BP24" s="73"/>
      <c r="BQ24" s="73"/>
    </row>
    <row r="25" spans="1:69">
      <c r="A25" s="10"/>
      <c r="B25" s="68"/>
      <c r="C25" s="1320" t="s">
        <v>233</v>
      </c>
      <c r="D25" s="1321"/>
      <c r="E25" s="1321"/>
      <c r="F25" s="1322"/>
      <c r="G25" s="426"/>
      <c r="H25" s="1312"/>
      <c r="I25" s="1313"/>
      <c r="J25" s="1308"/>
      <c r="K25" s="1309"/>
      <c r="M25" s="73"/>
      <c r="N25" s="241"/>
      <c r="O25" s="210"/>
      <c r="P25" s="210"/>
      <c r="Q25" s="241"/>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c r="AS25" s="73"/>
      <c r="AT25" s="73"/>
      <c r="AU25" s="73"/>
      <c r="AV25" s="73"/>
      <c r="AW25" s="73"/>
      <c r="AX25" s="73"/>
      <c r="AY25" s="73"/>
      <c r="AZ25" s="73"/>
      <c r="BA25" s="73"/>
      <c r="BB25" s="73"/>
      <c r="BC25" s="73"/>
      <c r="BD25" s="73"/>
      <c r="BE25" s="73"/>
      <c r="BF25" s="73"/>
      <c r="BG25" s="73"/>
      <c r="BH25" s="73"/>
      <c r="BI25" s="73"/>
      <c r="BJ25" s="73"/>
      <c r="BK25" s="73"/>
      <c r="BL25" s="73"/>
      <c r="BM25" s="73"/>
      <c r="BN25" s="73"/>
      <c r="BO25" s="73"/>
      <c r="BP25" s="73"/>
      <c r="BQ25" s="73"/>
    </row>
    <row r="26" spans="1:69" ht="11.25" thickBot="1">
      <c r="A26" s="10"/>
      <c r="B26" s="68"/>
      <c r="C26" s="1255" t="s">
        <v>247</v>
      </c>
      <c r="D26" s="1256"/>
      <c r="E26" s="1256"/>
      <c r="F26" s="1257"/>
      <c r="G26" s="427"/>
      <c r="H26" s="1314"/>
      <c r="I26" s="1315"/>
      <c r="J26" s="1310"/>
      <c r="K26" s="1311"/>
      <c r="M26" s="73"/>
      <c r="N26" s="73"/>
      <c r="Q26" s="73"/>
      <c r="R26" s="73"/>
      <c r="S26" s="73"/>
      <c r="T26" s="73"/>
      <c r="U26" s="73"/>
      <c r="V26" s="73"/>
      <c r="W26" s="73"/>
      <c r="X26" s="73"/>
      <c r="Y26" s="73"/>
      <c r="Z26" s="73"/>
      <c r="AA26" s="73"/>
      <c r="AB26" s="73"/>
      <c r="AC26" s="73"/>
      <c r="AD26" s="73"/>
      <c r="AE26" s="73"/>
      <c r="AF26" s="73"/>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73"/>
      <c r="BE26" s="73"/>
      <c r="BF26" s="73"/>
      <c r="BG26" s="73"/>
      <c r="BH26" s="73"/>
      <c r="BI26" s="73"/>
      <c r="BJ26" s="73"/>
      <c r="BK26" s="73"/>
      <c r="BL26" s="73"/>
      <c r="BM26" s="73"/>
      <c r="BN26" s="73"/>
      <c r="BO26" s="73"/>
      <c r="BP26" s="73"/>
      <c r="BQ26" s="73"/>
    </row>
    <row r="27" spans="1:69">
      <c r="A27" s="10"/>
      <c r="B27" s="186"/>
      <c r="C27" s="73"/>
      <c r="D27" s="73"/>
      <c r="E27" s="73"/>
      <c r="F27" s="73"/>
      <c r="G27" s="73"/>
      <c r="H27" s="73"/>
      <c r="I27" s="73"/>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row>
    <row r="28" spans="1:69" ht="12.75">
      <c r="A28" s="10"/>
      <c r="B28" s="75" t="s">
        <v>318</v>
      </c>
      <c r="C28" s="73"/>
      <c r="D28" s="73"/>
      <c r="E28" s="73"/>
      <c r="F28" s="73"/>
      <c r="G28" s="73"/>
      <c r="H28" s="73"/>
      <c r="I28" s="73"/>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row>
    <row r="29" spans="1:69" ht="12.75" hidden="1" outlineLevel="1">
      <c r="A29" s="10"/>
      <c r="B29" s="186"/>
      <c r="C29" s="73"/>
      <c r="D29" s="73"/>
      <c r="E29" s="73"/>
      <c r="F29" s="73"/>
      <c r="G29" s="73"/>
      <c r="H29" s="73"/>
      <c r="I29" s="73"/>
      <c r="J29" s="78">
        <v>1</v>
      </c>
      <c r="K29" s="78">
        <v>2</v>
      </c>
      <c r="L29" s="78">
        <v>3</v>
      </c>
      <c r="M29" s="78">
        <v>4</v>
      </c>
      <c r="N29" s="78">
        <v>5</v>
      </c>
      <c r="O29" s="78">
        <v>6</v>
      </c>
      <c r="P29" s="78">
        <v>7</v>
      </c>
      <c r="Q29" s="78">
        <v>8</v>
      </c>
      <c r="R29" s="78">
        <v>9</v>
      </c>
      <c r="S29" s="78">
        <v>10</v>
      </c>
      <c r="T29" s="78">
        <v>11</v>
      </c>
      <c r="U29" s="78">
        <v>12</v>
      </c>
      <c r="V29" s="78">
        <v>13</v>
      </c>
      <c r="W29" s="78">
        <v>14</v>
      </c>
      <c r="X29" s="78">
        <v>15</v>
      </c>
      <c r="Y29" s="78">
        <v>16</v>
      </c>
      <c r="Z29" s="78">
        <v>17</v>
      </c>
      <c r="AA29" s="78">
        <v>18</v>
      </c>
      <c r="AB29" s="78">
        <v>19</v>
      </c>
      <c r="AC29" s="78">
        <v>20</v>
      </c>
      <c r="AD29" s="78">
        <v>21</v>
      </c>
      <c r="AE29" s="78">
        <v>22</v>
      </c>
      <c r="AF29" s="78">
        <v>23</v>
      </c>
      <c r="AG29" s="78">
        <v>24</v>
      </c>
      <c r="AH29" s="78">
        <v>25</v>
      </c>
      <c r="AI29" s="78">
        <v>26</v>
      </c>
      <c r="AJ29" s="78">
        <v>27</v>
      </c>
      <c r="AK29" s="78">
        <v>28</v>
      </c>
      <c r="AL29" s="78">
        <v>29</v>
      </c>
      <c r="AM29" s="78">
        <v>30</v>
      </c>
      <c r="AN29" s="78">
        <v>31</v>
      </c>
      <c r="AO29" s="78">
        <v>32</v>
      </c>
      <c r="AP29" s="78">
        <v>33</v>
      </c>
      <c r="AQ29" s="78">
        <v>34</v>
      </c>
      <c r="AR29" s="78">
        <v>35</v>
      </c>
      <c r="AS29" s="78">
        <v>36</v>
      </c>
      <c r="AT29" s="78">
        <v>37</v>
      </c>
      <c r="AU29" s="78">
        <v>38</v>
      </c>
      <c r="AV29" s="78">
        <v>39</v>
      </c>
      <c r="AW29" s="78">
        <v>40</v>
      </c>
      <c r="AX29" s="78">
        <v>41</v>
      </c>
      <c r="AY29" s="78">
        <v>42</v>
      </c>
      <c r="AZ29" s="78">
        <v>43</v>
      </c>
      <c r="BA29" s="78">
        <v>44</v>
      </c>
      <c r="BB29" s="78">
        <v>45</v>
      </c>
      <c r="BC29" s="78">
        <v>46</v>
      </c>
      <c r="BD29" s="78">
        <v>47</v>
      </c>
      <c r="BE29" s="78">
        <v>48</v>
      </c>
      <c r="BF29" s="78">
        <v>49</v>
      </c>
      <c r="BG29" s="78">
        <v>50</v>
      </c>
      <c r="BH29" s="78">
        <v>51</v>
      </c>
      <c r="BI29" s="78">
        <v>52</v>
      </c>
      <c r="BJ29" s="78">
        <v>53</v>
      </c>
      <c r="BK29" s="78">
        <v>54</v>
      </c>
      <c r="BL29" s="78">
        <v>55</v>
      </c>
      <c r="BM29" s="78">
        <v>56</v>
      </c>
      <c r="BN29" s="78">
        <v>57</v>
      </c>
      <c r="BO29" s="78">
        <v>58</v>
      </c>
      <c r="BP29" s="78">
        <v>59</v>
      </c>
      <c r="BQ29" s="78">
        <v>60</v>
      </c>
    </row>
    <row r="30" spans="1:69" hidden="1" outlineLevel="1" collapsed="1">
      <c r="B30" s="68"/>
      <c r="C30" s="68"/>
      <c r="D30" s="68"/>
      <c r="E30" s="68"/>
      <c r="F30" s="68"/>
      <c r="G30" s="68"/>
      <c r="H30" s="68"/>
      <c r="I30" s="68"/>
      <c r="J30" s="79">
        <v>100</v>
      </c>
      <c r="K30" s="79">
        <v>99</v>
      </c>
      <c r="L30" s="79">
        <v>98</v>
      </c>
      <c r="M30" s="79">
        <v>97</v>
      </c>
      <c r="N30" s="79">
        <v>96</v>
      </c>
      <c r="O30" s="79">
        <v>95</v>
      </c>
      <c r="P30" s="79">
        <v>94</v>
      </c>
      <c r="Q30" s="79">
        <v>93</v>
      </c>
      <c r="R30" s="79">
        <v>92</v>
      </c>
      <c r="S30" s="79">
        <v>91</v>
      </c>
      <c r="T30" s="79">
        <v>90</v>
      </c>
      <c r="U30" s="79">
        <v>89</v>
      </c>
      <c r="V30" s="79">
        <v>88</v>
      </c>
      <c r="W30" s="79">
        <v>87</v>
      </c>
      <c r="X30" s="79">
        <v>86</v>
      </c>
      <c r="Y30" s="79">
        <v>85</v>
      </c>
      <c r="Z30" s="79">
        <v>84</v>
      </c>
      <c r="AA30" s="79">
        <v>83</v>
      </c>
      <c r="AB30" s="79">
        <v>82</v>
      </c>
      <c r="AC30" s="79">
        <v>81</v>
      </c>
      <c r="AD30" s="79">
        <v>80</v>
      </c>
      <c r="AE30" s="79">
        <v>79</v>
      </c>
      <c r="AF30" s="79">
        <v>78</v>
      </c>
      <c r="AG30" s="79">
        <v>77</v>
      </c>
      <c r="AH30" s="79">
        <v>76</v>
      </c>
      <c r="AI30" s="79">
        <v>75</v>
      </c>
      <c r="AJ30" s="79">
        <v>74</v>
      </c>
      <c r="AK30" s="79">
        <v>73</v>
      </c>
      <c r="AL30" s="79">
        <v>72</v>
      </c>
      <c r="AM30" s="79">
        <v>71</v>
      </c>
      <c r="AN30" s="79">
        <v>70</v>
      </c>
      <c r="AO30" s="79">
        <v>69</v>
      </c>
      <c r="AP30" s="79">
        <v>68</v>
      </c>
      <c r="AQ30" s="79">
        <v>67</v>
      </c>
      <c r="AR30" s="79">
        <v>66</v>
      </c>
      <c r="AS30" s="79">
        <v>65</v>
      </c>
      <c r="AT30" s="79">
        <v>64</v>
      </c>
      <c r="AU30" s="79">
        <v>63</v>
      </c>
      <c r="AV30" s="79">
        <v>62</v>
      </c>
      <c r="AW30" s="79">
        <v>61</v>
      </c>
      <c r="AX30" s="79">
        <v>60</v>
      </c>
      <c r="AY30" s="79">
        <v>59</v>
      </c>
      <c r="AZ30" s="79">
        <v>58</v>
      </c>
      <c r="BA30" s="79">
        <v>57</v>
      </c>
      <c r="BB30" s="79">
        <v>56</v>
      </c>
      <c r="BC30" s="79">
        <v>55</v>
      </c>
      <c r="BD30" s="79">
        <v>54</v>
      </c>
      <c r="BE30" s="79">
        <v>53</v>
      </c>
      <c r="BF30" s="79">
        <v>52</v>
      </c>
      <c r="BG30" s="79">
        <v>51</v>
      </c>
      <c r="BH30" s="79">
        <v>50</v>
      </c>
      <c r="BI30" s="79">
        <v>49</v>
      </c>
      <c r="BJ30" s="79">
        <v>48</v>
      </c>
      <c r="BK30" s="79">
        <v>47</v>
      </c>
      <c r="BL30" s="79">
        <v>46</v>
      </c>
      <c r="BM30" s="79">
        <v>45</v>
      </c>
      <c r="BN30" s="79">
        <v>44</v>
      </c>
      <c r="BO30" s="79">
        <v>43</v>
      </c>
      <c r="BP30" s="79">
        <v>42</v>
      </c>
      <c r="BQ30" s="79">
        <v>41</v>
      </c>
    </row>
    <row r="31" spans="1:69" collapsed="1">
      <c r="A31" s="210"/>
      <c r="B31" s="68"/>
      <c r="C31" s="68"/>
      <c r="D31" s="68"/>
      <c r="E31" s="68"/>
      <c r="F31" s="68"/>
      <c r="G31" s="68"/>
      <c r="H31" s="68"/>
      <c r="I31" s="68"/>
      <c r="J31" s="79">
        <v>60</v>
      </c>
      <c r="K31" s="79">
        <v>60</v>
      </c>
      <c r="L31" s="79">
        <v>60</v>
      </c>
      <c r="M31" s="79">
        <v>60</v>
      </c>
      <c r="N31" s="79">
        <v>60</v>
      </c>
      <c r="O31" s="79">
        <v>60</v>
      </c>
      <c r="P31" s="79">
        <v>60</v>
      </c>
      <c r="Q31" s="79">
        <v>60</v>
      </c>
      <c r="R31" s="79">
        <v>60</v>
      </c>
      <c r="S31" s="79">
        <v>60</v>
      </c>
      <c r="T31" s="79">
        <v>60</v>
      </c>
      <c r="U31" s="79">
        <v>60</v>
      </c>
      <c r="V31" s="79">
        <v>60</v>
      </c>
      <c r="W31" s="79">
        <v>60</v>
      </c>
      <c r="X31" s="79">
        <v>60</v>
      </c>
      <c r="Y31" s="79">
        <v>60</v>
      </c>
      <c r="Z31" s="79">
        <v>60</v>
      </c>
      <c r="AA31" s="79">
        <v>60</v>
      </c>
      <c r="AB31" s="79">
        <v>60</v>
      </c>
      <c r="AC31" s="79">
        <v>60</v>
      </c>
      <c r="AD31" s="79">
        <v>60</v>
      </c>
      <c r="AE31" s="79">
        <v>60</v>
      </c>
      <c r="AF31" s="79">
        <v>60</v>
      </c>
      <c r="AG31" s="79">
        <v>60</v>
      </c>
      <c r="AH31" s="79">
        <v>60</v>
      </c>
      <c r="AI31" s="79">
        <v>60</v>
      </c>
      <c r="AJ31" s="79">
        <v>60</v>
      </c>
      <c r="AK31" s="79">
        <v>60</v>
      </c>
      <c r="AL31" s="79">
        <v>60</v>
      </c>
      <c r="AM31" s="79">
        <v>60</v>
      </c>
      <c r="AN31" s="79">
        <v>60</v>
      </c>
      <c r="AO31" s="79">
        <v>60</v>
      </c>
      <c r="AP31" s="79">
        <v>60</v>
      </c>
      <c r="AQ31" s="79">
        <v>60</v>
      </c>
      <c r="AR31" s="79">
        <v>60</v>
      </c>
      <c r="AS31" s="79">
        <v>60</v>
      </c>
      <c r="AT31" s="79">
        <v>60</v>
      </c>
      <c r="AU31" s="79">
        <v>60</v>
      </c>
      <c r="AV31" s="79">
        <v>60</v>
      </c>
      <c r="AW31" s="79">
        <v>60</v>
      </c>
      <c r="AX31" s="79">
        <v>60</v>
      </c>
      <c r="AY31" s="79">
        <v>60</v>
      </c>
      <c r="AZ31" s="79">
        <v>60</v>
      </c>
      <c r="BA31" s="79">
        <v>60</v>
      </c>
      <c r="BB31" s="79">
        <v>60</v>
      </c>
      <c r="BC31" s="79">
        <v>60</v>
      </c>
      <c r="BD31" s="79">
        <v>60</v>
      </c>
      <c r="BE31" s="79">
        <v>60</v>
      </c>
      <c r="BF31" s="79">
        <v>60</v>
      </c>
      <c r="BG31" s="79">
        <v>60</v>
      </c>
      <c r="BH31" s="79">
        <v>60</v>
      </c>
      <c r="BI31" s="79">
        <v>60</v>
      </c>
      <c r="BJ31" s="79">
        <v>60</v>
      </c>
      <c r="BK31" s="79">
        <v>60</v>
      </c>
      <c r="BL31" s="79">
        <v>60</v>
      </c>
      <c r="BM31" s="79">
        <v>60</v>
      </c>
      <c r="BN31" s="79">
        <v>60</v>
      </c>
      <c r="BO31" s="79">
        <v>60</v>
      </c>
      <c r="BP31" s="79">
        <v>60</v>
      </c>
      <c r="BQ31" s="79">
        <v>60</v>
      </c>
    </row>
    <row r="32" spans="1:69" ht="11.25">
      <c r="A32" s="239"/>
      <c r="B32" s="80"/>
      <c r="C32" s="82" t="s">
        <v>49</v>
      </c>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row>
    <row r="33" spans="1:69" ht="10.5" customHeight="1">
      <c r="A33" s="239"/>
      <c r="B33" s="80"/>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row>
    <row r="34" spans="1:69">
      <c r="A34" s="239"/>
      <c r="B34" s="80"/>
      <c r="C34" s="80"/>
      <c r="D34" s="83" t="s">
        <v>52</v>
      </c>
      <c r="E34" s="80"/>
      <c r="F34" s="80"/>
      <c r="G34" s="1307" t="s">
        <v>226</v>
      </c>
      <c r="H34" s="1307"/>
      <c r="I34" s="1307"/>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row>
    <row r="35" spans="1:69">
      <c r="A35" s="239"/>
      <c r="B35" s="80"/>
      <c r="C35" s="80"/>
      <c r="D35" s="80"/>
      <c r="E35" s="80"/>
      <c r="F35" s="80"/>
      <c r="G35" s="235">
        <v>5</v>
      </c>
      <c r="H35" s="80" t="s">
        <v>76</v>
      </c>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row>
    <row r="36" spans="1:69">
      <c r="A36" s="239"/>
      <c r="B36" s="80"/>
      <c r="C36" s="80"/>
      <c r="D36" s="84" t="s">
        <v>53</v>
      </c>
      <c r="E36" s="80"/>
      <c r="F36" s="80"/>
      <c r="G36" s="80"/>
      <c r="H36" s="80"/>
      <c r="I36" s="80"/>
      <c r="J36" s="76">
        <v>0</v>
      </c>
      <c r="K36" s="76">
        <v>-83.333333333333329</v>
      </c>
      <c r="L36" s="76">
        <v>-166.66666666666666</v>
      </c>
      <c r="M36" s="76">
        <v>-250</v>
      </c>
      <c r="N36" s="76">
        <v>-333.33333333333331</v>
      </c>
      <c r="O36" s="76">
        <v>-416.66666666666663</v>
      </c>
      <c r="P36" s="76">
        <v>125200</v>
      </c>
      <c r="Q36" s="76">
        <v>125116.66666666667</v>
      </c>
      <c r="R36" s="76">
        <v>125033.33333333334</v>
      </c>
      <c r="S36" s="76">
        <v>124950.00000000001</v>
      </c>
      <c r="T36" s="76">
        <v>124866.66666666669</v>
      </c>
      <c r="U36" s="76">
        <v>124783.33333333336</v>
      </c>
      <c r="V36" s="76">
        <v>124700.00000000003</v>
      </c>
      <c r="W36" s="76">
        <v>124616.6666666667</v>
      </c>
      <c r="X36" s="76">
        <v>124533.33333333337</v>
      </c>
      <c r="Y36" s="76">
        <v>124450.00000000004</v>
      </c>
      <c r="Z36" s="76">
        <v>124366.66666666672</v>
      </c>
      <c r="AA36" s="76">
        <v>124283.33333333339</v>
      </c>
      <c r="AB36" s="76">
        <v>124200.00000000006</v>
      </c>
      <c r="AC36" s="76">
        <v>124116.66666666673</v>
      </c>
      <c r="AD36" s="76">
        <v>124033.3333333334</v>
      </c>
      <c r="AE36" s="76">
        <v>123950.00000000007</v>
      </c>
      <c r="AF36" s="76">
        <v>123866.66666666674</v>
      </c>
      <c r="AG36" s="76">
        <v>123783.33333333342</v>
      </c>
      <c r="AH36" s="76">
        <v>123700.00000000009</v>
      </c>
      <c r="AI36" s="76">
        <v>123616.66666666676</v>
      </c>
      <c r="AJ36" s="76">
        <v>123533.33333333343</v>
      </c>
      <c r="AK36" s="76">
        <v>123450.0000000001</v>
      </c>
      <c r="AL36" s="76">
        <v>123366.66666666677</v>
      </c>
      <c r="AM36" s="76">
        <v>123283.33333333344</v>
      </c>
      <c r="AN36" s="76">
        <v>123200.00000000012</v>
      </c>
      <c r="AO36" s="76">
        <v>123116.66666666679</v>
      </c>
      <c r="AP36" s="76">
        <v>123033.33333333346</v>
      </c>
      <c r="AQ36" s="76">
        <v>122950.00000000013</v>
      </c>
      <c r="AR36" s="76">
        <v>122866.6666666668</v>
      </c>
      <c r="AS36" s="76">
        <v>122783.33333333347</v>
      </c>
      <c r="AT36" s="76">
        <v>122700.00000000015</v>
      </c>
      <c r="AU36" s="76">
        <v>122616.66666666682</v>
      </c>
      <c r="AV36" s="76">
        <v>122533.33333333349</v>
      </c>
      <c r="AW36" s="76">
        <v>122450.00000000016</v>
      </c>
      <c r="AX36" s="76">
        <v>122366.66666666683</v>
      </c>
      <c r="AY36" s="76">
        <v>122283.3333333335</v>
      </c>
      <c r="AZ36" s="76">
        <v>122200.00000000017</v>
      </c>
      <c r="BA36" s="76">
        <v>122116.66666666685</v>
      </c>
      <c r="BB36" s="76">
        <v>122033.33333333352</v>
      </c>
      <c r="BC36" s="76">
        <v>121950.00000000019</v>
      </c>
      <c r="BD36" s="76">
        <v>121866.66666666686</v>
      </c>
      <c r="BE36" s="76">
        <v>121783.33333333353</v>
      </c>
      <c r="BF36" s="76">
        <v>121700.0000000002</v>
      </c>
      <c r="BG36" s="76">
        <v>121616.66666666688</v>
      </c>
      <c r="BH36" s="76">
        <v>121533.33333333355</v>
      </c>
      <c r="BI36" s="76">
        <v>121450.00000000022</v>
      </c>
      <c r="BJ36" s="76">
        <v>121366.66666666689</v>
      </c>
      <c r="BK36" s="76">
        <v>121283.33333333356</v>
      </c>
      <c r="BL36" s="76">
        <v>121200.00000000023</v>
      </c>
      <c r="BM36" s="76">
        <v>121116.6666666669</v>
      </c>
      <c r="BN36" s="76">
        <v>121033.33333333358</v>
      </c>
      <c r="BO36" s="76">
        <v>120950.00000000025</v>
      </c>
      <c r="BP36" s="76">
        <v>120866.66666666692</v>
      </c>
      <c r="BQ36" s="76">
        <v>120783.33333333359</v>
      </c>
    </row>
    <row r="37" spans="1:69">
      <c r="A37" s="239"/>
      <c r="B37" s="80"/>
      <c r="C37" s="80"/>
      <c r="D37" s="85" t="s">
        <v>54</v>
      </c>
      <c r="E37" s="80"/>
      <c r="F37" s="80"/>
      <c r="G37" s="80"/>
      <c r="H37" s="80"/>
      <c r="I37" s="80"/>
      <c r="J37" s="255">
        <v>0</v>
      </c>
      <c r="K37" s="255">
        <v>0</v>
      </c>
      <c r="L37" s="255">
        <v>0</v>
      </c>
      <c r="M37" s="255">
        <v>0</v>
      </c>
      <c r="N37" s="255">
        <v>0</v>
      </c>
      <c r="O37" s="255">
        <v>125700</v>
      </c>
      <c r="P37" s="255">
        <v>0</v>
      </c>
      <c r="Q37" s="255">
        <v>0</v>
      </c>
      <c r="R37" s="255">
        <v>0</v>
      </c>
      <c r="S37" s="255">
        <v>0</v>
      </c>
      <c r="T37" s="255">
        <v>0</v>
      </c>
      <c r="U37" s="255">
        <v>0</v>
      </c>
      <c r="V37" s="255">
        <v>0</v>
      </c>
      <c r="W37" s="255">
        <v>0</v>
      </c>
      <c r="X37" s="255">
        <v>0</v>
      </c>
      <c r="Y37" s="255">
        <v>0</v>
      </c>
      <c r="Z37" s="255">
        <v>0</v>
      </c>
      <c r="AA37" s="255">
        <v>0</v>
      </c>
      <c r="AB37" s="255">
        <v>0</v>
      </c>
      <c r="AC37" s="255">
        <v>0</v>
      </c>
      <c r="AD37" s="255">
        <v>0</v>
      </c>
      <c r="AE37" s="255">
        <v>0</v>
      </c>
      <c r="AF37" s="255">
        <v>0</v>
      </c>
      <c r="AG37" s="255">
        <v>0</v>
      </c>
      <c r="AH37" s="255">
        <v>0</v>
      </c>
      <c r="AI37" s="255">
        <v>0</v>
      </c>
      <c r="AJ37" s="255">
        <v>0</v>
      </c>
      <c r="AK37" s="255">
        <v>0</v>
      </c>
      <c r="AL37" s="255">
        <v>0</v>
      </c>
      <c r="AM37" s="255">
        <v>0</v>
      </c>
      <c r="AN37" s="255">
        <v>0</v>
      </c>
      <c r="AO37" s="255">
        <v>0</v>
      </c>
      <c r="AP37" s="255">
        <v>0</v>
      </c>
      <c r="AQ37" s="255">
        <v>0</v>
      </c>
      <c r="AR37" s="255">
        <v>0</v>
      </c>
      <c r="AS37" s="255">
        <v>0</v>
      </c>
      <c r="AT37" s="255">
        <v>0</v>
      </c>
      <c r="AU37" s="255">
        <v>0</v>
      </c>
      <c r="AV37" s="255">
        <v>0</v>
      </c>
      <c r="AW37" s="255">
        <v>0</v>
      </c>
      <c r="AX37" s="255">
        <v>0</v>
      </c>
      <c r="AY37" s="255">
        <v>0</v>
      </c>
      <c r="AZ37" s="255">
        <v>0</v>
      </c>
      <c r="BA37" s="255">
        <v>0</v>
      </c>
      <c r="BB37" s="255">
        <v>0</v>
      </c>
      <c r="BC37" s="255">
        <v>0</v>
      </c>
      <c r="BD37" s="255">
        <v>0</v>
      </c>
      <c r="BE37" s="255">
        <v>0</v>
      </c>
      <c r="BF37" s="255">
        <v>0</v>
      </c>
      <c r="BG37" s="255">
        <v>0</v>
      </c>
      <c r="BH37" s="255">
        <v>0</v>
      </c>
      <c r="BI37" s="255">
        <v>0</v>
      </c>
      <c r="BJ37" s="255">
        <v>0</v>
      </c>
      <c r="BK37" s="255">
        <v>0</v>
      </c>
      <c r="BL37" s="255">
        <v>0</v>
      </c>
      <c r="BM37" s="255">
        <v>0</v>
      </c>
      <c r="BN37" s="255">
        <v>0</v>
      </c>
      <c r="BO37" s="255">
        <v>0</v>
      </c>
      <c r="BP37" s="255">
        <v>0</v>
      </c>
      <c r="BQ37" s="255">
        <v>0</v>
      </c>
    </row>
    <row r="38" spans="1:69" ht="11.25" thickBot="1">
      <c r="A38" s="239"/>
      <c r="B38" s="80"/>
      <c r="C38" s="80"/>
      <c r="D38" s="85" t="s">
        <v>55</v>
      </c>
      <c r="E38" s="80"/>
      <c r="F38" s="80"/>
      <c r="G38" s="80"/>
      <c r="H38" s="80"/>
      <c r="I38" s="80"/>
      <c r="J38" s="258">
        <v>83.333333333333329</v>
      </c>
      <c r="K38" s="258">
        <v>83.333333333333329</v>
      </c>
      <c r="L38" s="258">
        <v>83.333333333333329</v>
      </c>
      <c r="M38" s="258">
        <v>83.333333333333329</v>
      </c>
      <c r="N38" s="258">
        <v>83.333333333333329</v>
      </c>
      <c r="O38" s="258">
        <v>83.333333333333329</v>
      </c>
      <c r="P38" s="258">
        <v>83.333333333333329</v>
      </c>
      <c r="Q38" s="258">
        <v>83.333333333333329</v>
      </c>
      <c r="R38" s="258">
        <v>83.333333333333329</v>
      </c>
      <c r="S38" s="258">
        <v>83.333333333333329</v>
      </c>
      <c r="T38" s="258">
        <v>83.333333333333329</v>
      </c>
      <c r="U38" s="258">
        <v>83.333333333333329</v>
      </c>
      <c r="V38" s="258">
        <v>83.333333333333329</v>
      </c>
      <c r="W38" s="258">
        <v>83.333333333333329</v>
      </c>
      <c r="X38" s="258">
        <v>83.333333333333329</v>
      </c>
      <c r="Y38" s="258">
        <v>83.333333333333329</v>
      </c>
      <c r="Z38" s="258">
        <v>83.333333333333329</v>
      </c>
      <c r="AA38" s="258">
        <v>83.333333333333329</v>
      </c>
      <c r="AB38" s="258">
        <v>83.333333333333329</v>
      </c>
      <c r="AC38" s="258">
        <v>83.333333333333329</v>
      </c>
      <c r="AD38" s="258">
        <v>83.333333333333329</v>
      </c>
      <c r="AE38" s="258">
        <v>83.333333333333329</v>
      </c>
      <c r="AF38" s="258">
        <v>83.333333333333329</v>
      </c>
      <c r="AG38" s="258">
        <v>83.333333333333329</v>
      </c>
      <c r="AH38" s="258">
        <v>83.333333333333329</v>
      </c>
      <c r="AI38" s="258">
        <v>83.333333333333329</v>
      </c>
      <c r="AJ38" s="258">
        <v>83.333333333333329</v>
      </c>
      <c r="AK38" s="258">
        <v>83.333333333333329</v>
      </c>
      <c r="AL38" s="258">
        <v>83.333333333333329</v>
      </c>
      <c r="AM38" s="258">
        <v>83.333333333333329</v>
      </c>
      <c r="AN38" s="258">
        <v>83.333333333333329</v>
      </c>
      <c r="AO38" s="258">
        <v>83.333333333333329</v>
      </c>
      <c r="AP38" s="258">
        <v>83.333333333333329</v>
      </c>
      <c r="AQ38" s="258">
        <v>83.333333333333329</v>
      </c>
      <c r="AR38" s="258">
        <v>83.333333333333329</v>
      </c>
      <c r="AS38" s="258">
        <v>83.333333333333329</v>
      </c>
      <c r="AT38" s="258">
        <v>83.333333333333329</v>
      </c>
      <c r="AU38" s="258">
        <v>83.333333333333329</v>
      </c>
      <c r="AV38" s="258">
        <v>83.333333333333329</v>
      </c>
      <c r="AW38" s="258">
        <v>83.333333333333329</v>
      </c>
      <c r="AX38" s="258">
        <v>83.333333333333329</v>
      </c>
      <c r="AY38" s="258">
        <v>83.333333333333329</v>
      </c>
      <c r="AZ38" s="258">
        <v>83.333333333333329</v>
      </c>
      <c r="BA38" s="258">
        <v>83.333333333333329</v>
      </c>
      <c r="BB38" s="258">
        <v>83.333333333333329</v>
      </c>
      <c r="BC38" s="258">
        <v>83.333333333333329</v>
      </c>
      <c r="BD38" s="258">
        <v>83.333333333333329</v>
      </c>
      <c r="BE38" s="258">
        <v>83.333333333333329</v>
      </c>
      <c r="BF38" s="258">
        <v>83.333333333333329</v>
      </c>
      <c r="BG38" s="258">
        <v>83.333333333333329</v>
      </c>
      <c r="BH38" s="258">
        <v>83.333333333333329</v>
      </c>
      <c r="BI38" s="258">
        <v>83.333333333333329</v>
      </c>
      <c r="BJ38" s="258">
        <v>83.333333333333329</v>
      </c>
      <c r="BK38" s="258">
        <v>83.333333333333329</v>
      </c>
      <c r="BL38" s="258">
        <v>83.333333333333329</v>
      </c>
      <c r="BM38" s="258">
        <v>83.333333333333329</v>
      </c>
      <c r="BN38" s="258">
        <v>83.333333333333329</v>
      </c>
      <c r="BO38" s="258">
        <v>83.333333333333329</v>
      </c>
      <c r="BP38" s="258">
        <v>83.333333333333329</v>
      </c>
      <c r="BQ38" s="258">
        <v>83.333333333333329</v>
      </c>
    </row>
    <row r="39" spans="1:69" ht="11.25" thickBot="1">
      <c r="A39" s="239"/>
      <c r="B39" s="80"/>
      <c r="C39" s="80"/>
      <c r="D39" s="84" t="s">
        <v>56</v>
      </c>
      <c r="E39" s="80"/>
      <c r="F39" s="80"/>
      <c r="G39" s="80"/>
      <c r="H39" s="80"/>
      <c r="I39" s="251">
        <v>0</v>
      </c>
      <c r="J39" s="254">
        <v>-83.333333333333329</v>
      </c>
      <c r="K39" s="254">
        <v>-166.66666666666666</v>
      </c>
      <c r="L39" s="254">
        <v>-250</v>
      </c>
      <c r="M39" s="254">
        <v>-333.33333333333331</v>
      </c>
      <c r="N39" s="254">
        <v>-416.66666666666663</v>
      </c>
      <c r="O39" s="254">
        <v>125200</v>
      </c>
      <c r="P39" s="254">
        <v>125116.66666666667</v>
      </c>
      <c r="Q39" s="254">
        <v>125033.33333333334</v>
      </c>
      <c r="R39" s="254">
        <v>124950.00000000001</v>
      </c>
      <c r="S39" s="254">
        <v>124866.66666666669</v>
      </c>
      <c r="T39" s="254">
        <v>124783.33333333336</v>
      </c>
      <c r="U39" s="254">
        <v>124700.00000000003</v>
      </c>
      <c r="V39" s="254">
        <v>124616.6666666667</v>
      </c>
      <c r="W39" s="254">
        <v>124533.33333333337</v>
      </c>
      <c r="X39" s="254">
        <v>124450.00000000004</v>
      </c>
      <c r="Y39" s="254">
        <v>124366.66666666672</v>
      </c>
      <c r="Z39" s="254">
        <v>124283.33333333339</v>
      </c>
      <c r="AA39" s="254">
        <v>124200.00000000006</v>
      </c>
      <c r="AB39" s="254">
        <v>124116.66666666673</v>
      </c>
      <c r="AC39" s="254">
        <v>124033.3333333334</v>
      </c>
      <c r="AD39" s="254">
        <v>123950.00000000007</v>
      </c>
      <c r="AE39" s="254">
        <v>123866.66666666674</v>
      </c>
      <c r="AF39" s="254">
        <v>123783.33333333342</v>
      </c>
      <c r="AG39" s="254">
        <v>123700.00000000009</v>
      </c>
      <c r="AH39" s="254">
        <v>123616.66666666676</v>
      </c>
      <c r="AI39" s="254">
        <v>123533.33333333343</v>
      </c>
      <c r="AJ39" s="254">
        <v>123450.0000000001</v>
      </c>
      <c r="AK39" s="254">
        <v>123366.66666666677</v>
      </c>
      <c r="AL39" s="254">
        <v>123283.33333333344</v>
      </c>
      <c r="AM39" s="254">
        <v>123200.00000000012</v>
      </c>
      <c r="AN39" s="254">
        <v>123116.66666666679</v>
      </c>
      <c r="AO39" s="254">
        <v>123033.33333333346</v>
      </c>
      <c r="AP39" s="254">
        <v>122950.00000000013</v>
      </c>
      <c r="AQ39" s="254">
        <v>122866.6666666668</v>
      </c>
      <c r="AR39" s="254">
        <v>122783.33333333347</v>
      </c>
      <c r="AS39" s="254">
        <v>122700.00000000015</v>
      </c>
      <c r="AT39" s="254">
        <v>122616.66666666682</v>
      </c>
      <c r="AU39" s="254">
        <v>122533.33333333349</v>
      </c>
      <c r="AV39" s="254">
        <v>122450.00000000016</v>
      </c>
      <c r="AW39" s="254">
        <v>122366.66666666683</v>
      </c>
      <c r="AX39" s="254">
        <v>122283.3333333335</v>
      </c>
      <c r="AY39" s="254">
        <v>122200.00000000017</v>
      </c>
      <c r="AZ39" s="254">
        <v>122116.66666666685</v>
      </c>
      <c r="BA39" s="254">
        <v>122033.33333333352</v>
      </c>
      <c r="BB39" s="254">
        <v>121950.00000000019</v>
      </c>
      <c r="BC39" s="254">
        <v>121866.66666666686</v>
      </c>
      <c r="BD39" s="254">
        <v>121783.33333333353</v>
      </c>
      <c r="BE39" s="254">
        <v>121700.0000000002</v>
      </c>
      <c r="BF39" s="254">
        <v>121616.66666666688</v>
      </c>
      <c r="BG39" s="254">
        <v>121533.33333333355</v>
      </c>
      <c r="BH39" s="254">
        <v>121450.00000000022</v>
      </c>
      <c r="BI39" s="254">
        <v>121366.66666666689</v>
      </c>
      <c r="BJ39" s="254">
        <v>121283.33333333356</v>
      </c>
      <c r="BK39" s="254">
        <v>121200.00000000023</v>
      </c>
      <c r="BL39" s="254">
        <v>121116.6666666669</v>
      </c>
      <c r="BM39" s="254">
        <v>121033.33333333358</v>
      </c>
      <c r="BN39" s="254">
        <v>120950.00000000025</v>
      </c>
      <c r="BO39" s="254">
        <v>120866.66666666692</v>
      </c>
      <c r="BP39" s="254">
        <v>120783.33333333359</v>
      </c>
      <c r="BQ39" s="254">
        <v>120700.00000000026</v>
      </c>
    </row>
    <row r="40" spans="1:69">
      <c r="A40" s="239"/>
      <c r="B40" s="80"/>
      <c r="C40" s="80"/>
      <c r="D40" s="84"/>
      <c r="E40" s="80"/>
      <c r="F40" s="80"/>
      <c r="G40" s="80"/>
      <c r="H40" s="80"/>
      <c r="I40" s="80"/>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86"/>
      <c r="AI40" s="86"/>
      <c r="AJ40" s="86"/>
      <c r="AK40" s="86"/>
      <c r="AL40" s="86"/>
      <c r="AM40" s="86"/>
      <c r="AN40" s="86"/>
      <c r="AO40" s="86"/>
      <c r="AP40" s="86"/>
      <c r="AQ40" s="86"/>
      <c r="AR40" s="86"/>
      <c r="AS40" s="86"/>
      <c r="AT40" s="86"/>
      <c r="AU40" s="86"/>
      <c r="AV40" s="86"/>
      <c r="AW40" s="86"/>
      <c r="AX40" s="86"/>
      <c r="AY40" s="86"/>
      <c r="AZ40" s="86"/>
      <c r="BA40" s="86"/>
      <c r="BB40" s="86"/>
      <c r="BC40" s="86"/>
      <c r="BD40" s="86"/>
      <c r="BE40" s="86"/>
      <c r="BF40" s="86"/>
      <c r="BG40" s="86"/>
      <c r="BH40" s="86"/>
      <c r="BI40" s="86"/>
      <c r="BJ40" s="86"/>
      <c r="BK40" s="86"/>
      <c r="BL40" s="86"/>
      <c r="BM40" s="86"/>
      <c r="BN40" s="86"/>
      <c r="BO40" s="86"/>
      <c r="BP40" s="86"/>
      <c r="BQ40" s="86"/>
    </row>
    <row r="41" spans="1:69">
      <c r="A41" s="239"/>
      <c r="B41" s="80"/>
      <c r="C41" s="80"/>
      <c r="D41" s="80"/>
      <c r="E41" s="80"/>
      <c r="F41" s="80"/>
      <c r="G41" s="80"/>
      <c r="H41" s="80"/>
      <c r="I41" s="80"/>
      <c r="J41" s="81">
        <v>60</v>
      </c>
      <c r="K41" s="81">
        <v>60</v>
      </c>
      <c r="L41" s="81">
        <v>60</v>
      </c>
      <c r="M41" s="81">
        <v>60</v>
      </c>
      <c r="N41" s="81">
        <v>60</v>
      </c>
      <c r="O41" s="81">
        <v>60</v>
      </c>
      <c r="P41" s="81">
        <v>60</v>
      </c>
      <c r="Q41" s="81">
        <v>60</v>
      </c>
      <c r="R41" s="81">
        <v>60</v>
      </c>
      <c r="S41" s="81">
        <v>60</v>
      </c>
      <c r="T41" s="81">
        <v>60</v>
      </c>
      <c r="U41" s="81">
        <v>60</v>
      </c>
      <c r="V41" s="81">
        <v>60</v>
      </c>
      <c r="W41" s="81">
        <v>60</v>
      </c>
      <c r="X41" s="81">
        <v>60</v>
      </c>
      <c r="Y41" s="81">
        <v>60</v>
      </c>
      <c r="Z41" s="81">
        <v>60</v>
      </c>
      <c r="AA41" s="81">
        <v>60</v>
      </c>
      <c r="AB41" s="81">
        <v>60</v>
      </c>
      <c r="AC41" s="81">
        <v>60</v>
      </c>
      <c r="AD41" s="81">
        <v>60</v>
      </c>
      <c r="AE41" s="81">
        <v>60</v>
      </c>
      <c r="AF41" s="81">
        <v>60</v>
      </c>
      <c r="AG41" s="81">
        <v>60</v>
      </c>
      <c r="AH41" s="81">
        <v>60</v>
      </c>
      <c r="AI41" s="81">
        <v>60</v>
      </c>
      <c r="AJ41" s="81">
        <v>60</v>
      </c>
      <c r="AK41" s="81">
        <v>60</v>
      </c>
      <c r="AL41" s="81">
        <v>60</v>
      </c>
      <c r="AM41" s="81">
        <v>60</v>
      </c>
      <c r="AN41" s="81">
        <v>60</v>
      </c>
      <c r="AO41" s="81">
        <v>60</v>
      </c>
      <c r="AP41" s="81">
        <v>60</v>
      </c>
      <c r="AQ41" s="81">
        <v>60</v>
      </c>
      <c r="AR41" s="81">
        <v>60</v>
      </c>
      <c r="AS41" s="81">
        <v>60</v>
      </c>
      <c r="AT41" s="81">
        <v>60</v>
      </c>
      <c r="AU41" s="81">
        <v>60</v>
      </c>
      <c r="AV41" s="81">
        <v>60</v>
      </c>
      <c r="AW41" s="81">
        <v>60</v>
      </c>
      <c r="AX41" s="81">
        <v>60</v>
      </c>
      <c r="AY41" s="81">
        <v>60</v>
      </c>
      <c r="AZ41" s="81">
        <v>60</v>
      </c>
      <c r="BA41" s="81">
        <v>60</v>
      </c>
      <c r="BB41" s="81">
        <v>60</v>
      </c>
      <c r="BC41" s="81">
        <v>60</v>
      </c>
      <c r="BD41" s="81">
        <v>60</v>
      </c>
      <c r="BE41" s="81">
        <v>60</v>
      </c>
      <c r="BF41" s="81">
        <v>60</v>
      </c>
      <c r="BG41" s="81">
        <v>60</v>
      </c>
      <c r="BH41" s="81">
        <v>60</v>
      </c>
      <c r="BI41" s="81">
        <v>60</v>
      </c>
      <c r="BJ41" s="81">
        <v>60</v>
      </c>
      <c r="BK41" s="81">
        <v>60</v>
      </c>
      <c r="BL41" s="81">
        <v>60</v>
      </c>
      <c r="BM41" s="81">
        <v>60</v>
      </c>
      <c r="BN41" s="81">
        <v>60</v>
      </c>
      <c r="BO41" s="81">
        <v>60</v>
      </c>
      <c r="BP41" s="81">
        <v>60</v>
      </c>
      <c r="BQ41" s="81">
        <v>60</v>
      </c>
    </row>
    <row r="42" spans="1:69" ht="11.25">
      <c r="A42" s="239"/>
      <c r="B42" s="80"/>
      <c r="C42" s="82" t="s">
        <v>50</v>
      </c>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row>
    <row r="43" spans="1:69" ht="10.5" customHeight="1">
      <c r="A43" s="239"/>
      <c r="B43" s="80"/>
      <c r="C43" s="80"/>
      <c r="D43" s="80"/>
      <c r="E43" s="80"/>
      <c r="F43" s="80"/>
      <c r="G43" s="80"/>
      <c r="H43" s="80"/>
      <c r="I43" s="80"/>
      <c r="J43" s="80"/>
      <c r="K43" s="80"/>
      <c r="L43" s="80"/>
      <c r="M43" s="80"/>
      <c r="N43" s="80"/>
      <c r="O43" s="80"/>
      <c r="P43" s="80"/>
      <c r="Q43" s="80"/>
      <c r="R43" s="80"/>
      <c r="S43" s="80"/>
      <c r="T43" s="80"/>
      <c r="U43" s="80"/>
      <c r="V43" s="80"/>
      <c r="W43" s="80"/>
      <c r="X43" s="80"/>
      <c r="Y43" s="80"/>
      <c r="Z43" s="80"/>
      <c r="AA43" s="80"/>
      <c r="AB43" s="80"/>
      <c r="AC43" s="80"/>
      <c r="AD43" s="80"/>
      <c r="AE43" s="80"/>
      <c r="AF43" s="80"/>
      <c r="AG43" s="80"/>
      <c r="AH43" s="80"/>
      <c r="AI43" s="80"/>
      <c r="AJ43" s="80"/>
      <c r="AK43" s="80"/>
      <c r="AL43" s="80"/>
      <c r="AM43" s="80"/>
      <c r="AN43" s="80"/>
      <c r="AO43" s="80"/>
      <c r="AP43" s="80"/>
      <c r="AQ43" s="80"/>
      <c r="AR43" s="80"/>
      <c r="AS43" s="80"/>
      <c r="AT43" s="80"/>
      <c r="AU43" s="80"/>
      <c r="AV43" s="80"/>
      <c r="AW43" s="80"/>
      <c r="AX43" s="80"/>
      <c r="AY43" s="80"/>
      <c r="AZ43" s="80"/>
      <c r="BA43" s="80"/>
      <c r="BB43" s="80"/>
      <c r="BC43" s="80"/>
      <c r="BD43" s="80"/>
      <c r="BE43" s="80"/>
      <c r="BF43" s="80"/>
      <c r="BG43" s="80"/>
      <c r="BH43" s="80"/>
      <c r="BI43" s="80"/>
      <c r="BJ43" s="80"/>
      <c r="BK43" s="80"/>
      <c r="BL43" s="80"/>
      <c r="BM43" s="80"/>
      <c r="BN43" s="80"/>
      <c r="BO43" s="80"/>
      <c r="BP43" s="80"/>
      <c r="BQ43" s="80"/>
    </row>
    <row r="44" spans="1:69">
      <c r="A44" s="239"/>
      <c r="B44" s="80"/>
      <c r="C44" s="80"/>
      <c r="D44" s="83" t="s">
        <v>52</v>
      </c>
      <c r="E44" s="80"/>
      <c r="F44" s="80"/>
      <c r="G44" s="1316" t="s">
        <v>229</v>
      </c>
      <c r="H44" s="1316"/>
      <c r="I44" s="1316"/>
      <c r="J44" s="80"/>
      <c r="K44" s="80"/>
      <c r="L44" s="80"/>
      <c r="M44" s="80"/>
      <c r="N44" s="80"/>
      <c r="O44" s="80"/>
      <c r="P44" s="80"/>
      <c r="Q44" s="80"/>
      <c r="R44" s="80"/>
      <c r="S44" s="80"/>
      <c r="T44" s="80"/>
      <c r="U44" s="80"/>
      <c r="V44" s="80"/>
      <c r="W44" s="80"/>
      <c r="X44" s="80"/>
      <c r="Y44" s="80"/>
      <c r="Z44" s="80"/>
      <c r="AA44" s="80"/>
      <c r="AB44" s="80"/>
      <c r="AC44" s="80"/>
      <c r="AD44" s="80"/>
      <c r="AE44" s="80"/>
      <c r="AF44" s="80"/>
      <c r="AG44" s="80"/>
      <c r="AH44" s="80"/>
      <c r="AI44" s="80"/>
      <c r="AJ44" s="80"/>
      <c r="AK44" s="80"/>
      <c r="AL44" s="80"/>
      <c r="AM44" s="80"/>
      <c r="AN44" s="80"/>
      <c r="AO44" s="80"/>
      <c r="AP44" s="80"/>
      <c r="AQ44" s="80"/>
      <c r="AR44" s="80"/>
      <c r="AS44" s="80"/>
      <c r="AT44" s="80"/>
      <c r="AU44" s="80"/>
      <c r="AV44" s="80"/>
      <c r="AW44" s="80"/>
      <c r="AX44" s="80"/>
      <c r="AY44" s="80"/>
      <c r="AZ44" s="80"/>
      <c r="BA44" s="80"/>
      <c r="BB44" s="80"/>
      <c r="BC44" s="80"/>
      <c r="BD44" s="80"/>
      <c r="BE44" s="80"/>
      <c r="BF44" s="80"/>
      <c r="BG44" s="80"/>
      <c r="BH44" s="80"/>
      <c r="BI44" s="80"/>
      <c r="BJ44" s="80"/>
      <c r="BK44" s="80"/>
      <c r="BL44" s="80"/>
      <c r="BM44" s="80"/>
      <c r="BN44" s="80"/>
      <c r="BO44" s="80"/>
      <c r="BP44" s="80"/>
      <c r="BQ44" s="80"/>
    </row>
    <row r="45" spans="1:69">
      <c r="A45" s="239"/>
      <c r="B45" s="80"/>
      <c r="C45" s="80"/>
      <c r="D45" s="80"/>
      <c r="E45" s="80"/>
      <c r="F45" s="80"/>
      <c r="G45" s="235">
        <v>5</v>
      </c>
      <c r="H45" s="80" t="s">
        <v>76</v>
      </c>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row>
    <row r="46" spans="1:69">
      <c r="A46" s="239"/>
      <c r="B46" s="80"/>
      <c r="C46" s="80"/>
      <c r="D46" s="84" t="s">
        <v>53</v>
      </c>
      <c r="E46" s="80"/>
      <c r="F46" s="80"/>
      <c r="G46" s="80"/>
      <c r="H46" s="80"/>
      <c r="I46" s="80"/>
      <c r="J46" s="76">
        <v>0</v>
      </c>
      <c r="K46" s="76">
        <v>4916.666666666667</v>
      </c>
      <c r="L46" s="76">
        <v>4833.3333333333339</v>
      </c>
      <c r="M46" s="76">
        <v>4750.0000000000009</v>
      </c>
      <c r="N46" s="76">
        <v>4666.6666666666679</v>
      </c>
      <c r="O46" s="76">
        <v>4583.3333333333348</v>
      </c>
      <c r="P46" s="76">
        <v>4500.0000000000018</v>
      </c>
      <c r="Q46" s="76">
        <v>4416.6666666666688</v>
      </c>
      <c r="R46" s="76">
        <v>4333.3333333333358</v>
      </c>
      <c r="S46" s="76">
        <v>4250.0000000000027</v>
      </c>
      <c r="T46" s="76">
        <v>4166.6666666666697</v>
      </c>
      <c r="U46" s="76">
        <v>4083.3333333333362</v>
      </c>
      <c r="V46" s="76">
        <v>4000.0000000000027</v>
      </c>
      <c r="W46" s="76">
        <v>3916.6666666666692</v>
      </c>
      <c r="X46" s="76">
        <v>3833.3333333333358</v>
      </c>
      <c r="Y46" s="76">
        <v>3750.0000000000023</v>
      </c>
      <c r="Z46" s="76">
        <v>3666.6666666666688</v>
      </c>
      <c r="AA46" s="76">
        <v>3583.3333333333353</v>
      </c>
      <c r="AB46" s="76">
        <v>3500.0000000000018</v>
      </c>
      <c r="AC46" s="76">
        <v>3416.6666666666683</v>
      </c>
      <c r="AD46" s="76">
        <v>3333.3333333333348</v>
      </c>
      <c r="AE46" s="76">
        <v>3250.0000000000014</v>
      </c>
      <c r="AF46" s="76">
        <v>3166.6666666666679</v>
      </c>
      <c r="AG46" s="76">
        <v>3083.3333333333344</v>
      </c>
      <c r="AH46" s="76">
        <v>3000.0000000000009</v>
      </c>
      <c r="AI46" s="76">
        <v>2916.6666666666674</v>
      </c>
      <c r="AJ46" s="76">
        <v>2833.3333333333339</v>
      </c>
      <c r="AK46" s="76">
        <v>2750.0000000000005</v>
      </c>
      <c r="AL46" s="76">
        <v>2666.666666666667</v>
      </c>
      <c r="AM46" s="76">
        <v>2583.3333333333335</v>
      </c>
      <c r="AN46" s="76">
        <v>2500</v>
      </c>
      <c r="AO46" s="76">
        <v>2416.6666666666665</v>
      </c>
      <c r="AP46" s="76">
        <v>2333.333333333333</v>
      </c>
      <c r="AQ46" s="76">
        <v>2249.9999999999995</v>
      </c>
      <c r="AR46" s="76">
        <v>2166.6666666666661</v>
      </c>
      <c r="AS46" s="76">
        <v>2083.3333333333326</v>
      </c>
      <c r="AT46" s="76">
        <v>1999.9999999999993</v>
      </c>
      <c r="AU46" s="76">
        <v>1916.6666666666661</v>
      </c>
      <c r="AV46" s="76">
        <v>1833.3333333333328</v>
      </c>
      <c r="AW46" s="76">
        <v>1749.9999999999995</v>
      </c>
      <c r="AX46" s="76">
        <v>1666.6666666666663</v>
      </c>
      <c r="AY46" s="76">
        <v>1583.333333333333</v>
      </c>
      <c r="AZ46" s="76">
        <v>1499.9999999999998</v>
      </c>
      <c r="BA46" s="76">
        <v>1416.6666666666665</v>
      </c>
      <c r="BB46" s="76">
        <v>1333.3333333333333</v>
      </c>
      <c r="BC46" s="76">
        <v>1250</v>
      </c>
      <c r="BD46" s="76">
        <v>1166.6666666666667</v>
      </c>
      <c r="BE46" s="76">
        <v>1083.3333333333335</v>
      </c>
      <c r="BF46" s="76">
        <v>1000.0000000000001</v>
      </c>
      <c r="BG46" s="76">
        <v>916.66666666666674</v>
      </c>
      <c r="BH46" s="76">
        <v>833.33333333333337</v>
      </c>
      <c r="BI46" s="76">
        <v>750</v>
      </c>
      <c r="BJ46" s="76">
        <v>666.66666666666663</v>
      </c>
      <c r="BK46" s="76">
        <v>583.33333333333326</v>
      </c>
      <c r="BL46" s="76">
        <v>499.99999999999994</v>
      </c>
      <c r="BM46" s="76">
        <v>416.66666666666663</v>
      </c>
      <c r="BN46" s="76">
        <v>333.33333333333331</v>
      </c>
      <c r="BO46" s="76">
        <v>250</v>
      </c>
      <c r="BP46" s="76">
        <v>166.66666666666669</v>
      </c>
      <c r="BQ46" s="76">
        <v>83.333333333333357</v>
      </c>
    </row>
    <row r="47" spans="1:69">
      <c r="A47" s="239"/>
      <c r="B47" s="80"/>
      <c r="C47" s="80"/>
      <c r="D47" s="85" t="s">
        <v>54</v>
      </c>
      <c r="E47" s="80"/>
      <c r="F47" s="80"/>
      <c r="G47" s="80"/>
      <c r="H47" s="80"/>
      <c r="I47" s="80"/>
      <c r="J47" s="255">
        <v>5000</v>
      </c>
      <c r="K47" s="256">
        <v>0</v>
      </c>
      <c r="L47" s="256">
        <v>0</v>
      </c>
      <c r="M47" s="256">
        <v>0</v>
      </c>
      <c r="N47" s="256">
        <v>0</v>
      </c>
      <c r="O47" s="256">
        <v>0</v>
      </c>
      <c r="P47" s="256">
        <v>0</v>
      </c>
      <c r="Q47" s="256">
        <v>0</v>
      </c>
      <c r="R47" s="256">
        <v>0</v>
      </c>
      <c r="S47" s="256">
        <v>0</v>
      </c>
      <c r="T47" s="256">
        <v>0</v>
      </c>
      <c r="U47" s="256">
        <v>0</v>
      </c>
      <c r="V47" s="256">
        <v>0</v>
      </c>
      <c r="W47" s="256">
        <v>0</v>
      </c>
      <c r="X47" s="256">
        <v>0</v>
      </c>
      <c r="Y47" s="256">
        <v>0</v>
      </c>
      <c r="Z47" s="256">
        <v>0</v>
      </c>
      <c r="AA47" s="256">
        <v>0</v>
      </c>
      <c r="AB47" s="256">
        <v>0</v>
      </c>
      <c r="AC47" s="256">
        <v>0</v>
      </c>
      <c r="AD47" s="256">
        <v>0</v>
      </c>
      <c r="AE47" s="256">
        <v>0</v>
      </c>
      <c r="AF47" s="256">
        <v>0</v>
      </c>
      <c r="AG47" s="256">
        <v>0</v>
      </c>
      <c r="AH47" s="256">
        <v>0</v>
      </c>
      <c r="AI47" s="256">
        <v>0</v>
      </c>
      <c r="AJ47" s="256">
        <v>0</v>
      </c>
      <c r="AK47" s="256">
        <v>0</v>
      </c>
      <c r="AL47" s="256">
        <v>0</v>
      </c>
      <c r="AM47" s="256">
        <v>0</v>
      </c>
      <c r="AN47" s="256">
        <v>0</v>
      </c>
      <c r="AO47" s="256">
        <v>0</v>
      </c>
      <c r="AP47" s="256">
        <v>0</v>
      </c>
      <c r="AQ47" s="256">
        <v>0</v>
      </c>
      <c r="AR47" s="256">
        <v>0</v>
      </c>
      <c r="AS47" s="256">
        <v>0</v>
      </c>
      <c r="AT47" s="256">
        <v>0</v>
      </c>
      <c r="AU47" s="256">
        <v>0</v>
      </c>
      <c r="AV47" s="256">
        <v>0</v>
      </c>
      <c r="AW47" s="256">
        <v>0</v>
      </c>
      <c r="AX47" s="256">
        <v>0</v>
      </c>
      <c r="AY47" s="256">
        <v>0</v>
      </c>
      <c r="AZ47" s="256">
        <v>0</v>
      </c>
      <c r="BA47" s="256">
        <v>0</v>
      </c>
      <c r="BB47" s="256">
        <v>0</v>
      </c>
      <c r="BC47" s="256">
        <v>0</v>
      </c>
      <c r="BD47" s="256">
        <v>0</v>
      </c>
      <c r="BE47" s="256">
        <v>0</v>
      </c>
      <c r="BF47" s="256">
        <v>0</v>
      </c>
      <c r="BG47" s="256">
        <v>0</v>
      </c>
      <c r="BH47" s="256">
        <v>0</v>
      </c>
      <c r="BI47" s="256">
        <v>0</v>
      </c>
      <c r="BJ47" s="256">
        <v>0</v>
      </c>
      <c r="BK47" s="256">
        <v>0</v>
      </c>
      <c r="BL47" s="256">
        <v>0</v>
      </c>
      <c r="BM47" s="256">
        <v>0</v>
      </c>
      <c r="BN47" s="256">
        <v>0</v>
      </c>
      <c r="BO47" s="256">
        <v>0</v>
      </c>
      <c r="BP47" s="256">
        <v>0</v>
      </c>
      <c r="BQ47" s="257">
        <v>0</v>
      </c>
    </row>
    <row r="48" spans="1:69" ht="11.25" thickBot="1">
      <c r="A48" s="239"/>
      <c r="B48" s="80"/>
      <c r="C48" s="80"/>
      <c r="D48" s="85" t="s">
        <v>55</v>
      </c>
      <c r="E48" s="80"/>
      <c r="F48" s="80"/>
      <c r="G48" s="80"/>
      <c r="H48" s="80"/>
      <c r="I48" s="80"/>
      <c r="J48" s="258">
        <v>83.333333333333329</v>
      </c>
      <c r="K48" s="258">
        <v>83.333333333333329</v>
      </c>
      <c r="L48" s="258">
        <v>83.333333333333329</v>
      </c>
      <c r="M48" s="258">
        <v>83.333333333333329</v>
      </c>
      <c r="N48" s="258">
        <v>83.333333333333329</v>
      </c>
      <c r="O48" s="258">
        <v>83.333333333333329</v>
      </c>
      <c r="P48" s="258">
        <v>83.333333333333329</v>
      </c>
      <c r="Q48" s="258">
        <v>83.333333333333329</v>
      </c>
      <c r="R48" s="258">
        <v>83.333333333333329</v>
      </c>
      <c r="S48" s="258">
        <v>83.333333333333329</v>
      </c>
      <c r="T48" s="258">
        <v>83.333333333333329</v>
      </c>
      <c r="U48" s="258">
        <v>83.333333333333329</v>
      </c>
      <c r="V48" s="258">
        <v>83.333333333333329</v>
      </c>
      <c r="W48" s="258">
        <v>83.333333333333329</v>
      </c>
      <c r="X48" s="258">
        <v>83.333333333333329</v>
      </c>
      <c r="Y48" s="258">
        <v>83.333333333333329</v>
      </c>
      <c r="Z48" s="258">
        <v>83.333333333333329</v>
      </c>
      <c r="AA48" s="258">
        <v>83.333333333333329</v>
      </c>
      <c r="AB48" s="258">
        <v>83.333333333333329</v>
      </c>
      <c r="AC48" s="258">
        <v>83.333333333333329</v>
      </c>
      <c r="AD48" s="258">
        <v>83.333333333333329</v>
      </c>
      <c r="AE48" s="258">
        <v>83.333333333333329</v>
      </c>
      <c r="AF48" s="258">
        <v>83.333333333333329</v>
      </c>
      <c r="AG48" s="258">
        <v>83.333333333333329</v>
      </c>
      <c r="AH48" s="258">
        <v>83.333333333333329</v>
      </c>
      <c r="AI48" s="258">
        <v>83.333333333333329</v>
      </c>
      <c r="AJ48" s="258">
        <v>83.333333333333329</v>
      </c>
      <c r="AK48" s="258">
        <v>83.333333333333329</v>
      </c>
      <c r="AL48" s="258">
        <v>83.333333333333329</v>
      </c>
      <c r="AM48" s="258">
        <v>83.333333333333329</v>
      </c>
      <c r="AN48" s="258">
        <v>83.333333333333329</v>
      </c>
      <c r="AO48" s="258">
        <v>83.333333333333329</v>
      </c>
      <c r="AP48" s="258">
        <v>83.333333333333329</v>
      </c>
      <c r="AQ48" s="258">
        <v>83.333333333333329</v>
      </c>
      <c r="AR48" s="258">
        <v>83.333333333333329</v>
      </c>
      <c r="AS48" s="258">
        <v>83.333333333333329</v>
      </c>
      <c r="AT48" s="258">
        <v>83.333333333333329</v>
      </c>
      <c r="AU48" s="258">
        <v>83.333333333333329</v>
      </c>
      <c r="AV48" s="258">
        <v>83.333333333333329</v>
      </c>
      <c r="AW48" s="258">
        <v>83.333333333333329</v>
      </c>
      <c r="AX48" s="258">
        <v>83.333333333333329</v>
      </c>
      <c r="AY48" s="258">
        <v>83.333333333333329</v>
      </c>
      <c r="AZ48" s="258">
        <v>83.333333333333329</v>
      </c>
      <c r="BA48" s="258">
        <v>83.333333333333329</v>
      </c>
      <c r="BB48" s="258">
        <v>83.333333333333329</v>
      </c>
      <c r="BC48" s="258">
        <v>83.333333333333329</v>
      </c>
      <c r="BD48" s="258">
        <v>83.333333333333329</v>
      </c>
      <c r="BE48" s="258">
        <v>83.333333333333329</v>
      </c>
      <c r="BF48" s="258">
        <v>83.333333333333329</v>
      </c>
      <c r="BG48" s="258">
        <v>83.333333333333329</v>
      </c>
      <c r="BH48" s="258">
        <v>83.333333333333329</v>
      </c>
      <c r="BI48" s="258">
        <v>83.333333333333329</v>
      </c>
      <c r="BJ48" s="258">
        <v>83.333333333333329</v>
      </c>
      <c r="BK48" s="258">
        <v>83.333333333333329</v>
      </c>
      <c r="BL48" s="258">
        <v>83.333333333333329</v>
      </c>
      <c r="BM48" s="258">
        <v>83.333333333333329</v>
      </c>
      <c r="BN48" s="258">
        <v>83.333333333333329</v>
      </c>
      <c r="BO48" s="258">
        <v>83.333333333333329</v>
      </c>
      <c r="BP48" s="258">
        <v>83.333333333333329</v>
      </c>
      <c r="BQ48" s="258">
        <v>83.333333333333329</v>
      </c>
    </row>
    <row r="49" spans="1:69" ht="11.25" thickBot="1">
      <c r="A49" s="239"/>
      <c r="B49" s="80"/>
      <c r="C49" s="80"/>
      <c r="D49" s="84" t="s">
        <v>56</v>
      </c>
      <c r="E49" s="80"/>
      <c r="F49" s="80"/>
      <c r="G49" s="80"/>
      <c r="H49" s="80"/>
      <c r="I49" s="251">
        <v>0</v>
      </c>
      <c r="J49" s="254">
        <v>4916.666666666667</v>
      </c>
      <c r="K49" s="254">
        <v>4833.3333333333339</v>
      </c>
      <c r="L49" s="254">
        <v>4750.0000000000009</v>
      </c>
      <c r="M49" s="254">
        <v>4666.6666666666679</v>
      </c>
      <c r="N49" s="254">
        <v>4583.3333333333348</v>
      </c>
      <c r="O49" s="254">
        <v>4500.0000000000018</v>
      </c>
      <c r="P49" s="254">
        <v>4416.6666666666688</v>
      </c>
      <c r="Q49" s="254">
        <v>4333.3333333333358</v>
      </c>
      <c r="R49" s="254">
        <v>4250.0000000000027</v>
      </c>
      <c r="S49" s="254">
        <v>4166.6666666666697</v>
      </c>
      <c r="T49" s="254">
        <v>4083.3333333333362</v>
      </c>
      <c r="U49" s="254">
        <v>4000.0000000000027</v>
      </c>
      <c r="V49" s="254">
        <v>3916.6666666666692</v>
      </c>
      <c r="W49" s="254">
        <v>3833.3333333333358</v>
      </c>
      <c r="X49" s="254">
        <v>3750.0000000000023</v>
      </c>
      <c r="Y49" s="254">
        <v>3666.6666666666688</v>
      </c>
      <c r="Z49" s="254">
        <v>3583.3333333333353</v>
      </c>
      <c r="AA49" s="254">
        <v>3500.0000000000018</v>
      </c>
      <c r="AB49" s="254">
        <v>3416.6666666666683</v>
      </c>
      <c r="AC49" s="254">
        <v>3333.3333333333348</v>
      </c>
      <c r="AD49" s="254">
        <v>3250.0000000000014</v>
      </c>
      <c r="AE49" s="254">
        <v>3166.6666666666679</v>
      </c>
      <c r="AF49" s="254">
        <v>3083.3333333333344</v>
      </c>
      <c r="AG49" s="254">
        <v>3000.0000000000009</v>
      </c>
      <c r="AH49" s="254">
        <v>2916.6666666666674</v>
      </c>
      <c r="AI49" s="254">
        <v>2833.3333333333339</v>
      </c>
      <c r="AJ49" s="254">
        <v>2750.0000000000005</v>
      </c>
      <c r="AK49" s="254">
        <v>2666.666666666667</v>
      </c>
      <c r="AL49" s="254">
        <v>2583.3333333333335</v>
      </c>
      <c r="AM49" s="254">
        <v>2500</v>
      </c>
      <c r="AN49" s="254">
        <v>2416.6666666666665</v>
      </c>
      <c r="AO49" s="254">
        <v>2333.333333333333</v>
      </c>
      <c r="AP49" s="254">
        <v>2249.9999999999995</v>
      </c>
      <c r="AQ49" s="254">
        <v>2166.6666666666661</v>
      </c>
      <c r="AR49" s="254">
        <v>2083.3333333333326</v>
      </c>
      <c r="AS49" s="254">
        <v>1999.9999999999993</v>
      </c>
      <c r="AT49" s="254">
        <v>1916.6666666666661</v>
      </c>
      <c r="AU49" s="254">
        <v>1833.3333333333328</v>
      </c>
      <c r="AV49" s="254">
        <v>1749.9999999999995</v>
      </c>
      <c r="AW49" s="254">
        <v>1666.6666666666663</v>
      </c>
      <c r="AX49" s="254">
        <v>1583.333333333333</v>
      </c>
      <c r="AY49" s="254">
        <v>1499.9999999999998</v>
      </c>
      <c r="AZ49" s="254">
        <v>1416.6666666666665</v>
      </c>
      <c r="BA49" s="254">
        <v>1333.3333333333333</v>
      </c>
      <c r="BB49" s="254">
        <v>1250</v>
      </c>
      <c r="BC49" s="254">
        <v>1166.6666666666667</v>
      </c>
      <c r="BD49" s="254">
        <v>1083.3333333333335</v>
      </c>
      <c r="BE49" s="254">
        <v>1000.0000000000001</v>
      </c>
      <c r="BF49" s="254">
        <v>916.66666666666674</v>
      </c>
      <c r="BG49" s="254">
        <v>833.33333333333337</v>
      </c>
      <c r="BH49" s="254">
        <v>750</v>
      </c>
      <c r="BI49" s="254">
        <v>666.66666666666663</v>
      </c>
      <c r="BJ49" s="254">
        <v>583.33333333333326</v>
      </c>
      <c r="BK49" s="254">
        <v>499.99999999999994</v>
      </c>
      <c r="BL49" s="254">
        <v>416.66666666666663</v>
      </c>
      <c r="BM49" s="254">
        <v>333.33333333333331</v>
      </c>
      <c r="BN49" s="254">
        <v>250</v>
      </c>
      <c r="BO49" s="254">
        <v>166.66666666666669</v>
      </c>
      <c r="BP49" s="254">
        <v>83.333333333333357</v>
      </c>
      <c r="BQ49" s="254">
        <v>0</v>
      </c>
    </row>
    <row r="50" spans="1:69">
      <c r="A50" s="239"/>
      <c r="B50" s="80"/>
      <c r="C50" s="80"/>
      <c r="D50" s="84"/>
      <c r="E50" s="80"/>
      <c r="F50" s="80"/>
      <c r="G50" s="80"/>
      <c r="H50" s="80"/>
      <c r="I50" s="80"/>
      <c r="J50" s="86"/>
      <c r="K50" s="86"/>
      <c r="L50" s="86"/>
      <c r="M50" s="86"/>
      <c r="N50" s="86"/>
      <c r="O50" s="86"/>
      <c r="P50" s="86"/>
      <c r="Q50" s="86"/>
      <c r="R50" s="86"/>
      <c r="S50" s="86"/>
      <c r="T50" s="86"/>
      <c r="U50" s="86"/>
      <c r="V50" s="86"/>
      <c r="W50" s="86"/>
      <c r="X50" s="86"/>
      <c r="Y50" s="86"/>
      <c r="Z50" s="86"/>
      <c r="AA50" s="86"/>
      <c r="AB50" s="86"/>
      <c r="AC50" s="86"/>
      <c r="AD50" s="86"/>
      <c r="AE50" s="86"/>
      <c r="AF50" s="86"/>
      <c r="AG50" s="86"/>
      <c r="AH50" s="86"/>
      <c r="AI50" s="86"/>
      <c r="AJ50" s="86"/>
      <c r="AK50" s="86"/>
      <c r="AL50" s="86"/>
      <c r="AM50" s="86"/>
      <c r="AN50" s="86"/>
      <c r="AO50" s="86"/>
      <c r="AP50" s="86"/>
      <c r="AQ50" s="86"/>
      <c r="AR50" s="86"/>
      <c r="AS50" s="86"/>
      <c r="AT50" s="86"/>
      <c r="AU50" s="86"/>
      <c r="AV50" s="86"/>
      <c r="AW50" s="86"/>
      <c r="AX50" s="86"/>
      <c r="AY50" s="86"/>
      <c r="AZ50" s="86"/>
      <c r="BA50" s="86"/>
      <c r="BB50" s="86"/>
      <c r="BC50" s="86"/>
      <c r="BD50" s="86"/>
      <c r="BE50" s="86"/>
      <c r="BF50" s="86"/>
      <c r="BG50" s="86"/>
      <c r="BH50" s="86"/>
      <c r="BI50" s="86"/>
      <c r="BJ50" s="86"/>
      <c r="BK50" s="86"/>
      <c r="BL50" s="86"/>
      <c r="BM50" s="86"/>
      <c r="BN50" s="86"/>
      <c r="BO50" s="86"/>
      <c r="BP50" s="86"/>
      <c r="BQ50" s="86"/>
    </row>
    <row r="51" spans="1:69">
      <c r="A51" s="239"/>
      <c r="B51" s="80"/>
      <c r="C51" s="80"/>
      <c r="D51" s="80"/>
      <c r="E51" s="80"/>
      <c r="F51" s="80"/>
      <c r="G51" s="80"/>
      <c r="H51" s="80"/>
      <c r="I51" s="80"/>
      <c r="J51" s="81">
        <v>0</v>
      </c>
      <c r="K51" s="81">
        <v>0</v>
      </c>
      <c r="L51" s="81">
        <v>0</v>
      </c>
      <c r="M51" s="81">
        <v>0</v>
      </c>
      <c r="N51" s="81">
        <v>0</v>
      </c>
      <c r="O51" s="81">
        <v>0</v>
      </c>
      <c r="P51" s="81">
        <v>0</v>
      </c>
      <c r="Q51" s="81">
        <v>0</v>
      </c>
      <c r="R51" s="81">
        <v>0</v>
      </c>
      <c r="S51" s="81">
        <v>0</v>
      </c>
      <c r="T51" s="81">
        <v>0</v>
      </c>
      <c r="U51" s="81">
        <v>0</v>
      </c>
      <c r="V51" s="81">
        <v>0</v>
      </c>
      <c r="W51" s="81">
        <v>0</v>
      </c>
      <c r="X51" s="81">
        <v>0</v>
      </c>
      <c r="Y51" s="81">
        <v>0</v>
      </c>
      <c r="Z51" s="81">
        <v>0</v>
      </c>
      <c r="AA51" s="81">
        <v>0</v>
      </c>
      <c r="AB51" s="81">
        <v>0</v>
      </c>
      <c r="AC51" s="81">
        <v>0</v>
      </c>
      <c r="AD51" s="81">
        <v>0</v>
      </c>
      <c r="AE51" s="81">
        <v>0</v>
      </c>
      <c r="AF51" s="81">
        <v>0</v>
      </c>
      <c r="AG51" s="81">
        <v>0</v>
      </c>
      <c r="AH51" s="81">
        <v>0</v>
      </c>
      <c r="AI51" s="81">
        <v>0</v>
      </c>
      <c r="AJ51" s="81">
        <v>0</v>
      </c>
      <c r="AK51" s="81">
        <v>0</v>
      </c>
      <c r="AL51" s="81">
        <v>0</v>
      </c>
      <c r="AM51" s="81">
        <v>0</v>
      </c>
      <c r="AN51" s="81">
        <v>0</v>
      </c>
      <c r="AO51" s="81">
        <v>0</v>
      </c>
      <c r="AP51" s="81">
        <v>0</v>
      </c>
      <c r="AQ51" s="81">
        <v>0</v>
      </c>
      <c r="AR51" s="81">
        <v>0</v>
      </c>
      <c r="AS51" s="81">
        <v>0</v>
      </c>
      <c r="AT51" s="81">
        <v>0</v>
      </c>
      <c r="AU51" s="81">
        <v>0</v>
      </c>
      <c r="AV51" s="81">
        <v>0</v>
      </c>
      <c r="AW51" s="81">
        <v>0</v>
      </c>
      <c r="AX51" s="81">
        <v>0</v>
      </c>
      <c r="AY51" s="81">
        <v>0</v>
      </c>
      <c r="AZ51" s="81">
        <v>0</v>
      </c>
      <c r="BA51" s="81">
        <v>0</v>
      </c>
      <c r="BB51" s="81">
        <v>0</v>
      </c>
      <c r="BC51" s="81">
        <v>0</v>
      </c>
      <c r="BD51" s="81">
        <v>0</v>
      </c>
      <c r="BE51" s="81">
        <v>0</v>
      </c>
      <c r="BF51" s="81">
        <v>0</v>
      </c>
      <c r="BG51" s="81">
        <v>0</v>
      </c>
      <c r="BH51" s="81">
        <v>0</v>
      </c>
      <c r="BI51" s="81">
        <v>0</v>
      </c>
      <c r="BJ51" s="81">
        <v>0</v>
      </c>
      <c r="BK51" s="81">
        <v>0</v>
      </c>
      <c r="BL51" s="81">
        <v>0</v>
      </c>
      <c r="BM51" s="81">
        <v>0</v>
      </c>
      <c r="BN51" s="81">
        <v>0</v>
      </c>
      <c r="BO51" s="81">
        <v>0</v>
      </c>
      <c r="BP51" s="81">
        <v>0</v>
      </c>
      <c r="BQ51" s="81">
        <v>0</v>
      </c>
    </row>
    <row r="52" spans="1:69" ht="11.25">
      <c r="A52" s="239"/>
      <c r="B52" s="80"/>
      <c r="C52" s="82" t="s">
        <v>51</v>
      </c>
      <c r="D52" s="80"/>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row>
    <row r="53" spans="1:69" ht="10.5" customHeight="1">
      <c r="A53" s="239"/>
      <c r="B53" s="80"/>
      <c r="C53" s="80"/>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row>
    <row r="54" spans="1:69">
      <c r="A54" s="239"/>
      <c r="B54" s="80"/>
      <c r="C54" s="80"/>
      <c r="D54" s="83" t="s">
        <v>52</v>
      </c>
      <c r="E54" s="80"/>
      <c r="F54" s="80"/>
      <c r="G54" s="1307" t="s">
        <v>230</v>
      </c>
      <c r="H54" s="1307"/>
      <c r="I54" s="1307"/>
      <c r="J54" s="80"/>
      <c r="K54" s="80"/>
      <c r="L54" s="80"/>
      <c r="M54" s="80"/>
      <c r="N54" s="80"/>
      <c r="O54" s="80"/>
      <c r="P54" s="80"/>
      <c r="Q54" s="80"/>
      <c r="R54" s="80"/>
      <c r="S54" s="80"/>
      <c r="T54" s="80"/>
      <c r="U54" s="80"/>
      <c r="V54" s="80"/>
      <c r="W54" s="80"/>
      <c r="X54" s="80"/>
      <c r="Y54" s="80"/>
      <c r="Z54" s="80"/>
      <c r="AA54" s="80"/>
      <c r="AB54" s="80"/>
      <c r="AC54" s="80"/>
      <c r="AD54" s="80"/>
      <c r="AE54" s="80"/>
      <c r="AF54" s="80"/>
      <c r="AG54" s="80"/>
      <c r="AH54" s="80"/>
      <c r="AI54" s="80"/>
      <c r="AJ54" s="80"/>
      <c r="AK54" s="80"/>
      <c r="AL54" s="80"/>
      <c r="AM54" s="80"/>
      <c r="AN54" s="80"/>
      <c r="AO54" s="80"/>
      <c r="AP54" s="80"/>
      <c r="AQ54" s="80"/>
      <c r="AR54" s="80"/>
      <c r="AS54" s="80"/>
      <c r="AT54" s="80"/>
      <c r="AU54" s="80"/>
      <c r="AV54" s="80"/>
      <c r="AW54" s="80"/>
      <c r="AX54" s="80"/>
      <c r="AY54" s="80"/>
      <c r="AZ54" s="80"/>
      <c r="BA54" s="80"/>
      <c r="BB54" s="80"/>
      <c r="BC54" s="80"/>
      <c r="BD54" s="80"/>
      <c r="BE54" s="80"/>
      <c r="BF54" s="80"/>
      <c r="BG54" s="80"/>
      <c r="BH54" s="80"/>
      <c r="BI54" s="80"/>
      <c r="BJ54" s="80"/>
      <c r="BK54" s="80"/>
      <c r="BL54" s="80"/>
      <c r="BM54" s="80"/>
      <c r="BN54" s="80"/>
      <c r="BO54" s="80"/>
      <c r="BP54" s="80"/>
      <c r="BQ54" s="80"/>
    </row>
    <row r="55" spans="1:69">
      <c r="A55" s="239"/>
      <c r="B55" s="80"/>
      <c r="C55" s="80"/>
      <c r="D55" s="80"/>
      <c r="E55" s="80"/>
      <c r="F55" s="80"/>
      <c r="G55" s="235">
        <v>0</v>
      </c>
      <c r="H55" s="80" t="s">
        <v>76</v>
      </c>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row>
    <row r="56" spans="1:69">
      <c r="A56" s="239"/>
      <c r="B56" s="80"/>
      <c r="C56" s="80"/>
      <c r="D56" s="84" t="s">
        <v>53</v>
      </c>
      <c r="E56" s="80"/>
      <c r="F56" s="80"/>
      <c r="G56" s="80"/>
      <c r="H56" s="80"/>
      <c r="I56" s="80"/>
      <c r="J56" s="76">
        <v>0</v>
      </c>
      <c r="K56" s="76">
        <v>0</v>
      </c>
      <c r="L56" s="76">
        <v>0</v>
      </c>
      <c r="M56" s="76">
        <v>0</v>
      </c>
      <c r="N56" s="76">
        <v>0</v>
      </c>
      <c r="O56" s="76">
        <v>0</v>
      </c>
      <c r="P56" s="76">
        <v>0</v>
      </c>
      <c r="Q56" s="76">
        <v>0</v>
      </c>
      <c r="R56" s="76">
        <v>0</v>
      </c>
      <c r="S56" s="76">
        <v>0</v>
      </c>
      <c r="T56" s="76">
        <v>0</v>
      </c>
      <c r="U56" s="76">
        <v>0</v>
      </c>
      <c r="V56" s="76">
        <v>0</v>
      </c>
      <c r="W56" s="76">
        <v>0</v>
      </c>
      <c r="X56" s="76">
        <v>0</v>
      </c>
      <c r="Y56" s="76">
        <v>0</v>
      </c>
      <c r="Z56" s="76">
        <v>0</v>
      </c>
      <c r="AA56" s="76">
        <v>0</v>
      </c>
      <c r="AB56" s="76">
        <v>0</v>
      </c>
      <c r="AC56" s="76">
        <v>0</v>
      </c>
      <c r="AD56" s="76">
        <v>0</v>
      </c>
      <c r="AE56" s="76">
        <v>0</v>
      </c>
      <c r="AF56" s="76">
        <v>0</v>
      </c>
      <c r="AG56" s="76">
        <v>0</v>
      </c>
      <c r="AH56" s="76">
        <v>0</v>
      </c>
      <c r="AI56" s="76">
        <v>0</v>
      </c>
      <c r="AJ56" s="76">
        <v>0</v>
      </c>
      <c r="AK56" s="76">
        <v>0</v>
      </c>
      <c r="AL56" s="76">
        <v>0</v>
      </c>
      <c r="AM56" s="76">
        <v>0</v>
      </c>
      <c r="AN56" s="76">
        <v>0</v>
      </c>
      <c r="AO56" s="76">
        <v>0</v>
      </c>
      <c r="AP56" s="76">
        <v>0</v>
      </c>
      <c r="AQ56" s="76">
        <v>0</v>
      </c>
      <c r="AR56" s="76">
        <v>0</v>
      </c>
      <c r="AS56" s="76">
        <v>0</v>
      </c>
      <c r="AT56" s="76">
        <v>0</v>
      </c>
      <c r="AU56" s="76">
        <v>0</v>
      </c>
      <c r="AV56" s="76">
        <v>0</v>
      </c>
      <c r="AW56" s="76">
        <v>0</v>
      </c>
      <c r="AX56" s="76">
        <v>0</v>
      </c>
      <c r="AY56" s="76">
        <v>0</v>
      </c>
      <c r="AZ56" s="76">
        <v>0</v>
      </c>
      <c r="BA56" s="76">
        <v>0</v>
      </c>
      <c r="BB56" s="76">
        <v>0</v>
      </c>
      <c r="BC56" s="76">
        <v>0</v>
      </c>
      <c r="BD56" s="76">
        <v>0</v>
      </c>
      <c r="BE56" s="76">
        <v>0</v>
      </c>
      <c r="BF56" s="76">
        <v>0</v>
      </c>
      <c r="BG56" s="76">
        <v>0</v>
      </c>
      <c r="BH56" s="76">
        <v>0</v>
      </c>
      <c r="BI56" s="76">
        <v>0</v>
      </c>
      <c r="BJ56" s="76">
        <v>0</v>
      </c>
      <c r="BK56" s="76">
        <v>0</v>
      </c>
      <c r="BL56" s="76">
        <v>0</v>
      </c>
      <c r="BM56" s="76">
        <v>0</v>
      </c>
      <c r="BN56" s="76">
        <v>0</v>
      </c>
      <c r="BO56" s="76">
        <v>0</v>
      </c>
      <c r="BP56" s="76">
        <v>0</v>
      </c>
      <c r="BQ56" s="76">
        <v>0</v>
      </c>
    </row>
    <row r="57" spans="1:69">
      <c r="A57" s="239"/>
      <c r="B57" s="80"/>
      <c r="C57" s="80"/>
      <c r="D57" s="85" t="s">
        <v>54</v>
      </c>
      <c r="E57" s="80"/>
      <c r="F57" s="80"/>
      <c r="G57" s="80"/>
      <c r="H57" s="80"/>
      <c r="I57" s="80"/>
      <c r="J57" s="255">
        <v>0</v>
      </c>
      <c r="K57" s="256">
        <v>0</v>
      </c>
      <c r="L57" s="256">
        <v>0</v>
      </c>
      <c r="M57" s="256">
        <v>0</v>
      </c>
      <c r="N57" s="256">
        <v>0</v>
      </c>
      <c r="O57" s="256">
        <v>0</v>
      </c>
      <c r="P57" s="256">
        <v>0</v>
      </c>
      <c r="Q57" s="256">
        <v>0</v>
      </c>
      <c r="R57" s="256">
        <v>0</v>
      </c>
      <c r="S57" s="256">
        <v>0</v>
      </c>
      <c r="T57" s="256">
        <v>0</v>
      </c>
      <c r="U57" s="256">
        <v>0</v>
      </c>
      <c r="V57" s="256">
        <v>0</v>
      </c>
      <c r="W57" s="256">
        <v>0</v>
      </c>
      <c r="X57" s="256">
        <v>0</v>
      </c>
      <c r="Y57" s="256">
        <v>0</v>
      </c>
      <c r="Z57" s="256">
        <v>0</v>
      </c>
      <c r="AA57" s="256">
        <v>0</v>
      </c>
      <c r="AB57" s="256">
        <v>0</v>
      </c>
      <c r="AC57" s="256">
        <v>0</v>
      </c>
      <c r="AD57" s="256">
        <v>0</v>
      </c>
      <c r="AE57" s="256">
        <v>0</v>
      </c>
      <c r="AF57" s="256">
        <v>0</v>
      </c>
      <c r="AG57" s="256">
        <v>0</v>
      </c>
      <c r="AH57" s="256">
        <v>0</v>
      </c>
      <c r="AI57" s="256">
        <v>0</v>
      </c>
      <c r="AJ57" s="256">
        <v>0</v>
      </c>
      <c r="AK57" s="256">
        <v>0</v>
      </c>
      <c r="AL57" s="256">
        <v>0</v>
      </c>
      <c r="AM57" s="256">
        <v>0</v>
      </c>
      <c r="AN57" s="256">
        <v>0</v>
      </c>
      <c r="AO57" s="256">
        <v>0</v>
      </c>
      <c r="AP57" s="256">
        <v>0</v>
      </c>
      <c r="AQ57" s="256">
        <v>0</v>
      </c>
      <c r="AR57" s="256">
        <v>0</v>
      </c>
      <c r="AS57" s="256">
        <v>0</v>
      </c>
      <c r="AT57" s="256">
        <v>0</v>
      </c>
      <c r="AU57" s="256">
        <v>0</v>
      </c>
      <c r="AV57" s="256">
        <v>0</v>
      </c>
      <c r="AW57" s="256">
        <v>0</v>
      </c>
      <c r="AX57" s="256">
        <v>0</v>
      </c>
      <c r="AY57" s="256">
        <v>0</v>
      </c>
      <c r="AZ57" s="256">
        <v>0</v>
      </c>
      <c r="BA57" s="256">
        <v>0</v>
      </c>
      <c r="BB57" s="256">
        <v>0</v>
      </c>
      <c r="BC57" s="256">
        <v>0</v>
      </c>
      <c r="BD57" s="256">
        <v>0</v>
      </c>
      <c r="BE57" s="256">
        <v>0</v>
      </c>
      <c r="BF57" s="256">
        <v>0</v>
      </c>
      <c r="BG57" s="256">
        <v>0</v>
      </c>
      <c r="BH57" s="256">
        <v>0</v>
      </c>
      <c r="BI57" s="256">
        <v>0</v>
      </c>
      <c r="BJ57" s="256">
        <v>0</v>
      </c>
      <c r="BK57" s="256">
        <v>0</v>
      </c>
      <c r="BL57" s="256">
        <v>0</v>
      </c>
      <c r="BM57" s="256">
        <v>0</v>
      </c>
      <c r="BN57" s="256">
        <v>0</v>
      </c>
      <c r="BO57" s="256">
        <v>0</v>
      </c>
      <c r="BP57" s="256">
        <v>0</v>
      </c>
      <c r="BQ57" s="257">
        <v>0</v>
      </c>
    </row>
    <row r="58" spans="1:69" ht="11.25" thickBot="1">
      <c r="A58" s="239"/>
      <c r="B58" s="80"/>
      <c r="C58" s="80"/>
      <c r="D58" s="85" t="s">
        <v>55</v>
      </c>
      <c r="E58" s="80"/>
      <c r="F58" s="80"/>
      <c r="G58" s="80"/>
      <c r="H58" s="80"/>
      <c r="I58" s="80"/>
      <c r="J58" s="258">
        <v>0</v>
      </c>
      <c r="K58" s="258">
        <v>0</v>
      </c>
      <c r="L58" s="258">
        <v>0</v>
      </c>
      <c r="M58" s="258">
        <v>0</v>
      </c>
      <c r="N58" s="258">
        <v>0</v>
      </c>
      <c r="O58" s="258">
        <v>0</v>
      </c>
      <c r="P58" s="258">
        <v>0</v>
      </c>
      <c r="Q58" s="258">
        <v>0</v>
      </c>
      <c r="R58" s="258">
        <v>0</v>
      </c>
      <c r="S58" s="258">
        <v>0</v>
      </c>
      <c r="T58" s="258">
        <v>0</v>
      </c>
      <c r="U58" s="258">
        <v>0</v>
      </c>
      <c r="V58" s="258">
        <v>0</v>
      </c>
      <c r="W58" s="258">
        <v>0</v>
      </c>
      <c r="X58" s="258">
        <v>0</v>
      </c>
      <c r="Y58" s="258">
        <v>0</v>
      </c>
      <c r="Z58" s="258">
        <v>0</v>
      </c>
      <c r="AA58" s="258">
        <v>0</v>
      </c>
      <c r="AB58" s="258">
        <v>0</v>
      </c>
      <c r="AC58" s="258">
        <v>0</v>
      </c>
      <c r="AD58" s="258">
        <v>0</v>
      </c>
      <c r="AE58" s="258">
        <v>0</v>
      </c>
      <c r="AF58" s="258">
        <v>0</v>
      </c>
      <c r="AG58" s="258">
        <v>0</v>
      </c>
      <c r="AH58" s="258">
        <v>0</v>
      </c>
      <c r="AI58" s="258">
        <v>0</v>
      </c>
      <c r="AJ58" s="258">
        <v>0</v>
      </c>
      <c r="AK58" s="258">
        <v>0</v>
      </c>
      <c r="AL58" s="258">
        <v>0</v>
      </c>
      <c r="AM58" s="258">
        <v>0</v>
      </c>
      <c r="AN58" s="258">
        <v>0</v>
      </c>
      <c r="AO58" s="258">
        <v>0</v>
      </c>
      <c r="AP58" s="258">
        <v>0</v>
      </c>
      <c r="AQ58" s="258">
        <v>0</v>
      </c>
      <c r="AR58" s="258">
        <v>0</v>
      </c>
      <c r="AS58" s="258">
        <v>0</v>
      </c>
      <c r="AT58" s="258">
        <v>0</v>
      </c>
      <c r="AU58" s="258">
        <v>0</v>
      </c>
      <c r="AV58" s="258">
        <v>0</v>
      </c>
      <c r="AW58" s="258">
        <v>0</v>
      </c>
      <c r="AX58" s="258">
        <v>0</v>
      </c>
      <c r="AY58" s="258">
        <v>0</v>
      </c>
      <c r="AZ58" s="258">
        <v>0</v>
      </c>
      <c r="BA58" s="258">
        <v>0</v>
      </c>
      <c r="BB58" s="258">
        <v>0</v>
      </c>
      <c r="BC58" s="258">
        <v>0</v>
      </c>
      <c r="BD58" s="258">
        <v>0</v>
      </c>
      <c r="BE58" s="258">
        <v>0</v>
      </c>
      <c r="BF58" s="258">
        <v>0</v>
      </c>
      <c r="BG58" s="258">
        <v>0</v>
      </c>
      <c r="BH58" s="258">
        <v>0</v>
      </c>
      <c r="BI58" s="258">
        <v>0</v>
      </c>
      <c r="BJ58" s="258">
        <v>0</v>
      </c>
      <c r="BK58" s="258">
        <v>0</v>
      </c>
      <c r="BL58" s="258">
        <v>0</v>
      </c>
      <c r="BM58" s="258">
        <v>0</v>
      </c>
      <c r="BN58" s="258">
        <v>0</v>
      </c>
      <c r="BO58" s="258">
        <v>0</v>
      </c>
      <c r="BP58" s="258">
        <v>0</v>
      </c>
      <c r="BQ58" s="258">
        <v>0</v>
      </c>
    </row>
    <row r="59" spans="1:69" ht="11.25" thickBot="1">
      <c r="A59" s="239"/>
      <c r="B59" s="80"/>
      <c r="C59" s="80"/>
      <c r="D59" s="84" t="s">
        <v>56</v>
      </c>
      <c r="E59" s="80"/>
      <c r="F59" s="80"/>
      <c r="G59" s="80"/>
      <c r="H59" s="80"/>
      <c r="I59" s="251">
        <v>0</v>
      </c>
      <c r="J59" s="254">
        <v>0</v>
      </c>
      <c r="K59" s="254">
        <v>0</v>
      </c>
      <c r="L59" s="254">
        <v>0</v>
      </c>
      <c r="M59" s="254">
        <v>0</v>
      </c>
      <c r="N59" s="254">
        <v>0</v>
      </c>
      <c r="O59" s="254">
        <v>0</v>
      </c>
      <c r="P59" s="254">
        <v>0</v>
      </c>
      <c r="Q59" s="254">
        <v>0</v>
      </c>
      <c r="R59" s="254">
        <v>0</v>
      </c>
      <c r="S59" s="254">
        <v>0</v>
      </c>
      <c r="T59" s="254">
        <v>0</v>
      </c>
      <c r="U59" s="254">
        <v>0</v>
      </c>
      <c r="V59" s="254">
        <v>0</v>
      </c>
      <c r="W59" s="254">
        <v>0</v>
      </c>
      <c r="X59" s="254">
        <v>0</v>
      </c>
      <c r="Y59" s="254">
        <v>0</v>
      </c>
      <c r="Z59" s="254">
        <v>0</v>
      </c>
      <c r="AA59" s="254">
        <v>0</v>
      </c>
      <c r="AB59" s="254">
        <v>0</v>
      </c>
      <c r="AC59" s="254">
        <v>0</v>
      </c>
      <c r="AD59" s="254">
        <v>0</v>
      </c>
      <c r="AE59" s="254">
        <v>0</v>
      </c>
      <c r="AF59" s="254">
        <v>0</v>
      </c>
      <c r="AG59" s="254">
        <v>0</v>
      </c>
      <c r="AH59" s="254">
        <v>0</v>
      </c>
      <c r="AI59" s="254">
        <v>0</v>
      </c>
      <c r="AJ59" s="254">
        <v>0</v>
      </c>
      <c r="AK59" s="254">
        <v>0</v>
      </c>
      <c r="AL59" s="254">
        <v>0</v>
      </c>
      <c r="AM59" s="254">
        <v>0</v>
      </c>
      <c r="AN59" s="254">
        <v>0</v>
      </c>
      <c r="AO59" s="254">
        <v>0</v>
      </c>
      <c r="AP59" s="254">
        <v>0</v>
      </c>
      <c r="AQ59" s="254">
        <v>0</v>
      </c>
      <c r="AR59" s="254">
        <v>0</v>
      </c>
      <c r="AS59" s="254">
        <v>0</v>
      </c>
      <c r="AT59" s="254">
        <v>0</v>
      </c>
      <c r="AU59" s="254">
        <v>0</v>
      </c>
      <c r="AV59" s="254">
        <v>0</v>
      </c>
      <c r="AW59" s="254">
        <v>0</v>
      </c>
      <c r="AX59" s="254">
        <v>0</v>
      </c>
      <c r="AY59" s="254">
        <v>0</v>
      </c>
      <c r="AZ59" s="254">
        <v>0</v>
      </c>
      <c r="BA59" s="254">
        <v>0</v>
      </c>
      <c r="BB59" s="254">
        <v>0</v>
      </c>
      <c r="BC59" s="254">
        <v>0</v>
      </c>
      <c r="BD59" s="254">
        <v>0</v>
      </c>
      <c r="BE59" s="254">
        <v>0</v>
      </c>
      <c r="BF59" s="254">
        <v>0</v>
      </c>
      <c r="BG59" s="254">
        <v>0</v>
      </c>
      <c r="BH59" s="254">
        <v>0</v>
      </c>
      <c r="BI59" s="254">
        <v>0</v>
      </c>
      <c r="BJ59" s="254">
        <v>0</v>
      </c>
      <c r="BK59" s="254">
        <v>0</v>
      </c>
      <c r="BL59" s="254">
        <v>0</v>
      </c>
      <c r="BM59" s="254">
        <v>0</v>
      </c>
      <c r="BN59" s="254">
        <v>0</v>
      </c>
      <c r="BO59" s="254">
        <v>0</v>
      </c>
      <c r="BP59" s="254">
        <v>0</v>
      </c>
      <c r="BQ59" s="254">
        <v>0</v>
      </c>
    </row>
    <row r="60" spans="1:69">
      <c r="A60" s="239"/>
      <c r="B60" s="80"/>
      <c r="C60" s="80"/>
      <c r="D60" s="84"/>
      <c r="E60" s="80"/>
      <c r="F60" s="80"/>
      <c r="G60" s="80"/>
      <c r="H60" s="80"/>
      <c r="I60" s="80"/>
      <c r="J60" s="86"/>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86"/>
      <c r="AN60" s="86"/>
      <c r="AO60" s="86"/>
      <c r="AP60" s="86"/>
      <c r="AQ60" s="86"/>
      <c r="AR60" s="86"/>
      <c r="AS60" s="86"/>
      <c r="AT60" s="86"/>
      <c r="AU60" s="86"/>
      <c r="AV60" s="86"/>
      <c r="AW60" s="86"/>
      <c r="AX60" s="86"/>
      <c r="AY60" s="86"/>
      <c r="AZ60" s="86"/>
      <c r="BA60" s="86"/>
      <c r="BB60" s="86"/>
      <c r="BC60" s="86"/>
      <c r="BD60" s="86"/>
      <c r="BE60" s="86"/>
      <c r="BF60" s="86"/>
      <c r="BG60" s="86"/>
      <c r="BH60" s="86"/>
      <c r="BI60" s="86"/>
      <c r="BJ60" s="86"/>
      <c r="BK60" s="86"/>
      <c r="BL60" s="86"/>
      <c r="BM60" s="86"/>
      <c r="BN60" s="86"/>
      <c r="BO60" s="86"/>
      <c r="BP60" s="86"/>
      <c r="BQ60" s="86"/>
    </row>
    <row r="61" spans="1:69">
      <c r="A61" s="239"/>
      <c r="B61" s="80"/>
      <c r="C61" s="80"/>
      <c r="D61" s="80"/>
      <c r="E61" s="80"/>
      <c r="F61" s="80"/>
      <c r="G61" s="80"/>
      <c r="H61" s="80"/>
      <c r="I61" s="80"/>
      <c r="J61" s="81">
        <v>0</v>
      </c>
      <c r="K61" s="81">
        <v>0</v>
      </c>
      <c r="L61" s="81">
        <v>0</v>
      </c>
      <c r="M61" s="81">
        <v>0</v>
      </c>
      <c r="N61" s="81">
        <v>0</v>
      </c>
      <c r="O61" s="81">
        <v>0</v>
      </c>
      <c r="P61" s="81">
        <v>0</v>
      </c>
      <c r="Q61" s="81">
        <v>0</v>
      </c>
      <c r="R61" s="81">
        <v>0</v>
      </c>
      <c r="S61" s="81">
        <v>0</v>
      </c>
      <c r="T61" s="81">
        <v>0</v>
      </c>
      <c r="U61" s="81">
        <v>0</v>
      </c>
      <c r="V61" s="81">
        <v>0</v>
      </c>
      <c r="W61" s="81">
        <v>0</v>
      </c>
      <c r="X61" s="81">
        <v>0</v>
      </c>
      <c r="Y61" s="81">
        <v>0</v>
      </c>
      <c r="Z61" s="81">
        <v>0</v>
      </c>
      <c r="AA61" s="81">
        <v>0</v>
      </c>
      <c r="AB61" s="81">
        <v>0</v>
      </c>
      <c r="AC61" s="81">
        <v>0</v>
      </c>
      <c r="AD61" s="81">
        <v>0</v>
      </c>
      <c r="AE61" s="81">
        <v>0</v>
      </c>
      <c r="AF61" s="81">
        <v>0</v>
      </c>
      <c r="AG61" s="81">
        <v>0</v>
      </c>
      <c r="AH61" s="81">
        <v>0</v>
      </c>
      <c r="AI61" s="81">
        <v>0</v>
      </c>
      <c r="AJ61" s="81">
        <v>0</v>
      </c>
      <c r="AK61" s="81">
        <v>0</v>
      </c>
      <c r="AL61" s="81">
        <v>0</v>
      </c>
      <c r="AM61" s="81">
        <v>0</v>
      </c>
      <c r="AN61" s="81">
        <v>0</v>
      </c>
      <c r="AO61" s="81">
        <v>0</v>
      </c>
      <c r="AP61" s="81">
        <v>0</v>
      </c>
      <c r="AQ61" s="81">
        <v>0</v>
      </c>
      <c r="AR61" s="81">
        <v>0</v>
      </c>
      <c r="AS61" s="81">
        <v>0</v>
      </c>
      <c r="AT61" s="81">
        <v>0</v>
      </c>
      <c r="AU61" s="81">
        <v>0</v>
      </c>
      <c r="AV61" s="81">
        <v>0</v>
      </c>
      <c r="AW61" s="81">
        <v>0</v>
      </c>
      <c r="AX61" s="81">
        <v>0</v>
      </c>
      <c r="AY61" s="81">
        <v>0</v>
      </c>
      <c r="AZ61" s="81">
        <v>0</v>
      </c>
      <c r="BA61" s="81">
        <v>0</v>
      </c>
      <c r="BB61" s="81">
        <v>0</v>
      </c>
      <c r="BC61" s="81">
        <v>0</v>
      </c>
      <c r="BD61" s="81">
        <v>0</v>
      </c>
      <c r="BE61" s="81">
        <v>0</v>
      </c>
      <c r="BF61" s="81">
        <v>0</v>
      </c>
      <c r="BG61" s="81">
        <v>0</v>
      </c>
      <c r="BH61" s="81">
        <v>0</v>
      </c>
      <c r="BI61" s="81">
        <v>0</v>
      </c>
      <c r="BJ61" s="81">
        <v>0</v>
      </c>
      <c r="BK61" s="81">
        <v>0</v>
      </c>
      <c r="BL61" s="81">
        <v>0</v>
      </c>
      <c r="BM61" s="81">
        <v>0</v>
      </c>
      <c r="BN61" s="81">
        <v>0</v>
      </c>
      <c r="BO61" s="81">
        <v>0</v>
      </c>
      <c r="BP61" s="81">
        <v>0</v>
      </c>
      <c r="BQ61" s="81">
        <v>0</v>
      </c>
    </row>
    <row r="62" spans="1:69" ht="11.25">
      <c r="A62" s="239"/>
      <c r="B62" s="80"/>
      <c r="C62" s="82" t="s">
        <v>72</v>
      </c>
      <c r="D62" s="80"/>
      <c r="E62" s="80"/>
      <c r="F62" s="80"/>
      <c r="G62" s="80"/>
      <c r="H62" s="80"/>
      <c r="I62" s="80"/>
      <c r="J62" s="80"/>
      <c r="K62" s="80"/>
      <c r="L62" s="80"/>
      <c r="M62" s="80"/>
      <c r="N62" s="80"/>
      <c r="O62" s="80"/>
      <c r="P62" s="80"/>
      <c r="Q62" s="80"/>
      <c r="R62" s="80"/>
      <c r="S62" s="80"/>
      <c r="T62" s="80"/>
      <c r="U62" s="80"/>
      <c r="V62" s="80"/>
      <c r="W62" s="80"/>
      <c r="X62" s="80"/>
      <c r="Y62" s="80"/>
      <c r="Z62" s="80"/>
      <c r="AA62" s="80"/>
      <c r="AB62" s="80"/>
      <c r="AC62" s="80"/>
      <c r="AD62" s="80"/>
      <c r="AE62" s="80"/>
      <c r="AF62" s="80"/>
      <c r="AG62" s="80"/>
      <c r="AH62" s="80"/>
      <c r="AI62" s="80"/>
      <c r="AJ62" s="80"/>
      <c r="AK62" s="80"/>
      <c r="AL62" s="80"/>
      <c r="AM62" s="80"/>
      <c r="AN62" s="80"/>
      <c r="AO62" s="80"/>
      <c r="AP62" s="80"/>
      <c r="AQ62" s="80"/>
      <c r="AR62" s="80"/>
      <c r="AS62" s="80"/>
      <c r="AT62" s="80"/>
      <c r="AU62" s="80"/>
      <c r="AV62" s="80"/>
      <c r="AW62" s="80"/>
      <c r="AX62" s="80"/>
      <c r="AY62" s="80"/>
      <c r="AZ62" s="80"/>
      <c r="BA62" s="80"/>
      <c r="BB62" s="80"/>
      <c r="BC62" s="80"/>
      <c r="BD62" s="80"/>
      <c r="BE62" s="80"/>
      <c r="BF62" s="80"/>
      <c r="BG62" s="80"/>
      <c r="BH62" s="80"/>
      <c r="BI62" s="80"/>
      <c r="BJ62" s="80"/>
      <c r="BK62" s="80"/>
      <c r="BL62" s="80"/>
      <c r="BM62" s="80"/>
      <c r="BN62" s="80"/>
      <c r="BO62" s="80"/>
      <c r="BP62" s="80"/>
      <c r="BQ62" s="80"/>
    </row>
    <row r="63" spans="1:69" ht="10.5" customHeight="1">
      <c r="A63" s="239"/>
      <c r="B63" s="80"/>
      <c r="C63" s="80"/>
      <c r="D63" s="80"/>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row>
    <row r="64" spans="1:69">
      <c r="A64" s="239"/>
      <c r="B64" s="80"/>
      <c r="C64" s="80"/>
      <c r="D64" s="83" t="s">
        <v>52</v>
      </c>
      <c r="E64" s="80"/>
      <c r="F64" s="80"/>
      <c r="G64" s="1307" t="s">
        <v>231</v>
      </c>
      <c r="H64" s="1307"/>
      <c r="I64" s="1307"/>
      <c r="J64" s="80"/>
      <c r="K64" s="80"/>
      <c r="L64" s="80"/>
      <c r="M64" s="80"/>
      <c r="N64" s="80"/>
      <c r="O64" s="80"/>
      <c r="P64" s="80"/>
      <c r="Q64" s="80"/>
      <c r="R64" s="80"/>
      <c r="S64" s="80"/>
      <c r="T64" s="80"/>
      <c r="U64" s="80"/>
      <c r="V64" s="80"/>
      <c r="W64" s="80"/>
      <c r="X64" s="80"/>
      <c r="Y64" s="80"/>
      <c r="Z64" s="80"/>
      <c r="AA64" s="80"/>
      <c r="AB64" s="80"/>
      <c r="AC64" s="80"/>
      <c r="AD64" s="80"/>
      <c r="AE64" s="80"/>
      <c r="AF64" s="80"/>
      <c r="AG64" s="80"/>
      <c r="AH64" s="80"/>
      <c r="AI64" s="80"/>
      <c r="AJ64" s="80"/>
      <c r="AK64" s="80"/>
      <c r="AL64" s="80"/>
      <c r="AM64" s="80"/>
      <c r="AN64" s="80"/>
      <c r="AO64" s="80"/>
      <c r="AP64" s="80"/>
      <c r="AQ64" s="80"/>
      <c r="AR64" s="80"/>
      <c r="AS64" s="80"/>
      <c r="AT64" s="80"/>
      <c r="AU64" s="80"/>
      <c r="AV64" s="80"/>
      <c r="AW64" s="80"/>
      <c r="AX64" s="80"/>
      <c r="AY64" s="80"/>
      <c r="AZ64" s="80"/>
      <c r="BA64" s="80"/>
      <c r="BB64" s="80"/>
      <c r="BC64" s="80"/>
      <c r="BD64" s="80"/>
      <c r="BE64" s="80"/>
      <c r="BF64" s="80"/>
      <c r="BG64" s="80"/>
      <c r="BH64" s="80"/>
      <c r="BI64" s="80"/>
      <c r="BJ64" s="80"/>
      <c r="BK64" s="80"/>
      <c r="BL64" s="80"/>
      <c r="BM64" s="80"/>
      <c r="BN64" s="80"/>
      <c r="BO64" s="80"/>
      <c r="BP64" s="80"/>
      <c r="BQ64" s="80"/>
    </row>
    <row r="65" spans="1:69">
      <c r="A65" s="239"/>
      <c r="B65" s="80"/>
      <c r="C65" s="80"/>
      <c r="D65" s="80"/>
      <c r="E65" s="80"/>
      <c r="F65" s="80"/>
      <c r="G65" s="235">
        <v>0</v>
      </c>
      <c r="H65" s="80" t="s">
        <v>76</v>
      </c>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row>
    <row r="66" spans="1:69">
      <c r="A66" s="239"/>
      <c r="B66" s="80"/>
      <c r="C66" s="80"/>
      <c r="D66" s="84" t="s">
        <v>53</v>
      </c>
      <c r="E66" s="80"/>
      <c r="F66" s="80"/>
      <c r="G66" s="80"/>
      <c r="H66" s="80"/>
      <c r="I66" s="80"/>
      <c r="J66" s="76">
        <v>0</v>
      </c>
      <c r="K66" s="76">
        <v>0</v>
      </c>
      <c r="L66" s="76">
        <v>0</v>
      </c>
      <c r="M66" s="76">
        <v>0</v>
      </c>
      <c r="N66" s="76">
        <v>0</v>
      </c>
      <c r="O66" s="76">
        <v>0</v>
      </c>
      <c r="P66" s="76">
        <v>0</v>
      </c>
      <c r="Q66" s="76">
        <v>0</v>
      </c>
      <c r="R66" s="76">
        <v>0</v>
      </c>
      <c r="S66" s="76">
        <v>0</v>
      </c>
      <c r="T66" s="76">
        <v>0</v>
      </c>
      <c r="U66" s="76">
        <v>0</v>
      </c>
      <c r="V66" s="76">
        <v>0</v>
      </c>
      <c r="W66" s="76">
        <v>0</v>
      </c>
      <c r="X66" s="76">
        <v>0</v>
      </c>
      <c r="Y66" s="76">
        <v>0</v>
      </c>
      <c r="Z66" s="76">
        <v>0</v>
      </c>
      <c r="AA66" s="76">
        <v>0</v>
      </c>
      <c r="AB66" s="76">
        <v>0</v>
      </c>
      <c r="AC66" s="76">
        <v>0</v>
      </c>
      <c r="AD66" s="76">
        <v>0</v>
      </c>
      <c r="AE66" s="76">
        <v>0</v>
      </c>
      <c r="AF66" s="76">
        <v>0</v>
      </c>
      <c r="AG66" s="76">
        <v>0</v>
      </c>
      <c r="AH66" s="76">
        <v>0</v>
      </c>
      <c r="AI66" s="76">
        <v>0</v>
      </c>
      <c r="AJ66" s="76">
        <v>0</v>
      </c>
      <c r="AK66" s="76">
        <v>0</v>
      </c>
      <c r="AL66" s="76">
        <v>0</v>
      </c>
      <c r="AM66" s="76">
        <v>0</v>
      </c>
      <c r="AN66" s="76">
        <v>0</v>
      </c>
      <c r="AO66" s="76">
        <v>0</v>
      </c>
      <c r="AP66" s="76">
        <v>0</v>
      </c>
      <c r="AQ66" s="76">
        <v>0</v>
      </c>
      <c r="AR66" s="76">
        <v>0</v>
      </c>
      <c r="AS66" s="76">
        <v>0</v>
      </c>
      <c r="AT66" s="76">
        <v>0</v>
      </c>
      <c r="AU66" s="76">
        <v>0</v>
      </c>
      <c r="AV66" s="76">
        <v>0</v>
      </c>
      <c r="AW66" s="76">
        <v>0</v>
      </c>
      <c r="AX66" s="76">
        <v>0</v>
      </c>
      <c r="AY66" s="76">
        <v>0</v>
      </c>
      <c r="AZ66" s="76">
        <v>0</v>
      </c>
      <c r="BA66" s="76">
        <v>0</v>
      </c>
      <c r="BB66" s="76">
        <v>0</v>
      </c>
      <c r="BC66" s="76">
        <v>0</v>
      </c>
      <c r="BD66" s="76">
        <v>0</v>
      </c>
      <c r="BE66" s="76">
        <v>0</v>
      </c>
      <c r="BF66" s="76">
        <v>0</v>
      </c>
      <c r="BG66" s="76">
        <v>0</v>
      </c>
      <c r="BH66" s="76">
        <v>0</v>
      </c>
      <c r="BI66" s="76">
        <v>0</v>
      </c>
      <c r="BJ66" s="76">
        <v>0</v>
      </c>
      <c r="BK66" s="76">
        <v>0</v>
      </c>
      <c r="BL66" s="76">
        <v>0</v>
      </c>
      <c r="BM66" s="76">
        <v>0</v>
      </c>
      <c r="BN66" s="76">
        <v>0</v>
      </c>
      <c r="BO66" s="76">
        <v>0</v>
      </c>
      <c r="BP66" s="76">
        <v>0</v>
      </c>
      <c r="BQ66" s="76">
        <v>0</v>
      </c>
    </row>
    <row r="67" spans="1:69">
      <c r="A67" s="239"/>
      <c r="B67" s="80"/>
      <c r="C67" s="80"/>
      <c r="D67" s="85" t="s">
        <v>54</v>
      </c>
      <c r="E67" s="80"/>
      <c r="F67" s="80"/>
      <c r="G67" s="80"/>
      <c r="H67" s="80"/>
      <c r="I67" s="80"/>
      <c r="J67" s="255">
        <v>0</v>
      </c>
      <c r="K67" s="256">
        <v>0</v>
      </c>
      <c r="L67" s="256">
        <v>0</v>
      </c>
      <c r="M67" s="256">
        <v>0</v>
      </c>
      <c r="N67" s="256">
        <v>0</v>
      </c>
      <c r="O67" s="256">
        <v>0</v>
      </c>
      <c r="P67" s="256">
        <v>0</v>
      </c>
      <c r="Q67" s="256">
        <v>0</v>
      </c>
      <c r="R67" s="256">
        <v>0</v>
      </c>
      <c r="S67" s="256">
        <v>0</v>
      </c>
      <c r="T67" s="256">
        <v>0</v>
      </c>
      <c r="U67" s="256">
        <v>0</v>
      </c>
      <c r="V67" s="256">
        <v>0</v>
      </c>
      <c r="W67" s="256">
        <v>0</v>
      </c>
      <c r="X67" s="256">
        <v>0</v>
      </c>
      <c r="Y67" s="256">
        <v>0</v>
      </c>
      <c r="Z67" s="256">
        <v>0</v>
      </c>
      <c r="AA67" s="256">
        <v>0</v>
      </c>
      <c r="AB67" s="256">
        <v>0</v>
      </c>
      <c r="AC67" s="256">
        <v>0</v>
      </c>
      <c r="AD67" s="256">
        <v>0</v>
      </c>
      <c r="AE67" s="256">
        <v>0</v>
      </c>
      <c r="AF67" s="256">
        <v>0</v>
      </c>
      <c r="AG67" s="256">
        <v>0</v>
      </c>
      <c r="AH67" s="256">
        <v>0</v>
      </c>
      <c r="AI67" s="256">
        <v>0</v>
      </c>
      <c r="AJ67" s="256">
        <v>0</v>
      </c>
      <c r="AK67" s="256">
        <v>0</v>
      </c>
      <c r="AL67" s="256">
        <v>0</v>
      </c>
      <c r="AM67" s="256">
        <v>0</v>
      </c>
      <c r="AN67" s="256">
        <v>0</v>
      </c>
      <c r="AO67" s="256">
        <v>0</v>
      </c>
      <c r="AP67" s="256">
        <v>0</v>
      </c>
      <c r="AQ67" s="256">
        <v>0</v>
      </c>
      <c r="AR67" s="256">
        <v>0</v>
      </c>
      <c r="AS67" s="256">
        <v>0</v>
      </c>
      <c r="AT67" s="256">
        <v>0</v>
      </c>
      <c r="AU67" s="256">
        <v>0</v>
      </c>
      <c r="AV67" s="256">
        <v>0</v>
      </c>
      <c r="AW67" s="256">
        <v>0</v>
      </c>
      <c r="AX67" s="256">
        <v>0</v>
      </c>
      <c r="AY67" s="256">
        <v>0</v>
      </c>
      <c r="AZ67" s="256">
        <v>0</v>
      </c>
      <c r="BA67" s="256">
        <v>0</v>
      </c>
      <c r="BB67" s="256">
        <v>0</v>
      </c>
      <c r="BC67" s="256">
        <v>0</v>
      </c>
      <c r="BD67" s="256">
        <v>0</v>
      </c>
      <c r="BE67" s="256">
        <v>0</v>
      </c>
      <c r="BF67" s="256">
        <v>0</v>
      </c>
      <c r="BG67" s="256">
        <v>0</v>
      </c>
      <c r="BH67" s="256">
        <v>0</v>
      </c>
      <c r="BI67" s="256">
        <v>0</v>
      </c>
      <c r="BJ67" s="256">
        <v>0</v>
      </c>
      <c r="BK67" s="256">
        <v>0</v>
      </c>
      <c r="BL67" s="256">
        <v>0</v>
      </c>
      <c r="BM67" s="256">
        <v>0</v>
      </c>
      <c r="BN67" s="256">
        <v>0</v>
      </c>
      <c r="BO67" s="256">
        <v>0</v>
      </c>
      <c r="BP67" s="256">
        <v>0</v>
      </c>
      <c r="BQ67" s="257">
        <v>0</v>
      </c>
    </row>
    <row r="68" spans="1:69" ht="11.25" thickBot="1">
      <c r="A68" s="239"/>
      <c r="B68" s="80"/>
      <c r="C68" s="80"/>
      <c r="D68" s="85" t="s">
        <v>55</v>
      </c>
      <c r="E68" s="80"/>
      <c r="F68" s="80"/>
      <c r="G68" s="80"/>
      <c r="H68" s="80"/>
      <c r="I68" s="80"/>
      <c r="J68" s="258">
        <v>0</v>
      </c>
      <c r="K68" s="258">
        <v>0</v>
      </c>
      <c r="L68" s="258">
        <v>0</v>
      </c>
      <c r="M68" s="258">
        <v>0</v>
      </c>
      <c r="N68" s="258">
        <v>0</v>
      </c>
      <c r="O68" s="258">
        <v>0</v>
      </c>
      <c r="P68" s="258">
        <v>0</v>
      </c>
      <c r="Q68" s="258">
        <v>0</v>
      </c>
      <c r="R68" s="258">
        <v>0</v>
      </c>
      <c r="S68" s="258">
        <v>0</v>
      </c>
      <c r="T68" s="258">
        <v>0</v>
      </c>
      <c r="U68" s="258">
        <v>0</v>
      </c>
      <c r="V68" s="258">
        <v>0</v>
      </c>
      <c r="W68" s="258">
        <v>0</v>
      </c>
      <c r="X68" s="258">
        <v>0</v>
      </c>
      <c r="Y68" s="258">
        <v>0</v>
      </c>
      <c r="Z68" s="258">
        <v>0</v>
      </c>
      <c r="AA68" s="258">
        <v>0</v>
      </c>
      <c r="AB68" s="258">
        <v>0</v>
      </c>
      <c r="AC68" s="258">
        <v>0</v>
      </c>
      <c r="AD68" s="258">
        <v>0</v>
      </c>
      <c r="AE68" s="258">
        <v>0</v>
      </c>
      <c r="AF68" s="258">
        <v>0</v>
      </c>
      <c r="AG68" s="258">
        <v>0</v>
      </c>
      <c r="AH68" s="258">
        <v>0</v>
      </c>
      <c r="AI68" s="258">
        <v>0</v>
      </c>
      <c r="AJ68" s="258">
        <v>0</v>
      </c>
      <c r="AK68" s="258">
        <v>0</v>
      </c>
      <c r="AL68" s="258">
        <v>0</v>
      </c>
      <c r="AM68" s="258">
        <v>0</v>
      </c>
      <c r="AN68" s="258">
        <v>0</v>
      </c>
      <c r="AO68" s="258">
        <v>0</v>
      </c>
      <c r="AP68" s="258">
        <v>0</v>
      </c>
      <c r="AQ68" s="258">
        <v>0</v>
      </c>
      <c r="AR68" s="258">
        <v>0</v>
      </c>
      <c r="AS68" s="258">
        <v>0</v>
      </c>
      <c r="AT68" s="258">
        <v>0</v>
      </c>
      <c r="AU68" s="258">
        <v>0</v>
      </c>
      <c r="AV68" s="258">
        <v>0</v>
      </c>
      <c r="AW68" s="258">
        <v>0</v>
      </c>
      <c r="AX68" s="258">
        <v>0</v>
      </c>
      <c r="AY68" s="258">
        <v>0</v>
      </c>
      <c r="AZ68" s="258">
        <v>0</v>
      </c>
      <c r="BA68" s="258">
        <v>0</v>
      </c>
      <c r="BB68" s="258">
        <v>0</v>
      </c>
      <c r="BC68" s="258">
        <v>0</v>
      </c>
      <c r="BD68" s="258">
        <v>0</v>
      </c>
      <c r="BE68" s="258">
        <v>0</v>
      </c>
      <c r="BF68" s="258">
        <v>0</v>
      </c>
      <c r="BG68" s="258">
        <v>0</v>
      </c>
      <c r="BH68" s="258">
        <v>0</v>
      </c>
      <c r="BI68" s="258">
        <v>0</v>
      </c>
      <c r="BJ68" s="258">
        <v>0</v>
      </c>
      <c r="BK68" s="258">
        <v>0</v>
      </c>
      <c r="BL68" s="258">
        <v>0</v>
      </c>
      <c r="BM68" s="258">
        <v>0</v>
      </c>
      <c r="BN68" s="258">
        <v>0</v>
      </c>
      <c r="BO68" s="258">
        <v>0</v>
      </c>
      <c r="BP68" s="258">
        <v>0</v>
      </c>
      <c r="BQ68" s="258">
        <v>0</v>
      </c>
    </row>
    <row r="69" spans="1:69" ht="11.25" thickBot="1">
      <c r="A69" s="239"/>
      <c r="B69" s="80"/>
      <c r="C69" s="80"/>
      <c r="D69" s="84" t="s">
        <v>56</v>
      </c>
      <c r="E69" s="80"/>
      <c r="F69" s="80"/>
      <c r="G69" s="80"/>
      <c r="H69" s="80"/>
      <c r="I69" s="251">
        <v>0</v>
      </c>
      <c r="J69" s="254">
        <v>0</v>
      </c>
      <c r="K69" s="254">
        <v>0</v>
      </c>
      <c r="L69" s="254">
        <v>0</v>
      </c>
      <c r="M69" s="254">
        <v>0</v>
      </c>
      <c r="N69" s="254">
        <v>0</v>
      </c>
      <c r="O69" s="254">
        <v>0</v>
      </c>
      <c r="P69" s="254">
        <v>0</v>
      </c>
      <c r="Q69" s="254">
        <v>0</v>
      </c>
      <c r="R69" s="254">
        <v>0</v>
      </c>
      <c r="S69" s="254">
        <v>0</v>
      </c>
      <c r="T69" s="254">
        <v>0</v>
      </c>
      <c r="U69" s="254">
        <v>0</v>
      </c>
      <c r="V69" s="254">
        <v>0</v>
      </c>
      <c r="W69" s="254">
        <v>0</v>
      </c>
      <c r="X69" s="254">
        <v>0</v>
      </c>
      <c r="Y69" s="254">
        <v>0</v>
      </c>
      <c r="Z69" s="254">
        <v>0</v>
      </c>
      <c r="AA69" s="254">
        <v>0</v>
      </c>
      <c r="AB69" s="254">
        <v>0</v>
      </c>
      <c r="AC69" s="254">
        <v>0</v>
      </c>
      <c r="AD69" s="254">
        <v>0</v>
      </c>
      <c r="AE69" s="254">
        <v>0</v>
      </c>
      <c r="AF69" s="254">
        <v>0</v>
      </c>
      <c r="AG69" s="254">
        <v>0</v>
      </c>
      <c r="AH69" s="254">
        <v>0</v>
      </c>
      <c r="AI69" s="254">
        <v>0</v>
      </c>
      <c r="AJ69" s="254">
        <v>0</v>
      </c>
      <c r="AK69" s="254">
        <v>0</v>
      </c>
      <c r="AL69" s="254">
        <v>0</v>
      </c>
      <c r="AM69" s="254">
        <v>0</v>
      </c>
      <c r="AN69" s="254">
        <v>0</v>
      </c>
      <c r="AO69" s="254">
        <v>0</v>
      </c>
      <c r="AP69" s="254">
        <v>0</v>
      </c>
      <c r="AQ69" s="254">
        <v>0</v>
      </c>
      <c r="AR69" s="254">
        <v>0</v>
      </c>
      <c r="AS69" s="254">
        <v>0</v>
      </c>
      <c r="AT69" s="254">
        <v>0</v>
      </c>
      <c r="AU69" s="254">
        <v>0</v>
      </c>
      <c r="AV69" s="254">
        <v>0</v>
      </c>
      <c r="AW69" s="254">
        <v>0</v>
      </c>
      <c r="AX69" s="254">
        <v>0</v>
      </c>
      <c r="AY69" s="254">
        <v>0</v>
      </c>
      <c r="AZ69" s="254">
        <v>0</v>
      </c>
      <c r="BA69" s="254">
        <v>0</v>
      </c>
      <c r="BB69" s="254">
        <v>0</v>
      </c>
      <c r="BC69" s="254">
        <v>0</v>
      </c>
      <c r="BD69" s="254">
        <v>0</v>
      </c>
      <c r="BE69" s="254">
        <v>0</v>
      </c>
      <c r="BF69" s="254">
        <v>0</v>
      </c>
      <c r="BG69" s="254">
        <v>0</v>
      </c>
      <c r="BH69" s="254">
        <v>0</v>
      </c>
      <c r="BI69" s="254">
        <v>0</v>
      </c>
      <c r="BJ69" s="254">
        <v>0</v>
      </c>
      <c r="BK69" s="254">
        <v>0</v>
      </c>
      <c r="BL69" s="254">
        <v>0</v>
      </c>
      <c r="BM69" s="254">
        <v>0</v>
      </c>
      <c r="BN69" s="254">
        <v>0</v>
      </c>
      <c r="BO69" s="254">
        <v>0</v>
      </c>
      <c r="BP69" s="254">
        <v>0</v>
      </c>
      <c r="BQ69" s="254">
        <v>0</v>
      </c>
    </row>
    <row r="70" spans="1:69">
      <c r="A70" s="239"/>
      <c r="B70" s="80"/>
      <c r="C70" s="80"/>
      <c r="D70" s="84"/>
      <c r="E70" s="80"/>
      <c r="F70" s="80"/>
      <c r="G70" s="80"/>
      <c r="H70" s="80"/>
      <c r="I70" s="80"/>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c r="AK70" s="86"/>
      <c r="AL70" s="86"/>
      <c r="AM70" s="86"/>
      <c r="AN70" s="86"/>
      <c r="AO70" s="86"/>
      <c r="AP70" s="86"/>
      <c r="AQ70" s="86"/>
      <c r="AR70" s="86"/>
      <c r="AS70" s="86"/>
      <c r="AT70" s="86"/>
      <c r="AU70" s="86"/>
      <c r="AV70" s="86"/>
      <c r="AW70" s="86"/>
      <c r="AX70" s="86"/>
      <c r="AY70" s="86"/>
      <c r="AZ70" s="86"/>
      <c r="BA70" s="86"/>
      <c r="BB70" s="86"/>
      <c r="BC70" s="86"/>
      <c r="BD70" s="86"/>
      <c r="BE70" s="86"/>
      <c r="BF70" s="86"/>
      <c r="BG70" s="86"/>
      <c r="BH70" s="86"/>
      <c r="BI70" s="86"/>
      <c r="BJ70" s="86"/>
      <c r="BK70" s="86"/>
      <c r="BL70" s="86"/>
      <c r="BM70" s="86"/>
      <c r="BN70" s="86"/>
      <c r="BO70" s="86"/>
      <c r="BP70" s="86"/>
      <c r="BQ70" s="86"/>
    </row>
    <row r="71" spans="1:69">
      <c r="A71" s="239"/>
      <c r="B71" s="80"/>
      <c r="C71" s="80"/>
      <c r="D71" s="80"/>
      <c r="E71" s="80"/>
      <c r="F71" s="80"/>
      <c r="G71" s="80"/>
      <c r="H71" s="80"/>
      <c r="I71" s="80"/>
      <c r="J71" s="81">
        <v>0</v>
      </c>
      <c r="K71" s="81">
        <v>0</v>
      </c>
      <c r="L71" s="81">
        <v>0</v>
      </c>
      <c r="M71" s="81">
        <v>0</v>
      </c>
      <c r="N71" s="81">
        <v>0</v>
      </c>
      <c r="O71" s="81">
        <v>0</v>
      </c>
      <c r="P71" s="81">
        <v>0</v>
      </c>
      <c r="Q71" s="81">
        <v>0</v>
      </c>
      <c r="R71" s="81">
        <v>0</v>
      </c>
      <c r="S71" s="81">
        <v>0</v>
      </c>
      <c r="T71" s="81">
        <v>0</v>
      </c>
      <c r="U71" s="81">
        <v>0</v>
      </c>
      <c r="V71" s="81">
        <v>0</v>
      </c>
      <c r="W71" s="81">
        <v>0</v>
      </c>
      <c r="X71" s="81">
        <v>0</v>
      </c>
      <c r="Y71" s="81">
        <v>0</v>
      </c>
      <c r="Z71" s="81">
        <v>0</v>
      </c>
      <c r="AA71" s="81">
        <v>0</v>
      </c>
      <c r="AB71" s="81">
        <v>0</v>
      </c>
      <c r="AC71" s="81">
        <v>0</v>
      </c>
      <c r="AD71" s="81">
        <v>0</v>
      </c>
      <c r="AE71" s="81">
        <v>0</v>
      </c>
      <c r="AF71" s="81">
        <v>0</v>
      </c>
      <c r="AG71" s="81">
        <v>0</v>
      </c>
      <c r="AH71" s="81">
        <v>0</v>
      </c>
      <c r="AI71" s="81">
        <v>0</v>
      </c>
      <c r="AJ71" s="81">
        <v>0</v>
      </c>
      <c r="AK71" s="81">
        <v>0</v>
      </c>
      <c r="AL71" s="81">
        <v>0</v>
      </c>
      <c r="AM71" s="81">
        <v>0</v>
      </c>
      <c r="AN71" s="81">
        <v>0</v>
      </c>
      <c r="AO71" s="81">
        <v>0</v>
      </c>
      <c r="AP71" s="81">
        <v>0</v>
      </c>
      <c r="AQ71" s="81">
        <v>0</v>
      </c>
      <c r="AR71" s="81">
        <v>0</v>
      </c>
      <c r="AS71" s="81">
        <v>0</v>
      </c>
      <c r="AT71" s="81">
        <v>0</v>
      </c>
      <c r="AU71" s="81">
        <v>0</v>
      </c>
      <c r="AV71" s="81">
        <v>0</v>
      </c>
      <c r="AW71" s="81">
        <v>0</v>
      </c>
      <c r="AX71" s="81">
        <v>0</v>
      </c>
      <c r="AY71" s="81">
        <v>0</v>
      </c>
      <c r="AZ71" s="81">
        <v>0</v>
      </c>
      <c r="BA71" s="81">
        <v>0</v>
      </c>
      <c r="BB71" s="81">
        <v>0</v>
      </c>
      <c r="BC71" s="81">
        <v>0</v>
      </c>
      <c r="BD71" s="81">
        <v>0</v>
      </c>
      <c r="BE71" s="81">
        <v>0</v>
      </c>
      <c r="BF71" s="81">
        <v>0</v>
      </c>
      <c r="BG71" s="81">
        <v>0</v>
      </c>
      <c r="BH71" s="81">
        <v>0</v>
      </c>
      <c r="BI71" s="81">
        <v>0</v>
      </c>
      <c r="BJ71" s="81">
        <v>0</v>
      </c>
      <c r="BK71" s="81">
        <v>0</v>
      </c>
      <c r="BL71" s="81">
        <v>0</v>
      </c>
      <c r="BM71" s="81">
        <v>0</v>
      </c>
      <c r="BN71" s="81">
        <v>0</v>
      </c>
      <c r="BO71" s="81">
        <v>0</v>
      </c>
      <c r="BP71" s="81">
        <v>0</v>
      </c>
      <c r="BQ71" s="81">
        <v>0</v>
      </c>
    </row>
    <row r="72" spans="1:69" ht="11.25">
      <c r="A72" s="239"/>
      <c r="B72" s="80"/>
      <c r="C72" s="82" t="s">
        <v>73</v>
      </c>
      <c r="D72" s="80"/>
      <c r="E72" s="80"/>
      <c r="F72" s="80"/>
      <c r="G72" s="80"/>
      <c r="H72" s="80"/>
      <c r="I72" s="80"/>
      <c r="J72" s="80"/>
      <c r="K72" s="80"/>
      <c r="L72" s="80"/>
      <c r="M72" s="80"/>
      <c r="N72" s="80"/>
      <c r="O72" s="80"/>
      <c r="P72" s="80"/>
      <c r="Q72" s="80"/>
      <c r="R72" s="80"/>
      <c r="S72" s="80"/>
      <c r="T72" s="80"/>
      <c r="U72" s="80"/>
      <c r="V72" s="80"/>
      <c r="W72" s="80"/>
      <c r="X72" s="80"/>
      <c r="Y72" s="80"/>
      <c r="Z72" s="80"/>
      <c r="AA72" s="80"/>
      <c r="AB72" s="80"/>
      <c r="AC72" s="80"/>
      <c r="AD72" s="80"/>
      <c r="AE72" s="80"/>
      <c r="AF72" s="80"/>
      <c r="AG72" s="80"/>
      <c r="AH72" s="80"/>
      <c r="AI72" s="80"/>
      <c r="AJ72" s="80"/>
      <c r="AK72" s="80"/>
      <c r="AL72" s="80"/>
      <c r="AM72" s="80"/>
      <c r="AN72" s="80"/>
      <c r="AO72" s="80"/>
      <c r="AP72" s="80"/>
      <c r="AQ72" s="80"/>
      <c r="AR72" s="80"/>
      <c r="AS72" s="80"/>
      <c r="AT72" s="80"/>
      <c r="AU72" s="80"/>
      <c r="AV72" s="80"/>
      <c r="AW72" s="80"/>
      <c r="AX72" s="80"/>
      <c r="AY72" s="80"/>
      <c r="AZ72" s="80"/>
      <c r="BA72" s="80"/>
      <c r="BB72" s="80"/>
      <c r="BC72" s="80"/>
      <c r="BD72" s="80"/>
      <c r="BE72" s="80"/>
      <c r="BF72" s="80"/>
      <c r="BG72" s="80"/>
      <c r="BH72" s="80"/>
      <c r="BI72" s="80"/>
      <c r="BJ72" s="80"/>
      <c r="BK72" s="80"/>
      <c r="BL72" s="80"/>
      <c r="BM72" s="80"/>
      <c r="BN72" s="80"/>
      <c r="BO72" s="80"/>
      <c r="BP72" s="80"/>
      <c r="BQ72" s="80"/>
    </row>
    <row r="73" spans="1:69" ht="10.5" customHeight="1">
      <c r="A73" s="239"/>
      <c r="B73" s="80"/>
      <c r="C73" s="80"/>
      <c r="D73" s="80"/>
      <c r="E73" s="80"/>
      <c r="F73" s="80"/>
      <c r="G73" s="80"/>
      <c r="H73" s="80"/>
      <c r="I73" s="80"/>
      <c r="J73" s="80"/>
      <c r="K73" s="80"/>
      <c r="L73" s="80"/>
      <c r="M73" s="80"/>
      <c r="N73" s="80"/>
      <c r="O73" s="80"/>
      <c r="P73" s="80"/>
      <c r="Q73" s="80"/>
      <c r="R73" s="80"/>
      <c r="S73" s="80"/>
      <c r="T73" s="80"/>
      <c r="U73" s="80"/>
      <c r="V73" s="80"/>
      <c r="W73" s="80"/>
      <c r="X73" s="80"/>
      <c r="Y73" s="80"/>
      <c r="Z73" s="80"/>
      <c r="AA73" s="80"/>
      <c r="AB73" s="80"/>
      <c r="AC73" s="80"/>
      <c r="AD73" s="80"/>
      <c r="AE73" s="80"/>
      <c r="AF73" s="80"/>
      <c r="AG73" s="80"/>
      <c r="AH73" s="80"/>
      <c r="AI73" s="80"/>
      <c r="AJ73" s="80"/>
      <c r="AK73" s="80"/>
      <c r="AL73" s="80"/>
      <c r="AM73" s="80"/>
      <c r="AN73" s="80"/>
      <c r="AO73" s="80"/>
      <c r="AP73" s="80"/>
      <c r="AQ73" s="80"/>
      <c r="AR73" s="80"/>
      <c r="AS73" s="80"/>
      <c r="AT73" s="80"/>
      <c r="AU73" s="80"/>
      <c r="AV73" s="80"/>
      <c r="AW73" s="80"/>
      <c r="AX73" s="80"/>
      <c r="AY73" s="80"/>
      <c r="AZ73" s="80"/>
      <c r="BA73" s="80"/>
      <c r="BB73" s="80"/>
      <c r="BC73" s="80"/>
      <c r="BD73" s="80"/>
      <c r="BE73" s="80"/>
      <c r="BF73" s="80"/>
      <c r="BG73" s="80"/>
      <c r="BH73" s="80"/>
      <c r="BI73" s="80"/>
      <c r="BJ73" s="80"/>
      <c r="BK73" s="80"/>
      <c r="BL73" s="80"/>
      <c r="BM73" s="80"/>
      <c r="BN73" s="80"/>
      <c r="BO73" s="80"/>
      <c r="BP73" s="80"/>
      <c r="BQ73" s="80"/>
    </row>
    <row r="74" spans="1:69">
      <c r="A74" s="239"/>
      <c r="B74" s="80"/>
      <c r="C74" s="80"/>
      <c r="D74" s="83" t="s">
        <v>52</v>
      </c>
      <c r="E74" s="80"/>
      <c r="F74" s="80"/>
      <c r="G74" s="1307" t="s">
        <v>232</v>
      </c>
      <c r="H74" s="1307"/>
      <c r="I74" s="1307"/>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c r="AS74" s="80"/>
      <c r="AT74" s="80"/>
      <c r="AU74" s="80"/>
      <c r="AV74" s="80"/>
      <c r="AW74" s="80"/>
      <c r="AX74" s="80"/>
      <c r="AY74" s="80"/>
      <c r="AZ74" s="80"/>
      <c r="BA74" s="80"/>
      <c r="BB74" s="80"/>
      <c r="BC74" s="80"/>
      <c r="BD74" s="80"/>
      <c r="BE74" s="80"/>
      <c r="BF74" s="80"/>
      <c r="BG74" s="80"/>
      <c r="BH74" s="80"/>
      <c r="BI74" s="80"/>
      <c r="BJ74" s="80"/>
      <c r="BK74" s="80"/>
      <c r="BL74" s="80"/>
      <c r="BM74" s="80"/>
      <c r="BN74" s="80"/>
      <c r="BO74" s="80"/>
      <c r="BP74" s="80"/>
      <c r="BQ74" s="80"/>
    </row>
    <row r="75" spans="1:69">
      <c r="A75" s="239"/>
      <c r="B75" s="80"/>
      <c r="C75" s="80"/>
      <c r="D75" s="80"/>
      <c r="E75" s="80"/>
      <c r="F75" s="80"/>
      <c r="G75" s="235">
        <v>0</v>
      </c>
      <c r="H75" s="80" t="s">
        <v>76</v>
      </c>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c r="AS75" s="80"/>
      <c r="AT75" s="80"/>
      <c r="AU75" s="80"/>
      <c r="AV75" s="80"/>
      <c r="AW75" s="80"/>
      <c r="AX75" s="80"/>
      <c r="AY75" s="80"/>
      <c r="AZ75" s="80"/>
      <c r="BA75" s="80"/>
      <c r="BB75" s="80"/>
      <c r="BC75" s="80"/>
      <c r="BD75" s="80"/>
      <c r="BE75" s="80"/>
      <c r="BF75" s="80"/>
      <c r="BG75" s="80"/>
      <c r="BH75" s="80"/>
      <c r="BI75" s="80"/>
      <c r="BJ75" s="80"/>
      <c r="BK75" s="80"/>
      <c r="BL75" s="80"/>
      <c r="BM75" s="80"/>
      <c r="BN75" s="80"/>
      <c r="BO75" s="80"/>
      <c r="BP75" s="80"/>
      <c r="BQ75" s="80"/>
    </row>
    <row r="76" spans="1:69">
      <c r="A76" s="239"/>
      <c r="B76" s="80"/>
      <c r="C76" s="80"/>
      <c r="D76" s="84" t="s">
        <v>53</v>
      </c>
      <c r="E76" s="80"/>
      <c r="F76" s="80"/>
      <c r="G76" s="80"/>
      <c r="H76" s="80"/>
      <c r="I76" s="80"/>
      <c r="J76" s="76">
        <v>0</v>
      </c>
      <c r="K76" s="76">
        <v>0</v>
      </c>
      <c r="L76" s="76">
        <v>0</v>
      </c>
      <c r="M76" s="76">
        <v>0</v>
      </c>
      <c r="N76" s="76">
        <v>0</v>
      </c>
      <c r="O76" s="76">
        <v>0</v>
      </c>
      <c r="P76" s="76">
        <v>0</v>
      </c>
      <c r="Q76" s="76">
        <v>0</v>
      </c>
      <c r="R76" s="76">
        <v>0</v>
      </c>
      <c r="S76" s="76">
        <v>0</v>
      </c>
      <c r="T76" s="76">
        <v>0</v>
      </c>
      <c r="U76" s="76">
        <v>0</v>
      </c>
      <c r="V76" s="76">
        <v>0</v>
      </c>
      <c r="W76" s="76">
        <v>0</v>
      </c>
      <c r="X76" s="76">
        <v>0</v>
      </c>
      <c r="Y76" s="76">
        <v>0</v>
      </c>
      <c r="Z76" s="76">
        <v>0</v>
      </c>
      <c r="AA76" s="76">
        <v>0</v>
      </c>
      <c r="AB76" s="76">
        <v>0</v>
      </c>
      <c r="AC76" s="76">
        <v>0</v>
      </c>
      <c r="AD76" s="76">
        <v>0</v>
      </c>
      <c r="AE76" s="76">
        <v>0</v>
      </c>
      <c r="AF76" s="76">
        <v>0</v>
      </c>
      <c r="AG76" s="76">
        <v>0</v>
      </c>
      <c r="AH76" s="76">
        <v>0</v>
      </c>
      <c r="AI76" s="76">
        <v>0</v>
      </c>
      <c r="AJ76" s="76">
        <v>0</v>
      </c>
      <c r="AK76" s="76">
        <v>0</v>
      </c>
      <c r="AL76" s="76">
        <v>0</v>
      </c>
      <c r="AM76" s="76">
        <v>0</v>
      </c>
      <c r="AN76" s="76">
        <v>0</v>
      </c>
      <c r="AO76" s="76">
        <v>0</v>
      </c>
      <c r="AP76" s="76">
        <v>0</v>
      </c>
      <c r="AQ76" s="76">
        <v>0</v>
      </c>
      <c r="AR76" s="76">
        <v>0</v>
      </c>
      <c r="AS76" s="76">
        <v>0</v>
      </c>
      <c r="AT76" s="76">
        <v>0</v>
      </c>
      <c r="AU76" s="76">
        <v>0</v>
      </c>
      <c r="AV76" s="76">
        <v>0</v>
      </c>
      <c r="AW76" s="76">
        <v>0</v>
      </c>
      <c r="AX76" s="76">
        <v>0</v>
      </c>
      <c r="AY76" s="76">
        <v>0</v>
      </c>
      <c r="AZ76" s="76">
        <v>0</v>
      </c>
      <c r="BA76" s="76">
        <v>0</v>
      </c>
      <c r="BB76" s="76">
        <v>0</v>
      </c>
      <c r="BC76" s="76">
        <v>0</v>
      </c>
      <c r="BD76" s="76">
        <v>0</v>
      </c>
      <c r="BE76" s="76">
        <v>0</v>
      </c>
      <c r="BF76" s="76">
        <v>0</v>
      </c>
      <c r="BG76" s="76">
        <v>0</v>
      </c>
      <c r="BH76" s="76">
        <v>0</v>
      </c>
      <c r="BI76" s="76">
        <v>0</v>
      </c>
      <c r="BJ76" s="76">
        <v>0</v>
      </c>
      <c r="BK76" s="76">
        <v>0</v>
      </c>
      <c r="BL76" s="76">
        <v>0</v>
      </c>
      <c r="BM76" s="76">
        <v>0</v>
      </c>
      <c r="BN76" s="76">
        <v>0</v>
      </c>
      <c r="BO76" s="76">
        <v>0</v>
      </c>
      <c r="BP76" s="76">
        <v>0</v>
      </c>
      <c r="BQ76" s="76">
        <v>0</v>
      </c>
    </row>
    <row r="77" spans="1:69">
      <c r="A77" s="239"/>
      <c r="B77" s="80"/>
      <c r="C77" s="80"/>
      <c r="D77" s="85" t="s">
        <v>54</v>
      </c>
      <c r="E77" s="80"/>
      <c r="F77" s="80"/>
      <c r="G77" s="80"/>
      <c r="H77" s="80"/>
      <c r="I77" s="80"/>
      <c r="J77" s="255">
        <v>0</v>
      </c>
      <c r="K77" s="256">
        <v>0</v>
      </c>
      <c r="L77" s="256">
        <v>0</v>
      </c>
      <c r="M77" s="256">
        <v>0</v>
      </c>
      <c r="N77" s="256">
        <v>0</v>
      </c>
      <c r="O77" s="256">
        <v>0</v>
      </c>
      <c r="P77" s="256">
        <v>0</v>
      </c>
      <c r="Q77" s="256">
        <v>0</v>
      </c>
      <c r="R77" s="256">
        <v>0</v>
      </c>
      <c r="S77" s="256">
        <v>0</v>
      </c>
      <c r="T77" s="256">
        <v>0</v>
      </c>
      <c r="U77" s="256">
        <v>0</v>
      </c>
      <c r="V77" s="256">
        <v>0</v>
      </c>
      <c r="W77" s="256">
        <v>0</v>
      </c>
      <c r="X77" s="256">
        <v>0</v>
      </c>
      <c r="Y77" s="256">
        <v>0</v>
      </c>
      <c r="Z77" s="256">
        <v>0</v>
      </c>
      <c r="AA77" s="256">
        <v>0</v>
      </c>
      <c r="AB77" s="256">
        <v>0</v>
      </c>
      <c r="AC77" s="256">
        <v>0</v>
      </c>
      <c r="AD77" s="256">
        <v>0</v>
      </c>
      <c r="AE77" s="256">
        <v>0</v>
      </c>
      <c r="AF77" s="256">
        <v>0</v>
      </c>
      <c r="AG77" s="256">
        <v>0</v>
      </c>
      <c r="AH77" s="256">
        <v>0</v>
      </c>
      <c r="AI77" s="256">
        <v>0</v>
      </c>
      <c r="AJ77" s="256">
        <v>0</v>
      </c>
      <c r="AK77" s="256">
        <v>0</v>
      </c>
      <c r="AL77" s="256">
        <v>0</v>
      </c>
      <c r="AM77" s="256">
        <v>0</v>
      </c>
      <c r="AN77" s="256">
        <v>0</v>
      </c>
      <c r="AO77" s="256">
        <v>0</v>
      </c>
      <c r="AP77" s="256">
        <v>0</v>
      </c>
      <c r="AQ77" s="256">
        <v>0</v>
      </c>
      <c r="AR77" s="256">
        <v>0</v>
      </c>
      <c r="AS77" s="256">
        <v>0</v>
      </c>
      <c r="AT77" s="256">
        <v>0</v>
      </c>
      <c r="AU77" s="256">
        <v>0</v>
      </c>
      <c r="AV77" s="256">
        <v>0</v>
      </c>
      <c r="AW77" s="256">
        <v>0</v>
      </c>
      <c r="AX77" s="256">
        <v>0</v>
      </c>
      <c r="AY77" s="256">
        <v>0</v>
      </c>
      <c r="AZ77" s="256">
        <v>0</v>
      </c>
      <c r="BA77" s="256">
        <v>0</v>
      </c>
      <c r="BB77" s="256">
        <v>0</v>
      </c>
      <c r="BC77" s="256">
        <v>0</v>
      </c>
      <c r="BD77" s="256">
        <v>0</v>
      </c>
      <c r="BE77" s="256">
        <v>0</v>
      </c>
      <c r="BF77" s="256">
        <v>0</v>
      </c>
      <c r="BG77" s="256">
        <v>0</v>
      </c>
      <c r="BH77" s="256">
        <v>0</v>
      </c>
      <c r="BI77" s="256">
        <v>0</v>
      </c>
      <c r="BJ77" s="256">
        <v>0</v>
      </c>
      <c r="BK77" s="256">
        <v>0</v>
      </c>
      <c r="BL77" s="256">
        <v>0</v>
      </c>
      <c r="BM77" s="256">
        <v>0</v>
      </c>
      <c r="BN77" s="256">
        <v>0</v>
      </c>
      <c r="BO77" s="256">
        <v>0</v>
      </c>
      <c r="BP77" s="256">
        <v>0</v>
      </c>
      <c r="BQ77" s="257">
        <v>0</v>
      </c>
    </row>
    <row r="78" spans="1:69" ht="11.25" thickBot="1">
      <c r="A78" s="239"/>
      <c r="B78" s="80"/>
      <c r="C78" s="80"/>
      <c r="D78" s="85" t="s">
        <v>55</v>
      </c>
      <c r="E78" s="80"/>
      <c r="F78" s="80"/>
      <c r="G78" s="80"/>
      <c r="H78" s="80"/>
      <c r="I78" s="80"/>
      <c r="J78" s="258">
        <v>0</v>
      </c>
      <c r="K78" s="258">
        <v>0</v>
      </c>
      <c r="L78" s="258">
        <v>0</v>
      </c>
      <c r="M78" s="258">
        <v>0</v>
      </c>
      <c r="N78" s="258">
        <v>0</v>
      </c>
      <c r="O78" s="258">
        <v>0</v>
      </c>
      <c r="P78" s="258">
        <v>0</v>
      </c>
      <c r="Q78" s="258">
        <v>0</v>
      </c>
      <c r="R78" s="258">
        <v>0</v>
      </c>
      <c r="S78" s="258">
        <v>0</v>
      </c>
      <c r="T78" s="258">
        <v>0</v>
      </c>
      <c r="U78" s="258">
        <v>0</v>
      </c>
      <c r="V78" s="258">
        <v>0</v>
      </c>
      <c r="W78" s="258">
        <v>0</v>
      </c>
      <c r="X78" s="258">
        <v>0</v>
      </c>
      <c r="Y78" s="258">
        <v>0</v>
      </c>
      <c r="Z78" s="258">
        <v>0</v>
      </c>
      <c r="AA78" s="258">
        <v>0</v>
      </c>
      <c r="AB78" s="258">
        <v>0</v>
      </c>
      <c r="AC78" s="258">
        <v>0</v>
      </c>
      <c r="AD78" s="258">
        <v>0</v>
      </c>
      <c r="AE78" s="258">
        <v>0</v>
      </c>
      <c r="AF78" s="258">
        <v>0</v>
      </c>
      <c r="AG78" s="258">
        <v>0</v>
      </c>
      <c r="AH78" s="258">
        <v>0</v>
      </c>
      <c r="AI78" s="258">
        <v>0</v>
      </c>
      <c r="AJ78" s="258">
        <v>0</v>
      </c>
      <c r="AK78" s="258">
        <v>0</v>
      </c>
      <c r="AL78" s="258">
        <v>0</v>
      </c>
      <c r="AM78" s="258">
        <v>0</v>
      </c>
      <c r="AN78" s="258">
        <v>0</v>
      </c>
      <c r="AO78" s="258">
        <v>0</v>
      </c>
      <c r="AP78" s="258">
        <v>0</v>
      </c>
      <c r="AQ78" s="258">
        <v>0</v>
      </c>
      <c r="AR78" s="258">
        <v>0</v>
      </c>
      <c r="AS78" s="258">
        <v>0</v>
      </c>
      <c r="AT78" s="258">
        <v>0</v>
      </c>
      <c r="AU78" s="258">
        <v>0</v>
      </c>
      <c r="AV78" s="258">
        <v>0</v>
      </c>
      <c r="AW78" s="258">
        <v>0</v>
      </c>
      <c r="AX78" s="258">
        <v>0</v>
      </c>
      <c r="AY78" s="258">
        <v>0</v>
      </c>
      <c r="AZ78" s="258">
        <v>0</v>
      </c>
      <c r="BA78" s="258">
        <v>0</v>
      </c>
      <c r="BB78" s="258">
        <v>0</v>
      </c>
      <c r="BC78" s="258">
        <v>0</v>
      </c>
      <c r="BD78" s="258">
        <v>0</v>
      </c>
      <c r="BE78" s="258">
        <v>0</v>
      </c>
      <c r="BF78" s="258">
        <v>0</v>
      </c>
      <c r="BG78" s="258">
        <v>0</v>
      </c>
      <c r="BH78" s="258">
        <v>0</v>
      </c>
      <c r="BI78" s="258">
        <v>0</v>
      </c>
      <c r="BJ78" s="258">
        <v>0</v>
      </c>
      <c r="BK78" s="258">
        <v>0</v>
      </c>
      <c r="BL78" s="258">
        <v>0</v>
      </c>
      <c r="BM78" s="258">
        <v>0</v>
      </c>
      <c r="BN78" s="258">
        <v>0</v>
      </c>
      <c r="BO78" s="258">
        <v>0</v>
      </c>
      <c r="BP78" s="258">
        <v>0</v>
      </c>
      <c r="BQ78" s="258">
        <v>0</v>
      </c>
    </row>
    <row r="79" spans="1:69" ht="11.25" thickBot="1">
      <c r="A79" s="239"/>
      <c r="B79" s="80"/>
      <c r="C79" s="80"/>
      <c r="D79" s="84" t="s">
        <v>56</v>
      </c>
      <c r="E79" s="80"/>
      <c r="F79" s="80"/>
      <c r="G79" s="80"/>
      <c r="H79" s="80"/>
      <c r="I79" s="251">
        <v>0</v>
      </c>
      <c r="J79" s="254">
        <v>0</v>
      </c>
      <c r="K79" s="254">
        <v>0</v>
      </c>
      <c r="L79" s="254">
        <v>0</v>
      </c>
      <c r="M79" s="254">
        <v>0</v>
      </c>
      <c r="N79" s="254">
        <v>0</v>
      </c>
      <c r="O79" s="254">
        <v>0</v>
      </c>
      <c r="P79" s="254">
        <v>0</v>
      </c>
      <c r="Q79" s="254">
        <v>0</v>
      </c>
      <c r="R79" s="254">
        <v>0</v>
      </c>
      <c r="S79" s="254">
        <v>0</v>
      </c>
      <c r="T79" s="254">
        <v>0</v>
      </c>
      <c r="U79" s="254">
        <v>0</v>
      </c>
      <c r="V79" s="254">
        <v>0</v>
      </c>
      <c r="W79" s="254">
        <v>0</v>
      </c>
      <c r="X79" s="254">
        <v>0</v>
      </c>
      <c r="Y79" s="254">
        <v>0</v>
      </c>
      <c r="Z79" s="254">
        <v>0</v>
      </c>
      <c r="AA79" s="254">
        <v>0</v>
      </c>
      <c r="AB79" s="254">
        <v>0</v>
      </c>
      <c r="AC79" s="254">
        <v>0</v>
      </c>
      <c r="AD79" s="254">
        <v>0</v>
      </c>
      <c r="AE79" s="254">
        <v>0</v>
      </c>
      <c r="AF79" s="254">
        <v>0</v>
      </c>
      <c r="AG79" s="254">
        <v>0</v>
      </c>
      <c r="AH79" s="254">
        <v>0</v>
      </c>
      <c r="AI79" s="254">
        <v>0</v>
      </c>
      <c r="AJ79" s="254">
        <v>0</v>
      </c>
      <c r="AK79" s="254">
        <v>0</v>
      </c>
      <c r="AL79" s="254">
        <v>0</v>
      </c>
      <c r="AM79" s="254">
        <v>0</v>
      </c>
      <c r="AN79" s="254">
        <v>0</v>
      </c>
      <c r="AO79" s="254">
        <v>0</v>
      </c>
      <c r="AP79" s="254">
        <v>0</v>
      </c>
      <c r="AQ79" s="254">
        <v>0</v>
      </c>
      <c r="AR79" s="254">
        <v>0</v>
      </c>
      <c r="AS79" s="254">
        <v>0</v>
      </c>
      <c r="AT79" s="254">
        <v>0</v>
      </c>
      <c r="AU79" s="254">
        <v>0</v>
      </c>
      <c r="AV79" s="254">
        <v>0</v>
      </c>
      <c r="AW79" s="254">
        <v>0</v>
      </c>
      <c r="AX79" s="254">
        <v>0</v>
      </c>
      <c r="AY79" s="254">
        <v>0</v>
      </c>
      <c r="AZ79" s="254">
        <v>0</v>
      </c>
      <c r="BA79" s="254">
        <v>0</v>
      </c>
      <c r="BB79" s="254">
        <v>0</v>
      </c>
      <c r="BC79" s="254">
        <v>0</v>
      </c>
      <c r="BD79" s="254">
        <v>0</v>
      </c>
      <c r="BE79" s="254">
        <v>0</v>
      </c>
      <c r="BF79" s="254">
        <v>0</v>
      </c>
      <c r="BG79" s="254">
        <v>0</v>
      </c>
      <c r="BH79" s="254">
        <v>0</v>
      </c>
      <c r="BI79" s="254">
        <v>0</v>
      </c>
      <c r="BJ79" s="254">
        <v>0</v>
      </c>
      <c r="BK79" s="254">
        <v>0</v>
      </c>
      <c r="BL79" s="254">
        <v>0</v>
      </c>
      <c r="BM79" s="254">
        <v>0</v>
      </c>
      <c r="BN79" s="254">
        <v>0</v>
      </c>
      <c r="BO79" s="254">
        <v>0</v>
      </c>
      <c r="BP79" s="254">
        <v>0</v>
      </c>
      <c r="BQ79" s="254">
        <v>0</v>
      </c>
    </row>
    <row r="80" spans="1:69">
      <c r="A80" s="239"/>
      <c r="B80" s="80"/>
      <c r="C80" s="80"/>
      <c r="D80" s="84"/>
      <c r="E80" s="80"/>
      <c r="F80" s="80"/>
      <c r="G80" s="80"/>
      <c r="H80" s="80"/>
      <c r="I80" s="80"/>
      <c r="J80" s="86"/>
      <c r="K80" s="86"/>
      <c r="L80" s="86"/>
      <c r="M80" s="86"/>
      <c r="N80" s="86"/>
      <c r="O80" s="86"/>
      <c r="P80" s="86"/>
      <c r="Q80" s="86"/>
      <c r="R80" s="86"/>
      <c r="S80" s="86"/>
      <c r="T80" s="86"/>
      <c r="U80" s="86"/>
      <c r="V80" s="86"/>
      <c r="W80" s="86"/>
      <c r="X80" s="86"/>
      <c r="Y80" s="86"/>
      <c r="Z80" s="86"/>
      <c r="AA80" s="86"/>
      <c r="AB80" s="86"/>
      <c r="AC80" s="86"/>
      <c r="AD80" s="86"/>
      <c r="AE80" s="86"/>
      <c r="AF80" s="86"/>
      <c r="AG80" s="86"/>
      <c r="AH80" s="86"/>
      <c r="AI80" s="86"/>
      <c r="AJ80" s="86"/>
      <c r="AK80" s="86"/>
      <c r="AL80" s="86"/>
      <c r="AM80" s="86"/>
      <c r="AN80" s="86"/>
      <c r="AO80" s="86"/>
      <c r="AP80" s="86"/>
      <c r="AQ80" s="86"/>
      <c r="AR80" s="86"/>
      <c r="AS80" s="86"/>
      <c r="AT80" s="86"/>
      <c r="AU80" s="86"/>
      <c r="AV80" s="86"/>
      <c r="AW80" s="86"/>
      <c r="AX80" s="86"/>
      <c r="AY80" s="86"/>
      <c r="AZ80" s="86"/>
      <c r="BA80" s="86"/>
      <c r="BB80" s="86"/>
      <c r="BC80" s="86"/>
      <c r="BD80" s="86"/>
      <c r="BE80" s="86"/>
      <c r="BF80" s="86"/>
      <c r="BG80" s="86"/>
      <c r="BH80" s="86"/>
      <c r="BI80" s="86"/>
      <c r="BJ80" s="86"/>
      <c r="BK80" s="86"/>
      <c r="BL80" s="86"/>
      <c r="BM80" s="86"/>
      <c r="BN80" s="86"/>
      <c r="BO80" s="86"/>
      <c r="BP80" s="86"/>
      <c r="BQ80" s="86"/>
    </row>
    <row r="81" spans="1:69">
      <c r="A81" s="239"/>
      <c r="B81" s="80"/>
      <c r="C81" s="80"/>
      <c r="D81" s="80"/>
      <c r="E81" s="80"/>
      <c r="F81" s="80"/>
      <c r="G81" s="80"/>
      <c r="H81" s="80"/>
      <c r="I81" s="80"/>
      <c r="J81" s="81">
        <v>0</v>
      </c>
      <c r="K81" s="81">
        <v>0</v>
      </c>
      <c r="L81" s="81">
        <v>0</v>
      </c>
      <c r="M81" s="81">
        <v>0</v>
      </c>
      <c r="N81" s="81">
        <v>0</v>
      </c>
      <c r="O81" s="81">
        <v>0</v>
      </c>
      <c r="P81" s="81">
        <v>0</v>
      </c>
      <c r="Q81" s="81">
        <v>0</v>
      </c>
      <c r="R81" s="81">
        <v>0</v>
      </c>
      <c r="S81" s="81">
        <v>0</v>
      </c>
      <c r="T81" s="81">
        <v>0</v>
      </c>
      <c r="U81" s="81">
        <v>0</v>
      </c>
      <c r="V81" s="81">
        <v>0</v>
      </c>
      <c r="W81" s="81">
        <v>0</v>
      </c>
      <c r="X81" s="81">
        <v>0</v>
      </c>
      <c r="Y81" s="81">
        <v>0</v>
      </c>
      <c r="Z81" s="81">
        <v>0</v>
      </c>
      <c r="AA81" s="81">
        <v>0</v>
      </c>
      <c r="AB81" s="81">
        <v>0</v>
      </c>
      <c r="AC81" s="81">
        <v>0</v>
      </c>
      <c r="AD81" s="81">
        <v>0</v>
      </c>
      <c r="AE81" s="81">
        <v>0</v>
      </c>
      <c r="AF81" s="81">
        <v>0</v>
      </c>
      <c r="AG81" s="81">
        <v>0</v>
      </c>
      <c r="AH81" s="81">
        <v>0</v>
      </c>
      <c r="AI81" s="81">
        <v>0</v>
      </c>
      <c r="AJ81" s="81">
        <v>0</v>
      </c>
      <c r="AK81" s="81">
        <v>0</v>
      </c>
      <c r="AL81" s="81">
        <v>0</v>
      </c>
      <c r="AM81" s="81">
        <v>0</v>
      </c>
      <c r="AN81" s="81">
        <v>0</v>
      </c>
      <c r="AO81" s="81">
        <v>0</v>
      </c>
      <c r="AP81" s="81">
        <v>0</v>
      </c>
      <c r="AQ81" s="81">
        <v>0</v>
      </c>
      <c r="AR81" s="81">
        <v>0</v>
      </c>
      <c r="AS81" s="81">
        <v>0</v>
      </c>
      <c r="AT81" s="81">
        <v>0</v>
      </c>
      <c r="AU81" s="81">
        <v>0</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row>
    <row r="82" spans="1:69" ht="11.25">
      <c r="A82" s="239"/>
      <c r="B82" s="80"/>
      <c r="C82" s="82" t="s">
        <v>74</v>
      </c>
      <c r="D82" s="80"/>
      <c r="E82" s="80"/>
      <c r="F82" s="80"/>
      <c r="G82" s="80"/>
      <c r="H82" s="80"/>
      <c r="I82" s="80"/>
      <c r="J82" s="80"/>
      <c r="K82" s="80"/>
      <c r="L82" s="80"/>
      <c r="M82" s="80"/>
      <c r="N82" s="80"/>
      <c r="O82" s="80"/>
      <c r="P82" s="80"/>
      <c r="Q82" s="80"/>
      <c r="R82" s="80"/>
      <c r="S82" s="80"/>
      <c r="T82" s="80"/>
      <c r="U82" s="80"/>
      <c r="V82" s="80"/>
      <c r="W82" s="80"/>
      <c r="X82" s="80"/>
      <c r="Y82" s="80"/>
      <c r="Z82" s="80"/>
      <c r="AA82" s="80"/>
      <c r="AB82" s="80"/>
      <c r="AC82" s="80"/>
      <c r="AD82" s="80"/>
      <c r="AE82" s="80"/>
      <c r="AF82" s="80"/>
      <c r="AG82" s="80"/>
      <c r="AH82" s="80"/>
      <c r="AI82" s="80"/>
      <c r="AJ82" s="80"/>
      <c r="AK82" s="80"/>
      <c r="AL82" s="80"/>
      <c r="AM82" s="80"/>
      <c r="AN82" s="80"/>
      <c r="AO82" s="80"/>
      <c r="AP82" s="80"/>
      <c r="AQ82" s="80"/>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row>
    <row r="83" spans="1:69" ht="10.5" customHeight="1">
      <c r="A83" s="239"/>
      <c r="B83" s="80"/>
      <c r="C83" s="80"/>
      <c r="D83" s="80"/>
      <c r="E83" s="80"/>
      <c r="F83" s="80"/>
      <c r="G83" s="80"/>
      <c r="H83" s="80"/>
      <c r="I83" s="80"/>
      <c r="J83" s="80"/>
      <c r="K83" s="80"/>
      <c r="L83" s="80"/>
      <c r="M83" s="80"/>
      <c r="N83" s="80"/>
      <c r="O83" s="80"/>
      <c r="P83" s="80"/>
      <c r="Q83" s="80"/>
      <c r="R83" s="80"/>
      <c r="S83" s="80"/>
      <c r="T83" s="80"/>
      <c r="U83" s="80"/>
      <c r="V83" s="80"/>
      <c r="W83" s="80"/>
      <c r="X83" s="80"/>
      <c r="Y83" s="80"/>
      <c r="Z83" s="80"/>
      <c r="AA83" s="80"/>
      <c r="AB83" s="80"/>
      <c r="AC83" s="80"/>
      <c r="AD83" s="80"/>
      <c r="AE83" s="80"/>
      <c r="AF83" s="80"/>
      <c r="AG83" s="80"/>
      <c r="AH83" s="80"/>
      <c r="AI83" s="80"/>
      <c r="AJ83" s="80"/>
      <c r="AK83" s="80"/>
      <c r="AL83" s="80"/>
      <c r="AM83" s="80"/>
      <c r="AN83" s="80"/>
      <c r="AO83" s="80"/>
      <c r="AP83" s="80"/>
      <c r="AQ83" s="80"/>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row>
    <row r="84" spans="1:69">
      <c r="A84" s="239"/>
      <c r="B84" s="80"/>
      <c r="C84" s="80"/>
      <c r="D84" s="83" t="s">
        <v>52</v>
      </c>
      <c r="E84" s="80"/>
      <c r="F84" s="80"/>
      <c r="G84" s="1307" t="s">
        <v>233</v>
      </c>
      <c r="H84" s="1307"/>
      <c r="I84" s="1307"/>
      <c r="J84" s="80"/>
      <c r="K84" s="80"/>
      <c r="L84" s="80"/>
      <c r="M84" s="80"/>
      <c r="N84" s="80"/>
      <c r="O84" s="80"/>
      <c r="P84" s="80"/>
      <c r="Q84" s="80"/>
      <c r="R84" s="80"/>
      <c r="S84" s="80"/>
      <c r="T84" s="80"/>
      <c r="U84" s="80"/>
      <c r="V84" s="80"/>
      <c r="W84" s="80"/>
      <c r="X84" s="80"/>
      <c r="Y84" s="80"/>
      <c r="Z84" s="80"/>
      <c r="AA84" s="80"/>
      <c r="AB84" s="80"/>
      <c r="AC84" s="80"/>
      <c r="AD84" s="80"/>
      <c r="AE84" s="80"/>
      <c r="AF84" s="80"/>
      <c r="AG84" s="80"/>
      <c r="AH84" s="80"/>
      <c r="AI84" s="80"/>
      <c r="AJ84" s="80"/>
      <c r="AK84" s="80"/>
      <c r="AL84" s="80"/>
      <c r="AM84" s="80"/>
      <c r="AN84" s="80"/>
      <c r="AO84" s="80"/>
      <c r="AP84" s="80"/>
      <c r="AQ84" s="80"/>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row>
    <row r="85" spans="1:69">
      <c r="A85" s="239"/>
      <c r="B85" s="80"/>
      <c r="C85" s="80"/>
      <c r="D85" s="80"/>
      <c r="E85" s="80"/>
      <c r="F85" s="80"/>
      <c r="G85" s="235">
        <v>0</v>
      </c>
      <c r="H85" s="80" t="s">
        <v>76</v>
      </c>
      <c r="I85" s="80"/>
      <c r="J85" s="80"/>
      <c r="K85" s="80"/>
      <c r="L85" s="80"/>
      <c r="M85" s="80"/>
      <c r="N85" s="80"/>
      <c r="O85" s="80"/>
      <c r="P85" s="80"/>
      <c r="Q85" s="80"/>
      <c r="R85" s="80"/>
      <c r="S85" s="80"/>
      <c r="T85" s="80"/>
      <c r="U85" s="80"/>
      <c r="V85" s="80"/>
      <c r="W85" s="80"/>
      <c r="X85" s="80"/>
      <c r="Y85" s="80"/>
      <c r="Z85" s="80"/>
      <c r="AA85" s="80"/>
      <c r="AB85" s="80"/>
      <c r="AC85" s="80"/>
      <c r="AD85" s="80"/>
      <c r="AE85" s="80"/>
      <c r="AF85" s="80"/>
      <c r="AG85" s="80"/>
      <c r="AH85" s="80"/>
      <c r="AI85" s="80"/>
      <c r="AJ85" s="80"/>
      <c r="AK85" s="80"/>
      <c r="AL85" s="80"/>
      <c r="AM85" s="80"/>
      <c r="AN85" s="80"/>
      <c r="AO85" s="80"/>
      <c r="AP85" s="80"/>
      <c r="AQ85" s="80"/>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row>
    <row r="86" spans="1:69">
      <c r="A86" s="239"/>
      <c r="B86" s="80"/>
      <c r="C86" s="80"/>
      <c r="D86" s="84" t="s">
        <v>53</v>
      </c>
      <c r="E86" s="80"/>
      <c r="F86" s="80"/>
      <c r="G86" s="80"/>
      <c r="H86" s="80"/>
      <c r="I86" s="80"/>
      <c r="J86" s="76">
        <v>0</v>
      </c>
      <c r="K86" s="76">
        <v>0</v>
      </c>
      <c r="L86" s="76">
        <v>0</v>
      </c>
      <c r="M86" s="76">
        <v>0</v>
      </c>
      <c r="N86" s="76">
        <v>0</v>
      </c>
      <c r="O86" s="76">
        <v>0</v>
      </c>
      <c r="P86" s="76">
        <v>0</v>
      </c>
      <c r="Q86" s="76">
        <v>0</v>
      </c>
      <c r="R86" s="76">
        <v>0</v>
      </c>
      <c r="S86" s="76">
        <v>0</v>
      </c>
      <c r="T86" s="76">
        <v>0</v>
      </c>
      <c r="U86" s="76">
        <v>0</v>
      </c>
      <c r="V86" s="76">
        <v>0</v>
      </c>
      <c r="W86" s="76">
        <v>0</v>
      </c>
      <c r="X86" s="76">
        <v>0</v>
      </c>
      <c r="Y86" s="76">
        <v>0</v>
      </c>
      <c r="Z86" s="76">
        <v>0</v>
      </c>
      <c r="AA86" s="76">
        <v>0</v>
      </c>
      <c r="AB86" s="76">
        <v>0</v>
      </c>
      <c r="AC86" s="76">
        <v>0</v>
      </c>
      <c r="AD86" s="76">
        <v>0</v>
      </c>
      <c r="AE86" s="76">
        <v>0</v>
      </c>
      <c r="AF86" s="76">
        <v>0</v>
      </c>
      <c r="AG86" s="76">
        <v>0</v>
      </c>
      <c r="AH86" s="76">
        <v>0</v>
      </c>
      <c r="AI86" s="76">
        <v>0</v>
      </c>
      <c r="AJ86" s="76">
        <v>0</v>
      </c>
      <c r="AK86" s="76">
        <v>0</v>
      </c>
      <c r="AL86" s="76">
        <v>0</v>
      </c>
      <c r="AM86" s="76">
        <v>0</v>
      </c>
      <c r="AN86" s="76">
        <v>0</v>
      </c>
      <c r="AO86" s="76">
        <v>0</v>
      </c>
      <c r="AP86" s="76">
        <v>0</v>
      </c>
      <c r="AQ86" s="76">
        <v>0</v>
      </c>
      <c r="AR86" s="76">
        <v>0</v>
      </c>
      <c r="AS86" s="76">
        <v>0</v>
      </c>
      <c r="AT86" s="76">
        <v>0</v>
      </c>
      <c r="AU86" s="76">
        <v>0</v>
      </c>
      <c r="AV86" s="76">
        <v>0</v>
      </c>
      <c r="AW86" s="76">
        <v>0</v>
      </c>
      <c r="AX86" s="76">
        <v>0</v>
      </c>
      <c r="AY86" s="76">
        <v>0</v>
      </c>
      <c r="AZ86" s="76">
        <v>0</v>
      </c>
      <c r="BA86" s="76">
        <v>0</v>
      </c>
      <c r="BB86" s="76">
        <v>0</v>
      </c>
      <c r="BC86" s="76">
        <v>0</v>
      </c>
      <c r="BD86" s="76">
        <v>0</v>
      </c>
      <c r="BE86" s="76">
        <v>0</v>
      </c>
      <c r="BF86" s="76">
        <v>0</v>
      </c>
      <c r="BG86" s="76">
        <v>0</v>
      </c>
      <c r="BH86" s="76">
        <v>0</v>
      </c>
      <c r="BI86" s="76">
        <v>0</v>
      </c>
      <c r="BJ86" s="76">
        <v>0</v>
      </c>
      <c r="BK86" s="76">
        <v>0</v>
      </c>
      <c r="BL86" s="76">
        <v>0</v>
      </c>
      <c r="BM86" s="76">
        <v>0</v>
      </c>
      <c r="BN86" s="76">
        <v>0</v>
      </c>
      <c r="BO86" s="76">
        <v>0</v>
      </c>
      <c r="BP86" s="76">
        <v>0</v>
      </c>
      <c r="BQ86" s="76">
        <v>0</v>
      </c>
    </row>
    <row r="87" spans="1:69">
      <c r="A87" s="239"/>
      <c r="B87" s="80"/>
      <c r="C87" s="80"/>
      <c r="D87" s="85" t="s">
        <v>54</v>
      </c>
      <c r="E87" s="80"/>
      <c r="F87" s="80"/>
      <c r="G87" s="80"/>
      <c r="H87" s="80"/>
      <c r="I87" s="80"/>
      <c r="J87" s="255">
        <v>0</v>
      </c>
      <c r="K87" s="256">
        <v>0</v>
      </c>
      <c r="L87" s="256">
        <v>0</v>
      </c>
      <c r="M87" s="256">
        <v>0</v>
      </c>
      <c r="N87" s="256">
        <v>0</v>
      </c>
      <c r="O87" s="256">
        <v>0</v>
      </c>
      <c r="P87" s="256">
        <v>0</v>
      </c>
      <c r="Q87" s="256">
        <v>0</v>
      </c>
      <c r="R87" s="256">
        <v>0</v>
      </c>
      <c r="S87" s="256">
        <v>0</v>
      </c>
      <c r="T87" s="256">
        <v>0</v>
      </c>
      <c r="U87" s="256">
        <v>0</v>
      </c>
      <c r="V87" s="256">
        <v>0</v>
      </c>
      <c r="W87" s="256">
        <v>0</v>
      </c>
      <c r="X87" s="256">
        <v>0</v>
      </c>
      <c r="Y87" s="256">
        <v>0</v>
      </c>
      <c r="Z87" s="256">
        <v>0</v>
      </c>
      <c r="AA87" s="256">
        <v>0</v>
      </c>
      <c r="AB87" s="256">
        <v>0</v>
      </c>
      <c r="AC87" s="256">
        <v>0</v>
      </c>
      <c r="AD87" s="256">
        <v>0</v>
      </c>
      <c r="AE87" s="256">
        <v>0</v>
      </c>
      <c r="AF87" s="256">
        <v>0</v>
      </c>
      <c r="AG87" s="256">
        <v>0</v>
      </c>
      <c r="AH87" s="256">
        <v>0</v>
      </c>
      <c r="AI87" s="256">
        <v>0</v>
      </c>
      <c r="AJ87" s="256">
        <v>0</v>
      </c>
      <c r="AK87" s="256">
        <v>0</v>
      </c>
      <c r="AL87" s="256">
        <v>0</v>
      </c>
      <c r="AM87" s="256">
        <v>0</v>
      </c>
      <c r="AN87" s="256">
        <v>0</v>
      </c>
      <c r="AO87" s="256">
        <v>0</v>
      </c>
      <c r="AP87" s="256">
        <v>0</v>
      </c>
      <c r="AQ87" s="256">
        <v>0</v>
      </c>
      <c r="AR87" s="256">
        <v>0</v>
      </c>
      <c r="AS87" s="256">
        <v>0</v>
      </c>
      <c r="AT87" s="256">
        <v>0</v>
      </c>
      <c r="AU87" s="256">
        <v>0</v>
      </c>
      <c r="AV87" s="256">
        <v>0</v>
      </c>
      <c r="AW87" s="256">
        <v>0</v>
      </c>
      <c r="AX87" s="256">
        <v>0</v>
      </c>
      <c r="AY87" s="256">
        <v>0</v>
      </c>
      <c r="AZ87" s="256">
        <v>0</v>
      </c>
      <c r="BA87" s="256">
        <v>0</v>
      </c>
      <c r="BB87" s="256">
        <v>0</v>
      </c>
      <c r="BC87" s="256">
        <v>0</v>
      </c>
      <c r="BD87" s="256">
        <v>0</v>
      </c>
      <c r="BE87" s="256">
        <v>0</v>
      </c>
      <c r="BF87" s="256">
        <v>0</v>
      </c>
      <c r="BG87" s="256">
        <v>0</v>
      </c>
      <c r="BH87" s="256">
        <v>0</v>
      </c>
      <c r="BI87" s="256">
        <v>0</v>
      </c>
      <c r="BJ87" s="256">
        <v>0</v>
      </c>
      <c r="BK87" s="256">
        <v>0</v>
      </c>
      <c r="BL87" s="256">
        <v>0</v>
      </c>
      <c r="BM87" s="256">
        <v>0</v>
      </c>
      <c r="BN87" s="256">
        <v>0</v>
      </c>
      <c r="BO87" s="256">
        <v>0</v>
      </c>
      <c r="BP87" s="256">
        <v>0</v>
      </c>
      <c r="BQ87" s="257">
        <v>0</v>
      </c>
    </row>
    <row r="88" spans="1:69" ht="11.25" thickBot="1">
      <c r="A88" s="239"/>
      <c r="B88" s="80"/>
      <c r="C88" s="80"/>
      <c r="D88" s="85" t="s">
        <v>55</v>
      </c>
      <c r="E88" s="80"/>
      <c r="F88" s="80"/>
      <c r="G88" s="80"/>
      <c r="H88" s="80"/>
      <c r="I88" s="80"/>
      <c r="J88" s="258">
        <v>0</v>
      </c>
      <c r="K88" s="258">
        <v>0</v>
      </c>
      <c r="L88" s="258">
        <v>0</v>
      </c>
      <c r="M88" s="258">
        <v>0</v>
      </c>
      <c r="N88" s="258">
        <v>0</v>
      </c>
      <c r="O88" s="258">
        <v>0</v>
      </c>
      <c r="P88" s="258">
        <v>0</v>
      </c>
      <c r="Q88" s="258">
        <v>0</v>
      </c>
      <c r="R88" s="258">
        <v>0</v>
      </c>
      <c r="S88" s="258">
        <v>0</v>
      </c>
      <c r="T88" s="258">
        <v>0</v>
      </c>
      <c r="U88" s="258">
        <v>0</v>
      </c>
      <c r="V88" s="258">
        <v>0</v>
      </c>
      <c r="W88" s="258">
        <v>0</v>
      </c>
      <c r="X88" s="258">
        <v>0</v>
      </c>
      <c r="Y88" s="258">
        <v>0</v>
      </c>
      <c r="Z88" s="258">
        <v>0</v>
      </c>
      <c r="AA88" s="258">
        <v>0</v>
      </c>
      <c r="AB88" s="258">
        <v>0</v>
      </c>
      <c r="AC88" s="258">
        <v>0</v>
      </c>
      <c r="AD88" s="258">
        <v>0</v>
      </c>
      <c r="AE88" s="258">
        <v>0</v>
      </c>
      <c r="AF88" s="258">
        <v>0</v>
      </c>
      <c r="AG88" s="258">
        <v>0</v>
      </c>
      <c r="AH88" s="258">
        <v>0</v>
      </c>
      <c r="AI88" s="258">
        <v>0</v>
      </c>
      <c r="AJ88" s="258">
        <v>0</v>
      </c>
      <c r="AK88" s="258">
        <v>0</v>
      </c>
      <c r="AL88" s="258">
        <v>0</v>
      </c>
      <c r="AM88" s="258">
        <v>0</v>
      </c>
      <c r="AN88" s="258">
        <v>0</v>
      </c>
      <c r="AO88" s="258">
        <v>0</v>
      </c>
      <c r="AP88" s="258">
        <v>0</v>
      </c>
      <c r="AQ88" s="258">
        <v>0</v>
      </c>
      <c r="AR88" s="258">
        <v>0</v>
      </c>
      <c r="AS88" s="258">
        <v>0</v>
      </c>
      <c r="AT88" s="258">
        <v>0</v>
      </c>
      <c r="AU88" s="258">
        <v>0</v>
      </c>
      <c r="AV88" s="258">
        <v>0</v>
      </c>
      <c r="AW88" s="258">
        <v>0</v>
      </c>
      <c r="AX88" s="258">
        <v>0</v>
      </c>
      <c r="AY88" s="258">
        <v>0</v>
      </c>
      <c r="AZ88" s="258">
        <v>0</v>
      </c>
      <c r="BA88" s="258">
        <v>0</v>
      </c>
      <c r="BB88" s="258">
        <v>0</v>
      </c>
      <c r="BC88" s="258">
        <v>0</v>
      </c>
      <c r="BD88" s="258">
        <v>0</v>
      </c>
      <c r="BE88" s="258">
        <v>0</v>
      </c>
      <c r="BF88" s="258">
        <v>0</v>
      </c>
      <c r="BG88" s="258">
        <v>0</v>
      </c>
      <c r="BH88" s="258">
        <v>0</v>
      </c>
      <c r="BI88" s="258">
        <v>0</v>
      </c>
      <c r="BJ88" s="258">
        <v>0</v>
      </c>
      <c r="BK88" s="258">
        <v>0</v>
      </c>
      <c r="BL88" s="258">
        <v>0</v>
      </c>
      <c r="BM88" s="258">
        <v>0</v>
      </c>
      <c r="BN88" s="258">
        <v>0</v>
      </c>
      <c r="BO88" s="258">
        <v>0</v>
      </c>
      <c r="BP88" s="258">
        <v>0</v>
      </c>
      <c r="BQ88" s="258">
        <v>0</v>
      </c>
    </row>
    <row r="89" spans="1:69" ht="11.25" thickBot="1">
      <c r="A89" s="239"/>
      <c r="B89" s="80"/>
      <c r="C89" s="80"/>
      <c r="D89" s="84" t="s">
        <v>56</v>
      </c>
      <c r="E89" s="80"/>
      <c r="F89" s="80"/>
      <c r="G89" s="80"/>
      <c r="H89" s="80"/>
      <c r="I89" s="251">
        <v>0</v>
      </c>
      <c r="J89" s="254">
        <v>0</v>
      </c>
      <c r="K89" s="254">
        <v>0</v>
      </c>
      <c r="L89" s="254">
        <v>0</v>
      </c>
      <c r="M89" s="254">
        <v>0</v>
      </c>
      <c r="N89" s="254">
        <v>0</v>
      </c>
      <c r="O89" s="254">
        <v>0</v>
      </c>
      <c r="P89" s="254">
        <v>0</v>
      </c>
      <c r="Q89" s="254">
        <v>0</v>
      </c>
      <c r="R89" s="254">
        <v>0</v>
      </c>
      <c r="S89" s="254">
        <v>0</v>
      </c>
      <c r="T89" s="254">
        <v>0</v>
      </c>
      <c r="U89" s="254">
        <v>0</v>
      </c>
      <c r="V89" s="254">
        <v>0</v>
      </c>
      <c r="W89" s="254">
        <v>0</v>
      </c>
      <c r="X89" s="254">
        <v>0</v>
      </c>
      <c r="Y89" s="254">
        <v>0</v>
      </c>
      <c r="Z89" s="254">
        <v>0</v>
      </c>
      <c r="AA89" s="254">
        <v>0</v>
      </c>
      <c r="AB89" s="254">
        <v>0</v>
      </c>
      <c r="AC89" s="254">
        <v>0</v>
      </c>
      <c r="AD89" s="254">
        <v>0</v>
      </c>
      <c r="AE89" s="254">
        <v>0</v>
      </c>
      <c r="AF89" s="254">
        <v>0</v>
      </c>
      <c r="AG89" s="254">
        <v>0</v>
      </c>
      <c r="AH89" s="254">
        <v>0</v>
      </c>
      <c r="AI89" s="254">
        <v>0</v>
      </c>
      <c r="AJ89" s="254">
        <v>0</v>
      </c>
      <c r="AK89" s="254">
        <v>0</v>
      </c>
      <c r="AL89" s="254">
        <v>0</v>
      </c>
      <c r="AM89" s="254">
        <v>0</v>
      </c>
      <c r="AN89" s="254">
        <v>0</v>
      </c>
      <c r="AO89" s="254">
        <v>0</v>
      </c>
      <c r="AP89" s="254">
        <v>0</v>
      </c>
      <c r="AQ89" s="254">
        <v>0</v>
      </c>
      <c r="AR89" s="254">
        <v>0</v>
      </c>
      <c r="AS89" s="254">
        <v>0</v>
      </c>
      <c r="AT89" s="254">
        <v>0</v>
      </c>
      <c r="AU89" s="254">
        <v>0</v>
      </c>
      <c r="AV89" s="254">
        <v>0</v>
      </c>
      <c r="AW89" s="254">
        <v>0</v>
      </c>
      <c r="AX89" s="254">
        <v>0</v>
      </c>
      <c r="AY89" s="254">
        <v>0</v>
      </c>
      <c r="AZ89" s="254">
        <v>0</v>
      </c>
      <c r="BA89" s="254">
        <v>0</v>
      </c>
      <c r="BB89" s="254">
        <v>0</v>
      </c>
      <c r="BC89" s="254">
        <v>0</v>
      </c>
      <c r="BD89" s="254">
        <v>0</v>
      </c>
      <c r="BE89" s="254">
        <v>0</v>
      </c>
      <c r="BF89" s="254">
        <v>0</v>
      </c>
      <c r="BG89" s="254">
        <v>0</v>
      </c>
      <c r="BH89" s="254">
        <v>0</v>
      </c>
      <c r="BI89" s="254">
        <v>0</v>
      </c>
      <c r="BJ89" s="254">
        <v>0</v>
      </c>
      <c r="BK89" s="254">
        <v>0</v>
      </c>
      <c r="BL89" s="254">
        <v>0</v>
      </c>
      <c r="BM89" s="254">
        <v>0</v>
      </c>
      <c r="BN89" s="254">
        <v>0</v>
      </c>
      <c r="BO89" s="254">
        <v>0</v>
      </c>
      <c r="BP89" s="254">
        <v>0</v>
      </c>
      <c r="BQ89" s="254">
        <v>0</v>
      </c>
    </row>
    <row r="90" spans="1:69">
      <c r="A90" s="239"/>
      <c r="B90" s="80"/>
      <c r="C90" s="80"/>
      <c r="D90" s="84"/>
      <c r="E90" s="80"/>
      <c r="F90" s="80"/>
      <c r="G90" s="80"/>
      <c r="H90" s="80"/>
      <c r="I90" s="80"/>
      <c r="J90" s="86"/>
      <c r="K90" s="86"/>
      <c r="L90" s="86"/>
      <c r="M90" s="86"/>
      <c r="N90" s="86"/>
      <c r="O90" s="86"/>
      <c r="P90" s="86"/>
      <c r="Q90" s="86"/>
      <c r="R90" s="86"/>
      <c r="S90" s="86"/>
      <c r="T90" s="86"/>
      <c r="U90" s="86"/>
      <c r="V90" s="86"/>
      <c r="W90" s="86"/>
      <c r="X90" s="86"/>
      <c r="Y90" s="86"/>
      <c r="Z90" s="86"/>
      <c r="AA90" s="86"/>
      <c r="AB90" s="86"/>
      <c r="AC90" s="86"/>
      <c r="AD90" s="86"/>
      <c r="AE90" s="86"/>
      <c r="AF90" s="86"/>
      <c r="AG90" s="86"/>
      <c r="AH90" s="86"/>
      <c r="AI90" s="86"/>
      <c r="AJ90" s="86"/>
      <c r="AK90" s="86"/>
      <c r="AL90" s="86"/>
      <c r="AM90" s="86"/>
      <c r="AN90" s="86"/>
      <c r="AO90" s="86"/>
      <c r="AP90" s="86"/>
      <c r="AQ90" s="86"/>
      <c r="AR90" s="86"/>
      <c r="AS90" s="86"/>
      <c r="AT90" s="86"/>
      <c r="AU90" s="86"/>
      <c r="AV90" s="86"/>
      <c r="AW90" s="86"/>
      <c r="AX90" s="86"/>
      <c r="AY90" s="86"/>
      <c r="AZ90" s="86"/>
      <c r="BA90" s="86"/>
      <c r="BB90" s="86"/>
      <c r="BC90" s="86"/>
      <c r="BD90" s="86"/>
      <c r="BE90" s="86"/>
      <c r="BF90" s="86"/>
      <c r="BG90" s="86"/>
      <c r="BH90" s="86"/>
      <c r="BI90" s="86"/>
      <c r="BJ90" s="86"/>
      <c r="BK90" s="86"/>
      <c r="BL90" s="86"/>
      <c r="BM90" s="86"/>
      <c r="BN90" s="86"/>
      <c r="BO90" s="86"/>
      <c r="BP90" s="86"/>
      <c r="BQ90" s="86"/>
    </row>
    <row r="91" spans="1:69">
      <c r="A91" s="239"/>
      <c r="B91" s="80"/>
      <c r="C91" s="80"/>
      <c r="D91" s="80"/>
      <c r="E91" s="80"/>
      <c r="F91" s="80"/>
      <c r="G91" s="80"/>
      <c r="H91" s="80"/>
      <c r="I91" s="80"/>
      <c r="J91" s="81">
        <v>0</v>
      </c>
      <c r="K91" s="81">
        <v>0</v>
      </c>
      <c r="L91" s="81">
        <v>0</v>
      </c>
      <c r="M91" s="81">
        <v>0</v>
      </c>
      <c r="N91" s="81">
        <v>0</v>
      </c>
      <c r="O91" s="81">
        <v>0</v>
      </c>
      <c r="P91" s="81">
        <v>0</v>
      </c>
      <c r="Q91" s="81">
        <v>0</v>
      </c>
      <c r="R91" s="81">
        <v>0</v>
      </c>
      <c r="S91" s="81">
        <v>0</v>
      </c>
      <c r="T91" s="81">
        <v>0</v>
      </c>
      <c r="U91" s="81">
        <v>0</v>
      </c>
      <c r="V91" s="81">
        <v>0</v>
      </c>
      <c r="W91" s="81">
        <v>0</v>
      </c>
      <c r="X91" s="81">
        <v>0</v>
      </c>
      <c r="Y91" s="81">
        <v>0</v>
      </c>
      <c r="Z91" s="81">
        <v>0</v>
      </c>
      <c r="AA91" s="81">
        <v>0</v>
      </c>
      <c r="AB91" s="81">
        <v>0</v>
      </c>
      <c r="AC91" s="81">
        <v>0</v>
      </c>
      <c r="AD91" s="81">
        <v>0</v>
      </c>
      <c r="AE91" s="81">
        <v>0</v>
      </c>
      <c r="AF91" s="81">
        <v>0</v>
      </c>
      <c r="AG91" s="81">
        <v>0</v>
      </c>
      <c r="AH91" s="81">
        <v>0</v>
      </c>
      <c r="AI91" s="81">
        <v>0</v>
      </c>
      <c r="AJ91" s="81">
        <v>0</v>
      </c>
      <c r="AK91" s="81">
        <v>0</v>
      </c>
      <c r="AL91" s="81">
        <v>0</v>
      </c>
      <c r="AM91" s="81">
        <v>0</v>
      </c>
      <c r="AN91" s="81">
        <v>0</v>
      </c>
      <c r="AO91" s="81">
        <v>0</v>
      </c>
      <c r="AP91" s="81">
        <v>0</v>
      </c>
      <c r="AQ91" s="81">
        <v>0</v>
      </c>
      <c r="AR91" s="81">
        <v>0</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row>
    <row r="92" spans="1:69" ht="11.25">
      <c r="A92" s="239"/>
      <c r="B92" s="80"/>
      <c r="C92" s="82" t="s">
        <v>75</v>
      </c>
      <c r="D92" s="80"/>
      <c r="E92" s="80"/>
      <c r="F92" s="80"/>
      <c r="G92" s="80"/>
      <c r="H92" s="80"/>
      <c r="I92" s="80"/>
      <c r="J92" s="80"/>
      <c r="K92" s="80"/>
      <c r="L92" s="80"/>
      <c r="M92" s="80"/>
      <c r="N92" s="80"/>
      <c r="O92" s="80"/>
      <c r="P92" s="80"/>
      <c r="Q92" s="80"/>
      <c r="R92" s="80"/>
      <c r="S92" s="80"/>
      <c r="T92" s="80"/>
      <c r="U92" s="80"/>
      <c r="V92" s="80"/>
      <c r="W92" s="80"/>
      <c r="X92" s="80"/>
      <c r="Y92" s="80"/>
      <c r="Z92" s="80"/>
      <c r="AA92" s="80"/>
      <c r="AB92" s="80"/>
      <c r="AC92" s="80"/>
      <c r="AD92" s="80"/>
      <c r="AE92" s="80"/>
      <c r="AF92" s="80"/>
      <c r="AG92" s="80"/>
      <c r="AH92" s="80"/>
      <c r="AI92" s="80"/>
      <c r="AJ92" s="80"/>
      <c r="AK92" s="80"/>
      <c r="AL92" s="80"/>
      <c r="AM92" s="80"/>
      <c r="AN92" s="80"/>
      <c r="AO92" s="80"/>
      <c r="AP92" s="80"/>
      <c r="AQ92" s="80"/>
      <c r="AR92" s="80"/>
      <c r="AS92" s="80"/>
      <c r="AT92" s="80"/>
      <c r="AU92" s="80"/>
      <c r="AV92" s="80"/>
      <c r="AW92" s="80"/>
      <c r="AX92" s="80"/>
      <c r="AY92" s="80"/>
      <c r="AZ92" s="80"/>
      <c r="BA92" s="80"/>
      <c r="BB92" s="80"/>
      <c r="BC92" s="80"/>
      <c r="BD92" s="80"/>
      <c r="BE92" s="80"/>
      <c r="BF92" s="80"/>
      <c r="BG92" s="80"/>
      <c r="BH92" s="80"/>
      <c r="BI92" s="80"/>
      <c r="BJ92" s="80"/>
      <c r="BK92" s="80"/>
      <c r="BL92" s="80"/>
      <c r="BM92" s="80"/>
      <c r="BN92" s="80"/>
      <c r="BO92" s="80"/>
      <c r="BP92" s="80"/>
      <c r="BQ92" s="80"/>
    </row>
    <row r="93" spans="1:69" ht="10.5" customHeight="1">
      <c r="A93" s="239"/>
      <c r="B93" s="80"/>
      <c r="C93" s="80"/>
      <c r="D93" s="80"/>
      <c r="E93" s="80"/>
      <c r="F93" s="80"/>
      <c r="G93" s="80"/>
      <c r="H93" s="80"/>
      <c r="I93" s="80"/>
      <c r="J93" s="80"/>
      <c r="K93" s="80"/>
      <c r="L93" s="80"/>
      <c r="M93" s="80"/>
      <c r="N93" s="80"/>
      <c r="O93" s="80"/>
      <c r="P93" s="80"/>
      <c r="Q93" s="80"/>
      <c r="R93" s="80"/>
      <c r="S93" s="80"/>
      <c r="T93" s="80"/>
      <c r="U93" s="80"/>
      <c r="V93" s="80"/>
      <c r="W93" s="80"/>
      <c r="X93" s="80"/>
      <c r="Y93" s="80"/>
      <c r="Z93" s="80"/>
      <c r="AA93" s="80"/>
      <c r="AB93" s="80"/>
      <c r="AC93" s="80"/>
      <c r="AD93" s="80"/>
      <c r="AE93" s="80"/>
      <c r="AF93" s="80"/>
      <c r="AG93" s="80"/>
      <c r="AH93" s="80"/>
      <c r="AI93" s="80"/>
      <c r="AJ93" s="80"/>
      <c r="AK93" s="80"/>
      <c r="AL93" s="80"/>
      <c r="AM93" s="80"/>
      <c r="AN93" s="80"/>
      <c r="AO93" s="80"/>
      <c r="AP93" s="80"/>
      <c r="AQ93" s="80"/>
      <c r="AR93" s="80"/>
      <c r="AS93" s="80"/>
      <c r="AT93" s="80"/>
      <c r="AU93" s="80"/>
      <c r="AV93" s="80"/>
      <c r="AW93" s="80"/>
      <c r="AX93" s="80"/>
      <c r="AY93" s="80"/>
      <c r="AZ93" s="80"/>
      <c r="BA93" s="80"/>
      <c r="BB93" s="80"/>
      <c r="BC93" s="80"/>
      <c r="BD93" s="80"/>
      <c r="BE93" s="80"/>
      <c r="BF93" s="80"/>
      <c r="BG93" s="80"/>
      <c r="BH93" s="80"/>
      <c r="BI93" s="80"/>
      <c r="BJ93" s="80"/>
      <c r="BK93" s="80"/>
      <c r="BL93" s="80"/>
      <c r="BM93" s="80"/>
      <c r="BN93" s="80"/>
      <c r="BO93" s="80"/>
      <c r="BP93" s="80"/>
      <c r="BQ93" s="80"/>
    </row>
    <row r="94" spans="1:69">
      <c r="A94" s="239"/>
      <c r="B94" s="80"/>
      <c r="C94" s="80"/>
      <c r="D94" s="83" t="s">
        <v>52</v>
      </c>
      <c r="E94" s="80"/>
      <c r="F94" s="80"/>
      <c r="G94" s="1307" t="s">
        <v>247</v>
      </c>
      <c r="H94" s="1307"/>
      <c r="I94" s="1307"/>
      <c r="J94" s="80"/>
      <c r="K94" s="80"/>
      <c r="L94" s="80"/>
      <c r="M94" s="80"/>
      <c r="N94" s="80"/>
      <c r="O94" s="80"/>
      <c r="P94" s="80"/>
      <c r="Q94" s="80"/>
      <c r="R94" s="80"/>
      <c r="S94" s="80"/>
      <c r="T94" s="80"/>
      <c r="U94" s="80"/>
      <c r="V94" s="80"/>
      <c r="W94" s="80"/>
      <c r="X94" s="80"/>
      <c r="Y94" s="80"/>
      <c r="Z94" s="80"/>
      <c r="AA94" s="80"/>
      <c r="AB94" s="80"/>
      <c r="AC94" s="80"/>
      <c r="AD94" s="80"/>
      <c r="AE94" s="80"/>
      <c r="AF94" s="80"/>
      <c r="AG94" s="80"/>
      <c r="AH94" s="80"/>
      <c r="AI94" s="80"/>
      <c r="AJ94" s="80"/>
      <c r="AK94" s="80"/>
      <c r="AL94" s="80"/>
      <c r="AM94" s="80"/>
      <c r="AN94" s="80"/>
      <c r="AO94" s="80"/>
      <c r="AP94" s="80"/>
      <c r="AQ94" s="80"/>
      <c r="AR94" s="80"/>
      <c r="AS94" s="80"/>
      <c r="AT94" s="80"/>
      <c r="AU94" s="80"/>
      <c r="AV94" s="80"/>
      <c r="AW94" s="80"/>
      <c r="AX94" s="80"/>
      <c r="AY94" s="80"/>
      <c r="AZ94" s="80"/>
      <c r="BA94" s="80"/>
      <c r="BB94" s="80"/>
      <c r="BC94" s="80"/>
      <c r="BD94" s="80"/>
      <c r="BE94" s="80"/>
      <c r="BF94" s="80"/>
      <c r="BG94" s="80"/>
      <c r="BH94" s="80"/>
      <c r="BI94" s="80"/>
      <c r="BJ94" s="80"/>
      <c r="BK94" s="80"/>
      <c r="BL94" s="80"/>
      <c r="BM94" s="80"/>
      <c r="BN94" s="80"/>
      <c r="BO94" s="80"/>
      <c r="BP94" s="80"/>
      <c r="BQ94" s="80"/>
    </row>
    <row r="95" spans="1:69">
      <c r="A95" s="239"/>
      <c r="B95" s="80"/>
      <c r="C95" s="80"/>
      <c r="D95" s="80"/>
      <c r="E95" s="80"/>
      <c r="F95" s="80"/>
      <c r="G95" s="235">
        <v>0</v>
      </c>
      <c r="H95" s="80" t="s">
        <v>76</v>
      </c>
      <c r="I95" s="80"/>
      <c r="J95" s="80"/>
      <c r="K95" s="80"/>
      <c r="L95" s="80"/>
      <c r="M95" s="80"/>
      <c r="N95" s="80"/>
      <c r="O95" s="80"/>
      <c r="P95" s="80"/>
      <c r="Q95" s="80"/>
      <c r="R95" s="80"/>
      <c r="S95" s="80"/>
      <c r="T95" s="80"/>
      <c r="U95" s="80"/>
      <c r="V95" s="80"/>
      <c r="W95" s="80"/>
      <c r="X95" s="80"/>
      <c r="Y95" s="80"/>
      <c r="Z95" s="80"/>
      <c r="AA95" s="80"/>
      <c r="AB95" s="80"/>
      <c r="AC95" s="80"/>
      <c r="AD95" s="80"/>
      <c r="AE95" s="80"/>
      <c r="AF95" s="80"/>
      <c r="AG95" s="80"/>
      <c r="AH95" s="80"/>
      <c r="AI95" s="80"/>
      <c r="AJ95" s="80"/>
      <c r="AK95" s="80"/>
      <c r="AL95" s="80"/>
      <c r="AM95" s="80"/>
      <c r="AN95" s="80"/>
      <c r="AO95" s="80"/>
      <c r="AP95" s="80"/>
      <c r="AQ95" s="80"/>
      <c r="AR95" s="80"/>
      <c r="AS95" s="80"/>
      <c r="AT95" s="80"/>
      <c r="AU95" s="80"/>
      <c r="AV95" s="80"/>
      <c r="AW95" s="80"/>
      <c r="AX95" s="80"/>
      <c r="AY95" s="80"/>
      <c r="AZ95" s="80"/>
      <c r="BA95" s="80"/>
      <c r="BB95" s="80"/>
      <c r="BC95" s="80"/>
      <c r="BD95" s="80"/>
      <c r="BE95" s="80"/>
      <c r="BF95" s="80"/>
      <c r="BG95" s="80"/>
      <c r="BH95" s="80"/>
      <c r="BI95" s="80"/>
      <c r="BJ95" s="80"/>
      <c r="BK95" s="80"/>
      <c r="BL95" s="80"/>
      <c r="BM95" s="80"/>
      <c r="BN95" s="80"/>
      <c r="BO95" s="80"/>
      <c r="BP95" s="80"/>
      <c r="BQ95" s="80"/>
    </row>
    <row r="96" spans="1:69">
      <c r="A96" s="239"/>
      <c r="B96" s="80"/>
      <c r="C96" s="80"/>
      <c r="D96" s="84" t="s">
        <v>53</v>
      </c>
      <c r="E96" s="80"/>
      <c r="F96" s="80"/>
      <c r="G96" s="80"/>
      <c r="H96" s="80"/>
      <c r="I96" s="80"/>
      <c r="J96" s="76">
        <v>0</v>
      </c>
      <c r="K96" s="76">
        <v>0</v>
      </c>
      <c r="L96" s="76">
        <v>0</v>
      </c>
      <c r="M96" s="76">
        <v>0</v>
      </c>
      <c r="N96" s="76">
        <v>0</v>
      </c>
      <c r="O96" s="76">
        <v>0</v>
      </c>
      <c r="P96" s="76">
        <v>0</v>
      </c>
      <c r="Q96" s="76">
        <v>0</v>
      </c>
      <c r="R96" s="76">
        <v>0</v>
      </c>
      <c r="S96" s="76">
        <v>0</v>
      </c>
      <c r="T96" s="76">
        <v>0</v>
      </c>
      <c r="U96" s="76">
        <v>0</v>
      </c>
      <c r="V96" s="76">
        <v>0</v>
      </c>
      <c r="W96" s="76">
        <v>0</v>
      </c>
      <c r="X96" s="76">
        <v>0</v>
      </c>
      <c r="Y96" s="76">
        <v>0</v>
      </c>
      <c r="Z96" s="76">
        <v>0</v>
      </c>
      <c r="AA96" s="76">
        <v>0</v>
      </c>
      <c r="AB96" s="76">
        <v>0</v>
      </c>
      <c r="AC96" s="76">
        <v>0</v>
      </c>
      <c r="AD96" s="76">
        <v>0</v>
      </c>
      <c r="AE96" s="76">
        <v>0</v>
      </c>
      <c r="AF96" s="76">
        <v>0</v>
      </c>
      <c r="AG96" s="76">
        <v>0</v>
      </c>
      <c r="AH96" s="76">
        <v>0</v>
      </c>
      <c r="AI96" s="76">
        <v>0</v>
      </c>
      <c r="AJ96" s="76">
        <v>0</v>
      </c>
      <c r="AK96" s="76">
        <v>0</v>
      </c>
      <c r="AL96" s="76">
        <v>0</v>
      </c>
      <c r="AM96" s="76">
        <v>0</v>
      </c>
      <c r="AN96" s="76">
        <v>0</v>
      </c>
      <c r="AO96" s="76">
        <v>0</v>
      </c>
      <c r="AP96" s="76">
        <v>0</v>
      </c>
      <c r="AQ96" s="76">
        <v>0</v>
      </c>
      <c r="AR96" s="76">
        <v>0</v>
      </c>
      <c r="AS96" s="76">
        <v>0</v>
      </c>
      <c r="AT96" s="76">
        <v>0</v>
      </c>
      <c r="AU96" s="76">
        <v>0</v>
      </c>
      <c r="AV96" s="76">
        <v>0</v>
      </c>
      <c r="AW96" s="76">
        <v>0</v>
      </c>
      <c r="AX96" s="76">
        <v>0</v>
      </c>
      <c r="AY96" s="76">
        <v>0</v>
      </c>
      <c r="AZ96" s="76">
        <v>0</v>
      </c>
      <c r="BA96" s="76">
        <v>0</v>
      </c>
      <c r="BB96" s="76">
        <v>0</v>
      </c>
      <c r="BC96" s="76">
        <v>0</v>
      </c>
      <c r="BD96" s="76">
        <v>0</v>
      </c>
      <c r="BE96" s="76">
        <v>0</v>
      </c>
      <c r="BF96" s="76">
        <v>0</v>
      </c>
      <c r="BG96" s="76">
        <v>0</v>
      </c>
      <c r="BH96" s="76">
        <v>0</v>
      </c>
      <c r="BI96" s="76">
        <v>0</v>
      </c>
      <c r="BJ96" s="76">
        <v>0</v>
      </c>
      <c r="BK96" s="76">
        <v>0</v>
      </c>
      <c r="BL96" s="76">
        <v>0</v>
      </c>
      <c r="BM96" s="76">
        <v>0</v>
      </c>
      <c r="BN96" s="76">
        <v>0</v>
      </c>
      <c r="BO96" s="76">
        <v>0</v>
      </c>
      <c r="BP96" s="76">
        <v>0</v>
      </c>
      <c r="BQ96" s="76">
        <v>0</v>
      </c>
    </row>
    <row r="97" spans="1:69">
      <c r="A97" s="239"/>
      <c r="B97" s="80"/>
      <c r="C97" s="80"/>
      <c r="D97" s="85" t="s">
        <v>54</v>
      </c>
      <c r="E97" s="80"/>
      <c r="F97" s="80"/>
      <c r="G97" s="80"/>
      <c r="H97" s="80"/>
      <c r="I97" s="80"/>
      <c r="J97" s="255">
        <v>0</v>
      </c>
      <c r="K97" s="256">
        <v>0</v>
      </c>
      <c r="L97" s="256">
        <v>0</v>
      </c>
      <c r="M97" s="256">
        <v>0</v>
      </c>
      <c r="N97" s="256">
        <v>0</v>
      </c>
      <c r="O97" s="256">
        <v>0</v>
      </c>
      <c r="P97" s="256">
        <v>0</v>
      </c>
      <c r="Q97" s="256">
        <v>0</v>
      </c>
      <c r="R97" s="256">
        <v>0</v>
      </c>
      <c r="S97" s="256">
        <v>0</v>
      </c>
      <c r="T97" s="256">
        <v>0</v>
      </c>
      <c r="U97" s="256">
        <v>0</v>
      </c>
      <c r="V97" s="256">
        <v>0</v>
      </c>
      <c r="W97" s="256">
        <v>0</v>
      </c>
      <c r="X97" s="256">
        <v>0</v>
      </c>
      <c r="Y97" s="256">
        <v>0</v>
      </c>
      <c r="Z97" s="256">
        <v>0</v>
      </c>
      <c r="AA97" s="256">
        <v>0</v>
      </c>
      <c r="AB97" s="256">
        <v>0</v>
      </c>
      <c r="AC97" s="256">
        <v>0</v>
      </c>
      <c r="AD97" s="256">
        <v>0</v>
      </c>
      <c r="AE97" s="256">
        <v>0</v>
      </c>
      <c r="AF97" s="256">
        <v>0</v>
      </c>
      <c r="AG97" s="256">
        <v>0</v>
      </c>
      <c r="AH97" s="256">
        <v>0</v>
      </c>
      <c r="AI97" s="256">
        <v>0</v>
      </c>
      <c r="AJ97" s="256">
        <v>0</v>
      </c>
      <c r="AK97" s="256">
        <v>0</v>
      </c>
      <c r="AL97" s="256">
        <v>0</v>
      </c>
      <c r="AM97" s="256">
        <v>0</v>
      </c>
      <c r="AN97" s="256">
        <v>0</v>
      </c>
      <c r="AO97" s="256">
        <v>0</v>
      </c>
      <c r="AP97" s="256">
        <v>0</v>
      </c>
      <c r="AQ97" s="256">
        <v>0</v>
      </c>
      <c r="AR97" s="256">
        <v>0</v>
      </c>
      <c r="AS97" s="256">
        <v>0</v>
      </c>
      <c r="AT97" s="256">
        <v>0</v>
      </c>
      <c r="AU97" s="256">
        <v>0</v>
      </c>
      <c r="AV97" s="256">
        <v>0</v>
      </c>
      <c r="AW97" s="256">
        <v>0</v>
      </c>
      <c r="AX97" s="256">
        <v>0</v>
      </c>
      <c r="AY97" s="256">
        <v>0</v>
      </c>
      <c r="AZ97" s="256">
        <v>0</v>
      </c>
      <c r="BA97" s="256">
        <v>0</v>
      </c>
      <c r="BB97" s="256">
        <v>0</v>
      </c>
      <c r="BC97" s="256">
        <v>0</v>
      </c>
      <c r="BD97" s="256">
        <v>0</v>
      </c>
      <c r="BE97" s="256">
        <v>0</v>
      </c>
      <c r="BF97" s="256">
        <v>0</v>
      </c>
      <c r="BG97" s="256">
        <v>0</v>
      </c>
      <c r="BH97" s="256">
        <v>0</v>
      </c>
      <c r="BI97" s="256">
        <v>0</v>
      </c>
      <c r="BJ97" s="256">
        <v>0</v>
      </c>
      <c r="BK97" s="256">
        <v>0</v>
      </c>
      <c r="BL97" s="256">
        <v>0</v>
      </c>
      <c r="BM97" s="256">
        <v>0</v>
      </c>
      <c r="BN97" s="256">
        <v>0</v>
      </c>
      <c r="BO97" s="256">
        <v>0</v>
      </c>
      <c r="BP97" s="256">
        <v>0</v>
      </c>
      <c r="BQ97" s="257">
        <v>0</v>
      </c>
    </row>
    <row r="98" spans="1:69" ht="11.25" thickBot="1">
      <c r="A98" s="239"/>
      <c r="B98" s="80"/>
      <c r="C98" s="80"/>
      <c r="D98" s="85" t="s">
        <v>55</v>
      </c>
      <c r="E98" s="80"/>
      <c r="F98" s="80"/>
      <c r="G98" s="80"/>
      <c r="H98" s="80"/>
      <c r="I98" s="80"/>
      <c r="J98" s="258">
        <v>0</v>
      </c>
      <c r="K98" s="258">
        <v>0</v>
      </c>
      <c r="L98" s="258">
        <v>0</v>
      </c>
      <c r="M98" s="258">
        <v>0</v>
      </c>
      <c r="N98" s="258">
        <v>0</v>
      </c>
      <c r="O98" s="258">
        <v>0</v>
      </c>
      <c r="P98" s="258">
        <v>0</v>
      </c>
      <c r="Q98" s="258">
        <v>0</v>
      </c>
      <c r="R98" s="258">
        <v>0</v>
      </c>
      <c r="S98" s="258">
        <v>0</v>
      </c>
      <c r="T98" s="258">
        <v>0</v>
      </c>
      <c r="U98" s="258">
        <v>0</v>
      </c>
      <c r="V98" s="258">
        <v>0</v>
      </c>
      <c r="W98" s="258">
        <v>0</v>
      </c>
      <c r="X98" s="258">
        <v>0</v>
      </c>
      <c r="Y98" s="258">
        <v>0</v>
      </c>
      <c r="Z98" s="258">
        <v>0</v>
      </c>
      <c r="AA98" s="258">
        <v>0</v>
      </c>
      <c r="AB98" s="258">
        <v>0</v>
      </c>
      <c r="AC98" s="258">
        <v>0</v>
      </c>
      <c r="AD98" s="258">
        <v>0</v>
      </c>
      <c r="AE98" s="258">
        <v>0</v>
      </c>
      <c r="AF98" s="258">
        <v>0</v>
      </c>
      <c r="AG98" s="258">
        <v>0</v>
      </c>
      <c r="AH98" s="258">
        <v>0</v>
      </c>
      <c r="AI98" s="258">
        <v>0</v>
      </c>
      <c r="AJ98" s="258">
        <v>0</v>
      </c>
      <c r="AK98" s="258">
        <v>0</v>
      </c>
      <c r="AL98" s="258">
        <v>0</v>
      </c>
      <c r="AM98" s="258">
        <v>0</v>
      </c>
      <c r="AN98" s="258">
        <v>0</v>
      </c>
      <c r="AO98" s="258">
        <v>0</v>
      </c>
      <c r="AP98" s="258">
        <v>0</v>
      </c>
      <c r="AQ98" s="258">
        <v>0</v>
      </c>
      <c r="AR98" s="258">
        <v>0</v>
      </c>
      <c r="AS98" s="258">
        <v>0</v>
      </c>
      <c r="AT98" s="258">
        <v>0</v>
      </c>
      <c r="AU98" s="258">
        <v>0</v>
      </c>
      <c r="AV98" s="258">
        <v>0</v>
      </c>
      <c r="AW98" s="258">
        <v>0</v>
      </c>
      <c r="AX98" s="258">
        <v>0</v>
      </c>
      <c r="AY98" s="258">
        <v>0</v>
      </c>
      <c r="AZ98" s="258">
        <v>0</v>
      </c>
      <c r="BA98" s="258">
        <v>0</v>
      </c>
      <c r="BB98" s="258">
        <v>0</v>
      </c>
      <c r="BC98" s="258">
        <v>0</v>
      </c>
      <c r="BD98" s="258">
        <v>0</v>
      </c>
      <c r="BE98" s="258">
        <v>0</v>
      </c>
      <c r="BF98" s="258">
        <v>0</v>
      </c>
      <c r="BG98" s="258">
        <v>0</v>
      </c>
      <c r="BH98" s="258">
        <v>0</v>
      </c>
      <c r="BI98" s="258">
        <v>0</v>
      </c>
      <c r="BJ98" s="258">
        <v>0</v>
      </c>
      <c r="BK98" s="258">
        <v>0</v>
      </c>
      <c r="BL98" s="258">
        <v>0</v>
      </c>
      <c r="BM98" s="258">
        <v>0</v>
      </c>
      <c r="BN98" s="258">
        <v>0</v>
      </c>
      <c r="BO98" s="258">
        <v>0</v>
      </c>
      <c r="BP98" s="258">
        <v>0</v>
      </c>
      <c r="BQ98" s="258">
        <v>0</v>
      </c>
    </row>
    <row r="99" spans="1:69" ht="11.25" thickBot="1">
      <c r="A99" s="239"/>
      <c r="B99" s="80"/>
      <c r="C99" s="80"/>
      <c r="D99" s="84" t="s">
        <v>56</v>
      </c>
      <c r="E99" s="80"/>
      <c r="F99" s="80"/>
      <c r="G99" s="80"/>
      <c r="H99" s="80"/>
      <c r="I99" s="251">
        <v>0</v>
      </c>
      <c r="J99" s="254">
        <v>0</v>
      </c>
      <c r="K99" s="254">
        <v>0</v>
      </c>
      <c r="L99" s="254">
        <v>0</v>
      </c>
      <c r="M99" s="254">
        <v>0</v>
      </c>
      <c r="N99" s="254">
        <v>0</v>
      </c>
      <c r="O99" s="254">
        <v>0</v>
      </c>
      <c r="P99" s="254">
        <v>0</v>
      </c>
      <c r="Q99" s="254">
        <v>0</v>
      </c>
      <c r="R99" s="254">
        <v>0</v>
      </c>
      <c r="S99" s="254">
        <v>0</v>
      </c>
      <c r="T99" s="254">
        <v>0</v>
      </c>
      <c r="U99" s="254">
        <v>0</v>
      </c>
      <c r="V99" s="254">
        <v>0</v>
      </c>
      <c r="W99" s="254">
        <v>0</v>
      </c>
      <c r="X99" s="254">
        <v>0</v>
      </c>
      <c r="Y99" s="254">
        <v>0</v>
      </c>
      <c r="Z99" s="254">
        <v>0</v>
      </c>
      <c r="AA99" s="254">
        <v>0</v>
      </c>
      <c r="AB99" s="254">
        <v>0</v>
      </c>
      <c r="AC99" s="254">
        <v>0</v>
      </c>
      <c r="AD99" s="254">
        <v>0</v>
      </c>
      <c r="AE99" s="254">
        <v>0</v>
      </c>
      <c r="AF99" s="254">
        <v>0</v>
      </c>
      <c r="AG99" s="254">
        <v>0</v>
      </c>
      <c r="AH99" s="254">
        <v>0</v>
      </c>
      <c r="AI99" s="254">
        <v>0</v>
      </c>
      <c r="AJ99" s="254">
        <v>0</v>
      </c>
      <c r="AK99" s="254">
        <v>0</v>
      </c>
      <c r="AL99" s="254">
        <v>0</v>
      </c>
      <c r="AM99" s="254">
        <v>0</v>
      </c>
      <c r="AN99" s="254">
        <v>0</v>
      </c>
      <c r="AO99" s="254">
        <v>0</v>
      </c>
      <c r="AP99" s="254">
        <v>0</v>
      </c>
      <c r="AQ99" s="254">
        <v>0</v>
      </c>
      <c r="AR99" s="254">
        <v>0</v>
      </c>
      <c r="AS99" s="254">
        <v>0</v>
      </c>
      <c r="AT99" s="254">
        <v>0</v>
      </c>
      <c r="AU99" s="254">
        <v>0</v>
      </c>
      <c r="AV99" s="254">
        <v>0</v>
      </c>
      <c r="AW99" s="254">
        <v>0</v>
      </c>
      <c r="AX99" s="254">
        <v>0</v>
      </c>
      <c r="AY99" s="254">
        <v>0</v>
      </c>
      <c r="AZ99" s="254">
        <v>0</v>
      </c>
      <c r="BA99" s="254">
        <v>0</v>
      </c>
      <c r="BB99" s="254">
        <v>0</v>
      </c>
      <c r="BC99" s="254">
        <v>0</v>
      </c>
      <c r="BD99" s="254">
        <v>0</v>
      </c>
      <c r="BE99" s="254">
        <v>0</v>
      </c>
      <c r="BF99" s="254">
        <v>0</v>
      </c>
      <c r="BG99" s="254">
        <v>0</v>
      </c>
      <c r="BH99" s="254">
        <v>0</v>
      </c>
      <c r="BI99" s="254">
        <v>0</v>
      </c>
      <c r="BJ99" s="254">
        <v>0</v>
      </c>
      <c r="BK99" s="254">
        <v>0</v>
      </c>
      <c r="BL99" s="254">
        <v>0</v>
      </c>
      <c r="BM99" s="254">
        <v>0</v>
      </c>
      <c r="BN99" s="254">
        <v>0</v>
      </c>
      <c r="BO99" s="254">
        <v>0</v>
      </c>
      <c r="BP99" s="254">
        <v>0</v>
      </c>
      <c r="BQ99" s="254">
        <v>0</v>
      </c>
    </row>
  </sheetData>
  <mergeCells count="32">
    <mergeCell ref="H20:I20"/>
    <mergeCell ref="H21:I21"/>
    <mergeCell ref="H22:I22"/>
    <mergeCell ref="H23:I23"/>
    <mergeCell ref="J19:K19"/>
    <mergeCell ref="J20:K20"/>
    <mergeCell ref="J21:K21"/>
    <mergeCell ref="J22:K22"/>
    <mergeCell ref="J23:K23"/>
    <mergeCell ref="B7:F7"/>
    <mergeCell ref="G74:I74"/>
    <mergeCell ref="G84:I84"/>
    <mergeCell ref="G34:I34"/>
    <mergeCell ref="G44:I44"/>
    <mergeCell ref="G54:I54"/>
    <mergeCell ref="G64:I64"/>
    <mergeCell ref="C20:F20"/>
    <mergeCell ref="C21:F21"/>
    <mergeCell ref="C22:F22"/>
    <mergeCell ref="C23:F23"/>
    <mergeCell ref="C24:F24"/>
    <mergeCell ref="C25:F25"/>
    <mergeCell ref="C26:F26"/>
    <mergeCell ref="C19:F19"/>
    <mergeCell ref="H19:I19"/>
    <mergeCell ref="G94:I94"/>
    <mergeCell ref="J24:K24"/>
    <mergeCell ref="J25:K25"/>
    <mergeCell ref="J26:K26"/>
    <mergeCell ref="H24:I24"/>
    <mergeCell ref="H25:I25"/>
    <mergeCell ref="H26:I26"/>
  </mergeCells>
  <dataValidations count="7">
    <dataValidation type="custom" showErrorMessage="1" errorTitle="Invalid Assumption" error="Assumption must be a number." sqref="I50 I70 I60 I80 I90 I40 J37:BQ38 J47:BQ48 J57:BQ58 J67:BQ68 J77:BQ78 J87:BQ88 J97:BQ98">
      <formula1>NOT(ISERROR(I37/1))</formula1>
    </dataValidation>
    <dataValidation allowBlank="1" sqref="C20:G20"/>
    <dataValidation type="textLength" operator="greaterThan" allowBlank="1" showInputMessage="1" showErrorMessage="1" errorTitle="NOT ALLOWED" error="The name must be a text." promptTitle="ASSET NAME" prompt="How would you like to name asset items?" sqref="C21:F26">
      <formula1>0</formula1>
    </dataValidation>
    <dataValidation type="list" allowBlank="1" showInputMessage="1" showErrorMessage="1" errorTitle="NOT ALLOWED" error="You may pick one from the list only." promptTitle="LAUNCH DATE" prompt="When should this asset be purchased?" sqref="G21:G26">
      <formula1>$J$11:$BQ$11</formula1>
    </dataValidation>
    <dataValidation type="whole" operator="greaterThan" allowBlank="1" showInputMessage="1" showErrorMessage="1" errorTitle="NOT ALLOWED" error="Only whole numbers are allowed to enter. Negative figures not allowed as well._x000a_" promptTitle="USEFUL TIME, YEAR" prompt="How long this asset is useful in terms of depreciation?" sqref="H20:I26">
      <formula1>0</formula1>
    </dataValidation>
    <dataValidation type="decimal" operator="greaterThan" allowBlank="1" showInputMessage="1" showErrorMessage="1" errorTitle="NOT ALLOWED" error="Only whole numbers and decimals are allowed to enter. Negative figures not allowed as well." promptTitle="OPERATING BALANCE/COST" prompt="What has the amount of opening balance cost?" sqref="J21:K26">
      <formula1>0</formula1>
    </dataValidation>
    <dataValidation type="decimal" operator="greaterThan" showInputMessage="1" showErrorMessage="1" errorTitle="NOT ALLOWED" error="The number must be greater than 0." promptTitle="ASSET" prompt="What is the value of the asset before the model start works?" sqref="I99 I39 I49 I59 I69 I79 I89">
      <formula1>0</formula1>
    </dataValidation>
  </dataValidations>
  <hyperlinks>
    <hyperlink ref="B7:F7" location="Contents!A1" display="Go to Table of Contents"/>
  </hyperlinks>
  <pageMargins left="0.39370078740157499" right="0.39370078740157499" top="0.4" bottom="0.484251969" header="0" footer="0.31496062992126"/>
  <pageSetup paperSize="9" scale="50" fitToHeight="5" orientation="landscape" r:id="rId1"/>
  <headerFooter>
    <oddFooter>&amp;L&amp;12Built with finmodelslab.com template&amp;C&amp;12BooK Assets&amp;R&amp;D</oddFooter>
  </headerFooter>
  <colBreaks count="4" manualBreakCount="4">
    <brk id="21" max="1048575" man="1"/>
    <brk id="33" max="1048575" man="1"/>
    <brk id="45" max="1048575" man="1"/>
    <brk id="57" max="104857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Q179"/>
  <sheetViews>
    <sheetView showGridLines="0" zoomScaleNormal="100" workbookViewId="0">
      <selection sqref="A1:XFD3"/>
    </sheetView>
  </sheetViews>
  <sheetFormatPr defaultRowHeight="10.15" customHeight="1"/>
  <cols>
    <col min="1" max="1" width="2.33203125" customWidth="1"/>
    <col min="2" max="2" width="3.83203125" customWidth="1"/>
    <col min="3" max="3" width="10" customWidth="1"/>
    <col min="4" max="4" width="13.83203125" customWidth="1"/>
    <col min="5" max="5" width="10.83203125" customWidth="1"/>
    <col min="6" max="6" width="4.83203125" customWidth="1"/>
    <col min="7" max="8" width="2" customWidth="1"/>
    <col min="9" max="9" width="5.1640625" customWidth="1"/>
    <col min="10" max="69" width="13.6640625" customWidth="1"/>
  </cols>
  <sheetData>
    <row r="1" spans="1:69" s="767" customFormat="1" ht="39" customHeight="1"/>
    <row r="2" spans="1:69" s="769" customFormat="1" ht="30" customHeight="1">
      <c r="A2" s="768"/>
      <c r="C2" s="770"/>
      <c r="D2" s="771"/>
      <c r="E2" s="771"/>
      <c r="F2" s="771"/>
      <c r="G2" s="771"/>
      <c r="H2" s="771"/>
    </row>
    <row r="3" spans="1:69" s="772" customFormat="1" ht="45" customHeight="1">
      <c r="B3" s="773"/>
      <c r="C3" s="773"/>
      <c r="D3" s="774"/>
      <c r="E3" s="774"/>
      <c r="F3" s="774"/>
      <c r="G3" s="774"/>
      <c r="H3" s="774"/>
      <c r="I3" s="775"/>
    </row>
    <row r="5" spans="1:69" ht="18">
      <c r="A5" s="48"/>
      <c r="B5" s="1" t="s">
        <v>97</v>
      </c>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row>
    <row r="6" spans="1:69" ht="15">
      <c r="A6" s="48"/>
      <c r="B6" s="20" t="s">
        <v>188</v>
      </c>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row>
    <row r="7" spans="1:69" ht="10.5">
      <c r="A7" s="48"/>
      <c r="B7" s="1332" t="s">
        <v>0</v>
      </c>
      <c r="C7" s="1332"/>
      <c r="D7" s="1332"/>
      <c r="E7" s="1332"/>
      <c r="F7" s="1332"/>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row>
    <row r="8" spans="1:69" ht="12.75">
      <c r="A8" s="63"/>
      <c r="B8" s="21"/>
      <c r="C8" s="22"/>
      <c r="D8" s="22"/>
      <c r="E8" s="22"/>
      <c r="F8" s="23"/>
      <c r="G8" s="19"/>
      <c r="H8" s="19"/>
      <c r="I8" s="19"/>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row>
    <row r="9" spans="1:69" s="48" customFormat="1" ht="10.5">
      <c r="J9" s="48">
        <v>1</v>
      </c>
      <c r="K9" s="48">
        <v>2</v>
      </c>
      <c r="L9" s="48">
        <v>3</v>
      </c>
      <c r="M9" s="48">
        <v>4</v>
      </c>
      <c r="N9" s="48">
        <v>5</v>
      </c>
      <c r="O9" s="48">
        <v>6</v>
      </c>
      <c r="P9" s="48">
        <v>7</v>
      </c>
      <c r="Q9" s="48">
        <v>8</v>
      </c>
      <c r="R9" s="48">
        <v>9</v>
      </c>
      <c r="S9" s="48">
        <v>10</v>
      </c>
      <c r="T9" s="48">
        <v>11</v>
      </c>
      <c r="U9" s="48">
        <v>12</v>
      </c>
      <c r="V9" s="48">
        <v>1</v>
      </c>
      <c r="W9" s="48">
        <v>2</v>
      </c>
      <c r="X9" s="48">
        <v>3</v>
      </c>
      <c r="Y9" s="48">
        <v>4</v>
      </c>
      <c r="Z9" s="48">
        <v>5</v>
      </c>
      <c r="AA9" s="48">
        <v>6</v>
      </c>
      <c r="AB9" s="48">
        <v>7</v>
      </c>
      <c r="AC9" s="48">
        <v>8</v>
      </c>
      <c r="AD9" s="48">
        <v>9</v>
      </c>
      <c r="AE9" s="48">
        <v>10</v>
      </c>
      <c r="AF9" s="48">
        <v>11</v>
      </c>
      <c r="AG9" s="48">
        <v>12</v>
      </c>
      <c r="AH9" s="48">
        <v>1</v>
      </c>
      <c r="AI9" s="48">
        <v>2</v>
      </c>
      <c r="AJ9" s="48">
        <v>3</v>
      </c>
      <c r="AK9" s="48">
        <v>4</v>
      </c>
      <c r="AL9" s="48">
        <v>5</v>
      </c>
      <c r="AM9" s="48">
        <v>6</v>
      </c>
      <c r="AN9" s="48">
        <v>7</v>
      </c>
      <c r="AO9" s="48">
        <v>8</v>
      </c>
      <c r="AP9" s="48">
        <v>9</v>
      </c>
      <c r="AQ9" s="48">
        <v>10</v>
      </c>
      <c r="AR9" s="48">
        <v>11</v>
      </c>
      <c r="AS9" s="48">
        <v>12</v>
      </c>
      <c r="AT9" s="48">
        <v>1</v>
      </c>
      <c r="AU9" s="48">
        <v>2</v>
      </c>
      <c r="AV9" s="48">
        <v>3</v>
      </c>
      <c r="AW9" s="48">
        <v>4</v>
      </c>
      <c r="AX9" s="48">
        <v>5</v>
      </c>
      <c r="AY9" s="48">
        <v>6</v>
      </c>
      <c r="AZ9" s="48">
        <v>7</v>
      </c>
      <c r="BA9" s="48">
        <v>8</v>
      </c>
      <c r="BB9" s="48">
        <v>9</v>
      </c>
      <c r="BC9" s="48">
        <v>10</v>
      </c>
      <c r="BD9" s="48">
        <v>11</v>
      </c>
      <c r="BE9" s="48">
        <v>12</v>
      </c>
      <c r="BF9" s="48">
        <v>1</v>
      </c>
      <c r="BG9" s="48">
        <v>2</v>
      </c>
      <c r="BH9" s="48">
        <v>3</v>
      </c>
      <c r="BI9" s="48">
        <v>4</v>
      </c>
      <c r="BJ9" s="48">
        <v>5</v>
      </c>
      <c r="BK9" s="48">
        <v>6</v>
      </c>
      <c r="BL9" s="48">
        <v>7</v>
      </c>
      <c r="BM9" s="48">
        <v>8</v>
      </c>
      <c r="BN9" s="48">
        <v>9</v>
      </c>
      <c r="BO9" s="48">
        <v>10</v>
      </c>
      <c r="BP9" s="48">
        <v>11</v>
      </c>
      <c r="BQ9" s="48">
        <v>12</v>
      </c>
    </row>
    <row r="10" spans="1:69" ht="10.5">
      <c r="A10" s="48"/>
      <c r="B10" s="70" t="s">
        <v>93</v>
      </c>
      <c r="C10" s="19"/>
      <c r="D10" s="19"/>
      <c r="E10" s="19"/>
      <c r="F10" s="19"/>
      <c r="G10" s="19"/>
      <c r="H10" s="19"/>
      <c r="I10" s="27">
        <v>2020</v>
      </c>
      <c r="J10" s="24">
        <v>2020</v>
      </c>
      <c r="K10" s="24">
        <v>2020</v>
      </c>
      <c r="L10" s="24">
        <v>2020</v>
      </c>
      <c r="M10" s="24">
        <v>2020</v>
      </c>
      <c r="N10" s="24">
        <v>2020</v>
      </c>
      <c r="O10" s="24">
        <v>2020</v>
      </c>
      <c r="P10" s="24">
        <v>2020</v>
      </c>
      <c r="Q10" s="24">
        <v>2020</v>
      </c>
      <c r="R10" s="24">
        <v>2020</v>
      </c>
      <c r="S10" s="24">
        <v>2020</v>
      </c>
      <c r="T10" s="24">
        <v>2020</v>
      </c>
      <c r="U10" s="24">
        <v>2020</v>
      </c>
      <c r="V10" s="24">
        <v>2021</v>
      </c>
      <c r="W10" s="24">
        <v>2021</v>
      </c>
      <c r="X10" s="24">
        <v>2021</v>
      </c>
      <c r="Y10" s="24">
        <v>2021</v>
      </c>
      <c r="Z10" s="24">
        <v>2021</v>
      </c>
      <c r="AA10" s="24">
        <v>2021</v>
      </c>
      <c r="AB10" s="24">
        <v>2021</v>
      </c>
      <c r="AC10" s="24">
        <v>2021</v>
      </c>
      <c r="AD10" s="24">
        <v>2021</v>
      </c>
      <c r="AE10" s="24">
        <v>2021</v>
      </c>
      <c r="AF10" s="24">
        <v>2021</v>
      </c>
      <c r="AG10" s="24">
        <v>2021</v>
      </c>
      <c r="AH10" s="24">
        <v>2022</v>
      </c>
      <c r="AI10" s="24">
        <v>2022</v>
      </c>
      <c r="AJ10" s="24">
        <v>2022</v>
      </c>
      <c r="AK10" s="24">
        <v>2022</v>
      </c>
      <c r="AL10" s="24">
        <v>2022</v>
      </c>
      <c r="AM10" s="24">
        <v>2022</v>
      </c>
      <c r="AN10" s="24">
        <v>2022</v>
      </c>
      <c r="AO10" s="24">
        <v>2022</v>
      </c>
      <c r="AP10" s="24">
        <v>2022</v>
      </c>
      <c r="AQ10" s="24">
        <v>2022</v>
      </c>
      <c r="AR10" s="24">
        <v>2022</v>
      </c>
      <c r="AS10" s="24">
        <v>2022</v>
      </c>
      <c r="AT10" s="24">
        <v>2023</v>
      </c>
      <c r="AU10" s="24">
        <v>2023</v>
      </c>
      <c r="AV10" s="24">
        <v>2023</v>
      </c>
      <c r="AW10" s="24">
        <v>2023</v>
      </c>
      <c r="AX10" s="24">
        <v>2023</v>
      </c>
      <c r="AY10" s="24">
        <v>2023</v>
      </c>
      <c r="AZ10" s="24">
        <v>2023</v>
      </c>
      <c r="BA10" s="24">
        <v>2023</v>
      </c>
      <c r="BB10" s="24">
        <v>2023</v>
      </c>
      <c r="BC10" s="24">
        <v>2023</v>
      </c>
      <c r="BD10" s="24">
        <v>2023</v>
      </c>
      <c r="BE10" s="24">
        <v>2023</v>
      </c>
      <c r="BF10" s="24">
        <v>2024</v>
      </c>
      <c r="BG10" s="24">
        <v>2024</v>
      </c>
      <c r="BH10" s="24">
        <v>2024</v>
      </c>
      <c r="BI10" s="24">
        <v>2024</v>
      </c>
      <c r="BJ10" s="24">
        <v>2024</v>
      </c>
      <c r="BK10" s="24">
        <v>2024</v>
      </c>
      <c r="BL10" s="24">
        <v>2024</v>
      </c>
      <c r="BM10" s="24">
        <v>2024</v>
      </c>
      <c r="BN10" s="24">
        <v>2024</v>
      </c>
      <c r="BO10" s="24">
        <v>2024</v>
      </c>
      <c r="BP10" s="24">
        <v>2024</v>
      </c>
      <c r="BQ10" s="24">
        <v>2024</v>
      </c>
    </row>
    <row r="11" spans="1:69" ht="10.5">
      <c r="A11" s="48"/>
      <c r="B11" s="70" t="s">
        <v>139</v>
      </c>
      <c r="C11" s="19"/>
      <c r="D11" s="19"/>
      <c r="E11" s="19"/>
      <c r="F11" s="19"/>
      <c r="G11" s="19"/>
      <c r="H11" s="19"/>
      <c r="I11" s="19"/>
      <c r="J11" s="25">
        <v>43861</v>
      </c>
      <c r="K11" s="25">
        <v>43890</v>
      </c>
      <c r="L11" s="25">
        <v>43921</v>
      </c>
      <c r="M11" s="25">
        <v>43951</v>
      </c>
      <c r="N11" s="25">
        <v>43982</v>
      </c>
      <c r="O11" s="25">
        <v>44012</v>
      </c>
      <c r="P11" s="25">
        <v>44043</v>
      </c>
      <c r="Q11" s="25">
        <v>44074</v>
      </c>
      <c r="R11" s="25">
        <v>44104</v>
      </c>
      <c r="S11" s="25">
        <v>44135</v>
      </c>
      <c r="T11" s="25">
        <v>44165</v>
      </c>
      <c r="U11" s="25">
        <v>44196</v>
      </c>
      <c r="V11" s="25">
        <v>44227</v>
      </c>
      <c r="W11" s="25">
        <v>44255</v>
      </c>
      <c r="X11" s="25">
        <v>44286</v>
      </c>
      <c r="Y11" s="25">
        <v>44316</v>
      </c>
      <c r="Z11" s="25">
        <v>44347</v>
      </c>
      <c r="AA11" s="25">
        <v>44377</v>
      </c>
      <c r="AB11" s="25">
        <v>44408</v>
      </c>
      <c r="AC11" s="25">
        <v>44439</v>
      </c>
      <c r="AD11" s="25">
        <v>44469</v>
      </c>
      <c r="AE11" s="25">
        <v>44500</v>
      </c>
      <c r="AF11" s="25">
        <v>44530</v>
      </c>
      <c r="AG11" s="25">
        <v>44561</v>
      </c>
      <c r="AH11" s="25">
        <v>44592</v>
      </c>
      <c r="AI11" s="25">
        <v>44620</v>
      </c>
      <c r="AJ11" s="25">
        <v>44651</v>
      </c>
      <c r="AK11" s="25">
        <v>44681</v>
      </c>
      <c r="AL11" s="25">
        <v>44712</v>
      </c>
      <c r="AM11" s="25">
        <v>44742</v>
      </c>
      <c r="AN11" s="25">
        <v>44773</v>
      </c>
      <c r="AO11" s="25">
        <v>44804</v>
      </c>
      <c r="AP11" s="25">
        <v>44834</v>
      </c>
      <c r="AQ11" s="25">
        <v>44865</v>
      </c>
      <c r="AR11" s="25">
        <v>44895</v>
      </c>
      <c r="AS11" s="25">
        <v>44926</v>
      </c>
      <c r="AT11" s="25">
        <v>44957</v>
      </c>
      <c r="AU11" s="25">
        <v>44985</v>
      </c>
      <c r="AV11" s="25">
        <v>45016</v>
      </c>
      <c r="AW11" s="25">
        <v>45046</v>
      </c>
      <c r="AX11" s="25">
        <v>45077</v>
      </c>
      <c r="AY11" s="25">
        <v>45107</v>
      </c>
      <c r="AZ11" s="25">
        <v>45138</v>
      </c>
      <c r="BA11" s="25">
        <v>45169</v>
      </c>
      <c r="BB11" s="25">
        <v>45199</v>
      </c>
      <c r="BC11" s="25">
        <v>45230</v>
      </c>
      <c r="BD11" s="25">
        <v>45260</v>
      </c>
      <c r="BE11" s="25">
        <v>45291</v>
      </c>
      <c r="BF11" s="25">
        <v>45322</v>
      </c>
      <c r="BG11" s="25">
        <v>45351</v>
      </c>
      <c r="BH11" s="25">
        <v>45382</v>
      </c>
      <c r="BI11" s="25">
        <v>45412</v>
      </c>
      <c r="BJ11" s="25">
        <v>45443</v>
      </c>
      <c r="BK11" s="25">
        <v>45473</v>
      </c>
      <c r="BL11" s="25">
        <v>45504</v>
      </c>
      <c r="BM11" s="25">
        <v>45535</v>
      </c>
      <c r="BN11" s="25">
        <v>45565</v>
      </c>
      <c r="BO11" s="25">
        <v>45596</v>
      </c>
      <c r="BP11" s="25">
        <v>45626</v>
      </c>
      <c r="BQ11" s="25">
        <v>45657</v>
      </c>
    </row>
    <row r="12" spans="1:69" ht="10.5">
      <c r="A12" s="48"/>
      <c r="B12" s="72" t="s">
        <v>32</v>
      </c>
      <c r="C12" s="19"/>
      <c r="D12" s="19"/>
      <c r="E12" s="19"/>
      <c r="F12" s="19"/>
      <c r="G12" s="19"/>
      <c r="H12" s="19"/>
      <c r="I12" s="19"/>
      <c r="J12" s="31">
        <v>43831</v>
      </c>
      <c r="K12" s="31">
        <v>43862</v>
      </c>
      <c r="L12" s="31">
        <v>43891</v>
      </c>
      <c r="M12" s="31">
        <v>43922</v>
      </c>
      <c r="N12" s="31">
        <v>43952</v>
      </c>
      <c r="O12" s="31">
        <v>43983</v>
      </c>
      <c r="P12" s="31">
        <v>44013</v>
      </c>
      <c r="Q12" s="31">
        <v>44044</v>
      </c>
      <c r="R12" s="31">
        <v>44075</v>
      </c>
      <c r="S12" s="31">
        <v>44105</v>
      </c>
      <c r="T12" s="31">
        <v>44136</v>
      </c>
      <c r="U12" s="31">
        <v>44166</v>
      </c>
      <c r="V12" s="31">
        <v>44197</v>
      </c>
      <c r="W12" s="31">
        <v>44228</v>
      </c>
      <c r="X12" s="31">
        <v>44256</v>
      </c>
      <c r="Y12" s="31">
        <v>44287</v>
      </c>
      <c r="Z12" s="31">
        <v>44317</v>
      </c>
      <c r="AA12" s="31">
        <v>44348</v>
      </c>
      <c r="AB12" s="31">
        <v>44378</v>
      </c>
      <c r="AC12" s="31">
        <v>44409</v>
      </c>
      <c r="AD12" s="31">
        <v>44440</v>
      </c>
      <c r="AE12" s="31">
        <v>44470</v>
      </c>
      <c r="AF12" s="31">
        <v>44501</v>
      </c>
      <c r="AG12" s="31">
        <v>44531</v>
      </c>
      <c r="AH12" s="31">
        <v>44562</v>
      </c>
      <c r="AI12" s="31">
        <v>44593</v>
      </c>
      <c r="AJ12" s="31">
        <v>44621</v>
      </c>
      <c r="AK12" s="31">
        <v>44652</v>
      </c>
      <c r="AL12" s="31">
        <v>44682</v>
      </c>
      <c r="AM12" s="31">
        <v>44713</v>
      </c>
      <c r="AN12" s="31">
        <v>44743</v>
      </c>
      <c r="AO12" s="31">
        <v>44774</v>
      </c>
      <c r="AP12" s="31">
        <v>44805</v>
      </c>
      <c r="AQ12" s="31">
        <v>44835</v>
      </c>
      <c r="AR12" s="31">
        <v>44866</v>
      </c>
      <c r="AS12" s="31">
        <v>44896</v>
      </c>
      <c r="AT12" s="31">
        <v>44927</v>
      </c>
      <c r="AU12" s="31">
        <v>44958</v>
      </c>
      <c r="AV12" s="31">
        <v>44986</v>
      </c>
      <c r="AW12" s="31">
        <v>45017</v>
      </c>
      <c r="AX12" s="31">
        <v>45047</v>
      </c>
      <c r="AY12" s="31">
        <v>45078</v>
      </c>
      <c r="AZ12" s="31">
        <v>45108</v>
      </c>
      <c r="BA12" s="31">
        <v>45139</v>
      </c>
      <c r="BB12" s="31">
        <v>45170</v>
      </c>
      <c r="BC12" s="31">
        <v>45200</v>
      </c>
      <c r="BD12" s="31">
        <v>45231</v>
      </c>
      <c r="BE12" s="31">
        <v>45261</v>
      </c>
      <c r="BF12" s="31">
        <v>45292</v>
      </c>
      <c r="BG12" s="31">
        <v>45323</v>
      </c>
      <c r="BH12" s="31">
        <v>45352</v>
      </c>
      <c r="BI12" s="31">
        <v>45383</v>
      </c>
      <c r="BJ12" s="31">
        <v>45413</v>
      </c>
      <c r="BK12" s="31">
        <v>45444</v>
      </c>
      <c r="BL12" s="31">
        <v>45474</v>
      </c>
      <c r="BM12" s="31">
        <v>45505</v>
      </c>
      <c r="BN12" s="31">
        <v>45536</v>
      </c>
      <c r="BO12" s="31">
        <v>45566</v>
      </c>
      <c r="BP12" s="31">
        <v>45597</v>
      </c>
      <c r="BQ12" s="31">
        <v>45627</v>
      </c>
    </row>
    <row r="13" spans="1:69" ht="10.5">
      <c r="A13" s="48"/>
      <c r="B13" s="72" t="s">
        <v>33</v>
      </c>
      <c r="C13" s="19"/>
      <c r="D13" s="19"/>
      <c r="E13" s="19"/>
      <c r="F13" s="19"/>
      <c r="G13" s="19"/>
      <c r="H13" s="19"/>
      <c r="I13" s="19"/>
      <c r="J13" s="25">
        <v>43861</v>
      </c>
      <c r="K13" s="25">
        <v>43890</v>
      </c>
      <c r="L13" s="25">
        <v>43921</v>
      </c>
      <c r="M13" s="25">
        <v>43951</v>
      </c>
      <c r="N13" s="25">
        <v>43982</v>
      </c>
      <c r="O13" s="25">
        <v>44012</v>
      </c>
      <c r="P13" s="25">
        <v>44043</v>
      </c>
      <c r="Q13" s="25">
        <v>44074</v>
      </c>
      <c r="R13" s="25">
        <v>44104</v>
      </c>
      <c r="S13" s="25">
        <v>44135</v>
      </c>
      <c r="T13" s="25">
        <v>44165</v>
      </c>
      <c r="U13" s="25">
        <v>44196</v>
      </c>
      <c r="V13" s="25">
        <v>44227</v>
      </c>
      <c r="W13" s="25">
        <v>44255</v>
      </c>
      <c r="X13" s="25">
        <v>44286</v>
      </c>
      <c r="Y13" s="25">
        <v>44316</v>
      </c>
      <c r="Z13" s="25">
        <v>44347</v>
      </c>
      <c r="AA13" s="25">
        <v>44377</v>
      </c>
      <c r="AB13" s="25">
        <v>44408</v>
      </c>
      <c r="AC13" s="25">
        <v>44439</v>
      </c>
      <c r="AD13" s="25">
        <v>44469</v>
      </c>
      <c r="AE13" s="25">
        <v>44500</v>
      </c>
      <c r="AF13" s="25">
        <v>44530</v>
      </c>
      <c r="AG13" s="25">
        <v>44561</v>
      </c>
      <c r="AH13" s="25">
        <v>44592</v>
      </c>
      <c r="AI13" s="25">
        <v>44620</v>
      </c>
      <c r="AJ13" s="25">
        <v>44651</v>
      </c>
      <c r="AK13" s="25">
        <v>44681</v>
      </c>
      <c r="AL13" s="25">
        <v>44712</v>
      </c>
      <c r="AM13" s="25">
        <v>44742</v>
      </c>
      <c r="AN13" s="25">
        <v>44773</v>
      </c>
      <c r="AO13" s="25">
        <v>44804</v>
      </c>
      <c r="AP13" s="25">
        <v>44834</v>
      </c>
      <c r="AQ13" s="25">
        <v>44865</v>
      </c>
      <c r="AR13" s="25">
        <v>44895</v>
      </c>
      <c r="AS13" s="25">
        <v>44926</v>
      </c>
      <c r="AT13" s="25">
        <v>44957</v>
      </c>
      <c r="AU13" s="25">
        <v>44985</v>
      </c>
      <c r="AV13" s="25">
        <v>45016</v>
      </c>
      <c r="AW13" s="25">
        <v>45046</v>
      </c>
      <c r="AX13" s="25">
        <v>45077</v>
      </c>
      <c r="AY13" s="25">
        <v>45107</v>
      </c>
      <c r="AZ13" s="25">
        <v>45138</v>
      </c>
      <c r="BA13" s="25">
        <v>45169</v>
      </c>
      <c r="BB13" s="25">
        <v>45199</v>
      </c>
      <c r="BC13" s="25">
        <v>45230</v>
      </c>
      <c r="BD13" s="25">
        <v>45260</v>
      </c>
      <c r="BE13" s="25">
        <v>45291</v>
      </c>
      <c r="BF13" s="25">
        <v>45322</v>
      </c>
      <c r="BG13" s="25">
        <v>45351</v>
      </c>
      <c r="BH13" s="25">
        <v>45382</v>
      </c>
      <c r="BI13" s="25">
        <v>45412</v>
      </c>
      <c r="BJ13" s="25">
        <v>45443</v>
      </c>
      <c r="BK13" s="25">
        <v>45473</v>
      </c>
      <c r="BL13" s="25">
        <v>45504</v>
      </c>
      <c r="BM13" s="25">
        <v>45535</v>
      </c>
      <c r="BN13" s="25">
        <v>45565</v>
      </c>
      <c r="BO13" s="25">
        <v>45596</v>
      </c>
      <c r="BP13" s="25">
        <v>45626</v>
      </c>
      <c r="BQ13" s="25">
        <v>45657</v>
      </c>
    </row>
    <row r="14" spans="1:69" ht="10.5">
      <c r="A14" s="48"/>
      <c r="B14" s="72" t="s">
        <v>34</v>
      </c>
      <c r="C14" s="19"/>
      <c r="D14" s="19"/>
      <c r="E14" s="19"/>
      <c r="F14" s="19"/>
      <c r="G14" s="19"/>
      <c r="H14" s="19"/>
      <c r="I14" s="19"/>
      <c r="J14" s="26">
        <v>1</v>
      </c>
      <c r="K14" s="26">
        <v>2</v>
      </c>
      <c r="L14" s="26">
        <v>3</v>
      </c>
      <c r="M14" s="26">
        <v>4</v>
      </c>
      <c r="N14" s="26">
        <v>5</v>
      </c>
      <c r="O14" s="26">
        <v>6</v>
      </c>
      <c r="P14" s="26">
        <v>7</v>
      </c>
      <c r="Q14" s="26">
        <v>8</v>
      </c>
      <c r="R14" s="26">
        <v>9</v>
      </c>
      <c r="S14" s="26">
        <v>10</v>
      </c>
      <c r="T14" s="26">
        <v>11</v>
      </c>
      <c r="U14" s="26">
        <v>12</v>
      </c>
      <c r="V14" s="26">
        <v>13</v>
      </c>
      <c r="W14" s="26">
        <v>14</v>
      </c>
      <c r="X14" s="26">
        <v>15</v>
      </c>
      <c r="Y14" s="26">
        <v>16</v>
      </c>
      <c r="Z14" s="26">
        <v>17</v>
      </c>
      <c r="AA14" s="26">
        <v>18</v>
      </c>
      <c r="AB14" s="26">
        <v>19</v>
      </c>
      <c r="AC14" s="26">
        <v>20</v>
      </c>
      <c r="AD14" s="26">
        <v>21</v>
      </c>
      <c r="AE14" s="26">
        <v>22</v>
      </c>
      <c r="AF14" s="26">
        <v>23</v>
      </c>
      <c r="AG14" s="26">
        <v>24</v>
      </c>
      <c r="AH14" s="26">
        <v>25</v>
      </c>
      <c r="AI14" s="26">
        <v>26</v>
      </c>
      <c r="AJ14" s="26">
        <v>27</v>
      </c>
      <c r="AK14" s="26">
        <v>28</v>
      </c>
      <c r="AL14" s="26">
        <v>29</v>
      </c>
      <c r="AM14" s="26">
        <v>30</v>
      </c>
      <c r="AN14" s="26">
        <v>31</v>
      </c>
      <c r="AO14" s="26">
        <v>32</v>
      </c>
      <c r="AP14" s="26">
        <v>33</v>
      </c>
      <c r="AQ14" s="26">
        <v>34</v>
      </c>
      <c r="AR14" s="26">
        <v>35</v>
      </c>
      <c r="AS14" s="26">
        <v>36</v>
      </c>
      <c r="AT14" s="26">
        <v>37</v>
      </c>
      <c r="AU14" s="26">
        <v>38</v>
      </c>
      <c r="AV14" s="26">
        <v>39</v>
      </c>
      <c r="AW14" s="26">
        <v>40</v>
      </c>
      <c r="AX14" s="26">
        <v>41</v>
      </c>
      <c r="AY14" s="26">
        <v>42</v>
      </c>
      <c r="AZ14" s="26">
        <v>43</v>
      </c>
      <c r="BA14" s="26">
        <v>44</v>
      </c>
      <c r="BB14" s="26">
        <v>45</v>
      </c>
      <c r="BC14" s="26">
        <v>46</v>
      </c>
      <c r="BD14" s="26">
        <v>47</v>
      </c>
      <c r="BE14" s="26">
        <v>48</v>
      </c>
      <c r="BF14" s="26">
        <v>49</v>
      </c>
      <c r="BG14" s="26">
        <v>50</v>
      </c>
      <c r="BH14" s="26">
        <v>51</v>
      </c>
      <c r="BI14" s="26">
        <v>52</v>
      </c>
      <c r="BJ14" s="26">
        <v>53</v>
      </c>
      <c r="BK14" s="26">
        <v>54</v>
      </c>
      <c r="BL14" s="26">
        <v>55</v>
      </c>
      <c r="BM14" s="26">
        <v>56</v>
      </c>
      <c r="BN14" s="26">
        <v>57</v>
      </c>
      <c r="BO14" s="26">
        <v>58</v>
      </c>
      <c r="BP14" s="26">
        <v>59</v>
      </c>
      <c r="BQ14" s="26">
        <v>60</v>
      </c>
    </row>
    <row r="15" spans="1:69" ht="10.5">
      <c r="A15" s="48"/>
      <c r="B15" s="72" t="s">
        <v>94</v>
      </c>
      <c r="C15" s="19"/>
      <c r="D15" s="19"/>
      <c r="E15" s="19"/>
      <c r="F15" s="19"/>
      <c r="G15" s="19"/>
      <c r="H15" s="19"/>
      <c r="I15" s="19"/>
      <c r="J15" s="19">
        <v>2020</v>
      </c>
      <c r="K15" s="19">
        <v>2020</v>
      </c>
      <c r="L15" s="19">
        <v>2020</v>
      </c>
      <c r="M15" s="19">
        <v>2020</v>
      </c>
      <c r="N15" s="19">
        <v>2020</v>
      </c>
      <c r="O15" s="19">
        <v>2020</v>
      </c>
      <c r="P15" s="19">
        <v>2020</v>
      </c>
      <c r="Q15" s="19">
        <v>2020</v>
      </c>
      <c r="R15" s="19">
        <v>2020</v>
      </c>
      <c r="S15" s="19">
        <v>2020</v>
      </c>
      <c r="T15" s="19">
        <v>2020</v>
      </c>
      <c r="U15" s="19">
        <v>2020</v>
      </c>
      <c r="V15" s="19">
        <v>2021</v>
      </c>
      <c r="W15" s="19">
        <v>2021</v>
      </c>
      <c r="X15" s="19">
        <v>2021</v>
      </c>
      <c r="Y15" s="19">
        <v>2021</v>
      </c>
      <c r="Z15" s="19">
        <v>2021</v>
      </c>
      <c r="AA15" s="19">
        <v>2021</v>
      </c>
      <c r="AB15" s="19">
        <v>2021</v>
      </c>
      <c r="AC15" s="19">
        <v>2021</v>
      </c>
      <c r="AD15" s="19">
        <v>2021</v>
      </c>
      <c r="AE15" s="19">
        <v>2021</v>
      </c>
      <c r="AF15" s="19">
        <v>2021</v>
      </c>
      <c r="AG15" s="19">
        <v>2021</v>
      </c>
      <c r="AH15" s="19">
        <v>2022</v>
      </c>
      <c r="AI15" s="19">
        <v>2022</v>
      </c>
      <c r="AJ15" s="19">
        <v>2022</v>
      </c>
      <c r="AK15" s="19">
        <v>2022</v>
      </c>
      <c r="AL15" s="19">
        <v>2022</v>
      </c>
      <c r="AM15" s="19">
        <v>2022</v>
      </c>
      <c r="AN15" s="19">
        <v>2022</v>
      </c>
      <c r="AO15" s="19">
        <v>2022</v>
      </c>
      <c r="AP15" s="19">
        <v>2022</v>
      </c>
      <c r="AQ15" s="19">
        <v>2022</v>
      </c>
      <c r="AR15" s="19">
        <v>2022</v>
      </c>
      <c r="AS15" s="19">
        <v>2022</v>
      </c>
      <c r="AT15" s="19">
        <v>2023</v>
      </c>
      <c r="AU15" s="19">
        <v>2023</v>
      </c>
      <c r="AV15" s="19">
        <v>2023</v>
      </c>
      <c r="AW15" s="19">
        <v>2023</v>
      </c>
      <c r="AX15" s="19">
        <v>2023</v>
      </c>
      <c r="AY15" s="19">
        <v>2023</v>
      </c>
      <c r="AZ15" s="19">
        <v>2023</v>
      </c>
      <c r="BA15" s="19">
        <v>2023</v>
      </c>
      <c r="BB15" s="19">
        <v>2023</v>
      </c>
      <c r="BC15" s="19">
        <v>2023</v>
      </c>
      <c r="BD15" s="19">
        <v>2023</v>
      </c>
      <c r="BE15" s="19">
        <v>2023</v>
      </c>
      <c r="BF15" s="19">
        <v>2024</v>
      </c>
      <c r="BG15" s="19">
        <v>2024</v>
      </c>
      <c r="BH15" s="19">
        <v>2024</v>
      </c>
      <c r="BI15" s="19">
        <v>2024</v>
      </c>
      <c r="BJ15" s="19">
        <v>2024</v>
      </c>
      <c r="BK15" s="19">
        <v>2024</v>
      </c>
      <c r="BL15" s="19">
        <v>2024</v>
      </c>
      <c r="BM15" s="19">
        <v>2024</v>
      </c>
      <c r="BN15" s="19">
        <v>2024</v>
      </c>
      <c r="BO15" s="19">
        <v>2024</v>
      </c>
      <c r="BP15" s="19">
        <v>2024</v>
      </c>
      <c r="BQ15" s="19">
        <v>2024</v>
      </c>
    </row>
    <row r="16" spans="1:69" ht="10.15" customHeight="1" collapsed="1"/>
    <row r="18" spans="1:69" ht="12.75">
      <c r="B18" s="295" t="s">
        <v>258</v>
      </c>
    </row>
    <row r="20" spans="1:69" ht="10.5">
      <c r="C20" s="236" t="s">
        <v>229</v>
      </c>
      <c r="D20" s="236"/>
      <c r="E20" s="296"/>
      <c r="F20" s="296"/>
      <c r="J20" s="411">
        <v>54</v>
      </c>
      <c r="K20" s="411">
        <v>54</v>
      </c>
      <c r="L20" s="411">
        <v>54</v>
      </c>
      <c r="M20" s="411">
        <v>54</v>
      </c>
      <c r="N20" s="411">
        <v>54</v>
      </c>
      <c r="O20" s="411">
        <v>54</v>
      </c>
      <c r="P20" s="411">
        <v>54</v>
      </c>
      <c r="Q20" s="411">
        <v>54</v>
      </c>
      <c r="R20" s="411">
        <v>54</v>
      </c>
      <c r="S20" s="411">
        <v>54</v>
      </c>
      <c r="T20" s="411">
        <v>54</v>
      </c>
      <c r="U20" s="411">
        <v>54</v>
      </c>
      <c r="V20" s="411">
        <v>4.75</v>
      </c>
      <c r="W20" s="411">
        <v>4.75</v>
      </c>
      <c r="X20" s="411">
        <v>4.75</v>
      </c>
      <c r="Y20" s="411">
        <v>4.75</v>
      </c>
      <c r="Z20" s="411">
        <v>4.75</v>
      </c>
      <c r="AA20" s="411">
        <v>4.75</v>
      </c>
      <c r="AB20" s="411">
        <v>4.75</v>
      </c>
      <c r="AC20" s="411">
        <v>4.75</v>
      </c>
      <c r="AD20" s="411">
        <v>4.75</v>
      </c>
      <c r="AE20" s="411">
        <v>4.75</v>
      </c>
      <c r="AF20" s="411">
        <v>4.75</v>
      </c>
      <c r="AG20" s="411">
        <v>4.75</v>
      </c>
      <c r="AH20" s="411">
        <v>2.9166666666666665</v>
      </c>
      <c r="AI20" s="411">
        <v>2.9166666666666665</v>
      </c>
      <c r="AJ20" s="411">
        <v>2.9166666666666665</v>
      </c>
      <c r="AK20" s="411">
        <v>2.9166666666666665</v>
      </c>
      <c r="AL20" s="411">
        <v>2.9166666666666665</v>
      </c>
      <c r="AM20" s="411">
        <v>2.9166666666666665</v>
      </c>
      <c r="AN20" s="411">
        <v>2.9166666666666665</v>
      </c>
      <c r="AO20" s="411">
        <v>2.9166666666666665</v>
      </c>
      <c r="AP20" s="411">
        <v>2.9166666666666665</v>
      </c>
      <c r="AQ20" s="411">
        <v>2.9166666666666665</v>
      </c>
      <c r="AR20" s="411">
        <v>2.9166666666666665</v>
      </c>
      <c r="AS20" s="411">
        <v>2.9166666666666665</v>
      </c>
      <c r="AT20" s="411">
        <v>7.75</v>
      </c>
      <c r="AU20" s="411">
        <v>7.75</v>
      </c>
      <c r="AV20" s="411">
        <v>7.75</v>
      </c>
      <c r="AW20" s="411">
        <v>7.75</v>
      </c>
      <c r="AX20" s="411">
        <v>7.75</v>
      </c>
      <c r="AY20" s="411">
        <v>7.75</v>
      </c>
      <c r="AZ20" s="411">
        <v>7.75</v>
      </c>
      <c r="BA20" s="411">
        <v>7.75</v>
      </c>
      <c r="BB20" s="411">
        <v>7.75</v>
      </c>
      <c r="BC20" s="411">
        <v>7.75</v>
      </c>
      <c r="BD20" s="411">
        <v>7.75</v>
      </c>
      <c r="BE20" s="411">
        <v>7.75</v>
      </c>
      <c r="BF20" s="411">
        <v>5.9166666666666661</v>
      </c>
      <c r="BG20" s="411">
        <v>5.9166666666666661</v>
      </c>
      <c r="BH20" s="411">
        <v>5.9166666666666661</v>
      </c>
      <c r="BI20" s="411">
        <v>5.9166666666666661</v>
      </c>
      <c r="BJ20" s="411">
        <v>5.9166666666666661</v>
      </c>
      <c r="BK20" s="411">
        <v>5.9166666666666661</v>
      </c>
      <c r="BL20" s="411">
        <v>5.9166666666666661</v>
      </c>
      <c r="BM20" s="411">
        <v>5.9166666666666661</v>
      </c>
      <c r="BN20" s="411">
        <v>5.9166666666666661</v>
      </c>
      <c r="BO20" s="411">
        <v>5.9166666666666661</v>
      </c>
      <c r="BP20" s="411">
        <v>5.9166666666666661</v>
      </c>
      <c r="BQ20" s="411">
        <v>5.9166666666666661</v>
      </c>
    </row>
    <row r="21" spans="1:69" ht="10.5">
      <c r="C21" s="236" t="s">
        <v>230</v>
      </c>
      <c r="D21" s="236"/>
      <c r="E21" s="296"/>
      <c r="F21" s="296"/>
      <c r="J21" s="411">
        <v>116.66666666666666</v>
      </c>
      <c r="K21" s="411">
        <v>116.66666666666666</v>
      </c>
      <c r="L21" s="411">
        <v>116.66666666666666</v>
      </c>
      <c r="M21" s="411">
        <v>116.66666666666666</v>
      </c>
      <c r="N21" s="411">
        <v>116.66666666666666</v>
      </c>
      <c r="O21" s="411">
        <v>116.66666666666666</v>
      </c>
      <c r="P21" s="411">
        <v>116.66666666666666</v>
      </c>
      <c r="Q21" s="411">
        <v>116.66666666666666</v>
      </c>
      <c r="R21" s="411">
        <v>116.66666666666666</v>
      </c>
      <c r="S21" s="411">
        <v>116.66666666666666</v>
      </c>
      <c r="T21" s="411">
        <v>116.66666666666666</v>
      </c>
      <c r="U21" s="411">
        <v>116.66666666666666</v>
      </c>
      <c r="V21" s="411">
        <v>9.3333333333333321</v>
      </c>
      <c r="W21" s="411">
        <v>9.3333333333333321</v>
      </c>
      <c r="X21" s="411">
        <v>9.3333333333333321</v>
      </c>
      <c r="Y21" s="411">
        <v>9.3333333333333321</v>
      </c>
      <c r="Z21" s="411">
        <v>9.3333333333333321</v>
      </c>
      <c r="AA21" s="411">
        <v>9.3333333333333321</v>
      </c>
      <c r="AB21" s="411">
        <v>9.3333333333333321</v>
      </c>
      <c r="AC21" s="411">
        <v>9.3333333333333321</v>
      </c>
      <c r="AD21" s="411">
        <v>9.3333333333333321</v>
      </c>
      <c r="AE21" s="411">
        <v>9.3333333333333321</v>
      </c>
      <c r="AF21" s="411">
        <v>9.3333333333333321</v>
      </c>
      <c r="AG21" s="411">
        <v>9.3333333333333321</v>
      </c>
      <c r="AH21" s="411">
        <v>6.25</v>
      </c>
      <c r="AI21" s="411">
        <v>6.25</v>
      </c>
      <c r="AJ21" s="411">
        <v>6.25</v>
      </c>
      <c r="AK21" s="411">
        <v>6.25</v>
      </c>
      <c r="AL21" s="411">
        <v>6.25</v>
      </c>
      <c r="AM21" s="411">
        <v>6.25</v>
      </c>
      <c r="AN21" s="411">
        <v>6.25</v>
      </c>
      <c r="AO21" s="411">
        <v>6.25</v>
      </c>
      <c r="AP21" s="411">
        <v>6.25</v>
      </c>
      <c r="AQ21" s="411">
        <v>6.25</v>
      </c>
      <c r="AR21" s="411">
        <v>6.25</v>
      </c>
      <c r="AS21" s="411">
        <v>6.25</v>
      </c>
      <c r="AT21" s="411">
        <v>10.5</v>
      </c>
      <c r="AU21" s="411">
        <v>10.5</v>
      </c>
      <c r="AV21" s="411">
        <v>10.5</v>
      </c>
      <c r="AW21" s="411">
        <v>10.5</v>
      </c>
      <c r="AX21" s="411">
        <v>10.5</v>
      </c>
      <c r="AY21" s="411">
        <v>10.5</v>
      </c>
      <c r="AZ21" s="411">
        <v>10.5</v>
      </c>
      <c r="BA21" s="411">
        <v>10.5</v>
      </c>
      <c r="BB21" s="411">
        <v>10.5</v>
      </c>
      <c r="BC21" s="411">
        <v>10.5</v>
      </c>
      <c r="BD21" s="411">
        <v>10.5</v>
      </c>
      <c r="BE21" s="411">
        <v>10.5</v>
      </c>
      <c r="BF21" s="411">
        <v>7.083333333333333</v>
      </c>
      <c r="BG21" s="411">
        <v>7.083333333333333</v>
      </c>
      <c r="BH21" s="411">
        <v>7.083333333333333</v>
      </c>
      <c r="BI21" s="411">
        <v>7.083333333333333</v>
      </c>
      <c r="BJ21" s="411">
        <v>7.083333333333333</v>
      </c>
      <c r="BK21" s="411">
        <v>7.083333333333333</v>
      </c>
      <c r="BL21" s="411">
        <v>7.083333333333333</v>
      </c>
      <c r="BM21" s="411">
        <v>7.083333333333333</v>
      </c>
      <c r="BN21" s="411">
        <v>7.083333333333333</v>
      </c>
      <c r="BO21" s="411">
        <v>7.083333333333333</v>
      </c>
      <c r="BP21" s="411">
        <v>7.083333333333333</v>
      </c>
      <c r="BQ21" s="411">
        <v>7.083333333333333</v>
      </c>
    </row>
    <row r="22" spans="1:69" ht="10.5">
      <c r="C22" s="236" t="s">
        <v>231</v>
      </c>
      <c r="D22" s="236"/>
      <c r="E22" s="296"/>
      <c r="F22" s="296"/>
      <c r="J22" s="411">
        <v>56</v>
      </c>
      <c r="K22" s="411">
        <v>56</v>
      </c>
      <c r="L22" s="411">
        <v>56</v>
      </c>
      <c r="M22" s="411">
        <v>56</v>
      </c>
      <c r="N22" s="411">
        <v>56</v>
      </c>
      <c r="O22" s="411">
        <v>56</v>
      </c>
      <c r="P22" s="411">
        <v>56</v>
      </c>
      <c r="Q22" s="411">
        <v>56</v>
      </c>
      <c r="R22" s="411">
        <v>56</v>
      </c>
      <c r="S22" s="411">
        <v>56</v>
      </c>
      <c r="T22" s="411">
        <v>56</v>
      </c>
      <c r="U22" s="411">
        <v>56</v>
      </c>
      <c r="V22" s="411">
        <v>5.583333333333333</v>
      </c>
      <c r="W22" s="411">
        <v>5.583333333333333</v>
      </c>
      <c r="X22" s="411">
        <v>5.583333333333333</v>
      </c>
      <c r="Y22" s="411">
        <v>5.583333333333333</v>
      </c>
      <c r="Z22" s="411">
        <v>5.583333333333333</v>
      </c>
      <c r="AA22" s="411">
        <v>5.583333333333333</v>
      </c>
      <c r="AB22" s="411">
        <v>5.583333333333333</v>
      </c>
      <c r="AC22" s="411">
        <v>5.583333333333333</v>
      </c>
      <c r="AD22" s="411">
        <v>5.583333333333333</v>
      </c>
      <c r="AE22" s="411">
        <v>5.583333333333333</v>
      </c>
      <c r="AF22" s="411">
        <v>5.583333333333333</v>
      </c>
      <c r="AG22" s="411">
        <v>5.583333333333333</v>
      </c>
      <c r="AH22" s="411">
        <v>4.5</v>
      </c>
      <c r="AI22" s="411">
        <v>4.5</v>
      </c>
      <c r="AJ22" s="411">
        <v>4.5</v>
      </c>
      <c r="AK22" s="411">
        <v>4.5</v>
      </c>
      <c r="AL22" s="411">
        <v>4.5</v>
      </c>
      <c r="AM22" s="411">
        <v>4.5</v>
      </c>
      <c r="AN22" s="411">
        <v>4.5</v>
      </c>
      <c r="AO22" s="411">
        <v>4.5</v>
      </c>
      <c r="AP22" s="411">
        <v>4.5</v>
      </c>
      <c r="AQ22" s="411">
        <v>4.5</v>
      </c>
      <c r="AR22" s="411">
        <v>4.5</v>
      </c>
      <c r="AS22" s="411">
        <v>4.5</v>
      </c>
      <c r="AT22" s="411">
        <v>9.5</v>
      </c>
      <c r="AU22" s="411">
        <v>9.5</v>
      </c>
      <c r="AV22" s="411">
        <v>9.5</v>
      </c>
      <c r="AW22" s="411">
        <v>9.5</v>
      </c>
      <c r="AX22" s="411">
        <v>9.5</v>
      </c>
      <c r="AY22" s="411">
        <v>9.5</v>
      </c>
      <c r="AZ22" s="411">
        <v>9.5</v>
      </c>
      <c r="BA22" s="411">
        <v>9.5</v>
      </c>
      <c r="BB22" s="411">
        <v>9.5</v>
      </c>
      <c r="BC22" s="411">
        <v>9.5</v>
      </c>
      <c r="BD22" s="411">
        <v>9.5</v>
      </c>
      <c r="BE22" s="411">
        <v>9.5</v>
      </c>
      <c r="BF22" s="411">
        <v>3.75</v>
      </c>
      <c r="BG22" s="411">
        <v>3.75</v>
      </c>
      <c r="BH22" s="411">
        <v>3.75</v>
      </c>
      <c r="BI22" s="411">
        <v>3.75</v>
      </c>
      <c r="BJ22" s="411">
        <v>3.75</v>
      </c>
      <c r="BK22" s="411">
        <v>3.75</v>
      </c>
      <c r="BL22" s="411">
        <v>3.75</v>
      </c>
      <c r="BM22" s="411">
        <v>3.75</v>
      </c>
      <c r="BN22" s="411">
        <v>3.75</v>
      </c>
      <c r="BO22" s="411">
        <v>3.75</v>
      </c>
      <c r="BP22" s="411">
        <v>3.75</v>
      </c>
      <c r="BQ22" s="411">
        <v>3.75</v>
      </c>
    </row>
    <row r="23" spans="1:69" ht="10.5">
      <c r="C23" s="236" t="s">
        <v>232</v>
      </c>
      <c r="D23" s="236"/>
      <c r="E23" s="296"/>
      <c r="F23" s="296"/>
      <c r="J23" s="411">
        <v>140</v>
      </c>
      <c r="K23" s="411">
        <v>140</v>
      </c>
      <c r="L23" s="411">
        <v>140</v>
      </c>
      <c r="M23" s="411">
        <v>140</v>
      </c>
      <c r="N23" s="411">
        <v>140</v>
      </c>
      <c r="O23" s="411">
        <v>140</v>
      </c>
      <c r="P23" s="411">
        <v>140</v>
      </c>
      <c r="Q23" s="411">
        <v>140</v>
      </c>
      <c r="R23" s="411">
        <v>140</v>
      </c>
      <c r="S23" s="411">
        <v>140</v>
      </c>
      <c r="T23" s="411">
        <v>140</v>
      </c>
      <c r="U23" s="411">
        <v>140</v>
      </c>
      <c r="V23" s="411">
        <v>11.166666666666666</v>
      </c>
      <c r="W23" s="411">
        <v>11.166666666666666</v>
      </c>
      <c r="X23" s="411">
        <v>11.166666666666666</v>
      </c>
      <c r="Y23" s="411">
        <v>11.166666666666666</v>
      </c>
      <c r="Z23" s="411">
        <v>11.166666666666666</v>
      </c>
      <c r="AA23" s="411">
        <v>11.166666666666666</v>
      </c>
      <c r="AB23" s="411">
        <v>11.166666666666666</v>
      </c>
      <c r="AC23" s="411">
        <v>11.166666666666666</v>
      </c>
      <c r="AD23" s="411">
        <v>11.166666666666666</v>
      </c>
      <c r="AE23" s="411">
        <v>11.166666666666666</v>
      </c>
      <c r="AF23" s="411">
        <v>11.166666666666666</v>
      </c>
      <c r="AG23" s="411">
        <v>11.166666666666666</v>
      </c>
      <c r="AH23" s="411">
        <v>16.333333333333332</v>
      </c>
      <c r="AI23" s="411">
        <v>16.333333333333332</v>
      </c>
      <c r="AJ23" s="411">
        <v>16.333333333333332</v>
      </c>
      <c r="AK23" s="411">
        <v>16.333333333333332</v>
      </c>
      <c r="AL23" s="411">
        <v>16.333333333333332</v>
      </c>
      <c r="AM23" s="411">
        <v>16.333333333333332</v>
      </c>
      <c r="AN23" s="411">
        <v>16.333333333333332</v>
      </c>
      <c r="AO23" s="411">
        <v>16.333333333333332</v>
      </c>
      <c r="AP23" s="411">
        <v>16.333333333333332</v>
      </c>
      <c r="AQ23" s="411">
        <v>16.333333333333332</v>
      </c>
      <c r="AR23" s="411">
        <v>16.333333333333332</v>
      </c>
      <c r="AS23" s="411">
        <v>16.333333333333332</v>
      </c>
      <c r="AT23" s="411">
        <v>13.083333333333332</v>
      </c>
      <c r="AU23" s="411">
        <v>13.083333333333332</v>
      </c>
      <c r="AV23" s="411">
        <v>13.083333333333332</v>
      </c>
      <c r="AW23" s="411">
        <v>13.083333333333332</v>
      </c>
      <c r="AX23" s="411">
        <v>13.083333333333332</v>
      </c>
      <c r="AY23" s="411">
        <v>13.083333333333332</v>
      </c>
      <c r="AZ23" s="411">
        <v>13.083333333333332</v>
      </c>
      <c r="BA23" s="411">
        <v>13.083333333333332</v>
      </c>
      <c r="BB23" s="411">
        <v>13.083333333333332</v>
      </c>
      <c r="BC23" s="411">
        <v>13.083333333333332</v>
      </c>
      <c r="BD23" s="411">
        <v>13.083333333333332</v>
      </c>
      <c r="BE23" s="411">
        <v>13.083333333333332</v>
      </c>
      <c r="BF23" s="411">
        <v>13.833333333333332</v>
      </c>
      <c r="BG23" s="411">
        <v>13.833333333333332</v>
      </c>
      <c r="BH23" s="411">
        <v>13.833333333333332</v>
      </c>
      <c r="BI23" s="411">
        <v>13.833333333333332</v>
      </c>
      <c r="BJ23" s="411">
        <v>13.833333333333332</v>
      </c>
      <c r="BK23" s="411">
        <v>13.833333333333332</v>
      </c>
      <c r="BL23" s="411">
        <v>13.833333333333332</v>
      </c>
      <c r="BM23" s="411">
        <v>13.833333333333332</v>
      </c>
      <c r="BN23" s="411">
        <v>13.833333333333332</v>
      </c>
      <c r="BO23" s="411">
        <v>13.833333333333332</v>
      </c>
      <c r="BP23" s="411">
        <v>13.833333333333332</v>
      </c>
      <c r="BQ23" s="411">
        <v>13.833333333333332</v>
      </c>
    </row>
    <row r="24" spans="1:69" ht="10.5">
      <c r="C24" s="371" t="s">
        <v>233</v>
      </c>
      <c r="D24" s="371"/>
      <c r="E24" s="372"/>
      <c r="F24" s="372"/>
      <c r="J24" s="413">
        <v>133.33333333333331</v>
      </c>
      <c r="K24" s="413">
        <v>133.33333333333331</v>
      </c>
      <c r="L24" s="413">
        <v>133.33333333333331</v>
      </c>
      <c r="M24" s="413">
        <v>133.33333333333331</v>
      </c>
      <c r="N24" s="413">
        <v>133.33333333333331</v>
      </c>
      <c r="O24" s="413">
        <v>133.33333333333331</v>
      </c>
      <c r="P24" s="413">
        <v>133.33333333333331</v>
      </c>
      <c r="Q24" s="413">
        <v>133.33333333333331</v>
      </c>
      <c r="R24" s="413">
        <v>133.33333333333331</v>
      </c>
      <c r="S24" s="413">
        <v>133.33333333333331</v>
      </c>
      <c r="T24" s="413">
        <v>133.33333333333331</v>
      </c>
      <c r="U24" s="413">
        <v>133.33333333333331</v>
      </c>
      <c r="V24" s="413">
        <v>10.166666666666666</v>
      </c>
      <c r="W24" s="413">
        <v>10.166666666666666</v>
      </c>
      <c r="X24" s="413">
        <v>10.166666666666666</v>
      </c>
      <c r="Y24" s="413">
        <v>10.166666666666666</v>
      </c>
      <c r="Z24" s="413">
        <v>10.166666666666666</v>
      </c>
      <c r="AA24" s="413">
        <v>10.166666666666666</v>
      </c>
      <c r="AB24" s="413">
        <v>10.166666666666666</v>
      </c>
      <c r="AC24" s="413">
        <v>10.166666666666666</v>
      </c>
      <c r="AD24" s="413">
        <v>10.166666666666666</v>
      </c>
      <c r="AE24" s="413">
        <v>10.166666666666666</v>
      </c>
      <c r="AF24" s="413">
        <v>10.166666666666666</v>
      </c>
      <c r="AG24" s="413">
        <v>10.166666666666666</v>
      </c>
      <c r="AH24" s="413">
        <v>14.5</v>
      </c>
      <c r="AI24" s="413">
        <v>14.5</v>
      </c>
      <c r="AJ24" s="413">
        <v>14.5</v>
      </c>
      <c r="AK24" s="413">
        <v>14.5</v>
      </c>
      <c r="AL24" s="413">
        <v>14.5</v>
      </c>
      <c r="AM24" s="413">
        <v>14.5</v>
      </c>
      <c r="AN24" s="413">
        <v>14.5</v>
      </c>
      <c r="AO24" s="413">
        <v>14.5</v>
      </c>
      <c r="AP24" s="413">
        <v>14.5</v>
      </c>
      <c r="AQ24" s="413">
        <v>14.5</v>
      </c>
      <c r="AR24" s="413">
        <v>14.5</v>
      </c>
      <c r="AS24" s="413">
        <v>14.5</v>
      </c>
      <c r="AT24" s="413">
        <v>19.5</v>
      </c>
      <c r="AU24" s="413">
        <v>19.5</v>
      </c>
      <c r="AV24" s="413">
        <v>19.5</v>
      </c>
      <c r="AW24" s="413">
        <v>19.5</v>
      </c>
      <c r="AX24" s="413">
        <v>19.5</v>
      </c>
      <c r="AY24" s="413">
        <v>19.5</v>
      </c>
      <c r="AZ24" s="413">
        <v>19.5</v>
      </c>
      <c r="BA24" s="413">
        <v>19.5</v>
      </c>
      <c r="BB24" s="413">
        <v>19.5</v>
      </c>
      <c r="BC24" s="413">
        <v>19.5</v>
      </c>
      <c r="BD24" s="413">
        <v>19.5</v>
      </c>
      <c r="BE24" s="413">
        <v>19.5</v>
      </c>
      <c r="BF24" s="413">
        <v>8.8333333333333321</v>
      </c>
      <c r="BG24" s="413">
        <v>8.8333333333333321</v>
      </c>
      <c r="BH24" s="413">
        <v>8.8333333333333321</v>
      </c>
      <c r="BI24" s="413">
        <v>8.8333333333333321</v>
      </c>
      <c r="BJ24" s="413">
        <v>8.8333333333333321</v>
      </c>
      <c r="BK24" s="413">
        <v>8.8333333333333321</v>
      </c>
      <c r="BL24" s="413">
        <v>8.8333333333333321</v>
      </c>
      <c r="BM24" s="413">
        <v>8.8333333333333321</v>
      </c>
      <c r="BN24" s="413">
        <v>8.8333333333333321</v>
      </c>
      <c r="BO24" s="413">
        <v>8.8333333333333321</v>
      </c>
      <c r="BP24" s="413">
        <v>8.8333333333333321</v>
      </c>
      <c r="BQ24" s="413">
        <v>8.8333333333333321</v>
      </c>
    </row>
    <row r="25" spans="1:69" ht="1.9" customHeight="1">
      <c r="A25" s="210"/>
      <c r="B25" s="210"/>
      <c r="C25" s="212"/>
      <c r="D25" s="212"/>
      <c r="E25" s="210"/>
      <c r="F25" s="210"/>
      <c r="G25" s="210"/>
      <c r="H25" s="210"/>
      <c r="I25" s="210"/>
      <c r="J25" s="299"/>
      <c r="K25" s="299"/>
      <c r="L25" s="299"/>
      <c r="M25" s="299"/>
      <c r="N25" s="299"/>
      <c r="O25" s="299"/>
      <c r="P25" s="299"/>
      <c r="Q25" s="299"/>
      <c r="R25" s="299"/>
      <c r="S25" s="299"/>
      <c r="T25" s="299"/>
      <c r="U25" s="299"/>
      <c r="V25" s="299"/>
      <c r="W25" s="299"/>
      <c r="X25" s="299"/>
      <c r="Y25" s="299"/>
      <c r="Z25" s="299"/>
      <c r="AA25" s="299"/>
      <c r="AB25" s="299"/>
      <c r="AC25" s="299"/>
      <c r="AD25" s="299"/>
      <c r="AE25" s="299"/>
      <c r="AF25" s="299"/>
      <c r="AG25" s="299"/>
      <c r="AH25" s="299"/>
      <c r="AI25" s="299"/>
      <c r="AJ25" s="299"/>
      <c r="AK25" s="299"/>
      <c r="AL25" s="299"/>
      <c r="AM25" s="299"/>
      <c r="AN25" s="299"/>
      <c r="AO25" s="299"/>
      <c r="AP25" s="299"/>
      <c r="AQ25" s="299"/>
      <c r="AR25" s="299"/>
      <c r="AS25" s="299"/>
      <c r="AT25" s="299"/>
      <c r="AU25" s="299"/>
      <c r="AV25" s="299"/>
      <c r="AW25" s="299"/>
      <c r="AX25" s="299"/>
      <c r="AY25" s="299"/>
      <c r="AZ25" s="299"/>
      <c r="BA25" s="299"/>
      <c r="BB25" s="299"/>
      <c r="BC25" s="299"/>
      <c r="BD25" s="299"/>
      <c r="BE25" s="299"/>
      <c r="BF25" s="299"/>
      <c r="BG25" s="299"/>
      <c r="BH25" s="299"/>
      <c r="BI25" s="299"/>
      <c r="BJ25" s="299"/>
      <c r="BK25" s="299"/>
      <c r="BL25" s="299"/>
      <c r="BM25" s="299"/>
      <c r="BN25" s="299"/>
      <c r="BO25" s="299"/>
      <c r="BP25" s="299"/>
      <c r="BQ25" s="299"/>
    </row>
    <row r="26" spans="1:69" ht="10.5">
      <c r="C26" s="77" t="s">
        <v>319</v>
      </c>
      <c r="J26" s="298">
        <v>499.99999999999994</v>
      </c>
      <c r="K26" s="298">
        <v>499.99999999999994</v>
      </c>
      <c r="L26" s="298">
        <v>499.99999999999994</v>
      </c>
      <c r="M26" s="298">
        <v>499.99999999999994</v>
      </c>
      <c r="N26" s="298">
        <v>499.99999999999994</v>
      </c>
      <c r="O26" s="298">
        <v>499.99999999999994</v>
      </c>
      <c r="P26" s="298">
        <v>499.99999999999994</v>
      </c>
      <c r="Q26" s="298">
        <v>499.99999999999994</v>
      </c>
      <c r="R26" s="298">
        <v>499.99999999999994</v>
      </c>
      <c r="S26" s="298">
        <v>499.99999999999994</v>
      </c>
      <c r="T26" s="298">
        <v>499.99999999999994</v>
      </c>
      <c r="U26" s="298">
        <v>499.99999999999994</v>
      </c>
      <c r="V26" s="298">
        <v>40.999999999999993</v>
      </c>
      <c r="W26" s="298">
        <v>40.999999999999993</v>
      </c>
      <c r="X26" s="298">
        <v>40.999999999999993</v>
      </c>
      <c r="Y26" s="298">
        <v>40.999999999999993</v>
      </c>
      <c r="Z26" s="298">
        <v>40.999999999999993</v>
      </c>
      <c r="AA26" s="298">
        <v>40.999999999999993</v>
      </c>
      <c r="AB26" s="298">
        <v>40.999999999999993</v>
      </c>
      <c r="AC26" s="298">
        <v>40.999999999999993</v>
      </c>
      <c r="AD26" s="298">
        <v>40.999999999999993</v>
      </c>
      <c r="AE26" s="298">
        <v>40.999999999999993</v>
      </c>
      <c r="AF26" s="298">
        <v>40.999999999999993</v>
      </c>
      <c r="AG26" s="298">
        <v>40.999999999999993</v>
      </c>
      <c r="AH26" s="298">
        <v>44.5</v>
      </c>
      <c r="AI26" s="298">
        <v>44.5</v>
      </c>
      <c r="AJ26" s="298">
        <v>44.5</v>
      </c>
      <c r="AK26" s="298">
        <v>44.5</v>
      </c>
      <c r="AL26" s="298">
        <v>44.5</v>
      </c>
      <c r="AM26" s="298">
        <v>44.5</v>
      </c>
      <c r="AN26" s="298">
        <v>44.5</v>
      </c>
      <c r="AO26" s="298">
        <v>44.5</v>
      </c>
      <c r="AP26" s="298">
        <v>44.5</v>
      </c>
      <c r="AQ26" s="298">
        <v>44.5</v>
      </c>
      <c r="AR26" s="298">
        <v>44.5</v>
      </c>
      <c r="AS26" s="298">
        <v>44.5</v>
      </c>
      <c r="AT26" s="298">
        <v>60.333333333333329</v>
      </c>
      <c r="AU26" s="298">
        <v>60.333333333333329</v>
      </c>
      <c r="AV26" s="298">
        <v>60.333333333333329</v>
      </c>
      <c r="AW26" s="298">
        <v>60.333333333333329</v>
      </c>
      <c r="AX26" s="298">
        <v>60.333333333333329</v>
      </c>
      <c r="AY26" s="298">
        <v>60.333333333333329</v>
      </c>
      <c r="AZ26" s="298">
        <v>60.333333333333329</v>
      </c>
      <c r="BA26" s="298">
        <v>60.333333333333329</v>
      </c>
      <c r="BB26" s="298">
        <v>60.333333333333329</v>
      </c>
      <c r="BC26" s="298">
        <v>60.333333333333329</v>
      </c>
      <c r="BD26" s="298">
        <v>60.333333333333329</v>
      </c>
      <c r="BE26" s="298">
        <v>60.333333333333329</v>
      </c>
      <c r="BF26" s="298">
        <v>39.416666666666664</v>
      </c>
      <c r="BG26" s="298">
        <v>39.416666666666664</v>
      </c>
      <c r="BH26" s="298">
        <v>39.416666666666664</v>
      </c>
      <c r="BI26" s="298">
        <v>39.416666666666664</v>
      </c>
      <c r="BJ26" s="298">
        <v>39.416666666666664</v>
      </c>
      <c r="BK26" s="298">
        <v>39.416666666666664</v>
      </c>
      <c r="BL26" s="298">
        <v>39.416666666666664</v>
      </c>
      <c r="BM26" s="298">
        <v>39.416666666666664</v>
      </c>
      <c r="BN26" s="298">
        <v>39.416666666666664</v>
      </c>
      <c r="BO26" s="298">
        <v>39.416666666666664</v>
      </c>
      <c r="BP26" s="298">
        <v>39.416666666666664</v>
      </c>
      <c r="BQ26" s="298">
        <v>39.416666666666664</v>
      </c>
    </row>
    <row r="27" spans="1:69" ht="10.5">
      <c r="C27" s="77"/>
      <c r="J27" s="237"/>
      <c r="K27" s="237"/>
      <c r="L27" s="237"/>
      <c r="M27" s="237"/>
      <c r="N27" s="237"/>
      <c r="O27" s="237"/>
      <c r="P27" s="237"/>
      <c r="Q27" s="237"/>
      <c r="R27" s="237"/>
      <c r="S27" s="237"/>
      <c r="T27" s="237"/>
      <c r="U27" s="237"/>
      <c r="V27" s="237"/>
      <c r="W27" s="237"/>
      <c r="X27" s="237"/>
      <c r="Y27" s="237"/>
      <c r="Z27" s="237"/>
      <c r="AA27" s="237"/>
      <c r="AB27" s="237"/>
      <c r="AC27" s="237"/>
      <c r="AD27" s="237"/>
      <c r="AE27" s="237"/>
      <c r="AF27" s="237"/>
      <c r="AG27" s="237"/>
      <c r="AH27" s="237"/>
      <c r="AI27" s="237"/>
      <c r="AJ27" s="237"/>
      <c r="AK27" s="237"/>
      <c r="AL27" s="237"/>
      <c r="AM27" s="237"/>
      <c r="AN27" s="237"/>
      <c r="AO27" s="237"/>
      <c r="AP27" s="237"/>
      <c r="AQ27" s="237"/>
      <c r="AR27" s="237"/>
      <c r="AS27" s="237"/>
      <c r="AT27" s="237"/>
      <c r="AU27" s="237"/>
      <c r="AV27" s="237"/>
      <c r="AW27" s="237"/>
      <c r="AX27" s="237"/>
      <c r="AY27" s="237"/>
      <c r="AZ27" s="237"/>
      <c r="BA27" s="237"/>
      <c r="BB27" s="237"/>
      <c r="BC27" s="237"/>
      <c r="BD27" s="237"/>
      <c r="BE27" s="237"/>
      <c r="BF27" s="237"/>
      <c r="BG27" s="237"/>
      <c r="BH27" s="237"/>
      <c r="BI27" s="237"/>
      <c r="BJ27" s="237"/>
      <c r="BK27" s="237"/>
      <c r="BL27" s="237"/>
      <c r="BM27" s="237"/>
      <c r="BN27" s="237"/>
      <c r="BO27" s="237"/>
      <c r="BP27" s="237"/>
      <c r="BQ27" s="237"/>
    </row>
    <row r="28" spans="1:69" ht="10.5">
      <c r="C28" s="7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c r="AV28" s="237"/>
      <c r="AW28" s="237"/>
      <c r="AX28" s="237"/>
      <c r="AY28" s="237"/>
      <c r="AZ28" s="237"/>
      <c r="BA28" s="237"/>
      <c r="BB28" s="237"/>
      <c r="BC28" s="237"/>
      <c r="BD28" s="237"/>
      <c r="BE28" s="237"/>
      <c r="BF28" s="237"/>
      <c r="BG28" s="237"/>
      <c r="BH28" s="237"/>
      <c r="BI28" s="237"/>
      <c r="BJ28" s="237"/>
      <c r="BK28" s="237"/>
      <c r="BL28" s="237"/>
      <c r="BM28" s="237"/>
      <c r="BN28" s="237"/>
      <c r="BO28" s="237"/>
      <c r="BP28" s="237"/>
      <c r="BQ28" s="237"/>
    </row>
    <row r="29" spans="1:69" ht="12.75">
      <c r="B29" s="295" t="s">
        <v>259</v>
      </c>
    </row>
    <row r="31" spans="1:69" ht="10.5">
      <c r="C31" s="236" t="s">
        <v>229</v>
      </c>
      <c r="D31" s="236"/>
      <c r="E31" s="296"/>
      <c r="F31" s="296"/>
      <c r="J31" s="297">
        <v>54</v>
      </c>
      <c r="K31" s="297">
        <v>108</v>
      </c>
      <c r="L31" s="297">
        <v>162</v>
      </c>
      <c r="M31" s="297">
        <v>216</v>
      </c>
      <c r="N31" s="297">
        <v>270</v>
      </c>
      <c r="O31" s="297">
        <v>324</v>
      </c>
      <c r="P31" s="297">
        <v>378</v>
      </c>
      <c r="Q31" s="297">
        <v>432</v>
      </c>
      <c r="R31" s="297">
        <v>486</v>
      </c>
      <c r="S31" s="297">
        <v>540</v>
      </c>
      <c r="T31" s="297">
        <v>594</v>
      </c>
      <c r="U31" s="297">
        <v>648</v>
      </c>
      <c r="V31" s="297">
        <v>652.75</v>
      </c>
      <c r="W31" s="297">
        <v>657.5</v>
      </c>
      <c r="X31" s="297">
        <v>662.25</v>
      </c>
      <c r="Y31" s="297">
        <v>667</v>
      </c>
      <c r="Z31" s="297">
        <v>671.75</v>
      </c>
      <c r="AA31" s="297">
        <v>676.5</v>
      </c>
      <c r="AB31" s="297">
        <v>681.25</v>
      </c>
      <c r="AC31" s="297">
        <v>686</v>
      </c>
      <c r="AD31" s="297">
        <v>690.75</v>
      </c>
      <c r="AE31" s="297">
        <v>695.5</v>
      </c>
      <c r="AF31" s="297">
        <v>700.25</v>
      </c>
      <c r="AG31" s="297">
        <v>705</v>
      </c>
      <c r="AH31" s="297">
        <v>707.91666666666663</v>
      </c>
      <c r="AI31" s="297">
        <v>710.83333333333326</v>
      </c>
      <c r="AJ31" s="297">
        <v>713.74999999999989</v>
      </c>
      <c r="AK31" s="297">
        <v>716.66666666666652</v>
      </c>
      <c r="AL31" s="297">
        <v>719.58333333333314</v>
      </c>
      <c r="AM31" s="297">
        <v>722.49999999999977</v>
      </c>
      <c r="AN31" s="297">
        <v>725.4166666666664</v>
      </c>
      <c r="AO31" s="297">
        <v>728.33333333333303</v>
      </c>
      <c r="AP31" s="297">
        <v>731.24999999999966</v>
      </c>
      <c r="AQ31" s="297">
        <v>734.16666666666629</v>
      </c>
      <c r="AR31" s="297">
        <v>737.08333333333292</v>
      </c>
      <c r="AS31" s="297">
        <v>739.99999999999955</v>
      </c>
      <c r="AT31" s="297">
        <v>747.74999999999955</v>
      </c>
      <c r="AU31" s="297">
        <v>755.49999999999955</v>
      </c>
      <c r="AV31" s="297">
        <v>763.24999999999955</v>
      </c>
      <c r="AW31" s="297">
        <v>770.99999999999955</v>
      </c>
      <c r="AX31" s="297">
        <v>778.74999999999955</v>
      </c>
      <c r="AY31" s="297">
        <v>786.49999999999955</v>
      </c>
      <c r="AZ31" s="297">
        <v>794.24999999999955</v>
      </c>
      <c r="BA31" s="297">
        <v>801.99999999999955</v>
      </c>
      <c r="BB31" s="297">
        <v>809.74999999999955</v>
      </c>
      <c r="BC31" s="297">
        <v>817.49999999999955</v>
      </c>
      <c r="BD31" s="297">
        <v>825.24999999999955</v>
      </c>
      <c r="BE31" s="297">
        <v>832.99999999999955</v>
      </c>
      <c r="BF31" s="297">
        <v>838.91666666666617</v>
      </c>
      <c r="BG31" s="297">
        <v>844.8333333333328</v>
      </c>
      <c r="BH31" s="297">
        <v>850.74999999999943</v>
      </c>
      <c r="BI31" s="297">
        <v>856.66666666666606</v>
      </c>
      <c r="BJ31" s="297">
        <v>862.58333333333269</v>
      </c>
      <c r="BK31" s="297">
        <v>868.49999999999932</v>
      </c>
      <c r="BL31" s="297">
        <v>874.41666666666595</v>
      </c>
      <c r="BM31" s="297">
        <v>880.33333333333258</v>
      </c>
      <c r="BN31" s="297">
        <v>886.2499999999992</v>
      </c>
      <c r="BO31" s="297">
        <v>892.16666666666583</v>
      </c>
      <c r="BP31" s="297">
        <v>898.08333333333246</v>
      </c>
      <c r="BQ31" s="297">
        <v>903.99999999999909</v>
      </c>
    </row>
    <row r="32" spans="1:69" ht="10.5">
      <c r="C32" s="236" t="s">
        <v>230</v>
      </c>
      <c r="D32" s="236"/>
      <c r="E32" s="296"/>
      <c r="F32" s="296"/>
      <c r="J32" s="389">
        <v>116.66666666666666</v>
      </c>
      <c r="K32" s="389">
        <v>233.33333333333331</v>
      </c>
      <c r="L32" s="389">
        <v>350</v>
      </c>
      <c r="M32" s="389">
        <v>466.66666666666663</v>
      </c>
      <c r="N32" s="389">
        <v>583.33333333333326</v>
      </c>
      <c r="O32" s="389">
        <v>699.99999999999989</v>
      </c>
      <c r="P32" s="389">
        <v>816.66666666666652</v>
      </c>
      <c r="Q32" s="389">
        <v>933.33333333333314</v>
      </c>
      <c r="R32" s="389">
        <v>1049.9999999999998</v>
      </c>
      <c r="S32" s="389">
        <v>1166.6666666666665</v>
      </c>
      <c r="T32" s="389">
        <v>1283.3333333333333</v>
      </c>
      <c r="U32" s="389">
        <v>1400</v>
      </c>
      <c r="V32" s="389">
        <v>1409.3333333333333</v>
      </c>
      <c r="W32" s="389">
        <v>1418.6666666666665</v>
      </c>
      <c r="X32" s="389">
        <v>1427.9999999999998</v>
      </c>
      <c r="Y32" s="389">
        <v>1437.333333333333</v>
      </c>
      <c r="Z32" s="389">
        <v>1446.6666666666663</v>
      </c>
      <c r="AA32" s="389">
        <v>1455.9999999999995</v>
      </c>
      <c r="AB32" s="389">
        <v>1465.3333333333328</v>
      </c>
      <c r="AC32" s="389">
        <v>1474.6666666666661</v>
      </c>
      <c r="AD32" s="389">
        <v>1483.9999999999993</v>
      </c>
      <c r="AE32" s="389">
        <v>1493.3333333333326</v>
      </c>
      <c r="AF32" s="389">
        <v>1502.6666666666658</v>
      </c>
      <c r="AG32" s="389">
        <v>1511.9999999999991</v>
      </c>
      <c r="AH32" s="389">
        <v>1518.2499999999991</v>
      </c>
      <c r="AI32" s="389">
        <v>1524.4999999999991</v>
      </c>
      <c r="AJ32" s="389">
        <v>1530.7499999999991</v>
      </c>
      <c r="AK32" s="389">
        <v>1536.9999999999991</v>
      </c>
      <c r="AL32" s="389">
        <v>1543.2499999999991</v>
      </c>
      <c r="AM32" s="389">
        <v>1549.4999999999991</v>
      </c>
      <c r="AN32" s="389">
        <v>1555.7499999999991</v>
      </c>
      <c r="AO32" s="389">
        <v>1561.9999999999991</v>
      </c>
      <c r="AP32" s="389">
        <v>1568.2499999999991</v>
      </c>
      <c r="AQ32" s="389">
        <v>1574.4999999999991</v>
      </c>
      <c r="AR32" s="389">
        <v>1580.7499999999991</v>
      </c>
      <c r="AS32" s="389">
        <v>1586.9999999999991</v>
      </c>
      <c r="AT32" s="389">
        <v>1597.4999999999991</v>
      </c>
      <c r="AU32" s="389">
        <v>1607.9999999999991</v>
      </c>
      <c r="AV32" s="389">
        <v>1618.4999999999991</v>
      </c>
      <c r="AW32" s="389">
        <v>1628.9999999999991</v>
      </c>
      <c r="AX32" s="389">
        <v>1639.4999999999991</v>
      </c>
      <c r="AY32" s="389">
        <v>1649.9999999999991</v>
      </c>
      <c r="AZ32" s="389">
        <v>1660.4999999999991</v>
      </c>
      <c r="BA32" s="389">
        <v>1670.9999999999991</v>
      </c>
      <c r="BB32" s="389">
        <v>1681.4999999999991</v>
      </c>
      <c r="BC32" s="389">
        <v>1691.9999999999991</v>
      </c>
      <c r="BD32" s="389">
        <v>1702.4999999999991</v>
      </c>
      <c r="BE32" s="389">
        <v>1712.9999999999991</v>
      </c>
      <c r="BF32" s="389">
        <v>1720.0833333333323</v>
      </c>
      <c r="BG32" s="389">
        <v>1727.1666666666656</v>
      </c>
      <c r="BH32" s="389">
        <v>1734.2499999999989</v>
      </c>
      <c r="BI32" s="389">
        <v>1741.3333333333321</v>
      </c>
      <c r="BJ32" s="389">
        <v>1748.4166666666654</v>
      </c>
      <c r="BK32" s="389">
        <v>1755.4999999999986</v>
      </c>
      <c r="BL32" s="389">
        <v>1762.5833333333319</v>
      </c>
      <c r="BM32" s="389">
        <v>1769.6666666666652</v>
      </c>
      <c r="BN32" s="389">
        <v>1776.7499999999984</v>
      </c>
      <c r="BO32" s="389">
        <v>1783.8333333333317</v>
      </c>
      <c r="BP32" s="389">
        <v>1790.9166666666649</v>
      </c>
      <c r="BQ32" s="389">
        <v>1797.9999999999982</v>
      </c>
    </row>
    <row r="33" spans="1:69" ht="10.5">
      <c r="C33" s="236" t="s">
        <v>231</v>
      </c>
      <c r="D33" s="236"/>
      <c r="E33" s="296"/>
      <c r="F33" s="296"/>
      <c r="J33" s="389">
        <v>56</v>
      </c>
      <c r="K33" s="389">
        <v>112</v>
      </c>
      <c r="L33" s="389">
        <v>168</v>
      </c>
      <c r="M33" s="389">
        <v>224</v>
      </c>
      <c r="N33" s="389">
        <v>280</v>
      </c>
      <c r="O33" s="389">
        <v>336</v>
      </c>
      <c r="P33" s="389">
        <v>392</v>
      </c>
      <c r="Q33" s="389">
        <v>448</v>
      </c>
      <c r="R33" s="389">
        <v>504</v>
      </c>
      <c r="S33" s="389">
        <v>560</v>
      </c>
      <c r="T33" s="389">
        <v>616</v>
      </c>
      <c r="U33" s="389">
        <v>672</v>
      </c>
      <c r="V33" s="389">
        <v>677.58333333333337</v>
      </c>
      <c r="W33" s="389">
        <v>683.16666666666674</v>
      </c>
      <c r="X33" s="389">
        <v>688.75000000000011</v>
      </c>
      <c r="Y33" s="389">
        <v>694.33333333333348</v>
      </c>
      <c r="Z33" s="389">
        <v>699.91666666666686</v>
      </c>
      <c r="AA33" s="389">
        <v>705.50000000000023</v>
      </c>
      <c r="AB33" s="389">
        <v>711.0833333333336</v>
      </c>
      <c r="AC33" s="389">
        <v>716.66666666666697</v>
      </c>
      <c r="AD33" s="389">
        <v>722.25000000000034</v>
      </c>
      <c r="AE33" s="389">
        <v>727.83333333333371</v>
      </c>
      <c r="AF33" s="389">
        <v>733.41666666666708</v>
      </c>
      <c r="AG33" s="389">
        <v>739.00000000000045</v>
      </c>
      <c r="AH33" s="389">
        <v>743.50000000000045</v>
      </c>
      <c r="AI33" s="389">
        <v>748.00000000000045</v>
      </c>
      <c r="AJ33" s="389">
        <v>752.50000000000045</v>
      </c>
      <c r="AK33" s="389">
        <v>757.00000000000045</v>
      </c>
      <c r="AL33" s="389">
        <v>761.50000000000045</v>
      </c>
      <c r="AM33" s="389">
        <v>766.00000000000045</v>
      </c>
      <c r="AN33" s="389">
        <v>770.50000000000045</v>
      </c>
      <c r="AO33" s="389">
        <v>775.00000000000045</v>
      </c>
      <c r="AP33" s="389">
        <v>779.50000000000045</v>
      </c>
      <c r="AQ33" s="389">
        <v>784.00000000000045</v>
      </c>
      <c r="AR33" s="389">
        <v>788.50000000000045</v>
      </c>
      <c r="AS33" s="389">
        <v>793.00000000000045</v>
      </c>
      <c r="AT33" s="389">
        <v>802.50000000000045</v>
      </c>
      <c r="AU33" s="389">
        <v>812.00000000000045</v>
      </c>
      <c r="AV33" s="389">
        <v>821.50000000000045</v>
      </c>
      <c r="AW33" s="389">
        <v>831.00000000000045</v>
      </c>
      <c r="AX33" s="389">
        <v>840.50000000000045</v>
      </c>
      <c r="AY33" s="389">
        <v>850.00000000000045</v>
      </c>
      <c r="AZ33" s="389">
        <v>859.50000000000045</v>
      </c>
      <c r="BA33" s="389">
        <v>869.00000000000045</v>
      </c>
      <c r="BB33" s="389">
        <v>878.50000000000045</v>
      </c>
      <c r="BC33" s="389">
        <v>888.00000000000045</v>
      </c>
      <c r="BD33" s="389">
        <v>897.50000000000045</v>
      </c>
      <c r="BE33" s="389">
        <v>907.00000000000045</v>
      </c>
      <c r="BF33" s="389">
        <v>910.75000000000045</v>
      </c>
      <c r="BG33" s="389">
        <v>914.50000000000045</v>
      </c>
      <c r="BH33" s="389">
        <v>918.25000000000045</v>
      </c>
      <c r="BI33" s="389">
        <v>922.00000000000045</v>
      </c>
      <c r="BJ33" s="389">
        <v>925.75000000000045</v>
      </c>
      <c r="BK33" s="389">
        <v>929.50000000000045</v>
      </c>
      <c r="BL33" s="389">
        <v>933.25000000000045</v>
      </c>
      <c r="BM33" s="389">
        <v>937.00000000000045</v>
      </c>
      <c r="BN33" s="389">
        <v>940.75000000000045</v>
      </c>
      <c r="BO33" s="389">
        <v>944.50000000000045</v>
      </c>
      <c r="BP33" s="389">
        <v>948.25000000000045</v>
      </c>
      <c r="BQ33" s="389">
        <v>952.00000000000045</v>
      </c>
    </row>
    <row r="34" spans="1:69" ht="10.5">
      <c r="C34" s="236" t="s">
        <v>232</v>
      </c>
      <c r="D34" s="236"/>
      <c r="E34" s="296"/>
      <c r="F34" s="296"/>
      <c r="J34" s="389">
        <v>140</v>
      </c>
      <c r="K34" s="389">
        <v>280</v>
      </c>
      <c r="L34" s="389">
        <v>420</v>
      </c>
      <c r="M34" s="389">
        <v>560</v>
      </c>
      <c r="N34" s="389">
        <v>700</v>
      </c>
      <c r="O34" s="389">
        <v>840</v>
      </c>
      <c r="P34" s="389">
        <v>980</v>
      </c>
      <c r="Q34" s="389">
        <v>1120</v>
      </c>
      <c r="R34" s="389">
        <v>1260</v>
      </c>
      <c r="S34" s="389">
        <v>1400</v>
      </c>
      <c r="T34" s="389">
        <v>1540</v>
      </c>
      <c r="U34" s="389">
        <v>1680</v>
      </c>
      <c r="V34" s="389">
        <v>1691.1666666666667</v>
      </c>
      <c r="W34" s="389">
        <v>1702.3333333333335</v>
      </c>
      <c r="X34" s="389">
        <v>1713.5000000000002</v>
      </c>
      <c r="Y34" s="389">
        <v>1724.666666666667</v>
      </c>
      <c r="Z34" s="389">
        <v>1735.8333333333337</v>
      </c>
      <c r="AA34" s="389">
        <v>1747.0000000000005</v>
      </c>
      <c r="AB34" s="389">
        <v>1758.1666666666672</v>
      </c>
      <c r="AC34" s="389">
        <v>1769.3333333333339</v>
      </c>
      <c r="AD34" s="389">
        <v>1780.5000000000007</v>
      </c>
      <c r="AE34" s="389">
        <v>1791.6666666666674</v>
      </c>
      <c r="AF34" s="389">
        <v>1802.8333333333342</v>
      </c>
      <c r="AG34" s="389">
        <v>1814.0000000000009</v>
      </c>
      <c r="AH34" s="389">
        <v>1830.3333333333342</v>
      </c>
      <c r="AI34" s="389">
        <v>1846.6666666666674</v>
      </c>
      <c r="AJ34" s="389">
        <v>1863.0000000000007</v>
      </c>
      <c r="AK34" s="389">
        <v>1879.3333333333339</v>
      </c>
      <c r="AL34" s="389">
        <v>1895.6666666666672</v>
      </c>
      <c r="AM34" s="389">
        <v>1912.0000000000005</v>
      </c>
      <c r="AN34" s="389">
        <v>1928.3333333333337</v>
      </c>
      <c r="AO34" s="389">
        <v>1944.666666666667</v>
      </c>
      <c r="AP34" s="389">
        <v>1961.0000000000002</v>
      </c>
      <c r="AQ34" s="389">
        <v>1977.3333333333335</v>
      </c>
      <c r="AR34" s="389">
        <v>1993.6666666666667</v>
      </c>
      <c r="AS34" s="389">
        <v>2010</v>
      </c>
      <c r="AT34" s="389">
        <v>2023.0833333333333</v>
      </c>
      <c r="AU34" s="389">
        <v>2036.1666666666665</v>
      </c>
      <c r="AV34" s="389">
        <v>2049.25</v>
      </c>
      <c r="AW34" s="389">
        <v>2062.3333333333335</v>
      </c>
      <c r="AX34" s="389">
        <v>2075.416666666667</v>
      </c>
      <c r="AY34" s="389">
        <v>2088.5000000000005</v>
      </c>
      <c r="AZ34" s="389">
        <v>2101.5833333333339</v>
      </c>
      <c r="BA34" s="389">
        <v>2114.6666666666674</v>
      </c>
      <c r="BB34" s="389">
        <v>2127.7500000000009</v>
      </c>
      <c r="BC34" s="389">
        <v>2140.8333333333344</v>
      </c>
      <c r="BD34" s="389">
        <v>2153.9166666666679</v>
      </c>
      <c r="BE34" s="389">
        <v>2167.0000000000014</v>
      </c>
      <c r="BF34" s="389">
        <v>2180.8333333333348</v>
      </c>
      <c r="BG34" s="389">
        <v>2194.6666666666683</v>
      </c>
      <c r="BH34" s="389">
        <v>2208.5000000000018</v>
      </c>
      <c r="BI34" s="389">
        <v>2222.3333333333353</v>
      </c>
      <c r="BJ34" s="389">
        <v>2236.1666666666688</v>
      </c>
      <c r="BK34" s="389">
        <v>2250.0000000000023</v>
      </c>
      <c r="BL34" s="389">
        <v>2263.8333333333358</v>
      </c>
      <c r="BM34" s="389">
        <v>2277.6666666666692</v>
      </c>
      <c r="BN34" s="389">
        <v>2291.5000000000027</v>
      </c>
      <c r="BO34" s="389">
        <v>2305.3333333333362</v>
      </c>
      <c r="BP34" s="389">
        <v>2319.1666666666697</v>
      </c>
      <c r="BQ34" s="389">
        <v>2333.0000000000032</v>
      </c>
    </row>
    <row r="35" spans="1:69" ht="10.5">
      <c r="C35" s="371" t="s">
        <v>233</v>
      </c>
      <c r="D35" s="371"/>
      <c r="E35" s="372"/>
      <c r="F35" s="372"/>
      <c r="J35" s="370">
        <v>133.33333333333331</v>
      </c>
      <c r="K35" s="370">
        <v>266.66666666666663</v>
      </c>
      <c r="L35" s="370">
        <v>399.99999999999994</v>
      </c>
      <c r="M35" s="370">
        <v>533.33333333333326</v>
      </c>
      <c r="N35" s="370">
        <v>666.66666666666652</v>
      </c>
      <c r="O35" s="370">
        <v>799.99999999999977</v>
      </c>
      <c r="P35" s="370">
        <v>933.33333333333303</v>
      </c>
      <c r="Q35" s="370">
        <v>1066.6666666666663</v>
      </c>
      <c r="R35" s="370">
        <v>1199.9999999999995</v>
      </c>
      <c r="S35" s="370">
        <v>1333.3333333333328</v>
      </c>
      <c r="T35" s="370">
        <v>1466.6666666666661</v>
      </c>
      <c r="U35" s="370">
        <v>1599.9999999999993</v>
      </c>
      <c r="V35" s="370">
        <v>1610.1666666666661</v>
      </c>
      <c r="W35" s="370">
        <v>1620.3333333333328</v>
      </c>
      <c r="X35" s="370">
        <v>1630.4999999999995</v>
      </c>
      <c r="Y35" s="370">
        <v>1640.6666666666663</v>
      </c>
      <c r="Z35" s="370">
        <v>1650.833333333333</v>
      </c>
      <c r="AA35" s="370">
        <v>1660.9999999999998</v>
      </c>
      <c r="AB35" s="370">
        <v>1671.1666666666665</v>
      </c>
      <c r="AC35" s="370">
        <v>1681.3333333333333</v>
      </c>
      <c r="AD35" s="370">
        <v>1691.5</v>
      </c>
      <c r="AE35" s="370">
        <v>1701.6666666666667</v>
      </c>
      <c r="AF35" s="370">
        <v>1711.8333333333335</v>
      </c>
      <c r="AG35" s="370">
        <v>1722.0000000000002</v>
      </c>
      <c r="AH35" s="370">
        <v>1736.5000000000002</v>
      </c>
      <c r="AI35" s="370">
        <v>1751.0000000000002</v>
      </c>
      <c r="AJ35" s="370">
        <v>1765.5000000000002</v>
      </c>
      <c r="AK35" s="370">
        <v>1780.0000000000002</v>
      </c>
      <c r="AL35" s="370">
        <v>1794.5000000000002</v>
      </c>
      <c r="AM35" s="370">
        <v>1809.0000000000002</v>
      </c>
      <c r="AN35" s="370">
        <v>1823.5000000000002</v>
      </c>
      <c r="AO35" s="370">
        <v>1838.0000000000002</v>
      </c>
      <c r="AP35" s="370">
        <v>1852.5000000000002</v>
      </c>
      <c r="AQ35" s="370">
        <v>1867.0000000000002</v>
      </c>
      <c r="AR35" s="370">
        <v>1881.5000000000002</v>
      </c>
      <c r="AS35" s="370">
        <v>1896.0000000000002</v>
      </c>
      <c r="AT35" s="370">
        <v>1915.5000000000002</v>
      </c>
      <c r="AU35" s="370">
        <v>1935.0000000000002</v>
      </c>
      <c r="AV35" s="370">
        <v>1954.5000000000002</v>
      </c>
      <c r="AW35" s="370">
        <v>1974.0000000000002</v>
      </c>
      <c r="AX35" s="370">
        <v>1993.5000000000002</v>
      </c>
      <c r="AY35" s="370">
        <v>2013.0000000000002</v>
      </c>
      <c r="AZ35" s="370">
        <v>2032.5000000000002</v>
      </c>
      <c r="BA35" s="370">
        <v>2052</v>
      </c>
      <c r="BB35" s="370">
        <v>2071.5</v>
      </c>
      <c r="BC35" s="370">
        <v>2091</v>
      </c>
      <c r="BD35" s="370">
        <v>2110.5</v>
      </c>
      <c r="BE35" s="370">
        <v>2130</v>
      </c>
      <c r="BF35" s="370">
        <v>2138.8333333333335</v>
      </c>
      <c r="BG35" s="370">
        <v>2147.666666666667</v>
      </c>
      <c r="BH35" s="370">
        <v>2156.5000000000005</v>
      </c>
      <c r="BI35" s="370">
        <v>2165.3333333333339</v>
      </c>
      <c r="BJ35" s="370">
        <v>2174.1666666666674</v>
      </c>
      <c r="BK35" s="370">
        <v>2183.0000000000009</v>
      </c>
      <c r="BL35" s="370">
        <v>2191.8333333333344</v>
      </c>
      <c r="BM35" s="370">
        <v>2200.6666666666679</v>
      </c>
      <c r="BN35" s="370">
        <v>2209.5000000000014</v>
      </c>
      <c r="BO35" s="370">
        <v>2218.3333333333348</v>
      </c>
      <c r="BP35" s="370">
        <v>2227.1666666666683</v>
      </c>
      <c r="BQ35" s="370">
        <v>2236.0000000000018</v>
      </c>
    </row>
    <row r="36" spans="1:69" ht="1.9" customHeight="1">
      <c r="A36" s="210"/>
      <c r="B36" s="210"/>
      <c r="C36" s="212"/>
      <c r="D36" s="212"/>
      <c r="E36" s="210"/>
      <c r="F36" s="210"/>
      <c r="G36" s="210"/>
      <c r="H36" s="210"/>
      <c r="I36" s="210"/>
      <c r="J36" s="299"/>
      <c r="K36" s="299"/>
      <c r="L36" s="299"/>
      <c r="M36" s="299"/>
      <c r="N36" s="299"/>
      <c r="O36" s="299"/>
      <c r="P36" s="299"/>
      <c r="Q36" s="299"/>
      <c r="R36" s="299"/>
      <c r="S36" s="299"/>
      <c r="T36" s="299"/>
      <c r="U36" s="299"/>
      <c r="V36" s="299"/>
      <c r="W36" s="299"/>
      <c r="X36" s="299"/>
      <c r="Y36" s="299"/>
      <c r="Z36" s="299"/>
      <c r="AA36" s="299"/>
      <c r="AB36" s="299"/>
      <c r="AC36" s="299"/>
      <c r="AD36" s="299"/>
      <c r="AE36" s="299"/>
      <c r="AF36" s="299"/>
      <c r="AG36" s="299"/>
      <c r="AH36" s="299"/>
      <c r="AI36" s="299"/>
      <c r="AJ36" s="299"/>
      <c r="AK36" s="299"/>
      <c r="AL36" s="299"/>
      <c r="AM36" s="299"/>
      <c r="AN36" s="299"/>
      <c r="AO36" s="299"/>
      <c r="AP36" s="299"/>
      <c r="AQ36" s="299"/>
      <c r="AR36" s="299"/>
      <c r="AS36" s="299"/>
      <c r="AT36" s="299"/>
      <c r="AU36" s="299"/>
      <c r="AV36" s="299"/>
      <c r="AW36" s="299"/>
      <c r="AX36" s="299"/>
      <c r="AY36" s="299"/>
      <c r="AZ36" s="299"/>
      <c r="BA36" s="299"/>
      <c r="BB36" s="299"/>
      <c r="BC36" s="299"/>
      <c r="BD36" s="299"/>
      <c r="BE36" s="299"/>
      <c r="BF36" s="299"/>
      <c r="BG36" s="299"/>
      <c r="BH36" s="299"/>
      <c r="BI36" s="299"/>
      <c r="BJ36" s="299"/>
      <c r="BK36" s="299"/>
      <c r="BL36" s="299"/>
      <c r="BM36" s="299"/>
      <c r="BN36" s="299"/>
      <c r="BO36" s="299"/>
      <c r="BP36" s="299"/>
      <c r="BQ36" s="299"/>
    </row>
    <row r="37" spans="1:69" ht="10.5">
      <c r="C37" s="77" t="s">
        <v>320</v>
      </c>
      <c r="J37" s="298">
        <v>499.99999999999994</v>
      </c>
      <c r="K37" s="298">
        <v>999.99999999999989</v>
      </c>
      <c r="L37" s="298">
        <v>1500</v>
      </c>
      <c r="M37" s="298">
        <v>1999.9999999999998</v>
      </c>
      <c r="N37" s="298">
        <v>2500</v>
      </c>
      <c r="O37" s="298">
        <v>3000</v>
      </c>
      <c r="P37" s="298">
        <v>3499.9999999999995</v>
      </c>
      <c r="Q37" s="298">
        <v>3999.9999999999991</v>
      </c>
      <c r="R37" s="298">
        <v>4500</v>
      </c>
      <c r="S37" s="298">
        <v>4999.9999999999991</v>
      </c>
      <c r="T37" s="298">
        <v>5499.9999999999991</v>
      </c>
      <c r="U37" s="298">
        <v>5999.9999999999991</v>
      </c>
      <c r="V37" s="298">
        <v>6040.9999999999991</v>
      </c>
      <c r="W37" s="298">
        <v>6081.9999999999991</v>
      </c>
      <c r="X37" s="298">
        <v>6123</v>
      </c>
      <c r="Y37" s="298">
        <v>6164</v>
      </c>
      <c r="Z37" s="298">
        <v>6205</v>
      </c>
      <c r="AA37" s="298">
        <v>6246</v>
      </c>
      <c r="AB37" s="298">
        <v>6287</v>
      </c>
      <c r="AC37" s="298">
        <v>6328</v>
      </c>
      <c r="AD37" s="298">
        <v>6369</v>
      </c>
      <c r="AE37" s="298">
        <v>6410.0000000000009</v>
      </c>
      <c r="AF37" s="298">
        <v>6451</v>
      </c>
      <c r="AG37" s="298">
        <v>6492</v>
      </c>
      <c r="AH37" s="298">
        <v>6536.5</v>
      </c>
      <c r="AI37" s="298">
        <v>6581</v>
      </c>
      <c r="AJ37" s="298">
        <v>6625.5</v>
      </c>
      <c r="AK37" s="298">
        <v>6670</v>
      </c>
      <c r="AL37" s="298">
        <v>6714.5</v>
      </c>
      <c r="AM37" s="298">
        <v>6759</v>
      </c>
      <c r="AN37" s="298">
        <v>6803.5</v>
      </c>
      <c r="AO37" s="298">
        <v>6848</v>
      </c>
      <c r="AP37" s="298">
        <v>6892.4999999999991</v>
      </c>
      <c r="AQ37" s="298">
        <v>6936.9999999999991</v>
      </c>
      <c r="AR37" s="298">
        <v>6981.4999999999991</v>
      </c>
      <c r="AS37" s="298">
        <v>7025.9999999999991</v>
      </c>
      <c r="AT37" s="298">
        <v>7086.3333333333321</v>
      </c>
      <c r="AU37" s="298">
        <v>7146.6666666666661</v>
      </c>
      <c r="AV37" s="298">
        <v>7206.9999999999991</v>
      </c>
      <c r="AW37" s="298">
        <v>7267.3333333333321</v>
      </c>
      <c r="AX37" s="298">
        <v>7327.6666666666661</v>
      </c>
      <c r="AY37" s="298">
        <v>7388</v>
      </c>
      <c r="AZ37" s="298">
        <v>7448.333333333333</v>
      </c>
      <c r="BA37" s="298">
        <v>7508.6666666666661</v>
      </c>
      <c r="BB37" s="298">
        <v>7569</v>
      </c>
      <c r="BC37" s="298">
        <v>7629.3333333333339</v>
      </c>
      <c r="BD37" s="298">
        <v>7689.666666666667</v>
      </c>
      <c r="BE37" s="298">
        <v>7750</v>
      </c>
      <c r="BF37" s="298">
        <v>7789.4166666666679</v>
      </c>
      <c r="BG37" s="298">
        <v>7828.8333333333339</v>
      </c>
      <c r="BH37" s="298">
        <v>7868.25</v>
      </c>
      <c r="BI37" s="298">
        <v>7907.6666666666679</v>
      </c>
      <c r="BJ37" s="298">
        <v>7947.0833333333358</v>
      </c>
      <c r="BK37" s="298">
        <v>7986.5000000000018</v>
      </c>
      <c r="BL37" s="298">
        <v>8025.9166666666679</v>
      </c>
      <c r="BM37" s="298">
        <v>8065.3333333333358</v>
      </c>
      <c r="BN37" s="298">
        <v>8104.7500000000018</v>
      </c>
      <c r="BO37" s="298">
        <v>8144.1666666666688</v>
      </c>
      <c r="BP37" s="298">
        <v>8183.5833333333358</v>
      </c>
      <c r="BQ37" s="298">
        <v>8223.0000000000036</v>
      </c>
    </row>
    <row r="38" spans="1:69" ht="10.5">
      <c r="C38" s="77"/>
      <c r="J38" s="237"/>
      <c r="K38" s="237"/>
      <c r="L38" s="237"/>
      <c r="M38" s="237"/>
      <c r="N38" s="237"/>
      <c r="O38" s="237"/>
      <c r="P38" s="237"/>
      <c r="Q38" s="237"/>
      <c r="R38" s="237"/>
      <c r="S38" s="237"/>
      <c r="T38" s="237"/>
      <c r="U38" s="237"/>
      <c r="V38" s="237"/>
      <c r="W38" s="237"/>
      <c r="X38" s="237"/>
      <c r="Y38" s="237"/>
      <c r="Z38" s="237"/>
      <c r="AA38" s="237"/>
      <c r="AB38" s="237"/>
      <c r="AC38" s="237"/>
      <c r="AD38" s="237"/>
      <c r="AE38" s="237"/>
      <c r="AF38" s="237"/>
      <c r="AG38" s="237"/>
      <c r="AH38" s="237"/>
      <c r="AI38" s="237"/>
      <c r="AJ38" s="237"/>
      <c r="AK38" s="237"/>
      <c r="AL38" s="237"/>
      <c r="AM38" s="237"/>
      <c r="AN38" s="237"/>
      <c r="AO38" s="237"/>
      <c r="AP38" s="237"/>
      <c r="AQ38" s="237"/>
      <c r="AR38" s="237"/>
      <c r="AS38" s="237"/>
      <c r="AT38" s="237"/>
      <c r="AU38" s="237"/>
      <c r="AV38" s="237"/>
      <c r="AW38" s="237"/>
      <c r="AX38" s="237"/>
      <c r="AY38" s="237"/>
      <c r="AZ38" s="237"/>
      <c r="BA38" s="237"/>
      <c r="BB38" s="237"/>
      <c r="BC38" s="237"/>
      <c r="BD38" s="237"/>
      <c r="BE38" s="237"/>
      <c r="BF38" s="237"/>
      <c r="BG38" s="237"/>
      <c r="BH38" s="237"/>
      <c r="BI38" s="237"/>
      <c r="BJ38" s="237"/>
      <c r="BK38" s="237"/>
      <c r="BL38" s="237"/>
      <c r="BM38" s="237"/>
      <c r="BN38" s="237"/>
      <c r="BO38" s="237"/>
      <c r="BP38" s="237"/>
      <c r="BQ38" s="237"/>
    </row>
    <row r="39" spans="1:69" ht="10.5">
      <c r="C39" s="77"/>
      <c r="J39" s="237"/>
      <c r="K39" s="237"/>
      <c r="L39" s="237"/>
      <c r="M39" s="237"/>
      <c r="N39" s="237"/>
      <c r="O39" s="237"/>
      <c r="P39" s="237"/>
      <c r="Q39" s="237"/>
      <c r="R39" s="237"/>
      <c r="S39" s="237"/>
      <c r="T39" s="237"/>
      <c r="U39" s="237"/>
      <c r="V39" s="237"/>
      <c r="W39" s="237"/>
      <c r="X39" s="237"/>
      <c r="Y39" s="237"/>
      <c r="Z39" s="237"/>
      <c r="AA39" s="237"/>
      <c r="AB39" s="237"/>
      <c r="AC39" s="237"/>
      <c r="AD39" s="237"/>
      <c r="AE39" s="237"/>
      <c r="AF39" s="237"/>
      <c r="AG39" s="237"/>
      <c r="AH39" s="237"/>
      <c r="AI39" s="237"/>
      <c r="AJ39" s="237"/>
      <c r="AK39" s="237"/>
      <c r="AL39" s="237"/>
      <c r="AM39" s="237"/>
      <c r="AN39" s="237"/>
      <c r="AO39" s="237"/>
      <c r="AP39" s="237"/>
      <c r="AQ39" s="237"/>
      <c r="AR39" s="237"/>
      <c r="AS39" s="237"/>
      <c r="AT39" s="237"/>
      <c r="AU39" s="237"/>
      <c r="AV39" s="237"/>
      <c r="AW39" s="237"/>
      <c r="AX39" s="237"/>
      <c r="AY39" s="237"/>
      <c r="AZ39" s="237"/>
      <c r="BA39" s="237"/>
      <c r="BB39" s="237"/>
      <c r="BC39" s="237"/>
      <c r="BD39" s="237"/>
      <c r="BE39" s="237"/>
      <c r="BF39" s="237"/>
      <c r="BG39" s="237"/>
      <c r="BH39" s="237"/>
      <c r="BI39" s="237"/>
      <c r="BJ39" s="237"/>
      <c r="BK39" s="237"/>
      <c r="BL39" s="237"/>
      <c r="BM39" s="237"/>
      <c r="BN39" s="237"/>
      <c r="BO39" s="237"/>
      <c r="BP39" s="237"/>
      <c r="BQ39" s="237"/>
    </row>
    <row r="40" spans="1:69" ht="12.75">
      <c r="B40" s="295" t="s">
        <v>251</v>
      </c>
      <c r="C40" s="77"/>
      <c r="J40" s="237"/>
      <c r="K40" s="237"/>
      <c r="L40" s="237"/>
      <c r="M40" s="237"/>
      <c r="N40" s="237"/>
      <c r="O40" s="237"/>
      <c r="P40" s="237"/>
      <c r="Q40" s="237"/>
      <c r="R40" s="237"/>
      <c r="S40" s="237"/>
      <c r="T40" s="237"/>
      <c r="U40" s="237"/>
      <c r="V40" s="237"/>
      <c r="W40" s="237"/>
      <c r="X40" s="237"/>
      <c r="Y40" s="237"/>
      <c r="Z40" s="237"/>
      <c r="AA40" s="237"/>
      <c r="AB40" s="237"/>
      <c r="AC40" s="237"/>
      <c r="AD40" s="237"/>
      <c r="AE40" s="237"/>
      <c r="AF40" s="237"/>
      <c r="AG40" s="237"/>
      <c r="AH40" s="237"/>
      <c r="AI40" s="237"/>
      <c r="AJ40" s="237"/>
      <c r="AK40" s="237"/>
      <c r="AL40" s="237"/>
      <c r="AM40" s="237"/>
      <c r="AN40" s="237"/>
      <c r="AO40" s="237"/>
      <c r="AP40" s="237"/>
      <c r="AQ40" s="237"/>
      <c r="AR40" s="237"/>
      <c r="AS40" s="237"/>
      <c r="AT40" s="237"/>
      <c r="AU40" s="237"/>
      <c r="AV40" s="237"/>
      <c r="AW40" s="237"/>
      <c r="AX40" s="237"/>
      <c r="AY40" s="237"/>
      <c r="AZ40" s="237"/>
      <c r="BA40" s="237"/>
      <c r="BB40" s="237"/>
      <c r="BC40" s="237"/>
      <c r="BD40" s="237"/>
      <c r="BE40" s="237"/>
      <c r="BF40" s="237"/>
      <c r="BG40" s="237"/>
      <c r="BH40" s="237"/>
      <c r="BI40" s="237"/>
      <c r="BJ40" s="237"/>
      <c r="BK40" s="237"/>
      <c r="BL40" s="237"/>
      <c r="BM40" s="237"/>
      <c r="BN40" s="237"/>
      <c r="BO40" s="237"/>
      <c r="BP40" s="237"/>
      <c r="BQ40" s="237"/>
    </row>
    <row r="42" spans="1:69" ht="10.5">
      <c r="C42" s="236" t="s">
        <v>229</v>
      </c>
      <c r="D42" s="236"/>
      <c r="E42" s="296"/>
      <c r="F42" s="296"/>
      <c r="J42" s="297">
        <v>187.92</v>
      </c>
      <c r="K42" s="297">
        <v>276.48</v>
      </c>
      <c r="L42" s="297">
        <v>537.84</v>
      </c>
      <c r="M42" s="297">
        <v>570.24</v>
      </c>
      <c r="N42" s="297">
        <v>961.19999999999993</v>
      </c>
      <c r="O42" s="297">
        <v>1036.8</v>
      </c>
      <c r="P42" s="297">
        <v>1149.1200000000001</v>
      </c>
      <c r="Q42" s="297">
        <v>1728</v>
      </c>
      <c r="R42" s="297">
        <v>1827.36</v>
      </c>
      <c r="S42" s="297">
        <v>1728</v>
      </c>
      <c r="T42" s="297">
        <v>1900.8000000000002</v>
      </c>
      <c r="U42" s="297">
        <v>2617.9200000000023</v>
      </c>
      <c r="V42" s="297">
        <v>2271.5699999999997</v>
      </c>
      <c r="W42" s="297">
        <v>1683.2</v>
      </c>
      <c r="X42" s="297">
        <v>2198.67</v>
      </c>
      <c r="Y42" s="297">
        <v>1760.88</v>
      </c>
      <c r="Z42" s="297">
        <v>2391.4299999999998</v>
      </c>
      <c r="AA42" s="297">
        <v>2164.8000000000002</v>
      </c>
      <c r="AB42" s="297">
        <v>2071</v>
      </c>
      <c r="AC42" s="297">
        <v>2744</v>
      </c>
      <c r="AD42" s="297">
        <v>2597.2199999999998</v>
      </c>
      <c r="AE42" s="297">
        <v>2225.6</v>
      </c>
      <c r="AF42" s="297">
        <v>2240.8000000000002</v>
      </c>
      <c r="AG42" s="297">
        <v>2848.2000000000025</v>
      </c>
      <c r="AH42" s="297">
        <v>2463.5499999999997</v>
      </c>
      <c r="AI42" s="297">
        <v>1819.7333333333331</v>
      </c>
      <c r="AJ42" s="297">
        <v>2369.6499999999996</v>
      </c>
      <c r="AK42" s="297">
        <v>1891.9999999999998</v>
      </c>
      <c r="AL42" s="297">
        <v>2561.7166666666658</v>
      </c>
      <c r="AM42" s="297">
        <v>2311.9999999999995</v>
      </c>
      <c r="AN42" s="297">
        <v>2205.266666666666</v>
      </c>
      <c r="AO42" s="297">
        <v>2913.3333333333321</v>
      </c>
      <c r="AP42" s="297">
        <v>2749.4999999999986</v>
      </c>
      <c r="AQ42" s="297">
        <v>2349.3333333333321</v>
      </c>
      <c r="AR42" s="297">
        <v>2358.6666666666656</v>
      </c>
      <c r="AS42" s="297">
        <v>2989.6000000000008</v>
      </c>
      <c r="AT42" s="297">
        <v>2602.1699999999983</v>
      </c>
      <c r="AU42" s="297">
        <v>1934.0799999999988</v>
      </c>
      <c r="AV42" s="297">
        <v>2533.9899999999989</v>
      </c>
      <c r="AW42" s="297">
        <v>2035.4399999999989</v>
      </c>
      <c r="AX42" s="297">
        <v>2772.3499999999981</v>
      </c>
      <c r="AY42" s="297">
        <v>2516.7999999999988</v>
      </c>
      <c r="AZ42" s="297">
        <v>2414.5199999999986</v>
      </c>
      <c r="BA42" s="297">
        <v>3207.9999999999982</v>
      </c>
      <c r="BB42" s="297">
        <v>3044.659999999998</v>
      </c>
      <c r="BC42" s="297">
        <v>2615.9999999999986</v>
      </c>
      <c r="BD42" s="297">
        <v>2640.7999999999988</v>
      </c>
      <c r="BE42" s="297">
        <v>3365.3200000000011</v>
      </c>
      <c r="BF42" s="297">
        <v>2919.429999999998</v>
      </c>
      <c r="BG42" s="297">
        <v>2162.7733333333322</v>
      </c>
      <c r="BH42" s="297">
        <v>2824.4899999999984</v>
      </c>
      <c r="BI42" s="297">
        <v>2261.5999999999985</v>
      </c>
      <c r="BJ42" s="297">
        <v>3070.7966666666639</v>
      </c>
      <c r="BK42" s="297">
        <v>2779.199999999998</v>
      </c>
      <c r="BL42" s="297">
        <v>2658.2266666666646</v>
      </c>
      <c r="BM42" s="297">
        <v>3521.3333333333303</v>
      </c>
      <c r="BN42" s="297">
        <v>3332.299999999997</v>
      </c>
      <c r="BO42" s="297">
        <v>2854.9333333333307</v>
      </c>
      <c r="BP42" s="297">
        <v>2873.8666666666641</v>
      </c>
      <c r="BQ42" s="297">
        <v>3652.1599999999994</v>
      </c>
    </row>
    <row r="43" spans="1:69" ht="10.5">
      <c r="C43" s="236" t="s">
        <v>230</v>
      </c>
      <c r="D43" s="236"/>
      <c r="E43" s="296"/>
      <c r="F43" s="296"/>
      <c r="J43" s="389">
        <v>304.49999999999994</v>
      </c>
      <c r="K43" s="389">
        <v>447.99999999999994</v>
      </c>
      <c r="L43" s="389">
        <v>871.50000000000011</v>
      </c>
      <c r="M43" s="389">
        <v>923.99999999999989</v>
      </c>
      <c r="N43" s="389">
        <v>1557.4999999999998</v>
      </c>
      <c r="O43" s="389">
        <v>1679.9999999999998</v>
      </c>
      <c r="P43" s="389">
        <v>1861.9999999999995</v>
      </c>
      <c r="Q43" s="389">
        <v>2799.9999999999995</v>
      </c>
      <c r="R43" s="389">
        <v>2960.9999999999991</v>
      </c>
      <c r="S43" s="389">
        <v>2799.9999999999995</v>
      </c>
      <c r="T43" s="389">
        <v>3079.9999999999995</v>
      </c>
      <c r="U43" s="389">
        <v>4242.0000000000036</v>
      </c>
      <c r="V43" s="389">
        <v>3678.3599999999997</v>
      </c>
      <c r="W43" s="389">
        <v>2723.8399999999997</v>
      </c>
      <c r="X43" s="389">
        <v>3555.72</v>
      </c>
      <c r="Y43" s="389">
        <v>2845.9199999999992</v>
      </c>
      <c r="Z43" s="389">
        <v>3862.599999999999</v>
      </c>
      <c r="AA43" s="389">
        <v>3494.3999999999987</v>
      </c>
      <c r="AB43" s="389">
        <v>3340.9599999999987</v>
      </c>
      <c r="AC43" s="389">
        <v>4423.9999999999982</v>
      </c>
      <c r="AD43" s="389">
        <v>4184.8799999999983</v>
      </c>
      <c r="AE43" s="389">
        <v>3583.9999999999982</v>
      </c>
      <c r="AF43" s="389">
        <v>3606.3999999999978</v>
      </c>
      <c r="AG43" s="389">
        <v>4581.3600000000015</v>
      </c>
      <c r="AH43" s="389">
        <v>3962.6324999999974</v>
      </c>
      <c r="AI43" s="389">
        <v>2927.0399999999981</v>
      </c>
      <c r="AJ43" s="389">
        <v>3811.5674999999978</v>
      </c>
      <c r="AK43" s="389">
        <v>3043.2599999999984</v>
      </c>
      <c r="AL43" s="389">
        <v>4120.4774999999972</v>
      </c>
      <c r="AM43" s="389">
        <v>3718.7999999999975</v>
      </c>
      <c r="AN43" s="389">
        <v>3547.1099999999974</v>
      </c>
      <c r="AO43" s="389">
        <v>4685.9999999999973</v>
      </c>
      <c r="AP43" s="389">
        <v>4422.4649999999974</v>
      </c>
      <c r="AQ43" s="389">
        <v>3778.7999999999975</v>
      </c>
      <c r="AR43" s="389">
        <v>3793.7999999999975</v>
      </c>
      <c r="AS43" s="389">
        <v>4808.6100000000015</v>
      </c>
      <c r="AT43" s="389">
        <v>4169.4749999999976</v>
      </c>
      <c r="AU43" s="389">
        <v>3087.3599999999983</v>
      </c>
      <c r="AV43" s="389">
        <v>4030.0649999999982</v>
      </c>
      <c r="AW43" s="389">
        <v>3225.4199999999983</v>
      </c>
      <c r="AX43" s="389">
        <v>4377.4649999999974</v>
      </c>
      <c r="AY43" s="389">
        <v>3959.9999999999977</v>
      </c>
      <c r="AZ43" s="389">
        <v>3785.9399999999978</v>
      </c>
      <c r="BA43" s="389">
        <v>5012.9999999999973</v>
      </c>
      <c r="BB43" s="389">
        <v>4741.8299999999972</v>
      </c>
      <c r="BC43" s="389">
        <v>4060.7999999999975</v>
      </c>
      <c r="BD43" s="389">
        <v>4085.9999999999977</v>
      </c>
      <c r="BE43" s="389">
        <v>5190.3900000000021</v>
      </c>
      <c r="BF43" s="389">
        <v>4489.4174999999968</v>
      </c>
      <c r="BG43" s="389">
        <v>3316.159999999998</v>
      </c>
      <c r="BH43" s="389">
        <v>4318.2824999999975</v>
      </c>
      <c r="BI43" s="389">
        <v>3447.8399999999974</v>
      </c>
      <c r="BJ43" s="389">
        <v>4668.2724999999964</v>
      </c>
      <c r="BK43" s="389">
        <v>4213.1999999999962</v>
      </c>
      <c r="BL43" s="389">
        <v>4018.6899999999964</v>
      </c>
      <c r="BM43" s="389">
        <v>5308.9999999999955</v>
      </c>
      <c r="BN43" s="389">
        <v>5010.4349999999949</v>
      </c>
      <c r="BO43" s="389">
        <v>4281.1999999999962</v>
      </c>
      <c r="BP43" s="389">
        <v>4298.1999999999953</v>
      </c>
      <c r="BQ43" s="389">
        <v>5447.94</v>
      </c>
    </row>
    <row r="44" spans="1:69" ht="10.5">
      <c r="C44" s="236" t="s">
        <v>231</v>
      </c>
      <c r="D44" s="236"/>
      <c r="E44" s="296"/>
      <c r="F44" s="296"/>
      <c r="J44" s="389">
        <v>121.79999999999998</v>
      </c>
      <c r="K44" s="389">
        <v>179.20000000000002</v>
      </c>
      <c r="L44" s="389">
        <v>348.6</v>
      </c>
      <c r="M44" s="389">
        <v>369.6</v>
      </c>
      <c r="N44" s="389">
        <v>623</v>
      </c>
      <c r="O44" s="389">
        <v>672</v>
      </c>
      <c r="P44" s="389">
        <v>744.8</v>
      </c>
      <c r="Q44" s="389">
        <v>1120</v>
      </c>
      <c r="R44" s="389">
        <v>1184.4000000000001</v>
      </c>
      <c r="S44" s="389">
        <v>1120</v>
      </c>
      <c r="T44" s="389">
        <v>1232</v>
      </c>
      <c r="U44" s="389">
        <v>1696.8000000000015</v>
      </c>
      <c r="V44" s="389">
        <v>1473.7437499999999</v>
      </c>
      <c r="W44" s="389">
        <v>1093.0666666666668</v>
      </c>
      <c r="X44" s="389">
        <v>1429.1562500000005</v>
      </c>
      <c r="Y44" s="389">
        <v>1145.6500000000003</v>
      </c>
      <c r="Z44" s="389">
        <v>1557.3145833333338</v>
      </c>
      <c r="AA44" s="389">
        <v>1411.0000000000005</v>
      </c>
      <c r="AB44" s="389">
        <v>1351.0583333333338</v>
      </c>
      <c r="AC44" s="389">
        <v>1791.6666666666674</v>
      </c>
      <c r="AD44" s="389">
        <v>1697.2875000000008</v>
      </c>
      <c r="AE44" s="389">
        <v>1455.6666666666674</v>
      </c>
      <c r="AF44" s="389">
        <v>1466.8333333333342</v>
      </c>
      <c r="AG44" s="389">
        <v>1865.9750000000026</v>
      </c>
      <c r="AH44" s="389">
        <v>1617.1125000000009</v>
      </c>
      <c r="AI44" s="389">
        <v>1196.8000000000009</v>
      </c>
      <c r="AJ44" s="389">
        <v>1561.4375000000011</v>
      </c>
      <c r="AK44" s="389">
        <v>1249.0500000000009</v>
      </c>
      <c r="AL44" s="389">
        <v>1694.337500000001</v>
      </c>
      <c r="AM44" s="389">
        <v>1532.0000000000009</v>
      </c>
      <c r="AN44" s="389">
        <v>1463.9500000000007</v>
      </c>
      <c r="AO44" s="389">
        <v>1937.5000000000011</v>
      </c>
      <c r="AP44" s="389">
        <v>1831.8250000000012</v>
      </c>
      <c r="AQ44" s="389">
        <v>1568.0000000000009</v>
      </c>
      <c r="AR44" s="389">
        <v>1577.0000000000009</v>
      </c>
      <c r="AS44" s="389">
        <v>2002.3250000000028</v>
      </c>
      <c r="AT44" s="389">
        <v>1745.4375000000009</v>
      </c>
      <c r="AU44" s="389">
        <v>1299.2000000000007</v>
      </c>
      <c r="AV44" s="389">
        <v>1704.6125000000011</v>
      </c>
      <c r="AW44" s="389">
        <v>1371.1500000000008</v>
      </c>
      <c r="AX44" s="389">
        <v>1870.1125000000011</v>
      </c>
      <c r="AY44" s="389">
        <v>1700.0000000000009</v>
      </c>
      <c r="AZ44" s="389">
        <v>1633.0500000000009</v>
      </c>
      <c r="BA44" s="389">
        <v>2172.5000000000009</v>
      </c>
      <c r="BB44" s="389">
        <v>2064.4750000000013</v>
      </c>
      <c r="BC44" s="389">
        <v>1776.0000000000009</v>
      </c>
      <c r="BD44" s="389">
        <v>1795.0000000000009</v>
      </c>
      <c r="BE44" s="389">
        <v>2290.1750000000029</v>
      </c>
      <c r="BF44" s="389">
        <v>1980.8812500000008</v>
      </c>
      <c r="BG44" s="389">
        <v>1463.2000000000007</v>
      </c>
      <c r="BH44" s="389">
        <v>1905.368750000001</v>
      </c>
      <c r="BI44" s="389">
        <v>1521.3000000000009</v>
      </c>
      <c r="BJ44" s="389">
        <v>2059.7937500000012</v>
      </c>
      <c r="BK44" s="389">
        <v>1859.0000000000009</v>
      </c>
      <c r="BL44" s="389">
        <v>1773.1750000000009</v>
      </c>
      <c r="BM44" s="389">
        <v>2342.5000000000009</v>
      </c>
      <c r="BN44" s="389">
        <v>2210.7625000000012</v>
      </c>
      <c r="BO44" s="389">
        <v>1889.0000000000009</v>
      </c>
      <c r="BP44" s="389">
        <v>1896.5000000000009</v>
      </c>
      <c r="BQ44" s="389">
        <v>2403.8000000000034</v>
      </c>
    </row>
    <row r="45" spans="1:69" ht="10.5">
      <c r="C45" s="236" t="s">
        <v>232</v>
      </c>
      <c r="D45" s="236"/>
      <c r="E45" s="296"/>
      <c r="F45" s="296"/>
      <c r="J45" s="389">
        <v>487.19999999999993</v>
      </c>
      <c r="K45" s="389">
        <v>716.80000000000007</v>
      </c>
      <c r="L45" s="389">
        <v>1394.4</v>
      </c>
      <c r="M45" s="389">
        <v>1478.4</v>
      </c>
      <c r="N45" s="389">
        <v>2491.9999999999995</v>
      </c>
      <c r="O45" s="389">
        <v>2688</v>
      </c>
      <c r="P45" s="389">
        <v>2979.2</v>
      </c>
      <c r="Q45" s="389">
        <v>4480</v>
      </c>
      <c r="R45" s="389">
        <v>4737.5999999999995</v>
      </c>
      <c r="S45" s="389">
        <v>4480</v>
      </c>
      <c r="T45" s="389">
        <v>4928</v>
      </c>
      <c r="U45" s="389">
        <v>6787.2000000000062</v>
      </c>
      <c r="V45" s="389">
        <v>5885.2599999999993</v>
      </c>
      <c r="W45" s="389">
        <v>4357.9733333333334</v>
      </c>
      <c r="X45" s="389">
        <v>5688.8200000000015</v>
      </c>
      <c r="Y45" s="389">
        <v>4553.1200000000008</v>
      </c>
      <c r="Z45" s="389">
        <v>6179.5666666666675</v>
      </c>
      <c r="AA45" s="389">
        <v>5590.4000000000015</v>
      </c>
      <c r="AB45" s="389">
        <v>5344.8266666666686</v>
      </c>
      <c r="AC45" s="389">
        <v>7077.3333333333358</v>
      </c>
      <c r="AD45" s="389">
        <v>6694.6800000000021</v>
      </c>
      <c r="AE45" s="389">
        <v>5733.3333333333358</v>
      </c>
      <c r="AF45" s="389">
        <v>5769.0666666666693</v>
      </c>
      <c r="AG45" s="389">
        <v>7328.5600000000104</v>
      </c>
      <c r="AH45" s="389">
        <v>6369.5600000000022</v>
      </c>
      <c r="AI45" s="389">
        <v>4727.466666666669</v>
      </c>
      <c r="AJ45" s="389">
        <v>6185.1600000000026</v>
      </c>
      <c r="AK45" s="389">
        <v>4961.4400000000014</v>
      </c>
      <c r="AL45" s="389">
        <v>6748.5733333333346</v>
      </c>
      <c r="AM45" s="389">
        <v>6118.4000000000015</v>
      </c>
      <c r="AN45" s="389">
        <v>5862.1333333333341</v>
      </c>
      <c r="AO45" s="389">
        <v>7778.6666666666679</v>
      </c>
      <c r="AP45" s="389">
        <v>7373.3600000000006</v>
      </c>
      <c r="AQ45" s="389">
        <v>6327.4666666666672</v>
      </c>
      <c r="AR45" s="389">
        <v>6379.7333333333336</v>
      </c>
      <c r="AS45" s="389">
        <v>8120.4000000000069</v>
      </c>
      <c r="AT45" s="389">
        <v>7040.329999999999</v>
      </c>
      <c r="AU45" s="389">
        <v>5212.5866666666661</v>
      </c>
      <c r="AV45" s="389">
        <v>6803.51</v>
      </c>
      <c r="AW45" s="389">
        <v>5444.56</v>
      </c>
      <c r="AX45" s="389">
        <v>7388.4833333333336</v>
      </c>
      <c r="AY45" s="389">
        <v>6683.2000000000016</v>
      </c>
      <c r="AZ45" s="389">
        <v>6388.8133333333353</v>
      </c>
      <c r="BA45" s="389">
        <v>8458.6666666666697</v>
      </c>
      <c r="BB45" s="389">
        <v>8000.3400000000029</v>
      </c>
      <c r="BC45" s="389">
        <v>6850.6666666666706</v>
      </c>
      <c r="BD45" s="389">
        <v>6892.5333333333374</v>
      </c>
      <c r="BE45" s="389">
        <v>8754.680000000013</v>
      </c>
      <c r="BF45" s="389">
        <v>7589.3000000000038</v>
      </c>
      <c r="BG45" s="389">
        <v>5618.3466666666709</v>
      </c>
      <c r="BH45" s="389">
        <v>7332.2200000000066</v>
      </c>
      <c r="BI45" s="389">
        <v>5866.9600000000055</v>
      </c>
      <c r="BJ45" s="389">
        <v>7960.7533333333404</v>
      </c>
      <c r="BK45" s="389">
        <v>7200.0000000000073</v>
      </c>
      <c r="BL45" s="389">
        <v>6882.0533333333406</v>
      </c>
      <c r="BM45" s="389">
        <v>9110.666666666677</v>
      </c>
      <c r="BN45" s="389">
        <v>8616.04000000001</v>
      </c>
      <c r="BO45" s="389">
        <v>7377.0666666666766</v>
      </c>
      <c r="BP45" s="389">
        <v>7421.333333333343</v>
      </c>
      <c r="BQ45" s="389">
        <v>9425.3200000000215</v>
      </c>
    </row>
    <row r="46" spans="1:69" ht="10.5">
      <c r="C46" s="371" t="s">
        <v>233</v>
      </c>
      <c r="D46" s="371"/>
      <c r="E46" s="372"/>
      <c r="F46" s="372"/>
      <c r="J46" s="370">
        <v>173.99999999999997</v>
      </c>
      <c r="K46" s="370">
        <v>255.99999999999994</v>
      </c>
      <c r="L46" s="370">
        <v>498</v>
      </c>
      <c r="M46" s="370">
        <v>527.99999999999989</v>
      </c>
      <c r="N46" s="370">
        <v>889.99999999999977</v>
      </c>
      <c r="O46" s="370">
        <v>959.99999999999966</v>
      </c>
      <c r="P46" s="370">
        <v>1063.9999999999995</v>
      </c>
      <c r="Q46" s="370">
        <v>1599.9999999999995</v>
      </c>
      <c r="R46" s="370">
        <v>1691.9999999999993</v>
      </c>
      <c r="S46" s="370">
        <v>1599.9999999999993</v>
      </c>
      <c r="T46" s="370">
        <v>1759.9999999999993</v>
      </c>
      <c r="U46" s="370">
        <v>2424.0000000000014</v>
      </c>
      <c r="V46" s="370">
        <v>2101.267499999999</v>
      </c>
      <c r="W46" s="370">
        <v>1555.5199999999995</v>
      </c>
      <c r="X46" s="370">
        <v>2029.9724999999996</v>
      </c>
      <c r="Y46" s="370">
        <v>1624.2599999999995</v>
      </c>
      <c r="Z46" s="370">
        <v>2203.8624999999997</v>
      </c>
      <c r="AA46" s="370">
        <v>1993.1999999999996</v>
      </c>
      <c r="AB46" s="370">
        <v>1905.1299999999997</v>
      </c>
      <c r="AC46" s="370">
        <v>2522</v>
      </c>
      <c r="AD46" s="370">
        <v>2385.0149999999999</v>
      </c>
      <c r="AE46" s="370">
        <v>2042</v>
      </c>
      <c r="AF46" s="370">
        <v>2054.2000000000003</v>
      </c>
      <c r="AG46" s="370">
        <v>2608.8300000000027</v>
      </c>
      <c r="AH46" s="370">
        <v>2266.1325000000002</v>
      </c>
      <c r="AI46" s="370">
        <v>1680.9600000000003</v>
      </c>
      <c r="AJ46" s="370">
        <v>2198.0475000000006</v>
      </c>
      <c r="AK46" s="370">
        <v>1762.2000000000003</v>
      </c>
      <c r="AL46" s="370">
        <v>2395.6575000000003</v>
      </c>
      <c r="AM46" s="370">
        <v>2170.8000000000002</v>
      </c>
      <c r="AN46" s="370">
        <v>2078.79</v>
      </c>
      <c r="AO46" s="370">
        <v>2757.0000000000005</v>
      </c>
      <c r="AP46" s="370">
        <v>2612.0250000000001</v>
      </c>
      <c r="AQ46" s="370">
        <v>2240.4</v>
      </c>
      <c r="AR46" s="370">
        <v>2257.8000000000002</v>
      </c>
      <c r="AS46" s="370">
        <v>2872.4400000000032</v>
      </c>
      <c r="AT46" s="370">
        <v>2499.7275</v>
      </c>
      <c r="AU46" s="370">
        <v>1857.6000000000001</v>
      </c>
      <c r="AV46" s="370">
        <v>2433.3525000000004</v>
      </c>
      <c r="AW46" s="370">
        <v>1954.2600000000002</v>
      </c>
      <c r="AX46" s="370">
        <v>2661.3225000000002</v>
      </c>
      <c r="AY46" s="370">
        <v>2415.6000000000004</v>
      </c>
      <c r="AZ46" s="370">
        <v>2317.0500000000002</v>
      </c>
      <c r="BA46" s="370">
        <v>3078</v>
      </c>
      <c r="BB46" s="370">
        <v>2920.8150000000001</v>
      </c>
      <c r="BC46" s="370">
        <v>2509.1999999999998</v>
      </c>
      <c r="BD46" s="370">
        <v>2532.6</v>
      </c>
      <c r="BE46" s="370">
        <v>3226.950000000003</v>
      </c>
      <c r="BF46" s="370">
        <v>2791.1775000000002</v>
      </c>
      <c r="BG46" s="370">
        <v>2061.7600000000002</v>
      </c>
      <c r="BH46" s="370">
        <v>2684.8425000000007</v>
      </c>
      <c r="BI46" s="370">
        <v>2143.6800000000007</v>
      </c>
      <c r="BJ46" s="370">
        <v>2902.5125000000007</v>
      </c>
      <c r="BK46" s="370">
        <v>2619.6000000000008</v>
      </c>
      <c r="BL46" s="370">
        <v>2498.690000000001</v>
      </c>
      <c r="BM46" s="370">
        <v>3301.0000000000018</v>
      </c>
      <c r="BN46" s="370">
        <v>3115.3950000000018</v>
      </c>
      <c r="BO46" s="370">
        <v>2662.0000000000018</v>
      </c>
      <c r="BP46" s="370">
        <v>2672.6000000000017</v>
      </c>
      <c r="BQ46" s="370">
        <v>3387.5400000000059</v>
      </c>
    </row>
    <row r="47" spans="1:69" ht="1.1499999999999999" customHeight="1">
      <c r="C47" s="66"/>
      <c r="D47" s="66"/>
      <c r="J47" s="299"/>
      <c r="K47" s="299"/>
      <c r="L47" s="299"/>
      <c r="M47" s="299"/>
      <c r="N47" s="299"/>
      <c r="O47" s="299"/>
      <c r="P47" s="299"/>
      <c r="Q47" s="299"/>
      <c r="R47" s="299"/>
      <c r="S47" s="299"/>
      <c r="T47" s="299"/>
      <c r="U47" s="299"/>
      <c r="V47" s="299"/>
      <c r="W47" s="299"/>
      <c r="X47" s="299"/>
      <c r="Y47" s="299"/>
      <c r="Z47" s="299"/>
      <c r="AA47" s="299"/>
      <c r="AB47" s="299"/>
      <c r="AC47" s="299"/>
      <c r="AD47" s="299"/>
      <c r="AE47" s="299"/>
      <c r="AF47" s="299"/>
      <c r="AG47" s="299"/>
      <c r="AH47" s="299"/>
      <c r="AI47" s="299"/>
      <c r="AJ47" s="299"/>
      <c r="AK47" s="299"/>
      <c r="AL47" s="299"/>
      <c r="AM47" s="299"/>
      <c r="AN47" s="299"/>
      <c r="AO47" s="299"/>
      <c r="AP47" s="299"/>
      <c r="AQ47" s="299"/>
      <c r="AR47" s="299"/>
      <c r="AS47" s="299"/>
      <c r="AT47" s="299"/>
      <c r="AU47" s="299"/>
      <c r="AV47" s="299"/>
      <c r="AW47" s="299"/>
      <c r="AX47" s="299"/>
      <c r="AY47" s="299"/>
      <c r="AZ47" s="299"/>
      <c r="BA47" s="299"/>
      <c r="BB47" s="299"/>
      <c r="BC47" s="299"/>
      <c r="BD47" s="299"/>
      <c r="BE47" s="299"/>
      <c r="BF47" s="299"/>
      <c r="BG47" s="299"/>
      <c r="BH47" s="299"/>
      <c r="BI47" s="299"/>
      <c r="BJ47" s="299"/>
      <c r="BK47" s="299"/>
      <c r="BL47" s="299"/>
      <c r="BM47" s="299"/>
      <c r="BN47" s="299"/>
      <c r="BO47" s="299"/>
      <c r="BP47" s="299"/>
      <c r="BQ47" s="299"/>
    </row>
    <row r="48" spans="1:69" ht="10.5">
      <c r="C48" s="77" t="s">
        <v>321</v>
      </c>
      <c r="J48" s="298">
        <v>1275</v>
      </c>
      <c r="K48" s="298">
        <v>1876.48</v>
      </c>
      <c r="L48" s="298">
        <v>3650.34</v>
      </c>
      <c r="M48" s="298">
        <v>3870.24</v>
      </c>
      <c r="N48" s="298">
        <v>6523.6999999999989</v>
      </c>
      <c r="O48" s="298">
        <v>7036.7999999999993</v>
      </c>
      <c r="P48" s="298">
        <v>7799.119999999999</v>
      </c>
      <c r="Q48" s="298">
        <v>11728</v>
      </c>
      <c r="R48" s="298">
        <v>12402.359999999997</v>
      </c>
      <c r="S48" s="298">
        <v>11728</v>
      </c>
      <c r="T48" s="298">
        <v>12900.8</v>
      </c>
      <c r="U48" s="298">
        <v>17767.920000000013</v>
      </c>
      <c r="V48" s="298">
        <v>15410.201249999998</v>
      </c>
      <c r="W48" s="298">
        <v>11413.599999999999</v>
      </c>
      <c r="X48" s="298">
        <v>14902.338750000001</v>
      </c>
      <c r="Y48" s="298">
        <v>11929.83</v>
      </c>
      <c r="Z48" s="298">
        <v>16194.77375</v>
      </c>
      <c r="AA48" s="298">
        <v>14653.8</v>
      </c>
      <c r="AB48" s="298">
        <v>14012.975</v>
      </c>
      <c r="AC48" s="298">
        <v>18559</v>
      </c>
      <c r="AD48" s="298">
        <v>17559.0825</v>
      </c>
      <c r="AE48" s="298">
        <v>15040.600000000002</v>
      </c>
      <c r="AF48" s="298">
        <v>15137.300000000003</v>
      </c>
      <c r="AG48" s="298">
        <v>19232.925000000017</v>
      </c>
      <c r="AH48" s="298">
        <v>16678.987499999999</v>
      </c>
      <c r="AI48" s="298">
        <v>12352.000000000002</v>
      </c>
      <c r="AJ48" s="298">
        <v>16125.862500000001</v>
      </c>
      <c r="AK48" s="298">
        <v>12907.95</v>
      </c>
      <c r="AL48" s="298">
        <v>17520.762500000001</v>
      </c>
      <c r="AM48" s="298">
        <v>15852</v>
      </c>
      <c r="AN48" s="298">
        <v>15157.25</v>
      </c>
      <c r="AO48" s="298">
        <v>20072.5</v>
      </c>
      <c r="AP48" s="298">
        <v>18989.174999999999</v>
      </c>
      <c r="AQ48" s="298">
        <v>16263.999999999998</v>
      </c>
      <c r="AR48" s="298">
        <v>16366.999999999996</v>
      </c>
      <c r="AS48" s="298">
        <v>20793.375000000015</v>
      </c>
      <c r="AT48" s="298">
        <v>18057.139999999996</v>
      </c>
      <c r="AU48" s="298">
        <v>13390.826666666664</v>
      </c>
      <c r="AV48" s="298">
        <v>17505.53</v>
      </c>
      <c r="AW48" s="298">
        <v>14030.829999999998</v>
      </c>
      <c r="AX48" s="298">
        <v>19069.73333333333</v>
      </c>
      <c r="AY48" s="298">
        <v>17275.599999999999</v>
      </c>
      <c r="AZ48" s="298">
        <v>16539.373333333333</v>
      </c>
      <c r="BA48" s="298">
        <v>21930.166666666664</v>
      </c>
      <c r="BB48" s="298">
        <v>20772.12</v>
      </c>
      <c r="BC48" s="298">
        <v>17812.666666666668</v>
      </c>
      <c r="BD48" s="298">
        <v>17946.933333333334</v>
      </c>
      <c r="BE48" s="298">
        <v>22827.515000000021</v>
      </c>
      <c r="BF48" s="298">
        <v>19770.206249999999</v>
      </c>
      <c r="BG48" s="298">
        <v>14622.240000000003</v>
      </c>
      <c r="BH48" s="298">
        <v>19065.203750000004</v>
      </c>
      <c r="BI48" s="298">
        <v>15241.380000000003</v>
      </c>
      <c r="BJ48" s="298">
        <v>20662.128750000003</v>
      </c>
      <c r="BK48" s="298">
        <v>18671.000000000004</v>
      </c>
      <c r="BL48" s="298">
        <v>17830.835000000003</v>
      </c>
      <c r="BM48" s="298">
        <v>23584.5</v>
      </c>
      <c r="BN48" s="298">
        <v>22284.932500000003</v>
      </c>
      <c r="BO48" s="298">
        <v>19064.200000000004</v>
      </c>
      <c r="BP48" s="298">
        <v>19162.500000000004</v>
      </c>
      <c r="BQ48" s="298">
        <v>24316.760000000028</v>
      </c>
    </row>
    <row r="49" spans="1:69" ht="10.5">
      <c r="C49" s="77"/>
      <c r="J49" s="237"/>
      <c r="K49" s="237"/>
      <c r="L49" s="237"/>
      <c r="M49" s="237"/>
      <c r="N49" s="237"/>
      <c r="O49" s="237"/>
      <c r="P49" s="237"/>
      <c r="Q49" s="237"/>
      <c r="R49" s="237"/>
      <c r="S49" s="237"/>
      <c r="T49" s="237"/>
      <c r="U49" s="237"/>
      <c r="V49" s="237"/>
      <c r="W49" s="237"/>
      <c r="X49" s="237"/>
      <c r="Y49" s="237"/>
      <c r="Z49" s="237"/>
      <c r="AA49" s="237"/>
      <c r="AB49" s="237"/>
      <c r="AC49" s="237"/>
      <c r="AD49" s="237"/>
      <c r="AE49" s="237"/>
      <c r="AF49" s="237"/>
      <c r="AG49" s="237"/>
      <c r="AH49" s="237"/>
      <c r="AI49" s="237"/>
      <c r="AJ49" s="237"/>
      <c r="AK49" s="237"/>
      <c r="AL49" s="237"/>
      <c r="AM49" s="237"/>
      <c r="AN49" s="237"/>
      <c r="AO49" s="237"/>
      <c r="AP49" s="237"/>
      <c r="AQ49" s="237"/>
      <c r="AR49" s="237"/>
      <c r="AS49" s="237"/>
      <c r="AT49" s="237"/>
      <c r="AU49" s="237"/>
      <c r="AV49" s="237"/>
      <c r="AW49" s="237"/>
      <c r="AX49" s="237"/>
      <c r="AY49" s="237"/>
      <c r="AZ49" s="237"/>
      <c r="BA49" s="237"/>
      <c r="BB49" s="237"/>
      <c r="BC49" s="237"/>
      <c r="BD49" s="237"/>
      <c r="BE49" s="237"/>
      <c r="BF49" s="237"/>
      <c r="BG49" s="237"/>
      <c r="BH49" s="237"/>
      <c r="BI49" s="237"/>
      <c r="BJ49" s="237"/>
      <c r="BK49" s="237"/>
      <c r="BL49" s="237"/>
      <c r="BM49" s="237"/>
      <c r="BN49" s="237"/>
      <c r="BO49" s="237"/>
      <c r="BP49" s="237"/>
      <c r="BQ49" s="237"/>
    </row>
    <row r="51" spans="1:69" ht="12.75">
      <c r="B51" s="295" t="s">
        <v>322</v>
      </c>
    </row>
    <row r="53" spans="1:69" ht="10.5">
      <c r="C53" s="236" t="s">
        <v>229</v>
      </c>
      <c r="D53" s="236"/>
      <c r="E53" s="296"/>
      <c r="F53" s="296"/>
      <c r="J53" s="411">
        <v>6577.2</v>
      </c>
      <c r="K53" s="411">
        <v>9676.8000000000011</v>
      </c>
      <c r="L53" s="411">
        <v>18824.400000000001</v>
      </c>
      <c r="M53" s="411">
        <v>19958.400000000001</v>
      </c>
      <c r="N53" s="411">
        <v>33642</v>
      </c>
      <c r="O53" s="411">
        <v>36288</v>
      </c>
      <c r="P53" s="411">
        <v>40219.200000000004</v>
      </c>
      <c r="Q53" s="411">
        <v>60480</v>
      </c>
      <c r="R53" s="411">
        <v>63957.599999999999</v>
      </c>
      <c r="S53" s="411">
        <v>60480</v>
      </c>
      <c r="T53" s="411">
        <v>66528</v>
      </c>
      <c r="U53" s="411">
        <v>91627.200000000084</v>
      </c>
      <c r="V53" s="411">
        <v>90862.799999999988</v>
      </c>
      <c r="W53" s="411">
        <v>67328</v>
      </c>
      <c r="X53" s="411">
        <v>87946.8</v>
      </c>
      <c r="Y53" s="411">
        <v>70435.200000000012</v>
      </c>
      <c r="Z53" s="411">
        <v>95657.2</v>
      </c>
      <c r="AA53" s="411">
        <v>86592</v>
      </c>
      <c r="AB53" s="411">
        <v>82840</v>
      </c>
      <c r="AC53" s="411">
        <v>109760</v>
      </c>
      <c r="AD53" s="411">
        <v>103888.79999999999</v>
      </c>
      <c r="AE53" s="411">
        <v>89024</v>
      </c>
      <c r="AF53" s="411">
        <v>89632</v>
      </c>
      <c r="AG53" s="411">
        <v>113928.0000000001</v>
      </c>
      <c r="AH53" s="411">
        <v>98541.999999999985</v>
      </c>
      <c r="AI53" s="411">
        <v>72789.333333333328</v>
      </c>
      <c r="AJ53" s="411">
        <v>94785.999999999985</v>
      </c>
      <c r="AK53" s="411">
        <v>75679.999999999985</v>
      </c>
      <c r="AL53" s="411">
        <v>102468.66666666663</v>
      </c>
      <c r="AM53" s="411">
        <v>92479.999999999985</v>
      </c>
      <c r="AN53" s="411">
        <v>88210.666666666642</v>
      </c>
      <c r="AO53" s="411">
        <v>116533.33333333328</v>
      </c>
      <c r="AP53" s="411">
        <v>109979.99999999994</v>
      </c>
      <c r="AQ53" s="411">
        <v>93973.333333333285</v>
      </c>
      <c r="AR53" s="411">
        <v>94346.666666666628</v>
      </c>
      <c r="AS53" s="411">
        <v>119584.00000000003</v>
      </c>
      <c r="AT53" s="411">
        <v>104086.79999999993</v>
      </c>
      <c r="AU53" s="411">
        <v>77363.199999999953</v>
      </c>
      <c r="AV53" s="411">
        <v>101359.59999999995</v>
      </c>
      <c r="AW53" s="411">
        <v>81417.599999999962</v>
      </c>
      <c r="AX53" s="411">
        <v>110893.99999999993</v>
      </c>
      <c r="AY53" s="411">
        <v>100671.99999999996</v>
      </c>
      <c r="AZ53" s="411">
        <v>96580.799999999945</v>
      </c>
      <c r="BA53" s="411">
        <v>128319.99999999993</v>
      </c>
      <c r="BB53" s="411">
        <v>121786.39999999992</v>
      </c>
      <c r="BC53" s="411">
        <v>104639.99999999994</v>
      </c>
      <c r="BD53" s="411">
        <v>105631.99999999996</v>
      </c>
      <c r="BE53" s="411">
        <v>134612.80000000005</v>
      </c>
      <c r="BF53" s="411">
        <v>116777.19999999992</v>
      </c>
      <c r="BG53" s="411">
        <v>86510.933333333291</v>
      </c>
      <c r="BH53" s="411">
        <v>112979.59999999993</v>
      </c>
      <c r="BI53" s="411">
        <v>90463.999999999942</v>
      </c>
      <c r="BJ53" s="411">
        <v>122831.86666666655</v>
      </c>
      <c r="BK53" s="411">
        <v>111167.99999999991</v>
      </c>
      <c r="BL53" s="411">
        <v>106329.06666666659</v>
      </c>
      <c r="BM53" s="411">
        <v>140853.3333333332</v>
      </c>
      <c r="BN53" s="411">
        <v>133291.99999999988</v>
      </c>
      <c r="BO53" s="411">
        <v>114197.33333333323</v>
      </c>
      <c r="BP53" s="411">
        <v>114954.66666666657</v>
      </c>
      <c r="BQ53" s="411">
        <v>146086.39999999997</v>
      </c>
    </row>
    <row r="54" spans="1:69" ht="10.5">
      <c r="C54" s="236" t="s">
        <v>230</v>
      </c>
      <c r="D54" s="236"/>
      <c r="E54" s="296"/>
      <c r="F54" s="296"/>
      <c r="J54" s="412">
        <v>10657.499999999998</v>
      </c>
      <c r="K54" s="412">
        <v>15679.999999999998</v>
      </c>
      <c r="L54" s="412">
        <v>30502.500000000004</v>
      </c>
      <c r="M54" s="412">
        <v>32339.999999999996</v>
      </c>
      <c r="N54" s="412">
        <v>54512.499999999993</v>
      </c>
      <c r="O54" s="412">
        <v>58799.999999999993</v>
      </c>
      <c r="P54" s="412">
        <v>65169.999999999985</v>
      </c>
      <c r="Q54" s="412">
        <v>97999.999999999985</v>
      </c>
      <c r="R54" s="412">
        <v>103634.99999999997</v>
      </c>
      <c r="S54" s="412">
        <v>97999.999999999985</v>
      </c>
      <c r="T54" s="412">
        <v>107799.99999999999</v>
      </c>
      <c r="U54" s="412">
        <v>148470.00000000012</v>
      </c>
      <c r="V54" s="412">
        <v>147134.39999999999</v>
      </c>
      <c r="W54" s="412">
        <v>108953.59999999999</v>
      </c>
      <c r="X54" s="412">
        <v>142228.79999999999</v>
      </c>
      <c r="Y54" s="412">
        <v>113836.79999999996</v>
      </c>
      <c r="Z54" s="412">
        <v>154503.99999999997</v>
      </c>
      <c r="AA54" s="412">
        <v>139775.99999999994</v>
      </c>
      <c r="AB54" s="412">
        <v>133638.39999999994</v>
      </c>
      <c r="AC54" s="412">
        <v>176959.99999999994</v>
      </c>
      <c r="AD54" s="412">
        <v>167395.19999999992</v>
      </c>
      <c r="AE54" s="412">
        <v>143359.99999999994</v>
      </c>
      <c r="AF54" s="412">
        <v>144255.99999999991</v>
      </c>
      <c r="AG54" s="412">
        <v>183254.40000000005</v>
      </c>
      <c r="AH54" s="412">
        <v>158505.2999999999</v>
      </c>
      <c r="AI54" s="412">
        <v>117081.59999999992</v>
      </c>
      <c r="AJ54" s="412">
        <v>152462.69999999992</v>
      </c>
      <c r="AK54" s="412">
        <v>121730.39999999994</v>
      </c>
      <c r="AL54" s="412">
        <v>164819.09999999989</v>
      </c>
      <c r="AM54" s="412">
        <v>148751.99999999988</v>
      </c>
      <c r="AN54" s="412">
        <v>141884.39999999991</v>
      </c>
      <c r="AO54" s="412">
        <v>187439.99999999988</v>
      </c>
      <c r="AP54" s="412">
        <v>176898.59999999989</v>
      </c>
      <c r="AQ54" s="412">
        <v>151151.99999999988</v>
      </c>
      <c r="AR54" s="412">
        <v>151751.99999999988</v>
      </c>
      <c r="AS54" s="412">
        <v>192344.40000000005</v>
      </c>
      <c r="AT54" s="412">
        <v>166778.99999999991</v>
      </c>
      <c r="AU54" s="412">
        <v>123494.39999999994</v>
      </c>
      <c r="AV54" s="412">
        <v>161202.59999999992</v>
      </c>
      <c r="AW54" s="412">
        <v>129016.79999999993</v>
      </c>
      <c r="AX54" s="412">
        <v>175098.59999999989</v>
      </c>
      <c r="AY54" s="412">
        <v>158399.99999999991</v>
      </c>
      <c r="AZ54" s="412">
        <v>151437.59999999992</v>
      </c>
      <c r="BA54" s="412">
        <v>200519.99999999988</v>
      </c>
      <c r="BB54" s="412">
        <v>189673.1999999999</v>
      </c>
      <c r="BC54" s="412">
        <v>162431.99999999988</v>
      </c>
      <c r="BD54" s="412">
        <v>163439.99999999991</v>
      </c>
      <c r="BE54" s="412">
        <v>207615.60000000009</v>
      </c>
      <c r="BF54" s="412">
        <v>179576.69999999987</v>
      </c>
      <c r="BG54" s="412">
        <v>132646.39999999991</v>
      </c>
      <c r="BH54" s="412">
        <v>172731.2999999999</v>
      </c>
      <c r="BI54" s="412">
        <v>137913.59999999989</v>
      </c>
      <c r="BJ54" s="412">
        <v>186730.89999999985</v>
      </c>
      <c r="BK54" s="412">
        <v>168527.99999999985</v>
      </c>
      <c r="BL54" s="412">
        <v>160747.59999999986</v>
      </c>
      <c r="BM54" s="412">
        <v>212359.99999999983</v>
      </c>
      <c r="BN54" s="412">
        <v>200417.39999999979</v>
      </c>
      <c r="BO54" s="412">
        <v>171247.99999999985</v>
      </c>
      <c r="BP54" s="412">
        <v>171927.99999999983</v>
      </c>
      <c r="BQ54" s="412">
        <v>217917.59999999998</v>
      </c>
    </row>
    <row r="55" spans="1:69" ht="10.5">
      <c r="C55" s="236" t="s">
        <v>231</v>
      </c>
      <c r="D55" s="236"/>
      <c r="E55" s="296"/>
      <c r="F55" s="296"/>
      <c r="J55" s="412">
        <v>4871.9999999999991</v>
      </c>
      <c r="K55" s="412">
        <v>7168.0000000000009</v>
      </c>
      <c r="L55" s="412">
        <v>13944</v>
      </c>
      <c r="M55" s="412">
        <v>14784</v>
      </c>
      <c r="N55" s="412">
        <v>24920</v>
      </c>
      <c r="O55" s="412">
        <v>26880</v>
      </c>
      <c r="P55" s="412">
        <v>29792</v>
      </c>
      <c r="Q55" s="412">
        <v>44800</v>
      </c>
      <c r="R55" s="412">
        <v>47376</v>
      </c>
      <c r="S55" s="412">
        <v>44800</v>
      </c>
      <c r="T55" s="412">
        <v>49280</v>
      </c>
      <c r="U55" s="412">
        <v>67872.000000000058</v>
      </c>
      <c r="V55" s="412">
        <v>73687.1875</v>
      </c>
      <c r="W55" s="412">
        <v>54653.333333333343</v>
      </c>
      <c r="X55" s="412">
        <v>71457.812500000029</v>
      </c>
      <c r="Y55" s="412">
        <v>57282.500000000015</v>
      </c>
      <c r="Z55" s="412">
        <v>77865.729166666686</v>
      </c>
      <c r="AA55" s="412">
        <v>70550.000000000029</v>
      </c>
      <c r="AB55" s="412">
        <v>67552.916666666686</v>
      </c>
      <c r="AC55" s="412">
        <v>89583.333333333372</v>
      </c>
      <c r="AD55" s="412">
        <v>84864.375000000044</v>
      </c>
      <c r="AE55" s="412">
        <v>72783.333333333372</v>
      </c>
      <c r="AF55" s="412">
        <v>73341.666666666715</v>
      </c>
      <c r="AG55" s="412">
        <v>93298.750000000131</v>
      </c>
      <c r="AH55" s="412">
        <v>80855.625000000044</v>
      </c>
      <c r="AI55" s="412">
        <v>59840.000000000044</v>
      </c>
      <c r="AJ55" s="412">
        <v>78071.875000000058</v>
      </c>
      <c r="AK55" s="412">
        <v>62452.500000000044</v>
      </c>
      <c r="AL55" s="412">
        <v>84716.875000000044</v>
      </c>
      <c r="AM55" s="412">
        <v>76600.000000000044</v>
      </c>
      <c r="AN55" s="412">
        <v>73197.500000000029</v>
      </c>
      <c r="AO55" s="412">
        <v>96875.000000000058</v>
      </c>
      <c r="AP55" s="412">
        <v>91591.250000000058</v>
      </c>
      <c r="AQ55" s="412">
        <v>78400.000000000044</v>
      </c>
      <c r="AR55" s="412">
        <v>78850.000000000044</v>
      </c>
      <c r="AS55" s="412">
        <v>100116.25000000015</v>
      </c>
      <c r="AT55" s="412">
        <v>87271.875000000044</v>
      </c>
      <c r="AU55" s="412">
        <v>64960.000000000036</v>
      </c>
      <c r="AV55" s="412">
        <v>85230.625000000058</v>
      </c>
      <c r="AW55" s="412">
        <v>68557.500000000044</v>
      </c>
      <c r="AX55" s="412">
        <v>93505.625000000058</v>
      </c>
      <c r="AY55" s="412">
        <v>85000.000000000044</v>
      </c>
      <c r="AZ55" s="412">
        <v>81652.500000000044</v>
      </c>
      <c r="BA55" s="412">
        <v>108625.00000000004</v>
      </c>
      <c r="BB55" s="412">
        <v>103223.75000000006</v>
      </c>
      <c r="BC55" s="412">
        <v>88800.000000000044</v>
      </c>
      <c r="BD55" s="412">
        <v>89750.000000000044</v>
      </c>
      <c r="BE55" s="412">
        <v>114508.75000000015</v>
      </c>
      <c r="BF55" s="412">
        <v>99044.062500000044</v>
      </c>
      <c r="BG55" s="412">
        <v>73160.000000000029</v>
      </c>
      <c r="BH55" s="412">
        <v>95268.437500000044</v>
      </c>
      <c r="BI55" s="412">
        <v>76065.000000000044</v>
      </c>
      <c r="BJ55" s="412">
        <v>102989.68750000006</v>
      </c>
      <c r="BK55" s="412">
        <v>92950.000000000044</v>
      </c>
      <c r="BL55" s="412">
        <v>88658.750000000044</v>
      </c>
      <c r="BM55" s="412">
        <v>117125.00000000004</v>
      </c>
      <c r="BN55" s="412">
        <v>110538.12500000006</v>
      </c>
      <c r="BO55" s="412">
        <v>94450.000000000044</v>
      </c>
      <c r="BP55" s="412">
        <v>94825.000000000044</v>
      </c>
      <c r="BQ55" s="412">
        <v>120190.00000000017</v>
      </c>
    </row>
    <row r="56" spans="1:69" ht="10.5">
      <c r="C56" s="236" t="s">
        <v>232</v>
      </c>
      <c r="D56" s="236"/>
      <c r="E56" s="296"/>
      <c r="F56" s="296"/>
      <c r="J56" s="412">
        <v>12179.999999999998</v>
      </c>
      <c r="K56" s="412">
        <v>17920</v>
      </c>
      <c r="L56" s="412">
        <v>34860</v>
      </c>
      <c r="M56" s="412">
        <v>36960</v>
      </c>
      <c r="N56" s="412">
        <v>62299.999999999985</v>
      </c>
      <c r="O56" s="412">
        <v>67200</v>
      </c>
      <c r="P56" s="412">
        <v>74480</v>
      </c>
      <c r="Q56" s="412">
        <v>112000</v>
      </c>
      <c r="R56" s="412">
        <v>118439.99999999999</v>
      </c>
      <c r="S56" s="412">
        <v>112000</v>
      </c>
      <c r="T56" s="412">
        <v>123200</v>
      </c>
      <c r="U56" s="412">
        <v>169680.00000000015</v>
      </c>
      <c r="V56" s="412">
        <v>176557.8</v>
      </c>
      <c r="W56" s="412">
        <v>130739.2</v>
      </c>
      <c r="X56" s="412">
        <v>170664.60000000003</v>
      </c>
      <c r="Y56" s="412">
        <v>136593.60000000003</v>
      </c>
      <c r="Z56" s="412">
        <v>185387.00000000003</v>
      </c>
      <c r="AA56" s="412">
        <v>167712.00000000006</v>
      </c>
      <c r="AB56" s="412">
        <v>160344.80000000005</v>
      </c>
      <c r="AC56" s="412">
        <v>212320.00000000006</v>
      </c>
      <c r="AD56" s="412">
        <v>200840.40000000005</v>
      </c>
      <c r="AE56" s="412">
        <v>172000.00000000006</v>
      </c>
      <c r="AF56" s="412">
        <v>173072.00000000009</v>
      </c>
      <c r="AG56" s="412">
        <v>219856.80000000031</v>
      </c>
      <c r="AH56" s="412">
        <v>191086.80000000008</v>
      </c>
      <c r="AI56" s="412">
        <v>141824.00000000006</v>
      </c>
      <c r="AJ56" s="412">
        <v>185554.80000000008</v>
      </c>
      <c r="AK56" s="412">
        <v>148843.20000000004</v>
      </c>
      <c r="AL56" s="412">
        <v>202457.20000000004</v>
      </c>
      <c r="AM56" s="412">
        <v>183552.00000000006</v>
      </c>
      <c r="AN56" s="412">
        <v>175864.00000000003</v>
      </c>
      <c r="AO56" s="412">
        <v>233360.00000000003</v>
      </c>
      <c r="AP56" s="412">
        <v>221200.80000000002</v>
      </c>
      <c r="AQ56" s="412">
        <v>189824</v>
      </c>
      <c r="AR56" s="412">
        <v>191392</v>
      </c>
      <c r="AS56" s="412">
        <v>243612.0000000002</v>
      </c>
      <c r="AT56" s="412">
        <v>211209.89999999997</v>
      </c>
      <c r="AU56" s="412">
        <v>156377.59999999998</v>
      </c>
      <c r="AV56" s="412">
        <v>204105.30000000002</v>
      </c>
      <c r="AW56" s="412">
        <v>163336.80000000002</v>
      </c>
      <c r="AX56" s="412">
        <v>221654.5</v>
      </c>
      <c r="AY56" s="412">
        <v>200496.00000000006</v>
      </c>
      <c r="AZ56" s="412">
        <v>191664.40000000005</v>
      </c>
      <c r="BA56" s="412">
        <v>253760.00000000009</v>
      </c>
      <c r="BB56" s="412">
        <v>240010.2000000001</v>
      </c>
      <c r="BC56" s="412">
        <v>205520.00000000012</v>
      </c>
      <c r="BD56" s="412">
        <v>206776.00000000012</v>
      </c>
      <c r="BE56" s="412">
        <v>262640.40000000037</v>
      </c>
      <c r="BF56" s="412">
        <v>227679.00000000012</v>
      </c>
      <c r="BG56" s="412">
        <v>168550.40000000014</v>
      </c>
      <c r="BH56" s="412">
        <v>219966.60000000021</v>
      </c>
      <c r="BI56" s="412">
        <v>176008.80000000016</v>
      </c>
      <c r="BJ56" s="412">
        <v>238822.60000000021</v>
      </c>
      <c r="BK56" s="412">
        <v>216000.00000000023</v>
      </c>
      <c r="BL56" s="412">
        <v>206461.60000000021</v>
      </c>
      <c r="BM56" s="412">
        <v>273320.00000000029</v>
      </c>
      <c r="BN56" s="412">
        <v>258481.2000000003</v>
      </c>
      <c r="BO56" s="412">
        <v>221312.00000000029</v>
      </c>
      <c r="BP56" s="412">
        <v>222640.00000000029</v>
      </c>
      <c r="BQ56" s="412">
        <v>282759.60000000068</v>
      </c>
    </row>
    <row r="57" spans="1:69" ht="10.5">
      <c r="C57" s="371" t="s">
        <v>233</v>
      </c>
      <c r="D57" s="371"/>
      <c r="E57" s="372"/>
      <c r="F57" s="372"/>
      <c r="J57" s="413">
        <v>7829.9999999999991</v>
      </c>
      <c r="K57" s="413">
        <v>11519.999999999998</v>
      </c>
      <c r="L57" s="413">
        <v>22410</v>
      </c>
      <c r="M57" s="413">
        <v>23759.999999999996</v>
      </c>
      <c r="N57" s="413">
        <v>40049.999999999993</v>
      </c>
      <c r="O57" s="413">
        <v>43199.999999999985</v>
      </c>
      <c r="P57" s="413">
        <v>47879.999999999978</v>
      </c>
      <c r="Q57" s="413">
        <v>71999.999999999985</v>
      </c>
      <c r="R57" s="413">
        <v>76139.999999999971</v>
      </c>
      <c r="S57" s="413">
        <v>71999.999999999971</v>
      </c>
      <c r="T57" s="413">
        <v>79199.999999999971</v>
      </c>
      <c r="U57" s="413">
        <v>109080.00000000006</v>
      </c>
      <c r="V57" s="413">
        <v>105063.37499999996</v>
      </c>
      <c r="W57" s="413">
        <v>77775.999999999971</v>
      </c>
      <c r="X57" s="413">
        <v>101498.62499999999</v>
      </c>
      <c r="Y57" s="413">
        <v>81212.999999999971</v>
      </c>
      <c r="Z57" s="413">
        <v>110193.12499999999</v>
      </c>
      <c r="AA57" s="413">
        <v>99659.999999999985</v>
      </c>
      <c r="AB57" s="413">
        <v>95256.499999999985</v>
      </c>
      <c r="AC57" s="413">
        <v>126100</v>
      </c>
      <c r="AD57" s="413">
        <v>119250.75</v>
      </c>
      <c r="AE57" s="413">
        <v>102100</v>
      </c>
      <c r="AF57" s="413">
        <v>102710.00000000001</v>
      </c>
      <c r="AG57" s="413">
        <v>130441.50000000013</v>
      </c>
      <c r="AH57" s="413">
        <v>113306.62500000001</v>
      </c>
      <c r="AI57" s="413">
        <v>84048.000000000015</v>
      </c>
      <c r="AJ57" s="413">
        <v>109902.37500000003</v>
      </c>
      <c r="AK57" s="413">
        <v>88110.000000000015</v>
      </c>
      <c r="AL57" s="413">
        <v>119782.87500000001</v>
      </c>
      <c r="AM57" s="413">
        <v>108540.00000000001</v>
      </c>
      <c r="AN57" s="413">
        <v>103939.5</v>
      </c>
      <c r="AO57" s="413">
        <v>137850.00000000003</v>
      </c>
      <c r="AP57" s="413">
        <v>130601.25</v>
      </c>
      <c r="AQ57" s="413">
        <v>112020</v>
      </c>
      <c r="AR57" s="413">
        <v>112890.00000000001</v>
      </c>
      <c r="AS57" s="413">
        <v>143622.00000000017</v>
      </c>
      <c r="AT57" s="413">
        <v>124986.375</v>
      </c>
      <c r="AU57" s="413">
        <v>92880</v>
      </c>
      <c r="AV57" s="413">
        <v>121667.62500000001</v>
      </c>
      <c r="AW57" s="413">
        <v>97713.000000000015</v>
      </c>
      <c r="AX57" s="413">
        <v>133066.125</v>
      </c>
      <c r="AY57" s="413">
        <v>120780.00000000001</v>
      </c>
      <c r="AZ57" s="413">
        <v>115852.50000000001</v>
      </c>
      <c r="BA57" s="413">
        <v>153900</v>
      </c>
      <c r="BB57" s="413">
        <v>146040.75</v>
      </c>
      <c r="BC57" s="413">
        <v>125459.99999999999</v>
      </c>
      <c r="BD57" s="413">
        <v>126630</v>
      </c>
      <c r="BE57" s="413">
        <v>161347.50000000015</v>
      </c>
      <c r="BF57" s="413">
        <v>139558.875</v>
      </c>
      <c r="BG57" s="413">
        <v>103088.00000000001</v>
      </c>
      <c r="BH57" s="413">
        <v>134242.12500000003</v>
      </c>
      <c r="BI57" s="413">
        <v>107184.00000000004</v>
      </c>
      <c r="BJ57" s="413">
        <v>145125.62500000003</v>
      </c>
      <c r="BK57" s="413">
        <v>130980.00000000004</v>
      </c>
      <c r="BL57" s="413">
        <v>124934.50000000004</v>
      </c>
      <c r="BM57" s="413">
        <v>165050.00000000009</v>
      </c>
      <c r="BN57" s="413">
        <v>155769.75000000009</v>
      </c>
      <c r="BO57" s="413">
        <v>133100.00000000009</v>
      </c>
      <c r="BP57" s="413">
        <v>133630.00000000009</v>
      </c>
      <c r="BQ57" s="413">
        <v>169377.00000000029</v>
      </c>
    </row>
    <row r="58" spans="1:69" ht="1.9" customHeight="1">
      <c r="A58" s="210"/>
      <c r="B58" s="210"/>
      <c r="C58" s="212"/>
      <c r="D58" s="212"/>
      <c r="E58" s="210"/>
      <c r="F58" s="210"/>
      <c r="G58" s="210"/>
      <c r="H58" s="210"/>
      <c r="I58" s="210"/>
      <c r="J58" s="299"/>
      <c r="K58" s="299"/>
      <c r="L58" s="299"/>
      <c r="M58" s="299"/>
      <c r="N58" s="299"/>
      <c r="O58" s="299"/>
      <c r="P58" s="299"/>
      <c r="Q58" s="299"/>
      <c r="R58" s="299"/>
      <c r="S58" s="299"/>
      <c r="T58" s="299"/>
      <c r="U58" s="299"/>
      <c r="V58" s="299"/>
      <c r="W58" s="299"/>
      <c r="X58" s="299"/>
      <c r="Y58" s="299"/>
      <c r="Z58" s="299"/>
      <c r="AA58" s="299"/>
      <c r="AB58" s="299"/>
      <c r="AC58" s="299"/>
      <c r="AD58" s="299"/>
      <c r="AE58" s="299"/>
      <c r="AF58" s="299"/>
      <c r="AG58" s="299"/>
      <c r="AH58" s="299"/>
      <c r="AI58" s="299"/>
      <c r="AJ58" s="299"/>
      <c r="AK58" s="299"/>
      <c r="AL58" s="299"/>
      <c r="AM58" s="299"/>
      <c r="AN58" s="299"/>
      <c r="AO58" s="299"/>
      <c r="AP58" s="299"/>
      <c r="AQ58" s="299"/>
      <c r="AR58" s="299"/>
      <c r="AS58" s="299"/>
      <c r="AT58" s="299"/>
      <c r="AU58" s="299"/>
      <c r="AV58" s="299"/>
      <c r="AW58" s="299"/>
      <c r="AX58" s="299"/>
      <c r="AY58" s="299"/>
      <c r="AZ58" s="299"/>
      <c r="BA58" s="299"/>
      <c r="BB58" s="299"/>
      <c r="BC58" s="299"/>
      <c r="BD58" s="299"/>
      <c r="BE58" s="299"/>
      <c r="BF58" s="299"/>
      <c r="BG58" s="299"/>
      <c r="BH58" s="299"/>
      <c r="BI58" s="299"/>
      <c r="BJ58" s="299"/>
      <c r="BK58" s="299"/>
      <c r="BL58" s="299"/>
      <c r="BM58" s="299"/>
      <c r="BN58" s="299"/>
      <c r="BO58" s="299"/>
      <c r="BP58" s="299"/>
      <c r="BQ58" s="299"/>
    </row>
    <row r="59" spans="1:69" ht="10.5">
      <c r="C59" s="77" t="s">
        <v>323</v>
      </c>
      <c r="J59" s="298">
        <v>42116.7</v>
      </c>
      <c r="K59" s="298">
        <v>61964.800000000003</v>
      </c>
      <c r="L59" s="298">
        <v>120540.90000000001</v>
      </c>
      <c r="M59" s="298">
        <v>127802.4</v>
      </c>
      <c r="N59" s="298">
        <v>215424.5</v>
      </c>
      <c r="O59" s="298">
        <v>232368</v>
      </c>
      <c r="P59" s="298">
        <v>257541.19999999995</v>
      </c>
      <c r="Q59" s="298">
        <v>387280</v>
      </c>
      <c r="R59" s="298">
        <v>409548.6</v>
      </c>
      <c r="S59" s="298">
        <v>387280</v>
      </c>
      <c r="T59" s="298">
        <v>426008</v>
      </c>
      <c r="U59" s="298">
        <v>586729.20000000042</v>
      </c>
      <c r="V59" s="298">
        <v>593305.56249999988</v>
      </c>
      <c r="W59" s="298">
        <v>439450.1333333333</v>
      </c>
      <c r="X59" s="298">
        <v>573796.63749999995</v>
      </c>
      <c r="Y59" s="298">
        <v>459361.1</v>
      </c>
      <c r="Z59" s="298">
        <v>623607.0541666667</v>
      </c>
      <c r="AA59" s="298">
        <v>564290</v>
      </c>
      <c r="AB59" s="298">
        <v>539632.6166666667</v>
      </c>
      <c r="AC59" s="298">
        <v>714723.33333333337</v>
      </c>
      <c r="AD59" s="298">
        <v>676239.52500000002</v>
      </c>
      <c r="AE59" s="298">
        <v>579267.33333333337</v>
      </c>
      <c r="AF59" s="298">
        <v>583011.66666666674</v>
      </c>
      <c r="AG59" s="298">
        <v>740779.45000000065</v>
      </c>
      <c r="AH59" s="298">
        <v>642296.35</v>
      </c>
      <c r="AI59" s="298">
        <v>475582.93333333335</v>
      </c>
      <c r="AJ59" s="298">
        <v>620777.75</v>
      </c>
      <c r="AK59" s="298">
        <v>496816.1</v>
      </c>
      <c r="AL59" s="298">
        <v>674244.71666666656</v>
      </c>
      <c r="AM59" s="298">
        <v>609924</v>
      </c>
      <c r="AN59" s="298">
        <v>583096.06666666653</v>
      </c>
      <c r="AO59" s="298">
        <v>772058.33333333326</v>
      </c>
      <c r="AP59" s="298">
        <v>730271.89999999991</v>
      </c>
      <c r="AQ59" s="298">
        <v>625369.33333333326</v>
      </c>
      <c r="AR59" s="298">
        <v>629230.66666666663</v>
      </c>
      <c r="AS59" s="298">
        <v>799278.65000000061</v>
      </c>
      <c r="AT59" s="298">
        <v>694333.94999999984</v>
      </c>
      <c r="AU59" s="298">
        <v>515075.1999999999</v>
      </c>
      <c r="AV59" s="298">
        <v>673565.74999999988</v>
      </c>
      <c r="AW59" s="298">
        <v>540041.69999999995</v>
      </c>
      <c r="AX59" s="298">
        <v>734218.84999999986</v>
      </c>
      <c r="AY59" s="298">
        <v>665348</v>
      </c>
      <c r="AZ59" s="298">
        <v>637187.79999999993</v>
      </c>
      <c r="BA59" s="298">
        <v>845125</v>
      </c>
      <c r="BB59" s="298">
        <v>800734.29999999993</v>
      </c>
      <c r="BC59" s="298">
        <v>686852</v>
      </c>
      <c r="BD59" s="298">
        <v>692228</v>
      </c>
      <c r="BE59" s="298">
        <v>880725.05000000075</v>
      </c>
      <c r="BF59" s="298">
        <v>762635.83749999991</v>
      </c>
      <c r="BG59" s="298">
        <v>563955.7333333334</v>
      </c>
      <c r="BH59" s="298">
        <v>735188.06250000012</v>
      </c>
      <c r="BI59" s="298">
        <v>587635.4</v>
      </c>
      <c r="BJ59" s="298">
        <v>796500.6791666667</v>
      </c>
      <c r="BK59" s="298">
        <v>719626</v>
      </c>
      <c r="BL59" s="298">
        <v>687131.51666666672</v>
      </c>
      <c r="BM59" s="298">
        <v>908708.33333333349</v>
      </c>
      <c r="BN59" s="298">
        <v>858498.47500000021</v>
      </c>
      <c r="BO59" s="298">
        <v>734307.3333333336</v>
      </c>
      <c r="BP59" s="298">
        <v>737977.66666666686</v>
      </c>
      <c r="BQ59" s="298">
        <v>936330.60000000102</v>
      </c>
    </row>
    <row r="62" spans="1:69" ht="12.75">
      <c r="B62" s="295" t="s">
        <v>252</v>
      </c>
    </row>
    <row r="64" spans="1:69" ht="10.5">
      <c r="C64" s="236" t="s">
        <v>215</v>
      </c>
      <c r="D64" s="236"/>
      <c r="E64" s="296"/>
      <c r="F64" s="296"/>
      <c r="J64" s="367">
        <v>1</v>
      </c>
      <c r="K64" s="368">
        <v>1</v>
      </c>
      <c r="L64" s="368">
        <v>1</v>
      </c>
      <c r="M64" s="368">
        <v>1</v>
      </c>
      <c r="N64" s="368">
        <v>1</v>
      </c>
      <c r="O64" s="368">
        <v>1</v>
      </c>
      <c r="P64" s="368">
        <v>1</v>
      </c>
      <c r="Q64" s="368">
        <v>1</v>
      </c>
      <c r="R64" s="368">
        <v>1</v>
      </c>
      <c r="S64" s="368">
        <v>1</v>
      </c>
      <c r="T64" s="368">
        <v>1</v>
      </c>
      <c r="U64" s="368">
        <v>1</v>
      </c>
      <c r="V64" s="368">
        <v>1</v>
      </c>
      <c r="W64" s="368">
        <v>1</v>
      </c>
      <c r="X64" s="368">
        <v>1</v>
      </c>
      <c r="Y64" s="368">
        <v>1</v>
      </c>
      <c r="Z64" s="368">
        <v>1</v>
      </c>
      <c r="AA64" s="368">
        <v>1</v>
      </c>
      <c r="AB64" s="368">
        <v>1</v>
      </c>
      <c r="AC64" s="368">
        <v>1</v>
      </c>
      <c r="AD64" s="368">
        <v>1</v>
      </c>
      <c r="AE64" s="368">
        <v>1</v>
      </c>
      <c r="AF64" s="368">
        <v>1</v>
      </c>
      <c r="AG64" s="368">
        <v>1</v>
      </c>
      <c r="AH64" s="368">
        <v>1</v>
      </c>
      <c r="AI64" s="368">
        <v>1</v>
      </c>
      <c r="AJ64" s="368">
        <v>1</v>
      </c>
      <c r="AK64" s="368">
        <v>1</v>
      </c>
      <c r="AL64" s="368">
        <v>1</v>
      </c>
      <c r="AM64" s="368">
        <v>1</v>
      </c>
      <c r="AN64" s="368">
        <v>1</v>
      </c>
      <c r="AO64" s="368">
        <v>1</v>
      </c>
      <c r="AP64" s="368">
        <v>1</v>
      </c>
      <c r="AQ64" s="368">
        <v>1</v>
      </c>
      <c r="AR64" s="368">
        <v>1</v>
      </c>
      <c r="AS64" s="368">
        <v>1</v>
      </c>
      <c r="AT64" s="368">
        <v>1</v>
      </c>
      <c r="AU64" s="368">
        <v>1</v>
      </c>
      <c r="AV64" s="368">
        <v>1</v>
      </c>
      <c r="AW64" s="368">
        <v>1</v>
      </c>
      <c r="AX64" s="368">
        <v>1</v>
      </c>
      <c r="AY64" s="368">
        <v>1</v>
      </c>
      <c r="AZ64" s="368">
        <v>1</v>
      </c>
      <c r="BA64" s="368">
        <v>1</v>
      </c>
      <c r="BB64" s="368">
        <v>1</v>
      </c>
      <c r="BC64" s="368">
        <v>1</v>
      </c>
      <c r="BD64" s="368">
        <v>1</v>
      </c>
      <c r="BE64" s="368">
        <v>1</v>
      </c>
      <c r="BF64" s="368">
        <v>1</v>
      </c>
      <c r="BG64" s="368">
        <v>1</v>
      </c>
      <c r="BH64" s="368">
        <v>1</v>
      </c>
      <c r="BI64" s="368">
        <v>1</v>
      </c>
      <c r="BJ64" s="368">
        <v>1</v>
      </c>
      <c r="BK64" s="368">
        <v>1</v>
      </c>
      <c r="BL64" s="368">
        <v>1</v>
      </c>
      <c r="BM64" s="368">
        <v>1</v>
      </c>
      <c r="BN64" s="368">
        <v>1</v>
      </c>
      <c r="BO64" s="368">
        <v>1</v>
      </c>
      <c r="BP64" s="368">
        <v>1</v>
      </c>
      <c r="BQ64" s="368">
        <v>1</v>
      </c>
    </row>
    <row r="65" spans="3:69" ht="10.5">
      <c r="C65" s="236" t="s">
        <v>216</v>
      </c>
      <c r="D65" s="236"/>
      <c r="E65" s="296"/>
      <c r="F65" s="296"/>
      <c r="J65" s="367">
        <v>2</v>
      </c>
      <c r="K65" s="368">
        <v>2</v>
      </c>
      <c r="L65" s="368">
        <v>2</v>
      </c>
      <c r="M65" s="368">
        <v>2</v>
      </c>
      <c r="N65" s="368">
        <v>2</v>
      </c>
      <c r="O65" s="368">
        <v>2</v>
      </c>
      <c r="P65" s="368">
        <v>2</v>
      </c>
      <c r="Q65" s="368">
        <v>2</v>
      </c>
      <c r="R65" s="368">
        <v>2</v>
      </c>
      <c r="S65" s="368">
        <v>2</v>
      </c>
      <c r="T65" s="368">
        <v>2</v>
      </c>
      <c r="U65" s="368">
        <v>2</v>
      </c>
      <c r="V65" s="368">
        <v>2</v>
      </c>
      <c r="W65" s="368">
        <v>2</v>
      </c>
      <c r="X65" s="368">
        <v>2</v>
      </c>
      <c r="Y65" s="368">
        <v>2</v>
      </c>
      <c r="Z65" s="368">
        <v>2</v>
      </c>
      <c r="AA65" s="368">
        <v>2</v>
      </c>
      <c r="AB65" s="368">
        <v>2</v>
      </c>
      <c r="AC65" s="368">
        <v>2</v>
      </c>
      <c r="AD65" s="368">
        <v>2</v>
      </c>
      <c r="AE65" s="368">
        <v>2</v>
      </c>
      <c r="AF65" s="368">
        <v>2</v>
      </c>
      <c r="AG65" s="368">
        <v>2</v>
      </c>
      <c r="AH65" s="368">
        <v>3</v>
      </c>
      <c r="AI65" s="368">
        <v>3</v>
      </c>
      <c r="AJ65" s="368">
        <v>3</v>
      </c>
      <c r="AK65" s="368">
        <v>3</v>
      </c>
      <c r="AL65" s="368">
        <v>3</v>
      </c>
      <c r="AM65" s="368">
        <v>3</v>
      </c>
      <c r="AN65" s="368">
        <v>3</v>
      </c>
      <c r="AO65" s="368">
        <v>3</v>
      </c>
      <c r="AP65" s="368">
        <v>3</v>
      </c>
      <c r="AQ65" s="368">
        <v>3</v>
      </c>
      <c r="AR65" s="368">
        <v>3</v>
      </c>
      <c r="AS65" s="368">
        <v>3</v>
      </c>
      <c r="AT65" s="368">
        <v>3</v>
      </c>
      <c r="AU65" s="368">
        <v>3</v>
      </c>
      <c r="AV65" s="368">
        <v>3</v>
      </c>
      <c r="AW65" s="368">
        <v>3</v>
      </c>
      <c r="AX65" s="368">
        <v>3</v>
      </c>
      <c r="AY65" s="368">
        <v>3</v>
      </c>
      <c r="AZ65" s="368">
        <v>3</v>
      </c>
      <c r="BA65" s="368">
        <v>3</v>
      </c>
      <c r="BB65" s="368">
        <v>3</v>
      </c>
      <c r="BC65" s="368">
        <v>3</v>
      </c>
      <c r="BD65" s="368">
        <v>3</v>
      </c>
      <c r="BE65" s="368">
        <v>3</v>
      </c>
      <c r="BF65" s="368">
        <v>4</v>
      </c>
      <c r="BG65" s="368">
        <v>4</v>
      </c>
      <c r="BH65" s="368">
        <v>4</v>
      </c>
      <c r="BI65" s="368">
        <v>4</v>
      </c>
      <c r="BJ65" s="368">
        <v>4</v>
      </c>
      <c r="BK65" s="368">
        <v>4</v>
      </c>
      <c r="BL65" s="368">
        <v>4</v>
      </c>
      <c r="BM65" s="368">
        <v>4</v>
      </c>
      <c r="BN65" s="368">
        <v>4</v>
      </c>
      <c r="BO65" s="368">
        <v>4</v>
      </c>
      <c r="BP65" s="368">
        <v>4</v>
      </c>
      <c r="BQ65" s="368">
        <v>4</v>
      </c>
    </row>
    <row r="66" spans="3:69" ht="10.5">
      <c r="C66" s="236" t="s">
        <v>217</v>
      </c>
      <c r="D66" s="236"/>
      <c r="E66" s="296"/>
      <c r="F66" s="296"/>
      <c r="J66" s="367">
        <v>1</v>
      </c>
      <c r="K66" s="368">
        <v>1</v>
      </c>
      <c r="L66" s="368">
        <v>1</v>
      </c>
      <c r="M66" s="368">
        <v>1</v>
      </c>
      <c r="N66" s="368">
        <v>1</v>
      </c>
      <c r="O66" s="368">
        <v>1</v>
      </c>
      <c r="P66" s="368">
        <v>1</v>
      </c>
      <c r="Q66" s="368">
        <v>1</v>
      </c>
      <c r="R66" s="368">
        <v>1</v>
      </c>
      <c r="S66" s="368">
        <v>1</v>
      </c>
      <c r="T66" s="368">
        <v>1</v>
      </c>
      <c r="U66" s="368">
        <v>1</v>
      </c>
      <c r="V66" s="368">
        <v>2</v>
      </c>
      <c r="W66" s="368">
        <v>2</v>
      </c>
      <c r="X66" s="368">
        <v>2</v>
      </c>
      <c r="Y66" s="368">
        <v>2</v>
      </c>
      <c r="Z66" s="368">
        <v>2</v>
      </c>
      <c r="AA66" s="368">
        <v>2</v>
      </c>
      <c r="AB66" s="368">
        <v>2</v>
      </c>
      <c r="AC66" s="368">
        <v>2</v>
      </c>
      <c r="AD66" s="368">
        <v>2</v>
      </c>
      <c r="AE66" s="368">
        <v>2</v>
      </c>
      <c r="AF66" s="368">
        <v>2</v>
      </c>
      <c r="AG66" s="368">
        <v>2</v>
      </c>
      <c r="AH66" s="368">
        <v>2</v>
      </c>
      <c r="AI66" s="368">
        <v>2</v>
      </c>
      <c r="AJ66" s="368">
        <v>2</v>
      </c>
      <c r="AK66" s="368">
        <v>2</v>
      </c>
      <c r="AL66" s="368">
        <v>2</v>
      </c>
      <c r="AM66" s="368">
        <v>2</v>
      </c>
      <c r="AN66" s="368">
        <v>2</v>
      </c>
      <c r="AO66" s="368">
        <v>2</v>
      </c>
      <c r="AP66" s="368">
        <v>2</v>
      </c>
      <c r="AQ66" s="368">
        <v>2</v>
      </c>
      <c r="AR66" s="368">
        <v>2</v>
      </c>
      <c r="AS66" s="368">
        <v>2</v>
      </c>
      <c r="AT66" s="368">
        <v>3</v>
      </c>
      <c r="AU66" s="368">
        <v>3</v>
      </c>
      <c r="AV66" s="368">
        <v>3</v>
      </c>
      <c r="AW66" s="368">
        <v>3</v>
      </c>
      <c r="AX66" s="368">
        <v>3</v>
      </c>
      <c r="AY66" s="368">
        <v>3</v>
      </c>
      <c r="AZ66" s="368">
        <v>3</v>
      </c>
      <c r="BA66" s="368">
        <v>3</v>
      </c>
      <c r="BB66" s="368">
        <v>3</v>
      </c>
      <c r="BC66" s="368">
        <v>3</v>
      </c>
      <c r="BD66" s="368">
        <v>3</v>
      </c>
      <c r="BE66" s="368">
        <v>3</v>
      </c>
      <c r="BF66" s="368">
        <v>3</v>
      </c>
      <c r="BG66" s="368">
        <v>3</v>
      </c>
      <c r="BH66" s="368">
        <v>3</v>
      </c>
      <c r="BI66" s="368">
        <v>3</v>
      </c>
      <c r="BJ66" s="368">
        <v>3</v>
      </c>
      <c r="BK66" s="368">
        <v>3</v>
      </c>
      <c r="BL66" s="368">
        <v>3</v>
      </c>
      <c r="BM66" s="368">
        <v>3</v>
      </c>
      <c r="BN66" s="368">
        <v>3</v>
      </c>
      <c r="BO66" s="368">
        <v>3</v>
      </c>
      <c r="BP66" s="368">
        <v>3</v>
      </c>
      <c r="BQ66" s="368">
        <v>3</v>
      </c>
    </row>
    <row r="67" spans="3:69" ht="10.5">
      <c r="C67" s="236" t="s">
        <v>218</v>
      </c>
      <c r="D67" s="236"/>
      <c r="E67" s="296"/>
      <c r="F67" s="296"/>
      <c r="J67" s="367">
        <v>1</v>
      </c>
      <c r="K67" s="368">
        <v>1</v>
      </c>
      <c r="L67" s="368">
        <v>1</v>
      </c>
      <c r="M67" s="368">
        <v>1</v>
      </c>
      <c r="N67" s="368">
        <v>1</v>
      </c>
      <c r="O67" s="368">
        <v>1</v>
      </c>
      <c r="P67" s="368">
        <v>1</v>
      </c>
      <c r="Q67" s="368">
        <v>1</v>
      </c>
      <c r="R67" s="368">
        <v>1</v>
      </c>
      <c r="S67" s="368">
        <v>1</v>
      </c>
      <c r="T67" s="368">
        <v>1</v>
      </c>
      <c r="U67" s="368">
        <v>1</v>
      </c>
      <c r="V67" s="368">
        <v>1</v>
      </c>
      <c r="W67" s="368">
        <v>1</v>
      </c>
      <c r="X67" s="368">
        <v>1</v>
      </c>
      <c r="Y67" s="368">
        <v>1</v>
      </c>
      <c r="Z67" s="368">
        <v>1</v>
      </c>
      <c r="AA67" s="368">
        <v>1</v>
      </c>
      <c r="AB67" s="368">
        <v>1</v>
      </c>
      <c r="AC67" s="368">
        <v>1</v>
      </c>
      <c r="AD67" s="368">
        <v>1</v>
      </c>
      <c r="AE67" s="368">
        <v>1</v>
      </c>
      <c r="AF67" s="368">
        <v>1</v>
      </c>
      <c r="AG67" s="368">
        <v>1</v>
      </c>
      <c r="AH67" s="368">
        <v>2</v>
      </c>
      <c r="AI67" s="368">
        <v>2</v>
      </c>
      <c r="AJ67" s="368">
        <v>2</v>
      </c>
      <c r="AK67" s="368">
        <v>2</v>
      </c>
      <c r="AL67" s="368">
        <v>2</v>
      </c>
      <c r="AM67" s="368">
        <v>2</v>
      </c>
      <c r="AN67" s="368">
        <v>2</v>
      </c>
      <c r="AO67" s="368">
        <v>2</v>
      </c>
      <c r="AP67" s="368">
        <v>2</v>
      </c>
      <c r="AQ67" s="368">
        <v>2</v>
      </c>
      <c r="AR67" s="368">
        <v>2</v>
      </c>
      <c r="AS67" s="368">
        <v>2</v>
      </c>
      <c r="AT67" s="368">
        <v>2</v>
      </c>
      <c r="AU67" s="368">
        <v>2</v>
      </c>
      <c r="AV67" s="368">
        <v>2</v>
      </c>
      <c r="AW67" s="368">
        <v>2</v>
      </c>
      <c r="AX67" s="368">
        <v>2</v>
      </c>
      <c r="AY67" s="368">
        <v>2</v>
      </c>
      <c r="AZ67" s="368">
        <v>2</v>
      </c>
      <c r="BA67" s="368">
        <v>2</v>
      </c>
      <c r="BB67" s="368">
        <v>2</v>
      </c>
      <c r="BC67" s="368">
        <v>2</v>
      </c>
      <c r="BD67" s="368">
        <v>2</v>
      </c>
      <c r="BE67" s="368">
        <v>2</v>
      </c>
      <c r="BF67" s="368">
        <v>2</v>
      </c>
      <c r="BG67" s="368">
        <v>2</v>
      </c>
      <c r="BH67" s="368">
        <v>2</v>
      </c>
      <c r="BI67" s="368">
        <v>2</v>
      </c>
      <c r="BJ67" s="368">
        <v>2</v>
      </c>
      <c r="BK67" s="368">
        <v>2</v>
      </c>
      <c r="BL67" s="368">
        <v>2</v>
      </c>
      <c r="BM67" s="368">
        <v>2</v>
      </c>
      <c r="BN67" s="368">
        <v>2</v>
      </c>
      <c r="BO67" s="368">
        <v>2</v>
      </c>
      <c r="BP67" s="368">
        <v>2</v>
      </c>
      <c r="BQ67" s="368">
        <v>2</v>
      </c>
    </row>
    <row r="68" spans="3:69" ht="10.5">
      <c r="C68" s="236" t="s">
        <v>219</v>
      </c>
      <c r="D68" s="236"/>
      <c r="E68" s="296"/>
      <c r="F68" s="296"/>
      <c r="J68" s="367">
        <v>1</v>
      </c>
      <c r="K68" s="368">
        <v>1</v>
      </c>
      <c r="L68" s="368">
        <v>1</v>
      </c>
      <c r="M68" s="368">
        <v>1</v>
      </c>
      <c r="N68" s="368">
        <v>1</v>
      </c>
      <c r="O68" s="368">
        <v>1</v>
      </c>
      <c r="P68" s="368">
        <v>1</v>
      </c>
      <c r="Q68" s="368">
        <v>1</v>
      </c>
      <c r="R68" s="368">
        <v>1</v>
      </c>
      <c r="S68" s="368">
        <v>1</v>
      </c>
      <c r="T68" s="368">
        <v>1</v>
      </c>
      <c r="U68" s="368">
        <v>1</v>
      </c>
      <c r="V68" s="368">
        <v>1</v>
      </c>
      <c r="W68" s="368">
        <v>1</v>
      </c>
      <c r="X68" s="368">
        <v>1</v>
      </c>
      <c r="Y68" s="368">
        <v>1</v>
      </c>
      <c r="Z68" s="368">
        <v>1</v>
      </c>
      <c r="AA68" s="368">
        <v>1</v>
      </c>
      <c r="AB68" s="368">
        <v>1</v>
      </c>
      <c r="AC68" s="368">
        <v>1</v>
      </c>
      <c r="AD68" s="368">
        <v>1</v>
      </c>
      <c r="AE68" s="368">
        <v>1</v>
      </c>
      <c r="AF68" s="368">
        <v>1</v>
      </c>
      <c r="AG68" s="368">
        <v>1</v>
      </c>
      <c r="AH68" s="368">
        <v>2</v>
      </c>
      <c r="AI68" s="368">
        <v>2</v>
      </c>
      <c r="AJ68" s="368">
        <v>2</v>
      </c>
      <c r="AK68" s="368">
        <v>2</v>
      </c>
      <c r="AL68" s="368">
        <v>2</v>
      </c>
      <c r="AM68" s="368">
        <v>2</v>
      </c>
      <c r="AN68" s="368">
        <v>2</v>
      </c>
      <c r="AO68" s="368">
        <v>2</v>
      </c>
      <c r="AP68" s="368">
        <v>2</v>
      </c>
      <c r="AQ68" s="368">
        <v>2</v>
      </c>
      <c r="AR68" s="368">
        <v>2</v>
      </c>
      <c r="AS68" s="368">
        <v>2</v>
      </c>
      <c r="AT68" s="368">
        <v>2</v>
      </c>
      <c r="AU68" s="368">
        <v>2</v>
      </c>
      <c r="AV68" s="368">
        <v>2</v>
      </c>
      <c r="AW68" s="368">
        <v>2</v>
      </c>
      <c r="AX68" s="368">
        <v>2</v>
      </c>
      <c r="AY68" s="368">
        <v>2</v>
      </c>
      <c r="AZ68" s="368">
        <v>2</v>
      </c>
      <c r="BA68" s="368">
        <v>2</v>
      </c>
      <c r="BB68" s="368">
        <v>2</v>
      </c>
      <c r="BC68" s="368">
        <v>2</v>
      </c>
      <c r="BD68" s="368">
        <v>2</v>
      </c>
      <c r="BE68" s="368">
        <v>2</v>
      </c>
      <c r="BF68" s="368">
        <v>2</v>
      </c>
      <c r="BG68" s="368">
        <v>2</v>
      </c>
      <c r="BH68" s="368">
        <v>2</v>
      </c>
      <c r="BI68" s="368">
        <v>2</v>
      </c>
      <c r="BJ68" s="368">
        <v>2</v>
      </c>
      <c r="BK68" s="368">
        <v>2</v>
      </c>
      <c r="BL68" s="368">
        <v>2</v>
      </c>
      <c r="BM68" s="368">
        <v>2</v>
      </c>
      <c r="BN68" s="368">
        <v>2</v>
      </c>
      <c r="BO68" s="368">
        <v>2</v>
      </c>
      <c r="BP68" s="368">
        <v>2</v>
      </c>
      <c r="BQ68" s="368">
        <v>2</v>
      </c>
    </row>
    <row r="69" spans="3:69" ht="10.5">
      <c r="C69" s="236" t="s">
        <v>220</v>
      </c>
      <c r="D69" s="236"/>
      <c r="E69" s="296"/>
      <c r="F69" s="296"/>
      <c r="J69" s="367">
        <v>1</v>
      </c>
      <c r="K69" s="368">
        <v>1</v>
      </c>
      <c r="L69" s="368">
        <v>1</v>
      </c>
      <c r="M69" s="368">
        <v>1</v>
      </c>
      <c r="N69" s="368">
        <v>1</v>
      </c>
      <c r="O69" s="368">
        <v>1</v>
      </c>
      <c r="P69" s="368">
        <v>1</v>
      </c>
      <c r="Q69" s="368">
        <v>1</v>
      </c>
      <c r="R69" s="368">
        <v>1</v>
      </c>
      <c r="S69" s="368">
        <v>1</v>
      </c>
      <c r="T69" s="368">
        <v>1</v>
      </c>
      <c r="U69" s="368">
        <v>1</v>
      </c>
      <c r="V69" s="368">
        <v>2</v>
      </c>
      <c r="W69" s="368">
        <v>2</v>
      </c>
      <c r="X69" s="368">
        <v>2</v>
      </c>
      <c r="Y69" s="368">
        <v>2</v>
      </c>
      <c r="Z69" s="368">
        <v>2</v>
      </c>
      <c r="AA69" s="368">
        <v>2</v>
      </c>
      <c r="AB69" s="368">
        <v>2</v>
      </c>
      <c r="AC69" s="368">
        <v>2</v>
      </c>
      <c r="AD69" s="368">
        <v>2</v>
      </c>
      <c r="AE69" s="368">
        <v>2</v>
      </c>
      <c r="AF69" s="368">
        <v>2</v>
      </c>
      <c r="AG69" s="368">
        <v>2</v>
      </c>
      <c r="AH69" s="368">
        <v>2</v>
      </c>
      <c r="AI69" s="368">
        <v>2</v>
      </c>
      <c r="AJ69" s="368">
        <v>2</v>
      </c>
      <c r="AK69" s="368">
        <v>2</v>
      </c>
      <c r="AL69" s="368">
        <v>2</v>
      </c>
      <c r="AM69" s="368">
        <v>2</v>
      </c>
      <c r="AN69" s="368">
        <v>2</v>
      </c>
      <c r="AO69" s="368">
        <v>2</v>
      </c>
      <c r="AP69" s="368">
        <v>2</v>
      </c>
      <c r="AQ69" s="368">
        <v>2</v>
      </c>
      <c r="AR69" s="368">
        <v>2</v>
      </c>
      <c r="AS69" s="368">
        <v>2</v>
      </c>
      <c r="AT69" s="368">
        <v>2</v>
      </c>
      <c r="AU69" s="368">
        <v>2</v>
      </c>
      <c r="AV69" s="368">
        <v>2</v>
      </c>
      <c r="AW69" s="368">
        <v>2</v>
      </c>
      <c r="AX69" s="368">
        <v>2</v>
      </c>
      <c r="AY69" s="368">
        <v>2</v>
      </c>
      <c r="AZ69" s="368">
        <v>2</v>
      </c>
      <c r="BA69" s="368">
        <v>2</v>
      </c>
      <c r="BB69" s="368">
        <v>2</v>
      </c>
      <c r="BC69" s="368">
        <v>2</v>
      </c>
      <c r="BD69" s="368">
        <v>2</v>
      </c>
      <c r="BE69" s="368">
        <v>2</v>
      </c>
      <c r="BF69" s="368">
        <v>2</v>
      </c>
      <c r="BG69" s="368">
        <v>2</v>
      </c>
      <c r="BH69" s="368">
        <v>2</v>
      </c>
      <c r="BI69" s="368">
        <v>2</v>
      </c>
      <c r="BJ69" s="368">
        <v>2</v>
      </c>
      <c r="BK69" s="368">
        <v>2</v>
      </c>
      <c r="BL69" s="368">
        <v>2</v>
      </c>
      <c r="BM69" s="368">
        <v>2</v>
      </c>
      <c r="BN69" s="368">
        <v>2</v>
      </c>
      <c r="BO69" s="368">
        <v>2</v>
      </c>
      <c r="BP69" s="368">
        <v>2</v>
      </c>
      <c r="BQ69" s="368">
        <v>2</v>
      </c>
    </row>
    <row r="70" spans="3:69" ht="10.5">
      <c r="C70" s="236" t="s">
        <v>210</v>
      </c>
      <c r="D70" s="236"/>
      <c r="E70" s="296"/>
      <c r="F70" s="296"/>
      <c r="J70" s="367">
        <v>0</v>
      </c>
      <c r="K70" s="368">
        <v>0</v>
      </c>
      <c r="L70" s="368">
        <v>0</v>
      </c>
      <c r="M70" s="368">
        <v>0</v>
      </c>
      <c r="N70" s="368">
        <v>0</v>
      </c>
      <c r="O70" s="368">
        <v>0</v>
      </c>
      <c r="P70" s="368">
        <v>0</v>
      </c>
      <c r="Q70" s="368">
        <v>0</v>
      </c>
      <c r="R70" s="368">
        <v>0</v>
      </c>
      <c r="S70" s="368">
        <v>0</v>
      </c>
      <c r="T70" s="368">
        <v>0</v>
      </c>
      <c r="U70" s="368">
        <v>0</v>
      </c>
      <c r="V70" s="368">
        <v>0</v>
      </c>
      <c r="W70" s="368">
        <v>0</v>
      </c>
      <c r="X70" s="368">
        <v>0</v>
      </c>
      <c r="Y70" s="368">
        <v>0</v>
      </c>
      <c r="Z70" s="368">
        <v>0</v>
      </c>
      <c r="AA70" s="368">
        <v>0</v>
      </c>
      <c r="AB70" s="368">
        <v>0</v>
      </c>
      <c r="AC70" s="368">
        <v>0</v>
      </c>
      <c r="AD70" s="368">
        <v>0</v>
      </c>
      <c r="AE70" s="368">
        <v>0</v>
      </c>
      <c r="AF70" s="368">
        <v>0</v>
      </c>
      <c r="AG70" s="368">
        <v>0</v>
      </c>
      <c r="AH70" s="368">
        <v>0</v>
      </c>
      <c r="AI70" s="368">
        <v>0</v>
      </c>
      <c r="AJ70" s="368">
        <v>0</v>
      </c>
      <c r="AK70" s="368">
        <v>0</v>
      </c>
      <c r="AL70" s="368">
        <v>0</v>
      </c>
      <c r="AM70" s="368">
        <v>0</v>
      </c>
      <c r="AN70" s="368">
        <v>0</v>
      </c>
      <c r="AO70" s="368">
        <v>0</v>
      </c>
      <c r="AP70" s="368">
        <v>0</v>
      </c>
      <c r="AQ70" s="368">
        <v>0</v>
      </c>
      <c r="AR70" s="368">
        <v>0</v>
      </c>
      <c r="AS70" s="368">
        <v>0</v>
      </c>
      <c r="AT70" s="368">
        <v>0</v>
      </c>
      <c r="AU70" s="368">
        <v>0</v>
      </c>
      <c r="AV70" s="368">
        <v>0</v>
      </c>
      <c r="AW70" s="368">
        <v>0</v>
      </c>
      <c r="AX70" s="368">
        <v>0</v>
      </c>
      <c r="AY70" s="368">
        <v>0</v>
      </c>
      <c r="AZ70" s="368">
        <v>0</v>
      </c>
      <c r="BA70" s="368">
        <v>0</v>
      </c>
      <c r="BB70" s="368">
        <v>0</v>
      </c>
      <c r="BC70" s="368">
        <v>0</v>
      </c>
      <c r="BD70" s="368">
        <v>0</v>
      </c>
      <c r="BE70" s="368">
        <v>0</v>
      </c>
      <c r="BF70" s="368">
        <v>0</v>
      </c>
      <c r="BG70" s="368">
        <v>0</v>
      </c>
      <c r="BH70" s="368">
        <v>0</v>
      </c>
      <c r="BI70" s="368">
        <v>0</v>
      </c>
      <c r="BJ70" s="368">
        <v>0</v>
      </c>
      <c r="BK70" s="368">
        <v>0</v>
      </c>
      <c r="BL70" s="368">
        <v>0</v>
      </c>
      <c r="BM70" s="368">
        <v>0</v>
      </c>
      <c r="BN70" s="368">
        <v>0</v>
      </c>
      <c r="BO70" s="368">
        <v>0</v>
      </c>
      <c r="BP70" s="368">
        <v>0</v>
      </c>
      <c r="BQ70" s="368">
        <v>0</v>
      </c>
    </row>
    <row r="71" spans="3:69" ht="10.5">
      <c r="C71" s="236" t="s">
        <v>209</v>
      </c>
      <c r="D71" s="236"/>
      <c r="E71" s="296"/>
      <c r="F71" s="296"/>
      <c r="J71" s="367">
        <v>0</v>
      </c>
      <c r="K71" s="368">
        <v>0</v>
      </c>
      <c r="L71" s="368">
        <v>0</v>
      </c>
      <c r="M71" s="368">
        <v>0</v>
      </c>
      <c r="N71" s="368">
        <v>0</v>
      </c>
      <c r="O71" s="368">
        <v>0</v>
      </c>
      <c r="P71" s="368">
        <v>0</v>
      </c>
      <c r="Q71" s="368">
        <v>0</v>
      </c>
      <c r="R71" s="368">
        <v>0</v>
      </c>
      <c r="S71" s="368">
        <v>0</v>
      </c>
      <c r="T71" s="368">
        <v>0</v>
      </c>
      <c r="U71" s="368">
        <v>0</v>
      </c>
      <c r="V71" s="368">
        <v>0</v>
      </c>
      <c r="W71" s="368">
        <v>0</v>
      </c>
      <c r="X71" s="368">
        <v>0</v>
      </c>
      <c r="Y71" s="368">
        <v>0</v>
      </c>
      <c r="Z71" s="368">
        <v>0</v>
      </c>
      <c r="AA71" s="368">
        <v>0</v>
      </c>
      <c r="AB71" s="368">
        <v>0</v>
      </c>
      <c r="AC71" s="368">
        <v>0</v>
      </c>
      <c r="AD71" s="368">
        <v>0</v>
      </c>
      <c r="AE71" s="368">
        <v>0</v>
      </c>
      <c r="AF71" s="368">
        <v>0</v>
      </c>
      <c r="AG71" s="368">
        <v>0</v>
      </c>
      <c r="AH71" s="368">
        <v>0</v>
      </c>
      <c r="AI71" s="368">
        <v>0</v>
      </c>
      <c r="AJ71" s="368">
        <v>0</v>
      </c>
      <c r="AK71" s="368">
        <v>0</v>
      </c>
      <c r="AL71" s="368">
        <v>0</v>
      </c>
      <c r="AM71" s="368">
        <v>0</v>
      </c>
      <c r="AN71" s="368">
        <v>0</v>
      </c>
      <c r="AO71" s="368">
        <v>0</v>
      </c>
      <c r="AP71" s="368">
        <v>0</v>
      </c>
      <c r="AQ71" s="368">
        <v>0</v>
      </c>
      <c r="AR71" s="368">
        <v>0</v>
      </c>
      <c r="AS71" s="368">
        <v>0</v>
      </c>
      <c r="AT71" s="368">
        <v>0</v>
      </c>
      <c r="AU71" s="368">
        <v>0</v>
      </c>
      <c r="AV71" s="368">
        <v>0</v>
      </c>
      <c r="AW71" s="368">
        <v>0</v>
      </c>
      <c r="AX71" s="368">
        <v>0</v>
      </c>
      <c r="AY71" s="368">
        <v>0</v>
      </c>
      <c r="AZ71" s="368">
        <v>0</v>
      </c>
      <c r="BA71" s="368">
        <v>0</v>
      </c>
      <c r="BB71" s="368">
        <v>0</v>
      </c>
      <c r="BC71" s="368">
        <v>0</v>
      </c>
      <c r="BD71" s="368">
        <v>0</v>
      </c>
      <c r="BE71" s="368">
        <v>0</v>
      </c>
      <c r="BF71" s="368">
        <v>0</v>
      </c>
      <c r="BG71" s="368">
        <v>0</v>
      </c>
      <c r="BH71" s="368">
        <v>0</v>
      </c>
      <c r="BI71" s="368">
        <v>0</v>
      </c>
      <c r="BJ71" s="368">
        <v>0</v>
      </c>
      <c r="BK71" s="368">
        <v>0</v>
      </c>
      <c r="BL71" s="368">
        <v>0</v>
      </c>
      <c r="BM71" s="368">
        <v>0</v>
      </c>
      <c r="BN71" s="368">
        <v>0</v>
      </c>
      <c r="BO71" s="368">
        <v>0</v>
      </c>
      <c r="BP71" s="368">
        <v>0</v>
      </c>
      <c r="BQ71" s="368">
        <v>0</v>
      </c>
    </row>
    <row r="72" spans="3:69" ht="10.5">
      <c r="C72" s="236" t="s">
        <v>208</v>
      </c>
      <c r="D72" s="236"/>
      <c r="E72" s="296"/>
      <c r="F72" s="296"/>
      <c r="J72" s="367">
        <v>0</v>
      </c>
      <c r="K72" s="368">
        <v>0</v>
      </c>
      <c r="L72" s="368">
        <v>0</v>
      </c>
      <c r="M72" s="368">
        <v>0</v>
      </c>
      <c r="N72" s="368">
        <v>0</v>
      </c>
      <c r="O72" s="368">
        <v>0</v>
      </c>
      <c r="P72" s="368">
        <v>0</v>
      </c>
      <c r="Q72" s="368">
        <v>0</v>
      </c>
      <c r="R72" s="368">
        <v>0</v>
      </c>
      <c r="S72" s="368">
        <v>0</v>
      </c>
      <c r="T72" s="368">
        <v>0</v>
      </c>
      <c r="U72" s="368">
        <v>0</v>
      </c>
      <c r="V72" s="368">
        <v>0</v>
      </c>
      <c r="W72" s="368">
        <v>0</v>
      </c>
      <c r="X72" s="368">
        <v>0</v>
      </c>
      <c r="Y72" s="368">
        <v>0</v>
      </c>
      <c r="Z72" s="368">
        <v>0</v>
      </c>
      <c r="AA72" s="368">
        <v>0</v>
      </c>
      <c r="AB72" s="368">
        <v>0</v>
      </c>
      <c r="AC72" s="368">
        <v>0</v>
      </c>
      <c r="AD72" s="368">
        <v>0</v>
      </c>
      <c r="AE72" s="368">
        <v>0</v>
      </c>
      <c r="AF72" s="368">
        <v>0</v>
      </c>
      <c r="AG72" s="368">
        <v>0</v>
      </c>
      <c r="AH72" s="368">
        <v>0</v>
      </c>
      <c r="AI72" s="368">
        <v>0</v>
      </c>
      <c r="AJ72" s="368">
        <v>0</v>
      </c>
      <c r="AK72" s="368">
        <v>0</v>
      </c>
      <c r="AL72" s="368">
        <v>0</v>
      </c>
      <c r="AM72" s="368">
        <v>0</v>
      </c>
      <c r="AN72" s="368">
        <v>0</v>
      </c>
      <c r="AO72" s="368">
        <v>0</v>
      </c>
      <c r="AP72" s="368">
        <v>0</v>
      </c>
      <c r="AQ72" s="368">
        <v>0</v>
      </c>
      <c r="AR72" s="368">
        <v>0</v>
      </c>
      <c r="AS72" s="368">
        <v>0</v>
      </c>
      <c r="AT72" s="368">
        <v>0</v>
      </c>
      <c r="AU72" s="368">
        <v>0</v>
      </c>
      <c r="AV72" s="368">
        <v>0</v>
      </c>
      <c r="AW72" s="368">
        <v>0</v>
      </c>
      <c r="AX72" s="368">
        <v>0</v>
      </c>
      <c r="AY72" s="368">
        <v>0</v>
      </c>
      <c r="AZ72" s="368">
        <v>0</v>
      </c>
      <c r="BA72" s="368">
        <v>0</v>
      </c>
      <c r="BB72" s="368">
        <v>0</v>
      </c>
      <c r="BC72" s="368">
        <v>0</v>
      </c>
      <c r="BD72" s="368">
        <v>0</v>
      </c>
      <c r="BE72" s="368">
        <v>0</v>
      </c>
      <c r="BF72" s="368">
        <v>0</v>
      </c>
      <c r="BG72" s="368">
        <v>0</v>
      </c>
      <c r="BH72" s="368">
        <v>0</v>
      </c>
      <c r="BI72" s="368">
        <v>0</v>
      </c>
      <c r="BJ72" s="368">
        <v>0</v>
      </c>
      <c r="BK72" s="368">
        <v>0</v>
      </c>
      <c r="BL72" s="368">
        <v>0</v>
      </c>
      <c r="BM72" s="368">
        <v>0</v>
      </c>
      <c r="BN72" s="368">
        <v>0</v>
      </c>
      <c r="BO72" s="368">
        <v>0</v>
      </c>
      <c r="BP72" s="368">
        <v>0</v>
      </c>
      <c r="BQ72" s="368">
        <v>0</v>
      </c>
    </row>
    <row r="73" spans="3:69" ht="10.5">
      <c r="C73" s="236" t="s">
        <v>207</v>
      </c>
      <c r="D73" s="236"/>
      <c r="E73" s="296"/>
      <c r="F73" s="296"/>
      <c r="J73" s="367">
        <v>0</v>
      </c>
      <c r="K73" s="368">
        <v>0</v>
      </c>
      <c r="L73" s="368">
        <v>0</v>
      </c>
      <c r="M73" s="368">
        <v>0</v>
      </c>
      <c r="N73" s="368">
        <v>0</v>
      </c>
      <c r="O73" s="368">
        <v>0</v>
      </c>
      <c r="P73" s="368">
        <v>0</v>
      </c>
      <c r="Q73" s="368">
        <v>0</v>
      </c>
      <c r="R73" s="368">
        <v>0</v>
      </c>
      <c r="S73" s="368">
        <v>0</v>
      </c>
      <c r="T73" s="368">
        <v>0</v>
      </c>
      <c r="U73" s="368">
        <v>0</v>
      </c>
      <c r="V73" s="368">
        <v>0</v>
      </c>
      <c r="W73" s="368">
        <v>0</v>
      </c>
      <c r="X73" s="368">
        <v>0</v>
      </c>
      <c r="Y73" s="368">
        <v>0</v>
      </c>
      <c r="Z73" s="368">
        <v>0</v>
      </c>
      <c r="AA73" s="368">
        <v>0</v>
      </c>
      <c r="AB73" s="368">
        <v>0</v>
      </c>
      <c r="AC73" s="368">
        <v>0</v>
      </c>
      <c r="AD73" s="368">
        <v>0</v>
      </c>
      <c r="AE73" s="368">
        <v>0</v>
      </c>
      <c r="AF73" s="368">
        <v>0</v>
      </c>
      <c r="AG73" s="368">
        <v>0</v>
      </c>
      <c r="AH73" s="368">
        <v>0</v>
      </c>
      <c r="AI73" s="368">
        <v>0</v>
      </c>
      <c r="AJ73" s="368">
        <v>0</v>
      </c>
      <c r="AK73" s="368">
        <v>0</v>
      </c>
      <c r="AL73" s="368">
        <v>0</v>
      </c>
      <c r="AM73" s="368">
        <v>0</v>
      </c>
      <c r="AN73" s="368">
        <v>0</v>
      </c>
      <c r="AO73" s="368">
        <v>0</v>
      </c>
      <c r="AP73" s="368">
        <v>0</v>
      </c>
      <c r="AQ73" s="368">
        <v>0</v>
      </c>
      <c r="AR73" s="368">
        <v>0</v>
      </c>
      <c r="AS73" s="368">
        <v>0</v>
      </c>
      <c r="AT73" s="368">
        <v>0</v>
      </c>
      <c r="AU73" s="368">
        <v>0</v>
      </c>
      <c r="AV73" s="368">
        <v>0</v>
      </c>
      <c r="AW73" s="368">
        <v>0</v>
      </c>
      <c r="AX73" s="368">
        <v>0</v>
      </c>
      <c r="AY73" s="368">
        <v>0</v>
      </c>
      <c r="AZ73" s="368">
        <v>0</v>
      </c>
      <c r="BA73" s="368">
        <v>0</v>
      </c>
      <c r="BB73" s="368">
        <v>0</v>
      </c>
      <c r="BC73" s="368">
        <v>0</v>
      </c>
      <c r="BD73" s="368">
        <v>0</v>
      </c>
      <c r="BE73" s="368">
        <v>0</v>
      </c>
      <c r="BF73" s="368">
        <v>0</v>
      </c>
      <c r="BG73" s="368">
        <v>0</v>
      </c>
      <c r="BH73" s="368">
        <v>0</v>
      </c>
      <c r="BI73" s="368">
        <v>0</v>
      </c>
      <c r="BJ73" s="368">
        <v>0</v>
      </c>
      <c r="BK73" s="368">
        <v>0</v>
      </c>
      <c r="BL73" s="368">
        <v>0</v>
      </c>
      <c r="BM73" s="368">
        <v>0</v>
      </c>
      <c r="BN73" s="368">
        <v>0</v>
      </c>
      <c r="BO73" s="368">
        <v>0</v>
      </c>
      <c r="BP73" s="368">
        <v>0</v>
      </c>
      <c r="BQ73" s="368">
        <v>0</v>
      </c>
    </row>
    <row r="74" spans="3:69" ht="10.5">
      <c r="C74" s="236" t="s">
        <v>206</v>
      </c>
      <c r="D74" s="236"/>
      <c r="E74" s="296"/>
      <c r="F74" s="296"/>
      <c r="J74" s="367">
        <v>0</v>
      </c>
      <c r="K74" s="368">
        <v>0</v>
      </c>
      <c r="L74" s="368">
        <v>0</v>
      </c>
      <c r="M74" s="368">
        <v>0</v>
      </c>
      <c r="N74" s="368">
        <v>0</v>
      </c>
      <c r="O74" s="368">
        <v>0</v>
      </c>
      <c r="P74" s="368">
        <v>0</v>
      </c>
      <c r="Q74" s="368">
        <v>0</v>
      </c>
      <c r="R74" s="368">
        <v>0</v>
      </c>
      <c r="S74" s="368">
        <v>0</v>
      </c>
      <c r="T74" s="368">
        <v>0</v>
      </c>
      <c r="U74" s="368">
        <v>0</v>
      </c>
      <c r="V74" s="368">
        <v>0</v>
      </c>
      <c r="W74" s="368">
        <v>0</v>
      </c>
      <c r="X74" s="368">
        <v>0</v>
      </c>
      <c r="Y74" s="368">
        <v>0</v>
      </c>
      <c r="Z74" s="368">
        <v>0</v>
      </c>
      <c r="AA74" s="368">
        <v>0</v>
      </c>
      <c r="AB74" s="368">
        <v>0</v>
      </c>
      <c r="AC74" s="368">
        <v>0</v>
      </c>
      <c r="AD74" s="368">
        <v>0</v>
      </c>
      <c r="AE74" s="368">
        <v>0</v>
      </c>
      <c r="AF74" s="368">
        <v>0</v>
      </c>
      <c r="AG74" s="368">
        <v>0</v>
      </c>
      <c r="AH74" s="368">
        <v>0</v>
      </c>
      <c r="AI74" s="368">
        <v>0</v>
      </c>
      <c r="AJ74" s="368">
        <v>0</v>
      </c>
      <c r="AK74" s="368">
        <v>0</v>
      </c>
      <c r="AL74" s="368">
        <v>0</v>
      </c>
      <c r="AM74" s="368">
        <v>0</v>
      </c>
      <c r="AN74" s="368">
        <v>0</v>
      </c>
      <c r="AO74" s="368">
        <v>0</v>
      </c>
      <c r="AP74" s="368">
        <v>0</v>
      </c>
      <c r="AQ74" s="368">
        <v>0</v>
      </c>
      <c r="AR74" s="368">
        <v>0</v>
      </c>
      <c r="AS74" s="368">
        <v>0</v>
      </c>
      <c r="AT74" s="368">
        <v>0</v>
      </c>
      <c r="AU74" s="368">
        <v>0</v>
      </c>
      <c r="AV74" s="368">
        <v>0</v>
      </c>
      <c r="AW74" s="368">
        <v>0</v>
      </c>
      <c r="AX74" s="368">
        <v>0</v>
      </c>
      <c r="AY74" s="368">
        <v>0</v>
      </c>
      <c r="AZ74" s="368">
        <v>0</v>
      </c>
      <c r="BA74" s="368">
        <v>0</v>
      </c>
      <c r="BB74" s="368">
        <v>0</v>
      </c>
      <c r="BC74" s="368">
        <v>0</v>
      </c>
      <c r="BD74" s="368">
        <v>0</v>
      </c>
      <c r="BE74" s="368">
        <v>0</v>
      </c>
      <c r="BF74" s="368">
        <v>0</v>
      </c>
      <c r="BG74" s="368">
        <v>0</v>
      </c>
      <c r="BH74" s="368">
        <v>0</v>
      </c>
      <c r="BI74" s="368">
        <v>0</v>
      </c>
      <c r="BJ74" s="368">
        <v>0</v>
      </c>
      <c r="BK74" s="368">
        <v>0</v>
      </c>
      <c r="BL74" s="368">
        <v>0</v>
      </c>
      <c r="BM74" s="368">
        <v>0</v>
      </c>
      <c r="BN74" s="368">
        <v>0</v>
      </c>
      <c r="BO74" s="368">
        <v>0</v>
      </c>
      <c r="BP74" s="368">
        <v>0</v>
      </c>
      <c r="BQ74" s="368">
        <v>0</v>
      </c>
    </row>
    <row r="75" spans="3:69" ht="10.5">
      <c r="C75" s="236" t="s">
        <v>205</v>
      </c>
      <c r="D75" s="236"/>
      <c r="E75" s="296"/>
      <c r="F75" s="296"/>
      <c r="J75" s="367">
        <v>0</v>
      </c>
      <c r="K75" s="368">
        <v>0</v>
      </c>
      <c r="L75" s="368">
        <v>0</v>
      </c>
      <c r="M75" s="368">
        <v>0</v>
      </c>
      <c r="N75" s="368">
        <v>0</v>
      </c>
      <c r="O75" s="368">
        <v>0</v>
      </c>
      <c r="P75" s="368">
        <v>0</v>
      </c>
      <c r="Q75" s="368">
        <v>0</v>
      </c>
      <c r="R75" s="368">
        <v>0</v>
      </c>
      <c r="S75" s="368">
        <v>0</v>
      </c>
      <c r="T75" s="368">
        <v>0</v>
      </c>
      <c r="U75" s="368">
        <v>0</v>
      </c>
      <c r="V75" s="368">
        <v>0</v>
      </c>
      <c r="W75" s="368">
        <v>0</v>
      </c>
      <c r="X75" s="368">
        <v>0</v>
      </c>
      <c r="Y75" s="368">
        <v>0</v>
      </c>
      <c r="Z75" s="368">
        <v>0</v>
      </c>
      <c r="AA75" s="368">
        <v>0</v>
      </c>
      <c r="AB75" s="368">
        <v>0</v>
      </c>
      <c r="AC75" s="368">
        <v>0</v>
      </c>
      <c r="AD75" s="368">
        <v>0</v>
      </c>
      <c r="AE75" s="368">
        <v>0</v>
      </c>
      <c r="AF75" s="368">
        <v>0</v>
      </c>
      <c r="AG75" s="368">
        <v>0</v>
      </c>
      <c r="AH75" s="368">
        <v>0</v>
      </c>
      <c r="AI75" s="368">
        <v>0</v>
      </c>
      <c r="AJ75" s="368">
        <v>0</v>
      </c>
      <c r="AK75" s="368">
        <v>0</v>
      </c>
      <c r="AL75" s="368">
        <v>0</v>
      </c>
      <c r="AM75" s="368">
        <v>0</v>
      </c>
      <c r="AN75" s="368">
        <v>0</v>
      </c>
      <c r="AO75" s="368">
        <v>0</v>
      </c>
      <c r="AP75" s="368">
        <v>0</v>
      </c>
      <c r="AQ75" s="368">
        <v>0</v>
      </c>
      <c r="AR75" s="368">
        <v>0</v>
      </c>
      <c r="AS75" s="368">
        <v>0</v>
      </c>
      <c r="AT75" s="368">
        <v>0</v>
      </c>
      <c r="AU75" s="368">
        <v>0</v>
      </c>
      <c r="AV75" s="368">
        <v>0</v>
      </c>
      <c r="AW75" s="368">
        <v>0</v>
      </c>
      <c r="AX75" s="368">
        <v>0</v>
      </c>
      <c r="AY75" s="368">
        <v>0</v>
      </c>
      <c r="AZ75" s="368">
        <v>0</v>
      </c>
      <c r="BA75" s="368">
        <v>0</v>
      </c>
      <c r="BB75" s="368">
        <v>0</v>
      </c>
      <c r="BC75" s="368">
        <v>0</v>
      </c>
      <c r="BD75" s="368">
        <v>0</v>
      </c>
      <c r="BE75" s="368">
        <v>0</v>
      </c>
      <c r="BF75" s="368">
        <v>0</v>
      </c>
      <c r="BG75" s="368">
        <v>0</v>
      </c>
      <c r="BH75" s="368">
        <v>0</v>
      </c>
      <c r="BI75" s="368">
        <v>0</v>
      </c>
      <c r="BJ75" s="368">
        <v>0</v>
      </c>
      <c r="BK75" s="368">
        <v>0</v>
      </c>
      <c r="BL75" s="368">
        <v>0</v>
      </c>
      <c r="BM75" s="368">
        <v>0</v>
      </c>
      <c r="BN75" s="368">
        <v>0</v>
      </c>
      <c r="BO75" s="368">
        <v>0</v>
      </c>
      <c r="BP75" s="368">
        <v>0</v>
      </c>
      <c r="BQ75" s="368">
        <v>0</v>
      </c>
    </row>
    <row r="76" spans="3:69" ht="10.5">
      <c r="C76" s="236" t="s">
        <v>204</v>
      </c>
      <c r="D76" s="236"/>
      <c r="E76" s="296"/>
      <c r="F76" s="296"/>
      <c r="J76" s="367">
        <v>0</v>
      </c>
      <c r="K76" s="368">
        <v>0</v>
      </c>
      <c r="L76" s="368">
        <v>0</v>
      </c>
      <c r="M76" s="368">
        <v>0</v>
      </c>
      <c r="N76" s="368">
        <v>0</v>
      </c>
      <c r="O76" s="368">
        <v>0</v>
      </c>
      <c r="P76" s="368">
        <v>0</v>
      </c>
      <c r="Q76" s="368">
        <v>0</v>
      </c>
      <c r="R76" s="368">
        <v>0</v>
      </c>
      <c r="S76" s="368">
        <v>0</v>
      </c>
      <c r="T76" s="368">
        <v>0</v>
      </c>
      <c r="U76" s="368">
        <v>0</v>
      </c>
      <c r="V76" s="368">
        <v>0</v>
      </c>
      <c r="W76" s="368">
        <v>0</v>
      </c>
      <c r="X76" s="368">
        <v>0</v>
      </c>
      <c r="Y76" s="368">
        <v>0</v>
      </c>
      <c r="Z76" s="368">
        <v>0</v>
      </c>
      <c r="AA76" s="368">
        <v>0</v>
      </c>
      <c r="AB76" s="368">
        <v>0</v>
      </c>
      <c r="AC76" s="368">
        <v>0</v>
      </c>
      <c r="AD76" s="368">
        <v>0</v>
      </c>
      <c r="AE76" s="368">
        <v>0</v>
      </c>
      <c r="AF76" s="368">
        <v>0</v>
      </c>
      <c r="AG76" s="368">
        <v>0</v>
      </c>
      <c r="AH76" s="368">
        <v>0</v>
      </c>
      <c r="AI76" s="368">
        <v>0</v>
      </c>
      <c r="AJ76" s="368">
        <v>0</v>
      </c>
      <c r="AK76" s="368">
        <v>0</v>
      </c>
      <c r="AL76" s="368">
        <v>0</v>
      </c>
      <c r="AM76" s="368">
        <v>0</v>
      </c>
      <c r="AN76" s="368">
        <v>0</v>
      </c>
      <c r="AO76" s="368">
        <v>0</v>
      </c>
      <c r="AP76" s="368">
        <v>0</v>
      </c>
      <c r="AQ76" s="368">
        <v>0</v>
      </c>
      <c r="AR76" s="368">
        <v>0</v>
      </c>
      <c r="AS76" s="368">
        <v>0</v>
      </c>
      <c r="AT76" s="368">
        <v>0</v>
      </c>
      <c r="AU76" s="368">
        <v>0</v>
      </c>
      <c r="AV76" s="368">
        <v>0</v>
      </c>
      <c r="AW76" s="368">
        <v>0</v>
      </c>
      <c r="AX76" s="368">
        <v>0</v>
      </c>
      <c r="AY76" s="368">
        <v>0</v>
      </c>
      <c r="AZ76" s="368">
        <v>0</v>
      </c>
      <c r="BA76" s="368">
        <v>0</v>
      </c>
      <c r="BB76" s="368">
        <v>0</v>
      </c>
      <c r="BC76" s="368">
        <v>0</v>
      </c>
      <c r="BD76" s="368">
        <v>0</v>
      </c>
      <c r="BE76" s="368">
        <v>0</v>
      </c>
      <c r="BF76" s="368">
        <v>0</v>
      </c>
      <c r="BG76" s="368">
        <v>0</v>
      </c>
      <c r="BH76" s="368">
        <v>0</v>
      </c>
      <c r="BI76" s="368">
        <v>0</v>
      </c>
      <c r="BJ76" s="368">
        <v>0</v>
      </c>
      <c r="BK76" s="368">
        <v>0</v>
      </c>
      <c r="BL76" s="368">
        <v>0</v>
      </c>
      <c r="BM76" s="368">
        <v>0</v>
      </c>
      <c r="BN76" s="368">
        <v>0</v>
      </c>
      <c r="BO76" s="368">
        <v>0</v>
      </c>
      <c r="BP76" s="368">
        <v>0</v>
      </c>
      <c r="BQ76" s="368">
        <v>0</v>
      </c>
    </row>
    <row r="77" spans="3:69" ht="10.5">
      <c r="C77" s="236" t="s">
        <v>203</v>
      </c>
      <c r="D77" s="236"/>
      <c r="E77" s="296"/>
      <c r="F77" s="296"/>
      <c r="J77" s="367">
        <v>0</v>
      </c>
      <c r="K77" s="368">
        <v>0</v>
      </c>
      <c r="L77" s="368">
        <v>0</v>
      </c>
      <c r="M77" s="368">
        <v>0</v>
      </c>
      <c r="N77" s="368">
        <v>0</v>
      </c>
      <c r="O77" s="368">
        <v>0</v>
      </c>
      <c r="P77" s="368">
        <v>0</v>
      </c>
      <c r="Q77" s="368">
        <v>0</v>
      </c>
      <c r="R77" s="368">
        <v>0</v>
      </c>
      <c r="S77" s="368">
        <v>0</v>
      </c>
      <c r="T77" s="368">
        <v>0</v>
      </c>
      <c r="U77" s="368">
        <v>0</v>
      </c>
      <c r="V77" s="368">
        <v>0</v>
      </c>
      <c r="W77" s="368">
        <v>0</v>
      </c>
      <c r="X77" s="368">
        <v>0</v>
      </c>
      <c r="Y77" s="368">
        <v>0</v>
      </c>
      <c r="Z77" s="368">
        <v>0</v>
      </c>
      <c r="AA77" s="368">
        <v>0</v>
      </c>
      <c r="AB77" s="368">
        <v>0</v>
      </c>
      <c r="AC77" s="368">
        <v>0</v>
      </c>
      <c r="AD77" s="368">
        <v>0</v>
      </c>
      <c r="AE77" s="368">
        <v>0</v>
      </c>
      <c r="AF77" s="368">
        <v>0</v>
      </c>
      <c r="AG77" s="368">
        <v>0</v>
      </c>
      <c r="AH77" s="368">
        <v>0</v>
      </c>
      <c r="AI77" s="368">
        <v>0</v>
      </c>
      <c r="AJ77" s="368">
        <v>0</v>
      </c>
      <c r="AK77" s="368">
        <v>0</v>
      </c>
      <c r="AL77" s="368">
        <v>0</v>
      </c>
      <c r="AM77" s="368">
        <v>0</v>
      </c>
      <c r="AN77" s="368">
        <v>0</v>
      </c>
      <c r="AO77" s="368">
        <v>0</v>
      </c>
      <c r="AP77" s="368">
        <v>0</v>
      </c>
      <c r="AQ77" s="368">
        <v>0</v>
      </c>
      <c r="AR77" s="368">
        <v>0</v>
      </c>
      <c r="AS77" s="368">
        <v>0</v>
      </c>
      <c r="AT77" s="368">
        <v>0</v>
      </c>
      <c r="AU77" s="368">
        <v>0</v>
      </c>
      <c r="AV77" s="368">
        <v>0</v>
      </c>
      <c r="AW77" s="368">
        <v>0</v>
      </c>
      <c r="AX77" s="368">
        <v>0</v>
      </c>
      <c r="AY77" s="368">
        <v>0</v>
      </c>
      <c r="AZ77" s="368">
        <v>0</v>
      </c>
      <c r="BA77" s="368">
        <v>0</v>
      </c>
      <c r="BB77" s="368">
        <v>0</v>
      </c>
      <c r="BC77" s="368">
        <v>0</v>
      </c>
      <c r="BD77" s="368">
        <v>0</v>
      </c>
      <c r="BE77" s="368">
        <v>0</v>
      </c>
      <c r="BF77" s="368">
        <v>0</v>
      </c>
      <c r="BG77" s="368">
        <v>0</v>
      </c>
      <c r="BH77" s="368">
        <v>0</v>
      </c>
      <c r="BI77" s="368">
        <v>0</v>
      </c>
      <c r="BJ77" s="368">
        <v>0</v>
      </c>
      <c r="BK77" s="368">
        <v>0</v>
      </c>
      <c r="BL77" s="368">
        <v>0</v>
      </c>
      <c r="BM77" s="368">
        <v>0</v>
      </c>
      <c r="BN77" s="368">
        <v>0</v>
      </c>
      <c r="BO77" s="368">
        <v>0</v>
      </c>
      <c r="BP77" s="368">
        <v>0</v>
      </c>
      <c r="BQ77" s="368">
        <v>0</v>
      </c>
    </row>
    <row r="78" spans="3:69" ht="10.5">
      <c r="C78" s="236" t="s">
        <v>202</v>
      </c>
      <c r="D78" s="236"/>
      <c r="E78" s="296"/>
      <c r="F78" s="296"/>
      <c r="J78" s="367">
        <v>0</v>
      </c>
      <c r="K78" s="368">
        <v>0</v>
      </c>
      <c r="L78" s="368">
        <v>0</v>
      </c>
      <c r="M78" s="368">
        <v>0</v>
      </c>
      <c r="N78" s="368">
        <v>0</v>
      </c>
      <c r="O78" s="368">
        <v>0</v>
      </c>
      <c r="P78" s="368">
        <v>0</v>
      </c>
      <c r="Q78" s="368">
        <v>0</v>
      </c>
      <c r="R78" s="368">
        <v>0</v>
      </c>
      <c r="S78" s="368">
        <v>0</v>
      </c>
      <c r="T78" s="368">
        <v>0</v>
      </c>
      <c r="U78" s="368">
        <v>0</v>
      </c>
      <c r="V78" s="368">
        <v>0</v>
      </c>
      <c r="W78" s="368">
        <v>0</v>
      </c>
      <c r="X78" s="368">
        <v>0</v>
      </c>
      <c r="Y78" s="368">
        <v>0</v>
      </c>
      <c r="Z78" s="368">
        <v>0</v>
      </c>
      <c r="AA78" s="368">
        <v>0</v>
      </c>
      <c r="AB78" s="368">
        <v>0</v>
      </c>
      <c r="AC78" s="368">
        <v>0</v>
      </c>
      <c r="AD78" s="368">
        <v>0</v>
      </c>
      <c r="AE78" s="368">
        <v>0</v>
      </c>
      <c r="AF78" s="368">
        <v>0</v>
      </c>
      <c r="AG78" s="368">
        <v>0</v>
      </c>
      <c r="AH78" s="368">
        <v>0</v>
      </c>
      <c r="AI78" s="368">
        <v>0</v>
      </c>
      <c r="AJ78" s="368">
        <v>0</v>
      </c>
      <c r="AK78" s="368">
        <v>0</v>
      </c>
      <c r="AL78" s="368">
        <v>0</v>
      </c>
      <c r="AM78" s="368">
        <v>0</v>
      </c>
      <c r="AN78" s="368">
        <v>0</v>
      </c>
      <c r="AO78" s="368">
        <v>0</v>
      </c>
      <c r="AP78" s="368">
        <v>0</v>
      </c>
      <c r="AQ78" s="368">
        <v>0</v>
      </c>
      <c r="AR78" s="368">
        <v>0</v>
      </c>
      <c r="AS78" s="368">
        <v>0</v>
      </c>
      <c r="AT78" s="368">
        <v>0</v>
      </c>
      <c r="AU78" s="368">
        <v>0</v>
      </c>
      <c r="AV78" s="368">
        <v>0</v>
      </c>
      <c r="AW78" s="368">
        <v>0</v>
      </c>
      <c r="AX78" s="368">
        <v>0</v>
      </c>
      <c r="AY78" s="368">
        <v>0</v>
      </c>
      <c r="AZ78" s="368">
        <v>0</v>
      </c>
      <c r="BA78" s="368">
        <v>0</v>
      </c>
      <c r="BB78" s="368">
        <v>0</v>
      </c>
      <c r="BC78" s="368">
        <v>0</v>
      </c>
      <c r="BD78" s="368">
        <v>0</v>
      </c>
      <c r="BE78" s="368">
        <v>0</v>
      </c>
      <c r="BF78" s="368">
        <v>0</v>
      </c>
      <c r="BG78" s="368">
        <v>0</v>
      </c>
      <c r="BH78" s="368">
        <v>0</v>
      </c>
      <c r="BI78" s="368">
        <v>0</v>
      </c>
      <c r="BJ78" s="368">
        <v>0</v>
      </c>
      <c r="BK78" s="368">
        <v>0</v>
      </c>
      <c r="BL78" s="368">
        <v>0</v>
      </c>
      <c r="BM78" s="368">
        <v>0</v>
      </c>
      <c r="BN78" s="368">
        <v>0</v>
      </c>
      <c r="BO78" s="368">
        <v>0</v>
      </c>
      <c r="BP78" s="368">
        <v>0</v>
      </c>
      <c r="BQ78" s="368">
        <v>0</v>
      </c>
    </row>
    <row r="79" spans="3:69" ht="10.5">
      <c r="C79" s="236" t="s">
        <v>201</v>
      </c>
      <c r="D79" s="236"/>
      <c r="E79" s="296"/>
      <c r="F79" s="296"/>
      <c r="J79" s="367">
        <v>0</v>
      </c>
      <c r="K79" s="368">
        <v>0</v>
      </c>
      <c r="L79" s="368">
        <v>0</v>
      </c>
      <c r="M79" s="368">
        <v>0</v>
      </c>
      <c r="N79" s="368">
        <v>0</v>
      </c>
      <c r="O79" s="368">
        <v>0</v>
      </c>
      <c r="P79" s="368">
        <v>0</v>
      </c>
      <c r="Q79" s="368">
        <v>0</v>
      </c>
      <c r="R79" s="368">
        <v>0</v>
      </c>
      <c r="S79" s="368">
        <v>0</v>
      </c>
      <c r="T79" s="368">
        <v>0</v>
      </c>
      <c r="U79" s="368">
        <v>0</v>
      </c>
      <c r="V79" s="368">
        <v>0</v>
      </c>
      <c r="W79" s="368">
        <v>0</v>
      </c>
      <c r="X79" s="368">
        <v>0</v>
      </c>
      <c r="Y79" s="368">
        <v>0</v>
      </c>
      <c r="Z79" s="368">
        <v>0</v>
      </c>
      <c r="AA79" s="368">
        <v>0</v>
      </c>
      <c r="AB79" s="368">
        <v>0</v>
      </c>
      <c r="AC79" s="368">
        <v>0</v>
      </c>
      <c r="AD79" s="368">
        <v>0</v>
      </c>
      <c r="AE79" s="368">
        <v>0</v>
      </c>
      <c r="AF79" s="368">
        <v>0</v>
      </c>
      <c r="AG79" s="368">
        <v>0</v>
      </c>
      <c r="AH79" s="368">
        <v>0</v>
      </c>
      <c r="AI79" s="368">
        <v>0</v>
      </c>
      <c r="AJ79" s="368">
        <v>0</v>
      </c>
      <c r="AK79" s="368">
        <v>0</v>
      </c>
      <c r="AL79" s="368">
        <v>0</v>
      </c>
      <c r="AM79" s="368">
        <v>0</v>
      </c>
      <c r="AN79" s="368">
        <v>0</v>
      </c>
      <c r="AO79" s="368">
        <v>0</v>
      </c>
      <c r="AP79" s="368">
        <v>0</v>
      </c>
      <c r="AQ79" s="368">
        <v>0</v>
      </c>
      <c r="AR79" s="368">
        <v>0</v>
      </c>
      <c r="AS79" s="368">
        <v>0</v>
      </c>
      <c r="AT79" s="368">
        <v>0</v>
      </c>
      <c r="AU79" s="368">
        <v>0</v>
      </c>
      <c r="AV79" s="368">
        <v>0</v>
      </c>
      <c r="AW79" s="368">
        <v>0</v>
      </c>
      <c r="AX79" s="368">
        <v>0</v>
      </c>
      <c r="AY79" s="368">
        <v>0</v>
      </c>
      <c r="AZ79" s="368">
        <v>0</v>
      </c>
      <c r="BA79" s="368">
        <v>0</v>
      </c>
      <c r="BB79" s="368">
        <v>0</v>
      </c>
      <c r="BC79" s="368">
        <v>0</v>
      </c>
      <c r="BD79" s="368">
        <v>0</v>
      </c>
      <c r="BE79" s="368">
        <v>0</v>
      </c>
      <c r="BF79" s="368">
        <v>0</v>
      </c>
      <c r="BG79" s="368">
        <v>0</v>
      </c>
      <c r="BH79" s="368">
        <v>0</v>
      </c>
      <c r="BI79" s="368">
        <v>0</v>
      </c>
      <c r="BJ79" s="368">
        <v>0</v>
      </c>
      <c r="BK79" s="368">
        <v>0</v>
      </c>
      <c r="BL79" s="368">
        <v>0</v>
      </c>
      <c r="BM79" s="368">
        <v>0</v>
      </c>
      <c r="BN79" s="368">
        <v>0</v>
      </c>
      <c r="BO79" s="368">
        <v>0</v>
      </c>
      <c r="BP79" s="368">
        <v>0</v>
      </c>
      <c r="BQ79" s="368">
        <v>0</v>
      </c>
    </row>
    <row r="80" spans="3:69" ht="10.5">
      <c r="C80" s="236" t="s">
        <v>200</v>
      </c>
      <c r="D80" s="236"/>
      <c r="E80" s="296"/>
      <c r="F80" s="296"/>
      <c r="J80" s="367">
        <v>0</v>
      </c>
      <c r="K80" s="368">
        <v>0</v>
      </c>
      <c r="L80" s="368">
        <v>0</v>
      </c>
      <c r="M80" s="368">
        <v>0</v>
      </c>
      <c r="N80" s="368">
        <v>0</v>
      </c>
      <c r="O80" s="368">
        <v>0</v>
      </c>
      <c r="P80" s="368">
        <v>0</v>
      </c>
      <c r="Q80" s="368">
        <v>0</v>
      </c>
      <c r="R80" s="368">
        <v>0</v>
      </c>
      <c r="S80" s="368">
        <v>0</v>
      </c>
      <c r="T80" s="368">
        <v>0</v>
      </c>
      <c r="U80" s="368">
        <v>0</v>
      </c>
      <c r="V80" s="368">
        <v>0</v>
      </c>
      <c r="W80" s="368">
        <v>0</v>
      </c>
      <c r="X80" s="368">
        <v>0</v>
      </c>
      <c r="Y80" s="368">
        <v>0</v>
      </c>
      <c r="Z80" s="368">
        <v>0</v>
      </c>
      <c r="AA80" s="368">
        <v>0</v>
      </c>
      <c r="AB80" s="368">
        <v>0</v>
      </c>
      <c r="AC80" s="368">
        <v>0</v>
      </c>
      <c r="AD80" s="368">
        <v>0</v>
      </c>
      <c r="AE80" s="368">
        <v>0</v>
      </c>
      <c r="AF80" s="368">
        <v>0</v>
      </c>
      <c r="AG80" s="368">
        <v>0</v>
      </c>
      <c r="AH80" s="368">
        <v>0</v>
      </c>
      <c r="AI80" s="368">
        <v>0</v>
      </c>
      <c r="AJ80" s="368">
        <v>0</v>
      </c>
      <c r="AK80" s="368">
        <v>0</v>
      </c>
      <c r="AL80" s="368">
        <v>0</v>
      </c>
      <c r="AM80" s="368">
        <v>0</v>
      </c>
      <c r="AN80" s="368">
        <v>0</v>
      </c>
      <c r="AO80" s="368">
        <v>0</v>
      </c>
      <c r="AP80" s="368">
        <v>0</v>
      </c>
      <c r="AQ80" s="368">
        <v>0</v>
      </c>
      <c r="AR80" s="368">
        <v>0</v>
      </c>
      <c r="AS80" s="368">
        <v>0</v>
      </c>
      <c r="AT80" s="368">
        <v>0</v>
      </c>
      <c r="AU80" s="368">
        <v>0</v>
      </c>
      <c r="AV80" s="368">
        <v>0</v>
      </c>
      <c r="AW80" s="368">
        <v>0</v>
      </c>
      <c r="AX80" s="368">
        <v>0</v>
      </c>
      <c r="AY80" s="368">
        <v>0</v>
      </c>
      <c r="AZ80" s="368">
        <v>0</v>
      </c>
      <c r="BA80" s="368">
        <v>0</v>
      </c>
      <c r="BB80" s="368">
        <v>0</v>
      </c>
      <c r="BC80" s="368">
        <v>0</v>
      </c>
      <c r="BD80" s="368">
        <v>0</v>
      </c>
      <c r="BE80" s="368">
        <v>0</v>
      </c>
      <c r="BF80" s="368">
        <v>0</v>
      </c>
      <c r="BG80" s="368">
        <v>0</v>
      </c>
      <c r="BH80" s="368">
        <v>0</v>
      </c>
      <c r="BI80" s="368">
        <v>0</v>
      </c>
      <c r="BJ80" s="368">
        <v>0</v>
      </c>
      <c r="BK80" s="368">
        <v>0</v>
      </c>
      <c r="BL80" s="368">
        <v>0</v>
      </c>
      <c r="BM80" s="368">
        <v>0</v>
      </c>
      <c r="BN80" s="368">
        <v>0</v>
      </c>
      <c r="BO80" s="368">
        <v>0</v>
      </c>
      <c r="BP80" s="368">
        <v>0</v>
      </c>
      <c r="BQ80" s="368">
        <v>0</v>
      </c>
    </row>
    <row r="81" spans="2:69" ht="10.5">
      <c r="C81" s="236" t="s">
        <v>199</v>
      </c>
      <c r="D81" s="236"/>
      <c r="E81" s="296"/>
      <c r="F81" s="296"/>
      <c r="J81" s="367">
        <v>0</v>
      </c>
      <c r="K81" s="368">
        <v>0</v>
      </c>
      <c r="L81" s="368">
        <v>0</v>
      </c>
      <c r="M81" s="368">
        <v>0</v>
      </c>
      <c r="N81" s="368">
        <v>0</v>
      </c>
      <c r="O81" s="368">
        <v>0</v>
      </c>
      <c r="P81" s="368">
        <v>0</v>
      </c>
      <c r="Q81" s="368">
        <v>0</v>
      </c>
      <c r="R81" s="368">
        <v>0</v>
      </c>
      <c r="S81" s="368">
        <v>0</v>
      </c>
      <c r="T81" s="368">
        <v>0</v>
      </c>
      <c r="U81" s="368">
        <v>0</v>
      </c>
      <c r="V81" s="368">
        <v>0</v>
      </c>
      <c r="W81" s="368">
        <v>0</v>
      </c>
      <c r="X81" s="368">
        <v>0</v>
      </c>
      <c r="Y81" s="368">
        <v>0</v>
      </c>
      <c r="Z81" s="368">
        <v>0</v>
      </c>
      <c r="AA81" s="368">
        <v>0</v>
      </c>
      <c r="AB81" s="368">
        <v>0</v>
      </c>
      <c r="AC81" s="368">
        <v>0</v>
      </c>
      <c r="AD81" s="368">
        <v>0</v>
      </c>
      <c r="AE81" s="368">
        <v>0</v>
      </c>
      <c r="AF81" s="368">
        <v>0</v>
      </c>
      <c r="AG81" s="368">
        <v>0</v>
      </c>
      <c r="AH81" s="368">
        <v>0</v>
      </c>
      <c r="AI81" s="368">
        <v>0</v>
      </c>
      <c r="AJ81" s="368">
        <v>0</v>
      </c>
      <c r="AK81" s="368">
        <v>0</v>
      </c>
      <c r="AL81" s="368">
        <v>0</v>
      </c>
      <c r="AM81" s="368">
        <v>0</v>
      </c>
      <c r="AN81" s="368">
        <v>0</v>
      </c>
      <c r="AO81" s="368">
        <v>0</v>
      </c>
      <c r="AP81" s="368">
        <v>0</v>
      </c>
      <c r="AQ81" s="368">
        <v>0</v>
      </c>
      <c r="AR81" s="368">
        <v>0</v>
      </c>
      <c r="AS81" s="368">
        <v>0</v>
      </c>
      <c r="AT81" s="368">
        <v>0</v>
      </c>
      <c r="AU81" s="368">
        <v>0</v>
      </c>
      <c r="AV81" s="368">
        <v>0</v>
      </c>
      <c r="AW81" s="368">
        <v>0</v>
      </c>
      <c r="AX81" s="368">
        <v>0</v>
      </c>
      <c r="AY81" s="368">
        <v>0</v>
      </c>
      <c r="AZ81" s="368">
        <v>0</v>
      </c>
      <c r="BA81" s="368">
        <v>0</v>
      </c>
      <c r="BB81" s="368">
        <v>0</v>
      </c>
      <c r="BC81" s="368">
        <v>0</v>
      </c>
      <c r="BD81" s="368">
        <v>0</v>
      </c>
      <c r="BE81" s="368">
        <v>0</v>
      </c>
      <c r="BF81" s="368">
        <v>0</v>
      </c>
      <c r="BG81" s="368">
        <v>0</v>
      </c>
      <c r="BH81" s="368">
        <v>0</v>
      </c>
      <c r="BI81" s="368">
        <v>0</v>
      </c>
      <c r="BJ81" s="368">
        <v>0</v>
      </c>
      <c r="BK81" s="368">
        <v>0</v>
      </c>
      <c r="BL81" s="368">
        <v>0</v>
      </c>
      <c r="BM81" s="368">
        <v>0</v>
      </c>
      <c r="BN81" s="368">
        <v>0</v>
      </c>
      <c r="BO81" s="368">
        <v>0</v>
      </c>
      <c r="BP81" s="368">
        <v>0</v>
      </c>
      <c r="BQ81" s="368">
        <v>0</v>
      </c>
    </row>
    <row r="82" spans="2:69" ht="10.5">
      <c r="C82" s="371" t="s">
        <v>198</v>
      </c>
      <c r="D82" s="371"/>
      <c r="E82" s="372"/>
      <c r="F82" s="372"/>
      <c r="J82" s="313">
        <v>0</v>
      </c>
      <c r="K82" s="312">
        <v>0</v>
      </c>
      <c r="L82" s="312">
        <v>0</v>
      </c>
      <c r="M82" s="312">
        <v>0</v>
      </c>
      <c r="N82" s="312">
        <v>0</v>
      </c>
      <c r="O82" s="312">
        <v>0</v>
      </c>
      <c r="P82" s="312">
        <v>0</v>
      </c>
      <c r="Q82" s="312">
        <v>0</v>
      </c>
      <c r="R82" s="312">
        <v>0</v>
      </c>
      <c r="S82" s="312">
        <v>0</v>
      </c>
      <c r="T82" s="312">
        <v>0</v>
      </c>
      <c r="U82" s="312">
        <v>0</v>
      </c>
      <c r="V82" s="312">
        <v>0</v>
      </c>
      <c r="W82" s="312">
        <v>0</v>
      </c>
      <c r="X82" s="312">
        <v>0</v>
      </c>
      <c r="Y82" s="312">
        <v>0</v>
      </c>
      <c r="Z82" s="312">
        <v>0</v>
      </c>
      <c r="AA82" s="312">
        <v>0</v>
      </c>
      <c r="AB82" s="312">
        <v>0</v>
      </c>
      <c r="AC82" s="312">
        <v>0</v>
      </c>
      <c r="AD82" s="312">
        <v>0</v>
      </c>
      <c r="AE82" s="312">
        <v>0</v>
      </c>
      <c r="AF82" s="312">
        <v>0</v>
      </c>
      <c r="AG82" s="312">
        <v>0</v>
      </c>
      <c r="AH82" s="312">
        <v>0</v>
      </c>
      <c r="AI82" s="312">
        <v>0</v>
      </c>
      <c r="AJ82" s="312">
        <v>0</v>
      </c>
      <c r="AK82" s="312">
        <v>0</v>
      </c>
      <c r="AL82" s="312">
        <v>0</v>
      </c>
      <c r="AM82" s="312">
        <v>0</v>
      </c>
      <c r="AN82" s="312">
        <v>0</v>
      </c>
      <c r="AO82" s="312">
        <v>0</v>
      </c>
      <c r="AP82" s="312">
        <v>0</v>
      </c>
      <c r="AQ82" s="312">
        <v>0</v>
      </c>
      <c r="AR82" s="312">
        <v>0</v>
      </c>
      <c r="AS82" s="312">
        <v>0</v>
      </c>
      <c r="AT82" s="312">
        <v>0</v>
      </c>
      <c r="AU82" s="312">
        <v>0</v>
      </c>
      <c r="AV82" s="312">
        <v>0</v>
      </c>
      <c r="AW82" s="312">
        <v>0</v>
      </c>
      <c r="AX82" s="312">
        <v>0</v>
      </c>
      <c r="AY82" s="312">
        <v>0</v>
      </c>
      <c r="AZ82" s="312">
        <v>0</v>
      </c>
      <c r="BA82" s="312">
        <v>0</v>
      </c>
      <c r="BB82" s="312">
        <v>0</v>
      </c>
      <c r="BC82" s="312">
        <v>0</v>
      </c>
      <c r="BD82" s="312">
        <v>0</v>
      </c>
      <c r="BE82" s="312">
        <v>0</v>
      </c>
      <c r="BF82" s="312">
        <v>0</v>
      </c>
      <c r="BG82" s="312">
        <v>0</v>
      </c>
      <c r="BH82" s="312">
        <v>0</v>
      </c>
      <c r="BI82" s="312">
        <v>0</v>
      </c>
      <c r="BJ82" s="312">
        <v>0</v>
      </c>
      <c r="BK82" s="312">
        <v>0</v>
      </c>
      <c r="BL82" s="312">
        <v>0</v>
      </c>
      <c r="BM82" s="312">
        <v>0</v>
      </c>
      <c r="BN82" s="312">
        <v>0</v>
      </c>
      <c r="BO82" s="312">
        <v>0</v>
      </c>
      <c r="BP82" s="312">
        <v>0</v>
      </c>
      <c r="BQ82" s="312">
        <v>0</v>
      </c>
    </row>
    <row r="83" spans="2:69" ht="10.5">
      <c r="C83" s="77" t="s">
        <v>324</v>
      </c>
      <c r="J83" s="311">
        <v>7</v>
      </c>
      <c r="K83" s="311">
        <v>7</v>
      </c>
      <c r="L83" s="311">
        <v>7</v>
      </c>
      <c r="M83" s="311">
        <v>7</v>
      </c>
      <c r="N83" s="311">
        <v>7</v>
      </c>
      <c r="O83" s="311">
        <v>7</v>
      </c>
      <c r="P83" s="311">
        <v>7</v>
      </c>
      <c r="Q83" s="311">
        <v>7</v>
      </c>
      <c r="R83" s="311">
        <v>7</v>
      </c>
      <c r="S83" s="311">
        <v>7</v>
      </c>
      <c r="T83" s="311">
        <v>7</v>
      </c>
      <c r="U83" s="311">
        <v>7</v>
      </c>
      <c r="V83" s="311">
        <v>9</v>
      </c>
      <c r="W83" s="311">
        <v>9</v>
      </c>
      <c r="X83" s="311">
        <v>9</v>
      </c>
      <c r="Y83" s="311">
        <v>9</v>
      </c>
      <c r="Z83" s="311">
        <v>9</v>
      </c>
      <c r="AA83" s="311">
        <v>9</v>
      </c>
      <c r="AB83" s="311">
        <v>9</v>
      </c>
      <c r="AC83" s="311">
        <v>9</v>
      </c>
      <c r="AD83" s="311">
        <v>9</v>
      </c>
      <c r="AE83" s="311">
        <v>9</v>
      </c>
      <c r="AF83" s="311">
        <v>9</v>
      </c>
      <c r="AG83" s="311">
        <v>9</v>
      </c>
      <c r="AH83" s="311">
        <v>12</v>
      </c>
      <c r="AI83" s="311">
        <v>12</v>
      </c>
      <c r="AJ83" s="311">
        <v>12</v>
      </c>
      <c r="AK83" s="311">
        <v>12</v>
      </c>
      <c r="AL83" s="311">
        <v>12</v>
      </c>
      <c r="AM83" s="311">
        <v>12</v>
      </c>
      <c r="AN83" s="311">
        <v>12</v>
      </c>
      <c r="AO83" s="311">
        <v>12</v>
      </c>
      <c r="AP83" s="311">
        <v>12</v>
      </c>
      <c r="AQ83" s="311">
        <v>12</v>
      </c>
      <c r="AR83" s="311">
        <v>12</v>
      </c>
      <c r="AS83" s="311">
        <v>12</v>
      </c>
      <c r="AT83" s="311">
        <v>13</v>
      </c>
      <c r="AU83" s="311">
        <v>13</v>
      </c>
      <c r="AV83" s="311">
        <v>13</v>
      </c>
      <c r="AW83" s="311">
        <v>13</v>
      </c>
      <c r="AX83" s="311">
        <v>13</v>
      </c>
      <c r="AY83" s="311">
        <v>13</v>
      </c>
      <c r="AZ83" s="311">
        <v>13</v>
      </c>
      <c r="BA83" s="311">
        <v>13</v>
      </c>
      <c r="BB83" s="311">
        <v>13</v>
      </c>
      <c r="BC83" s="311">
        <v>13</v>
      </c>
      <c r="BD83" s="311">
        <v>13</v>
      </c>
      <c r="BE83" s="311">
        <v>13</v>
      </c>
      <c r="BF83" s="311">
        <v>14</v>
      </c>
      <c r="BG83" s="311">
        <v>14</v>
      </c>
      <c r="BH83" s="311">
        <v>14</v>
      </c>
      <c r="BI83" s="311">
        <v>14</v>
      </c>
      <c r="BJ83" s="311">
        <v>14</v>
      </c>
      <c r="BK83" s="311">
        <v>14</v>
      </c>
      <c r="BL83" s="311">
        <v>14</v>
      </c>
      <c r="BM83" s="311">
        <v>14</v>
      </c>
      <c r="BN83" s="311">
        <v>14</v>
      </c>
      <c r="BO83" s="311">
        <v>14</v>
      </c>
      <c r="BP83" s="311">
        <v>14</v>
      </c>
      <c r="BQ83" s="311">
        <v>14</v>
      </c>
    </row>
    <row r="86" spans="2:69" ht="12.75">
      <c r="B86" s="295" t="s">
        <v>298</v>
      </c>
    </row>
    <row r="88" spans="2:69" ht="10.5">
      <c r="C88" s="236" t="s">
        <v>215</v>
      </c>
      <c r="D88" s="236"/>
      <c r="E88" s="296"/>
      <c r="F88" s="296"/>
      <c r="J88" s="365">
        <v>8333.3333333333339</v>
      </c>
      <c r="K88" s="365">
        <v>8333.3333333333339</v>
      </c>
      <c r="L88" s="365">
        <v>8333.3333333333339</v>
      </c>
      <c r="M88" s="365">
        <v>8333.3333333333339</v>
      </c>
      <c r="N88" s="365">
        <v>8333.3333333333339</v>
      </c>
      <c r="O88" s="365">
        <v>8333.3333333333339</v>
      </c>
      <c r="P88" s="365">
        <v>8333.3333333333339</v>
      </c>
      <c r="Q88" s="365">
        <v>8333.3333333333339</v>
      </c>
      <c r="R88" s="365">
        <v>8333.3333333333339</v>
      </c>
      <c r="S88" s="365">
        <v>8333.3333333333339</v>
      </c>
      <c r="T88" s="365">
        <v>8333.3333333333339</v>
      </c>
      <c r="U88" s="365">
        <v>8333.3333333333339</v>
      </c>
      <c r="V88" s="365">
        <v>8416.6666666666661</v>
      </c>
      <c r="W88" s="365">
        <v>8416.6666666666661</v>
      </c>
      <c r="X88" s="365">
        <v>8416.6666666666661</v>
      </c>
      <c r="Y88" s="365">
        <v>8416.6666666666661</v>
      </c>
      <c r="Z88" s="365">
        <v>8416.6666666666661</v>
      </c>
      <c r="AA88" s="365">
        <v>8416.6666666666661</v>
      </c>
      <c r="AB88" s="365">
        <v>8416.6666666666661</v>
      </c>
      <c r="AC88" s="365">
        <v>8416.6666666666661</v>
      </c>
      <c r="AD88" s="365">
        <v>8416.6666666666661</v>
      </c>
      <c r="AE88" s="365">
        <v>8416.6666666666661</v>
      </c>
      <c r="AF88" s="365">
        <v>8416.6666666666661</v>
      </c>
      <c r="AG88" s="365">
        <v>8416.6666666666661</v>
      </c>
      <c r="AH88" s="365">
        <v>8500.8333333333339</v>
      </c>
      <c r="AI88" s="365">
        <v>8500.8333333333339</v>
      </c>
      <c r="AJ88" s="365">
        <v>8500.8333333333339</v>
      </c>
      <c r="AK88" s="365">
        <v>8500.8333333333339</v>
      </c>
      <c r="AL88" s="365">
        <v>8500.8333333333339</v>
      </c>
      <c r="AM88" s="365">
        <v>8500.8333333333339</v>
      </c>
      <c r="AN88" s="365">
        <v>8500.8333333333339</v>
      </c>
      <c r="AO88" s="365">
        <v>8500.8333333333339</v>
      </c>
      <c r="AP88" s="365">
        <v>8500.8333333333339</v>
      </c>
      <c r="AQ88" s="365">
        <v>8500.8333333333339</v>
      </c>
      <c r="AR88" s="365">
        <v>8500.8333333333339</v>
      </c>
      <c r="AS88" s="365">
        <v>8500.8333333333339</v>
      </c>
      <c r="AT88" s="365">
        <v>8585.8416666666672</v>
      </c>
      <c r="AU88" s="365">
        <v>8585.8416666666672</v>
      </c>
      <c r="AV88" s="365">
        <v>8585.8416666666672</v>
      </c>
      <c r="AW88" s="365">
        <v>8585.8416666666672</v>
      </c>
      <c r="AX88" s="365">
        <v>8585.8416666666672</v>
      </c>
      <c r="AY88" s="365">
        <v>8585.8416666666672</v>
      </c>
      <c r="AZ88" s="365">
        <v>8585.8416666666672</v>
      </c>
      <c r="BA88" s="365">
        <v>8585.8416666666672</v>
      </c>
      <c r="BB88" s="365">
        <v>8585.8416666666672</v>
      </c>
      <c r="BC88" s="365">
        <v>8585.8416666666672</v>
      </c>
      <c r="BD88" s="365">
        <v>8585.8416666666672</v>
      </c>
      <c r="BE88" s="365">
        <v>8585.8416666666672</v>
      </c>
      <c r="BF88" s="365">
        <v>8671.700083333335</v>
      </c>
      <c r="BG88" s="365">
        <v>8671.700083333335</v>
      </c>
      <c r="BH88" s="365">
        <v>8671.700083333335</v>
      </c>
      <c r="BI88" s="365">
        <v>8671.700083333335</v>
      </c>
      <c r="BJ88" s="365">
        <v>8671.700083333335</v>
      </c>
      <c r="BK88" s="365">
        <v>8671.700083333335</v>
      </c>
      <c r="BL88" s="365">
        <v>8671.700083333335</v>
      </c>
      <c r="BM88" s="365">
        <v>8671.700083333335</v>
      </c>
      <c r="BN88" s="365">
        <v>8671.700083333335</v>
      </c>
      <c r="BO88" s="365">
        <v>8671.700083333335</v>
      </c>
      <c r="BP88" s="365">
        <v>8671.700083333335</v>
      </c>
      <c r="BQ88" s="365">
        <v>8671.700083333335</v>
      </c>
    </row>
    <row r="89" spans="2:69" ht="10.5">
      <c r="C89" s="236" t="s">
        <v>216</v>
      </c>
      <c r="D89" s="236"/>
      <c r="E89" s="296"/>
      <c r="F89" s="296"/>
      <c r="J89" s="366">
        <v>15000</v>
      </c>
      <c r="K89" s="366">
        <v>15000</v>
      </c>
      <c r="L89" s="366">
        <v>15000</v>
      </c>
      <c r="M89" s="366">
        <v>15000</v>
      </c>
      <c r="N89" s="366">
        <v>15000</v>
      </c>
      <c r="O89" s="366">
        <v>15000</v>
      </c>
      <c r="P89" s="366">
        <v>15000</v>
      </c>
      <c r="Q89" s="366">
        <v>15000</v>
      </c>
      <c r="R89" s="366">
        <v>15000</v>
      </c>
      <c r="S89" s="366">
        <v>15000</v>
      </c>
      <c r="T89" s="366">
        <v>15000</v>
      </c>
      <c r="U89" s="366">
        <v>15000</v>
      </c>
      <c r="V89" s="366">
        <v>15150</v>
      </c>
      <c r="W89" s="366">
        <v>15150</v>
      </c>
      <c r="X89" s="366">
        <v>15150</v>
      </c>
      <c r="Y89" s="366">
        <v>15150</v>
      </c>
      <c r="Z89" s="366">
        <v>15150</v>
      </c>
      <c r="AA89" s="366">
        <v>15150</v>
      </c>
      <c r="AB89" s="366">
        <v>15150</v>
      </c>
      <c r="AC89" s="366">
        <v>15150</v>
      </c>
      <c r="AD89" s="366">
        <v>15150</v>
      </c>
      <c r="AE89" s="366">
        <v>15150</v>
      </c>
      <c r="AF89" s="366">
        <v>15150</v>
      </c>
      <c r="AG89" s="366">
        <v>15150</v>
      </c>
      <c r="AH89" s="366">
        <v>22952.25</v>
      </c>
      <c r="AI89" s="366">
        <v>22952.25</v>
      </c>
      <c r="AJ89" s="366">
        <v>22952.25</v>
      </c>
      <c r="AK89" s="366">
        <v>22952.25</v>
      </c>
      <c r="AL89" s="366">
        <v>22952.25</v>
      </c>
      <c r="AM89" s="366">
        <v>22952.25</v>
      </c>
      <c r="AN89" s="366">
        <v>22952.25</v>
      </c>
      <c r="AO89" s="366">
        <v>22952.25</v>
      </c>
      <c r="AP89" s="366">
        <v>22952.25</v>
      </c>
      <c r="AQ89" s="366">
        <v>22952.25</v>
      </c>
      <c r="AR89" s="366">
        <v>22952.25</v>
      </c>
      <c r="AS89" s="366">
        <v>22952.25</v>
      </c>
      <c r="AT89" s="366">
        <v>23181.772500000003</v>
      </c>
      <c r="AU89" s="366">
        <v>23181.772500000003</v>
      </c>
      <c r="AV89" s="366">
        <v>23181.772500000003</v>
      </c>
      <c r="AW89" s="366">
        <v>23181.772500000003</v>
      </c>
      <c r="AX89" s="366">
        <v>23181.772500000003</v>
      </c>
      <c r="AY89" s="366">
        <v>23181.772500000003</v>
      </c>
      <c r="AZ89" s="366">
        <v>23181.772500000003</v>
      </c>
      <c r="BA89" s="366">
        <v>23181.772500000003</v>
      </c>
      <c r="BB89" s="366">
        <v>23181.772500000003</v>
      </c>
      <c r="BC89" s="366">
        <v>23181.772500000003</v>
      </c>
      <c r="BD89" s="366">
        <v>23181.772500000003</v>
      </c>
      <c r="BE89" s="366">
        <v>23181.772500000003</v>
      </c>
      <c r="BF89" s="366">
        <v>31218.120299999999</v>
      </c>
      <c r="BG89" s="366">
        <v>31218.120299999999</v>
      </c>
      <c r="BH89" s="366">
        <v>31218.120299999999</v>
      </c>
      <c r="BI89" s="366">
        <v>31218.120299999999</v>
      </c>
      <c r="BJ89" s="366">
        <v>31218.120299999999</v>
      </c>
      <c r="BK89" s="366">
        <v>31218.120299999999</v>
      </c>
      <c r="BL89" s="366">
        <v>31218.120299999999</v>
      </c>
      <c r="BM89" s="366">
        <v>31218.120299999999</v>
      </c>
      <c r="BN89" s="366">
        <v>31218.120299999999</v>
      </c>
      <c r="BO89" s="366">
        <v>31218.120299999999</v>
      </c>
      <c r="BP89" s="366">
        <v>31218.120299999999</v>
      </c>
      <c r="BQ89" s="366">
        <v>31218.120299999999</v>
      </c>
    </row>
    <row r="90" spans="2:69" ht="10.5">
      <c r="C90" s="236" t="s">
        <v>217</v>
      </c>
      <c r="D90" s="236"/>
      <c r="E90" s="296"/>
      <c r="F90" s="296"/>
      <c r="J90" s="366">
        <v>5000</v>
      </c>
      <c r="K90" s="366">
        <v>5000</v>
      </c>
      <c r="L90" s="366">
        <v>5000</v>
      </c>
      <c r="M90" s="366">
        <v>5000</v>
      </c>
      <c r="N90" s="366">
        <v>5000</v>
      </c>
      <c r="O90" s="366">
        <v>5000</v>
      </c>
      <c r="P90" s="366">
        <v>5000</v>
      </c>
      <c r="Q90" s="366">
        <v>5000</v>
      </c>
      <c r="R90" s="366">
        <v>5000</v>
      </c>
      <c r="S90" s="366">
        <v>5000</v>
      </c>
      <c r="T90" s="366">
        <v>5000</v>
      </c>
      <c r="U90" s="366">
        <v>5000</v>
      </c>
      <c r="V90" s="366">
        <v>10100</v>
      </c>
      <c r="W90" s="366">
        <v>10100</v>
      </c>
      <c r="X90" s="366">
        <v>10100</v>
      </c>
      <c r="Y90" s="366">
        <v>10100</v>
      </c>
      <c r="Z90" s="366">
        <v>10100</v>
      </c>
      <c r="AA90" s="366">
        <v>10100</v>
      </c>
      <c r="AB90" s="366">
        <v>10100</v>
      </c>
      <c r="AC90" s="366">
        <v>10100</v>
      </c>
      <c r="AD90" s="366">
        <v>10100</v>
      </c>
      <c r="AE90" s="366">
        <v>10100</v>
      </c>
      <c r="AF90" s="366">
        <v>10100</v>
      </c>
      <c r="AG90" s="366">
        <v>10100</v>
      </c>
      <c r="AH90" s="366">
        <v>10201</v>
      </c>
      <c r="AI90" s="366">
        <v>10201</v>
      </c>
      <c r="AJ90" s="366">
        <v>10201</v>
      </c>
      <c r="AK90" s="366">
        <v>10201</v>
      </c>
      <c r="AL90" s="366">
        <v>10201</v>
      </c>
      <c r="AM90" s="366">
        <v>10201</v>
      </c>
      <c r="AN90" s="366">
        <v>10201</v>
      </c>
      <c r="AO90" s="366">
        <v>10201</v>
      </c>
      <c r="AP90" s="366">
        <v>10201</v>
      </c>
      <c r="AQ90" s="366">
        <v>10201</v>
      </c>
      <c r="AR90" s="366">
        <v>10201</v>
      </c>
      <c r="AS90" s="366">
        <v>10201</v>
      </c>
      <c r="AT90" s="366">
        <v>15454.514999999999</v>
      </c>
      <c r="AU90" s="366">
        <v>15454.514999999999</v>
      </c>
      <c r="AV90" s="366">
        <v>15454.514999999999</v>
      </c>
      <c r="AW90" s="366">
        <v>15454.514999999999</v>
      </c>
      <c r="AX90" s="366">
        <v>15454.514999999999</v>
      </c>
      <c r="AY90" s="366">
        <v>15454.514999999999</v>
      </c>
      <c r="AZ90" s="366">
        <v>15454.514999999999</v>
      </c>
      <c r="BA90" s="366">
        <v>15454.514999999999</v>
      </c>
      <c r="BB90" s="366">
        <v>15454.514999999999</v>
      </c>
      <c r="BC90" s="366">
        <v>15454.514999999999</v>
      </c>
      <c r="BD90" s="366">
        <v>15454.514999999999</v>
      </c>
      <c r="BE90" s="366">
        <v>15454.514999999999</v>
      </c>
      <c r="BF90" s="366">
        <v>15609.060149999999</v>
      </c>
      <c r="BG90" s="366">
        <v>15609.060149999999</v>
      </c>
      <c r="BH90" s="366">
        <v>15609.060149999999</v>
      </c>
      <c r="BI90" s="366">
        <v>15609.060149999999</v>
      </c>
      <c r="BJ90" s="366">
        <v>15609.060149999999</v>
      </c>
      <c r="BK90" s="366">
        <v>15609.060149999999</v>
      </c>
      <c r="BL90" s="366">
        <v>15609.060149999999</v>
      </c>
      <c r="BM90" s="366">
        <v>15609.060149999999</v>
      </c>
      <c r="BN90" s="366">
        <v>15609.060149999999</v>
      </c>
      <c r="BO90" s="366">
        <v>15609.060149999999</v>
      </c>
      <c r="BP90" s="366">
        <v>15609.060149999999</v>
      </c>
      <c r="BQ90" s="366">
        <v>15609.060149999999</v>
      </c>
    </row>
    <row r="91" spans="2:69" ht="10.5">
      <c r="C91" s="236" t="s">
        <v>218</v>
      </c>
      <c r="D91" s="236"/>
      <c r="E91" s="296"/>
      <c r="F91" s="296"/>
      <c r="J91" s="366">
        <v>3750</v>
      </c>
      <c r="K91" s="366">
        <v>3750</v>
      </c>
      <c r="L91" s="366">
        <v>3750</v>
      </c>
      <c r="M91" s="366">
        <v>3750</v>
      </c>
      <c r="N91" s="366">
        <v>3750</v>
      </c>
      <c r="O91" s="366">
        <v>3750</v>
      </c>
      <c r="P91" s="366">
        <v>3750</v>
      </c>
      <c r="Q91" s="366">
        <v>3750</v>
      </c>
      <c r="R91" s="366">
        <v>3750</v>
      </c>
      <c r="S91" s="366">
        <v>3750</v>
      </c>
      <c r="T91" s="366">
        <v>3750</v>
      </c>
      <c r="U91" s="366">
        <v>3750</v>
      </c>
      <c r="V91" s="366">
        <v>3787.5</v>
      </c>
      <c r="W91" s="366">
        <v>3787.5</v>
      </c>
      <c r="X91" s="366">
        <v>3787.5</v>
      </c>
      <c r="Y91" s="366">
        <v>3787.5</v>
      </c>
      <c r="Z91" s="366">
        <v>3787.5</v>
      </c>
      <c r="AA91" s="366">
        <v>3787.5</v>
      </c>
      <c r="AB91" s="366">
        <v>3787.5</v>
      </c>
      <c r="AC91" s="366">
        <v>3787.5</v>
      </c>
      <c r="AD91" s="366">
        <v>3787.5</v>
      </c>
      <c r="AE91" s="366">
        <v>3787.5</v>
      </c>
      <c r="AF91" s="366">
        <v>3787.5</v>
      </c>
      <c r="AG91" s="366">
        <v>3787.5</v>
      </c>
      <c r="AH91" s="366">
        <v>7650.75</v>
      </c>
      <c r="AI91" s="366">
        <v>7650.75</v>
      </c>
      <c r="AJ91" s="366">
        <v>7650.75</v>
      </c>
      <c r="AK91" s="366">
        <v>7650.75</v>
      </c>
      <c r="AL91" s="366">
        <v>7650.75</v>
      </c>
      <c r="AM91" s="366">
        <v>7650.75</v>
      </c>
      <c r="AN91" s="366">
        <v>7650.75</v>
      </c>
      <c r="AO91" s="366">
        <v>7650.75</v>
      </c>
      <c r="AP91" s="366">
        <v>7650.75</v>
      </c>
      <c r="AQ91" s="366">
        <v>7650.75</v>
      </c>
      <c r="AR91" s="366">
        <v>7650.75</v>
      </c>
      <c r="AS91" s="366">
        <v>7650.75</v>
      </c>
      <c r="AT91" s="366">
        <v>7727.2574999999997</v>
      </c>
      <c r="AU91" s="366">
        <v>7727.2574999999997</v>
      </c>
      <c r="AV91" s="366">
        <v>7727.2574999999997</v>
      </c>
      <c r="AW91" s="366">
        <v>7727.2574999999997</v>
      </c>
      <c r="AX91" s="366">
        <v>7727.2574999999997</v>
      </c>
      <c r="AY91" s="366">
        <v>7727.2574999999997</v>
      </c>
      <c r="AZ91" s="366">
        <v>7727.2574999999997</v>
      </c>
      <c r="BA91" s="366">
        <v>7727.2574999999997</v>
      </c>
      <c r="BB91" s="366">
        <v>7727.2574999999997</v>
      </c>
      <c r="BC91" s="366">
        <v>7727.2574999999997</v>
      </c>
      <c r="BD91" s="366">
        <v>7727.2574999999997</v>
      </c>
      <c r="BE91" s="366">
        <v>7727.2574999999997</v>
      </c>
      <c r="BF91" s="366">
        <v>7804.5300749999997</v>
      </c>
      <c r="BG91" s="366">
        <v>7804.5300749999997</v>
      </c>
      <c r="BH91" s="366">
        <v>7804.5300749999997</v>
      </c>
      <c r="BI91" s="366">
        <v>7804.5300749999997</v>
      </c>
      <c r="BJ91" s="366">
        <v>7804.5300749999997</v>
      </c>
      <c r="BK91" s="366">
        <v>7804.5300749999997</v>
      </c>
      <c r="BL91" s="366">
        <v>7804.5300749999997</v>
      </c>
      <c r="BM91" s="366">
        <v>7804.5300749999997</v>
      </c>
      <c r="BN91" s="366">
        <v>7804.5300749999997</v>
      </c>
      <c r="BO91" s="366">
        <v>7804.5300749999997</v>
      </c>
      <c r="BP91" s="366">
        <v>7804.5300749999997</v>
      </c>
      <c r="BQ91" s="366">
        <v>7804.5300749999997</v>
      </c>
    </row>
    <row r="92" spans="2:69" ht="10.5">
      <c r="C92" s="236" t="s">
        <v>219</v>
      </c>
      <c r="D92" s="236"/>
      <c r="E92" s="296"/>
      <c r="F92" s="296"/>
      <c r="J92" s="366">
        <v>3750</v>
      </c>
      <c r="K92" s="366">
        <v>3750</v>
      </c>
      <c r="L92" s="366">
        <v>3750</v>
      </c>
      <c r="M92" s="366">
        <v>3750</v>
      </c>
      <c r="N92" s="366">
        <v>3750</v>
      </c>
      <c r="O92" s="366">
        <v>3750</v>
      </c>
      <c r="P92" s="366">
        <v>3750</v>
      </c>
      <c r="Q92" s="366">
        <v>3750</v>
      </c>
      <c r="R92" s="366">
        <v>3750</v>
      </c>
      <c r="S92" s="366">
        <v>3750</v>
      </c>
      <c r="T92" s="366">
        <v>3750</v>
      </c>
      <c r="U92" s="366">
        <v>3750</v>
      </c>
      <c r="V92" s="366">
        <v>3787.5</v>
      </c>
      <c r="W92" s="366">
        <v>3787.5</v>
      </c>
      <c r="X92" s="366">
        <v>3787.5</v>
      </c>
      <c r="Y92" s="366">
        <v>3787.5</v>
      </c>
      <c r="Z92" s="366">
        <v>3787.5</v>
      </c>
      <c r="AA92" s="366">
        <v>3787.5</v>
      </c>
      <c r="AB92" s="366">
        <v>3787.5</v>
      </c>
      <c r="AC92" s="366">
        <v>3787.5</v>
      </c>
      <c r="AD92" s="366">
        <v>3787.5</v>
      </c>
      <c r="AE92" s="366">
        <v>3787.5</v>
      </c>
      <c r="AF92" s="366">
        <v>3787.5</v>
      </c>
      <c r="AG92" s="366">
        <v>3787.5</v>
      </c>
      <c r="AH92" s="366">
        <v>7650.75</v>
      </c>
      <c r="AI92" s="366">
        <v>7650.75</v>
      </c>
      <c r="AJ92" s="366">
        <v>7650.75</v>
      </c>
      <c r="AK92" s="366">
        <v>7650.75</v>
      </c>
      <c r="AL92" s="366">
        <v>7650.75</v>
      </c>
      <c r="AM92" s="366">
        <v>7650.75</v>
      </c>
      <c r="AN92" s="366">
        <v>7650.75</v>
      </c>
      <c r="AO92" s="366">
        <v>7650.75</v>
      </c>
      <c r="AP92" s="366">
        <v>7650.75</v>
      </c>
      <c r="AQ92" s="366">
        <v>7650.75</v>
      </c>
      <c r="AR92" s="366">
        <v>7650.75</v>
      </c>
      <c r="AS92" s="366">
        <v>7650.75</v>
      </c>
      <c r="AT92" s="366">
        <v>7727.2574999999997</v>
      </c>
      <c r="AU92" s="366">
        <v>7727.2574999999997</v>
      </c>
      <c r="AV92" s="366">
        <v>7727.2574999999997</v>
      </c>
      <c r="AW92" s="366">
        <v>7727.2574999999997</v>
      </c>
      <c r="AX92" s="366">
        <v>7727.2574999999997</v>
      </c>
      <c r="AY92" s="366">
        <v>7727.2574999999997</v>
      </c>
      <c r="AZ92" s="366">
        <v>7727.2574999999997</v>
      </c>
      <c r="BA92" s="366">
        <v>7727.2574999999997</v>
      </c>
      <c r="BB92" s="366">
        <v>7727.2574999999997</v>
      </c>
      <c r="BC92" s="366">
        <v>7727.2574999999997</v>
      </c>
      <c r="BD92" s="366">
        <v>7727.2574999999997</v>
      </c>
      <c r="BE92" s="366">
        <v>7727.2574999999997</v>
      </c>
      <c r="BF92" s="366">
        <v>7804.5300749999997</v>
      </c>
      <c r="BG92" s="366">
        <v>7804.5300749999997</v>
      </c>
      <c r="BH92" s="366">
        <v>7804.5300749999997</v>
      </c>
      <c r="BI92" s="366">
        <v>7804.5300749999997</v>
      </c>
      <c r="BJ92" s="366">
        <v>7804.5300749999997</v>
      </c>
      <c r="BK92" s="366">
        <v>7804.5300749999997</v>
      </c>
      <c r="BL92" s="366">
        <v>7804.5300749999997</v>
      </c>
      <c r="BM92" s="366">
        <v>7804.5300749999997</v>
      </c>
      <c r="BN92" s="366">
        <v>7804.5300749999997</v>
      </c>
      <c r="BO92" s="366">
        <v>7804.5300749999997</v>
      </c>
      <c r="BP92" s="366">
        <v>7804.5300749999997</v>
      </c>
      <c r="BQ92" s="366">
        <v>7804.5300749999997</v>
      </c>
    </row>
    <row r="93" spans="2:69" ht="10.5">
      <c r="C93" s="236" t="s">
        <v>220</v>
      </c>
      <c r="D93" s="236"/>
      <c r="E93" s="296"/>
      <c r="F93" s="296"/>
      <c r="J93" s="366">
        <v>833.33333333333337</v>
      </c>
      <c r="K93" s="366">
        <v>833.33333333333337</v>
      </c>
      <c r="L93" s="366">
        <v>833.33333333333337</v>
      </c>
      <c r="M93" s="366">
        <v>833.33333333333337</v>
      </c>
      <c r="N93" s="366">
        <v>833.33333333333337</v>
      </c>
      <c r="O93" s="366">
        <v>833.33333333333337</v>
      </c>
      <c r="P93" s="366">
        <v>833.33333333333337</v>
      </c>
      <c r="Q93" s="366">
        <v>833.33333333333337</v>
      </c>
      <c r="R93" s="366">
        <v>833.33333333333337</v>
      </c>
      <c r="S93" s="366">
        <v>833.33333333333337</v>
      </c>
      <c r="T93" s="366">
        <v>833.33333333333337</v>
      </c>
      <c r="U93" s="366">
        <v>833.33333333333337</v>
      </c>
      <c r="V93" s="366">
        <v>1683.3333333333333</v>
      </c>
      <c r="W93" s="366">
        <v>1683.3333333333333</v>
      </c>
      <c r="X93" s="366">
        <v>1683.3333333333333</v>
      </c>
      <c r="Y93" s="366">
        <v>1683.3333333333333</v>
      </c>
      <c r="Z93" s="366">
        <v>1683.3333333333333</v>
      </c>
      <c r="AA93" s="366">
        <v>1683.3333333333333</v>
      </c>
      <c r="AB93" s="366">
        <v>1683.3333333333333</v>
      </c>
      <c r="AC93" s="366">
        <v>1683.3333333333333</v>
      </c>
      <c r="AD93" s="366">
        <v>1683.3333333333333</v>
      </c>
      <c r="AE93" s="366">
        <v>1683.3333333333333</v>
      </c>
      <c r="AF93" s="366">
        <v>1683.3333333333333</v>
      </c>
      <c r="AG93" s="366">
        <v>1683.3333333333333</v>
      </c>
      <c r="AH93" s="366">
        <v>1700.1666666666667</v>
      </c>
      <c r="AI93" s="366">
        <v>1700.1666666666667</v>
      </c>
      <c r="AJ93" s="366">
        <v>1700.1666666666667</v>
      </c>
      <c r="AK93" s="366">
        <v>1700.1666666666667</v>
      </c>
      <c r="AL93" s="366">
        <v>1700.1666666666667</v>
      </c>
      <c r="AM93" s="366">
        <v>1700.1666666666667</v>
      </c>
      <c r="AN93" s="366">
        <v>1700.1666666666667</v>
      </c>
      <c r="AO93" s="366">
        <v>1700.1666666666667</v>
      </c>
      <c r="AP93" s="366">
        <v>1700.1666666666667</v>
      </c>
      <c r="AQ93" s="366">
        <v>1700.1666666666667</v>
      </c>
      <c r="AR93" s="366">
        <v>1700.1666666666667</v>
      </c>
      <c r="AS93" s="366">
        <v>1700.1666666666667</v>
      </c>
      <c r="AT93" s="366">
        <v>1717.1683333333333</v>
      </c>
      <c r="AU93" s="366">
        <v>1717.1683333333333</v>
      </c>
      <c r="AV93" s="366">
        <v>1717.1683333333333</v>
      </c>
      <c r="AW93" s="366">
        <v>1717.1683333333333</v>
      </c>
      <c r="AX93" s="366">
        <v>1717.1683333333333</v>
      </c>
      <c r="AY93" s="366">
        <v>1717.1683333333333</v>
      </c>
      <c r="AZ93" s="366">
        <v>1717.1683333333333</v>
      </c>
      <c r="BA93" s="366">
        <v>1717.1683333333333</v>
      </c>
      <c r="BB93" s="366">
        <v>1717.1683333333333</v>
      </c>
      <c r="BC93" s="366">
        <v>1717.1683333333333</v>
      </c>
      <c r="BD93" s="366">
        <v>1717.1683333333333</v>
      </c>
      <c r="BE93" s="366">
        <v>1717.1683333333333</v>
      </c>
      <c r="BF93" s="366">
        <v>1734.3400166666668</v>
      </c>
      <c r="BG93" s="366">
        <v>1734.3400166666668</v>
      </c>
      <c r="BH93" s="366">
        <v>1734.3400166666668</v>
      </c>
      <c r="BI93" s="366">
        <v>1734.3400166666668</v>
      </c>
      <c r="BJ93" s="366">
        <v>1734.3400166666668</v>
      </c>
      <c r="BK93" s="366">
        <v>1734.3400166666668</v>
      </c>
      <c r="BL93" s="366">
        <v>1734.3400166666668</v>
      </c>
      <c r="BM93" s="366">
        <v>1734.3400166666668</v>
      </c>
      <c r="BN93" s="366">
        <v>1734.3400166666668</v>
      </c>
      <c r="BO93" s="366">
        <v>1734.3400166666668</v>
      </c>
      <c r="BP93" s="366">
        <v>1734.3400166666668</v>
      </c>
      <c r="BQ93" s="366">
        <v>1734.3400166666668</v>
      </c>
    </row>
    <row r="94" spans="2:69" ht="10.5">
      <c r="C94" s="236" t="s">
        <v>210</v>
      </c>
      <c r="D94" s="236"/>
      <c r="E94" s="296"/>
      <c r="F94" s="296"/>
      <c r="J94" s="366">
        <v>0</v>
      </c>
      <c r="K94" s="366">
        <v>0</v>
      </c>
      <c r="L94" s="366">
        <v>0</v>
      </c>
      <c r="M94" s="366">
        <v>0</v>
      </c>
      <c r="N94" s="366">
        <v>0</v>
      </c>
      <c r="O94" s="366">
        <v>0</v>
      </c>
      <c r="P94" s="366">
        <v>0</v>
      </c>
      <c r="Q94" s="366">
        <v>0</v>
      </c>
      <c r="R94" s="366">
        <v>0</v>
      </c>
      <c r="S94" s="366">
        <v>0</v>
      </c>
      <c r="T94" s="366">
        <v>0</v>
      </c>
      <c r="U94" s="366">
        <v>0</v>
      </c>
      <c r="V94" s="366">
        <v>0</v>
      </c>
      <c r="W94" s="366">
        <v>0</v>
      </c>
      <c r="X94" s="366">
        <v>0</v>
      </c>
      <c r="Y94" s="366">
        <v>0</v>
      </c>
      <c r="Z94" s="366">
        <v>0</v>
      </c>
      <c r="AA94" s="366">
        <v>0</v>
      </c>
      <c r="AB94" s="366">
        <v>0</v>
      </c>
      <c r="AC94" s="366">
        <v>0</v>
      </c>
      <c r="AD94" s="366">
        <v>0</v>
      </c>
      <c r="AE94" s="366">
        <v>0</v>
      </c>
      <c r="AF94" s="366">
        <v>0</v>
      </c>
      <c r="AG94" s="366">
        <v>0</v>
      </c>
      <c r="AH94" s="366">
        <v>0</v>
      </c>
      <c r="AI94" s="366">
        <v>0</v>
      </c>
      <c r="AJ94" s="366">
        <v>0</v>
      </c>
      <c r="AK94" s="366">
        <v>0</v>
      </c>
      <c r="AL94" s="366">
        <v>0</v>
      </c>
      <c r="AM94" s="366">
        <v>0</v>
      </c>
      <c r="AN94" s="366">
        <v>0</v>
      </c>
      <c r="AO94" s="366">
        <v>0</v>
      </c>
      <c r="AP94" s="366">
        <v>0</v>
      </c>
      <c r="AQ94" s="366">
        <v>0</v>
      </c>
      <c r="AR94" s="366">
        <v>0</v>
      </c>
      <c r="AS94" s="366">
        <v>0</v>
      </c>
      <c r="AT94" s="366">
        <v>0</v>
      </c>
      <c r="AU94" s="366">
        <v>0</v>
      </c>
      <c r="AV94" s="366">
        <v>0</v>
      </c>
      <c r="AW94" s="366">
        <v>0</v>
      </c>
      <c r="AX94" s="366">
        <v>0</v>
      </c>
      <c r="AY94" s="366">
        <v>0</v>
      </c>
      <c r="AZ94" s="366">
        <v>0</v>
      </c>
      <c r="BA94" s="366">
        <v>0</v>
      </c>
      <c r="BB94" s="366">
        <v>0</v>
      </c>
      <c r="BC94" s="366">
        <v>0</v>
      </c>
      <c r="BD94" s="366">
        <v>0</v>
      </c>
      <c r="BE94" s="366">
        <v>0</v>
      </c>
      <c r="BF94" s="366">
        <v>0</v>
      </c>
      <c r="BG94" s="366">
        <v>0</v>
      </c>
      <c r="BH94" s="366">
        <v>0</v>
      </c>
      <c r="BI94" s="366">
        <v>0</v>
      </c>
      <c r="BJ94" s="366">
        <v>0</v>
      </c>
      <c r="BK94" s="366">
        <v>0</v>
      </c>
      <c r="BL94" s="366">
        <v>0</v>
      </c>
      <c r="BM94" s="366">
        <v>0</v>
      </c>
      <c r="BN94" s="366">
        <v>0</v>
      </c>
      <c r="BO94" s="366">
        <v>0</v>
      </c>
      <c r="BP94" s="366">
        <v>0</v>
      </c>
      <c r="BQ94" s="366">
        <v>0</v>
      </c>
    </row>
    <row r="95" spans="2:69" ht="10.5">
      <c r="C95" s="236" t="s">
        <v>209</v>
      </c>
      <c r="D95" s="236"/>
      <c r="E95" s="296"/>
      <c r="F95" s="296"/>
      <c r="J95" s="366">
        <v>0</v>
      </c>
      <c r="K95" s="366">
        <v>0</v>
      </c>
      <c r="L95" s="366">
        <v>0</v>
      </c>
      <c r="M95" s="366">
        <v>0</v>
      </c>
      <c r="N95" s="366">
        <v>0</v>
      </c>
      <c r="O95" s="366">
        <v>0</v>
      </c>
      <c r="P95" s="366">
        <v>0</v>
      </c>
      <c r="Q95" s="366">
        <v>0</v>
      </c>
      <c r="R95" s="366">
        <v>0</v>
      </c>
      <c r="S95" s="366">
        <v>0</v>
      </c>
      <c r="T95" s="366">
        <v>0</v>
      </c>
      <c r="U95" s="366">
        <v>0</v>
      </c>
      <c r="V95" s="366">
        <v>0</v>
      </c>
      <c r="W95" s="366">
        <v>0</v>
      </c>
      <c r="X95" s="366">
        <v>0</v>
      </c>
      <c r="Y95" s="366">
        <v>0</v>
      </c>
      <c r="Z95" s="366">
        <v>0</v>
      </c>
      <c r="AA95" s="366">
        <v>0</v>
      </c>
      <c r="AB95" s="366">
        <v>0</v>
      </c>
      <c r="AC95" s="366">
        <v>0</v>
      </c>
      <c r="AD95" s="366">
        <v>0</v>
      </c>
      <c r="AE95" s="366">
        <v>0</v>
      </c>
      <c r="AF95" s="366">
        <v>0</v>
      </c>
      <c r="AG95" s="366">
        <v>0</v>
      </c>
      <c r="AH95" s="366">
        <v>0</v>
      </c>
      <c r="AI95" s="366">
        <v>0</v>
      </c>
      <c r="AJ95" s="366">
        <v>0</v>
      </c>
      <c r="AK95" s="366">
        <v>0</v>
      </c>
      <c r="AL95" s="366">
        <v>0</v>
      </c>
      <c r="AM95" s="366">
        <v>0</v>
      </c>
      <c r="AN95" s="366">
        <v>0</v>
      </c>
      <c r="AO95" s="366">
        <v>0</v>
      </c>
      <c r="AP95" s="366">
        <v>0</v>
      </c>
      <c r="AQ95" s="366">
        <v>0</v>
      </c>
      <c r="AR95" s="366">
        <v>0</v>
      </c>
      <c r="AS95" s="366">
        <v>0</v>
      </c>
      <c r="AT95" s="366">
        <v>0</v>
      </c>
      <c r="AU95" s="366">
        <v>0</v>
      </c>
      <c r="AV95" s="366">
        <v>0</v>
      </c>
      <c r="AW95" s="366">
        <v>0</v>
      </c>
      <c r="AX95" s="366">
        <v>0</v>
      </c>
      <c r="AY95" s="366">
        <v>0</v>
      </c>
      <c r="AZ95" s="366">
        <v>0</v>
      </c>
      <c r="BA95" s="366">
        <v>0</v>
      </c>
      <c r="BB95" s="366">
        <v>0</v>
      </c>
      <c r="BC95" s="366">
        <v>0</v>
      </c>
      <c r="BD95" s="366">
        <v>0</v>
      </c>
      <c r="BE95" s="366">
        <v>0</v>
      </c>
      <c r="BF95" s="366">
        <v>0</v>
      </c>
      <c r="BG95" s="366">
        <v>0</v>
      </c>
      <c r="BH95" s="366">
        <v>0</v>
      </c>
      <c r="BI95" s="366">
        <v>0</v>
      </c>
      <c r="BJ95" s="366">
        <v>0</v>
      </c>
      <c r="BK95" s="366">
        <v>0</v>
      </c>
      <c r="BL95" s="366">
        <v>0</v>
      </c>
      <c r="BM95" s="366">
        <v>0</v>
      </c>
      <c r="BN95" s="366">
        <v>0</v>
      </c>
      <c r="BO95" s="366">
        <v>0</v>
      </c>
      <c r="BP95" s="366">
        <v>0</v>
      </c>
      <c r="BQ95" s="366">
        <v>0</v>
      </c>
    </row>
    <row r="96" spans="2:69" ht="10.5">
      <c r="C96" s="236" t="s">
        <v>208</v>
      </c>
      <c r="D96" s="236"/>
      <c r="E96" s="296"/>
      <c r="F96" s="296"/>
      <c r="J96" s="366">
        <v>0</v>
      </c>
      <c r="K96" s="366">
        <v>0</v>
      </c>
      <c r="L96" s="366">
        <v>0</v>
      </c>
      <c r="M96" s="366">
        <v>0</v>
      </c>
      <c r="N96" s="366">
        <v>0</v>
      </c>
      <c r="O96" s="366">
        <v>0</v>
      </c>
      <c r="P96" s="366">
        <v>0</v>
      </c>
      <c r="Q96" s="366">
        <v>0</v>
      </c>
      <c r="R96" s="366">
        <v>0</v>
      </c>
      <c r="S96" s="366">
        <v>0</v>
      </c>
      <c r="T96" s="366">
        <v>0</v>
      </c>
      <c r="U96" s="366">
        <v>0</v>
      </c>
      <c r="V96" s="366">
        <v>0</v>
      </c>
      <c r="W96" s="366">
        <v>0</v>
      </c>
      <c r="X96" s="366">
        <v>0</v>
      </c>
      <c r="Y96" s="366">
        <v>0</v>
      </c>
      <c r="Z96" s="366">
        <v>0</v>
      </c>
      <c r="AA96" s="366">
        <v>0</v>
      </c>
      <c r="AB96" s="366">
        <v>0</v>
      </c>
      <c r="AC96" s="366">
        <v>0</v>
      </c>
      <c r="AD96" s="366">
        <v>0</v>
      </c>
      <c r="AE96" s="366">
        <v>0</v>
      </c>
      <c r="AF96" s="366">
        <v>0</v>
      </c>
      <c r="AG96" s="366">
        <v>0</v>
      </c>
      <c r="AH96" s="366">
        <v>0</v>
      </c>
      <c r="AI96" s="366">
        <v>0</v>
      </c>
      <c r="AJ96" s="366">
        <v>0</v>
      </c>
      <c r="AK96" s="366">
        <v>0</v>
      </c>
      <c r="AL96" s="366">
        <v>0</v>
      </c>
      <c r="AM96" s="366">
        <v>0</v>
      </c>
      <c r="AN96" s="366">
        <v>0</v>
      </c>
      <c r="AO96" s="366">
        <v>0</v>
      </c>
      <c r="AP96" s="366">
        <v>0</v>
      </c>
      <c r="AQ96" s="366">
        <v>0</v>
      </c>
      <c r="AR96" s="366">
        <v>0</v>
      </c>
      <c r="AS96" s="366">
        <v>0</v>
      </c>
      <c r="AT96" s="366">
        <v>0</v>
      </c>
      <c r="AU96" s="366">
        <v>0</v>
      </c>
      <c r="AV96" s="366">
        <v>0</v>
      </c>
      <c r="AW96" s="366">
        <v>0</v>
      </c>
      <c r="AX96" s="366">
        <v>0</v>
      </c>
      <c r="AY96" s="366">
        <v>0</v>
      </c>
      <c r="AZ96" s="366">
        <v>0</v>
      </c>
      <c r="BA96" s="366">
        <v>0</v>
      </c>
      <c r="BB96" s="366">
        <v>0</v>
      </c>
      <c r="BC96" s="366">
        <v>0</v>
      </c>
      <c r="BD96" s="366">
        <v>0</v>
      </c>
      <c r="BE96" s="366">
        <v>0</v>
      </c>
      <c r="BF96" s="366">
        <v>0</v>
      </c>
      <c r="BG96" s="366">
        <v>0</v>
      </c>
      <c r="BH96" s="366">
        <v>0</v>
      </c>
      <c r="BI96" s="366">
        <v>0</v>
      </c>
      <c r="BJ96" s="366">
        <v>0</v>
      </c>
      <c r="BK96" s="366">
        <v>0</v>
      </c>
      <c r="BL96" s="366">
        <v>0</v>
      </c>
      <c r="BM96" s="366">
        <v>0</v>
      </c>
      <c r="BN96" s="366">
        <v>0</v>
      </c>
      <c r="BO96" s="366">
        <v>0</v>
      </c>
      <c r="BP96" s="366">
        <v>0</v>
      </c>
      <c r="BQ96" s="366">
        <v>0</v>
      </c>
    </row>
    <row r="97" spans="2:69" ht="10.5">
      <c r="C97" s="236" t="s">
        <v>207</v>
      </c>
      <c r="D97" s="236"/>
      <c r="E97" s="296"/>
      <c r="F97" s="296"/>
      <c r="J97" s="366">
        <v>0</v>
      </c>
      <c r="K97" s="366">
        <v>0</v>
      </c>
      <c r="L97" s="366">
        <v>0</v>
      </c>
      <c r="M97" s="366">
        <v>0</v>
      </c>
      <c r="N97" s="366">
        <v>0</v>
      </c>
      <c r="O97" s="366">
        <v>0</v>
      </c>
      <c r="P97" s="366">
        <v>0</v>
      </c>
      <c r="Q97" s="366">
        <v>0</v>
      </c>
      <c r="R97" s="366">
        <v>0</v>
      </c>
      <c r="S97" s="366">
        <v>0</v>
      </c>
      <c r="T97" s="366">
        <v>0</v>
      </c>
      <c r="U97" s="366">
        <v>0</v>
      </c>
      <c r="V97" s="366">
        <v>0</v>
      </c>
      <c r="W97" s="366">
        <v>0</v>
      </c>
      <c r="X97" s="366">
        <v>0</v>
      </c>
      <c r="Y97" s="366">
        <v>0</v>
      </c>
      <c r="Z97" s="366">
        <v>0</v>
      </c>
      <c r="AA97" s="366">
        <v>0</v>
      </c>
      <c r="AB97" s="366">
        <v>0</v>
      </c>
      <c r="AC97" s="366">
        <v>0</v>
      </c>
      <c r="AD97" s="366">
        <v>0</v>
      </c>
      <c r="AE97" s="366">
        <v>0</v>
      </c>
      <c r="AF97" s="366">
        <v>0</v>
      </c>
      <c r="AG97" s="366">
        <v>0</v>
      </c>
      <c r="AH97" s="366">
        <v>0</v>
      </c>
      <c r="AI97" s="366">
        <v>0</v>
      </c>
      <c r="AJ97" s="366">
        <v>0</v>
      </c>
      <c r="AK97" s="366">
        <v>0</v>
      </c>
      <c r="AL97" s="366">
        <v>0</v>
      </c>
      <c r="AM97" s="366">
        <v>0</v>
      </c>
      <c r="AN97" s="366">
        <v>0</v>
      </c>
      <c r="AO97" s="366">
        <v>0</v>
      </c>
      <c r="AP97" s="366">
        <v>0</v>
      </c>
      <c r="AQ97" s="366">
        <v>0</v>
      </c>
      <c r="AR97" s="366">
        <v>0</v>
      </c>
      <c r="AS97" s="366">
        <v>0</v>
      </c>
      <c r="AT97" s="366">
        <v>0</v>
      </c>
      <c r="AU97" s="366">
        <v>0</v>
      </c>
      <c r="AV97" s="366">
        <v>0</v>
      </c>
      <c r="AW97" s="366">
        <v>0</v>
      </c>
      <c r="AX97" s="366">
        <v>0</v>
      </c>
      <c r="AY97" s="366">
        <v>0</v>
      </c>
      <c r="AZ97" s="366">
        <v>0</v>
      </c>
      <c r="BA97" s="366">
        <v>0</v>
      </c>
      <c r="BB97" s="366">
        <v>0</v>
      </c>
      <c r="BC97" s="366">
        <v>0</v>
      </c>
      <c r="BD97" s="366">
        <v>0</v>
      </c>
      <c r="BE97" s="366">
        <v>0</v>
      </c>
      <c r="BF97" s="366">
        <v>0</v>
      </c>
      <c r="BG97" s="366">
        <v>0</v>
      </c>
      <c r="BH97" s="366">
        <v>0</v>
      </c>
      <c r="BI97" s="366">
        <v>0</v>
      </c>
      <c r="BJ97" s="366">
        <v>0</v>
      </c>
      <c r="BK97" s="366">
        <v>0</v>
      </c>
      <c r="BL97" s="366">
        <v>0</v>
      </c>
      <c r="BM97" s="366">
        <v>0</v>
      </c>
      <c r="BN97" s="366">
        <v>0</v>
      </c>
      <c r="BO97" s="366">
        <v>0</v>
      </c>
      <c r="BP97" s="366">
        <v>0</v>
      </c>
      <c r="BQ97" s="366">
        <v>0</v>
      </c>
    </row>
    <row r="98" spans="2:69" ht="10.5">
      <c r="C98" s="236" t="s">
        <v>206</v>
      </c>
      <c r="D98" s="236"/>
      <c r="E98" s="296"/>
      <c r="F98" s="296"/>
      <c r="J98" s="366">
        <v>0</v>
      </c>
      <c r="K98" s="366">
        <v>0</v>
      </c>
      <c r="L98" s="366">
        <v>0</v>
      </c>
      <c r="M98" s="366">
        <v>0</v>
      </c>
      <c r="N98" s="366">
        <v>0</v>
      </c>
      <c r="O98" s="366">
        <v>0</v>
      </c>
      <c r="P98" s="366">
        <v>0</v>
      </c>
      <c r="Q98" s="366">
        <v>0</v>
      </c>
      <c r="R98" s="366">
        <v>0</v>
      </c>
      <c r="S98" s="366">
        <v>0</v>
      </c>
      <c r="T98" s="366">
        <v>0</v>
      </c>
      <c r="U98" s="366">
        <v>0</v>
      </c>
      <c r="V98" s="366">
        <v>0</v>
      </c>
      <c r="W98" s="366">
        <v>0</v>
      </c>
      <c r="X98" s="366">
        <v>0</v>
      </c>
      <c r="Y98" s="366">
        <v>0</v>
      </c>
      <c r="Z98" s="366">
        <v>0</v>
      </c>
      <c r="AA98" s="366">
        <v>0</v>
      </c>
      <c r="AB98" s="366">
        <v>0</v>
      </c>
      <c r="AC98" s="366">
        <v>0</v>
      </c>
      <c r="AD98" s="366">
        <v>0</v>
      </c>
      <c r="AE98" s="366">
        <v>0</v>
      </c>
      <c r="AF98" s="366">
        <v>0</v>
      </c>
      <c r="AG98" s="366">
        <v>0</v>
      </c>
      <c r="AH98" s="366">
        <v>0</v>
      </c>
      <c r="AI98" s="366">
        <v>0</v>
      </c>
      <c r="AJ98" s="366">
        <v>0</v>
      </c>
      <c r="AK98" s="366">
        <v>0</v>
      </c>
      <c r="AL98" s="366">
        <v>0</v>
      </c>
      <c r="AM98" s="366">
        <v>0</v>
      </c>
      <c r="AN98" s="366">
        <v>0</v>
      </c>
      <c r="AO98" s="366">
        <v>0</v>
      </c>
      <c r="AP98" s="366">
        <v>0</v>
      </c>
      <c r="AQ98" s="366">
        <v>0</v>
      </c>
      <c r="AR98" s="366">
        <v>0</v>
      </c>
      <c r="AS98" s="366">
        <v>0</v>
      </c>
      <c r="AT98" s="366">
        <v>0</v>
      </c>
      <c r="AU98" s="366">
        <v>0</v>
      </c>
      <c r="AV98" s="366">
        <v>0</v>
      </c>
      <c r="AW98" s="366">
        <v>0</v>
      </c>
      <c r="AX98" s="366">
        <v>0</v>
      </c>
      <c r="AY98" s="366">
        <v>0</v>
      </c>
      <c r="AZ98" s="366">
        <v>0</v>
      </c>
      <c r="BA98" s="366">
        <v>0</v>
      </c>
      <c r="BB98" s="366">
        <v>0</v>
      </c>
      <c r="BC98" s="366">
        <v>0</v>
      </c>
      <c r="BD98" s="366">
        <v>0</v>
      </c>
      <c r="BE98" s="366">
        <v>0</v>
      </c>
      <c r="BF98" s="366">
        <v>0</v>
      </c>
      <c r="BG98" s="366">
        <v>0</v>
      </c>
      <c r="BH98" s="366">
        <v>0</v>
      </c>
      <c r="BI98" s="366">
        <v>0</v>
      </c>
      <c r="BJ98" s="366">
        <v>0</v>
      </c>
      <c r="BK98" s="366">
        <v>0</v>
      </c>
      <c r="BL98" s="366">
        <v>0</v>
      </c>
      <c r="BM98" s="366">
        <v>0</v>
      </c>
      <c r="BN98" s="366">
        <v>0</v>
      </c>
      <c r="BO98" s="366">
        <v>0</v>
      </c>
      <c r="BP98" s="366">
        <v>0</v>
      </c>
      <c r="BQ98" s="366">
        <v>0</v>
      </c>
    </row>
    <row r="99" spans="2:69" ht="10.5">
      <c r="C99" s="236" t="s">
        <v>205</v>
      </c>
      <c r="D99" s="236"/>
      <c r="E99" s="296"/>
      <c r="F99" s="296"/>
      <c r="J99" s="366">
        <v>0</v>
      </c>
      <c r="K99" s="366">
        <v>0</v>
      </c>
      <c r="L99" s="366">
        <v>0</v>
      </c>
      <c r="M99" s="366">
        <v>0</v>
      </c>
      <c r="N99" s="366">
        <v>0</v>
      </c>
      <c r="O99" s="366">
        <v>0</v>
      </c>
      <c r="P99" s="366">
        <v>0</v>
      </c>
      <c r="Q99" s="366">
        <v>0</v>
      </c>
      <c r="R99" s="366">
        <v>0</v>
      </c>
      <c r="S99" s="366">
        <v>0</v>
      </c>
      <c r="T99" s="366">
        <v>0</v>
      </c>
      <c r="U99" s="366">
        <v>0</v>
      </c>
      <c r="V99" s="366">
        <v>0</v>
      </c>
      <c r="W99" s="366">
        <v>0</v>
      </c>
      <c r="X99" s="366">
        <v>0</v>
      </c>
      <c r="Y99" s="366">
        <v>0</v>
      </c>
      <c r="Z99" s="366">
        <v>0</v>
      </c>
      <c r="AA99" s="366">
        <v>0</v>
      </c>
      <c r="AB99" s="366">
        <v>0</v>
      </c>
      <c r="AC99" s="366">
        <v>0</v>
      </c>
      <c r="AD99" s="366">
        <v>0</v>
      </c>
      <c r="AE99" s="366">
        <v>0</v>
      </c>
      <c r="AF99" s="366">
        <v>0</v>
      </c>
      <c r="AG99" s="366">
        <v>0</v>
      </c>
      <c r="AH99" s="366">
        <v>0</v>
      </c>
      <c r="AI99" s="366">
        <v>0</v>
      </c>
      <c r="AJ99" s="366">
        <v>0</v>
      </c>
      <c r="AK99" s="366">
        <v>0</v>
      </c>
      <c r="AL99" s="366">
        <v>0</v>
      </c>
      <c r="AM99" s="366">
        <v>0</v>
      </c>
      <c r="AN99" s="366">
        <v>0</v>
      </c>
      <c r="AO99" s="366">
        <v>0</v>
      </c>
      <c r="AP99" s="366">
        <v>0</v>
      </c>
      <c r="AQ99" s="366">
        <v>0</v>
      </c>
      <c r="AR99" s="366">
        <v>0</v>
      </c>
      <c r="AS99" s="366">
        <v>0</v>
      </c>
      <c r="AT99" s="366">
        <v>0</v>
      </c>
      <c r="AU99" s="366">
        <v>0</v>
      </c>
      <c r="AV99" s="366">
        <v>0</v>
      </c>
      <c r="AW99" s="366">
        <v>0</v>
      </c>
      <c r="AX99" s="366">
        <v>0</v>
      </c>
      <c r="AY99" s="366">
        <v>0</v>
      </c>
      <c r="AZ99" s="366">
        <v>0</v>
      </c>
      <c r="BA99" s="366">
        <v>0</v>
      </c>
      <c r="BB99" s="366">
        <v>0</v>
      </c>
      <c r="BC99" s="366">
        <v>0</v>
      </c>
      <c r="BD99" s="366">
        <v>0</v>
      </c>
      <c r="BE99" s="366">
        <v>0</v>
      </c>
      <c r="BF99" s="366">
        <v>0</v>
      </c>
      <c r="BG99" s="366">
        <v>0</v>
      </c>
      <c r="BH99" s="366">
        <v>0</v>
      </c>
      <c r="BI99" s="366">
        <v>0</v>
      </c>
      <c r="BJ99" s="366">
        <v>0</v>
      </c>
      <c r="BK99" s="366">
        <v>0</v>
      </c>
      <c r="BL99" s="366">
        <v>0</v>
      </c>
      <c r="BM99" s="366">
        <v>0</v>
      </c>
      <c r="BN99" s="366">
        <v>0</v>
      </c>
      <c r="BO99" s="366">
        <v>0</v>
      </c>
      <c r="BP99" s="366">
        <v>0</v>
      </c>
      <c r="BQ99" s="366">
        <v>0</v>
      </c>
    </row>
    <row r="100" spans="2:69" ht="10.5">
      <c r="C100" s="236" t="s">
        <v>204</v>
      </c>
      <c r="D100" s="236"/>
      <c r="E100" s="296"/>
      <c r="F100" s="296"/>
      <c r="J100" s="366">
        <v>0</v>
      </c>
      <c r="K100" s="366">
        <v>0</v>
      </c>
      <c r="L100" s="366">
        <v>0</v>
      </c>
      <c r="M100" s="366">
        <v>0</v>
      </c>
      <c r="N100" s="366">
        <v>0</v>
      </c>
      <c r="O100" s="366">
        <v>0</v>
      </c>
      <c r="P100" s="366">
        <v>0</v>
      </c>
      <c r="Q100" s="366">
        <v>0</v>
      </c>
      <c r="R100" s="366">
        <v>0</v>
      </c>
      <c r="S100" s="366">
        <v>0</v>
      </c>
      <c r="T100" s="366">
        <v>0</v>
      </c>
      <c r="U100" s="366">
        <v>0</v>
      </c>
      <c r="V100" s="366">
        <v>0</v>
      </c>
      <c r="W100" s="366">
        <v>0</v>
      </c>
      <c r="X100" s="366">
        <v>0</v>
      </c>
      <c r="Y100" s="366">
        <v>0</v>
      </c>
      <c r="Z100" s="366">
        <v>0</v>
      </c>
      <c r="AA100" s="366">
        <v>0</v>
      </c>
      <c r="AB100" s="366">
        <v>0</v>
      </c>
      <c r="AC100" s="366">
        <v>0</v>
      </c>
      <c r="AD100" s="366">
        <v>0</v>
      </c>
      <c r="AE100" s="366">
        <v>0</v>
      </c>
      <c r="AF100" s="366">
        <v>0</v>
      </c>
      <c r="AG100" s="366">
        <v>0</v>
      </c>
      <c r="AH100" s="366">
        <v>0</v>
      </c>
      <c r="AI100" s="366">
        <v>0</v>
      </c>
      <c r="AJ100" s="366">
        <v>0</v>
      </c>
      <c r="AK100" s="366">
        <v>0</v>
      </c>
      <c r="AL100" s="366">
        <v>0</v>
      </c>
      <c r="AM100" s="366">
        <v>0</v>
      </c>
      <c r="AN100" s="366">
        <v>0</v>
      </c>
      <c r="AO100" s="366">
        <v>0</v>
      </c>
      <c r="AP100" s="366">
        <v>0</v>
      </c>
      <c r="AQ100" s="366">
        <v>0</v>
      </c>
      <c r="AR100" s="366">
        <v>0</v>
      </c>
      <c r="AS100" s="366">
        <v>0</v>
      </c>
      <c r="AT100" s="366">
        <v>0</v>
      </c>
      <c r="AU100" s="366">
        <v>0</v>
      </c>
      <c r="AV100" s="366">
        <v>0</v>
      </c>
      <c r="AW100" s="366">
        <v>0</v>
      </c>
      <c r="AX100" s="366">
        <v>0</v>
      </c>
      <c r="AY100" s="366">
        <v>0</v>
      </c>
      <c r="AZ100" s="366">
        <v>0</v>
      </c>
      <c r="BA100" s="366">
        <v>0</v>
      </c>
      <c r="BB100" s="366">
        <v>0</v>
      </c>
      <c r="BC100" s="366">
        <v>0</v>
      </c>
      <c r="BD100" s="366">
        <v>0</v>
      </c>
      <c r="BE100" s="366">
        <v>0</v>
      </c>
      <c r="BF100" s="366">
        <v>0</v>
      </c>
      <c r="BG100" s="366">
        <v>0</v>
      </c>
      <c r="BH100" s="366">
        <v>0</v>
      </c>
      <c r="BI100" s="366">
        <v>0</v>
      </c>
      <c r="BJ100" s="366">
        <v>0</v>
      </c>
      <c r="BK100" s="366">
        <v>0</v>
      </c>
      <c r="BL100" s="366">
        <v>0</v>
      </c>
      <c r="BM100" s="366">
        <v>0</v>
      </c>
      <c r="BN100" s="366">
        <v>0</v>
      </c>
      <c r="BO100" s="366">
        <v>0</v>
      </c>
      <c r="BP100" s="366">
        <v>0</v>
      </c>
      <c r="BQ100" s="366">
        <v>0</v>
      </c>
    </row>
    <row r="101" spans="2:69" ht="10.5">
      <c r="C101" s="236" t="s">
        <v>203</v>
      </c>
      <c r="D101" s="236"/>
      <c r="E101" s="296"/>
      <c r="F101" s="296"/>
      <c r="J101" s="366">
        <v>0</v>
      </c>
      <c r="K101" s="366">
        <v>0</v>
      </c>
      <c r="L101" s="366">
        <v>0</v>
      </c>
      <c r="M101" s="366">
        <v>0</v>
      </c>
      <c r="N101" s="366">
        <v>0</v>
      </c>
      <c r="O101" s="366">
        <v>0</v>
      </c>
      <c r="P101" s="366">
        <v>0</v>
      </c>
      <c r="Q101" s="366">
        <v>0</v>
      </c>
      <c r="R101" s="366">
        <v>0</v>
      </c>
      <c r="S101" s="366">
        <v>0</v>
      </c>
      <c r="T101" s="366">
        <v>0</v>
      </c>
      <c r="U101" s="366">
        <v>0</v>
      </c>
      <c r="V101" s="366">
        <v>0</v>
      </c>
      <c r="W101" s="366">
        <v>0</v>
      </c>
      <c r="X101" s="366">
        <v>0</v>
      </c>
      <c r="Y101" s="366">
        <v>0</v>
      </c>
      <c r="Z101" s="366">
        <v>0</v>
      </c>
      <c r="AA101" s="366">
        <v>0</v>
      </c>
      <c r="AB101" s="366">
        <v>0</v>
      </c>
      <c r="AC101" s="366">
        <v>0</v>
      </c>
      <c r="AD101" s="366">
        <v>0</v>
      </c>
      <c r="AE101" s="366">
        <v>0</v>
      </c>
      <c r="AF101" s="366">
        <v>0</v>
      </c>
      <c r="AG101" s="366">
        <v>0</v>
      </c>
      <c r="AH101" s="366">
        <v>0</v>
      </c>
      <c r="AI101" s="366">
        <v>0</v>
      </c>
      <c r="AJ101" s="366">
        <v>0</v>
      </c>
      <c r="AK101" s="366">
        <v>0</v>
      </c>
      <c r="AL101" s="366">
        <v>0</v>
      </c>
      <c r="AM101" s="366">
        <v>0</v>
      </c>
      <c r="AN101" s="366">
        <v>0</v>
      </c>
      <c r="AO101" s="366">
        <v>0</v>
      </c>
      <c r="AP101" s="366">
        <v>0</v>
      </c>
      <c r="AQ101" s="366">
        <v>0</v>
      </c>
      <c r="AR101" s="366">
        <v>0</v>
      </c>
      <c r="AS101" s="366">
        <v>0</v>
      </c>
      <c r="AT101" s="366">
        <v>0</v>
      </c>
      <c r="AU101" s="366">
        <v>0</v>
      </c>
      <c r="AV101" s="366">
        <v>0</v>
      </c>
      <c r="AW101" s="366">
        <v>0</v>
      </c>
      <c r="AX101" s="366">
        <v>0</v>
      </c>
      <c r="AY101" s="366">
        <v>0</v>
      </c>
      <c r="AZ101" s="366">
        <v>0</v>
      </c>
      <c r="BA101" s="366">
        <v>0</v>
      </c>
      <c r="BB101" s="366">
        <v>0</v>
      </c>
      <c r="BC101" s="366">
        <v>0</v>
      </c>
      <c r="BD101" s="366">
        <v>0</v>
      </c>
      <c r="BE101" s="366">
        <v>0</v>
      </c>
      <c r="BF101" s="366">
        <v>0</v>
      </c>
      <c r="BG101" s="366">
        <v>0</v>
      </c>
      <c r="BH101" s="366">
        <v>0</v>
      </c>
      <c r="BI101" s="366">
        <v>0</v>
      </c>
      <c r="BJ101" s="366">
        <v>0</v>
      </c>
      <c r="BK101" s="366">
        <v>0</v>
      </c>
      <c r="BL101" s="366">
        <v>0</v>
      </c>
      <c r="BM101" s="366">
        <v>0</v>
      </c>
      <c r="BN101" s="366">
        <v>0</v>
      </c>
      <c r="BO101" s="366">
        <v>0</v>
      </c>
      <c r="BP101" s="366">
        <v>0</v>
      </c>
      <c r="BQ101" s="366">
        <v>0</v>
      </c>
    </row>
    <row r="102" spans="2:69" ht="10.5">
      <c r="C102" s="236" t="s">
        <v>202</v>
      </c>
      <c r="D102" s="236"/>
      <c r="E102" s="296"/>
      <c r="F102" s="296"/>
      <c r="J102" s="366">
        <v>0</v>
      </c>
      <c r="K102" s="366">
        <v>0</v>
      </c>
      <c r="L102" s="366">
        <v>0</v>
      </c>
      <c r="M102" s="366">
        <v>0</v>
      </c>
      <c r="N102" s="366">
        <v>0</v>
      </c>
      <c r="O102" s="366">
        <v>0</v>
      </c>
      <c r="P102" s="366">
        <v>0</v>
      </c>
      <c r="Q102" s="366">
        <v>0</v>
      </c>
      <c r="R102" s="366">
        <v>0</v>
      </c>
      <c r="S102" s="366">
        <v>0</v>
      </c>
      <c r="T102" s="366">
        <v>0</v>
      </c>
      <c r="U102" s="366">
        <v>0</v>
      </c>
      <c r="V102" s="366">
        <v>0</v>
      </c>
      <c r="W102" s="366">
        <v>0</v>
      </c>
      <c r="X102" s="366">
        <v>0</v>
      </c>
      <c r="Y102" s="366">
        <v>0</v>
      </c>
      <c r="Z102" s="366">
        <v>0</v>
      </c>
      <c r="AA102" s="366">
        <v>0</v>
      </c>
      <c r="AB102" s="366">
        <v>0</v>
      </c>
      <c r="AC102" s="366">
        <v>0</v>
      </c>
      <c r="AD102" s="366">
        <v>0</v>
      </c>
      <c r="AE102" s="366">
        <v>0</v>
      </c>
      <c r="AF102" s="366">
        <v>0</v>
      </c>
      <c r="AG102" s="366">
        <v>0</v>
      </c>
      <c r="AH102" s="366">
        <v>0</v>
      </c>
      <c r="AI102" s="366">
        <v>0</v>
      </c>
      <c r="AJ102" s="366">
        <v>0</v>
      </c>
      <c r="AK102" s="366">
        <v>0</v>
      </c>
      <c r="AL102" s="366">
        <v>0</v>
      </c>
      <c r="AM102" s="366">
        <v>0</v>
      </c>
      <c r="AN102" s="366">
        <v>0</v>
      </c>
      <c r="AO102" s="366">
        <v>0</v>
      </c>
      <c r="AP102" s="366">
        <v>0</v>
      </c>
      <c r="AQ102" s="366">
        <v>0</v>
      </c>
      <c r="AR102" s="366">
        <v>0</v>
      </c>
      <c r="AS102" s="366">
        <v>0</v>
      </c>
      <c r="AT102" s="366">
        <v>0</v>
      </c>
      <c r="AU102" s="366">
        <v>0</v>
      </c>
      <c r="AV102" s="366">
        <v>0</v>
      </c>
      <c r="AW102" s="366">
        <v>0</v>
      </c>
      <c r="AX102" s="366">
        <v>0</v>
      </c>
      <c r="AY102" s="366">
        <v>0</v>
      </c>
      <c r="AZ102" s="366">
        <v>0</v>
      </c>
      <c r="BA102" s="366">
        <v>0</v>
      </c>
      <c r="BB102" s="366">
        <v>0</v>
      </c>
      <c r="BC102" s="366">
        <v>0</v>
      </c>
      <c r="BD102" s="366">
        <v>0</v>
      </c>
      <c r="BE102" s="366">
        <v>0</v>
      </c>
      <c r="BF102" s="366">
        <v>0</v>
      </c>
      <c r="BG102" s="366">
        <v>0</v>
      </c>
      <c r="BH102" s="366">
        <v>0</v>
      </c>
      <c r="BI102" s="366">
        <v>0</v>
      </c>
      <c r="BJ102" s="366">
        <v>0</v>
      </c>
      <c r="BK102" s="366">
        <v>0</v>
      </c>
      <c r="BL102" s="366">
        <v>0</v>
      </c>
      <c r="BM102" s="366">
        <v>0</v>
      </c>
      <c r="BN102" s="366">
        <v>0</v>
      </c>
      <c r="BO102" s="366">
        <v>0</v>
      </c>
      <c r="BP102" s="366">
        <v>0</v>
      </c>
      <c r="BQ102" s="366">
        <v>0</v>
      </c>
    </row>
    <row r="103" spans="2:69" ht="10.5">
      <c r="C103" s="236" t="s">
        <v>201</v>
      </c>
      <c r="D103" s="236"/>
      <c r="E103" s="296"/>
      <c r="F103" s="296"/>
      <c r="J103" s="366">
        <v>0</v>
      </c>
      <c r="K103" s="366">
        <v>0</v>
      </c>
      <c r="L103" s="366">
        <v>0</v>
      </c>
      <c r="M103" s="366">
        <v>0</v>
      </c>
      <c r="N103" s="366">
        <v>0</v>
      </c>
      <c r="O103" s="366">
        <v>0</v>
      </c>
      <c r="P103" s="366">
        <v>0</v>
      </c>
      <c r="Q103" s="366">
        <v>0</v>
      </c>
      <c r="R103" s="366">
        <v>0</v>
      </c>
      <c r="S103" s="366">
        <v>0</v>
      </c>
      <c r="T103" s="366">
        <v>0</v>
      </c>
      <c r="U103" s="366">
        <v>0</v>
      </c>
      <c r="V103" s="366">
        <v>0</v>
      </c>
      <c r="W103" s="366">
        <v>0</v>
      </c>
      <c r="X103" s="366">
        <v>0</v>
      </c>
      <c r="Y103" s="366">
        <v>0</v>
      </c>
      <c r="Z103" s="366">
        <v>0</v>
      </c>
      <c r="AA103" s="366">
        <v>0</v>
      </c>
      <c r="AB103" s="366">
        <v>0</v>
      </c>
      <c r="AC103" s="366">
        <v>0</v>
      </c>
      <c r="AD103" s="366">
        <v>0</v>
      </c>
      <c r="AE103" s="366">
        <v>0</v>
      </c>
      <c r="AF103" s="366">
        <v>0</v>
      </c>
      <c r="AG103" s="366">
        <v>0</v>
      </c>
      <c r="AH103" s="366">
        <v>0</v>
      </c>
      <c r="AI103" s="366">
        <v>0</v>
      </c>
      <c r="AJ103" s="366">
        <v>0</v>
      </c>
      <c r="AK103" s="366">
        <v>0</v>
      </c>
      <c r="AL103" s="366">
        <v>0</v>
      </c>
      <c r="AM103" s="366">
        <v>0</v>
      </c>
      <c r="AN103" s="366">
        <v>0</v>
      </c>
      <c r="AO103" s="366">
        <v>0</v>
      </c>
      <c r="AP103" s="366">
        <v>0</v>
      </c>
      <c r="AQ103" s="366">
        <v>0</v>
      </c>
      <c r="AR103" s="366">
        <v>0</v>
      </c>
      <c r="AS103" s="366">
        <v>0</v>
      </c>
      <c r="AT103" s="366">
        <v>0</v>
      </c>
      <c r="AU103" s="366">
        <v>0</v>
      </c>
      <c r="AV103" s="366">
        <v>0</v>
      </c>
      <c r="AW103" s="366">
        <v>0</v>
      </c>
      <c r="AX103" s="366">
        <v>0</v>
      </c>
      <c r="AY103" s="366">
        <v>0</v>
      </c>
      <c r="AZ103" s="366">
        <v>0</v>
      </c>
      <c r="BA103" s="366">
        <v>0</v>
      </c>
      <c r="BB103" s="366">
        <v>0</v>
      </c>
      <c r="BC103" s="366">
        <v>0</v>
      </c>
      <c r="BD103" s="366">
        <v>0</v>
      </c>
      <c r="BE103" s="366">
        <v>0</v>
      </c>
      <c r="BF103" s="366">
        <v>0</v>
      </c>
      <c r="BG103" s="366">
        <v>0</v>
      </c>
      <c r="BH103" s="366">
        <v>0</v>
      </c>
      <c r="BI103" s="366">
        <v>0</v>
      </c>
      <c r="BJ103" s="366">
        <v>0</v>
      </c>
      <c r="BK103" s="366">
        <v>0</v>
      </c>
      <c r="BL103" s="366">
        <v>0</v>
      </c>
      <c r="BM103" s="366">
        <v>0</v>
      </c>
      <c r="BN103" s="366">
        <v>0</v>
      </c>
      <c r="BO103" s="366">
        <v>0</v>
      </c>
      <c r="BP103" s="366">
        <v>0</v>
      </c>
      <c r="BQ103" s="366">
        <v>0</v>
      </c>
    </row>
    <row r="104" spans="2:69" ht="10.5">
      <c r="C104" s="236" t="s">
        <v>200</v>
      </c>
      <c r="D104" s="236"/>
      <c r="E104" s="296"/>
      <c r="F104" s="296"/>
      <c r="J104" s="366">
        <v>0</v>
      </c>
      <c r="K104" s="366">
        <v>0</v>
      </c>
      <c r="L104" s="366">
        <v>0</v>
      </c>
      <c r="M104" s="366">
        <v>0</v>
      </c>
      <c r="N104" s="366">
        <v>0</v>
      </c>
      <c r="O104" s="366">
        <v>0</v>
      </c>
      <c r="P104" s="366">
        <v>0</v>
      </c>
      <c r="Q104" s="366">
        <v>0</v>
      </c>
      <c r="R104" s="366">
        <v>0</v>
      </c>
      <c r="S104" s="366">
        <v>0</v>
      </c>
      <c r="T104" s="366">
        <v>0</v>
      </c>
      <c r="U104" s="366">
        <v>0</v>
      </c>
      <c r="V104" s="366">
        <v>0</v>
      </c>
      <c r="W104" s="366">
        <v>0</v>
      </c>
      <c r="X104" s="366">
        <v>0</v>
      </c>
      <c r="Y104" s="366">
        <v>0</v>
      </c>
      <c r="Z104" s="366">
        <v>0</v>
      </c>
      <c r="AA104" s="366">
        <v>0</v>
      </c>
      <c r="AB104" s="366">
        <v>0</v>
      </c>
      <c r="AC104" s="366">
        <v>0</v>
      </c>
      <c r="AD104" s="366">
        <v>0</v>
      </c>
      <c r="AE104" s="366">
        <v>0</v>
      </c>
      <c r="AF104" s="366">
        <v>0</v>
      </c>
      <c r="AG104" s="366">
        <v>0</v>
      </c>
      <c r="AH104" s="366">
        <v>0</v>
      </c>
      <c r="AI104" s="366">
        <v>0</v>
      </c>
      <c r="AJ104" s="366">
        <v>0</v>
      </c>
      <c r="AK104" s="366">
        <v>0</v>
      </c>
      <c r="AL104" s="366">
        <v>0</v>
      </c>
      <c r="AM104" s="366">
        <v>0</v>
      </c>
      <c r="AN104" s="366">
        <v>0</v>
      </c>
      <c r="AO104" s="366">
        <v>0</v>
      </c>
      <c r="AP104" s="366">
        <v>0</v>
      </c>
      <c r="AQ104" s="366">
        <v>0</v>
      </c>
      <c r="AR104" s="366">
        <v>0</v>
      </c>
      <c r="AS104" s="366">
        <v>0</v>
      </c>
      <c r="AT104" s="366">
        <v>0</v>
      </c>
      <c r="AU104" s="366">
        <v>0</v>
      </c>
      <c r="AV104" s="366">
        <v>0</v>
      </c>
      <c r="AW104" s="366">
        <v>0</v>
      </c>
      <c r="AX104" s="366">
        <v>0</v>
      </c>
      <c r="AY104" s="366">
        <v>0</v>
      </c>
      <c r="AZ104" s="366">
        <v>0</v>
      </c>
      <c r="BA104" s="366">
        <v>0</v>
      </c>
      <c r="BB104" s="366">
        <v>0</v>
      </c>
      <c r="BC104" s="366">
        <v>0</v>
      </c>
      <c r="BD104" s="366">
        <v>0</v>
      </c>
      <c r="BE104" s="366">
        <v>0</v>
      </c>
      <c r="BF104" s="366">
        <v>0</v>
      </c>
      <c r="BG104" s="366">
        <v>0</v>
      </c>
      <c r="BH104" s="366">
        <v>0</v>
      </c>
      <c r="BI104" s="366">
        <v>0</v>
      </c>
      <c r="BJ104" s="366">
        <v>0</v>
      </c>
      <c r="BK104" s="366">
        <v>0</v>
      </c>
      <c r="BL104" s="366">
        <v>0</v>
      </c>
      <c r="BM104" s="366">
        <v>0</v>
      </c>
      <c r="BN104" s="366">
        <v>0</v>
      </c>
      <c r="BO104" s="366">
        <v>0</v>
      </c>
      <c r="BP104" s="366">
        <v>0</v>
      </c>
      <c r="BQ104" s="366">
        <v>0</v>
      </c>
    </row>
    <row r="105" spans="2:69" ht="10.5">
      <c r="C105" s="236" t="s">
        <v>199</v>
      </c>
      <c r="D105" s="236"/>
      <c r="E105" s="296"/>
      <c r="F105" s="296"/>
      <c r="J105" s="366">
        <v>0</v>
      </c>
      <c r="K105" s="366">
        <v>0</v>
      </c>
      <c r="L105" s="366">
        <v>0</v>
      </c>
      <c r="M105" s="366">
        <v>0</v>
      </c>
      <c r="N105" s="366">
        <v>0</v>
      </c>
      <c r="O105" s="366">
        <v>0</v>
      </c>
      <c r="P105" s="366">
        <v>0</v>
      </c>
      <c r="Q105" s="366">
        <v>0</v>
      </c>
      <c r="R105" s="366">
        <v>0</v>
      </c>
      <c r="S105" s="366">
        <v>0</v>
      </c>
      <c r="T105" s="366">
        <v>0</v>
      </c>
      <c r="U105" s="366">
        <v>0</v>
      </c>
      <c r="V105" s="366">
        <v>0</v>
      </c>
      <c r="W105" s="366">
        <v>0</v>
      </c>
      <c r="X105" s="366">
        <v>0</v>
      </c>
      <c r="Y105" s="366">
        <v>0</v>
      </c>
      <c r="Z105" s="366">
        <v>0</v>
      </c>
      <c r="AA105" s="366">
        <v>0</v>
      </c>
      <c r="AB105" s="366">
        <v>0</v>
      </c>
      <c r="AC105" s="366">
        <v>0</v>
      </c>
      <c r="AD105" s="366">
        <v>0</v>
      </c>
      <c r="AE105" s="366">
        <v>0</v>
      </c>
      <c r="AF105" s="366">
        <v>0</v>
      </c>
      <c r="AG105" s="366">
        <v>0</v>
      </c>
      <c r="AH105" s="366">
        <v>0</v>
      </c>
      <c r="AI105" s="366">
        <v>0</v>
      </c>
      <c r="AJ105" s="366">
        <v>0</v>
      </c>
      <c r="AK105" s="366">
        <v>0</v>
      </c>
      <c r="AL105" s="366">
        <v>0</v>
      </c>
      <c r="AM105" s="366">
        <v>0</v>
      </c>
      <c r="AN105" s="366">
        <v>0</v>
      </c>
      <c r="AO105" s="366">
        <v>0</v>
      </c>
      <c r="AP105" s="366">
        <v>0</v>
      </c>
      <c r="AQ105" s="366">
        <v>0</v>
      </c>
      <c r="AR105" s="366">
        <v>0</v>
      </c>
      <c r="AS105" s="366">
        <v>0</v>
      </c>
      <c r="AT105" s="366">
        <v>0</v>
      </c>
      <c r="AU105" s="366">
        <v>0</v>
      </c>
      <c r="AV105" s="366">
        <v>0</v>
      </c>
      <c r="AW105" s="366">
        <v>0</v>
      </c>
      <c r="AX105" s="366">
        <v>0</v>
      </c>
      <c r="AY105" s="366">
        <v>0</v>
      </c>
      <c r="AZ105" s="366">
        <v>0</v>
      </c>
      <c r="BA105" s="366">
        <v>0</v>
      </c>
      <c r="BB105" s="366">
        <v>0</v>
      </c>
      <c r="BC105" s="366">
        <v>0</v>
      </c>
      <c r="BD105" s="366">
        <v>0</v>
      </c>
      <c r="BE105" s="366">
        <v>0</v>
      </c>
      <c r="BF105" s="366">
        <v>0</v>
      </c>
      <c r="BG105" s="366">
        <v>0</v>
      </c>
      <c r="BH105" s="366">
        <v>0</v>
      </c>
      <c r="BI105" s="366">
        <v>0</v>
      </c>
      <c r="BJ105" s="366">
        <v>0</v>
      </c>
      <c r="BK105" s="366">
        <v>0</v>
      </c>
      <c r="BL105" s="366">
        <v>0</v>
      </c>
      <c r="BM105" s="366">
        <v>0</v>
      </c>
      <c r="BN105" s="366">
        <v>0</v>
      </c>
      <c r="BO105" s="366">
        <v>0</v>
      </c>
      <c r="BP105" s="366">
        <v>0</v>
      </c>
      <c r="BQ105" s="366">
        <v>0</v>
      </c>
    </row>
    <row r="106" spans="2:69" ht="10.5">
      <c r="C106" s="371" t="s">
        <v>198</v>
      </c>
      <c r="D106" s="371"/>
      <c r="E106" s="372"/>
      <c r="F106" s="372"/>
      <c r="J106" s="369">
        <v>0</v>
      </c>
      <c r="K106" s="369">
        <v>0</v>
      </c>
      <c r="L106" s="369">
        <v>0</v>
      </c>
      <c r="M106" s="369">
        <v>0</v>
      </c>
      <c r="N106" s="369">
        <v>0</v>
      </c>
      <c r="O106" s="369">
        <v>0</v>
      </c>
      <c r="P106" s="369">
        <v>0</v>
      </c>
      <c r="Q106" s="369">
        <v>0</v>
      </c>
      <c r="R106" s="369">
        <v>0</v>
      </c>
      <c r="S106" s="369">
        <v>0</v>
      </c>
      <c r="T106" s="369">
        <v>0</v>
      </c>
      <c r="U106" s="369">
        <v>0</v>
      </c>
      <c r="V106" s="369">
        <v>0</v>
      </c>
      <c r="W106" s="369">
        <v>0</v>
      </c>
      <c r="X106" s="369">
        <v>0</v>
      </c>
      <c r="Y106" s="369">
        <v>0</v>
      </c>
      <c r="Z106" s="369">
        <v>0</v>
      </c>
      <c r="AA106" s="369">
        <v>0</v>
      </c>
      <c r="AB106" s="369">
        <v>0</v>
      </c>
      <c r="AC106" s="369">
        <v>0</v>
      </c>
      <c r="AD106" s="369">
        <v>0</v>
      </c>
      <c r="AE106" s="369">
        <v>0</v>
      </c>
      <c r="AF106" s="369">
        <v>0</v>
      </c>
      <c r="AG106" s="369">
        <v>0</v>
      </c>
      <c r="AH106" s="369">
        <v>0</v>
      </c>
      <c r="AI106" s="369">
        <v>0</v>
      </c>
      <c r="AJ106" s="369">
        <v>0</v>
      </c>
      <c r="AK106" s="369">
        <v>0</v>
      </c>
      <c r="AL106" s="369">
        <v>0</v>
      </c>
      <c r="AM106" s="369">
        <v>0</v>
      </c>
      <c r="AN106" s="369">
        <v>0</v>
      </c>
      <c r="AO106" s="369">
        <v>0</v>
      </c>
      <c r="AP106" s="369">
        <v>0</v>
      </c>
      <c r="AQ106" s="369">
        <v>0</v>
      </c>
      <c r="AR106" s="369">
        <v>0</v>
      </c>
      <c r="AS106" s="369">
        <v>0</v>
      </c>
      <c r="AT106" s="369">
        <v>0</v>
      </c>
      <c r="AU106" s="369">
        <v>0</v>
      </c>
      <c r="AV106" s="369">
        <v>0</v>
      </c>
      <c r="AW106" s="369">
        <v>0</v>
      </c>
      <c r="AX106" s="369">
        <v>0</v>
      </c>
      <c r="AY106" s="369">
        <v>0</v>
      </c>
      <c r="AZ106" s="369">
        <v>0</v>
      </c>
      <c r="BA106" s="369">
        <v>0</v>
      </c>
      <c r="BB106" s="369">
        <v>0</v>
      </c>
      <c r="BC106" s="369">
        <v>0</v>
      </c>
      <c r="BD106" s="369">
        <v>0</v>
      </c>
      <c r="BE106" s="369">
        <v>0</v>
      </c>
      <c r="BF106" s="369">
        <v>0</v>
      </c>
      <c r="BG106" s="369">
        <v>0</v>
      </c>
      <c r="BH106" s="369">
        <v>0</v>
      </c>
      <c r="BI106" s="369">
        <v>0</v>
      </c>
      <c r="BJ106" s="369">
        <v>0</v>
      </c>
      <c r="BK106" s="369">
        <v>0</v>
      </c>
      <c r="BL106" s="369">
        <v>0</v>
      </c>
      <c r="BM106" s="369">
        <v>0</v>
      </c>
      <c r="BN106" s="369">
        <v>0</v>
      </c>
      <c r="BO106" s="369">
        <v>0</v>
      </c>
      <c r="BP106" s="369">
        <v>0</v>
      </c>
      <c r="BQ106" s="369">
        <v>0</v>
      </c>
    </row>
    <row r="107" spans="2:69" ht="10.5">
      <c r="C107" s="77" t="s">
        <v>299</v>
      </c>
      <c r="J107" s="298">
        <v>36666.666666666672</v>
      </c>
      <c r="K107" s="298">
        <v>36666.666666666672</v>
      </c>
      <c r="L107" s="298">
        <v>36666.666666666672</v>
      </c>
      <c r="M107" s="298">
        <v>36666.666666666672</v>
      </c>
      <c r="N107" s="298">
        <v>36666.666666666672</v>
      </c>
      <c r="O107" s="298">
        <v>36666.666666666672</v>
      </c>
      <c r="P107" s="298">
        <v>36666.666666666672</v>
      </c>
      <c r="Q107" s="298">
        <v>36666.666666666672</v>
      </c>
      <c r="R107" s="298">
        <v>36666.666666666672</v>
      </c>
      <c r="S107" s="298">
        <v>36666.666666666672</v>
      </c>
      <c r="T107" s="298">
        <v>36666.666666666672</v>
      </c>
      <c r="U107" s="298">
        <v>36666.666666666672</v>
      </c>
      <c r="V107" s="298">
        <v>42925</v>
      </c>
      <c r="W107" s="298">
        <v>42925</v>
      </c>
      <c r="X107" s="298">
        <v>42925</v>
      </c>
      <c r="Y107" s="298">
        <v>42925</v>
      </c>
      <c r="Z107" s="298">
        <v>42925</v>
      </c>
      <c r="AA107" s="298">
        <v>42925</v>
      </c>
      <c r="AB107" s="298">
        <v>42925</v>
      </c>
      <c r="AC107" s="298">
        <v>42925</v>
      </c>
      <c r="AD107" s="298">
        <v>42925</v>
      </c>
      <c r="AE107" s="298">
        <v>42925</v>
      </c>
      <c r="AF107" s="298">
        <v>42925</v>
      </c>
      <c r="AG107" s="298">
        <v>42925</v>
      </c>
      <c r="AH107" s="298">
        <v>58655.75</v>
      </c>
      <c r="AI107" s="298">
        <v>58655.75</v>
      </c>
      <c r="AJ107" s="298">
        <v>58655.75</v>
      </c>
      <c r="AK107" s="298">
        <v>58655.75</v>
      </c>
      <c r="AL107" s="298">
        <v>58655.75</v>
      </c>
      <c r="AM107" s="298">
        <v>58655.75</v>
      </c>
      <c r="AN107" s="298">
        <v>58655.75</v>
      </c>
      <c r="AO107" s="298">
        <v>58655.75</v>
      </c>
      <c r="AP107" s="298">
        <v>58655.75</v>
      </c>
      <c r="AQ107" s="298">
        <v>58655.75</v>
      </c>
      <c r="AR107" s="298">
        <v>58655.75</v>
      </c>
      <c r="AS107" s="298">
        <v>58655.75</v>
      </c>
      <c r="AT107" s="298">
        <v>64393.8125</v>
      </c>
      <c r="AU107" s="298">
        <v>64393.8125</v>
      </c>
      <c r="AV107" s="298">
        <v>64393.8125</v>
      </c>
      <c r="AW107" s="298">
        <v>64393.8125</v>
      </c>
      <c r="AX107" s="298">
        <v>64393.8125</v>
      </c>
      <c r="AY107" s="298">
        <v>64393.8125</v>
      </c>
      <c r="AZ107" s="298">
        <v>64393.8125</v>
      </c>
      <c r="BA107" s="298">
        <v>64393.8125</v>
      </c>
      <c r="BB107" s="298">
        <v>64393.8125</v>
      </c>
      <c r="BC107" s="298">
        <v>64393.8125</v>
      </c>
      <c r="BD107" s="298">
        <v>64393.8125</v>
      </c>
      <c r="BE107" s="298">
        <v>64393.8125</v>
      </c>
      <c r="BF107" s="298">
        <v>72842.280700000003</v>
      </c>
      <c r="BG107" s="298">
        <v>72842.280700000003</v>
      </c>
      <c r="BH107" s="298">
        <v>72842.280700000003</v>
      </c>
      <c r="BI107" s="298">
        <v>72842.280700000003</v>
      </c>
      <c r="BJ107" s="298">
        <v>72842.280700000003</v>
      </c>
      <c r="BK107" s="298">
        <v>72842.280700000003</v>
      </c>
      <c r="BL107" s="298">
        <v>72842.280700000003</v>
      </c>
      <c r="BM107" s="298">
        <v>72842.280700000003</v>
      </c>
      <c r="BN107" s="298">
        <v>72842.280700000003</v>
      </c>
      <c r="BO107" s="298">
        <v>72842.280700000003</v>
      </c>
      <c r="BP107" s="298">
        <v>72842.280700000003</v>
      </c>
      <c r="BQ107" s="298">
        <v>72842.280700000003</v>
      </c>
    </row>
    <row r="110" spans="2:69" ht="12.75">
      <c r="B110" s="295" t="s">
        <v>293</v>
      </c>
    </row>
    <row r="112" spans="2:69" ht="10.5">
      <c r="C112" s="236" t="s">
        <v>221</v>
      </c>
      <c r="D112" s="236"/>
      <c r="E112" s="296"/>
      <c r="F112" s="296"/>
      <c r="J112" s="365">
        <v>10000</v>
      </c>
      <c r="K112" s="365">
        <v>10000</v>
      </c>
      <c r="L112" s="365">
        <v>10000</v>
      </c>
      <c r="M112" s="365">
        <v>10000</v>
      </c>
      <c r="N112" s="365">
        <v>10000</v>
      </c>
      <c r="O112" s="365">
        <v>10000</v>
      </c>
      <c r="P112" s="365">
        <v>10000</v>
      </c>
      <c r="Q112" s="365">
        <v>10000</v>
      </c>
      <c r="R112" s="365">
        <v>10000</v>
      </c>
      <c r="S112" s="365">
        <v>10000</v>
      </c>
      <c r="T112" s="365">
        <v>10000</v>
      </c>
      <c r="U112" s="365">
        <v>10000</v>
      </c>
      <c r="V112" s="365">
        <v>10100</v>
      </c>
      <c r="W112" s="365">
        <v>10100</v>
      </c>
      <c r="X112" s="365">
        <v>10100</v>
      </c>
      <c r="Y112" s="365">
        <v>10100</v>
      </c>
      <c r="Z112" s="365">
        <v>10100</v>
      </c>
      <c r="AA112" s="365">
        <v>10100</v>
      </c>
      <c r="AB112" s="365">
        <v>10100</v>
      </c>
      <c r="AC112" s="365">
        <v>10100</v>
      </c>
      <c r="AD112" s="365">
        <v>10100</v>
      </c>
      <c r="AE112" s="365">
        <v>10100</v>
      </c>
      <c r="AF112" s="365">
        <v>10100</v>
      </c>
      <c r="AG112" s="365">
        <v>10100</v>
      </c>
      <c r="AH112" s="365">
        <v>10201</v>
      </c>
      <c r="AI112" s="365">
        <v>10201</v>
      </c>
      <c r="AJ112" s="365">
        <v>10201</v>
      </c>
      <c r="AK112" s="365">
        <v>10201</v>
      </c>
      <c r="AL112" s="365">
        <v>10201</v>
      </c>
      <c r="AM112" s="365">
        <v>10201</v>
      </c>
      <c r="AN112" s="365">
        <v>10201</v>
      </c>
      <c r="AO112" s="365">
        <v>10201</v>
      </c>
      <c r="AP112" s="365">
        <v>10201</v>
      </c>
      <c r="AQ112" s="365">
        <v>10201</v>
      </c>
      <c r="AR112" s="365">
        <v>10201</v>
      </c>
      <c r="AS112" s="365">
        <v>10201</v>
      </c>
      <c r="AT112" s="365">
        <v>10303.009999999998</v>
      </c>
      <c r="AU112" s="365">
        <v>10303.009999999998</v>
      </c>
      <c r="AV112" s="365">
        <v>10303.009999999998</v>
      </c>
      <c r="AW112" s="365">
        <v>10303.009999999998</v>
      </c>
      <c r="AX112" s="365">
        <v>10303.009999999998</v>
      </c>
      <c r="AY112" s="365">
        <v>10303.009999999998</v>
      </c>
      <c r="AZ112" s="365">
        <v>10303.009999999998</v>
      </c>
      <c r="BA112" s="365">
        <v>10303.009999999998</v>
      </c>
      <c r="BB112" s="365">
        <v>10303.009999999998</v>
      </c>
      <c r="BC112" s="365">
        <v>10303.009999999998</v>
      </c>
      <c r="BD112" s="365">
        <v>10303.009999999998</v>
      </c>
      <c r="BE112" s="365">
        <v>10303.009999999998</v>
      </c>
      <c r="BF112" s="365">
        <v>10406.0401</v>
      </c>
      <c r="BG112" s="365">
        <v>10406.0401</v>
      </c>
      <c r="BH112" s="365">
        <v>10406.0401</v>
      </c>
      <c r="BI112" s="365">
        <v>10406.0401</v>
      </c>
      <c r="BJ112" s="365">
        <v>10406.0401</v>
      </c>
      <c r="BK112" s="365">
        <v>10406.0401</v>
      </c>
      <c r="BL112" s="365">
        <v>10406.0401</v>
      </c>
      <c r="BM112" s="365">
        <v>10406.0401</v>
      </c>
      <c r="BN112" s="365">
        <v>10406.0401</v>
      </c>
      <c r="BO112" s="365">
        <v>10406.0401</v>
      </c>
      <c r="BP112" s="365">
        <v>10406.0401</v>
      </c>
      <c r="BQ112" s="365">
        <v>10406.0401</v>
      </c>
    </row>
    <row r="113" spans="3:69" ht="10.5">
      <c r="C113" s="236" t="s">
        <v>222</v>
      </c>
      <c r="D113" s="236"/>
      <c r="E113" s="296"/>
      <c r="F113" s="296"/>
      <c r="J113" s="365">
        <v>7000</v>
      </c>
      <c r="K113" s="365">
        <v>7000</v>
      </c>
      <c r="L113" s="365">
        <v>7000</v>
      </c>
      <c r="M113" s="365">
        <v>7000</v>
      </c>
      <c r="N113" s="365">
        <v>7000</v>
      </c>
      <c r="O113" s="365">
        <v>7000</v>
      </c>
      <c r="P113" s="365">
        <v>7000</v>
      </c>
      <c r="Q113" s="365">
        <v>7000</v>
      </c>
      <c r="R113" s="365">
        <v>7000</v>
      </c>
      <c r="S113" s="365">
        <v>7000</v>
      </c>
      <c r="T113" s="365">
        <v>7000</v>
      </c>
      <c r="U113" s="365">
        <v>7000</v>
      </c>
      <c r="V113" s="365">
        <v>7070</v>
      </c>
      <c r="W113" s="365">
        <v>7070</v>
      </c>
      <c r="X113" s="365">
        <v>7070</v>
      </c>
      <c r="Y113" s="365">
        <v>7070</v>
      </c>
      <c r="Z113" s="365">
        <v>7070</v>
      </c>
      <c r="AA113" s="365">
        <v>7070</v>
      </c>
      <c r="AB113" s="365">
        <v>7070</v>
      </c>
      <c r="AC113" s="365">
        <v>7070</v>
      </c>
      <c r="AD113" s="365">
        <v>7070</v>
      </c>
      <c r="AE113" s="365">
        <v>7070</v>
      </c>
      <c r="AF113" s="365">
        <v>7070</v>
      </c>
      <c r="AG113" s="365">
        <v>7070</v>
      </c>
      <c r="AH113" s="365">
        <v>7140.7</v>
      </c>
      <c r="AI113" s="365">
        <v>7140.7</v>
      </c>
      <c r="AJ113" s="365">
        <v>7140.7</v>
      </c>
      <c r="AK113" s="365">
        <v>7140.7</v>
      </c>
      <c r="AL113" s="365">
        <v>7140.7</v>
      </c>
      <c r="AM113" s="365">
        <v>7140.7</v>
      </c>
      <c r="AN113" s="365">
        <v>7140.7</v>
      </c>
      <c r="AO113" s="365">
        <v>7140.7</v>
      </c>
      <c r="AP113" s="365">
        <v>7140.7</v>
      </c>
      <c r="AQ113" s="365">
        <v>7140.7</v>
      </c>
      <c r="AR113" s="365">
        <v>7140.7</v>
      </c>
      <c r="AS113" s="365">
        <v>7140.7</v>
      </c>
      <c r="AT113" s="365">
        <v>7212.1069999999991</v>
      </c>
      <c r="AU113" s="365">
        <v>7212.1069999999991</v>
      </c>
      <c r="AV113" s="365">
        <v>7212.1069999999991</v>
      </c>
      <c r="AW113" s="365">
        <v>7212.1069999999991</v>
      </c>
      <c r="AX113" s="365">
        <v>7212.1069999999991</v>
      </c>
      <c r="AY113" s="365">
        <v>7212.1069999999991</v>
      </c>
      <c r="AZ113" s="365">
        <v>7212.1069999999991</v>
      </c>
      <c r="BA113" s="365">
        <v>7212.1069999999991</v>
      </c>
      <c r="BB113" s="365">
        <v>7212.1069999999991</v>
      </c>
      <c r="BC113" s="365">
        <v>7212.1069999999991</v>
      </c>
      <c r="BD113" s="365">
        <v>7212.1069999999991</v>
      </c>
      <c r="BE113" s="365">
        <v>7212.1069999999991</v>
      </c>
      <c r="BF113" s="365">
        <v>7284.2280700000001</v>
      </c>
      <c r="BG113" s="365">
        <v>7284.2280700000001</v>
      </c>
      <c r="BH113" s="365">
        <v>7284.2280700000001</v>
      </c>
      <c r="BI113" s="365">
        <v>7284.2280700000001</v>
      </c>
      <c r="BJ113" s="365">
        <v>7284.2280700000001</v>
      </c>
      <c r="BK113" s="365">
        <v>7284.2280700000001</v>
      </c>
      <c r="BL113" s="365">
        <v>7284.2280700000001</v>
      </c>
      <c r="BM113" s="365">
        <v>7284.2280700000001</v>
      </c>
      <c r="BN113" s="365">
        <v>7284.2280700000001</v>
      </c>
      <c r="BO113" s="365">
        <v>7284.2280700000001</v>
      </c>
      <c r="BP113" s="365">
        <v>7284.2280700000001</v>
      </c>
      <c r="BQ113" s="365">
        <v>7284.2280700000001</v>
      </c>
    </row>
    <row r="114" spans="3:69" ht="10.5">
      <c r="C114" s="236" t="s">
        <v>176</v>
      </c>
      <c r="D114" s="236"/>
      <c r="E114" s="296"/>
      <c r="F114" s="296"/>
      <c r="J114" s="365">
        <v>50000</v>
      </c>
      <c r="K114" s="365">
        <v>50000</v>
      </c>
      <c r="L114" s="365">
        <v>50000</v>
      </c>
      <c r="M114" s="365">
        <v>50000</v>
      </c>
      <c r="N114" s="365">
        <v>50000</v>
      </c>
      <c r="O114" s="365">
        <v>50000</v>
      </c>
      <c r="P114" s="365">
        <v>50000</v>
      </c>
      <c r="Q114" s="365">
        <v>50000</v>
      </c>
      <c r="R114" s="365">
        <v>50000</v>
      </c>
      <c r="S114" s="365">
        <v>50000</v>
      </c>
      <c r="T114" s="365">
        <v>50000</v>
      </c>
      <c r="U114" s="365">
        <v>50000</v>
      </c>
      <c r="V114" s="365">
        <v>50500</v>
      </c>
      <c r="W114" s="365">
        <v>50500</v>
      </c>
      <c r="X114" s="365">
        <v>50500</v>
      </c>
      <c r="Y114" s="365">
        <v>50500</v>
      </c>
      <c r="Z114" s="365">
        <v>50500</v>
      </c>
      <c r="AA114" s="365">
        <v>50500</v>
      </c>
      <c r="AB114" s="365">
        <v>50500</v>
      </c>
      <c r="AC114" s="365">
        <v>50500</v>
      </c>
      <c r="AD114" s="365">
        <v>50500</v>
      </c>
      <c r="AE114" s="365">
        <v>50500</v>
      </c>
      <c r="AF114" s="365">
        <v>50500</v>
      </c>
      <c r="AG114" s="365">
        <v>50500</v>
      </c>
      <c r="AH114" s="365">
        <v>51005</v>
      </c>
      <c r="AI114" s="365">
        <v>51005</v>
      </c>
      <c r="AJ114" s="365">
        <v>51005</v>
      </c>
      <c r="AK114" s="365">
        <v>51005</v>
      </c>
      <c r="AL114" s="365">
        <v>51005</v>
      </c>
      <c r="AM114" s="365">
        <v>51005</v>
      </c>
      <c r="AN114" s="365">
        <v>51005</v>
      </c>
      <c r="AO114" s="365">
        <v>51005</v>
      </c>
      <c r="AP114" s="365">
        <v>51005</v>
      </c>
      <c r="AQ114" s="365">
        <v>51005</v>
      </c>
      <c r="AR114" s="365">
        <v>51005</v>
      </c>
      <c r="AS114" s="365">
        <v>51005</v>
      </c>
      <c r="AT114" s="365">
        <v>51515.049999999996</v>
      </c>
      <c r="AU114" s="365">
        <v>51515.049999999996</v>
      </c>
      <c r="AV114" s="365">
        <v>51515.049999999996</v>
      </c>
      <c r="AW114" s="365">
        <v>51515.049999999996</v>
      </c>
      <c r="AX114" s="365">
        <v>51515.049999999996</v>
      </c>
      <c r="AY114" s="365">
        <v>51515.049999999996</v>
      </c>
      <c r="AZ114" s="365">
        <v>51515.049999999996</v>
      </c>
      <c r="BA114" s="365">
        <v>51515.049999999996</v>
      </c>
      <c r="BB114" s="365">
        <v>51515.049999999996</v>
      </c>
      <c r="BC114" s="365">
        <v>51515.049999999996</v>
      </c>
      <c r="BD114" s="365">
        <v>51515.049999999996</v>
      </c>
      <c r="BE114" s="365">
        <v>51515.049999999996</v>
      </c>
      <c r="BF114" s="365">
        <v>52030.200499999999</v>
      </c>
      <c r="BG114" s="365">
        <v>52030.200499999999</v>
      </c>
      <c r="BH114" s="365">
        <v>52030.200499999999</v>
      </c>
      <c r="BI114" s="365">
        <v>52030.200499999999</v>
      </c>
      <c r="BJ114" s="365">
        <v>52030.200499999999</v>
      </c>
      <c r="BK114" s="365">
        <v>52030.200499999999</v>
      </c>
      <c r="BL114" s="365">
        <v>52030.200499999999</v>
      </c>
      <c r="BM114" s="365">
        <v>52030.200499999999</v>
      </c>
      <c r="BN114" s="365">
        <v>52030.200499999999</v>
      </c>
      <c r="BO114" s="365">
        <v>52030.200499999999</v>
      </c>
      <c r="BP114" s="365">
        <v>52030.200499999999</v>
      </c>
      <c r="BQ114" s="365">
        <v>52030.200499999999</v>
      </c>
    </row>
    <row r="115" spans="3:69" ht="10.5">
      <c r="C115" s="236" t="s">
        <v>223</v>
      </c>
      <c r="D115" s="236"/>
      <c r="E115" s="296"/>
      <c r="F115" s="296"/>
      <c r="J115" s="365">
        <v>10000</v>
      </c>
      <c r="K115" s="365">
        <v>10000</v>
      </c>
      <c r="L115" s="365">
        <v>10000</v>
      </c>
      <c r="M115" s="365">
        <v>10000</v>
      </c>
      <c r="N115" s="365">
        <v>10000</v>
      </c>
      <c r="O115" s="365">
        <v>10000</v>
      </c>
      <c r="P115" s="365">
        <v>10000</v>
      </c>
      <c r="Q115" s="365">
        <v>10000</v>
      </c>
      <c r="R115" s="365">
        <v>10000</v>
      </c>
      <c r="S115" s="365">
        <v>10000</v>
      </c>
      <c r="T115" s="365">
        <v>10000</v>
      </c>
      <c r="U115" s="365">
        <v>10000</v>
      </c>
      <c r="V115" s="365">
        <v>10100</v>
      </c>
      <c r="W115" s="365">
        <v>10100</v>
      </c>
      <c r="X115" s="365">
        <v>10100</v>
      </c>
      <c r="Y115" s="365">
        <v>10100</v>
      </c>
      <c r="Z115" s="365">
        <v>10100</v>
      </c>
      <c r="AA115" s="365">
        <v>10100</v>
      </c>
      <c r="AB115" s="365">
        <v>10100</v>
      </c>
      <c r="AC115" s="365">
        <v>10100</v>
      </c>
      <c r="AD115" s="365">
        <v>10100</v>
      </c>
      <c r="AE115" s="365">
        <v>10100</v>
      </c>
      <c r="AF115" s="365">
        <v>10100</v>
      </c>
      <c r="AG115" s="365">
        <v>10100</v>
      </c>
      <c r="AH115" s="365">
        <v>10201</v>
      </c>
      <c r="AI115" s="365">
        <v>10201</v>
      </c>
      <c r="AJ115" s="365">
        <v>10201</v>
      </c>
      <c r="AK115" s="365">
        <v>10201</v>
      </c>
      <c r="AL115" s="365">
        <v>10201</v>
      </c>
      <c r="AM115" s="365">
        <v>10201</v>
      </c>
      <c r="AN115" s="365">
        <v>10201</v>
      </c>
      <c r="AO115" s="365">
        <v>10201</v>
      </c>
      <c r="AP115" s="365">
        <v>10201</v>
      </c>
      <c r="AQ115" s="365">
        <v>10201</v>
      </c>
      <c r="AR115" s="365">
        <v>10201</v>
      </c>
      <c r="AS115" s="365">
        <v>10201</v>
      </c>
      <c r="AT115" s="365">
        <v>10303.009999999998</v>
      </c>
      <c r="AU115" s="365">
        <v>10303.009999999998</v>
      </c>
      <c r="AV115" s="365">
        <v>10303.009999999998</v>
      </c>
      <c r="AW115" s="365">
        <v>10303.009999999998</v>
      </c>
      <c r="AX115" s="365">
        <v>10303.009999999998</v>
      </c>
      <c r="AY115" s="365">
        <v>10303.009999999998</v>
      </c>
      <c r="AZ115" s="365">
        <v>10303.009999999998</v>
      </c>
      <c r="BA115" s="365">
        <v>10303.009999999998</v>
      </c>
      <c r="BB115" s="365">
        <v>10303.009999999998</v>
      </c>
      <c r="BC115" s="365">
        <v>10303.009999999998</v>
      </c>
      <c r="BD115" s="365">
        <v>10303.009999999998</v>
      </c>
      <c r="BE115" s="365">
        <v>10303.009999999998</v>
      </c>
      <c r="BF115" s="365">
        <v>10406.0401</v>
      </c>
      <c r="BG115" s="365">
        <v>10406.0401</v>
      </c>
      <c r="BH115" s="365">
        <v>10406.0401</v>
      </c>
      <c r="BI115" s="365">
        <v>10406.0401</v>
      </c>
      <c r="BJ115" s="365">
        <v>10406.0401</v>
      </c>
      <c r="BK115" s="365">
        <v>10406.0401</v>
      </c>
      <c r="BL115" s="365">
        <v>10406.0401</v>
      </c>
      <c r="BM115" s="365">
        <v>10406.0401</v>
      </c>
      <c r="BN115" s="365">
        <v>10406.0401</v>
      </c>
      <c r="BO115" s="365">
        <v>10406.0401</v>
      </c>
      <c r="BP115" s="365">
        <v>10406.0401</v>
      </c>
      <c r="BQ115" s="365">
        <v>10406.0401</v>
      </c>
    </row>
    <row r="116" spans="3:69" ht="10.5">
      <c r="C116" s="236" t="s">
        <v>224</v>
      </c>
      <c r="D116" s="236"/>
      <c r="E116" s="296"/>
      <c r="F116" s="296"/>
      <c r="J116" s="365">
        <v>4000</v>
      </c>
      <c r="K116" s="365">
        <v>4000</v>
      </c>
      <c r="L116" s="365">
        <v>4000</v>
      </c>
      <c r="M116" s="365">
        <v>4000</v>
      </c>
      <c r="N116" s="365">
        <v>4000</v>
      </c>
      <c r="O116" s="365">
        <v>4000</v>
      </c>
      <c r="P116" s="365">
        <v>4000</v>
      </c>
      <c r="Q116" s="365">
        <v>4000</v>
      </c>
      <c r="R116" s="365">
        <v>4000</v>
      </c>
      <c r="S116" s="365">
        <v>4000</v>
      </c>
      <c r="T116" s="365">
        <v>4000</v>
      </c>
      <c r="U116" s="365">
        <v>4000</v>
      </c>
      <c r="V116" s="365">
        <v>4040</v>
      </c>
      <c r="W116" s="365">
        <v>4040</v>
      </c>
      <c r="X116" s="365">
        <v>4040</v>
      </c>
      <c r="Y116" s="365">
        <v>4040</v>
      </c>
      <c r="Z116" s="365">
        <v>4040</v>
      </c>
      <c r="AA116" s="365">
        <v>4040</v>
      </c>
      <c r="AB116" s="365">
        <v>4040</v>
      </c>
      <c r="AC116" s="365">
        <v>4040</v>
      </c>
      <c r="AD116" s="365">
        <v>4040</v>
      </c>
      <c r="AE116" s="365">
        <v>4040</v>
      </c>
      <c r="AF116" s="365">
        <v>4040</v>
      </c>
      <c r="AG116" s="365">
        <v>4040</v>
      </c>
      <c r="AH116" s="365">
        <v>4080.4</v>
      </c>
      <c r="AI116" s="365">
        <v>4080.4</v>
      </c>
      <c r="AJ116" s="365">
        <v>4080.4</v>
      </c>
      <c r="AK116" s="365">
        <v>4080.4</v>
      </c>
      <c r="AL116" s="365">
        <v>4080.4</v>
      </c>
      <c r="AM116" s="365">
        <v>4080.4</v>
      </c>
      <c r="AN116" s="365">
        <v>4080.4</v>
      </c>
      <c r="AO116" s="365">
        <v>4080.4</v>
      </c>
      <c r="AP116" s="365">
        <v>4080.4</v>
      </c>
      <c r="AQ116" s="365">
        <v>4080.4</v>
      </c>
      <c r="AR116" s="365">
        <v>4080.4</v>
      </c>
      <c r="AS116" s="365">
        <v>4080.4</v>
      </c>
      <c r="AT116" s="365">
        <v>4121.2039999999997</v>
      </c>
      <c r="AU116" s="365">
        <v>4121.2039999999997</v>
      </c>
      <c r="AV116" s="365">
        <v>4121.2039999999997</v>
      </c>
      <c r="AW116" s="365">
        <v>4121.2039999999997</v>
      </c>
      <c r="AX116" s="365">
        <v>4121.2039999999997</v>
      </c>
      <c r="AY116" s="365">
        <v>4121.2039999999997</v>
      </c>
      <c r="AZ116" s="365">
        <v>4121.2039999999997</v>
      </c>
      <c r="BA116" s="365">
        <v>4121.2039999999997</v>
      </c>
      <c r="BB116" s="365">
        <v>4121.2039999999997</v>
      </c>
      <c r="BC116" s="365">
        <v>4121.2039999999997</v>
      </c>
      <c r="BD116" s="365">
        <v>4121.2039999999997</v>
      </c>
      <c r="BE116" s="365">
        <v>4121.2039999999997</v>
      </c>
      <c r="BF116" s="365">
        <v>4162.4160400000001</v>
      </c>
      <c r="BG116" s="365">
        <v>4162.4160400000001</v>
      </c>
      <c r="BH116" s="365">
        <v>4162.4160400000001</v>
      </c>
      <c r="BI116" s="365">
        <v>4162.4160400000001</v>
      </c>
      <c r="BJ116" s="365">
        <v>4162.4160400000001</v>
      </c>
      <c r="BK116" s="365">
        <v>4162.4160400000001</v>
      </c>
      <c r="BL116" s="365">
        <v>4162.4160400000001</v>
      </c>
      <c r="BM116" s="365">
        <v>4162.4160400000001</v>
      </c>
      <c r="BN116" s="365">
        <v>4162.4160400000001</v>
      </c>
      <c r="BO116" s="365">
        <v>4162.4160400000001</v>
      </c>
      <c r="BP116" s="365">
        <v>4162.4160400000001</v>
      </c>
      <c r="BQ116" s="365">
        <v>4162.4160400000001</v>
      </c>
    </row>
    <row r="117" spans="3:69" ht="10.5">
      <c r="C117" s="236" t="s">
        <v>225</v>
      </c>
      <c r="D117" s="236"/>
      <c r="E117" s="296"/>
      <c r="F117" s="296"/>
      <c r="J117" s="365">
        <v>1000</v>
      </c>
      <c r="K117" s="365">
        <v>1000</v>
      </c>
      <c r="L117" s="365">
        <v>1000</v>
      </c>
      <c r="M117" s="365">
        <v>1000</v>
      </c>
      <c r="N117" s="365">
        <v>1000</v>
      </c>
      <c r="O117" s="365">
        <v>1000</v>
      </c>
      <c r="P117" s="365">
        <v>1000</v>
      </c>
      <c r="Q117" s="365">
        <v>1000</v>
      </c>
      <c r="R117" s="365">
        <v>1000</v>
      </c>
      <c r="S117" s="365">
        <v>1000</v>
      </c>
      <c r="T117" s="365">
        <v>1000</v>
      </c>
      <c r="U117" s="365">
        <v>1000</v>
      </c>
      <c r="V117" s="365">
        <v>1010</v>
      </c>
      <c r="W117" s="365">
        <v>1010</v>
      </c>
      <c r="X117" s="365">
        <v>1010</v>
      </c>
      <c r="Y117" s="365">
        <v>1010</v>
      </c>
      <c r="Z117" s="365">
        <v>1010</v>
      </c>
      <c r="AA117" s="365">
        <v>1010</v>
      </c>
      <c r="AB117" s="365">
        <v>1010</v>
      </c>
      <c r="AC117" s="365">
        <v>1010</v>
      </c>
      <c r="AD117" s="365">
        <v>1010</v>
      </c>
      <c r="AE117" s="365">
        <v>1010</v>
      </c>
      <c r="AF117" s="365">
        <v>1010</v>
      </c>
      <c r="AG117" s="365">
        <v>1010</v>
      </c>
      <c r="AH117" s="365">
        <v>1020.1</v>
      </c>
      <c r="AI117" s="365">
        <v>1020.1</v>
      </c>
      <c r="AJ117" s="365">
        <v>1020.1</v>
      </c>
      <c r="AK117" s="365">
        <v>1020.1</v>
      </c>
      <c r="AL117" s="365">
        <v>1020.1</v>
      </c>
      <c r="AM117" s="365">
        <v>1020.1</v>
      </c>
      <c r="AN117" s="365">
        <v>1020.1</v>
      </c>
      <c r="AO117" s="365">
        <v>1020.1</v>
      </c>
      <c r="AP117" s="365">
        <v>1020.1</v>
      </c>
      <c r="AQ117" s="365">
        <v>1020.1</v>
      </c>
      <c r="AR117" s="365">
        <v>1020.1</v>
      </c>
      <c r="AS117" s="365">
        <v>1020.1</v>
      </c>
      <c r="AT117" s="365">
        <v>1030.3009999999999</v>
      </c>
      <c r="AU117" s="365">
        <v>1030.3009999999999</v>
      </c>
      <c r="AV117" s="365">
        <v>1030.3009999999999</v>
      </c>
      <c r="AW117" s="365">
        <v>1030.3009999999999</v>
      </c>
      <c r="AX117" s="365">
        <v>1030.3009999999999</v>
      </c>
      <c r="AY117" s="365">
        <v>1030.3009999999999</v>
      </c>
      <c r="AZ117" s="365">
        <v>1030.3009999999999</v>
      </c>
      <c r="BA117" s="365">
        <v>1030.3009999999999</v>
      </c>
      <c r="BB117" s="365">
        <v>1030.3009999999999</v>
      </c>
      <c r="BC117" s="365">
        <v>1030.3009999999999</v>
      </c>
      <c r="BD117" s="365">
        <v>1030.3009999999999</v>
      </c>
      <c r="BE117" s="365">
        <v>1030.3009999999999</v>
      </c>
      <c r="BF117" s="365">
        <v>1040.60401</v>
      </c>
      <c r="BG117" s="365">
        <v>1040.60401</v>
      </c>
      <c r="BH117" s="365">
        <v>1040.60401</v>
      </c>
      <c r="BI117" s="365">
        <v>1040.60401</v>
      </c>
      <c r="BJ117" s="365">
        <v>1040.60401</v>
      </c>
      <c r="BK117" s="365">
        <v>1040.60401</v>
      </c>
      <c r="BL117" s="365">
        <v>1040.60401</v>
      </c>
      <c r="BM117" s="365">
        <v>1040.60401</v>
      </c>
      <c r="BN117" s="365">
        <v>1040.60401</v>
      </c>
      <c r="BO117" s="365">
        <v>1040.60401</v>
      </c>
      <c r="BP117" s="365">
        <v>1040.60401</v>
      </c>
      <c r="BQ117" s="365">
        <v>1040.60401</v>
      </c>
    </row>
    <row r="118" spans="3:69" ht="10.5">
      <c r="C118" s="236" t="s">
        <v>162</v>
      </c>
      <c r="D118" s="236"/>
      <c r="E118" s="296"/>
      <c r="F118" s="296"/>
      <c r="J118" s="365">
        <v>0</v>
      </c>
      <c r="K118" s="365">
        <v>0</v>
      </c>
      <c r="L118" s="365">
        <v>0</v>
      </c>
      <c r="M118" s="365">
        <v>0</v>
      </c>
      <c r="N118" s="365">
        <v>0</v>
      </c>
      <c r="O118" s="365">
        <v>0</v>
      </c>
      <c r="P118" s="365">
        <v>0</v>
      </c>
      <c r="Q118" s="365">
        <v>0</v>
      </c>
      <c r="R118" s="365">
        <v>0</v>
      </c>
      <c r="S118" s="365">
        <v>0</v>
      </c>
      <c r="T118" s="365">
        <v>0</v>
      </c>
      <c r="U118" s="365">
        <v>0</v>
      </c>
      <c r="V118" s="365">
        <v>0</v>
      </c>
      <c r="W118" s="365">
        <v>0</v>
      </c>
      <c r="X118" s="365">
        <v>0</v>
      </c>
      <c r="Y118" s="365">
        <v>0</v>
      </c>
      <c r="Z118" s="365">
        <v>0</v>
      </c>
      <c r="AA118" s="365">
        <v>0</v>
      </c>
      <c r="AB118" s="365">
        <v>0</v>
      </c>
      <c r="AC118" s="365">
        <v>0</v>
      </c>
      <c r="AD118" s="365">
        <v>0</v>
      </c>
      <c r="AE118" s="365">
        <v>0</v>
      </c>
      <c r="AF118" s="365">
        <v>0</v>
      </c>
      <c r="AG118" s="365">
        <v>0</v>
      </c>
      <c r="AH118" s="365">
        <v>0</v>
      </c>
      <c r="AI118" s="365">
        <v>0</v>
      </c>
      <c r="AJ118" s="365">
        <v>0</v>
      </c>
      <c r="AK118" s="365">
        <v>0</v>
      </c>
      <c r="AL118" s="365">
        <v>0</v>
      </c>
      <c r="AM118" s="365">
        <v>0</v>
      </c>
      <c r="AN118" s="365">
        <v>0</v>
      </c>
      <c r="AO118" s="365">
        <v>0</v>
      </c>
      <c r="AP118" s="365">
        <v>0</v>
      </c>
      <c r="AQ118" s="365">
        <v>0</v>
      </c>
      <c r="AR118" s="365">
        <v>0</v>
      </c>
      <c r="AS118" s="365">
        <v>0</v>
      </c>
      <c r="AT118" s="365">
        <v>0</v>
      </c>
      <c r="AU118" s="365">
        <v>0</v>
      </c>
      <c r="AV118" s="365">
        <v>0</v>
      </c>
      <c r="AW118" s="365">
        <v>0</v>
      </c>
      <c r="AX118" s="365">
        <v>0</v>
      </c>
      <c r="AY118" s="365">
        <v>0</v>
      </c>
      <c r="AZ118" s="365">
        <v>0</v>
      </c>
      <c r="BA118" s="365">
        <v>0</v>
      </c>
      <c r="BB118" s="365">
        <v>0</v>
      </c>
      <c r="BC118" s="365">
        <v>0</v>
      </c>
      <c r="BD118" s="365">
        <v>0</v>
      </c>
      <c r="BE118" s="365">
        <v>0</v>
      </c>
      <c r="BF118" s="365">
        <v>0</v>
      </c>
      <c r="BG118" s="365">
        <v>0</v>
      </c>
      <c r="BH118" s="365">
        <v>0</v>
      </c>
      <c r="BI118" s="365">
        <v>0</v>
      </c>
      <c r="BJ118" s="365">
        <v>0</v>
      </c>
      <c r="BK118" s="365">
        <v>0</v>
      </c>
      <c r="BL118" s="365">
        <v>0</v>
      </c>
      <c r="BM118" s="365">
        <v>0</v>
      </c>
      <c r="BN118" s="365">
        <v>0</v>
      </c>
      <c r="BO118" s="365">
        <v>0</v>
      </c>
      <c r="BP118" s="365">
        <v>0</v>
      </c>
      <c r="BQ118" s="365">
        <v>0</v>
      </c>
    </row>
    <row r="119" spans="3:69" ht="10.5">
      <c r="C119" s="236" t="s">
        <v>163</v>
      </c>
      <c r="D119" s="236"/>
      <c r="E119" s="296"/>
      <c r="F119" s="296"/>
      <c r="J119" s="365">
        <v>0</v>
      </c>
      <c r="K119" s="365">
        <v>0</v>
      </c>
      <c r="L119" s="365">
        <v>0</v>
      </c>
      <c r="M119" s="365">
        <v>0</v>
      </c>
      <c r="N119" s="365">
        <v>0</v>
      </c>
      <c r="O119" s="365">
        <v>0</v>
      </c>
      <c r="P119" s="365">
        <v>0</v>
      </c>
      <c r="Q119" s="365">
        <v>0</v>
      </c>
      <c r="R119" s="365">
        <v>0</v>
      </c>
      <c r="S119" s="365">
        <v>0</v>
      </c>
      <c r="T119" s="365">
        <v>0</v>
      </c>
      <c r="U119" s="365">
        <v>0</v>
      </c>
      <c r="V119" s="365">
        <v>0</v>
      </c>
      <c r="W119" s="365">
        <v>0</v>
      </c>
      <c r="X119" s="365">
        <v>0</v>
      </c>
      <c r="Y119" s="365">
        <v>0</v>
      </c>
      <c r="Z119" s="365">
        <v>0</v>
      </c>
      <c r="AA119" s="365">
        <v>0</v>
      </c>
      <c r="AB119" s="365">
        <v>0</v>
      </c>
      <c r="AC119" s="365">
        <v>0</v>
      </c>
      <c r="AD119" s="365">
        <v>0</v>
      </c>
      <c r="AE119" s="365">
        <v>0</v>
      </c>
      <c r="AF119" s="365">
        <v>0</v>
      </c>
      <c r="AG119" s="365">
        <v>0</v>
      </c>
      <c r="AH119" s="365">
        <v>0</v>
      </c>
      <c r="AI119" s="365">
        <v>0</v>
      </c>
      <c r="AJ119" s="365">
        <v>0</v>
      </c>
      <c r="AK119" s="365">
        <v>0</v>
      </c>
      <c r="AL119" s="365">
        <v>0</v>
      </c>
      <c r="AM119" s="365">
        <v>0</v>
      </c>
      <c r="AN119" s="365">
        <v>0</v>
      </c>
      <c r="AO119" s="365">
        <v>0</v>
      </c>
      <c r="AP119" s="365">
        <v>0</v>
      </c>
      <c r="AQ119" s="365">
        <v>0</v>
      </c>
      <c r="AR119" s="365">
        <v>0</v>
      </c>
      <c r="AS119" s="365">
        <v>0</v>
      </c>
      <c r="AT119" s="365">
        <v>0</v>
      </c>
      <c r="AU119" s="365">
        <v>0</v>
      </c>
      <c r="AV119" s="365">
        <v>0</v>
      </c>
      <c r="AW119" s="365">
        <v>0</v>
      </c>
      <c r="AX119" s="365">
        <v>0</v>
      </c>
      <c r="AY119" s="365">
        <v>0</v>
      </c>
      <c r="AZ119" s="365">
        <v>0</v>
      </c>
      <c r="BA119" s="365">
        <v>0</v>
      </c>
      <c r="BB119" s="365">
        <v>0</v>
      </c>
      <c r="BC119" s="365">
        <v>0</v>
      </c>
      <c r="BD119" s="365">
        <v>0</v>
      </c>
      <c r="BE119" s="365">
        <v>0</v>
      </c>
      <c r="BF119" s="365">
        <v>0</v>
      </c>
      <c r="BG119" s="365">
        <v>0</v>
      </c>
      <c r="BH119" s="365">
        <v>0</v>
      </c>
      <c r="BI119" s="365">
        <v>0</v>
      </c>
      <c r="BJ119" s="365">
        <v>0</v>
      </c>
      <c r="BK119" s="365">
        <v>0</v>
      </c>
      <c r="BL119" s="365">
        <v>0</v>
      </c>
      <c r="BM119" s="365">
        <v>0</v>
      </c>
      <c r="BN119" s="365">
        <v>0</v>
      </c>
      <c r="BO119" s="365">
        <v>0</v>
      </c>
      <c r="BP119" s="365">
        <v>0</v>
      </c>
      <c r="BQ119" s="365">
        <v>0</v>
      </c>
    </row>
    <row r="120" spans="3:69" ht="10.5">
      <c r="C120" s="236" t="s">
        <v>164</v>
      </c>
      <c r="D120" s="236"/>
      <c r="E120" s="296"/>
      <c r="F120" s="296"/>
      <c r="J120" s="365">
        <v>0</v>
      </c>
      <c r="K120" s="365">
        <v>0</v>
      </c>
      <c r="L120" s="365">
        <v>0</v>
      </c>
      <c r="M120" s="365">
        <v>0</v>
      </c>
      <c r="N120" s="365">
        <v>0</v>
      </c>
      <c r="O120" s="365">
        <v>0</v>
      </c>
      <c r="P120" s="365">
        <v>0</v>
      </c>
      <c r="Q120" s="365">
        <v>0</v>
      </c>
      <c r="R120" s="365">
        <v>0</v>
      </c>
      <c r="S120" s="365">
        <v>0</v>
      </c>
      <c r="T120" s="365">
        <v>0</v>
      </c>
      <c r="U120" s="365">
        <v>0</v>
      </c>
      <c r="V120" s="365">
        <v>0</v>
      </c>
      <c r="W120" s="365">
        <v>0</v>
      </c>
      <c r="X120" s="365">
        <v>0</v>
      </c>
      <c r="Y120" s="365">
        <v>0</v>
      </c>
      <c r="Z120" s="365">
        <v>0</v>
      </c>
      <c r="AA120" s="365">
        <v>0</v>
      </c>
      <c r="AB120" s="365">
        <v>0</v>
      </c>
      <c r="AC120" s="365">
        <v>0</v>
      </c>
      <c r="AD120" s="365">
        <v>0</v>
      </c>
      <c r="AE120" s="365">
        <v>0</v>
      </c>
      <c r="AF120" s="365">
        <v>0</v>
      </c>
      <c r="AG120" s="365">
        <v>0</v>
      </c>
      <c r="AH120" s="365">
        <v>0</v>
      </c>
      <c r="AI120" s="365">
        <v>0</v>
      </c>
      <c r="AJ120" s="365">
        <v>0</v>
      </c>
      <c r="AK120" s="365">
        <v>0</v>
      </c>
      <c r="AL120" s="365">
        <v>0</v>
      </c>
      <c r="AM120" s="365">
        <v>0</v>
      </c>
      <c r="AN120" s="365">
        <v>0</v>
      </c>
      <c r="AO120" s="365">
        <v>0</v>
      </c>
      <c r="AP120" s="365">
        <v>0</v>
      </c>
      <c r="AQ120" s="365">
        <v>0</v>
      </c>
      <c r="AR120" s="365">
        <v>0</v>
      </c>
      <c r="AS120" s="365">
        <v>0</v>
      </c>
      <c r="AT120" s="365">
        <v>0</v>
      </c>
      <c r="AU120" s="365">
        <v>0</v>
      </c>
      <c r="AV120" s="365">
        <v>0</v>
      </c>
      <c r="AW120" s="365">
        <v>0</v>
      </c>
      <c r="AX120" s="365">
        <v>0</v>
      </c>
      <c r="AY120" s="365">
        <v>0</v>
      </c>
      <c r="AZ120" s="365">
        <v>0</v>
      </c>
      <c r="BA120" s="365">
        <v>0</v>
      </c>
      <c r="BB120" s="365">
        <v>0</v>
      </c>
      <c r="BC120" s="365">
        <v>0</v>
      </c>
      <c r="BD120" s="365">
        <v>0</v>
      </c>
      <c r="BE120" s="365">
        <v>0</v>
      </c>
      <c r="BF120" s="365">
        <v>0</v>
      </c>
      <c r="BG120" s="365">
        <v>0</v>
      </c>
      <c r="BH120" s="365">
        <v>0</v>
      </c>
      <c r="BI120" s="365">
        <v>0</v>
      </c>
      <c r="BJ120" s="365">
        <v>0</v>
      </c>
      <c r="BK120" s="365">
        <v>0</v>
      </c>
      <c r="BL120" s="365">
        <v>0</v>
      </c>
      <c r="BM120" s="365">
        <v>0</v>
      </c>
      <c r="BN120" s="365">
        <v>0</v>
      </c>
      <c r="BO120" s="365">
        <v>0</v>
      </c>
      <c r="BP120" s="365">
        <v>0</v>
      </c>
      <c r="BQ120" s="365">
        <v>0</v>
      </c>
    </row>
    <row r="121" spans="3:69" ht="10.5">
      <c r="C121" s="236" t="s">
        <v>165</v>
      </c>
      <c r="D121" s="236"/>
      <c r="E121" s="296"/>
      <c r="F121" s="296"/>
      <c r="J121" s="365">
        <v>0</v>
      </c>
      <c r="K121" s="365">
        <v>0</v>
      </c>
      <c r="L121" s="365">
        <v>0</v>
      </c>
      <c r="M121" s="365">
        <v>0</v>
      </c>
      <c r="N121" s="365">
        <v>0</v>
      </c>
      <c r="O121" s="365">
        <v>0</v>
      </c>
      <c r="P121" s="365">
        <v>0</v>
      </c>
      <c r="Q121" s="365">
        <v>0</v>
      </c>
      <c r="R121" s="365">
        <v>0</v>
      </c>
      <c r="S121" s="365">
        <v>0</v>
      </c>
      <c r="T121" s="365">
        <v>0</v>
      </c>
      <c r="U121" s="365">
        <v>0</v>
      </c>
      <c r="V121" s="365">
        <v>0</v>
      </c>
      <c r="W121" s="365">
        <v>0</v>
      </c>
      <c r="X121" s="365">
        <v>0</v>
      </c>
      <c r="Y121" s="365">
        <v>0</v>
      </c>
      <c r="Z121" s="365">
        <v>0</v>
      </c>
      <c r="AA121" s="365">
        <v>0</v>
      </c>
      <c r="AB121" s="365">
        <v>0</v>
      </c>
      <c r="AC121" s="365">
        <v>0</v>
      </c>
      <c r="AD121" s="365">
        <v>0</v>
      </c>
      <c r="AE121" s="365">
        <v>0</v>
      </c>
      <c r="AF121" s="365">
        <v>0</v>
      </c>
      <c r="AG121" s="365">
        <v>0</v>
      </c>
      <c r="AH121" s="365">
        <v>0</v>
      </c>
      <c r="AI121" s="365">
        <v>0</v>
      </c>
      <c r="AJ121" s="365">
        <v>0</v>
      </c>
      <c r="AK121" s="365">
        <v>0</v>
      </c>
      <c r="AL121" s="365">
        <v>0</v>
      </c>
      <c r="AM121" s="365">
        <v>0</v>
      </c>
      <c r="AN121" s="365">
        <v>0</v>
      </c>
      <c r="AO121" s="365">
        <v>0</v>
      </c>
      <c r="AP121" s="365">
        <v>0</v>
      </c>
      <c r="AQ121" s="365">
        <v>0</v>
      </c>
      <c r="AR121" s="365">
        <v>0</v>
      </c>
      <c r="AS121" s="365">
        <v>0</v>
      </c>
      <c r="AT121" s="365">
        <v>0</v>
      </c>
      <c r="AU121" s="365">
        <v>0</v>
      </c>
      <c r="AV121" s="365">
        <v>0</v>
      </c>
      <c r="AW121" s="365">
        <v>0</v>
      </c>
      <c r="AX121" s="365">
        <v>0</v>
      </c>
      <c r="AY121" s="365">
        <v>0</v>
      </c>
      <c r="AZ121" s="365">
        <v>0</v>
      </c>
      <c r="BA121" s="365">
        <v>0</v>
      </c>
      <c r="BB121" s="365">
        <v>0</v>
      </c>
      <c r="BC121" s="365">
        <v>0</v>
      </c>
      <c r="BD121" s="365">
        <v>0</v>
      </c>
      <c r="BE121" s="365">
        <v>0</v>
      </c>
      <c r="BF121" s="365">
        <v>0</v>
      </c>
      <c r="BG121" s="365">
        <v>0</v>
      </c>
      <c r="BH121" s="365">
        <v>0</v>
      </c>
      <c r="BI121" s="365">
        <v>0</v>
      </c>
      <c r="BJ121" s="365">
        <v>0</v>
      </c>
      <c r="BK121" s="365">
        <v>0</v>
      </c>
      <c r="BL121" s="365">
        <v>0</v>
      </c>
      <c r="BM121" s="365">
        <v>0</v>
      </c>
      <c r="BN121" s="365">
        <v>0</v>
      </c>
      <c r="BO121" s="365">
        <v>0</v>
      </c>
      <c r="BP121" s="365">
        <v>0</v>
      </c>
      <c r="BQ121" s="365">
        <v>0</v>
      </c>
    </row>
    <row r="122" spans="3:69" ht="10.5">
      <c r="C122" s="236" t="s">
        <v>166</v>
      </c>
      <c r="D122" s="236"/>
      <c r="E122" s="296"/>
      <c r="F122" s="296"/>
      <c r="J122" s="365">
        <v>0</v>
      </c>
      <c r="K122" s="365">
        <v>0</v>
      </c>
      <c r="L122" s="365">
        <v>0</v>
      </c>
      <c r="M122" s="365">
        <v>0</v>
      </c>
      <c r="N122" s="365">
        <v>0</v>
      </c>
      <c r="O122" s="365">
        <v>0</v>
      </c>
      <c r="P122" s="365">
        <v>0</v>
      </c>
      <c r="Q122" s="365">
        <v>0</v>
      </c>
      <c r="R122" s="365">
        <v>0</v>
      </c>
      <c r="S122" s="365">
        <v>0</v>
      </c>
      <c r="T122" s="365">
        <v>0</v>
      </c>
      <c r="U122" s="365">
        <v>0</v>
      </c>
      <c r="V122" s="365">
        <v>0</v>
      </c>
      <c r="W122" s="365">
        <v>0</v>
      </c>
      <c r="X122" s="365">
        <v>0</v>
      </c>
      <c r="Y122" s="365">
        <v>0</v>
      </c>
      <c r="Z122" s="365">
        <v>0</v>
      </c>
      <c r="AA122" s="365">
        <v>0</v>
      </c>
      <c r="AB122" s="365">
        <v>0</v>
      </c>
      <c r="AC122" s="365">
        <v>0</v>
      </c>
      <c r="AD122" s="365">
        <v>0</v>
      </c>
      <c r="AE122" s="365">
        <v>0</v>
      </c>
      <c r="AF122" s="365">
        <v>0</v>
      </c>
      <c r="AG122" s="365">
        <v>0</v>
      </c>
      <c r="AH122" s="365">
        <v>0</v>
      </c>
      <c r="AI122" s="365">
        <v>0</v>
      </c>
      <c r="AJ122" s="365">
        <v>0</v>
      </c>
      <c r="AK122" s="365">
        <v>0</v>
      </c>
      <c r="AL122" s="365">
        <v>0</v>
      </c>
      <c r="AM122" s="365">
        <v>0</v>
      </c>
      <c r="AN122" s="365">
        <v>0</v>
      </c>
      <c r="AO122" s="365">
        <v>0</v>
      </c>
      <c r="AP122" s="365">
        <v>0</v>
      </c>
      <c r="AQ122" s="365">
        <v>0</v>
      </c>
      <c r="AR122" s="365">
        <v>0</v>
      </c>
      <c r="AS122" s="365">
        <v>0</v>
      </c>
      <c r="AT122" s="365">
        <v>0</v>
      </c>
      <c r="AU122" s="365">
        <v>0</v>
      </c>
      <c r="AV122" s="365">
        <v>0</v>
      </c>
      <c r="AW122" s="365">
        <v>0</v>
      </c>
      <c r="AX122" s="365">
        <v>0</v>
      </c>
      <c r="AY122" s="365">
        <v>0</v>
      </c>
      <c r="AZ122" s="365">
        <v>0</v>
      </c>
      <c r="BA122" s="365">
        <v>0</v>
      </c>
      <c r="BB122" s="365">
        <v>0</v>
      </c>
      <c r="BC122" s="365">
        <v>0</v>
      </c>
      <c r="BD122" s="365">
        <v>0</v>
      </c>
      <c r="BE122" s="365">
        <v>0</v>
      </c>
      <c r="BF122" s="365">
        <v>0</v>
      </c>
      <c r="BG122" s="365">
        <v>0</v>
      </c>
      <c r="BH122" s="365">
        <v>0</v>
      </c>
      <c r="BI122" s="365">
        <v>0</v>
      </c>
      <c r="BJ122" s="365">
        <v>0</v>
      </c>
      <c r="BK122" s="365">
        <v>0</v>
      </c>
      <c r="BL122" s="365">
        <v>0</v>
      </c>
      <c r="BM122" s="365">
        <v>0</v>
      </c>
      <c r="BN122" s="365">
        <v>0</v>
      </c>
      <c r="BO122" s="365">
        <v>0</v>
      </c>
      <c r="BP122" s="365">
        <v>0</v>
      </c>
      <c r="BQ122" s="365">
        <v>0</v>
      </c>
    </row>
    <row r="123" spans="3:69" ht="10.5">
      <c r="C123" s="236" t="s">
        <v>167</v>
      </c>
      <c r="D123" s="236"/>
      <c r="E123" s="296"/>
      <c r="F123" s="296"/>
      <c r="J123" s="365">
        <v>0</v>
      </c>
      <c r="K123" s="365">
        <v>0</v>
      </c>
      <c r="L123" s="365">
        <v>0</v>
      </c>
      <c r="M123" s="365">
        <v>0</v>
      </c>
      <c r="N123" s="365">
        <v>0</v>
      </c>
      <c r="O123" s="365">
        <v>0</v>
      </c>
      <c r="P123" s="365">
        <v>0</v>
      </c>
      <c r="Q123" s="365">
        <v>0</v>
      </c>
      <c r="R123" s="365">
        <v>0</v>
      </c>
      <c r="S123" s="365">
        <v>0</v>
      </c>
      <c r="T123" s="365">
        <v>0</v>
      </c>
      <c r="U123" s="365">
        <v>0</v>
      </c>
      <c r="V123" s="365">
        <v>0</v>
      </c>
      <c r="W123" s="365">
        <v>0</v>
      </c>
      <c r="X123" s="365">
        <v>0</v>
      </c>
      <c r="Y123" s="365">
        <v>0</v>
      </c>
      <c r="Z123" s="365">
        <v>0</v>
      </c>
      <c r="AA123" s="365">
        <v>0</v>
      </c>
      <c r="AB123" s="365">
        <v>0</v>
      </c>
      <c r="AC123" s="365">
        <v>0</v>
      </c>
      <c r="AD123" s="365">
        <v>0</v>
      </c>
      <c r="AE123" s="365">
        <v>0</v>
      </c>
      <c r="AF123" s="365">
        <v>0</v>
      </c>
      <c r="AG123" s="365">
        <v>0</v>
      </c>
      <c r="AH123" s="365">
        <v>0</v>
      </c>
      <c r="AI123" s="365">
        <v>0</v>
      </c>
      <c r="AJ123" s="365">
        <v>0</v>
      </c>
      <c r="AK123" s="365">
        <v>0</v>
      </c>
      <c r="AL123" s="365">
        <v>0</v>
      </c>
      <c r="AM123" s="365">
        <v>0</v>
      </c>
      <c r="AN123" s="365">
        <v>0</v>
      </c>
      <c r="AO123" s="365">
        <v>0</v>
      </c>
      <c r="AP123" s="365">
        <v>0</v>
      </c>
      <c r="AQ123" s="365">
        <v>0</v>
      </c>
      <c r="AR123" s="365">
        <v>0</v>
      </c>
      <c r="AS123" s="365">
        <v>0</v>
      </c>
      <c r="AT123" s="365">
        <v>0</v>
      </c>
      <c r="AU123" s="365">
        <v>0</v>
      </c>
      <c r="AV123" s="365">
        <v>0</v>
      </c>
      <c r="AW123" s="365">
        <v>0</v>
      </c>
      <c r="AX123" s="365">
        <v>0</v>
      </c>
      <c r="AY123" s="365">
        <v>0</v>
      </c>
      <c r="AZ123" s="365">
        <v>0</v>
      </c>
      <c r="BA123" s="365">
        <v>0</v>
      </c>
      <c r="BB123" s="365">
        <v>0</v>
      </c>
      <c r="BC123" s="365">
        <v>0</v>
      </c>
      <c r="BD123" s="365">
        <v>0</v>
      </c>
      <c r="BE123" s="365">
        <v>0</v>
      </c>
      <c r="BF123" s="365">
        <v>0</v>
      </c>
      <c r="BG123" s="365">
        <v>0</v>
      </c>
      <c r="BH123" s="365">
        <v>0</v>
      </c>
      <c r="BI123" s="365">
        <v>0</v>
      </c>
      <c r="BJ123" s="365">
        <v>0</v>
      </c>
      <c r="BK123" s="365">
        <v>0</v>
      </c>
      <c r="BL123" s="365">
        <v>0</v>
      </c>
      <c r="BM123" s="365">
        <v>0</v>
      </c>
      <c r="BN123" s="365">
        <v>0</v>
      </c>
      <c r="BO123" s="365">
        <v>0</v>
      </c>
      <c r="BP123" s="365">
        <v>0</v>
      </c>
      <c r="BQ123" s="365">
        <v>0</v>
      </c>
    </row>
    <row r="124" spans="3:69" ht="10.5">
      <c r="C124" s="236" t="s">
        <v>168</v>
      </c>
      <c r="D124" s="236"/>
      <c r="E124" s="296"/>
      <c r="F124" s="296"/>
      <c r="J124" s="365">
        <v>0</v>
      </c>
      <c r="K124" s="365">
        <v>0</v>
      </c>
      <c r="L124" s="365">
        <v>0</v>
      </c>
      <c r="M124" s="365">
        <v>0</v>
      </c>
      <c r="N124" s="365">
        <v>0</v>
      </c>
      <c r="O124" s="365">
        <v>0</v>
      </c>
      <c r="P124" s="365">
        <v>0</v>
      </c>
      <c r="Q124" s="365">
        <v>0</v>
      </c>
      <c r="R124" s="365">
        <v>0</v>
      </c>
      <c r="S124" s="365">
        <v>0</v>
      </c>
      <c r="T124" s="365">
        <v>0</v>
      </c>
      <c r="U124" s="365">
        <v>0</v>
      </c>
      <c r="V124" s="365">
        <v>0</v>
      </c>
      <c r="W124" s="365">
        <v>0</v>
      </c>
      <c r="X124" s="365">
        <v>0</v>
      </c>
      <c r="Y124" s="365">
        <v>0</v>
      </c>
      <c r="Z124" s="365">
        <v>0</v>
      </c>
      <c r="AA124" s="365">
        <v>0</v>
      </c>
      <c r="AB124" s="365">
        <v>0</v>
      </c>
      <c r="AC124" s="365">
        <v>0</v>
      </c>
      <c r="AD124" s="365">
        <v>0</v>
      </c>
      <c r="AE124" s="365">
        <v>0</v>
      </c>
      <c r="AF124" s="365">
        <v>0</v>
      </c>
      <c r="AG124" s="365">
        <v>0</v>
      </c>
      <c r="AH124" s="365">
        <v>0</v>
      </c>
      <c r="AI124" s="365">
        <v>0</v>
      </c>
      <c r="AJ124" s="365">
        <v>0</v>
      </c>
      <c r="AK124" s="365">
        <v>0</v>
      </c>
      <c r="AL124" s="365">
        <v>0</v>
      </c>
      <c r="AM124" s="365">
        <v>0</v>
      </c>
      <c r="AN124" s="365">
        <v>0</v>
      </c>
      <c r="AO124" s="365">
        <v>0</v>
      </c>
      <c r="AP124" s="365">
        <v>0</v>
      </c>
      <c r="AQ124" s="365">
        <v>0</v>
      </c>
      <c r="AR124" s="365">
        <v>0</v>
      </c>
      <c r="AS124" s="365">
        <v>0</v>
      </c>
      <c r="AT124" s="365">
        <v>0</v>
      </c>
      <c r="AU124" s="365">
        <v>0</v>
      </c>
      <c r="AV124" s="365">
        <v>0</v>
      </c>
      <c r="AW124" s="365">
        <v>0</v>
      </c>
      <c r="AX124" s="365">
        <v>0</v>
      </c>
      <c r="AY124" s="365">
        <v>0</v>
      </c>
      <c r="AZ124" s="365">
        <v>0</v>
      </c>
      <c r="BA124" s="365">
        <v>0</v>
      </c>
      <c r="BB124" s="365">
        <v>0</v>
      </c>
      <c r="BC124" s="365">
        <v>0</v>
      </c>
      <c r="BD124" s="365">
        <v>0</v>
      </c>
      <c r="BE124" s="365">
        <v>0</v>
      </c>
      <c r="BF124" s="365">
        <v>0</v>
      </c>
      <c r="BG124" s="365">
        <v>0</v>
      </c>
      <c r="BH124" s="365">
        <v>0</v>
      </c>
      <c r="BI124" s="365">
        <v>0</v>
      </c>
      <c r="BJ124" s="365">
        <v>0</v>
      </c>
      <c r="BK124" s="365">
        <v>0</v>
      </c>
      <c r="BL124" s="365">
        <v>0</v>
      </c>
      <c r="BM124" s="365">
        <v>0</v>
      </c>
      <c r="BN124" s="365">
        <v>0</v>
      </c>
      <c r="BO124" s="365">
        <v>0</v>
      </c>
      <c r="BP124" s="365">
        <v>0</v>
      </c>
      <c r="BQ124" s="365">
        <v>0</v>
      </c>
    </row>
    <row r="125" spans="3:69" ht="10.5">
      <c r="C125" s="236" t="s">
        <v>169</v>
      </c>
      <c r="D125" s="236"/>
      <c r="E125" s="296"/>
      <c r="F125" s="296"/>
      <c r="J125" s="365">
        <v>0</v>
      </c>
      <c r="K125" s="365">
        <v>0</v>
      </c>
      <c r="L125" s="365">
        <v>0</v>
      </c>
      <c r="M125" s="365">
        <v>0</v>
      </c>
      <c r="N125" s="365">
        <v>0</v>
      </c>
      <c r="O125" s="365">
        <v>0</v>
      </c>
      <c r="P125" s="365">
        <v>0</v>
      </c>
      <c r="Q125" s="365">
        <v>0</v>
      </c>
      <c r="R125" s="365">
        <v>0</v>
      </c>
      <c r="S125" s="365">
        <v>0</v>
      </c>
      <c r="T125" s="365">
        <v>0</v>
      </c>
      <c r="U125" s="365">
        <v>0</v>
      </c>
      <c r="V125" s="365">
        <v>0</v>
      </c>
      <c r="W125" s="365">
        <v>0</v>
      </c>
      <c r="X125" s="365">
        <v>0</v>
      </c>
      <c r="Y125" s="365">
        <v>0</v>
      </c>
      <c r="Z125" s="365">
        <v>0</v>
      </c>
      <c r="AA125" s="365">
        <v>0</v>
      </c>
      <c r="AB125" s="365">
        <v>0</v>
      </c>
      <c r="AC125" s="365">
        <v>0</v>
      </c>
      <c r="AD125" s="365">
        <v>0</v>
      </c>
      <c r="AE125" s="365">
        <v>0</v>
      </c>
      <c r="AF125" s="365">
        <v>0</v>
      </c>
      <c r="AG125" s="365">
        <v>0</v>
      </c>
      <c r="AH125" s="365">
        <v>0</v>
      </c>
      <c r="AI125" s="365">
        <v>0</v>
      </c>
      <c r="AJ125" s="365">
        <v>0</v>
      </c>
      <c r="AK125" s="365">
        <v>0</v>
      </c>
      <c r="AL125" s="365">
        <v>0</v>
      </c>
      <c r="AM125" s="365">
        <v>0</v>
      </c>
      <c r="AN125" s="365">
        <v>0</v>
      </c>
      <c r="AO125" s="365">
        <v>0</v>
      </c>
      <c r="AP125" s="365">
        <v>0</v>
      </c>
      <c r="AQ125" s="365">
        <v>0</v>
      </c>
      <c r="AR125" s="365">
        <v>0</v>
      </c>
      <c r="AS125" s="365">
        <v>0</v>
      </c>
      <c r="AT125" s="365">
        <v>0</v>
      </c>
      <c r="AU125" s="365">
        <v>0</v>
      </c>
      <c r="AV125" s="365">
        <v>0</v>
      </c>
      <c r="AW125" s="365">
        <v>0</v>
      </c>
      <c r="AX125" s="365">
        <v>0</v>
      </c>
      <c r="AY125" s="365">
        <v>0</v>
      </c>
      <c r="AZ125" s="365">
        <v>0</v>
      </c>
      <c r="BA125" s="365">
        <v>0</v>
      </c>
      <c r="BB125" s="365">
        <v>0</v>
      </c>
      <c r="BC125" s="365">
        <v>0</v>
      </c>
      <c r="BD125" s="365">
        <v>0</v>
      </c>
      <c r="BE125" s="365">
        <v>0</v>
      </c>
      <c r="BF125" s="365">
        <v>0</v>
      </c>
      <c r="BG125" s="365">
        <v>0</v>
      </c>
      <c r="BH125" s="365">
        <v>0</v>
      </c>
      <c r="BI125" s="365">
        <v>0</v>
      </c>
      <c r="BJ125" s="365">
        <v>0</v>
      </c>
      <c r="BK125" s="365">
        <v>0</v>
      </c>
      <c r="BL125" s="365">
        <v>0</v>
      </c>
      <c r="BM125" s="365">
        <v>0</v>
      </c>
      <c r="BN125" s="365">
        <v>0</v>
      </c>
      <c r="BO125" s="365">
        <v>0</v>
      </c>
      <c r="BP125" s="365">
        <v>0</v>
      </c>
      <c r="BQ125" s="365">
        <v>0</v>
      </c>
    </row>
    <row r="126" spans="3:69" ht="10.5">
      <c r="C126" s="371" t="s">
        <v>170</v>
      </c>
      <c r="D126" s="371"/>
      <c r="E126" s="372"/>
      <c r="F126" s="372"/>
      <c r="J126" s="369">
        <v>0</v>
      </c>
      <c r="K126" s="369">
        <v>0</v>
      </c>
      <c r="L126" s="369">
        <v>0</v>
      </c>
      <c r="M126" s="369">
        <v>0</v>
      </c>
      <c r="N126" s="369">
        <v>0</v>
      </c>
      <c r="O126" s="369">
        <v>0</v>
      </c>
      <c r="P126" s="369">
        <v>0</v>
      </c>
      <c r="Q126" s="369">
        <v>0</v>
      </c>
      <c r="R126" s="369">
        <v>0</v>
      </c>
      <c r="S126" s="369">
        <v>0</v>
      </c>
      <c r="T126" s="369">
        <v>0</v>
      </c>
      <c r="U126" s="369">
        <v>0</v>
      </c>
      <c r="V126" s="369">
        <v>0</v>
      </c>
      <c r="W126" s="369">
        <v>0</v>
      </c>
      <c r="X126" s="369">
        <v>0</v>
      </c>
      <c r="Y126" s="369">
        <v>0</v>
      </c>
      <c r="Z126" s="369">
        <v>0</v>
      </c>
      <c r="AA126" s="369">
        <v>0</v>
      </c>
      <c r="AB126" s="369">
        <v>0</v>
      </c>
      <c r="AC126" s="369">
        <v>0</v>
      </c>
      <c r="AD126" s="369">
        <v>0</v>
      </c>
      <c r="AE126" s="369">
        <v>0</v>
      </c>
      <c r="AF126" s="369">
        <v>0</v>
      </c>
      <c r="AG126" s="369">
        <v>0</v>
      </c>
      <c r="AH126" s="369">
        <v>0</v>
      </c>
      <c r="AI126" s="369">
        <v>0</v>
      </c>
      <c r="AJ126" s="369">
        <v>0</v>
      </c>
      <c r="AK126" s="369">
        <v>0</v>
      </c>
      <c r="AL126" s="369">
        <v>0</v>
      </c>
      <c r="AM126" s="369">
        <v>0</v>
      </c>
      <c r="AN126" s="369">
        <v>0</v>
      </c>
      <c r="AO126" s="369">
        <v>0</v>
      </c>
      <c r="AP126" s="369">
        <v>0</v>
      </c>
      <c r="AQ126" s="369">
        <v>0</v>
      </c>
      <c r="AR126" s="369">
        <v>0</v>
      </c>
      <c r="AS126" s="369">
        <v>0</v>
      </c>
      <c r="AT126" s="369">
        <v>0</v>
      </c>
      <c r="AU126" s="369">
        <v>0</v>
      </c>
      <c r="AV126" s="369">
        <v>0</v>
      </c>
      <c r="AW126" s="369">
        <v>0</v>
      </c>
      <c r="AX126" s="369">
        <v>0</v>
      </c>
      <c r="AY126" s="369">
        <v>0</v>
      </c>
      <c r="AZ126" s="369">
        <v>0</v>
      </c>
      <c r="BA126" s="369">
        <v>0</v>
      </c>
      <c r="BB126" s="369">
        <v>0</v>
      </c>
      <c r="BC126" s="369">
        <v>0</v>
      </c>
      <c r="BD126" s="369">
        <v>0</v>
      </c>
      <c r="BE126" s="369">
        <v>0</v>
      </c>
      <c r="BF126" s="369">
        <v>0</v>
      </c>
      <c r="BG126" s="369">
        <v>0</v>
      </c>
      <c r="BH126" s="369">
        <v>0</v>
      </c>
      <c r="BI126" s="369">
        <v>0</v>
      </c>
      <c r="BJ126" s="369">
        <v>0</v>
      </c>
      <c r="BK126" s="369">
        <v>0</v>
      </c>
      <c r="BL126" s="369">
        <v>0</v>
      </c>
      <c r="BM126" s="369">
        <v>0</v>
      </c>
      <c r="BN126" s="369">
        <v>0</v>
      </c>
      <c r="BO126" s="369">
        <v>0</v>
      </c>
      <c r="BP126" s="369">
        <v>0</v>
      </c>
      <c r="BQ126" s="369">
        <v>0</v>
      </c>
    </row>
    <row r="127" spans="3:69" ht="10.5">
      <c r="C127" s="77" t="s">
        <v>294</v>
      </c>
      <c r="J127" s="298">
        <v>82000</v>
      </c>
      <c r="K127" s="298">
        <v>82000</v>
      </c>
      <c r="L127" s="298">
        <v>82000</v>
      </c>
      <c r="M127" s="298">
        <v>82000</v>
      </c>
      <c r="N127" s="298">
        <v>82000</v>
      </c>
      <c r="O127" s="298">
        <v>82000</v>
      </c>
      <c r="P127" s="298">
        <v>82000</v>
      </c>
      <c r="Q127" s="298">
        <v>82000</v>
      </c>
      <c r="R127" s="298">
        <v>82000</v>
      </c>
      <c r="S127" s="298">
        <v>82000</v>
      </c>
      <c r="T127" s="298">
        <v>82000</v>
      </c>
      <c r="U127" s="298">
        <v>82000</v>
      </c>
      <c r="V127" s="298">
        <v>82820</v>
      </c>
      <c r="W127" s="298">
        <v>82820</v>
      </c>
      <c r="X127" s="298">
        <v>82820</v>
      </c>
      <c r="Y127" s="298">
        <v>82820</v>
      </c>
      <c r="Z127" s="298">
        <v>82820</v>
      </c>
      <c r="AA127" s="298">
        <v>82820</v>
      </c>
      <c r="AB127" s="298">
        <v>82820</v>
      </c>
      <c r="AC127" s="298">
        <v>82820</v>
      </c>
      <c r="AD127" s="298">
        <v>82820</v>
      </c>
      <c r="AE127" s="298">
        <v>82820</v>
      </c>
      <c r="AF127" s="298">
        <v>82820</v>
      </c>
      <c r="AG127" s="298">
        <v>82820</v>
      </c>
      <c r="AH127" s="298">
        <v>83648.2</v>
      </c>
      <c r="AI127" s="298">
        <v>83648.2</v>
      </c>
      <c r="AJ127" s="298">
        <v>83648.2</v>
      </c>
      <c r="AK127" s="298">
        <v>83648.2</v>
      </c>
      <c r="AL127" s="298">
        <v>83648.2</v>
      </c>
      <c r="AM127" s="298">
        <v>83648.2</v>
      </c>
      <c r="AN127" s="298">
        <v>83648.2</v>
      </c>
      <c r="AO127" s="298">
        <v>83648.2</v>
      </c>
      <c r="AP127" s="298">
        <v>83648.2</v>
      </c>
      <c r="AQ127" s="298">
        <v>83648.2</v>
      </c>
      <c r="AR127" s="298">
        <v>83648.2</v>
      </c>
      <c r="AS127" s="298">
        <v>83648.2</v>
      </c>
      <c r="AT127" s="298">
        <v>84484.681999999986</v>
      </c>
      <c r="AU127" s="298">
        <v>84484.681999999986</v>
      </c>
      <c r="AV127" s="298">
        <v>84484.681999999986</v>
      </c>
      <c r="AW127" s="298">
        <v>84484.681999999986</v>
      </c>
      <c r="AX127" s="298">
        <v>84484.681999999986</v>
      </c>
      <c r="AY127" s="298">
        <v>84484.681999999986</v>
      </c>
      <c r="AZ127" s="298">
        <v>84484.681999999986</v>
      </c>
      <c r="BA127" s="298">
        <v>84484.681999999986</v>
      </c>
      <c r="BB127" s="298">
        <v>84484.681999999986</v>
      </c>
      <c r="BC127" s="298">
        <v>84484.681999999986</v>
      </c>
      <c r="BD127" s="298">
        <v>84484.681999999986</v>
      </c>
      <c r="BE127" s="298">
        <v>84484.681999999986</v>
      </c>
      <c r="BF127" s="298">
        <v>85329.528819999992</v>
      </c>
      <c r="BG127" s="298">
        <v>85329.528819999992</v>
      </c>
      <c r="BH127" s="298">
        <v>85329.528819999992</v>
      </c>
      <c r="BI127" s="298">
        <v>85329.528819999992</v>
      </c>
      <c r="BJ127" s="298">
        <v>85329.528819999992</v>
      </c>
      <c r="BK127" s="298">
        <v>85329.528819999992</v>
      </c>
      <c r="BL127" s="298">
        <v>85329.528819999992</v>
      </c>
      <c r="BM127" s="298">
        <v>85329.528819999992</v>
      </c>
      <c r="BN127" s="298">
        <v>85329.528819999992</v>
      </c>
      <c r="BO127" s="298">
        <v>85329.528819999992</v>
      </c>
      <c r="BP127" s="298">
        <v>85329.528819999992</v>
      </c>
      <c r="BQ127" s="298">
        <v>85329.528819999992</v>
      </c>
    </row>
    <row r="130" spans="2:69" ht="12.75">
      <c r="B130" s="295" t="s">
        <v>289</v>
      </c>
    </row>
    <row r="132" spans="2:69" ht="10.5">
      <c r="C132" s="236" t="s">
        <v>234</v>
      </c>
      <c r="D132" s="236"/>
      <c r="E132" s="296"/>
      <c r="F132" s="296"/>
      <c r="J132" s="365">
        <v>1052.9175</v>
      </c>
      <c r="K132" s="365">
        <v>1549.1200000000001</v>
      </c>
      <c r="L132" s="365">
        <v>3013.5225000000005</v>
      </c>
      <c r="M132" s="365">
        <v>3195.06</v>
      </c>
      <c r="N132" s="365">
        <v>5385.6125000000002</v>
      </c>
      <c r="O132" s="365">
        <v>5809.2000000000007</v>
      </c>
      <c r="P132" s="365">
        <v>6438.5299999999988</v>
      </c>
      <c r="Q132" s="365">
        <v>9682</v>
      </c>
      <c r="R132" s="365">
        <v>10238.715</v>
      </c>
      <c r="S132" s="365">
        <v>9682</v>
      </c>
      <c r="T132" s="365">
        <v>10650.2</v>
      </c>
      <c r="U132" s="365">
        <v>14668.23000000001</v>
      </c>
      <c r="V132" s="365">
        <v>14832.639062499999</v>
      </c>
      <c r="W132" s="365">
        <v>10986.253333333334</v>
      </c>
      <c r="X132" s="365">
        <v>14344.9159375</v>
      </c>
      <c r="Y132" s="365">
        <v>11484.0275</v>
      </c>
      <c r="Z132" s="365">
        <v>15590.176354166668</v>
      </c>
      <c r="AA132" s="365">
        <v>14107.25</v>
      </c>
      <c r="AB132" s="365">
        <v>13490.815416666668</v>
      </c>
      <c r="AC132" s="365">
        <v>17868.083333333336</v>
      </c>
      <c r="AD132" s="365">
        <v>16905.988125</v>
      </c>
      <c r="AE132" s="365">
        <v>14481.683333333334</v>
      </c>
      <c r="AF132" s="365">
        <v>14575.29166666667</v>
      </c>
      <c r="AG132" s="365">
        <v>18519.486250000016</v>
      </c>
      <c r="AH132" s="365">
        <v>16057.408750000001</v>
      </c>
      <c r="AI132" s="365">
        <v>11889.573333333334</v>
      </c>
      <c r="AJ132" s="365">
        <v>15519.44375</v>
      </c>
      <c r="AK132" s="365">
        <v>12420.4025</v>
      </c>
      <c r="AL132" s="365">
        <v>16856.117916666666</v>
      </c>
      <c r="AM132" s="365">
        <v>15248.1</v>
      </c>
      <c r="AN132" s="365">
        <v>14577.401666666665</v>
      </c>
      <c r="AO132" s="365">
        <v>19301.458333333332</v>
      </c>
      <c r="AP132" s="365">
        <v>18256.797499999997</v>
      </c>
      <c r="AQ132" s="365">
        <v>15634.233333333332</v>
      </c>
      <c r="AR132" s="365">
        <v>15730.766666666666</v>
      </c>
      <c r="AS132" s="365">
        <v>19981.966250000016</v>
      </c>
      <c r="AT132" s="365">
        <v>17358.348749999997</v>
      </c>
      <c r="AU132" s="365">
        <v>12876.879999999997</v>
      </c>
      <c r="AV132" s="365">
        <v>16839.143749999999</v>
      </c>
      <c r="AW132" s="365">
        <v>13501.0425</v>
      </c>
      <c r="AX132" s="365">
        <v>18355.471249999999</v>
      </c>
      <c r="AY132" s="365">
        <v>16633.7</v>
      </c>
      <c r="AZ132" s="365">
        <v>15929.695</v>
      </c>
      <c r="BA132" s="365">
        <v>21128.125</v>
      </c>
      <c r="BB132" s="365">
        <v>20018.357499999998</v>
      </c>
      <c r="BC132" s="365">
        <v>17171.3</v>
      </c>
      <c r="BD132" s="365">
        <v>17305.7</v>
      </c>
      <c r="BE132" s="365">
        <v>22018.126250000019</v>
      </c>
      <c r="BF132" s="365">
        <v>19065.895937499998</v>
      </c>
      <c r="BG132" s="365">
        <v>14098.893333333335</v>
      </c>
      <c r="BH132" s="365">
        <v>18379.701562500002</v>
      </c>
      <c r="BI132" s="365">
        <v>14690.885000000002</v>
      </c>
      <c r="BJ132" s="365">
        <v>19912.51697916667</v>
      </c>
      <c r="BK132" s="365">
        <v>17990.650000000001</v>
      </c>
      <c r="BL132" s="365">
        <v>17178.287916666668</v>
      </c>
      <c r="BM132" s="365">
        <v>22717.708333333339</v>
      </c>
      <c r="BN132" s="365">
        <v>21462.461875000008</v>
      </c>
      <c r="BO132" s="365">
        <v>18357.683333333342</v>
      </c>
      <c r="BP132" s="365">
        <v>18449.441666666673</v>
      </c>
      <c r="BQ132" s="365">
        <v>23408.265000000029</v>
      </c>
    </row>
    <row r="133" spans="2:69" ht="10.5">
      <c r="C133" s="236" t="s">
        <v>235</v>
      </c>
      <c r="D133" s="236"/>
      <c r="E133" s="296"/>
      <c r="F133" s="296"/>
      <c r="J133" s="366">
        <v>631.75049999999999</v>
      </c>
      <c r="K133" s="366">
        <v>929.47199999999998</v>
      </c>
      <c r="L133" s="366">
        <v>1808.1135000000002</v>
      </c>
      <c r="M133" s="366">
        <v>1917.0359999999998</v>
      </c>
      <c r="N133" s="366">
        <v>3231.3674999999998</v>
      </c>
      <c r="O133" s="366">
        <v>3485.52</v>
      </c>
      <c r="P133" s="366">
        <v>3863.117999999999</v>
      </c>
      <c r="Q133" s="366">
        <v>5809.2</v>
      </c>
      <c r="R133" s="366">
        <v>6143.2289999999994</v>
      </c>
      <c r="S133" s="366">
        <v>5809.2</v>
      </c>
      <c r="T133" s="366">
        <v>6390.12</v>
      </c>
      <c r="U133" s="366">
        <v>8800.9380000000056</v>
      </c>
      <c r="V133" s="366">
        <v>8899.5834374999977</v>
      </c>
      <c r="W133" s="366">
        <v>6591.7519999999995</v>
      </c>
      <c r="X133" s="366">
        <v>8606.9495624999981</v>
      </c>
      <c r="Y133" s="366">
        <v>6890.4164999999994</v>
      </c>
      <c r="Z133" s="366">
        <v>9354.1058125</v>
      </c>
      <c r="AA133" s="366">
        <v>8464.35</v>
      </c>
      <c r="AB133" s="366">
        <v>8094.4892500000005</v>
      </c>
      <c r="AC133" s="366">
        <v>10720.85</v>
      </c>
      <c r="AD133" s="366">
        <v>10143.592875</v>
      </c>
      <c r="AE133" s="366">
        <v>8689.01</v>
      </c>
      <c r="AF133" s="366">
        <v>8745.1750000000011</v>
      </c>
      <c r="AG133" s="366">
        <v>11111.691750000009</v>
      </c>
      <c r="AH133" s="366">
        <v>9634.4452499999989</v>
      </c>
      <c r="AI133" s="366">
        <v>7133.7439999999997</v>
      </c>
      <c r="AJ133" s="366">
        <v>9311.6662500000002</v>
      </c>
      <c r="AK133" s="366">
        <v>7452.2414999999992</v>
      </c>
      <c r="AL133" s="366">
        <v>10113.670749999997</v>
      </c>
      <c r="AM133" s="366">
        <v>9148.8599999999988</v>
      </c>
      <c r="AN133" s="366">
        <v>8746.4409999999971</v>
      </c>
      <c r="AO133" s="366">
        <v>11580.874999999998</v>
      </c>
      <c r="AP133" s="366">
        <v>10954.078499999998</v>
      </c>
      <c r="AQ133" s="366">
        <v>9380.5399999999991</v>
      </c>
      <c r="AR133" s="366">
        <v>9438.4599999999991</v>
      </c>
      <c r="AS133" s="366">
        <v>11989.179750000008</v>
      </c>
      <c r="AT133" s="366">
        <v>10415.009249999997</v>
      </c>
      <c r="AU133" s="366">
        <v>7726.1279999999979</v>
      </c>
      <c r="AV133" s="366">
        <v>10103.486249999998</v>
      </c>
      <c r="AW133" s="366">
        <v>8100.6254999999992</v>
      </c>
      <c r="AX133" s="366">
        <v>11013.282749999997</v>
      </c>
      <c r="AY133" s="366">
        <v>9980.2199999999993</v>
      </c>
      <c r="AZ133" s="366">
        <v>9557.8169999999991</v>
      </c>
      <c r="BA133" s="366">
        <v>12676.875</v>
      </c>
      <c r="BB133" s="366">
        <v>12011.014499999999</v>
      </c>
      <c r="BC133" s="366">
        <v>10302.779999999999</v>
      </c>
      <c r="BD133" s="366">
        <v>10383.42</v>
      </c>
      <c r="BE133" s="366">
        <v>13210.87575000001</v>
      </c>
      <c r="BF133" s="366">
        <v>11439.537562499998</v>
      </c>
      <c r="BG133" s="366">
        <v>8459.3360000000011</v>
      </c>
      <c r="BH133" s="366">
        <v>11027.820937500001</v>
      </c>
      <c r="BI133" s="366">
        <v>8814.5310000000009</v>
      </c>
      <c r="BJ133" s="366">
        <v>11947.5101875</v>
      </c>
      <c r="BK133" s="366">
        <v>10794.39</v>
      </c>
      <c r="BL133" s="366">
        <v>10306.972750000001</v>
      </c>
      <c r="BM133" s="366">
        <v>13630.625000000002</v>
      </c>
      <c r="BN133" s="366">
        <v>12877.477125000003</v>
      </c>
      <c r="BO133" s="366">
        <v>11014.610000000004</v>
      </c>
      <c r="BP133" s="366">
        <v>11069.665000000003</v>
      </c>
      <c r="BQ133" s="366">
        <v>14044.959000000015</v>
      </c>
    </row>
    <row r="134" spans="2:69" ht="10.5">
      <c r="C134" s="236" t="s">
        <v>236</v>
      </c>
      <c r="D134" s="236"/>
      <c r="E134" s="296"/>
      <c r="F134" s="296"/>
      <c r="J134" s="366">
        <v>1879.1999999999998</v>
      </c>
      <c r="K134" s="366">
        <v>2764.8</v>
      </c>
      <c r="L134" s="366">
        <v>5378.4000000000005</v>
      </c>
      <c r="M134" s="366">
        <v>5702.4</v>
      </c>
      <c r="N134" s="366">
        <v>9612</v>
      </c>
      <c r="O134" s="366">
        <v>10368</v>
      </c>
      <c r="P134" s="366">
        <v>11491.2</v>
      </c>
      <c r="Q134" s="366">
        <v>17280</v>
      </c>
      <c r="R134" s="366">
        <v>18273.599999999999</v>
      </c>
      <c r="S134" s="366">
        <v>17280</v>
      </c>
      <c r="T134" s="366">
        <v>19008</v>
      </c>
      <c r="U134" s="366">
        <v>26179.200000000023</v>
      </c>
      <c r="V134" s="366">
        <v>22715.699999999997</v>
      </c>
      <c r="W134" s="366">
        <v>16832</v>
      </c>
      <c r="X134" s="366">
        <v>21986.7</v>
      </c>
      <c r="Y134" s="366">
        <v>17608.800000000003</v>
      </c>
      <c r="Z134" s="366">
        <v>23914.3</v>
      </c>
      <c r="AA134" s="366">
        <v>21648</v>
      </c>
      <c r="AB134" s="366">
        <v>20710</v>
      </c>
      <c r="AC134" s="366">
        <v>27440</v>
      </c>
      <c r="AD134" s="366">
        <v>25972.199999999997</v>
      </c>
      <c r="AE134" s="366">
        <v>22256</v>
      </c>
      <c r="AF134" s="366">
        <v>22408</v>
      </c>
      <c r="AG134" s="366">
        <v>28482.000000000025</v>
      </c>
      <c r="AH134" s="366">
        <v>24635.499999999996</v>
      </c>
      <c r="AI134" s="366">
        <v>18197.333333333332</v>
      </c>
      <c r="AJ134" s="366">
        <v>23696.499999999996</v>
      </c>
      <c r="AK134" s="366">
        <v>18919.999999999996</v>
      </c>
      <c r="AL134" s="366">
        <v>25617.166666666657</v>
      </c>
      <c r="AM134" s="366">
        <v>23119.999999999996</v>
      </c>
      <c r="AN134" s="366">
        <v>22052.666666666661</v>
      </c>
      <c r="AO134" s="366">
        <v>29133.333333333321</v>
      </c>
      <c r="AP134" s="366">
        <v>27494.999999999985</v>
      </c>
      <c r="AQ134" s="366">
        <v>23493.333333333321</v>
      </c>
      <c r="AR134" s="366">
        <v>23586.666666666657</v>
      </c>
      <c r="AS134" s="366">
        <v>29896.000000000007</v>
      </c>
      <c r="AT134" s="366">
        <v>26021.699999999983</v>
      </c>
      <c r="AU134" s="366">
        <v>19340.799999999988</v>
      </c>
      <c r="AV134" s="366">
        <v>25339.899999999987</v>
      </c>
      <c r="AW134" s="366">
        <v>20354.399999999991</v>
      </c>
      <c r="AX134" s="366">
        <v>27723.499999999982</v>
      </c>
      <c r="AY134" s="366">
        <v>25167.999999999989</v>
      </c>
      <c r="AZ134" s="366">
        <v>24145.199999999986</v>
      </c>
      <c r="BA134" s="366">
        <v>32079.999999999982</v>
      </c>
      <c r="BB134" s="366">
        <v>30446.59999999998</v>
      </c>
      <c r="BC134" s="366">
        <v>26159.999999999985</v>
      </c>
      <c r="BD134" s="366">
        <v>26407.999999999989</v>
      </c>
      <c r="BE134" s="366">
        <v>33653.200000000012</v>
      </c>
      <c r="BF134" s="366">
        <v>29194.299999999981</v>
      </c>
      <c r="BG134" s="366">
        <v>21627.733333333323</v>
      </c>
      <c r="BH134" s="366">
        <v>28244.899999999983</v>
      </c>
      <c r="BI134" s="366">
        <v>22615.999999999985</v>
      </c>
      <c r="BJ134" s="366">
        <v>30707.966666666638</v>
      </c>
      <c r="BK134" s="366">
        <v>27791.999999999978</v>
      </c>
      <c r="BL134" s="366">
        <v>26582.266666666648</v>
      </c>
      <c r="BM134" s="366">
        <v>35213.333333333299</v>
      </c>
      <c r="BN134" s="366">
        <v>33322.999999999971</v>
      </c>
      <c r="BO134" s="366">
        <v>28549.333333333307</v>
      </c>
      <c r="BP134" s="366">
        <v>28738.666666666642</v>
      </c>
      <c r="BQ134" s="366">
        <v>36521.599999999991</v>
      </c>
    </row>
    <row r="135" spans="2:69" ht="10.5">
      <c r="C135" s="236" t="s">
        <v>237</v>
      </c>
      <c r="D135" s="236"/>
      <c r="E135" s="296"/>
      <c r="F135" s="296"/>
      <c r="J135" s="366">
        <v>1503.36</v>
      </c>
      <c r="K135" s="366">
        <v>2211.84</v>
      </c>
      <c r="L135" s="366">
        <v>4302.72</v>
      </c>
      <c r="M135" s="366">
        <v>4561.92</v>
      </c>
      <c r="N135" s="366">
        <v>7689.5999999999995</v>
      </c>
      <c r="O135" s="366">
        <v>8294.4</v>
      </c>
      <c r="P135" s="366">
        <v>9192.9600000000009</v>
      </c>
      <c r="Q135" s="366">
        <v>13824</v>
      </c>
      <c r="R135" s="366">
        <v>14618.88</v>
      </c>
      <c r="S135" s="366">
        <v>13824</v>
      </c>
      <c r="T135" s="366">
        <v>15206.400000000001</v>
      </c>
      <c r="U135" s="366">
        <v>20943.360000000019</v>
      </c>
      <c r="V135" s="366">
        <v>18172.559999999998</v>
      </c>
      <c r="W135" s="366">
        <v>13465.6</v>
      </c>
      <c r="X135" s="366">
        <v>17589.36</v>
      </c>
      <c r="Y135" s="366">
        <v>14087.04</v>
      </c>
      <c r="Z135" s="366">
        <v>19131.439999999999</v>
      </c>
      <c r="AA135" s="366">
        <v>17318.400000000001</v>
      </c>
      <c r="AB135" s="366">
        <v>16568</v>
      </c>
      <c r="AC135" s="366">
        <v>21952</v>
      </c>
      <c r="AD135" s="366">
        <v>20777.759999999998</v>
      </c>
      <c r="AE135" s="366">
        <v>17804.8</v>
      </c>
      <c r="AF135" s="366">
        <v>17926.400000000001</v>
      </c>
      <c r="AG135" s="366">
        <v>22785.60000000002</v>
      </c>
      <c r="AH135" s="366">
        <v>19708.399999999998</v>
      </c>
      <c r="AI135" s="366">
        <v>14557.866666666665</v>
      </c>
      <c r="AJ135" s="366">
        <v>18957.199999999997</v>
      </c>
      <c r="AK135" s="366">
        <v>15135.999999999998</v>
      </c>
      <c r="AL135" s="366">
        <v>20493.733333333326</v>
      </c>
      <c r="AM135" s="366">
        <v>18495.999999999996</v>
      </c>
      <c r="AN135" s="366">
        <v>17642.133333333328</v>
      </c>
      <c r="AO135" s="366">
        <v>23306.666666666657</v>
      </c>
      <c r="AP135" s="366">
        <v>21995.999999999989</v>
      </c>
      <c r="AQ135" s="366">
        <v>18794.666666666657</v>
      </c>
      <c r="AR135" s="366">
        <v>18869.333333333325</v>
      </c>
      <c r="AS135" s="366">
        <v>23916.800000000007</v>
      </c>
      <c r="AT135" s="366">
        <v>20817.359999999986</v>
      </c>
      <c r="AU135" s="366">
        <v>15472.63999999999</v>
      </c>
      <c r="AV135" s="366">
        <v>20271.919999999991</v>
      </c>
      <c r="AW135" s="366">
        <v>16283.519999999991</v>
      </c>
      <c r="AX135" s="366">
        <v>22178.799999999985</v>
      </c>
      <c r="AY135" s="366">
        <v>20134.399999999991</v>
      </c>
      <c r="AZ135" s="366">
        <v>19316.159999999989</v>
      </c>
      <c r="BA135" s="366">
        <v>25663.999999999985</v>
      </c>
      <c r="BB135" s="366">
        <v>24357.279999999984</v>
      </c>
      <c r="BC135" s="366">
        <v>20927.999999999989</v>
      </c>
      <c r="BD135" s="366">
        <v>21126.399999999991</v>
      </c>
      <c r="BE135" s="366">
        <v>26922.560000000009</v>
      </c>
      <c r="BF135" s="366">
        <v>23355.439999999984</v>
      </c>
      <c r="BG135" s="366">
        <v>17302.186666666657</v>
      </c>
      <c r="BH135" s="366">
        <v>22595.919999999987</v>
      </c>
      <c r="BI135" s="366">
        <v>18092.799999999988</v>
      </c>
      <c r="BJ135" s="366">
        <v>24566.373333333311</v>
      </c>
      <c r="BK135" s="366">
        <v>22233.599999999984</v>
      </c>
      <c r="BL135" s="366">
        <v>21265.813333333317</v>
      </c>
      <c r="BM135" s="366">
        <v>28170.666666666642</v>
      </c>
      <c r="BN135" s="366">
        <v>26658.399999999976</v>
      </c>
      <c r="BO135" s="366">
        <v>22839.466666666645</v>
      </c>
      <c r="BP135" s="366">
        <v>22990.933333333312</v>
      </c>
      <c r="BQ135" s="366">
        <v>29217.279999999995</v>
      </c>
    </row>
    <row r="136" spans="2:69" ht="10.5">
      <c r="C136" s="236" t="s">
        <v>238</v>
      </c>
      <c r="D136" s="236"/>
      <c r="E136" s="296"/>
      <c r="F136" s="296"/>
      <c r="J136" s="366">
        <v>3653.9999999999991</v>
      </c>
      <c r="K136" s="366">
        <v>5375.9999999999991</v>
      </c>
      <c r="L136" s="366">
        <v>10458.000000000002</v>
      </c>
      <c r="M136" s="366">
        <v>11087.999999999998</v>
      </c>
      <c r="N136" s="366">
        <v>18689.999999999996</v>
      </c>
      <c r="O136" s="366">
        <v>20159.999999999996</v>
      </c>
      <c r="P136" s="366">
        <v>22343.999999999993</v>
      </c>
      <c r="Q136" s="366">
        <v>33599.999999999993</v>
      </c>
      <c r="R136" s="366">
        <v>35531.999999999985</v>
      </c>
      <c r="S136" s="366">
        <v>33599.999999999993</v>
      </c>
      <c r="T136" s="366">
        <v>36959.999999999993</v>
      </c>
      <c r="U136" s="366">
        <v>50904.000000000044</v>
      </c>
      <c r="V136" s="366">
        <v>44140.319999999992</v>
      </c>
      <c r="W136" s="366">
        <v>32686.079999999994</v>
      </c>
      <c r="X136" s="366">
        <v>42668.639999999999</v>
      </c>
      <c r="Y136" s="366">
        <v>34151.039999999994</v>
      </c>
      <c r="Z136" s="366">
        <v>46351.19999999999</v>
      </c>
      <c r="AA136" s="366">
        <v>41932.799999999988</v>
      </c>
      <c r="AB136" s="366">
        <v>40091.519999999982</v>
      </c>
      <c r="AC136" s="366">
        <v>53087.999999999978</v>
      </c>
      <c r="AD136" s="366">
        <v>50218.559999999983</v>
      </c>
      <c r="AE136" s="366">
        <v>43007.999999999978</v>
      </c>
      <c r="AF136" s="366">
        <v>43276.799999999974</v>
      </c>
      <c r="AG136" s="366">
        <v>54976.320000000022</v>
      </c>
      <c r="AH136" s="366">
        <v>47551.589999999967</v>
      </c>
      <c r="AI136" s="366">
        <v>35124.479999999981</v>
      </c>
      <c r="AJ136" s="366">
        <v>45738.809999999976</v>
      </c>
      <c r="AK136" s="366">
        <v>36519.119999999981</v>
      </c>
      <c r="AL136" s="366">
        <v>49445.729999999967</v>
      </c>
      <c r="AM136" s="366">
        <v>44625.599999999969</v>
      </c>
      <c r="AN136" s="366">
        <v>42565.319999999971</v>
      </c>
      <c r="AO136" s="366">
        <v>56231.999999999971</v>
      </c>
      <c r="AP136" s="366">
        <v>53069.579999999973</v>
      </c>
      <c r="AQ136" s="366">
        <v>45345.599999999969</v>
      </c>
      <c r="AR136" s="366">
        <v>45525.599999999969</v>
      </c>
      <c r="AS136" s="366">
        <v>57703.320000000022</v>
      </c>
      <c r="AT136" s="366">
        <v>50033.699999999968</v>
      </c>
      <c r="AU136" s="366">
        <v>37048.319999999978</v>
      </c>
      <c r="AV136" s="366">
        <v>48360.779999999977</v>
      </c>
      <c r="AW136" s="366">
        <v>38705.039999999979</v>
      </c>
      <c r="AX136" s="366">
        <v>52529.579999999973</v>
      </c>
      <c r="AY136" s="366">
        <v>47519.999999999971</v>
      </c>
      <c r="AZ136" s="366">
        <v>45431.27999999997</v>
      </c>
      <c r="BA136" s="366">
        <v>60155.999999999971</v>
      </c>
      <c r="BB136" s="366">
        <v>56901.959999999963</v>
      </c>
      <c r="BC136" s="366">
        <v>48729.599999999969</v>
      </c>
      <c r="BD136" s="366">
        <v>49031.999999999971</v>
      </c>
      <c r="BE136" s="366">
        <v>62284.680000000022</v>
      </c>
      <c r="BF136" s="366">
        <v>53873.009999999966</v>
      </c>
      <c r="BG136" s="366">
        <v>39793.919999999976</v>
      </c>
      <c r="BH136" s="366">
        <v>51819.38999999997</v>
      </c>
      <c r="BI136" s="366">
        <v>41374.079999999973</v>
      </c>
      <c r="BJ136" s="366">
        <v>56019.26999999996</v>
      </c>
      <c r="BK136" s="366">
        <v>50558.399999999951</v>
      </c>
      <c r="BL136" s="366">
        <v>48224.279999999955</v>
      </c>
      <c r="BM136" s="366">
        <v>63707.999999999942</v>
      </c>
      <c r="BN136" s="366">
        <v>60125.219999999943</v>
      </c>
      <c r="BO136" s="366">
        <v>51374.399999999951</v>
      </c>
      <c r="BP136" s="366">
        <v>51578.399999999943</v>
      </c>
      <c r="BQ136" s="366">
        <v>65375.28</v>
      </c>
    </row>
    <row r="137" spans="2:69" ht="10.5">
      <c r="C137" s="236" t="s">
        <v>239</v>
      </c>
      <c r="D137" s="236"/>
      <c r="E137" s="296"/>
      <c r="F137" s="296"/>
      <c r="J137" s="366">
        <v>1522.4999999999998</v>
      </c>
      <c r="K137" s="366">
        <v>2239.9999999999995</v>
      </c>
      <c r="L137" s="366">
        <v>4357.5000000000009</v>
      </c>
      <c r="M137" s="366">
        <v>4619.9999999999991</v>
      </c>
      <c r="N137" s="366">
        <v>7787.4999999999991</v>
      </c>
      <c r="O137" s="366">
        <v>8399.9999999999982</v>
      </c>
      <c r="P137" s="366">
        <v>9309.9999999999982</v>
      </c>
      <c r="Q137" s="366">
        <v>13999.999999999998</v>
      </c>
      <c r="R137" s="366">
        <v>14804.999999999996</v>
      </c>
      <c r="S137" s="366">
        <v>13999.999999999998</v>
      </c>
      <c r="T137" s="366">
        <v>15399.999999999998</v>
      </c>
      <c r="U137" s="366">
        <v>21210.000000000018</v>
      </c>
      <c r="V137" s="366">
        <v>18391.8</v>
      </c>
      <c r="W137" s="366">
        <v>13619.199999999999</v>
      </c>
      <c r="X137" s="366">
        <v>17778.599999999999</v>
      </c>
      <c r="Y137" s="366">
        <v>14229.599999999995</v>
      </c>
      <c r="Z137" s="366">
        <v>19312.999999999996</v>
      </c>
      <c r="AA137" s="366">
        <v>17471.999999999993</v>
      </c>
      <c r="AB137" s="366">
        <v>16704.799999999992</v>
      </c>
      <c r="AC137" s="366">
        <v>22119.999999999993</v>
      </c>
      <c r="AD137" s="366">
        <v>20924.399999999991</v>
      </c>
      <c r="AE137" s="366">
        <v>17919.999999999993</v>
      </c>
      <c r="AF137" s="366">
        <v>18031.999999999989</v>
      </c>
      <c r="AG137" s="366">
        <v>22906.800000000007</v>
      </c>
      <c r="AH137" s="366">
        <v>19813.162499999988</v>
      </c>
      <c r="AI137" s="366">
        <v>14635.19999999999</v>
      </c>
      <c r="AJ137" s="366">
        <v>19057.837499999991</v>
      </c>
      <c r="AK137" s="366">
        <v>15216.299999999992</v>
      </c>
      <c r="AL137" s="366">
        <v>20602.387499999986</v>
      </c>
      <c r="AM137" s="366">
        <v>18593.999999999985</v>
      </c>
      <c r="AN137" s="366">
        <v>17735.549999999988</v>
      </c>
      <c r="AO137" s="366">
        <v>23429.999999999985</v>
      </c>
      <c r="AP137" s="366">
        <v>22112.324999999986</v>
      </c>
      <c r="AQ137" s="366">
        <v>18893.999999999985</v>
      </c>
      <c r="AR137" s="366">
        <v>18968.999999999985</v>
      </c>
      <c r="AS137" s="366">
        <v>24043.050000000007</v>
      </c>
      <c r="AT137" s="366">
        <v>20847.374999999989</v>
      </c>
      <c r="AU137" s="366">
        <v>15436.799999999992</v>
      </c>
      <c r="AV137" s="366">
        <v>20150.32499999999</v>
      </c>
      <c r="AW137" s="366">
        <v>16127.099999999991</v>
      </c>
      <c r="AX137" s="366">
        <v>21887.324999999986</v>
      </c>
      <c r="AY137" s="366">
        <v>19799.999999999989</v>
      </c>
      <c r="AZ137" s="366">
        <v>18929.69999999999</v>
      </c>
      <c r="BA137" s="366">
        <v>25064.999999999985</v>
      </c>
      <c r="BB137" s="366">
        <v>23709.149999999987</v>
      </c>
      <c r="BC137" s="366">
        <v>20303.999999999985</v>
      </c>
      <c r="BD137" s="366">
        <v>20429.999999999989</v>
      </c>
      <c r="BE137" s="366">
        <v>25951.950000000012</v>
      </c>
      <c r="BF137" s="366">
        <v>22447.087499999983</v>
      </c>
      <c r="BG137" s="366">
        <v>16580.799999999988</v>
      </c>
      <c r="BH137" s="366">
        <v>21591.412499999988</v>
      </c>
      <c r="BI137" s="366">
        <v>17239.199999999986</v>
      </c>
      <c r="BJ137" s="366">
        <v>23341.362499999981</v>
      </c>
      <c r="BK137" s="366">
        <v>21065.999999999982</v>
      </c>
      <c r="BL137" s="366">
        <v>20093.449999999983</v>
      </c>
      <c r="BM137" s="366">
        <v>26544.999999999978</v>
      </c>
      <c r="BN137" s="366">
        <v>25052.174999999974</v>
      </c>
      <c r="BO137" s="366">
        <v>21405.999999999982</v>
      </c>
      <c r="BP137" s="366">
        <v>21490.999999999978</v>
      </c>
      <c r="BQ137" s="366">
        <v>27239.699999999997</v>
      </c>
    </row>
    <row r="138" spans="2:69" ht="10.5">
      <c r="C138" s="236" t="s">
        <v>240</v>
      </c>
      <c r="D138" s="236"/>
      <c r="E138" s="296"/>
      <c r="F138" s="296"/>
      <c r="J138" s="366">
        <v>365.4</v>
      </c>
      <c r="K138" s="366">
        <v>537.6</v>
      </c>
      <c r="L138" s="366">
        <v>1045.8000000000002</v>
      </c>
      <c r="M138" s="366">
        <v>1108.8000000000002</v>
      </c>
      <c r="N138" s="366">
        <v>1869</v>
      </c>
      <c r="O138" s="366">
        <v>2016</v>
      </c>
      <c r="P138" s="366">
        <v>2234.3999999999996</v>
      </c>
      <c r="Q138" s="366">
        <v>3360</v>
      </c>
      <c r="R138" s="366">
        <v>3553.2000000000003</v>
      </c>
      <c r="S138" s="366">
        <v>3360</v>
      </c>
      <c r="T138" s="366">
        <v>3696</v>
      </c>
      <c r="U138" s="366">
        <v>5090.4000000000051</v>
      </c>
      <c r="V138" s="366">
        <v>4421.2312499999998</v>
      </c>
      <c r="W138" s="366">
        <v>3279.2000000000007</v>
      </c>
      <c r="X138" s="366">
        <v>4287.4687500000018</v>
      </c>
      <c r="Y138" s="366">
        <v>3436.9500000000007</v>
      </c>
      <c r="Z138" s="366">
        <v>4671.9437500000013</v>
      </c>
      <c r="AA138" s="366">
        <v>4233.0000000000018</v>
      </c>
      <c r="AB138" s="366">
        <v>4053.1750000000015</v>
      </c>
      <c r="AC138" s="366">
        <v>5375.0000000000018</v>
      </c>
      <c r="AD138" s="366">
        <v>5091.8625000000029</v>
      </c>
      <c r="AE138" s="366">
        <v>4367.0000000000018</v>
      </c>
      <c r="AF138" s="366">
        <v>4400.5000000000027</v>
      </c>
      <c r="AG138" s="366">
        <v>5597.9250000000084</v>
      </c>
      <c r="AH138" s="366">
        <v>4851.3375000000024</v>
      </c>
      <c r="AI138" s="366">
        <v>3590.4000000000024</v>
      </c>
      <c r="AJ138" s="366">
        <v>4684.3125000000036</v>
      </c>
      <c r="AK138" s="366">
        <v>3747.1500000000024</v>
      </c>
      <c r="AL138" s="366">
        <v>5083.0125000000025</v>
      </c>
      <c r="AM138" s="366">
        <v>4596.0000000000027</v>
      </c>
      <c r="AN138" s="366">
        <v>4391.8500000000022</v>
      </c>
      <c r="AO138" s="366">
        <v>5812.5000000000036</v>
      </c>
      <c r="AP138" s="366">
        <v>5495.475000000004</v>
      </c>
      <c r="AQ138" s="366">
        <v>4704.0000000000027</v>
      </c>
      <c r="AR138" s="366">
        <v>4731.0000000000027</v>
      </c>
      <c r="AS138" s="366">
        <v>6006.9750000000085</v>
      </c>
      <c r="AT138" s="366">
        <v>5236.3125000000027</v>
      </c>
      <c r="AU138" s="366">
        <v>3897.6000000000022</v>
      </c>
      <c r="AV138" s="366">
        <v>5113.8375000000033</v>
      </c>
      <c r="AW138" s="366">
        <v>4113.4500000000025</v>
      </c>
      <c r="AX138" s="366">
        <v>5610.3375000000033</v>
      </c>
      <c r="AY138" s="366">
        <v>5100.0000000000027</v>
      </c>
      <c r="AZ138" s="366">
        <v>4899.1500000000024</v>
      </c>
      <c r="BA138" s="366">
        <v>6517.5000000000027</v>
      </c>
      <c r="BB138" s="366">
        <v>6193.4250000000038</v>
      </c>
      <c r="BC138" s="366">
        <v>5328.0000000000027</v>
      </c>
      <c r="BD138" s="366">
        <v>5385.0000000000027</v>
      </c>
      <c r="BE138" s="366">
        <v>6870.5250000000087</v>
      </c>
      <c r="BF138" s="366">
        <v>5942.6437500000029</v>
      </c>
      <c r="BG138" s="366">
        <v>4389.6000000000022</v>
      </c>
      <c r="BH138" s="366">
        <v>5716.1062500000025</v>
      </c>
      <c r="BI138" s="366">
        <v>4563.9000000000024</v>
      </c>
      <c r="BJ138" s="366">
        <v>6179.381250000004</v>
      </c>
      <c r="BK138" s="366">
        <v>5577.0000000000027</v>
      </c>
      <c r="BL138" s="366">
        <v>5319.5250000000024</v>
      </c>
      <c r="BM138" s="366">
        <v>7027.5000000000027</v>
      </c>
      <c r="BN138" s="366">
        <v>6632.287500000004</v>
      </c>
      <c r="BO138" s="366">
        <v>5667.0000000000027</v>
      </c>
      <c r="BP138" s="366">
        <v>5689.5000000000027</v>
      </c>
      <c r="BQ138" s="366">
        <v>7211.4000000000106</v>
      </c>
    </row>
    <row r="139" spans="2:69" ht="10.5">
      <c r="C139" s="236" t="s">
        <v>241</v>
      </c>
      <c r="D139" s="236"/>
      <c r="E139" s="296"/>
      <c r="F139" s="296"/>
      <c r="J139" s="366">
        <v>1461.6</v>
      </c>
      <c r="K139" s="366">
        <v>2150.4</v>
      </c>
      <c r="L139" s="366">
        <v>4183.2000000000007</v>
      </c>
      <c r="M139" s="366">
        <v>4435.2000000000007</v>
      </c>
      <c r="N139" s="366">
        <v>7476</v>
      </c>
      <c r="O139" s="366">
        <v>8064</v>
      </c>
      <c r="P139" s="366">
        <v>8937.5999999999985</v>
      </c>
      <c r="Q139" s="366">
        <v>13440</v>
      </c>
      <c r="R139" s="366">
        <v>14212.800000000001</v>
      </c>
      <c r="S139" s="366">
        <v>13440</v>
      </c>
      <c r="T139" s="366">
        <v>14784</v>
      </c>
      <c r="U139" s="366">
        <v>20361.60000000002</v>
      </c>
      <c r="V139" s="366">
        <v>17684.924999999999</v>
      </c>
      <c r="W139" s="366">
        <v>13116.800000000003</v>
      </c>
      <c r="X139" s="366">
        <v>17149.875000000007</v>
      </c>
      <c r="Y139" s="366">
        <v>13747.800000000003</v>
      </c>
      <c r="Z139" s="366">
        <v>18687.775000000005</v>
      </c>
      <c r="AA139" s="366">
        <v>16932.000000000007</v>
      </c>
      <c r="AB139" s="366">
        <v>16212.700000000006</v>
      </c>
      <c r="AC139" s="366">
        <v>21500.000000000007</v>
      </c>
      <c r="AD139" s="366">
        <v>20367.450000000012</v>
      </c>
      <c r="AE139" s="366">
        <v>17468.000000000007</v>
      </c>
      <c r="AF139" s="366">
        <v>17602.000000000011</v>
      </c>
      <c r="AG139" s="366">
        <v>22391.700000000033</v>
      </c>
      <c r="AH139" s="366">
        <v>19405.350000000009</v>
      </c>
      <c r="AI139" s="366">
        <v>14361.600000000009</v>
      </c>
      <c r="AJ139" s="366">
        <v>18737.250000000015</v>
      </c>
      <c r="AK139" s="366">
        <v>14988.600000000009</v>
      </c>
      <c r="AL139" s="366">
        <v>20332.05000000001</v>
      </c>
      <c r="AM139" s="366">
        <v>18384.000000000011</v>
      </c>
      <c r="AN139" s="366">
        <v>17567.400000000009</v>
      </c>
      <c r="AO139" s="366">
        <v>23250.000000000015</v>
      </c>
      <c r="AP139" s="366">
        <v>21981.900000000016</v>
      </c>
      <c r="AQ139" s="366">
        <v>18816.000000000011</v>
      </c>
      <c r="AR139" s="366">
        <v>18924.000000000011</v>
      </c>
      <c r="AS139" s="366">
        <v>24027.900000000034</v>
      </c>
      <c r="AT139" s="366">
        <v>20945.250000000011</v>
      </c>
      <c r="AU139" s="366">
        <v>15590.400000000009</v>
      </c>
      <c r="AV139" s="366">
        <v>20455.350000000013</v>
      </c>
      <c r="AW139" s="366">
        <v>16453.80000000001</v>
      </c>
      <c r="AX139" s="366">
        <v>22441.350000000013</v>
      </c>
      <c r="AY139" s="366">
        <v>20400.000000000011</v>
      </c>
      <c r="AZ139" s="366">
        <v>19596.600000000009</v>
      </c>
      <c r="BA139" s="366">
        <v>26070.000000000011</v>
      </c>
      <c r="BB139" s="366">
        <v>24773.700000000015</v>
      </c>
      <c r="BC139" s="366">
        <v>21312.000000000011</v>
      </c>
      <c r="BD139" s="366">
        <v>21540.000000000011</v>
      </c>
      <c r="BE139" s="366">
        <v>27482.100000000035</v>
      </c>
      <c r="BF139" s="366">
        <v>23770.575000000012</v>
      </c>
      <c r="BG139" s="366">
        <v>17558.400000000009</v>
      </c>
      <c r="BH139" s="366">
        <v>22864.42500000001</v>
      </c>
      <c r="BI139" s="366">
        <v>18255.600000000009</v>
      </c>
      <c r="BJ139" s="366">
        <v>24717.525000000016</v>
      </c>
      <c r="BK139" s="366">
        <v>22308.000000000011</v>
      </c>
      <c r="BL139" s="366">
        <v>21278.100000000009</v>
      </c>
      <c r="BM139" s="366">
        <v>28110.000000000011</v>
      </c>
      <c r="BN139" s="366">
        <v>26529.150000000016</v>
      </c>
      <c r="BO139" s="366">
        <v>22668.000000000011</v>
      </c>
      <c r="BP139" s="366">
        <v>22758.000000000011</v>
      </c>
      <c r="BQ139" s="366">
        <v>28845.600000000042</v>
      </c>
    </row>
    <row r="140" spans="2:69" ht="10.5">
      <c r="C140" s="236" t="s">
        <v>242</v>
      </c>
      <c r="D140" s="236"/>
      <c r="E140" s="296"/>
      <c r="F140" s="296"/>
      <c r="J140" s="366">
        <v>2923.2</v>
      </c>
      <c r="K140" s="366">
        <v>4300.8</v>
      </c>
      <c r="L140" s="366">
        <v>8366.4000000000015</v>
      </c>
      <c r="M140" s="366">
        <v>8870.4000000000015</v>
      </c>
      <c r="N140" s="366">
        <v>14951.999999999996</v>
      </c>
      <c r="O140" s="366">
        <v>16128</v>
      </c>
      <c r="P140" s="366">
        <v>17875.199999999997</v>
      </c>
      <c r="Q140" s="366">
        <v>26880</v>
      </c>
      <c r="R140" s="366">
        <v>28425.599999999999</v>
      </c>
      <c r="S140" s="366">
        <v>26880</v>
      </c>
      <c r="T140" s="366">
        <v>29568</v>
      </c>
      <c r="U140" s="366">
        <v>40723.200000000041</v>
      </c>
      <c r="V140" s="366">
        <v>35311.56</v>
      </c>
      <c r="W140" s="366">
        <v>26147.84</v>
      </c>
      <c r="X140" s="366">
        <v>34132.920000000013</v>
      </c>
      <c r="Y140" s="366">
        <v>27318.720000000005</v>
      </c>
      <c r="Z140" s="366">
        <v>37077.400000000009</v>
      </c>
      <c r="AA140" s="366">
        <v>33542.400000000009</v>
      </c>
      <c r="AB140" s="366">
        <v>32068.960000000014</v>
      </c>
      <c r="AC140" s="366">
        <v>42464.000000000015</v>
      </c>
      <c r="AD140" s="366">
        <v>40168.080000000016</v>
      </c>
      <c r="AE140" s="366">
        <v>34400.000000000015</v>
      </c>
      <c r="AF140" s="366">
        <v>34614.400000000016</v>
      </c>
      <c r="AG140" s="366">
        <v>43971.360000000059</v>
      </c>
      <c r="AH140" s="366">
        <v>38217.360000000015</v>
      </c>
      <c r="AI140" s="366">
        <v>28364.800000000014</v>
      </c>
      <c r="AJ140" s="366">
        <v>37110.960000000014</v>
      </c>
      <c r="AK140" s="366">
        <v>29768.640000000007</v>
      </c>
      <c r="AL140" s="366">
        <v>40491.44000000001</v>
      </c>
      <c r="AM140" s="366">
        <v>36710.400000000009</v>
      </c>
      <c r="AN140" s="366">
        <v>35172.800000000003</v>
      </c>
      <c r="AO140" s="366">
        <v>46672.000000000007</v>
      </c>
      <c r="AP140" s="366">
        <v>44240.160000000003</v>
      </c>
      <c r="AQ140" s="366">
        <v>37964.800000000003</v>
      </c>
      <c r="AR140" s="366">
        <v>38278.400000000001</v>
      </c>
      <c r="AS140" s="366">
        <v>48722.400000000038</v>
      </c>
      <c r="AT140" s="366">
        <v>42241.979999999996</v>
      </c>
      <c r="AU140" s="366">
        <v>31275.519999999997</v>
      </c>
      <c r="AV140" s="366">
        <v>40821.06</v>
      </c>
      <c r="AW140" s="366">
        <v>32667.360000000001</v>
      </c>
      <c r="AX140" s="366">
        <v>44330.9</v>
      </c>
      <c r="AY140" s="366">
        <v>40099.200000000012</v>
      </c>
      <c r="AZ140" s="366">
        <v>38332.880000000012</v>
      </c>
      <c r="BA140" s="366">
        <v>50752.000000000015</v>
      </c>
      <c r="BB140" s="366">
        <v>48002.040000000015</v>
      </c>
      <c r="BC140" s="366">
        <v>41104.000000000022</v>
      </c>
      <c r="BD140" s="366">
        <v>41355.200000000026</v>
      </c>
      <c r="BE140" s="366">
        <v>52528.080000000075</v>
      </c>
      <c r="BF140" s="366">
        <v>45535.800000000025</v>
      </c>
      <c r="BG140" s="366">
        <v>33710.080000000024</v>
      </c>
      <c r="BH140" s="366">
        <v>43993.320000000036</v>
      </c>
      <c r="BI140" s="366">
        <v>35201.760000000031</v>
      </c>
      <c r="BJ140" s="366">
        <v>47764.52000000004</v>
      </c>
      <c r="BK140" s="366">
        <v>43200.000000000044</v>
      </c>
      <c r="BL140" s="366">
        <v>41292.320000000043</v>
      </c>
      <c r="BM140" s="366">
        <v>54664.000000000058</v>
      </c>
      <c r="BN140" s="366">
        <v>51696.240000000063</v>
      </c>
      <c r="BO140" s="366">
        <v>44262.40000000006</v>
      </c>
      <c r="BP140" s="366">
        <v>44528.000000000058</v>
      </c>
      <c r="BQ140" s="366">
        <v>56551.920000000129</v>
      </c>
    </row>
    <row r="141" spans="2:69" ht="10.5">
      <c r="C141" s="236" t="s">
        <v>243</v>
      </c>
      <c r="D141" s="236"/>
      <c r="E141" s="296"/>
      <c r="F141" s="296"/>
      <c r="J141" s="366">
        <v>6820.7999999999993</v>
      </c>
      <c r="K141" s="366">
        <v>10035.200000000001</v>
      </c>
      <c r="L141" s="366">
        <v>19521.600000000002</v>
      </c>
      <c r="M141" s="366">
        <v>20697.600000000002</v>
      </c>
      <c r="N141" s="366">
        <v>34887.999999999993</v>
      </c>
      <c r="O141" s="366">
        <v>37632</v>
      </c>
      <c r="P141" s="366">
        <v>41708.799999999996</v>
      </c>
      <c r="Q141" s="366">
        <v>62720</v>
      </c>
      <c r="R141" s="366">
        <v>66326.399999999994</v>
      </c>
      <c r="S141" s="366">
        <v>62720</v>
      </c>
      <c r="T141" s="366">
        <v>68992</v>
      </c>
      <c r="U141" s="366">
        <v>95020.80000000009</v>
      </c>
      <c r="V141" s="366">
        <v>82393.639999999985</v>
      </c>
      <c r="W141" s="366">
        <v>61011.626666666663</v>
      </c>
      <c r="X141" s="366">
        <v>79643.480000000025</v>
      </c>
      <c r="Y141" s="366">
        <v>63743.680000000008</v>
      </c>
      <c r="Z141" s="366">
        <v>86513.933333333349</v>
      </c>
      <c r="AA141" s="366">
        <v>78265.60000000002</v>
      </c>
      <c r="AB141" s="366">
        <v>74827.573333333363</v>
      </c>
      <c r="AC141" s="366">
        <v>99082.666666666701</v>
      </c>
      <c r="AD141" s="366">
        <v>93725.520000000033</v>
      </c>
      <c r="AE141" s="366">
        <v>80266.666666666701</v>
      </c>
      <c r="AF141" s="366">
        <v>80766.933333333378</v>
      </c>
      <c r="AG141" s="366">
        <v>102599.84000000014</v>
      </c>
      <c r="AH141" s="366">
        <v>89173.840000000026</v>
      </c>
      <c r="AI141" s="366">
        <v>66184.533333333369</v>
      </c>
      <c r="AJ141" s="366">
        <v>86592.240000000034</v>
      </c>
      <c r="AK141" s="366">
        <v>69460.160000000018</v>
      </c>
      <c r="AL141" s="366">
        <v>94480.026666666687</v>
      </c>
      <c r="AM141" s="366">
        <v>85657.60000000002</v>
      </c>
      <c r="AN141" s="366">
        <v>82069.866666666683</v>
      </c>
      <c r="AO141" s="366">
        <v>108901.33333333334</v>
      </c>
      <c r="AP141" s="366">
        <v>103227.04000000001</v>
      </c>
      <c r="AQ141" s="366">
        <v>88584.53333333334</v>
      </c>
      <c r="AR141" s="366">
        <v>89316.266666666663</v>
      </c>
      <c r="AS141" s="366">
        <v>113685.60000000009</v>
      </c>
      <c r="AT141" s="366">
        <v>98564.619999999981</v>
      </c>
      <c r="AU141" s="366">
        <v>72976.213333333319</v>
      </c>
      <c r="AV141" s="366">
        <v>95249.14</v>
      </c>
      <c r="AW141" s="366">
        <v>76223.840000000011</v>
      </c>
      <c r="AX141" s="366">
        <v>103438.76666666666</v>
      </c>
      <c r="AY141" s="366">
        <v>93564.800000000017</v>
      </c>
      <c r="AZ141" s="366">
        <v>89443.386666666687</v>
      </c>
      <c r="BA141" s="366">
        <v>118421.33333333337</v>
      </c>
      <c r="BB141" s="366">
        <v>112004.76000000004</v>
      </c>
      <c r="BC141" s="366">
        <v>95909.333333333387</v>
      </c>
      <c r="BD141" s="366">
        <v>96495.466666666718</v>
      </c>
      <c r="BE141" s="366">
        <v>122565.52000000018</v>
      </c>
      <c r="BF141" s="366">
        <v>106250.20000000006</v>
      </c>
      <c r="BG141" s="366">
        <v>78656.853333333391</v>
      </c>
      <c r="BH141" s="366">
        <v>102651.08000000009</v>
      </c>
      <c r="BI141" s="366">
        <v>82137.440000000075</v>
      </c>
      <c r="BJ141" s="366">
        <v>111450.54666666676</v>
      </c>
      <c r="BK141" s="366">
        <v>100800.0000000001</v>
      </c>
      <c r="BL141" s="366">
        <v>96348.746666666761</v>
      </c>
      <c r="BM141" s="366">
        <v>127549.33333333347</v>
      </c>
      <c r="BN141" s="366">
        <v>120624.56000000014</v>
      </c>
      <c r="BO141" s="366">
        <v>103278.93333333347</v>
      </c>
      <c r="BP141" s="366">
        <v>103898.6666666668</v>
      </c>
      <c r="BQ141" s="366">
        <v>131954.4800000003</v>
      </c>
    </row>
    <row r="142" spans="2:69" ht="10.5">
      <c r="C142" s="236" t="s">
        <v>244</v>
      </c>
      <c r="D142" s="236"/>
      <c r="E142" s="296"/>
      <c r="F142" s="296"/>
      <c r="J142" s="366">
        <v>4349.9999999999991</v>
      </c>
      <c r="K142" s="366">
        <v>6399.9999999999982</v>
      </c>
      <c r="L142" s="366">
        <v>12450</v>
      </c>
      <c r="M142" s="366">
        <v>13199.999999999996</v>
      </c>
      <c r="N142" s="366">
        <v>22249.999999999993</v>
      </c>
      <c r="O142" s="366">
        <v>23999.999999999993</v>
      </c>
      <c r="P142" s="366">
        <v>26599.999999999989</v>
      </c>
      <c r="Q142" s="366">
        <v>39999.999999999985</v>
      </c>
      <c r="R142" s="366">
        <v>42299.999999999985</v>
      </c>
      <c r="S142" s="366">
        <v>39999.999999999985</v>
      </c>
      <c r="T142" s="366">
        <v>43999.999999999985</v>
      </c>
      <c r="U142" s="366">
        <v>60600.000000000036</v>
      </c>
      <c r="V142" s="366">
        <v>52531.687499999978</v>
      </c>
      <c r="W142" s="366">
        <v>38887.999999999985</v>
      </c>
      <c r="X142" s="366">
        <v>50749.312499999993</v>
      </c>
      <c r="Y142" s="366">
        <v>40606.499999999985</v>
      </c>
      <c r="Z142" s="366">
        <v>55096.562499999993</v>
      </c>
      <c r="AA142" s="366">
        <v>49829.999999999993</v>
      </c>
      <c r="AB142" s="366">
        <v>47628.249999999993</v>
      </c>
      <c r="AC142" s="366">
        <v>63050</v>
      </c>
      <c r="AD142" s="366">
        <v>59625.375</v>
      </c>
      <c r="AE142" s="366">
        <v>51050</v>
      </c>
      <c r="AF142" s="366">
        <v>51355.000000000007</v>
      </c>
      <c r="AG142" s="366">
        <v>65220.750000000065</v>
      </c>
      <c r="AH142" s="366">
        <v>56653.312500000007</v>
      </c>
      <c r="AI142" s="366">
        <v>42024.000000000007</v>
      </c>
      <c r="AJ142" s="366">
        <v>54951.187500000015</v>
      </c>
      <c r="AK142" s="366">
        <v>44055.000000000007</v>
      </c>
      <c r="AL142" s="366">
        <v>59891.437500000007</v>
      </c>
      <c r="AM142" s="366">
        <v>54270.000000000007</v>
      </c>
      <c r="AN142" s="366">
        <v>51969.75</v>
      </c>
      <c r="AO142" s="366">
        <v>68925.000000000015</v>
      </c>
      <c r="AP142" s="366">
        <v>65300.625</v>
      </c>
      <c r="AQ142" s="366">
        <v>56010</v>
      </c>
      <c r="AR142" s="366">
        <v>56445.000000000007</v>
      </c>
      <c r="AS142" s="366">
        <v>71811.000000000087</v>
      </c>
      <c r="AT142" s="366">
        <v>62493.1875</v>
      </c>
      <c r="AU142" s="366">
        <v>46440</v>
      </c>
      <c r="AV142" s="366">
        <v>60833.812500000007</v>
      </c>
      <c r="AW142" s="366">
        <v>48856.500000000007</v>
      </c>
      <c r="AX142" s="366">
        <v>66533.0625</v>
      </c>
      <c r="AY142" s="366">
        <v>60390.000000000007</v>
      </c>
      <c r="AZ142" s="366">
        <v>57926.250000000007</v>
      </c>
      <c r="BA142" s="366">
        <v>76950</v>
      </c>
      <c r="BB142" s="366">
        <v>73020.375</v>
      </c>
      <c r="BC142" s="366">
        <v>62729.999999999993</v>
      </c>
      <c r="BD142" s="366">
        <v>63315</v>
      </c>
      <c r="BE142" s="366">
        <v>80673.750000000073</v>
      </c>
      <c r="BF142" s="366">
        <v>69779.4375</v>
      </c>
      <c r="BG142" s="366">
        <v>51544.000000000007</v>
      </c>
      <c r="BH142" s="366">
        <v>67121.062500000015</v>
      </c>
      <c r="BI142" s="366">
        <v>53592.000000000022</v>
      </c>
      <c r="BJ142" s="366">
        <v>72562.812500000015</v>
      </c>
      <c r="BK142" s="366">
        <v>65490.000000000022</v>
      </c>
      <c r="BL142" s="366">
        <v>62467.250000000022</v>
      </c>
      <c r="BM142" s="366">
        <v>82525.000000000044</v>
      </c>
      <c r="BN142" s="366">
        <v>77884.875000000044</v>
      </c>
      <c r="BO142" s="366">
        <v>66550.000000000044</v>
      </c>
      <c r="BP142" s="366">
        <v>66815.000000000044</v>
      </c>
      <c r="BQ142" s="366">
        <v>84688.500000000146</v>
      </c>
    </row>
    <row r="143" spans="2:69" ht="10.5">
      <c r="C143" s="371" t="s">
        <v>245</v>
      </c>
      <c r="D143" s="371"/>
      <c r="E143" s="372"/>
      <c r="F143" s="372"/>
      <c r="J143" s="369">
        <v>521.99999999999989</v>
      </c>
      <c r="K143" s="369">
        <v>767.99999999999977</v>
      </c>
      <c r="L143" s="369">
        <v>1494</v>
      </c>
      <c r="M143" s="369">
        <v>1583.9999999999995</v>
      </c>
      <c r="N143" s="369">
        <v>2669.9999999999991</v>
      </c>
      <c r="O143" s="369">
        <v>2879.9999999999991</v>
      </c>
      <c r="P143" s="369">
        <v>3191.9999999999986</v>
      </c>
      <c r="Q143" s="369">
        <v>4799.9999999999982</v>
      </c>
      <c r="R143" s="369">
        <v>5075.9999999999982</v>
      </c>
      <c r="S143" s="369">
        <v>4799.9999999999982</v>
      </c>
      <c r="T143" s="369">
        <v>5279.9999999999982</v>
      </c>
      <c r="U143" s="369">
        <v>7272.0000000000036</v>
      </c>
      <c r="V143" s="369">
        <v>6303.8024999999971</v>
      </c>
      <c r="W143" s="369">
        <v>4666.5599999999986</v>
      </c>
      <c r="X143" s="369">
        <v>6089.9174999999987</v>
      </c>
      <c r="Y143" s="369">
        <v>4872.7799999999988</v>
      </c>
      <c r="Z143" s="369">
        <v>6611.5874999999996</v>
      </c>
      <c r="AA143" s="369">
        <v>5979.5999999999985</v>
      </c>
      <c r="AB143" s="369">
        <v>5715.3899999999994</v>
      </c>
      <c r="AC143" s="369">
        <v>7566</v>
      </c>
      <c r="AD143" s="369">
        <v>7155.0450000000001</v>
      </c>
      <c r="AE143" s="369">
        <v>6126</v>
      </c>
      <c r="AF143" s="369">
        <v>6162.6</v>
      </c>
      <c r="AG143" s="369">
        <v>7826.490000000008</v>
      </c>
      <c r="AH143" s="369">
        <v>6798.3975000000009</v>
      </c>
      <c r="AI143" s="369">
        <v>5042.880000000001</v>
      </c>
      <c r="AJ143" s="369">
        <v>6594.1425000000017</v>
      </c>
      <c r="AK143" s="369">
        <v>5286.6</v>
      </c>
      <c r="AL143" s="369">
        <v>7186.9725000000008</v>
      </c>
      <c r="AM143" s="369">
        <v>6512.4000000000005</v>
      </c>
      <c r="AN143" s="369">
        <v>6236.37</v>
      </c>
      <c r="AO143" s="369">
        <v>8271.0000000000018</v>
      </c>
      <c r="AP143" s="369">
        <v>7836.0750000000007</v>
      </c>
      <c r="AQ143" s="369">
        <v>6721.2000000000007</v>
      </c>
      <c r="AR143" s="369">
        <v>6773.4000000000005</v>
      </c>
      <c r="AS143" s="369">
        <v>8617.3200000000106</v>
      </c>
      <c r="AT143" s="369">
        <v>7499.1824999999999</v>
      </c>
      <c r="AU143" s="369">
        <v>5572.8</v>
      </c>
      <c r="AV143" s="369">
        <v>7300.0575000000008</v>
      </c>
      <c r="AW143" s="369">
        <v>5862.7800000000007</v>
      </c>
      <c r="AX143" s="369">
        <v>7983.9675000000007</v>
      </c>
      <c r="AY143" s="369">
        <v>7246.8000000000011</v>
      </c>
      <c r="AZ143" s="369">
        <v>6951.1500000000005</v>
      </c>
      <c r="BA143" s="369">
        <v>9234</v>
      </c>
      <c r="BB143" s="369">
        <v>8762.4449999999997</v>
      </c>
      <c r="BC143" s="369">
        <v>7527.5999999999995</v>
      </c>
      <c r="BD143" s="369">
        <v>7597.7999999999993</v>
      </c>
      <c r="BE143" s="369">
        <v>9680.8500000000095</v>
      </c>
      <c r="BF143" s="369">
        <v>8373.5325000000012</v>
      </c>
      <c r="BG143" s="369">
        <v>6185.2800000000007</v>
      </c>
      <c r="BH143" s="369">
        <v>8054.527500000002</v>
      </c>
      <c r="BI143" s="369">
        <v>6431.0400000000027</v>
      </c>
      <c r="BJ143" s="369">
        <v>8707.5375000000022</v>
      </c>
      <c r="BK143" s="369">
        <v>7858.8000000000029</v>
      </c>
      <c r="BL143" s="369">
        <v>7496.0700000000033</v>
      </c>
      <c r="BM143" s="369">
        <v>9903.0000000000055</v>
      </c>
      <c r="BN143" s="369">
        <v>9346.1850000000049</v>
      </c>
      <c r="BO143" s="369">
        <v>7986.0000000000055</v>
      </c>
      <c r="BP143" s="369">
        <v>8017.8000000000047</v>
      </c>
      <c r="BQ143" s="369">
        <v>10162.620000000017</v>
      </c>
    </row>
    <row r="144" spans="2:69" ht="10.5">
      <c r="C144" s="77" t="s">
        <v>290</v>
      </c>
      <c r="J144" s="298">
        <v>26686.727999999999</v>
      </c>
      <c r="K144" s="298">
        <v>39263.231999999996</v>
      </c>
      <c r="L144" s="298">
        <v>76379.256000000008</v>
      </c>
      <c r="M144" s="298">
        <v>80980.415999999997</v>
      </c>
      <c r="N144" s="298">
        <v>136501.07999999999</v>
      </c>
      <c r="O144" s="298">
        <v>147237.12</v>
      </c>
      <c r="P144" s="298">
        <v>163187.80799999999</v>
      </c>
      <c r="Q144" s="298">
        <v>245395.19999999995</v>
      </c>
      <c r="R144" s="298">
        <v>259505.42399999994</v>
      </c>
      <c r="S144" s="298">
        <v>245395.19999999995</v>
      </c>
      <c r="T144" s="298">
        <v>269934.71999999997</v>
      </c>
      <c r="U144" s="298">
        <v>371773.72800000029</v>
      </c>
      <c r="V144" s="298">
        <v>325799.44874999998</v>
      </c>
      <c r="W144" s="298">
        <v>241290.91200000001</v>
      </c>
      <c r="X144" s="298">
        <v>315028.13925000001</v>
      </c>
      <c r="Y144" s="298">
        <v>252177.35400000002</v>
      </c>
      <c r="Z144" s="298">
        <v>342313.42425000004</v>
      </c>
      <c r="AA144" s="298">
        <v>309725.40000000002</v>
      </c>
      <c r="AB144" s="298">
        <v>296165.67300000001</v>
      </c>
      <c r="AC144" s="298">
        <v>392226.60000000003</v>
      </c>
      <c r="AD144" s="298">
        <v>371075.83350000001</v>
      </c>
      <c r="AE144" s="298">
        <v>317837.16000000003</v>
      </c>
      <c r="AF144" s="298">
        <v>319865.10000000003</v>
      </c>
      <c r="AG144" s="298">
        <v>406389.96300000045</v>
      </c>
      <c r="AH144" s="298">
        <v>352500.10399999999</v>
      </c>
      <c r="AI144" s="298">
        <v>261106.41066666669</v>
      </c>
      <c r="AJ144" s="298">
        <v>340951.55000000005</v>
      </c>
      <c r="AK144" s="298">
        <v>272970.21399999998</v>
      </c>
      <c r="AL144" s="298">
        <v>370593.74533333327</v>
      </c>
      <c r="AM144" s="298">
        <v>335362.96000000002</v>
      </c>
      <c r="AN144" s="298">
        <v>320727.54933333333</v>
      </c>
      <c r="AO144" s="298">
        <v>424816.16666666663</v>
      </c>
      <c r="AP144" s="298">
        <v>401965.05599999998</v>
      </c>
      <c r="AQ144" s="298">
        <v>344342.90666666662</v>
      </c>
      <c r="AR144" s="298">
        <v>346587.89333333331</v>
      </c>
      <c r="AS144" s="298">
        <v>440401.51100000035</v>
      </c>
      <c r="AT144" s="298">
        <v>382474.02549999993</v>
      </c>
      <c r="AU144" s="298">
        <v>283654.10133333324</v>
      </c>
      <c r="AV144" s="298">
        <v>370838.81249999994</v>
      </c>
      <c r="AW144" s="298">
        <v>297249.45799999998</v>
      </c>
      <c r="AX144" s="298">
        <v>404026.34316666657</v>
      </c>
      <c r="AY144" s="298">
        <v>366037.11999999994</v>
      </c>
      <c r="AZ144" s="298">
        <v>350459.26866666664</v>
      </c>
      <c r="BA144" s="298">
        <v>464714.83333333331</v>
      </c>
      <c r="BB144" s="298">
        <v>440201.10700000002</v>
      </c>
      <c r="BC144" s="298">
        <v>377506.61333333334</v>
      </c>
      <c r="BD144" s="298">
        <v>380373.98666666669</v>
      </c>
      <c r="BE144" s="298">
        <v>483842.21700000053</v>
      </c>
      <c r="BF144" s="298">
        <v>419027.45975000004</v>
      </c>
      <c r="BG144" s="298">
        <v>309907.08266666671</v>
      </c>
      <c r="BH144" s="298">
        <v>404059.66625000007</v>
      </c>
      <c r="BI144" s="298">
        <v>323009.23600000003</v>
      </c>
      <c r="BJ144" s="298">
        <v>437877.32258333336</v>
      </c>
      <c r="BK144" s="298">
        <v>395668.84</v>
      </c>
      <c r="BL144" s="298">
        <v>377853.08233333338</v>
      </c>
      <c r="BM144" s="298">
        <v>499764.1666666668</v>
      </c>
      <c r="BN144" s="298">
        <v>472212.03150000016</v>
      </c>
      <c r="BO144" s="298">
        <v>403953.82666666678</v>
      </c>
      <c r="BP144" s="298">
        <v>406025.07333333348</v>
      </c>
      <c r="BQ144" s="298">
        <v>515221.60400000063</v>
      </c>
    </row>
    <row r="147" spans="2:69" ht="12.75">
      <c r="B147" s="295" t="s">
        <v>325</v>
      </c>
    </row>
    <row r="149" spans="2:69" ht="10.5">
      <c r="C149" s="404" t="s">
        <v>185</v>
      </c>
      <c r="D149" s="404"/>
      <c r="E149" s="296"/>
      <c r="F149" s="296"/>
      <c r="J149" s="297">
        <v>42.116699999999994</v>
      </c>
      <c r="K149" s="297">
        <v>61.964800000000004</v>
      </c>
      <c r="L149" s="297">
        <v>120.54090000000001</v>
      </c>
      <c r="M149" s="297">
        <v>127.80239999999999</v>
      </c>
      <c r="N149" s="297">
        <v>215.42449999999999</v>
      </c>
      <c r="O149" s="297">
        <v>232.36799999999999</v>
      </c>
      <c r="P149" s="297">
        <v>257.54119999999995</v>
      </c>
      <c r="Q149" s="297">
        <v>387.28</v>
      </c>
      <c r="R149" s="297">
        <v>409.54859999999996</v>
      </c>
      <c r="S149" s="297">
        <v>387.28</v>
      </c>
      <c r="T149" s="297">
        <v>426.00799999999998</v>
      </c>
      <c r="U149" s="297">
        <v>586.72920000000045</v>
      </c>
      <c r="V149" s="297">
        <v>593.30556249999984</v>
      </c>
      <c r="W149" s="297">
        <v>439.45013333333333</v>
      </c>
      <c r="X149" s="297">
        <v>573.79663749999997</v>
      </c>
      <c r="Y149" s="297">
        <v>459.36109999999996</v>
      </c>
      <c r="Z149" s="297">
        <v>623.60705416666667</v>
      </c>
      <c r="AA149" s="297">
        <v>564.29</v>
      </c>
      <c r="AB149" s="297">
        <v>539.63261666666665</v>
      </c>
      <c r="AC149" s="297">
        <v>714.72333333333336</v>
      </c>
      <c r="AD149" s="297">
        <v>676.23952500000007</v>
      </c>
      <c r="AE149" s="297">
        <v>579.26733333333334</v>
      </c>
      <c r="AF149" s="297">
        <v>583.01166666666677</v>
      </c>
      <c r="AG149" s="297">
        <v>740.77945000000068</v>
      </c>
      <c r="AH149" s="297">
        <v>642.29634999999996</v>
      </c>
      <c r="AI149" s="297">
        <v>475.58293333333336</v>
      </c>
      <c r="AJ149" s="297">
        <v>620.77774999999997</v>
      </c>
      <c r="AK149" s="297">
        <v>496.81609999999995</v>
      </c>
      <c r="AL149" s="297">
        <v>674.24471666666659</v>
      </c>
      <c r="AM149" s="297">
        <v>609.92399999999998</v>
      </c>
      <c r="AN149" s="297">
        <v>583.0960666666665</v>
      </c>
      <c r="AO149" s="297">
        <v>772.05833333333328</v>
      </c>
      <c r="AP149" s="297">
        <v>730.27189999999996</v>
      </c>
      <c r="AQ149" s="297">
        <v>625.3693333333332</v>
      </c>
      <c r="AR149" s="297">
        <v>629.23066666666659</v>
      </c>
      <c r="AS149" s="297">
        <v>799.27865000000065</v>
      </c>
      <c r="AT149" s="297">
        <v>694.33394999999985</v>
      </c>
      <c r="AU149" s="297">
        <v>515.07519999999988</v>
      </c>
      <c r="AV149" s="297">
        <v>673.56574999999987</v>
      </c>
      <c r="AW149" s="297">
        <v>540.04169999999999</v>
      </c>
      <c r="AX149" s="297">
        <v>734.21884999999986</v>
      </c>
      <c r="AY149" s="297">
        <v>665.34799999999996</v>
      </c>
      <c r="AZ149" s="297">
        <v>637.18779999999992</v>
      </c>
      <c r="BA149" s="297">
        <v>845.125</v>
      </c>
      <c r="BB149" s="297">
        <v>800.73429999999996</v>
      </c>
      <c r="BC149" s="297">
        <v>686.85199999999998</v>
      </c>
      <c r="BD149" s="297">
        <v>692.22799999999995</v>
      </c>
      <c r="BE149" s="297">
        <v>880.72505000000069</v>
      </c>
      <c r="BF149" s="297">
        <v>762.63583749999987</v>
      </c>
      <c r="BG149" s="297">
        <v>563.95573333333334</v>
      </c>
      <c r="BH149" s="297">
        <v>735.18806250000011</v>
      </c>
      <c r="BI149" s="297">
        <v>587.6354</v>
      </c>
      <c r="BJ149" s="297">
        <v>796.50067916666671</v>
      </c>
      <c r="BK149" s="297">
        <v>719.62599999999998</v>
      </c>
      <c r="BL149" s="297">
        <v>687.1315166666667</v>
      </c>
      <c r="BM149" s="297">
        <v>908.70833333333348</v>
      </c>
      <c r="BN149" s="297">
        <v>858.49847500000021</v>
      </c>
      <c r="BO149" s="297">
        <v>734.30733333333364</v>
      </c>
      <c r="BP149" s="297">
        <v>737.97766666666689</v>
      </c>
      <c r="BQ149" s="297">
        <v>936.33060000000103</v>
      </c>
    </row>
    <row r="150" spans="2:69" ht="10.5">
      <c r="C150" s="404" t="s">
        <v>186</v>
      </c>
      <c r="D150" s="404"/>
      <c r="E150" s="296"/>
      <c r="F150" s="296"/>
      <c r="J150" s="410">
        <v>-150.23006133333334</v>
      </c>
      <c r="K150" s="410">
        <v>-165.30656533333334</v>
      </c>
      <c r="L150" s="410">
        <v>-202.35314488888889</v>
      </c>
      <c r="M150" s="410">
        <v>-206.88486044444446</v>
      </c>
      <c r="N150" s="410">
        <v>-262.33608000000004</v>
      </c>
      <c r="O150" s="410">
        <v>-273.00267555555558</v>
      </c>
      <c r="P150" s="410">
        <v>-288.88391911111108</v>
      </c>
      <c r="Q150" s="410">
        <v>-371.0218666666666</v>
      </c>
      <c r="R150" s="410">
        <v>-385.06264622222216</v>
      </c>
      <c r="S150" s="410">
        <v>-370.88297777777768</v>
      </c>
      <c r="T150" s="410">
        <v>-395.35305333333326</v>
      </c>
      <c r="U150" s="410">
        <v>-497.12261688888918</v>
      </c>
      <c r="V150" s="410">
        <v>-458.9062598611111</v>
      </c>
      <c r="W150" s="410">
        <v>-374.32827866666673</v>
      </c>
      <c r="X150" s="410">
        <v>-447.99606147222227</v>
      </c>
      <c r="Y150" s="410">
        <v>-385.07583177777781</v>
      </c>
      <c r="Z150" s="410">
        <v>-475.14245758333334</v>
      </c>
      <c r="AA150" s="410">
        <v>-442.48498888888889</v>
      </c>
      <c r="AB150" s="410">
        <v>-428.85581744444448</v>
      </c>
      <c r="AC150" s="410">
        <v>-524.84730000000002</v>
      </c>
      <c r="AD150" s="410">
        <v>-503.62708905555559</v>
      </c>
      <c r="AE150" s="410">
        <v>-450.31897111111118</v>
      </c>
      <c r="AF150" s="410">
        <v>-452.27746666666673</v>
      </c>
      <c r="AG150" s="410">
        <v>-699.01998569722264</v>
      </c>
      <c r="AH150" s="410">
        <v>-503.3397300277777</v>
      </c>
      <c r="AI150" s="410">
        <v>-411.87659225000004</v>
      </c>
      <c r="AJ150" s="410">
        <v>-491.65228713888894</v>
      </c>
      <c r="AK150" s="410">
        <v>-423.60150669444442</v>
      </c>
      <c r="AL150" s="410">
        <v>-521.15559358333326</v>
      </c>
      <c r="AM150" s="410">
        <v>-485.85536380555556</v>
      </c>
      <c r="AN150" s="410">
        <v>-471.15050869444445</v>
      </c>
      <c r="AO150" s="410">
        <v>-575.16968158333327</v>
      </c>
      <c r="AP150" s="410">
        <v>-552.24912647222231</v>
      </c>
      <c r="AQ150" s="410">
        <v>-494.55753269444443</v>
      </c>
      <c r="AR150" s="410">
        <v>-496.73307491666668</v>
      </c>
      <c r="AS150" s="410">
        <v>-754.39010353888921</v>
      </c>
      <c r="AT150" s="410">
        <v>-539.75967528694434</v>
      </c>
      <c r="AU150" s="410">
        <v>-440.87030667583321</v>
      </c>
      <c r="AV150" s="410">
        <v>-528.05501784249986</v>
      </c>
      <c r="AW150" s="410">
        <v>-454.46566334249991</v>
      </c>
      <c r="AX150" s="410">
        <v>-561.24254850916657</v>
      </c>
      <c r="AY150" s="410">
        <v>-523.25332534249992</v>
      </c>
      <c r="AZ150" s="410">
        <v>-507.67547400916658</v>
      </c>
      <c r="BA150" s="410">
        <v>-621.93103867583329</v>
      </c>
      <c r="BB150" s="410">
        <v>-597.41731234249994</v>
      </c>
      <c r="BC150" s="410">
        <v>-534.72281867583331</v>
      </c>
      <c r="BD150" s="410">
        <v>-537.59019200916669</v>
      </c>
      <c r="BE150" s="410">
        <v>-828.59780283705607</v>
      </c>
      <c r="BF150" s="410">
        <v>-586.83005938255008</v>
      </c>
      <c r="BG150" s="410">
        <v>-477.70968229921675</v>
      </c>
      <c r="BH150" s="410">
        <v>-571.86226588254999</v>
      </c>
      <c r="BI150" s="410">
        <v>-490.81183563255007</v>
      </c>
      <c r="BJ150" s="410">
        <v>-605.67992221588338</v>
      </c>
      <c r="BK150" s="410">
        <v>-563.47143963254996</v>
      </c>
      <c r="BL150" s="410">
        <v>-545.65568196588333</v>
      </c>
      <c r="BM150" s="410">
        <v>-667.56676629921674</v>
      </c>
      <c r="BN150" s="410">
        <v>-640.01463113255022</v>
      </c>
      <c r="BO150" s="410">
        <v>-571.75642629921686</v>
      </c>
      <c r="BP150" s="410">
        <v>-573.82767296588349</v>
      </c>
      <c r="BQ150" s="410">
        <v>-887.85270864849076</v>
      </c>
    </row>
    <row r="151" spans="2:69" ht="10.5">
      <c r="C151" s="404" t="s">
        <v>227</v>
      </c>
      <c r="D151" s="404"/>
      <c r="E151" s="296"/>
      <c r="F151" s="296"/>
      <c r="J151" s="410">
        <v>636.88663866666673</v>
      </c>
      <c r="K151" s="410">
        <v>526.60042888888893</v>
      </c>
      <c r="L151" s="410">
        <v>437.84373955555554</v>
      </c>
      <c r="M151" s="410">
        <v>431.81683466666669</v>
      </c>
      <c r="N151" s="410">
        <v>377.96081022222222</v>
      </c>
      <c r="O151" s="410">
        <v>280.38169022222223</v>
      </c>
      <c r="P151" s="410">
        <v>309.39452666666659</v>
      </c>
      <c r="Q151" s="410">
        <v>315.70821555555557</v>
      </c>
      <c r="R151" s="410">
        <v>268.24972488888898</v>
      </c>
      <c r="S151" s="410">
        <v>492.70230266666687</v>
      </c>
      <c r="T151" s="410">
        <v>516.41280488888913</v>
      </c>
      <c r="U151" s="410">
        <v>599.07494355555605</v>
      </c>
      <c r="V151" s="410">
        <v>726.52980175000039</v>
      </c>
      <c r="W151" s="410">
        <v>784.70721197222258</v>
      </c>
      <c r="X151" s="410">
        <v>903.56334355555578</v>
      </c>
      <c r="Y151" s="410">
        <v>970.90416733333348</v>
      </c>
      <c r="Z151" s="410">
        <v>1112.4243194722224</v>
      </c>
      <c r="AA151" s="410">
        <v>1227.2848861388891</v>
      </c>
      <c r="AB151" s="410">
        <v>1331.1172409166668</v>
      </c>
      <c r="AC151" s="410">
        <v>1514.0488298055557</v>
      </c>
      <c r="AD151" s="410">
        <v>1679.7168213055559</v>
      </c>
      <c r="AE151" s="410">
        <v>1801.7207390833337</v>
      </c>
      <c r="AF151" s="410">
        <v>1925.5104946388894</v>
      </c>
      <c r="AG151" s="410">
        <v>1960.3255144972229</v>
      </c>
      <c r="AH151" s="410">
        <v>2092.3376900250005</v>
      </c>
      <c r="AI151" s="410">
        <v>2149.0995866638891</v>
      </c>
      <c r="AJ151" s="410">
        <v>2271.2806050805557</v>
      </c>
      <c r="AK151" s="410">
        <v>2337.5507539416667</v>
      </c>
      <c r="AL151" s="410">
        <v>2483.6954325805559</v>
      </c>
      <c r="AM151" s="410">
        <v>2600.8196243305561</v>
      </c>
      <c r="AN151" s="410">
        <v>2705.8207378583338</v>
      </c>
      <c r="AO151" s="410">
        <v>2895.7649451638895</v>
      </c>
      <c r="AP151" s="410">
        <v>3066.8432742472228</v>
      </c>
      <c r="AQ151" s="410">
        <v>3190.710630441667</v>
      </c>
      <c r="AR151" s="410">
        <v>3316.2637777472228</v>
      </c>
      <c r="AS151" s="410">
        <v>3354.2078797638897</v>
      </c>
      <c r="AT151" s="410">
        <v>3501.8377100325006</v>
      </c>
      <c r="AU151" s="410">
        <v>3576.0426033566673</v>
      </c>
      <c r="AV151" s="410">
        <v>3721.5533355141674</v>
      </c>
      <c r="AW151" s="410">
        <v>3807.1293721716675</v>
      </c>
      <c r="AX151" s="410">
        <v>3980.1056736625005</v>
      </c>
      <c r="AY151" s="410">
        <v>4122.2003483200006</v>
      </c>
      <c r="AZ151" s="410">
        <v>4251.7126743108338</v>
      </c>
      <c r="BA151" s="410">
        <v>4474.9066356350004</v>
      </c>
      <c r="BB151" s="410">
        <v>4678.2236232924997</v>
      </c>
      <c r="BC151" s="410">
        <v>4830.3528046166675</v>
      </c>
      <c r="BD151" s="410">
        <v>4984.9906126075002</v>
      </c>
      <c r="BE151" s="410">
        <v>5037.1178597704447</v>
      </c>
      <c r="BF151" s="410">
        <v>5212.923637887895</v>
      </c>
      <c r="BG151" s="410">
        <v>5299.169688922012</v>
      </c>
      <c r="BH151" s="410">
        <v>5462.4954855394626</v>
      </c>
      <c r="BI151" s="410">
        <v>5559.3190499069124</v>
      </c>
      <c r="BJ151" s="410">
        <v>5750.1398068576955</v>
      </c>
      <c r="BK151" s="410">
        <v>5906.2943672251458</v>
      </c>
      <c r="BL151" s="410">
        <v>6047.7702019259295</v>
      </c>
      <c r="BM151" s="410">
        <v>6288.9117689600462</v>
      </c>
      <c r="BN151" s="410">
        <v>6507.3956128274967</v>
      </c>
      <c r="BO151" s="410">
        <v>6669.9465198616135</v>
      </c>
      <c r="BP151" s="410">
        <v>6834.0965135623974</v>
      </c>
      <c r="BQ151" s="410">
        <v>6882.5744049139066</v>
      </c>
    </row>
    <row r="152" spans="2:69" ht="10.5">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68"/>
      <c r="BD152" s="68"/>
      <c r="BE152" s="68"/>
      <c r="BF152" s="68"/>
      <c r="BG152" s="68"/>
      <c r="BH152" s="68"/>
      <c r="BI152" s="68"/>
      <c r="BJ152" s="68"/>
      <c r="BK152" s="68"/>
      <c r="BL152" s="68"/>
      <c r="BM152" s="68"/>
      <c r="BN152" s="68"/>
      <c r="BO152" s="68"/>
      <c r="BP152" s="68"/>
      <c r="BQ152" s="68"/>
    </row>
    <row r="153" spans="2:69" ht="10.5">
      <c r="C153" s="404" t="s">
        <v>229</v>
      </c>
      <c r="D153" s="404"/>
      <c r="E153" s="296"/>
      <c r="F153" s="296"/>
      <c r="J153" s="414">
        <v>6.5771999999999995</v>
      </c>
      <c r="K153" s="414">
        <v>9.6768000000000018</v>
      </c>
      <c r="L153" s="414">
        <v>18.824400000000001</v>
      </c>
      <c r="M153" s="414">
        <v>19.958400000000001</v>
      </c>
      <c r="N153" s="414">
        <v>33.642000000000003</v>
      </c>
      <c r="O153" s="414">
        <v>36.287999999999997</v>
      </c>
      <c r="P153" s="414">
        <v>40.219200000000008</v>
      </c>
      <c r="Q153" s="414">
        <v>60.48</v>
      </c>
      <c r="R153" s="414">
        <v>63.957599999999999</v>
      </c>
      <c r="S153" s="414">
        <v>60.48</v>
      </c>
      <c r="T153" s="414">
        <v>66.528000000000006</v>
      </c>
      <c r="U153" s="414">
        <v>91.627200000000087</v>
      </c>
      <c r="V153" s="414">
        <v>90.862799999999993</v>
      </c>
      <c r="W153" s="414">
        <v>67.328000000000003</v>
      </c>
      <c r="X153" s="414">
        <v>87.946799999999996</v>
      </c>
      <c r="Y153" s="414">
        <v>70.435200000000009</v>
      </c>
      <c r="Z153" s="414">
        <v>95.657200000000003</v>
      </c>
      <c r="AA153" s="414">
        <v>86.591999999999999</v>
      </c>
      <c r="AB153" s="414">
        <v>82.84</v>
      </c>
      <c r="AC153" s="414">
        <v>109.76</v>
      </c>
      <c r="AD153" s="414">
        <v>103.88879999999999</v>
      </c>
      <c r="AE153" s="414">
        <v>89.024000000000001</v>
      </c>
      <c r="AF153" s="414">
        <v>89.632000000000005</v>
      </c>
      <c r="AG153" s="414">
        <v>113.9280000000001</v>
      </c>
      <c r="AH153" s="414">
        <v>98.541999999999987</v>
      </c>
      <c r="AI153" s="414">
        <v>72.789333333333332</v>
      </c>
      <c r="AJ153" s="414">
        <v>94.785999999999987</v>
      </c>
      <c r="AK153" s="414">
        <v>75.679999999999978</v>
      </c>
      <c r="AL153" s="414">
        <v>102.46866666666662</v>
      </c>
      <c r="AM153" s="414">
        <v>92.47999999999999</v>
      </c>
      <c r="AN153" s="414">
        <v>88.21066666666664</v>
      </c>
      <c r="AO153" s="414">
        <v>116.53333333333329</v>
      </c>
      <c r="AP153" s="414">
        <v>109.97999999999995</v>
      </c>
      <c r="AQ153" s="414">
        <v>93.973333333333287</v>
      </c>
      <c r="AR153" s="414">
        <v>94.346666666666621</v>
      </c>
      <c r="AS153" s="414">
        <v>119.58400000000003</v>
      </c>
      <c r="AT153" s="414">
        <v>104.08679999999993</v>
      </c>
      <c r="AU153" s="414">
        <v>77.363199999999949</v>
      </c>
      <c r="AV153" s="414">
        <v>101.35959999999994</v>
      </c>
      <c r="AW153" s="414">
        <v>81.417599999999965</v>
      </c>
      <c r="AX153" s="414">
        <v>110.89399999999992</v>
      </c>
      <c r="AY153" s="414">
        <v>100.67199999999995</v>
      </c>
      <c r="AZ153" s="414">
        <v>96.58079999999994</v>
      </c>
      <c r="BA153" s="414">
        <v>128.31999999999994</v>
      </c>
      <c r="BB153" s="414">
        <v>121.78639999999992</v>
      </c>
      <c r="BC153" s="414">
        <v>104.63999999999994</v>
      </c>
      <c r="BD153" s="414">
        <v>105.63199999999996</v>
      </c>
      <c r="BE153" s="414">
        <v>134.61280000000005</v>
      </c>
      <c r="BF153" s="414">
        <v>116.77719999999992</v>
      </c>
      <c r="BG153" s="414">
        <v>86.510933333333284</v>
      </c>
      <c r="BH153" s="414">
        <v>112.97959999999993</v>
      </c>
      <c r="BI153" s="414">
        <v>90.463999999999942</v>
      </c>
      <c r="BJ153" s="414">
        <v>122.83186666666656</v>
      </c>
      <c r="BK153" s="414">
        <v>111.16799999999991</v>
      </c>
      <c r="BL153" s="414">
        <v>106.32906666666659</v>
      </c>
      <c r="BM153" s="414">
        <v>140.85333333333321</v>
      </c>
      <c r="BN153" s="414">
        <v>133.29199999999989</v>
      </c>
      <c r="BO153" s="414">
        <v>114.19733333333323</v>
      </c>
      <c r="BP153" s="414">
        <v>114.95466666666657</v>
      </c>
      <c r="BQ153" s="414">
        <v>146.08639999999997</v>
      </c>
    </row>
    <row r="154" spans="2:69" ht="10.5">
      <c r="C154" s="404" t="s">
        <v>230</v>
      </c>
      <c r="D154" s="404"/>
      <c r="E154" s="296"/>
      <c r="F154" s="296"/>
      <c r="J154" s="414">
        <v>10.657499999999999</v>
      </c>
      <c r="K154" s="414">
        <v>15.679999999999998</v>
      </c>
      <c r="L154" s="414">
        <v>30.502500000000005</v>
      </c>
      <c r="M154" s="414">
        <v>32.339999999999996</v>
      </c>
      <c r="N154" s="414">
        <v>54.512499999999996</v>
      </c>
      <c r="O154" s="414">
        <v>58.79999999999999</v>
      </c>
      <c r="P154" s="414">
        <v>65.169999999999987</v>
      </c>
      <c r="Q154" s="414">
        <v>97.999999999999986</v>
      </c>
      <c r="R154" s="414">
        <v>103.63499999999998</v>
      </c>
      <c r="S154" s="414">
        <v>97.999999999999986</v>
      </c>
      <c r="T154" s="414">
        <v>107.79999999999998</v>
      </c>
      <c r="U154" s="414">
        <v>148.47000000000011</v>
      </c>
      <c r="V154" s="414">
        <v>147.1344</v>
      </c>
      <c r="W154" s="414">
        <v>108.95359999999999</v>
      </c>
      <c r="X154" s="414">
        <v>142.22879999999998</v>
      </c>
      <c r="Y154" s="414">
        <v>113.83679999999995</v>
      </c>
      <c r="Z154" s="414">
        <v>154.50399999999996</v>
      </c>
      <c r="AA154" s="414">
        <v>139.77599999999995</v>
      </c>
      <c r="AB154" s="414">
        <v>133.63839999999993</v>
      </c>
      <c r="AC154" s="414">
        <v>176.95999999999995</v>
      </c>
      <c r="AD154" s="414">
        <v>167.39519999999993</v>
      </c>
      <c r="AE154" s="414">
        <v>143.35999999999993</v>
      </c>
      <c r="AF154" s="414">
        <v>144.25599999999991</v>
      </c>
      <c r="AG154" s="414">
        <v>183.25440000000006</v>
      </c>
      <c r="AH154" s="414">
        <v>158.50529999999989</v>
      </c>
      <c r="AI154" s="414">
        <v>117.08159999999992</v>
      </c>
      <c r="AJ154" s="414">
        <v>152.46269999999993</v>
      </c>
      <c r="AK154" s="414">
        <v>121.73039999999993</v>
      </c>
      <c r="AL154" s="414">
        <v>164.81909999999988</v>
      </c>
      <c r="AM154" s="414">
        <v>148.7519999999999</v>
      </c>
      <c r="AN154" s="414">
        <v>141.88439999999991</v>
      </c>
      <c r="AO154" s="414">
        <v>187.43999999999988</v>
      </c>
      <c r="AP154" s="414">
        <v>176.8985999999999</v>
      </c>
      <c r="AQ154" s="414">
        <v>151.15199999999987</v>
      </c>
      <c r="AR154" s="414">
        <v>151.7519999999999</v>
      </c>
      <c r="AS154" s="414">
        <v>192.34440000000006</v>
      </c>
      <c r="AT154" s="414">
        <v>166.77899999999991</v>
      </c>
      <c r="AU154" s="414">
        <v>123.49439999999994</v>
      </c>
      <c r="AV154" s="414">
        <v>161.2025999999999</v>
      </c>
      <c r="AW154" s="414">
        <v>129.01679999999993</v>
      </c>
      <c r="AX154" s="414">
        <v>175.09859999999989</v>
      </c>
      <c r="AY154" s="414">
        <v>158.39999999999992</v>
      </c>
      <c r="AZ154" s="414">
        <v>151.43759999999992</v>
      </c>
      <c r="BA154" s="414">
        <v>200.5199999999999</v>
      </c>
      <c r="BB154" s="414">
        <v>189.67319999999989</v>
      </c>
      <c r="BC154" s="414">
        <v>162.43199999999987</v>
      </c>
      <c r="BD154" s="414">
        <v>163.43999999999991</v>
      </c>
      <c r="BE154" s="414">
        <v>207.61560000000009</v>
      </c>
      <c r="BF154" s="414">
        <v>179.57669999999987</v>
      </c>
      <c r="BG154" s="414">
        <v>132.64639999999991</v>
      </c>
      <c r="BH154" s="414">
        <v>172.73129999999989</v>
      </c>
      <c r="BI154" s="414">
        <v>137.91359999999989</v>
      </c>
      <c r="BJ154" s="414">
        <v>186.73089999999985</v>
      </c>
      <c r="BK154" s="414">
        <v>168.52799999999985</v>
      </c>
      <c r="BL154" s="414">
        <v>160.74759999999986</v>
      </c>
      <c r="BM154" s="414">
        <v>212.35999999999981</v>
      </c>
      <c r="BN154" s="414">
        <v>200.41739999999979</v>
      </c>
      <c r="BO154" s="414">
        <v>171.24799999999985</v>
      </c>
      <c r="BP154" s="414">
        <v>171.92799999999983</v>
      </c>
      <c r="BQ154" s="414">
        <v>217.91759999999996</v>
      </c>
    </row>
    <row r="155" spans="2:69" ht="10.5">
      <c r="C155" s="404" t="s">
        <v>231</v>
      </c>
      <c r="D155" s="404"/>
      <c r="E155" s="296"/>
      <c r="F155" s="296"/>
      <c r="J155" s="414">
        <v>4.871999999999999</v>
      </c>
      <c r="K155" s="414">
        <v>7.168000000000001</v>
      </c>
      <c r="L155" s="414">
        <v>13.944000000000001</v>
      </c>
      <c r="M155" s="414">
        <v>14.784000000000001</v>
      </c>
      <c r="N155" s="414">
        <v>24.92</v>
      </c>
      <c r="O155" s="414">
        <v>26.88</v>
      </c>
      <c r="P155" s="414">
        <v>29.792000000000002</v>
      </c>
      <c r="Q155" s="414">
        <v>44.8</v>
      </c>
      <c r="R155" s="414">
        <v>47.375999999999998</v>
      </c>
      <c r="S155" s="414">
        <v>44.8</v>
      </c>
      <c r="T155" s="414">
        <v>49.28</v>
      </c>
      <c r="U155" s="414">
        <v>67.872000000000057</v>
      </c>
      <c r="V155" s="414">
        <v>73.687187499999993</v>
      </c>
      <c r="W155" s="414">
        <v>54.653333333333343</v>
      </c>
      <c r="X155" s="414">
        <v>71.457812500000031</v>
      </c>
      <c r="Y155" s="414">
        <v>57.282500000000013</v>
      </c>
      <c r="Z155" s="414">
        <v>77.865729166666682</v>
      </c>
      <c r="AA155" s="414">
        <v>70.550000000000026</v>
      </c>
      <c r="AB155" s="414">
        <v>67.55291666666669</v>
      </c>
      <c r="AC155" s="414">
        <v>89.583333333333371</v>
      </c>
      <c r="AD155" s="414">
        <v>84.864375000000038</v>
      </c>
      <c r="AE155" s="414">
        <v>72.783333333333374</v>
      </c>
      <c r="AF155" s="414">
        <v>73.341666666666711</v>
      </c>
      <c r="AG155" s="414">
        <v>93.298750000000126</v>
      </c>
      <c r="AH155" s="414">
        <v>80.855625000000046</v>
      </c>
      <c r="AI155" s="414">
        <v>59.840000000000046</v>
      </c>
      <c r="AJ155" s="414">
        <v>78.071875000000063</v>
      </c>
      <c r="AK155" s="414">
        <v>62.452500000000043</v>
      </c>
      <c r="AL155" s="414">
        <v>84.716875000000044</v>
      </c>
      <c r="AM155" s="414">
        <v>76.600000000000037</v>
      </c>
      <c r="AN155" s="414">
        <v>73.197500000000034</v>
      </c>
      <c r="AO155" s="414">
        <v>96.875000000000057</v>
      </c>
      <c r="AP155" s="414">
        <v>91.591250000000059</v>
      </c>
      <c r="AQ155" s="414">
        <v>78.400000000000048</v>
      </c>
      <c r="AR155" s="414">
        <v>78.850000000000037</v>
      </c>
      <c r="AS155" s="414">
        <v>100.11625000000015</v>
      </c>
      <c r="AT155" s="414">
        <v>87.271875000000037</v>
      </c>
      <c r="AU155" s="414">
        <v>64.960000000000036</v>
      </c>
      <c r="AV155" s="414">
        <v>85.23062500000006</v>
      </c>
      <c r="AW155" s="414">
        <v>68.557500000000047</v>
      </c>
      <c r="AX155" s="414">
        <v>93.505625000000052</v>
      </c>
      <c r="AY155" s="414">
        <v>85.000000000000043</v>
      </c>
      <c r="AZ155" s="414">
        <v>81.652500000000046</v>
      </c>
      <c r="BA155" s="414">
        <v>108.62500000000004</v>
      </c>
      <c r="BB155" s="414">
        <v>103.22375000000005</v>
      </c>
      <c r="BC155" s="414">
        <v>88.80000000000004</v>
      </c>
      <c r="BD155" s="414">
        <v>89.750000000000043</v>
      </c>
      <c r="BE155" s="414">
        <v>114.50875000000015</v>
      </c>
      <c r="BF155" s="414">
        <v>99.044062500000038</v>
      </c>
      <c r="BG155" s="414">
        <v>73.160000000000025</v>
      </c>
      <c r="BH155" s="414">
        <v>95.268437500000047</v>
      </c>
      <c r="BI155" s="414">
        <v>76.06500000000004</v>
      </c>
      <c r="BJ155" s="414">
        <v>102.98968750000006</v>
      </c>
      <c r="BK155" s="414">
        <v>92.950000000000045</v>
      </c>
      <c r="BL155" s="414">
        <v>88.65875000000004</v>
      </c>
      <c r="BM155" s="414">
        <v>117.12500000000004</v>
      </c>
      <c r="BN155" s="414">
        <v>110.53812500000006</v>
      </c>
      <c r="BO155" s="414">
        <v>94.450000000000045</v>
      </c>
      <c r="BP155" s="414">
        <v>94.825000000000045</v>
      </c>
      <c r="BQ155" s="414">
        <v>120.19000000000017</v>
      </c>
    </row>
    <row r="156" spans="2:69" ht="10.5">
      <c r="C156" s="404" t="s">
        <v>232</v>
      </c>
      <c r="D156" s="404"/>
      <c r="E156" s="296"/>
      <c r="F156" s="296"/>
      <c r="J156" s="414">
        <v>12.179999999999998</v>
      </c>
      <c r="K156" s="414">
        <v>17.920000000000002</v>
      </c>
      <c r="L156" s="414">
        <v>34.86</v>
      </c>
      <c r="M156" s="414">
        <v>36.96</v>
      </c>
      <c r="N156" s="414">
        <v>62.299999999999983</v>
      </c>
      <c r="O156" s="414">
        <v>67.2</v>
      </c>
      <c r="P156" s="414">
        <v>74.48</v>
      </c>
      <c r="Q156" s="414">
        <v>112</v>
      </c>
      <c r="R156" s="414">
        <v>118.43999999999998</v>
      </c>
      <c r="S156" s="414">
        <v>112</v>
      </c>
      <c r="T156" s="414">
        <v>123.2</v>
      </c>
      <c r="U156" s="414">
        <v>169.68000000000015</v>
      </c>
      <c r="V156" s="414">
        <v>176.55779999999999</v>
      </c>
      <c r="W156" s="414">
        <v>130.73920000000001</v>
      </c>
      <c r="X156" s="414">
        <v>170.66460000000004</v>
      </c>
      <c r="Y156" s="414">
        <v>136.59360000000004</v>
      </c>
      <c r="Z156" s="414">
        <v>185.38700000000003</v>
      </c>
      <c r="AA156" s="414">
        <v>167.71200000000005</v>
      </c>
      <c r="AB156" s="414">
        <v>160.34480000000005</v>
      </c>
      <c r="AC156" s="414">
        <v>212.32000000000005</v>
      </c>
      <c r="AD156" s="414">
        <v>200.84040000000005</v>
      </c>
      <c r="AE156" s="414">
        <v>172.00000000000006</v>
      </c>
      <c r="AF156" s="414">
        <v>173.07200000000009</v>
      </c>
      <c r="AG156" s="414">
        <v>219.85680000000031</v>
      </c>
      <c r="AH156" s="414">
        <v>191.08680000000007</v>
      </c>
      <c r="AI156" s="414">
        <v>141.82400000000007</v>
      </c>
      <c r="AJ156" s="414">
        <v>185.55480000000009</v>
      </c>
      <c r="AK156" s="414">
        <v>148.84320000000005</v>
      </c>
      <c r="AL156" s="414">
        <v>202.45720000000003</v>
      </c>
      <c r="AM156" s="414">
        <v>183.55200000000005</v>
      </c>
      <c r="AN156" s="414">
        <v>175.86400000000003</v>
      </c>
      <c r="AO156" s="414">
        <v>233.36000000000004</v>
      </c>
      <c r="AP156" s="414">
        <v>221.20080000000002</v>
      </c>
      <c r="AQ156" s="414">
        <v>189.82400000000001</v>
      </c>
      <c r="AR156" s="414">
        <v>191.392</v>
      </c>
      <c r="AS156" s="414">
        <v>243.61200000000019</v>
      </c>
      <c r="AT156" s="414">
        <v>211.20989999999998</v>
      </c>
      <c r="AU156" s="414">
        <v>156.37759999999997</v>
      </c>
      <c r="AV156" s="414">
        <v>204.10530000000003</v>
      </c>
      <c r="AW156" s="414">
        <v>163.33680000000001</v>
      </c>
      <c r="AX156" s="414">
        <v>221.65450000000001</v>
      </c>
      <c r="AY156" s="414">
        <v>200.49600000000007</v>
      </c>
      <c r="AZ156" s="414">
        <v>191.66440000000006</v>
      </c>
      <c r="BA156" s="414">
        <v>253.76000000000008</v>
      </c>
      <c r="BB156" s="414">
        <v>240.01020000000011</v>
      </c>
      <c r="BC156" s="414">
        <v>205.52000000000012</v>
      </c>
      <c r="BD156" s="414">
        <v>206.77600000000012</v>
      </c>
      <c r="BE156" s="414">
        <v>262.6404000000004</v>
      </c>
      <c r="BF156" s="414">
        <v>227.67900000000012</v>
      </c>
      <c r="BG156" s="414">
        <v>168.55040000000014</v>
      </c>
      <c r="BH156" s="414">
        <v>219.9666000000002</v>
      </c>
      <c r="BI156" s="414">
        <v>176.00880000000015</v>
      </c>
      <c r="BJ156" s="414">
        <v>238.82260000000022</v>
      </c>
      <c r="BK156" s="414">
        <v>216.00000000000023</v>
      </c>
      <c r="BL156" s="414">
        <v>206.4616000000002</v>
      </c>
      <c r="BM156" s="414">
        <v>273.32000000000028</v>
      </c>
      <c r="BN156" s="414">
        <v>258.48120000000029</v>
      </c>
      <c r="BO156" s="414">
        <v>221.3120000000003</v>
      </c>
      <c r="BP156" s="414">
        <v>222.6400000000003</v>
      </c>
      <c r="BQ156" s="414">
        <v>282.75960000000066</v>
      </c>
    </row>
    <row r="157" spans="2:69" ht="10.5">
      <c r="C157" s="404" t="s">
        <v>233</v>
      </c>
      <c r="D157" s="404"/>
      <c r="E157" s="296"/>
      <c r="F157" s="296"/>
      <c r="J157" s="414">
        <v>7.8299999999999992</v>
      </c>
      <c r="K157" s="414">
        <v>11.519999999999998</v>
      </c>
      <c r="L157" s="414">
        <v>22.41</v>
      </c>
      <c r="M157" s="414">
        <v>23.759999999999998</v>
      </c>
      <c r="N157" s="414">
        <v>40.04999999999999</v>
      </c>
      <c r="O157" s="414">
        <v>43.199999999999989</v>
      </c>
      <c r="P157" s="414">
        <v>47.879999999999981</v>
      </c>
      <c r="Q157" s="414">
        <v>71.999999999999986</v>
      </c>
      <c r="R157" s="414">
        <v>76.139999999999972</v>
      </c>
      <c r="S157" s="414">
        <v>71.999999999999972</v>
      </c>
      <c r="T157" s="414">
        <v>79.199999999999974</v>
      </c>
      <c r="U157" s="414">
        <v>109.08000000000006</v>
      </c>
      <c r="V157" s="414">
        <v>105.06337499999995</v>
      </c>
      <c r="W157" s="414">
        <v>77.775999999999968</v>
      </c>
      <c r="X157" s="414">
        <v>101.49862499999999</v>
      </c>
      <c r="Y157" s="414">
        <v>81.212999999999965</v>
      </c>
      <c r="Z157" s="414">
        <v>110.19312499999998</v>
      </c>
      <c r="AA157" s="414">
        <v>99.659999999999982</v>
      </c>
      <c r="AB157" s="414">
        <v>95.256499999999988</v>
      </c>
      <c r="AC157" s="414">
        <v>126.1</v>
      </c>
      <c r="AD157" s="414">
        <v>119.25075</v>
      </c>
      <c r="AE157" s="414">
        <v>102.1</v>
      </c>
      <c r="AF157" s="414">
        <v>102.71000000000001</v>
      </c>
      <c r="AG157" s="414">
        <v>130.44150000000013</v>
      </c>
      <c r="AH157" s="414">
        <v>113.30662500000001</v>
      </c>
      <c r="AI157" s="414">
        <v>84.048000000000016</v>
      </c>
      <c r="AJ157" s="414">
        <v>109.90237500000003</v>
      </c>
      <c r="AK157" s="414">
        <v>88.110000000000014</v>
      </c>
      <c r="AL157" s="414">
        <v>119.78287500000002</v>
      </c>
      <c r="AM157" s="414">
        <v>108.54000000000002</v>
      </c>
      <c r="AN157" s="414">
        <v>103.9395</v>
      </c>
      <c r="AO157" s="414">
        <v>137.85000000000002</v>
      </c>
      <c r="AP157" s="414">
        <v>130.60124999999999</v>
      </c>
      <c r="AQ157" s="414">
        <v>112.02</v>
      </c>
      <c r="AR157" s="414">
        <v>112.89000000000001</v>
      </c>
      <c r="AS157" s="414">
        <v>143.62200000000018</v>
      </c>
      <c r="AT157" s="414">
        <v>124.986375</v>
      </c>
      <c r="AU157" s="414">
        <v>92.88</v>
      </c>
      <c r="AV157" s="414">
        <v>121.66762500000002</v>
      </c>
      <c r="AW157" s="414">
        <v>97.713000000000008</v>
      </c>
      <c r="AX157" s="414">
        <v>133.066125</v>
      </c>
      <c r="AY157" s="414">
        <v>120.78000000000002</v>
      </c>
      <c r="AZ157" s="414">
        <v>115.85250000000002</v>
      </c>
      <c r="BA157" s="414">
        <v>153.9</v>
      </c>
      <c r="BB157" s="414">
        <v>146.04075</v>
      </c>
      <c r="BC157" s="414">
        <v>125.45999999999998</v>
      </c>
      <c r="BD157" s="414">
        <v>126.63</v>
      </c>
      <c r="BE157" s="414">
        <v>161.34750000000014</v>
      </c>
      <c r="BF157" s="414">
        <v>139.558875</v>
      </c>
      <c r="BG157" s="414">
        <v>103.08800000000001</v>
      </c>
      <c r="BH157" s="414">
        <v>134.24212500000002</v>
      </c>
      <c r="BI157" s="414">
        <v>107.18400000000004</v>
      </c>
      <c r="BJ157" s="414">
        <v>145.12562500000004</v>
      </c>
      <c r="BK157" s="414">
        <v>130.98000000000005</v>
      </c>
      <c r="BL157" s="414">
        <v>124.93450000000004</v>
      </c>
      <c r="BM157" s="414">
        <v>165.0500000000001</v>
      </c>
      <c r="BN157" s="414">
        <v>155.7697500000001</v>
      </c>
      <c r="BO157" s="414">
        <v>133.10000000000008</v>
      </c>
      <c r="BP157" s="414">
        <v>133.63000000000008</v>
      </c>
      <c r="BQ157" s="414">
        <v>169.37700000000029</v>
      </c>
    </row>
    <row r="158" spans="2:69" ht="10.5">
      <c r="J158" s="95"/>
      <c r="K158" s="68"/>
      <c r="L158" s="68"/>
      <c r="M158" s="68"/>
      <c r="N158" s="68"/>
      <c r="O158" s="68"/>
      <c r="P158" s="68"/>
      <c r="Q158" s="68"/>
      <c r="R158" s="68"/>
      <c r="S158" s="68"/>
      <c r="T158" s="68"/>
      <c r="U158" s="68"/>
      <c r="V158" s="68"/>
      <c r="W158" s="68"/>
      <c r="X158" s="68"/>
      <c r="Y158" s="68"/>
      <c r="Z158" s="68"/>
      <c r="AA158" s="68"/>
      <c r="AB158" s="68"/>
      <c r="AC158" s="68"/>
      <c r="AD158" s="68"/>
      <c r="AE158" s="68"/>
      <c r="AF158" s="68"/>
      <c r="AG158" s="68"/>
      <c r="AH158" s="68"/>
      <c r="AI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c r="BI158" s="68"/>
      <c r="BJ158" s="68"/>
      <c r="BK158" s="68"/>
      <c r="BL158" s="68"/>
      <c r="BM158" s="68"/>
      <c r="BN158" s="68"/>
      <c r="BO158" s="68"/>
      <c r="BP158" s="68"/>
      <c r="BQ158" s="68"/>
    </row>
    <row r="159" spans="2:69" ht="10.5">
      <c r="C159" s="404" t="s">
        <v>35</v>
      </c>
      <c r="D159" s="404"/>
      <c r="E159" s="296"/>
      <c r="F159" s="296"/>
      <c r="J159" s="297">
        <v>42.116699999999994</v>
      </c>
      <c r="K159" s="297">
        <v>61.964800000000004</v>
      </c>
      <c r="L159" s="297">
        <v>120.54090000000001</v>
      </c>
      <c r="M159" s="297">
        <v>127.80239999999999</v>
      </c>
      <c r="N159" s="297">
        <v>215.42449999999999</v>
      </c>
      <c r="O159" s="297">
        <v>232.36799999999999</v>
      </c>
      <c r="P159" s="297">
        <v>257.54119999999995</v>
      </c>
      <c r="Q159" s="297">
        <v>387.28</v>
      </c>
      <c r="R159" s="297">
        <v>409.54859999999996</v>
      </c>
      <c r="S159" s="297">
        <v>387.28</v>
      </c>
      <c r="T159" s="297">
        <v>426.00799999999998</v>
      </c>
      <c r="U159" s="297">
        <v>586.72920000000045</v>
      </c>
      <c r="V159" s="297">
        <v>593.30556249999984</v>
      </c>
      <c r="W159" s="297">
        <v>439.45013333333333</v>
      </c>
      <c r="X159" s="297">
        <v>573.79663749999997</v>
      </c>
      <c r="Y159" s="297">
        <v>459.36109999999996</v>
      </c>
      <c r="Z159" s="297">
        <v>623.60705416666667</v>
      </c>
      <c r="AA159" s="297">
        <v>564.29</v>
      </c>
      <c r="AB159" s="297">
        <v>539.63261666666665</v>
      </c>
      <c r="AC159" s="297">
        <v>714.72333333333336</v>
      </c>
      <c r="AD159" s="297">
        <v>676.23952500000007</v>
      </c>
      <c r="AE159" s="297">
        <v>579.26733333333334</v>
      </c>
      <c r="AF159" s="297">
        <v>583.01166666666677</v>
      </c>
      <c r="AG159" s="297">
        <v>740.77945000000068</v>
      </c>
      <c r="AH159" s="297">
        <v>642.29634999999996</v>
      </c>
      <c r="AI159" s="297">
        <v>475.58293333333336</v>
      </c>
      <c r="AJ159" s="297">
        <v>620.77774999999997</v>
      </c>
      <c r="AK159" s="297">
        <v>496.81609999999995</v>
      </c>
      <c r="AL159" s="297">
        <v>674.24471666666659</v>
      </c>
      <c r="AM159" s="297">
        <v>609.92399999999998</v>
      </c>
      <c r="AN159" s="297">
        <v>583.0960666666665</v>
      </c>
      <c r="AO159" s="297">
        <v>772.05833333333328</v>
      </c>
      <c r="AP159" s="297">
        <v>730.27189999999996</v>
      </c>
      <c r="AQ159" s="297">
        <v>625.3693333333332</v>
      </c>
      <c r="AR159" s="297">
        <v>629.23066666666659</v>
      </c>
      <c r="AS159" s="297">
        <v>799.27865000000065</v>
      </c>
      <c r="AT159" s="297">
        <v>694.33394999999985</v>
      </c>
      <c r="AU159" s="297">
        <v>515.07519999999988</v>
      </c>
      <c r="AV159" s="297">
        <v>673.56574999999987</v>
      </c>
      <c r="AW159" s="297">
        <v>540.04169999999999</v>
      </c>
      <c r="AX159" s="297">
        <v>734.21884999999986</v>
      </c>
      <c r="AY159" s="297">
        <v>665.34799999999996</v>
      </c>
      <c r="AZ159" s="297">
        <v>637.18779999999992</v>
      </c>
      <c r="BA159" s="297">
        <v>845.125</v>
      </c>
      <c r="BB159" s="297">
        <v>800.73429999999996</v>
      </c>
      <c r="BC159" s="297">
        <v>686.85199999999998</v>
      </c>
      <c r="BD159" s="297">
        <v>692.22799999999995</v>
      </c>
      <c r="BE159" s="297">
        <v>880.72505000000069</v>
      </c>
      <c r="BF159" s="297">
        <v>762.63583749999987</v>
      </c>
      <c r="BG159" s="297">
        <v>563.95573333333334</v>
      </c>
      <c r="BH159" s="297">
        <v>735.18806250000011</v>
      </c>
      <c r="BI159" s="297">
        <v>587.6354</v>
      </c>
      <c r="BJ159" s="297">
        <v>796.50067916666671</v>
      </c>
      <c r="BK159" s="297">
        <v>719.62599999999998</v>
      </c>
      <c r="BL159" s="297">
        <v>687.1315166666667</v>
      </c>
      <c r="BM159" s="297">
        <v>908.70833333333348</v>
      </c>
      <c r="BN159" s="297">
        <v>858.49847500000021</v>
      </c>
      <c r="BO159" s="297">
        <v>734.30733333333364</v>
      </c>
      <c r="BP159" s="297">
        <v>737.97766666666689</v>
      </c>
      <c r="BQ159" s="297">
        <v>936.33060000000103</v>
      </c>
    </row>
    <row r="160" spans="2:69" ht="10.5">
      <c r="C160" s="404" t="s">
        <v>289</v>
      </c>
      <c r="D160" s="404"/>
      <c r="E160" s="296"/>
      <c r="F160" s="296"/>
      <c r="J160" s="297">
        <v>-26.686727999999999</v>
      </c>
      <c r="K160" s="297">
        <v>-39.263231999999995</v>
      </c>
      <c r="L160" s="297">
        <v>-76.379256000000012</v>
      </c>
      <c r="M160" s="297">
        <v>-80.980415999999991</v>
      </c>
      <c r="N160" s="297">
        <v>-136.50107999999997</v>
      </c>
      <c r="O160" s="297">
        <v>-147.23712</v>
      </c>
      <c r="P160" s="297">
        <v>-163.18780799999999</v>
      </c>
      <c r="Q160" s="297">
        <v>-245.39519999999996</v>
      </c>
      <c r="R160" s="297">
        <v>-259.50542399999995</v>
      </c>
      <c r="S160" s="297">
        <v>-245.39519999999996</v>
      </c>
      <c r="T160" s="297">
        <v>-269.93471999999997</v>
      </c>
      <c r="U160" s="297">
        <v>-371.77372800000029</v>
      </c>
      <c r="V160" s="297">
        <v>-325.79944874999995</v>
      </c>
      <c r="W160" s="297">
        <v>-241.29091200000002</v>
      </c>
      <c r="X160" s="297">
        <v>-315.02813924999998</v>
      </c>
      <c r="Y160" s="297">
        <v>-252.17735400000001</v>
      </c>
      <c r="Z160" s="297">
        <v>-342.31342425000003</v>
      </c>
      <c r="AA160" s="297">
        <v>-309.72540000000004</v>
      </c>
      <c r="AB160" s="297">
        <v>-296.16567300000003</v>
      </c>
      <c r="AC160" s="297">
        <v>-392.22660000000002</v>
      </c>
      <c r="AD160" s="297">
        <v>-371.07583349999999</v>
      </c>
      <c r="AE160" s="297">
        <v>-317.83716000000004</v>
      </c>
      <c r="AF160" s="297">
        <v>-319.86510000000004</v>
      </c>
      <c r="AG160" s="297">
        <v>-406.38996300000048</v>
      </c>
      <c r="AH160" s="297">
        <v>-352.50010399999996</v>
      </c>
      <c r="AI160" s="297">
        <v>-261.1064106666667</v>
      </c>
      <c r="AJ160" s="297">
        <v>-340.95155000000005</v>
      </c>
      <c r="AK160" s="297">
        <v>-272.970214</v>
      </c>
      <c r="AL160" s="297">
        <v>-370.59374533333329</v>
      </c>
      <c r="AM160" s="297">
        <v>-335.36296000000004</v>
      </c>
      <c r="AN160" s="297">
        <v>-320.72754933333334</v>
      </c>
      <c r="AO160" s="297">
        <v>-424.81616666666662</v>
      </c>
      <c r="AP160" s="297">
        <v>-401.965056</v>
      </c>
      <c r="AQ160" s="297">
        <v>-344.34290666666664</v>
      </c>
      <c r="AR160" s="297">
        <v>-346.58789333333328</v>
      </c>
      <c r="AS160" s="297">
        <v>-440.40151100000037</v>
      </c>
      <c r="AT160" s="297">
        <v>-382.47402549999993</v>
      </c>
      <c r="AU160" s="297">
        <v>-283.65410133333324</v>
      </c>
      <c r="AV160" s="297">
        <v>-370.83881249999996</v>
      </c>
      <c r="AW160" s="297">
        <v>-297.249458</v>
      </c>
      <c r="AX160" s="297">
        <v>-404.02634316666655</v>
      </c>
      <c r="AY160" s="297">
        <v>-366.03711999999996</v>
      </c>
      <c r="AZ160" s="297">
        <v>-350.45926866666662</v>
      </c>
      <c r="BA160" s="297">
        <v>-464.71483333333333</v>
      </c>
      <c r="BB160" s="297">
        <v>-440.20110700000004</v>
      </c>
      <c r="BC160" s="297">
        <v>-377.50661333333335</v>
      </c>
      <c r="BD160" s="297">
        <v>-380.37398666666667</v>
      </c>
      <c r="BE160" s="297">
        <v>-483.84221700000052</v>
      </c>
      <c r="BF160" s="297">
        <v>-419.02745975000005</v>
      </c>
      <c r="BG160" s="297">
        <v>-309.90708266666672</v>
      </c>
      <c r="BH160" s="297">
        <v>-404.05966625000008</v>
      </c>
      <c r="BI160" s="297">
        <v>-323.00923600000004</v>
      </c>
      <c r="BJ160" s="297">
        <v>-437.87732258333335</v>
      </c>
      <c r="BK160" s="297">
        <v>-395.66884000000005</v>
      </c>
      <c r="BL160" s="297">
        <v>-377.85308233333336</v>
      </c>
      <c r="BM160" s="297">
        <v>-499.76416666666682</v>
      </c>
      <c r="BN160" s="297">
        <v>-472.21203150000014</v>
      </c>
      <c r="BO160" s="297">
        <v>-403.95382666666677</v>
      </c>
      <c r="BP160" s="297">
        <v>-406.02507333333347</v>
      </c>
      <c r="BQ160" s="297">
        <v>-515.22160400000064</v>
      </c>
    </row>
    <row r="161" spans="3:69" ht="10.5">
      <c r="C161" s="404" t="s">
        <v>36</v>
      </c>
      <c r="D161" s="404"/>
      <c r="E161" s="296"/>
      <c r="F161" s="296"/>
      <c r="J161" s="297">
        <v>-108.11336133333334</v>
      </c>
      <c r="K161" s="297">
        <v>-100.84176533333334</v>
      </c>
      <c r="L161" s="297">
        <v>-79.381689333333341</v>
      </c>
      <c r="M161" s="297">
        <v>-76.72134933333335</v>
      </c>
      <c r="N161" s="297">
        <v>-44.619913333333329</v>
      </c>
      <c r="O161" s="297">
        <v>-38.412453333333339</v>
      </c>
      <c r="P161" s="297">
        <v>-29.18994133333338</v>
      </c>
      <c r="Q161" s="297">
        <v>18.341466666666705</v>
      </c>
      <c r="R161" s="297">
        <v>26.499842666666694</v>
      </c>
      <c r="S161" s="297">
        <v>18.341466666666705</v>
      </c>
      <c r="T161" s="297">
        <v>32.529946666666682</v>
      </c>
      <c r="U161" s="297">
        <v>91.412138666666777</v>
      </c>
      <c r="V161" s="297">
        <v>136.13541374999988</v>
      </c>
      <c r="W161" s="297">
        <v>66.788521333333279</v>
      </c>
      <c r="X161" s="297">
        <v>127.39779824999994</v>
      </c>
      <c r="Y161" s="297">
        <v>75.813045999999943</v>
      </c>
      <c r="Z161" s="297">
        <v>149.92292991666665</v>
      </c>
      <c r="AA161" s="297">
        <v>123.19389999999997</v>
      </c>
      <c r="AB161" s="297">
        <v>112.09624366666668</v>
      </c>
      <c r="AC161" s="297">
        <v>191.12603333333334</v>
      </c>
      <c r="AD161" s="297">
        <v>173.7929915</v>
      </c>
      <c r="AE161" s="297">
        <v>130.05947333333333</v>
      </c>
      <c r="AF161" s="297">
        <v>131.7758666666667</v>
      </c>
      <c r="AG161" s="297">
        <v>203.01878700000017</v>
      </c>
      <c r="AH161" s="297">
        <v>139.85939775</v>
      </c>
      <c r="AI161" s="297">
        <v>64.539674416666671</v>
      </c>
      <c r="AJ161" s="297">
        <v>129.88935174999997</v>
      </c>
      <c r="AK161" s="297">
        <v>73.909037750000024</v>
      </c>
      <c r="AL161" s="297">
        <v>153.71412308333331</v>
      </c>
      <c r="AM161" s="297">
        <v>124.62419174999999</v>
      </c>
      <c r="AN161" s="297">
        <v>112.43166908333322</v>
      </c>
      <c r="AO161" s="297">
        <v>197.30531841666664</v>
      </c>
      <c r="AP161" s="297">
        <v>178.36999574999993</v>
      </c>
      <c r="AQ161" s="297">
        <v>131.08957841666665</v>
      </c>
      <c r="AR161" s="297">
        <v>132.70592508333334</v>
      </c>
      <c r="AS161" s="297">
        <v>208.94029075000029</v>
      </c>
      <c r="AT161" s="297">
        <v>154.64371915749993</v>
      </c>
      <c r="AU161" s="297">
        <v>74.204893324166676</v>
      </c>
      <c r="AV161" s="297">
        <v>145.51073215749997</v>
      </c>
      <c r="AW161" s="297">
        <v>85.576036657499998</v>
      </c>
      <c r="AX161" s="297">
        <v>172.97630149083332</v>
      </c>
      <c r="AY161" s="297">
        <v>142.09467465750009</v>
      </c>
      <c r="AZ161" s="297">
        <v>129.51232599083332</v>
      </c>
      <c r="BA161" s="297">
        <v>223.19396132416671</v>
      </c>
      <c r="BB161" s="297">
        <v>203.31698765749994</v>
      </c>
      <c r="BC161" s="297">
        <v>152.12918132416669</v>
      </c>
      <c r="BD161" s="297">
        <v>154.63780799083332</v>
      </c>
      <c r="BE161" s="297">
        <v>239.66662765750024</v>
      </c>
      <c r="BF161" s="297">
        <v>175.8057781174499</v>
      </c>
      <c r="BG161" s="297">
        <v>86.246051034116704</v>
      </c>
      <c r="BH161" s="297">
        <v>163.32579661745007</v>
      </c>
      <c r="BI161" s="297">
        <v>96.823564367450018</v>
      </c>
      <c r="BJ161" s="297">
        <v>190.82075695078336</v>
      </c>
      <c r="BK161" s="297">
        <v>156.15456036744999</v>
      </c>
      <c r="BL161" s="297">
        <v>141.47583470078337</v>
      </c>
      <c r="BM161" s="297">
        <v>241.14156703411672</v>
      </c>
      <c r="BN161" s="297">
        <v>218.48384386745008</v>
      </c>
      <c r="BO161" s="297">
        <v>162.55090703411685</v>
      </c>
      <c r="BP161" s="297">
        <v>164.1499937007834</v>
      </c>
      <c r="BQ161" s="297">
        <v>253.30639636745042</v>
      </c>
    </row>
    <row r="162" spans="3:69" ht="10.5">
      <c r="C162" s="404" t="s">
        <v>37</v>
      </c>
      <c r="D162" s="404"/>
      <c r="E162" s="296"/>
      <c r="F162" s="296"/>
      <c r="J162" s="389">
        <v>-108.28002800000002</v>
      </c>
      <c r="K162" s="389">
        <v>-101.00843200000001</v>
      </c>
      <c r="L162" s="389">
        <v>-79.548356000000013</v>
      </c>
      <c r="M162" s="389">
        <v>-76.888016000000022</v>
      </c>
      <c r="N162" s="389">
        <v>-44.786579999999994</v>
      </c>
      <c r="O162" s="389">
        <v>-38.579120000000003</v>
      </c>
      <c r="P162" s="389">
        <v>-29.356608000000048</v>
      </c>
      <c r="Q162" s="389">
        <v>18.174800000000037</v>
      </c>
      <c r="R162" s="389">
        <v>26.333176000000027</v>
      </c>
      <c r="S162" s="389">
        <v>18.174800000000037</v>
      </c>
      <c r="T162" s="389">
        <v>32.363280000000017</v>
      </c>
      <c r="U162" s="389">
        <v>91.245472000000106</v>
      </c>
      <c r="V162" s="389">
        <v>135.96874708333323</v>
      </c>
      <c r="W162" s="389">
        <v>66.621854666666607</v>
      </c>
      <c r="X162" s="389">
        <v>127.23113158333327</v>
      </c>
      <c r="Y162" s="389">
        <v>75.646379333333272</v>
      </c>
      <c r="Z162" s="389">
        <v>149.75626324999999</v>
      </c>
      <c r="AA162" s="389">
        <v>123.0272333333333</v>
      </c>
      <c r="AB162" s="389">
        <v>111.92957700000001</v>
      </c>
      <c r="AC162" s="389">
        <v>190.95936666666668</v>
      </c>
      <c r="AD162" s="389">
        <v>173.62632483333334</v>
      </c>
      <c r="AE162" s="389">
        <v>129.89280666666664</v>
      </c>
      <c r="AF162" s="389">
        <v>131.60920000000004</v>
      </c>
      <c r="AG162" s="389">
        <v>202.85212033333352</v>
      </c>
      <c r="AH162" s="389">
        <v>139.69273108333334</v>
      </c>
      <c r="AI162" s="389">
        <v>64.373007750000014</v>
      </c>
      <c r="AJ162" s="389">
        <v>129.72268508333329</v>
      </c>
      <c r="AK162" s="389">
        <v>73.742371083333353</v>
      </c>
      <c r="AL162" s="389">
        <v>153.54745641666665</v>
      </c>
      <c r="AM162" s="389">
        <v>124.45752508333332</v>
      </c>
      <c r="AN162" s="389">
        <v>112.26500241666655</v>
      </c>
      <c r="AO162" s="389">
        <v>197.13865174999998</v>
      </c>
      <c r="AP162" s="389">
        <v>178.20332908333327</v>
      </c>
      <c r="AQ162" s="389">
        <v>130.92291175</v>
      </c>
      <c r="AR162" s="389">
        <v>132.53925841666668</v>
      </c>
      <c r="AS162" s="389">
        <v>208.77362408333363</v>
      </c>
      <c r="AT162" s="389">
        <v>154.47705249083327</v>
      </c>
      <c r="AU162" s="389">
        <v>74.038226657500005</v>
      </c>
      <c r="AV162" s="389">
        <v>145.34406549083332</v>
      </c>
      <c r="AW162" s="389">
        <v>85.409369990833326</v>
      </c>
      <c r="AX162" s="389">
        <v>172.80963482416666</v>
      </c>
      <c r="AY162" s="389">
        <v>141.92800799083344</v>
      </c>
      <c r="AZ162" s="389">
        <v>129.34565932416663</v>
      </c>
      <c r="BA162" s="389">
        <v>223.02729465750005</v>
      </c>
      <c r="BB162" s="389">
        <v>203.15032099083328</v>
      </c>
      <c r="BC162" s="389">
        <v>151.96251465750004</v>
      </c>
      <c r="BD162" s="389">
        <v>154.47114132416667</v>
      </c>
      <c r="BE162" s="389">
        <v>239.49996099083359</v>
      </c>
      <c r="BF162" s="389">
        <v>175.63911145078325</v>
      </c>
      <c r="BG162" s="389">
        <v>86.079384367450032</v>
      </c>
      <c r="BH162" s="389">
        <v>163.15912995078341</v>
      </c>
      <c r="BI162" s="389">
        <v>96.656897700783347</v>
      </c>
      <c r="BJ162" s="389">
        <v>190.65409028411671</v>
      </c>
      <c r="BK162" s="389">
        <v>155.98789370078333</v>
      </c>
      <c r="BL162" s="389">
        <v>141.30916803411671</v>
      </c>
      <c r="BM162" s="389">
        <v>240.97490036745006</v>
      </c>
      <c r="BN162" s="389">
        <v>218.31717720078342</v>
      </c>
      <c r="BO162" s="389">
        <v>162.38424036745019</v>
      </c>
      <c r="BP162" s="389">
        <v>163.98332703411674</v>
      </c>
      <c r="BQ162" s="389">
        <v>253.13972970078376</v>
      </c>
    </row>
    <row r="163" spans="3:69" ht="10.5">
      <c r="C163" s="404" t="s">
        <v>38</v>
      </c>
      <c r="D163" s="404"/>
      <c r="E163" s="296"/>
      <c r="F163" s="296"/>
      <c r="J163" s="410">
        <v>-108.28002800000002</v>
      </c>
      <c r="K163" s="410">
        <v>-103.50843200000001</v>
      </c>
      <c r="L163" s="410">
        <v>-81.97891155555557</v>
      </c>
      <c r="M163" s="410">
        <v>-79.249127111111122</v>
      </c>
      <c r="N163" s="410">
        <v>-47.078246666666658</v>
      </c>
      <c r="O163" s="410">
        <v>-40.801342222222225</v>
      </c>
      <c r="P163" s="410">
        <v>-31.509385777777826</v>
      </c>
      <c r="Q163" s="410">
        <v>16.091466666666701</v>
      </c>
      <c r="R163" s="410">
        <v>24.319287111111134</v>
      </c>
      <c r="S163" s="410">
        <v>16.23035555555559</v>
      </c>
      <c r="T163" s="410">
        <v>30.488280000000017</v>
      </c>
      <c r="U163" s="410">
        <v>89.439916444444549</v>
      </c>
      <c r="V163" s="410">
        <v>120.8093723749999</v>
      </c>
      <c r="W163" s="410">
        <v>58.459669199999944</v>
      </c>
      <c r="X163" s="410">
        <v>113.07051842499995</v>
      </c>
      <c r="Y163" s="410">
        <v>66.706741399999942</v>
      </c>
      <c r="Z163" s="410">
        <v>133.46813692499998</v>
      </c>
      <c r="AA163" s="410">
        <v>109.47450999999997</v>
      </c>
      <c r="AB163" s="410">
        <v>99.549119300000001</v>
      </c>
      <c r="AC163" s="410">
        <v>170.73842999999999</v>
      </c>
      <c r="AD163" s="410">
        <v>155.20119234999999</v>
      </c>
      <c r="AE163" s="410">
        <v>115.903526</v>
      </c>
      <c r="AF163" s="410">
        <v>117.51078000000003</v>
      </c>
      <c r="AG163" s="410">
        <v>181.69190830000019</v>
      </c>
      <c r="AH163" s="410">
        <v>124.91095797500002</v>
      </c>
      <c r="AI163" s="410">
        <v>57.185706975000009</v>
      </c>
      <c r="AJ163" s="410">
        <v>116.06291657499996</v>
      </c>
      <c r="AK163" s="410">
        <v>65.743133975000021</v>
      </c>
      <c r="AL163" s="410">
        <v>137.63021077499999</v>
      </c>
      <c r="AM163" s="410">
        <v>111.51177257499998</v>
      </c>
      <c r="AN163" s="410">
        <v>100.60100217499991</v>
      </c>
      <c r="AO163" s="410">
        <v>177.04978657500001</v>
      </c>
      <c r="AP163" s="410">
        <v>160.07049617499996</v>
      </c>
      <c r="AQ163" s="410">
        <v>117.58062057499998</v>
      </c>
      <c r="AR163" s="410">
        <v>119.09783257500001</v>
      </c>
      <c r="AS163" s="410">
        <v>187.77126167500029</v>
      </c>
      <c r="AT163" s="410">
        <v>138.96684724174995</v>
      </c>
      <c r="AU163" s="410">
        <v>66.634403991750006</v>
      </c>
      <c r="AV163" s="410">
        <v>130.80965894174997</v>
      </c>
      <c r="AW163" s="410">
        <v>76.868432991749984</v>
      </c>
      <c r="AX163" s="410">
        <v>155.52867134175</v>
      </c>
      <c r="AY163" s="410">
        <v>127.73520719175009</v>
      </c>
      <c r="AZ163" s="410">
        <v>116.41109339174997</v>
      </c>
      <c r="BA163" s="410">
        <v>200.72456519175003</v>
      </c>
      <c r="BB163" s="410">
        <v>182.83528889174994</v>
      </c>
      <c r="BC163" s="410">
        <v>136.76626319175</v>
      </c>
      <c r="BD163" s="410">
        <v>139.02402719175001</v>
      </c>
      <c r="BE163" s="410">
        <v>215.54996489175022</v>
      </c>
      <c r="BF163" s="410">
        <v>158.0752003057049</v>
      </c>
      <c r="BG163" s="410">
        <v>77.47144593070503</v>
      </c>
      <c r="BH163" s="410">
        <v>146.84321695570509</v>
      </c>
      <c r="BI163" s="410">
        <v>86.991207930705016</v>
      </c>
      <c r="BJ163" s="410">
        <v>171.58868125570504</v>
      </c>
      <c r="BK163" s="410">
        <v>140.38910433070501</v>
      </c>
      <c r="BL163" s="410">
        <v>127.17825123070503</v>
      </c>
      <c r="BM163" s="410">
        <v>216.87741033070506</v>
      </c>
      <c r="BN163" s="410">
        <v>196.48545948070509</v>
      </c>
      <c r="BO163" s="410">
        <v>146.14581633070517</v>
      </c>
      <c r="BP163" s="410">
        <v>147.58499433070509</v>
      </c>
      <c r="BQ163" s="410">
        <v>227.82575673070539</v>
      </c>
    </row>
    <row r="164" spans="3:69" ht="10.5">
      <c r="C164" s="404" t="s">
        <v>187</v>
      </c>
      <c r="D164" s="404"/>
      <c r="E164" s="296"/>
      <c r="F164" s="296"/>
      <c r="J164" s="410">
        <v>-123.54333333333334</v>
      </c>
      <c r="K164" s="410">
        <v>-123.54333333333334</v>
      </c>
      <c r="L164" s="410">
        <v>-123.54333333333334</v>
      </c>
      <c r="M164" s="410">
        <v>-123.54333333333334</v>
      </c>
      <c r="N164" s="410">
        <v>-123.54333333333334</v>
      </c>
      <c r="O164" s="410">
        <v>-123.54333333333334</v>
      </c>
      <c r="P164" s="410">
        <v>-123.54333333333334</v>
      </c>
      <c r="Q164" s="410">
        <v>-123.54333333333334</v>
      </c>
      <c r="R164" s="410">
        <v>-123.54333333333334</v>
      </c>
      <c r="S164" s="410">
        <v>-123.54333333333334</v>
      </c>
      <c r="T164" s="410">
        <v>-123.54333333333334</v>
      </c>
      <c r="U164" s="410">
        <v>-123.54333333333334</v>
      </c>
      <c r="V164" s="410">
        <v>-131.3707</v>
      </c>
      <c r="W164" s="410">
        <v>-131.3707</v>
      </c>
      <c r="X164" s="410">
        <v>-131.3707</v>
      </c>
      <c r="Y164" s="410">
        <v>-131.3707</v>
      </c>
      <c r="Z164" s="410">
        <v>-131.3707</v>
      </c>
      <c r="AA164" s="410">
        <v>-131.3707</v>
      </c>
      <c r="AB164" s="410">
        <v>-131.3707</v>
      </c>
      <c r="AC164" s="410">
        <v>-131.3707</v>
      </c>
      <c r="AD164" s="410">
        <v>-131.3707</v>
      </c>
      <c r="AE164" s="410">
        <v>-131.3707</v>
      </c>
      <c r="AF164" s="410">
        <v>-131.3707</v>
      </c>
      <c r="AG164" s="410">
        <v>-131.3707</v>
      </c>
      <c r="AH164" s="410">
        <v>-149.93684824999997</v>
      </c>
      <c r="AI164" s="410">
        <v>-149.93684824999997</v>
      </c>
      <c r="AJ164" s="410">
        <v>-149.93684824999997</v>
      </c>
      <c r="AK164" s="410">
        <v>-149.93684824999997</v>
      </c>
      <c r="AL164" s="410">
        <v>-149.93684824999997</v>
      </c>
      <c r="AM164" s="410">
        <v>-149.93684824999997</v>
      </c>
      <c r="AN164" s="410">
        <v>-149.93684824999997</v>
      </c>
      <c r="AO164" s="410">
        <v>-149.93684824999997</v>
      </c>
      <c r="AP164" s="410">
        <v>-149.93684824999997</v>
      </c>
      <c r="AQ164" s="410">
        <v>-149.93684824999997</v>
      </c>
      <c r="AR164" s="410">
        <v>-149.93684824999997</v>
      </c>
      <c r="AS164" s="410">
        <v>-149.93684824999997</v>
      </c>
      <c r="AT164" s="410">
        <v>-157.21620534249999</v>
      </c>
      <c r="AU164" s="410">
        <v>-157.21620534249999</v>
      </c>
      <c r="AV164" s="410">
        <v>-157.21620534249999</v>
      </c>
      <c r="AW164" s="410">
        <v>-157.21620534249999</v>
      </c>
      <c r="AX164" s="410">
        <v>-157.21620534249999</v>
      </c>
      <c r="AY164" s="410">
        <v>-157.21620534249999</v>
      </c>
      <c r="AZ164" s="410">
        <v>-157.21620534249999</v>
      </c>
      <c r="BA164" s="410">
        <v>-157.21620534249999</v>
      </c>
      <c r="BB164" s="410">
        <v>-157.21620534249999</v>
      </c>
      <c r="BC164" s="410">
        <v>-157.21620534249999</v>
      </c>
      <c r="BD164" s="410">
        <v>-157.21620534249999</v>
      </c>
      <c r="BE164" s="410">
        <v>-157.21620534249999</v>
      </c>
      <c r="BF164" s="410">
        <v>-167.80259963254997</v>
      </c>
      <c r="BG164" s="410">
        <v>-167.80259963254997</v>
      </c>
      <c r="BH164" s="410">
        <v>-167.80259963254997</v>
      </c>
      <c r="BI164" s="410">
        <v>-167.80259963254997</v>
      </c>
      <c r="BJ164" s="410">
        <v>-167.80259963254997</v>
      </c>
      <c r="BK164" s="410">
        <v>-167.80259963254997</v>
      </c>
      <c r="BL164" s="410">
        <v>-167.80259963254997</v>
      </c>
      <c r="BM164" s="410">
        <v>-167.80259963254997</v>
      </c>
      <c r="BN164" s="410">
        <v>-167.80259963254997</v>
      </c>
      <c r="BO164" s="410">
        <v>-167.80259963254997</v>
      </c>
      <c r="BP164" s="410">
        <v>-167.80259963254997</v>
      </c>
      <c r="BQ164" s="410">
        <v>-167.80259963254997</v>
      </c>
    </row>
    <row r="166" spans="3:69" ht="10.5">
      <c r="C166" s="404" t="s">
        <v>249</v>
      </c>
      <c r="D166" s="404"/>
      <c r="E166" s="296"/>
      <c r="F166" s="296"/>
      <c r="J166" s="410">
        <v>247.0866666666667</v>
      </c>
      <c r="K166" s="410">
        <v>123.54333333333335</v>
      </c>
      <c r="L166" s="410">
        <v>82.362222222222229</v>
      </c>
      <c r="M166" s="410">
        <v>61.771666666666675</v>
      </c>
      <c r="N166" s="410">
        <v>49.417333333333339</v>
      </c>
      <c r="O166" s="410">
        <v>41.181111111111115</v>
      </c>
      <c r="P166" s="410">
        <v>35.298095238095243</v>
      </c>
      <c r="Q166" s="410">
        <v>30.885833333333341</v>
      </c>
      <c r="R166" s="410">
        <v>27.454074074074075</v>
      </c>
      <c r="S166" s="410">
        <v>24.708666666666673</v>
      </c>
      <c r="T166" s="410">
        <v>22.462424242424248</v>
      </c>
      <c r="U166" s="410">
        <v>20.590555555555561</v>
      </c>
      <c r="V166" s="410">
        <v>21.746515477569943</v>
      </c>
      <c r="W166" s="410">
        <v>21.599917790200596</v>
      </c>
      <c r="X166" s="410">
        <v>21.455283357831131</v>
      </c>
      <c r="Y166" s="410">
        <v>21.312573004542507</v>
      </c>
      <c r="Z166" s="410">
        <v>21.171748589846899</v>
      </c>
      <c r="AA166" s="410">
        <v>21.032772974703811</v>
      </c>
      <c r="AB166" s="410">
        <v>20.895609988865914</v>
      </c>
      <c r="AC166" s="410">
        <v>20.760224399494312</v>
      </c>
      <c r="AD166" s="410">
        <v>20.626581880986027</v>
      </c>
      <c r="AE166" s="410">
        <v>20.494648985959437</v>
      </c>
      <c r="AF166" s="410">
        <v>20.36439311734615</v>
      </c>
      <c r="AG166" s="410">
        <v>20.23578250154036</v>
      </c>
      <c r="AH166" s="410">
        <v>22.938399487493303</v>
      </c>
      <c r="AI166" s="410">
        <v>22.78329254672542</v>
      </c>
      <c r="AJ166" s="410">
        <v>22.630269149498147</v>
      </c>
      <c r="AK166" s="410">
        <v>22.479287593703145</v>
      </c>
      <c r="AL166" s="410">
        <v>22.330307282746293</v>
      </c>
      <c r="AM166" s="410">
        <v>22.183288689155198</v>
      </c>
      <c r="AN166" s="410">
        <v>22.038193319614901</v>
      </c>
      <c r="AO166" s="410">
        <v>21.894983681366821</v>
      </c>
      <c r="AP166" s="410">
        <v>21.753623249909321</v>
      </c>
      <c r="AQ166" s="410">
        <v>21.614076437941474</v>
      </c>
      <c r="AR166" s="410">
        <v>21.47630856549452</v>
      </c>
      <c r="AS166" s="410">
        <v>21.340285831198408</v>
      </c>
      <c r="AT166" s="410">
        <v>22.185832636883202</v>
      </c>
      <c r="AU166" s="410">
        <v>21.9985361953125</v>
      </c>
      <c r="AV166" s="410">
        <v>21.814375654571943</v>
      </c>
      <c r="AW166" s="410">
        <v>21.633272912003488</v>
      </c>
      <c r="AX166" s="410">
        <v>21.455152437224218</v>
      </c>
      <c r="AY166" s="410">
        <v>21.279941167095288</v>
      </c>
      <c r="AZ166" s="410">
        <v>21.107568405795476</v>
      </c>
      <c r="BA166" s="410">
        <v>20.937965729712332</v>
      </c>
      <c r="BB166" s="410">
        <v>20.771066896882015</v>
      </c>
      <c r="BC166" s="410">
        <v>20.606807760726142</v>
      </c>
      <c r="BD166" s="410">
        <v>20.445126187849493</v>
      </c>
      <c r="BE166" s="410">
        <v>20.285961979677417</v>
      </c>
      <c r="BF166" s="410">
        <v>21.542383314867386</v>
      </c>
      <c r="BG166" s="410">
        <v>21.433921567609048</v>
      </c>
      <c r="BH166" s="410">
        <v>21.326546517020937</v>
      </c>
      <c r="BI166" s="410">
        <v>21.220241912812455</v>
      </c>
      <c r="BJ166" s="410">
        <v>21.114991827091689</v>
      </c>
      <c r="BK166" s="410">
        <v>21.010780646409557</v>
      </c>
      <c r="BL166" s="410">
        <v>20.90759306403837</v>
      </c>
      <c r="BM166" s="410">
        <v>20.805414072476847</v>
      </c>
      <c r="BN166" s="410">
        <v>20.704228956173839</v>
      </c>
      <c r="BO166" s="410">
        <v>20.60402328446331</v>
      </c>
      <c r="BP166" s="410">
        <v>20.504782904703514</v>
      </c>
      <c r="BQ166" s="410">
        <v>20.406493935613511</v>
      </c>
    </row>
    <row r="167" spans="3:69" ht="10.5">
      <c r="C167" s="404" t="s">
        <v>250</v>
      </c>
      <c r="D167" s="404"/>
      <c r="E167" s="296"/>
      <c r="F167" s="296"/>
      <c r="J167" s="410">
        <v>96.896732026143795</v>
      </c>
      <c r="K167" s="410">
        <v>65.837809799909053</v>
      </c>
      <c r="L167" s="410">
        <v>33.844335961399032</v>
      </c>
      <c r="M167" s="410">
        <v>31.921362327228636</v>
      </c>
      <c r="N167" s="410">
        <v>18.937617200872719</v>
      </c>
      <c r="O167" s="410">
        <v>17.556749279975751</v>
      </c>
      <c r="P167" s="410">
        <v>15.840676042083384</v>
      </c>
      <c r="Q167" s="410">
        <v>10.534049567985448</v>
      </c>
      <c r="R167" s="410">
        <v>9.9612761872202853</v>
      </c>
      <c r="S167" s="410">
        <v>10.534049567985448</v>
      </c>
      <c r="T167" s="410">
        <v>9.5764086981685903</v>
      </c>
      <c r="U167" s="410">
        <v>6.9531680316735587</v>
      </c>
      <c r="V167" s="410">
        <v>8.5249178689343879</v>
      </c>
      <c r="W167" s="410">
        <v>11.51001436882316</v>
      </c>
      <c r="X167" s="410">
        <v>8.815441804394629</v>
      </c>
      <c r="Y167" s="410">
        <v>11.011950715140117</v>
      </c>
      <c r="Z167" s="410">
        <v>8.1119194394426177</v>
      </c>
      <c r="AA167" s="410">
        <v>8.9649578948805093</v>
      </c>
      <c r="AB167" s="410">
        <v>9.3749328747107601</v>
      </c>
      <c r="AC167" s="410">
        <v>7.0785441025917351</v>
      </c>
      <c r="AD167" s="410">
        <v>7.4816380639478179</v>
      </c>
      <c r="AE167" s="410">
        <v>8.7344055423320874</v>
      </c>
      <c r="AF167" s="410">
        <v>8.6786084704669904</v>
      </c>
      <c r="AG167" s="410">
        <v>6.830510699750552</v>
      </c>
      <c r="AH167" s="410">
        <v>8.9895653588085001</v>
      </c>
      <c r="AI167" s="410">
        <v>12.138669709358805</v>
      </c>
      <c r="AJ167" s="410">
        <v>9.2979118636289986</v>
      </c>
      <c r="AK167" s="410">
        <v>11.615852885237389</v>
      </c>
      <c r="AL167" s="410">
        <v>8.5576668395567808</v>
      </c>
      <c r="AM167" s="410">
        <v>9.4585445527378234</v>
      </c>
      <c r="AN167" s="410">
        <v>9.8920878292566243</v>
      </c>
      <c r="AO167" s="410">
        <v>7.4697645161290316</v>
      </c>
      <c r="AP167" s="410">
        <v>7.8959116575627952</v>
      </c>
      <c r="AQ167" s="410">
        <v>9.2189404974176092</v>
      </c>
      <c r="AR167" s="410">
        <v>9.1609243141687546</v>
      </c>
      <c r="AS167" s="410">
        <v>7.2107990285367274</v>
      </c>
      <c r="AT167" s="410">
        <v>8.7065950279224733</v>
      </c>
      <c r="AU167" s="410">
        <v>11.740589976707936</v>
      </c>
      <c r="AV167" s="410">
        <v>8.9809451837505048</v>
      </c>
      <c r="AW167" s="410">
        <v>11.205053823793746</v>
      </c>
      <c r="AX167" s="410">
        <v>8.2442791723621376</v>
      </c>
      <c r="AY167" s="410">
        <v>9.1004772825545857</v>
      </c>
      <c r="AZ167" s="410">
        <v>9.5055720778518005</v>
      </c>
      <c r="BA167" s="410">
        <v>7.1689471280428023</v>
      </c>
      <c r="BB167" s="410">
        <v>7.5686162675018238</v>
      </c>
      <c r="BC167" s="410">
        <v>8.8260903482072663</v>
      </c>
      <c r="BD167" s="410">
        <v>8.7600595835778794</v>
      </c>
      <c r="BE167" s="410">
        <v>6.8871362188350256</v>
      </c>
      <c r="BF167" s="410">
        <v>8.4876504327085609</v>
      </c>
      <c r="BG167" s="410">
        <v>11.475847724599646</v>
      </c>
      <c r="BH167" s="410">
        <v>8.8015109533015057</v>
      </c>
      <c r="BI167" s="410">
        <v>11.009672328394799</v>
      </c>
      <c r="BJ167" s="410">
        <v>8.1212638669938571</v>
      </c>
      <c r="BK167" s="410">
        <v>8.987338633846603</v>
      </c>
      <c r="BL167" s="410">
        <v>9.410809961089873</v>
      </c>
      <c r="BM167" s="410">
        <v>7.1149526016048661</v>
      </c>
      <c r="BN167" s="410">
        <v>7.5298679783997526</v>
      </c>
      <c r="BO167" s="410">
        <v>8.8019743620267281</v>
      </c>
      <c r="BP167" s="410">
        <v>8.7568218986327437</v>
      </c>
      <c r="BQ167" s="410">
        <v>6.9006972817328371</v>
      </c>
    </row>
    <row r="169" spans="3:69" ht="10.5">
      <c r="C169" s="404" t="s">
        <v>326</v>
      </c>
      <c r="D169" s="404"/>
      <c r="E169" s="296"/>
      <c r="F169" s="296"/>
      <c r="J169" s="415">
        <v>0.12179999999999999</v>
      </c>
      <c r="K169" s="415">
        <v>0.17920000000000003</v>
      </c>
      <c r="L169" s="415">
        <v>0.34860000000000002</v>
      </c>
      <c r="M169" s="415">
        <v>0.36960000000000004</v>
      </c>
      <c r="N169" s="415">
        <v>0.62300000000000011</v>
      </c>
      <c r="O169" s="415">
        <v>0.67199999999999993</v>
      </c>
      <c r="P169" s="415">
        <v>0.74480000000000013</v>
      </c>
      <c r="Q169" s="415">
        <v>1.1199999999999999</v>
      </c>
      <c r="R169" s="415">
        <v>1.1843999999999999</v>
      </c>
      <c r="S169" s="415">
        <v>1.1199999999999999</v>
      </c>
      <c r="T169" s="415">
        <v>1.2320000000000002</v>
      </c>
      <c r="U169" s="415">
        <v>1.6968000000000016</v>
      </c>
      <c r="V169" s="415">
        <v>19.129010526315788</v>
      </c>
      <c r="W169" s="415">
        <v>14.174315789473685</v>
      </c>
      <c r="X169" s="415">
        <v>18.515115789473683</v>
      </c>
      <c r="Y169" s="415">
        <v>14.828463157894738</v>
      </c>
      <c r="Z169" s="415">
        <v>20.138357894736842</v>
      </c>
      <c r="AA169" s="415">
        <v>18.229894736842105</v>
      </c>
      <c r="AB169" s="415">
        <v>17.440000000000001</v>
      </c>
      <c r="AC169" s="415">
        <v>23.107368421052634</v>
      </c>
      <c r="AD169" s="415">
        <v>21.871326315789471</v>
      </c>
      <c r="AE169" s="415">
        <v>18.741894736842106</v>
      </c>
      <c r="AF169" s="415">
        <v>18.869894736842106</v>
      </c>
      <c r="AG169" s="415">
        <v>23.98484210526318</v>
      </c>
      <c r="AH169" s="415">
        <v>33.785828571428567</v>
      </c>
      <c r="AI169" s="415">
        <v>24.956342857142857</v>
      </c>
      <c r="AJ169" s="415">
        <v>32.498057142857142</v>
      </c>
      <c r="AK169" s="415">
        <v>25.947428571428567</v>
      </c>
      <c r="AL169" s="415">
        <v>35.132114285714273</v>
      </c>
      <c r="AM169" s="415">
        <v>31.707428571428569</v>
      </c>
      <c r="AN169" s="415">
        <v>30.243657142857135</v>
      </c>
      <c r="AO169" s="415">
        <v>39.954285714285703</v>
      </c>
      <c r="AP169" s="415">
        <v>37.707428571428558</v>
      </c>
      <c r="AQ169" s="415">
        <v>32.219428571428558</v>
      </c>
      <c r="AR169" s="415">
        <v>32.347428571428559</v>
      </c>
      <c r="AS169" s="415">
        <v>41.000228571428586</v>
      </c>
      <c r="AT169" s="415">
        <v>13.430554838709668</v>
      </c>
      <c r="AU169" s="415">
        <v>9.9823483870967671</v>
      </c>
      <c r="AV169" s="415">
        <v>13.078658064516121</v>
      </c>
      <c r="AW169" s="415">
        <v>10.505496774193544</v>
      </c>
      <c r="AX169" s="415">
        <v>14.308903225806441</v>
      </c>
      <c r="AY169" s="415">
        <v>12.989935483870962</v>
      </c>
      <c r="AZ169" s="415">
        <v>12.462038709677412</v>
      </c>
      <c r="BA169" s="415">
        <v>16.5574193548387</v>
      </c>
      <c r="BB169" s="415">
        <v>15.714374193548377</v>
      </c>
      <c r="BC169" s="415">
        <v>13.501935483870961</v>
      </c>
      <c r="BD169" s="415">
        <v>13.629935483870963</v>
      </c>
      <c r="BE169" s="415">
        <v>17.369393548387102</v>
      </c>
      <c r="BF169" s="415">
        <v>19.736991549295762</v>
      </c>
      <c r="BG169" s="415">
        <v>14.621566197183093</v>
      </c>
      <c r="BH169" s="415">
        <v>19.095143661971822</v>
      </c>
      <c r="BI169" s="415">
        <v>15.289690140845062</v>
      </c>
      <c r="BJ169" s="415">
        <v>20.76031549295773</v>
      </c>
      <c r="BK169" s="415">
        <v>18.788957746478861</v>
      </c>
      <c r="BL169" s="415">
        <v>17.971109859154918</v>
      </c>
      <c r="BM169" s="415">
        <v>23.806197183098572</v>
      </c>
      <c r="BN169" s="415">
        <v>22.52822535211266</v>
      </c>
      <c r="BO169" s="415">
        <v>19.300957746478858</v>
      </c>
      <c r="BP169" s="415">
        <v>19.428957746478858</v>
      </c>
      <c r="BQ169" s="415">
        <v>24.690659154929573</v>
      </c>
    </row>
    <row r="170" spans="3:69" ht="10.15" customHeight="1">
      <c r="C170" s="404" t="s">
        <v>327</v>
      </c>
      <c r="D170" s="404"/>
      <c r="E170" s="296"/>
      <c r="F170" s="296"/>
      <c r="J170" s="415">
        <v>9.1350000000000001E-2</v>
      </c>
      <c r="K170" s="415">
        <v>0.13439999999999999</v>
      </c>
      <c r="L170" s="415">
        <v>0.26145000000000007</v>
      </c>
      <c r="M170" s="415">
        <v>0.2772</v>
      </c>
      <c r="N170" s="415">
        <v>0.46725</v>
      </c>
      <c r="O170" s="415">
        <v>0.504</v>
      </c>
      <c r="P170" s="415">
        <v>0.55859999999999999</v>
      </c>
      <c r="Q170" s="415">
        <v>0.84</v>
      </c>
      <c r="R170" s="415">
        <v>0.88829999999999987</v>
      </c>
      <c r="S170" s="415">
        <v>0.84</v>
      </c>
      <c r="T170" s="415">
        <v>0.92399999999999993</v>
      </c>
      <c r="U170" s="415">
        <v>1.2726000000000011</v>
      </c>
      <c r="V170" s="415">
        <v>15.764400000000002</v>
      </c>
      <c r="W170" s="415">
        <v>11.6736</v>
      </c>
      <c r="X170" s="415">
        <v>15.238799999999999</v>
      </c>
      <c r="Y170" s="415">
        <v>12.196799999999996</v>
      </c>
      <c r="Z170" s="415">
        <v>16.553999999999998</v>
      </c>
      <c r="AA170" s="415">
        <v>14.975999999999997</v>
      </c>
      <c r="AB170" s="415">
        <v>14.318399999999995</v>
      </c>
      <c r="AC170" s="415">
        <v>18.959999999999997</v>
      </c>
      <c r="AD170" s="415">
        <v>17.935199999999995</v>
      </c>
      <c r="AE170" s="415">
        <v>15.359999999999994</v>
      </c>
      <c r="AF170" s="415">
        <v>15.455999999999992</v>
      </c>
      <c r="AG170" s="415">
        <v>19.63440000000001</v>
      </c>
      <c r="AH170" s="415">
        <v>25.360847999999983</v>
      </c>
      <c r="AI170" s="415">
        <v>18.733055999999987</v>
      </c>
      <c r="AJ170" s="415">
        <v>24.394031999999989</v>
      </c>
      <c r="AK170" s="415">
        <v>19.476863999999988</v>
      </c>
      <c r="AL170" s="415">
        <v>26.371055999999982</v>
      </c>
      <c r="AM170" s="415">
        <v>23.800319999999985</v>
      </c>
      <c r="AN170" s="415">
        <v>22.701503999999986</v>
      </c>
      <c r="AO170" s="415">
        <v>29.99039999999998</v>
      </c>
      <c r="AP170" s="415">
        <v>28.303775999999985</v>
      </c>
      <c r="AQ170" s="415">
        <v>24.184319999999978</v>
      </c>
      <c r="AR170" s="415">
        <v>24.280319999999982</v>
      </c>
      <c r="AS170" s="415">
        <v>30.77510400000001</v>
      </c>
      <c r="AT170" s="415">
        <v>15.883714285714277</v>
      </c>
      <c r="AU170" s="415">
        <v>11.761371428571422</v>
      </c>
      <c r="AV170" s="415">
        <v>15.352628571428562</v>
      </c>
      <c r="AW170" s="415">
        <v>12.287314285714279</v>
      </c>
      <c r="AX170" s="415">
        <v>16.676057142857132</v>
      </c>
      <c r="AY170" s="415">
        <v>15.085714285714278</v>
      </c>
      <c r="AZ170" s="415">
        <v>14.422628571428564</v>
      </c>
      <c r="BA170" s="415">
        <v>19.097142857142849</v>
      </c>
      <c r="BB170" s="415">
        <v>18.064114285714275</v>
      </c>
      <c r="BC170" s="415">
        <v>15.469714285714273</v>
      </c>
      <c r="BD170" s="415">
        <v>15.565714285714277</v>
      </c>
      <c r="BE170" s="415">
        <v>19.772914285714293</v>
      </c>
      <c r="BF170" s="415">
        <v>25.352004705882337</v>
      </c>
      <c r="BG170" s="415">
        <v>18.726550588235284</v>
      </c>
      <c r="BH170" s="415">
        <v>24.385595294117632</v>
      </c>
      <c r="BI170" s="415">
        <v>19.470155294117632</v>
      </c>
      <c r="BJ170" s="415">
        <v>26.362009411764685</v>
      </c>
      <c r="BK170" s="415">
        <v>23.792188235294098</v>
      </c>
      <c r="BL170" s="415">
        <v>22.693778823529392</v>
      </c>
      <c r="BM170" s="415">
        <v>29.980235294117623</v>
      </c>
      <c r="BN170" s="415">
        <v>28.294221176470561</v>
      </c>
      <c r="BO170" s="415">
        <v>24.176188235294099</v>
      </c>
      <c r="BP170" s="415">
        <v>24.272188235294095</v>
      </c>
      <c r="BQ170" s="415">
        <v>30.764837647058819</v>
      </c>
    </row>
    <row r="171" spans="3:69" ht="10.5">
      <c r="C171" s="404" t="s">
        <v>328</v>
      </c>
      <c r="D171" s="404"/>
      <c r="E171" s="296"/>
      <c r="F171" s="296"/>
      <c r="J171" s="415">
        <v>8.699999999999998E-2</v>
      </c>
      <c r="K171" s="415">
        <v>0.12800000000000003</v>
      </c>
      <c r="L171" s="415">
        <v>0.24900000000000003</v>
      </c>
      <c r="M171" s="415">
        <v>0.26400000000000001</v>
      </c>
      <c r="N171" s="415">
        <v>0.44500000000000001</v>
      </c>
      <c r="O171" s="415">
        <v>0.48</v>
      </c>
      <c r="P171" s="415">
        <v>0.53200000000000003</v>
      </c>
      <c r="Q171" s="415">
        <v>0.79999999999999993</v>
      </c>
      <c r="R171" s="415">
        <v>0.84599999999999997</v>
      </c>
      <c r="S171" s="415">
        <v>0.79999999999999993</v>
      </c>
      <c r="T171" s="415">
        <v>0.88</v>
      </c>
      <c r="U171" s="415">
        <v>1.2120000000000011</v>
      </c>
      <c r="V171" s="415">
        <v>13.197705223880597</v>
      </c>
      <c r="W171" s="415">
        <v>9.788656716417913</v>
      </c>
      <c r="X171" s="415">
        <v>12.798414179104483</v>
      </c>
      <c r="Y171" s="415">
        <v>10.259552238805973</v>
      </c>
      <c r="Z171" s="415">
        <v>13.946100746268661</v>
      </c>
      <c r="AA171" s="415">
        <v>12.635820895522393</v>
      </c>
      <c r="AB171" s="415">
        <v>12.099029850746273</v>
      </c>
      <c r="AC171" s="415">
        <v>16.044776119402993</v>
      </c>
      <c r="AD171" s="415">
        <v>15.199589552238814</v>
      </c>
      <c r="AE171" s="415">
        <v>13.035820895522397</v>
      </c>
      <c r="AF171" s="415">
        <v>13.135820895522397</v>
      </c>
      <c r="AG171" s="415">
        <v>16.710223880597038</v>
      </c>
      <c r="AH171" s="415">
        <v>17.967916666666678</v>
      </c>
      <c r="AI171" s="415">
        <v>13.297777777777789</v>
      </c>
      <c r="AJ171" s="415">
        <v>17.349305555555571</v>
      </c>
      <c r="AK171" s="415">
        <v>13.878333333333343</v>
      </c>
      <c r="AL171" s="415">
        <v>18.825972222222234</v>
      </c>
      <c r="AM171" s="415">
        <v>17.022222222222229</v>
      </c>
      <c r="AN171" s="415">
        <v>16.266111111111119</v>
      </c>
      <c r="AO171" s="415">
        <v>21.527777777777789</v>
      </c>
      <c r="AP171" s="415">
        <v>20.353611111111125</v>
      </c>
      <c r="AQ171" s="415">
        <v>17.422222222222231</v>
      </c>
      <c r="AR171" s="415">
        <v>17.522222222222229</v>
      </c>
      <c r="AS171" s="415">
        <v>22.248055555555588</v>
      </c>
      <c r="AT171" s="415">
        <v>9.1865131578947405</v>
      </c>
      <c r="AU171" s="415">
        <v>6.8378947368421095</v>
      </c>
      <c r="AV171" s="415">
        <v>8.9716447368421122</v>
      </c>
      <c r="AW171" s="415">
        <v>7.2165789473684256</v>
      </c>
      <c r="AX171" s="415">
        <v>9.8426973684210584</v>
      </c>
      <c r="AY171" s="415">
        <v>8.9473684210526354</v>
      </c>
      <c r="AZ171" s="415">
        <v>8.5950000000000042</v>
      </c>
      <c r="BA171" s="415">
        <v>11.434210526315795</v>
      </c>
      <c r="BB171" s="415">
        <v>10.865657894736847</v>
      </c>
      <c r="BC171" s="415">
        <v>9.3473684210526358</v>
      </c>
      <c r="BD171" s="415">
        <v>9.4473684210526354</v>
      </c>
      <c r="BE171" s="415">
        <v>12.053552631578963</v>
      </c>
      <c r="BF171" s="415">
        <v>26.411750000000008</v>
      </c>
      <c r="BG171" s="415">
        <v>19.509333333333341</v>
      </c>
      <c r="BH171" s="415">
        <v>25.404916666666679</v>
      </c>
      <c r="BI171" s="415">
        <v>20.28400000000001</v>
      </c>
      <c r="BJ171" s="415">
        <v>27.463916666666684</v>
      </c>
      <c r="BK171" s="415">
        <v>24.78666666666668</v>
      </c>
      <c r="BL171" s="415">
        <v>23.642333333333344</v>
      </c>
      <c r="BM171" s="415">
        <v>31.233333333333345</v>
      </c>
      <c r="BN171" s="415">
        <v>29.476833333333349</v>
      </c>
      <c r="BO171" s="415">
        <v>25.186666666666678</v>
      </c>
      <c r="BP171" s="415">
        <v>25.28666666666668</v>
      </c>
      <c r="BQ171" s="415">
        <v>32.050666666666714</v>
      </c>
    </row>
    <row r="172" spans="3:69" ht="10.5">
      <c r="C172" s="404" t="s">
        <v>329</v>
      </c>
      <c r="D172" s="404"/>
      <c r="E172" s="296"/>
      <c r="F172" s="296"/>
      <c r="J172" s="415">
        <v>8.699999999999998E-2</v>
      </c>
      <c r="K172" s="415">
        <v>0.128</v>
      </c>
      <c r="L172" s="415">
        <v>0.249</v>
      </c>
      <c r="M172" s="415">
        <v>0.26400000000000001</v>
      </c>
      <c r="N172" s="415">
        <v>0.4449999999999999</v>
      </c>
      <c r="O172" s="415">
        <v>0.48000000000000004</v>
      </c>
      <c r="P172" s="415">
        <v>0.53200000000000003</v>
      </c>
      <c r="Q172" s="415">
        <v>0.8</v>
      </c>
      <c r="R172" s="415">
        <v>0.84599999999999986</v>
      </c>
      <c r="S172" s="415">
        <v>0.8</v>
      </c>
      <c r="T172" s="415">
        <v>0.88</v>
      </c>
      <c r="U172" s="415">
        <v>1.2120000000000011</v>
      </c>
      <c r="V172" s="415">
        <v>15.811146268656715</v>
      </c>
      <c r="W172" s="415">
        <v>11.707988059701494</v>
      </c>
      <c r="X172" s="415">
        <v>15.283397014925377</v>
      </c>
      <c r="Y172" s="415">
        <v>12.232262686567168</v>
      </c>
      <c r="Z172" s="415">
        <v>16.60182089552239</v>
      </c>
      <c r="AA172" s="415">
        <v>15.018985074626871</v>
      </c>
      <c r="AB172" s="415">
        <v>14.359235820895528</v>
      </c>
      <c r="AC172" s="415">
        <v>19.013731343283588</v>
      </c>
      <c r="AD172" s="415">
        <v>17.985707462686573</v>
      </c>
      <c r="AE172" s="415">
        <v>15.402985074626871</v>
      </c>
      <c r="AF172" s="415">
        <v>15.498985074626875</v>
      </c>
      <c r="AG172" s="415">
        <v>19.688668656716445</v>
      </c>
      <c r="AH172" s="415">
        <v>11.699191836734698</v>
      </c>
      <c r="AI172" s="415">
        <v>8.6831020408163315</v>
      </c>
      <c r="AJ172" s="415">
        <v>11.360497959183679</v>
      </c>
      <c r="AK172" s="415">
        <v>9.1128489795918401</v>
      </c>
      <c r="AL172" s="415">
        <v>12.395338775510206</v>
      </c>
      <c r="AM172" s="415">
        <v>11.237877551020413</v>
      </c>
      <c r="AN172" s="415">
        <v>10.76718367346939</v>
      </c>
      <c r="AO172" s="415">
        <v>14.287346938775514</v>
      </c>
      <c r="AP172" s="415">
        <v>13.542906122448981</v>
      </c>
      <c r="AQ172" s="415">
        <v>11.621877551020409</v>
      </c>
      <c r="AR172" s="415">
        <v>11.717877551020409</v>
      </c>
      <c r="AS172" s="415">
        <v>14.915020408163278</v>
      </c>
      <c r="AT172" s="415">
        <v>16.143431847133758</v>
      </c>
      <c r="AU172" s="415">
        <v>11.952428025477706</v>
      </c>
      <c r="AV172" s="415">
        <v>15.600405095541404</v>
      </c>
      <c r="AW172" s="415">
        <v>12.484341401273888</v>
      </c>
      <c r="AX172" s="415">
        <v>16.941745222929939</v>
      </c>
      <c r="AY172" s="415">
        <v>15.324535031847141</v>
      </c>
      <c r="AZ172" s="415">
        <v>14.649508280254782</v>
      </c>
      <c r="BA172" s="415">
        <v>19.395668789808926</v>
      </c>
      <c r="BB172" s="415">
        <v>18.344728662420394</v>
      </c>
      <c r="BC172" s="415">
        <v>15.708535031847145</v>
      </c>
      <c r="BD172" s="415">
        <v>15.804535031847145</v>
      </c>
      <c r="BE172" s="415">
        <v>20.074425477707038</v>
      </c>
      <c r="BF172" s="415">
        <v>16.458722891566275</v>
      </c>
      <c r="BG172" s="415">
        <v>12.184366265060252</v>
      </c>
      <c r="BH172" s="415">
        <v>15.901200000000015</v>
      </c>
      <c r="BI172" s="415">
        <v>12.723527710843385</v>
      </c>
      <c r="BJ172" s="415">
        <v>17.264284337349416</v>
      </c>
      <c r="BK172" s="415">
        <v>15.61445783132532</v>
      </c>
      <c r="BL172" s="415">
        <v>14.924934939759051</v>
      </c>
      <c r="BM172" s="415">
        <v>19.758072289156647</v>
      </c>
      <c r="BN172" s="415">
        <v>18.68538795180725</v>
      </c>
      <c r="BO172" s="415">
        <v>15.998457831325323</v>
      </c>
      <c r="BP172" s="415">
        <v>16.094457831325325</v>
      </c>
      <c r="BQ172" s="415">
        <v>20.440453012048241</v>
      </c>
    </row>
    <row r="173" spans="3:69" ht="10.5">
      <c r="C173" s="404" t="s">
        <v>330</v>
      </c>
      <c r="D173" s="404"/>
      <c r="E173" s="296"/>
      <c r="F173" s="296"/>
      <c r="J173" s="415">
        <v>5.8724999999999999E-2</v>
      </c>
      <c r="K173" s="415">
        <v>8.6399999999999991E-2</v>
      </c>
      <c r="L173" s="415">
        <v>0.16807500000000003</v>
      </c>
      <c r="M173" s="415">
        <v>0.1782</v>
      </c>
      <c r="N173" s="415">
        <v>0.30037499999999995</v>
      </c>
      <c r="O173" s="415">
        <v>0.32399999999999995</v>
      </c>
      <c r="P173" s="415">
        <v>0.35909999999999992</v>
      </c>
      <c r="Q173" s="415">
        <v>0.53999999999999992</v>
      </c>
      <c r="R173" s="415">
        <v>0.57104999999999984</v>
      </c>
      <c r="S173" s="415">
        <v>0.53999999999999981</v>
      </c>
      <c r="T173" s="415">
        <v>0.59399999999999986</v>
      </c>
      <c r="U173" s="415">
        <v>0.81810000000000049</v>
      </c>
      <c r="V173" s="415">
        <v>10.334102459016389</v>
      </c>
      <c r="W173" s="415">
        <v>7.6500983606557353</v>
      </c>
      <c r="X173" s="415">
        <v>9.9834713114754088</v>
      </c>
      <c r="Y173" s="415">
        <v>7.9881639344262263</v>
      </c>
      <c r="Z173" s="415">
        <v>10.838668032786885</v>
      </c>
      <c r="AA173" s="415">
        <v>9.8026229508196714</v>
      </c>
      <c r="AB173" s="415">
        <v>9.369491803278688</v>
      </c>
      <c r="AC173" s="415">
        <v>12.40327868852459</v>
      </c>
      <c r="AD173" s="415">
        <v>11.729581967213115</v>
      </c>
      <c r="AE173" s="415">
        <v>10.042622950819672</v>
      </c>
      <c r="AF173" s="415">
        <v>10.102622950819674</v>
      </c>
      <c r="AG173" s="415">
        <v>12.83031147540985</v>
      </c>
      <c r="AH173" s="415">
        <v>7.8142500000000004</v>
      </c>
      <c r="AI173" s="415">
        <v>5.796413793103449</v>
      </c>
      <c r="AJ173" s="415">
        <v>7.5794741379310366</v>
      </c>
      <c r="AK173" s="415">
        <v>6.0765517241379321</v>
      </c>
      <c r="AL173" s="415">
        <v>8.2608879310344836</v>
      </c>
      <c r="AM173" s="415">
        <v>7.4855172413793118</v>
      </c>
      <c r="AN173" s="415">
        <v>7.1682413793103441</v>
      </c>
      <c r="AO173" s="415">
        <v>9.5068965517241395</v>
      </c>
      <c r="AP173" s="415">
        <v>9.0069827586206888</v>
      </c>
      <c r="AQ173" s="415">
        <v>7.7255172413793103</v>
      </c>
      <c r="AR173" s="415">
        <v>7.7855172413793117</v>
      </c>
      <c r="AS173" s="415">
        <v>9.9049655172413917</v>
      </c>
      <c r="AT173" s="415">
        <v>6.4095576923076925</v>
      </c>
      <c r="AU173" s="415">
        <v>4.7630769230769232</v>
      </c>
      <c r="AV173" s="415">
        <v>6.2393653846153851</v>
      </c>
      <c r="AW173" s="415">
        <v>5.0109230769230777</v>
      </c>
      <c r="AX173" s="415">
        <v>6.8239038461538462</v>
      </c>
      <c r="AY173" s="415">
        <v>6.1938461538461542</v>
      </c>
      <c r="AZ173" s="415">
        <v>5.9411538461538473</v>
      </c>
      <c r="BA173" s="415">
        <v>7.8923076923076927</v>
      </c>
      <c r="BB173" s="415">
        <v>7.4892692307692306</v>
      </c>
      <c r="BC173" s="415">
        <v>6.4338461538461527</v>
      </c>
      <c r="BD173" s="415">
        <v>6.493846153846154</v>
      </c>
      <c r="BE173" s="415">
        <v>8.2742307692307762</v>
      </c>
      <c r="BF173" s="415">
        <v>15.799117924528304</v>
      </c>
      <c r="BG173" s="415">
        <v>11.670339622641512</v>
      </c>
      <c r="BH173" s="415">
        <v>15.197221698113211</v>
      </c>
      <c r="BI173" s="415">
        <v>12.134037735849063</v>
      </c>
      <c r="BJ173" s="415">
        <v>16.429316037735855</v>
      </c>
      <c r="BK173" s="415">
        <v>14.827924528301894</v>
      </c>
      <c r="BL173" s="415">
        <v>14.1435283018868</v>
      </c>
      <c r="BM173" s="415">
        <v>18.684905660377371</v>
      </c>
      <c r="BN173" s="415">
        <v>17.63431132075473</v>
      </c>
      <c r="BO173" s="415">
        <v>15.067924528301898</v>
      </c>
      <c r="BP173" s="415">
        <v>15.127924528301898</v>
      </c>
      <c r="BQ173" s="415">
        <v>19.17475471698117</v>
      </c>
    </row>
    <row r="175" spans="3:69" ht="10.5">
      <c r="C175" s="404" t="s">
        <v>253</v>
      </c>
      <c r="D175" s="404"/>
      <c r="E175" s="296"/>
      <c r="F175" s="296"/>
      <c r="J175" s="414">
        <v>6.0166714285714278</v>
      </c>
      <c r="K175" s="414">
        <v>8.8521142857142863</v>
      </c>
      <c r="L175" s="414">
        <v>17.220128571428571</v>
      </c>
      <c r="M175" s="414">
        <v>18.257485714285714</v>
      </c>
      <c r="N175" s="414">
        <v>30.774928571428571</v>
      </c>
      <c r="O175" s="414">
        <v>33.195428571428572</v>
      </c>
      <c r="P175" s="414">
        <v>36.791599999999995</v>
      </c>
      <c r="Q175" s="414">
        <v>55.325714285714284</v>
      </c>
      <c r="R175" s="414">
        <v>58.506942857142853</v>
      </c>
      <c r="S175" s="414">
        <v>55.325714285714284</v>
      </c>
      <c r="T175" s="414">
        <v>60.858285714285714</v>
      </c>
      <c r="U175" s="414">
        <v>83.818457142857213</v>
      </c>
      <c r="V175" s="414">
        <v>65.922840277777766</v>
      </c>
      <c r="W175" s="414">
        <v>48.827792592592594</v>
      </c>
      <c r="X175" s="414">
        <v>63.755181944444445</v>
      </c>
      <c r="Y175" s="414">
        <v>51.040122222222216</v>
      </c>
      <c r="Z175" s="414">
        <v>69.289672685185181</v>
      </c>
      <c r="AA175" s="414">
        <v>62.698888888888888</v>
      </c>
      <c r="AB175" s="414">
        <v>59.959179629629631</v>
      </c>
      <c r="AC175" s="414">
        <v>79.413703703703703</v>
      </c>
      <c r="AD175" s="414">
        <v>75.137725000000003</v>
      </c>
      <c r="AE175" s="414">
        <v>64.363037037037031</v>
      </c>
      <c r="AF175" s="414">
        <v>64.779074074074089</v>
      </c>
      <c r="AG175" s="414">
        <v>82.30882777777785</v>
      </c>
      <c r="AH175" s="414">
        <v>53.524695833333332</v>
      </c>
      <c r="AI175" s="414">
        <v>39.631911111111116</v>
      </c>
      <c r="AJ175" s="414">
        <v>51.731479166666666</v>
      </c>
      <c r="AK175" s="414">
        <v>41.40134166666666</v>
      </c>
      <c r="AL175" s="414">
        <v>56.187059722222216</v>
      </c>
      <c r="AM175" s="414">
        <v>50.826999999999998</v>
      </c>
      <c r="AN175" s="414">
        <v>48.591338888888878</v>
      </c>
      <c r="AO175" s="414">
        <v>64.33819444444444</v>
      </c>
      <c r="AP175" s="414">
        <v>60.855991666666661</v>
      </c>
      <c r="AQ175" s="414">
        <v>52.1141111111111</v>
      </c>
      <c r="AR175" s="414">
        <v>52.435888888888883</v>
      </c>
      <c r="AS175" s="414">
        <v>66.606554166666726</v>
      </c>
      <c r="AT175" s="414">
        <v>53.410303846153838</v>
      </c>
      <c r="AU175" s="414">
        <v>39.621169230769219</v>
      </c>
      <c r="AV175" s="414">
        <v>51.812749999999987</v>
      </c>
      <c r="AW175" s="414">
        <v>41.54166923076923</v>
      </c>
      <c r="AX175" s="414">
        <v>56.478373076923063</v>
      </c>
      <c r="AY175" s="414">
        <v>51.180615384615379</v>
      </c>
      <c r="AZ175" s="414">
        <v>49.014446153846151</v>
      </c>
      <c r="BA175" s="414">
        <v>65.009615384615387</v>
      </c>
      <c r="BB175" s="414">
        <v>61.594946153846152</v>
      </c>
      <c r="BC175" s="414">
        <v>52.834769230769226</v>
      </c>
      <c r="BD175" s="414">
        <v>53.248307692307691</v>
      </c>
      <c r="BE175" s="414">
        <v>67.748080769230825</v>
      </c>
      <c r="BF175" s="414">
        <v>54.47398839285713</v>
      </c>
      <c r="BG175" s="414">
        <v>40.282552380952382</v>
      </c>
      <c r="BH175" s="414">
        <v>52.513433035714293</v>
      </c>
      <c r="BI175" s="414">
        <v>41.973957142857145</v>
      </c>
      <c r="BJ175" s="414">
        <v>56.892905654761911</v>
      </c>
      <c r="BK175" s="414">
        <v>51.401857142857139</v>
      </c>
      <c r="BL175" s="414">
        <v>49.080822619047623</v>
      </c>
      <c r="BM175" s="414">
        <v>64.907738095238102</v>
      </c>
      <c r="BN175" s="414">
        <v>61.321319642857155</v>
      </c>
      <c r="BO175" s="414">
        <v>52.45052380952383</v>
      </c>
      <c r="BP175" s="414">
        <v>52.712690476190495</v>
      </c>
      <c r="BQ175" s="414">
        <v>66.88075714285722</v>
      </c>
    </row>
    <row r="176" spans="3:69" ht="10.5">
      <c r="C176" s="404" t="s">
        <v>254</v>
      </c>
      <c r="D176" s="404"/>
      <c r="E176" s="296"/>
      <c r="F176" s="296"/>
      <c r="J176" s="414">
        <v>17.649047619047618</v>
      </c>
      <c r="K176" s="414">
        <v>17.649047619047618</v>
      </c>
      <c r="L176" s="414">
        <v>17.649047619047618</v>
      </c>
      <c r="M176" s="414">
        <v>17.649047619047618</v>
      </c>
      <c r="N176" s="414">
        <v>17.649047619047618</v>
      </c>
      <c r="O176" s="414">
        <v>17.649047619047618</v>
      </c>
      <c r="P176" s="414">
        <v>17.649047619047618</v>
      </c>
      <c r="Q176" s="414">
        <v>17.649047619047618</v>
      </c>
      <c r="R176" s="414">
        <v>17.649047619047618</v>
      </c>
      <c r="S176" s="414">
        <v>17.649047619047618</v>
      </c>
      <c r="T176" s="414">
        <v>17.649047619047618</v>
      </c>
      <c r="U176" s="414">
        <v>17.649047619047618</v>
      </c>
      <c r="V176" s="414">
        <v>14.596744444444445</v>
      </c>
      <c r="W176" s="414">
        <v>14.596744444444445</v>
      </c>
      <c r="X176" s="414">
        <v>14.596744444444445</v>
      </c>
      <c r="Y176" s="414">
        <v>14.596744444444445</v>
      </c>
      <c r="Z176" s="414">
        <v>14.596744444444445</v>
      </c>
      <c r="AA176" s="414">
        <v>14.596744444444445</v>
      </c>
      <c r="AB176" s="414">
        <v>14.596744444444445</v>
      </c>
      <c r="AC176" s="414">
        <v>14.596744444444445</v>
      </c>
      <c r="AD176" s="414">
        <v>14.596744444444445</v>
      </c>
      <c r="AE176" s="414">
        <v>14.596744444444445</v>
      </c>
      <c r="AF176" s="414">
        <v>14.596744444444445</v>
      </c>
      <c r="AG176" s="414">
        <v>14.596744444444445</v>
      </c>
      <c r="AH176" s="414">
        <v>12.494737354166665</v>
      </c>
      <c r="AI176" s="414">
        <v>12.494737354166665</v>
      </c>
      <c r="AJ176" s="414">
        <v>12.494737354166665</v>
      </c>
      <c r="AK176" s="414">
        <v>12.494737354166665</v>
      </c>
      <c r="AL176" s="414">
        <v>12.494737354166665</v>
      </c>
      <c r="AM176" s="414">
        <v>12.494737354166665</v>
      </c>
      <c r="AN176" s="414">
        <v>12.494737354166665</v>
      </c>
      <c r="AO176" s="414">
        <v>12.494737354166665</v>
      </c>
      <c r="AP176" s="414">
        <v>12.494737354166665</v>
      </c>
      <c r="AQ176" s="414">
        <v>12.494737354166665</v>
      </c>
      <c r="AR176" s="414">
        <v>12.494737354166665</v>
      </c>
      <c r="AS176" s="414">
        <v>12.494737354166665</v>
      </c>
      <c r="AT176" s="414">
        <v>12.093554257115384</v>
      </c>
      <c r="AU176" s="414">
        <v>12.093554257115384</v>
      </c>
      <c r="AV176" s="414">
        <v>12.093554257115384</v>
      </c>
      <c r="AW176" s="414">
        <v>12.093554257115384</v>
      </c>
      <c r="AX176" s="414">
        <v>12.093554257115384</v>
      </c>
      <c r="AY176" s="414">
        <v>12.093554257115384</v>
      </c>
      <c r="AZ176" s="414">
        <v>12.093554257115384</v>
      </c>
      <c r="BA176" s="414">
        <v>12.093554257115384</v>
      </c>
      <c r="BB176" s="414">
        <v>12.093554257115384</v>
      </c>
      <c r="BC176" s="414">
        <v>12.093554257115384</v>
      </c>
      <c r="BD176" s="414">
        <v>12.093554257115384</v>
      </c>
      <c r="BE176" s="414">
        <v>12.093554257115384</v>
      </c>
      <c r="BF176" s="414">
        <v>11.98589997375357</v>
      </c>
      <c r="BG176" s="414">
        <v>11.98589997375357</v>
      </c>
      <c r="BH176" s="414">
        <v>11.98589997375357</v>
      </c>
      <c r="BI176" s="414">
        <v>11.98589997375357</v>
      </c>
      <c r="BJ176" s="414">
        <v>11.98589997375357</v>
      </c>
      <c r="BK176" s="414">
        <v>11.98589997375357</v>
      </c>
      <c r="BL176" s="414">
        <v>11.98589997375357</v>
      </c>
      <c r="BM176" s="414">
        <v>11.98589997375357</v>
      </c>
      <c r="BN176" s="414">
        <v>11.98589997375357</v>
      </c>
      <c r="BO176" s="414">
        <v>11.98589997375357</v>
      </c>
      <c r="BP176" s="414">
        <v>11.98589997375357</v>
      </c>
      <c r="BQ176" s="414">
        <v>11.98589997375357</v>
      </c>
    </row>
    <row r="178" spans="3:69" ht="10.5">
      <c r="C178" s="404" t="s">
        <v>261</v>
      </c>
      <c r="D178" s="404"/>
      <c r="E178" s="296"/>
      <c r="F178" s="296"/>
      <c r="J178" s="414">
        <v>8.42334E-2</v>
      </c>
      <c r="K178" s="414">
        <v>6.1964800000000014E-2</v>
      </c>
      <c r="L178" s="414">
        <v>8.0360600000000004E-2</v>
      </c>
      <c r="M178" s="414">
        <v>6.3901200000000005E-2</v>
      </c>
      <c r="N178" s="414">
        <v>8.6169800000000005E-2</v>
      </c>
      <c r="O178" s="414">
        <v>7.7455999999999997E-2</v>
      </c>
      <c r="P178" s="414">
        <v>7.3583199999999988E-2</v>
      </c>
      <c r="Q178" s="414">
        <v>9.6820000000000017E-2</v>
      </c>
      <c r="R178" s="414">
        <v>9.1010799999999989E-2</v>
      </c>
      <c r="S178" s="414">
        <v>7.7456000000000011E-2</v>
      </c>
      <c r="T178" s="414">
        <v>7.7456000000000011E-2</v>
      </c>
      <c r="U178" s="414">
        <v>9.7788200000000089E-2</v>
      </c>
      <c r="V178" s="414">
        <v>9.821313731170335E-2</v>
      </c>
      <c r="W178" s="414">
        <v>7.2254214622383003E-2</v>
      </c>
      <c r="X178" s="414">
        <v>9.3711683406826715E-2</v>
      </c>
      <c r="Y178" s="414">
        <v>7.4523215444516538E-2</v>
      </c>
      <c r="Z178" s="414">
        <v>0.1005007339511147</v>
      </c>
      <c r="AA178" s="414">
        <v>9.0344220300992623E-2</v>
      </c>
      <c r="AB178" s="414">
        <v>8.5833086792852981E-2</v>
      </c>
      <c r="AC178" s="414">
        <v>0.11294616519174042</v>
      </c>
      <c r="AD178" s="414">
        <v>0.10617671926519077</v>
      </c>
      <c r="AE178" s="414">
        <v>9.0369318772750895E-2</v>
      </c>
      <c r="AF178" s="414">
        <v>9.0375393995762943E-2</v>
      </c>
      <c r="AG178" s="414">
        <v>0.11410650800985839</v>
      </c>
      <c r="AH178" s="414">
        <v>9.8263038323261678E-2</v>
      </c>
      <c r="AI178" s="414">
        <v>7.2266058856303508E-2</v>
      </c>
      <c r="AJ178" s="414">
        <v>9.3695230548637834E-2</v>
      </c>
      <c r="AK178" s="414">
        <v>7.4485172413793099E-2</v>
      </c>
      <c r="AL178" s="414">
        <v>0.10041622111351055</v>
      </c>
      <c r="AM178" s="414">
        <v>9.0238792720816682E-2</v>
      </c>
      <c r="AN178" s="414">
        <v>8.5705308542171899E-2</v>
      </c>
      <c r="AO178" s="414">
        <v>0.11274216316199376</v>
      </c>
      <c r="AP178" s="414">
        <v>0.10595167210736309</v>
      </c>
      <c r="AQ178" s="414">
        <v>9.0149824611984036E-2</v>
      </c>
      <c r="AR178" s="414">
        <v>9.0128291436892743E-2</v>
      </c>
      <c r="AS178" s="414">
        <v>0.11376012667235992</v>
      </c>
      <c r="AT178" s="414">
        <v>9.7982118161719742E-2</v>
      </c>
      <c r="AU178" s="414">
        <v>7.2072089552238802E-2</v>
      </c>
      <c r="AV178" s="414">
        <v>9.3459934785625073E-2</v>
      </c>
      <c r="AW178" s="414">
        <v>7.4310847628657931E-2</v>
      </c>
      <c r="AX178" s="414">
        <v>0.10019817813765181</v>
      </c>
      <c r="AY178" s="414">
        <v>9.005793178126692E-2</v>
      </c>
      <c r="AZ178" s="414">
        <v>8.5547701946744228E-2</v>
      </c>
      <c r="BA178" s="414">
        <v>0.11255327177483797</v>
      </c>
      <c r="BB178" s="414">
        <v>0.1057912934337429</v>
      </c>
      <c r="BC178" s="414">
        <v>9.0027787486892691E-2</v>
      </c>
      <c r="BD178" s="414">
        <v>9.0020547054488698E-2</v>
      </c>
      <c r="BE178" s="414">
        <v>0.11364194193548396</v>
      </c>
      <c r="BF178" s="414">
        <v>9.7906668770661009E-2</v>
      </c>
      <c r="BG178" s="414">
        <v>7.2035731164711639E-2</v>
      </c>
      <c r="BH178" s="414">
        <v>9.3437303402916796E-2</v>
      </c>
      <c r="BI178" s="414">
        <v>7.4312110609956572E-2</v>
      </c>
      <c r="BJ178" s="414">
        <v>0.10022553504954645</v>
      </c>
      <c r="BK178" s="414">
        <v>9.0105302698303358E-2</v>
      </c>
      <c r="BL178" s="414">
        <v>8.5614085618465174E-2</v>
      </c>
      <c r="BM178" s="414">
        <v>0.11266841626715159</v>
      </c>
      <c r="BN178" s="414">
        <v>0.10592534933218174</v>
      </c>
      <c r="BO178" s="414">
        <v>9.0163593574132825E-2</v>
      </c>
      <c r="BP178" s="414">
        <v>9.0177815341690171E-2</v>
      </c>
      <c r="BQ178" s="414">
        <v>0.11386727471725655</v>
      </c>
    </row>
    <row r="179" spans="3:69" ht="10.5">
      <c r="C179" s="404" t="s">
        <v>262</v>
      </c>
      <c r="D179" s="404"/>
      <c r="E179" s="296"/>
      <c r="F179" s="296"/>
      <c r="J179" s="414">
        <v>-0.21656005600000006</v>
      </c>
      <c r="K179" s="414">
        <v>-0.10350843200000003</v>
      </c>
      <c r="L179" s="414">
        <v>-5.4652607703703712E-2</v>
      </c>
      <c r="M179" s="414">
        <v>-3.9624563555555568E-2</v>
      </c>
      <c r="N179" s="414">
        <v>-1.8831298666666663E-2</v>
      </c>
      <c r="O179" s="414">
        <v>-1.3600447407407408E-2</v>
      </c>
      <c r="P179" s="414">
        <v>-9.0026816507936657E-3</v>
      </c>
      <c r="Q179" s="414">
        <v>4.0228666666666758E-3</v>
      </c>
      <c r="R179" s="414">
        <v>5.404286024691363E-3</v>
      </c>
      <c r="S179" s="414">
        <v>3.2460711111111187E-3</v>
      </c>
      <c r="T179" s="414">
        <v>5.5433236363636408E-3</v>
      </c>
      <c r="U179" s="414">
        <v>1.490665274074076E-2</v>
      </c>
      <c r="V179" s="414">
        <v>1.999824075070351E-2</v>
      </c>
      <c r="W179" s="414">
        <v>9.6119153567905211E-3</v>
      </c>
      <c r="X179" s="414">
        <v>1.8466522689041309E-2</v>
      </c>
      <c r="Y179" s="414">
        <v>1.0821989195327699E-2</v>
      </c>
      <c r="Z179" s="414">
        <v>2.1509772268331988E-2</v>
      </c>
      <c r="AA179" s="414">
        <v>1.7527138968940117E-2</v>
      </c>
      <c r="AB179" s="414">
        <v>1.5834121091140449E-2</v>
      </c>
      <c r="AC179" s="414">
        <v>2.6981420670037927E-2</v>
      </c>
      <c r="AD179" s="414">
        <v>2.4368219869681268E-2</v>
      </c>
      <c r="AE179" s="414">
        <v>1.8081673322932916E-2</v>
      </c>
      <c r="AF179" s="414">
        <v>1.8215901410634013E-2</v>
      </c>
      <c r="AG179" s="414">
        <v>2.7987046873074583E-2</v>
      </c>
      <c r="AH179" s="414">
        <v>1.9109761795303298E-2</v>
      </c>
      <c r="AI179" s="414">
        <v>8.689516331104697E-3</v>
      </c>
      <c r="AJ179" s="414">
        <v>1.751760872009659E-2</v>
      </c>
      <c r="AK179" s="414">
        <v>9.8565418253373348E-3</v>
      </c>
      <c r="AL179" s="414">
        <v>2.0497462324074761E-2</v>
      </c>
      <c r="AM179" s="414">
        <v>1.6498264917147506E-2</v>
      </c>
      <c r="AN179" s="414">
        <v>1.4786654247813611E-2</v>
      </c>
      <c r="AO179" s="414">
        <v>2.5854232852657713E-2</v>
      </c>
      <c r="AP179" s="414">
        <v>2.3223865966630394E-2</v>
      </c>
      <c r="AQ179" s="414">
        <v>1.6949779526452356E-2</v>
      </c>
      <c r="AR179" s="414">
        <v>1.705906074267708E-2</v>
      </c>
      <c r="AS179" s="414">
        <v>2.6725200921577045E-2</v>
      </c>
      <c r="AT179" s="414">
        <v>1.9610543380462388E-2</v>
      </c>
      <c r="AU179" s="414">
        <v>9.3238438421291998E-3</v>
      </c>
      <c r="AV179" s="414">
        <v>1.8150362001075341E-2</v>
      </c>
      <c r="AW179" s="414">
        <v>1.0577254333329511E-2</v>
      </c>
      <c r="AX179" s="414">
        <v>2.1224856208217714E-2</v>
      </c>
      <c r="AY179" s="414">
        <v>1.7289551596067959E-2</v>
      </c>
      <c r="AZ179" s="414">
        <v>1.5629146573070036E-2</v>
      </c>
      <c r="BA179" s="414">
        <v>2.6732384603358347E-2</v>
      </c>
      <c r="BB179" s="414">
        <v>2.4155805111870782E-2</v>
      </c>
      <c r="BC179" s="414">
        <v>1.7926371442469852E-2</v>
      </c>
      <c r="BD179" s="414">
        <v>1.8079330771825827E-2</v>
      </c>
      <c r="BE179" s="414">
        <v>2.7812898695709708E-2</v>
      </c>
      <c r="BF179" s="414">
        <v>2.0293586422479845E-2</v>
      </c>
      <c r="BG179" s="414">
        <v>9.8956565598158543E-3</v>
      </c>
      <c r="BH179" s="414">
        <v>1.8662754355251179E-2</v>
      </c>
      <c r="BI179" s="414">
        <v>1.1000869358517684E-2</v>
      </c>
      <c r="BJ179" s="414">
        <v>2.1591403293330466E-2</v>
      </c>
      <c r="BK179" s="414">
        <v>1.7578301424992799E-2</v>
      </c>
      <c r="BL179" s="414">
        <v>1.5845947137590306E-2</v>
      </c>
      <c r="BM179" s="414">
        <v>2.6890074020173377E-2</v>
      </c>
      <c r="BN179" s="414">
        <v>2.4243247414257693E-2</v>
      </c>
      <c r="BO179" s="414">
        <v>1.7944845963045755E-2</v>
      </c>
      <c r="BP179" s="414">
        <v>1.8034275245852577E-2</v>
      </c>
      <c r="BQ179" s="414">
        <v>2.7705917150760706E-2</v>
      </c>
    </row>
  </sheetData>
  <mergeCells count="1">
    <mergeCell ref="B7:F7"/>
  </mergeCells>
  <hyperlinks>
    <hyperlink ref="B7:F7" location="Contents!A1" display="Go to Table of Contents"/>
  </hyperlinks>
  <pageMargins left="0.3" right="0.3" top="0.2" bottom="0.3" header="0" footer="0.2"/>
  <pageSetup scale="75" fitToWidth="5" fitToHeight="2" orientation="landscape" horizontalDpi="360" verticalDpi="360" r:id="rId1"/>
  <headerFooter>
    <oddFooter>&amp;L&amp;12Built with finmodelslab.com template&amp;C&amp;12Outputs&amp;R&amp;D</oddFooter>
  </headerFooter>
  <colBreaks count="4" manualBreakCount="4">
    <brk id="21" min="4" max="129" man="1"/>
    <brk id="33" min="4" max="129" man="1"/>
    <brk id="45" min="4" max="129" man="1"/>
    <brk id="57" min="4" max="129"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sheetPr>
  <dimension ref="A1:BQ483"/>
  <sheetViews>
    <sheetView showGridLines="0" zoomScaleNormal="100" workbookViewId="0">
      <pane xSplit="9" ySplit="15" topLeftCell="J16" activePane="bottomRight" state="frozen"/>
      <selection pane="topRight" activeCell="K1" sqref="K1"/>
      <selection pane="bottomLeft" activeCell="A12" sqref="A12"/>
      <selection pane="bottomRight" sqref="A1:XFD3"/>
    </sheetView>
  </sheetViews>
  <sheetFormatPr defaultColWidth="11.6640625" defaultRowHeight="10.5" customHeight="1" outlineLevelRow="1"/>
  <cols>
    <col min="1" max="5" width="3.83203125" customWidth="1"/>
    <col min="7" max="9" width="5.6640625" customWidth="1"/>
    <col min="10" max="69" width="16.5" customWidth="1"/>
  </cols>
  <sheetData>
    <row r="1" spans="1:69" s="767" customFormat="1" ht="39" customHeight="1"/>
    <row r="2" spans="1:69" s="769" customFormat="1" ht="30" customHeight="1">
      <c r="A2" s="768"/>
      <c r="C2" s="770"/>
      <c r="D2" s="771"/>
      <c r="E2" s="771"/>
      <c r="F2" s="771"/>
      <c r="G2" s="771"/>
      <c r="H2" s="771"/>
    </row>
    <row r="3" spans="1:69" s="772" customFormat="1" ht="45" customHeight="1">
      <c r="B3" s="773"/>
      <c r="C3" s="773"/>
      <c r="D3" s="774"/>
      <c r="E3" s="774"/>
      <c r="F3" s="774"/>
      <c r="G3" s="774"/>
      <c r="H3" s="774"/>
      <c r="I3" s="775"/>
    </row>
    <row r="5" spans="1:69" ht="18">
      <c r="B5" s="1" t="s">
        <v>77</v>
      </c>
    </row>
    <row r="6" spans="1:69" ht="15">
      <c r="B6" s="2" t="s">
        <v>188</v>
      </c>
    </row>
    <row r="7" spans="1:69">
      <c r="B7" s="1332" t="s">
        <v>0</v>
      </c>
      <c r="C7" s="1332"/>
      <c r="D7" s="1332"/>
      <c r="E7" s="1332"/>
      <c r="F7" s="1332"/>
    </row>
    <row r="8" spans="1:69" ht="12.75">
      <c r="A8" s="3"/>
      <c r="B8" s="6"/>
      <c r="C8" s="6"/>
      <c r="D8" s="6"/>
      <c r="E8" s="7"/>
      <c r="F8" s="8"/>
    </row>
    <row r="10" spans="1:69">
      <c r="A10" s="10"/>
      <c r="B10" s="70" t="s">
        <v>93</v>
      </c>
      <c r="C10" s="10"/>
      <c r="D10" s="10"/>
      <c r="E10" s="10"/>
      <c r="F10" s="10"/>
      <c r="G10" s="10"/>
      <c r="H10" s="10"/>
      <c r="J10" s="10">
        <v>2020</v>
      </c>
      <c r="K10" s="10">
        <v>2020</v>
      </c>
      <c r="L10" s="10">
        <v>2020</v>
      </c>
      <c r="M10" s="10">
        <v>2020</v>
      </c>
      <c r="N10" s="10">
        <v>2020</v>
      </c>
      <c r="O10" s="10">
        <v>2020</v>
      </c>
      <c r="P10" s="10">
        <v>2020</v>
      </c>
      <c r="Q10" s="10">
        <v>2020</v>
      </c>
      <c r="R10" s="10">
        <v>2020</v>
      </c>
      <c r="S10" s="10">
        <v>2020</v>
      </c>
      <c r="T10" s="10">
        <v>2020</v>
      </c>
      <c r="U10" s="10">
        <v>2020</v>
      </c>
      <c r="V10" s="10">
        <v>2021</v>
      </c>
      <c r="W10" s="10">
        <v>2021</v>
      </c>
      <c r="X10" s="10">
        <v>2021</v>
      </c>
      <c r="Y10" s="10">
        <v>2021</v>
      </c>
      <c r="Z10" s="10">
        <v>2021</v>
      </c>
      <c r="AA10" s="10">
        <v>2021</v>
      </c>
      <c r="AB10" s="10">
        <v>2021</v>
      </c>
      <c r="AC10" s="10">
        <v>2021</v>
      </c>
      <c r="AD10" s="10">
        <v>2021</v>
      </c>
      <c r="AE10" s="10">
        <v>2021</v>
      </c>
      <c r="AF10" s="10">
        <v>2021</v>
      </c>
      <c r="AG10" s="10">
        <v>2021</v>
      </c>
      <c r="AH10" s="10">
        <v>2022</v>
      </c>
      <c r="AI10" s="10">
        <v>2022</v>
      </c>
      <c r="AJ10" s="10">
        <v>2022</v>
      </c>
      <c r="AK10" s="10">
        <v>2022</v>
      </c>
      <c r="AL10" s="10">
        <v>2022</v>
      </c>
      <c r="AM10" s="10">
        <v>2022</v>
      </c>
      <c r="AN10" s="10">
        <v>2022</v>
      </c>
      <c r="AO10" s="10">
        <v>2022</v>
      </c>
      <c r="AP10" s="10">
        <v>2022</v>
      </c>
      <c r="AQ10" s="10">
        <v>2022</v>
      </c>
      <c r="AR10" s="10">
        <v>2022</v>
      </c>
      <c r="AS10" s="10">
        <v>2022</v>
      </c>
      <c r="AT10" s="10">
        <v>2023</v>
      </c>
      <c r="AU10" s="10">
        <v>2023</v>
      </c>
      <c r="AV10" s="10">
        <v>2023</v>
      </c>
      <c r="AW10" s="10">
        <v>2023</v>
      </c>
      <c r="AX10" s="10">
        <v>2023</v>
      </c>
      <c r="AY10" s="10">
        <v>2023</v>
      </c>
      <c r="AZ10" s="10">
        <v>2023</v>
      </c>
      <c r="BA10" s="10">
        <v>2023</v>
      </c>
      <c r="BB10" s="10">
        <v>2023</v>
      </c>
      <c r="BC10" s="10">
        <v>2023</v>
      </c>
      <c r="BD10" s="10">
        <v>2023</v>
      </c>
      <c r="BE10" s="10">
        <v>2023</v>
      </c>
      <c r="BF10" s="10">
        <v>2024</v>
      </c>
      <c r="BG10" s="10">
        <v>2024</v>
      </c>
      <c r="BH10" s="10">
        <v>2024</v>
      </c>
      <c r="BI10" s="10">
        <v>2024</v>
      </c>
      <c r="BJ10" s="10">
        <v>2024</v>
      </c>
      <c r="BK10" s="10">
        <v>2024</v>
      </c>
      <c r="BL10" s="10">
        <v>2024</v>
      </c>
      <c r="BM10" s="10">
        <v>2024</v>
      </c>
      <c r="BN10" s="10">
        <v>2024</v>
      </c>
      <c r="BO10" s="10">
        <v>2024</v>
      </c>
      <c r="BP10" s="10">
        <v>2024</v>
      </c>
      <c r="BQ10" s="10">
        <v>2024</v>
      </c>
    </row>
    <row r="11" spans="1:69">
      <c r="B11" s="70" t="s">
        <v>139</v>
      </c>
      <c r="J11" s="47">
        <v>43861</v>
      </c>
      <c r="K11" s="47">
        <v>43890</v>
      </c>
      <c r="L11" s="47">
        <v>43921</v>
      </c>
      <c r="M11" s="47">
        <v>43951</v>
      </c>
      <c r="N11" s="47">
        <v>43982</v>
      </c>
      <c r="O11" s="47">
        <v>44012</v>
      </c>
      <c r="P11" s="47">
        <v>44043</v>
      </c>
      <c r="Q11" s="47">
        <v>44074</v>
      </c>
      <c r="R11" s="47">
        <v>44104</v>
      </c>
      <c r="S11" s="47">
        <v>44135</v>
      </c>
      <c r="T11" s="47">
        <v>44165</v>
      </c>
      <c r="U11" s="47">
        <v>44196</v>
      </c>
      <c r="V11" s="47">
        <v>44227</v>
      </c>
      <c r="W11" s="47">
        <v>44255</v>
      </c>
      <c r="X11" s="47">
        <v>44286</v>
      </c>
      <c r="Y11" s="47">
        <v>44316</v>
      </c>
      <c r="Z11" s="47">
        <v>44347</v>
      </c>
      <c r="AA11" s="47">
        <v>44377</v>
      </c>
      <c r="AB11" s="47">
        <v>44408</v>
      </c>
      <c r="AC11" s="47">
        <v>44439</v>
      </c>
      <c r="AD11" s="47">
        <v>44469</v>
      </c>
      <c r="AE11" s="47">
        <v>44500</v>
      </c>
      <c r="AF11" s="47">
        <v>44530</v>
      </c>
      <c r="AG11" s="47">
        <v>44561</v>
      </c>
      <c r="AH11" s="47">
        <v>44592</v>
      </c>
      <c r="AI11" s="47">
        <v>44620</v>
      </c>
      <c r="AJ11" s="47">
        <v>44651</v>
      </c>
      <c r="AK11" s="47">
        <v>44681</v>
      </c>
      <c r="AL11" s="47">
        <v>44712</v>
      </c>
      <c r="AM11" s="47">
        <v>44742</v>
      </c>
      <c r="AN11" s="47">
        <v>44773</v>
      </c>
      <c r="AO11" s="47">
        <v>44804</v>
      </c>
      <c r="AP11" s="47">
        <v>44834</v>
      </c>
      <c r="AQ11" s="47">
        <v>44865</v>
      </c>
      <c r="AR11" s="47">
        <v>44895</v>
      </c>
      <c r="AS11" s="47">
        <v>44926</v>
      </c>
      <c r="AT11" s="47">
        <v>44957</v>
      </c>
      <c r="AU11" s="47">
        <v>44985</v>
      </c>
      <c r="AV11" s="47">
        <v>45016</v>
      </c>
      <c r="AW11" s="47">
        <v>45046</v>
      </c>
      <c r="AX11" s="47">
        <v>45077</v>
      </c>
      <c r="AY11" s="47">
        <v>45107</v>
      </c>
      <c r="AZ11" s="47">
        <v>45138</v>
      </c>
      <c r="BA11" s="47">
        <v>45169</v>
      </c>
      <c r="BB11" s="47">
        <v>45199</v>
      </c>
      <c r="BC11" s="47">
        <v>45230</v>
      </c>
      <c r="BD11" s="47">
        <v>45260</v>
      </c>
      <c r="BE11" s="47">
        <v>45291</v>
      </c>
      <c r="BF11" s="47">
        <v>45322</v>
      </c>
      <c r="BG11" s="47">
        <v>45351</v>
      </c>
      <c r="BH11" s="47">
        <v>45382</v>
      </c>
      <c r="BI11" s="47">
        <v>45412</v>
      </c>
      <c r="BJ11" s="47">
        <v>45443</v>
      </c>
      <c r="BK11" s="47">
        <v>45473</v>
      </c>
      <c r="BL11" s="47">
        <v>45504</v>
      </c>
      <c r="BM11" s="47">
        <v>45535</v>
      </c>
      <c r="BN11" s="47">
        <v>45565</v>
      </c>
      <c r="BO11" s="47">
        <v>45596</v>
      </c>
      <c r="BP11" s="47">
        <v>45626</v>
      </c>
      <c r="BQ11" s="47">
        <v>45657</v>
      </c>
    </row>
    <row r="12" spans="1:69" hidden="1" outlineLevel="1">
      <c r="A12" s="32"/>
      <c r="B12" s="380" t="s">
        <v>32</v>
      </c>
      <c r="C12" s="32"/>
      <c r="D12" s="32"/>
      <c r="E12" s="32"/>
      <c r="F12" s="32"/>
      <c r="G12" s="32"/>
      <c r="H12" s="32"/>
      <c r="J12" s="381">
        <v>43831</v>
      </c>
      <c r="K12" s="381">
        <v>43862</v>
      </c>
      <c r="L12" s="381">
        <v>43891</v>
      </c>
      <c r="M12" s="381">
        <v>43922</v>
      </c>
      <c r="N12" s="381">
        <v>43952</v>
      </c>
      <c r="O12" s="381">
        <v>43983</v>
      </c>
      <c r="P12" s="381">
        <v>44013</v>
      </c>
      <c r="Q12" s="381">
        <v>44044</v>
      </c>
      <c r="R12" s="381">
        <v>44075</v>
      </c>
      <c r="S12" s="381">
        <v>44105</v>
      </c>
      <c r="T12" s="381">
        <v>44136</v>
      </c>
      <c r="U12" s="381">
        <v>44166</v>
      </c>
      <c r="V12" s="381">
        <v>44197</v>
      </c>
      <c r="W12" s="381">
        <v>44228</v>
      </c>
      <c r="X12" s="381">
        <v>44256</v>
      </c>
      <c r="Y12" s="381">
        <v>44287</v>
      </c>
      <c r="Z12" s="381">
        <v>44317</v>
      </c>
      <c r="AA12" s="381">
        <v>44348</v>
      </c>
      <c r="AB12" s="381">
        <v>44378</v>
      </c>
      <c r="AC12" s="381">
        <v>44409</v>
      </c>
      <c r="AD12" s="381">
        <v>44440</v>
      </c>
      <c r="AE12" s="381">
        <v>44470</v>
      </c>
      <c r="AF12" s="381">
        <v>44501</v>
      </c>
      <c r="AG12" s="381">
        <v>44531</v>
      </c>
      <c r="AH12" s="381">
        <v>44562</v>
      </c>
      <c r="AI12" s="381">
        <v>44593</v>
      </c>
      <c r="AJ12" s="381">
        <v>44621</v>
      </c>
      <c r="AK12" s="381">
        <v>44652</v>
      </c>
      <c r="AL12" s="381">
        <v>44682</v>
      </c>
      <c r="AM12" s="381">
        <v>44713</v>
      </c>
      <c r="AN12" s="381">
        <v>44743</v>
      </c>
      <c r="AO12" s="381">
        <v>44774</v>
      </c>
      <c r="AP12" s="381">
        <v>44805</v>
      </c>
      <c r="AQ12" s="381">
        <v>44835</v>
      </c>
      <c r="AR12" s="381">
        <v>44866</v>
      </c>
      <c r="AS12" s="381">
        <v>44896</v>
      </c>
      <c r="AT12" s="381">
        <v>44927</v>
      </c>
      <c r="AU12" s="381">
        <v>44958</v>
      </c>
      <c r="AV12" s="381">
        <v>44986</v>
      </c>
      <c r="AW12" s="381">
        <v>45017</v>
      </c>
      <c r="AX12" s="381">
        <v>45047</v>
      </c>
      <c r="AY12" s="381">
        <v>45078</v>
      </c>
      <c r="AZ12" s="381">
        <v>45108</v>
      </c>
      <c r="BA12" s="381">
        <v>45139</v>
      </c>
      <c r="BB12" s="381">
        <v>45170</v>
      </c>
      <c r="BC12" s="381">
        <v>45200</v>
      </c>
      <c r="BD12" s="381">
        <v>45231</v>
      </c>
      <c r="BE12" s="381">
        <v>45261</v>
      </c>
      <c r="BF12" s="381">
        <v>45292</v>
      </c>
      <c r="BG12" s="381">
        <v>45323</v>
      </c>
      <c r="BH12" s="381">
        <v>45352</v>
      </c>
      <c r="BI12" s="381">
        <v>45383</v>
      </c>
      <c r="BJ12" s="381">
        <v>45413</v>
      </c>
      <c r="BK12" s="381">
        <v>45444</v>
      </c>
      <c r="BL12" s="381">
        <v>45474</v>
      </c>
      <c r="BM12" s="381">
        <v>45505</v>
      </c>
      <c r="BN12" s="381">
        <v>45536</v>
      </c>
      <c r="BO12" s="381">
        <v>45566</v>
      </c>
      <c r="BP12" s="381">
        <v>45597</v>
      </c>
      <c r="BQ12" s="381">
        <v>45627</v>
      </c>
    </row>
    <row r="13" spans="1:69" hidden="1" outlineLevel="1">
      <c r="A13" s="32"/>
      <c r="B13" s="380" t="s">
        <v>33</v>
      </c>
      <c r="C13" s="32"/>
      <c r="D13" s="32"/>
      <c r="E13" s="32"/>
      <c r="F13" s="32"/>
      <c r="G13" s="32"/>
      <c r="H13" s="32"/>
      <c r="J13" s="382">
        <v>43861</v>
      </c>
      <c r="K13" s="382">
        <v>43890</v>
      </c>
      <c r="L13" s="382">
        <v>43921</v>
      </c>
      <c r="M13" s="382">
        <v>43951</v>
      </c>
      <c r="N13" s="382">
        <v>43982</v>
      </c>
      <c r="O13" s="382">
        <v>44012</v>
      </c>
      <c r="P13" s="382">
        <v>44043</v>
      </c>
      <c r="Q13" s="382">
        <v>44074</v>
      </c>
      <c r="R13" s="382">
        <v>44104</v>
      </c>
      <c r="S13" s="382">
        <v>44135</v>
      </c>
      <c r="T13" s="382">
        <v>44165</v>
      </c>
      <c r="U13" s="382">
        <v>44196</v>
      </c>
      <c r="V13" s="382">
        <v>44227</v>
      </c>
      <c r="W13" s="382">
        <v>44255</v>
      </c>
      <c r="X13" s="382">
        <v>44286</v>
      </c>
      <c r="Y13" s="382">
        <v>44316</v>
      </c>
      <c r="Z13" s="382">
        <v>44347</v>
      </c>
      <c r="AA13" s="382">
        <v>44377</v>
      </c>
      <c r="AB13" s="382">
        <v>44408</v>
      </c>
      <c r="AC13" s="382">
        <v>44439</v>
      </c>
      <c r="AD13" s="382">
        <v>44469</v>
      </c>
      <c r="AE13" s="382">
        <v>44500</v>
      </c>
      <c r="AF13" s="382">
        <v>44530</v>
      </c>
      <c r="AG13" s="382">
        <v>44561</v>
      </c>
      <c r="AH13" s="382">
        <v>44592</v>
      </c>
      <c r="AI13" s="382">
        <v>44620</v>
      </c>
      <c r="AJ13" s="382">
        <v>44651</v>
      </c>
      <c r="AK13" s="382">
        <v>44681</v>
      </c>
      <c r="AL13" s="382">
        <v>44712</v>
      </c>
      <c r="AM13" s="382">
        <v>44742</v>
      </c>
      <c r="AN13" s="382">
        <v>44773</v>
      </c>
      <c r="AO13" s="382">
        <v>44804</v>
      </c>
      <c r="AP13" s="382">
        <v>44834</v>
      </c>
      <c r="AQ13" s="382">
        <v>44865</v>
      </c>
      <c r="AR13" s="382">
        <v>44895</v>
      </c>
      <c r="AS13" s="382">
        <v>44926</v>
      </c>
      <c r="AT13" s="382">
        <v>44957</v>
      </c>
      <c r="AU13" s="382">
        <v>44985</v>
      </c>
      <c r="AV13" s="382">
        <v>45016</v>
      </c>
      <c r="AW13" s="382">
        <v>45046</v>
      </c>
      <c r="AX13" s="382">
        <v>45077</v>
      </c>
      <c r="AY13" s="382">
        <v>45107</v>
      </c>
      <c r="AZ13" s="382">
        <v>45138</v>
      </c>
      <c r="BA13" s="382">
        <v>45169</v>
      </c>
      <c r="BB13" s="382">
        <v>45199</v>
      </c>
      <c r="BC13" s="382">
        <v>45230</v>
      </c>
      <c r="BD13" s="382">
        <v>45260</v>
      </c>
      <c r="BE13" s="382">
        <v>45291</v>
      </c>
      <c r="BF13" s="382">
        <v>45322</v>
      </c>
      <c r="BG13" s="382">
        <v>45351</v>
      </c>
      <c r="BH13" s="382">
        <v>45382</v>
      </c>
      <c r="BI13" s="382">
        <v>45412</v>
      </c>
      <c r="BJ13" s="382">
        <v>45443</v>
      </c>
      <c r="BK13" s="382">
        <v>45473</v>
      </c>
      <c r="BL13" s="382">
        <v>45504</v>
      </c>
      <c r="BM13" s="382">
        <v>45535</v>
      </c>
      <c r="BN13" s="382">
        <v>45565</v>
      </c>
      <c r="BO13" s="382">
        <v>45596</v>
      </c>
      <c r="BP13" s="382">
        <v>45626</v>
      </c>
      <c r="BQ13" s="382">
        <v>45657</v>
      </c>
    </row>
    <row r="14" spans="1:69" hidden="1" outlineLevel="1">
      <c r="A14" s="32"/>
      <c r="B14" s="380" t="s">
        <v>34</v>
      </c>
      <c r="C14" s="32"/>
      <c r="D14" s="32"/>
      <c r="E14" s="32"/>
      <c r="F14" s="32"/>
      <c r="G14" s="32"/>
      <c r="H14" s="32"/>
      <c r="J14" s="343">
        <v>1</v>
      </c>
      <c r="K14" s="343">
        <v>2</v>
      </c>
      <c r="L14" s="343">
        <v>3</v>
      </c>
      <c r="M14" s="343">
        <v>4</v>
      </c>
      <c r="N14" s="343">
        <v>5</v>
      </c>
      <c r="O14" s="343">
        <v>6</v>
      </c>
      <c r="P14" s="343">
        <v>7</v>
      </c>
      <c r="Q14" s="343">
        <v>8</v>
      </c>
      <c r="R14" s="343">
        <v>9</v>
      </c>
      <c r="S14" s="343">
        <v>10</v>
      </c>
      <c r="T14" s="343">
        <v>11</v>
      </c>
      <c r="U14" s="343">
        <v>12</v>
      </c>
      <c r="V14" s="343">
        <v>13</v>
      </c>
      <c r="W14" s="343">
        <v>14</v>
      </c>
      <c r="X14" s="343">
        <v>15</v>
      </c>
      <c r="Y14" s="343">
        <v>16</v>
      </c>
      <c r="Z14" s="343">
        <v>17</v>
      </c>
      <c r="AA14" s="343">
        <v>18</v>
      </c>
      <c r="AB14" s="343">
        <v>19</v>
      </c>
      <c r="AC14" s="343">
        <v>20</v>
      </c>
      <c r="AD14" s="343">
        <v>21</v>
      </c>
      <c r="AE14" s="343">
        <v>22</v>
      </c>
      <c r="AF14" s="343">
        <v>23</v>
      </c>
      <c r="AG14" s="343">
        <v>24</v>
      </c>
      <c r="AH14" s="343">
        <v>25</v>
      </c>
      <c r="AI14" s="343">
        <v>26</v>
      </c>
      <c r="AJ14" s="343">
        <v>27</v>
      </c>
      <c r="AK14" s="343">
        <v>28</v>
      </c>
      <c r="AL14" s="343">
        <v>29</v>
      </c>
      <c r="AM14" s="343">
        <v>30</v>
      </c>
      <c r="AN14" s="343">
        <v>31</v>
      </c>
      <c r="AO14" s="343">
        <v>32</v>
      </c>
      <c r="AP14" s="343">
        <v>33</v>
      </c>
      <c r="AQ14" s="343">
        <v>34</v>
      </c>
      <c r="AR14" s="343">
        <v>35</v>
      </c>
      <c r="AS14" s="343">
        <v>36</v>
      </c>
      <c r="AT14" s="343">
        <v>37</v>
      </c>
      <c r="AU14" s="343">
        <v>38</v>
      </c>
      <c r="AV14" s="343">
        <v>39</v>
      </c>
      <c r="AW14" s="343">
        <v>40</v>
      </c>
      <c r="AX14" s="343">
        <v>41</v>
      </c>
      <c r="AY14" s="343">
        <v>42</v>
      </c>
      <c r="AZ14" s="343">
        <v>43</v>
      </c>
      <c r="BA14" s="343">
        <v>44</v>
      </c>
      <c r="BB14" s="343">
        <v>45</v>
      </c>
      <c r="BC14" s="343">
        <v>46</v>
      </c>
      <c r="BD14" s="343">
        <v>47</v>
      </c>
      <c r="BE14" s="343">
        <v>48</v>
      </c>
      <c r="BF14" s="343">
        <v>49</v>
      </c>
      <c r="BG14" s="343">
        <v>50</v>
      </c>
      <c r="BH14" s="343">
        <v>51</v>
      </c>
      <c r="BI14" s="343">
        <v>52</v>
      </c>
      <c r="BJ14" s="343">
        <v>53</v>
      </c>
      <c r="BK14" s="343">
        <v>54</v>
      </c>
      <c r="BL14" s="343">
        <v>55</v>
      </c>
      <c r="BM14" s="343">
        <v>56</v>
      </c>
      <c r="BN14" s="343">
        <v>57</v>
      </c>
      <c r="BO14" s="343">
        <v>58</v>
      </c>
      <c r="BP14" s="343">
        <v>59</v>
      </c>
      <c r="BQ14" s="343">
        <v>60</v>
      </c>
    </row>
    <row r="15" spans="1:69" hidden="1" outlineLevel="1">
      <c r="A15" s="32"/>
      <c r="B15" s="380" t="s">
        <v>94</v>
      </c>
      <c r="C15" s="32"/>
      <c r="D15" s="32"/>
      <c r="E15" s="32"/>
      <c r="F15" s="32"/>
      <c r="G15" s="32"/>
      <c r="H15" s="32"/>
      <c r="J15" s="32">
        <v>2020</v>
      </c>
      <c r="K15" s="32">
        <v>2020</v>
      </c>
      <c r="L15" s="32">
        <v>2020</v>
      </c>
      <c r="M15" s="32">
        <v>2020</v>
      </c>
      <c r="N15" s="32">
        <v>2020</v>
      </c>
      <c r="O15" s="32">
        <v>2020</v>
      </c>
      <c r="P15" s="32">
        <v>2020</v>
      </c>
      <c r="Q15" s="32">
        <v>2020</v>
      </c>
      <c r="R15" s="32">
        <v>2020</v>
      </c>
      <c r="S15" s="32">
        <v>2020</v>
      </c>
      <c r="T15" s="32">
        <v>2020</v>
      </c>
      <c r="U15" s="32">
        <v>2020</v>
      </c>
      <c r="V15" s="32">
        <v>2021</v>
      </c>
      <c r="W15" s="32">
        <v>2021</v>
      </c>
      <c r="X15" s="32">
        <v>2021</v>
      </c>
      <c r="Y15" s="32">
        <v>2021</v>
      </c>
      <c r="Z15" s="32">
        <v>2021</v>
      </c>
      <c r="AA15" s="32">
        <v>2021</v>
      </c>
      <c r="AB15" s="32">
        <v>2021</v>
      </c>
      <c r="AC15" s="32">
        <v>2021</v>
      </c>
      <c r="AD15" s="32">
        <v>2021</v>
      </c>
      <c r="AE15" s="32">
        <v>2021</v>
      </c>
      <c r="AF15" s="32">
        <v>2021</v>
      </c>
      <c r="AG15" s="32">
        <v>2021</v>
      </c>
      <c r="AH15" s="32">
        <v>2022</v>
      </c>
      <c r="AI15" s="32">
        <v>2022</v>
      </c>
      <c r="AJ15" s="32">
        <v>2022</v>
      </c>
      <c r="AK15" s="32">
        <v>2022</v>
      </c>
      <c r="AL15" s="32">
        <v>2022</v>
      </c>
      <c r="AM15" s="32">
        <v>2022</v>
      </c>
      <c r="AN15" s="32">
        <v>2022</v>
      </c>
      <c r="AO15" s="32">
        <v>2022</v>
      </c>
      <c r="AP15" s="32">
        <v>2022</v>
      </c>
      <c r="AQ15" s="32">
        <v>2022</v>
      </c>
      <c r="AR15" s="32">
        <v>2022</v>
      </c>
      <c r="AS15" s="32">
        <v>2022</v>
      </c>
      <c r="AT15" s="32">
        <v>2023</v>
      </c>
      <c r="AU15" s="32">
        <v>2023</v>
      </c>
      <c r="AV15" s="32">
        <v>2023</v>
      </c>
      <c r="AW15" s="32">
        <v>2023</v>
      </c>
      <c r="AX15" s="32">
        <v>2023</v>
      </c>
      <c r="AY15" s="32">
        <v>2023</v>
      </c>
      <c r="AZ15" s="32">
        <v>2023</v>
      </c>
      <c r="BA15" s="32">
        <v>2023</v>
      </c>
      <c r="BB15" s="32">
        <v>2023</v>
      </c>
      <c r="BC15" s="32">
        <v>2023</v>
      </c>
      <c r="BD15" s="32">
        <v>2023</v>
      </c>
      <c r="BE15" s="32">
        <v>2023</v>
      </c>
      <c r="BF15" s="32">
        <v>2024</v>
      </c>
      <c r="BG15" s="32">
        <v>2024</v>
      </c>
      <c r="BH15" s="32">
        <v>2024</v>
      </c>
      <c r="BI15" s="32">
        <v>2024</v>
      </c>
      <c r="BJ15" s="32">
        <v>2024</v>
      </c>
      <c r="BK15" s="32">
        <v>2024</v>
      </c>
      <c r="BL15" s="32">
        <v>2024</v>
      </c>
      <c r="BM15" s="32">
        <v>2024</v>
      </c>
      <c r="BN15" s="32">
        <v>2024</v>
      </c>
      <c r="BO15" s="32">
        <v>2024</v>
      </c>
      <c r="BP15" s="32">
        <v>2024</v>
      </c>
      <c r="BQ15" s="32">
        <v>2024</v>
      </c>
    </row>
    <row r="16" spans="1:69" hidden="1" collapsed="1">
      <c r="A16" s="10"/>
      <c r="B16" s="11"/>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row>
    <row r="17" spans="1:69" ht="9" customHeight="1">
      <c r="A17" s="10"/>
      <c r="B17" s="11"/>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row>
    <row r="18" spans="1:69" ht="9" customHeight="1">
      <c r="A18" s="10"/>
      <c r="B18" s="11"/>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row>
    <row r="19" spans="1:69" ht="12.75">
      <c r="B19" s="75" t="s">
        <v>331</v>
      </c>
      <c r="C19" s="68"/>
      <c r="D19" s="68"/>
      <c r="E19" s="68"/>
      <c r="F19" s="68"/>
      <c r="G19" s="68"/>
      <c r="H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row>
    <row r="20" spans="1:69">
      <c r="B20" s="68"/>
      <c r="C20" s="68"/>
      <c r="D20" s="68"/>
      <c r="E20" s="68"/>
      <c r="F20" s="68"/>
      <c r="G20" s="68"/>
      <c r="H20" s="68"/>
      <c r="J20" s="68"/>
      <c r="K20" s="68"/>
      <c r="L20" s="68"/>
      <c r="M20" s="68"/>
      <c r="N20" s="68"/>
      <c r="O20" s="68"/>
      <c r="P20" s="68"/>
      <c r="Q20" s="68"/>
      <c r="R20" s="68"/>
      <c r="S20" s="68"/>
      <c r="T20" s="68"/>
      <c r="U20" s="68"/>
      <c r="V20" s="68"/>
      <c r="W20" s="68"/>
      <c r="X20" s="68"/>
      <c r="Y20" s="68"/>
      <c r="Z20" s="68"/>
      <c r="AA20" s="68"/>
      <c r="AB20" s="68"/>
      <c r="AC20" s="68"/>
      <c r="AD20" s="68"/>
      <c r="AE20" s="68"/>
      <c r="AF20" s="68"/>
      <c r="AG20" s="68"/>
      <c r="AH20" s="68"/>
      <c r="AI20" s="68"/>
      <c r="AJ20" s="68"/>
      <c r="AK20" s="68"/>
      <c r="AL20" s="68"/>
      <c r="AM20" s="68"/>
      <c r="AN20" s="68"/>
      <c r="AO20" s="68"/>
      <c r="AP20" s="68"/>
      <c r="AQ20" s="68"/>
      <c r="AR20" s="68"/>
      <c r="AS20" s="68"/>
      <c r="AT20" s="68"/>
      <c r="AU20" s="68"/>
      <c r="AV20" s="68"/>
      <c r="AW20" s="68"/>
      <c r="AX20" s="68"/>
      <c r="AY20" s="68"/>
      <c r="AZ20" s="68"/>
      <c r="BA20" s="68"/>
      <c r="BB20" s="68"/>
      <c r="BC20" s="68"/>
      <c r="BD20" s="68"/>
      <c r="BE20" s="68"/>
      <c r="BF20" s="68"/>
      <c r="BG20" s="68"/>
      <c r="BH20" s="68"/>
      <c r="BI20" s="68"/>
      <c r="BJ20" s="68"/>
      <c r="BK20" s="68"/>
      <c r="BL20" s="68"/>
      <c r="BM20" s="68"/>
      <c r="BN20" s="68"/>
      <c r="BO20" s="68"/>
      <c r="BP20" s="68"/>
      <c r="BQ20" s="68"/>
    </row>
    <row r="21" spans="1:69" ht="12.75">
      <c r="B21" s="68"/>
      <c r="C21" s="75" t="s">
        <v>149</v>
      </c>
      <c r="D21" s="68"/>
      <c r="E21" s="68"/>
      <c r="F21" s="68"/>
      <c r="G21" s="68"/>
      <c r="H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row>
    <row r="22" spans="1:69" ht="4.1500000000000004" customHeight="1">
      <c r="B22" s="68"/>
      <c r="C22" s="68"/>
      <c r="D22" s="68"/>
      <c r="E22" s="68"/>
      <c r="F22" s="68"/>
      <c r="G22" s="68"/>
      <c r="H22" s="68"/>
      <c r="J22" s="68"/>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row>
    <row r="23" spans="1:69">
      <c r="B23" s="68"/>
      <c r="C23" s="68"/>
      <c r="D23" s="252" t="s">
        <v>78</v>
      </c>
      <c r="E23" s="68"/>
      <c r="F23" s="68"/>
      <c r="G23" s="68"/>
      <c r="H23" s="68"/>
      <c r="J23" s="69"/>
      <c r="K23" s="69"/>
      <c r="L23" s="69"/>
      <c r="M23" s="69"/>
      <c r="N23" s="69"/>
      <c r="O23" s="69"/>
      <c r="P23" s="69"/>
      <c r="Q23" s="69"/>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row>
    <row r="24" spans="1:69" ht="10.5" customHeight="1">
      <c r="B24" s="68"/>
      <c r="C24" s="68"/>
      <c r="D24" s="68"/>
      <c r="E24" s="68"/>
      <c r="F24" s="68"/>
      <c r="G24" s="68"/>
      <c r="H24" s="68"/>
      <c r="J24" s="68"/>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68"/>
      <c r="AJ24" s="68"/>
      <c r="AK24" s="68"/>
      <c r="AL24" s="68"/>
      <c r="AM24" s="68"/>
      <c r="AN24" s="68"/>
      <c r="AO24" s="68"/>
      <c r="AP24" s="68"/>
      <c r="AQ24" s="68"/>
      <c r="AR24" s="68"/>
      <c r="AS24" s="68"/>
      <c r="AT24" s="68"/>
      <c r="AU24" s="68"/>
      <c r="AV24" s="68"/>
      <c r="AW24" s="68"/>
      <c r="AX24" s="68"/>
      <c r="AY24" s="68"/>
      <c r="AZ24" s="68"/>
      <c r="BA24" s="68"/>
      <c r="BB24" s="68"/>
      <c r="BC24" s="68"/>
      <c r="BD24" s="68"/>
      <c r="BE24" s="68"/>
      <c r="BF24" s="68"/>
      <c r="BG24" s="68"/>
      <c r="BH24" s="68"/>
      <c r="BI24" s="68"/>
      <c r="BJ24" s="68"/>
      <c r="BK24" s="68"/>
      <c r="BL24" s="68"/>
      <c r="BM24" s="68"/>
      <c r="BN24" s="68"/>
      <c r="BO24" s="68"/>
      <c r="BP24" s="68"/>
      <c r="BQ24" s="68"/>
    </row>
    <row r="25" spans="1:69">
      <c r="B25" s="68"/>
      <c r="C25" s="68"/>
      <c r="D25" s="68"/>
      <c r="E25" s="73" t="s">
        <v>43</v>
      </c>
      <c r="F25" s="68"/>
      <c r="G25" s="68"/>
      <c r="H25" s="68"/>
      <c r="J25" s="281">
        <v>0</v>
      </c>
      <c r="K25" s="281">
        <v>250000</v>
      </c>
      <c r="L25" s="281">
        <v>243055.55555555556</v>
      </c>
      <c r="M25" s="281">
        <v>236111.11111111112</v>
      </c>
      <c r="N25" s="281">
        <v>229166.66666666669</v>
      </c>
      <c r="O25" s="281">
        <v>222222.22222222225</v>
      </c>
      <c r="P25" s="281">
        <v>215277.77777777781</v>
      </c>
      <c r="Q25" s="281">
        <v>208333.33333333337</v>
      </c>
      <c r="R25" s="281">
        <v>201388.88888888893</v>
      </c>
      <c r="S25" s="281">
        <v>194444.4444444445</v>
      </c>
      <c r="T25" s="281">
        <v>187500.00000000006</v>
      </c>
      <c r="U25" s="281">
        <v>180555.55555555562</v>
      </c>
      <c r="V25" s="281">
        <v>173611.11111111118</v>
      </c>
      <c r="W25" s="281">
        <v>166666.66666666674</v>
      </c>
      <c r="X25" s="281">
        <v>159722.22222222231</v>
      </c>
      <c r="Y25" s="281">
        <v>152777.77777777787</v>
      </c>
      <c r="Z25" s="281">
        <v>145833.33333333343</v>
      </c>
      <c r="AA25" s="281">
        <v>138888.88888888899</v>
      </c>
      <c r="AB25" s="281">
        <v>131944.44444444455</v>
      </c>
      <c r="AC25" s="281">
        <v>125000.00000000012</v>
      </c>
      <c r="AD25" s="281">
        <v>118055.55555555568</v>
      </c>
      <c r="AE25" s="281">
        <v>111111.11111111124</v>
      </c>
      <c r="AF25" s="281">
        <v>104166.6666666668</v>
      </c>
      <c r="AG25" s="281">
        <v>97222.222222222365</v>
      </c>
      <c r="AH25" s="281">
        <v>90277.777777777927</v>
      </c>
      <c r="AI25" s="281">
        <v>83333.333333333489</v>
      </c>
      <c r="AJ25" s="281">
        <v>76388.888888889051</v>
      </c>
      <c r="AK25" s="281">
        <v>69444.444444444613</v>
      </c>
      <c r="AL25" s="281">
        <v>62500.000000000167</v>
      </c>
      <c r="AM25" s="281">
        <v>55555.555555555722</v>
      </c>
      <c r="AN25" s="281">
        <v>48611.111111111277</v>
      </c>
      <c r="AO25" s="281">
        <v>41666.666666666832</v>
      </c>
      <c r="AP25" s="281">
        <v>34722.222222222386</v>
      </c>
      <c r="AQ25" s="281">
        <v>27777.777777777941</v>
      </c>
      <c r="AR25" s="281">
        <v>20833.333333333496</v>
      </c>
      <c r="AS25" s="281">
        <v>13888.888888889051</v>
      </c>
      <c r="AT25" s="281">
        <v>6944.4444444446062</v>
      </c>
      <c r="AU25" s="281">
        <v>1.6189005691558123E-10</v>
      </c>
      <c r="AV25" s="281">
        <v>1.6189005691558123E-10</v>
      </c>
      <c r="AW25" s="281">
        <v>1.6189005691558123E-10</v>
      </c>
      <c r="AX25" s="281">
        <v>1.6189005691558123E-10</v>
      </c>
      <c r="AY25" s="281">
        <v>1.6189005691558123E-10</v>
      </c>
      <c r="AZ25" s="281">
        <v>1.6189005691558123E-10</v>
      </c>
      <c r="BA25" s="281">
        <v>1.6189005691558123E-10</v>
      </c>
      <c r="BB25" s="281">
        <v>1.6189005691558123E-10</v>
      </c>
      <c r="BC25" s="281">
        <v>1.6189005691558123E-10</v>
      </c>
      <c r="BD25" s="281">
        <v>1.6189005691558123E-10</v>
      </c>
      <c r="BE25" s="281">
        <v>1.6189005691558123E-10</v>
      </c>
      <c r="BF25" s="281">
        <v>1.6189005691558123E-10</v>
      </c>
      <c r="BG25" s="281">
        <v>1.6189005691558123E-10</v>
      </c>
      <c r="BH25" s="281">
        <v>1.6189005691558123E-10</v>
      </c>
      <c r="BI25" s="281">
        <v>1.6189005691558123E-10</v>
      </c>
      <c r="BJ25" s="281">
        <v>1.6189005691558123E-10</v>
      </c>
      <c r="BK25" s="281">
        <v>1.6189005691558123E-10</v>
      </c>
      <c r="BL25" s="281">
        <v>1.6189005691558123E-10</v>
      </c>
      <c r="BM25" s="281">
        <v>1.6189005691558123E-10</v>
      </c>
      <c r="BN25" s="281">
        <v>1.6189005691558123E-10</v>
      </c>
      <c r="BO25" s="281">
        <v>1.6189005691558123E-10</v>
      </c>
      <c r="BP25" s="281">
        <v>1.6189005691558123E-10</v>
      </c>
      <c r="BQ25" s="281">
        <v>1.6189005691558123E-10</v>
      </c>
    </row>
    <row r="26" spans="1:69">
      <c r="B26" s="68"/>
      <c r="C26" s="68"/>
      <c r="D26" s="68"/>
      <c r="E26" s="74" t="s">
        <v>44</v>
      </c>
      <c r="F26" s="68"/>
      <c r="G26" s="68"/>
      <c r="H26" s="68"/>
      <c r="J26" s="281">
        <v>250000</v>
      </c>
      <c r="K26" s="281">
        <v>0</v>
      </c>
      <c r="L26" s="281">
        <v>0</v>
      </c>
      <c r="M26" s="281">
        <v>0</v>
      </c>
      <c r="N26" s="281">
        <v>0</v>
      </c>
      <c r="O26" s="281">
        <v>0</v>
      </c>
      <c r="P26" s="281">
        <v>0</v>
      </c>
      <c r="Q26" s="281">
        <v>0</v>
      </c>
      <c r="R26" s="281">
        <v>0</v>
      </c>
      <c r="S26" s="281">
        <v>0</v>
      </c>
      <c r="T26" s="281">
        <v>0</v>
      </c>
      <c r="U26" s="281">
        <v>0</v>
      </c>
      <c r="V26" s="281">
        <v>0</v>
      </c>
      <c r="W26" s="281">
        <v>0</v>
      </c>
      <c r="X26" s="281">
        <v>0</v>
      </c>
      <c r="Y26" s="281">
        <v>0</v>
      </c>
      <c r="Z26" s="281">
        <v>0</v>
      </c>
      <c r="AA26" s="281">
        <v>0</v>
      </c>
      <c r="AB26" s="281">
        <v>0</v>
      </c>
      <c r="AC26" s="281">
        <v>0</v>
      </c>
      <c r="AD26" s="281">
        <v>0</v>
      </c>
      <c r="AE26" s="281">
        <v>0</v>
      </c>
      <c r="AF26" s="281">
        <v>0</v>
      </c>
      <c r="AG26" s="281">
        <v>0</v>
      </c>
      <c r="AH26" s="281">
        <v>0</v>
      </c>
      <c r="AI26" s="281">
        <v>0</v>
      </c>
      <c r="AJ26" s="281">
        <v>0</v>
      </c>
      <c r="AK26" s="281">
        <v>0</v>
      </c>
      <c r="AL26" s="281">
        <v>0</v>
      </c>
      <c r="AM26" s="281">
        <v>0</v>
      </c>
      <c r="AN26" s="281">
        <v>0</v>
      </c>
      <c r="AO26" s="281">
        <v>0</v>
      </c>
      <c r="AP26" s="281">
        <v>0</v>
      </c>
      <c r="AQ26" s="281">
        <v>0</v>
      </c>
      <c r="AR26" s="281">
        <v>0</v>
      </c>
      <c r="AS26" s="281">
        <v>0</v>
      </c>
      <c r="AT26" s="281">
        <v>0</v>
      </c>
      <c r="AU26" s="281">
        <v>0</v>
      </c>
      <c r="AV26" s="281">
        <v>0</v>
      </c>
      <c r="AW26" s="281">
        <v>0</v>
      </c>
      <c r="AX26" s="281">
        <v>0</v>
      </c>
      <c r="AY26" s="281">
        <v>0</v>
      </c>
      <c r="AZ26" s="281">
        <v>0</v>
      </c>
      <c r="BA26" s="281">
        <v>0</v>
      </c>
      <c r="BB26" s="281">
        <v>0</v>
      </c>
      <c r="BC26" s="281">
        <v>0</v>
      </c>
      <c r="BD26" s="281">
        <v>0</v>
      </c>
      <c r="BE26" s="281">
        <v>0</v>
      </c>
      <c r="BF26" s="281">
        <v>0</v>
      </c>
      <c r="BG26" s="281">
        <v>0</v>
      </c>
      <c r="BH26" s="281">
        <v>0</v>
      </c>
      <c r="BI26" s="281">
        <v>0</v>
      </c>
      <c r="BJ26" s="281">
        <v>0</v>
      </c>
      <c r="BK26" s="281">
        <v>0</v>
      </c>
      <c r="BL26" s="281">
        <v>0</v>
      </c>
      <c r="BM26" s="281">
        <v>0</v>
      </c>
      <c r="BN26" s="281">
        <v>0</v>
      </c>
      <c r="BO26" s="281">
        <v>0</v>
      </c>
      <c r="BP26" s="281">
        <v>0</v>
      </c>
      <c r="BQ26" s="281">
        <v>0</v>
      </c>
    </row>
    <row r="27" spans="1:69">
      <c r="B27" s="68"/>
      <c r="C27" s="68"/>
      <c r="D27" s="68"/>
      <c r="E27" s="74" t="s">
        <v>45</v>
      </c>
      <c r="F27" s="68"/>
      <c r="G27" s="68"/>
      <c r="H27" s="68"/>
      <c r="J27" s="285">
        <v>0</v>
      </c>
      <c r="K27" s="285">
        <v>-6944.4444444444443</v>
      </c>
      <c r="L27" s="285">
        <v>-6944.4444444444443</v>
      </c>
      <c r="M27" s="285">
        <v>-6944.4444444444443</v>
      </c>
      <c r="N27" s="285">
        <v>-6944.4444444444443</v>
      </c>
      <c r="O27" s="285">
        <v>-6944.4444444444443</v>
      </c>
      <c r="P27" s="285">
        <v>-6944.4444444444443</v>
      </c>
      <c r="Q27" s="285">
        <v>-6944.4444444444443</v>
      </c>
      <c r="R27" s="285">
        <v>-6944.4444444444443</v>
      </c>
      <c r="S27" s="285">
        <v>-6944.4444444444443</v>
      </c>
      <c r="T27" s="285">
        <v>-6944.4444444444443</v>
      </c>
      <c r="U27" s="285">
        <v>-6944.4444444444443</v>
      </c>
      <c r="V27" s="285">
        <v>-6944.4444444444443</v>
      </c>
      <c r="W27" s="285">
        <v>-6944.4444444444443</v>
      </c>
      <c r="X27" s="285">
        <v>-6944.4444444444443</v>
      </c>
      <c r="Y27" s="285">
        <v>-6944.4444444444443</v>
      </c>
      <c r="Z27" s="285">
        <v>-6944.4444444444443</v>
      </c>
      <c r="AA27" s="285">
        <v>-6944.4444444444443</v>
      </c>
      <c r="AB27" s="285">
        <v>-6944.4444444444443</v>
      </c>
      <c r="AC27" s="285">
        <v>-6944.4444444444443</v>
      </c>
      <c r="AD27" s="285">
        <v>-6944.4444444444443</v>
      </c>
      <c r="AE27" s="285">
        <v>-6944.4444444444443</v>
      </c>
      <c r="AF27" s="285">
        <v>-6944.4444444444443</v>
      </c>
      <c r="AG27" s="285">
        <v>-6944.4444444444443</v>
      </c>
      <c r="AH27" s="285">
        <v>-6944.4444444444443</v>
      </c>
      <c r="AI27" s="285">
        <v>-6944.4444444444443</v>
      </c>
      <c r="AJ27" s="285">
        <v>-6944.4444444444443</v>
      </c>
      <c r="AK27" s="285">
        <v>-6944.4444444444443</v>
      </c>
      <c r="AL27" s="285">
        <v>-6944.4444444444443</v>
      </c>
      <c r="AM27" s="285">
        <v>-6944.4444444444443</v>
      </c>
      <c r="AN27" s="285">
        <v>-6944.4444444444443</v>
      </c>
      <c r="AO27" s="285">
        <v>-6944.4444444444443</v>
      </c>
      <c r="AP27" s="285">
        <v>-6944.4444444444443</v>
      </c>
      <c r="AQ27" s="285">
        <v>-6944.4444444444443</v>
      </c>
      <c r="AR27" s="285">
        <v>-6944.4444444444443</v>
      </c>
      <c r="AS27" s="285">
        <v>-6944.4444444444443</v>
      </c>
      <c r="AT27" s="285">
        <v>-6944.4444444444443</v>
      </c>
      <c r="AU27" s="285">
        <v>0</v>
      </c>
      <c r="AV27" s="285">
        <v>0</v>
      </c>
      <c r="AW27" s="285">
        <v>0</v>
      </c>
      <c r="AX27" s="285">
        <v>0</v>
      </c>
      <c r="AY27" s="285">
        <v>0</v>
      </c>
      <c r="AZ27" s="285">
        <v>0</v>
      </c>
      <c r="BA27" s="285">
        <v>0</v>
      </c>
      <c r="BB27" s="285">
        <v>0</v>
      </c>
      <c r="BC27" s="285">
        <v>0</v>
      </c>
      <c r="BD27" s="285">
        <v>0</v>
      </c>
      <c r="BE27" s="285">
        <v>0</v>
      </c>
      <c r="BF27" s="285">
        <v>0</v>
      </c>
      <c r="BG27" s="285">
        <v>0</v>
      </c>
      <c r="BH27" s="285">
        <v>0</v>
      </c>
      <c r="BI27" s="285">
        <v>0</v>
      </c>
      <c r="BJ27" s="285">
        <v>0</v>
      </c>
      <c r="BK27" s="285">
        <v>0</v>
      </c>
      <c r="BL27" s="285">
        <v>0</v>
      </c>
      <c r="BM27" s="285">
        <v>0</v>
      </c>
      <c r="BN27" s="285">
        <v>0</v>
      </c>
      <c r="BO27" s="285">
        <v>0</v>
      </c>
      <c r="BP27" s="285">
        <v>0</v>
      </c>
      <c r="BQ27" s="285">
        <v>0</v>
      </c>
    </row>
    <row r="28" spans="1:69">
      <c r="B28" s="68"/>
      <c r="C28" s="68"/>
      <c r="D28" s="68"/>
      <c r="E28" s="73" t="s">
        <v>79</v>
      </c>
      <c r="F28" s="68"/>
      <c r="G28" s="68"/>
      <c r="H28" s="68"/>
      <c r="J28" s="281">
        <v>250000</v>
      </c>
      <c r="K28" s="281">
        <v>243055.55555555556</v>
      </c>
      <c r="L28" s="281">
        <v>236111.11111111112</v>
      </c>
      <c r="M28" s="281">
        <v>229166.66666666669</v>
      </c>
      <c r="N28" s="281">
        <v>222222.22222222225</v>
      </c>
      <c r="O28" s="281">
        <v>215277.77777777781</v>
      </c>
      <c r="P28" s="281">
        <v>208333.33333333337</v>
      </c>
      <c r="Q28" s="281">
        <v>201388.88888888893</v>
      </c>
      <c r="R28" s="281">
        <v>194444.4444444445</v>
      </c>
      <c r="S28" s="281">
        <v>187500.00000000006</v>
      </c>
      <c r="T28" s="281">
        <v>180555.55555555562</v>
      </c>
      <c r="U28" s="281">
        <v>173611.11111111118</v>
      </c>
      <c r="V28" s="281">
        <v>166666.66666666674</v>
      </c>
      <c r="W28" s="281">
        <v>159722.22222222231</v>
      </c>
      <c r="X28" s="281">
        <v>152777.77777777787</v>
      </c>
      <c r="Y28" s="281">
        <v>145833.33333333343</v>
      </c>
      <c r="Z28" s="281">
        <v>138888.88888888899</v>
      </c>
      <c r="AA28" s="281">
        <v>131944.44444444455</v>
      </c>
      <c r="AB28" s="281">
        <v>125000.00000000012</v>
      </c>
      <c r="AC28" s="281">
        <v>118055.55555555568</v>
      </c>
      <c r="AD28" s="281">
        <v>111111.11111111124</v>
      </c>
      <c r="AE28" s="281">
        <v>104166.6666666668</v>
      </c>
      <c r="AF28" s="281">
        <v>97222.222222222365</v>
      </c>
      <c r="AG28" s="281">
        <v>90277.777777777927</v>
      </c>
      <c r="AH28" s="281">
        <v>83333.333333333489</v>
      </c>
      <c r="AI28" s="281">
        <v>76388.888888889051</v>
      </c>
      <c r="AJ28" s="281">
        <v>69444.444444444613</v>
      </c>
      <c r="AK28" s="281">
        <v>62500.000000000167</v>
      </c>
      <c r="AL28" s="281">
        <v>55555.555555555722</v>
      </c>
      <c r="AM28" s="281">
        <v>48611.111111111277</v>
      </c>
      <c r="AN28" s="281">
        <v>41666.666666666832</v>
      </c>
      <c r="AO28" s="281">
        <v>34722.222222222386</v>
      </c>
      <c r="AP28" s="281">
        <v>27777.777777777941</v>
      </c>
      <c r="AQ28" s="281">
        <v>20833.333333333496</v>
      </c>
      <c r="AR28" s="281">
        <v>13888.888888889051</v>
      </c>
      <c r="AS28" s="281">
        <v>6944.4444444446062</v>
      </c>
      <c r="AT28" s="281">
        <v>1.6189005691558123E-10</v>
      </c>
      <c r="AU28" s="281">
        <v>1.6189005691558123E-10</v>
      </c>
      <c r="AV28" s="281">
        <v>1.6189005691558123E-10</v>
      </c>
      <c r="AW28" s="281">
        <v>1.6189005691558123E-10</v>
      </c>
      <c r="AX28" s="281">
        <v>1.6189005691558123E-10</v>
      </c>
      <c r="AY28" s="281">
        <v>1.6189005691558123E-10</v>
      </c>
      <c r="AZ28" s="281">
        <v>1.6189005691558123E-10</v>
      </c>
      <c r="BA28" s="281">
        <v>1.6189005691558123E-10</v>
      </c>
      <c r="BB28" s="281">
        <v>1.6189005691558123E-10</v>
      </c>
      <c r="BC28" s="281">
        <v>1.6189005691558123E-10</v>
      </c>
      <c r="BD28" s="281">
        <v>1.6189005691558123E-10</v>
      </c>
      <c r="BE28" s="281">
        <v>1.6189005691558123E-10</v>
      </c>
      <c r="BF28" s="281">
        <v>1.6189005691558123E-10</v>
      </c>
      <c r="BG28" s="281">
        <v>1.6189005691558123E-10</v>
      </c>
      <c r="BH28" s="281">
        <v>1.6189005691558123E-10</v>
      </c>
      <c r="BI28" s="281">
        <v>1.6189005691558123E-10</v>
      </c>
      <c r="BJ28" s="281">
        <v>1.6189005691558123E-10</v>
      </c>
      <c r="BK28" s="281">
        <v>1.6189005691558123E-10</v>
      </c>
      <c r="BL28" s="281">
        <v>1.6189005691558123E-10</v>
      </c>
      <c r="BM28" s="281">
        <v>1.6189005691558123E-10</v>
      </c>
      <c r="BN28" s="281">
        <v>1.6189005691558123E-10</v>
      </c>
      <c r="BO28" s="281">
        <v>1.6189005691558123E-10</v>
      </c>
      <c r="BP28" s="281">
        <v>1.6189005691558123E-10</v>
      </c>
      <c r="BQ28" s="281">
        <v>1.6189005691558123E-10</v>
      </c>
    </row>
    <row r="29" spans="1:69" ht="10.5" customHeight="1">
      <c r="B29" s="68"/>
      <c r="C29" s="68"/>
      <c r="D29" s="68"/>
      <c r="E29" s="68"/>
      <c r="F29" s="68"/>
      <c r="G29" s="68"/>
      <c r="H29" s="68"/>
      <c r="J29" s="95"/>
      <c r="K29" s="95"/>
      <c r="L29" s="95"/>
      <c r="M29" s="95"/>
      <c r="N29" s="95"/>
      <c r="O29" s="95"/>
      <c r="P29" s="95"/>
      <c r="Q29" s="95"/>
      <c r="R29" s="95"/>
      <c r="S29" s="95"/>
      <c r="T29" s="95"/>
      <c r="U29" s="95"/>
      <c r="V29" s="95"/>
      <c r="W29" s="95"/>
      <c r="X29" s="95"/>
      <c r="Y29" s="95"/>
      <c r="Z29" s="95"/>
      <c r="AA29" s="95"/>
      <c r="AB29" s="95"/>
      <c r="AC29" s="95"/>
      <c r="AD29" s="95"/>
      <c r="AE29" s="95"/>
      <c r="AF29" s="95"/>
      <c r="AG29" s="95"/>
      <c r="AH29" s="95"/>
      <c r="AI29" s="95"/>
      <c r="AJ29" s="95"/>
      <c r="AK29" s="95"/>
      <c r="AL29" s="95"/>
      <c r="AM29" s="95"/>
      <c r="AN29" s="95"/>
      <c r="AO29" s="95"/>
      <c r="AP29" s="95"/>
      <c r="AQ29" s="95"/>
      <c r="AR29" s="95"/>
      <c r="AS29" s="95"/>
      <c r="AT29" s="95"/>
      <c r="AU29" s="95"/>
      <c r="AV29" s="95"/>
      <c r="AW29" s="95"/>
      <c r="AX29" s="95"/>
      <c r="AY29" s="95"/>
      <c r="AZ29" s="95"/>
      <c r="BA29" s="95"/>
      <c r="BB29" s="95"/>
      <c r="BC29" s="95"/>
      <c r="BD29" s="95"/>
      <c r="BE29" s="95"/>
      <c r="BF29" s="95"/>
      <c r="BG29" s="95"/>
      <c r="BH29" s="95"/>
      <c r="BI29" s="95"/>
      <c r="BJ29" s="95"/>
      <c r="BK29" s="95"/>
      <c r="BL29" s="95"/>
      <c r="BM29" s="95"/>
      <c r="BN29" s="95"/>
      <c r="BO29" s="95"/>
      <c r="BP29" s="95"/>
      <c r="BQ29" s="95"/>
    </row>
    <row r="30" spans="1:69" ht="10.5" customHeight="1">
      <c r="B30" s="68"/>
      <c r="C30" s="68"/>
      <c r="D30" s="252" t="s">
        <v>157</v>
      </c>
      <c r="E30" s="68"/>
      <c r="F30" s="68"/>
      <c r="G30" s="68"/>
      <c r="H30" s="68"/>
      <c r="J30" s="285">
        <v>0</v>
      </c>
      <c r="K30" s="285">
        <v>6944.4444444444443</v>
      </c>
      <c r="L30" s="285">
        <v>6944.4444444444443</v>
      </c>
      <c r="M30" s="285">
        <v>6944.4444444444443</v>
      </c>
      <c r="N30" s="285">
        <v>6944.4444444444443</v>
      </c>
      <c r="O30" s="285">
        <v>6944.4444444444443</v>
      </c>
      <c r="P30" s="285">
        <v>6944.4444444444443</v>
      </c>
      <c r="Q30" s="285">
        <v>6944.4444444444443</v>
      </c>
      <c r="R30" s="285">
        <v>6944.4444444444443</v>
      </c>
      <c r="S30" s="285">
        <v>6944.4444444444443</v>
      </c>
      <c r="T30" s="285">
        <v>6944.4444444444443</v>
      </c>
      <c r="U30" s="285">
        <v>6944.4444444444443</v>
      </c>
      <c r="V30" s="285">
        <v>6944.4444444444443</v>
      </c>
      <c r="W30" s="285">
        <v>6944.4444444444443</v>
      </c>
      <c r="X30" s="285">
        <v>6944.4444444444443</v>
      </c>
      <c r="Y30" s="285">
        <v>6944.4444444444443</v>
      </c>
      <c r="Z30" s="285">
        <v>6944.4444444444443</v>
      </c>
      <c r="AA30" s="285">
        <v>6944.4444444444443</v>
      </c>
      <c r="AB30" s="285">
        <v>6944.4444444444443</v>
      </c>
      <c r="AC30" s="285">
        <v>6944.4444444444443</v>
      </c>
      <c r="AD30" s="285">
        <v>6944.4444444444443</v>
      </c>
      <c r="AE30" s="285">
        <v>6944.4444444444443</v>
      </c>
      <c r="AF30" s="285">
        <v>6944.4444444444443</v>
      </c>
      <c r="AG30" s="285">
        <v>6944.4444444444443</v>
      </c>
      <c r="AH30" s="285">
        <v>6944.4444444444443</v>
      </c>
      <c r="AI30" s="285">
        <v>6944.4444444444443</v>
      </c>
      <c r="AJ30" s="285">
        <v>6944.4444444444443</v>
      </c>
      <c r="AK30" s="285">
        <v>6944.4444444444443</v>
      </c>
      <c r="AL30" s="285">
        <v>6944.4444444444443</v>
      </c>
      <c r="AM30" s="285">
        <v>6944.4444444444443</v>
      </c>
      <c r="AN30" s="285">
        <v>6944.4444444444443</v>
      </c>
      <c r="AO30" s="285">
        <v>6944.4444444444443</v>
      </c>
      <c r="AP30" s="285">
        <v>6944.4444444444443</v>
      </c>
      <c r="AQ30" s="285">
        <v>6944.4444444444443</v>
      </c>
      <c r="AR30" s="285">
        <v>6944.4444444444443</v>
      </c>
      <c r="AS30" s="285">
        <v>6944.4444444444443</v>
      </c>
      <c r="AT30" s="285">
        <v>6944.4444444444443</v>
      </c>
      <c r="AU30" s="285">
        <v>0</v>
      </c>
      <c r="AV30" s="285">
        <v>0</v>
      </c>
      <c r="AW30" s="285">
        <v>0</v>
      </c>
      <c r="AX30" s="285">
        <v>0</v>
      </c>
      <c r="AY30" s="285">
        <v>0</v>
      </c>
      <c r="AZ30" s="285">
        <v>0</v>
      </c>
      <c r="BA30" s="285">
        <v>0</v>
      </c>
      <c r="BB30" s="285">
        <v>0</v>
      </c>
      <c r="BC30" s="285">
        <v>0</v>
      </c>
      <c r="BD30" s="285">
        <v>0</v>
      </c>
      <c r="BE30" s="285">
        <v>0</v>
      </c>
      <c r="BF30" s="285">
        <v>0</v>
      </c>
      <c r="BG30" s="285">
        <v>0</v>
      </c>
      <c r="BH30" s="285">
        <v>0</v>
      </c>
      <c r="BI30" s="285">
        <v>0</v>
      </c>
      <c r="BJ30" s="285">
        <v>0</v>
      </c>
      <c r="BK30" s="285">
        <v>0</v>
      </c>
      <c r="BL30" s="285">
        <v>0</v>
      </c>
      <c r="BM30" s="285">
        <v>0</v>
      </c>
      <c r="BN30" s="285">
        <v>0</v>
      </c>
      <c r="BO30" s="285">
        <v>0</v>
      </c>
      <c r="BP30" s="285">
        <v>0</v>
      </c>
      <c r="BQ30" s="285">
        <v>0</v>
      </c>
    </row>
    <row r="31" spans="1:69" ht="10.5" hidden="1" customHeight="1" outlineLevel="1">
      <c r="B31" s="68"/>
      <c r="C31" s="68"/>
      <c r="D31" s="68">
        <v>1</v>
      </c>
      <c r="E31" s="68"/>
      <c r="F31" s="68"/>
      <c r="G31" s="68"/>
      <c r="H31" s="68"/>
      <c r="J31" s="281">
        <v>0</v>
      </c>
      <c r="K31" s="281">
        <v>6944.4444444444443</v>
      </c>
      <c r="L31" s="281">
        <v>0</v>
      </c>
      <c r="M31" s="281">
        <v>0</v>
      </c>
      <c r="N31" s="281">
        <v>0</v>
      </c>
      <c r="O31" s="281">
        <v>0</v>
      </c>
      <c r="P31" s="281">
        <v>0</v>
      </c>
      <c r="Q31" s="281">
        <v>0</v>
      </c>
      <c r="R31" s="281">
        <v>0</v>
      </c>
      <c r="S31" s="281">
        <v>0</v>
      </c>
      <c r="T31" s="281">
        <v>0</v>
      </c>
      <c r="U31" s="281">
        <v>0</v>
      </c>
      <c r="V31" s="281">
        <v>0</v>
      </c>
      <c r="W31" s="281">
        <v>0</v>
      </c>
      <c r="X31" s="281">
        <v>0</v>
      </c>
      <c r="Y31" s="281">
        <v>0</v>
      </c>
      <c r="Z31" s="281">
        <v>0</v>
      </c>
      <c r="AA31" s="281">
        <v>0</v>
      </c>
      <c r="AB31" s="281">
        <v>0</v>
      </c>
      <c r="AC31" s="281">
        <v>0</v>
      </c>
      <c r="AD31" s="281">
        <v>0</v>
      </c>
      <c r="AE31" s="281">
        <v>0</v>
      </c>
      <c r="AF31" s="281">
        <v>0</v>
      </c>
      <c r="AG31" s="281">
        <v>0</v>
      </c>
      <c r="AH31" s="281">
        <v>0</v>
      </c>
      <c r="AI31" s="281">
        <v>0</v>
      </c>
      <c r="AJ31" s="281">
        <v>0</v>
      </c>
      <c r="AK31" s="281">
        <v>0</v>
      </c>
      <c r="AL31" s="281">
        <v>0</v>
      </c>
      <c r="AM31" s="281">
        <v>0</v>
      </c>
      <c r="AN31" s="281">
        <v>0</v>
      </c>
      <c r="AO31" s="281">
        <v>0</v>
      </c>
      <c r="AP31" s="281">
        <v>0</v>
      </c>
      <c r="AQ31" s="281">
        <v>0</v>
      </c>
      <c r="AR31" s="281">
        <v>0</v>
      </c>
      <c r="AS31" s="281">
        <v>0</v>
      </c>
      <c r="AT31" s="281">
        <v>0</v>
      </c>
      <c r="AU31" s="281">
        <v>0</v>
      </c>
      <c r="AV31" s="281">
        <v>0</v>
      </c>
      <c r="AW31" s="281">
        <v>0</v>
      </c>
      <c r="AX31" s="281">
        <v>0</v>
      </c>
      <c r="AY31" s="281">
        <v>0</v>
      </c>
      <c r="AZ31" s="281">
        <v>0</v>
      </c>
      <c r="BA31" s="281">
        <v>0</v>
      </c>
      <c r="BB31" s="281">
        <v>0</v>
      </c>
      <c r="BC31" s="281">
        <v>0</v>
      </c>
      <c r="BD31" s="281">
        <v>0</v>
      </c>
      <c r="BE31" s="281">
        <v>0</v>
      </c>
      <c r="BF31" s="281">
        <v>0</v>
      </c>
      <c r="BG31" s="281">
        <v>0</v>
      </c>
      <c r="BH31" s="281">
        <v>0</v>
      </c>
      <c r="BI31" s="281">
        <v>0</v>
      </c>
      <c r="BJ31" s="281">
        <v>0</v>
      </c>
      <c r="BK31" s="281">
        <v>0</v>
      </c>
      <c r="BL31" s="281">
        <v>0</v>
      </c>
      <c r="BM31" s="281">
        <v>0</v>
      </c>
      <c r="BN31" s="281">
        <v>0</v>
      </c>
      <c r="BO31" s="281">
        <v>0</v>
      </c>
      <c r="BP31" s="281">
        <v>0</v>
      </c>
      <c r="BQ31" s="281">
        <v>0</v>
      </c>
    </row>
    <row r="32" spans="1:69" ht="10.5" hidden="1" customHeight="1" outlineLevel="1">
      <c r="B32" s="68"/>
      <c r="C32" s="68"/>
      <c r="D32" s="68">
        <v>2</v>
      </c>
      <c r="E32" s="68"/>
      <c r="F32" s="68"/>
      <c r="G32" s="68"/>
      <c r="H32" s="68"/>
      <c r="J32" s="281">
        <v>0</v>
      </c>
      <c r="K32" s="281">
        <v>0</v>
      </c>
      <c r="L32" s="281">
        <v>6944.4444444444443</v>
      </c>
      <c r="M32" s="281">
        <v>0</v>
      </c>
      <c r="N32" s="281">
        <v>0</v>
      </c>
      <c r="O32" s="281">
        <v>0</v>
      </c>
      <c r="P32" s="281">
        <v>0</v>
      </c>
      <c r="Q32" s="281">
        <v>0</v>
      </c>
      <c r="R32" s="281">
        <v>0</v>
      </c>
      <c r="S32" s="281">
        <v>0</v>
      </c>
      <c r="T32" s="281">
        <v>0</v>
      </c>
      <c r="U32" s="281">
        <v>0</v>
      </c>
      <c r="V32" s="281">
        <v>0</v>
      </c>
      <c r="W32" s="281">
        <v>0</v>
      </c>
      <c r="X32" s="281">
        <v>0</v>
      </c>
      <c r="Y32" s="281">
        <v>0</v>
      </c>
      <c r="Z32" s="281">
        <v>0</v>
      </c>
      <c r="AA32" s="281">
        <v>0</v>
      </c>
      <c r="AB32" s="281">
        <v>0</v>
      </c>
      <c r="AC32" s="281">
        <v>0</v>
      </c>
      <c r="AD32" s="281">
        <v>0</v>
      </c>
      <c r="AE32" s="281">
        <v>0</v>
      </c>
      <c r="AF32" s="281">
        <v>0</v>
      </c>
      <c r="AG32" s="281">
        <v>0</v>
      </c>
      <c r="AH32" s="281">
        <v>0</v>
      </c>
      <c r="AI32" s="281">
        <v>0</v>
      </c>
      <c r="AJ32" s="281">
        <v>0</v>
      </c>
      <c r="AK32" s="281">
        <v>0</v>
      </c>
      <c r="AL32" s="281">
        <v>0</v>
      </c>
      <c r="AM32" s="281">
        <v>0</v>
      </c>
      <c r="AN32" s="281">
        <v>0</v>
      </c>
      <c r="AO32" s="281">
        <v>0</v>
      </c>
      <c r="AP32" s="281">
        <v>0</v>
      </c>
      <c r="AQ32" s="281">
        <v>0</v>
      </c>
      <c r="AR32" s="281">
        <v>0</v>
      </c>
      <c r="AS32" s="281">
        <v>0</v>
      </c>
      <c r="AT32" s="281">
        <v>0</v>
      </c>
      <c r="AU32" s="281">
        <v>0</v>
      </c>
      <c r="AV32" s="281">
        <v>0</v>
      </c>
      <c r="AW32" s="281">
        <v>0</v>
      </c>
      <c r="AX32" s="281">
        <v>0</v>
      </c>
      <c r="AY32" s="281">
        <v>0</v>
      </c>
      <c r="AZ32" s="281">
        <v>0</v>
      </c>
      <c r="BA32" s="281">
        <v>0</v>
      </c>
      <c r="BB32" s="281">
        <v>0</v>
      </c>
      <c r="BC32" s="281">
        <v>0</v>
      </c>
      <c r="BD32" s="281">
        <v>0</v>
      </c>
      <c r="BE32" s="281">
        <v>0</v>
      </c>
      <c r="BF32" s="281">
        <v>0</v>
      </c>
      <c r="BG32" s="281">
        <v>0</v>
      </c>
      <c r="BH32" s="281">
        <v>0</v>
      </c>
      <c r="BI32" s="281">
        <v>0</v>
      </c>
      <c r="BJ32" s="281">
        <v>0</v>
      </c>
      <c r="BK32" s="281">
        <v>0</v>
      </c>
      <c r="BL32" s="281">
        <v>0</v>
      </c>
      <c r="BM32" s="281">
        <v>0</v>
      </c>
      <c r="BN32" s="281">
        <v>0</v>
      </c>
      <c r="BO32" s="281">
        <v>0</v>
      </c>
      <c r="BP32" s="281">
        <v>0</v>
      </c>
      <c r="BQ32" s="281">
        <v>0</v>
      </c>
    </row>
    <row r="33" spans="2:69" ht="10.5" hidden="1" customHeight="1" outlineLevel="1">
      <c r="B33" s="68"/>
      <c r="C33" s="68"/>
      <c r="D33" s="68">
        <v>3</v>
      </c>
      <c r="E33" s="68"/>
      <c r="F33" s="68"/>
      <c r="G33" s="68"/>
      <c r="H33" s="68"/>
      <c r="J33" s="281">
        <v>0</v>
      </c>
      <c r="K33" s="281">
        <v>0</v>
      </c>
      <c r="L33" s="281">
        <v>0</v>
      </c>
      <c r="M33" s="281">
        <v>6944.4444444444443</v>
      </c>
      <c r="N33" s="281">
        <v>0</v>
      </c>
      <c r="O33" s="281">
        <v>0</v>
      </c>
      <c r="P33" s="281">
        <v>0</v>
      </c>
      <c r="Q33" s="281">
        <v>0</v>
      </c>
      <c r="R33" s="281">
        <v>0</v>
      </c>
      <c r="S33" s="281">
        <v>0</v>
      </c>
      <c r="T33" s="281">
        <v>0</v>
      </c>
      <c r="U33" s="281">
        <v>0</v>
      </c>
      <c r="V33" s="281">
        <v>0</v>
      </c>
      <c r="W33" s="281">
        <v>0</v>
      </c>
      <c r="X33" s="281">
        <v>0</v>
      </c>
      <c r="Y33" s="281">
        <v>0</v>
      </c>
      <c r="Z33" s="281">
        <v>0</v>
      </c>
      <c r="AA33" s="281">
        <v>0</v>
      </c>
      <c r="AB33" s="281">
        <v>0</v>
      </c>
      <c r="AC33" s="281">
        <v>0</v>
      </c>
      <c r="AD33" s="281">
        <v>0</v>
      </c>
      <c r="AE33" s="281">
        <v>0</v>
      </c>
      <c r="AF33" s="281">
        <v>0</v>
      </c>
      <c r="AG33" s="281">
        <v>0</v>
      </c>
      <c r="AH33" s="281">
        <v>0</v>
      </c>
      <c r="AI33" s="281">
        <v>0</v>
      </c>
      <c r="AJ33" s="281">
        <v>0</v>
      </c>
      <c r="AK33" s="281">
        <v>0</v>
      </c>
      <c r="AL33" s="281">
        <v>0</v>
      </c>
      <c r="AM33" s="281">
        <v>0</v>
      </c>
      <c r="AN33" s="281">
        <v>0</v>
      </c>
      <c r="AO33" s="281">
        <v>0</v>
      </c>
      <c r="AP33" s="281">
        <v>0</v>
      </c>
      <c r="AQ33" s="281">
        <v>0</v>
      </c>
      <c r="AR33" s="281">
        <v>0</v>
      </c>
      <c r="AS33" s="281">
        <v>0</v>
      </c>
      <c r="AT33" s="281">
        <v>0</v>
      </c>
      <c r="AU33" s="281">
        <v>0</v>
      </c>
      <c r="AV33" s="281">
        <v>0</v>
      </c>
      <c r="AW33" s="281">
        <v>0</v>
      </c>
      <c r="AX33" s="281">
        <v>0</v>
      </c>
      <c r="AY33" s="281">
        <v>0</v>
      </c>
      <c r="AZ33" s="281">
        <v>0</v>
      </c>
      <c r="BA33" s="281">
        <v>0</v>
      </c>
      <c r="BB33" s="281">
        <v>0</v>
      </c>
      <c r="BC33" s="281">
        <v>0</v>
      </c>
      <c r="BD33" s="281">
        <v>0</v>
      </c>
      <c r="BE33" s="281">
        <v>0</v>
      </c>
      <c r="BF33" s="281">
        <v>0</v>
      </c>
      <c r="BG33" s="281">
        <v>0</v>
      </c>
      <c r="BH33" s="281">
        <v>0</v>
      </c>
      <c r="BI33" s="281">
        <v>0</v>
      </c>
      <c r="BJ33" s="281">
        <v>0</v>
      </c>
      <c r="BK33" s="281">
        <v>0</v>
      </c>
      <c r="BL33" s="281">
        <v>0</v>
      </c>
      <c r="BM33" s="281">
        <v>0</v>
      </c>
      <c r="BN33" s="281">
        <v>0</v>
      </c>
      <c r="BO33" s="281">
        <v>0</v>
      </c>
      <c r="BP33" s="281">
        <v>0</v>
      </c>
      <c r="BQ33" s="281">
        <v>0</v>
      </c>
    </row>
    <row r="34" spans="2:69" ht="10.5" hidden="1" customHeight="1" outlineLevel="1">
      <c r="B34" s="68"/>
      <c r="C34" s="68"/>
      <c r="D34" s="68">
        <v>4</v>
      </c>
      <c r="E34" s="68"/>
      <c r="F34" s="68"/>
      <c r="G34" s="68"/>
      <c r="H34" s="68"/>
      <c r="J34" s="281">
        <v>0</v>
      </c>
      <c r="K34" s="281">
        <v>0</v>
      </c>
      <c r="L34" s="281">
        <v>0</v>
      </c>
      <c r="M34" s="281">
        <v>0</v>
      </c>
      <c r="N34" s="281">
        <v>6944.4444444444443</v>
      </c>
      <c r="O34" s="281">
        <v>0</v>
      </c>
      <c r="P34" s="281">
        <v>0</v>
      </c>
      <c r="Q34" s="281">
        <v>0</v>
      </c>
      <c r="R34" s="281">
        <v>0</v>
      </c>
      <c r="S34" s="281">
        <v>0</v>
      </c>
      <c r="T34" s="281">
        <v>0</v>
      </c>
      <c r="U34" s="281">
        <v>0</v>
      </c>
      <c r="V34" s="281">
        <v>0</v>
      </c>
      <c r="W34" s="281">
        <v>0</v>
      </c>
      <c r="X34" s="281">
        <v>0</v>
      </c>
      <c r="Y34" s="281">
        <v>0</v>
      </c>
      <c r="Z34" s="281">
        <v>0</v>
      </c>
      <c r="AA34" s="281">
        <v>0</v>
      </c>
      <c r="AB34" s="281">
        <v>0</v>
      </c>
      <c r="AC34" s="281">
        <v>0</v>
      </c>
      <c r="AD34" s="281">
        <v>0</v>
      </c>
      <c r="AE34" s="281">
        <v>0</v>
      </c>
      <c r="AF34" s="281">
        <v>0</v>
      </c>
      <c r="AG34" s="281">
        <v>0</v>
      </c>
      <c r="AH34" s="281">
        <v>0</v>
      </c>
      <c r="AI34" s="281">
        <v>0</v>
      </c>
      <c r="AJ34" s="281">
        <v>0</v>
      </c>
      <c r="AK34" s="281">
        <v>0</v>
      </c>
      <c r="AL34" s="281">
        <v>0</v>
      </c>
      <c r="AM34" s="281">
        <v>0</v>
      </c>
      <c r="AN34" s="281">
        <v>0</v>
      </c>
      <c r="AO34" s="281">
        <v>0</v>
      </c>
      <c r="AP34" s="281">
        <v>0</v>
      </c>
      <c r="AQ34" s="281">
        <v>0</v>
      </c>
      <c r="AR34" s="281">
        <v>0</v>
      </c>
      <c r="AS34" s="281">
        <v>0</v>
      </c>
      <c r="AT34" s="281">
        <v>0</v>
      </c>
      <c r="AU34" s="281">
        <v>0</v>
      </c>
      <c r="AV34" s="281">
        <v>0</v>
      </c>
      <c r="AW34" s="281">
        <v>0</v>
      </c>
      <c r="AX34" s="281">
        <v>0</v>
      </c>
      <c r="AY34" s="281">
        <v>0</v>
      </c>
      <c r="AZ34" s="281">
        <v>0</v>
      </c>
      <c r="BA34" s="281">
        <v>0</v>
      </c>
      <c r="BB34" s="281">
        <v>0</v>
      </c>
      <c r="BC34" s="281">
        <v>0</v>
      </c>
      <c r="BD34" s="281">
        <v>0</v>
      </c>
      <c r="BE34" s="281">
        <v>0</v>
      </c>
      <c r="BF34" s="281">
        <v>0</v>
      </c>
      <c r="BG34" s="281">
        <v>0</v>
      </c>
      <c r="BH34" s="281">
        <v>0</v>
      </c>
      <c r="BI34" s="281">
        <v>0</v>
      </c>
      <c r="BJ34" s="281">
        <v>0</v>
      </c>
      <c r="BK34" s="281">
        <v>0</v>
      </c>
      <c r="BL34" s="281">
        <v>0</v>
      </c>
      <c r="BM34" s="281">
        <v>0</v>
      </c>
      <c r="BN34" s="281">
        <v>0</v>
      </c>
      <c r="BO34" s="281">
        <v>0</v>
      </c>
      <c r="BP34" s="281">
        <v>0</v>
      </c>
      <c r="BQ34" s="281">
        <v>0</v>
      </c>
    </row>
    <row r="35" spans="2:69" ht="10.5" hidden="1" customHeight="1" outlineLevel="1">
      <c r="B35" s="68"/>
      <c r="C35" s="68"/>
      <c r="D35" s="68">
        <v>5</v>
      </c>
      <c r="E35" s="68"/>
      <c r="F35" s="68"/>
      <c r="G35" s="68"/>
      <c r="H35" s="68"/>
      <c r="J35" s="281">
        <v>0</v>
      </c>
      <c r="K35" s="281">
        <v>0</v>
      </c>
      <c r="L35" s="281">
        <v>0</v>
      </c>
      <c r="M35" s="281">
        <v>0</v>
      </c>
      <c r="N35" s="281">
        <v>0</v>
      </c>
      <c r="O35" s="281">
        <v>6944.4444444444443</v>
      </c>
      <c r="P35" s="281">
        <v>0</v>
      </c>
      <c r="Q35" s="281">
        <v>0</v>
      </c>
      <c r="R35" s="281">
        <v>0</v>
      </c>
      <c r="S35" s="281">
        <v>0</v>
      </c>
      <c r="T35" s="281">
        <v>0</v>
      </c>
      <c r="U35" s="281">
        <v>0</v>
      </c>
      <c r="V35" s="281">
        <v>0</v>
      </c>
      <c r="W35" s="281">
        <v>0</v>
      </c>
      <c r="X35" s="281">
        <v>0</v>
      </c>
      <c r="Y35" s="281">
        <v>0</v>
      </c>
      <c r="Z35" s="281">
        <v>0</v>
      </c>
      <c r="AA35" s="281">
        <v>0</v>
      </c>
      <c r="AB35" s="281">
        <v>0</v>
      </c>
      <c r="AC35" s="281">
        <v>0</v>
      </c>
      <c r="AD35" s="281">
        <v>0</v>
      </c>
      <c r="AE35" s="281">
        <v>0</v>
      </c>
      <c r="AF35" s="281">
        <v>0</v>
      </c>
      <c r="AG35" s="281">
        <v>0</v>
      </c>
      <c r="AH35" s="281">
        <v>0</v>
      </c>
      <c r="AI35" s="281">
        <v>0</v>
      </c>
      <c r="AJ35" s="281">
        <v>0</v>
      </c>
      <c r="AK35" s="281">
        <v>0</v>
      </c>
      <c r="AL35" s="281">
        <v>0</v>
      </c>
      <c r="AM35" s="281">
        <v>0</v>
      </c>
      <c r="AN35" s="281">
        <v>0</v>
      </c>
      <c r="AO35" s="281">
        <v>0</v>
      </c>
      <c r="AP35" s="281">
        <v>0</v>
      </c>
      <c r="AQ35" s="281">
        <v>0</v>
      </c>
      <c r="AR35" s="281">
        <v>0</v>
      </c>
      <c r="AS35" s="281">
        <v>0</v>
      </c>
      <c r="AT35" s="281">
        <v>0</v>
      </c>
      <c r="AU35" s="281">
        <v>0</v>
      </c>
      <c r="AV35" s="281">
        <v>0</v>
      </c>
      <c r="AW35" s="281">
        <v>0</v>
      </c>
      <c r="AX35" s="281">
        <v>0</v>
      </c>
      <c r="AY35" s="281">
        <v>0</v>
      </c>
      <c r="AZ35" s="281">
        <v>0</v>
      </c>
      <c r="BA35" s="281">
        <v>0</v>
      </c>
      <c r="BB35" s="281">
        <v>0</v>
      </c>
      <c r="BC35" s="281">
        <v>0</v>
      </c>
      <c r="BD35" s="281">
        <v>0</v>
      </c>
      <c r="BE35" s="281">
        <v>0</v>
      </c>
      <c r="BF35" s="281">
        <v>0</v>
      </c>
      <c r="BG35" s="281">
        <v>0</v>
      </c>
      <c r="BH35" s="281">
        <v>0</v>
      </c>
      <c r="BI35" s="281">
        <v>0</v>
      </c>
      <c r="BJ35" s="281">
        <v>0</v>
      </c>
      <c r="BK35" s="281">
        <v>0</v>
      </c>
      <c r="BL35" s="281">
        <v>0</v>
      </c>
      <c r="BM35" s="281">
        <v>0</v>
      </c>
      <c r="BN35" s="281">
        <v>0</v>
      </c>
      <c r="BO35" s="281">
        <v>0</v>
      </c>
      <c r="BP35" s="281">
        <v>0</v>
      </c>
      <c r="BQ35" s="281">
        <v>0</v>
      </c>
    </row>
    <row r="36" spans="2:69" ht="10.5" hidden="1" customHeight="1" outlineLevel="1">
      <c r="B36" s="68"/>
      <c r="C36" s="68"/>
      <c r="D36" s="68">
        <v>6</v>
      </c>
      <c r="E36" s="68"/>
      <c r="F36" s="68"/>
      <c r="G36" s="68"/>
      <c r="H36" s="68"/>
      <c r="J36" s="281">
        <v>0</v>
      </c>
      <c r="K36" s="281">
        <v>0</v>
      </c>
      <c r="L36" s="281">
        <v>0</v>
      </c>
      <c r="M36" s="281">
        <v>0</v>
      </c>
      <c r="N36" s="281">
        <v>0</v>
      </c>
      <c r="O36" s="281">
        <v>0</v>
      </c>
      <c r="P36" s="281">
        <v>6944.4444444444443</v>
      </c>
      <c r="Q36" s="281">
        <v>0</v>
      </c>
      <c r="R36" s="281">
        <v>0</v>
      </c>
      <c r="S36" s="281">
        <v>0</v>
      </c>
      <c r="T36" s="281">
        <v>0</v>
      </c>
      <c r="U36" s="281">
        <v>0</v>
      </c>
      <c r="V36" s="281">
        <v>0</v>
      </c>
      <c r="W36" s="281">
        <v>0</v>
      </c>
      <c r="X36" s="281">
        <v>0</v>
      </c>
      <c r="Y36" s="281">
        <v>0</v>
      </c>
      <c r="Z36" s="281">
        <v>0</v>
      </c>
      <c r="AA36" s="281">
        <v>0</v>
      </c>
      <c r="AB36" s="281">
        <v>0</v>
      </c>
      <c r="AC36" s="281">
        <v>0</v>
      </c>
      <c r="AD36" s="281">
        <v>0</v>
      </c>
      <c r="AE36" s="281">
        <v>0</v>
      </c>
      <c r="AF36" s="281">
        <v>0</v>
      </c>
      <c r="AG36" s="281">
        <v>0</v>
      </c>
      <c r="AH36" s="281">
        <v>0</v>
      </c>
      <c r="AI36" s="281">
        <v>0</v>
      </c>
      <c r="AJ36" s="281">
        <v>0</v>
      </c>
      <c r="AK36" s="281">
        <v>0</v>
      </c>
      <c r="AL36" s="281">
        <v>0</v>
      </c>
      <c r="AM36" s="281">
        <v>0</v>
      </c>
      <c r="AN36" s="281">
        <v>0</v>
      </c>
      <c r="AO36" s="281">
        <v>0</v>
      </c>
      <c r="AP36" s="281">
        <v>0</v>
      </c>
      <c r="AQ36" s="281">
        <v>0</v>
      </c>
      <c r="AR36" s="281">
        <v>0</v>
      </c>
      <c r="AS36" s="281">
        <v>0</v>
      </c>
      <c r="AT36" s="281">
        <v>0</v>
      </c>
      <c r="AU36" s="281">
        <v>0</v>
      </c>
      <c r="AV36" s="281">
        <v>0</v>
      </c>
      <c r="AW36" s="281">
        <v>0</v>
      </c>
      <c r="AX36" s="281">
        <v>0</v>
      </c>
      <c r="AY36" s="281">
        <v>0</v>
      </c>
      <c r="AZ36" s="281">
        <v>0</v>
      </c>
      <c r="BA36" s="281">
        <v>0</v>
      </c>
      <c r="BB36" s="281">
        <v>0</v>
      </c>
      <c r="BC36" s="281">
        <v>0</v>
      </c>
      <c r="BD36" s="281">
        <v>0</v>
      </c>
      <c r="BE36" s="281">
        <v>0</v>
      </c>
      <c r="BF36" s="281">
        <v>0</v>
      </c>
      <c r="BG36" s="281">
        <v>0</v>
      </c>
      <c r="BH36" s="281">
        <v>0</v>
      </c>
      <c r="BI36" s="281">
        <v>0</v>
      </c>
      <c r="BJ36" s="281">
        <v>0</v>
      </c>
      <c r="BK36" s="281">
        <v>0</v>
      </c>
      <c r="BL36" s="281">
        <v>0</v>
      </c>
      <c r="BM36" s="281">
        <v>0</v>
      </c>
      <c r="BN36" s="281">
        <v>0</v>
      </c>
      <c r="BO36" s="281">
        <v>0</v>
      </c>
      <c r="BP36" s="281">
        <v>0</v>
      </c>
      <c r="BQ36" s="281">
        <v>0</v>
      </c>
    </row>
    <row r="37" spans="2:69" ht="10.5" hidden="1" customHeight="1" outlineLevel="1">
      <c r="B37" s="68"/>
      <c r="C37" s="68"/>
      <c r="D37" s="68">
        <v>7</v>
      </c>
      <c r="E37" s="68"/>
      <c r="F37" s="68"/>
      <c r="G37" s="68"/>
      <c r="H37" s="68"/>
      <c r="J37" s="281">
        <v>0</v>
      </c>
      <c r="K37" s="281">
        <v>0</v>
      </c>
      <c r="L37" s="281">
        <v>0</v>
      </c>
      <c r="M37" s="281">
        <v>0</v>
      </c>
      <c r="N37" s="281">
        <v>0</v>
      </c>
      <c r="O37" s="281">
        <v>0</v>
      </c>
      <c r="P37" s="281">
        <v>0</v>
      </c>
      <c r="Q37" s="281">
        <v>6944.4444444444443</v>
      </c>
      <c r="R37" s="281">
        <v>0</v>
      </c>
      <c r="S37" s="281">
        <v>0</v>
      </c>
      <c r="T37" s="281">
        <v>0</v>
      </c>
      <c r="U37" s="281">
        <v>0</v>
      </c>
      <c r="V37" s="281">
        <v>0</v>
      </c>
      <c r="W37" s="281">
        <v>0</v>
      </c>
      <c r="X37" s="281">
        <v>0</v>
      </c>
      <c r="Y37" s="281">
        <v>0</v>
      </c>
      <c r="Z37" s="281">
        <v>0</v>
      </c>
      <c r="AA37" s="281">
        <v>0</v>
      </c>
      <c r="AB37" s="281">
        <v>0</v>
      </c>
      <c r="AC37" s="281">
        <v>0</v>
      </c>
      <c r="AD37" s="281">
        <v>0</v>
      </c>
      <c r="AE37" s="281">
        <v>0</v>
      </c>
      <c r="AF37" s="281">
        <v>0</v>
      </c>
      <c r="AG37" s="281">
        <v>0</v>
      </c>
      <c r="AH37" s="281">
        <v>0</v>
      </c>
      <c r="AI37" s="281">
        <v>0</v>
      </c>
      <c r="AJ37" s="281">
        <v>0</v>
      </c>
      <c r="AK37" s="281">
        <v>0</v>
      </c>
      <c r="AL37" s="281">
        <v>0</v>
      </c>
      <c r="AM37" s="281">
        <v>0</v>
      </c>
      <c r="AN37" s="281">
        <v>0</v>
      </c>
      <c r="AO37" s="281">
        <v>0</v>
      </c>
      <c r="AP37" s="281">
        <v>0</v>
      </c>
      <c r="AQ37" s="281">
        <v>0</v>
      </c>
      <c r="AR37" s="281">
        <v>0</v>
      </c>
      <c r="AS37" s="281">
        <v>0</v>
      </c>
      <c r="AT37" s="281">
        <v>0</v>
      </c>
      <c r="AU37" s="281">
        <v>0</v>
      </c>
      <c r="AV37" s="281">
        <v>0</v>
      </c>
      <c r="AW37" s="281">
        <v>0</v>
      </c>
      <c r="AX37" s="281">
        <v>0</v>
      </c>
      <c r="AY37" s="281">
        <v>0</v>
      </c>
      <c r="AZ37" s="281">
        <v>0</v>
      </c>
      <c r="BA37" s="281">
        <v>0</v>
      </c>
      <c r="BB37" s="281">
        <v>0</v>
      </c>
      <c r="BC37" s="281">
        <v>0</v>
      </c>
      <c r="BD37" s="281">
        <v>0</v>
      </c>
      <c r="BE37" s="281">
        <v>0</v>
      </c>
      <c r="BF37" s="281">
        <v>0</v>
      </c>
      <c r="BG37" s="281">
        <v>0</v>
      </c>
      <c r="BH37" s="281">
        <v>0</v>
      </c>
      <c r="BI37" s="281">
        <v>0</v>
      </c>
      <c r="BJ37" s="281">
        <v>0</v>
      </c>
      <c r="BK37" s="281">
        <v>0</v>
      </c>
      <c r="BL37" s="281">
        <v>0</v>
      </c>
      <c r="BM37" s="281">
        <v>0</v>
      </c>
      <c r="BN37" s="281">
        <v>0</v>
      </c>
      <c r="BO37" s="281">
        <v>0</v>
      </c>
      <c r="BP37" s="281">
        <v>0</v>
      </c>
      <c r="BQ37" s="281">
        <v>0</v>
      </c>
    </row>
    <row r="38" spans="2:69" ht="10.5" hidden="1" customHeight="1" outlineLevel="1">
      <c r="B38" s="68"/>
      <c r="C38" s="68"/>
      <c r="D38" s="68">
        <v>8</v>
      </c>
      <c r="E38" s="68"/>
      <c r="F38" s="68"/>
      <c r="G38" s="68"/>
      <c r="H38" s="68"/>
      <c r="J38" s="281">
        <v>0</v>
      </c>
      <c r="K38" s="281">
        <v>0</v>
      </c>
      <c r="L38" s="281">
        <v>0</v>
      </c>
      <c r="M38" s="281">
        <v>0</v>
      </c>
      <c r="N38" s="281">
        <v>0</v>
      </c>
      <c r="O38" s="281">
        <v>0</v>
      </c>
      <c r="P38" s="281">
        <v>0</v>
      </c>
      <c r="Q38" s="281">
        <v>0</v>
      </c>
      <c r="R38" s="281">
        <v>6944.4444444444443</v>
      </c>
      <c r="S38" s="281">
        <v>0</v>
      </c>
      <c r="T38" s="281">
        <v>0</v>
      </c>
      <c r="U38" s="281">
        <v>0</v>
      </c>
      <c r="V38" s="281">
        <v>0</v>
      </c>
      <c r="W38" s="281">
        <v>0</v>
      </c>
      <c r="X38" s="281">
        <v>0</v>
      </c>
      <c r="Y38" s="281">
        <v>0</v>
      </c>
      <c r="Z38" s="281">
        <v>0</v>
      </c>
      <c r="AA38" s="281">
        <v>0</v>
      </c>
      <c r="AB38" s="281">
        <v>0</v>
      </c>
      <c r="AC38" s="281">
        <v>0</v>
      </c>
      <c r="AD38" s="281">
        <v>0</v>
      </c>
      <c r="AE38" s="281">
        <v>0</v>
      </c>
      <c r="AF38" s="281">
        <v>0</v>
      </c>
      <c r="AG38" s="281">
        <v>0</v>
      </c>
      <c r="AH38" s="281">
        <v>0</v>
      </c>
      <c r="AI38" s="281">
        <v>0</v>
      </c>
      <c r="AJ38" s="281">
        <v>0</v>
      </c>
      <c r="AK38" s="281">
        <v>0</v>
      </c>
      <c r="AL38" s="281">
        <v>0</v>
      </c>
      <c r="AM38" s="281">
        <v>0</v>
      </c>
      <c r="AN38" s="281">
        <v>0</v>
      </c>
      <c r="AO38" s="281">
        <v>0</v>
      </c>
      <c r="AP38" s="281">
        <v>0</v>
      </c>
      <c r="AQ38" s="281">
        <v>0</v>
      </c>
      <c r="AR38" s="281">
        <v>0</v>
      </c>
      <c r="AS38" s="281">
        <v>0</v>
      </c>
      <c r="AT38" s="281">
        <v>0</v>
      </c>
      <c r="AU38" s="281">
        <v>0</v>
      </c>
      <c r="AV38" s="281">
        <v>0</v>
      </c>
      <c r="AW38" s="281">
        <v>0</v>
      </c>
      <c r="AX38" s="281">
        <v>0</v>
      </c>
      <c r="AY38" s="281">
        <v>0</v>
      </c>
      <c r="AZ38" s="281">
        <v>0</v>
      </c>
      <c r="BA38" s="281">
        <v>0</v>
      </c>
      <c r="BB38" s="281">
        <v>0</v>
      </c>
      <c r="BC38" s="281">
        <v>0</v>
      </c>
      <c r="BD38" s="281">
        <v>0</v>
      </c>
      <c r="BE38" s="281">
        <v>0</v>
      </c>
      <c r="BF38" s="281">
        <v>0</v>
      </c>
      <c r="BG38" s="281">
        <v>0</v>
      </c>
      <c r="BH38" s="281">
        <v>0</v>
      </c>
      <c r="BI38" s="281">
        <v>0</v>
      </c>
      <c r="BJ38" s="281">
        <v>0</v>
      </c>
      <c r="BK38" s="281">
        <v>0</v>
      </c>
      <c r="BL38" s="281">
        <v>0</v>
      </c>
      <c r="BM38" s="281">
        <v>0</v>
      </c>
      <c r="BN38" s="281">
        <v>0</v>
      </c>
      <c r="BO38" s="281">
        <v>0</v>
      </c>
      <c r="BP38" s="281">
        <v>0</v>
      </c>
      <c r="BQ38" s="281">
        <v>0</v>
      </c>
    </row>
    <row r="39" spans="2:69" ht="10.5" hidden="1" customHeight="1" outlineLevel="1">
      <c r="B39" s="68"/>
      <c r="C39" s="68"/>
      <c r="D39" s="68">
        <v>9</v>
      </c>
      <c r="E39" s="68"/>
      <c r="F39" s="68"/>
      <c r="G39" s="68"/>
      <c r="H39" s="68"/>
      <c r="J39" s="281">
        <v>0</v>
      </c>
      <c r="K39" s="281">
        <v>0</v>
      </c>
      <c r="L39" s="281">
        <v>0</v>
      </c>
      <c r="M39" s="281">
        <v>0</v>
      </c>
      <c r="N39" s="281">
        <v>0</v>
      </c>
      <c r="O39" s="281">
        <v>0</v>
      </c>
      <c r="P39" s="281">
        <v>0</v>
      </c>
      <c r="Q39" s="281">
        <v>0</v>
      </c>
      <c r="R39" s="281">
        <v>0</v>
      </c>
      <c r="S39" s="281">
        <v>6944.4444444444443</v>
      </c>
      <c r="T39" s="281">
        <v>0</v>
      </c>
      <c r="U39" s="281">
        <v>0</v>
      </c>
      <c r="V39" s="281">
        <v>0</v>
      </c>
      <c r="W39" s="281">
        <v>0</v>
      </c>
      <c r="X39" s="281">
        <v>0</v>
      </c>
      <c r="Y39" s="281">
        <v>0</v>
      </c>
      <c r="Z39" s="281">
        <v>0</v>
      </c>
      <c r="AA39" s="281">
        <v>0</v>
      </c>
      <c r="AB39" s="281">
        <v>0</v>
      </c>
      <c r="AC39" s="281">
        <v>0</v>
      </c>
      <c r="AD39" s="281">
        <v>0</v>
      </c>
      <c r="AE39" s="281">
        <v>0</v>
      </c>
      <c r="AF39" s="281">
        <v>0</v>
      </c>
      <c r="AG39" s="281">
        <v>0</v>
      </c>
      <c r="AH39" s="281">
        <v>0</v>
      </c>
      <c r="AI39" s="281">
        <v>0</v>
      </c>
      <c r="AJ39" s="281">
        <v>0</v>
      </c>
      <c r="AK39" s="281">
        <v>0</v>
      </c>
      <c r="AL39" s="281">
        <v>0</v>
      </c>
      <c r="AM39" s="281">
        <v>0</v>
      </c>
      <c r="AN39" s="281">
        <v>0</v>
      </c>
      <c r="AO39" s="281">
        <v>0</v>
      </c>
      <c r="AP39" s="281">
        <v>0</v>
      </c>
      <c r="AQ39" s="281">
        <v>0</v>
      </c>
      <c r="AR39" s="281">
        <v>0</v>
      </c>
      <c r="AS39" s="281">
        <v>0</v>
      </c>
      <c r="AT39" s="281">
        <v>0</v>
      </c>
      <c r="AU39" s="281">
        <v>0</v>
      </c>
      <c r="AV39" s="281">
        <v>0</v>
      </c>
      <c r="AW39" s="281">
        <v>0</v>
      </c>
      <c r="AX39" s="281">
        <v>0</v>
      </c>
      <c r="AY39" s="281">
        <v>0</v>
      </c>
      <c r="AZ39" s="281">
        <v>0</v>
      </c>
      <c r="BA39" s="281">
        <v>0</v>
      </c>
      <c r="BB39" s="281">
        <v>0</v>
      </c>
      <c r="BC39" s="281">
        <v>0</v>
      </c>
      <c r="BD39" s="281">
        <v>0</v>
      </c>
      <c r="BE39" s="281">
        <v>0</v>
      </c>
      <c r="BF39" s="281">
        <v>0</v>
      </c>
      <c r="BG39" s="281">
        <v>0</v>
      </c>
      <c r="BH39" s="281">
        <v>0</v>
      </c>
      <c r="BI39" s="281">
        <v>0</v>
      </c>
      <c r="BJ39" s="281">
        <v>0</v>
      </c>
      <c r="BK39" s="281">
        <v>0</v>
      </c>
      <c r="BL39" s="281">
        <v>0</v>
      </c>
      <c r="BM39" s="281">
        <v>0</v>
      </c>
      <c r="BN39" s="281">
        <v>0</v>
      </c>
      <c r="BO39" s="281">
        <v>0</v>
      </c>
      <c r="BP39" s="281">
        <v>0</v>
      </c>
      <c r="BQ39" s="281">
        <v>0</v>
      </c>
    </row>
    <row r="40" spans="2:69" ht="10.5" hidden="1" customHeight="1" outlineLevel="1">
      <c r="B40" s="68"/>
      <c r="C40" s="68"/>
      <c r="D40" s="68">
        <v>10</v>
      </c>
      <c r="E40" s="68"/>
      <c r="F40" s="68"/>
      <c r="G40" s="68"/>
      <c r="H40" s="68"/>
      <c r="J40" s="281">
        <v>0</v>
      </c>
      <c r="K40" s="281">
        <v>0</v>
      </c>
      <c r="L40" s="281">
        <v>0</v>
      </c>
      <c r="M40" s="281">
        <v>0</v>
      </c>
      <c r="N40" s="281">
        <v>0</v>
      </c>
      <c r="O40" s="281">
        <v>0</v>
      </c>
      <c r="P40" s="281">
        <v>0</v>
      </c>
      <c r="Q40" s="281">
        <v>0</v>
      </c>
      <c r="R40" s="281">
        <v>0</v>
      </c>
      <c r="S40" s="281">
        <v>0</v>
      </c>
      <c r="T40" s="281">
        <v>6944.4444444444443</v>
      </c>
      <c r="U40" s="281">
        <v>0</v>
      </c>
      <c r="V40" s="281">
        <v>0</v>
      </c>
      <c r="W40" s="281">
        <v>0</v>
      </c>
      <c r="X40" s="281">
        <v>0</v>
      </c>
      <c r="Y40" s="281">
        <v>0</v>
      </c>
      <c r="Z40" s="281">
        <v>0</v>
      </c>
      <c r="AA40" s="281">
        <v>0</v>
      </c>
      <c r="AB40" s="281">
        <v>0</v>
      </c>
      <c r="AC40" s="281">
        <v>0</v>
      </c>
      <c r="AD40" s="281">
        <v>0</v>
      </c>
      <c r="AE40" s="281">
        <v>0</v>
      </c>
      <c r="AF40" s="281">
        <v>0</v>
      </c>
      <c r="AG40" s="281">
        <v>0</v>
      </c>
      <c r="AH40" s="281">
        <v>0</v>
      </c>
      <c r="AI40" s="281">
        <v>0</v>
      </c>
      <c r="AJ40" s="281">
        <v>0</v>
      </c>
      <c r="AK40" s="281">
        <v>0</v>
      </c>
      <c r="AL40" s="281">
        <v>0</v>
      </c>
      <c r="AM40" s="281">
        <v>0</v>
      </c>
      <c r="AN40" s="281">
        <v>0</v>
      </c>
      <c r="AO40" s="281">
        <v>0</v>
      </c>
      <c r="AP40" s="281">
        <v>0</v>
      </c>
      <c r="AQ40" s="281">
        <v>0</v>
      </c>
      <c r="AR40" s="281">
        <v>0</v>
      </c>
      <c r="AS40" s="281">
        <v>0</v>
      </c>
      <c r="AT40" s="281">
        <v>0</v>
      </c>
      <c r="AU40" s="281">
        <v>0</v>
      </c>
      <c r="AV40" s="281">
        <v>0</v>
      </c>
      <c r="AW40" s="281">
        <v>0</v>
      </c>
      <c r="AX40" s="281">
        <v>0</v>
      </c>
      <c r="AY40" s="281">
        <v>0</v>
      </c>
      <c r="AZ40" s="281">
        <v>0</v>
      </c>
      <c r="BA40" s="281">
        <v>0</v>
      </c>
      <c r="BB40" s="281">
        <v>0</v>
      </c>
      <c r="BC40" s="281">
        <v>0</v>
      </c>
      <c r="BD40" s="281">
        <v>0</v>
      </c>
      <c r="BE40" s="281">
        <v>0</v>
      </c>
      <c r="BF40" s="281">
        <v>0</v>
      </c>
      <c r="BG40" s="281">
        <v>0</v>
      </c>
      <c r="BH40" s="281">
        <v>0</v>
      </c>
      <c r="BI40" s="281">
        <v>0</v>
      </c>
      <c r="BJ40" s="281">
        <v>0</v>
      </c>
      <c r="BK40" s="281">
        <v>0</v>
      </c>
      <c r="BL40" s="281">
        <v>0</v>
      </c>
      <c r="BM40" s="281">
        <v>0</v>
      </c>
      <c r="BN40" s="281">
        <v>0</v>
      </c>
      <c r="BO40" s="281">
        <v>0</v>
      </c>
      <c r="BP40" s="281">
        <v>0</v>
      </c>
      <c r="BQ40" s="281">
        <v>0</v>
      </c>
    </row>
    <row r="41" spans="2:69" ht="10.5" hidden="1" customHeight="1" outlineLevel="1">
      <c r="B41" s="68"/>
      <c r="C41" s="68"/>
      <c r="D41" s="68">
        <v>11</v>
      </c>
      <c r="E41" s="68"/>
      <c r="F41" s="68"/>
      <c r="G41" s="68"/>
      <c r="H41" s="68"/>
      <c r="J41" s="281">
        <v>0</v>
      </c>
      <c r="K41" s="281">
        <v>0</v>
      </c>
      <c r="L41" s="281">
        <v>0</v>
      </c>
      <c r="M41" s="281">
        <v>0</v>
      </c>
      <c r="N41" s="281">
        <v>0</v>
      </c>
      <c r="O41" s="281">
        <v>0</v>
      </c>
      <c r="P41" s="281">
        <v>0</v>
      </c>
      <c r="Q41" s="281">
        <v>0</v>
      </c>
      <c r="R41" s="281">
        <v>0</v>
      </c>
      <c r="S41" s="281">
        <v>0</v>
      </c>
      <c r="T41" s="281">
        <v>0</v>
      </c>
      <c r="U41" s="281">
        <v>6944.4444444444443</v>
      </c>
      <c r="V41" s="281">
        <v>0</v>
      </c>
      <c r="W41" s="281">
        <v>0</v>
      </c>
      <c r="X41" s="281">
        <v>0</v>
      </c>
      <c r="Y41" s="281">
        <v>0</v>
      </c>
      <c r="Z41" s="281">
        <v>0</v>
      </c>
      <c r="AA41" s="281">
        <v>0</v>
      </c>
      <c r="AB41" s="281">
        <v>0</v>
      </c>
      <c r="AC41" s="281">
        <v>0</v>
      </c>
      <c r="AD41" s="281">
        <v>0</v>
      </c>
      <c r="AE41" s="281">
        <v>0</v>
      </c>
      <c r="AF41" s="281">
        <v>0</v>
      </c>
      <c r="AG41" s="281">
        <v>0</v>
      </c>
      <c r="AH41" s="281">
        <v>0</v>
      </c>
      <c r="AI41" s="281">
        <v>0</v>
      </c>
      <c r="AJ41" s="281">
        <v>0</v>
      </c>
      <c r="AK41" s="281">
        <v>0</v>
      </c>
      <c r="AL41" s="281">
        <v>0</v>
      </c>
      <c r="AM41" s="281">
        <v>0</v>
      </c>
      <c r="AN41" s="281">
        <v>0</v>
      </c>
      <c r="AO41" s="281">
        <v>0</v>
      </c>
      <c r="AP41" s="281">
        <v>0</v>
      </c>
      <c r="AQ41" s="281">
        <v>0</v>
      </c>
      <c r="AR41" s="281">
        <v>0</v>
      </c>
      <c r="AS41" s="281">
        <v>0</v>
      </c>
      <c r="AT41" s="281">
        <v>0</v>
      </c>
      <c r="AU41" s="281">
        <v>0</v>
      </c>
      <c r="AV41" s="281">
        <v>0</v>
      </c>
      <c r="AW41" s="281">
        <v>0</v>
      </c>
      <c r="AX41" s="281">
        <v>0</v>
      </c>
      <c r="AY41" s="281">
        <v>0</v>
      </c>
      <c r="AZ41" s="281">
        <v>0</v>
      </c>
      <c r="BA41" s="281">
        <v>0</v>
      </c>
      <c r="BB41" s="281">
        <v>0</v>
      </c>
      <c r="BC41" s="281">
        <v>0</v>
      </c>
      <c r="BD41" s="281">
        <v>0</v>
      </c>
      <c r="BE41" s="281">
        <v>0</v>
      </c>
      <c r="BF41" s="281">
        <v>0</v>
      </c>
      <c r="BG41" s="281">
        <v>0</v>
      </c>
      <c r="BH41" s="281">
        <v>0</v>
      </c>
      <c r="BI41" s="281">
        <v>0</v>
      </c>
      <c r="BJ41" s="281">
        <v>0</v>
      </c>
      <c r="BK41" s="281">
        <v>0</v>
      </c>
      <c r="BL41" s="281">
        <v>0</v>
      </c>
      <c r="BM41" s="281">
        <v>0</v>
      </c>
      <c r="BN41" s="281">
        <v>0</v>
      </c>
      <c r="BO41" s="281">
        <v>0</v>
      </c>
      <c r="BP41" s="281">
        <v>0</v>
      </c>
      <c r="BQ41" s="281">
        <v>0</v>
      </c>
    </row>
    <row r="42" spans="2:69" ht="10.5" hidden="1" customHeight="1" outlineLevel="1">
      <c r="B42" s="68"/>
      <c r="C42" s="68"/>
      <c r="D42" s="68">
        <v>12</v>
      </c>
      <c r="E42" s="68"/>
      <c r="F42" s="68"/>
      <c r="G42" s="68"/>
      <c r="H42" s="68"/>
      <c r="J42" s="281">
        <v>0</v>
      </c>
      <c r="K42" s="281">
        <v>0</v>
      </c>
      <c r="L42" s="281">
        <v>0</v>
      </c>
      <c r="M42" s="281">
        <v>0</v>
      </c>
      <c r="N42" s="281">
        <v>0</v>
      </c>
      <c r="O42" s="281">
        <v>0</v>
      </c>
      <c r="P42" s="281">
        <v>0</v>
      </c>
      <c r="Q42" s="281">
        <v>0</v>
      </c>
      <c r="R42" s="281">
        <v>0</v>
      </c>
      <c r="S42" s="281">
        <v>0</v>
      </c>
      <c r="T42" s="281">
        <v>0</v>
      </c>
      <c r="U42" s="281">
        <v>0</v>
      </c>
      <c r="V42" s="281">
        <v>6944.4444444444443</v>
      </c>
      <c r="W42" s="281">
        <v>0</v>
      </c>
      <c r="X42" s="281">
        <v>0</v>
      </c>
      <c r="Y42" s="281">
        <v>0</v>
      </c>
      <c r="Z42" s="281">
        <v>0</v>
      </c>
      <c r="AA42" s="281">
        <v>0</v>
      </c>
      <c r="AB42" s="281">
        <v>0</v>
      </c>
      <c r="AC42" s="281">
        <v>0</v>
      </c>
      <c r="AD42" s="281">
        <v>0</v>
      </c>
      <c r="AE42" s="281">
        <v>0</v>
      </c>
      <c r="AF42" s="281">
        <v>0</v>
      </c>
      <c r="AG42" s="281">
        <v>0</v>
      </c>
      <c r="AH42" s="281">
        <v>0</v>
      </c>
      <c r="AI42" s="281">
        <v>0</v>
      </c>
      <c r="AJ42" s="281">
        <v>0</v>
      </c>
      <c r="AK42" s="281">
        <v>0</v>
      </c>
      <c r="AL42" s="281">
        <v>0</v>
      </c>
      <c r="AM42" s="281">
        <v>0</v>
      </c>
      <c r="AN42" s="281">
        <v>0</v>
      </c>
      <c r="AO42" s="281">
        <v>0</v>
      </c>
      <c r="AP42" s="281">
        <v>0</v>
      </c>
      <c r="AQ42" s="281">
        <v>0</v>
      </c>
      <c r="AR42" s="281">
        <v>0</v>
      </c>
      <c r="AS42" s="281">
        <v>0</v>
      </c>
      <c r="AT42" s="281">
        <v>0</v>
      </c>
      <c r="AU42" s="281">
        <v>0</v>
      </c>
      <c r="AV42" s="281">
        <v>0</v>
      </c>
      <c r="AW42" s="281">
        <v>0</v>
      </c>
      <c r="AX42" s="281">
        <v>0</v>
      </c>
      <c r="AY42" s="281">
        <v>0</v>
      </c>
      <c r="AZ42" s="281">
        <v>0</v>
      </c>
      <c r="BA42" s="281">
        <v>0</v>
      </c>
      <c r="BB42" s="281">
        <v>0</v>
      </c>
      <c r="BC42" s="281">
        <v>0</v>
      </c>
      <c r="BD42" s="281">
        <v>0</v>
      </c>
      <c r="BE42" s="281">
        <v>0</v>
      </c>
      <c r="BF42" s="281">
        <v>0</v>
      </c>
      <c r="BG42" s="281">
        <v>0</v>
      </c>
      <c r="BH42" s="281">
        <v>0</v>
      </c>
      <c r="BI42" s="281">
        <v>0</v>
      </c>
      <c r="BJ42" s="281">
        <v>0</v>
      </c>
      <c r="BK42" s="281">
        <v>0</v>
      </c>
      <c r="BL42" s="281">
        <v>0</v>
      </c>
      <c r="BM42" s="281">
        <v>0</v>
      </c>
      <c r="BN42" s="281">
        <v>0</v>
      </c>
      <c r="BO42" s="281">
        <v>0</v>
      </c>
      <c r="BP42" s="281">
        <v>0</v>
      </c>
      <c r="BQ42" s="281">
        <v>0</v>
      </c>
    </row>
    <row r="43" spans="2:69" ht="10.5" hidden="1" customHeight="1" outlineLevel="1">
      <c r="B43" s="68"/>
      <c r="C43" s="68"/>
      <c r="D43" s="68">
        <v>13</v>
      </c>
      <c r="E43" s="68"/>
      <c r="F43" s="68"/>
      <c r="G43" s="68"/>
      <c r="H43" s="68"/>
      <c r="J43" s="281">
        <v>0</v>
      </c>
      <c r="K43" s="281">
        <v>0</v>
      </c>
      <c r="L43" s="281">
        <v>0</v>
      </c>
      <c r="M43" s="281">
        <v>0</v>
      </c>
      <c r="N43" s="281">
        <v>0</v>
      </c>
      <c r="O43" s="281">
        <v>0</v>
      </c>
      <c r="P43" s="281">
        <v>0</v>
      </c>
      <c r="Q43" s="281">
        <v>0</v>
      </c>
      <c r="R43" s="281">
        <v>0</v>
      </c>
      <c r="S43" s="281">
        <v>0</v>
      </c>
      <c r="T43" s="281">
        <v>0</v>
      </c>
      <c r="U43" s="281">
        <v>0</v>
      </c>
      <c r="V43" s="281">
        <v>0</v>
      </c>
      <c r="W43" s="281">
        <v>6944.4444444444443</v>
      </c>
      <c r="X43" s="281">
        <v>0</v>
      </c>
      <c r="Y43" s="281">
        <v>0</v>
      </c>
      <c r="Z43" s="281">
        <v>0</v>
      </c>
      <c r="AA43" s="281">
        <v>0</v>
      </c>
      <c r="AB43" s="281">
        <v>0</v>
      </c>
      <c r="AC43" s="281">
        <v>0</v>
      </c>
      <c r="AD43" s="281">
        <v>0</v>
      </c>
      <c r="AE43" s="281">
        <v>0</v>
      </c>
      <c r="AF43" s="281">
        <v>0</v>
      </c>
      <c r="AG43" s="281">
        <v>0</v>
      </c>
      <c r="AH43" s="281">
        <v>0</v>
      </c>
      <c r="AI43" s="281">
        <v>0</v>
      </c>
      <c r="AJ43" s="281">
        <v>0</v>
      </c>
      <c r="AK43" s="281">
        <v>0</v>
      </c>
      <c r="AL43" s="281">
        <v>0</v>
      </c>
      <c r="AM43" s="281">
        <v>0</v>
      </c>
      <c r="AN43" s="281">
        <v>0</v>
      </c>
      <c r="AO43" s="281">
        <v>0</v>
      </c>
      <c r="AP43" s="281">
        <v>0</v>
      </c>
      <c r="AQ43" s="281">
        <v>0</v>
      </c>
      <c r="AR43" s="281">
        <v>0</v>
      </c>
      <c r="AS43" s="281">
        <v>0</v>
      </c>
      <c r="AT43" s="281">
        <v>0</v>
      </c>
      <c r="AU43" s="281">
        <v>0</v>
      </c>
      <c r="AV43" s="281">
        <v>0</v>
      </c>
      <c r="AW43" s="281">
        <v>0</v>
      </c>
      <c r="AX43" s="281">
        <v>0</v>
      </c>
      <c r="AY43" s="281">
        <v>0</v>
      </c>
      <c r="AZ43" s="281">
        <v>0</v>
      </c>
      <c r="BA43" s="281">
        <v>0</v>
      </c>
      <c r="BB43" s="281">
        <v>0</v>
      </c>
      <c r="BC43" s="281">
        <v>0</v>
      </c>
      <c r="BD43" s="281">
        <v>0</v>
      </c>
      <c r="BE43" s="281">
        <v>0</v>
      </c>
      <c r="BF43" s="281">
        <v>0</v>
      </c>
      <c r="BG43" s="281">
        <v>0</v>
      </c>
      <c r="BH43" s="281">
        <v>0</v>
      </c>
      <c r="BI43" s="281">
        <v>0</v>
      </c>
      <c r="BJ43" s="281">
        <v>0</v>
      </c>
      <c r="BK43" s="281">
        <v>0</v>
      </c>
      <c r="BL43" s="281">
        <v>0</v>
      </c>
      <c r="BM43" s="281">
        <v>0</v>
      </c>
      <c r="BN43" s="281">
        <v>0</v>
      </c>
      <c r="BO43" s="281">
        <v>0</v>
      </c>
      <c r="BP43" s="281">
        <v>0</v>
      </c>
      <c r="BQ43" s="281">
        <v>0</v>
      </c>
    </row>
    <row r="44" spans="2:69" ht="10.5" hidden="1" customHeight="1" outlineLevel="1">
      <c r="B44" s="68"/>
      <c r="C44" s="68"/>
      <c r="D44" s="68">
        <v>14</v>
      </c>
      <c r="E44" s="68"/>
      <c r="F44" s="68"/>
      <c r="G44" s="68"/>
      <c r="H44" s="68"/>
      <c r="J44" s="281">
        <v>0</v>
      </c>
      <c r="K44" s="281">
        <v>0</v>
      </c>
      <c r="L44" s="281">
        <v>0</v>
      </c>
      <c r="M44" s="281">
        <v>0</v>
      </c>
      <c r="N44" s="281">
        <v>0</v>
      </c>
      <c r="O44" s="281">
        <v>0</v>
      </c>
      <c r="P44" s="281">
        <v>0</v>
      </c>
      <c r="Q44" s="281">
        <v>0</v>
      </c>
      <c r="R44" s="281">
        <v>0</v>
      </c>
      <c r="S44" s="281">
        <v>0</v>
      </c>
      <c r="T44" s="281">
        <v>0</v>
      </c>
      <c r="U44" s="281">
        <v>0</v>
      </c>
      <c r="V44" s="281">
        <v>0</v>
      </c>
      <c r="W44" s="281">
        <v>0</v>
      </c>
      <c r="X44" s="281">
        <v>6944.4444444444443</v>
      </c>
      <c r="Y44" s="281">
        <v>0</v>
      </c>
      <c r="Z44" s="281">
        <v>0</v>
      </c>
      <c r="AA44" s="281">
        <v>0</v>
      </c>
      <c r="AB44" s="281">
        <v>0</v>
      </c>
      <c r="AC44" s="281">
        <v>0</v>
      </c>
      <c r="AD44" s="281">
        <v>0</v>
      </c>
      <c r="AE44" s="281">
        <v>0</v>
      </c>
      <c r="AF44" s="281">
        <v>0</v>
      </c>
      <c r="AG44" s="281">
        <v>0</v>
      </c>
      <c r="AH44" s="281">
        <v>0</v>
      </c>
      <c r="AI44" s="281">
        <v>0</v>
      </c>
      <c r="AJ44" s="281">
        <v>0</v>
      </c>
      <c r="AK44" s="281">
        <v>0</v>
      </c>
      <c r="AL44" s="281">
        <v>0</v>
      </c>
      <c r="AM44" s="281">
        <v>0</v>
      </c>
      <c r="AN44" s="281">
        <v>0</v>
      </c>
      <c r="AO44" s="281">
        <v>0</v>
      </c>
      <c r="AP44" s="281">
        <v>0</v>
      </c>
      <c r="AQ44" s="281">
        <v>0</v>
      </c>
      <c r="AR44" s="281">
        <v>0</v>
      </c>
      <c r="AS44" s="281">
        <v>0</v>
      </c>
      <c r="AT44" s="281">
        <v>0</v>
      </c>
      <c r="AU44" s="281">
        <v>0</v>
      </c>
      <c r="AV44" s="281">
        <v>0</v>
      </c>
      <c r="AW44" s="281">
        <v>0</v>
      </c>
      <c r="AX44" s="281">
        <v>0</v>
      </c>
      <c r="AY44" s="281">
        <v>0</v>
      </c>
      <c r="AZ44" s="281">
        <v>0</v>
      </c>
      <c r="BA44" s="281">
        <v>0</v>
      </c>
      <c r="BB44" s="281">
        <v>0</v>
      </c>
      <c r="BC44" s="281">
        <v>0</v>
      </c>
      <c r="BD44" s="281">
        <v>0</v>
      </c>
      <c r="BE44" s="281">
        <v>0</v>
      </c>
      <c r="BF44" s="281">
        <v>0</v>
      </c>
      <c r="BG44" s="281">
        <v>0</v>
      </c>
      <c r="BH44" s="281">
        <v>0</v>
      </c>
      <c r="BI44" s="281">
        <v>0</v>
      </c>
      <c r="BJ44" s="281">
        <v>0</v>
      </c>
      <c r="BK44" s="281">
        <v>0</v>
      </c>
      <c r="BL44" s="281">
        <v>0</v>
      </c>
      <c r="BM44" s="281">
        <v>0</v>
      </c>
      <c r="BN44" s="281">
        <v>0</v>
      </c>
      <c r="BO44" s="281">
        <v>0</v>
      </c>
      <c r="BP44" s="281">
        <v>0</v>
      </c>
      <c r="BQ44" s="281">
        <v>0</v>
      </c>
    </row>
    <row r="45" spans="2:69" ht="10.5" hidden="1" customHeight="1" outlineLevel="1">
      <c r="B45" s="68"/>
      <c r="C45" s="68"/>
      <c r="D45" s="68">
        <v>15</v>
      </c>
      <c r="E45" s="68"/>
      <c r="F45" s="68"/>
      <c r="G45" s="68"/>
      <c r="H45" s="68"/>
      <c r="J45" s="281">
        <v>0</v>
      </c>
      <c r="K45" s="281">
        <v>0</v>
      </c>
      <c r="L45" s="281">
        <v>0</v>
      </c>
      <c r="M45" s="281">
        <v>0</v>
      </c>
      <c r="N45" s="281">
        <v>0</v>
      </c>
      <c r="O45" s="281">
        <v>0</v>
      </c>
      <c r="P45" s="281">
        <v>0</v>
      </c>
      <c r="Q45" s="281">
        <v>0</v>
      </c>
      <c r="R45" s="281">
        <v>0</v>
      </c>
      <c r="S45" s="281">
        <v>0</v>
      </c>
      <c r="T45" s="281">
        <v>0</v>
      </c>
      <c r="U45" s="281">
        <v>0</v>
      </c>
      <c r="V45" s="281">
        <v>0</v>
      </c>
      <c r="W45" s="281">
        <v>0</v>
      </c>
      <c r="X45" s="281">
        <v>0</v>
      </c>
      <c r="Y45" s="281">
        <v>6944.4444444444443</v>
      </c>
      <c r="Z45" s="281">
        <v>0</v>
      </c>
      <c r="AA45" s="281">
        <v>0</v>
      </c>
      <c r="AB45" s="281">
        <v>0</v>
      </c>
      <c r="AC45" s="281">
        <v>0</v>
      </c>
      <c r="AD45" s="281">
        <v>0</v>
      </c>
      <c r="AE45" s="281">
        <v>0</v>
      </c>
      <c r="AF45" s="281">
        <v>0</v>
      </c>
      <c r="AG45" s="281">
        <v>0</v>
      </c>
      <c r="AH45" s="281">
        <v>0</v>
      </c>
      <c r="AI45" s="281">
        <v>0</v>
      </c>
      <c r="AJ45" s="281">
        <v>0</v>
      </c>
      <c r="AK45" s="281">
        <v>0</v>
      </c>
      <c r="AL45" s="281">
        <v>0</v>
      </c>
      <c r="AM45" s="281">
        <v>0</v>
      </c>
      <c r="AN45" s="281">
        <v>0</v>
      </c>
      <c r="AO45" s="281">
        <v>0</v>
      </c>
      <c r="AP45" s="281">
        <v>0</v>
      </c>
      <c r="AQ45" s="281">
        <v>0</v>
      </c>
      <c r="AR45" s="281">
        <v>0</v>
      </c>
      <c r="AS45" s="281">
        <v>0</v>
      </c>
      <c r="AT45" s="281">
        <v>0</v>
      </c>
      <c r="AU45" s="281">
        <v>0</v>
      </c>
      <c r="AV45" s="281">
        <v>0</v>
      </c>
      <c r="AW45" s="281">
        <v>0</v>
      </c>
      <c r="AX45" s="281">
        <v>0</v>
      </c>
      <c r="AY45" s="281">
        <v>0</v>
      </c>
      <c r="AZ45" s="281">
        <v>0</v>
      </c>
      <c r="BA45" s="281">
        <v>0</v>
      </c>
      <c r="BB45" s="281">
        <v>0</v>
      </c>
      <c r="BC45" s="281">
        <v>0</v>
      </c>
      <c r="BD45" s="281">
        <v>0</v>
      </c>
      <c r="BE45" s="281">
        <v>0</v>
      </c>
      <c r="BF45" s="281">
        <v>0</v>
      </c>
      <c r="BG45" s="281">
        <v>0</v>
      </c>
      <c r="BH45" s="281">
        <v>0</v>
      </c>
      <c r="BI45" s="281">
        <v>0</v>
      </c>
      <c r="BJ45" s="281">
        <v>0</v>
      </c>
      <c r="BK45" s="281">
        <v>0</v>
      </c>
      <c r="BL45" s="281">
        <v>0</v>
      </c>
      <c r="BM45" s="281">
        <v>0</v>
      </c>
      <c r="BN45" s="281">
        <v>0</v>
      </c>
      <c r="BO45" s="281">
        <v>0</v>
      </c>
      <c r="BP45" s="281">
        <v>0</v>
      </c>
      <c r="BQ45" s="281">
        <v>0</v>
      </c>
    </row>
    <row r="46" spans="2:69" ht="10.5" hidden="1" customHeight="1" outlineLevel="1">
      <c r="B46" s="68"/>
      <c r="C46" s="68"/>
      <c r="D46" s="68">
        <v>16</v>
      </c>
      <c r="E46" s="68"/>
      <c r="F46" s="68"/>
      <c r="G46" s="68"/>
      <c r="H46" s="68"/>
      <c r="J46" s="281">
        <v>0</v>
      </c>
      <c r="K46" s="281">
        <v>0</v>
      </c>
      <c r="L46" s="281">
        <v>0</v>
      </c>
      <c r="M46" s="281">
        <v>0</v>
      </c>
      <c r="N46" s="281">
        <v>0</v>
      </c>
      <c r="O46" s="281">
        <v>0</v>
      </c>
      <c r="P46" s="281">
        <v>0</v>
      </c>
      <c r="Q46" s="281">
        <v>0</v>
      </c>
      <c r="R46" s="281">
        <v>0</v>
      </c>
      <c r="S46" s="281">
        <v>0</v>
      </c>
      <c r="T46" s="281">
        <v>0</v>
      </c>
      <c r="U46" s="281">
        <v>0</v>
      </c>
      <c r="V46" s="281">
        <v>0</v>
      </c>
      <c r="W46" s="281">
        <v>0</v>
      </c>
      <c r="X46" s="281">
        <v>0</v>
      </c>
      <c r="Y46" s="281">
        <v>0</v>
      </c>
      <c r="Z46" s="281">
        <v>6944.4444444444443</v>
      </c>
      <c r="AA46" s="281">
        <v>0</v>
      </c>
      <c r="AB46" s="281">
        <v>0</v>
      </c>
      <c r="AC46" s="281">
        <v>0</v>
      </c>
      <c r="AD46" s="281">
        <v>0</v>
      </c>
      <c r="AE46" s="281">
        <v>0</v>
      </c>
      <c r="AF46" s="281">
        <v>0</v>
      </c>
      <c r="AG46" s="281">
        <v>0</v>
      </c>
      <c r="AH46" s="281">
        <v>0</v>
      </c>
      <c r="AI46" s="281">
        <v>0</v>
      </c>
      <c r="AJ46" s="281">
        <v>0</v>
      </c>
      <c r="AK46" s="281">
        <v>0</v>
      </c>
      <c r="AL46" s="281">
        <v>0</v>
      </c>
      <c r="AM46" s="281">
        <v>0</v>
      </c>
      <c r="AN46" s="281">
        <v>0</v>
      </c>
      <c r="AO46" s="281">
        <v>0</v>
      </c>
      <c r="AP46" s="281">
        <v>0</v>
      </c>
      <c r="AQ46" s="281">
        <v>0</v>
      </c>
      <c r="AR46" s="281">
        <v>0</v>
      </c>
      <c r="AS46" s="281">
        <v>0</v>
      </c>
      <c r="AT46" s="281">
        <v>0</v>
      </c>
      <c r="AU46" s="281">
        <v>0</v>
      </c>
      <c r="AV46" s="281">
        <v>0</v>
      </c>
      <c r="AW46" s="281">
        <v>0</v>
      </c>
      <c r="AX46" s="281">
        <v>0</v>
      </c>
      <c r="AY46" s="281">
        <v>0</v>
      </c>
      <c r="AZ46" s="281">
        <v>0</v>
      </c>
      <c r="BA46" s="281">
        <v>0</v>
      </c>
      <c r="BB46" s="281">
        <v>0</v>
      </c>
      <c r="BC46" s="281">
        <v>0</v>
      </c>
      <c r="BD46" s="281">
        <v>0</v>
      </c>
      <c r="BE46" s="281">
        <v>0</v>
      </c>
      <c r="BF46" s="281">
        <v>0</v>
      </c>
      <c r="BG46" s="281">
        <v>0</v>
      </c>
      <c r="BH46" s="281">
        <v>0</v>
      </c>
      <c r="BI46" s="281">
        <v>0</v>
      </c>
      <c r="BJ46" s="281">
        <v>0</v>
      </c>
      <c r="BK46" s="281">
        <v>0</v>
      </c>
      <c r="BL46" s="281">
        <v>0</v>
      </c>
      <c r="BM46" s="281">
        <v>0</v>
      </c>
      <c r="BN46" s="281">
        <v>0</v>
      </c>
      <c r="BO46" s="281">
        <v>0</v>
      </c>
      <c r="BP46" s="281">
        <v>0</v>
      </c>
      <c r="BQ46" s="281">
        <v>0</v>
      </c>
    </row>
    <row r="47" spans="2:69" ht="10.5" hidden="1" customHeight="1" outlineLevel="1">
      <c r="B47" s="68"/>
      <c r="C47" s="68"/>
      <c r="D47" s="68">
        <v>17</v>
      </c>
      <c r="E47" s="68"/>
      <c r="F47" s="68"/>
      <c r="G47" s="68"/>
      <c r="H47" s="68"/>
      <c r="J47" s="281">
        <v>0</v>
      </c>
      <c r="K47" s="281">
        <v>0</v>
      </c>
      <c r="L47" s="281">
        <v>0</v>
      </c>
      <c r="M47" s="281">
        <v>0</v>
      </c>
      <c r="N47" s="281">
        <v>0</v>
      </c>
      <c r="O47" s="281">
        <v>0</v>
      </c>
      <c r="P47" s="281">
        <v>0</v>
      </c>
      <c r="Q47" s="281">
        <v>0</v>
      </c>
      <c r="R47" s="281">
        <v>0</v>
      </c>
      <c r="S47" s="281">
        <v>0</v>
      </c>
      <c r="T47" s="281">
        <v>0</v>
      </c>
      <c r="U47" s="281">
        <v>0</v>
      </c>
      <c r="V47" s="281">
        <v>0</v>
      </c>
      <c r="W47" s="281">
        <v>0</v>
      </c>
      <c r="X47" s="281">
        <v>0</v>
      </c>
      <c r="Y47" s="281">
        <v>0</v>
      </c>
      <c r="Z47" s="281">
        <v>0</v>
      </c>
      <c r="AA47" s="281">
        <v>6944.4444444444443</v>
      </c>
      <c r="AB47" s="281">
        <v>0</v>
      </c>
      <c r="AC47" s="281">
        <v>0</v>
      </c>
      <c r="AD47" s="281">
        <v>0</v>
      </c>
      <c r="AE47" s="281">
        <v>0</v>
      </c>
      <c r="AF47" s="281">
        <v>0</v>
      </c>
      <c r="AG47" s="281">
        <v>0</v>
      </c>
      <c r="AH47" s="281">
        <v>0</v>
      </c>
      <c r="AI47" s="281">
        <v>0</v>
      </c>
      <c r="AJ47" s="281">
        <v>0</v>
      </c>
      <c r="AK47" s="281">
        <v>0</v>
      </c>
      <c r="AL47" s="281">
        <v>0</v>
      </c>
      <c r="AM47" s="281">
        <v>0</v>
      </c>
      <c r="AN47" s="281">
        <v>0</v>
      </c>
      <c r="AO47" s="281">
        <v>0</v>
      </c>
      <c r="AP47" s="281">
        <v>0</v>
      </c>
      <c r="AQ47" s="281">
        <v>0</v>
      </c>
      <c r="AR47" s="281">
        <v>0</v>
      </c>
      <c r="AS47" s="281">
        <v>0</v>
      </c>
      <c r="AT47" s="281">
        <v>0</v>
      </c>
      <c r="AU47" s="281">
        <v>0</v>
      </c>
      <c r="AV47" s="281">
        <v>0</v>
      </c>
      <c r="AW47" s="281">
        <v>0</v>
      </c>
      <c r="AX47" s="281">
        <v>0</v>
      </c>
      <c r="AY47" s="281">
        <v>0</v>
      </c>
      <c r="AZ47" s="281">
        <v>0</v>
      </c>
      <c r="BA47" s="281">
        <v>0</v>
      </c>
      <c r="BB47" s="281">
        <v>0</v>
      </c>
      <c r="BC47" s="281">
        <v>0</v>
      </c>
      <c r="BD47" s="281">
        <v>0</v>
      </c>
      <c r="BE47" s="281">
        <v>0</v>
      </c>
      <c r="BF47" s="281">
        <v>0</v>
      </c>
      <c r="BG47" s="281">
        <v>0</v>
      </c>
      <c r="BH47" s="281">
        <v>0</v>
      </c>
      <c r="BI47" s="281">
        <v>0</v>
      </c>
      <c r="BJ47" s="281">
        <v>0</v>
      </c>
      <c r="BK47" s="281">
        <v>0</v>
      </c>
      <c r="BL47" s="281">
        <v>0</v>
      </c>
      <c r="BM47" s="281">
        <v>0</v>
      </c>
      <c r="BN47" s="281">
        <v>0</v>
      </c>
      <c r="BO47" s="281">
        <v>0</v>
      </c>
      <c r="BP47" s="281">
        <v>0</v>
      </c>
      <c r="BQ47" s="281">
        <v>0</v>
      </c>
    </row>
    <row r="48" spans="2:69" ht="10.5" hidden="1" customHeight="1" outlineLevel="1">
      <c r="B48" s="68"/>
      <c r="C48" s="68"/>
      <c r="D48" s="68">
        <v>18</v>
      </c>
      <c r="E48" s="68"/>
      <c r="F48" s="68"/>
      <c r="G48" s="68"/>
      <c r="H48" s="68"/>
      <c r="J48" s="281">
        <v>0</v>
      </c>
      <c r="K48" s="281">
        <v>0</v>
      </c>
      <c r="L48" s="281">
        <v>0</v>
      </c>
      <c r="M48" s="281">
        <v>0</v>
      </c>
      <c r="N48" s="281">
        <v>0</v>
      </c>
      <c r="O48" s="281">
        <v>0</v>
      </c>
      <c r="P48" s="281">
        <v>0</v>
      </c>
      <c r="Q48" s="281">
        <v>0</v>
      </c>
      <c r="R48" s="281">
        <v>0</v>
      </c>
      <c r="S48" s="281">
        <v>0</v>
      </c>
      <c r="T48" s="281">
        <v>0</v>
      </c>
      <c r="U48" s="281">
        <v>0</v>
      </c>
      <c r="V48" s="281">
        <v>0</v>
      </c>
      <c r="W48" s="281">
        <v>0</v>
      </c>
      <c r="X48" s="281">
        <v>0</v>
      </c>
      <c r="Y48" s="281">
        <v>0</v>
      </c>
      <c r="Z48" s="281">
        <v>0</v>
      </c>
      <c r="AA48" s="281">
        <v>0</v>
      </c>
      <c r="AB48" s="281">
        <v>6944.4444444444443</v>
      </c>
      <c r="AC48" s="281">
        <v>0</v>
      </c>
      <c r="AD48" s="281">
        <v>0</v>
      </c>
      <c r="AE48" s="281">
        <v>0</v>
      </c>
      <c r="AF48" s="281">
        <v>0</v>
      </c>
      <c r="AG48" s="281">
        <v>0</v>
      </c>
      <c r="AH48" s="281">
        <v>0</v>
      </c>
      <c r="AI48" s="281">
        <v>0</v>
      </c>
      <c r="AJ48" s="281">
        <v>0</v>
      </c>
      <c r="AK48" s="281">
        <v>0</v>
      </c>
      <c r="AL48" s="281">
        <v>0</v>
      </c>
      <c r="AM48" s="281">
        <v>0</v>
      </c>
      <c r="AN48" s="281">
        <v>0</v>
      </c>
      <c r="AO48" s="281">
        <v>0</v>
      </c>
      <c r="AP48" s="281">
        <v>0</v>
      </c>
      <c r="AQ48" s="281">
        <v>0</v>
      </c>
      <c r="AR48" s="281">
        <v>0</v>
      </c>
      <c r="AS48" s="281">
        <v>0</v>
      </c>
      <c r="AT48" s="281">
        <v>0</v>
      </c>
      <c r="AU48" s="281">
        <v>0</v>
      </c>
      <c r="AV48" s="281">
        <v>0</v>
      </c>
      <c r="AW48" s="281">
        <v>0</v>
      </c>
      <c r="AX48" s="281">
        <v>0</v>
      </c>
      <c r="AY48" s="281">
        <v>0</v>
      </c>
      <c r="AZ48" s="281">
        <v>0</v>
      </c>
      <c r="BA48" s="281">
        <v>0</v>
      </c>
      <c r="BB48" s="281">
        <v>0</v>
      </c>
      <c r="BC48" s="281">
        <v>0</v>
      </c>
      <c r="BD48" s="281">
        <v>0</v>
      </c>
      <c r="BE48" s="281">
        <v>0</v>
      </c>
      <c r="BF48" s="281">
        <v>0</v>
      </c>
      <c r="BG48" s="281">
        <v>0</v>
      </c>
      <c r="BH48" s="281">
        <v>0</v>
      </c>
      <c r="BI48" s="281">
        <v>0</v>
      </c>
      <c r="BJ48" s="281">
        <v>0</v>
      </c>
      <c r="BK48" s="281">
        <v>0</v>
      </c>
      <c r="BL48" s="281">
        <v>0</v>
      </c>
      <c r="BM48" s="281">
        <v>0</v>
      </c>
      <c r="BN48" s="281">
        <v>0</v>
      </c>
      <c r="BO48" s="281">
        <v>0</v>
      </c>
      <c r="BP48" s="281">
        <v>0</v>
      </c>
      <c r="BQ48" s="281">
        <v>0</v>
      </c>
    </row>
    <row r="49" spans="2:69" ht="10.5" hidden="1" customHeight="1" outlineLevel="1">
      <c r="B49" s="68"/>
      <c r="C49" s="68"/>
      <c r="D49" s="68">
        <v>19</v>
      </c>
      <c r="E49" s="68"/>
      <c r="F49" s="68"/>
      <c r="G49" s="68"/>
      <c r="H49" s="68"/>
      <c r="J49" s="281">
        <v>0</v>
      </c>
      <c r="K49" s="281">
        <v>0</v>
      </c>
      <c r="L49" s="281">
        <v>0</v>
      </c>
      <c r="M49" s="281">
        <v>0</v>
      </c>
      <c r="N49" s="281">
        <v>0</v>
      </c>
      <c r="O49" s="281">
        <v>0</v>
      </c>
      <c r="P49" s="281">
        <v>0</v>
      </c>
      <c r="Q49" s="281">
        <v>0</v>
      </c>
      <c r="R49" s="281">
        <v>0</v>
      </c>
      <c r="S49" s="281">
        <v>0</v>
      </c>
      <c r="T49" s="281">
        <v>0</v>
      </c>
      <c r="U49" s="281">
        <v>0</v>
      </c>
      <c r="V49" s="281">
        <v>0</v>
      </c>
      <c r="W49" s="281">
        <v>0</v>
      </c>
      <c r="X49" s="281">
        <v>0</v>
      </c>
      <c r="Y49" s="281">
        <v>0</v>
      </c>
      <c r="Z49" s="281">
        <v>0</v>
      </c>
      <c r="AA49" s="281">
        <v>0</v>
      </c>
      <c r="AB49" s="281">
        <v>0</v>
      </c>
      <c r="AC49" s="281">
        <v>6944.4444444444443</v>
      </c>
      <c r="AD49" s="281">
        <v>0</v>
      </c>
      <c r="AE49" s="281">
        <v>0</v>
      </c>
      <c r="AF49" s="281">
        <v>0</v>
      </c>
      <c r="AG49" s="281">
        <v>0</v>
      </c>
      <c r="AH49" s="281">
        <v>0</v>
      </c>
      <c r="AI49" s="281">
        <v>0</v>
      </c>
      <c r="AJ49" s="281">
        <v>0</v>
      </c>
      <c r="AK49" s="281">
        <v>0</v>
      </c>
      <c r="AL49" s="281">
        <v>0</v>
      </c>
      <c r="AM49" s="281">
        <v>0</v>
      </c>
      <c r="AN49" s="281">
        <v>0</v>
      </c>
      <c r="AO49" s="281">
        <v>0</v>
      </c>
      <c r="AP49" s="281">
        <v>0</v>
      </c>
      <c r="AQ49" s="281">
        <v>0</v>
      </c>
      <c r="AR49" s="281">
        <v>0</v>
      </c>
      <c r="AS49" s="281">
        <v>0</v>
      </c>
      <c r="AT49" s="281">
        <v>0</v>
      </c>
      <c r="AU49" s="281">
        <v>0</v>
      </c>
      <c r="AV49" s="281">
        <v>0</v>
      </c>
      <c r="AW49" s="281">
        <v>0</v>
      </c>
      <c r="AX49" s="281">
        <v>0</v>
      </c>
      <c r="AY49" s="281">
        <v>0</v>
      </c>
      <c r="AZ49" s="281">
        <v>0</v>
      </c>
      <c r="BA49" s="281">
        <v>0</v>
      </c>
      <c r="BB49" s="281">
        <v>0</v>
      </c>
      <c r="BC49" s="281">
        <v>0</v>
      </c>
      <c r="BD49" s="281">
        <v>0</v>
      </c>
      <c r="BE49" s="281">
        <v>0</v>
      </c>
      <c r="BF49" s="281">
        <v>0</v>
      </c>
      <c r="BG49" s="281">
        <v>0</v>
      </c>
      <c r="BH49" s="281">
        <v>0</v>
      </c>
      <c r="BI49" s="281">
        <v>0</v>
      </c>
      <c r="BJ49" s="281">
        <v>0</v>
      </c>
      <c r="BK49" s="281">
        <v>0</v>
      </c>
      <c r="BL49" s="281">
        <v>0</v>
      </c>
      <c r="BM49" s="281">
        <v>0</v>
      </c>
      <c r="BN49" s="281">
        <v>0</v>
      </c>
      <c r="BO49" s="281">
        <v>0</v>
      </c>
      <c r="BP49" s="281">
        <v>0</v>
      </c>
      <c r="BQ49" s="281">
        <v>0</v>
      </c>
    </row>
    <row r="50" spans="2:69" ht="10.5" hidden="1" customHeight="1" outlineLevel="1">
      <c r="B50" s="68"/>
      <c r="C50" s="68"/>
      <c r="D50" s="68">
        <v>20</v>
      </c>
      <c r="E50" s="68"/>
      <c r="F50" s="68"/>
      <c r="G50" s="68"/>
      <c r="H50" s="68"/>
      <c r="J50" s="281">
        <v>0</v>
      </c>
      <c r="K50" s="281">
        <v>0</v>
      </c>
      <c r="L50" s="281">
        <v>0</v>
      </c>
      <c r="M50" s="281">
        <v>0</v>
      </c>
      <c r="N50" s="281">
        <v>0</v>
      </c>
      <c r="O50" s="281">
        <v>0</v>
      </c>
      <c r="P50" s="281">
        <v>0</v>
      </c>
      <c r="Q50" s="281">
        <v>0</v>
      </c>
      <c r="R50" s="281">
        <v>0</v>
      </c>
      <c r="S50" s="281">
        <v>0</v>
      </c>
      <c r="T50" s="281">
        <v>0</v>
      </c>
      <c r="U50" s="281">
        <v>0</v>
      </c>
      <c r="V50" s="281">
        <v>0</v>
      </c>
      <c r="W50" s="281">
        <v>0</v>
      </c>
      <c r="X50" s="281">
        <v>0</v>
      </c>
      <c r="Y50" s="281">
        <v>0</v>
      </c>
      <c r="Z50" s="281">
        <v>0</v>
      </c>
      <c r="AA50" s="281">
        <v>0</v>
      </c>
      <c r="AB50" s="281">
        <v>0</v>
      </c>
      <c r="AC50" s="281">
        <v>0</v>
      </c>
      <c r="AD50" s="281">
        <v>6944.4444444444443</v>
      </c>
      <c r="AE50" s="281">
        <v>0</v>
      </c>
      <c r="AF50" s="281">
        <v>0</v>
      </c>
      <c r="AG50" s="281">
        <v>0</v>
      </c>
      <c r="AH50" s="281">
        <v>0</v>
      </c>
      <c r="AI50" s="281">
        <v>0</v>
      </c>
      <c r="AJ50" s="281">
        <v>0</v>
      </c>
      <c r="AK50" s="281">
        <v>0</v>
      </c>
      <c r="AL50" s="281">
        <v>0</v>
      </c>
      <c r="AM50" s="281">
        <v>0</v>
      </c>
      <c r="AN50" s="281">
        <v>0</v>
      </c>
      <c r="AO50" s="281">
        <v>0</v>
      </c>
      <c r="AP50" s="281">
        <v>0</v>
      </c>
      <c r="AQ50" s="281">
        <v>0</v>
      </c>
      <c r="AR50" s="281">
        <v>0</v>
      </c>
      <c r="AS50" s="281">
        <v>0</v>
      </c>
      <c r="AT50" s="281">
        <v>0</v>
      </c>
      <c r="AU50" s="281">
        <v>0</v>
      </c>
      <c r="AV50" s="281">
        <v>0</v>
      </c>
      <c r="AW50" s="281">
        <v>0</v>
      </c>
      <c r="AX50" s="281">
        <v>0</v>
      </c>
      <c r="AY50" s="281">
        <v>0</v>
      </c>
      <c r="AZ50" s="281">
        <v>0</v>
      </c>
      <c r="BA50" s="281">
        <v>0</v>
      </c>
      <c r="BB50" s="281">
        <v>0</v>
      </c>
      <c r="BC50" s="281">
        <v>0</v>
      </c>
      <c r="BD50" s="281">
        <v>0</v>
      </c>
      <c r="BE50" s="281">
        <v>0</v>
      </c>
      <c r="BF50" s="281">
        <v>0</v>
      </c>
      <c r="BG50" s="281">
        <v>0</v>
      </c>
      <c r="BH50" s="281">
        <v>0</v>
      </c>
      <c r="BI50" s="281">
        <v>0</v>
      </c>
      <c r="BJ50" s="281">
        <v>0</v>
      </c>
      <c r="BK50" s="281">
        <v>0</v>
      </c>
      <c r="BL50" s="281">
        <v>0</v>
      </c>
      <c r="BM50" s="281">
        <v>0</v>
      </c>
      <c r="BN50" s="281">
        <v>0</v>
      </c>
      <c r="BO50" s="281">
        <v>0</v>
      </c>
      <c r="BP50" s="281">
        <v>0</v>
      </c>
      <c r="BQ50" s="281">
        <v>0</v>
      </c>
    </row>
    <row r="51" spans="2:69" ht="10.5" hidden="1" customHeight="1" outlineLevel="1">
      <c r="B51" s="68"/>
      <c r="C51" s="68"/>
      <c r="D51" s="68">
        <v>21</v>
      </c>
      <c r="E51" s="68"/>
      <c r="F51" s="68"/>
      <c r="G51" s="68"/>
      <c r="H51" s="68"/>
      <c r="J51" s="281">
        <v>0</v>
      </c>
      <c r="K51" s="281">
        <v>0</v>
      </c>
      <c r="L51" s="281">
        <v>0</v>
      </c>
      <c r="M51" s="281">
        <v>0</v>
      </c>
      <c r="N51" s="281">
        <v>0</v>
      </c>
      <c r="O51" s="281">
        <v>0</v>
      </c>
      <c r="P51" s="281">
        <v>0</v>
      </c>
      <c r="Q51" s="281">
        <v>0</v>
      </c>
      <c r="R51" s="281">
        <v>0</v>
      </c>
      <c r="S51" s="281">
        <v>0</v>
      </c>
      <c r="T51" s="281">
        <v>0</v>
      </c>
      <c r="U51" s="281">
        <v>0</v>
      </c>
      <c r="V51" s="281">
        <v>0</v>
      </c>
      <c r="W51" s="281">
        <v>0</v>
      </c>
      <c r="X51" s="281">
        <v>0</v>
      </c>
      <c r="Y51" s="281">
        <v>0</v>
      </c>
      <c r="Z51" s="281">
        <v>0</v>
      </c>
      <c r="AA51" s="281">
        <v>0</v>
      </c>
      <c r="AB51" s="281">
        <v>0</v>
      </c>
      <c r="AC51" s="281">
        <v>0</v>
      </c>
      <c r="AD51" s="281">
        <v>0</v>
      </c>
      <c r="AE51" s="281">
        <v>6944.4444444444443</v>
      </c>
      <c r="AF51" s="281">
        <v>0</v>
      </c>
      <c r="AG51" s="281">
        <v>0</v>
      </c>
      <c r="AH51" s="281">
        <v>0</v>
      </c>
      <c r="AI51" s="281">
        <v>0</v>
      </c>
      <c r="AJ51" s="281">
        <v>0</v>
      </c>
      <c r="AK51" s="281">
        <v>0</v>
      </c>
      <c r="AL51" s="281">
        <v>0</v>
      </c>
      <c r="AM51" s="281">
        <v>0</v>
      </c>
      <c r="AN51" s="281">
        <v>0</v>
      </c>
      <c r="AO51" s="281">
        <v>0</v>
      </c>
      <c r="AP51" s="281">
        <v>0</v>
      </c>
      <c r="AQ51" s="281">
        <v>0</v>
      </c>
      <c r="AR51" s="281">
        <v>0</v>
      </c>
      <c r="AS51" s="281">
        <v>0</v>
      </c>
      <c r="AT51" s="281">
        <v>0</v>
      </c>
      <c r="AU51" s="281">
        <v>0</v>
      </c>
      <c r="AV51" s="281">
        <v>0</v>
      </c>
      <c r="AW51" s="281">
        <v>0</v>
      </c>
      <c r="AX51" s="281">
        <v>0</v>
      </c>
      <c r="AY51" s="281">
        <v>0</v>
      </c>
      <c r="AZ51" s="281">
        <v>0</v>
      </c>
      <c r="BA51" s="281">
        <v>0</v>
      </c>
      <c r="BB51" s="281">
        <v>0</v>
      </c>
      <c r="BC51" s="281">
        <v>0</v>
      </c>
      <c r="BD51" s="281">
        <v>0</v>
      </c>
      <c r="BE51" s="281">
        <v>0</v>
      </c>
      <c r="BF51" s="281">
        <v>0</v>
      </c>
      <c r="BG51" s="281">
        <v>0</v>
      </c>
      <c r="BH51" s="281">
        <v>0</v>
      </c>
      <c r="BI51" s="281">
        <v>0</v>
      </c>
      <c r="BJ51" s="281">
        <v>0</v>
      </c>
      <c r="BK51" s="281">
        <v>0</v>
      </c>
      <c r="BL51" s="281">
        <v>0</v>
      </c>
      <c r="BM51" s="281">
        <v>0</v>
      </c>
      <c r="BN51" s="281">
        <v>0</v>
      </c>
      <c r="BO51" s="281">
        <v>0</v>
      </c>
      <c r="BP51" s="281">
        <v>0</v>
      </c>
      <c r="BQ51" s="281">
        <v>0</v>
      </c>
    </row>
    <row r="52" spans="2:69" ht="10.5" hidden="1" customHeight="1" outlineLevel="1">
      <c r="B52" s="68"/>
      <c r="C52" s="68"/>
      <c r="D52" s="68">
        <v>22</v>
      </c>
      <c r="E52" s="68"/>
      <c r="F52" s="68"/>
      <c r="G52" s="68"/>
      <c r="H52" s="68"/>
      <c r="J52" s="281">
        <v>0</v>
      </c>
      <c r="K52" s="281">
        <v>0</v>
      </c>
      <c r="L52" s="281">
        <v>0</v>
      </c>
      <c r="M52" s="281">
        <v>0</v>
      </c>
      <c r="N52" s="281">
        <v>0</v>
      </c>
      <c r="O52" s="281">
        <v>0</v>
      </c>
      <c r="P52" s="281">
        <v>0</v>
      </c>
      <c r="Q52" s="281">
        <v>0</v>
      </c>
      <c r="R52" s="281">
        <v>0</v>
      </c>
      <c r="S52" s="281">
        <v>0</v>
      </c>
      <c r="T52" s="281">
        <v>0</v>
      </c>
      <c r="U52" s="281">
        <v>0</v>
      </c>
      <c r="V52" s="281">
        <v>0</v>
      </c>
      <c r="W52" s="281">
        <v>0</v>
      </c>
      <c r="X52" s="281">
        <v>0</v>
      </c>
      <c r="Y52" s="281">
        <v>0</v>
      </c>
      <c r="Z52" s="281">
        <v>0</v>
      </c>
      <c r="AA52" s="281">
        <v>0</v>
      </c>
      <c r="AB52" s="281">
        <v>0</v>
      </c>
      <c r="AC52" s="281">
        <v>0</v>
      </c>
      <c r="AD52" s="281">
        <v>0</v>
      </c>
      <c r="AE52" s="281">
        <v>0</v>
      </c>
      <c r="AF52" s="281">
        <v>6944.4444444444443</v>
      </c>
      <c r="AG52" s="281">
        <v>0</v>
      </c>
      <c r="AH52" s="281">
        <v>0</v>
      </c>
      <c r="AI52" s="281">
        <v>0</v>
      </c>
      <c r="AJ52" s="281">
        <v>0</v>
      </c>
      <c r="AK52" s="281">
        <v>0</v>
      </c>
      <c r="AL52" s="281">
        <v>0</v>
      </c>
      <c r="AM52" s="281">
        <v>0</v>
      </c>
      <c r="AN52" s="281">
        <v>0</v>
      </c>
      <c r="AO52" s="281">
        <v>0</v>
      </c>
      <c r="AP52" s="281">
        <v>0</v>
      </c>
      <c r="AQ52" s="281">
        <v>0</v>
      </c>
      <c r="AR52" s="281">
        <v>0</v>
      </c>
      <c r="AS52" s="281">
        <v>0</v>
      </c>
      <c r="AT52" s="281">
        <v>0</v>
      </c>
      <c r="AU52" s="281">
        <v>0</v>
      </c>
      <c r="AV52" s="281">
        <v>0</v>
      </c>
      <c r="AW52" s="281">
        <v>0</v>
      </c>
      <c r="AX52" s="281">
        <v>0</v>
      </c>
      <c r="AY52" s="281">
        <v>0</v>
      </c>
      <c r="AZ52" s="281">
        <v>0</v>
      </c>
      <c r="BA52" s="281">
        <v>0</v>
      </c>
      <c r="BB52" s="281">
        <v>0</v>
      </c>
      <c r="BC52" s="281">
        <v>0</v>
      </c>
      <c r="BD52" s="281">
        <v>0</v>
      </c>
      <c r="BE52" s="281">
        <v>0</v>
      </c>
      <c r="BF52" s="281">
        <v>0</v>
      </c>
      <c r="BG52" s="281">
        <v>0</v>
      </c>
      <c r="BH52" s="281">
        <v>0</v>
      </c>
      <c r="BI52" s="281">
        <v>0</v>
      </c>
      <c r="BJ52" s="281">
        <v>0</v>
      </c>
      <c r="BK52" s="281">
        <v>0</v>
      </c>
      <c r="BL52" s="281">
        <v>0</v>
      </c>
      <c r="BM52" s="281">
        <v>0</v>
      </c>
      <c r="BN52" s="281">
        <v>0</v>
      </c>
      <c r="BO52" s="281">
        <v>0</v>
      </c>
      <c r="BP52" s="281">
        <v>0</v>
      </c>
      <c r="BQ52" s="281">
        <v>0</v>
      </c>
    </row>
    <row r="53" spans="2:69" ht="10.5" hidden="1" customHeight="1" outlineLevel="1">
      <c r="B53" s="68"/>
      <c r="C53" s="68"/>
      <c r="D53" s="68">
        <v>23</v>
      </c>
      <c r="E53" s="68"/>
      <c r="F53" s="68"/>
      <c r="G53" s="68"/>
      <c r="H53" s="68"/>
      <c r="J53" s="281">
        <v>0</v>
      </c>
      <c r="K53" s="281">
        <v>0</v>
      </c>
      <c r="L53" s="281">
        <v>0</v>
      </c>
      <c r="M53" s="281">
        <v>0</v>
      </c>
      <c r="N53" s="281">
        <v>0</v>
      </c>
      <c r="O53" s="281">
        <v>0</v>
      </c>
      <c r="P53" s="281">
        <v>0</v>
      </c>
      <c r="Q53" s="281">
        <v>0</v>
      </c>
      <c r="R53" s="281">
        <v>0</v>
      </c>
      <c r="S53" s="281">
        <v>0</v>
      </c>
      <c r="T53" s="281">
        <v>0</v>
      </c>
      <c r="U53" s="281">
        <v>0</v>
      </c>
      <c r="V53" s="281">
        <v>0</v>
      </c>
      <c r="W53" s="281">
        <v>0</v>
      </c>
      <c r="X53" s="281">
        <v>0</v>
      </c>
      <c r="Y53" s="281">
        <v>0</v>
      </c>
      <c r="Z53" s="281">
        <v>0</v>
      </c>
      <c r="AA53" s="281">
        <v>0</v>
      </c>
      <c r="AB53" s="281">
        <v>0</v>
      </c>
      <c r="AC53" s="281">
        <v>0</v>
      </c>
      <c r="AD53" s="281">
        <v>0</v>
      </c>
      <c r="AE53" s="281">
        <v>0</v>
      </c>
      <c r="AF53" s="281">
        <v>0</v>
      </c>
      <c r="AG53" s="281">
        <v>6944.4444444444443</v>
      </c>
      <c r="AH53" s="281">
        <v>0</v>
      </c>
      <c r="AI53" s="281">
        <v>0</v>
      </c>
      <c r="AJ53" s="281">
        <v>0</v>
      </c>
      <c r="AK53" s="281">
        <v>0</v>
      </c>
      <c r="AL53" s="281">
        <v>0</v>
      </c>
      <c r="AM53" s="281">
        <v>0</v>
      </c>
      <c r="AN53" s="281">
        <v>0</v>
      </c>
      <c r="AO53" s="281">
        <v>0</v>
      </c>
      <c r="AP53" s="281">
        <v>0</v>
      </c>
      <c r="AQ53" s="281">
        <v>0</v>
      </c>
      <c r="AR53" s="281">
        <v>0</v>
      </c>
      <c r="AS53" s="281">
        <v>0</v>
      </c>
      <c r="AT53" s="281">
        <v>0</v>
      </c>
      <c r="AU53" s="281">
        <v>0</v>
      </c>
      <c r="AV53" s="281">
        <v>0</v>
      </c>
      <c r="AW53" s="281">
        <v>0</v>
      </c>
      <c r="AX53" s="281">
        <v>0</v>
      </c>
      <c r="AY53" s="281">
        <v>0</v>
      </c>
      <c r="AZ53" s="281">
        <v>0</v>
      </c>
      <c r="BA53" s="281">
        <v>0</v>
      </c>
      <c r="BB53" s="281">
        <v>0</v>
      </c>
      <c r="BC53" s="281">
        <v>0</v>
      </c>
      <c r="BD53" s="281">
        <v>0</v>
      </c>
      <c r="BE53" s="281">
        <v>0</v>
      </c>
      <c r="BF53" s="281">
        <v>0</v>
      </c>
      <c r="BG53" s="281">
        <v>0</v>
      </c>
      <c r="BH53" s="281">
        <v>0</v>
      </c>
      <c r="BI53" s="281">
        <v>0</v>
      </c>
      <c r="BJ53" s="281">
        <v>0</v>
      </c>
      <c r="BK53" s="281">
        <v>0</v>
      </c>
      <c r="BL53" s="281">
        <v>0</v>
      </c>
      <c r="BM53" s="281">
        <v>0</v>
      </c>
      <c r="BN53" s="281">
        <v>0</v>
      </c>
      <c r="BO53" s="281">
        <v>0</v>
      </c>
      <c r="BP53" s="281">
        <v>0</v>
      </c>
      <c r="BQ53" s="281">
        <v>0</v>
      </c>
    </row>
    <row r="54" spans="2:69" ht="10.5" hidden="1" customHeight="1" outlineLevel="1">
      <c r="B54" s="68"/>
      <c r="C54" s="68"/>
      <c r="D54" s="68">
        <v>24</v>
      </c>
      <c r="E54" s="68"/>
      <c r="F54" s="68"/>
      <c r="G54" s="68"/>
      <c r="H54" s="68"/>
      <c r="J54" s="281">
        <v>0</v>
      </c>
      <c r="K54" s="281">
        <v>0</v>
      </c>
      <c r="L54" s="281">
        <v>0</v>
      </c>
      <c r="M54" s="281">
        <v>0</v>
      </c>
      <c r="N54" s="281">
        <v>0</v>
      </c>
      <c r="O54" s="281">
        <v>0</v>
      </c>
      <c r="P54" s="281">
        <v>0</v>
      </c>
      <c r="Q54" s="281">
        <v>0</v>
      </c>
      <c r="R54" s="281">
        <v>0</v>
      </c>
      <c r="S54" s="281">
        <v>0</v>
      </c>
      <c r="T54" s="281">
        <v>0</v>
      </c>
      <c r="U54" s="281">
        <v>0</v>
      </c>
      <c r="V54" s="281">
        <v>0</v>
      </c>
      <c r="W54" s="281">
        <v>0</v>
      </c>
      <c r="X54" s="281">
        <v>0</v>
      </c>
      <c r="Y54" s="281">
        <v>0</v>
      </c>
      <c r="Z54" s="281">
        <v>0</v>
      </c>
      <c r="AA54" s="281">
        <v>0</v>
      </c>
      <c r="AB54" s="281">
        <v>0</v>
      </c>
      <c r="AC54" s="281">
        <v>0</v>
      </c>
      <c r="AD54" s="281">
        <v>0</v>
      </c>
      <c r="AE54" s="281">
        <v>0</v>
      </c>
      <c r="AF54" s="281">
        <v>0</v>
      </c>
      <c r="AG54" s="281">
        <v>0</v>
      </c>
      <c r="AH54" s="281">
        <v>6944.4444444444443</v>
      </c>
      <c r="AI54" s="281">
        <v>0</v>
      </c>
      <c r="AJ54" s="281">
        <v>0</v>
      </c>
      <c r="AK54" s="281">
        <v>0</v>
      </c>
      <c r="AL54" s="281">
        <v>0</v>
      </c>
      <c r="AM54" s="281">
        <v>0</v>
      </c>
      <c r="AN54" s="281">
        <v>0</v>
      </c>
      <c r="AO54" s="281">
        <v>0</v>
      </c>
      <c r="AP54" s="281">
        <v>0</v>
      </c>
      <c r="AQ54" s="281">
        <v>0</v>
      </c>
      <c r="AR54" s="281">
        <v>0</v>
      </c>
      <c r="AS54" s="281">
        <v>0</v>
      </c>
      <c r="AT54" s="281">
        <v>0</v>
      </c>
      <c r="AU54" s="281">
        <v>0</v>
      </c>
      <c r="AV54" s="281">
        <v>0</v>
      </c>
      <c r="AW54" s="281">
        <v>0</v>
      </c>
      <c r="AX54" s="281">
        <v>0</v>
      </c>
      <c r="AY54" s="281">
        <v>0</v>
      </c>
      <c r="AZ54" s="281">
        <v>0</v>
      </c>
      <c r="BA54" s="281">
        <v>0</v>
      </c>
      <c r="BB54" s="281">
        <v>0</v>
      </c>
      <c r="BC54" s="281">
        <v>0</v>
      </c>
      <c r="BD54" s="281">
        <v>0</v>
      </c>
      <c r="BE54" s="281">
        <v>0</v>
      </c>
      <c r="BF54" s="281">
        <v>0</v>
      </c>
      <c r="BG54" s="281">
        <v>0</v>
      </c>
      <c r="BH54" s="281">
        <v>0</v>
      </c>
      <c r="BI54" s="281">
        <v>0</v>
      </c>
      <c r="BJ54" s="281">
        <v>0</v>
      </c>
      <c r="BK54" s="281">
        <v>0</v>
      </c>
      <c r="BL54" s="281">
        <v>0</v>
      </c>
      <c r="BM54" s="281">
        <v>0</v>
      </c>
      <c r="BN54" s="281">
        <v>0</v>
      </c>
      <c r="BO54" s="281">
        <v>0</v>
      </c>
      <c r="BP54" s="281">
        <v>0</v>
      </c>
      <c r="BQ54" s="281">
        <v>0</v>
      </c>
    </row>
    <row r="55" spans="2:69" ht="10.5" hidden="1" customHeight="1" outlineLevel="1">
      <c r="B55" s="68"/>
      <c r="C55" s="68"/>
      <c r="D55" s="68">
        <v>25</v>
      </c>
      <c r="E55" s="68"/>
      <c r="F55" s="68"/>
      <c r="G55" s="68"/>
      <c r="H55" s="68"/>
      <c r="J55" s="281">
        <v>0</v>
      </c>
      <c r="K55" s="281">
        <v>0</v>
      </c>
      <c r="L55" s="281">
        <v>0</v>
      </c>
      <c r="M55" s="281">
        <v>0</v>
      </c>
      <c r="N55" s="281">
        <v>0</v>
      </c>
      <c r="O55" s="281">
        <v>0</v>
      </c>
      <c r="P55" s="281">
        <v>0</v>
      </c>
      <c r="Q55" s="281">
        <v>0</v>
      </c>
      <c r="R55" s="281">
        <v>0</v>
      </c>
      <c r="S55" s="281">
        <v>0</v>
      </c>
      <c r="T55" s="281">
        <v>0</v>
      </c>
      <c r="U55" s="281">
        <v>0</v>
      </c>
      <c r="V55" s="281">
        <v>0</v>
      </c>
      <c r="W55" s="281">
        <v>0</v>
      </c>
      <c r="X55" s="281">
        <v>0</v>
      </c>
      <c r="Y55" s="281">
        <v>0</v>
      </c>
      <c r="Z55" s="281">
        <v>0</v>
      </c>
      <c r="AA55" s="281">
        <v>0</v>
      </c>
      <c r="AB55" s="281">
        <v>0</v>
      </c>
      <c r="AC55" s="281">
        <v>0</v>
      </c>
      <c r="AD55" s="281">
        <v>0</v>
      </c>
      <c r="AE55" s="281">
        <v>0</v>
      </c>
      <c r="AF55" s="281">
        <v>0</v>
      </c>
      <c r="AG55" s="281">
        <v>0</v>
      </c>
      <c r="AH55" s="281">
        <v>0</v>
      </c>
      <c r="AI55" s="281">
        <v>6944.4444444444443</v>
      </c>
      <c r="AJ55" s="281">
        <v>0</v>
      </c>
      <c r="AK55" s="281">
        <v>0</v>
      </c>
      <c r="AL55" s="281">
        <v>0</v>
      </c>
      <c r="AM55" s="281">
        <v>0</v>
      </c>
      <c r="AN55" s="281">
        <v>0</v>
      </c>
      <c r="AO55" s="281">
        <v>0</v>
      </c>
      <c r="AP55" s="281">
        <v>0</v>
      </c>
      <c r="AQ55" s="281">
        <v>0</v>
      </c>
      <c r="AR55" s="281">
        <v>0</v>
      </c>
      <c r="AS55" s="281">
        <v>0</v>
      </c>
      <c r="AT55" s="281">
        <v>0</v>
      </c>
      <c r="AU55" s="281">
        <v>0</v>
      </c>
      <c r="AV55" s="281">
        <v>0</v>
      </c>
      <c r="AW55" s="281">
        <v>0</v>
      </c>
      <c r="AX55" s="281">
        <v>0</v>
      </c>
      <c r="AY55" s="281">
        <v>0</v>
      </c>
      <c r="AZ55" s="281">
        <v>0</v>
      </c>
      <c r="BA55" s="281">
        <v>0</v>
      </c>
      <c r="BB55" s="281">
        <v>0</v>
      </c>
      <c r="BC55" s="281">
        <v>0</v>
      </c>
      <c r="BD55" s="281">
        <v>0</v>
      </c>
      <c r="BE55" s="281">
        <v>0</v>
      </c>
      <c r="BF55" s="281">
        <v>0</v>
      </c>
      <c r="BG55" s="281">
        <v>0</v>
      </c>
      <c r="BH55" s="281">
        <v>0</v>
      </c>
      <c r="BI55" s="281">
        <v>0</v>
      </c>
      <c r="BJ55" s="281">
        <v>0</v>
      </c>
      <c r="BK55" s="281">
        <v>0</v>
      </c>
      <c r="BL55" s="281">
        <v>0</v>
      </c>
      <c r="BM55" s="281">
        <v>0</v>
      </c>
      <c r="BN55" s="281">
        <v>0</v>
      </c>
      <c r="BO55" s="281">
        <v>0</v>
      </c>
      <c r="BP55" s="281">
        <v>0</v>
      </c>
      <c r="BQ55" s="281">
        <v>0</v>
      </c>
    </row>
    <row r="56" spans="2:69" ht="10.5" hidden="1" customHeight="1" outlineLevel="1">
      <c r="B56" s="68"/>
      <c r="C56" s="68"/>
      <c r="D56" s="68">
        <v>26</v>
      </c>
      <c r="E56" s="68"/>
      <c r="F56" s="68"/>
      <c r="G56" s="68"/>
      <c r="H56" s="68"/>
      <c r="J56" s="281">
        <v>0</v>
      </c>
      <c r="K56" s="281">
        <v>0</v>
      </c>
      <c r="L56" s="281">
        <v>0</v>
      </c>
      <c r="M56" s="281">
        <v>0</v>
      </c>
      <c r="N56" s="281">
        <v>0</v>
      </c>
      <c r="O56" s="281">
        <v>0</v>
      </c>
      <c r="P56" s="281">
        <v>0</v>
      </c>
      <c r="Q56" s="281">
        <v>0</v>
      </c>
      <c r="R56" s="281">
        <v>0</v>
      </c>
      <c r="S56" s="281">
        <v>0</v>
      </c>
      <c r="T56" s="281">
        <v>0</v>
      </c>
      <c r="U56" s="281">
        <v>0</v>
      </c>
      <c r="V56" s="281">
        <v>0</v>
      </c>
      <c r="W56" s="281">
        <v>0</v>
      </c>
      <c r="X56" s="281">
        <v>0</v>
      </c>
      <c r="Y56" s="281">
        <v>0</v>
      </c>
      <c r="Z56" s="281">
        <v>0</v>
      </c>
      <c r="AA56" s="281">
        <v>0</v>
      </c>
      <c r="AB56" s="281">
        <v>0</v>
      </c>
      <c r="AC56" s="281">
        <v>0</v>
      </c>
      <c r="AD56" s="281">
        <v>0</v>
      </c>
      <c r="AE56" s="281">
        <v>0</v>
      </c>
      <c r="AF56" s="281">
        <v>0</v>
      </c>
      <c r="AG56" s="281">
        <v>0</v>
      </c>
      <c r="AH56" s="281">
        <v>0</v>
      </c>
      <c r="AI56" s="281">
        <v>0</v>
      </c>
      <c r="AJ56" s="281">
        <v>6944.4444444444443</v>
      </c>
      <c r="AK56" s="281">
        <v>0</v>
      </c>
      <c r="AL56" s="281">
        <v>0</v>
      </c>
      <c r="AM56" s="281">
        <v>0</v>
      </c>
      <c r="AN56" s="281">
        <v>0</v>
      </c>
      <c r="AO56" s="281">
        <v>0</v>
      </c>
      <c r="AP56" s="281">
        <v>0</v>
      </c>
      <c r="AQ56" s="281">
        <v>0</v>
      </c>
      <c r="AR56" s="281">
        <v>0</v>
      </c>
      <c r="AS56" s="281">
        <v>0</v>
      </c>
      <c r="AT56" s="281">
        <v>0</v>
      </c>
      <c r="AU56" s="281">
        <v>0</v>
      </c>
      <c r="AV56" s="281">
        <v>0</v>
      </c>
      <c r="AW56" s="281">
        <v>0</v>
      </c>
      <c r="AX56" s="281">
        <v>0</v>
      </c>
      <c r="AY56" s="281">
        <v>0</v>
      </c>
      <c r="AZ56" s="281">
        <v>0</v>
      </c>
      <c r="BA56" s="281">
        <v>0</v>
      </c>
      <c r="BB56" s="281">
        <v>0</v>
      </c>
      <c r="BC56" s="281">
        <v>0</v>
      </c>
      <c r="BD56" s="281">
        <v>0</v>
      </c>
      <c r="BE56" s="281">
        <v>0</v>
      </c>
      <c r="BF56" s="281">
        <v>0</v>
      </c>
      <c r="BG56" s="281">
        <v>0</v>
      </c>
      <c r="BH56" s="281">
        <v>0</v>
      </c>
      <c r="BI56" s="281">
        <v>0</v>
      </c>
      <c r="BJ56" s="281">
        <v>0</v>
      </c>
      <c r="BK56" s="281">
        <v>0</v>
      </c>
      <c r="BL56" s="281">
        <v>0</v>
      </c>
      <c r="BM56" s="281">
        <v>0</v>
      </c>
      <c r="BN56" s="281">
        <v>0</v>
      </c>
      <c r="BO56" s="281">
        <v>0</v>
      </c>
      <c r="BP56" s="281">
        <v>0</v>
      </c>
      <c r="BQ56" s="281">
        <v>0</v>
      </c>
    </row>
    <row r="57" spans="2:69" ht="10.5" hidden="1" customHeight="1" outlineLevel="1">
      <c r="B57" s="68"/>
      <c r="C57" s="68"/>
      <c r="D57" s="68">
        <v>27</v>
      </c>
      <c r="E57" s="68"/>
      <c r="F57" s="68"/>
      <c r="G57" s="68"/>
      <c r="H57" s="68"/>
      <c r="J57" s="281">
        <v>0</v>
      </c>
      <c r="K57" s="281">
        <v>0</v>
      </c>
      <c r="L57" s="281">
        <v>0</v>
      </c>
      <c r="M57" s="281">
        <v>0</v>
      </c>
      <c r="N57" s="281">
        <v>0</v>
      </c>
      <c r="O57" s="281">
        <v>0</v>
      </c>
      <c r="P57" s="281">
        <v>0</v>
      </c>
      <c r="Q57" s="281">
        <v>0</v>
      </c>
      <c r="R57" s="281">
        <v>0</v>
      </c>
      <c r="S57" s="281">
        <v>0</v>
      </c>
      <c r="T57" s="281">
        <v>0</v>
      </c>
      <c r="U57" s="281">
        <v>0</v>
      </c>
      <c r="V57" s="281">
        <v>0</v>
      </c>
      <c r="W57" s="281">
        <v>0</v>
      </c>
      <c r="X57" s="281">
        <v>0</v>
      </c>
      <c r="Y57" s="281">
        <v>0</v>
      </c>
      <c r="Z57" s="281">
        <v>0</v>
      </c>
      <c r="AA57" s="281">
        <v>0</v>
      </c>
      <c r="AB57" s="281">
        <v>0</v>
      </c>
      <c r="AC57" s="281">
        <v>0</v>
      </c>
      <c r="AD57" s="281">
        <v>0</v>
      </c>
      <c r="AE57" s="281">
        <v>0</v>
      </c>
      <c r="AF57" s="281">
        <v>0</v>
      </c>
      <c r="AG57" s="281">
        <v>0</v>
      </c>
      <c r="AH57" s="281">
        <v>0</v>
      </c>
      <c r="AI57" s="281">
        <v>0</v>
      </c>
      <c r="AJ57" s="281">
        <v>0</v>
      </c>
      <c r="AK57" s="281">
        <v>6944.4444444444443</v>
      </c>
      <c r="AL57" s="281">
        <v>0</v>
      </c>
      <c r="AM57" s="281">
        <v>0</v>
      </c>
      <c r="AN57" s="281">
        <v>0</v>
      </c>
      <c r="AO57" s="281">
        <v>0</v>
      </c>
      <c r="AP57" s="281">
        <v>0</v>
      </c>
      <c r="AQ57" s="281">
        <v>0</v>
      </c>
      <c r="AR57" s="281">
        <v>0</v>
      </c>
      <c r="AS57" s="281">
        <v>0</v>
      </c>
      <c r="AT57" s="281">
        <v>0</v>
      </c>
      <c r="AU57" s="281">
        <v>0</v>
      </c>
      <c r="AV57" s="281">
        <v>0</v>
      </c>
      <c r="AW57" s="281">
        <v>0</v>
      </c>
      <c r="AX57" s="281">
        <v>0</v>
      </c>
      <c r="AY57" s="281">
        <v>0</v>
      </c>
      <c r="AZ57" s="281">
        <v>0</v>
      </c>
      <c r="BA57" s="281">
        <v>0</v>
      </c>
      <c r="BB57" s="281">
        <v>0</v>
      </c>
      <c r="BC57" s="281">
        <v>0</v>
      </c>
      <c r="BD57" s="281">
        <v>0</v>
      </c>
      <c r="BE57" s="281">
        <v>0</v>
      </c>
      <c r="BF57" s="281">
        <v>0</v>
      </c>
      <c r="BG57" s="281">
        <v>0</v>
      </c>
      <c r="BH57" s="281">
        <v>0</v>
      </c>
      <c r="BI57" s="281">
        <v>0</v>
      </c>
      <c r="BJ57" s="281">
        <v>0</v>
      </c>
      <c r="BK57" s="281">
        <v>0</v>
      </c>
      <c r="BL57" s="281">
        <v>0</v>
      </c>
      <c r="BM57" s="281">
        <v>0</v>
      </c>
      <c r="BN57" s="281">
        <v>0</v>
      </c>
      <c r="BO57" s="281">
        <v>0</v>
      </c>
      <c r="BP57" s="281">
        <v>0</v>
      </c>
      <c r="BQ57" s="281">
        <v>0</v>
      </c>
    </row>
    <row r="58" spans="2:69" ht="10.5" hidden="1" customHeight="1" outlineLevel="1">
      <c r="B58" s="68"/>
      <c r="C58" s="68"/>
      <c r="D58" s="68">
        <v>28</v>
      </c>
      <c r="E58" s="68"/>
      <c r="F58" s="68"/>
      <c r="G58" s="68"/>
      <c r="H58" s="68"/>
      <c r="J58" s="281">
        <v>0</v>
      </c>
      <c r="K58" s="281">
        <v>0</v>
      </c>
      <c r="L58" s="281">
        <v>0</v>
      </c>
      <c r="M58" s="281">
        <v>0</v>
      </c>
      <c r="N58" s="281">
        <v>0</v>
      </c>
      <c r="O58" s="281">
        <v>0</v>
      </c>
      <c r="P58" s="281">
        <v>0</v>
      </c>
      <c r="Q58" s="281">
        <v>0</v>
      </c>
      <c r="R58" s="281">
        <v>0</v>
      </c>
      <c r="S58" s="281">
        <v>0</v>
      </c>
      <c r="T58" s="281">
        <v>0</v>
      </c>
      <c r="U58" s="281">
        <v>0</v>
      </c>
      <c r="V58" s="281">
        <v>0</v>
      </c>
      <c r="W58" s="281">
        <v>0</v>
      </c>
      <c r="X58" s="281">
        <v>0</v>
      </c>
      <c r="Y58" s="281">
        <v>0</v>
      </c>
      <c r="Z58" s="281">
        <v>0</v>
      </c>
      <c r="AA58" s="281">
        <v>0</v>
      </c>
      <c r="AB58" s="281">
        <v>0</v>
      </c>
      <c r="AC58" s="281">
        <v>0</v>
      </c>
      <c r="AD58" s="281">
        <v>0</v>
      </c>
      <c r="AE58" s="281">
        <v>0</v>
      </c>
      <c r="AF58" s="281">
        <v>0</v>
      </c>
      <c r="AG58" s="281">
        <v>0</v>
      </c>
      <c r="AH58" s="281">
        <v>0</v>
      </c>
      <c r="AI58" s="281">
        <v>0</v>
      </c>
      <c r="AJ58" s="281">
        <v>0</v>
      </c>
      <c r="AK58" s="281">
        <v>0</v>
      </c>
      <c r="AL58" s="281">
        <v>6944.4444444444443</v>
      </c>
      <c r="AM58" s="281">
        <v>0</v>
      </c>
      <c r="AN58" s="281">
        <v>0</v>
      </c>
      <c r="AO58" s="281">
        <v>0</v>
      </c>
      <c r="AP58" s="281">
        <v>0</v>
      </c>
      <c r="AQ58" s="281">
        <v>0</v>
      </c>
      <c r="AR58" s="281">
        <v>0</v>
      </c>
      <c r="AS58" s="281">
        <v>0</v>
      </c>
      <c r="AT58" s="281">
        <v>0</v>
      </c>
      <c r="AU58" s="281">
        <v>0</v>
      </c>
      <c r="AV58" s="281">
        <v>0</v>
      </c>
      <c r="AW58" s="281">
        <v>0</v>
      </c>
      <c r="AX58" s="281">
        <v>0</v>
      </c>
      <c r="AY58" s="281">
        <v>0</v>
      </c>
      <c r="AZ58" s="281">
        <v>0</v>
      </c>
      <c r="BA58" s="281">
        <v>0</v>
      </c>
      <c r="BB58" s="281">
        <v>0</v>
      </c>
      <c r="BC58" s="281">
        <v>0</v>
      </c>
      <c r="BD58" s="281">
        <v>0</v>
      </c>
      <c r="BE58" s="281">
        <v>0</v>
      </c>
      <c r="BF58" s="281">
        <v>0</v>
      </c>
      <c r="BG58" s="281">
        <v>0</v>
      </c>
      <c r="BH58" s="281">
        <v>0</v>
      </c>
      <c r="BI58" s="281">
        <v>0</v>
      </c>
      <c r="BJ58" s="281">
        <v>0</v>
      </c>
      <c r="BK58" s="281">
        <v>0</v>
      </c>
      <c r="BL58" s="281">
        <v>0</v>
      </c>
      <c r="BM58" s="281">
        <v>0</v>
      </c>
      <c r="BN58" s="281">
        <v>0</v>
      </c>
      <c r="BO58" s="281">
        <v>0</v>
      </c>
      <c r="BP58" s="281">
        <v>0</v>
      </c>
      <c r="BQ58" s="281">
        <v>0</v>
      </c>
    </row>
    <row r="59" spans="2:69" ht="10.5" hidden="1" customHeight="1" outlineLevel="1">
      <c r="B59" s="68"/>
      <c r="C59" s="68"/>
      <c r="D59" s="68">
        <v>29</v>
      </c>
      <c r="E59" s="68"/>
      <c r="F59" s="68"/>
      <c r="G59" s="68"/>
      <c r="H59" s="68"/>
      <c r="J59" s="281">
        <v>0</v>
      </c>
      <c r="K59" s="281">
        <v>0</v>
      </c>
      <c r="L59" s="281">
        <v>0</v>
      </c>
      <c r="M59" s="281">
        <v>0</v>
      </c>
      <c r="N59" s="281">
        <v>0</v>
      </c>
      <c r="O59" s="281">
        <v>0</v>
      </c>
      <c r="P59" s="281">
        <v>0</v>
      </c>
      <c r="Q59" s="281">
        <v>0</v>
      </c>
      <c r="R59" s="281">
        <v>0</v>
      </c>
      <c r="S59" s="281">
        <v>0</v>
      </c>
      <c r="T59" s="281">
        <v>0</v>
      </c>
      <c r="U59" s="281">
        <v>0</v>
      </c>
      <c r="V59" s="281">
        <v>0</v>
      </c>
      <c r="W59" s="281">
        <v>0</v>
      </c>
      <c r="X59" s="281">
        <v>0</v>
      </c>
      <c r="Y59" s="281">
        <v>0</v>
      </c>
      <c r="Z59" s="281">
        <v>0</v>
      </c>
      <c r="AA59" s="281">
        <v>0</v>
      </c>
      <c r="AB59" s="281">
        <v>0</v>
      </c>
      <c r="AC59" s="281">
        <v>0</v>
      </c>
      <c r="AD59" s="281">
        <v>0</v>
      </c>
      <c r="AE59" s="281">
        <v>0</v>
      </c>
      <c r="AF59" s="281">
        <v>0</v>
      </c>
      <c r="AG59" s="281">
        <v>0</v>
      </c>
      <c r="AH59" s="281">
        <v>0</v>
      </c>
      <c r="AI59" s="281">
        <v>0</v>
      </c>
      <c r="AJ59" s="281">
        <v>0</v>
      </c>
      <c r="AK59" s="281">
        <v>0</v>
      </c>
      <c r="AL59" s="281">
        <v>0</v>
      </c>
      <c r="AM59" s="281">
        <v>6944.4444444444443</v>
      </c>
      <c r="AN59" s="281">
        <v>0</v>
      </c>
      <c r="AO59" s="281">
        <v>0</v>
      </c>
      <c r="AP59" s="281">
        <v>0</v>
      </c>
      <c r="AQ59" s="281">
        <v>0</v>
      </c>
      <c r="AR59" s="281">
        <v>0</v>
      </c>
      <c r="AS59" s="281">
        <v>0</v>
      </c>
      <c r="AT59" s="281">
        <v>0</v>
      </c>
      <c r="AU59" s="281">
        <v>0</v>
      </c>
      <c r="AV59" s="281">
        <v>0</v>
      </c>
      <c r="AW59" s="281">
        <v>0</v>
      </c>
      <c r="AX59" s="281">
        <v>0</v>
      </c>
      <c r="AY59" s="281">
        <v>0</v>
      </c>
      <c r="AZ59" s="281">
        <v>0</v>
      </c>
      <c r="BA59" s="281">
        <v>0</v>
      </c>
      <c r="BB59" s="281">
        <v>0</v>
      </c>
      <c r="BC59" s="281">
        <v>0</v>
      </c>
      <c r="BD59" s="281">
        <v>0</v>
      </c>
      <c r="BE59" s="281">
        <v>0</v>
      </c>
      <c r="BF59" s="281">
        <v>0</v>
      </c>
      <c r="BG59" s="281">
        <v>0</v>
      </c>
      <c r="BH59" s="281">
        <v>0</v>
      </c>
      <c r="BI59" s="281">
        <v>0</v>
      </c>
      <c r="BJ59" s="281">
        <v>0</v>
      </c>
      <c r="BK59" s="281">
        <v>0</v>
      </c>
      <c r="BL59" s="281">
        <v>0</v>
      </c>
      <c r="BM59" s="281">
        <v>0</v>
      </c>
      <c r="BN59" s="281">
        <v>0</v>
      </c>
      <c r="BO59" s="281">
        <v>0</v>
      </c>
      <c r="BP59" s="281">
        <v>0</v>
      </c>
      <c r="BQ59" s="281">
        <v>0</v>
      </c>
    </row>
    <row r="60" spans="2:69" ht="10.5" hidden="1" customHeight="1" outlineLevel="1">
      <c r="B60" s="68"/>
      <c r="C60" s="68"/>
      <c r="D60" s="68">
        <v>30</v>
      </c>
      <c r="E60" s="68"/>
      <c r="F60" s="68"/>
      <c r="G60" s="68"/>
      <c r="H60" s="68"/>
      <c r="J60" s="281">
        <v>0</v>
      </c>
      <c r="K60" s="281">
        <v>0</v>
      </c>
      <c r="L60" s="281">
        <v>0</v>
      </c>
      <c r="M60" s="281">
        <v>0</v>
      </c>
      <c r="N60" s="281">
        <v>0</v>
      </c>
      <c r="O60" s="281">
        <v>0</v>
      </c>
      <c r="P60" s="281">
        <v>0</v>
      </c>
      <c r="Q60" s="281">
        <v>0</v>
      </c>
      <c r="R60" s="281">
        <v>0</v>
      </c>
      <c r="S60" s="281">
        <v>0</v>
      </c>
      <c r="T60" s="281">
        <v>0</v>
      </c>
      <c r="U60" s="281">
        <v>0</v>
      </c>
      <c r="V60" s="281">
        <v>0</v>
      </c>
      <c r="W60" s="281">
        <v>0</v>
      </c>
      <c r="X60" s="281">
        <v>0</v>
      </c>
      <c r="Y60" s="281">
        <v>0</v>
      </c>
      <c r="Z60" s="281">
        <v>0</v>
      </c>
      <c r="AA60" s="281">
        <v>0</v>
      </c>
      <c r="AB60" s="281">
        <v>0</v>
      </c>
      <c r="AC60" s="281">
        <v>0</v>
      </c>
      <c r="AD60" s="281">
        <v>0</v>
      </c>
      <c r="AE60" s="281">
        <v>0</v>
      </c>
      <c r="AF60" s="281">
        <v>0</v>
      </c>
      <c r="AG60" s="281">
        <v>0</v>
      </c>
      <c r="AH60" s="281">
        <v>0</v>
      </c>
      <c r="AI60" s="281">
        <v>0</v>
      </c>
      <c r="AJ60" s="281">
        <v>0</v>
      </c>
      <c r="AK60" s="281">
        <v>0</v>
      </c>
      <c r="AL60" s="281">
        <v>0</v>
      </c>
      <c r="AM60" s="281">
        <v>0</v>
      </c>
      <c r="AN60" s="281">
        <v>6944.4444444444443</v>
      </c>
      <c r="AO60" s="281">
        <v>0</v>
      </c>
      <c r="AP60" s="281">
        <v>0</v>
      </c>
      <c r="AQ60" s="281">
        <v>0</v>
      </c>
      <c r="AR60" s="281">
        <v>0</v>
      </c>
      <c r="AS60" s="281">
        <v>0</v>
      </c>
      <c r="AT60" s="281">
        <v>0</v>
      </c>
      <c r="AU60" s="281">
        <v>0</v>
      </c>
      <c r="AV60" s="281">
        <v>0</v>
      </c>
      <c r="AW60" s="281">
        <v>0</v>
      </c>
      <c r="AX60" s="281">
        <v>0</v>
      </c>
      <c r="AY60" s="281">
        <v>0</v>
      </c>
      <c r="AZ60" s="281">
        <v>0</v>
      </c>
      <c r="BA60" s="281">
        <v>0</v>
      </c>
      <c r="BB60" s="281">
        <v>0</v>
      </c>
      <c r="BC60" s="281">
        <v>0</v>
      </c>
      <c r="BD60" s="281">
        <v>0</v>
      </c>
      <c r="BE60" s="281">
        <v>0</v>
      </c>
      <c r="BF60" s="281">
        <v>0</v>
      </c>
      <c r="BG60" s="281">
        <v>0</v>
      </c>
      <c r="BH60" s="281">
        <v>0</v>
      </c>
      <c r="BI60" s="281">
        <v>0</v>
      </c>
      <c r="BJ60" s="281">
        <v>0</v>
      </c>
      <c r="BK60" s="281">
        <v>0</v>
      </c>
      <c r="BL60" s="281">
        <v>0</v>
      </c>
      <c r="BM60" s="281">
        <v>0</v>
      </c>
      <c r="BN60" s="281">
        <v>0</v>
      </c>
      <c r="BO60" s="281">
        <v>0</v>
      </c>
      <c r="BP60" s="281">
        <v>0</v>
      </c>
      <c r="BQ60" s="281">
        <v>0</v>
      </c>
    </row>
    <row r="61" spans="2:69" ht="10.5" hidden="1" customHeight="1" outlineLevel="1">
      <c r="B61" s="68"/>
      <c r="C61" s="68"/>
      <c r="D61" s="68">
        <v>31</v>
      </c>
      <c r="E61" s="68"/>
      <c r="F61" s="68"/>
      <c r="G61" s="68"/>
      <c r="H61" s="68"/>
      <c r="J61" s="281">
        <v>0</v>
      </c>
      <c r="K61" s="281">
        <v>0</v>
      </c>
      <c r="L61" s="281">
        <v>0</v>
      </c>
      <c r="M61" s="281">
        <v>0</v>
      </c>
      <c r="N61" s="281">
        <v>0</v>
      </c>
      <c r="O61" s="281">
        <v>0</v>
      </c>
      <c r="P61" s="281">
        <v>0</v>
      </c>
      <c r="Q61" s="281">
        <v>0</v>
      </c>
      <c r="R61" s="281">
        <v>0</v>
      </c>
      <c r="S61" s="281">
        <v>0</v>
      </c>
      <c r="T61" s="281">
        <v>0</v>
      </c>
      <c r="U61" s="281">
        <v>0</v>
      </c>
      <c r="V61" s="281">
        <v>0</v>
      </c>
      <c r="W61" s="281">
        <v>0</v>
      </c>
      <c r="X61" s="281">
        <v>0</v>
      </c>
      <c r="Y61" s="281">
        <v>0</v>
      </c>
      <c r="Z61" s="281">
        <v>0</v>
      </c>
      <c r="AA61" s="281">
        <v>0</v>
      </c>
      <c r="AB61" s="281">
        <v>0</v>
      </c>
      <c r="AC61" s="281">
        <v>0</v>
      </c>
      <c r="AD61" s="281">
        <v>0</v>
      </c>
      <c r="AE61" s="281">
        <v>0</v>
      </c>
      <c r="AF61" s="281">
        <v>0</v>
      </c>
      <c r="AG61" s="281">
        <v>0</v>
      </c>
      <c r="AH61" s="281">
        <v>0</v>
      </c>
      <c r="AI61" s="281">
        <v>0</v>
      </c>
      <c r="AJ61" s="281">
        <v>0</v>
      </c>
      <c r="AK61" s="281">
        <v>0</v>
      </c>
      <c r="AL61" s="281">
        <v>0</v>
      </c>
      <c r="AM61" s="281">
        <v>0</v>
      </c>
      <c r="AN61" s="281">
        <v>0</v>
      </c>
      <c r="AO61" s="281">
        <v>6944.4444444444443</v>
      </c>
      <c r="AP61" s="281">
        <v>0</v>
      </c>
      <c r="AQ61" s="281">
        <v>0</v>
      </c>
      <c r="AR61" s="281">
        <v>0</v>
      </c>
      <c r="AS61" s="281">
        <v>0</v>
      </c>
      <c r="AT61" s="281">
        <v>0</v>
      </c>
      <c r="AU61" s="281">
        <v>0</v>
      </c>
      <c r="AV61" s="281">
        <v>0</v>
      </c>
      <c r="AW61" s="281">
        <v>0</v>
      </c>
      <c r="AX61" s="281">
        <v>0</v>
      </c>
      <c r="AY61" s="281">
        <v>0</v>
      </c>
      <c r="AZ61" s="281">
        <v>0</v>
      </c>
      <c r="BA61" s="281">
        <v>0</v>
      </c>
      <c r="BB61" s="281">
        <v>0</v>
      </c>
      <c r="BC61" s="281">
        <v>0</v>
      </c>
      <c r="BD61" s="281">
        <v>0</v>
      </c>
      <c r="BE61" s="281">
        <v>0</v>
      </c>
      <c r="BF61" s="281">
        <v>0</v>
      </c>
      <c r="BG61" s="281">
        <v>0</v>
      </c>
      <c r="BH61" s="281">
        <v>0</v>
      </c>
      <c r="BI61" s="281">
        <v>0</v>
      </c>
      <c r="BJ61" s="281">
        <v>0</v>
      </c>
      <c r="BK61" s="281">
        <v>0</v>
      </c>
      <c r="BL61" s="281">
        <v>0</v>
      </c>
      <c r="BM61" s="281">
        <v>0</v>
      </c>
      <c r="BN61" s="281">
        <v>0</v>
      </c>
      <c r="BO61" s="281">
        <v>0</v>
      </c>
      <c r="BP61" s="281">
        <v>0</v>
      </c>
      <c r="BQ61" s="281">
        <v>0</v>
      </c>
    </row>
    <row r="62" spans="2:69" ht="10.5" hidden="1" customHeight="1" outlineLevel="1">
      <c r="B62" s="68"/>
      <c r="C62" s="68"/>
      <c r="D62" s="68">
        <v>32</v>
      </c>
      <c r="E62" s="68"/>
      <c r="F62" s="68"/>
      <c r="G62" s="68"/>
      <c r="H62" s="68"/>
      <c r="J62" s="281">
        <v>0</v>
      </c>
      <c r="K62" s="281">
        <v>0</v>
      </c>
      <c r="L62" s="281">
        <v>0</v>
      </c>
      <c r="M62" s="281">
        <v>0</v>
      </c>
      <c r="N62" s="281">
        <v>0</v>
      </c>
      <c r="O62" s="281">
        <v>0</v>
      </c>
      <c r="P62" s="281">
        <v>0</v>
      </c>
      <c r="Q62" s="281">
        <v>0</v>
      </c>
      <c r="R62" s="281">
        <v>0</v>
      </c>
      <c r="S62" s="281">
        <v>0</v>
      </c>
      <c r="T62" s="281">
        <v>0</v>
      </c>
      <c r="U62" s="281">
        <v>0</v>
      </c>
      <c r="V62" s="281">
        <v>0</v>
      </c>
      <c r="W62" s="281">
        <v>0</v>
      </c>
      <c r="X62" s="281">
        <v>0</v>
      </c>
      <c r="Y62" s="281">
        <v>0</v>
      </c>
      <c r="Z62" s="281">
        <v>0</v>
      </c>
      <c r="AA62" s="281">
        <v>0</v>
      </c>
      <c r="AB62" s="281">
        <v>0</v>
      </c>
      <c r="AC62" s="281">
        <v>0</v>
      </c>
      <c r="AD62" s="281">
        <v>0</v>
      </c>
      <c r="AE62" s="281">
        <v>0</v>
      </c>
      <c r="AF62" s="281">
        <v>0</v>
      </c>
      <c r="AG62" s="281">
        <v>0</v>
      </c>
      <c r="AH62" s="281">
        <v>0</v>
      </c>
      <c r="AI62" s="281">
        <v>0</v>
      </c>
      <c r="AJ62" s="281">
        <v>0</v>
      </c>
      <c r="AK62" s="281">
        <v>0</v>
      </c>
      <c r="AL62" s="281">
        <v>0</v>
      </c>
      <c r="AM62" s="281">
        <v>0</v>
      </c>
      <c r="AN62" s="281">
        <v>0</v>
      </c>
      <c r="AO62" s="281">
        <v>0</v>
      </c>
      <c r="AP62" s="281">
        <v>6944.4444444444443</v>
      </c>
      <c r="AQ62" s="281">
        <v>0</v>
      </c>
      <c r="AR62" s="281">
        <v>0</v>
      </c>
      <c r="AS62" s="281">
        <v>0</v>
      </c>
      <c r="AT62" s="281">
        <v>0</v>
      </c>
      <c r="AU62" s="281">
        <v>0</v>
      </c>
      <c r="AV62" s="281">
        <v>0</v>
      </c>
      <c r="AW62" s="281">
        <v>0</v>
      </c>
      <c r="AX62" s="281">
        <v>0</v>
      </c>
      <c r="AY62" s="281">
        <v>0</v>
      </c>
      <c r="AZ62" s="281">
        <v>0</v>
      </c>
      <c r="BA62" s="281">
        <v>0</v>
      </c>
      <c r="BB62" s="281">
        <v>0</v>
      </c>
      <c r="BC62" s="281">
        <v>0</v>
      </c>
      <c r="BD62" s="281">
        <v>0</v>
      </c>
      <c r="BE62" s="281">
        <v>0</v>
      </c>
      <c r="BF62" s="281">
        <v>0</v>
      </c>
      <c r="BG62" s="281">
        <v>0</v>
      </c>
      <c r="BH62" s="281">
        <v>0</v>
      </c>
      <c r="BI62" s="281">
        <v>0</v>
      </c>
      <c r="BJ62" s="281">
        <v>0</v>
      </c>
      <c r="BK62" s="281">
        <v>0</v>
      </c>
      <c r="BL62" s="281">
        <v>0</v>
      </c>
      <c r="BM62" s="281">
        <v>0</v>
      </c>
      <c r="BN62" s="281">
        <v>0</v>
      </c>
      <c r="BO62" s="281">
        <v>0</v>
      </c>
      <c r="BP62" s="281">
        <v>0</v>
      </c>
      <c r="BQ62" s="281">
        <v>0</v>
      </c>
    </row>
    <row r="63" spans="2:69" ht="10.5" hidden="1" customHeight="1" outlineLevel="1">
      <c r="B63" s="68"/>
      <c r="C63" s="68"/>
      <c r="D63" s="68">
        <v>33</v>
      </c>
      <c r="E63" s="68"/>
      <c r="F63" s="68"/>
      <c r="G63" s="68"/>
      <c r="H63" s="68"/>
      <c r="J63" s="281">
        <v>0</v>
      </c>
      <c r="K63" s="281">
        <v>0</v>
      </c>
      <c r="L63" s="281">
        <v>0</v>
      </c>
      <c r="M63" s="281">
        <v>0</v>
      </c>
      <c r="N63" s="281">
        <v>0</v>
      </c>
      <c r="O63" s="281">
        <v>0</v>
      </c>
      <c r="P63" s="281">
        <v>0</v>
      </c>
      <c r="Q63" s="281">
        <v>0</v>
      </c>
      <c r="R63" s="281">
        <v>0</v>
      </c>
      <c r="S63" s="281">
        <v>0</v>
      </c>
      <c r="T63" s="281">
        <v>0</v>
      </c>
      <c r="U63" s="281">
        <v>0</v>
      </c>
      <c r="V63" s="281">
        <v>0</v>
      </c>
      <c r="W63" s="281">
        <v>0</v>
      </c>
      <c r="X63" s="281">
        <v>0</v>
      </c>
      <c r="Y63" s="281">
        <v>0</v>
      </c>
      <c r="Z63" s="281">
        <v>0</v>
      </c>
      <c r="AA63" s="281">
        <v>0</v>
      </c>
      <c r="AB63" s="281">
        <v>0</v>
      </c>
      <c r="AC63" s="281">
        <v>0</v>
      </c>
      <c r="AD63" s="281">
        <v>0</v>
      </c>
      <c r="AE63" s="281">
        <v>0</v>
      </c>
      <c r="AF63" s="281">
        <v>0</v>
      </c>
      <c r="AG63" s="281">
        <v>0</v>
      </c>
      <c r="AH63" s="281">
        <v>0</v>
      </c>
      <c r="AI63" s="281">
        <v>0</v>
      </c>
      <c r="AJ63" s="281">
        <v>0</v>
      </c>
      <c r="AK63" s="281">
        <v>0</v>
      </c>
      <c r="AL63" s="281">
        <v>0</v>
      </c>
      <c r="AM63" s="281">
        <v>0</v>
      </c>
      <c r="AN63" s="281">
        <v>0</v>
      </c>
      <c r="AO63" s="281">
        <v>0</v>
      </c>
      <c r="AP63" s="281">
        <v>0</v>
      </c>
      <c r="AQ63" s="281">
        <v>6944.4444444444443</v>
      </c>
      <c r="AR63" s="281">
        <v>0</v>
      </c>
      <c r="AS63" s="281">
        <v>0</v>
      </c>
      <c r="AT63" s="281">
        <v>0</v>
      </c>
      <c r="AU63" s="281">
        <v>0</v>
      </c>
      <c r="AV63" s="281">
        <v>0</v>
      </c>
      <c r="AW63" s="281">
        <v>0</v>
      </c>
      <c r="AX63" s="281">
        <v>0</v>
      </c>
      <c r="AY63" s="281">
        <v>0</v>
      </c>
      <c r="AZ63" s="281">
        <v>0</v>
      </c>
      <c r="BA63" s="281">
        <v>0</v>
      </c>
      <c r="BB63" s="281">
        <v>0</v>
      </c>
      <c r="BC63" s="281">
        <v>0</v>
      </c>
      <c r="BD63" s="281">
        <v>0</v>
      </c>
      <c r="BE63" s="281">
        <v>0</v>
      </c>
      <c r="BF63" s="281">
        <v>0</v>
      </c>
      <c r="BG63" s="281">
        <v>0</v>
      </c>
      <c r="BH63" s="281">
        <v>0</v>
      </c>
      <c r="BI63" s="281">
        <v>0</v>
      </c>
      <c r="BJ63" s="281">
        <v>0</v>
      </c>
      <c r="BK63" s="281">
        <v>0</v>
      </c>
      <c r="BL63" s="281">
        <v>0</v>
      </c>
      <c r="BM63" s="281">
        <v>0</v>
      </c>
      <c r="BN63" s="281">
        <v>0</v>
      </c>
      <c r="BO63" s="281">
        <v>0</v>
      </c>
      <c r="BP63" s="281">
        <v>0</v>
      </c>
      <c r="BQ63" s="281">
        <v>0</v>
      </c>
    </row>
    <row r="64" spans="2:69" ht="10.5" hidden="1" customHeight="1" outlineLevel="1">
      <c r="B64" s="68"/>
      <c r="C64" s="68"/>
      <c r="D64" s="68">
        <v>34</v>
      </c>
      <c r="E64" s="68"/>
      <c r="F64" s="68"/>
      <c r="G64" s="68"/>
      <c r="H64" s="68"/>
      <c r="J64" s="281">
        <v>0</v>
      </c>
      <c r="K64" s="281">
        <v>0</v>
      </c>
      <c r="L64" s="281">
        <v>0</v>
      </c>
      <c r="M64" s="281">
        <v>0</v>
      </c>
      <c r="N64" s="281">
        <v>0</v>
      </c>
      <c r="O64" s="281">
        <v>0</v>
      </c>
      <c r="P64" s="281">
        <v>0</v>
      </c>
      <c r="Q64" s="281">
        <v>0</v>
      </c>
      <c r="R64" s="281">
        <v>0</v>
      </c>
      <c r="S64" s="281">
        <v>0</v>
      </c>
      <c r="T64" s="281">
        <v>0</v>
      </c>
      <c r="U64" s="281">
        <v>0</v>
      </c>
      <c r="V64" s="281">
        <v>0</v>
      </c>
      <c r="W64" s="281">
        <v>0</v>
      </c>
      <c r="X64" s="281">
        <v>0</v>
      </c>
      <c r="Y64" s="281">
        <v>0</v>
      </c>
      <c r="Z64" s="281">
        <v>0</v>
      </c>
      <c r="AA64" s="281">
        <v>0</v>
      </c>
      <c r="AB64" s="281">
        <v>0</v>
      </c>
      <c r="AC64" s="281">
        <v>0</v>
      </c>
      <c r="AD64" s="281">
        <v>0</v>
      </c>
      <c r="AE64" s="281">
        <v>0</v>
      </c>
      <c r="AF64" s="281">
        <v>0</v>
      </c>
      <c r="AG64" s="281">
        <v>0</v>
      </c>
      <c r="AH64" s="281">
        <v>0</v>
      </c>
      <c r="AI64" s="281">
        <v>0</v>
      </c>
      <c r="AJ64" s="281">
        <v>0</v>
      </c>
      <c r="AK64" s="281">
        <v>0</v>
      </c>
      <c r="AL64" s="281">
        <v>0</v>
      </c>
      <c r="AM64" s="281">
        <v>0</v>
      </c>
      <c r="AN64" s="281">
        <v>0</v>
      </c>
      <c r="AO64" s="281">
        <v>0</v>
      </c>
      <c r="AP64" s="281">
        <v>0</v>
      </c>
      <c r="AQ64" s="281">
        <v>0</v>
      </c>
      <c r="AR64" s="281">
        <v>6944.4444444444443</v>
      </c>
      <c r="AS64" s="281">
        <v>0</v>
      </c>
      <c r="AT64" s="281">
        <v>0</v>
      </c>
      <c r="AU64" s="281">
        <v>0</v>
      </c>
      <c r="AV64" s="281">
        <v>0</v>
      </c>
      <c r="AW64" s="281">
        <v>0</v>
      </c>
      <c r="AX64" s="281">
        <v>0</v>
      </c>
      <c r="AY64" s="281">
        <v>0</v>
      </c>
      <c r="AZ64" s="281">
        <v>0</v>
      </c>
      <c r="BA64" s="281">
        <v>0</v>
      </c>
      <c r="BB64" s="281">
        <v>0</v>
      </c>
      <c r="BC64" s="281">
        <v>0</v>
      </c>
      <c r="BD64" s="281">
        <v>0</v>
      </c>
      <c r="BE64" s="281">
        <v>0</v>
      </c>
      <c r="BF64" s="281">
        <v>0</v>
      </c>
      <c r="BG64" s="281">
        <v>0</v>
      </c>
      <c r="BH64" s="281">
        <v>0</v>
      </c>
      <c r="BI64" s="281">
        <v>0</v>
      </c>
      <c r="BJ64" s="281">
        <v>0</v>
      </c>
      <c r="BK64" s="281">
        <v>0</v>
      </c>
      <c r="BL64" s="281">
        <v>0</v>
      </c>
      <c r="BM64" s="281">
        <v>0</v>
      </c>
      <c r="BN64" s="281">
        <v>0</v>
      </c>
      <c r="BO64" s="281">
        <v>0</v>
      </c>
      <c r="BP64" s="281">
        <v>0</v>
      </c>
      <c r="BQ64" s="281">
        <v>0</v>
      </c>
    </row>
    <row r="65" spans="2:69" ht="10.5" hidden="1" customHeight="1" outlineLevel="1">
      <c r="B65" s="68"/>
      <c r="C65" s="68"/>
      <c r="D65" s="68">
        <v>35</v>
      </c>
      <c r="E65" s="68"/>
      <c r="F65" s="68"/>
      <c r="G65" s="68"/>
      <c r="H65" s="68"/>
      <c r="J65" s="281">
        <v>0</v>
      </c>
      <c r="K65" s="281">
        <v>0</v>
      </c>
      <c r="L65" s="281">
        <v>0</v>
      </c>
      <c r="M65" s="281">
        <v>0</v>
      </c>
      <c r="N65" s="281">
        <v>0</v>
      </c>
      <c r="O65" s="281">
        <v>0</v>
      </c>
      <c r="P65" s="281">
        <v>0</v>
      </c>
      <c r="Q65" s="281">
        <v>0</v>
      </c>
      <c r="R65" s="281">
        <v>0</v>
      </c>
      <c r="S65" s="281">
        <v>0</v>
      </c>
      <c r="T65" s="281">
        <v>0</v>
      </c>
      <c r="U65" s="281">
        <v>0</v>
      </c>
      <c r="V65" s="281">
        <v>0</v>
      </c>
      <c r="W65" s="281">
        <v>0</v>
      </c>
      <c r="X65" s="281">
        <v>0</v>
      </c>
      <c r="Y65" s="281">
        <v>0</v>
      </c>
      <c r="Z65" s="281">
        <v>0</v>
      </c>
      <c r="AA65" s="281">
        <v>0</v>
      </c>
      <c r="AB65" s="281">
        <v>0</v>
      </c>
      <c r="AC65" s="281">
        <v>0</v>
      </c>
      <c r="AD65" s="281">
        <v>0</v>
      </c>
      <c r="AE65" s="281">
        <v>0</v>
      </c>
      <c r="AF65" s="281">
        <v>0</v>
      </c>
      <c r="AG65" s="281">
        <v>0</v>
      </c>
      <c r="AH65" s="281">
        <v>0</v>
      </c>
      <c r="AI65" s="281">
        <v>0</v>
      </c>
      <c r="AJ65" s="281">
        <v>0</v>
      </c>
      <c r="AK65" s="281">
        <v>0</v>
      </c>
      <c r="AL65" s="281">
        <v>0</v>
      </c>
      <c r="AM65" s="281">
        <v>0</v>
      </c>
      <c r="AN65" s="281">
        <v>0</v>
      </c>
      <c r="AO65" s="281">
        <v>0</v>
      </c>
      <c r="AP65" s="281">
        <v>0</v>
      </c>
      <c r="AQ65" s="281">
        <v>0</v>
      </c>
      <c r="AR65" s="281">
        <v>0</v>
      </c>
      <c r="AS65" s="281">
        <v>6944.4444444444443</v>
      </c>
      <c r="AT65" s="281">
        <v>0</v>
      </c>
      <c r="AU65" s="281">
        <v>0</v>
      </c>
      <c r="AV65" s="281">
        <v>0</v>
      </c>
      <c r="AW65" s="281">
        <v>0</v>
      </c>
      <c r="AX65" s="281">
        <v>0</v>
      </c>
      <c r="AY65" s="281">
        <v>0</v>
      </c>
      <c r="AZ65" s="281">
        <v>0</v>
      </c>
      <c r="BA65" s="281">
        <v>0</v>
      </c>
      <c r="BB65" s="281">
        <v>0</v>
      </c>
      <c r="BC65" s="281">
        <v>0</v>
      </c>
      <c r="BD65" s="281">
        <v>0</v>
      </c>
      <c r="BE65" s="281">
        <v>0</v>
      </c>
      <c r="BF65" s="281">
        <v>0</v>
      </c>
      <c r="BG65" s="281">
        <v>0</v>
      </c>
      <c r="BH65" s="281">
        <v>0</v>
      </c>
      <c r="BI65" s="281">
        <v>0</v>
      </c>
      <c r="BJ65" s="281">
        <v>0</v>
      </c>
      <c r="BK65" s="281">
        <v>0</v>
      </c>
      <c r="BL65" s="281">
        <v>0</v>
      </c>
      <c r="BM65" s="281">
        <v>0</v>
      </c>
      <c r="BN65" s="281">
        <v>0</v>
      </c>
      <c r="BO65" s="281">
        <v>0</v>
      </c>
      <c r="BP65" s="281">
        <v>0</v>
      </c>
      <c r="BQ65" s="281">
        <v>0</v>
      </c>
    </row>
    <row r="66" spans="2:69" ht="10.5" hidden="1" customHeight="1" outlineLevel="1">
      <c r="B66" s="68"/>
      <c r="C66" s="68"/>
      <c r="D66" s="68">
        <v>36</v>
      </c>
      <c r="E66" s="68"/>
      <c r="F66" s="68"/>
      <c r="G66" s="68"/>
      <c r="H66" s="68"/>
      <c r="J66" s="281">
        <v>0</v>
      </c>
      <c r="K66" s="281">
        <v>0</v>
      </c>
      <c r="L66" s="281">
        <v>0</v>
      </c>
      <c r="M66" s="281">
        <v>0</v>
      </c>
      <c r="N66" s="281">
        <v>0</v>
      </c>
      <c r="O66" s="281">
        <v>0</v>
      </c>
      <c r="P66" s="281">
        <v>0</v>
      </c>
      <c r="Q66" s="281">
        <v>0</v>
      </c>
      <c r="R66" s="281">
        <v>0</v>
      </c>
      <c r="S66" s="281">
        <v>0</v>
      </c>
      <c r="T66" s="281">
        <v>0</v>
      </c>
      <c r="U66" s="281">
        <v>0</v>
      </c>
      <c r="V66" s="281">
        <v>0</v>
      </c>
      <c r="W66" s="281">
        <v>0</v>
      </c>
      <c r="X66" s="281">
        <v>0</v>
      </c>
      <c r="Y66" s="281">
        <v>0</v>
      </c>
      <c r="Z66" s="281">
        <v>0</v>
      </c>
      <c r="AA66" s="281">
        <v>0</v>
      </c>
      <c r="AB66" s="281">
        <v>0</v>
      </c>
      <c r="AC66" s="281">
        <v>0</v>
      </c>
      <c r="AD66" s="281">
        <v>0</v>
      </c>
      <c r="AE66" s="281">
        <v>0</v>
      </c>
      <c r="AF66" s="281">
        <v>0</v>
      </c>
      <c r="AG66" s="281">
        <v>0</v>
      </c>
      <c r="AH66" s="281">
        <v>0</v>
      </c>
      <c r="AI66" s="281">
        <v>0</v>
      </c>
      <c r="AJ66" s="281">
        <v>0</v>
      </c>
      <c r="AK66" s="281">
        <v>0</v>
      </c>
      <c r="AL66" s="281">
        <v>0</v>
      </c>
      <c r="AM66" s="281">
        <v>0</v>
      </c>
      <c r="AN66" s="281">
        <v>0</v>
      </c>
      <c r="AO66" s="281">
        <v>0</v>
      </c>
      <c r="AP66" s="281">
        <v>0</v>
      </c>
      <c r="AQ66" s="281">
        <v>0</v>
      </c>
      <c r="AR66" s="281">
        <v>0</v>
      </c>
      <c r="AS66" s="281">
        <v>0</v>
      </c>
      <c r="AT66" s="281">
        <v>6944.4444444444443</v>
      </c>
      <c r="AU66" s="281">
        <v>0</v>
      </c>
      <c r="AV66" s="281">
        <v>0</v>
      </c>
      <c r="AW66" s="281">
        <v>0</v>
      </c>
      <c r="AX66" s="281">
        <v>0</v>
      </c>
      <c r="AY66" s="281">
        <v>0</v>
      </c>
      <c r="AZ66" s="281">
        <v>0</v>
      </c>
      <c r="BA66" s="281">
        <v>0</v>
      </c>
      <c r="BB66" s="281">
        <v>0</v>
      </c>
      <c r="BC66" s="281">
        <v>0</v>
      </c>
      <c r="BD66" s="281">
        <v>0</v>
      </c>
      <c r="BE66" s="281">
        <v>0</v>
      </c>
      <c r="BF66" s="281">
        <v>0</v>
      </c>
      <c r="BG66" s="281">
        <v>0</v>
      </c>
      <c r="BH66" s="281">
        <v>0</v>
      </c>
      <c r="BI66" s="281">
        <v>0</v>
      </c>
      <c r="BJ66" s="281">
        <v>0</v>
      </c>
      <c r="BK66" s="281">
        <v>0</v>
      </c>
      <c r="BL66" s="281">
        <v>0</v>
      </c>
      <c r="BM66" s="281">
        <v>0</v>
      </c>
      <c r="BN66" s="281">
        <v>0</v>
      </c>
      <c r="BO66" s="281">
        <v>0</v>
      </c>
      <c r="BP66" s="281">
        <v>0</v>
      </c>
      <c r="BQ66" s="281">
        <v>0</v>
      </c>
    </row>
    <row r="67" spans="2:69" ht="10.5" hidden="1" customHeight="1" outlineLevel="1">
      <c r="B67" s="68"/>
      <c r="C67" s="68"/>
      <c r="D67" s="68">
        <v>0</v>
      </c>
      <c r="E67" s="68"/>
      <c r="F67" s="68"/>
      <c r="G67" s="68"/>
      <c r="H67" s="68"/>
      <c r="J67" s="281">
        <v>0</v>
      </c>
      <c r="K67" s="281">
        <v>0</v>
      </c>
      <c r="L67" s="281">
        <v>0</v>
      </c>
      <c r="M67" s="281">
        <v>0</v>
      </c>
      <c r="N67" s="281">
        <v>0</v>
      </c>
      <c r="O67" s="281">
        <v>0</v>
      </c>
      <c r="P67" s="281">
        <v>0</v>
      </c>
      <c r="Q67" s="281">
        <v>0</v>
      </c>
      <c r="R67" s="281">
        <v>0</v>
      </c>
      <c r="S67" s="281">
        <v>0</v>
      </c>
      <c r="T67" s="281">
        <v>0</v>
      </c>
      <c r="U67" s="281">
        <v>0</v>
      </c>
      <c r="V67" s="281">
        <v>0</v>
      </c>
      <c r="W67" s="281">
        <v>0</v>
      </c>
      <c r="X67" s="281">
        <v>0</v>
      </c>
      <c r="Y67" s="281">
        <v>0</v>
      </c>
      <c r="Z67" s="281">
        <v>0</v>
      </c>
      <c r="AA67" s="281">
        <v>0</v>
      </c>
      <c r="AB67" s="281">
        <v>0</v>
      </c>
      <c r="AC67" s="281">
        <v>0</v>
      </c>
      <c r="AD67" s="281">
        <v>0</v>
      </c>
      <c r="AE67" s="281">
        <v>0</v>
      </c>
      <c r="AF67" s="281">
        <v>0</v>
      </c>
      <c r="AG67" s="281">
        <v>0</v>
      </c>
      <c r="AH67" s="281">
        <v>0</v>
      </c>
      <c r="AI67" s="281">
        <v>0</v>
      </c>
      <c r="AJ67" s="281">
        <v>0</v>
      </c>
      <c r="AK67" s="281">
        <v>0</v>
      </c>
      <c r="AL67" s="281">
        <v>0</v>
      </c>
      <c r="AM67" s="281">
        <v>0</v>
      </c>
      <c r="AN67" s="281">
        <v>0</v>
      </c>
      <c r="AO67" s="281">
        <v>0</v>
      </c>
      <c r="AP67" s="281">
        <v>0</v>
      </c>
      <c r="AQ67" s="281">
        <v>0</v>
      </c>
      <c r="AR67" s="281">
        <v>0</v>
      </c>
      <c r="AS67" s="281">
        <v>0</v>
      </c>
      <c r="AT67" s="281">
        <v>0</v>
      </c>
      <c r="AU67" s="281">
        <v>0</v>
      </c>
      <c r="AV67" s="281">
        <v>0</v>
      </c>
      <c r="AW67" s="281">
        <v>0</v>
      </c>
      <c r="AX67" s="281">
        <v>0</v>
      </c>
      <c r="AY67" s="281">
        <v>0</v>
      </c>
      <c r="AZ67" s="281">
        <v>0</v>
      </c>
      <c r="BA67" s="281">
        <v>0</v>
      </c>
      <c r="BB67" s="281">
        <v>0</v>
      </c>
      <c r="BC67" s="281">
        <v>0</v>
      </c>
      <c r="BD67" s="281">
        <v>0</v>
      </c>
      <c r="BE67" s="281">
        <v>0</v>
      </c>
      <c r="BF67" s="281">
        <v>0</v>
      </c>
      <c r="BG67" s="281">
        <v>0</v>
      </c>
      <c r="BH67" s="281">
        <v>0</v>
      </c>
      <c r="BI67" s="281">
        <v>0</v>
      </c>
      <c r="BJ67" s="281">
        <v>0</v>
      </c>
      <c r="BK67" s="281">
        <v>0</v>
      </c>
      <c r="BL67" s="281">
        <v>0</v>
      </c>
      <c r="BM67" s="281">
        <v>0</v>
      </c>
      <c r="BN67" s="281">
        <v>0</v>
      </c>
      <c r="BO67" s="281">
        <v>0</v>
      </c>
      <c r="BP67" s="281">
        <v>0</v>
      </c>
      <c r="BQ67" s="281">
        <v>0</v>
      </c>
    </row>
    <row r="68" spans="2:69" ht="10.5" hidden="1" customHeight="1" outlineLevel="1">
      <c r="B68" s="68"/>
      <c r="C68" s="68"/>
      <c r="D68" s="68">
        <v>0</v>
      </c>
      <c r="E68" s="68"/>
      <c r="F68" s="68"/>
      <c r="G68" s="68"/>
      <c r="H68" s="68"/>
      <c r="J68" s="281">
        <v>0</v>
      </c>
      <c r="K68" s="281">
        <v>0</v>
      </c>
      <c r="L68" s="281">
        <v>0</v>
      </c>
      <c r="M68" s="281">
        <v>0</v>
      </c>
      <c r="N68" s="281">
        <v>0</v>
      </c>
      <c r="O68" s="281">
        <v>0</v>
      </c>
      <c r="P68" s="281">
        <v>0</v>
      </c>
      <c r="Q68" s="281">
        <v>0</v>
      </c>
      <c r="R68" s="281">
        <v>0</v>
      </c>
      <c r="S68" s="281">
        <v>0</v>
      </c>
      <c r="T68" s="281">
        <v>0</v>
      </c>
      <c r="U68" s="281">
        <v>0</v>
      </c>
      <c r="V68" s="281">
        <v>0</v>
      </c>
      <c r="W68" s="281">
        <v>0</v>
      </c>
      <c r="X68" s="281">
        <v>0</v>
      </c>
      <c r="Y68" s="281">
        <v>0</v>
      </c>
      <c r="Z68" s="281">
        <v>0</v>
      </c>
      <c r="AA68" s="281">
        <v>0</v>
      </c>
      <c r="AB68" s="281">
        <v>0</v>
      </c>
      <c r="AC68" s="281">
        <v>0</v>
      </c>
      <c r="AD68" s="281">
        <v>0</v>
      </c>
      <c r="AE68" s="281">
        <v>0</v>
      </c>
      <c r="AF68" s="281">
        <v>0</v>
      </c>
      <c r="AG68" s="281">
        <v>0</v>
      </c>
      <c r="AH68" s="281">
        <v>0</v>
      </c>
      <c r="AI68" s="281">
        <v>0</v>
      </c>
      <c r="AJ68" s="281">
        <v>0</v>
      </c>
      <c r="AK68" s="281">
        <v>0</v>
      </c>
      <c r="AL68" s="281">
        <v>0</v>
      </c>
      <c r="AM68" s="281">
        <v>0</v>
      </c>
      <c r="AN68" s="281">
        <v>0</v>
      </c>
      <c r="AO68" s="281">
        <v>0</v>
      </c>
      <c r="AP68" s="281">
        <v>0</v>
      </c>
      <c r="AQ68" s="281">
        <v>0</v>
      </c>
      <c r="AR68" s="281">
        <v>0</v>
      </c>
      <c r="AS68" s="281">
        <v>0</v>
      </c>
      <c r="AT68" s="281">
        <v>0</v>
      </c>
      <c r="AU68" s="281">
        <v>0</v>
      </c>
      <c r="AV68" s="281">
        <v>0</v>
      </c>
      <c r="AW68" s="281">
        <v>0</v>
      </c>
      <c r="AX68" s="281">
        <v>0</v>
      </c>
      <c r="AY68" s="281">
        <v>0</v>
      </c>
      <c r="AZ68" s="281">
        <v>0</v>
      </c>
      <c r="BA68" s="281">
        <v>0</v>
      </c>
      <c r="BB68" s="281">
        <v>0</v>
      </c>
      <c r="BC68" s="281">
        <v>0</v>
      </c>
      <c r="BD68" s="281">
        <v>0</v>
      </c>
      <c r="BE68" s="281">
        <v>0</v>
      </c>
      <c r="BF68" s="281">
        <v>0</v>
      </c>
      <c r="BG68" s="281">
        <v>0</v>
      </c>
      <c r="BH68" s="281">
        <v>0</v>
      </c>
      <c r="BI68" s="281">
        <v>0</v>
      </c>
      <c r="BJ68" s="281">
        <v>0</v>
      </c>
      <c r="BK68" s="281">
        <v>0</v>
      </c>
      <c r="BL68" s="281">
        <v>0</v>
      </c>
      <c r="BM68" s="281">
        <v>0</v>
      </c>
      <c r="BN68" s="281">
        <v>0</v>
      </c>
      <c r="BO68" s="281">
        <v>0</v>
      </c>
      <c r="BP68" s="281">
        <v>0</v>
      </c>
      <c r="BQ68" s="281">
        <v>0</v>
      </c>
    </row>
    <row r="69" spans="2:69" ht="10.5" hidden="1" customHeight="1" outlineLevel="1">
      <c r="B69" s="68"/>
      <c r="C69" s="68"/>
      <c r="D69" s="68">
        <v>0</v>
      </c>
      <c r="E69" s="68"/>
      <c r="F69" s="68"/>
      <c r="G69" s="68"/>
      <c r="H69" s="68"/>
      <c r="J69" s="281">
        <v>0</v>
      </c>
      <c r="K69" s="281">
        <v>0</v>
      </c>
      <c r="L69" s="281">
        <v>0</v>
      </c>
      <c r="M69" s="281">
        <v>0</v>
      </c>
      <c r="N69" s="281">
        <v>0</v>
      </c>
      <c r="O69" s="281">
        <v>0</v>
      </c>
      <c r="P69" s="281">
        <v>0</v>
      </c>
      <c r="Q69" s="281">
        <v>0</v>
      </c>
      <c r="R69" s="281">
        <v>0</v>
      </c>
      <c r="S69" s="281">
        <v>0</v>
      </c>
      <c r="T69" s="281">
        <v>0</v>
      </c>
      <c r="U69" s="281">
        <v>0</v>
      </c>
      <c r="V69" s="281">
        <v>0</v>
      </c>
      <c r="W69" s="281">
        <v>0</v>
      </c>
      <c r="X69" s="281">
        <v>0</v>
      </c>
      <c r="Y69" s="281">
        <v>0</v>
      </c>
      <c r="Z69" s="281">
        <v>0</v>
      </c>
      <c r="AA69" s="281">
        <v>0</v>
      </c>
      <c r="AB69" s="281">
        <v>0</v>
      </c>
      <c r="AC69" s="281">
        <v>0</v>
      </c>
      <c r="AD69" s="281">
        <v>0</v>
      </c>
      <c r="AE69" s="281">
        <v>0</v>
      </c>
      <c r="AF69" s="281">
        <v>0</v>
      </c>
      <c r="AG69" s="281">
        <v>0</v>
      </c>
      <c r="AH69" s="281">
        <v>0</v>
      </c>
      <c r="AI69" s="281">
        <v>0</v>
      </c>
      <c r="AJ69" s="281">
        <v>0</v>
      </c>
      <c r="AK69" s="281">
        <v>0</v>
      </c>
      <c r="AL69" s="281">
        <v>0</v>
      </c>
      <c r="AM69" s="281">
        <v>0</v>
      </c>
      <c r="AN69" s="281">
        <v>0</v>
      </c>
      <c r="AO69" s="281">
        <v>0</v>
      </c>
      <c r="AP69" s="281">
        <v>0</v>
      </c>
      <c r="AQ69" s="281">
        <v>0</v>
      </c>
      <c r="AR69" s="281">
        <v>0</v>
      </c>
      <c r="AS69" s="281">
        <v>0</v>
      </c>
      <c r="AT69" s="281">
        <v>0</v>
      </c>
      <c r="AU69" s="281">
        <v>0</v>
      </c>
      <c r="AV69" s="281">
        <v>0</v>
      </c>
      <c r="AW69" s="281">
        <v>0</v>
      </c>
      <c r="AX69" s="281">
        <v>0</v>
      </c>
      <c r="AY69" s="281">
        <v>0</v>
      </c>
      <c r="AZ69" s="281">
        <v>0</v>
      </c>
      <c r="BA69" s="281">
        <v>0</v>
      </c>
      <c r="BB69" s="281">
        <v>0</v>
      </c>
      <c r="BC69" s="281">
        <v>0</v>
      </c>
      <c r="BD69" s="281">
        <v>0</v>
      </c>
      <c r="BE69" s="281">
        <v>0</v>
      </c>
      <c r="BF69" s="281">
        <v>0</v>
      </c>
      <c r="BG69" s="281">
        <v>0</v>
      </c>
      <c r="BH69" s="281">
        <v>0</v>
      </c>
      <c r="BI69" s="281">
        <v>0</v>
      </c>
      <c r="BJ69" s="281">
        <v>0</v>
      </c>
      <c r="BK69" s="281">
        <v>0</v>
      </c>
      <c r="BL69" s="281">
        <v>0</v>
      </c>
      <c r="BM69" s="281">
        <v>0</v>
      </c>
      <c r="BN69" s="281">
        <v>0</v>
      </c>
      <c r="BO69" s="281">
        <v>0</v>
      </c>
      <c r="BP69" s="281">
        <v>0</v>
      </c>
      <c r="BQ69" s="281">
        <v>0</v>
      </c>
    </row>
    <row r="70" spans="2:69" ht="10.5" hidden="1" customHeight="1" outlineLevel="1">
      <c r="B70" s="68"/>
      <c r="C70" s="68"/>
      <c r="D70" s="68">
        <v>0</v>
      </c>
      <c r="E70" s="68"/>
      <c r="F70" s="68"/>
      <c r="G70" s="68"/>
      <c r="H70" s="68"/>
      <c r="J70" s="281">
        <v>0</v>
      </c>
      <c r="K70" s="281">
        <v>0</v>
      </c>
      <c r="L70" s="281">
        <v>0</v>
      </c>
      <c r="M70" s="281">
        <v>0</v>
      </c>
      <c r="N70" s="281">
        <v>0</v>
      </c>
      <c r="O70" s="281">
        <v>0</v>
      </c>
      <c r="P70" s="281">
        <v>0</v>
      </c>
      <c r="Q70" s="281">
        <v>0</v>
      </c>
      <c r="R70" s="281">
        <v>0</v>
      </c>
      <c r="S70" s="281">
        <v>0</v>
      </c>
      <c r="T70" s="281">
        <v>0</v>
      </c>
      <c r="U70" s="281">
        <v>0</v>
      </c>
      <c r="V70" s="281">
        <v>0</v>
      </c>
      <c r="W70" s="281">
        <v>0</v>
      </c>
      <c r="X70" s="281">
        <v>0</v>
      </c>
      <c r="Y70" s="281">
        <v>0</v>
      </c>
      <c r="Z70" s="281">
        <v>0</v>
      </c>
      <c r="AA70" s="281">
        <v>0</v>
      </c>
      <c r="AB70" s="281">
        <v>0</v>
      </c>
      <c r="AC70" s="281">
        <v>0</v>
      </c>
      <c r="AD70" s="281">
        <v>0</v>
      </c>
      <c r="AE70" s="281">
        <v>0</v>
      </c>
      <c r="AF70" s="281">
        <v>0</v>
      </c>
      <c r="AG70" s="281">
        <v>0</v>
      </c>
      <c r="AH70" s="281">
        <v>0</v>
      </c>
      <c r="AI70" s="281">
        <v>0</v>
      </c>
      <c r="AJ70" s="281">
        <v>0</v>
      </c>
      <c r="AK70" s="281">
        <v>0</v>
      </c>
      <c r="AL70" s="281">
        <v>0</v>
      </c>
      <c r="AM70" s="281">
        <v>0</v>
      </c>
      <c r="AN70" s="281">
        <v>0</v>
      </c>
      <c r="AO70" s="281">
        <v>0</v>
      </c>
      <c r="AP70" s="281">
        <v>0</v>
      </c>
      <c r="AQ70" s="281">
        <v>0</v>
      </c>
      <c r="AR70" s="281">
        <v>0</v>
      </c>
      <c r="AS70" s="281">
        <v>0</v>
      </c>
      <c r="AT70" s="281">
        <v>0</v>
      </c>
      <c r="AU70" s="281">
        <v>0</v>
      </c>
      <c r="AV70" s="281">
        <v>0</v>
      </c>
      <c r="AW70" s="281">
        <v>0</v>
      </c>
      <c r="AX70" s="281">
        <v>0</v>
      </c>
      <c r="AY70" s="281">
        <v>0</v>
      </c>
      <c r="AZ70" s="281">
        <v>0</v>
      </c>
      <c r="BA70" s="281">
        <v>0</v>
      </c>
      <c r="BB70" s="281">
        <v>0</v>
      </c>
      <c r="BC70" s="281">
        <v>0</v>
      </c>
      <c r="BD70" s="281">
        <v>0</v>
      </c>
      <c r="BE70" s="281">
        <v>0</v>
      </c>
      <c r="BF70" s="281">
        <v>0</v>
      </c>
      <c r="BG70" s="281">
        <v>0</v>
      </c>
      <c r="BH70" s="281">
        <v>0</v>
      </c>
      <c r="BI70" s="281">
        <v>0</v>
      </c>
      <c r="BJ70" s="281">
        <v>0</v>
      </c>
      <c r="BK70" s="281">
        <v>0</v>
      </c>
      <c r="BL70" s="281">
        <v>0</v>
      </c>
      <c r="BM70" s="281">
        <v>0</v>
      </c>
      <c r="BN70" s="281">
        <v>0</v>
      </c>
      <c r="BO70" s="281">
        <v>0</v>
      </c>
      <c r="BP70" s="281">
        <v>0</v>
      </c>
      <c r="BQ70" s="281">
        <v>0</v>
      </c>
    </row>
    <row r="71" spans="2:69" ht="10.5" hidden="1" customHeight="1" outlineLevel="1">
      <c r="B71" s="68"/>
      <c r="C71" s="68"/>
      <c r="D71" s="68">
        <v>0</v>
      </c>
      <c r="E71" s="68"/>
      <c r="F71" s="68"/>
      <c r="G71" s="68"/>
      <c r="H71" s="68"/>
      <c r="J71" s="281">
        <v>0</v>
      </c>
      <c r="K71" s="281">
        <v>0</v>
      </c>
      <c r="L71" s="281">
        <v>0</v>
      </c>
      <c r="M71" s="281">
        <v>0</v>
      </c>
      <c r="N71" s="281">
        <v>0</v>
      </c>
      <c r="O71" s="281">
        <v>0</v>
      </c>
      <c r="P71" s="281">
        <v>0</v>
      </c>
      <c r="Q71" s="281">
        <v>0</v>
      </c>
      <c r="R71" s="281">
        <v>0</v>
      </c>
      <c r="S71" s="281">
        <v>0</v>
      </c>
      <c r="T71" s="281">
        <v>0</v>
      </c>
      <c r="U71" s="281">
        <v>0</v>
      </c>
      <c r="V71" s="281">
        <v>0</v>
      </c>
      <c r="W71" s="281">
        <v>0</v>
      </c>
      <c r="X71" s="281">
        <v>0</v>
      </c>
      <c r="Y71" s="281">
        <v>0</v>
      </c>
      <c r="Z71" s="281">
        <v>0</v>
      </c>
      <c r="AA71" s="281">
        <v>0</v>
      </c>
      <c r="AB71" s="281">
        <v>0</v>
      </c>
      <c r="AC71" s="281">
        <v>0</v>
      </c>
      <c r="AD71" s="281">
        <v>0</v>
      </c>
      <c r="AE71" s="281">
        <v>0</v>
      </c>
      <c r="AF71" s="281">
        <v>0</v>
      </c>
      <c r="AG71" s="281">
        <v>0</v>
      </c>
      <c r="AH71" s="281">
        <v>0</v>
      </c>
      <c r="AI71" s="281">
        <v>0</v>
      </c>
      <c r="AJ71" s="281">
        <v>0</v>
      </c>
      <c r="AK71" s="281">
        <v>0</v>
      </c>
      <c r="AL71" s="281">
        <v>0</v>
      </c>
      <c r="AM71" s="281">
        <v>0</v>
      </c>
      <c r="AN71" s="281">
        <v>0</v>
      </c>
      <c r="AO71" s="281">
        <v>0</v>
      </c>
      <c r="AP71" s="281">
        <v>0</v>
      </c>
      <c r="AQ71" s="281">
        <v>0</v>
      </c>
      <c r="AR71" s="281">
        <v>0</v>
      </c>
      <c r="AS71" s="281">
        <v>0</v>
      </c>
      <c r="AT71" s="281">
        <v>0</v>
      </c>
      <c r="AU71" s="281">
        <v>0</v>
      </c>
      <c r="AV71" s="281">
        <v>0</v>
      </c>
      <c r="AW71" s="281">
        <v>0</v>
      </c>
      <c r="AX71" s="281">
        <v>0</v>
      </c>
      <c r="AY71" s="281">
        <v>0</v>
      </c>
      <c r="AZ71" s="281">
        <v>0</v>
      </c>
      <c r="BA71" s="281">
        <v>0</v>
      </c>
      <c r="BB71" s="281">
        <v>0</v>
      </c>
      <c r="BC71" s="281">
        <v>0</v>
      </c>
      <c r="BD71" s="281">
        <v>0</v>
      </c>
      <c r="BE71" s="281">
        <v>0</v>
      </c>
      <c r="BF71" s="281">
        <v>0</v>
      </c>
      <c r="BG71" s="281">
        <v>0</v>
      </c>
      <c r="BH71" s="281">
        <v>0</v>
      </c>
      <c r="BI71" s="281">
        <v>0</v>
      </c>
      <c r="BJ71" s="281">
        <v>0</v>
      </c>
      <c r="BK71" s="281">
        <v>0</v>
      </c>
      <c r="BL71" s="281">
        <v>0</v>
      </c>
      <c r="BM71" s="281">
        <v>0</v>
      </c>
      <c r="BN71" s="281">
        <v>0</v>
      </c>
      <c r="BO71" s="281">
        <v>0</v>
      </c>
      <c r="BP71" s="281">
        <v>0</v>
      </c>
      <c r="BQ71" s="281">
        <v>0</v>
      </c>
    </row>
    <row r="72" spans="2:69" ht="10.5" hidden="1" customHeight="1" outlineLevel="1">
      <c r="B72" s="68"/>
      <c r="C72" s="68"/>
      <c r="D72" s="68">
        <v>0</v>
      </c>
      <c r="E72" s="68"/>
      <c r="F72" s="68"/>
      <c r="G72" s="68"/>
      <c r="H72" s="68"/>
      <c r="J72" s="281">
        <v>0</v>
      </c>
      <c r="K72" s="281">
        <v>0</v>
      </c>
      <c r="L72" s="281">
        <v>0</v>
      </c>
      <c r="M72" s="281">
        <v>0</v>
      </c>
      <c r="N72" s="281">
        <v>0</v>
      </c>
      <c r="O72" s="281">
        <v>0</v>
      </c>
      <c r="P72" s="281">
        <v>0</v>
      </c>
      <c r="Q72" s="281">
        <v>0</v>
      </c>
      <c r="R72" s="281">
        <v>0</v>
      </c>
      <c r="S72" s="281">
        <v>0</v>
      </c>
      <c r="T72" s="281">
        <v>0</v>
      </c>
      <c r="U72" s="281">
        <v>0</v>
      </c>
      <c r="V72" s="281">
        <v>0</v>
      </c>
      <c r="W72" s="281">
        <v>0</v>
      </c>
      <c r="X72" s="281">
        <v>0</v>
      </c>
      <c r="Y72" s="281">
        <v>0</v>
      </c>
      <c r="Z72" s="281">
        <v>0</v>
      </c>
      <c r="AA72" s="281">
        <v>0</v>
      </c>
      <c r="AB72" s="281">
        <v>0</v>
      </c>
      <c r="AC72" s="281">
        <v>0</v>
      </c>
      <c r="AD72" s="281">
        <v>0</v>
      </c>
      <c r="AE72" s="281">
        <v>0</v>
      </c>
      <c r="AF72" s="281">
        <v>0</v>
      </c>
      <c r="AG72" s="281">
        <v>0</v>
      </c>
      <c r="AH72" s="281">
        <v>0</v>
      </c>
      <c r="AI72" s="281">
        <v>0</v>
      </c>
      <c r="AJ72" s="281">
        <v>0</v>
      </c>
      <c r="AK72" s="281">
        <v>0</v>
      </c>
      <c r="AL72" s="281">
        <v>0</v>
      </c>
      <c r="AM72" s="281">
        <v>0</v>
      </c>
      <c r="AN72" s="281">
        <v>0</v>
      </c>
      <c r="AO72" s="281">
        <v>0</v>
      </c>
      <c r="AP72" s="281">
        <v>0</v>
      </c>
      <c r="AQ72" s="281">
        <v>0</v>
      </c>
      <c r="AR72" s="281">
        <v>0</v>
      </c>
      <c r="AS72" s="281">
        <v>0</v>
      </c>
      <c r="AT72" s="281">
        <v>0</v>
      </c>
      <c r="AU72" s="281">
        <v>0</v>
      </c>
      <c r="AV72" s="281">
        <v>0</v>
      </c>
      <c r="AW72" s="281">
        <v>0</v>
      </c>
      <c r="AX72" s="281">
        <v>0</v>
      </c>
      <c r="AY72" s="281">
        <v>0</v>
      </c>
      <c r="AZ72" s="281">
        <v>0</v>
      </c>
      <c r="BA72" s="281">
        <v>0</v>
      </c>
      <c r="BB72" s="281">
        <v>0</v>
      </c>
      <c r="BC72" s="281">
        <v>0</v>
      </c>
      <c r="BD72" s="281">
        <v>0</v>
      </c>
      <c r="BE72" s="281">
        <v>0</v>
      </c>
      <c r="BF72" s="281">
        <v>0</v>
      </c>
      <c r="BG72" s="281">
        <v>0</v>
      </c>
      <c r="BH72" s="281">
        <v>0</v>
      </c>
      <c r="BI72" s="281">
        <v>0</v>
      </c>
      <c r="BJ72" s="281">
        <v>0</v>
      </c>
      <c r="BK72" s="281">
        <v>0</v>
      </c>
      <c r="BL72" s="281">
        <v>0</v>
      </c>
      <c r="BM72" s="281">
        <v>0</v>
      </c>
      <c r="BN72" s="281">
        <v>0</v>
      </c>
      <c r="BO72" s="281">
        <v>0</v>
      </c>
      <c r="BP72" s="281">
        <v>0</v>
      </c>
      <c r="BQ72" s="281">
        <v>0</v>
      </c>
    </row>
    <row r="73" spans="2:69" ht="10.5" hidden="1" customHeight="1" outlineLevel="1">
      <c r="B73" s="68"/>
      <c r="C73" s="68"/>
      <c r="D73" s="68">
        <v>0</v>
      </c>
      <c r="E73" s="68"/>
      <c r="F73" s="68"/>
      <c r="G73" s="68"/>
      <c r="H73" s="68"/>
      <c r="J73" s="281">
        <v>0</v>
      </c>
      <c r="K73" s="281">
        <v>0</v>
      </c>
      <c r="L73" s="281">
        <v>0</v>
      </c>
      <c r="M73" s="281">
        <v>0</v>
      </c>
      <c r="N73" s="281">
        <v>0</v>
      </c>
      <c r="O73" s="281">
        <v>0</v>
      </c>
      <c r="P73" s="281">
        <v>0</v>
      </c>
      <c r="Q73" s="281">
        <v>0</v>
      </c>
      <c r="R73" s="281">
        <v>0</v>
      </c>
      <c r="S73" s="281">
        <v>0</v>
      </c>
      <c r="T73" s="281">
        <v>0</v>
      </c>
      <c r="U73" s="281">
        <v>0</v>
      </c>
      <c r="V73" s="281">
        <v>0</v>
      </c>
      <c r="W73" s="281">
        <v>0</v>
      </c>
      <c r="X73" s="281">
        <v>0</v>
      </c>
      <c r="Y73" s="281">
        <v>0</v>
      </c>
      <c r="Z73" s="281">
        <v>0</v>
      </c>
      <c r="AA73" s="281">
        <v>0</v>
      </c>
      <c r="AB73" s="281">
        <v>0</v>
      </c>
      <c r="AC73" s="281">
        <v>0</v>
      </c>
      <c r="AD73" s="281">
        <v>0</v>
      </c>
      <c r="AE73" s="281">
        <v>0</v>
      </c>
      <c r="AF73" s="281">
        <v>0</v>
      </c>
      <c r="AG73" s="281">
        <v>0</v>
      </c>
      <c r="AH73" s="281">
        <v>0</v>
      </c>
      <c r="AI73" s="281">
        <v>0</v>
      </c>
      <c r="AJ73" s="281">
        <v>0</v>
      </c>
      <c r="AK73" s="281">
        <v>0</v>
      </c>
      <c r="AL73" s="281">
        <v>0</v>
      </c>
      <c r="AM73" s="281">
        <v>0</v>
      </c>
      <c r="AN73" s="281">
        <v>0</v>
      </c>
      <c r="AO73" s="281">
        <v>0</v>
      </c>
      <c r="AP73" s="281">
        <v>0</v>
      </c>
      <c r="AQ73" s="281">
        <v>0</v>
      </c>
      <c r="AR73" s="281">
        <v>0</v>
      </c>
      <c r="AS73" s="281">
        <v>0</v>
      </c>
      <c r="AT73" s="281">
        <v>0</v>
      </c>
      <c r="AU73" s="281">
        <v>0</v>
      </c>
      <c r="AV73" s="281">
        <v>0</v>
      </c>
      <c r="AW73" s="281">
        <v>0</v>
      </c>
      <c r="AX73" s="281">
        <v>0</v>
      </c>
      <c r="AY73" s="281">
        <v>0</v>
      </c>
      <c r="AZ73" s="281">
        <v>0</v>
      </c>
      <c r="BA73" s="281">
        <v>0</v>
      </c>
      <c r="BB73" s="281">
        <v>0</v>
      </c>
      <c r="BC73" s="281">
        <v>0</v>
      </c>
      <c r="BD73" s="281">
        <v>0</v>
      </c>
      <c r="BE73" s="281">
        <v>0</v>
      </c>
      <c r="BF73" s="281">
        <v>0</v>
      </c>
      <c r="BG73" s="281">
        <v>0</v>
      </c>
      <c r="BH73" s="281">
        <v>0</v>
      </c>
      <c r="BI73" s="281">
        <v>0</v>
      </c>
      <c r="BJ73" s="281">
        <v>0</v>
      </c>
      <c r="BK73" s="281">
        <v>0</v>
      </c>
      <c r="BL73" s="281">
        <v>0</v>
      </c>
      <c r="BM73" s="281">
        <v>0</v>
      </c>
      <c r="BN73" s="281">
        <v>0</v>
      </c>
      <c r="BO73" s="281">
        <v>0</v>
      </c>
      <c r="BP73" s="281">
        <v>0</v>
      </c>
      <c r="BQ73" s="281">
        <v>0</v>
      </c>
    </row>
    <row r="74" spans="2:69" ht="10.5" hidden="1" customHeight="1" outlineLevel="1">
      <c r="B74" s="68"/>
      <c r="C74" s="68"/>
      <c r="D74" s="68">
        <v>0</v>
      </c>
      <c r="E74" s="68"/>
      <c r="F74" s="68"/>
      <c r="G74" s="68"/>
      <c r="H74" s="68"/>
      <c r="J74" s="281">
        <v>0</v>
      </c>
      <c r="K74" s="281">
        <v>0</v>
      </c>
      <c r="L74" s="281">
        <v>0</v>
      </c>
      <c r="M74" s="281">
        <v>0</v>
      </c>
      <c r="N74" s="281">
        <v>0</v>
      </c>
      <c r="O74" s="281">
        <v>0</v>
      </c>
      <c r="P74" s="281">
        <v>0</v>
      </c>
      <c r="Q74" s="281">
        <v>0</v>
      </c>
      <c r="R74" s="281">
        <v>0</v>
      </c>
      <c r="S74" s="281">
        <v>0</v>
      </c>
      <c r="T74" s="281">
        <v>0</v>
      </c>
      <c r="U74" s="281">
        <v>0</v>
      </c>
      <c r="V74" s="281">
        <v>0</v>
      </c>
      <c r="W74" s="281">
        <v>0</v>
      </c>
      <c r="X74" s="281">
        <v>0</v>
      </c>
      <c r="Y74" s="281">
        <v>0</v>
      </c>
      <c r="Z74" s="281">
        <v>0</v>
      </c>
      <c r="AA74" s="281">
        <v>0</v>
      </c>
      <c r="AB74" s="281">
        <v>0</v>
      </c>
      <c r="AC74" s="281">
        <v>0</v>
      </c>
      <c r="AD74" s="281">
        <v>0</v>
      </c>
      <c r="AE74" s="281">
        <v>0</v>
      </c>
      <c r="AF74" s="281">
        <v>0</v>
      </c>
      <c r="AG74" s="281">
        <v>0</v>
      </c>
      <c r="AH74" s="281">
        <v>0</v>
      </c>
      <c r="AI74" s="281">
        <v>0</v>
      </c>
      <c r="AJ74" s="281">
        <v>0</v>
      </c>
      <c r="AK74" s="281">
        <v>0</v>
      </c>
      <c r="AL74" s="281">
        <v>0</v>
      </c>
      <c r="AM74" s="281">
        <v>0</v>
      </c>
      <c r="AN74" s="281">
        <v>0</v>
      </c>
      <c r="AO74" s="281">
        <v>0</v>
      </c>
      <c r="AP74" s="281">
        <v>0</v>
      </c>
      <c r="AQ74" s="281">
        <v>0</v>
      </c>
      <c r="AR74" s="281">
        <v>0</v>
      </c>
      <c r="AS74" s="281">
        <v>0</v>
      </c>
      <c r="AT74" s="281">
        <v>0</v>
      </c>
      <c r="AU74" s="281">
        <v>0</v>
      </c>
      <c r="AV74" s="281">
        <v>0</v>
      </c>
      <c r="AW74" s="281">
        <v>0</v>
      </c>
      <c r="AX74" s="281">
        <v>0</v>
      </c>
      <c r="AY74" s="281">
        <v>0</v>
      </c>
      <c r="AZ74" s="281">
        <v>0</v>
      </c>
      <c r="BA74" s="281">
        <v>0</v>
      </c>
      <c r="BB74" s="281">
        <v>0</v>
      </c>
      <c r="BC74" s="281">
        <v>0</v>
      </c>
      <c r="BD74" s="281">
        <v>0</v>
      </c>
      <c r="BE74" s="281">
        <v>0</v>
      </c>
      <c r="BF74" s="281">
        <v>0</v>
      </c>
      <c r="BG74" s="281">
        <v>0</v>
      </c>
      <c r="BH74" s="281">
        <v>0</v>
      </c>
      <c r="BI74" s="281">
        <v>0</v>
      </c>
      <c r="BJ74" s="281">
        <v>0</v>
      </c>
      <c r="BK74" s="281">
        <v>0</v>
      </c>
      <c r="BL74" s="281">
        <v>0</v>
      </c>
      <c r="BM74" s="281">
        <v>0</v>
      </c>
      <c r="BN74" s="281">
        <v>0</v>
      </c>
      <c r="BO74" s="281">
        <v>0</v>
      </c>
      <c r="BP74" s="281">
        <v>0</v>
      </c>
      <c r="BQ74" s="281">
        <v>0</v>
      </c>
    </row>
    <row r="75" spans="2:69" ht="10.5" hidden="1" customHeight="1" outlineLevel="1">
      <c r="B75" s="68"/>
      <c r="C75" s="68"/>
      <c r="D75" s="68">
        <v>0</v>
      </c>
      <c r="E75" s="68"/>
      <c r="F75" s="68"/>
      <c r="G75" s="68"/>
      <c r="H75" s="68"/>
      <c r="J75" s="281">
        <v>0</v>
      </c>
      <c r="K75" s="281">
        <v>0</v>
      </c>
      <c r="L75" s="281">
        <v>0</v>
      </c>
      <c r="M75" s="281">
        <v>0</v>
      </c>
      <c r="N75" s="281">
        <v>0</v>
      </c>
      <c r="O75" s="281">
        <v>0</v>
      </c>
      <c r="P75" s="281">
        <v>0</v>
      </c>
      <c r="Q75" s="281">
        <v>0</v>
      </c>
      <c r="R75" s="281">
        <v>0</v>
      </c>
      <c r="S75" s="281">
        <v>0</v>
      </c>
      <c r="T75" s="281">
        <v>0</v>
      </c>
      <c r="U75" s="281">
        <v>0</v>
      </c>
      <c r="V75" s="281">
        <v>0</v>
      </c>
      <c r="W75" s="281">
        <v>0</v>
      </c>
      <c r="X75" s="281">
        <v>0</v>
      </c>
      <c r="Y75" s="281">
        <v>0</v>
      </c>
      <c r="Z75" s="281">
        <v>0</v>
      </c>
      <c r="AA75" s="281">
        <v>0</v>
      </c>
      <c r="AB75" s="281">
        <v>0</v>
      </c>
      <c r="AC75" s="281">
        <v>0</v>
      </c>
      <c r="AD75" s="281">
        <v>0</v>
      </c>
      <c r="AE75" s="281">
        <v>0</v>
      </c>
      <c r="AF75" s="281">
        <v>0</v>
      </c>
      <c r="AG75" s="281">
        <v>0</v>
      </c>
      <c r="AH75" s="281">
        <v>0</v>
      </c>
      <c r="AI75" s="281">
        <v>0</v>
      </c>
      <c r="AJ75" s="281">
        <v>0</v>
      </c>
      <c r="AK75" s="281">
        <v>0</v>
      </c>
      <c r="AL75" s="281">
        <v>0</v>
      </c>
      <c r="AM75" s="281">
        <v>0</v>
      </c>
      <c r="AN75" s="281">
        <v>0</v>
      </c>
      <c r="AO75" s="281">
        <v>0</v>
      </c>
      <c r="AP75" s="281">
        <v>0</v>
      </c>
      <c r="AQ75" s="281">
        <v>0</v>
      </c>
      <c r="AR75" s="281">
        <v>0</v>
      </c>
      <c r="AS75" s="281">
        <v>0</v>
      </c>
      <c r="AT75" s="281">
        <v>0</v>
      </c>
      <c r="AU75" s="281">
        <v>0</v>
      </c>
      <c r="AV75" s="281">
        <v>0</v>
      </c>
      <c r="AW75" s="281">
        <v>0</v>
      </c>
      <c r="AX75" s="281">
        <v>0</v>
      </c>
      <c r="AY75" s="281">
        <v>0</v>
      </c>
      <c r="AZ75" s="281">
        <v>0</v>
      </c>
      <c r="BA75" s="281">
        <v>0</v>
      </c>
      <c r="BB75" s="281">
        <v>0</v>
      </c>
      <c r="BC75" s="281">
        <v>0</v>
      </c>
      <c r="BD75" s="281">
        <v>0</v>
      </c>
      <c r="BE75" s="281">
        <v>0</v>
      </c>
      <c r="BF75" s="281">
        <v>0</v>
      </c>
      <c r="BG75" s="281">
        <v>0</v>
      </c>
      <c r="BH75" s="281">
        <v>0</v>
      </c>
      <c r="BI75" s="281">
        <v>0</v>
      </c>
      <c r="BJ75" s="281">
        <v>0</v>
      </c>
      <c r="BK75" s="281">
        <v>0</v>
      </c>
      <c r="BL75" s="281">
        <v>0</v>
      </c>
      <c r="BM75" s="281">
        <v>0</v>
      </c>
      <c r="BN75" s="281">
        <v>0</v>
      </c>
      <c r="BO75" s="281">
        <v>0</v>
      </c>
      <c r="BP75" s="281">
        <v>0</v>
      </c>
      <c r="BQ75" s="281">
        <v>0</v>
      </c>
    </row>
    <row r="76" spans="2:69" ht="10.5" hidden="1" customHeight="1" outlineLevel="1">
      <c r="B76" s="68"/>
      <c r="C76" s="68"/>
      <c r="D76" s="68">
        <v>0</v>
      </c>
      <c r="E76" s="68"/>
      <c r="F76" s="68"/>
      <c r="G76" s="68"/>
      <c r="H76" s="68"/>
      <c r="J76" s="281">
        <v>0</v>
      </c>
      <c r="K76" s="281">
        <v>0</v>
      </c>
      <c r="L76" s="281">
        <v>0</v>
      </c>
      <c r="M76" s="281">
        <v>0</v>
      </c>
      <c r="N76" s="281">
        <v>0</v>
      </c>
      <c r="O76" s="281">
        <v>0</v>
      </c>
      <c r="P76" s="281">
        <v>0</v>
      </c>
      <c r="Q76" s="281">
        <v>0</v>
      </c>
      <c r="R76" s="281">
        <v>0</v>
      </c>
      <c r="S76" s="281">
        <v>0</v>
      </c>
      <c r="T76" s="281">
        <v>0</v>
      </c>
      <c r="U76" s="281">
        <v>0</v>
      </c>
      <c r="V76" s="281">
        <v>0</v>
      </c>
      <c r="W76" s="281">
        <v>0</v>
      </c>
      <c r="X76" s="281">
        <v>0</v>
      </c>
      <c r="Y76" s="281">
        <v>0</v>
      </c>
      <c r="Z76" s="281">
        <v>0</v>
      </c>
      <c r="AA76" s="281">
        <v>0</v>
      </c>
      <c r="AB76" s="281">
        <v>0</v>
      </c>
      <c r="AC76" s="281">
        <v>0</v>
      </c>
      <c r="AD76" s="281">
        <v>0</v>
      </c>
      <c r="AE76" s="281">
        <v>0</v>
      </c>
      <c r="AF76" s="281">
        <v>0</v>
      </c>
      <c r="AG76" s="281">
        <v>0</v>
      </c>
      <c r="AH76" s="281">
        <v>0</v>
      </c>
      <c r="AI76" s="281">
        <v>0</v>
      </c>
      <c r="AJ76" s="281">
        <v>0</v>
      </c>
      <c r="AK76" s="281">
        <v>0</v>
      </c>
      <c r="AL76" s="281">
        <v>0</v>
      </c>
      <c r="AM76" s="281">
        <v>0</v>
      </c>
      <c r="AN76" s="281">
        <v>0</v>
      </c>
      <c r="AO76" s="281">
        <v>0</v>
      </c>
      <c r="AP76" s="281">
        <v>0</v>
      </c>
      <c r="AQ76" s="281">
        <v>0</v>
      </c>
      <c r="AR76" s="281">
        <v>0</v>
      </c>
      <c r="AS76" s="281">
        <v>0</v>
      </c>
      <c r="AT76" s="281">
        <v>0</v>
      </c>
      <c r="AU76" s="281">
        <v>0</v>
      </c>
      <c r="AV76" s="281">
        <v>0</v>
      </c>
      <c r="AW76" s="281">
        <v>0</v>
      </c>
      <c r="AX76" s="281">
        <v>0</v>
      </c>
      <c r="AY76" s="281">
        <v>0</v>
      </c>
      <c r="AZ76" s="281">
        <v>0</v>
      </c>
      <c r="BA76" s="281">
        <v>0</v>
      </c>
      <c r="BB76" s="281">
        <v>0</v>
      </c>
      <c r="BC76" s="281">
        <v>0</v>
      </c>
      <c r="BD76" s="281">
        <v>0</v>
      </c>
      <c r="BE76" s="281">
        <v>0</v>
      </c>
      <c r="BF76" s="281">
        <v>0</v>
      </c>
      <c r="BG76" s="281">
        <v>0</v>
      </c>
      <c r="BH76" s="281">
        <v>0</v>
      </c>
      <c r="BI76" s="281">
        <v>0</v>
      </c>
      <c r="BJ76" s="281">
        <v>0</v>
      </c>
      <c r="BK76" s="281">
        <v>0</v>
      </c>
      <c r="BL76" s="281">
        <v>0</v>
      </c>
      <c r="BM76" s="281">
        <v>0</v>
      </c>
      <c r="BN76" s="281">
        <v>0</v>
      </c>
      <c r="BO76" s="281">
        <v>0</v>
      </c>
      <c r="BP76" s="281">
        <v>0</v>
      </c>
      <c r="BQ76" s="281">
        <v>0</v>
      </c>
    </row>
    <row r="77" spans="2:69" ht="10.5" hidden="1" customHeight="1" outlineLevel="1">
      <c r="B77" s="68"/>
      <c r="C77" s="68"/>
      <c r="D77" s="68">
        <v>0</v>
      </c>
      <c r="E77" s="68"/>
      <c r="F77" s="68"/>
      <c r="G77" s="68"/>
      <c r="H77" s="68"/>
      <c r="J77" s="281">
        <v>0</v>
      </c>
      <c r="K77" s="281">
        <v>0</v>
      </c>
      <c r="L77" s="281">
        <v>0</v>
      </c>
      <c r="M77" s="281">
        <v>0</v>
      </c>
      <c r="N77" s="281">
        <v>0</v>
      </c>
      <c r="O77" s="281">
        <v>0</v>
      </c>
      <c r="P77" s="281">
        <v>0</v>
      </c>
      <c r="Q77" s="281">
        <v>0</v>
      </c>
      <c r="R77" s="281">
        <v>0</v>
      </c>
      <c r="S77" s="281">
        <v>0</v>
      </c>
      <c r="T77" s="281">
        <v>0</v>
      </c>
      <c r="U77" s="281">
        <v>0</v>
      </c>
      <c r="V77" s="281">
        <v>0</v>
      </c>
      <c r="W77" s="281">
        <v>0</v>
      </c>
      <c r="X77" s="281">
        <v>0</v>
      </c>
      <c r="Y77" s="281">
        <v>0</v>
      </c>
      <c r="Z77" s="281">
        <v>0</v>
      </c>
      <c r="AA77" s="281">
        <v>0</v>
      </c>
      <c r="AB77" s="281">
        <v>0</v>
      </c>
      <c r="AC77" s="281">
        <v>0</v>
      </c>
      <c r="AD77" s="281">
        <v>0</v>
      </c>
      <c r="AE77" s="281">
        <v>0</v>
      </c>
      <c r="AF77" s="281">
        <v>0</v>
      </c>
      <c r="AG77" s="281">
        <v>0</v>
      </c>
      <c r="AH77" s="281">
        <v>0</v>
      </c>
      <c r="AI77" s="281">
        <v>0</v>
      </c>
      <c r="AJ77" s="281">
        <v>0</v>
      </c>
      <c r="AK77" s="281">
        <v>0</v>
      </c>
      <c r="AL77" s="281">
        <v>0</v>
      </c>
      <c r="AM77" s="281">
        <v>0</v>
      </c>
      <c r="AN77" s="281">
        <v>0</v>
      </c>
      <c r="AO77" s="281">
        <v>0</v>
      </c>
      <c r="AP77" s="281">
        <v>0</v>
      </c>
      <c r="AQ77" s="281">
        <v>0</v>
      </c>
      <c r="AR77" s="281">
        <v>0</v>
      </c>
      <c r="AS77" s="281">
        <v>0</v>
      </c>
      <c r="AT77" s="281">
        <v>0</v>
      </c>
      <c r="AU77" s="281">
        <v>0</v>
      </c>
      <c r="AV77" s="281">
        <v>0</v>
      </c>
      <c r="AW77" s="281">
        <v>0</v>
      </c>
      <c r="AX77" s="281">
        <v>0</v>
      </c>
      <c r="AY77" s="281">
        <v>0</v>
      </c>
      <c r="AZ77" s="281">
        <v>0</v>
      </c>
      <c r="BA77" s="281">
        <v>0</v>
      </c>
      <c r="BB77" s="281">
        <v>0</v>
      </c>
      <c r="BC77" s="281">
        <v>0</v>
      </c>
      <c r="BD77" s="281">
        <v>0</v>
      </c>
      <c r="BE77" s="281">
        <v>0</v>
      </c>
      <c r="BF77" s="281">
        <v>0</v>
      </c>
      <c r="BG77" s="281">
        <v>0</v>
      </c>
      <c r="BH77" s="281">
        <v>0</v>
      </c>
      <c r="BI77" s="281">
        <v>0</v>
      </c>
      <c r="BJ77" s="281">
        <v>0</v>
      </c>
      <c r="BK77" s="281">
        <v>0</v>
      </c>
      <c r="BL77" s="281">
        <v>0</v>
      </c>
      <c r="BM77" s="281">
        <v>0</v>
      </c>
      <c r="BN77" s="281">
        <v>0</v>
      </c>
      <c r="BO77" s="281">
        <v>0</v>
      </c>
      <c r="BP77" s="281">
        <v>0</v>
      </c>
      <c r="BQ77" s="281">
        <v>0</v>
      </c>
    </row>
    <row r="78" spans="2:69" ht="10.5" hidden="1" customHeight="1" outlineLevel="1">
      <c r="B78" s="68"/>
      <c r="C78" s="68"/>
      <c r="D78" s="68">
        <v>0</v>
      </c>
      <c r="E78" s="68"/>
      <c r="F78" s="68"/>
      <c r="G78" s="68"/>
      <c r="H78" s="68"/>
      <c r="J78" s="281">
        <v>0</v>
      </c>
      <c r="K78" s="281">
        <v>0</v>
      </c>
      <c r="L78" s="281">
        <v>0</v>
      </c>
      <c r="M78" s="281">
        <v>0</v>
      </c>
      <c r="N78" s="281">
        <v>0</v>
      </c>
      <c r="O78" s="281">
        <v>0</v>
      </c>
      <c r="P78" s="281">
        <v>0</v>
      </c>
      <c r="Q78" s="281">
        <v>0</v>
      </c>
      <c r="R78" s="281">
        <v>0</v>
      </c>
      <c r="S78" s="281">
        <v>0</v>
      </c>
      <c r="T78" s="281">
        <v>0</v>
      </c>
      <c r="U78" s="281">
        <v>0</v>
      </c>
      <c r="V78" s="281">
        <v>0</v>
      </c>
      <c r="W78" s="281">
        <v>0</v>
      </c>
      <c r="X78" s="281">
        <v>0</v>
      </c>
      <c r="Y78" s="281">
        <v>0</v>
      </c>
      <c r="Z78" s="281">
        <v>0</v>
      </c>
      <c r="AA78" s="281">
        <v>0</v>
      </c>
      <c r="AB78" s="281">
        <v>0</v>
      </c>
      <c r="AC78" s="281">
        <v>0</v>
      </c>
      <c r="AD78" s="281">
        <v>0</v>
      </c>
      <c r="AE78" s="281">
        <v>0</v>
      </c>
      <c r="AF78" s="281">
        <v>0</v>
      </c>
      <c r="AG78" s="281">
        <v>0</v>
      </c>
      <c r="AH78" s="281">
        <v>0</v>
      </c>
      <c r="AI78" s="281">
        <v>0</v>
      </c>
      <c r="AJ78" s="281">
        <v>0</v>
      </c>
      <c r="AK78" s="281">
        <v>0</v>
      </c>
      <c r="AL78" s="281">
        <v>0</v>
      </c>
      <c r="AM78" s="281">
        <v>0</v>
      </c>
      <c r="AN78" s="281">
        <v>0</v>
      </c>
      <c r="AO78" s="281">
        <v>0</v>
      </c>
      <c r="AP78" s="281">
        <v>0</v>
      </c>
      <c r="AQ78" s="281">
        <v>0</v>
      </c>
      <c r="AR78" s="281">
        <v>0</v>
      </c>
      <c r="AS78" s="281">
        <v>0</v>
      </c>
      <c r="AT78" s="281">
        <v>0</v>
      </c>
      <c r="AU78" s="281">
        <v>0</v>
      </c>
      <c r="AV78" s="281">
        <v>0</v>
      </c>
      <c r="AW78" s="281">
        <v>0</v>
      </c>
      <c r="AX78" s="281">
        <v>0</v>
      </c>
      <c r="AY78" s="281">
        <v>0</v>
      </c>
      <c r="AZ78" s="281">
        <v>0</v>
      </c>
      <c r="BA78" s="281">
        <v>0</v>
      </c>
      <c r="BB78" s="281">
        <v>0</v>
      </c>
      <c r="BC78" s="281">
        <v>0</v>
      </c>
      <c r="BD78" s="281">
        <v>0</v>
      </c>
      <c r="BE78" s="281">
        <v>0</v>
      </c>
      <c r="BF78" s="281">
        <v>0</v>
      </c>
      <c r="BG78" s="281">
        <v>0</v>
      </c>
      <c r="BH78" s="281">
        <v>0</v>
      </c>
      <c r="BI78" s="281">
        <v>0</v>
      </c>
      <c r="BJ78" s="281">
        <v>0</v>
      </c>
      <c r="BK78" s="281">
        <v>0</v>
      </c>
      <c r="BL78" s="281">
        <v>0</v>
      </c>
      <c r="BM78" s="281">
        <v>0</v>
      </c>
      <c r="BN78" s="281">
        <v>0</v>
      </c>
      <c r="BO78" s="281">
        <v>0</v>
      </c>
      <c r="BP78" s="281">
        <v>0</v>
      </c>
      <c r="BQ78" s="281">
        <v>0</v>
      </c>
    </row>
    <row r="79" spans="2:69" ht="10.5" hidden="1" customHeight="1" outlineLevel="1">
      <c r="B79" s="68"/>
      <c r="C79" s="68"/>
      <c r="D79" s="68">
        <v>0</v>
      </c>
      <c r="E79" s="68"/>
      <c r="F79" s="68"/>
      <c r="G79" s="68"/>
      <c r="H79" s="68"/>
      <c r="J79" s="281">
        <v>0</v>
      </c>
      <c r="K79" s="281">
        <v>0</v>
      </c>
      <c r="L79" s="281">
        <v>0</v>
      </c>
      <c r="M79" s="281">
        <v>0</v>
      </c>
      <c r="N79" s="281">
        <v>0</v>
      </c>
      <c r="O79" s="281">
        <v>0</v>
      </c>
      <c r="P79" s="281">
        <v>0</v>
      </c>
      <c r="Q79" s="281">
        <v>0</v>
      </c>
      <c r="R79" s="281">
        <v>0</v>
      </c>
      <c r="S79" s="281">
        <v>0</v>
      </c>
      <c r="T79" s="281">
        <v>0</v>
      </c>
      <c r="U79" s="281">
        <v>0</v>
      </c>
      <c r="V79" s="281">
        <v>0</v>
      </c>
      <c r="W79" s="281">
        <v>0</v>
      </c>
      <c r="X79" s="281">
        <v>0</v>
      </c>
      <c r="Y79" s="281">
        <v>0</v>
      </c>
      <c r="Z79" s="281">
        <v>0</v>
      </c>
      <c r="AA79" s="281">
        <v>0</v>
      </c>
      <c r="AB79" s="281">
        <v>0</v>
      </c>
      <c r="AC79" s="281">
        <v>0</v>
      </c>
      <c r="AD79" s="281">
        <v>0</v>
      </c>
      <c r="AE79" s="281">
        <v>0</v>
      </c>
      <c r="AF79" s="281">
        <v>0</v>
      </c>
      <c r="AG79" s="281">
        <v>0</v>
      </c>
      <c r="AH79" s="281">
        <v>0</v>
      </c>
      <c r="AI79" s="281">
        <v>0</v>
      </c>
      <c r="AJ79" s="281">
        <v>0</v>
      </c>
      <c r="AK79" s="281">
        <v>0</v>
      </c>
      <c r="AL79" s="281">
        <v>0</v>
      </c>
      <c r="AM79" s="281">
        <v>0</v>
      </c>
      <c r="AN79" s="281">
        <v>0</v>
      </c>
      <c r="AO79" s="281">
        <v>0</v>
      </c>
      <c r="AP79" s="281">
        <v>0</v>
      </c>
      <c r="AQ79" s="281">
        <v>0</v>
      </c>
      <c r="AR79" s="281">
        <v>0</v>
      </c>
      <c r="AS79" s="281">
        <v>0</v>
      </c>
      <c r="AT79" s="281">
        <v>0</v>
      </c>
      <c r="AU79" s="281">
        <v>0</v>
      </c>
      <c r="AV79" s="281">
        <v>0</v>
      </c>
      <c r="AW79" s="281">
        <v>0</v>
      </c>
      <c r="AX79" s="281">
        <v>0</v>
      </c>
      <c r="AY79" s="281">
        <v>0</v>
      </c>
      <c r="AZ79" s="281">
        <v>0</v>
      </c>
      <c r="BA79" s="281">
        <v>0</v>
      </c>
      <c r="BB79" s="281">
        <v>0</v>
      </c>
      <c r="BC79" s="281">
        <v>0</v>
      </c>
      <c r="BD79" s="281">
        <v>0</v>
      </c>
      <c r="BE79" s="281">
        <v>0</v>
      </c>
      <c r="BF79" s="281">
        <v>0</v>
      </c>
      <c r="BG79" s="281">
        <v>0</v>
      </c>
      <c r="BH79" s="281">
        <v>0</v>
      </c>
      <c r="BI79" s="281">
        <v>0</v>
      </c>
      <c r="BJ79" s="281">
        <v>0</v>
      </c>
      <c r="BK79" s="281">
        <v>0</v>
      </c>
      <c r="BL79" s="281">
        <v>0</v>
      </c>
      <c r="BM79" s="281">
        <v>0</v>
      </c>
      <c r="BN79" s="281">
        <v>0</v>
      </c>
      <c r="BO79" s="281">
        <v>0</v>
      </c>
      <c r="BP79" s="281">
        <v>0</v>
      </c>
      <c r="BQ79" s="281">
        <v>0</v>
      </c>
    </row>
    <row r="80" spans="2:69" ht="10.5" hidden="1" customHeight="1" outlineLevel="1">
      <c r="B80" s="68"/>
      <c r="C80" s="68"/>
      <c r="D80" s="68">
        <v>0</v>
      </c>
      <c r="E80" s="68"/>
      <c r="F80" s="68"/>
      <c r="G80" s="68"/>
      <c r="H80" s="68"/>
      <c r="J80" s="281">
        <v>0</v>
      </c>
      <c r="K80" s="281">
        <v>0</v>
      </c>
      <c r="L80" s="281">
        <v>0</v>
      </c>
      <c r="M80" s="281">
        <v>0</v>
      </c>
      <c r="N80" s="281">
        <v>0</v>
      </c>
      <c r="O80" s="281">
        <v>0</v>
      </c>
      <c r="P80" s="281">
        <v>0</v>
      </c>
      <c r="Q80" s="281">
        <v>0</v>
      </c>
      <c r="R80" s="281">
        <v>0</v>
      </c>
      <c r="S80" s="281">
        <v>0</v>
      </c>
      <c r="T80" s="281">
        <v>0</v>
      </c>
      <c r="U80" s="281">
        <v>0</v>
      </c>
      <c r="V80" s="281">
        <v>0</v>
      </c>
      <c r="W80" s="281">
        <v>0</v>
      </c>
      <c r="X80" s="281">
        <v>0</v>
      </c>
      <c r="Y80" s="281">
        <v>0</v>
      </c>
      <c r="Z80" s="281">
        <v>0</v>
      </c>
      <c r="AA80" s="281">
        <v>0</v>
      </c>
      <c r="AB80" s="281">
        <v>0</v>
      </c>
      <c r="AC80" s="281">
        <v>0</v>
      </c>
      <c r="AD80" s="281">
        <v>0</v>
      </c>
      <c r="AE80" s="281">
        <v>0</v>
      </c>
      <c r="AF80" s="281">
        <v>0</v>
      </c>
      <c r="AG80" s="281">
        <v>0</v>
      </c>
      <c r="AH80" s="281">
        <v>0</v>
      </c>
      <c r="AI80" s="281">
        <v>0</v>
      </c>
      <c r="AJ80" s="281">
        <v>0</v>
      </c>
      <c r="AK80" s="281">
        <v>0</v>
      </c>
      <c r="AL80" s="281">
        <v>0</v>
      </c>
      <c r="AM80" s="281">
        <v>0</v>
      </c>
      <c r="AN80" s="281">
        <v>0</v>
      </c>
      <c r="AO80" s="281">
        <v>0</v>
      </c>
      <c r="AP80" s="281">
        <v>0</v>
      </c>
      <c r="AQ80" s="281">
        <v>0</v>
      </c>
      <c r="AR80" s="281">
        <v>0</v>
      </c>
      <c r="AS80" s="281">
        <v>0</v>
      </c>
      <c r="AT80" s="281">
        <v>0</v>
      </c>
      <c r="AU80" s="281">
        <v>0</v>
      </c>
      <c r="AV80" s="281">
        <v>0</v>
      </c>
      <c r="AW80" s="281">
        <v>0</v>
      </c>
      <c r="AX80" s="281">
        <v>0</v>
      </c>
      <c r="AY80" s="281">
        <v>0</v>
      </c>
      <c r="AZ80" s="281">
        <v>0</v>
      </c>
      <c r="BA80" s="281">
        <v>0</v>
      </c>
      <c r="BB80" s="281">
        <v>0</v>
      </c>
      <c r="BC80" s="281">
        <v>0</v>
      </c>
      <c r="BD80" s="281">
        <v>0</v>
      </c>
      <c r="BE80" s="281">
        <v>0</v>
      </c>
      <c r="BF80" s="281">
        <v>0</v>
      </c>
      <c r="BG80" s="281">
        <v>0</v>
      </c>
      <c r="BH80" s="281">
        <v>0</v>
      </c>
      <c r="BI80" s="281">
        <v>0</v>
      </c>
      <c r="BJ80" s="281">
        <v>0</v>
      </c>
      <c r="BK80" s="281">
        <v>0</v>
      </c>
      <c r="BL80" s="281">
        <v>0</v>
      </c>
      <c r="BM80" s="281">
        <v>0</v>
      </c>
      <c r="BN80" s="281">
        <v>0</v>
      </c>
      <c r="BO80" s="281">
        <v>0</v>
      </c>
      <c r="BP80" s="281">
        <v>0</v>
      </c>
      <c r="BQ80" s="281">
        <v>0</v>
      </c>
    </row>
    <row r="81" spans="2:69" ht="10.5" hidden="1" customHeight="1" outlineLevel="1">
      <c r="B81" s="68"/>
      <c r="C81" s="68"/>
      <c r="D81" s="68">
        <v>0</v>
      </c>
      <c r="E81" s="68"/>
      <c r="F81" s="68"/>
      <c r="G81" s="68"/>
      <c r="H81" s="68"/>
      <c r="J81" s="281">
        <v>0</v>
      </c>
      <c r="K81" s="281">
        <v>0</v>
      </c>
      <c r="L81" s="281">
        <v>0</v>
      </c>
      <c r="M81" s="281">
        <v>0</v>
      </c>
      <c r="N81" s="281">
        <v>0</v>
      </c>
      <c r="O81" s="281">
        <v>0</v>
      </c>
      <c r="P81" s="281">
        <v>0</v>
      </c>
      <c r="Q81" s="281">
        <v>0</v>
      </c>
      <c r="R81" s="281">
        <v>0</v>
      </c>
      <c r="S81" s="281">
        <v>0</v>
      </c>
      <c r="T81" s="281">
        <v>0</v>
      </c>
      <c r="U81" s="281">
        <v>0</v>
      </c>
      <c r="V81" s="281">
        <v>0</v>
      </c>
      <c r="W81" s="281">
        <v>0</v>
      </c>
      <c r="X81" s="281">
        <v>0</v>
      </c>
      <c r="Y81" s="281">
        <v>0</v>
      </c>
      <c r="Z81" s="281">
        <v>0</v>
      </c>
      <c r="AA81" s="281">
        <v>0</v>
      </c>
      <c r="AB81" s="281">
        <v>0</v>
      </c>
      <c r="AC81" s="281">
        <v>0</v>
      </c>
      <c r="AD81" s="281">
        <v>0</v>
      </c>
      <c r="AE81" s="281">
        <v>0</v>
      </c>
      <c r="AF81" s="281">
        <v>0</v>
      </c>
      <c r="AG81" s="281">
        <v>0</v>
      </c>
      <c r="AH81" s="281">
        <v>0</v>
      </c>
      <c r="AI81" s="281">
        <v>0</v>
      </c>
      <c r="AJ81" s="281">
        <v>0</v>
      </c>
      <c r="AK81" s="281">
        <v>0</v>
      </c>
      <c r="AL81" s="281">
        <v>0</v>
      </c>
      <c r="AM81" s="281">
        <v>0</v>
      </c>
      <c r="AN81" s="281">
        <v>0</v>
      </c>
      <c r="AO81" s="281">
        <v>0</v>
      </c>
      <c r="AP81" s="281">
        <v>0</v>
      </c>
      <c r="AQ81" s="281">
        <v>0</v>
      </c>
      <c r="AR81" s="281">
        <v>0</v>
      </c>
      <c r="AS81" s="281">
        <v>0</v>
      </c>
      <c r="AT81" s="281">
        <v>0</v>
      </c>
      <c r="AU81" s="281">
        <v>0</v>
      </c>
      <c r="AV81" s="281">
        <v>0</v>
      </c>
      <c r="AW81" s="281">
        <v>0</v>
      </c>
      <c r="AX81" s="281">
        <v>0</v>
      </c>
      <c r="AY81" s="281">
        <v>0</v>
      </c>
      <c r="AZ81" s="281">
        <v>0</v>
      </c>
      <c r="BA81" s="281">
        <v>0</v>
      </c>
      <c r="BB81" s="281">
        <v>0</v>
      </c>
      <c r="BC81" s="281">
        <v>0</v>
      </c>
      <c r="BD81" s="281">
        <v>0</v>
      </c>
      <c r="BE81" s="281">
        <v>0</v>
      </c>
      <c r="BF81" s="281">
        <v>0</v>
      </c>
      <c r="BG81" s="281">
        <v>0</v>
      </c>
      <c r="BH81" s="281">
        <v>0</v>
      </c>
      <c r="BI81" s="281">
        <v>0</v>
      </c>
      <c r="BJ81" s="281">
        <v>0</v>
      </c>
      <c r="BK81" s="281">
        <v>0</v>
      </c>
      <c r="BL81" s="281">
        <v>0</v>
      </c>
      <c r="BM81" s="281">
        <v>0</v>
      </c>
      <c r="BN81" s="281">
        <v>0</v>
      </c>
      <c r="BO81" s="281">
        <v>0</v>
      </c>
      <c r="BP81" s="281">
        <v>0</v>
      </c>
      <c r="BQ81" s="281">
        <v>0</v>
      </c>
    </row>
    <row r="82" spans="2:69" ht="10.5" hidden="1" customHeight="1" outlineLevel="1">
      <c r="B82" s="68"/>
      <c r="C82" s="68"/>
      <c r="D82" s="68">
        <v>0</v>
      </c>
      <c r="E82" s="68"/>
      <c r="F82" s="68"/>
      <c r="G82" s="68"/>
      <c r="H82" s="68"/>
      <c r="J82" s="281">
        <v>0</v>
      </c>
      <c r="K82" s="281">
        <v>0</v>
      </c>
      <c r="L82" s="281">
        <v>0</v>
      </c>
      <c r="M82" s="281">
        <v>0</v>
      </c>
      <c r="N82" s="281">
        <v>0</v>
      </c>
      <c r="O82" s="281">
        <v>0</v>
      </c>
      <c r="P82" s="281">
        <v>0</v>
      </c>
      <c r="Q82" s="281">
        <v>0</v>
      </c>
      <c r="R82" s="281">
        <v>0</v>
      </c>
      <c r="S82" s="281">
        <v>0</v>
      </c>
      <c r="T82" s="281">
        <v>0</v>
      </c>
      <c r="U82" s="281">
        <v>0</v>
      </c>
      <c r="V82" s="281">
        <v>0</v>
      </c>
      <c r="W82" s="281">
        <v>0</v>
      </c>
      <c r="X82" s="281">
        <v>0</v>
      </c>
      <c r="Y82" s="281">
        <v>0</v>
      </c>
      <c r="Z82" s="281">
        <v>0</v>
      </c>
      <c r="AA82" s="281">
        <v>0</v>
      </c>
      <c r="AB82" s="281">
        <v>0</v>
      </c>
      <c r="AC82" s="281">
        <v>0</v>
      </c>
      <c r="AD82" s="281">
        <v>0</v>
      </c>
      <c r="AE82" s="281">
        <v>0</v>
      </c>
      <c r="AF82" s="281">
        <v>0</v>
      </c>
      <c r="AG82" s="281">
        <v>0</v>
      </c>
      <c r="AH82" s="281">
        <v>0</v>
      </c>
      <c r="AI82" s="281">
        <v>0</v>
      </c>
      <c r="AJ82" s="281">
        <v>0</v>
      </c>
      <c r="AK82" s="281">
        <v>0</v>
      </c>
      <c r="AL82" s="281">
        <v>0</v>
      </c>
      <c r="AM82" s="281">
        <v>0</v>
      </c>
      <c r="AN82" s="281">
        <v>0</v>
      </c>
      <c r="AO82" s="281">
        <v>0</v>
      </c>
      <c r="AP82" s="281">
        <v>0</v>
      </c>
      <c r="AQ82" s="281">
        <v>0</v>
      </c>
      <c r="AR82" s="281">
        <v>0</v>
      </c>
      <c r="AS82" s="281">
        <v>0</v>
      </c>
      <c r="AT82" s="281">
        <v>0</v>
      </c>
      <c r="AU82" s="281">
        <v>0</v>
      </c>
      <c r="AV82" s="281">
        <v>0</v>
      </c>
      <c r="AW82" s="281">
        <v>0</v>
      </c>
      <c r="AX82" s="281">
        <v>0</v>
      </c>
      <c r="AY82" s="281">
        <v>0</v>
      </c>
      <c r="AZ82" s="281">
        <v>0</v>
      </c>
      <c r="BA82" s="281">
        <v>0</v>
      </c>
      <c r="BB82" s="281">
        <v>0</v>
      </c>
      <c r="BC82" s="281">
        <v>0</v>
      </c>
      <c r="BD82" s="281">
        <v>0</v>
      </c>
      <c r="BE82" s="281">
        <v>0</v>
      </c>
      <c r="BF82" s="281">
        <v>0</v>
      </c>
      <c r="BG82" s="281">
        <v>0</v>
      </c>
      <c r="BH82" s="281">
        <v>0</v>
      </c>
      <c r="BI82" s="281">
        <v>0</v>
      </c>
      <c r="BJ82" s="281">
        <v>0</v>
      </c>
      <c r="BK82" s="281">
        <v>0</v>
      </c>
      <c r="BL82" s="281">
        <v>0</v>
      </c>
      <c r="BM82" s="281">
        <v>0</v>
      </c>
      <c r="BN82" s="281">
        <v>0</v>
      </c>
      <c r="BO82" s="281">
        <v>0</v>
      </c>
      <c r="BP82" s="281">
        <v>0</v>
      </c>
      <c r="BQ82" s="281">
        <v>0</v>
      </c>
    </row>
    <row r="83" spans="2:69" ht="10.5" hidden="1" customHeight="1" outlineLevel="1">
      <c r="B83" s="68"/>
      <c r="C83" s="68"/>
      <c r="D83" s="68">
        <v>0</v>
      </c>
      <c r="E83" s="68"/>
      <c r="F83" s="68"/>
      <c r="G83" s="68"/>
      <c r="H83" s="68"/>
      <c r="J83" s="281">
        <v>0</v>
      </c>
      <c r="K83" s="281">
        <v>0</v>
      </c>
      <c r="L83" s="281">
        <v>0</v>
      </c>
      <c r="M83" s="281">
        <v>0</v>
      </c>
      <c r="N83" s="281">
        <v>0</v>
      </c>
      <c r="O83" s="281">
        <v>0</v>
      </c>
      <c r="P83" s="281">
        <v>0</v>
      </c>
      <c r="Q83" s="281">
        <v>0</v>
      </c>
      <c r="R83" s="281">
        <v>0</v>
      </c>
      <c r="S83" s="281">
        <v>0</v>
      </c>
      <c r="T83" s="281">
        <v>0</v>
      </c>
      <c r="U83" s="281">
        <v>0</v>
      </c>
      <c r="V83" s="281">
        <v>0</v>
      </c>
      <c r="W83" s="281">
        <v>0</v>
      </c>
      <c r="X83" s="281">
        <v>0</v>
      </c>
      <c r="Y83" s="281">
        <v>0</v>
      </c>
      <c r="Z83" s="281">
        <v>0</v>
      </c>
      <c r="AA83" s="281">
        <v>0</v>
      </c>
      <c r="AB83" s="281">
        <v>0</v>
      </c>
      <c r="AC83" s="281">
        <v>0</v>
      </c>
      <c r="AD83" s="281">
        <v>0</v>
      </c>
      <c r="AE83" s="281">
        <v>0</v>
      </c>
      <c r="AF83" s="281">
        <v>0</v>
      </c>
      <c r="AG83" s="281">
        <v>0</v>
      </c>
      <c r="AH83" s="281">
        <v>0</v>
      </c>
      <c r="AI83" s="281">
        <v>0</v>
      </c>
      <c r="AJ83" s="281">
        <v>0</v>
      </c>
      <c r="AK83" s="281">
        <v>0</v>
      </c>
      <c r="AL83" s="281">
        <v>0</v>
      </c>
      <c r="AM83" s="281">
        <v>0</v>
      </c>
      <c r="AN83" s="281">
        <v>0</v>
      </c>
      <c r="AO83" s="281">
        <v>0</v>
      </c>
      <c r="AP83" s="281">
        <v>0</v>
      </c>
      <c r="AQ83" s="281">
        <v>0</v>
      </c>
      <c r="AR83" s="281">
        <v>0</v>
      </c>
      <c r="AS83" s="281">
        <v>0</v>
      </c>
      <c r="AT83" s="281">
        <v>0</v>
      </c>
      <c r="AU83" s="281">
        <v>0</v>
      </c>
      <c r="AV83" s="281">
        <v>0</v>
      </c>
      <c r="AW83" s="281">
        <v>0</v>
      </c>
      <c r="AX83" s="281">
        <v>0</v>
      </c>
      <c r="AY83" s="281">
        <v>0</v>
      </c>
      <c r="AZ83" s="281">
        <v>0</v>
      </c>
      <c r="BA83" s="281">
        <v>0</v>
      </c>
      <c r="BB83" s="281">
        <v>0</v>
      </c>
      <c r="BC83" s="281">
        <v>0</v>
      </c>
      <c r="BD83" s="281">
        <v>0</v>
      </c>
      <c r="BE83" s="281">
        <v>0</v>
      </c>
      <c r="BF83" s="281">
        <v>0</v>
      </c>
      <c r="BG83" s="281">
        <v>0</v>
      </c>
      <c r="BH83" s="281">
        <v>0</v>
      </c>
      <c r="BI83" s="281">
        <v>0</v>
      </c>
      <c r="BJ83" s="281">
        <v>0</v>
      </c>
      <c r="BK83" s="281">
        <v>0</v>
      </c>
      <c r="BL83" s="281">
        <v>0</v>
      </c>
      <c r="BM83" s="281">
        <v>0</v>
      </c>
      <c r="BN83" s="281">
        <v>0</v>
      </c>
      <c r="BO83" s="281">
        <v>0</v>
      </c>
      <c r="BP83" s="281">
        <v>0</v>
      </c>
      <c r="BQ83" s="281">
        <v>0</v>
      </c>
    </row>
    <row r="84" spans="2:69" ht="10.5" hidden="1" customHeight="1" outlineLevel="1">
      <c r="B84" s="68"/>
      <c r="C84" s="68"/>
      <c r="D84" s="68">
        <v>0</v>
      </c>
      <c r="E84" s="68"/>
      <c r="F84" s="68"/>
      <c r="G84" s="68"/>
      <c r="H84" s="68"/>
      <c r="J84" s="281">
        <v>0</v>
      </c>
      <c r="K84" s="281">
        <v>0</v>
      </c>
      <c r="L84" s="281">
        <v>0</v>
      </c>
      <c r="M84" s="281">
        <v>0</v>
      </c>
      <c r="N84" s="281">
        <v>0</v>
      </c>
      <c r="O84" s="281">
        <v>0</v>
      </c>
      <c r="P84" s="281">
        <v>0</v>
      </c>
      <c r="Q84" s="281">
        <v>0</v>
      </c>
      <c r="R84" s="281">
        <v>0</v>
      </c>
      <c r="S84" s="281">
        <v>0</v>
      </c>
      <c r="T84" s="281">
        <v>0</v>
      </c>
      <c r="U84" s="281">
        <v>0</v>
      </c>
      <c r="V84" s="281">
        <v>0</v>
      </c>
      <c r="W84" s="281">
        <v>0</v>
      </c>
      <c r="X84" s="281">
        <v>0</v>
      </c>
      <c r="Y84" s="281">
        <v>0</v>
      </c>
      <c r="Z84" s="281">
        <v>0</v>
      </c>
      <c r="AA84" s="281">
        <v>0</v>
      </c>
      <c r="AB84" s="281">
        <v>0</v>
      </c>
      <c r="AC84" s="281">
        <v>0</v>
      </c>
      <c r="AD84" s="281">
        <v>0</v>
      </c>
      <c r="AE84" s="281">
        <v>0</v>
      </c>
      <c r="AF84" s="281">
        <v>0</v>
      </c>
      <c r="AG84" s="281">
        <v>0</v>
      </c>
      <c r="AH84" s="281">
        <v>0</v>
      </c>
      <c r="AI84" s="281">
        <v>0</v>
      </c>
      <c r="AJ84" s="281">
        <v>0</v>
      </c>
      <c r="AK84" s="281">
        <v>0</v>
      </c>
      <c r="AL84" s="281">
        <v>0</v>
      </c>
      <c r="AM84" s="281">
        <v>0</v>
      </c>
      <c r="AN84" s="281">
        <v>0</v>
      </c>
      <c r="AO84" s="281">
        <v>0</v>
      </c>
      <c r="AP84" s="281">
        <v>0</v>
      </c>
      <c r="AQ84" s="281">
        <v>0</v>
      </c>
      <c r="AR84" s="281">
        <v>0</v>
      </c>
      <c r="AS84" s="281">
        <v>0</v>
      </c>
      <c r="AT84" s="281">
        <v>0</v>
      </c>
      <c r="AU84" s="281">
        <v>0</v>
      </c>
      <c r="AV84" s="281">
        <v>0</v>
      </c>
      <c r="AW84" s="281">
        <v>0</v>
      </c>
      <c r="AX84" s="281">
        <v>0</v>
      </c>
      <c r="AY84" s="281">
        <v>0</v>
      </c>
      <c r="AZ84" s="281">
        <v>0</v>
      </c>
      <c r="BA84" s="281">
        <v>0</v>
      </c>
      <c r="BB84" s="281">
        <v>0</v>
      </c>
      <c r="BC84" s="281">
        <v>0</v>
      </c>
      <c r="BD84" s="281">
        <v>0</v>
      </c>
      <c r="BE84" s="281">
        <v>0</v>
      </c>
      <c r="BF84" s="281">
        <v>0</v>
      </c>
      <c r="BG84" s="281">
        <v>0</v>
      </c>
      <c r="BH84" s="281">
        <v>0</v>
      </c>
      <c r="BI84" s="281">
        <v>0</v>
      </c>
      <c r="BJ84" s="281">
        <v>0</v>
      </c>
      <c r="BK84" s="281">
        <v>0</v>
      </c>
      <c r="BL84" s="281">
        <v>0</v>
      </c>
      <c r="BM84" s="281">
        <v>0</v>
      </c>
      <c r="BN84" s="281">
        <v>0</v>
      </c>
      <c r="BO84" s="281">
        <v>0</v>
      </c>
      <c r="BP84" s="281">
        <v>0</v>
      </c>
      <c r="BQ84" s="281">
        <v>0</v>
      </c>
    </row>
    <row r="85" spans="2:69" ht="10.5" hidden="1" customHeight="1" outlineLevel="1">
      <c r="B85" s="68"/>
      <c r="C85" s="68"/>
      <c r="D85" s="68">
        <v>0</v>
      </c>
      <c r="E85" s="68"/>
      <c r="F85" s="68"/>
      <c r="G85" s="68"/>
      <c r="H85" s="68"/>
      <c r="J85" s="281">
        <v>0</v>
      </c>
      <c r="K85" s="281">
        <v>0</v>
      </c>
      <c r="L85" s="281">
        <v>0</v>
      </c>
      <c r="M85" s="281">
        <v>0</v>
      </c>
      <c r="N85" s="281">
        <v>0</v>
      </c>
      <c r="O85" s="281">
        <v>0</v>
      </c>
      <c r="P85" s="281">
        <v>0</v>
      </c>
      <c r="Q85" s="281">
        <v>0</v>
      </c>
      <c r="R85" s="281">
        <v>0</v>
      </c>
      <c r="S85" s="281">
        <v>0</v>
      </c>
      <c r="T85" s="281">
        <v>0</v>
      </c>
      <c r="U85" s="281">
        <v>0</v>
      </c>
      <c r="V85" s="281">
        <v>0</v>
      </c>
      <c r="W85" s="281">
        <v>0</v>
      </c>
      <c r="X85" s="281">
        <v>0</v>
      </c>
      <c r="Y85" s="281">
        <v>0</v>
      </c>
      <c r="Z85" s="281">
        <v>0</v>
      </c>
      <c r="AA85" s="281">
        <v>0</v>
      </c>
      <c r="AB85" s="281">
        <v>0</v>
      </c>
      <c r="AC85" s="281">
        <v>0</v>
      </c>
      <c r="AD85" s="281">
        <v>0</v>
      </c>
      <c r="AE85" s="281">
        <v>0</v>
      </c>
      <c r="AF85" s="281">
        <v>0</v>
      </c>
      <c r="AG85" s="281">
        <v>0</v>
      </c>
      <c r="AH85" s="281">
        <v>0</v>
      </c>
      <c r="AI85" s="281">
        <v>0</v>
      </c>
      <c r="AJ85" s="281">
        <v>0</v>
      </c>
      <c r="AK85" s="281">
        <v>0</v>
      </c>
      <c r="AL85" s="281">
        <v>0</v>
      </c>
      <c r="AM85" s="281">
        <v>0</v>
      </c>
      <c r="AN85" s="281">
        <v>0</v>
      </c>
      <c r="AO85" s="281">
        <v>0</v>
      </c>
      <c r="AP85" s="281">
        <v>0</v>
      </c>
      <c r="AQ85" s="281">
        <v>0</v>
      </c>
      <c r="AR85" s="281">
        <v>0</v>
      </c>
      <c r="AS85" s="281">
        <v>0</v>
      </c>
      <c r="AT85" s="281">
        <v>0</v>
      </c>
      <c r="AU85" s="281">
        <v>0</v>
      </c>
      <c r="AV85" s="281">
        <v>0</v>
      </c>
      <c r="AW85" s="281">
        <v>0</v>
      </c>
      <c r="AX85" s="281">
        <v>0</v>
      </c>
      <c r="AY85" s="281">
        <v>0</v>
      </c>
      <c r="AZ85" s="281">
        <v>0</v>
      </c>
      <c r="BA85" s="281">
        <v>0</v>
      </c>
      <c r="BB85" s="281">
        <v>0</v>
      </c>
      <c r="BC85" s="281">
        <v>0</v>
      </c>
      <c r="BD85" s="281">
        <v>0</v>
      </c>
      <c r="BE85" s="281">
        <v>0</v>
      </c>
      <c r="BF85" s="281">
        <v>0</v>
      </c>
      <c r="BG85" s="281">
        <v>0</v>
      </c>
      <c r="BH85" s="281">
        <v>0</v>
      </c>
      <c r="BI85" s="281">
        <v>0</v>
      </c>
      <c r="BJ85" s="281">
        <v>0</v>
      </c>
      <c r="BK85" s="281">
        <v>0</v>
      </c>
      <c r="BL85" s="281">
        <v>0</v>
      </c>
      <c r="BM85" s="281">
        <v>0</v>
      </c>
      <c r="BN85" s="281">
        <v>0</v>
      </c>
      <c r="BO85" s="281">
        <v>0</v>
      </c>
      <c r="BP85" s="281">
        <v>0</v>
      </c>
      <c r="BQ85" s="281">
        <v>0</v>
      </c>
    </row>
    <row r="86" spans="2:69" ht="10.5" hidden="1" customHeight="1" outlineLevel="1">
      <c r="B86" s="68"/>
      <c r="C86" s="68"/>
      <c r="D86" s="68">
        <v>0</v>
      </c>
      <c r="E86" s="68"/>
      <c r="F86" s="68"/>
      <c r="G86" s="68"/>
      <c r="H86" s="68"/>
      <c r="J86" s="281">
        <v>0</v>
      </c>
      <c r="K86" s="281">
        <v>0</v>
      </c>
      <c r="L86" s="281">
        <v>0</v>
      </c>
      <c r="M86" s="281">
        <v>0</v>
      </c>
      <c r="N86" s="281">
        <v>0</v>
      </c>
      <c r="O86" s="281">
        <v>0</v>
      </c>
      <c r="P86" s="281">
        <v>0</v>
      </c>
      <c r="Q86" s="281">
        <v>0</v>
      </c>
      <c r="R86" s="281">
        <v>0</v>
      </c>
      <c r="S86" s="281">
        <v>0</v>
      </c>
      <c r="T86" s="281">
        <v>0</v>
      </c>
      <c r="U86" s="281">
        <v>0</v>
      </c>
      <c r="V86" s="281">
        <v>0</v>
      </c>
      <c r="W86" s="281">
        <v>0</v>
      </c>
      <c r="X86" s="281">
        <v>0</v>
      </c>
      <c r="Y86" s="281">
        <v>0</v>
      </c>
      <c r="Z86" s="281">
        <v>0</v>
      </c>
      <c r="AA86" s="281">
        <v>0</v>
      </c>
      <c r="AB86" s="281">
        <v>0</v>
      </c>
      <c r="AC86" s="281">
        <v>0</v>
      </c>
      <c r="AD86" s="281">
        <v>0</v>
      </c>
      <c r="AE86" s="281">
        <v>0</v>
      </c>
      <c r="AF86" s="281">
        <v>0</v>
      </c>
      <c r="AG86" s="281">
        <v>0</v>
      </c>
      <c r="AH86" s="281">
        <v>0</v>
      </c>
      <c r="AI86" s="281">
        <v>0</v>
      </c>
      <c r="AJ86" s="281">
        <v>0</v>
      </c>
      <c r="AK86" s="281">
        <v>0</v>
      </c>
      <c r="AL86" s="281">
        <v>0</v>
      </c>
      <c r="AM86" s="281">
        <v>0</v>
      </c>
      <c r="AN86" s="281">
        <v>0</v>
      </c>
      <c r="AO86" s="281">
        <v>0</v>
      </c>
      <c r="AP86" s="281">
        <v>0</v>
      </c>
      <c r="AQ86" s="281">
        <v>0</v>
      </c>
      <c r="AR86" s="281">
        <v>0</v>
      </c>
      <c r="AS86" s="281">
        <v>0</v>
      </c>
      <c r="AT86" s="281">
        <v>0</v>
      </c>
      <c r="AU86" s="281">
        <v>0</v>
      </c>
      <c r="AV86" s="281">
        <v>0</v>
      </c>
      <c r="AW86" s="281">
        <v>0</v>
      </c>
      <c r="AX86" s="281">
        <v>0</v>
      </c>
      <c r="AY86" s="281">
        <v>0</v>
      </c>
      <c r="AZ86" s="281">
        <v>0</v>
      </c>
      <c r="BA86" s="281">
        <v>0</v>
      </c>
      <c r="BB86" s="281">
        <v>0</v>
      </c>
      <c r="BC86" s="281">
        <v>0</v>
      </c>
      <c r="BD86" s="281">
        <v>0</v>
      </c>
      <c r="BE86" s="281">
        <v>0</v>
      </c>
      <c r="BF86" s="281">
        <v>0</v>
      </c>
      <c r="BG86" s="281">
        <v>0</v>
      </c>
      <c r="BH86" s="281">
        <v>0</v>
      </c>
      <c r="BI86" s="281">
        <v>0</v>
      </c>
      <c r="BJ86" s="281">
        <v>0</v>
      </c>
      <c r="BK86" s="281">
        <v>0</v>
      </c>
      <c r="BL86" s="281">
        <v>0</v>
      </c>
      <c r="BM86" s="281">
        <v>0</v>
      </c>
      <c r="BN86" s="281">
        <v>0</v>
      </c>
      <c r="BO86" s="281">
        <v>0</v>
      </c>
      <c r="BP86" s="281">
        <v>0</v>
      </c>
      <c r="BQ86" s="281">
        <v>0</v>
      </c>
    </row>
    <row r="87" spans="2:69" ht="10.5" hidden="1" customHeight="1" outlineLevel="1">
      <c r="B87" s="68"/>
      <c r="C87" s="68"/>
      <c r="D87" s="68">
        <v>0</v>
      </c>
      <c r="E87" s="68"/>
      <c r="F87" s="68"/>
      <c r="G87" s="68"/>
      <c r="H87" s="68"/>
      <c r="J87" s="281">
        <v>0</v>
      </c>
      <c r="K87" s="281">
        <v>0</v>
      </c>
      <c r="L87" s="281">
        <v>0</v>
      </c>
      <c r="M87" s="281">
        <v>0</v>
      </c>
      <c r="N87" s="281">
        <v>0</v>
      </c>
      <c r="O87" s="281">
        <v>0</v>
      </c>
      <c r="P87" s="281">
        <v>0</v>
      </c>
      <c r="Q87" s="281">
        <v>0</v>
      </c>
      <c r="R87" s="281">
        <v>0</v>
      </c>
      <c r="S87" s="281">
        <v>0</v>
      </c>
      <c r="T87" s="281">
        <v>0</v>
      </c>
      <c r="U87" s="281">
        <v>0</v>
      </c>
      <c r="V87" s="281">
        <v>0</v>
      </c>
      <c r="W87" s="281">
        <v>0</v>
      </c>
      <c r="X87" s="281">
        <v>0</v>
      </c>
      <c r="Y87" s="281">
        <v>0</v>
      </c>
      <c r="Z87" s="281">
        <v>0</v>
      </c>
      <c r="AA87" s="281">
        <v>0</v>
      </c>
      <c r="AB87" s="281">
        <v>0</v>
      </c>
      <c r="AC87" s="281">
        <v>0</v>
      </c>
      <c r="AD87" s="281">
        <v>0</v>
      </c>
      <c r="AE87" s="281">
        <v>0</v>
      </c>
      <c r="AF87" s="281">
        <v>0</v>
      </c>
      <c r="AG87" s="281">
        <v>0</v>
      </c>
      <c r="AH87" s="281">
        <v>0</v>
      </c>
      <c r="AI87" s="281">
        <v>0</v>
      </c>
      <c r="AJ87" s="281">
        <v>0</v>
      </c>
      <c r="AK87" s="281">
        <v>0</v>
      </c>
      <c r="AL87" s="281">
        <v>0</v>
      </c>
      <c r="AM87" s="281">
        <v>0</v>
      </c>
      <c r="AN87" s="281">
        <v>0</v>
      </c>
      <c r="AO87" s="281">
        <v>0</v>
      </c>
      <c r="AP87" s="281">
        <v>0</v>
      </c>
      <c r="AQ87" s="281">
        <v>0</v>
      </c>
      <c r="AR87" s="281">
        <v>0</v>
      </c>
      <c r="AS87" s="281">
        <v>0</v>
      </c>
      <c r="AT87" s="281">
        <v>0</v>
      </c>
      <c r="AU87" s="281">
        <v>0</v>
      </c>
      <c r="AV87" s="281">
        <v>0</v>
      </c>
      <c r="AW87" s="281">
        <v>0</v>
      </c>
      <c r="AX87" s="281">
        <v>0</v>
      </c>
      <c r="AY87" s="281">
        <v>0</v>
      </c>
      <c r="AZ87" s="281">
        <v>0</v>
      </c>
      <c r="BA87" s="281">
        <v>0</v>
      </c>
      <c r="BB87" s="281">
        <v>0</v>
      </c>
      <c r="BC87" s="281">
        <v>0</v>
      </c>
      <c r="BD87" s="281">
        <v>0</v>
      </c>
      <c r="BE87" s="281">
        <v>0</v>
      </c>
      <c r="BF87" s="281">
        <v>0</v>
      </c>
      <c r="BG87" s="281">
        <v>0</v>
      </c>
      <c r="BH87" s="281">
        <v>0</v>
      </c>
      <c r="BI87" s="281">
        <v>0</v>
      </c>
      <c r="BJ87" s="281">
        <v>0</v>
      </c>
      <c r="BK87" s="281">
        <v>0</v>
      </c>
      <c r="BL87" s="281">
        <v>0</v>
      </c>
      <c r="BM87" s="281">
        <v>0</v>
      </c>
      <c r="BN87" s="281">
        <v>0</v>
      </c>
      <c r="BO87" s="281">
        <v>0</v>
      </c>
      <c r="BP87" s="281">
        <v>0</v>
      </c>
      <c r="BQ87" s="281">
        <v>0</v>
      </c>
    </row>
    <row r="88" spans="2:69" ht="10.5" hidden="1" customHeight="1" outlineLevel="1">
      <c r="B88" s="68"/>
      <c r="C88" s="68"/>
      <c r="D88" s="68">
        <v>0</v>
      </c>
      <c r="E88" s="68"/>
      <c r="F88" s="68"/>
      <c r="G88" s="68"/>
      <c r="H88" s="68"/>
      <c r="J88" s="281">
        <v>0</v>
      </c>
      <c r="K88" s="281">
        <v>0</v>
      </c>
      <c r="L88" s="281">
        <v>0</v>
      </c>
      <c r="M88" s="281">
        <v>0</v>
      </c>
      <c r="N88" s="281">
        <v>0</v>
      </c>
      <c r="O88" s="281">
        <v>0</v>
      </c>
      <c r="P88" s="281">
        <v>0</v>
      </c>
      <c r="Q88" s="281">
        <v>0</v>
      </c>
      <c r="R88" s="281">
        <v>0</v>
      </c>
      <c r="S88" s="281">
        <v>0</v>
      </c>
      <c r="T88" s="281">
        <v>0</v>
      </c>
      <c r="U88" s="281">
        <v>0</v>
      </c>
      <c r="V88" s="281">
        <v>0</v>
      </c>
      <c r="W88" s="281">
        <v>0</v>
      </c>
      <c r="X88" s="281">
        <v>0</v>
      </c>
      <c r="Y88" s="281">
        <v>0</v>
      </c>
      <c r="Z88" s="281">
        <v>0</v>
      </c>
      <c r="AA88" s="281">
        <v>0</v>
      </c>
      <c r="AB88" s="281">
        <v>0</v>
      </c>
      <c r="AC88" s="281">
        <v>0</v>
      </c>
      <c r="AD88" s="281">
        <v>0</v>
      </c>
      <c r="AE88" s="281">
        <v>0</v>
      </c>
      <c r="AF88" s="281">
        <v>0</v>
      </c>
      <c r="AG88" s="281">
        <v>0</v>
      </c>
      <c r="AH88" s="281">
        <v>0</v>
      </c>
      <c r="AI88" s="281">
        <v>0</v>
      </c>
      <c r="AJ88" s="281">
        <v>0</v>
      </c>
      <c r="AK88" s="281">
        <v>0</v>
      </c>
      <c r="AL88" s="281">
        <v>0</v>
      </c>
      <c r="AM88" s="281">
        <v>0</v>
      </c>
      <c r="AN88" s="281">
        <v>0</v>
      </c>
      <c r="AO88" s="281">
        <v>0</v>
      </c>
      <c r="AP88" s="281">
        <v>0</v>
      </c>
      <c r="AQ88" s="281">
        <v>0</v>
      </c>
      <c r="AR88" s="281">
        <v>0</v>
      </c>
      <c r="AS88" s="281">
        <v>0</v>
      </c>
      <c r="AT88" s="281">
        <v>0</v>
      </c>
      <c r="AU88" s="281">
        <v>0</v>
      </c>
      <c r="AV88" s="281">
        <v>0</v>
      </c>
      <c r="AW88" s="281">
        <v>0</v>
      </c>
      <c r="AX88" s="281">
        <v>0</v>
      </c>
      <c r="AY88" s="281">
        <v>0</v>
      </c>
      <c r="AZ88" s="281">
        <v>0</v>
      </c>
      <c r="BA88" s="281">
        <v>0</v>
      </c>
      <c r="BB88" s="281">
        <v>0</v>
      </c>
      <c r="BC88" s="281">
        <v>0</v>
      </c>
      <c r="BD88" s="281">
        <v>0</v>
      </c>
      <c r="BE88" s="281">
        <v>0</v>
      </c>
      <c r="BF88" s="281">
        <v>0</v>
      </c>
      <c r="BG88" s="281">
        <v>0</v>
      </c>
      <c r="BH88" s="281">
        <v>0</v>
      </c>
      <c r="BI88" s="281">
        <v>0</v>
      </c>
      <c r="BJ88" s="281">
        <v>0</v>
      </c>
      <c r="BK88" s="281">
        <v>0</v>
      </c>
      <c r="BL88" s="281">
        <v>0</v>
      </c>
      <c r="BM88" s="281">
        <v>0</v>
      </c>
      <c r="BN88" s="281">
        <v>0</v>
      </c>
      <c r="BO88" s="281">
        <v>0</v>
      </c>
      <c r="BP88" s="281">
        <v>0</v>
      </c>
      <c r="BQ88" s="281">
        <v>0</v>
      </c>
    </row>
    <row r="89" spans="2:69" ht="10.5" hidden="1" customHeight="1" outlineLevel="1">
      <c r="B89" s="68"/>
      <c r="C89" s="68"/>
      <c r="D89" s="68">
        <v>0</v>
      </c>
      <c r="E89" s="68"/>
      <c r="F89" s="68"/>
      <c r="G89" s="68"/>
      <c r="H89" s="68"/>
      <c r="J89" s="281">
        <v>0</v>
      </c>
      <c r="K89" s="281">
        <v>0</v>
      </c>
      <c r="L89" s="281">
        <v>0</v>
      </c>
      <c r="M89" s="281">
        <v>0</v>
      </c>
      <c r="N89" s="281">
        <v>0</v>
      </c>
      <c r="O89" s="281">
        <v>0</v>
      </c>
      <c r="P89" s="281">
        <v>0</v>
      </c>
      <c r="Q89" s="281">
        <v>0</v>
      </c>
      <c r="R89" s="281">
        <v>0</v>
      </c>
      <c r="S89" s="281">
        <v>0</v>
      </c>
      <c r="T89" s="281">
        <v>0</v>
      </c>
      <c r="U89" s="281">
        <v>0</v>
      </c>
      <c r="V89" s="281">
        <v>0</v>
      </c>
      <c r="W89" s="281">
        <v>0</v>
      </c>
      <c r="X89" s="281">
        <v>0</v>
      </c>
      <c r="Y89" s="281">
        <v>0</v>
      </c>
      <c r="Z89" s="281">
        <v>0</v>
      </c>
      <c r="AA89" s="281">
        <v>0</v>
      </c>
      <c r="AB89" s="281">
        <v>0</v>
      </c>
      <c r="AC89" s="281">
        <v>0</v>
      </c>
      <c r="AD89" s="281">
        <v>0</v>
      </c>
      <c r="AE89" s="281">
        <v>0</v>
      </c>
      <c r="AF89" s="281">
        <v>0</v>
      </c>
      <c r="AG89" s="281">
        <v>0</v>
      </c>
      <c r="AH89" s="281">
        <v>0</v>
      </c>
      <c r="AI89" s="281">
        <v>0</v>
      </c>
      <c r="AJ89" s="281">
        <v>0</v>
      </c>
      <c r="AK89" s="281">
        <v>0</v>
      </c>
      <c r="AL89" s="281">
        <v>0</v>
      </c>
      <c r="AM89" s="281">
        <v>0</v>
      </c>
      <c r="AN89" s="281">
        <v>0</v>
      </c>
      <c r="AO89" s="281">
        <v>0</v>
      </c>
      <c r="AP89" s="281">
        <v>0</v>
      </c>
      <c r="AQ89" s="281">
        <v>0</v>
      </c>
      <c r="AR89" s="281">
        <v>0</v>
      </c>
      <c r="AS89" s="281">
        <v>0</v>
      </c>
      <c r="AT89" s="281">
        <v>0</v>
      </c>
      <c r="AU89" s="281">
        <v>0</v>
      </c>
      <c r="AV89" s="281">
        <v>0</v>
      </c>
      <c r="AW89" s="281">
        <v>0</v>
      </c>
      <c r="AX89" s="281">
        <v>0</v>
      </c>
      <c r="AY89" s="281">
        <v>0</v>
      </c>
      <c r="AZ89" s="281">
        <v>0</v>
      </c>
      <c r="BA89" s="281">
        <v>0</v>
      </c>
      <c r="BB89" s="281">
        <v>0</v>
      </c>
      <c r="BC89" s="281">
        <v>0</v>
      </c>
      <c r="BD89" s="281">
        <v>0</v>
      </c>
      <c r="BE89" s="281">
        <v>0</v>
      </c>
      <c r="BF89" s="281">
        <v>0</v>
      </c>
      <c r="BG89" s="281">
        <v>0</v>
      </c>
      <c r="BH89" s="281">
        <v>0</v>
      </c>
      <c r="BI89" s="281">
        <v>0</v>
      </c>
      <c r="BJ89" s="281">
        <v>0</v>
      </c>
      <c r="BK89" s="281">
        <v>0</v>
      </c>
      <c r="BL89" s="281">
        <v>0</v>
      </c>
      <c r="BM89" s="281">
        <v>0</v>
      </c>
      <c r="BN89" s="281">
        <v>0</v>
      </c>
      <c r="BO89" s="281">
        <v>0</v>
      </c>
      <c r="BP89" s="281">
        <v>0</v>
      </c>
      <c r="BQ89" s="281">
        <v>0</v>
      </c>
    </row>
    <row r="90" spans="2:69" ht="10.5" hidden="1" customHeight="1" outlineLevel="1">
      <c r="B90" s="68"/>
      <c r="C90" s="68"/>
      <c r="D90" s="68">
        <v>0</v>
      </c>
      <c r="E90" s="68"/>
      <c r="F90" s="68"/>
      <c r="G90" s="68"/>
      <c r="H90" s="68"/>
      <c r="J90" s="281">
        <v>0</v>
      </c>
      <c r="K90" s="281">
        <v>0</v>
      </c>
      <c r="L90" s="281">
        <v>0</v>
      </c>
      <c r="M90" s="281">
        <v>0</v>
      </c>
      <c r="N90" s="281">
        <v>0</v>
      </c>
      <c r="O90" s="281">
        <v>0</v>
      </c>
      <c r="P90" s="281">
        <v>0</v>
      </c>
      <c r="Q90" s="281">
        <v>0</v>
      </c>
      <c r="R90" s="281">
        <v>0</v>
      </c>
      <c r="S90" s="281">
        <v>0</v>
      </c>
      <c r="T90" s="281">
        <v>0</v>
      </c>
      <c r="U90" s="281">
        <v>0</v>
      </c>
      <c r="V90" s="281">
        <v>0</v>
      </c>
      <c r="W90" s="281">
        <v>0</v>
      </c>
      <c r="X90" s="281">
        <v>0</v>
      </c>
      <c r="Y90" s="281">
        <v>0</v>
      </c>
      <c r="Z90" s="281">
        <v>0</v>
      </c>
      <c r="AA90" s="281">
        <v>0</v>
      </c>
      <c r="AB90" s="281">
        <v>0</v>
      </c>
      <c r="AC90" s="281">
        <v>0</v>
      </c>
      <c r="AD90" s="281">
        <v>0</v>
      </c>
      <c r="AE90" s="281">
        <v>0</v>
      </c>
      <c r="AF90" s="281">
        <v>0</v>
      </c>
      <c r="AG90" s="281">
        <v>0</v>
      </c>
      <c r="AH90" s="281">
        <v>0</v>
      </c>
      <c r="AI90" s="281">
        <v>0</v>
      </c>
      <c r="AJ90" s="281">
        <v>0</v>
      </c>
      <c r="AK90" s="281">
        <v>0</v>
      </c>
      <c r="AL90" s="281">
        <v>0</v>
      </c>
      <c r="AM90" s="281">
        <v>0</v>
      </c>
      <c r="AN90" s="281">
        <v>0</v>
      </c>
      <c r="AO90" s="281">
        <v>0</v>
      </c>
      <c r="AP90" s="281">
        <v>0</v>
      </c>
      <c r="AQ90" s="281">
        <v>0</v>
      </c>
      <c r="AR90" s="281">
        <v>0</v>
      </c>
      <c r="AS90" s="281">
        <v>0</v>
      </c>
      <c r="AT90" s="281">
        <v>0</v>
      </c>
      <c r="AU90" s="281">
        <v>0</v>
      </c>
      <c r="AV90" s="281">
        <v>0</v>
      </c>
      <c r="AW90" s="281">
        <v>0</v>
      </c>
      <c r="AX90" s="281">
        <v>0</v>
      </c>
      <c r="AY90" s="281">
        <v>0</v>
      </c>
      <c r="AZ90" s="281">
        <v>0</v>
      </c>
      <c r="BA90" s="281">
        <v>0</v>
      </c>
      <c r="BB90" s="281">
        <v>0</v>
      </c>
      <c r="BC90" s="281">
        <v>0</v>
      </c>
      <c r="BD90" s="281">
        <v>0</v>
      </c>
      <c r="BE90" s="281">
        <v>0</v>
      </c>
      <c r="BF90" s="281">
        <v>0</v>
      </c>
      <c r="BG90" s="281">
        <v>0</v>
      </c>
      <c r="BH90" s="281">
        <v>0</v>
      </c>
      <c r="BI90" s="281">
        <v>0</v>
      </c>
      <c r="BJ90" s="281">
        <v>0</v>
      </c>
      <c r="BK90" s="281">
        <v>0</v>
      </c>
      <c r="BL90" s="281">
        <v>0</v>
      </c>
      <c r="BM90" s="281">
        <v>0</v>
      </c>
      <c r="BN90" s="281">
        <v>0</v>
      </c>
      <c r="BO90" s="281">
        <v>0</v>
      </c>
      <c r="BP90" s="281">
        <v>0</v>
      </c>
      <c r="BQ90" s="281">
        <v>0</v>
      </c>
    </row>
    <row r="91" spans="2:69" ht="10.5" customHeight="1" collapsed="1">
      <c r="B91" s="68"/>
      <c r="C91" s="68"/>
      <c r="D91" s="68"/>
      <c r="E91" s="68"/>
      <c r="F91" s="68"/>
      <c r="G91" s="68"/>
      <c r="H91" s="68"/>
      <c r="J91" s="95"/>
      <c r="K91" s="95"/>
      <c r="L91" s="95"/>
      <c r="M91" s="95"/>
      <c r="N91" s="95"/>
      <c r="O91" s="95"/>
      <c r="P91" s="95"/>
      <c r="Q91" s="95"/>
      <c r="R91" s="95"/>
      <c r="S91" s="95"/>
      <c r="T91" s="95"/>
      <c r="U91" s="95"/>
      <c r="V91" s="95"/>
      <c r="W91" s="95"/>
      <c r="X91" s="95"/>
      <c r="Y91" s="95"/>
      <c r="Z91" s="95"/>
      <c r="AA91" s="95"/>
      <c r="AB91" s="95"/>
      <c r="AC91" s="95"/>
      <c r="AD91" s="95"/>
      <c r="AE91" s="95"/>
      <c r="AF91" s="95"/>
      <c r="AG91" s="95"/>
      <c r="AH91" s="95"/>
      <c r="AI91" s="95"/>
      <c r="AJ91" s="95"/>
      <c r="AK91" s="95"/>
      <c r="AL91" s="95"/>
      <c r="AM91" s="95"/>
      <c r="AN91" s="95"/>
      <c r="AO91" s="95"/>
      <c r="AP91" s="95"/>
      <c r="AQ91" s="95"/>
      <c r="AR91" s="95"/>
      <c r="AS91" s="95"/>
      <c r="AT91" s="95"/>
      <c r="AU91" s="95"/>
      <c r="AV91" s="95"/>
      <c r="AW91" s="95"/>
      <c r="AX91" s="95"/>
      <c r="AY91" s="95"/>
      <c r="AZ91" s="95"/>
      <c r="BA91" s="95"/>
      <c r="BB91" s="95"/>
      <c r="BC91" s="95"/>
      <c r="BD91" s="95"/>
      <c r="BE91" s="95"/>
      <c r="BF91" s="95"/>
      <c r="BG91" s="95"/>
      <c r="BH91" s="95"/>
      <c r="BI91" s="95"/>
      <c r="BJ91" s="95"/>
      <c r="BK91" s="95"/>
      <c r="BL91" s="95"/>
      <c r="BM91" s="95"/>
      <c r="BN91" s="95"/>
      <c r="BO91" s="95"/>
      <c r="BP91" s="95"/>
      <c r="BQ91" s="95"/>
    </row>
    <row r="92" spans="2:69" ht="4.1500000000000004" customHeight="1">
      <c r="B92" s="68"/>
      <c r="C92" s="68"/>
      <c r="D92" s="68"/>
      <c r="E92" s="68"/>
      <c r="F92" s="68"/>
      <c r="G92" s="68"/>
      <c r="H92" s="68"/>
      <c r="J92" s="95"/>
      <c r="K92" s="95"/>
      <c r="L92" s="95"/>
      <c r="M92" s="95"/>
      <c r="N92" s="95"/>
      <c r="O92" s="95"/>
      <c r="P92" s="95"/>
      <c r="Q92" s="95"/>
      <c r="R92" s="95"/>
      <c r="S92" s="95"/>
      <c r="T92" s="95"/>
      <c r="U92" s="95"/>
      <c r="V92" s="95"/>
      <c r="W92" s="95"/>
      <c r="X92" s="95"/>
      <c r="Y92" s="95"/>
      <c r="Z92" s="95"/>
      <c r="AA92" s="95"/>
      <c r="AB92" s="95"/>
      <c r="AC92" s="95"/>
      <c r="AD92" s="95"/>
      <c r="AE92" s="95"/>
      <c r="AF92" s="95"/>
      <c r="AG92" s="95"/>
      <c r="AH92" s="95"/>
      <c r="AI92" s="95"/>
      <c r="AJ92" s="95"/>
      <c r="AK92" s="95"/>
      <c r="AL92" s="95"/>
      <c r="AM92" s="95"/>
      <c r="AN92" s="95"/>
      <c r="AO92" s="95"/>
      <c r="AP92" s="95"/>
      <c r="AQ92" s="95"/>
      <c r="AR92" s="95"/>
      <c r="AS92" s="95"/>
      <c r="AT92" s="95"/>
      <c r="AU92" s="95"/>
      <c r="AV92" s="95"/>
      <c r="AW92" s="95"/>
      <c r="AX92" s="95"/>
      <c r="AY92" s="95"/>
      <c r="AZ92" s="95"/>
      <c r="BA92" s="95"/>
      <c r="BB92" s="95"/>
      <c r="BC92" s="95"/>
      <c r="BD92" s="95"/>
      <c r="BE92" s="95"/>
      <c r="BF92" s="95"/>
      <c r="BG92" s="95"/>
      <c r="BH92" s="95"/>
      <c r="BI92" s="95"/>
      <c r="BJ92" s="95"/>
      <c r="BK92" s="95"/>
      <c r="BL92" s="95"/>
      <c r="BM92" s="95"/>
      <c r="BN92" s="95"/>
      <c r="BO92" s="95"/>
      <c r="BP92" s="95"/>
      <c r="BQ92" s="95"/>
    </row>
    <row r="93" spans="2:69">
      <c r="B93" s="68"/>
      <c r="C93" s="68"/>
      <c r="D93" s="252" t="s">
        <v>80</v>
      </c>
      <c r="E93" s="68"/>
      <c r="F93" s="68"/>
      <c r="G93" s="68"/>
      <c r="H93" s="68"/>
      <c r="J93" s="95"/>
      <c r="K93" s="95"/>
      <c r="L93" s="95"/>
      <c r="M93" s="95"/>
      <c r="N93" s="95"/>
      <c r="O93" s="95"/>
      <c r="P93" s="95"/>
      <c r="Q93" s="95"/>
      <c r="R93" s="95"/>
      <c r="S93" s="95"/>
      <c r="T93" s="95"/>
      <c r="U93" s="95"/>
      <c r="V93" s="95"/>
      <c r="W93" s="95"/>
      <c r="X93" s="95"/>
      <c r="Y93" s="95"/>
      <c r="Z93" s="95"/>
      <c r="AA93" s="95"/>
      <c r="AB93" s="95"/>
      <c r="AC93" s="95"/>
      <c r="AD93" s="95"/>
      <c r="AE93" s="95"/>
      <c r="AF93" s="95"/>
      <c r="AG93" s="95"/>
      <c r="AH93" s="95"/>
      <c r="AI93" s="95"/>
      <c r="AJ93" s="95"/>
      <c r="AK93" s="95"/>
      <c r="AL93" s="95"/>
      <c r="AM93" s="95"/>
      <c r="AN93" s="95"/>
      <c r="AO93" s="95"/>
      <c r="AP93" s="95"/>
      <c r="AQ93" s="95"/>
      <c r="AR93" s="95"/>
      <c r="AS93" s="95"/>
      <c r="AT93" s="95"/>
      <c r="AU93" s="95"/>
      <c r="AV93" s="95"/>
      <c r="AW93" s="95"/>
      <c r="AX93" s="95"/>
      <c r="AY93" s="95"/>
      <c r="AZ93" s="95"/>
      <c r="BA93" s="95"/>
      <c r="BB93" s="95"/>
      <c r="BC93" s="95"/>
      <c r="BD93" s="95"/>
      <c r="BE93" s="95"/>
      <c r="BF93" s="95"/>
      <c r="BG93" s="95"/>
      <c r="BH93" s="95"/>
      <c r="BI93" s="95"/>
      <c r="BJ93" s="95"/>
      <c r="BK93" s="95"/>
      <c r="BL93" s="95"/>
      <c r="BM93" s="95"/>
      <c r="BN93" s="95"/>
      <c r="BO93" s="95"/>
      <c r="BP93" s="95"/>
      <c r="BQ93" s="95"/>
    </row>
    <row r="94" spans="2:69" ht="4.1500000000000004" customHeight="1">
      <c r="B94" s="68"/>
      <c r="C94" s="68"/>
      <c r="D94" s="73"/>
      <c r="E94" s="68"/>
      <c r="F94" s="68"/>
      <c r="G94" s="68"/>
      <c r="H94" s="68"/>
      <c r="J94" s="95"/>
      <c r="K94" s="95"/>
      <c r="L94" s="95"/>
      <c r="M94" s="95"/>
      <c r="N94" s="95"/>
      <c r="O94" s="95"/>
      <c r="P94" s="95"/>
      <c r="Q94" s="95"/>
      <c r="R94" s="95"/>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5"/>
      <c r="AR94" s="95"/>
      <c r="AS94" s="95"/>
      <c r="AT94" s="95"/>
      <c r="AU94" s="95"/>
      <c r="AV94" s="95"/>
      <c r="AW94" s="95"/>
      <c r="AX94" s="95"/>
      <c r="AY94" s="95"/>
      <c r="AZ94" s="95"/>
      <c r="BA94" s="95"/>
      <c r="BB94" s="95"/>
      <c r="BC94" s="95"/>
      <c r="BD94" s="95"/>
      <c r="BE94" s="95"/>
      <c r="BF94" s="95"/>
      <c r="BG94" s="95"/>
      <c r="BH94" s="95"/>
      <c r="BI94" s="95"/>
      <c r="BJ94" s="95"/>
      <c r="BK94" s="95"/>
      <c r="BL94" s="95"/>
      <c r="BM94" s="95"/>
      <c r="BN94" s="95"/>
      <c r="BO94" s="95"/>
      <c r="BP94" s="95"/>
      <c r="BQ94" s="95"/>
    </row>
    <row r="95" spans="2:69">
      <c r="B95" s="68"/>
      <c r="C95" s="68"/>
      <c r="D95" s="68"/>
      <c r="E95" s="68" t="s">
        <v>80</v>
      </c>
      <c r="F95" s="68"/>
      <c r="G95" s="68"/>
      <c r="H95" s="68"/>
      <c r="J95" s="281">
        <v>0</v>
      </c>
      <c r="K95" s="281">
        <v>2500</v>
      </c>
      <c r="L95" s="281">
        <v>2430.5555555555557</v>
      </c>
      <c r="M95" s="281">
        <v>2361.1111111111113</v>
      </c>
      <c r="N95" s="281">
        <v>2291.6666666666665</v>
      </c>
      <c r="O95" s="281">
        <v>2222.2222222222222</v>
      </c>
      <c r="P95" s="281">
        <v>2152.7777777777778</v>
      </c>
      <c r="Q95" s="281">
        <v>2083.3333333333335</v>
      </c>
      <c r="R95" s="281">
        <v>2013.8888888888889</v>
      </c>
      <c r="S95" s="281">
        <v>1944.4444444444443</v>
      </c>
      <c r="T95" s="281">
        <v>1875</v>
      </c>
      <c r="U95" s="281">
        <v>1805.5555555555557</v>
      </c>
      <c r="V95" s="281">
        <v>1736.1111111111111</v>
      </c>
      <c r="W95" s="281">
        <v>1666.6666666666667</v>
      </c>
      <c r="X95" s="281">
        <v>1597.2222222222222</v>
      </c>
      <c r="Y95" s="281">
        <v>1527.7777777777778</v>
      </c>
      <c r="Z95" s="281">
        <v>1458.3333333333333</v>
      </c>
      <c r="AA95" s="281">
        <v>1388.8888888888889</v>
      </c>
      <c r="AB95" s="281">
        <v>1319.4444444444443</v>
      </c>
      <c r="AC95" s="281">
        <v>1250</v>
      </c>
      <c r="AD95" s="281">
        <v>1180.5555555555557</v>
      </c>
      <c r="AE95" s="281">
        <v>1111.1111111111111</v>
      </c>
      <c r="AF95" s="281">
        <v>1041.6666666666667</v>
      </c>
      <c r="AG95" s="281">
        <v>972.22222222222217</v>
      </c>
      <c r="AH95" s="281">
        <v>902.77777777777783</v>
      </c>
      <c r="AI95" s="281">
        <v>833.33333333333337</v>
      </c>
      <c r="AJ95" s="281">
        <v>763.88888888888891</v>
      </c>
      <c r="AK95" s="281">
        <v>694.44444444444446</v>
      </c>
      <c r="AL95" s="281">
        <v>625</v>
      </c>
      <c r="AM95" s="281">
        <v>555.55555555555554</v>
      </c>
      <c r="AN95" s="281">
        <v>486.11111111111109</v>
      </c>
      <c r="AO95" s="281">
        <v>416.66666666666669</v>
      </c>
      <c r="AP95" s="281">
        <v>347.22222222222223</v>
      </c>
      <c r="AQ95" s="281">
        <v>277.77777777777777</v>
      </c>
      <c r="AR95" s="281">
        <v>208.33333333333334</v>
      </c>
      <c r="AS95" s="281">
        <v>138.88888888888889</v>
      </c>
      <c r="AT95" s="281">
        <v>69.444444444444443</v>
      </c>
      <c r="AU95" s="281">
        <v>0</v>
      </c>
      <c r="AV95" s="281">
        <v>0</v>
      </c>
      <c r="AW95" s="281">
        <v>0</v>
      </c>
      <c r="AX95" s="281">
        <v>0</v>
      </c>
      <c r="AY95" s="281">
        <v>0</v>
      </c>
      <c r="AZ95" s="281">
        <v>0</v>
      </c>
      <c r="BA95" s="281">
        <v>0</v>
      </c>
      <c r="BB95" s="281">
        <v>0</v>
      </c>
      <c r="BC95" s="281">
        <v>0</v>
      </c>
      <c r="BD95" s="281">
        <v>0</v>
      </c>
      <c r="BE95" s="281">
        <v>0</v>
      </c>
      <c r="BF95" s="281">
        <v>0</v>
      </c>
      <c r="BG95" s="281">
        <v>0</v>
      </c>
      <c r="BH95" s="281">
        <v>0</v>
      </c>
      <c r="BI95" s="281">
        <v>0</v>
      </c>
      <c r="BJ95" s="281">
        <v>0</v>
      </c>
      <c r="BK95" s="281">
        <v>0</v>
      </c>
      <c r="BL95" s="281">
        <v>0</v>
      </c>
      <c r="BM95" s="281">
        <v>0</v>
      </c>
      <c r="BN95" s="281">
        <v>0</v>
      </c>
      <c r="BO95" s="281">
        <v>0</v>
      </c>
      <c r="BP95" s="281">
        <v>0</v>
      </c>
      <c r="BQ95" s="281">
        <v>0</v>
      </c>
    </row>
    <row r="96" spans="2:69" ht="10.5" hidden="1" customHeight="1" outlineLevel="1">
      <c r="B96" s="68"/>
      <c r="C96" s="68"/>
      <c r="D96" s="68">
        <v>1</v>
      </c>
      <c r="E96" s="68"/>
      <c r="F96" s="68"/>
      <c r="G96" s="68"/>
      <c r="H96" s="68"/>
      <c r="J96" s="281">
        <v>0</v>
      </c>
      <c r="K96" s="281">
        <v>2500</v>
      </c>
      <c r="L96" s="281">
        <v>0</v>
      </c>
      <c r="M96" s="281">
        <v>0</v>
      </c>
      <c r="N96" s="281">
        <v>0</v>
      </c>
      <c r="O96" s="281">
        <v>0</v>
      </c>
      <c r="P96" s="281">
        <v>0</v>
      </c>
      <c r="Q96" s="281">
        <v>0</v>
      </c>
      <c r="R96" s="281">
        <v>0</v>
      </c>
      <c r="S96" s="281">
        <v>0</v>
      </c>
      <c r="T96" s="281">
        <v>0</v>
      </c>
      <c r="U96" s="281">
        <v>0</v>
      </c>
      <c r="V96" s="281">
        <v>0</v>
      </c>
      <c r="W96" s="281">
        <v>0</v>
      </c>
      <c r="X96" s="281">
        <v>0</v>
      </c>
      <c r="Y96" s="281">
        <v>0</v>
      </c>
      <c r="Z96" s="281">
        <v>0</v>
      </c>
      <c r="AA96" s="281">
        <v>0</v>
      </c>
      <c r="AB96" s="281">
        <v>0</v>
      </c>
      <c r="AC96" s="281">
        <v>0</v>
      </c>
      <c r="AD96" s="281">
        <v>0</v>
      </c>
      <c r="AE96" s="281">
        <v>0</v>
      </c>
      <c r="AF96" s="281">
        <v>0</v>
      </c>
      <c r="AG96" s="281">
        <v>0</v>
      </c>
      <c r="AH96" s="281">
        <v>0</v>
      </c>
      <c r="AI96" s="281">
        <v>0</v>
      </c>
      <c r="AJ96" s="281">
        <v>0</v>
      </c>
      <c r="AK96" s="281">
        <v>0</v>
      </c>
      <c r="AL96" s="281">
        <v>0</v>
      </c>
      <c r="AM96" s="281">
        <v>0</v>
      </c>
      <c r="AN96" s="281">
        <v>0</v>
      </c>
      <c r="AO96" s="281">
        <v>0</v>
      </c>
      <c r="AP96" s="281">
        <v>0</v>
      </c>
      <c r="AQ96" s="281">
        <v>0</v>
      </c>
      <c r="AR96" s="281">
        <v>0</v>
      </c>
      <c r="AS96" s="281">
        <v>0</v>
      </c>
      <c r="AT96" s="281">
        <v>0</v>
      </c>
      <c r="AU96" s="281">
        <v>0</v>
      </c>
      <c r="AV96" s="281">
        <v>0</v>
      </c>
      <c r="AW96" s="281">
        <v>0</v>
      </c>
      <c r="AX96" s="281">
        <v>0</v>
      </c>
      <c r="AY96" s="281">
        <v>0</v>
      </c>
      <c r="AZ96" s="281">
        <v>0</v>
      </c>
      <c r="BA96" s="281">
        <v>0</v>
      </c>
      <c r="BB96" s="281">
        <v>0</v>
      </c>
      <c r="BC96" s="281">
        <v>0</v>
      </c>
      <c r="BD96" s="281">
        <v>0</v>
      </c>
      <c r="BE96" s="281">
        <v>0</v>
      </c>
      <c r="BF96" s="281">
        <v>0</v>
      </c>
      <c r="BG96" s="281">
        <v>0</v>
      </c>
      <c r="BH96" s="281">
        <v>0</v>
      </c>
      <c r="BI96" s="281">
        <v>0</v>
      </c>
      <c r="BJ96" s="281">
        <v>0</v>
      </c>
      <c r="BK96" s="281">
        <v>0</v>
      </c>
      <c r="BL96" s="281">
        <v>0</v>
      </c>
      <c r="BM96" s="281">
        <v>0</v>
      </c>
      <c r="BN96" s="281">
        <v>0</v>
      </c>
      <c r="BO96" s="281">
        <v>0</v>
      </c>
      <c r="BP96" s="281">
        <v>0</v>
      </c>
      <c r="BQ96" s="281">
        <v>0</v>
      </c>
    </row>
    <row r="97" spans="2:69" ht="10.5" hidden="1" customHeight="1" outlineLevel="1">
      <c r="B97" s="68"/>
      <c r="C97" s="68"/>
      <c r="D97" s="68">
        <v>2</v>
      </c>
      <c r="E97" s="68"/>
      <c r="F97" s="68"/>
      <c r="G97" s="68"/>
      <c r="H97" s="68"/>
      <c r="J97" s="281">
        <v>0</v>
      </c>
      <c r="K97" s="281">
        <v>0</v>
      </c>
      <c r="L97" s="281">
        <v>2430.5555555555557</v>
      </c>
      <c r="M97" s="281">
        <v>0</v>
      </c>
      <c r="N97" s="281">
        <v>0</v>
      </c>
      <c r="O97" s="281">
        <v>0</v>
      </c>
      <c r="P97" s="281">
        <v>0</v>
      </c>
      <c r="Q97" s="281">
        <v>0</v>
      </c>
      <c r="R97" s="281">
        <v>0</v>
      </c>
      <c r="S97" s="281">
        <v>0</v>
      </c>
      <c r="T97" s="281">
        <v>0</v>
      </c>
      <c r="U97" s="281">
        <v>0</v>
      </c>
      <c r="V97" s="281">
        <v>0</v>
      </c>
      <c r="W97" s="281">
        <v>0</v>
      </c>
      <c r="X97" s="281">
        <v>0</v>
      </c>
      <c r="Y97" s="281">
        <v>0</v>
      </c>
      <c r="Z97" s="281">
        <v>0</v>
      </c>
      <c r="AA97" s="281">
        <v>0</v>
      </c>
      <c r="AB97" s="281">
        <v>0</v>
      </c>
      <c r="AC97" s="281">
        <v>0</v>
      </c>
      <c r="AD97" s="281">
        <v>0</v>
      </c>
      <c r="AE97" s="281">
        <v>0</v>
      </c>
      <c r="AF97" s="281">
        <v>0</v>
      </c>
      <c r="AG97" s="281">
        <v>0</v>
      </c>
      <c r="AH97" s="281">
        <v>0</v>
      </c>
      <c r="AI97" s="281">
        <v>0</v>
      </c>
      <c r="AJ97" s="281">
        <v>0</v>
      </c>
      <c r="AK97" s="281">
        <v>0</v>
      </c>
      <c r="AL97" s="281">
        <v>0</v>
      </c>
      <c r="AM97" s="281">
        <v>0</v>
      </c>
      <c r="AN97" s="281">
        <v>0</v>
      </c>
      <c r="AO97" s="281">
        <v>0</v>
      </c>
      <c r="AP97" s="281">
        <v>0</v>
      </c>
      <c r="AQ97" s="281">
        <v>0</v>
      </c>
      <c r="AR97" s="281">
        <v>0</v>
      </c>
      <c r="AS97" s="281">
        <v>0</v>
      </c>
      <c r="AT97" s="281">
        <v>0</v>
      </c>
      <c r="AU97" s="281">
        <v>0</v>
      </c>
      <c r="AV97" s="281">
        <v>0</v>
      </c>
      <c r="AW97" s="281">
        <v>0</v>
      </c>
      <c r="AX97" s="281">
        <v>0</v>
      </c>
      <c r="AY97" s="281">
        <v>0</v>
      </c>
      <c r="AZ97" s="281">
        <v>0</v>
      </c>
      <c r="BA97" s="281">
        <v>0</v>
      </c>
      <c r="BB97" s="281">
        <v>0</v>
      </c>
      <c r="BC97" s="281">
        <v>0</v>
      </c>
      <c r="BD97" s="281">
        <v>0</v>
      </c>
      <c r="BE97" s="281">
        <v>0</v>
      </c>
      <c r="BF97" s="281">
        <v>0</v>
      </c>
      <c r="BG97" s="281">
        <v>0</v>
      </c>
      <c r="BH97" s="281">
        <v>0</v>
      </c>
      <c r="BI97" s="281">
        <v>0</v>
      </c>
      <c r="BJ97" s="281">
        <v>0</v>
      </c>
      <c r="BK97" s="281">
        <v>0</v>
      </c>
      <c r="BL97" s="281">
        <v>0</v>
      </c>
      <c r="BM97" s="281">
        <v>0</v>
      </c>
      <c r="BN97" s="281">
        <v>0</v>
      </c>
      <c r="BO97" s="281">
        <v>0</v>
      </c>
      <c r="BP97" s="281">
        <v>0</v>
      </c>
      <c r="BQ97" s="281">
        <v>0</v>
      </c>
    </row>
    <row r="98" spans="2:69" ht="10.5" hidden="1" customHeight="1" outlineLevel="1">
      <c r="B98" s="68"/>
      <c r="C98" s="68"/>
      <c r="D98" s="68">
        <v>3</v>
      </c>
      <c r="E98" s="68"/>
      <c r="F98" s="68"/>
      <c r="G98" s="68"/>
      <c r="H98" s="68"/>
      <c r="J98" s="281">
        <v>0</v>
      </c>
      <c r="K98" s="281">
        <v>0</v>
      </c>
      <c r="L98" s="281">
        <v>0</v>
      </c>
      <c r="M98" s="281">
        <v>2361.1111111111113</v>
      </c>
      <c r="N98" s="281">
        <v>0</v>
      </c>
      <c r="O98" s="281">
        <v>0</v>
      </c>
      <c r="P98" s="281">
        <v>0</v>
      </c>
      <c r="Q98" s="281">
        <v>0</v>
      </c>
      <c r="R98" s="281">
        <v>0</v>
      </c>
      <c r="S98" s="281">
        <v>0</v>
      </c>
      <c r="T98" s="281">
        <v>0</v>
      </c>
      <c r="U98" s="281">
        <v>0</v>
      </c>
      <c r="V98" s="281">
        <v>0</v>
      </c>
      <c r="W98" s="281">
        <v>0</v>
      </c>
      <c r="X98" s="281">
        <v>0</v>
      </c>
      <c r="Y98" s="281">
        <v>0</v>
      </c>
      <c r="Z98" s="281">
        <v>0</v>
      </c>
      <c r="AA98" s="281">
        <v>0</v>
      </c>
      <c r="AB98" s="281">
        <v>0</v>
      </c>
      <c r="AC98" s="281">
        <v>0</v>
      </c>
      <c r="AD98" s="281">
        <v>0</v>
      </c>
      <c r="AE98" s="281">
        <v>0</v>
      </c>
      <c r="AF98" s="281">
        <v>0</v>
      </c>
      <c r="AG98" s="281">
        <v>0</v>
      </c>
      <c r="AH98" s="281">
        <v>0</v>
      </c>
      <c r="AI98" s="281">
        <v>0</v>
      </c>
      <c r="AJ98" s="281">
        <v>0</v>
      </c>
      <c r="AK98" s="281">
        <v>0</v>
      </c>
      <c r="AL98" s="281">
        <v>0</v>
      </c>
      <c r="AM98" s="281">
        <v>0</v>
      </c>
      <c r="AN98" s="281">
        <v>0</v>
      </c>
      <c r="AO98" s="281">
        <v>0</v>
      </c>
      <c r="AP98" s="281">
        <v>0</v>
      </c>
      <c r="AQ98" s="281">
        <v>0</v>
      </c>
      <c r="AR98" s="281">
        <v>0</v>
      </c>
      <c r="AS98" s="281">
        <v>0</v>
      </c>
      <c r="AT98" s="281">
        <v>0</v>
      </c>
      <c r="AU98" s="281">
        <v>0</v>
      </c>
      <c r="AV98" s="281">
        <v>0</v>
      </c>
      <c r="AW98" s="281">
        <v>0</v>
      </c>
      <c r="AX98" s="281">
        <v>0</v>
      </c>
      <c r="AY98" s="281">
        <v>0</v>
      </c>
      <c r="AZ98" s="281">
        <v>0</v>
      </c>
      <c r="BA98" s="281">
        <v>0</v>
      </c>
      <c r="BB98" s="281">
        <v>0</v>
      </c>
      <c r="BC98" s="281">
        <v>0</v>
      </c>
      <c r="BD98" s="281">
        <v>0</v>
      </c>
      <c r="BE98" s="281">
        <v>0</v>
      </c>
      <c r="BF98" s="281">
        <v>0</v>
      </c>
      <c r="BG98" s="281">
        <v>0</v>
      </c>
      <c r="BH98" s="281">
        <v>0</v>
      </c>
      <c r="BI98" s="281">
        <v>0</v>
      </c>
      <c r="BJ98" s="281">
        <v>0</v>
      </c>
      <c r="BK98" s="281">
        <v>0</v>
      </c>
      <c r="BL98" s="281">
        <v>0</v>
      </c>
      <c r="BM98" s="281">
        <v>0</v>
      </c>
      <c r="BN98" s="281">
        <v>0</v>
      </c>
      <c r="BO98" s="281">
        <v>0</v>
      </c>
      <c r="BP98" s="281">
        <v>0</v>
      </c>
      <c r="BQ98" s="281">
        <v>0</v>
      </c>
    </row>
    <row r="99" spans="2:69" ht="10.5" hidden="1" customHeight="1" outlineLevel="1">
      <c r="B99" s="68"/>
      <c r="C99" s="68"/>
      <c r="D99" s="68">
        <v>4</v>
      </c>
      <c r="E99" s="68"/>
      <c r="F99" s="68"/>
      <c r="G99" s="68"/>
      <c r="H99" s="68"/>
      <c r="J99" s="281">
        <v>0</v>
      </c>
      <c r="K99" s="281">
        <v>0</v>
      </c>
      <c r="L99" s="281">
        <v>0</v>
      </c>
      <c r="M99" s="281">
        <v>0</v>
      </c>
      <c r="N99" s="281">
        <v>2291.6666666666665</v>
      </c>
      <c r="O99" s="281">
        <v>0</v>
      </c>
      <c r="P99" s="281">
        <v>0</v>
      </c>
      <c r="Q99" s="281">
        <v>0</v>
      </c>
      <c r="R99" s="281">
        <v>0</v>
      </c>
      <c r="S99" s="281">
        <v>0</v>
      </c>
      <c r="T99" s="281">
        <v>0</v>
      </c>
      <c r="U99" s="281">
        <v>0</v>
      </c>
      <c r="V99" s="281">
        <v>0</v>
      </c>
      <c r="W99" s="281">
        <v>0</v>
      </c>
      <c r="X99" s="281">
        <v>0</v>
      </c>
      <c r="Y99" s="281">
        <v>0</v>
      </c>
      <c r="Z99" s="281">
        <v>0</v>
      </c>
      <c r="AA99" s="281">
        <v>0</v>
      </c>
      <c r="AB99" s="281">
        <v>0</v>
      </c>
      <c r="AC99" s="281">
        <v>0</v>
      </c>
      <c r="AD99" s="281">
        <v>0</v>
      </c>
      <c r="AE99" s="281">
        <v>0</v>
      </c>
      <c r="AF99" s="281">
        <v>0</v>
      </c>
      <c r="AG99" s="281">
        <v>0</v>
      </c>
      <c r="AH99" s="281">
        <v>0</v>
      </c>
      <c r="AI99" s="281">
        <v>0</v>
      </c>
      <c r="AJ99" s="281">
        <v>0</v>
      </c>
      <c r="AK99" s="281">
        <v>0</v>
      </c>
      <c r="AL99" s="281">
        <v>0</v>
      </c>
      <c r="AM99" s="281">
        <v>0</v>
      </c>
      <c r="AN99" s="281">
        <v>0</v>
      </c>
      <c r="AO99" s="281">
        <v>0</v>
      </c>
      <c r="AP99" s="281">
        <v>0</v>
      </c>
      <c r="AQ99" s="281">
        <v>0</v>
      </c>
      <c r="AR99" s="281">
        <v>0</v>
      </c>
      <c r="AS99" s="281">
        <v>0</v>
      </c>
      <c r="AT99" s="281">
        <v>0</v>
      </c>
      <c r="AU99" s="281">
        <v>0</v>
      </c>
      <c r="AV99" s="281">
        <v>0</v>
      </c>
      <c r="AW99" s="281">
        <v>0</v>
      </c>
      <c r="AX99" s="281">
        <v>0</v>
      </c>
      <c r="AY99" s="281">
        <v>0</v>
      </c>
      <c r="AZ99" s="281">
        <v>0</v>
      </c>
      <c r="BA99" s="281">
        <v>0</v>
      </c>
      <c r="BB99" s="281">
        <v>0</v>
      </c>
      <c r="BC99" s="281">
        <v>0</v>
      </c>
      <c r="BD99" s="281">
        <v>0</v>
      </c>
      <c r="BE99" s="281">
        <v>0</v>
      </c>
      <c r="BF99" s="281">
        <v>0</v>
      </c>
      <c r="BG99" s="281">
        <v>0</v>
      </c>
      <c r="BH99" s="281">
        <v>0</v>
      </c>
      <c r="BI99" s="281">
        <v>0</v>
      </c>
      <c r="BJ99" s="281">
        <v>0</v>
      </c>
      <c r="BK99" s="281">
        <v>0</v>
      </c>
      <c r="BL99" s="281">
        <v>0</v>
      </c>
      <c r="BM99" s="281">
        <v>0</v>
      </c>
      <c r="BN99" s="281">
        <v>0</v>
      </c>
      <c r="BO99" s="281">
        <v>0</v>
      </c>
      <c r="BP99" s="281">
        <v>0</v>
      </c>
      <c r="BQ99" s="281">
        <v>0</v>
      </c>
    </row>
    <row r="100" spans="2:69" ht="10.5" hidden="1" customHeight="1" outlineLevel="1">
      <c r="B100" s="68"/>
      <c r="C100" s="68"/>
      <c r="D100" s="68">
        <v>5</v>
      </c>
      <c r="E100" s="68"/>
      <c r="F100" s="68"/>
      <c r="G100" s="68"/>
      <c r="H100" s="68"/>
      <c r="J100" s="281">
        <v>0</v>
      </c>
      <c r="K100" s="281">
        <v>0</v>
      </c>
      <c r="L100" s="281">
        <v>0</v>
      </c>
      <c r="M100" s="281">
        <v>0</v>
      </c>
      <c r="N100" s="281">
        <v>0</v>
      </c>
      <c r="O100" s="281">
        <v>2222.2222222222222</v>
      </c>
      <c r="P100" s="281">
        <v>0</v>
      </c>
      <c r="Q100" s="281">
        <v>0</v>
      </c>
      <c r="R100" s="281">
        <v>0</v>
      </c>
      <c r="S100" s="281">
        <v>0</v>
      </c>
      <c r="T100" s="281">
        <v>0</v>
      </c>
      <c r="U100" s="281">
        <v>0</v>
      </c>
      <c r="V100" s="281">
        <v>0</v>
      </c>
      <c r="W100" s="281">
        <v>0</v>
      </c>
      <c r="X100" s="281">
        <v>0</v>
      </c>
      <c r="Y100" s="281">
        <v>0</v>
      </c>
      <c r="Z100" s="281">
        <v>0</v>
      </c>
      <c r="AA100" s="281">
        <v>0</v>
      </c>
      <c r="AB100" s="281">
        <v>0</v>
      </c>
      <c r="AC100" s="281">
        <v>0</v>
      </c>
      <c r="AD100" s="281">
        <v>0</v>
      </c>
      <c r="AE100" s="281">
        <v>0</v>
      </c>
      <c r="AF100" s="281">
        <v>0</v>
      </c>
      <c r="AG100" s="281">
        <v>0</v>
      </c>
      <c r="AH100" s="281">
        <v>0</v>
      </c>
      <c r="AI100" s="281">
        <v>0</v>
      </c>
      <c r="AJ100" s="281">
        <v>0</v>
      </c>
      <c r="AK100" s="281">
        <v>0</v>
      </c>
      <c r="AL100" s="281">
        <v>0</v>
      </c>
      <c r="AM100" s="281">
        <v>0</v>
      </c>
      <c r="AN100" s="281">
        <v>0</v>
      </c>
      <c r="AO100" s="281">
        <v>0</v>
      </c>
      <c r="AP100" s="281">
        <v>0</v>
      </c>
      <c r="AQ100" s="281">
        <v>0</v>
      </c>
      <c r="AR100" s="281">
        <v>0</v>
      </c>
      <c r="AS100" s="281">
        <v>0</v>
      </c>
      <c r="AT100" s="281">
        <v>0</v>
      </c>
      <c r="AU100" s="281">
        <v>0</v>
      </c>
      <c r="AV100" s="281">
        <v>0</v>
      </c>
      <c r="AW100" s="281">
        <v>0</v>
      </c>
      <c r="AX100" s="281">
        <v>0</v>
      </c>
      <c r="AY100" s="281">
        <v>0</v>
      </c>
      <c r="AZ100" s="281">
        <v>0</v>
      </c>
      <c r="BA100" s="281">
        <v>0</v>
      </c>
      <c r="BB100" s="281">
        <v>0</v>
      </c>
      <c r="BC100" s="281">
        <v>0</v>
      </c>
      <c r="BD100" s="281">
        <v>0</v>
      </c>
      <c r="BE100" s="281">
        <v>0</v>
      </c>
      <c r="BF100" s="281">
        <v>0</v>
      </c>
      <c r="BG100" s="281">
        <v>0</v>
      </c>
      <c r="BH100" s="281">
        <v>0</v>
      </c>
      <c r="BI100" s="281">
        <v>0</v>
      </c>
      <c r="BJ100" s="281">
        <v>0</v>
      </c>
      <c r="BK100" s="281">
        <v>0</v>
      </c>
      <c r="BL100" s="281">
        <v>0</v>
      </c>
      <c r="BM100" s="281">
        <v>0</v>
      </c>
      <c r="BN100" s="281">
        <v>0</v>
      </c>
      <c r="BO100" s="281">
        <v>0</v>
      </c>
      <c r="BP100" s="281">
        <v>0</v>
      </c>
      <c r="BQ100" s="281">
        <v>0</v>
      </c>
    </row>
    <row r="101" spans="2:69" ht="10.5" hidden="1" customHeight="1" outlineLevel="1">
      <c r="B101" s="68"/>
      <c r="C101" s="68"/>
      <c r="D101" s="68">
        <v>6</v>
      </c>
      <c r="E101" s="68"/>
      <c r="F101" s="68"/>
      <c r="G101" s="68"/>
      <c r="H101" s="68"/>
      <c r="J101" s="281">
        <v>0</v>
      </c>
      <c r="K101" s="281">
        <v>0</v>
      </c>
      <c r="L101" s="281">
        <v>0</v>
      </c>
      <c r="M101" s="281">
        <v>0</v>
      </c>
      <c r="N101" s="281">
        <v>0</v>
      </c>
      <c r="O101" s="281">
        <v>0</v>
      </c>
      <c r="P101" s="281">
        <v>2152.7777777777778</v>
      </c>
      <c r="Q101" s="281">
        <v>0</v>
      </c>
      <c r="R101" s="281">
        <v>0</v>
      </c>
      <c r="S101" s="281">
        <v>0</v>
      </c>
      <c r="T101" s="281">
        <v>0</v>
      </c>
      <c r="U101" s="281">
        <v>0</v>
      </c>
      <c r="V101" s="281">
        <v>0</v>
      </c>
      <c r="W101" s="281">
        <v>0</v>
      </c>
      <c r="X101" s="281">
        <v>0</v>
      </c>
      <c r="Y101" s="281">
        <v>0</v>
      </c>
      <c r="Z101" s="281">
        <v>0</v>
      </c>
      <c r="AA101" s="281">
        <v>0</v>
      </c>
      <c r="AB101" s="281">
        <v>0</v>
      </c>
      <c r="AC101" s="281">
        <v>0</v>
      </c>
      <c r="AD101" s="281">
        <v>0</v>
      </c>
      <c r="AE101" s="281">
        <v>0</v>
      </c>
      <c r="AF101" s="281">
        <v>0</v>
      </c>
      <c r="AG101" s="281">
        <v>0</v>
      </c>
      <c r="AH101" s="281">
        <v>0</v>
      </c>
      <c r="AI101" s="281">
        <v>0</v>
      </c>
      <c r="AJ101" s="281">
        <v>0</v>
      </c>
      <c r="AK101" s="281">
        <v>0</v>
      </c>
      <c r="AL101" s="281">
        <v>0</v>
      </c>
      <c r="AM101" s="281">
        <v>0</v>
      </c>
      <c r="AN101" s="281">
        <v>0</v>
      </c>
      <c r="AO101" s="281">
        <v>0</v>
      </c>
      <c r="AP101" s="281">
        <v>0</v>
      </c>
      <c r="AQ101" s="281">
        <v>0</v>
      </c>
      <c r="AR101" s="281">
        <v>0</v>
      </c>
      <c r="AS101" s="281">
        <v>0</v>
      </c>
      <c r="AT101" s="281">
        <v>0</v>
      </c>
      <c r="AU101" s="281">
        <v>0</v>
      </c>
      <c r="AV101" s="281">
        <v>0</v>
      </c>
      <c r="AW101" s="281">
        <v>0</v>
      </c>
      <c r="AX101" s="281">
        <v>0</v>
      </c>
      <c r="AY101" s="281">
        <v>0</v>
      </c>
      <c r="AZ101" s="281">
        <v>0</v>
      </c>
      <c r="BA101" s="281">
        <v>0</v>
      </c>
      <c r="BB101" s="281">
        <v>0</v>
      </c>
      <c r="BC101" s="281">
        <v>0</v>
      </c>
      <c r="BD101" s="281">
        <v>0</v>
      </c>
      <c r="BE101" s="281">
        <v>0</v>
      </c>
      <c r="BF101" s="281">
        <v>0</v>
      </c>
      <c r="BG101" s="281">
        <v>0</v>
      </c>
      <c r="BH101" s="281">
        <v>0</v>
      </c>
      <c r="BI101" s="281">
        <v>0</v>
      </c>
      <c r="BJ101" s="281">
        <v>0</v>
      </c>
      <c r="BK101" s="281">
        <v>0</v>
      </c>
      <c r="BL101" s="281">
        <v>0</v>
      </c>
      <c r="BM101" s="281">
        <v>0</v>
      </c>
      <c r="BN101" s="281">
        <v>0</v>
      </c>
      <c r="BO101" s="281">
        <v>0</v>
      </c>
      <c r="BP101" s="281">
        <v>0</v>
      </c>
      <c r="BQ101" s="281">
        <v>0</v>
      </c>
    </row>
    <row r="102" spans="2:69" ht="10.5" hidden="1" customHeight="1" outlineLevel="1">
      <c r="B102" s="68"/>
      <c r="C102" s="68"/>
      <c r="D102" s="68">
        <v>7</v>
      </c>
      <c r="E102" s="68"/>
      <c r="F102" s="68"/>
      <c r="G102" s="68"/>
      <c r="H102" s="68"/>
      <c r="J102" s="281">
        <v>0</v>
      </c>
      <c r="K102" s="281">
        <v>0</v>
      </c>
      <c r="L102" s="281">
        <v>0</v>
      </c>
      <c r="M102" s="281">
        <v>0</v>
      </c>
      <c r="N102" s="281">
        <v>0</v>
      </c>
      <c r="O102" s="281">
        <v>0</v>
      </c>
      <c r="P102" s="281">
        <v>0</v>
      </c>
      <c r="Q102" s="281">
        <v>2083.3333333333335</v>
      </c>
      <c r="R102" s="281">
        <v>0</v>
      </c>
      <c r="S102" s="281">
        <v>0</v>
      </c>
      <c r="T102" s="281">
        <v>0</v>
      </c>
      <c r="U102" s="281">
        <v>0</v>
      </c>
      <c r="V102" s="281">
        <v>0</v>
      </c>
      <c r="W102" s="281">
        <v>0</v>
      </c>
      <c r="X102" s="281">
        <v>0</v>
      </c>
      <c r="Y102" s="281">
        <v>0</v>
      </c>
      <c r="Z102" s="281">
        <v>0</v>
      </c>
      <c r="AA102" s="281">
        <v>0</v>
      </c>
      <c r="AB102" s="281">
        <v>0</v>
      </c>
      <c r="AC102" s="281">
        <v>0</v>
      </c>
      <c r="AD102" s="281">
        <v>0</v>
      </c>
      <c r="AE102" s="281">
        <v>0</v>
      </c>
      <c r="AF102" s="281">
        <v>0</v>
      </c>
      <c r="AG102" s="281">
        <v>0</v>
      </c>
      <c r="AH102" s="281">
        <v>0</v>
      </c>
      <c r="AI102" s="281">
        <v>0</v>
      </c>
      <c r="AJ102" s="281">
        <v>0</v>
      </c>
      <c r="AK102" s="281">
        <v>0</v>
      </c>
      <c r="AL102" s="281">
        <v>0</v>
      </c>
      <c r="AM102" s="281">
        <v>0</v>
      </c>
      <c r="AN102" s="281">
        <v>0</v>
      </c>
      <c r="AO102" s="281">
        <v>0</v>
      </c>
      <c r="AP102" s="281">
        <v>0</v>
      </c>
      <c r="AQ102" s="281">
        <v>0</v>
      </c>
      <c r="AR102" s="281">
        <v>0</v>
      </c>
      <c r="AS102" s="281">
        <v>0</v>
      </c>
      <c r="AT102" s="281">
        <v>0</v>
      </c>
      <c r="AU102" s="281">
        <v>0</v>
      </c>
      <c r="AV102" s="281">
        <v>0</v>
      </c>
      <c r="AW102" s="281">
        <v>0</v>
      </c>
      <c r="AX102" s="281">
        <v>0</v>
      </c>
      <c r="AY102" s="281">
        <v>0</v>
      </c>
      <c r="AZ102" s="281">
        <v>0</v>
      </c>
      <c r="BA102" s="281">
        <v>0</v>
      </c>
      <c r="BB102" s="281">
        <v>0</v>
      </c>
      <c r="BC102" s="281">
        <v>0</v>
      </c>
      <c r="BD102" s="281">
        <v>0</v>
      </c>
      <c r="BE102" s="281">
        <v>0</v>
      </c>
      <c r="BF102" s="281">
        <v>0</v>
      </c>
      <c r="BG102" s="281">
        <v>0</v>
      </c>
      <c r="BH102" s="281">
        <v>0</v>
      </c>
      <c r="BI102" s="281">
        <v>0</v>
      </c>
      <c r="BJ102" s="281">
        <v>0</v>
      </c>
      <c r="BK102" s="281">
        <v>0</v>
      </c>
      <c r="BL102" s="281">
        <v>0</v>
      </c>
      <c r="BM102" s="281">
        <v>0</v>
      </c>
      <c r="BN102" s="281">
        <v>0</v>
      </c>
      <c r="BO102" s="281">
        <v>0</v>
      </c>
      <c r="BP102" s="281">
        <v>0</v>
      </c>
      <c r="BQ102" s="281">
        <v>0</v>
      </c>
    </row>
    <row r="103" spans="2:69" ht="10.5" hidden="1" customHeight="1" outlineLevel="1">
      <c r="B103" s="68"/>
      <c r="C103" s="68"/>
      <c r="D103" s="68">
        <v>8</v>
      </c>
      <c r="E103" s="68"/>
      <c r="F103" s="68"/>
      <c r="G103" s="68"/>
      <c r="H103" s="68"/>
      <c r="J103" s="281">
        <v>0</v>
      </c>
      <c r="K103" s="281">
        <v>0</v>
      </c>
      <c r="L103" s="281">
        <v>0</v>
      </c>
      <c r="M103" s="281">
        <v>0</v>
      </c>
      <c r="N103" s="281">
        <v>0</v>
      </c>
      <c r="O103" s="281">
        <v>0</v>
      </c>
      <c r="P103" s="281">
        <v>0</v>
      </c>
      <c r="Q103" s="281">
        <v>0</v>
      </c>
      <c r="R103" s="281">
        <v>2013.8888888888889</v>
      </c>
      <c r="S103" s="281">
        <v>0</v>
      </c>
      <c r="T103" s="281">
        <v>0</v>
      </c>
      <c r="U103" s="281">
        <v>0</v>
      </c>
      <c r="V103" s="281">
        <v>0</v>
      </c>
      <c r="W103" s="281">
        <v>0</v>
      </c>
      <c r="X103" s="281">
        <v>0</v>
      </c>
      <c r="Y103" s="281">
        <v>0</v>
      </c>
      <c r="Z103" s="281">
        <v>0</v>
      </c>
      <c r="AA103" s="281">
        <v>0</v>
      </c>
      <c r="AB103" s="281">
        <v>0</v>
      </c>
      <c r="AC103" s="281">
        <v>0</v>
      </c>
      <c r="AD103" s="281">
        <v>0</v>
      </c>
      <c r="AE103" s="281">
        <v>0</v>
      </c>
      <c r="AF103" s="281">
        <v>0</v>
      </c>
      <c r="AG103" s="281">
        <v>0</v>
      </c>
      <c r="AH103" s="281">
        <v>0</v>
      </c>
      <c r="AI103" s="281">
        <v>0</v>
      </c>
      <c r="AJ103" s="281">
        <v>0</v>
      </c>
      <c r="AK103" s="281">
        <v>0</v>
      </c>
      <c r="AL103" s="281">
        <v>0</v>
      </c>
      <c r="AM103" s="281">
        <v>0</v>
      </c>
      <c r="AN103" s="281">
        <v>0</v>
      </c>
      <c r="AO103" s="281">
        <v>0</v>
      </c>
      <c r="AP103" s="281">
        <v>0</v>
      </c>
      <c r="AQ103" s="281">
        <v>0</v>
      </c>
      <c r="AR103" s="281">
        <v>0</v>
      </c>
      <c r="AS103" s="281">
        <v>0</v>
      </c>
      <c r="AT103" s="281">
        <v>0</v>
      </c>
      <c r="AU103" s="281">
        <v>0</v>
      </c>
      <c r="AV103" s="281">
        <v>0</v>
      </c>
      <c r="AW103" s="281">
        <v>0</v>
      </c>
      <c r="AX103" s="281">
        <v>0</v>
      </c>
      <c r="AY103" s="281">
        <v>0</v>
      </c>
      <c r="AZ103" s="281">
        <v>0</v>
      </c>
      <c r="BA103" s="281">
        <v>0</v>
      </c>
      <c r="BB103" s="281">
        <v>0</v>
      </c>
      <c r="BC103" s="281">
        <v>0</v>
      </c>
      <c r="BD103" s="281">
        <v>0</v>
      </c>
      <c r="BE103" s="281">
        <v>0</v>
      </c>
      <c r="BF103" s="281">
        <v>0</v>
      </c>
      <c r="BG103" s="281">
        <v>0</v>
      </c>
      <c r="BH103" s="281">
        <v>0</v>
      </c>
      <c r="BI103" s="281">
        <v>0</v>
      </c>
      <c r="BJ103" s="281">
        <v>0</v>
      </c>
      <c r="BK103" s="281">
        <v>0</v>
      </c>
      <c r="BL103" s="281">
        <v>0</v>
      </c>
      <c r="BM103" s="281">
        <v>0</v>
      </c>
      <c r="BN103" s="281">
        <v>0</v>
      </c>
      <c r="BO103" s="281">
        <v>0</v>
      </c>
      <c r="BP103" s="281">
        <v>0</v>
      </c>
      <c r="BQ103" s="281">
        <v>0</v>
      </c>
    </row>
    <row r="104" spans="2:69" ht="10.5" hidden="1" customHeight="1" outlineLevel="1">
      <c r="B104" s="68"/>
      <c r="C104" s="68"/>
      <c r="D104" s="68">
        <v>9</v>
      </c>
      <c r="E104" s="68"/>
      <c r="F104" s="68"/>
      <c r="G104" s="68"/>
      <c r="H104" s="68"/>
      <c r="J104" s="281">
        <v>0</v>
      </c>
      <c r="K104" s="281">
        <v>0</v>
      </c>
      <c r="L104" s="281">
        <v>0</v>
      </c>
      <c r="M104" s="281">
        <v>0</v>
      </c>
      <c r="N104" s="281">
        <v>0</v>
      </c>
      <c r="O104" s="281">
        <v>0</v>
      </c>
      <c r="P104" s="281">
        <v>0</v>
      </c>
      <c r="Q104" s="281">
        <v>0</v>
      </c>
      <c r="R104" s="281">
        <v>0</v>
      </c>
      <c r="S104" s="281">
        <v>1944.4444444444443</v>
      </c>
      <c r="T104" s="281">
        <v>0</v>
      </c>
      <c r="U104" s="281">
        <v>0</v>
      </c>
      <c r="V104" s="281">
        <v>0</v>
      </c>
      <c r="W104" s="281">
        <v>0</v>
      </c>
      <c r="X104" s="281">
        <v>0</v>
      </c>
      <c r="Y104" s="281">
        <v>0</v>
      </c>
      <c r="Z104" s="281">
        <v>0</v>
      </c>
      <c r="AA104" s="281">
        <v>0</v>
      </c>
      <c r="AB104" s="281">
        <v>0</v>
      </c>
      <c r="AC104" s="281">
        <v>0</v>
      </c>
      <c r="AD104" s="281">
        <v>0</v>
      </c>
      <c r="AE104" s="281">
        <v>0</v>
      </c>
      <c r="AF104" s="281">
        <v>0</v>
      </c>
      <c r="AG104" s="281">
        <v>0</v>
      </c>
      <c r="AH104" s="281">
        <v>0</v>
      </c>
      <c r="AI104" s="281">
        <v>0</v>
      </c>
      <c r="AJ104" s="281">
        <v>0</v>
      </c>
      <c r="AK104" s="281">
        <v>0</v>
      </c>
      <c r="AL104" s="281">
        <v>0</v>
      </c>
      <c r="AM104" s="281">
        <v>0</v>
      </c>
      <c r="AN104" s="281">
        <v>0</v>
      </c>
      <c r="AO104" s="281">
        <v>0</v>
      </c>
      <c r="AP104" s="281">
        <v>0</v>
      </c>
      <c r="AQ104" s="281">
        <v>0</v>
      </c>
      <c r="AR104" s="281">
        <v>0</v>
      </c>
      <c r="AS104" s="281">
        <v>0</v>
      </c>
      <c r="AT104" s="281">
        <v>0</v>
      </c>
      <c r="AU104" s="281">
        <v>0</v>
      </c>
      <c r="AV104" s="281">
        <v>0</v>
      </c>
      <c r="AW104" s="281">
        <v>0</v>
      </c>
      <c r="AX104" s="281">
        <v>0</v>
      </c>
      <c r="AY104" s="281">
        <v>0</v>
      </c>
      <c r="AZ104" s="281">
        <v>0</v>
      </c>
      <c r="BA104" s="281">
        <v>0</v>
      </c>
      <c r="BB104" s="281">
        <v>0</v>
      </c>
      <c r="BC104" s="281">
        <v>0</v>
      </c>
      <c r="BD104" s="281">
        <v>0</v>
      </c>
      <c r="BE104" s="281">
        <v>0</v>
      </c>
      <c r="BF104" s="281">
        <v>0</v>
      </c>
      <c r="BG104" s="281">
        <v>0</v>
      </c>
      <c r="BH104" s="281">
        <v>0</v>
      </c>
      <c r="BI104" s="281">
        <v>0</v>
      </c>
      <c r="BJ104" s="281">
        <v>0</v>
      </c>
      <c r="BK104" s="281">
        <v>0</v>
      </c>
      <c r="BL104" s="281">
        <v>0</v>
      </c>
      <c r="BM104" s="281">
        <v>0</v>
      </c>
      <c r="BN104" s="281">
        <v>0</v>
      </c>
      <c r="BO104" s="281">
        <v>0</v>
      </c>
      <c r="BP104" s="281">
        <v>0</v>
      </c>
      <c r="BQ104" s="281">
        <v>0</v>
      </c>
    </row>
    <row r="105" spans="2:69" ht="10.5" hidden="1" customHeight="1" outlineLevel="1">
      <c r="B105" s="68"/>
      <c r="C105" s="68"/>
      <c r="D105" s="68">
        <v>10</v>
      </c>
      <c r="E105" s="68"/>
      <c r="F105" s="68"/>
      <c r="G105" s="68"/>
      <c r="H105" s="68"/>
      <c r="J105" s="281">
        <v>0</v>
      </c>
      <c r="K105" s="281">
        <v>0</v>
      </c>
      <c r="L105" s="281">
        <v>0</v>
      </c>
      <c r="M105" s="281">
        <v>0</v>
      </c>
      <c r="N105" s="281">
        <v>0</v>
      </c>
      <c r="O105" s="281">
        <v>0</v>
      </c>
      <c r="P105" s="281">
        <v>0</v>
      </c>
      <c r="Q105" s="281">
        <v>0</v>
      </c>
      <c r="R105" s="281">
        <v>0</v>
      </c>
      <c r="S105" s="281">
        <v>0</v>
      </c>
      <c r="T105" s="281">
        <v>1875</v>
      </c>
      <c r="U105" s="281">
        <v>0</v>
      </c>
      <c r="V105" s="281">
        <v>0</v>
      </c>
      <c r="W105" s="281">
        <v>0</v>
      </c>
      <c r="X105" s="281">
        <v>0</v>
      </c>
      <c r="Y105" s="281">
        <v>0</v>
      </c>
      <c r="Z105" s="281">
        <v>0</v>
      </c>
      <c r="AA105" s="281">
        <v>0</v>
      </c>
      <c r="AB105" s="281">
        <v>0</v>
      </c>
      <c r="AC105" s="281">
        <v>0</v>
      </c>
      <c r="AD105" s="281">
        <v>0</v>
      </c>
      <c r="AE105" s="281">
        <v>0</v>
      </c>
      <c r="AF105" s="281">
        <v>0</v>
      </c>
      <c r="AG105" s="281">
        <v>0</v>
      </c>
      <c r="AH105" s="281">
        <v>0</v>
      </c>
      <c r="AI105" s="281">
        <v>0</v>
      </c>
      <c r="AJ105" s="281">
        <v>0</v>
      </c>
      <c r="AK105" s="281">
        <v>0</v>
      </c>
      <c r="AL105" s="281">
        <v>0</v>
      </c>
      <c r="AM105" s="281">
        <v>0</v>
      </c>
      <c r="AN105" s="281">
        <v>0</v>
      </c>
      <c r="AO105" s="281">
        <v>0</v>
      </c>
      <c r="AP105" s="281">
        <v>0</v>
      </c>
      <c r="AQ105" s="281">
        <v>0</v>
      </c>
      <c r="AR105" s="281">
        <v>0</v>
      </c>
      <c r="AS105" s="281">
        <v>0</v>
      </c>
      <c r="AT105" s="281">
        <v>0</v>
      </c>
      <c r="AU105" s="281">
        <v>0</v>
      </c>
      <c r="AV105" s="281">
        <v>0</v>
      </c>
      <c r="AW105" s="281">
        <v>0</v>
      </c>
      <c r="AX105" s="281">
        <v>0</v>
      </c>
      <c r="AY105" s="281">
        <v>0</v>
      </c>
      <c r="AZ105" s="281">
        <v>0</v>
      </c>
      <c r="BA105" s="281">
        <v>0</v>
      </c>
      <c r="BB105" s="281">
        <v>0</v>
      </c>
      <c r="BC105" s="281">
        <v>0</v>
      </c>
      <c r="BD105" s="281">
        <v>0</v>
      </c>
      <c r="BE105" s="281">
        <v>0</v>
      </c>
      <c r="BF105" s="281">
        <v>0</v>
      </c>
      <c r="BG105" s="281">
        <v>0</v>
      </c>
      <c r="BH105" s="281">
        <v>0</v>
      </c>
      <c r="BI105" s="281">
        <v>0</v>
      </c>
      <c r="BJ105" s="281">
        <v>0</v>
      </c>
      <c r="BK105" s="281">
        <v>0</v>
      </c>
      <c r="BL105" s="281">
        <v>0</v>
      </c>
      <c r="BM105" s="281">
        <v>0</v>
      </c>
      <c r="BN105" s="281">
        <v>0</v>
      </c>
      <c r="BO105" s="281">
        <v>0</v>
      </c>
      <c r="BP105" s="281">
        <v>0</v>
      </c>
      <c r="BQ105" s="281">
        <v>0</v>
      </c>
    </row>
    <row r="106" spans="2:69" ht="10.5" hidden="1" customHeight="1" outlineLevel="1">
      <c r="B106" s="68"/>
      <c r="C106" s="68"/>
      <c r="D106" s="68">
        <v>11</v>
      </c>
      <c r="E106" s="68"/>
      <c r="F106" s="68"/>
      <c r="G106" s="68"/>
      <c r="H106" s="68"/>
      <c r="J106" s="281">
        <v>0</v>
      </c>
      <c r="K106" s="281">
        <v>0</v>
      </c>
      <c r="L106" s="281">
        <v>0</v>
      </c>
      <c r="M106" s="281">
        <v>0</v>
      </c>
      <c r="N106" s="281">
        <v>0</v>
      </c>
      <c r="O106" s="281">
        <v>0</v>
      </c>
      <c r="P106" s="281">
        <v>0</v>
      </c>
      <c r="Q106" s="281">
        <v>0</v>
      </c>
      <c r="R106" s="281">
        <v>0</v>
      </c>
      <c r="S106" s="281">
        <v>0</v>
      </c>
      <c r="T106" s="281">
        <v>0</v>
      </c>
      <c r="U106" s="281">
        <v>1805.5555555555557</v>
      </c>
      <c r="V106" s="281">
        <v>0</v>
      </c>
      <c r="W106" s="281">
        <v>0</v>
      </c>
      <c r="X106" s="281">
        <v>0</v>
      </c>
      <c r="Y106" s="281">
        <v>0</v>
      </c>
      <c r="Z106" s="281">
        <v>0</v>
      </c>
      <c r="AA106" s="281">
        <v>0</v>
      </c>
      <c r="AB106" s="281">
        <v>0</v>
      </c>
      <c r="AC106" s="281">
        <v>0</v>
      </c>
      <c r="AD106" s="281">
        <v>0</v>
      </c>
      <c r="AE106" s="281">
        <v>0</v>
      </c>
      <c r="AF106" s="281">
        <v>0</v>
      </c>
      <c r="AG106" s="281">
        <v>0</v>
      </c>
      <c r="AH106" s="281">
        <v>0</v>
      </c>
      <c r="AI106" s="281">
        <v>0</v>
      </c>
      <c r="AJ106" s="281">
        <v>0</v>
      </c>
      <c r="AK106" s="281">
        <v>0</v>
      </c>
      <c r="AL106" s="281">
        <v>0</v>
      </c>
      <c r="AM106" s="281">
        <v>0</v>
      </c>
      <c r="AN106" s="281">
        <v>0</v>
      </c>
      <c r="AO106" s="281">
        <v>0</v>
      </c>
      <c r="AP106" s="281">
        <v>0</v>
      </c>
      <c r="AQ106" s="281">
        <v>0</v>
      </c>
      <c r="AR106" s="281">
        <v>0</v>
      </c>
      <c r="AS106" s="281">
        <v>0</v>
      </c>
      <c r="AT106" s="281">
        <v>0</v>
      </c>
      <c r="AU106" s="281">
        <v>0</v>
      </c>
      <c r="AV106" s="281">
        <v>0</v>
      </c>
      <c r="AW106" s="281">
        <v>0</v>
      </c>
      <c r="AX106" s="281">
        <v>0</v>
      </c>
      <c r="AY106" s="281">
        <v>0</v>
      </c>
      <c r="AZ106" s="281">
        <v>0</v>
      </c>
      <c r="BA106" s="281">
        <v>0</v>
      </c>
      <c r="BB106" s="281">
        <v>0</v>
      </c>
      <c r="BC106" s="281">
        <v>0</v>
      </c>
      <c r="BD106" s="281">
        <v>0</v>
      </c>
      <c r="BE106" s="281">
        <v>0</v>
      </c>
      <c r="BF106" s="281">
        <v>0</v>
      </c>
      <c r="BG106" s="281">
        <v>0</v>
      </c>
      <c r="BH106" s="281">
        <v>0</v>
      </c>
      <c r="BI106" s="281">
        <v>0</v>
      </c>
      <c r="BJ106" s="281">
        <v>0</v>
      </c>
      <c r="BK106" s="281">
        <v>0</v>
      </c>
      <c r="BL106" s="281">
        <v>0</v>
      </c>
      <c r="BM106" s="281">
        <v>0</v>
      </c>
      <c r="BN106" s="281">
        <v>0</v>
      </c>
      <c r="BO106" s="281">
        <v>0</v>
      </c>
      <c r="BP106" s="281">
        <v>0</v>
      </c>
      <c r="BQ106" s="281">
        <v>0</v>
      </c>
    </row>
    <row r="107" spans="2:69" ht="10.5" hidden="1" customHeight="1" outlineLevel="1">
      <c r="B107" s="68"/>
      <c r="C107" s="68"/>
      <c r="D107" s="68">
        <v>12</v>
      </c>
      <c r="E107" s="68"/>
      <c r="F107" s="68"/>
      <c r="G107" s="68"/>
      <c r="H107" s="68"/>
      <c r="J107" s="281">
        <v>0</v>
      </c>
      <c r="K107" s="281">
        <v>0</v>
      </c>
      <c r="L107" s="281">
        <v>0</v>
      </c>
      <c r="M107" s="281">
        <v>0</v>
      </c>
      <c r="N107" s="281">
        <v>0</v>
      </c>
      <c r="O107" s="281">
        <v>0</v>
      </c>
      <c r="P107" s="281">
        <v>0</v>
      </c>
      <c r="Q107" s="281">
        <v>0</v>
      </c>
      <c r="R107" s="281">
        <v>0</v>
      </c>
      <c r="S107" s="281">
        <v>0</v>
      </c>
      <c r="T107" s="281">
        <v>0</v>
      </c>
      <c r="U107" s="281">
        <v>0</v>
      </c>
      <c r="V107" s="281">
        <v>1736.1111111111111</v>
      </c>
      <c r="W107" s="281">
        <v>0</v>
      </c>
      <c r="X107" s="281">
        <v>0</v>
      </c>
      <c r="Y107" s="281">
        <v>0</v>
      </c>
      <c r="Z107" s="281">
        <v>0</v>
      </c>
      <c r="AA107" s="281">
        <v>0</v>
      </c>
      <c r="AB107" s="281">
        <v>0</v>
      </c>
      <c r="AC107" s="281">
        <v>0</v>
      </c>
      <c r="AD107" s="281">
        <v>0</v>
      </c>
      <c r="AE107" s="281">
        <v>0</v>
      </c>
      <c r="AF107" s="281">
        <v>0</v>
      </c>
      <c r="AG107" s="281">
        <v>0</v>
      </c>
      <c r="AH107" s="281">
        <v>0</v>
      </c>
      <c r="AI107" s="281">
        <v>0</v>
      </c>
      <c r="AJ107" s="281">
        <v>0</v>
      </c>
      <c r="AK107" s="281">
        <v>0</v>
      </c>
      <c r="AL107" s="281">
        <v>0</v>
      </c>
      <c r="AM107" s="281">
        <v>0</v>
      </c>
      <c r="AN107" s="281">
        <v>0</v>
      </c>
      <c r="AO107" s="281">
        <v>0</v>
      </c>
      <c r="AP107" s="281">
        <v>0</v>
      </c>
      <c r="AQ107" s="281">
        <v>0</v>
      </c>
      <c r="AR107" s="281">
        <v>0</v>
      </c>
      <c r="AS107" s="281">
        <v>0</v>
      </c>
      <c r="AT107" s="281">
        <v>0</v>
      </c>
      <c r="AU107" s="281">
        <v>0</v>
      </c>
      <c r="AV107" s="281">
        <v>0</v>
      </c>
      <c r="AW107" s="281">
        <v>0</v>
      </c>
      <c r="AX107" s="281">
        <v>0</v>
      </c>
      <c r="AY107" s="281">
        <v>0</v>
      </c>
      <c r="AZ107" s="281">
        <v>0</v>
      </c>
      <c r="BA107" s="281">
        <v>0</v>
      </c>
      <c r="BB107" s="281">
        <v>0</v>
      </c>
      <c r="BC107" s="281">
        <v>0</v>
      </c>
      <c r="BD107" s="281">
        <v>0</v>
      </c>
      <c r="BE107" s="281">
        <v>0</v>
      </c>
      <c r="BF107" s="281">
        <v>0</v>
      </c>
      <c r="BG107" s="281">
        <v>0</v>
      </c>
      <c r="BH107" s="281">
        <v>0</v>
      </c>
      <c r="BI107" s="281">
        <v>0</v>
      </c>
      <c r="BJ107" s="281">
        <v>0</v>
      </c>
      <c r="BK107" s="281">
        <v>0</v>
      </c>
      <c r="BL107" s="281">
        <v>0</v>
      </c>
      <c r="BM107" s="281">
        <v>0</v>
      </c>
      <c r="BN107" s="281">
        <v>0</v>
      </c>
      <c r="BO107" s="281">
        <v>0</v>
      </c>
      <c r="BP107" s="281">
        <v>0</v>
      </c>
      <c r="BQ107" s="281">
        <v>0</v>
      </c>
    </row>
    <row r="108" spans="2:69" ht="10.5" hidden="1" customHeight="1" outlineLevel="1">
      <c r="B108" s="68"/>
      <c r="C108" s="68"/>
      <c r="D108" s="68">
        <v>13</v>
      </c>
      <c r="E108" s="68"/>
      <c r="F108" s="68"/>
      <c r="G108" s="68"/>
      <c r="H108" s="68"/>
      <c r="J108" s="281">
        <v>0</v>
      </c>
      <c r="K108" s="281">
        <v>0</v>
      </c>
      <c r="L108" s="281">
        <v>0</v>
      </c>
      <c r="M108" s="281">
        <v>0</v>
      </c>
      <c r="N108" s="281">
        <v>0</v>
      </c>
      <c r="O108" s="281">
        <v>0</v>
      </c>
      <c r="P108" s="281">
        <v>0</v>
      </c>
      <c r="Q108" s="281">
        <v>0</v>
      </c>
      <c r="R108" s="281">
        <v>0</v>
      </c>
      <c r="S108" s="281">
        <v>0</v>
      </c>
      <c r="T108" s="281">
        <v>0</v>
      </c>
      <c r="U108" s="281">
        <v>0</v>
      </c>
      <c r="V108" s="281">
        <v>0</v>
      </c>
      <c r="W108" s="281">
        <v>1666.6666666666667</v>
      </c>
      <c r="X108" s="281">
        <v>0</v>
      </c>
      <c r="Y108" s="281">
        <v>0</v>
      </c>
      <c r="Z108" s="281">
        <v>0</v>
      </c>
      <c r="AA108" s="281">
        <v>0</v>
      </c>
      <c r="AB108" s="281">
        <v>0</v>
      </c>
      <c r="AC108" s="281">
        <v>0</v>
      </c>
      <c r="AD108" s="281">
        <v>0</v>
      </c>
      <c r="AE108" s="281">
        <v>0</v>
      </c>
      <c r="AF108" s="281">
        <v>0</v>
      </c>
      <c r="AG108" s="281">
        <v>0</v>
      </c>
      <c r="AH108" s="281">
        <v>0</v>
      </c>
      <c r="AI108" s="281">
        <v>0</v>
      </c>
      <c r="AJ108" s="281">
        <v>0</v>
      </c>
      <c r="AK108" s="281">
        <v>0</v>
      </c>
      <c r="AL108" s="281">
        <v>0</v>
      </c>
      <c r="AM108" s="281">
        <v>0</v>
      </c>
      <c r="AN108" s="281">
        <v>0</v>
      </c>
      <c r="AO108" s="281">
        <v>0</v>
      </c>
      <c r="AP108" s="281">
        <v>0</v>
      </c>
      <c r="AQ108" s="281">
        <v>0</v>
      </c>
      <c r="AR108" s="281">
        <v>0</v>
      </c>
      <c r="AS108" s="281">
        <v>0</v>
      </c>
      <c r="AT108" s="281">
        <v>0</v>
      </c>
      <c r="AU108" s="281">
        <v>0</v>
      </c>
      <c r="AV108" s="281">
        <v>0</v>
      </c>
      <c r="AW108" s="281">
        <v>0</v>
      </c>
      <c r="AX108" s="281">
        <v>0</v>
      </c>
      <c r="AY108" s="281">
        <v>0</v>
      </c>
      <c r="AZ108" s="281">
        <v>0</v>
      </c>
      <c r="BA108" s="281">
        <v>0</v>
      </c>
      <c r="BB108" s="281">
        <v>0</v>
      </c>
      <c r="BC108" s="281">
        <v>0</v>
      </c>
      <c r="BD108" s="281">
        <v>0</v>
      </c>
      <c r="BE108" s="281">
        <v>0</v>
      </c>
      <c r="BF108" s="281">
        <v>0</v>
      </c>
      <c r="BG108" s="281">
        <v>0</v>
      </c>
      <c r="BH108" s="281">
        <v>0</v>
      </c>
      <c r="BI108" s="281">
        <v>0</v>
      </c>
      <c r="BJ108" s="281">
        <v>0</v>
      </c>
      <c r="BK108" s="281">
        <v>0</v>
      </c>
      <c r="BL108" s="281">
        <v>0</v>
      </c>
      <c r="BM108" s="281">
        <v>0</v>
      </c>
      <c r="BN108" s="281">
        <v>0</v>
      </c>
      <c r="BO108" s="281">
        <v>0</v>
      </c>
      <c r="BP108" s="281">
        <v>0</v>
      </c>
      <c r="BQ108" s="281">
        <v>0</v>
      </c>
    </row>
    <row r="109" spans="2:69" ht="10.5" hidden="1" customHeight="1" outlineLevel="1">
      <c r="B109" s="68"/>
      <c r="C109" s="68"/>
      <c r="D109" s="68">
        <v>14</v>
      </c>
      <c r="E109" s="68"/>
      <c r="F109" s="68"/>
      <c r="G109" s="68"/>
      <c r="H109" s="68"/>
      <c r="J109" s="281">
        <v>0</v>
      </c>
      <c r="K109" s="281">
        <v>0</v>
      </c>
      <c r="L109" s="281">
        <v>0</v>
      </c>
      <c r="M109" s="281">
        <v>0</v>
      </c>
      <c r="N109" s="281">
        <v>0</v>
      </c>
      <c r="O109" s="281">
        <v>0</v>
      </c>
      <c r="P109" s="281">
        <v>0</v>
      </c>
      <c r="Q109" s="281">
        <v>0</v>
      </c>
      <c r="R109" s="281">
        <v>0</v>
      </c>
      <c r="S109" s="281">
        <v>0</v>
      </c>
      <c r="T109" s="281">
        <v>0</v>
      </c>
      <c r="U109" s="281">
        <v>0</v>
      </c>
      <c r="V109" s="281">
        <v>0</v>
      </c>
      <c r="W109" s="281">
        <v>0</v>
      </c>
      <c r="X109" s="281">
        <v>1597.2222222222222</v>
      </c>
      <c r="Y109" s="281">
        <v>0</v>
      </c>
      <c r="Z109" s="281">
        <v>0</v>
      </c>
      <c r="AA109" s="281">
        <v>0</v>
      </c>
      <c r="AB109" s="281">
        <v>0</v>
      </c>
      <c r="AC109" s="281">
        <v>0</v>
      </c>
      <c r="AD109" s="281">
        <v>0</v>
      </c>
      <c r="AE109" s="281">
        <v>0</v>
      </c>
      <c r="AF109" s="281">
        <v>0</v>
      </c>
      <c r="AG109" s="281">
        <v>0</v>
      </c>
      <c r="AH109" s="281">
        <v>0</v>
      </c>
      <c r="AI109" s="281">
        <v>0</v>
      </c>
      <c r="AJ109" s="281">
        <v>0</v>
      </c>
      <c r="AK109" s="281">
        <v>0</v>
      </c>
      <c r="AL109" s="281">
        <v>0</v>
      </c>
      <c r="AM109" s="281">
        <v>0</v>
      </c>
      <c r="AN109" s="281">
        <v>0</v>
      </c>
      <c r="AO109" s="281">
        <v>0</v>
      </c>
      <c r="AP109" s="281">
        <v>0</v>
      </c>
      <c r="AQ109" s="281">
        <v>0</v>
      </c>
      <c r="AR109" s="281">
        <v>0</v>
      </c>
      <c r="AS109" s="281">
        <v>0</v>
      </c>
      <c r="AT109" s="281">
        <v>0</v>
      </c>
      <c r="AU109" s="281">
        <v>0</v>
      </c>
      <c r="AV109" s="281">
        <v>0</v>
      </c>
      <c r="AW109" s="281">
        <v>0</v>
      </c>
      <c r="AX109" s="281">
        <v>0</v>
      </c>
      <c r="AY109" s="281">
        <v>0</v>
      </c>
      <c r="AZ109" s="281">
        <v>0</v>
      </c>
      <c r="BA109" s="281">
        <v>0</v>
      </c>
      <c r="BB109" s="281">
        <v>0</v>
      </c>
      <c r="BC109" s="281">
        <v>0</v>
      </c>
      <c r="BD109" s="281">
        <v>0</v>
      </c>
      <c r="BE109" s="281">
        <v>0</v>
      </c>
      <c r="BF109" s="281">
        <v>0</v>
      </c>
      <c r="BG109" s="281">
        <v>0</v>
      </c>
      <c r="BH109" s="281">
        <v>0</v>
      </c>
      <c r="BI109" s="281">
        <v>0</v>
      </c>
      <c r="BJ109" s="281">
        <v>0</v>
      </c>
      <c r="BK109" s="281">
        <v>0</v>
      </c>
      <c r="BL109" s="281">
        <v>0</v>
      </c>
      <c r="BM109" s="281">
        <v>0</v>
      </c>
      <c r="BN109" s="281">
        <v>0</v>
      </c>
      <c r="BO109" s="281">
        <v>0</v>
      </c>
      <c r="BP109" s="281">
        <v>0</v>
      </c>
      <c r="BQ109" s="281">
        <v>0</v>
      </c>
    </row>
    <row r="110" spans="2:69" ht="10.5" hidden="1" customHeight="1" outlineLevel="1">
      <c r="B110" s="68"/>
      <c r="C110" s="68"/>
      <c r="D110" s="68">
        <v>15</v>
      </c>
      <c r="E110" s="68"/>
      <c r="F110" s="68"/>
      <c r="G110" s="68"/>
      <c r="H110" s="68"/>
      <c r="J110" s="281">
        <v>0</v>
      </c>
      <c r="K110" s="281">
        <v>0</v>
      </c>
      <c r="L110" s="281">
        <v>0</v>
      </c>
      <c r="M110" s="281">
        <v>0</v>
      </c>
      <c r="N110" s="281">
        <v>0</v>
      </c>
      <c r="O110" s="281">
        <v>0</v>
      </c>
      <c r="P110" s="281">
        <v>0</v>
      </c>
      <c r="Q110" s="281">
        <v>0</v>
      </c>
      <c r="R110" s="281">
        <v>0</v>
      </c>
      <c r="S110" s="281">
        <v>0</v>
      </c>
      <c r="T110" s="281">
        <v>0</v>
      </c>
      <c r="U110" s="281">
        <v>0</v>
      </c>
      <c r="V110" s="281">
        <v>0</v>
      </c>
      <c r="W110" s="281">
        <v>0</v>
      </c>
      <c r="X110" s="281">
        <v>0</v>
      </c>
      <c r="Y110" s="281">
        <v>1527.7777777777778</v>
      </c>
      <c r="Z110" s="281">
        <v>0</v>
      </c>
      <c r="AA110" s="281">
        <v>0</v>
      </c>
      <c r="AB110" s="281">
        <v>0</v>
      </c>
      <c r="AC110" s="281">
        <v>0</v>
      </c>
      <c r="AD110" s="281">
        <v>0</v>
      </c>
      <c r="AE110" s="281">
        <v>0</v>
      </c>
      <c r="AF110" s="281">
        <v>0</v>
      </c>
      <c r="AG110" s="281">
        <v>0</v>
      </c>
      <c r="AH110" s="281">
        <v>0</v>
      </c>
      <c r="AI110" s="281">
        <v>0</v>
      </c>
      <c r="AJ110" s="281">
        <v>0</v>
      </c>
      <c r="AK110" s="281">
        <v>0</v>
      </c>
      <c r="AL110" s="281">
        <v>0</v>
      </c>
      <c r="AM110" s="281">
        <v>0</v>
      </c>
      <c r="AN110" s="281">
        <v>0</v>
      </c>
      <c r="AO110" s="281">
        <v>0</v>
      </c>
      <c r="AP110" s="281">
        <v>0</v>
      </c>
      <c r="AQ110" s="281">
        <v>0</v>
      </c>
      <c r="AR110" s="281">
        <v>0</v>
      </c>
      <c r="AS110" s="281">
        <v>0</v>
      </c>
      <c r="AT110" s="281">
        <v>0</v>
      </c>
      <c r="AU110" s="281">
        <v>0</v>
      </c>
      <c r="AV110" s="281">
        <v>0</v>
      </c>
      <c r="AW110" s="281">
        <v>0</v>
      </c>
      <c r="AX110" s="281">
        <v>0</v>
      </c>
      <c r="AY110" s="281">
        <v>0</v>
      </c>
      <c r="AZ110" s="281">
        <v>0</v>
      </c>
      <c r="BA110" s="281">
        <v>0</v>
      </c>
      <c r="BB110" s="281">
        <v>0</v>
      </c>
      <c r="BC110" s="281">
        <v>0</v>
      </c>
      <c r="BD110" s="281">
        <v>0</v>
      </c>
      <c r="BE110" s="281">
        <v>0</v>
      </c>
      <c r="BF110" s="281">
        <v>0</v>
      </c>
      <c r="BG110" s="281">
        <v>0</v>
      </c>
      <c r="BH110" s="281">
        <v>0</v>
      </c>
      <c r="BI110" s="281">
        <v>0</v>
      </c>
      <c r="BJ110" s="281">
        <v>0</v>
      </c>
      <c r="BK110" s="281">
        <v>0</v>
      </c>
      <c r="BL110" s="281">
        <v>0</v>
      </c>
      <c r="BM110" s="281">
        <v>0</v>
      </c>
      <c r="BN110" s="281">
        <v>0</v>
      </c>
      <c r="BO110" s="281">
        <v>0</v>
      </c>
      <c r="BP110" s="281">
        <v>0</v>
      </c>
      <c r="BQ110" s="281">
        <v>0</v>
      </c>
    </row>
    <row r="111" spans="2:69" ht="10.5" hidden="1" customHeight="1" outlineLevel="1">
      <c r="B111" s="68"/>
      <c r="C111" s="68"/>
      <c r="D111" s="68">
        <v>16</v>
      </c>
      <c r="E111" s="68"/>
      <c r="F111" s="68"/>
      <c r="G111" s="68"/>
      <c r="H111" s="68"/>
      <c r="J111" s="281">
        <v>0</v>
      </c>
      <c r="K111" s="281">
        <v>0</v>
      </c>
      <c r="L111" s="281">
        <v>0</v>
      </c>
      <c r="M111" s="281">
        <v>0</v>
      </c>
      <c r="N111" s="281">
        <v>0</v>
      </c>
      <c r="O111" s="281">
        <v>0</v>
      </c>
      <c r="P111" s="281">
        <v>0</v>
      </c>
      <c r="Q111" s="281">
        <v>0</v>
      </c>
      <c r="R111" s="281">
        <v>0</v>
      </c>
      <c r="S111" s="281">
        <v>0</v>
      </c>
      <c r="T111" s="281">
        <v>0</v>
      </c>
      <c r="U111" s="281">
        <v>0</v>
      </c>
      <c r="V111" s="281">
        <v>0</v>
      </c>
      <c r="W111" s="281">
        <v>0</v>
      </c>
      <c r="X111" s="281">
        <v>0</v>
      </c>
      <c r="Y111" s="281">
        <v>0</v>
      </c>
      <c r="Z111" s="281">
        <v>1458.3333333333333</v>
      </c>
      <c r="AA111" s="281">
        <v>0</v>
      </c>
      <c r="AB111" s="281">
        <v>0</v>
      </c>
      <c r="AC111" s="281">
        <v>0</v>
      </c>
      <c r="AD111" s="281">
        <v>0</v>
      </c>
      <c r="AE111" s="281">
        <v>0</v>
      </c>
      <c r="AF111" s="281">
        <v>0</v>
      </c>
      <c r="AG111" s="281">
        <v>0</v>
      </c>
      <c r="AH111" s="281">
        <v>0</v>
      </c>
      <c r="AI111" s="281">
        <v>0</v>
      </c>
      <c r="AJ111" s="281">
        <v>0</v>
      </c>
      <c r="AK111" s="281">
        <v>0</v>
      </c>
      <c r="AL111" s="281">
        <v>0</v>
      </c>
      <c r="AM111" s="281">
        <v>0</v>
      </c>
      <c r="AN111" s="281">
        <v>0</v>
      </c>
      <c r="AO111" s="281">
        <v>0</v>
      </c>
      <c r="AP111" s="281">
        <v>0</v>
      </c>
      <c r="AQ111" s="281">
        <v>0</v>
      </c>
      <c r="AR111" s="281">
        <v>0</v>
      </c>
      <c r="AS111" s="281">
        <v>0</v>
      </c>
      <c r="AT111" s="281">
        <v>0</v>
      </c>
      <c r="AU111" s="281">
        <v>0</v>
      </c>
      <c r="AV111" s="281">
        <v>0</v>
      </c>
      <c r="AW111" s="281">
        <v>0</v>
      </c>
      <c r="AX111" s="281">
        <v>0</v>
      </c>
      <c r="AY111" s="281">
        <v>0</v>
      </c>
      <c r="AZ111" s="281">
        <v>0</v>
      </c>
      <c r="BA111" s="281">
        <v>0</v>
      </c>
      <c r="BB111" s="281">
        <v>0</v>
      </c>
      <c r="BC111" s="281">
        <v>0</v>
      </c>
      <c r="BD111" s="281">
        <v>0</v>
      </c>
      <c r="BE111" s="281">
        <v>0</v>
      </c>
      <c r="BF111" s="281">
        <v>0</v>
      </c>
      <c r="BG111" s="281">
        <v>0</v>
      </c>
      <c r="BH111" s="281">
        <v>0</v>
      </c>
      <c r="BI111" s="281">
        <v>0</v>
      </c>
      <c r="BJ111" s="281">
        <v>0</v>
      </c>
      <c r="BK111" s="281">
        <v>0</v>
      </c>
      <c r="BL111" s="281">
        <v>0</v>
      </c>
      <c r="BM111" s="281">
        <v>0</v>
      </c>
      <c r="BN111" s="281">
        <v>0</v>
      </c>
      <c r="BO111" s="281">
        <v>0</v>
      </c>
      <c r="BP111" s="281">
        <v>0</v>
      </c>
      <c r="BQ111" s="281">
        <v>0</v>
      </c>
    </row>
    <row r="112" spans="2:69" ht="10.5" hidden="1" customHeight="1" outlineLevel="1">
      <c r="B112" s="68"/>
      <c r="C112" s="68"/>
      <c r="D112" s="68">
        <v>17</v>
      </c>
      <c r="E112" s="68"/>
      <c r="F112" s="68"/>
      <c r="G112" s="68"/>
      <c r="H112" s="68"/>
      <c r="J112" s="281">
        <v>0</v>
      </c>
      <c r="K112" s="281">
        <v>0</v>
      </c>
      <c r="L112" s="281">
        <v>0</v>
      </c>
      <c r="M112" s="281">
        <v>0</v>
      </c>
      <c r="N112" s="281">
        <v>0</v>
      </c>
      <c r="O112" s="281">
        <v>0</v>
      </c>
      <c r="P112" s="281">
        <v>0</v>
      </c>
      <c r="Q112" s="281">
        <v>0</v>
      </c>
      <c r="R112" s="281">
        <v>0</v>
      </c>
      <c r="S112" s="281">
        <v>0</v>
      </c>
      <c r="T112" s="281">
        <v>0</v>
      </c>
      <c r="U112" s="281">
        <v>0</v>
      </c>
      <c r="V112" s="281">
        <v>0</v>
      </c>
      <c r="W112" s="281">
        <v>0</v>
      </c>
      <c r="X112" s="281">
        <v>0</v>
      </c>
      <c r="Y112" s="281">
        <v>0</v>
      </c>
      <c r="Z112" s="281">
        <v>0</v>
      </c>
      <c r="AA112" s="281">
        <v>1388.8888888888889</v>
      </c>
      <c r="AB112" s="281">
        <v>0</v>
      </c>
      <c r="AC112" s="281">
        <v>0</v>
      </c>
      <c r="AD112" s="281">
        <v>0</v>
      </c>
      <c r="AE112" s="281">
        <v>0</v>
      </c>
      <c r="AF112" s="281">
        <v>0</v>
      </c>
      <c r="AG112" s="281">
        <v>0</v>
      </c>
      <c r="AH112" s="281">
        <v>0</v>
      </c>
      <c r="AI112" s="281">
        <v>0</v>
      </c>
      <c r="AJ112" s="281">
        <v>0</v>
      </c>
      <c r="AK112" s="281">
        <v>0</v>
      </c>
      <c r="AL112" s="281">
        <v>0</v>
      </c>
      <c r="AM112" s="281">
        <v>0</v>
      </c>
      <c r="AN112" s="281">
        <v>0</v>
      </c>
      <c r="AO112" s="281">
        <v>0</v>
      </c>
      <c r="AP112" s="281">
        <v>0</v>
      </c>
      <c r="AQ112" s="281">
        <v>0</v>
      </c>
      <c r="AR112" s="281">
        <v>0</v>
      </c>
      <c r="AS112" s="281">
        <v>0</v>
      </c>
      <c r="AT112" s="281">
        <v>0</v>
      </c>
      <c r="AU112" s="281">
        <v>0</v>
      </c>
      <c r="AV112" s="281">
        <v>0</v>
      </c>
      <c r="AW112" s="281">
        <v>0</v>
      </c>
      <c r="AX112" s="281">
        <v>0</v>
      </c>
      <c r="AY112" s="281">
        <v>0</v>
      </c>
      <c r="AZ112" s="281">
        <v>0</v>
      </c>
      <c r="BA112" s="281">
        <v>0</v>
      </c>
      <c r="BB112" s="281">
        <v>0</v>
      </c>
      <c r="BC112" s="281">
        <v>0</v>
      </c>
      <c r="BD112" s="281">
        <v>0</v>
      </c>
      <c r="BE112" s="281">
        <v>0</v>
      </c>
      <c r="BF112" s="281">
        <v>0</v>
      </c>
      <c r="BG112" s="281">
        <v>0</v>
      </c>
      <c r="BH112" s="281">
        <v>0</v>
      </c>
      <c r="BI112" s="281">
        <v>0</v>
      </c>
      <c r="BJ112" s="281">
        <v>0</v>
      </c>
      <c r="BK112" s="281">
        <v>0</v>
      </c>
      <c r="BL112" s="281">
        <v>0</v>
      </c>
      <c r="BM112" s="281">
        <v>0</v>
      </c>
      <c r="BN112" s="281">
        <v>0</v>
      </c>
      <c r="BO112" s="281">
        <v>0</v>
      </c>
      <c r="BP112" s="281">
        <v>0</v>
      </c>
      <c r="BQ112" s="281">
        <v>0</v>
      </c>
    </row>
    <row r="113" spans="2:69" ht="10.5" hidden="1" customHeight="1" outlineLevel="1">
      <c r="B113" s="68"/>
      <c r="C113" s="68"/>
      <c r="D113" s="68">
        <v>18</v>
      </c>
      <c r="E113" s="68"/>
      <c r="F113" s="68"/>
      <c r="G113" s="68"/>
      <c r="H113" s="68"/>
      <c r="J113" s="281">
        <v>0</v>
      </c>
      <c r="K113" s="281">
        <v>0</v>
      </c>
      <c r="L113" s="281">
        <v>0</v>
      </c>
      <c r="M113" s="281">
        <v>0</v>
      </c>
      <c r="N113" s="281">
        <v>0</v>
      </c>
      <c r="O113" s="281">
        <v>0</v>
      </c>
      <c r="P113" s="281">
        <v>0</v>
      </c>
      <c r="Q113" s="281">
        <v>0</v>
      </c>
      <c r="R113" s="281">
        <v>0</v>
      </c>
      <c r="S113" s="281">
        <v>0</v>
      </c>
      <c r="T113" s="281">
        <v>0</v>
      </c>
      <c r="U113" s="281">
        <v>0</v>
      </c>
      <c r="V113" s="281">
        <v>0</v>
      </c>
      <c r="W113" s="281">
        <v>0</v>
      </c>
      <c r="X113" s="281">
        <v>0</v>
      </c>
      <c r="Y113" s="281">
        <v>0</v>
      </c>
      <c r="Z113" s="281">
        <v>0</v>
      </c>
      <c r="AA113" s="281">
        <v>0</v>
      </c>
      <c r="AB113" s="281">
        <v>1319.4444444444443</v>
      </c>
      <c r="AC113" s="281">
        <v>0</v>
      </c>
      <c r="AD113" s="281">
        <v>0</v>
      </c>
      <c r="AE113" s="281">
        <v>0</v>
      </c>
      <c r="AF113" s="281">
        <v>0</v>
      </c>
      <c r="AG113" s="281">
        <v>0</v>
      </c>
      <c r="AH113" s="281">
        <v>0</v>
      </c>
      <c r="AI113" s="281">
        <v>0</v>
      </c>
      <c r="AJ113" s="281">
        <v>0</v>
      </c>
      <c r="AK113" s="281">
        <v>0</v>
      </c>
      <c r="AL113" s="281">
        <v>0</v>
      </c>
      <c r="AM113" s="281">
        <v>0</v>
      </c>
      <c r="AN113" s="281">
        <v>0</v>
      </c>
      <c r="AO113" s="281">
        <v>0</v>
      </c>
      <c r="AP113" s="281">
        <v>0</v>
      </c>
      <c r="AQ113" s="281">
        <v>0</v>
      </c>
      <c r="AR113" s="281">
        <v>0</v>
      </c>
      <c r="AS113" s="281">
        <v>0</v>
      </c>
      <c r="AT113" s="281">
        <v>0</v>
      </c>
      <c r="AU113" s="281">
        <v>0</v>
      </c>
      <c r="AV113" s="281">
        <v>0</v>
      </c>
      <c r="AW113" s="281">
        <v>0</v>
      </c>
      <c r="AX113" s="281">
        <v>0</v>
      </c>
      <c r="AY113" s="281">
        <v>0</v>
      </c>
      <c r="AZ113" s="281">
        <v>0</v>
      </c>
      <c r="BA113" s="281">
        <v>0</v>
      </c>
      <c r="BB113" s="281">
        <v>0</v>
      </c>
      <c r="BC113" s="281">
        <v>0</v>
      </c>
      <c r="BD113" s="281">
        <v>0</v>
      </c>
      <c r="BE113" s="281">
        <v>0</v>
      </c>
      <c r="BF113" s="281">
        <v>0</v>
      </c>
      <c r="BG113" s="281">
        <v>0</v>
      </c>
      <c r="BH113" s="281">
        <v>0</v>
      </c>
      <c r="BI113" s="281">
        <v>0</v>
      </c>
      <c r="BJ113" s="281">
        <v>0</v>
      </c>
      <c r="BK113" s="281">
        <v>0</v>
      </c>
      <c r="BL113" s="281">
        <v>0</v>
      </c>
      <c r="BM113" s="281">
        <v>0</v>
      </c>
      <c r="BN113" s="281">
        <v>0</v>
      </c>
      <c r="BO113" s="281">
        <v>0</v>
      </c>
      <c r="BP113" s="281">
        <v>0</v>
      </c>
      <c r="BQ113" s="281">
        <v>0</v>
      </c>
    </row>
    <row r="114" spans="2:69" ht="10.5" hidden="1" customHeight="1" outlineLevel="1">
      <c r="B114" s="68"/>
      <c r="C114" s="68"/>
      <c r="D114" s="68">
        <v>19</v>
      </c>
      <c r="E114" s="68"/>
      <c r="F114" s="68"/>
      <c r="G114" s="68"/>
      <c r="H114" s="68"/>
      <c r="J114" s="281">
        <v>0</v>
      </c>
      <c r="K114" s="281">
        <v>0</v>
      </c>
      <c r="L114" s="281">
        <v>0</v>
      </c>
      <c r="M114" s="281">
        <v>0</v>
      </c>
      <c r="N114" s="281">
        <v>0</v>
      </c>
      <c r="O114" s="281">
        <v>0</v>
      </c>
      <c r="P114" s="281">
        <v>0</v>
      </c>
      <c r="Q114" s="281">
        <v>0</v>
      </c>
      <c r="R114" s="281">
        <v>0</v>
      </c>
      <c r="S114" s="281">
        <v>0</v>
      </c>
      <c r="T114" s="281">
        <v>0</v>
      </c>
      <c r="U114" s="281">
        <v>0</v>
      </c>
      <c r="V114" s="281">
        <v>0</v>
      </c>
      <c r="W114" s="281">
        <v>0</v>
      </c>
      <c r="X114" s="281">
        <v>0</v>
      </c>
      <c r="Y114" s="281">
        <v>0</v>
      </c>
      <c r="Z114" s="281">
        <v>0</v>
      </c>
      <c r="AA114" s="281">
        <v>0</v>
      </c>
      <c r="AB114" s="281">
        <v>0</v>
      </c>
      <c r="AC114" s="281">
        <v>1250</v>
      </c>
      <c r="AD114" s="281">
        <v>0</v>
      </c>
      <c r="AE114" s="281">
        <v>0</v>
      </c>
      <c r="AF114" s="281">
        <v>0</v>
      </c>
      <c r="AG114" s="281">
        <v>0</v>
      </c>
      <c r="AH114" s="281">
        <v>0</v>
      </c>
      <c r="AI114" s="281">
        <v>0</v>
      </c>
      <c r="AJ114" s="281">
        <v>0</v>
      </c>
      <c r="AK114" s="281">
        <v>0</v>
      </c>
      <c r="AL114" s="281">
        <v>0</v>
      </c>
      <c r="AM114" s="281">
        <v>0</v>
      </c>
      <c r="AN114" s="281">
        <v>0</v>
      </c>
      <c r="AO114" s="281">
        <v>0</v>
      </c>
      <c r="AP114" s="281">
        <v>0</v>
      </c>
      <c r="AQ114" s="281">
        <v>0</v>
      </c>
      <c r="AR114" s="281">
        <v>0</v>
      </c>
      <c r="AS114" s="281">
        <v>0</v>
      </c>
      <c r="AT114" s="281">
        <v>0</v>
      </c>
      <c r="AU114" s="281">
        <v>0</v>
      </c>
      <c r="AV114" s="281">
        <v>0</v>
      </c>
      <c r="AW114" s="281">
        <v>0</v>
      </c>
      <c r="AX114" s="281">
        <v>0</v>
      </c>
      <c r="AY114" s="281">
        <v>0</v>
      </c>
      <c r="AZ114" s="281">
        <v>0</v>
      </c>
      <c r="BA114" s="281">
        <v>0</v>
      </c>
      <c r="BB114" s="281">
        <v>0</v>
      </c>
      <c r="BC114" s="281">
        <v>0</v>
      </c>
      <c r="BD114" s="281">
        <v>0</v>
      </c>
      <c r="BE114" s="281">
        <v>0</v>
      </c>
      <c r="BF114" s="281">
        <v>0</v>
      </c>
      <c r="BG114" s="281">
        <v>0</v>
      </c>
      <c r="BH114" s="281">
        <v>0</v>
      </c>
      <c r="BI114" s="281">
        <v>0</v>
      </c>
      <c r="BJ114" s="281">
        <v>0</v>
      </c>
      <c r="BK114" s="281">
        <v>0</v>
      </c>
      <c r="BL114" s="281">
        <v>0</v>
      </c>
      <c r="BM114" s="281">
        <v>0</v>
      </c>
      <c r="BN114" s="281">
        <v>0</v>
      </c>
      <c r="BO114" s="281">
        <v>0</v>
      </c>
      <c r="BP114" s="281">
        <v>0</v>
      </c>
      <c r="BQ114" s="281">
        <v>0</v>
      </c>
    </row>
    <row r="115" spans="2:69" ht="10.5" hidden="1" customHeight="1" outlineLevel="1">
      <c r="B115" s="68"/>
      <c r="C115" s="68"/>
      <c r="D115" s="68">
        <v>20</v>
      </c>
      <c r="E115" s="68"/>
      <c r="F115" s="68"/>
      <c r="G115" s="68"/>
      <c r="H115" s="68"/>
      <c r="J115" s="281">
        <v>0</v>
      </c>
      <c r="K115" s="281">
        <v>0</v>
      </c>
      <c r="L115" s="281">
        <v>0</v>
      </c>
      <c r="M115" s="281">
        <v>0</v>
      </c>
      <c r="N115" s="281">
        <v>0</v>
      </c>
      <c r="O115" s="281">
        <v>0</v>
      </c>
      <c r="P115" s="281">
        <v>0</v>
      </c>
      <c r="Q115" s="281">
        <v>0</v>
      </c>
      <c r="R115" s="281">
        <v>0</v>
      </c>
      <c r="S115" s="281">
        <v>0</v>
      </c>
      <c r="T115" s="281">
        <v>0</v>
      </c>
      <c r="U115" s="281">
        <v>0</v>
      </c>
      <c r="V115" s="281">
        <v>0</v>
      </c>
      <c r="W115" s="281">
        <v>0</v>
      </c>
      <c r="X115" s="281">
        <v>0</v>
      </c>
      <c r="Y115" s="281">
        <v>0</v>
      </c>
      <c r="Z115" s="281">
        <v>0</v>
      </c>
      <c r="AA115" s="281">
        <v>0</v>
      </c>
      <c r="AB115" s="281">
        <v>0</v>
      </c>
      <c r="AC115" s="281">
        <v>0</v>
      </c>
      <c r="AD115" s="281">
        <v>1180.5555555555557</v>
      </c>
      <c r="AE115" s="281">
        <v>0</v>
      </c>
      <c r="AF115" s="281">
        <v>0</v>
      </c>
      <c r="AG115" s="281">
        <v>0</v>
      </c>
      <c r="AH115" s="281">
        <v>0</v>
      </c>
      <c r="AI115" s="281">
        <v>0</v>
      </c>
      <c r="AJ115" s="281">
        <v>0</v>
      </c>
      <c r="AK115" s="281">
        <v>0</v>
      </c>
      <c r="AL115" s="281">
        <v>0</v>
      </c>
      <c r="AM115" s="281">
        <v>0</v>
      </c>
      <c r="AN115" s="281">
        <v>0</v>
      </c>
      <c r="AO115" s="281">
        <v>0</v>
      </c>
      <c r="AP115" s="281">
        <v>0</v>
      </c>
      <c r="AQ115" s="281">
        <v>0</v>
      </c>
      <c r="AR115" s="281">
        <v>0</v>
      </c>
      <c r="AS115" s="281">
        <v>0</v>
      </c>
      <c r="AT115" s="281">
        <v>0</v>
      </c>
      <c r="AU115" s="281">
        <v>0</v>
      </c>
      <c r="AV115" s="281">
        <v>0</v>
      </c>
      <c r="AW115" s="281">
        <v>0</v>
      </c>
      <c r="AX115" s="281">
        <v>0</v>
      </c>
      <c r="AY115" s="281">
        <v>0</v>
      </c>
      <c r="AZ115" s="281">
        <v>0</v>
      </c>
      <c r="BA115" s="281">
        <v>0</v>
      </c>
      <c r="BB115" s="281">
        <v>0</v>
      </c>
      <c r="BC115" s="281">
        <v>0</v>
      </c>
      <c r="BD115" s="281">
        <v>0</v>
      </c>
      <c r="BE115" s="281">
        <v>0</v>
      </c>
      <c r="BF115" s="281">
        <v>0</v>
      </c>
      <c r="BG115" s="281">
        <v>0</v>
      </c>
      <c r="BH115" s="281">
        <v>0</v>
      </c>
      <c r="BI115" s="281">
        <v>0</v>
      </c>
      <c r="BJ115" s="281">
        <v>0</v>
      </c>
      <c r="BK115" s="281">
        <v>0</v>
      </c>
      <c r="BL115" s="281">
        <v>0</v>
      </c>
      <c r="BM115" s="281">
        <v>0</v>
      </c>
      <c r="BN115" s="281">
        <v>0</v>
      </c>
      <c r="BO115" s="281">
        <v>0</v>
      </c>
      <c r="BP115" s="281">
        <v>0</v>
      </c>
      <c r="BQ115" s="281">
        <v>0</v>
      </c>
    </row>
    <row r="116" spans="2:69" ht="10.5" hidden="1" customHeight="1" outlineLevel="1">
      <c r="B116" s="68"/>
      <c r="C116" s="68"/>
      <c r="D116" s="68">
        <v>21</v>
      </c>
      <c r="E116" s="68"/>
      <c r="F116" s="68"/>
      <c r="G116" s="68"/>
      <c r="H116" s="68"/>
      <c r="J116" s="281">
        <v>0</v>
      </c>
      <c r="K116" s="281">
        <v>0</v>
      </c>
      <c r="L116" s="281">
        <v>0</v>
      </c>
      <c r="M116" s="281">
        <v>0</v>
      </c>
      <c r="N116" s="281">
        <v>0</v>
      </c>
      <c r="O116" s="281">
        <v>0</v>
      </c>
      <c r="P116" s="281">
        <v>0</v>
      </c>
      <c r="Q116" s="281">
        <v>0</v>
      </c>
      <c r="R116" s="281">
        <v>0</v>
      </c>
      <c r="S116" s="281">
        <v>0</v>
      </c>
      <c r="T116" s="281">
        <v>0</v>
      </c>
      <c r="U116" s="281">
        <v>0</v>
      </c>
      <c r="V116" s="281">
        <v>0</v>
      </c>
      <c r="W116" s="281">
        <v>0</v>
      </c>
      <c r="X116" s="281">
        <v>0</v>
      </c>
      <c r="Y116" s="281">
        <v>0</v>
      </c>
      <c r="Z116" s="281">
        <v>0</v>
      </c>
      <c r="AA116" s="281">
        <v>0</v>
      </c>
      <c r="AB116" s="281">
        <v>0</v>
      </c>
      <c r="AC116" s="281">
        <v>0</v>
      </c>
      <c r="AD116" s="281">
        <v>0</v>
      </c>
      <c r="AE116" s="281">
        <v>1111.1111111111111</v>
      </c>
      <c r="AF116" s="281">
        <v>0</v>
      </c>
      <c r="AG116" s="281">
        <v>0</v>
      </c>
      <c r="AH116" s="281">
        <v>0</v>
      </c>
      <c r="AI116" s="281">
        <v>0</v>
      </c>
      <c r="AJ116" s="281">
        <v>0</v>
      </c>
      <c r="AK116" s="281">
        <v>0</v>
      </c>
      <c r="AL116" s="281">
        <v>0</v>
      </c>
      <c r="AM116" s="281">
        <v>0</v>
      </c>
      <c r="AN116" s="281">
        <v>0</v>
      </c>
      <c r="AO116" s="281">
        <v>0</v>
      </c>
      <c r="AP116" s="281">
        <v>0</v>
      </c>
      <c r="AQ116" s="281">
        <v>0</v>
      </c>
      <c r="AR116" s="281">
        <v>0</v>
      </c>
      <c r="AS116" s="281">
        <v>0</v>
      </c>
      <c r="AT116" s="281">
        <v>0</v>
      </c>
      <c r="AU116" s="281">
        <v>0</v>
      </c>
      <c r="AV116" s="281">
        <v>0</v>
      </c>
      <c r="AW116" s="281">
        <v>0</v>
      </c>
      <c r="AX116" s="281">
        <v>0</v>
      </c>
      <c r="AY116" s="281">
        <v>0</v>
      </c>
      <c r="AZ116" s="281">
        <v>0</v>
      </c>
      <c r="BA116" s="281">
        <v>0</v>
      </c>
      <c r="BB116" s="281">
        <v>0</v>
      </c>
      <c r="BC116" s="281">
        <v>0</v>
      </c>
      <c r="BD116" s="281">
        <v>0</v>
      </c>
      <c r="BE116" s="281">
        <v>0</v>
      </c>
      <c r="BF116" s="281">
        <v>0</v>
      </c>
      <c r="BG116" s="281">
        <v>0</v>
      </c>
      <c r="BH116" s="281">
        <v>0</v>
      </c>
      <c r="BI116" s="281">
        <v>0</v>
      </c>
      <c r="BJ116" s="281">
        <v>0</v>
      </c>
      <c r="BK116" s="281">
        <v>0</v>
      </c>
      <c r="BL116" s="281">
        <v>0</v>
      </c>
      <c r="BM116" s="281">
        <v>0</v>
      </c>
      <c r="BN116" s="281">
        <v>0</v>
      </c>
      <c r="BO116" s="281">
        <v>0</v>
      </c>
      <c r="BP116" s="281">
        <v>0</v>
      </c>
      <c r="BQ116" s="281">
        <v>0</v>
      </c>
    </row>
    <row r="117" spans="2:69" ht="10.5" hidden="1" customHeight="1" outlineLevel="1">
      <c r="B117" s="68"/>
      <c r="C117" s="68"/>
      <c r="D117" s="68">
        <v>22</v>
      </c>
      <c r="E117" s="68"/>
      <c r="F117" s="68"/>
      <c r="G117" s="68"/>
      <c r="H117" s="68"/>
      <c r="J117" s="281">
        <v>0</v>
      </c>
      <c r="K117" s="281">
        <v>0</v>
      </c>
      <c r="L117" s="281">
        <v>0</v>
      </c>
      <c r="M117" s="281">
        <v>0</v>
      </c>
      <c r="N117" s="281">
        <v>0</v>
      </c>
      <c r="O117" s="281">
        <v>0</v>
      </c>
      <c r="P117" s="281">
        <v>0</v>
      </c>
      <c r="Q117" s="281">
        <v>0</v>
      </c>
      <c r="R117" s="281">
        <v>0</v>
      </c>
      <c r="S117" s="281">
        <v>0</v>
      </c>
      <c r="T117" s="281">
        <v>0</v>
      </c>
      <c r="U117" s="281">
        <v>0</v>
      </c>
      <c r="V117" s="281">
        <v>0</v>
      </c>
      <c r="W117" s="281">
        <v>0</v>
      </c>
      <c r="X117" s="281">
        <v>0</v>
      </c>
      <c r="Y117" s="281">
        <v>0</v>
      </c>
      <c r="Z117" s="281">
        <v>0</v>
      </c>
      <c r="AA117" s="281">
        <v>0</v>
      </c>
      <c r="AB117" s="281">
        <v>0</v>
      </c>
      <c r="AC117" s="281">
        <v>0</v>
      </c>
      <c r="AD117" s="281">
        <v>0</v>
      </c>
      <c r="AE117" s="281">
        <v>0</v>
      </c>
      <c r="AF117" s="281">
        <v>1041.6666666666667</v>
      </c>
      <c r="AG117" s="281">
        <v>0</v>
      </c>
      <c r="AH117" s="281">
        <v>0</v>
      </c>
      <c r="AI117" s="281">
        <v>0</v>
      </c>
      <c r="AJ117" s="281">
        <v>0</v>
      </c>
      <c r="AK117" s="281">
        <v>0</v>
      </c>
      <c r="AL117" s="281">
        <v>0</v>
      </c>
      <c r="AM117" s="281">
        <v>0</v>
      </c>
      <c r="AN117" s="281">
        <v>0</v>
      </c>
      <c r="AO117" s="281">
        <v>0</v>
      </c>
      <c r="AP117" s="281">
        <v>0</v>
      </c>
      <c r="AQ117" s="281">
        <v>0</v>
      </c>
      <c r="AR117" s="281">
        <v>0</v>
      </c>
      <c r="AS117" s="281">
        <v>0</v>
      </c>
      <c r="AT117" s="281">
        <v>0</v>
      </c>
      <c r="AU117" s="281">
        <v>0</v>
      </c>
      <c r="AV117" s="281">
        <v>0</v>
      </c>
      <c r="AW117" s="281">
        <v>0</v>
      </c>
      <c r="AX117" s="281">
        <v>0</v>
      </c>
      <c r="AY117" s="281">
        <v>0</v>
      </c>
      <c r="AZ117" s="281">
        <v>0</v>
      </c>
      <c r="BA117" s="281">
        <v>0</v>
      </c>
      <c r="BB117" s="281">
        <v>0</v>
      </c>
      <c r="BC117" s="281">
        <v>0</v>
      </c>
      <c r="BD117" s="281">
        <v>0</v>
      </c>
      <c r="BE117" s="281">
        <v>0</v>
      </c>
      <c r="BF117" s="281">
        <v>0</v>
      </c>
      <c r="BG117" s="281">
        <v>0</v>
      </c>
      <c r="BH117" s="281">
        <v>0</v>
      </c>
      <c r="BI117" s="281">
        <v>0</v>
      </c>
      <c r="BJ117" s="281">
        <v>0</v>
      </c>
      <c r="BK117" s="281">
        <v>0</v>
      </c>
      <c r="BL117" s="281">
        <v>0</v>
      </c>
      <c r="BM117" s="281">
        <v>0</v>
      </c>
      <c r="BN117" s="281">
        <v>0</v>
      </c>
      <c r="BO117" s="281">
        <v>0</v>
      </c>
      <c r="BP117" s="281">
        <v>0</v>
      </c>
      <c r="BQ117" s="281">
        <v>0</v>
      </c>
    </row>
    <row r="118" spans="2:69" ht="10.5" hidden="1" customHeight="1" outlineLevel="1">
      <c r="B118" s="68"/>
      <c r="C118" s="68"/>
      <c r="D118" s="68">
        <v>23</v>
      </c>
      <c r="E118" s="68"/>
      <c r="F118" s="68"/>
      <c r="G118" s="68"/>
      <c r="H118" s="68"/>
      <c r="J118" s="281">
        <v>0</v>
      </c>
      <c r="K118" s="281">
        <v>0</v>
      </c>
      <c r="L118" s="281">
        <v>0</v>
      </c>
      <c r="M118" s="281">
        <v>0</v>
      </c>
      <c r="N118" s="281">
        <v>0</v>
      </c>
      <c r="O118" s="281">
        <v>0</v>
      </c>
      <c r="P118" s="281">
        <v>0</v>
      </c>
      <c r="Q118" s="281">
        <v>0</v>
      </c>
      <c r="R118" s="281">
        <v>0</v>
      </c>
      <c r="S118" s="281">
        <v>0</v>
      </c>
      <c r="T118" s="281">
        <v>0</v>
      </c>
      <c r="U118" s="281">
        <v>0</v>
      </c>
      <c r="V118" s="281">
        <v>0</v>
      </c>
      <c r="W118" s="281">
        <v>0</v>
      </c>
      <c r="X118" s="281">
        <v>0</v>
      </c>
      <c r="Y118" s="281">
        <v>0</v>
      </c>
      <c r="Z118" s="281">
        <v>0</v>
      </c>
      <c r="AA118" s="281">
        <v>0</v>
      </c>
      <c r="AB118" s="281">
        <v>0</v>
      </c>
      <c r="AC118" s="281">
        <v>0</v>
      </c>
      <c r="AD118" s="281">
        <v>0</v>
      </c>
      <c r="AE118" s="281">
        <v>0</v>
      </c>
      <c r="AF118" s="281">
        <v>0</v>
      </c>
      <c r="AG118" s="281">
        <v>972.22222222222217</v>
      </c>
      <c r="AH118" s="281">
        <v>0</v>
      </c>
      <c r="AI118" s="281">
        <v>0</v>
      </c>
      <c r="AJ118" s="281">
        <v>0</v>
      </c>
      <c r="AK118" s="281">
        <v>0</v>
      </c>
      <c r="AL118" s="281">
        <v>0</v>
      </c>
      <c r="AM118" s="281">
        <v>0</v>
      </c>
      <c r="AN118" s="281">
        <v>0</v>
      </c>
      <c r="AO118" s="281">
        <v>0</v>
      </c>
      <c r="AP118" s="281">
        <v>0</v>
      </c>
      <c r="AQ118" s="281">
        <v>0</v>
      </c>
      <c r="AR118" s="281">
        <v>0</v>
      </c>
      <c r="AS118" s="281">
        <v>0</v>
      </c>
      <c r="AT118" s="281">
        <v>0</v>
      </c>
      <c r="AU118" s="281">
        <v>0</v>
      </c>
      <c r="AV118" s="281">
        <v>0</v>
      </c>
      <c r="AW118" s="281">
        <v>0</v>
      </c>
      <c r="AX118" s="281">
        <v>0</v>
      </c>
      <c r="AY118" s="281">
        <v>0</v>
      </c>
      <c r="AZ118" s="281">
        <v>0</v>
      </c>
      <c r="BA118" s="281">
        <v>0</v>
      </c>
      <c r="BB118" s="281">
        <v>0</v>
      </c>
      <c r="BC118" s="281">
        <v>0</v>
      </c>
      <c r="BD118" s="281">
        <v>0</v>
      </c>
      <c r="BE118" s="281">
        <v>0</v>
      </c>
      <c r="BF118" s="281">
        <v>0</v>
      </c>
      <c r="BG118" s="281">
        <v>0</v>
      </c>
      <c r="BH118" s="281">
        <v>0</v>
      </c>
      <c r="BI118" s="281">
        <v>0</v>
      </c>
      <c r="BJ118" s="281">
        <v>0</v>
      </c>
      <c r="BK118" s="281">
        <v>0</v>
      </c>
      <c r="BL118" s="281">
        <v>0</v>
      </c>
      <c r="BM118" s="281">
        <v>0</v>
      </c>
      <c r="BN118" s="281">
        <v>0</v>
      </c>
      <c r="BO118" s="281">
        <v>0</v>
      </c>
      <c r="BP118" s="281">
        <v>0</v>
      </c>
      <c r="BQ118" s="281">
        <v>0</v>
      </c>
    </row>
    <row r="119" spans="2:69" ht="10.5" hidden="1" customHeight="1" outlineLevel="1">
      <c r="B119" s="68"/>
      <c r="C119" s="68"/>
      <c r="D119" s="68">
        <v>24</v>
      </c>
      <c r="E119" s="68"/>
      <c r="F119" s="68"/>
      <c r="G119" s="68"/>
      <c r="H119" s="68"/>
      <c r="J119" s="281">
        <v>0</v>
      </c>
      <c r="K119" s="281">
        <v>0</v>
      </c>
      <c r="L119" s="281">
        <v>0</v>
      </c>
      <c r="M119" s="281">
        <v>0</v>
      </c>
      <c r="N119" s="281">
        <v>0</v>
      </c>
      <c r="O119" s="281">
        <v>0</v>
      </c>
      <c r="P119" s="281">
        <v>0</v>
      </c>
      <c r="Q119" s="281">
        <v>0</v>
      </c>
      <c r="R119" s="281">
        <v>0</v>
      </c>
      <c r="S119" s="281">
        <v>0</v>
      </c>
      <c r="T119" s="281">
        <v>0</v>
      </c>
      <c r="U119" s="281">
        <v>0</v>
      </c>
      <c r="V119" s="281">
        <v>0</v>
      </c>
      <c r="W119" s="281">
        <v>0</v>
      </c>
      <c r="X119" s="281">
        <v>0</v>
      </c>
      <c r="Y119" s="281">
        <v>0</v>
      </c>
      <c r="Z119" s="281">
        <v>0</v>
      </c>
      <c r="AA119" s="281">
        <v>0</v>
      </c>
      <c r="AB119" s="281">
        <v>0</v>
      </c>
      <c r="AC119" s="281">
        <v>0</v>
      </c>
      <c r="AD119" s="281">
        <v>0</v>
      </c>
      <c r="AE119" s="281">
        <v>0</v>
      </c>
      <c r="AF119" s="281">
        <v>0</v>
      </c>
      <c r="AG119" s="281">
        <v>0</v>
      </c>
      <c r="AH119" s="281">
        <v>902.77777777777783</v>
      </c>
      <c r="AI119" s="281">
        <v>0</v>
      </c>
      <c r="AJ119" s="281">
        <v>0</v>
      </c>
      <c r="AK119" s="281">
        <v>0</v>
      </c>
      <c r="AL119" s="281">
        <v>0</v>
      </c>
      <c r="AM119" s="281">
        <v>0</v>
      </c>
      <c r="AN119" s="281">
        <v>0</v>
      </c>
      <c r="AO119" s="281">
        <v>0</v>
      </c>
      <c r="AP119" s="281">
        <v>0</v>
      </c>
      <c r="AQ119" s="281">
        <v>0</v>
      </c>
      <c r="AR119" s="281">
        <v>0</v>
      </c>
      <c r="AS119" s="281">
        <v>0</v>
      </c>
      <c r="AT119" s="281">
        <v>0</v>
      </c>
      <c r="AU119" s="281">
        <v>0</v>
      </c>
      <c r="AV119" s="281">
        <v>0</v>
      </c>
      <c r="AW119" s="281">
        <v>0</v>
      </c>
      <c r="AX119" s="281">
        <v>0</v>
      </c>
      <c r="AY119" s="281">
        <v>0</v>
      </c>
      <c r="AZ119" s="281">
        <v>0</v>
      </c>
      <c r="BA119" s="281">
        <v>0</v>
      </c>
      <c r="BB119" s="281">
        <v>0</v>
      </c>
      <c r="BC119" s="281">
        <v>0</v>
      </c>
      <c r="BD119" s="281">
        <v>0</v>
      </c>
      <c r="BE119" s="281">
        <v>0</v>
      </c>
      <c r="BF119" s="281">
        <v>0</v>
      </c>
      <c r="BG119" s="281">
        <v>0</v>
      </c>
      <c r="BH119" s="281">
        <v>0</v>
      </c>
      <c r="BI119" s="281">
        <v>0</v>
      </c>
      <c r="BJ119" s="281">
        <v>0</v>
      </c>
      <c r="BK119" s="281">
        <v>0</v>
      </c>
      <c r="BL119" s="281">
        <v>0</v>
      </c>
      <c r="BM119" s="281">
        <v>0</v>
      </c>
      <c r="BN119" s="281">
        <v>0</v>
      </c>
      <c r="BO119" s="281">
        <v>0</v>
      </c>
      <c r="BP119" s="281">
        <v>0</v>
      </c>
      <c r="BQ119" s="281">
        <v>0</v>
      </c>
    </row>
    <row r="120" spans="2:69" ht="10.5" hidden="1" customHeight="1" outlineLevel="1">
      <c r="B120" s="68"/>
      <c r="C120" s="68"/>
      <c r="D120" s="68">
        <v>25</v>
      </c>
      <c r="E120" s="68"/>
      <c r="F120" s="68"/>
      <c r="G120" s="68"/>
      <c r="H120" s="68"/>
      <c r="J120" s="281">
        <v>0</v>
      </c>
      <c r="K120" s="281">
        <v>0</v>
      </c>
      <c r="L120" s="281">
        <v>0</v>
      </c>
      <c r="M120" s="281">
        <v>0</v>
      </c>
      <c r="N120" s="281">
        <v>0</v>
      </c>
      <c r="O120" s="281">
        <v>0</v>
      </c>
      <c r="P120" s="281">
        <v>0</v>
      </c>
      <c r="Q120" s="281">
        <v>0</v>
      </c>
      <c r="R120" s="281">
        <v>0</v>
      </c>
      <c r="S120" s="281">
        <v>0</v>
      </c>
      <c r="T120" s="281">
        <v>0</v>
      </c>
      <c r="U120" s="281">
        <v>0</v>
      </c>
      <c r="V120" s="281">
        <v>0</v>
      </c>
      <c r="W120" s="281">
        <v>0</v>
      </c>
      <c r="X120" s="281">
        <v>0</v>
      </c>
      <c r="Y120" s="281">
        <v>0</v>
      </c>
      <c r="Z120" s="281">
        <v>0</v>
      </c>
      <c r="AA120" s="281">
        <v>0</v>
      </c>
      <c r="AB120" s="281">
        <v>0</v>
      </c>
      <c r="AC120" s="281">
        <v>0</v>
      </c>
      <c r="AD120" s="281">
        <v>0</v>
      </c>
      <c r="AE120" s="281">
        <v>0</v>
      </c>
      <c r="AF120" s="281">
        <v>0</v>
      </c>
      <c r="AG120" s="281">
        <v>0</v>
      </c>
      <c r="AH120" s="281">
        <v>0</v>
      </c>
      <c r="AI120" s="281">
        <v>833.33333333333337</v>
      </c>
      <c r="AJ120" s="281">
        <v>0</v>
      </c>
      <c r="AK120" s="281">
        <v>0</v>
      </c>
      <c r="AL120" s="281">
        <v>0</v>
      </c>
      <c r="AM120" s="281">
        <v>0</v>
      </c>
      <c r="AN120" s="281">
        <v>0</v>
      </c>
      <c r="AO120" s="281">
        <v>0</v>
      </c>
      <c r="AP120" s="281">
        <v>0</v>
      </c>
      <c r="AQ120" s="281">
        <v>0</v>
      </c>
      <c r="AR120" s="281">
        <v>0</v>
      </c>
      <c r="AS120" s="281">
        <v>0</v>
      </c>
      <c r="AT120" s="281">
        <v>0</v>
      </c>
      <c r="AU120" s="281">
        <v>0</v>
      </c>
      <c r="AV120" s="281">
        <v>0</v>
      </c>
      <c r="AW120" s="281">
        <v>0</v>
      </c>
      <c r="AX120" s="281">
        <v>0</v>
      </c>
      <c r="AY120" s="281">
        <v>0</v>
      </c>
      <c r="AZ120" s="281">
        <v>0</v>
      </c>
      <c r="BA120" s="281">
        <v>0</v>
      </c>
      <c r="BB120" s="281">
        <v>0</v>
      </c>
      <c r="BC120" s="281">
        <v>0</v>
      </c>
      <c r="BD120" s="281">
        <v>0</v>
      </c>
      <c r="BE120" s="281">
        <v>0</v>
      </c>
      <c r="BF120" s="281">
        <v>0</v>
      </c>
      <c r="BG120" s="281">
        <v>0</v>
      </c>
      <c r="BH120" s="281">
        <v>0</v>
      </c>
      <c r="BI120" s="281">
        <v>0</v>
      </c>
      <c r="BJ120" s="281">
        <v>0</v>
      </c>
      <c r="BK120" s="281">
        <v>0</v>
      </c>
      <c r="BL120" s="281">
        <v>0</v>
      </c>
      <c r="BM120" s="281">
        <v>0</v>
      </c>
      <c r="BN120" s="281">
        <v>0</v>
      </c>
      <c r="BO120" s="281">
        <v>0</v>
      </c>
      <c r="BP120" s="281">
        <v>0</v>
      </c>
      <c r="BQ120" s="281">
        <v>0</v>
      </c>
    </row>
    <row r="121" spans="2:69" ht="10.5" hidden="1" customHeight="1" outlineLevel="1">
      <c r="B121" s="68"/>
      <c r="C121" s="68"/>
      <c r="D121" s="68">
        <v>26</v>
      </c>
      <c r="E121" s="68"/>
      <c r="F121" s="68"/>
      <c r="G121" s="68"/>
      <c r="H121" s="68"/>
      <c r="J121" s="281">
        <v>0</v>
      </c>
      <c r="K121" s="281">
        <v>0</v>
      </c>
      <c r="L121" s="281">
        <v>0</v>
      </c>
      <c r="M121" s="281">
        <v>0</v>
      </c>
      <c r="N121" s="281">
        <v>0</v>
      </c>
      <c r="O121" s="281">
        <v>0</v>
      </c>
      <c r="P121" s="281">
        <v>0</v>
      </c>
      <c r="Q121" s="281">
        <v>0</v>
      </c>
      <c r="R121" s="281">
        <v>0</v>
      </c>
      <c r="S121" s="281">
        <v>0</v>
      </c>
      <c r="T121" s="281">
        <v>0</v>
      </c>
      <c r="U121" s="281">
        <v>0</v>
      </c>
      <c r="V121" s="281">
        <v>0</v>
      </c>
      <c r="W121" s="281">
        <v>0</v>
      </c>
      <c r="X121" s="281">
        <v>0</v>
      </c>
      <c r="Y121" s="281">
        <v>0</v>
      </c>
      <c r="Z121" s="281">
        <v>0</v>
      </c>
      <c r="AA121" s="281">
        <v>0</v>
      </c>
      <c r="AB121" s="281">
        <v>0</v>
      </c>
      <c r="AC121" s="281">
        <v>0</v>
      </c>
      <c r="AD121" s="281">
        <v>0</v>
      </c>
      <c r="AE121" s="281">
        <v>0</v>
      </c>
      <c r="AF121" s="281">
        <v>0</v>
      </c>
      <c r="AG121" s="281">
        <v>0</v>
      </c>
      <c r="AH121" s="281">
        <v>0</v>
      </c>
      <c r="AI121" s="281">
        <v>0</v>
      </c>
      <c r="AJ121" s="281">
        <v>763.88888888888891</v>
      </c>
      <c r="AK121" s="281">
        <v>0</v>
      </c>
      <c r="AL121" s="281">
        <v>0</v>
      </c>
      <c r="AM121" s="281">
        <v>0</v>
      </c>
      <c r="AN121" s="281">
        <v>0</v>
      </c>
      <c r="AO121" s="281">
        <v>0</v>
      </c>
      <c r="AP121" s="281">
        <v>0</v>
      </c>
      <c r="AQ121" s="281">
        <v>0</v>
      </c>
      <c r="AR121" s="281">
        <v>0</v>
      </c>
      <c r="AS121" s="281">
        <v>0</v>
      </c>
      <c r="AT121" s="281">
        <v>0</v>
      </c>
      <c r="AU121" s="281">
        <v>0</v>
      </c>
      <c r="AV121" s="281">
        <v>0</v>
      </c>
      <c r="AW121" s="281">
        <v>0</v>
      </c>
      <c r="AX121" s="281">
        <v>0</v>
      </c>
      <c r="AY121" s="281">
        <v>0</v>
      </c>
      <c r="AZ121" s="281">
        <v>0</v>
      </c>
      <c r="BA121" s="281">
        <v>0</v>
      </c>
      <c r="BB121" s="281">
        <v>0</v>
      </c>
      <c r="BC121" s="281">
        <v>0</v>
      </c>
      <c r="BD121" s="281">
        <v>0</v>
      </c>
      <c r="BE121" s="281">
        <v>0</v>
      </c>
      <c r="BF121" s="281">
        <v>0</v>
      </c>
      <c r="BG121" s="281">
        <v>0</v>
      </c>
      <c r="BH121" s="281">
        <v>0</v>
      </c>
      <c r="BI121" s="281">
        <v>0</v>
      </c>
      <c r="BJ121" s="281">
        <v>0</v>
      </c>
      <c r="BK121" s="281">
        <v>0</v>
      </c>
      <c r="BL121" s="281">
        <v>0</v>
      </c>
      <c r="BM121" s="281">
        <v>0</v>
      </c>
      <c r="BN121" s="281">
        <v>0</v>
      </c>
      <c r="BO121" s="281">
        <v>0</v>
      </c>
      <c r="BP121" s="281">
        <v>0</v>
      </c>
      <c r="BQ121" s="281">
        <v>0</v>
      </c>
    </row>
    <row r="122" spans="2:69" ht="10.5" hidden="1" customHeight="1" outlineLevel="1">
      <c r="B122" s="68"/>
      <c r="C122" s="68"/>
      <c r="D122" s="68">
        <v>27</v>
      </c>
      <c r="E122" s="68"/>
      <c r="F122" s="68"/>
      <c r="G122" s="68"/>
      <c r="H122" s="68"/>
      <c r="J122" s="281">
        <v>0</v>
      </c>
      <c r="K122" s="281">
        <v>0</v>
      </c>
      <c r="L122" s="281">
        <v>0</v>
      </c>
      <c r="M122" s="281">
        <v>0</v>
      </c>
      <c r="N122" s="281">
        <v>0</v>
      </c>
      <c r="O122" s="281">
        <v>0</v>
      </c>
      <c r="P122" s="281">
        <v>0</v>
      </c>
      <c r="Q122" s="281">
        <v>0</v>
      </c>
      <c r="R122" s="281">
        <v>0</v>
      </c>
      <c r="S122" s="281">
        <v>0</v>
      </c>
      <c r="T122" s="281">
        <v>0</v>
      </c>
      <c r="U122" s="281">
        <v>0</v>
      </c>
      <c r="V122" s="281">
        <v>0</v>
      </c>
      <c r="W122" s="281">
        <v>0</v>
      </c>
      <c r="X122" s="281">
        <v>0</v>
      </c>
      <c r="Y122" s="281">
        <v>0</v>
      </c>
      <c r="Z122" s="281">
        <v>0</v>
      </c>
      <c r="AA122" s="281">
        <v>0</v>
      </c>
      <c r="AB122" s="281">
        <v>0</v>
      </c>
      <c r="AC122" s="281">
        <v>0</v>
      </c>
      <c r="AD122" s="281">
        <v>0</v>
      </c>
      <c r="AE122" s="281">
        <v>0</v>
      </c>
      <c r="AF122" s="281">
        <v>0</v>
      </c>
      <c r="AG122" s="281">
        <v>0</v>
      </c>
      <c r="AH122" s="281">
        <v>0</v>
      </c>
      <c r="AI122" s="281">
        <v>0</v>
      </c>
      <c r="AJ122" s="281">
        <v>0</v>
      </c>
      <c r="AK122" s="281">
        <v>694.44444444444446</v>
      </c>
      <c r="AL122" s="281">
        <v>0</v>
      </c>
      <c r="AM122" s="281">
        <v>0</v>
      </c>
      <c r="AN122" s="281">
        <v>0</v>
      </c>
      <c r="AO122" s="281">
        <v>0</v>
      </c>
      <c r="AP122" s="281">
        <v>0</v>
      </c>
      <c r="AQ122" s="281">
        <v>0</v>
      </c>
      <c r="AR122" s="281">
        <v>0</v>
      </c>
      <c r="AS122" s="281">
        <v>0</v>
      </c>
      <c r="AT122" s="281">
        <v>0</v>
      </c>
      <c r="AU122" s="281">
        <v>0</v>
      </c>
      <c r="AV122" s="281">
        <v>0</v>
      </c>
      <c r="AW122" s="281">
        <v>0</v>
      </c>
      <c r="AX122" s="281">
        <v>0</v>
      </c>
      <c r="AY122" s="281">
        <v>0</v>
      </c>
      <c r="AZ122" s="281">
        <v>0</v>
      </c>
      <c r="BA122" s="281">
        <v>0</v>
      </c>
      <c r="BB122" s="281">
        <v>0</v>
      </c>
      <c r="BC122" s="281">
        <v>0</v>
      </c>
      <c r="BD122" s="281">
        <v>0</v>
      </c>
      <c r="BE122" s="281">
        <v>0</v>
      </c>
      <c r="BF122" s="281">
        <v>0</v>
      </c>
      <c r="BG122" s="281">
        <v>0</v>
      </c>
      <c r="BH122" s="281">
        <v>0</v>
      </c>
      <c r="BI122" s="281">
        <v>0</v>
      </c>
      <c r="BJ122" s="281">
        <v>0</v>
      </c>
      <c r="BK122" s="281">
        <v>0</v>
      </c>
      <c r="BL122" s="281">
        <v>0</v>
      </c>
      <c r="BM122" s="281">
        <v>0</v>
      </c>
      <c r="BN122" s="281">
        <v>0</v>
      </c>
      <c r="BO122" s="281">
        <v>0</v>
      </c>
      <c r="BP122" s="281">
        <v>0</v>
      </c>
      <c r="BQ122" s="281">
        <v>0</v>
      </c>
    </row>
    <row r="123" spans="2:69" ht="10.5" hidden="1" customHeight="1" outlineLevel="1">
      <c r="B123" s="68"/>
      <c r="C123" s="68"/>
      <c r="D123" s="68">
        <v>28</v>
      </c>
      <c r="E123" s="68"/>
      <c r="F123" s="68"/>
      <c r="G123" s="68"/>
      <c r="H123" s="68"/>
      <c r="J123" s="281">
        <v>0</v>
      </c>
      <c r="K123" s="281">
        <v>0</v>
      </c>
      <c r="L123" s="281">
        <v>0</v>
      </c>
      <c r="M123" s="281">
        <v>0</v>
      </c>
      <c r="N123" s="281">
        <v>0</v>
      </c>
      <c r="O123" s="281">
        <v>0</v>
      </c>
      <c r="P123" s="281">
        <v>0</v>
      </c>
      <c r="Q123" s="281">
        <v>0</v>
      </c>
      <c r="R123" s="281">
        <v>0</v>
      </c>
      <c r="S123" s="281">
        <v>0</v>
      </c>
      <c r="T123" s="281">
        <v>0</v>
      </c>
      <c r="U123" s="281">
        <v>0</v>
      </c>
      <c r="V123" s="281">
        <v>0</v>
      </c>
      <c r="W123" s="281">
        <v>0</v>
      </c>
      <c r="X123" s="281">
        <v>0</v>
      </c>
      <c r="Y123" s="281">
        <v>0</v>
      </c>
      <c r="Z123" s="281">
        <v>0</v>
      </c>
      <c r="AA123" s="281">
        <v>0</v>
      </c>
      <c r="AB123" s="281">
        <v>0</v>
      </c>
      <c r="AC123" s="281">
        <v>0</v>
      </c>
      <c r="AD123" s="281">
        <v>0</v>
      </c>
      <c r="AE123" s="281">
        <v>0</v>
      </c>
      <c r="AF123" s="281">
        <v>0</v>
      </c>
      <c r="AG123" s="281">
        <v>0</v>
      </c>
      <c r="AH123" s="281">
        <v>0</v>
      </c>
      <c r="AI123" s="281">
        <v>0</v>
      </c>
      <c r="AJ123" s="281">
        <v>0</v>
      </c>
      <c r="AK123" s="281">
        <v>0</v>
      </c>
      <c r="AL123" s="281">
        <v>625</v>
      </c>
      <c r="AM123" s="281">
        <v>0</v>
      </c>
      <c r="AN123" s="281">
        <v>0</v>
      </c>
      <c r="AO123" s="281">
        <v>0</v>
      </c>
      <c r="AP123" s="281">
        <v>0</v>
      </c>
      <c r="AQ123" s="281">
        <v>0</v>
      </c>
      <c r="AR123" s="281">
        <v>0</v>
      </c>
      <c r="AS123" s="281">
        <v>0</v>
      </c>
      <c r="AT123" s="281">
        <v>0</v>
      </c>
      <c r="AU123" s="281">
        <v>0</v>
      </c>
      <c r="AV123" s="281">
        <v>0</v>
      </c>
      <c r="AW123" s="281">
        <v>0</v>
      </c>
      <c r="AX123" s="281">
        <v>0</v>
      </c>
      <c r="AY123" s="281">
        <v>0</v>
      </c>
      <c r="AZ123" s="281">
        <v>0</v>
      </c>
      <c r="BA123" s="281">
        <v>0</v>
      </c>
      <c r="BB123" s="281">
        <v>0</v>
      </c>
      <c r="BC123" s="281">
        <v>0</v>
      </c>
      <c r="BD123" s="281">
        <v>0</v>
      </c>
      <c r="BE123" s="281">
        <v>0</v>
      </c>
      <c r="BF123" s="281">
        <v>0</v>
      </c>
      <c r="BG123" s="281">
        <v>0</v>
      </c>
      <c r="BH123" s="281">
        <v>0</v>
      </c>
      <c r="BI123" s="281">
        <v>0</v>
      </c>
      <c r="BJ123" s="281">
        <v>0</v>
      </c>
      <c r="BK123" s="281">
        <v>0</v>
      </c>
      <c r="BL123" s="281">
        <v>0</v>
      </c>
      <c r="BM123" s="281">
        <v>0</v>
      </c>
      <c r="BN123" s="281">
        <v>0</v>
      </c>
      <c r="BO123" s="281">
        <v>0</v>
      </c>
      <c r="BP123" s="281">
        <v>0</v>
      </c>
      <c r="BQ123" s="281">
        <v>0</v>
      </c>
    </row>
    <row r="124" spans="2:69" ht="10.5" hidden="1" customHeight="1" outlineLevel="1">
      <c r="B124" s="68"/>
      <c r="C124" s="68"/>
      <c r="D124" s="68">
        <v>29</v>
      </c>
      <c r="E124" s="68"/>
      <c r="F124" s="68"/>
      <c r="G124" s="68"/>
      <c r="H124" s="68"/>
      <c r="J124" s="281">
        <v>0</v>
      </c>
      <c r="K124" s="281">
        <v>0</v>
      </c>
      <c r="L124" s="281">
        <v>0</v>
      </c>
      <c r="M124" s="281">
        <v>0</v>
      </c>
      <c r="N124" s="281">
        <v>0</v>
      </c>
      <c r="O124" s="281">
        <v>0</v>
      </c>
      <c r="P124" s="281">
        <v>0</v>
      </c>
      <c r="Q124" s="281">
        <v>0</v>
      </c>
      <c r="R124" s="281">
        <v>0</v>
      </c>
      <c r="S124" s="281">
        <v>0</v>
      </c>
      <c r="T124" s="281">
        <v>0</v>
      </c>
      <c r="U124" s="281">
        <v>0</v>
      </c>
      <c r="V124" s="281">
        <v>0</v>
      </c>
      <c r="W124" s="281">
        <v>0</v>
      </c>
      <c r="X124" s="281">
        <v>0</v>
      </c>
      <c r="Y124" s="281">
        <v>0</v>
      </c>
      <c r="Z124" s="281">
        <v>0</v>
      </c>
      <c r="AA124" s="281">
        <v>0</v>
      </c>
      <c r="AB124" s="281">
        <v>0</v>
      </c>
      <c r="AC124" s="281">
        <v>0</v>
      </c>
      <c r="AD124" s="281">
        <v>0</v>
      </c>
      <c r="AE124" s="281">
        <v>0</v>
      </c>
      <c r="AF124" s="281">
        <v>0</v>
      </c>
      <c r="AG124" s="281">
        <v>0</v>
      </c>
      <c r="AH124" s="281">
        <v>0</v>
      </c>
      <c r="AI124" s="281">
        <v>0</v>
      </c>
      <c r="AJ124" s="281">
        <v>0</v>
      </c>
      <c r="AK124" s="281">
        <v>0</v>
      </c>
      <c r="AL124" s="281">
        <v>0</v>
      </c>
      <c r="AM124" s="281">
        <v>555.55555555555554</v>
      </c>
      <c r="AN124" s="281">
        <v>0</v>
      </c>
      <c r="AO124" s="281">
        <v>0</v>
      </c>
      <c r="AP124" s="281">
        <v>0</v>
      </c>
      <c r="AQ124" s="281">
        <v>0</v>
      </c>
      <c r="AR124" s="281">
        <v>0</v>
      </c>
      <c r="AS124" s="281">
        <v>0</v>
      </c>
      <c r="AT124" s="281">
        <v>0</v>
      </c>
      <c r="AU124" s="281">
        <v>0</v>
      </c>
      <c r="AV124" s="281">
        <v>0</v>
      </c>
      <c r="AW124" s="281">
        <v>0</v>
      </c>
      <c r="AX124" s="281">
        <v>0</v>
      </c>
      <c r="AY124" s="281">
        <v>0</v>
      </c>
      <c r="AZ124" s="281">
        <v>0</v>
      </c>
      <c r="BA124" s="281">
        <v>0</v>
      </c>
      <c r="BB124" s="281">
        <v>0</v>
      </c>
      <c r="BC124" s="281">
        <v>0</v>
      </c>
      <c r="BD124" s="281">
        <v>0</v>
      </c>
      <c r="BE124" s="281">
        <v>0</v>
      </c>
      <c r="BF124" s="281">
        <v>0</v>
      </c>
      <c r="BG124" s="281">
        <v>0</v>
      </c>
      <c r="BH124" s="281">
        <v>0</v>
      </c>
      <c r="BI124" s="281">
        <v>0</v>
      </c>
      <c r="BJ124" s="281">
        <v>0</v>
      </c>
      <c r="BK124" s="281">
        <v>0</v>
      </c>
      <c r="BL124" s="281">
        <v>0</v>
      </c>
      <c r="BM124" s="281">
        <v>0</v>
      </c>
      <c r="BN124" s="281">
        <v>0</v>
      </c>
      <c r="BO124" s="281">
        <v>0</v>
      </c>
      <c r="BP124" s="281">
        <v>0</v>
      </c>
      <c r="BQ124" s="281">
        <v>0</v>
      </c>
    </row>
    <row r="125" spans="2:69" ht="10.5" hidden="1" customHeight="1" outlineLevel="1">
      <c r="B125" s="68"/>
      <c r="C125" s="68"/>
      <c r="D125" s="68">
        <v>30</v>
      </c>
      <c r="E125" s="68"/>
      <c r="F125" s="68"/>
      <c r="G125" s="68"/>
      <c r="H125" s="68"/>
      <c r="J125" s="281">
        <v>0</v>
      </c>
      <c r="K125" s="281">
        <v>0</v>
      </c>
      <c r="L125" s="281">
        <v>0</v>
      </c>
      <c r="M125" s="281">
        <v>0</v>
      </c>
      <c r="N125" s="281">
        <v>0</v>
      </c>
      <c r="O125" s="281">
        <v>0</v>
      </c>
      <c r="P125" s="281">
        <v>0</v>
      </c>
      <c r="Q125" s="281">
        <v>0</v>
      </c>
      <c r="R125" s="281">
        <v>0</v>
      </c>
      <c r="S125" s="281">
        <v>0</v>
      </c>
      <c r="T125" s="281">
        <v>0</v>
      </c>
      <c r="U125" s="281">
        <v>0</v>
      </c>
      <c r="V125" s="281">
        <v>0</v>
      </c>
      <c r="W125" s="281">
        <v>0</v>
      </c>
      <c r="X125" s="281">
        <v>0</v>
      </c>
      <c r="Y125" s="281">
        <v>0</v>
      </c>
      <c r="Z125" s="281">
        <v>0</v>
      </c>
      <c r="AA125" s="281">
        <v>0</v>
      </c>
      <c r="AB125" s="281">
        <v>0</v>
      </c>
      <c r="AC125" s="281">
        <v>0</v>
      </c>
      <c r="AD125" s="281">
        <v>0</v>
      </c>
      <c r="AE125" s="281">
        <v>0</v>
      </c>
      <c r="AF125" s="281">
        <v>0</v>
      </c>
      <c r="AG125" s="281">
        <v>0</v>
      </c>
      <c r="AH125" s="281">
        <v>0</v>
      </c>
      <c r="AI125" s="281">
        <v>0</v>
      </c>
      <c r="AJ125" s="281">
        <v>0</v>
      </c>
      <c r="AK125" s="281">
        <v>0</v>
      </c>
      <c r="AL125" s="281">
        <v>0</v>
      </c>
      <c r="AM125" s="281">
        <v>0</v>
      </c>
      <c r="AN125" s="281">
        <v>486.11111111111109</v>
      </c>
      <c r="AO125" s="281">
        <v>0</v>
      </c>
      <c r="AP125" s="281">
        <v>0</v>
      </c>
      <c r="AQ125" s="281">
        <v>0</v>
      </c>
      <c r="AR125" s="281">
        <v>0</v>
      </c>
      <c r="AS125" s="281">
        <v>0</v>
      </c>
      <c r="AT125" s="281">
        <v>0</v>
      </c>
      <c r="AU125" s="281">
        <v>0</v>
      </c>
      <c r="AV125" s="281">
        <v>0</v>
      </c>
      <c r="AW125" s="281">
        <v>0</v>
      </c>
      <c r="AX125" s="281">
        <v>0</v>
      </c>
      <c r="AY125" s="281">
        <v>0</v>
      </c>
      <c r="AZ125" s="281">
        <v>0</v>
      </c>
      <c r="BA125" s="281">
        <v>0</v>
      </c>
      <c r="BB125" s="281">
        <v>0</v>
      </c>
      <c r="BC125" s="281">
        <v>0</v>
      </c>
      <c r="BD125" s="281">
        <v>0</v>
      </c>
      <c r="BE125" s="281">
        <v>0</v>
      </c>
      <c r="BF125" s="281">
        <v>0</v>
      </c>
      <c r="BG125" s="281">
        <v>0</v>
      </c>
      <c r="BH125" s="281">
        <v>0</v>
      </c>
      <c r="BI125" s="281">
        <v>0</v>
      </c>
      <c r="BJ125" s="281">
        <v>0</v>
      </c>
      <c r="BK125" s="281">
        <v>0</v>
      </c>
      <c r="BL125" s="281">
        <v>0</v>
      </c>
      <c r="BM125" s="281">
        <v>0</v>
      </c>
      <c r="BN125" s="281">
        <v>0</v>
      </c>
      <c r="BO125" s="281">
        <v>0</v>
      </c>
      <c r="BP125" s="281">
        <v>0</v>
      </c>
      <c r="BQ125" s="281">
        <v>0</v>
      </c>
    </row>
    <row r="126" spans="2:69" ht="10.5" hidden="1" customHeight="1" outlineLevel="1">
      <c r="B126" s="68"/>
      <c r="C126" s="68"/>
      <c r="D126" s="68">
        <v>31</v>
      </c>
      <c r="E126" s="68"/>
      <c r="F126" s="68"/>
      <c r="G126" s="68"/>
      <c r="H126" s="68"/>
      <c r="J126" s="281">
        <v>0</v>
      </c>
      <c r="K126" s="281">
        <v>0</v>
      </c>
      <c r="L126" s="281">
        <v>0</v>
      </c>
      <c r="M126" s="281">
        <v>0</v>
      </c>
      <c r="N126" s="281">
        <v>0</v>
      </c>
      <c r="O126" s="281">
        <v>0</v>
      </c>
      <c r="P126" s="281">
        <v>0</v>
      </c>
      <c r="Q126" s="281">
        <v>0</v>
      </c>
      <c r="R126" s="281">
        <v>0</v>
      </c>
      <c r="S126" s="281">
        <v>0</v>
      </c>
      <c r="T126" s="281">
        <v>0</v>
      </c>
      <c r="U126" s="281">
        <v>0</v>
      </c>
      <c r="V126" s="281">
        <v>0</v>
      </c>
      <c r="W126" s="281">
        <v>0</v>
      </c>
      <c r="X126" s="281">
        <v>0</v>
      </c>
      <c r="Y126" s="281">
        <v>0</v>
      </c>
      <c r="Z126" s="281">
        <v>0</v>
      </c>
      <c r="AA126" s="281">
        <v>0</v>
      </c>
      <c r="AB126" s="281">
        <v>0</v>
      </c>
      <c r="AC126" s="281">
        <v>0</v>
      </c>
      <c r="AD126" s="281">
        <v>0</v>
      </c>
      <c r="AE126" s="281">
        <v>0</v>
      </c>
      <c r="AF126" s="281">
        <v>0</v>
      </c>
      <c r="AG126" s="281">
        <v>0</v>
      </c>
      <c r="AH126" s="281">
        <v>0</v>
      </c>
      <c r="AI126" s="281">
        <v>0</v>
      </c>
      <c r="AJ126" s="281">
        <v>0</v>
      </c>
      <c r="AK126" s="281">
        <v>0</v>
      </c>
      <c r="AL126" s="281">
        <v>0</v>
      </c>
      <c r="AM126" s="281">
        <v>0</v>
      </c>
      <c r="AN126" s="281">
        <v>0</v>
      </c>
      <c r="AO126" s="281">
        <v>416.66666666666669</v>
      </c>
      <c r="AP126" s="281">
        <v>0</v>
      </c>
      <c r="AQ126" s="281">
        <v>0</v>
      </c>
      <c r="AR126" s="281">
        <v>0</v>
      </c>
      <c r="AS126" s="281">
        <v>0</v>
      </c>
      <c r="AT126" s="281">
        <v>0</v>
      </c>
      <c r="AU126" s="281">
        <v>0</v>
      </c>
      <c r="AV126" s="281">
        <v>0</v>
      </c>
      <c r="AW126" s="281">
        <v>0</v>
      </c>
      <c r="AX126" s="281">
        <v>0</v>
      </c>
      <c r="AY126" s="281">
        <v>0</v>
      </c>
      <c r="AZ126" s="281">
        <v>0</v>
      </c>
      <c r="BA126" s="281">
        <v>0</v>
      </c>
      <c r="BB126" s="281">
        <v>0</v>
      </c>
      <c r="BC126" s="281">
        <v>0</v>
      </c>
      <c r="BD126" s="281">
        <v>0</v>
      </c>
      <c r="BE126" s="281">
        <v>0</v>
      </c>
      <c r="BF126" s="281">
        <v>0</v>
      </c>
      <c r="BG126" s="281">
        <v>0</v>
      </c>
      <c r="BH126" s="281">
        <v>0</v>
      </c>
      <c r="BI126" s="281">
        <v>0</v>
      </c>
      <c r="BJ126" s="281">
        <v>0</v>
      </c>
      <c r="BK126" s="281">
        <v>0</v>
      </c>
      <c r="BL126" s="281">
        <v>0</v>
      </c>
      <c r="BM126" s="281">
        <v>0</v>
      </c>
      <c r="BN126" s="281">
        <v>0</v>
      </c>
      <c r="BO126" s="281">
        <v>0</v>
      </c>
      <c r="BP126" s="281">
        <v>0</v>
      </c>
      <c r="BQ126" s="281">
        <v>0</v>
      </c>
    </row>
    <row r="127" spans="2:69" ht="10.5" hidden="1" customHeight="1" outlineLevel="1">
      <c r="B127" s="68"/>
      <c r="C127" s="68"/>
      <c r="D127" s="68">
        <v>32</v>
      </c>
      <c r="E127" s="68"/>
      <c r="F127" s="68"/>
      <c r="G127" s="68"/>
      <c r="H127" s="68"/>
      <c r="J127" s="281">
        <v>0</v>
      </c>
      <c r="K127" s="281">
        <v>0</v>
      </c>
      <c r="L127" s="281">
        <v>0</v>
      </c>
      <c r="M127" s="281">
        <v>0</v>
      </c>
      <c r="N127" s="281">
        <v>0</v>
      </c>
      <c r="O127" s="281">
        <v>0</v>
      </c>
      <c r="P127" s="281">
        <v>0</v>
      </c>
      <c r="Q127" s="281">
        <v>0</v>
      </c>
      <c r="R127" s="281">
        <v>0</v>
      </c>
      <c r="S127" s="281">
        <v>0</v>
      </c>
      <c r="T127" s="281">
        <v>0</v>
      </c>
      <c r="U127" s="281">
        <v>0</v>
      </c>
      <c r="V127" s="281">
        <v>0</v>
      </c>
      <c r="W127" s="281">
        <v>0</v>
      </c>
      <c r="X127" s="281">
        <v>0</v>
      </c>
      <c r="Y127" s="281">
        <v>0</v>
      </c>
      <c r="Z127" s="281">
        <v>0</v>
      </c>
      <c r="AA127" s="281">
        <v>0</v>
      </c>
      <c r="AB127" s="281">
        <v>0</v>
      </c>
      <c r="AC127" s="281">
        <v>0</v>
      </c>
      <c r="AD127" s="281">
        <v>0</v>
      </c>
      <c r="AE127" s="281">
        <v>0</v>
      </c>
      <c r="AF127" s="281">
        <v>0</v>
      </c>
      <c r="AG127" s="281">
        <v>0</v>
      </c>
      <c r="AH127" s="281">
        <v>0</v>
      </c>
      <c r="AI127" s="281">
        <v>0</v>
      </c>
      <c r="AJ127" s="281">
        <v>0</v>
      </c>
      <c r="AK127" s="281">
        <v>0</v>
      </c>
      <c r="AL127" s="281">
        <v>0</v>
      </c>
      <c r="AM127" s="281">
        <v>0</v>
      </c>
      <c r="AN127" s="281">
        <v>0</v>
      </c>
      <c r="AO127" s="281">
        <v>0</v>
      </c>
      <c r="AP127" s="281">
        <v>347.22222222222223</v>
      </c>
      <c r="AQ127" s="281">
        <v>0</v>
      </c>
      <c r="AR127" s="281">
        <v>0</v>
      </c>
      <c r="AS127" s="281">
        <v>0</v>
      </c>
      <c r="AT127" s="281">
        <v>0</v>
      </c>
      <c r="AU127" s="281">
        <v>0</v>
      </c>
      <c r="AV127" s="281">
        <v>0</v>
      </c>
      <c r="AW127" s="281">
        <v>0</v>
      </c>
      <c r="AX127" s="281">
        <v>0</v>
      </c>
      <c r="AY127" s="281">
        <v>0</v>
      </c>
      <c r="AZ127" s="281">
        <v>0</v>
      </c>
      <c r="BA127" s="281">
        <v>0</v>
      </c>
      <c r="BB127" s="281">
        <v>0</v>
      </c>
      <c r="BC127" s="281">
        <v>0</v>
      </c>
      <c r="BD127" s="281">
        <v>0</v>
      </c>
      <c r="BE127" s="281">
        <v>0</v>
      </c>
      <c r="BF127" s="281">
        <v>0</v>
      </c>
      <c r="BG127" s="281">
        <v>0</v>
      </c>
      <c r="BH127" s="281">
        <v>0</v>
      </c>
      <c r="BI127" s="281">
        <v>0</v>
      </c>
      <c r="BJ127" s="281">
        <v>0</v>
      </c>
      <c r="BK127" s="281">
        <v>0</v>
      </c>
      <c r="BL127" s="281">
        <v>0</v>
      </c>
      <c r="BM127" s="281">
        <v>0</v>
      </c>
      <c r="BN127" s="281">
        <v>0</v>
      </c>
      <c r="BO127" s="281">
        <v>0</v>
      </c>
      <c r="BP127" s="281">
        <v>0</v>
      </c>
      <c r="BQ127" s="281">
        <v>0</v>
      </c>
    </row>
    <row r="128" spans="2:69" ht="10.5" hidden="1" customHeight="1" outlineLevel="1">
      <c r="B128" s="68"/>
      <c r="C128" s="68"/>
      <c r="D128" s="68">
        <v>33</v>
      </c>
      <c r="E128" s="68"/>
      <c r="F128" s="68"/>
      <c r="G128" s="68"/>
      <c r="H128" s="68"/>
      <c r="J128" s="281">
        <v>0</v>
      </c>
      <c r="K128" s="281">
        <v>0</v>
      </c>
      <c r="L128" s="281">
        <v>0</v>
      </c>
      <c r="M128" s="281">
        <v>0</v>
      </c>
      <c r="N128" s="281">
        <v>0</v>
      </c>
      <c r="O128" s="281">
        <v>0</v>
      </c>
      <c r="P128" s="281">
        <v>0</v>
      </c>
      <c r="Q128" s="281">
        <v>0</v>
      </c>
      <c r="R128" s="281">
        <v>0</v>
      </c>
      <c r="S128" s="281">
        <v>0</v>
      </c>
      <c r="T128" s="281">
        <v>0</v>
      </c>
      <c r="U128" s="281">
        <v>0</v>
      </c>
      <c r="V128" s="281">
        <v>0</v>
      </c>
      <c r="W128" s="281">
        <v>0</v>
      </c>
      <c r="X128" s="281">
        <v>0</v>
      </c>
      <c r="Y128" s="281">
        <v>0</v>
      </c>
      <c r="Z128" s="281">
        <v>0</v>
      </c>
      <c r="AA128" s="281">
        <v>0</v>
      </c>
      <c r="AB128" s="281">
        <v>0</v>
      </c>
      <c r="AC128" s="281">
        <v>0</v>
      </c>
      <c r="AD128" s="281">
        <v>0</v>
      </c>
      <c r="AE128" s="281">
        <v>0</v>
      </c>
      <c r="AF128" s="281">
        <v>0</v>
      </c>
      <c r="AG128" s="281">
        <v>0</v>
      </c>
      <c r="AH128" s="281">
        <v>0</v>
      </c>
      <c r="AI128" s="281">
        <v>0</v>
      </c>
      <c r="AJ128" s="281">
        <v>0</v>
      </c>
      <c r="AK128" s="281">
        <v>0</v>
      </c>
      <c r="AL128" s="281">
        <v>0</v>
      </c>
      <c r="AM128" s="281">
        <v>0</v>
      </c>
      <c r="AN128" s="281">
        <v>0</v>
      </c>
      <c r="AO128" s="281">
        <v>0</v>
      </c>
      <c r="AP128" s="281">
        <v>0</v>
      </c>
      <c r="AQ128" s="281">
        <v>277.77777777777777</v>
      </c>
      <c r="AR128" s="281">
        <v>0</v>
      </c>
      <c r="AS128" s="281">
        <v>0</v>
      </c>
      <c r="AT128" s="281">
        <v>0</v>
      </c>
      <c r="AU128" s="281">
        <v>0</v>
      </c>
      <c r="AV128" s="281">
        <v>0</v>
      </c>
      <c r="AW128" s="281">
        <v>0</v>
      </c>
      <c r="AX128" s="281">
        <v>0</v>
      </c>
      <c r="AY128" s="281">
        <v>0</v>
      </c>
      <c r="AZ128" s="281">
        <v>0</v>
      </c>
      <c r="BA128" s="281">
        <v>0</v>
      </c>
      <c r="BB128" s="281">
        <v>0</v>
      </c>
      <c r="BC128" s="281">
        <v>0</v>
      </c>
      <c r="BD128" s="281">
        <v>0</v>
      </c>
      <c r="BE128" s="281">
        <v>0</v>
      </c>
      <c r="BF128" s="281">
        <v>0</v>
      </c>
      <c r="BG128" s="281">
        <v>0</v>
      </c>
      <c r="BH128" s="281">
        <v>0</v>
      </c>
      <c r="BI128" s="281">
        <v>0</v>
      </c>
      <c r="BJ128" s="281">
        <v>0</v>
      </c>
      <c r="BK128" s="281">
        <v>0</v>
      </c>
      <c r="BL128" s="281">
        <v>0</v>
      </c>
      <c r="BM128" s="281">
        <v>0</v>
      </c>
      <c r="BN128" s="281">
        <v>0</v>
      </c>
      <c r="BO128" s="281">
        <v>0</v>
      </c>
      <c r="BP128" s="281">
        <v>0</v>
      </c>
      <c r="BQ128" s="281">
        <v>0</v>
      </c>
    </row>
    <row r="129" spans="2:69" ht="10.5" hidden="1" customHeight="1" outlineLevel="1">
      <c r="B129" s="68"/>
      <c r="C129" s="68"/>
      <c r="D129" s="68">
        <v>34</v>
      </c>
      <c r="E129" s="68"/>
      <c r="F129" s="68"/>
      <c r="G129" s="68"/>
      <c r="H129" s="68"/>
      <c r="J129" s="281">
        <v>0</v>
      </c>
      <c r="K129" s="281">
        <v>0</v>
      </c>
      <c r="L129" s="281">
        <v>0</v>
      </c>
      <c r="M129" s="281">
        <v>0</v>
      </c>
      <c r="N129" s="281">
        <v>0</v>
      </c>
      <c r="O129" s="281">
        <v>0</v>
      </c>
      <c r="P129" s="281">
        <v>0</v>
      </c>
      <c r="Q129" s="281">
        <v>0</v>
      </c>
      <c r="R129" s="281">
        <v>0</v>
      </c>
      <c r="S129" s="281">
        <v>0</v>
      </c>
      <c r="T129" s="281">
        <v>0</v>
      </c>
      <c r="U129" s="281">
        <v>0</v>
      </c>
      <c r="V129" s="281">
        <v>0</v>
      </c>
      <c r="W129" s="281">
        <v>0</v>
      </c>
      <c r="X129" s="281">
        <v>0</v>
      </c>
      <c r="Y129" s="281">
        <v>0</v>
      </c>
      <c r="Z129" s="281">
        <v>0</v>
      </c>
      <c r="AA129" s="281">
        <v>0</v>
      </c>
      <c r="AB129" s="281">
        <v>0</v>
      </c>
      <c r="AC129" s="281">
        <v>0</v>
      </c>
      <c r="AD129" s="281">
        <v>0</v>
      </c>
      <c r="AE129" s="281">
        <v>0</v>
      </c>
      <c r="AF129" s="281">
        <v>0</v>
      </c>
      <c r="AG129" s="281">
        <v>0</v>
      </c>
      <c r="AH129" s="281">
        <v>0</v>
      </c>
      <c r="AI129" s="281">
        <v>0</v>
      </c>
      <c r="AJ129" s="281">
        <v>0</v>
      </c>
      <c r="AK129" s="281">
        <v>0</v>
      </c>
      <c r="AL129" s="281">
        <v>0</v>
      </c>
      <c r="AM129" s="281">
        <v>0</v>
      </c>
      <c r="AN129" s="281">
        <v>0</v>
      </c>
      <c r="AO129" s="281">
        <v>0</v>
      </c>
      <c r="AP129" s="281">
        <v>0</v>
      </c>
      <c r="AQ129" s="281">
        <v>0</v>
      </c>
      <c r="AR129" s="281">
        <v>208.33333333333334</v>
      </c>
      <c r="AS129" s="281">
        <v>0</v>
      </c>
      <c r="AT129" s="281">
        <v>0</v>
      </c>
      <c r="AU129" s="281">
        <v>0</v>
      </c>
      <c r="AV129" s="281">
        <v>0</v>
      </c>
      <c r="AW129" s="281">
        <v>0</v>
      </c>
      <c r="AX129" s="281">
        <v>0</v>
      </c>
      <c r="AY129" s="281">
        <v>0</v>
      </c>
      <c r="AZ129" s="281">
        <v>0</v>
      </c>
      <c r="BA129" s="281">
        <v>0</v>
      </c>
      <c r="BB129" s="281">
        <v>0</v>
      </c>
      <c r="BC129" s="281">
        <v>0</v>
      </c>
      <c r="BD129" s="281">
        <v>0</v>
      </c>
      <c r="BE129" s="281">
        <v>0</v>
      </c>
      <c r="BF129" s="281">
        <v>0</v>
      </c>
      <c r="BG129" s="281">
        <v>0</v>
      </c>
      <c r="BH129" s="281">
        <v>0</v>
      </c>
      <c r="BI129" s="281">
        <v>0</v>
      </c>
      <c r="BJ129" s="281">
        <v>0</v>
      </c>
      <c r="BK129" s="281">
        <v>0</v>
      </c>
      <c r="BL129" s="281">
        <v>0</v>
      </c>
      <c r="BM129" s="281">
        <v>0</v>
      </c>
      <c r="BN129" s="281">
        <v>0</v>
      </c>
      <c r="BO129" s="281">
        <v>0</v>
      </c>
      <c r="BP129" s="281">
        <v>0</v>
      </c>
      <c r="BQ129" s="281">
        <v>0</v>
      </c>
    </row>
    <row r="130" spans="2:69" ht="10.5" hidden="1" customHeight="1" outlineLevel="1">
      <c r="B130" s="68"/>
      <c r="C130" s="68"/>
      <c r="D130" s="68">
        <v>35</v>
      </c>
      <c r="E130" s="68"/>
      <c r="F130" s="68"/>
      <c r="G130" s="68"/>
      <c r="H130" s="68"/>
      <c r="J130" s="281">
        <v>0</v>
      </c>
      <c r="K130" s="281">
        <v>0</v>
      </c>
      <c r="L130" s="281">
        <v>0</v>
      </c>
      <c r="M130" s="281">
        <v>0</v>
      </c>
      <c r="N130" s="281">
        <v>0</v>
      </c>
      <c r="O130" s="281">
        <v>0</v>
      </c>
      <c r="P130" s="281">
        <v>0</v>
      </c>
      <c r="Q130" s="281">
        <v>0</v>
      </c>
      <c r="R130" s="281">
        <v>0</v>
      </c>
      <c r="S130" s="281">
        <v>0</v>
      </c>
      <c r="T130" s="281">
        <v>0</v>
      </c>
      <c r="U130" s="281">
        <v>0</v>
      </c>
      <c r="V130" s="281">
        <v>0</v>
      </c>
      <c r="W130" s="281">
        <v>0</v>
      </c>
      <c r="X130" s="281">
        <v>0</v>
      </c>
      <c r="Y130" s="281">
        <v>0</v>
      </c>
      <c r="Z130" s="281">
        <v>0</v>
      </c>
      <c r="AA130" s="281">
        <v>0</v>
      </c>
      <c r="AB130" s="281">
        <v>0</v>
      </c>
      <c r="AC130" s="281">
        <v>0</v>
      </c>
      <c r="AD130" s="281">
        <v>0</v>
      </c>
      <c r="AE130" s="281">
        <v>0</v>
      </c>
      <c r="AF130" s="281">
        <v>0</v>
      </c>
      <c r="AG130" s="281">
        <v>0</v>
      </c>
      <c r="AH130" s="281">
        <v>0</v>
      </c>
      <c r="AI130" s="281">
        <v>0</v>
      </c>
      <c r="AJ130" s="281">
        <v>0</v>
      </c>
      <c r="AK130" s="281">
        <v>0</v>
      </c>
      <c r="AL130" s="281">
        <v>0</v>
      </c>
      <c r="AM130" s="281">
        <v>0</v>
      </c>
      <c r="AN130" s="281">
        <v>0</v>
      </c>
      <c r="AO130" s="281">
        <v>0</v>
      </c>
      <c r="AP130" s="281">
        <v>0</v>
      </c>
      <c r="AQ130" s="281">
        <v>0</v>
      </c>
      <c r="AR130" s="281">
        <v>0</v>
      </c>
      <c r="AS130" s="281">
        <v>138.88888888888889</v>
      </c>
      <c r="AT130" s="281">
        <v>0</v>
      </c>
      <c r="AU130" s="281">
        <v>0</v>
      </c>
      <c r="AV130" s="281">
        <v>0</v>
      </c>
      <c r="AW130" s="281">
        <v>0</v>
      </c>
      <c r="AX130" s="281">
        <v>0</v>
      </c>
      <c r="AY130" s="281">
        <v>0</v>
      </c>
      <c r="AZ130" s="281">
        <v>0</v>
      </c>
      <c r="BA130" s="281">
        <v>0</v>
      </c>
      <c r="BB130" s="281">
        <v>0</v>
      </c>
      <c r="BC130" s="281">
        <v>0</v>
      </c>
      <c r="BD130" s="281">
        <v>0</v>
      </c>
      <c r="BE130" s="281">
        <v>0</v>
      </c>
      <c r="BF130" s="281">
        <v>0</v>
      </c>
      <c r="BG130" s="281">
        <v>0</v>
      </c>
      <c r="BH130" s="281">
        <v>0</v>
      </c>
      <c r="BI130" s="281">
        <v>0</v>
      </c>
      <c r="BJ130" s="281">
        <v>0</v>
      </c>
      <c r="BK130" s="281">
        <v>0</v>
      </c>
      <c r="BL130" s="281">
        <v>0</v>
      </c>
      <c r="BM130" s="281">
        <v>0</v>
      </c>
      <c r="BN130" s="281">
        <v>0</v>
      </c>
      <c r="BO130" s="281">
        <v>0</v>
      </c>
      <c r="BP130" s="281">
        <v>0</v>
      </c>
      <c r="BQ130" s="281">
        <v>0</v>
      </c>
    </row>
    <row r="131" spans="2:69" ht="10.5" hidden="1" customHeight="1" outlineLevel="1">
      <c r="B131" s="68"/>
      <c r="C131" s="68"/>
      <c r="D131" s="68">
        <v>36</v>
      </c>
      <c r="E131" s="68"/>
      <c r="F131" s="68"/>
      <c r="G131" s="68"/>
      <c r="H131" s="68"/>
      <c r="J131" s="281">
        <v>0</v>
      </c>
      <c r="K131" s="281">
        <v>0</v>
      </c>
      <c r="L131" s="281">
        <v>0</v>
      </c>
      <c r="M131" s="281">
        <v>0</v>
      </c>
      <c r="N131" s="281">
        <v>0</v>
      </c>
      <c r="O131" s="281">
        <v>0</v>
      </c>
      <c r="P131" s="281">
        <v>0</v>
      </c>
      <c r="Q131" s="281">
        <v>0</v>
      </c>
      <c r="R131" s="281">
        <v>0</v>
      </c>
      <c r="S131" s="281">
        <v>0</v>
      </c>
      <c r="T131" s="281">
        <v>0</v>
      </c>
      <c r="U131" s="281">
        <v>0</v>
      </c>
      <c r="V131" s="281">
        <v>0</v>
      </c>
      <c r="W131" s="281">
        <v>0</v>
      </c>
      <c r="X131" s="281">
        <v>0</v>
      </c>
      <c r="Y131" s="281">
        <v>0</v>
      </c>
      <c r="Z131" s="281">
        <v>0</v>
      </c>
      <c r="AA131" s="281">
        <v>0</v>
      </c>
      <c r="AB131" s="281">
        <v>0</v>
      </c>
      <c r="AC131" s="281">
        <v>0</v>
      </c>
      <c r="AD131" s="281">
        <v>0</v>
      </c>
      <c r="AE131" s="281">
        <v>0</v>
      </c>
      <c r="AF131" s="281">
        <v>0</v>
      </c>
      <c r="AG131" s="281">
        <v>0</v>
      </c>
      <c r="AH131" s="281">
        <v>0</v>
      </c>
      <c r="AI131" s="281">
        <v>0</v>
      </c>
      <c r="AJ131" s="281">
        <v>0</v>
      </c>
      <c r="AK131" s="281">
        <v>0</v>
      </c>
      <c r="AL131" s="281">
        <v>0</v>
      </c>
      <c r="AM131" s="281">
        <v>0</v>
      </c>
      <c r="AN131" s="281">
        <v>0</v>
      </c>
      <c r="AO131" s="281">
        <v>0</v>
      </c>
      <c r="AP131" s="281">
        <v>0</v>
      </c>
      <c r="AQ131" s="281">
        <v>0</v>
      </c>
      <c r="AR131" s="281">
        <v>0</v>
      </c>
      <c r="AS131" s="281">
        <v>0</v>
      </c>
      <c r="AT131" s="281">
        <v>69.444444444444443</v>
      </c>
      <c r="AU131" s="281">
        <v>0</v>
      </c>
      <c r="AV131" s="281">
        <v>0</v>
      </c>
      <c r="AW131" s="281">
        <v>0</v>
      </c>
      <c r="AX131" s="281">
        <v>0</v>
      </c>
      <c r="AY131" s="281">
        <v>0</v>
      </c>
      <c r="AZ131" s="281">
        <v>0</v>
      </c>
      <c r="BA131" s="281">
        <v>0</v>
      </c>
      <c r="BB131" s="281">
        <v>0</v>
      </c>
      <c r="BC131" s="281">
        <v>0</v>
      </c>
      <c r="BD131" s="281">
        <v>0</v>
      </c>
      <c r="BE131" s="281">
        <v>0</v>
      </c>
      <c r="BF131" s="281">
        <v>0</v>
      </c>
      <c r="BG131" s="281">
        <v>0</v>
      </c>
      <c r="BH131" s="281">
        <v>0</v>
      </c>
      <c r="BI131" s="281">
        <v>0</v>
      </c>
      <c r="BJ131" s="281">
        <v>0</v>
      </c>
      <c r="BK131" s="281">
        <v>0</v>
      </c>
      <c r="BL131" s="281">
        <v>0</v>
      </c>
      <c r="BM131" s="281">
        <v>0</v>
      </c>
      <c r="BN131" s="281">
        <v>0</v>
      </c>
      <c r="BO131" s="281">
        <v>0</v>
      </c>
      <c r="BP131" s="281">
        <v>0</v>
      </c>
      <c r="BQ131" s="281">
        <v>0</v>
      </c>
    </row>
    <row r="132" spans="2:69" ht="10.5" hidden="1" customHeight="1" outlineLevel="1">
      <c r="B132" s="68"/>
      <c r="C132" s="68"/>
      <c r="D132" s="68">
        <v>0</v>
      </c>
      <c r="E132" s="68"/>
      <c r="F132" s="68"/>
      <c r="G132" s="68"/>
      <c r="H132" s="68"/>
      <c r="J132" s="281">
        <v>0</v>
      </c>
      <c r="K132" s="281">
        <v>0</v>
      </c>
      <c r="L132" s="281">
        <v>0</v>
      </c>
      <c r="M132" s="281">
        <v>0</v>
      </c>
      <c r="N132" s="281">
        <v>0</v>
      </c>
      <c r="O132" s="281">
        <v>0</v>
      </c>
      <c r="P132" s="281">
        <v>0</v>
      </c>
      <c r="Q132" s="281">
        <v>0</v>
      </c>
      <c r="R132" s="281">
        <v>0</v>
      </c>
      <c r="S132" s="281">
        <v>0</v>
      </c>
      <c r="T132" s="281">
        <v>0</v>
      </c>
      <c r="U132" s="281">
        <v>0</v>
      </c>
      <c r="V132" s="281">
        <v>0</v>
      </c>
      <c r="W132" s="281">
        <v>0</v>
      </c>
      <c r="X132" s="281">
        <v>0</v>
      </c>
      <c r="Y132" s="281">
        <v>0</v>
      </c>
      <c r="Z132" s="281">
        <v>0</v>
      </c>
      <c r="AA132" s="281">
        <v>0</v>
      </c>
      <c r="AB132" s="281">
        <v>0</v>
      </c>
      <c r="AC132" s="281">
        <v>0</v>
      </c>
      <c r="AD132" s="281">
        <v>0</v>
      </c>
      <c r="AE132" s="281">
        <v>0</v>
      </c>
      <c r="AF132" s="281">
        <v>0</v>
      </c>
      <c r="AG132" s="281">
        <v>0</v>
      </c>
      <c r="AH132" s="281">
        <v>0</v>
      </c>
      <c r="AI132" s="281">
        <v>0</v>
      </c>
      <c r="AJ132" s="281">
        <v>0</v>
      </c>
      <c r="AK132" s="281">
        <v>0</v>
      </c>
      <c r="AL132" s="281">
        <v>0</v>
      </c>
      <c r="AM132" s="281">
        <v>0</v>
      </c>
      <c r="AN132" s="281">
        <v>0</v>
      </c>
      <c r="AO132" s="281">
        <v>0</v>
      </c>
      <c r="AP132" s="281">
        <v>0</v>
      </c>
      <c r="AQ132" s="281">
        <v>0</v>
      </c>
      <c r="AR132" s="281">
        <v>0</v>
      </c>
      <c r="AS132" s="281">
        <v>0</v>
      </c>
      <c r="AT132" s="281">
        <v>0</v>
      </c>
      <c r="AU132" s="281">
        <v>0</v>
      </c>
      <c r="AV132" s="281">
        <v>0</v>
      </c>
      <c r="AW132" s="281">
        <v>0</v>
      </c>
      <c r="AX132" s="281">
        <v>0</v>
      </c>
      <c r="AY132" s="281">
        <v>0</v>
      </c>
      <c r="AZ132" s="281">
        <v>0</v>
      </c>
      <c r="BA132" s="281">
        <v>0</v>
      </c>
      <c r="BB132" s="281">
        <v>0</v>
      </c>
      <c r="BC132" s="281">
        <v>0</v>
      </c>
      <c r="BD132" s="281">
        <v>0</v>
      </c>
      <c r="BE132" s="281">
        <v>0</v>
      </c>
      <c r="BF132" s="281">
        <v>0</v>
      </c>
      <c r="BG132" s="281">
        <v>0</v>
      </c>
      <c r="BH132" s="281">
        <v>0</v>
      </c>
      <c r="BI132" s="281">
        <v>0</v>
      </c>
      <c r="BJ132" s="281">
        <v>0</v>
      </c>
      <c r="BK132" s="281">
        <v>0</v>
      </c>
      <c r="BL132" s="281">
        <v>0</v>
      </c>
      <c r="BM132" s="281">
        <v>0</v>
      </c>
      <c r="BN132" s="281">
        <v>0</v>
      </c>
      <c r="BO132" s="281">
        <v>0</v>
      </c>
      <c r="BP132" s="281">
        <v>0</v>
      </c>
      <c r="BQ132" s="281">
        <v>0</v>
      </c>
    </row>
    <row r="133" spans="2:69" ht="10.5" hidden="1" customHeight="1" outlineLevel="1">
      <c r="B133" s="68"/>
      <c r="C133" s="68"/>
      <c r="D133" s="68">
        <v>0</v>
      </c>
      <c r="E133" s="68"/>
      <c r="F133" s="68"/>
      <c r="G133" s="68"/>
      <c r="H133" s="68"/>
      <c r="J133" s="281">
        <v>0</v>
      </c>
      <c r="K133" s="281">
        <v>0</v>
      </c>
      <c r="L133" s="281">
        <v>0</v>
      </c>
      <c r="M133" s="281">
        <v>0</v>
      </c>
      <c r="N133" s="281">
        <v>0</v>
      </c>
      <c r="O133" s="281">
        <v>0</v>
      </c>
      <c r="P133" s="281">
        <v>0</v>
      </c>
      <c r="Q133" s="281">
        <v>0</v>
      </c>
      <c r="R133" s="281">
        <v>0</v>
      </c>
      <c r="S133" s="281">
        <v>0</v>
      </c>
      <c r="T133" s="281">
        <v>0</v>
      </c>
      <c r="U133" s="281">
        <v>0</v>
      </c>
      <c r="V133" s="281">
        <v>0</v>
      </c>
      <c r="W133" s="281">
        <v>0</v>
      </c>
      <c r="X133" s="281">
        <v>0</v>
      </c>
      <c r="Y133" s="281">
        <v>0</v>
      </c>
      <c r="Z133" s="281">
        <v>0</v>
      </c>
      <c r="AA133" s="281">
        <v>0</v>
      </c>
      <c r="AB133" s="281">
        <v>0</v>
      </c>
      <c r="AC133" s="281">
        <v>0</v>
      </c>
      <c r="AD133" s="281">
        <v>0</v>
      </c>
      <c r="AE133" s="281">
        <v>0</v>
      </c>
      <c r="AF133" s="281">
        <v>0</v>
      </c>
      <c r="AG133" s="281">
        <v>0</v>
      </c>
      <c r="AH133" s="281">
        <v>0</v>
      </c>
      <c r="AI133" s="281">
        <v>0</v>
      </c>
      <c r="AJ133" s="281">
        <v>0</v>
      </c>
      <c r="AK133" s="281">
        <v>0</v>
      </c>
      <c r="AL133" s="281">
        <v>0</v>
      </c>
      <c r="AM133" s="281">
        <v>0</v>
      </c>
      <c r="AN133" s="281">
        <v>0</v>
      </c>
      <c r="AO133" s="281">
        <v>0</v>
      </c>
      <c r="AP133" s="281">
        <v>0</v>
      </c>
      <c r="AQ133" s="281">
        <v>0</v>
      </c>
      <c r="AR133" s="281">
        <v>0</v>
      </c>
      <c r="AS133" s="281">
        <v>0</v>
      </c>
      <c r="AT133" s="281">
        <v>0</v>
      </c>
      <c r="AU133" s="281">
        <v>0</v>
      </c>
      <c r="AV133" s="281">
        <v>0</v>
      </c>
      <c r="AW133" s="281">
        <v>0</v>
      </c>
      <c r="AX133" s="281">
        <v>0</v>
      </c>
      <c r="AY133" s="281">
        <v>0</v>
      </c>
      <c r="AZ133" s="281">
        <v>0</v>
      </c>
      <c r="BA133" s="281">
        <v>0</v>
      </c>
      <c r="BB133" s="281">
        <v>0</v>
      </c>
      <c r="BC133" s="281">
        <v>0</v>
      </c>
      <c r="BD133" s="281">
        <v>0</v>
      </c>
      <c r="BE133" s="281">
        <v>0</v>
      </c>
      <c r="BF133" s="281">
        <v>0</v>
      </c>
      <c r="BG133" s="281">
        <v>0</v>
      </c>
      <c r="BH133" s="281">
        <v>0</v>
      </c>
      <c r="BI133" s="281">
        <v>0</v>
      </c>
      <c r="BJ133" s="281">
        <v>0</v>
      </c>
      <c r="BK133" s="281">
        <v>0</v>
      </c>
      <c r="BL133" s="281">
        <v>0</v>
      </c>
      <c r="BM133" s="281">
        <v>0</v>
      </c>
      <c r="BN133" s="281">
        <v>0</v>
      </c>
      <c r="BO133" s="281">
        <v>0</v>
      </c>
      <c r="BP133" s="281">
        <v>0</v>
      </c>
      <c r="BQ133" s="281">
        <v>0</v>
      </c>
    </row>
    <row r="134" spans="2:69" ht="10.5" hidden="1" customHeight="1" outlineLevel="1">
      <c r="B134" s="68"/>
      <c r="C134" s="68"/>
      <c r="D134" s="68">
        <v>0</v>
      </c>
      <c r="E134" s="68"/>
      <c r="F134" s="68"/>
      <c r="G134" s="68"/>
      <c r="H134" s="68"/>
      <c r="J134" s="281">
        <v>0</v>
      </c>
      <c r="K134" s="281">
        <v>0</v>
      </c>
      <c r="L134" s="281">
        <v>0</v>
      </c>
      <c r="M134" s="281">
        <v>0</v>
      </c>
      <c r="N134" s="281">
        <v>0</v>
      </c>
      <c r="O134" s="281">
        <v>0</v>
      </c>
      <c r="P134" s="281">
        <v>0</v>
      </c>
      <c r="Q134" s="281">
        <v>0</v>
      </c>
      <c r="R134" s="281">
        <v>0</v>
      </c>
      <c r="S134" s="281">
        <v>0</v>
      </c>
      <c r="T134" s="281">
        <v>0</v>
      </c>
      <c r="U134" s="281">
        <v>0</v>
      </c>
      <c r="V134" s="281">
        <v>0</v>
      </c>
      <c r="W134" s="281">
        <v>0</v>
      </c>
      <c r="X134" s="281">
        <v>0</v>
      </c>
      <c r="Y134" s="281">
        <v>0</v>
      </c>
      <c r="Z134" s="281">
        <v>0</v>
      </c>
      <c r="AA134" s="281">
        <v>0</v>
      </c>
      <c r="AB134" s="281">
        <v>0</v>
      </c>
      <c r="AC134" s="281">
        <v>0</v>
      </c>
      <c r="AD134" s="281">
        <v>0</v>
      </c>
      <c r="AE134" s="281">
        <v>0</v>
      </c>
      <c r="AF134" s="281">
        <v>0</v>
      </c>
      <c r="AG134" s="281">
        <v>0</v>
      </c>
      <c r="AH134" s="281">
        <v>0</v>
      </c>
      <c r="AI134" s="281">
        <v>0</v>
      </c>
      <c r="AJ134" s="281">
        <v>0</v>
      </c>
      <c r="AK134" s="281">
        <v>0</v>
      </c>
      <c r="AL134" s="281">
        <v>0</v>
      </c>
      <c r="AM134" s="281">
        <v>0</v>
      </c>
      <c r="AN134" s="281">
        <v>0</v>
      </c>
      <c r="AO134" s="281">
        <v>0</v>
      </c>
      <c r="AP134" s="281">
        <v>0</v>
      </c>
      <c r="AQ134" s="281">
        <v>0</v>
      </c>
      <c r="AR134" s="281">
        <v>0</v>
      </c>
      <c r="AS134" s="281">
        <v>0</v>
      </c>
      <c r="AT134" s="281">
        <v>0</v>
      </c>
      <c r="AU134" s="281">
        <v>0</v>
      </c>
      <c r="AV134" s="281">
        <v>0</v>
      </c>
      <c r="AW134" s="281">
        <v>0</v>
      </c>
      <c r="AX134" s="281">
        <v>0</v>
      </c>
      <c r="AY134" s="281">
        <v>0</v>
      </c>
      <c r="AZ134" s="281">
        <v>0</v>
      </c>
      <c r="BA134" s="281">
        <v>0</v>
      </c>
      <c r="BB134" s="281">
        <v>0</v>
      </c>
      <c r="BC134" s="281">
        <v>0</v>
      </c>
      <c r="BD134" s="281">
        <v>0</v>
      </c>
      <c r="BE134" s="281">
        <v>0</v>
      </c>
      <c r="BF134" s="281">
        <v>0</v>
      </c>
      <c r="BG134" s="281">
        <v>0</v>
      </c>
      <c r="BH134" s="281">
        <v>0</v>
      </c>
      <c r="BI134" s="281">
        <v>0</v>
      </c>
      <c r="BJ134" s="281">
        <v>0</v>
      </c>
      <c r="BK134" s="281">
        <v>0</v>
      </c>
      <c r="BL134" s="281">
        <v>0</v>
      </c>
      <c r="BM134" s="281">
        <v>0</v>
      </c>
      <c r="BN134" s="281">
        <v>0</v>
      </c>
      <c r="BO134" s="281">
        <v>0</v>
      </c>
      <c r="BP134" s="281">
        <v>0</v>
      </c>
      <c r="BQ134" s="281">
        <v>0</v>
      </c>
    </row>
    <row r="135" spans="2:69" ht="10.5" hidden="1" customHeight="1" outlineLevel="1">
      <c r="B135" s="68"/>
      <c r="C135" s="68"/>
      <c r="D135" s="68">
        <v>0</v>
      </c>
      <c r="E135" s="68"/>
      <c r="F135" s="68"/>
      <c r="G135" s="68"/>
      <c r="H135" s="68"/>
      <c r="J135" s="281">
        <v>0</v>
      </c>
      <c r="K135" s="281">
        <v>0</v>
      </c>
      <c r="L135" s="281">
        <v>0</v>
      </c>
      <c r="M135" s="281">
        <v>0</v>
      </c>
      <c r="N135" s="281">
        <v>0</v>
      </c>
      <c r="O135" s="281">
        <v>0</v>
      </c>
      <c r="P135" s="281">
        <v>0</v>
      </c>
      <c r="Q135" s="281">
        <v>0</v>
      </c>
      <c r="R135" s="281">
        <v>0</v>
      </c>
      <c r="S135" s="281">
        <v>0</v>
      </c>
      <c r="T135" s="281">
        <v>0</v>
      </c>
      <c r="U135" s="281">
        <v>0</v>
      </c>
      <c r="V135" s="281">
        <v>0</v>
      </c>
      <c r="W135" s="281">
        <v>0</v>
      </c>
      <c r="X135" s="281">
        <v>0</v>
      </c>
      <c r="Y135" s="281">
        <v>0</v>
      </c>
      <c r="Z135" s="281">
        <v>0</v>
      </c>
      <c r="AA135" s="281">
        <v>0</v>
      </c>
      <c r="AB135" s="281">
        <v>0</v>
      </c>
      <c r="AC135" s="281">
        <v>0</v>
      </c>
      <c r="AD135" s="281">
        <v>0</v>
      </c>
      <c r="AE135" s="281">
        <v>0</v>
      </c>
      <c r="AF135" s="281">
        <v>0</v>
      </c>
      <c r="AG135" s="281">
        <v>0</v>
      </c>
      <c r="AH135" s="281">
        <v>0</v>
      </c>
      <c r="AI135" s="281">
        <v>0</v>
      </c>
      <c r="AJ135" s="281">
        <v>0</v>
      </c>
      <c r="AK135" s="281">
        <v>0</v>
      </c>
      <c r="AL135" s="281">
        <v>0</v>
      </c>
      <c r="AM135" s="281">
        <v>0</v>
      </c>
      <c r="AN135" s="281">
        <v>0</v>
      </c>
      <c r="AO135" s="281">
        <v>0</v>
      </c>
      <c r="AP135" s="281">
        <v>0</v>
      </c>
      <c r="AQ135" s="281">
        <v>0</v>
      </c>
      <c r="AR135" s="281">
        <v>0</v>
      </c>
      <c r="AS135" s="281">
        <v>0</v>
      </c>
      <c r="AT135" s="281">
        <v>0</v>
      </c>
      <c r="AU135" s="281">
        <v>0</v>
      </c>
      <c r="AV135" s="281">
        <v>0</v>
      </c>
      <c r="AW135" s="281">
        <v>0</v>
      </c>
      <c r="AX135" s="281">
        <v>0</v>
      </c>
      <c r="AY135" s="281">
        <v>0</v>
      </c>
      <c r="AZ135" s="281">
        <v>0</v>
      </c>
      <c r="BA135" s="281">
        <v>0</v>
      </c>
      <c r="BB135" s="281">
        <v>0</v>
      </c>
      <c r="BC135" s="281">
        <v>0</v>
      </c>
      <c r="BD135" s="281">
        <v>0</v>
      </c>
      <c r="BE135" s="281">
        <v>0</v>
      </c>
      <c r="BF135" s="281">
        <v>0</v>
      </c>
      <c r="BG135" s="281">
        <v>0</v>
      </c>
      <c r="BH135" s="281">
        <v>0</v>
      </c>
      <c r="BI135" s="281">
        <v>0</v>
      </c>
      <c r="BJ135" s="281">
        <v>0</v>
      </c>
      <c r="BK135" s="281">
        <v>0</v>
      </c>
      <c r="BL135" s="281">
        <v>0</v>
      </c>
      <c r="BM135" s="281">
        <v>0</v>
      </c>
      <c r="BN135" s="281">
        <v>0</v>
      </c>
      <c r="BO135" s="281">
        <v>0</v>
      </c>
      <c r="BP135" s="281">
        <v>0</v>
      </c>
      <c r="BQ135" s="281">
        <v>0</v>
      </c>
    </row>
    <row r="136" spans="2:69" ht="10.5" hidden="1" customHeight="1" outlineLevel="1">
      <c r="B136" s="68"/>
      <c r="C136" s="68"/>
      <c r="D136" s="68">
        <v>0</v>
      </c>
      <c r="E136" s="68"/>
      <c r="F136" s="68"/>
      <c r="G136" s="68"/>
      <c r="H136" s="68"/>
      <c r="J136" s="281">
        <v>0</v>
      </c>
      <c r="K136" s="281">
        <v>0</v>
      </c>
      <c r="L136" s="281">
        <v>0</v>
      </c>
      <c r="M136" s="281">
        <v>0</v>
      </c>
      <c r="N136" s="281">
        <v>0</v>
      </c>
      <c r="O136" s="281">
        <v>0</v>
      </c>
      <c r="P136" s="281">
        <v>0</v>
      </c>
      <c r="Q136" s="281">
        <v>0</v>
      </c>
      <c r="R136" s="281">
        <v>0</v>
      </c>
      <c r="S136" s="281">
        <v>0</v>
      </c>
      <c r="T136" s="281">
        <v>0</v>
      </c>
      <c r="U136" s="281">
        <v>0</v>
      </c>
      <c r="V136" s="281">
        <v>0</v>
      </c>
      <c r="W136" s="281">
        <v>0</v>
      </c>
      <c r="X136" s="281">
        <v>0</v>
      </c>
      <c r="Y136" s="281">
        <v>0</v>
      </c>
      <c r="Z136" s="281">
        <v>0</v>
      </c>
      <c r="AA136" s="281">
        <v>0</v>
      </c>
      <c r="AB136" s="281">
        <v>0</v>
      </c>
      <c r="AC136" s="281">
        <v>0</v>
      </c>
      <c r="AD136" s="281">
        <v>0</v>
      </c>
      <c r="AE136" s="281">
        <v>0</v>
      </c>
      <c r="AF136" s="281">
        <v>0</v>
      </c>
      <c r="AG136" s="281">
        <v>0</v>
      </c>
      <c r="AH136" s="281">
        <v>0</v>
      </c>
      <c r="AI136" s="281">
        <v>0</v>
      </c>
      <c r="AJ136" s="281">
        <v>0</v>
      </c>
      <c r="AK136" s="281">
        <v>0</v>
      </c>
      <c r="AL136" s="281">
        <v>0</v>
      </c>
      <c r="AM136" s="281">
        <v>0</v>
      </c>
      <c r="AN136" s="281">
        <v>0</v>
      </c>
      <c r="AO136" s="281">
        <v>0</v>
      </c>
      <c r="AP136" s="281">
        <v>0</v>
      </c>
      <c r="AQ136" s="281">
        <v>0</v>
      </c>
      <c r="AR136" s="281">
        <v>0</v>
      </c>
      <c r="AS136" s="281">
        <v>0</v>
      </c>
      <c r="AT136" s="281">
        <v>0</v>
      </c>
      <c r="AU136" s="281">
        <v>0</v>
      </c>
      <c r="AV136" s="281">
        <v>0</v>
      </c>
      <c r="AW136" s="281">
        <v>0</v>
      </c>
      <c r="AX136" s="281">
        <v>0</v>
      </c>
      <c r="AY136" s="281">
        <v>0</v>
      </c>
      <c r="AZ136" s="281">
        <v>0</v>
      </c>
      <c r="BA136" s="281">
        <v>0</v>
      </c>
      <c r="BB136" s="281">
        <v>0</v>
      </c>
      <c r="BC136" s="281">
        <v>0</v>
      </c>
      <c r="BD136" s="281">
        <v>0</v>
      </c>
      <c r="BE136" s="281">
        <v>0</v>
      </c>
      <c r="BF136" s="281">
        <v>0</v>
      </c>
      <c r="BG136" s="281">
        <v>0</v>
      </c>
      <c r="BH136" s="281">
        <v>0</v>
      </c>
      <c r="BI136" s="281">
        <v>0</v>
      </c>
      <c r="BJ136" s="281">
        <v>0</v>
      </c>
      <c r="BK136" s="281">
        <v>0</v>
      </c>
      <c r="BL136" s="281">
        <v>0</v>
      </c>
      <c r="BM136" s="281">
        <v>0</v>
      </c>
      <c r="BN136" s="281">
        <v>0</v>
      </c>
      <c r="BO136" s="281">
        <v>0</v>
      </c>
      <c r="BP136" s="281">
        <v>0</v>
      </c>
      <c r="BQ136" s="281">
        <v>0</v>
      </c>
    </row>
    <row r="137" spans="2:69" ht="10.5" hidden="1" customHeight="1" outlineLevel="1">
      <c r="B137" s="68"/>
      <c r="C137" s="68"/>
      <c r="D137" s="68">
        <v>0</v>
      </c>
      <c r="E137" s="68"/>
      <c r="F137" s="68"/>
      <c r="G137" s="68"/>
      <c r="H137" s="68"/>
      <c r="J137" s="281">
        <v>0</v>
      </c>
      <c r="K137" s="281">
        <v>0</v>
      </c>
      <c r="L137" s="281">
        <v>0</v>
      </c>
      <c r="M137" s="281">
        <v>0</v>
      </c>
      <c r="N137" s="281">
        <v>0</v>
      </c>
      <c r="O137" s="281">
        <v>0</v>
      </c>
      <c r="P137" s="281">
        <v>0</v>
      </c>
      <c r="Q137" s="281">
        <v>0</v>
      </c>
      <c r="R137" s="281">
        <v>0</v>
      </c>
      <c r="S137" s="281">
        <v>0</v>
      </c>
      <c r="T137" s="281">
        <v>0</v>
      </c>
      <c r="U137" s="281">
        <v>0</v>
      </c>
      <c r="V137" s="281">
        <v>0</v>
      </c>
      <c r="W137" s="281">
        <v>0</v>
      </c>
      <c r="X137" s="281">
        <v>0</v>
      </c>
      <c r="Y137" s="281">
        <v>0</v>
      </c>
      <c r="Z137" s="281">
        <v>0</v>
      </c>
      <c r="AA137" s="281">
        <v>0</v>
      </c>
      <c r="AB137" s="281">
        <v>0</v>
      </c>
      <c r="AC137" s="281">
        <v>0</v>
      </c>
      <c r="AD137" s="281">
        <v>0</v>
      </c>
      <c r="AE137" s="281">
        <v>0</v>
      </c>
      <c r="AF137" s="281">
        <v>0</v>
      </c>
      <c r="AG137" s="281">
        <v>0</v>
      </c>
      <c r="AH137" s="281">
        <v>0</v>
      </c>
      <c r="AI137" s="281">
        <v>0</v>
      </c>
      <c r="AJ137" s="281">
        <v>0</v>
      </c>
      <c r="AK137" s="281">
        <v>0</v>
      </c>
      <c r="AL137" s="281">
        <v>0</v>
      </c>
      <c r="AM137" s="281">
        <v>0</v>
      </c>
      <c r="AN137" s="281">
        <v>0</v>
      </c>
      <c r="AO137" s="281">
        <v>0</v>
      </c>
      <c r="AP137" s="281">
        <v>0</v>
      </c>
      <c r="AQ137" s="281">
        <v>0</v>
      </c>
      <c r="AR137" s="281">
        <v>0</v>
      </c>
      <c r="AS137" s="281">
        <v>0</v>
      </c>
      <c r="AT137" s="281">
        <v>0</v>
      </c>
      <c r="AU137" s="281">
        <v>0</v>
      </c>
      <c r="AV137" s="281">
        <v>0</v>
      </c>
      <c r="AW137" s="281">
        <v>0</v>
      </c>
      <c r="AX137" s="281">
        <v>0</v>
      </c>
      <c r="AY137" s="281">
        <v>0</v>
      </c>
      <c r="AZ137" s="281">
        <v>0</v>
      </c>
      <c r="BA137" s="281">
        <v>0</v>
      </c>
      <c r="BB137" s="281">
        <v>0</v>
      </c>
      <c r="BC137" s="281">
        <v>0</v>
      </c>
      <c r="BD137" s="281">
        <v>0</v>
      </c>
      <c r="BE137" s="281">
        <v>0</v>
      </c>
      <c r="BF137" s="281">
        <v>0</v>
      </c>
      <c r="BG137" s="281">
        <v>0</v>
      </c>
      <c r="BH137" s="281">
        <v>0</v>
      </c>
      <c r="BI137" s="281">
        <v>0</v>
      </c>
      <c r="BJ137" s="281">
        <v>0</v>
      </c>
      <c r="BK137" s="281">
        <v>0</v>
      </c>
      <c r="BL137" s="281">
        <v>0</v>
      </c>
      <c r="BM137" s="281">
        <v>0</v>
      </c>
      <c r="BN137" s="281">
        <v>0</v>
      </c>
      <c r="BO137" s="281">
        <v>0</v>
      </c>
      <c r="BP137" s="281">
        <v>0</v>
      </c>
      <c r="BQ137" s="281">
        <v>0</v>
      </c>
    </row>
    <row r="138" spans="2:69" ht="10.5" hidden="1" customHeight="1" outlineLevel="1">
      <c r="B138" s="68"/>
      <c r="C138" s="68"/>
      <c r="D138" s="68">
        <v>0</v>
      </c>
      <c r="E138" s="68"/>
      <c r="F138" s="68"/>
      <c r="G138" s="68"/>
      <c r="H138" s="68"/>
      <c r="J138" s="281">
        <v>0</v>
      </c>
      <c r="K138" s="281">
        <v>0</v>
      </c>
      <c r="L138" s="281">
        <v>0</v>
      </c>
      <c r="M138" s="281">
        <v>0</v>
      </c>
      <c r="N138" s="281">
        <v>0</v>
      </c>
      <c r="O138" s="281">
        <v>0</v>
      </c>
      <c r="P138" s="281">
        <v>0</v>
      </c>
      <c r="Q138" s="281">
        <v>0</v>
      </c>
      <c r="R138" s="281">
        <v>0</v>
      </c>
      <c r="S138" s="281">
        <v>0</v>
      </c>
      <c r="T138" s="281">
        <v>0</v>
      </c>
      <c r="U138" s="281">
        <v>0</v>
      </c>
      <c r="V138" s="281">
        <v>0</v>
      </c>
      <c r="W138" s="281">
        <v>0</v>
      </c>
      <c r="X138" s="281">
        <v>0</v>
      </c>
      <c r="Y138" s="281">
        <v>0</v>
      </c>
      <c r="Z138" s="281">
        <v>0</v>
      </c>
      <c r="AA138" s="281">
        <v>0</v>
      </c>
      <c r="AB138" s="281">
        <v>0</v>
      </c>
      <c r="AC138" s="281">
        <v>0</v>
      </c>
      <c r="AD138" s="281">
        <v>0</v>
      </c>
      <c r="AE138" s="281">
        <v>0</v>
      </c>
      <c r="AF138" s="281">
        <v>0</v>
      </c>
      <c r="AG138" s="281">
        <v>0</v>
      </c>
      <c r="AH138" s="281">
        <v>0</v>
      </c>
      <c r="AI138" s="281">
        <v>0</v>
      </c>
      <c r="AJ138" s="281">
        <v>0</v>
      </c>
      <c r="AK138" s="281">
        <v>0</v>
      </c>
      <c r="AL138" s="281">
        <v>0</v>
      </c>
      <c r="AM138" s="281">
        <v>0</v>
      </c>
      <c r="AN138" s="281">
        <v>0</v>
      </c>
      <c r="AO138" s="281">
        <v>0</v>
      </c>
      <c r="AP138" s="281">
        <v>0</v>
      </c>
      <c r="AQ138" s="281">
        <v>0</v>
      </c>
      <c r="AR138" s="281">
        <v>0</v>
      </c>
      <c r="AS138" s="281">
        <v>0</v>
      </c>
      <c r="AT138" s="281">
        <v>0</v>
      </c>
      <c r="AU138" s="281">
        <v>0</v>
      </c>
      <c r="AV138" s="281">
        <v>0</v>
      </c>
      <c r="AW138" s="281">
        <v>0</v>
      </c>
      <c r="AX138" s="281">
        <v>0</v>
      </c>
      <c r="AY138" s="281">
        <v>0</v>
      </c>
      <c r="AZ138" s="281">
        <v>0</v>
      </c>
      <c r="BA138" s="281">
        <v>0</v>
      </c>
      <c r="BB138" s="281">
        <v>0</v>
      </c>
      <c r="BC138" s="281">
        <v>0</v>
      </c>
      <c r="BD138" s="281">
        <v>0</v>
      </c>
      <c r="BE138" s="281">
        <v>0</v>
      </c>
      <c r="BF138" s="281">
        <v>0</v>
      </c>
      <c r="BG138" s="281">
        <v>0</v>
      </c>
      <c r="BH138" s="281">
        <v>0</v>
      </c>
      <c r="BI138" s="281">
        <v>0</v>
      </c>
      <c r="BJ138" s="281">
        <v>0</v>
      </c>
      <c r="BK138" s="281">
        <v>0</v>
      </c>
      <c r="BL138" s="281">
        <v>0</v>
      </c>
      <c r="BM138" s="281">
        <v>0</v>
      </c>
      <c r="BN138" s="281">
        <v>0</v>
      </c>
      <c r="BO138" s="281">
        <v>0</v>
      </c>
      <c r="BP138" s="281">
        <v>0</v>
      </c>
      <c r="BQ138" s="281">
        <v>0</v>
      </c>
    </row>
    <row r="139" spans="2:69" ht="10.5" hidden="1" customHeight="1" outlineLevel="1">
      <c r="B139" s="68"/>
      <c r="C139" s="68"/>
      <c r="D139" s="68">
        <v>0</v>
      </c>
      <c r="E139" s="68"/>
      <c r="F139" s="68"/>
      <c r="G139" s="68"/>
      <c r="H139" s="68"/>
      <c r="J139" s="281">
        <v>0</v>
      </c>
      <c r="K139" s="281">
        <v>0</v>
      </c>
      <c r="L139" s="281">
        <v>0</v>
      </c>
      <c r="M139" s="281">
        <v>0</v>
      </c>
      <c r="N139" s="281">
        <v>0</v>
      </c>
      <c r="O139" s="281">
        <v>0</v>
      </c>
      <c r="P139" s="281">
        <v>0</v>
      </c>
      <c r="Q139" s="281">
        <v>0</v>
      </c>
      <c r="R139" s="281">
        <v>0</v>
      </c>
      <c r="S139" s="281">
        <v>0</v>
      </c>
      <c r="T139" s="281">
        <v>0</v>
      </c>
      <c r="U139" s="281">
        <v>0</v>
      </c>
      <c r="V139" s="281">
        <v>0</v>
      </c>
      <c r="W139" s="281">
        <v>0</v>
      </c>
      <c r="X139" s="281">
        <v>0</v>
      </c>
      <c r="Y139" s="281">
        <v>0</v>
      </c>
      <c r="Z139" s="281">
        <v>0</v>
      </c>
      <c r="AA139" s="281">
        <v>0</v>
      </c>
      <c r="AB139" s="281">
        <v>0</v>
      </c>
      <c r="AC139" s="281">
        <v>0</v>
      </c>
      <c r="AD139" s="281">
        <v>0</v>
      </c>
      <c r="AE139" s="281">
        <v>0</v>
      </c>
      <c r="AF139" s="281">
        <v>0</v>
      </c>
      <c r="AG139" s="281">
        <v>0</v>
      </c>
      <c r="AH139" s="281">
        <v>0</v>
      </c>
      <c r="AI139" s="281">
        <v>0</v>
      </c>
      <c r="AJ139" s="281">
        <v>0</v>
      </c>
      <c r="AK139" s="281">
        <v>0</v>
      </c>
      <c r="AL139" s="281">
        <v>0</v>
      </c>
      <c r="AM139" s="281">
        <v>0</v>
      </c>
      <c r="AN139" s="281">
        <v>0</v>
      </c>
      <c r="AO139" s="281">
        <v>0</v>
      </c>
      <c r="AP139" s="281">
        <v>0</v>
      </c>
      <c r="AQ139" s="281">
        <v>0</v>
      </c>
      <c r="AR139" s="281">
        <v>0</v>
      </c>
      <c r="AS139" s="281">
        <v>0</v>
      </c>
      <c r="AT139" s="281">
        <v>0</v>
      </c>
      <c r="AU139" s="281">
        <v>0</v>
      </c>
      <c r="AV139" s="281">
        <v>0</v>
      </c>
      <c r="AW139" s="281">
        <v>0</v>
      </c>
      <c r="AX139" s="281">
        <v>0</v>
      </c>
      <c r="AY139" s="281">
        <v>0</v>
      </c>
      <c r="AZ139" s="281">
        <v>0</v>
      </c>
      <c r="BA139" s="281">
        <v>0</v>
      </c>
      <c r="BB139" s="281">
        <v>0</v>
      </c>
      <c r="BC139" s="281">
        <v>0</v>
      </c>
      <c r="BD139" s="281">
        <v>0</v>
      </c>
      <c r="BE139" s="281">
        <v>0</v>
      </c>
      <c r="BF139" s="281">
        <v>0</v>
      </c>
      <c r="BG139" s="281">
        <v>0</v>
      </c>
      <c r="BH139" s="281">
        <v>0</v>
      </c>
      <c r="BI139" s="281">
        <v>0</v>
      </c>
      <c r="BJ139" s="281">
        <v>0</v>
      </c>
      <c r="BK139" s="281">
        <v>0</v>
      </c>
      <c r="BL139" s="281">
        <v>0</v>
      </c>
      <c r="BM139" s="281">
        <v>0</v>
      </c>
      <c r="BN139" s="281">
        <v>0</v>
      </c>
      <c r="BO139" s="281">
        <v>0</v>
      </c>
      <c r="BP139" s="281">
        <v>0</v>
      </c>
      <c r="BQ139" s="281">
        <v>0</v>
      </c>
    </row>
    <row r="140" spans="2:69" ht="10.5" hidden="1" customHeight="1" outlineLevel="1">
      <c r="B140" s="68"/>
      <c r="C140" s="68"/>
      <c r="D140" s="68">
        <v>0</v>
      </c>
      <c r="E140" s="68"/>
      <c r="F140" s="68"/>
      <c r="G140" s="68"/>
      <c r="H140" s="68"/>
      <c r="J140" s="281">
        <v>0</v>
      </c>
      <c r="K140" s="281">
        <v>0</v>
      </c>
      <c r="L140" s="281">
        <v>0</v>
      </c>
      <c r="M140" s="281">
        <v>0</v>
      </c>
      <c r="N140" s="281">
        <v>0</v>
      </c>
      <c r="O140" s="281">
        <v>0</v>
      </c>
      <c r="P140" s="281">
        <v>0</v>
      </c>
      <c r="Q140" s="281">
        <v>0</v>
      </c>
      <c r="R140" s="281">
        <v>0</v>
      </c>
      <c r="S140" s="281">
        <v>0</v>
      </c>
      <c r="T140" s="281">
        <v>0</v>
      </c>
      <c r="U140" s="281">
        <v>0</v>
      </c>
      <c r="V140" s="281">
        <v>0</v>
      </c>
      <c r="W140" s="281">
        <v>0</v>
      </c>
      <c r="X140" s="281">
        <v>0</v>
      </c>
      <c r="Y140" s="281">
        <v>0</v>
      </c>
      <c r="Z140" s="281">
        <v>0</v>
      </c>
      <c r="AA140" s="281">
        <v>0</v>
      </c>
      <c r="AB140" s="281">
        <v>0</v>
      </c>
      <c r="AC140" s="281">
        <v>0</v>
      </c>
      <c r="AD140" s="281">
        <v>0</v>
      </c>
      <c r="AE140" s="281">
        <v>0</v>
      </c>
      <c r="AF140" s="281">
        <v>0</v>
      </c>
      <c r="AG140" s="281">
        <v>0</v>
      </c>
      <c r="AH140" s="281">
        <v>0</v>
      </c>
      <c r="AI140" s="281">
        <v>0</v>
      </c>
      <c r="AJ140" s="281">
        <v>0</v>
      </c>
      <c r="AK140" s="281">
        <v>0</v>
      </c>
      <c r="AL140" s="281">
        <v>0</v>
      </c>
      <c r="AM140" s="281">
        <v>0</v>
      </c>
      <c r="AN140" s="281">
        <v>0</v>
      </c>
      <c r="AO140" s="281">
        <v>0</v>
      </c>
      <c r="AP140" s="281">
        <v>0</v>
      </c>
      <c r="AQ140" s="281">
        <v>0</v>
      </c>
      <c r="AR140" s="281">
        <v>0</v>
      </c>
      <c r="AS140" s="281">
        <v>0</v>
      </c>
      <c r="AT140" s="281">
        <v>0</v>
      </c>
      <c r="AU140" s="281">
        <v>0</v>
      </c>
      <c r="AV140" s="281">
        <v>0</v>
      </c>
      <c r="AW140" s="281">
        <v>0</v>
      </c>
      <c r="AX140" s="281">
        <v>0</v>
      </c>
      <c r="AY140" s="281">
        <v>0</v>
      </c>
      <c r="AZ140" s="281">
        <v>0</v>
      </c>
      <c r="BA140" s="281">
        <v>0</v>
      </c>
      <c r="BB140" s="281">
        <v>0</v>
      </c>
      <c r="BC140" s="281">
        <v>0</v>
      </c>
      <c r="BD140" s="281">
        <v>0</v>
      </c>
      <c r="BE140" s="281">
        <v>0</v>
      </c>
      <c r="BF140" s="281">
        <v>0</v>
      </c>
      <c r="BG140" s="281">
        <v>0</v>
      </c>
      <c r="BH140" s="281">
        <v>0</v>
      </c>
      <c r="BI140" s="281">
        <v>0</v>
      </c>
      <c r="BJ140" s="281">
        <v>0</v>
      </c>
      <c r="BK140" s="281">
        <v>0</v>
      </c>
      <c r="BL140" s="281">
        <v>0</v>
      </c>
      <c r="BM140" s="281">
        <v>0</v>
      </c>
      <c r="BN140" s="281">
        <v>0</v>
      </c>
      <c r="BO140" s="281">
        <v>0</v>
      </c>
      <c r="BP140" s="281">
        <v>0</v>
      </c>
      <c r="BQ140" s="281">
        <v>0</v>
      </c>
    </row>
    <row r="141" spans="2:69" ht="10.5" hidden="1" customHeight="1" outlineLevel="1">
      <c r="B141" s="68"/>
      <c r="C141" s="68"/>
      <c r="D141" s="68">
        <v>0</v>
      </c>
      <c r="E141" s="68"/>
      <c r="F141" s="68"/>
      <c r="G141" s="68"/>
      <c r="H141" s="68"/>
      <c r="J141" s="281">
        <v>0</v>
      </c>
      <c r="K141" s="281">
        <v>0</v>
      </c>
      <c r="L141" s="281">
        <v>0</v>
      </c>
      <c r="M141" s="281">
        <v>0</v>
      </c>
      <c r="N141" s="281">
        <v>0</v>
      </c>
      <c r="O141" s="281">
        <v>0</v>
      </c>
      <c r="P141" s="281">
        <v>0</v>
      </c>
      <c r="Q141" s="281">
        <v>0</v>
      </c>
      <c r="R141" s="281">
        <v>0</v>
      </c>
      <c r="S141" s="281">
        <v>0</v>
      </c>
      <c r="T141" s="281">
        <v>0</v>
      </c>
      <c r="U141" s="281">
        <v>0</v>
      </c>
      <c r="V141" s="281">
        <v>0</v>
      </c>
      <c r="W141" s="281">
        <v>0</v>
      </c>
      <c r="X141" s="281">
        <v>0</v>
      </c>
      <c r="Y141" s="281">
        <v>0</v>
      </c>
      <c r="Z141" s="281">
        <v>0</v>
      </c>
      <c r="AA141" s="281">
        <v>0</v>
      </c>
      <c r="AB141" s="281">
        <v>0</v>
      </c>
      <c r="AC141" s="281">
        <v>0</v>
      </c>
      <c r="AD141" s="281">
        <v>0</v>
      </c>
      <c r="AE141" s="281">
        <v>0</v>
      </c>
      <c r="AF141" s="281">
        <v>0</v>
      </c>
      <c r="AG141" s="281">
        <v>0</v>
      </c>
      <c r="AH141" s="281">
        <v>0</v>
      </c>
      <c r="AI141" s="281">
        <v>0</v>
      </c>
      <c r="AJ141" s="281">
        <v>0</v>
      </c>
      <c r="AK141" s="281">
        <v>0</v>
      </c>
      <c r="AL141" s="281">
        <v>0</v>
      </c>
      <c r="AM141" s="281">
        <v>0</v>
      </c>
      <c r="AN141" s="281">
        <v>0</v>
      </c>
      <c r="AO141" s="281">
        <v>0</v>
      </c>
      <c r="AP141" s="281">
        <v>0</v>
      </c>
      <c r="AQ141" s="281">
        <v>0</v>
      </c>
      <c r="AR141" s="281">
        <v>0</v>
      </c>
      <c r="AS141" s="281">
        <v>0</v>
      </c>
      <c r="AT141" s="281">
        <v>0</v>
      </c>
      <c r="AU141" s="281">
        <v>0</v>
      </c>
      <c r="AV141" s="281">
        <v>0</v>
      </c>
      <c r="AW141" s="281">
        <v>0</v>
      </c>
      <c r="AX141" s="281">
        <v>0</v>
      </c>
      <c r="AY141" s="281">
        <v>0</v>
      </c>
      <c r="AZ141" s="281">
        <v>0</v>
      </c>
      <c r="BA141" s="281">
        <v>0</v>
      </c>
      <c r="BB141" s="281">
        <v>0</v>
      </c>
      <c r="BC141" s="281">
        <v>0</v>
      </c>
      <c r="BD141" s="281">
        <v>0</v>
      </c>
      <c r="BE141" s="281">
        <v>0</v>
      </c>
      <c r="BF141" s="281">
        <v>0</v>
      </c>
      <c r="BG141" s="281">
        <v>0</v>
      </c>
      <c r="BH141" s="281">
        <v>0</v>
      </c>
      <c r="BI141" s="281">
        <v>0</v>
      </c>
      <c r="BJ141" s="281">
        <v>0</v>
      </c>
      <c r="BK141" s="281">
        <v>0</v>
      </c>
      <c r="BL141" s="281">
        <v>0</v>
      </c>
      <c r="BM141" s="281">
        <v>0</v>
      </c>
      <c r="BN141" s="281">
        <v>0</v>
      </c>
      <c r="BO141" s="281">
        <v>0</v>
      </c>
      <c r="BP141" s="281">
        <v>0</v>
      </c>
      <c r="BQ141" s="281">
        <v>0</v>
      </c>
    </row>
    <row r="142" spans="2:69" ht="10.5" hidden="1" customHeight="1" outlineLevel="1">
      <c r="B142" s="68"/>
      <c r="C142" s="68"/>
      <c r="D142" s="68">
        <v>0</v>
      </c>
      <c r="E142" s="68"/>
      <c r="F142" s="68"/>
      <c r="G142" s="68"/>
      <c r="H142" s="68"/>
      <c r="J142" s="281">
        <v>0</v>
      </c>
      <c r="K142" s="281">
        <v>0</v>
      </c>
      <c r="L142" s="281">
        <v>0</v>
      </c>
      <c r="M142" s="281">
        <v>0</v>
      </c>
      <c r="N142" s="281">
        <v>0</v>
      </c>
      <c r="O142" s="281">
        <v>0</v>
      </c>
      <c r="P142" s="281">
        <v>0</v>
      </c>
      <c r="Q142" s="281">
        <v>0</v>
      </c>
      <c r="R142" s="281">
        <v>0</v>
      </c>
      <c r="S142" s="281">
        <v>0</v>
      </c>
      <c r="T142" s="281">
        <v>0</v>
      </c>
      <c r="U142" s="281">
        <v>0</v>
      </c>
      <c r="V142" s="281">
        <v>0</v>
      </c>
      <c r="W142" s="281">
        <v>0</v>
      </c>
      <c r="X142" s="281">
        <v>0</v>
      </c>
      <c r="Y142" s="281">
        <v>0</v>
      </c>
      <c r="Z142" s="281">
        <v>0</v>
      </c>
      <c r="AA142" s="281">
        <v>0</v>
      </c>
      <c r="AB142" s="281">
        <v>0</v>
      </c>
      <c r="AC142" s="281">
        <v>0</v>
      </c>
      <c r="AD142" s="281">
        <v>0</v>
      </c>
      <c r="AE142" s="281">
        <v>0</v>
      </c>
      <c r="AF142" s="281">
        <v>0</v>
      </c>
      <c r="AG142" s="281">
        <v>0</v>
      </c>
      <c r="AH142" s="281">
        <v>0</v>
      </c>
      <c r="AI142" s="281">
        <v>0</v>
      </c>
      <c r="AJ142" s="281">
        <v>0</v>
      </c>
      <c r="AK142" s="281">
        <v>0</v>
      </c>
      <c r="AL142" s="281">
        <v>0</v>
      </c>
      <c r="AM142" s="281">
        <v>0</v>
      </c>
      <c r="AN142" s="281">
        <v>0</v>
      </c>
      <c r="AO142" s="281">
        <v>0</v>
      </c>
      <c r="AP142" s="281">
        <v>0</v>
      </c>
      <c r="AQ142" s="281">
        <v>0</v>
      </c>
      <c r="AR142" s="281">
        <v>0</v>
      </c>
      <c r="AS142" s="281">
        <v>0</v>
      </c>
      <c r="AT142" s="281">
        <v>0</v>
      </c>
      <c r="AU142" s="281">
        <v>0</v>
      </c>
      <c r="AV142" s="281">
        <v>0</v>
      </c>
      <c r="AW142" s="281">
        <v>0</v>
      </c>
      <c r="AX142" s="281">
        <v>0</v>
      </c>
      <c r="AY142" s="281">
        <v>0</v>
      </c>
      <c r="AZ142" s="281">
        <v>0</v>
      </c>
      <c r="BA142" s="281">
        <v>0</v>
      </c>
      <c r="BB142" s="281">
        <v>0</v>
      </c>
      <c r="BC142" s="281">
        <v>0</v>
      </c>
      <c r="BD142" s="281">
        <v>0</v>
      </c>
      <c r="BE142" s="281">
        <v>0</v>
      </c>
      <c r="BF142" s="281">
        <v>0</v>
      </c>
      <c r="BG142" s="281">
        <v>0</v>
      </c>
      <c r="BH142" s="281">
        <v>0</v>
      </c>
      <c r="BI142" s="281">
        <v>0</v>
      </c>
      <c r="BJ142" s="281">
        <v>0</v>
      </c>
      <c r="BK142" s="281">
        <v>0</v>
      </c>
      <c r="BL142" s="281">
        <v>0</v>
      </c>
      <c r="BM142" s="281">
        <v>0</v>
      </c>
      <c r="BN142" s="281">
        <v>0</v>
      </c>
      <c r="BO142" s="281">
        <v>0</v>
      </c>
      <c r="BP142" s="281">
        <v>0</v>
      </c>
      <c r="BQ142" s="281">
        <v>0</v>
      </c>
    </row>
    <row r="143" spans="2:69" ht="10.5" hidden="1" customHeight="1" outlineLevel="1">
      <c r="B143" s="68"/>
      <c r="C143" s="68"/>
      <c r="D143" s="68">
        <v>0</v>
      </c>
      <c r="E143" s="68"/>
      <c r="F143" s="68"/>
      <c r="G143" s="68"/>
      <c r="H143" s="68"/>
      <c r="J143" s="281">
        <v>0</v>
      </c>
      <c r="K143" s="281">
        <v>0</v>
      </c>
      <c r="L143" s="281">
        <v>0</v>
      </c>
      <c r="M143" s="281">
        <v>0</v>
      </c>
      <c r="N143" s="281">
        <v>0</v>
      </c>
      <c r="O143" s="281">
        <v>0</v>
      </c>
      <c r="P143" s="281">
        <v>0</v>
      </c>
      <c r="Q143" s="281">
        <v>0</v>
      </c>
      <c r="R143" s="281">
        <v>0</v>
      </c>
      <c r="S143" s="281">
        <v>0</v>
      </c>
      <c r="T143" s="281">
        <v>0</v>
      </c>
      <c r="U143" s="281">
        <v>0</v>
      </c>
      <c r="V143" s="281">
        <v>0</v>
      </c>
      <c r="W143" s="281">
        <v>0</v>
      </c>
      <c r="X143" s="281">
        <v>0</v>
      </c>
      <c r="Y143" s="281">
        <v>0</v>
      </c>
      <c r="Z143" s="281">
        <v>0</v>
      </c>
      <c r="AA143" s="281">
        <v>0</v>
      </c>
      <c r="AB143" s="281">
        <v>0</v>
      </c>
      <c r="AC143" s="281">
        <v>0</v>
      </c>
      <c r="AD143" s="281">
        <v>0</v>
      </c>
      <c r="AE143" s="281">
        <v>0</v>
      </c>
      <c r="AF143" s="281">
        <v>0</v>
      </c>
      <c r="AG143" s="281">
        <v>0</v>
      </c>
      <c r="AH143" s="281">
        <v>0</v>
      </c>
      <c r="AI143" s="281">
        <v>0</v>
      </c>
      <c r="AJ143" s="281">
        <v>0</v>
      </c>
      <c r="AK143" s="281">
        <v>0</v>
      </c>
      <c r="AL143" s="281">
        <v>0</v>
      </c>
      <c r="AM143" s="281">
        <v>0</v>
      </c>
      <c r="AN143" s="281">
        <v>0</v>
      </c>
      <c r="AO143" s="281">
        <v>0</v>
      </c>
      <c r="AP143" s="281">
        <v>0</v>
      </c>
      <c r="AQ143" s="281">
        <v>0</v>
      </c>
      <c r="AR143" s="281">
        <v>0</v>
      </c>
      <c r="AS143" s="281">
        <v>0</v>
      </c>
      <c r="AT143" s="281">
        <v>0</v>
      </c>
      <c r="AU143" s="281">
        <v>0</v>
      </c>
      <c r="AV143" s="281">
        <v>0</v>
      </c>
      <c r="AW143" s="281">
        <v>0</v>
      </c>
      <c r="AX143" s="281">
        <v>0</v>
      </c>
      <c r="AY143" s="281">
        <v>0</v>
      </c>
      <c r="AZ143" s="281">
        <v>0</v>
      </c>
      <c r="BA143" s="281">
        <v>0</v>
      </c>
      <c r="BB143" s="281">
        <v>0</v>
      </c>
      <c r="BC143" s="281">
        <v>0</v>
      </c>
      <c r="BD143" s="281">
        <v>0</v>
      </c>
      <c r="BE143" s="281">
        <v>0</v>
      </c>
      <c r="BF143" s="281">
        <v>0</v>
      </c>
      <c r="BG143" s="281">
        <v>0</v>
      </c>
      <c r="BH143" s="281">
        <v>0</v>
      </c>
      <c r="BI143" s="281">
        <v>0</v>
      </c>
      <c r="BJ143" s="281">
        <v>0</v>
      </c>
      <c r="BK143" s="281">
        <v>0</v>
      </c>
      <c r="BL143" s="281">
        <v>0</v>
      </c>
      <c r="BM143" s="281">
        <v>0</v>
      </c>
      <c r="BN143" s="281">
        <v>0</v>
      </c>
      <c r="BO143" s="281">
        <v>0</v>
      </c>
      <c r="BP143" s="281">
        <v>0</v>
      </c>
      <c r="BQ143" s="281">
        <v>0</v>
      </c>
    </row>
    <row r="144" spans="2:69" ht="10.5" hidden="1" customHeight="1" outlineLevel="1">
      <c r="B144" s="68"/>
      <c r="C144" s="68"/>
      <c r="D144" s="68">
        <v>0</v>
      </c>
      <c r="E144" s="68"/>
      <c r="F144" s="68"/>
      <c r="G144" s="68"/>
      <c r="H144" s="68"/>
      <c r="J144" s="281">
        <v>0</v>
      </c>
      <c r="K144" s="281">
        <v>0</v>
      </c>
      <c r="L144" s="281">
        <v>0</v>
      </c>
      <c r="M144" s="281">
        <v>0</v>
      </c>
      <c r="N144" s="281">
        <v>0</v>
      </c>
      <c r="O144" s="281">
        <v>0</v>
      </c>
      <c r="P144" s="281">
        <v>0</v>
      </c>
      <c r="Q144" s="281">
        <v>0</v>
      </c>
      <c r="R144" s="281">
        <v>0</v>
      </c>
      <c r="S144" s="281">
        <v>0</v>
      </c>
      <c r="T144" s="281">
        <v>0</v>
      </c>
      <c r="U144" s="281">
        <v>0</v>
      </c>
      <c r="V144" s="281">
        <v>0</v>
      </c>
      <c r="W144" s="281">
        <v>0</v>
      </c>
      <c r="X144" s="281">
        <v>0</v>
      </c>
      <c r="Y144" s="281">
        <v>0</v>
      </c>
      <c r="Z144" s="281">
        <v>0</v>
      </c>
      <c r="AA144" s="281">
        <v>0</v>
      </c>
      <c r="AB144" s="281">
        <v>0</v>
      </c>
      <c r="AC144" s="281">
        <v>0</v>
      </c>
      <c r="AD144" s="281">
        <v>0</v>
      </c>
      <c r="AE144" s="281">
        <v>0</v>
      </c>
      <c r="AF144" s="281">
        <v>0</v>
      </c>
      <c r="AG144" s="281">
        <v>0</v>
      </c>
      <c r="AH144" s="281">
        <v>0</v>
      </c>
      <c r="AI144" s="281">
        <v>0</v>
      </c>
      <c r="AJ144" s="281">
        <v>0</v>
      </c>
      <c r="AK144" s="281">
        <v>0</v>
      </c>
      <c r="AL144" s="281">
        <v>0</v>
      </c>
      <c r="AM144" s="281">
        <v>0</v>
      </c>
      <c r="AN144" s="281">
        <v>0</v>
      </c>
      <c r="AO144" s="281">
        <v>0</v>
      </c>
      <c r="AP144" s="281">
        <v>0</v>
      </c>
      <c r="AQ144" s="281">
        <v>0</v>
      </c>
      <c r="AR144" s="281">
        <v>0</v>
      </c>
      <c r="AS144" s="281">
        <v>0</v>
      </c>
      <c r="AT144" s="281">
        <v>0</v>
      </c>
      <c r="AU144" s="281">
        <v>0</v>
      </c>
      <c r="AV144" s="281">
        <v>0</v>
      </c>
      <c r="AW144" s="281">
        <v>0</v>
      </c>
      <c r="AX144" s="281">
        <v>0</v>
      </c>
      <c r="AY144" s="281">
        <v>0</v>
      </c>
      <c r="AZ144" s="281">
        <v>0</v>
      </c>
      <c r="BA144" s="281">
        <v>0</v>
      </c>
      <c r="BB144" s="281">
        <v>0</v>
      </c>
      <c r="BC144" s="281">
        <v>0</v>
      </c>
      <c r="BD144" s="281">
        <v>0</v>
      </c>
      <c r="BE144" s="281">
        <v>0</v>
      </c>
      <c r="BF144" s="281">
        <v>0</v>
      </c>
      <c r="BG144" s="281">
        <v>0</v>
      </c>
      <c r="BH144" s="281">
        <v>0</v>
      </c>
      <c r="BI144" s="281">
        <v>0</v>
      </c>
      <c r="BJ144" s="281">
        <v>0</v>
      </c>
      <c r="BK144" s="281">
        <v>0</v>
      </c>
      <c r="BL144" s="281">
        <v>0</v>
      </c>
      <c r="BM144" s="281">
        <v>0</v>
      </c>
      <c r="BN144" s="281">
        <v>0</v>
      </c>
      <c r="BO144" s="281">
        <v>0</v>
      </c>
      <c r="BP144" s="281">
        <v>0</v>
      </c>
      <c r="BQ144" s="281">
        <v>0</v>
      </c>
    </row>
    <row r="145" spans="2:69" ht="10.5" hidden="1" customHeight="1" outlineLevel="1">
      <c r="B145" s="68"/>
      <c r="C145" s="68"/>
      <c r="D145" s="68">
        <v>0</v>
      </c>
      <c r="E145" s="68"/>
      <c r="F145" s="68"/>
      <c r="G145" s="68"/>
      <c r="H145" s="68"/>
      <c r="J145" s="281">
        <v>0</v>
      </c>
      <c r="K145" s="281">
        <v>0</v>
      </c>
      <c r="L145" s="281">
        <v>0</v>
      </c>
      <c r="M145" s="281">
        <v>0</v>
      </c>
      <c r="N145" s="281">
        <v>0</v>
      </c>
      <c r="O145" s="281">
        <v>0</v>
      </c>
      <c r="P145" s="281">
        <v>0</v>
      </c>
      <c r="Q145" s="281">
        <v>0</v>
      </c>
      <c r="R145" s="281">
        <v>0</v>
      </c>
      <c r="S145" s="281">
        <v>0</v>
      </c>
      <c r="T145" s="281">
        <v>0</v>
      </c>
      <c r="U145" s="281">
        <v>0</v>
      </c>
      <c r="V145" s="281">
        <v>0</v>
      </c>
      <c r="W145" s="281">
        <v>0</v>
      </c>
      <c r="X145" s="281">
        <v>0</v>
      </c>
      <c r="Y145" s="281">
        <v>0</v>
      </c>
      <c r="Z145" s="281">
        <v>0</v>
      </c>
      <c r="AA145" s="281">
        <v>0</v>
      </c>
      <c r="AB145" s="281">
        <v>0</v>
      </c>
      <c r="AC145" s="281">
        <v>0</v>
      </c>
      <c r="AD145" s="281">
        <v>0</v>
      </c>
      <c r="AE145" s="281">
        <v>0</v>
      </c>
      <c r="AF145" s="281">
        <v>0</v>
      </c>
      <c r="AG145" s="281">
        <v>0</v>
      </c>
      <c r="AH145" s="281">
        <v>0</v>
      </c>
      <c r="AI145" s="281">
        <v>0</v>
      </c>
      <c r="AJ145" s="281">
        <v>0</v>
      </c>
      <c r="AK145" s="281">
        <v>0</v>
      </c>
      <c r="AL145" s="281">
        <v>0</v>
      </c>
      <c r="AM145" s="281">
        <v>0</v>
      </c>
      <c r="AN145" s="281">
        <v>0</v>
      </c>
      <c r="AO145" s="281">
        <v>0</v>
      </c>
      <c r="AP145" s="281">
        <v>0</v>
      </c>
      <c r="AQ145" s="281">
        <v>0</v>
      </c>
      <c r="AR145" s="281">
        <v>0</v>
      </c>
      <c r="AS145" s="281">
        <v>0</v>
      </c>
      <c r="AT145" s="281">
        <v>0</v>
      </c>
      <c r="AU145" s="281">
        <v>0</v>
      </c>
      <c r="AV145" s="281">
        <v>0</v>
      </c>
      <c r="AW145" s="281">
        <v>0</v>
      </c>
      <c r="AX145" s="281">
        <v>0</v>
      </c>
      <c r="AY145" s="281">
        <v>0</v>
      </c>
      <c r="AZ145" s="281">
        <v>0</v>
      </c>
      <c r="BA145" s="281">
        <v>0</v>
      </c>
      <c r="BB145" s="281">
        <v>0</v>
      </c>
      <c r="BC145" s="281">
        <v>0</v>
      </c>
      <c r="BD145" s="281">
        <v>0</v>
      </c>
      <c r="BE145" s="281">
        <v>0</v>
      </c>
      <c r="BF145" s="281">
        <v>0</v>
      </c>
      <c r="BG145" s="281">
        <v>0</v>
      </c>
      <c r="BH145" s="281">
        <v>0</v>
      </c>
      <c r="BI145" s="281">
        <v>0</v>
      </c>
      <c r="BJ145" s="281">
        <v>0</v>
      </c>
      <c r="BK145" s="281">
        <v>0</v>
      </c>
      <c r="BL145" s="281">
        <v>0</v>
      </c>
      <c r="BM145" s="281">
        <v>0</v>
      </c>
      <c r="BN145" s="281">
        <v>0</v>
      </c>
      <c r="BO145" s="281">
        <v>0</v>
      </c>
      <c r="BP145" s="281">
        <v>0</v>
      </c>
      <c r="BQ145" s="281">
        <v>0</v>
      </c>
    </row>
    <row r="146" spans="2:69" ht="10.5" hidden="1" customHeight="1" outlineLevel="1">
      <c r="B146" s="68"/>
      <c r="C146" s="68"/>
      <c r="D146" s="68">
        <v>0</v>
      </c>
      <c r="E146" s="68"/>
      <c r="F146" s="68"/>
      <c r="G146" s="68"/>
      <c r="H146" s="68"/>
      <c r="J146" s="281">
        <v>0</v>
      </c>
      <c r="K146" s="281">
        <v>0</v>
      </c>
      <c r="L146" s="281">
        <v>0</v>
      </c>
      <c r="M146" s="281">
        <v>0</v>
      </c>
      <c r="N146" s="281">
        <v>0</v>
      </c>
      <c r="O146" s="281">
        <v>0</v>
      </c>
      <c r="P146" s="281">
        <v>0</v>
      </c>
      <c r="Q146" s="281">
        <v>0</v>
      </c>
      <c r="R146" s="281">
        <v>0</v>
      </c>
      <c r="S146" s="281">
        <v>0</v>
      </c>
      <c r="T146" s="281">
        <v>0</v>
      </c>
      <c r="U146" s="281">
        <v>0</v>
      </c>
      <c r="V146" s="281">
        <v>0</v>
      </c>
      <c r="W146" s="281">
        <v>0</v>
      </c>
      <c r="X146" s="281">
        <v>0</v>
      </c>
      <c r="Y146" s="281">
        <v>0</v>
      </c>
      <c r="Z146" s="281">
        <v>0</v>
      </c>
      <c r="AA146" s="281">
        <v>0</v>
      </c>
      <c r="AB146" s="281">
        <v>0</v>
      </c>
      <c r="AC146" s="281">
        <v>0</v>
      </c>
      <c r="AD146" s="281">
        <v>0</v>
      </c>
      <c r="AE146" s="281">
        <v>0</v>
      </c>
      <c r="AF146" s="281">
        <v>0</v>
      </c>
      <c r="AG146" s="281">
        <v>0</v>
      </c>
      <c r="AH146" s="281">
        <v>0</v>
      </c>
      <c r="AI146" s="281">
        <v>0</v>
      </c>
      <c r="AJ146" s="281">
        <v>0</v>
      </c>
      <c r="AK146" s="281">
        <v>0</v>
      </c>
      <c r="AL146" s="281">
        <v>0</v>
      </c>
      <c r="AM146" s="281">
        <v>0</v>
      </c>
      <c r="AN146" s="281">
        <v>0</v>
      </c>
      <c r="AO146" s="281">
        <v>0</v>
      </c>
      <c r="AP146" s="281">
        <v>0</v>
      </c>
      <c r="AQ146" s="281">
        <v>0</v>
      </c>
      <c r="AR146" s="281">
        <v>0</v>
      </c>
      <c r="AS146" s="281">
        <v>0</v>
      </c>
      <c r="AT146" s="281">
        <v>0</v>
      </c>
      <c r="AU146" s="281">
        <v>0</v>
      </c>
      <c r="AV146" s="281">
        <v>0</v>
      </c>
      <c r="AW146" s="281">
        <v>0</v>
      </c>
      <c r="AX146" s="281">
        <v>0</v>
      </c>
      <c r="AY146" s="281">
        <v>0</v>
      </c>
      <c r="AZ146" s="281">
        <v>0</v>
      </c>
      <c r="BA146" s="281">
        <v>0</v>
      </c>
      <c r="BB146" s="281">
        <v>0</v>
      </c>
      <c r="BC146" s="281">
        <v>0</v>
      </c>
      <c r="BD146" s="281">
        <v>0</v>
      </c>
      <c r="BE146" s="281">
        <v>0</v>
      </c>
      <c r="BF146" s="281">
        <v>0</v>
      </c>
      <c r="BG146" s="281">
        <v>0</v>
      </c>
      <c r="BH146" s="281">
        <v>0</v>
      </c>
      <c r="BI146" s="281">
        <v>0</v>
      </c>
      <c r="BJ146" s="281">
        <v>0</v>
      </c>
      <c r="BK146" s="281">
        <v>0</v>
      </c>
      <c r="BL146" s="281">
        <v>0</v>
      </c>
      <c r="BM146" s="281">
        <v>0</v>
      </c>
      <c r="BN146" s="281">
        <v>0</v>
      </c>
      <c r="BO146" s="281">
        <v>0</v>
      </c>
      <c r="BP146" s="281">
        <v>0</v>
      </c>
      <c r="BQ146" s="281">
        <v>0</v>
      </c>
    </row>
    <row r="147" spans="2:69" ht="10.5" hidden="1" customHeight="1" outlineLevel="1">
      <c r="B147" s="68"/>
      <c r="C147" s="68"/>
      <c r="D147" s="68">
        <v>0</v>
      </c>
      <c r="E147" s="68"/>
      <c r="F147" s="68"/>
      <c r="G147" s="68"/>
      <c r="H147" s="68"/>
      <c r="J147" s="281">
        <v>0</v>
      </c>
      <c r="K147" s="281">
        <v>0</v>
      </c>
      <c r="L147" s="281">
        <v>0</v>
      </c>
      <c r="M147" s="281">
        <v>0</v>
      </c>
      <c r="N147" s="281">
        <v>0</v>
      </c>
      <c r="O147" s="281">
        <v>0</v>
      </c>
      <c r="P147" s="281">
        <v>0</v>
      </c>
      <c r="Q147" s="281">
        <v>0</v>
      </c>
      <c r="R147" s="281">
        <v>0</v>
      </c>
      <c r="S147" s="281">
        <v>0</v>
      </c>
      <c r="T147" s="281">
        <v>0</v>
      </c>
      <c r="U147" s="281">
        <v>0</v>
      </c>
      <c r="V147" s="281">
        <v>0</v>
      </c>
      <c r="W147" s="281">
        <v>0</v>
      </c>
      <c r="X147" s="281">
        <v>0</v>
      </c>
      <c r="Y147" s="281">
        <v>0</v>
      </c>
      <c r="Z147" s="281">
        <v>0</v>
      </c>
      <c r="AA147" s="281">
        <v>0</v>
      </c>
      <c r="AB147" s="281">
        <v>0</v>
      </c>
      <c r="AC147" s="281">
        <v>0</v>
      </c>
      <c r="AD147" s="281">
        <v>0</v>
      </c>
      <c r="AE147" s="281">
        <v>0</v>
      </c>
      <c r="AF147" s="281">
        <v>0</v>
      </c>
      <c r="AG147" s="281">
        <v>0</v>
      </c>
      <c r="AH147" s="281">
        <v>0</v>
      </c>
      <c r="AI147" s="281">
        <v>0</v>
      </c>
      <c r="AJ147" s="281">
        <v>0</v>
      </c>
      <c r="AK147" s="281">
        <v>0</v>
      </c>
      <c r="AL147" s="281">
        <v>0</v>
      </c>
      <c r="AM147" s="281">
        <v>0</v>
      </c>
      <c r="AN147" s="281">
        <v>0</v>
      </c>
      <c r="AO147" s="281">
        <v>0</v>
      </c>
      <c r="AP147" s="281">
        <v>0</v>
      </c>
      <c r="AQ147" s="281">
        <v>0</v>
      </c>
      <c r="AR147" s="281">
        <v>0</v>
      </c>
      <c r="AS147" s="281">
        <v>0</v>
      </c>
      <c r="AT147" s="281">
        <v>0</v>
      </c>
      <c r="AU147" s="281">
        <v>0</v>
      </c>
      <c r="AV147" s="281">
        <v>0</v>
      </c>
      <c r="AW147" s="281">
        <v>0</v>
      </c>
      <c r="AX147" s="281">
        <v>0</v>
      </c>
      <c r="AY147" s="281">
        <v>0</v>
      </c>
      <c r="AZ147" s="281">
        <v>0</v>
      </c>
      <c r="BA147" s="281">
        <v>0</v>
      </c>
      <c r="BB147" s="281">
        <v>0</v>
      </c>
      <c r="BC147" s="281">
        <v>0</v>
      </c>
      <c r="BD147" s="281">
        <v>0</v>
      </c>
      <c r="BE147" s="281">
        <v>0</v>
      </c>
      <c r="BF147" s="281">
        <v>0</v>
      </c>
      <c r="BG147" s="281">
        <v>0</v>
      </c>
      <c r="BH147" s="281">
        <v>0</v>
      </c>
      <c r="BI147" s="281">
        <v>0</v>
      </c>
      <c r="BJ147" s="281">
        <v>0</v>
      </c>
      <c r="BK147" s="281">
        <v>0</v>
      </c>
      <c r="BL147" s="281">
        <v>0</v>
      </c>
      <c r="BM147" s="281">
        <v>0</v>
      </c>
      <c r="BN147" s="281">
        <v>0</v>
      </c>
      <c r="BO147" s="281">
        <v>0</v>
      </c>
      <c r="BP147" s="281">
        <v>0</v>
      </c>
      <c r="BQ147" s="281">
        <v>0</v>
      </c>
    </row>
    <row r="148" spans="2:69" ht="10.5" hidden="1" customHeight="1" outlineLevel="1">
      <c r="B148" s="68"/>
      <c r="C148" s="68"/>
      <c r="D148" s="68">
        <v>0</v>
      </c>
      <c r="E148" s="68"/>
      <c r="F148" s="68"/>
      <c r="G148" s="68"/>
      <c r="H148" s="68"/>
      <c r="J148" s="281">
        <v>0</v>
      </c>
      <c r="K148" s="281">
        <v>0</v>
      </c>
      <c r="L148" s="281">
        <v>0</v>
      </c>
      <c r="M148" s="281">
        <v>0</v>
      </c>
      <c r="N148" s="281">
        <v>0</v>
      </c>
      <c r="O148" s="281">
        <v>0</v>
      </c>
      <c r="P148" s="281">
        <v>0</v>
      </c>
      <c r="Q148" s="281">
        <v>0</v>
      </c>
      <c r="R148" s="281">
        <v>0</v>
      </c>
      <c r="S148" s="281">
        <v>0</v>
      </c>
      <c r="T148" s="281">
        <v>0</v>
      </c>
      <c r="U148" s="281">
        <v>0</v>
      </c>
      <c r="V148" s="281">
        <v>0</v>
      </c>
      <c r="W148" s="281">
        <v>0</v>
      </c>
      <c r="X148" s="281">
        <v>0</v>
      </c>
      <c r="Y148" s="281">
        <v>0</v>
      </c>
      <c r="Z148" s="281">
        <v>0</v>
      </c>
      <c r="AA148" s="281">
        <v>0</v>
      </c>
      <c r="AB148" s="281">
        <v>0</v>
      </c>
      <c r="AC148" s="281">
        <v>0</v>
      </c>
      <c r="AD148" s="281">
        <v>0</v>
      </c>
      <c r="AE148" s="281">
        <v>0</v>
      </c>
      <c r="AF148" s="281">
        <v>0</v>
      </c>
      <c r="AG148" s="281">
        <v>0</v>
      </c>
      <c r="AH148" s="281">
        <v>0</v>
      </c>
      <c r="AI148" s="281">
        <v>0</v>
      </c>
      <c r="AJ148" s="281">
        <v>0</v>
      </c>
      <c r="AK148" s="281">
        <v>0</v>
      </c>
      <c r="AL148" s="281">
        <v>0</v>
      </c>
      <c r="AM148" s="281">
        <v>0</v>
      </c>
      <c r="AN148" s="281">
        <v>0</v>
      </c>
      <c r="AO148" s="281">
        <v>0</v>
      </c>
      <c r="AP148" s="281">
        <v>0</v>
      </c>
      <c r="AQ148" s="281">
        <v>0</v>
      </c>
      <c r="AR148" s="281">
        <v>0</v>
      </c>
      <c r="AS148" s="281">
        <v>0</v>
      </c>
      <c r="AT148" s="281">
        <v>0</v>
      </c>
      <c r="AU148" s="281">
        <v>0</v>
      </c>
      <c r="AV148" s="281">
        <v>0</v>
      </c>
      <c r="AW148" s="281">
        <v>0</v>
      </c>
      <c r="AX148" s="281">
        <v>0</v>
      </c>
      <c r="AY148" s="281">
        <v>0</v>
      </c>
      <c r="AZ148" s="281">
        <v>0</v>
      </c>
      <c r="BA148" s="281">
        <v>0</v>
      </c>
      <c r="BB148" s="281">
        <v>0</v>
      </c>
      <c r="BC148" s="281">
        <v>0</v>
      </c>
      <c r="BD148" s="281">
        <v>0</v>
      </c>
      <c r="BE148" s="281">
        <v>0</v>
      </c>
      <c r="BF148" s="281">
        <v>0</v>
      </c>
      <c r="BG148" s="281">
        <v>0</v>
      </c>
      <c r="BH148" s="281">
        <v>0</v>
      </c>
      <c r="BI148" s="281">
        <v>0</v>
      </c>
      <c r="BJ148" s="281">
        <v>0</v>
      </c>
      <c r="BK148" s="281">
        <v>0</v>
      </c>
      <c r="BL148" s="281">
        <v>0</v>
      </c>
      <c r="BM148" s="281">
        <v>0</v>
      </c>
      <c r="BN148" s="281">
        <v>0</v>
      </c>
      <c r="BO148" s="281">
        <v>0</v>
      </c>
      <c r="BP148" s="281">
        <v>0</v>
      </c>
      <c r="BQ148" s="281">
        <v>0</v>
      </c>
    </row>
    <row r="149" spans="2:69" ht="10.5" hidden="1" customHeight="1" outlineLevel="1">
      <c r="B149" s="68"/>
      <c r="C149" s="68"/>
      <c r="D149" s="68">
        <v>0</v>
      </c>
      <c r="E149" s="68"/>
      <c r="F149" s="68"/>
      <c r="G149" s="68"/>
      <c r="H149" s="68"/>
      <c r="J149" s="281">
        <v>0</v>
      </c>
      <c r="K149" s="281">
        <v>0</v>
      </c>
      <c r="L149" s="281">
        <v>0</v>
      </c>
      <c r="M149" s="281">
        <v>0</v>
      </c>
      <c r="N149" s="281">
        <v>0</v>
      </c>
      <c r="O149" s="281">
        <v>0</v>
      </c>
      <c r="P149" s="281">
        <v>0</v>
      </c>
      <c r="Q149" s="281">
        <v>0</v>
      </c>
      <c r="R149" s="281">
        <v>0</v>
      </c>
      <c r="S149" s="281">
        <v>0</v>
      </c>
      <c r="T149" s="281">
        <v>0</v>
      </c>
      <c r="U149" s="281">
        <v>0</v>
      </c>
      <c r="V149" s="281">
        <v>0</v>
      </c>
      <c r="W149" s="281">
        <v>0</v>
      </c>
      <c r="X149" s="281">
        <v>0</v>
      </c>
      <c r="Y149" s="281">
        <v>0</v>
      </c>
      <c r="Z149" s="281">
        <v>0</v>
      </c>
      <c r="AA149" s="281">
        <v>0</v>
      </c>
      <c r="AB149" s="281">
        <v>0</v>
      </c>
      <c r="AC149" s="281">
        <v>0</v>
      </c>
      <c r="AD149" s="281">
        <v>0</v>
      </c>
      <c r="AE149" s="281">
        <v>0</v>
      </c>
      <c r="AF149" s="281">
        <v>0</v>
      </c>
      <c r="AG149" s="281">
        <v>0</v>
      </c>
      <c r="AH149" s="281">
        <v>0</v>
      </c>
      <c r="AI149" s="281">
        <v>0</v>
      </c>
      <c r="AJ149" s="281">
        <v>0</v>
      </c>
      <c r="AK149" s="281">
        <v>0</v>
      </c>
      <c r="AL149" s="281">
        <v>0</v>
      </c>
      <c r="AM149" s="281">
        <v>0</v>
      </c>
      <c r="AN149" s="281">
        <v>0</v>
      </c>
      <c r="AO149" s="281">
        <v>0</v>
      </c>
      <c r="AP149" s="281">
        <v>0</v>
      </c>
      <c r="AQ149" s="281">
        <v>0</v>
      </c>
      <c r="AR149" s="281">
        <v>0</v>
      </c>
      <c r="AS149" s="281">
        <v>0</v>
      </c>
      <c r="AT149" s="281">
        <v>0</v>
      </c>
      <c r="AU149" s="281">
        <v>0</v>
      </c>
      <c r="AV149" s="281">
        <v>0</v>
      </c>
      <c r="AW149" s="281">
        <v>0</v>
      </c>
      <c r="AX149" s="281">
        <v>0</v>
      </c>
      <c r="AY149" s="281">
        <v>0</v>
      </c>
      <c r="AZ149" s="281">
        <v>0</v>
      </c>
      <c r="BA149" s="281">
        <v>0</v>
      </c>
      <c r="BB149" s="281">
        <v>0</v>
      </c>
      <c r="BC149" s="281">
        <v>0</v>
      </c>
      <c r="BD149" s="281">
        <v>0</v>
      </c>
      <c r="BE149" s="281">
        <v>0</v>
      </c>
      <c r="BF149" s="281">
        <v>0</v>
      </c>
      <c r="BG149" s="281">
        <v>0</v>
      </c>
      <c r="BH149" s="281">
        <v>0</v>
      </c>
      <c r="BI149" s="281">
        <v>0</v>
      </c>
      <c r="BJ149" s="281">
        <v>0</v>
      </c>
      <c r="BK149" s="281">
        <v>0</v>
      </c>
      <c r="BL149" s="281">
        <v>0</v>
      </c>
      <c r="BM149" s="281">
        <v>0</v>
      </c>
      <c r="BN149" s="281">
        <v>0</v>
      </c>
      <c r="BO149" s="281">
        <v>0</v>
      </c>
      <c r="BP149" s="281">
        <v>0</v>
      </c>
      <c r="BQ149" s="281">
        <v>0</v>
      </c>
    </row>
    <row r="150" spans="2:69" ht="10.5" hidden="1" customHeight="1" outlineLevel="1">
      <c r="B150" s="68"/>
      <c r="C150" s="68"/>
      <c r="D150" s="68">
        <v>0</v>
      </c>
      <c r="E150" s="68"/>
      <c r="F150" s="68"/>
      <c r="G150" s="68"/>
      <c r="H150" s="68"/>
      <c r="J150" s="281">
        <v>0</v>
      </c>
      <c r="K150" s="281">
        <v>0</v>
      </c>
      <c r="L150" s="281">
        <v>0</v>
      </c>
      <c r="M150" s="281">
        <v>0</v>
      </c>
      <c r="N150" s="281">
        <v>0</v>
      </c>
      <c r="O150" s="281">
        <v>0</v>
      </c>
      <c r="P150" s="281">
        <v>0</v>
      </c>
      <c r="Q150" s="281">
        <v>0</v>
      </c>
      <c r="R150" s="281">
        <v>0</v>
      </c>
      <c r="S150" s="281">
        <v>0</v>
      </c>
      <c r="T150" s="281">
        <v>0</v>
      </c>
      <c r="U150" s="281">
        <v>0</v>
      </c>
      <c r="V150" s="281">
        <v>0</v>
      </c>
      <c r="W150" s="281">
        <v>0</v>
      </c>
      <c r="X150" s="281">
        <v>0</v>
      </c>
      <c r="Y150" s="281">
        <v>0</v>
      </c>
      <c r="Z150" s="281">
        <v>0</v>
      </c>
      <c r="AA150" s="281">
        <v>0</v>
      </c>
      <c r="AB150" s="281">
        <v>0</v>
      </c>
      <c r="AC150" s="281">
        <v>0</v>
      </c>
      <c r="AD150" s="281">
        <v>0</v>
      </c>
      <c r="AE150" s="281">
        <v>0</v>
      </c>
      <c r="AF150" s="281">
        <v>0</v>
      </c>
      <c r="AG150" s="281">
        <v>0</v>
      </c>
      <c r="AH150" s="281">
        <v>0</v>
      </c>
      <c r="AI150" s="281">
        <v>0</v>
      </c>
      <c r="AJ150" s="281">
        <v>0</v>
      </c>
      <c r="AK150" s="281">
        <v>0</v>
      </c>
      <c r="AL150" s="281">
        <v>0</v>
      </c>
      <c r="AM150" s="281">
        <v>0</v>
      </c>
      <c r="AN150" s="281">
        <v>0</v>
      </c>
      <c r="AO150" s="281">
        <v>0</v>
      </c>
      <c r="AP150" s="281">
        <v>0</v>
      </c>
      <c r="AQ150" s="281">
        <v>0</v>
      </c>
      <c r="AR150" s="281">
        <v>0</v>
      </c>
      <c r="AS150" s="281">
        <v>0</v>
      </c>
      <c r="AT150" s="281">
        <v>0</v>
      </c>
      <c r="AU150" s="281">
        <v>0</v>
      </c>
      <c r="AV150" s="281">
        <v>0</v>
      </c>
      <c r="AW150" s="281">
        <v>0</v>
      </c>
      <c r="AX150" s="281">
        <v>0</v>
      </c>
      <c r="AY150" s="281">
        <v>0</v>
      </c>
      <c r="AZ150" s="281">
        <v>0</v>
      </c>
      <c r="BA150" s="281">
        <v>0</v>
      </c>
      <c r="BB150" s="281">
        <v>0</v>
      </c>
      <c r="BC150" s="281">
        <v>0</v>
      </c>
      <c r="BD150" s="281">
        <v>0</v>
      </c>
      <c r="BE150" s="281">
        <v>0</v>
      </c>
      <c r="BF150" s="281">
        <v>0</v>
      </c>
      <c r="BG150" s="281">
        <v>0</v>
      </c>
      <c r="BH150" s="281">
        <v>0</v>
      </c>
      <c r="BI150" s="281">
        <v>0</v>
      </c>
      <c r="BJ150" s="281">
        <v>0</v>
      </c>
      <c r="BK150" s="281">
        <v>0</v>
      </c>
      <c r="BL150" s="281">
        <v>0</v>
      </c>
      <c r="BM150" s="281">
        <v>0</v>
      </c>
      <c r="BN150" s="281">
        <v>0</v>
      </c>
      <c r="BO150" s="281">
        <v>0</v>
      </c>
      <c r="BP150" s="281">
        <v>0</v>
      </c>
      <c r="BQ150" s="281">
        <v>0</v>
      </c>
    </row>
    <row r="151" spans="2:69" ht="10.5" hidden="1" customHeight="1" outlineLevel="1">
      <c r="B151" s="68"/>
      <c r="C151" s="68"/>
      <c r="D151" s="68">
        <v>0</v>
      </c>
      <c r="E151" s="68"/>
      <c r="F151" s="68"/>
      <c r="G151" s="68"/>
      <c r="H151" s="68"/>
      <c r="J151" s="281">
        <v>0</v>
      </c>
      <c r="K151" s="281">
        <v>0</v>
      </c>
      <c r="L151" s="281">
        <v>0</v>
      </c>
      <c r="M151" s="281">
        <v>0</v>
      </c>
      <c r="N151" s="281">
        <v>0</v>
      </c>
      <c r="O151" s="281">
        <v>0</v>
      </c>
      <c r="P151" s="281">
        <v>0</v>
      </c>
      <c r="Q151" s="281">
        <v>0</v>
      </c>
      <c r="R151" s="281">
        <v>0</v>
      </c>
      <c r="S151" s="281">
        <v>0</v>
      </c>
      <c r="T151" s="281">
        <v>0</v>
      </c>
      <c r="U151" s="281">
        <v>0</v>
      </c>
      <c r="V151" s="281">
        <v>0</v>
      </c>
      <c r="W151" s="281">
        <v>0</v>
      </c>
      <c r="X151" s="281">
        <v>0</v>
      </c>
      <c r="Y151" s="281">
        <v>0</v>
      </c>
      <c r="Z151" s="281">
        <v>0</v>
      </c>
      <c r="AA151" s="281">
        <v>0</v>
      </c>
      <c r="AB151" s="281">
        <v>0</v>
      </c>
      <c r="AC151" s="281">
        <v>0</v>
      </c>
      <c r="AD151" s="281">
        <v>0</v>
      </c>
      <c r="AE151" s="281">
        <v>0</v>
      </c>
      <c r="AF151" s="281">
        <v>0</v>
      </c>
      <c r="AG151" s="281">
        <v>0</v>
      </c>
      <c r="AH151" s="281">
        <v>0</v>
      </c>
      <c r="AI151" s="281">
        <v>0</v>
      </c>
      <c r="AJ151" s="281">
        <v>0</v>
      </c>
      <c r="AK151" s="281">
        <v>0</v>
      </c>
      <c r="AL151" s="281">
        <v>0</v>
      </c>
      <c r="AM151" s="281">
        <v>0</v>
      </c>
      <c r="AN151" s="281">
        <v>0</v>
      </c>
      <c r="AO151" s="281">
        <v>0</v>
      </c>
      <c r="AP151" s="281">
        <v>0</v>
      </c>
      <c r="AQ151" s="281">
        <v>0</v>
      </c>
      <c r="AR151" s="281">
        <v>0</v>
      </c>
      <c r="AS151" s="281">
        <v>0</v>
      </c>
      <c r="AT151" s="281">
        <v>0</v>
      </c>
      <c r="AU151" s="281">
        <v>0</v>
      </c>
      <c r="AV151" s="281">
        <v>0</v>
      </c>
      <c r="AW151" s="281">
        <v>0</v>
      </c>
      <c r="AX151" s="281">
        <v>0</v>
      </c>
      <c r="AY151" s="281">
        <v>0</v>
      </c>
      <c r="AZ151" s="281">
        <v>0</v>
      </c>
      <c r="BA151" s="281">
        <v>0</v>
      </c>
      <c r="BB151" s="281">
        <v>0</v>
      </c>
      <c r="BC151" s="281">
        <v>0</v>
      </c>
      <c r="BD151" s="281">
        <v>0</v>
      </c>
      <c r="BE151" s="281">
        <v>0</v>
      </c>
      <c r="BF151" s="281">
        <v>0</v>
      </c>
      <c r="BG151" s="281">
        <v>0</v>
      </c>
      <c r="BH151" s="281">
        <v>0</v>
      </c>
      <c r="BI151" s="281">
        <v>0</v>
      </c>
      <c r="BJ151" s="281">
        <v>0</v>
      </c>
      <c r="BK151" s="281">
        <v>0</v>
      </c>
      <c r="BL151" s="281">
        <v>0</v>
      </c>
      <c r="BM151" s="281">
        <v>0</v>
      </c>
      <c r="BN151" s="281">
        <v>0</v>
      </c>
      <c r="BO151" s="281">
        <v>0</v>
      </c>
      <c r="BP151" s="281">
        <v>0</v>
      </c>
      <c r="BQ151" s="281">
        <v>0</v>
      </c>
    </row>
    <row r="152" spans="2:69" ht="10.5" hidden="1" customHeight="1" outlineLevel="1">
      <c r="B152" s="68"/>
      <c r="C152" s="68"/>
      <c r="D152" s="68">
        <v>0</v>
      </c>
      <c r="E152" s="68"/>
      <c r="F152" s="68"/>
      <c r="G152" s="68"/>
      <c r="H152" s="68"/>
      <c r="J152" s="281">
        <v>0</v>
      </c>
      <c r="K152" s="281">
        <v>0</v>
      </c>
      <c r="L152" s="281">
        <v>0</v>
      </c>
      <c r="M152" s="281">
        <v>0</v>
      </c>
      <c r="N152" s="281">
        <v>0</v>
      </c>
      <c r="O152" s="281">
        <v>0</v>
      </c>
      <c r="P152" s="281">
        <v>0</v>
      </c>
      <c r="Q152" s="281">
        <v>0</v>
      </c>
      <c r="R152" s="281">
        <v>0</v>
      </c>
      <c r="S152" s="281">
        <v>0</v>
      </c>
      <c r="T152" s="281">
        <v>0</v>
      </c>
      <c r="U152" s="281">
        <v>0</v>
      </c>
      <c r="V152" s="281">
        <v>0</v>
      </c>
      <c r="W152" s="281">
        <v>0</v>
      </c>
      <c r="X152" s="281">
        <v>0</v>
      </c>
      <c r="Y152" s="281">
        <v>0</v>
      </c>
      <c r="Z152" s="281">
        <v>0</v>
      </c>
      <c r="AA152" s="281">
        <v>0</v>
      </c>
      <c r="AB152" s="281">
        <v>0</v>
      </c>
      <c r="AC152" s="281">
        <v>0</v>
      </c>
      <c r="AD152" s="281">
        <v>0</v>
      </c>
      <c r="AE152" s="281">
        <v>0</v>
      </c>
      <c r="AF152" s="281">
        <v>0</v>
      </c>
      <c r="AG152" s="281">
        <v>0</v>
      </c>
      <c r="AH152" s="281">
        <v>0</v>
      </c>
      <c r="AI152" s="281">
        <v>0</v>
      </c>
      <c r="AJ152" s="281">
        <v>0</v>
      </c>
      <c r="AK152" s="281">
        <v>0</v>
      </c>
      <c r="AL152" s="281">
        <v>0</v>
      </c>
      <c r="AM152" s="281">
        <v>0</v>
      </c>
      <c r="AN152" s="281">
        <v>0</v>
      </c>
      <c r="AO152" s="281">
        <v>0</v>
      </c>
      <c r="AP152" s="281">
        <v>0</v>
      </c>
      <c r="AQ152" s="281">
        <v>0</v>
      </c>
      <c r="AR152" s="281">
        <v>0</v>
      </c>
      <c r="AS152" s="281">
        <v>0</v>
      </c>
      <c r="AT152" s="281">
        <v>0</v>
      </c>
      <c r="AU152" s="281">
        <v>0</v>
      </c>
      <c r="AV152" s="281">
        <v>0</v>
      </c>
      <c r="AW152" s="281">
        <v>0</v>
      </c>
      <c r="AX152" s="281">
        <v>0</v>
      </c>
      <c r="AY152" s="281">
        <v>0</v>
      </c>
      <c r="AZ152" s="281">
        <v>0</v>
      </c>
      <c r="BA152" s="281">
        <v>0</v>
      </c>
      <c r="BB152" s="281">
        <v>0</v>
      </c>
      <c r="BC152" s="281">
        <v>0</v>
      </c>
      <c r="BD152" s="281">
        <v>0</v>
      </c>
      <c r="BE152" s="281">
        <v>0</v>
      </c>
      <c r="BF152" s="281">
        <v>0</v>
      </c>
      <c r="BG152" s="281">
        <v>0</v>
      </c>
      <c r="BH152" s="281">
        <v>0</v>
      </c>
      <c r="BI152" s="281">
        <v>0</v>
      </c>
      <c r="BJ152" s="281">
        <v>0</v>
      </c>
      <c r="BK152" s="281">
        <v>0</v>
      </c>
      <c r="BL152" s="281">
        <v>0</v>
      </c>
      <c r="BM152" s="281">
        <v>0</v>
      </c>
      <c r="BN152" s="281">
        <v>0</v>
      </c>
      <c r="BO152" s="281">
        <v>0</v>
      </c>
      <c r="BP152" s="281">
        <v>0</v>
      </c>
      <c r="BQ152" s="281">
        <v>0</v>
      </c>
    </row>
    <row r="153" spans="2:69" ht="10.5" hidden="1" customHeight="1" outlineLevel="1">
      <c r="B153" s="68"/>
      <c r="C153" s="68"/>
      <c r="D153" s="68">
        <v>0</v>
      </c>
      <c r="E153" s="68"/>
      <c r="F153" s="68"/>
      <c r="G153" s="68"/>
      <c r="H153" s="68"/>
      <c r="J153" s="281">
        <v>0</v>
      </c>
      <c r="K153" s="281">
        <v>0</v>
      </c>
      <c r="L153" s="281">
        <v>0</v>
      </c>
      <c r="M153" s="281">
        <v>0</v>
      </c>
      <c r="N153" s="281">
        <v>0</v>
      </c>
      <c r="O153" s="281">
        <v>0</v>
      </c>
      <c r="P153" s="281">
        <v>0</v>
      </c>
      <c r="Q153" s="281">
        <v>0</v>
      </c>
      <c r="R153" s="281">
        <v>0</v>
      </c>
      <c r="S153" s="281">
        <v>0</v>
      </c>
      <c r="T153" s="281">
        <v>0</v>
      </c>
      <c r="U153" s="281">
        <v>0</v>
      </c>
      <c r="V153" s="281">
        <v>0</v>
      </c>
      <c r="W153" s="281">
        <v>0</v>
      </c>
      <c r="X153" s="281">
        <v>0</v>
      </c>
      <c r="Y153" s="281">
        <v>0</v>
      </c>
      <c r="Z153" s="281">
        <v>0</v>
      </c>
      <c r="AA153" s="281">
        <v>0</v>
      </c>
      <c r="AB153" s="281">
        <v>0</v>
      </c>
      <c r="AC153" s="281">
        <v>0</v>
      </c>
      <c r="AD153" s="281">
        <v>0</v>
      </c>
      <c r="AE153" s="281">
        <v>0</v>
      </c>
      <c r="AF153" s="281">
        <v>0</v>
      </c>
      <c r="AG153" s="281">
        <v>0</v>
      </c>
      <c r="AH153" s="281">
        <v>0</v>
      </c>
      <c r="AI153" s="281">
        <v>0</v>
      </c>
      <c r="AJ153" s="281">
        <v>0</v>
      </c>
      <c r="AK153" s="281">
        <v>0</v>
      </c>
      <c r="AL153" s="281">
        <v>0</v>
      </c>
      <c r="AM153" s="281">
        <v>0</v>
      </c>
      <c r="AN153" s="281">
        <v>0</v>
      </c>
      <c r="AO153" s="281">
        <v>0</v>
      </c>
      <c r="AP153" s="281">
        <v>0</v>
      </c>
      <c r="AQ153" s="281">
        <v>0</v>
      </c>
      <c r="AR153" s="281">
        <v>0</v>
      </c>
      <c r="AS153" s="281">
        <v>0</v>
      </c>
      <c r="AT153" s="281">
        <v>0</v>
      </c>
      <c r="AU153" s="281">
        <v>0</v>
      </c>
      <c r="AV153" s="281">
        <v>0</v>
      </c>
      <c r="AW153" s="281">
        <v>0</v>
      </c>
      <c r="AX153" s="281">
        <v>0</v>
      </c>
      <c r="AY153" s="281">
        <v>0</v>
      </c>
      <c r="AZ153" s="281">
        <v>0</v>
      </c>
      <c r="BA153" s="281">
        <v>0</v>
      </c>
      <c r="BB153" s="281">
        <v>0</v>
      </c>
      <c r="BC153" s="281">
        <v>0</v>
      </c>
      <c r="BD153" s="281">
        <v>0</v>
      </c>
      <c r="BE153" s="281">
        <v>0</v>
      </c>
      <c r="BF153" s="281">
        <v>0</v>
      </c>
      <c r="BG153" s="281">
        <v>0</v>
      </c>
      <c r="BH153" s="281">
        <v>0</v>
      </c>
      <c r="BI153" s="281">
        <v>0</v>
      </c>
      <c r="BJ153" s="281">
        <v>0</v>
      </c>
      <c r="BK153" s="281">
        <v>0</v>
      </c>
      <c r="BL153" s="281">
        <v>0</v>
      </c>
      <c r="BM153" s="281">
        <v>0</v>
      </c>
      <c r="BN153" s="281">
        <v>0</v>
      </c>
      <c r="BO153" s="281">
        <v>0</v>
      </c>
      <c r="BP153" s="281">
        <v>0</v>
      </c>
      <c r="BQ153" s="281">
        <v>0</v>
      </c>
    </row>
    <row r="154" spans="2:69" ht="10.5" hidden="1" customHeight="1" outlineLevel="1">
      <c r="B154" s="68"/>
      <c r="C154" s="68"/>
      <c r="D154" s="68">
        <v>0</v>
      </c>
      <c r="E154" s="68"/>
      <c r="F154" s="68"/>
      <c r="G154" s="68"/>
      <c r="H154" s="68"/>
      <c r="J154" s="281">
        <v>0</v>
      </c>
      <c r="K154" s="281">
        <v>0</v>
      </c>
      <c r="L154" s="281">
        <v>0</v>
      </c>
      <c r="M154" s="281">
        <v>0</v>
      </c>
      <c r="N154" s="281">
        <v>0</v>
      </c>
      <c r="O154" s="281">
        <v>0</v>
      </c>
      <c r="P154" s="281">
        <v>0</v>
      </c>
      <c r="Q154" s="281">
        <v>0</v>
      </c>
      <c r="R154" s="281">
        <v>0</v>
      </c>
      <c r="S154" s="281">
        <v>0</v>
      </c>
      <c r="T154" s="281">
        <v>0</v>
      </c>
      <c r="U154" s="281">
        <v>0</v>
      </c>
      <c r="V154" s="281">
        <v>0</v>
      </c>
      <c r="W154" s="281">
        <v>0</v>
      </c>
      <c r="X154" s="281">
        <v>0</v>
      </c>
      <c r="Y154" s="281">
        <v>0</v>
      </c>
      <c r="Z154" s="281">
        <v>0</v>
      </c>
      <c r="AA154" s="281">
        <v>0</v>
      </c>
      <c r="AB154" s="281">
        <v>0</v>
      </c>
      <c r="AC154" s="281">
        <v>0</v>
      </c>
      <c r="AD154" s="281">
        <v>0</v>
      </c>
      <c r="AE154" s="281">
        <v>0</v>
      </c>
      <c r="AF154" s="281">
        <v>0</v>
      </c>
      <c r="AG154" s="281">
        <v>0</v>
      </c>
      <c r="AH154" s="281">
        <v>0</v>
      </c>
      <c r="AI154" s="281">
        <v>0</v>
      </c>
      <c r="AJ154" s="281">
        <v>0</v>
      </c>
      <c r="AK154" s="281">
        <v>0</v>
      </c>
      <c r="AL154" s="281">
        <v>0</v>
      </c>
      <c r="AM154" s="281">
        <v>0</v>
      </c>
      <c r="AN154" s="281">
        <v>0</v>
      </c>
      <c r="AO154" s="281">
        <v>0</v>
      </c>
      <c r="AP154" s="281">
        <v>0</v>
      </c>
      <c r="AQ154" s="281">
        <v>0</v>
      </c>
      <c r="AR154" s="281">
        <v>0</v>
      </c>
      <c r="AS154" s="281">
        <v>0</v>
      </c>
      <c r="AT154" s="281">
        <v>0</v>
      </c>
      <c r="AU154" s="281">
        <v>0</v>
      </c>
      <c r="AV154" s="281">
        <v>0</v>
      </c>
      <c r="AW154" s="281">
        <v>0</v>
      </c>
      <c r="AX154" s="281">
        <v>0</v>
      </c>
      <c r="AY154" s="281">
        <v>0</v>
      </c>
      <c r="AZ154" s="281">
        <v>0</v>
      </c>
      <c r="BA154" s="281">
        <v>0</v>
      </c>
      <c r="BB154" s="281">
        <v>0</v>
      </c>
      <c r="BC154" s="281">
        <v>0</v>
      </c>
      <c r="BD154" s="281">
        <v>0</v>
      </c>
      <c r="BE154" s="281">
        <v>0</v>
      </c>
      <c r="BF154" s="281">
        <v>0</v>
      </c>
      <c r="BG154" s="281">
        <v>0</v>
      </c>
      <c r="BH154" s="281">
        <v>0</v>
      </c>
      <c r="BI154" s="281">
        <v>0</v>
      </c>
      <c r="BJ154" s="281">
        <v>0</v>
      </c>
      <c r="BK154" s="281">
        <v>0</v>
      </c>
      <c r="BL154" s="281">
        <v>0</v>
      </c>
      <c r="BM154" s="281">
        <v>0</v>
      </c>
      <c r="BN154" s="281">
        <v>0</v>
      </c>
      <c r="BO154" s="281">
        <v>0</v>
      </c>
      <c r="BP154" s="281">
        <v>0</v>
      </c>
      <c r="BQ154" s="281">
        <v>0</v>
      </c>
    </row>
    <row r="155" spans="2:69" ht="10.5" hidden="1" customHeight="1" outlineLevel="1">
      <c r="B155" s="68"/>
      <c r="C155" s="68"/>
      <c r="D155" s="68">
        <v>0</v>
      </c>
      <c r="E155" s="68"/>
      <c r="F155" s="68"/>
      <c r="G155" s="68"/>
      <c r="H155" s="68"/>
      <c r="J155" s="281">
        <v>0</v>
      </c>
      <c r="K155" s="281">
        <v>0</v>
      </c>
      <c r="L155" s="281">
        <v>0</v>
      </c>
      <c r="M155" s="281">
        <v>0</v>
      </c>
      <c r="N155" s="281">
        <v>0</v>
      </c>
      <c r="O155" s="281">
        <v>0</v>
      </c>
      <c r="P155" s="281">
        <v>0</v>
      </c>
      <c r="Q155" s="281">
        <v>0</v>
      </c>
      <c r="R155" s="281">
        <v>0</v>
      </c>
      <c r="S155" s="281">
        <v>0</v>
      </c>
      <c r="T155" s="281">
        <v>0</v>
      </c>
      <c r="U155" s="281">
        <v>0</v>
      </c>
      <c r="V155" s="281">
        <v>0</v>
      </c>
      <c r="W155" s="281">
        <v>0</v>
      </c>
      <c r="X155" s="281">
        <v>0</v>
      </c>
      <c r="Y155" s="281">
        <v>0</v>
      </c>
      <c r="Z155" s="281">
        <v>0</v>
      </c>
      <c r="AA155" s="281">
        <v>0</v>
      </c>
      <c r="AB155" s="281">
        <v>0</v>
      </c>
      <c r="AC155" s="281">
        <v>0</v>
      </c>
      <c r="AD155" s="281">
        <v>0</v>
      </c>
      <c r="AE155" s="281">
        <v>0</v>
      </c>
      <c r="AF155" s="281">
        <v>0</v>
      </c>
      <c r="AG155" s="281">
        <v>0</v>
      </c>
      <c r="AH155" s="281">
        <v>0</v>
      </c>
      <c r="AI155" s="281">
        <v>0</v>
      </c>
      <c r="AJ155" s="281">
        <v>0</v>
      </c>
      <c r="AK155" s="281">
        <v>0</v>
      </c>
      <c r="AL155" s="281">
        <v>0</v>
      </c>
      <c r="AM155" s="281">
        <v>0</v>
      </c>
      <c r="AN155" s="281">
        <v>0</v>
      </c>
      <c r="AO155" s="281">
        <v>0</v>
      </c>
      <c r="AP155" s="281">
        <v>0</v>
      </c>
      <c r="AQ155" s="281">
        <v>0</v>
      </c>
      <c r="AR155" s="281">
        <v>0</v>
      </c>
      <c r="AS155" s="281">
        <v>0</v>
      </c>
      <c r="AT155" s="281">
        <v>0</v>
      </c>
      <c r="AU155" s="281">
        <v>0</v>
      </c>
      <c r="AV155" s="281">
        <v>0</v>
      </c>
      <c r="AW155" s="281">
        <v>0</v>
      </c>
      <c r="AX155" s="281">
        <v>0</v>
      </c>
      <c r="AY155" s="281">
        <v>0</v>
      </c>
      <c r="AZ155" s="281">
        <v>0</v>
      </c>
      <c r="BA155" s="281">
        <v>0</v>
      </c>
      <c r="BB155" s="281">
        <v>0</v>
      </c>
      <c r="BC155" s="281">
        <v>0</v>
      </c>
      <c r="BD155" s="281">
        <v>0</v>
      </c>
      <c r="BE155" s="281">
        <v>0</v>
      </c>
      <c r="BF155" s="281">
        <v>0</v>
      </c>
      <c r="BG155" s="281">
        <v>0</v>
      </c>
      <c r="BH155" s="281">
        <v>0</v>
      </c>
      <c r="BI155" s="281">
        <v>0</v>
      </c>
      <c r="BJ155" s="281">
        <v>0</v>
      </c>
      <c r="BK155" s="281">
        <v>0</v>
      </c>
      <c r="BL155" s="281">
        <v>0</v>
      </c>
      <c r="BM155" s="281">
        <v>0</v>
      </c>
      <c r="BN155" s="281">
        <v>0</v>
      </c>
      <c r="BO155" s="281">
        <v>0</v>
      </c>
      <c r="BP155" s="281">
        <v>0</v>
      </c>
      <c r="BQ155" s="281">
        <v>0</v>
      </c>
    </row>
    <row r="156" spans="2:69" collapsed="1">
      <c r="B156" s="68"/>
      <c r="C156" s="68"/>
      <c r="D156" s="68"/>
      <c r="E156" s="68"/>
      <c r="F156" s="68"/>
      <c r="G156" s="68"/>
      <c r="H156" s="68"/>
      <c r="J156" s="281"/>
      <c r="K156" s="281"/>
      <c r="L156" s="281"/>
      <c r="M156" s="281"/>
      <c r="N156" s="281"/>
      <c r="O156" s="281"/>
      <c r="P156" s="281"/>
      <c r="Q156" s="281"/>
      <c r="R156" s="281"/>
      <c r="S156" s="281"/>
      <c r="T156" s="281"/>
      <c r="U156" s="281"/>
      <c r="V156" s="281"/>
      <c r="W156" s="281"/>
      <c r="X156" s="281"/>
      <c r="Y156" s="281"/>
      <c r="Z156" s="281"/>
      <c r="AA156" s="281"/>
      <c r="AB156" s="281"/>
      <c r="AC156" s="281"/>
      <c r="AD156" s="281"/>
      <c r="AE156" s="281"/>
      <c r="AF156" s="281"/>
      <c r="AG156" s="281"/>
      <c r="AH156" s="281"/>
      <c r="AI156" s="281"/>
      <c r="AJ156" s="281"/>
      <c r="AK156" s="281"/>
      <c r="AL156" s="281"/>
      <c r="AM156" s="281"/>
      <c r="AN156" s="281"/>
      <c r="AO156" s="281"/>
      <c r="AP156" s="281"/>
      <c r="AQ156" s="281"/>
      <c r="AR156" s="281"/>
      <c r="AS156" s="281"/>
      <c r="AT156" s="281"/>
      <c r="AU156" s="281"/>
      <c r="AV156" s="281"/>
      <c r="AW156" s="281"/>
      <c r="AX156" s="281"/>
      <c r="AY156" s="281"/>
      <c r="AZ156" s="281"/>
      <c r="BA156" s="281"/>
      <c r="BB156" s="281"/>
      <c r="BC156" s="281"/>
      <c r="BD156" s="281"/>
      <c r="BE156" s="281"/>
      <c r="BF156" s="281"/>
      <c r="BG156" s="281"/>
      <c r="BH156" s="281"/>
      <c r="BI156" s="281"/>
      <c r="BJ156" s="281"/>
      <c r="BK156" s="281"/>
      <c r="BL156" s="281"/>
      <c r="BM156" s="281"/>
      <c r="BN156" s="281"/>
      <c r="BO156" s="281"/>
      <c r="BP156" s="281"/>
      <c r="BQ156" s="281"/>
    </row>
    <row r="157" spans="2:69">
      <c r="B157" s="68"/>
      <c r="C157" s="68"/>
      <c r="D157" s="68"/>
      <c r="E157" s="68"/>
      <c r="F157" s="68"/>
      <c r="G157" s="68"/>
      <c r="H157" s="68"/>
      <c r="J157" s="281"/>
      <c r="K157" s="281"/>
      <c r="L157" s="281"/>
      <c r="M157" s="281"/>
      <c r="N157" s="281"/>
      <c r="O157" s="281"/>
      <c r="P157" s="281"/>
      <c r="Q157" s="281"/>
      <c r="R157" s="281"/>
      <c r="S157" s="281"/>
      <c r="T157" s="281"/>
      <c r="U157" s="281"/>
      <c r="V157" s="281"/>
      <c r="W157" s="281"/>
      <c r="X157" s="281"/>
      <c r="Y157" s="281"/>
      <c r="Z157" s="281"/>
      <c r="AA157" s="281"/>
      <c r="AB157" s="281"/>
      <c r="AC157" s="281"/>
      <c r="AD157" s="281"/>
      <c r="AE157" s="281"/>
      <c r="AF157" s="281"/>
      <c r="AG157" s="281"/>
      <c r="AH157" s="281"/>
      <c r="AI157" s="281"/>
      <c r="AJ157" s="281"/>
      <c r="AK157" s="281"/>
      <c r="AL157" s="281"/>
      <c r="AM157" s="281"/>
      <c r="AN157" s="281"/>
      <c r="AO157" s="281"/>
      <c r="AP157" s="281"/>
      <c r="AQ157" s="281"/>
      <c r="AR157" s="281"/>
      <c r="AS157" s="281"/>
      <c r="AT157" s="281"/>
      <c r="AU157" s="281"/>
      <c r="AV157" s="281"/>
      <c r="AW157" s="281"/>
      <c r="AX157" s="281"/>
      <c r="AY157" s="281"/>
      <c r="AZ157" s="281"/>
      <c r="BA157" s="281"/>
      <c r="BB157" s="281"/>
      <c r="BC157" s="281"/>
      <c r="BD157" s="281"/>
      <c r="BE157" s="281"/>
      <c r="BF157" s="281"/>
      <c r="BG157" s="281"/>
      <c r="BH157" s="281"/>
      <c r="BI157" s="281"/>
      <c r="BJ157" s="281"/>
      <c r="BK157" s="281"/>
      <c r="BL157" s="281"/>
      <c r="BM157" s="281"/>
      <c r="BN157" s="281"/>
      <c r="BO157" s="281"/>
      <c r="BP157" s="281"/>
      <c r="BQ157" s="281"/>
    </row>
    <row r="158" spans="2:69" ht="12.75">
      <c r="B158" s="68"/>
      <c r="C158" s="75" t="s">
        <v>150</v>
      </c>
      <c r="D158" s="68"/>
      <c r="E158" s="68"/>
      <c r="F158" s="68"/>
      <c r="G158" s="68"/>
      <c r="H158" s="68"/>
      <c r="J158" s="95"/>
      <c r="K158" s="95"/>
      <c r="L158" s="95"/>
      <c r="M158" s="95"/>
      <c r="N158" s="95"/>
      <c r="O158" s="95"/>
      <c r="P158" s="95"/>
      <c r="Q158" s="95"/>
      <c r="R158" s="95"/>
      <c r="S158" s="95"/>
      <c r="T158" s="95"/>
      <c r="U158" s="95"/>
      <c r="V158" s="95"/>
      <c r="W158" s="95"/>
      <c r="X158" s="95"/>
      <c r="Y158" s="95"/>
      <c r="Z158" s="95"/>
      <c r="AA158" s="95"/>
      <c r="AB158" s="95"/>
      <c r="AC158" s="95"/>
      <c r="AD158" s="95"/>
      <c r="AE158" s="95"/>
      <c r="AF158" s="95"/>
      <c r="AG158" s="95"/>
      <c r="AH158" s="95"/>
      <c r="AI158" s="95"/>
      <c r="AJ158" s="95"/>
      <c r="AK158" s="95"/>
      <c r="AL158" s="95"/>
      <c r="AM158" s="95"/>
      <c r="AN158" s="95"/>
      <c r="AO158" s="95"/>
      <c r="AP158" s="95"/>
      <c r="AQ158" s="95"/>
      <c r="AR158" s="95"/>
      <c r="AS158" s="95"/>
      <c r="AT158" s="95"/>
      <c r="AU158" s="95"/>
      <c r="AV158" s="95"/>
      <c r="AW158" s="95"/>
      <c r="AX158" s="95"/>
      <c r="AY158" s="95"/>
      <c r="AZ158" s="95"/>
      <c r="BA158" s="95"/>
      <c r="BB158" s="95"/>
      <c r="BC158" s="95"/>
      <c r="BD158" s="95"/>
      <c r="BE158" s="95"/>
      <c r="BF158" s="95"/>
      <c r="BG158" s="95"/>
      <c r="BH158" s="95"/>
      <c r="BI158" s="95"/>
      <c r="BJ158" s="95"/>
      <c r="BK158" s="95"/>
      <c r="BL158" s="95"/>
      <c r="BM158" s="95"/>
      <c r="BN158" s="95"/>
      <c r="BO158" s="95"/>
      <c r="BP158" s="95"/>
      <c r="BQ158" s="95"/>
    </row>
    <row r="159" spans="2:69" ht="10.5" customHeight="1">
      <c r="B159" s="68"/>
      <c r="C159" s="68"/>
      <c r="D159" s="68"/>
      <c r="E159" s="68"/>
      <c r="F159" s="68"/>
      <c r="G159" s="68"/>
      <c r="H159" s="68"/>
      <c r="J159" s="95"/>
      <c r="K159" s="95"/>
      <c r="L159" s="95"/>
      <c r="M159" s="95"/>
      <c r="N159" s="95"/>
      <c r="O159" s="95"/>
      <c r="P159" s="95"/>
      <c r="Q159" s="95"/>
      <c r="R159" s="95"/>
      <c r="S159" s="95"/>
      <c r="T159" s="95"/>
      <c r="U159" s="95"/>
      <c r="V159" s="95"/>
      <c r="W159" s="95"/>
      <c r="X159" s="95"/>
      <c r="Y159" s="95"/>
      <c r="Z159" s="95"/>
      <c r="AA159" s="95"/>
      <c r="AB159" s="95"/>
      <c r="AC159" s="95"/>
      <c r="AD159" s="95"/>
      <c r="AE159" s="95"/>
      <c r="AF159" s="95"/>
      <c r="AG159" s="95"/>
      <c r="AH159" s="95"/>
      <c r="AI159" s="95"/>
      <c r="AJ159" s="95"/>
      <c r="AK159" s="95"/>
      <c r="AL159" s="95"/>
      <c r="AM159" s="95"/>
      <c r="AN159" s="95"/>
      <c r="AO159" s="95"/>
      <c r="AP159" s="95"/>
      <c r="AQ159" s="95"/>
      <c r="AR159" s="95"/>
      <c r="AS159" s="95"/>
      <c r="AT159" s="95"/>
      <c r="AU159" s="95"/>
      <c r="AV159" s="95"/>
      <c r="AW159" s="95"/>
      <c r="AX159" s="95"/>
      <c r="AY159" s="95"/>
      <c r="AZ159" s="95"/>
      <c r="BA159" s="95"/>
      <c r="BB159" s="95"/>
      <c r="BC159" s="95"/>
      <c r="BD159" s="95"/>
      <c r="BE159" s="95"/>
      <c r="BF159" s="95"/>
      <c r="BG159" s="95"/>
      <c r="BH159" s="95"/>
      <c r="BI159" s="95"/>
      <c r="BJ159" s="95"/>
      <c r="BK159" s="95"/>
      <c r="BL159" s="95"/>
      <c r="BM159" s="95"/>
      <c r="BN159" s="95"/>
      <c r="BO159" s="95"/>
      <c r="BP159" s="95"/>
      <c r="BQ159" s="95"/>
    </row>
    <row r="160" spans="2:69">
      <c r="B160" s="68"/>
      <c r="C160" s="68"/>
      <c r="D160" s="252" t="s">
        <v>78</v>
      </c>
      <c r="E160" s="68"/>
      <c r="F160" s="68"/>
      <c r="G160" s="68"/>
      <c r="H160" s="68"/>
      <c r="J160" s="95"/>
      <c r="K160" s="95"/>
      <c r="L160" s="95"/>
      <c r="M160" s="95"/>
      <c r="N160" s="95"/>
      <c r="O160" s="95"/>
      <c r="P160" s="95"/>
      <c r="Q160" s="95"/>
      <c r="R160" s="95"/>
      <c r="S160" s="95"/>
      <c r="T160" s="95"/>
      <c r="U160" s="95"/>
      <c r="V160" s="95"/>
      <c r="W160" s="95"/>
      <c r="X160" s="95"/>
      <c r="Y160" s="95"/>
      <c r="Z160" s="95"/>
      <c r="AA160" s="95"/>
      <c r="AB160" s="95"/>
      <c r="AC160" s="95"/>
      <c r="AD160" s="95"/>
      <c r="AE160" s="95"/>
      <c r="AF160" s="95"/>
      <c r="AG160" s="95"/>
      <c r="AH160" s="95"/>
      <c r="AI160" s="95"/>
      <c r="AJ160" s="95"/>
      <c r="AK160" s="95"/>
      <c r="AL160" s="95"/>
      <c r="AM160" s="95"/>
      <c r="AN160" s="95"/>
      <c r="AO160" s="95"/>
      <c r="AP160" s="95"/>
      <c r="AQ160" s="95"/>
      <c r="AR160" s="95"/>
      <c r="AS160" s="95"/>
      <c r="AT160" s="95"/>
      <c r="AU160" s="95"/>
      <c r="AV160" s="95"/>
      <c r="AW160" s="95"/>
      <c r="AX160" s="95"/>
      <c r="AY160" s="95"/>
      <c r="AZ160" s="95"/>
      <c r="BA160" s="95"/>
      <c r="BB160" s="95"/>
      <c r="BC160" s="95"/>
      <c r="BD160" s="95"/>
      <c r="BE160" s="95"/>
      <c r="BF160" s="95"/>
      <c r="BG160" s="95"/>
      <c r="BH160" s="95"/>
      <c r="BI160" s="95"/>
      <c r="BJ160" s="95"/>
      <c r="BK160" s="95"/>
      <c r="BL160" s="95"/>
      <c r="BM160" s="95"/>
      <c r="BN160" s="95"/>
      <c r="BO160" s="95"/>
      <c r="BP160" s="95"/>
      <c r="BQ160" s="95"/>
    </row>
    <row r="161" spans="2:69" ht="10.5" customHeight="1">
      <c r="B161" s="68"/>
      <c r="C161" s="68"/>
      <c r="D161" s="68"/>
      <c r="E161" s="68"/>
      <c r="F161" s="68"/>
      <c r="G161" s="68"/>
      <c r="H161" s="68"/>
      <c r="J161" s="95"/>
      <c r="K161" s="95"/>
      <c r="L161" s="95"/>
      <c r="M161" s="95"/>
      <c r="N161" s="95"/>
      <c r="O161" s="95"/>
      <c r="P161" s="95"/>
      <c r="Q161" s="95"/>
      <c r="R161" s="95"/>
      <c r="S161" s="95"/>
      <c r="T161" s="95"/>
      <c r="U161" s="95"/>
      <c r="V161" s="95"/>
      <c r="W161" s="95"/>
      <c r="X161" s="95"/>
      <c r="Y161" s="95"/>
      <c r="Z161" s="95"/>
      <c r="AA161" s="95"/>
      <c r="AB161" s="95"/>
      <c r="AC161" s="95"/>
      <c r="AD161" s="95"/>
      <c r="AE161" s="95"/>
      <c r="AF161" s="95"/>
      <c r="AG161" s="95"/>
      <c r="AH161" s="95"/>
      <c r="AI161" s="95"/>
      <c r="AJ161" s="95"/>
      <c r="AK161" s="95"/>
      <c r="AL161" s="95"/>
      <c r="AM161" s="95"/>
      <c r="AN161" s="95"/>
      <c r="AO161" s="95"/>
      <c r="AP161" s="95"/>
      <c r="AQ161" s="95"/>
      <c r="AR161" s="95"/>
      <c r="AS161" s="95"/>
      <c r="AT161" s="95"/>
      <c r="AU161" s="95"/>
      <c r="AV161" s="95"/>
      <c r="AW161" s="95"/>
      <c r="AX161" s="95"/>
      <c r="AY161" s="95"/>
      <c r="AZ161" s="95"/>
      <c r="BA161" s="95"/>
      <c r="BB161" s="95"/>
      <c r="BC161" s="95"/>
      <c r="BD161" s="95"/>
      <c r="BE161" s="95"/>
      <c r="BF161" s="95"/>
      <c r="BG161" s="95"/>
      <c r="BH161" s="95"/>
      <c r="BI161" s="95"/>
      <c r="BJ161" s="95"/>
      <c r="BK161" s="95"/>
      <c r="BL161" s="95"/>
      <c r="BM161" s="95"/>
      <c r="BN161" s="95"/>
      <c r="BO161" s="95"/>
      <c r="BP161" s="95"/>
      <c r="BQ161" s="95"/>
    </row>
    <row r="162" spans="2:69">
      <c r="B162" s="68"/>
      <c r="C162" s="68"/>
      <c r="D162" s="68"/>
      <c r="E162" s="73" t="s">
        <v>43</v>
      </c>
      <c r="F162" s="68"/>
      <c r="G162" s="68"/>
      <c r="H162" s="68"/>
      <c r="J162" s="281">
        <v>0</v>
      </c>
      <c r="K162" s="281">
        <v>0</v>
      </c>
      <c r="L162" s="281">
        <v>0</v>
      </c>
      <c r="M162" s="281">
        <v>0</v>
      </c>
      <c r="N162" s="281">
        <v>0</v>
      </c>
      <c r="O162" s="281">
        <v>0</v>
      </c>
      <c r="P162" s="281">
        <v>0</v>
      </c>
      <c r="Q162" s="281">
        <v>0</v>
      </c>
      <c r="R162" s="281">
        <v>0</v>
      </c>
      <c r="S162" s="281">
        <v>0</v>
      </c>
      <c r="T162" s="281">
        <v>0</v>
      </c>
      <c r="U162" s="281">
        <v>0</v>
      </c>
      <c r="V162" s="281">
        <v>0</v>
      </c>
      <c r="W162" s="281">
        <v>0</v>
      </c>
      <c r="X162" s="281">
        <v>0</v>
      </c>
      <c r="Y162" s="281">
        <v>0</v>
      </c>
      <c r="Z162" s="281">
        <v>0</v>
      </c>
      <c r="AA162" s="281">
        <v>0</v>
      </c>
      <c r="AB162" s="281">
        <v>0</v>
      </c>
      <c r="AC162" s="281">
        <v>0</v>
      </c>
      <c r="AD162" s="281">
        <v>0</v>
      </c>
      <c r="AE162" s="281">
        <v>0</v>
      </c>
      <c r="AF162" s="281">
        <v>0</v>
      </c>
      <c r="AG162" s="281">
        <v>0</v>
      </c>
      <c r="AH162" s="281">
        <v>0</v>
      </c>
      <c r="AI162" s="281">
        <v>0</v>
      </c>
      <c r="AJ162" s="281">
        <v>0</v>
      </c>
      <c r="AK162" s="281">
        <v>0</v>
      </c>
      <c r="AL162" s="281">
        <v>0</v>
      </c>
      <c r="AM162" s="281">
        <v>0</v>
      </c>
      <c r="AN162" s="281">
        <v>0</v>
      </c>
      <c r="AO162" s="281">
        <v>0</v>
      </c>
      <c r="AP162" s="281">
        <v>0</v>
      </c>
      <c r="AQ162" s="281">
        <v>0</v>
      </c>
      <c r="AR162" s="281">
        <v>0</v>
      </c>
      <c r="AS162" s="281">
        <v>0</v>
      </c>
      <c r="AT162" s="281">
        <v>0</v>
      </c>
      <c r="AU162" s="281">
        <v>0</v>
      </c>
      <c r="AV162" s="281">
        <v>0</v>
      </c>
      <c r="AW162" s="281">
        <v>0</v>
      </c>
      <c r="AX162" s="281">
        <v>0</v>
      </c>
      <c r="AY162" s="281">
        <v>0</v>
      </c>
      <c r="AZ162" s="281">
        <v>0</v>
      </c>
      <c r="BA162" s="281">
        <v>0</v>
      </c>
      <c r="BB162" s="281">
        <v>0</v>
      </c>
      <c r="BC162" s="281">
        <v>0</v>
      </c>
      <c r="BD162" s="281">
        <v>0</v>
      </c>
      <c r="BE162" s="281">
        <v>0</v>
      </c>
      <c r="BF162" s="281">
        <v>0</v>
      </c>
      <c r="BG162" s="281">
        <v>0</v>
      </c>
      <c r="BH162" s="281">
        <v>0</v>
      </c>
      <c r="BI162" s="281">
        <v>0</v>
      </c>
      <c r="BJ162" s="281">
        <v>0</v>
      </c>
      <c r="BK162" s="281">
        <v>0</v>
      </c>
      <c r="BL162" s="281">
        <v>0</v>
      </c>
      <c r="BM162" s="281">
        <v>0</v>
      </c>
      <c r="BN162" s="281">
        <v>0</v>
      </c>
      <c r="BO162" s="281">
        <v>0</v>
      </c>
      <c r="BP162" s="281">
        <v>0</v>
      </c>
      <c r="BQ162" s="281">
        <v>0</v>
      </c>
    </row>
    <row r="163" spans="2:69">
      <c r="B163" s="68"/>
      <c r="C163" s="68"/>
      <c r="D163" s="68"/>
      <c r="E163" s="74" t="s">
        <v>44</v>
      </c>
      <c r="F163" s="68"/>
      <c r="G163" s="68"/>
      <c r="H163" s="68"/>
      <c r="J163" s="281">
        <v>0</v>
      </c>
      <c r="K163" s="281">
        <v>0</v>
      </c>
      <c r="L163" s="281">
        <v>0</v>
      </c>
      <c r="M163" s="281">
        <v>0</v>
      </c>
      <c r="N163" s="281">
        <v>0</v>
      </c>
      <c r="O163" s="281">
        <v>0</v>
      </c>
      <c r="P163" s="281">
        <v>0</v>
      </c>
      <c r="Q163" s="281">
        <v>0</v>
      </c>
      <c r="R163" s="281">
        <v>0</v>
      </c>
      <c r="S163" s="281">
        <v>0</v>
      </c>
      <c r="T163" s="281">
        <v>0</v>
      </c>
      <c r="U163" s="281">
        <v>0</v>
      </c>
      <c r="V163" s="281">
        <v>0</v>
      </c>
      <c r="W163" s="281">
        <v>0</v>
      </c>
      <c r="X163" s="281">
        <v>0</v>
      </c>
      <c r="Y163" s="281">
        <v>0</v>
      </c>
      <c r="Z163" s="281">
        <v>0</v>
      </c>
      <c r="AA163" s="281">
        <v>0</v>
      </c>
      <c r="AB163" s="281">
        <v>0</v>
      </c>
      <c r="AC163" s="281">
        <v>0</v>
      </c>
      <c r="AD163" s="281">
        <v>0</v>
      </c>
      <c r="AE163" s="281">
        <v>0</v>
      </c>
      <c r="AF163" s="281">
        <v>0</v>
      </c>
      <c r="AG163" s="281">
        <v>0</v>
      </c>
      <c r="AH163" s="281">
        <v>0</v>
      </c>
      <c r="AI163" s="281">
        <v>0</v>
      </c>
      <c r="AJ163" s="281">
        <v>0</v>
      </c>
      <c r="AK163" s="281">
        <v>0</v>
      </c>
      <c r="AL163" s="281">
        <v>0</v>
      </c>
      <c r="AM163" s="281">
        <v>0</v>
      </c>
      <c r="AN163" s="281">
        <v>0</v>
      </c>
      <c r="AO163" s="281">
        <v>0</v>
      </c>
      <c r="AP163" s="281">
        <v>0</v>
      </c>
      <c r="AQ163" s="281">
        <v>0</v>
      </c>
      <c r="AR163" s="281">
        <v>0</v>
      </c>
      <c r="AS163" s="281">
        <v>0</v>
      </c>
      <c r="AT163" s="281">
        <v>0</v>
      </c>
      <c r="AU163" s="281">
        <v>0</v>
      </c>
      <c r="AV163" s="281">
        <v>0</v>
      </c>
      <c r="AW163" s="281">
        <v>0</v>
      </c>
      <c r="AX163" s="281">
        <v>0</v>
      </c>
      <c r="AY163" s="281">
        <v>0</v>
      </c>
      <c r="AZ163" s="281">
        <v>0</v>
      </c>
      <c r="BA163" s="281">
        <v>0</v>
      </c>
      <c r="BB163" s="281">
        <v>0</v>
      </c>
      <c r="BC163" s="281">
        <v>0</v>
      </c>
      <c r="BD163" s="281">
        <v>0</v>
      </c>
      <c r="BE163" s="281">
        <v>0</v>
      </c>
      <c r="BF163" s="281">
        <v>0</v>
      </c>
      <c r="BG163" s="281">
        <v>0</v>
      </c>
      <c r="BH163" s="281">
        <v>0</v>
      </c>
      <c r="BI163" s="281">
        <v>0</v>
      </c>
      <c r="BJ163" s="281">
        <v>0</v>
      </c>
      <c r="BK163" s="281">
        <v>0</v>
      </c>
      <c r="BL163" s="281">
        <v>0</v>
      </c>
      <c r="BM163" s="281">
        <v>0</v>
      </c>
      <c r="BN163" s="281">
        <v>0</v>
      </c>
      <c r="BO163" s="281">
        <v>0</v>
      </c>
      <c r="BP163" s="281">
        <v>0</v>
      </c>
      <c r="BQ163" s="281">
        <v>0</v>
      </c>
    </row>
    <row r="164" spans="2:69">
      <c r="B164" s="68"/>
      <c r="C164" s="68"/>
      <c r="D164" s="68"/>
      <c r="E164" s="74" t="s">
        <v>45</v>
      </c>
      <c r="F164" s="68"/>
      <c r="G164" s="68"/>
      <c r="H164" s="68"/>
      <c r="J164" s="285">
        <v>0</v>
      </c>
      <c r="K164" s="285">
        <v>0</v>
      </c>
      <c r="L164" s="285">
        <v>0</v>
      </c>
      <c r="M164" s="285">
        <v>0</v>
      </c>
      <c r="N164" s="285">
        <v>0</v>
      </c>
      <c r="O164" s="285">
        <v>0</v>
      </c>
      <c r="P164" s="285">
        <v>0</v>
      </c>
      <c r="Q164" s="285">
        <v>0</v>
      </c>
      <c r="R164" s="285">
        <v>0</v>
      </c>
      <c r="S164" s="285">
        <v>0</v>
      </c>
      <c r="T164" s="285">
        <v>0</v>
      </c>
      <c r="U164" s="285">
        <v>0</v>
      </c>
      <c r="V164" s="285">
        <v>0</v>
      </c>
      <c r="W164" s="285">
        <v>0</v>
      </c>
      <c r="X164" s="285">
        <v>0</v>
      </c>
      <c r="Y164" s="285">
        <v>0</v>
      </c>
      <c r="Z164" s="285">
        <v>0</v>
      </c>
      <c r="AA164" s="285">
        <v>0</v>
      </c>
      <c r="AB164" s="285">
        <v>0</v>
      </c>
      <c r="AC164" s="285">
        <v>0</v>
      </c>
      <c r="AD164" s="285">
        <v>0</v>
      </c>
      <c r="AE164" s="285">
        <v>0</v>
      </c>
      <c r="AF164" s="285">
        <v>0</v>
      </c>
      <c r="AG164" s="285">
        <v>0</v>
      </c>
      <c r="AH164" s="285">
        <v>0</v>
      </c>
      <c r="AI164" s="285">
        <v>0</v>
      </c>
      <c r="AJ164" s="285">
        <v>0</v>
      </c>
      <c r="AK164" s="285">
        <v>0</v>
      </c>
      <c r="AL164" s="285">
        <v>0</v>
      </c>
      <c r="AM164" s="285">
        <v>0</v>
      </c>
      <c r="AN164" s="285">
        <v>0</v>
      </c>
      <c r="AO164" s="285">
        <v>0</v>
      </c>
      <c r="AP164" s="285">
        <v>0</v>
      </c>
      <c r="AQ164" s="285">
        <v>0</v>
      </c>
      <c r="AR164" s="285">
        <v>0</v>
      </c>
      <c r="AS164" s="285">
        <v>0</v>
      </c>
      <c r="AT164" s="285">
        <v>0</v>
      </c>
      <c r="AU164" s="285">
        <v>0</v>
      </c>
      <c r="AV164" s="285">
        <v>0</v>
      </c>
      <c r="AW164" s="285">
        <v>0</v>
      </c>
      <c r="AX164" s="285">
        <v>0</v>
      </c>
      <c r="AY164" s="285">
        <v>0</v>
      </c>
      <c r="AZ164" s="285">
        <v>0</v>
      </c>
      <c r="BA164" s="285">
        <v>0</v>
      </c>
      <c r="BB164" s="285">
        <v>0</v>
      </c>
      <c r="BC164" s="285">
        <v>0</v>
      </c>
      <c r="BD164" s="285">
        <v>0</v>
      </c>
      <c r="BE164" s="285">
        <v>0</v>
      </c>
      <c r="BF164" s="285">
        <v>0</v>
      </c>
      <c r="BG164" s="285">
        <v>0</v>
      </c>
      <c r="BH164" s="285">
        <v>0</v>
      </c>
      <c r="BI164" s="285">
        <v>0</v>
      </c>
      <c r="BJ164" s="285">
        <v>0</v>
      </c>
      <c r="BK164" s="285">
        <v>0</v>
      </c>
      <c r="BL164" s="285">
        <v>0</v>
      </c>
      <c r="BM164" s="285">
        <v>0</v>
      </c>
      <c r="BN164" s="285">
        <v>0</v>
      </c>
      <c r="BO164" s="285">
        <v>0</v>
      </c>
      <c r="BP164" s="285">
        <v>0</v>
      </c>
      <c r="BQ164" s="285">
        <v>0</v>
      </c>
    </row>
    <row r="165" spans="2:69">
      <c r="B165" s="68"/>
      <c r="C165" s="68"/>
      <c r="D165" s="68"/>
      <c r="E165" s="73" t="s">
        <v>79</v>
      </c>
      <c r="F165" s="68"/>
      <c r="G165" s="68"/>
      <c r="H165" s="68"/>
      <c r="J165" s="281">
        <v>0</v>
      </c>
      <c r="K165" s="281">
        <v>0</v>
      </c>
      <c r="L165" s="281">
        <v>0</v>
      </c>
      <c r="M165" s="281">
        <v>0</v>
      </c>
      <c r="N165" s="281">
        <v>0</v>
      </c>
      <c r="O165" s="281">
        <v>0</v>
      </c>
      <c r="P165" s="281">
        <v>0</v>
      </c>
      <c r="Q165" s="281">
        <v>0</v>
      </c>
      <c r="R165" s="281">
        <v>0</v>
      </c>
      <c r="S165" s="281">
        <v>0</v>
      </c>
      <c r="T165" s="281">
        <v>0</v>
      </c>
      <c r="U165" s="281">
        <v>0</v>
      </c>
      <c r="V165" s="281">
        <v>0</v>
      </c>
      <c r="W165" s="281">
        <v>0</v>
      </c>
      <c r="X165" s="281">
        <v>0</v>
      </c>
      <c r="Y165" s="281">
        <v>0</v>
      </c>
      <c r="Z165" s="281">
        <v>0</v>
      </c>
      <c r="AA165" s="281">
        <v>0</v>
      </c>
      <c r="AB165" s="281">
        <v>0</v>
      </c>
      <c r="AC165" s="281">
        <v>0</v>
      </c>
      <c r="AD165" s="281">
        <v>0</v>
      </c>
      <c r="AE165" s="281">
        <v>0</v>
      </c>
      <c r="AF165" s="281">
        <v>0</v>
      </c>
      <c r="AG165" s="281">
        <v>0</v>
      </c>
      <c r="AH165" s="281">
        <v>0</v>
      </c>
      <c r="AI165" s="281">
        <v>0</v>
      </c>
      <c r="AJ165" s="281">
        <v>0</v>
      </c>
      <c r="AK165" s="281">
        <v>0</v>
      </c>
      <c r="AL165" s="281">
        <v>0</v>
      </c>
      <c r="AM165" s="281">
        <v>0</v>
      </c>
      <c r="AN165" s="281">
        <v>0</v>
      </c>
      <c r="AO165" s="281">
        <v>0</v>
      </c>
      <c r="AP165" s="281">
        <v>0</v>
      </c>
      <c r="AQ165" s="281">
        <v>0</v>
      </c>
      <c r="AR165" s="281">
        <v>0</v>
      </c>
      <c r="AS165" s="281">
        <v>0</v>
      </c>
      <c r="AT165" s="281">
        <v>0</v>
      </c>
      <c r="AU165" s="281">
        <v>0</v>
      </c>
      <c r="AV165" s="281">
        <v>0</v>
      </c>
      <c r="AW165" s="281">
        <v>0</v>
      </c>
      <c r="AX165" s="281">
        <v>0</v>
      </c>
      <c r="AY165" s="281">
        <v>0</v>
      </c>
      <c r="AZ165" s="281">
        <v>0</v>
      </c>
      <c r="BA165" s="281">
        <v>0</v>
      </c>
      <c r="BB165" s="281">
        <v>0</v>
      </c>
      <c r="BC165" s="281">
        <v>0</v>
      </c>
      <c r="BD165" s="281">
        <v>0</v>
      </c>
      <c r="BE165" s="281">
        <v>0</v>
      </c>
      <c r="BF165" s="281">
        <v>0</v>
      </c>
      <c r="BG165" s="281">
        <v>0</v>
      </c>
      <c r="BH165" s="281">
        <v>0</v>
      </c>
      <c r="BI165" s="281">
        <v>0</v>
      </c>
      <c r="BJ165" s="281">
        <v>0</v>
      </c>
      <c r="BK165" s="281">
        <v>0</v>
      </c>
      <c r="BL165" s="281">
        <v>0</v>
      </c>
      <c r="BM165" s="281">
        <v>0</v>
      </c>
      <c r="BN165" s="281">
        <v>0</v>
      </c>
      <c r="BO165" s="281">
        <v>0</v>
      </c>
      <c r="BP165" s="281">
        <v>0</v>
      </c>
      <c r="BQ165" s="281">
        <v>0</v>
      </c>
    </row>
    <row r="166" spans="2:69" ht="10.5" customHeight="1">
      <c r="B166" s="68"/>
      <c r="C166" s="68"/>
      <c r="D166" s="68"/>
      <c r="E166" s="68"/>
      <c r="F166" s="68"/>
      <c r="G166" s="68"/>
      <c r="H166" s="68"/>
      <c r="J166" s="95"/>
      <c r="K166" s="95"/>
      <c r="L166" s="95"/>
      <c r="M166" s="95"/>
      <c r="N166" s="95"/>
      <c r="O166" s="95"/>
      <c r="P166" s="95"/>
      <c r="Q166" s="95"/>
      <c r="R166" s="95"/>
      <c r="S166" s="95"/>
      <c r="T166" s="95"/>
      <c r="U166" s="95"/>
      <c r="V166" s="95"/>
      <c r="W166" s="95"/>
      <c r="X166" s="95"/>
      <c r="Y166" s="95"/>
      <c r="Z166" s="95"/>
      <c r="AA166" s="95"/>
      <c r="AB166" s="95"/>
      <c r="AC166" s="95"/>
      <c r="AD166" s="95"/>
      <c r="AE166" s="95"/>
      <c r="AF166" s="95"/>
      <c r="AG166" s="95"/>
      <c r="AH166" s="95"/>
      <c r="AI166" s="95"/>
      <c r="AJ166" s="95"/>
      <c r="AK166" s="95"/>
      <c r="AL166" s="95"/>
      <c r="AM166" s="95"/>
      <c r="AN166" s="95"/>
      <c r="AO166" s="95"/>
      <c r="AP166" s="95"/>
      <c r="AQ166" s="95"/>
      <c r="AR166" s="95"/>
      <c r="AS166" s="95"/>
      <c r="AT166" s="95"/>
      <c r="AU166" s="95"/>
      <c r="AV166" s="95"/>
      <c r="AW166" s="95"/>
      <c r="AX166" s="95"/>
      <c r="AY166" s="95"/>
      <c r="AZ166" s="95"/>
      <c r="BA166" s="95"/>
      <c r="BB166" s="95"/>
      <c r="BC166" s="95"/>
      <c r="BD166" s="95"/>
      <c r="BE166" s="95"/>
      <c r="BF166" s="95"/>
      <c r="BG166" s="95"/>
      <c r="BH166" s="95"/>
      <c r="BI166" s="95"/>
      <c r="BJ166" s="95"/>
      <c r="BK166" s="95"/>
      <c r="BL166" s="95"/>
      <c r="BM166" s="95"/>
      <c r="BN166" s="95"/>
      <c r="BO166" s="95"/>
      <c r="BP166" s="95"/>
      <c r="BQ166" s="95"/>
    </row>
    <row r="167" spans="2:69" ht="10.5" customHeight="1">
      <c r="B167" s="68"/>
      <c r="C167" s="68"/>
      <c r="D167" s="252" t="s">
        <v>157</v>
      </c>
      <c r="E167" s="68"/>
      <c r="F167" s="68"/>
      <c r="G167" s="68"/>
      <c r="H167" s="68"/>
      <c r="J167" s="285">
        <v>0</v>
      </c>
      <c r="K167" s="285">
        <v>0</v>
      </c>
      <c r="L167" s="285">
        <v>0</v>
      </c>
      <c r="M167" s="285">
        <v>0</v>
      </c>
      <c r="N167" s="285">
        <v>0</v>
      </c>
      <c r="O167" s="285">
        <v>0</v>
      </c>
      <c r="P167" s="285">
        <v>0</v>
      </c>
      <c r="Q167" s="285">
        <v>0</v>
      </c>
      <c r="R167" s="285">
        <v>0</v>
      </c>
      <c r="S167" s="285">
        <v>0</v>
      </c>
      <c r="T167" s="285">
        <v>0</v>
      </c>
      <c r="U167" s="285">
        <v>0</v>
      </c>
      <c r="V167" s="285">
        <v>0</v>
      </c>
      <c r="W167" s="285">
        <v>0</v>
      </c>
      <c r="X167" s="285">
        <v>0</v>
      </c>
      <c r="Y167" s="285">
        <v>0</v>
      </c>
      <c r="Z167" s="285">
        <v>0</v>
      </c>
      <c r="AA167" s="285">
        <v>0</v>
      </c>
      <c r="AB167" s="285">
        <v>0</v>
      </c>
      <c r="AC167" s="285">
        <v>0</v>
      </c>
      <c r="AD167" s="285">
        <v>0</v>
      </c>
      <c r="AE167" s="285">
        <v>0</v>
      </c>
      <c r="AF167" s="285">
        <v>0</v>
      </c>
      <c r="AG167" s="285">
        <v>0</v>
      </c>
      <c r="AH167" s="285">
        <v>0</v>
      </c>
      <c r="AI167" s="285">
        <v>0</v>
      </c>
      <c r="AJ167" s="285">
        <v>0</v>
      </c>
      <c r="AK167" s="285">
        <v>0</v>
      </c>
      <c r="AL167" s="285">
        <v>0</v>
      </c>
      <c r="AM167" s="285">
        <v>0</v>
      </c>
      <c r="AN167" s="285">
        <v>0</v>
      </c>
      <c r="AO167" s="285">
        <v>0</v>
      </c>
      <c r="AP167" s="285">
        <v>0</v>
      </c>
      <c r="AQ167" s="285">
        <v>0</v>
      </c>
      <c r="AR167" s="285">
        <v>0</v>
      </c>
      <c r="AS167" s="285">
        <v>0</v>
      </c>
      <c r="AT167" s="285">
        <v>0</v>
      </c>
      <c r="AU167" s="285">
        <v>0</v>
      </c>
      <c r="AV167" s="285">
        <v>0</v>
      </c>
      <c r="AW167" s="285">
        <v>0</v>
      </c>
      <c r="AX167" s="285">
        <v>0</v>
      </c>
      <c r="AY167" s="285">
        <v>0</v>
      </c>
      <c r="AZ167" s="285">
        <v>0</v>
      </c>
      <c r="BA167" s="285">
        <v>0</v>
      </c>
      <c r="BB167" s="285">
        <v>0</v>
      </c>
      <c r="BC167" s="285">
        <v>0</v>
      </c>
      <c r="BD167" s="285">
        <v>0</v>
      </c>
      <c r="BE167" s="285">
        <v>0</v>
      </c>
      <c r="BF167" s="285">
        <v>0</v>
      </c>
      <c r="BG167" s="285">
        <v>0</v>
      </c>
      <c r="BH167" s="285">
        <v>0</v>
      </c>
      <c r="BI167" s="285">
        <v>0</v>
      </c>
      <c r="BJ167" s="285">
        <v>0</v>
      </c>
      <c r="BK167" s="285">
        <v>0</v>
      </c>
      <c r="BL167" s="285">
        <v>0</v>
      </c>
      <c r="BM167" s="285">
        <v>0</v>
      </c>
      <c r="BN167" s="285">
        <v>0</v>
      </c>
      <c r="BO167" s="285">
        <v>0</v>
      </c>
      <c r="BP167" s="285">
        <v>0</v>
      </c>
      <c r="BQ167" s="285">
        <v>0</v>
      </c>
    </row>
    <row r="168" spans="2:69" ht="10.5" hidden="1" customHeight="1" outlineLevel="1">
      <c r="B168" s="68"/>
      <c r="C168" s="68"/>
      <c r="D168" s="68">
        <v>1</v>
      </c>
      <c r="E168" s="68"/>
      <c r="F168" s="68"/>
      <c r="G168" s="68"/>
      <c r="H168" s="68"/>
      <c r="J168" s="281">
        <v>0</v>
      </c>
      <c r="K168" s="281">
        <v>0</v>
      </c>
      <c r="L168" s="281">
        <v>0</v>
      </c>
      <c r="M168" s="281">
        <v>0</v>
      </c>
      <c r="N168" s="281">
        <v>0</v>
      </c>
      <c r="O168" s="281">
        <v>0</v>
      </c>
      <c r="P168" s="281">
        <v>0</v>
      </c>
      <c r="Q168" s="281">
        <v>0</v>
      </c>
      <c r="R168" s="281">
        <v>0</v>
      </c>
      <c r="S168" s="281">
        <v>0</v>
      </c>
      <c r="T168" s="281">
        <v>0</v>
      </c>
      <c r="U168" s="281">
        <v>0</v>
      </c>
      <c r="V168" s="281">
        <v>0</v>
      </c>
      <c r="W168" s="281">
        <v>0</v>
      </c>
      <c r="X168" s="281">
        <v>0</v>
      </c>
      <c r="Y168" s="281">
        <v>0</v>
      </c>
      <c r="Z168" s="281">
        <v>0</v>
      </c>
      <c r="AA168" s="281">
        <v>0</v>
      </c>
      <c r="AB168" s="281">
        <v>0</v>
      </c>
      <c r="AC168" s="281">
        <v>0</v>
      </c>
      <c r="AD168" s="281">
        <v>0</v>
      </c>
      <c r="AE168" s="281">
        <v>0</v>
      </c>
      <c r="AF168" s="281">
        <v>0</v>
      </c>
      <c r="AG168" s="281">
        <v>0</v>
      </c>
      <c r="AH168" s="281">
        <v>0</v>
      </c>
      <c r="AI168" s="281">
        <v>0</v>
      </c>
      <c r="AJ168" s="281">
        <v>0</v>
      </c>
      <c r="AK168" s="281">
        <v>0</v>
      </c>
      <c r="AL168" s="281">
        <v>0</v>
      </c>
      <c r="AM168" s="281">
        <v>0</v>
      </c>
      <c r="AN168" s="281">
        <v>0</v>
      </c>
      <c r="AO168" s="281">
        <v>0</v>
      </c>
      <c r="AP168" s="281">
        <v>0</v>
      </c>
      <c r="AQ168" s="281">
        <v>0</v>
      </c>
      <c r="AR168" s="281">
        <v>0</v>
      </c>
      <c r="AS168" s="281">
        <v>0</v>
      </c>
      <c r="AT168" s="281">
        <v>0</v>
      </c>
      <c r="AU168" s="281">
        <v>0</v>
      </c>
      <c r="AV168" s="281">
        <v>0</v>
      </c>
      <c r="AW168" s="281">
        <v>0</v>
      </c>
      <c r="AX168" s="281">
        <v>0</v>
      </c>
      <c r="AY168" s="281">
        <v>0</v>
      </c>
      <c r="AZ168" s="281">
        <v>0</v>
      </c>
      <c r="BA168" s="281">
        <v>0</v>
      </c>
      <c r="BB168" s="281">
        <v>0</v>
      </c>
      <c r="BC168" s="281">
        <v>0</v>
      </c>
      <c r="BD168" s="281">
        <v>0</v>
      </c>
      <c r="BE168" s="281">
        <v>0</v>
      </c>
      <c r="BF168" s="281">
        <v>0</v>
      </c>
      <c r="BG168" s="281">
        <v>0</v>
      </c>
      <c r="BH168" s="281">
        <v>0</v>
      </c>
      <c r="BI168" s="281">
        <v>0</v>
      </c>
      <c r="BJ168" s="281">
        <v>0</v>
      </c>
      <c r="BK168" s="281">
        <v>0</v>
      </c>
      <c r="BL168" s="281">
        <v>0</v>
      </c>
      <c r="BM168" s="281">
        <v>0</v>
      </c>
      <c r="BN168" s="281">
        <v>0</v>
      </c>
      <c r="BO168" s="281">
        <v>0</v>
      </c>
      <c r="BP168" s="281">
        <v>0</v>
      </c>
      <c r="BQ168" s="281">
        <v>0</v>
      </c>
    </row>
    <row r="169" spans="2:69" ht="10.5" hidden="1" customHeight="1" outlineLevel="1">
      <c r="B169" s="68"/>
      <c r="C169" s="68"/>
      <c r="D169" s="68">
        <v>0</v>
      </c>
      <c r="E169" s="68"/>
      <c r="F169" s="68"/>
      <c r="G169" s="68"/>
      <c r="H169" s="68"/>
      <c r="J169" s="281">
        <v>0</v>
      </c>
      <c r="K169" s="281">
        <v>0</v>
      </c>
      <c r="L169" s="281">
        <v>0</v>
      </c>
      <c r="M169" s="281">
        <v>0</v>
      </c>
      <c r="N169" s="281">
        <v>0</v>
      </c>
      <c r="O169" s="281">
        <v>0</v>
      </c>
      <c r="P169" s="281">
        <v>0</v>
      </c>
      <c r="Q169" s="281">
        <v>0</v>
      </c>
      <c r="R169" s="281">
        <v>0</v>
      </c>
      <c r="S169" s="281">
        <v>0</v>
      </c>
      <c r="T169" s="281">
        <v>0</v>
      </c>
      <c r="U169" s="281">
        <v>0</v>
      </c>
      <c r="V169" s="281">
        <v>0</v>
      </c>
      <c r="W169" s="281">
        <v>0</v>
      </c>
      <c r="X169" s="281">
        <v>0</v>
      </c>
      <c r="Y169" s="281">
        <v>0</v>
      </c>
      <c r="Z169" s="281">
        <v>0</v>
      </c>
      <c r="AA169" s="281">
        <v>0</v>
      </c>
      <c r="AB169" s="281">
        <v>0</v>
      </c>
      <c r="AC169" s="281">
        <v>0</v>
      </c>
      <c r="AD169" s="281">
        <v>0</v>
      </c>
      <c r="AE169" s="281">
        <v>0</v>
      </c>
      <c r="AF169" s="281">
        <v>0</v>
      </c>
      <c r="AG169" s="281">
        <v>0</v>
      </c>
      <c r="AH169" s="281">
        <v>0</v>
      </c>
      <c r="AI169" s="281">
        <v>0</v>
      </c>
      <c r="AJ169" s="281">
        <v>0</v>
      </c>
      <c r="AK169" s="281">
        <v>0</v>
      </c>
      <c r="AL169" s="281">
        <v>0</v>
      </c>
      <c r="AM169" s="281">
        <v>0</v>
      </c>
      <c r="AN169" s="281">
        <v>0</v>
      </c>
      <c r="AO169" s="281">
        <v>0</v>
      </c>
      <c r="AP169" s="281">
        <v>0</v>
      </c>
      <c r="AQ169" s="281">
        <v>0</v>
      </c>
      <c r="AR169" s="281">
        <v>0</v>
      </c>
      <c r="AS169" s="281">
        <v>0</v>
      </c>
      <c r="AT169" s="281">
        <v>0</v>
      </c>
      <c r="AU169" s="281">
        <v>0</v>
      </c>
      <c r="AV169" s="281">
        <v>0</v>
      </c>
      <c r="AW169" s="281">
        <v>0</v>
      </c>
      <c r="AX169" s="281">
        <v>0</v>
      </c>
      <c r="AY169" s="281">
        <v>0</v>
      </c>
      <c r="AZ169" s="281">
        <v>0</v>
      </c>
      <c r="BA169" s="281">
        <v>0</v>
      </c>
      <c r="BB169" s="281">
        <v>0</v>
      </c>
      <c r="BC169" s="281">
        <v>0</v>
      </c>
      <c r="BD169" s="281">
        <v>0</v>
      </c>
      <c r="BE169" s="281">
        <v>0</v>
      </c>
      <c r="BF169" s="281">
        <v>0</v>
      </c>
      <c r="BG169" s="281">
        <v>0</v>
      </c>
      <c r="BH169" s="281">
        <v>0</v>
      </c>
      <c r="BI169" s="281">
        <v>0</v>
      </c>
      <c r="BJ169" s="281">
        <v>0</v>
      </c>
      <c r="BK169" s="281">
        <v>0</v>
      </c>
      <c r="BL169" s="281">
        <v>0</v>
      </c>
      <c r="BM169" s="281">
        <v>0</v>
      </c>
      <c r="BN169" s="281">
        <v>0</v>
      </c>
      <c r="BO169" s="281">
        <v>0</v>
      </c>
      <c r="BP169" s="281">
        <v>0</v>
      </c>
      <c r="BQ169" s="281">
        <v>0</v>
      </c>
    </row>
    <row r="170" spans="2:69" ht="10.5" hidden="1" customHeight="1" outlineLevel="1">
      <c r="B170" s="68"/>
      <c r="C170" s="68"/>
      <c r="D170" s="68">
        <v>0</v>
      </c>
      <c r="E170" s="68"/>
      <c r="F170" s="68"/>
      <c r="G170" s="68"/>
      <c r="H170" s="68"/>
      <c r="J170" s="281">
        <v>0</v>
      </c>
      <c r="K170" s="281">
        <v>0</v>
      </c>
      <c r="L170" s="281">
        <v>0</v>
      </c>
      <c r="M170" s="281">
        <v>0</v>
      </c>
      <c r="N170" s="281">
        <v>0</v>
      </c>
      <c r="O170" s="281">
        <v>0</v>
      </c>
      <c r="P170" s="281">
        <v>0</v>
      </c>
      <c r="Q170" s="281">
        <v>0</v>
      </c>
      <c r="R170" s="281">
        <v>0</v>
      </c>
      <c r="S170" s="281">
        <v>0</v>
      </c>
      <c r="T170" s="281">
        <v>0</v>
      </c>
      <c r="U170" s="281">
        <v>0</v>
      </c>
      <c r="V170" s="281">
        <v>0</v>
      </c>
      <c r="W170" s="281">
        <v>0</v>
      </c>
      <c r="X170" s="281">
        <v>0</v>
      </c>
      <c r="Y170" s="281">
        <v>0</v>
      </c>
      <c r="Z170" s="281">
        <v>0</v>
      </c>
      <c r="AA170" s="281">
        <v>0</v>
      </c>
      <c r="AB170" s="281">
        <v>0</v>
      </c>
      <c r="AC170" s="281">
        <v>0</v>
      </c>
      <c r="AD170" s="281">
        <v>0</v>
      </c>
      <c r="AE170" s="281">
        <v>0</v>
      </c>
      <c r="AF170" s="281">
        <v>0</v>
      </c>
      <c r="AG170" s="281">
        <v>0</v>
      </c>
      <c r="AH170" s="281">
        <v>0</v>
      </c>
      <c r="AI170" s="281">
        <v>0</v>
      </c>
      <c r="AJ170" s="281">
        <v>0</v>
      </c>
      <c r="AK170" s="281">
        <v>0</v>
      </c>
      <c r="AL170" s="281">
        <v>0</v>
      </c>
      <c r="AM170" s="281">
        <v>0</v>
      </c>
      <c r="AN170" s="281">
        <v>0</v>
      </c>
      <c r="AO170" s="281">
        <v>0</v>
      </c>
      <c r="AP170" s="281">
        <v>0</v>
      </c>
      <c r="AQ170" s="281">
        <v>0</v>
      </c>
      <c r="AR170" s="281">
        <v>0</v>
      </c>
      <c r="AS170" s="281">
        <v>0</v>
      </c>
      <c r="AT170" s="281">
        <v>0</v>
      </c>
      <c r="AU170" s="281">
        <v>0</v>
      </c>
      <c r="AV170" s="281">
        <v>0</v>
      </c>
      <c r="AW170" s="281">
        <v>0</v>
      </c>
      <c r="AX170" s="281">
        <v>0</v>
      </c>
      <c r="AY170" s="281">
        <v>0</v>
      </c>
      <c r="AZ170" s="281">
        <v>0</v>
      </c>
      <c r="BA170" s="281">
        <v>0</v>
      </c>
      <c r="BB170" s="281">
        <v>0</v>
      </c>
      <c r="BC170" s="281">
        <v>0</v>
      </c>
      <c r="BD170" s="281">
        <v>0</v>
      </c>
      <c r="BE170" s="281">
        <v>0</v>
      </c>
      <c r="BF170" s="281">
        <v>0</v>
      </c>
      <c r="BG170" s="281">
        <v>0</v>
      </c>
      <c r="BH170" s="281">
        <v>0</v>
      </c>
      <c r="BI170" s="281">
        <v>0</v>
      </c>
      <c r="BJ170" s="281">
        <v>0</v>
      </c>
      <c r="BK170" s="281">
        <v>0</v>
      </c>
      <c r="BL170" s="281">
        <v>0</v>
      </c>
      <c r="BM170" s="281">
        <v>0</v>
      </c>
      <c r="BN170" s="281">
        <v>0</v>
      </c>
      <c r="BO170" s="281">
        <v>0</v>
      </c>
      <c r="BP170" s="281">
        <v>0</v>
      </c>
      <c r="BQ170" s="281">
        <v>0</v>
      </c>
    </row>
    <row r="171" spans="2:69" ht="10.5" hidden="1" customHeight="1" outlineLevel="1">
      <c r="B171" s="68"/>
      <c r="C171" s="68"/>
      <c r="D171" s="68">
        <v>0</v>
      </c>
      <c r="E171" s="68"/>
      <c r="F171" s="68"/>
      <c r="G171" s="68"/>
      <c r="H171" s="68"/>
      <c r="J171" s="281">
        <v>0</v>
      </c>
      <c r="K171" s="281">
        <v>0</v>
      </c>
      <c r="L171" s="281">
        <v>0</v>
      </c>
      <c r="M171" s="281">
        <v>0</v>
      </c>
      <c r="N171" s="281">
        <v>0</v>
      </c>
      <c r="O171" s="281">
        <v>0</v>
      </c>
      <c r="P171" s="281">
        <v>0</v>
      </c>
      <c r="Q171" s="281">
        <v>0</v>
      </c>
      <c r="R171" s="281">
        <v>0</v>
      </c>
      <c r="S171" s="281">
        <v>0</v>
      </c>
      <c r="T171" s="281">
        <v>0</v>
      </c>
      <c r="U171" s="281">
        <v>0</v>
      </c>
      <c r="V171" s="281">
        <v>0</v>
      </c>
      <c r="W171" s="281">
        <v>0</v>
      </c>
      <c r="X171" s="281">
        <v>0</v>
      </c>
      <c r="Y171" s="281">
        <v>0</v>
      </c>
      <c r="Z171" s="281">
        <v>0</v>
      </c>
      <c r="AA171" s="281">
        <v>0</v>
      </c>
      <c r="AB171" s="281">
        <v>0</v>
      </c>
      <c r="AC171" s="281">
        <v>0</v>
      </c>
      <c r="AD171" s="281">
        <v>0</v>
      </c>
      <c r="AE171" s="281">
        <v>0</v>
      </c>
      <c r="AF171" s="281">
        <v>0</v>
      </c>
      <c r="AG171" s="281">
        <v>0</v>
      </c>
      <c r="AH171" s="281">
        <v>0</v>
      </c>
      <c r="AI171" s="281">
        <v>0</v>
      </c>
      <c r="AJ171" s="281">
        <v>0</v>
      </c>
      <c r="AK171" s="281">
        <v>0</v>
      </c>
      <c r="AL171" s="281">
        <v>0</v>
      </c>
      <c r="AM171" s="281">
        <v>0</v>
      </c>
      <c r="AN171" s="281">
        <v>0</v>
      </c>
      <c r="AO171" s="281">
        <v>0</v>
      </c>
      <c r="AP171" s="281">
        <v>0</v>
      </c>
      <c r="AQ171" s="281">
        <v>0</v>
      </c>
      <c r="AR171" s="281">
        <v>0</v>
      </c>
      <c r="AS171" s="281">
        <v>0</v>
      </c>
      <c r="AT171" s="281">
        <v>0</v>
      </c>
      <c r="AU171" s="281">
        <v>0</v>
      </c>
      <c r="AV171" s="281">
        <v>0</v>
      </c>
      <c r="AW171" s="281">
        <v>0</v>
      </c>
      <c r="AX171" s="281">
        <v>0</v>
      </c>
      <c r="AY171" s="281">
        <v>0</v>
      </c>
      <c r="AZ171" s="281">
        <v>0</v>
      </c>
      <c r="BA171" s="281">
        <v>0</v>
      </c>
      <c r="BB171" s="281">
        <v>0</v>
      </c>
      <c r="BC171" s="281">
        <v>0</v>
      </c>
      <c r="BD171" s="281">
        <v>0</v>
      </c>
      <c r="BE171" s="281">
        <v>0</v>
      </c>
      <c r="BF171" s="281">
        <v>0</v>
      </c>
      <c r="BG171" s="281">
        <v>0</v>
      </c>
      <c r="BH171" s="281">
        <v>0</v>
      </c>
      <c r="BI171" s="281">
        <v>0</v>
      </c>
      <c r="BJ171" s="281">
        <v>0</v>
      </c>
      <c r="BK171" s="281">
        <v>0</v>
      </c>
      <c r="BL171" s="281">
        <v>0</v>
      </c>
      <c r="BM171" s="281">
        <v>0</v>
      </c>
      <c r="BN171" s="281">
        <v>0</v>
      </c>
      <c r="BO171" s="281">
        <v>0</v>
      </c>
      <c r="BP171" s="281">
        <v>0</v>
      </c>
      <c r="BQ171" s="281">
        <v>0</v>
      </c>
    </row>
    <row r="172" spans="2:69" ht="10.5" hidden="1" customHeight="1" outlineLevel="1">
      <c r="B172" s="68"/>
      <c r="C172" s="68"/>
      <c r="D172" s="68">
        <v>0</v>
      </c>
      <c r="E172" s="68"/>
      <c r="F172" s="68"/>
      <c r="G172" s="68"/>
      <c r="H172" s="68"/>
      <c r="J172" s="281">
        <v>0</v>
      </c>
      <c r="K172" s="281">
        <v>0</v>
      </c>
      <c r="L172" s="281">
        <v>0</v>
      </c>
      <c r="M172" s="281">
        <v>0</v>
      </c>
      <c r="N172" s="281">
        <v>0</v>
      </c>
      <c r="O172" s="281">
        <v>0</v>
      </c>
      <c r="P172" s="281">
        <v>0</v>
      </c>
      <c r="Q172" s="281">
        <v>0</v>
      </c>
      <c r="R172" s="281">
        <v>0</v>
      </c>
      <c r="S172" s="281">
        <v>0</v>
      </c>
      <c r="T172" s="281">
        <v>0</v>
      </c>
      <c r="U172" s="281">
        <v>0</v>
      </c>
      <c r="V172" s="281">
        <v>0</v>
      </c>
      <c r="W172" s="281">
        <v>0</v>
      </c>
      <c r="X172" s="281">
        <v>0</v>
      </c>
      <c r="Y172" s="281">
        <v>0</v>
      </c>
      <c r="Z172" s="281">
        <v>0</v>
      </c>
      <c r="AA172" s="281">
        <v>0</v>
      </c>
      <c r="AB172" s="281">
        <v>0</v>
      </c>
      <c r="AC172" s="281">
        <v>0</v>
      </c>
      <c r="AD172" s="281">
        <v>0</v>
      </c>
      <c r="AE172" s="281">
        <v>0</v>
      </c>
      <c r="AF172" s="281">
        <v>0</v>
      </c>
      <c r="AG172" s="281">
        <v>0</v>
      </c>
      <c r="AH172" s="281">
        <v>0</v>
      </c>
      <c r="AI172" s="281">
        <v>0</v>
      </c>
      <c r="AJ172" s="281">
        <v>0</v>
      </c>
      <c r="AK172" s="281">
        <v>0</v>
      </c>
      <c r="AL172" s="281">
        <v>0</v>
      </c>
      <c r="AM172" s="281">
        <v>0</v>
      </c>
      <c r="AN172" s="281">
        <v>0</v>
      </c>
      <c r="AO172" s="281">
        <v>0</v>
      </c>
      <c r="AP172" s="281">
        <v>0</v>
      </c>
      <c r="AQ172" s="281">
        <v>0</v>
      </c>
      <c r="AR172" s="281">
        <v>0</v>
      </c>
      <c r="AS172" s="281">
        <v>0</v>
      </c>
      <c r="AT172" s="281">
        <v>0</v>
      </c>
      <c r="AU172" s="281">
        <v>0</v>
      </c>
      <c r="AV172" s="281">
        <v>0</v>
      </c>
      <c r="AW172" s="281">
        <v>0</v>
      </c>
      <c r="AX172" s="281">
        <v>0</v>
      </c>
      <c r="AY172" s="281">
        <v>0</v>
      </c>
      <c r="AZ172" s="281">
        <v>0</v>
      </c>
      <c r="BA172" s="281">
        <v>0</v>
      </c>
      <c r="BB172" s="281">
        <v>0</v>
      </c>
      <c r="BC172" s="281">
        <v>0</v>
      </c>
      <c r="BD172" s="281">
        <v>0</v>
      </c>
      <c r="BE172" s="281">
        <v>0</v>
      </c>
      <c r="BF172" s="281">
        <v>0</v>
      </c>
      <c r="BG172" s="281">
        <v>0</v>
      </c>
      <c r="BH172" s="281">
        <v>0</v>
      </c>
      <c r="BI172" s="281">
        <v>0</v>
      </c>
      <c r="BJ172" s="281">
        <v>0</v>
      </c>
      <c r="BK172" s="281">
        <v>0</v>
      </c>
      <c r="BL172" s="281">
        <v>0</v>
      </c>
      <c r="BM172" s="281">
        <v>0</v>
      </c>
      <c r="BN172" s="281">
        <v>0</v>
      </c>
      <c r="BO172" s="281">
        <v>0</v>
      </c>
      <c r="BP172" s="281">
        <v>0</v>
      </c>
      <c r="BQ172" s="281">
        <v>0</v>
      </c>
    </row>
    <row r="173" spans="2:69" ht="10.5" hidden="1" customHeight="1" outlineLevel="1">
      <c r="B173" s="68"/>
      <c r="C173" s="68"/>
      <c r="D173" s="68">
        <v>0</v>
      </c>
      <c r="E173" s="68"/>
      <c r="F173" s="68"/>
      <c r="G173" s="68"/>
      <c r="H173" s="68"/>
      <c r="J173" s="281">
        <v>0</v>
      </c>
      <c r="K173" s="281">
        <v>0</v>
      </c>
      <c r="L173" s="281">
        <v>0</v>
      </c>
      <c r="M173" s="281">
        <v>0</v>
      </c>
      <c r="N173" s="281">
        <v>0</v>
      </c>
      <c r="O173" s="281">
        <v>0</v>
      </c>
      <c r="P173" s="281">
        <v>0</v>
      </c>
      <c r="Q173" s="281">
        <v>0</v>
      </c>
      <c r="R173" s="281">
        <v>0</v>
      </c>
      <c r="S173" s="281">
        <v>0</v>
      </c>
      <c r="T173" s="281">
        <v>0</v>
      </c>
      <c r="U173" s="281">
        <v>0</v>
      </c>
      <c r="V173" s="281">
        <v>0</v>
      </c>
      <c r="W173" s="281">
        <v>0</v>
      </c>
      <c r="X173" s="281">
        <v>0</v>
      </c>
      <c r="Y173" s="281">
        <v>0</v>
      </c>
      <c r="Z173" s="281">
        <v>0</v>
      </c>
      <c r="AA173" s="281">
        <v>0</v>
      </c>
      <c r="AB173" s="281">
        <v>0</v>
      </c>
      <c r="AC173" s="281">
        <v>0</v>
      </c>
      <c r="AD173" s="281">
        <v>0</v>
      </c>
      <c r="AE173" s="281">
        <v>0</v>
      </c>
      <c r="AF173" s="281">
        <v>0</v>
      </c>
      <c r="AG173" s="281">
        <v>0</v>
      </c>
      <c r="AH173" s="281">
        <v>0</v>
      </c>
      <c r="AI173" s="281">
        <v>0</v>
      </c>
      <c r="AJ173" s="281">
        <v>0</v>
      </c>
      <c r="AK173" s="281">
        <v>0</v>
      </c>
      <c r="AL173" s="281">
        <v>0</v>
      </c>
      <c r="AM173" s="281">
        <v>0</v>
      </c>
      <c r="AN173" s="281">
        <v>0</v>
      </c>
      <c r="AO173" s="281">
        <v>0</v>
      </c>
      <c r="AP173" s="281">
        <v>0</v>
      </c>
      <c r="AQ173" s="281">
        <v>0</v>
      </c>
      <c r="AR173" s="281">
        <v>0</v>
      </c>
      <c r="AS173" s="281">
        <v>0</v>
      </c>
      <c r="AT173" s="281">
        <v>0</v>
      </c>
      <c r="AU173" s="281">
        <v>0</v>
      </c>
      <c r="AV173" s="281">
        <v>0</v>
      </c>
      <c r="AW173" s="281">
        <v>0</v>
      </c>
      <c r="AX173" s="281">
        <v>0</v>
      </c>
      <c r="AY173" s="281">
        <v>0</v>
      </c>
      <c r="AZ173" s="281">
        <v>0</v>
      </c>
      <c r="BA173" s="281">
        <v>0</v>
      </c>
      <c r="BB173" s="281">
        <v>0</v>
      </c>
      <c r="BC173" s="281">
        <v>0</v>
      </c>
      <c r="BD173" s="281">
        <v>0</v>
      </c>
      <c r="BE173" s="281">
        <v>0</v>
      </c>
      <c r="BF173" s="281">
        <v>0</v>
      </c>
      <c r="BG173" s="281">
        <v>0</v>
      </c>
      <c r="BH173" s="281">
        <v>0</v>
      </c>
      <c r="BI173" s="281">
        <v>0</v>
      </c>
      <c r="BJ173" s="281">
        <v>0</v>
      </c>
      <c r="BK173" s="281">
        <v>0</v>
      </c>
      <c r="BL173" s="281">
        <v>0</v>
      </c>
      <c r="BM173" s="281">
        <v>0</v>
      </c>
      <c r="BN173" s="281">
        <v>0</v>
      </c>
      <c r="BO173" s="281">
        <v>0</v>
      </c>
      <c r="BP173" s="281">
        <v>0</v>
      </c>
      <c r="BQ173" s="281">
        <v>0</v>
      </c>
    </row>
    <row r="174" spans="2:69" ht="10.5" hidden="1" customHeight="1" outlineLevel="1">
      <c r="B174" s="68"/>
      <c r="C174" s="68"/>
      <c r="D174" s="68">
        <v>0</v>
      </c>
      <c r="E174" s="68"/>
      <c r="F174" s="68"/>
      <c r="G174" s="68"/>
      <c r="H174" s="68"/>
      <c r="J174" s="281">
        <v>0</v>
      </c>
      <c r="K174" s="281">
        <v>0</v>
      </c>
      <c r="L174" s="281">
        <v>0</v>
      </c>
      <c r="M174" s="281">
        <v>0</v>
      </c>
      <c r="N174" s="281">
        <v>0</v>
      </c>
      <c r="O174" s="281">
        <v>0</v>
      </c>
      <c r="P174" s="281">
        <v>0</v>
      </c>
      <c r="Q174" s="281">
        <v>0</v>
      </c>
      <c r="R174" s="281">
        <v>0</v>
      </c>
      <c r="S174" s="281">
        <v>0</v>
      </c>
      <c r="T174" s="281">
        <v>0</v>
      </c>
      <c r="U174" s="281">
        <v>0</v>
      </c>
      <c r="V174" s="281">
        <v>0</v>
      </c>
      <c r="W174" s="281">
        <v>0</v>
      </c>
      <c r="X174" s="281">
        <v>0</v>
      </c>
      <c r="Y174" s="281">
        <v>0</v>
      </c>
      <c r="Z174" s="281">
        <v>0</v>
      </c>
      <c r="AA174" s="281">
        <v>0</v>
      </c>
      <c r="AB174" s="281">
        <v>0</v>
      </c>
      <c r="AC174" s="281">
        <v>0</v>
      </c>
      <c r="AD174" s="281">
        <v>0</v>
      </c>
      <c r="AE174" s="281">
        <v>0</v>
      </c>
      <c r="AF174" s="281">
        <v>0</v>
      </c>
      <c r="AG174" s="281">
        <v>0</v>
      </c>
      <c r="AH174" s="281">
        <v>0</v>
      </c>
      <c r="AI174" s="281">
        <v>0</v>
      </c>
      <c r="AJ174" s="281">
        <v>0</v>
      </c>
      <c r="AK174" s="281">
        <v>0</v>
      </c>
      <c r="AL174" s="281">
        <v>0</v>
      </c>
      <c r="AM174" s="281">
        <v>0</v>
      </c>
      <c r="AN174" s="281">
        <v>0</v>
      </c>
      <c r="AO174" s="281">
        <v>0</v>
      </c>
      <c r="AP174" s="281">
        <v>0</v>
      </c>
      <c r="AQ174" s="281">
        <v>0</v>
      </c>
      <c r="AR174" s="281">
        <v>0</v>
      </c>
      <c r="AS174" s="281">
        <v>0</v>
      </c>
      <c r="AT174" s="281">
        <v>0</v>
      </c>
      <c r="AU174" s="281">
        <v>0</v>
      </c>
      <c r="AV174" s="281">
        <v>0</v>
      </c>
      <c r="AW174" s="281">
        <v>0</v>
      </c>
      <c r="AX174" s="281">
        <v>0</v>
      </c>
      <c r="AY174" s="281">
        <v>0</v>
      </c>
      <c r="AZ174" s="281">
        <v>0</v>
      </c>
      <c r="BA174" s="281">
        <v>0</v>
      </c>
      <c r="BB174" s="281">
        <v>0</v>
      </c>
      <c r="BC174" s="281">
        <v>0</v>
      </c>
      <c r="BD174" s="281">
        <v>0</v>
      </c>
      <c r="BE174" s="281">
        <v>0</v>
      </c>
      <c r="BF174" s="281">
        <v>0</v>
      </c>
      <c r="BG174" s="281">
        <v>0</v>
      </c>
      <c r="BH174" s="281">
        <v>0</v>
      </c>
      <c r="BI174" s="281">
        <v>0</v>
      </c>
      <c r="BJ174" s="281">
        <v>0</v>
      </c>
      <c r="BK174" s="281">
        <v>0</v>
      </c>
      <c r="BL174" s="281">
        <v>0</v>
      </c>
      <c r="BM174" s="281">
        <v>0</v>
      </c>
      <c r="BN174" s="281">
        <v>0</v>
      </c>
      <c r="BO174" s="281">
        <v>0</v>
      </c>
      <c r="BP174" s="281">
        <v>0</v>
      </c>
      <c r="BQ174" s="281">
        <v>0</v>
      </c>
    </row>
    <row r="175" spans="2:69" ht="10.5" hidden="1" customHeight="1" outlineLevel="1">
      <c r="B175" s="68"/>
      <c r="C175" s="68"/>
      <c r="D175" s="68">
        <v>0</v>
      </c>
      <c r="E175" s="68"/>
      <c r="F175" s="68"/>
      <c r="G175" s="68"/>
      <c r="H175" s="68"/>
      <c r="J175" s="281">
        <v>0</v>
      </c>
      <c r="K175" s="281">
        <v>0</v>
      </c>
      <c r="L175" s="281">
        <v>0</v>
      </c>
      <c r="M175" s="281">
        <v>0</v>
      </c>
      <c r="N175" s="281">
        <v>0</v>
      </c>
      <c r="O175" s="281">
        <v>0</v>
      </c>
      <c r="P175" s="281">
        <v>0</v>
      </c>
      <c r="Q175" s="281">
        <v>0</v>
      </c>
      <c r="R175" s="281">
        <v>0</v>
      </c>
      <c r="S175" s="281">
        <v>0</v>
      </c>
      <c r="T175" s="281">
        <v>0</v>
      </c>
      <c r="U175" s="281">
        <v>0</v>
      </c>
      <c r="V175" s="281">
        <v>0</v>
      </c>
      <c r="W175" s="281">
        <v>0</v>
      </c>
      <c r="X175" s="281">
        <v>0</v>
      </c>
      <c r="Y175" s="281">
        <v>0</v>
      </c>
      <c r="Z175" s="281">
        <v>0</v>
      </c>
      <c r="AA175" s="281">
        <v>0</v>
      </c>
      <c r="AB175" s="281">
        <v>0</v>
      </c>
      <c r="AC175" s="281">
        <v>0</v>
      </c>
      <c r="AD175" s="281">
        <v>0</v>
      </c>
      <c r="AE175" s="281">
        <v>0</v>
      </c>
      <c r="AF175" s="281">
        <v>0</v>
      </c>
      <c r="AG175" s="281">
        <v>0</v>
      </c>
      <c r="AH175" s="281">
        <v>0</v>
      </c>
      <c r="AI175" s="281">
        <v>0</v>
      </c>
      <c r="AJ175" s="281">
        <v>0</v>
      </c>
      <c r="AK175" s="281">
        <v>0</v>
      </c>
      <c r="AL175" s="281">
        <v>0</v>
      </c>
      <c r="AM175" s="281">
        <v>0</v>
      </c>
      <c r="AN175" s="281">
        <v>0</v>
      </c>
      <c r="AO175" s="281">
        <v>0</v>
      </c>
      <c r="AP175" s="281">
        <v>0</v>
      </c>
      <c r="AQ175" s="281">
        <v>0</v>
      </c>
      <c r="AR175" s="281">
        <v>0</v>
      </c>
      <c r="AS175" s="281">
        <v>0</v>
      </c>
      <c r="AT175" s="281">
        <v>0</v>
      </c>
      <c r="AU175" s="281">
        <v>0</v>
      </c>
      <c r="AV175" s="281">
        <v>0</v>
      </c>
      <c r="AW175" s="281">
        <v>0</v>
      </c>
      <c r="AX175" s="281">
        <v>0</v>
      </c>
      <c r="AY175" s="281">
        <v>0</v>
      </c>
      <c r="AZ175" s="281">
        <v>0</v>
      </c>
      <c r="BA175" s="281">
        <v>0</v>
      </c>
      <c r="BB175" s="281">
        <v>0</v>
      </c>
      <c r="BC175" s="281">
        <v>0</v>
      </c>
      <c r="BD175" s="281">
        <v>0</v>
      </c>
      <c r="BE175" s="281">
        <v>0</v>
      </c>
      <c r="BF175" s="281">
        <v>0</v>
      </c>
      <c r="BG175" s="281">
        <v>0</v>
      </c>
      <c r="BH175" s="281">
        <v>0</v>
      </c>
      <c r="BI175" s="281">
        <v>0</v>
      </c>
      <c r="BJ175" s="281">
        <v>0</v>
      </c>
      <c r="BK175" s="281">
        <v>0</v>
      </c>
      <c r="BL175" s="281">
        <v>0</v>
      </c>
      <c r="BM175" s="281">
        <v>0</v>
      </c>
      <c r="BN175" s="281">
        <v>0</v>
      </c>
      <c r="BO175" s="281">
        <v>0</v>
      </c>
      <c r="BP175" s="281">
        <v>0</v>
      </c>
      <c r="BQ175" s="281">
        <v>0</v>
      </c>
    </row>
    <row r="176" spans="2:69" ht="10.5" hidden="1" customHeight="1" outlineLevel="1">
      <c r="B176" s="68"/>
      <c r="C176" s="68"/>
      <c r="D176" s="68">
        <v>0</v>
      </c>
      <c r="E176" s="68"/>
      <c r="F176" s="68"/>
      <c r="G176" s="68"/>
      <c r="H176" s="68"/>
      <c r="J176" s="281">
        <v>0</v>
      </c>
      <c r="K176" s="281">
        <v>0</v>
      </c>
      <c r="L176" s="281">
        <v>0</v>
      </c>
      <c r="M176" s="281">
        <v>0</v>
      </c>
      <c r="N176" s="281">
        <v>0</v>
      </c>
      <c r="O176" s="281">
        <v>0</v>
      </c>
      <c r="P176" s="281">
        <v>0</v>
      </c>
      <c r="Q176" s="281">
        <v>0</v>
      </c>
      <c r="R176" s="281">
        <v>0</v>
      </c>
      <c r="S176" s="281">
        <v>0</v>
      </c>
      <c r="T176" s="281">
        <v>0</v>
      </c>
      <c r="U176" s="281">
        <v>0</v>
      </c>
      <c r="V176" s="281">
        <v>0</v>
      </c>
      <c r="W176" s="281">
        <v>0</v>
      </c>
      <c r="X176" s="281">
        <v>0</v>
      </c>
      <c r="Y176" s="281">
        <v>0</v>
      </c>
      <c r="Z176" s="281">
        <v>0</v>
      </c>
      <c r="AA176" s="281">
        <v>0</v>
      </c>
      <c r="AB176" s="281">
        <v>0</v>
      </c>
      <c r="AC176" s="281">
        <v>0</v>
      </c>
      <c r="AD176" s="281">
        <v>0</v>
      </c>
      <c r="AE176" s="281">
        <v>0</v>
      </c>
      <c r="AF176" s="281">
        <v>0</v>
      </c>
      <c r="AG176" s="281">
        <v>0</v>
      </c>
      <c r="AH176" s="281">
        <v>0</v>
      </c>
      <c r="AI176" s="281">
        <v>0</v>
      </c>
      <c r="AJ176" s="281">
        <v>0</v>
      </c>
      <c r="AK176" s="281">
        <v>0</v>
      </c>
      <c r="AL176" s="281">
        <v>0</v>
      </c>
      <c r="AM176" s="281">
        <v>0</v>
      </c>
      <c r="AN176" s="281">
        <v>0</v>
      </c>
      <c r="AO176" s="281">
        <v>0</v>
      </c>
      <c r="AP176" s="281">
        <v>0</v>
      </c>
      <c r="AQ176" s="281">
        <v>0</v>
      </c>
      <c r="AR176" s="281">
        <v>0</v>
      </c>
      <c r="AS176" s="281">
        <v>0</v>
      </c>
      <c r="AT176" s="281">
        <v>0</v>
      </c>
      <c r="AU176" s="281">
        <v>0</v>
      </c>
      <c r="AV176" s="281">
        <v>0</v>
      </c>
      <c r="AW176" s="281">
        <v>0</v>
      </c>
      <c r="AX176" s="281">
        <v>0</v>
      </c>
      <c r="AY176" s="281">
        <v>0</v>
      </c>
      <c r="AZ176" s="281">
        <v>0</v>
      </c>
      <c r="BA176" s="281">
        <v>0</v>
      </c>
      <c r="BB176" s="281">
        <v>0</v>
      </c>
      <c r="BC176" s="281">
        <v>0</v>
      </c>
      <c r="BD176" s="281">
        <v>0</v>
      </c>
      <c r="BE176" s="281">
        <v>0</v>
      </c>
      <c r="BF176" s="281">
        <v>0</v>
      </c>
      <c r="BG176" s="281">
        <v>0</v>
      </c>
      <c r="BH176" s="281">
        <v>0</v>
      </c>
      <c r="BI176" s="281">
        <v>0</v>
      </c>
      <c r="BJ176" s="281">
        <v>0</v>
      </c>
      <c r="BK176" s="281">
        <v>0</v>
      </c>
      <c r="BL176" s="281">
        <v>0</v>
      </c>
      <c r="BM176" s="281">
        <v>0</v>
      </c>
      <c r="BN176" s="281">
        <v>0</v>
      </c>
      <c r="BO176" s="281">
        <v>0</v>
      </c>
      <c r="BP176" s="281">
        <v>0</v>
      </c>
      <c r="BQ176" s="281">
        <v>0</v>
      </c>
    </row>
    <row r="177" spans="2:69" ht="10.5" hidden="1" customHeight="1" outlineLevel="1">
      <c r="B177" s="68"/>
      <c r="C177" s="68"/>
      <c r="D177" s="68">
        <v>0</v>
      </c>
      <c r="E177" s="68"/>
      <c r="F177" s="68"/>
      <c r="G177" s="68"/>
      <c r="H177" s="68"/>
      <c r="J177" s="281">
        <v>0</v>
      </c>
      <c r="K177" s="281">
        <v>0</v>
      </c>
      <c r="L177" s="281">
        <v>0</v>
      </c>
      <c r="M177" s="281">
        <v>0</v>
      </c>
      <c r="N177" s="281">
        <v>0</v>
      </c>
      <c r="O177" s="281">
        <v>0</v>
      </c>
      <c r="P177" s="281">
        <v>0</v>
      </c>
      <c r="Q177" s="281">
        <v>0</v>
      </c>
      <c r="R177" s="281">
        <v>0</v>
      </c>
      <c r="S177" s="281">
        <v>0</v>
      </c>
      <c r="T177" s="281">
        <v>0</v>
      </c>
      <c r="U177" s="281">
        <v>0</v>
      </c>
      <c r="V177" s="281">
        <v>0</v>
      </c>
      <c r="W177" s="281">
        <v>0</v>
      </c>
      <c r="X177" s="281">
        <v>0</v>
      </c>
      <c r="Y177" s="281">
        <v>0</v>
      </c>
      <c r="Z177" s="281">
        <v>0</v>
      </c>
      <c r="AA177" s="281">
        <v>0</v>
      </c>
      <c r="AB177" s="281">
        <v>0</v>
      </c>
      <c r="AC177" s="281">
        <v>0</v>
      </c>
      <c r="AD177" s="281">
        <v>0</v>
      </c>
      <c r="AE177" s="281">
        <v>0</v>
      </c>
      <c r="AF177" s="281">
        <v>0</v>
      </c>
      <c r="AG177" s="281">
        <v>0</v>
      </c>
      <c r="AH177" s="281">
        <v>0</v>
      </c>
      <c r="AI177" s="281">
        <v>0</v>
      </c>
      <c r="AJ177" s="281">
        <v>0</v>
      </c>
      <c r="AK177" s="281">
        <v>0</v>
      </c>
      <c r="AL177" s="281">
        <v>0</v>
      </c>
      <c r="AM177" s="281">
        <v>0</v>
      </c>
      <c r="AN177" s="281">
        <v>0</v>
      </c>
      <c r="AO177" s="281">
        <v>0</v>
      </c>
      <c r="AP177" s="281">
        <v>0</v>
      </c>
      <c r="AQ177" s="281">
        <v>0</v>
      </c>
      <c r="AR177" s="281">
        <v>0</v>
      </c>
      <c r="AS177" s="281">
        <v>0</v>
      </c>
      <c r="AT177" s="281">
        <v>0</v>
      </c>
      <c r="AU177" s="281">
        <v>0</v>
      </c>
      <c r="AV177" s="281">
        <v>0</v>
      </c>
      <c r="AW177" s="281">
        <v>0</v>
      </c>
      <c r="AX177" s="281">
        <v>0</v>
      </c>
      <c r="AY177" s="281">
        <v>0</v>
      </c>
      <c r="AZ177" s="281">
        <v>0</v>
      </c>
      <c r="BA177" s="281">
        <v>0</v>
      </c>
      <c r="BB177" s="281">
        <v>0</v>
      </c>
      <c r="BC177" s="281">
        <v>0</v>
      </c>
      <c r="BD177" s="281">
        <v>0</v>
      </c>
      <c r="BE177" s="281">
        <v>0</v>
      </c>
      <c r="BF177" s="281">
        <v>0</v>
      </c>
      <c r="BG177" s="281">
        <v>0</v>
      </c>
      <c r="BH177" s="281">
        <v>0</v>
      </c>
      <c r="BI177" s="281">
        <v>0</v>
      </c>
      <c r="BJ177" s="281">
        <v>0</v>
      </c>
      <c r="BK177" s="281">
        <v>0</v>
      </c>
      <c r="BL177" s="281">
        <v>0</v>
      </c>
      <c r="BM177" s="281">
        <v>0</v>
      </c>
      <c r="BN177" s="281">
        <v>0</v>
      </c>
      <c r="BO177" s="281">
        <v>0</v>
      </c>
      <c r="BP177" s="281">
        <v>0</v>
      </c>
      <c r="BQ177" s="281">
        <v>0</v>
      </c>
    </row>
    <row r="178" spans="2:69" ht="10.5" hidden="1" customHeight="1" outlineLevel="1">
      <c r="B178" s="68"/>
      <c r="C178" s="68"/>
      <c r="D178" s="68">
        <v>0</v>
      </c>
      <c r="E178" s="68"/>
      <c r="F178" s="68"/>
      <c r="G178" s="68"/>
      <c r="H178" s="68"/>
      <c r="J178" s="281">
        <v>0</v>
      </c>
      <c r="K178" s="281">
        <v>0</v>
      </c>
      <c r="L178" s="281">
        <v>0</v>
      </c>
      <c r="M178" s="281">
        <v>0</v>
      </c>
      <c r="N178" s="281">
        <v>0</v>
      </c>
      <c r="O178" s="281">
        <v>0</v>
      </c>
      <c r="P178" s="281">
        <v>0</v>
      </c>
      <c r="Q178" s="281">
        <v>0</v>
      </c>
      <c r="R178" s="281">
        <v>0</v>
      </c>
      <c r="S178" s="281">
        <v>0</v>
      </c>
      <c r="T178" s="281">
        <v>0</v>
      </c>
      <c r="U178" s="281">
        <v>0</v>
      </c>
      <c r="V178" s="281">
        <v>0</v>
      </c>
      <c r="W178" s="281">
        <v>0</v>
      </c>
      <c r="X178" s="281">
        <v>0</v>
      </c>
      <c r="Y178" s="281">
        <v>0</v>
      </c>
      <c r="Z178" s="281">
        <v>0</v>
      </c>
      <c r="AA178" s="281">
        <v>0</v>
      </c>
      <c r="AB178" s="281">
        <v>0</v>
      </c>
      <c r="AC178" s="281">
        <v>0</v>
      </c>
      <c r="AD178" s="281">
        <v>0</v>
      </c>
      <c r="AE178" s="281">
        <v>0</v>
      </c>
      <c r="AF178" s="281">
        <v>0</v>
      </c>
      <c r="AG178" s="281">
        <v>0</v>
      </c>
      <c r="AH178" s="281">
        <v>0</v>
      </c>
      <c r="AI178" s="281">
        <v>0</v>
      </c>
      <c r="AJ178" s="281">
        <v>0</v>
      </c>
      <c r="AK178" s="281">
        <v>0</v>
      </c>
      <c r="AL178" s="281">
        <v>0</v>
      </c>
      <c r="AM178" s="281">
        <v>0</v>
      </c>
      <c r="AN178" s="281">
        <v>0</v>
      </c>
      <c r="AO178" s="281">
        <v>0</v>
      </c>
      <c r="AP178" s="281">
        <v>0</v>
      </c>
      <c r="AQ178" s="281">
        <v>0</v>
      </c>
      <c r="AR178" s="281">
        <v>0</v>
      </c>
      <c r="AS178" s="281">
        <v>0</v>
      </c>
      <c r="AT178" s="281">
        <v>0</v>
      </c>
      <c r="AU178" s="281">
        <v>0</v>
      </c>
      <c r="AV178" s="281">
        <v>0</v>
      </c>
      <c r="AW178" s="281">
        <v>0</v>
      </c>
      <c r="AX178" s="281">
        <v>0</v>
      </c>
      <c r="AY178" s="281">
        <v>0</v>
      </c>
      <c r="AZ178" s="281">
        <v>0</v>
      </c>
      <c r="BA178" s="281">
        <v>0</v>
      </c>
      <c r="BB178" s="281">
        <v>0</v>
      </c>
      <c r="BC178" s="281">
        <v>0</v>
      </c>
      <c r="BD178" s="281">
        <v>0</v>
      </c>
      <c r="BE178" s="281">
        <v>0</v>
      </c>
      <c r="BF178" s="281">
        <v>0</v>
      </c>
      <c r="BG178" s="281">
        <v>0</v>
      </c>
      <c r="BH178" s="281">
        <v>0</v>
      </c>
      <c r="BI178" s="281">
        <v>0</v>
      </c>
      <c r="BJ178" s="281">
        <v>0</v>
      </c>
      <c r="BK178" s="281">
        <v>0</v>
      </c>
      <c r="BL178" s="281">
        <v>0</v>
      </c>
      <c r="BM178" s="281">
        <v>0</v>
      </c>
      <c r="BN178" s="281">
        <v>0</v>
      </c>
      <c r="BO178" s="281">
        <v>0</v>
      </c>
      <c r="BP178" s="281">
        <v>0</v>
      </c>
      <c r="BQ178" s="281">
        <v>0</v>
      </c>
    </row>
    <row r="179" spans="2:69" ht="10.5" hidden="1" customHeight="1" outlineLevel="1">
      <c r="B179" s="68"/>
      <c r="C179" s="68"/>
      <c r="D179" s="68">
        <v>0</v>
      </c>
      <c r="E179" s="68"/>
      <c r="F179" s="68"/>
      <c r="G179" s="68"/>
      <c r="H179" s="68"/>
      <c r="J179" s="281">
        <v>0</v>
      </c>
      <c r="K179" s="281">
        <v>0</v>
      </c>
      <c r="L179" s="281">
        <v>0</v>
      </c>
      <c r="M179" s="281">
        <v>0</v>
      </c>
      <c r="N179" s="281">
        <v>0</v>
      </c>
      <c r="O179" s="281">
        <v>0</v>
      </c>
      <c r="P179" s="281">
        <v>0</v>
      </c>
      <c r="Q179" s="281">
        <v>0</v>
      </c>
      <c r="R179" s="281">
        <v>0</v>
      </c>
      <c r="S179" s="281">
        <v>0</v>
      </c>
      <c r="T179" s="281">
        <v>0</v>
      </c>
      <c r="U179" s="281">
        <v>0</v>
      </c>
      <c r="V179" s="281">
        <v>0</v>
      </c>
      <c r="W179" s="281">
        <v>0</v>
      </c>
      <c r="X179" s="281">
        <v>0</v>
      </c>
      <c r="Y179" s="281">
        <v>0</v>
      </c>
      <c r="Z179" s="281">
        <v>0</v>
      </c>
      <c r="AA179" s="281">
        <v>0</v>
      </c>
      <c r="AB179" s="281">
        <v>0</v>
      </c>
      <c r="AC179" s="281">
        <v>0</v>
      </c>
      <c r="AD179" s="281">
        <v>0</v>
      </c>
      <c r="AE179" s="281">
        <v>0</v>
      </c>
      <c r="AF179" s="281">
        <v>0</v>
      </c>
      <c r="AG179" s="281">
        <v>0</v>
      </c>
      <c r="AH179" s="281">
        <v>0</v>
      </c>
      <c r="AI179" s="281">
        <v>0</v>
      </c>
      <c r="AJ179" s="281">
        <v>0</v>
      </c>
      <c r="AK179" s="281">
        <v>0</v>
      </c>
      <c r="AL179" s="281">
        <v>0</v>
      </c>
      <c r="AM179" s="281">
        <v>0</v>
      </c>
      <c r="AN179" s="281">
        <v>0</v>
      </c>
      <c r="AO179" s="281">
        <v>0</v>
      </c>
      <c r="AP179" s="281">
        <v>0</v>
      </c>
      <c r="AQ179" s="281">
        <v>0</v>
      </c>
      <c r="AR179" s="281">
        <v>0</v>
      </c>
      <c r="AS179" s="281">
        <v>0</v>
      </c>
      <c r="AT179" s="281">
        <v>0</v>
      </c>
      <c r="AU179" s="281">
        <v>0</v>
      </c>
      <c r="AV179" s="281">
        <v>0</v>
      </c>
      <c r="AW179" s="281">
        <v>0</v>
      </c>
      <c r="AX179" s="281">
        <v>0</v>
      </c>
      <c r="AY179" s="281">
        <v>0</v>
      </c>
      <c r="AZ179" s="281">
        <v>0</v>
      </c>
      <c r="BA179" s="281">
        <v>0</v>
      </c>
      <c r="BB179" s="281">
        <v>0</v>
      </c>
      <c r="BC179" s="281">
        <v>0</v>
      </c>
      <c r="BD179" s="281">
        <v>0</v>
      </c>
      <c r="BE179" s="281">
        <v>0</v>
      </c>
      <c r="BF179" s="281">
        <v>0</v>
      </c>
      <c r="BG179" s="281">
        <v>0</v>
      </c>
      <c r="BH179" s="281">
        <v>0</v>
      </c>
      <c r="BI179" s="281">
        <v>0</v>
      </c>
      <c r="BJ179" s="281">
        <v>0</v>
      </c>
      <c r="BK179" s="281">
        <v>0</v>
      </c>
      <c r="BL179" s="281">
        <v>0</v>
      </c>
      <c r="BM179" s="281">
        <v>0</v>
      </c>
      <c r="BN179" s="281">
        <v>0</v>
      </c>
      <c r="BO179" s="281">
        <v>0</v>
      </c>
      <c r="BP179" s="281">
        <v>0</v>
      </c>
      <c r="BQ179" s="281">
        <v>0</v>
      </c>
    </row>
    <row r="180" spans="2:69" ht="10.5" hidden="1" customHeight="1" outlineLevel="1">
      <c r="B180" s="68"/>
      <c r="C180" s="68"/>
      <c r="D180" s="68">
        <v>0</v>
      </c>
      <c r="E180" s="68"/>
      <c r="F180" s="68"/>
      <c r="G180" s="68"/>
      <c r="H180" s="68"/>
      <c r="J180" s="281">
        <v>0</v>
      </c>
      <c r="K180" s="281">
        <v>0</v>
      </c>
      <c r="L180" s="281">
        <v>0</v>
      </c>
      <c r="M180" s="281">
        <v>0</v>
      </c>
      <c r="N180" s="281">
        <v>0</v>
      </c>
      <c r="O180" s="281">
        <v>0</v>
      </c>
      <c r="P180" s="281">
        <v>0</v>
      </c>
      <c r="Q180" s="281">
        <v>0</v>
      </c>
      <c r="R180" s="281">
        <v>0</v>
      </c>
      <c r="S180" s="281">
        <v>0</v>
      </c>
      <c r="T180" s="281">
        <v>0</v>
      </c>
      <c r="U180" s="281">
        <v>0</v>
      </c>
      <c r="V180" s="281">
        <v>0</v>
      </c>
      <c r="W180" s="281">
        <v>0</v>
      </c>
      <c r="X180" s="281">
        <v>0</v>
      </c>
      <c r="Y180" s="281">
        <v>0</v>
      </c>
      <c r="Z180" s="281">
        <v>0</v>
      </c>
      <c r="AA180" s="281">
        <v>0</v>
      </c>
      <c r="AB180" s="281">
        <v>0</v>
      </c>
      <c r="AC180" s="281">
        <v>0</v>
      </c>
      <c r="AD180" s="281">
        <v>0</v>
      </c>
      <c r="AE180" s="281">
        <v>0</v>
      </c>
      <c r="AF180" s="281">
        <v>0</v>
      </c>
      <c r="AG180" s="281">
        <v>0</v>
      </c>
      <c r="AH180" s="281">
        <v>0</v>
      </c>
      <c r="AI180" s="281">
        <v>0</v>
      </c>
      <c r="AJ180" s="281">
        <v>0</v>
      </c>
      <c r="AK180" s="281">
        <v>0</v>
      </c>
      <c r="AL180" s="281">
        <v>0</v>
      </c>
      <c r="AM180" s="281">
        <v>0</v>
      </c>
      <c r="AN180" s="281">
        <v>0</v>
      </c>
      <c r="AO180" s="281">
        <v>0</v>
      </c>
      <c r="AP180" s="281">
        <v>0</v>
      </c>
      <c r="AQ180" s="281">
        <v>0</v>
      </c>
      <c r="AR180" s="281">
        <v>0</v>
      </c>
      <c r="AS180" s="281">
        <v>0</v>
      </c>
      <c r="AT180" s="281">
        <v>0</v>
      </c>
      <c r="AU180" s="281">
        <v>0</v>
      </c>
      <c r="AV180" s="281">
        <v>0</v>
      </c>
      <c r="AW180" s="281">
        <v>0</v>
      </c>
      <c r="AX180" s="281">
        <v>0</v>
      </c>
      <c r="AY180" s="281">
        <v>0</v>
      </c>
      <c r="AZ180" s="281">
        <v>0</v>
      </c>
      <c r="BA180" s="281">
        <v>0</v>
      </c>
      <c r="BB180" s="281">
        <v>0</v>
      </c>
      <c r="BC180" s="281">
        <v>0</v>
      </c>
      <c r="BD180" s="281">
        <v>0</v>
      </c>
      <c r="BE180" s="281">
        <v>0</v>
      </c>
      <c r="BF180" s="281">
        <v>0</v>
      </c>
      <c r="BG180" s="281">
        <v>0</v>
      </c>
      <c r="BH180" s="281">
        <v>0</v>
      </c>
      <c r="BI180" s="281">
        <v>0</v>
      </c>
      <c r="BJ180" s="281">
        <v>0</v>
      </c>
      <c r="BK180" s="281">
        <v>0</v>
      </c>
      <c r="BL180" s="281">
        <v>0</v>
      </c>
      <c r="BM180" s="281">
        <v>0</v>
      </c>
      <c r="BN180" s="281">
        <v>0</v>
      </c>
      <c r="BO180" s="281">
        <v>0</v>
      </c>
      <c r="BP180" s="281">
        <v>0</v>
      </c>
      <c r="BQ180" s="281">
        <v>0</v>
      </c>
    </row>
    <row r="181" spans="2:69" ht="10.5" hidden="1" customHeight="1" outlineLevel="1">
      <c r="B181" s="68"/>
      <c r="C181" s="68"/>
      <c r="D181" s="68">
        <v>0</v>
      </c>
      <c r="E181" s="68"/>
      <c r="F181" s="68"/>
      <c r="G181" s="68"/>
      <c r="H181" s="68"/>
      <c r="J181" s="281">
        <v>0</v>
      </c>
      <c r="K181" s="281">
        <v>0</v>
      </c>
      <c r="L181" s="281">
        <v>0</v>
      </c>
      <c r="M181" s="281">
        <v>0</v>
      </c>
      <c r="N181" s="281">
        <v>0</v>
      </c>
      <c r="O181" s="281">
        <v>0</v>
      </c>
      <c r="P181" s="281">
        <v>0</v>
      </c>
      <c r="Q181" s="281">
        <v>0</v>
      </c>
      <c r="R181" s="281">
        <v>0</v>
      </c>
      <c r="S181" s="281">
        <v>0</v>
      </c>
      <c r="T181" s="281">
        <v>0</v>
      </c>
      <c r="U181" s="281">
        <v>0</v>
      </c>
      <c r="V181" s="281">
        <v>0</v>
      </c>
      <c r="W181" s="281">
        <v>0</v>
      </c>
      <c r="X181" s="281">
        <v>0</v>
      </c>
      <c r="Y181" s="281">
        <v>0</v>
      </c>
      <c r="Z181" s="281">
        <v>0</v>
      </c>
      <c r="AA181" s="281">
        <v>0</v>
      </c>
      <c r="AB181" s="281">
        <v>0</v>
      </c>
      <c r="AC181" s="281">
        <v>0</v>
      </c>
      <c r="AD181" s="281">
        <v>0</v>
      </c>
      <c r="AE181" s="281">
        <v>0</v>
      </c>
      <c r="AF181" s="281">
        <v>0</v>
      </c>
      <c r="AG181" s="281">
        <v>0</v>
      </c>
      <c r="AH181" s="281">
        <v>0</v>
      </c>
      <c r="AI181" s="281">
        <v>0</v>
      </c>
      <c r="AJ181" s="281">
        <v>0</v>
      </c>
      <c r="AK181" s="281">
        <v>0</v>
      </c>
      <c r="AL181" s="281">
        <v>0</v>
      </c>
      <c r="AM181" s="281">
        <v>0</v>
      </c>
      <c r="AN181" s="281">
        <v>0</v>
      </c>
      <c r="AO181" s="281">
        <v>0</v>
      </c>
      <c r="AP181" s="281">
        <v>0</v>
      </c>
      <c r="AQ181" s="281">
        <v>0</v>
      </c>
      <c r="AR181" s="281">
        <v>0</v>
      </c>
      <c r="AS181" s="281">
        <v>0</v>
      </c>
      <c r="AT181" s="281">
        <v>0</v>
      </c>
      <c r="AU181" s="281">
        <v>0</v>
      </c>
      <c r="AV181" s="281">
        <v>0</v>
      </c>
      <c r="AW181" s="281">
        <v>0</v>
      </c>
      <c r="AX181" s="281">
        <v>0</v>
      </c>
      <c r="AY181" s="281">
        <v>0</v>
      </c>
      <c r="AZ181" s="281">
        <v>0</v>
      </c>
      <c r="BA181" s="281">
        <v>0</v>
      </c>
      <c r="BB181" s="281">
        <v>0</v>
      </c>
      <c r="BC181" s="281">
        <v>0</v>
      </c>
      <c r="BD181" s="281">
        <v>0</v>
      </c>
      <c r="BE181" s="281">
        <v>0</v>
      </c>
      <c r="BF181" s="281">
        <v>0</v>
      </c>
      <c r="BG181" s="281">
        <v>0</v>
      </c>
      <c r="BH181" s="281">
        <v>0</v>
      </c>
      <c r="BI181" s="281">
        <v>0</v>
      </c>
      <c r="BJ181" s="281">
        <v>0</v>
      </c>
      <c r="BK181" s="281">
        <v>0</v>
      </c>
      <c r="BL181" s="281">
        <v>0</v>
      </c>
      <c r="BM181" s="281">
        <v>0</v>
      </c>
      <c r="BN181" s="281">
        <v>0</v>
      </c>
      <c r="BO181" s="281">
        <v>0</v>
      </c>
      <c r="BP181" s="281">
        <v>0</v>
      </c>
      <c r="BQ181" s="281">
        <v>0</v>
      </c>
    </row>
    <row r="182" spans="2:69" ht="10.5" hidden="1" customHeight="1" outlineLevel="1">
      <c r="B182" s="68"/>
      <c r="C182" s="68"/>
      <c r="D182" s="68">
        <v>0</v>
      </c>
      <c r="E182" s="68"/>
      <c r="F182" s="68"/>
      <c r="G182" s="68"/>
      <c r="H182" s="68"/>
      <c r="J182" s="281">
        <v>0</v>
      </c>
      <c r="K182" s="281">
        <v>0</v>
      </c>
      <c r="L182" s="281">
        <v>0</v>
      </c>
      <c r="M182" s="281">
        <v>0</v>
      </c>
      <c r="N182" s="281">
        <v>0</v>
      </c>
      <c r="O182" s="281">
        <v>0</v>
      </c>
      <c r="P182" s="281">
        <v>0</v>
      </c>
      <c r="Q182" s="281">
        <v>0</v>
      </c>
      <c r="R182" s="281">
        <v>0</v>
      </c>
      <c r="S182" s="281">
        <v>0</v>
      </c>
      <c r="T182" s="281">
        <v>0</v>
      </c>
      <c r="U182" s="281">
        <v>0</v>
      </c>
      <c r="V182" s="281">
        <v>0</v>
      </c>
      <c r="W182" s="281">
        <v>0</v>
      </c>
      <c r="X182" s="281">
        <v>0</v>
      </c>
      <c r="Y182" s="281">
        <v>0</v>
      </c>
      <c r="Z182" s="281">
        <v>0</v>
      </c>
      <c r="AA182" s="281">
        <v>0</v>
      </c>
      <c r="AB182" s="281">
        <v>0</v>
      </c>
      <c r="AC182" s="281">
        <v>0</v>
      </c>
      <c r="AD182" s="281">
        <v>0</v>
      </c>
      <c r="AE182" s="281">
        <v>0</v>
      </c>
      <c r="AF182" s="281">
        <v>0</v>
      </c>
      <c r="AG182" s="281">
        <v>0</v>
      </c>
      <c r="AH182" s="281">
        <v>0</v>
      </c>
      <c r="AI182" s="281">
        <v>0</v>
      </c>
      <c r="AJ182" s="281">
        <v>0</v>
      </c>
      <c r="AK182" s="281">
        <v>0</v>
      </c>
      <c r="AL182" s="281">
        <v>0</v>
      </c>
      <c r="AM182" s="281">
        <v>0</v>
      </c>
      <c r="AN182" s="281">
        <v>0</v>
      </c>
      <c r="AO182" s="281">
        <v>0</v>
      </c>
      <c r="AP182" s="281">
        <v>0</v>
      </c>
      <c r="AQ182" s="281">
        <v>0</v>
      </c>
      <c r="AR182" s="281">
        <v>0</v>
      </c>
      <c r="AS182" s="281">
        <v>0</v>
      </c>
      <c r="AT182" s="281">
        <v>0</v>
      </c>
      <c r="AU182" s="281">
        <v>0</v>
      </c>
      <c r="AV182" s="281">
        <v>0</v>
      </c>
      <c r="AW182" s="281">
        <v>0</v>
      </c>
      <c r="AX182" s="281">
        <v>0</v>
      </c>
      <c r="AY182" s="281">
        <v>0</v>
      </c>
      <c r="AZ182" s="281">
        <v>0</v>
      </c>
      <c r="BA182" s="281">
        <v>0</v>
      </c>
      <c r="BB182" s="281">
        <v>0</v>
      </c>
      <c r="BC182" s="281">
        <v>0</v>
      </c>
      <c r="BD182" s="281">
        <v>0</v>
      </c>
      <c r="BE182" s="281">
        <v>0</v>
      </c>
      <c r="BF182" s="281">
        <v>0</v>
      </c>
      <c r="BG182" s="281">
        <v>0</v>
      </c>
      <c r="BH182" s="281">
        <v>0</v>
      </c>
      <c r="BI182" s="281">
        <v>0</v>
      </c>
      <c r="BJ182" s="281">
        <v>0</v>
      </c>
      <c r="BK182" s="281">
        <v>0</v>
      </c>
      <c r="BL182" s="281">
        <v>0</v>
      </c>
      <c r="BM182" s="281">
        <v>0</v>
      </c>
      <c r="BN182" s="281">
        <v>0</v>
      </c>
      <c r="BO182" s="281">
        <v>0</v>
      </c>
      <c r="BP182" s="281">
        <v>0</v>
      </c>
      <c r="BQ182" s="281">
        <v>0</v>
      </c>
    </row>
    <row r="183" spans="2:69" ht="10.5" hidden="1" customHeight="1" outlineLevel="1">
      <c r="B183" s="68"/>
      <c r="C183" s="68"/>
      <c r="D183" s="68">
        <v>0</v>
      </c>
      <c r="E183" s="68"/>
      <c r="F183" s="68"/>
      <c r="G183" s="68"/>
      <c r="H183" s="68"/>
      <c r="J183" s="281">
        <v>0</v>
      </c>
      <c r="K183" s="281">
        <v>0</v>
      </c>
      <c r="L183" s="281">
        <v>0</v>
      </c>
      <c r="M183" s="281">
        <v>0</v>
      </c>
      <c r="N183" s="281">
        <v>0</v>
      </c>
      <c r="O183" s="281">
        <v>0</v>
      </c>
      <c r="P183" s="281">
        <v>0</v>
      </c>
      <c r="Q183" s="281">
        <v>0</v>
      </c>
      <c r="R183" s="281">
        <v>0</v>
      </c>
      <c r="S183" s="281">
        <v>0</v>
      </c>
      <c r="T183" s="281">
        <v>0</v>
      </c>
      <c r="U183" s="281">
        <v>0</v>
      </c>
      <c r="V183" s="281">
        <v>0</v>
      </c>
      <c r="W183" s="281">
        <v>0</v>
      </c>
      <c r="X183" s="281">
        <v>0</v>
      </c>
      <c r="Y183" s="281">
        <v>0</v>
      </c>
      <c r="Z183" s="281">
        <v>0</v>
      </c>
      <c r="AA183" s="281">
        <v>0</v>
      </c>
      <c r="AB183" s="281">
        <v>0</v>
      </c>
      <c r="AC183" s="281">
        <v>0</v>
      </c>
      <c r="AD183" s="281">
        <v>0</v>
      </c>
      <c r="AE183" s="281">
        <v>0</v>
      </c>
      <c r="AF183" s="281">
        <v>0</v>
      </c>
      <c r="AG183" s="281">
        <v>0</v>
      </c>
      <c r="AH183" s="281">
        <v>0</v>
      </c>
      <c r="AI183" s="281">
        <v>0</v>
      </c>
      <c r="AJ183" s="281">
        <v>0</v>
      </c>
      <c r="AK183" s="281">
        <v>0</v>
      </c>
      <c r="AL183" s="281">
        <v>0</v>
      </c>
      <c r="AM183" s="281">
        <v>0</v>
      </c>
      <c r="AN183" s="281">
        <v>0</v>
      </c>
      <c r="AO183" s="281">
        <v>0</v>
      </c>
      <c r="AP183" s="281">
        <v>0</v>
      </c>
      <c r="AQ183" s="281">
        <v>0</v>
      </c>
      <c r="AR183" s="281">
        <v>0</v>
      </c>
      <c r="AS183" s="281">
        <v>0</v>
      </c>
      <c r="AT183" s="281">
        <v>0</v>
      </c>
      <c r="AU183" s="281">
        <v>0</v>
      </c>
      <c r="AV183" s="281">
        <v>0</v>
      </c>
      <c r="AW183" s="281">
        <v>0</v>
      </c>
      <c r="AX183" s="281">
        <v>0</v>
      </c>
      <c r="AY183" s="281">
        <v>0</v>
      </c>
      <c r="AZ183" s="281">
        <v>0</v>
      </c>
      <c r="BA183" s="281">
        <v>0</v>
      </c>
      <c r="BB183" s="281">
        <v>0</v>
      </c>
      <c r="BC183" s="281">
        <v>0</v>
      </c>
      <c r="BD183" s="281">
        <v>0</v>
      </c>
      <c r="BE183" s="281">
        <v>0</v>
      </c>
      <c r="BF183" s="281">
        <v>0</v>
      </c>
      <c r="BG183" s="281">
        <v>0</v>
      </c>
      <c r="BH183" s="281">
        <v>0</v>
      </c>
      <c r="BI183" s="281">
        <v>0</v>
      </c>
      <c r="BJ183" s="281">
        <v>0</v>
      </c>
      <c r="BK183" s="281">
        <v>0</v>
      </c>
      <c r="BL183" s="281">
        <v>0</v>
      </c>
      <c r="BM183" s="281">
        <v>0</v>
      </c>
      <c r="BN183" s="281">
        <v>0</v>
      </c>
      <c r="BO183" s="281">
        <v>0</v>
      </c>
      <c r="BP183" s="281">
        <v>0</v>
      </c>
      <c r="BQ183" s="281">
        <v>0</v>
      </c>
    </row>
    <row r="184" spans="2:69" ht="10.5" hidden="1" customHeight="1" outlineLevel="1">
      <c r="B184" s="68"/>
      <c r="C184" s="68"/>
      <c r="D184" s="68">
        <v>0</v>
      </c>
      <c r="E184" s="68"/>
      <c r="F184" s="68"/>
      <c r="G184" s="68"/>
      <c r="H184" s="68"/>
      <c r="J184" s="281">
        <v>0</v>
      </c>
      <c r="K184" s="281">
        <v>0</v>
      </c>
      <c r="L184" s="281">
        <v>0</v>
      </c>
      <c r="M184" s="281">
        <v>0</v>
      </c>
      <c r="N184" s="281">
        <v>0</v>
      </c>
      <c r="O184" s="281">
        <v>0</v>
      </c>
      <c r="P184" s="281">
        <v>0</v>
      </c>
      <c r="Q184" s="281">
        <v>0</v>
      </c>
      <c r="R184" s="281">
        <v>0</v>
      </c>
      <c r="S184" s="281">
        <v>0</v>
      </c>
      <c r="T184" s="281">
        <v>0</v>
      </c>
      <c r="U184" s="281">
        <v>0</v>
      </c>
      <c r="V184" s="281">
        <v>0</v>
      </c>
      <c r="W184" s="281">
        <v>0</v>
      </c>
      <c r="X184" s="281">
        <v>0</v>
      </c>
      <c r="Y184" s="281">
        <v>0</v>
      </c>
      <c r="Z184" s="281">
        <v>0</v>
      </c>
      <c r="AA184" s="281">
        <v>0</v>
      </c>
      <c r="AB184" s="281">
        <v>0</v>
      </c>
      <c r="AC184" s="281">
        <v>0</v>
      </c>
      <c r="AD184" s="281">
        <v>0</v>
      </c>
      <c r="AE184" s="281">
        <v>0</v>
      </c>
      <c r="AF184" s="281">
        <v>0</v>
      </c>
      <c r="AG184" s="281">
        <v>0</v>
      </c>
      <c r="AH184" s="281">
        <v>0</v>
      </c>
      <c r="AI184" s="281">
        <v>0</v>
      </c>
      <c r="AJ184" s="281">
        <v>0</v>
      </c>
      <c r="AK184" s="281">
        <v>0</v>
      </c>
      <c r="AL184" s="281">
        <v>0</v>
      </c>
      <c r="AM184" s="281">
        <v>0</v>
      </c>
      <c r="AN184" s="281">
        <v>0</v>
      </c>
      <c r="AO184" s="281">
        <v>0</v>
      </c>
      <c r="AP184" s="281">
        <v>0</v>
      </c>
      <c r="AQ184" s="281">
        <v>0</v>
      </c>
      <c r="AR184" s="281">
        <v>0</v>
      </c>
      <c r="AS184" s="281">
        <v>0</v>
      </c>
      <c r="AT184" s="281">
        <v>0</v>
      </c>
      <c r="AU184" s="281">
        <v>0</v>
      </c>
      <c r="AV184" s="281">
        <v>0</v>
      </c>
      <c r="AW184" s="281">
        <v>0</v>
      </c>
      <c r="AX184" s="281">
        <v>0</v>
      </c>
      <c r="AY184" s="281">
        <v>0</v>
      </c>
      <c r="AZ184" s="281">
        <v>0</v>
      </c>
      <c r="BA184" s="281">
        <v>0</v>
      </c>
      <c r="BB184" s="281">
        <v>0</v>
      </c>
      <c r="BC184" s="281">
        <v>0</v>
      </c>
      <c r="BD184" s="281">
        <v>0</v>
      </c>
      <c r="BE184" s="281">
        <v>0</v>
      </c>
      <c r="BF184" s="281">
        <v>0</v>
      </c>
      <c r="BG184" s="281">
        <v>0</v>
      </c>
      <c r="BH184" s="281">
        <v>0</v>
      </c>
      <c r="BI184" s="281">
        <v>0</v>
      </c>
      <c r="BJ184" s="281">
        <v>0</v>
      </c>
      <c r="BK184" s="281">
        <v>0</v>
      </c>
      <c r="BL184" s="281">
        <v>0</v>
      </c>
      <c r="BM184" s="281">
        <v>0</v>
      </c>
      <c r="BN184" s="281">
        <v>0</v>
      </c>
      <c r="BO184" s="281">
        <v>0</v>
      </c>
      <c r="BP184" s="281">
        <v>0</v>
      </c>
      <c r="BQ184" s="281">
        <v>0</v>
      </c>
    </row>
    <row r="185" spans="2:69" ht="10.5" hidden="1" customHeight="1" outlineLevel="1">
      <c r="B185" s="68"/>
      <c r="C185" s="68"/>
      <c r="D185" s="68">
        <v>0</v>
      </c>
      <c r="E185" s="68"/>
      <c r="F185" s="68"/>
      <c r="G185" s="68"/>
      <c r="H185" s="68"/>
      <c r="J185" s="281">
        <v>0</v>
      </c>
      <c r="K185" s="281">
        <v>0</v>
      </c>
      <c r="L185" s="281">
        <v>0</v>
      </c>
      <c r="M185" s="281">
        <v>0</v>
      </c>
      <c r="N185" s="281">
        <v>0</v>
      </c>
      <c r="O185" s="281">
        <v>0</v>
      </c>
      <c r="P185" s="281">
        <v>0</v>
      </c>
      <c r="Q185" s="281">
        <v>0</v>
      </c>
      <c r="R185" s="281">
        <v>0</v>
      </c>
      <c r="S185" s="281">
        <v>0</v>
      </c>
      <c r="T185" s="281">
        <v>0</v>
      </c>
      <c r="U185" s="281">
        <v>0</v>
      </c>
      <c r="V185" s="281">
        <v>0</v>
      </c>
      <c r="W185" s="281">
        <v>0</v>
      </c>
      <c r="X185" s="281">
        <v>0</v>
      </c>
      <c r="Y185" s="281">
        <v>0</v>
      </c>
      <c r="Z185" s="281">
        <v>0</v>
      </c>
      <c r="AA185" s="281">
        <v>0</v>
      </c>
      <c r="AB185" s="281">
        <v>0</v>
      </c>
      <c r="AC185" s="281">
        <v>0</v>
      </c>
      <c r="AD185" s="281">
        <v>0</v>
      </c>
      <c r="AE185" s="281">
        <v>0</v>
      </c>
      <c r="AF185" s="281">
        <v>0</v>
      </c>
      <c r="AG185" s="281">
        <v>0</v>
      </c>
      <c r="AH185" s="281">
        <v>0</v>
      </c>
      <c r="AI185" s="281">
        <v>0</v>
      </c>
      <c r="AJ185" s="281">
        <v>0</v>
      </c>
      <c r="AK185" s="281">
        <v>0</v>
      </c>
      <c r="AL185" s="281">
        <v>0</v>
      </c>
      <c r="AM185" s="281">
        <v>0</v>
      </c>
      <c r="AN185" s="281">
        <v>0</v>
      </c>
      <c r="AO185" s="281">
        <v>0</v>
      </c>
      <c r="AP185" s="281">
        <v>0</v>
      </c>
      <c r="AQ185" s="281">
        <v>0</v>
      </c>
      <c r="AR185" s="281">
        <v>0</v>
      </c>
      <c r="AS185" s="281">
        <v>0</v>
      </c>
      <c r="AT185" s="281">
        <v>0</v>
      </c>
      <c r="AU185" s="281">
        <v>0</v>
      </c>
      <c r="AV185" s="281">
        <v>0</v>
      </c>
      <c r="AW185" s="281">
        <v>0</v>
      </c>
      <c r="AX185" s="281">
        <v>0</v>
      </c>
      <c r="AY185" s="281">
        <v>0</v>
      </c>
      <c r="AZ185" s="281">
        <v>0</v>
      </c>
      <c r="BA185" s="281">
        <v>0</v>
      </c>
      <c r="BB185" s="281">
        <v>0</v>
      </c>
      <c r="BC185" s="281">
        <v>0</v>
      </c>
      <c r="BD185" s="281">
        <v>0</v>
      </c>
      <c r="BE185" s="281">
        <v>0</v>
      </c>
      <c r="BF185" s="281">
        <v>0</v>
      </c>
      <c r="BG185" s="281">
        <v>0</v>
      </c>
      <c r="BH185" s="281">
        <v>0</v>
      </c>
      <c r="BI185" s="281">
        <v>0</v>
      </c>
      <c r="BJ185" s="281">
        <v>0</v>
      </c>
      <c r="BK185" s="281">
        <v>0</v>
      </c>
      <c r="BL185" s="281">
        <v>0</v>
      </c>
      <c r="BM185" s="281">
        <v>0</v>
      </c>
      <c r="BN185" s="281">
        <v>0</v>
      </c>
      <c r="BO185" s="281">
        <v>0</v>
      </c>
      <c r="BP185" s="281">
        <v>0</v>
      </c>
      <c r="BQ185" s="281">
        <v>0</v>
      </c>
    </row>
    <row r="186" spans="2:69" ht="10.5" hidden="1" customHeight="1" outlineLevel="1">
      <c r="B186" s="68"/>
      <c r="C186" s="68"/>
      <c r="D186" s="68">
        <v>0</v>
      </c>
      <c r="E186" s="68"/>
      <c r="F186" s="68"/>
      <c r="G186" s="68"/>
      <c r="H186" s="68"/>
      <c r="J186" s="281">
        <v>0</v>
      </c>
      <c r="K186" s="281">
        <v>0</v>
      </c>
      <c r="L186" s="281">
        <v>0</v>
      </c>
      <c r="M186" s="281">
        <v>0</v>
      </c>
      <c r="N186" s="281">
        <v>0</v>
      </c>
      <c r="O186" s="281">
        <v>0</v>
      </c>
      <c r="P186" s="281">
        <v>0</v>
      </c>
      <c r="Q186" s="281">
        <v>0</v>
      </c>
      <c r="R186" s="281">
        <v>0</v>
      </c>
      <c r="S186" s="281">
        <v>0</v>
      </c>
      <c r="T186" s="281">
        <v>0</v>
      </c>
      <c r="U186" s="281">
        <v>0</v>
      </c>
      <c r="V186" s="281">
        <v>0</v>
      </c>
      <c r="W186" s="281">
        <v>0</v>
      </c>
      <c r="X186" s="281">
        <v>0</v>
      </c>
      <c r="Y186" s="281">
        <v>0</v>
      </c>
      <c r="Z186" s="281">
        <v>0</v>
      </c>
      <c r="AA186" s="281">
        <v>0</v>
      </c>
      <c r="AB186" s="281">
        <v>0</v>
      </c>
      <c r="AC186" s="281">
        <v>0</v>
      </c>
      <c r="AD186" s="281">
        <v>0</v>
      </c>
      <c r="AE186" s="281">
        <v>0</v>
      </c>
      <c r="AF186" s="281">
        <v>0</v>
      </c>
      <c r="AG186" s="281">
        <v>0</v>
      </c>
      <c r="AH186" s="281">
        <v>0</v>
      </c>
      <c r="AI186" s="281">
        <v>0</v>
      </c>
      <c r="AJ186" s="281">
        <v>0</v>
      </c>
      <c r="AK186" s="281">
        <v>0</v>
      </c>
      <c r="AL186" s="281">
        <v>0</v>
      </c>
      <c r="AM186" s="281">
        <v>0</v>
      </c>
      <c r="AN186" s="281">
        <v>0</v>
      </c>
      <c r="AO186" s="281">
        <v>0</v>
      </c>
      <c r="AP186" s="281">
        <v>0</v>
      </c>
      <c r="AQ186" s="281">
        <v>0</v>
      </c>
      <c r="AR186" s="281">
        <v>0</v>
      </c>
      <c r="AS186" s="281">
        <v>0</v>
      </c>
      <c r="AT186" s="281">
        <v>0</v>
      </c>
      <c r="AU186" s="281">
        <v>0</v>
      </c>
      <c r="AV186" s="281">
        <v>0</v>
      </c>
      <c r="AW186" s="281">
        <v>0</v>
      </c>
      <c r="AX186" s="281">
        <v>0</v>
      </c>
      <c r="AY186" s="281">
        <v>0</v>
      </c>
      <c r="AZ186" s="281">
        <v>0</v>
      </c>
      <c r="BA186" s="281">
        <v>0</v>
      </c>
      <c r="BB186" s="281">
        <v>0</v>
      </c>
      <c r="BC186" s="281">
        <v>0</v>
      </c>
      <c r="BD186" s="281">
        <v>0</v>
      </c>
      <c r="BE186" s="281">
        <v>0</v>
      </c>
      <c r="BF186" s="281">
        <v>0</v>
      </c>
      <c r="BG186" s="281">
        <v>0</v>
      </c>
      <c r="BH186" s="281">
        <v>0</v>
      </c>
      <c r="BI186" s="281">
        <v>0</v>
      </c>
      <c r="BJ186" s="281">
        <v>0</v>
      </c>
      <c r="BK186" s="281">
        <v>0</v>
      </c>
      <c r="BL186" s="281">
        <v>0</v>
      </c>
      <c r="BM186" s="281">
        <v>0</v>
      </c>
      <c r="BN186" s="281">
        <v>0</v>
      </c>
      <c r="BO186" s="281">
        <v>0</v>
      </c>
      <c r="BP186" s="281">
        <v>0</v>
      </c>
      <c r="BQ186" s="281">
        <v>0</v>
      </c>
    </row>
    <row r="187" spans="2:69" ht="10.5" hidden="1" customHeight="1" outlineLevel="1">
      <c r="B187" s="68"/>
      <c r="C187" s="68"/>
      <c r="D187" s="68">
        <v>0</v>
      </c>
      <c r="E187" s="68"/>
      <c r="F187" s="68"/>
      <c r="G187" s="68"/>
      <c r="H187" s="68"/>
      <c r="J187" s="281">
        <v>0</v>
      </c>
      <c r="K187" s="281">
        <v>0</v>
      </c>
      <c r="L187" s="281">
        <v>0</v>
      </c>
      <c r="M187" s="281">
        <v>0</v>
      </c>
      <c r="N187" s="281">
        <v>0</v>
      </c>
      <c r="O187" s="281">
        <v>0</v>
      </c>
      <c r="P187" s="281">
        <v>0</v>
      </c>
      <c r="Q187" s="281">
        <v>0</v>
      </c>
      <c r="R187" s="281">
        <v>0</v>
      </c>
      <c r="S187" s="281">
        <v>0</v>
      </c>
      <c r="T187" s="281">
        <v>0</v>
      </c>
      <c r="U187" s="281">
        <v>0</v>
      </c>
      <c r="V187" s="281">
        <v>0</v>
      </c>
      <c r="W187" s="281">
        <v>0</v>
      </c>
      <c r="X187" s="281">
        <v>0</v>
      </c>
      <c r="Y187" s="281">
        <v>0</v>
      </c>
      <c r="Z187" s="281">
        <v>0</v>
      </c>
      <c r="AA187" s="281">
        <v>0</v>
      </c>
      <c r="AB187" s="281">
        <v>0</v>
      </c>
      <c r="AC187" s="281">
        <v>0</v>
      </c>
      <c r="AD187" s="281">
        <v>0</v>
      </c>
      <c r="AE187" s="281">
        <v>0</v>
      </c>
      <c r="AF187" s="281">
        <v>0</v>
      </c>
      <c r="AG187" s="281">
        <v>0</v>
      </c>
      <c r="AH187" s="281">
        <v>0</v>
      </c>
      <c r="AI187" s="281">
        <v>0</v>
      </c>
      <c r="AJ187" s="281">
        <v>0</v>
      </c>
      <c r="AK187" s="281">
        <v>0</v>
      </c>
      <c r="AL187" s="281">
        <v>0</v>
      </c>
      <c r="AM187" s="281">
        <v>0</v>
      </c>
      <c r="AN187" s="281">
        <v>0</v>
      </c>
      <c r="AO187" s="281">
        <v>0</v>
      </c>
      <c r="AP187" s="281">
        <v>0</v>
      </c>
      <c r="AQ187" s="281">
        <v>0</v>
      </c>
      <c r="AR187" s="281">
        <v>0</v>
      </c>
      <c r="AS187" s="281">
        <v>0</v>
      </c>
      <c r="AT187" s="281">
        <v>0</v>
      </c>
      <c r="AU187" s="281">
        <v>0</v>
      </c>
      <c r="AV187" s="281">
        <v>0</v>
      </c>
      <c r="AW187" s="281">
        <v>0</v>
      </c>
      <c r="AX187" s="281">
        <v>0</v>
      </c>
      <c r="AY187" s="281">
        <v>0</v>
      </c>
      <c r="AZ187" s="281">
        <v>0</v>
      </c>
      <c r="BA187" s="281">
        <v>0</v>
      </c>
      <c r="BB187" s="281">
        <v>0</v>
      </c>
      <c r="BC187" s="281">
        <v>0</v>
      </c>
      <c r="BD187" s="281">
        <v>0</v>
      </c>
      <c r="BE187" s="281">
        <v>0</v>
      </c>
      <c r="BF187" s="281">
        <v>0</v>
      </c>
      <c r="BG187" s="281">
        <v>0</v>
      </c>
      <c r="BH187" s="281">
        <v>0</v>
      </c>
      <c r="BI187" s="281">
        <v>0</v>
      </c>
      <c r="BJ187" s="281">
        <v>0</v>
      </c>
      <c r="BK187" s="281">
        <v>0</v>
      </c>
      <c r="BL187" s="281">
        <v>0</v>
      </c>
      <c r="BM187" s="281">
        <v>0</v>
      </c>
      <c r="BN187" s="281">
        <v>0</v>
      </c>
      <c r="BO187" s="281">
        <v>0</v>
      </c>
      <c r="BP187" s="281">
        <v>0</v>
      </c>
      <c r="BQ187" s="281">
        <v>0</v>
      </c>
    </row>
    <row r="188" spans="2:69" ht="10.5" hidden="1" customHeight="1" outlineLevel="1">
      <c r="B188" s="68"/>
      <c r="C188" s="68"/>
      <c r="D188" s="68">
        <v>0</v>
      </c>
      <c r="E188" s="68"/>
      <c r="F188" s="68"/>
      <c r="G188" s="68"/>
      <c r="H188" s="68"/>
      <c r="J188" s="281">
        <v>0</v>
      </c>
      <c r="K188" s="281">
        <v>0</v>
      </c>
      <c r="L188" s="281">
        <v>0</v>
      </c>
      <c r="M188" s="281">
        <v>0</v>
      </c>
      <c r="N188" s="281">
        <v>0</v>
      </c>
      <c r="O188" s="281">
        <v>0</v>
      </c>
      <c r="P188" s="281">
        <v>0</v>
      </c>
      <c r="Q188" s="281">
        <v>0</v>
      </c>
      <c r="R188" s="281">
        <v>0</v>
      </c>
      <c r="S188" s="281">
        <v>0</v>
      </c>
      <c r="T188" s="281">
        <v>0</v>
      </c>
      <c r="U188" s="281">
        <v>0</v>
      </c>
      <c r="V188" s="281">
        <v>0</v>
      </c>
      <c r="W188" s="281">
        <v>0</v>
      </c>
      <c r="X188" s="281">
        <v>0</v>
      </c>
      <c r="Y188" s="281">
        <v>0</v>
      </c>
      <c r="Z188" s="281">
        <v>0</v>
      </c>
      <c r="AA188" s="281">
        <v>0</v>
      </c>
      <c r="AB188" s="281">
        <v>0</v>
      </c>
      <c r="AC188" s="281">
        <v>0</v>
      </c>
      <c r="AD188" s="281">
        <v>0</v>
      </c>
      <c r="AE188" s="281">
        <v>0</v>
      </c>
      <c r="AF188" s="281">
        <v>0</v>
      </c>
      <c r="AG188" s="281">
        <v>0</v>
      </c>
      <c r="AH188" s="281">
        <v>0</v>
      </c>
      <c r="AI188" s="281">
        <v>0</v>
      </c>
      <c r="AJ188" s="281">
        <v>0</v>
      </c>
      <c r="AK188" s="281">
        <v>0</v>
      </c>
      <c r="AL188" s="281">
        <v>0</v>
      </c>
      <c r="AM188" s="281">
        <v>0</v>
      </c>
      <c r="AN188" s="281">
        <v>0</v>
      </c>
      <c r="AO188" s="281">
        <v>0</v>
      </c>
      <c r="AP188" s="281">
        <v>0</v>
      </c>
      <c r="AQ188" s="281">
        <v>0</v>
      </c>
      <c r="AR188" s="281">
        <v>0</v>
      </c>
      <c r="AS188" s="281">
        <v>0</v>
      </c>
      <c r="AT188" s="281">
        <v>0</v>
      </c>
      <c r="AU188" s="281">
        <v>0</v>
      </c>
      <c r="AV188" s="281">
        <v>0</v>
      </c>
      <c r="AW188" s="281">
        <v>0</v>
      </c>
      <c r="AX188" s="281">
        <v>0</v>
      </c>
      <c r="AY188" s="281">
        <v>0</v>
      </c>
      <c r="AZ188" s="281">
        <v>0</v>
      </c>
      <c r="BA188" s="281">
        <v>0</v>
      </c>
      <c r="BB188" s="281">
        <v>0</v>
      </c>
      <c r="BC188" s="281">
        <v>0</v>
      </c>
      <c r="BD188" s="281">
        <v>0</v>
      </c>
      <c r="BE188" s="281">
        <v>0</v>
      </c>
      <c r="BF188" s="281">
        <v>0</v>
      </c>
      <c r="BG188" s="281">
        <v>0</v>
      </c>
      <c r="BH188" s="281">
        <v>0</v>
      </c>
      <c r="BI188" s="281">
        <v>0</v>
      </c>
      <c r="BJ188" s="281">
        <v>0</v>
      </c>
      <c r="BK188" s="281">
        <v>0</v>
      </c>
      <c r="BL188" s="281">
        <v>0</v>
      </c>
      <c r="BM188" s="281">
        <v>0</v>
      </c>
      <c r="BN188" s="281">
        <v>0</v>
      </c>
      <c r="BO188" s="281">
        <v>0</v>
      </c>
      <c r="BP188" s="281">
        <v>0</v>
      </c>
      <c r="BQ188" s="281">
        <v>0</v>
      </c>
    </row>
    <row r="189" spans="2:69" ht="10.5" hidden="1" customHeight="1" outlineLevel="1">
      <c r="B189" s="68"/>
      <c r="C189" s="68"/>
      <c r="D189" s="68">
        <v>0</v>
      </c>
      <c r="E189" s="68"/>
      <c r="F189" s="68"/>
      <c r="G189" s="68"/>
      <c r="H189" s="68"/>
      <c r="J189" s="281">
        <v>0</v>
      </c>
      <c r="K189" s="281">
        <v>0</v>
      </c>
      <c r="L189" s="281">
        <v>0</v>
      </c>
      <c r="M189" s="281">
        <v>0</v>
      </c>
      <c r="N189" s="281">
        <v>0</v>
      </c>
      <c r="O189" s="281">
        <v>0</v>
      </c>
      <c r="P189" s="281">
        <v>0</v>
      </c>
      <c r="Q189" s="281">
        <v>0</v>
      </c>
      <c r="R189" s="281">
        <v>0</v>
      </c>
      <c r="S189" s="281">
        <v>0</v>
      </c>
      <c r="T189" s="281">
        <v>0</v>
      </c>
      <c r="U189" s="281">
        <v>0</v>
      </c>
      <c r="V189" s="281">
        <v>0</v>
      </c>
      <c r="W189" s="281">
        <v>0</v>
      </c>
      <c r="X189" s="281">
        <v>0</v>
      </c>
      <c r="Y189" s="281">
        <v>0</v>
      </c>
      <c r="Z189" s="281">
        <v>0</v>
      </c>
      <c r="AA189" s="281">
        <v>0</v>
      </c>
      <c r="AB189" s="281">
        <v>0</v>
      </c>
      <c r="AC189" s="281">
        <v>0</v>
      </c>
      <c r="AD189" s="281">
        <v>0</v>
      </c>
      <c r="AE189" s="281">
        <v>0</v>
      </c>
      <c r="AF189" s="281">
        <v>0</v>
      </c>
      <c r="AG189" s="281">
        <v>0</v>
      </c>
      <c r="AH189" s="281">
        <v>0</v>
      </c>
      <c r="AI189" s="281">
        <v>0</v>
      </c>
      <c r="AJ189" s="281">
        <v>0</v>
      </c>
      <c r="AK189" s="281">
        <v>0</v>
      </c>
      <c r="AL189" s="281">
        <v>0</v>
      </c>
      <c r="AM189" s="281">
        <v>0</v>
      </c>
      <c r="AN189" s="281">
        <v>0</v>
      </c>
      <c r="AO189" s="281">
        <v>0</v>
      </c>
      <c r="AP189" s="281">
        <v>0</v>
      </c>
      <c r="AQ189" s="281">
        <v>0</v>
      </c>
      <c r="AR189" s="281">
        <v>0</v>
      </c>
      <c r="AS189" s="281">
        <v>0</v>
      </c>
      <c r="AT189" s="281">
        <v>0</v>
      </c>
      <c r="AU189" s="281">
        <v>0</v>
      </c>
      <c r="AV189" s="281">
        <v>0</v>
      </c>
      <c r="AW189" s="281">
        <v>0</v>
      </c>
      <c r="AX189" s="281">
        <v>0</v>
      </c>
      <c r="AY189" s="281">
        <v>0</v>
      </c>
      <c r="AZ189" s="281">
        <v>0</v>
      </c>
      <c r="BA189" s="281">
        <v>0</v>
      </c>
      <c r="BB189" s="281">
        <v>0</v>
      </c>
      <c r="BC189" s="281">
        <v>0</v>
      </c>
      <c r="BD189" s="281">
        <v>0</v>
      </c>
      <c r="BE189" s="281">
        <v>0</v>
      </c>
      <c r="BF189" s="281">
        <v>0</v>
      </c>
      <c r="BG189" s="281">
        <v>0</v>
      </c>
      <c r="BH189" s="281">
        <v>0</v>
      </c>
      <c r="BI189" s="281">
        <v>0</v>
      </c>
      <c r="BJ189" s="281">
        <v>0</v>
      </c>
      <c r="BK189" s="281">
        <v>0</v>
      </c>
      <c r="BL189" s="281">
        <v>0</v>
      </c>
      <c r="BM189" s="281">
        <v>0</v>
      </c>
      <c r="BN189" s="281">
        <v>0</v>
      </c>
      <c r="BO189" s="281">
        <v>0</v>
      </c>
      <c r="BP189" s="281">
        <v>0</v>
      </c>
      <c r="BQ189" s="281">
        <v>0</v>
      </c>
    </row>
    <row r="190" spans="2:69" ht="10.5" hidden="1" customHeight="1" outlineLevel="1">
      <c r="B190" s="68"/>
      <c r="C190" s="68"/>
      <c r="D190" s="68">
        <v>0</v>
      </c>
      <c r="E190" s="68"/>
      <c r="F190" s="68"/>
      <c r="G190" s="68"/>
      <c r="H190" s="68"/>
      <c r="J190" s="281">
        <v>0</v>
      </c>
      <c r="K190" s="281">
        <v>0</v>
      </c>
      <c r="L190" s="281">
        <v>0</v>
      </c>
      <c r="M190" s="281">
        <v>0</v>
      </c>
      <c r="N190" s="281">
        <v>0</v>
      </c>
      <c r="O190" s="281">
        <v>0</v>
      </c>
      <c r="P190" s="281">
        <v>0</v>
      </c>
      <c r="Q190" s="281">
        <v>0</v>
      </c>
      <c r="R190" s="281">
        <v>0</v>
      </c>
      <c r="S190" s="281">
        <v>0</v>
      </c>
      <c r="T190" s="281">
        <v>0</v>
      </c>
      <c r="U190" s="281">
        <v>0</v>
      </c>
      <c r="V190" s="281">
        <v>0</v>
      </c>
      <c r="W190" s="281">
        <v>0</v>
      </c>
      <c r="X190" s="281">
        <v>0</v>
      </c>
      <c r="Y190" s="281">
        <v>0</v>
      </c>
      <c r="Z190" s="281">
        <v>0</v>
      </c>
      <c r="AA190" s="281">
        <v>0</v>
      </c>
      <c r="AB190" s="281">
        <v>0</v>
      </c>
      <c r="AC190" s="281">
        <v>0</v>
      </c>
      <c r="AD190" s="281">
        <v>0</v>
      </c>
      <c r="AE190" s="281">
        <v>0</v>
      </c>
      <c r="AF190" s="281">
        <v>0</v>
      </c>
      <c r="AG190" s="281">
        <v>0</v>
      </c>
      <c r="AH190" s="281">
        <v>0</v>
      </c>
      <c r="AI190" s="281">
        <v>0</v>
      </c>
      <c r="AJ190" s="281">
        <v>0</v>
      </c>
      <c r="AK190" s="281">
        <v>0</v>
      </c>
      <c r="AL190" s="281">
        <v>0</v>
      </c>
      <c r="AM190" s="281">
        <v>0</v>
      </c>
      <c r="AN190" s="281">
        <v>0</v>
      </c>
      <c r="AO190" s="281">
        <v>0</v>
      </c>
      <c r="AP190" s="281">
        <v>0</v>
      </c>
      <c r="AQ190" s="281">
        <v>0</v>
      </c>
      <c r="AR190" s="281">
        <v>0</v>
      </c>
      <c r="AS190" s="281">
        <v>0</v>
      </c>
      <c r="AT190" s="281">
        <v>0</v>
      </c>
      <c r="AU190" s="281">
        <v>0</v>
      </c>
      <c r="AV190" s="281">
        <v>0</v>
      </c>
      <c r="AW190" s="281">
        <v>0</v>
      </c>
      <c r="AX190" s="281">
        <v>0</v>
      </c>
      <c r="AY190" s="281">
        <v>0</v>
      </c>
      <c r="AZ190" s="281">
        <v>0</v>
      </c>
      <c r="BA190" s="281">
        <v>0</v>
      </c>
      <c r="BB190" s="281">
        <v>0</v>
      </c>
      <c r="BC190" s="281">
        <v>0</v>
      </c>
      <c r="BD190" s="281">
        <v>0</v>
      </c>
      <c r="BE190" s="281">
        <v>0</v>
      </c>
      <c r="BF190" s="281">
        <v>0</v>
      </c>
      <c r="BG190" s="281">
        <v>0</v>
      </c>
      <c r="BH190" s="281">
        <v>0</v>
      </c>
      <c r="BI190" s="281">
        <v>0</v>
      </c>
      <c r="BJ190" s="281">
        <v>0</v>
      </c>
      <c r="BK190" s="281">
        <v>0</v>
      </c>
      <c r="BL190" s="281">
        <v>0</v>
      </c>
      <c r="BM190" s="281">
        <v>0</v>
      </c>
      <c r="BN190" s="281">
        <v>0</v>
      </c>
      <c r="BO190" s="281">
        <v>0</v>
      </c>
      <c r="BP190" s="281">
        <v>0</v>
      </c>
      <c r="BQ190" s="281">
        <v>0</v>
      </c>
    </row>
    <row r="191" spans="2:69" ht="10.5" hidden="1" customHeight="1" outlineLevel="1">
      <c r="B191" s="68"/>
      <c r="C191" s="68"/>
      <c r="D191" s="68">
        <v>0</v>
      </c>
      <c r="E191" s="68"/>
      <c r="F191" s="68"/>
      <c r="G191" s="68"/>
      <c r="H191" s="68"/>
      <c r="J191" s="281">
        <v>0</v>
      </c>
      <c r="K191" s="281">
        <v>0</v>
      </c>
      <c r="L191" s="281">
        <v>0</v>
      </c>
      <c r="M191" s="281">
        <v>0</v>
      </c>
      <c r="N191" s="281">
        <v>0</v>
      </c>
      <c r="O191" s="281">
        <v>0</v>
      </c>
      <c r="P191" s="281">
        <v>0</v>
      </c>
      <c r="Q191" s="281">
        <v>0</v>
      </c>
      <c r="R191" s="281">
        <v>0</v>
      </c>
      <c r="S191" s="281">
        <v>0</v>
      </c>
      <c r="T191" s="281">
        <v>0</v>
      </c>
      <c r="U191" s="281">
        <v>0</v>
      </c>
      <c r="V191" s="281">
        <v>0</v>
      </c>
      <c r="W191" s="281">
        <v>0</v>
      </c>
      <c r="X191" s="281">
        <v>0</v>
      </c>
      <c r="Y191" s="281">
        <v>0</v>
      </c>
      <c r="Z191" s="281">
        <v>0</v>
      </c>
      <c r="AA191" s="281">
        <v>0</v>
      </c>
      <c r="AB191" s="281">
        <v>0</v>
      </c>
      <c r="AC191" s="281">
        <v>0</v>
      </c>
      <c r="AD191" s="281">
        <v>0</v>
      </c>
      <c r="AE191" s="281">
        <v>0</v>
      </c>
      <c r="AF191" s="281">
        <v>0</v>
      </c>
      <c r="AG191" s="281">
        <v>0</v>
      </c>
      <c r="AH191" s="281">
        <v>0</v>
      </c>
      <c r="AI191" s="281">
        <v>0</v>
      </c>
      <c r="AJ191" s="281">
        <v>0</v>
      </c>
      <c r="AK191" s="281">
        <v>0</v>
      </c>
      <c r="AL191" s="281">
        <v>0</v>
      </c>
      <c r="AM191" s="281">
        <v>0</v>
      </c>
      <c r="AN191" s="281">
        <v>0</v>
      </c>
      <c r="AO191" s="281">
        <v>0</v>
      </c>
      <c r="AP191" s="281">
        <v>0</v>
      </c>
      <c r="AQ191" s="281">
        <v>0</v>
      </c>
      <c r="AR191" s="281">
        <v>0</v>
      </c>
      <c r="AS191" s="281">
        <v>0</v>
      </c>
      <c r="AT191" s="281">
        <v>0</v>
      </c>
      <c r="AU191" s="281">
        <v>0</v>
      </c>
      <c r="AV191" s="281">
        <v>0</v>
      </c>
      <c r="AW191" s="281">
        <v>0</v>
      </c>
      <c r="AX191" s="281">
        <v>0</v>
      </c>
      <c r="AY191" s="281">
        <v>0</v>
      </c>
      <c r="AZ191" s="281">
        <v>0</v>
      </c>
      <c r="BA191" s="281">
        <v>0</v>
      </c>
      <c r="BB191" s="281">
        <v>0</v>
      </c>
      <c r="BC191" s="281">
        <v>0</v>
      </c>
      <c r="BD191" s="281">
        <v>0</v>
      </c>
      <c r="BE191" s="281">
        <v>0</v>
      </c>
      <c r="BF191" s="281">
        <v>0</v>
      </c>
      <c r="BG191" s="281">
        <v>0</v>
      </c>
      <c r="BH191" s="281">
        <v>0</v>
      </c>
      <c r="BI191" s="281">
        <v>0</v>
      </c>
      <c r="BJ191" s="281">
        <v>0</v>
      </c>
      <c r="BK191" s="281">
        <v>0</v>
      </c>
      <c r="BL191" s="281">
        <v>0</v>
      </c>
      <c r="BM191" s="281">
        <v>0</v>
      </c>
      <c r="BN191" s="281">
        <v>0</v>
      </c>
      <c r="BO191" s="281">
        <v>0</v>
      </c>
      <c r="BP191" s="281">
        <v>0</v>
      </c>
      <c r="BQ191" s="281">
        <v>0</v>
      </c>
    </row>
    <row r="192" spans="2:69" ht="10.5" hidden="1" customHeight="1" outlineLevel="1">
      <c r="B192" s="68"/>
      <c r="C192" s="68"/>
      <c r="D192" s="68">
        <v>0</v>
      </c>
      <c r="E192" s="68"/>
      <c r="F192" s="68"/>
      <c r="G192" s="68"/>
      <c r="H192" s="68"/>
      <c r="J192" s="281">
        <v>0</v>
      </c>
      <c r="K192" s="281">
        <v>0</v>
      </c>
      <c r="L192" s="281">
        <v>0</v>
      </c>
      <c r="M192" s="281">
        <v>0</v>
      </c>
      <c r="N192" s="281">
        <v>0</v>
      </c>
      <c r="O192" s="281">
        <v>0</v>
      </c>
      <c r="P192" s="281">
        <v>0</v>
      </c>
      <c r="Q192" s="281">
        <v>0</v>
      </c>
      <c r="R192" s="281">
        <v>0</v>
      </c>
      <c r="S192" s="281">
        <v>0</v>
      </c>
      <c r="T192" s="281">
        <v>0</v>
      </c>
      <c r="U192" s="281">
        <v>0</v>
      </c>
      <c r="V192" s="281">
        <v>0</v>
      </c>
      <c r="W192" s="281">
        <v>0</v>
      </c>
      <c r="X192" s="281">
        <v>0</v>
      </c>
      <c r="Y192" s="281">
        <v>0</v>
      </c>
      <c r="Z192" s="281">
        <v>0</v>
      </c>
      <c r="AA192" s="281">
        <v>0</v>
      </c>
      <c r="AB192" s="281">
        <v>0</v>
      </c>
      <c r="AC192" s="281">
        <v>0</v>
      </c>
      <c r="AD192" s="281">
        <v>0</v>
      </c>
      <c r="AE192" s="281">
        <v>0</v>
      </c>
      <c r="AF192" s="281">
        <v>0</v>
      </c>
      <c r="AG192" s="281">
        <v>0</v>
      </c>
      <c r="AH192" s="281">
        <v>0</v>
      </c>
      <c r="AI192" s="281">
        <v>0</v>
      </c>
      <c r="AJ192" s="281">
        <v>0</v>
      </c>
      <c r="AK192" s="281">
        <v>0</v>
      </c>
      <c r="AL192" s="281">
        <v>0</v>
      </c>
      <c r="AM192" s="281">
        <v>0</v>
      </c>
      <c r="AN192" s="281">
        <v>0</v>
      </c>
      <c r="AO192" s="281">
        <v>0</v>
      </c>
      <c r="AP192" s="281">
        <v>0</v>
      </c>
      <c r="AQ192" s="281">
        <v>0</v>
      </c>
      <c r="AR192" s="281">
        <v>0</v>
      </c>
      <c r="AS192" s="281">
        <v>0</v>
      </c>
      <c r="AT192" s="281">
        <v>0</v>
      </c>
      <c r="AU192" s="281">
        <v>0</v>
      </c>
      <c r="AV192" s="281">
        <v>0</v>
      </c>
      <c r="AW192" s="281">
        <v>0</v>
      </c>
      <c r="AX192" s="281">
        <v>0</v>
      </c>
      <c r="AY192" s="281">
        <v>0</v>
      </c>
      <c r="AZ192" s="281">
        <v>0</v>
      </c>
      <c r="BA192" s="281">
        <v>0</v>
      </c>
      <c r="BB192" s="281">
        <v>0</v>
      </c>
      <c r="BC192" s="281">
        <v>0</v>
      </c>
      <c r="BD192" s="281">
        <v>0</v>
      </c>
      <c r="BE192" s="281">
        <v>0</v>
      </c>
      <c r="BF192" s="281">
        <v>0</v>
      </c>
      <c r="BG192" s="281">
        <v>0</v>
      </c>
      <c r="BH192" s="281">
        <v>0</v>
      </c>
      <c r="BI192" s="281">
        <v>0</v>
      </c>
      <c r="BJ192" s="281">
        <v>0</v>
      </c>
      <c r="BK192" s="281">
        <v>0</v>
      </c>
      <c r="BL192" s="281">
        <v>0</v>
      </c>
      <c r="BM192" s="281">
        <v>0</v>
      </c>
      <c r="BN192" s="281">
        <v>0</v>
      </c>
      <c r="BO192" s="281">
        <v>0</v>
      </c>
      <c r="BP192" s="281">
        <v>0</v>
      </c>
      <c r="BQ192" s="281">
        <v>0</v>
      </c>
    </row>
    <row r="193" spans="2:69" ht="10.5" hidden="1" customHeight="1" outlineLevel="1">
      <c r="B193" s="68"/>
      <c r="C193" s="68"/>
      <c r="D193" s="68">
        <v>0</v>
      </c>
      <c r="E193" s="68"/>
      <c r="F193" s="68"/>
      <c r="G193" s="68"/>
      <c r="H193" s="68"/>
      <c r="J193" s="281">
        <v>0</v>
      </c>
      <c r="K193" s="281">
        <v>0</v>
      </c>
      <c r="L193" s="281">
        <v>0</v>
      </c>
      <c r="M193" s="281">
        <v>0</v>
      </c>
      <c r="N193" s="281">
        <v>0</v>
      </c>
      <c r="O193" s="281">
        <v>0</v>
      </c>
      <c r="P193" s="281">
        <v>0</v>
      </c>
      <c r="Q193" s="281">
        <v>0</v>
      </c>
      <c r="R193" s="281">
        <v>0</v>
      </c>
      <c r="S193" s="281">
        <v>0</v>
      </c>
      <c r="T193" s="281">
        <v>0</v>
      </c>
      <c r="U193" s="281">
        <v>0</v>
      </c>
      <c r="V193" s="281">
        <v>0</v>
      </c>
      <c r="W193" s="281">
        <v>0</v>
      </c>
      <c r="X193" s="281">
        <v>0</v>
      </c>
      <c r="Y193" s="281">
        <v>0</v>
      </c>
      <c r="Z193" s="281">
        <v>0</v>
      </c>
      <c r="AA193" s="281">
        <v>0</v>
      </c>
      <c r="AB193" s="281">
        <v>0</v>
      </c>
      <c r="AC193" s="281">
        <v>0</v>
      </c>
      <c r="AD193" s="281">
        <v>0</v>
      </c>
      <c r="AE193" s="281">
        <v>0</v>
      </c>
      <c r="AF193" s="281">
        <v>0</v>
      </c>
      <c r="AG193" s="281">
        <v>0</v>
      </c>
      <c r="AH193" s="281">
        <v>0</v>
      </c>
      <c r="AI193" s="281">
        <v>0</v>
      </c>
      <c r="AJ193" s="281">
        <v>0</v>
      </c>
      <c r="AK193" s="281">
        <v>0</v>
      </c>
      <c r="AL193" s="281">
        <v>0</v>
      </c>
      <c r="AM193" s="281">
        <v>0</v>
      </c>
      <c r="AN193" s="281">
        <v>0</v>
      </c>
      <c r="AO193" s="281">
        <v>0</v>
      </c>
      <c r="AP193" s="281">
        <v>0</v>
      </c>
      <c r="AQ193" s="281">
        <v>0</v>
      </c>
      <c r="AR193" s="281">
        <v>0</v>
      </c>
      <c r="AS193" s="281">
        <v>0</v>
      </c>
      <c r="AT193" s="281">
        <v>0</v>
      </c>
      <c r="AU193" s="281">
        <v>0</v>
      </c>
      <c r="AV193" s="281">
        <v>0</v>
      </c>
      <c r="AW193" s="281">
        <v>0</v>
      </c>
      <c r="AX193" s="281">
        <v>0</v>
      </c>
      <c r="AY193" s="281">
        <v>0</v>
      </c>
      <c r="AZ193" s="281">
        <v>0</v>
      </c>
      <c r="BA193" s="281">
        <v>0</v>
      </c>
      <c r="BB193" s="281">
        <v>0</v>
      </c>
      <c r="BC193" s="281">
        <v>0</v>
      </c>
      <c r="BD193" s="281">
        <v>0</v>
      </c>
      <c r="BE193" s="281">
        <v>0</v>
      </c>
      <c r="BF193" s="281">
        <v>0</v>
      </c>
      <c r="BG193" s="281">
        <v>0</v>
      </c>
      <c r="BH193" s="281">
        <v>0</v>
      </c>
      <c r="BI193" s="281">
        <v>0</v>
      </c>
      <c r="BJ193" s="281">
        <v>0</v>
      </c>
      <c r="BK193" s="281">
        <v>0</v>
      </c>
      <c r="BL193" s="281">
        <v>0</v>
      </c>
      <c r="BM193" s="281">
        <v>0</v>
      </c>
      <c r="BN193" s="281">
        <v>0</v>
      </c>
      <c r="BO193" s="281">
        <v>0</v>
      </c>
      <c r="BP193" s="281">
        <v>0</v>
      </c>
      <c r="BQ193" s="281">
        <v>0</v>
      </c>
    </row>
    <row r="194" spans="2:69" ht="10.5" hidden="1" customHeight="1" outlineLevel="1">
      <c r="B194" s="68"/>
      <c r="C194" s="68"/>
      <c r="D194" s="68">
        <v>0</v>
      </c>
      <c r="E194" s="68"/>
      <c r="F194" s="68"/>
      <c r="G194" s="68"/>
      <c r="H194" s="68"/>
      <c r="J194" s="281">
        <v>0</v>
      </c>
      <c r="K194" s="281">
        <v>0</v>
      </c>
      <c r="L194" s="281">
        <v>0</v>
      </c>
      <c r="M194" s="281">
        <v>0</v>
      </c>
      <c r="N194" s="281">
        <v>0</v>
      </c>
      <c r="O194" s="281">
        <v>0</v>
      </c>
      <c r="P194" s="281">
        <v>0</v>
      </c>
      <c r="Q194" s="281">
        <v>0</v>
      </c>
      <c r="R194" s="281">
        <v>0</v>
      </c>
      <c r="S194" s="281">
        <v>0</v>
      </c>
      <c r="T194" s="281">
        <v>0</v>
      </c>
      <c r="U194" s="281">
        <v>0</v>
      </c>
      <c r="V194" s="281">
        <v>0</v>
      </c>
      <c r="W194" s="281">
        <v>0</v>
      </c>
      <c r="X194" s="281">
        <v>0</v>
      </c>
      <c r="Y194" s="281">
        <v>0</v>
      </c>
      <c r="Z194" s="281">
        <v>0</v>
      </c>
      <c r="AA194" s="281">
        <v>0</v>
      </c>
      <c r="AB194" s="281">
        <v>0</v>
      </c>
      <c r="AC194" s="281">
        <v>0</v>
      </c>
      <c r="AD194" s="281">
        <v>0</v>
      </c>
      <c r="AE194" s="281">
        <v>0</v>
      </c>
      <c r="AF194" s="281">
        <v>0</v>
      </c>
      <c r="AG194" s="281">
        <v>0</v>
      </c>
      <c r="AH194" s="281">
        <v>0</v>
      </c>
      <c r="AI194" s="281">
        <v>0</v>
      </c>
      <c r="AJ194" s="281">
        <v>0</v>
      </c>
      <c r="AK194" s="281">
        <v>0</v>
      </c>
      <c r="AL194" s="281">
        <v>0</v>
      </c>
      <c r="AM194" s="281">
        <v>0</v>
      </c>
      <c r="AN194" s="281">
        <v>0</v>
      </c>
      <c r="AO194" s="281">
        <v>0</v>
      </c>
      <c r="AP194" s="281">
        <v>0</v>
      </c>
      <c r="AQ194" s="281">
        <v>0</v>
      </c>
      <c r="AR194" s="281">
        <v>0</v>
      </c>
      <c r="AS194" s="281">
        <v>0</v>
      </c>
      <c r="AT194" s="281">
        <v>0</v>
      </c>
      <c r="AU194" s="281">
        <v>0</v>
      </c>
      <c r="AV194" s="281">
        <v>0</v>
      </c>
      <c r="AW194" s="281">
        <v>0</v>
      </c>
      <c r="AX194" s="281">
        <v>0</v>
      </c>
      <c r="AY194" s="281">
        <v>0</v>
      </c>
      <c r="AZ194" s="281">
        <v>0</v>
      </c>
      <c r="BA194" s="281">
        <v>0</v>
      </c>
      <c r="BB194" s="281">
        <v>0</v>
      </c>
      <c r="BC194" s="281">
        <v>0</v>
      </c>
      <c r="BD194" s="281">
        <v>0</v>
      </c>
      <c r="BE194" s="281">
        <v>0</v>
      </c>
      <c r="BF194" s="281">
        <v>0</v>
      </c>
      <c r="BG194" s="281">
        <v>0</v>
      </c>
      <c r="BH194" s="281">
        <v>0</v>
      </c>
      <c r="BI194" s="281">
        <v>0</v>
      </c>
      <c r="BJ194" s="281">
        <v>0</v>
      </c>
      <c r="BK194" s="281">
        <v>0</v>
      </c>
      <c r="BL194" s="281">
        <v>0</v>
      </c>
      <c r="BM194" s="281">
        <v>0</v>
      </c>
      <c r="BN194" s="281">
        <v>0</v>
      </c>
      <c r="BO194" s="281">
        <v>0</v>
      </c>
      <c r="BP194" s="281">
        <v>0</v>
      </c>
      <c r="BQ194" s="281">
        <v>0</v>
      </c>
    </row>
    <row r="195" spans="2:69" ht="10.5" hidden="1" customHeight="1" outlineLevel="1">
      <c r="B195" s="68"/>
      <c r="C195" s="68"/>
      <c r="D195" s="68">
        <v>0</v>
      </c>
      <c r="E195" s="68"/>
      <c r="F195" s="68"/>
      <c r="G195" s="68"/>
      <c r="H195" s="68"/>
      <c r="J195" s="281">
        <v>0</v>
      </c>
      <c r="K195" s="281">
        <v>0</v>
      </c>
      <c r="L195" s="281">
        <v>0</v>
      </c>
      <c r="M195" s="281">
        <v>0</v>
      </c>
      <c r="N195" s="281">
        <v>0</v>
      </c>
      <c r="O195" s="281">
        <v>0</v>
      </c>
      <c r="P195" s="281">
        <v>0</v>
      </c>
      <c r="Q195" s="281">
        <v>0</v>
      </c>
      <c r="R195" s="281">
        <v>0</v>
      </c>
      <c r="S195" s="281">
        <v>0</v>
      </c>
      <c r="T195" s="281">
        <v>0</v>
      </c>
      <c r="U195" s="281">
        <v>0</v>
      </c>
      <c r="V195" s="281">
        <v>0</v>
      </c>
      <c r="W195" s="281">
        <v>0</v>
      </c>
      <c r="X195" s="281">
        <v>0</v>
      </c>
      <c r="Y195" s="281">
        <v>0</v>
      </c>
      <c r="Z195" s="281">
        <v>0</v>
      </c>
      <c r="AA195" s="281">
        <v>0</v>
      </c>
      <c r="AB195" s="281">
        <v>0</v>
      </c>
      <c r="AC195" s="281">
        <v>0</v>
      </c>
      <c r="AD195" s="281">
        <v>0</v>
      </c>
      <c r="AE195" s="281">
        <v>0</v>
      </c>
      <c r="AF195" s="281">
        <v>0</v>
      </c>
      <c r="AG195" s="281">
        <v>0</v>
      </c>
      <c r="AH195" s="281">
        <v>0</v>
      </c>
      <c r="AI195" s="281">
        <v>0</v>
      </c>
      <c r="AJ195" s="281">
        <v>0</v>
      </c>
      <c r="AK195" s="281">
        <v>0</v>
      </c>
      <c r="AL195" s="281">
        <v>0</v>
      </c>
      <c r="AM195" s="281">
        <v>0</v>
      </c>
      <c r="AN195" s="281">
        <v>0</v>
      </c>
      <c r="AO195" s="281">
        <v>0</v>
      </c>
      <c r="AP195" s="281">
        <v>0</v>
      </c>
      <c r="AQ195" s="281">
        <v>0</v>
      </c>
      <c r="AR195" s="281">
        <v>0</v>
      </c>
      <c r="AS195" s="281">
        <v>0</v>
      </c>
      <c r="AT195" s="281">
        <v>0</v>
      </c>
      <c r="AU195" s="281">
        <v>0</v>
      </c>
      <c r="AV195" s="281">
        <v>0</v>
      </c>
      <c r="AW195" s="281">
        <v>0</v>
      </c>
      <c r="AX195" s="281">
        <v>0</v>
      </c>
      <c r="AY195" s="281">
        <v>0</v>
      </c>
      <c r="AZ195" s="281">
        <v>0</v>
      </c>
      <c r="BA195" s="281">
        <v>0</v>
      </c>
      <c r="BB195" s="281">
        <v>0</v>
      </c>
      <c r="BC195" s="281">
        <v>0</v>
      </c>
      <c r="BD195" s="281">
        <v>0</v>
      </c>
      <c r="BE195" s="281">
        <v>0</v>
      </c>
      <c r="BF195" s="281">
        <v>0</v>
      </c>
      <c r="BG195" s="281">
        <v>0</v>
      </c>
      <c r="BH195" s="281">
        <v>0</v>
      </c>
      <c r="BI195" s="281">
        <v>0</v>
      </c>
      <c r="BJ195" s="281">
        <v>0</v>
      </c>
      <c r="BK195" s="281">
        <v>0</v>
      </c>
      <c r="BL195" s="281">
        <v>0</v>
      </c>
      <c r="BM195" s="281">
        <v>0</v>
      </c>
      <c r="BN195" s="281">
        <v>0</v>
      </c>
      <c r="BO195" s="281">
        <v>0</v>
      </c>
      <c r="BP195" s="281">
        <v>0</v>
      </c>
      <c r="BQ195" s="281">
        <v>0</v>
      </c>
    </row>
    <row r="196" spans="2:69" ht="10.5" hidden="1" customHeight="1" outlineLevel="1">
      <c r="B196" s="68"/>
      <c r="C196" s="68"/>
      <c r="D196" s="68">
        <v>0</v>
      </c>
      <c r="E196" s="68"/>
      <c r="F196" s="68"/>
      <c r="G196" s="68"/>
      <c r="H196" s="68"/>
      <c r="J196" s="281">
        <v>0</v>
      </c>
      <c r="K196" s="281">
        <v>0</v>
      </c>
      <c r="L196" s="281">
        <v>0</v>
      </c>
      <c r="M196" s="281">
        <v>0</v>
      </c>
      <c r="N196" s="281">
        <v>0</v>
      </c>
      <c r="O196" s="281">
        <v>0</v>
      </c>
      <c r="P196" s="281">
        <v>0</v>
      </c>
      <c r="Q196" s="281">
        <v>0</v>
      </c>
      <c r="R196" s="281">
        <v>0</v>
      </c>
      <c r="S196" s="281">
        <v>0</v>
      </c>
      <c r="T196" s="281">
        <v>0</v>
      </c>
      <c r="U196" s="281">
        <v>0</v>
      </c>
      <c r="V196" s="281">
        <v>0</v>
      </c>
      <c r="W196" s="281">
        <v>0</v>
      </c>
      <c r="X196" s="281">
        <v>0</v>
      </c>
      <c r="Y196" s="281">
        <v>0</v>
      </c>
      <c r="Z196" s="281">
        <v>0</v>
      </c>
      <c r="AA196" s="281">
        <v>0</v>
      </c>
      <c r="AB196" s="281">
        <v>0</v>
      </c>
      <c r="AC196" s="281">
        <v>0</v>
      </c>
      <c r="AD196" s="281">
        <v>0</v>
      </c>
      <c r="AE196" s="281">
        <v>0</v>
      </c>
      <c r="AF196" s="281">
        <v>0</v>
      </c>
      <c r="AG196" s="281">
        <v>0</v>
      </c>
      <c r="AH196" s="281">
        <v>0</v>
      </c>
      <c r="AI196" s="281">
        <v>0</v>
      </c>
      <c r="AJ196" s="281">
        <v>0</v>
      </c>
      <c r="AK196" s="281">
        <v>0</v>
      </c>
      <c r="AL196" s="281">
        <v>0</v>
      </c>
      <c r="AM196" s="281">
        <v>0</v>
      </c>
      <c r="AN196" s="281">
        <v>0</v>
      </c>
      <c r="AO196" s="281">
        <v>0</v>
      </c>
      <c r="AP196" s="281">
        <v>0</v>
      </c>
      <c r="AQ196" s="281">
        <v>0</v>
      </c>
      <c r="AR196" s="281">
        <v>0</v>
      </c>
      <c r="AS196" s="281">
        <v>0</v>
      </c>
      <c r="AT196" s="281">
        <v>0</v>
      </c>
      <c r="AU196" s="281">
        <v>0</v>
      </c>
      <c r="AV196" s="281">
        <v>0</v>
      </c>
      <c r="AW196" s="281">
        <v>0</v>
      </c>
      <c r="AX196" s="281">
        <v>0</v>
      </c>
      <c r="AY196" s="281">
        <v>0</v>
      </c>
      <c r="AZ196" s="281">
        <v>0</v>
      </c>
      <c r="BA196" s="281">
        <v>0</v>
      </c>
      <c r="BB196" s="281">
        <v>0</v>
      </c>
      <c r="BC196" s="281">
        <v>0</v>
      </c>
      <c r="BD196" s="281">
        <v>0</v>
      </c>
      <c r="BE196" s="281">
        <v>0</v>
      </c>
      <c r="BF196" s="281">
        <v>0</v>
      </c>
      <c r="BG196" s="281">
        <v>0</v>
      </c>
      <c r="BH196" s="281">
        <v>0</v>
      </c>
      <c r="BI196" s="281">
        <v>0</v>
      </c>
      <c r="BJ196" s="281">
        <v>0</v>
      </c>
      <c r="BK196" s="281">
        <v>0</v>
      </c>
      <c r="BL196" s="281">
        <v>0</v>
      </c>
      <c r="BM196" s="281">
        <v>0</v>
      </c>
      <c r="BN196" s="281">
        <v>0</v>
      </c>
      <c r="BO196" s="281">
        <v>0</v>
      </c>
      <c r="BP196" s="281">
        <v>0</v>
      </c>
      <c r="BQ196" s="281">
        <v>0</v>
      </c>
    </row>
    <row r="197" spans="2:69" ht="10.5" hidden="1" customHeight="1" outlineLevel="1">
      <c r="B197" s="68"/>
      <c r="C197" s="68"/>
      <c r="D197" s="68">
        <v>0</v>
      </c>
      <c r="E197" s="68"/>
      <c r="F197" s="68"/>
      <c r="G197" s="68"/>
      <c r="H197" s="68"/>
      <c r="J197" s="281">
        <v>0</v>
      </c>
      <c r="K197" s="281">
        <v>0</v>
      </c>
      <c r="L197" s="281">
        <v>0</v>
      </c>
      <c r="M197" s="281">
        <v>0</v>
      </c>
      <c r="N197" s="281">
        <v>0</v>
      </c>
      <c r="O197" s="281">
        <v>0</v>
      </c>
      <c r="P197" s="281">
        <v>0</v>
      </c>
      <c r="Q197" s="281">
        <v>0</v>
      </c>
      <c r="R197" s="281">
        <v>0</v>
      </c>
      <c r="S197" s="281">
        <v>0</v>
      </c>
      <c r="T197" s="281">
        <v>0</v>
      </c>
      <c r="U197" s="281">
        <v>0</v>
      </c>
      <c r="V197" s="281">
        <v>0</v>
      </c>
      <c r="W197" s="281">
        <v>0</v>
      </c>
      <c r="X197" s="281">
        <v>0</v>
      </c>
      <c r="Y197" s="281">
        <v>0</v>
      </c>
      <c r="Z197" s="281">
        <v>0</v>
      </c>
      <c r="AA197" s="281">
        <v>0</v>
      </c>
      <c r="AB197" s="281">
        <v>0</v>
      </c>
      <c r="AC197" s="281">
        <v>0</v>
      </c>
      <c r="AD197" s="281">
        <v>0</v>
      </c>
      <c r="AE197" s="281">
        <v>0</v>
      </c>
      <c r="AF197" s="281">
        <v>0</v>
      </c>
      <c r="AG197" s="281">
        <v>0</v>
      </c>
      <c r="AH197" s="281">
        <v>0</v>
      </c>
      <c r="AI197" s="281">
        <v>0</v>
      </c>
      <c r="AJ197" s="281">
        <v>0</v>
      </c>
      <c r="AK197" s="281">
        <v>0</v>
      </c>
      <c r="AL197" s="281">
        <v>0</v>
      </c>
      <c r="AM197" s="281">
        <v>0</v>
      </c>
      <c r="AN197" s="281">
        <v>0</v>
      </c>
      <c r="AO197" s="281">
        <v>0</v>
      </c>
      <c r="AP197" s="281">
        <v>0</v>
      </c>
      <c r="AQ197" s="281">
        <v>0</v>
      </c>
      <c r="AR197" s="281">
        <v>0</v>
      </c>
      <c r="AS197" s="281">
        <v>0</v>
      </c>
      <c r="AT197" s="281">
        <v>0</v>
      </c>
      <c r="AU197" s="281">
        <v>0</v>
      </c>
      <c r="AV197" s="281">
        <v>0</v>
      </c>
      <c r="AW197" s="281">
        <v>0</v>
      </c>
      <c r="AX197" s="281">
        <v>0</v>
      </c>
      <c r="AY197" s="281">
        <v>0</v>
      </c>
      <c r="AZ197" s="281">
        <v>0</v>
      </c>
      <c r="BA197" s="281">
        <v>0</v>
      </c>
      <c r="BB197" s="281">
        <v>0</v>
      </c>
      <c r="BC197" s="281">
        <v>0</v>
      </c>
      <c r="BD197" s="281">
        <v>0</v>
      </c>
      <c r="BE197" s="281">
        <v>0</v>
      </c>
      <c r="BF197" s="281">
        <v>0</v>
      </c>
      <c r="BG197" s="281">
        <v>0</v>
      </c>
      <c r="BH197" s="281">
        <v>0</v>
      </c>
      <c r="BI197" s="281">
        <v>0</v>
      </c>
      <c r="BJ197" s="281">
        <v>0</v>
      </c>
      <c r="BK197" s="281">
        <v>0</v>
      </c>
      <c r="BL197" s="281">
        <v>0</v>
      </c>
      <c r="BM197" s="281">
        <v>0</v>
      </c>
      <c r="BN197" s="281">
        <v>0</v>
      </c>
      <c r="BO197" s="281">
        <v>0</v>
      </c>
      <c r="BP197" s="281">
        <v>0</v>
      </c>
      <c r="BQ197" s="281">
        <v>0</v>
      </c>
    </row>
    <row r="198" spans="2:69" ht="10.5" hidden="1" customHeight="1" outlineLevel="1">
      <c r="B198" s="68"/>
      <c r="C198" s="68"/>
      <c r="D198" s="68">
        <v>0</v>
      </c>
      <c r="E198" s="68"/>
      <c r="F198" s="68"/>
      <c r="G198" s="68"/>
      <c r="H198" s="68"/>
      <c r="J198" s="281">
        <v>0</v>
      </c>
      <c r="K198" s="281">
        <v>0</v>
      </c>
      <c r="L198" s="281">
        <v>0</v>
      </c>
      <c r="M198" s="281">
        <v>0</v>
      </c>
      <c r="N198" s="281">
        <v>0</v>
      </c>
      <c r="O198" s="281">
        <v>0</v>
      </c>
      <c r="P198" s="281">
        <v>0</v>
      </c>
      <c r="Q198" s="281">
        <v>0</v>
      </c>
      <c r="R198" s="281">
        <v>0</v>
      </c>
      <c r="S198" s="281">
        <v>0</v>
      </c>
      <c r="T198" s="281">
        <v>0</v>
      </c>
      <c r="U198" s="281">
        <v>0</v>
      </c>
      <c r="V198" s="281">
        <v>0</v>
      </c>
      <c r="W198" s="281">
        <v>0</v>
      </c>
      <c r="X198" s="281">
        <v>0</v>
      </c>
      <c r="Y198" s="281">
        <v>0</v>
      </c>
      <c r="Z198" s="281">
        <v>0</v>
      </c>
      <c r="AA198" s="281">
        <v>0</v>
      </c>
      <c r="AB198" s="281">
        <v>0</v>
      </c>
      <c r="AC198" s="281">
        <v>0</v>
      </c>
      <c r="AD198" s="281">
        <v>0</v>
      </c>
      <c r="AE198" s="281">
        <v>0</v>
      </c>
      <c r="AF198" s="281">
        <v>0</v>
      </c>
      <c r="AG198" s="281">
        <v>0</v>
      </c>
      <c r="AH198" s="281">
        <v>0</v>
      </c>
      <c r="AI198" s="281">
        <v>0</v>
      </c>
      <c r="AJ198" s="281">
        <v>0</v>
      </c>
      <c r="AK198" s="281">
        <v>0</v>
      </c>
      <c r="AL198" s="281">
        <v>0</v>
      </c>
      <c r="AM198" s="281">
        <v>0</v>
      </c>
      <c r="AN198" s="281">
        <v>0</v>
      </c>
      <c r="AO198" s="281">
        <v>0</v>
      </c>
      <c r="AP198" s="281">
        <v>0</v>
      </c>
      <c r="AQ198" s="281">
        <v>0</v>
      </c>
      <c r="AR198" s="281">
        <v>0</v>
      </c>
      <c r="AS198" s="281">
        <v>0</v>
      </c>
      <c r="AT198" s="281">
        <v>0</v>
      </c>
      <c r="AU198" s="281">
        <v>0</v>
      </c>
      <c r="AV198" s="281">
        <v>0</v>
      </c>
      <c r="AW198" s="281">
        <v>0</v>
      </c>
      <c r="AX198" s="281">
        <v>0</v>
      </c>
      <c r="AY198" s="281">
        <v>0</v>
      </c>
      <c r="AZ198" s="281">
        <v>0</v>
      </c>
      <c r="BA198" s="281">
        <v>0</v>
      </c>
      <c r="BB198" s="281">
        <v>0</v>
      </c>
      <c r="BC198" s="281">
        <v>0</v>
      </c>
      <c r="BD198" s="281">
        <v>0</v>
      </c>
      <c r="BE198" s="281">
        <v>0</v>
      </c>
      <c r="BF198" s="281">
        <v>0</v>
      </c>
      <c r="BG198" s="281">
        <v>0</v>
      </c>
      <c r="BH198" s="281">
        <v>0</v>
      </c>
      <c r="BI198" s="281">
        <v>0</v>
      </c>
      <c r="BJ198" s="281">
        <v>0</v>
      </c>
      <c r="BK198" s="281">
        <v>0</v>
      </c>
      <c r="BL198" s="281">
        <v>0</v>
      </c>
      <c r="BM198" s="281">
        <v>0</v>
      </c>
      <c r="BN198" s="281">
        <v>0</v>
      </c>
      <c r="BO198" s="281">
        <v>0</v>
      </c>
      <c r="BP198" s="281">
        <v>0</v>
      </c>
      <c r="BQ198" s="281">
        <v>0</v>
      </c>
    </row>
    <row r="199" spans="2:69" ht="10.5" hidden="1" customHeight="1" outlineLevel="1">
      <c r="B199" s="68"/>
      <c r="C199" s="68"/>
      <c r="D199" s="68">
        <v>0</v>
      </c>
      <c r="E199" s="68"/>
      <c r="F199" s="68"/>
      <c r="G199" s="68"/>
      <c r="H199" s="68"/>
      <c r="J199" s="281">
        <v>0</v>
      </c>
      <c r="K199" s="281">
        <v>0</v>
      </c>
      <c r="L199" s="281">
        <v>0</v>
      </c>
      <c r="M199" s="281">
        <v>0</v>
      </c>
      <c r="N199" s="281">
        <v>0</v>
      </c>
      <c r="O199" s="281">
        <v>0</v>
      </c>
      <c r="P199" s="281">
        <v>0</v>
      </c>
      <c r="Q199" s="281">
        <v>0</v>
      </c>
      <c r="R199" s="281">
        <v>0</v>
      </c>
      <c r="S199" s="281">
        <v>0</v>
      </c>
      <c r="T199" s="281">
        <v>0</v>
      </c>
      <c r="U199" s="281">
        <v>0</v>
      </c>
      <c r="V199" s="281">
        <v>0</v>
      </c>
      <c r="W199" s="281">
        <v>0</v>
      </c>
      <c r="X199" s="281">
        <v>0</v>
      </c>
      <c r="Y199" s="281">
        <v>0</v>
      </c>
      <c r="Z199" s="281">
        <v>0</v>
      </c>
      <c r="AA199" s="281">
        <v>0</v>
      </c>
      <c r="AB199" s="281">
        <v>0</v>
      </c>
      <c r="AC199" s="281">
        <v>0</v>
      </c>
      <c r="AD199" s="281">
        <v>0</v>
      </c>
      <c r="AE199" s="281">
        <v>0</v>
      </c>
      <c r="AF199" s="281">
        <v>0</v>
      </c>
      <c r="AG199" s="281">
        <v>0</v>
      </c>
      <c r="AH199" s="281">
        <v>0</v>
      </c>
      <c r="AI199" s="281">
        <v>0</v>
      </c>
      <c r="AJ199" s="281">
        <v>0</v>
      </c>
      <c r="AK199" s="281">
        <v>0</v>
      </c>
      <c r="AL199" s="281">
        <v>0</v>
      </c>
      <c r="AM199" s="281">
        <v>0</v>
      </c>
      <c r="AN199" s="281">
        <v>0</v>
      </c>
      <c r="AO199" s="281">
        <v>0</v>
      </c>
      <c r="AP199" s="281">
        <v>0</v>
      </c>
      <c r="AQ199" s="281">
        <v>0</v>
      </c>
      <c r="AR199" s="281">
        <v>0</v>
      </c>
      <c r="AS199" s="281">
        <v>0</v>
      </c>
      <c r="AT199" s="281">
        <v>0</v>
      </c>
      <c r="AU199" s="281">
        <v>0</v>
      </c>
      <c r="AV199" s="281">
        <v>0</v>
      </c>
      <c r="AW199" s="281">
        <v>0</v>
      </c>
      <c r="AX199" s="281">
        <v>0</v>
      </c>
      <c r="AY199" s="281">
        <v>0</v>
      </c>
      <c r="AZ199" s="281">
        <v>0</v>
      </c>
      <c r="BA199" s="281">
        <v>0</v>
      </c>
      <c r="BB199" s="281">
        <v>0</v>
      </c>
      <c r="BC199" s="281">
        <v>0</v>
      </c>
      <c r="BD199" s="281">
        <v>0</v>
      </c>
      <c r="BE199" s="281">
        <v>0</v>
      </c>
      <c r="BF199" s="281">
        <v>0</v>
      </c>
      <c r="BG199" s="281">
        <v>0</v>
      </c>
      <c r="BH199" s="281">
        <v>0</v>
      </c>
      <c r="BI199" s="281">
        <v>0</v>
      </c>
      <c r="BJ199" s="281">
        <v>0</v>
      </c>
      <c r="BK199" s="281">
        <v>0</v>
      </c>
      <c r="BL199" s="281">
        <v>0</v>
      </c>
      <c r="BM199" s="281">
        <v>0</v>
      </c>
      <c r="BN199" s="281">
        <v>0</v>
      </c>
      <c r="BO199" s="281">
        <v>0</v>
      </c>
      <c r="BP199" s="281">
        <v>0</v>
      </c>
      <c r="BQ199" s="281">
        <v>0</v>
      </c>
    </row>
    <row r="200" spans="2:69" ht="10.5" hidden="1" customHeight="1" outlineLevel="1">
      <c r="B200" s="68"/>
      <c r="C200" s="68"/>
      <c r="D200" s="68">
        <v>0</v>
      </c>
      <c r="E200" s="68"/>
      <c r="F200" s="68"/>
      <c r="G200" s="68"/>
      <c r="H200" s="68"/>
      <c r="J200" s="281">
        <v>0</v>
      </c>
      <c r="K200" s="281">
        <v>0</v>
      </c>
      <c r="L200" s="281">
        <v>0</v>
      </c>
      <c r="M200" s="281">
        <v>0</v>
      </c>
      <c r="N200" s="281">
        <v>0</v>
      </c>
      <c r="O200" s="281">
        <v>0</v>
      </c>
      <c r="P200" s="281">
        <v>0</v>
      </c>
      <c r="Q200" s="281">
        <v>0</v>
      </c>
      <c r="R200" s="281">
        <v>0</v>
      </c>
      <c r="S200" s="281">
        <v>0</v>
      </c>
      <c r="T200" s="281">
        <v>0</v>
      </c>
      <c r="U200" s="281">
        <v>0</v>
      </c>
      <c r="V200" s="281">
        <v>0</v>
      </c>
      <c r="W200" s="281">
        <v>0</v>
      </c>
      <c r="X200" s="281">
        <v>0</v>
      </c>
      <c r="Y200" s="281">
        <v>0</v>
      </c>
      <c r="Z200" s="281">
        <v>0</v>
      </c>
      <c r="AA200" s="281">
        <v>0</v>
      </c>
      <c r="AB200" s="281">
        <v>0</v>
      </c>
      <c r="AC200" s="281">
        <v>0</v>
      </c>
      <c r="AD200" s="281">
        <v>0</v>
      </c>
      <c r="AE200" s="281">
        <v>0</v>
      </c>
      <c r="AF200" s="281">
        <v>0</v>
      </c>
      <c r="AG200" s="281">
        <v>0</v>
      </c>
      <c r="AH200" s="281">
        <v>0</v>
      </c>
      <c r="AI200" s="281">
        <v>0</v>
      </c>
      <c r="AJ200" s="281">
        <v>0</v>
      </c>
      <c r="AK200" s="281">
        <v>0</v>
      </c>
      <c r="AL200" s="281">
        <v>0</v>
      </c>
      <c r="AM200" s="281">
        <v>0</v>
      </c>
      <c r="AN200" s="281">
        <v>0</v>
      </c>
      <c r="AO200" s="281">
        <v>0</v>
      </c>
      <c r="AP200" s="281">
        <v>0</v>
      </c>
      <c r="AQ200" s="281">
        <v>0</v>
      </c>
      <c r="AR200" s="281">
        <v>0</v>
      </c>
      <c r="AS200" s="281">
        <v>0</v>
      </c>
      <c r="AT200" s="281">
        <v>0</v>
      </c>
      <c r="AU200" s="281">
        <v>0</v>
      </c>
      <c r="AV200" s="281">
        <v>0</v>
      </c>
      <c r="AW200" s="281">
        <v>0</v>
      </c>
      <c r="AX200" s="281">
        <v>0</v>
      </c>
      <c r="AY200" s="281">
        <v>0</v>
      </c>
      <c r="AZ200" s="281">
        <v>0</v>
      </c>
      <c r="BA200" s="281">
        <v>0</v>
      </c>
      <c r="BB200" s="281">
        <v>0</v>
      </c>
      <c r="BC200" s="281">
        <v>0</v>
      </c>
      <c r="BD200" s="281">
        <v>0</v>
      </c>
      <c r="BE200" s="281">
        <v>0</v>
      </c>
      <c r="BF200" s="281">
        <v>0</v>
      </c>
      <c r="BG200" s="281">
        <v>0</v>
      </c>
      <c r="BH200" s="281">
        <v>0</v>
      </c>
      <c r="BI200" s="281">
        <v>0</v>
      </c>
      <c r="BJ200" s="281">
        <v>0</v>
      </c>
      <c r="BK200" s="281">
        <v>0</v>
      </c>
      <c r="BL200" s="281">
        <v>0</v>
      </c>
      <c r="BM200" s="281">
        <v>0</v>
      </c>
      <c r="BN200" s="281">
        <v>0</v>
      </c>
      <c r="BO200" s="281">
        <v>0</v>
      </c>
      <c r="BP200" s="281">
        <v>0</v>
      </c>
      <c r="BQ200" s="281">
        <v>0</v>
      </c>
    </row>
    <row r="201" spans="2:69" ht="10.5" hidden="1" customHeight="1" outlineLevel="1">
      <c r="B201" s="68"/>
      <c r="C201" s="68"/>
      <c r="D201" s="68">
        <v>0</v>
      </c>
      <c r="E201" s="68"/>
      <c r="F201" s="68"/>
      <c r="G201" s="68"/>
      <c r="H201" s="68"/>
      <c r="J201" s="281">
        <v>0</v>
      </c>
      <c r="K201" s="281">
        <v>0</v>
      </c>
      <c r="L201" s="281">
        <v>0</v>
      </c>
      <c r="M201" s="281">
        <v>0</v>
      </c>
      <c r="N201" s="281">
        <v>0</v>
      </c>
      <c r="O201" s="281">
        <v>0</v>
      </c>
      <c r="P201" s="281">
        <v>0</v>
      </c>
      <c r="Q201" s="281">
        <v>0</v>
      </c>
      <c r="R201" s="281">
        <v>0</v>
      </c>
      <c r="S201" s="281">
        <v>0</v>
      </c>
      <c r="T201" s="281">
        <v>0</v>
      </c>
      <c r="U201" s="281">
        <v>0</v>
      </c>
      <c r="V201" s="281">
        <v>0</v>
      </c>
      <c r="W201" s="281">
        <v>0</v>
      </c>
      <c r="X201" s="281">
        <v>0</v>
      </c>
      <c r="Y201" s="281">
        <v>0</v>
      </c>
      <c r="Z201" s="281">
        <v>0</v>
      </c>
      <c r="AA201" s="281">
        <v>0</v>
      </c>
      <c r="AB201" s="281">
        <v>0</v>
      </c>
      <c r="AC201" s="281">
        <v>0</v>
      </c>
      <c r="AD201" s="281">
        <v>0</v>
      </c>
      <c r="AE201" s="281">
        <v>0</v>
      </c>
      <c r="AF201" s="281">
        <v>0</v>
      </c>
      <c r="AG201" s="281">
        <v>0</v>
      </c>
      <c r="AH201" s="281">
        <v>0</v>
      </c>
      <c r="AI201" s="281">
        <v>0</v>
      </c>
      <c r="AJ201" s="281">
        <v>0</v>
      </c>
      <c r="AK201" s="281">
        <v>0</v>
      </c>
      <c r="AL201" s="281">
        <v>0</v>
      </c>
      <c r="AM201" s="281">
        <v>0</v>
      </c>
      <c r="AN201" s="281">
        <v>0</v>
      </c>
      <c r="AO201" s="281">
        <v>0</v>
      </c>
      <c r="AP201" s="281">
        <v>0</v>
      </c>
      <c r="AQ201" s="281">
        <v>0</v>
      </c>
      <c r="AR201" s="281">
        <v>0</v>
      </c>
      <c r="AS201" s="281">
        <v>0</v>
      </c>
      <c r="AT201" s="281">
        <v>0</v>
      </c>
      <c r="AU201" s="281">
        <v>0</v>
      </c>
      <c r="AV201" s="281">
        <v>0</v>
      </c>
      <c r="AW201" s="281">
        <v>0</v>
      </c>
      <c r="AX201" s="281">
        <v>0</v>
      </c>
      <c r="AY201" s="281">
        <v>0</v>
      </c>
      <c r="AZ201" s="281">
        <v>0</v>
      </c>
      <c r="BA201" s="281">
        <v>0</v>
      </c>
      <c r="BB201" s="281">
        <v>0</v>
      </c>
      <c r="BC201" s="281">
        <v>0</v>
      </c>
      <c r="BD201" s="281">
        <v>0</v>
      </c>
      <c r="BE201" s="281">
        <v>0</v>
      </c>
      <c r="BF201" s="281">
        <v>0</v>
      </c>
      <c r="BG201" s="281">
        <v>0</v>
      </c>
      <c r="BH201" s="281">
        <v>0</v>
      </c>
      <c r="BI201" s="281">
        <v>0</v>
      </c>
      <c r="BJ201" s="281">
        <v>0</v>
      </c>
      <c r="BK201" s="281">
        <v>0</v>
      </c>
      <c r="BL201" s="281">
        <v>0</v>
      </c>
      <c r="BM201" s="281">
        <v>0</v>
      </c>
      <c r="BN201" s="281">
        <v>0</v>
      </c>
      <c r="BO201" s="281">
        <v>0</v>
      </c>
      <c r="BP201" s="281">
        <v>0</v>
      </c>
      <c r="BQ201" s="281">
        <v>0</v>
      </c>
    </row>
    <row r="202" spans="2:69" ht="10.5" hidden="1" customHeight="1" outlineLevel="1">
      <c r="B202" s="68"/>
      <c r="C202" s="68"/>
      <c r="D202" s="68">
        <v>0</v>
      </c>
      <c r="E202" s="68"/>
      <c r="F202" s="68"/>
      <c r="G202" s="68"/>
      <c r="H202" s="68"/>
      <c r="J202" s="281">
        <v>0</v>
      </c>
      <c r="K202" s="281">
        <v>0</v>
      </c>
      <c r="L202" s="281">
        <v>0</v>
      </c>
      <c r="M202" s="281">
        <v>0</v>
      </c>
      <c r="N202" s="281">
        <v>0</v>
      </c>
      <c r="O202" s="281">
        <v>0</v>
      </c>
      <c r="P202" s="281">
        <v>0</v>
      </c>
      <c r="Q202" s="281">
        <v>0</v>
      </c>
      <c r="R202" s="281">
        <v>0</v>
      </c>
      <c r="S202" s="281">
        <v>0</v>
      </c>
      <c r="T202" s="281">
        <v>0</v>
      </c>
      <c r="U202" s="281">
        <v>0</v>
      </c>
      <c r="V202" s="281">
        <v>0</v>
      </c>
      <c r="W202" s="281">
        <v>0</v>
      </c>
      <c r="X202" s="281">
        <v>0</v>
      </c>
      <c r="Y202" s="281">
        <v>0</v>
      </c>
      <c r="Z202" s="281">
        <v>0</v>
      </c>
      <c r="AA202" s="281">
        <v>0</v>
      </c>
      <c r="AB202" s="281">
        <v>0</v>
      </c>
      <c r="AC202" s="281">
        <v>0</v>
      </c>
      <c r="AD202" s="281">
        <v>0</v>
      </c>
      <c r="AE202" s="281">
        <v>0</v>
      </c>
      <c r="AF202" s="281">
        <v>0</v>
      </c>
      <c r="AG202" s="281">
        <v>0</v>
      </c>
      <c r="AH202" s="281">
        <v>0</v>
      </c>
      <c r="AI202" s="281">
        <v>0</v>
      </c>
      <c r="AJ202" s="281">
        <v>0</v>
      </c>
      <c r="AK202" s="281">
        <v>0</v>
      </c>
      <c r="AL202" s="281">
        <v>0</v>
      </c>
      <c r="AM202" s="281">
        <v>0</v>
      </c>
      <c r="AN202" s="281">
        <v>0</v>
      </c>
      <c r="AO202" s="281">
        <v>0</v>
      </c>
      <c r="AP202" s="281">
        <v>0</v>
      </c>
      <c r="AQ202" s="281">
        <v>0</v>
      </c>
      <c r="AR202" s="281">
        <v>0</v>
      </c>
      <c r="AS202" s="281">
        <v>0</v>
      </c>
      <c r="AT202" s="281">
        <v>0</v>
      </c>
      <c r="AU202" s="281">
        <v>0</v>
      </c>
      <c r="AV202" s="281">
        <v>0</v>
      </c>
      <c r="AW202" s="281">
        <v>0</v>
      </c>
      <c r="AX202" s="281">
        <v>0</v>
      </c>
      <c r="AY202" s="281">
        <v>0</v>
      </c>
      <c r="AZ202" s="281">
        <v>0</v>
      </c>
      <c r="BA202" s="281">
        <v>0</v>
      </c>
      <c r="BB202" s="281">
        <v>0</v>
      </c>
      <c r="BC202" s="281">
        <v>0</v>
      </c>
      <c r="BD202" s="281">
        <v>0</v>
      </c>
      <c r="BE202" s="281">
        <v>0</v>
      </c>
      <c r="BF202" s="281">
        <v>0</v>
      </c>
      <c r="BG202" s="281">
        <v>0</v>
      </c>
      <c r="BH202" s="281">
        <v>0</v>
      </c>
      <c r="BI202" s="281">
        <v>0</v>
      </c>
      <c r="BJ202" s="281">
        <v>0</v>
      </c>
      <c r="BK202" s="281">
        <v>0</v>
      </c>
      <c r="BL202" s="281">
        <v>0</v>
      </c>
      <c r="BM202" s="281">
        <v>0</v>
      </c>
      <c r="BN202" s="281">
        <v>0</v>
      </c>
      <c r="BO202" s="281">
        <v>0</v>
      </c>
      <c r="BP202" s="281">
        <v>0</v>
      </c>
      <c r="BQ202" s="281">
        <v>0</v>
      </c>
    </row>
    <row r="203" spans="2:69" ht="10.5" hidden="1" customHeight="1" outlineLevel="1">
      <c r="B203" s="68"/>
      <c r="C203" s="68"/>
      <c r="D203" s="68">
        <v>0</v>
      </c>
      <c r="E203" s="68"/>
      <c r="F203" s="68"/>
      <c r="G203" s="68"/>
      <c r="H203" s="68"/>
      <c r="J203" s="281">
        <v>0</v>
      </c>
      <c r="K203" s="281">
        <v>0</v>
      </c>
      <c r="L203" s="281">
        <v>0</v>
      </c>
      <c r="M203" s="281">
        <v>0</v>
      </c>
      <c r="N203" s="281">
        <v>0</v>
      </c>
      <c r="O203" s="281">
        <v>0</v>
      </c>
      <c r="P203" s="281">
        <v>0</v>
      </c>
      <c r="Q203" s="281">
        <v>0</v>
      </c>
      <c r="R203" s="281">
        <v>0</v>
      </c>
      <c r="S203" s="281">
        <v>0</v>
      </c>
      <c r="T203" s="281">
        <v>0</v>
      </c>
      <c r="U203" s="281">
        <v>0</v>
      </c>
      <c r="V203" s="281">
        <v>0</v>
      </c>
      <c r="W203" s="281">
        <v>0</v>
      </c>
      <c r="X203" s="281">
        <v>0</v>
      </c>
      <c r="Y203" s="281">
        <v>0</v>
      </c>
      <c r="Z203" s="281">
        <v>0</v>
      </c>
      <c r="AA203" s="281">
        <v>0</v>
      </c>
      <c r="AB203" s="281">
        <v>0</v>
      </c>
      <c r="AC203" s="281">
        <v>0</v>
      </c>
      <c r="AD203" s="281">
        <v>0</v>
      </c>
      <c r="AE203" s="281">
        <v>0</v>
      </c>
      <c r="AF203" s="281">
        <v>0</v>
      </c>
      <c r="AG203" s="281">
        <v>0</v>
      </c>
      <c r="AH203" s="281">
        <v>0</v>
      </c>
      <c r="AI203" s="281">
        <v>0</v>
      </c>
      <c r="AJ203" s="281">
        <v>0</v>
      </c>
      <c r="AK203" s="281">
        <v>0</v>
      </c>
      <c r="AL203" s="281">
        <v>0</v>
      </c>
      <c r="AM203" s="281">
        <v>0</v>
      </c>
      <c r="AN203" s="281">
        <v>0</v>
      </c>
      <c r="AO203" s="281">
        <v>0</v>
      </c>
      <c r="AP203" s="281">
        <v>0</v>
      </c>
      <c r="AQ203" s="281">
        <v>0</v>
      </c>
      <c r="AR203" s="281">
        <v>0</v>
      </c>
      <c r="AS203" s="281">
        <v>0</v>
      </c>
      <c r="AT203" s="281">
        <v>0</v>
      </c>
      <c r="AU203" s="281">
        <v>0</v>
      </c>
      <c r="AV203" s="281">
        <v>0</v>
      </c>
      <c r="AW203" s="281">
        <v>0</v>
      </c>
      <c r="AX203" s="281">
        <v>0</v>
      </c>
      <c r="AY203" s="281">
        <v>0</v>
      </c>
      <c r="AZ203" s="281">
        <v>0</v>
      </c>
      <c r="BA203" s="281">
        <v>0</v>
      </c>
      <c r="BB203" s="281">
        <v>0</v>
      </c>
      <c r="BC203" s="281">
        <v>0</v>
      </c>
      <c r="BD203" s="281">
        <v>0</v>
      </c>
      <c r="BE203" s="281">
        <v>0</v>
      </c>
      <c r="BF203" s="281">
        <v>0</v>
      </c>
      <c r="BG203" s="281">
        <v>0</v>
      </c>
      <c r="BH203" s="281">
        <v>0</v>
      </c>
      <c r="BI203" s="281">
        <v>0</v>
      </c>
      <c r="BJ203" s="281">
        <v>0</v>
      </c>
      <c r="BK203" s="281">
        <v>0</v>
      </c>
      <c r="BL203" s="281">
        <v>0</v>
      </c>
      <c r="BM203" s="281">
        <v>0</v>
      </c>
      <c r="BN203" s="281">
        <v>0</v>
      </c>
      <c r="BO203" s="281">
        <v>0</v>
      </c>
      <c r="BP203" s="281">
        <v>0</v>
      </c>
      <c r="BQ203" s="281">
        <v>0</v>
      </c>
    </row>
    <row r="204" spans="2:69" ht="10.5" hidden="1" customHeight="1" outlineLevel="1">
      <c r="B204" s="68"/>
      <c r="C204" s="68"/>
      <c r="D204" s="68">
        <v>0</v>
      </c>
      <c r="E204" s="68"/>
      <c r="F204" s="68"/>
      <c r="G204" s="68"/>
      <c r="H204" s="68"/>
      <c r="J204" s="281">
        <v>0</v>
      </c>
      <c r="K204" s="281">
        <v>0</v>
      </c>
      <c r="L204" s="281">
        <v>0</v>
      </c>
      <c r="M204" s="281">
        <v>0</v>
      </c>
      <c r="N204" s="281">
        <v>0</v>
      </c>
      <c r="O204" s="281">
        <v>0</v>
      </c>
      <c r="P204" s="281">
        <v>0</v>
      </c>
      <c r="Q204" s="281">
        <v>0</v>
      </c>
      <c r="R204" s="281">
        <v>0</v>
      </c>
      <c r="S204" s="281">
        <v>0</v>
      </c>
      <c r="T204" s="281">
        <v>0</v>
      </c>
      <c r="U204" s="281">
        <v>0</v>
      </c>
      <c r="V204" s="281">
        <v>0</v>
      </c>
      <c r="W204" s="281">
        <v>0</v>
      </c>
      <c r="X204" s="281">
        <v>0</v>
      </c>
      <c r="Y204" s="281">
        <v>0</v>
      </c>
      <c r="Z204" s="281">
        <v>0</v>
      </c>
      <c r="AA204" s="281">
        <v>0</v>
      </c>
      <c r="AB204" s="281">
        <v>0</v>
      </c>
      <c r="AC204" s="281">
        <v>0</v>
      </c>
      <c r="AD204" s="281">
        <v>0</v>
      </c>
      <c r="AE204" s="281">
        <v>0</v>
      </c>
      <c r="AF204" s="281">
        <v>0</v>
      </c>
      <c r="AG204" s="281">
        <v>0</v>
      </c>
      <c r="AH204" s="281">
        <v>0</v>
      </c>
      <c r="AI204" s="281">
        <v>0</v>
      </c>
      <c r="AJ204" s="281">
        <v>0</v>
      </c>
      <c r="AK204" s="281">
        <v>0</v>
      </c>
      <c r="AL204" s="281">
        <v>0</v>
      </c>
      <c r="AM204" s="281">
        <v>0</v>
      </c>
      <c r="AN204" s="281">
        <v>0</v>
      </c>
      <c r="AO204" s="281">
        <v>0</v>
      </c>
      <c r="AP204" s="281">
        <v>0</v>
      </c>
      <c r="AQ204" s="281">
        <v>0</v>
      </c>
      <c r="AR204" s="281">
        <v>0</v>
      </c>
      <c r="AS204" s="281">
        <v>0</v>
      </c>
      <c r="AT204" s="281">
        <v>0</v>
      </c>
      <c r="AU204" s="281">
        <v>0</v>
      </c>
      <c r="AV204" s="281">
        <v>0</v>
      </c>
      <c r="AW204" s="281">
        <v>0</v>
      </c>
      <c r="AX204" s="281">
        <v>0</v>
      </c>
      <c r="AY204" s="281">
        <v>0</v>
      </c>
      <c r="AZ204" s="281">
        <v>0</v>
      </c>
      <c r="BA204" s="281">
        <v>0</v>
      </c>
      <c r="BB204" s="281">
        <v>0</v>
      </c>
      <c r="BC204" s="281">
        <v>0</v>
      </c>
      <c r="BD204" s="281">
        <v>0</v>
      </c>
      <c r="BE204" s="281">
        <v>0</v>
      </c>
      <c r="BF204" s="281">
        <v>0</v>
      </c>
      <c r="BG204" s="281">
        <v>0</v>
      </c>
      <c r="BH204" s="281">
        <v>0</v>
      </c>
      <c r="BI204" s="281">
        <v>0</v>
      </c>
      <c r="BJ204" s="281">
        <v>0</v>
      </c>
      <c r="BK204" s="281">
        <v>0</v>
      </c>
      <c r="BL204" s="281">
        <v>0</v>
      </c>
      <c r="BM204" s="281">
        <v>0</v>
      </c>
      <c r="BN204" s="281">
        <v>0</v>
      </c>
      <c r="BO204" s="281">
        <v>0</v>
      </c>
      <c r="BP204" s="281">
        <v>0</v>
      </c>
      <c r="BQ204" s="281">
        <v>0</v>
      </c>
    </row>
    <row r="205" spans="2:69" ht="10.5" hidden="1" customHeight="1" outlineLevel="1">
      <c r="B205" s="68"/>
      <c r="C205" s="68"/>
      <c r="D205" s="68">
        <v>0</v>
      </c>
      <c r="E205" s="68"/>
      <c r="F205" s="68"/>
      <c r="G205" s="68"/>
      <c r="H205" s="68"/>
      <c r="J205" s="281">
        <v>0</v>
      </c>
      <c r="K205" s="281">
        <v>0</v>
      </c>
      <c r="L205" s="281">
        <v>0</v>
      </c>
      <c r="M205" s="281">
        <v>0</v>
      </c>
      <c r="N205" s="281">
        <v>0</v>
      </c>
      <c r="O205" s="281">
        <v>0</v>
      </c>
      <c r="P205" s="281">
        <v>0</v>
      </c>
      <c r="Q205" s="281">
        <v>0</v>
      </c>
      <c r="R205" s="281">
        <v>0</v>
      </c>
      <c r="S205" s="281">
        <v>0</v>
      </c>
      <c r="T205" s="281">
        <v>0</v>
      </c>
      <c r="U205" s="281">
        <v>0</v>
      </c>
      <c r="V205" s="281">
        <v>0</v>
      </c>
      <c r="W205" s="281">
        <v>0</v>
      </c>
      <c r="X205" s="281">
        <v>0</v>
      </c>
      <c r="Y205" s="281">
        <v>0</v>
      </c>
      <c r="Z205" s="281">
        <v>0</v>
      </c>
      <c r="AA205" s="281">
        <v>0</v>
      </c>
      <c r="AB205" s="281">
        <v>0</v>
      </c>
      <c r="AC205" s="281">
        <v>0</v>
      </c>
      <c r="AD205" s="281">
        <v>0</v>
      </c>
      <c r="AE205" s="281">
        <v>0</v>
      </c>
      <c r="AF205" s="281">
        <v>0</v>
      </c>
      <c r="AG205" s="281">
        <v>0</v>
      </c>
      <c r="AH205" s="281">
        <v>0</v>
      </c>
      <c r="AI205" s="281">
        <v>0</v>
      </c>
      <c r="AJ205" s="281">
        <v>0</v>
      </c>
      <c r="AK205" s="281">
        <v>0</v>
      </c>
      <c r="AL205" s="281">
        <v>0</v>
      </c>
      <c r="AM205" s="281">
        <v>0</v>
      </c>
      <c r="AN205" s="281">
        <v>0</v>
      </c>
      <c r="AO205" s="281">
        <v>0</v>
      </c>
      <c r="AP205" s="281">
        <v>0</v>
      </c>
      <c r="AQ205" s="281">
        <v>0</v>
      </c>
      <c r="AR205" s="281">
        <v>0</v>
      </c>
      <c r="AS205" s="281">
        <v>0</v>
      </c>
      <c r="AT205" s="281">
        <v>0</v>
      </c>
      <c r="AU205" s="281">
        <v>0</v>
      </c>
      <c r="AV205" s="281">
        <v>0</v>
      </c>
      <c r="AW205" s="281">
        <v>0</v>
      </c>
      <c r="AX205" s="281">
        <v>0</v>
      </c>
      <c r="AY205" s="281">
        <v>0</v>
      </c>
      <c r="AZ205" s="281">
        <v>0</v>
      </c>
      <c r="BA205" s="281">
        <v>0</v>
      </c>
      <c r="BB205" s="281">
        <v>0</v>
      </c>
      <c r="BC205" s="281">
        <v>0</v>
      </c>
      <c r="BD205" s="281">
        <v>0</v>
      </c>
      <c r="BE205" s="281">
        <v>0</v>
      </c>
      <c r="BF205" s="281">
        <v>0</v>
      </c>
      <c r="BG205" s="281">
        <v>0</v>
      </c>
      <c r="BH205" s="281">
        <v>0</v>
      </c>
      <c r="BI205" s="281">
        <v>0</v>
      </c>
      <c r="BJ205" s="281">
        <v>0</v>
      </c>
      <c r="BK205" s="281">
        <v>0</v>
      </c>
      <c r="BL205" s="281">
        <v>0</v>
      </c>
      <c r="BM205" s="281">
        <v>0</v>
      </c>
      <c r="BN205" s="281">
        <v>0</v>
      </c>
      <c r="BO205" s="281">
        <v>0</v>
      </c>
      <c r="BP205" s="281">
        <v>0</v>
      </c>
      <c r="BQ205" s="281">
        <v>0</v>
      </c>
    </row>
    <row r="206" spans="2:69" ht="10.5" hidden="1" customHeight="1" outlineLevel="1">
      <c r="B206" s="68"/>
      <c r="C206" s="68"/>
      <c r="D206" s="68">
        <v>0</v>
      </c>
      <c r="E206" s="68"/>
      <c r="F206" s="68"/>
      <c r="G206" s="68"/>
      <c r="H206" s="68"/>
      <c r="J206" s="281">
        <v>0</v>
      </c>
      <c r="K206" s="281">
        <v>0</v>
      </c>
      <c r="L206" s="281">
        <v>0</v>
      </c>
      <c r="M206" s="281">
        <v>0</v>
      </c>
      <c r="N206" s="281">
        <v>0</v>
      </c>
      <c r="O206" s="281">
        <v>0</v>
      </c>
      <c r="P206" s="281">
        <v>0</v>
      </c>
      <c r="Q206" s="281">
        <v>0</v>
      </c>
      <c r="R206" s="281">
        <v>0</v>
      </c>
      <c r="S206" s="281">
        <v>0</v>
      </c>
      <c r="T206" s="281">
        <v>0</v>
      </c>
      <c r="U206" s="281">
        <v>0</v>
      </c>
      <c r="V206" s="281">
        <v>0</v>
      </c>
      <c r="W206" s="281">
        <v>0</v>
      </c>
      <c r="X206" s="281">
        <v>0</v>
      </c>
      <c r="Y206" s="281">
        <v>0</v>
      </c>
      <c r="Z206" s="281">
        <v>0</v>
      </c>
      <c r="AA206" s="281">
        <v>0</v>
      </c>
      <c r="AB206" s="281">
        <v>0</v>
      </c>
      <c r="AC206" s="281">
        <v>0</v>
      </c>
      <c r="AD206" s="281">
        <v>0</v>
      </c>
      <c r="AE206" s="281">
        <v>0</v>
      </c>
      <c r="AF206" s="281">
        <v>0</v>
      </c>
      <c r="AG206" s="281">
        <v>0</v>
      </c>
      <c r="AH206" s="281">
        <v>0</v>
      </c>
      <c r="AI206" s="281">
        <v>0</v>
      </c>
      <c r="AJ206" s="281">
        <v>0</v>
      </c>
      <c r="AK206" s="281">
        <v>0</v>
      </c>
      <c r="AL206" s="281">
        <v>0</v>
      </c>
      <c r="AM206" s="281">
        <v>0</v>
      </c>
      <c r="AN206" s="281">
        <v>0</v>
      </c>
      <c r="AO206" s="281">
        <v>0</v>
      </c>
      <c r="AP206" s="281">
        <v>0</v>
      </c>
      <c r="AQ206" s="281">
        <v>0</v>
      </c>
      <c r="AR206" s="281">
        <v>0</v>
      </c>
      <c r="AS206" s="281">
        <v>0</v>
      </c>
      <c r="AT206" s="281">
        <v>0</v>
      </c>
      <c r="AU206" s="281">
        <v>0</v>
      </c>
      <c r="AV206" s="281">
        <v>0</v>
      </c>
      <c r="AW206" s="281">
        <v>0</v>
      </c>
      <c r="AX206" s="281">
        <v>0</v>
      </c>
      <c r="AY206" s="281">
        <v>0</v>
      </c>
      <c r="AZ206" s="281">
        <v>0</v>
      </c>
      <c r="BA206" s="281">
        <v>0</v>
      </c>
      <c r="BB206" s="281">
        <v>0</v>
      </c>
      <c r="BC206" s="281">
        <v>0</v>
      </c>
      <c r="BD206" s="281">
        <v>0</v>
      </c>
      <c r="BE206" s="281">
        <v>0</v>
      </c>
      <c r="BF206" s="281">
        <v>0</v>
      </c>
      <c r="BG206" s="281">
        <v>0</v>
      </c>
      <c r="BH206" s="281">
        <v>0</v>
      </c>
      <c r="BI206" s="281">
        <v>0</v>
      </c>
      <c r="BJ206" s="281">
        <v>0</v>
      </c>
      <c r="BK206" s="281">
        <v>0</v>
      </c>
      <c r="BL206" s="281">
        <v>0</v>
      </c>
      <c r="BM206" s="281">
        <v>0</v>
      </c>
      <c r="BN206" s="281">
        <v>0</v>
      </c>
      <c r="BO206" s="281">
        <v>0</v>
      </c>
      <c r="BP206" s="281">
        <v>0</v>
      </c>
      <c r="BQ206" s="281">
        <v>0</v>
      </c>
    </row>
    <row r="207" spans="2:69" ht="10.5" hidden="1" customHeight="1" outlineLevel="1">
      <c r="B207" s="68"/>
      <c r="C207" s="68"/>
      <c r="D207" s="68">
        <v>0</v>
      </c>
      <c r="E207" s="68"/>
      <c r="F207" s="68"/>
      <c r="G207" s="68"/>
      <c r="H207" s="68"/>
      <c r="J207" s="281">
        <v>0</v>
      </c>
      <c r="K207" s="281">
        <v>0</v>
      </c>
      <c r="L207" s="281">
        <v>0</v>
      </c>
      <c r="M207" s="281">
        <v>0</v>
      </c>
      <c r="N207" s="281">
        <v>0</v>
      </c>
      <c r="O207" s="281">
        <v>0</v>
      </c>
      <c r="P207" s="281">
        <v>0</v>
      </c>
      <c r="Q207" s="281">
        <v>0</v>
      </c>
      <c r="R207" s="281">
        <v>0</v>
      </c>
      <c r="S207" s="281">
        <v>0</v>
      </c>
      <c r="T207" s="281">
        <v>0</v>
      </c>
      <c r="U207" s="281">
        <v>0</v>
      </c>
      <c r="V207" s="281">
        <v>0</v>
      </c>
      <c r="W207" s="281">
        <v>0</v>
      </c>
      <c r="X207" s="281">
        <v>0</v>
      </c>
      <c r="Y207" s="281">
        <v>0</v>
      </c>
      <c r="Z207" s="281">
        <v>0</v>
      </c>
      <c r="AA207" s="281">
        <v>0</v>
      </c>
      <c r="AB207" s="281">
        <v>0</v>
      </c>
      <c r="AC207" s="281">
        <v>0</v>
      </c>
      <c r="AD207" s="281">
        <v>0</v>
      </c>
      <c r="AE207" s="281">
        <v>0</v>
      </c>
      <c r="AF207" s="281">
        <v>0</v>
      </c>
      <c r="AG207" s="281">
        <v>0</v>
      </c>
      <c r="AH207" s="281">
        <v>0</v>
      </c>
      <c r="AI207" s="281">
        <v>0</v>
      </c>
      <c r="AJ207" s="281">
        <v>0</v>
      </c>
      <c r="AK207" s="281">
        <v>0</v>
      </c>
      <c r="AL207" s="281">
        <v>0</v>
      </c>
      <c r="AM207" s="281">
        <v>0</v>
      </c>
      <c r="AN207" s="281">
        <v>0</v>
      </c>
      <c r="AO207" s="281">
        <v>0</v>
      </c>
      <c r="AP207" s="281">
        <v>0</v>
      </c>
      <c r="AQ207" s="281">
        <v>0</v>
      </c>
      <c r="AR207" s="281">
        <v>0</v>
      </c>
      <c r="AS207" s="281">
        <v>0</v>
      </c>
      <c r="AT207" s="281">
        <v>0</v>
      </c>
      <c r="AU207" s="281">
        <v>0</v>
      </c>
      <c r="AV207" s="281">
        <v>0</v>
      </c>
      <c r="AW207" s="281">
        <v>0</v>
      </c>
      <c r="AX207" s="281">
        <v>0</v>
      </c>
      <c r="AY207" s="281">
        <v>0</v>
      </c>
      <c r="AZ207" s="281">
        <v>0</v>
      </c>
      <c r="BA207" s="281">
        <v>0</v>
      </c>
      <c r="BB207" s="281">
        <v>0</v>
      </c>
      <c r="BC207" s="281">
        <v>0</v>
      </c>
      <c r="BD207" s="281">
        <v>0</v>
      </c>
      <c r="BE207" s="281">
        <v>0</v>
      </c>
      <c r="BF207" s="281">
        <v>0</v>
      </c>
      <c r="BG207" s="281">
        <v>0</v>
      </c>
      <c r="BH207" s="281">
        <v>0</v>
      </c>
      <c r="BI207" s="281">
        <v>0</v>
      </c>
      <c r="BJ207" s="281">
        <v>0</v>
      </c>
      <c r="BK207" s="281">
        <v>0</v>
      </c>
      <c r="BL207" s="281">
        <v>0</v>
      </c>
      <c r="BM207" s="281">
        <v>0</v>
      </c>
      <c r="BN207" s="281">
        <v>0</v>
      </c>
      <c r="BO207" s="281">
        <v>0</v>
      </c>
      <c r="BP207" s="281">
        <v>0</v>
      </c>
      <c r="BQ207" s="281">
        <v>0</v>
      </c>
    </row>
    <row r="208" spans="2:69" ht="10.5" hidden="1" customHeight="1" outlineLevel="1">
      <c r="B208" s="68"/>
      <c r="C208" s="68"/>
      <c r="D208" s="68">
        <v>0</v>
      </c>
      <c r="E208" s="68"/>
      <c r="F208" s="68"/>
      <c r="G208" s="68"/>
      <c r="H208" s="68"/>
      <c r="J208" s="281">
        <v>0</v>
      </c>
      <c r="K208" s="281">
        <v>0</v>
      </c>
      <c r="L208" s="281">
        <v>0</v>
      </c>
      <c r="M208" s="281">
        <v>0</v>
      </c>
      <c r="N208" s="281">
        <v>0</v>
      </c>
      <c r="O208" s="281">
        <v>0</v>
      </c>
      <c r="P208" s="281">
        <v>0</v>
      </c>
      <c r="Q208" s="281">
        <v>0</v>
      </c>
      <c r="R208" s="281">
        <v>0</v>
      </c>
      <c r="S208" s="281">
        <v>0</v>
      </c>
      <c r="T208" s="281">
        <v>0</v>
      </c>
      <c r="U208" s="281">
        <v>0</v>
      </c>
      <c r="V208" s="281">
        <v>0</v>
      </c>
      <c r="W208" s="281">
        <v>0</v>
      </c>
      <c r="X208" s="281">
        <v>0</v>
      </c>
      <c r="Y208" s="281">
        <v>0</v>
      </c>
      <c r="Z208" s="281">
        <v>0</v>
      </c>
      <c r="AA208" s="281">
        <v>0</v>
      </c>
      <c r="AB208" s="281">
        <v>0</v>
      </c>
      <c r="AC208" s="281">
        <v>0</v>
      </c>
      <c r="AD208" s="281">
        <v>0</v>
      </c>
      <c r="AE208" s="281">
        <v>0</v>
      </c>
      <c r="AF208" s="281">
        <v>0</v>
      </c>
      <c r="AG208" s="281">
        <v>0</v>
      </c>
      <c r="AH208" s="281">
        <v>0</v>
      </c>
      <c r="AI208" s="281">
        <v>0</v>
      </c>
      <c r="AJ208" s="281">
        <v>0</v>
      </c>
      <c r="AK208" s="281">
        <v>0</v>
      </c>
      <c r="AL208" s="281">
        <v>0</v>
      </c>
      <c r="AM208" s="281">
        <v>0</v>
      </c>
      <c r="AN208" s="281">
        <v>0</v>
      </c>
      <c r="AO208" s="281">
        <v>0</v>
      </c>
      <c r="AP208" s="281">
        <v>0</v>
      </c>
      <c r="AQ208" s="281">
        <v>0</v>
      </c>
      <c r="AR208" s="281">
        <v>0</v>
      </c>
      <c r="AS208" s="281">
        <v>0</v>
      </c>
      <c r="AT208" s="281">
        <v>0</v>
      </c>
      <c r="AU208" s="281">
        <v>0</v>
      </c>
      <c r="AV208" s="281">
        <v>0</v>
      </c>
      <c r="AW208" s="281">
        <v>0</v>
      </c>
      <c r="AX208" s="281">
        <v>0</v>
      </c>
      <c r="AY208" s="281">
        <v>0</v>
      </c>
      <c r="AZ208" s="281">
        <v>0</v>
      </c>
      <c r="BA208" s="281">
        <v>0</v>
      </c>
      <c r="BB208" s="281">
        <v>0</v>
      </c>
      <c r="BC208" s="281">
        <v>0</v>
      </c>
      <c r="BD208" s="281">
        <v>0</v>
      </c>
      <c r="BE208" s="281">
        <v>0</v>
      </c>
      <c r="BF208" s="281">
        <v>0</v>
      </c>
      <c r="BG208" s="281">
        <v>0</v>
      </c>
      <c r="BH208" s="281">
        <v>0</v>
      </c>
      <c r="BI208" s="281">
        <v>0</v>
      </c>
      <c r="BJ208" s="281">
        <v>0</v>
      </c>
      <c r="BK208" s="281">
        <v>0</v>
      </c>
      <c r="BL208" s="281">
        <v>0</v>
      </c>
      <c r="BM208" s="281">
        <v>0</v>
      </c>
      <c r="BN208" s="281">
        <v>0</v>
      </c>
      <c r="BO208" s="281">
        <v>0</v>
      </c>
      <c r="BP208" s="281">
        <v>0</v>
      </c>
      <c r="BQ208" s="281">
        <v>0</v>
      </c>
    </row>
    <row r="209" spans="2:69" ht="10.5" hidden="1" customHeight="1" outlineLevel="1">
      <c r="B209" s="68"/>
      <c r="C209" s="68"/>
      <c r="D209" s="68">
        <v>0</v>
      </c>
      <c r="E209" s="68"/>
      <c r="F209" s="68"/>
      <c r="G209" s="68"/>
      <c r="H209" s="68"/>
      <c r="J209" s="281">
        <v>0</v>
      </c>
      <c r="K209" s="281">
        <v>0</v>
      </c>
      <c r="L209" s="281">
        <v>0</v>
      </c>
      <c r="M209" s="281">
        <v>0</v>
      </c>
      <c r="N209" s="281">
        <v>0</v>
      </c>
      <c r="O209" s="281">
        <v>0</v>
      </c>
      <c r="P209" s="281">
        <v>0</v>
      </c>
      <c r="Q209" s="281">
        <v>0</v>
      </c>
      <c r="R209" s="281">
        <v>0</v>
      </c>
      <c r="S209" s="281">
        <v>0</v>
      </c>
      <c r="T209" s="281">
        <v>0</v>
      </c>
      <c r="U209" s="281">
        <v>0</v>
      </c>
      <c r="V209" s="281">
        <v>0</v>
      </c>
      <c r="W209" s="281">
        <v>0</v>
      </c>
      <c r="X209" s="281">
        <v>0</v>
      </c>
      <c r="Y209" s="281">
        <v>0</v>
      </c>
      <c r="Z209" s="281">
        <v>0</v>
      </c>
      <c r="AA209" s="281">
        <v>0</v>
      </c>
      <c r="AB209" s="281">
        <v>0</v>
      </c>
      <c r="AC209" s="281">
        <v>0</v>
      </c>
      <c r="AD209" s="281">
        <v>0</v>
      </c>
      <c r="AE209" s="281">
        <v>0</v>
      </c>
      <c r="AF209" s="281">
        <v>0</v>
      </c>
      <c r="AG209" s="281">
        <v>0</v>
      </c>
      <c r="AH209" s="281">
        <v>0</v>
      </c>
      <c r="AI209" s="281">
        <v>0</v>
      </c>
      <c r="AJ209" s="281">
        <v>0</v>
      </c>
      <c r="AK209" s="281">
        <v>0</v>
      </c>
      <c r="AL209" s="281">
        <v>0</v>
      </c>
      <c r="AM209" s="281">
        <v>0</v>
      </c>
      <c r="AN209" s="281">
        <v>0</v>
      </c>
      <c r="AO209" s="281">
        <v>0</v>
      </c>
      <c r="AP209" s="281">
        <v>0</v>
      </c>
      <c r="AQ209" s="281">
        <v>0</v>
      </c>
      <c r="AR209" s="281">
        <v>0</v>
      </c>
      <c r="AS209" s="281">
        <v>0</v>
      </c>
      <c r="AT209" s="281">
        <v>0</v>
      </c>
      <c r="AU209" s="281">
        <v>0</v>
      </c>
      <c r="AV209" s="281">
        <v>0</v>
      </c>
      <c r="AW209" s="281">
        <v>0</v>
      </c>
      <c r="AX209" s="281">
        <v>0</v>
      </c>
      <c r="AY209" s="281">
        <v>0</v>
      </c>
      <c r="AZ209" s="281">
        <v>0</v>
      </c>
      <c r="BA209" s="281">
        <v>0</v>
      </c>
      <c r="BB209" s="281">
        <v>0</v>
      </c>
      <c r="BC209" s="281">
        <v>0</v>
      </c>
      <c r="BD209" s="281">
        <v>0</v>
      </c>
      <c r="BE209" s="281">
        <v>0</v>
      </c>
      <c r="BF209" s="281">
        <v>0</v>
      </c>
      <c r="BG209" s="281">
        <v>0</v>
      </c>
      <c r="BH209" s="281">
        <v>0</v>
      </c>
      <c r="BI209" s="281">
        <v>0</v>
      </c>
      <c r="BJ209" s="281">
        <v>0</v>
      </c>
      <c r="BK209" s="281">
        <v>0</v>
      </c>
      <c r="BL209" s="281">
        <v>0</v>
      </c>
      <c r="BM209" s="281">
        <v>0</v>
      </c>
      <c r="BN209" s="281">
        <v>0</v>
      </c>
      <c r="BO209" s="281">
        <v>0</v>
      </c>
      <c r="BP209" s="281">
        <v>0</v>
      </c>
      <c r="BQ209" s="281">
        <v>0</v>
      </c>
    </row>
    <row r="210" spans="2:69" ht="10.5" hidden="1" customHeight="1" outlineLevel="1">
      <c r="B210" s="68"/>
      <c r="C210" s="68"/>
      <c r="D210" s="68">
        <v>0</v>
      </c>
      <c r="E210" s="68"/>
      <c r="F210" s="68"/>
      <c r="G210" s="68"/>
      <c r="H210" s="68"/>
      <c r="J210" s="281">
        <v>0</v>
      </c>
      <c r="K210" s="281">
        <v>0</v>
      </c>
      <c r="L210" s="281">
        <v>0</v>
      </c>
      <c r="M210" s="281">
        <v>0</v>
      </c>
      <c r="N210" s="281">
        <v>0</v>
      </c>
      <c r="O210" s="281">
        <v>0</v>
      </c>
      <c r="P210" s="281">
        <v>0</v>
      </c>
      <c r="Q210" s="281">
        <v>0</v>
      </c>
      <c r="R210" s="281">
        <v>0</v>
      </c>
      <c r="S210" s="281">
        <v>0</v>
      </c>
      <c r="T210" s="281">
        <v>0</v>
      </c>
      <c r="U210" s="281">
        <v>0</v>
      </c>
      <c r="V210" s="281">
        <v>0</v>
      </c>
      <c r="W210" s="281">
        <v>0</v>
      </c>
      <c r="X210" s="281">
        <v>0</v>
      </c>
      <c r="Y210" s="281">
        <v>0</v>
      </c>
      <c r="Z210" s="281">
        <v>0</v>
      </c>
      <c r="AA210" s="281">
        <v>0</v>
      </c>
      <c r="AB210" s="281">
        <v>0</v>
      </c>
      <c r="AC210" s="281">
        <v>0</v>
      </c>
      <c r="AD210" s="281">
        <v>0</v>
      </c>
      <c r="AE210" s="281">
        <v>0</v>
      </c>
      <c r="AF210" s="281">
        <v>0</v>
      </c>
      <c r="AG210" s="281">
        <v>0</v>
      </c>
      <c r="AH210" s="281">
        <v>0</v>
      </c>
      <c r="AI210" s="281">
        <v>0</v>
      </c>
      <c r="AJ210" s="281">
        <v>0</v>
      </c>
      <c r="AK210" s="281">
        <v>0</v>
      </c>
      <c r="AL210" s="281">
        <v>0</v>
      </c>
      <c r="AM210" s="281">
        <v>0</v>
      </c>
      <c r="AN210" s="281">
        <v>0</v>
      </c>
      <c r="AO210" s="281">
        <v>0</v>
      </c>
      <c r="AP210" s="281">
        <v>0</v>
      </c>
      <c r="AQ210" s="281">
        <v>0</v>
      </c>
      <c r="AR210" s="281">
        <v>0</v>
      </c>
      <c r="AS210" s="281">
        <v>0</v>
      </c>
      <c r="AT210" s="281">
        <v>0</v>
      </c>
      <c r="AU210" s="281">
        <v>0</v>
      </c>
      <c r="AV210" s="281">
        <v>0</v>
      </c>
      <c r="AW210" s="281">
        <v>0</v>
      </c>
      <c r="AX210" s="281">
        <v>0</v>
      </c>
      <c r="AY210" s="281">
        <v>0</v>
      </c>
      <c r="AZ210" s="281">
        <v>0</v>
      </c>
      <c r="BA210" s="281">
        <v>0</v>
      </c>
      <c r="BB210" s="281">
        <v>0</v>
      </c>
      <c r="BC210" s="281">
        <v>0</v>
      </c>
      <c r="BD210" s="281">
        <v>0</v>
      </c>
      <c r="BE210" s="281">
        <v>0</v>
      </c>
      <c r="BF210" s="281">
        <v>0</v>
      </c>
      <c r="BG210" s="281">
        <v>0</v>
      </c>
      <c r="BH210" s="281">
        <v>0</v>
      </c>
      <c r="BI210" s="281">
        <v>0</v>
      </c>
      <c r="BJ210" s="281">
        <v>0</v>
      </c>
      <c r="BK210" s="281">
        <v>0</v>
      </c>
      <c r="BL210" s="281">
        <v>0</v>
      </c>
      <c r="BM210" s="281">
        <v>0</v>
      </c>
      <c r="BN210" s="281">
        <v>0</v>
      </c>
      <c r="BO210" s="281">
        <v>0</v>
      </c>
      <c r="BP210" s="281">
        <v>0</v>
      </c>
      <c r="BQ210" s="281">
        <v>0</v>
      </c>
    </row>
    <row r="211" spans="2:69" ht="10.5" hidden="1" customHeight="1" outlineLevel="1">
      <c r="B211" s="68"/>
      <c r="C211" s="68"/>
      <c r="D211" s="68">
        <v>0</v>
      </c>
      <c r="E211" s="68"/>
      <c r="F211" s="68"/>
      <c r="G211" s="68"/>
      <c r="H211" s="68"/>
      <c r="J211" s="281">
        <v>0</v>
      </c>
      <c r="K211" s="281">
        <v>0</v>
      </c>
      <c r="L211" s="281">
        <v>0</v>
      </c>
      <c r="M211" s="281">
        <v>0</v>
      </c>
      <c r="N211" s="281">
        <v>0</v>
      </c>
      <c r="O211" s="281">
        <v>0</v>
      </c>
      <c r="P211" s="281">
        <v>0</v>
      </c>
      <c r="Q211" s="281">
        <v>0</v>
      </c>
      <c r="R211" s="281">
        <v>0</v>
      </c>
      <c r="S211" s="281">
        <v>0</v>
      </c>
      <c r="T211" s="281">
        <v>0</v>
      </c>
      <c r="U211" s="281">
        <v>0</v>
      </c>
      <c r="V211" s="281">
        <v>0</v>
      </c>
      <c r="W211" s="281">
        <v>0</v>
      </c>
      <c r="X211" s="281">
        <v>0</v>
      </c>
      <c r="Y211" s="281">
        <v>0</v>
      </c>
      <c r="Z211" s="281">
        <v>0</v>
      </c>
      <c r="AA211" s="281">
        <v>0</v>
      </c>
      <c r="AB211" s="281">
        <v>0</v>
      </c>
      <c r="AC211" s="281">
        <v>0</v>
      </c>
      <c r="AD211" s="281">
        <v>0</v>
      </c>
      <c r="AE211" s="281">
        <v>0</v>
      </c>
      <c r="AF211" s="281">
        <v>0</v>
      </c>
      <c r="AG211" s="281">
        <v>0</v>
      </c>
      <c r="AH211" s="281">
        <v>0</v>
      </c>
      <c r="AI211" s="281">
        <v>0</v>
      </c>
      <c r="AJ211" s="281">
        <v>0</v>
      </c>
      <c r="AK211" s="281">
        <v>0</v>
      </c>
      <c r="AL211" s="281">
        <v>0</v>
      </c>
      <c r="AM211" s="281">
        <v>0</v>
      </c>
      <c r="AN211" s="281">
        <v>0</v>
      </c>
      <c r="AO211" s="281">
        <v>0</v>
      </c>
      <c r="AP211" s="281">
        <v>0</v>
      </c>
      <c r="AQ211" s="281">
        <v>0</v>
      </c>
      <c r="AR211" s="281">
        <v>0</v>
      </c>
      <c r="AS211" s="281">
        <v>0</v>
      </c>
      <c r="AT211" s="281">
        <v>0</v>
      </c>
      <c r="AU211" s="281">
        <v>0</v>
      </c>
      <c r="AV211" s="281">
        <v>0</v>
      </c>
      <c r="AW211" s="281">
        <v>0</v>
      </c>
      <c r="AX211" s="281">
        <v>0</v>
      </c>
      <c r="AY211" s="281">
        <v>0</v>
      </c>
      <c r="AZ211" s="281">
        <v>0</v>
      </c>
      <c r="BA211" s="281">
        <v>0</v>
      </c>
      <c r="BB211" s="281">
        <v>0</v>
      </c>
      <c r="BC211" s="281">
        <v>0</v>
      </c>
      <c r="BD211" s="281">
        <v>0</v>
      </c>
      <c r="BE211" s="281">
        <v>0</v>
      </c>
      <c r="BF211" s="281">
        <v>0</v>
      </c>
      <c r="BG211" s="281">
        <v>0</v>
      </c>
      <c r="BH211" s="281">
        <v>0</v>
      </c>
      <c r="BI211" s="281">
        <v>0</v>
      </c>
      <c r="BJ211" s="281">
        <v>0</v>
      </c>
      <c r="BK211" s="281">
        <v>0</v>
      </c>
      <c r="BL211" s="281">
        <v>0</v>
      </c>
      <c r="BM211" s="281">
        <v>0</v>
      </c>
      <c r="BN211" s="281">
        <v>0</v>
      </c>
      <c r="BO211" s="281">
        <v>0</v>
      </c>
      <c r="BP211" s="281">
        <v>0</v>
      </c>
      <c r="BQ211" s="281">
        <v>0</v>
      </c>
    </row>
    <row r="212" spans="2:69" ht="10.5" hidden="1" customHeight="1" outlineLevel="1">
      <c r="B212" s="68"/>
      <c r="C212" s="68"/>
      <c r="D212" s="68">
        <v>0</v>
      </c>
      <c r="E212" s="68"/>
      <c r="F212" s="68"/>
      <c r="G212" s="68"/>
      <c r="H212" s="68"/>
      <c r="J212" s="281">
        <v>0</v>
      </c>
      <c r="K212" s="281">
        <v>0</v>
      </c>
      <c r="L212" s="281">
        <v>0</v>
      </c>
      <c r="M212" s="281">
        <v>0</v>
      </c>
      <c r="N212" s="281">
        <v>0</v>
      </c>
      <c r="O212" s="281">
        <v>0</v>
      </c>
      <c r="P212" s="281">
        <v>0</v>
      </c>
      <c r="Q212" s="281">
        <v>0</v>
      </c>
      <c r="R212" s="281">
        <v>0</v>
      </c>
      <c r="S212" s="281">
        <v>0</v>
      </c>
      <c r="T212" s="281">
        <v>0</v>
      </c>
      <c r="U212" s="281">
        <v>0</v>
      </c>
      <c r="V212" s="281">
        <v>0</v>
      </c>
      <c r="W212" s="281">
        <v>0</v>
      </c>
      <c r="X212" s="281">
        <v>0</v>
      </c>
      <c r="Y212" s="281">
        <v>0</v>
      </c>
      <c r="Z212" s="281">
        <v>0</v>
      </c>
      <c r="AA212" s="281">
        <v>0</v>
      </c>
      <c r="AB212" s="281">
        <v>0</v>
      </c>
      <c r="AC212" s="281">
        <v>0</v>
      </c>
      <c r="AD212" s="281">
        <v>0</v>
      </c>
      <c r="AE212" s="281">
        <v>0</v>
      </c>
      <c r="AF212" s="281">
        <v>0</v>
      </c>
      <c r="AG212" s="281">
        <v>0</v>
      </c>
      <c r="AH212" s="281">
        <v>0</v>
      </c>
      <c r="AI212" s="281">
        <v>0</v>
      </c>
      <c r="AJ212" s="281">
        <v>0</v>
      </c>
      <c r="AK212" s="281">
        <v>0</v>
      </c>
      <c r="AL212" s="281">
        <v>0</v>
      </c>
      <c r="AM212" s="281">
        <v>0</v>
      </c>
      <c r="AN212" s="281">
        <v>0</v>
      </c>
      <c r="AO212" s="281">
        <v>0</v>
      </c>
      <c r="AP212" s="281">
        <v>0</v>
      </c>
      <c r="AQ212" s="281">
        <v>0</v>
      </c>
      <c r="AR212" s="281">
        <v>0</v>
      </c>
      <c r="AS212" s="281">
        <v>0</v>
      </c>
      <c r="AT212" s="281">
        <v>0</v>
      </c>
      <c r="AU212" s="281">
        <v>0</v>
      </c>
      <c r="AV212" s="281">
        <v>0</v>
      </c>
      <c r="AW212" s="281">
        <v>0</v>
      </c>
      <c r="AX212" s="281">
        <v>0</v>
      </c>
      <c r="AY212" s="281">
        <v>0</v>
      </c>
      <c r="AZ212" s="281">
        <v>0</v>
      </c>
      <c r="BA212" s="281">
        <v>0</v>
      </c>
      <c r="BB212" s="281">
        <v>0</v>
      </c>
      <c r="BC212" s="281">
        <v>0</v>
      </c>
      <c r="BD212" s="281">
        <v>0</v>
      </c>
      <c r="BE212" s="281">
        <v>0</v>
      </c>
      <c r="BF212" s="281">
        <v>0</v>
      </c>
      <c r="BG212" s="281">
        <v>0</v>
      </c>
      <c r="BH212" s="281">
        <v>0</v>
      </c>
      <c r="BI212" s="281">
        <v>0</v>
      </c>
      <c r="BJ212" s="281">
        <v>0</v>
      </c>
      <c r="BK212" s="281">
        <v>0</v>
      </c>
      <c r="BL212" s="281">
        <v>0</v>
      </c>
      <c r="BM212" s="281">
        <v>0</v>
      </c>
      <c r="BN212" s="281">
        <v>0</v>
      </c>
      <c r="BO212" s="281">
        <v>0</v>
      </c>
      <c r="BP212" s="281">
        <v>0</v>
      </c>
      <c r="BQ212" s="281">
        <v>0</v>
      </c>
    </row>
    <row r="213" spans="2:69" ht="10.5" hidden="1" customHeight="1" outlineLevel="1">
      <c r="B213" s="68"/>
      <c r="C213" s="68"/>
      <c r="D213" s="68">
        <v>0</v>
      </c>
      <c r="E213" s="68"/>
      <c r="F213" s="68"/>
      <c r="G213" s="68"/>
      <c r="H213" s="68"/>
      <c r="J213" s="281">
        <v>0</v>
      </c>
      <c r="K213" s="281">
        <v>0</v>
      </c>
      <c r="L213" s="281">
        <v>0</v>
      </c>
      <c r="M213" s="281">
        <v>0</v>
      </c>
      <c r="N213" s="281">
        <v>0</v>
      </c>
      <c r="O213" s="281">
        <v>0</v>
      </c>
      <c r="P213" s="281">
        <v>0</v>
      </c>
      <c r="Q213" s="281">
        <v>0</v>
      </c>
      <c r="R213" s="281">
        <v>0</v>
      </c>
      <c r="S213" s="281">
        <v>0</v>
      </c>
      <c r="T213" s="281">
        <v>0</v>
      </c>
      <c r="U213" s="281">
        <v>0</v>
      </c>
      <c r="V213" s="281">
        <v>0</v>
      </c>
      <c r="W213" s="281">
        <v>0</v>
      </c>
      <c r="X213" s="281">
        <v>0</v>
      </c>
      <c r="Y213" s="281">
        <v>0</v>
      </c>
      <c r="Z213" s="281">
        <v>0</v>
      </c>
      <c r="AA213" s="281">
        <v>0</v>
      </c>
      <c r="AB213" s="281">
        <v>0</v>
      </c>
      <c r="AC213" s="281">
        <v>0</v>
      </c>
      <c r="AD213" s="281">
        <v>0</v>
      </c>
      <c r="AE213" s="281">
        <v>0</v>
      </c>
      <c r="AF213" s="281">
        <v>0</v>
      </c>
      <c r="AG213" s="281">
        <v>0</v>
      </c>
      <c r="AH213" s="281">
        <v>0</v>
      </c>
      <c r="AI213" s="281">
        <v>0</v>
      </c>
      <c r="AJ213" s="281">
        <v>0</v>
      </c>
      <c r="AK213" s="281">
        <v>0</v>
      </c>
      <c r="AL213" s="281">
        <v>0</v>
      </c>
      <c r="AM213" s="281">
        <v>0</v>
      </c>
      <c r="AN213" s="281">
        <v>0</v>
      </c>
      <c r="AO213" s="281">
        <v>0</v>
      </c>
      <c r="AP213" s="281">
        <v>0</v>
      </c>
      <c r="AQ213" s="281">
        <v>0</v>
      </c>
      <c r="AR213" s="281">
        <v>0</v>
      </c>
      <c r="AS213" s="281">
        <v>0</v>
      </c>
      <c r="AT213" s="281">
        <v>0</v>
      </c>
      <c r="AU213" s="281">
        <v>0</v>
      </c>
      <c r="AV213" s="281">
        <v>0</v>
      </c>
      <c r="AW213" s="281">
        <v>0</v>
      </c>
      <c r="AX213" s="281">
        <v>0</v>
      </c>
      <c r="AY213" s="281">
        <v>0</v>
      </c>
      <c r="AZ213" s="281">
        <v>0</v>
      </c>
      <c r="BA213" s="281">
        <v>0</v>
      </c>
      <c r="BB213" s="281">
        <v>0</v>
      </c>
      <c r="BC213" s="281">
        <v>0</v>
      </c>
      <c r="BD213" s="281">
        <v>0</v>
      </c>
      <c r="BE213" s="281">
        <v>0</v>
      </c>
      <c r="BF213" s="281">
        <v>0</v>
      </c>
      <c r="BG213" s="281">
        <v>0</v>
      </c>
      <c r="BH213" s="281">
        <v>0</v>
      </c>
      <c r="BI213" s="281">
        <v>0</v>
      </c>
      <c r="BJ213" s="281">
        <v>0</v>
      </c>
      <c r="BK213" s="281">
        <v>0</v>
      </c>
      <c r="BL213" s="281">
        <v>0</v>
      </c>
      <c r="BM213" s="281">
        <v>0</v>
      </c>
      <c r="BN213" s="281">
        <v>0</v>
      </c>
      <c r="BO213" s="281">
        <v>0</v>
      </c>
      <c r="BP213" s="281">
        <v>0</v>
      </c>
      <c r="BQ213" s="281">
        <v>0</v>
      </c>
    </row>
    <row r="214" spans="2:69" ht="10.5" hidden="1" customHeight="1" outlineLevel="1">
      <c r="B214" s="68"/>
      <c r="C214" s="68"/>
      <c r="D214" s="68">
        <v>0</v>
      </c>
      <c r="E214" s="68"/>
      <c r="F214" s="68"/>
      <c r="G214" s="68"/>
      <c r="H214" s="68"/>
      <c r="J214" s="281">
        <v>0</v>
      </c>
      <c r="K214" s="281">
        <v>0</v>
      </c>
      <c r="L214" s="281">
        <v>0</v>
      </c>
      <c r="M214" s="281">
        <v>0</v>
      </c>
      <c r="N214" s="281">
        <v>0</v>
      </c>
      <c r="O214" s="281">
        <v>0</v>
      </c>
      <c r="P214" s="281">
        <v>0</v>
      </c>
      <c r="Q214" s="281">
        <v>0</v>
      </c>
      <c r="R214" s="281">
        <v>0</v>
      </c>
      <c r="S214" s="281">
        <v>0</v>
      </c>
      <c r="T214" s="281">
        <v>0</v>
      </c>
      <c r="U214" s="281">
        <v>0</v>
      </c>
      <c r="V214" s="281">
        <v>0</v>
      </c>
      <c r="W214" s="281">
        <v>0</v>
      </c>
      <c r="X214" s="281">
        <v>0</v>
      </c>
      <c r="Y214" s="281">
        <v>0</v>
      </c>
      <c r="Z214" s="281">
        <v>0</v>
      </c>
      <c r="AA214" s="281">
        <v>0</v>
      </c>
      <c r="AB214" s="281">
        <v>0</v>
      </c>
      <c r="AC214" s="281">
        <v>0</v>
      </c>
      <c r="AD214" s="281">
        <v>0</v>
      </c>
      <c r="AE214" s="281">
        <v>0</v>
      </c>
      <c r="AF214" s="281">
        <v>0</v>
      </c>
      <c r="AG214" s="281">
        <v>0</v>
      </c>
      <c r="AH214" s="281">
        <v>0</v>
      </c>
      <c r="AI214" s="281">
        <v>0</v>
      </c>
      <c r="AJ214" s="281">
        <v>0</v>
      </c>
      <c r="AK214" s="281">
        <v>0</v>
      </c>
      <c r="AL214" s="281">
        <v>0</v>
      </c>
      <c r="AM214" s="281">
        <v>0</v>
      </c>
      <c r="AN214" s="281">
        <v>0</v>
      </c>
      <c r="AO214" s="281">
        <v>0</v>
      </c>
      <c r="AP214" s="281">
        <v>0</v>
      </c>
      <c r="AQ214" s="281">
        <v>0</v>
      </c>
      <c r="AR214" s="281">
        <v>0</v>
      </c>
      <c r="AS214" s="281">
        <v>0</v>
      </c>
      <c r="AT214" s="281">
        <v>0</v>
      </c>
      <c r="AU214" s="281">
        <v>0</v>
      </c>
      <c r="AV214" s="281">
        <v>0</v>
      </c>
      <c r="AW214" s="281">
        <v>0</v>
      </c>
      <c r="AX214" s="281">
        <v>0</v>
      </c>
      <c r="AY214" s="281">
        <v>0</v>
      </c>
      <c r="AZ214" s="281">
        <v>0</v>
      </c>
      <c r="BA214" s="281">
        <v>0</v>
      </c>
      <c r="BB214" s="281">
        <v>0</v>
      </c>
      <c r="BC214" s="281">
        <v>0</v>
      </c>
      <c r="BD214" s="281">
        <v>0</v>
      </c>
      <c r="BE214" s="281">
        <v>0</v>
      </c>
      <c r="BF214" s="281">
        <v>0</v>
      </c>
      <c r="BG214" s="281">
        <v>0</v>
      </c>
      <c r="BH214" s="281">
        <v>0</v>
      </c>
      <c r="BI214" s="281">
        <v>0</v>
      </c>
      <c r="BJ214" s="281">
        <v>0</v>
      </c>
      <c r="BK214" s="281">
        <v>0</v>
      </c>
      <c r="BL214" s="281">
        <v>0</v>
      </c>
      <c r="BM214" s="281">
        <v>0</v>
      </c>
      <c r="BN214" s="281">
        <v>0</v>
      </c>
      <c r="BO214" s="281">
        <v>0</v>
      </c>
      <c r="BP214" s="281">
        <v>0</v>
      </c>
      <c r="BQ214" s="281">
        <v>0</v>
      </c>
    </row>
    <row r="215" spans="2:69" ht="10.5" hidden="1" customHeight="1" outlineLevel="1">
      <c r="B215" s="68"/>
      <c r="C215" s="68"/>
      <c r="D215" s="68">
        <v>0</v>
      </c>
      <c r="E215" s="68"/>
      <c r="F215" s="68"/>
      <c r="G215" s="68"/>
      <c r="H215" s="68"/>
      <c r="J215" s="281">
        <v>0</v>
      </c>
      <c r="K215" s="281">
        <v>0</v>
      </c>
      <c r="L215" s="281">
        <v>0</v>
      </c>
      <c r="M215" s="281">
        <v>0</v>
      </c>
      <c r="N215" s="281">
        <v>0</v>
      </c>
      <c r="O215" s="281">
        <v>0</v>
      </c>
      <c r="P215" s="281">
        <v>0</v>
      </c>
      <c r="Q215" s="281">
        <v>0</v>
      </c>
      <c r="R215" s="281">
        <v>0</v>
      </c>
      <c r="S215" s="281">
        <v>0</v>
      </c>
      <c r="T215" s="281">
        <v>0</v>
      </c>
      <c r="U215" s="281">
        <v>0</v>
      </c>
      <c r="V215" s="281">
        <v>0</v>
      </c>
      <c r="W215" s="281">
        <v>0</v>
      </c>
      <c r="X215" s="281">
        <v>0</v>
      </c>
      <c r="Y215" s="281">
        <v>0</v>
      </c>
      <c r="Z215" s="281">
        <v>0</v>
      </c>
      <c r="AA215" s="281">
        <v>0</v>
      </c>
      <c r="AB215" s="281">
        <v>0</v>
      </c>
      <c r="AC215" s="281">
        <v>0</v>
      </c>
      <c r="AD215" s="281">
        <v>0</v>
      </c>
      <c r="AE215" s="281">
        <v>0</v>
      </c>
      <c r="AF215" s="281">
        <v>0</v>
      </c>
      <c r="AG215" s="281">
        <v>0</v>
      </c>
      <c r="AH215" s="281">
        <v>0</v>
      </c>
      <c r="AI215" s="281">
        <v>0</v>
      </c>
      <c r="AJ215" s="281">
        <v>0</v>
      </c>
      <c r="AK215" s="281">
        <v>0</v>
      </c>
      <c r="AL215" s="281">
        <v>0</v>
      </c>
      <c r="AM215" s="281">
        <v>0</v>
      </c>
      <c r="AN215" s="281">
        <v>0</v>
      </c>
      <c r="AO215" s="281">
        <v>0</v>
      </c>
      <c r="AP215" s="281">
        <v>0</v>
      </c>
      <c r="AQ215" s="281">
        <v>0</v>
      </c>
      <c r="AR215" s="281">
        <v>0</v>
      </c>
      <c r="AS215" s="281">
        <v>0</v>
      </c>
      <c r="AT215" s="281">
        <v>0</v>
      </c>
      <c r="AU215" s="281">
        <v>0</v>
      </c>
      <c r="AV215" s="281">
        <v>0</v>
      </c>
      <c r="AW215" s="281">
        <v>0</v>
      </c>
      <c r="AX215" s="281">
        <v>0</v>
      </c>
      <c r="AY215" s="281">
        <v>0</v>
      </c>
      <c r="AZ215" s="281">
        <v>0</v>
      </c>
      <c r="BA215" s="281">
        <v>0</v>
      </c>
      <c r="BB215" s="281">
        <v>0</v>
      </c>
      <c r="BC215" s="281">
        <v>0</v>
      </c>
      <c r="BD215" s="281">
        <v>0</v>
      </c>
      <c r="BE215" s="281">
        <v>0</v>
      </c>
      <c r="BF215" s="281">
        <v>0</v>
      </c>
      <c r="BG215" s="281">
        <v>0</v>
      </c>
      <c r="BH215" s="281">
        <v>0</v>
      </c>
      <c r="BI215" s="281">
        <v>0</v>
      </c>
      <c r="BJ215" s="281">
        <v>0</v>
      </c>
      <c r="BK215" s="281">
        <v>0</v>
      </c>
      <c r="BL215" s="281">
        <v>0</v>
      </c>
      <c r="BM215" s="281">
        <v>0</v>
      </c>
      <c r="BN215" s="281">
        <v>0</v>
      </c>
      <c r="BO215" s="281">
        <v>0</v>
      </c>
      <c r="BP215" s="281">
        <v>0</v>
      </c>
      <c r="BQ215" s="281">
        <v>0</v>
      </c>
    </row>
    <row r="216" spans="2:69" ht="10.5" hidden="1" customHeight="1" outlineLevel="1">
      <c r="B216" s="68"/>
      <c r="C216" s="68"/>
      <c r="D216" s="68">
        <v>0</v>
      </c>
      <c r="E216" s="68"/>
      <c r="F216" s="68"/>
      <c r="G216" s="68"/>
      <c r="H216" s="68"/>
      <c r="J216" s="281">
        <v>0</v>
      </c>
      <c r="K216" s="281">
        <v>0</v>
      </c>
      <c r="L216" s="281">
        <v>0</v>
      </c>
      <c r="M216" s="281">
        <v>0</v>
      </c>
      <c r="N216" s="281">
        <v>0</v>
      </c>
      <c r="O216" s="281">
        <v>0</v>
      </c>
      <c r="P216" s="281">
        <v>0</v>
      </c>
      <c r="Q216" s="281">
        <v>0</v>
      </c>
      <c r="R216" s="281">
        <v>0</v>
      </c>
      <c r="S216" s="281">
        <v>0</v>
      </c>
      <c r="T216" s="281">
        <v>0</v>
      </c>
      <c r="U216" s="281">
        <v>0</v>
      </c>
      <c r="V216" s="281">
        <v>0</v>
      </c>
      <c r="W216" s="281">
        <v>0</v>
      </c>
      <c r="X216" s="281">
        <v>0</v>
      </c>
      <c r="Y216" s="281">
        <v>0</v>
      </c>
      <c r="Z216" s="281">
        <v>0</v>
      </c>
      <c r="AA216" s="281">
        <v>0</v>
      </c>
      <c r="AB216" s="281">
        <v>0</v>
      </c>
      <c r="AC216" s="281">
        <v>0</v>
      </c>
      <c r="AD216" s="281">
        <v>0</v>
      </c>
      <c r="AE216" s="281">
        <v>0</v>
      </c>
      <c r="AF216" s="281">
        <v>0</v>
      </c>
      <c r="AG216" s="281">
        <v>0</v>
      </c>
      <c r="AH216" s="281">
        <v>0</v>
      </c>
      <c r="AI216" s="281">
        <v>0</v>
      </c>
      <c r="AJ216" s="281">
        <v>0</v>
      </c>
      <c r="AK216" s="281">
        <v>0</v>
      </c>
      <c r="AL216" s="281">
        <v>0</v>
      </c>
      <c r="AM216" s="281">
        <v>0</v>
      </c>
      <c r="AN216" s="281">
        <v>0</v>
      </c>
      <c r="AO216" s="281">
        <v>0</v>
      </c>
      <c r="AP216" s="281">
        <v>0</v>
      </c>
      <c r="AQ216" s="281">
        <v>0</v>
      </c>
      <c r="AR216" s="281">
        <v>0</v>
      </c>
      <c r="AS216" s="281">
        <v>0</v>
      </c>
      <c r="AT216" s="281">
        <v>0</v>
      </c>
      <c r="AU216" s="281">
        <v>0</v>
      </c>
      <c r="AV216" s="281">
        <v>0</v>
      </c>
      <c r="AW216" s="281">
        <v>0</v>
      </c>
      <c r="AX216" s="281">
        <v>0</v>
      </c>
      <c r="AY216" s="281">
        <v>0</v>
      </c>
      <c r="AZ216" s="281">
        <v>0</v>
      </c>
      <c r="BA216" s="281">
        <v>0</v>
      </c>
      <c r="BB216" s="281">
        <v>0</v>
      </c>
      <c r="BC216" s="281">
        <v>0</v>
      </c>
      <c r="BD216" s="281">
        <v>0</v>
      </c>
      <c r="BE216" s="281">
        <v>0</v>
      </c>
      <c r="BF216" s="281">
        <v>0</v>
      </c>
      <c r="BG216" s="281">
        <v>0</v>
      </c>
      <c r="BH216" s="281">
        <v>0</v>
      </c>
      <c r="BI216" s="281">
        <v>0</v>
      </c>
      <c r="BJ216" s="281">
        <v>0</v>
      </c>
      <c r="BK216" s="281">
        <v>0</v>
      </c>
      <c r="BL216" s="281">
        <v>0</v>
      </c>
      <c r="BM216" s="281">
        <v>0</v>
      </c>
      <c r="BN216" s="281">
        <v>0</v>
      </c>
      <c r="BO216" s="281">
        <v>0</v>
      </c>
      <c r="BP216" s="281">
        <v>0</v>
      </c>
      <c r="BQ216" s="281">
        <v>0</v>
      </c>
    </row>
    <row r="217" spans="2:69" ht="10.5" hidden="1" customHeight="1" outlineLevel="1">
      <c r="B217" s="68"/>
      <c r="C217" s="68"/>
      <c r="D217" s="68">
        <v>0</v>
      </c>
      <c r="E217" s="68"/>
      <c r="F217" s="68"/>
      <c r="G217" s="68"/>
      <c r="H217" s="68"/>
      <c r="J217" s="281">
        <v>0</v>
      </c>
      <c r="K217" s="281">
        <v>0</v>
      </c>
      <c r="L217" s="281">
        <v>0</v>
      </c>
      <c r="M217" s="281">
        <v>0</v>
      </c>
      <c r="N217" s="281">
        <v>0</v>
      </c>
      <c r="O217" s="281">
        <v>0</v>
      </c>
      <c r="P217" s="281">
        <v>0</v>
      </c>
      <c r="Q217" s="281">
        <v>0</v>
      </c>
      <c r="R217" s="281">
        <v>0</v>
      </c>
      <c r="S217" s="281">
        <v>0</v>
      </c>
      <c r="T217" s="281">
        <v>0</v>
      </c>
      <c r="U217" s="281">
        <v>0</v>
      </c>
      <c r="V217" s="281">
        <v>0</v>
      </c>
      <c r="W217" s="281">
        <v>0</v>
      </c>
      <c r="X217" s="281">
        <v>0</v>
      </c>
      <c r="Y217" s="281">
        <v>0</v>
      </c>
      <c r="Z217" s="281">
        <v>0</v>
      </c>
      <c r="AA217" s="281">
        <v>0</v>
      </c>
      <c r="AB217" s="281">
        <v>0</v>
      </c>
      <c r="AC217" s="281">
        <v>0</v>
      </c>
      <c r="AD217" s="281">
        <v>0</v>
      </c>
      <c r="AE217" s="281">
        <v>0</v>
      </c>
      <c r="AF217" s="281">
        <v>0</v>
      </c>
      <c r="AG217" s="281">
        <v>0</v>
      </c>
      <c r="AH217" s="281">
        <v>0</v>
      </c>
      <c r="AI217" s="281">
        <v>0</v>
      </c>
      <c r="AJ217" s="281">
        <v>0</v>
      </c>
      <c r="AK217" s="281">
        <v>0</v>
      </c>
      <c r="AL217" s="281">
        <v>0</v>
      </c>
      <c r="AM217" s="281">
        <v>0</v>
      </c>
      <c r="AN217" s="281">
        <v>0</v>
      </c>
      <c r="AO217" s="281">
        <v>0</v>
      </c>
      <c r="AP217" s="281">
        <v>0</v>
      </c>
      <c r="AQ217" s="281">
        <v>0</v>
      </c>
      <c r="AR217" s="281">
        <v>0</v>
      </c>
      <c r="AS217" s="281">
        <v>0</v>
      </c>
      <c r="AT217" s="281">
        <v>0</v>
      </c>
      <c r="AU217" s="281">
        <v>0</v>
      </c>
      <c r="AV217" s="281">
        <v>0</v>
      </c>
      <c r="AW217" s="281">
        <v>0</v>
      </c>
      <c r="AX217" s="281">
        <v>0</v>
      </c>
      <c r="AY217" s="281">
        <v>0</v>
      </c>
      <c r="AZ217" s="281">
        <v>0</v>
      </c>
      <c r="BA217" s="281">
        <v>0</v>
      </c>
      <c r="BB217" s="281">
        <v>0</v>
      </c>
      <c r="BC217" s="281">
        <v>0</v>
      </c>
      <c r="BD217" s="281">
        <v>0</v>
      </c>
      <c r="BE217" s="281">
        <v>0</v>
      </c>
      <c r="BF217" s="281">
        <v>0</v>
      </c>
      <c r="BG217" s="281">
        <v>0</v>
      </c>
      <c r="BH217" s="281">
        <v>0</v>
      </c>
      <c r="BI217" s="281">
        <v>0</v>
      </c>
      <c r="BJ217" s="281">
        <v>0</v>
      </c>
      <c r="BK217" s="281">
        <v>0</v>
      </c>
      <c r="BL217" s="281">
        <v>0</v>
      </c>
      <c r="BM217" s="281">
        <v>0</v>
      </c>
      <c r="BN217" s="281">
        <v>0</v>
      </c>
      <c r="BO217" s="281">
        <v>0</v>
      </c>
      <c r="BP217" s="281">
        <v>0</v>
      </c>
      <c r="BQ217" s="281">
        <v>0</v>
      </c>
    </row>
    <row r="218" spans="2:69" ht="10.5" hidden="1" customHeight="1" outlineLevel="1">
      <c r="B218" s="68"/>
      <c r="C218" s="68"/>
      <c r="D218" s="68">
        <v>0</v>
      </c>
      <c r="E218" s="68"/>
      <c r="F218" s="68"/>
      <c r="G218" s="68"/>
      <c r="H218" s="68"/>
      <c r="J218" s="281">
        <v>0</v>
      </c>
      <c r="K218" s="281">
        <v>0</v>
      </c>
      <c r="L218" s="281">
        <v>0</v>
      </c>
      <c r="M218" s="281">
        <v>0</v>
      </c>
      <c r="N218" s="281">
        <v>0</v>
      </c>
      <c r="O218" s="281">
        <v>0</v>
      </c>
      <c r="P218" s="281">
        <v>0</v>
      </c>
      <c r="Q218" s="281">
        <v>0</v>
      </c>
      <c r="R218" s="281">
        <v>0</v>
      </c>
      <c r="S218" s="281">
        <v>0</v>
      </c>
      <c r="T218" s="281">
        <v>0</v>
      </c>
      <c r="U218" s="281">
        <v>0</v>
      </c>
      <c r="V218" s="281">
        <v>0</v>
      </c>
      <c r="W218" s="281">
        <v>0</v>
      </c>
      <c r="X218" s="281">
        <v>0</v>
      </c>
      <c r="Y218" s="281">
        <v>0</v>
      </c>
      <c r="Z218" s="281">
        <v>0</v>
      </c>
      <c r="AA218" s="281">
        <v>0</v>
      </c>
      <c r="AB218" s="281">
        <v>0</v>
      </c>
      <c r="AC218" s="281">
        <v>0</v>
      </c>
      <c r="AD218" s="281">
        <v>0</v>
      </c>
      <c r="AE218" s="281">
        <v>0</v>
      </c>
      <c r="AF218" s="281">
        <v>0</v>
      </c>
      <c r="AG218" s="281">
        <v>0</v>
      </c>
      <c r="AH218" s="281">
        <v>0</v>
      </c>
      <c r="AI218" s="281">
        <v>0</v>
      </c>
      <c r="AJ218" s="281">
        <v>0</v>
      </c>
      <c r="AK218" s="281">
        <v>0</v>
      </c>
      <c r="AL218" s="281">
        <v>0</v>
      </c>
      <c r="AM218" s="281">
        <v>0</v>
      </c>
      <c r="AN218" s="281">
        <v>0</v>
      </c>
      <c r="AO218" s="281">
        <v>0</v>
      </c>
      <c r="AP218" s="281">
        <v>0</v>
      </c>
      <c r="AQ218" s="281">
        <v>0</v>
      </c>
      <c r="AR218" s="281">
        <v>0</v>
      </c>
      <c r="AS218" s="281">
        <v>0</v>
      </c>
      <c r="AT218" s="281">
        <v>0</v>
      </c>
      <c r="AU218" s="281">
        <v>0</v>
      </c>
      <c r="AV218" s="281">
        <v>0</v>
      </c>
      <c r="AW218" s="281">
        <v>0</v>
      </c>
      <c r="AX218" s="281">
        <v>0</v>
      </c>
      <c r="AY218" s="281">
        <v>0</v>
      </c>
      <c r="AZ218" s="281">
        <v>0</v>
      </c>
      <c r="BA218" s="281">
        <v>0</v>
      </c>
      <c r="BB218" s="281">
        <v>0</v>
      </c>
      <c r="BC218" s="281">
        <v>0</v>
      </c>
      <c r="BD218" s="281">
        <v>0</v>
      </c>
      <c r="BE218" s="281">
        <v>0</v>
      </c>
      <c r="BF218" s="281">
        <v>0</v>
      </c>
      <c r="BG218" s="281">
        <v>0</v>
      </c>
      <c r="BH218" s="281">
        <v>0</v>
      </c>
      <c r="BI218" s="281">
        <v>0</v>
      </c>
      <c r="BJ218" s="281">
        <v>0</v>
      </c>
      <c r="BK218" s="281">
        <v>0</v>
      </c>
      <c r="BL218" s="281">
        <v>0</v>
      </c>
      <c r="BM218" s="281">
        <v>0</v>
      </c>
      <c r="BN218" s="281">
        <v>0</v>
      </c>
      <c r="BO218" s="281">
        <v>0</v>
      </c>
      <c r="BP218" s="281">
        <v>0</v>
      </c>
      <c r="BQ218" s="281">
        <v>0</v>
      </c>
    </row>
    <row r="219" spans="2:69" ht="10.5" hidden="1" customHeight="1" outlineLevel="1">
      <c r="B219" s="68"/>
      <c r="C219" s="68"/>
      <c r="D219" s="68">
        <v>0</v>
      </c>
      <c r="E219" s="68"/>
      <c r="F219" s="68"/>
      <c r="G219" s="68"/>
      <c r="H219" s="68"/>
      <c r="J219" s="281">
        <v>0</v>
      </c>
      <c r="K219" s="281">
        <v>0</v>
      </c>
      <c r="L219" s="281">
        <v>0</v>
      </c>
      <c r="M219" s="281">
        <v>0</v>
      </c>
      <c r="N219" s="281">
        <v>0</v>
      </c>
      <c r="O219" s="281">
        <v>0</v>
      </c>
      <c r="P219" s="281">
        <v>0</v>
      </c>
      <c r="Q219" s="281">
        <v>0</v>
      </c>
      <c r="R219" s="281">
        <v>0</v>
      </c>
      <c r="S219" s="281">
        <v>0</v>
      </c>
      <c r="T219" s="281">
        <v>0</v>
      </c>
      <c r="U219" s="281">
        <v>0</v>
      </c>
      <c r="V219" s="281">
        <v>0</v>
      </c>
      <c r="W219" s="281">
        <v>0</v>
      </c>
      <c r="X219" s="281">
        <v>0</v>
      </c>
      <c r="Y219" s="281">
        <v>0</v>
      </c>
      <c r="Z219" s="281">
        <v>0</v>
      </c>
      <c r="AA219" s="281">
        <v>0</v>
      </c>
      <c r="AB219" s="281">
        <v>0</v>
      </c>
      <c r="AC219" s="281">
        <v>0</v>
      </c>
      <c r="AD219" s="281">
        <v>0</v>
      </c>
      <c r="AE219" s="281">
        <v>0</v>
      </c>
      <c r="AF219" s="281">
        <v>0</v>
      </c>
      <c r="AG219" s="281">
        <v>0</v>
      </c>
      <c r="AH219" s="281">
        <v>0</v>
      </c>
      <c r="AI219" s="281">
        <v>0</v>
      </c>
      <c r="AJ219" s="281">
        <v>0</v>
      </c>
      <c r="AK219" s="281">
        <v>0</v>
      </c>
      <c r="AL219" s="281">
        <v>0</v>
      </c>
      <c r="AM219" s="281">
        <v>0</v>
      </c>
      <c r="AN219" s="281">
        <v>0</v>
      </c>
      <c r="AO219" s="281">
        <v>0</v>
      </c>
      <c r="AP219" s="281">
        <v>0</v>
      </c>
      <c r="AQ219" s="281">
        <v>0</v>
      </c>
      <c r="AR219" s="281">
        <v>0</v>
      </c>
      <c r="AS219" s="281">
        <v>0</v>
      </c>
      <c r="AT219" s="281">
        <v>0</v>
      </c>
      <c r="AU219" s="281">
        <v>0</v>
      </c>
      <c r="AV219" s="281">
        <v>0</v>
      </c>
      <c r="AW219" s="281">
        <v>0</v>
      </c>
      <c r="AX219" s="281">
        <v>0</v>
      </c>
      <c r="AY219" s="281">
        <v>0</v>
      </c>
      <c r="AZ219" s="281">
        <v>0</v>
      </c>
      <c r="BA219" s="281">
        <v>0</v>
      </c>
      <c r="BB219" s="281">
        <v>0</v>
      </c>
      <c r="BC219" s="281">
        <v>0</v>
      </c>
      <c r="BD219" s="281">
        <v>0</v>
      </c>
      <c r="BE219" s="281">
        <v>0</v>
      </c>
      <c r="BF219" s="281">
        <v>0</v>
      </c>
      <c r="BG219" s="281">
        <v>0</v>
      </c>
      <c r="BH219" s="281">
        <v>0</v>
      </c>
      <c r="BI219" s="281">
        <v>0</v>
      </c>
      <c r="BJ219" s="281">
        <v>0</v>
      </c>
      <c r="BK219" s="281">
        <v>0</v>
      </c>
      <c r="BL219" s="281">
        <v>0</v>
      </c>
      <c r="BM219" s="281">
        <v>0</v>
      </c>
      <c r="BN219" s="281">
        <v>0</v>
      </c>
      <c r="BO219" s="281">
        <v>0</v>
      </c>
      <c r="BP219" s="281">
        <v>0</v>
      </c>
      <c r="BQ219" s="281">
        <v>0</v>
      </c>
    </row>
    <row r="220" spans="2:69" ht="10.5" hidden="1" customHeight="1" outlineLevel="1">
      <c r="B220" s="68"/>
      <c r="C220" s="68"/>
      <c r="D220" s="68">
        <v>0</v>
      </c>
      <c r="E220" s="68"/>
      <c r="F220" s="68"/>
      <c r="G220" s="68"/>
      <c r="H220" s="68"/>
      <c r="J220" s="281">
        <v>0</v>
      </c>
      <c r="K220" s="281">
        <v>0</v>
      </c>
      <c r="L220" s="281">
        <v>0</v>
      </c>
      <c r="M220" s="281">
        <v>0</v>
      </c>
      <c r="N220" s="281">
        <v>0</v>
      </c>
      <c r="O220" s="281">
        <v>0</v>
      </c>
      <c r="P220" s="281">
        <v>0</v>
      </c>
      <c r="Q220" s="281">
        <v>0</v>
      </c>
      <c r="R220" s="281">
        <v>0</v>
      </c>
      <c r="S220" s="281">
        <v>0</v>
      </c>
      <c r="T220" s="281">
        <v>0</v>
      </c>
      <c r="U220" s="281">
        <v>0</v>
      </c>
      <c r="V220" s="281">
        <v>0</v>
      </c>
      <c r="W220" s="281">
        <v>0</v>
      </c>
      <c r="X220" s="281">
        <v>0</v>
      </c>
      <c r="Y220" s="281">
        <v>0</v>
      </c>
      <c r="Z220" s="281">
        <v>0</v>
      </c>
      <c r="AA220" s="281">
        <v>0</v>
      </c>
      <c r="AB220" s="281">
        <v>0</v>
      </c>
      <c r="AC220" s="281">
        <v>0</v>
      </c>
      <c r="AD220" s="281">
        <v>0</v>
      </c>
      <c r="AE220" s="281">
        <v>0</v>
      </c>
      <c r="AF220" s="281">
        <v>0</v>
      </c>
      <c r="AG220" s="281">
        <v>0</v>
      </c>
      <c r="AH220" s="281">
        <v>0</v>
      </c>
      <c r="AI220" s="281">
        <v>0</v>
      </c>
      <c r="AJ220" s="281">
        <v>0</v>
      </c>
      <c r="AK220" s="281">
        <v>0</v>
      </c>
      <c r="AL220" s="281">
        <v>0</v>
      </c>
      <c r="AM220" s="281">
        <v>0</v>
      </c>
      <c r="AN220" s="281">
        <v>0</v>
      </c>
      <c r="AO220" s="281">
        <v>0</v>
      </c>
      <c r="AP220" s="281">
        <v>0</v>
      </c>
      <c r="AQ220" s="281">
        <v>0</v>
      </c>
      <c r="AR220" s="281">
        <v>0</v>
      </c>
      <c r="AS220" s="281">
        <v>0</v>
      </c>
      <c r="AT220" s="281">
        <v>0</v>
      </c>
      <c r="AU220" s="281">
        <v>0</v>
      </c>
      <c r="AV220" s="281">
        <v>0</v>
      </c>
      <c r="AW220" s="281">
        <v>0</v>
      </c>
      <c r="AX220" s="281">
        <v>0</v>
      </c>
      <c r="AY220" s="281">
        <v>0</v>
      </c>
      <c r="AZ220" s="281">
        <v>0</v>
      </c>
      <c r="BA220" s="281">
        <v>0</v>
      </c>
      <c r="BB220" s="281">
        <v>0</v>
      </c>
      <c r="BC220" s="281">
        <v>0</v>
      </c>
      <c r="BD220" s="281">
        <v>0</v>
      </c>
      <c r="BE220" s="281">
        <v>0</v>
      </c>
      <c r="BF220" s="281">
        <v>0</v>
      </c>
      <c r="BG220" s="281">
        <v>0</v>
      </c>
      <c r="BH220" s="281">
        <v>0</v>
      </c>
      <c r="BI220" s="281">
        <v>0</v>
      </c>
      <c r="BJ220" s="281">
        <v>0</v>
      </c>
      <c r="BK220" s="281">
        <v>0</v>
      </c>
      <c r="BL220" s="281">
        <v>0</v>
      </c>
      <c r="BM220" s="281">
        <v>0</v>
      </c>
      <c r="BN220" s="281">
        <v>0</v>
      </c>
      <c r="BO220" s="281">
        <v>0</v>
      </c>
      <c r="BP220" s="281">
        <v>0</v>
      </c>
      <c r="BQ220" s="281">
        <v>0</v>
      </c>
    </row>
    <row r="221" spans="2:69" ht="10.5" hidden="1" customHeight="1" outlineLevel="1">
      <c r="B221" s="68"/>
      <c r="C221" s="68"/>
      <c r="D221" s="68">
        <v>0</v>
      </c>
      <c r="E221" s="68"/>
      <c r="F221" s="68"/>
      <c r="G221" s="68"/>
      <c r="H221" s="68"/>
      <c r="J221" s="281">
        <v>0</v>
      </c>
      <c r="K221" s="281">
        <v>0</v>
      </c>
      <c r="L221" s="281">
        <v>0</v>
      </c>
      <c r="M221" s="281">
        <v>0</v>
      </c>
      <c r="N221" s="281">
        <v>0</v>
      </c>
      <c r="O221" s="281">
        <v>0</v>
      </c>
      <c r="P221" s="281">
        <v>0</v>
      </c>
      <c r="Q221" s="281">
        <v>0</v>
      </c>
      <c r="R221" s="281">
        <v>0</v>
      </c>
      <c r="S221" s="281">
        <v>0</v>
      </c>
      <c r="T221" s="281">
        <v>0</v>
      </c>
      <c r="U221" s="281">
        <v>0</v>
      </c>
      <c r="V221" s="281">
        <v>0</v>
      </c>
      <c r="W221" s="281">
        <v>0</v>
      </c>
      <c r="X221" s="281">
        <v>0</v>
      </c>
      <c r="Y221" s="281">
        <v>0</v>
      </c>
      <c r="Z221" s="281">
        <v>0</v>
      </c>
      <c r="AA221" s="281">
        <v>0</v>
      </c>
      <c r="AB221" s="281">
        <v>0</v>
      </c>
      <c r="AC221" s="281">
        <v>0</v>
      </c>
      <c r="AD221" s="281">
        <v>0</v>
      </c>
      <c r="AE221" s="281">
        <v>0</v>
      </c>
      <c r="AF221" s="281">
        <v>0</v>
      </c>
      <c r="AG221" s="281">
        <v>0</v>
      </c>
      <c r="AH221" s="281">
        <v>0</v>
      </c>
      <c r="AI221" s="281">
        <v>0</v>
      </c>
      <c r="AJ221" s="281">
        <v>0</v>
      </c>
      <c r="AK221" s="281">
        <v>0</v>
      </c>
      <c r="AL221" s="281">
        <v>0</v>
      </c>
      <c r="AM221" s="281">
        <v>0</v>
      </c>
      <c r="AN221" s="281">
        <v>0</v>
      </c>
      <c r="AO221" s="281">
        <v>0</v>
      </c>
      <c r="AP221" s="281">
        <v>0</v>
      </c>
      <c r="AQ221" s="281">
        <v>0</v>
      </c>
      <c r="AR221" s="281">
        <v>0</v>
      </c>
      <c r="AS221" s="281">
        <v>0</v>
      </c>
      <c r="AT221" s="281">
        <v>0</v>
      </c>
      <c r="AU221" s="281">
        <v>0</v>
      </c>
      <c r="AV221" s="281">
        <v>0</v>
      </c>
      <c r="AW221" s="281">
        <v>0</v>
      </c>
      <c r="AX221" s="281">
        <v>0</v>
      </c>
      <c r="AY221" s="281">
        <v>0</v>
      </c>
      <c r="AZ221" s="281">
        <v>0</v>
      </c>
      <c r="BA221" s="281">
        <v>0</v>
      </c>
      <c r="BB221" s="281">
        <v>0</v>
      </c>
      <c r="BC221" s="281">
        <v>0</v>
      </c>
      <c r="BD221" s="281">
        <v>0</v>
      </c>
      <c r="BE221" s="281">
        <v>0</v>
      </c>
      <c r="BF221" s="281">
        <v>0</v>
      </c>
      <c r="BG221" s="281">
        <v>0</v>
      </c>
      <c r="BH221" s="281">
        <v>0</v>
      </c>
      <c r="BI221" s="281">
        <v>0</v>
      </c>
      <c r="BJ221" s="281">
        <v>0</v>
      </c>
      <c r="BK221" s="281">
        <v>0</v>
      </c>
      <c r="BL221" s="281">
        <v>0</v>
      </c>
      <c r="BM221" s="281">
        <v>0</v>
      </c>
      <c r="BN221" s="281">
        <v>0</v>
      </c>
      <c r="BO221" s="281">
        <v>0</v>
      </c>
      <c r="BP221" s="281">
        <v>0</v>
      </c>
      <c r="BQ221" s="281">
        <v>0</v>
      </c>
    </row>
    <row r="222" spans="2:69" ht="10.5" hidden="1" customHeight="1" outlineLevel="1">
      <c r="B222" s="68"/>
      <c r="C222" s="68"/>
      <c r="D222" s="68">
        <v>0</v>
      </c>
      <c r="E222" s="68"/>
      <c r="F222" s="68"/>
      <c r="G222" s="68"/>
      <c r="H222" s="68"/>
      <c r="J222" s="281">
        <v>0</v>
      </c>
      <c r="K222" s="281">
        <v>0</v>
      </c>
      <c r="L222" s="281">
        <v>0</v>
      </c>
      <c r="M222" s="281">
        <v>0</v>
      </c>
      <c r="N222" s="281">
        <v>0</v>
      </c>
      <c r="O222" s="281">
        <v>0</v>
      </c>
      <c r="P222" s="281">
        <v>0</v>
      </c>
      <c r="Q222" s="281">
        <v>0</v>
      </c>
      <c r="R222" s="281">
        <v>0</v>
      </c>
      <c r="S222" s="281">
        <v>0</v>
      </c>
      <c r="T222" s="281">
        <v>0</v>
      </c>
      <c r="U222" s="281">
        <v>0</v>
      </c>
      <c r="V222" s="281">
        <v>0</v>
      </c>
      <c r="W222" s="281">
        <v>0</v>
      </c>
      <c r="X222" s="281">
        <v>0</v>
      </c>
      <c r="Y222" s="281">
        <v>0</v>
      </c>
      <c r="Z222" s="281">
        <v>0</v>
      </c>
      <c r="AA222" s="281">
        <v>0</v>
      </c>
      <c r="AB222" s="281">
        <v>0</v>
      </c>
      <c r="AC222" s="281">
        <v>0</v>
      </c>
      <c r="AD222" s="281">
        <v>0</v>
      </c>
      <c r="AE222" s="281">
        <v>0</v>
      </c>
      <c r="AF222" s="281">
        <v>0</v>
      </c>
      <c r="AG222" s="281">
        <v>0</v>
      </c>
      <c r="AH222" s="281">
        <v>0</v>
      </c>
      <c r="AI222" s="281">
        <v>0</v>
      </c>
      <c r="AJ222" s="281">
        <v>0</v>
      </c>
      <c r="AK222" s="281">
        <v>0</v>
      </c>
      <c r="AL222" s="281">
        <v>0</v>
      </c>
      <c r="AM222" s="281">
        <v>0</v>
      </c>
      <c r="AN222" s="281">
        <v>0</v>
      </c>
      <c r="AO222" s="281">
        <v>0</v>
      </c>
      <c r="AP222" s="281">
        <v>0</v>
      </c>
      <c r="AQ222" s="281">
        <v>0</v>
      </c>
      <c r="AR222" s="281">
        <v>0</v>
      </c>
      <c r="AS222" s="281">
        <v>0</v>
      </c>
      <c r="AT222" s="281">
        <v>0</v>
      </c>
      <c r="AU222" s="281">
        <v>0</v>
      </c>
      <c r="AV222" s="281">
        <v>0</v>
      </c>
      <c r="AW222" s="281">
        <v>0</v>
      </c>
      <c r="AX222" s="281">
        <v>0</v>
      </c>
      <c r="AY222" s="281">
        <v>0</v>
      </c>
      <c r="AZ222" s="281">
        <v>0</v>
      </c>
      <c r="BA222" s="281">
        <v>0</v>
      </c>
      <c r="BB222" s="281">
        <v>0</v>
      </c>
      <c r="BC222" s="281">
        <v>0</v>
      </c>
      <c r="BD222" s="281">
        <v>0</v>
      </c>
      <c r="BE222" s="281">
        <v>0</v>
      </c>
      <c r="BF222" s="281">
        <v>0</v>
      </c>
      <c r="BG222" s="281">
        <v>0</v>
      </c>
      <c r="BH222" s="281">
        <v>0</v>
      </c>
      <c r="BI222" s="281">
        <v>0</v>
      </c>
      <c r="BJ222" s="281">
        <v>0</v>
      </c>
      <c r="BK222" s="281">
        <v>0</v>
      </c>
      <c r="BL222" s="281">
        <v>0</v>
      </c>
      <c r="BM222" s="281">
        <v>0</v>
      </c>
      <c r="BN222" s="281">
        <v>0</v>
      </c>
      <c r="BO222" s="281">
        <v>0</v>
      </c>
      <c r="BP222" s="281">
        <v>0</v>
      </c>
      <c r="BQ222" s="281">
        <v>0</v>
      </c>
    </row>
    <row r="223" spans="2:69" ht="10.5" hidden="1" customHeight="1" outlineLevel="1">
      <c r="B223" s="68"/>
      <c r="C223" s="68"/>
      <c r="D223" s="68">
        <v>0</v>
      </c>
      <c r="E223" s="68"/>
      <c r="F223" s="68"/>
      <c r="G223" s="68"/>
      <c r="H223" s="68"/>
      <c r="J223" s="281">
        <v>0</v>
      </c>
      <c r="K223" s="281">
        <v>0</v>
      </c>
      <c r="L223" s="281">
        <v>0</v>
      </c>
      <c r="M223" s="281">
        <v>0</v>
      </c>
      <c r="N223" s="281">
        <v>0</v>
      </c>
      <c r="O223" s="281">
        <v>0</v>
      </c>
      <c r="P223" s="281">
        <v>0</v>
      </c>
      <c r="Q223" s="281">
        <v>0</v>
      </c>
      <c r="R223" s="281">
        <v>0</v>
      </c>
      <c r="S223" s="281">
        <v>0</v>
      </c>
      <c r="T223" s="281">
        <v>0</v>
      </c>
      <c r="U223" s="281">
        <v>0</v>
      </c>
      <c r="V223" s="281">
        <v>0</v>
      </c>
      <c r="W223" s="281">
        <v>0</v>
      </c>
      <c r="X223" s="281">
        <v>0</v>
      </c>
      <c r="Y223" s="281">
        <v>0</v>
      </c>
      <c r="Z223" s="281">
        <v>0</v>
      </c>
      <c r="AA223" s="281">
        <v>0</v>
      </c>
      <c r="AB223" s="281">
        <v>0</v>
      </c>
      <c r="AC223" s="281">
        <v>0</v>
      </c>
      <c r="AD223" s="281">
        <v>0</v>
      </c>
      <c r="AE223" s="281">
        <v>0</v>
      </c>
      <c r="AF223" s="281">
        <v>0</v>
      </c>
      <c r="AG223" s="281">
        <v>0</v>
      </c>
      <c r="AH223" s="281">
        <v>0</v>
      </c>
      <c r="AI223" s="281">
        <v>0</v>
      </c>
      <c r="AJ223" s="281">
        <v>0</v>
      </c>
      <c r="AK223" s="281">
        <v>0</v>
      </c>
      <c r="AL223" s="281">
        <v>0</v>
      </c>
      <c r="AM223" s="281">
        <v>0</v>
      </c>
      <c r="AN223" s="281">
        <v>0</v>
      </c>
      <c r="AO223" s="281">
        <v>0</v>
      </c>
      <c r="AP223" s="281">
        <v>0</v>
      </c>
      <c r="AQ223" s="281">
        <v>0</v>
      </c>
      <c r="AR223" s="281">
        <v>0</v>
      </c>
      <c r="AS223" s="281">
        <v>0</v>
      </c>
      <c r="AT223" s="281">
        <v>0</v>
      </c>
      <c r="AU223" s="281">
        <v>0</v>
      </c>
      <c r="AV223" s="281">
        <v>0</v>
      </c>
      <c r="AW223" s="281">
        <v>0</v>
      </c>
      <c r="AX223" s="281">
        <v>0</v>
      </c>
      <c r="AY223" s="281">
        <v>0</v>
      </c>
      <c r="AZ223" s="281">
        <v>0</v>
      </c>
      <c r="BA223" s="281">
        <v>0</v>
      </c>
      <c r="BB223" s="281">
        <v>0</v>
      </c>
      <c r="BC223" s="281">
        <v>0</v>
      </c>
      <c r="BD223" s="281">
        <v>0</v>
      </c>
      <c r="BE223" s="281">
        <v>0</v>
      </c>
      <c r="BF223" s="281">
        <v>0</v>
      </c>
      <c r="BG223" s="281">
        <v>0</v>
      </c>
      <c r="BH223" s="281">
        <v>0</v>
      </c>
      <c r="BI223" s="281">
        <v>0</v>
      </c>
      <c r="BJ223" s="281">
        <v>0</v>
      </c>
      <c r="BK223" s="281">
        <v>0</v>
      </c>
      <c r="BL223" s="281">
        <v>0</v>
      </c>
      <c r="BM223" s="281">
        <v>0</v>
      </c>
      <c r="BN223" s="281">
        <v>0</v>
      </c>
      <c r="BO223" s="281">
        <v>0</v>
      </c>
      <c r="BP223" s="281">
        <v>0</v>
      </c>
      <c r="BQ223" s="281">
        <v>0</v>
      </c>
    </row>
    <row r="224" spans="2:69" ht="10.5" hidden="1" customHeight="1" outlineLevel="1">
      <c r="B224" s="68"/>
      <c r="C224" s="68"/>
      <c r="D224" s="68">
        <v>0</v>
      </c>
      <c r="E224" s="68"/>
      <c r="F224" s="68"/>
      <c r="G224" s="68"/>
      <c r="H224" s="68"/>
      <c r="J224" s="281">
        <v>0</v>
      </c>
      <c r="K224" s="281">
        <v>0</v>
      </c>
      <c r="L224" s="281">
        <v>0</v>
      </c>
      <c r="M224" s="281">
        <v>0</v>
      </c>
      <c r="N224" s="281">
        <v>0</v>
      </c>
      <c r="O224" s="281">
        <v>0</v>
      </c>
      <c r="P224" s="281">
        <v>0</v>
      </c>
      <c r="Q224" s="281">
        <v>0</v>
      </c>
      <c r="R224" s="281">
        <v>0</v>
      </c>
      <c r="S224" s="281">
        <v>0</v>
      </c>
      <c r="T224" s="281">
        <v>0</v>
      </c>
      <c r="U224" s="281">
        <v>0</v>
      </c>
      <c r="V224" s="281">
        <v>0</v>
      </c>
      <c r="W224" s="281">
        <v>0</v>
      </c>
      <c r="X224" s="281">
        <v>0</v>
      </c>
      <c r="Y224" s="281">
        <v>0</v>
      </c>
      <c r="Z224" s="281">
        <v>0</v>
      </c>
      <c r="AA224" s="281">
        <v>0</v>
      </c>
      <c r="AB224" s="281">
        <v>0</v>
      </c>
      <c r="AC224" s="281">
        <v>0</v>
      </c>
      <c r="AD224" s="281">
        <v>0</v>
      </c>
      <c r="AE224" s="281">
        <v>0</v>
      </c>
      <c r="AF224" s="281">
        <v>0</v>
      </c>
      <c r="AG224" s="281">
        <v>0</v>
      </c>
      <c r="AH224" s="281">
        <v>0</v>
      </c>
      <c r="AI224" s="281">
        <v>0</v>
      </c>
      <c r="AJ224" s="281">
        <v>0</v>
      </c>
      <c r="AK224" s="281">
        <v>0</v>
      </c>
      <c r="AL224" s="281">
        <v>0</v>
      </c>
      <c r="AM224" s="281">
        <v>0</v>
      </c>
      <c r="AN224" s="281">
        <v>0</v>
      </c>
      <c r="AO224" s="281">
        <v>0</v>
      </c>
      <c r="AP224" s="281">
        <v>0</v>
      </c>
      <c r="AQ224" s="281">
        <v>0</v>
      </c>
      <c r="AR224" s="281">
        <v>0</v>
      </c>
      <c r="AS224" s="281">
        <v>0</v>
      </c>
      <c r="AT224" s="281">
        <v>0</v>
      </c>
      <c r="AU224" s="281">
        <v>0</v>
      </c>
      <c r="AV224" s="281">
        <v>0</v>
      </c>
      <c r="AW224" s="281">
        <v>0</v>
      </c>
      <c r="AX224" s="281">
        <v>0</v>
      </c>
      <c r="AY224" s="281">
        <v>0</v>
      </c>
      <c r="AZ224" s="281">
        <v>0</v>
      </c>
      <c r="BA224" s="281">
        <v>0</v>
      </c>
      <c r="BB224" s="281">
        <v>0</v>
      </c>
      <c r="BC224" s="281">
        <v>0</v>
      </c>
      <c r="BD224" s="281">
        <v>0</v>
      </c>
      <c r="BE224" s="281">
        <v>0</v>
      </c>
      <c r="BF224" s="281">
        <v>0</v>
      </c>
      <c r="BG224" s="281">
        <v>0</v>
      </c>
      <c r="BH224" s="281">
        <v>0</v>
      </c>
      <c r="BI224" s="281">
        <v>0</v>
      </c>
      <c r="BJ224" s="281">
        <v>0</v>
      </c>
      <c r="BK224" s="281">
        <v>0</v>
      </c>
      <c r="BL224" s="281">
        <v>0</v>
      </c>
      <c r="BM224" s="281">
        <v>0</v>
      </c>
      <c r="BN224" s="281">
        <v>0</v>
      </c>
      <c r="BO224" s="281">
        <v>0</v>
      </c>
      <c r="BP224" s="281">
        <v>0</v>
      </c>
      <c r="BQ224" s="281">
        <v>0</v>
      </c>
    </row>
    <row r="225" spans="2:69" ht="10.5" hidden="1" customHeight="1" outlineLevel="1">
      <c r="B225" s="68"/>
      <c r="C225" s="68"/>
      <c r="D225" s="68">
        <v>0</v>
      </c>
      <c r="E225" s="68"/>
      <c r="F225" s="68"/>
      <c r="G225" s="68"/>
      <c r="H225" s="68"/>
      <c r="J225" s="281">
        <v>0</v>
      </c>
      <c r="K225" s="281">
        <v>0</v>
      </c>
      <c r="L225" s="281">
        <v>0</v>
      </c>
      <c r="M225" s="281">
        <v>0</v>
      </c>
      <c r="N225" s="281">
        <v>0</v>
      </c>
      <c r="O225" s="281">
        <v>0</v>
      </c>
      <c r="P225" s="281">
        <v>0</v>
      </c>
      <c r="Q225" s="281">
        <v>0</v>
      </c>
      <c r="R225" s="281">
        <v>0</v>
      </c>
      <c r="S225" s="281">
        <v>0</v>
      </c>
      <c r="T225" s="281">
        <v>0</v>
      </c>
      <c r="U225" s="281">
        <v>0</v>
      </c>
      <c r="V225" s="281">
        <v>0</v>
      </c>
      <c r="W225" s="281">
        <v>0</v>
      </c>
      <c r="X225" s="281">
        <v>0</v>
      </c>
      <c r="Y225" s="281">
        <v>0</v>
      </c>
      <c r="Z225" s="281">
        <v>0</v>
      </c>
      <c r="AA225" s="281">
        <v>0</v>
      </c>
      <c r="AB225" s="281">
        <v>0</v>
      </c>
      <c r="AC225" s="281">
        <v>0</v>
      </c>
      <c r="AD225" s="281">
        <v>0</v>
      </c>
      <c r="AE225" s="281">
        <v>0</v>
      </c>
      <c r="AF225" s="281">
        <v>0</v>
      </c>
      <c r="AG225" s="281">
        <v>0</v>
      </c>
      <c r="AH225" s="281">
        <v>0</v>
      </c>
      <c r="AI225" s="281">
        <v>0</v>
      </c>
      <c r="AJ225" s="281">
        <v>0</v>
      </c>
      <c r="AK225" s="281">
        <v>0</v>
      </c>
      <c r="AL225" s="281">
        <v>0</v>
      </c>
      <c r="AM225" s="281">
        <v>0</v>
      </c>
      <c r="AN225" s="281">
        <v>0</v>
      </c>
      <c r="AO225" s="281">
        <v>0</v>
      </c>
      <c r="AP225" s="281">
        <v>0</v>
      </c>
      <c r="AQ225" s="281">
        <v>0</v>
      </c>
      <c r="AR225" s="281">
        <v>0</v>
      </c>
      <c r="AS225" s="281">
        <v>0</v>
      </c>
      <c r="AT225" s="281">
        <v>0</v>
      </c>
      <c r="AU225" s="281">
        <v>0</v>
      </c>
      <c r="AV225" s="281">
        <v>0</v>
      </c>
      <c r="AW225" s="281">
        <v>0</v>
      </c>
      <c r="AX225" s="281">
        <v>0</v>
      </c>
      <c r="AY225" s="281">
        <v>0</v>
      </c>
      <c r="AZ225" s="281">
        <v>0</v>
      </c>
      <c r="BA225" s="281">
        <v>0</v>
      </c>
      <c r="BB225" s="281">
        <v>0</v>
      </c>
      <c r="BC225" s="281">
        <v>0</v>
      </c>
      <c r="BD225" s="281">
        <v>0</v>
      </c>
      <c r="BE225" s="281">
        <v>0</v>
      </c>
      <c r="BF225" s="281">
        <v>0</v>
      </c>
      <c r="BG225" s="281">
        <v>0</v>
      </c>
      <c r="BH225" s="281">
        <v>0</v>
      </c>
      <c r="BI225" s="281">
        <v>0</v>
      </c>
      <c r="BJ225" s="281">
        <v>0</v>
      </c>
      <c r="BK225" s="281">
        <v>0</v>
      </c>
      <c r="BL225" s="281">
        <v>0</v>
      </c>
      <c r="BM225" s="281">
        <v>0</v>
      </c>
      <c r="BN225" s="281">
        <v>0</v>
      </c>
      <c r="BO225" s="281">
        <v>0</v>
      </c>
      <c r="BP225" s="281">
        <v>0</v>
      </c>
      <c r="BQ225" s="281">
        <v>0</v>
      </c>
    </row>
    <row r="226" spans="2:69" ht="10.5" hidden="1" customHeight="1" outlineLevel="1">
      <c r="B226" s="68"/>
      <c r="C226" s="68"/>
      <c r="D226" s="68">
        <v>0</v>
      </c>
      <c r="E226" s="68"/>
      <c r="F226" s="68"/>
      <c r="G226" s="68"/>
      <c r="H226" s="68"/>
      <c r="J226" s="281">
        <v>0</v>
      </c>
      <c r="K226" s="281">
        <v>0</v>
      </c>
      <c r="L226" s="281">
        <v>0</v>
      </c>
      <c r="M226" s="281">
        <v>0</v>
      </c>
      <c r="N226" s="281">
        <v>0</v>
      </c>
      <c r="O226" s="281">
        <v>0</v>
      </c>
      <c r="P226" s="281">
        <v>0</v>
      </c>
      <c r="Q226" s="281">
        <v>0</v>
      </c>
      <c r="R226" s="281">
        <v>0</v>
      </c>
      <c r="S226" s="281">
        <v>0</v>
      </c>
      <c r="T226" s="281">
        <v>0</v>
      </c>
      <c r="U226" s="281">
        <v>0</v>
      </c>
      <c r="V226" s="281">
        <v>0</v>
      </c>
      <c r="W226" s="281">
        <v>0</v>
      </c>
      <c r="X226" s="281">
        <v>0</v>
      </c>
      <c r="Y226" s="281">
        <v>0</v>
      </c>
      <c r="Z226" s="281">
        <v>0</v>
      </c>
      <c r="AA226" s="281">
        <v>0</v>
      </c>
      <c r="AB226" s="281">
        <v>0</v>
      </c>
      <c r="AC226" s="281">
        <v>0</v>
      </c>
      <c r="AD226" s="281">
        <v>0</v>
      </c>
      <c r="AE226" s="281">
        <v>0</v>
      </c>
      <c r="AF226" s="281">
        <v>0</v>
      </c>
      <c r="AG226" s="281">
        <v>0</v>
      </c>
      <c r="AH226" s="281">
        <v>0</v>
      </c>
      <c r="AI226" s="281">
        <v>0</v>
      </c>
      <c r="AJ226" s="281">
        <v>0</v>
      </c>
      <c r="AK226" s="281">
        <v>0</v>
      </c>
      <c r="AL226" s="281">
        <v>0</v>
      </c>
      <c r="AM226" s="281">
        <v>0</v>
      </c>
      <c r="AN226" s="281">
        <v>0</v>
      </c>
      <c r="AO226" s="281">
        <v>0</v>
      </c>
      <c r="AP226" s="281">
        <v>0</v>
      </c>
      <c r="AQ226" s="281">
        <v>0</v>
      </c>
      <c r="AR226" s="281">
        <v>0</v>
      </c>
      <c r="AS226" s="281">
        <v>0</v>
      </c>
      <c r="AT226" s="281">
        <v>0</v>
      </c>
      <c r="AU226" s="281">
        <v>0</v>
      </c>
      <c r="AV226" s="281">
        <v>0</v>
      </c>
      <c r="AW226" s="281">
        <v>0</v>
      </c>
      <c r="AX226" s="281">
        <v>0</v>
      </c>
      <c r="AY226" s="281">
        <v>0</v>
      </c>
      <c r="AZ226" s="281">
        <v>0</v>
      </c>
      <c r="BA226" s="281">
        <v>0</v>
      </c>
      <c r="BB226" s="281">
        <v>0</v>
      </c>
      <c r="BC226" s="281">
        <v>0</v>
      </c>
      <c r="BD226" s="281">
        <v>0</v>
      </c>
      <c r="BE226" s="281">
        <v>0</v>
      </c>
      <c r="BF226" s="281">
        <v>0</v>
      </c>
      <c r="BG226" s="281">
        <v>0</v>
      </c>
      <c r="BH226" s="281">
        <v>0</v>
      </c>
      <c r="BI226" s="281">
        <v>0</v>
      </c>
      <c r="BJ226" s="281">
        <v>0</v>
      </c>
      <c r="BK226" s="281">
        <v>0</v>
      </c>
      <c r="BL226" s="281">
        <v>0</v>
      </c>
      <c r="BM226" s="281">
        <v>0</v>
      </c>
      <c r="BN226" s="281">
        <v>0</v>
      </c>
      <c r="BO226" s="281">
        <v>0</v>
      </c>
      <c r="BP226" s="281">
        <v>0</v>
      </c>
      <c r="BQ226" s="281">
        <v>0</v>
      </c>
    </row>
    <row r="227" spans="2:69" ht="10.5" hidden="1" customHeight="1" outlineLevel="1">
      <c r="B227" s="68"/>
      <c r="C227" s="68"/>
      <c r="D227" s="68">
        <v>0</v>
      </c>
      <c r="E227" s="68"/>
      <c r="F227" s="68"/>
      <c r="G227" s="68"/>
      <c r="H227" s="68"/>
      <c r="J227" s="281">
        <v>0</v>
      </c>
      <c r="K227" s="281">
        <v>0</v>
      </c>
      <c r="L227" s="281">
        <v>0</v>
      </c>
      <c r="M227" s="281">
        <v>0</v>
      </c>
      <c r="N227" s="281">
        <v>0</v>
      </c>
      <c r="O227" s="281">
        <v>0</v>
      </c>
      <c r="P227" s="281">
        <v>0</v>
      </c>
      <c r="Q227" s="281">
        <v>0</v>
      </c>
      <c r="R227" s="281">
        <v>0</v>
      </c>
      <c r="S227" s="281">
        <v>0</v>
      </c>
      <c r="T227" s="281">
        <v>0</v>
      </c>
      <c r="U227" s="281">
        <v>0</v>
      </c>
      <c r="V227" s="281">
        <v>0</v>
      </c>
      <c r="W227" s="281">
        <v>0</v>
      </c>
      <c r="X227" s="281">
        <v>0</v>
      </c>
      <c r="Y227" s="281">
        <v>0</v>
      </c>
      <c r="Z227" s="281">
        <v>0</v>
      </c>
      <c r="AA227" s="281">
        <v>0</v>
      </c>
      <c r="AB227" s="281">
        <v>0</v>
      </c>
      <c r="AC227" s="281">
        <v>0</v>
      </c>
      <c r="AD227" s="281">
        <v>0</v>
      </c>
      <c r="AE227" s="281">
        <v>0</v>
      </c>
      <c r="AF227" s="281">
        <v>0</v>
      </c>
      <c r="AG227" s="281">
        <v>0</v>
      </c>
      <c r="AH227" s="281">
        <v>0</v>
      </c>
      <c r="AI227" s="281">
        <v>0</v>
      </c>
      <c r="AJ227" s="281">
        <v>0</v>
      </c>
      <c r="AK227" s="281">
        <v>0</v>
      </c>
      <c r="AL227" s="281">
        <v>0</v>
      </c>
      <c r="AM227" s="281">
        <v>0</v>
      </c>
      <c r="AN227" s="281">
        <v>0</v>
      </c>
      <c r="AO227" s="281">
        <v>0</v>
      </c>
      <c r="AP227" s="281">
        <v>0</v>
      </c>
      <c r="AQ227" s="281">
        <v>0</v>
      </c>
      <c r="AR227" s="281">
        <v>0</v>
      </c>
      <c r="AS227" s="281">
        <v>0</v>
      </c>
      <c r="AT227" s="281">
        <v>0</v>
      </c>
      <c r="AU227" s="281">
        <v>0</v>
      </c>
      <c r="AV227" s="281">
        <v>0</v>
      </c>
      <c r="AW227" s="281">
        <v>0</v>
      </c>
      <c r="AX227" s="281">
        <v>0</v>
      </c>
      <c r="AY227" s="281">
        <v>0</v>
      </c>
      <c r="AZ227" s="281">
        <v>0</v>
      </c>
      <c r="BA227" s="281">
        <v>0</v>
      </c>
      <c r="BB227" s="281">
        <v>0</v>
      </c>
      <c r="BC227" s="281">
        <v>0</v>
      </c>
      <c r="BD227" s="281">
        <v>0</v>
      </c>
      <c r="BE227" s="281">
        <v>0</v>
      </c>
      <c r="BF227" s="281">
        <v>0</v>
      </c>
      <c r="BG227" s="281">
        <v>0</v>
      </c>
      <c r="BH227" s="281">
        <v>0</v>
      </c>
      <c r="BI227" s="281">
        <v>0</v>
      </c>
      <c r="BJ227" s="281">
        <v>0</v>
      </c>
      <c r="BK227" s="281">
        <v>0</v>
      </c>
      <c r="BL227" s="281">
        <v>0</v>
      </c>
      <c r="BM227" s="281">
        <v>0</v>
      </c>
      <c r="BN227" s="281">
        <v>0</v>
      </c>
      <c r="BO227" s="281">
        <v>0</v>
      </c>
      <c r="BP227" s="281">
        <v>0</v>
      </c>
      <c r="BQ227" s="281">
        <v>0</v>
      </c>
    </row>
    <row r="228" spans="2:69" ht="10.5" customHeight="1" collapsed="1">
      <c r="B228" s="68"/>
      <c r="C228" s="68"/>
      <c r="D228" s="68"/>
      <c r="E228" s="68"/>
      <c r="F228" s="68"/>
      <c r="G228" s="68"/>
      <c r="H228" s="68"/>
      <c r="J228" s="95"/>
      <c r="K228" s="95"/>
      <c r="L228" s="95"/>
      <c r="M228" s="95"/>
      <c r="N228" s="95"/>
      <c r="O228" s="95"/>
      <c r="P228" s="95"/>
      <c r="Q228" s="95"/>
      <c r="R228" s="95"/>
      <c r="S228" s="95"/>
      <c r="T228" s="95"/>
      <c r="U228" s="95"/>
      <c r="V228" s="95"/>
      <c r="W228" s="95"/>
      <c r="X228" s="95"/>
      <c r="Y228" s="95"/>
      <c r="Z228" s="95"/>
      <c r="AA228" s="95"/>
      <c r="AB228" s="95"/>
      <c r="AC228" s="95"/>
      <c r="AD228" s="95"/>
      <c r="AE228" s="95"/>
      <c r="AF228" s="95"/>
      <c r="AG228" s="95"/>
      <c r="AH228" s="95"/>
      <c r="AI228" s="95"/>
      <c r="AJ228" s="95"/>
      <c r="AK228" s="95"/>
      <c r="AL228" s="95"/>
      <c r="AM228" s="95"/>
      <c r="AN228" s="95"/>
      <c r="AO228" s="95"/>
      <c r="AP228" s="95"/>
      <c r="AQ228" s="95"/>
      <c r="AR228" s="95"/>
      <c r="AS228" s="95"/>
      <c r="AT228" s="95"/>
      <c r="AU228" s="95"/>
      <c r="AV228" s="95"/>
      <c r="AW228" s="95"/>
      <c r="AX228" s="95"/>
      <c r="AY228" s="95"/>
      <c r="AZ228" s="95"/>
      <c r="BA228" s="95"/>
      <c r="BB228" s="95"/>
      <c r="BC228" s="95"/>
      <c r="BD228" s="95"/>
      <c r="BE228" s="95"/>
      <c r="BF228" s="95"/>
      <c r="BG228" s="95"/>
      <c r="BH228" s="95"/>
      <c r="BI228" s="95"/>
      <c r="BJ228" s="95"/>
      <c r="BK228" s="95"/>
      <c r="BL228" s="95"/>
      <c r="BM228" s="95"/>
      <c r="BN228" s="95"/>
      <c r="BO228" s="95"/>
      <c r="BP228" s="95"/>
      <c r="BQ228" s="95"/>
    </row>
    <row r="229" spans="2:69" ht="10.5" customHeight="1">
      <c r="B229" s="68"/>
      <c r="C229" s="68"/>
      <c r="D229" s="68"/>
      <c r="E229" s="68"/>
      <c r="F229" s="68"/>
      <c r="G229" s="68"/>
      <c r="H229" s="68"/>
      <c r="J229" s="95"/>
      <c r="K229" s="95"/>
      <c r="L229" s="95"/>
      <c r="M229" s="95"/>
      <c r="N229" s="95"/>
      <c r="O229" s="95"/>
      <c r="P229" s="95"/>
      <c r="Q229" s="95"/>
      <c r="R229" s="95"/>
      <c r="S229" s="95"/>
      <c r="T229" s="95"/>
      <c r="U229" s="95"/>
      <c r="V229" s="95"/>
      <c r="W229" s="95"/>
      <c r="X229" s="95"/>
      <c r="Y229" s="95"/>
      <c r="Z229" s="95"/>
      <c r="AA229" s="95"/>
      <c r="AB229" s="95"/>
      <c r="AC229" s="95"/>
      <c r="AD229" s="95"/>
      <c r="AE229" s="95"/>
      <c r="AF229" s="95"/>
      <c r="AG229" s="95"/>
      <c r="AH229" s="95"/>
      <c r="AI229" s="95"/>
      <c r="AJ229" s="95"/>
      <c r="AK229" s="95"/>
      <c r="AL229" s="95"/>
      <c r="AM229" s="95"/>
      <c r="AN229" s="95"/>
      <c r="AO229" s="95"/>
      <c r="AP229" s="95"/>
      <c r="AQ229" s="95"/>
      <c r="AR229" s="95"/>
      <c r="AS229" s="95"/>
      <c r="AT229" s="95"/>
      <c r="AU229" s="95"/>
      <c r="AV229" s="95"/>
      <c r="AW229" s="95"/>
      <c r="AX229" s="95"/>
      <c r="AY229" s="95"/>
      <c r="AZ229" s="95"/>
      <c r="BA229" s="95"/>
      <c r="BB229" s="95"/>
      <c r="BC229" s="95"/>
      <c r="BD229" s="95"/>
      <c r="BE229" s="95"/>
      <c r="BF229" s="95"/>
      <c r="BG229" s="95"/>
      <c r="BH229" s="95"/>
      <c r="BI229" s="95"/>
      <c r="BJ229" s="95"/>
      <c r="BK229" s="95"/>
      <c r="BL229" s="95"/>
      <c r="BM229" s="95"/>
      <c r="BN229" s="95"/>
      <c r="BO229" s="95"/>
      <c r="BP229" s="95"/>
      <c r="BQ229" s="95"/>
    </row>
    <row r="230" spans="2:69">
      <c r="B230" s="68"/>
      <c r="C230" s="68"/>
      <c r="D230" s="252" t="s">
        <v>80</v>
      </c>
      <c r="E230" s="68"/>
      <c r="F230" s="68"/>
      <c r="G230" s="68"/>
      <c r="H230" s="68"/>
      <c r="J230" s="95"/>
      <c r="K230" s="95"/>
      <c r="L230" s="95"/>
      <c r="M230" s="95"/>
      <c r="N230" s="95"/>
      <c r="O230" s="95"/>
      <c r="P230" s="95"/>
      <c r="Q230" s="95"/>
      <c r="R230" s="95"/>
      <c r="S230" s="95"/>
      <c r="T230" s="95"/>
      <c r="U230" s="95"/>
      <c r="V230" s="95"/>
      <c r="W230" s="95"/>
      <c r="X230" s="95"/>
      <c r="Y230" s="95"/>
      <c r="Z230" s="95"/>
      <c r="AA230" s="95"/>
      <c r="AB230" s="95"/>
      <c r="AC230" s="95"/>
      <c r="AD230" s="95"/>
      <c r="AE230" s="95"/>
      <c r="AF230" s="95"/>
      <c r="AG230" s="95"/>
      <c r="AH230" s="95"/>
      <c r="AI230" s="95"/>
      <c r="AJ230" s="95"/>
      <c r="AK230" s="95"/>
      <c r="AL230" s="95"/>
      <c r="AM230" s="95"/>
      <c r="AN230" s="95"/>
      <c r="AO230" s="95"/>
      <c r="AP230" s="95"/>
      <c r="AQ230" s="95"/>
      <c r="AR230" s="95"/>
      <c r="AS230" s="95"/>
      <c r="AT230" s="95"/>
      <c r="AU230" s="95"/>
      <c r="AV230" s="95"/>
      <c r="AW230" s="95"/>
      <c r="AX230" s="95"/>
      <c r="AY230" s="95"/>
      <c r="AZ230" s="95"/>
      <c r="BA230" s="95"/>
      <c r="BB230" s="95"/>
      <c r="BC230" s="95"/>
      <c r="BD230" s="95"/>
      <c r="BE230" s="95"/>
      <c r="BF230" s="95"/>
      <c r="BG230" s="95"/>
      <c r="BH230" s="95"/>
      <c r="BI230" s="95"/>
      <c r="BJ230" s="95"/>
      <c r="BK230" s="95"/>
      <c r="BL230" s="95"/>
      <c r="BM230" s="95"/>
      <c r="BN230" s="95"/>
      <c r="BO230" s="95"/>
      <c r="BP230" s="95"/>
      <c r="BQ230" s="95"/>
    </row>
    <row r="231" spans="2:69">
      <c r="B231" s="68"/>
      <c r="C231" s="68"/>
      <c r="D231" s="73"/>
      <c r="E231" s="68"/>
      <c r="F231" s="68"/>
      <c r="G231" s="68"/>
      <c r="H231" s="68"/>
      <c r="J231" s="95"/>
      <c r="K231" s="95"/>
      <c r="L231" s="95"/>
      <c r="M231" s="95"/>
      <c r="N231" s="95"/>
      <c r="O231" s="95"/>
      <c r="P231" s="95"/>
      <c r="Q231" s="95"/>
      <c r="R231" s="95"/>
      <c r="S231" s="95"/>
      <c r="T231" s="95"/>
      <c r="U231" s="95"/>
      <c r="V231" s="95"/>
      <c r="W231" s="95"/>
      <c r="X231" s="95"/>
      <c r="Y231" s="95"/>
      <c r="Z231" s="95"/>
      <c r="AA231" s="95"/>
      <c r="AB231" s="95"/>
      <c r="AC231" s="95"/>
      <c r="AD231" s="95"/>
      <c r="AE231" s="95"/>
      <c r="AF231" s="95"/>
      <c r="AG231" s="95"/>
      <c r="AH231" s="95"/>
      <c r="AI231" s="95"/>
      <c r="AJ231" s="95"/>
      <c r="AK231" s="95"/>
      <c r="AL231" s="95"/>
      <c r="AM231" s="95"/>
      <c r="AN231" s="95"/>
      <c r="AO231" s="95"/>
      <c r="AP231" s="95"/>
      <c r="AQ231" s="95"/>
      <c r="AR231" s="95"/>
      <c r="AS231" s="95"/>
      <c r="AT231" s="95"/>
      <c r="AU231" s="95"/>
      <c r="AV231" s="95"/>
      <c r="AW231" s="95"/>
      <c r="AX231" s="95"/>
      <c r="AY231" s="95"/>
      <c r="AZ231" s="95"/>
      <c r="BA231" s="95"/>
      <c r="BB231" s="95"/>
      <c r="BC231" s="95"/>
      <c r="BD231" s="95"/>
      <c r="BE231" s="95"/>
      <c r="BF231" s="95"/>
      <c r="BG231" s="95"/>
      <c r="BH231" s="95"/>
      <c r="BI231" s="95"/>
      <c r="BJ231" s="95"/>
      <c r="BK231" s="95"/>
      <c r="BL231" s="95"/>
      <c r="BM231" s="95"/>
      <c r="BN231" s="95"/>
      <c r="BO231" s="95"/>
      <c r="BP231" s="95"/>
      <c r="BQ231" s="95"/>
    </row>
    <row r="232" spans="2:69">
      <c r="B232" s="68"/>
      <c r="C232" s="68"/>
      <c r="D232" s="68"/>
      <c r="E232" s="68" t="s">
        <v>80</v>
      </c>
      <c r="F232" s="68"/>
      <c r="G232" s="68"/>
      <c r="H232" s="68"/>
      <c r="J232" s="281">
        <v>0</v>
      </c>
      <c r="K232" s="281">
        <v>0</v>
      </c>
      <c r="L232" s="281">
        <v>0</v>
      </c>
      <c r="M232" s="281">
        <v>0</v>
      </c>
      <c r="N232" s="281">
        <v>0</v>
      </c>
      <c r="O232" s="281">
        <v>0</v>
      </c>
      <c r="P232" s="281">
        <v>0</v>
      </c>
      <c r="Q232" s="281">
        <v>0</v>
      </c>
      <c r="R232" s="281">
        <v>0</v>
      </c>
      <c r="S232" s="281">
        <v>0</v>
      </c>
      <c r="T232" s="281">
        <v>0</v>
      </c>
      <c r="U232" s="281">
        <v>0</v>
      </c>
      <c r="V232" s="281">
        <v>0</v>
      </c>
      <c r="W232" s="281">
        <v>0</v>
      </c>
      <c r="X232" s="281">
        <v>0</v>
      </c>
      <c r="Y232" s="281">
        <v>0</v>
      </c>
      <c r="Z232" s="281">
        <v>0</v>
      </c>
      <c r="AA232" s="281">
        <v>0</v>
      </c>
      <c r="AB232" s="281">
        <v>0</v>
      </c>
      <c r="AC232" s="281">
        <v>0</v>
      </c>
      <c r="AD232" s="281">
        <v>0</v>
      </c>
      <c r="AE232" s="281">
        <v>0</v>
      </c>
      <c r="AF232" s="281">
        <v>0</v>
      </c>
      <c r="AG232" s="281">
        <v>0</v>
      </c>
      <c r="AH232" s="281">
        <v>0</v>
      </c>
      <c r="AI232" s="281">
        <v>0</v>
      </c>
      <c r="AJ232" s="281">
        <v>0</v>
      </c>
      <c r="AK232" s="281">
        <v>0</v>
      </c>
      <c r="AL232" s="281">
        <v>0</v>
      </c>
      <c r="AM232" s="281">
        <v>0</v>
      </c>
      <c r="AN232" s="281">
        <v>0</v>
      </c>
      <c r="AO232" s="281">
        <v>0</v>
      </c>
      <c r="AP232" s="281">
        <v>0</v>
      </c>
      <c r="AQ232" s="281">
        <v>0</v>
      </c>
      <c r="AR232" s="281">
        <v>0</v>
      </c>
      <c r="AS232" s="281">
        <v>0</v>
      </c>
      <c r="AT232" s="281">
        <v>0</v>
      </c>
      <c r="AU232" s="281">
        <v>0</v>
      </c>
      <c r="AV232" s="281">
        <v>0</v>
      </c>
      <c r="AW232" s="281">
        <v>0</v>
      </c>
      <c r="AX232" s="281">
        <v>0</v>
      </c>
      <c r="AY232" s="281">
        <v>0</v>
      </c>
      <c r="AZ232" s="281">
        <v>0</v>
      </c>
      <c r="BA232" s="281">
        <v>0</v>
      </c>
      <c r="BB232" s="281">
        <v>0</v>
      </c>
      <c r="BC232" s="281">
        <v>0</v>
      </c>
      <c r="BD232" s="281">
        <v>0</v>
      </c>
      <c r="BE232" s="281">
        <v>0</v>
      </c>
      <c r="BF232" s="281">
        <v>0</v>
      </c>
      <c r="BG232" s="281">
        <v>0</v>
      </c>
      <c r="BH232" s="281">
        <v>0</v>
      </c>
      <c r="BI232" s="281">
        <v>0</v>
      </c>
      <c r="BJ232" s="281">
        <v>0</v>
      </c>
      <c r="BK232" s="281">
        <v>0</v>
      </c>
      <c r="BL232" s="281">
        <v>0</v>
      </c>
      <c r="BM232" s="281">
        <v>0</v>
      </c>
      <c r="BN232" s="281">
        <v>0</v>
      </c>
      <c r="BO232" s="281">
        <v>0</v>
      </c>
      <c r="BP232" s="281">
        <v>0</v>
      </c>
      <c r="BQ232" s="281">
        <v>0</v>
      </c>
    </row>
    <row r="233" spans="2:69" ht="10.5" hidden="1" customHeight="1" outlineLevel="1">
      <c r="B233" s="68"/>
      <c r="C233" s="68"/>
      <c r="D233" s="68">
        <v>1</v>
      </c>
      <c r="E233" s="68"/>
      <c r="F233" s="68"/>
      <c r="G233" s="68"/>
      <c r="H233" s="68"/>
      <c r="J233" s="281">
        <v>0</v>
      </c>
      <c r="K233" s="281">
        <v>0</v>
      </c>
      <c r="L233" s="281">
        <v>0</v>
      </c>
      <c r="M233" s="281">
        <v>0</v>
      </c>
      <c r="N233" s="281">
        <v>0</v>
      </c>
      <c r="O233" s="281">
        <v>0</v>
      </c>
      <c r="P233" s="281">
        <v>0</v>
      </c>
      <c r="Q233" s="281">
        <v>0</v>
      </c>
      <c r="R233" s="281">
        <v>0</v>
      </c>
      <c r="S233" s="281">
        <v>0</v>
      </c>
      <c r="T233" s="281">
        <v>0</v>
      </c>
      <c r="U233" s="281">
        <v>0</v>
      </c>
      <c r="V233" s="281">
        <v>0</v>
      </c>
      <c r="W233" s="281">
        <v>0</v>
      </c>
      <c r="X233" s="281">
        <v>0</v>
      </c>
      <c r="Y233" s="281">
        <v>0</v>
      </c>
      <c r="Z233" s="281">
        <v>0</v>
      </c>
      <c r="AA233" s="281">
        <v>0</v>
      </c>
      <c r="AB233" s="281">
        <v>0</v>
      </c>
      <c r="AC233" s="281">
        <v>0</v>
      </c>
      <c r="AD233" s="281">
        <v>0</v>
      </c>
      <c r="AE233" s="281">
        <v>0</v>
      </c>
      <c r="AF233" s="281">
        <v>0</v>
      </c>
      <c r="AG233" s="281">
        <v>0</v>
      </c>
      <c r="AH233" s="281">
        <v>0</v>
      </c>
      <c r="AI233" s="281">
        <v>0</v>
      </c>
      <c r="AJ233" s="281">
        <v>0</v>
      </c>
      <c r="AK233" s="281">
        <v>0</v>
      </c>
      <c r="AL233" s="281">
        <v>0</v>
      </c>
      <c r="AM233" s="281">
        <v>0</v>
      </c>
      <c r="AN233" s="281">
        <v>0</v>
      </c>
      <c r="AO233" s="281">
        <v>0</v>
      </c>
      <c r="AP233" s="281">
        <v>0</v>
      </c>
      <c r="AQ233" s="281">
        <v>0</v>
      </c>
      <c r="AR233" s="281">
        <v>0</v>
      </c>
      <c r="AS233" s="281">
        <v>0</v>
      </c>
      <c r="AT233" s="281">
        <v>0</v>
      </c>
      <c r="AU233" s="281">
        <v>0</v>
      </c>
      <c r="AV233" s="281">
        <v>0</v>
      </c>
      <c r="AW233" s="281">
        <v>0</v>
      </c>
      <c r="AX233" s="281">
        <v>0</v>
      </c>
      <c r="AY233" s="281">
        <v>0</v>
      </c>
      <c r="AZ233" s="281">
        <v>0</v>
      </c>
      <c r="BA233" s="281">
        <v>0</v>
      </c>
      <c r="BB233" s="281">
        <v>0</v>
      </c>
      <c r="BC233" s="281">
        <v>0</v>
      </c>
      <c r="BD233" s="281">
        <v>0</v>
      </c>
      <c r="BE233" s="281">
        <v>0</v>
      </c>
      <c r="BF233" s="281">
        <v>0</v>
      </c>
      <c r="BG233" s="281">
        <v>0</v>
      </c>
      <c r="BH233" s="281">
        <v>0</v>
      </c>
      <c r="BI233" s="281">
        <v>0</v>
      </c>
      <c r="BJ233" s="281">
        <v>0</v>
      </c>
      <c r="BK233" s="281">
        <v>0</v>
      </c>
      <c r="BL233" s="281">
        <v>0</v>
      </c>
      <c r="BM233" s="281">
        <v>0</v>
      </c>
      <c r="BN233" s="281">
        <v>0</v>
      </c>
      <c r="BO233" s="281">
        <v>0</v>
      </c>
      <c r="BP233" s="281">
        <v>0</v>
      </c>
      <c r="BQ233" s="281">
        <v>0</v>
      </c>
    </row>
    <row r="234" spans="2:69" ht="10.5" hidden="1" customHeight="1" outlineLevel="1">
      <c r="B234" s="68"/>
      <c r="C234" s="68"/>
      <c r="D234" s="68">
        <v>0</v>
      </c>
      <c r="E234" s="68"/>
      <c r="F234" s="68"/>
      <c r="G234" s="68"/>
      <c r="H234" s="68"/>
      <c r="J234" s="281">
        <v>0</v>
      </c>
      <c r="K234" s="281">
        <v>0</v>
      </c>
      <c r="L234" s="281">
        <v>0</v>
      </c>
      <c r="M234" s="281">
        <v>0</v>
      </c>
      <c r="N234" s="281">
        <v>0</v>
      </c>
      <c r="O234" s="281">
        <v>0</v>
      </c>
      <c r="P234" s="281">
        <v>0</v>
      </c>
      <c r="Q234" s="281">
        <v>0</v>
      </c>
      <c r="R234" s="281">
        <v>0</v>
      </c>
      <c r="S234" s="281">
        <v>0</v>
      </c>
      <c r="T234" s="281">
        <v>0</v>
      </c>
      <c r="U234" s="281">
        <v>0</v>
      </c>
      <c r="V234" s="281">
        <v>0</v>
      </c>
      <c r="W234" s="281">
        <v>0</v>
      </c>
      <c r="X234" s="281">
        <v>0</v>
      </c>
      <c r="Y234" s="281">
        <v>0</v>
      </c>
      <c r="Z234" s="281">
        <v>0</v>
      </c>
      <c r="AA234" s="281">
        <v>0</v>
      </c>
      <c r="AB234" s="281">
        <v>0</v>
      </c>
      <c r="AC234" s="281">
        <v>0</v>
      </c>
      <c r="AD234" s="281">
        <v>0</v>
      </c>
      <c r="AE234" s="281">
        <v>0</v>
      </c>
      <c r="AF234" s="281">
        <v>0</v>
      </c>
      <c r="AG234" s="281">
        <v>0</v>
      </c>
      <c r="AH234" s="281">
        <v>0</v>
      </c>
      <c r="AI234" s="281">
        <v>0</v>
      </c>
      <c r="AJ234" s="281">
        <v>0</v>
      </c>
      <c r="AK234" s="281">
        <v>0</v>
      </c>
      <c r="AL234" s="281">
        <v>0</v>
      </c>
      <c r="AM234" s="281">
        <v>0</v>
      </c>
      <c r="AN234" s="281">
        <v>0</v>
      </c>
      <c r="AO234" s="281">
        <v>0</v>
      </c>
      <c r="AP234" s="281">
        <v>0</v>
      </c>
      <c r="AQ234" s="281">
        <v>0</v>
      </c>
      <c r="AR234" s="281">
        <v>0</v>
      </c>
      <c r="AS234" s="281">
        <v>0</v>
      </c>
      <c r="AT234" s="281">
        <v>0</v>
      </c>
      <c r="AU234" s="281">
        <v>0</v>
      </c>
      <c r="AV234" s="281">
        <v>0</v>
      </c>
      <c r="AW234" s="281">
        <v>0</v>
      </c>
      <c r="AX234" s="281">
        <v>0</v>
      </c>
      <c r="AY234" s="281">
        <v>0</v>
      </c>
      <c r="AZ234" s="281">
        <v>0</v>
      </c>
      <c r="BA234" s="281">
        <v>0</v>
      </c>
      <c r="BB234" s="281">
        <v>0</v>
      </c>
      <c r="BC234" s="281">
        <v>0</v>
      </c>
      <c r="BD234" s="281">
        <v>0</v>
      </c>
      <c r="BE234" s="281">
        <v>0</v>
      </c>
      <c r="BF234" s="281">
        <v>0</v>
      </c>
      <c r="BG234" s="281">
        <v>0</v>
      </c>
      <c r="BH234" s="281">
        <v>0</v>
      </c>
      <c r="BI234" s="281">
        <v>0</v>
      </c>
      <c r="BJ234" s="281">
        <v>0</v>
      </c>
      <c r="BK234" s="281">
        <v>0</v>
      </c>
      <c r="BL234" s="281">
        <v>0</v>
      </c>
      <c r="BM234" s="281">
        <v>0</v>
      </c>
      <c r="BN234" s="281">
        <v>0</v>
      </c>
      <c r="BO234" s="281">
        <v>0</v>
      </c>
      <c r="BP234" s="281">
        <v>0</v>
      </c>
      <c r="BQ234" s="281">
        <v>0</v>
      </c>
    </row>
    <row r="235" spans="2:69" ht="10.5" hidden="1" customHeight="1" outlineLevel="1">
      <c r="B235" s="68"/>
      <c r="C235" s="68"/>
      <c r="D235" s="68">
        <v>0</v>
      </c>
      <c r="E235" s="68"/>
      <c r="F235" s="68"/>
      <c r="G235" s="68"/>
      <c r="H235" s="68"/>
      <c r="J235" s="281">
        <v>0</v>
      </c>
      <c r="K235" s="281">
        <v>0</v>
      </c>
      <c r="L235" s="281">
        <v>0</v>
      </c>
      <c r="M235" s="281">
        <v>0</v>
      </c>
      <c r="N235" s="281">
        <v>0</v>
      </c>
      <c r="O235" s="281">
        <v>0</v>
      </c>
      <c r="P235" s="281">
        <v>0</v>
      </c>
      <c r="Q235" s="281">
        <v>0</v>
      </c>
      <c r="R235" s="281">
        <v>0</v>
      </c>
      <c r="S235" s="281">
        <v>0</v>
      </c>
      <c r="T235" s="281">
        <v>0</v>
      </c>
      <c r="U235" s="281">
        <v>0</v>
      </c>
      <c r="V235" s="281">
        <v>0</v>
      </c>
      <c r="W235" s="281">
        <v>0</v>
      </c>
      <c r="X235" s="281">
        <v>0</v>
      </c>
      <c r="Y235" s="281">
        <v>0</v>
      </c>
      <c r="Z235" s="281">
        <v>0</v>
      </c>
      <c r="AA235" s="281">
        <v>0</v>
      </c>
      <c r="AB235" s="281">
        <v>0</v>
      </c>
      <c r="AC235" s="281">
        <v>0</v>
      </c>
      <c r="AD235" s="281">
        <v>0</v>
      </c>
      <c r="AE235" s="281">
        <v>0</v>
      </c>
      <c r="AF235" s="281">
        <v>0</v>
      </c>
      <c r="AG235" s="281">
        <v>0</v>
      </c>
      <c r="AH235" s="281">
        <v>0</v>
      </c>
      <c r="AI235" s="281">
        <v>0</v>
      </c>
      <c r="AJ235" s="281">
        <v>0</v>
      </c>
      <c r="AK235" s="281">
        <v>0</v>
      </c>
      <c r="AL235" s="281">
        <v>0</v>
      </c>
      <c r="AM235" s="281">
        <v>0</v>
      </c>
      <c r="AN235" s="281">
        <v>0</v>
      </c>
      <c r="AO235" s="281">
        <v>0</v>
      </c>
      <c r="AP235" s="281">
        <v>0</v>
      </c>
      <c r="AQ235" s="281">
        <v>0</v>
      </c>
      <c r="AR235" s="281">
        <v>0</v>
      </c>
      <c r="AS235" s="281">
        <v>0</v>
      </c>
      <c r="AT235" s="281">
        <v>0</v>
      </c>
      <c r="AU235" s="281">
        <v>0</v>
      </c>
      <c r="AV235" s="281">
        <v>0</v>
      </c>
      <c r="AW235" s="281">
        <v>0</v>
      </c>
      <c r="AX235" s="281">
        <v>0</v>
      </c>
      <c r="AY235" s="281">
        <v>0</v>
      </c>
      <c r="AZ235" s="281">
        <v>0</v>
      </c>
      <c r="BA235" s="281">
        <v>0</v>
      </c>
      <c r="BB235" s="281">
        <v>0</v>
      </c>
      <c r="BC235" s="281">
        <v>0</v>
      </c>
      <c r="BD235" s="281">
        <v>0</v>
      </c>
      <c r="BE235" s="281">
        <v>0</v>
      </c>
      <c r="BF235" s="281">
        <v>0</v>
      </c>
      <c r="BG235" s="281">
        <v>0</v>
      </c>
      <c r="BH235" s="281">
        <v>0</v>
      </c>
      <c r="BI235" s="281">
        <v>0</v>
      </c>
      <c r="BJ235" s="281">
        <v>0</v>
      </c>
      <c r="BK235" s="281">
        <v>0</v>
      </c>
      <c r="BL235" s="281">
        <v>0</v>
      </c>
      <c r="BM235" s="281">
        <v>0</v>
      </c>
      <c r="BN235" s="281">
        <v>0</v>
      </c>
      <c r="BO235" s="281">
        <v>0</v>
      </c>
      <c r="BP235" s="281">
        <v>0</v>
      </c>
      <c r="BQ235" s="281">
        <v>0</v>
      </c>
    </row>
    <row r="236" spans="2:69" ht="10.5" hidden="1" customHeight="1" outlineLevel="1">
      <c r="B236" s="68"/>
      <c r="C236" s="68"/>
      <c r="D236" s="68">
        <v>0</v>
      </c>
      <c r="E236" s="68"/>
      <c r="F236" s="68"/>
      <c r="G236" s="68"/>
      <c r="H236" s="68"/>
      <c r="J236" s="281">
        <v>0</v>
      </c>
      <c r="K236" s="281">
        <v>0</v>
      </c>
      <c r="L236" s="281">
        <v>0</v>
      </c>
      <c r="M236" s="281">
        <v>0</v>
      </c>
      <c r="N236" s="281">
        <v>0</v>
      </c>
      <c r="O236" s="281">
        <v>0</v>
      </c>
      <c r="P236" s="281">
        <v>0</v>
      </c>
      <c r="Q236" s="281">
        <v>0</v>
      </c>
      <c r="R236" s="281">
        <v>0</v>
      </c>
      <c r="S236" s="281">
        <v>0</v>
      </c>
      <c r="T236" s="281">
        <v>0</v>
      </c>
      <c r="U236" s="281">
        <v>0</v>
      </c>
      <c r="V236" s="281">
        <v>0</v>
      </c>
      <c r="W236" s="281">
        <v>0</v>
      </c>
      <c r="X236" s="281">
        <v>0</v>
      </c>
      <c r="Y236" s="281">
        <v>0</v>
      </c>
      <c r="Z236" s="281">
        <v>0</v>
      </c>
      <c r="AA236" s="281">
        <v>0</v>
      </c>
      <c r="AB236" s="281">
        <v>0</v>
      </c>
      <c r="AC236" s="281">
        <v>0</v>
      </c>
      <c r="AD236" s="281">
        <v>0</v>
      </c>
      <c r="AE236" s="281">
        <v>0</v>
      </c>
      <c r="AF236" s="281">
        <v>0</v>
      </c>
      <c r="AG236" s="281">
        <v>0</v>
      </c>
      <c r="AH236" s="281">
        <v>0</v>
      </c>
      <c r="AI236" s="281">
        <v>0</v>
      </c>
      <c r="AJ236" s="281">
        <v>0</v>
      </c>
      <c r="AK236" s="281">
        <v>0</v>
      </c>
      <c r="AL236" s="281">
        <v>0</v>
      </c>
      <c r="AM236" s="281">
        <v>0</v>
      </c>
      <c r="AN236" s="281">
        <v>0</v>
      </c>
      <c r="AO236" s="281">
        <v>0</v>
      </c>
      <c r="AP236" s="281">
        <v>0</v>
      </c>
      <c r="AQ236" s="281">
        <v>0</v>
      </c>
      <c r="AR236" s="281">
        <v>0</v>
      </c>
      <c r="AS236" s="281">
        <v>0</v>
      </c>
      <c r="AT236" s="281">
        <v>0</v>
      </c>
      <c r="AU236" s="281">
        <v>0</v>
      </c>
      <c r="AV236" s="281">
        <v>0</v>
      </c>
      <c r="AW236" s="281">
        <v>0</v>
      </c>
      <c r="AX236" s="281">
        <v>0</v>
      </c>
      <c r="AY236" s="281">
        <v>0</v>
      </c>
      <c r="AZ236" s="281">
        <v>0</v>
      </c>
      <c r="BA236" s="281">
        <v>0</v>
      </c>
      <c r="BB236" s="281">
        <v>0</v>
      </c>
      <c r="BC236" s="281">
        <v>0</v>
      </c>
      <c r="BD236" s="281">
        <v>0</v>
      </c>
      <c r="BE236" s="281">
        <v>0</v>
      </c>
      <c r="BF236" s="281">
        <v>0</v>
      </c>
      <c r="BG236" s="281">
        <v>0</v>
      </c>
      <c r="BH236" s="281">
        <v>0</v>
      </c>
      <c r="BI236" s="281">
        <v>0</v>
      </c>
      <c r="BJ236" s="281">
        <v>0</v>
      </c>
      <c r="BK236" s="281">
        <v>0</v>
      </c>
      <c r="BL236" s="281">
        <v>0</v>
      </c>
      <c r="BM236" s="281">
        <v>0</v>
      </c>
      <c r="BN236" s="281">
        <v>0</v>
      </c>
      <c r="BO236" s="281">
        <v>0</v>
      </c>
      <c r="BP236" s="281">
        <v>0</v>
      </c>
      <c r="BQ236" s="281">
        <v>0</v>
      </c>
    </row>
    <row r="237" spans="2:69" ht="10.5" hidden="1" customHeight="1" outlineLevel="1">
      <c r="B237" s="68"/>
      <c r="C237" s="68"/>
      <c r="D237" s="68">
        <v>0</v>
      </c>
      <c r="E237" s="68"/>
      <c r="F237" s="68"/>
      <c r="G237" s="68"/>
      <c r="H237" s="68"/>
      <c r="J237" s="281">
        <v>0</v>
      </c>
      <c r="K237" s="281">
        <v>0</v>
      </c>
      <c r="L237" s="281">
        <v>0</v>
      </c>
      <c r="M237" s="281">
        <v>0</v>
      </c>
      <c r="N237" s="281">
        <v>0</v>
      </c>
      <c r="O237" s="281">
        <v>0</v>
      </c>
      <c r="P237" s="281">
        <v>0</v>
      </c>
      <c r="Q237" s="281">
        <v>0</v>
      </c>
      <c r="R237" s="281">
        <v>0</v>
      </c>
      <c r="S237" s="281">
        <v>0</v>
      </c>
      <c r="T237" s="281">
        <v>0</v>
      </c>
      <c r="U237" s="281">
        <v>0</v>
      </c>
      <c r="V237" s="281">
        <v>0</v>
      </c>
      <c r="W237" s="281">
        <v>0</v>
      </c>
      <c r="X237" s="281">
        <v>0</v>
      </c>
      <c r="Y237" s="281">
        <v>0</v>
      </c>
      <c r="Z237" s="281">
        <v>0</v>
      </c>
      <c r="AA237" s="281">
        <v>0</v>
      </c>
      <c r="AB237" s="281">
        <v>0</v>
      </c>
      <c r="AC237" s="281">
        <v>0</v>
      </c>
      <c r="AD237" s="281">
        <v>0</v>
      </c>
      <c r="AE237" s="281">
        <v>0</v>
      </c>
      <c r="AF237" s="281">
        <v>0</v>
      </c>
      <c r="AG237" s="281">
        <v>0</v>
      </c>
      <c r="AH237" s="281">
        <v>0</v>
      </c>
      <c r="AI237" s="281">
        <v>0</v>
      </c>
      <c r="AJ237" s="281">
        <v>0</v>
      </c>
      <c r="AK237" s="281">
        <v>0</v>
      </c>
      <c r="AL237" s="281">
        <v>0</v>
      </c>
      <c r="AM237" s="281">
        <v>0</v>
      </c>
      <c r="AN237" s="281">
        <v>0</v>
      </c>
      <c r="AO237" s="281">
        <v>0</v>
      </c>
      <c r="AP237" s="281">
        <v>0</v>
      </c>
      <c r="AQ237" s="281">
        <v>0</v>
      </c>
      <c r="AR237" s="281">
        <v>0</v>
      </c>
      <c r="AS237" s="281">
        <v>0</v>
      </c>
      <c r="AT237" s="281">
        <v>0</v>
      </c>
      <c r="AU237" s="281">
        <v>0</v>
      </c>
      <c r="AV237" s="281">
        <v>0</v>
      </c>
      <c r="AW237" s="281">
        <v>0</v>
      </c>
      <c r="AX237" s="281">
        <v>0</v>
      </c>
      <c r="AY237" s="281">
        <v>0</v>
      </c>
      <c r="AZ237" s="281">
        <v>0</v>
      </c>
      <c r="BA237" s="281">
        <v>0</v>
      </c>
      <c r="BB237" s="281">
        <v>0</v>
      </c>
      <c r="BC237" s="281">
        <v>0</v>
      </c>
      <c r="BD237" s="281">
        <v>0</v>
      </c>
      <c r="BE237" s="281">
        <v>0</v>
      </c>
      <c r="BF237" s="281">
        <v>0</v>
      </c>
      <c r="BG237" s="281">
        <v>0</v>
      </c>
      <c r="BH237" s="281">
        <v>0</v>
      </c>
      <c r="BI237" s="281">
        <v>0</v>
      </c>
      <c r="BJ237" s="281">
        <v>0</v>
      </c>
      <c r="BK237" s="281">
        <v>0</v>
      </c>
      <c r="BL237" s="281">
        <v>0</v>
      </c>
      <c r="BM237" s="281">
        <v>0</v>
      </c>
      <c r="BN237" s="281">
        <v>0</v>
      </c>
      <c r="BO237" s="281">
        <v>0</v>
      </c>
      <c r="BP237" s="281">
        <v>0</v>
      </c>
      <c r="BQ237" s="281">
        <v>0</v>
      </c>
    </row>
    <row r="238" spans="2:69" ht="10.5" hidden="1" customHeight="1" outlineLevel="1">
      <c r="B238" s="68"/>
      <c r="C238" s="68"/>
      <c r="D238" s="68">
        <v>0</v>
      </c>
      <c r="E238" s="68"/>
      <c r="F238" s="68"/>
      <c r="G238" s="68"/>
      <c r="H238" s="68"/>
      <c r="J238" s="281">
        <v>0</v>
      </c>
      <c r="K238" s="281">
        <v>0</v>
      </c>
      <c r="L238" s="281">
        <v>0</v>
      </c>
      <c r="M238" s="281">
        <v>0</v>
      </c>
      <c r="N238" s="281">
        <v>0</v>
      </c>
      <c r="O238" s="281">
        <v>0</v>
      </c>
      <c r="P238" s="281">
        <v>0</v>
      </c>
      <c r="Q238" s="281">
        <v>0</v>
      </c>
      <c r="R238" s="281">
        <v>0</v>
      </c>
      <c r="S238" s="281">
        <v>0</v>
      </c>
      <c r="T238" s="281">
        <v>0</v>
      </c>
      <c r="U238" s="281">
        <v>0</v>
      </c>
      <c r="V238" s="281">
        <v>0</v>
      </c>
      <c r="W238" s="281">
        <v>0</v>
      </c>
      <c r="X238" s="281">
        <v>0</v>
      </c>
      <c r="Y238" s="281">
        <v>0</v>
      </c>
      <c r="Z238" s="281">
        <v>0</v>
      </c>
      <c r="AA238" s="281">
        <v>0</v>
      </c>
      <c r="AB238" s="281">
        <v>0</v>
      </c>
      <c r="AC238" s="281">
        <v>0</v>
      </c>
      <c r="AD238" s="281">
        <v>0</v>
      </c>
      <c r="AE238" s="281">
        <v>0</v>
      </c>
      <c r="AF238" s="281">
        <v>0</v>
      </c>
      <c r="AG238" s="281">
        <v>0</v>
      </c>
      <c r="AH238" s="281">
        <v>0</v>
      </c>
      <c r="AI238" s="281">
        <v>0</v>
      </c>
      <c r="AJ238" s="281">
        <v>0</v>
      </c>
      <c r="AK238" s="281">
        <v>0</v>
      </c>
      <c r="AL238" s="281">
        <v>0</v>
      </c>
      <c r="AM238" s="281">
        <v>0</v>
      </c>
      <c r="AN238" s="281">
        <v>0</v>
      </c>
      <c r="AO238" s="281">
        <v>0</v>
      </c>
      <c r="AP238" s="281">
        <v>0</v>
      </c>
      <c r="AQ238" s="281">
        <v>0</v>
      </c>
      <c r="AR238" s="281">
        <v>0</v>
      </c>
      <c r="AS238" s="281">
        <v>0</v>
      </c>
      <c r="AT238" s="281">
        <v>0</v>
      </c>
      <c r="AU238" s="281">
        <v>0</v>
      </c>
      <c r="AV238" s="281">
        <v>0</v>
      </c>
      <c r="AW238" s="281">
        <v>0</v>
      </c>
      <c r="AX238" s="281">
        <v>0</v>
      </c>
      <c r="AY238" s="281">
        <v>0</v>
      </c>
      <c r="AZ238" s="281">
        <v>0</v>
      </c>
      <c r="BA238" s="281">
        <v>0</v>
      </c>
      <c r="BB238" s="281">
        <v>0</v>
      </c>
      <c r="BC238" s="281">
        <v>0</v>
      </c>
      <c r="BD238" s="281">
        <v>0</v>
      </c>
      <c r="BE238" s="281">
        <v>0</v>
      </c>
      <c r="BF238" s="281">
        <v>0</v>
      </c>
      <c r="BG238" s="281">
        <v>0</v>
      </c>
      <c r="BH238" s="281">
        <v>0</v>
      </c>
      <c r="BI238" s="281">
        <v>0</v>
      </c>
      <c r="BJ238" s="281">
        <v>0</v>
      </c>
      <c r="BK238" s="281">
        <v>0</v>
      </c>
      <c r="BL238" s="281">
        <v>0</v>
      </c>
      <c r="BM238" s="281">
        <v>0</v>
      </c>
      <c r="BN238" s="281">
        <v>0</v>
      </c>
      <c r="BO238" s="281">
        <v>0</v>
      </c>
      <c r="BP238" s="281">
        <v>0</v>
      </c>
      <c r="BQ238" s="281">
        <v>0</v>
      </c>
    </row>
    <row r="239" spans="2:69" ht="10.5" hidden="1" customHeight="1" outlineLevel="1">
      <c r="B239" s="68"/>
      <c r="C239" s="68"/>
      <c r="D239" s="68">
        <v>0</v>
      </c>
      <c r="E239" s="68"/>
      <c r="F239" s="68"/>
      <c r="G239" s="68"/>
      <c r="H239" s="68"/>
      <c r="J239" s="281">
        <v>0</v>
      </c>
      <c r="K239" s="281">
        <v>0</v>
      </c>
      <c r="L239" s="281">
        <v>0</v>
      </c>
      <c r="M239" s="281">
        <v>0</v>
      </c>
      <c r="N239" s="281">
        <v>0</v>
      </c>
      <c r="O239" s="281">
        <v>0</v>
      </c>
      <c r="P239" s="281">
        <v>0</v>
      </c>
      <c r="Q239" s="281">
        <v>0</v>
      </c>
      <c r="R239" s="281">
        <v>0</v>
      </c>
      <c r="S239" s="281">
        <v>0</v>
      </c>
      <c r="T239" s="281">
        <v>0</v>
      </c>
      <c r="U239" s="281">
        <v>0</v>
      </c>
      <c r="V239" s="281">
        <v>0</v>
      </c>
      <c r="W239" s="281">
        <v>0</v>
      </c>
      <c r="X239" s="281">
        <v>0</v>
      </c>
      <c r="Y239" s="281">
        <v>0</v>
      </c>
      <c r="Z239" s="281">
        <v>0</v>
      </c>
      <c r="AA239" s="281">
        <v>0</v>
      </c>
      <c r="AB239" s="281">
        <v>0</v>
      </c>
      <c r="AC239" s="281">
        <v>0</v>
      </c>
      <c r="AD239" s="281">
        <v>0</v>
      </c>
      <c r="AE239" s="281">
        <v>0</v>
      </c>
      <c r="AF239" s="281">
        <v>0</v>
      </c>
      <c r="AG239" s="281">
        <v>0</v>
      </c>
      <c r="AH239" s="281">
        <v>0</v>
      </c>
      <c r="AI239" s="281">
        <v>0</v>
      </c>
      <c r="AJ239" s="281">
        <v>0</v>
      </c>
      <c r="AK239" s="281">
        <v>0</v>
      </c>
      <c r="AL239" s="281">
        <v>0</v>
      </c>
      <c r="AM239" s="281">
        <v>0</v>
      </c>
      <c r="AN239" s="281">
        <v>0</v>
      </c>
      <c r="AO239" s="281">
        <v>0</v>
      </c>
      <c r="AP239" s="281">
        <v>0</v>
      </c>
      <c r="AQ239" s="281">
        <v>0</v>
      </c>
      <c r="AR239" s="281">
        <v>0</v>
      </c>
      <c r="AS239" s="281">
        <v>0</v>
      </c>
      <c r="AT239" s="281">
        <v>0</v>
      </c>
      <c r="AU239" s="281">
        <v>0</v>
      </c>
      <c r="AV239" s="281">
        <v>0</v>
      </c>
      <c r="AW239" s="281">
        <v>0</v>
      </c>
      <c r="AX239" s="281">
        <v>0</v>
      </c>
      <c r="AY239" s="281">
        <v>0</v>
      </c>
      <c r="AZ239" s="281">
        <v>0</v>
      </c>
      <c r="BA239" s="281">
        <v>0</v>
      </c>
      <c r="BB239" s="281">
        <v>0</v>
      </c>
      <c r="BC239" s="281">
        <v>0</v>
      </c>
      <c r="BD239" s="281">
        <v>0</v>
      </c>
      <c r="BE239" s="281">
        <v>0</v>
      </c>
      <c r="BF239" s="281">
        <v>0</v>
      </c>
      <c r="BG239" s="281">
        <v>0</v>
      </c>
      <c r="BH239" s="281">
        <v>0</v>
      </c>
      <c r="BI239" s="281">
        <v>0</v>
      </c>
      <c r="BJ239" s="281">
        <v>0</v>
      </c>
      <c r="BK239" s="281">
        <v>0</v>
      </c>
      <c r="BL239" s="281">
        <v>0</v>
      </c>
      <c r="BM239" s="281">
        <v>0</v>
      </c>
      <c r="BN239" s="281">
        <v>0</v>
      </c>
      <c r="BO239" s="281">
        <v>0</v>
      </c>
      <c r="BP239" s="281">
        <v>0</v>
      </c>
      <c r="BQ239" s="281">
        <v>0</v>
      </c>
    </row>
    <row r="240" spans="2:69" ht="10.5" hidden="1" customHeight="1" outlineLevel="1">
      <c r="B240" s="68"/>
      <c r="C240" s="68"/>
      <c r="D240" s="68">
        <v>0</v>
      </c>
      <c r="E240" s="68"/>
      <c r="F240" s="68"/>
      <c r="G240" s="68"/>
      <c r="H240" s="68"/>
      <c r="J240" s="281">
        <v>0</v>
      </c>
      <c r="K240" s="281">
        <v>0</v>
      </c>
      <c r="L240" s="281">
        <v>0</v>
      </c>
      <c r="M240" s="281">
        <v>0</v>
      </c>
      <c r="N240" s="281">
        <v>0</v>
      </c>
      <c r="O240" s="281">
        <v>0</v>
      </c>
      <c r="P240" s="281">
        <v>0</v>
      </c>
      <c r="Q240" s="281">
        <v>0</v>
      </c>
      <c r="R240" s="281">
        <v>0</v>
      </c>
      <c r="S240" s="281">
        <v>0</v>
      </c>
      <c r="T240" s="281">
        <v>0</v>
      </c>
      <c r="U240" s="281">
        <v>0</v>
      </c>
      <c r="V240" s="281">
        <v>0</v>
      </c>
      <c r="W240" s="281">
        <v>0</v>
      </c>
      <c r="X240" s="281">
        <v>0</v>
      </c>
      <c r="Y240" s="281">
        <v>0</v>
      </c>
      <c r="Z240" s="281">
        <v>0</v>
      </c>
      <c r="AA240" s="281">
        <v>0</v>
      </c>
      <c r="AB240" s="281">
        <v>0</v>
      </c>
      <c r="AC240" s="281">
        <v>0</v>
      </c>
      <c r="AD240" s="281">
        <v>0</v>
      </c>
      <c r="AE240" s="281">
        <v>0</v>
      </c>
      <c r="AF240" s="281">
        <v>0</v>
      </c>
      <c r="AG240" s="281">
        <v>0</v>
      </c>
      <c r="AH240" s="281">
        <v>0</v>
      </c>
      <c r="AI240" s="281">
        <v>0</v>
      </c>
      <c r="AJ240" s="281">
        <v>0</v>
      </c>
      <c r="AK240" s="281">
        <v>0</v>
      </c>
      <c r="AL240" s="281">
        <v>0</v>
      </c>
      <c r="AM240" s="281">
        <v>0</v>
      </c>
      <c r="AN240" s="281">
        <v>0</v>
      </c>
      <c r="AO240" s="281">
        <v>0</v>
      </c>
      <c r="AP240" s="281">
        <v>0</v>
      </c>
      <c r="AQ240" s="281">
        <v>0</v>
      </c>
      <c r="AR240" s="281">
        <v>0</v>
      </c>
      <c r="AS240" s="281">
        <v>0</v>
      </c>
      <c r="AT240" s="281">
        <v>0</v>
      </c>
      <c r="AU240" s="281">
        <v>0</v>
      </c>
      <c r="AV240" s="281">
        <v>0</v>
      </c>
      <c r="AW240" s="281">
        <v>0</v>
      </c>
      <c r="AX240" s="281">
        <v>0</v>
      </c>
      <c r="AY240" s="281">
        <v>0</v>
      </c>
      <c r="AZ240" s="281">
        <v>0</v>
      </c>
      <c r="BA240" s="281">
        <v>0</v>
      </c>
      <c r="BB240" s="281">
        <v>0</v>
      </c>
      <c r="BC240" s="281">
        <v>0</v>
      </c>
      <c r="BD240" s="281">
        <v>0</v>
      </c>
      <c r="BE240" s="281">
        <v>0</v>
      </c>
      <c r="BF240" s="281">
        <v>0</v>
      </c>
      <c r="BG240" s="281">
        <v>0</v>
      </c>
      <c r="BH240" s="281">
        <v>0</v>
      </c>
      <c r="BI240" s="281">
        <v>0</v>
      </c>
      <c r="BJ240" s="281">
        <v>0</v>
      </c>
      <c r="BK240" s="281">
        <v>0</v>
      </c>
      <c r="BL240" s="281">
        <v>0</v>
      </c>
      <c r="BM240" s="281">
        <v>0</v>
      </c>
      <c r="BN240" s="281">
        <v>0</v>
      </c>
      <c r="BO240" s="281">
        <v>0</v>
      </c>
      <c r="BP240" s="281">
        <v>0</v>
      </c>
      <c r="BQ240" s="281">
        <v>0</v>
      </c>
    </row>
    <row r="241" spans="2:69" ht="10.5" hidden="1" customHeight="1" outlineLevel="1">
      <c r="B241" s="68"/>
      <c r="C241" s="68"/>
      <c r="D241" s="68">
        <v>0</v>
      </c>
      <c r="E241" s="68"/>
      <c r="F241" s="68"/>
      <c r="G241" s="68"/>
      <c r="H241" s="68"/>
      <c r="J241" s="281">
        <v>0</v>
      </c>
      <c r="K241" s="281">
        <v>0</v>
      </c>
      <c r="L241" s="281">
        <v>0</v>
      </c>
      <c r="M241" s="281">
        <v>0</v>
      </c>
      <c r="N241" s="281">
        <v>0</v>
      </c>
      <c r="O241" s="281">
        <v>0</v>
      </c>
      <c r="P241" s="281">
        <v>0</v>
      </c>
      <c r="Q241" s="281">
        <v>0</v>
      </c>
      <c r="R241" s="281">
        <v>0</v>
      </c>
      <c r="S241" s="281">
        <v>0</v>
      </c>
      <c r="T241" s="281">
        <v>0</v>
      </c>
      <c r="U241" s="281">
        <v>0</v>
      </c>
      <c r="V241" s="281">
        <v>0</v>
      </c>
      <c r="W241" s="281">
        <v>0</v>
      </c>
      <c r="X241" s="281">
        <v>0</v>
      </c>
      <c r="Y241" s="281">
        <v>0</v>
      </c>
      <c r="Z241" s="281">
        <v>0</v>
      </c>
      <c r="AA241" s="281">
        <v>0</v>
      </c>
      <c r="AB241" s="281">
        <v>0</v>
      </c>
      <c r="AC241" s="281">
        <v>0</v>
      </c>
      <c r="AD241" s="281">
        <v>0</v>
      </c>
      <c r="AE241" s="281">
        <v>0</v>
      </c>
      <c r="AF241" s="281">
        <v>0</v>
      </c>
      <c r="AG241" s="281">
        <v>0</v>
      </c>
      <c r="AH241" s="281">
        <v>0</v>
      </c>
      <c r="AI241" s="281">
        <v>0</v>
      </c>
      <c r="AJ241" s="281">
        <v>0</v>
      </c>
      <c r="AK241" s="281">
        <v>0</v>
      </c>
      <c r="AL241" s="281">
        <v>0</v>
      </c>
      <c r="AM241" s="281">
        <v>0</v>
      </c>
      <c r="AN241" s="281">
        <v>0</v>
      </c>
      <c r="AO241" s="281">
        <v>0</v>
      </c>
      <c r="AP241" s="281">
        <v>0</v>
      </c>
      <c r="AQ241" s="281">
        <v>0</v>
      </c>
      <c r="AR241" s="281">
        <v>0</v>
      </c>
      <c r="AS241" s="281">
        <v>0</v>
      </c>
      <c r="AT241" s="281">
        <v>0</v>
      </c>
      <c r="AU241" s="281">
        <v>0</v>
      </c>
      <c r="AV241" s="281">
        <v>0</v>
      </c>
      <c r="AW241" s="281">
        <v>0</v>
      </c>
      <c r="AX241" s="281">
        <v>0</v>
      </c>
      <c r="AY241" s="281">
        <v>0</v>
      </c>
      <c r="AZ241" s="281">
        <v>0</v>
      </c>
      <c r="BA241" s="281">
        <v>0</v>
      </c>
      <c r="BB241" s="281">
        <v>0</v>
      </c>
      <c r="BC241" s="281">
        <v>0</v>
      </c>
      <c r="BD241" s="281">
        <v>0</v>
      </c>
      <c r="BE241" s="281">
        <v>0</v>
      </c>
      <c r="BF241" s="281">
        <v>0</v>
      </c>
      <c r="BG241" s="281">
        <v>0</v>
      </c>
      <c r="BH241" s="281">
        <v>0</v>
      </c>
      <c r="BI241" s="281">
        <v>0</v>
      </c>
      <c r="BJ241" s="281">
        <v>0</v>
      </c>
      <c r="BK241" s="281">
        <v>0</v>
      </c>
      <c r="BL241" s="281">
        <v>0</v>
      </c>
      <c r="BM241" s="281">
        <v>0</v>
      </c>
      <c r="BN241" s="281">
        <v>0</v>
      </c>
      <c r="BO241" s="281">
        <v>0</v>
      </c>
      <c r="BP241" s="281">
        <v>0</v>
      </c>
      <c r="BQ241" s="281">
        <v>0</v>
      </c>
    </row>
    <row r="242" spans="2:69" ht="10.5" hidden="1" customHeight="1" outlineLevel="1">
      <c r="B242" s="68"/>
      <c r="C242" s="68"/>
      <c r="D242" s="68">
        <v>0</v>
      </c>
      <c r="E242" s="68"/>
      <c r="F242" s="68"/>
      <c r="G242" s="68"/>
      <c r="H242" s="68"/>
      <c r="J242" s="281">
        <v>0</v>
      </c>
      <c r="K242" s="281">
        <v>0</v>
      </c>
      <c r="L242" s="281">
        <v>0</v>
      </c>
      <c r="M242" s="281">
        <v>0</v>
      </c>
      <c r="N242" s="281">
        <v>0</v>
      </c>
      <c r="O242" s="281">
        <v>0</v>
      </c>
      <c r="P242" s="281">
        <v>0</v>
      </c>
      <c r="Q242" s="281">
        <v>0</v>
      </c>
      <c r="R242" s="281">
        <v>0</v>
      </c>
      <c r="S242" s="281">
        <v>0</v>
      </c>
      <c r="T242" s="281">
        <v>0</v>
      </c>
      <c r="U242" s="281">
        <v>0</v>
      </c>
      <c r="V242" s="281">
        <v>0</v>
      </c>
      <c r="W242" s="281">
        <v>0</v>
      </c>
      <c r="X242" s="281">
        <v>0</v>
      </c>
      <c r="Y242" s="281">
        <v>0</v>
      </c>
      <c r="Z242" s="281">
        <v>0</v>
      </c>
      <c r="AA242" s="281">
        <v>0</v>
      </c>
      <c r="AB242" s="281">
        <v>0</v>
      </c>
      <c r="AC242" s="281">
        <v>0</v>
      </c>
      <c r="AD242" s="281">
        <v>0</v>
      </c>
      <c r="AE242" s="281">
        <v>0</v>
      </c>
      <c r="AF242" s="281">
        <v>0</v>
      </c>
      <c r="AG242" s="281">
        <v>0</v>
      </c>
      <c r="AH242" s="281">
        <v>0</v>
      </c>
      <c r="AI242" s="281">
        <v>0</v>
      </c>
      <c r="AJ242" s="281">
        <v>0</v>
      </c>
      <c r="AK242" s="281">
        <v>0</v>
      </c>
      <c r="AL242" s="281">
        <v>0</v>
      </c>
      <c r="AM242" s="281">
        <v>0</v>
      </c>
      <c r="AN242" s="281">
        <v>0</v>
      </c>
      <c r="AO242" s="281">
        <v>0</v>
      </c>
      <c r="AP242" s="281">
        <v>0</v>
      </c>
      <c r="AQ242" s="281">
        <v>0</v>
      </c>
      <c r="AR242" s="281">
        <v>0</v>
      </c>
      <c r="AS242" s="281">
        <v>0</v>
      </c>
      <c r="AT242" s="281">
        <v>0</v>
      </c>
      <c r="AU242" s="281">
        <v>0</v>
      </c>
      <c r="AV242" s="281">
        <v>0</v>
      </c>
      <c r="AW242" s="281">
        <v>0</v>
      </c>
      <c r="AX242" s="281">
        <v>0</v>
      </c>
      <c r="AY242" s="281">
        <v>0</v>
      </c>
      <c r="AZ242" s="281">
        <v>0</v>
      </c>
      <c r="BA242" s="281">
        <v>0</v>
      </c>
      <c r="BB242" s="281">
        <v>0</v>
      </c>
      <c r="BC242" s="281">
        <v>0</v>
      </c>
      <c r="BD242" s="281">
        <v>0</v>
      </c>
      <c r="BE242" s="281">
        <v>0</v>
      </c>
      <c r="BF242" s="281">
        <v>0</v>
      </c>
      <c r="BG242" s="281">
        <v>0</v>
      </c>
      <c r="BH242" s="281">
        <v>0</v>
      </c>
      <c r="BI242" s="281">
        <v>0</v>
      </c>
      <c r="BJ242" s="281">
        <v>0</v>
      </c>
      <c r="BK242" s="281">
        <v>0</v>
      </c>
      <c r="BL242" s="281">
        <v>0</v>
      </c>
      <c r="BM242" s="281">
        <v>0</v>
      </c>
      <c r="BN242" s="281">
        <v>0</v>
      </c>
      <c r="BO242" s="281">
        <v>0</v>
      </c>
      <c r="BP242" s="281">
        <v>0</v>
      </c>
      <c r="BQ242" s="281">
        <v>0</v>
      </c>
    </row>
    <row r="243" spans="2:69" ht="10.5" hidden="1" customHeight="1" outlineLevel="1">
      <c r="B243" s="68"/>
      <c r="C243" s="68"/>
      <c r="D243" s="68">
        <v>0</v>
      </c>
      <c r="E243" s="68"/>
      <c r="F243" s="68"/>
      <c r="G243" s="68"/>
      <c r="H243" s="68"/>
      <c r="J243" s="281">
        <v>0</v>
      </c>
      <c r="K243" s="281">
        <v>0</v>
      </c>
      <c r="L243" s="281">
        <v>0</v>
      </c>
      <c r="M243" s="281">
        <v>0</v>
      </c>
      <c r="N243" s="281">
        <v>0</v>
      </c>
      <c r="O243" s="281">
        <v>0</v>
      </c>
      <c r="P243" s="281">
        <v>0</v>
      </c>
      <c r="Q243" s="281">
        <v>0</v>
      </c>
      <c r="R243" s="281">
        <v>0</v>
      </c>
      <c r="S243" s="281">
        <v>0</v>
      </c>
      <c r="T243" s="281">
        <v>0</v>
      </c>
      <c r="U243" s="281">
        <v>0</v>
      </c>
      <c r="V243" s="281">
        <v>0</v>
      </c>
      <c r="W243" s="281">
        <v>0</v>
      </c>
      <c r="X243" s="281">
        <v>0</v>
      </c>
      <c r="Y243" s="281">
        <v>0</v>
      </c>
      <c r="Z243" s="281">
        <v>0</v>
      </c>
      <c r="AA243" s="281">
        <v>0</v>
      </c>
      <c r="AB243" s="281">
        <v>0</v>
      </c>
      <c r="AC243" s="281">
        <v>0</v>
      </c>
      <c r="AD243" s="281">
        <v>0</v>
      </c>
      <c r="AE243" s="281">
        <v>0</v>
      </c>
      <c r="AF243" s="281">
        <v>0</v>
      </c>
      <c r="AG243" s="281">
        <v>0</v>
      </c>
      <c r="AH243" s="281">
        <v>0</v>
      </c>
      <c r="AI243" s="281">
        <v>0</v>
      </c>
      <c r="AJ243" s="281">
        <v>0</v>
      </c>
      <c r="AK243" s="281">
        <v>0</v>
      </c>
      <c r="AL243" s="281">
        <v>0</v>
      </c>
      <c r="AM243" s="281">
        <v>0</v>
      </c>
      <c r="AN243" s="281">
        <v>0</v>
      </c>
      <c r="AO243" s="281">
        <v>0</v>
      </c>
      <c r="AP243" s="281">
        <v>0</v>
      </c>
      <c r="AQ243" s="281">
        <v>0</v>
      </c>
      <c r="AR243" s="281">
        <v>0</v>
      </c>
      <c r="AS243" s="281">
        <v>0</v>
      </c>
      <c r="AT243" s="281">
        <v>0</v>
      </c>
      <c r="AU243" s="281">
        <v>0</v>
      </c>
      <c r="AV243" s="281">
        <v>0</v>
      </c>
      <c r="AW243" s="281">
        <v>0</v>
      </c>
      <c r="AX243" s="281">
        <v>0</v>
      </c>
      <c r="AY243" s="281">
        <v>0</v>
      </c>
      <c r="AZ243" s="281">
        <v>0</v>
      </c>
      <c r="BA243" s="281">
        <v>0</v>
      </c>
      <c r="BB243" s="281">
        <v>0</v>
      </c>
      <c r="BC243" s="281">
        <v>0</v>
      </c>
      <c r="BD243" s="281">
        <v>0</v>
      </c>
      <c r="BE243" s="281">
        <v>0</v>
      </c>
      <c r="BF243" s="281">
        <v>0</v>
      </c>
      <c r="BG243" s="281">
        <v>0</v>
      </c>
      <c r="BH243" s="281">
        <v>0</v>
      </c>
      <c r="BI243" s="281">
        <v>0</v>
      </c>
      <c r="BJ243" s="281">
        <v>0</v>
      </c>
      <c r="BK243" s="281">
        <v>0</v>
      </c>
      <c r="BL243" s="281">
        <v>0</v>
      </c>
      <c r="BM243" s="281">
        <v>0</v>
      </c>
      <c r="BN243" s="281">
        <v>0</v>
      </c>
      <c r="BO243" s="281">
        <v>0</v>
      </c>
      <c r="BP243" s="281">
        <v>0</v>
      </c>
      <c r="BQ243" s="281">
        <v>0</v>
      </c>
    </row>
    <row r="244" spans="2:69" ht="10.5" hidden="1" customHeight="1" outlineLevel="1">
      <c r="B244" s="68"/>
      <c r="C244" s="68"/>
      <c r="D244" s="68">
        <v>0</v>
      </c>
      <c r="E244" s="68"/>
      <c r="F244" s="68"/>
      <c r="G244" s="68"/>
      <c r="H244" s="68"/>
      <c r="J244" s="281">
        <v>0</v>
      </c>
      <c r="K244" s="281">
        <v>0</v>
      </c>
      <c r="L244" s="281">
        <v>0</v>
      </c>
      <c r="M244" s="281">
        <v>0</v>
      </c>
      <c r="N244" s="281">
        <v>0</v>
      </c>
      <c r="O244" s="281">
        <v>0</v>
      </c>
      <c r="P244" s="281">
        <v>0</v>
      </c>
      <c r="Q244" s="281">
        <v>0</v>
      </c>
      <c r="R244" s="281">
        <v>0</v>
      </c>
      <c r="S244" s="281">
        <v>0</v>
      </c>
      <c r="T244" s="281">
        <v>0</v>
      </c>
      <c r="U244" s="281">
        <v>0</v>
      </c>
      <c r="V244" s="281">
        <v>0</v>
      </c>
      <c r="W244" s="281">
        <v>0</v>
      </c>
      <c r="X244" s="281">
        <v>0</v>
      </c>
      <c r="Y244" s="281">
        <v>0</v>
      </c>
      <c r="Z244" s="281">
        <v>0</v>
      </c>
      <c r="AA244" s="281">
        <v>0</v>
      </c>
      <c r="AB244" s="281">
        <v>0</v>
      </c>
      <c r="AC244" s="281">
        <v>0</v>
      </c>
      <c r="AD244" s="281">
        <v>0</v>
      </c>
      <c r="AE244" s="281">
        <v>0</v>
      </c>
      <c r="AF244" s="281">
        <v>0</v>
      </c>
      <c r="AG244" s="281">
        <v>0</v>
      </c>
      <c r="AH244" s="281">
        <v>0</v>
      </c>
      <c r="AI244" s="281">
        <v>0</v>
      </c>
      <c r="AJ244" s="281">
        <v>0</v>
      </c>
      <c r="AK244" s="281">
        <v>0</v>
      </c>
      <c r="AL244" s="281">
        <v>0</v>
      </c>
      <c r="AM244" s="281">
        <v>0</v>
      </c>
      <c r="AN244" s="281">
        <v>0</v>
      </c>
      <c r="AO244" s="281">
        <v>0</v>
      </c>
      <c r="AP244" s="281">
        <v>0</v>
      </c>
      <c r="AQ244" s="281">
        <v>0</v>
      </c>
      <c r="AR244" s="281">
        <v>0</v>
      </c>
      <c r="AS244" s="281">
        <v>0</v>
      </c>
      <c r="AT244" s="281">
        <v>0</v>
      </c>
      <c r="AU244" s="281">
        <v>0</v>
      </c>
      <c r="AV244" s="281">
        <v>0</v>
      </c>
      <c r="AW244" s="281">
        <v>0</v>
      </c>
      <c r="AX244" s="281">
        <v>0</v>
      </c>
      <c r="AY244" s="281">
        <v>0</v>
      </c>
      <c r="AZ244" s="281">
        <v>0</v>
      </c>
      <c r="BA244" s="281">
        <v>0</v>
      </c>
      <c r="BB244" s="281">
        <v>0</v>
      </c>
      <c r="BC244" s="281">
        <v>0</v>
      </c>
      <c r="BD244" s="281">
        <v>0</v>
      </c>
      <c r="BE244" s="281">
        <v>0</v>
      </c>
      <c r="BF244" s="281">
        <v>0</v>
      </c>
      <c r="BG244" s="281">
        <v>0</v>
      </c>
      <c r="BH244" s="281">
        <v>0</v>
      </c>
      <c r="BI244" s="281">
        <v>0</v>
      </c>
      <c r="BJ244" s="281">
        <v>0</v>
      </c>
      <c r="BK244" s="281">
        <v>0</v>
      </c>
      <c r="BL244" s="281">
        <v>0</v>
      </c>
      <c r="BM244" s="281">
        <v>0</v>
      </c>
      <c r="BN244" s="281">
        <v>0</v>
      </c>
      <c r="BO244" s="281">
        <v>0</v>
      </c>
      <c r="BP244" s="281">
        <v>0</v>
      </c>
      <c r="BQ244" s="281">
        <v>0</v>
      </c>
    </row>
    <row r="245" spans="2:69" ht="10.5" hidden="1" customHeight="1" outlineLevel="1">
      <c r="B245" s="68"/>
      <c r="C245" s="68"/>
      <c r="D245" s="68">
        <v>0</v>
      </c>
      <c r="E245" s="68"/>
      <c r="F245" s="68"/>
      <c r="G245" s="68"/>
      <c r="H245" s="68"/>
      <c r="J245" s="281">
        <v>0</v>
      </c>
      <c r="K245" s="281">
        <v>0</v>
      </c>
      <c r="L245" s="281">
        <v>0</v>
      </c>
      <c r="M245" s="281">
        <v>0</v>
      </c>
      <c r="N245" s="281">
        <v>0</v>
      </c>
      <c r="O245" s="281">
        <v>0</v>
      </c>
      <c r="P245" s="281">
        <v>0</v>
      </c>
      <c r="Q245" s="281">
        <v>0</v>
      </c>
      <c r="R245" s="281">
        <v>0</v>
      </c>
      <c r="S245" s="281">
        <v>0</v>
      </c>
      <c r="T245" s="281">
        <v>0</v>
      </c>
      <c r="U245" s="281">
        <v>0</v>
      </c>
      <c r="V245" s="281">
        <v>0</v>
      </c>
      <c r="W245" s="281">
        <v>0</v>
      </c>
      <c r="X245" s="281">
        <v>0</v>
      </c>
      <c r="Y245" s="281">
        <v>0</v>
      </c>
      <c r="Z245" s="281">
        <v>0</v>
      </c>
      <c r="AA245" s="281">
        <v>0</v>
      </c>
      <c r="AB245" s="281">
        <v>0</v>
      </c>
      <c r="AC245" s="281">
        <v>0</v>
      </c>
      <c r="AD245" s="281">
        <v>0</v>
      </c>
      <c r="AE245" s="281">
        <v>0</v>
      </c>
      <c r="AF245" s="281">
        <v>0</v>
      </c>
      <c r="AG245" s="281">
        <v>0</v>
      </c>
      <c r="AH245" s="281">
        <v>0</v>
      </c>
      <c r="AI245" s="281">
        <v>0</v>
      </c>
      <c r="AJ245" s="281">
        <v>0</v>
      </c>
      <c r="AK245" s="281">
        <v>0</v>
      </c>
      <c r="AL245" s="281">
        <v>0</v>
      </c>
      <c r="AM245" s="281">
        <v>0</v>
      </c>
      <c r="AN245" s="281">
        <v>0</v>
      </c>
      <c r="AO245" s="281">
        <v>0</v>
      </c>
      <c r="AP245" s="281">
        <v>0</v>
      </c>
      <c r="AQ245" s="281">
        <v>0</v>
      </c>
      <c r="AR245" s="281">
        <v>0</v>
      </c>
      <c r="AS245" s="281">
        <v>0</v>
      </c>
      <c r="AT245" s="281">
        <v>0</v>
      </c>
      <c r="AU245" s="281">
        <v>0</v>
      </c>
      <c r="AV245" s="281">
        <v>0</v>
      </c>
      <c r="AW245" s="281">
        <v>0</v>
      </c>
      <c r="AX245" s="281">
        <v>0</v>
      </c>
      <c r="AY245" s="281">
        <v>0</v>
      </c>
      <c r="AZ245" s="281">
        <v>0</v>
      </c>
      <c r="BA245" s="281">
        <v>0</v>
      </c>
      <c r="BB245" s="281">
        <v>0</v>
      </c>
      <c r="BC245" s="281">
        <v>0</v>
      </c>
      <c r="BD245" s="281">
        <v>0</v>
      </c>
      <c r="BE245" s="281">
        <v>0</v>
      </c>
      <c r="BF245" s="281">
        <v>0</v>
      </c>
      <c r="BG245" s="281">
        <v>0</v>
      </c>
      <c r="BH245" s="281">
        <v>0</v>
      </c>
      <c r="BI245" s="281">
        <v>0</v>
      </c>
      <c r="BJ245" s="281">
        <v>0</v>
      </c>
      <c r="BK245" s="281">
        <v>0</v>
      </c>
      <c r="BL245" s="281">
        <v>0</v>
      </c>
      <c r="BM245" s="281">
        <v>0</v>
      </c>
      <c r="BN245" s="281">
        <v>0</v>
      </c>
      <c r="BO245" s="281">
        <v>0</v>
      </c>
      <c r="BP245" s="281">
        <v>0</v>
      </c>
      <c r="BQ245" s="281">
        <v>0</v>
      </c>
    </row>
    <row r="246" spans="2:69" ht="10.5" hidden="1" customHeight="1" outlineLevel="1">
      <c r="B246" s="68"/>
      <c r="C246" s="68"/>
      <c r="D246" s="68">
        <v>0</v>
      </c>
      <c r="E246" s="68"/>
      <c r="F246" s="68"/>
      <c r="G246" s="68"/>
      <c r="H246" s="68"/>
      <c r="J246" s="281">
        <v>0</v>
      </c>
      <c r="K246" s="281">
        <v>0</v>
      </c>
      <c r="L246" s="281">
        <v>0</v>
      </c>
      <c r="M246" s="281">
        <v>0</v>
      </c>
      <c r="N246" s="281">
        <v>0</v>
      </c>
      <c r="O246" s="281">
        <v>0</v>
      </c>
      <c r="P246" s="281">
        <v>0</v>
      </c>
      <c r="Q246" s="281">
        <v>0</v>
      </c>
      <c r="R246" s="281">
        <v>0</v>
      </c>
      <c r="S246" s="281">
        <v>0</v>
      </c>
      <c r="T246" s="281">
        <v>0</v>
      </c>
      <c r="U246" s="281">
        <v>0</v>
      </c>
      <c r="V246" s="281">
        <v>0</v>
      </c>
      <c r="W246" s="281">
        <v>0</v>
      </c>
      <c r="X246" s="281">
        <v>0</v>
      </c>
      <c r="Y246" s="281">
        <v>0</v>
      </c>
      <c r="Z246" s="281">
        <v>0</v>
      </c>
      <c r="AA246" s="281">
        <v>0</v>
      </c>
      <c r="AB246" s="281">
        <v>0</v>
      </c>
      <c r="AC246" s="281">
        <v>0</v>
      </c>
      <c r="AD246" s="281">
        <v>0</v>
      </c>
      <c r="AE246" s="281">
        <v>0</v>
      </c>
      <c r="AF246" s="281">
        <v>0</v>
      </c>
      <c r="AG246" s="281">
        <v>0</v>
      </c>
      <c r="AH246" s="281">
        <v>0</v>
      </c>
      <c r="AI246" s="281">
        <v>0</v>
      </c>
      <c r="AJ246" s="281">
        <v>0</v>
      </c>
      <c r="AK246" s="281">
        <v>0</v>
      </c>
      <c r="AL246" s="281">
        <v>0</v>
      </c>
      <c r="AM246" s="281">
        <v>0</v>
      </c>
      <c r="AN246" s="281">
        <v>0</v>
      </c>
      <c r="AO246" s="281">
        <v>0</v>
      </c>
      <c r="AP246" s="281">
        <v>0</v>
      </c>
      <c r="AQ246" s="281">
        <v>0</v>
      </c>
      <c r="AR246" s="281">
        <v>0</v>
      </c>
      <c r="AS246" s="281">
        <v>0</v>
      </c>
      <c r="AT246" s="281">
        <v>0</v>
      </c>
      <c r="AU246" s="281">
        <v>0</v>
      </c>
      <c r="AV246" s="281">
        <v>0</v>
      </c>
      <c r="AW246" s="281">
        <v>0</v>
      </c>
      <c r="AX246" s="281">
        <v>0</v>
      </c>
      <c r="AY246" s="281">
        <v>0</v>
      </c>
      <c r="AZ246" s="281">
        <v>0</v>
      </c>
      <c r="BA246" s="281">
        <v>0</v>
      </c>
      <c r="BB246" s="281">
        <v>0</v>
      </c>
      <c r="BC246" s="281">
        <v>0</v>
      </c>
      <c r="BD246" s="281">
        <v>0</v>
      </c>
      <c r="BE246" s="281">
        <v>0</v>
      </c>
      <c r="BF246" s="281">
        <v>0</v>
      </c>
      <c r="BG246" s="281">
        <v>0</v>
      </c>
      <c r="BH246" s="281">
        <v>0</v>
      </c>
      <c r="BI246" s="281">
        <v>0</v>
      </c>
      <c r="BJ246" s="281">
        <v>0</v>
      </c>
      <c r="BK246" s="281">
        <v>0</v>
      </c>
      <c r="BL246" s="281">
        <v>0</v>
      </c>
      <c r="BM246" s="281">
        <v>0</v>
      </c>
      <c r="BN246" s="281">
        <v>0</v>
      </c>
      <c r="BO246" s="281">
        <v>0</v>
      </c>
      <c r="BP246" s="281">
        <v>0</v>
      </c>
      <c r="BQ246" s="281">
        <v>0</v>
      </c>
    </row>
    <row r="247" spans="2:69" ht="10.5" hidden="1" customHeight="1" outlineLevel="1">
      <c r="B247" s="68"/>
      <c r="C247" s="68"/>
      <c r="D247" s="68">
        <v>0</v>
      </c>
      <c r="E247" s="68"/>
      <c r="F247" s="68"/>
      <c r="G247" s="68"/>
      <c r="H247" s="68"/>
      <c r="J247" s="281">
        <v>0</v>
      </c>
      <c r="K247" s="281">
        <v>0</v>
      </c>
      <c r="L247" s="281">
        <v>0</v>
      </c>
      <c r="M247" s="281">
        <v>0</v>
      </c>
      <c r="N247" s="281">
        <v>0</v>
      </c>
      <c r="O247" s="281">
        <v>0</v>
      </c>
      <c r="P247" s="281">
        <v>0</v>
      </c>
      <c r="Q247" s="281">
        <v>0</v>
      </c>
      <c r="R247" s="281">
        <v>0</v>
      </c>
      <c r="S247" s="281">
        <v>0</v>
      </c>
      <c r="T247" s="281">
        <v>0</v>
      </c>
      <c r="U247" s="281">
        <v>0</v>
      </c>
      <c r="V247" s="281">
        <v>0</v>
      </c>
      <c r="W247" s="281">
        <v>0</v>
      </c>
      <c r="X247" s="281">
        <v>0</v>
      </c>
      <c r="Y247" s="281">
        <v>0</v>
      </c>
      <c r="Z247" s="281">
        <v>0</v>
      </c>
      <c r="AA247" s="281">
        <v>0</v>
      </c>
      <c r="AB247" s="281">
        <v>0</v>
      </c>
      <c r="AC247" s="281">
        <v>0</v>
      </c>
      <c r="AD247" s="281">
        <v>0</v>
      </c>
      <c r="AE247" s="281">
        <v>0</v>
      </c>
      <c r="AF247" s="281">
        <v>0</v>
      </c>
      <c r="AG247" s="281">
        <v>0</v>
      </c>
      <c r="AH247" s="281">
        <v>0</v>
      </c>
      <c r="AI247" s="281">
        <v>0</v>
      </c>
      <c r="AJ247" s="281">
        <v>0</v>
      </c>
      <c r="AK247" s="281">
        <v>0</v>
      </c>
      <c r="AL247" s="281">
        <v>0</v>
      </c>
      <c r="AM247" s="281">
        <v>0</v>
      </c>
      <c r="AN247" s="281">
        <v>0</v>
      </c>
      <c r="AO247" s="281">
        <v>0</v>
      </c>
      <c r="AP247" s="281">
        <v>0</v>
      </c>
      <c r="AQ247" s="281">
        <v>0</v>
      </c>
      <c r="AR247" s="281">
        <v>0</v>
      </c>
      <c r="AS247" s="281">
        <v>0</v>
      </c>
      <c r="AT247" s="281">
        <v>0</v>
      </c>
      <c r="AU247" s="281">
        <v>0</v>
      </c>
      <c r="AV247" s="281">
        <v>0</v>
      </c>
      <c r="AW247" s="281">
        <v>0</v>
      </c>
      <c r="AX247" s="281">
        <v>0</v>
      </c>
      <c r="AY247" s="281">
        <v>0</v>
      </c>
      <c r="AZ247" s="281">
        <v>0</v>
      </c>
      <c r="BA247" s="281">
        <v>0</v>
      </c>
      <c r="BB247" s="281">
        <v>0</v>
      </c>
      <c r="BC247" s="281">
        <v>0</v>
      </c>
      <c r="BD247" s="281">
        <v>0</v>
      </c>
      <c r="BE247" s="281">
        <v>0</v>
      </c>
      <c r="BF247" s="281">
        <v>0</v>
      </c>
      <c r="BG247" s="281">
        <v>0</v>
      </c>
      <c r="BH247" s="281">
        <v>0</v>
      </c>
      <c r="BI247" s="281">
        <v>0</v>
      </c>
      <c r="BJ247" s="281">
        <v>0</v>
      </c>
      <c r="BK247" s="281">
        <v>0</v>
      </c>
      <c r="BL247" s="281">
        <v>0</v>
      </c>
      <c r="BM247" s="281">
        <v>0</v>
      </c>
      <c r="BN247" s="281">
        <v>0</v>
      </c>
      <c r="BO247" s="281">
        <v>0</v>
      </c>
      <c r="BP247" s="281">
        <v>0</v>
      </c>
      <c r="BQ247" s="281">
        <v>0</v>
      </c>
    </row>
    <row r="248" spans="2:69" ht="10.5" hidden="1" customHeight="1" outlineLevel="1">
      <c r="B248" s="68"/>
      <c r="C248" s="68"/>
      <c r="D248" s="68">
        <v>0</v>
      </c>
      <c r="E248" s="68"/>
      <c r="F248" s="68"/>
      <c r="G248" s="68"/>
      <c r="H248" s="68"/>
      <c r="J248" s="281">
        <v>0</v>
      </c>
      <c r="K248" s="281">
        <v>0</v>
      </c>
      <c r="L248" s="281">
        <v>0</v>
      </c>
      <c r="M248" s="281">
        <v>0</v>
      </c>
      <c r="N248" s="281">
        <v>0</v>
      </c>
      <c r="O248" s="281">
        <v>0</v>
      </c>
      <c r="P248" s="281">
        <v>0</v>
      </c>
      <c r="Q248" s="281">
        <v>0</v>
      </c>
      <c r="R248" s="281">
        <v>0</v>
      </c>
      <c r="S248" s="281">
        <v>0</v>
      </c>
      <c r="T248" s="281">
        <v>0</v>
      </c>
      <c r="U248" s="281">
        <v>0</v>
      </c>
      <c r="V248" s="281">
        <v>0</v>
      </c>
      <c r="W248" s="281">
        <v>0</v>
      </c>
      <c r="X248" s="281">
        <v>0</v>
      </c>
      <c r="Y248" s="281">
        <v>0</v>
      </c>
      <c r="Z248" s="281">
        <v>0</v>
      </c>
      <c r="AA248" s="281">
        <v>0</v>
      </c>
      <c r="AB248" s="281">
        <v>0</v>
      </c>
      <c r="AC248" s="281">
        <v>0</v>
      </c>
      <c r="AD248" s="281">
        <v>0</v>
      </c>
      <c r="AE248" s="281">
        <v>0</v>
      </c>
      <c r="AF248" s="281">
        <v>0</v>
      </c>
      <c r="AG248" s="281">
        <v>0</v>
      </c>
      <c r="AH248" s="281">
        <v>0</v>
      </c>
      <c r="AI248" s="281">
        <v>0</v>
      </c>
      <c r="AJ248" s="281">
        <v>0</v>
      </c>
      <c r="AK248" s="281">
        <v>0</v>
      </c>
      <c r="AL248" s="281">
        <v>0</v>
      </c>
      <c r="AM248" s="281">
        <v>0</v>
      </c>
      <c r="AN248" s="281">
        <v>0</v>
      </c>
      <c r="AO248" s="281">
        <v>0</v>
      </c>
      <c r="AP248" s="281">
        <v>0</v>
      </c>
      <c r="AQ248" s="281">
        <v>0</v>
      </c>
      <c r="AR248" s="281">
        <v>0</v>
      </c>
      <c r="AS248" s="281">
        <v>0</v>
      </c>
      <c r="AT248" s="281">
        <v>0</v>
      </c>
      <c r="AU248" s="281">
        <v>0</v>
      </c>
      <c r="AV248" s="281">
        <v>0</v>
      </c>
      <c r="AW248" s="281">
        <v>0</v>
      </c>
      <c r="AX248" s="281">
        <v>0</v>
      </c>
      <c r="AY248" s="281">
        <v>0</v>
      </c>
      <c r="AZ248" s="281">
        <v>0</v>
      </c>
      <c r="BA248" s="281">
        <v>0</v>
      </c>
      <c r="BB248" s="281">
        <v>0</v>
      </c>
      <c r="BC248" s="281">
        <v>0</v>
      </c>
      <c r="BD248" s="281">
        <v>0</v>
      </c>
      <c r="BE248" s="281">
        <v>0</v>
      </c>
      <c r="BF248" s="281">
        <v>0</v>
      </c>
      <c r="BG248" s="281">
        <v>0</v>
      </c>
      <c r="BH248" s="281">
        <v>0</v>
      </c>
      <c r="BI248" s="281">
        <v>0</v>
      </c>
      <c r="BJ248" s="281">
        <v>0</v>
      </c>
      <c r="BK248" s="281">
        <v>0</v>
      </c>
      <c r="BL248" s="281">
        <v>0</v>
      </c>
      <c r="BM248" s="281">
        <v>0</v>
      </c>
      <c r="BN248" s="281">
        <v>0</v>
      </c>
      <c r="BO248" s="281">
        <v>0</v>
      </c>
      <c r="BP248" s="281">
        <v>0</v>
      </c>
      <c r="BQ248" s="281">
        <v>0</v>
      </c>
    </row>
    <row r="249" spans="2:69" ht="10.5" hidden="1" customHeight="1" outlineLevel="1">
      <c r="B249" s="68"/>
      <c r="C249" s="68"/>
      <c r="D249" s="68">
        <v>0</v>
      </c>
      <c r="E249" s="68"/>
      <c r="F249" s="68"/>
      <c r="G249" s="68"/>
      <c r="H249" s="68"/>
      <c r="J249" s="281">
        <v>0</v>
      </c>
      <c r="K249" s="281">
        <v>0</v>
      </c>
      <c r="L249" s="281">
        <v>0</v>
      </c>
      <c r="M249" s="281">
        <v>0</v>
      </c>
      <c r="N249" s="281">
        <v>0</v>
      </c>
      <c r="O249" s="281">
        <v>0</v>
      </c>
      <c r="P249" s="281">
        <v>0</v>
      </c>
      <c r="Q249" s="281">
        <v>0</v>
      </c>
      <c r="R249" s="281">
        <v>0</v>
      </c>
      <c r="S249" s="281">
        <v>0</v>
      </c>
      <c r="T249" s="281">
        <v>0</v>
      </c>
      <c r="U249" s="281">
        <v>0</v>
      </c>
      <c r="V249" s="281">
        <v>0</v>
      </c>
      <c r="W249" s="281">
        <v>0</v>
      </c>
      <c r="X249" s="281">
        <v>0</v>
      </c>
      <c r="Y249" s="281">
        <v>0</v>
      </c>
      <c r="Z249" s="281">
        <v>0</v>
      </c>
      <c r="AA249" s="281">
        <v>0</v>
      </c>
      <c r="AB249" s="281">
        <v>0</v>
      </c>
      <c r="AC249" s="281">
        <v>0</v>
      </c>
      <c r="AD249" s="281">
        <v>0</v>
      </c>
      <c r="AE249" s="281">
        <v>0</v>
      </c>
      <c r="AF249" s="281">
        <v>0</v>
      </c>
      <c r="AG249" s="281">
        <v>0</v>
      </c>
      <c r="AH249" s="281">
        <v>0</v>
      </c>
      <c r="AI249" s="281">
        <v>0</v>
      </c>
      <c r="AJ249" s="281">
        <v>0</v>
      </c>
      <c r="AK249" s="281">
        <v>0</v>
      </c>
      <c r="AL249" s="281">
        <v>0</v>
      </c>
      <c r="AM249" s="281">
        <v>0</v>
      </c>
      <c r="AN249" s="281">
        <v>0</v>
      </c>
      <c r="AO249" s="281">
        <v>0</v>
      </c>
      <c r="AP249" s="281">
        <v>0</v>
      </c>
      <c r="AQ249" s="281">
        <v>0</v>
      </c>
      <c r="AR249" s="281">
        <v>0</v>
      </c>
      <c r="AS249" s="281">
        <v>0</v>
      </c>
      <c r="AT249" s="281">
        <v>0</v>
      </c>
      <c r="AU249" s="281">
        <v>0</v>
      </c>
      <c r="AV249" s="281">
        <v>0</v>
      </c>
      <c r="AW249" s="281">
        <v>0</v>
      </c>
      <c r="AX249" s="281">
        <v>0</v>
      </c>
      <c r="AY249" s="281">
        <v>0</v>
      </c>
      <c r="AZ249" s="281">
        <v>0</v>
      </c>
      <c r="BA249" s="281">
        <v>0</v>
      </c>
      <c r="BB249" s="281">
        <v>0</v>
      </c>
      <c r="BC249" s="281">
        <v>0</v>
      </c>
      <c r="BD249" s="281">
        <v>0</v>
      </c>
      <c r="BE249" s="281">
        <v>0</v>
      </c>
      <c r="BF249" s="281">
        <v>0</v>
      </c>
      <c r="BG249" s="281">
        <v>0</v>
      </c>
      <c r="BH249" s="281">
        <v>0</v>
      </c>
      <c r="BI249" s="281">
        <v>0</v>
      </c>
      <c r="BJ249" s="281">
        <v>0</v>
      </c>
      <c r="BK249" s="281">
        <v>0</v>
      </c>
      <c r="BL249" s="281">
        <v>0</v>
      </c>
      <c r="BM249" s="281">
        <v>0</v>
      </c>
      <c r="BN249" s="281">
        <v>0</v>
      </c>
      <c r="BO249" s="281">
        <v>0</v>
      </c>
      <c r="BP249" s="281">
        <v>0</v>
      </c>
      <c r="BQ249" s="281">
        <v>0</v>
      </c>
    </row>
    <row r="250" spans="2:69" ht="10.5" hidden="1" customHeight="1" outlineLevel="1">
      <c r="B250" s="68"/>
      <c r="C250" s="68"/>
      <c r="D250" s="68">
        <v>0</v>
      </c>
      <c r="E250" s="68"/>
      <c r="F250" s="68"/>
      <c r="G250" s="68"/>
      <c r="H250" s="68"/>
      <c r="J250" s="281">
        <v>0</v>
      </c>
      <c r="K250" s="281">
        <v>0</v>
      </c>
      <c r="L250" s="281">
        <v>0</v>
      </c>
      <c r="M250" s="281">
        <v>0</v>
      </c>
      <c r="N250" s="281">
        <v>0</v>
      </c>
      <c r="O250" s="281">
        <v>0</v>
      </c>
      <c r="P250" s="281">
        <v>0</v>
      </c>
      <c r="Q250" s="281">
        <v>0</v>
      </c>
      <c r="R250" s="281">
        <v>0</v>
      </c>
      <c r="S250" s="281">
        <v>0</v>
      </c>
      <c r="T250" s="281">
        <v>0</v>
      </c>
      <c r="U250" s="281">
        <v>0</v>
      </c>
      <c r="V250" s="281">
        <v>0</v>
      </c>
      <c r="W250" s="281">
        <v>0</v>
      </c>
      <c r="X250" s="281">
        <v>0</v>
      </c>
      <c r="Y250" s="281">
        <v>0</v>
      </c>
      <c r="Z250" s="281">
        <v>0</v>
      </c>
      <c r="AA250" s="281">
        <v>0</v>
      </c>
      <c r="AB250" s="281">
        <v>0</v>
      </c>
      <c r="AC250" s="281">
        <v>0</v>
      </c>
      <c r="AD250" s="281">
        <v>0</v>
      </c>
      <c r="AE250" s="281">
        <v>0</v>
      </c>
      <c r="AF250" s="281">
        <v>0</v>
      </c>
      <c r="AG250" s="281">
        <v>0</v>
      </c>
      <c r="AH250" s="281">
        <v>0</v>
      </c>
      <c r="AI250" s="281">
        <v>0</v>
      </c>
      <c r="AJ250" s="281">
        <v>0</v>
      </c>
      <c r="AK250" s="281">
        <v>0</v>
      </c>
      <c r="AL250" s="281">
        <v>0</v>
      </c>
      <c r="AM250" s="281">
        <v>0</v>
      </c>
      <c r="AN250" s="281">
        <v>0</v>
      </c>
      <c r="AO250" s="281">
        <v>0</v>
      </c>
      <c r="AP250" s="281">
        <v>0</v>
      </c>
      <c r="AQ250" s="281">
        <v>0</v>
      </c>
      <c r="AR250" s="281">
        <v>0</v>
      </c>
      <c r="AS250" s="281">
        <v>0</v>
      </c>
      <c r="AT250" s="281">
        <v>0</v>
      </c>
      <c r="AU250" s="281">
        <v>0</v>
      </c>
      <c r="AV250" s="281">
        <v>0</v>
      </c>
      <c r="AW250" s="281">
        <v>0</v>
      </c>
      <c r="AX250" s="281">
        <v>0</v>
      </c>
      <c r="AY250" s="281">
        <v>0</v>
      </c>
      <c r="AZ250" s="281">
        <v>0</v>
      </c>
      <c r="BA250" s="281">
        <v>0</v>
      </c>
      <c r="BB250" s="281">
        <v>0</v>
      </c>
      <c r="BC250" s="281">
        <v>0</v>
      </c>
      <c r="BD250" s="281">
        <v>0</v>
      </c>
      <c r="BE250" s="281">
        <v>0</v>
      </c>
      <c r="BF250" s="281">
        <v>0</v>
      </c>
      <c r="BG250" s="281">
        <v>0</v>
      </c>
      <c r="BH250" s="281">
        <v>0</v>
      </c>
      <c r="BI250" s="281">
        <v>0</v>
      </c>
      <c r="BJ250" s="281">
        <v>0</v>
      </c>
      <c r="BK250" s="281">
        <v>0</v>
      </c>
      <c r="BL250" s="281">
        <v>0</v>
      </c>
      <c r="BM250" s="281">
        <v>0</v>
      </c>
      <c r="BN250" s="281">
        <v>0</v>
      </c>
      <c r="BO250" s="281">
        <v>0</v>
      </c>
      <c r="BP250" s="281">
        <v>0</v>
      </c>
      <c r="BQ250" s="281">
        <v>0</v>
      </c>
    </row>
    <row r="251" spans="2:69" ht="10.5" hidden="1" customHeight="1" outlineLevel="1">
      <c r="B251" s="68"/>
      <c r="C251" s="68"/>
      <c r="D251" s="68">
        <v>0</v>
      </c>
      <c r="E251" s="68"/>
      <c r="F251" s="68"/>
      <c r="G251" s="68"/>
      <c r="H251" s="68"/>
      <c r="J251" s="281">
        <v>0</v>
      </c>
      <c r="K251" s="281">
        <v>0</v>
      </c>
      <c r="L251" s="281">
        <v>0</v>
      </c>
      <c r="M251" s="281">
        <v>0</v>
      </c>
      <c r="N251" s="281">
        <v>0</v>
      </c>
      <c r="O251" s="281">
        <v>0</v>
      </c>
      <c r="P251" s="281">
        <v>0</v>
      </c>
      <c r="Q251" s="281">
        <v>0</v>
      </c>
      <c r="R251" s="281">
        <v>0</v>
      </c>
      <c r="S251" s="281">
        <v>0</v>
      </c>
      <c r="T251" s="281">
        <v>0</v>
      </c>
      <c r="U251" s="281">
        <v>0</v>
      </c>
      <c r="V251" s="281">
        <v>0</v>
      </c>
      <c r="W251" s="281">
        <v>0</v>
      </c>
      <c r="X251" s="281">
        <v>0</v>
      </c>
      <c r="Y251" s="281">
        <v>0</v>
      </c>
      <c r="Z251" s="281">
        <v>0</v>
      </c>
      <c r="AA251" s="281">
        <v>0</v>
      </c>
      <c r="AB251" s="281">
        <v>0</v>
      </c>
      <c r="AC251" s="281">
        <v>0</v>
      </c>
      <c r="AD251" s="281">
        <v>0</v>
      </c>
      <c r="AE251" s="281">
        <v>0</v>
      </c>
      <c r="AF251" s="281">
        <v>0</v>
      </c>
      <c r="AG251" s="281">
        <v>0</v>
      </c>
      <c r="AH251" s="281">
        <v>0</v>
      </c>
      <c r="AI251" s="281">
        <v>0</v>
      </c>
      <c r="AJ251" s="281">
        <v>0</v>
      </c>
      <c r="AK251" s="281">
        <v>0</v>
      </c>
      <c r="AL251" s="281">
        <v>0</v>
      </c>
      <c r="AM251" s="281">
        <v>0</v>
      </c>
      <c r="AN251" s="281">
        <v>0</v>
      </c>
      <c r="AO251" s="281">
        <v>0</v>
      </c>
      <c r="AP251" s="281">
        <v>0</v>
      </c>
      <c r="AQ251" s="281">
        <v>0</v>
      </c>
      <c r="AR251" s="281">
        <v>0</v>
      </c>
      <c r="AS251" s="281">
        <v>0</v>
      </c>
      <c r="AT251" s="281">
        <v>0</v>
      </c>
      <c r="AU251" s="281">
        <v>0</v>
      </c>
      <c r="AV251" s="281">
        <v>0</v>
      </c>
      <c r="AW251" s="281">
        <v>0</v>
      </c>
      <c r="AX251" s="281">
        <v>0</v>
      </c>
      <c r="AY251" s="281">
        <v>0</v>
      </c>
      <c r="AZ251" s="281">
        <v>0</v>
      </c>
      <c r="BA251" s="281">
        <v>0</v>
      </c>
      <c r="BB251" s="281">
        <v>0</v>
      </c>
      <c r="BC251" s="281">
        <v>0</v>
      </c>
      <c r="BD251" s="281">
        <v>0</v>
      </c>
      <c r="BE251" s="281">
        <v>0</v>
      </c>
      <c r="BF251" s="281">
        <v>0</v>
      </c>
      <c r="BG251" s="281">
        <v>0</v>
      </c>
      <c r="BH251" s="281">
        <v>0</v>
      </c>
      <c r="BI251" s="281">
        <v>0</v>
      </c>
      <c r="BJ251" s="281">
        <v>0</v>
      </c>
      <c r="BK251" s="281">
        <v>0</v>
      </c>
      <c r="BL251" s="281">
        <v>0</v>
      </c>
      <c r="BM251" s="281">
        <v>0</v>
      </c>
      <c r="BN251" s="281">
        <v>0</v>
      </c>
      <c r="BO251" s="281">
        <v>0</v>
      </c>
      <c r="BP251" s="281">
        <v>0</v>
      </c>
      <c r="BQ251" s="281">
        <v>0</v>
      </c>
    </row>
    <row r="252" spans="2:69" ht="10.5" hidden="1" customHeight="1" outlineLevel="1">
      <c r="B252" s="68"/>
      <c r="C252" s="68"/>
      <c r="D252" s="68">
        <v>0</v>
      </c>
      <c r="E252" s="68"/>
      <c r="F252" s="68"/>
      <c r="G252" s="68"/>
      <c r="H252" s="68"/>
      <c r="J252" s="281">
        <v>0</v>
      </c>
      <c r="K252" s="281">
        <v>0</v>
      </c>
      <c r="L252" s="281">
        <v>0</v>
      </c>
      <c r="M252" s="281">
        <v>0</v>
      </c>
      <c r="N252" s="281">
        <v>0</v>
      </c>
      <c r="O252" s="281">
        <v>0</v>
      </c>
      <c r="P252" s="281">
        <v>0</v>
      </c>
      <c r="Q252" s="281">
        <v>0</v>
      </c>
      <c r="R252" s="281">
        <v>0</v>
      </c>
      <c r="S252" s="281">
        <v>0</v>
      </c>
      <c r="T252" s="281">
        <v>0</v>
      </c>
      <c r="U252" s="281">
        <v>0</v>
      </c>
      <c r="V252" s="281">
        <v>0</v>
      </c>
      <c r="W252" s="281">
        <v>0</v>
      </c>
      <c r="X252" s="281">
        <v>0</v>
      </c>
      <c r="Y252" s="281">
        <v>0</v>
      </c>
      <c r="Z252" s="281">
        <v>0</v>
      </c>
      <c r="AA252" s="281">
        <v>0</v>
      </c>
      <c r="AB252" s="281">
        <v>0</v>
      </c>
      <c r="AC252" s="281">
        <v>0</v>
      </c>
      <c r="AD252" s="281">
        <v>0</v>
      </c>
      <c r="AE252" s="281">
        <v>0</v>
      </c>
      <c r="AF252" s="281">
        <v>0</v>
      </c>
      <c r="AG252" s="281">
        <v>0</v>
      </c>
      <c r="AH252" s="281">
        <v>0</v>
      </c>
      <c r="AI252" s="281">
        <v>0</v>
      </c>
      <c r="AJ252" s="281">
        <v>0</v>
      </c>
      <c r="AK252" s="281">
        <v>0</v>
      </c>
      <c r="AL252" s="281">
        <v>0</v>
      </c>
      <c r="AM252" s="281">
        <v>0</v>
      </c>
      <c r="AN252" s="281">
        <v>0</v>
      </c>
      <c r="AO252" s="281">
        <v>0</v>
      </c>
      <c r="AP252" s="281">
        <v>0</v>
      </c>
      <c r="AQ252" s="281">
        <v>0</v>
      </c>
      <c r="AR252" s="281">
        <v>0</v>
      </c>
      <c r="AS252" s="281">
        <v>0</v>
      </c>
      <c r="AT252" s="281">
        <v>0</v>
      </c>
      <c r="AU252" s="281">
        <v>0</v>
      </c>
      <c r="AV252" s="281">
        <v>0</v>
      </c>
      <c r="AW252" s="281">
        <v>0</v>
      </c>
      <c r="AX252" s="281">
        <v>0</v>
      </c>
      <c r="AY252" s="281">
        <v>0</v>
      </c>
      <c r="AZ252" s="281">
        <v>0</v>
      </c>
      <c r="BA252" s="281">
        <v>0</v>
      </c>
      <c r="BB252" s="281">
        <v>0</v>
      </c>
      <c r="BC252" s="281">
        <v>0</v>
      </c>
      <c r="BD252" s="281">
        <v>0</v>
      </c>
      <c r="BE252" s="281">
        <v>0</v>
      </c>
      <c r="BF252" s="281">
        <v>0</v>
      </c>
      <c r="BG252" s="281">
        <v>0</v>
      </c>
      <c r="BH252" s="281">
        <v>0</v>
      </c>
      <c r="BI252" s="281">
        <v>0</v>
      </c>
      <c r="BJ252" s="281">
        <v>0</v>
      </c>
      <c r="BK252" s="281">
        <v>0</v>
      </c>
      <c r="BL252" s="281">
        <v>0</v>
      </c>
      <c r="BM252" s="281">
        <v>0</v>
      </c>
      <c r="BN252" s="281">
        <v>0</v>
      </c>
      <c r="BO252" s="281">
        <v>0</v>
      </c>
      <c r="BP252" s="281">
        <v>0</v>
      </c>
      <c r="BQ252" s="281">
        <v>0</v>
      </c>
    </row>
    <row r="253" spans="2:69" ht="10.5" hidden="1" customHeight="1" outlineLevel="1">
      <c r="B253" s="68"/>
      <c r="C253" s="68"/>
      <c r="D253" s="68">
        <v>0</v>
      </c>
      <c r="E253" s="68"/>
      <c r="F253" s="68"/>
      <c r="G253" s="68"/>
      <c r="H253" s="68"/>
      <c r="J253" s="281">
        <v>0</v>
      </c>
      <c r="K253" s="281">
        <v>0</v>
      </c>
      <c r="L253" s="281">
        <v>0</v>
      </c>
      <c r="M253" s="281">
        <v>0</v>
      </c>
      <c r="N253" s="281">
        <v>0</v>
      </c>
      <c r="O253" s="281">
        <v>0</v>
      </c>
      <c r="P253" s="281">
        <v>0</v>
      </c>
      <c r="Q253" s="281">
        <v>0</v>
      </c>
      <c r="R253" s="281">
        <v>0</v>
      </c>
      <c r="S253" s="281">
        <v>0</v>
      </c>
      <c r="T253" s="281">
        <v>0</v>
      </c>
      <c r="U253" s="281">
        <v>0</v>
      </c>
      <c r="V253" s="281">
        <v>0</v>
      </c>
      <c r="W253" s="281">
        <v>0</v>
      </c>
      <c r="X253" s="281">
        <v>0</v>
      </c>
      <c r="Y253" s="281">
        <v>0</v>
      </c>
      <c r="Z253" s="281">
        <v>0</v>
      </c>
      <c r="AA253" s="281">
        <v>0</v>
      </c>
      <c r="AB253" s="281">
        <v>0</v>
      </c>
      <c r="AC253" s="281">
        <v>0</v>
      </c>
      <c r="AD253" s="281">
        <v>0</v>
      </c>
      <c r="AE253" s="281">
        <v>0</v>
      </c>
      <c r="AF253" s="281">
        <v>0</v>
      </c>
      <c r="AG253" s="281">
        <v>0</v>
      </c>
      <c r="AH253" s="281">
        <v>0</v>
      </c>
      <c r="AI253" s="281">
        <v>0</v>
      </c>
      <c r="AJ253" s="281">
        <v>0</v>
      </c>
      <c r="AK253" s="281">
        <v>0</v>
      </c>
      <c r="AL253" s="281">
        <v>0</v>
      </c>
      <c r="AM253" s="281">
        <v>0</v>
      </c>
      <c r="AN253" s="281">
        <v>0</v>
      </c>
      <c r="AO253" s="281">
        <v>0</v>
      </c>
      <c r="AP253" s="281">
        <v>0</v>
      </c>
      <c r="AQ253" s="281">
        <v>0</v>
      </c>
      <c r="AR253" s="281">
        <v>0</v>
      </c>
      <c r="AS253" s="281">
        <v>0</v>
      </c>
      <c r="AT253" s="281">
        <v>0</v>
      </c>
      <c r="AU253" s="281">
        <v>0</v>
      </c>
      <c r="AV253" s="281">
        <v>0</v>
      </c>
      <c r="AW253" s="281">
        <v>0</v>
      </c>
      <c r="AX253" s="281">
        <v>0</v>
      </c>
      <c r="AY253" s="281">
        <v>0</v>
      </c>
      <c r="AZ253" s="281">
        <v>0</v>
      </c>
      <c r="BA253" s="281">
        <v>0</v>
      </c>
      <c r="BB253" s="281">
        <v>0</v>
      </c>
      <c r="BC253" s="281">
        <v>0</v>
      </c>
      <c r="BD253" s="281">
        <v>0</v>
      </c>
      <c r="BE253" s="281">
        <v>0</v>
      </c>
      <c r="BF253" s="281">
        <v>0</v>
      </c>
      <c r="BG253" s="281">
        <v>0</v>
      </c>
      <c r="BH253" s="281">
        <v>0</v>
      </c>
      <c r="BI253" s="281">
        <v>0</v>
      </c>
      <c r="BJ253" s="281">
        <v>0</v>
      </c>
      <c r="BK253" s="281">
        <v>0</v>
      </c>
      <c r="BL253" s="281">
        <v>0</v>
      </c>
      <c r="BM253" s="281">
        <v>0</v>
      </c>
      <c r="BN253" s="281">
        <v>0</v>
      </c>
      <c r="BO253" s="281">
        <v>0</v>
      </c>
      <c r="BP253" s="281">
        <v>0</v>
      </c>
      <c r="BQ253" s="281">
        <v>0</v>
      </c>
    </row>
    <row r="254" spans="2:69" ht="10.5" hidden="1" customHeight="1" outlineLevel="1">
      <c r="B254" s="68"/>
      <c r="C254" s="68"/>
      <c r="D254" s="68">
        <v>0</v>
      </c>
      <c r="E254" s="68"/>
      <c r="F254" s="68"/>
      <c r="G254" s="68"/>
      <c r="H254" s="68"/>
      <c r="J254" s="281">
        <v>0</v>
      </c>
      <c r="K254" s="281">
        <v>0</v>
      </c>
      <c r="L254" s="281">
        <v>0</v>
      </c>
      <c r="M254" s="281">
        <v>0</v>
      </c>
      <c r="N254" s="281">
        <v>0</v>
      </c>
      <c r="O254" s="281">
        <v>0</v>
      </c>
      <c r="P254" s="281">
        <v>0</v>
      </c>
      <c r="Q254" s="281">
        <v>0</v>
      </c>
      <c r="R254" s="281">
        <v>0</v>
      </c>
      <c r="S254" s="281">
        <v>0</v>
      </c>
      <c r="T254" s="281">
        <v>0</v>
      </c>
      <c r="U254" s="281">
        <v>0</v>
      </c>
      <c r="V254" s="281">
        <v>0</v>
      </c>
      <c r="W254" s="281">
        <v>0</v>
      </c>
      <c r="X254" s="281">
        <v>0</v>
      </c>
      <c r="Y254" s="281">
        <v>0</v>
      </c>
      <c r="Z254" s="281">
        <v>0</v>
      </c>
      <c r="AA254" s="281">
        <v>0</v>
      </c>
      <c r="AB254" s="281">
        <v>0</v>
      </c>
      <c r="AC254" s="281">
        <v>0</v>
      </c>
      <c r="AD254" s="281">
        <v>0</v>
      </c>
      <c r="AE254" s="281">
        <v>0</v>
      </c>
      <c r="AF254" s="281">
        <v>0</v>
      </c>
      <c r="AG254" s="281">
        <v>0</v>
      </c>
      <c r="AH254" s="281">
        <v>0</v>
      </c>
      <c r="AI254" s="281">
        <v>0</v>
      </c>
      <c r="AJ254" s="281">
        <v>0</v>
      </c>
      <c r="AK254" s="281">
        <v>0</v>
      </c>
      <c r="AL254" s="281">
        <v>0</v>
      </c>
      <c r="AM254" s="281">
        <v>0</v>
      </c>
      <c r="AN254" s="281">
        <v>0</v>
      </c>
      <c r="AO254" s="281">
        <v>0</v>
      </c>
      <c r="AP254" s="281">
        <v>0</v>
      </c>
      <c r="AQ254" s="281">
        <v>0</v>
      </c>
      <c r="AR254" s="281">
        <v>0</v>
      </c>
      <c r="AS254" s="281">
        <v>0</v>
      </c>
      <c r="AT254" s="281">
        <v>0</v>
      </c>
      <c r="AU254" s="281">
        <v>0</v>
      </c>
      <c r="AV254" s="281">
        <v>0</v>
      </c>
      <c r="AW254" s="281">
        <v>0</v>
      </c>
      <c r="AX254" s="281">
        <v>0</v>
      </c>
      <c r="AY254" s="281">
        <v>0</v>
      </c>
      <c r="AZ254" s="281">
        <v>0</v>
      </c>
      <c r="BA254" s="281">
        <v>0</v>
      </c>
      <c r="BB254" s="281">
        <v>0</v>
      </c>
      <c r="BC254" s="281">
        <v>0</v>
      </c>
      <c r="BD254" s="281">
        <v>0</v>
      </c>
      <c r="BE254" s="281">
        <v>0</v>
      </c>
      <c r="BF254" s="281">
        <v>0</v>
      </c>
      <c r="BG254" s="281">
        <v>0</v>
      </c>
      <c r="BH254" s="281">
        <v>0</v>
      </c>
      <c r="BI254" s="281">
        <v>0</v>
      </c>
      <c r="BJ254" s="281">
        <v>0</v>
      </c>
      <c r="BK254" s="281">
        <v>0</v>
      </c>
      <c r="BL254" s="281">
        <v>0</v>
      </c>
      <c r="BM254" s="281">
        <v>0</v>
      </c>
      <c r="BN254" s="281">
        <v>0</v>
      </c>
      <c r="BO254" s="281">
        <v>0</v>
      </c>
      <c r="BP254" s="281">
        <v>0</v>
      </c>
      <c r="BQ254" s="281">
        <v>0</v>
      </c>
    </row>
    <row r="255" spans="2:69" ht="10.5" hidden="1" customHeight="1" outlineLevel="1">
      <c r="B255" s="68"/>
      <c r="C255" s="68"/>
      <c r="D255" s="68">
        <v>0</v>
      </c>
      <c r="E255" s="68"/>
      <c r="F255" s="68"/>
      <c r="G255" s="68"/>
      <c r="H255" s="68"/>
      <c r="J255" s="281">
        <v>0</v>
      </c>
      <c r="K255" s="281">
        <v>0</v>
      </c>
      <c r="L255" s="281">
        <v>0</v>
      </c>
      <c r="M255" s="281">
        <v>0</v>
      </c>
      <c r="N255" s="281">
        <v>0</v>
      </c>
      <c r="O255" s="281">
        <v>0</v>
      </c>
      <c r="P255" s="281">
        <v>0</v>
      </c>
      <c r="Q255" s="281">
        <v>0</v>
      </c>
      <c r="R255" s="281">
        <v>0</v>
      </c>
      <c r="S255" s="281">
        <v>0</v>
      </c>
      <c r="T255" s="281">
        <v>0</v>
      </c>
      <c r="U255" s="281">
        <v>0</v>
      </c>
      <c r="V255" s="281">
        <v>0</v>
      </c>
      <c r="W255" s="281">
        <v>0</v>
      </c>
      <c r="X255" s="281">
        <v>0</v>
      </c>
      <c r="Y255" s="281">
        <v>0</v>
      </c>
      <c r="Z255" s="281">
        <v>0</v>
      </c>
      <c r="AA255" s="281">
        <v>0</v>
      </c>
      <c r="AB255" s="281">
        <v>0</v>
      </c>
      <c r="AC255" s="281">
        <v>0</v>
      </c>
      <c r="AD255" s="281">
        <v>0</v>
      </c>
      <c r="AE255" s="281">
        <v>0</v>
      </c>
      <c r="AF255" s="281">
        <v>0</v>
      </c>
      <c r="AG255" s="281">
        <v>0</v>
      </c>
      <c r="AH255" s="281">
        <v>0</v>
      </c>
      <c r="AI255" s="281">
        <v>0</v>
      </c>
      <c r="AJ255" s="281">
        <v>0</v>
      </c>
      <c r="AK255" s="281">
        <v>0</v>
      </c>
      <c r="AL255" s="281">
        <v>0</v>
      </c>
      <c r="AM255" s="281">
        <v>0</v>
      </c>
      <c r="AN255" s="281">
        <v>0</v>
      </c>
      <c r="AO255" s="281">
        <v>0</v>
      </c>
      <c r="AP255" s="281">
        <v>0</v>
      </c>
      <c r="AQ255" s="281">
        <v>0</v>
      </c>
      <c r="AR255" s="281">
        <v>0</v>
      </c>
      <c r="AS255" s="281">
        <v>0</v>
      </c>
      <c r="AT255" s="281">
        <v>0</v>
      </c>
      <c r="AU255" s="281">
        <v>0</v>
      </c>
      <c r="AV255" s="281">
        <v>0</v>
      </c>
      <c r="AW255" s="281">
        <v>0</v>
      </c>
      <c r="AX255" s="281">
        <v>0</v>
      </c>
      <c r="AY255" s="281">
        <v>0</v>
      </c>
      <c r="AZ255" s="281">
        <v>0</v>
      </c>
      <c r="BA255" s="281">
        <v>0</v>
      </c>
      <c r="BB255" s="281">
        <v>0</v>
      </c>
      <c r="BC255" s="281">
        <v>0</v>
      </c>
      <c r="BD255" s="281">
        <v>0</v>
      </c>
      <c r="BE255" s="281">
        <v>0</v>
      </c>
      <c r="BF255" s="281">
        <v>0</v>
      </c>
      <c r="BG255" s="281">
        <v>0</v>
      </c>
      <c r="BH255" s="281">
        <v>0</v>
      </c>
      <c r="BI255" s="281">
        <v>0</v>
      </c>
      <c r="BJ255" s="281">
        <v>0</v>
      </c>
      <c r="BK255" s="281">
        <v>0</v>
      </c>
      <c r="BL255" s="281">
        <v>0</v>
      </c>
      <c r="BM255" s="281">
        <v>0</v>
      </c>
      <c r="BN255" s="281">
        <v>0</v>
      </c>
      <c r="BO255" s="281">
        <v>0</v>
      </c>
      <c r="BP255" s="281">
        <v>0</v>
      </c>
      <c r="BQ255" s="281">
        <v>0</v>
      </c>
    </row>
    <row r="256" spans="2:69" ht="10.5" hidden="1" customHeight="1" outlineLevel="1">
      <c r="B256" s="68"/>
      <c r="C256" s="68"/>
      <c r="D256" s="68">
        <v>0</v>
      </c>
      <c r="E256" s="68"/>
      <c r="F256" s="68"/>
      <c r="G256" s="68"/>
      <c r="H256" s="68"/>
      <c r="J256" s="281">
        <v>0</v>
      </c>
      <c r="K256" s="281">
        <v>0</v>
      </c>
      <c r="L256" s="281">
        <v>0</v>
      </c>
      <c r="M256" s="281">
        <v>0</v>
      </c>
      <c r="N256" s="281">
        <v>0</v>
      </c>
      <c r="O256" s="281">
        <v>0</v>
      </c>
      <c r="P256" s="281">
        <v>0</v>
      </c>
      <c r="Q256" s="281">
        <v>0</v>
      </c>
      <c r="R256" s="281">
        <v>0</v>
      </c>
      <c r="S256" s="281">
        <v>0</v>
      </c>
      <c r="T256" s="281">
        <v>0</v>
      </c>
      <c r="U256" s="281">
        <v>0</v>
      </c>
      <c r="V256" s="281">
        <v>0</v>
      </c>
      <c r="W256" s="281">
        <v>0</v>
      </c>
      <c r="X256" s="281">
        <v>0</v>
      </c>
      <c r="Y256" s="281">
        <v>0</v>
      </c>
      <c r="Z256" s="281">
        <v>0</v>
      </c>
      <c r="AA256" s="281">
        <v>0</v>
      </c>
      <c r="AB256" s="281">
        <v>0</v>
      </c>
      <c r="AC256" s="281">
        <v>0</v>
      </c>
      <c r="AD256" s="281">
        <v>0</v>
      </c>
      <c r="AE256" s="281">
        <v>0</v>
      </c>
      <c r="AF256" s="281">
        <v>0</v>
      </c>
      <c r="AG256" s="281">
        <v>0</v>
      </c>
      <c r="AH256" s="281">
        <v>0</v>
      </c>
      <c r="AI256" s="281">
        <v>0</v>
      </c>
      <c r="AJ256" s="281">
        <v>0</v>
      </c>
      <c r="AK256" s="281">
        <v>0</v>
      </c>
      <c r="AL256" s="281">
        <v>0</v>
      </c>
      <c r="AM256" s="281">
        <v>0</v>
      </c>
      <c r="AN256" s="281">
        <v>0</v>
      </c>
      <c r="AO256" s="281">
        <v>0</v>
      </c>
      <c r="AP256" s="281">
        <v>0</v>
      </c>
      <c r="AQ256" s="281">
        <v>0</v>
      </c>
      <c r="AR256" s="281">
        <v>0</v>
      </c>
      <c r="AS256" s="281">
        <v>0</v>
      </c>
      <c r="AT256" s="281">
        <v>0</v>
      </c>
      <c r="AU256" s="281">
        <v>0</v>
      </c>
      <c r="AV256" s="281">
        <v>0</v>
      </c>
      <c r="AW256" s="281">
        <v>0</v>
      </c>
      <c r="AX256" s="281">
        <v>0</v>
      </c>
      <c r="AY256" s="281">
        <v>0</v>
      </c>
      <c r="AZ256" s="281">
        <v>0</v>
      </c>
      <c r="BA256" s="281">
        <v>0</v>
      </c>
      <c r="BB256" s="281">
        <v>0</v>
      </c>
      <c r="BC256" s="281">
        <v>0</v>
      </c>
      <c r="BD256" s="281">
        <v>0</v>
      </c>
      <c r="BE256" s="281">
        <v>0</v>
      </c>
      <c r="BF256" s="281">
        <v>0</v>
      </c>
      <c r="BG256" s="281">
        <v>0</v>
      </c>
      <c r="BH256" s="281">
        <v>0</v>
      </c>
      <c r="BI256" s="281">
        <v>0</v>
      </c>
      <c r="BJ256" s="281">
        <v>0</v>
      </c>
      <c r="BK256" s="281">
        <v>0</v>
      </c>
      <c r="BL256" s="281">
        <v>0</v>
      </c>
      <c r="BM256" s="281">
        <v>0</v>
      </c>
      <c r="BN256" s="281">
        <v>0</v>
      </c>
      <c r="BO256" s="281">
        <v>0</v>
      </c>
      <c r="BP256" s="281">
        <v>0</v>
      </c>
      <c r="BQ256" s="281">
        <v>0</v>
      </c>
    </row>
    <row r="257" spans="2:69" ht="10.5" hidden="1" customHeight="1" outlineLevel="1">
      <c r="B257" s="68"/>
      <c r="C257" s="68"/>
      <c r="D257" s="68">
        <v>0</v>
      </c>
      <c r="E257" s="68"/>
      <c r="F257" s="68"/>
      <c r="G257" s="68"/>
      <c r="H257" s="68"/>
      <c r="J257" s="281">
        <v>0</v>
      </c>
      <c r="K257" s="281">
        <v>0</v>
      </c>
      <c r="L257" s="281">
        <v>0</v>
      </c>
      <c r="M257" s="281">
        <v>0</v>
      </c>
      <c r="N257" s="281">
        <v>0</v>
      </c>
      <c r="O257" s="281">
        <v>0</v>
      </c>
      <c r="P257" s="281">
        <v>0</v>
      </c>
      <c r="Q257" s="281">
        <v>0</v>
      </c>
      <c r="R257" s="281">
        <v>0</v>
      </c>
      <c r="S257" s="281">
        <v>0</v>
      </c>
      <c r="T257" s="281">
        <v>0</v>
      </c>
      <c r="U257" s="281">
        <v>0</v>
      </c>
      <c r="V257" s="281">
        <v>0</v>
      </c>
      <c r="W257" s="281">
        <v>0</v>
      </c>
      <c r="X257" s="281">
        <v>0</v>
      </c>
      <c r="Y257" s="281">
        <v>0</v>
      </c>
      <c r="Z257" s="281">
        <v>0</v>
      </c>
      <c r="AA257" s="281">
        <v>0</v>
      </c>
      <c r="AB257" s="281">
        <v>0</v>
      </c>
      <c r="AC257" s="281">
        <v>0</v>
      </c>
      <c r="AD257" s="281">
        <v>0</v>
      </c>
      <c r="AE257" s="281">
        <v>0</v>
      </c>
      <c r="AF257" s="281">
        <v>0</v>
      </c>
      <c r="AG257" s="281">
        <v>0</v>
      </c>
      <c r="AH257" s="281">
        <v>0</v>
      </c>
      <c r="AI257" s="281">
        <v>0</v>
      </c>
      <c r="AJ257" s="281">
        <v>0</v>
      </c>
      <c r="AK257" s="281">
        <v>0</v>
      </c>
      <c r="AL257" s="281">
        <v>0</v>
      </c>
      <c r="AM257" s="281">
        <v>0</v>
      </c>
      <c r="AN257" s="281">
        <v>0</v>
      </c>
      <c r="AO257" s="281">
        <v>0</v>
      </c>
      <c r="AP257" s="281">
        <v>0</v>
      </c>
      <c r="AQ257" s="281">
        <v>0</v>
      </c>
      <c r="AR257" s="281">
        <v>0</v>
      </c>
      <c r="AS257" s="281">
        <v>0</v>
      </c>
      <c r="AT257" s="281">
        <v>0</v>
      </c>
      <c r="AU257" s="281">
        <v>0</v>
      </c>
      <c r="AV257" s="281">
        <v>0</v>
      </c>
      <c r="AW257" s="281">
        <v>0</v>
      </c>
      <c r="AX257" s="281">
        <v>0</v>
      </c>
      <c r="AY257" s="281">
        <v>0</v>
      </c>
      <c r="AZ257" s="281">
        <v>0</v>
      </c>
      <c r="BA257" s="281">
        <v>0</v>
      </c>
      <c r="BB257" s="281">
        <v>0</v>
      </c>
      <c r="BC257" s="281">
        <v>0</v>
      </c>
      <c r="BD257" s="281">
        <v>0</v>
      </c>
      <c r="BE257" s="281">
        <v>0</v>
      </c>
      <c r="BF257" s="281">
        <v>0</v>
      </c>
      <c r="BG257" s="281">
        <v>0</v>
      </c>
      <c r="BH257" s="281">
        <v>0</v>
      </c>
      <c r="BI257" s="281">
        <v>0</v>
      </c>
      <c r="BJ257" s="281">
        <v>0</v>
      </c>
      <c r="BK257" s="281">
        <v>0</v>
      </c>
      <c r="BL257" s="281">
        <v>0</v>
      </c>
      <c r="BM257" s="281">
        <v>0</v>
      </c>
      <c r="BN257" s="281">
        <v>0</v>
      </c>
      <c r="BO257" s="281">
        <v>0</v>
      </c>
      <c r="BP257" s="281">
        <v>0</v>
      </c>
      <c r="BQ257" s="281">
        <v>0</v>
      </c>
    </row>
    <row r="258" spans="2:69" ht="10.5" hidden="1" customHeight="1" outlineLevel="1">
      <c r="B258" s="68"/>
      <c r="C258" s="68"/>
      <c r="D258" s="68">
        <v>0</v>
      </c>
      <c r="E258" s="68"/>
      <c r="F258" s="68"/>
      <c r="G258" s="68"/>
      <c r="H258" s="68"/>
      <c r="J258" s="281">
        <v>0</v>
      </c>
      <c r="K258" s="281">
        <v>0</v>
      </c>
      <c r="L258" s="281">
        <v>0</v>
      </c>
      <c r="M258" s="281">
        <v>0</v>
      </c>
      <c r="N258" s="281">
        <v>0</v>
      </c>
      <c r="O258" s="281">
        <v>0</v>
      </c>
      <c r="P258" s="281">
        <v>0</v>
      </c>
      <c r="Q258" s="281">
        <v>0</v>
      </c>
      <c r="R258" s="281">
        <v>0</v>
      </c>
      <c r="S258" s="281">
        <v>0</v>
      </c>
      <c r="T258" s="281">
        <v>0</v>
      </c>
      <c r="U258" s="281">
        <v>0</v>
      </c>
      <c r="V258" s="281">
        <v>0</v>
      </c>
      <c r="W258" s="281">
        <v>0</v>
      </c>
      <c r="X258" s="281">
        <v>0</v>
      </c>
      <c r="Y258" s="281">
        <v>0</v>
      </c>
      <c r="Z258" s="281">
        <v>0</v>
      </c>
      <c r="AA258" s="281">
        <v>0</v>
      </c>
      <c r="AB258" s="281">
        <v>0</v>
      </c>
      <c r="AC258" s="281">
        <v>0</v>
      </c>
      <c r="AD258" s="281">
        <v>0</v>
      </c>
      <c r="AE258" s="281">
        <v>0</v>
      </c>
      <c r="AF258" s="281">
        <v>0</v>
      </c>
      <c r="AG258" s="281">
        <v>0</v>
      </c>
      <c r="AH258" s="281">
        <v>0</v>
      </c>
      <c r="AI258" s="281">
        <v>0</v>
      </c>
      <c r="AJ258" s="281">
        <v>0</v>
      </c>
      <c r="AK258" s="281">
        <v>0</v>
      </c>
      <c r="AL258" s="281">
        <v>0</v>
      </c>
      <c r="AM258" s="281">
        <v>0</v>
      </c>
      <c r="AN258" s="281">
        <v>0</v>
      </c>
      <c r="AO258" s="281">
        <v>0</v>
      </c>
      <c r="AP258" s="281">
        <v>0</v>
      </c>
      <c r="AQ258" s="281">
        <v>0</v>
      </c>
      <c r="AR258" s="281">
        <v>0</v>
      </c>
      <c r="AS258" s="281">
        <v>0</v>
      </c>
      <c r="AT258" s="281">
        <v>0</v>
      </c>
      <c r="AU258" s="281">
        <v>0</v>
      </c>
      <c r="AV258" s="281">
        <v>0</v>
      </c>
      <c r="AW258" s="281">
        <v>0</v>
      </c>
      <c r="AX258" s="281">
        <v>0</v>
      </c>
      <c r="AY258" s="281">
        <v>0</v>
      </c>
      <c r="AZ258" s="281">
        <v>0</v>
      </c>
      <c r="BA258" s="281">
        <v>0</v>
      </c>
      <c r="BB258" s="281">
        <v>0</v>
      </c>
      <c r="BC258" s="281">
        <v>0</v>
      </c>
      <c r="BD258" s="281">
        <v>0</v>
      </c>
      <c r="BE258" s="281">
        <v>0</v>
      </c>
      <c r="BF258" s="281">
        <v>0</v>
      </c>
      <c r="BG258" s="281">
        <v>0</v>
      </c>
      <c r="BH258" s="281">
        <v>0</v>
      </c>
      <c r="BI258" s="281">
        <v>0</v>
      </c>
      <c r="BJ258" s="281">
        <v>0</v>
      </c>
      <c r="BK258" s="281">
        <v>0</v>
      </c>
      <c r="BL258" s="281">
        <v>0</v>
      </c>
      <c r="BM258" s="281">
        <v>0</v>
      </c>
      <c r="BN258" s="281">
        <v>0</v>
      </c>
      <c r="BO258" s="281">
        <v>0</v>
      </c>
      <c r="BP258" s="281">
        <v>0</v>
      </c>
      <c r="BQ258" s="281">
        <v>0</v>
      </c>
    </row>
    <row r="259" spans="2:69" ht="10.5" hidden="1" customHeight="1" outlineLevel="1">
      <c r="B259" s="68"/>
      <c r="C259" s="68"/>
      <c r="D259" s="68">
        <v>0</v>
      </c>
      <c r="E259" s="68"/>
      <c r="F259" s="68"/>
      <c r="G259" s="68"/>
      <c r="H259" s="68"/>
      <c r="J259" s="281">
        <v>0</v>
      </c>
      <c r="K259" s="281">
        <v>0</v>
      </c>
      <c r="L259" s="281">
        <v>0</v>
      </c>
      <c r="M259" s="281">
        <v>0</v>
      </c>
      <c r="N259" s="281">
        <v>0</v>
      </c>
      <c r="O259" s="281">
        <v>0</v>
      </c>
      <c r="P259" s="281">
        <v>0</v>
      </c>
      <c r="Q259" s="281">
        <v>0</v>
      </c>
      <c r="R259" s="281">
        <v>0</v>
      </c>
      <c r="S259" s="281">
        <v>0</v>
      </c>
      <c r="T259" s="281">
        <v>0</v>
      </c>
      <c r="U259" s="281">
        <v>0</v>
      </c>
      <c r="V259" s="281">
        <v>0</v>
      </c>
      <c r="W259" s="281">
        <v>0</v>
      </c>
      <c r="X259" s="281">
        <v>0</v>
      </c>
      <c r="Y259" s="281">
        <v>0</v>
      </c>
      <c r="Z259" s="281">
        <v>0</v>
      </c>
      <c r="AA259" s="281">
        <v>0</v>
      </c>
      <c r="AB259" s="281">
        <v>0</v>
      </c>
      <c r="AC259" s="281">
        <v>0</v>
      </c>
      <c r="AD259" s="281">
        <v>0</v>
      </c>
      <c r="AE259" s="281">
        <v>0</v>
      </c>
      <c r="AF259" s="281">
        <v>0</v>
      </c>
      <c r="AG259" s="281">
        <v>0</v>
      </c>
      <c r="AH259" s="281">
        <v>0</v>
      </c>
      <c r="AI259" s="281">
        <v>0</v>
      </c>
      <c r="AJ259" s="281">
        <v>0</v>
      </c>
      <c r="AK259" s="281">
        <v>0</v>
      </c>
      <c r="AL259" s="281">
        <v>0</v>
      </c>
      <c r="AM259" s="281">
        <v>0</v>
      </c>
      <c r="AN259" s="281">
        <v>0</v>
      </c>
      <c r="AO259" s="281">
        <v>0</v>
      </c>
      <c r="AP259" s="281">
        <v>0</v>
      </c>
      <c r="AQ259" s="281">
        <v>0</v>
      </c>
      <c r="AR259" s="281">
        <v>0</v>
      </c>
      <c r="AS259" s="281">
        <v>0</v>
      </c>
      <c r="AT259" s="281">
        <v>0</v>
      </c>
      <c r="AU259" s="281">
        <v>0</v>
      </c>
      <c r="AV259" s="281">
        <v>0</v>
      </c>
      <c r="AW259" s="281">
        <v>0</v>
      </c>
      <c r="AX259" s="281">
        <v>0</v>
      </c>
      <c r="AY259" s="281">
        <v>0</v>
      </c>
      <c r="AZ259" s="281">
        <v>0</v>
      </c>
      <c r="BA259" s="281">
        <v>0</v>
      </c>
      <c r="BB259" s="281">
        <v>0</v>
      </c>
      <c r="BC259" s="281">
        <v>0</v>
      </c>
      <c r="BD259" s="281">
        <v>0</v>
      </c>
      <c r="BE259" s="281">
        <v>0</v>
      </c>
      <c r="BF259" s="281">
        <v>0</v>
      </c>
      <c r="BG259" s="281">
        <v>0</v>
      </c>
      <c r="BH259" s="281">
        <v>0</v>
      </c>
      <c r="BI259" s="281">
        <v>0</v>
      </c>
      <c r="BJ259" s="281">
        <v>0</v>
      </c>
      <c r="BK259" s="281">
        <v>0</v>
      </c>
      <c r="BL259" s="281">
        <v>0</v>
      </c>
      <c r="BM259" s="281">
        <v>0</v>
      </c>
      <c r="BN259" s="281">
        <v>0</v>
      </c>
      <c r="BO259" s="281">
        <v>0</v>
      </c>
      <c r="BP259" s="281">
        <v>0</v>
      </c>
      <c r="BQ259" s="281">
        <v>0</v>
      </c>
    </row>
    <row r="260" spans="2:69" ht="10.5" hidden="1" customHeight="1" outlineLevel="1">
      <c r="B260" s="68"/>
      <c r="C260" s="68"/>
      <c r="D260" s="68">
        <v>0</v>
      </c>
      <c r="E260" s="68"/>
      <c r="F260" s="68"/>
      <c r="G260" s="68"/>
      <c r="H260" s="68"/>
      <c r="J260" s="281">
        <v>0</v>
      </c>
      <c r="K260" s="281">
        <v>0</v>
      </c>
      <c r="L260" s="281">
        <v>0</v>
      </c>
      <c r="M260" s="281">
        <v>0</v>
      </c>
      <c r="N260" s="281">
        <v>0</v>
      </c>
      <c r="O260" s="281">
        <v>0</v>
      </c>
      <c r="P260" s="281">
        <v>0</v>
      </c>
      <c r="Q260" s="281">
        <v>0</v>
      </c>
      <c r="R260" s="281">
        <v>0</v>
      </c>
      <c r="S260" s="281">
        <v>0</v>
      </c>
      <c r="T260" s="281">
        <v>0</v>
      </c>
      <c r="U260" s="281">
        <v>0</v>
      </c>
      <c r="V260" s="281">
        <v>0</v>
      </c>
      <c r="W260" s="281">
        <v>0</v>
      </c>
      <c r="X260" s="281">
        <v>0</v>
      </c>
      <c r="Y260" s="281">
        <v>0</v>
      </c>
      <c r="Z260" s="281">
        <v>0</v>
      </c>
      <c r="AA260" s="281">
        <v>0</v>
      </c>
      <c r="AB260" s="281">
        <v>0</v>
      </c>
      <c r="AC260" s="281">
        <v>0</v>
      </c>
      <c r="AD260" s="281">
        <v>0</v>
      </c>
      <c r="AE260" s="281">
        <v>0</v>
      </c>
      <c r="AF260" s="281">
        <v>0</v>
      </c>
      <c r="AG260" s="281">
        <v>0</v>
      </c>
      <c r="AH260" s="281">
        <v>0</v>
      </c>
      <c r="AI260" s="281">
        <v>0</v>
      </c>
      <c r="AJ260" s="281">
        <v>0</v>
      </c>
      <c r="AK260" s="281">
        <v>0</v>
      </c>
      <c r="AL260" s="281">
        <v>0</v>
      </c>
      <c r="AM260" s="281">
        <v>0</v>
      </c>
      <c r="AN260" s="281">
        <v>0</v>
      </c>
      <c r="AO260" s="281">
        <v>0</v>
      </c>
      <c r="AP260" s="281">
        <v>0</v>
      </c>
      <c r="AQ260" s="281">
        <v>0</v>
      </c>
      <c r="AR260" s="281">
        <v>0</v>
      </c>
      <c r="AS260" s="281">
        <v>0</v>
      </c>
      <c r="AT260" s="281">
        <v>0</v>
      </c>
      <c r="AU260" s="281">
        <v>0</v>
      </c>
      <c r="AV260" s="281">
        <v>0</v>
      </c>
      <c r="AW260" s="281">
        <v>0</v>
      </c>
      <c r="AX260" s="281">
        <v>0</v>
      </c>
      <c r="AY260" s="281">
        <v>0</v>
      </c>
      <c r="AZ260" s="281">
        <v>0</v>
      </c>
      <c r="BA260" s="281">
        <v>0</v>
      </c>
      <c r="BB260" s="281">
        <v>0</v>
      </c>
      <c r="BC260" s="281">
        <v>0</v>
      </c>
      <c r="BD260" s="281">
        <v>0</v>
      </c>
      <c r="BE260" s="281">
        <v>0</v>
      </c>
      <c r="BF260" s="281">
        <v>0</v>
      </c>
      <c r="BG260" s="281">
        <v>0</v>
      </c>
      <c r="BH260" s="281">
        <v>0</v>
      </c>
      <c r="BI260" s="281">
        <v>0</v>
      </c>
      <c r="BJ260" s="281">
        <v>0</v>
      </c>
      <c r="BK260" s="281">
        <v>0</v>
      </c>
      <c r="BL260" s="281">
        <v>0</v>
      </c>
      <c r="BM260" s="281">
        <v>0</v>
      </c>
      <c r="BN260" s="281">
        <v>0</v>
      </c>
      <c r="BO260" s="281">
        <v>0</v>
      </c>
      <c r="BP260" s="281">
        <v>0</v>
      </c>
      <c r="BQ260" s="281">
        <v>0</v>
      </c>
    </row>
    <row r="261" spans="2:69" ht="10.5" hidden="1" customHeight="1" outlineLevel="1">
      <c r="B261" s="68"/>
      <c r="C261" s="68"/>
      <c r="D261" s="68">
        <v>0</v>
      </c>
      <c r="E261" s="68"/>
      <c r="F261" s="68"/>
      <c r="G261" s="68"/>
      <c r="H261" s="68"/>
      <c r="J261" s="281">
        <v>0</v>
      </c>
      <c r="K261" s="281">
        <v>0</v>
      </c>
      <c r="L261" s="281">
        <v>0</v>
      </c>
      <c r="M261" s="281">
        <v>0</v>
      </c>
      <c r="N261" s="281">
        <v>0</v>
      </c>
      <c r="O261" s="281">
        <v>0</v>
      </c>
      <c r="P261" s="281">
        <v>0</v>
      </c>
      <c r="Q261" s="281">
        <v>0</v>
      </c>
      <c r="R261" s="281">
        <v>0</v>
      </c>
      <c r="S261" s="281">
        <v>0</v>
      </c>
      <c r="T261" s="281">
        <v>0</v>
      </c>
      <c r="U261" s="281">
        <v>0</v>
      </c>
      <c r="V261" s="281">
        <v>0</v>
      </c>
      <c r="W261" s="281">
        <v>0</v>
      </c>
      <c r="X261" s="281">
        <v>0</v>
      </c>
      <c r="Y261" s="281">
        <v>0</v>
      </c>
      <c r="Z261" s="281">
        <v>0</v>
      </c>
      <c r="AA261" s="281">
        <v>0</v>
      </c>
      <c r="AB261" s="281">
        <v>0</v>
      </c>
      <c r="AC261" s="281">
        <v>0</v>
      </c>
      <c r="AD261" s="281">
        <v>0</v>
      </c>
      <c r="AE261" s="281">
        <v>0</v>
      </c>
      <c r="AF261" s="281">
        <v>0</v>
      </c>
      <c r="AG261" s="281">
        <v>0</v>
      </c>
      <c r="AH261" s="281">
        <v>0</v>
      </c>
      <c r="AI261" s="281">
        <v>0</v>
      </c>
      <c r="AJ261" s="281">
        <v>0</v>
      </c>
      <c r="AK261" s="281">
        <v>0</v>
      </c>
      <c r="AL261" s="281">
        <v>0</v>
      </c>
      <c r="AM261" s="281">
        <v>0</v>
      </c>
      <c r="AN261" s="281">
        <v>0</v>
      </c>
      <c r="AO261" s="281">
        <v>0</v>
      </c>
      <c r="AP261" s="281">
        <v>0</v>
      </c>
      <c r="AQ261" s="281">
        <v>0</v>
      </c>
      <c r="AR261" s="281">
        <v>0</v>
      </c>
      <c r="AS261" s="281">
        <v>0</v>
      </c>
      <c r="AT261" s="281">
        <v>0</v>
      </c>
      <c r="AU261" s="281">
        <v>0</v>
      </c>
      <c r="AV261" s="281">
        <v>0</v>
      </c>
      <c r="AW261" s="281">
        <v>0</v>
      </c>
      <c r="AX261" s="281">
        <v>0</v>
      </c>
      <c r="AY261" s="281">
        <v>0</v>
      </c>
      <c r="AZ261" s="281">
        <v>0</v>
      </c>
      <c r="BA261" s="281">
        <v>0</v>
      </c>
      <c r="BB261" s="281">
        <v>0</v>
      </c>
      <c r="BC261" s="281">
        <v>0</v>
      </c>
      <c r="BD261" s="281">
        <v>0</v>
      </c>
      <c r="BE261" s="281">
        <v>0</v>
      </c>
      <c r="BF261" s="281">
        <v>0</v>
      </c>
      <c r="BG261" s="281">
        <v>0</v>
      </c>
      <c r="BH261" s="281">
        <v>0</v>
      </c>
      <c r="BI261" s="281">
        <v>0</v>
      </c>
      <c r="BJ261" s="281">
        <v>0</v>
      </c>
      <c r="BK261" s="281">
        <v>0</v>
      </c>
      <c r="BL261" s="281">
        <v>0</v>
      </c>
      <c r="BM261" s="281">
        <v>0</v>
      </c>
      <c r="BN261" s="281">
        <v>0</v>
      </c>
      <c r="BO261" s="281">
        <v>0</v>
      </c>
      <c r="BP261" s="281">
        <v>0</v>
      </c>
      <c r="BQ261" s="281">
        <v>0</v>
      </c>
    </row>
    <row r="262" spans="2:69" ht="10.5" hidden="1" customHeight="1" outlineLevel="1">
      <c r="B262" s="68"/>
      <c r="C262" s="68"/>
      <c r="D262" s="68">
        <v>0</v>
      </c>
      <c r="E262" s="68"/>
      <c r="F262" s="68"/>
      <c r="G262" s="68"/>
      <c r="H262" s="68"/>
      <c r="J262" s="281">
        <v>0</v>
      </c>
      <c r="K262" s="281">
        <v>0</v>
      </c>
      <c r="L262" s="281">
        <v>0</v>
      </c>
      <c r="M262" s="281">
        <v>0</v>
      </c>
      <c r="N262" s="281">
        <v>0</v>
      </c>
      <c r="O262" s="281">
        <v>0</v>
      </c>
      <c r="P262" s="281">
        <v>0</v>
      </c>
      <c r="Q262" s="281">
        <v>0</v>
      </c>
      <c r="R262" s="281">
        <v>0</v>
      </c>
      <c r="S262" s="281">
        <v>0</v>
      </c>
      <c r="T262" s="281">
        <v>0</v>
      </c>
      <c r="U262" s="281">
        <v>0</v>
      </c>
      <c r="V262" s="281">
        <v>0</v>
      </c>
      <c r="W262" s="281">
        <v>0</v>
      </c>
      <c r="X262" s="281">
        <v>0</v>
      </c>
      <c r="Y262" s="281">
        <v>0</v>
      </c>
      <c r="Z262" s="281">
        <v>0</v>
      </c>
      <c r="AA262" s="281">
        <v>0</v>
      </c>
      <c r="AB262" s="281">
        <v>0</v>
      </c>
      <c r="AC262" s="281">
        <v>0</v>
      </c>
      <c r="AD262" s="281">
        <v>0</v>
      </c>
      <c r="AE262" s="281">
        <v>0</v>
      </c>
      <c r="AF262" s="281">
        <v>0</v>
      </c>
      <c r="AG262" s="281">
        <v>0</v>
      </c>
      <c r="AH262" s="281">
        <v>0</v>
      </c>
      <c r="AI262" s="281">
        <v>0</v>
      </c>
      <c r="AJ262" s="281">
        <v>0</v>
      </c>
      <c r="AK262" s="281">
        <v>0</v>
      </c>
      <c r="AL262" s="281">
        <v>0</v>
      </c>
      <c r="AM262" s="281">
        <v>0</v>
      </c>
      <c r="AN262" s="281">
        <v>0</v>
      </c>
      <c r="AO262" s="281">
        <v>0</v>
      </c>
      <c r="AP262" s="281">
        <v>0</v>
      </c>
      <c r="AQ262" s="281">
        <v>0</v>
      </c>
      <c r="AR262" s="281">
        <v>0</v>
      </c>
      <c r="AS262" s="281">
        <v>0</v>
      </c>
      <c r="AT262" s="281">
        <v>0</v>
      </c>
      <c r="AU262" s="281">
        <v>0</v>
      </c>
      <c r="AV262" s="281">
        <v>0</v>
      </c>
      <c r="AW262" s="281">
        <v>0</v>
      </c>
      <c r="AX262" s="281">
        <v>0</v>
      </c>
      <c r="AY262" s="281">
        <v>0</v>
      </c>
      <c r="AZ262" s="281">
        <v>0</v>
      </c>
      <c r="BA262" s="281">
        <v>0</v>
      </c>
      <c r="BB262" s="281">
        <v>0</v>
      </c>
      <c r="BC262" s="281">
        <v>0</v>
      </c>
      <c r="BD262" s="281">
        <v>0</v>
      </c>
      <c r="BE262" s="281">
        <v>0</v>
      </c>
      <c r="BF262" s="281">
        <v>0</v>
      </c>
      <c r="BG262" s="281">
        <v>0</v>
      </c>
      <c r="BH262" s="281">
        <v>0</v>
      </c>
      <c r="BI262" s="281">
        <v>0</v>
      </c>
      <c r="BJ262" s="281">
        <v>0</v>
      </c>
      <c r="BK262" s="281">
        <v>0</v>
      </c>
      <c r="BL262" s="281">
        <v>0</v>
      </c>
      <c r="BM262" s="281">
        <v>0</v>
      </c>
      <c r="BN262" s="281">
        <v>0</v>
      </c>
      <c r="BO262" s="281">
        <v>0</v>
      </c>
      <c r="BP262" s="281">
        <v>0</v>
      </c>
      <c r="BQ262" s="281">
        <v>0</v>
      </c>
    </row>
    <row r="263" spans="2:69" ht="10.5" hidden="1" customHeight="1" outlineLevel="1">
      <c r="B263" s="68"/>
      <c r="C263" s="68"/>
      <c r="D263" s="68">
        <v>0</v>
      </c>
      <c r="E263" s="68"/>
      <c r="F263" s="68"/>
      <c r="G263" s="68"/>
      <c r="H263" s="68"/>
      <c r="J263" s="281">
        <v>0</v>
      </c>
      <c r="K263" s="281">
        <v>0</v>
      </c>
      <c r="L263" s="281">
        <v>0</v>
      </c>
      <c r="M263" s="281">
        <v>0</v>
      </c>
      <c r="N263" s="281">
        <v>0</v>
      </c>
      <c r="O263" s="281">
        <v>0</v>
      </c>
      <c r="P263" s="281">
        <v>0</v>
      </c>
      <c r="Q263" s="281">
        <v>0</v>
      </c>
      <c r="R263" s="281">
        <v>0</v>
      </c>
      <c r="S263" s="281">
        <v>0</v>
      </c>
      <c r="T263" s="281">
        <v>0</v>
      </c>
      <c r="U263" s="281">
        <v>0</v>
      </c>
      <c r="V263" s="281">
        <v>0</v>
      </c>
      <c r="W263" s="281">
        <v>0</v>
      </c>
      <c r="X263" s="281">
        <v>0</v>
      </c>
      <c r="Y263" s="281">
        <v>0</v>
      </c>
      <c r="Z263" s="281">
        <v>0</v>
      </c>
      <c r="AA263" s="281">
        <v>0</v>
      </c>
      <c r="AB263" s="281">
        <v>0</v>
      </c>
      <c r="AC263" s="281">
        <v>0</v>
      </c>
      <c r="AD263" s="281">
        <v>0</v>
      </c>
      <c r="AE263" s="281">
        <v>0</v>
      </c>
      <c r="AF263" s="281">
        <v>0</v>
      </c>
      <c r="AG263" s="281">
        <v>0</v>
      </c>
      <c r="AH263" s="281">
        <v>0</v>
      </c>
      <c r="AI263" s="281">
        <v>0</v>
      </c>
      <c r="AJ263" s="281">
        <v>0</v>
      </c>
      <c r="AK263" s="281">
        <v>0</v>
      </c>
      <c r="AL263" s="281">
        <v>0</v>
      </c>
      <c r="AM263" s="281">
        <v>0</v>
      </c>
      <c r="AN263" s="281">
        <v>0</v>
      </c>
      <c r="AO263" s="281">
        <v>0</v>
      </c>
      <c r="AP263" s="281">
        <v>0</v>
      </c>
      <c r="AQ263" s="281">
        <v>0</v>
      </c>
      <c r="AR263" s="281">
        <v>0</v>
      </c>
      <c r="AS263" s="281">
        <v>0</v>
      </c>
      <c r="AT263" s="281">
        <v>0</v>
      </c>
      <c r="AU263" s="281">
        <v>0</v>
      </c>
      <c r="AV263" s="281">
        <v>0</v>
      </c>
      <c r="AW263" s="281">
        <v>0</v>
      </c>
      <c r="AX263" s="281">
        <v>0</v>
      </c>
      <c r="AY263" s="281">
        <v>0</v>
      </c>
      <c r="AZ263" s="281">
        <v>0</v>
      </c>
      <c r="BA263" s="281">
        <v>0</v>
      </c>
      <c r="BB263" s="281">
        <v>0</v>
      </c>
      <c r="BC263" s="281">
        <v>0</v>
      </c>
      <c r="BD263" s="281">
        <v>0</v>
      </c>
      <c r="BE263" s="281">
        <v>0</v>
      </c>
      <c r="BF263" s="281">
        <v>0</v>
      </c>
      <c r="BG263" s="281">
        <v>0</v>
      </c>
      <c r="BH263" s="281">
        <v>0</v>
      </c>
      <c r="BI263" s="281">
        <v>0</v>
      </c>
      <c r="BJ263" s="281">
        <v>0</v>
      </c>
      <c r="BK263" s="281">
        <v>0</v>
      </c>
      <c r="BL263" s="281">
        <v>0</v>
      </c>
      <c r="BM263" s="281">
        <v>0</v>
      </c>
      <c r="BN263" s="281">
        <v>0</v>
      </c>
      <c r="BO263" s="281">
        <v>0</v>
      </c>
      <c r="BP263" s="281">
        <v>0</v>
      </c>
      <c r="BQ263" s="281">
        <v>0</v>
      </c>
    </row>
    <row r="264" spans="2:69" ht="10.5" hidden="1" customHeight="1" outlineLevel="1">
      <c r="B264" s="68"/>
      <c r="C264" s="68"/>
      <c r="D264" s="68">
        <v>0</v>
      </c>
      <c r="E264" s="68"/>
      <c r="F264" s="68"/>
      <c r="G264" s="68"/>
      <c r="H264" s="68"/>
      <c r="J264" s="281">
        <v>0</v>
      </c>
      <c r="K264" s="281">
        <v>0</v>
      </c>
      <c r="L264" s="281">
        <v>0</v>
      </c>
      <c r="M264" s="281">
        <v>0</v>
      </c>
      <c r="N264" s="281">
        <v>0</v>
      </c>
      <c r="O264" s="281">
        <v>0</v>
      </c>
      <c r="P264" s="281">
        <v>0</v>
      </c>
      <c r="Q264" s="281">
        <v>0</v>
      </c>
      <c r="R264" s="281">
        <v>0</v>
      </c>
      <c r="S264" s="281">
        <v>0</v>
      </c>
      <c r="T264" s="281">
        <v>0</v>
      </c>
      <c r="U264" s="281">
        <v>0</v>
      </c>
      <c r="V264" s="281">
        <v>0</v>
      </c>
      <c r="W264" s="281">
        <v>0</v>
      </c>
      <c r="X264" s="281">
        <v>0</v>
      </c>
      <c r="Y264" s="281">
        <v>0</v>
      </c>
      <c r="Z264" s="281">
        <v>0</v>
      </c>
      <c r="AA264" s="281">
        <v>0</v>
      </c>
      <c r="AB264" s="281">
        <v>0</v>
      </c>
      <c r="AC264" s="281">
        <v>0</v>
      </c>
      <c r="AD264" s="281">
        <v>0</v>
      </c>
      <c r="AE264" s="281">
        <v>0</v>
      </c>
      <c r="AF264" s="281">
        <v>0</v>
      </c>
      <c r="AG264" s="281">
        <v>0</v>
      </c>
      <c r="AH264" s="281">
        <v>0</v>
      </c>
      <c r="AI264" s="281">
        <v>0</v>
      </c>
      <c r="AJ264" s="281">
        <v>0</v>
      </c>
      <c r="AK264" s="281">
        <v>0</v>
      </c>
      <c r="AL264" s="281">
        <v>0</v>
      </c>
      <c r="AM264" s="281">
        <v>0</v>
      </c>
      <c r="AN264" s="281">
        <v>0</v>
      </c>
      <c r="AO264" s="281">
        <v>0</v>
      </c>
      <c r="AP264" s="281">
        <v>0</v>
      </c>
      <c r="AQ264" s="281">
        <v>0</v>
      </c>
      <c r="AR264" s="281">
        <v>0</v>
      </c>
      <c r="AS264" s="281">
        <v>0</v>
      </c>
      <c r="AT264" s="281">
        <v>0</v>
      </c>
      <c r="AU264" s="281">
        <v>0</v>
      </c>
      <c r="AV264" s="281">
        <v>0</v>
      </c>
      <c r="AW264" s="281">
        <v>0</v>
      </c>
      <c r="AX264" s="281">
        <v>0</v>
      </c>
      <c r="AY264" s="281">
        <v>0</v>
      </c>
      <c r="AZ264" s="281">
        <v>0</v>
      </c>
      <c r="BA264" s="281">
        <v>0</v>
      </c>
      <c r="BB264" s="281">
        <v>0</v>
      </c>
      <c r="BC264" s="281">
        <v>0</v>
      </c>
      <c r="BD264" s="281">
        <v>0</v>
      </c>
      <c r="BE264" s="281">
        <v>0</v>
      </c>
      <c r="BF264" s="281">
        <v>0</v>
      </c>
      <c r="BG264" s="281">
        <v>0</v>
      </c>
      <c r="BH264" s="281">
        <v>0</v>
      </c>
      <c r="BI264" s="281">
        <v>0</v>
      </c>
      <c r="BJ264" s="281">
        <v>0</v>
      </c>
      <c r="BK264" s="281">
        <v>0</v>
      </c>
      <c r="BL264" s="281">
        <v>0</v>
      </c>
      <c r="BM264" s="281">
        <v>0</v>
      </c>
      <c r="BN264" s="281">
        <v>0</v>
      </c>
      <c r="BO264" s="281">
        <v>0</v>
      </c>
      <c r="BP264" s="281">
        <v>0</v>
      </c>
      <c r="BQ264" s="281">
        <v>0</v>
      </c>
    </row>
    <row r="265" spans="2:69" ht="10.5" hidden="1" customHeight="1" outlineLevel="1">
      <c r="B265" s="68"/>
      <c r="C265" s="68"/>
      <c r="D265" s="68">
        <v>0</v>
      </c>
      <c r="E265" s="68"/>
      <c r="F265" s="68"/>
      <c r="G265" s="68"/>
      <c r="H265" s="68"/>
      <c r="J265" s="281">
        <v>0</v>
      </c>
      <c r="K265" s="281">
        <v>0</v>
      </c>
      <c r="L265" s="281">
        <v>0</v>
      </c>
      <c r="M265" s="281">
        <v>0</v>
      </c>
      <c r="N265" s="281">
        <v>0</v>
      </c>
      <c r="O265" s="281">
        <v>0</v>
      </c>
      <c r="P265" s="281">
        <v>0</v>
      </c>
      <c r="Q265" s="281">
        <v>0</v>
      </c>
      <c r="R265" s="281">
        <v>0</v>
      </c>
      <c r="S265" s="281">
        <v>0</v>
      </c>
      <c r="T265" s="281">
        <v>0</v>
      </c>
      <c r="U265" s="281">
        <v>0</v>
      </c>
      <c r="V265" s="281">
        <v>0</v>
      </c>
      <c r="W265" s="281">
        <v>0</v>
      </c>
      <c r="X265" s="281">
        <v>0</v>
      </c>
      <c r="Y265" s="281">
        <v>0</v>
      </c>
      <c r="Z265" s="281">
        <v>0</v>
      </c>
      <c r="AA265" s="281">
        <v>0</v>
      </c>
      <c r="AB265" s="281">
        <v>0</v>
      </c>
      <c r="AC265" s="281">
        <v>0</v>
      </c>
      <c r="AD265" s="281">
        <v>0</v>
      </c>
      <c r="AE265" s="281">
        <v>0</v>
      </c>
      <c r="AF265" s="281">
        <v>0</v>
      </c>
      <c r="AG265" s="281">
        <v>0</v>
      </c>
      <c r="AH265" s="281">
        <v>0</v>
      </c>
      <c r="AI265" s="281">
        <v>0</v>
      </c>
      <c r="AJ265" s="281">
        <v>0</v>
      </c>
      <c r="AK265" s="281">
        <v>0</v>
      </c>
      <c r="AL265" s="281">
        <v>0</v>
      </c>
      <c r="AM265" s="281">
        <v>0</v>
      </c>
      <c r="AN265" s="281">
        <v>0</v>
      </c>
      <c r="AO265" s="281">
        <v>0</v>
      </c>
      <c r="AP265" s="281">
        <v>0</v>
      </c>
      <c r="AQ265" s="281">
        <v>0</v>
      </c>
      <c r="AR265" s="281">
        <v>0</v>
      </c>
      <c r="AS265" s="281">
        <v>0</v>
      </c>
      <c r="AT265" s="281">
        <v>0</v>
      </c>
      <c r="AU265" s="281">
        <v>0</v>
      </c>
      <c r="AV265" s="281">
        <v>0</v>
      </c>
      <c r="AW265" s="281">
        <v>0</v>
      </c>
      <c r="AX265" s="281">
        <v>0</v>
      </c>
      <c r="AY265" s="281">
        <v>0</v>
      </c>
      <c r="AZ265" s="281">
        <v>0</v>
      </c>
      <c r="BA265" s="281">
        <v>0</v>
      </c>
      <c r="BB265" s="281">
        <v>0</v>
      </c>
      <c r="BC265" s="281">
        <v>0</v>
      </c>
      <c r="BD265" s="281">
        <v>0</v>
      </c>
      <c r="BE265" s="281">
        <v>0</v>
      </c>
      <c r="BF265" s="281">
        <v>0</v>
      </c>
      <c r="BG265" s="281">
        <v>0</v>
      </c>
      <c r="BH265" s="281">
        <v>0</v>
      </c>
      <c r="BI265" s="281">
        <v>0</v>
      </c>
      <c r="BJ265" s="281">
        <v>0</v>
      </c>
      <c r="BK265" s="281">
        <v>0</v>
      </c>
      <c r="BL265" s="281">
        <v>0</v>
      </c>
      <c r="BM265" s="281">
        <v>0</v>
      </c>
      <c r="BN265" s="281">
        <v>0</v>
      </c>
      <c r="BO265" s="281">
        <v>0</v>
      </c>
      <c r="BP265" s="281">
        <v>0</v>
      </c>
      <c r="BQ265" s="281">
        <v>0</v>
      </c>
    </row>
    <row r="266" spans="2:69" ht="10.5" hidden="1" customHeight="1" outlineLevel="1">
      <c r="B266" s="68"/>
      <c r="C266" s="68"/>
      <c r="D266" s="68">
        <v>0</v>
      </c>
      <c r="E266" s="68"/>
      <c r="F266" s="68"/>
      <c r="G266" s="68"/>
      <c r="H266" s="68"/>
      <c r="J266" s="281">
        <v>0</v>
      </c>
      <c r="K266" s="281">
        <v>0</v>
      </c>
      <c r="L266" s="281">
        <v>0</v>
      </c>
      <c r="M266" s="281">
        <v>0</v>
      </c>
      <c r="N266" s="281">
        <v>0</v>
      </c>
      <c r="O266" s="281">
        <v>0</v>
      </c>
      <c r="P266" s="281">
        <v>0</v>
      </c>
      <c r="Q266" s="281">
        <v>0</v>
      </c>
      <c r="R266" s="281">
        <v>0</v>
      </c>
      <c r="S266" s="281">
        <v>0</v>
      </c>
      <c r="T266" s="281">
        <v>0</v>
      </c>
      <c r="U266" s="281">
        <v>0</v>
      </c>
      <c r="V266" s="281">
        <v>0</v>
      </c>
      <c r="W266" s="281">
        <v>0</v>
      </c>
      <c r="X266" s="281">
        <v>0</v>
      </c>
      <c r="Y266" s="281">
        <v>0</v>
      </c>
      <c r="Z266" s="281">
        <v>0</v>
      </c>
      <c r="AA266" s="281">
        <v>0</v>
      </c>
      <c r="AB266" s="281">
        <v>0</v>
      </c>
      <c r="AC266" s="281">
        <v>0</v>
      </c>
      <c r="AD266" s="281">
        <v>0</v>
      </c>
      <c r="AE266" s="281">
        <v>0</v>
      </c>
      <c r="AF266" s="281">
        <v>0</v>
      </c>
      <c r="AG266" s="281">
        <v>0</v>
      </c>
      <c r="AH266" s="281">
        <v>0</v>
      </c>
      <c r="AI266" s="281">
        <v>0</v>
      </c>
      <c r="AJ266" s="281">
        <v>0</v>
      </c>
      <c r="AK266" s="281">
        <v>0</v>
      </c>
      <c r="AL266" s="281">
        <v>0</v>
      </c>
      <c r="AM266" s="281">
        <v>0</v>
      </c>
      <c r="AN266" s="281">
        <v>0</v>
      </c>
      <c r="AO266" s="281">
        <v>0</v>
      </c>
      <c r="AP266" s="281">
        <v>0</v>
      </c>
      <c r="AQ266" s="281">
        <v>0</v>
      </c>
      <c r="AR266" s="281">
        <v>0</v>
      </c>
      <c r="AS266" s="281">
        <v>0</v>
      </c>
      <c r="AT266" s="281">
        <v>0</v>
      </c>
      <c r="AU266" s="281">
        <v>0</v>
      </c>
      <c r="AV266" s="281">
        <v>0</v>
      </c>
      <c r="AW266" s="281">
        <v>0</v>
      </c>
      <c r="AX266" s="281">
        <v>0</v>
      </c>
      <c r="AY266" s="281">
        <v>0</v>
      </c>
      <c r="AZ266" s="281">
        <v>0</v>
      </c>
      <c r="BA266" s="281">
        <v>0</v>
      </c>
      <c r="BB266" s="281">
        <v>0</v>
      </c>
      <c r="BC266" s="281">
        <v>0</v>
      </c>
      <c r="BD266" s="281">
        <v>0</v>
      </c>
      <c r="BE266" s="281">
        <v>0</v>
      </c>
      <c r="BF266" s="281">
        <v>0</v>
      </c>
      <c r="BG266" s="281">
        <v>0</v>
      </c>
      <c r="BH266" s="281">
        <v>0</v>
      </c>
      <c r="BI266" s="281">
        <v>0</v>
      </c>
      <c r="BJ266" s="281">
        <v>0</v>
      </c>
      <c r="BK266" s="281">
        <v>0</v>
      </c>
      <c r="BL266" s="281">
        <v>0</v>
      </c>
      <c r="BM266" s="281">
        <v>0</v>
      </c>
      <c r="BN266" s="281">
        <v>0</v>
      </c>
      <c r="BO266" s="281">
        <v>0</v>
      </c>
      <c r="BP266" s="281">
        <v>0</v>
      </c>
      <c r="BQ266" s="281">
        <v>0</v>
      </c>
    </row>
    <row r="267" spans="2:69" ht="10.5" hidden="1" customHeight="1" outlineLevel="1">
      <c r="B267" s="68"/>
      <c r="C267" s="68"/>
      <c r="D267" s="68">
        <v>0</v>
      </c>
      <c r="E267" s="68"/>
      <c r="F267" s="68"/>
      <c r="G267" s="68"/>
      <c r="H267" s="68"/>
      <c r="J267" s="281">
        <v>0</v>
      </c>
      <c r="K267" s="281">
        <v>0</v>
      </c>
      <c r="L267" s="281">
        <v>0</v>
      </c>
      <c r="M267" s="281">
        <v>0</v>
      </c>
      <c r="N267" s="281">
        <v>0</v>
      </c>
      <c r="O267" s="281">
        <v>0</v>
      </c>
      <c r="P267" s="281">
        <v>0</v>
      </c>
      <c r="Q267" s="281">
        <v>0</v>
      </c>
      <c r="R267" s="281">
        <v>0</v>
      </c>
      <c r="S267" s="281">
        <v>0</v>
      </c>
      <c r="T267" s="281">
        <v>0</v>
      </c>
      <c r="U267" s="281">
        <v>0</v>
      </c>
      <c r="V267" s="281">
        <v>0</v>
      </c>
      <c r="W267" s="281">
        <v>0</v>
      </c>
      <c r="X267" s="281">
        <v>0</v>
      </c>
      <c r="Y267" s="281">
        <v>0</v>
      </c>
      <c r="Z267" s="281">
        <v>0</v>
      </c>
      <c r="AA267" s="281">
        <v>0</v>
      </c>
      <c r="AB267" s="281">
        <v>0</v>
      </c>
      <c r="AC267" s="281">
        <v>0</v>
      </c>
      <c r="AD267" s="281">
        <v>0</v>
      </c>
      <c r="AE267" s="281">
        <v>0</v>
      </c>
      <c r="AF267" s="281">
        <v>0</v>
      </c>
      <c r="AG267" s="281">
        <v>0</v>
      </c>
      <c r="AH267" s="281">
        <v>0</v>
      </c>
      <c r="AI267" s="281">
        <v>0</v>
      </c>
      <c r="AJ267" s="281">
        <v>0</v>
      </c>
      <c r="AK267" s="281">
        <v>0</v>
      </c>
      <c r="AL267" s="281">
        <v>0</v>
      </c>
      <c r="AM267" s="281">
        <v>0</v>
      </c>
      <c r="AN267" s="281">
        <v>0</v>
      </c>
      <c r="AO267" s="281">
        <v>0</v>
      </c>
      <c r="AP267" s="281">
        <v>0</v>
      </c>
      <c r="AQ267" s="281">
        <v>0</v>
      </c>
      <c r="AR267" s="281">
        <v>0</v>
      </c>
      <c r="AS267" s="281">
        <v>0</v>
      </c>
      <c r="AT267" s="281">
        <v>0</v>
      </c>
      <c r="AU267" s="281">
        <v>0</v>
      </c>
      <c r="AV267" s="281">
        <v>0</v>
      </c>
      <c r="AW267" s="281">
        <v>0</v>
      </c>
      <c r="AX267" s="281">
        <v>0</v>
      </c>
      <c r="AY267" s="281">
        <v>0</v>
      </c>
      <c r="AZ267" s="281">
        <v>0</v>
      </c>
      <c r="BA267" s="281">
        <v>0</v>
      </c>
      <c r="BB267" s="281">
        <v>0</v>
      </c>
      <c r="BC267" s="281">
        <v>0</v>
      </c>
      <c r="BD267" s="281">
        <v>0</v>
      </c>
      <c r="BE267" s="281">
        <v>0</v>
      </c>
      <c r="BF267" s="281">
        <v>0</v>
      </c>
      <c r="BG267" s="281">
        <v>0</v>
      </c>
      <c r="BH267" s="281">
        <v>0</v>
      </c>
      <c r="BI267" s="281">
        <v>0</v>
      </c>
      <c r="BJ267" s="281">
        <v>0</v>
      </c>
      <c r="BK267" s="281">
        <v>0</v>
      </c>
      <c r="BL267" s="281">
        <v>0</v>
      </c>
      <c r="BM267" s="281">
        <v>0</v>
      </c>
      <c r="BN267" s="281">
        <v>0</v>
      </c>
      <c r="BO267" s="281">
        <v>0</v>
      </c>
      <c r="BP267" s="281">
        <v>0</v>
      </c>
      <c r="BQ267" s="281">
        <v>0</v>
      </c>
    </row>
    <row r="268" spans="2:69" ht="10.5" hidden="1" customHeight="1" outlineLevel="1">
      <c r="B268" s="68"/>
      <c r="C268" s="68"/>
      <c r="D268" s="68">
        <v>0</v>
      </c>
      <c r="E268" s="68"/>
      <c r="F268" s="68"/>
      <c r="G268" s="68"/>
      <c r="H268" s="68"/>
      <c r="J268" s="281">
        <v>0</v>
      </c>
      <c r="K268" s="281">
        <v>0</v>
      </c>
      <c r="L268" s="281">
        <v>0</v>
      </c>
      <c r="M268" s="281">
        <v>0</v>
      </c>
      <c r="N268" s="281">
        <v>0</v>
      </c>
      <c r="O268" s="281">
        <v>0</v>
      </c>
      <c r="P268" s="281">
        <v>0</v>
      </c>
      <c r="Q268" s="281">
        <v>0</v>
      </c>
      <c r="R268" s="281">
        <v>0</v>
      </c>
      <c r="S268" s="281">
        <v>0</v>
      </c>
      <c r="T268" s="281">
        <v>0</v>
      </c>
      <c r="U268" s="281">
        <v>0</v>
      </c>
      <c r="V268" s="281">
        <v>0</v>
      </c>
      <c r="W268" s="281">
        <v>0</v>
      </c>
      <c r="X268" s="281">
        <v>0</v>
      </c>
      <c r="Y268" s="281">
        <v>0</v>
      </c>
      <c r="Z268" s="281">
        <v>0</v>
      </c>
      <c r="AA268" s="281">
        <v>0</v>
      </c>
      <c r="AB268" s="281">
        <v>0</v>
      </c>
      <c r="AC268" s="281">
        <v>0</v>
      </c>
      <c r="AD268" s="281">
        <v>0</v>
      </c>
      <c r="AE268" s="281">
        <v>0</v>
      </c>
      <c r="AF268" s="281">
        <v>0</v>
      </c>
      <c r="AG268" s="281">
        <v>0</v>
      </c>
      <c r="AH268" s="281">
        <v>0</v>
      </c>
      <c r="AI268" s="281">
        <v>0</v>
      </c>
      <c r="AJ268" s="281">
        <v>0</v>
      </c>
      <c r="AK268" s="281">
        <v>0</v>
      </c>
      <c r="AL268" s="281">
        <v>0</v>
      </c>
      <c r="AM268" s="281">
        <v>0</v>
      </c>
      <c r="AN268" s="281">
        <v>0</v>
      </c>
      <c r="AO268" s="281">
        <v>0</v>
      </c>
      <c r="AP268" s="281">
        <v>0</v>
      </c>
      <c r="AQ268" s="281">
        <v>0</v>
      </c>
      <c r="AR268" s="281">
        <v>0</v>
      </c>
      <c r="AS268" s="281">
        <v>0</v>
      </c>
      <c r="AT268" s="281">
        <v>0</v>
      </c>
      <c r="AU268" s="281">
        <v>0</v>
      </c>
      <c r="AV268" s="281">
        <v>0</v>
      </c>
      <c r="AW268" s="281">
        <v>0</v>
      </c>
      <c r="AX268" s="281">
        <v>0</v>
      </c>
      <c r="AY268" s="281">
        <v>0</v>
      </c>
      <c r="AZ268" s="281">
        <v>0</v>
      </c>
      <c r="BA268" s="281">
        <v>0</v>
      </c>
      <c r="BB268" s="281">
        <v>0</v>
      </c>
      <c r="BC268" s="281">
        <v>0</v>
      </c>
      <c r="BD268" s="281">
        <v>0</v>
      </c>
      <c r="BE268" s="281">
        <v>0</v>
      </c>
      <c r="BF268" s="281">
        <v>0</v>
      </c>
      <c r="BG268" s="281">
        <v>0</v>
      </c>
      <c r="BH268" s="281">
        <v>0</v>
      </c>
      <c r="BI268" s="281">
        <v>0</v>
      </c>
      <c r="BJ268" s="281">
        <v>0</v>
      </c>
      <c r="BK268" s="281">
        <v>0</v>
      </c>
      <c r="BL268" s="281">
        <v>0</v>
      </c>
      <c r="BM268" s="281">
        <v>0</v>
      </c>
      <c r="BN268" s="281">
        <v>0</v>
      </c>
      <c r="BO268" s="281">
        <v>0</v>
      </c>
      <c r="BP268" s="281">
        <v>0</v>
      </c>
      <c r="BQ268" s="281">
        <v>0</v>
      </c>
    </row>
    <row r="269" spans="2:69" ht="10.5" hidden="1" customHeight="1" outlineLevel="1">
      <c r="B269" s="68"/>
      <c r="C269" s="68"/>
      <c r="D269" s="68">
        <v>0</v>
      </c>
      <c r="E269" s="68"/>
      <c r="F269" s="68"/>
      <c r="G269" s="68"/>
      <c r="H269" s="68"/>
      <c r="J269" s="281">
        <v>0</v>
      </c>
      <c r="K269" s="281">
        <v>0</v>
      </c>
      <c r="L269" s="281">
        <v>0</v>
      </c>
      <c r="M269" s="281">
        <v>0</v>
      </c>
      <c r="N269" s="281">
        <v>0</v>
      </c>
      <c r="O269" s="281">
        <v>0</v>
      </c>
      <c r="P269" s="281">
        <v>0</v>
      </c>
      <c r="Q269" s="281">
        <v>0</v>
      </c>
      <c r="R269" s="281">
        <v>0</v>
      </c>
      <c r="S269" s="281">
        <v>0</v>
      </c>
      <c r="T269" s="281">
        <v>0</v>
      </c>
      <c r="U269" s="281">
        <v>0</v>
      </c>
      <c r="V269" s="281">
        <v>0</v>
      </c>
      <c r="W269" s="281">
        <v>0</v>
      </c>
      <c r="X269" s="281">
        <v>0</v>
      </c>
      <c r="Y269" s="281">
        <v>0</v>
      </c>
      <c r="Z269" s="281">
        <v>0</v>
      </c>
      <c r="AA269" s="281">
        <v>0</v>
      </c>
      <c r="AB269" s="281">
        <v>0</v>
      </c>
      <c r="AC269" s="281">
        <v>0</v>
      </c>
      <c r="AD269" s="281">
        <v>0</v>
      </c>
      <c r="AE269" s="281">
        <v>0</v>
      </c>
      <c r="AF269" s="281">
        <v>0</v>
      </c>
      <c r="AG269" s="281">
        <v>0</v>
      </c>
      <c r="AH269" s="281">
        <v>0</v>
      </c>
      <c r="AI269" s="281">
        <v>0</v>
      </c>
      <c r="AJ269" s="281">
        <v>0</v>
      </c>
      <c r="AK269" s="281">
        <v>0</v>
      </c>
      <c r="AL269" s="281">
        <v>0</v>
      </c>
      <c r="AM269" s="281">
        <v>0</v>
      </c>
      <c r="AN269" s="281">
        <v>0</v>
      </c>
      <c r="AO269" s="281">
        <v>0</v>
      </c>
      <c r="AP269" s="281">
        <v>0</v>
      </c>
      <c r="AQ269" s="281">
        <v>0</v>
      </c>
      <c r="AR269" s="281">
        <v>0</v>
      </c>
      <c r="AS269" s="281">
        <v>0</v>
      </c>
      <c r="AT269" s="281">
        <v>0</v>
      </c>
      <c r="AU269" s="281">
        <v>0</v>
      </c>
      <c r="AV269" s="281">
        <v>0</v>
      </c>
      <c r="AW269" s="281">
        <v>0</v>
      </c>
      <c r="AX269" s="281">
        <v>0</v>
      </c>
      <c r="AY269" s="281">
        <v>0</v>
      </c>
      <c r="AZ269" s="281">
        <v>0</v>
      </c>
      <c r="BA269" s="281">
        <v>0</v>
      </c>
      <c r="BB269" s="281">
        <v>0</v>
      </c>
      <c r="BC269" s="281">
        <v>0</v>
      </c>
      <c r="BD269" s="281">
        <v>0</v>
      </c>
      <c r="BE269" s="281">
        <v>0</v>
      </c>
      <c r="BF269" s="281">
        <v>0</v>
      </c>
      <c r="BG269" s="281">
        <v>0</v>
      </c>
      <c r="BH269" s="281">
        <v>0</v>
      </c>
      <c r="BI269" s="281">
        <v>0</v>
      </c>
      <c r="BJ269" s="281">
        <v>0</v>
      </c>
      <c r="BK269" s="281">
        <v>0</v>
      </c>
      <c r="BL269" s="281">
        <v>0</v>
      </c>
      <c r="BM269" s="281">
        <v>0</v>
      </c>
      <c r="BN269" s="281">
        <v>0</v>
      </c>
      <c r="BO269" s="281">
        <v>0</v>
      </c>
      <c r="BP269" s="281">
        <v>0</v>
      </c>
      <c r="BQ269" s="281">
        <v>0</v>
      </c>
    </row>
    <row r="270" spans="2:69" ht="10.5" hidden="1" customHeight="1" outlineLevel="1">
      <c r="B270" s="68"/>
      <c r="C270" s="68"/>
      <c r="D270" s="68">
        <v>0</v>
      </c>
      <c r="E270" s="68"/>
      <c r="F270" s="68"/>
      <c r="G270" s="68"/>
      <c r="H270" s="68"/>
      <c r="J270" s="281">
        <v>0</v>
      </c>
      <c r="K270" s="281">
        <v>0</v>
      </c>
      <c r="L270" s="281">
        <v>0</v>
      </c>
      <c r="M270" s="281">
        <v>0</v>
      </c>
      <c r="N270" s="281">
        <v>0</v>
      </c>
      <c r="O270" s="281">
        <v>0</v>
      </c>
      <c r="P270" s="281">
        <v>0</v>
      </c>
      <c r="Q270" s="281">
        <v>0</v>
      </c>
      <c r="R270" s="281">
        <v>0</v>
      </c>
      <c r="S270" s="281">
        <v>0</v>
      </c>
      <c r="T270" s="281">
        <v>0</v>
      </c>
      <c r="U270" s="281">
        <v>0</v>
      </c>
      <c r="V270" s="281">
        <v>0</v>
      </c>
      <c r="W270" s="281">
        <v>0</v>
      </c>
      <c r="X270" s="281">
        <v>0</v>
      </c>
      <c r="Y270" s="281">
        <v>0</v>
      </c>
      <c r="Z270" s="281">
        <v>0</v>
      </c>
      <c r="AA270" s="281">
        <v>0</v>
      </c>
      <c r="AB270" s="281">
        <v>0</v>
      </c>
      <c r="AC270" s="281">
        <v>0</v>
      </c>
      <c r="AD270" s="281">
        <v>0</v>
      </c>
      <c r="AE270" s="281">
        <v>0</v>
      </c>
      <c r="AF270" s="281">
        <v>0</v>
      </c>
      <c r="AG270" s="281">
        <v>0</v>
      </c>
      <c r="AH270" s="281">
        <v>0</v>
      </c>
      <c r="AI270" s="281">
        <v>0</v>
      </c>
      <c r="AJ270" s="281">
        <v>0</v>
      </c>
      <c r="AK270" s="281">
        <v>0</v>
      </c>
      <c r="AL270" s="281">
        <v>0</v>
      </c>
      <c r="AM270" s="281">
        <v>0</v>
      </c>
      <c r="AN270" s="281">
        <v>0</v>
      </c>
      <c r="AO270" s="281">
        <v>0</v>
      </c>
      <c r="AP270" s="281">
        <v>0</v>
      </c>
      <c r="AQ270" s="281">
        <v>0</v>
      </c>
      <c r="AR270" s="281">
        <v>0</v>
      </c>
      <c r="AS270" s="281">
        <v>0</v>
      </c>
      <c r="AT270" s="281">
        <v>0</v>
      </c>
      <c r="AU270" s="281">
        <v>0</v>
      </c>
      <c r="AV270" s="281">
        <v>0</v>
      </c>
      <c r="AW270" s="281">
        <v>0</v>
      </c>
      <c r="AX270" s="281">
        <v>0</v>
      </c>
      <c r="AY270" s="281">
        <v>0</v>
      </c>
      <c r="AZ270" s="281">
        <v>0</v>
      </c>
      <c r="BA270" s="281">
        <v>0</v>
      </c>
      <c r="BB270" s="281">
        <v>0</v>
      </c>
      <c r="BC270" s="281">
        <v>0</v>
      </c>
      <c r="BD270" s="281">
        <v>0</v>
      </c>
      <c r="BE270" s="281">
        <v>0</v>
      </c>
      <c r="BF270" s="281">
        <v>0</v>
      </c>
      <c r="BG270" s="281">
        <v>0</v>
      </c>
      <c r="BH270" s="281">
        <v>0</v>
      </c>
      <c r="BI270" s="281">
        <v>0</v>
      </c>
      <c r="BJ270" s="281">
        <v>0</v>
      </c>
      <c r="BK270" s="281">
        <v>0</v>
      </c>
      <c r="BL270" s="281">
        <v>0</v>
      </c>
      <c r="BM270" s="281">
        <v>0</v>
      </c>
      <c r="BN270" s="281">
        <v>0</v>
      </c>
      <c r="BO270" s="281">
        <v>0</v>
      </c>
      <c r="BP270" s="281">
        <v>0</v>
      </c>
      <c r="BQ270" s="281">
        <v>0</v>
      </c>
    </row>
    <row r="271" spans="2:69" ht="10.5" hidden="1" customHeight="1" outlineLevel="1">
      <c r="B271" s="68"/>
      <c r="C271" s="68"/>
      <c r="D271" s="68">
        <v>0</v>
      </c>
      <c r="E271" s="68"/>
      <c r="F271" s="68"/>
      <c r="G271" s="68"/>
      <c r="H271" s="68"/>
      <c r="J271" s="281">
        <v>0</v>
      </c>
      <c r="K271" s="281">
        <v>0</v>
      </c>
      <c r="L271" s="281">
        <v>0</v>
      </c>
      <c r="M271" s="281">
        <v>0</v>
      </c>
      <c r="N271" s="281">
        <v>0</v>
      </c>
      <c r="O271" s="281">
        <v>0</v>
      </c>
      <c r="P271" s="281">
        <v>0</v>
      </c>
      <c r="Q271" s="281">
        <v>0</v>
      </c>
      <c r="R271" s="281">
        <v>0</v>
      </c>
      <c r="S271" s="281">
        <v>0</v>
      </c>
      <c r="T271" s="281">
        <v>0</v>
      </c>
      <c r="U271" s="281">
        <v>0</v>
      </c>
      <c r="V271" s="281">
        <v>0</v>
      </c>
      <c r="W271" s="281">
        <v>0</v>
      </c>
      <c r="X271" s="281">
        <v>0</v>
      </c>
      <c r="Y271" s="281">
        <v>0</v>
      </c>
      <c r="Z271" s="281">
        <v>0</v>
      </c>
      <c r="AA271" s="281">
        <v>0</v>
      </c>
      <c r="AB271" s="281">
        <v>0</v>
      </c>
      <c r="AC271" s="281">
        <v>0</v>
      </c>
      <c r="AD271" s="281">
        <v>0</v>
      </c>
      <c r="AE271" s="281">
        <v>0</v>
      </c>
      <c r="AF271" s="281">
        <v>0</v>
      </c>
      <c r="AG271" s="281">
        <v>0</v>
      </c>
      <c r="AH271" s="281">
        <v>0</v>
      </c>
      <c r="AI271" s="281">
        <v>0</v>
      </c>
      <c r="AJ271" s="281">
        <v>0</v>
      </c>
      <c r="AK271" s="281">
        <v>0</v>
      </c>
      <c r="AL271" s="281">
        <v>0</v>
      </c>
      <c r="AM271" s="281">
        <v>0</v>
      </c>
      <c r="AN271" s="281">
        <v>0</v>
      </c>
      <c r="AO271" s="281">
        <v>0</v>
      </c>
      <c r="AP271" s="281">
        <v>0</v>
      </c>
      <c r="AQ271" s="281">
        <v>0</v>
      </c>
      <c r="AR271" s="281">
        <v>0</v>
      </c>
      <c r="AS271" s="281">
        <v>0</v>
      </c>
      <c r="AT271" s="281">
        <v>0</v>
      </c>
      <c r="AU271" s="281">
        <v>0</v>
      </c>
      <c r="AV271" s="281">
        <v>0</v>
      </c>
      <c r="AW271" s="281">
        <v>0</v>
      </c>
      <c r="AX271" s="281">
        <v>0</v>
      </c>
      <c r="AY271" s="281">
        <v>0</v>
      </c>
      <c r="AZ271" s="281">
        <v>0</v>
      </c>
      <c r="BA271" s="281">
        <v>0</v>
      </c>
      <c r="BB271" s="281">
        <v>0</v>
      </c>
      <c r="BC271" s="281">
        <v>0</v>
      </c>
      <c r="BD271" s="281">
        <v>0</v>
      </c>
      <c r="BE271" s="281">
        <v>0</v>
      </c>
      <c r="BF271" s="281">
        <v>0</v>
      </c>
      <c r="BG271" s="281">
        <v>0</v>
      </c>
      <c r="BH271" s="281">
        <v>0</v>
      </c>
      <c r="BI271" s="281">
        <v>0</v>
      </c>
      <c r="BJ271" s="281">
        <v>0</v>
      </c>
      <c r="BK271" s="281">
        <v>0</v>
      </c>
      <c r="BL271" s="281">
        <v>0</v>
      </c>
      <c r="BM271" s="281">
        <v>0</v>
      </c>
      <c r="BN271" s="281">
        <v>0</v>
      </c>
      <c r="BO271" s="281">
        <v>0</v>
      </c>
      <c r="BP271" s="281">
        <v>0</v>
      </c>
      <c r="BQ271" s="281">
        <v>0</v>
      </c>
    </row>
    <row r="272" spans="2:69" ht="10.5" hidden="1" customHeight="1" outlineLevel="1">
      <c r="B272" s="68"/>
      <c r="C272" s="68"/>
      <c r="D272" s="68">
        <v>0</v>
      </c>
      <c r="E272" s="68"/>
      <c r="F272" s="68"/>
      <c r="G272" s="68"/>
      <c r="H272" s="68"/>
      <c r="J272" s="281">
        <v>0</v>
      </c>
      <c r="K272" s="281">
        <v>0</v>
      </c>
      <c r="L272" s="281">
        <v>0</v>
      </c>
      <c r="M272" s="281">
        <v>0</v>
      </c>
      <c r="N272" s="281">
        <v>0</v>
      </c>
      <c r="O272" s="281">
        <v>0</v>
      </c>
      <c r="P272" s="281">
        <v>0</v>
      </c>
      <c r="Q272" s="281">
        <v>0</v>
      </c>
      <c r="R272" s="281">
        <v>0</v>
      </c>
      <c r="S272" s="281">
        <v>0</v>
      </c>
      <c r="T272" s="281">
        <v>0</v>
      </c>
      <c r="U272" s="281">
        <v>0</v>
      </c>
      <c r="V272" s="281">
        <v>0</v>
      </c>
      <c r="W272" s="281">
        <v>0</v>
      </c>
      <c r="X272" s="281">
        <v>0</v>
      </c>
      <c r="Y272" s="281">
        <v>0</v>
      </c>
      <c r="Z272" s="281">
        <v>0</v>
      </c>
      <c r="AA272" s="281">
        <v>0</v>
      </c>
      <c r="AB272" s="281">
        <v>0</v>
      </c>
      <c r="AC272" s="281">
        <v>0</v>
      </c>
      <c r="AD272" s="281">
        <v>0</v>
      </c>
      <c r="AE272" s="281">
        <v>0</v>
      </c>
      <c r="AF272" s="281">
        <v>0</v>
      </c>
      <c r="AG272" s="281">
        <v>0</v>
      </c>
      <c r="AH272" s="281">
        <v>0</v>
      </c>
      <c r="AI272" s="281">
        <v>0</v>
      </c>
      <c r="AJ272" s="281">
        <v>0</v>
      </c>
      <c r="AK272" s="281">
        <v>0</v>
      </c>
      <c r="AL272" s="281">
        <v>0</v>
      </c>
      <c r="AM272" s="281">
        <v>0</v>
      </c>
      <c r="AN272" s="281">
        <v>0</v>
      </c>
      <c r="AO272" s="281">
        <v>0</v>
      </c>
      <c r="AP272" s="281">
        <v>0</v>
      </c>
      <c r="AQ272" s="281">
        <v>0</v>
      </c>
      <c r="AR272" s="281">
        <v>0</v>
      </c>
      <c r="AS272" s="281">
        <v>0</v>
      </c>
      <c r="AT272" s="281">
        <v>0</v>
      </c>
      <c r="AU272" s="281">
        <v>0</v>
      </c>
      <c r="AV272" s="281">
        <v>0</v>
      </c>
      <c r="AW272" s="281">
        <v>0</v>
      </c>
      <c r="AX272" s="281">
        <v>0</v>
      </c>
      <c r="AY272" s="281">
        <v>0</v>
      </c>
      <c r="AZ272" s="281">
        <v>0</v>
      </c>
      <c r="BA272" s="281">
        <v>0</v>
      </c>
      <c r="BB272" s="281">
        <v>0</v>
      </c>
      <c r="BC272" s="281">
        <v>0</v>
      </c>
      <c r="BD272" s="281">
        <v>0</v>
      </c>
      <c r="BE272" s="281">
        <v>0</v>
      </c>
      <c r="BF272" s="281">
        <v>0</v>
      </c>
      <c r="BG272" s="281">
        <v>0</v>
      </c>
      <c r="BH272" s="281">
        <v>0</v>
      </c>
      <c r="BI272" s="281">
        <v>0</v>
      </c>
      <c r="BJ272" s="281">
        <v>0</v>
      </c>
      <c r="BK272" s="281">
        <v>0</v>
      </c>
      <c r="BL272" s="281">
        <v>0</v>
      </c>
      <c r="BM272" s="281">
        <v>0</v>
      </c>
      <c r="BN272" s="281">
        <v>0</v>
      </c>
      <c r="BO272" s="281">
        <v>0</v>
      </c>
      <c r="BP272" s="281">
        <v>0</v>
      </c>
      <c r="BQ272" s="281">
        <v>0</v>
      </c>
    </row>
    <row r="273" spans="2:69" ht="10.5" hidden="1" customHeight="1" outlineLevel="1">
      <c r="B273" s="68"/>
      <c r="C273" s="68"/>
      <c r="D273" s="68">
        <v>0</v>
      </c>
      <c r="E273" s="68"/>
      <c r="F273" s="68"/>
      <c r="G273" s="68"/>
      <c r="H273" s="68"/>
      <c r="J273" s="281">
        <v>0</v>
      </c>
      <c r="K273" s="281">
        <v>0</v>
      </c>
      <c r="L273" s="281">
        <v>0</v>
      </c>
      <c r="M273" s="281">
        <v>0</v>
      </c>
      <c r="N273" s="281">
        <v>0</v>
      </c>
      <c r="O273" s="281">
        <v>0</v>
      </c>
      <c r="P273" s="281">
        <v>0</v>
      </c>
      <c r="Q273" s="281">
        <v>0</v>
      </c>
      <c r="R273" s="281">
        <v>0</v>
      </c>
      <c r="S273" s="281">
        <v>0</v>
      </c>
      <c r="T273" s="281">
        <v>0</v>
      </c>
      <c r="U273" s="281">
        <v>0</v>
      </c>
      <c r="V273" s="281">
        <v>0</v>
      </c>
      <c r="W273" s="281">
        <v>0</v>
      </c>
      <c r="X273" s="281">
        <v>0</v>
      </c>
      <c r="Y273" s="281">
        <v>0</v>
      </c>
      <c r="Z273" s="281">
        <v>0</v>
      </c>
      <c r="AA273" s="281">
        <v>0</v>
      </c>
      <c r="AB273" s="281">
        <v>0</v>
      </c>
      <c r="AC273" s="281">
        <v>0</v>
      </c>
      <c r="AD273" s="281">
        <v>0</v>
      </c>
      <c r="AE273" s="281">
        <v>0</v>
      </c>
      <c r="AF273" s="281">
        <v>0</v>
      </c>
      <c r="AG273" s="281">
        <v>0</v>
      </c>
      <c r="AH273" s="281">
        <v>0</v>
      </c>
      <c r="AI273" s="281">
        <v>0</v>
      </c>
      <c r="AJ273" s="281">
        <v>0</v>
      </c>
      <c r="AK273" s="281">
        <v>0</v>
      </c>
      <c r="AL273" s="281">
        <v>0</v>
      </c>
      <c r="AM273" s="281">
        <v>0</v>
      </c>
      <c r="AN273" s="281">
        <v>0</v>
      </c>
      <c r="AO273" s="281">
        <v>0</v>
      </c>
      <c r="AP273" s="281">
        <v>0</v>
      </c>
      <c r="AQ273" s="281">
        <v>0</v>
      </c>
      <c r="AR273" s="281">
        <v>0</v>
      </c>
      <c r="AS273" s="281">
        <v>0</v>
      </c>
      <c r="AT273" s="281">
        <v>0</v>
      </c>
      <c r="AU273" s="281">
        <v>0</v>
      </c>
      <c r="AV273" s="281">
        <v>0</v>
      </c>
      <c r="AW273" s="281">
        <v>0</v>
      </c>
      <c r="AX273" s="281">
        <v>0</v>
      </c>
      <c r="AY273" s="281">
        <v>0</v>
      </c>
      <c r="AZ273" s="281">
        <v>0</v>
      </c>
      <c r="BA273" s="281">
        <v>0</v>
      </c>
      <c r="BB273" s="281">
        <v>0</v>
      </c>
      <c r="BC273" s="281">
        <v>0</v>
      </c>
      <c r="BD273" s="281">
        <v>0</v>
      </c>
      <c r="BE273" s="281">
        <v>0</v>
      </c>
      <c r="BF273" s="281">
        <v>0</v>
      </c>
      <c r="BG273" s="281">
        <v>0</v>
      </c>
      <c r="BH273" s="281">
        <v>0</v>
      </c>
      <c r="BI273" s="281">
        <v>0</v>
      </c>
      <c r="BJ273" s="281">
        <v>0</v>
      </c>
      <c r="BK273" s="281">
        <v>0</v>
      </c>
      <c r="BL273" s="281">
        <v>0</v>
      </c>
      <c r="BM273" s="281">
        <v>0</v>
      </c>
      <c r="BN273" s="281">
        <v>0</v>
      </c>
      <c r="BO273" s="281">
        <v>0</v>
      </c>
      <c r="BP273" s="281">
        <v>0</v>
      </c>
      <c r="BQ273" s="281">
        <v>0</v>
      </c>
    </row>
    <row r="274" spans="2:69" ht="10.5" hidden="1" customHeight="1" outlineLevel="1">
      <c r="B274" s="68"/>
      <c r="C274" s="68"/>
      <c r="D274" s="68">
        <v>0</v>
      </c>
      <c r="E274" s="68"/>
      <c r="F274" s="68"/>
      <c r="G274" s="68"/>
      <c r="H274" s="68"/>
      <c r="J274" s="281">
        <v>0</v>
      </c>
      <c r="K274" s="281">
        <v>0</v>
      </c>
      <c r="L274" s="281">
        <v>0</v>
      </c>
      <c r="M274" s="281">
        <v>0</v>
      </c>
      <c r="N274" s="281">
        <v>0</v>
      </c>
      <c r="O274" s="281">
        <v>0</v>
      </c>
      <c r="P274" s="281">
        <v>0</v>
      </c>
      <c r="Q274" s="281">
        <v>0</v>
      </c>
      <c r="R274" s="281">
        <v>0</v>
      </c>
      <c r="S274" s="281">
        <v>0</v>
      </c>
      <c r="T274" s="281">
        <v>0</v>
      </c>
      <c r="U274" s="281">
        <v>0</v>
      </c>
      <c r="V274" s="281">
        <v>0</v>
      </c>
      <c r="W274" s="281">
        <v>0</v>
      </c>
      <c r="X274" s="281">
        <v>0</v>
      </c>
      <c r="Y274" s="281">
        <v>0</v>
      </c>
      <c r="Z274" s="281">
        <v>0</v>
      </c>
      <c r="AA274" s="281">
        <v>0</v>
      </c>
      <c r="AB274" s="281">
        <v>0</v>
      </c>
      <c r="AC274" s="281">
        <v>0</v>
      </c>
      <c r="AD274" s="281">
        <v>0</v>
      </c>
      <c r="AE274" s="281">
        <v>0</v>
      </c>
      <c r="AF274" s="281">
        <v>0</v>
      </c>
      <c r="AG274" s="281">
        <v>0</v>
      </c>
      <c r="AH274" s="281">
        <v>0</v>
      </c>
      <c r="AI274" s="281">
        <v>0</v>
      </c>
      <c r="AJ274" s="281">
        <v>0</v>
      </c>
      <c r="AK274" s="281">
        <v>0</v>
      </c>
      <c r="AL274" s="281">
        <v>0</v>
      </c>
      <c r="AM274" s="281">
        <v>0</v>
      </c>
      <c r="AN274" s="281">
        <v>0</v>
      </c>
      <c r="AO274" s="281">
        <v>0</v>
      </c>
      <c r="AP274" s="281">
        <v>0</v>
      </c>
      <c r="AQ274" s="281">
        <v>0</v>
      </c>
      <c r="AR274" s="281">
        <v>0</v>
      </c>
      <c r="AS274" s="281">
        <v>0</v>
      </c>
      <c r="AT274" s="281">
        <v>0</v>
      </c>
      <c r="AU274" s="281">
        <v>0</v>
      </c>
      <c r="AV274" s="281">
        <v>0</v>
      </c>
      <c r="AW274" s="281">
        <v>0</v>
      </c>
      <c r="AX274" s="281">
        <v>0</v>
      </c>
      <c r="AY274" s="281">
        <v>0</v>
      </c>
      <c r="AZ274" s="281">
        <v>0</v>
      </c>
      <c r="BA274" s="281">
        <v>0</v>
      </c>
      <c r="BB274" s="281">
        <v>0</v>
      </c>
      <c r="BC274" s="281">
        <v>0</v>
      </c>
      <c r="BD274" s="281">
        <v>0</v>
      </c>
      <c r="BE274" s="281">
        <v>0</v>
      </c>
      <c r="BF274" s="281">
        <v>0</v>
      </c>
      <c r="BG274" s="281">
        <v>0</v>
      </c>
      <c r="BH274" s="281">
        <v>0</v>
      </c>
      <c r="BI274" s="281">
        <v>0</v>
      </c>
      <c r="BJ274" s="281">
        <v>0</v>
      </c>
      <c r="BK274" s="281">
        <v>0</v>
      </c>
      <c r="BL274" s="281">
        <v>0</v>
      </c>
      <c r="BM274" s="281">
        <v>0</v>
      </c>
      <c r="BN274" s="281">
        <v>0</v>
      </c>
      <c r="BO274" s="281">
        <v>0</v>
      </c>
      <c r="BP274" s="281">
        <v>0</v>
      </c>
      <c r="BQ274" s="281">
        <v>0</v>
      </c>
    </row>
    <row r="275" spans="2:69" ht="10.5" hidden="1" customHeight="1" outlineLevel="1">
      <c r="B275" s="68"/>
      <c r="C275" s="68"/>
      <c r="D275" s="68">
        <v>0</v>
      </c>
      <c r="E275" s="68"/>
      <c r="F275" s="68"/>
      <c r="G275" s="68"/>
      <c r="H275" s="68"/>
      <c r="J275" s="281">
        <v>0</v>
      </c>
      <c r="K275" s="281">
        <v>0</v>
      </c>
      <c r="L275" s="281">
        <v>0</v>
      </c>
      <c r="M275" s="281">
        <v>0</v>
      </c>
      <c r="N275" s="281">
        <v>0</v>
      </c>
      <c r="O275" s="281">
        <v>0</v>
      </c>
      <c r="P275" s="281">
        <v>0</v>
      </c>
      <c r="Q275" s="281">
        <v>0</v>
      </c>
      <c r="R275" s="281">
        <v>0</v>
      </c>
      <c r="S275" s="281">
        <v>0</v>
      </c>
      <c r="T275" s="281">
        <v>0</v>
      </c>
      <c r="U275" s="281">
        <v>0</v>
      </c>
      <c r="V275" s="281">
        <v>0</v>
      </c>
      <c r="W275" s="281">
        <v>0</v>
      </c>
      <c r="X275" s="281">
        <v>0</v>
      </c>
      <c r="Y275" s="281">
        <v>0</v>
      </c>
      <c r="Z275" s="281">
        <v>0</v>
      </c>
      <c r="AA275" s="281">
        <v>0</v>
      </c>
      <c r="AB275" s="281">
        <v>0</v>
      </c>
      <c r="AC275" s="281">
        <v>0</v>
      </c>
      <c r="AD275" s="281">
        <v>0</v>
      </c>
      <c r="AE275" s="281">
        <v>0</v>
      </c>
      <c r="AF275" s="281">
        <v>0</v>
      </c>
      <c r="AG275" s="281">
        <v>0</v>
      </c>
      <c r="AH275" s="281">
        <v>0</v>
      </c>
      <c r="AI275" s="281">
        <v>0</v>
      </c>
      <c r="AJ275" s="281">
        <v>0</v>
      </c>
      <c r="AK275" s="281">
        <v>0</v>
      </c>
      <c r="AL275" s="281">
        <v>0</v>
      </c>
      <c r="AM275" s="281">
        <v>0</v>
      </c>
      <c r="AN275" s="281">
        <v>0</v>
      </c>
      <c r="AO275" s="281">
        <v>0</v>
      </c>
      <c r="AP275" s="281">
        <v>0</v>
      </c>
      <c r="AQ275" s="281">
        <v>0</v>
      </c>
      <c r="AR275" s="281">
        <v>0</v>
      </c>
      <c r="AS275" s="281">
        <v>0</v>
      </c>
      <c r="AT275" s="281">
        <v>0</v>
      </c>
      <c r="AU275" s="281">
        <v>0</v>
      </c>
      <c r="AV275" s="281">
        <v>0</v>
      </c>
      <c r="AW275" s="281">
        <v>0</v>
      </c>
      <c r="AX275" s="281">
        <v>0</v>
      </c>
      <c r="AY275" s="281">
        <v>0</v>
      </c>
      <c r="AZ275" s="281">
        <v>0</v>
      </c>
      <c r="BA275" s="281">
        <v>0</v>
      </c>
      <c r="BB275" s="281">
        <v>0</v>
      </c>
      <c r="BC275" s="281">
        <v>0</v>
      </c>
      <c r="BD275" s="281">
        <v>0</v>
      </c>
      <c r="BE275" s="281">
        <v>0</v>
      </c>
      <c r="BF275" s="281">
        <v>0</v>
      </c>
      <c r="BG275" s="281">
        <v>0</v>
      </c>
      <c r="BH275" s="281">
        <v>0</v>
      </c>
      <c r="BI275" s="281">
        <v>0</v>
      </c>
      <c r="BJ275" s="281">
        <v>0</v>
      </c>
      <c r="BK275" s="281">
        <v>0</v>
      </c>
      <c r="BL275" s="281">
        <v>0</v>
      </c>
      <c r="BM275" s="281">
        <v>0</v>
      </c>
      <c r="BN275" s="281">
        <v>0</v>
      </c>
      <c r="BO275" s="281">
        <v>0</v>
      </c>
      <c r="BP275" s="281">
        <v>0</v>
      </c>
      <c r="BQ275" s="281">
        <v>0</v>
      </c>
    </row>
    <row r="276" spans="2:69" ht="10.5" hidden="1" customHeight="1" outlineLevel="1">
      <c r="B276" s="68"/>
      <c r="C276" s="68"/>
      <c r="D276" s="68">
        <v>0</v>
      </c>
      <c r="E276" s="68"/>
      <c r="F276" s="68"/>
      <c r="G276" s="68"/>
      <c r="H276" s="68"/>
      <c r="J276" s="281">
        <v>0</v>
      </c>
      <c r="K276" s="281">
        <v>0</v>
      </c>
      <c r="L276" s="281">
        <v>0</v>
      </c>
      <c r="M276" s="281">
        <v>0</v>
      </c>
      <c r="N276" s="281">
        <v>0</v>
      </c>
      <c r="O276" s="281">
        <v>0</v>
      </c>
      <c r="P276" s="281">
        <v>0</v>
      </c>
      <c r="Q276" s="281">
        <v>0</v>
      </c>
      <c r="R276" s="281">
        <v>0</v>
      </c>
      <c r="S276" s="281">
        <v>0</v>
      </c>
      <c r="T276" s="281">
        <v>0</v>
      </c>
      <c r="U276" s="281">
        <v>0</v>
      </c>
      <c r="V276" s="281">
        <v>0</v>
      </c>
      <c r="W276" s="281">
        <v>0</v>
      </c>
      <c r="X276" s="281">
        <v>0</v>
      </c>
      <c r="Y276" s="281">
        <v>0</v>
      </c>
      <c r="Z276" s="281">
        <v>0</v>
      </c>
      <c r="AA276" s="281">
        <v>0</v>
      </c>
      <c r="AB276" s="281">
        <v>0</v>
      </c>
      <c r="AC276" s="281">
        <v>0</v>
      </c>
      <c r="AD276" s="281">
        <v>0</v>
      </c>
      <c r="AE276" s="281">
        <v>0</v>
      </c>
      <c r="AF276" s="281">
        <v>0</v>
      </c>
      <c r="AG276" s="281">
        <v>0</v>
      </c>
      <c r="AH276" s="281">
        <v>0</v>
      </c>
      <c r="AI276" s="281">
        <v>0</v>
      </c>
      <c r="AJ276" s="281">
        <v>0</v>
      </c>
      <c r="AK276" s="281">
        <v>0</v>
      </c>
      <c r="AL276" s="281">
        <v>0</v>
      </c>
      <c r="AM276" s="281">
        <v>0</v>
      </c>
      <c r="AN276" s="281">
        <v>0</v>
      </c>
      <c r="AO276" s="281">
        <v>0</v>
      </c>
      <c r="AP276" s="281">
        <v>0</v>
      </c>
      <c r="AQ276" s="281">
        <v>0</v>
      </c>
      <c r="AR276" s="281">
        <v>0</v>
      </c>
      <c r="AS276" s="281">
        <v>0</v>
      </c>
      <c r="AT276" s="281">
        <v>0</v>
      </c>
      <c r="AU276" s="281">
        <v>0</v>
      </c>
      <c r="AV276" s="281">
        <v>0</v>
      </c>
      <c r="AW276" s="281">
        <v>0</v>
      </c>
      <c r="AX276" s="281">
        <v>0</v>
      </c>
      <c r="AY276" s="281">
        <v>0</v>
      </c>
      <c r="AZ276" s="281">
        <v>0</v>
      </c>
      <c r="BA276" s="281">
        <v>0</v>
      </c>
      <c r="BB276" s="281">
        <v>0</v>
      </c>
      <c r="BC276" s="281">
        <v>0</v>
      </c>
      <c r="BD276" s="281">
        <v>0</v>
      </c>
      <c r="BE276" s="281">
        <v>0</v>
      </c>
      <c r="BF276" s="281">
        <v>0</v>
      </c>
      <c r="BG276" s="281">
        <v>0</v>
      </c>
      <c r="BH276" s="281">
        <v>0</v>
      </c>
      <c r="BI276" s="281">
        <v>0</v>
      </c>
      <c r="BJ276" s="281">
        <v>0</v>
      </c>
      <c r="BK276" s="281">
        <v>0</v>
      </c>
      <c r="BL276" s="281">
        <v>0</v>
      </c>
      <c r="BM276" s="281">
        <v>0</v>
      </c>
      <c r="BN276" s="281">
        <v>0</v>
      </c>
      <c r="BO276" s="281">
        <v>0</v>
      </c>
      <c r="BP276" s="281">
        <v>0</v>
      </c>
      <c r="BQ276" s="281">
        <v>0</v>
      </c>
    </row>
    <row r="277" spans="2:69" ht="10.5" hidden="1" customHeight="1" outlineLevel="1">
      <c r="B277" s="68"/>
      <c r="C277" s="68"/>
      <c r="D277" s="68">
        <v>0</v>
      </c>
      <c r="E277" s="68"/>
      <c r="F277" s="68"/>
      <c r="G277" s="68"/>
      <c r="H277" s="68"/>
      <c r="J277" s="281">
        <v>0</v>
      </c>
      <c r="K277" s="281">
        <v>0</v>
      </c>
      <c r="L277" s="281">
        <v>0</v>
      </c>
      <c r="M277" s="281">
        <v>0</v>
      </c>
      <c r="N277" s="281">
        <v>0</v>
      </c>
      <c r="O277" s="281">
        <v>0</v>
      </c>
      <c r="P277" s="281">
        <v>0</v>
      </c>
      <c r="Q277" s="281">
        <v>0</v>
      </c>
      <c r="R277" s="281">
        <v>0</v>
      </c>
      <c r="S277" s="281">
        <v>0</v>
      </c>
      <c r="T277" s="281">
        <v>0</v>
      </c>
      <c r="U277" s="281">
        <v>0</v>
      </c>
      <c r="V277" s="281">
        <v>0</v>
      </c>
      <c r="W277" s="281">
        <v>0</v>
      </c>
      <c r="X277" s="281">
        <v>0</v>
      </c>
      <c r="Y277" s="281">
        <v>0</v>
      </c>
      <c r="Z277" s="281">
        <v>0</v>
      </c>
      <c r="AA277" s="281">
        <v>0</v>
      </c>
      <c r="AB277" s="281">
        <v>0</v>
      </c>
      <c r="AC277" s="281">
        <v>0</v>
      </c>
      <c r="AD277" s="281">
        <v>0</v>
      </c>
      <c r="AE277" s="281">
        <v>0</v>
      </c>
      <c r="AF277" s="281">
        <v>0</v>
      </c>
      <c r="AG277" s="281">
        <v>0</v>
      </c>
      <c r="AH277" s="281">
        <v>0</v>
      </c>
      <c r="AI277" s="281">
        <v>0</v>
      </c>
      <c r="AJ277" s="281">
        <v>0</v>
      </c>
      <c r="AK277" s="281">
        <v>0</v>
      </c>
      <c r="AL277" s="281">
        <v>0</v>
      </c>
      <c r="AM277" s="281">
        <v>0</v>
      </c>
      <c r="AN277" s="281">
        <v>0</v>
      </c>
      <c r="AO277" s="281">
        <v>0</v>
      </c>
      <c r="AP277" s="281">
        <v>0</v>
      </c>
      <c r="AQ277" s="281">
        <v>0</v>
      </c>
      <c r="AR277" s="281">
        <v>0</v>
      </c>
      <c r="AS277" s="281">
        <v>0</v>
      </c>
      <c r="AT277" s="281">
        <v>0</v>
      </c>
      <c r="AU277" s="281">
        <v>0</v>
      </c>
      <c r="AV277" s="281">
        <v>0</v>
      </c>
      <c r="AW277" s="281">
        <v>0</v>
      </c>
      <c r="AX277" s="281">
        <v>0</v>
      </c>
      <c r="AY277" s="281">
        <v>0</v>
      </c>
      <c r="AZ277" s="281">
        <v>0</v>
      </c>
      <c r="BA277" s="281">
        <v>0</v>
      </c>
      <c r="BB277" s="281">
        <v>0</v>
      </c>
      <c r="BC277" s="281">
        <v>0</v>
      </c>
      <c r="BD277" s="281">
        <v>0</v>
      </c>
      <c r="BE277" s="281">
        <v>0</v>
      </c>
      <c r="BF277" s="281">
        <v>0</v>
      </c>
      <c r="BG277" s="281">
        <v>0</v>
      </c>
      <c r="BH277" s="281">
        <v>0</v>
      </c>
      <c r="BI277" s="281">
        <v>0</v>
      </c>
      <c r="BJ277" s="281">
        <v>0</v>
      </c>
      <c r="BK277" s="281">
        <v>0</v>
      </c>
      <c r="BL277" s="281">
        <v>0</v>
      </c>
      <c r="BM277" s="281">
        <v>0</v>
      </c>
      <c r="BN277" s="281">
        <v>0</v>
      </c>
      <c r="BO277" s="281">
        <v>0</v>
      </c>
      <c r="BP277" s="281">
        <v>0</v>
      </c>
      <c r="BQ277" s="281">
        <v>0</v>
      </c>
    </row>
    <row r="278" spans="2:69" ht="10.5" hidden="1" customHeight="1" outlineLevel="1">
      <c r="B278" s="68"/>
      <c r="C278" s="68"/>
      <c r="D278" s="68">
        <v>0</v>
      </c>
      <c r="E278" s="68"/>
      <c r="F278" s="68"/>
      <c r="G278" s="68"/>
      <c r="H278" s="68"/>
      <c r="J278" s="281">
        <v>0</v>
      </c>
      <c r="K278" s="281">
        <v>0</v>
      </c>
      <c r="L278" s="281">
        <v>0</v>
      </c>
      <c r="M278" s="281">
        <v>0</v>
      </c>
      <c r="N278" s="281">
        <v>0</v>
      </c>
      <c r="O278" s="281">
        <v>0</v>
      </c>
      <c r="P278" s="281">
        <v>0</v>
      </c>
      <c r="Q278" s="281">
        <v>0</v>
      </c>
      <c r="R278" s="281">
        <v>0</v>
      </c>
      <c r="S278" s="281">
        <v>0</v>
      </c>
      <c r="T278" s="281">
        <v>0</v>
      </c>
      <c r="U278" s="281">
        <v>0</v>
      </c>
      <c r="V278" s="281">
        <v>0</v>
      </c>
      <c r="W278" s="281">
        <v>0</v>
      </c>
      <c r="X278" s="281">
        <v>0</v>
      </c>
      <c r="Y278" s="281">
        <v>0</v>
      </c>
      <c r="Z278" s="281">
        <v>0</v>
      </c>
      <c r="AA278" s="281">
        <v>0</v>
      </c>
      <c r="AB278" s="281">
        <v>0</v>
      </c>
      <c r="AC278" s="281">
        <v>0</v>
      </c>
      <c r="AD278" s="281">
        <v>0</v>
      </c>
      <c r="AE278" s="281">
        <v>0</v>
      </c>
      <c r="AF278" s="281">
        <v>0</v>
      </c>
      <c r="AG278" s="281">
        <v>0</v>
      </c>
      <c r="AH278" s="281">
        <v>0</v>
      </c>
      <c r="AI278" s="281">
        <v>0</v>
      </c>
      <c r="AJ278" s="281">
        <v>0</v>
      </c>
      <c r="AK278" s="281">
        <v>0</v>
      </c>
      <c r="AL278" s="281">
        <v>0</v>
      </c>
      <c r="AM278" s="281">
        <v>0</v>
      </c>
      <c r="AN278" s="281">
        <v>0</v>
      </c>
      <c r="AO278" s="281">
        <v>0</v>
      </c>
      <c r="AP278" s="281">
        <v>0</v>
      </c>
      <c r="AQ278" s="281">
        <v>0</v>
      </c>
      <c r="AR278" s="281">
        <v>0</v>
      </c>
      <c r="AS278" s="281">
        <v>0</v>
      </c>
      <c r="AT278" s="281">
        <v>0</v>
      </c>
      <c r="AU278" s="281">
        <v>0</v>
      </c>
      <c r="AV278" s="281">
        <v>0</v>
      </c>
      <c r="AW278" s="281">
        <v>0</v>
      </c>
      <c r="AX278" s="281">
        <v>0</v>
      </c>
      <c r="AY278" s="281">
        <v>0</v>
      </c>
      <c r="AZ278" s="281">
        <v>0</v>
      </c>
      <c r="BA278" s="281">
        <v>0</v>
      </c>
      <c r="BB278" s="281">
        <v>0</v>
      </c>
      <c r="BC278" s="281">
        <v>0</v>
      </c>
      <c r="BD278" s="281">
        <v>0</v>
      </c>
      <c r="BE278" s="281">
        <v>0</v>
      </c>
      <c r="BF278" s="281">
        <v>0</v>
      </c>
      <c r="BG278" s="281">
        <v>0</v>
      </c>
      <c r="BH278" s="281">
        <v>0</v>
      </c>
      <c r="BI278" s="281">
        <v>0</v>
      </c>
      <c r="BJ278" s="281">
        <v>0</v>
      </c>
      <c r="BK278" s="281">
        <v>0</v>
      </c>
      <c r="BL278" s="281">
        <v>0</v>
      </c>
      <c r="BM278" s="281">
        <v>0</v>
      </c>
      <c r="BN278" s="281">
        <v>0</v>
      </c>
      <c r="BO278" s="281">
        <v>0</v>
      </c>
      <c r="BP278" s="281">
        <v>0</v>
      </c>
      <c r="BQ278" s="281">
        <v>0</v>
      </c>
    </row>
    <row r="279" spans="2:69" ht="10.5" hidden="1" customHeight="1" outlineLevel="1">
      <c r="B279" s="68"/>
      <c r="C279" s="68"/>
      <c r="D279" s="68">
        <v>0</v>
      </c>
      <c r="E279" s="68"/>
      <c r="F279" s="68"/>
      <c r="G279" s="68"/>
      <c r="H279" s="68"/>
      <c r="J279" s="281">
        <v>0</v>
      </c>
      <c r="K279" s="281">
        <v>0</v>
      </c>
      <c r="L279" s="281">
        <v>0</v>
      </c>
      <c r="M279" s="281">
        <v>0</v>
      </c>
      <c r="N279" s="281">
        <v>0</v>
      </c>
      <c r="O279" s="281">
        <v>0</v>
      </c>
      <c r="P279" s="281">
        <v>0</v>
      </c>
      <c r="Q279" s="281">
        <v>0</v>
      </c>
      <c r="R279" s="281">
        <v>0</v>
      </c>
      <c r="S279" s="281">
        <v>0</v>
      </c>
      <c r="T279" s="281">
        <v>0</v>
      </c>
      <c r="U279" s="281">
        <v>0</v>
      </c>
      <c r="V279" s="281">
        <v>0</v>
      </c>
      <c r="W279" s="281">
        <v>0</v>
      </c>
      <c r="X279" s="281">
        <v>0</v>
      </c>
      <c r="Y279" s="281">
        <v>0</v>
      </c>
      <c r="Z279" s="281">
        <v>0</v>
      </c>
      <c r="AA279" s="281">
        <v>0</v>
      </c>
      <c r="AB279" s="281">
        <v>0</v>
      </c>
      <c r="AC279" s="281">
        <v>0</v>
      </c>
      <c r="AD279" s="281">
        <v>0</v>
      </c>
      <c r="AE279" s="281">
        <v>0</v>
      </c>
      <c r="AF279" s="281">
        <v>0</v>
      </c>
      <c r="AG279" s="281">
        <v>0</v>
      </c>
      <c r="AH279" s="281">
        <v>0</v>
      </c>
      <c r="AI279" s="281">
        <v>0</v>
      </c>
      <c r="AJ279" s="281">
        <v>0</v>
      </c>
      <c r="AK279" s="281">
        <v>0</v>
      </c>
      <c r="AL279" s="281">
        <v>0</v>
      </c>
      <c r="AM279" s="281">
        <v>0</v>
      </c>
      <c r="AN279" s="281">
        <v>0</v>
      </c>
      <c r="AO279" s="281">
        <v>0</v>
      </c>
      <c r="AP279" s="281">
        <v>0</v>
      </c>
      <c r="AQ279" s="281">
        <v>0</v>
      </c>
      <c r="AR279" s="281">
        <v>0</v>
      </c>
      <c r="AS279" s="281">
        <v>0</v>
      </c>
      <c r="AT279" s="281">
        <v>0</v>
      </c>
      <c r="AU279" s="281">
        <v>0</v>
      </c>
      <c r="AV279" s="281">
        <v>0</v>
      </c>
      <c r="AW279" s="281">
        <v>0</v>
      </c>
      <c r="AX279" s="281">
        <v>0</v>
      </c>
      <c r="AY279" s="281">
        <v>0</v>
      </c>
      <c r="AZ279" s="281">
        <v>0</v>
      </c>
      <c r="BA279" s="281">
        <v>0</v>
      </c>
      <c r="BB279" s="281">
        <v>0</v>
      </c>
      <c r="BC279" s="281">
        <v>0</v>
      </c>
      <c r="BD279" s="281">
        <v>0</v>
      </c>
      <c r="BE279" s="281">
        <v>0</v>
      </c>
      <c r="BF279" s="281">
        <v>0</v>
      </c>
      <c r="BG279" s="281">
        <v>0</v>
      </c>
      <c r="BH279" s="281">
        <v>0</v>
      </c>
      <c r="BI279" s="281">
        <v>0</v>
      </c>
      <c r="BJ279" s="281">
        <v>0</v>
      </c>
      <c r="BK279" s="281">
        <v>0</v>
      </c>
      <c r="BL279" s="281">
        <v>0</v>
      </c>
      <c r="BM279" s="281">
        <v>0</v>
      </c>
      <c r="BN279" s="281">
        <v>0</v>
      </c>
      <c r="BO279" s="281">
        <v>0</v>
      </c>
      <c r="BP279" s="281">
        <v>0</v>
      </c>
      <c r="BQ279" s="281">
        <v>0</v>
      </c>
    </row>
    <row r="280" spans="2:69" ht="10.5" hidden="1" customHeight="1" outlineLevel="1">
      <c r="B280" s="68"/>
      <c r="C280" s="68"/>
      <c r="D280" s="68">
        <v>0</v>
      </c>
      <c r="E280" s="68"/>
      <c r="F280" s="68"/>
      <c r="G280" s="68"/>
      <c r="H280" s="68"/>
      <c r="J280" s="281">
        <v>0</v>
      </c>
      <c r="K280" s="281">
        <v>0</v>
      </c>
      <c r="L280" s="281">
        <v>0</v>
      </c>
      <c r="M280" s="281">
        <v>0</v>
      </c>
      <c r="N280" s="281">
        <v>0</v>
      </c>
      <c r="O280" s="281">
        <v>0</v>
      </c>
      <c r="P280" s="281">
        <v>0</v>
      </c>
      <c r="Q280" s="281">
        <v>0</v>
      </c>
      <c r="R280" s="281">
        <v>0</v>
      </c>
      <c r="S280" s="281">
        <v>0</v>
      </c>
      <c r="T280" s="281">
        <v>0</v>
      </c>
      <c r="U280" s="281">
        <v>0</v>
      </c>
      <c r="V280" s="281">
        <v>0</v>
      </c>
      <c r="W280" s="281">
        <v>0</v>
      </c>
      <c r="X280" s="281">
        <v>0</v>
      </c>
      <c r="Y280" s="281">
        <v>0</v>
      </c>
      <c r="Z280" s="281">
        <v>0</v>
      </c>
      <c r="AA280" s="281">
        <v>0</v>
      </c>
      <c r="AB280" s="281">
        <v>0</v>
      </c>
      <c r="AC280" s="281">
        <v>0</v>
      </c>
      <c r="AD280" s="281">
        <v>0</v>
      </c>
      <c r="AE280" s="281">
        <v>0</v>
      </c>
      <c r="AF280" s="281">
        <v>0</v>
      </c>
      <c r="AG280" s="281">
        <v>0</v>
      </c>
      <c r="AH280" s="281">
        <v>0</v>
      </c>
      <c r="AI280" s="281">
        <v>0</v>
      </c>
      <c r="AJ280" s="281">
        <v>0</v>
      </c>
      <c r="AK280" s="281">
        <v>0</v>
      </c>
      <c r="AL280" s="281">
        <v>0</v>
      </c>
      <c r="AM280" s="281">
        <v>0</v>
      </c>
      <c r="AN280" s="281">
        <v>0</v>
      </c>
      <c r="AO280" s="281">
        <v>0</v>
      </c>
      <c r="AP280" s="281">
        <v>0</v>
      </c>
      <c r="AQ280" s="281">
        <v>0</v>
      </c>
      <c r="AR280" s="281">
        <v>0</v>
      </c>
      <c r="AS280" s="281">
        <v>0</v>
      </c>
      <c r="AT280" s="281">
        <v>0</v>
      </c>
      <c r="AU280" s="281">
        <v>0</v>
      </c>
      <c r="AV280" s="281">
        <v>0</v>
      </c>
      <c r="AW280" s="281">
        <v>0</v>
      </c>
      <c r="AX280" s="281">
        <v>0</v>
      </c>
      <c r="AY280" s="281">
        <v>0</v>
      </c>
      <c r="AZ280" s="281">
        <v>0</v>
      </c>
      <c r="BA280" s="281">
        <v>0</v>
      </c>
      <c r="BB280" s="281">
        <v>0</v>
      </c>
      <c r="BC280" s="281">
        <v>0</v>
      </c>
      <c r="BD280" s="281">
        <v>0</v>
      </c>
      <c r="BE280" s="281">
        <v>0</v>
      </c>
      <c r="BF280" s="281">
        <v>0</v>
      </c>
      <c r="BG280" s="281">
        <v>0</v>
      </c>
      <c r="BH280" s="281">
        <v>0</v>
      </c>
      <c r="BI280" s="281">
        <v>0</v>
      </c>
      <c r="BJ280" s="281">
        <v>0</v>
      </c>
      <c r="BK280" s="281">
        <v>0</v>
      </c>
      <c r="BL280" s="281">
        <v>0</v>
      </c>
      <c r="BM280" s="281">
        <v>0</v>
      </c>
      <c r="BN280" s="281">
        <v>0</v>
      </c>
      <c r="BO280" s="281">
        <v>0</v>
      </c>
      <c r="BP280" s="281">
        <v>0</v>
      </c>
      <c r="BQ280" s="281">
        <v>0</v>
      </c>
    </row>
    <row r="281" spans="2:69" ht="10.5" hidden="1" customHeight="1" outlineLevel="1">
      <c r="B281" s="68"/>
      <c r="C281" s="68"/>
      <c r="D281" s="68">
        <v>0</v>
      </c>
      <c r="E281" s="68"/>
      <c r="F281" s="68"/>
      <c r="G281" s="68"/>
      <c r="H281" s="68"/>
      <c r="J281" s="281">
        <v>0</v>
      </c>
      <c r="K281" s="281">
        <v>0</v>
      </c>
      <c r="L281" s="281">
        <v>0</v>
      </c>
      <c r="M281" s="281">
        <v>0</v>
      </c>
      <c r="N281" s="281">
        <v>0</v>
      </c>
      <c r="O281" s="281">
        <v>0</v>
      </c>
      <c r="P281" s="281">
        <v>0</v>
      </c>
      <c r="Q281" s="281">
        <v>0</v>
      </c>
      <c r="R281" s="281">
        <v>0</v>
      </c>
      <c r="S281" s="281">
        <v>0</v>
      </c>
      <c r="T281" s="281">
        <v>0</v>
      </c>
      <c r="U281" s="281">
        <v>0</v>
      </c>
      <c r="V281" s="281">
        <v>0</v>
      </c>
      <c r="W281" s="281">
        <v>0</v>
      </c>
      <c r="X281" s="281">
        <v>0</v>
      </c>
      <c r="Y281" s="281">
        <v>0</v>
      </c>
      <c r="Z281" s="281">
        <v>0</v>
      </c>
      <c r="AA281" s="281">
        <v>0</v>
      </c>
      <c r="AB281" s="281">
        <v>0</v>
      </c>
      <c r="AC281" s="281">
        <v>0</v>
      </c>
      <c r="AD281" s="281">
        <v>0</v>
      </c>
      <c r="AE281" s="281">
        <v>0</v>
      </c>
      <c r="AF281" s="281">
        <v>0</v>
      </c>
      <c r="AG281" s="281">
        <v>0</v>
      </c>
      <c r="AH281" s="281">
        <v>0</v>
      </c>
      <c r="AI281" s="281">
        <v>0</v>
      </c>
      <c r="AJ281" s="281">
        <v>0</v>
      </c>
      <c r="AK281" s="281">
        <v>0</v>
      </c>
      <c r="AL281" s="281">
        <v>0</v>
      </c>
      <c r="AM281" s="281">
        <v>0</v>
      </c>
      <c r="AN281" s="281">
        <v>0</v>
      </c>
      <c r="AO281" s="281">
        <v>0</v>
      </c>
      <c r="AP281" s="281">
        <v>0</v>
      </c>
      <c r="AQ281" s="281">
        <v>0</v>
      </c>
      <c r="AR281" s="281">
        <v>0</v>
      </c>
      <c r="AS281" s="281">
        <v>0</v>
      </c>
      <c r="AT281" s="281">
        <v>0</v>
      </c>
      <c r="AU281" s="281">
        <v>0</v>
      </c>
      <c r="AV281" s="281">
        <v>0</v>
      </c>
      <c r="AW281" s="281">
        <v>0</v>
      </c>
      <c r="AX281" s="281">
        <v>0</v>
      </c>
      <c r="AY281" s="281">
        <v>0</v>
      </c>
      <c r="AZ281" s="281">
        <v>0</v>
      </c>
      <c r="BA281" s="281">
        <v>0</v>
      </c>
      <c r="BB281" s="281">
        <v>0</v>
      </c>
      <c r="BC281" s="281">
        <v>0</v>
      </c>
      <c r="BD281" s="281">
        <v>0</v>
      </c>
      <c r="BE281" s="281">
        <v>0</v>
      </c>
      <c r="BF281" s="281">
        <v>0</v>
      </c>
      <c r="BG281" s="281">
        <v>0</v>
      </c>
      <c r="BH281" s="281">
        <v>0</v>
      </c>
      <c r="BI281" s="281">
        <v>0</v>
      </c>
      <c r="BJ281" s="281">
        <v>0</v>
      </c>
      <c r="BK281" s="281">
        <v>0</v>
      </c>
      <c r="BL281" s="281">
        <v>0</v>
      </c>
      <c r="BM281" s="281">
        <v>0</v>
      </c>
      <c r="BN281" s="281">
        <v>0</v>
      </c>
      <c r="BO281" s="281">
        <v>0</v>
      </c>
      <c r="BP281" s="281">
        <v>0</v>
      </c>
      <c r="BQ281" s="281">
        <v>0</v>
      </c>
    </row>
    <row r="282" spans="2:69" ht="10.5" hidden="1" customHeight="1" outlineLevel="1">
      <c r="B282" s="68"/>
      <c r="C282" s="68"/>
      <c r="D282" s="68">
        <v>0</v>
      </c>
      <c r="E282" s="68"/>
      <c r="F282" s="68"/>
      <c r="G282" s="68"/>
      <c r="H282" s="68"/>
      <c r="J282" s="281">
        <v>0</v>
      </c>
      <c r="K282" s="281">
        <v>0</v>
      </c>
      <c r="L282" s="281">
        <v>0</v>
      </c>
      <c r="M282" s="281">
        <v>0</v>
      </c>
      <c r="N282" s="281">
        <v>0</v>
      </c>
      <c r="O282" s="281">
        <v>0</v>
      </c>
      <c r="P282" s="281">
        <v>0</v>
      </c>
      <c r="Q282" s="281">
        <v>0</v>
      </c>
      <c r="R282" s="281">
        <v>0</v>
      </c>
      <c r="S282" s="281">
        <v>0</v>
      </c>
      <c r="T282" s="281">
        <v>0</v>
      </c>
      <c r="U282" s="281">
        <v>0</v>
      </c>
      <c r="V282" s="281">
        <v>0</v>
      </c>
      <c r="W282" s="281">
        <v>0</v>
      </c>
      <c r="X282" s="281">
        <v>0</v>
      </c>
      <c r="Y282" s="281">
        <v>0</v>
      </c>
      <c r="Z282" s="281">
        <v>0</v>
      </c>
      <c r="AA282" s="281">
        <v>0</v>
      </c>
      <c r="AB282" s="281">
        <v>0</v>
      </c>
      <c r="AC282" s="281">
        <v>0</v>
      </c>
      <c r="AD282" s="281">
        <v>0</v>
      </c>
      <c r="AE282" s="281">
        <v>0</v>
      </c>
      <c r="AF282" s="281">
        <v>0</v>
      </c>
      <c r="AG282" s="281">
        <v>0</v>
      </c>
      <c r="AH282" s="281">
        <v>0</v>
      </c>
      <c r="AI282" s="281">
        <v>0</v>
      </c>
      <c r="AJ282" s="281">
        <v>0</v>
      </c>
      <c r="AK282" s="281">
        <v>0</v>
      </c>
      <c r="AL282" s="281">
        <v>0</v>
      </c>
      <c r="AM282" s="281">
        <v>0</v>
      </c>
      <c r="AN282" s="281">
        <v>0</v>
      </c>
      <c r="AO282" s="281">
        <v>0</v>
      </c>
      <c r="AP282" s="281">
        <v>0</v>
      </c>
      <c r="AQ282" s="281">
        <v>0</v>
      </c>
      <c r="AR282" s="281">
        <v>0</v>
      </c>
      <c r="AS282" s="281">
        <v>0</v>
      </c>
      <c r="AT282" s="281">
        <v>0</v>
      </c>
      <c r="AU282" s="281">
        <v>0</v>
      </c>
      <c r="AV282" s="281">
        <v>0</v>
      </c>
      <c r="AW282" s="281">
        <v>0</v>
      </c>
      <c r="AX282" s="281">
        <v>0</v>
      </c>
      <c r="AY282" s="281">
        <v>0</v>
      </c>
      <c r="AZ282" s="281">
        <v>0</v>
      </c>
      <c r="BA282" s="281">
        <v>0</v>
      </c>
      <c r="BB282" s="281">
        <v>0</v>
      </c>
      <c r="BC282" s="281">
        <v>0</v>
      </c>
      <c r="BD282" s="281">
        <v>0</v>
      </c>
      <c r="BE282" s="281">
        <v>0</v>
      </c>
      <c r="BF282" s="281">
        <v>0</v>
      </c>
      <c r="BG282" s="281">
        <v>0</v>
      </c>
      <c r="BH282" s="281">
        <v>0</v>
      </c>
      <c r="BI282" s="281">
        <v>0</v>
      </c>
      <c r="BJ282" s="281">
        <v>0</v>
      </c>
      <c r="BK282" s="281">
        <v>0</v>
      </c>
      <c r="BL282" s="281">
        <v>0</v>
      </c>
      <c r="BM282" s="281">
        <v>0</v>
      </c>
      <c r="BN282" s="281">
        <v>0</v>
      </c>
      <c r="BO282" s="281">
        <v>0</v>
      </c>
      <c r="BP282" s="281">
        <v>0</v>
      </c>
      <c r="BQ282" s="281">
        <v>0</v>
      </c>
    </row>
    <row r="283" spans="2:69" ht="10.5" hidden="1" customHeight="1" outlineLevel="1">
      <c r="B283" s="68"/>
      <c r="C283" s="68"/>
      <c r="D283" s="68">
        <v>0</v>
      </c>
      <c r="E283" s="68"/>
      <c r="F283" s="68"/>
      <c r="G283" s="68"/>
      <c r="H283" s="68"/>
      <c r="J283" s="281">
        <v>0</v>
      </c>
      <c r="K283" s="281">
        <v>0</v>
      </c>
      <c r="L283" s="281">
        <v>0</v>
      </c>
      <c r="M283" s="281">
        <v>0</v>
      </c>
      <c r="N283" s="281">
        <v>0</v>
      </c>
      <c r="O283" s="281">
        <v>0</v>
      </c>
      <c r="P283" s="281">
        <v>0</v>
      </c>
      <c r="Q283" s="281">
        <v>0</v>
      </c>
      <c r="R283" s="281">
        <v>0</v>
      </c>
      <c r="S283" s="281">
        <v>0</v>
      </c>
      <c r="T283" s="281">
        <v>0</v>
      </c>
      <c r="U283" s="281">
        <v>0</v>
      </c>
      <c r="V283" s="281">
        <v>0</v>
      </c>
      <c r="W283" s="281">
        <v>0</v>
      </c>
      <c r="X283" s="281">
        <v>0</v>
      </c>
      <c r="Y283" s="281">
        <v>0</v>
      </c>
      <c r="Z283" s="281">
        <v>0</v>
      </c>
      <c r="AA283" s="281">
        <v>0</v>
      </c>
      <c r="AB283" s="281">
        <v>0</v>
      </c>
      <c r="AC283" s="281">
        <v>0</v>
      </c>
      <c r="AD283" s="281">
        <v>0</v>
      </c>
      <c r="AE283" s="281">
        <v>0</v>
      </c>
      <c r="AF283" s="281">
        <v>0</v>
      </c>
      <c r="AG283" s="281">
        <v>0</v>
      </c>
      <c r="AH283" s="281">
        <v>0</v>
      </c>
      <c r="AI283" s="281">
        <v>0</v>
      </c>
      <c r="AJ283" s="281">
        <v>0</v>
      </c>
      <c r="AK283" s="281">
        <v>0</v>
      </c>
      <c r="AL283" s="281">
        <v>0</v>
      </c>
      <c r="AM283" s="281">
        <v>0</v>
      </c>
      <c r="AN283" s="281">
        <v>0</v>
      </c>
      <c r="AO283" s="281">
        <v>0</v>
      </c>
      <c r="AP283" s="281">
        <v>0</v>
      </c>
      <c r="AQ283" s="281">
        <v>0</v>
      </c>
      <c r="AR283" s="281">
        <v>0</v>
      </c>
      <c r="AS283" s="281">
        <v>0</v>
      </c>
      <c r="AT283" s="281">
        <v>0</v>
      </c>
      <c r="AU283" s="281">
        <v>0</v>
      </c>
      <c r="AV283" s="281">
        <v>0</v>
      </c>
      <c r="AW283" s="281">
        <v>0</v>
      </c>
      <c r="AX283" s="281">
        <v>0</v>
      </c>
      <c r="AY283" s="281">
        <v>0</v>
      </c>
      <c r="AZ283" s="281">
        <v>0</v>
      </c>
      <c r="BA283" s="281">
        <v>0</v>
      </c>
      <c r="BB283" s="281">
        <v>0</v>
      </c>
      <c r="BC283" s="281">
        <v>0</v>
      </c>
      <c r="BD283" s="281">
        <v>0</v>
      </c>
      <c r="BE283" s="281">
        <v>0</v>
      </c>
      <c r="BF283" s="281">
        <v>0</v>
      </c>
      <c r="BG283" s="281">
        <v>0</v>
      </c>
      <c r="BH283" s="281">
        <v>0</v>
      </c>
      <c r="BI283" s="281">
        <v>0</v>
      </c>
      <c r="BJ283" s="281">
        <v>0</v>
      </c>
      <c r="BK283" s="281">
        <v>0</v>
      </c>
      <c r="BL283" s="281">
        <v>0</v>
      </c>
      <c r="BM283" s="281">
        <v>0</v>
      </c>
      <c r="BN283" s="281">
        <v>0</v>
      </c>
      <c r="BO283" s="281">
        <v>0</v>
      </c>
      <c r="BP283" s="281">
        <v>0</v>
      </c>
      <c r="BQ283" s="281">
        <v>0</v>
      </c>
    </row>
    <row r="284" spans="2:69" ht="10.5" hidden="1" customHeight="1" outlineLevel="1">
      <c r="B284" s="68"/>
      <c r="C284" s="68"/>
      <c r="D284" s="68">
        <v>0</v>
      </c>
      <c r="E284" s="68"/>
      <c r="F284" s="68"/>
      <c r="G284" s="68"/>
      <c r="H284" s="68"/>
      <c r="J284" s="281">
        <v>0</v>
      </c>
      <c r="K284" s="281">
        <v>0</v>
      </c>
      <c r="L284" s="281">
        <v>0</v>
      </c>
      <c r="M284" s="281">
        <v>0</v>
      </c>
      <c r="N284" s="281">
        <v>0</v>
      </c>
      <c r="O284" s="281">
        <v>0</v>
      </c>
      <c r="P284" s="281">
        <v>0</v>
      </c>
      <c r="Q284" s="281">
        <v>0</v>
      </c>
      <c r="R284" s="281">
        <v>0</v>
      </c>
      <c r="S284" s="281">
        <v>0</v>
      </c>
      <c r="T284" s="281">
        <v>0</v>
      </c>
      <c r="U284" s="281">
        <v>0</v>
      </c>
      <c r="V284" s="281">
        <v>0</v>
      </c>
      <c r="W284" s="281">
        <v>0</v>
      </c>
      <c r="X284" s="281">
        <v>0</v>
      </c>
      <c r="Y284" s="281">
        <v>0</v>
      </c>
      <c r="Z284" s="281">
        <v>0</v>
      </c>
      <c r="AA284" s="281">
        <v>0</v>
      </c>
      <c r="AB284" s="281">
        <v>0</v>
      </c>
      <c r="AC284" s="281">
        <v>0</v>
      </c>
      <c r="AD284" s="281">
        <v>0</v>
      </c>
      <c r="AE284" s="281">
        <v>0</v>
      </c>
      <c r="AF284" s="281">
        <v>0</v>
      </c>
      <c r="AG284" s="281">
        <v>0</v>
      </c>
      <c r="AH284" s="281">
        <v>0</v>
      </c>
      <c r="AI284" s="281">
        <v>0</v>
      </c>
      <c r="AJ284" s="281">
        <v>0</v>
      </c>
      <c r="AK284" s="281">
        <v>0</v>
      </c>
      <c r="AL284" s="281">
        <v>0</v>
      </c>
      <c r="AM284" s="281">
        <v>0</v>
      </c>
      <c r="AN284" s="281">
        <v>0</v>
      </c>
      <c r="AO284" s="281">
        <v>0</v>
      </c>
      <c r="AP284" s="281">
        <v>0</v>
      </c>
      <c r="AQ284" s="281">
        <v>0</v>
      </c>
      <c r="AR284" s="281">
        <v>0</v>
      </c>
      <c r="AS284" s="281">
        <v>0</v>
      </c>
      <c r="AT284" s="281">
        <v>0</v>
      </c>
      <c r="AU284" s="281">
        <v>0</v>
      </c>
      <c r="AV284" s="281">
        <v>0</v>
      </c>
      <c r="AW284" s="281">
        <v>0</v>
      </c>
      <c r="AX284" s="281">
        <v>0</v>
      </c>
      <c r="AY284" s="281">
        <v>0</v>
      </c>
      <c r="AZ284" s="281">
        <v>0</v>
      </c>
      <c r="BA284" s="281">
        <v>0</v>
      </c>
      <c r="BB284" s="281">
        <v>0</v>
      </c>
      <c r="BC284" s="281">
        <v>0</v>
      </c>
      <c r="BD284" s="281">
        <v>0</v>
      </c>
      <c r="BE284" s="281">
        <v>0</v>
      </c>
      <c r="BF284" s="281">
        <v>0</v>
      </c>
      <c r="BG284" s="281">
        <v>0</v>
      </c>
      <c r="BH284" s="281">
        <v>0</v>
      </c>
      <c r="BI284" s="281">
        <v>0</v>
      </c>
      <c r="BJ284" s="281">
        <v>0</v>
      </c>
      <c r="BK284" s="281">
        <v>0</v>
      </c>
      <c r="BL284" s="281">
        <v>0</v>
      </c>
      <c r="BM284" s="281">
        <v>0</v>
      </c>
      <c r="BN284" s="281">
        <v>0</v>
      </c>
      <c r="BO284" s="281">
        <v>0</v>
      </c>
      <c r="BP284" s="281">
        <v>0</v>
      </c>
      <c r="BQ284" s="281">
        <v>0</v>
      </c>
    </row>
    <row r="285" spans="2:69" ht="10.5" hidden="1" customHeight="1" outlineLevel="1">
      <c r="B285" s="68"/>
      <c r="C285" s="68"/>
      <c r="D285" s="68">
        <v>0</v>
      </c>
      <c r="E285" s="68"/>
      <c r="F285" s="68"/>
      <c r="G285" s="68"/>
      <c r="H285" s="68"/>
      <c r="J285" s="281">
        <v>0</v>
      </c>
      <c r="K285" s="281">
        <v>0</v>
      </c>
      <c r="L285" s="281">
        <v>0</v>
      </c>
      <c r="M285" s="281">
        <v>0</v>
      </c>
      <c r="N285" s="281">
        <v>0</v>
      </c>
      <c r="O285" s="281">
        <v>0</v>
      </c>
      <c r="P285" s="281">
        <v>0</v>
      </c>
      <c r="Q285" s="281">
        <v>0</v>
      </c>
      <c r="R285" s="281">
        <v>0</v>
      </c>
      <c r="S285" s="281">
        <v>0</v>
      </c>
      <c r="T285" s="281">
        <v>0</v>
      </c>
      <c r="U285" s="281">
        <v>0</v>
      </c>
      <c r="V285" s="281">
        <v>0</v>
      </c>
      <c r="W285" s="281">
        <v>0</v>
      </c>
      <c r="X285" s="281">
        <v>0</v>
      </c>
      <c r="Y285" s="281">
        <v>0</v>
      </c>
      <c r="Z285" s="281">
        <v>0</v>
      </c>
      <c r="AA285" s="281">
        <v>0</v>
      </c>
      <c r="AB285" s="281">
        <v>0</v>
      </c>
      <c r="AC285" s="281">
        <v>0</v>
      </c>
      <c r="AD285" s="281">
        <v>0</v>
      </c>
      <c r="AE285" s="281">
        <v>0</v>
      </c>
      <c r="AF285" s="281">
        <v>0</v>
      </c>
      <c r="AG285" s="281">
        <v>0</v>
      </c>
      <c r="AH285" s="281">
        <v>0</v>
      </c>
      <c r="AI285" s="281">
        <v>0</v>
      </c>
      <c r="AJ285" s="281">
        <v>0</v>
      </c>
      <c r="AK285" s="281">
        <v>0</v>
      </c>
      <c r="AL285" s="281">
        <v>0</v>
      </c>
      <c r="AM285" s="281">
        <v>0</v>
      </c>
      <c r="AN285" s="281">
        <v>0</v>
      </c>
      <c r="AO285" s="281">
        <v>0</v>
      </c>
      <c r="AP285" s="281">
        <v>0</v>
      </c>
      <c r="AQ285" s="281">
        <v>0</v>
      </c>
      <c r="AR285" s="281">
        <v>0</v>
      </c>
      <c r="AS285" s="281">
        <v>0</v>
      </c>
      <c r="AT285" s="281">
        <v>0</v>
      </c>
      <c r="AU285" s="281">
        <v>0</v>
      </c>
      <c r="AV285" s="281">
        <v>0</v>
      </c>
      <c r="AW285" s="281">
        <v>0</v>
      </c>
      <c r="AX285" s="281">
        <v>0</v>
      </c>
      <c r="AY285" s="281">
        <v>0</v>
      </c>
      <c r="AZ285" s="281">
        <v>0</v>
      </c>
      <c r="BA285" s="281">
        <v>0</v>
      </c>
      <c r="BB285" s="281">
        <v>0</v>
      </c>
      <c r="BC285" s="281">
        <v>0</v>
      </c>
      <c r="BD285" s="281">
        <v>0</v>
      </c>
      <c r="BE285" s="281">
        <v>0</v>
      </c>
      <c r="BF285" s="281">
        <v>0</v>
      </c>
      <c r="BG285" s="281">
        <v>0</v>
      </c>
      <c r="BH285" s="281">
        <v>0</v>
      </c>
      <c r="BI285" s="281">
        <v>0</v>
      </c>
      <c r="BJ285" s="281">
        <v>0</v>
      </c>
      <c r="BK285" s="281">
        <v>0</v>
      </c>
      <c r="BL285" s="281">
        <v>0</v>
      </c>
      <c r="BM285" s="281">
        <v>0</v>
      </c>
      <c r="BN285" s="281">
        <v>0</v>
      </c>
      <c r="BO285" s="281">
        <v>0</v>
      </c>
      <c r="BP285" s="281">
        <v>0</v>
      </c>
      <c r="BQ285" s="281">
        <v>0</v>
      </c>
    </row>
    <row r="286" spans="2:69" ht="10.5" hidden="1" customHeight="1" outlineLevel="1">
      <c r="B286" s="68"/>
      <c r="C286" s="68"/>
      <c r="D286" s="68">
        <v>0</v>
      </c>
      <c r="E286" s="68"/>
      <c r="F286" s="68"/>
      <c r="G286" s="68"/>
      <c r="H286" s="68"/>
      <c r="J286" s="281">
        <v>0</v>
      </c>
      <c r="K286" s="281">
        <v>0</v>
      </c>
      <c r="L286" s="281">
        <v>0</v>
      </c>
      <c r="M286" s="281">
        <v>0</v>
      </c>
      <c r="N286" s="281">
        <v>0</v>
      </c>
      <c r="O286" s="281">
        <v>0</v>
      </c>
      <c r="P286" s="281">
        <v>0</v>
      </c>
      <c r="Q286" s="281">
        <v>0</v>
      </c>
      <c r="R286" s="281">
        <v>0</v>
      </c>
      <c r="S286" s="281">
        <v>0</v>
      </c>
      <c r="T286" s="281">
        <v>0</v>
      </c>
      <c r="U286" s="281">
        <v>0</v>
      </c>
      <c r="V286" s="281">
        <v>0</v>
      </c>
      <c r="W286" s="281">
        <v>0</v>
      </c>
      <c r="X286" s="281">
        <v>0</v>
      </c>
      <c r="Y286" s="281">
        <v>0</v>
      </c>
      <c r="Z286" s="281">
        <v>0</v>
      </c>
      <c r="AA286" s="281">
        <v>0</v>
      </c>
      <c r="AB286" s="281">
        <v>0</v>
      </c>
      <c r="AC286" s="281">
        <v>0</v>
      </c>
      <c r="AD286" s="281">
        <v>0</v>
      </c>
      <c r="AE286" s="281">
        <v>0</v>
      </c>
      <c r="AF286" s="281">
        <v>0</v>
      </c>
      <c r="AG286" s="281">
        <v>0</v>
      </c>
      <c r="AH286" s="281">
        <v>0</v>
      </c>
      <c r="AI286" s="281">
        <v>0</v>
      </c>
      <c r="AJ286" s="281">
        <v>0</v>
      </c>
      <c r="AK286" s="281">
        <v>0</v>
      </c>
      <c r="AL286" s="281">
        <v>0</v>
      </c>
      <c r="AM286" s="281">
        <v>0</v>
      </c>
      <c r="AN286" s="281">
        <v>0</v>
      </c>
      <c r="AO286" s="281">
        <v>0</v>
      </c>
      <c r="AP286" s="281">
        <v>0</v>
      </c>
      <c r="AQ286" s="281">
        <v>0</v>
      </c>
      <c r="AR286" s="281">
        <v>0</v>
      </c>
      <c r="AS286" s="281">
        <v>0</v>
      </c>
      <c r="AT286" s="281">
        <v>0</v>
      </c>
      <c r="AU286" s="281">
        <v>0</v>
      </c>
      <c r="AV286" s="281">
        <v>0</v>
      </c>
      <c r="AW286" s="281">
        <v>0</v>
      </c>
      <c r="AX286" s="281">
        <v>0</v>
      </c>
      <c r="AY286" s="281">
        <v>0</v>
      </c>
      <c r="AZ286" s="281">
        <v>0</v>
      </c>
      <c r="BA286" s="281">
        <v>0</v>
      </c>
      <c r="BB286" s="281">
        <v>0</v>
      </c>
      <c r="BC286" s="281">
        <v>0</v>
      </c>
      <c r="BD286" s="281">
        <v>0</v>
      </c>
      <c r="BE286" s="281">
        <v>0</v>
      </c>
      <c r="BF286" s="281">
        <v>0</v>
      </c>
      <c r="BG286" s="281">
        <v>0</v>
      </c>
      <c r="BH286" s="281">
        <v>0</v>
      </c>
      <c r="BI286" s="281">
        <v>0</v>
      </c>
      <c r="BJ286" s="281">
        <v>0</v>
      </c>
      <c r="BK286" s="281">
        <v>0</v>
      </c>
      <c r="BL286" s="281">
        <v>0</v>
      </c>
      <c r="BM286" s="281">
        <v>0</v>
      </c>
      <c r="BN286" s="281">
        <v>0</v>
      </c>
      <c r="BO286" s="281">
        <v>0</v>
      </c>
      <c r="BP286" s="281">
        <v>0</v>
      </c>
      <c r="BQ286" s="281">
        <v>0</v>
      </c>
    </row>
    <row r="287" spans="2:69" ht="10.5" hidden="1" customHeight="1" outlineLevel="1">
      <c r="B287" s="68"/>
      <c r="C287" s="68"/>
      <c r="D287" s="68">
        <v>0</v>
      </c>
      <c r="E287" s="68"/>
      <c r="F287" s="68"/>
      <c r="G287" s="68"/>
      <c r="H287" s="68"/>
      <c r="J287" s="281">
        <v>0</v>
      </c>
      <c r="K287" s="281">
        <v>0</v>
      </c>
      <c r="L287" s="281">
        <v>0</v>
      </c>
      <c r="M287" s="281">
        <v>0</v>
      </c>
      <c r="N287" s="281">
        <v>0</v>
      </c>
      <c r="O287" s="281">
        <v>0</v>
      </c>
      <c r="P287" s="281">
        <v>0</v>
      </c>
      <c r="Q287" s="281">
        <v>0</v>
      </c>
      <c r="R287" s="281">
        <v>0</v>
      </c>
      <c r="S287" s="281">
        <v>0</v>
      </c>
      <c r="T287" s="281">
        <v>0</v>
      </c>
      <c r="U287" s="281">
        <v>0</v>
      </c>
      <c r="V287" s="281">
        <v>0</v>
      </c>
      <c r="W287" s="281">
        <v>0</v>
      </c>
      <c r="X287" s="281">
        <v>0</v>
      </c>
      <c r="Y287" s="281">
        <v>0</v>
      </c>
      <c r="Z287" s="281">
        <v>0</v>
      </c>
      <c r="AA287" s="281">
        <v>0</v>
      </c>
      <c r="AB287" s="281">
        <v>0</v>
      </c>
      <c r="AC287" s="281">
        <v>0</v>
      </c>
      <c r="AD287" s="281">
        <v>0</v>
      </c>
      <c r="AE287" s="281">
        <v>0</v>
      </c>
      <c r="AF287" s="281">
        <v>0</v>
      </c>
      <c r="AG287" s="281">
        <v>0</v>
      </c>
      <c r="AH287" s="281">
        <v>0</v>
      </c>
      <c r="AI287" s="281">
        <v>0</v>
      </c>
      <c r="AJ287" s="281">
        <v>0</v>
      </c>
      <c r="AK287" s="281">
        <v>0</v>
      </c>
      <c r="AL287" s="281">
        <v>0</v>
      </c>
      <c r="AM287" s="281">
        <v>0</v>
      </c>
      <c r="AN287" s="281">
        <v>0</v>
      </c>
      <c r="AO287" s="281">
        <v>0</v>
      </c>
      <c r="AP287" s="281">
        <v>0</v>
      </c>
      <c r="AQ287" s="281">
        <v>0</v>
      </c>
      <c r="AR287" s="281">
        <v>0</v>
      </c>
      <c r="AS287" s="281">
        <v>0</v>
      </c>
      <c r="AT287" s="281">
        <v>0</v>
      </c>
      <c r="AU287" s="281">
        <v>0</v>
      </c>
      <c r="AV287" s="281">
        <v>0</v>
      </c>
      <c r="AW287" s="281">
        <v>0</v>
      </c>
      <c r="AX287" s="281">
        <v>0</v>
      </c>
      <c r="AY287" s="281">
        <v>0</v>
      </c>
      <c r="AZ287" s="281">
        <v>0</v>
      </c>
      <c r="BA287" s="281">
        <v>0</v>
      </c>
      <c r="BB287" s="281">
        <v>0</v>
      </c>
      <c r="BC287" s="281">
        <v>0</v>
      </c>
      <c r="BD287" s="281">
        <v>0</v>
      </c>
      <c r="BE287" s="281">
        <v>0</v>
      </c>
      <c r="BF287" s="281">
        <v>0</v>
      </c>
      <c r="BG287" s="281">
        <v>0</v>
      </c>
      <c r="BH287" s="281">
        <v>0</v>
      </c>
      <c r="BI287" s="281">
        <v>0</v>
      </c>
      <c r="BJ287" s="281">
        <v>0</v>
      </c>
      <c r="BK287" s="281">
        <v>0</v>
      </c>
      <c r="BL287" s="281">
        <v>0</v>
      </c>
      <c r="BM287" s="281">
        <v>0</v>
      </c>
      <c r="BN287" s="281">
        <v>0</v>
      </c>
      <c r="BO287" s="281">
        <v>0</v>
      </c>
      <c r="BP287" s="281">
        <v>0</v>
      </c>
      <c r="BQ287" s="281">
        <v>0</v>
      </c>
    </row>
    <row r="288" spans="2:69" ht="10.5" hidden="1" customHeight="1" outlineLevel="1">
      <c r="B288" s="68"/>
      <c r="C288" s="68"/>
      <c r="D288" s="68">
        <v>0</v>
      </c>
      <c r="E288" s="68"/>
      <c r="F288" s="68"/>
      <c r="G288" s="68"/>
      <c r="H288" s="68"/>
      <c r="J288" s="281">
        <v>0</v>
      </c>
      <c r="K288" s="281">
        <v>0</v>
      </c>
      <c r="L288" s="281">
        <v>0</v>
      </c>
      <c r="M288" s="281">
        <v>0</v>
      </c>
      <c r="N288" s="281">
        <v>0</v>
      </c>
      <c r="O288" s="281">
        <v>0</v>
      </c>
      <c r="P288" s="281">
        <v>0</v>
      </c>
      <c r="Q288" s="281">
        <v>0</v>
      </c>
      <c r="R288" s="281">
        <v>0</v>
      </c>
      <c r="S288" s="281">
        <v>0</v>
      </c>
      <c r="T288" s="281">
        <v>0</v>
      </c>
      <c r="U288" s="281">
        <v>0</v>
      </c>
      <c r="V288" s="281">
        <v>0</v>
      </c>
      <c r="W288" s="281">
        <v>0</v>
      </c>
      <c r="X288" s="281">
        <v>0</v>
      </c>
      <c r="Y288" s="281">
        <v>0</v>
      </c>
      <c r="Z288" s="281">
        <v>0</v>
      </c>
      <c r="AA288" s="281">
        <v>0</v>
      </c>
      <c r="AB288" s="281">
        <v>0</v>
      </c>
      <c r="AC288" s="281">
        <v>0</v>
      </c>
      <c r="AD288" s="281">
        <v>0</v>
      </c>
      <c r="AE288" s="281">
        <v>0</v>
      </c>
      <c r="AF288" s="281">
        <v>0</v>
      </c>
      <c r="AG288" s="281">
        <v>0</v>
      </c>
      <c r="AH288" s="281">
        <v>0</v>
      </c>
      <c r="AI288" s="281">
        <v>0</v>
      </c>
      <c r="AJ288" s="281">
        <v>0</v>
      </c>
      <c r="AK288" s="281">
        <v>0</v>
      </c>
      <c r="AL288" s="281">
        <v>0</v>
      </c>
      <c r="AM288" s="281">
        <v>0</v>
      </c>
      <c r="AN288" s="281">
        <v>0</v>
      </c>
      <c r="AO288" s="281">
        <v>0</v>
      </c>
      <c r="AP288" s="281">
        <v>0</v>
      </c>
      <c r="AQ288" s="281">
        <v>0</v>
      </c>
      <c r="AR288" s="281">
        <v>0</v>
      </c>
      <c r="AS288" s="281">
        <v>0</v>
      </c>
      <c r="AT288" s="281">
        <v>0</v>
      </c>
      <c r="AU288" s="281">
        <v>0</v>
      </c>
      <c r="AV288" s="281">
        <v>0</v>
      </c>
      <c r="AW288" s="281">
        <v>0</v>
      </c>
      <c r="AX288" s="281">
        <v>0</v>
      </c>
      <c r="AY288" s="281">
        <v>0</v>
      </c>
      <c r="AZ288" s="281">
        <v>0</v>
      </c>
      <c r="BA288" s="281">
        <v>0</v>
      </c>
      <c r="BB288" s="281">
        <v>0</v>
      </c>
      <c r="BC288" s="281">
        <v>0</v>
      </c>
      <c r="BD288" s="281">
        <v>0</v>
      </c>
      <c r="BE288" s="281">
        <v>0</v>
      </c>
      <c r="BF288" s="281">
        <v>0</v>
      </c>
      <c r="BG288" s="281">
        <v>0</v>
      </c>
      <c r="BH288" s="281">
        <v>0</v>
      </c>
      <c r="BI288" s="281">
        <v>0</v>
      </c>
      <c r="BJ288" s="281">
        <v>0</v>
      </c>
      <c r="BK288" s="281">
        <v>0</v>
      </c>
      <c r="BL288" s="281">
        <v>0</v>
      </c>
      <c r="BM288" s="281">
        <v>0</v>
      </c>
      <c r="BN288" s="281">
        <v>0</v>
      </c>
      <c r="BO288" s="281">
        <v>0</v>
      </c>
      <c r="BP288" s="281">
        <v>0</v>
      </c>
      <c r="BQ288" s="281">
        <v>0</v>
      </c>
    </row>
    <row r="289" spans="2:69" ht="10.5" hidden="1" customHeight="1" outlineLevel="1">
      <c r="B289" s="68"/>
      <c r="C289" s="68"/>
      <c r="D289" s="68">
        <v>0</v>
      </c>
      <c r="E289" s="68"/>
      <c r="F289" s="68"/>
      <c r="G289" s="68"/>
      <c r="H289" s="68"/>
      <c r="J289" s="281">
        <v>0</v>
      </c>
      <c r="K289" s="281">
        <v>0</v>
      </c>
      <c r="L289" s="281">
        <v>0</v>
      </c>
      <c r="M289" s="281">
        <v>0</v>
      </c>
      <c r="N289" s="281">
        <v>0</v>
      </c>
      <c r="O289" s="281">
        <v>0</v>
      </c>
      <c r="P289" s="281">
        <v>0</v>
      </c>
      <c r="Q289" s="281">
        <v>0</v>
      </c>
      <c r="R289" s="281">
        <v>0</v>
      </c>
      <c r="S289" s="281">
        <v>0</v>
      </c>
      <c r="T289" s="281">
        <v>0</v>
      </c>
      <c r="U289" s="281">
        <v>0</v>
      </c>
      <c r="V289" s="281">
        <v>0</v>
      </c>
      <c r="W289" s="281">
        <v>0</v>
      </c>
      <c r="X289" s="281">
        <v>0</v>
      </c>
      <c r="Y289" s="281">
        <v>0</v>
      </c>
      <c r="Z289" s="281">
        <v>0</v>
      </c>
      <c r="AA289" s="281">
        <v>0</v>
      </c>
      <c r="AB289" s="281">
        <v>0</v>
      </c>
      <c r="AC289" s="281">
        <v>0</v>
      </c>
      <c r="AD289" s="281">
        <v>0</v>
      </c>
      <c r="AE289" s="281">
        <v>0</v>
      </c>
      <c r="AF289" s="281">
        <v>0</v>
      </c>
      <c r="AG289" s="281">
        <v>0</v>
      </c>
      <c r="AH289" s="281">
        <v>0</v>
      </c>
      <c r="AI289" s="281">
        <v>0</v>
      </c>
      <c r="AJ289" s="281">
        <v>0</v>
      </c>
      <c r="AK289" s="281">
        <v>0</v>
      </c>
      <c r="AL289" s="281">
        <v>0</v>
      </c>
      <c r="AM289" s="281">
        <v>0</v>
      </c>
      <c r="AN289" s="281">
        <v>0</v>
      </c>
      <c r="AO289" s="281">
        <v>0</v>
      </c>
      <c r="AP289" s="281">
        <v>0</v>
      </c>
      <c r="AQ289" s="281">
        <v>0</v>
      </c>
      <c r="AR289" s="281">
        <v>0</v>
      </c>
      <c r="AS289" s="281">
        <v>0</v>
      </c>
      <c r="AT289" s="281">
        <v>0</v>
      </c>
      <c r="AU289" s="281">
        <v>0</v>
      </c>
      <c r="AV289" s="281">
        <v>0</v>
      </c>
      <c r="AW289" s="281">
        <v>0</v>
      </c>
      <c r="AX289" s="281">
        <v>0</v>
      </c>
      <c r="AY289" s="281">
        <v>0</v>
      </c>
      <c r="AZ289" s="281">
        <v>0</v>
      </c>
      <c r="BA289" s="281">
        <v>0</v>
      </c>
      <c r="BB289" s="281">
        <v>0</v>
      </c>
      <c r="BC289" s="281">
        <v>0</v>
      </c>
      <c r="BD289" s="281">
        <v>0</v>
      </c>
      <c r="BE289" s="281">
        <v>0</v>
      </c>
      <c r="BF289" s="281">
        <v>0</v>
      </c>
      <c r="BG289" s="281">
        <v>0</v>
      </c>
      <c r="BH289" s="281">
        <v>0</v>
      </c>
      <c r="BI289" s="281">
        <v>0</v>
      </c>
      <c r="BJ289" s="281">
        <v>0</v>
      </c>
      <c r="BK289" s="281">
        <v>0</v>
      </c>
      <c r="BL289" s="281">
        <v>0</v>
      </c>
      <c r="BM289" s="281">
        <v>0</v>
      </c>
      <c r="BN289" s="281">
        <v>0</v>
      </c>
      <c r="BO289" s="281">
        <v>0</v>
      </c>
      <c r="BP289" s="281">
        <v>0</v>
      </c>
      <c r="BQ289" s="281">
        <v>0</v>
      </c>
    </row>
    <row r="290" spans="2:69" ht="10.5" hidden="1" customHeight="1" outlineLevel="1">
      <c r="B290" s="68"/>
      <c r="C290" s="68"/>
      <c r="D290" s="68">
        <v>0</v>
      </c>
      <c r="E290" s="68"/>
      <c r="F290" s="68"/>
      <c r="G290" s="68"/>
      <c r="H290" s="68"/>
      <c r="J290" s="281">
        <v>0</v>
      </c>
      <c r="K290" s="281">
        <v>0</v>
      </c>
      <c r="L290" s="281">
        <v>0</v>
      </c>
      <c r="M290" s="281">
        <v>0</v>
      </c>
      <c r="N290" s="281">
        <v>0</v>
      </c>
      <c r="O290" s="281">
        <v>0</v>
      </c>
      <c r="P290" s="281">
        <v>0</v>
      </c>
      <c r="Q290" s="281">
        <v>0</v>
      </c>
      <c r="R290" s="281">
        <v>0</v>
      </c>
      <c r="S290" s="281">
        <v>0</v>
      </c>
      <c r="T290" s="281">
        <v>0</v>
      </c>
      <c r="U290" s="281">
        <v>0</v>
      </c>
      <c r="V290" s="281">
        <v>0</v>
      </c>
      <c r="W290" s="281">
        <v>0</v>
      </c>
      <c r="X290" s="281">
        <v>0</v>
      </c>
      <c r="Y290" s="281">
        <v>0</v>
      </c>
      <c r="Z290" s="281">
        <v>0</v>
      </c>
      <c r="AA290" s="281">
        <v>0</v>
      </c>
      <c r="AB290" s="281">
        <v>0</v>
      </c>
      <c r="AC290" s="281">
        <v>0</v>
      </c>
      <c r="AD290" s="281">
        <v>0</v>
      </c>
      <c r="AE290" s="281">
        <v>0</v>
      </c>
      <c r="AF290" s="281">
        <v>0</v>
      </c>
      <c r="AG290" s="281">
        <v>0</v>
      </c>
      <c r="AH290" s="281">
        <v>0</v>
      </c>
      <c r="AI290" s="281">
        <v>0</v>
      </c>
      <c r="AJ290" s="281">
        <v>0</v>
      </c>
      <c r="AK290" s="281">
        <v>0</v>
      </c>
      <c r="AL290" s="281">
        <v>0</v>
      </c>
      <c r="AM290" s="281">
        <v>0</v>
      </c>
      <c r="AN290" s="281">
        <v>0</v>
      </c>
      <c r="AO290" s="281">
        <v>0</v>
      </c>
      <c r="AP290" s="281">
        <v>0</v>
      </c>
      <c r="AQ290" s="281">
        <v>0</v>
      </c>
      <c r="AR290" s="281">
        <v>0</v>
      </c>
      <c r="AS290" s="281">
        <v>0</v>
      </c>
      <c r="AT290" s="281">
        <v>0</v>
      </c>
      <c r="AU290" s="281">
        <v>0</v>
      </c>
      <c r="AV290" s="281">
        <v>0</v>
      </c>
      <c r="AW290" s="281">
        <v>0</v>
      </c>
      <c r="AX290" s="281">
        <v>0</v>
      </c>
      <c r="AY290" s="281">
        <v>0</v>
      </c>
      <c r="AZ290" s="281">
        <v>0</v>
      </c>
      <c r="BA290" s="281">
        <v>0</v>
      </c>
      <c r="BB290" s="281">
        <v>0</v>
      </c>
      <c r="BC290" s="281">
        <v>0</v>
      </c>
      <c r="BD290" s="281">
        <v>0</v>
      </c>
      <c r="BE290" s="281">
        <v>0</v>
      </c>
      <c r="BF290" s="281">
        <v>0</v>
      </c>
      <c r="BG290" s="281">
        <v>0</v>
      </c>
      <c r="BH290" s="281">
        <v>0</v>
      </c>
      <c r="BI290" s="281">
        <v>0</v>
      </c>
      <c r="BJ290" s="281">
        <v>0</v>
      </c>
      <c r="BK290" s="281">
        <v>0</v>
      </c>
      <c r="BL290" s="281">
        <v>0</v>
      </c>
      <c r="BM290" s="281">
        <v>0</v>
      </c>
      <c r="BN290" s="281">
        <v>0</v>
      </c>
      <c r="BO290" s="281">
        <v>0</v>
      </c>
      <c r="BP290" s="281">
        <v>0</v>
      </c>
      <c r="BQ290" s="281">
        <v>0</v>
      </c>
    </row>
    <row r="291" spans="2:69" ht="10.5" hidden="1" customHeight="1" outlineLevel="1">
      <c r="B291" s="68"/>
      <c r="C291" s="68"/>
      <c r="D291" s="68">
        <v>0</v>
      </c>
      <c r="E291" s="68"/>
      <c r="F291" s="68"/>
      <c r="G291" s="68"/>
      <c r="H291" s="68"/>
      <c r="J291" s="281">
        <v>0</v>
      </c>
      <c r="K291" s="281">
        <v>0</v>
      </c>
      <c r="L291" s="281">
        <v>0</v>
      </c>
      <c r="M291" s="281">
        <v>0</v>
      </c>
      <c r="N291" s="281">
        <v>0</v>
      </c>
      <c r="O291" s="281">
        <v>0</v>
      </c>
      <c r="P291" s="281">
        <v>0</v>
      </c>
      <c r="Q291" s="281">
        <v>0</v>
      </c>
      <c r="R291" s="281">
        <v>0</v>
      </c>
      <c r="S291" s="281">
        <v>0</v>
      </c>
      <c r="T291" s="281">
        <v>0</v>
      </c>
      <c r="U291" s="281">
        <v>0</v>
      </c>
      <c r="V291" s="281">
        <v>0</v>
      </c>
      <c r="W291" s="281">
        <v>0</v>
      </c>
      <c r="X291" s="281">
        <v>0</v>
      </c>
      <c r="Y291" s="281">
        <v>0</v>
      </c>
      <c r="Z291" s="281">
        <v>0</v>
      </c>
      <c r="AA291" s="281">
        <v>0</v>
      </c>
      <c r="AB291" s="281">
        <v>0</v>
      </c>
      <c r="AC291" s="281">
        <v>0</v>
      </c>
      <c r="AD291" s="281">
        <v>0</v>
      </c>
      <c r="AE291" s="281">
        <v>0</v>
      </c>
      <c r="AF291" s="281">
        <v>0</v>
      </c>
      <c r="AG291" s="281">
        <v>0</v>
      </c>
      <c r="AH291" s="281">
        <v>0</v>
      </c>
      <c r="AI291" s="281">
        <v>0</v>
      </c>
      <c r="AJ291" s="281">
        <v>0</v>
      </c>
      <c r="AK291" s="281">
        <v>0</v>
      </c>
      <c r="AL291" s="281">
        <v>0</v>
      </c>
      <c r="AM291" s="281">
        <v>0</v>
      </c>
      <c r="AN291" s="281">
        <v>0</v>
      </c>
      <c r="AO291" s="281">
        <v>0</v>
      </c>
      <c r="AP291" s="281">
        <v>0</v>
      </c>
      <c r="AQ291" s="281">
        <v>0</v>
      </c>
      <c r="AR291" s="281">
        <v>0</v>
      </c>
      <c r="AS291" s="281">
        <v>0</v>
      </c>
      <c r="AT291" s="281">
        <v>0</v>
      </c>
      <c r="AU291" s="281">
        <v>0</v>
      </c>
      <c r="AV291" s="281">
        <v>0</v>
      </c>
      <c r="AW291" s="281">
        <v>0</v>
      </c>
      <c r="AX291" s="281">
        <v>0</v>
      </c>
      <c r="AY291" s="281">
        <v>0</v>
      </c>
      <c r="AZ291" s="281">
        <v>0</v>
      </c>
      <c r="BA291" s="281">
        <v>0</v>
      </c>
      <c r="BB291" s="281">
        <v>0</v>
      </c>
      <c r="BC291" s="281">
        <v>0</v>
      </c>
      <c r="BD291" s="281">
        <v>0</v>
      </c>
      <c r="BE291" s="281">
        <v>0</v>
      </c>
      <c r="BF291" s="281">
        <v>0</v>
      </c>
      <c r="BG291" s="281">
        <v>0</v>
      </c>
      <c r="BH291" s="281">
        <v>0</v>
      </c>
      <c r="BI291" s="281">
        <v>0</v>
      </c>
      <c r="BJ291" s="281">
        <v>0</v>
      </c>
      <c r="BK291" s="281">
        <v>0</v>
      </c>
      <c r="BL291" s="281">
        <v>0</v>
      </c>
      <c r="BM291" s="281">
        <v>0</v>
      </c>
      <c r="BN291" s="281">
        <v>0</v>
      </c>
      <c r="BO291" s="281">
        <v>0</v>
      </c>
      <c r="BP291" s="281">
        <v>0</v>
      </c>
      <c r="BQ291" s="281">
        <v>0</v>
      </c>
    </row>
    <row r="292" spans="2:69" ht="10.5" hidden="1" customHeight="1" outlineLevel="1">
      <c r="B292" s="68"/>
      <c r="C292" s="68"/>
      <c r="D292" s="68">
        <v>0</v>
      </c>
      <c r="E292" s="68"/>
      <c r="F292" s="68"/>
      <c r="G292" s="68"/>
      <c r="H292" s="68"/>
      <c r="J292" s="281">
        <v>0</v>
      </c>
      <c r="K292" s="281">
        <v>0</v>
      </c>
      <c r="L292" s="281">
        <v>0</v>
      </c>
      <c r="M292" s="281">
        <v>0</v>
      </c>
      <c r="N292" s="281">
        <v>0</v>
      </c>
      <c r="O292" s="281">
        <v>0</v>
      </c>
      <c r="P292" s="281">
        <v>0</v>
      </c>
      <c r="Q292" s="281">
        <v>0</v>
      </c>
      <c r="R292" s="281">
        <v>0</v>
      </c>
      <c r="S292" s="281">
        <v>0</v>
      </c>
      <c r="T292" s="281">
        <v>0</v>
      </c>
      <c r="U292" s="281">
        <v>0</v>
      </c>
      <c r="V292" s="281">
        <v>0</v>
      </c>
      <c r="W292" s="281">
        <v>0</v>
      </c>
      <c r="X292" s="281">
        <v>0</v>
      </c>
      <c r="Y292" s="281">
        <v>0</v>
      </c>
      <c r="Z292" s="281">
        <v>0</v>
      </c>
      <c r="AA292" s="281">
        <v>0</v>
      </c>
      <c r="AB292" s="281">
        <v>0</v>
      </c>
      <c r="AC292" s="281">
        <v>0</v>
      </c>
      <c r="AD292" s="281">
        <v>0</v>
      </c>
      <c r="AE292" s="281">
        <v>0</v>
      </c>
      <c r="AF292" s="281">
        <v>0</v>
      </c>
      <c r="AG292" s="281">
        <v>0</v>
      </c>
      <c r="AH292" s="281">
        <v>0</v>
      </c>
      <c r="AI292" s="281">
        <v>0</v>
      </c>
      <c r="AJ292" s="281">
        <v>0</v>
      </c>
      <c r="AK292" s="281">
        <v>0</v>
      </c>
      <c r="AL292" s="281">
        <v>0</v>
      </c>
      <c r="AM292" s="281">
        <v>0</v>
      </c>
      <c r="AN292" s="281">
        <v>0</v>
      </c>
      <c r="AO292" s="281">
        <v>0</v>
      </c>
      <c r="AP292" s="281">
        <v>0</v>
      </c>
      <c r="AQ292" s="281">
        <v>0</v>
      </c>
      <c r="AR292" s="281">
        <v>0</v>
      </c>
      <c r="AS292" s="281">
        <v>0</v>
      </c>
      <c r="AT292" s="281">
        <v>0</v>
      </c>
      <c r="AU292" s="281">
        <v>0</v>
      </c>
      <c r="AV292" s="281">
        <v>0</v>
      </c>
      <c r="AW292" s="281">
        <v>0</v>
      </c>
      <c r="AX292" s="281">
        <v>0</v>
      </c>
      <c r="AY292" s="281">
        <v>0</v>
      </c>
      <c r="AZ292" s="281">
        <v>0</v>
      </c>
      <c r="BA292" s="281">
        <v>0</v>
      </c>
      <c r="BB292" s="281">
        <v>0</v>
      </c>
      <c r="BC292" s="281">
        <v>0</v>
      </c>
      <c r="BD292" s="281">
        <v>0</v>
      </c>
      <c r="BE292" s="281">
        <v>0</v>
      </c>
      <c r="BF292" s="281">
        <v>0</v>
      </c>
      <c r="BG292" s="281">
        <v>0</v>
      </c>
      <c r="BH292" s="281">
        <v>0</v>
      </c>
      <c r="BI292" s="281">
        <v>0</v>
      </c>
      <c r="BJ292" s="281">
        <v>0</v>
      </c>
      <c r="BK292" s="281">
        <v>0</v>
      </c>
      <c r="BL292" s="281">
        <v>0</v>
      </c>
      <c r="BM292" s="281">
        <v>0</v>
      </c>
      <c r="BN292" s="281">
        <v>0</v>
      </c>
      <c r="BO292" s="281">
        <v>0</v>
      </c>
      <c r="BP292" s="281">
        <v>0</v>
      </c>
      <c r="BQ292" s="281">
        <v>0</v>
      </c>
    </row>
    <row r="293" spans="2:69" collapsed="1">
      <c r="B293" s="68"/>
      <c r="C293" s="68"/>
      <c r="D293" s="68"/>
      <c r="E293" s="68"/>
      <c r="F293" s="68"/>
      <c r="G293" s="68"/>
      <c r="H293" s="68"/>
      <c r="J293" s="281"/>
      <c r="K293" s="281"/>
      <c r="L293" s="281"/>
      <c r="M293" s="281"/>
      <c r="N293" s="281"/>
      <c r="O293" s="281"/>
      <c r="P293" s="281"/>
      <c r="Q293" s="281"/>
      <c r="R293" s="281"/>
      <c r="S293" s="281"/>
      <c r="T293" s="281"/>
      <c r="U293" s="281"/>
      <c r="V293" s="281"/>
      <c r="W293" s="281"/>
      <c r="X293" s="281"/>
      <c r="Y293" s="281"/>
      <c r="Z293" s="281"/>
      <c r="AA293" s="281"/>
      <c r="AB293" s="281"/>
      <c r="AC293" s="281"/>
      <c r="AD293" s="281"/>
      <c r="AE293" s="281"/>
      <c r="AF293" s="281"/>
      <c r="AG293" s="281"/>
      <c r="AH293" s="281"/>
      <c r="AI293" s="281"/>
      <c r="AJ293" s="281"/>
      <c r="AK293" s="281"/>
      <c r="AL293" s="281"/>
      <c r="AM293" s="281"/>
      <c r="AN293" s="281"/>
      <c r="AO293" s="281"/>
      <c r="AP293" s="281"/>
      <c r="AQ293" s="281"/>
      <c r="AR293" s="281"/>
      <c r="AS293" s="281"/>
      <c r="AT293" s="281"/>
      <c r="AU293" s="281"/>
      <c r="AV293" s="281"/>
      <c r="AW293" s="281"/>
      <c r="AX293" s="281"/>
      <c r="AY293" s="281"/>
      <c r="AZ293" s="281"/>
      <c r="BA293" s="281"/>
      <c r="BB293" s="281"/>
      <c r="BC293" s="281"/>
      <c r="BD293" s="281"/>
      <c r="BE293" s="281"/>
      <c r="BF293" s="281"/>
      <c r="BG293" s="281"/>
      <c r="BH293" s="281"/>
      <c r="BI293" s="281"/>
      <c r="BJ293" s="281"/>
      <c r="BK293" s="281"/>
      <c r="BL293" s="281"/>
      <c r="BM293" s="281"/>
      <c r="BN293" s="281"/>
      <c r="BO293" s="281"/>
      <c r="BP293" s="281"/>
      <c r="BQ293" s="281"/>
    </row>
    <row r="294" spans="2:69">
      <c r="B294" s="68"/>
      <c r="C294" s="68"/>
      <c r="D294" s="68"/>
      <c r="E294" s="68"/>
      <c r="F294" s="68"/>
      <c r="G294" s="68"/>
      <c r="H294" s="68"/>
      <c r="J294" s="281"/>
      <c r="K294" s="281"/>
      <c r="L294" s="281"/>
      <c r="M294" s="281"/>
      <c r="N294" s="281"/>
      <c r="O294" s="281"/>
      <c r="P294" s="281"/>
      <c r="Q294" s="281"/>
      <c r="R294" s="281"/>
      <c r="S294" s="281"/>
      <c r="T294" s="281"/>
      <c r="U294" s="281"/>
      <c r="V294" s="281"/>
      <c r="W294" s="281"/>
      <c r="X294" s="281"/>
      <c r="Y294" s="281"/>
      <c r="Z294" s="281"/>
      <c r="AA294" s="281"/>
      <c r="AB294" s="281"/>
      <c r="AC294" s="281"/>
      <c r="AD294" s="281"/>
      <c r="AE294" s="281"/>
      <c r="AF294" s="281"/>
      <c r="AG294" s="281"/>
      <c r="AH294" s="281"/>
      <c r="AI294" s="281"/>
      <c r="AJ294" s="281"/>
      <c r="AK294" s="281"/>
      <c r="AL294" s="281"/>
      <c r="AM294" s="281"/>
      <c r="AN294" s="281"/>
      <c r="AO294" s="281"/>
      <c r="AP294" s="281"/>
      <c r="AQ294" s="281"/>
      <c r="AR294" s="281"/>
      <c r="AS294" s="281"/>
      <c r="AT294" s="281"/>
      <c r="AU294" s="281"/>
      <c r="AV294" s="281"/>
      <c r="AW294" s="281"/>
      <c r="AX294" s="281"/>
      <c r="AY294" s="281"/>
      <c r="AZ294" s="281"/>
      <c r="BA294" s="281"/>
      <c r="BB294" s="281"/>
      <c r="BC294" s="281"/>
      <c r="BD294" s="281"/>
      <c r="BE294" s="281"/>
      <c r="BF294" s="281"/>
      <c r="BG294" s="281"/>
      <c r="BH294" s="281"/>
      <c r="BI294" s="281"/>
      <c r="BJ294" s="281"/>
      <c r="BK294" s="281"/>
      <c r="BL294" s="281"/>
      <c r="BM294" s="281"/>
      <c r="BN294" s="281"/>
      <c r="BO294" s="281"/>
      <c r="BP294" s="281"/>
      <c r="BQ294" s="281"/>
    </row>
    <row r="295" spans="2:69" ht="12.75">
      <c r="B295" s="68"/>
      <c r="C295" s="75" t="s">
        <v>151</v>
      </c>
      <c r="D295" s="68"/>
      <c r="E295" s="68"/>
      <c r="F295" s="68"/>
      <c r="G295" s="68"/>
      <c r="H295" s="68"/>
      <c r="J295" s="95"/>
      <c r="K295" s="95"/>
      <c r="L295" s="95"/>
      <c r="M295" s="95"/>
      <c r="N295" s="95"/>
      <c r="O295" s="95"/>
      <c r="P295" s="95"/>
      <c r="Q295" s="95"/>
      <c r="R295" s="95"/>
      <c r="S295" s="95"/>
      <c r="T295" s="95"/>
      <c r="U295" s="95"/>
      <c r="V295" s="95"/>
      <c r="W295" s="95"/>
      <c r="X295" s="95"/>
      <c r="Y295" s="95"/>
      <c r="Z295" s="95"/>
      <c r="AA295" s="95"/>
      <c r="AB295" s="95"/>
      <c r="AC295" s="95"/>
      <c r="AD295" s="95"/>
      <c r="AE295" s="95"/>
      <c r="AF295" s="95"/>
      <c r="AG295" s="95"/>
      <c r="AH295" s="95"/>
      <c r="AI295" s="95"/>
      <c r="AJ295" s="95"/>
      <c r="AK295" s="95"/>
      <c r="AL295" s="95"/>
      <c r="AM295" s="95"/>
      <c r="AN295" s="95"/>
      <c r="AO295" s="95"/>
      <c r="AP295" s="95"/>
      <c r="AQ295" s="95"/>
      <c r="AR295" s="95"/>
      <c r="AS295" s="95"/>
      <c r="AT295" s="95"/>
      <c r="AU295" s="95"/>
      <c r="AV295" s="95"/>
      <c r="AW295" s="95"/>
      <c r="AX295" s="95"/>
      <c r="AY295" s="95"/>
      <c r="AZ295" s="95"/>
      <c r="BA295" s="95"/>
      <c r="BB295" s="95"/>
      <c r="BC295" s="95"/>
      <c r="BD295" s="95"/>
      <c r="BE295" s="95"/>
      <c r="BF295" s="95"/>
      <c r="BG295" s="95"/>
      <c r="BH295" s="95"/>
      <c r="BI295" s="95"/>
      <c r="BJ295" s="95"/>
      <c r="BK295" s="95"/>
      <c r="BL295" s="95"/>
      <c r="BM295" s="95"/>
      <c r="BN295" s="95"/>
      <c r="BO295" s="95"/>
      <c r="BP295" s="95"/>
      <c r="BQ295" s="95"/>
    </row>
    <row r="296" spans="2:69" ht="10.5" customHeight="1">
      <c r="B296" s="68"/>
      <c r="C296" s="68"/>
      <c r="D296" s="68"/>
      <c r="E296" s="68"/>
      <c r="F296" s="68"/>
      <c r="G296" s="68"/>
      <c r="H296" s="68"/>
      <c r="J296" s="95"/>
      <c r="K296" s="95"/>
      <c r="L296" s="95"/>
      <c r="M296" s="95"/>
      <c r="N296" s="95"/>
      <c r="O296" s="95"/>
      <c r="P296" s="95"/>
      <c r="Q296" s="95"/>
      <c r="R296" s="95"/>
      <c r="S296" s="95"/>
      <c r="T296" s="95"/>
      <c r="U296" s="95"/>
      <c r="V296" s="95"/>
      <c r="W296" s="95"/>
      <c r="X296" s="95"/>
      <c r="Y296" s="95"/>
      <c r="Z296" s="95"/>
      <c r="AA296" s="95"/>
      <c r="AB296" s="95"/>
      <c r="AC296" s="95"/>
      <c r="AD296" s="95"/>
      <c r="AE296" s="95"/>
      <c r="AF296" s="95"/>
      <c r="AG296" s="95"/>
      <c r="AH296" s="95"/>
      <c r="AI296" s="95"/>
      <c r="AJ296" s="95"/>
      <c r="AK296" s="95"/>
      <c r="AL296" s="95"/>
      <c r="AM296" s="95"/>
      <c r="AN296" s="95"/>
      <c r="AO296" s="95"/>
      <c r="AP296" s="95"/>
      <c r="AQ296" s="95"/>
      <c r="AR296" s="95"/>
      <c r="AS296" s="95"/>
      <c r="AT296" s="95"/>
      <c r="AU296" s="95"/>
      <c r="AV296" s="95"/>
      <c r="AW296" s="95"/>
      <c r="AX296" s="95"/>
      <c r="AY296" s="95"/>
      <c r="AZ296" s="95"/>
      <c r="BA296" s="95"/>
      <c r="BB296" s="95"/>
      <c r="BC296" s="95"/>
      <c r="BD296" s="95"/>
      <c r="BE296" s="95"/>
      <c r="BF296" s="95"/>
      <c r="BG296" s="95"/>
      <c r="BH296" s="95"/>
      <c r="BI296" s="95"/>
      <c r="BJ296" s="95"/>
      <c r="BK296" s="95"/>
      <c r="BL296" s="95"/>
      <c r="BM296" s="95"/>
      <c r="BN296" s="95"/>
      <c r="BO296" s="95"/>
      <c r="BP296" s="95"/>
      <c r="BQ296" s="95"/>
    </row>
    <row r="297" spans="2:69">
      <c r="B297" s="68"/>
      <c r="C297" s="68"/>
      <c r="D297" s="252" t="s">
        <v>78</v>
      </c>
      <c r="E297" s="68"/>
      <c r="F297" s="68"/>
      <c r="G297" s="68"/>
      <c r="H297" s="68"/>
      <c r="J297" s="95"/>
      <c r="K297" s="95"/>
      <c r="L297" s="95"/>
      <c r="M297" s="95"/>
      <c r="N297" s="95"/>
      <c r="O297" s="95"/>
      <c r="P297" s="95"/>
      <c r="Q297" s="95"/>
      <c r="R297" s="95"/>
      <c r="S297" s="95"/>
      <c r="T297" s="95"/>
      <c r="U297" s="95"/>
      <c r="V297" s="95"/>
      <c r="W297" s="95"/>
      <c r="X297" s="95"/>
      <c r="Y297" s="95"/>
      <c r="Z297" s="95"/>
      <c r="AA297" s="95"/>
      <c r="AB297" s="95"/>
      <c r="AC297" s="95"/>
      <c r="AD297" s="95"/>
      <c r="AE297" s="95"/>
      <c r="AF297" s="95"/>
      <c r="AG297" s="95"/>
      <c r="AH297" s="95"/>
      <c r="AI297" s="95"/>
      <c r="AJ297" s="95"/>
      <c r="AK297" s="95"/>
      <c r="AL297" s="95"/>
      <c r="AM297" s="95"/>
      <c r="AN297" s="95"/>
      <c r="AO297" s="95"/>
      <c r="AP297" s="95"/>
      <c r="AQ297" s="95"/>
      <c r="AR297" s="95"/>
      <c r="AS297" s="95"/>
      <c r="AT297" s="95"/>
      <c r="AU297" s="95"/>
      <c r="AV297" s="95"/>
      <c r="AW297" s="95"/>
      <c r="AX297" s="95"/>
      <c r="AY297" s="95"/>
      <c r="AZ297" s="95"/>
      <c r="BA297" s="95"/>
      <c r="BB297" s="95"/>
      <c r="BC297" s="95"/>
      <c r="BD297" s="95"/>
      <c r="BE297" s="95"/>
      <c r="BF297" s="95"/>
      <c r="BG297" s="95"/>
      <c r="BH297" s="95"/>
      <c r="BI297" s="95"/>
      <c r="BJ297" s="95"/>
      <c r="BK297" s="95"/>
      <c r="BL297" s="95"/>
      <c r="BM297" s="95"/>
      <c r="BN297" s="95"/>
      <c r="BO297" s="95"/>
      <c r="BP297" s="95"/>
      <c r="BQ297" s="95"/>
    </row>
    <row r="298" spans="2:69" ht="10.5" customHeight="1">
      <c r="B298" s="68"/>
      <c r="C298" s="68"/>
      <c r="D298" s="68"/>
      <c r="E298" s="68"/>
      <c r="F298" s="68"/>
      <c r="G298" s="68"/>
      <c r="H298" s="68"/>
      <c r="J298" s="95"/>
      <c r="K298" s="95"/>
      <c r="L298" s="95"/>
      <c r="M298" s="95"/>
      <c r="N298" s="95"/>
      <c r="O298" s="95"/>
      <c r="P298" s="95"/>
      <c r="Q298" s="95"/>
      <c r="R298" s="95"/>
      <c r="S298" s="95"/>
      <c r="T298" s="95"/>
      <c r="U298" s="95"/>
      <c r="V298" s="95"/>
      <c r="W298" s="95"/>
      <c r="X298" s="95"/>
      <c r="Y298" s="95"/>
      <c r="Z298" s="95"/>
      <c r="AA298" s="95"/>
      <c r="AB298" s="95"/>
      <c r="AC298" s="95"/>
      <c r="AD298" s="95"/>
      <c r="AE298" s="95"/>
      <c r="AF298" s="95"/>
      <c r="AG298" s="95"/>
      <c r="AH298" s="95"/>
      <c r="AI298" s="95"/>
      <c r="AJ298" s="95"/>
      <c r="AK298" s="95"/>
      <c r="AL298" s="95"/>
      <c r="AM298" s="95"/>
      <c r="AN298" s="95"/>
      <c r="AO298" s="95"/>
      <c r="AP298" s="95"/>
      <c r="AQ298" s="95"/>
      <c r="AR298" s="95"/>
      <c r="AS298" s="95"/>
      <c r="AT298" s="95"/>
      <c r="AU298" s="95"/>
      <c r="AV298" s="95"/>
      <c r="AW298" s="95"/>
      <c r="AX298" s="95"/>
      <c r="AY298" s="95"/>
      <c r="AZ298" s="95"/>
      <c r="BA298" s="95"/>
      <c r="BB298" s="95"/>
      <c r="BC298" s="95"/>
      <c r="BD298" s="95"/>
      <c r="BE298" s="95"/>
      <c r="BF298" s="95"/>
      <c r="BG298" s="95"/>
      <c r="BH298" s="95"/>
      <c r="BI298" s="95"/>
      <c r="BJ298" s="95"/>
      <c r="BK298" s="95"/>
      <c r="BL298" s="95"/>
      <c r="BM298" s="95"/>
      <c r="BN298" s="95"/>
      <c r="BO298" s="95"/>
      <c r="BP298" s="95"/>
      <c r="BQ298" s="95"/>
    </row>
    <row r="299" spans="2:69">
      <c r="B299" s="68"/>
      <c r="C299" s="68"/>
      <c r="D299" s="68"/>
      <c r="E299" s="73" t="s">
        <v>43</v>
      </c>
      <c r="F299" s="68"/>
      <c r="G299" s="68"/>
      <c r="H299" s="68"/>
      <c r="J299" s="281">
        <v>0</v>
      </c>
      <c r="K299" s="281">
        <v>0</v>
      </c>
      <c r="L299" s="281">
        <v>0</v>
      </c>
      <c r="M299" s="281">
        <v>0</v>
      </c>
      <c r="N299" s="281">
        <v>0</v>
      </c>
      <c r="O299" s="281">
        <v>0</v>
      </c>
      <c r="P299" s="281">
        <v>0</v>
      </c>
      <c r="Q299" s="281">
        <v>0</v>
      </c>
      <c r="R299" s="281">
        <v>0</v>
      </c>
      <c r="S299" s="281">
        <v>0</v>
      </c>
      <c r="T299" s="281">
        <v>0</v>
      </c>
      <c r="U299" s="281">
        <v>0</v>
      </c>
      <c r="V299" s="281">
        <v>0</v>
      </c>
      <c r="W299" s="281">
        <v>0</v>
      </c>
      <c r="X299" s="281">
        <v>0</v>
      </c>
      <c r="Y299" s="281">
        <v>0</v>
      </c>
      <c r="Z299" s="281">
        <v>0</v>
      </c>
      <c r="AA299" s="281">
        <v>0</v>
      </c>
      <c r="AB299" s="281">
        <v>0</v>
      </c>
      <c r="AC299" s="281">
        <v>0</v>
      </c>
      <c r="AD299" s="281">
        <v>0</v>
      </c>
      <c r="AE299" s="281">
        <v>0</v>
      </c>
      <c r="AF299" s="281">
        <v>0</v>
      </c>
      <c r="AG299" s="281">
        <v>0</v>
      </c>
      <c r="AH299" s="281">
        <v>0</v>
      </c>
      <c r="AI299" s="281">
        <v>0</v>
      </c>
      <c r="AJ299" s="281">
        <v>0</v>
      </c>
      <c r="AK299" s="281">
        <v>0</v>
      </c>
      <c r="AL299" s="281">
        <v>0</v>
      </c>
      <c r="AM299" s="281">
        <v>0</v>
      </c>
      <c r="AN299" s="281">
        <v>0</v>
      </c>
      <c r="AO299" s="281">
        <v>0</v>
      </c>
      <c r="AP299" s="281">
        <v>0</v>
      </c>
      <c r="AQ299" s="281">
        <v>0</v>
      </c>
      <c r="AR299" s="281">
        <v>0</v>
      </c>
      <c r="AS299" s="281">
        <v>0</v>
      </c>
      <c r="AT299" s="281">
        <v>0</v>
      </c>
      <c r="AU299" s="281">
        <v>0</v>
      </c>
      <c r="AV299" s="281">
        <v>0</v>
      </c>
      <c r="AW299" s="281">
        <v>0</v>
      </c>
      <c r="AX299" s="281">
        <v>0</v>
      </c>
      <c r="AY299" s="281">
        <v>0</v>
      </c>
      <c r="AZ299" s="281">
        <v>0</v>
      </c>
      <c r="BA299" s="281">
        <v>0</v>
      </c>
      <c r="BB299" s="281">
        <v>0</v>
      </c>
      <c r="BC299" s="281">
        <v>0</v>
      </c>
      <c r="BD299" s="281">
        <v>0</v>
      </c>
      <c r="BE299" s="281">
        <v>0</v>
      </c>
      <c r="BF299" s="281">
        <v>0</v>
      </c>
      <c r="BG299" s="281">
        <v>0</v>
      </c>
      <c r="BH299" s="281">
        <v>0</v>
      </c>
      <c r="BI299" s="281">
        <v>0</v>
      </c>
      <c r="BJ299" s="281">
        <v>0</v>
      </c>
      <c r="BK299" s="281">
        <v>0</v>
      </c>
      <c r="BL299" s="281">
        <v>0</v>
      </c>
      <c r="BM299" s="281">
        <v>0</v>
      </c>
      <c r="BN299" s="281">
        <v>0</v>
      </c>
      <c r="BO299" s="281">
        <v>0</v>
      </c>
      <c r="BP299" s="281">
        <v>0</v>
      </c>
      <c r="BQ299" s="281">
        <v>0</v>
      </c>
    </row>
    <row r="300" spans="2:69">
      <c r="B300" s="68"/>
      <c r="C300" s="68"/>
      <c r="D300" s="68"/>
      <c r="E300" s="74" t="s">
        <v>44</v>
      </c>
      <c r="F300" s="68"/>
      <c r="G300" s="68"/>
      <c r="H300" s="68"/>
      <c r="J300" s="281">
        <v>0</v>
      </c>
      <c r="K300" s="281">
        <v>0</v>
      </c>
      <c r="L300" s="281">
        <v>0</v>
      </c>
      <c r="M300" s="281">
        <v>0</v>
      </c>
      <c r="N300" s="281">
        <v>0</v>
      </c>
      <c r="O300" s="281">
        <v>0</v>
      </c>
      <c r="P300" s="281">
        <v>0</v>
      </c>
      <c r="Q300" s="281">
        <v>0</v>
      </c>
      <c r="R300" s="281">
        <v>0</v>
      </c>
      <c r="S300" s="281">
        <v>0</v>
      </c>
      <c r="T300" s="281">
        <v>0</v>
      </c>
      <c r="U300" s="281">
        <v>0</v>
      </c>
      <c r="V300" s="281">
        <v>0</v>
      </c>
      <c r="W300" s="281">
        <v>0</v>
      </c>
      <c r="X300" s="281">
        <v>0</v>
      </c>
      <c r="Y300" s="281">
        <v>0</v>
      </c>
      <c r="Z300" s="281">
        <v>0</v>
      </c>
      <c r="AA300" s="281">
        <v>0</v>
      </c>
      <c r="AB300" s="281">
        <v>0</v>
      </c>
      <c r="AC300" s="281">
        <v>0</v>
      </c>
      <c r="AD300" s="281">
        <v>0</v>
      </c>
      <c r="AE300" s="281">
        <v>0</v>
      </c>
      <c r="AF300" s="281">
        <v>0</v>
      </c>
      <c r="AG300" s="281">
        <v>0</v>
      </c>
      <c r="AH300" s="281">
        <v>0</v>
      </c>
      <c r="AI300" s="281">
        <v>0</v>
      </c>
      <c r="AJ300" s="281">
        <v>0</v>
      </c>
      <c r="AK300" s="281">
        <v>0</v>
      </c>
      <c r="AL300" s="281">
        <v>0</v>
      </c>
      <c r="AM300" s="281">
        <v>0</v>
      </c>
      <c r="AN300" s="281">
        <v>0</v>
      </c>
      <c r="AO300" s="281">
        <v>0</v>
      </c>
      <c r="AP300" s="281">
        <v>0</v>
      </c>
      <c r="AQ300" s="281">
        <v>0</v>
      </c>
      <c r="AR300" s="281">
        <v>0</v>
      </c>
      <c r="AS300" s="281">
        <v>0</v>
      </c>
      <c r="AT300" s="281">
        <v>0</v>
      </c>
      <c r="AU300" s="281">
        <v>0</v>
      </c>
      <c r="AV300" s="281">
        <v>0</v>
      </c>
      <c r="AW300" s="281">
        <v>0</v>
      </c>
      <c r="AX300" s="281">
        <v>0</v>
      </c>
      <c r="AY300" s="281">
        <v>0</v>
      </c>
      <c r="AZ300" s="281">
        <v>0</v>
      </c>
      <c r="BA300" s="281">
        <v>0</v>
      </c>
      <c r="BB300" s="281">
        <v>0</v>
      </c>
      <c r="BC300" s="281">
        <v>0</v>
      </c>
      <c r="BD300" s="281">
        <v>0</v>
      </c>
      <c r="BE300" s="281">
        <v>0</v>
      </c>
      <c r="BF300" s="281">
        <v>0</v>
      </c>
      <c r="BG300" s="281">
        <v>0</v>
      </c>
      <c r="BH300" s="281">
        <v>0</v>
      </c>
      <c r="BI300" s="281">
        <v>0</v>
      </c>
      <c r="BJ300" s="281">
        <v>0</v>
      </c>
      <c r="BK300" s="281">
        <v>0</v>
      </c>
      <c r="BL300" s="281">
        <v>0</v>
      </c>
      <c r="BM300" s="281">
        <v>0</v>
      </c>
      <c r="BN300" s="281">
        <v>0</v>
      </c>
      <c r="BO300" s="281">
        <v>0</v>
      </c>
      <c r="BP300" s="281">
        <v>0</v>
      </c>
      <c r="BQ300" s="281">
        <v>0</v>
      </c>
    </row>
    <row r="301" spans="2:69">
      <c r="B301" s="68"/>
      <c r="C301" s="68"/>
      <c r="D301" s="68"/>
      <c r="E301" s="74" t="s">
        <v>45</v>
      </c>
      <c r="F301" s="68"/>
      <c r="G301" s="68"/>
      <c r="H301" s="68"/>
      <c r="J301" s="285">
        <v>0</v>
      </c>
      <c r="K301" s="285">
        <v>0</v>
      </c>
      <c r="L301" s="285">
        <v>0</v>
      </c>
      <c r="M301" s="285">
        <v>0</v>
      </c>
      <c r="N301" s="285">
        <v>0</v>
      </c>
      <c r="O301" s="285">
        <v>0</v>
      </c>
      <c r="P301" s="285">
        <v>0</v>
      </c>
      <c r="Q301" s="285">
        <v>0</v>
      </c>
      <c r="R301" s="285">
        <v>0</v>
      </c>
      <c r="S301" s="285">
        <v>0</v>
      </c>
      <c r="T301" s="285">
        <v>0</v>
      </c>
      <c r="U301" s="285">
        <v>0</v>
      </c>
      <c r="V301" s="285">
        <v>0</v>
      </c>
      <c r="W301" s="285">
        <v>0</v>
      </c>
      <c r="X301" s="285">
        <v>0</v>
      </c>
      <c r="Y301" s="285">
        <v>0</v>
      </c>
      <c r="Z301" s="285">
        <v>0</v>
      </c>
      <c r="AA301" s="285">
        <v>0</v>
      </c>
      <c r="AB301" s="285">
        <v>0</v>
      </c>
      <c r="AC301" s="285">
        <v>0</v>
      </c>
      <c r="AD301" s="285">
        <v>0</v>
      </c>
      <c r="AE301" s="285">
        <v>0</v>
      </c>
      <c r="AF301" s="285">
        <v>0</v>
      </c>
      <c r="AG301" s="285">
        <v>0</v>
      </c>
      <c r="AH301" s="285">
        <v>0</v>
      </c>
      <c r="AI301" s="285">
        <v>0</v>
      </c>
      <c r="AJ301" s="285">
        <v>0</v>
      </c>
      <c r="AK301" s="285">
        <v>0</v>
      </c>
      <c r="AL301" s="285">
        <v>0</v>
      </c>
      <c r="AM301" s="285">
        <v>0</v>
      </c>
      <c r="AN301" s="285">
        <v>0</v>
      </c>
      <c r="AO301" s="285">
        <v>0</v>
      </c>
      <c r="AP301" s="285">
        <v>0</v>
      </c>
      <c r="AQ301" s="285">
        <v>0</v>
      </c>
      <c r="AR301" s="285">
        <v>0</v>
      </c>
      <c r="AS301" s="285">
        <v>0</v>
      </c>
      <c r="AT301" s="285">
        <v>0</v>
      </c>
      <c r="AU301" s="285">
        <v>0</v>
      </c>
      <c r="AV301" s="285">
        <v>0</v>
      </c>
      <c r="AW301" s="285">
        <v>0</v>
      </c>
      <c r="AX301" s="285">
        <v>0</v>
      </c>
      <c r="AY301" s="285">
        <v>0</v>
      </c>
      <c r="AZ301" s="285">
        <v>0</v>
      </c>
      <c r="BA301" s="285">
        <v>0</v>
      </c>
      <c r="BB301" s="285">
        <v>0</v>
      </c>
      <c r="BC301" s="285">
        <v>0</v>
      </c>
      <c r="BD301" s="285">
        <v>0</v>
      </c>
      <c r="BE301" s="285">
        <v>0</v>
      </c>
      <c r="BF301" s="285">
        <v>0</v>
      </c>
      <c r="BG301" s="285">
        <v>0</v>
      </c>
      <c r="BH301" s="285">
        <v>0</v>
      </c>
      <c r="BI301" s="285">
        <v>0</v>
      </c>
      <c r="BJ301" s="285">
        <v>0</v>
      </c>
      <c r="BK301" s="285">
        <v>0</v>
      </c>
      <c r="BL301" s="285">
        <v>0</v>
      </c>
      <c r="BM301" s="285">
        <v>0</v>
      </c>
      <c r="BN301" s="285">
        <v>0</v>
      </c>
      <c r="BO301" s="285">
        <v>0</v>
      </c>
      <c r="BP301" s="285">
        <v>0</v>
      </c>
      <c r="BQ301" s="285">
        <v>0</v>
      </c>
    </row>
    <row r="302" spans="2:69">
      <c r="B302" s="68"/>
      <c r="C302" s="68"/>
      <c r="D302" s="68"/>
      <c r="E302" s="73" t="s">
        <v>79</v>
      </c>
      <c r="F302" s="68"/>
      <c r="G302" s="68"/>
      <c r="H302" s="68"/>
      <c r="J302" s="281">
        <v>0</v>
      </c>
      <c r="K302" s="281">
        <v>0</v>
      </c>
      <c r="L302" s="281">
        <v>0</v>
      </c>
      <c r="M302" s="281">
        <v>0</v>
      </c>
      <c r="N302" s="281">
        <v>0</v>
      </c>
      <c r="O302" s="281">
        <v>0</v>
      </c>
      <c r="P302" s="281">
        <v>0</v>
      </c>
      <c r="Q302" s="281">
        <v>0</v>
      </c>
      <c r="R302" s="281">
        <v>0</v>
      </c>
      <c r="S302" s="281">
        <v>0</v>
      </c>
      <c r="T302" s="281">
        <v>0</v>
      </c>
      <c r="U302" s="281">
        <v>0</v>
      </c>
      <c r="V302" s="281">
        <v>0</v>
      </c>
      <c r="W302" s="281">
        <v>0</v>
      </c>
      <c r="X302" s="281">
        <v>0</v>
      </c>
      <c r="Y302" s="281">
        <v>0</v>
      </c>
      <c r="Z302" s="281">
        <v>0</v>
      </c>
      <c r="AA302" s="281">
        <v>0</v>
      </c>
      <c r="AB302" s="281">
        <v>0</v>
      </c>
      <c r="AC302" s="281">
        <v>0</v>
      </c>
      <c r="AD302" s="281">
        <v>0</v>
      </c>
      <c r="AE302" s="281">
        <v>0</v>
      </c>
      <c r="AF302" s="281">
        <v>0</v>
      </c>
      <c r="AG302" s="281">
        <v>0</v>
      </c>
      <c r="AH302" s="281">
        <v>0</v>
      </c>
      <c r="AI302" s="281">
        <v>0</v>
      </c>
      <c r="AJ302" s="281">
        <v>0</v>
      </c>
      <c r="AK302" s="281">
        <v>0</v>
      </c>
      <c r="AL302" s="281">
        <v>0</v>
      </c>
      <c r="AM302" s="281">
        <v>0</v>
      </c>
      <c r="AN302" s="281">
        <v>0</v>
      </c>
      <c r="AO302" s="281">
        <v>0</v>
      </c>
      <c r="AP302" s="281">
        <v>0</v>
      </c>
      <c r="AQ302" s="281">
        <v>0</v>
      </c>
      <c r="AR302" s="281">
        <v>0</v>
      </c>
      <c r="AS302" s="281">
        <v>0</v>
      </c>
      <c r="AT302" s="281">
        <v>0</v>
      </c>
      <c r="AU302" s="281">
        <v>0</v>
      </c>
      <c r="AV302" s="281">
        <v>0</v>
      </c>
      <c r="AW302" s="281">
        <v>0</v>
      </c>
      <c r="AX302" s="281">
        <v>0</v>
      </c>
      <c r="AY302" s="281">
        <v>0</v>
      </c>
      <c r="AZ302" s="281">
        <v>0</v>
      </c>
      <c r="BA302" s="281">
        <v>0</v>
      </c>
      <c r="BB302" s="281">
        <v>0</v>
      </c>
      <c r="BC302" s="281">
        <v>0</v>
      </c>
      <c r="BD302" s="281">
        <v>0</v>
      </c>
      <c r="BE302" s="281">
        <v>0</v>
      </c>
      <c r="BF302" s="281">
        <v>0</v>
      </c>
      <c r="BG302" s="281">
        <v>0</v>
      </c>
      <c r="BH302" s="281">
        <v>0</v>
      </c>
      <c r="BI302" s="281">
        <v>0</v>
      </c>
      <c r="BJ302" s="281">
        <v>0</v>
      </c>
      <c r="BK302" s="281">
        <v>0</v>
      </c>
      <c r="BL302" s="281">
        <v>0</v>
      </c>
      <c r="BM302" s="281">
        <v>0</v>
      </c>
      <c r="BN302" s="281">
        <v>0</v>
      </c>
      <c r="BO302" s="281">
        <v>0</v>
      </c>
      <c r="BP302" s="281">
        <v>0</v>
      </c>
      <c r="BQ302" s="281">
        <v>0</v>
      </c>
    </row>
    <row r="303" spans="2:69" ht="10.5" customHeight="1">
      <c r="B303" s="68"/>
      <c r="C303" s="68"/>
      <c r="D303" s="68"/>
      <c r="E303" s="68"/>
      <c r="F303" s="68"/>
      <c r="G303" s="68"/>
      <c r="H303" s="68"/>
      <c r="J303" s="95"/>
      <c r="K303" s="95"/>
      <c r="L303" s="95"/>
      <c r="M303" s="95"/>
      <c r="N303" s="95"/>
      <c r="O303" s="95"/>
      <c r="P303" s="95"/>
      <c r="Q303" s="95"/>
      <c r="R303" s="95"/>
      <c r="S303" s="95"/>
      <c r="T303" s="95"/>
      <c r="U303" s="95"/>
      <c r="V303" s="95"/>
      <c r="W303" s="95"/>
      <c r="X303" s="95"/>
      <c r="Y303" s="95"/>
      <c r="Z303" s="95"/>
      <c r="AA303" s="95"/>
      <c r="AB303" s="95"/>
      <c r="AC303" s="95"/>
      <c r="AD303" s="95"/>
      <c r="AE303" s="95"/>
      <c r="AF303" s="95"/>
      <c r="AG303" s="95"/>
      <c r="AH303" s="95"/>
      <c r="AI303" s="95"/>
      <c r="AJ303" s="95"/>
      <c r="AK303" s="95"/>
      <c r="AL303" s="95"/>
      <c r="AM303" s="95"/>
      <c r="AN303" s="95"/>
      <c r="AO303" s="95"/>
      <c r="AP303" s="95"/>
      <c r="AQ303" s="95"/>
      <c r="AR303" s="95"/>
      <c r="AS303" s="95"/>
      <c r="AT303" s="95"/>
      <c r="AU303" s="95"/>
      <c r="AV303" s="95"/>
      <c r="AW303" s="95"/>
      <c r="AX303" s="95"/>
      <c r="AY303" s="95"/>
      <c r="AZ303" s="95"/>
      <c r="BA303" s="95"/>
      <c r="BB303" s="95"/>
      <c r="BC303" s="95"/>
      <c r="BD303" s="95"/>
      <c r="BE303" s="95"/>
      <c r="BF303" s="95"/>
      <c r="BG303" s="95"/>
      <c r="BH303" s="95"/>
      <c r="BI303" s="95"/>
      <c r="BJ303" s="95"/>
      <c r="BK303" s="95"/>
      <c r="BL303" s="95"/>
      <c r="BM303" s="95"/>
      <c r="BN303" s="95"/>
      <c r="BO303" s="95"/>
      <c r="BP303" s="95"/>
      <c r="BQ303" s="95"/>
    </row>
    <row r="304" spans="2:69" ht="10.5" customHeight="1">
      <c r="B304" s="68"/>
      <c r="C304" s="68"/>
      <c r="D304" s="252" t="s">
        <v>157</v>
      </c>
      <c r="E304" s="68"/>
      <c r="F304" s="68"/>
      <c r="G304" s="68"/>
      <c r="H304" s="68"/>
      <c r="J304" s="285">
        <v>0</v>
      </c>
      <c r="K304" s="285">
        <v>0</v>
      </c>
      <c r="L304" s="285">
        <v>0</v>
      </c>
      <c r="M304" s="285">
        <v>0</v>
      </c>
      <c r="N304" s="285">
        <v>0</v>
      </c>
      <c r="O304" s="285">
        <v>0</v>
      </c>
      <c r="P304" s="285">
        <v>0</v>
      </c>
      <c r="Q304" s="285">
        <v>0</v>
      </c>
      <c r="R304" s="285">
        <v>0</v>
      </c>
      <c r="S304" s="285">
        <v>0</v>
      </c>
      <c r="T304" s="285">
        <v>0</v>
      </c>
      <c r="U304" s="285">
        <v>0</v>
      </c>
      <c r="V304" s="285">
        <v>0</v>
      </c>
      <c r="W304" s="285">
        <v>0</v>
      </c>
      <c r="X304" s="285">
        <v>0</v>
      </c>
      <c r="Y304" s="285">
        <v>0</v>
      </c>
      <c r="Z304" s="285">
        <v>0</v>
      </c>
      <c r="AA304" s="285">
        <v>0</v>
      </c>
      <c r="AB304" s="285">
        <v>0</v>
      </c>
      <c r="AC304" s="285">
        <v>0</v>
      </c>
      <c r="AD304" s="285">
        <v>0</v>
      </c>
      <c r="AE304" s="285">
        <v>0</v>
      </c>
      <c r="AF304" s="285">
        <v>0</v>
      </c>
      <c r="AG304" s="285">
        <v>0</v>
      </c>
      <c r="AH304" s="285">
        <v>0</v>
      </c>
      <c r="AI304" s="285">
        <v>0</v>
      </c>
      <c r="AJ304" s="285">
        <v>0</v>
      </c>
      <c r="AK304" s="285">
        <v>0</v>
      </c>
      <c r="AL304" s="285">
        <v>0</v>
      </c>
      <c r="AM304" s="285">
        <v>0</v>
      </c>
      <c r="AN304" s="285">
        <v>0</v>
      </c>
      <c r="AO304" s="285">
        <v>0</v>
      </c>
      <c r="AP304" s="285">
        <v>0</v>
      </c>
      <c r="AQ304" s="285">
        <v>0</v>
      </c>
      <c r="AR304" s="285">
        <v>0</v>
      </c>
      <c r="AS304" s="285">
        <v>0</v>
      </c>
      <c r="AT304" s="285">
        <v>0</v>
      </c>
      <c r="AU304" s="285">
        <v>0</v>
      </c>
      <c r="AV304" s="285">
        <v>0</v>
      </c>
      <c r="AW304" s="285">
        <v>0</v>
      </c>
      <c r="AX304" s="285">
        <v>0</v>
      </c>
      <c r="AY304" s="285">
        <v>0</v>
      </c>
      <c r="AZ304" s="285">
        <v>0</v>
      </c>
      <c r="BA304" s="285">
        <v>0</v>
      </c>
      <c r="BB304" s="285">
        <v>0</v>
      </c>
      <c r="BC304" s="285">
        <v>0</v>
      </c>
      <c r="BD304" s="285">
        <v>0</v>
      </c>
      <c r="BE304" s="285">
        <v>0</v>
      </c>
      <c r="BF304" s="285">
        <v>0</v>
      </c>
      <c r="BG304" s="285">
        <v>0</v>
      </c>
      <c r="BH304" s="285">
        <v>0</v>
      </c>
      <c r="BI304" s="285">
        <v>0</v>
      </c>
      <c r="BJ304" s="285">
        <v>0</v>
      </c>
      <c r="BK304" s="285">
        <v>0</v>
      </c>
      <c r="BL304" s="285">
        <v>0</v>
      </c>
      <c r="BM304" s="285">
        <v>0</v>
      </c>
      <c r="BN304" s="285">
        <v>0</v>
      </c>
      <c r="BO304" s="285">
        <v>0</v>
      </c>
      <c r="BP304" s="285">
        <v>0</v>
      </c>
      <c r="BQ304" s="285">
        <v>0</v>
      </c>
    </row>
    <row r="305" spans="2:69" ht="10.5" hidden="1" customHeight="1" outlineLevel="1">
      <c r="B305" s="68"/>
      <c r="C305" s="68"/>
      <c r="D305" s="68">
        <v>1</v>
      </c>
      <c r="E305" s="68"/>
      <c r="F305" s="68"/>
      <c r="G305" s="68"/>
      <c r="H305" s="68"/>
      <c r="J305" s="281">
        <v>0</v>
      </c>
      <c r="K305" s="281">
        <v>0</v>
      </c>
      <c r="L305" s="281">
        <v>0</v>
      </c>
      <c r="M305" s="281">
        <v>0</v>
      </c>
      <c r="N305" s="281">
        <v>0</v>
      </c>
      <c r="O305" s="281">
        <v>0</v>
      </c>
      <c r="P305" s="281">
        <v>0</v>
      </c>
      <c r="Q305" s="281">
        <v>0</v>
      </c>
      <c r="R305" s="281">
        <v>0</v>
      </c>
      <c r="S305" s="281">
        <v>0</v>
      </c>
      <c r="T305" s="281">
        <v>0</v>
      </c>
      <c r="U305" s="281">
        <v>0</v>
      </c>
      <c r="V305" s="281">
        <v>0</v>
      </c>
      <c r="W305" s="281">
        <v>0</v>
      </c>
      <c r="X305" s="281">
        <v>0</v>
      </c>
      <c r="Y305" s="281">
        <v>0</v>
      </c>
      <c r="Z305" s="281">
        <v>0</v>
      </c>
      <c r="AA305" s="281">
        <v>0</v>
      </c>
      <c r="AB305" s="281">
        <v>0</v>
      </c>
      <c r="AC305" s="281">
        <v>0</v>
      </c>
      <c r="AD305" s="281">
        <v>0</v>
      </c>
      <c r="AE305" s="281">
        <v>0</v>
      </c>
      <c r="AF305" s="281">
        <v>0</v>
      </c>
      <c r="AG305" s="281">
        <v>0</v>
      </c>
      <c r="AH305" s="281">
        <v>0</v>
      </c>
      <c r="AI305" s="281">
        <v>0</v>
      </c>
      <c r="AJ305" s="281">
        <v>0</v>
      </c>
      <c r="AK305" s="281">
        <v>0</v>
      </c>
      <c r="AL305" s="281">
        <v>0</v>
      </c>
      <c r="AM305" s="281">
        <v>0</v>
      </c>
      <c r="AN305" s="281">
        <v>0</v>
      </c>
      <c r="AO305" s="281">
        <v>0</v>
      </c>
      <c r="AP305" s="281">
        <v>0</v>
      </c>
      <c r="AQ305" s="281">
        <v>0</v>
      </c>
      <c r="AR305" s="281">
        <v>0</v>
      </c>
      <c r="AS305" s="281">
        <v>0</v>
      </c>
      <c r="AT305" s="281">
        <v>0</v>
      </c>
      <c r="AU305" s="281">
        <v>0</v>
      </c>
      <c r="AV305" s="281">
        <v>0</v>
      </c>
      <c r="AW305" s="281">
        <v>0</v>
      </c>
      <c r="AX305" s="281">
        <v>0</v>
      </c>
      <c r="AY305" s="281">
        <v>0</v>
      </c>
      <c r="AZ305" s="281">
        <v>0</v>
      </c>
      <c r="BA305" s="281">
        <v>0</v>
      </c>
      <c r="BB305" s="281">
        <v>0</v>
      </c>
      <c r="BC305" s="281">
        <v>0</v>
      </c>
      <c r="BD305" s="281">
        <v>0</v>
      </c>
      <c r="BE305" s="281">
        <v>0</v>
      </c>
      <c r="BF305" s="281">
        <v>0</v>
      </c>
      <c r="BG305" s="281">
        <v>0</v>
      </c>
      <c r="BH305" s="281">
        <v>0</v>
      </c>
      <c r="BI305" s="281">
        <v>0</v>
      </c>
      <c r="BJ305" s="281">
        <v>0</v>
      </c>
      <c r="BK305" s="281">
        <v>0</v>
      </c>
      <c r="BL305" s="281">
        <v>0</v>
      </c>
      <c r="BM305" s="281">
        <v>0</v>
      </c>
      <c r="BN305" s="281">
        <v>0</v>
      </c>
      <c r="BO305" s="281">
        <v>0</v>
      </c>
      <c r="BP305" s="281">
        <v>0</v>
      </c>
      <c r="BQ305" s="281">
        <v>0</v>
      </c>
    </row>
    <row r="306" spans="2:69" ht="10.5" hidden="1" customHeight="1" outlineLevel="1">
      <c r="B306" s="68"/>
      <c r="C306" s="68"/>
      <c r="D306" s="68">
        <v>0</v>
      </c>
      <c r="E306" s="68"/>
      <c r="F306" s="68"/>
      <c r="G306" s="68"/>
      <c r="H306" s="68"/>
      <c r="J306" s="281">
        <v>0</v>
      </c>
      <c r="K306" s="281">
        <v>0</v>
      </c>
      <c r="L306" s="281">
        <v>0</v>
      </c>
      <c r="M306" s="281">
        <v>0</v>
      </c>
      <c r="N306" s="281">
        <v>0</v>
      </c>
      <c r="O306" s="281">
        <v>0</v>
      </c>
      <c r="P306" s="281">
        <v>0</v>
      </c>
      <c r="Q306" s="281">
        <v>0</v>
      </c>
      <c r="R306" s="281">
        <v>0</v>
      </c>
      <c r="S306" s="281">
        <v>0</v>
      </c>
      <c r="T306" s="281">
        <v>0</v>
      </c>
      <c r="U306" s="281">
        <v>0</v>
      </c>
      <c r="V306" s="281">
        <v>0</v>
      </c>
      <c r="W306" s="281">
        <v>0</v>
      </c>
      <c r="X306" s="281">
        <v>0</v>
      </c>
      <c r="Y306" s="281">
        <v>0</v>
      </c>
      <c r="Z306" s="281">
        <v>0</v>
      </c>
      <c r="AA306" s="281">
        <v>0</v>
      </c>
      <c r="AB306" s="281">
        <v>0</v>
      </c>
      <c r="AC306" s="281">
        <v>0</v>
      </c>
      <c r="AD306" s="281">
        <v>0</v>
      </c>
      <c r="AE306" s="281">
        <v>0</v>
      </c>
      <c r="AF306" s="281">
        <v>0</v>
      </c>
      <c r="AG306" s="281">
        <v>0</v>
      </c>
      <c r="AH306" s="281">
        <v>0</v>
      </c>
      <c r="AI306" s="281">
        <v>0</v>
      </c>
      <c r="AJ306" s="281">
        <v>0</v>
      </c>
      <c r="AK306" s="281">
        <v>0</v>
      </c>
      <c r="AL306" s="281">
        <v>0</v>
      </c>
      <c r="AM306" s="281">
        <v>0</v>
      </c>
      <c r="AN306" s="281">
        <v>0</v>
      </c>
      <c r="AO306" s="281">
        <v>0</v>
      </c>
      <c r="AP306" s="281">
        <v>0</v>
      </c>
      <c r="AQ306" s="281">
        <v>0</v>
      </c>
      <c r="AR306" s="281">
        <v>0</v>
      </c>
      <c r="AS306" s="281">
        <v>0</v>
      </c>
      <c r="AT306" s="281">
        <v>0</v>
      </c>
      <c r="AU306" s="281">
        <v>0</v>
      </c>
      <c r="AV306" s="281">
        <v>0</v>
      </c>
      <c r="AW306" s="281">
        <v>0</v>
      </c>
      <c r="AX306" s="281">
        <v>0</v>
      </c>
      <c r="AY306" s="281">
        <v>0</v>
      </c>
      <c r="AZ306" s="281">
        <v>0</v>
      </c>
      <c r="BA306" s="281">
        <v>0</v>
      </c>
      <c r="BB306" s="281">
        <v>0</v>
      </c>
      <c r="BC306" s="281">
        <v>0</v>
      </c>
      <c r="BD306" s="281">
        <v>0</v>
      </c>
      <c r="BE306" s="281">
        <v>0</v>
      </c>
      <c r="BF306" s="281">
        <v>0</v>
      </c>
      <c r="BG306" s="281">
        <v>0</v>
      </c>
      <c r="BH306" s="281">
        <v>0</v>
      </c>
      <c r="BI306" s="281">
        <v>0</v>
      </c>
      <c r="BJ306" s="281">
        <v>0</v>
      </c>
      <c r="BK306" s="281">
        <v>0</v>
      </c>
      <c r="BL306" s="281">
        <v>0</v>
      </c>
      <c r="BM306" s="281">
        <v>0</v>
      </c>
      <c r="BN306" s="281">
        <v>0</v>
      </c>
      <c r="BO306" s="281">
        <v>0</v>
      </c>
      <c r="BP306" s="281">
        <v>0</v>
      </c>
      <c r="BQ306" s="281">
        <v>0</v>
      </c>
    </row>
    <row r="307" spans="2:69" ht="10.5" hidden="1" customHeight="1" outlineLevel="1">
      <c r="B307" s="68"/>
      <c r="C307" s="68"/>
      <c r="D307" s="68">
        <v>0</v>
      </c>
      <c r="E307" s="68"/>
      <c r="F307" s="68"/>
      <c r="G307" s="68"/>
      <c r="H307" s="68"/>
      <c r="J307" s="281">
        <v>0</v>
      </c>
      <c r="K307" s="281">
        <v>0</v>
      </c>
      <c r="L307" s="281">
        <v>0</v>
      </c>
      <c r="M307" s="281">
        <v>0</v>
      </c>
      <c r="N307" s="281">
        <v>0</v>
      </c>
      <c r="O307" s="281">
        <v>0</v>
      </c>
      <c r="P307" s="281">
        <v>0</v>
      </c>
      <c r="Q307" s="281">
        <v>0</v>
      </c>
      <c r="R307" s="281">
        <v>0</v>
      </c>
      <c r="S307" s="281">
        <v>0</v>
      </c>
      <c r="T307" s="281">
        <v>0</v>
      </c>
      <c r="U307" s="281">
        <v>0</v>
      </c>
      <c r="V307" s="281">
        <v>0</v>
      </c>
      <c r="W307" s="281">
        <v>0</v>
      </c>
      <c r="X307" s="281">
        <v>0</v>
      </c>
      <c r="Y307" s="281">
        <v>0</v>
      </c>
      <c r="Z307" s="281">
        <v>0</v>
      </c>
      <c r="AA307" s="281">
        <v>0</v>
      </c>
      <c r="AB307" s="281">
        <v>0</v>
      </c>
      <c r="AC307" s="281">
        <v>0</v>
      </c>
      <c r="AD307" s="281">
        <v>0</v>
      </c>
      <c r="AE307" s="281">
        <v>0</v>
      </c>
      <c r="AF307" s="281">
        <v>0</v>
      </c>
      <c r="AG307" s="281">
        <v>0</v>
      </c>
      <c r="AH307" s="281">
        <v>0</v>
      </c>
      <c r="AI307" s="281">
        <v>0</v>
      </c>
      <c r="AJ307" s="281">
        <v>0</v>
      </c>
      <c r="AK307" s="281">
        <v>0</v>
      </c>
      <c r="AL307" s="281">
        <v>0</v>
      </c>
      <c r="AM307" s="281">
        <v>0</v>
      </c>
      <c r="AN307" s="281">
        <v>0</v>
      </c>
      <c r="AO307" s="281">
        <v>0</v>
      </c>
      <c r="AP307" s="281">
        <v>0</v>
      </c>
      <c r="AQ307" s="281">
        <v>0</v>
      </c>
      <c r="AR307" s="281">
        <v>0</v>
      </c>
      <c r="AS307" s="281">
        <v>0</v>
      </c>
      <c r="AT307" s="281">
        <v>0</v>
      </c>
      <c r="AU307" s="281">
        <v>0</v>
      </c>
      <c r="AV307" s="281">
        <v>0</v>
      </c>
      <c r="AW307" s="281">
        <v>0</v>
      </c>
      <c r="AX307" s="281">
        <v>0</v>
      </c>
      <c r="AY307" s="281">
        <v>0</v>
      </c>
      <c r="AZ307" s="281">
        <v>0</v>
      </c>
      <c r="BA307" s="281">
        <v>0</v>
      </c>
      <c r="BB307" s="281">
        <v>0</v>
      </c>
      <c r="BC307" s="281">
        <v>0</v>
      </c>
      <c r="BD307" s="281">
        <v>0</v>
      </c>
      <c r="BE307" s="281">
        <v>0</v>
      </c>
      <c r="BF307" s="281">
        <v>0</v>
      </c>
      <c r="BG307" s="281">
        <v>0</v>
      </c>
      <c r="BH307" s="281">
        <v>0</v>
      </c>
      <c r="BI307" s="281">
        <v>0</v>
      </c>
      <c r="BJ307" s="281">
        <v>0</v>
      </c>
      <c r="BK307" s="281">
        <v>0</v>
      </c>
      <c r="BL307" s="281">
        <v>0</v>
      </c>
      <c r="BM307" s="281">
        <v>0</v>
      </c>
      <c r="BN307" s="281">
        <v>0</v>
      </c>
      <c r="BO307" s="281">
        <v>0</v>
      </c>
      <c r="BP307" s="281">
        <v>0</v>
      </c>
      <c r="BQ307" s="281">
        <v>0</v>
      </c>
    </row>
    <row r="308" spans="2:69" ht="10.5" hidden="1" customHeight="1" outlineLevel="1">
      <c r="B308" s="68"/>
      <c r="C308" s="68"/>
      <c r="D308" s="68">
        <v>0</v>
      </c>
      <c r="E308" s="68"/>
      <c r="F308" s="68"/>
      <c r="G308" s="68"/>
      <c r="H308" s="68"/>
      <c r="J308" s="281">
        <v>0</v>
      </c>
      <c r="K308" s="281">
        <v>0</v>
      </c>
      <c r="L308" s="281">
        <v>0</v>
      </c>
      <c r="M308" s="281">
        <v>0</v>
      </c>
      <c r="N308" s="281">
        <v>0</v>
      </c>
      <c r="O308" s="281">
        <v>0</v>
      </c>
      <c r="P308" s="281">
        <v>0</v>
      </c>
      <c r="Q308" s="281">
        <v>0</v>
      </c>
      <c r="R308" s="281">
        <v>0</v>
      </c>
      <c r="S308" s="281">
        <v>0</v>
      </c>
      <c r="T308" s="281">
        <v>0</v>
      </c>
      <c r="U308" s="281">
        <v>0</v>
      </c>
      <c r="V308" s="281">
        <v>0</v>
      </c>
      <c r="W308" s="281">
        <v>0</v>
      </c>
      <c r="X308" s="281">
        <v>0</v>
      </c>
      <c r="Y308" s="281">
        <v>0</v>
      </c>
      <c r="Z308" s="281">
        <v>0</v>
      </c>
      <c r="AA308" s="281">
        <v>0</v>
      </c>
      <c r="AB308" s="281">
        <v>0</v>
      </c>
      <c r="AC308" s="281">
        <v>0</v>
      </c>
      <c r="AD308" s="281">
        <v>0</v>
      </c>
      <c r="AE308" s="281">
        <v>0</v>
      </c>
      <c r="AF308" s="281">
        <v>0</v>
      </c>
      <c r="AG308" s="281">
        <v>0</v>
      </c>
      <c r="AH308" s="281">
        <v>0</v>
      </c>
      <c r="AI308" s="281">
        <v>0</v>
      </c>
      <c r="AJ308" s="281">
        <v>0</v>
      </c>
      <c r="AK308" s="281">
        <v>0</v>
      </c>
      <c r="AL308" s="281">
        <v>0</v>
      </c>
      <c r="AM308" s="281">
        <v>0</v>
      </c>
      <c r="AN308" s="281">
        <v>0</v>
      </c>
      <c r="AO308" s="281">
        <v>0</v>
      </c>
      <c r="AP308" s="281">
        <v>0</v>
      </c>
      <c r="AQ308" s="281">
        <v>0</v>
      </c>
      <c r="AR308" s="281">
        <v>0</v>
      </c>
      <c r="AS308" s="281">
        <v>0</v>
      </c>
      <c r="AT308" s="281">
        <v>0</v>
      </c>
      <c r="AU308" s="281">
        <v>0</v>
      </c>
      <c r="AV308" s="281">
        <v>0</v>
      </c>
      <c r="AW308" s="281">
        <v>0</v>
      </c>
      <c r="AX308" s="281">
        <v>0</v>
      </c>
      <c r="AY308" s="281">
        <v>0</v>
      </c>
      <c r="AZ308" s="281">
        <v>0</v>
      </c>
      <c r="BA308" s="281">
        <v>0</v>
      </c>
      <c r="BB308" s="281">
        <v>0</v>
      </c>
      <c r="BC308" s="281">
        <v>0</v>
      </c>
      <c r="BD308" s="281">
        <v>0</v>
      </c>
      <c r="BE308" s="281">
        <v>0</v>
      </c>
      <c r="BF308" s="281">
        <v>0</v>
      </c>
      <c r="BG308" s="281">
        <v>0</v>
      </c>
      <c r="BH308" s="281">
        <v>0</v>
      </c>
      <c r="BI308" s="281">
        <v>0</v>
      </c>
      <c r="BJ308" s="281">
        <v>0</v>
      </c>
      <c r="BK308" s="281">
        <v>0</v>
      </c>
      <c r="BL308" s="281">
        <v>0</v>
      </c>
      <c r="BM308" s="281">
        <v>0</v>
      </c>
      <c r="BN308" s="281">
        <v>0</v>
      </c>
      <c r="BO308" s="281">
        <v>0</v>
      </c>
      <c r="BP308" s="281">
        <v>0</v>
      </c>
      <c r="BQ308" s="281">
        <v>0</v>
      </c>
    </row>
    <row r="309" spans="2:69" ht="10.5" hidden="1" customHeight="1" outlineLevel="1">
      <c r="B309" s="68"/>
      <c r="C309" s="68"/>
      <c r="D309" s="68">
        <v>0</v>
      </c>
      <c r="E309" s="68"/>
      <c r="F309" s="68"/>
      <c r="G309" s="68"/>
      <c r="H309" s="68"/>
      <c r="J309" s="281">
        <v>0</v>
      </c>
      <c r="K309" s="281">
        <v>0</v>
      </c>
      <c r="L309" s="281">
        <v>0</v>
      </c>
      <c r="M309" s="281">
        <v>0</v>
      </c>
      <c r="N309" s="281">
        <v>0</v>
      </c>
      <c r="O309" s="281">
        <v>0</v>
      </c>
      <c r="P309" s="281">
        <v>0</v>
      </c>
      <c r="Q309" s="281">
        <v>0</v>
      </c>
      <c r="R309" s="281">
        <v>0</v>
      </c>
      <c r="S309" s="281">
        <v>0</v>
      </c>
      <c r="T309" s="281">
        <v>0</v>
      </c>
      <c r="U309" s="281">
        <v>0</v>
      </c>
      <c r="V309" s="281">
        <v>0</v>
      </c>
      <c r="W309" s="281">
        <v>0</v>
      </c>
      <c r="X309" s="281">
        <v>0</v>
      </c>
      <c r="Y309" s="281">
        <v>0</v>
      </c>
      <c r="Z309" s="281">
        <v>0</v>
      </c>
      <c r="AA309" s="281">
        <v>0</v>
      </c>
      <c r="AB309" s="281">
        <v>0</v>
      </c>
      <c r="AC309" s="281">
        <v>0</v>
      </c>
      <c r="AD309" s="281">
        <v>0</v>
      </c>
      <c r="AE309" s="281">
        <v>0</v>
      </c>
      <c r="AF309" s="281">
        <v>0</v>
      </c>
      <c r="AG309" s="281">
        <v>0</v>
      </c>
      <c r="AH309" s="281">
        <v>0</v>
      </c>
      <c r="AI309" s="281">
        <v>0</v>
      </c>
      <c r="AJ309" s="281">
        <v>0</v>
      </c>
      <c r="AK309" s="281">
        <v>0</v>
      </c>
      <c r="AL309" s="281">
        <v>0</v>
      </c>
      <c r="AM309" s="281">
        <v>0</v>
      </c>
      <c r="AN309" s="281">
        <v>0</v>
      </c>
      <c r="AO309" s="281">
        <v>0</v>
      </c>
      <c r="AP309" s="281">
        <v>0</v>
      </c>
      <c r="AQ309" s="281">
        <v>0</v>
      </c>
      <c r="AR309" s="281">
        <v>0</v>
      </c>
      <c r="AS309" s="281">
        <v>0</v>
      </c>
      <c r="AT309" s="281">
        <v>0</v>
      </c>
      <c r="AU309" s="281">
        <v>0</v>
      </c>
      <c r="AV309" s="281">
        <v>0</v>
      </c>
      <c r="AW309" s="281">
        <v>0</v>
      </c>
      <c r="AX309" s="281">
        <v>0</v>
      </c>
      <c r="AY309" s="281">
        <v>0</v>
      </c>
      <c r="AZ309" s="281">
        <v>0</v>
      </c>
      <c r="BA309" s="281">
        <v>0</v>
      </c>
      <c r="BB309" s="281">
        <v>0</v>
      </c>
      <c r="BC309" s="281">
        <v>0</v>
      </c>
      <c r="BD309" s="281">
        <v>0</v>
      </c>
      <c r="BE309" s="281">
        <v>0</v>
      </c>
      <c r="BF309" s="281">
        <v>0</v>
      </c>
      <c r="BG309" s="281">
        <v>0</v>
      </c>
      <c r="BH309" s="281">
        <v>0</v>
      </c>
      <c r="BI309" s="281">
        <v>0</v>
      </c>
      <c r="BJ309" s="281">
        <v>0</v>
      </c>
      <c r="BK309" s="281">
        <v>0</v>
      </c>
      <c r="BL309" s="281">
        <v>0</v>
      </c>
      <c r="BM309" s="281">
        <v>0</v>
      </c>
      <c r="BN309" s="281">
        <v>0</v>
      </c>
      <c r="BO309" s="281">
        <v>0</v>
      </c>
      <c r="BP309" s="281">
        <v>0</v>
      </c>
      <c r="BQ309" s="281">
        <v>0</v>
      </c>
    </row>
    <row r="310" spans="2:69" ht="10.5" hidden="1" customHeight="1" outlineLevel="1">
      <c r="B310" s="68"/>
      <c r="C310" s="68"/>
      <c r="D310" s="68">
        <v>0</v>
      </c>
      <c r="E310" s="68"/>
      <c r="F310" s="68"/>
      <c r="G310" s="68"/>
      <c r="H310" s="68"/>
      <c r="J310" s="281">
        <v>0</v>
      </c>
      <c r="K310" s="281">
        <v>0</v>
      </c>
      <c r="L310" s="281">
        <v>0</v>
      </c>
      <c r="M310" s="281">
        <v>0</v>
      </c>
      <c r="N310" s="281">
        <v>0</v>
      </c>
      <c r="O310" s="281">
        <v>0</v>
      </c>
      <c r="P310" s="281">
        <v>0</v>
      </c>
      <c r="Q310" s="281">
        <v>0</v>
      </c>
      <c r="R310" s="281">
        <v>0</v>
      </c>
      <c r="S310" s="281">
        <v>0</v>
      </c>
      <c r="T310" s="281">
        <v>0</v>
      </c>
      <c r="U310" s="281">
        <v>0</v>
      </c>
      <c r="V310" s="281">
        <v>0</v>
      </c>
      <c r="W310" s="281">
        <v>0</v>
      </c>
      <c r="X310" s="281">
        <v>0</v>
      </c>
      <c r="Y310" s="281">
        <v>0</v>
      </c>
      <c r="Z310" s="281">
        <v>0</v>
      </c>
      <c r="AA310" s="281">
        <v>0</v>
      </c>
      <c r="AB310" s="281">
        <v>0</v>
      </c>
      <c r="AC310" s="281">
        <v>0</v>
      </c>
      <c r="AD310" s="281">
        <v>0</v>
      </c>
      <c r="AE310" s="281">
        <v>0</v>
      </c>
      <c r="AF310" s="281">
        <v>0</v>
      </c>
      <c r="AG310" s="281">
        <v>0</v>
      </c>
      <c r="AH310" s="281">
        <v>0</v>
      </c>
      <c r="AI310" s="281">
        <v>0</v>
      </c>
      <c r="AJ310" s="281">
        <v>0</v>
      </c>
      <c r="AK310" s="281">
        <v>0</v>
      </c>
      <c r="AL310" s="281">
        <v>0</v>
      </c>
      <c r="AM310" s="281">
        <v>0</v>
      </c>
      <c r="AN310" s="281">
        <v>0</v>
      </c>
      <c r="AO310" s="281">
        <v>0</v>
      </c>
      <c r="AP310" s="281">
        <v>0</v>
      </c>
      <c r="AQ310" s="281">
        <v>0</v>
      </c>
      <c r="AR310" s="281">
        <v>0</v>
      </c>
      <c r="AS310" s="281">
        <v>0</v>
      </c>
      <c r="AT310" s="281">
        <v>0</v>
      </c>
      <c r="AU310" s="281">
        <v>0</v>
      </c>
      <c r="AV310" s="281">
        <v>0</v>
      </c>
      <c r="AW310" s="281">
        <v>0</v>
      </c>
      <c r="AX310" s="281">
        <v>0</v>
      </c>
      <c r="AY310" s="281">
        <v>0</v>
      </c>
      <c r="AZ310" s="281">
        <v>0</v>
      </c>
      <c r="BA310" s="281">
        <v>0</v>
      </c>
      <c r="BB310" s="281">
        <v>0</v>
      </c>
      <c r="BC310" s="281">
        <v>0</v>
      </c>
      <c r="BD310" s="281">
        <v>0</v>
      </c>
      <c r="BE310" s="281">
        <v>0</v>
      </c>
      <c r="BF310" s="281">
        <v>0</v>
      </c>
      <c r="BG310" s="281">
        <v>0</v>
      </c>
      <c r="BH310" s="281">
        <v>0</v>
      </c>
      <c r="BI310" s="281">
        <v>0</v>
      </c>
      <c r="BJ310" s="281">
        <v>0</v>
      </c>
      <c r="BK310" s="281">
        <v>0</v>
      </c>
      <c r="BL310" s="281">
        <v>0</v>
      </c>
      <c r="BM310" s="281">
        <v>0</v>
      </c>
      <c r="BN310" s="281">
        <v>0</v>
      </c>
      <c r="BO310" s="281">
        <v>0</v>
      </c>
      <c r="BP310" s="281">
        <v>0</v>
      </c>
      <c r="BQ310" s="281">
        <v>0</v>
      </c>
    </row>
    <row r="311" spans="2:69" ht="10.5" hidden="1" customHeight="1" outlineLevel="1">
      <c r="B311" s="68"/>
      <c r="C311" s="68"/>
      <c r="D311" s="68">
        <v>0</v>
      </c>
      <c r="E311" s="68"/>
      <c r="F311" s="68"/>
      <c r="G311" s="68"/>
      <c r="H311" s="68"/>
      <c r="J311" s="281">
        <v>0</v>
      </c>
      <c r="K311" s="281">
        <v>0</v>
      </c>
      <c r="L311" s="281">
        <v>0</v>
      </c>
      <c r="M311" s="281">
        <v>0</v>
      </c>
      <c r="N311" s="281">
        <v>0</v>
      </c>
      <c r="O311" s="281">
        <v>0</v>
      </c>
      <c r="P311" s="281">
        <v>0</v>
      </c>
      <c r="Q311" s="281">
        <v>0</v>
      </c>
      <c r="R311" s="281">
        <v>0</v>
      </c>
      <c r="S311" s="281">
        <v>0</v>
      </c>
      <c r="T311" s="281">
        <v>0</v>
      </c>
      <c r="U311" s="281">
        <v>0</v>
      </c>
      <c r="V311" s="281">
        <v>0</v>
      </c>
      <c r="W311" s="281">
        <v>0</v>
      </c>
      <c r="X311" s="281">
        <v>0</v>
      </c>
      <c r="Y311" s="281">
        <v>0</v>
      </c>
      <c r="Z311" s="281">
        <v>0</v>
      </c>
      <c r="AA311" s="281">
        <v>0</v>
      </c>
      <c r="AB311" s="281">
        <v>0</v>
      </c>
      <c r="AC311" s="281">
        <v>0</v>
      </c>
      <c r="AD311" s="281">
        <v>0</v>
      </c>
      <c r="AE311" s="281">
        <v>0</v>
      </c>
      <c r="AF311" s="281">
        <v>0</v>
      </c>
      <c r="AG311" s="281">
        <v>0</v>
      </c>
      <c r="AH311" s="281">
        <v>0</v>
      </c>
      <c r="AI311" s="281">
        <v>0</v>
      </c>
      <c r="AJ311" s="281">
        <v>0</v>
      </c>
      <c r="AK311" s="281">
        <v>0</v>
      </c>
      <c r="AL311" s="281">
        <v>0</v>
      </c>
      <c r="AM311" s="281">
        <v>0</v>
      </c>
      <c r="AN311" s="281">
        <v>0</v>
      </c>
      <c r="AO311" s="281">
        <v>0</v>
      </c>
      <c r="AP311" s="281">
        <v>0</v>
      </c>
      <c r="AQ311" s="281">
        <v>0</v>
      </c>
      <c r="AR311" s="281">
        <v>0</v>
      </c>
      <c r="AS311" s="281">
        <v>0</v>
      </c>
      <c r="AT311" s="281">
        <v>0</v>
      </c>
      <c r="AU311" s="281">
        <v>0</v>
      </c>
      <c r="AV311" s="281">
        <v>0</v>
      </c>
      <c r="AW311" s="281">
        <v>0</v>
      </c>
      <c r="AX311" s="281">
        <v>0</v>
      </c>
      <c r="AY311" s="281">
        <v>0</v>
      </c>
      <c r="AZ311" s="281">
        <v>0</v>
      </c>
      <c r="BA311" s="281">
        <v>0</v>
      </c>
      <c r="BB311" s="281">
        <v>0</v>
      </c>
      <c r="BC311" s="281">
        <v>0</v>
      </c>
      <c r="BD311" s="281">
        <v>0</v>
      </c>
      <c r="BE311" s="281">
        <v>0</v>
      </c>
      <c r="BF311" s="281">
        <v>0</v>
      </c>
      <c r="BG311" s="281">
        <v>0</v>
      </c>
      <c r="BH311" s="281">
        <v>0</v>
      </c>
      <c r="BI311" s="281">
        <v>0</v>
      </c>
      <c r="BJ311" s="281">
        <v>0</v>
      </c>
      <c r="BK311" s="281">
        <v>0</v>
      </c>
      <c r="BL311" s="281">
        <v>0</v>
      </c>
      <c r="BM311" s="281">
        <v>0</v>
      </c>
      <c r="BN311" s="281">
        <v>0</v>
      </c>
      <c r="BO311" s="281">
        <v>0</v>
      </c>
      <c r="BP311" s="281">
        <v>0</v>
      </c>
      <c r="BQ311" s="281">
        <v>0</v>
      </c>
    </row>
    <row r="312" spans="2:69" ht="10.5" hidden="1" customHeight="1" outlineLevel="1">
      <c r="B312" s="68"/>
      <c r="C312" s="68"/>
      <c r="D312" s="68">
        <v>0</v>
      </c>
      <c r="E312" s="68"/>
      <c r="F312" s="68"/>
      <c r="G312" s="68"/>
      <c r="H312" s="68"/>
      <c r="J312" s="281">
        <v>0</v>
      </c>
      <c r="K312" s="281">
        <v>0</v>
      </c>
      <c r="L312" s="281">
        <v>0</v>
      </c>
      <c r="M312" s="281">
        <v>0</v>
      </c>
      <c r="N312" s="281">
        <v>0</v>
      </c>
      <c r="O312" s="281">
        <v>0</v>
      </c>
      <c r="P312" s="281">
        <v>0</v>
      </c>
      <c r="Q312" s="281">
        <v>0</v>
      </c>
      <c r="R312" s="281">
        <v>0</v>
      </c>
      <c r="S312" s="281">
        <v>0</v>
      </c>
      <c r="T312" s="281">
        <v>0</v>
      </c>
      <c r="U312" s="281">
        <v>0</v>
      </c>
      <c r="V312" s="281">
        <v>0</v>
      </c>
      <c r="W312" s="281">
        <v>0</v>
      </c>
      <c r="X312" s="281">
        <v>0</v>
      </c>
      <c r="Y312" s="281">
        <v>0</v>
      </c>
      <c r="Z312" s="281">
        <v>0</v>
      </c>
      <c r="AA312" s="281">
        <v>0</v>
      </c>
      <c r="AB312" s="281">
        <v>0</v>
      </c>
      <c r="AC312" s="281">
        <v>0</v>
      </c>
      <c r="AD312" s="281">
        <v>0</v>
      </c>
      <c r="AE312" s="281">
        <v>0</v>
      </c>
      <c r="AF312" s="281">
        <v>0</v>
      </c>
      <c r="AG312" s="281">
        <v>0</v>
      </c>
      <c r="AH312" s="281">
        <v>0</v>
      </c>
      <c r="AI312" s="281">
        <v>0</v>
      </c>
      <c r="AJ312" s="281">
        <v>0</v>
      </c>
      <c r="AK312" s="281">
        <v>0</v>
      </c>
      <c r="AL312" s="281">
        <v>0</v>
      </c>
      <c r="AM312" s="281">
        <v>0</v>
      </c>
      <c r="AN312" s="281">
        <v>0</v>
      </c>
      <c r="AO312" s="281">
        <v>0</v>
      </c>
      <c r="AP312" s="281">
        <v>0</v>
      </c>
      <c r="AQ312" s="281">
        <v>0</v>
      </c>
      <c r="AR312" s="281">
        <v>0</v>
      </c>
      <c r="AS312" s="281">
        <v>0</v>
      </c>
      <c r="AT312" s="281">
        <v>0</v>
      </c>
      <c r="AU312" s="281">
        <v>0</v>
      </c>
      <c r="AV312" s="281">
        <v>0</v>
      </c>
      <c r="AW312" s="281">
        <v>0</v>
      </c>
      <c r="AX312" s="281">
        <v>0</v>
      </c>
      <c r="AY312" s="281">
        <v>0</v>
      </c>
      <c r="AZ312" s="281">
        <v>0</v>
      </c>
      <c r="BA312" s="281">
        <v>0</v>
      </c>
      <c r="BB312" s="281">
        <v>0</v>
      </c>
      <c r="BC312" s="281">
        <v>0</v>
      </c>
      <c r="BD312" s="281">
        <v>0</v>
      </c>
      <c r="BE312" s="281">
        <v>0</v>
      </c>
      <c r="BF312" s="281">
        <v>0</v>
      </c>
      <c r="BG312" s="281">
        <v>0</v>
      </c>
      <c r="BH312" s="281">
        <v>0</v>
      </c>
      <c r="BI312" s="281">
        <v>0</v>
      </c>
      <c r="BJ312" s="281">
        <v>0</v>
      </c>
      <c r="BK312" s="281">
        <v>0</v>
      </c>
      <c r="BL312" s="281">
        <v>0</v>
      </c>
      <c r="BM312" s="281">
        <v>0</v>
      </c>
      <c r="BN312" s="281">
        <v>0</v>
      </c>
      <c r="BO312" s="281">
        <v>0</v>
      </c>
      <c r="BP312" s="281">
        <v>0</v>
      </c>
      <c r="BQ312" s="281">
        <v>0</v>
      </c>
    </row>
    <row r="313" spans="2:69" ht="10.5" hidden="1" customHeight="1" outlineLevel="1">
      <c r="B313" s="68"/>
      <c r="C313" s="68"/>
      <c r="D313" s="68">
        <v>0</v>
      </c>
      <c r="E313" s="68"/>
      <c r="F313" s="68"/>
      <c r="G313" s="68"/>
      <c r="H313" s="68"/>
      <c r="J313" s="281">
        <v>0</v>
      </c>
      <c r="K313" s="281">
        <v>0</v>
      </c>
      <c r="L313" s="281">
        <v>0</v>
      </c>
      <c r="M313" s="281">
        <v>0</v>
      </c>
      <c r="N313" s="281">
        <v>0</v>
      </c>
      <c r="O313" s="281">
        <v>0</v>
      </c>
      <c r="P313" s="281">
        <v>0</v>
      </c>
      <c r="Q313" s="281">
        <v>0</v>
      </c>
      <c r="R313" s="281">
        <v>0</v>
      </c>
      <c r="S313" s="281">
        <v>0</v>
      </c>
      <c r="T313" s="281">
        <v>0</v>
      </c>
      <c r="U313" s="281">
        <v>0</v>
      </c>
      <c r="V313" s="281">
        <v>0</v>
      </c>
      <c r="W313" s="281">
        <v>0</v>
      </c>
      <c r="X313" s="281">
        <v>0</v>
      </c>
      <c r="Y313" s="281">
        <v>0</v>
      </c>
      <c r="Z313" s="281">
        <v>0</v>
      </c>
      <c r="AA313" s="281">
        <v>0</v>
      </c>
      <c r="AB313" s="281">
        <v>0</v>
      </c>
      <c r="AC313" s="281">
        <v>0</v>
      </c>
      <c r="AD313" s="281">
        <v>0</v>
      </c>
      <c r="AE313" s="281">
        <v>0</v>
      </c>
      <c r="AF313" s="281">
        <v>0</v>
      </c>
      <c r="AG313" s="281">
        <v>0</v>
      </c>
      <c r="AH313" s="281">
        <v>0</v>
      </c>
      <c r="AI313" s="281">
        <v>0</v>
      </c>
      <c r="AJ313" s="281">
        <v>0</v>
      </c>
      <c r="AK313" s="281">
        <v>0</v>
      </c>
      <c r="AL313" s="281">
        <v>0</v>
      </c>
      <c r="AM313" s="281">
        <v>0</v>
      </c>
      <c r="AN313" s="281">
        <v>0</v>
      </c>
      <c r="AO313" s="281">
        <v>0</v>
      </c>
      <c r="AP313" s="281">
        <v>0</v>
      </c>
      <c r="AQ313" s="281">
        <v>0</v>
      </c>
      <c r="AR313" s="281">
        <v>0</v>
      </c>
      <c r="AS313" s="281">
        <v>0</v>
      </c>
      <c r="AT313" s="281">
        <v>0</v>
      </c>
      <c r="AU313" s="281">
        <v>0</v>
      </c>
      <c r="AV313" s="281">
        <v>0</v>
      </c>
      <c r="AW313" s="281">
        <v>0</v>
      </c>
      <c r="AX313" s="281">
        <v>0</v>
      </c>
      <c r="AY313" s="281">
        <v>0</v>
      </c>
      <c r="AZ313" s="281">
        <v>0</v>
      </c>
      <c r="BA313" s="281">
        <v>0</v>
      </c>
      <c r="BB313" s="281">
        <v>0</v>
      </c>
      <c r="BC313" s="281">
        <v>0</v>
      </c>
      <c r="BD313" s="281">
        <v>0</v>
      </c>
      <c r="BE313" s="281">
        <v>0</v>
      </c>
      <c r="BF313" s="281">
        <v>0</v>
      </c>
      <c r="BG313" s="281">
        <v>0</v>
      </c>
      <c r="BH313" s="281">
        <v>0</v>
      </c>
      <c r="BI313" s="281">
        <v>0</v>
      </c>
      <c r="BJ313" s="281">
        <v>0</v>
      </c>
      <c r="BK313" s="281">
        <v>0</v>
      </c>
      <c r="BL313" s="281">
        <v>0</v>
      </c>
      <c r="BM313" s="281">
        <v>0</v>
      </c>
      <c r="BN313" s="281">
        <v>0</v>
      </c>
      <c r="BO313" s="281">
        <v>0</v>
      </c>
      <c r="BP313" s="281">
        <v>0</v>
      </c>
      <c r="BQ313" s="281">
        <v>0</v>
      </c>
    </row>
    <row r="314" spans="2:69" ht="10.5" hidden="1" customHeight="1" outlineLevel="1">
      <c r="B314" s="68"/>
      <c r="C314" s="68"/>
      <c r="D314" s="68">
        <v>0</v>
      </c>
      <c r="E314" s="68"/>
      <c r="F314" s="68"/>
      <c r="G314" s="68"/>
      <c r="H314" s="68"/>
      <c r="J314" s="281">
        <v>0</v>
      </c>
      <c r="K314" s="281">
        <v>0</v>
      </c>
      <c r="L314" s="281">
        <v>0</v>
      </c>
      <c r="M314" s="281">
        <v>0</v>
      </c>
      <c r="N314" s="281">
        <v>0</v>
      </c>
      <c r="O314" s="281">
        <v>0</v>
      </c>
      <c r="P314" s="281">
        <v>0</v>
      </c>
      <c r="Q314" s="281">
        <v>0</v>
      </c>
      <c r="R314" s="281">
        <v>0</v>
      </c>
      <c r="S314" s="281">
        <v>0</v>
      </c>
      <c r="T314" s="281">
        <v>0</v>
      </c>
      <c r="U314" s="281">
        <v>0</v>
      </c>
      <c r="V314" s="281">
        <v>0</v>
      </c>
      <c r="W314" s="281">
        <v>0</v>
      </c>
      <c r="X314" s="281">
        <v>0</v>
      </c>
      <c r="Y314" s="281">
        <v>0</v>
      </c>
      <c r="Z314" s="281">
        <v>0</v>
      </c>
      <c r="AA314" s="281">
        <v>0</v>
      </c>
      <c r="AB314" s="281">
        <v>0</v>
      </c>
      <c r="AC314" s="281">
        <v>0</v>
      </c>
      <c r="AD314" s="281">
        <v>0</v>
      </c>
      <c r="AE314" s="281">
        <v>0</v>
      </c>
      <c r="AF314" s="281">
        <v>0</v>
      </c>
      <c r="AG314" s="281">
        <v>0</v>
      </c>
      <c r="AH314" s="281">
        <v>0</v>
      </c>
      <c r="AI314" s="281">
        <v>0</v>
      </c>
      <c r="AJ314" s="281">
        <v>0</v>
      </c>
      <c r="AK314" s="281">
        <v>0</v>
      </c>
      <c r="AL314" s="281">
        <v>0</v>
      </c>
      <c r="AM314" s="281">
        <v>0</v>
      </c>
      <c r="AN314" s="281">
        <v>0</v>
      </c>
      <c r="AO314" s="281">
        <v>0</v>
      </c>
      <c r="AP314" s="281">
        <v>0</v>
      </c>
      <c r="AQ314" s="281">
        <v>0</v>
      </c>
      <c r="AR314" s="281">
        <v>0</v>
      </c>
      <c r="AS314" s="281">
        <v>0</v>
      </c>
      <c r="AT314" s="281">
        <v>0</v>
      </c>
      <c r="AU314" s="281">
        <v>0</v>
      </c>
      <c r="AV314" s="281">
        <v>0</v>
      </c>
      <c r="AW314" s="281">
        <v>0</v>
      </c>
      <c r="AX314" s="281">
        <v>0</v>
      </c>
      <c r="AY314" s="281">
        <v>0</v>
      </c>
      <c r="AZ314" s="281">
        <v>0</v>
      </c>
      <c r="BA314" s="281">
        <v>0</v>
      </c>
      <c r="BB314" s="281">
        <v>0</v>
      </c>
      <c r="BC314" s="281">
        <v>0</v>
      </c>
      <c r="BD314" s="281">
        <v>0</v>
      </c>
      <c r="BE314" s="281">
        <v>0</v>
      </c>
      <c r="BF314" s="281">
        <v>0</v>
      </c>
      <c r="BG314" s="281">
        <v>0</v>
      </c>
      <c r="BH314" s="281">
        <v>0</v>
      </c>
      <c r="BI314" s="281">
        <v>0</v>
      </c>
      <c r="BJ314" s="281">
        <v>0</v>
      </c>
      <c r="BK314" s="281">
        <v>0</v>
      </c>
      <c r="BL314" s="281">
        <v>0</v>
      </c>
      <c r="BM314" s="281">
        <v>0</v>
      </c>
      <c r="BN314" s="281">
        <v>0</v>
      </c>
      <c r="BO314" s="281">
        <v>0</v>
      </c>
      <c r="BP314" s="281">
        <v>0</v>
      </c>
      <c r="BQ314" s="281">
        <v>0</v>
      </c>
    </row>
    <row r="315" spans="2:69" ht="10.5" hidden="1" customHeight="1" outlineLevel="1">
      <c r="B315" s="68"/>
      <c r="C315" s="68"/>
      <c r="D315" s="68">
        <v>0</v>
      </c>
      <c r="E315" s="68"/>
      <c r="F315" s="68"/>
      <c r="G315" s="68"/>
      <c r="H315" s="68"/>
      <c r="J315" s="281">
        <v>0</v>
      </c>
      <c r="K315" s="281">
        <v>0</v>
      </c>
      <c r="L315" s="281">
        <v>0</v>
      </c>
      <c r="M315" s="281">
        <v>0</v>
      </c>
      <c r="N315" s="281">
        <v>0</v>
      </c>
      <c r="O315" s="281">
        <v>0</v>
      </c>
      <c r="P315" s="281">
        <v>0</v>
      </c>
      <c r="Q315" s="281">
        <v>0</v>
      </c>
      <c r="R315" s="281">
        <v>0</v>
      </c>
      <c r="S315" s="281">
        <v>0</v>
      </c>
      <c r="T315" s="281">
        <v>0</v>
      </c>
      <c r="U315" s="281">
        <v>0</v>
      </c>
      <c r="V315" s="281">
        <v>0</v>
      </c>
      <c r="W315" s="281">
        <v>0</v>
      </c>
      <c r="X315" s="281">
        <v>0</v>
      </c>
      <c r="Y315" s="281">
        <v>0</v>
      </c>
      <c r="Z315" s="281">
        <v>0</v>
      </c>
      <c r="AA315" s="281">
        <v>0</v>
      </c>
      <c r="AB315" s="281">
        <v>0</v>
      </c>
      <c r="AC315" s="281">
        <v>0</v>
      </c>
      <c r="AD315" s="281">
        <v>0</v>
      </c>
      <c r="AE315" s="281">
        <v>0</v>
      </c>
      <c r="AF315" s="281">
        <v>0</v>
      </c>
      <c r="AG315" s="281">
        <v>0</v>
      </c>
      <c r="AH315" s="281">
        <v>0</v>
      </c>
      <c r="AI315" s="281">
        <v>0</v>
      </c>
      <c r="AJ315" s="281">
        <v>0</v>
      </c>
      <c r="AK315" s="281">
        <v>0</v>
      </c>
      <c r="AL315" s="281">
        <v>0</v>
      </c>
      <c r="AM315" s="281">
        <v>0</v>
      </c>
      <c r="AN315" s="281">
        <v>0</v>
      </c>
      <c r="AO315" s="281">
        <v>0</v>
      </c>
      <c r="AP315" s="281">
        <v>0</v>
      </c>
      <c r="AQ315" s="281">
        <v>0</v>
      </c>
      <c r="AR315" s="281">
        <v>0</v>
      </c>
      <c r="AS315" s="281">
        <v>0</v>
      </c>
      <c r="AT315" s="281">
        <v>0</v>
      </c>
      <c r="AU315" s="281">
        <v>0</v>
      </c>
      <c r="AV315" s="281">
        <v>0</v>
      </c>
      <c r="AW315" s="281">
        <v>0</v>
      </c>
      <c r="AX315" s="281">
        <v>0</v>
      </c>
      <c r="AY315" s="281">
        <v>0</v>
      </c>
      <c r="AZ315" s="281">
        <v>0</v>
      </c>
      <c r="BA315" s="281">
        <v>0</v>
      </c>
      <c r="BB315" s="281">
        <v>0</v>
      </c>
      <c r="BC315" s="281">
        <v>0</v>
      </c>
      <c r="BD315" s="281">
        <v>0</v>
      </c>
      <c r="BE315" s="281">
        <v>0</v>
      </c>
      <c r="BF315" s="281">
        <v>0</v>
      </c>
      <c r="BG315" s="281">
        <v>0</v>
      </c>
      <c r="BH315" s="281">
        <v>0</v>
      </c>
      <c r="BI315" s="281">
        <v>0</v>
      </c>
      <c r="BJ315" s="281">
        <v>0</v>
      </c>
      <c r="BK315" s="281">
        <v>0</v>
      </c>
      <c r="BL315" s="281">
        <v>0</v>
      </c>
      <c r="BM315" s="281">
        <v>0</v>
      </c>
      <c r="BN315" s="281">
        <v>0</v>
      </c>
      <c r="BO315" s="281">
        <v>0</v>
      </c>
      <c r="BP315" s="281">
        <v>0</v>
      </c>
      <c r="BQ315" s="281">
        <v>0</v>
      </c>
    </row>
    <row r="316" spans="2:69" ht="10.5" hidden="1" customHeight="1" outlineLevel="1">
      <c r="B316" s="68"/>
      <c r="C316" s="68"/>
      <c r="D316" s="68">
        <v>0</v>
      </c>
      <c r="E316" s="68"/>
      <c r="F316" s="68"/>
      <c r="G316" s="68"/>
      <c r="H316" s="68"/>
      <c r="J316" s="281">
        <v>0</v>
      </c>
      <c r="K316" s="281">
        <v>0</v>
      </c>
      <c r="L316" s="281">
        <v>0</v>
      </c>
      <c r="M316" s="281">
        <v>0</v>
      </c>
      <c r="N316" s="281">
        <v>0</v>
      </c>
      <c r="O316" s="281">
        <v>0</v>
      </c>
      <c r="P316" s="281">
        <v>0</v>
      </c>
      <c r="Q316" s="281">
        <v>0</v>
      </c>
      <c r="R316" s="281">
        <v>0</v>
      </c>
      <c r="S316" s="281">
        <v>0</v>
      </c>
      <c r="T316" s="281">
        <v>0</v>
      </c>
      <c r="U316" s="281">
        <v>0</v>
      </c>
      <c r="V316" s="281">
        <v>0</v>
      </c>
      <c r="W316" s="281">
        <v>0</v>
      </c>
      <c r="X316" s="281">
        <v>0</v>
      </c>
      <c r="Y316" s="281">
        <v>0</v>
      </c>
      <c r="Z316" s="281">
        <v>0</v>
      </c>
      <c r="AA316" s="281">
        <v>0</v>
      </c>
      <c r="AB316" s="281">
        <v>0</v>
      </c>
      <c r="AC316" s="281">
        <v>0</v>
      </c>
      <c r="AD316" s="281">
        <v>0</v>
      </c>
      <c r="AE316" s="281">
        <v>0</v>
      </c>
      <c r="AF316" s="281">
        <v>0</v>
      </c>
      <c r="AG316" s="281">
        <v>0</v>
      </c>
      <c r="AH316" s="281">
        <v>0</v>
      </c>
      <c r="AI316" s="281">
        <v>0</v>
      </c>
      <c r="AJ316" s="281">
        <v>0</v>
      </c>
      <c r="AK316" s="281">
        <v>0</v>
      </c>
      <c r="AL316" s="281">
        <v>0</v>
      </c>
      <c r="AM316" s="281">
        <v>0</v>
      </c>
      <c r="AN316" s="281">
        <v>0</v>
      </c>
      <c r="AO316" s="281">
        <v>0</v>
      </c>
      <c r="AP316" s="281">
        <v>0</v>
      </c>
      <c r="AQ316" s="281">
        <v>0</v>
      </c>
      <c r="AR316" s="281">
        <v>0</v>
      </c>
      <c r="AS316" s="281">
        <v>0</v>
      </c>
      <c r="AT316" s="281">
        <v>0</v>
      </c>
      <c r="AU316" s="281">
        <v>0</v>
      </c>
      <c r="AV316" s="281">
        <v>0</v>
      </c>
      <c r="AW316" s="281">
        <v>0</v>
      </c>
      <c r="AX316" s="281">
        <v>0</v>
      </c>
      <c r="AY316" s="281">
        <v>0</v>
      </c>
      <c r="AZ316" s="281">
        <v>0</v>
      </c>
      <c r="BA316" s="281">
        <v>0</v>
      </c>
      <c r="BB316" s="281">
        <v>0</v>
      </c>
      <c r="BC316" s="281">
        <v>0</v>
      </c>
      <c r="BD316" s="281">
        <v>0</v>
      </c>
      <c r="BE316" s="281">
        <v>0</v>
      </c>
      <c r="BF316" s="281">
        <v>0</v>
      </c>
      <c r="BG316" s="281">
        <v>0</v>
      </c>
      <c r="BH316" s="281">
        <v>0</v>
      </c>
      <c r="BI316" s="281">
        <v>0</v>
      </c>
      <c r="BJ316" s="281">
        <v>0</v>
      </c>
      <c r="BK316" s="281">
        <v>0</v>
      </c>
      <c r="BL316" s="281">
        <v>0</v>
      </c>
      <c r="BM316" s="281">
        <v>0</v>
      </c>
      <c r="BN316" s="281">
        <v>0</v>
      </c>
      <c r="BO316" s="281">
        <v>0</v>
      </c>
      <c r="BP316" s="281">
        <v>0</v>
      </c>
      <c r="BQ316" s="281">
        <v>0</v>
      </c>
    </row>
    <row r="317" spans="2:69" ht="10.5" hidden="1" customHeight="1" outlineLevel="1">
      <c r="B317" s="68"/>
      <c r="C317" s="68"/>
      <c r="D317" s="68">
        <v>0</v>
      </c>
      <c r="E317" s="68"/>
      <c r="F317" s="68"/>
      <c r="G317" s="68"/>
      <c r="H317" s="68"/>
      <c r="J317" s="281">
        <v>0</v>
      </c>
      <c r="K317" s="281">
        <v>0</v>
      </c>
      <c r="L317" s="281">
        <v>0</v>
      </c>
      <c r="M317" s="281">
        <v>0</v>
      </c>
      <c r="N317" s="281">
        <v>0</v>
      </c>
      <c r="O317" s="281">
        <v>0</v>
      </c>
      <c r="P317" s="281">
        <v>0</v>
      </c>
      <c r="Q317" s="281">
        <v>0</v>
      </c>
      <c r="R317" s="281">
        <v>0</v>
      </c>
      <c r="S317" s="281">
        <v>0</v>
      </c>
      <c r="T317" s="281">
        <v>0</v>
      </c>
      <c r="U317" s="281">
        <v>0</v>
      </c>
      <c r="V317" s="281">
        <v>0</v>
      </c>
      <c r="W317" s="281">
        <v>0</v>
      </c>
      <c r="X317" s="281">
        <v>0</v>
      </c>
      <c r="Y317" s="281">
        <v>0</v>
      </c>
      <c r="Z317" s="281">
        <v>0</v>
      </c>
      <c r="AA317" s="281">
        <v>0</v>
      </c>
      <c r="AB317" s="281">
        <v>0</v>
      </c>
      <c r="AC317" s="281">
        <v>0</v>
      </c>
      <c r="AD317" s="281">
        <v>0</v>
      </c>
      <c r="AE317" s="281">
        <v>0</v>
      </c>
      <c r="AF317" s="281">
        <v>0</v>
      </c>
      <c r="AG317" s="281">
        <v>0</v>
      </c>
      <c r="AH317" s="281">
        <v>0</v>
      </c>
      <c r="AI317" s="281">
        <v>0</v>
      </c>
      <c r="AJ317" s="281">
        <v>0</v>
      </c>
      <c r="AK317" s="281">
        <v>0</v>
      </c>
      <c r="AL317" s="281">
        <v>0</v>
      </c>
      <c r="AM317" s="281">
        <v>0</v>
      </c>
      <c r="AN317" s="281">
        <v>0</v>
      </c>
      <c r="AO317" s="281">
        <v>0</v>
      </c>
      <c r="AP317" s="281">
        <v>0</v>
      </c>
      <c r="AQ317" s="281">
        <v>0</v>
      </c>
      <c r="AR317" s="281">
        <v>0</v>
      </c>
      <c r="AS317" s="281">
        <v>0</v>
      </c>
      <c r="AT317" s="281">
        <v>0</v>
      </c>
      <c r="AU317" s="281">
        <v>0</v>
      </c>
      <c r="AV317" s="281">
        <v>0</v>
      </c>
      <c r="AW317" s="281">
        <v>0</v>
      </c>
      <c r="AX317" s="281">
        <v>0</v>
      </c>
      <c r="AY317" s="281">
        <v>0</v>
      </c>
      <c r="AZ317" s="281">
        <v>0</v>
      </c>
      <c r="BA317" s="281">
        <v>0</v>
      </c>
      <c r="BB317" s="281">
        <v>0</v>
      </c>
      <c r="BC317" s="281">
        <v>0</v>
      </c>
      <c r="BD317" s="281">
        <v>0</v>
      </c>
      <c r="BE317" s="281">
        <v>0</v>
      </c>
      <c r="BF317" s="281">
        <v>0</v>
      </c>
      <c r="BG317" s="281">
        <v>0</v>
      </c>
      <c r="BH317" s="281">
        <v>0</v>
      </c>
      <c r="BI317" s="281">
        <v>0</v>
      </c>
      <c r="BJ317" s="281">
        <v>0</v>
      </c>
      <c r="BK317" s="281">
        <v>0</v>
      </c>
      <c r="BL317" s="281">
        <v>0</v>
      </c>
      <c r="BM317" s="281">
        <v>0</v>
      </c>
      <c r="BN317" s="281">
        <v>0</v>
      </c>
      <c r="BO317" s="281">
        <v>0</v>
      </c>
      <c r="BP317" s="281">
        <v>0</v>
      </c>
      <c r="BQ317" s="281">
        <v>0</v>
      </c>
    </row>
    <row r="318" spans="2:69" ht="10.5" hidden="1" customHeight="1" outlineLevel="1">
      <c r="B318" s="68"/>
      <c r="C318" s="68"/>
      <c r="D318" s="68">
        <v>0</v>
      </c>
      <c r="E318" s="68"/>
      <c r="F318" s="68"/>
      <c r="G318" s="68"/>
      <c r="H318" s="68"/>
      <c r="J318" s="281">
        <v>0</v>
      </c>
      <c r="K318" s="281">
        <v>0</v>
      </c>
      <c r="L318" s="281">
        <v>0</v>
      </c>
      <c r="M318" s="281">
        <v>0</v>
      </c>
      <c r="N318" s="281">
        <v>0</v>
      </c>
      <c r="O318" s="281">
        <v>0</v>
      </c>
      <c r="P318" s="281">
        <v>0</v>
      </c>
      <c r="Q318" s="281">
        <v>0</v>
      </c>
      <c r="R318" s="281">
        <v>0</v>
      </c>
      <c r="S318" s="281">
        <v>0</v>
      </c>
      <c r="T318" s="281">
        <v>0</v>
      </c>
      <c r="U318" s="281">
        <v>0</v>
      </c>
      <c r="V318" s="281">
        <v>0</v>
      </c>
      <c r="W318" s="281">
        <v>0</v>
      </c>
      <c r="X318" s="281">
        <v>0</v>
      </c>
      <c r="Y318" s="281">
        <v>0</v>
      </c>
      <c r="Z318" s="281">
        <v>0</v>
      </c>
      <c r="AA318" s="281">
        <v>0</v>
      </c>
      <c r="AB318" s="281">
        <v>0</v>
      </c>
      <c r="AC318" s="281">
        <v>0</v>
      </c>
      <c r="AD318" s="281">
        <v>0</v>
      </c>
      <c r="AE318" s="281">
        <v>0</v>
      </c>
      <c r="AF318" s="281">
        <v>0</v>
      </c>
      <c r="AG318" s="281">
        <v>0</v>
      </c>
      <c r="AH318" s="281">
        <v>0</v>
      </c>
      <c r="AI318" s="281">
        <v>0</v>
      </c>
      <c r="AJ318" s="281">
        <v>0</v>
      </c>
      <c r="AK318" s="281">
        <v>0</v>
      </c>
      <c r="AL318" s="281">
        <v>0</v>
      </c>
      <c r="AM318" s="281">
        <v>0</v>
      </c>
      <c r="AN318" s="281">
        <v>0</v>
      </c>
      <c r="AO318" s="281">
        <v>0</v>
      </c>
      <c r="AP318" s="281">
        <v>0</v>
      </c>
      <c r="AQ318" s="281">
        <v>0</v>
      </c>
      <c r="AR318" s="281">
        <v>0</v>
      </c>
      <c r="AS318" s="281">
        <v>0</v>
      </c>
      <c r="AT318" s="281">
        <v>0</v>
      </c>
      <c r="AU318" s="281">
        <v>0</v>
      </c>
      <c r="AV318" s="281">
        <v>0</v>
      </c>
      <c r="AW318" s="281">
        <v>0</v>
      </c>
      <c r="AX318" s="281">
        <v>0</v>
      </c>
      <c r="AY318" s="281">
        <v>0</v>
      </c>
      <c r="AZ318" s="281">
        <v>0</v>
      </c>
      <c r="BA318" s="281">
        <v>0</v>
      </c>
      <c r="BB318" s="281">
        <v>0</v>
      </c>
      <c r="BC318" s="281">
        <v>0</v>
      </c>
      <c r="BD318" s="281">
        <v>0</v>
      </c>
      <c r="BE318" s="281">
        <v>0</v>
      </c>
      <c r="BF318" s="281">
        <v>0</v>
      </c>
      <c r="BG318" s="281">
        <v>0</v>
      </c>
      <c r="BH318" s="281">
        <v>0</v>
      </c>
      <c r="BI318" s="281">
        <v>0</v>
      </c>
      <c r="BJ318" s="281">
        <v>0</v>
      </c>
      <c r="BK318" s="281">
        <v>0</v>
      </c>
      <c r="BL318" s="281">
        <v>0</v>
      </c>
      <c r="BM318" s="281">
        <v>0</v>
      </c>
      <c r="BN318" s="281">
        <v>0</v>
      </c>
      <c r="BO318" s="281">
        <v>0</v>
      </c>
      <c r="BP318" s="281">
        <v>0</v>
      </c>
      <c r="BQ318" s="281">
        <v>0</v>
      </c>
    </row>
    <row r="319" spans="2:69" ht="10.5" hidden="1" customHeight="1" outlineLevel="1">
      <c r="B319" s="68"/>
      <c r="C319" s="68"/>
      <c r="D319" s="68">
        <v>0</v>
      </c>
      <c r="E319" s="68"/>
      <c r="F319" s="68"/>
      <c r="G319" s="68"/>
      <c r="H319" s="68"/>
      <c r="J319" s="281">
        <v>0</v>
      </c>
      <c r="K319" s="281">
        <v>0</v>
      </c>
      <c r="L319" s="281">
        <v>0</v>
      </c>
      <c r="M319" s="281">
        <v>0</v>
      </c>
      <c r="N319" s="281">
        <v>0</v>
      </c>
      <c r="O319" s="281">
        <v>0</v>
      </c>
      <c r="P319" s="281">
        <v>0</v>
      </c>
      <c r="Q319" s="281">
        <v>0</v>
      </c>
      <c r="R319" s="281">
        <v>0</v>
      </c>
      <c r="S319" s="281">
        <v>0</v>
      </c>
      <c r="T319" s="281">
        <v>0</v>
      </c>
      <c r="U319" s="281">
        <v>0</v>
      </c>
      <c r="V319" s="281">
        <v>0</v>
      </c>
      <c r="W319" s="281">
        <v>0</v>
      </c>
      <c r="X319" s="281">
        <v>0</v>
      </c>
      <c r="Y319" s="281">
        <v>0</v>
      </c>
      <c r="Z319" s="281">
        <v>0</v>
      </c>
      <c r="AA319" s="281">
        <v>0</v>
      </c>
      <c r="AB319" s="281">
        <v>0</v>
      </c>
      <c r="AC319" s="281">
        <v>0</v>
      </c>
      <c r="AD319" s="281">
        <v>0</v>
      </c>
      <c r="AE319" s="281">
        <v>0</v>
      </c>
      <c r="AF319" s="281">
        <v>0</v>
      </c>
      <c r="AG319" s="281">
        <v>0</v>
      </c>
      <c r="AH319" s="281">
        <v>0</v>
      </c>
      <c r="AI319" s="281">
        <v>0</v>
      </c>
      <c r="AJ319" s="281">
        <v>0</v>
      </c>
      <c r="AK319" s="281">
        <v>0</v>
      </c>
      <c r="AL319" s="281">
        <v>0</v>
      </c>
      <c r="AM319" s="281">
        <v>0</v>
      </c>
      <c r="AN319" s="281">
        <v>0</v>
      </c>
      <c r="AO319" s="281">
        <v>0</v>
      </c>
      <c r="AP319" s="281">
        <v>0</v>
      </c>
      <c r="AQ319" s="281">
        <v>0</v>
      </c>
      <c r="AR319" s="281">
        <v>0</v>
      </c>
      <c r="AS319" s="281">
        <v>0</v>
      </c>
      <c r="AT319" s="281">
        <v>0</v>
      </c>
      <c r="AU319" s="281">
        <v>0</v>
      </c>
      <c r="AV319" s="281">
        <v>0</v>
      </c>
      <c r="AW319" s="281">
        <v>0</v>
      </c>
      <c r="AX319" s="281">
        <v>0</v>
      </c>
      <c r="AY319" s="281">
        <v>0</v>
      </c>
      <c r="AZ319" s="281">
        <v>0</v>
      </c>
      <c r="BA319" s="281">
        <v>0</v>
      </c>
      <c r="BB319" s="281">
        <v>0</v>
      </c>
      <c r="BC319" s="281">
        <v>0</v>
      </c>
      <c r="BD319" s="281">
        <v>0</v>
      </c>
      <c r="BE319" s="281">
        <v>0</v>
      </c>
      <c r="BF319" s="281">
        <v>0</v>
      </c>
      <c r="BG319" s="281">
        <v>0</v>
      </c>
      <c r="BH319" s="281">
        <v>0</v>
      </c>
      <c r="BI319" s="281">
        <v>0</v>
      </c>
      <c r="BJ319" s="281">
        <v>0</v>
      </c>
      <c r="BK319" s="281">
        <v>0</v>
      </c>
      <c r="BL319" s="281">
        <v>0</v>
      </c>
      <c r="BM319" s="281">
        <v>0</v>
      </c>
      <c r="BN319" s="281">
        <v>0</v>
      </c>
      <c r="BO319" s="281">
        <v>0</v>
      </c>
      <c r="BP319" s="281">
        <v>0</v>
      </c>
      <c r="BQ319" s="281">
        <v>0</v>
      </c>
    </row>
    <row r="320" spans="2:69" ht="10.5" hidden="1" customHeight="1" outlineLevel="1">
      <c r="B320" s="68"/>
      <c r="C320" s="68"/>
      <c r="D320" s="68">
        <v>0</v>
      </c>
      <c r="E320" s="68"/>
      <c r="F320" s="68"/>
      <c r="G320" s="68"/>
      <c r="H320" s="68"/>
      <c r="J320" s="281">
        <v>0</v>
      </c>
      <c r="K320" s="281">
        <v>0</v>
      </c>
      <c r="L320" s="281">
        <v>0</v>
      </c>
      <c r="M320" s="281">
        <v>0</v>
      </c>
      <c r="N320" s="281">
        <v>0</v>
      </c>
      <c r="O320" s="281">
        <v>0</v>
      </c>
      <c r="P320" s="281">
        <v>0</v>
      </c>
      <c r="Q320" s="281">
        <v>0</v>
      </c>
      <c r="R320" s="281">
        <v>0</v>
      </c>
      <c r="S320" s="281">
        <v>0</v>
      </c>
      <c r="T320" s="281">
        <v>0</v>
      </c>
      <c r="U320" s="281">
        <v>0</v>
      </c>
      <c r="V320" s="281">
        <v>0</v>
      </c>
      <c r="W320" s="281">
        <v>0</v>
      </c>
      <c r="X320" s="281">
        <v>0</v>
      </c>
      <c r="Y320" s="281">
        <v>0</v>
      </c>
      <c r="Z320" s="281">
        <v>0</v>
      </c>
      <c r="AA320" s="281">
        <v>0</v>
      </c>
      <c r="AB320" s="281">
        <v>0</v>
      </c>
      <c r="AC320" s="281">
        <v>0</v>
      </c>
      <c r="AD320" s="281">
        <v>0</v>
      </c>
      <c r="AE320" s="281">
        <v>0</v>
      </c>
      <c r="AF320" s="281">
        <v>0</v>
      </c>
      <c r="AG320" s="281">
        <v>0</v>
      </c>
      <c r="AH320" s="281">
        <v>0</v>
      </c>
      <c r="AI320" s="281">
        <v>0</v>
      </c>
      <c r="AJ320" s="281">
        <v>0</v>
      </c>
      <c r="AK320" s="281">
        <v>0</v>
      </c>
      <c r="AL320" s="281">
        <v>0</v>
      </c>
      <c r="AM320" s="281">
        <v>0</v>
      </c>
      <c r="AN320" s="281">
        <v>0</v>
      </c>
      <c r="AO320" s="281">
        <v>0</v>
      </c>
      <c r="AP320" s="281">
        <v>0</v>
      </c>
      <c r="AQ320" s="281">
        <v>0</v>
      </c>
      <c r="AR320" s="281">
        <v>0</v>
      </c>
      <c r="AS320" s="281">
        <v>0</v>
      </c>
      <c r="AT320" s="281">
        <v>0</v>
      </c>
      <c r="AU320" s="281">
        <v>0</v>
      </c>
      <c r="AV320" s="281">
        <v>0</v>
      </c>
      <c r="AW320" s="281">
        <v>0</v>
      </c>
      <c r="AX320" s="281">
        <v>0</v>
      </c>
      <c r="AY320" s="281">
        <v>0</v>
      </c>
      <c r="AZ320" s="281">
        <v>0</v>
      </c>
      <c r="BA320" s="281">
        <v>0</v>
      </c>
      <c r="BB320" s="281">
        <v>0</v>
      </c>
      <c r="BC320" s="281">
        <v>0</v>
      </c>
      <c r="BD320" s="281">
        <v>0</v>
      </c>
      <c r="BE320" s="281">
        <v>0</v>
      </c>
      <c r="BF320" s="281">
        <v>0</v>
      </c>
      <c r="BG320" s="281">
        <v>0</v>
      </c>
      <c r="BH320" s="281">
        <v>0</v>
      </c>
      <c r="BI320" s="281">
        <v>0</v>
      </c>
      <c r="BJ320" s="281">
        <v>0</v>
      </c>
      <c r="BK320" s="281">
        <v>0</v>
      </c>
      <c r="BL320" s="281">
        <v>0</v>
      </c>
      <c r="BM320" s="281">
        <v>0</v>
      </c>
      <c r="BN320" s="281">
        <v>0</v>
      </c>
      <c r="BO320" s="281">
        <v>0</v>
      </c>
      <c r="BP320" s="281">
        <v>0</v>
      </c>
      <c r="BQ320" s="281">
        <v>0</v>
      </c>
    </row>
    <row r="321" spans="2:69" ht="10.5" hidden="1" customHeight="1" outlineLevel="1">
      <c r="B321" s="68"/>
      <c r="C321" s="68"/>
      <c r="D321" s="68">
        <v>0</v>
      </c>
      <c r="E321" s="68"/>
      <c r="F321" s="68"/>
      <c r="G321" s="68"/>
      <c r="H321" s="68"/>
      <c r="J321" s="281">
        <v>0</v>
      </c>
      <c r="K321" s="281">
        <v>0</v>
      </c>
      <c r="L321" s="281">
        <v>0</v>
      </c>
      <c r="M321" s="281">
        <v>0</v>
      </c>
      <c r="N321" s="281">
        <v>0</v>
      </c>
      <c r="O321" s="281">
        <v>0</v>
      </c>
      <c r="P321" s="281">
        <v>0</v>
      </c>
      <c r="Q321" s="281">
        <v>0</v>
      </c>
      <c r="R321" s="281">
        <v>0</v>
      </c>
      <c r="S321" s="281">
        <v>0</v>
      </c>
      <c r="T321" s="281">
        <v>0</v>
      </c>
      <c r="U321" s="281">
        <v>0</v>
      </c>
      <c r="V321" s="281">
        <v>0</v>
      </c>
      <c r="W321" s="281">
        <v>0</v>
      </c>
      <c r="X321" s="281">
        <v>0</v>
      </c>
      <c r="Y321" s="281">
        <v>0</v>
      </c>
      <c r="Z321" s="281">
        <v>0</v>
      </c>
      <c r="AA321" s="281">
        <v>0</v>
      </c>
      <c r="AB321" s="281">
        <v>0</v>
      </c>
      <c r="AC321" s="281">
        <v>0</v>
      </c>
      <c r="AD321" s="281">
        <v>0</v>
      </c>
      <c r="AE321" s="281">
        <v>0</v>
      </c>
      <c r="AF321" s="281">
        <v>0</v>
      </c>
      <c r="AG321" s="281">
        <v>0</v>
      </c>
      <c r="AH321" s="281">
        <v>0</v>
      </c>
      <c r="AI321" s="281">
        <v>0</v>
      </c>
      <c r="AJ321" s="281">
        <v>0</v>
      </c>
      <c r="AK321" s="281">
        <v>0</v>
      </c>
      <c r="AL321" s="281">
        <v>0</v>
      </c>
      <c r="AM321" s="281">
        <v>0</v>
      </c>
      <c r="AN321" s="281">
        <v>0</v>
      </c>
      <c r="AO321" s="281">
        <v>0</v>
      </c>
      <c r="AP321" s="281">
        <v>0</v>
      </c>
      <c r="AQ321" s="281">
        <v>0</v>
      </c>
      <c r="AR321" s="281">
        <v>0</v>
      </c>
      <c r="AS321" s="281">
        <v>0</v>
      </c>
      <c r="AT321" s="281">
        <v>0</v>
      </c>
      <c r="AU321" s="281">
        <v>0</v>
      </c>
      <c r="AV321" s="281">
        <v>0</v>
      </c>
      <c r="AW321" s="281">
        <v>0</v>
      </c>
      <c r="AX321" s="281">
        <v>0</v>
      </c>
      <c r="AY321" s="281">
        <v>0</v>
      </c>
      <c r="AZ321" s="281">
        <v>0</v>
      </c>
      <c r="BA321" s="281">
        <v>0</v>
      </c>
      <c r="BB321" s="281">
        <v>0</v>
      </c>
      <c r="BC321" s="281">
        <v>0</v>
      </c>
      <c r="BD321" s="281">
        <v>0</v>
      </c>
      <c r="BE321" s="281">
        <v>0</v>
      </c>
      <c r="BF321" s="281">
        <v>0</v>
      </c>
      <c r="BG321" s="281">
        <v>0</v>
      </c>
      <c r="BH321" s="281">
        <v>0</v>
      </c>
      <c r="BI321" s="281">
        <v>0</v>
      </c>
      <c r="BJ321" s="281">
        <v>0</v>
      </c>
      <c r="BK321" s="281">
        <v>0</v>
      </c>
      <c r="BL321" s="281">
        <v>0</v>
      </c>
      <c r="BM321" s="281">
        <v>0</v>
      </c>
      <c r="BN321" s="281">
        <v>0</v>
      </c>
      <c r="BO321" s="281">
        <v>0</v>
      </c>
      <c r="BP321" s="281">
        <v>0</v>
      </c>
      <c r="BQ321" s="281">
        <v>0</v>
      </c>
    </row>
    <row r="322" spans="2:69" ht="10.5" hidden="1" customHeight="1" outlineLevel="1">
      <c r="B322" s="68"/>
      <c r="C322" s="68"/>
      <c r="D322" s="68">
        <v>0</v>
      </c>
      <c r="E322" s="68"/>
      <c r="F322" s="68"/>
      <c r="G322" s="68"/>
      <c r="H322" s="68"/>
      <c r="J322" s="281">
        <v>0</v>
      </c>
      <c r="K322" s="281">
        <v>0</v>
      </c>
      <c r="L322" s="281">
        <v>0</v>
      </c>
      <c r="M322" s="281">
        <v>0</v>
      </c>
      <c r="N322" s="281">
        <v>0</v>
      </c>
      <c r="O322" s="281">
        <v>0</v>
      </c>
      <c r="P322" s="281">
        <v>0</v>
      </c>
      <c r="Q322" s="281">
        <v>0</v>
      </c>
      <c r="R322" s="281">
        <v>0</v>
      </c>
      <c r="S322" s="281">
        <v>0</v>
      </c>
      <c r="T322" s="281">
        <v>0</v>
      </c>
      <c r="U322" s="281">
        <v>0</v>
      </c>
      <c r="V322" s="281">
        <v>0</v>
      </c>
      <c r="W322" s="281">
        <v>0</v>
      </c>
      <c r="X322" s="281">
        <v>0</v>
      </c>
      <c r="Y322" s="281">
        <v>0</v>
      </c>
      <c r="Z322" s="281">
        <v>0</v>
      </c>
      <c r="AA322" s="281">
        <v>0</v>
      </c>
      <c r="AB322" s="281">
        <v>0</v>
      </c>
      <c r="AC322" s="281">
        <v>0</v>
      </c>
      <c r="AD322" s="281">
        <v>0</v>
      </c>
      <c r="AE322" s="281">
        <v>0</v>
      </c>
      <c r="AF322" s="281">
        <v>0</v>
      </c>
      <c r="AG322" s="281">
        <v>0</v>
      </c>
      <c r="AH322" s="281">
        <v>0</v>
      </c>
      <c r="AI322" s="281">
        <v>0</v>
      </c>
      <c r="AJ322" s="281">
        <v>0</v>
      </c>
      <c r="AK322" s="281">
        <v>0</v>
      </c>
      <c r="AL322" s="281">
        <v>0</v>
      </c>
      <c r="AM322" s="281">
        <v>0</v>
      </c>
      <c r="AN322" s="281">
        <v>0</v>
      </c>
      <c r="AO322" s="281">
        <v>0</v>
      </c>
      <c r="AP322" s="281">
        <v>0</v>
      </c>
      <c r="AQ322" s="281">
        <v>0</v>
      </c>
      <c r="AR322" s="281">
        <v>0</v>
      </c>
      <c r="AS322" s="281">
        <v>0</v>
      </c>
      <c r="AT322" s="281">
        <v>0</v>
      </c>
      <c r="AU322" s="281">
        <v>0</v>
      </c>
      <c r="AV322" s="281">
        <v>0</v>
      </c>
      <c r="AW322" s="281">
        <v>0</v>
      </c>
      <c r="AX322" s="281">
        <v>0</v>
      </c>
      <c r="AY322" s="281">
        <v>0</v>
      </c>
      <c r="AZ322" s="281">
        <v>0</v>
      </c>
      <c r="BA322" s="281">
        <v>0</v>
      </c>
      <c r="BB322" s="281">
        <v>0</v>
      </c>
      <c r="BC322" s="281">
        <v>0</v>
      </c>
      <c r="BD322" s="281">
        <v>0</v>
      </c>
      <c r="BE322" s="281">
        <v>0</v>
      </c>
      <c r="BF322" s="281">
        <v>0</v>
      </c>
      <c r="BG322" s="281">
        <v>0</v>
      </c>
      <c r="BH322" s="281">
        <v>0</v>
      </c>
      <c r="BI322" s="281">
        <v>0</v>
      </c>
      <c r="BJ322" s="281">
        <v>0</v>
      </c>
      <c r="BK322" s="281">
        <v>0</v>
      </c>
      <c r="BL322" s="281">
        <v>0</v>
      </c>
      <c r="BM322" s="281">
        <v>0</v>
      </c>
      <c r="BN322" s="281">
        <v>0</v>
      </c>
      <c r="BO322" s="281">
        <v>0</v>
      </c>
      <c r="BP322" s="281">
        <v>0</v>
      </c>
      <c r="BQ322" s="281">
        <v>0</v>
      </c>
    </row>
    <row r="323" spans="2:69" ht="10.5" hidden="1" customHeight="1" outlineLevel="1">
      <c r="B323" s="68"/>
      <c r="C323" s="68"/>
      <c r="D323" s="68">
        <v>0</v>
      </c>
      <c r="E323" s="68"/>
      <c r="F323" s="68"/>
      <c r="G323" s="68"/>
      <c r="H323" s="68"/>
      <c r="J323" s="281">
        <v>0</v>
      </c>
      <c r="K323" s="281">
        <v>0</v>
      </c>
      <c r="L323" s="281">
        <v>0</v>
      </c>
      <c r="M323" s="281">
        <v>0</v>
      </c>
      <c r="N323" s="281">
        <v>0</v>
      </c>
      <c r="O323" s="281">
        <v>0</v>
      </c>
      <c r="P323" s="281">
        <v>0</v>
      </c>
      <c r="Q323" s="281">
        <v>0</v>
      </c>
      <c r="R323" s="281">
        <v>0</v>
      </c>
      <c r="S323" s="281">
        <v>0</v>
      </c>
      <c r="T323" s="281">
        <v>0</v>
      </c>
      <c r="U323" s="281">
        <v>0</v>
      </c>
      <c r="V323" s="281">
        <v>0</v>
      </c>
      <c r="W323" s="281">
        <v>0</v>
      </c>
      <c r="X323" s="281">
        <v>0</v>
      </c>
      <c r="Y323" s="281">
        <v>0</v>
      </c>
      <c r="Z323" s="281">
        <v>0</v>
      </c>
      <c r="AA323" s="281">
        <v>0</v>
      </c>
      <c r="AB323" s="281">
        <v>0</v>
      </c>
      <c r="AC323" s="281">
        <v>0</v>
      </c>
      <c r="AD323" s="281">
        <v>0</v>
      </c>
      <c r="AE323" s="281">
        <v>0</v>
      </c>
      <c r="AF323" s="281">
        <v>0</v>
      </c>
      <c r="AG323" s="281">
        <v>0</v>
      </c>
      <c r="AH323" s="281">
        <v>0</v>
      </c>
      <c r="AI323" s="281">
        <v>0</v>
      </c>
      <c r="AJ323" s="281">
        <v>0</v>
      </c>
      <c r="AK323" s="281">
        <v>0</v>
      </c>
      <c r="AL323" s="281">
        <v>0</v>
      </c>
      <c r="AM323" s="281">
        <v>0</v>
      </c>
      <c r="AN323" s="281">
        <v>0</v>
      </c>
      <c r="AO323" s="281">
        <v>0</v>
      </c>
      <c r="AP323" s="281">
        <v>0</v>
      </c>
      <c r="AQ323" s="281">
        <v>0</v>
      </c>
      <c r="AR323" s="281">
        <v>0</v>
      </c>
      <c r="AS323" s="281">
        <v>0</v>
      </c>
      <c r="AT323" s="281">
        <v>0</v>
      </c>
      <c r="AU323" s="281">
        <v>0</v>
      </c>
      <c r="AV323" s="281">
        <v>0</v>
      </c>
      <c r="AW323" s="281">
        <v>0</v>
      </c>
      <c r="AX323" s="281">
        <v>0</v>
      </c>
      <c r="AY323" s="281">
        <v>0</v>
      </c>
      <c r="AZ323" s="281">
        <v>0</v>
      </c>
      <c r="BA323" s="281">
        <v>0</v>
      </c>
      <c r="BB323" s="281">
        <v>0</v>
      </c>
      <c r="BC323" s="281">
        <v>0</v>
      </c>
      <c r="BD323" s="281">
        <v>0</v>
      </c>
      <c r="BE323" s="281">
        <v>0</v>
      </c>
      <c r="BF323" s="281">
        <v>0</v>
      </c>
      <c r="BG323" s="281">
        <v>0</v>
      </c>
      <c r="BH323" s="281">
        <v>0</v>
      </c>
      <c r="BI323" s="281">
        <v>0</v>
      </c>
      <c r="BJ323" s="281">
        <v>0</v>
      </c>
      <c r="BK323" s="281">
        <v>0</v>
      </c>
      <c r="BL323" s="281">
        <v>0</v>
      </c>
      <c r="BM323" s="281">
        <v>0</v>
      </c>
      <c r="BN323" s="281">
        <v>0</v>
      </c>
      <c r="BO323" s="281">
        <v>0</v>
      </c>
      <c r="BP323" s="281">
        <v>0</v>
      </c>
      <c r="BQ323" s="281">
        <v>0</v>
      </c>
    </row>
    <row r="324" spans="2:69" ht="10.5" hidden="1" customHeight="1" outlineLevel="1">
      <c r="B324" s="68"/>
      <c r="C324" s="68"/>
      <c r="D324" s="68">
        <v>0</v>
      </c>
      <c r="E324" s="68"/>
      <c r="F324" s="68"/>
      <c r="G324" s="68"/>
      <c r="H324" s="68"/>
      <c r="J324" s="281">
        <v>0</v>
      </c>
      <c r="K324" s="281">
        <v>0</v>
      </c>
      <c r="L324" s="281">
        <v>0</v>
      </c>
      <c r="M324" s="281">
        <v>0</v>
      </c>
      <c r="N324" s="281">
        <v>0</v>
      </c>
      <c r="O324" s="281">
        <v>0</v>
      </c>
      <c r="P324" s="281">
        <v>0</v>
      </c>
      <c r="Q324" s="281">
        <v>0</v>
      </c>
      <c r="R324" s="281">
        <v>0</v>
      </c>
      <c r="S324" s="281">
        <v>0</v>
      </c>
      <c r="T324" s="281">
        <v>0</v>
      </c>
      <c r="U324" s="281">
        <v>0</v>
      </c>
      <c r="V324" s="281">
        <v>0</v>
      </c>
      <c r="W324" s="281">
        <v>0</v>
      </c>
      <c r="X324" s="281">
        <v>0</v>
      </c>
      <c r="Y324" s="281">
        <v>0</v>
      </c>
      <c r="Z324" s="281">
        <v>0</v>
      </c>
      <c r="AA324" s="281">
        <v>0</v>
      </c>
      <c r="AB324" s="281">
        <v>0</v>
      </c>
      <c r="AC324" s="281">
        <v>0</v>
      </c>
      <c r="AD324" s="281">
        <v>0</v>
      </c>
      <c r="AE324" s="281">
        <v>0</v>
      </c>
      <c r="AF324" s="281">
        <v>0</v>
      </c>
      <c r="AG324" s="281">
        <v>0</v>
      </c>
      <c r="AH324" s="281">
        <v>0</v>
      </c>
      <c r="AI324" s="281">
        <v>0</v>
      </c>
      <c r="AJ324" s="281">
        <v>0</v>
      </c>
      <c r="AK324" s="281">
        <v>0</v>
      </c>
      <c r="AL324" s="281">
        <v>0</v>
      </c>
      <c r="AM324" s="281">
        <v>0</v>
      </c>
      <c r="AN324" s="281">
        <v>0</v>
      </c>
      <c r="AO324" s="281">
        <v>0</v>
      </c>
      <c r="AP324" s="281">
        <v>0</v>
      </c>
      <c r="AQ324" s="281">
        <v>0</v>
      </c>
      <c r="AR324" s="281">
        <v>0</v>
      </c>
      <c r="AS324" s="281">
        <v>0</v>
      </c>
      <c r="AT324" s="281">
        <v>0</v>
      </c>
      <c r="AU324" s="281">
        <v>0</v>
      </c>
      <c r="AV324" s="281">
        <v>0</v>
      </c>
      <c r="AW324" s="281">
        <v>0</v>
      </c>
      <c r="AX324" s="281">
        <v>0</v>
      </c>
      <c r="AY324" s="281">
        <v>0</v>
      </c>
      <c r="AZ324" s="281">
        <v>0</v>
      </c>
      <c r="BA324" s="281">
        <v>0</v>
      </c>
      <c r="BB324" s="281">
        <v>0</v>
      </c>
      <c r="BC324" s="281">
        <v>0</v>
      </c>
      <c r="BD324" s="281">
        <v>0</v>
      </c>
      <c r="BE324" s="281">
        <v>0</v>
      </c>
      <c r="BF324" s="281">
        <v>0</v>
      </c>
      <c r="BG324" s="281">
        <v>0</v>
      </c>
      <c r="BH324" s="281">
        <v>0</v>
      </c>
      <c r="BI324" s="281">
        <v>0</v>
      </c>
      <c r="BJ324" s="281">
        <v>0</v>
      </c>
      <c r="BK324" s="281">
        <v>0</v>
      </c>
      <c r="BL324" s="281">
        <v>0</v>
      </c>
      <c r="BM324" s="281">
        <v>0</v>
      </c>
      <c r="BN324" s="281">
        <v>0</v>
      </c>
      <c r="BO324" s="281">
        <v>0</v>
      </c>
      <c r="BP324" s="281">
        <v>0</v>
      </c>
      <c r="BQ324" s="281">
        <v>0</v>
      </c>
    </row>
    <row r="325" spans="2:69" ht="10.5" hidden="1" customHeight="1" outlineLevel="1">
      <c r="B325" s="68"/>
      <c r="C325" s="68"/>
      <c r="D325" s="68">
        <v>0</v>
      </c>
      <c r="E325" s="68"/>
      <c r="F325" s="68"/>
      <c r="G325" s="68"/>
      <c r="H325" s="68"/>
      <c r="J325" s="281">
        <v>0</v>
      </c>
      <c r="K325" s="281">
        <v>0</v>
      </c>
      <c r="L325" s="281">
        <v>0</v>
      </c>
      <c r="M325" s="281">
        <v>0</v>
      </c>
      <c r="N325" s="281">
        <v>0</v>
      </c>
      <c r="O325" s="281">
        <v>0</v>
      </c>
      <c r="P325" s="281">
        <v>0</v>
      </c>
      <c r="Q325" s="281">
        <v>0</v>
      </c>
      <c r="R325" s="281">
        <v>0</v>
      </c>
      <c r="S325" s="281">
        <v>0</v>
      </c>
      <c r="T325" s="281">
        <v>0</v>
      </c>
      <c r="U325" s="281">
        <v>0</v>
      </c>
      <c r="V325" s="281">
        <v>0</v>
      </c>
      <c r="W325" s="281">
        <v>0</v>
      </c>
      <c r="X325" s="281">
        <v>0</v>
      </c>
      <c r="Y325" s="281">
        <v>0</v>
      </c>
      <c r="Z325" s="281">
        <v>0</v>
      </c>
      <c r="AA325" s="281">
        <v>0</v>
      </c>
      <c r="AB325" s="281">
        <v>0</v>
      </c>
      <c r="AC325" s="281">
        <v>0</v>
      </c>
      <c r="AD325" s="281">
        <v>0</v>
      </c>
      <c r="AE325" s="281">
        <v>0</v>
      </c>
      <c r="AF325" s="281">
        <v>0</v>
      </c>
      <c r="AG325" s="281">
        <v>0</v>
      </c>
      <c r="AH325" s="281">
        <v>0</v>
      </c>
      <c r="AI325" s="281">
        <v>0</v>
      </c>
      <c r="AJ325" s="281">
        <v>0</v>
      </c>
      <c r="AK325" s="281">
        <v>0</v>
      </c>
      <c r="AL325" s="281">
        <v>0</v>
      </c>
      <c r="AM325" s="281">
        <v>0</v>
      </c>
      <c r="AN325" s="281">
        <v>0</v>
      </c>
      <c r="AO325" s="281">
        <v>0</v>
      </c>
      <c r="AP325" s="281">
        <v>0</v>
      </c>
      <c r="AQ325" s="281">
        <v>0</v>
      </c>
      <c r="AR325" s="281">
        <v>0</v>
      </c>
      <c r="AS325" s="281">
        <v>0</v>
      </c>
      <c r="AT325" s="281">
        <v>0</v>
      </c>
      <c r="AU325" s="281">
        <v>0</v>
      </c>
      <c r="AV325" s="281">
        <v>0</v>
      </c>
      <c r="AW325" s="281">
        <v>0</v>
      </c>
      <c r="AX325" s="281">
        <v>0</v>
      </c>
      <c r="AY325" s="281">
        <v>0</v>
      </c>
      <c r="AZ325" s="281">
        <v>0</v>
      </c>
      <c r="BA325" s="281">
        <v>0</v>
      </c>
      <c r="BB325" s="281">
        <v>0</v>
      </c>
      <c r="BC325" s="281">
        <v>0</v>
      </c>
      <c r="BD325" s="281">
        <v>0</v>
      </c>
      <c r="BE325" s="281">
        <v>0</v>
      </c>
      <c r="BF325" s="281">
        <v>0</v>
      </c>
      <c r="BG325" s="281">
        <v>0</v>
      </c>
      <c r="BH325" s="281">
        <v>0</v>
      </c>
      <c r="BI325" s="281">
        <v>0</v>
      </c>
      <c r="BJ325" s="281">
        <v>0</v>
      </c>
      <c r="BK325" s="281">
        <v>0</v>
      </c>
      <c r="BL325" s="281">
        <v>0</v>
      </c>
      <c r="BM325" s="281">
        <v>0</v>
      </c>
      <c r="BN325" s="281">
        <v>0</v>
      </c>
      <c r="BO325" s="281">
        <v>0</v>
      </c>
      <c r="BP325" s="281">
        <v>0</v>
      </c>
      <c r="BQ325" s="281">
        <v>0</v>
      </c>
    </row>
    <row r="326" spans="2:69" ht="10.5" hidden="1" customHeight="1" outlineLevel="1">
      <c r="B326" s="68"/>
      <c r="C326" s="68"/>
      <c r="D326" s="68">
        <v>0</v>
      </c>
      <c r="E326" s="68"/>
      <c r="F326" s="68"/>
      <c r="G326" s="68"/>
      <c r="H326" s="68"/>
      <c r="J326" s="281">
        <v>0</v>
      </c>
      <c r="K326" s="281">
        <v>0</v>
      </c>
      <c r="L326" s="281">
        <v>0</v>
      </c>
      <c r="M326" s="281">
        <v>0</v>
      </c>
      <c r="N326" s="281">
        <v>0</v>
      </c>
      <c r="O326" s="281">
        <v>0</v>
      </c>
      <c r="P326" s="281">
        <v>0</v>
      </c>
      <c r="Q326" s="281">
        <v>0</v>
      </c>
      <c r="R326" s="281">
        <v>0</v>
      </c>
      <c r="S326" s="281">
        <v>0</v>
      </c>
      <c r="T326" s="281">
        <v>0</v>
      </c>
      <c r="U326" s="281">
        <v>0</v>
      </c>
      <c r="V326" s="281">
        <v>0</v>
      </c>
      <c r="W326" s="281">
        <v>0</v>
      </c>
      <c r="X326" s="281">
        <v>0</v>
      </c>
      <c r="Y326" s="281">
        <v>0</v>
      </c>
      <c r="Z326" s="281">
        <v>0</v>
      </c>
      <c r="AA326" s="281">
        <v>0</v>
      </c>
      <c r="AB326" s="281">
        <v>0</v>
      </c>
      <c r="AC326" s="281">
        <v>0</v>
      </c>
      <c r="AD326" s="281">
        <v>0</v>
      </c>
      <c r="AE326" s="281">
        <v>0</v>
      </c>
      <c r="AF326" s="281">
        <v>0</v>
      </c>
      <c r="AG326" s="281">
        <v>0</v>
      </c>
      <c r="AH326" s="281">
        <v>0</v>
      </c>
      <c r="AI326" s="281">
        <v>0</v>
      </c>
      <c r="AJ326" s="281">
        <v>0</v>
      </c>
      <c r="AK326" s="281">
        <v>0</v>
      </c>
      <c r="AL326" s="281">
        <v>0</v>
      </c>
      <c r="AM326" s="281">
        <v>0</v>
      </c>
      <c r="AN326" s="281">
        <v>0</v>
      </c>
      <c r="AO326" s="281">
        <v>0</v>
      </c>
      <c r="AP326" s="281">
        <v>0</v>
      </c>
      <c r="AQ326" s="281">
        <v>0</v>
      </c>
      <c r="AR326" s="281">
        <v>0</v>
      </c>
      <c r="AS326" s="281">
        <v>0</v>
      </c>
      <c r="AT326" s="281">
        <v>0</v>
      </c>
      <c r="AU326" s="281">
        <v>0</v>
      </c>
      <c r="AV326" s="281">
        <v>0</v>
      </c>
      <c r="AW326" s="281">
        <v>0</v>
      </c>
      <c r="AX326" s="281">
        <v>0</v>
      </c>
      <c r="AY326" s="281">
        <v>0</v>
      </c>
      <c r="AZ326" s="281">
        <v>0</v>
      </c>
      <c r="BA326" s="281">
        <v>0</v>
      </c>
      <c r="BB326" s="281">
        <v>0</v>
      </c>
      <c r="BC326" s="281">
        <v>0</v>
      </c>
      <c r="BD326" s="281">
        <v>0</v>
      </c>
      <c r="BE326" s="281">
        <v>0</v>
      </c>
      <c r="BF326" s="281">
        <v>0</v>
      </c>
      <c r="BG326" s="281">
        <v>0</v>
      </c>
      <c r="BH326" s="281">
        <v>0</v>
      </c>
      <c r="BI326" s="281">
        <v>0</v>
      </c>
      <c r="BJ326" s="281">
        <v>0</v>
      </c>
      <c r="BK326" s="281">
        <v>0</v>
      </c>
      <c r="BL326" s="281">
        <v>0</v>
      </c>
      <c r="BM326" s="281">
        <v>0</v>
      </c>
      <c r="BN326" s="281">
        <v>0</v>
      </c>
      <c r="BO326" s="281">
        <v>0</v>
      </c>
      <c r="BP326" s="281">
        <v>0</v>
      </c>
      <c r="BQ326" s="281">
        <v>0</v>
      </c>
    </row>
    <row r="327" spans="2:69" ht="10.5" hidden="1" customHeight="1" outlineLevel="1">
      <c r="B327" s="68"/>
      <c r="C327" s="68"/>
      <c r="D327" s="68">
        <v>0</v>
      </c>
      <c r="E327" s="68"/>
      <c r="F327" s="68"/>
      <c r="G327" s="68"/>
      <c r="H327" s="68"/>
      <c r="J327" s="281">
        <v>0</v>
      </c>
      <c r="K327" s="281">
        <v>0</v>
      </c>
      <c r="L327" s="281">
        <v>0</v>
      </c>
      <c r="M327" s="281">
        <v>0</v>
      </c>
      <c r="N327" s="281">
        <v>0</v>
      </c>
      <c r="O327" s="281">
        <v>0</v>
      </c>
      <c r="P327" s="281">
        <v>0</v>
      </c>
      <c r="Q327" s="281">
        <v>0</v>
      </c>
      <c r="R327" s="281">
        <v>0</v>
      </c>
      <c r="S327" s="281">
        <v>0</v>
      </c>
      <c r="T327" s="281">
        <v>0</v>
      </c>
      <c r="U327" s="281">
        <v>0</v>
      </c>
      <c r="V327" s="281">
        <v>0</v>
      </c>
      <c r="W327" s="281">
        <v>0</v>
      </c>
      <c r="X327" s="281">
        <v>0</v>
      </c>
      <c r="Y327" s="281">
        <v>0</v>
      </c>
      <c r="Z327" s="281">
        <v>0</v>
      </c>
      <c r="AA327" s="281">
        <v>0</v>
      </c>
      <c r="AB327" s="281">
        <v>0</v>
      </c>
      <c r="AC327" s="281">
        <v>0</v>
      </c>
      <c r="AD327" s="281">
        <v>0</v>
      </c>
      <c r="AE327" s="281">
        <v>0</v>
      </c>
      <c r="AF327" s="281">
        <v>0</v>
      </c>
      <c r="AG327" s="281">
        <v>0</v>
      </c>
      <c r="AH327" s="281">
        <v>0</v>
      </c>
      <c r="AI327" s="281">
        <v>0</v>
      </c>
      <c r="AJ327" s="281">
        <v>0</v>
      </c>
      <c r="AK327" s="281">
        <v>0</v>
      </c>
      <c r="AL327" s="281">
        <v>0</v>
      </c>
      <c r="AM327" s="281">
        <v>0</v>
      </c>
      <c r="AN327" s="281">
        <v>0</v>
      </c>
      <c r="AO327" s="281">
        <v>0</v>
      </c>
      <c r="AP327" s="281">
        <v>0</v>
      </c>
      <c r="AQ327" s="281">
        <v>0</v>
      </c>
      <c r="AR327" s="281">
        <v>0</v>
      </c>
      <c r="AS327" s="281">
        <v>0</v>
      </c>
      <c r="AT327" s="281">
        <v>0</v>
      </c>
      <c r="AU327" s="281">
        <v>0</v>
      </c>
      <c r="AV327" s="281">
        <v>0</v>
      </c>
      <c r="AW327" s="281">
        <v>0</v>
      </c>
      <c r="AX327" s="281">
        <v>0</v>
      </c>
      <c r="AY327" s="281">
        <v>0</v>
      </c>
      <c r="AZ327" s="281">
        <v>0</v>
      </c>
      <c r="BA327" s="281">
        <v>0</v>
      </c>
      <c r="BB327" s="281">
        <v>0</v>
      </c>
      <c r="BC327" s="281">
        <v>0</v>
      </c>
      <c r="BD327" s="281">
        <v>0</v>
      </c>
      <c r="BE327" s="281">
        <v>0</v>
      </c>
      <c r="BF327" s="281">
        <v>0</v>
      </c>
      <c r="BG327" s="281">
        <v>0</v>
      </c>
      <c r="BH327" s="281">
        <v>0</v>
      </c>
      <c r="BI327" s="281">
        <v>0</v>
      </c>
      <c r="BJ327" s="281">
        <v>0</v>
      </c>
      <c r="BK327" s="281">
        <v>0</v>
      </c>
      <c r="BL327" s="281">
        <v>0</v>
      </c>
      <c r="BM327" s="281">
        <v>0</v>
      </c>
      <c r="BN327" s="281">
        <v>0</v>
      </c>
      <c r="BO327" s="281">
        <v>0</v>
      </c>
      <c r="BP327" s="281">
        <v>0</v>
      </c>
      <c r="BQ327" s="281">
        <v>0</v>
      </c>
    </row>
    <row r="328" spans="2:69" ht="10.5" hidden="1" customHeight="1" outlineLevel="1">
      <c r="B328" s="68"/>
      <c r="C328" s="68"/>
      <c r="D328" s="68">
        <v>0</v>
      </c>
      <c r="E328" s="68"/>
      <c r="F328" s="68"/>
      <c r="G328" s="68"/>
      <c r="H328" s="68"/>
      <c r="J328" s="281">
        <v>0</v>
      </c>
      <c r="K328" s="281">
        <v>0</v>
      </c>
      <c r="L328" s="281">
        <v>0</v>
      </c>
      <c r="M328" s="281">
        <v>0</v>
      </c>
      <c r="N328" s="281">
        <v>0</v>
      </c>
      <c r="O328" s="281">
        <v>0</v>
      </c>
      <c r="P328" s="281">
        <v>0</v>
      </c>
      <c r="Q328" s="281">
        <v>0</v>
      </c>
      <c r="R328" s="281">
        <v>0</v>
      </c>
      <c r="S328" s="281">
        <v>0</v>
      </c>
      <c r="T328" s="281">
        <v>0</v>
      </c>
      <c r="U328" s="281">
        <v>0</v>
      </c>
      <c r="V328" s="281">
        <v>0</v>
      </c>
      <c r="W328" s="281">
        <v>0</v>
      </c>
      <c r="X328" s="281">
        <v>0</v>
      </c>
      <c r="Y328" s="281">
        <v>0</v>
      </c>
      <c r="Z328" s="281">
        <v>0</v>
      </c>
      <c r="AA328" s="281">
        <v>0</v>
      </c>
      <c r="AB328" s="281">
        <v>0</v>
      </c>
      <c r="AC328" s="281">
        <v>0</v>
      </c>
      <c r="AD328" s="281">
        <v>0</v>
      </c>
      <c r="AE328" s="281">
        <v>0</v>
      </c>
      <c r="AF328" s="281">
        <v>0</v>
      </c>
      <c r="AG328" s="281">
        <v>0</v>
      </c>
      <c r="AH328" s="281">
        <v>0</v>
      </c>
      <c r="AI328" s="281">
        <v>0</v>
      </c>
      <c r="AJ328" s="281">
        <v>0</v>
      </c>
      <c r="AK328" s="281">
        <v>0</v>
      </c>
      <c r="AL328" s="281">
        <v>0</v>
      </c>
      <c r="AM328" s="281">
        <v>0</v>
      </c>
      <c r="AN328" s="281">
        <v>0</v>
      </c>
      <c r="AO328" s="281">
        <v>0</v>
      </c>
      <c r="AP328" s="281">
        <v>0</v>
      </c>
      <c r="AQ328" s="281">
        <v>0</v>
      </c>
      <c r="AR328" s="281">
        <v>0</v>
      </c>
      <c r="AS328" s="281">
        <v>0</v>
      </c>
      <c r="AT328" s="281">
        <v>0</v>
      </c>
      <c r="AU328" s="281">
        <v>0</v>
      </c>
      <c r="AV328" s="281">
        <v>0</v>
      </c>
      <c r="AW328" s="281">
        <v>0</v>
      </c>
      <c r="AX328" s="281">
        <v>0</v>
      </c>
      <c r="AY328" s="281">
        <v>0</v>
      </c>
      <c r="AZ328" s="281">
        <v>0</v>
      </c>
      <c r="BA328" s="281">
        <v>0</v>
      </c>
      <c r="BB328" s="281">
        <v>0</v>
      </c>
      <c r="BC328" s="281">
        <v>0</v>
      </c>
      <c r="BD328" s="281">
        <v>0</v>
      </c>
      <c r="BE328" s="281">
        <v>0</v>
      </c>
      <c r="BF328" s="281">
        <v>0</v>
      </c>
      <c r="BG328" s="281">
        <v>0</v>
      </c>
      <c r="BH328" s="281">
        <v>0</v>
      </c>
      <c r="BI328" s="281">
        <v>0</v>
      </c>
      <c r="BJ328" s="281">
        <v>0</v>
      </c>
      <c r="BK328" s="281">
        <v>0</v>
      </c>
      <c r="BL328" s="281">
        <v>0</v>
      </c>
      <c r="BM328" s="281">
        <v>0</v>
      </c>
      <c r="BN328" s="281">
        <v>0</v>
      </c>
      <c r="BO328" s="281">
        <v>0</v>
      </c>
      <c r="BP328" s="281">
        <v>0</v>
      </c>
      <c r="BQ328" s="281">
        <v>0</v>
      </c>
    </row>
    <row r="329" spans="2:69" ht="10.5" hidden="1" customHeight="1" outlineLevel="1">
      <c r="B329" s="68"/>
      <c r="C329" s="68"/>
      <c r="D329" s="68">
        <v>0</v>
      </c>
      <c r="E329" s="68"/>
      <c r="F329" s="68"/>
      <c r="G329" s="68"/>
      <c r="H329" s="68"/>
      <c r="J329" s="281">
        <v>0</v>
      </c>
      <c r="K329" s="281">
        <v>0</v>
      </c>
      <c r="L329" s="281">
        <v>0</v>
      </c>
      <c r="M329" s="281">
        <v>0</v>
      </c>
      <c r="N329" s="281">
        <v>0</v>
      </c>
      <c r="O329" s="281">
        <v>0</v>
      </c>
      <c r="P329" s="281">
        <v>0</v>
      </c>
      <c r="Q329" s="281">
        <v>0</v>
      </c>
      <c r="R329" s="281">
        <v>0</v>
      </c>
      <c r="S329" s="281">
        <v>0</v>
      </c>
      <c r="T329" s="281">
        <v>0</v>
      </c>
      <c r="U329" s="281">
        <v>0</v>
      </c>
      <c r="V329" s="281">
        <v>0</v>
      </c>
      <c r="W329" s="281">
        <v>0</v>
      </c>
      <c r="X329" s="281">
        <v>0</v>
      </c>
      <c r="Y329" s="281">
        <v>0</v>
      </c>
      <c r="Z329" s="281">
        <v>0</v>
      </c>
      <c r="AA329" s="281">
        <v>0</v>
      </c>
      <c r="AB329" s="281">
        <v>0</v>
      </c>
      <c r="AC329" s="281">
        <v>0</v>
      </c>
      <c r="AD329" s="281">
        <v>0</v>
      </c>
      <c r="AE329" s="281">
        <v>0</v>
      </c>
      <c r="AF329" s="281">
        <v>0</v>
      </c>
      <c r="AG329" s="281">
        <v>0</v>
      </c>
      <c r="AH329" s="281">
        <v>0</v>
      </c>
      <c r="AI329" s="281">
        <v>0</v>
      </c>
      <c r="AJ329" s="281">
        <v>0</v>
      </c>
      <c r="AK329" s="281">
        <v>0</v>
      </c>
      <c r="AL329" s="281">
        <v>0</v>
      </c>
      <c r="AM329" s="281">
        <v>0</v>
      </c>
      <c r="AN329" s="281">
        <v>0</v>
      </c>
      <c r="AO329" s="281">
        <v>0</v>
      </c>
      <c r="AP329" s="281">
        <v>0</v>
      </c>
      <c r="AQ329" s="281">
        <v>0</v>
      </c>
      <c r="AR329" s="281">
        <v>0</v>
      </c>
      <c r="AS329" s="281">
        <v>0</v>
      </c>
      <c r="AT329" s="281">
        <v>0</v>
      </c>
      <c r="AU329" s="281">
        <v>0</v>
      </c>
      <c r="AV329" s="281">
        <v>0</v>
      </c>
      <c r="AW329" s="281">
        <v>0</v>
      </c>
      <c r="AX329" s="281">
        <v>0</v>
      </c>
      <c r="AY329" s="281">
        <v>0</v>
      </c>
      <c r="AZ329" s="281">
        <v>0</v>
      </c>
      <c r="BA329" s="281">
        <v>0</v>
      </c>
      <c r="BB329" s="281">
        <v>0</v>
      </c>
      <c r="BC329" s="281">
        <v>0</v>
      </c>
      <c r="BD329" s="281">
        <v>0</v>
      </c>
      <c r="BE329" s="281">
        <v>0</v>
      </c>
      <c r="BF329" s="281">
        <v>0</v>
      </c>
      <c r="BG329" s="281">
        <v>0</v>
      </c>
      <c r="BH329" s="281">
        <v>0</v>
      </c>
      <c r="BI329" s="281">
        <v>0</v>
      </c>
      <c r="BJ329" s="281">
        <v>0</v>
      </c>
      <c r="BK329" s="281">
        <v>0</v>
      </c>
      <c r="BL329" s="281">
        <v>0</v>
      </c>
      <c r="BM329" s="281">
        <v>0</v>
      </c>
      <c r="BN329" s="281">
        <v>0</v>
      </c>
      <c r="BO329" s="281">
        <v>0</v>
      </c>
      <c r="BP329" s="281">
        <v>0</v>
      </c>
      <c r="BQ329" s="281">
        <v>0</v>
      </c>
    </row>
    <row r="330" spans="2:69" ht="10.5" hidden="1" customHeight="1" outlineLevel="1">
      <c r="B330" s="68"/>
      <c r="C330" s="68"/>
      <c r="D330" s="68">
        <v>0</v>
      </c>
      <c r="E330" s="68"/>
      <c r="F330" s="68"/>
      <c r="G330" s="68"/>
      <c r="H330" s="68"/>
      <c r="J330" s="281">
        <v>0</v>
      </c>
      <c r="K330" s="281">
        <v>0</v>
      </c>
      <c r="L330" s="281">
        <v>0</v>
      </c>
      <c r="M330" s="281">
        <v>0</v>
      </c>
      <c r="N330" s="281">
        <v>0</v>
      </c>
      <c r="O330" s="281">
        <v>0</v>
      </c>
      <c r="P330" s="281">
        <v>0</v>
      </c>
      <c r="Q330" s="281">
        <v>0</v>
      </c>
      <c r="R330" s="281">
        <v>0</v>
      </c>
      <c r="S330" s="281">
        <v>0</v>
      </c>
      <c r="T330" s="281">
        <v>0</v>
      </c>
      <c r="U330" s="281">
        <v>0</v>
      </c>
      <c r="V330" s="281">
        <v>0</v>
      </c>
      <c r="W330" s="281">
        <v>0</v>
      </c>
      <c r="X330" s="281">
        <v>0</v>
      </c>
      <c r="Y330" s="281">
        <v>0</v>
      </c>
      <c r="Z330" s="281">
        <v>0</v>
      </c>
      <c r="AA330" s="281">
        <v>0</v>
      </c>
      <c r="AB330" s="281">
        <v>0</v>
      </c>
      <c r="AC330" s="281">
        <v>0</v>
      </c>
      <c r="AD330" s="281">
        <v>0</v>
      </c>
      <c r="AE330" s="281">
        <v>0</v>
      </c>
      <c r="AF330" s="281">
        <v>0</v>
      </c>
      <c r="AG330" s="281">
        <v>0</v>
      </c>
      <c r="AH330" s="281">
        <v>0</v>
      </c>
      <c r="AI330" s="281">
        <v>0</v>
      </c>
      <c r="AJ330" s="281">
        <v>0</v>
      </c>
      <c r="AK330" s="281">
        <v>0</v>
      </c>
      <c r="AL330" s="281">
        <v>0</v>
      </c>
      <c r="AM330" s="281">
        <v>0</v>
      </c>
      <c r="AN330" s="281">
        <v>0</v>
      </c>
      <c r="AO330" s="281">
        <v>0</v>
      </c>
      <c r="AP330" s="281">
        <v>0</v>
      </c>
      <c r="AQ330" s="281">
        <v>0</v>
      </c>
      <c r="AR330" s="281">
        <v>0</v>
      </c>
      <c r="AS330" s="281">
        <v>0</v>
      </c>
      <c r="AT330" s="281">
        <v>0</v>
      </c>
      <c r="AU330" s="281">
        <v>0</v>
      </c>
      <c r="AV330" s="281">
        <v>0</v>
      </c>
      <c r="AW330" s="281">
        <v>0</v>
      </c>
      <c r="AX330" s="281">
        <v>0</v>
      </c>
      <c r="AY330" s="281">
        <v>0</v>
      </c>
      <c r="AZ330" s="281">
        <v>0</v>
      </c>
      <c r="BA330" s="281">
        <v>0</v>
      </c>
      <c r="BB330" s="281">
        <v>0</v>
      </c>
      <c r="BC330" s="281">
        <v>0</v>
      </c>
      <c r="BD330" s="281">
        <v>0</v>
      </c>
      <c r="BE330" s="281">
        <v>0</v>
      </c>
      <c r="BF330" s="281">
        <v>0</v>
      </c>
      <c r="BG330" s="281">
        <v>0</v>
      </c>
      <c r="BH330" s="281">
        <v>0</v>
      </c>
      <c r="BI330" s="281">
        <v>0</v>
      </c>
      <c r="BJ330" s="281">
        <v>0</v>
      </c>
      <c r="BK330" s="281">
        <v>0</v>
      </c>
      <c r="BL330" s="281">
        <v>0</v>
      </c>
      <c r="BM330" s="281">
        <v>0</v>
      </c>
      <c r="BN330" s="281">
        <v>0</v>
      </c>
      <c r="BO330" s="281">
        <v>0</v>
      </c>
      <c r="BP330" s="281">
        <v>0</v>
      </c>
      <c r="BQ330" s="281">
        <v>0</v>
      </c>
    </row>
    <row r="331" spans="2:69" ht="10.5" hidden="1" customHeight="1" outlineLevel="1">
      <c r="B331" s="68"/>
      <c r="C331" s="68"/>
      <c r="D331" s="68">
        <v>0</v>
      </c>
      <c r="E331" s="68"/>
      <c r="F331" s="68"/>
      <c r="G331" s="68"/>
      <c r="H331" s="68"/>
      <c r="J331" s="281">
        <v>0</v>
      </c>
      <c r="K331" s="281">
        <v>0</v>
      </c>
      <c r="L331" s="281">
        <v>0</v>
      </c>
      <c r="M331" s="281">
        <v>0</v>
      </c>
      <c r="N331" s="281">
        <v>0</v>
      </c>
      <c r="O331" s="281">
        <v>0</v>
      </c>
      <c r="P331" s="281">
        <v>0</v>
      </c>
      <c r="Q331" s="281">
        <v>0</v>
      </c>
      <c r="R331" s="281">
        <v>0</v>
      </c>
      <c r="S331" s="281">
        <v>0</v>
      </c>
      <c r="T331" s="281">
        <v>0</v>
      </c>
      <c r="U331" s="281">
        <v>0</v>
      </c>
      <c r="V331" s="281">
        <v>0</v>
      </c>
      <c r="W331" s="281">
        <v>0</v>
      </c>
      <c r="X331" s="281">
        <v>0</v>
      </c>
      <c r="Y331" s="281">
        <v>0</v>
      </c>
      <c r="Z331" s="281">
        <v>0</v>
      </c>
      <c r="AA331" s="281">
        <v>0</v>
      </c>
      <c r="AB331" s="281">
        <v>0</v>
      </c>
      <c r="AC331" s="281">
        <v>0</v>
      </c>
      <c r="AD331" s="281">
        <v>0</v>
      </c>
      <c r="AE331" s="281">
        <v>0</v>
      </c>
      <c r="AF331" s="281">
        <v>0</v>
      </c>
      <c r="AG331" s="281">
        <v>0</v>
      </c>
      <c r="AH331" s="281">
        <v>0</v>
      </c>
      <c r="AI331" s="281">
        <v>0</v>
      </c>
      <c r="AJ331" s="281">
        <v>0</v>
      </c>
      <c r="AK331" s="281">
        <v>0</v>
      </c>
      <c r="AL331" s="281">
        <v>0</v>
      </c>
      <c r="AM331" s="281">
        <v>0</v>
      </c>
      <c r="AN331" s="281">
        <v>0</v>
      </c>
      <c r="AO331" s="281">
        <v>0</v>
      </c>
      <c r="AP331" s="281">
        <v>0</v>
      </c>
      <c r="AQ331" s="281">
        <v>0</v>
      </c>
      <c r="AR331" s="281">
        <v>0</v>
      </c>
      <c r="AS331" s="281">
        <v>0</v>
      </c>
      <c r="AT331" s="281">
        <v>0</v>
      </c>
      <c r="AU331" s="281">
        <v>0</v>
      </c>
      <c r="AV331" s="281">
        <v>0</v>
      </c>
      <c r="AW331" s="281">
        <v>0</v>
      </c>
      <c r="AX331" s="281">
        <v>0</v>
      </c>
      <c r="AY331" s="281">
        <v>0</v>
      </c>
      <c r="AZ331" s="281">
        <v>0</v>
      </c>
      <c r="BA331" s="281">
        <v>0</v>
      </c>
      <c r="BB331" s="281">
        <v>0</v>
      </c>
      <c r="BC331" s="281">
        <v>0</v>
      </c>
      <c r="BD331" s="281">
        <v>0</v>
      </c>
      <c r="BE331" s="281">
        <v>0</v>
      </c>
      <c r="BF331" s="281">
        <v>0</v>
      </c>
      <c r="BG331" s="281">
        <v>0</v>
      </c>
      <c r="BH331" s="281">
        <v>0</v>
      </c>
      <c r="BI331" s="281">
        <v>0</v>
      </c>
      <c r="BJ331" s="281">
        <v>0</v>
      </c>
      <c r="BK331" s="281">
        <v>0</v>
      </c>
      <c r="BL331" s="281">
        <v>0</v>
      </c>
      <c r="BM331" s="281">
        <v>0</v>
      </c>
      <c r="BN331" s="281">
        <v>0</v>
      </c>
      <c r="BO331" s="281">
        <v>0</v>
      </c>
      <c r="BP331" s="281">
        <v>0</v>
      </c>
      <c r="BQ331" s="281">
        <v>0</v>
      </c>
    </row>
    <row r="332" spans="2:69" ht="10.5" hidden="1" customHeight="1" outlineLevel="1">
      <c r="B332" s="68"/>
      <c r="C332" s="68"/>
      <c r="D332" s="68">
        <v>0</v>
      </c>
      <c r="E332" s="68"/>
      <c r="F332" s="68"/>
      <c r="G332" s="68"/>
      <c r="H332" s="68"/>
      <c r="J332" s="281">
        <v>0</v>
      </c>
      <c r="K332" s="281">
        <v>0</v>
      </c>
      <c r="L332" s="281">
        <v>0</v>
      </c>
      <c r="M332" s="281">
        <v>0</v>
      </c>
      <c r="N332" s="281">
        <v>0</v>
      </c>
      <c r="O332" s="281">
        <v>0</v>
      </c>
      <c r="P332" s="281">
        <v>0</v>
      </c>
      <c r="Q332" s="281">
        <v>0</v>
      </c>
      <c r="R332" s="281">
        <v>0</v>
      </c>
      <c r="S332" s="281">
        <v>0</v>
      </c>
      <c r="T332" s="281">
        <v>0</v>
      </c>
      <c r="U332" s="281">
        <v>0</v>
      </c>
      <c r="V332" s="281">
        <v>0</v>
      </c>
      <c r="W332" s="281">
        <v>0</v>
      </c>
      <c r="X332" s="281">
        <v>0</v>
      </c>
      <c r="Y332" s="281">
        <v>0</v>
      </c>
      <c r="Z332" s="281">
        <v>0</v>
      </c>
      <c r="AA332" s="281">
        <v>0</v>
      </c>
      <c r="AB332" s="281">
        <v>0</v>
      </c>
      <c r="AC332" s="281">
        <v>0</v>
      </c>
      <c r="AD332" s="281">
        <v>0</v>
      </c>
      <c r="AE332" s="281">
        <v>0</v>
      </c>
      <c r="AF332" s="281">
        <v>0</v>
      </c>
      <c r="AG332" s="281">
        <v>0</v>
      </c>
      <c r="AH332" s="281">
        <v>0</v>
      </c>
      <c r="AI332" s="281">
        <v>0</v>
      </c>
      <c r="AJ332" s="281">
        <v>0</v>
      </c>
      <c r="AK332" s="281">
        <v>0</v>
      </c>
      <c r="AL332" s="281">
        <v>0</v>
      </c>
      <c r="AM332" s="281">
        <v>0</v>
      </c>
      <c r="AN332" s="281">
        <v>0</v>
      </c>
      <c r="AO332" s="281">
        <v>0</v>
      </c>
      <c r="AP332" s="281">
        <v>0</v>
      </c>
      <c r="AQ332" s="281">
        <v>0</v>
      </c>
      <c r="AR332" s="281">
        <v>0</v>
      </c>
      <c r="AS332" s="281">
        <v>0</v>
      </c>
      <c r="AT332" s="281">
        <v>0</v>
      </c>
      <c r="AU332" s="281">
        <v>0</v>
      </c>
      <c r="AV332" s="281">
        <v>0</v>
      </c>
      <c r="AW332" s="281">
        <v>0</v>
      </c>
      <c r="AX332" s="281">
        <v>0</v>
      </c>
      <c r="AY332" s="281">
        <v>0</v>
      </c>
      <c r="AZ332" s="281">
        <v>0</v>
      </c>
      <c r="BA332" s="281">
        <v>0</v>
      </c>
      <c r="BB332" s="281">
        <v>0</v>
      </c>
      <c r="BC332" s="281">
        <v>0</v>
      </c>
      <c r="BD332" s="281">
        <v>0</v>
      </c>
      <c r="BE332" s="281">
        <v>0</v>
      </c>
      <c r="BF332" s="281">
        <v>0</v>
      </c>
      <c r="BG332" s="281">
        <v>0</v>
      </c>
      <c r="BH332" s="281">
        <v>0</v>
      </c>
      <c r="BI332" s="281">
        <v>0</v>
      </c>
      <c r="BJ332" s="281">
        <v>0</v>
      </c>
      <c r="BK332" s="281">
        <v>0</v>
      </c>
      <c r="BL332" s="281">
        <v>0</v>
      </c>
      <c r="BM332" s="281">
        <v>0</v>
      </c>
      <c r="BN332" s="281">
        <v>0</v>
      </c>
      <c r="BO332" s="281">
        <v>0</v>
      </c>
      <c r="BP332" s="281">
        <v>0</v>
      </c>
      <c r="BQ332" s="281">
        <v>0</v>
      </c>
    </row>
    <row r="333" spans="2:69" ht="10.5" hidden="1" customHeight="1" outlineLevel="1">
      <c r="B333" s="68"/>
      <c r="C333" s="68"/>
      <c r="D333" s="68">
        <v>0</v>
      </c>
      <c r="E333" s="68"/>
      <c r="F333" s="68"/>
      <c r="G333" s="68"/>
      <c r="H333" s="68"/>
      <c r="J333" s="281">
        <v>0</v>
      </c>
      <c r="K333" s="281">
        <v>0</v>
      </c>
      <c r="L333" s="281">
        <v>0</v>
      </c>
      <c r="M333" s="281">
        <v>0</v>
      </c>
      <c r="N333" s="281">
        <v>0</v>
      </c>
      <c r="O333" s="281">
        <v>0</v>
      </c>
      <c r="P333" s="281">
        <v>0</v>
      </c>
      <c r="Q333" s="281">
        <v>0</v>
      </c>
      <c r="R333" s="281">
        <v>0</v>
      </c>
      <c r="S333" s="281">
        <v>0</v>
      </c>
      <c r="T333" s="281">
        <v>0</v>
      </c>
      <c r="U333" s="281">
        <v>0</v>
      </c>
      <c r="V333" s="281">
        <v>0</v>
      </c>
      <c r="W333" s="281">
        <v>0</v>
      </c>
      <c r="X333" s="281">
        <v>0</v>
      </c>
      <c r="Y333" s="281">
        <v>0</v>
      </c>
      <c r="Z333" s="281">
        <v>0</v>
      </c>
      <c r="AA333" s="281">
        <v>0</v>
      </c>
      <c r="AB333" s="281">
        <v>0</v>
      </c>
      <c r="AC333" s="281">
        <v>0</v>
      </c>
      <c r="AD333" s="281">
        <v>0</v>
      </c>
      <c r="AE333" s="281">
        <v>0</v>
      </c>
      <c r="AF333" s="281">
        <v>0</v>
      </c>
      <c r="AG333" s="281">
        <v>0</v>
      </c>
      <c r="AH333" s="281">
        <v>0</v>
      </c>
      <c r="AI333" s="281">
        <v>0</v>
      </c>
      <c r="AJ333" s="281">
        <v>0</v>
      </c>
      <c r="AK333" s="281">
        <v>0</v>
      </c>
      <c r="AL333" s="281">
        <v>0</v>
      </c>
      <c r="AM333" s="281">
        <v>0</v>
      </c>
      <c r="AN333" s="281">
        <v>0</v>
      </c>
      <c r="AO333" s="281">
        <v>0</v>
      </c>
      <c r="AP333" s="281">
        <v>0</v>
      </c>
      <c r="AQ333" s="281">
        <v>0</v>
      </c>
      <c r="AR333" s="281">
        <v>0</v>
      </c>
      <c r="AS333" s="281">
        <v>0</v>
      </c>
      <c r="AT333" s="281">
        <v>0</v>
      </c>
      <c r="AU333" s="281">
        <v>0</v>
      </c>
      <c r="AV333" s="281">
        <v>0</v>
      </c>
      <c r="AW333" s="281">
        <v>0</v>
      </c>
      <c r="AX333" s="281">
        <v>0</v>
      </c>
      <c r="AY333" s="281">
        <v>0</v>
      </c>
      <c r="AZ333" s="281">
        <v>0</v>
      </c>
      <c r="BA333" s="281">
        <v>0</v>
      </c>
      <c r="BB333" s="281">
        <v>0</v>
      </c>
      <c r="BC333" s="281">
        <v>0</v>
      </c>
      <c r="BD333" s="281">
        <v>0</v>
      </c>
      <c r="BE333" s="281">
        <v>0</v>
      </c>
      <c r="BF333" s="281">
        <v>0</v>
      </c>
      <c r="BG333" s="281">
        <v>0</v>
      </c>
      <c r="BH333" s="281">
        <v>0</v>
      </c>
      <c r="BI333" s="281">
        <v>0</v>
      </c>
      <c r="BJ333" s="281">
        <v>0</v>
      </c>
      <c r="BK333" s="281">
        <v>0</v>
      </c>
      <c r="BL333" s="281">
        <v>0</v>
      </c>
      <c r="BM333" s="281">
        <v>0</v>
      </c>
      <c r="BN333" s="281">
        <v>0</v>
      </c>
      <c r="BO333" s="281">
        <v>0</v>
      </c>
      <c r="BP333" s="281">
        <v>0</v>
      </c>
      <c r="BQ333" s="281">
        <v>0</v>
      </c>
    </row>
    <row r="334" spans="2:69" ht="10.5" hidden="1" customHeight="1" outlineLevel="1">
      <c r="B334" s="68"/>
      <c r="C334" s="68"/>
      <c r="D334" s="68">
        <v>0</v>
      </c>
      <c r="E334" s="68"/>
      <c r="F334" s="68"/>
      <c r="G334" s="68"/>
      <c r="H334" s="68"/>
      <c r="J334" s="281">
        <v>0</v>
      </c>
      <c r="K334" s="281">
        <v>0</v>
      </c>
      <c r="L334" s="281">
        <v>0</v>
      </c>
      <c r="M334" s="281">
        <v>0</v>
      </c>
      <c r="N334" s="281">
        <v>0</v>
      </c>
      <c r="O334" s="281">
        <v>0</v>
      </c>
      <c r="P334" s="281">
        <v>0</v>
      </c>
      <c r="Q334" s="281">
        <v>0</v>
      </c>
      <c r="R334" s="281">
        <v>0</v>
      </c>
      <c r="S334" s="281">
        <v>0</v>
      </c>
      <c r="T334" s="281">
        <v>0</v>
      </c>
      <c r="U334" s="281">
        <v>0</v>
      </c>
      <c r="V334" s="281">
        <v>0</v>
      </c>
      <c r="W334" s="281">
        <v>0</v>
      </c>
      <c r="X334" s="281">
        <v>0</v>
      </c>
      <c r="Y334" s="281">
        <v>0</v>
      </c>
      <c r="Z334" s="281">
        <v>0</v>
      </c>
      <c r="AA334" s="281">
        <v>0</v>
      </c>
      <c r="AB334" s="281">
        <v>0</v>
      </c>
      <c r="AC334" s="281">
        <v>0</v>
      </c>
      <c r="AD334" s="281">
        <v>0</v>
      </c>
      <c r="AE334" s="281">
        <v>0</v>
      </c>
      <c r="AF334" s="281">
        <v>0</v>
      </c>
      <c r="AG334" s="281">
        <v>0</v>
      </c>
      <c r="AH334" s="281">
        <v>0</v>
      </c>
      <c r="AI334" s="281">
        <v>0</v>
      </c>
      <c r="AJ334" s="281">
        <v>0</v>
      </c>
      <c r="AK334" s="281">
        <v>0</v>
      </c>
      <c r="AL334" s="281">
        <v>0</v>
      </c>
      <c r="AM334" s="281">
        <v>0</v>
      </c>
      <c r="AN334" s="281">
        <v>0</v>
      </c>
      <c r="AO334" s="281">
        <v>0</v>
      </c>
      <c r="AP334" s="281">
        <v>0</v>
      </c>
      <c r="AQ334" s="281">
        <v>0</v>
      </c>
      <c r="AR334" s="281">
        <v>0</v>
      </c>
      <c r="AS334" s="281">
        <v>0</v>
      </c>
      <c r="AT334" s="281">
        <v>0</v>
      </c>
      <c r="AU334" s="281">
        <v>0</v>
      </c>
      <c r="AV334" s="281">
        <v>0</v>
      </c>
      <c r="AW334" s="281">
        <v>0</v>
      </c>
      <c r="AX334" s="281">
        <v>0</v>
      </c>
      <c r="AY334" s="281">
        <v>0</v>
      </c>
      <c r="AZ334" s="281">
        <v>0</v>
      </c>
      <c r="BA334" s="281">
        <v>0</v>
      </c>
      <c r="BB334" s="281">
        <v>0</v>
      </c>
      <c r="BC334" s="281">
        <v>0</v>
      </c>
      <c r="BD334" s="281">
        <v>0</v>
      </c>
      <c r="BE334" s="281">
        <v>0</v>
      </c>
      <c r="BF334" s="281">
        <v>0</v>
      </c>
      <c r="BG334" s="281">
        <v>0</v>
      </c>
      <c r="BH334" s="281">
        <v>0</v>
      </c>
      <c r="BI334" s="281">
        <v>0</v>
      </c>
      <c r="BJ334" s="281">
        <v>0</v>
      </c>
      <c r="BK334" s="281">
        <v>0</v>
      </c>
      <c r="BL334" s="281">
        <v>0</v>
      </c>
      <c r="BM334" s="281">
        <v>0</v>
      </c>
      <c r="BN334" s="281">
        <v>0</v>
      </c>
      <c r="BO334" s="281">
        <v>0</v>
      </c>
      <c r="BP334" s="281">
        <v>0</v>
      </c>
      <c r="BQ334" s="281">
        <v>0</v>
      </c>
    </row>
    <row r="335" spans="2:69" ht="10.5" hidden="1" customHeight="1" outlineLevel="1">
      <c r="B335" s="68"/>
      <c r="C335" s="68"/>
      <c r="D335" s="68">
        <v>0</v>
      </c>
      <c r="E335" s="68"/>
      <c r="F335" s="68"/>
      <c r="G335" s="68"/>
      <c r="H335" s="68"/>
      <c r="J335" s="281">
        <v>0</v>
      </c>
      <c r="K335" s="281">
        <v>0</v>
      </c>
      <c r="L335" s="281">
        <v>0</v>
      </c>
      <c r="M335" s="281">
        <v>0</v>
      </c>
      <c r="N335" s="281">
        <v>0</v>
      </c>
      <c r="O335" s="281">
        <v>0</v>
      </c>
      <c r="P335" s="281">
        <v>0</v>
      </c>
      <c r="Q335" s="281">
        <v>0</v>
      </c>
      <c r="R335" s="281">
        <v>0</v>
      </c>
      <c r="S335" s="281">
        <v>0</v>
      </c>
      <c r="T335" s="281">
        <v>0</v>
      </c>
      <c r="U335" s="281">
        <v>0</v>
      </c>
      <c r="V335" s="281">
        <v>0</v>
      </c>
      <c r="W335" s="281">
        <v>0</v>
      </c>
      <c r="X335" s="281">
        <v>0</v>
      </c>
      <c r="Y335" s="281">
        <v>0</v>
      </c>
      <c r="Z335" s="281">
        <v>0</v>
      </c>
      <c r="AA335" s="281">
        <v>0</v>
      </c>
      <c r="AB335" s="281">
        <v>0</v>
      </c>
      <c r="AC335" s="281">
        <v>0</v>
      </c>
      <c r="AD335" s="281">
        <v>0</v>
      </c>
      <c r="AE335" s="281">
        <v>0</v>
      </c>
      <c r="AF335" s="281">
        <v>0</v>
      </c>
      <c r="AG335" s="281">
        <v>0</v>
      </c>
      <c r="AH335" s="281">
        <v>0</v>
      </c>
      <c r="AI335" s="281">
        <v>0</v>
      </c>
      <c r="AJ335" s="281">
        <v>0</v>
      </c>
      <c r="AK335" s="281">
        <v>0</v>
      </c>
      <c r="AL335" s="281">
        <v>0</v>
      </c>
      <c r="AM335" s="281">
        <v>0</v>
      </c>
      <c r="AN335" s="281">
        <v>0</v>
      </c>
      <c r="AO335" s="281">
        <v>0</v>
      </c>
      <c r="AP335" s="281">
        <v>0</v>
      </c>
      <c r="AQ335" s="281">
        <v>0</v>
      </c>
      <c r="AR335" s="281">
        <v>0</v>
      </c>
      <c r="AS335" s="281">
        <v>0</v>
      </c>
      <c r="AT335" s="281">
        <v>0</v>
      </c>
      <c r="AU335" s="281">
        <v>0</v>
      </c>
      <c r="AV335" s="281">
        <v>0</v>
      </c>
      <c r="AW335" s="281">
        <v>0</v>
      </c>
      <c r="AX335" s="281">
        <v>0</v>
      </c>
      <c r="AY335" s="281">
        <v>0</v>
      </c>
      <c r="AZ335" s="281">
        <v>0</v>
      </c>
      <c r="BA335" s="281">
        <v>0</v>
      </c>
      <c r="BB335" s="281">
        <v>0</v>
      </c>
      <c r="BC335" s="281">
        <v>0</v>
      </c>
      <c r="BD335" s="281">
        <v>0</v>
      </c>
      <c r="BE335" s="281">
        <v>0</v>
      </c>
      <c r="BF335" s="281">
        <v>0</v>
      </c>
      <c r="BG335" s="281">
        <v>0</v>
      </c>
      <c r="BH335" s="281">
        <v>0</v>
      </c>
      <c r="BI335" s="281">
        <v>0</v>
      </c>
      <c r="BJ335" s="281">
        <v>0</v>
      </c>
      <c r="BK335" s="281">
        <v>0</v>
      </c>
      <c r="BL335" s="281">
        <v>0</v>
      </c>
      <c r="BM335" s="281">
        <v>0</v>
      </c>
      <c r="BN335" s="281">
        <v>0</v>
      </c>
      <c r="BO335" s="281">
        <v>0</v>
      </c>
      <c r="BP335" s="281">
        <v>0</v>
      </c>
      <c r="BQ335" s="281">
        <v>0</v>
      </c>
    </row>
    <row r="336" spans="2:69" ht="10.5" hidden="1" customHeight="1" outlineLevel="1">
      <c r="B336" s="68"/>
      <c r="C336" s="68"/>
      <c r="D336" s="68">
        <v>0</v>
      </c>
      <c r="E336" s="68"/>
      <c r="F336" s="68"/>
      <c r="G336" s="68"/>
      <c r="H336" s="68"/>
      <c r="J336" s="281">
        <v>0</v>
      </c>
      <c r="K336" s="281">
        <v>0</v>
      </c>
      <c r="L336" s="281">
        <v>0</v>
      </c>
      <c r="M336" s="281">
        <v>0</v>
      </c>
      <c r="N336" s="281">
        <v>0</v>
      </c>
      <c r="O336" s="281">
        <v>0</v>
      </c>
      <c r="P336" s="281">
        <v>0</v>
      </c>
      <c r="Q336" s="281">
        <v>0</v>
      </c>
      <c r="R336" s="281">
        <v>0</v>
      </c>
      <c r="S336" s="281">
        <v>0</v>
      </c>
      <c r="T336" s="281">
        <v>0</v>
      </c>
      <c r="U336" s="281">
        <v>0</v>
      </c>
      <c r="V336" s="281">
        <v>0</v>
      </c>
      <c r="W336" s="281">
        <v>0</v>
      </c>
      <c r="X336" s="281">
        <v>0</v>
      </c>
      <c r="Y336" s="281">
        <v>0</v>
      </c>
      <c r="Z336" s="281">
        <v>0</v>
      </c>
      <c r="AA336" s="281">
        <v>0</v>
      </c>
      <c r="AB336" s="281">
        <v>0</v>
      </c>
      <c r="AC336" s="281">
        <v>0</v>
      </c>
      <c r="AD336" s="281">
        <v>0</v>
      </c>
      <c r="AE336" s="281">
        <v>0</v>
      </c>
      <c r="AF336" s="281">
        <v>0</v>
      </c>
      <c r="AG336" s="281">
        <v>0</v>
      </c>
      <c r="AH336" s="281">
        <v>0</v>
      </c>
      <c r="AI336" s="281">
        <v>0</v>
      </c>
      <c r="AJ336" s="281">
        <v>0</v>
      </c>
      <c r="AK336" s="281">
        <v>0</v>
      </c>
      <c r="AL336" s="281">
        <v>0</v>
      </c>
      <c r="AM336" s="281">
        <v>0</v>
      </c>
      <c r="AN336" s="281">
        <v>0</v>
      </c>
      <c r="AO336" s="281">
        <v>0</v>
      </c>
      <c r="AP336" s="281">
        <v>0</v>
      </c>
      <c r="AQ336" s="281">
        <v>0</v>
      </c>
      <c r="AR336" s="281">
        <v>0</v>
      </c>
      <c r="AS336" s="281">
        <v>0</v>
      </c>
      <c r="AT336" s="281">
        <v>0</v>
      </c>
      <c r="AU336" s="281">
        <v>0</v>
      </c>
      <c r="AV336" s="281">
        <v>0</v>
      </c>
      <c r="AW336" s="281">
        <v>0</v>
      </c>
      <c r="AX336" s="281">
        <v>0</v>
      </c>
      <c r="AY336" s="281">
        <v>0</v>
      </c>
      <c r="AZ336" s="281">
        <v>0</v>
      </c>
      <c r="BA336" s="281">
        <v>0</v>
      </c>
      <c r="BB336" s="281">
        <v>0</v>
      </c>
      <c r="BC336" s="281">
        <v>0</v>
      </c>
      <c r="BD336" s="281">
        <v>0</v>
      </c>
      <c r="BE336" s="281">
        <v>0</v>
      </c>
      <c r="BF336" s="281">
        <v>0</v>
      </c>
      <c r="BG336" s="281">
        <v>0</v>
      </c>
      <c r="BH336" s="281">
        <v>0</v>
      </c>
      <c r="BI336" s="281">
        <v>0</v>
      </c>
      <c r="BJ336" s="281">
        <v>0</v>
      </c>
      <c r="BK336" s="281">
        <v>0</v>
      </c>
      <c r="BL336" s="281">
        <v>0</v>
      </c>
      <c r="BM336" s="281">
        <v>0</v>
      </c>
      <c r="BN336" s="281">
        <v>0</v>
      </c>
      <c r="BO336" s="281">
        <v>0</v>
      </c>
      <c r="BP336" s="281">
        <v>0</v>
      </c>
      <c r="BQ336" s="281">
        <v>0</v>
      </c>
    </row>
    <row r="337" spans="2:69" ht="10.5" hidden="1" customHeight="1" outlineLevel="1">
      <c r="B337" s="68"/>
      <c r="C337" s="68"/>
      <c r="D337" s="68">
        <v>0</v>
      </c>
      <c r="E337" s="68"/>
      <c r="F337" s="68"/>
      <c r="G337" s="68"/>
      <c r="H337" s="68"/>
      <c r="J337" s="281">
        <v>0</v>
      </c>
      <c r="K337" s="281">
        <v>0</v>
      </c>
      <c r="L337" s="281">
        <v>0</v>
      </c>
      <c r="M337" s="281">
        <v>0</v>
      </c>
      <c r="N337" s="281">
        <v>0</v>
      </c>
      <c r="O337" s="281">
        <v>0</v>
      </c>
      <c r="P337" s="281">
        <v>0</v>
      </c>
      <c r="Q337" s="281">
        <v>0</v>
      </c>
      <c r="R337" s="281">
        <v>0</v>
      </c>
      <c r="S337" s="281">
        <v>0</v>
      </c>
      <c r="T337" s="281">
        <v>0</v>
      </c>
      <c r="U337" s="281">
        <v>0</v>
      </c>
      <c r="V337" s="281">
        <v>0</v>
      </c>
      <c r="W337" s="281">
        <v>0</v>
      </c>
      <c r="X337" s="281">
        <v>0</v>
      </c>
      <c r="Y337" s="281">
        <v>0</v>
      </c>
      <c r="Z337" s="281">
        <v>0</v>
      </c>
      <c r="AA337" s="281">
        <v>0</v>
      </c>
      <c r="AB337" s="281">
        <v>0</v>
      </c>
      <c r="AC337" s="281">
        <v>0</v>
      </c>
      <c r="AD337" s="281">
        <v>0</v>
      </c>
      <c r="AE337" s="281">
        <v>0</v>
      </c>
      <c r="AF337" s="281">
        <v>0</v>
      </c>
      <c r="AG337" s="281">
        <v>0</v>
      </c>
      <c r="AH337" s="281">
        <v>0</v>
      </c>
      <c r="AI337" s="281">
        <v>0</v>
      </c>
      <c r="AJ337" s="281">
        <v>0</v>
      </c>
      <c r="AK337" s="281">
        <v>0</v>
      </c>
      <c r="AL337" s="281">
        <v>0</v>
      </c>
      <c r="AM337" s="281">
        <v>0</v>
      </c>
      <c r="AN337" s="281">
        <v>0</v>
      </c>
      <c r="AO337" s="281">
        <v>0</v>
      </c>
      <c r="AP337" s="281">
        <v>0</v>
      </c>
      <c r="AQ337" s="281">
        <v>0</v>
      </c>
      <c r="AR337" s="281">
        <v>0</v>
      </c>
      <c r="AS337" s="281">
        <v>0</v>
      </c>
      <c r="AT337" s="281">
        <v>0</v>
      </c>
      <c r="AU337" s="281">
        <v>0</v>
      </c>
      <c r="AV337" s="281">
        <v>0</v>
      </c>
      <c r="AW337" s="281">
        <v>0</v>
      </c>
      <c r="AX337" s="281">
        <v>0</v>
      </c>
      <c r="AY337" s="281">
        <v>0</v>
      </c>
      <c r="AZ337" s="281">
        <v>0</v>
      </c>
      <c r="BA337" s="281">
        <v>0</v>
      </c>
      <c r="BB337" s="281">
        <v>0</v>
      </c>
      <c r="BC337" s="281">
        <v>0</v>
      </c>
      <c r="BD337" s="281">
        <v>0</v>
      </c>
      <c r="BE337" s="281">
        <v>0</v>
      </c>
      <c r="BF337" s="281">
        <v>0</v>
      </c>
      <c r="BG337" s="281">
        <v>0</v>
      </c>
      <c r="BH337" s="281">
        <v>0</v>
      </c>
      <c r="BI337" s="281">
        <v>0</v>
      </c>
      <c r="BJ337" s="281">
        <v>0</v>
      </c>
      <c r="BK337" s="281">
        <v>0</v>
      </c>
      <c r="BL337" s="281">
        <v>0</v>
      </c>
      <c r="BM337" s="281">
        <v>0</v>
      </c>
      <c r="BN337" s="281">
        <v>0</v>
      </c>
      <c r="BO337" s="281">
        <v>0</v>
      </c>
      <c r="BP337" s="281">
        <v>0</v>
      </c>
      <c r="BQ337" s="281">
        <v>0</v>
      </c>
    </row>
    <row r="338" spans="2:69" ht="10.5" hidden="1" customHeight="1" outlineLevel="1">
      <c r="B338" s="68"/>
      <c r="C338" s="68"/>
      <c r="D338" s="68">
        <v>0</v>
      </c>
      <c r="E338" s="68"/>
      <c r="F338" s="68"/>
      <c r="G338" s="68"/>
      <c r="H338" s="68"/>
      <c r="J338" s="281">
        <v>0</v>
      </c>
      <c r="K338" s="281">
        <v>0</v>
      </c>
      <c r="L338" s="281">
        <v>0</v>
      </c>
      <c r="M338" s="281">
        <v>0</v>
      </c>
      <c r="N338" s="281">
        <v>0</v>
      </c>
      <c r="O338" s="281">
        <v>0</v>
      </c>
      <c r="P338" s="281">
        <v>0</v>
      </c>
      <c r="Q338" s="281">
        <v>0</v>
      </c>
      <c r="R338" s="281">
        <v>0</v>
      </c>
      <c r="S338" s="281">
        <v>0</v>
      </c>
      <c r="T338" s="281">
        <v>0</v>
      </c>
      <c r="U338" s="281">
        <v>0</v>
      </c>
      <c r="V338" s="281">
        <v>0</v>
      </c>
      <c r="W338" s="281">
        <v>0</v>
      </c>
      <c r="X338" s="281">
        <v>0</v>
      </c>
      <c r="Y338" s="281">
        <v>0</v>
      </c>
      <c r="Z338" s="281">
        <v>0</v>
      </c>
      <c r="AA338" s="281">
        <v>0</v>
      </c>
      <c r="AB338" s="281">
        <v>0</v>
      </c>
      <c r="AC338" s="281">
        <v>0</v>
      </c>
      <c r="AD338" s="281">
        <v>0</v>
      </c>
      <c r="AE338" s="281">
        <v>0</v>
      </c>
      <c r="AF338" s="281">
        <v>0</v>
      </c>
      <c r="AG338" s="281">
        <v>0</v>
      </c>
      <c r="AH338" s="281">
        <v>0</v>
      </c>
      <c r="AI338" s="281">
        <v>0</v>
      </c>
      <c r="AJ338" s="281">
        <v>0</v>
      </c>
      <c r="AK338" s="281">
        <v>0</v>
      </c>
      <c r="AL338" s="281">
        <v>0</v>
      </c>
      <c r="AM338" s="281">
        <v>0</v>
      </c>
      <c r="AN338" s="281">
        <v>0</v>
      </c>
      <c r="AO338" s="281">
        <v>0</v>
      </c>
      <c r="AP338" s="281">
        <v>0</v>
      </c>
      <c r="AQ338" s="281">
        <v>0</v>
      </c>
      <c r="AR338" s="281">
        <v>0</v>
      </c>
      <c r="AS338" s="281">
        <v>0</v>
      </c>
      <c r="AT338" s="281">
        <v>0</v>
      </c>
      <c r="AU338" s="281">
        <v>0</v>
      </c>
      <c r="AV338" s="281">
        <v>0</v>
      </c>
      <c r="AW338" s="281">
        <v>0</v>
      </c>
      <c r="AX338" s="281">
        <v>0</v>
      </c>
      <c r="AY338" s="281">
        <v>0</v>
      </c>
      <c r="AZ338" s="281">
        <v>0</v>
      </c>
      <c r="BA338" s="281">
        <v>0</v>
      </c>
      <c r="BB338" s="281">
        <v>0</v>
      </c>
      <c r="BC338" s="281">
        <v>0</v>
      </c>
      <c r="BD338" s="281">
        <v>0</v>
      </c>
      <c r="BE338" s="281">
        <v>0</v>
      </c>
      <c r="BF338" s="281">
        <v>0</v>
      </c>
      <c r="BG338" s="281">
        <v>0</v>
      </c>
      <c r="BH338" s="281">
        <v>0</v>
      </c>
      <c r="BI338" s="281">
        <v>0</v>
      </c>
      <c r="BJ338" s="281">
        <v>0</v>
      </c>
      <c r="BK338" s="281">
        <v>0</v>
      </c>
      <c r="BL338" s="281">
        <v>0</v>
      </c>
      <c r="BM338" s="281">
        <v>0</v>
      </c>
      <c r="BN338" s="281">
        <v>0</v>
      </c>
      <c r="BO338" s="281">
        <v>0</v>
      </c>
      <c r="BP338" s="281">
        <v>0</v>
      </c>
      <c r="BQ338" s="281">
        <v>0</v>
      </c>
    </row>
    <row r="339" spans="2:69" ht="10.5" hidden="1" customHeight="1" outlineLevel="1">
      <c r="B339" s="68"/>
      <c r="C339" s="68"/>
      <c r="D339" s="68">
        <v>0</v>
      </c>
      <c r="E339" s="68"/>
      <c r="F339" s="68"/>
      <c r="G339" s="68"/>
      <c r="H339" s="68"/>
      <c r="J339" s="281">
        <v>0</v>
      </c>
      <c r="K339" s="281">
        <v>0</v>
      </c>
      <c r="L339" s="281">
        <v>0</v>
      </c>
      <c r="M339" s="281">
        <v>0</v>
      </c>
      <c r="N339" s="281">
        <v>0</v>
      </c>
      <c r="O339" s="281">
        <v>0</v>
      </c>
      <c r="P339" s="281">
        <v>0</v>
      </c>
      <c r="Q339" s="281">
        <v>0</v>
      </c>
      <c r="R339" s="281">
        <v>0</v>
      </c>
      <c r="S339" s="281">
        <v>0</v>
      </c>
      <c r="T339" s="281">
        <v>0</v>
      </c>
      <c r="U339" s="281">
        <v>0</v>
      </c>
      <c r="V339" s="281">
        <v>0</v>
      </c>
      <c r="W339" s="281">
        <v>0</v>
      </c>
      <c r="X339" s="281">
        <v>0</v>
      </c>
      <c r="Y339" s="281">
        <v>0</v>
      </c>
      <c r="Z339" s="281">
        <v>0</v>
      </c>
      <c r="AA339" s="281">
        <v>0</v>
      </c>
      <c r="AB339" s="281">
        <v>0</v>
      </c>
      <c r="AC339" s="281">
        <v>0</v>
      </c>
      <c r="AD339" s="281">
        <v>0</v>
      </c>
      <c r="AE339" s="281">
        <v>0</v>
      </c>
      <c r="AF339" s="281">
        <v>0</v>
      </c>
      <c r="AG339" s="281">
        <v>0</v>
      </c>
      <c r="AH339" s="281">
        <v>0</v>
      </c>
      <c r="AI339" s="281">
        <v>0</v>
      </c>
      <c r="AJ339" s="281">
        <v>0</v>
      </c>
      <c r="AK339" s="281">
        <v>0</v>
      </c>
      <c r="AL339" s="281">
        <v>0</v>
      </c>
      <c r="AM339" s="281">
        <v>0</v>
      </c>
      <c r="AN339" s="281">
        <v>0</v>
      </c>
      <c r="AO339" s="281">
        <v>0</v>
      </c>
      <c r="AP339" s="281">
        <v>0</v>
      </c>
      <c r="AQ339" s="281">
        <v>0</v>
      </c>
      <c r="AR339" s="281">
        <v>0</v>
      </c>
      <c r="AS339" s="281">
        <v>0</v>
      </c>
      <c r="AT339" s="281">
        <v>0</v>
      </c>
      <c r="AU339" s="281">
        <v>0</v>
      </c>
      <c r="AV339" s="281">
        <v>0</v>
      </c>
      <c r="AW339" s="281">
        <v>0</v>
      </c>
      <c r="AX339" s="281">
        <v>0</v>
      </c>
      <c r="AY339" s="281">
        <v>0</v>
      </c>
      <c r="AZ339" s="281">
        <v>0</v>
      </c>
      <c r="BA339" s="281">
        <v>0</v>
      </c>
      <c r="BB339" s="281">
        <v>0</v>
      </c>
      <c r="BC339" s="281">
        <v>0</v>
      </c>
      <c r="BD339" s="281">
        <v>0</v>
      </c>
      <c r="BE339" s="281">
        <v>0</v>
      </c>
      <c r="BF339" s="281">
        <v>0</v>
      </c>
      <c r="BG339" s="281">
        <v>0</v>
      </c>
      <c r="BH339" s="281">
        <v>0</v>
      </c>
      <c r="BI339" s="281">
        <v>0</v>
      </c>
      <c r="BJ339" s="281">
        <v>0</v>
      </c>
      <c r="BK339" s="281">
        <v>0</v>
      </c>
      <c r="BL339" s="281">
        <v>0</v>
      </c>
      <c r="BM339" s="281">
        <v>0</v>
      </c>
      <c r="BN339" s="281">
        <v>0</v>
      </c>
      <c r="BO339" s="281">
        <v>0</v>
      </c>
      <c r="BP339" s="281">
        <v>0</v>
      </c>
      <c r="BQ339" s="281">
        <v>0</v>
      </c>
    </row>
    <row r="340" spans="2:69" ht="10.5" hidden="1" customHeight="1" outlineLevel="1">
      <c r="B340" s="68"/>
      <c r="C340" s="68"/>
      <c r="D340" s="68">
        <v>0</v>
      </c>
      <c r="E340" s="68"/>
      <c r="F340" s="68"/>
      <c r="G340" s="68"/>
      <c r="H340" s="68"/>
      <c r="J340" s="281">
        <v>0</v>
      </c>
      <c r="K340" s="281">
        <v>0</v>
      </c>
      <c r="L340" s="281">
        <v>0</v>
      </c>
      <c r="M340" s="281">
        <v>0</v>
      </c>
      <c r="N340" s="281">
        <v>0</v>
      </c>
      <c r="O340" s="281">
        <v>0</v>
      </c>
      <c r="P340" s="281">
        <v>0</v>
      </c>
      <c r="Q340" s="281">
        <v>0</v>
      </c>
      <c r="R340" s="281">
        <v>0</v>
      </c>
      <c r="S340" s="281">
        <v>0</v>
      </c>
      <c r="T340" s="281">
        <v>0</v>
      </c>
      <c r="U340" s="281">
        <v>0</v>
      </c>
      <c r="V340" s="281">
        <v>0</v>
      </c>
      <c r="W340" s="281">
        <v>0</v>
      </c>
      <c r="X340" s="281">
        <v>0</v>
      </c>
      <c r="Y340" s="281">
        <v>0</v>
      </c>
      <c r="Z340" s="281">
        <v>0</v>
      </c>
      <c r="AA340" s="281">
        <v>0</v>
      </c>
      <c r="AB340" s="281">
        <v>0</v>
      </c>
      <c r="AC340" s="281">
        <v>0</v>
      </c>
      <c r="AD340" s="281">
        <v>0</v>
      </c>
      <c r="AE340" s="281">
        <v>0</v>
      </c>
      <c r="AF340" s="281">
        <v>0</v>
      </c>
      <c r="AG340" s="281">
        <v>0</v>
      </c>
      <c r="AH340" s="281">
        <v>0</v>
      </c>
      <c r="AI340" s="281">
        <v>0</v>
      </c>
      <c r="AJ340" s="281">
        <v>0</v>
      </c>
      <c r="AK340" s="281">
        <v>0</v>
      </c>
      <c r="AL340" s="281">
        <v>0</v>
      </c>
      <c r="AM340" s="281">
        <v>0</v>
      </c>
      <c r="AN340" s="281">
        <v>0</v>
      </c>
      <c r="AO340" s="281">
        <v>0</v>
      </c>
      <c r="AP340" s="281">
        <v>0</v>
      </c>
      <c r="AQ340" s="281">
        <v>0</v>
      </c>
      <c r="AR340" s="281">
        <v>0</v>
      </c>
      <c r="AS340" s="281">
        <v>0</v>
      </c>
      <c r="AT340" s="281">
        <v>0</v>
      </c>
      <c r="AU340" s="281">
        <v>0</v>
      </c>
      <c r="AV340" s="281">
        <v>0</v>
      </c>
      <c r="AW340" s="281">
        <v>0</v>
      </c>
      <c r="AX340" s="281">
        <v>0</v>
      </c>
      <c r="AY340" s="281">
        <v>0</v>
      </c>
      <c r="AZ340" s="281">
        <v>0</v>
      </c>
      <c r="BA340" s="281">
        <v>0</v>
      </c>
      <c r="BB340" s="281">
        <v>0</v>
      </c>
      <c r="BC340" s="281">
        <v>0</v>
      </c>
      <c r="BD340" s="281">
        <v>0</v>
      </c>
      <c r="BE340" s="281">
        <v>0</v>
      </c>
      <c r="BF340" s="281">
        <v>0</v>
      </c>
      <c r="BG340" s="281">
        <v>0</v>
      </c>
      <c r="BH340" s="281">
        <v>0</v>
      </c>
      <c r="BI340" s="281">
        <v>0</v>
      </c>
      <c r="BJ340" s="281">
        <v>0</v>
      </c>
      <c r="BK340" s="281">
        <v>0</v>
      </c>
      <c r="BL340" s="281">
        <v>0</v>
      </c>
      <c r="BM340" s="281">
        <v>0</v>
      </c>
      <c r="BN340" s="281">
        <v>0</v>
      </c>
      <c r="BO340" s="281">
        <v>0</v>
      </c>
      <c r="BP340" s="281">
        <v>0</v>
      </c>
      <c r="BQ340" s="281">
        <v>0</v>
      </c>
    </row>
    <row r="341" spans="2:69" ht="10.5" hidden="1" customHeight="1" outlineLevel="1">
      <c r="B341" s="68"/>
      <c r="C341" s="68"/>
      <c r="D341" s="68">
        <v>0</v>
      </c>
      <c r="E341" s="68"/>
      <c r="F341" s="68"/>
      <c r="G341" s="68"/>
      <c r="H341" s="68"/>
      <c r="J341" s="281">
        <v>0</v>
      </c>
      <c r="K341" s="281">
        <v>0</v>
      </c>
      <c r="L341" s="281">
        <v>0</v>
      </c>
      <c r="M341" s="281">
        <v>0</v>
      </c>
      <c r="N341" s="281">
        <v>0</v>
      </c>
      <c r="O341" s="281">
        <v>0</v>
      </c>
      <c r="P341" s="281">
        <v>0</v>
      </c>
      <c r="Q341" s="281">
        <v>0</v>
      </c>
      <c r="R341" s="281">
        <v>0</v>
      </c>
      <c r="S341" s="281">
        <v>0</v>
      </c>
      <c r="T341" s="281">
        <v>0</v>
      </c>
      <c r="U341" s="281">
        <v>0</v>
      </c>
      <c r="V341" s="281">
        <v>0</v>
      </c>
      <c r="W341" s="281">
        <v>0</v>
      </c>
      <c r="X341" s="281">
        <v>0</v>
      </c>
      <c r="Y341" s="281">
        <v>0</v>
      </c>
      <c r="Z341" s="281">
        <v>0</v>
      </c>
      <c r="AA341" s="281">
        <v>0</v>
      </c>
      <c r="AB341" s="281">
        <v>0</v>
      </c>
      <c r="AC341" s="281">
        <v>0</v>
      </c>
      <c r="AD341" s="281">
        <v>0</v>
      </c>
      <c r="AE341" s="281">
        <v>0</v>
      </c>
      <c r="AF341" s="281">
        <v>0</v>
      </c>
      <c r="AG341" s="281">
        <v>0</v>
      </c>
      <c r="AH341" s="281">
        <v>0</v>
      </c>
      <c r="AI341" s="281">
        <v>0</v>
      </c>
      <c r="AJ341" s="281">
        <v>0</v>
      </c>
      <c r="AK341" s="281">
        <v>0</v>
      </c>
      <c r="AL341" s="281">
        <v>0</v>
      </c>
      <c r="AM341" s="281">
        <v>0</v>
      </c>
      <c r="AN341" s="281">
        <v>0</v>
      </c>
      <c r="AO341" s="281">
        <v>0</v>
      </c>
      <c r="AP341" s="281">
        <v>0</v>
      </c>
      <c r="AQ341" s="281">
        <v>0</v>
      </c>
      <c r="AR341" s="281">
        <v>0</v>
      </c>
      <c r="AS341" s="281">
        <v>0</v>
      </c>
      <c r="AT341" s="281">
        <v>0</v>
      </c>
      <c r="AU341" s="281">
        <v>0</v>
      </c>
      <c r="AV341" s="281">
        <v>0</v>
      </c>
      <c r="AW341" s="281">
        <v>0</v>
      </c>
      <c r="AX341" s="281">
        <v>0</v>
      </c>
      <c r="AY341" s="281">
        <v>0</v>
      </c>
      <c r="AZ341" s="281">
        <v>0</v>
      </c>
      <c r="BA341" s="281">
        <v>0</v>
      </c>
      <c r="BB341" s="281">
        <v>0</v>
      </c>
      <c r="BC341" s="281">
        <v>0</v>
      </c>
      <c r="BD341" s="281">
        <v>0</v>
      </c>
      <c r="BE341" s="281">
        <v>0</v>
      </c>
      <c r="BF341" s="281">
        <v>0</v>
      </c>
      <c r="BG341" s="281">
        <v>0</v>
      </c>
      <c r="BH341" s="281">
        <v>0</v>
      </c>
      <c r="BI341" s="281">
        <v>0</v>
      </c>
      <c r="BJ341" s="281">
        <v>0</v>
      </c>
      <c r="BK341" s="281">
        <v>0</v>
      </c>
      <c r="BL341" s="281">
        <v>0</v>
      </c>
      <c r="BM341" s="281">
        <v>0</v>
      </c>
      <c r="BN341" s="281">
        <v>0</v>
      </c>
      <c r="BO341" s="281">
        <v>0</v>
      </c>
      <c r="BP341" s="281">
        <v>0</v>
      </c>
      <c r="BQ341" s="281">
        <v>0</v>
      </c>
    </row>
    <row r="342" spans="2:69" ht="10.5" hidden="1" customHeight="1" outlineLevel="1">
      <c r="B342" s="68"/>
      <c r="C342" s="68"/>
      <c r="D342" s="68">
        <v>0</v>
      </c>
      <c r="E342" s="68"/>
      <c r="F342" s="68"/>
      <c r="G342" s="68"/>
      <c r="H342" s="68"/>
      <c r="J342" s="281">
        <v>0</v>
      </c>
      <c r="K342" s="281">
        <v>0</v>
      </c>
      <c r="L342" s="281">
        <v>0</v>
      </c>
      <c r="M342" s="281">
        <v>0</v>
      </c>
      <c r="N342" s="281">
        <v>0</v>
      </c>
      <c r="O342" s="281">
        <v>0</v>
      </c>
      <c r="P342" s="281">
        <v>0</v>
      </c>
      <c r="Q342" s="281">
        <v>0</v>
      </c>
      <c r="R342" s="281">
        <v>0</v>
      </c>
      <c r="S342" s="281">
        <v>0</v>
      </c>
      <c r="T342" s="281">
        <v>0</v>
      </c>
      <c r="U342" s="281">
        <v>0</v>
      </c>
      <c r="V342" s="281">
        <v>0</v>
      </c>
      <c r="W342" s="281">
        <v>0</v>
      </c>
      <c r="X342" s="281">
        <v>0</v>
      </c>
      <c r="Y342" s="281">
        <v>0</v>
      </c>
      <c r="Z342" s="281">
        <v>0</v>
      </c>
      <c r="AA342" s="281">
        <v>0</v>
      </c>
      <c r="AB342" s="281">
        <v>0</v>
      </c>
      <c r="AC342" s="281">
        <v>0</v>
      </c>
      <c r="AD342" s="281">
        <v>0</v>
      </c>
      <c r="AE342" s="281">
        <v>0</v>
      </c>
      <c r="AF342" s="281">
        <v>0</v>
      </c>
      <c r="AG342" s="281">
        <v>0</v>
      </c>
      <c r="AH342" s="281">
        <v>0</v>
      </c>
      <c r="AI342" s="281">
        <v>0</v>
      </c>
      <c r="AJ342" s="281">
        <v>0</v>
      </c>
      <c r="AK342" s="281">
        <v>0</v>
      </c>
      <c r="AL342" s="281">
        <v>0</v>
      </c>
      <c r="AM342" s="281">
        <v>0</v>
      </c>
      <c r="AN342" s="281">
        <v>0</v>
      </c>
      <c r="AO342" s="281">
        <v>0</v>
      </c>
      <c r="AP342" s="281">
        <v>0</v>
      </c>
      <c r="AQ342" s="281">
        <v>0</v>
      </c>
      <c r="AR342" s="281">
        <v>0</v>
      </c>
      <c r="AS342" s="281">
        <v>0</v>
      </c>
      <c r="AT342" s="281">
        <v>0</v>
      </c>
      <c r="AU342" s="281">
        <v>0</v>
      </c>
      <c r="AV342" s="281">
        <v>0</v>
      </c>
      <c r="AW342" s="281">
        <v>0</v>
      </c>
      <c r="AX342" s="281">
        <v>0</v>
      </c>
      <c r="AY342" s="281">
        <v>0</v>
      </c>
      <c r="AZ342" s="281">
        <v>0</v>
      </c>
      <c r="BA342" s="281">
        <v>0</v>
      </c>
      <c r="BB342" s="281">
        <v>0</v>
      </c>
      <c r="BC342" s="281">
        <v>0</v>
      </c>
      <c r="BD342" s="281">
        <v>0</v>
      </c>
      <c r="BE342" s="281">
        <v>0</v>
      </c>
      <c r="BF342" s="281">
        <v>0</v>
      </c>
      <c r="BG342" s="281">
        <v>0</v>
      </c>
      <c r="BH342" s="281">
        <v>0</v>
      </c>
      <c r="BI342" s="281">
        <v>0</v>
      </c>
      <c r="BJ342" s="281">
        <v>0</v>
      </c>
      <c r="BK342" s="281">
        <v>0</v>
      </c>
      <c r="BL342" s="281">
        <v>0</v>
      </c>
      <c r="BM342" s="281">
        <v>0</v>
      </c>
      <c r="BN342" s="281">
        <v>0</v>
      </c>
      <c r="BO342" s="281">
        <v>0</v>
      </c>
      <c r="BP342" s="281">
        <v>0</v>
      </c>
      <c r="BQ342" s="281">
        <v>0</v>
      </c>
    </row>
    <row r="343" spans="2:69" ht="10.5" hidden="1" customHeight="1" outlineLevel="1">
      <c r="B343" s="68"/>
      <c r="C343" s="68"/>
      <c r="D343" s="68">
        <v>0</v>
      </c>
      <c r="E343" s="68"/>
      <c r="F343" s="68"/>
      <c r="G343" s="68"/>
      <c r="H343" s="68"/>
      <c r="J343" s="281">
        <v>0</v>
      </c>
      <c r="K343" s="281">
        <v>0</v>
      </c>
      <c r="L343" s="281">
        <v>0</v>
      </c>
      <c r="M343" s="281">
        <v>0</v>
      </c>
      <c r="N343" s="281">
        <v>0</v>
      </c>
      <c r="O343" s="281">
        <v>0</v>
      </c>
      <c r="P343" s="281">
        <v>0</v>
      </c>
      <c r="Q343" s="281">
        <v>0</v>
      </c>
      <c r="R343" s="281">
        <v>0</v>
      </c>
      <c r="S343" s="281">
        <v>0</v>
      </c>
      <c r="T343" s="281">
        <v>0</v>
      </c>
      <c r="U343" s="281">
        <v>0</v>
      </c>
      <c r="V343" s="281">
        <v>0</v>
      </c>
      <c r="W343" s="281">
        <v>0</v>
      </c>
      <c r="X343" s="281">
        <v>0</v>
      </c>
      <c r="Y343" s="281">
        <v>0</v>
      </c>
      <c r="Z343" s="281">
        <v>0</v>
      </c>
      <c r="AA343" s="281">
        <v>0</v>
      </c>
      <c r="AB343" s="281">
        <v>0</v>
      </c>
      <c r="AC343" s="281">
        <v>0</v>
      </c>
      <c r="AD343" s="281">
        <v>0</v>
      </c>
      <c r="AE343" s="281">
        <v>0</v>
      </c>
      <c r="AF343" s="281">
        <v>0</v>
      </c>
      <c r="AG343" s="281">
        <v>0</v>
      </c>
      <c r="AH343" s="281">
        <v>0</v>
      </c>
      <c r="AI343" s="281">
        <v>0</v>
      </c>
      <c r="AJ343" s="281">
        <v>0</v>
      </c>
      <c r="AK343" s="281">
        <v>0</v>
      </c>
      <c r="AL343" s="281">
        <v>0</v>
      </c>
      <c r="AM343" s="281">
        <v>0</v>
      </c>
      <c r="AN343" s="281">
        <v>0</v>
      </c>
      <c r="AO343" s="281">
        <v>0</v>
      </c>
      <c r="AP343" s="281">
        <v>0</v>
      </c>
      <c r="AQ343" s="281">
        <v>0</v>
      </c>
      <c r="AR343" s="281">
        <v>0</v>
      </c>
      <c r="AS343" s="281">
        <v>0</v>
      </c>
      <c r="AT343" s="281">
        <v>0</v>
      </c>
      <c r="AU343" s="281">
        <v>0</v>
      </c>
      <c r="AV343" s="281">
        <v>0</v>
      </c>
      <c r="AW343" s="281">
        <v>0</v>
      </c>
      <c r="AX343" s="281">
        <v>0</v>
      </c>
      <c r="AY343" s="281">
        <v>0</v>
      </c>
      <c r="AZ343" s="281">
        <v>0</v>
      </c>
      <c r="BA343" s="281">
        <v>0</v>
      </c>
      <c r="BB343" s="281">
        <v>0</v>
      </c>
      <c r="BC343" s="281">
        <v>0</v>
      </c>
      <c r="BD343" s="281">
        <v>0</v>
      </c>
      <c r="BE343" s="281">
        <v>0</v>
      </c>
      <c r="BF343" s="281">
        <v>0</v>
      </c>
      <c r="BG343" s="281">
        <v>0</v>
      </c>
      <c r="BH343" s="281">
        <v>0</v>
      </c>
      <c r="BI343" s="281">
        <v>0</v>
      </c>
      <c r="BJ343" s="281">
        <v>0</v>
      </c>
      <c r="BK343" s="281">
        <v>0</v>
      </c>
      <c r="BL343" s="281">
        <v>0</v>
      </c>
      <c r="BM343" s="281">
        <v>0</v>
      </c>
      <c r="BN343" s="281">
        <v>0</v>
      </c>
      <c r="BO343" s="281">
        <v>0</v>
      </c>
      <c r="BP343" s="281">
        <v>0</v>
      </c>
      <c r="BQ343" s="281">
        <v>0</v>
      </c>
    </row>
    <row r="344" spans="2:69" ht="10.5" hidden="1" customHeight="1" outlineLevel="1">
      <c r="B344" s="68"/>
      <c r="C344" s="68"/>
      <c r="D344" s="68">
        <v>0</v>
      </c>
      <c r="E344" s="68"/>
      <c r="F344" s="68"/>
      <c r="G344" s="68"/>
      <c r="H344" s="68"/>
      <c r="J344" s="281">
        <v>0</v>
      </c>
      <c r="K344" s="281">
        <v>0</v>
      </c>
      <c r="L344" s="281">
        <v>0</v>
      </c>
      <c r="M344" s="281">
        <v>0</v>
      </c>
      <c r="N344" s="281">
        <v>0</v>
      </c>
      <c r="O344" s="281">
        <v>0</v>
      </c>
      <c r="P344" s="281">
        <v>0</v>
      </c>
      <c r="Q344" s="281">
        <v>0</v>
      </c>
      <c r="R344" s="281">
        <v>0</v>
      </c>
      <c r="S344" s="281">
        <v>0</v>
      </c>
      <c r="T344" s="281">
        <v>0</v>
      </c>
      <c r="U344" s="281">
        <v>0</v>
      </c>
      <c r="V344" s="281">
        <v>0</v>
      </c>
      <c r="W344" s="281">
        <v>0</v>
      </c>
      <c r="X344" s="281">
        <v>0</v>
      </c>
      <c r="Y344" s="281">
        <v>0</v>
      </c>
      <c r="Z344" s="281">
        <v>0</v>
      </c>
      <c r="AA344" s="281">
        <v>0</v>
      </c>
      <c r="AB344" s="281">
        <v>0</v>
      </c>
      <c r="AC344" s="281">
        <v>0</v>
      </c>
      <c r="AD344" s="281">
        <v>0</v>
      </c>
      <c r="AE344" s="281">
        <v>0</v>
      </c>
      <c r="AF344" s="281">
        <v>0</v>
      </c>
      <c r="AG344" s="281">
        <v>0</v>
      </c>
      <c r="AH344" s="281">
        <v>0</v>
      </c>
      <c r="AI344" s="281">
        <v>0</v>
      </c>
      <c r="AJ344" s="281">
        <v>0</v>
      </c>
      <c r="AK344" s="281">
        <v>0</v>
      </c>
      <c r="AL344" s="281">
        <v>0</v>
      </c>
      <c r="AM344" s="281">
        <v>0</v>
      </c>
      <c r="AN344" s="281">
        <v>0</v>
      </c>
      <c r="AO344" s="281">
        <v>0</v>
      </c>
      <c r="AP344" s="281">
        <v>0</v>
      </c>
      <c r="AQ344" s="281">
        <v>0</v>
      </c>
      <c r="AR344" s="281">
        <v>0</v>
      </c>
      <c r="AS344" s="281">
        <v>0</v>
      </c>
      <c r="AT344" s="281">
        <v>0</v>
      </c>
      <c r="AU344" s="281">
        <v>0</v>
      </c>
      <c r="AV344" s="281">
        <v>0</v>
      </c>
      <c r="AW344" s="281">
        <v>0</v>
      </c>
      <c r="AX344" s="281">
        <v>0</v>
      </c>
      <c r="AY344" s="281">
        <v>0</v>
      </c>
      <c r="AZ344" s="281">
        <v>0</v>
      </c>
      <c r="BA344" s="281">
        <v>0</v>
      </c>
      <c r="BB344" s="281">
        <v>0</v>
      </c>
      <c r="BC344" s="281">
        <v>0</v>
      </c>
      <c r="BD344" s="281">
        <v>0</v>
      </c>
      <c r="BE344" s="281">
        <v>0</v>
      </c>
      <c r="BF344" s="281">
        <v>0</v>
      </c>
      <c r="BG344" s="281">
        <v>0</v>
      </c>
      <c r="BH344" s="281">
        <v>0</v>
      </c>
      <c r="BI344" s="281">
        <v>0</v>
      </c>
      <c r="BJ344" s="281">
        <v>0</v>
      </c>
      <c r="BK344" s="281">
        <v>0</v>
      </c>
      <c r="BL344" s="281">
        <v>0</v>
      </c>
      <c r="BM344" s="281">
        <v>0</v>
      </c>
      <c r="BN344" s="281">
        <v>0</v>
      </c>
      <c r="BO344" s="281">
        <v>0</v>
      </c>
      <c r="BP344" s="281">
        <v>0</v>
      </c>
      <c r="BQ344" s="281">
        <v>0</v>
      </c>
    </row>
    <row r="345" spans="2:69" ht="10.5" hidden="1" customHeight="1" outlineLevel="1">
      <c r="B345" s="68"/>
      <c r="C345" s="68"/>
      <c r="D345" s="68">
        <v>0</v>
      </c>
      <c r="E345" s="68"/>
      <c r="F345" s="68"/>
      <c r="G345" s="68"/>
      <c r="H345" s="68"/>
      <c r="J345" s="281">
        <v>0</v>
      </c>
      <c r="K345" s="281">
        <v>0</v>
      </c>
      <c r="L345" s="281">
        <v>0</v>
      </c>
      <c r="M345" s="281">
        <v>0</v>
      </c>
      <c r="N345" s="281">
        <v>0</v>
      </c>
      <c r="O345" s="281">
        <v>0</v>
      </c>
      <c r="P345" s="281">
        <v>0</v>
      </c>
      <c r="Q345" s="281">
        <v>0</v>
      </c>
      <c r="R345" s="281">
        <v>0</v>
      </c>
      <c r="S345" s="281">
        <v>0</v>
      </c>
      <c r="T345" s="281">
        <v>0</v>
      </c>
      <c r="U345" s="281">
        <v>0</v>
      </c>
      <c r="V345" s="281">
        <v>0</v>
      </c>
      <c r="W345" s="281">
        <v>0</v>
      </c>
      <c r="X345" s="281">
        <v>0</v>
      </c>
      <c r="Y345" s="281">
        <v>0</v>
      </c>
      <c r="Z345" s="281">
        <v>0</v>
      </c>
      <c r="AA345" s="281">
        <v>0</v>
      </c>
      <c r="AB345" s="281">
        <v>0</v>
      </c>
      <c r="AC345" s="281">
        <v>0</v>
      </c>
      <c r="AD345" s="281">
        <v>0</v>
      </c>
      <c r="AE345" s="281">
        <v>0</v>
      </c>
      <c r="AF345" s="281">
        <v>0</v>
      </c>
      <c r="AG345" s="281">
        <v>0</v>
      </c>
      <c r="AH345" s="281">
        <v>0</v>
      </c>
      <c r="AI345" s="281">
        <v>0</v>
      </c>
      <c r="AJ345" s="281">
        <v>0</v>
      </c>
      <c r="AK345" s="281">
        <v>0</v>
      </c>
      <c r="AL345" s="281">
        <v>0</v>
      </c>
      <c r="AM345" s="281">
        <v>0</v>
      </c>
      <c r="AN345" s="281">
        <v>0</v>
      </c>
      <c r="AO345" s="281">
        <v>0</v>
      </c>
      <c r="AP345" s="281">
        <v>0</v>
      </c>
      <c r="AQ345" s="281">
        <v>0</v>
      </c>
      <c r="AR345" s="281">
        <v>0</v>
      </c>
      <c r="AS345" s="281">
        <v>0</v>
      </c>
      <c r="AT345" s="281">
        <v>0</v>
      </c>
      <c r="AU345" s="281">
        <v>0</v>
      </c>
      <c r="AV345" s="281">
        <v>0</v>
      </c>
      <c r="AW345" s="281">
        <v>0</v>
      </c>
      <c r="AX345" s="281">
        <v>0</v>
      </c>
      <c r="AY345" s="281">
        <v>0</v>
      </c>
      <c r="AZ345" s="281">
        <v>0</v>
      </c>
      <c r="BA345" s="281">
        <v>0</v>
      </c>
      <c r="BB345" s="281">
        <v>0</v>
      </c>
      <c r="BC345" s="281">
        <v>0</v>
      </c>
      <c r="BD345" s="281">
        <v>0</v>
      </c>
      <c r="BE345" s="281">
        <v>0</v>
      </c>
      <c r="BF345" s="281">
        <v>0</v>
      </c>
      <c r="BG345" s="281">
        <v>0</v>
      </c>
      <c r="BH345" s="281">
        <v>0</v>
      </c>
      <c r="BI345" s="281">
        <v>0</v>
      </c>
      <c r="BJ345" s="281">
        <v>0</v>
      </c>
      <c r="BK345" s="281">
        <v>0</v>
      </c>
      <c r="BL345" s="281">
        <v>0</v>
      </c>
      <c r="BM345" s="281">
        <v>0</v>
      </c>
      <c r="BN345" s="281">
        <v>0</v>
      </c>
      <c r="BO345" s="281">
        <v>0</v>
      </c>
      <c r="BP345" s="281">
        <v>0</v>
      </c>
      <c r="BQ345" s="281">
        <v>0</v>
      </c>
    </row>
    <row r="346" spans="2:69" ht="10.5" hidden="1" customHeight="1" outlineLevel="1">
      <c r="B346" s="68"/>
      <c r="C346" s="68"/>
      <c r="D346" s="68">
        <v>0</v>
      </c>
      <c r="E346" s="68"/>
      <c r="F346" s="68"/>
      <c r="G346" s="68"/>
      <c r="H346" s="68"/>
      <c r="J346" s="281">
        <v>0</v>
      </c>
      <c r="K346" s="281">
        <v>0</v>
      </c>
      <c r="L346" s="281">
        <v>0</v>
      </c>
      <c r="M346" s="281">
        <v>0</v>
      </c>
      <c r="N346" s="281">
        <v>0</v>
      </c>
      <c r="O346" s="281">
        <v>0</v>
      </c>
      <c r="P346" s="281">
        <v>0</v>
      </c>
      <c r="Q346" s="281">
        <v>0</v>
      </c>
      <c r="R346" s="281">
        <v>0</v>
      </c>
      <c r="S346" s="281">
        <v>0</v>
      </c>
      <c r="T346" s="281">
        <v>0</v>
      </c>
      <c r="U346" s="281">
        <v>0</v>
      </c>
      <c r="V346" s="281">
        <v>0</v>
      </c>
      <c r="W346" s="281">
        <v>0</v>
      </c>
      <c r="X346" s="281">
        <v>0</v>
      </c>
      <c r="Y346" s="281">
        <v>0</v>
      </c>
      <c r="Z346" s="281">
        <v>0</v>
      </c>
      <c r="AA346" s="281">
        <v>0</v>
      </c>
      <c r="AB346" s="281">
        <v>0</v>
      </c>
      <c r="AC346" s="281">
        <v>0</v>
      </c>
      <c r="AD346" s="281">
        <v>0</v>
      </c>
      <c r="AE346" s="281">
        <v>0</v>
      </c>
      <c r="AF346" s="281">
        <v>0</v>
      </c>
      <c r="AG346" s="281">
        <v>0</v>
      </c>
      <c r="AH346" s="281">
        <v>0</v>
      </c>
      <c r="AI346" s="281">
        <v>0</v>
      </c>
      <c r="AJ346" s="281">
        <v>0</v>
      </c>
      <c r="AK346" s="281">
        <v>0</v>
      </c>
      <c r="AL346" s="281">
        <v>0</v>
      </c>
      <c r="AM346" s="281">
        <v>0</v>
      </c>
      <c r="AN346" s="281">
        <v>0</v>
      </c>
      <c r="AO346" s="281">
        <v>0</v>
      </c>
      <c r="AP346" s="281">
        <v>0</v>
      </c>
      <c r="AQ346" s="281">
        <v>0</v>
      </c>
      <c r="AR346" s="281">
        <v>0</v>
      </c>
      <c r="AS346" s="281">
        <v>0</v>
      </c>
      <c r="AT346" s="281">
        <v>0</v>
      </c>
      <c r="AU346" s="281">
        <v>0</v>
      </c>
      <c r="AV346" s="281">
        <v>0</v>
      </c>
      <c r="AW346" s="281">
        <v>0</v>
      </c>
      <c r="AX346" s="281">
        <v>0</v>
      </c>
      <c r="AY346" s="281">
        <v>0</v>
      </c>
      <c r="AZ346" s="281">
        <v>0</v>
      </c>
      <c r="BA346" s="281">
        <v>0</v>
      </c>
      <c r="BB346" s="281">
        <v>0</v>
      </c>
      <c r="BC346" s="281">
        <v>0</v>
      </c>
      <c r="BD346" s="281">
        <v>0</v>
      </c>
      <c r="BE346" s="281">
        <v>0</v>
      </c>
      <c r="BF346" s="281">
        <v>0</v>
      </c>
      <c r="BG346" s="281">
        <v>0</v>
      </c>
      <c r="BH346" s="281">
        <v>0</v>
      </c>
      <c r="BI346" s="281">
        <v>0</v>
      </c>
      <c r="BJ346" s="281">
        <v>0</v>
      </c>
      <c r="BK346" s="281">
        <v>0</v>
      </c>
      <c r="BL346" s="281">
        <v>0</v>
      </c>
      <c r="BM346" s="281">
        <v>0</v>
      </c>
      <c r="BN346" s="281">
        <v>0</v>
      </c>
      <c r="BO346" s="281">
        <v>0</v>
      </c>
      <c r="BP346" s="281">
        <v>0</v>
      </c>
      <c r="BQ346" s="281">
        <v>0</v>
      </c>
    </row>
    <row r="347" spans="2:69" ht="10.5" hidden="1" customHeight="1" outlineLevel="1">
      <c r="B347" s="68"/>
      <c r="C347" s="68"/>
      <c r="D347" s="68">
        <v>0</v>
      </c>
      <c r="E347" s="68"/>
      <c r="F347" s="68"/>
      <c r="G347" s="68"/>
      <c r="H347" s="68"/>
      <c r="J347" s="281">
        <v>0</v>
      </c>
      <c r="K347" s="281">
        <v>0</v>
      </c>
      <c r="L347" s="281">
        <v>0</v>
      </c>
      <c r="M347" s="281">
        <v>0</v>
      </c>
      <c r="N347" s="281">
        <v>0</v>
      </c>
      <c r="O347" s="281">
        <v>0</v>
      </c>
      <c r="P347" s="281">
        <v>0</v>
      </c>
      <c r="Q347" s="281">
        <v>0</v>
      </c>
      <c r="R347" s="281">
        <v>0</v>
      </c>
      <c r="S347" s="281">
        <v>0</v>
      </c>
      <c r="T347" s="281">
        <v>0</v>
      </c>
      <c r="U347" s="281">
        <v>0</v>
      </c>
      <c r="V347" s="281">
        <v>0</v>
      </c>
      <c r="W347" s="281">
        <v>0</v>
      </c>
      <c r="X347" s="281">
        <v>0</v>
      </c>
      <c r="Y347" s="281">
        <v>0</v>
      </c>
      <c r="Z347" s="281">
        <v>0</v>
      </c>
      <c r="AA347" s="281">
        <v>0</v>
      </c>
      <c r="AB347" s="281">
        <v>0</v>
      </c>
      <c r="AC347" s="281">
        <v>0</v>
      </c>
      <c r="AD347" s="281">
        <v>0</v>
      </c>
      <c r="AE347" s="281">
        <v>0</v>
      </c>
      <c r="AF347" s="281">
        <v>0</v>
      </c>
      <c r="AG347" s="281">
        <v>0</v>
      </c>
      <c r="AH347" s="281">
        <v>0</v>
      </c>
      <c r="AI347" s="281">
        <v>0</v>
      </c>
      <c r="AJ347" s="281">
        <v>0</v>
      </c>
      <c r="AK347" s="281">
        <v>0</v>
      </c>
      <c r="AL347" s="281">
        <v>0</v>
      </c>
      <c r="AM347" s="281">
        <v>0</v>
      </c>
      <c r="AN347" s="281">
        <v>0</v>
      </c>
      <c r="AO347" s="281">
        <v>0</v>
      </c>
      <c r="AP347" s="281">
        <v>0</v>
      </c>
      <c r="AQ347" s="281">
        <v>0</v>
      </c>
      <c r="AR347" s="281">
        <v>0</v>
      </c>
      <c r="AS347" s="281">
        <v>0</v>
      </c>
      <c r="AT347" s="281">
        <v>0</v>
      </c>
      <c r="AU347" s="281">
        <v>0</v>
      </c>
      <c r="AV347" s="281">
        <v>0</v>
      </c>
      <c r="AW347" s="281">
        <v>0</v>
      </c>
      <c r="AX347" s="281">
        <v>0</v>
      </c>
      <c r="AY347" s="281">
        <v>0</v>
      </c>
      <c r="AZ347" s="281">
        <v>0</v>
      </c>
      <c r="BA347" s="281">
        <v>0</v>
      </c>
      <c r="BB347" s="281">
        <v>0</v>
      </c>
      <c r="BC347" s="281">
        <v>0</v>
      </c>
      <c r="BD347" s="281">
        <v>0</v>
      </c>
      <c r="BE347" s="281">
        <v>0</v>
      </c>
      <c r="BF347" s="281">
        <v>0</v>
      </c>
      <c r="BG347" s="281">
        <v>0</v>
      </c>
      <c r="BH347" s="281">
        <v>0</v>
      </c>
      <c r="BI347" s="281">
        <v>0</v>
      </c>
      <c r="BJ347" s="281">
        <v>0</v>
      </c>
      <c r="BK347" s="281">
        <v>0</v>
      </c>
      <c r="BL347" s="281">
        <v>0</v>
      </c>
      <c r="BM347" s="281">
        <v>0</v>
      </c>
      <c r="BN347" s="281">
        <v>0</v>
      </c>
      <c r="BO347" s="281">
        <v>0</v>
      </c>
      <c r="BP347" s="281">
        <v>0</v>
      </c>
      <c r="BQ347" s="281">
        <v>0</v>
      </c>
    </row>
    <row r="348" spans="2:69" ht="10.5" hidden="1" customHeight="1" outlineLevel="1">
      <c r="B348" s="68"/>
      <c r="C348" s="68"/>
      <c r="D348" s="68">
        <v>0</v>
      </c>
      <c r="E348" s="68"/>
      <c r="F348" s="68"/>
      <c r="G348" s="68"/>
      <c r="H348" s="68"/>
      <c r="J348" s="281">
        <v>0</v>
      </c>
      <c r="K348" s="281">
        <v>0</v>
      </c>
      <c r="L348" s="281">
        <v>0</v>
      </c>
      <c r="M348" s="281">
        <v>0</v>
      </c>
      <c r="N348" s="281">
        <v>0</v>
      </c>
      <c r="O348" s="281">
        <v>0</v>
      </c>
      <c r="P348" s="281">
        <v>0</v>
      </c>
      <c r="Q348" s="281">
        <v>0</v>
      </c>
      <c r="R348" s="281">
        <v>0</v>
      </c>
      <c r="S348" s="281">
        <v>0</v>
      </c>
      <c r="T348" s="281">
        <v>0</v>
      </c>
      <c r="U348" s="281">
        <v>0</v>
      </c>
      <c r="V348" s="281">
        <v>0</v>
      </c>
      <c r="W348" s="281">
        <v>0</v>
      </c>
      <c r="X348" s="281">
        <v>0</v>
      </c>
      <c r="Y348" s="281">
        <v>0</v>
      </c>
      <c r="Z348" s="281">
        <v>0</v>
      </c>
      <c r="AA348" s="281">
        <v>0</v>
      </c>
      <c r="AB348" s="281">
        <v>0</v>
      </c>
      <c r="AC348" s="281">
        <v>0</v>
      </c>
      <c r="AD348" s="281">
        <v>0</v>
      </c>
      <c r="AE348" s="281">
        <v>0</v>
      </c>
      <c r="AF348" s="281">
        <v>0</v>
      </c>
      <c r="AG348" s="281">
        <v>0</v>
      </c>
      <c r="AH348" s="281">
        <v>0</v>
      </c>
      <c r="AI348" s="281">
        <v>0</v>
      </c>
      <c r="AJ348" s="281">
        <v>0</v>
      </c>
      <c r="AK348" s="281">
        <v>0</v>
      </c>
      <c r="AL348" s="281">
        <v>0</v>
      </c>
      <c r="AM348" s="281">
        <v>0</v>
      </c>
      <c r="AN348" s="281">
        <v>0</v>
      </c>
      <c r="AO348" s="281">
        <v>0</v>
      </c>
      <c r="AP348" s="281">
        <v>0</v>
      </c>
      <c r="AQ348" s="281">
        <v>0</v>
      </c>
      <c r="AR348" s="281">
        <v>0</v>
      </c>
      <c r="AS348" s="281">
        <v>0</v>
      </c>
      <c r="AT348" s="281">
        <v>0</v>
      </c>
      <c r="AU348" s="281">
        <v>0</v>
      </c>
      <c r="AV348" s="281">
        <v>0</v>
      </c>
      <c r="AW348" s="281">
        <v>0</v>
      </c>
      <c r="AX348" s="281">
        <v>0</v>
      </c>
      <c r="AY348" s="281">
        <v>0</v>
      </c>
      <c r="AZ348" s="281">
        <v>0</v>
      </c>
      <c r="BA348" s="281">
        <v>0</v>
      </c>
      <c r="BB348" s="281">
        <v>0</v>
      </c>
      <c r="BC348" s="281">
        <v>0</v>
      </c>
      <c r="BD348" s="281">
        <v>0</v>
      </c>
      <c r="BE348" s="281">
        <v>0</v>
      </c>
      <c r="BF348" s="281">
        <v>0</v>
      </c>
      <c r="BG348" s="281">
        <v>0</v>
      </c>
      <c r="BH348" s="281">
        <v>0</v>
      </c>
      <c r="BI348" s="281">
        <v>0</v>
      </c>
      <c r="BJ348" s="281">
        <v>0</v>
      </c>
      <c r="BK348" s="281">
        <v>0</v>
      </c>
      <c r="BL348" s="281">
        <v>0</v>
      </c>
      <c r="BM348" s="281">
        <v>0</v>
      </c>
      <c r="BN348" s="281">
        <v>0</v>
      </c>
      <c r="BO348" s="281">
        <v>0</v>
      </c>
      <c r="BP348" s="281">
        <v>0</v>
      </c>
      <c r="BQ348" s="281">
        <v>0</v>
      </c>
    </row>
    <row r="349" spans="2:69" ht="10.5" hidden="1" customHeight="1" outlineLevel="1">
      <c r="B349" s="68"/>
      <c r="C349" s="68"/>
      <c r="D349" s="68">
        <v>0</v>
      </c>
      <c r="E349" s="68"/>
      <c r="F349" s="68"/>
      <c r="G349" s="68"/>
      <c r="H349" s="68"/>
      <c r="J349" s="281">
        <v>0</v>
      </c>
      <c r="K349" s="281">
        <v>0</v>
      </c>
      <c r="L349" s="281">
        <v>0</v>
      </c>
      <c r="M349" s="281">
        <v>0</v>
      </c>
      <c r="N349" s="281">
        <v>0</v>
      </c>
      <c r="O349" s="281">
        <v>0</v>
      </c>
      <c r="P349" s="281">
        <v>0</v>
      </c>
      <c r="Q349" s="281">
        <v>0</v>
      </c>
      <c r="R349" s="281">
        <v>0</v>
      </c>
      <c r="S349" s="281">
        <v>0</v>
      </c>
      <c r="T349" s="281">
        <v>0</v>
      </c>
      <c r="U349" s="281">
        <v>0</v>
      </c>
      <c r="V349" s="281">
        <v>0</v>
      </c>
      <c r="W349" s="281">
        <v>0</v>
      </c>
      <c r="X349" s="281">
        <v>0</v>
      </c>
      <c r="Y349" s="281">
        <v>0</v>
      </c>
      <c r="Z349" s="281">
        <v>0</v>
      </c>
      <c r="AA349" s="281">
        <v>0</v>
      </c>
      <c r="AB349" s="281">
        <v>0</v>
      </c>
      <c r="AC349" s="281">
        <v>0</v>
      </c>
      <c r="AD349" s="281">
        <v>0</v>
      </c>
      <c r="AE349" s="281">
        <v>0</v>
      </c>
      <c r="AF349" s="281">
        <v>0</v>
      </c>
      <c r="AG349" s="281">
        <v>0</v>
      </c>
      <c r="AH349" s="281">
        <v>0</v>
      </c>
      <c r="AI349" s="281">
        <v>0</v>
      </c>
      <c r="AJ349" s="281">
        <v>0</v>
      </c>
      <c r="AK349" s="281">
        <v>0</v>
      </c>
      <c r="AL349" s="281">
        <v>0</v>
      </c>
      <c r="AM349" s="281">
        <v>0</v>
      </c>
      <c r="AN349" s="281">
        <v>0</v>
      </c>
      <c r="AO349" s="281">
        <v>0</v>
      </c>
      <c r="AP349" s="281">
        <v>0</v>
      </c>
      <c r="AQ349" s="281">
        <v>0</v>
      </c>
      <c r="AR349" s="281">
        <v>0</v>
      </c>
      <c r="AS349" s="281">
        <v>0</v>
      </c>
      <c r="AT349" s="281">
        <v>0</v>
      </c>
      <c r="AU349" s="281">
        <v>0</v>
      </c>
      <c r="AV349" s="281">
        <v>0</v>
      </c>
      <c r="AW349" s="281">
        <v>0</v>
      </c>
      <c r="AX349" s="281">
        <v>0</v>
      </c>
      <c r="AY349" s="281">
        <v>0</v>
      </c>
      <c r="AZ349" s="281">
        <v>0</v>
      </c>
      <c r="BA349" s="281">
        <v>0</v>
      </c>
      <c r="BB349" s="281">
        <v>0</v>
      </c>
      <c r="BC349" s="281">
        <v>0</v>
      </c>
      <c r="BD349" s="281">
        <v>0</v>
      </c>
      <c r="BE349" s="281">
        <v>0</v>
      </c>
      <c r="BF349" s="281">
        <v>0</v>
      </c>
      <c r="BG349" s="281">
        <v>0</v>
      </c>
      <c r="BH349" s="281">
        <v>0</v>
      </c>
      <c r="BI349" s="281">
        <v>0</v>
      </c>
      <c r="BJ349" s="281">
        <v>0</v>
      </c>
      <c r="BK349" s="281">
        <v>0</v>
      </c>
      <c r="BL349" s="281">
        <v>0</v>
      </c>
      <c r="BM349" s="281">
        <v>0</v>
      </c>
      <c r="BN349" s="281">
        <v>0</v>
      </c>
      <c r="BO349" s="281">
        <v>0</v>
      </c>
      <c r="BP349" s="281">
        <v>0</v>
      </c>
      <c r="BQ349" s="281">
        <v>0</v>
      </c>
    </row>
    <row r="350" spans="2:69" ht="10.5" hidden="1" customHeight="1" outlineLevel="1">
      <c r="B350" s="68"/>
      <c r="C350" s="68"/>
      <c r="D350" s="68">
        <v>0</v>
      </c>
      <c r="E350" s="68"/>
      <c r="F350" s="68"/>
      <c r="G350" s="68"/>
      <c r="H350" s="68"/>
      <c r="J350" s="281">
        <v>0</v>
      </c>
      <c r="K350" s="281">
        <v>0</v>
      </c>
      <c r="L350" s="281">
        <v>0</v>
      </c>
      <c r="M350" s="281">
        <v>0</v>
      </c>
      <c r="N350" s="281">
        <v>0</v>
      </c>
      <c r="O350" s="281">
        <v>0</v>
      </c>
      <c r="P350" s="281">
        <v>0</v>
      </c>
      <c r="Q350" s="281">
        <v>0</v>
      </c>
      <c r="R350" s="281">
        <v>0</v>
      </c>
      <c r="S350" s="281">
        <v>0</v>
      </c>
      <c r="T350" s="281">
        <v>0</v>
      </c>
      <c r="U350" s="281">
        <v>0</v>
      </c>
      <c r="V350" s="281">
        <v>0</v>
      </c>
      <c r="W350" s="281">
        <v>0</v>
      </c>
      <c r="X350" s="281">
        <v>0</v>
      </c>
      <c r="Y350" s="281">
        <v>0</v>
      </c>
      <c r="Z350" s="281">
        <v>0</v>
      </c>
      <c r="AA350" s="281">
        <v>0</v>
      </c>
      <c r="AB350" s="281">
        <v>0</v>
      </c>
      <c r="AC350" s="281">
        <v>0</v>
      </c>
      <c r="AD350" s="281">
        <v>0</v>
      </c>
      <c r="AE350" s="281">
        <v>0</v>
      </c>
      <c r="AF350" s="281">
        <v>0</v>
      </c>
      <c r="AG350" s="281">
        <v>0</v>
      </c>
      <c r="AH350" s="281">
        <v>0</v>
      </c>
      <c r="AI350" s="281">
        <v>0</v>
      </c>
      <c r="AJ350" s="281">
        <v>0</v>
      </c>
      <c r="AK350" s="281">
        <v>0</v>
      </c>
      <c r="AL350" s="281">
        <v>0</v>
      </c>
      <c r="AM350" s="281">
        <v>0</v>
      </c>
      <c r="AN350" s="281">
        <v>0</v>
      </c>
      <c r="AO350" s="281">
        <v>0</v>
      </c>
      <c r="AP350" s="281">
        <v>0</v>
      </c>
      <c r="AQ350" s="281">
        <v>0</v>
      </c>
      <c r="AR350" s="281">
        <v>0</v>
      </c>
      <c r="AS350" s="281">
        <v>0</v>
      </c>
      <c r="AT350" s="281">
        <v>0</v>
      </c>
      <c r="AU350" s="281">
        <v>0</v>
      </c>
      <c r="AV350" s="281">
        <v>0</v>
      </c>
      <c r="AW350" s="281">
        <v>0</v>
      </c>
      <c r="AX350" s="281">
        <v>0</v>
      </c>
      <c r="AY350" s="281">
        <v>0</v>
      </c>
      <c r="AZ350" s="281">
        <v>0</v>
      </c>
      <c r="BA350" s="281">
        <v>0</v>
      </c>
      <c r="BB350" s="281">
        <v>0</v>
      </c>
      <c r="BC350" s="281">
        <v>0</v>
      </c>
      <c r="BD350" s="281">
        <v>0</v>
      </c>
      <c r="BE350" s="281">
        <v>0</v>
      </c>
      <c r="BF350" s="281">
        <v>0</v>
      </c>
      <c r="BG350" s="281">
        <v>0</v>
      </c>
      <c r="BH350" s="281">
        <v>0</v>
      </c>
      <c r="BI350" s="281">
        <v>0</v>
      </c>
      <c r="BJ350" s="281">
        <v>0</v>
      </c>
      <c r="BK350" s="281">
        <v>0</v>
      </c>
      <c r="BL350" s="281">
        <v>0</v>
      </c>
      <c r="BM350" s="281">
        <v>0</v>
      </c>
      <c r="BN350" s="281">
        <v>0</v>
      </c>
      <c r="BO350" s="281">
        <v>0</v>
      </c>
      <c r="BP350" s="281">
        <v>0</v>
      </c>
      <c r="BQ350" s="281">
        <v>0</v>
      </c>
    </row>
    <row r="351" spans="2:69" ht="10.5" hidden="1" customHeight="1" outlineLevel="1">
      <c r="B351" s="68"/>
      <c r="C351" s="68"/>
      <c r="D351" s="68">
        <v>0</v>
      </c>
      <c r="E351" s="68"/>
      <c r="F351" s="68"/>
      <c r="G351" s="68"/>
      <c r="H351" s="68"/>
      <c r="J351" s="281">
        <v>0</v>
      </c>
      <c r="K351" s="281">
        <v>0</v>
      </c>
      <c r="L351" s="281">
        <v>0</v>
      </c>
      <c r="M351" s="281">
        <v>0</v>
      </c>
      <c r="N351" s="281">
        <v>0</v>
      </c>
      <c r="O351" s="281">
        <v>0</v>
      </c>
      <c r="P351" s="281">
        <v>0</v>
      </c>
      <c r="Q351" s="281">
        <v>0</v>
      </c>
      <c r="R351" s="281">
        <v>0</v>
      </c>
      <c r="S351" s="281">
        <v>0</v>
      </c>
      <c r="T351" s="281">
        <v>0</v>
      </c>
      <c r="U351" s="281">
        <v>0</v>
      </c>
      <c r="V351" s="281">
        <v>0</v>
      </c>
      <c r="W351" s="281">
        <v>0</v>
      </c>
      <c r="X351" s="281">
        <v>0</v>
      </c>
      <c r="Y351" s="281">
        <v>0</v>
      </c>
      <c r="Z351" s="281">
        <v>0</v>
      </c>
      <c r="AA351" s="281">
        <v>0</v>
      </c>
      <c r="AB351" s="281">
        <v>0</v>
      </c>
      <c r="AC351" s="281">
        <v>0</v>
      </c>
      <c r="AD351" s="281">
        <v>0</v>
      </c>
      <c r="AE351" s="281">
        <v>0</v>
      </c>
      <c r="AF351" s="281">
        <v>0</v>
      </c>
      <c r="AG351" s="281">
        <v>0</v>
      </c>
      <c r="AH351" s="281">
        <v>0</v>
      </c>
      <c r="AI351" s="281">
        <v>0</v>
      </c>
      <c r="AJ351" s="281">
        <v>0</v>
      </c>
      <c r="AK351" s="281">
        <v>0</v>
      </c>
      <c r="AL351" s="281">
        <v>0</v>
      </c>
      <c r="AM351" s="281">
        <v>0</v>
      </c>
      <c r="AN351" s="281">
        <v>0</v>
      </c>
      <c r="AO351" s="281">
        <v>0</v>
      </c>
      <c r="AP351" s="281">
        <v>0</v>
      </c>
      <c r="AQ351" s="281">
        <v>0</v>
      </c>
      <c r="AR351" s="281">
        <v>0</v>
      </c>
      <c r="AS351" s="281">
        <v>0</v>
      </c>
      <c r="AT351" s="281">
        <v>0</v>
      </c>
      <c r="AU351" s="281">
        <v>0</v>
      </c>
      <c r="AV351" s="281">
        <v>0</v>
      </c>
      <c r="AW351" s="281">
        <v>0</v>
      </c>
      <c r="AX351" s="281">
        <v>0</v>
      </c>
      <c r="AY351" s="281">
        <v>0</v>
      </c>
      <c r="AZ351" s="281">
        <v>0</v>
      </c>
      <c r="BA351" s="281">
        <v>0</v>
      </c>
      <c r="BB351" s="281">
        <v>0</v>
      </c>
      <c r="BC351" s="281">
        <v>0</v>
      </c>
      <c r="BD351" s="281">
        <v>0</v>
      </c>
      <c r="BE351" s="281">
        <v>0</v>
      </c>
      <c r="BF351" s="281">
        <v>0</v>
      </c>
      <c r="BG351" s="281">
        <v>0</v>
      </c>
      <c r="BH351" s="281">
        <v>0</v>
      </c>
      <c r="BI351" s="281">
        <v>0</v>
      </c>
      <c r="BJ351" s="281">
        <v>0</v>
      </c>
      <c r="BK351" s="281">
        <v>0</v>
      </c>
      <c r="BL351" s="281">
        <v>0</v>
      </c>
      <c r="BM351" s="281">
        <v>0</v>
      </c>
      <c r="BN351" s="281">
        <v>0</v>
      </c>
      <c r="BO351" s="281">
        <v>0</v>
      </c>
      <c r="BP351" s="281">
        <v>0</v>
      </c>
      <c r="BQ351" s="281">
        <v>0</v>
      </c>
    </row>
    <row r="352" spans="2:69" ht="10.5" hidden="1" customHeight="1" outlineLevel="1">
      <c r="B352" s="68"/>
      <c r="C352" s="68"/>
      <c r="D352" s="68">
        <v>0</v>
      </c>
      <c r="E352" s="68"/>
      <c r="F352" s="68"/>
      <c r="G352" s="68"/>
      <c r="H352" s="68"/>
      <c r="J352" s="281">
        <v>0</v>
      </c>
      <c r="K352" s="281">
        <v>0</v>
      </c>
      <c r="L352" s="281">
        <v>0</v>
      </c>
      <c r="M352" s="281">
        <v>0</v>
      </c>
      <c r="N352" s="281">
        <v>0</v>
      </c>
      <c r="O352" s="281">
        <v>0</v>
      </c>
      <c r="P352" s="281">
        <v>0</v>
      </c>
      <c r="Q352" s="281">
        <v>0</v>
      </c>
      <c r="R352" s="281">
        <v>0</v>
      </c>
      <c r="S352" s="281">
        <v>0</v>
      </c>
      <c r="T352" s="281">
        <v>0</v>
      </c>
      <c r="U352" s="281">
        <v>0</v>
      </c>
      <c r="V352" s="281">
        <v>0</v>
      </c>
      <c r="W352" s="281">
        <v>0</v>
      </c>
      <c r="X352" s="281">
        <v>0</v>
      </c>
      <c r="Y352" s="281">
        <v>0</v>
      </c>
      <c r="Z352" s="281">
        <v>0</v>
      </c>
      <c r="AA352" s="281">
        <v>0</v>
      </c>
      <c r="AB352" s="281">
        <v>0</v>
      </c>
      <c r="AC352" s="281">
        <v>0</v>
      </c>
      <c r="AD352" s="281">
        <v>0</v>
      </c>
      <c r="AE352" s="281">
        <v>0</v>
      </c>
      <c r="AF352" s="281">
        <v>0</v>
      </c>
      <c r="AG352" s="281">
        <v>0</v>
      </c>
      <c r="AH352" s="281">
        <v>0</v>
      </c>
      <c r="AI352" s="281">
        <v>0</v>
      </c>
      <c r="AJ352" s="281">
        <v>0</v>
      </c>
      <c r="AK352" s="281">
        <v>0</v>
      </c>
      <c r="AL352" s="281">
        <v>0</v>
      </c>
      <c r="AM352" s="281">
        <v>0</v>
      </c>
      <c r="AN352" s="281">
        <v>0</v>
      </c>
      <c r="AO352" s="281">
        <v>0</v>
      </c>
      <c r="AP352" s="281">
        <v>0</v>
      </c>
      <c r="AQ352" s="281">
        <v>0</v>
      </c>
      <c r="AR352" s="281">
        <v>0</v>
      </c>
      <c r="AS352" s="281">
        <v>0</v>
      </c>
      <c r="AT352" s="281">
        <v>0</v>
      </c>
      <c r="AU352" s="281">
        <v>0</v>
      </c>
      <c r="AV352" s="281">
        <v>0</v>
      </c>
      <c r="AW352" s="281">
        <v>0</v>
      </c>
      <c r="AX352" s="281">
        <v>0</v>
      </c>
      <c r="AY352" s="281">
        <v>0</v>
      </c>
      <c r="AZ352" s="281">
        <v>0</v>
      </c>
      <c r="BA352" s="281">
        <v>0</v>
      </c>
      <c r="BB352" s="281">
        <v>0</v>
      </c>
      <c r="BC352" s="281">
        <v>0</v>
      </c>
      <c r="BD352" s="281">
        <v>0</v>
      </c>
      <c r="BE352" s="281">
        <v>0</v>
      </c>
      <c r="BF352" s="281">
        <v>0</v>
      </c>
      <c r="BG352" s="281">
        <v>0</v>
      </c>
      <c r="BH352" s="281">
        <v>0</v>
      </c>
      <c r="BI352" s="281">
        <v>0</v>
      </c>
      <c r="BJ352" s="281">
        <v>0</v>
      </c>
      <c r="BK352" s="281">
        <v>0</v>
      </c>
      <c r="BL352" s="281">
        <v>0</v>
      </c>
      <c r="BM352" s="281">
        <v>0</v>
      </c>
      <c r="BN352" s="281">
        <v>0</v>
      </c>
      <c r="BO352" s="281">
        <v>0</v>
      </c>
      <c r="BP352" s="281">
        <v>0</v>
      </c>
      <c r="BQ352" s="281">
        <v>0</v>
      </c>
    </row>
    <row r="353" spans="2:69" ht="10.5" hidden="1" customHeight="1" outlineLevel="1">
      <c r="B353" s="68"/>
      <c r="C353" s="68"/>
      <c r="D353" s="68">
        <v>0</v>
      </c>
      <c r="E353" s="68"/>
      <c r="F353" s="68"/>
      <c r="G353" s="68"/>
      <c r="H353" s="68"/>
      <c r="J353" s="281">
        <v>0</v>
      </c>
      <c r="K353" s="281">
        <v>0</v>
      </c>
      <c r="L353" s="281">
        <v>0</v>
      </c>
      <c r="M353" s="281">
        <v>0</v>
      </c>
      <c r="N353" s="281">
        <v>0</v>
      </c>
      <c r="O353" s="281">
        <v>0</v>
      </c>
      <c r="P353" s="281">
        <v>0</v>
      </c>
      <c r="Q353" s="281">
        <v>0</v>
      </c>
      <c r="R353" s="281">
        <v>0</v>
      </c>
      <c r="S353" s="281">
        <v>0</v>
      </c>
      <c r="T353" s="281">
        <v>0</v>
      </c>
      <c r="U353" s="281">
        <v>0</v>
      </c>
      <c r="V353" s="281">
        <v>0</v>
      </c>
      <c r="W353" s="281">
        <v>0</v>
      </c>
      <c r="X353" s="281">
        <v>0</v>
      </c>
      <c r="Y353" s="281">
        <v>0</v>
      </c>
      <c r="Z353" s="281">
        <v>0</v>
      </c>
      <c r="AA353" s="281">
        <v>0</v>
      </c>
      <c r="AB353" s="281">
        <v>0</v>
      </c>
      <c r="AC353" s="281">
        <v>0</v>
      </c>
      <c r="AD353" s="281">
        <v>0</v>
      </c>
      <c r="AE353" s="281">
        <v>0</v>
      </c>
      <c r="AF353" s="281">
        <v>0</v>
      </c>
      <c r="AG353" s="281">
        <v>0</v>
      </c>
      <c r="AH353" s="281">
        <v>0</v>
      </c>
      <c r="AI353" s="281">
        <v>0</v>
      </c>
      <c r="AJ353" s="281">
        <v>0</v>
      </c>
      <c r="AK353" s="281">
        <v>0</v>
      </c>
      <c r="AL353" s="281">
        <v>0</v>
      </c>
      <c r="AM353" s="281">
        <v>0</v>
      </c>
      <c r="AN353" s="281">
        <v>0</v>
      </c>
      <c r="AO353" s="281">
        <v>0</v>
      </c>
      <c r="AP353" s="281">
        <v>0</v>
      </c>
      <c r="AQ353" s="281">
        <v>0</v>
      </c>
      <c r="AR353" s="281">
        <v>0</v>
      </c>
      <c r="AS353" s="281">
        <v>0</v>
      </c>
      <c r="AT353" s="281">
        <v>0</v>
      </c>
      <c r="AU353" s="281">
        <v>0</v>
      </c>
      <c r="AV353" s="281">
        <v>0</v>
      </c>
      <c r="AW353" s="281">
        <v>0</v>
      </c>
      <c r="AX353" s="281">
        <v>0</v>
      </c>
      <c r="AY353" s="281">
        <v>0</v>
      </c>
      <c r="AZ353" s="281">
        <v>0</v>
      </c>
      <c r="BA353" s="281">
        <v>0</v>
      </c>
      <c r="BB353" s="281">
        <v>0</v>
      </c>
      <c r="BC353" s="281">
        <v>0</v>
      </c>
      <c r="BD353" s="281">
        <v>0</v>
      </c>
      <c r="BE353" s="281">
        <v>0</v>
      </c>
      <c r="BF353" s="281">
        <v>0</v>
      </c>
      <c r="BG353" s="281">
        <v>0</v>
      </c>
      <c r="BH353" s="281">
        <v>0</v>
      </c>
      <c r="BI353" s="281">
        <v>0</v>
      </c>
      <c r="BJ353" s="281">
        <v>0</v>
      </c>
      <c r="BK353" s="281">
        <v>0</v>
      </c>
      <c r="BL353" s="281">
        <v>0</v>
      </c>
      <c r="BM353" s="281">
        <v>0</v>
      </c>
      <c r="BN353" s="281">
        <v>0</v>
      </c>
      <c r="BO353" s="281">
        <v>0</v>
      </c>
      <c r="BP353" s="281">
        <v>0</v>
      </c>
      <c r="BQ353" s="281">
        <v>0</v>
      </c>
    </row>
    <row r="354" spans="2:69" ht="10.5" hidden="1" customHeight="1" outlineLevel="1">
      <c r="B354" s="68"/>
      <c r="C354" s="68"/>
      <c r="D354" s="68">
        <v>0</v>
      </c>
      <c r="E354" s="68"/>
      <c r="F354" s="68"/>
      <c r="G354" s="68"/>
      <c r="H354" s="68"/>
      <c r="J354" s="281">
        <v>0</v>
      </c>
      <c r="K354" s="281">
        <v>0</v>
      </c>
      <c r="L354" s="281">
        <v>0</v>
      </c>
      <c r="M354" s="281">
        <v>0</v>
      </c>
      <c r="N354" s="281">
        <v>0</v>
      </c>
      <c r="O354" s="281">
        <v>0</v>
      </c>
      <c r="P354" s="281">
        <v>0</v>
      </c>
      <c r="Q354" s="281">
        <v>0</v>
      </c>
      <c r="R354" s="281">
        <v>0</v>
      </c>
      <c r="S354" s="281">
        <v>0</v>
      </c>
      <c r="T354" s="281">
        <v>0</v>
      </c>
      <c r="U354" s="281">
        <v>0</v>
      </c>
      <c r="V354" s="281">
        <v>0</v>
      </c>
      <c r="W354" s="281">
        <v>0</v>
      </c>
      <c r="X354" s="281">
        <v>0</v>
      </c>
      <c r="Y354" s="281">
        <v>0</v>
      </c>
      <c r="Z354" s="281">
        <v>0</v>
      </c>
      <c r="AA354" s="281">
        <v>0</v>
      </c>
      <c r="AB354" s="281">
        <v>0</v>
      </c>
      <c r="AC354" s="281">
        <v>0</v>
      </c>
      <c r="AD354" s="281">
        <v>0</v>
      </c>
      <c r="AE354" s="281">
        <v>0</v>
      </c>
      <c r="AF354" s="281">
        <v>0</v>
      </c>
      <c r="AG354" s="281">
        <v>0</v>
      </c>
      <c r="AH354" s="281">
        <v>0</v>
      </c>
      <c r="AI354" s="281">
        <v>0</v>
      </c>
      <c r="AJ354" s="281">
        <v>0</v>
      </c>
      <c r="AK354" s="281">
        <v>0</v>
      </c>
      <c r="AL354" s="281">
        <v>0</v>
      </c>
      <c r="AM354" s="281">
        <v>0</v>
      </c>
      <c r="AN354" s="281">
        <v>0</v>
      </c>
      <c r="AO354" s="281">
        <v>0</v>
      </c>
      <c r="AP354" s="281">
        <v>0</v>
      </c>
      <c r="AQ354" s="281">
        <v>0</v>
      </c>
      <c r="AR354" s="281">
        <v>0</v>
      </c>
      <c r="AS354" s="281">
        <v>0</v>
      </c>
      <c r="AT354" s="281">
        <v>0</v>
      </c>
      <c r="AU354" s="281">
        <v>0</v>
      </c>
      <c r="AV354" s="281">
        <v>0</v>
      </c>
      <c r="AW354" s="281">
        <v>0</v>
      </c>
      <c r="AX354" s="281">
        <v>0</v>
      </c>
      <c r="AY354" s="281">
        <v>0</v>
      </c>
      <c r="AZ354" s="281">
        <v>0</v>
      </c>
      <c r="BA354" s="281">
        <v>0</v>
      </c>
      <c r="BB354" s="281">
        <v>0</v>
      </c>
      <c r="BC354" s="281">
        <v>0</v>
      </c>
      <c r="BD354" s="281">
        <v>0</v>
      </c>
      <c r="BE354" s="281">
        <v>0</v>
      </c>
      <c r="BF354" s="281">
        <v>0</v>
      </c>
      <c r="BG354" s="281">
        <v>0</v>
      </c>
      <c r="BH354" s="281">
        <v>0</v>
      </c>
      <c r="BI354" s="281">
        <v>0</v>
      </c>
      <c r="BJ354" s="281">
        <v>0</v>
      </c>
      <c r="BK354" s="281">
        <v>0</v>
      </c>
      <c r="BL354" s="281">
        <v>0</v>
      </c>
      <c r="BM354" s="281">
        <v>0</v>
      </c>
      <c r="BN354" s="281">
        <v>0</v>
      </c>
      <c r="BO354" s="281">
        <v>0</v>
      </c>
      <c r="BP354" s="281">
        <v>0</v>
      </c>
      <c r="BQ354" s="281">
        <v>0</v>
      </c>
    </row>
    <row r="355" spans="2:69" ht="10.5" hidden="1" customHeight="1" outlineLevel="1">
      <c r="B355" s="68"/>
      <c r="C355" s="68"/>
      <c r="D355" s="68">
        <v>0</v>
      </c>
      <c r="E355" s="68"/>
      <c r="F355" s="68"/>
      <c r="G355" s="68"/>
      <c r="H355" s="68"/>
      <c r="J355" s="281">
        <v>0</v>
      </c>
      <c r="K355" s="281">
        <v>0</v>
      </c>
      <c r="L355" s="281">
        <v>0</v>
      </c>
      <c r="M355" s="281">
        <v>0</v>
      </c>
      <c r="N355" s="281">
        <v>0</v>
      </c>
      <c r="O355" s="281">
        <v>0</v>
      </c>
      <c r="P355" s="281">
        <v>0</v>
      </c>
      <c r="Q355" s="281">
        <v>0</v>
      </c>
      <c r="R355" s="281">
        <v>0</v>
      </c>
      <c r="S355" s="281">
        <v>0</v>
      </c>
      <c r="T355" s="281">
        <v>0</v>
      </c>
      <c r="U355" s="281">
        <v>0</v>
      </c>
      <c r="V355" s="281">
        <v>0</v>
      </c>
      <c r="W355" s="281">
        <v>0</v>
      </c>
      <c r="X355" s="281">
        <v>0</v>
      </c>
      <c r="Y355" s="281">
        <v>0</v>
      </c>
      <c r="Z355" s="281">
        <v>0</v>
      </c>
      <c r="AA355" s="281">
        <v>0</v>
      </c>
      <c r="AB355" s="281">
        <v>0</v>
      </c>
      <c r="AC355" s="281">
        <v>0</v>
      </c>
      <c r="AD355" s="281">
        <v>0</v>
      </c>
      <c r="AE355" s="281">
        <v>0</v>
      </c>
      <c r="AF355" s="281">
        <v>0</v>
      </c>
      <c r="AG355" s="281">
        <v>0</v>
      </c>
      <c r="AH355" s="281">
        <v>0</v>
      </c>
      <c r="AI355" s="281">
        <v>0</v>
      </c>
      <c r="AJ355" s="281">
        <v>0</v>
      </c>
      <c r="AK355" s="281">
        <v>0</v>
      </c>
      <c r="AL355" s="281">
        <v>0</v>
      </c>
      <c r="AM355" s="281">
        <v>0</v>
      </c>
      <c r="AN355" s="281">
        <v>0</v>
      </c>
      <c r="AO355" s="281">
        <v>0</v>
      </c>
      <c r="AP355" s="281">
        <v>0</v>
      </c>
      <c r="AQ355" s="281">
        <v>0</v>
      </c>
      <c r="AR355" s="281">
        <v>0</v>
      </c>
      <c r="AS355" s="281">
        <v>0</v>
      </c>
      <c r="AT355" s="281">
        <v>0</v>
      </c>
      <c r="AU355" s="281">
        <v>0</v>
      </c>
      <c r="AV355" s="281">
        <v>0</v>
      </c>
      <c r="AW355" s="281">
        <v>0</v>
      </c>
      <c r="AX355" s="281">
        <v>0</v>
      </c>
      <c r="AY355" s="281">
        <v>0</v>
      </c>
      <c r="AZ355" s="281">
        <v>0</v>
      </c>
      <c r="BA355" s="281">
        <v>0</v>
      </c>
      <c r="BB355" s="281">
        <v>0</v>
      </c>
      <c r="BC355" s="281">
        <v>0</v>
      </c>
      <c r="BD355" s="281">
        <v>0</v>
      </c>
      <c r="BE355" s="281">
        <v>0</v>
      </c>
      <c r="BF355" s="281">
        <v>0</v>
      </c>
      <c r="BG355" s="281">
        <v>0</v>
      </c>
      <c r="BH355" s="281">
        <v>0</v>
      </c>
      <c r="BI355" s="281">
        <v>0</v>
      </c>
      <c r="BJ355" s="281">
        <v>0</v>
      </c>
      <c r="BK355" s="281">
        <v>0</v>
      </c>
      <c r="BL355" s="281">
        <v>0</v>
      </c>
      <c r="BM355" s="281">
        <v>0</v>
      </c>
      <c r="BN355" s="281">
        <v>0</v>
      </c>
      <c r="BO355" s="281">
        <v>0</v>
      </c>
      <c r="BP355" s="281">
        <v>0</v>
      </c>
      <c r="BQ355" s="281">
        <v>0</v>
      </c>
    </row>
    <row r="356" spans="2:69" ht="10.5" hidden="1" customHeight="1" outlineLevel="1">
      <c r="B356" s="68"/>
      <c r="C356" s="68"/>
      <c r="D356" s="68">
        <v>0</v>
      </c>
      <c r="E356" s="68"/>
      <c r="F356" s="68"/>
      <c r="G356" s="68"/>
      <c r="H356" s="68"/>
      <c r="J356" s="281">
        <v>0</v>
      </c>
      <c r="K356" s="281">
        <v>0</v>
      </c>
      <c r="L356" s="281">
        <v>0</v>
      </c>
      <c r="M356" s="281">
        <v>0</v>
      </c>
      <c r="N356" s="281">
        <v>0</v>
      </c>
      <c r="O356" s="281">
        <v>0</v>
      </c>
      <c r="P356" s="281">
        <v>0</v>
      </c>
      <c r="Q356" s="281">
        <v>0</v>
      </c>
      <c r="R356" s="281">
        <v>0</v>
      </c>
      <c r="S356" s="281">
        <v>0</v>
      </c>
      <c r="T356" s="281">
        <v>0</v>
      </c>
      <c r="U356" s="281">
        <v>0</v>
      </c>
      <c r="V356" s="281">
        <v>0</v>
      </c>
      <c r="W356" s="281">
        <v>0</v>
      </c>
      <c r="X356" s="281">
        <v>0</v>
      </c>
      <c r="Y356" s="281">
        <v>0</v>
      </c>
      <c r="Z356" s="281">
        <v>0</v>
      </c>
      <c r="AA356" s="281">
        <v>0</v>
      </c>
      <c r="AB356" s="281">
        <v>0</v>
      </c>
      <c r="AC356" s="281">
        <v>0</v>
      </c>
      <c r="AD356" s="281">
        <v>0</v>
      </c>
      <c r="AE356" s="281">
        <v>0</v>
      </c>
      <c r="AF356" s="281">
        <v>0</v>
      </c>
      <c r="AG356" s="281">
        <v>0</v>
      </c>
      <c r="AH356" s="281">
        <v>0</v>
      </c>
      <c r="AI356" s="281">
        <v>0</v>
      </c>
      <c r="AJ356" s="281">
        <v>0</v>
      </c>
      <c r="AK356" s="281">
        <v>0</v>
      </c>
      <c r="AL356" s="281">
        <v>0</v>
      </c>
      <c r="AM356" s="281">
        <v>0</v>
      </c>
      <c r="AN356" s="281">
        <v>0</v>
      </c>
      <c r="AO356" s="281">
        <v>0</v>
      </c>
      <c r="AP356" s="281">
        <v>0</v>
      </c>
      <c r="AQ356" s="281">
        <v>0</v>
      </c>
      <c r="AR356" s="281">
        <v>0</v>
      </c>
      <c r="AS356" s="281">
        <v>0</v>
      </c>
      <c r="AT356" s="281">
        <v>0</v>
      </c>
      <c r="AU356" s="281">
        <v>0</v>
      </c>
      <c r="AV356" s="281">
        <v>0</v>
      </c>
      <c r="AW356" s="281">
        <v>0</v>
      </c>
      <c r="AX356" s="281">
        <v>0</v>
      </c>
      <c r="AY356" s="281">
        <v>0</v>
      </c>
      <c r="AZ356" s="281">
        <v>0</v>
      </c>
      <c r="BA356" s="281">
        <v>0</v>
      </c>
      <c r="BB356" s="281">
        <v>0</v>
      </c>
      <c r="BC356" s="281">
        <v>0</v>
      </c>
      <c r="BD356" s="281">
        <v>0</v>
      </c>
      <c r="BE356" s="281">
        <v>0</v>
      </c>
      <c r="BF356" s="281">
        <v>0</v>
      </c>
      <c r="BG356" s="281">
        <v>0</v>
      </c>
      <c r="BH356" s="281">
        <v>0</v>
      </c>
      <c r="BI356" s="281">
        <v>0</v>
      </c>
      <c r="BJ356" s="281">
        <v>0</v>
      </c>
      <c r="BK356" s="281">
        <v>0</v>
      </c>
      <c r="BL356" s="281">
        <v>0</v>
      </c>
      <c r="BM356" s="281">
        <v>0</v>
      </c>
      <c r="BN356" s="281">
        <v>0</v>
      </c>
      <c r="BO356" s="281">
        <v>0</v>
      </c>
      <c r="BP356" s="281">
        <v>0</v>
      </c>
      <c r="BQ356" s="281">
        <v>0</v>
      </c>
    </row>
    <row r="357" spans="2:69" ht="10.5" hidden="1" customHeight="1" outlineLevel="1">
      <c r="B357" s="68"/>
      <c r="C357" s="68"/>
      <c r="D357" s="68">
        <v>0</v>
      </c>
      <c r="E357" s="68"/>
      <c r="F357" s="68"/>
      <c r="G357" s="68"/>
      <c r="H357" s="68"/>
      <c r="J357" s="281">
        <v>0</v>
      </c>
      <c r="K357" s="281">
        <v>0</v>
      </c>
      <c r="L357" s="281">
        <v>0</v>
      </c>
      <c r="M357" s="281">
        <v>0</v>
      </c>
      <c r="N357" s="281">
        <v>0</v>
      </c>
      <c r="O357" s="281">
        <v>0</v>
      </c>
      <c r="P357" s="281">
        <v>0</v>
      </c>
      <c r="Q357" s="281">
        <v>0</v>
      </c>
      <c r="R357" s="281">
        <v>0</v>
      </c>
      <c r="S357" s="281">
        <v>0</v>
      </c>
      <c r="T357" s="281">
        <v>0</v>
      </c>
      <c r="U357" s="281">
        <v>0</v>
      </c>
      <c r="V357" s="281">
        <v>0</v>
      </c>
      <c r="W357" s="281">
        <v>0</v>
      </c>
      <c r="X357" s="281">
        <v>0</v>
      </c>
      <c r="Y357" s="281">
        <v>0</v>
      </c>
      <c r="Z357" s="281">
        <v>0</v>
      </c>
      <c r="AA357" s="281">
        <v>0</v>
      </c>
      <c r="AB357" s="281">
        <v>0</v>
      </c>
      <c r="AC357" s="281">
        <v>0</v>
      </c>
      <c r="AD357" s="281">
        <v>0</v>
      </c>
      <c r="AE357" s="281">
        <v>0</v>
      </c>
      <c r="AF357" s="281">
        <v>0</v>
      </c>
      <c r="AG357" s="281">
        <v>0</v>
      </c>
      <c r="AH357" s="281">
        <v>0</v>
      </c>
      <c r="AI357" s="281">
        <v>0</v>
      </c>
      <c r="AJ357" s="281">
        <v>0</v>
      </c>
      <c r="AK357" s="281">
        <v>0</v>
      </c>
      <c r="AL357" s="281">
        <v>0</v>
      </c>
      <c r="AM357" s="281">
        <v>0</v>
      </c>
      <c r="AN357" s="281">
        <v>0</v>
      </c>
      <c r="AO357" s="281">
        <v>0</v>
      </c>
      <c r="AP357" s="281">
        <v>0</v>
      </c>
      <c r="AQ357" s="281">
        <v>0</v>
      </c>
      <c r="AR357" s="281">
        <v>0</v>
      </c>
      <c r="AS357" s="281">
        <v>0</v>
      </c>
      <c r="AT357" s="281">
        <v>0</v>
      </c>
      <c r="AU357" s="281">
        <v>0</v>
      </c>
      <c r="AV357" s="281">
        <v>0</v>
      </c>
      <c r="AW357" s="281">
        <v>0</v>
      </c>
      <c r="AX357" s="281">
        <v>0</v>
      </c>
      <c r="AY357" s="281">
        <v>0</v>
      </c>
      <c r="AZ357" s="281">
        <v>0</v>
      </c>
      <c r="BA357" s="281">
        <v>0</v>
      </c>
      <c r="BB357" s="281">
        <v>0</v>
      </c>
      <c r="BC357" s="281">
        <v>0</v>
      </c>
      <c r="BD357" s="281">
        <v>0</v>
      </c>
      <c r="BE357" s="281">
        <v>0</v>
      </c>
      <c r="BF357" s="281">
        <v>0</v>
      </c>
      <c r="BG357" s="281">
        <v>0</v>
      </c>
      <c r="BH357" s="281">
        <v>0</v>
      </c>
      <c r="BI357" s="281">
        <v>0</v>
      </c>
      <c r="BJ357" s="281">
        <v>0</v>
      </c>
      <c r="BK357" s="281">
        <v>0</v>
      </c>
      <c r="BL357" s="281">
        <v>0</v>
      </c>
      <c r="BM357" s="281">
        <v>0</v>
      </c>
      <c r="BN357" s="281">
        <v>0</v>
      </c>
      <c r="BO357" s="281">
        <v>0</v>
      </c>
      <c r="BP357" s="281">
        <v>0</v>
      </c>
      <c r="BQ357" s="281">
        <v>0</v>
      </c>
    </row>
    <row r="358" spans="2:69" ht="10.5" hidden="1" customHeight="1" outlineLevel="1">
      <c r="B358" s="68"/>
      <c r="C358" s="68"/>
      <c r="D358" s="68">
        <v>0</v>
      </c>
      <c r="E358" s="68"/>
      <c r="F358" s="68"/>
      <c r="G358" s="68"/>
      <c r="H358" s="68"/>
      <c r="J358" s="281">
        <v>0</v>
      </c>
      <c r="K358" s="281">
        <v>0</v>
      </c>
      <c r="L358" s="281">
        <v>0</v>
      </c>
      <c r="M358" s="281">
        <v>0</v>
      </c>
      <c r="N358" s="281">
        <v>0</v>
      </c>
      <c r="O358" s="281">
        <v>0</v>
      </c>
      <c r="P358" s="281">
        <v>0</v>
      </c>
      <c r="Q358" s="281">
        <v>0</v>
      </c>
      <c r="R358" s="281">
        <v>0</v>
      </c>
      <c r="S358" s="281">
        <v>0</v>
      </c>
      <c r="T358" s="281">
        <v>0</v>
      </c>
      <c r="U358" s="281">
        <v>0</v>
      </c>
      <c r="V358" s="281">
        <v>0</v>
      </c>
      <c r="W358" s="281">
        <v>0</v>
      </c>
      <c r="X358" s="281">
        <v>0</v>
      </c>
      <c r="Y358" s="281">
        <v>0</v>
      </c>
      <c r="Z358" s="281">
        <v>0</v>
      </c>
      <c r="AA358" s="281">
        <v>0</v>
      </c>
      <c r="AB358" s="281">
        <v>0</v>
      </c>
      <c r="AC358" s="281">
        <v>0</v>
      </c>
      <c r="AD358" s="281">
        <v>0</v>
      </c>
      <c r="AE358" s="281">
        <v>0</v>
      </c>
      <c r="AF358" s="281">
        <v>0</v>
      </c>
      <c r="AG358" s="281">
        <v>0</v>
      </c>
      <c r="AH358" s="281">
        <v>0</v>
      </c>
      <c r="AI358" s="281">
        <v>0</v>
      </c>
      <c r="AJ358" s="281">
        <v>0</v>
      </c>
      <c r="AK358" s="281">
        <v>0</v>
      </c>
      <c r="AL358" s="281">
        <v>0</v>
      </c>
      <c r="AM358" s="281">
        <v>0</v>
      </c>
      <c r="AN358" s="281">
        <v>0</v>
      </c>
      <c r="AO358" s="281">
        <v>0</v>
      </c>
      <c r="AP358" s="281">
        <v>0</v>
      </c>
      <c r="AQ358" s="281">
        <v>0</v>
      </c>
      <c r="AR358" s="281">
        <v>0</v>
      </c>
      <c r="AS358" s="281">
        <v>0</v>
      </c>
      <c r="AT358" s="281">
        <v>0</v>
      </c>
      <c r="AU358" s="281">
        <v>0</v>
      </c>
      <c r="AV358" s="281">
        <v>0</v>
      </c>
      <c r="AW358" s="281">
        <v>0</v>
      </c>
      <c r="AX358" s="281">
        <v>0</v>
      </c>
      <c r="AY358" s="281">
        <v>0</v>
      </c>
      <c r="AZ358" s="281">
        <v>0</v>
      </c>
      <c r="BA358" s="281">
        <v>0</v>
      </c>
      <c r="BB358" s="281">
        <v>0</v>
      </c>
      <c r="BC358" s="281">
        <v>0</v>
      </c>
      <c r="BD358" s="281">
        <v>0</v>
      </c>
      <c r="BE358" s="281">
        <v>0</v>
      </c>
      <c r="BF358" s="281">
        <v>0</v>
      </c>
      <c r="BG358" s="281">
        <v>0</v>
      </c>
      <c r="BH358" s="281">
        <v>0</v>
      </c>
      <c r="BI358" s="281">
        <v>0</v>
      </c>
      <c r="BJ358" s="281">
        <v>0</v>
      </c>
      <c r="BK358" s="281">
        <v>0</v>
      </c>
      <c r="BL358" s="281">
        <v>0</v>
      </c>
      <c r="BM358" s="281">
        <v>0</v>
      </c>
      <c r="BN358" s="281">
        <v>0</v>
      </c>
      <c r="BO358" s="281">
        <v>0</v>
      </c>
      <c r="BP358" s="281">
        <v>0</v>
      </c>
      <c r="BQ358" s="281">
        <v>0</v>
      </c>
    </row>
    <row r="359" spans="2:69" ht="10.5" hidden="1" customHeight="1" outlineLevel="1">
      <c r="B359" s="68"/>
      <c r="C359" s="68"/>
      <c r="D359" s="68">
        <v>0</v>
      </c>
      <c r="E359" s="68"/>
      <c r="F359" s="68"/>
      <c r="G359" s="68"/>
      <c r="H359" s="68"/>
      <c r="J359" s="281">
        <v>0</v>
      </c>
      <c r="K359" s="281">
        <v>0</v>
      </c>
      <c r="L359" s="281">
        <v>0</v>
      </c>
      <c r="M359" s="281">
        <v>0</v>
      </c>
      <c r="N359" s="281">
        <v>0</v>
      </c>
      <c r="O359" s="281">
        <v>0</v>
      </c>
      <c r="P359" s="281">
        <v>0</v>
      </c>
      <c r="Q359" s="281">
        <v>0</v>
      </c>
      <c r="R359" s="281">
        <v>0</v>
      </c>
      <c r="S359" s="281">
        <v>0</v>
      </c>
      <c r="T359" s="281">
        <v>0</v>
      </c>
      <c r="U359" s="281">
        <v>0</v>
      </c>
      <c r="V359" s="281">
        <v>0</v>
      </c>
      <c r="W359" s="281">
        <v>0</v>
      </c>
      <c r="X359" s="281">
        <v>0</v>
      </c>
      <c r="Y359" s="281">
        <v>0</v>
      </c>
      <c r="Z359" s="281">
        <v>0</v>
      </c>
      <c r="AA359" s="281">
        <v>0</v>
      </c>
      <c r="AB359" s="281">
        <v>0</v>
      </c>
      <c r="AC359" s="281">
        <v>0</v>
      </c>
      <c r="AD359" s="281">
        <v>0</v>
      </c>
      <c r="AE359" s="281">
        <v>0</v>
      </c>
      <c r="AF359" s="281">
        <v>0</v>
      </c>
      <c r="AG359" s="281">
        <v>0</v>
      </c>
      <c r="AH359" s="281">
        <v>0</v>
      </c>
      <c r="AI359" s="281">
        <v>0</v>
      </c>
      <c r="AJ359" s="281">
        <v>0</v>
      </c>
      <c r="AK359" s="281">
        <v>0</v>
      </c>
      <c r="AL359" s="281">
        <v>0</v>
      </c>
      <c r="AM359" s="281">
        <v>0</v>
      </c>
      <c r="AN359" s="281">
        <v>0</v>
      </c>
      <c r="AO359" s="281">
        <v>0</v>
      </c>
      <c r="AP359" s="281">
        <v>0</v>
      </c>
      <c r="AQ359" s="281">
        <v>0</v>
      </c>
      <c r="AR359" s="281">
        <v>0</v>
      </c>
      <c r="AS359" s="281">
        <v>0</v>
      </c>
      <c r="AT359" s="281">
        <v>0</v>
      </c>
      <c r="AU359" s="281">
        <v>0</v>
      </c>
      <c r="AV359" s="281">
        <v>0</v>
      </c>
      <c r="AW359" s="281">
        <v>0</v>
      </c>
      <c r="AX359" s="281">
        <v>0</v>
      </c>
      <c r="AY359" s="281">
        <v>0</v>
      </c>
      <c r="AZ359" s="281">
        <v>0</v>
      </c>
      <c r="BA359" s="281">
        <v>0</v>
      </c>
      <c r="BB359" s="281">
        <v>0</v>
      </c>
      <c r="BC359" s="281">
        <v>0</v>
      </c>
      <c r="BD359" s="281">
        <v>0</v>
      </c>
      <c r="BE359" s="281">
        <v>0</v>
      </c>
      <c r="BF359" s="281">
        <v>0</v>
      </c>
      <c r="BG359" s="281">
        <v>0</v>
      </c>
      <c r="BH359" s="281">
        <v>0</v>
      </c>
      <c r="BI359" s="281">
        <v>0</v>
      </c>
      <c r="BJ359" s="281">
        <v>0</v>
      </c>
      <c r="BK359" s="281">
        <v>0</v>
      </c>
      <c r="BL359" s="281">
        <v>0</v>
      </c>
      <c r="BM359" s="281">
        <v>0</v>
      </c>
      <c r="BN359" s="281">
        <v>0</v>
      </c>
      <c r="BO359" s="281">
        <v>0</v>
      </c>
      <c r="BP359" s="281">
        <v>0</v>
      </c>
      <c r="BQ359" s="281">
        <v>0</v>
      </c>
    </row>
    <row r="360" spans="2:69" ht="10.5" hidden="1" customHeight="1" outlineLevel="1">
      <c r="B360" s="68"/>
      <c r="C360" s="68"/>
      <c r="D360" s="68">
        <v>0</v>
      </c>
      <c r="E360" s="68"/>
      <c r="F360" s="68"/>
      <c r="G360" s="68"/>
      <c r="H360" s="68"/>
      <c r="J360" s="281">
        <v>0</v>
      </c>
      <c r="K360" s="281">
        <v>0</v>
      </c>
      <c r="L360" s="281">
        <v>0</v>
      </c>
      <c r="M360" s="281">
        <v>0</v>
      </c>
      <c r="N360" s="281">
        <v>0</v>
      </c>
      <c r="O360" s="281">
        <v>0</v>
      </c>
      <c r="P360" s="281">
        <v>0</v>
      </c>
      <c r="Q360" s="281">
        <v>0</v>
      </c>
      <c r="R360" s="281">
        <v>0</v>
      </c>
      <c r="S360" s="281">
        <v>0</v>
      </c>
      <c r="T360" s="281">
        <v>0</v>
      </c>
      <c r="U360" s="281">
        <v>0</v>
      </c>
      <c r="V360" s="281">
        <v>0</v>
      </c>
      <c r="W360" s="281">
        <v>0</v>
      </c>
      <c r="X360" s="281">
        <v>0</v>
      </c>
      <c r="Y360" s="281">
        <v>0</v>
      </c>
      <c r="Z360" s="281">
        <v>0</v>
      </c>
      <c r="AA360" s="281">
        <v>0</v>
      </c>
      <c r="AB360" s="281">
        <v>0</v>
      </c>
      <c r="AC360" s="281">
        <v>0</v>
      </c>
      <c r="AD360" s="281">
        <v>0</v>
      </c>
      <c r="AE360" s="281">
        <v>0</v>
      </c>
      <c r="AF360" s="281">
        <v>0</v>
      </c>
      <c r="AG360" s="281">
        <v>0</v>
      </c>
      <c r="AH360" s="281">
        <v>0</v>
      </c>
      <c r="AI360" s="281">
        <v>0</v>
      </c>
      <c r="AJ360" s="281">
        <v>0</v>
      </c>
      <c r="AK360" s="281">
        <v>0</v>
      </c>
      <c r="AL360" s="281">
        <v>0</v>
      </c>
      <c r="AM360" s="281">
        <v>0</v>
      </c>
      <c r="AN360" s="281">
        <v>0</v>
      </c>
      <c r="AO360" s="281">
        <v>0</v>
      </c>
      <c r="AP360" s="281">
        <v>0</v>
      </c>
      <c r="AQ360" s="281">
        <v>0</v>
      </c>
      <c r="AR360" s="281">
        <v>0</v>
      </c>
      <c r="AS360" s="281">
        <v>0</v>
      </c>
      <c r="AT360" s="281">
        <v>0</v>
      </c>
      <c r="AU360" s="281">
        <v>0</v>
      </c>
      <c r="AV360" s="281">
        <v>0</v>
      </c>
      <c r="AW360" s="281">
        <v>0</v>
      </c>
      <c r="AX360" s="281">
        <v>0</v>
      </c>
      <c r="AY360" s="281">
        <v>0</v>
      </c>
      <c r="AZ360" s="281">
        <v>0</v>
      </c>
      <c r="BA360" s="281">
        <v>0</v>
      </c>
      <c r="BB360" s="281">
        <v>0</v>
      </c>
      <c r="BC360" s="281">
        <v>0</v>
      </c>
      <c r="BD360" s="281">
        <v>0</v>
      </c>
      <c r="BE360" s="281">
        <v>0</v>
      </c>
      <c r="BF360" s="281">
        <v>0</v>
      </c>
      <c r="BG360" s="281">
        <v>0</v>
      </c>
      <c r="BH360" s="281">
        <v>0</v>
      </c>
      <c r="BI360" s="281">
        <v>0</v>
      </c>
      <c r="BJ360" s="281">
        <v>0</v>
      </c>
      <c r="BK360" s="281">
        <v>0</v>
      </c>
      <c r="BL360" s="281">
        <v>0</v>
      </c>
      <c r="BM360" s="281">
        <v>0</v>
      </c>
      <c r="BN360" s="281">
        <v>0</v>
      </c>
      <c r="BO360" s="281">
        <v>0</v>
      </c>
      <c r="BP360" s="281">
        <v>0</v>
      </c>
      <c r="BQ360" s="281">
        <v>0</v>
      </c>
    </row>
    <row r="361" spans="2:69" ht="10.5" hidden="1" customHeight="1" outlineLevel="1">
      <c r="B361" s="68"/>
      <c r="C361" s="68"/>
      <c r="D361" s="68">
        <v>0</v>
      </c>
      <c r="E361" s="68"/>
      <c r="F361" s="68"/>
      <c r="G361" s="68"/>
      <c r="H361" s="68"/>
      <c r="J361" s="281">
        <v>0</v>
      </c>
      <c r="K361" s="281">
        <v>0</v>
      </c>
      <c r="L361" s="281">
        <v>0</v>
      </c>
      <c r="M361" s="281">
        <v>0</v>
      </c>
      <c r="N361" s="281">
        <v>0</v>
      </c>
      <c r="O361" s="281">
        <v>0</v>
      </c>
      <c r="P361" s="281">
        <v>0</v>
      </c>
      <c r="Q361" s="281">
        <v>0</v>
      </c>
      <c r="R361" s="281">
        <v>0</v>
      </c>
      <c r="S361" s="281">
        <v>0</v>
      </c>
      <c r="T361" s="281">
        <v>0</v>
      </c>
      <c r="U361" s="281">
        <v>0</v>
      </c>
      <c r="V361" s="281">
        <v>0</v>
      </c>
      <c r="W361" s="281">
        <v>0</v>
      </c>
      <c r="X361" s="281">
        <v>0</v>
      </c>
      <c r="Y361" s="281">
        <v>0</v>
      </c>
      <c r="Z361" s="281">
        <v>0</v>
      </c>
      <c r="AA361" s="281">
        <v>0</v>
      </c>
      <c r="AB361" s="281">
        <v>0</v>
      </c>
      <c r="AC361" s="281">
        <v>0</v>
      </c>
      <c r="AD361" s="281">
        <v>0</v>
      </c>
      <c r="AE361" s="281">
        <v>0</v>
      </c>
      <c r="AF361" s="281">
        <v>0</v>
      </c>
      <c r="AG361" s="281">
        <v>0</v>
      </c>
      <c r="AH361" s="281">
        <v>0</v>
      </c>
      <c r="AI361" s="281">
        <v>0</v>
      </c>
      <c r="AJ361" s="281">
        <v>0</v>
      </c>
      <c r="AK361" s="281">
        <v>0</v>
      </c>
      <c r="AL361" s="281">
        <v>0</v>
      </c>
      <c r="AM361" s="281">
        <v>0</v>
      </c>
      <c r="AN361" s="281">
        <v>0</v>
      </c>
      <c r="AO361" s="281">
        <v>0</v>
      </c>
      <c r="AP361" s="281">
        <v>0</v>
      </c>
      <c r="AQ361" s="281">
        <v>0</v>
      </c>
      <c r="AR361" s="281">
        <v>0</v>
      </c>
      <c r="AS361" s="281">
        <v>0</v>
      </c>
      <c r="AT361" s="281">
        <v>0</v>
      </c>
      <c r="AU361" s="281">
        <v>0</v>
      </c>
      <c r="AV361" s="281">
        <v>0</v>
      </c>
      <c r="AW361" s="281">
        <v>0</v>
      </c>
      <c r="AX361" s="281">
        <v>0</v>
      </c>
      <c r="AY361" s="281">
        <v>0</v>
      </c>
      <c r="AZ361" s="281">
        <v>0</v>
      </c>
      <c r="BA361" s="281">
        <v>0</v>
      </c>
      <c r="BB361" s="281">
        <v>0</v>
      </c>
      <c r="BC361" s="281">
        <v>0</v>
      </c>
      <c r="BD361" s="281">
        <v>0</v>
      </c>
      <c r="BE361" s="281">
        <v>0</v>
      </c>
      <c r="BF361" s="281">
        <v>0</v>
      </c>
      <c r="BG361" s="281">
        <v>0</v>
      </c>
      <c r="BH361" s="281">
        <v>0</v>
      </c>
      <c r="BI361" s="281">
        <v>0</v>
      </c>
      <c r="BJ361" s="281">
        <v>0</v>
      </c>
      <c r="BK361" s="281">
        <v>0</v>
      </c>
      <c r="BL361" s="281">
        <v>0</v>
      </c>
      <c r="BM361" s="281">
        <v>0</v>
      </c>
      <c r="BN361" s="281">
        <v>0</v>
      </c>
      <c r="BO361" s="281">
        <v>0</v>
      </c>
      <c r="BP361" s="281">
        <v>0</v>
      </c>
      <c r="BQ361" s="281">
        <v>0</v>
      </c>
    </row>
    <row r="362" spans="2:69" ht="10.5" hidden="1" customHeight="1" outlineLevel="1">
      <c r="B362" s="68"/>
      <c r="C362" s="68"/>
      <c r="D362" s="68">
        <v>0</v>
      </c>
      <c r="E362" s="68"/>
      <c r="F362" s="68"/>
      <c r="G362" s="68"/>
      <c r="H362" s="68"/>
      <c r="J362" s="281">
        <v>0</v>
      </c>
      <c r="K362" s="281">
        <v>0</v>
      </c>
      <c r="L362" s="281">
        <v>0</v>
      </c>
      <c r="M362" s="281">
        <v>0</v>
      </c>
      <c r="N362" s="281">
        <v>0</v>
      </c>
      <c r="O362" s="281">
        <v>0</v>
      </c>
      <c r="P362" s="281">
        <v>0</v>
      </c>
      <c r="Q362" s="281">
        <v>0</v>
      </c>
      <c r="R362" s="281">
        <v>0</v>
      </c>
      <c r="S362" s="281">
        <v>0</v>
      </c>
      <c r="T362" s="281">
        <v>0</v>
      </c>
      <c r="U362" s="281">
        <v>0</v>
      </c>
      <c r="V362" s="281">
        <v>0</v>
      </c>
      <c r="W362" s="281">
        <v>0</v>
      </c>
      <c r="X362" s="281">
        <v>0</v>
      </c>
      <c r="Y362" s="281">
        <v>0</v>
      </c>
      <c r="Z362" s="281">
        <v>0</v>
      </c>
      <c r="AA362" s="281">
        <v>0</v>
      </c>
      <c r="AB362" s="281">
        <v>0</v>
      </c>
      <c r="AC362" s="281">
        <v>0</v>
      </c>
      <c r="AD362" s="281">
        <v>0</v>
      </c>
      <c r="AE362" s="281">
        <v>0</v>
      </c>
      <c r="AF362" s="281">
        <v>0</v>
      </c>
      <c r="AG362" s="281">
        <v>0</v>
      </c>
      <c r="AH362" s="281">
        <v>0</v>
      </c>
      <c r="AI362" s="281">
        <v>0</v>
      </c>
      <c r="AJ362" s="281">
        <v>0</v>
      </c>
      <c r="AK362" s="281">
        <v>0</v>
      </c>
      <c r="AL362" s="281">
        <v>0</v>
      </c>
      <c r="AM362" s="281">
        <v>0</v>
      </c>
      <c r="AN362" s="281">
        <v>0</v>
      </c>
      <c r="AO362" s="281">
        <v>0</v>
      </c>
      <c r="AP362" s="281">
        <v>0</v>
      </c>
      <c r="AQ362" s="281">
        <v>0</v>
      </c>
      <c r="AR362" s="281">
        <v>0</v>
      </c>
      <c r="AS362" s="281">
        <v>0</v>
      </c>
      <c r="AT362" s="281">
        <v>0</v>
      </c>
      <c r="AU362" s="281">
        <v>0</v>
      </c>
      <c r="AV362" s="281">
        <v>0</v>
      </c>
      <c r="AW362" s="281">
        <v>0</v>
      </c>
      <c r="AX362" s="281">
        <v>0</v>
      </c>
      <c r="AY362" s="281">
        <v>0</v>
      </c>
      <c r="AZ362" s="281">
        <v>0</v>
      </c>
      <c r="BA362" s="281">
        <v>0</v>
      </c>
      <c r="BB362" s="281">
        <v>0</v>
      </c>
      <c r="BC362" s="281">
        <v>0</v>
      </c>
      <c r="BD362" s="281">
        <v>0</v>
      </c>
      <c r="BE362" s="281">
        <v>0</v>
      </c>
      <c r="BF362" s="281">
        <v>0</v>
      </c>
      <c r="BG362" s="281">
        <v>0</v>
      </c>
      <c r="BH362" s="281">
        <v>0</v>
      </c>
      <c r="BI362" s="281">
        <v>0</v>
      </c>
      <c r="BJ362" s="281">
        <v>0</v>
      </c>
      <c r="BK362" s="281">
        <v>0</v>
      </c>
      <c r="BL362" s="281">
        <v>0</v>
      </c>
      <c r="BM362" s="281">
        <v>0</v>
      </c>
      <c r="BN362" s="281">
        <v>0</v>
      </c>
      <c r="BO362" s="281">
        <v>0</v>
      </c>
      <c r="BP362" s="281">
        <v>0</v>
      </c>
      <c r="BQ362" s="281">
        <v>0</v>
      </c>
    </row>
    <row r="363" spans="2:69" ht="10.5" hidden="1" customHeight="1" outlineLevel="1">
      <c r="B363" s="68"/>
      <c r="C363" s="68"/>
      <c r="D363" s="68">
        <v>0</v>
      </c>
      <c r="E363" s="68"/>
      <c r="F363" s="68"/>
      <c r="G363" s="68"/>
      <c r="H363" s="68"/>
      <c r="J363" s="281">
        <v>0</v>
      </c>
      <c r="K363" s="281">
        <v>0</v>
      </c>
      <c r="L363" s="281">
        <v>0</v>
      </c>
      <c r="M363" s="281">
        <v>0</v>
      </c>
      <c r="N363" s="281">
        <v>0</v>
      </c>
      <c r="O363" s="281">
        <v>0</v>
      </c>
      <c r="P363" s="281">
        <v>0</v>
      </c>
      <c r="Q363" s="281">
        <v>0</v>
      </c>
      <c r="R363" s="281">
        <v>0</v>
      </c>
      <c r="S363" s="281">
        <v>0</v>
      </c>
      <c r="T363" s="281">
        <v>0</v>
      </c>
      <c r="U363" s="281">
        <v>0</v>
      </c>
      <c r="V363" s="281">
        <v>0</v>
      </c>
      <c r="W363" s="281">
        <v>0</v>
      </c>
      <c r="X363" s="281">
        <v>0</v>
      </c>
      <c r="Y363" s="281">
        <v>0</v>
      </c>
      <c r="Z363" s="281">
        <v>0</v>
      </c>
      <c r="AA363" s="281">
        <v>0</v>
      </c>
      <c r="AB363" s="281">
        <v>0</v>
      </c>
      <c r="AC363" s="281">
        <v>0</v>
      </c>
      <c r="AD363" s="281">
        <v>0</v>
      </c>
      <c r="AE363" s="281">
        <v>0</v>
      </c>
      <c r="AF363" s="281">
        <v>0</v>
      </c>
      <c r="AG363" s="281">
        <v>0</v>
      </c>
      <c r="AH363" s="281">
        <v>0</v>
      </c>
      <c r="AI363" s="281">
        <v>0</v>
      </c>
      <c r="AJ363" s="281">
        <v>0</v>
      </c>
      <c r="AK363" s="281">
        <v>0</v>
      </c>
      <c r="AL363" s="281">
        <v>0</v>
      </c>
      <c r="AM363" s="281">
        <v>0</v>
      </c>
      <c r="AN363" s="281">
        <v>0</v>
      </c>
      <c r="AO363" s="281">
        <v>0</v>
      </c>
      <c r="AP363" s="281">
        <v>0</v>
      </c>
      <c r="AQ363" s="281">
        <v>0</v>
      </c>
      <c r="AR363" s="281">
        <v>0</v>
      </c>
      <c r="AS363" s="281">
        <v>0</v>
      </c>
      <c r="AT363" s="281">
        <v>0</v>
      </c>
      <c r="AU363" s="281">
        <v>0</v>
      </c>
      <c r="AV363" s="281">
        <v>0</v>
      </c>
      <c r="AW363" s="281">
        <v>0</v>
      </c>
      <c r="AX363" s="281">
        <v>0</v>
      </c>
      <c r="AY363" s="281">
        <v>0</v>
      </c>
      <c r="AZ363" s="281">
        <v>0</v>
      </c>
      <c r="BA363" s="281">
        <v>0</v>
      </c>
      <c r="BB363" s="281">
        <v>0</v>
      </c>
      <c r="BC363" s="281">
        <v>0</v>
      </c>
      <c r="BD363" s="281">
        <v>0</v>
      </c>
      <c r="BE363" s="281">
        <v>0</v>
      </c>
      <c r="BF363" s="281">
        <v>0</v>
      </c>
      <c r="BG363" s="281">
        <v>0</v>
      </c>
      <c r="BH363" s="281">
        <v>0</v>
      </c>
      <c r="BI363" s="281">
        <v>0</v>
      </c>
      <c r="BJ363" s="281">
        <v>0</v>
      </c>
      <c r="BK363" s="281">
        <v>0</v>
      </c>
      <c r="BL363" s="281">
        <v>0</v>
      </c>
      <c r="BM363" s="281">
        <v>0</v>
      </c>
      <c r="BN363" s="281">
        <v>0</v>
      </c>
      <c r="BO363" s="281">
        <v>0</v>
      </c>
      <c r="BP363" s="281">
        <v>0</v>
      </c>
      <c r="BQ363" s="281">
        <v>0</v>
      </c>
    </row>
    <row r="364" spans="2:69" ht="10.5" hidden="1" customHeight="1" outlineLevel="1">
      <c r="B364" s="68"/>
      <c r="C364" s="68"/>
      <c r="D364" s="68">
        <v>0</v>
      </c>
      <c r="E364" s="68"/>
      <c r="F364" s="68"/>
      <c r="G364" s="68"/>
      <c r="H364" s="68"/>
      <c r="J364" s="281">
        <v>0</v>
      </c>
      <c r="K364" s="281">
        <v>0</v>
      </c>
      <c r="L364" s="281">
        <v>0</v>
      </c>
      <c r="M364" s="281">
        <v>0</v>
      </c>
      <c r="N364" s="281">
        <v>0</v>
      </c>
      <c r="O364" s="281">
        <v>0</v>
      </c>
      <c r="P364" s="281">
        <v>0</v>
      </c>
      <c r="Q364" s="281">
        <v>0</v>
      </c>
      <c r="R364" s="281">
        <v>0</v>
      </c>
      <c r="S364" s="281">
        <v>0</v>
      </c>
      <c r="T364" s="281">
        <v>0</v>
      </c>
      <c r="U364" s="281">
        <v>0</v>
      </c>
      <c r="V364" s="281">
        <v>0</v>
      </c>
      <c r="W364" s="281">
        <v>0</v>
      </c>
      <c r="X364" s="281">
        <v>0</v>
      </c>
      <c r="Y364" s="281">
        <v>0</v>
      </c>
      <c r="Z364" s="281">
        <v>0</v>
      </c>
      <c r="AA364" s="281">
        <v>0</v>
      </c>
      <c r="AB364" s="281">
        <v>0</v>
      </c>
      <c r="AC364" s="281">
        <v>0</v>
      </c>
      <c r="AD364" s="281">
        <v>0</v>
      </c>
      <c r="AE364" s="281">
        <v>0</v>
      </c>
      <c r="AF364" s="281">
        <v>0</v>
      </c>
      <c r="AG364" s="281">
        <v>0</v>
      </c>
      <c r="AH364" s="281">
        <v>0</v>
      </c>
      <c r="AI364" s="281">
        <v>0</v>
      </c>
      <c r="AJ364" s="281">
        <v>0</v>
      </c>
      <c r="AK364" s="281">
        <v>0</v>
      </c>
      <c r="AL364" s="281">
        <v>0</v>
      </c>
      <c r="AM364" s="281">
        <v>0</v>
      </c>
      <c r="AN364" s="281">
        <v>0</v>
      </c>
      <c r="AO364" s="281">
        <v>0</v>
      </c>
      <c r="AP364" s="281">
        <v>0</v>
      </c>
      <c r="AQ364" s="281">
        <v>0</v>
      </c>
      <c r="AR364" s="281">
        <v>0</v>
      </c>
      <c r="AS364" s="281">
        <v>0</v>
      </c>
      <c r="AT364" s="281">
        <v>0</v>
      </c>
      <c r="AU364" s="281">
        <v>0</v>
      </c>
      <c r="AV364" s="281">
        <v>0</v>
      </c>
      <c r="AW364" s="281">
        <v>0</v>
      </c>
      <c r="AX364" s="281">
        <v>0</v>
      </c>
      <c r="AY364" s="281">
        <v>0</v>
      </c>
      <c r="AZ364" s="281">
        <v>0</v>
      </c>
      <c r="BA364" s="281">
        <v>0</v>
      </c>
      <c r="BB364" s="281">
        <v>0</v>
      </c>
      <c r="BC364" s="281">
        <v>0</v>
      </c>
      <c r="BD364" s="281">
        <v>0</v>
      </c>
      <c r="BE364" s="281">
        <v>0</v>
      </c>
      <c r="BF364" s="281">
        <v>0</v>
      </c>
      <c r="BG364" s="281">
        <v>0</v>
      </c>
      <c r="BH364" s="281">
        <v>0</v>
      </c>
      <c r="BI364" s="281">
        <v>0</v>
      </c>
      <c r="BJ364" s="281">
        <v>0</v>
      </c>
      <c r="BK364" s="281">
        <v>0</v>
      </c>
      <c r="BL364" s="281">
        <v>0</v>
      </c>
      <c r="BM364" s="281">
        <v>0</v>
      </c>
      <c r="BN364" s="281">
        <v>0</v>
      </c>
      <c r="BO364" s="281">
        <v>0</v>
      </c>
      <c r="BP364" s="281">
        <v>0</v>
      </c>
      <c r="BQ364" s="281">
        <v>0</v>
      </c>
    </row>
    <row r="365" spans="2:69" ht="10.5" customHeight="1" collapsed="1">
      <c r="B365" s="68"/>
      <c r="C365" s="68"/>
      <c r="D365" s="68"/>
      <c r="E365" s="68"/>
      <c r="F365" s="68"/>
      <c r="G365" s="68"/>
      <c r="H365" s="68"/>
      <c r="J365" s="95"/>
      <c r="K365" s="95"/>
      <c r="L365" s="95"/>
      <c r="M365" s="95"/>
      <c r="N365" s="95"/>
      <c r="O365" s="95"/>
      <c r="P365" s="95"/>
      <c r="Q365" s="95"/>
      <c r="R365" s="95"/>
      <c r="S365" s="95"/>
      <c r="T365" s="95"/>
      <c r="U365" s="95"/>
      <c r="V365" s="95"/>
      <c r="W365" s="95"/>
      <c r="X365" s="95"/>
      <c r="Y365" s="95"/>
      <c r="Z365" s="95"/>
      <c r="AA365" s="95"/>
      <c r="AB365" s="95"/>
      <c r="AC365" s="95"/>
      <c r="AD365" s="95"/>
      <c r="AE365" s="95"/>
      <c r="AF365" s="95"/>
      <c r="AG365" s="95"/>
      <c r="AH365" s="95"/>
      <c r="AI365" s="95"/>
      <c r="AJ365" s="95"/>
      <c r="AK365" s="95"/>
      <c r="AL365" s="95"/>
      <c r="AM365" s="95"/>
      <c r="AN365" s="95"/>
      <c r="AO365" s="95"/>
      <c r="AP365" s="95"/>
      <c r="AQ365" s="95"/>
      <c r="AR365" s="95"/>
      <c r="AS365" s="95"/>
      <c r="AT365" s="95"/>
      <c r="AU365" s="95"/>
      <c r="AV365" s="95"/>
      <c r="AW365" s="95"/>
      <c r="AX365" s="95"/>
      <c r="AY365" s="95"/>
      <c r="AZ365" s="95"/>
      <c r="BA365" s="95"/>
      <c r="BB365" s="95"/>
      <c r="BC365" s="95"/>
      <c r="BD365" s="95"/>
      <c r="BE365" s="95"/>
      <c r="BF365" s="95"/>
      <c r="BG365" s="95"/>
      <c r="BH365" s="95"/>
      <c r="BI365" s="95"/>
      <c r="BJ365" s="95"/>
      <c r="BK365" s="95"/>
      <c r="BL365" s="95"/>
      <c r="BM365" s="95"/>
      <c r="BN365" s="95"/>
      <c r="BO365" s="95"/>
      <c r="BP365" s="95"/>
      <c r="BQ365" s="95"/>
    </row>
    <row r="366" spans="2:69" ht="10.5" customHeight="1">
      <c r="B366" s="68"/>
      <c r="C366" s="68"/>
      <c r="D366" s="68"/>
      <c r="E366" s="68"/>
      <c r="F366" s="68"/>
      <c r="G366" s="68"/>
      <c r="H366" s="68"/>
      <c r="J366" s="95"/>
      <c r="K366" s="95"/>
      <c r="L366" s="95"/>
      <c r="M366" s="95"/>
      <c r="N366" s="95"/>
      <c r="O366" s="95"/>
      <c r="P366" s="95"/>
      <c r="Q366" s="95"/>
      <c r="R366" s="95"/>
      <c r="S366" s="95"/>
      <c r="T366" s="95"/>
      <c r="U366" s="95"/>
      <c r="V366" s="95"/>
      <c r="W366" s="95"/>
      <c r="X366" s="95"/>
      <c r="Y366" s="95"/>
      <c r="Z366" s="95"/>
      <c r="AA366" s="95"/>
      <c r="AB366" s="95"/>
      <c r="AC366" s="95"/>
      <c r="AD366" s="95"/>
      <c r="AE366" s="95"/>
      <c r="AF366" s="95"/>
      <c r="AG366" s="95"/>
      <c r="AH366" s="95"/>
      <c r="AI366" s="95"/>
      <c r="AJ366" s="95"/>
      <c r="AK366" s="95"/>
      <c r="AL366" s="95"/>
      <c r="AM366" s="95"/>
      <c r="AN366" s="95"/>
      <c r="AO366" s="95"/>
      <c r="AP366" s="95"/>
      <c r="AQ366" s="95"/>
      <c r="AR366" s="95"/>
      <c r="AS366" s="95"/>
      <c r="AT366" s="95"/>
      <c r="AU366" s="95"/>
      <c r="AV366" s="95"/>
      <c r="AW366" s="95"/>
      <c r="AX366" s="95"/>
      <c r="AY366" s="95"/>
      <c r="AZ366" s="95"/>
      <c r="BA366" s="95"/>
      <c r="BB366" s="95"/>
      <c r="BC366" s="95"/>
      <c r="BD366" s="95"/>
      <c r="BE366" s="95"/>
      <c r="BF366" s="95"/>
      <c r="BG366" s="95"/>
      <c r="BH366" s="95"/>
      <c r="BI366" s="95"/>
      <c r="BJ366" s="95"/>
      <c r="BK366" s="95"/>
      <c r="BL366" s="95"/>
      <c r="BM366" s="95"/>
      <c r="BN366" s="95"/>
      <c r="BO366" s="95"/>
      <c r="BP366" s="95"/>
      <c r="BQ366" s="95"/>
    </row>
    <row r="367" spans="2:69">
      <c r="B367" s="68"/>
      <c r="C367" s="68"/>
      <c r="D367" s="252" t="s">
        <v>80</v>
      </c>
      <c r="E367" s="68"/>
      <c r="F367" s="68"/>
      <c r="G367" s="68"/>
      <c r="H367" s="68"/>
      <c r="J367" s="95"/>
      <c r="K367" s="95"/>
      <c r="L367" s="95"/>
      <c r="M367" s="95"/>
      <c r="N367" s="95"/>
      <c r="O367" s="95"/>
      <c r="P367" s="95"/>
      <c r="Q367" s="95"/>
      <c r="R367" s="95"/>
      <c r="S367" s="95"/>
      <c r="T367" s="95"/>
      <c r="U367" s="95"/>
      <c r="V367" s="95"/>
      <c r="W367" s="95"/>
      <c r="X367" s="95"/>
      <c r="Y367" s="95"/>
      <c r="Z367" s="95"/>
      <c r="AA367" s="95"/>
      <c r="AB367" s="95"/>
      <c r="AC367" s="95"/>
      <c r="AD367" s="95"/>
      <c r="AE367" s="95"/>
      <c r="AF367" s="95"/>
      <c r="AG367" s="95"/>
      <c r="AH367" s="95"/>
      <c r="AI367" s="95"/>
      <c r="AJ367" s="95"/>
      <c r="AK367" s="95"/>
      <c r="AL367" s="95"/>
      <c r="AM367" s="95"/>
      <c r="AN367" s="95"/>
      <c r="AO367" s="95"/>
      <c r="AP367" s="95"/>
      <c r="AQ367" s="95"/>
      <c r="AR367" s="95"/>
      <c r="AS367" s="95"/>
      <c r="AT367" s="95"/>
      <c r="AU367" s="95"/>
      <c r="AV367" s="95"/>
      <c r="AW367" s="95"/>
      <c r="AX367" s="95"/>
      <c r="AY367" s="95"/>
      <c r="AZ367" s="95"/>
      <c r="BA367" s="95"/>
      <c r="BB367" s="95"/>
      <c r="BC367" s="95"/>
      <c r="BD367" s="95"/>
      <c r="BE367" s="95"/>
      <c r="BF367" s="95"/>
      <c r="BG367" s="95"/>
      <c r="BH367" s="95"/>
      <c r="BI367" s="95"/>
      <c r="BJ367" s="95"/>
      <c r="BK367" s="95"/>
      <c r="BL367" s="95"/>
      <c r="BM367" s="95"/>
      <c r="BN367" s="95"/>
      <c r="BO367" s="95"/>
      <c r="BP367" s="95"/>
      <c r="BQ367" s="95"/>
    </row>
    <row r="368" spans="2:69">
      <c r="B368" s="68"/>
      <c r="C368" s="68"/>
      <c r="D368" s="73"/>
      <c r="E368" s="68"/>
      <c r="F368" s="68"/>
      <c r="G368" s="68"/>
      <c r="H368" s="68"/>
      <c r="J368" s="95"/>
      <c r="K368" s="95"/>
      <c r="L368" s="95"/>
      <c r="M368" s="95"/>
      <c r="N368" s="95"/>
      <c r="O368" s="95"/>
      <c r="P368" s="95"/>
      <c r="Q368" s="95"/>
      <c r="R368" s="95"/>
      <c r="S368" s="95"/>
      <c r="T368" s="95"/>
      <c r="U368" s="95"/>
      <c r="V368" s="95"/>
      <c r="W368" s="95"/>
      <c r="X368" s="95"/>
      <c r="Y368" s="95"/>
      <c r="Z368" s="95"/>
      <c r="AA368" s="95"/>
      <c r="AB368" s="95"/>
      <c r="AC368" s="95"/>
      <c r="AD368" s="95"/>
      <c r="AE368" s="95"/>
      <c r="AF368" s="95"/>
      <c r="AG368" s="95"/>
      <c r="AH368" s="95"/>
      <c r="AI368" s="95"/>
      <c r="AJ368" s="95"/>
      <c r="AK368" s="95"/>
      <c r="AL368" s="95"/>
      <c r="AM368" s="95"/>
      <c r="AN368" s="95"/>
      <c r="AO368" s="95"/>
      <c r="AP368" s="95"/>
      <c r="AQ368" s="95"/>
      <c r="AR368" s="95"/>
      <c r="AS368" s="95"/>
      <c r="AT368" s="95"/>
      <c r="AU368" s="95"/>
      <c r="AV368" s="95"/>
      <c r="AW368" s="95"/>
      <c r="AX368" s="95"/>
      <c r="AY368" s="95"/>
      <c r="AZ368" s="95"/>
      <c r="BA368" s="95"/>
      <c r="BB368" s="95"/>
      <c r="BC368" s="95"/>
      <c r="BD368" s="95"/>
      <c r="BE368" s="95"/>
      <c r="BF368" s="95"/>
      <c r="BG368" s="95"/>
      <c r="BH368" s="95"/>
      <c r="BI368" s="95"/>
      <c r="BJ368" s="95"/>
      <c r="BK368" s="95"/>
      <c r="BL368" s="95"/>
      <c r="BM368" s="95"/>
      <c r="BN368" s="95"/>
      <c r="BO368" s="95"/>
      <c r="BP368" s="95"/>
      <c r="BQ368" s="95"/>
    </row>
    <row r="369" spans="2:69">
      <c r="B369" s="68"/>
      <c r="C369" s="68"/>
      <c r="D369" s="68"/>
      <c r="E369" s="68" t="s">
        <v>80</v>
      </c>
      <c r="F369" s="68"/>
      <c r="G369" s="68"/>
      <c r="H369" s="68"/>
      <c r="J369" s="281">
        <v>0</v>
      </c>
      <c r="K369" s="281">
        <v>0</v>
      </c>
      <c r="L369" s="281">
        <v>0</v>
      </c>
      <c r="M369" s="281">
        <v>0</v>
      </c>
      <c r="N369" s="281">
        <v>0</v>
      </c>
      <c r="O369" s="281">
        <v>0</v>
      </c>
      <c r="P369" s="281">
        <v>0</v>
      </c>
      <c r="Q369" s="281">
        <v>0</v>
      </c>
      <c r="R369" s="281">
        <v>0</v>
      </c>
      <c r="S369" s="281">
        <v>0</v>
      </c>
      <c r="T369" s="281">
        <v>0</v>
      </c>
      <c r="U369" s="281">
        <v>0</v>
      </c>
      <c r="V369" s="281">
        <v>0</v>
      </c>
      <c r="W369" s="281">
        <v>0</v>
      </c>
      <c r="X369" s="281">
        <v>0</v>
      </c>
      <c r="Y369" s="281">
        <v>0</v>
      </c>
      <c r="Z369" s="281">
        <v>0</v>
      </c>
      <c r="AA369" s="281">
        <v>0</v>
      </c>
      <c r="AB369" s="281">
        <v>0</v>
      </c>
      <c r="AC369" s="281">
        <v>0</v>
      </c>
      <c r="AD369" s="281">
        <v>0</v>
      </c>
      <c r="AE369" s="281">
        <v>0</v>
      </c>
      <c r="AF369" s="281">
        <v>0</v>
      </c>
      <c r="AG369" s="281">
        <v>0</v>
      </c>
      <c r="AH369" s="281">
        <v>0</v>
      </c>
      <c r="AI369" s="281">
        <v>0</v>
      </c>
      <c r="AJ369" s="281">
        <v>0</v>
      </c>
      <c r="AK369" s="281">
        <v>0</v>
      </c>
      <c r="AL369" s="281">
        <v>0</v>
      </c>
      <c r="AM369" s="281">
        <v>0</v>
      </c>
      <c r="AN369" s="281">
        <v>0</v>
      </c>
      <c r="AO369" s="281">
        <v>0</v>
      </c>
      <c r="AP369" s="281">
        <v>0</v>
      </c>
      <c r="AQ369" s="281">
        <v>0</v>
      </c>
      <c r="AR369" s="281">
        <v>0</v>
      </c>
      <c r="AS369" s="281">
        <v>0</v>
      </c>
      <c r="AT369" s="281">
        <v>0</v>
      </c>
      <c r="AU369" s="281">
        <v>0</v>
      </c>
      <c r="AV369" s="281">
        <v>0</v>
      </c>
      <c r="AW369" s="281">
        <v>0</v>
      </c>
      <c r="AX369" s="281">
        <v>0</v>
      </c>
      <c r="AY369" s="281">
        <v>0</v>
      </c>
      <c r="AZ369" s="281">
        <v>0</v>
      </c>
      <c r="BA369" s="281">
        <v>0</v>
      </c>
      <c r="BB369" s="281">
        <v>0</v>
      </c>
      <c r="BC369" s="281">
        <v>0</v>
      </c>
      <c r="BD369" s="281">
        <v>0</v>
      </c>
      <c r="BE369" s="281">
        <v>0</v>
      </c>
      <c r="BF369" s="281">
        <v>0</v>
      </c>
      <c r="BG369" s="281">
        <v>0</v>
      </c>
      <c r="BH369" s="281">
        <v>0</v>
      </c>
      <c r="BI369" s="281">
        <v>0</v>
      </c>
      <c r="BJ369" s="281">
        <v>0</v>
      </c>
      <c r="BK369" s="281">
        <v>0</v>
      </c>
      <c r="BL369" s="281">
        <v>0</v>
      </c>
      <c r="BM369" s="281">
        <v>0</v>
      </c>
      <c r="BN369" s="281">
        <v>0</v>
      </c>
      <c r="BO369" s="281">
        <v>0</v>
      </c>
      <c r="BP369" s="281">
        <v>0</v>
      </c>
      <c r="BQ369" s="281">
        <v>0</v>
      </c>
    </row>
    <row r="370" spans="2:69" ht="10.5" hidden="1" customHeight="1" outlineLevel="1">
      <c r="B370" s="68"/>
      <c r="C370" s="68"/>
      <c r="D370" s="68">
        <v>1</v>
      </c>
      <c r="E370" s="68"/>
      <c r="F370" s="68"/>
      <c r="G370" s="68"/>
      <c r="H370" s="68"/>
      <c r="J370" s="281">
        <v>0</v>
      </c>
      <c r="K370" s="281">
        <v>0</v>
      </c>
      <c r="L370" s="281">
        <v>0</v>
      </c>
      <c r="M370" s="281">
        <v>0</v>
      </c>
      <c r="N370" s="281">
        <v>0</v>
      </c>
      <c r="O370" s="281">
        <v>0</v>
      </c>
      <c r="P370" s="281">
        <v>0</v>
      </c>
      <c r="Q370" s="281">
        <v>0</v>
      </c>
      <c r="R370" s="281">
        <v>0</v>
      </c>
      <c r="S370" s="281">
        <v>0</v>
      </c>
      <c r="T370" s="281">
        <v>0</v>
      </c>
      <c r="U370" s="281">
        <v>0</v>
      </c>
      <c r="V370" s="281">
        <v>0</v>
      </c>
      <c r="W370" s="281">
        <v>0</v>
      </c>
      <c r="X370" s="281">
        <v>0</v>
      </c>
      <c r="Y370" s="281">
        <v>0</v>
      </c>
      <c r="Z370" s="281">
        <v>0</v>
      </c>
      <c r="AA370" s="281">
        <v>0</v>
      </c>
      <c r="AB370" s="281">
        <v>0</v>
      </c>
      <c r="AC370" s="281">
        <v>0</v>
      </c>
      <c r="AD370" s="281">
        <v>0</v>
      </c>
      <c r="AE370" s="281">
        <v>0</v>
      </c>
      <c r="AF370" s="281">
        <v>0</v>
      </c>
      <c r="AG370" s="281">
        <v>0</v>
      </c>
      <c r="AH370" s="281">
        <v>0</v>
      </c>
      <c r="AI370" s="281">
        <v>0</v>
      </c>
      <c r="AJ370" s="281">
        <v>0</v>
      </c>
      <c r="AK370" s="281">
        <v>0</v>
      </c>
      <c r="AL370" s="281">
        <v>0</v>
      </c>
      <c r="AM370" s="281">
        <v>0</v>
      </c>
      <c r="AN370" s="281">
        <v>0</v>
      </c>
      <c r="AO370" s="281">
        <v>0</v>
      </c>
      <c r="AP370" s="281">
        <v>0</v>
      </c>
      <c r="AQ370" s="281">
        <v>0</v>
      </c>
      <c r="AR370" s="281">
        <v>0</v>
      </c>
      <c r="AS370" s="281">
        <v>0</v>
      </c>
      <c r="AT370" s="281">
        <v>0</v>
      </c>
      <c r="AU370" s="281">
        <v>0</v>
      </c>
      <c r="AV370" s="281">
        <v>0</v>
      </c>
      <c r="AW370" s="281">
        <v>0</v>
      </c>
      <c r="AX370" s="281">
        <v>0</v>
      </c>
      <c r="AY370" s="281">
        <v>0</v>
      </c>
      <c r="AZ370" s="281">
        <v>0</v>
      </c>
      <c r="BA370" s="281">
        <v>0</v>
      </c>
      <c r="BB370" s="281">
        <v>0</v>
      </c>
      <c r="BC370" s="281">
        <v>0</v>
      </c>
      <c r="BD370" s="281">
        <v>0</v>
      </c>
      <c r="BE370" s="281">
        <v>0</v>
      </c>
      <c r="BF370" s="281">
        <v>0</v>
      </c>
      <c r="BG370" s="281">
        <v>0</v>
      </c>
      <c r="BH370" s="281">
        <v>0</v>
      </c>
      <c r="BI370" s="281">
        <v>0</v>
      </c>
      <c r="BJ370" s="281">
        <v>0</v>
      </c>
      <c r="BK370" s="281">
        <v>0</v>
      </c>
      <c r="BL370" s="281">
        <v>0</v>
      </c>
      <c r="BM370" s="281">
        <v>0</v>
      </c>
      <c r="BN370" s="281">
        <v>0</v>
      </c>
      <c r="BO370" s="281">
        <v>0</v>
      </c>
      <c r="BP370" s="281">
        <v>0</v>
      </c>
      <c r="BQ370" s="281">
        <v>0</v>
      </c>
    </row>
    <row r="371" spans="2:69" ht="10.5" hidden="1" customHeight="1" outlineLevel="1">
      <c r="B371" s="68"/>
      <c r="C371" s="68"/>
      <c r="D371" s="68">
        <v>0</v>
      </c>
      <c r="E371" s="68"/>
      <c r="F371" s="68"/>
      <c r="G371" s="68"/>
      <c r="H371" s="68"/>
      <c r="J371" s="281">
        <v>0</v>
      </c>
      <c r="K371" s="281">
        <v>0</v>
      </c>
      <c r="L371" s="281">
        <v>0</v>
      </c>
      <c r="M371" s="281">
        <v>0</v>
      </c>
      <c r="N371" s="281">
        <v>0</v>
      </c>
      <c r="O371" s="281">
        <v>0</v>
      </c>
      <c r="P371" s="281">
        <v>0</v>
      </c>
      <c r="Q371" s="281">
        <v>0</v>
      </c>
      <c r="R371" s="281">
        <v>0</v>
      </c>
      <c r="S371" s="281">
        <v>0</v>
      </c>
      <c r="T371" s="281">
        <v>0</v>
      </c>
      <c r="U371" s="281">
        <v>0</v>
      </c>
      <c r="V371" s="281">
        <v>0</v>
      </c>
      <c r="W371" s="281">
        <v>0</v>
      </c>
      <c r="X371" s="281">
        <v>0</v>
      </c>
      <c r="Y371" s="281">
        <v>0</v>
      </c>
      <c r="Z371" s="281">
        <v>0</v>
      </c>
      <c r="AA371" s="281">
        <v>0</v>
      </c>
      <c r="AB371" s="281">
        <v>0</v>
      </c>
      <c r="AC371" s="281">
        <v>0</v>
      </c>
      <c r="AD371" s="281">
        <v>0</v>
      </c>
      <c r="AE371" s="281">
        <v>0</v>
      </c>
      <c r="AF371" s="281">
        <v>0</v>
      </c>
      <c r="AG371" s="281">
        <v>0</v>
      </c>
      <c r="AH371" s="281">
        <v>0</v>
      </c>
      <c r="AI371" s="281">
        <v>0</v>
      </c>
      <c r="AJ371" s="281">
        <v>0</v>
      </c>
      <c r="AK371" s="281">
        <v>0</v>
      </c>
      <c r="AL371" s="281">
        <v>0</v>
      </c>
      <c r="AM371" s="281">
        <v>0</v>
      </c>
      <c r="AN371" s="281">
        <v>0</v>
      </c>
      <c r="AO371" s="281">
        <v>0</v>
      </c>
      <c r="AP371" s="281">
        <v>0</v>
      </c>
      <c r="AQ371" s="281">
        <v>0</v>
      </c>
      <c r="AR371" s="281">
        <v>0</v>
      </c>
      <c r="AS371" s="281">
        <v>0</v>
      </c>
      <c r="AT371" s="281">
        <v>0</v>
      </c>
      <c r="AU371" s="281">
        <v>0</v>
      </c>
      <c r="AV371" s="281">
        <v>0</v>
      </c>
      <c r="AW371" s="281">
        <v>0</v>
      </c>
      <c r="AX371" s="281">
        <v>0</v>
      </c>
      <c r="AY371" s="281">
        <v>0</v>
      </c>
      <c r="AZ371" s="281">
        <v>0</v>
      </c>
      <c r="BA371" s="281">
        <v>0</v>
      </c>
      <c r="BB371" s="281">
        <v>0</v>
      </c>
      <c r="BC371" s="281">
        <v>0</v>
      </c>
      <c r="BD371" s="281">
        <v>0</v>
      </c>
      <c r="BE371" s="281">
        <v>0</v>
      </c>
      <c r="BF371" s="281">
        <v>0</v>
      </c>
      <c r="BG371" s="281">
        <v>0</v>
      </c>
      <c r="BH371" s="281">
        <v>0</v>
      </c>
      <c r="BI371" s="281">
        <v>0</v>
      </c>
      <c r="BJ371" s="281">
        <v>0</v>
      </c>
      <c r="BK371" s="281">
        <v>0</v>
      </c>
      <c r="BL371" s="281">
        <v>0</v>
      </c>
      <c r="BM371" s="281">
        <v>0</v>
      </c>
      <c r="BN371" s="281">
        <v>0</v>
      </c>
      <c r="BO371" s="281">
        <v>0</v>
      </c>
      <c r="BP371" s="281">
        <v>0</v>
      </c>
      <c r="BQ371" s="281">
        <v>0</v>
      </c>
    </row>
    <row r="372" spans="2:69" ht="10.5" hidden="1" customHeight="1" outlineLevel="1">
      <c r="B372" s="68"/>
      <c r="C372" s="68"/>
      <c r="D372" s="68">
        <v>0</v>
      </c>
      <c r="E372" s="68"/>
      <c r="F372" s="68"/>
      <c r="G372" s="68"/>
      <c r="H372" s="68"/>
      <c r="J372" s="281">
        <v>0</v>
      </c>
      <c r="K372" s="281">
        <v>0</v>
      </c>
      <c r="L372" s="281">
        <v>0</v>
      </c>
      <c r="M372" s="281">
        <v>0</v>
      </c>
      <c r="N372" s="281">
        <v>0</v>
      </c>
      <c r="O372" s="281">
        <v>0</v>
      </c>
      <c r="P372" s="281">
        <v>0</v>
      </c>
      <c r="Q372" s="281">
        <v>0</v>
      </c>
      <c r="R372" s="281">
        <v>0</v>
      </c>
      <c r="S372" s="281">
        <v>0</v>
      </c>
      <c r="T372" s="281">
        <v>0</v>
      </c>
      <c r="U372" s="281">
        <v>0</v>
      </c>
      <c r="V372" s="281">
        <v>0</v>
      </c>
      <c r="W372" s="281">
        <v>0</v>
      </c>
      <c r="X372" s="281">
        <v>0</v>
      </c>
      <c r="Y372" s="281">
        <v>0</v>
      </c>
      <c r="Z372" s="281">
        <v>0</v>
      </c>
      <c r="AA372" s="281">
        <v>0</v>
      </c>
      <c r="AB372" s="281">
        <v>0</v>
      </c>
      <c r="AC372" s="281">
        <v>0</v>
      </c>
      <c r="AD372" s="281">
        <v>0</v>
      </c>
      <c r="AE372" s="281">
        <v>0</v>
      </c>
      <c r="AF372" s="281">
        <v>0</v>
      </c>
      <c r="AG372" s="281">
        <v>0</v>
      </c>
      <c r="AH372" s="281">
        <v>0</v>
      </c>
      <c r="AI372" s="281">
        <v>0</v>
      </c>
      <c r="AJ372" s="281">
        <v>0</v>
      </c>
      <c r="AK372" s="281">
        <v>0</v>
      </c>
      <c r="AL372" s="281">
        <v>0</v>
      </c>
      <c r="AM372" s="281">
        <v>0</v>
      </c>
      <c r="AN372" s="281">
        <v>0</v>
      </c>
      <c r="AO372" s="281">
        <v>0</v>
      </c>
      <c r="AP372" s="281">
        <v>0</v>
      </c>
      <c r="AQ372" s="281">
        <v>0</v>
      </c>
      <c r="AR372" s="281">
        <v>0</v>
      </c>
      <c r="AS372" s="281">
        <v>0</v>
      </c>
      <c r="AT372" s="281">
        <v>0</v>
      </c>
      <c r="AU372" s="281">
        <v>0</v>
      </c>
      <c r="AV372" s="281">
        <v>0</v>
      </c>
      <c r="AW372" s="281">
        <v>0</v>
      </c>
      <c r="AX372" s="281">
        <v>0</v>
      </c>
      <c r="AY372" s="281">
        <v>0</v>
      </c>
      <c r="AZ372" s="281">
        <v>0</v>
      </c>
      <c r="BA372" s="281">
        <v>0</v>
      </c>
      <c r="BB372" s="281">
        <v>0</v>
      </c>
      <c r="BC372" s="281">
        <v>0</v>
      </c>
      <c r="BD372" s="281">
        <v>0</v>
      </c>
      <c r="BE372" s="281">
        <v>0</v>
      </c>
      <c r="BF372" s="281">
        <v>0</v>
      </c>
      <c r="BG372" s="281">
        <v>0</v>
      </c>
      <c r="BH372" s="281">
        <v>0</v>
      </c>
      <c r="BI372" s="281">
        <v>0</v>
      </c>
      <c r="BJ372" s="281">
        <v>0</v>
      </c>
      <c r="BK372" s="281">
        <v>0</v>
      </c>
      <c r="BL372" s="281">
        <v>0</v>
      </c>
      <c r="BM372" s="281">
        <v>0</v>
      </c>
      <c r="BN372" s="281">
        <v>0</v>
      </c>
      <c r="BO372" s="281">
        <v>0</v>
      </c>
      <c r="BP372" s="281">
        <v>0</v>
      </c>
      <c r="BQ372" s="281">
        <v>0</v>
      </c>
    </row>
    <row r="373" spans="2:69" ht="10.5" hidden="1" customHeight="1" outlineLevel="1">
      <c r="B373" s="68"/>
      <c r="C373" s="68"/>
      <c r="D373" s="68">
        <v>0</v>
      </c>
      <c r="E373" s="68"/>
      <c r="F373" s="68"/>
      <c r="G373" s="68"/>
      <c r="H373" s="68"/>
      <c r="J373" s="281">
        <v>0</v>
      </c>
      <c r="K373" s="281">
        <v>0</v>
      </c>
      <c r="L373" s="281">
        <v>0</v>
      </c>
      <c r="M373" s="281">
        <v>0</v>
      </c>
      <c r="N373" s="281">
        <v>0</v>
      </c>
      <c r="O373" s="281">
        <v>0</v>
      </c>
      <c r="P373" s="281">
        <v>0</v>
      </c>
      <c r="Q373" s="281">
        <v>0</v>
      </c>
      <c r="R373" s="281">
        <v>0</v>
      </c>
      <c r="S373" s="281">
        <v>0</v>
      </c>
      <c r="T373" s="281">
        <v>0</v>
      </c>
      <c r="U373" s="281">
        <v>0</v>
      </c>
      <c r="V373" s="281">
        <v>0</v>
      </c>
      <c r="W373" s="281">
        <v>0</v>
      </c>
      <c r="X373" s="281">
        <v>0</v>
      </c>
      <c r="Y373" s="281">
        <v>0</v>
      </c>
      <c r="Z373" s="281">
        <v>0</v>
      </c>
      <c r="AA373" s="281">
        <v>0</v>
      </c>
      <c r="AB373" s="281">
        <v>0</v>
      </c>
      <c r="AC373" s="281">
        <v>0</v>
      </c>
      <c r="AD373" s="281">
        <v>0</v>
      </c>
      <c r="AE373" s="281">
        <v>0</v>
      </c>
      <c r="AF373" s="281">
        <v>0</v>
      </c>
      <c r="AG373" s="281">
        <v>0</v>
      </c>
      <c r="AH373" s="281">
        <v>0</v>
      </c>
      <c r="AI373" s="281">
        <v>0</v>
      </c>
      <c r="AJ373" s="281">
        <v>0</v>
      </c>
      <c r="AK373" s="281">
        <v>0</v>
      </c>
      <c r="AL373" s="281">
        <v>0</v>
      </c>
      <c r="AM373" s="281">
        <v>0</v>
      </c>
      <c r="AN373" s="281">
        <v>0</v>
      </c>
      <c r="AO373" s="281">
        <v>0</v>
      </c>
      <c r="AP373" s="281">
        <v>0</v>
      </c>
      <c r="AQ373" s="281">
        <v>0</v>
      </c>
      <c r="AR373" s="281">
        <v>0</v>
      </c>
      <c r="AS373" s="281">
        <v>0</v>
      </c>
      <c r="AT373" s="281">
        <v>0</v>
      </c>
      <c r="AU373" s="281">
        <v>0</v>
      </c>
      <c r="AV373" s="281">
        <v>0</v>
      </c>
      <c r="AW373" s="281">
        <v>0</v>
      </c>
      <c r="AX373" s="281">
        <v>0</v>
      </c>
      <c r="AY373" s="281">
        <v>0</v>
      </c>
      <c r="AZ373" s="281">
        <v>0</v>
      </c>
      <c r="BA373" s="281">
        <v>0</v>
      </c>
      <c r="BB373" s="281">
        <v>0</v>
      </c>
      <c r="BC373" s="281">
        <v>0</v>
      </c>
      <c r="BD373" s="281">
        <v>0</v>
      </c>
      <c r="BE373" s="281">
        <v>0</v>
      </c>
      <c r="BF373" s="281">
        <v>0</v>
      </c>
      <c r="BG373" s="281">
        <v>0</v>
      </c>
      <c r="BH373" s="281">
        <v>0</v>
      </c>
      <c r="BI373" s="281">
        <v>0</v>
      </c>
      <c r="BJ373" s="281">
        <v>0</v>
      </c>
      <c r="BK373" s="281">
        <v>0</v>
      </c>
      <c r="BL373" s="281">
        <v>0</v>
      </c>
      <c r="BM373" s="281">
        <v>0</v>
      </c>
      <c r="BN373" s="281">
        <v>0</v>
      </c>
      <c r="BO373" s="281">
        <v>0</v>
      </c>
      <c r="BP373" s="281">
        <v>0</v>
      </c>
      <c r="BQ373" s="281">
        <v>0</v>
      </c>
    </row>
    <row r="374" spans="2:69" ht="10.5" hidden="1" customHeight="1" outlineLevel="1">
      <c r="B374" s="68"/>
      <c r="C374" s="68"/>
      <c r="D374" s="68">
        <v>0</v>
      </c>
      <c r="E374" s="68"/>
      <c r="F374" s="68"/>
      <c r="G374" s="68"/>
      <c r="H374" s="68"/>
      <c r="J374" s="281">
        <v>0</v>
      </c>
      <c r="K374" s="281">
        <v>0</v>
      </c>
      <c r="L374" s="281">
        <v>0</v>
      </c>
      <c r="M374" s="281">
        <v>0</v>
      </c>
      <c r="N374" s="281">
        <v>0</v>
      </c>
      <c r="O374" s="281">
        <v>0</v>
      </c>
      <c r="P374" s="281">
        <v>0</v>
      </c>
      <c r="Q374" s="281">
        <v>0</v>
      </c>
      <c r="R374" s="281">
        <v>0</v>
      </c>
      <c r="S374" s="281">
        <v>0</v>
      </c>
      <c r="T374" s="281">
        <v>0</v>
      </c>
      <c r="U374" s="281">
        <v>0</v>
      </c>
      <c r="V374" s="281">
        <v>0</v>
      </c>
      <c r="W374" s="281">
        <v>0</v>
      </c>
      <c r="X374" s="281">
        <v>0</v>
      </c>
      <c r="Y374" s="281">
        <v>0</v>
      </c>
      <c r="Z374" s="281">
        <v>0</v>
      </c>
      <c r="AA374" s="281">
        <v>0</v>
      </c>
      <c r="AB374" s="281">
        <v>0</v>
      </c>
      <c r="AC374" s="281">
        <v>0</v>
      </c>
      <c r="AD374" s="281">
        <v>0</v>
      </c>
      <c r="AE374" s="281">
        <v>0</v>
      </c>
      <c r="AF374" s="281">
        <v>0</v>
      </c>
      <c r="AG374" s="281">
        <v>0</v>
      </c>
      <c r="AH374" s="281">
        <v>0</v>
      </c>
      <c r="AI374" s="281">
        <v>0</v>
      </c>
      <c r="AJ374" s="281">
        <v>0</v>
      </c>
      <c r="AK374" s="281">
        <v>0</v>
      </c>
      <c r="AL374" s="281">
        <v>0</v>
      </c>
      <c r="AM374" s="281">
        <v>0</v>
      </c>
      <c r="AN374" s="281">
        <v>0</v>
      </c>
      <c r="AO374" s="281">
        <v>0</v>
      </c>
      <c r="AP374" s="281">
        <v>0</v>
      </c>
      <c r="AQ374" s="281">
        <v>0</v>
      </c>
      <c r="AR374" s="281">
        <v>0</v>
      </c>
      <c r="AS374" s="281">
        <v>0</v>
      </c>
      <c r="AT374" s="281">
        <v>0</v>
      </c>
      <c r="AU374" s="281">
        <v>0</v>
      </c>
      <c r="AV374" s="281">
        <v>0</v>
      </c>
      <c r="AW374" s="281">
        <v>0</v>
      </c>
      <c r="AX374" s="281">
        <v>0</v>
      </c>
      <c r="AY374" s="281">
        <v>0</v>
      </c>
      <c r="AZ374" s="281">
        <v>0</v>
      </c>
      <c r="BA374" s="281">
        <v>0</v>
      </c>
      <c r="BB374" s="281">
        <v>0</v>
      </c>
      <c r="BC374" s="281">
        <v>0</v>
      </c>
      <c r="BD374" s="281">
        <v>0</v>
      </c>
      <c r="BE374" s="281">
        <v>0</v>
      </c>
      <c r="BF374" s="281">
        <v>0</v>
      </c>
      <c r="BG374" s="281">
        <v>0</v>
      </c>
      <c r="BH374" s="281">
        <v>0</v>
      </c>
      <c r="BI374" s="281">
        <v>0</v>
      </c>
      <c r="BJ374" s="281">
        <v>0</v>
      </c>
      <c r="BK374" s="281">
        <v>0</v>
      </c>
      <c r="BL374" s="281">
        <v>0</v>
      </c>
      <c r="BM374" s="281">
        <v>0</v>
      </c>
      <c r="BN374" s="281">
        <v>0</v>
      </c>
      <c r="BO374" s="281">
        <v>0</v>
      </c>
      <c r="BP374" s="281">
        <v>0</v>
      </c>
      <c r="BQ374" s="281">
        <v>0</v>
      </c>
    </row>
    <row r="375" spans="2:69" ht="10.5" hidden="1" customHeight="1" outlineLevel="1">
      <c r="B375" s="68"/>
      <c r="C375" s="68"/>
      <c r="D375" s="68">
        <v>0</v>
      </c>
      <c r="E375" s="68"/>
      <c r="F375" s="68"/>
      <c r="G375" s="68"/>
      <c r="H375" s="68"/>
      <c r="J375" s="281">
        <v>0</v>
      </c>
      <c r="K375" s="281">
        <v>0</v>
      </c>
      <c r="L375" s="281">
        <v>0</v>
      </c>
      <c r="M375" s="281">
        <v>0</v>
      </c>
      <c r="N375" s="281">
        <v>0</v>
      </c>
      <c r="O375" s="281">
        <v>0</v>
      </c>
      <c r="P375" s="281">
        <v>0</v>
      </c>
      <c r="Q375" s="281">
        <v>0</v>
      </c>
      <c r="R375" s="281">
        <v>0</v>
      </c>
      <c r="S375" s="281">
        <v>0</v>
      </c>
      <c r="T375" s="281">
        <v>0</v>
      </c>
      <c r="U375" s="281">
        <v>0</v>
      </c>
      <c r="V375" s="281">
        <v>0</v>
      </c>
      <c r="W375" s="281">
        <v>0</v>
      </c>
      <c r="X375" s="281">
        <v>0</v>
      </c>
      <c r="Y375" s="281">
        <v>0</v>
      </c>
      <c r="Z375" s="281">
        <v>0</v>
      </c>
      <c r="AA375" s="281">
        <v>0</v>
      </c>
      <c r="AB375" s="281">
        <v>0</v>
      </c>
      <c r="AC375" s="281">
        <v>0</v>
      </c>
      <c r="AD375" s="281">
        <v>0</v>
      </c>
      <c r="AE375" s="281">
        <v>0</v>
      </c>
      <c r="AF375" s="281">
        <v>0</v>
      </c>
      <c r="AG375" s="281">
        <v>0</v>
      </c>
      <c r="AH375" s="281">
        <v>0</v>
      </c>
      <c r="AI375" s="281">
        <v>0</v>
      </c>
      <c r="AJ375" s="281">
        <v>0</v>
      </c>
      <c r="AK375" s="281">
        <v>0</v>
      </c>
      <c r="AL375" s="281">
        <v>0</v>
      </c>
      <c r="AM375" s="281">
        <v>0</v>
      </c>
      <c r="AN375" s="281">
        <v>0</v>
      </c>
      <c r="AO375" s="281">
        <v>0</v>
      </c>
      <c r="AP375" s="281">
        <v>0</v>
      </c>
      <c r="AQ375" s="281">
        <v>0</v>
      </c>
      <c r="AR375" s="281">
        <v>0</v>
      </c>
      <c r="AS375" s="281">
        <v>0</v>
      </c>
      <c r="AT375" s="281">
        <v>0</v>
      </c>
      <c r="AU375" s="281">
        <v>0</v>
      </c>
      <c r="AV375" s="281">
        <v>0</v>
      </c>
      <c r="AW375" s="281">
        <v>0</v>
      </c>
      <c r="AX375" s="281">
        <v>0</v>
      </c>
      <c r="AY375" s="281">
        <v>0</v>
      </c>
      <c r="AZ375" s="281">
        <v>0</v>
      </c>
      <c r="BA375" s="281">
        <v>0</v>
      </c>
      <c r="BB375" s="281">
        <v>0</v>
      </c>
      <c r="BC375" s="281">
        <v>0</v>
      </c>
      <c r="BD375" s="281">
        <v>0</v>
      </c>
      <c r="BE375" s="281">
        <v>0</v>
      </c>
      <c r="BF375" s="281">
        <v>0</v>
      </c>
      <c r="BG375" s="281">
        <v>0</v>
      </c>
      <c r="BH375" s="281">
        <v>0</v>
      </c>
      <c r="BI375" s="281">
        <v>0</v>
      </c>
      <c r="BJ375" s="281">
        <v>0</v>
      </c>
      <c r="BK375" s="281">
        <v>0</v>
      </c>
      <c r="BL375" s="281">
        <v>0</v>
      </c>
      <c r="BM375" s="281">
        <v>0</v>
      </c>
      <c r="BN375" s="281">
        <v>0</v>
      </c>
      <c r="BO375" s="281">
        <v>0</v>
      </c>
      <c r="BP375" s="281">
        <v>0</v>
      </c>
      <c r="BQ375" s="281">
        <v>0</v>
      </c>
    </row>
    <row r="376" spans="2:69" ht="10.5" hidden="1" customHeight="1" outlineLevel="1">
      <c r="B376" s="68"/>
      <c r="C376" s="68"/>
      <c r="D376" s="68">
        <v>0</v>
      </c>
      <c r="E376" s="68"/>
      <c r="F376" s="68"/>
      <c r="G376" s="68"/>
      <c r="H376" s="68"/>
      <c r="J376" s="281">
        <v>0</v>
      </c>
      <c r="K376" s="281">
        <v>0</v>
      </c>
      <c r="L376" s="281">
        <v>0</v>
      </c>
      <c r="M376" s="281">
        <v>0</v>
      </c>
      <c r="N376" s="281">
        <v>0</v>
      </c>
      <c r="O376" s="281">
        <v>0</v>
      </c>
      <c r="P376" s="281">
        <v>0</v>
      </c>
      <c r="Q376" s="281">
        <v>0</v>
      </c>
      <c r="R376" s="281">
        <v>0</v>
      </c>
      <c r="S376" s="281">
        <v>0</v>
      </c>
      <c r="T376" s="281">
        <v>0</v>
      </c>
      <c r="U376" s="281">
        <v>0</v>
      </c>
      <c r="V376" s="281">
        <v>0</v>
      </c>
      <c r="W376" s="281">
        <v>0</v>
      </c>
      <c r="X376" s="281">
        <v>0</v>
      </c>
      <c r="Y376" s="281">
        <v>0</v>
      </c>
      <c r="Z376" s="281">
        <v>0</v>
      </c>
      <c r="AA376" s="281">
        <v>0</v>
      </c>
      <c r="AB376" s="281">
        <v>0</v>
      </c>
      <c r="AC376" s="281">
        <v>0</v>
      </c>
      <c r="AD376" s="281">
        <v>0</v>
      </c>
      <c r="AE376" s="281">
        <v>0</v>
      </c>
      <c r="AF376" s="281">
        <v>0</v>
      </c>
      <c r="AG376" s="281">
        <v>0</v>
      </c>
      <c r="AH376" s="281">
        <v>0</v>
      </c>
      <c r="AI376" s="281">
        <v>0</v>
      </c>
      <c r="AJ376" s="281">
        <v>0</v>
      </c>
      <c r="AK376" s="281">
        <v>0</v>
      </c>
      <c r="AL376" s="281">
        <v>0</v>
      </c>
      <c r="AM376" s="281">
        <v>0</v>
      </c>
      <c r="AN376" s="281">
        <v>0</v>
      </c>
      <c r="AO376" s="281">
        <v>0</v>
      </c>
      <c r="AP376" s="281">
        <v>0</v>
      </c>
      <c r="AQ376" s="281">
        <v>0</v>
      </c>
      <c r="AR376" s="281">
        <v>0</v>
      </c>
      <c r="AS376" s="281">
        <v>0</v>
      </c>
      <c r="AT376" s="281">
        <v>0</v>
      </c>
      <c r="AU376" s="281">
        <v>0</v>
      </c>
      <c r="AV376" s="281">
        <v>0</v>
      </c>
      <c r="AW376" s="281">
        <v>0</v>
      </c>
      <c r="AX376" s="281">
        <v>0</v>
      </c>
      <c r="AY376" s="281">
        <v>0</v>
      </c>
      <c r="AZ376" s="281">
        <v>0</v>
      </c>
      <c r="BA376" s="281">
        <v>0</v>
      </c>
      <c r="BB376" s="281">
        <v>0</v>
      </c>
      <c r="BC376" s="281">
        <v>0</v>
      </c>
      <c r="BD376" s="281">
        <v>0</v>
      </c>
      <c r="BE376" s="281">
        <v>0</v>
      </c>
      <c r="BF376" s="281">
        <v>0</v>
      </c>
      <c r="BG376" s="281">
        <v>0</v>
      </c>
      <c r="BH376" s="281">
        <v>0</v>
      </c>
      <c r="BI376" s="281">
        <v>0</v>
      </c>
      <c r="BJ376" s="281">
        <v>0</v>
      </c>
      <c r="BK376" s="281">
        <v>0</v>
      </c>
      <c r="BL376" s="281">
        <v>0</v>
      </c>
      <c r="BM376" s="281">
        <v>0</v>
      </c>
      <c r="BN376" s="281">
        <v>0</v>
      </c>
      <c r="BO376" s="281">
        <v>0</v>
      </c>
      <c r="BP376" s="281">
        <v>0</v>
      </c>
      <c r="BQ376" s="281">
        <v>0</v>
      </c>
    </row>
    <row r="377" spans="2:69" ht="10.5" hidden="1" customHeight="1" outlineLevel="1">
      <c r="B377" s="68"/>
      <c r="C377" s="68"/>
      <c r="D377" s="68">
        <v>0</v>
      </c>
      <c r="E377" s="68"/>
      <c r="F377" s="68"/>
      <c r="G377" s="68"/>
      <c r="H377" s="68"/>
      <c r="J377" s="281">
        <v>0</v>
      </c>
      <c r="K377" s="281">
        <v>0</v>
      </c>
      <c r="L377" s="281">
        <v>0</v>
      </c>
      <c r="M377" s="281">
        <v>0</v>
      </c>
      <c r="N377" s="281">
        <v>0</v>
      </c>
      <c r="O377" s="281">
        <v>0</v>
      </c>
      <c r="P377" s="281">
        <v>0</v>
      </c>
      <c r="Q377" s="281">
        <v>0</v>
      </c>
      <c r="R377" s="281">
        <v>0</v>
      </c>
      <c r="S377" s="281">
        <v>0</v>
      </c>
      <c r="T377" s="281">
        <v>0</v>
      </c>
      <c r="U377" s="281">
        <v>0</v>
      </c>
      <c r="V377" s="281">
        <v>0</v>
      </c>
      <c r="W377" s="281">
        <v>0</v>
      </c>
      <c r="X377" s="281">
        <v>0</v>
      </c>
      <c r="Y377" s="281">
        <v>0</v>
      </c>
      <c r="Z377" s="281">
        <v>0</v>
      </c>
      <c r="AA377" s="281">
        <v>0</v>
      </c>
      <c r="AB377" s="281">
        <v>0</v>
      </c>
      <c r="AC377" s="281">
        <v>0</v>
      </c>
      <c r="AD377" s="281">
        <v>0</v>
      </c>
      <c r="AE377" s="281">
        <v>0</v>
      </c>
      <c r="AF377" s="281">
        <v>0</v>
      </c>
      <c r="AG377" s="281">
        <v>0</v>
      </c>
      <c r="AH377" s="281">
        <v>0</v>
      </c>
      <c r="AI377" s="281">
        <v>0</v>
      </c>
      <c r="AJ377" s="281">
        <v>0</v>
      </c>
      <c r="AK377" s="281">
        <v>0</v>
      </c>
      <c r="AL377" s="281">
        <v>0</v>
      </c>
      <c r="AM377" s="281">
        <v>0</v>
      </c>
      <c r="AN377" s="281">
        <v>0</v>
      </c>
      <c r="AO377" s="281">
        <v>0</v>
      </c>
      <c r="AP377" s="281">
        <v>0</v>
      </c>
      <c r="AQ377" s="281">
        <v>0</v>
      </c>
      <c r="AR377" s="281">
        <v>0</v>
      </c>
      <c r="AS377" s="281">
        <v>0</v>
      </c>
      <c r="AT377" s="281">
        <v>0</v>
      </c>
      <c r="AU377" s="281">
        <v>0</v>
      </c>
      <c r="AV377" s="281">
        <v>0</v>
      </c>
      <c r="AW377" s="281">
        <v>0</v>
      </c>
      <c r="AX377" s="281">
        <v>0</v>
      </c>
      <c r="AY377" s="281">
        <v>0</v>
      </c>
      <c r="AZ377" s="281">
        <v>0</v>
      </c>
      <c r="BA377" s="281">
        <v>0</v>
      </c>
      <c r="BB377" s="281">
        <v>0</v>
      </c>
      <c r="BC377" s="281">
        <v>0</v>
      </c>
      <c r="BD377" s="281">
        <v>0</v>
      </c>
      <c r="BE377" s="281">
        <v>0</v>
      </c>
      <c r="BF377" s="281">
        <v>0</v>
      </c>
      <c r="BG377" s="281">
        <v>0</v>
      </c>
      <c r="BH377" s="281">
        <v>0</v>
      </c>
      <c r="BI377" s="281">
        <v>0</v>
      </c>
      <c r="BJ377" s="281">
        <v>0</v>
      </c>
      <c r="BK377" s="281">
        <v>0</v>
      </c>
      <c r="BL377" s="281">
        <v>0</v>
      </c>
      <c r="BM377" s="281">
        <v>0</v>
      </c>
      <c r="BN377" s="281">
        <v>0</v>
      </c>
      <c r="BO377" s="281">
        <v>0</v>
      </c>
      <c r="BP377" s="281">
        <v>0</v>
      </c>
      <c r="BQ377" s="281">
        <v>0</v>
      </c>
    </row>
    <row r="378" spans="2:69" ht="10.5" hidden="1" customHeight="1" outlineLevel="1">
      <c r="B378" s="68"/>
      <c r="C378" s="68"/>
      <c r="D378" s="68">
        <v>0</v>
      </c>
      <c r="E378" s="68"/>
      <c r="F378" s="68"/>
      <c r="G378" s="68"/>
      <c r="H378" s="68"/>
      <c r="J378" s="281">
        <v>0</v>
      </c>
      <c r="K378" s="281">
        <v>0</v>
      </c>
      <c r="L378" s="281">
        <v>0</v>
      </c>
      <c r="M378" s="281">
        <v>0</v>
      </c>
      <c r="N378" s="281">
        <v>0</v>
      </c>
      <c r="O378" s="281">
        <v>0</v>
      </c>
      <c r="P378" s="281">
        <v>0</v>
      </c>
      <c r="Q378" s="281">
        <v>0</v>
      </c>
      <c r="R378" s="281">
        <v>0</v>
      </c>
      <c r="S378" s="281">
        <v>0</v>
      </c>
      <c r="T378" s="281">
        <v>0</v>
      </c>
      <c r="U378" s="281">
        <v>0</v>
      </c>
      <c r="V378" s="281">
        <v>0</v>
      </c>
      <c r="W378" s="281">
        <v>0</v>
      </c>
      <c r="X378" s="281">
        <v>0</v>
      </c>
      <c r="Y378" s="281">
        <v>0</v>
      </c>
      <c r="Z378" s="281">
        <v>0</v>
      </c>
      <c r="AA378" s="281">
        <v>0</v>
      </c>
      <c r="AB378" s="281">
        <v>0</v>
      </c>
      <c r="AC378" s="281">
        <v>0</v>
      </c>
      <c r="AD378" s="281">
        <v>0</v>
      </c>
      <c r="AE378" s="281">
        <v>0</v>
      </c>
      <c r="AF378" s="281">
        <v>0</v>
      </c>
      <c r="AG378" s="281">
        <v>0</v>
      </c>
      <c r="AH378" s="281">
        <v>0</v>
      </c>
      <c r="AI378" s="281">
        <v>0</v>
      </c>
      <c r="AJ378" s="281">
        <v>0</v>
      </c>
      <c r="AK378" s="281">
        <v>0</v>
      </c>
      <c r="AL378" s="281">
        <v>0</v>
      </c>
      <c r="AM378" s="281">
        <v>0</v>
      </c>
      <c r="AN378" s="281">
        <v>0</v>
      </c>
      <c r="AO378" s="281">
        <v>0</v>
      </c>
      <c r="AP378" s="281">
        <v>0</v>
      </c>
      <c r="AQ378" s="281">
        <v>0</v>
      </c>
      <c r="AR378" s="281">
        <v>0</v>
      </c>
      <c r="AS378" s="281">
        <v>0</v>
      </c>
      <c r="AT378" s="281">
        <v>0</v>
      </c>
      <c r="AU378" s="281">
        <v>0</v>
      </c>
      <c r="AV378" s="281">
        <v>0</v>
      </c>
      <c r="AW378" s="281">
        <v>0</v>
      </c>
      <c r="AX378" s="281">
        <v>0</v>
      </c>
      <c r="AY378" s="281">
        <v>0</v>
      </c>
      <c r="AZ378" s="281">
        <v>0</v>
      </c>
      <c r="BA378" s="281">
        <v>0</v>
      </c>
      <c r="BB378" s="281">
        <v>0</v>
      </c>
      <c r="BC378" s="281">
        <v>0</v>
      </c>
      <c r="BD378" s="281">
        <v>0</v>
      </c>
      <c r="BE378" s="281">
        <v>0</v>
      </c>
      <c r="BF378" s="281">
        <v>0</v>
      </c>
      <c r="BG378" s="281">
        <v>0</v>
      </c>
      <c r="BH378" s="281">
        <v>0</v>
      </c>
      <c r="BI378" s="281">
        <v>0</v>
      </c>
      <c r="BJ378" s="281">
        <v>0</v>
      </c>
      <c r="BK378" s="281">
        <v>0</v>
      </c>
      <c r="BL378" s="281">
        <v>0</v>
      </c>
      <c r="BM378" s="281">
        <v>0</v>
      </c>
      <c r="BN378" s="281">
        <v>0</v>
      </c>
      <c r="BO378" s="281">
        <v>0</v>
      </c>
      <c r="BP378" s="281">
        <v>0</v>
      </c>
      <c r="BQ378" s="281">
        <v>0</v>
      </c>
    </row>
    <row r="379" spans="2:69" ht="10.5" hidden="1" customHeight="1" outlineLevel="1">
      <c r="B379" s="68"/>
      <c r="C379" s="68"/>
      <c r="D379" s="68">
        <v>0</v>
      </c>
      <c r="E379" s="68"/>
      <c r="F379" s="68"/>
      <c r="G379" s="68"/>
      <c r="H379" s="68"/>
      <c r="J379" s="281">
        <v>0</v>
      </c>
      <c r="K379" s="281">
        <v>0</v>
      </c>
      <c r="L379" s="281">
        <v>0</v>
      </c>
      <c r="M379" s="281">
        <v>0</v>
      </c>
      <c r="N379" s="281">
        <v>0</v>
      </c>
      <c r="O379" s="281">
        <v>0</v>
      </c>
      <c r="P379" s="281">
        <v>0</v>
      </c>
      <c r="Q379" s="281">
        <v>0</v>
      </c>
      <c r="R379" s="281">
        <v>0</v>
      </c>
      <c r="S379" s="281">
        <v>0</v>
      </c>
      <c r="T379" s="281">
        <v>0</v>
      </c>
      <c r="U379" s="281">
        <v>0</v>
      </c>
      <c r="V379" s="281">
        <v>0</v>
      </c>
      <c r="W379" s="281">
        <v>0</v>
      </c>
      <c r="X379" s="281">
        <v>0</v>
      </c>
      <c r="Y379" s="281">
        <v>0</v>
      </c>
      <c r="Z379" s="281">
        <v>0</v>
      </c>
      <c r="AA379" s="281">
        <v>0</v>
      </c>
      <c r="AB379" s="281">
        <v>0</v>
      </c>
      <c r="AC379" s="281">
        <v>0</v>
      </c>
      <c r="AD379" s="281">
        <v>0</v>
      </c>
      <c r="AE379" s="281">
        <v>0</v>
      </c>
      <c r="AF379" s="281">
        <v>0</v>
      </c>
      <c r="AG379" s="281">
        <v>0</v>
      </c>
      <c r="AH379" s="281">
        <v>0</v>
      </c>
      <c r="AI379" s="281">
        <v>0</v>
      </c>
      <c r="AJ379" s="281">
        <v>0</v>
      </c>
      <c r="AK379" s="281">
        <v>0</v>
      </c>
      <c r="AL379" s="281">
        <v>0</v>
      </c>
      <c r="AM379" s="281">
        <v>0</v>
      </c>
      <c r="AN379" s="281">
        <v>0</v>
      </c>
      <c r="AO379" s="281">
        <v>0</v>
      </c>
      <c r="AP379" s="281">
        <v>0</v>
      </c>
      <c r="AQ379" s="281">
        <v>0</v>
      </c>
      <c r="AR379" s="281">
        <v>0</v>
      </c>
      <c r="AS379" s="281">
        <v>0</v>
      </c>
      <c r="AT379" s="281">
        <v>0</v>
      </c>
      <c r="AU379" s="281">
        <v>0</v>
      </c>
      <c r="AV379" s="281">
        <v>0</v>
      </c>
      <c r="AW379" s="281">
        <v>0</v>
      </c>
      <c r="AX379" s="281">
        <v>0</v>
      </c>
      <c r="AY379" s="281">
        <v>0</v>
      </c>
      <c r="AZ379" s="281">
        <v>0</v>
      </c>
      <c r="BA379" s="281">
        <v>0</v>
      </c>
      <c r="BB379" s="281">
        <v>0</v>
      </c>
      <c r="BC379" s="281">
        <v>0</v>
      </c>
      <c r="BD379" s="281">
        <v>0</v>
      </c>
      <c r="BE379" s="281">
        <v>0</v>
      </c>
      <c r="BF379" s="281">
        <v>0</v>
      </c>
      <c r="BG379" s="281">
        <v>0</v>
      </c>
      <c r="BH379" s="281">
        <v>0</v>
      </c>
      <c r="BI379" s="281">
        <v>0</v>
      </c>
      <c r="BJ379" s="281">
        <v>0</v>
      </c>
      <c r="BK379" s="281">
        <v>0</v>
      </c>
      <c r="BL379" s="281">
        <v>0</v>
      </c>
      <c r="BM379" s="281">
        <v>0</v>
      </c>
      <c r="BN379" s="281">
        <v>0</v>
      </c>
      <c r="BO379" s="281">
        <v>0</v>
      </c>
      <c r="BP379" s="281">
        <v>0</v>
      </c>
      <c r="BQ379" s="281">
        <v>0</v>
      </c>
    </row>
    <row r="380" spans="2:69" ht="10.5" hidden="1" customHeight="1" outlineLevel="1">
      <c r="B380" s="68"/>
      <c r="C380" s="68"/>
      <c r="D380" s="68">
        <v>0</v>
      </c>
      <c r="E380" s="68"/>
      <c r="F380" s="68"/>
      <c r="G380" s="68"/>
      <c r="H380" s="68"/>
      <c r="J380" s="281">
        <v>0</v>
      </c>
      <c r="K380" s="281">
        <v>0</v>
      </c>
      <c r="L380" s="281">
        <v>0</v>
      </c>
      <c r="M380" s="281">
        <v>0</v>
      </c>
      <c r="N380" s="281">
        <v>0</v>
      </c>
      <c r="O380" s="281">
        <v>0</v>
      </c>
      <c r="P380" s="281">
        <v>0</v>
      </c>
      <c r="Q380" s="281">
        <v>0</v>
      </c>
      <c r="R380" s="281">
        <v>0</v>
      </c>
      <c r="S380" s="281">
        <v>0</v>
      </c>
      <c r="T380" s="281">
        <v>0</v>
      </c>
      <c r="U380" s="281">
        <v>0</v>
      </c>
      <c r="V380" s="281">
        <v>0</v>
      </c>
      <c r="W380" s="281">
        <v>0</v>
      </c>
      <c r="X380" s="281">
        <v>0</v>
      </c>
      <c r="Y380" s="281">
        <v>0</v>
      </c>
      <c r="Z380" s="281">
        <v>0</v>
      </c>
      <c r="AA380" s="281">
        <v>0</v>
      </c>
      <c r="AB380" s="281">
        <v>0</v>
      </c>
      <c r="AC380" s="281">
        <v>0</v>
      </c>
      <c r="AD380" s="281">
        <v>0</v>
      </c>
      <c r="AE380" s="281">
        <v>0</v>
      </c>
      <c r="AF380" s="281">
        <v>0</v>
      </c>
      <c r="AG380" s="281">
        <v>0</v>
      </c>
      <c r="AH380" s="281">
        <v>0</v>
      </c>
      <c r="AI380" s="281">
        <v>0</v>
      </c>
      <c r="AJ380" s="281">
        <v>0</v>
      </c>
      <c r="AK380" s="281">
        <v>0</v>
      </c>
      <c r="AL380" s="281">
        <v>0</v>
      </c>
      <c r="AM380" s="281">
        <v>0</v>
      </c>
      <c r="AN380" s="281">
        <v>0</v>
      </c>
      <c r="AO380" s="281">
        <v>0</v>
      </c>
      <c r="AP380" s="281">
        <v>0</v>
      </c>
      <c r="AQ380" s="281">
        <v>0</v>
      </c>
      <c r="AR380" s="281">
        <v>0</v>
      </c>
      <c r="AS380" s="281">
        <v>0</v>
      </c>
      <c r="AT380" s="281">
        <v>0</v>
      </c>
      <c r="AU380" s="281">
        <v>0</v>
      </c>
      <c r="AV380" s="281">
        <v>0</v>
      </c>
      <c r="AW380" s="281">
        <v>0</v>
      </c>
      <c r="AX380" s="281">
        <v>0</v>
      </c>
      <c r="AY380" s="281">
        <v>0</v>
      </c>
      <c r="AZ380" s="281">
        <v>0</v>
      </c>
      <c r="BA380" s="281">
        <v>0</v>
      </c>
      <c r="BB380" s="281">
        <v>0</v>
      </c>
      <c r="BC380" s="281">
        <v>0</v>
      </c>
      <c r="BD380" s="281">
        <v>0</v>
      </c>
      <c r="BE380" s="281">
        <v>0</v>
      </c>
      <c r="BF380" s="281">
        <v>0</v>
      </c>
      <c r="BG380" s="281">
        <v>0</v>
      </c>
      <c r="BH380" s="281">
        <v>0</v>
      </c>
      <c r="BI380" s="281">
        <v>0</v>
      </c>
      <c r="BJ380" s="281">
        <v>0</v>
      </c>
      <c r="BK380" s="281">
        <v>0</v>
      </c>
      <c r="BL380" s="281">
        <v>0</v>
      </c>
      <c r="BM380" s="281">
        <v>0</v>
      </c>
      <c r="BN380" s="281">
        <v>0</v>
      </c>
      <c r="BO380" s="281">
        <v>0</v>
      </c>
      <c r="BP380" s="281">
        <v>0</v>
      </c>
      <c r="BQ380" s="281">
        <v>0</v>
      </c>
    </row>
    <row r="381" spans="2:69" ht="10.5" hidden="1" customHeight="1" outlineLevel="1">
      <c r="B381" s="68"/>
      <c r="C381" s="68"/>
      <c r="D381" s="68">
        <v>0</v>
      </c>
      <c r="E381" s="68"/>
      <c r="F381" s="68"/>
      <c r="G381" s="68"/>
      <c r="H381" s="68"/>
      <c r="J381" s="281">
        <v>0</v>
      </c>
      <c r="K381" s="281">
        <v>0</v>
      </c>
      <c r="L381" s="281">
        <v>0</v>
      </c>
      <c r="M381" s="281">
        <v>0</v>
      </c>
      <c r="N381" s="281">
        <v>0</v>
      </c>
      <c r="O381" s="281">
        <v>0</v>
      </c>
      <c r="P381" s="281">
        <v>0</v>
      </c>
      <c r="Q381" s="281">
        <v>0</v>
      </c>
      <c r="R381" s="281">
        <v>0</v>
      </c>
      <c r="S381" s="281">
        <v>0</v>
      </c>
      <c r="T381" s="281">
        <v>0</v>
      </c>
      <c r="U381" s="281">
        <v>0</v>
      </c>
      <c r="V381" s="281">
        <v>0</v>
      </c>
      <c r="W381" s="281">
        <v>0</v>
      </c>
      <c r="X381" s="281">
        <v>0</v>
      </c>
      <c r="Y381" s="281">
        <v>0</v>
      </c>
      <c r="Z381" s="281">
        <v>0</v>
      </c>
      <c r="AA381" s="281">
        <v>0</v>
      </c>
      <c r="AB381" s="281">
        <v>0</v>
      </c>
      <c r="AC381" s="281">
        <v>0</v>
      </c>
      <c r="AD381" s="281">
        <v>0</v>
      </c>
      <c r="AE381" s="281">
        <v>0</v>
      </c>
      <c r="AF381" s="281">
        <v>0</v>
      </c>
      <c r="AG381" s="281">
        <v>0</v>
      </c>
      <c r="AH381" s="281">
        <v>0</v>
      </c>
      <c r="AI381" s="281">
        <v>0</v>
      </c>
      <c r="AJ381" s="281">
        <v>0</v>
      </c>
      <c r="AK381" s="281">
        <v>0</v>
      </c>
      <c r="AL381" s="281">
        <v>0</v>
      </c>
      <c r="AM381" s="281">
        <v>0</v>
      </c>
      <c r="AN381" s="281">
        <v>0</v>
      </c>
      <c r="AO381" s="281">
        <v>0</v>
      </c>
      <c r="AP381" s="281">
        <v>0</v>
      </c>
      <c r="AQ381" s="281">
        <v>0</v>
      </c>
      <c r="AR381" s="281">
        <v>0</v>
      </c>
      <c r="AS381" s="281">
        <v>0</v>
      </c>
      <c r="AT381" s="281">
        <v>0</v>
      </c>
      <c r="AU381" s="281">
        <v>0</v>
      </c>
      <c r="AV381" s="281">
        <v>0</v>
      </c>
      <c r="AW381" s="281">
        <v>0</v>
      </c>
      <c r="AX381" s="281">
        <v>0</v>
      </c>
      <c r="AY381" s="281">
        <v>0</v>
      </c>
      <c r="AZ381" s="281">
        <v>0</v>
      </c>
      <c r="BA381" s="281">
        <v>0</v>
      </c>
      <c r="BB381" s="281">
        <v>0</v>
      </c>
      <c r="BC381" s="281">
        <v>0</v>
      </c>
      <c r="BD381" s="281">
        <v>0</v>
      </c>
      <c r="BE381" s="281">
        <v>0</v>
      </c>
      <c r="BF381" s="281">
        <v>0</v>
      </c>
      <c r="BG381" s="281">
        <v>0</v>
      </c>
      <c r="BH381" s="281">
        <v>0</v>
      </c>
      <c r="BI381" s="281">
        <v>0</v>
      </c>
      <c r="BJ381" s="281">
        <v>0</v>
      </c>
      <c r="BK381" s="281">
        <v>0</v>
      </c>
      <c r="BL381" s="281">
        <v>0</v>
      </c>
      <c r="BM381" s="281">
        <v>0</v>
      </c>
      <c r="BN381" s="281">
        <v>0</v>
      </c>
      <c r="BO381" s="281">
        <v>0</v>
      </c>
      <c r="BP381" s="281">
        <v>0</v>
      </c>
      <c r="BQ381" s="281">
        <v>0</v>
      </c>
    </row>
    <row r="382" spans="2:69" ht="10.5" hidden="1" customHeight="1" outlineLevel="1">
      <c r="B382" s="68"/>
      <c r="C382" s="68"/>
      <c r="D382" s="68">
        <v>0</v>
      </c>
      <c r="E382" s="68"/>
      <c r="F382" s="68"/>
      <c r="G382" s="68"/>
      <c r="H382" s="68"/>
      <c r="J382" s="281">
        <v>0</v>
      </c>
      <c r="K382" s="281">
        <v>0</v>
      </c>
      <c r="L382" s="281">
        <v>0</v>
      </c>
      <c r="M382" s="281">
        <v>0</v>
      </c>
      <c r="N382" s="281">
        <v>0</v>
      </c>
      <c r="O382" s="281">
        <v>0</v>
      </c>
      <c r="P382" s="281">
        <v>0</v>
      </c>
      <c r="Q382" s="281">
        <v>0</v>
      </c>
      <c r="R382" s="281">
        <v>0</v>
      </c>
      <c r="S382" s="281">
        <v>0</v>
      </c>
      <c r="T382" s="281">
        <v>0</v>
      </c>
      <c r="U382" s="281">
        <v>0</v>
      </c>
      <c r="V382" s="281">
        <v>0</v>
      </c>
      <c r="W382" s="281">
        <v>0</v>
      </c>
      <c r="X382" s="281">
        <v>0</v>
      </c>
      <c r="Y382" s="281">
        <v>0</v>
      </c>
      <c r="Z382" s="281">
        <v>0</v>
      </c>
      <c r="AA382" s="281">
        <v>0</v>
      </c>
      <c r="AB382" s="281">
        <v>0</v>
      </c>
      <c r="AC382" s="281">
        <v>0</v>
      </c>
      <c r="AD382" s="281">
        <v>0</v>
      </c>
      <c r="AE382" s="281">
        <v>0</v>
      </c>
      <c r="AF382" s="281">
        <v>0</v>
      </c>
      <c r="AG382" s="281">
        <v>0</v>
      </c>
      <c r="AH382" s="281">
        <v>0</v>
      </c>
      <c r="AI382" s="281">
        <v>0</v>
      </c>
      <c r="AJ382" s="281">
        <v>0</v>
      </c>
      <c r="AK382" s="281">
        <v>0</v>
      </c>
      <c r="AL382" s="281">
        <v>0</v>
      </c>
      <c r="AM382" s="281">
        <v>0</v>
      </c>
      <c r="AN382" s="281">
        <v>0</v>
      </c>
      <c r="AO382" s="281">
        <v>0</v>
      </c>
      <c r="AP382" s="281">
        <v>0</v>
      </c>
      <c r="AQ382" s="281">
        <v>0</v>
      </c>
      <c r="AR382" s="281">
        <v>0</v>
      </c>
      <c r="AS382" s="281">
        <v>0</v>
      </c>
      <c r="AT382" s="281">
        <v>0</v>
      </c>
      <c r="AU382" s="281">
        <v>0</v>
      </c>
      <c r="AV382" s="281">
        <v>0</v>
      </c>
      <c r="AW382" s="281">
        <v>0</v>
      </c>
      <c r="AX382" s="281">
        <v>0</v>
      </c>
      <c r="AY382" s="281">
        <v>0</v>
      </c>
      <c r="AZ382" s="281">
        <v>0</v>
      </c>
      <c r="BA382" s="281">
        <v>0</v>
      </c>
      <c r="BB382" s="281">
        <v>0</v>
      </c>
      <c r="BC382" s="281">
        <v>0</v>
      </c>
      <c r="BD382" s="281">
        <v>0</v>
      </c>
      <c r="BE382" s="281">
        <v>0</v>
      </c>
      <c r="BF382" s="281">
        <v>0</v>
      </c>
      <c r="BG382" s="281">
        <v>0</v>
      </c>
      <c r="BH382" s="281">
        <v>0</v>
      </c>
      <c r="BI382" s="281">
        <v>0</v>
      </c>
      <c r="BJ382" s="281">
        <v>0</v>
      </c>
      <c r="BK382" s="281">
        <v>0</v>
      </c>
      <c r="BL382" s="281">
        <v>0</v>
      </c>
      <c r="BM382" s="281">
        <v>0</v>
      </c>
      <c r="BN382" s="281">
        <v>0</v>
      </c>
      <c r="BO382" s="281">
        <v>0</v>
      </c>
      <c r="BP382" s="281">
        <v>0</v>
      </c>
      <c r="BQ382" s="281">
        <v>0</v>
      </c>
    </row>
    <row r="383" spans="2:69" ht="10.5" hidden="1" customHeight="1" outlineLevel="1">
      <c r="B383" s="68"/>
      <c r="C383" s="68"/>
      <c r="D383" s="68">
        <v>0</v>
      </c>
      <c r="E383" s="68"/>
      <c r="F383" s="68"/>
      <c r="G383" s="68"/>
      <c r="H383" s="68"/>
      <c r="J383" s="281">
        <v>0</v>
      </c>
      <c r="K383" s="281">
        <v>0</v>
      </c>
      <c r="L383" s="281">
        <v>0</v>
      </c>
      <c r="M383" s="281">
        <v>0</v>
      </c>
      <c r="N383" s="281">
        <v>0</v>
      </c>
      <c r="O383" s="281">
        <v>0</v>
      </c>
      <c r="P383" s="281">
        <v>0</v>
      </c>
      <c r="Q383" s="281">
        <v>0</v>
      </c>
      <c r="R383" s="281">
        <v>0</v>
      </c>
      <c r="S383" s="281">
        <v>0</v>
      </c>
      <c r="T383" s="281">
        <v>0</v>
      </c>
      <c r="U383" s="281">
        <v>0</v>
      </c>
      <c r="V383" s="281">
        <v>0</v>
      </c>
      <c r="W383" s="281">
        <v>0</v>
      </c>
      <c r="X383" s="281">
        <v>0</v>
      </c>
      <c r="Y383" s="281">
        <v>0</v>
      </c>
      <c r="Z383" s="281">
        <v>0</v>
      </c>
      <c r="AA383" s="281">
        <v>0</v>
      </c>
      <c r="AB383" s="281">
        <v>0</v>
      </c>
      <c r="AC383" s="281">
        <v>0</v>
      </c>
      <c r="AD383" s="281">
        <v>0</v>
      </c>
      <c r="AE383" s="281">
        <v>0</v>
      </c>
      <c r="AF383" s="281">
        <v>0</v>
      </c>
      <c r="AG383" s="281">
        <v>0</v>
      </c>
      <c r="AH383" s="281">
        <v>0</v>
      </c>
      <c r="AI383" s="281">
        <v>0</v>
      </c>
      <c r="AJ383" s="281">
        <v>0</v>
      </c>
      <c r="AK383" s="281">
        <v>0</v>
      </c>
      <c r="AL383" s="281">
        <v>0</v>
      </c>
      <c r="AM383" s="281">
        <v>0</v>
      </c>
      <c r="AN383" s="281">
        <v>0</v>
      </c>
      <c r="AO383" s="281">
        <v>0</v>
      </c>
      <c r="AP383" s="281">
        <v>0</v>
      </c>
      <c r="AQ383" s="281">
        <v>0</v>
      </c>
      <c r="AR383" s="281">
        <v>0</v>
      </c>
      <c r="AS383" s="281">
        <v>0</v>
      </c>
      <c r="AT383" s="281">
        <v>0</v>
      </c>
      <c r="AU383" s="281">
        <v>0</v>
      </c>
      <c r="AV383" s="281">
        <v>0</v>
      </c>
      <c r="AW383" s="281">
        <v>0</v>
      </c>
      <c r="AX383" s="281">
        <v>0</v>
      </c>
      <c r="AY383" s="281">
        <v>0</v>
      </c>
      <c r="AZ383" s="281">
        <v>0</v>
      </c>
      <c r="BA383" s="281">
        <v>0</v>
      </c>
      <c r="BB383" s="281">
        <v>0</v>
      </c>
      <c r="BC383" s="281">
        <v>0</v>
      </c>
      <c r="BD383" s="281">
        <v>0</v>
      </c>
      <c r="BE383" s="281">
        <v>0</v>
      </c>
      <c r="BF383" s="281">
        <v>0</v>
      </c>
      <c r="BG383" s="281">
        <v>0</v>
      </c>
      <c r="BH383" s="281">
        <v>0</v>
      </c>
      <c r="BI383" s="281">
        <v>0</v>
      </c>
      <c r="BJ383" s="281">
        <v>0</v>
      </c>
      <c r="BK383" s="281">
        <v>0</v>
      </c>
      <c r="BL383" s="281">
        <v>0</v>
      </c>
      <c r="BM383" s="281">
        <v>0</v>
      </c>
      <c r="BN383" s="281">
        <v>0</v>
      </c>
      <c r="BO383" s="281">
        <v>0</v>
      </c>
      <c r="BP383" s="281">
        <v>0</v>
      </c>
      <c r="BQ383" s="281">
        <v>0</v>
      </c>
    </row>
    <row r="384" spans="2:69" ht="10.5" hidden="1" customHeight="1" outlineLevel="1">
      <c r="B384" s="68"/>
      <c r="C384" s="68"/>
      <c r="D384" s="68">
        <v>0</v>
      </c>
      <c r="E384" s="68"/>
      <c r="F384" s="68"/>
      <c r="G384" s="68"/>
      <c r="H384" s="68"/>
      <c r="J384" s="281">
        <v>0</v>
      </c>
      <c r="K384" s="281">
        <v>0</v>
      </c>
      <c r="L384" s="281">
        <v>0</v>
      </c>
      <c r="M384" s="281">
        <v>0</v>
      </c>
      <c r="N384" s="281">
        <v>0</v>
      </c>
      <c r="O384" s="281">
        <v>0</v>
      </c>
      <c r="P384" s="281">
        <v>0</v>
      </c>
      <c r="Q384" s="281">
        <v>0</v>
      </c>
      <c r="R384" s="281">
        <v>0</v>
      </c>
      <c r="S384" s="281">
        <v>0</v>
      </c>
      <c r="T384" s="281">
        <v>0</v>
      </c>
      <c r="U384" s="281">
        <v>0</v>
      </c>
      <c r="V384" s="281">
        <v>0</v>
      </c>
      <c r="W384" s="281">
        <v>0</v>
      </c>
      <c r="X384" s="281">
        <v>0</v>
      </c>
      <c r="Y384" s="281">
        <v>0</v>
      </c>
      <c r="Z384" s="281">
        <v>0</v>
      </c>
      <c r="AA384" s="281">
        <v>0</v>
      </c>
      <c r="AB384" s="281">
        <v>0</v>
      </c>
      <c r="AC384" s="281">
        <v>0</v>
      </c>
      <c r="AD384" s="281">
        <v>0</v>
      </c>
      <c r="AE384" s="281">
        <v>0</v>
      </c>
      <c r="AF384" s="281">
        <v>0</v>
      </c>
      <c r="AG384" s="281">
        <v>0</v>
      </c>
      <c r="AH384" s="281">
        <v>0</v>
      </c>
      <c r="AI384" s="281">
        <v>0</v>
      </c>
      <c r="AJ384" s="281">
        <v>0</v>
      </c>
      <c r="AK384" s="281">
        <v>0</v>
      </c>
      <c r="AL384" s="281">
        <v>0</v>
      </c>
      <c r="AM384" s="281">
        <v>0</v>
      </c>
      <c r="AN384" s="281">
        <v>0</v>
      </c>
      <c r="AO384" s="281">
        <v>0</v>
      </c>
      <c r="AP384" s="281">
        <v>0</v>
      </c>
      <c r="AQ384" s="281">
        <v>0</v>
      </c>
      <c r="AR384" s="281">
        <v>0</v>
      </c>
      <c r="AS384" s="281">
        <v>0</v>
      </c>
      <c r="AT384" s="281">
        <v>0</v>
      </c>
      <c r="AU384" s="281">
        <v>0</v>
      </c>
      <c r="AV384" s="281">
        <v>0</v>
      </c>
      <c r="AW384" s="281">
        <v>0</v>
      </c>
      <c r="AX384" s="281">
        <v>0</v>
      </c>
      <c r="AY384" s="281">
        <v>0</v>
      </c>
      <c r="AZ384" s="281">
        <v>0</v>
      </c>
      <c r="BA384" s="281">
        <v>0</v>
      </c>
      <c r="BB384" s="281">
        <v>0</v>
      </c>
      <c r="BC384" s="281">
        <v>0</v>
      </c>
      <c r="BD384" s="281">
        <v>0</v>
      </c>
      <c r="BE384" s="281">
        <v>0</v>
      </c>
      <c r="BF384" s="281">
        <v>0</v>
      </c>
      <c r="BG384" s="281">
        <v>0</v>
      </c>
      <c r="BH384" s="281">
        <v>0</v>
      </c>
      <c r="BI384" s="281">
        <v>0</v>
      </c>
      <c r="BJ384" s="281">
        <v>0</v>
      </c>
      <c r="BK384" s="281">
        <v>0</v>
      </c>
      <c r="BL384" s="281">
        <v>0</v>
      </c>
      <c r="BM384" s="281">
        <v>0</v>
      </c>
      <c r="BN384" s="281">
        <v>0</v>
      </c>
      <c r="BO384" s="281">
        <v>0</v>
      </c>
      <c r="BP384" s="281">
        <v>0</v>
      </c>
      <c r="BQ384" s="281">
        <v>0</v>
      </c>
    </row>
    <row r="385" spans="2:69" ht="10.5" hidden="1" customHeight="1" outlineLevel="1">
      <c r="B385" s="68"/>
      <c r="C385" s="68"/>
      <c r="D385" s="68">
        <v>0</v>
      </c>
      <c r="E385" s="68"/>
      <c r="F385" s="68"/>
      <c r="G385" s="68"/>
      <c r="H385" s="68"/>
      <c r="J385" s="281">
        <v>0</v>
      </c>
      <c r="K385" s="281">
        <v>0</v>
      </c>
      <c r="L385" s="281">
        <v>0</v>
      </c>
      <c r="M385" s="281">
        <v>0</v>
      </c>
      <c r="N385" s="281">
        <v>0</v>
      </c>
      <c r="O385" s="281">
        <v>0</v>
      </c>
      <c r="P385" s="281">
        <v>0</v>
      </c>
      <c r="Q385" s="281">
        <v>0</v>
      </c>
      <c r="R385" s="281">
        <v>0</v>
      </c>
      <c r="S385" s="281">
        <v>0</v>
      </c>
      <c r="T385" s="281">
        <v>0</v>
      </c>
      <c r="U385" s="281">
        <v>0</v>
      </c>
      <c r="V385" s="281">
        <v>0</v>
      </c>
      <c r="W385" s="281">
        <v>0</v>
      </c>
      <c r="X385" s="281">
        <v>0</v>
      </c>
      <c r="Y385" s="281">
        <v>0</v>
      </c>
      <c r="Z385" s="281">
        <v>0</v>
      </c>
      <c r="AA385" s="281">
        <v>0</v>
      </c>
      <c r="AB385" s="281">
        <v>0</v>
      </c>
      <c r="AC385" s="281">
        <v>0</v>
      </c>
      <c r="AD385" s="281">
        <v>0</v>
      </c>
      <c r="AE385" s="281">
        <v>0</v>
      </c>
      <c r="AF385" s="281">
        <v>0</v>
      </c>
      <c r="AG385" s="281">
        <v>0</v>
      </c>
      <c r="AH385" s="281">
        <v>0</v>
      </c>
      <c r="AI385" s="281">
        <v>0</v>
      </c>
      <c r="AJ385" s="281">
        <v>0</v>
      </c>
      <c r="AK385" s="281">
        <v>0</v>
      </c>
      <c r="AL385" s="281">
        <v>0</v>
      </c>
      <c r="AM385" s="281">
        <v>0</v>
      </c>
      <c r="AN385" s="281">
        <v>0</v>
      </c>
      <c r="AO385" s="281">
        <v>0</v>
      </c>
      <c r="AP385" s="281">
        <v>0</v>
      </c>
      <c r="AQ385" s="281">
        <v>0</v>
      </c>
      <c r="AR385" s="281">
        <v>0</v>
      </c>
      <c r="AS385" s="281">
        <v>0</v>
      </c>
      <c r="AT385" s="281">
        <v>0</v>
      </c>
      <c r="AU385" s="281">
        <v>0</v>
      </c>
      <c r="AV385" s="281">
        <v>0</v>
      </c>
      <c r="AW385" s="281">
        <v>0</v>
      </c>
      <c r="AX385" s="281">
        <v>0</v>
      </c>
      <c r="AY385" s="281">
        <v>0</v>
      </c>
      <c r="AZ385" s="281">
        <v>0</v>
      </c>
      <c r="BA385" s="281">
        <v>0</v>
      </c>
      <c r="BB385" s="281">
        <v>0</v>
      </c>
      <c r="BC385" s="281">
        <v>0</v>
      </c>
      <c r="BD385" s="281">
        <v>0</v>
      </c>
      <c r="BE385" s="281">
        <v>0</v>
      </c>
      <c r="BF385" s="281">
        <v>0</v>
      </c>
      <c r="BG385" s="281">
        <v>0</v>
      </c>
      <c r="BH385" s="281">
        <v>0</v>
      </c>
      <c r="BI385" s="281">
        <v>0</v>
      </c>
      <c r="BJ385" s="281">
        <v>0</v>
      </c>
      <c r="BK385" s="281">
        <v>0</v>
      </c>
      <c r="BL385" s="281">
        <v>0</v>
      </c>
      <c r="BM385" s="281">
        <v>0</v>
      </c>
      <c r="BN385" s="281">
        <v>0</v>
      </c>
      <c r="BO385" s="281">
        <v>0</v>
      </c>
      <c r="BP385" s="281">
        <v>0</v>
      </c>
      <c r="BQ385" s="281">
        <v>0</v>
      </c>
    </row>
    <row r="386" spans="2:69" ht="10.5" hidden="1" customHeight="1" outlineLevel="1">
      <c r="B386" s="68"/>
      <c r="C386" s="68"/>
      <c r="D386" s="68">
        <v>0</v>
      </c>
      <c r="E386" s="68"/>
      <c r="F386" s="68"/>
      <c r="G386" s="68"/>
      <c r="H386" s="68"/>
      <c r="J386" s="281">
        <v>0</v>
      </c>
      <c r="K386" s="281">
        <v>0</v>
      </c>
      <c r="L386" s="281">
        <v>0</v>
      </c>
      <c r="M386" s="281">
        <v>0</v>
      </c>
      <c r="N386" s="281">
        <v>0</v>
      </c>
      <c r="O386" s="281">
        <v>0</v>
      </c>
      <c r="P386" s="281">
        <v>0</v>
      </c>
      <c r="Q386" s="281">
        <v>0</v>
      </c>
      <c r="R386" s="281">
        <v>0</v>
      </c>
      <c r="S386" s="281">
        <v>0</v>
      </c>
      <c r="T386" s="281">
        <v>0</v>
      </c>
      <c r="U386" s="281">
        <v>0</v>
      </c>
      <c r="V386" s="281">
        <v>0</v>
      </c>
      <c r="W386" s="281">
        <v>0</v>
      </c>
      <c r="X386" s="281">
        <v>0</v>
      </c>
      <c r="Y386" s="281">
        <v>0</v>
      </c>
      <c r="Z386" s="281">
        <v>0</v>
      </c>
      <c r="AA386" s="281">
        <v>0</v>
      </c>
      <c r="AB386" s="281">
        <v>0</v>
      </c>
      <c r="AC386" s="281">
        <v>0</v>
      </c>
      <c r="AD386" s="281">
        <v>0</v>
      </c>
      <c r="AE386" s="281">
        <v>0</v>
      </c>
      <c r="AF386" s="281">
        <v>0</v>
      </c>
      <c r="AG386" s="281">
        <v>0</v>
      </c>
      <c r="AH386" s="281">
        <v>0</v>
      </c>
      <c r="AI386" s="281">
        <v>0</v>
      </c>
      <c r="AJ386" s="281">
        <v>0</v>
      </c>
      <c r="AK386" s="281">
        <v>0</v>
      </c>
      <c r="AL386" s="281">
        <v>0</v>
      </c>
      <c r="AM386" s="281">
        <v>0</v>
      </c>
      <c r="AN386" s="281">
        <v>0</v>
      </c>
      <c r="AO386" s="281">
        <v>0</v>
      </c>
      <c r="AP386" s="281">
        <v>0</v>
      </c>
      <c r="AQ386" s="281">
        <v>0</v>
      </c>
      <c r="AR386" s="281">
        <v>0</v>
      </c>
      <c r="AS386" s="281">
        <v>0</v>
      </c>
      <c r="AT386" s="281">
        <v>0</v>
      </c>
      <c r="AU386" s="281">
        <v>0</v>
      </c>
      <c r="AV386" s="281">
        <v>0</v>
      </c>
      <c r="AW386" s="281">
        <v>0</v>
      </c>
      <c r="AX386" s="281">
        <v>0</v>
      </c>
      <c r="AY386" s="281">
        <v>0</v>
      </c>
      <c r="AZ386" s="281">
        <v>0</v>
      </c>
      <c r="BA386" s="281">
        <v>0</v>
      </c>
      <c r="BB386" s="281">
        <v>0</v>
      </c>
      <c r="BC386" s="281">
        <v>0</v>
      </c>
      <c r="BD386" s="281">
        <v>0</v>
      </c>
      <c r="BE386" s="281">
        <v>0</v>
      </c>
      <c r="BF386" s="281">
        <v>0</v>
      </c>
      <c r="BG386" s="281">
        <v>0</v>
      </c>
      <c r="BH386" s="281">
        <v>0</v>
      </c>
      <c r="BI386" s="281">
        <v>0</v>
      </c>
      <c r="BJ386" s="281">
        <v>0</v>
      </c>
      <c r="BK386" s="281">
        <v>0</v>
      </c>
      <c r="BL386" s="281">
        <v>0</v>
      </c>
      <c r="BM386" s="281">
        <v>0</v>
      </c>
      <c r="BN386" s="281">
        <v>0</v>
      </c>
      <c r="BO386" s="281">
        <v>0</v>
      </c>
      <c r="BP386" s="281">
        <v>0</v>
      </c>
      <c r="BQ386" s="281">
        <v>0</v>
      </c>
    </row>
    <row r="387" spans="2:69" ht="10.5" hidden="1" customHeight="1" outlineLevel="1">
      <c r="B387" s="68"/>
      <c r="C387" s="68"/>
      <c r="D387" s="68">
        <v>0</v>
      </c>
      <c r="E387" s="68"/>
      <c r="F387" s="68"/>
      <c r="G387" s="68"/>
      <c r="H387" s="68"/>
      <c r="J387" s="281">
        <v>0</v>
      </c>
      <c r="K387" s="281">
        <v>0</v>
      </c>
      <c r="L387" s="281">
        <v>0</v>
      </c>
      <c r="M387" s="281">
        <v>0</v>
      </c>
      <c r="N387" s="281">
        <v>0</v>
      </c>
      <c r="O387" s="281">
        <v>0</v>
      </c>
      <c r="P387" s="281">
        <v>0</v>
      </c>
      <c r="Q387" s="281">
        <v>0</v>
      </c>
      <c r="R387" s="281">
        <v>0</v>
      </c>
      <c r="S387" s="281">
        <v>0</v>
      </c>
      <c r="T387" s="281">
        <v>0</v>
      </c>
      <c r="U387" s="281">
        <v>0</v>
      </c>
      <c r="V387" s="281">
        <v>0</v>
      </c>
      <c r="W387" s="281">
        <v>0</v>
      </c>
      <c r="X387" s="281">
        <v>0</v>
      </c>
      <c r="Y387" s="281">
        <v>0</v>
      </c>
      <c r="Z387" s="281">
        <v>0</v>
      </c>
      <c r="AA387" s="281">
        <v>0</v>
      </c>
      <c r="AB387" s="281">
        <v>0</v>
      </c>
      <c r="AC387" s="281">
        <v>0</v>
      </c>
      <c r="AD387" s="281">
        <v>0</v>
      </c>
      <c r="AE387" s="281">
        <v>0</v>
      </c>
      <c r="AF387" s="281">
        <v>0</v>
      </c>
      <c r="AG387" s="281">
        <v>0</v>
      </c>
      <c r="AH387" s="281">
        <v>0</v>
      </c>
      <c r="AI387" s="281">
        <v>0</v>
      </c>
      <c r="AJ387" s="281">
        <v>0</v>
      </c>
      <c r="AK387" s="281">
        <v>0</v>
      </c>
      <c r="AL387" s="281">
        <v>0</v>
      </c>
      <c r="AM387" s="281">
        <v>0</v>
      </c>
      <c r="AN387" s="281">
        <v>0</v>
      </c>
      <c r="AO387" s="281">
        <v>0</v>
      </c>
      <c r="AP387" s="281">
        <v>0</v>
      </c>
      <c r="AQ387" s="281">
        <v>0</v>
      </c>
      <c r="AR387" s="281">
        <v>0</v>
      </c>
      <c r="AS387" s="281">
        <v>0</v>
      </c>
      <c r="AT387" s="281">
        <v>0</v>
      </c>
      <c r="AU387" s="281">
        <v>0</v>
      </c>
      <c r="AV387" s="281">
        <v>0</v>
      </c>
      <c r="AW387" s="281">
        <v>0</v>
      </c>
      <c r="AX387" s="281">
        <v>0</v>
      </c>
      <c r="AY387" s="281">
        <v>0</v>
      </c>
      <c r="AZ387" s="281">
        <v>0</v>
      </c>
      <c r="BA387" s="281">
        <v>0</v>
      </c>
      <c r="BB387" s="281">
        <v>0</v>
      </c>
      <c r="BC387" s="281">
        <v>0</v>
      </c>
      <c r="BD387" s="281">
        <v>0</v>
      </c>
      <c r="BE387" s="281">
        <v>0</v>
      </c>
      <c r="BF387" s="281">
        <v>0</v>
      </c>
      <c r="BG387" s="281">
        <v>0</v>
      </c>
      <c r="BH387" s="281">
        <v>0</v>
      </c>
      <c r="BI387" s="281">
        <v>0</v>
      </c>
      <c r="BJ387" s="281">
        <v>0</v>
      </c>
      <c r="BK387" s="281">
        <v>0</v>
      </c>
      <c r="BL387" s="281">
        <v>0</v>
      </c>
      <c r="BM387" s="281">
        <v>0</v>
      </c>
      <c r="BN387" s="281">
        <v>0</v>
      </c>
      <c r="BO387" s="281">
        <v>0</v>
      </c>
      <c r="BP387" s="281">
        <v>0</v>
      </c>
      <c r="BQ387" s="281">
        <v>0</v>
      </c>
    </row>
    <row r="388" spans="2:69" ht="10.5" hidden="1" customHeight="1" outlineLevel="1">
      <c r="B388" s="68"/>
      <c r="C388" s="68"/>
      <c r="D388" s="68">
        <v>0</v>
      </c>
      <c r="E388" s="68"/>
      <c r="F388" s="68"/>
      <c r="G388" s="68"/>
      <c r="H388" s="68"/>
      <c r="J388" s="281">
        <v>0</v>
      </c>
      <c r="K388" s="281">
        <v>0</v>
      </c>
      <c r="L388" s="281">
        <v>0</v>
      </c>
      <c r="M388" s="281">
        <v>0</v>
      </c>
      <c r="N388" s="281">
        <v>0</v>
      </c>
      <c r="O388" s="281">
        <v>0</v>
      </c>
      <c r="P388" s="281">
        <v>0</v>
      </c>
      <c r="Q388" s="281">
        <v>0</v>
      </c>
      <c r="R388" s="281">
        <v>0</v>
      </c>
      <c r="S388" s="281">
        <v>0</v>
      </c>
      <c r="T388" s="281">
        <v>0</v>
      </c>
      <c r="U388" s="281">
        <v>0</v>
      </c>
      <c r="V388" s="281">
        <v>0</v>
      </c>
      <c r="W388" s="281">
        <v>0</v>
      </c>
      <c r="X388" s="281">
        <v>0</v>
      </c>
      <c r="Y388" s="281">
        <v>0</v>
      </c>
      <c r="Z388" s="281">
        <v>0</v>
      </c>
      <c r="AA388" s="281">
        <v>0</v>
      </c>
      <c r="AB388" s="281">
        <v>0</v>
      </c>
      <c r="AC388" s="281">
        <v>0</v>
      </c>
      <c r="AD388" s="281">
        <v>0</v>
      </c>
      <c r="AE388" s="281">
        <v>0</v>
      </c>
      <c r="AF388" s="281">
        <v>0</v>
      </c>
      <c r="AG388" s="281">
        <v>0</v>
      </c>
      <c r="AH388" s="281">
        <v>0</v>
      </c>
      <c r="AI388" s="281">
        <v>0</v>
      </c>
      <c r="AJ388" s="281">
        <v>0</v>
      </c>
      <c r="AK388" s="281">
        <v>0</v>
      </c>
      <c r="AL388" s="281">
        <v>0</v>
      </c>
      <c r="AM388" s="281">
        <v>0</v>
      </c>
      <c r="AN388" s="281">
        <v>0</v>
      </c>
      <c r="AO388" s="281">
        <v>0</v>
      </c>
      <c r="AP388" s="281">
        <v>0</v>
      </c>
      <c r="AQ388" s="281">
        <v>0</v>
      </c>
      <c r="AR388" s="281">
        <v>0</v>
      </c>
      <c r="AS388" s="281">
        <v>0</v>
      </c>
      <c r="AT388" s="281">
        <v>0</v>
      </c>
      <c r="AU388" s="281">
        <v>0</v>
      </c>
      <c r="AV388" s="281">
        <v>0</v>
      </c>
      <c r="AW388" s="281">
        <v>0</v>
      </c>
      <c r="AX388" s="281">
        <v>0</v>
      </c>
      <c r="AY388" s="281">
        <v>0</v>
      </c>
      <c r="AZ388" s="281">
        <v>0</v>
      </c>
      <c r="BA388" s="281">
        <v>0</v>
      </c>
      <c r="BB388" s="281">
        <v>0</v>
      </c>
      <c r="BC388" s="281">
        <v>0</v>
      </c>
      <c r="BD388" s="281">
        <v>0</v>
      </c>
      <c r="BE388" s="281">
        <v>0</v>
      </c>
      <c r="BF388" s="281">
        <v>0</v>
      </c>
      <c r="BG388" s="281">
        <v>0</v>
      </c>
      <c r="BH388" s="281">
        <v>0</v>
      </c>
      <c r="BI388" s="281">
        <v>0</v>
      </c>
      <c r="BJ388" s="281">
        <v>0</v>
      </c>
      <c r="BK388" s="281">
        <v>0</v>
      </c>
      <c r="BL388" s="281">
        <v>0</v>
      </c>
      <c r="BM388" s="281">
        <v>0</v>
      </c>
      <c r="BN388" s="281">
        <v>0</v>
      </c>
      <c r="BO388" s="281">
        <v>0</v>
      </c>
      <c r="BP388" s="281">
        <v>0</v>
      </c>
      <c r="BQ388" s="281">
        <v>0</v>
      </c>
    </row>
    <row r="389" spans="2:69" ht="10.5" hidden="1" customHeight="1" outlineLevel="1">
      <c r="B389" s="68"/>
      <c r="C389" s="68"/>
      <c r="D389" s="68">
        <v>0</v>
      </c>
      <c r="E389" s="68"/>
      <c r="F389" s="68"/>
      <c r="G389" s="68"/>
      <c r="H389" s="68"/>
      <c r="J389" s="281">
        <v>0</v>
      </c>
      <c r="K389" s="281">
        <v>0</v>
      </c>
      <c r="L389" s="281">
        <v>0</v>
      </c>
      <c r="M389" s="281">
        <v>0</v>
      </c>
      <c r="N389" s="281">
        <v>0</v>
      </c>
      <c r="O389" s="281">
        <v>0</v>
      </c>
      <c r="P389" s="281">
        <v>0</v>
      </c>
      <c r="Q389" s="281">
        <v>0</v>
      </c>
      <c r="R389" s="281">
        <v>0</v>
      </c>
      <c r="S389" s="281">
        <v>0</v>
      </c>
      <c r="T389" s="281">
        <v>0</v>
      </c>
      <c r="U389" s="281">
        <v>0</v>
      </c>
      <c r="V389" s="281">
        <v>0</v>
      </c>
      <c r="W389" s="281">
        <v>0</v>
      </c>
      <c r="X389" s="281">
        <v>0</v>
      </c>
      <c r="Y389" s="281">
        <v>0</v>
      </c>
      <c r="Z389" s="281">
        <v>0</v>
      </c>
      <c r="AA389" s="281">
        <v>0</v>
      </c>
      <c r="AB389" s="281">
        <v>0</v>
      </c>
      <c r="AC389" s="281">
        <v>0</v>
      </c>
      <c r="AD389" s="281">
        <v>0</v>
      </c>
      <c r="AE389" s="281">
        <v>0</v>
      </c>
      <c r="AF389" s="281">
        <v>0</v>
      </c>
      <c r="AG389" s="281">
        <v>0</v>
      </c>
      <c r="AH389" s="281">
        <v>0</v>
      </c>
      <c r="AI389" s="281">
        <v>0</v>
      </c>
      <c r="AJ389" s="281">
        <v>0</v>
      </c>
      <c r="AK389" s="281">
        <v>0</v>
      </c>
      <c r="AL389" s="281">
        <v>0</v>
      </c>
      <c r="AM389" s="281">
        <v>0</v>
      </c>
      <c r="AN389" s="281">
        <v>0</v>
      </c>
      <c r="AO389" s="281">
        <v>0</v>
      </c>
      <c r="AP389" s="281">
        <v>0</v>
      </c>
      <c r="AQ389" s="281">
        <v>0</v>
      </c>
      <c r="AR389" s="281">
        <v>0</v>
      </c>
      <c r="AS389" s="281">
        <v>0</v>
      </c>
      <c r="AT389" s="281">
        <v>0</v>
      </c>
      <c r="AU389" s="281">
        <v>0</v>
      </c>
      <c r="AV389" s="281">
        <v>0</v>
      </c>
      <c r="AW389" s="281">
        <v>0</v>
      </c>
      <c r="AX389" s="281">
        <v>0</v>
      </c>
      <c r="AY389" s="281">
        <v>0</v>
      </c>
      <c r="AZ389" s="281">
        <v>0</v>
      </c>
      <c r="BA389" s="281">
        <v>0</v>
      </c>
      <c r="BB389" s="281">
        <v>0</v>
      </c>
      <c r="BC389" s="281">
        <v>0</v>
      </c>
      <c r="BD389" s="281">
        <v>0</v>
      </c>
      <c r="BE389" s="281">
        <v>0</v>
      </c>
      <c r="BF389" s="281">
        <v>0</v>
      </c>
      <c r="BG389" s="281">
        <v>0</v>
      </c>
      <c r="BH389" s="281">
        <v>0</v>
      </c>
      <c r="BI389" s="281">
        <v>0</v>
      </c>
      <c r="BJ389" s="281">
        <v>0</v>
      </c>
      <c r="BK389" s="281">
        <v>0</v>
      </c>
      <c r="BL389" s="281">
        <v>0</v>
      </c>
      <c r="BM389" s="281">
        <v>0</v>
      </c>
      <c r="BN389" s="281">
        <v>0</v>
      </c>
      <c r="BO389" s="281">
        <v>0</v>
      </c>
      <c r="BP389" s="281">
        <v>0</v>
      </c>
      <c r="BQ389" s="281">
        <v>0</v>
      </c>
    </row>
    <row r="390" spans="2:69" ht="10.5" hidden="1" customHeight="1" outlineLevel="1">
      <c r="B390" s="68"/>
      <c r="C390" s="68"/>
      <c r="D390" s="68">
        <v>0</v>
      </c>
      <c r="E390" s="68"/>
      <c r="F390" s="68"/>
      <c r="G390" s="68"/>
      <c r="H390" s="68"/>
      <c r="J390" s="281">
        <v>0</v>
      </c>
      <c r="K390" s="281">
        <v>0</v>
      </c>
      <c r="L390" s="281">
        <v>0</v>
      </c>
      <c r="M390" s="281">
        <v>0</v>
      </c>
      <c r="N390" s="281">
        <v>0</v>
      </c>
      <c r="O390" s="281">
        <v>0</v>
      </c>
      <c r="P390" s="281">
        <v>0</v>
      </c>
      <c r="Q390" s="281">
        <v>0</v>
      </c>
      <c r="R390" s="281">
        <v>0</v>
      </c>
      <c r="S390" s="281">
        <v>0</v>
      </c>
      <c r="T390" s="281">
        <v>0</v>
      </c>
      <c r="U390" s="281">
        <v>0</v>
      </c>
      <c r="V390" s="281">
        <v>0</v>
      </c>
      <c r="W390" s="281">
        <v>0</v>
      </c>
      <c r="X390" s="281">
        <v>0</v>
      </c>
      <c r="Y390" s="281">
        <v>0</v>
      </c>
      <c r="Z390" s="281">
        <v>0</v>
      </c>
      <c r="AA390" s="281">
        <v>0</v>
      </c>
      <c r="AB390" s="281">
        <v>0</v>
      </c>
      <c r="AC390" s="281">
        <v>0</v>
      </c>
      <c r="AD390" s="281">
        <v>0</v>
      </c>
      <c r="AE390" s="281">
        <v>0</v>
      </c>
      <c r="AF390" s="281">
        <v>0</v>
      </c>
      <c r="AG390" s="281">
        <v>0</v>
      </c>
      <c r="AH390" s="281">
        <v>0</v>
      </c>
      <c r="AI390" s="281">
        <v>0</v>
      </c>
      <c r="AJ390" s="281">
        <v>0</v>
      </c>
      <c r="AK390" s="281">
        <v>0</v>
      </c>
      <c r="AL390" s="281">
        <v>0</v>
      </c>
      <c r="AM390" s="281">
        <v>0</v>
      </c>
      <c r="AN390" s="281">
        <v>0</v>
      </c>
      <c r="AO390" s="281">
        <v>0</v>
      </c>
      <c r="AP390" s="281">
        <v>0</v>
      </c>
      <c r="AQ390" s="281">
        <v>0</v>
      </c>
      <c r="AR390" s="281">
        <v>0</v>
      </c>
      <c r="AS390" s="281">
        <v>0</v>
      </c>
      <c r="AT390" s="281">
        <v>0</v>
      </c>
      <c r="AU390" s="281">
        <v>0</v>
      </c>
      <c r="AV390" s="281">
        <v>0</v>
      </c>
      <c r="AW390" s="281">
        <v>0</v>
      </c>
      <c r="AX390" s="281">
        <v>0</v>
      </c>
      <c r="AY390" s="281">
        <v>0</v>
      </c>
      <c r="AZ390" s="281">
        <v>0</v>
      </c>
      <c r="BA390" s="281">
        <v>0</v>
      </c>
      <c r="BB390" s="281">
        <v>0</v>
      </c>
      <c r="BC390" s="281">
        <v>0</v>
      </c>
      <c r="BD390" s="281">
        <v>0</v>
      </c>
      <c r="BE390" s="281">
        <v>0</v>
      </c>
      <c r="BF390" s="281">
        <v>0</v>
      </c>
      <c r="BG390" s="281">
        <v>0</v>
      </c>
      <c r="BH390" s="281">
        <v>0</v>
      </c>
      <c r="BI390" s="281">
        <v>0</v>
      </c>
      <c r="BJ390" s="281">
        <v>0</v>
      </c>
      <c r="BK390" s="281">
        <v>0</v>
      </c>
      <c r="BL390" s="281">
        <v>0</v>
      </c>
      <c r="BM390" s="281">
        <v>0</v>
      </c>
      <c r="BN390" s="281">
        <v>0</v>
      </c>
      <c r="BO390" s="281">
        <v>0</v>
      </c>
      <c r="BP390" s="281">
        <v>0</v>
      </c>
      <c r="BQ390" s="281">
        <v>0</v>
      </c>
    </row>
    <row r="391" spans="2:69" ht="10.5" hidden="1" customHeight="1" outlineLevel="1">
      <c r="B391" s="68"/>
      <c r="C391" s="68"/>
      <c r="D391" s="68">
        <v>0</v>
      </c>
      <c r="E391" s="68"/>
      <c r="F391" s="68"/>
      <c r="G391" s="68"/>
      <c r="H391" s="68"/>
      <c r="J391" s="281">
        <v>0</v>
      </c>
      <c r="K391" s="281">
        <v>0</v>
      </c>
      <c r="L391" s="281">
        <v>0</v>
      </c>
      <c r="M391" s="281">
        <v>0</v>
      </c>
      <c r="N391" s="281">
        <v>0</v>
      </c>
      <c r="O391" s="281">
        <v>0</v>
      </c>
      <c r="P391" s="281">
        <v>0</v>
      </c>
      <c r="Q391" s="281">
        <v>0</v>
      </c>
      <c r="R391" s="281">
        <v>0</v>
      </c>
      <c r="S391" s="281">
        <v>0</v>
      </c>
      <c r="T391" s="281">
        <v>0</v>
      </c>
      <c r="U391" s="281">
        <v>0</v>
      </c>
      <c r="V391" s="281">
        <v>0</v>
      </c>
      <c r="W391" s="281">
        <v>0</v>
      </c>
      <c r="X391" s="281">
        <v>0</v>
      </c>
      <c r="Y391" s="281">
        <v>0</v>
      </c>
      <c r="Z391" s="281">
        <v>0</v>
      </c>
      <c r="AA391" s="281">
        <v>0</v>
      </c>
      <c r="AB391" s="281">
        <v>0</v>
      </c>
      <c r="AC391" s="281">
        <v>0</v>
      </c>
      <c r="AD391" s="281">
        <v>0</v>
      </c>
      <c r="AE391" s="281">
        <v>0</v>
      </c>
      <c r="AF391" s="281">
        <v>0</v>
      </c>
      <c r="AG391" s="281">
        <v>0</v>
      </c>
      <c r="AH391" s="281">
        <v>0</v>
      </c>
      <c r="AI391" s="281">
        <v>0</v>
      </c>
      <c r="AJ391" s="281">
        <v>0</v>
      </c>
      <c r="AK391" s="281">
        <v>0</v>
      </c>
      <c r="AL391" s="281">
        <v>0</v>
      </c>
      <c r="AM391" s="281">
        <v>0</v>
      </c>
      <c r="AN391" s="281">
        <v>0</v>
      </c>
      <c r="AO391" s="281">
        <v>0</v>
      </c>
      <c r="AP391" s="281">
        <v>0</v>
      </c>
      <c r="AQ391" s="281">
        <v>0</v>
      </c>
      <c r="AR391" s="281">
        <v>0</v>
      </c>
      <c r="AS391" s="281">
        <v>0</v>
      </c>
      <c r="AT391" s="281">
        <v>0</v>
      </c>
      <c r="AU391" s="281">
        <v>0</v>
      </c>
      <c r="AV391" s="281">
        <v>0</v>
      </c>
      <c r="AW391" s="281">
        <v>0</v>
      </c>
      <c r="AX391" s="281">
        <v>0</v>
      </c>
      <c r="AY391" s="281">
        <v>0</v>
      </c>
      <c r="AZ391" s="281">
        <v>0</v>
      </c>
      <c r="BA391" s="281">
        <v>0</v>
      </c>
      <c r="BB391" s="281">
        <v>0</v>
      </c>
      <c r="BC391" s="281">
        <v>0</v>
      </c>
      <c r="BD391" s="281">
        <v>0</v>
      </c>
      <c r="BE391" s="281">
        <v>0</v>
      </c>
      <c r="BF391" s="281">
        <v>0</v>
      </c>
      <c r="BG391" s="281">
        <v>0</v>
      </c>
      <c r="BH391" s="281">
        <v>0</v>
      </c>
      <c r="BI391" s="281">
        <v>0</v>
      </c>
      <c r="BJ391" s="281">
        <v>0</v>
      </c>
      <c r="BK391" s="281">
        <v>0</v>
      </c>
      <c r="BL391" s="281">
        <v>0</v>
      </c>
      <c r="BM391" s="281">
        <v>0</v>
      </c>
      <c r="BN391" s="281">
        <v>0</v>
      </c>
      <c r="BO391" s="281">
        <v>0</v>
      </c>
      <c r="BP391" s="281">
        <v>0</v>
      </c>
      <c r="BQ391" s="281">
        <v>0</v>
      </c>
    </row>
    <row r="392" spans="2:69" ht="10.5" hidden="1" customHeight="1" outlineLevel="1">
      <c r="B392" s="68"/>
      <c r="C392" s="68"/>
      <c r="D392" s="68">
        <v>0</v>
      </c>
      <c r="E392" s="68"/>
      <c r="F392" s="68"/>
      <c r="G392" s="68"/>
      <c r="H392" s="68"/>
      <c r="J392" s="281">
        <v>0</v>
      </c>
      <c r="K392" s="281">
        <v>0</v>
      </c>
      <c r="L392" s="281">
        <v>0</v>
      </c>
      <c r="M392" s="281">
        <v>0</v>
      </c>
      <c r="N392" s="281">
        <v>0</v>
      </c>
      <c r="O392" s="281">
        <v>0</v>
      </c>
      <c r="P392" s="281">
        <v>0</v>
      </c>
      <c r="Q392" s="281">
        <v>0</v>
      </c>
      <c r="R392" s="281">
        <v>0</v>
      </c>
      <c r="S392" s="281">
        <v>0</v>
      </c>
      <c r="T392" s="281">
        <v>0</v>
      </c>
      <c r="U392" s="281">
        <v>0</v>
      </c>
      <c r="V392" s="281">
        <v>0</v>
      </c>
      <c r="W392" s="281">
        <v>0</v>
      </c>
      <c r="X392" s="281">
        <v>0</v>
      </c>
      <c r="Y392" s="281">
        <v>0</v>
      </c>
      <c r="Z392" s="281">
        <v>0</v>
      </c>
      <c r="AA392" s="281">
        <v>0</v>
      </c>
      <c r="AB392" s="281">
        <v>0</v>
      </c>
      <c r="AC392" s="281">
        <v>0</v>
      </c>
      <c r="AD392" s="281">
        <v>0</v>
      </c>
      <c r="AE392" s="281">
        <v>0</v>
      </c>
      <c r="AF392" s="281">
        <v>0</v>
      </c>
      <c r="AG392" s="281">
        <v>0</v>
      </c>
      <c r="AH392" s="281">
        <v>0</v>
      </c>
      <c r="AI392" s="281">
        <v>0</v>
      </c>
      <c r="AJ392" s="281">
        <v>0</v>
      </c>
      <c r="AK392" s="281">
        <v>0</v>
      </c>
      <c r="AL392" s="281">
        <v>0</v>
      </c>
      <c r="AM392" s="281">
        <v>0</v>
      </c>
      <c r="AN392" s="281">
        <v>0</v>
      </c>
      <c r="AO392" s="281">
        <v>0</v>
      </c>
      <c r="AP392" s="281">
        <v>0</v>
      </c>
      <c r="AQ392" s="281">
        <v>0</v>
      </c>
      <c r="AR392" s="281">
        <v>0</v>
      </c>
      <c r="AS392" s="281">
        <v>0</v>
      </c>
      <c r="AT392" s="281">
        <v>0</v>
      </c>
      <c r="AU392" s="281">
        <v>0</v>
      </c>
      <c r="AV392" s="281">
        <v>0</v>
      </c>
      <c r="AW392" s="281">
        <v>0</v>
      </c>
      <c r="AX392" s="281">
        <v>0</v>
      </c>
      <c r="AY392" s="281">
        <v>0</v>
      </c>
      <c r="AZ392" s="281">
        <v>0</v>
      </c>
      <c r="BA392" s="281">
        <v>0</v>
      </c>
      <c r="BB392" s="281">
        <v>0</v>
      </c>
      <c r="BC392" s="281">
        <v>0</v>
      </c>
      <c r="BD392" s="281">
        <v>0</v>
      </c>
      <c r="BE392" s="281">
        <v>0</v>
      </c>
      <c r="BF392" s="281">
        <v>0</v>
      </c>
      <c r="BG392" s="281">
        <v>0</v>
      </c>
      <c r="BH392" s="281">
        <v>0</v>
      </c>
      <c r="BI392" s="281">
        <v>0</v>
      </c>
      <c r="BJ392" s="281">
        <v>0</v>
      </c>
      <c r="BK392" s="281">
        <v>0</v>
      </c>
      <c r="BL392" s="281">
        <v>0</v>
      </c>
      <c r="BM392" s="281">
        <v>0</v>
      </c>
      <c r="BN392" s="281">
        <v>0</v>
      </c>
      <c r="BO392" s="281">
        <v>0</v>
      </c>
      <c r="BP392" s="281">
        <v>0</v>
      </c>
      <c r="BQ392" s="281">
        <v>0</v>
      </c>
    </row>
    <row r="393" spans="2:69" ht="10.5" hidden="1" customHeight="1" outlineLevel="1">
      <c r="B393" s="68"/>
      <c r="C393" s="68"/>
      <c r="D393" s="68">
        <v>0</v>
      </c>
      <c r="E393" s="68"/>
      <c r="F393" s="68"/>
      <c r="G393" s="68"/>
      <c r="H393" s="68"/>
      <c r="J393" s="281">
        <v>0</v>
      </c>
      <c r="K393" s="281">
        <v>0</v>
      </c>
      <c r="L393" s="281">
        <v>0</v>
      </c>
      <c r="M393" s="281">
        <v>0</v>
      </c>
      <c r="N393" s="281">
        <v>0</v>
      </c>
      <c r="O393" s="281">
        <v>0</v>
      </c>
      <c r="P393" s="281">
        <v>0</v>
      </c>
      <c r="Q393" s="281">
        <v>0</v>
      </c>
      <c r="R393" s="281">
        <v>0</v>
      </c>
      <c r="S393" s="281">
        <v>0</v>
      </c>
      <c r="T393" s="281">
        <v>0</v>
      </c>
      <c r="U393" s="281">
        <v>0</v>
      </c>
      <c r="V393" s="281">
        <v>0</v>
      </c>
      <c r="W393" s="281">
        <v>0</v>
      </c>
      <c r="X393" s="281">
        <v>0</v>
      </c>
      <c r="Y393" s="281">
        <v>0</v>
      </c>
      <c r="Z393" s="281">
        <v>0</v>
      </c>
      <c r="AA393" s="281">
        <v>0</v>
      </c>
      <c r="AB393" s="281">
        <v>0</v>
      </c>
      <c r="AC393" s="281">
        <v>0</v>
      </c>
      <c r="AD393" s="281">
        <v>0</v>
      </c>
      <c r="AE393" s="281">
        <v>0</v>
      </c>
      <c r="AF393" s="281">
        <v>0</v>
      </c>
      <c r="AG393" s="281">
        <v>0</v>
      </c>
      <c r="AH393" s="281">
        <v>0</v>
      </c>
      <c r="AI393" s="281">
        <v>0</v>
      </c>
      <c r="AJ393" s="281">
        <v>0</v>
      </c>
      <c r="AK393" s="281">
        <v>0</v>
      </c>
      <c r="AL393" s="281">
        <v>0</v>
      </c>
      <c r="AM393" s="281">
        <v>0</v>
      </c>
      <c r="AN393" s="281">
        <v>0</v>
      </c>
      <c r="AO393" s="281">
        <v>0</v>
      </c>
      <c r="AP393" s="281">
        <v>0</v>
      </c>
      <c r="AQ393" s="281">
        <v>0</v>
      </c>
      <c r="AR393" s="281">
        <v>0</v>
      </c>
      <c r="AS393" s="281">
        <v>0</v>
      </c>
      <c r="AT393" s="281">
        <v>0</v>
      </c>
      <c r="AU393" s="281">
        <v>0</v>
      </c>
      <c r="AV393" s="281">
        <v>0</v>
      </c>
      <c r="AW393" s="281">
        <v>0</v>
      </c>
      <c r="AX393" s="281">
        <v>0</v>
      </c>
      <c r="AY393" s="281">
        <v>0</v>
      </c>
      <c r="AZ393" s="281">
        <v>0</v>
      </c>
      <c r="BA393" s="281">
        <v>0</v>
      </c>
      <c r="BB393" s="281">
        <v>0</v>
      </c>
      <c r="BC393" s="281">
        <v>0</v>
      </c>
      <c r="BD393" s="281">
        <v>0</v>
      </c>
      <c r="BE393" s="281">
        <v>0</v>
      </c>
      <c r="BF393" s="281">
        <v>0</v>
      </c>
      <c r="BG393" s="281">
        <v>0</v>
      </c>
      <c r="BH393" s="281">
        <v>0</v>
      </c>
      <c r="BI393" s="281">
        <v>0</v>
      </c>
      <c r="BJ393" s="281">
        <v>0</v>
      </c>
      <c r="BK393" s="281">
        <v>0</v>
      </c>
      <c r="BL393" s="281">
        <v>0</v>
      </c>
      <c r="BM393" s="281">
        <v>0</v>
      </c>
      <c r="BN393" s="281">
        <v>0</v>
      </c>
      <c r="BO393" s="281">
        <v>0</v>
      </c>
      <c r="BP393" s="281">
        <v>0</v>
      </c>
      <c r="BQ393" s="281">
        <v>0</v>
      </c>
    </row>
    <row r="394" spans="2:69" ht="10.5" hidden="1" customHeight="1" outlineLevel="1">
      <c r="B394" s="68"/>
      <c r="C394" s="68"/>
      <c r="D394" s="68">
        <v>0</v>
      </c>
      <c r="E394" s="68"/>
      <c r="F394" s="68"/>
      <c r="G394" s="68"/>
      <c r="H394" s="68"/>
      <c r="J394" s="281">
        <v>0</v>
      </c>
      <c r="K394" s="281">
        <v>0</v>
      </c>
      <c r="L394" s="281">
        <v>0</v>
      </c>
      <c r="M394" s="281">
        <v>0</v>
      </c>
      <c r="N394" s="281">
        <v>0</v>
      </c>
      <c r="O394" s="281">
        <v>0</v>
      </c>
      <c r="P394" s="281">
        <v>0</v>
      </c>
      <c r="Q394" s="281">
        <v>0</v>
      </c>
      <c r="R394" s="281">
        <v>0</v>
      </c>
      <c r="S394" s="281">
        <v>0</v>
      </c>
      <c r="T394" s="281">
        <v>0</v>
      </c>
      <c r="U394" s="281">
        <v>0</v>
      </c>
      <c r="V394" s="281">
        <v>0</v>
      </c>
      <c r="W394" s="281">
        <v>0</v>
      </c>
      <c r="X394" s="281">
        <v>0</v>
      </c>
      <c r="Y394" s="281">
        <v>0</v>
      </c>
      <c r="Z394" s="281">
        <v>0</v>
      </c>
      <c r="AA394" s="281">
        <v>0</v>
      </c>
      <c r="AB394" s="281">
        <v>0</v>
      </c>
      <c r="AC394" s="281">
        <v>0</v>
      </c>
      <c r="AD394" s="281">
        <v>0</v>
      </c>
      <c r="AE394" s="281">
        <v>0</v>
      </c>
      <c r="AF394" s="281">
        <v>0</v>
      </c>
      <c r="AG394" s="281">
        <v>0</v>
      </c>
      <c r="AH394" s="281">
        <v>0</v>
      </c>
      <c r="AI394" s="281">
        <v>0</v>
      </c>
      <c r="AJ394" s="281">
        <v>0</v>
      </c>
      <c r="AK394" s="281">
        <v>0</v>
      </c>
      <c r="AL394" s="281">
        <v>0</v>
      </c>
      <c r="AM394" s="281">
        <v>0</v>
      </c>
      <c r="AN394" s="281">
        <v>0</v>
      </c>
      <c r="AO394" s="281">
        <v>0</v>
      </c>
      <c r="AP394" s="281">
        <v>0</v>
      </c>
      <c r="AQ394" s="281">
        <v>0</v>
      </c>
      <c r="AR394" s="281">
        <v>0</v>
      </c>
      <c r="AS394" s="281">
        <v>0</v>
      </c>
      <c r="AT394" s="281">
        <v>0</v>
      </c>
      <c r="AU394" s="281">
        <v>0</v>
      </c>
      <c r="AV394" s="281">
        <v>0</v>
      </c>
      <c r="AW394" s="281">
        <v>0</v>
      </c>
      <c r="AX394" s="281">
        <v>0</v>
      </c>
      <c r="AY394" s="281">
        <v>0</v>
      </c>
      <c r="AZ394" s="281">
        <v>0</v>
      </c>
      <c r="BA394" s="281">
        <v>0</v>
      </c>
      <c r="BB394" s="281">
        <v>0</v>
      </c>
      <c r="BC394" s="281">
        <v>0</v>
      </c>
      <c r="BD394" s="281">
        <v>0</v>
      </c>
      <c r="BE394" s="281">
        <v>0</v>
      </c>
      <c r="BF394" s="281">
        <v>0</v>
      </c>
      <c r="BG394" s="281">
        <v>0</v>
      </c>
      <c r="BH394" s="281">
        <v>0</v>
      </c>
      <c r="BI394" s="281">
        <v>0</v>
      </c>
      <c r="BJ394" s="281">
        <v>0</v>
      </c>
      <c r="BK394" s="281">
        <v>0</v>
      </c>
      <c r="BL394" s="281">
        <v>0</v>
      </c>
      <c r="BM394" s="281">
        <v>0</v>
      </c>
      <c r="BN394" s="281">
        <v>0</v>
      </c>
      <c r="BO394" s="281">
        <v>0</v>
      </c>
      <c r="BP394" s="281">
        <v>0</v>
      </c>
      <c r="BQ394" s="281">
        <v>0</v>
      </c>
    </row>
    <row r="395" spans="2:69" ht="10.5" hidden="1" customHeight="1" outlineLevel="1">
      <c r="B395" s="68"/>
      <c r="C395" s="68"/>
      <c r="D395" s="68">
        <v>0</v>
      </c>
      <c r="E395" s="68"/>
      <c r="F395" s="68"/>
      <c r="G395" s="68"/>
      <c r="H395" s="68"/>
      <c r="J395" s="281">
        <v>0</v>
      </c>
      <c r="K395" s="281">
        <v>0</v>
      </c>
      <c r="L395" s="281">
        <v>0</v>
      </c>
      <c r="M395" s="281">
        <v>0</v>
      </c>
      <c r="N395" s="281">
        <v>0</v>
      </c>
      <c r="O395" s="281">
        <v>0</v>
      </c>
      <c r="P395" s="281">
        <v>0</v>
      </c>
      <c r="Q395" s="281">
        <v>0</v>
      </c>
      <c r="R395" s="281">
        <v>0</v>
      </c>
      <c r="S395" s="281">
        <v>0</v>
      </c>
      <c r="T395" s="281">
        <v>0</v>
      </c>
      <c r="U395" s="281">
        <v>0</v>
      </c>
      <c r="V395" s="281">
        <v>0</v>
      </c>
      <c r="W395" s="281">
        <v>0</v>
      </c>
      <c r="X395" s="281">
        <v>0</v>
      </c>
      <c r="Y395" s="281">
        <v>0</v>
      </c>
      <c r="Z395" s="281">
        <v>0</v>
      </c>
      <c r="AA395" s="281">
        <v>0</v>
      </c>
      <c r="AB395" s="281">
        <v>0</v>
      </c>
      <c r="AC395" s="281">
        <v>0</v>
      </c>
      <c r="AD395" s="281">
        <v>0</v>
      </c>
      <c r="AE395" s="281">
        <v>0</v>
      </c>
      <c r="AF395" s="281">
        <v>0</v>
      </c>
      <c r="AG395" s="281">
        <v>0</v>
      </c>
      <c r="AH395" s="281">
        <v>0</v>
      </c>
      <c r="AI395" s="281">
        <v>0</v>
      </c>
      <c r="AJ395" s="281">
        <v>0</v>
      </c>
      <c r="AK395" s="281">
        <v>0</v>
      </c>
      <c r="AL395" s="281">
        <v>0</v>
      </c>
      <c r="AM395" s="281">
        <v>0</v>
      </c>
      <c r="AN395" s="281">
        <v>0</v>
      </c>
      <c r="AO395" s="281">
        <v>0</v>
      </c>
      <c r="AP395" s="281">
        <v>0</v>
      </c>
      <c r="AQ395" s="281">
        <v>0</v>
      </c>
      <c r="AR395" s="281">
        <v>0</v>
      </c>
      <c r="AS395" s="281">
        <v>0</v>
      </c>
      <c r="AT395" s="281">
        <v>0</v>
      </c>
      <c r="AU395" s="281">
        <v>0</v>
      </c>
      <c r="AV395" s="281">
        <v>0</v>
      </c>
      <c r="AW395" s="281">
        <v>0</v>
      </c>
      <c r="AX395" s="281">
        <v>0</v>
      </c>
      <c r="AY395" s="281">
        <v>0</v>
      </c>
      <c r="AZ395" s="281">
        <v>0</v>
      </c>
      <c r="BA395" s="281">
        <v>0</v>
      </c>
      <c r="BB395" s="281">
        <v>0</v>
      </c>
      <c r="BC395" s="281">
        <v>0</v>
      </c>
      <c r="BD395" s="281">
        <v>0</v>
      </c>
      <c r="BE395" s="281">
        <v>0</v>
      </c>
      <c r="BF395" s="281">
        <v>0</v>
      </c>
      <c r="BG395" s="281">
        <v>0</v>
      </c>
      <c r="BH395" s="281">
        <v>0</v>
      </c>
      <c r="BI395" s="281">
        <v>0</v>
      </c>
      <c r="BJ395" s="281">
        <v>0</v>
      </c>
      <c r="BK395" s="281">
        <v>0</v>
      </c>
      <c r="BL395" s="281">
        <v>0</v>
      </c>
      <c r="BM395" s="281">
        <v>0</v>
      </c>
      <c r="BN395" s="281">
        <v>0</v>
      </c>
      <c r="BO395" s="281">
        <v>0</v>
      </c>
      <c r="BP395" s="281">
        <v>0</v>
      </c>
      <c r="BQ395" s="281">
        <v>0</v>
      </c>
    </row>
    <row r="396" spans="2:69" ht="10.5" hidden="1" customHeight="1" outlineLevel="1">
      <c r="B396" s="68"/>
      <c r="C396" s="68"/>
      <c r="D396" s="68">
        <v>0</v>
      </c>
      <c r="E396" s="68"/>
      <c r="F396" s="68"/>
      <c r="G396" s="68"/>
      <c r="H396" s="68"/>
      <c r="J396" s="281">
        <v>0</v>
      </c>
      <c r="K396" s="281">
        <v>0</v>
      </c>
      <c r="L396" s="281">
        <v>0</v>
      </c>
      <c r="M396" s="281">
        <v>0</v>
      </c>
      <c r="N396" s="281">
        <v>0</v>
      </c>
      <c r="O396" s="281">
        <v>0</v>
      </c>
      <c r="P396" s="281">
        <v>0</v>
      </c>
      <c r="Q396" s="281">
        <v>0</v>
      </c>
      <c r="R396" s="281">
        <v>0</v>
      </c>
      <c r="S396" s="281">
        <v>0</v>
      </c>
      <c r="T396" s="281">
        <v>0</v>
      </c>
      <c r="U396" s="281">
        <v>0</v>
      </c>
      <c r="V396" s="281">
        <v>0</v>
      </c>
      <c r="W396" s="281">
        <v>0</v>
      </c>
      <c r="X396" s="281">
        <v>0</v>
      </c>
      <c r="Y396" s="281">
        <v>0</v>
      </c>
      <c r="Z396" s="281">
        <v>0</v>
      </c>
      <c r="AA396" s="281">
        <v>0</v>
      </c>
      <c r="AB396" s="281">
        <v>0</v>
      </c>
      <c r="AC396" s="281">
        <v>0</v>
      </c>
      <c r="AD396" s="281">
        <v>0</v>
      </c>
      <c r="AE396" s="281">
        <v>0</v>
      </c>
      <c r="AF396" s="281">
        <v>0</v>
      </c>
      <c r="AG396" s="281">
        <v>0</v>
      </c>
      <c r="AH396" s="281">
        <v>0</v>
      </c>
      <c r="AI396" s="281">
        <v>0</v>
      </c>
      <c r="AJ396" s="281">
        <v>0</v>
      </c>
      <c r="AK396" s="281">
        <v>0</v>
      </c>
      <c r="AL396" s="281">
        <v>0</v>
      </c>
      <c r="AM396" s="281">
        <v>0</v>
      </c>
      <c r="AN396" s="281">
        <v>0</v>
      </c>
      <c r="AO396" s="281">
        <v>0</v>
      </c>
      <c r="AP396" s="281">
        <v>0</v>
      </c>
      <c r="AQ396" s="281">
        <v>0</v>
      </c>
      <c r="AR396" s="281">
        <v>0</v>
      </c>
      <c r="AS396" s="281">
        <v>0</v>
      </c>
      <c r="AT396" s="281">
        <v>0</v>
      </c>
      <c r="AU396" s="281">
        <v>0</v>
      </c>
      <c r="AV396" s="281">
        <v>0</v>
      </c>
      <c r="AW396" s="281">
        <v>0</v>
      </c>
      <c r="AX396" s="281">
        <v>0</v>
      </c>
      <c r="AY396" s="281">
        <v>0</v>
      </c>
      <c r="AZ396" s="281">
        <v>0</v>
      </c>
      <c r="BA396" s="281">
        <v>0</v>
      </c>
      <c r="BB396" s="281">
        <v>0</v>
      </c>
      <c r="BC396" s="281">
        <v>0</v>
      </c>
      <c r="BD396" s="281">
        <v>0</v>
      </c>
      <c r="BE396" s="281">
        <v>0</v>
      </c>
      <c r="BF396" s="281">
        <v>0</v>
      </c>
      <c r="BG396" s="281">
        <v>0</v>
      </c>
      <c r="BH396" s="281">
        <v>0</v>
      </c>
      <c r="BI396" s="281">
        <v>0</v>
      </c>
      <c r="BJ396" s="281">
        <v>0</v>
      </c>
      <c r="BK396" s="281">
        <v>0</v>
      </c>
      <c r="BL396" s="281">
        <v>0</v>
      </c>
      <c r="BM396" s="281">
        <v>0</v>
      </c>
      <c r="BN396" s="281">
        <v>0</v>
      </c>
      <c r="BO396" s="281">
        <v>0</v>
      </c>
      <c r="BP396" s="281">
        <v>0</v>
      </c>
      <c r="BQ396" s="281">
        <v>0</v>
      </c>
    </row>
    <row r="397" spans="2:69" ht="10.5" hidden="1" customHeight="1" outlineLevel="1">
      <c r="B397" s="68"/>
      <c r="C397" s="68"/>
      <c r="D397" s="68">
        <v>0</v>
      </c>
      <c r="E397" s="68"/>
      <c r="F397" s="68"/>
      <c r="G397" s="68"/>
      <c r="H397" s="68"/>
      <c r="J397" s="281">
        <v>0</v>
      </c>
      <c r="K397" s="281">
        <v>0</v>
      </c>
      <c r="L397" s="281">
        <v>0</v>
      </c>
      <c r="M397" s="281">
        <v>0</v>
      </c>
      <c r="N397" s="281">
        <v>0</v>
      </c>
      <c r="O397" s="281">
        <v>0</v>
      </c>
      <c r="P397" s="281">
        <v>0</v>
      </c>
      <c r="Q397" s="281">
        <v>0</v>
      </c>
      <c r="R397" s="281">
        <v>0</v>
      </c>
      <c r="S397" s="281">
        <v>0</v>
      </c>
      <c r="T397" s="281">
        <v>0</v>
      </c>
      <c r="U397" s="281">
        <v>0</v>
      </c>
      <c r="V397" s="281">
        <v>0</v>
      </c>
      <c r="W397" s="281">
        <v>0</v>
      </c>
      <c r="X397" s="281">
        <v>0</v>
      </c>
      <c r="Y397" s="281">
        <v>0</v>
      </c>
      <c r="Z397" s="281">
        <v>0</v>
      </c>
      <c r="AA397" s="281">
        <v>0</v>
      </c>
      <c r="AB397" s="281">
        <v>0</v>
      </c>
      <c r="AC397" s="281">
        <v>0</v>
      </c>
      <c r="AD397" s="281">
        <v>0</v>
      </c>
      <c r="AE397" s="281">
        <v>0</v>
      </c>
      <c r="AF397" s="281">
        <v>0</v>
      </c>
      <c r="AG397" s="281">
        <v>0</v>
      </c>
      <c r="AH397" s="281">
        <v>0</v>
      </c>
      <c r="AI397" s="281">
        <v>0</v>
      </c>
      <c r="AJ397" s="281">
        <v>0</v>
      </c>
      <c r="AK397" s="281">
        <v>0</v>
      </c>
      <c r="AL397" s="281">
        <v>0</v>
      </c>
      <c r="AM397" s="281">
        <v>0</v>
      </c>
      <c r="AN397" s="281">
        <v>0</v>
      </c>
      <c r="AO397" s="281">
        <v>0</v>
      </c>
      <c r="AP397" s="281">
        <v>0</v>
      </c>
      <c r="AQ397" s="281">
        <v>0</v>
      </c>
      <c r="AR397" s="281">
        <v>0</v>
      </c>
      <c r="AS397" s="281">
        <v>0</v>
      </c>
      <c r="AT397" s="281">
        <v>0</v>
      </c>
      <c r="AU397" s="281">
        <v>0</v>
      </c>
      <c r="AV397" s="281">
        <v>0</v>
      </c>
      <c r="AW397" s="281">
        <v>0</v>
      </c>
      <c r="AX397" s="281">
        <v>0</v>
      </c>
      <c r="AY397" s="281">
        <v>0</v>
      </c>
      <c r="AZ397" s="281">
        <v>0</v>
      </c>
      <c r="BA397" s="281">
        <v>0</v>
      </c>
      <c r="BB397" s="281">
        <v>0</v>
      </c>
      <c r="BC397" s="281">
        <v>0</v>
      </c>
      <c r="BD397" s="281">
        <v>0</v>
      </c>
      <c r="BE397" s="281">
        <v>0</v>
      </c>
      <c r="BF397" s="281">
        <v>0</v>
      </c>
      <c r="BG397" s="281">
        <v>0</v>
      </c>
      <c r="BH397" s="281">
        <v>0</v>
      </c>
      <c r="BI397" s="281">
        <v>0</v>
      </c>
      <c r="BJ397" s="281">
        <v>0</v>
      </c>
      <c r="BK397" s="281">
        <v>0</v>
      </c>
      <c r="BL397" s="281">
        <v>0</v>
      </c>
      <c r="BM397" s="281">
        <v>0</v>
      </c>
      <c r="BN397" s="281">
        <v>0</v>
      </c>
      <c r="BO397" s="281">
        <v>0</v>
      </c>
      <c r="BP397" s="281">
        <v>0</v>
      </c>
      <c r="BQ397" s="281">
        <v>0</v>
      </c>
    </row>
    <row r="398" spans="2:69" ht="10.5" hidden="1" customHeight="1" outlineLevel="1">
      <c r="B398" s="68"/>
      <c r="C398" s="68"/>
      <c r="D398" s="68">
        <v>0</v>
      </c>
      <c r="E398" s="68"/>
      <c r="F398" s="68"/>
      <c r="G398" s="68"/>
      <c r="H398" s="68"/>
      <c r="J398" s="281">
        <v>0</v>
      </c>
      <c r="K398" s="281">
        <v>0</v>
      </c>
      <c r="L398" s="281">
        <v>0</v>
      </c>
      <c r="M398" s="281">
        <v>0</v>
      </c>
      <c r="N398" s="281">
        <v>0</v>
      </c>
      <c r="O398" s="281">
        <v>0</v>
      </c>
      <c r="P398" s="281">
        <v>0</v>
      </c>
      <c r="Q398" s="281">
        <v>0</v>
      </c>
      <c r="R398" s="281">
        <v>0</v>
      </c>
      <c r="S398" s="281">
        <v>0</v>
      </c>
      <c r="T398" s="281">
        <v>0</v>
      </c>
      <c r="U398" s="281">
        <v>0</v>
      </c>
      <c r="V398" s="281">
        <v>0</v>
      </c>
      <c r="W398" s="281">
        <v>0</v>
      </c>
      <c r="X398" s="281">
        <v>0</v>
      </c>
      <c r="Y398" s="281">
        <v>0</v>
      </c>
      <c r="Z398" s="281">
        <v>0</v>
      </c>
      <c r="AA398" s="281">
        <v>0</v>
      </c>
      <c r="AB398" s="281">
        <v>0</v>
      </c>
      <c r="AC398" s="281">
        <v>0</v>
      </c>
      <c r="AD398" s="281">
        <v>0</v>
      </c>
      <c r="AE398" s="281">
        <v>0</v>
      </c>
      <c r="AF398" s="281">
        <v>0</v>
      </c>
      <c r="AG398" s="281">
        <v>0</v>
      </c>
      <c r="AH398" s="281">
        <v>0</v>
      </c>
      <c r="AI398" s="281">
        <v>0</v>
      </c>
      <c r="AJ398" s="281">
        <v>0</v>
      </c>
      <c r="AK398" s="281">
        <v>0</v>
      </c>
      <c r="AL398" s="281">
        <v>0</v>
      </c>
      <c r="AM398" s="281">
        <v>0</v>
      </c>
      <c r="AN398" s="281">
        <v>0</v>
      </c>
      <c r="AO398" s="281">
        <v>0</v>
      </c>
      <c r="AP398" s="281">
        <v>0</v>
      </c>
      <c r="AQ398" s="281">
        <v>0</v>
      </c>
      <c r="AR398" s="281">
        <v>0</v>
      </c>
      <c r="AS398" s="281">
        <v>0</v>
      </c>
      <c r="AT398" s="281">
        <v>0</v>
      </c>
      <c r="AU398" s="281">
        <v>0</v>
      </c>
      <c r="AV398" s="281">
        <v>0</v>
      </c>
      <c r="AW398" s="281">
        <v>0</v>
      </c>
      <c r="AX398" s="281">
        <v>0</v>
      </c>
      <c r="AY398" s="281">
        <v>0</v>
      </c>
      <c r="AZ398" s="281">
        <v>0</v>
      </c>
      <c r="BA398" s="281">
        <v>0</v>
      </c>
      <c r="BB398" s="281">
        <v>0</v>
      </c>
      <c r="BC398" s="281">
        <v>0</v>
      </c>
      <c r="BD398" s="281">
        <v>0</v>
      </c>
      <c r="BE398" s="281">
        <v>0</v>
      </c>
      <c r="BF398" s="281">
        <v>0</v>
      </c>
      <c r="BG398" s="281">
        <v>0</v>
      </c>
      <c r="BH398" s="281">
        <v>0</v>
      </c>
      <c r="BI398" s="281">
        <v>0</v>
      </c>
      <c r="BJ398" s="281">
        <v>0</v>
      </c>
      <c r="BK398" s="281">
        <v>0</v>
      </c>
      <c r="BL398" s="281">
        <v>0</v>
      </c>
      <c r="BM398" s="281">
        <v>0</v>
      </c>
      <c r="BN398" s="281">
        <v>0</v>
      </c>
      <c r="BO398" s="281">
        <v>0</v>
      </c>
      <c r="BP398" s="281">
        <v>0</v>
      </c>
      <c r="BQ398" s="281">
        <v>0</v>
      </c>
    </row>
    <row r="399" spans="2:69" ht="10.5" hidden="1" customHeight="1" outlineLevel="1">
      <c r="B399" s="68"/>
      <c r="C399" s="68"/>
      <c r="D399" s="68">
        <v>0</v>
      </c>
      <c r="E399" s="68"/>
      <c r="F399" s="68"/>
      <c r="G399" s="68"/>
      <c r="H399" s="68"/>
      <c r="J399" s="281">
        <v>0</v>
      </c>
      <c r="K399" s="281">
        <v>0</v>
      </c>
      <c r="L399" s="281">
        <v>0</v>
      </c>
      <c r="M399" s="281">
        <v>0</v>
      </c>
      <c r="N399" s="281">
        <v>0</v>
      </c>
      <c r="O399" s="281">
        <v>0</v>
      </c>
      <c r="P399" s="281">
        <v>0</v>
      </c>
      <c r="Q399" s="281">
        <v>0</v>
      </c>
      <c r="R399" s="281">
        <v>0</v>
      </c>
      <c r="S399" s="281">
        <v>0</v>
      </c>
      <c r="T399" s="281">
        <v>0</v>
      </c>
      <c r="U399" s="281">
        <v>0</v>
      </c>
      <c r="V399" s="281">
        <v>0</v>
      </c>
      <c r="W399" s="281">
        <v>0</v>
      </c>
      <c r="X399" s="281">
        <v>0</v>
      </c>
      <c r="Y399" s="281">
        <v>0</v>
      </c>
      <c r="Z399" s="281">
        <v>0</v>
      </c>
      <c r="AA399" s="281">
        <v>0</v>
      </c>
      <c r="AB399" s="281">
        <v>0</v>
      </c>
      <c r="AC399" s="281">
        <v>0</v>
      </c>
      <c r="AD399" s="281">
        <v>0</v>
      </c>
      <c r="AE399" s="281">
        <v>0</v>
      </c>
      <c r="AF399" s="281">
        <v>0</v>
      </c>
      <c r="AG399" s="281">
        <v>0</v>
      </c>
      <c r="AH399" s="281">
        <v>0</v>
      </c>
      <c r="AI399" s="281">
        <v>0</v>
      </c>
      <c r="AJ399" s="281">
        <v>0</v>
      </c>
      <c r="AK399" s="281">
        <v>0</v>
      </c>
      <c r="AL399" s="281">
        <v>0</v>
      </c>
      <c r="AM399" s="281">
        <v>0</v>
      </c>
      <c r="AN399" s="281">
        <v>0</v>
      </c>
      <c r="AO399" s="281">
        <v>0</v>
      </c>
      <c r="AP399" s="281">
        <v>0</v>
      </c>
      <c r="AQ399" s="281">
        <v>0</v>
      </c>
      <c r="AR399" s="281">
        <v>0</v>
      </c>
      <c r="AS399" s="281">
        <v>0</v>
      </c>
      <c r="AT399" s="281">
        <v>0</v>
      </c>
      <c r="AU399" s="281">
        <v>0</v>
      </c>
      <c r="AV399" s="281">
        <v>0</v>
      </c>
      <c r="AW399" s="281">
        <v>0</v>
      </c>
      <c r="AX399" s="281">
        <v>0</v>
      </c>
      <c r="AY399" s="281">
        <v>0</v>
      </c>
      <c r="AZ399" s="281">
        <v>0</v>
      </c>
      <c r="BA399" s="281">
        <v>0</v>
      </c>
      <c r="BB399" s="281">
        <v>0</v>
      </c>
      <c r="BC399" s="281">
        <v>0</v>
      </c>
      <c r="BD399" s="281">
        <v>0</v>
      </c>
      <c r="BE399" s="281">
        <v>0</v>
      </c>
      <c r="BF399" s="281">
        <v>0</v>
      </c>
      <c r="BG399" s="281">
        <v>0</v>
      </c>
      <c r="BH399" s="281">
        <v>0</v>
      </c>
      <c r="BI399" s="281">
        <v>0</v>
      </c>
      <c r="BJ399" s="281">
        <v>0</v>
      </c>
      <c r="BK399" s="281">
        <v>0</v>
      </c>
      <c r="BL399" s="281">
        <v>0</v>
      </c>
      <c r="BM399" s="281">
        <v>0</v>
      </c>
      <c r="BN399" s="281">
        <v>0</v>
      </c>
      <c r="BO399" s="281">
        <v>0</v>
      </c>
      <c r="BP399" s="281">
        <v>0</v>
      </c>
      <c r="BQ399" s="281">
        <v>0</v>
      </c>
    </row>
    <row r="400" spans="2:69" ht="10.5" hidden="1" customHeight="1" outlineLevel="1">
      <c r="B400" s="68"/>
      <c r="C400" s="68"/>
      <c r="D400" s="68">
        <v>0</v>
      </c>
      <c r="E400" s="68"/>
      <c r="F400" s="68"/>
      <c r="G400" s="68"/>
      <c r="H400" s="68"/>
      <c r="J400" s="281">
        <v>0</v>
      </c>
      <c r="K400" s="281">
        <v>0</v>
      </c>
      <c r="L400" s="281">
        <v>0</v>
      </c>
      <c r="M400" s="281">
        <v>0</v>
      </c>
      <c r="N400" s="281">
        <v>0</v>
      </c>
      <c r="O400" s="281">
        <v>0</v>
      </c>
      <c r="P400" s="281">
        <v>0</v>
      </c>
      <c r="Q400" s="281">
        <v>0</v>
      </c>
      <c r="R400" s="281">
        <v>0</v>
      </c>
      <c r="S400" s="281">
        <v>0</v>
      </c>
      <c r="T400" s="281">
        <v>0</v>
      </c>
      <c r="U400" s="281">
        <v>0</v>
      </c>
      <c r="V400" s="281">
        <v>0</v>
      </c>
      <c r="W400" s="281">
        <v>0</v>
      </c>
      <c r="X400" s="281">
        <v>0</v>
      </c>
      <c r="Y400" s="281">
        <v>0</v>
      </c>
      <c r="Z400" s="281">
        <v>0</v>
      </c>
      <c r="AA400" s="281">
        <v>0</v>
      </c>
      <c r="AB400" s="281">
        <v>0</v>
      </c>
      <c r="AC400" s="281">
        <v>0</v>
      </c>
      <c r="AD400" s="281">
        <v>0</v>
      </c>
      <c r="AE400" s="281">
        <v>0</v>
      </c>
      <c r="AF400" s="281">
        <v>0</v>
      </c>
      <c r="AG400" s="281">
        <v>0</v>
      </c>
      <c r="AH400" s="281">
        <v>0</v>
      </c>
      <c r="AI400" s="281">
        <v>0</v>
      </c>
      <c r="AJ400" s="281">
        <v>0</v>
      </c>
      <c r="AK400" s="281">
        <v>0</v>
      </c>
      <c r="AL400" s="281">
        <v>0</v>
      </c>
      <c r="AM400" s="281">
        <v>0</v>
      </c>
      <c r="AN400" s="281">
        <v>0</v>
      </c>
      <c r="AO400" s="281">
        <v>0</v>
      </c>
      <c r="AP400" s="281">
        <v>0</v>
      </c>
      <c r="AQ400" s="281">
        <v>0</v>
      </c>
      <c r="AR400" s="281">
        <v>0</v>
      </c>
      <c r="AS400" s="281">
        <v>0</v>
      </c>
      <c r="AT400" s="281">
        <v>0</v>
      </c>
      <c r="AU400" s="281">
        <v>0</v>
      </c>
      <c r="AV400" s="281">
        <v>0</v>
      </c>
      <c r="AW400" s="281">
        <v>0</v>
      </c>
      <c r="AX400" s="281">
        <v>0</v>
      </c>
      <c r="AY400" s="281">
        <v>0</v>
      </c>
      <c r="AZ400" s="281">
        <v>0</v>
      </c>
      <c r="BA400" s="281">
        <v>0</v>
      </c>
      <c r="BB400" s="281">
        <v>0</v>
      </c>
      <c r="BC400" s="281">
        <v>0</v>
      </c>
      <c r="BD400" s="281">
        <v>0</v>
      </c>
      <c r="BE400" s="281">
        <v>0</v>
      </c>
      <c r="BF400" s="281">
        <v>0</v>
      </c>
      <c r="BG400" s="281">
        <v>0</v>
      </c>
      <c r="BH400" s="281">
        <v>0</v>
      </c>
      <c r="BI400" s="281">
        <v>0</v>
      </c>
      <c r="BJ400" s="281">
        <v>0</v>
      </c>
      <c r="BK400" s="281">
        <v>0</v>
      </c>
      <c r="BL400" s="281">
        <v>0</v>
      </c>
      <c r="BM400" s="281">
        <v>0</v>
      </c>
      <c r="BN400" s="281">
        <v>0</v>
      </c>
      <c r="BO400" s="281">
        <v>0</v>
      </c>
      <c r="BP400" s="281">
        <v>0</v>
      </c>
      <c r="BQ400" s="281">
        <v>0</v>
      </c>
    </row>
    <row r="401" spans="2:69" ht="10.5" hidden="1" customHeight="1" outlineLevel="1">
      <c r="B401" s="68"/>
      <c r="C401" s="68"/>
      <c r="D401" s="68">
        <v>0</v>
      </c>
      <c r="E401" s="68"/>
      <c r="F401" s="68"/>
      <c r="G401" s="68"/>
      <c r="H401" s="68"/>
      <c r="J401" s="281">
        <v>0</v>
      </c>
      <c r="K401" s="281">
        <v>0</v>
      </c>
      <c r="L401" s="281">
        <v>0</v>
      </c>
      <c r="M401" s="281">
        <v>0</v>
      </c>
      <c r="N401" s="281">
        <v>0</v>
      </c>
      <c r="O401" s="281">
        <v>0</v>
      </c>
      <c r="P401" s="281">
        <v>0</v>
      </c>
      <c r="Q401" s="281">
        <v>0</v>
      </c>
      <c r="R401" s="281">
        <v>0</v>
      </c>
      <c r="S401" s="281">
        <v>0</v>
      </c>
      <c r="T401" s="281">
        <v>0</v>
      </c>
      <c r="U401" s="281">
        <v>0</v>
      </c>
      <c r="V401" s="281">
        <v>0</v>
      </c>
      <c r="W401" s="281">
        <v>0</v>
      </c>
      <c r="X401" s="281">
        <v>0</v>
      </c>
      <c r="Y401" s="281">
        <v>0</v>
      </c>
      <c r="Z401" s="281">
        <v>0</v>
      </c>
      <c r="AA401" s="281">
        <v>0</v>
      </c>
      <c r="AB401" s="281">
        <v>0</v>
      </c>
      <c r="AC401" s="281">
        <v>0</v>
      </c>
      <c r="AD401" s="281">
        <v>0</v>
      </c>
      <c r="AE401" s="281">
        <v>0</v>
      </c>
      <c r="AF401" s="281">
        <v>0</v>
      </c>
      <c r="AG401" s="281">
        <v>0</v>
      </c>
      <c r="AH401" s="281">
        <v>0</v>
      </c>
      <c r="AI401" s="281">
        <v>0</v>
      </c>
      <c r="AJ401" s="281">
        <v>0</v>
      </c>
      <c r="AK401" s="281">
        <v>0</v>
      </c>
      <c r="AL401" s="281">
        <v>0</v>
      </c>
      <c r="AM401" s="281">
        <v>0</v>
      </c>
      <c r="AN401" s="281">
        <v>0</v>
      </c>
      <c r="AO401" s="281">
        <v>0</v>
      </c>
      <c r="AP401" s="281">
        <v>0</v>
      </c>
      <c r="AQ401" s="281">
        <v>0</v>
      </c>
      <c r="AR401" s="281">
        <v>0</v>
      </c>
      <c r="AS401" s="281">
        <v>0</v>
      </c>
      <c r="AT401" s="281">
        <v>0</v>
      </c>
      <c r="AU401" s="281">
        <v>0</v>
      </c>
      <c r="AV401" s="281">
        <v>0</v>
      </c>
      <c r="AW401" s="281">
        <v>0</v>
      </c>
      <c r="AX401" s="281">
        <v>0</v>
      </c>
      <c r="AY401" s="281">
        <v>0</v>
      </c>
      <c r="AZ401" s="281">
        <v>0</v>
      </c>
      <c r="BA401" s="281">
        <v>0</v>
      </c>
      <c r="BB401" s="281">
        <v>0</v>
      </c>
      <c r="BC401" s="281">
        <v>0</v>
      </c>
      <c r="BD401" s="281">
        <v>0</v>
      </c>
      <c r="BE401" s="281">
        <v>0</v>
      </c>
      <c r="BF401" s="281">
        <v>0</v>
      </c>
      <c r="BG401" s="281">
        <v>0</v>
      </c>
      <c r="BH401" s="281">
        <v>0</v>
      </c>
      <c r="BI401" s="281">
        <v>0</v>
      </c>
      <c r="BJ401" s="281">
        <v>0</v>
      </c>
      <c r="BK401" s="281">
        <v>0</v>
      </c>
      <c r="BL401" s="281">
        <v>0</v>
      </c>
      <c r="BM401" s="281">
        <v>0</v>
      </c>
      <c r="BN401" s="281">
        <v>0</v>
      </c>
      <c r="BO401" s="281">
        <v>0</v>
      </c>
      <c r="BP401" s="281">
        <v>0</v>
      </c>
      <c r="BQ401" s="281">
        <v>0</v>
      </c>
    </row>
    <row r="402" spans="2:69" ht="10.5" hidden="1" customHeight="1" outlineLevel="1">
      <c r="B402" s="68"/>
      <c r="C402" s="68"/>
      <c r="D402" s="68">
        <v>0</v>
      </c>
      <c r="E402" s="68"/>
      <c r="F402" s="68"/>
      <c r="G402" s="68"/>
      <c r="H402" s="68"/>
      <c r="J402" s="281">
        <v>0</v>
      </c>
      <c r="K402" s="281">
        <v>0</v>
      </c>
      <c r="L402" s="281">
        <v>0</v>
      </c>
      <c r="M402" s="281">
        <v>0</v>
      </c>
      <c r="N402" s="281">
        <v>0</v>
      </c>
      <c r="O402" s="281">
        <v>0</v>
      </c>
      <c r="P402" s="281">
        <v>0</v>
      </c>
      <c r="Q402" s="281">
        <v>0</v>
      </c>
      <c r="R402" s="281">
        <v>0</v>
      </c>
      <c r="S402" s="281">
        <v>0</v>
      </c>
      <c r="T402" s="281">
        <v>0</v>
      </c>
      <c r="U402" s="281">
        <v>0</v>
      </c>
      <c r="V402" s="281">
        <v>0</v>
      </c>
      <c r="W402" s="281">
        <v>0</v>
      </c>
      <c r="X402" s="281">
        <v>0</v>
      </c>
      <c r="Y402" s="281">
        <v>0</v>
      </c>
      <c r="Z402" s="281">
        <v>0</v>
      </c>
      <c r="AA402" s="281">
        <v>0</v>
      </c>
      <c r="AB402" s="281">
        <v>0</v>
      </c>
      <c r="AC402" s="281">
        <v>0</v>
      </c>
      <c r="AD402" s="281">
        <v>0</v>
      </c>
      <c r="AE402" s="281">
        <v>0</v>
      </c>
      <c r="AF402" s="281">
        <v>0</v>
      </c>
      <c r="AG402" s="281">
        <v>0</v>
      </c>
      <c r="AH402" s="281">
        <v>0</v>
      </c>
      <c r="AI402" s="281">
        <v>0</v>
      </c>
      <c r="AJ402" s="281">
        <v>0</v>
      </c>
      <c r="AK402" s="281">
        <v>0</v>
      </c>
      <c r="AL402" s="281">
        <v>0</v>
      </c>
      <c r="AM402" s="281">
        <v>0</v>
      </c>
      <c r="AN402" s="281">
        <v>0</v>
      </c>
      <c r="AO402" s="281">
        <v>0</v>
      </c>
      <c r="AP402" s="281">
        <v>0</v>
      </c>
      <c r="AQ402" s="281">
        <v>0</v>
      </c>
      <c r="AR402" s="281">
        <v>0</v>
      </c>
      <c r="AS402" s="281">
        <v>0</v>
      </c>
      <c r="AT402" s="281">
        <v>0</v>
      </c>
      <c r="AU402" s="281">
        <v>0</v>
      </c>
      <c r="AV402" s="281">
        <v>0</v>
      </c>
      <c r="AW402" s="281">
        <v>0</v>
      </c>
      <c r="AX402" s="281">
        <v>0</v>
      </c>
      <c r="AY402" s="281">
        <v>0</v>
      </c>
      <c r="AZ402" s="281">
        <v>0</v>
      </c>
      <c r="BA402" s="281">
        <v>0</v>
      </c>
      <c r="BB402" s="281">
        <v>0</v>
      </c>
      <c r="BC402" s="281">
        <v>0</v>
      </c>
      <c r="BD402" s="281">
        <v>0</v>
      </c>
      <c r="BE402" s="281">
        <v>0</v>
      </c>
      <c r="BF402" s="281">
        <v>0</v>
      </c>
      <c r="BG402" s="281">
        <v>0</v>
      </c>
      <c r="BH402" s="281">
        <v>0</v>
      </c>
      <c r="BI402" s="281">
        <v>0</v>
      </c>
      <c r="BJ402" s="281">
        <v>0</v>
      </c>
      <c r="BK402" s="281">
        <v>0</v>
      </c>
      <c r="BL402" s="281">
        <v>0</v>
      </c>
      <c r="BM402" s="281">
        <v>0</v>
      </c>
      <c r="BN402" s="281">
        <v>0</v>
      </c>
      <c r="BO402" s="281">
        <v>0</v>
      </c>
      <c r="BP402" s="281">
        <v>0</v>
      </c>
      <c r="BQ402" s="281">
        <v>0</v>
      </c>
    </row>
    <row r="403" spans="2:69" ht="10.5" hidden="1" customHeight="1" outlineLevel="1">
      <c r="B403" s="68"/>
      <c r="C403" s="68"/>
      <c r="D403" s="68">
        <v>0</v>
      </c>
      <c r="E403" s="68"/>
      <c r="F403" s="68"/>
      <c r="G403" s="68"/>
      <c r="H403" s="68"/>
      <c r="J403" s="281">
        <v>0</v>
      </c>
      <c r="K403" s="281">
        <v>0</v>
      </c>
      <c r="L403" s="281">
        <v>0</v>
      </c>
      <c r="M403" s="281">
        <v>0</v>
      </c>
      <c r="N403" s="281">
        <v>0</v>
      </c>
      <c r="O403" s="281">
        <v>0</v>
      </c>
      <c r="P403" s="281">
        <v>0</v>
      </c>
      <c r="Q403" s="281">
        <v>0</v>
      </c>
      <c r="R403" s="281">
        <v>0</v>
      </c>
      <c r="S403" s="281">
        <v>0</v>
      </c>
      <c r="T403" s="281">
        <v>0</v>
      </c>
      <c r="U403" s="281">
        <v>0</v>
      </c>
      <c r="V403" s="281">
        <v>0</v>
      </c>
      <c r="W403" s="281">
        <v>0</v>
      </c>
      <c r="X403" s="281">
        <v>0</v>
      </c>
      <c r="Y403" s="281">
        <v>0</v>
      </c>
      <c r="Z403" s="281">
        <v>0</v>
      </c>
      <c r="AA403" s="281">
        <v>0</v>
      </c>
      <c r="AB403" s="281">
        <v>0</v>
      </c>
      <c r="AC403" s="281">
        <v>0</v>
      </c>
      <c r="AD403" s="281">
        <v>0</v>
      </c>
      <c r="AE403" s="281">
        <v>0</v>
      </c>
      <c r="AF403" s="281">
        <v>0</v>
      </c>
      <c r="AG403" s="281">
        <v>0</v>
      </c>
      <c r="AH403" s="281">
        <v>0</v>
      </c>
      <c r="AI403" s="281">
        <v>0</v>
      </c>
      <c r="AJ403" s="281">
        <v>0</v>
      </c>
      <c r="AK403" s="281">
        <v>0</v>
      </c>
      <c r="AL403" s="281">
        <v>0</v>
      </c>
      <c r="AM403" s="281">
        <v>0</v>
      </c>
      <c r="AN403" s="281">
        <v>0</v>
      </c>
      <c r="AO403" s="281">
        <v>0</v>
      </c>
      <c r="AP403" s="281">
        <v>0</v>
      </c>
      <c r="AQ403" s="281">
        <v>0</v>
      </c>
      <c r="AR403" s="281">
        <v>0</v>
      </c>
      <c r="AS403" s="281">
        <v>0</v>
      </c>
      <c r="AT403" s="281">
        <v>0</v>
      </c>
      <c r="AU403" s="281">
        <v>0</v>
      </c>
      <c r="AV403" s="281">
        <v>0</v>
      </c>
      <c r="AW403" s="281">
        <v>0</v>
      </c>
      <c r="AX403" s="281">
        <v>0</v>
      </c>
      <c r="AY403" s="281">
        <v>0</v>
      </c>
      <c r="AZ403" s="281">
        <v>0</v>
      </c>
      <c r="BA403" s="281">
        <v>0</v>
      </c>
      <c r="BB403" s="281">
        <v>0</v>
      </c>
      <c r="BC403" s="281">
        <v>0</v>
      </c>
      <c r="BD403" s="281">
        <v>0</v>
      </c>
      <c r="BE403" s="281">
        <v>0</v>
      </c>
      <c r="BF403" s="281">
        <v>0</v>
      </c>
      <c r="BG403" s="281">
        <v>0</v>
      </c>
      <c r="BH403" s="281">
        <v>0</v>
      </c>
      <c r="BI403" s="281">
        <v>0</v>
      </c>
      <c r="BJ403" s="281">
        <v>0</v>
      </c>
      <c r="BK403" s="281">
        <v>0</v>
      </c>
      <c r="BL403" s="281">
        <v>0</v>
      </c>
      <c r="BM403" s="281">
        <v>0</v>
      </c>
      <c r="BN403" s="281">
        <v>0</v>
      </c>
      <c r="BO403" s="281">
        <v>0</v>
      </c>
      <c r="BP403" s="281">
        <v>0</v>
      </c>
      <c r="BQ403" s="281">
        <v>0</v>
      </c>
    </row>
    <row r="404" spans="2:69" ht="10.5" hidden="1" customHeight="1" outlineLevel="1">
      <c r="B404" s="68"/>
      <c r="C404" s="68"/>
      <c r="D404" s="68">
        <v>0</v>
      </c>
      <c r="E404" s="68"/>
      <c r="F404" s="68"/>
      <c r="G404" s="68"/>
      <c r="H404" s="68"/>
      <c r="J404" s="281">
        <v>0</v>
      </c>
      <c r="K404" s="281">
        <v>0</v>
      </c>
      <c r="L404" s="281">
        <v>0</v>
      </c>
      <c r="M404" s="281">
        <v>0</v>
      </c>
      <c r="N404" s="281">
        <v>0</v>
      </c>
      <c r="O404" s="281">
        <v>0</v>
      </c>
      <c r="P404" s="281">
        <v>0</v>
      </c>
      <c r="Q404" s="281">
        <v>0</v>
      </c>
      <c r="R404" s="281">
        <v>0</v>
      </c>
      <c r="S404" s="281">
        <v>0</v>
      </c>
      <c r="T404" s="281">
        <v>0</v>
      </c>
      <c r="U404" s="281">
        <v>0</v>
      </c>
      <c r="V404" s="281">
        <v>0</v>
      </c>
      <c r="W404" s="281">
        <v>0</v>
      </c>
      <c r="X404" s="281">
        <v>0</v>
      </c>
      <c r="Y404" s="281">
        <v>0</v>
      </c>
      <c r="Z404" s="281">
        <v>0</v>
      </c>
      <c r="AA404" s="281">
        <v>0</v>
      </c>
      <c r="AB404" s="281">
        <v>0</v>
      </c>
      <c r="AC404" s="281">
        <v>0</v>
      </c>
      <c r="AD404" s="281">
        <v>0</v>
      </c>
      <c r="AE404" s="281">
        <v>0</v>
      </c>
      <c r="AF404" s="281">
        <v>0</v>
      </c>
      <c r="AG404" s="281">
        <v>0</v>
      </c>
      <c r="AH404" s="281">
        <v>0</v>
      </c>
      <c r="AI404" s="281">
        <v>0</v>
      </c>
      <c r="AJ404" s="281">
        <v>0</v>
      </c>
      <c r="AK404" s="281">
        <v>0</v>
      </c>
      <c r="AL404" s="281">
        <v>0</v>
      </c>
      <c r="AM404" s="281">
        <v>0</v>
      </c>
      <c r="AN404" s="281">
        <v>0</v>
      </c>
      <c r="AO404" s="281">
        <v>0</v>
      </c>
      <c r="AP404" s="281">
        <v>0</v>
      </c>
      <c r="AQ404" s="281">
        <v>0</v>
      </c>
      <c r="AR404" s="281">
        <v>0</v>
      </c>
      <c r="AS404" s="281">
        <v>0</v>
      </c>
      <c r="AT404" s="281">
        <v>0</v>
      </c>
      <c r="AU404" s="281">
        <v>0</v>
      </c>
      <c r="AV404" s="281">
        <v>0</v>
      </c>
      <c r="AW404" s="281">
        <v>0</v>
      </c>
      <c r="AX404" s="281">
        <v>0</v>
      </c>
      <c r="AY404" s="281">
        <v>0</v>
      </c>
      <c r="AZ404" s="281">
        <v>0</v>
      </c>
      <c r="BA404" s="281">
        <v>0</v>
      </c>
      <c r="BB404" s="281">
        <v>0</v>
      </c>
      <c r="BC404" s="281">
        <v>0</v>
      </c>
      <c r="BD404" s="281">
        <v>0</v>
      </c>
      <c r="BE404" s="281">
        <v>0</v>
      </c>
      <c r="BF404" s="281">
        <v>0</v>
      </c>
      <c r="BG404" s="281">
        <v>0</v>
      </c>
      <c r="BH404" s="281">
        <v>0</v>
      </c>
      <c r="BI404" s="281">
        <v>0</v>
      </c>
      <c r="BJ404" s="281">
        <v>0</v>
      </c>
      <c r="BK404" s="281">
        <v>0</v>
      </c>
      <c r="BL404" s="281">
        <v>0</v>
      </c>
      <c r="BM404" s="281">
        <v>0</v>
      </c>
      <c r="BN404" s="281">
        <v>0</v>
      </c>
      <c r="BO404" s="281">
        <v>0</v>
      </c>
      <c r="BP404" s="281">
        <v>0</v>
      </c>
      <c r="BQ404" s="281">
        <v>0</v>
      </c>
    </row>
    <row r="405" spans="2:69" ht="10.5" hidden="1" customHeight="1" outlineLevel="1">
      <c r="B405" s="68"/>
      <c r="C405" s="68"/>
      <c r="D405" s="68">
        <v>0</v>
      </c>
      <c r="E405" s="68"/>
      <c r="F405" s="68"/>
      <c r="G405" s="68"/>
      <c r="H405" s="68"/>
      <c r="J405" s="281">
        <v>0</v>
      </c>
      <c r="K405" s="281">
        <v>0</v>
      </c>
      <c r="L405" s="281">
        <v>0</v>
      </c>
      <c r="M405" s="281">
        <v>0</v>
      </c>
      <c r="N405" s="281">
        <v>0</v>
      </c>
      <c r="O405" s="281">
        <v>0</v>
      </c>
      <c r="P405" s="281">
        <v>0</v>
      </c>
      <c r="Q405" s="281">
        <v>0</v>
      </c>
      <c r="R405" s="281">
        <v>0</v>
      </c>
      <c r="S405" s="281">
        <v>0</v>
      </c>
      <c r="T405" s="281">
        <v>0</v>
      </c>
      <c r="U405" s="281">
        <v>0</v>
      </c>
      <c r="V405" s="281">
        <v>0</v>
      </c>
      <c r="W405" s="281">
        <v>0</v>
      </c>
      <c r="X405" s="281">
        <v>0</v>
      </c>
      <c r="Y405" s="281">
        <v>0</v>
      </c>
      <c r="Z405" s="281">
        <v>0</v>
      </c>
      <c r="AA405" s="281">
        <v>0</v>
      </c>
      <c r="AB405" s="281">
        <v>0</v>
      </c>
      <c r="AC405" s="281">
        <v>0</v>
      </c>
      <c r="AD405" s="281">
        <v>0</v>
      </c>
      <c r="AE405" s="281">
        <v>0</v>
      </c>
      <c r="AF405" s="281">
        <v>0</v>
      </c>
      <c r="AG405" s="281">
        <v>0</v>
      </c>
      <c r="AH405" s="281">
        <v>0</v>
      </c>
      <c r="AI405" s="281">
        <v>0</v>
      </c>
      <c r="AJ405" s="281">
        <v>0</v>
      </c>
      <c r="AK405" s="281">
        <v>0</v>
      </c>
      <c r="AL405" s="281">
        <v>0</v>
      </c>
      <c r="AM405" s="281">
        <v>0</v>
      </c>
      <c r="AN405" s="281">
        <v>0</v>
      </c>
      <c r="AO405" s="281">
        <v>0</v>
      </c>
      <c r="AP405" s="281">
        <v>0</v>
      </c>
      <c r="AQ405" s="281">
        <v>0</v>
      </c>
      <c r="AR405" s="281">
        <v>0</v>
      </c>
      <c r="AS405" s="281">
        <v>0</v>
      </c>
      <c r="AT405" s="281">
        <v>0</v>
      </c>
      <c r="AU405" s="281">
        <v>0</v>
      </c>
      <c r="AV405" s="281">
        <v>0</v>
      </c>
      <c r="AW405" s="281">
        <v>0</v>
      </c>
      <c r="AX405" s="281">
        <v>0</v>
      </c>
      <c r="AY405" s="281">
        <v>0</v>
      </c>
      <c r="AZ405" s="281">
        <v>0</v>
      </c>
      <c r="BA405" s="281">
        <v>0</v>
      </c>
      <c r="BB405" s="281">
        <v>0</v>
      </c>
      <c r="BC405" s="281">
        <v>0</v>
      </c>
      <c r="BD405" s="281">
        <v>0</v>
      </c>
      <c r="BE405" s="281">
        <v>0</v>
      </c>
      <c r="BF405" s="281">
        <v>0</v>
      </c>
      <c r="BG405" s="281">
        <v>0</v>
      </c>
      <c r="BH405" s="281">
        <v>0</v>
      </c>
      <c r="BI405" s="281">
        <v>0</v>
      </c>
      <c r="BJ405" s="281">
        <v>0</v>
      </c>
      <c r="BK405" s="281">
        <v>0</v>
      </c>
      <c r="BL405" s="281">
        <v>0</v>
      </c>
      <c r="BM405" s="281">
        <v>0</v>
      </c>
      <c r="BN405" s="281">
        <v>0</v>
      </c>
      <c r="BO405" s="281">
        <v>0</v>
      </c>
      <c r="BP405" s="281">
        <v>0</v>
      </c>
      <c r="BQ405" s="281">
        <v>0</v>
      </c>
    </row>
    <row r="406" spans="2:69" ht="10.5" hidden="1" customHeight="1" outlineLevel="1">
      <c r="B406" s="68"/>
      <c r="C406" s="68"/>
      <c r="D406" s="68">
        <v>0</v>
      </c>
      <c r="E406" s="68"/>
      <c r="F406" s="68"/>
      <c r="G406" s="68"/>
      <c r="H406" s="68"/>
      <c r="J406" s="281">
        <v>0</v>
      </c>
      <c r="K406" s="281">
        <v>0</v>
      </c>
      <c r="L406" s="281">
        <v>0</v>
      </c>
      <c r="M406" s="281">
        <v>0</v>
      </c>
      <c r="N406" s="281">
        <v>0</v>
      </c>
      <c r="O406" s="281">
        <v>0</v>
      </c>
      <c r="P406" s="281">
        <v>0</v>
      </c>
      <c r="Q406" s="281">
        <v>0</v>
      </c>
      <c r="R406" s="281">
        <v>0</v>
      </c>
      <c r="S406" s="281">
        <v>0</v>
      </c>
      <c r="T406" s="281">
        <v>0</v>
      </c>
      <c r="U406" s="281">
        <v>0</v>
      </c>
      <c r="V406" s="281">
        <v>0</v>
      </c>
      <c r="W406" s="281">
        <v>0</v>
      </c>
      <c r="X406" s="281">
        <v>0</v>
      </c>
      <c r="Y406" s="281">
        <v>0</v>
      </c>
      <c r="Z406" s="281">
        <v>0</v>
      </c>
      <c r="AA406" s="281">
        <v>0</v>
      </c>
      <c r="AB406" s="281">
        <v>0</v>
      </c>
      <c r="AC406" s="281">
        <v>0</v>
      </c>
      <c r="AD406" s="281">
        <v>0</v>
      </c>
      <c r="AE406" s="281">
        <v>0</v>
      </c>
      <c r="AF406" s="281">
        <v>0</v>
      </c>
      <c r="AG406" s="281">
        <v>0</v>
      </c>
      <c r="AH406" s="281">
        <v>0</v>
      </c>
      <c r="AI406" s="281">
        <v>0</v>
      </c>
      <c r="AJ406" s="281">
        <v>0</v>
      </c>
      <c r="AK406" s="281">
        <v>0</v>
      </c>
      <c r="AL406" s="281">
        <v>0</v>
      </c>
      <c r="AM406" s="281">
        <v>0</v>
      </c>
      <c r="AN406" s="281">
        <v>0</v>
      </c>
      <c r="AO406" s="281">
        <v>0</v>
      </c>
      <c r="AP406" s="281">
        <v>0</v>
      </c>
      <c r="AQ406" s="281">
        <v>0</v>
      </c>
      <c r="AR406" s="281">
        <v>0</v>
      </c>
      <c r="AS406" s="281">
        <v>0</v>
      </c>
      <c r="AT406" s="281">
        <v>0</v>
      </c>
      <c r="AU406" s="281">
        <v>0</v>
      </c>
      <c r="AV406" s="281">
        <v>0</v>
      </c>
      <c r="AW406" s="281">
        <v>0</v>
      </c>
      <c r="AX406" s="281">
        <v>0</v>
      </c>
      <c r="AY406" s="281">
        <v>0</v>
      </c>
      <c r="AZ406" s="281">
        <v>0</v>
      </c>
      <c r="BA406" s="281">
        <v>0</v>
      </c>
      <c r="BB406" s="281">
        <v>0</v>
      </c>
      <c r="BC406" s="281">
        <v>0</v>
      </c>
      <c r="BD406" s="281">
        <v>0</v>
      </c>
      <c r="BE406" s="281">
        <v>0</v>
      </c>
      <c r="BF406" s="281">
        <v>0</v>
      </c>
      <c r="BG406" s="281">
        <v>0</v>
      </c>
      <c r="BH406" s="281">
        <v>0</v>
      </c>
      <c r="BI406" s="281">
        <v>0</v>
      </c>
      <c r="BJ406" s="281">
        <v>0</v>
      </c>
      <c r="BK406" s="281">
        <v>0</v>
      </c>
      <c r="BL406" s="281">
        <v>0</v>
      </c>
      <c r="BM406" s="281">
        <v>0</v>
      </c>
      <c r="BN406" s="281">
        <v>0</v>
      </c>
      <c r="BO406" s="281">
        <v>0</v>
      </c>
      <c r="BP406" s="281">
        <v>0</v>
      </c>
      <c r="BQ406" s="281">
        <v>0</v>
      </c>
    </row>
    <row r="407" spans="2:69" ht="10.5" hidden="1" customHeight="1" outlineLevel="1">
      <c r="B407" s="68"/>
      <c r="C407" s="68"/>
      <c r="D407" s="68">
        <v>0</v>
      </c>
      <c r="E407" s="68"/>
      <c r="F407" s="68"/>
      <c r="G407" s="68"/>
      <c r="H407" s="68"/>
      <c r="J407" s="281">
        <v>0</v>
      </c>
      <c r="K407" s="281">
        <v>0</v>
      </c>
      <c r="L407" s="281">
        <v>0</v>
      </c>
      <c r="M407" s="281">
        <v>0</v>
      </c>
      <c r="N407" s="281">
        <v>0</v>
      </c>
      <c r="O407" s="281">
        <v>0</v>
      </c>
      <c r="P407" s="281">
        <v>0</v>
      </c>
      <c r="Q407" s="281">
        <v>0</v>
      </c>
      <c r="R407" s="281">
        <v>0</v>
      </c>
      <c r="S407" s="281">
        <v>0</v>
      </c>
      <c r="T407" s="281">
        <v>0</v>
      </c>
      <c r="U407" s="281">
        <v>0</v>
      </c>
      <c r="V407" s="281">
        <v>0</v>
      </c>
      <c r="W407" s="281">
        <v>0</v>
      </c>
      <c r="X407" s="281">
        <v>0</v>
      </c>
      <c r="Y407" s="281">
        <v>0</v>
      </c>
      <c r="Z407" s="281">
        <v>0</v>
      </c>
      <c r="AA407" s="281">
        <v>0</v>
      </c>
      <c r="AB407" s="281">
        <v>0</v>
      </c>
      <c r="AC407" s="281">
        <v>0</v>
      </c>
      <c r="AD407" s="281">
        <v>0</v>
      </c>
      <c r="AE407" s="281">
        <v>0</v>
      </c>
      <c r="AF407" s="281">
        <v>0</v>
      </c>
      <c r="AG407" s="281">
        <v>0</v>
      </c>
      <c r="AH407" s="281">
        <v>0</v>
      </c>
      <c r="AI407" s="281">
        <v>0</v>
      </c>
      <c r="AJ407" s="281">
        <v>0</v>
      </c>
      <c r="AK407" s="281">
        <v>0</v>
      </c>
      <c r="AL407" s="281">
        <v>0</v>
      </c>
      <c r="AM407" s="281">
        <v>0</v>
      </c>
      <c r="AN407" s="281">
        <v>0</v>
      </c>
      <c r="AO407" s="281">
        <v>0</v>
      </c>
      <c r="AP407" s="281">
        <v>0</v>
      </c>
      <c r="AQ407" s="281">
        <v>0</v>
      </c>
      <c r="AR407" s="281">
        <v>0</v>
      </c>
      <c r="AS407" s="281">
        <v>0</v>
      </c>
      <c r="AT407" s="281">
        <v>0</v>
      </c>
      <c r="AU407" s="281">
        <v>0</v>
      </c>
      <c r="AV407" s="281">
        <v>0</v>
      </c>
      <c r="AW407" s="281">
        <v>0</v>
      </c>
      <c r="AX407" s="281">
        <v>0</v>
      </c>
      <c r="AY407" s="281">
        <v>0</v>
      </c>
      <c r="AZ407" s="281">
        <v>0</v>
      </c>
      <c r="BA407" s="281">
        <v>0</v>
      </c>
      <c r="BB407" s="281">
        <v>0</v>
      </c>
      <c r="BC407" s="281">
        <v>0</v>
      </c>
      <c r="BD407" s="281">
        <v>0</v>
      </c>
      <c r="BE407" s="281">
        <v>0</v>
      </c>
      <c r="BF407" s="281">
        <v>0</v>
      </c>
      <c r="BG407" s="281">
        <v>0</v>
      </c>
      <c r="BH407" s="281">
        <v>0</v>
      </c>
      <c r="BI407" s="281">
        <v>0</v>
      </c>
      <c r="BJ407" s="281">
        <v>0</v>
      </c>
      <c r="BK407" s="281">
        <v>0</v>
      </c>
      <c r="BL407" s="281">
        <v>0</v>
      </c>
      <c r="BM407" s="281">
        <v>0</v>
      </c>
      <c r="BN407" s="281">
        <v>0</v>
      </c>
      <c r="BO407" s="281">
        <v>0</v>
      </c>
      <c r="BP407" s="281">
        <v>0</v>
      </c>
      <c r="BQ407" s="281">
        <v>0</v>
      </c>
    </row>
    <row r="408" spans="2:69" ht="10.5" hidden="1" customHeight="1" outlineLevel="1">
      <c r="B408" s="68"/>
      <c r="C408" s="68"/>
      <c r="D408" s="68">
        <v>0</v>
      </c>
      <c r="E408" s="68"/>
      <c r="F408" s="68"/>
      <c r="G408" s="68"/>
      <c r="H408" s="68"/>
      <c r="J408" s="281">
        <v>0</v>
      </c>
      <c r="K408" s="281">
        <v>0</v>
      </c>
      <c r="L408" s="281">
        <v>0</v>
      </c>
      <c r="M408" s="281">
        <v>0</v>
      </c>
      <c r="N408" s="281">
        <v>0</v>
      </c>
      <c r="O408" s="281">
        <v>0</v>
      </c>
      <c r="P408" s="281">
        <v>0</v>
      </c>
      <c r="Q408" s="281">
        <v>0</v>
      </c>
      <c r="R408" s="281">
        <v>0</v>
      </c>
      <c r="S408" s="281">
        <v>0</v>
      </c>
      <c r="T408" s="281">
        <v>0</v>
      </c>
      <c r="U408" s="281">
        <v>0</v>
      </c>
      <c r="V408" s="281">
        <v>0</v>
      </c>
      <c r="W408" s="281">
        <v>0</v>
      </c>
      <c r="X408" s="281">
        <v>0</v>
      </c>
      <c r="Y408" s="281">
        <v>0</v>
      </c>
      <c r="Z408" s="281">
        <v>0</v>
      </c>
      <c r="AA408" s="281">
        <v>0</v>
      </c>
      <c r="AB408" s="281">
        <v>0</v>
      </c>
      <c r="AC408" s="281">
        <v>0</v>
      </c>
      <c r="AD408" s="281">
        <v>0</v>
      </c>
      <c r="AE408" s="281">
        <v>0</v>
      </c>
      <c r="AF408" s="281">
        <v>0</v>
      </c>
      <c r="AG408" s="281">
        <v>0</v>
      </c>
      <c r="AH408" s="281">
        <v>0</v>
      </c>
      <c r="AI408" s="281">
        <v>0</v>
      </c>
      <c r="AJ408" s="281">
        <v>0</v>
      </c>
      <c r="AK408" s="281">
        <v>0</v>
      </c>
      <c r="AL408" s="281">
        <v>0</v>
      </c>
      <c r="AM408" s="281">
        <v>0</v>
      </c>
      <c r="AN408" s="281">
        <v>0</v>
      </c>
      <c r="AO408" s="281">
        <v>0</v>
      </c>
      <c r="AP408" s="281">
        <v>0</v>
      </c>
      <c r="AQ408" s="281">
        <v>0</v>
      </c>
      <c r="AR408" s="281">
        <v>0</v>
      </c>
      <c r="AS408" s="281">
        <v>0</v>
      </c>
      <c r="AT408" s="281">
        <v>0</v>
      </c>
      <c r="AU408" s="281">
        <v>0</v>
      </c>
      <c r="AV408" s="281">
        <v>0</v>
      </c>
      <c r="AW408" s="281">
        <v>0</v>
      </c>
      <c r="AX408" s="281">
        <v>0</v>
      </c>
      <c r="AY408" s="281">
        <v>0</v>
      </c>
      <c r="AZ408" s="281">
        <v>0</v>
      </c>
      <c r="BA408" s="281">
        <v>0</v>
      </c>
      <c r="BB408" s="281">
        <v>0</v>
      </c>
      <c r="BC408" s="281">
        <v>0</v>
      </c>
      <c r="BD408" s="281">
        <v>0</v>
      </c>
      <c r="BE408" s="281">
        <v>0</v>
      </c>
      <c r="BF408" s="281">
        <v>0</v>
      </c>
      <c r="BG408" s="281">
        <v>0</v>
      </c>
      <c r="BH408" s="281">
        <v>0</v>
      </c>
      <c r="BI408" s="281">
        <v>0</v>
      </c>
      <c r="BJ408" s="281">
        <v>0</v>
      </c>
      <c r="BK408" s="281">
        <v>0</v>
      </c>
      <c r="BL408" s="281">
        <v>0</v>
      </c>
      <c r="BM408" s="281">
        <v>0</v>
      </c>
      <c r="BN408" s="281">
        <v>0</v>
      </c>
      <c r="BO408" s="281">
        <v>0</v>
      </c>
      <c r="BP408" s="281">
        <v>0</v>
      </c>
      <c r="BQ408" s="281">
        <v>0</v>
      </c>
    </row>
    <row r="409" spans="2:69" ht="10.5" hidden="1" customHeight="1" outlineLevel="1">
      <c r="B409" s="68"/>
      <c r="C409" s="68"/>
      <c r="D409" s="68">
        <v>0</v>
      </c>
      <c r="E409" s="68"/>
      <c r="F409" s="68"/>
      <c r="G409" s="68"/>
      <c r="H409" s="68"/>
      <c r="J409" s="281">
        <v>0</v>
      </c>
      <c r="K409" s="281">
        <v>0</v>
      </c>
      <c r="L409" s="281">
        <v>0</v>
      </c>
      <c r="M409" s="281">
        <v>0</v>
      </c>
      <c r="N409" s="281">
        <v>0</v>
      </c>
      <c r="O409" s="281">
        <v>0</v>
      </c>
      <c r="P409" s="281">
        <v>0</v>
      </c>
      <c r="Q409" s="281">
        <v>0</v>
      </c>
      <c r="R409" s="281">
        <v>0</v>
      </c>
      <c r="S409" s="281">
        <v>0</v>
      </c>
      <c r="T409" s="281">
        <v>0</v>
      </c>
      <c r="U409" s="281">
        <v>0</v>
      </c>
      <c r="V409" s="281">
        <v>0</v>
      </c>
      <c r="W409" s="281">
        <v>0</v>
      </c>
      <c r="X409" s="281">
        <v>0</v>
      </c>
      <c r="Y409" s="281">
        <v>0</v>
      </c>
      <c r="Z409" s="281">
        <v>0</v>
      </c>
      <c r="AA409" s="281">
        <v>0</v>
      </c>
      <c r="AB409" s="281">
        <v>0</v>
      </c>
      <c r="AC409" s="281">
        <v>0</v>
      </c>
      <c r="AD409" s="281">
        <v>0</v>
      </c>
      <c r="AE409" s="281">
        <v>0</v>
      </c>
      <c r="AF409" s="281">
        <v>0</v>
      </c>
      <c r="AG409" s="281">
        <v>0</v>
      </c>
      <c r="AH409" s="281">
        <v>0</v>
      </c>
      <c r="AI409" s="281">
        <v>0</v>
      </c>
      <c r="AJ409" s="281">
        <v>0</v>
      </c>
      <c r="AK409" s="281">
        <v>0</v>
      </c>
      <c r="AL409" s="281">
        <v>0</v>
      </c>
      <c r="AM409" s="281">
        <v>0</v>
      </c>
      <c r="AN409" s="281">
        <v>0</v>
      </c>
      <c r="AO409" s="281">
        <v>0</v>
      </c>
      <c r="AP409" s="281">
        <v>0</v>
      </c>
      <c r="AQ409" s="281">
        <v>0</v>
      </c>
      <c r="AR409" s="281">
        <v>0</v>
      </c>
      <c r="AS409" s="281">
        <v>0</v>
      </c>
      <c r="AT409" s="281">
        <v>0</v>
      </c>
      <c r="AU409" s="281">
        <v>0</v>
      </c>
      <c r="AV409" s="281">
        <v>0</v>
      </c>
      <c r="AW409" s="281">
        <v>0</v>
      </c>
      <c r="AX409" s="281">
        <v>0</v>
      </c>
      <c r="AY409" s="281">
        <v>0</v>
      </c>
      <c r="AZ409" s="281">
        <v>0</v>
      </c>
      <c r="BA409" s="281">
        <v>0</v>
      </c>
      <c r="BB409" s="281">
        <v>0</v>
      </c>
      <c r="BC409" s="281">
        <v>0</v>
      </c>
      <c r="BD409" s="281">
        <v>0</v>
      </c>
      <c r="BE409" s="281">
        <v>0</v>
      </c>
      <c r="BF409" s="281">
        <v>0</v>
      </c>
      <c r="BG409" s="281">
        <v>0</v>
      </c>
      <c r="BH409" s="281">
        <v>0</v>
      </c>
      <c r="BI409" s="281">
        <v>0</v>
      </c>
      <c r="BJ409" s="281">
        <v>0</v>
      </c>
      <c r="BK409" s="281">
        <v>0</v>
      </c>
      <c r="BL409" s="281">
        <v>0</v>
      </c>
      <c r="BM409" s="281">
        <v>0</v>
      </c>
      <c r="BN409" s="281">
        <v>0</v>
      </c>
      <c r="BO409" s="281">
        <v>0</v>
      </c>
      <c r="BP409" s="281">
        <v>0</v>
      </c>
      <c r="BQ409" s="281">
        <v>0</v>
      </c>
    </row>
    <row r="410" spans="2:69" ht="10.5" hidden="1" customHeight="1" outlineLevel="1">
      <c r="B410" s="68"/>
      <c r="C410" s="68"/>
      <c r="D410" s="68">
        <v>0</v>
      </c>
      <c r="E410" s="68"/>
      <c r="F410" s="68"/>
      <c r="G410" s="68"/>
      <c r="H410" s="68"/>
      <c r="J410" s="281">
        <v>0</v>
      </c>
      <c r="K410" s="281">
        <v>0</v>
      </c>
      <c r="L410" s="281">
        <v>0</v>
      </c>
      <c r="M410" s="281">
        <v>0</v>
      </c>
      <c r="N410" s="281">
        <v>0</v>
      </c>
      <c r="O410" s="281">
        <v>0</v>
      </c>
      <c r="P410" s="281">
        <v>0</v>
      </c>
      <c r="Q410" s="281">
        <v>0</v>
      </c>
      <c r="R410" s="281">
        <v>0</v>
      </c>
      <c r="S410" s="281">
        <v>0</v>
      </c>
      <c r="T410" s="281">
        <v>0</v>
      </c>
      <c r="U410" s="281">
        <v>0</v>
      </c>
      <c r="V410" s="281">
        <v>0</v>
      </c>
      <c r="W410" s="281">
        <v>0</v>
      </c>
      <c r="X410" s="281">
        <v>0</v>
      </c>
      <c r="Y410" s="281">
        <v>0</v>
      </c>
      <c r="Z410" s="281">
        <v>0</v>
      </c>
      <c r="AA410" s="281">
        <v>0</v>
      </c>
      <c r="AB410" s="281">
        <v>0</v>
      </c>
      <c r="AC410" s="281">
        <v>0</v>
      </c>
      <c r="AD410" s="281">
        <v>0</v>
      </c>
      <c r="AE410" s="281">
        <v>0</v>
      </c>
      <c r="AF410" s="281">
        <v>0</v>
      </c>
      <c r="AG410" s="281">
        <v>0</v>
      </c>
      <c r="AH410" s="281">
        <v>0</v>
      </c>
      <c r="AI410" s="281">
        <v>0</v>
      </c>
      <c r="AJ410" s="281">
        <v>0</v>
      </c>
      <c r="AK410" s="281">
        <v>0</v>
      </c>
      <c r="AL410" s="281">
        <v>0</v>
      </c>
      <c r="AM410" s="281">
        <v>0</v>
      </c>
      <c r="AN410" s="281">
        <v>0</v>
      </c>
      <c r="AO410" s="281">
        <v>0</v>
      </c>
      <c r="AP410" s="281">
        <v>0</v>
      </c>
      <c r="AQ410" s="281">
        <v>0</v>
      </c>
      <c r="AR410" s="281">
        <v>0</v>
      </c>
      <c r="AS410" s="281">
        <v>0</v>
      </c>
      <c r="AT410" s="281">
        <v>0</v>
      </c>
      <c r="AU410" s="281">
        <v>0</v>
      </c>
      <c r="AV410" s="281">
        <v>0</v>
      </c>
      <c r="AW410" s="281">
        <v>0</v>
      </c>
      <c r="AX410" s="281">
        <v>0</v>
      </c>
      <c r="AY410" s="281">
        <v>0</v>
      </c>
      <c r="AZ410" s="281">
        <v>0</v>
      </c>
      <c r="BA410" s="281">
        <v>0</v>
      </c>
      <c r="BB410" s="281">
        <v>0</v>
      </c>
      <c r="BC410" s="281">
        <v>0</v>
      </c>
      <c r="BD410" s="281">
        <v>0</v>
      </c>
      <c r="BE410" s="281">
        <v>0</v>
      </c>
      <c r="BF410" s="281">
        <v>0</v>
      </c>
      <c r="BG410" s="281">
        <v>0</v>
      </c>
      <c r="BH410" s="281">
        <v>0</v>
      </c>
      <c r="BI410" s="281">
        <v>0</v>
      </c>
      <c r="BJ410" s="281">
        <v>0</v>
      </c>
      <c r="BK410" s="281">
        <v>0</v>
      </c>
      <c r="BL410" s="281">
        <v>0</v>
      </c>
      <c r="BM410" s="281">
        <v>0</v>
      </c>
      <c r="BN410" s="281">
        <v>0</v>
      </c>
      <c r="BO410" s="281">
        <v>0</v>
      </c>
      <c r="BP410" s="281">
        <v>0</v>
      </c>
      <c r="BQ410" s="281">
        <v>0</v>
      </c>
    </row>
    <row r="411" spans="2:69" ht="10.5" hidden="1" customHeight="1" outlineLevel="1">
      <c r="B411" s="68"/>
      <c r="C411" s="68"/>
      <c r="D411" s="68">
        <v>0</v>
      </c>
      <c r="E411" s="68"/>
      <c r="F411" s="68"/>
      <c r="G411" s="68"/>
      <c r="H411" s="68"/>
      <c r="J411" s="281">
        <v>0</v>
      </c>
      <c r="K411" s="281">
        <v>0</v>
      </c>
      <c r="L411" s="281">
        <v>0</v>
      </c>
      <c r="M411" s="281">
        <v>0</v>
      </c>
      <c r="N411" s="281">
        <v>0</v>
      </c>
      <c r="O411" s="281">
        <v>0</v>
      </c>
      <c r="P411" s="281">
        <v>0</v>
      </c>
      <c r="Q411" s="281">
        <v>0</v>
      </c>
      <c r="R411" s="281">
        <v>0</v>
      </c>
      <c r="S411" s="281">
        <v>0</v>
      </c>
      <c r="T411" s="281">
        <v>0</v>
      </c>
      <c r="U411" s="281">
        <v>0</v>
      </c>
      <c r="V411" s="281">
        <v>0</v>
      </c>
      <c r="W411" s="281">
        <v>0</v>
      </c>
      <c r="X411" s="281">
        <v>0</v>
      </c>
      <c r="Y411" s="281">
        <v>0</v>
      </c>
      <c r="Z411" s="281">
        <v>0</v>
      </c>
      <c r="AA411" s="281">
        <v>0</v>
      </c>
      <c r="AB411" s="281">
        <v>0</v>
      </c>
      <c r="AC411" s="281">
        <v>0</v>
      </c>
      <c r="AD411" s="281">
        <v>0</v>
      </c>
      <c r="AE411" s="281">
        <v>0</v>
      </c>
      <c r="AF411" s="281">
        <v>0</v>
      </c>
      <c r="AG411" s="281">
        <v>0</v>
      </c>
      <c r="AH411" s="281">
        <v>0</v>
      </c>
      <c r="AI411" s="281">
        <v>0</v>
      </c>
      <c r="AJ411" s="281">
        <v>0</v>
      </c>
      <c r="AK411" s="281">
        <v>0</v>
      </c>
      <c r="AL411" s="281">
        <v>0</v>
      </c>
      <c r="AM411" s="281">
        <v>0</v>
      </c>
      <c r="AN411" s="281">
        <v>0</v>
      </c>
      <c r="AO411" s="281">
        <v>0</v>
      </c>
      <c r="AP411" s="281">
        <v>0</v>
      </c>
      <c r="AQ411" s="281">
        <v>0</v>
      </c>
      <c r="AR411" s="281">
        <v>0</v>
      </c>
      <c r="AS411" s="281">
        <v>0</v>
      </c>
      <c r="AT411" s="281">
        <v>0</v>
      </c>
      <c r="AU411" s="281">
        <v>0</v>
      </c>
      <c r="AV411" s="281">
        <v>0</v>
      </c>
      <c r="AW411" s="281">
        <v>0</v>
      </c>
      <c r="AX411" s="281">
        <v>0</v>
      </c>
      <c r="AY411" s="281">
        <v>0</v>
      </c>
      <c r="AZ411" s="281">
        <v>0</v>
      </c>
      <c r="BA411" s="281">
        <v>0</v>
      </c>
      <c r="BB411" s="281">
        <v>0</v>
      </c>
      <c r="BC411" s="281">
        <v>0</v>
      </c>
      <c r="BD411" s="281">
        <v>0</v>
      </c>
      <c r="BE411" s="281">
        <v>0</v>
      </c>
      <c r="BF411" s="281">
        <v>0</v>
      </c>
      <c r="BG411" s="281">
        <v>0</v>
      </c>
      <c r="BH411" s="281">
        <v>0</v>
      </c>
      <c r="BI411" s="281">
        <v>0</v>
      </c>
      <c r="BJ411" s="281">
        <v>0</v>
      </c>
      <c r="BK411" s="281">
        <v>0</v>
      </c>
      <c r="BL411" s="281">
        <v>0</v>
      </c>
      <c r="BM411" s="281">
        <v>0</v>
      </c>
      <c r="BN411" s="281">
        <v>0</v>
      </c>
      <c r="BO411" s="281">
        <v>0</v>
      </c>
      <c r="BP411" s="281">
        <v>0</v>
      </c>
      <c r="BQ411" s="281">
        <v>0</v>
      </c>
    </row>
    <row r="412" spans="2:69" ht="10.5" hidden="1" customHeight="1" outlineLevel="1">
      <c r="B412" s="68"/>
      <c r="C412" s="68"/>
      <c r="D412" s="68">
        <v>0</v>
      </c>
      <c r="E412" s="68"/>
      <c r="F412" s="68"/>
      <c r="G412" s="68"/>
      <c r="H412" s="68"/>
      <c r="J412" s="281">
        <v>0</v>
      </c>
      <c r="K412" s="281">
        <v>0</v>
      </c>
      <c r="L412" s="281">
        <v>0</v>
      </c>
      <c r="M412" s="281">
        <v>0</v>
      </c>
      <c r="N412" s="281">
        <v>0</v>
      </c>
      <c r="O412" s="281">
        <v>0</v>
      </c>
      <c r="P412" s="281">
        <v>0</v>
      </c>
      <c r="Q412" s="281">
        <v>0</v>
      </c>
      <c r="R412" s="281">
        <v>0</v>
      </c>
      <c r="S412" s="281">
        <v>0</v>
      </c>
      <c r="T412" s="281">
        <v>0</v>
      </c>
      <c r="U412" s="281">
        <v>0</v>
      </c>
      <c r="V412" s="281">
        <v>0</v>
      </c>
      <c r="W412" s="281">
        <v>0</v>
      </c>
      <c r="X412" s="281">
        <v>0</v>
      </c>
      <c r="Y412" s="281">
        <v>0</v>
      </c>
      <c r="Z412" s="281">
        <v>0</v>
      </c>
      <c r="AA412" s="281">
        <v>0</v>
      </c>
      <c r="AB412" s="281">
        <v>0</v>
      </c>
      <c r="AC412" s="281">
        <v>0</v>
      </c>
      <c r="AD412" s="281">
        <v>0</v>
      </c>
      <c r="AE412" s="281">
        <v>0</v>
      </c>
      <c r="AF412" s="281">
        <v>0</v>
      </c>
      <c r="AG412" s="281">
        <v>0</v>
      </c>
      <c r="AH412" s="281">
        <v>0</v>
      </c>
      <c r="AI412" s="281">
        <v>0</v>
      </c>
      <c r="AJ412" s="281">
        <v>0</v>
      </c>
      <c r="AK412" s="281">
        <v>0</v>
      </c>
      <c r="AL412" s="281">
        <v>0</v>
      </c>
      <c r="AM412" s="281">
        <v>0</v>
      </c>
      <c r="AN412" s="281">
        <v>0</v>
      </c>
      <c r="AO412" s="281">
        <v>0</v>
      </c>
      <c r="AP412" s="281">
        <v>0</v>
      </c>
      <c r="AQ412" s="281">
        <v>0</v>
      </c>
      <c r="AR412" s="281">
        <v>0</v>
      </c>
      <c r="AS412" s="281">
        <v>0</v>
      </c>
      <c r="AT412" s="281">
        <v>0</v>
      </c>
      <c r="AU412" s="281">
        <v>0</v>
      </c>
      <c r="AV412" s="281">
        <v>0</v>
      </c>
      <c r="AW412" s="281">
        <v>0</v>
      </c>
      <c r="AX412" s="281">
        <v>0</v>
      </c>
      <c r="AY412" s="281">
        <v>0</v>
      </c>
      <c r="AZ412" s="281">
        <v>0</v>
      </c>
      <c r="BA412" s="281">
        <v>0</v>
      </c>
      <c r="BB412" s="281">
        <v>0</v>
      </c>
      <c r="BC412" s="281">
        <v>0</v>
      </c>
      <c r="BD412" s="281">
        <v>0</v>
      </c>
      <c r="BE412" s="281">
        <v>0</v>
      </c>
      <c r="BF412" s="281">
        <v>0</v>
      </c>
      <c r="BG412" s="281">
        <v>0</v>
      </c>
      <c r="BH412" s="281">
        <v>0</v>
      </c>
      <c r="BI412" s="281">
        <v>0</v>
      </c>
      <c r="BJ412" s="281">
        <v>0</v>
      </c>
      <c r="BK412" s="281">
        <v>0</v>
      </c>
      <c r="BL412" s="281">
        <v>0</v>
      </c>
      <c r="BM412" s="281">
        <v>0</v>
      </c>
      <c r="BN412" s="281">
        <v>0</v>
      </c>
      <c r="BO412" s="281">
        <v>0</v>
      </c>
      <c r="BP412" s="281">
        <v>0</v>
      </c>
      <c r="BQ412" s="281">
        <v>0</v>
      </c>
    </row>
    <row r="413" spans="2:69" ht="10.5" hidden="1" customHeight="1" outlineLevel="1">
      <c r="B413" s="68"/>
      <c r="C413" s="68"/>
      <c r="D413" s="68">
        <v>0</v>
      </c>
      <c r="E413" s="68"/>
      <c r="F413" s="68"/>
      <c r="G413" s="68"/>
      <c r="H413" s="68"/>
      <c r="J413" s="281">
        <v>0</v>
      </c>
      <c r="K413" s="281">
        <v>0</v>
      </c>
      <c r="L413" s="281">
        <v>0</v>
      </c>
      <c r="M413" s="281">
        <v>0</v>
      </c>
      <c r="N413" s="281">
        <v>0</v>
      </c>
      <c r="O413" s="281">
        <v>0</v>
      </c>
      <c r="P413" s="281">
        <v>0</v>
      </c>
      <c r="Q413" s="281">
        <v>0</v>
      </c>
      <c r="R413" s="281">
        <v>0</v>
      </c>
      <c r="S413" s="281">
        <v>0</v>
      </c>
      <c r="T413" s="281">
        <v>0</v>
      </c>
      <c r="U413" s="281">
        <v>0</v>
      </c>
      <c r="V413" s="281">
        <v>0</v>
      </c>
      <c r="W413" s="281">
        <v>0</v>
      </c>
      <c r="X413" s="281">
        <v>0</v>
      </c>
      <c r="Y413" s="281">
        <v>0</v>
      </c>
      <c r="Z413" s="281">
        <v>0</v>
      </c>
      <c r="AA413" s="281">
        <v>0</v>
      </c>
      <c r="AB413" s="281">
        <v>0</v>
      </c>
      <c r="AC413" s="281">
        <v>0</v>
      </c>
      <c r="AD413" s="281">
        <v>0</v>
      </c>
      <c r="AE413" s="281">
        <v>0</v>
      </c>
      <c r="AF413" s="281">
        <v>0</v>
      </c>
      <c r="AG413" s="281">
        <v>0</v>
      </c>
      <c r="AH413" s="281">
        <v>0</v>
      </c>
      <c r="AI413" s="281">
        <v>0</v>
      </c>
      <c r="AJ413" s="281">
        <v>0</v>
      </c>
      <c r="AK413" s="281">
        <v>0</v>
      </c>
      <c r="AL413" s="281">
        <v>0</v>
      </c>
      <c r="AM413" s="281">
        <v>0</v>
      </c>
      <c r="AN413" s="281">
        <v>0</v>
      </c>
      <c r="AO413" s="281">
        <v>0</v>
      </c>
      <c r="AP413" s="281">
        <v>0</v>
      </c>
      <c r="AQ413" s="281">
        <v>0</v>
      </c>
      <c r="AR413" s="281">
        <v>0</v>
      </c>
      <c r="AS413" s="281">
        <v>0</v>
      </c>
      <c r="AT413" s="281">
        <v>0</v>
      </c>
      <c r="AU413" s="281">
        <v>0</v>
      </c>
      <c r="AV413" s="281">
        <v>0</v>
      </c>
      <c r="AW413" s="281">
        <v>0</v>
      </c>
      <c r="AX413" s="281">
        <v>0</v>
      </c>
      <c r="AY413" s="281">
        <v>0</v>
      </c>
      <c r="AZ413" s="281">
        <v>0</v>
      </c>
      <c r="BA413" s="281">
        <v>0</v>
      </c>
      <c r="BB413" s="281">
        <v>0</v>
      </c>
      <c r="BC413" s="281">
        <v>0</v>
      </c>
      <c r="BD413" s="281">
        <v>0</v>
      </c>
      <c r="BE413" s="281">
        <v>0</v>
      </c>
      <c r="BF413" s="281">
        <v>0</v>
      </c>
      <c r="BG413" s="281">
        <v>0</v>
      </c>
      <c r="BH413" s="281">
        <v>0</v>
      </c>
      <c r="BI413" s="281">
        <v>0</v>
      </c>
      <c r="BJ413" s="281">
        <v>0</v>
      </c>
      <c r="BK413" s="281">
        <v>0</v>
      </c>
      <c r="BL413" s="281">
        <v>0</v>
      </c>
      <c r="BM413" s="281">
        <v>0</v>
      </c>
      <c r="BN413" s="281">
        <v>0</v>
      </c>
      <c r="BO413" s="281">
        <v>0</v>
      </c>
      <c r="BP413" s="281">
        <v>0</v>
      </c>
      <c r="BQ413" s="281">
        <v>0</v>
      </c>
    </row>
    <row r="414" spans="2:69" ht="10.5" hidden="1" customHeight="1" outlineLevel="1">
      <c r="B414" s="68"/>
      <c r="C414" s="68"/>
      <c r="D414" s="68">
        <v>0</v>
      </c>
      <c r="E414" s="68"/>
      <c r="F414" s="68"/>
      <c r="G414" s="68"/>
      <c r="H414" s="68"/>
      <c r="J414" s="281">
        <v>0</v>
      </c>
      <c r="K414" s="281">
        <v>0</v>
      </c>
      <c r="L414" s="281">
        <v>0</v>
      </c>
      <c r="M414" s="281">
        <v>0</v>
      </c>
      <c r="N414" s="281">
        <v>0</v>
      </c>
      <c r="O414" s="281">
        <v>0</v>
      </c>
      <c r="P414" s="281">
        <v>0</v>
      </c>
      <c r="Q414" s="281">
        <v>0</v>
      </c>
      <c r="R414" s="281">
        <v>0</v>
      </c>
      <c r="S414" s="281">
        <v>0</v>
      </c>
      <c r="T414" s="281">
        <v>0</v>
      </c>
      <c r="U414" s="281">
        <v>0</v>
      </c>
      <c r="V414" s="281">
        <v>0</v>
      </c>
      <c r="W414" s="281">
        <v>0</v>
      </c>
      <c r="X414" s="281">
        <v>0</v>
      </c>
      <c r="Y414" s="281">
        <v>0</v>
      </c>
      <c r="Z414" s="281">
        <v>0</v>
      </c>
      <c r="AA414" s="281">
        <v>0</v>
      </c>
      <c r="AB414" s="281">
        <v>0</v>
      </c>
      <c r="AC414" s="281">
        <v>0</v>
      </c>
      <c r="AD414" s="281">
        <v>0</v>
      </c>
      <c r="AE414" s="281">
        <v>0</v>
      </c>
      <c r="AF414" s="281">
        <v>0</v>
      </c>
      <c r="AG414" s="281">
        <v>0</v>
      </c>
      <c r="AH414" s="281">
        <v>0</v>
      </c>
      <c r="AI414" s="281">
        <v>0</v>
      </c>
      <c r="AJ414" s="281">
        <v>0</v>
      </c>
      <c r="AK414" s="281">
        <v>0</v>
      </c>
      <c r="AL414" s="281">
        <v>0</v>
      </c>
      <c r="AM414" s="281">
        <v>0</v>
      </c>
      <c r="AN414" s="281">
        <v>0</v>
      </c>
      <c r="AO414" s="281">
        <v>0</v>
      </c>
      <c r="AP414" s="281">
        <v>0</v>
      </c>
      <c r="AQ414" s="281">
        <v>0</v>
      </c>
      <c r="AR414" s="281">
        <v>0</v>
      </c>
      <c r="AS414" s="281">
        <v>0</v>
      </c>
      <c r="AT414" s="281">
        <v>0</v>
      </c>
      <c r="AU414" s="281">
        <v>0</v>
      </c>
      <c r="AV414" s="281">
        <v>0</v>
      </c>
      <c r="AW414" s="281">
        <v>0</v>
      </c>
      <c r="AX414" s="281">
        <v>0</v>
      </c>
      <c r="AY414" s="281">
        <v>0</v>
      </c>
      <c r="AZ414" s="281">
        <v>0</v>
      </c>
      <c r="BA414" s="281">
        <v>0</v>
      </c>
      <c r="BB414" s="281">
        <v>0</v>
      </c>
      <c r="BC414" s="281">
        <v>0</v>
      </c>
      <c r="BD414" s="281">
        <v>0</v>
      </c>
      <c r="BE414" s="281">
        <v>0</v>
      </c>
      <c r="BF414" s="281">
        <v>0</v>
      </c>
      <c r="BG414" s="281">
        <v>0</v>
      </c>
      <c r="BH414" s="281">
        <v>0</v>
      </c>
      <c r="BI414" s="281">
        <v>0</v>
      </c>
      <c r="BJ414" s="281">
        <v>0</v>
      </c>
      <c r="BK414" s="281">
        <v>0</v>
      </c>
      <c r="BL414" s="281">
        <v>0</v>
      </c>
      <c r="BM414" s="281">
        <v>0</v>
      </c>
      <c r="BN414" s="281">
        <v>0</v>
      </c>
      <c r="BO414" s="281">
        <v>0</v>
      </c>
      <c r="BP414" s="281">
        <v>0</v>
      </c>
      <c r="BQ414" s="281">
        <v>0</v>
      </c>
    </row>
    <row r="415" spans="2:69" ht="10.5" hidden="1" customHeight="1" outlineLevel="1">
      <c r="B415" s="68"/>
      <c r="C415" s="68"/>
      <c r="D415" s="68">
        <v>0</v>
      </c>
      <c r="E415" s="68"/>
      <c r="F415" s="68"/>
      <c r="G415" s="68"/>
      <c r="H415" s="68"/>
      <c r="J415" s="281">
        <v>0</v>
      </c>
      <c r="K415" s="281">
        <v>0</v>
      </c>
      <c r="L415" s="281">
        <v>0</v>
      </c>
      <c r="M415" s="281">
        <v>0</v>
      </c>
      <c r="N415" s="281">
        <v>0</v>
      </c>
      <c r="O415" s="281">
        <v>0</v>
      </c>
      <c r="P415" s="281">
        <v>0</v>
      </c>
      <c r="Q415" s="281">
        <v>0</v>
      </c>
      <c r="R415" s="281">
        <v>0</v>
      </c>
      <c r="S415" s="281">
        <v>0</v>
      </c>
      <c r="T415" s="281">
        <v>0</v>
      </c>
      <c r="U415" s="281">
        <v>0</v>
      </c>
      <c r="V415" s="281">
        <v>0</v>
      </c>
      <c r="W415" s="281">
        <v>0</v>
      </c>
      <c r="X415" s="281">
        <v>0</v>
      </c>
      <c r="Y415" s="281">
        <v>0</v>
      </c>
      <c r="Z415" s="281">
        <v>0</v>
      </c>
      <c r="AA415" s="281">
        <v>0</v>
      </c>
      <c r="AB415" s="281">
        <v>0</v>
      </c>
      <c r="AC415" s="281">
        <v>0</v>
      </c>
      <c r="AD415" s="281">
        <v>0</v>
      </c>
      <c r="AE415" s="281">
        <v>0</v>
      </c>
      <c r="AF415" s="281">
        <v>0</v>
      </c>
      <c r="AG415" s="281">
        <v>0</v>
      </c>
      <c r="AH415" s="281">
        <v>0</v>
      </c>
      <c r="AI415" s="281">
        <v>0</v>
      </c>
      <c r="AJ415" s="281">
        <v>0</v>
      </c>
      <c r="AK415" s="281">
        <v>0</v>
      </c>
      <c r="AL415" s="281">
        <v>0</v>
      </c>
      <c r="AM415" s="281">
        <v>0</v>
      </c>
      <c r="AN415" s="281">
        <v>0</v>
      </c>
      <c r="AO415" s="281">
        <v>0</v>
      </c>
      <c r="AP415" s="281">
        <v>0</v>
      </c>
      <c r="AQ415" s="281">
        <v>0</v>
      </c>
      <c r="AR415" s="281">
        <v>0</v>
      </c>
      <c r="AS415" s="281">
        <v>0</v>
      </c>
      <c r="AT415" s="281">
        <v>0</v>
      </c>
      <c r="AU415" s="281">
        <v>0</v>
      </c>
      <c r="AV415" s="281">
        <v>0</v>
      </c>
      <c r="AW415" s="281">
        <v>0</v>
      </c>
      <c r="AX415" s="281">
        <v>0</v>
      </c>
      <c r="AY415" s="281">
        <v>0</v>
      </c>
      <c r="AZ415" s="281">
        <v>0</v>
      </c>
      <c r="BA415" s="281">
        <v>0</v>
      </c>
      <c r="BB415" s="281">
        <v>0</v>
      </c>
      <c r="BC415" s="281">
        <v>0</v>
      </c>
      <c r="BD415" s="281">
        <v>0</v>
      </c>
      <c r="BE415" s="281">
        <v>0</v>
      </c>
      <c r="BF415" s="281">
        <v>0</v>
      </c>
      <c r="BG415" s="281">
        <v>0</v>
      </c>
      <c r="BH415" s="281">
        <v>0</v>
      </c>
      <c r="BI415" s="281">
        <v>0</v>
      </c>
      <c r="BJ415" s="281">
        <v>0</v>
      </c>
      <c r="BK415" s="281">
        <v>0</v>
      </c>
      <c r="BL415" s="281">
        <v>0</v>
      </c>
      <c r="BM415" s="281">
        <v>0</v>
      </c>
      <c r="BN415" s="281">
        <v>0</v>
      </c>
      <c r="BO415" s="281">
        <v>0</v>
      </c>
      <c r="BP415" s="281">
        <v>0</v>
      </c>
      <c r="BQ415" s="281">
        <v>0</v>
      </c>
    </row>
    <row r="416" spans="2:69" ht="10.5" hidden="1" customHeight="1" outlineLevel="1">
      <c r="B416" s="68"/>
      <c r="C416" s="68"/>
      <c r="D416" s="68">
        <v>0</v>
      </c>
      <c r="E416" s="68"/>
      <c r="F416" s="68"/>
      <c r="G416" s="68"/>
      <c r="H416" s="68"/>
      <c r="J416" s="281">
        <v>0</v>
      </c>
      <c r="K416" s="281">
        <v>0</v>
      </c>
      <c r="L416" s="281">
        <v>0</v>
      </c>
      <c r="M416" s="281">
        <v>0</v>
      </c>
      <c r="N416" s="281">
        <v>0</v>
      </c>
      <c r="O416" s="281">
        <v>0</v>
      </c>
      <c r="P416" s="281">
        <v>0</v>
      </c>
      <c r="Q416" s="281">
        <v>0</v>
      </c>
      <c r="R416" s="281">
        <v>0</v>
      </c>
      <c r="S416" s="281">
        <v>0</v>
      </c>
      <c r="T416" s="281">
        <v>0</v>
      </c>
      <c r="U416" s="281">
        <v>0</v>
      </c>
      <c r="V416" s="281">
        <v>0</v>
      </c>
      <c r="W416" s="281">
        <v>0</v>
      </c>
      <c r="X416" s="281">
        <v>0</v>
      </c>
      <c r="Y416" s="281">
        <v>0</v>
      </c>
      <c r="Z416" s="281">
        <v>0</v>
      </c>
      <c r="AA416" s="281">
        <v>0</v>
      </c>
      <c r="AB416" s="281">
        <v>0</v>
      </c>
      <c r="AC416" s="281">
        <v>0</v>
      </c>
      <c r="AD416" s="281">
        <v>0</v>
      </c>
      <c r="AE416" s="281">
        <v>0</v>
      </c>
      <c r="AF416" s="281">
        <v>0</v>
      </c>
      <c r="AG416" s="281">
        <v>0</v>
      </c>
      <c r="AH416" s="281">
        <v>0</v>
      </c>
      <c r="AI416" s="281">
        <v>0</v>
      </c>
      <c r="AJ416" s="281">
        <v>0</v>
      </c>
      <c r="AK416" s="281">
        <v>0</v>
      </c>
      <c r="AL416" s="281">
        <v>0</v>
      </c>
      <c r="AM416" s="281">
        <v>0</v>
      </c>
      <c r="AN416" s="281">
        <v>0</v>
      </c>
      <c r="AO416" s="281">
        <v>0</v>
      </c>
      <c r="AP416" s="281">
        <v>0</v>
      </c>
      <c r="AQ416" s="281">
        <v>0</v>
      </c>
      <c r="AR416" s="281">
        <v>0</v>
      </c>
      <c r="AS416" s="281">
        <v>0</v>
      </c>
      <c r="AT416" s="281">
        <v>0</v>
      </c>
      <c r="AU416" s="281">
        <v>0</v>
      </c>
      <c r="AV416" s="281">
        <v>0</v>
      </c>
      <c r="AW416" s="281">
        <v>0</v>
      </c>
      <c r="AX416" s="281">
        <v>0</v>
      </c>
      <c r="AY416" s="281">
        <v>0</v>
      </c>
      <c r="AZ416" s="281">
        <v>0</v>
      </c>
      <c r="BA416" s="281">
        <v>0</v>
      </c>
      <c r="BB416" s="281">
        <v>0</v>
      </c>
      <c r="BC416" s="281">
        <v>0</v>
      </c>
      <c r="BD416" s="281">
        <v>0</v>
      </c>
      <c r="BE416" s="281">
        <v>0</v>
      </c>
      <c r="BF416" s="281">
        <v>0</v>
      </c>
      <c r="BG416" s="281">
        <v>0</v>
      </c>
      <c r="BH416" s="281">
        <v>0</v>
      </c>
      <c r="BI416" s="281">
        <v>0</v>
      </c>
      <c r="BJ416" s="281">
        <v>0</v>
      </c>
      <c r="BK416" s="281">
        <v>0</v>
      </c>
      <c r="BL416" s="281">
        <v>0</v>
      </c>
      <c r="BM416" s="281">
        <v>0</v>
      </c>
      <c r="BN416" s="281">
        <v>0</v>
      </c>
      <c r="BO416" s="281">
        <v>0</v>
      </c>
      <c r="BP416" s="281">
        <v>0</v>
      </c>
      <c r="BQ416" s="281">
        <v>0</v>
      </c>
    </row>
    <row r="417" spans="2:69" ht="10.5" hidden="1" customHeight="1" outlineLevel="1">
      <c r="B417" s="68"/>
      <c r="C417" s="68"/>
      <c r="D417" s="68">
        <v>0</v>
      </c>
      <c r="E417" s="68"/>
      <c r="F417" s="68"/>
      <c r="G417" s="68"/>
      <c r="H417" s="68"/>
      <c r="J417" s="281">
        <v>0</v>
      </c>
      <c r="K417" s="281">
        <v>0</v>
      </c>
      <c r="L417" s="281">
        <v>0</v>
      </c>
      <c r="M417" s="281">
        <v>0</v>
      </c>
      <c r="N417" s="281">
        <v>0</v>
      </c>
      <c r="O417" s="281">
        <v>0</v>
      </c>
      <c r="P417" s="281">
        <v>0</v>
      </c>
      <c r="Q417" s="281">
        <v>0</v>
      </c>
      <c r="R417" s="281">
        <v>0</v>
      </c>
      <c r="S417" s="281">
        <v>0</v>
      </c>
      <c r="T417" s="281">
        <v>0</v>
      </c>
      <c r="U417" s="281">
        <v>0</v>
      </c>
      <c r="V417" s="281">
        <v>0</v>
      </c>
      <c r="W417" s="281">
        <v>0</v>
      </c>
      <c r="X417" s="281">
        <v>0</v>
      </c>
      <c r="Y417" s="281">
        <v>0</v>
      </c>
      <c r="Z417" s="281">
        <v>0</v>
      </c>
      <c r="AA417" s="281">
        <v>0</v>
      </c>
      <c r="AB417" s="281">
        <v>0</v>
      </c>
      <c r="AC417" s="281">
        <v>0</v>
      </c>
      <c r="AD417" s="281">
        <v>0</v>
      </c>
      <c r="AE417" s="281">
        <v>0</v>
      </c>
      <c r="AF417" s="281">
        <v>0</v>
      </c>
      <c r="AG417" s="281">
        <v>0</v>
      </c>
      <c r="AH417" s="281">
        <v>0</v>
      </c>
      <c r="AI417" s="281">
        <v>0</v>
      </c>
      <c r="AJ417" s="281">
        <v>0</v>
      </c>
      <c r="AK417" s="281">
        <v>0</v>
      </c>
      <c r="AL417" s="281">
        <v>0</v>
      </c>
      <c r="AM417" s="281">
        <v>0</v>
      </c>
      <c r="AN417" s="281">
        <v>0</v>
      </c>
      <c r="AO417" s="281">
        <v>0</v>
      </c>
      <c r="AP417" s="281">
        <v>0</v>
      </c>
      <c r="AQ417" s="281">
        <v>0</v>
      </c>
      <c r="AR417" s="281">
        <v>0</v>
      </c>
      <c r="AS417" s="281">
        <v>0</v>
      </c>
      <c r="AT417" s="281">
        <v>0</v>
      </c>
      <c r="AU417" s="281">
        <v>0</v>
      </c>
      <c r="AV417" s="281">
        <v>0</v>
      </c>
      <c r="AW417" s="281">
        <v>0</v>
      </c>
      <c r="AX417" s="281">
        <v>0</v>
      </c>
      <c r="AY417" s="281">
        <v>0</v>
      </c>
      <c r="AZ417" s="281">
        <v>0</v>
      </c>
      <c r="BA417" s="281">
        <v>0</v>
      </c>
      <c r="BB417" s="281">
        <v>0</v>
      </c>
      <c r="BC417" s="281">
        <v>0</v>
      </c>
      <c r="BD417" s="281">
        <v>0</v>
      </c>
      <c r="BE417" s="281">
        <v>0</v>
      </c>
      <c r="BF417" s="281">
        <v>0</v>
      </c>
      <c r="BG417" s="281">
        <v>0</v>
      </c>
      <c r="BH417" s="281">
        <v>0</v>
      </c>
      <c r="BI417" s="281">
        <v>0</v>
      </c>
      <c r="BJ417" s="281">
        <v>0</v>
      </c>
      <c r="BK417" s="281">
        <v>0</v>
      </c>
      <c r="BL417" s="281">
        <v>0</v>
      </c>
      <c r="BM417" s="281">
        <v>0</v>
      </c>
      <c r="BN417" s="281">
        <v>0</v>
      </c>
      <c r="BO417" s="281">
        <v>0</v>
      </c>
      <c r="BP417" s="281">
        <v>0</v>
      </c>
      <c r="BQ417" s="281">
        <v>0</v>
      </c>
    </row>
    <row r="418" spans="2:69" ht="10.5" hidden="1" customHeight="1" outlineLevel="1">
      <c r="B418" s="68"/>
      <c r="C418" s="68"/>
      <c r="D418" s="68">
        <v>0</v>
      </c>
      <c r="E418" s="68"/>
      <c r="F418" s="68"/>
      <c r="G418" s="68"/>
      <c r="H418" s="68"/>
      <c r="J418" s="281">
        <v>0</v>
      </c>
      <c r="K418" s="281">
        <v>0</v>
      </c>
      <c r="L418" s="281">
        <v>0</v>
      </c>
      <c r="M418" s="281">
        <v>0</v>
      </c>
      <c r="N418" s="281">
        <v>0</v>
      </c>
      <c r="O418" s="281">
        <v>0</v>
      </c>
      <c r="P418" s="281">
        <v>0</v>
      </c>
      <c r="Q418" s="281">
        <v>0</v>
      </c>
      <c r="R418" s="281">
        <v>0</v>
      </c>
      <c r="S418" s="281">
        <v>0</v>
      </c>
      <c r="T418" s="281">
        <v>0</v>
      </c>
      <c r="U418" s="281">
        <v>0</v>
      </c>
      <c r="V418" s="281">
        <v>0</v>
      </c>
      <c r="W418" s="281">
        <v>0</v>
      </c>
      <c r="X418" s="281">
        <v>0</v>
      </c>
      <c r="Y418" s="281">
        <v>0</v>
      </c>
      <c r="Z418" s="281">
        <v>0</v>
      </c>
      <c r="AA418" s="281">
        <v>0</v>
      </c>
      <c r="AB418" s="281">
        <v>0</v>
      </c>
      <c r="AC418" s="281">
        <v>0</v>
      </c>
      <c r="AD418" s="281">
        <v>0</v>
      </c>
      <c r="AE418" s="281">
        <v>0</v>
      </c>
      <c r="AF418" s="281">
        <v>0</v>
      </c>
      <c r="AG418" s="281">
        <v>0</v>
      </c>
      <c r="AH418" s="281">
        <v>0</v>
      </c>
      <c r="AI418" s="281">
        <v>0</v>
      </c>
      <c r="AJ418" s="281">
        <v>0</v>
      </c>
      <c r="AK418" s="281">
        <v>0</v>
      </c>
      <c r="AL418" s="281">
        <v>0</v>
      </c>
      <c r="AM418" s="281">
        <v>0</v>
      </c>
      <c r="AN418" s="281">
        <v>0</v>
      </c>
      <c r="AO418" s="281">
        <v>0</v>
      </c>
      <c r="AP418" s="281">
        <v>0</v>
      </c>
      <c r="AQ418" s="281">
        <v>0</v>
      </c>
      <c r="AR418" s="281">
        <v>0</v>
      </c>
      <c r="AS418" s="281">
        <v>0</v>
      </c>
      <c r="AT418" s="281">
        <v>0</v>
      </c>
      <c r="AU418" s="281">
        <v>0</v>
      </c>
      <c r="AV418" s="281">
        <v>0</v>
      </c>
      <c r="AW418" s="281">
        <v>0</v>
      </c>
      <c r="AX418" s="281">
        <v>0</v>
      </c>
      <c r="AY418" s="281">
        <v>0</v>
      </c>
      <c r="AZ418" s="281">
        <v>0</v>
      </c>
      <c r="BA418" s="281">
        <v>0</v>
      </c>
      <c r="BB418" s="281">
        <v>0</v>
      </c>
      <c r="BC418" s="281">
        <v>0</v>
      </c>
      <c r="BD418" s="281">
        <v>0</v>
      </c>
      <c r="BE418" s="281">
        <v>0</v>
      </c>
      <c r="BF418" s="281">
        <v>0</v>
      </c>
      <c r="BG418" s="281">
        <v>0</v>
      </c>
      <c r="BH418" s="281">
        <v>0</v>
      </c>
      <c r="BI418" s="281">
        <v>0</v>
      </c>
      <c r="BJ418" s="281">
        <v>0</v>
      </c>
      <c r="BK418" s="281">
        <v>0</v>
      </c>
      <c r="BL418" s="281">
        <v>0</v>
      </c>
      <c r="BM418" s="281">
        <v>0</v>
      </c>
      <c r="BN418" s="281">
        <v>0</v>
      </c>
      <c r="BO418" s="281">
        <v>0</v>
      </c>
      <c r="BP418" s="281">
        <v>0</v>
      </c>
      <c r="BQ418" s="281">
        <v>0</v>
      </c>
    </row>
    <row r="419" spans="2:69" ht="10.5" hidden="1" customHeight="1" outlineLevel="1">
      <c r="B419" s="68"/>
      <c r="C419" s="68"/>
      <c r="D419" s="68">
        <v>0</v>
      </c>
      <c r="E419" s="68"/>
      <c r="F419" s="68"/>
      <c r="G419" s="68"/>
      <c r="H419" s="68"/>
      <c r="J419" s="281">
        <v>0</v>
      </c>
      <c r="K419" s="281">
        <v>0</v>
      </c>
      <c r="L419" s="281">
        <v>0</v>
      </c>
      <c r="M419" s="281">
        <v>0</v>
      </c>
      <c r="N419" s="281">
        <v>0</v>
      </c>
      <c r="O419" s="281">
        <v>0</v>
      </c>
      <c r="P419" s="281">
        <v>0</v>
      </c>
      <c r="Q419" s="281">
        <v>0</v>
      </c>
      <c r="R419" s="281">
        <v>0</v>
      </c>
      <c r="S419" s="281">
        <v>0</v>
      </c>
      <c r="T419" s="281">
        <v>0</v>
      </c>
      <c r="U419" s="281">
        <v>0</v>
      </c>
      <c r="V419" s="281">
        <v>0</v>
      </c>
      <c r="W419" s="281">
        <v>0</v>
      </c>
      <c r="X419" s="281">
        <v>0</v>
      </c>
      <c r="Y419" s="281">
        <v>0</v>
      </c>
      <c r="Z419" s="281">
        <v>0</v>
      </c>
      <c r="AA419" s="281">
        <v>0</v>
      </c>
      <c r="AB419" s="281">
        <v>0</v>
      </c>
      <c r="AC419" s="281">
        <v>0</v>
      </c>
      <c r="AD419" s="281">
        <v>0</v>
      </c>
      <c r="AE419" s="281">
        <v>0</v>
      </c>
      <c r="AF419" s="281">
        <v>0</v>
      </c>
      <c r="AG419" s="281">
        <v>0</v>
      </c>
      <c r="AH419" s="281">
        <v>0</v>
      </c>
      <c r="AI419" s="281">
        <v>0</v>
      </c>
      <c r="AJ419" s="281">
        <v>0</v>
      </c>
      <c r="AK419" s="281">
        <v>0</v>
      </c>
      <c r="AL419" s="281">
        <v>0</v>
      </c>
      <c r="AM419" s="281">
        <v>0</v>
      </c>
      <c r="AN419" s="281">
        <v>0</v>
      </c>
      <c r="AO419" s="281">
        <v>0</v>
      </c>
      <c r="AP419" s="281">
        <v>0</v>
      </c>
      <c r="AQ419" s="281">
        <v>0</v>
      </c>
      <c r="AR419" s="281">
        <v>0</v>
      </c>
      <c r="AS419" s="281">
        <v>0</v>
      </c>
      <c r="AT419" s="281">
        <v>0</v>
      </c>
      <c r="AU419" s="281">
        <v>0</v>
      </c>
      <c r="AV419" s="281">
        <v>0</v>
      </c>
      <c r="AW419" s="281">
        <v>0</v>
      </c>
      <c r="AX419" s="281">
        <v>0</v>
      </c>
      <c r="AY419" s="281">
        <v>0</v>
      </c>
      <c r="AZ419" s="281">
        <v>0</v>
      </c>
      <c r="BA419" s="281">
        <v>0</v>
      </c>
      <c r="BB419" s="281">
        <v>0</v>
      </c>
      <c r="BC419" s="281">
        <v>0</v>
      </c>
      <c r="BD419" s="281">
        <v>0</v>
      </c>
      <c r="BE419" s="281">
        <v>0</v>
      </c>
      <c r="BF419" s="281">
        <v>0</v>
      </c>
      <c r="BG419" s="281">
        <v>0</v>
      </c>
      <c r="BH419" s="281">
        <v>0</v>
      </c>
      <c r="BI419" s="281">
        <v>0</v>
      </c>
      <c r="BJ419" s="281">
        <v>0</v>
      </c>
      <c r="BK419" s="281">
        <v>0</v>
      </c>
      <c r="BL419" s="281">
        <v>0</v>
      </c>
      <c r="BM419" s="281">
        <v>0</v>
      </c>
      <c r="BN419" s="281">
        <v>0</v>
      </c>
      <c r="BO419" s="281">
        <v>0</v>
      </c>
      <c r="BP419" s="281">
        <v>0</v>
      </c>
      <c r="BQ419" s="281">
        <v>0</v>
      </c>
    </row>
    <row r="420" spans="2:69" ht="10.5" hidden="1" customHeight="1" outlineLevel="1">
      <c r="B420" s="68"/>
      <c r="C420" s="68"/>
      <c r="D420" s="68">
        <v>0</v>
      </c>
      <c r="E420" s="68"/>
      <c r="F420" s="68"/>
      <c r="G420" s="68"/>
      <c r="H420" s="68"/>
      <c r="J420" s="281">
        <v>0</v>
      </c>
      <c r="K420" s="281">
        <v>0</v>
      </c>
      <c r="L420" s="281">
        <v>0</v>
      </c>
      <c r="M420" s="281">
        <v>0</v>
      </c>
      <c r="N420" s="281">
        <v>0</v>
      </c>
      <c r="O420" s="281">
        <v>0</v>
      </c>
      <c r="P420" s="281">
        <v>0</v>
      </c>
      <c r="Q420" s="281">
        <v>0</v>
      </c>
      <c r="R420" s="281">
        <v>0</v>
      </c>
      <c r="S420" s="281">
        <v>0</v>
      </c>
      <c r="T420" s="281">
        <v>0</v>
      </c>
      <c r="U420" s="281">
        <v>0</v>
      </c>
      <c r="V420" s="281">
        <v>0</v>
      </c>
      <c r="W420" s="281">
        <v>0</v>
      </c>
      <c r="X420" s="281">
        <v>0</v>
      </c>
      <c r="Y420" s="281">
        <v>0</v>
      </c>
      <c r="Z420" s="281">
        <v>0</v>
      </c>
      <c r="AA420" s="281">
        <v>0</v>
      </c>
      <c r="AB420" s="281">
        <v>0</v>
      </c>
      <c r="AC420" s="281">
        <v>0</v>
      </c>
      <c r="AD420" s="281">
        <v>0</v>
      </c>
      <c r="AE420" s="281">
        <v>0</v>
      </c>
      <c r="AF420" s="281">
        <v>0</v>
      </c>
      <c r="AG420" s="281">
        <v>0</v>
      </c>
      <c r="AH420" s="281">
        <v>0</v>
      </c>
      <c r="AI420" s="281">
        <v>0</v>
      </c>
      <c r="AJ420" s="281">
        <v>0</v>
      </c>
      <c r="AK420" s="281">
        <v>0</v>
      </c>
      <c r="AL420" s="281">
        <v>0</v>
      </c>
      <c r="AM420" s="281">
        <v>0</v>
      </c>
      <c r="AN420" s="281">
        <v>0</v>
      </c>
      <c r="AO420" s="281">
        <v>0</v>
      </c>
      <c r="AP420" s="281">
        <v>0</v>
      </c>
      <c r="AQ420" s="281">
        <v>0</v>
      </c>
      <c r="AR420" s="281">
        <v>0</v>
      </c>
      <c r="AS420" s="281">
        <v>0</v>
      </c>
      <c r="AT420" s="281">
        <v>0</v>
      </c>
      <c r="AU420" s="281">
        <v>0</v>
      </c>
      <c r="AV420" s="281">
        <v>0</v>
      </c>
      <c r="AW420" s="281">
        <v>0</v>
      </c>
      <c r="AX420" s="281">
        <v>0</v>
      </c>
      <c r="AY420" s="281">
        <v>0</v>
      </c>
      <c r="AZ420" s="281">
        <v>0</v>
      </c>
      <c r="BA420" s="281">
        <v>0</v>
      </c>
      <c r="BB420" s="281">
        <v>0</v>
      </c>
      <c r="BC420" s="281">
        <v>0</v>
      </c>
      <c r="BD420" s="281">
        <v>0</v>
      </c>
      <c r="BE420" s="281">
        <v>0</v>
      </c>
      <c r="BF420" s="281">
        <v>0</v>
      </c>
      <c r="BG420" s="281">
        <v>0</v>
      </c>
      <c r="BH420" s="281">
        <v>0</v>
      </c>
      <c r="BI420" s="281">
        <v>0</v>
      </c>
      <c r="BJ420" s="281">
        <v>0</v>
      </c>
      <c r="BK420" s="281">
        <v>0</v>
      </c>
      <c r="BL420" s="281">
        <v>0</v>
      </c>
      <c r="BM420" s="281">
        <v>0</v>
      </c>
      <c r="BN420" s="281">
        <v>0</v>
      </c>
      <c r="BO420" s="281">
        <v>0</v>
      </c>
      <c r="BP420" s="281">
        <v>0</v>
      </c>
      <c r="BQ420" s="281">
        <v>0</v>
      </c>
    </row>
    <row r="421" spans="2:69" ht="10.5" hidden="1" customHeight="1" outlineLevel="1">
      <c r="B421" s="68"/>
      <c r="C421" s="68"/>
      <c r="D421" s="68">
        <v>0</v>
      </c>
      <c r="E421" s="68"/>
      <c r="F421" s="68"/>
      <c r="G421" s="68"/>
      <c r="H421" s="68"/>
      <c r="J421" s="281">
        <v>0</v>
      </c>
      <c r="K421" s="281">
        <v>0</v>
      </c>
      <c r="L421" s="281">
        <v>0</v>
      </c>
      <c r="M421" s="281">
        <v>0</v>
      </c>
      <c r="N421" s="281">
        <v>0</v>
      </c>
      <c r="O421" s="281">
        <v>0</v>
      </c>
      <c r="P421" s="281">
        <v>0</v>
      </c>
      <c r="Q421" s="281">
        <v>0</v>
      </c>
      <c r="R421" s="281">
        <v>0</v>
      </c>
      <c r="S421" s="281">
        <v>0</v>
      </c>
      <c r="T421" s="281">
        <v>0</v>
      </c>
      <c r="U421" s="281">
        <v>0</v>
      </c>
      <c r="V421" s="281">
        <v>0</v>
      </c>
      <c r="W421" s="281">
        <v>0</v>
      </c>
      <c r="X421" s="281">
        <v>0</v>
      </c>
      <c r="Y421" s="281">
        <v>0</v>
      </c>
      <c r="Z421" s="281">
        <v>0</v>
      </c>
      <c r="AA421" s="281">
        <v>0</v>
      </c>
      <c r="AB421" s="281">
        <v>0</v>
      </c>
      <c r="AC421" s="281">
        <v>0</v>
      </c>
      <c r="AD421" s="281">
        <v>0</v>
      </c>
      <c r="AE421" s="281">
        <v>0</v>
      </c>
      <c r="AF421" s="281">
        <v>0</v>
      </c>
      <c r="AG421" s="281">
        <v>0</v>
      </c>
      <c r="AH421" s="281">
        <v>0</v>
      </c>
      <c r="AI421" s="281">
        <v>0</v>
      </c>
      <c r="AJ421" s="281">
        <v>0</v>
      </c>
      <c r="AK421" s="281">
        <v>0</v>
      </c>
      <c r="AL421" s="281">
        <v>0</v>
      </c>
      <c r="AM421" s="281">
        <v>0</v>
      </c>
      <c r="AN421" s="281">
        <v>0</v>
      </c>
      <c r="AO421" s="281">
        <v>0</v>
      </c>
      <c r="AP421" s="281">
        <v>0</v>
      </c>
      <c r="AQ421" s="281">
        <v>0</v>
      </c>
      <c r="AR421" s="281">
        <v>0</v>
      </c>
      <c r="AS421" s="281">
        <v>0</v>
      </c>
      <c r="AT421" s="281">
        <v>0</v>
      </c>
      <c r="AU421" s="281">
        <v>0</v>
      </c>
      <c r="AV421" s="281">
        <v>0</v>
      </c>
      <c r="AW421" s="281">
        <v>0</v>
      </c>
      <c r="AX421" s="281">
        <v>0</v>
      </c>
      <c r="AY421" s="281">
        <v>0</v>
      </c>
      <c r="AZ421" s="281">
        <v>0</v>
      </c>
      <c r="BA421" s="281">
        <v>0</v>
      </c>
      <c r="BB421" s="281">
        <v>0</v>
      </c>
      <c r="BC421" s="281">
        <v>0</v>
      </c>
      <c r="BD421" s="281">
        <v>0</v>
      </c>
      <c r="BE421" s="281">
        <v>0</v>
      </c>
      <c r="BF421" s="281">
        <v>0</v>
      </c>
      <c r="BG421" s="281">
        <v>0</v>
      </c>
      <c r="BH421" s="281">
        <v>0</v>
      </c>
      <c r="BI421" s="281">
        <v>0</v>
      </c>
      <c r="BJ421" s="281">
        <v>0</v>
      </c>
      <c r="BK421" s="281">
        <v>0</v>
      </c>
      <c r="BL421" s="281">
        <v>0</v>
      </c>
      <c r="BM421" s="281">
        <v>0</v>
      </c>
      <c r="BN421" s="281">
        <v>0</v>
      </c>
      <c r="BO421" s="281">
        <v>0</v>
      </c>
      <c r="BP421" s="281">
        <v>0</v>
      </c>
      <c r="BQ421" s="281">
        <v>0</v>
      </c>
    </row>
    <row r="422" spans="2:69" ht="10.5" hidden="1" customHeight="1" outlineLevel="1">
      <c r="B422" s="68"/>
      <c r="C422" s="68"/>
      <c r="D422" s="68">
        <v>0</v>
      </c>
      <c r="E422" s="68"/>
      <c r="F422" s="68"/>
      <c r="G422" s="68"/>
      <c r="H422" s="68"/>
      <c r="J422" s="281">
        <v>0</v>
      </c>
      <c r="K422" s="281">
        <v>0</v>
      </c>
      <c r="L422" s="281">
        <v>0</v>
      </c>
      <c r="M422" s="281">
        <v>0</v>
      </c>
      <c r="N422" s="281">
        <v>0</v>
      </c>
      <c r="O422" s="281">
        <v>0</v>
      </c>
      <c r="P422" s="281">
        <v>0</v>
      </c>
      <c r="Q422" s="281">
        <v>0</v>
      </c>
      <c r="R422" s="281">
        <v>0</v>
      </c>
      <c r="S422" s="281">
        <v>0</v>
      </c>
      <c r="T422" s="281">
        <v>0</v>
      </c>
      <c r="U422" s="281">
        <v>0</v>
      </c>
      <c r="V422" s="281">
        <v>0</v>
      </c>
      <c r="W422" s="281">
        <v>0</v>
      </c>
      <c r="X422" s="281">
        <v>0</v>
      </c>
      <c r="Y422" s="281">
        <v>0</v>
      </c>
      <c r="Z422" s="281">
        <v>0</v>
      </c>
      <c r="AA422" s="281">
        <v>0</v>
      </c>
      <c r="AB422" s="281">
        <v>0</v>
      </c>
      <c r="AC422" s="281">
        <v>0</v>
      </c>
      <c r="AD422" s="281">
        <v>0</v>
      </c>
      <c r="AE422" s="281">
        <v>0</v>
      </c>
      <c r="AF422" s="281">
        <v>0</v>
      </c>
      <c r="AG422" s="281">
        <v>0</v>
      </c>
      <c r="AH422" s="281">
        <v>0</v>
      </c>
      <c r="AI422" s="281">
        <v>0</v>
      </c>
      <c r="AJ422" s="281">
        <v>0</v>
      </c>
      <c r="AK422" s="281">
        <v>0</v>
      </c>
      <c r="AL422" s="281">
        <v>0</v>
      </c>
      <c r="AM422" s="281">
        <v>0</v>
      </c>
      <c r="AN422" s="281">
        <v>0</v>
      </c>
      <c r="AO422" s="281">
        <v>0</v>
      </c>
      <c r="AP422" s="281">
        <v>0</v>
      </c>
      <c r="AQ422" s="281">
        <v>0</v>
      </c>
      <c r="AR422" s="281">
        <v>0</v>
      </c>
      <c r="AS422" s="281">
        <v>0</v>
      </c>
      <c r="AT422" s="281">
        <v>0</v>
      </c>
      <c r="AU422" s="281">
        <v>0</v>
      </c>
      <c r="AV422" s="281">
        <v>0</v>
      </c>
      <c r="AW422" s="281">
        <v>0</v>
      </c>
      <c r="AX422" s="281">
        <v>0</v>
      </c>
      <c r="AY422" s="281">
        <v>0</v>
      </c>
      <c r="AZ422" s="281">
        <v>0</v>
      </c>
      <c r="BA422" s="281">
        <v>0</v>
      </c>
      <c r="BB422" s="281">
        <v>0</v>
      </c>
      <c r="BC422" s="281">
        <v>0</v>
      </c>
      <c r="BD422" s="281">
        <v>0</v>
      </c>
      <c r="BE422" s="281">
        <v>0</v>
      </c>
      <c r="BF422" s="281">
        <v>0</v>
      </c>
      <c r="BG422" s="281">
        <v>0</v>
      </c>
      <c r="BH422" s="281">
        <v>0</v>
      </c>
      <c r="BI422" s="281">
        <v>0</v>
      </c>
      <c r="BJ422" s="281">
        <v>0</v>
      </c>
      <c r="BK422" s="281">
        <v>0</v>
      </c>
      <c r="BL422" s="281">
        <v>0</v>
      </c>
      <c r="BM422" s="281">
        <v>0</v>
      </c>
      <c r="BN422" s="281">
        <v>0</v>
      </c>
      <c r="BO422" s="281">
        <v>0</v>
      </c>
      <c r="BP422" s="281">
        <v>0</v>
      </c>
      <c r="BQ422" s="281">
        <v>0</v>
      </c>
    </row>
    <row r="423" spans="2:69" ht="10.5" hidden="1" customHeight="1" outlineLevel="1">
      <c r="B423" s="68"/>
      <c r="C423" s="68"/>
      <c r="D423" s="68">
        <v>0</v>
      </c>
      <c r="E423" s="68"/>
      <c r="F423" s="68"/>
      <c r="G423" s="68"/>
      <c r="H423" s="68"/>
      <c r="J423" s="281">
        <v>0</v>
      </c>
      <c r="K423" s="281">
        <v>0</v>
      </c>
      <c r="L423" s="281">
        <v>0</v>
      </c>
      <c r="M423" s="281">
        <v>0</v>
      </c>
      <c r="N423" s="281">
        <v>0</v>
      </c>
      <c r="O423" s="281">
        <v>0</v>
      </c>
      <c r="P423" s="281">
        <v>0</v>
      </c>
      <c r="Q423" s="281">
        <v>0</v>
      </c>
      <c r="R423" s="281">
        <v>0</v>
      </c>
      <c r="S423" s="281">
        <v>0</v>
      </c>
      <c r="T423" s="281">
        <v>0</v>
      </c>
      <c r="U423" s="281">
        <v>0</v>
      </c>
      <c r="V423" s="281">
        <v>0</v>
      </c>
      <c r="W423" s="281">
        <v>0</v>
      </c>
      <c r="X423" s="281">
        <v>0</v>
      </c>
      <c r="Y423" s="281">
        <v>0</v>
      </c>
      <c r="Z423" s="281">
        <v>0</v>
      </c>
      <c r="AA423" s="281">
        <v>0</v>
      </c>
      <c r="AB423" s="281">
        <v>0</v>
      </c>
      <c r="AC423" s="281">
        <v>0</v>
      </c>
      <c r="AD423" s="281">
        <v>0</v>
      </c>
      <c r="AE423" s="281">
        <v>0</v>
      </c>
      <c r="AF423" s="281">
        <v>0</v>
      </c>
      <c r="AG423" s="281">
        <v>0</v>
      </c>
      <c r="AH423" s="281">
        <v>0</v>
      </c>
      <c r="AI423" s="281">
        <v>0</v>
      </c>
      <c r="AJ423" s="281">
        <v>0</v>
      </c>
      <c r="AK423" s="281">
        <v>0</v>
      </c>
      <c r="AL423" s="281">
        <v>0</v>
      </c>
      <c r="AM423" s="281">
        <v>0</v>
      </c>
      <c r="AN423" s="281">
        <v>0</v>
      </c>
      <c r="AO423" s="281">
        <v>0</v>
      </c>
      <c r="AP423" s="281">
        <v>0</v>
      </c>
      <c r="AQ423" s="281">
        <v>0</v>
      </c>
      <c r="AR423" s="281">
        <v>0</v>
      </c>
      <c r="AS423" s="281">
        <v>0</v>
      </c>
      <c r="AT423" s="281">
        <v>0</v>
      </c>
      <c r="AU423" s="281">
        <v>0</v>
      </c>
      <c r="AV423" s="281">
        <v>0</v>
      </c>
      <c r="AW423" s="281">
        <v>0</v>
      </c>
      <c r="AX423" s="281">
        <v>0</v>
      </c>
      <c r="AY423" s="281">
        <v>0</v>
      </c>
      <c r="AZ423" s="281">
        <v>0</v>
      </c>
      <c r="BA423" s="281">
        <v>0</v>
      </c>
      <c r="BB423" s="281">
        <v>0</v>
      </c>
      <c r="BC423" s="281">
        <v>0</v>
      </c>
      <c r="BD423" s="281">
        <v>0</v>
      </c>
      <c r="BE423" s="281">
        <v>0</v>
      </c>
      <c r="BF423" s="281">
        <v>0</v>
      </c>
      <c r="BG423" s="281">
        <v>0</v>
      </c>
      <c r="BH423" s="281">
        <v>0</v>
      </c>
      <c r="BI423" s="281">
        <v>0</v>
      </c>
      <c r="BJ423" s="281">
        <v>0</v>
      </c>
      <c r="BK423" s="281">
        <v>0</v>
      </c>
      <c r="BL423" s="281">
        <v>0</v>
      </c>
      <c r="BM423" s="281">
        <v>0</v>
      </c>
      <c r="BN423" s="281">
        <v>0</v>
      </c>
      <c r="BO423" s="281">
        <v>0</v>
      </c>
      <c r="BP423" s="281">
        <v>0</v>
      </c>
      <c r="BQ423" s="281">
        <v>0</v>
      </c>
    </row>
    <row r="424" spans="2:69" ht="10.5" hidden="1" customHeight="1" outlineLevel="1">
      <c r="B424" s="68"/>
      <c r="C424" s="68"/>
      <c r="D424" s="68">
        <v>0</v>
      </c>
      <c r="E424" s="68"/>
      <c r="F424" s="68"/>
      <c r="G424" s="68"/>
      <c r="H424" s="68"/>
      <c r="J424" s="281">
        <v>0</v>
      </c>
      <c r="K424" s="281">
        <v>0</v>
      </c>
      <c r="L424" s="281">
        <v>0</v>
      </c>
      <c r="M424" s="281">
        <v>0</v>
      </c>
      <c r="N424" s="281">
        <v>0</v>
      </c>
      <c r="O424" s="281">
        <v>0</v>
      </c>
      <c r="P424" s="281">
        <v>0</v>
      </c>
      <c r="Q424" s="281">
        <v>0</v>
      </c>
      <c r="R424" s="281">
        <v>0</v>
      </c>
      <c r="S424" s="281">
        <v>0</v>
      </c>
      <c r="T424" s="281">
        <v>0</v>
      </c>
      <c r="U424" s="281">
        <v>0</v>
      </c>
      <c r="V424" s="281">
        <v>0</v>
      </c>
      <c r="W424" s="281">
        <v>0</v>
      </c>
      <c r="X424" s="281">
        <v>0</v>
      </c>
      <c r="Y424" s="281">
        <v>0</v>
      </c>
      <c r="Z424" s="281">
        <v>0</v>
      </c>
      <c r="AA424" s="281">
        <v>0</v>
      </c>
      <c r="AB424" s="281">
        <v>0</v>
      </c>
      <c r="AC424" s="281">
        <v>0</v>
      </c>
      <c r="AD424" s="281">
        <v>0</v>
      </c>
      <c r="AE424" s="281">
        <v>0</v>
      </c>
      <c r="AF424" s="281">
        <v>0</v>
      </c>
      <c r="AG424" s="281">
        <v>0</v>
      </c>
      <c r="AH424" s="281">
        <v>0</v>
      </c>
      <c r="AI424" s="281">
        <v>0</v>
      </c>
      <c r="AJ424" s="281">
        <v>0</v>
      </c>
      <c r="AK424" s="281">
        <v>0</v>
      </c>
      <c r="AL424" s="281">
        <v>0</v>
      </c>
      <c r="AM424" s="281">
        <v>0</v>
      </c>
      <c r="AN424" s="281">
        <v>0</v>
      </c>
      <c r="AO424" s="281">
        <v>0</v>
      </c>
      <c r="AP424" s="281">
        <v>0</v>
      </c>
      <c r="AQ424" s="281">
        <v>0</v>
      </c>
      <c r="AR424" s="281">
        <v>0</v>
      </c>
      <c r="AS424" s="281">
        <v>0</v>
      </c>
      <c r="AT424" s="281">
        <v>0</v>
      </c>
      <c r="AU424" s="281">
        <v>0</v>
      </c>
      <c r="AV424" s="281">
        <v>0</v>
      </c>
      <c r="AW424" s="281">
        <v>0</v>
      </c>
      <c r="AX424" s="281">
        <v>0</v>
      </c>
      <c r="AY424" s="281">
        <v>0</v>
      </c>
      <c r="AZ424" s="281">
        <v>0</v>
      </c>
      <c r="BA424" s="281">
        <v>0</v>
      </c>
      <c r="BB424" s="281">
        <v>0</v>
      </c>
      <c r="BC424" s="281">
        <v>0</v>
      </c>
      <c r="BD424" s="281">
        <v>0</v>
      </c>
      <c r="BE424" s="281">
        <v>0</v>
      </c>
      <c r="BF424" s="281">
        <v>0</v>
      </c>
      <c r="BG424" s="281">
        <v>0</v>
      </c>
      <c r="BH424" s="281">
        <v>0</v>
      </c>
      <c r="BI424" s="281">
        <v>0</v>
      </c>
      <c r="BJ424" s="281">
        <v>0</v>
      </c>
      <c r="BK424" s="281">
        <v>0</v>
      </c>
      <c r="BL424" s="281">
        <v>0</v>
      </c>
      <c r="BM424" s="281">
        <v>0</v>
      </c>
      <c r="BN424" s="281">
        <v>0</v>
      </c>
      <c r="BO424" s="281">
        <v>0</v>
      </c>
      <c r="BP424" s="281">
        <v>0</v>
      </c>
      <c r="BQ424" s="281">
        <v>0</v>
      </c>
    </row>
    <row r="425" spans="2:69" ht="10.5" hidden="1" customHeight="1" outlineLevel="1">
      <c r="B425" s="68"/>
      <c r="C425" s="68"/>
      <c r="D425" s="68">
        <v>0</v>
      </c>
      <c r="E425" s="68"/>
      <c r="F425" s="68"/>
      <c r="G425" s="68"/>
      <c r="H425" s="68"/>
      <c r="J425" s="281">
        <v>0</v>
      </c>
      <c r="K425" s="281">
        <v>0</v>
      </c>
      <c r="L425" s="281">
        <v>0</v>
      </c>
      <c r="M425" s="281">
        <v>0</v>
      </c>
      <c r="N425" s="281">
        <v>0</v>
      </c>
      <c r="O425" s="281">
        <v>0</v>
      </c>
      <c r="P425" s="281">
        <v>0</v>
      </c>
      <c r="Q425" s="281">
        <v>0</v>
      </c>
      <c r="R425" s="281">
        <v>0</v>
      </c>
      <c r="S425" s="281">
        <v>0</v>
      </c>
      <c r="T425" s="281">
        <v>0</v>
      </c>
      <c r="U425" s="281">
        <v>0</v>
      </c>
      <c r="V425" s="281">
        <v>0</v>
      </c>
      <c r="W425" s="281">
        <v>0</v>
      </c>
      <c r="X425" s="281">
        <v>0</v>
      </c>
      <c r="Y425" s="281">
        <v>0</v>
      </c>
      <c r="Z425" s="281">
        <v>0</v>
      </c>
      <c r="AA425" s="281">
        <v>0</v>
      </c>
      <c r="AB425" s="281">
        <v>0</v>
      </c>
      <c r="AC425" s="281">
        <v>0</v>
      </c>
      <c r="AD425" s="281">
        <v>0</v>
      </c>
      <c r="AE425" s="281">
        <v>0</v>
      </c>
      <c r="AF425" s="281">
        <v>0</v>
      </c>
      <c r="AG425" s="281">
        <v>0</v>
      </c>
      <c r="AH425" s="281">
        <v>0</v>
      </c>
      <c r="AI425" s="281">
        <v>0</v>
      </c>
      <c r="AJ425" s="281">
        <v>0</v>
      </c>
      <c r="AK425" s="281">
        <v>0</v>
      </c>
      <c r="AL425" s="281">
        <v>0</v>
      </c>
      <c r="AM425" s="281">
        <v>0</v>
      </c>
      <c r="AN425" s="281">
        <v>0</v>
      </c>
      <c r="AO425" s="281">
        <v>0</v>
      </c>
      <c r="AP425" s="281">
        <v>0</v>
      </c>
      <c r="AQ425" s="281">
        <v>0</v>
      </c>
      <c r="AR425" s="281">
        <v>0</v>
      </c>
      <c r="AS425" s="281">
        <v>0</v>
      </c>
      <c r="AT425" s="281">
        <v>0</v>
      </c>
      <c r="AU425" s="281">
        <v>0</v>
      </c>
      <c r="AV425" s="281">
        <v>0</v>
      </c>
      <c r="AW425" s="281">
        <v>0</v>
      </c>
      <c r="AX425" s="281">
        <v>0</v>
      </c>
      <c r="AY425" s="281">
        <v>0</v>
      </c>
      <c r="AZ425" s="281">
        <v>0</v>
      </c>
      <c r="BA425" s="281">
        <v>0</v>
      </c>
      <c r="BB425" s="281">
        <v>0</v>
      </c>
      <c r="BC425" s="281">
        <v>0</v>
      </c>
      <c r="BD425" s="281">
        <v>0</v>
      </c>
      <c r="BE425" s="281">
        <v>0</v>
      </c>
      <c r="BF425" s="281">
        <v>0</v>
      </c>
      <c r="BG425" s="281">
        <v>0</v>
      </c>
      <c r="BH425" s="281">
        <v>0</v>
      </c>
      <c r="BI425" s="281">
        <v>0</v>
      </c>
      <c r="BJ425" s="281">
        <v>0</v>
      </c>
      <c r="BK425" s="281">
        <v>0</v>
      </c>
      <c r="BL425" s="281">
        <v>0</v>
      </c>
      <c r="BM425" s="281">
        <v>0</v>
      </c>
      <c r="BN425" s="281">
        <v>0</v>
      </c>
      <c r="BO425" s="281">
        <v>0</v>
      </c>
      <c r="BP425" s="281">
        <v>0</v>
      </c>
      <c r="BQ425" s="281">
        <v>0</v>
      </c>
    </row>
    <row r="426" spans="2:69" ht="10.5" hidden="1" customHeight="1" outlineLevel="1">
      <c r="B426" s="68"/>
      <c r="C426" s="68"/>
      <c r="D426" s="68">
        <v>0</v>
      </c>
      <c r="E426" s="68"/>
      <c r="F426" s="68"/>
      <c r="G426" s="68"/>
      <c r="H426" s="68"/>
      <c r="J426" s="281">
        <v>0</v>
      </c>
      <c r="K426" s="281">
        <v>0</v>
      </c>
      <c r="L426" s="281">
        <v>0</v>
      </c>
      <c r="M426" s="281">
        <v>0</v>
      </c>
      <c r="N426" s="281">
        <v>0</v>
      </c>
      <c r="O426" s="281">
        <v>0</v>
      </c>
      <c r="P426" s="281">
        <v>0</v>
      </c>
      <c r="Q426" s="281">
        <v>0</v>
      </c>
      <c r="R426" s="281">
        <v>0</v>
      </c>
      <c r="S426" s="281">
        <v>0</v>
      </c>
      <c r="T426" s="281">
        <v>0</v>
      </c>
      <c r="U426" s="281">
        <v>0</v>
      </c>
      <c r="V426" s="281">
        <v>0</v>
      </c>
      <c r="W426" s="281">
        <v>0</v>
      </c>
      <c r="X426" s="281">
        <v>0</v>
      </c>
      <c r="Y426" s="281">
        <v>0</v>
      </c>
      <c r="Z426" s="281">
        <v>0</v>
      </c>
      <c r="AA426" s="281">
        <v>0</v>
      </c>
      <c r="AB426" s="281">
        <v>0</v>
      </c>
      <c r="AC426" s="281">
        <v>0</v>
      </c>
      <c r="AD426" s="281">
        <v>0</v>
      </c>
      <c r="AE426" s="281">
        <v>0</v>
      </c>
      <c r="AF426" s="281">
        <v>0</v>
      </c>
      <c r="AG426" s="281">
        <v>0</v>
      </c>
      <c r="AH426" s="281">
        <v>0</v>
      </c>
      <c r="AI426" s="281">
        <v>0</v>
      </c>
      <c r="AJ426" s="281">
        <v>0</v>
      </c>
      <c r="AK426" s="281">
        <v>0</v>
      </c>
      <c r="AL426" s="281">
        <v>0</v>
      </c>
      <c r="AM426" s="281">
        <v>0</v>
      </c>
      <c r="AN426" s="281">
        <v>0</v>
      </c>
      <c r="AO426" s="281">
        <v>0</v>
      </c>
      <c r="AP426" s="281">
        <v>0</v>
      </c>
      <c r="AQ426" s="281">
        <v>0</v>
      </c>
      <c r="AR426" s="281">
        <v>0</v>
      </c>
      <c r="AS426" s="281">
        <v>0</v>
      </c>
      <c r="AT426" s="281">
        <v>0</v>
      </c>
      <c r="AU426" s="281">
        <v>0</v>
      </c>
      <c r="AV426" s="281">
        <v>0</v>
      </c>
      <c r="AW426" s="281">
        <v>0</v>
      </c>
      <c r="AX426" s="281">
        <v>0</v>
      </c>
      <c r="AY426" s="281">
        <v>0</v>
      </c>
      <c r="AZ426" s="281">
        <v>0</v>
      </c>
      <c r="BA426" s="281">
        <v>0</v>
      </c>
      <c r="BB426" s="281">
        <v>0</v>
      </c>
      <c r="BC426" s="281">
        <v>0</v>
      </c>
      <c r="BD426" s="281">
        <v>0</v>
      </c>
      <c r="BE426" s="281">
        <v>0</v>
      </c>
      <c r="BF426" s="281">
        <v>0</v>
      </c>
      <c r="BG426" s="281">
        <v>0</v>
      </c>
      <c r="BH426" s="281">
        <v>0</v>
      </c>
      <c r="BI426" s="281">
        <v>0</v>
      </c>
      <c r="BJ426" s="281">
        <v>0</v>
      </c>
      <c r="BK426" s="281">
        <v>0</v>
      </c>
      <c r="BL426" s="281">
        <v>0</v>
      </c>
      <c r="BM426" s="281">
        <v>0</v>
      </c>
      <c r="BN426" s="281">
        <v>0</v>
      </c>
      <c r="BO426" s="281">
        <v>0</v>
      </c>
      <c r="BP426" s="281">
        <v>0</v>
      </c>
      <c r="BQ426" s="281">
        <v>0</v>
      </c>
    </row>
    <row r="427" spans="2:69" ht="10.5" hidden="1" customHeight="1" outlineLevel="1">
      <c r="B427" s="68"/>
      <c r="C427" s="68"/>
      <c r="D427" s="68">
        <v>0</v>
      </c>
      <c r="E427" s="68"/>
      <c r="F427" s="68"/>
      <c r="G427" s="68"/>
      <c r="H427" s="68"/>
      <c r="J427" s="281">
        <v>0</v>
      </c>
      <c r="K427" s="281">
        <v>0</v>
      </c>
      <c r="L427" s="281">
        <v>0</v>
      </c>
      <c r="M427" s="281">
        <v>0</v>
      </c>
      <c r="N427" s="281">
        <v>0</v>
      </c>
      <c r="O427" s="281">
        <v>0</v>
      </c>
      <c r="P427" s="281">
        <v>0</v>
      </c>
      <c r="Q427" s="281">
        <v>0</v>
      </c>
      <c r="R427" s="281">
        <v>0</v>
      </c>
      <c r="S427" s="281">
        <v>0</v>
      </c>
      <c r="T427" s="281">
        <v>0</v>
      </c>
      <c r="U427" s="281">
        <v>0</v>
      </c>
      <c r="V427" s="281">
        <v>0</v>
      </c>
      <c r="W427" s="281">
        <v>0</v>
      </c>
      <c r="X427" s="281">
        <v>0</v>
      </c>
      <c r="Y427" s="281">
        <v>0</v>
      </c>
      <c r="Z427" s="281">
        <v>0</v>
      </c>
      <c r="AA427" s="281">
        <v>0</v>
      </c>
      <c r="AB427" s="281">
        <v>0</v>
      </c>
      <c r="AC427" s="281">
        <v>0</v>
      </c>
      <c r="AD427" s="281">
        <v>0</v>
      </c>
      <c r="AE427" s="281">
        <v>0</v>
      </c>
      <c r="AF427" s="281">
        <v>0</v>
      </c>
      <c r="AG427" s="281">
        <v>0</v>
      </c>
      <c r="AH427" s="281">
        <v>0</v>
      </c>
      <c r="AI427" s="281">
        <v>0</v>
      </c>
      <c r="AJ427" s="281">
        <v>0</v>
      </c>
      <c r="AK427" s="281">
        <v>0</v>
      </c>
      <c r="AL427" s="281">
        <v>0</v>
      </c>
      <c r="AM427" s="281">
        <v>0</v>
      </c>
      <c r="AN427" s="281">
        <v>0</v>
      </c>
      <c r="AO427" s="281">
        <v>0</v>
      </c>
      <c r="AP427" s="281">
        <v>0</v>
      </c>
      <c r="AQ427" s="281">
        <v>0</v>
      </c>
      <c r="AR427" s="281">
        <v>0</v>
      </c>
      <c r="AS427" s="281">
        <v>0</v>
      </c>
      <c r="AT427" s="281">
        <v>0</v>
      </c>
      <c r="AU427" s="281">
        <v>0</v>
      </c>
      <c r="AV427" s="281">
        <v>0</v>
      </c>
      <c r="AW427" s="281">
        <v>0</v>
      </c>
      <c r="AX427" s="281">
        <v>0</v>
      </c>
      <c r="AY427" s="281">
        <v>0</v>
      </c>
      <c r="AZ427" s="281">
        <v>0</v>
      </c>
      <c r="BA427" s="281">
        <v>0</v>
      </c>
      <c r="BB427" s="281">
        <v>0</v>
      </c>
      <c r="BC427" s="281">
        <v>0</v>
      </c>
      <c r="BD427" s="281">
        <v>0</v>
      </c>
      <c r="BE427" s="281">
        <v>0</v>
      </c>
      <c r="BF427" s="281">
        <v>0</v>
      </c>
      <c r="BG427" s="281">
        <v>0</v>
      </c>
      <c r="BH427" s="281">
        <v>0</v>
      </c>
      <c r="BI427" s="281">
        <v>0</v>
      </c>
      <c r="BJ427" s="281">
        <v>0</v>
      </c>
      <c r="BK427" s="281">
        <v>0</v>
      </c>
      <c r="BL427" s="281">
        <v>0</v>
      </c>
      <c r="BM427" s="281">
        <v>0</v>
      </c>
      <c r="BN427" s="281">
        <v>0</v>
      </c>
      <c r="BO427" s="281">
        <v>0</v>
      </c>
      <c r="BP427" s="281">
        <v>0</v>
      </c>
      <c r="BQ427" s="281">
        <v>0</v>
      </c>
    </row>
    <row r="428" spans="2:69" ht="10.5" hidden="1" customHeight="1" outlineLevel="1">
      <c r="B428" s="68"/>
      <c r="C428" s="68"/>
      <c r="D428" s="68">
        <v>0</v>
      </c>
      <c r="E428" s="68"/>
      <c r="F428" s="68"/>
      <c r="G428" s="68"/>
      <c r="H428" s="68"/>
      <c r="J428" s="281">
        <v>0</v>
      </c>
      <c r="K428" s="281">
        <v>0</v>
      </c>
      <c r="L428" s="281">
        <v>0</v>
      </c>
      <c r="M428" s="281">
        <v>0</v>
      </c>
      <c r="N428" s="281">
        <v>0</v>
      </c>
      <c r="O428" s="281">
        <v>0</v>
      </c>
      <c r="P428" s="281">
        <v>0</v>
      </c>
      <c r="Q428" s="281">
        <v>0</v>
      </c>
      <c r="R428" s="281">
        <v>0</v>
      </c>
      <c r="S428" s="281">
        <v>0</v>
      </c>
      <c r="T428" s="281">
        <v>0</v>
      </c>
      <c r="U428" s="281">
        <v>0</v>
      </c>
      <c r="V428" s="281">
        <v>0</v>
      </c>
      <c r="W428" s="281">
        <v>0</v>
      </c>
      <c r="X428" s="281">
        <v>0</v>
      </c>
      <c r="Y428" s="281">
        <v>0</v>
      </c>
      <c r="Z428" s="281">
        <v>0</v>
      </c>
      <c r="AA428" s="281">
        <v>0</v>
      </c>
      <c r="AB428" s="281">
        <v>0</v>
      </c>
      <c r="AC428" s="281">
        <v>0</v>
      </c>
      <c r="AD428" s="281">
        <v>0</v>
      </c>
      <c r="AE428" s="281">
        <v>0</v>
      </c>
      <c r="AF428" s="281">
        <v>0</v>
      </c>
      <c r="AG428" s="281">
        <v>0</v>
      </c>
      <c r="AH428" s="281">
        <v>0</v>
      </c>
      <c r="AI428" s="281">
        <v>0</v>
      </c>
      <c r="AJ428" s="281">
        <v>0</v>
      </c>
      <c r="AK428" s="281">
        <v>0</v>
      </c>
      <c r="AL428" s="281">
        <v>0</v>
      </c>
      <c r="AM428" s="281">
        <v>0</v>
      </c>
      <c r="AN428" s="281">
        <v>0</v>
      </c>
      <c r="AO428" s="281">
        <v>0</v>
      </c>
      <c r="AP428" s="281">
        <v>0</v>
      </c>
      <c r="AQ428" s="281">
        <v>0</v>
      </c>
      <c r="AR428" s="281">
        <v>0</v>
      </c>
      <c r="AS428" s="281">
        <v>0</v>
      </c>
      <c r="AT428" s="281">
        <v>0</v>
      </c>
      <c r="AU428" s="281">
        <v>0</v>
      </c>
      <c r="AV428" s="281">
        <v>0</v>
      </c>
      <c r="AW428" s="281">
        <v>0</v>
      </c>
      <c r="AX428" s="281">
        <v>0</v>
      </c>
      <c r="AY428" s="281">
        <v>0</v>
      </c>
      <c r="AZ428" s="281">
        <v>0</v>
      </c>
      <c r="BA428" s="281">
        <v>0</v>
      </c>
      <c r="BB428" s="281">
        <v>0</v>
      </c>
      <c r="BC428" s="281">
        <v>0</v>
      </c>
      <c r="BD428" s="281">
        <v>0</v>
      </c>
      <c r="BE428" s="281">
        <v>0</v>
      </c>
      <c r="BF428" s="281">
        <v>0</v>
      </c>
      <c r="BG428" s="281">
        <v>0</v>
      </c>
      <c r="BH428" s="281">
        <v>0</v>
      </c>
      <c r="BI428" s="281">
        <v>0</v>
      </c>
      <c r="BJ428" s="281">
        <v>0</v>
      </c>
      <c r="BK428" s="281">
        <v>0</v>
      </c>
      <c r="BL428" s="281">
        <v>0</v>
      </c>
      <c r="BM428" s="281">
        <v>0</v>
      </c>
      <c r="BN428" s="281">
        <v>0</v>
      </c>
      <c r="BO428" s="281">
        <v>0</v>
      </c>
      <c r="BP428" s="281">
        <v>0</v>
      </c>
      <c r="BQ428" s="281">
        <v>0</v>
      </c>
    </row>
    <row r="429" spans="2:69" ht="10.5" hidden="1" customHeight="1" outlineLevel="1">
      <c r="B429" s="68"/>
      <c r="C429" s="68"/>
      <c r="D429" s="68">
        <v>0</v>
      </c>
      <c r="E429" s="68"/>
      <c r="F429" s="68"/>
      <c r="G429" s="68"/>
      <c r="H429" s="68"/>
      <c r="J429" s="281">
        <v>0</v>
      </c>
      <c r="K429" s="281">
        <v>0</v>
      </c>
      <c r="L429" s="281">
        <v>0</v>
      </c>
      <c r="M429" s="281">
        <v>0</v>
      </c>
      <c r="N429" s="281">
        <v>0</v>
      </c>
      <c r="O429" s="281">
        <v>0</v>
      </c>
      <c r="P429" s="281">
        <v>0</v>
      </c>
      <c r="Q429" s="281">
        <v>0</v>
      </c>
      <c r="R429" s="281">
        <v>0</v>
      </c>
      <c r="S429" s="281">
        <v>0</v>
      </c>
      <c r="T429" s="281">
        <v>0</v>
      </c>
      <c r="U429" s="281">
        <v>0</v>
      </c>
      <c r="V429" s="281">
        <v>0</v>
      </c>
      <c r="W429" s="281">
        <v>0</v>
      </c>
      <c r="X429" s="281">
        <v>0</v>
      </c>
      <c r="Y429" s="281">
        <v>0</v>
      </c>
      <c r="Z429" s="281">
        <v>0</v>
      </c>
      <c r="AA429" s="281">
        <v>0</v>
      </c>
      <c r="AB429" s="281">
        <v>0</v>
      </c>
      <c r="AC429" s="281">
        <v>0</v>
      </c>
      <c r="AD429" s="281">
        <v>0</v>
      </c>
      <c r="AE429" s="281">
        <v>0</v>
      </c>
      <c r="AF429" s="281">
        <v>0</v>
      </c>
      <c r="AG429" s="281">
        <v>0</v>
      </c>
      <c r="AH429" s="281">
        <v>0</v>
      </c>
      <c r="AI429" s="281">
        <v>0</v>
      </c>
      <c r="AJ429" s="281">
        <v>0</v>
      </c>
      <c r="AK429" s="281">
        <v>0</v>
      </c>
      <c r="AL429" s="281">
        <v>0</v>
      </c>
      <c r="AM429" s="281">
        <v>0</v>
      </c>
      <c r="AN429" s="281">
        <v>0</v>
      </c>
      <c r="AO429" s="281">
        <v>0</v>
      </c>
      <c r="AP429" s="281">
        <v>0</v>
      </c>
      <c r="AQ429" s="281">
        <v>0</v>
      </c>
      <c r="AR429" s="281">
        <v>0</v>
      </c>
      <c r="AS429" s="281">
        <v>0</v>
      </c>
      <c r="AT429" s="281">
        <v>0</v>
      </c>
      <c r="AU429" s="281">
        <v>0</v>
      </c>
      <c r="AV429" s="281">
        <v>0</v>
      </c>
      <c r="AW429" s="281">
        <v>0</v>
      </c>
      <c r="AX429" s="281">
        <v>0</v>
      </c>
      <c r="AY429" s="281">
        <v>0</v>
      </c>
      <c r="AZ429" s="281">
        <v>0</v>
      </c>
      <c r="BA429" s="281">
        <v>0</v>
      </c>
      <c r="BB429" s="281">
        <v>0</v>
      </c>
      <c r="BC429" s="281">
        <v>0</v>
      </c>
      <c r="BD429" s="281">
        <v>0</v>
      </c>
      <c r="BE429" s="281">
        <v>0</v>
      </c>
      <c r="BF429" s="281">
        <v>0</v>
      </c>
      <c r="BG429" s="281">
        <v>0</v>
      </c>
      <c r="BH429" s="281">
        <v>0</v>
      </c>
      <c r="BI429" s="281">
        <v>0</v>
      </c>
      <c r="BJ429" s="281">
        <v>0</v>
      </c>
      <c r="BK429" s="281">
        <v>0</v>
      </c>
      <c r="BL429" s="281">
        <v>0</v>
      </c>
      <c r="BM429" s="281">
        <v>0</v>
      </c>
      <c r="BN429" s="281">
        <v>0</v>
      </c>
      <c r="BO429" s="281">
        <v>0</v>
      </c>
      <c r="BP429" s="281">
        <v>0</v>
      </c>
      <c r="BQ429" s="281">
        <v>0</v>
      </c>
    </row>
    <row r="430" spans="2:69" collapsed="1">
      <c r="B430" s="68"/>
      <c r="C430" s="68"/>
      <c r="D430" s="68"/>
      <c r="E430" s="68"/>
      <c r="F430" s="68"/>
      <c r="G430" s="68"/>
      <c r="H430" s="68"/>
      <c r="J430" s="281"/>
      <c r="K430" s="281"/>
      <c r="L430" s="281"/>
      <c r="M430" s="281"/>
      <c r="N430" s="281"/>
      <c r="O430" s="281"/>
      <c r="P430" s="281"/>
      <c r="Q430" s="281"/>
      <c r="R430" s="281"/>
      <c r="S430" s="281"/>
      <c r="T430" s="281"/>
      <c r="U430" s="281"/>
      <c r="V430" s="281"/>
      <c r="W430" s="281"/>
      <c r="X430" s="281"/>
      <c r="Y430" s="281"/>
      <c r="Z430" s="281"/>
      <c r="AA430" s="281"/>
      <c r="AB430" s="281"/>
      <c r="AC430" s="281"/>
      <c r="AD430" s="281"/>
      <c r="AE430" s="281"/>
      <c r="AF430" s="281"/>
      <c r="AG430" s="281"/>
      <c r="AH430" s="281"/>
      <c r="AI430" s="281"/>
      <c r="AJ430" s="281"/>
      <c r="AK430" s="281"/>
      <c r="AL430" s="281"/>
      <c r="AM430" s="281"/>
      <c r="AN430" s="281"/>
      <c r="AO430" s="281"/>
      <c r="AP430" s="281"/>
      <c r="AQ430" s="281"/>
      <c r="AR430" s="281"/>
      <c r="AS430" s="281"/>
      <c r="AT430" s="281"/>
      <c r="AU430" s="281"/>
      <c r="AV430" s="281"/>
      <c r="AW430" s="281"/>
      <c r="AX430" s="281"/>
      <c r="AY430" s="281"/>
      <c r="AZ430" s="281"/>
      <c r="BA430" s="281"/>
      <c r="BB430" s="281"/>
      <c r="BC430" s="281"/>
      <c r="BD430" s="281"/>
      <c r="BE430" s="281"/>
      <c r="BF430" s="281"/>
      <c r="BG430" s="281"/>
      <c r="BH430" s="281"/>
      <c r="BI430" s="281"/>
      <c r="BJ430" s="281"/>
      <c r="BK430" s="281"/>
      <c r="BL430" s="281"/>
      <c r="BM430" s="281"/>
      <c r="BN430" s="281"/>
      <c r="BO430" s="281"/>
      <c r="BP430" s="281"/>
      <c r="BQ430" s="281"/>
    </row>
    <row r="431" spans="2:69">
      <c r="B431" s="68"/>
      <c r="C431" s="68"/>
      <c r="D431" s="68"/>
      <c r="E431" s="68"/>
      <c r="F431" s="68"/>
      <c r="G431" s="68"/>
      <c r="H431" s="68"/>
      <c r="J431" s="281"/>
      <c r="K431" s="281"/>
      <c r="L431" s="281"/>
      <c r="M431" s="281"/>
      <c r="N431" s="281"/>
      <c r="O431" s="281"/>
      <c r="P431" s="281"/>
      <c r="Q431" s="281"/>
      <c r="R431" s="281"/>
      <c r="S431" s="281"/>
      <c r="T431" s="281"/>
      <c r="U431" s="281"/>
      <c r="V431" s="281"/>
      <c r="W431" s="281"/>
      <c r="X431" s="281"/>
      <c r="Y431" s="281"/>
      <c r="Z431" s="281"/>
      <c r="AA431" s="281"/>
      <c r="AB431" s="281"/>
      <c r="AC431" s="281"/>
      <c r="AD431" s="281"/>
      <c r="AE431" s="281"/>
      <c r="AF431" s="281"/>
      <c r="AG431" s="281"/>
      <c r="AH431" s="281"/>
      <c r="AI431" s="281"/>
      <c r="AJ431" s="281"/>
      <c r="AK431" s="281"/>
      <c r="AL431" s="281"/>
      <c r="AM431" s="281"/>
      <c r="AN431" s="281"/>
      <c r="AO431" s="281"/>
      <c r="AP431" s="281"/>
      <c r="AQ431" s="281"/>
      <c r="AR431" s="281"/>
      <c r="AS431" s="281"/>
      <c r="AT431" s="281"/>
      <c r="AU431" s="281"/>
      <c r="AV431" s="281"/>
      <c r="AW431" s="281"/>
      <c r="AX431" s="281"/>
      <c r="AY431" s="281"/>
      <c r="AZ431" s="281"/>
      <c r="BA431" s="281"/>
      <c r="BB431" s="281"/>
      <c r="BC431" s="281"/>
      <c r="BD431" s="281"/>
      <c r="BE431" s="281"/>
      <c r="BF431" s="281"/>
      <c r="BG431" s="281"/>
      <c r="BH431" s="281"/>
      <c r="BI431" s="281"/>
      <c r="BJ431" s="281"/>
      <c r="BK431" s="281"/>
      <c r="BL431" s="281"/>
      <c r="BM431" s="281"/>
      <c r="BN431" s="281"/>
      <c r="BO431" s="281"/>
      <c r="BP431" s="281"/>
      <c r="BQ431" s="281"/>
    </row>
    <row r="432" spans="2:69" ht="12.75">
      <c r="B432" s="68"/>
      <c r="C432" s="75" t="s">
        <v>332</v>
      </c>
      <c r="D432" s="68"/>
      <c r="E432" s="68"/>
      <c r="F432" s="68"/>
      <c r="G432" s="68"/>
      <c r="H432" s="68"/>
      <c r="J432" s="95"/>
      <c r="K432" s="95"/>
      <c r="L432" s="95"/>
      <c r="M432" s="95"/>
      <c r="N432" s="95"/>
      <c r="O432" s="95"/>
      <c r="P432" s="95"/>
      <c r="Q432" s="95"/>
      <c r="R432" s="95"/>
      <c r="S432" s="95"/>
      <c r="T432" s="95"/>
      <c r="U432" s="95"/>
      <c r="V432" s="95"/>
      <c r="W432" s="95"/>
      <c r="X432" s="95"/>
      <c r="Y432" s="95"/>
      <c r="Z432" s="95"/>
      <c r="AA432" s="95"/>
      <c r="AB432" s="95"/>
      <c r="AC432" s="95"/>
      <c r="AD432" s="95"/>
      <c r="AE432" s="95"/>
      <c r="AF432" s="95"/>
      <c r="AG432" s="95"/>
      <c r="AH432" s="95"/>
      <c r="AI432" s="95"/>
      <c r="AJ432" s="95"/>
      <c r="AK432" s="95"/>
      <c r="AL432" s="95"/>
      <c r="AM432" s="95"/>
      <c r="AN432" s="95"/>
      <c r="AO432" s="95"/>
      <c r="AP432" s="95"/>
      <c r="AQ432" s="95"/>
      <c r="AR432" s="95"/>
      <c r="AS432" s="95"/>
      <c r="AT432" s="95"/>
      <c r="AU432" s="95"/>
      <c r="AV432" s="95"/>
      <c r="AW432" s="95"/>
      <c r="AX432" s="95"/>
      <c r="AY432" s="95"/>
      <c r="AZ432" s="95"/>
      <c r="BA432" s="95"/>
      <c r="BB432" s="95"/>
      <c r="BC432" s="95"/>
      <c r="BD432" s="95"/>
      <c r="BE432" s="95"/>
      <c r="BF432" s="95"/>
      <c r="BG432" s="95"/>
      <c r="BH432" s="95"/>
      <c r="BI432" s="95"/>
      <c r="BJ432" s="95"/>
      <c r="BK432" s="95"/>
      <c r="BL432" s="95"/>
      <c r="BM432" s="95"/>
      <c r="BN432" s="95"/>
      <c r="BO432" s="95"/>
      <c r="BP432" s="95"/>
      <c r="BQ432" s="95"/>
    </row>
    <row r="433" spans="2:69" ht="10.5" customHeight="1">
      <c r="B433" s="68"/>
      <c r="C433" s="68"/>
      <c r="D433" s="68"/>
      <c r="E433" s="68"/>
      <c r="F433" s="68"/>
      <c r="G433" s="68"/>
      <c r="H433" s="68"/>
      <c r="J433" s="95"/>
      <c r="K433" s="95"/>
      <c r="L433" s="95"/>
      <c r="M433" s="95"/>
      <c r="N433" s="95"/>
      <c r="O433" s="95"/>
      <c r="P433" s="95"/>
      <c r="Q433" s="95"/>
      <c r="R433" s="95"/>
      <c r="S433" s="95"/>
      <c r="T433" s="95"/>
      <c r="U433" s="95"/>
      <c r="V433" s="95"/>
      <c r="W433" s="95"/>
      <c r="X433" s="95"/>
      <c r="Y433" s="95"/>
      <c r="Z433" s="95"/>
      <c r="AA433" s="95"/>
      <c r="AB433" s="95"/>
      <c r="AC433" s="95"/>
      <c r="AD433" s="95"/>
      <c r="AE433" s="95"/>
      <c r="AF433" s="95"/>
      <c r="AG433" s="95"/>
      <c r="AH433" s="95"/>
      <c r="AI433" s="95"/>
      <c r="AJ433" s="95"/>
      <c r="AK433" s="95"/>
      <c r="AL433" s="95"/>
      <c r="AM433" s="95"/>
      <c r="AN433" s="95"/>
      <c r="AO433" s="95"/>
      <c r="AP433" s="95"/>
      <c r="AQ433" s="95"/>
      <c r="AR433" s="95"/>
      <c r="AS433" s="95"/>
      <c r="AT433" s="95"/>
      <c r="AU433" s="95"/>
      <c r="AV433" s="95"/>
      <c r="AW433" s="95"/>
      <c r="AX433" s="95"/>
      <c r="AY433" s="95"/>
      <c r="AZ433" s="95"/>
      <c r="BA433" s="95"/>
      <c r="BB433" s="95"/>
      <c r="BC433" s="95"/>
      <c r="BD433" s="95"/>
      <c r="BE433" s="95"/>
      <c r="BF433" s="95"/>
      <c r="BG433" s="95"/>
      <c r="BH433" s="95"/>
      <c r="BI433" s="95"/>
      <c r="BJ433" s="95"/>
      <c r="BK433" s="95"/>
      <c r="BL433" s="95"/>
      <c r="BM433" s="95"/>
      <c r="BN433" s="95"/>
      <c r="BO433" s="95"/>
      <c r="BP433" s="95"/>
      <c r="BQ433" s="95"/>
    </row>
    <row r="434" spans="2:69">
      <c r="B434" s="68"/>
      <c r="C434" s="68"/>
      <c r="D434" s="252" t="s">
        <v>78</v>
      </c>
      <c r="E434" s="68"/>
      <c r="F434" s="68"/>
      <c r="G434" s="68"/>
      <c r="H434" s="68"/>
      <c r="J434" s="95"/>
      <c r="K434" s="95"/>
      <c r="L434" s="95"/>
      <c r="M434" s="95"/>
      <c r="N434" s="95"/>
      <c r="O434" s="95"/>
      <c r="P434" s="95"/>
      <c r="Q434" s="95"/>
      <c r="R434" s="95"/>
      <c r="S434" s="95"/>
      <c r="T434" s="95"/>
      <c r="U434" s="95"/>
      <c r="V434" s="95"/>
      <c r="W434" s="95"/>
      <c r="X434" s="95"/>
      <c r="Y434" s="95"/>
      <c r="Z434" s="95"/>
      <c r="AA434" s="95"/>
      <c r="AB434" s="95"/>
      <c r="AC434" s="95"/>
      <c r="AD434" s="95"/>
      <c r="AE434" s="95"/>
      <c r="AF434" s="95"/>
      <c r="AG434" s="95"/>
      <c r="AH434" s="95"/>
      <c r="AI434" s="95"/>
      <c r="AJ434" s="95"/>
      <c r="AK434" s="95"/>
      <c r="AL434" s="95"/>
      <c r="AM434" s="95"/>
      <c r="AN434" s="95"/>
      <c r="AO434" s="95"/>
      <c r="AP434" s="95"/>
      <c r="AQ434" s="95"/>
      <c r="AR434" s="95"/>
      <c r="AS434" s="95"/>
      <c r="AT434" s="95"/>
      <c r="AU434" s="95"/>
      <c r="AV434" s="95"/>
      <c r="AW434" s="95"/>
      <c r="AX434" s="95"/>
      <c r="AY434" s="95"/>
      <c r="AZ434" s="95"/>
      <c r="BA434" s="95"/>
      <c r="BB434" s="95"/>
      <c r="BC434" s="95"/>
      <c r="BD434" s="95"/>
      <c r="BE434" s="95"/>
      <c r="BF434" s="95"/>
      <c r="BG434" s="95"/>
      <c r="BH434" s="95"/>
      <c r="BI434" s="95"/>
      <c r="BJ434" s="95"/>
      <c r="BK434" s="95"/>
      <c r="BL434" s="95"/>
      <c r="BM434" s="95"/>
      <c r="BN434" s="95"/>
      <c r="BO434" s="95"/>
      <c r="BP434" s="95"/>
      <c r="BQ434" s="95"/>
    </row>
    <row r="435" spans="2:69" ht="10.5" customHeight="1">
      <c r="B435" s="68"/>
      <c r="C435" s="68"/>
      <c r="D435" s="68"/>
      <c r="E435" s="68"/>
      <c r="F435" s="68"/>
      <c r="G435" s="68"/>
      <c r="H435" s="68"/>
      <c r="J435" s="95"/>
      <c r="K435" s="95"/>
      <c r="L435" s="95"/>
      <c r="M435" s="95"/>
      <c r="N435" s="95"/>
      <c r="O435" s="95"/>
      <c r="P435" s="95"/>
      <c r="Q435" s="95"/>
      <c r="R435" s="95"/>
      <c r="S435" s="95"/>
      <c r="T435" s="95"/>
      <c r="U435" s="95"/>
      <c r="V435" s="95"/>
      <c r="W435" s="95"/>
      <c r="X435" s="95"/>
      <c r="Y435" s="95"/>
      <c r="Z435" s="95"/>
      <c r="AA435" s="95"/>
      <c r="AB435" s="95"/>
      <c r="AC435" s="95"/>
      <c r="AD435" s="95"/>
      <c r="AE435" s="95"/>
      <c r="AF435" s="95"/>
      <c r="AG435" s="95"/>
      <c r="AH435" s="95"/>
      <c r="AI435" s="95"/>
      <c r="AJ435" s="95"/>
      <c r="AK435" s="95"/>
      <c r="AL435" s="95"/>
      <c r="AM435" s="95"/>
      <c r="AN435" s="95"/>
      <c r="AO435" s="95"/>
      <c r="AP435" s="95"/>
      <c r="AQ435" s="95"/>
      <c r="AR435" s="95"/>
      <c r="AS435" s="95"/>
      <c r="AT435" s="95"/>
      <c r="AU435" s="95"/>
      <c r="AV435" s="95"/>
      <c r="AW435" s="95"/>
      <c r="AX435" s="95"/>
      <c r="AY435" s="95"/>
      <c r="AZ435" s="95"/>
      <c r="BA435" s="95"/>
      <c r="BB435" s="95"/>
      <c r="BC435" s="95"/>
      <c r="BD435" s="95"/>
      <c r="BE435" s="95"/>
      <c r="BF435" s="95"/>
      <c r="BG435" s="95"/>
      <c r="BH435" s="95"/>
      <c r="BI435" s="95"/>
      <c r="BJ435" s="95"/>
      <c r="BK435" s="95"/>
      <c r="BL435" s="95"/>
      <c r="BM435" s="95"/>
      <c r="BN435" s="95"/>
      <c r="BO435" s="95"/>
      <c r="BP435" s="95"/>
      <c r="BQ435" s="95"/>
    </row>
    <row r="436" spans="2:69">
      <c r="B436" s="68"/>
      <c r="C436" s="68"/>
      <c r="D436" s="68"/>
      <c r="E436" s="73" t="s">
        <v>43</v>
      </c>
      <c r="F436" s="68"/>
      <c r="G436" s="68"/>
      <c r="H436" s="68"/>
      <c r="J436" s="281">
        <v>0</v>
      </c>
      <c r="K436" s="281">
        <v>250000</v>
      </c>
      <c r="L436" s="281">
        <v>243055.55555555556</v>
      </c>
      <c r="M436" s="281">
        <v>236111.11111111112</v>
      </c>
      <c r="N436" s="281">
        <v>229166.66666666669</v>
      </c>
      <c r="O436" s="281">
        <v>222222.22222222225</v>
      </c>
      <c r="P436" s="281">
        <v>215277.77777777781</v>
      </c>
      <c r="Q436" s="281">
        <v>208333.33333333337</v>
      </c>
      <c r="R436" s="281">
        <v>201388.88888888893</v>
      </c>
      <c r="S436" s="281">
        <v>194444.4444444445</v>
      </c>
      <c r="T436" s="281">
        <v>187500.00000000006</v>
      </c>
      <c r="U436" s="281">
        <v>180555.55555555562</v>
      </c>
      <c r="V436" s="281">
        <v>173611.11111111118</v>
      </c>
      <c r="W436" s="281">
        <v>166666.66666666674</v>
      </c>
      <c r="X436" s="281">
        <v>159722.22222222231</v>
      </c>
      <c r="Y436" s="281">
        <v>152777.77777777787</v>
      </c>
      <c r="Z436" s="281">
        <v>145833.33333333343</v>
      </c>
      <c r="AA436" s="281">
        <v>138888.88888888899</v>
      </c>
      <c r="AB436" s="281">
        <v>131944.44444444455</v>
      </c>
      <c r="AC436" s="281">
        <v>125000.00000000012</v>
      </c>
      <c r="AD436" s="281">
        <v>118055.55555555568</v>
      </c>
      <c r="AE436" s="281">
        <v>111111.11111111124</v>
      </c>
      <c r="AF436" s="281">
        <v>104166.6666666668</v>
      </c>
      <c r="AG436" s="281">
        <v>97222.222222222365</v>
      </c>
      <c r="AH436" s="281">
        <v>90277.777777777927</v>
      </c>
      <c r="AI436" s="281">
        <v>83333.333333333489</v>
      </c>
      <c r="AJ436" s="281">
        <v>76388.888888889051</v>
      </c>
      <c r="AK436" s="281">
        <v>69444.444444444613</v>
      </c>
      <c r="AL436" s="281">
        <v>62500.000000000167</v>
      </c>
      <c r="AM436" s="281">
        <v>55555.555555555722</v>
      </c>
      <c r="AN436" s="281">
        <v>48611.111111111277</v>
      </c>
      <c r="AO436" s="281">
        <v>41666.666666666832</v>
      </c>
      <c r="AP436" s="281">
        <v>34722.222222222386</v>
      </c>
      <c r="AQ436" s="281">
        <v>27777.777777777941</v>
      </c>
      <c r="AR436" s="281">
        <v>20833.333333333496</v>
      </c>
      <c r="AS436" s="281">
        <v>13888.888888889051</v>
      </c>
      <c r="AT436" s="281">
        <v>6944.4444444446062</v>
      </c>
      <c r="AU436" s="281">
        <v>1.6189005691558123E-10</v>
      </c>
      <c r="AV436" s="281">
        <v>1.6189005691558123E-10</v>
      </c>
      <c r="AW436" s="281">
        <v>1.6189005691558123E-10</v>
      </c>
      <c r="AX436" s="281">
        <v>1.6189005691558123E-10</v>
      </c>
      <c r="AY436" s="281">
        <v>1.6189005691558123E-10</v>
      </c>
      <c r="AZ436" s="281">
        <v>1.6189005691558123E-10</v>
      </c>
      <c r="BA436" s="281">
        <v>1.6189005691558123E-10</v>
      </c>
      <c r="BB436" s="281">
        <v>1.6189005691558123E-10</v>
      </c>
      <c r="BC436" s="281">
        <v>1.6189005691558123E-10</v>
      </c>
      <c r="BD436" s="281">
        <v>1.6189005691558123E-10</v>
      </c>
      <c r="BE436" s="281">
        <v>1.6189005691558123E-10</v>
      </c>
      <c r="BF436" s="281">
        <v>1.6189005691558123E-10</v>
      </c>
      <c r="BG436" s="281">
        <v>1.6189005691558123E-10</v>
      </c>
      <c r="BH436" s="281">
        <v>1.6189005691558123E-10</v>
      </c>
      <c r="BI436" s="281">
        <v>1.6189005691558123E-10</v>
      </c>
      <c r="BJ436" s="281">
        <v>1.6189005691558123E-10</v>
      </c>
      <c r="BK436" s="281">
        <v>1.6189005691558123E-10</v>
      </c>
      <c r="BL436" s="281">
        <v>1.6189005691558123E-10</v>
      </c>
      <c r="BM436" s="281">
        <v>1.6189005691558123E-10</v>
      </c>
      <c r="BN436" s="281">
        <v>1.6189005691558123E-10</v>
      </c>
      <c r="BO436" s="281">
        <v>1.6189005691558123E-10</v>
      </c>
      <c r="BP436" s="281">
        <v>1.6189005691558123E-10</v>
      </c>
      <c r="BQ436" s="281">
        <v>1.6189005691558123E-10</v>
      </c>
    </row>
    <row r="437" spans="2:69">
      <c r="B437" s="68"/>
      <c r="C437" s="68"/>
      <c r="D437" s="68"/>
      <c r="E437" s="74" t="s">
        <v>44</v>
      </c>
      <c r="F437" s="68"/>
      <c r="G437" s="68"/>
      <c r="H437" s="68"/>
      <c r="J437" s="281">
        <v>250000</v>
      </c>
      <c r="K437" s="281">
        <v>0</v>
      </c>
      <c r="L437" s="281">
        <v>0</v>
      </c>
      <c r="M437" s="281">
        <v>0</v>
      </c>
      <c r="N437" s="281">
        <v>0</v>
      </c>
      <c r="O437" s="281">
        <v>0</v>
      </c>
      <c r="P437" s="281">
        <v>0</v>
      </c>
      <c r="Q437" s="281">
        <v>0</v>
      </c>
      <c r="R437" s="281">
        <v>0</v>
      </c>
      <c r="S437" s="281">
        <v>0</v>
      </c>
      <c r="T437" s="281">
        <v>0</v>
      </c>
      <c r="U437" s="281">
        <v>0</v>
      </c>
      <c r="V437" s="281">
        <v>0</v>
      </c>
      <c r="W437" s="281">
        <v>0</v>
      </c>
      <c r="X437" s="281">
        <v>0</v>
      </c>
      <c r="Y437" s="281">
        <v>0</v>
      </c>
      <c r="Z437" s="281">
        <v>0</v>
      </c>
      <c r="AA437" s="281">
        <v>0</v>
      </c>
      <c r="AB437" s="281">
        <v>0</v>
      </c>
      <c r="AC437" s="281">
        <v>0</v>
      </c>
      <c r="AD437" s="281">
        <v>0</v>
      </c>
      <c r="AE437" s="281">
        <v>0</v>
      </c>
      <c r="AF437" s="281">
        <v>0</v>
      </c>
      <c r="AG437" s="281">
        <v>0</v>
      </c>
      <c r="AH437" s="281">
        <v>0</v>
      </c>
      <c r="AI437" s="281">
        <v>0</v>
      </c>
      <c r="AJ437" s="281">
        <v>0</v>
      </c>
      <c r="AK437" s="281">
        <v>0</v>
      </c>
      <c r="AL437" s="281">
        <v>0</v>
      </c>
      <c r="AM437" s="281">
        <v>0</v>
      </c>
      <c r="AN437" s="281">
        <v>0</v>
      </c>
      <c r="AO437" s="281">
        <v>0</v>
      </c>
      <c r="AP437" s="281">
        <v>0</v>
      </c>
      <c r="AQ437" s="281">
        <v>0</v>
      </c>
      <c r="AR437" s="281">
        <v>0</v>
      </c>
      <c r="AS437" s="281">
        <v>0</v>
      </c>
      <c r="AT437" s="281">
        <v>0</v>
      </c>
      <c r="AU437" s="281">
        <v>0</v>
      </c>
      <c r="AV437" s="281">
        <v>0</v>
      </c>
      <c r="AW437" s="281">
        <v>0</v>
      </c>
      <c r="AX437" s="281">
        <v>0</v>
      </c>
      <c r="AY437" s="281">
        <v>0</v>
      </c>
      <c r="AZ437" s="281">
        <v>0</v>
      </c>
      <c r="BA437" s="281">
        <v>0</v>
      </c>
      <c r="BB437" s="281">
        <v>0</v>
      </c>
      <c r="BC437" s="281">
        <v>0</v>
      </c>
      <c r="BD437" s="281">
        <v>0</v>
      </c>
      <c r="BE437" s="281">
        <v>0</v>
      </c>
      <c r="BF437" s="281">
        <v>0</v>
      </c>
      <c r="BG437" s="281">
        <v>0</v>
      </c>
      <c r="BH437" s="281">
        <v>0</v>
      </c>
      <c r="BI437" s="281">
        <v>0</v>
      </c>
      <c r="BJ437" s="281">
        <v>0</v>
      </c>
      <c r="BK437" s="281">
        <v>0</v>
      </c>
      <c r="BL437" s="281">
        <v>0</v>
      </c>
      <c r="BM437" s="281">
        <v>0</v>
      </c>
      <c r="BN437" s="281">
        <v>0</v>
      </c>
      <c r="BO437" s="281">
        <v>0</v>
      </c>
      <c r="BP437" s="281">
        <v>0</v>
      </c>
      <c r="BQ437" s="281">
        <v>0</v>
      </c>
    </row>
    <row r="438" spans="2:69">
      <c r="B438" s="68"/>
      <c r="C438" s="68"/>
      <c r="D438" s="68"/>
      <c r="E438" s="74" t="s">
        <v>45</v>
      </c>
      <c r="F438" s="68"/>
      <c r="G438" s="68"/>
      <c r="H438" s="68"/>
      <c r="J438" s="285">
        <v>0</v>
      </c>
      <c r="K438" s="285">
        <v>-6944.4444444444443</v>
      </c>
      <c r="L438" s="285">
        <v>-6944.4444444444443</v>
      </c>
      <c r="M438" s="285">
        <v>-6944.4444444444443</v>
      </c>
      <c r="N438" s="285">
        <v>-6944.4444444444443</v>
      </c>
      <c r="O438" s="285">
        <v>-6944.4444444444443</v>
      </c>
      <c r="P438" s="285">
        <v>-6944.4444444444443</v>
      </c>
      <c r="Q438" s="285">
        <v>-6944.4444444444443</v>
      </c>
      <c r="R438" s="285">
        <v>-6944.4444444444443</v>
      </c>
      <c r="S438" s="285">
        <v>-6944.4444444444443</v>
      </c>
      <c r="T438" s="285">
        <v>-6944.4444444444443</v>
      </c>
      <c r="U438" s="285">
        <v>-6944.4444444444443</v>
      </c>
      <c r="V438" s="285">
        <v>-6944.4444444444443</v>
      </c>
      <c r="W438" s="285">
        <v>-6944.4444444444443</v>
      </c>
      <c r="X438" s="285">
        <v>-6944.4444444444443</v>
      </c>
      <c r="Y438" s="285">
        <v>-6944.4444444444443</v>
      </c>
      <c r="Z438" s="285">
        <v>-6944.4444444444443</v>
      </c>
      <c r="AA438" s="285">
        <v>-6944.4444444444443</v>
      </c>
      <c r="AB438" s="285">
        <v>-6944.4444444444443</v>
      </c>
      <c r="AC438" s="285">
        <v>-6944.4444444444443</v>
      </c>
      <c r="AD438" s="285">
        <v>-6944.4444444444443</v>
      </c>
      <c r="AE438" s="285">
        <v>-6944.4444444444443</v>
      </c>
      <c r="AF438" s="285">
        <v>-6944.4444444444443</v>
      </c>
      <c r="AG438" s="285">
        <v>-6944.4444444444443</v>
      </c>
      <c r="AH438" s="285">
        <v>-6944.4444444444443</v>
      </c>
      <c r="AI438" s="285">
        <v>-6944.4444444444443</v>
      </c>
      <c r="AJ438" s="285">
        <v>-6944.4444444444443</v>
      </c>
      <c r="AK438" s="285">
        <v>-6944.4444444444443</v>
      </c>
      <c r="AL438" s="285">
        <v>-6944.4444444444443</v>
      </c>
      <c r="AM438" s="285">
        <v>-6944.4444444444443</v>
      </c>
      <c r="AN438" s="285">
        <v>-6944.4444444444443</v>
      </c>
      <c r="AO438" s="285">
        <v>-6944.4444444444443</v>
      </c>
      <c r="AP438" s="285">
        <v>-6944.4444444444443</v>
      </c>
      <c r="AQ438" s="285">
        <v>-6944.4444444444443</v>
      </c>
      <c r="AR438" s="285">
        <v>-6944.4444444444443</v>
      </c>
      <c r="AS438" s="285">
        <v>-6944.4444444444443</v>
      </c>
      <c r="AT438" s="285">
        <v>-6944.4444444444443</v>
      </c>
      <c r="AU438" s="285">
        <v>0</v>
      </c>
      <c r="AV438" s="285">
        <v>0</v>
      </c>
      <c r="AW438" s="285">
        <v>0</v>
      </c>
      <c r="AX438" s="285">
        <v>0</v>
      </c>
      <c r="AY438" s="285">
        <v>0</v>
      </c>
      <c r="AZ438" s="285">
        <v>0</v>
      </c>
      <c r="BA438" s="285">
        <v>0</v>
      </c>
      <c r="BB438" s="285">
        <v>0</v>
      </c>
      <c r="BC438" s="285">
        <v>0</v>
      </c>
      <c r="BD438" s="285">
        <v>0</v>
      </c>
      <c r="BE438" s="285">
        <v>0</v>
      </c>
      <c r="BF438" s="285">
        <v>0</v>
      </c>
      <c r="BG438" s="285">
        <v>0</v>
      </c>
      <c r="BH438" s="285">
        <v>0</v>
      </c>
      <c r="BI438" s="285">
        <v>0</v>
      </c>
      <c r="BJ438" s="285">
        <v>0</v>
      </c>
      <c r="BK438" s="285">
        <v>0</v>
      </c>
      <c r="BL438" s="285">
        <v>0</v>
      </c>
      <c r="BM438" s="285">
        <v>0</v>
      </c>
      <c r="BN438" s="285">
        <v>0</v>
      </c>
      <c r="BO438" s="285">
        <v>0</v>
      </c>
      <c r="BP438" s="285">
        <v>0</v>
      </c>
      <c r="BQ438" s="285">
        <v>0</v>
      </c>
    </row>
    <row r="439" spans="2:69">
      <c r="B439" s="68"/>
      <c r="C439" s="68"/>
      <c r="D439" s="68"/>
      <c r="E439" s="73" t="s">
        <v>79</v>
      </c>
      <c r="F439" s="68"/>
      <c r="G439" s="68"/>
      <c r="H439" s="68"/>
      <c r="J439" s="281">
        <v>250000</v>
      </c>
      <c r="K439" s="281">
        <v>243055.55555555556</v>
      </c>
      <c r="L439" s="281">
        <v>236111.11111111112</v>
      </c>
      <c r="M439" s="281">
        <v>229166.66666666669</v>
      </c>
      <c r="N439" s="281">
        <v>222222.22222222225</v>
      </c>
      <c r="O439" s="281">
        <v>215277.77777777781</v>
      </c>
      <c r="P439" s="281">
        <v>208333.33333333337</v>
      </c>
      <c r="Q439" s="281">
        <v>201388.88888888893</v>
      </c>
      <c r="R439" s="281">
        <v>194444.4444444445</v>
      </c>
      <c r="S439" s="281">
        <v>187500.00000000006</v>
      </c>
      <c r="T439" s="281">
        <v>180555.55555555562</v>
      </c>
      <c r="U439" s="281">
        <v>173611.11111111118</v>
      </c>
      <c r="V439" s="281">
        <v>166666.66666666674</v>
      </c>
      <c r="W439" s="281">
        <v>159722.22222222231</v>
      </c>
      <c r="X439" s="281">
        <v>152777.77777777787</v>
      </c>
      <c r="Y439" s="281">
        <v>145833.33333333343</v>
      </c>
      <c r="Z439" s="281">
        <v>138888.88888888899</v>
      </c>
      <c r="AA439" s="281">
        <v>131944.44444444455</v>
      </c>
      <c r="AB439" s="281">
        <v>125000.00000000012</v>
      </c>
      <c r="AC439" s="281">
        <v>118055.55555555568</v>
      </c>
      <c r="AD439" s="281">
        <v>111111.11111111124</v>
      </c>
      <c r="AE439" s="281">
        <v>104166.6666666668</v>
      </c>
      <c r="AF439" s="281">
        <v>97222.222222222365</v>
      </c>
      <c r="AG439" s="281">
        <v>90277.777777777927</v>
      </c>
      <c r="AH439" s="281">
        <v>83333.333333333489</v>
      </c>
      <c r="AI439" s="281">
        <v>76388.888888889051</v>
      </c>
      <c r="AJ439" s="281">
        <v>69444.444444444613</v>
      </c>
      <c r="AK439" s="281">
        <v>62500.000000000167</v>
      </c>
      <c r="AL439" s="281">
        <v>55555.555555555722</v>
      </c>
      <c r="AM439" s="281">
        <v>48611.111111111277</v>
      </c>
      <c r="AN439" s="281">
        <v>41666.666666666832</v>
      </c>
      <c r="AO439" s="281">
        <v>34722.222222222386</v>
      </c>
      <c r="AP439" s="281">
        <v>27777.777777777941</v>
      </c>
      <c r="AQ439" s="281">
        <v>20833.333333333496</v>
      </c>
      <c r="AR439" s="281">
        <v>13888.888888889051</v>
      </c>
      <c r="AS439" s="281">
        <v>6944.4444444446062</v>
      </c>
      <c r="AT439" s="281">
        <v>1.6189005691558123E-10</v>
      </c>
      <c r="AU439" s="281">
        <v>1.6189005691558123E-10</v>
      </c>
      <c r="AV439" s="281">
        <v>1.6189005691558123E-10</v>
      </c>
      <c r="AW439" s="281">
        <v>1.6189005691558123E-10</v>
      </c>
      <c r="AX439" s="281">
        <v>1.6189005691558123E-10</v>
      </c>
      <c r="AY439" s="281">
        <v>1.6189005691558123E-10</v>
      </c>
      <c r="AZ439" s="281">
        <v>1.6189005691558123E-10</v>
      </c>
      <c r="BA439" s="281">
        <v>1.6189005691558123E-10</v>
      </c>
      <c r="BB439" s="281">
        <v>1.6189005691558123E-10</v>
      </c>
      <c r="BC439" s="281">
        <v>1.6189005691558123E-10</v>
      </c>
      <c r="BD439" s="281">
        <v>1.6189005691558123E-10</v>
      </c>
      <c r="BE439" s="281">
        <v>1.6189005691558123E-10</v>
      </c>
      <c r="BF439" s="281">
        <v>1.6189005691558123E-10</v>
      </c>
      <c r="BG439" s="281">
        <v>1.6189005691558123E-10</v>
      </c>
      <c r="BH439" s="281">
        <v>1.6189005691558123E-10</v>
      </c>
      <c r="BI439" s="281">
        <v>1.6189005691558123E-10</v>
      </c>
      <c r="BJ439" s="281">
        <v>1.6189005691558123E-10</v>
      </c>
      <c r="BK439" s="281">
        <v>1.6189005691558123E-10</v>
      </c>
      <c r="BL439" s="281">
        <v>1.6189005691558123E-10</v>
      </c>
      <c r="BM439" s="281">
        <v>1.6189005691558123E-10</v>
      </c>
      <c r="BN439" s="281">
        <v>1.6189005691558123E-10</v>
      </c>
      <c r="BO439" s="281">
        <v>1.6189005691558123E-10</v>
      </c>
      <c r="BP439" s="281">
        <v>1.6189005691558123E-10</v>
      </c>
      <c r="BQ439" s="281">
        <v>1.6189005691558123E-10</v>
      </c>
    </row>
    <row r="440" spans="2:69" ht="10.5" customHeight="1">
      <c r="B440" s="68"/>
      <c r="C440" s="68"/>
      <c r="D440" s="68"/>
      <c r="E440" s="68"/>
      <c r="F440" s="68"/>
      <c r="G440" s="68"/>
      <c r="H440" s="68"/>
      <c r="J440" s="95"/>
      <c r="K440" s="95"/>
      <c r="L440" s="95"/>
      <c r="M440" s="95"/>
      <c r="N440" s="95"/>
      <c r="O440" s="95"/>
      <c r="P440" s="95"/>
      <c r="Q440" s="95"/>
      <c r="R440" s="95"/>
      <c r="S440" s="95"/>
      <c r="T440" s="95"/>
      <c r="U440" s="95"/>
      <c r="V440" s="95"/>
      <c r="W440" s="95"/>
      <c r="X440" s="95"/>
      <c r="Y440" s="95"/>
      <c r="Z440" s="95"/>
      <c r="AA440" s="95"/>
      <c r="AB440" s="95"/>
      <c r="AC440" s="95"/>
      <c r="AD440" s="95"/>
      <c r="AE440" s="95"/>
      <c r="AF440" s="95"/>
      <c r="AG440" s="95"/>
      <c r="AH440" s="95"/>
      <c r="AI440" s="95"/>
      <c r="AJ440" s="95"/>
      <c r="AK440" s="95"/>
      <c r="AL440" s="95"/>
      <c r="AM440" s="95"/>
      <c r="AN440" s="95"/>
      <c r="AO440" s="95"/>
      <c r="AP440" s="95"/>
      <c r="AQ440" s="95"/>
      <c r="AR440" s="95"/>
      <c r="AS440" s="95"/>
      <c r="AT440" s="95"/>
      <c r="AU440" s="95"/>
      <c r="AV440" s="95"/>
      <c r="AW440" s="95"/>
      <c r="AX440" s="95"/>
      <c r="AY440" s="95"/>
      <c r="AZ440" s="95"/>
      <c r="BA440" s="95"/>
      <c r="BB440" s="95"/>
      <c r="BC440" s="95"/>
      <c r="BD440" s="95"/>
      <c r="BE440" s="95"/>
      <c r="BF440" s="95"/>
      <c r="BG440" s="95"/>
      <c r="BH440" s="95"/>
      <c r="BI440" s="95"/>
      <c r="BJ440" s="95"/>
      <c r="BK440" s="95"/>
      <c r="BL440" s="95"/>
      <c r="BM440" s="95"/>
      <c r="BN440" s="95"/>
      <c r="BO440" s="95"/>
      <c r="BP440" s="95"/>
      <c r="BQ440" s="95"/>
    </row>
    <row r="441" spans="2:69">
      <c r="B441" s="68"/>
      <c r="C441" s="68"/>
      <c r="D441" s="252" t="s">
        <v>80</v>
      </c>
      <c r="E441" s="68"/>
      <c r="F441" s="68"/>
      <c r="G441" s="68"/>
      <c r="H441" s="68"/>
      <c r="J441" s="95"/>
      <c r="K441" s="95"/>
      <c r="L441" s="95"/>
      <c r="M441" s="95"/>
      <c r="N441" s="95"/>
      <c r="O441" s="95"/>
      <c r="P441" s="95"/>
      <c r="Q441" s="95"/>
      <c r="R441" s="95"/>
      <c r="S441" s="95"/>
      <c r="T441" s="95"/>
      <c r="U441" s="95"/>
      <c r="V441" s="95"/>
      <c r="W441" s="95"/>
      <c r="X441" s="95"/>
      <c r="Y441" s="95"/>
      <c r="Z441" s="95"/>
      <c r="AA441" s="95"/>
      <c r="AB441" s="95"/>
      <c r="AC441" s="95"/>
      <c r="AD441" s="95"/>
      <c r="AE441" s="95"/>
      <c r="AF441" s="95"/>
      <c r="AG441" s="95"/>
      <c r="AH441" s="95"/>
      <c r="AI441" s="95"/>
      <c r="AJ441" s="95"/>
      <c r="AK441" s="95"/>
      <c r="AL441" s="95"/>
      <c r="AM441" s="95"/>
      <c r="AN441" s="95"/>
      <c r="AO441" s="95"/>
      <c r="AP441" s="95"/>
      <c r="AQ441" s="95"/>
      <c r="AR441" s="95"/>
      <c r="AS441" s="95"/>
      <c r="AT441" s="95"/>
      <c r="AU441" s="95"/>
      <c r="AV441" s="95"/>
      <c r="AW441" s="95"/>
      <c r="AX441" s="95"/>
      <c r="AY441" s="95"/>
      <c r="AZ441" s="95"/>
      <c r="BA441" s="95"/>
      <c r="BB441" s="95"/>
      <c r="BC441" s="95"/>
      <c r="BD441" s="95"/>
      <c r="BE441" s="95"/>
      <c r="BF441" s="95"/>
      <c r="BG441" s="95"/>
      <c r="BH441" s="95"/>
      <c r="BI441" s="95"/>
      <c r="BJ441" s="95"/>
      <c r="BK441" s="95"/>
      <c r="BL441" s="95"/>
      <c r="BM441" s="95"/>
      <c r="BN441" s="95"/>
      <c r="BO441" s="95"/>
      <c r="BP441" s="95"/>
      <c r="BQ441" s="95"/>
    </row>
    <row r="442" spans="2:69">
      <c r="B442" s="68"/>
      <c r="C442" s="68"/>
      <c r="D442" s="73"/>
      <c r="E442" s="68"/>
      <c r="F442" s="68"/>
      <c r="G442" s="68"/>
      <c r="H442" s="68"/>
      <c r="J442" s="95"/>
      <c r="K442" s="95"/>
      <c r="L442" s="95"/>
      <c r="M442" s="95"/>
      <c r="N442" s="95"/>
      <c r="O442" s="95"/>
      <c r="P442" s="95"/>
      <c r="Q442" s="95"/>
      <c r="R442" s="95"/>
      <c r="S442" s="95"/>
      <c r="T442" s="95"/>
      <c r="U442" s="95"/>
      <c r="V442" s="95"/>
      <c r="W442" s="95"/>
      <c r="X442" s="95"/>
      <c r="Y442" s="95"/>
      <c r="Z442" s="95"/>
      <c r="AA442" s="95"/>
      <c r="AB442" s="95"/>
      <c r="AC442" s="95"/>
      <c r="AD442" s="95"/>
      <c r="AE442" s="95"/>
      <c r="AF442" s="95"/>
      <c r="AG442" s="95"/>
      <c r="AH442" s="95"/>
      <c r="AI442" s="95"/>
      <c r="AJ442" s="95"/>
      <c r="AK442" s="95"/>
      <c r="AL442" s="95"/>
      <c r="AM442" s="95"/>
      <c r="AN442" s="95"/>
      <c r="AO442" s="95"/>
      <c r="AP442" s="95"/>
      <c r="AQ442" s="95"/>
      <c r="AR442" s="95"/>
      <c r="AS442" s="95"/>
      <c r="AT442" s="95"/>
      <c r="AU442" s="95"/>
      <c r="AV442" s="95"/>
      <c r="AW442" s="95"/>
      <c r="AX442" s="95"/>
      <c r="AY442" s="95"/>
      <c r="AZ442" s="95"/>
      <c r="BA442" s="95"/>
      <c r="BB442" s="95"/>
      <c r="BC442" s="95"/>
      <c r="BD442" s="95"/>
      <c r="BE442" s="95"/>
      <c r="BF442" s="95"/>
      <c r="BG442" s="95"/>
      <c r="BH442" s="95"/>
      <c r="BI442" s="95"/>
      <c r="BJ442" s="95"/>
      <c r="BK442" s="95"/>
      <c r="BL442" s="95"/>
      <c r="BM442" s="95"/>
      <c r="BN442" s="95"/>
      <c r="BO442" s="95"/>
      <c r="BP442" s="95"/>
      <c r="BQ442" s="95"/>
    </row>
    <row r="443" spans="2:69">
      <c r="B443" s="68"/>
      <c r="C443" s="68"/>
      <c r="D443" s="68"/>
      <c r="E443" s="68" t="s">
        <v>80</v>
      </c>
      <c r="F443" s="68"/>
      <c r="G443" s="68"/>
      <c r="H443" s="68"/>
      <c r="J443" s="281">
        <v>0</v>
      </c>
      <c r="K443" s="281">
        <v>2500</v>
      </c>
      <c r="L443" s="281">
        <v>2430.5555555555557</v>
      </c>
      <c r="M443" s="281">
        <v>2361.1111111111113</v>
      </c>
      <c r="N443" s="281">
        <v>2291.6666666666665</v>
      </c>
      <c r="O443" s="281">
        <v>2222.2222222222222</v>
      </c>
      <c r="P443" s="281">
        <v>2152.7777777777778</v>
      </c>
      <c r="Q443" s="281">
        <v>2083.3333333333335</v>
      </c>
      <c r="R443" s="281">
        <v>2013.8888888888889</v>
      </c>
      <c r="S443" s="281">
        <v>1944.4444444444443</v>
      </c>
      <c r="T443" s="281">
        <v>1875</v>
      </c>
      <c r="U443" s="281">
        <v>1805.5555555555557</v>
      </c>
      <c r="V443" s="281">
        <v>1736.1111111111111</v>
      </c>
      <c r="W443" s="281">
        <v>1666.6666666666667</v>
      </c>
      <c r="X443" s="281">
        <v>1597.2222222222222</v>
      </c>
      <c r="Y443" s="281">
        <v>1527.7777777777778</v>
      </c>
      <c r="Z443" s="281">
        <v>1458.3333333333333</v>
      </c>
      <c r="AA443" s="281">
        <v>1388.8888888888889</v>
      </c>
      <c r="AB443" s="281">
        <v>1319.4444444444443</v>
      </c>
      <c r="AC443" s="281">
        <v>1250</v>
      </c>
      <c r="AD443" s="281">
        <v>1180.5555555555557</v>
      </c>
      <c r="AE443" s="281">
        <v>1111.1111111111111</v>
      </c>
      <c r="AF443" s="281">
        <v>1041.6666666666667</v>
      </c>
      <c r="AG443" s="281">
        <v>972.22222222222217</v>
      </c>
      <c r="AH443" s="281">
        <v>902.77777777777783</v>
      </c>
      <c r="AI443" s="281">
        <v>833.33333333333337</v>
      </c>
      <c r="AJ443" s="281">
        <v>763.88888888888891</v>
      </c>
      <c r="AK443" s="281">
        <v>694.44444444444446</v>
      </c>
      <c r="AL443" s="281">
        <v>625</v>
      </c>
      <c r="AM443" s="281">
        <v>555.55555555555554</v>
      </c>
      <c r="AN443" s="281">
        <v>486.11111111111109</v>
      </c>
      <c r="AO443" s="281">
        <v>416.66666666666669</v>
      </c>
      <c r="AP443" s="281">
        <v>347.22222222222223</v>
      </c>
      <c r="AQ443" s="281">
        <v>277.77777777777777</v>
      </c>
      <c r="AR443" s="281">
        <v>208.33333333333334</v>
      </c>
      <c r="AS443" s="281">
        <v>138.88888888888889</v>
      </c>
      <c r="AT443" s="281">
        <v>69.444444444444443</v>
      </c>
      <c r="AU443" s="281">
        <v>0</v>
      </c>
      <c r="AV443" s="281">
        <v>0</v>
      </c>
      <c r="AW443" s="281">
        <v>0</v>
      </c>
      <c r="AX443" s="281">
        <v>0</v>
      </c>
      <c r="AY443" s="281">
        <v>0</v>
      </c>
      <c r="AZ443" s="281">
        <v>0</v>
      </c>
      <c r="BA443" s="281">
        <v>0</v>
      </c>
      <c r="BB443" s="281">
        <v>0</v>
      </c>
      <c r="BC443" s="281">
        <v>0</v>
      </c>
      <c r="BD443" s="281">
        <v>0</v>
      </c>
      <c r="BE443" s="281">
        <v>0</v>
      </c>
      <c r="BF443" s="281">
        <v>0</v>
      </c>
      <c r="BG443" s="281">
        <v>0</v>
      </c>
      <c r="BH443" s="281">
        <v>0</v>
      </c>
      <c r="BI443" s="281">
        <v>0</v>
      </c>
      <c r="BJ443" s="281">
        <v>0</v>
      </c>
      <c r="BK443" s="281">
        <v>0</v>
      </c>
      <c r="BL443" s="281">
        <v>0</v>
      </c>
      <c r="BM443" s="281">
        <v>0</v>
      </c>
      <c r="BN443" s="281">
        <v>0</v>
      </c>
      <c r="BO443" s="281">
        <v>0</v>
      </c>
      <c r="BP443" s="281">
        <v>0</v>
      </c>
      <c r="BQ443" s="281">
        <v>0</v>
      </c>
    </row>
    <row r="444" spans="2:69">
      <c r="B444" s="68"/>
      <c r="C444" s="68"/>
      <c r="D444" s="68"/>
      <c r="E444" s="68"/>
      <c r="F444" s="68"/>
      <c r="G444" s="68"/>
      <c r="H444" s="68"/>
      <c r="J444" s="281"/>
      <c r="K444" s="281"/>
      <c r="L444" s="281"/>
      <c r="M444" s="281"/>
      <c r="N444" s="281"/>
      <c r="O444" s="281"/>
      <c r="P444" s="281"/>
      <c r="Q444" s="281"/>
      <c r="R444" s="281"/>
      <c r="S444" s="281"/>
      <c r="T444" s="281"/>
      <c r="U444" s="281"/>
      <c r="V444" s="281"/>
      <c r="W444" s="281"/>
      <c r="X444" s="281"/>
      <c r="Y444" s="281"/>
      <c r="Z444" s="281"/>
      <c r="AA444" s="281"/>
      <c r="AB444" s="281"/>
      <c r="AC444" s="281"/>
      <c r="AD444" s="281"/>
      <c r="AE444" s="281"/>
      <c r="AF444" s="281"/>
      <c r="AG444" s="281"/>
      <c r="AH444" s="281"/>
      <c r="AI444" s="281"/>
      <c r="AJ444" s="281"/>
      <c r="AK444" s="281"/>
      <c r="AL444" s="281"/>
      <c r="AM444" s="281"/>
      <c r="AN444" s="281"/>
      <c r="AO444" s="281"/>
      <c r="AP444" s="281"/>
      <c r="AQ444" s="281"/>
      <c r="AR444" s="281"/>
      <c r="AS444" s="281"/>
      <c r="AT444" s="281"/>
      <c r="AU444" s="281"/>
      <c r="AV444" s="281"/>
      <c r="AW444" s="281"/>
      <c r="AX444" s="281"/>
      <c r="AY444" s="281"/>
      <c r="AZ444" s="281"/>
      <c r="BA444" s="281"/>
      <c r="BB444" s="281"/>
      <c r="BC444" s="281"/>
      <c r="BD444" s="281"/>
      <c r="BE444" s="281"/>
      <c r="BF444" s="281"/>
      <c r="BG444" s="281"/>
      <c r="BH444" s="281"/>
      <c r="BI444" s="281"/>
      <c r="BJ444" s="281"/>
      <c r="BK444" s="281"/>
      <c r="BL444" s="281"/>
      <c r="BM444" s="281"/>
      <c r="BN444" s="281"/>
      <c r="BO444" s="281"/>
      <c r="BP444" s="281"/>
      <c r="BQ444" s="281"/>
    </row>
    <row r="445" spans="2:69" ht="12.75">
      <c r="B445" s="68"/>
      <c r="C445" s="75" t="s">
        <v>333</v>
      </c>
      <c r="D445" s="68"/>
      <c r="E445" s="68"/>
      <c r="F445" s="68"/>
      <c r="G445" s="68"/>
      <c r="H445" s="68"/>
      <c r="J445" s="95"/>
      <c r="K445" s="95"/>
      <c r="L445" s="95"/>
      <c r="M445" s="95"/>
      <c r="N445" s="95"/>
      <c r="O445" s="95"/>
      <c r="P445" s="95"/>
      <c r="Q445" s="95"/>
      <c r="R445" s="95"/>
      <c r="S445" s="95"/>
      <c r="T445" s="95"/>
      <c r="U445" s="95"/>
      <c r="V445" s="95"/>
      <c r="W445" s="95"/>
      <c r="X445" s="95"/>
      <c r="Y445" s="95"/>
      <c r="Z445" s="95"/>
      <c r="AA445" s="95"/>
      <c r="AB445" s="95"/>
      <c r="AC445" s="95"/>
      <c r="AD445" s="95"/>
      <c r="AE445" s="95"/>
      <c r="AF445" s="95"/>
      <c r="AG445" s="95"/>
      <c r="AH445" s="95"/>
      <c r="AI445" s="95"/>
      <c r="AJ445" s="95"/>
      <c r="AK445" s="95"/>
      <c r="AL445" s="95"/>
      <c r="AM445" s="95"/>
      <c r="AN445" s="95"/>
      <c r="AO445" s="95"/>
      <c r="AP445" s="95"/>
      <c r="AQ445" s="95"/>
      <c r="AR445" s="95"/>
      <c r="AS445" s="95"/>
      <c r="AT445" s="95"/>
      <c r="AU445" s="95"/>
      <c r="AV445" s="95"/>
      <c r="AW445" s="95"/>
      <c r="AX445" s="95"/>
      <c r="AY445" s="95"/>
      <c r="AZ445" s="95"/>
      <c r="BA445" s="95"/>
      <c r="BB445" s="95"/>
      <c r="BC445" s="95"/>
      <c r="BD445" s="95"/>
      <c r="BE445" s="95"/>
      <c r="BF445" s="95"/>
      <c r="BG445" s="95"/>
      <c r="BH445" s="95"/>
      <c r="BI445" s="95"/>
      <c r="BJ445" s="95"/>
      <c r="BK445" s="95"/>
      <c r="BL445" s="95"/>
      <c r="BM445" s="95"/>
      <c r="BN445" s="95"/>
      <c r="BO445" s="95"/>
      <c r="BP445" s="95"/>
      <c r="BQ445" s="95"/>
    </row>
    <row r="446" spans="2:69" ht="10.5" customHeight="1">
      <c r="B446" s="68"/>
      <c r="C446" s="68"/>
      <c r="D446" s="68"/>
      <c r="E446" s="68"/>
      <c r="F446" s="68"/>
      <c r="G446" s="68"/>
      <c r="H446" s="68"/>
      <c r="J446" s="95"/>
      <c r="K446" s="95"/>
      <c r="L446" s="95"/>
      <c r="M446" s="95"/>
      <c r="N446" s="95"/>
      <c r="O446" s="95"/>
      <c r="P446" s="95"/>
      <c r="Q446" s="95"/>
      <c r="R446" s="95"/>
      <c r="S446" s="95"/>
      <c r="T446" s="95"/>
      <c r="U446" s="95"/>
      <c r="V446" s="95"/>
      <c r="W446" s="95"/>
      <c r="X446" s="95"/>
      <c r="Y446" s="95"/>
      <c r="Z446" s="95"/>
      <c r="AA446" s="95"/>
      <c r="AB446" s="95"/>
      <c r="AC446" s="95"/>
      <c r="AD446" s="95"/>
      <c r="AE446" s="95"/>
      <c r="AF446" s="95"/>
      <c r="AG446" s="95"/>
      <c r="AH446" s="95"/>
      <c r="AI446" s="95"/>
      <c r="AJ446" s="95"/>
      <c r="AK446" s="95"/>
      <c r="AL446" s="95"/>
      <c r="AM446" s="95"/>
      <c r="AN446" s="95"/>
      <c r="AO446" s="95"/>
      <c r="AP446" s="95"/>
      <c r="AQ446" s="95"/>
      <c r="AR446" s="95"/>
      <c r="AS446" s="95"/>
      <c r="AT446" s="95"/>
      <c r="AU446" s="95"/>
      <c r="AV446" s="95"/>
      <c r="AW446" s="95"/>
      <c r="AX446" s="95"/>
      <c r="AY446" s="95"/>
      <c r="AZ446" s="95"/>
      <c r="BA446" s="95"/>
      <c r="BB446" s="95"/>
      <c r="BC446" s="95"/>
      <c r="BD446" s="95"/>
      <c r="BE446" s="95"/>
      <c r="BF446" s="95"/>
      <c r="BG446" s="95"/>
      <c r="BH446" s="95"/>
      <c r="BI446" s="95"/>
      <c r="BJ446" s="95"/>
      <c r="BK446" s="95"/>
      <c r="BL446" s="95"/>
      <c r="BM446" s="95"/>
      <c r="BN446" s="95"/>
      <c r="BO446" s="95"/>
      <c r="BP446" s="95"/>
      <c r="BQ446" s="95"/>
    </row>
    <row r="447" spans="2:69">
      <c r="B447" s="68"/>
      <c r="C447" s="68"/>
      <c r="D447" s="73" t="s">
        <v>81</v>
      </c>
      <c r="E447" s="73"/>
      <c r="F447" s="73"/>
      <c r="G447" s="68"/>
      <c r="H447" s="68"/>
      <c r="J447" s="95"/>
      <c r="K447" s="95"/>
      <c r="L447" s="95"/>
      <c r="M447" s="95"/>
      <c r="N447" s="95"/>
      <c r="O447" s="95"/>
      <c r="P447" s="95"/>
      <c r="Q447" s="95"/>
      <c r="R447" s="95"/>
      <c r="S447" s="95"/>
      <c r="T447" s="95"/>
      <c r="U447" s="95"/>
      <c r="V447" s="95"/>
      <c r="W447" s="95"/>
      <c r="X447" s="95"/>
      <c r="Y447" s="95"/>
      <c r="Z447" s="95"/>
      <c r="AA447" s="95"/>
      <c r="AB447" s="95"/>
      <c r="AC447" s="95"/>
      <c r="AD447" s="95"/>
      <c r="AE447" s="95"/>
      <c r="AF447" s="95"/>
      <c r="AG447" s="95"/>
      <c r="AH447" s="95"/>
      <c r="AI447" s="95"/>
      <c r="AJ447" s="95"/>
      <c r="AK447" s="95"/>
      <c r="AL447" s="95"/>
      <c r="AM447" s="95"/>
      <c r="AN447" s="95"/>
      <c r="AO447" s="95"/>
      <c r="AP447" s="95"/>
      <c r="AQ447" s="95"/>
      <c r="AR447" s="95"/>
      <c r="AS447" s="95"/>
      <c r="AT447" s="95"/>
      <c r="AU447" s="95"/>
      <c r="AV447" s="95"/>
      <c r="AW447" s="95"/>
      <c r="AX447" s="95"/>
      <c r="AY447" s="95"/>
      <c r="AZ447" s="95"/>
      <c r="BA447" s="95"/>
      <c r="BB447" s="95"/>
      <c r="BC447" s="95"/>
      <c r="BD447" s="95"/>
      <c r="BE447" s="95"/>
      <c r="BF447" s="95"/>
      <c r="BG447" s="95"/>
      <c r="BH447" s="95"/>
      <c r="BI447" s="95"/>
      <c r="BJ447" s="95"/>
      <c r="BK447" s="95"/>
      <c r="BL447" s="95"/>
      <c r="BM447" s="95"/>
      <c r="BN447" s="95"/>
      <c r="BO447" s="95"/>
      <c r="BP447" s="95"/>
      <c r="BQ447" s="95"/>
    </row>
    <row r="448" spans="2:69">
      <c r="B448" s="68"/>
      <c r="C448" s="68"/>
      <c r="D448" s="73"/>
      <c r="E448" s="73"/>
      <c r="F448" s="73"/>
      <c r="G448" s="68"/>
      <c r="H448" s="68"/>
      <c r="J448" s="95"/>
      <c r="K448" s="95"/>
      <c r="L448" s="95"/>
      <c r="M448" s="95"/>
      <c r="N448" s="95"/>
      <c r="O448" s="95"/>
      <c r="P448" s="95"/>
      <c r="Q448" s="95"/>
      <c r="R448" s="95"/>
      <c r="S448" s="95"/>
      <c r="T448" s="95"/>
      <c r="U448" s="95"/>
      <c r="V448" s="95"/>
      <c r="W448" s="95"/>
      <c r="X448" s="95"/>
      <c r="Y448" s="95"/>
      <c r="Z448" s="95"/>
      <c r="AA448" s="95"/>
      <c r="AB448" s="95"/>
      <c r="AC448" s="95"/>
      <c r="AD448" s="95"/>
      <c r="AE448" s="95"/>
      <c r="AF448" s="95"/>
      <c r="AG448" s="95"/>
      <c r="AH448" s="95"/>
      <c r="AI448" s="95"/>
      <c r="AJ448" s="95"/>
      <c r="AK448" s="95"/>
      <c r="AL448" s="95"/>
      <c r="AM448" s="95"/>
      <c r="AN448" s="95"/>
      <c r="AO448" s="95"/>
      <c r="AP448" s="95"/>
      <c r="AQ448" s="95"/>
      <c r="AR448" s="95"/>
      <c r="AS448" s="95"/>
      <c r="AT448" s="95"/>
      <c r="AU448" s="95"/>
      <c r="AV448" s="95"/>
      <c r="AW448" s="95"/>
      <c r="AX448" s="95"/>
      <c r="AY448" s="95"/>
      <c r="AZ448" s="95"/>
      <c r="BA448" s="95"/>
      <c r="BB448" s="95"/>
      <c r="BC448" s="95"/>
      <c r="BD448" s="95"/>
      <c r="BE448" s="95"/>
      <c r="BF448" s="95"/>
      <c r="BG448" s="95"/>
      <c r="BH448" s="95"/>
      <c r="BI448" s="95"/>
      <c r="BJ448" s="95"/>
      <c r="BK448" s="95"/>
      <c r="BL448" s="95"/>
      <c r="BM448" s="95"/>
      <c r="BN448" s="95"/>
      <c r="BO448" s="95"/>
      <c r="BP448" s="95"/>
      <c r="BQ448" s="95"/>
    </row>
    <row r="449" spans="2:69" ht="10.35" customHeight="1">
      <c r="B449" s="68"/>
      <c r="C449" s="68"/>
      <c r="D449" s="73"/>
      <c r="E449" s="73" t="s">
        <v>43</v>
      </c>
      <c r="F449" s="73"/>
      <c r="G449" s="68"/>
      <c r="H449" s="68"/>
      <c r="J449" s="281"/>
      <c r="K449" s="281">
        <v>500000</v>
      </c>
      <c r="L449" s="281">
        <v>500000</v>
      </c>
      <c r="M449" s="281">
        <v>500000</v>
      </c>
      <c r="N449" s="281">
        <v>580000</v>
      </c>
      <c r="O449" s="281">
        <v>580000</v>
      </c>
      <c r="P449" s="281">
        <v>580000</v>
      </c>
      <c r="Q449" s="281">
        <v>655000</v>
      </c>
      <c r="R449" s="281">
        <v>655000</v>
      </c>
      <c r="S449" s="281">
        <v>655000</v>
      </c>
      <c r="T449" s="281">
        <v>795000</v>
      </c>
      <c r="U449" s="281">
        <v>795000</v>
      </c>
      <c r="V449" s="281">
        <v>795000</v>
      </c>
      <c r="W449" s="281">
        <v>795000</v>
      </c>
      <c r="X449" s="281">
        <v>795000</v>
      </c>
      <c r="Y449" s="281">
        <v>795000</v>
      </c>
      <c r="Z449" s="281">
        <v>795000</v>
      </c>
      <c r="AA449" s="281">
        <v>795000</v>
      </c>
      <c r="AB449" s="281">
        <v>795000</v>
      </c>
      <c r="AC449" s="281">
        <v>795000</v>
      </c>
      <c r="AD449" s="281">
        <v>795000</v>
      </c>
      <c r="AE449" s="281">
        <v>795000</v>
      </c>
      <c r="AF449" s="281">
        <v>795000</v>
      </c>
      <c r="AG449" s="281">
        <v>795000</v>
      </c>
      <c r="AH449" s="281">
        <v>795000</v>
      </c>
      <c r="AI449" s="281">
        <v>795000</v>
      </c>
      <c r="AJ449" s="281">
        <v>795000</v>
      </c>
      <c r="AK449" s="281">
        <v>795000</v>
      </c>
      <c r="AL449" s="281">
        <v>795000</v>
      </c>
      <c r="AM449" s="281">
        <v>795000</v>
      </c>
      <c r="AN449" s="281">
        <v>795000</v>
      </c>
      <c r="AO449" s="281">
        <v>795000</v>
      </c>
      <c r="AP449" s="281">
        <v>795000</v>
      </c>
      <c r="AQ449" s="281">
        <v>795000</v>
      </c>
      <c r="AR449" s="281">
        <v>795000</v>
      </c>
      <c r="AS449" s="281">
        <v>795000</v>
      </c>
      <c r="AT449" s="281">
        <v>795000</v>
      </c>
      <c r="AU449" s="281">
        <v>795000</v>
      </c>
      <c r="AV449" s="281">
        <v>795000</v>
      </c>
      <c r="AW449" s="281">
        <v>795000</v>
      </c>
      <c r="AX449" s="281">
        <v>795000</v>
      </c>
      <c r="AY449" s="281">
        <v>795000</v>
      </c>
      <c r="AZ449" s="281">
        <v>795000</v>
      </c>
      <c r="BA449" s="281">
        <v>795000</v>
      </c>
      <c r="BB449" s="281">
        <v>795000</v>
      </c>
      <c r="BC449" s="281">
        <v>795000</v>
      </c>
      <c r="BD449" s="281">
        <v>795000</v>
      </c>
      <c r="BE449" s="281">
        <v>795000</v>
      </c>
      <c r="BF449" s="281">
        <v>795000</v>
      </c>
      <c r="BG449" s="281">
        <v>795000</v>
      </c>
      <c r="BH449" s="281">
        <v>795000</v>
      </c>
      <c r="BI449" s="281">
        <v>795000</v>
      </c>
      <c r="BJ449" s="281">
        <v>795000</v>
      </c>
      <c r="BK449" s="281">
        <v>795000</v>
      </c>
      <c r="BL449" s="281">
        <v>795000</v>
      </c>
      <c r="BM449" s="281">
        <v>795000</v>
      </c>
      <c r="BN449" s="281">
        <v>795000</v>
      </c>
      <c r="BO449" s="281">
        <v>795000</v>
      </c>
      <c r="BP449" s="281">
        <v>795000</v>
      </c>
      <c r="BQ449" s="281">
        <v>795000</v>
      </c>
    </row>
    <row r="450" spans="2:69">
      <c r="B450" s="68"/>
      <c r="C450" s="68"/>
      <c r="D450" s="73"/>
      <c r="E450" s="73" t="s">
        <v>126</v>
      </c>
      <c r="F450" s="73"/>
      <c r="G450" s="68"/>
      <c r="H450" s="68"/>
      <c r="J450" s="286">
        <v>500000</v>
      </c>
      <c r="K450" s="287">
        <v>0</v>
      </c>
      <c r="L450" s="287">
        <v>0</v>
      </c>
      <c r="M450" s="287">
        <v>80000</v>
      </c>
      <c r="N450" s="287">
        <v>0</v>
      </c>
      <c r="O450" s="287">
        <v>0</v>
      </c>
      <c r="P450" s="287">
        <v>30000</v>
      </c>
      <c r="Q450" s="287">
        <v>0</v>
      </c>
      <c r="R450" s="287">
        <v>0</v>
      </c>
      <c r="S450" s="287">
        <v>50000</v>
      </c>
      <c r="T450" s="287">
        <v>0</v>
      </c>
      <c r="U450" s="287">
        <v>0</v>
      </c>
      <c r="V450" s="287">
        <v>0</v>
      </c>
      <c r="W450" s="287">
        <v>0</v>
      </c>
      <c r="X450" s="287">
        <v>0</v>
      </c>
      <c r="Y450" s="287">
        <v>0</v>
      </c>
      <c r="Z450" s="287">
        <v>0</v>
      </c>
      <c r="AA450" s="287">
        <v>0</v>
      </c>
      <c r="AB450" s="287">
        <v>0</v>
      </c>
      <c r="AC450" s="287">
        <v>0</v>
      </c>
      <c r="AD450" s="287">
        <v>0</v>
      </c>
      <c r="AE450" s="287">
        <v>0</v>
      </c>
      <c r="AF450" s="287">
        <v>0</v>
      </c>
      <c r="AG450" s="287">
        <v>0</v>
      </c>
      <c r="AH450" s="287">
        <v>0</v>
      </c>
      <c r="AI450" s="287">
        <v>0</v>
      </c>
      <c r="AJ450" s="287">
        <v>0</v>
      </c>
      <c r="AK450" s="287">
        <v>0</v>
      </c>
      <c r="AL450" s="287">
        <v>0</v>
      </c>
      <c r="AM450" s="287">
        <v>0</v>
      </c>
      <c r="AN450" s="287">
        <v>0</v>
      </c>
      <c r="AO450" s="287">
        <v>0</v>
      </c>
      <c r="AP450" s="287">
        <v>0</v>
      </c>
      <c r="AQ450" s="287">
        <v>0</v>
      </c>
      <c r="AR450" s="287">
        <v>0</v>
      </c>
      <c r="AS450" s="287">
        <v>0</v>
      </c>
      <c r="AT450" s="287">
        <v>0</v>
      </c>
      <c r="AU450" s="287">
        <v>0</v>
      </c>
      <c r="AV450" s="287">
        <v>0</v>
      </c>
      <c r="AW450" s="287">
        <v>0</v>
      </c>
      <c r="AX450" s="287">
        <v>0</v>
      </c>
      <c r="AY450" s="287">
        <v>0</v>
      </c>
      <c r="AZ450" s="287">
        <v>0</v>
      </c>
      <c r="BA450" s="287">
        <v>0</v>
      </c>
      <c r="BB450" s="287">
        <v>0</v>
      </c>
      <c r="BC450" s="287">
        <v>0</v>
      </c>
      <c r="BD450" s="287">
        <v>0</v>
      </c>
      <c r="BE450" s="287">
        <v>0</v>
      </c>
      <c r="BF450" s="287">
        <v>0</v>
      </c>
      <c r="BG450" s="287">
        <v>0</v>
      </c>
      <c r="BH450" s="287">
        <v>0</v>
      </c>
      <c r="BI450" s="287">
        <v>0</v>
      </c>
      <c r="BJ450" s="287">
        <v>0</v>
      </c>
      <c r="BK450" s="287">
        <v>0</v>
      </c>
      <c r="BL450" s="287">
        <v>0</v>
      </c>
      <c r="BM450" s="287">
        <v>0</v>
      </c>
      <c r="BN450" s="287">
        <v>0</v>
      </c>
      <c r="BO450" s="287">
        <v>0</v>
      </c>
      <c r="BP450" s="287">
        <v>0</v>
      </c>
      <c r="BQ450" s="288">
        <v>0</v>
      </c>
    </row>
    <row r="451" spans="2:69">
      <c r="B451" s="68"/>
      <c r="C451" s="68"/>
      <c r="D451" s="73"/>
      <c r="E451" s="73" t="s">
        <v>98</v>
      </c>
      <c r="F451" s="73"/>
      <c r="G451" s="68"/>
      <c r="H451" s="68"/>
      <c r="J451" s="286">
        <v>0</v>
      </c>
      <c r="K451" s="287">
        <v>0</v>
      </c>
      <c r="L451" s="287">
        <v>0</v>
      </c>
      <c r="M451" s="287">
        <v>0</v>
      </c>
      <c r="N451" s="287">
        <v>0</v>
      </c>
      <c r="O451" s="287">
        <v>0</v>
      </c>
      <c r="P451" s="287">
        <v>20000</v>
      </c>
      <c r="Q451" s="287">
        <v>0</v>
      </c>
      <c r="R451" s="287">
        <v>0</v>
      </c>
      <c r="S451" s="287">
        <v>20000</v>
      </c>
      <c r="T451" s="287">
        <v>0</v>
      </c>
      <c r="U451" s="287">
        <v>0</v>
      </c>
      <c r="V451" s="287">
        <v>0</v>
      </c>
      <c r="W451" s="287">
        <v>0</v>
      </c>
      <c r="X451" s="287">
        <v>0</v>
      </c>
      <c r="Y451" s="287">
        <v>0</v>
      </c>
      <c r="Z451" s="287">
        <v>0</v>
      </c>
      <c r="AA451" s="287">
        <v>0</v>
      </c>
      <c r="AB451" s="287">
        <v>0</v>
      </c>
      <c r="AC451" s="287">
        <v>0</v>
      </c>
      <c r="AD451" s="287">
        <v>0</v>
      </c>
      <c r="AE451" s="287">
        <v>0</v>
      </c>
      <c r="AF451" s="287">
        <v>0</v>
      </c>
      <c r="AG451" s="287">
        <v>0</v>
      </c>
      <c r="AH451" s="287">
        <v>0</v>
      </c>
      <c r="AI451" s="287">
        <v>0</v>
      </c>
      <c r="AJ451" s="287">
        <v>0</v>
      </c>
      <c r="AK451" s="287">
        <v>0</v>
      </c>
      <c r="AL451" s="287">
        <v>0</v>
      </c>
      <c r="AM451" s="287">
        <v>0</v>
      </c>
      <c r="AN451" s="287">
        <v>0</v>
      </c>
      <c r="AO451" s="287">
        <v>0</v>
      </c>
      <c r="AP451" s="287">
        <v>0</v>
      </c>
      <c r="AQ451" s="287">
        <v>0</v>
      </c>
      <c r="AR451" s="287">
        <v>0</v>
      </c>
      <c r="AS451" s="287">
        <v>0</v>
      </c>
      <c r="AT451" s="287">
        <v>0</v>
      </c>
      <c r="AU451" s="287">
        <v>0</v>
      </c>
      <c r="AV451" s="287">
        <v>0</v>
      </c>
      <c r="AW451" s="287">
        <v>0</v>
      </c>
      <c r="AX451" s="287">
        <v>0</v>
      </c>
      <c r="AY451" s="287">
        <v>0</v>
      </c>
      <c r="AZ451" s="287">
        <v>0</v>
      </c>
      <c r="BA451" s="287">
        <v>0</v>
      </c>
      <c r="BB451" s="287">
        <v>0</v>
      </c>
      <c r="BC451" s="287">
        <v>0</v>
      </c>
      <c r="BD451" s="287">
        <v>0</v>
      </c>
      <c r="BE451" s="287">
        <v>0</v>
      </c>
      <c r="BF451" s="287">
        <v>0</v>
      </c>
      <c r="BG451" s="287">
        <v>0</v>
      </c>
      <c r="BH451" s="287">
        <v>0</v>
      </c>
      <c r="BI451" s="287">
        <v>0</v>
      </c>
      <c r="BJ451" s="287">
        <v>0</v>
      </c>
      <c r="BK451" s="287">
        <v>0</v>
      </c>
      <c r="BL451" s="287">
        <v>0</v>
      </c>
      <c r="BM451" s="287">
        <v>0</v>
      </c>
      <c r="BN451" s="287">
        <v>0</v>
      </c>
      <c r="BO451" s="287">
        <v>0</v>
      </c>
      <c r="BP451" s="287">
        <v>0</v>
      </c>
      <c r="BQ451" s="288">
        <v>0</v>
      </c>
    </row>
    <row r="452" spans="2:69">
      <c r="B452" s="68"/>
      <c r="C452" s="68"/>
      <c r="D452" s="73"/>
      <c r="E452" s="73" t="s">
        <v>99</v>
      </c>
      <c r="F452" s="73"/>
      <c r="G452" s="68"/>
      <c r="H452" s="68"/>
      <c r="J452" s="286">
        <v>0</v>
      </c>
      <c r="K452" s="287">
        <v>0</v>
      </c>
      <c r="L452" s="287">
        <v>0</v>
      </c>
      <c r="M452" s="287">
        <v>0</v>
      </c>
      <c r="N452" s="287">
        <v>0</v>
      </c>
      <c r="O452" s="287">
        <v>0</v>
      </c>
      <c r="P452" s="287">
        <v>25000</v>
      </c>
      <c r="Q452" s="287">
        <v>0</v>
      </c>
      <c r="R452" s="287">
        <v>0</v>
      </c>
      <c r="S452" s="287">
        <v>40000</v>
      </c>
      <c r="T452" s="287">
        <v>0</v>
      </c>
      <c r="U452" s="287">
        <v>0</v>
      </c>
      <c r="V452" s="287">
        <v>0</v>
      </c>
      <c r="W452" s="287">
        <v>0</v>
      </c>
      <c r="X452" s="287">
        <v>0</v>
      </c>
      <c r="Y452" s="287">
        <v>0</v>
      </c>
      <c r="Z452" s="287">
        <v>0</v>
      </c>
      <c r="AA452" s="287">
        <v>0</v>
      </c>
      <c r="AB452" s="287">
        <v>0</v>
      </c>
      <c r="AC452" s="287">
        <v>0</v>
      </c>
      <c r="AD452" s="287">
        <v>0</v>
      </c>
      <c r="AE452" s="287">
        <v>0</v>
      </c>
      <c r="AF452" s="287">
        <v>0</v>
      </c>
      <c r="AG452" s="287">
        <v>0</v>
      </c>
      <c r="AH452" s="287">
        <v>0</v>
      </c>
      <c r="AI452" s="287">
        <v>0</v>
      </c>
      <c r="AJ452" s="287">
        <v>0</v>
      </c>
      <c r="AK452" s="287">
        <v>0</v>
      </c>
      <c r="AL452" s="287">
        <v>0</v>
      </c>
      <c r="AM452" s="287">
        <v>0</v>
      </c>
      <c r="AN452" s="287">
        <v>0</v>
      </c>
      <c r="AO452" s="287">
        <v>0</v>
      </c>
      <c r="AP452" s="287">
        <v>0</v>
      </c>
      <c r="AQ452" s="287">
        <v>0</v>
      </c>
      <c r="AR452" s="287">
        <v>0</v>
      </c>
      <c r="AS452" s="287">
        <v>0</v>
      </c>
      <c r="AT452" s="287">
        <v>0</v>
      </c>
      <c r="AU452" s="287">
        <v>0</v>
      </c>
      <c r="AV452" s="287">
        <v>0</v>
      </c>
      <c r="AW452" s="287">
        <v>0</v>
      </c>
      <c r="AX452" s="287">
        <v>0</v>
      </c>
      <c r="AY452" s="287">
        <v>0</v>
      </c>
      <c r="AZ452" s="287">
        <v>0</v>
      </c>
      <c r="BA452" s="287">
        <v>0</v>
      </c>
      <c r="BB452" s="287">
        <v>0</v>
      </c>
      <c r="BC452" s="287">
        <v>0</v>
      </c>
      <c r="BD452" s="287">
        <v>0</v>
      </c>
      <c r="BE452" s="287">
        <v>0</v>
      </c>
      <c r="BF452" s="287">
        <v>0</v>
      </c>
      <c r="BG452" s="287">
        <v>0</v>
      </c>
      <c r="BH452" s="287">
        <v>0</v>
      </c>
      <c r="BI452" s="287">
        <v>0</v>
      </c>
      <c r="BJ452" s="287">
        <v>0</v>
      </c>
      <c r="BK452" s="287">
        <v>0</v>
      </c>
      <c r="BL452" s="287">
        <v>0</v>
      </c>
      <c r="BM452" s="287">
        <v>0</v>
      </c>
      <c r="BN452" s="287">
        <v>0</v>
      </c>
      <c r="BO452" s="287">
        <v>0</v>
      </c>
      <c r="BP452" s="287">
        <v>0</v>
      </c>
      <c r="BQ452" s="288">
        <v>0</v>
      </c>
    </row>
    <row r="453" spans="2:69">
      <c r="B453" s="68"/>
      <c r="C453" s="68"/>
      <c r="D453" s="73"/>
      <c r="E453" s="73" t="s">
        <v>100</v>
      </c>
      <c r="F453" s="73"/>
      <c r="G453" s="68"/>
      <c r="H453" s="68"/>
      <c r="J453" s="286">
        <v>0</v>
      </c>
      <c r="K453" s="287">
        <v>0</v>
      </c>
      <c r="L453" s="287">
        <v>0</v>
      </c>
      <c r="M453" s="287">
        <v>0</v>
      </c>
      <c r="N453" s="287">
        <v>0</v>
      </c>
      <c r="O453" s="287">
        <v>0</v>
      </c>
      <c r="P453" s="287">
        <v>0</v>
      </c>
      <c r="Q453" s="287">
        <v>0</v>
      </c>
      <c r="R453" s="287">
        <v>0</v>
      </c>
      <c r="S453" s="287">
        <v>30000</v>
      </c>
      <c r="T453" s="287">
        <v>0</v>
      </c>
      <c r="U453" s="287">
        <v>0</v>
      </c>
      <c r="V453" s="287">
        <v>0</v>
      </c>
      <c r="W453" s="287">
        <v>0</v>
      </c>
      <c r="X453" s="287">
        <v>0</v>
      </c>
      <c r="Y453" s="287">
        <v>0</v>
      </c>
      <c r="Z453" s="287">
        <v>0</v>
      </c>
      <c r="AA453" s="287">
        <v>0</v>
      </c>
      <c r="AB453" s="287">
        <v>0</v>
      </c>
      <c r="AC453" s="287">
        <v>0</v>
      </c>
      <c r="AD453" s="287">
        <v>0</v>
      </c>
      <c r="AE453" s="287">
        <v>0</v>
      </c>
      <c r="AF453" s="287">
        <v>0</v>
      </c>
      <c r="AG453" s="287">
        <v>0</v>
      </c>
      <c r="AH453" s="287">
        <v>0</v>
      </c>
      <c r="AI453" s="287">
        <v>0</v>
      </c>
      <c r="AJ453" s="287">
        <v>0</v>
      </c>
      <c r="AK453" s="287">
        <v>0</v>
      </c>
      <c r="AL453" s="287">
        <v>0</v>
      </c>
      <c r="AM453" s="287">
        <v>0</v>
      </c>
      <c r="AN453" s="287">
        <v>0</v>
      </c>
      <c r="AO453" s="287">
        <v>0</v>
      </c>
      <c r="AP453" s="287">
        <v>0</v>
      </c>
      <c r="AQ453" s="287">
        <v>0</v>
      </c>
      <c r="AR453" s="287">
        <v>0</v>
      </c>
      <c r="AS453" s="287">
        <v>0</v>
      </c>
      <c r="AT453" s="287">
        <v>0</v>
      </c>
      <c r="AU453" s="287">
        <v>0</v>
      </c>
      <c r="AV453" s="287">
        <v>0</v>
      </c>
      <c r="AW453" s="287">
        <v>0</v>
      </c>
      <c r="AX453" s="287">
        <v>0</v>
      </c>
      <c r="AY453" s="287">
        <v>0</v>
      </c>
      <c r="AZ453" s="287">
        <v>0</v>
      </c>
      <c r="BA453" s="287">
        <v>0</v>
      </c>
      <c r="BB453" s="287">
        <v>0</v>
      </c>
      <c r="BC453" s="287">
        <v>0</v>
      </c>
      <c r="BD453" s="287">
        <v>0</v>
      </c>
      <c r="BE453" s="287">
        <v>0</v>
      </c>
      <c r="BF453" s="287">
        <v>0</v>
      </c>
      <c r="BG453" s="287">
        <v>0</v>
      </c>
      <c r="BH453" s="287">
        <v>0</v>
      </c>
      <c r="BI453" s="287">
        <v>0</v>
      </c>
      <c r="BJ453" s="287">
        <v>0</v>
      </c>
      <c r="BK453" s="287">
        <v>0</v>
      </c>
      <c r="BL453" s="287">
        <v>0</v>
      </c>
      <c r="BM453" s="287">
        <v>0</v>
      </c>
      <c r="BN453" s="287">
        <v>0</v>
      </c>
      <c r="BO453" s="287">
        <v>0</v>
      </c>
      <c r="BP453" s="287">
        <v>0</v>
      </c>
      <c r="BQ453" s="288">
        <v>0</v>
      </c>
    </row>
    <row r="454" spans="2:69">
      <c r="B454" s="68"/>
      <c r="C454" s="68"/>
      <c r="D454" s="73"/>
      <c r="E454" s="73" t="s">
        <v>82</v>
      </c>
      <c r="F454" s="73"/>
      <c r="G454" s="68"/>
      <c r="H454" s="68"/>
      <c r="J454" s="289"/>
      <c r="K454" s="290"/>
      <c r="L454" s="290"/>
      <c r="M454" s="290"/>
      <c r="N454" s="290"/>
      <c r="O454" s="290"/>
      <c r="P454" s="290"/>
      <c r="Q454" s="290"/>
      <c r="R454" s="290"/>
      <c r="S454" s="290"/>
      <c r="T454" s="290"/>
      <c r="U454" s="290"/>
      <c r="V454" s="290"/>
      <c r="W454" s="290"/>
      <c r="X454" s="290"/>
      <c r="Y454" s="290"/>
      <c r="Z454" s="290"/>
      <c r="AA454" s="290"/>
      <c r="AB454" s="290"/>
      <c r="AC454" s="290"/>
      <c r="AD454" s="290"/>
      <c r="AE454" s="290"/>
      <c r="AF454" s="290"/>
      <c r="AG454" s="290"/>
      <c r="AH454" s="290"/>
      <c r="AI454" s="290"/>
      <c r="AJ454" s="290"/>
      <c r="AK454" s="290"/>
      <c r="AL454" s="290"/>
      <c r="AM454" s="290"/>
      <c r="AN454" s="290"/>
      <c r="AO454" s="290"/>
      <c r="AP454" s="290"/>
      <c r="AQ454" s="290"/>
      <c r="AR454" s="290"/>
      <c r="AS454" s="290"/>
      <c r="AT454" s="290"/>
      <c r="AU454" s="290"/>
      <c r="AV454" s="290"/>
      <c r="AW454" s="290"/>
      <c r="AX454" s="290"/>
      <c r="AY454" s="290"/>
      <c r="AZ454" s="290"/>
      <c r="BA454" s="290"/>
      <c r="BB454" s="290"/>
      <c r="BC454" s="290"/>
      <c r="BD454" s="290"/>
      <c r="BE454" s="290"/>
      <c r="BF454" s="290"/>
      <c r="BG454" s="290"/>
      <c r="BH454" s="290"/>
      <c r="BI454" s="290"/>
      <c r="BJ454" s="290"/>
      <c r="BK454" s="290"/>
      <c r="BL454" s="290"/>
      <c r="BM454" s="290"/>
      <c r="BN454" s="290"/>
      <c r="BO454" s="290"/>
      <c r="BP454" s="290"/>
      <c r="BQ454" s="291"/>
    </row>
    <row r="455" spans="2:69">
      <c r="B455" s="68"/>
      <c r="C455" s="68"/>
      <c r="D455" s="73"/>
      <c r="E455" s="73" t="s">
        <v>83</v>
      </c>
      <c r="F455" s="73"/>
      <c r="G455" s="68"/>
      <c r="H455" s="68"/>
      <c r="J455" s="281">
        <v>500000</v>
      </c>
      <c r="K455" s="281">
        <v>500000</v>
      </c>
      <c r="L455" s="281">
        <v>500000</v>
      </c>
      <c r="M455" s="281">
        <v>580000</v>
      </c>
      <c r="N455" s="281">
        <v>580000</v>
      </c>
      <c r="O455" s="281">
        <v>580000</v>
      </c>
      <c r="P455" s="281">
        <v>655000</v>
      </c>
      <c r="Q455" s="281">
        <v>655000</v>
      </c>
      <c r="R455" s="281">
        <v>655000</v>
      </c>
      <c r="S455" s="281">
        <v>795000</v>
      </c>
      <c r="T455" s="281">
        <v>795000</v>
      </c>
      <c r="U455" s="281">
        <v>795000</v>
      </c>
      <c r="V455" s="281">
        <v>795000</v>
      </c>
      <c r="W455" s="281">
        <v>795000</v>
      </c>
      <c r="X455" s="281">
        <v>795000</v>
      </c>
      <c r="Y455" s="281">
        <v>795000</v>
      </c>
      <c r="Z455" s="281">
        <v>795000</v>
      </c>
      <c r="AA455" s="281">
        <v>795000</v>
      </c>
      <c r="AB455" s="281">
        <v>795000</v>
      </c>
      <c r="AC455" s="281">
        <v>795000</v>
      </c>
      <c r="AD455" s="281">
        <v>795000</v>
      </c>
      <c r="AE455" s="281">
        <v>795000</v>
      </c>
      <c r="AF455" s="281">
        <v>795000</v>
      </c>
      <c r="AG455" s="281">
        <v>795000</v>
      </c>
      <c r="AH455" s="281">
        <v>795000</v>
      </c>
      <c r="AI455" s="281">
        <v>795000</v>
      </c>
      <c r="AJ455" s="281">
        <v>795000</v>
      </c>
      <c r="AK455" s="281">
        <v>795000</v>
      </c>
      <c r="AL455" s="281">
        <v>795000</v>
      </c>
      <c r="AM455" s="281">
        <v>795000</v>
      </c>
      <c r="AN455" s="281">
        <v>795000</v>
      </c>
      <c r="AO455" s="281">
        <v>795000</v>
      </c>
      <c r="AP455" s="281">
        <v>795000</v>
      </c>
      <c r="AQ455" s="281">
        <v>795000</v>
      </c>
      <c r="AR455" s="281">
        <v>795000</v>
      </c>
      <c r="AS455" s="281">
        <v>795000</v>
      </c>
      <c r="AT455" s="281">
        <v>795000</v>
      </c>
      <c r="AU455" s="281">
        <v>795000</v>
      </c>
      <c r="AV455" s="281">
        <v>795000</v>
      </c>
      <c r="AW455" s="281">
        <v>795000</v>
      </c>
      <c r="AX455" s="281">
        <v>795000</v>
      </c>
      <c r="AY455" s="281">
        <v>795000</v>
      </c>
      <c r="AZ455" s="281">
        <v>795000</v>
      </c>
      <c r="BA455" s="281">
        <v>795000</v>
      </c>
      <c r="BB455" s="281">
        <v>795000</v>
      </c>
      <c r="BC455" s="281">
        <v>795000</v>
      </c>
      <c r="BD455" s="281">
        <v>795000</v>
      </c>
      <c r="BE455" s="281">
        <v>795000</v>
      </c>
      <c r="BF455" s="281">
        <v>795000</v>
      </c>
      <c r="BG455" s="281">
        <v>795000</v>
      </c>
      <c r="BH455" s="281">
        <v>795000</v>
      </c>
      <c r="BI455" s="281">
        <v>795000</v>
      </c>
      <c r="BJ455" s="281">
        <v>795000</v>
      </c>
      <c r="BK455" s="281">
        <v>795000</v>
      </c>
      <c r="BL455" s="281">
        <v>795000</v>
      </c>
      <c r="BM455" s="281">
        <v>795000</v>
      </c>
      <c r="BN455" s="281">
        <v>795000</v>
      </c>
      <c r="BO455" s="281">
        <v>795000</v>
      </c>
      <c r="BP455" s="281">
        <v>795000</v>
      </c>
      <c r="BQ455" s="281">
        <v>795000</v>
      </c>
    </row>
    <row r="456" spans="2:69" hidden="1" outlineLevel="1">
      <c r="B456" s="68"/>
      <c r="C456" s="68"/>
      <c r="D456" s="68"/>
      <c r="E456" s="68"/>
      <c r="F456" s="68"/>
      <c r="G456" s="68"/>
      <c r="H456" s="68"/>
      <c r="J456" s="95"/>
      <c r="K456" s="95"/>
      <c r="L456" s="95"/>
      <c r="M456" s="95"/>
      <c r="N456" s="95"/>
      <c r="O456" s="95"/>
      <c r="P456" s="95"/>
      <c r="Q456" s="95"/>
      <c r="R456" s="95"/>
      <c r="S456" s="95"/>
      <c r="T456" s="95"/>
      <c r="U456" s="95"/>
      <c r="V456" s="95"/>
      <c r="W456" s="95"/>
      <c r="X456" s="95"/>
      <c r="Y456" s="95"/>
      <c r="Z456" s="95"/>
      <c r="AA456" s="95"/>
      <c r="AB456" s="95"/>
      <c r="AC456" s="95"/>
      <c r="AD456" s="95"/>
      <c r="AE456" s="95"/>
      <c r="AF456" s="95"/>
      <c r="AG456" s="95"/>
      <c r="AH456" s="95"/>
      <c r="AI456" s="95"/>
      <c r="AJ456" s="95"/>
      <c r="AK456" s="95"/>
      <c r="AL456" s="95"/>
      <c r="AM456" s="95"/>
      <c r="AN456" s="95"/>
      <c r="AO456" s="95"/>
      <c r="AP456" s="95"/>
      <c r="AQ456" s="95"/>
      <c r="AR456" s="95"/>
      <c r="AS456" s="95"/>
      <c r="AT456" s="95"/>
      <c r="AU456" s="95"/>
      <c r="AV456" s="95"/>
      <c r="AW456" s="95"/>
      <c r="AX456" s="95"/>
      <c r="AY456" s="95"/>
      <c r="AZ456" s="95"/>
      <c r="BA456" s="95"/>
      <c r="BB456" s="95"/>
      <c r="BC456" s="95"/>
      <c r="BD456" s="95"/>
      <c r="BE456" s="95"/>
      <c r="BF456" s="95"/>
      <c r="BG456" s="95"/>
      <c r="BH456" s="95"/>
      <c r="BI456" s="95"/>
      <c r="BJ456" s="95"/>
      <c r="BK456" s="95"/>
      <c r="BL456" s="95"/>
      <c r="BM456" s="95"/>
      <c r="BN456" s="95"/>
      <c r="BO456" s="95"/>
      <c r="BP456" s="95"/>
      <c r="BQ456" s="95"/>
    </row>
    <row r="457" spans="2:69" hidden="1" outlineLevel="1">
      <c r="B457" s="68"/>
      <c r="C457" s="68"/>
      <c r="D457" s="68"/>
      <c r="E457" s="68"/>
      <c r="F457" s="68"/>
      <c r="G457" s="68"/>
      <c r="H457" s="68"/>
      <c r="J457" s="95"/>
      <c r="K457" s="95"/>
      <c r="L457" s="95"/>
      <c r="M457" s="95"/>
      <c r="N457" s="95"/>
      <c r="O457" s="95"/>
      <c r="P457" s="95"/>
      <c r="Q457" s="95"/>
      <c r="R457" s="95"/>
      <c r="S457" s="95"/>
      <c r="T457" s="95"/>
      <c r="U457" s="95"/>
      <c r="V457" s="95"/>
      <c r="W457" s="95"/>
      <c r="X457" s="95"/>
      <c r="Y457" s="95"/>
      <c r="Z457" s="95"/>
      <c r="AA457" s="95"/>
      <c r="AB457" s="95"/>
      <c r="AC457" s="95"/>
      <c r="AD457" s="95"/>
      <c r="AE457" s="95"/>
      <c r="AF457" s="95"/>
      <c r="AG457" s="95"/>
      <c r="AH457" s="95"/>
      <c r="AI457" s="95"/>
      <c r="AJ457" s="95"/>
      <c r="AK457" s="95"/>
      <c r="AL457" s="95"/>
      <c r="AM457" s="95"/>
      <c r="AN457" s="95"/>
      <c r="AO457" s="95"/>
      <c r="AP457" s="95"/>
      <c r="AQ457" s="95"/>
      <c r="AR457" s="95"/>
      <c r="AS457" s="95"/>
      <c r="AT457" s="95"/>
      <c r="AU457" s="95"/>
      <c r="AV457" s="95"/>
      <c r="AW457" s="95"/>
      <c r="AX457" s="95"/>
      <c r="AY457" s="95"/>
      <c r="AZ457" s="95"/>
      <c r="BA457" s="95"/>
      <c r="BB457" s="95"/>
      <c r="BC457" s="95"/>
      <c r="BD457" s="95"/>
      <c r="BE457" s="95"/>
      <c r="BF457" s="95"/>
      <c r="BG457" s="95"/>
      <c r="BH457" s="95"/>
      <c r="BI457" s="95"/>
      <c r="BJ457" s="95"/>
      <c r="BK457" s="95"/>
      <c r="BL457" s="95"/>
      <c r="BM457" s="95"/>
      <c r="BN457" s="95"/>
      <c r="BO457" s="95"/>
      <c r="BP457" s="95"/>
      <c r="BQ457" s="95"/>
    </row>
    <row r="458" spans="2:69" hidden="1" outlineLevel="1">
      <c r="B458" s="68"/>
      <c r="C458" s="68"/>
      <c r="D458" s="68"/>
      <c r="E458" s="68"/>
      <c r="F458" s="68"/>
      <c r="G458" s="68"/>
      <c r="H458" s="68"/>
      <c r="J458" s="95"/>
      <c r="K458" s="95"/>
      <c r="L458" s="95"/>
      <c r="M458" s="95"/>
      <c r="N458" s="95"/>
      <c r="O458" s="95"/>
      <c r="P458" s="95"/>
      <c r="Q458" s="95"/>
      <c r="R458" s="95"/>
      <c r="S458" s="95"/>
      <c r="T458" s="95"/>
      <c r="U458" s="95"/>
      <c r="V458" s="95"/>
      <c r="W458" s="95"/>
      <c r="X458" s="95"/>
      <c r="Y458" s="95"/>
      <c r="Z458" s="95"/>
      <c r="AA458" s="95"/>
      <c r="AB458" s="95"/>
      <c r="AC458" s="95"/>
      <c r="AD458" s="95"/>
      <c r="AE458" s="95"/>
      <c r="AF458" s="95"/>
      <c r="AG458" s="95"/>
      <c r="AH458" s="95"/>
      <c r="AI458" s="95"/>
      <c r="AJ458" s="95"/>
      <c r="AK458" s="95"/>
      <c r="AL458" s="95"/>
      <c r="AM458" s="95"/>
      <c r="AN458" s="95"/>
      <c r="AO458" s="95"/>
      <c r="AP458" s="95"/>
      <c r="AQ458" s="95"/>
      <c r="AR458" s="95"/>
      <c r="AS458" s="95"/>
      <c r="AT458" s="95"/>
      <c r="AU458" s="95"/>
      <c r="AV458" s="95"/>
      <c r="AW458" s="95"/>
      <c r="AX458" s="95"/>
      <c r="AY458" s="95"/>
      <c r="AZ458" s="95"/>
      <c r="BA458" s="95"/>
      <c r="BB458" s="95"/>
      <c r="BC458" s="95"/>
      <c r="BD458" s="95"/>
      <c r="BE458" s="95"/>
      <c r="BF458" s="95"/>
      <c r="BG458" s="95"/>
      <c r="BH458" s="95"/>
      <c r="BI458" s="95"/>
      <c r="BJ458" s="95"/>
      <c r="BK458" s="95"/>
      <c r="BL458" s="95"/>
      <c r="BM458" s="95"/>
      <c r="BN458" s="95"/>
      <c r="BO458" s="95"/>
      <c r="BP458" s="95"/>
      <c r="BQ458" s="95"/>
    </row>
    <row r="459" spans="2:69" hidden="1" outlineLevel="1">
      <c r="B459" s="68"/>
      <c r="C459" s="68"/>
      <c r="D459" s="68" t="s">
        <v>84</v>
      </c>
      <c r="E459" s="68"/>
      <c r="F459" s="68"/>
      <c r="G459" s="68"/>
      <c r="H459" s="68"/>
      <c r="J459" s="95"/>
      <c r="K459" s="95"/>
      <c r="L459" s="95"/>
      <c r="M459" s="95"/>
      <c r="N459" s="95"/>
      <c r="O459" s="95"/>
      <c r="P459" s="95"/>
      <c r="Q459" s="95"/>
      <c r="R459" s="95"/>
      <c r="S459" s="95"/>
      <c r="T459" s="95"/>
      <c r="U459" s="95"/>
      <c r="V459" s="95"/>
      <c r="W459" s="95"/>
      <c r="X459" s="95"/>
      <c r="Y459" s="95"/>
      <c r="Z459" s="95"/>
      <c r="AA459" s="95"/>
      <c r="AB459" s="95"/>
      <c r="AC459" s="95"/>
      <c r="AD459" s="95"/>
      <c r="AE459" s="95"/>
      <c r="AF459" s="95"/>
      <c r="AG459" s="95"/>
      <c r="AH459" s="95"/>
      <c r="AI459" s="95"/>
      <c r="AJ459" s="95"/>
      <c r="AK459" s="95"/>
      <c r="AL459" s="95"/>
      <c r="AM459" s="95"/>
      <c r="AN459" s="95"/>
      <c r="AO459" s="95"/>
      <c r="AP459" s="95"/>
      <c r="AQ459" s="95"/>
      <c r="AR459" s="95"/>
      <c r="AS459" s="95"/>
      <c r="AT459" s="95"/>
      <c r="AU459" s="95"/>
      <c r="AV459" s="95"/>
      <c r="AW459" s="95"/>
      <c r="AX459" s="95"/>
      <c r="AY459" s="95"/>
      <c r="AZ459" s="95"/>
      <c r="BA459" s="95"/>
      <c r="BB459" s="95"/>
      <c r="BC459" s="95"/>
      <c r="BD459" s="95"/>
      <c r="BE459" s="95"/>
      <c r="BF459" s="95"/>
      <c r="BG459" s="95"/>
      <c r="BH459" s="95"/>
      <c r="BI459" s="95"/>
      <c r="BJ459" s="95"/>
      <c r="BK459" s="95"/>
      <c r="BL459" s="95"/>
      <c r="BM459" s="95"/>
      <c r="BN459" s="95"/>
      <c r="BO459" s="95"/>
      <c r="BP459" s="95"/>
      <c r="BQ459" s="95"/>
    </row>
    <row r="460" spans="2:69" hidden="1" outlineLevel="1">
      <c r="B460" s="68"/>
      <c r="C460" s="68"/>
      <c r="D460" s="68"/>
      <c r="E460" s="68"/>
      <c r="F460" s="68"/>
      <c r="G460" s="68"/>
      <c r="H460" s="68"/>
      <c r="J460" s="95"/>
      <c r="K460" s="95"/>
      <c r="L460" s="95"/>
      <c r="M460" s="95"/>
      <c r="N460" s="95"/>
      <c r="O460" s="95"/>
      <c r="P460" s="95"/>
      <c r="Q460" s="95"/>
      <c r="R460" s="95"/>
      <c r="S460" s="95"/>
      <c r="T460" s="95"/>
      <c r="U460" s="95"/>
      <c r="V460" s="95"/>
      <c r="W460" s="95"/>
      <c r="X460" s="95"/>
      <c r="Y460" s="95"/>
      <c r="Z460" s="95"/>
      <c r="AA460" s="95"/>
      <c r="AB460" s="95"/>
      <c r="AC460" s="95"/>
      <c r="AD460" s="95"/>
      <c r="AE460" s="95"/>
      <c r="AF460" s="95"/>
      <c r="AG460" s="95"/>
      <c r="AH460" s="95"/>
      <c r="AI460" s="95"/>
      <c r="AJ460" s="95"/>
      <c r="AK460" s="95"/>
      <c r="AL460" s="95"/>
      <c r="AM460" s="95"/>
      <c r="AN460" s="95"/>
      <c r="AO460" s="95"/>
      <c r="AP460" s="95"/>
      <c r="AQ460" s="95"/>
      <c r="AR460" s="95"/>
      <c r="AS460" s="95"/>
      <c r="AT460" s="95"/>
      <c r="AU460" s="95"/>
      <c r="AV460" s="95"/>
      <c r="AW460" s="95"/>
      <c r="AX460" s="95"/>
      <c r="AY460" s="95"/>
      <c r="AZ460" s="95"/>
      <c r="BA460" s="95"/>
      <c r="BB460" s="95"/>
      <c r="BC460" s="95"/>
      <c r="BD460" s="95"/>
      <c r="BE460" s="95"/>
      <c r="BF460" s="95"/>
      <c r="BG460" s="95"/>
      <c r="BH460" s="95"/>
      <c r="BI460" s="95"/>
      <c r="BJ460" s="95"/>
      <c r="BK460" s="95"/>
      <c r="BL460" s="95"/>
      <c r="BM460" s="95"/>
      <c r="BN460" s="95"/>
      <c r="BO460" s="95"/>
      <c r="BP460" s="95"/>
      <c r="BQ460" s="95"/>
    </row>
    <row r="461" spans="2:69" hidden="1" outlineLevel="1">
      <c r="B461" s="68"/>
      <c r="C461" s="68"/>
      <c r="D461" s="68"/>
      <c r="E461" s="68"/>
      <c r="F461" s="68"/>
      <c r="G461" s="68"/>
      <c r="H461" s="68"/>
      <c r="J461" s="95"/>
      <c r="K461" s="95"/>
      <c r="L461" s="95"/>
      <c r="M461" s="95"/>
      <c r="N461" s="95"/>
      <c r="O461" s="95"/>
      <c r="P461" s="95"/>
      <c r="Q461" s="95"/>
      <c r="R461" s="95"/>
      <c r="S461" s="95"/>
      <c r="T461" s="95"/>
      <c r="U461" s="95"/>
      <c r="V461" s="95"/>
      <c r="W461" s="95"/>
      <c r="X461" s="95"/>
      <c r="Y461" s="95"/>
      <c r="Z461" s="95"/>
      <c r="AA461" s="95"/>
      <c r="AB461" s="95"/>
      <c r="AC461" s="95"/>
      <c r="AD461" s="95"/>
      <c r="AE461" s="95"/>
      <c r="AF461" s="95"/>
      <c r="AG461" s="95"/>
      <c r="AH461" s="95"/>
      <c r="AI461" s="95"/>
      <c r="AJ461" s="95"/>
      <c r="AK461" s="95"/>
      <c r="AL461" s="95"/>
      <c r="AM461" s="95"/>
      <c r="AN461" s="95"/>
      <c r="AO461" s="95"/>
      <c r="AP461" s="95"/>
      <c r="AQ461" s="95"/>
      <c r="AR461" s="95"/>
      <c r="AS461" s="95"/>
      <c r="AT461" s="95"/>
      <c r="AU461" s="95"/>
      <c r="AV461" s="95"/>
      <c r="AW461" s="95"/>
      <c r="AX461" s="95"/>
      <c r="AY461" s="95"/>
      <c r="AZ461" s="95"/>
      <c r="BA461" s="95"/>
      <c r="BB461" s="95"/>
      <c r="BC461" s="95"/>
      <c r="BD461" s="95"/>
      <c r="BE461" s="95"/>
      <c r="BF461" s="95"/>
      <c r="BG461" s="95"/>
      <c r="BH461" s="95"/>
      <c r="BI461" s="95"/>
      <c r="BJ461" s="95"/>
      <c r="BK461" s="95"/>
      <c r="BL461" s="95"/>
      <c r="BM461" s="95"/>
      <c r="BN461" s="95"/>
      <c r="BO461" s="95"/>
      <c r="BP461" s="95"/>
      <c r="BQ461" s="95"/>
    </row>
    <row r="462" spans="2:69" hidden="1" outlineLevel="1">
      <c r="B462" s="68"/>
      <c r="C462" s="68"/>
      <c r="D462" s="68"/>
      <c r="E462" s="68"/>
      <c r="F462" s="68"/>
      <c r="G462" s="68"/>
      <c r="H462" s="68"/>
      <c r="J462" s="95"/>
      <c r="K462" s="95"/>
      <c r="L462" s="95"/>
      <c r="M462" s="95"/>
      <c r="N462" s="95"/>
      <c r="O462" s="95"/>
      <c r="P462" s="95"/>
      <c r="Q462" s="95"/>
      <c r="R462" s="95"/>
      <c r="S462" s="95"/>
      <c r="T462" s="95"/>
      <c r="U462" s="95"/>
      <c r="V462" s="95"/>
      <c r="W462" s="95"/>
      <c r="X462" s="95"/>
      <c r="Y462" s="95"/>
      <c r="Z462" s="95"/>
      <c r="AA462" s="95"/>
      <c r="AB462" s="95"/>
      <c r="AC462" s="95"/>
      <c r="AD462" s="95"/>
      <c r="AE462" s="95"/>
      <c r="AF462" s="95"/>
      <c r="AG462" s="95"/>
      <c r="AH462" s="95"/>
      <c r="AI462" s="95"/>
      <c r="AJ462" s="95"/>
      <c r="AK462" s="95"/>
      <c r="AL462" s="95"/>
      <c r="AM462" s="95"/>
      <c r="AN462" s="95"/>
      <c r="AO462" s="95"/>
      <c r="AP462" s="95"/>
      <c r="AQ462" s="95"/>
      <c r="AR462" s="95"/>
      <c r="AS462" s="95"/>
      <c r="AT462" s="95"/>
      <c r="AU462" s="95"/>
      <c r="AV462" s="95"/>
      <c r="AW462" s="95"/>
      <c r="AX462" s="95"/>
      <c r="AY462" s="95"/>
      <c r="AZ462" s="95"/>
      <c r="BA462" s="95"/>
      <c r="BB462" s="95"/>
      <c r="BC462" s="95"/>
      <c r="BD462" s="95"/>
      <c r="BE462" s="95"/>
      <c r="BF462" s="95"/>
      <c r="BG462" s="95"/>
      <c r="BH462" s="95"/>
      <c r="BI462" s="95"/>
      <c r="BJ462" s="95"/>
      <c r="BK462" s="95"/>
      <c r="BL462" s="95"/>
      <c r="BM462" s="95"/>
      <c r="BN462" s="95"/>
      <c r="BO462" s="95"/>
      <c r="BP462" s="95"/>
      <c r="BQ462" s="95"/>
    </row>
    <row r="463" spans="2:69" hidden="1" outlineLevel="1">
      <c r="B463" s="68"/>
      <c r="C463" s="68"/>
      <c r="D463" s="68"/>
      <c r="E463" s="68"/>
      <c r="F463" s="68"/>
      <c r="G463" s="68"/>
      <c r="H463" s="68"/>
      <c r="J463" s="95"/>
      <c r="K463" s="95"/>
      <c r="L463" s="95"/>
      <c r="M463" s="95"/>
      <c r="N463" s="95"/>
      <c r="O463" s="95"/>
      <c r="P463" s="95"/>
      <c r="Q463" s="95"/>
      <c r="R463" s="95"/>
      <c r="S463" s="95"/>
      <c r="T463" s="95"/>
      <c r="U463" s="95"/>
      <c r="V463" s="95"/>
      <c r="W463" s="95"/>
      <c r="X463" s="95"/>
      <c r="Y463" s="95"/>
      <c r="Z463" s="95"/>
      <c r="AA463" s="95"/>
      <c r="AB463" s="95"/>
      <c r="AC463" s="95"/>
      <c r="AD463" s="95"/>
      <c r="AE463" s="95"/>
      <c r="AF463" s="95"/>
      <c r="AG463" s="95"/>
      <c r="AH463" s="95"/>
      <c r="AI463" s="95"/>
      <c r="AJ463" s="95"/>
      <c r="AK463" s="95"/>
      <c r="AL463" s="95"/>
      <c r="AM463" s="95"/>
      <c r="AN463" s="95"/>
      <c r="AO463" s="95"/>
      <c r="AP463" s="95"/>
      <c r="AQ463" s="95"/>
      <c r="AR463" s="95"/>
      <c r="AS463" s="95"/>
      <c r="AT463" s="95"/>
      <c r="AU463" s="95"/>
      <c r="AV463" s="95"/>
      <c r="AW463" s="95"/>
      <c r="AX463" s="95"/>
      <c r="AY463" s="95"/>
      <c r="AZ463" s="95"/>
      <c r="BA463" s="95"/>
      <c r="BB463" s="95"/>
      <c r="BC463" s="95"/>
      <c r="BD463" s="95"/>
      <c r="BE463" s="95"/>
      <c r="BF463" s="95"/>
      <c r="BG463" s="95"/>
      <c r="BH463" s="95"/>
      <c r="BI463" s="95"/>
      <c r="BJ463" s="95"/>
      <c r="BK463" s="95"/>
      <c r="BL463" s="95"/>
      <c r="BM463" s="95"/>
      <c r="BN463" s="95"/>
      <c r="BO463" s="95"/>
      <c r="BP463" s="95"/>
      <c r="BQ463" s="95"/>
    </row>
    <row r="464" spans="2:69" hidden="1" outlineLevel="1">
      <c r="B464" s="68"/>
      <c r="C464" s="68"/>
      <c r="D464" s="68"/>
      <c r="E464" s="68"/>
      <c r="F464" s="68"/>
      <c r="G464" s="68"/>
      <c r="H464" s="68"/>
      <c r="J464" s="95"/>
      <c r="K464" s="95"/>
      <c r="L464" s="95"/>
      <c r="M464" s="95"/>
      <c r="N464" s="95"/>
      <c r="O464" s="95"/>
      <c r="P464" s="95"/>
      <c r="Q464" s="95"/>
      <c r="R464" s="95"/>
      <c r="S464" s="95"/>
      <c r="T464" s="95"/>
      <c r="U464" s="95"/>
      <c r="V464" s="95"/>
      <c r="W464" s="95"/>
      <c r="X464" s="95"/>
      <c r="Y464" s="95"/>
      <c r="Z464" s="95"/>
      <c r="AA464" s="95"/>
      <c r="AB464" s="95"/>
      <c r="AC464" s="95"/>
      <c r="AD464" s="95"/>
      <c r="AE464" s="95"/>
      <c r="AF464" s="95"/>
      <c r="AG464" s="95"/>
      <c r="AH464" s="95"/>
      <c r="AI464" s="95"/>
      <c r="AJ464" s="95"/>
      <c r="AK464" s="95"/>
      <c r="AL464" s="95"/>
      <c r="AM464" s="95"/>
      <c r="AN464" s="95"/>
      <c r="AO464" s="95"/>
      <c r="AP464" s="95"/>
      <c r="AQ464" s="95"/>
      <c r="AR464" s="95"/>
      <c r="AS464" s="95"/>
      <c r="AT464" s="95"/>
      <c r="AU464" s="95"/>
      <c r="AV464" s="95"/>
      <c r="AW464" s="95"/>
      <c r="AX464" s="95"/>
      <c r="AY464" s="95"/>
      <c r="AZ464" s="95"/>
      <c r="BA464" s="95"/>
      <c r="BB464" s="95"/>
      <c r="BC464" s="95"/>
      <c r="BD464" s="95"/>
      <c r="BE464" s="95"/>
      <c r="BF464" s="95"/>
      <c r="BG464" s="95"/>
      <c r="BH464" s="95"/>
      <c r="BI464" s="95"/>
      <c r="BJ464" s="95"/>
      <c r="BK464" s="95"/>
      <c r="BL464" s="95"/>
      <c r="BM464" s="95"/>
      <c r="BN464" s="95"/>
      <c r="BO464" s="95"/>
      <c r="BP464" s="95"/>
      <c r="BQ464" s="95"/>
    </row>
    <row r="465" spans="2:69" hidden="1" outlineLevel="1">
      <c r="B465" s="68"/>
      <c r="C465" s="68"/>
      <c r="D465" s="68"/>
      <c r="E465" s="68" t="s">
        <v>86</v>
      </c>
      <c r="F465" s="68"/>
      <c r="G465" s="68"/>
      <c r="H465" s="68"/>
      <c r="J465" s="281">
        <v>0</v>
      </c>
      <c r="K465" s="281">
        <v>-108280.02800000002</v>
      </c>
      <c r="L465" s="281">
        <v>-211788.46000000002</v>
      </c>
      <c r="M465" s="281">
        <v>-293767.37155555561</v>
      </c>
      <c r="N465" s="281">
        <v>-373016.49866666674</v>
      </c>
      <c r="O465" s="281">
        <v>-420094.74533333338</v>
      </c>
      <c r="P465" s="281">
        <v>-460896.08755555563</v>
      </c>
      <c r="Q465" s="281">
        <v>-492405.47333333344</v>
      </c>
      <c r="R465" s="281">
        <v>-476314.00666666677</v>
      </c>
      <c r="S465" s="281">
        <v>-451994.71955555561</v>
      </c>
      <c r="T465" s="281">
        <v>-435764.364</v>
      </c>
      <c r="U465" s="281">
        <v>-405276.08399999997</v>
      </c>
      <c r="V465" s="281">
        <v>-315836.16755555541</v>
      </c>
      <c r="W465" s="281">
        <v>-195026.79518055552</v>
      </c>
      <c r="X465" s="281">
        <v>-136567.12598055557</v>
      </c>
      <c r="Y465" s="281">
        <v>-23496.607555555631</v>
      </c>
      <c r="Z465" s="281">
        <v>43210.13384444431</v>
      </c>
      <c r="AA465" s="281">
        <v>176678.27076944429</v>
      </c>
      <c r="AB465" s="281">
        <v>286152.78076944425</v>
      </c>
      <c r="AC465" s="281">
        <v>385701.90006944427</v>
      </c>
      <c r="AD465" s="281">
        <v>556440.33006944426</v>
      </c>
      <c r="AE465" s="281">
        <v>711641.52241944429</v>
      </c>
      <c r="AF465" s="281">
        <v>827545.04841944424</v>
      </c>
      <c r="AG465" s="281">
        <v>945055.82841944427</v>
      </c>
      <c r="AH465" s="281">
        <v>1126747.7367194444</v>
      </c>
      <c r="AI465" s="281">
        <v>1251658.6946944443</v>
      </c>
      <c r="AJ465" s="281">
        <v>1308844.4016694443</v>
      </c>
      <c r="AK465" s="281">
        <v>1424907.3182444442</v>
      </c>
      <c r="AL465" s="281">
        <v>1490650.4522194443</v>
      </c>
      <c r="AM465" s="281">
        <v>1628280.6629944444</v>
      </c>
      <c r="AN465" s="281">
        <v>1739792.4355694444</v>
      </c>
      <c r="AO465" s="281">
        <v>1840393.4377444442</v>
      </c>
      <c r="AP465" s="281">
        <v>2017443.2243194443</v>
      </c>
      <c r="AQ465" s="281">
        <v>2177513.720494444</v>
      </c>
      <c r="AR465" s="281">
        <v>2295094.3410694441</v>
      </c>
      <c r="AS465" s="281">
        <v>2414192.173644444</v>
      </c>
      <c r="AT465" s="281">
        <v>2601963.4353194442</v>
      </c>
      <c r="AU465" s="281">
        <v>2740930.2825611942</v>
      </c>
      <c r="AV465" s="281">
        <v>2807564.6865529441</v>
      </c>
      <c r="AW465" s="281">
        <v>2938374.3454946941</v>
      </c>
      <c r="AX465" s="281">
        <v>3015242.7784864441</v>
      </c>
      <c r="AY465" s="281">
        <v>3170771.449828194</v>
      </c>
      <c r="AZ465" s="281">
        <v>3298506.6570199439</v>
      </c>
      <c r="BA465" s="281">
        <v>3414917.7504116939</v>
      </c>
      <c r="BB465" s="281">
        <v>3615642.3156034439</v>
      </c>
      <c r="BC465" s="281">
        <v>3798477.6044951938</v>
      </c>
      <c r="BD465" s="281">
        <v>3935243.8676869436</v>
      </c>
      <c r="BE465" s="281">
        <v>4074267.8948786939</v>
      </c>
      <c r="BF465" s="281">
        <v>4289817.8597704442</v>
      </c>
      <c r="BG465" s="281">
        <v>4447893.0600761492</v>
      </c>
      <c r="BH465" s="281">
        <v>4525364.5060068546</v>
      </c>
      <c r="BI465" s="281">
        <v>4672207.7229625601</v>
      </c>
      <c r="BJ465" s="281">
        <v>4759198.9308932647</v>
      </c>
      <c r="BK465" s="281">
        <v>4930787.6121489694</v>
      </c>
      <c r="BL465" s="281">
        <v>5071176.716479674</v>
      </c>
      <c r="BM465" s="281">
        <v>5198354.9677103786</v>
      </c>
      <c r="BN465" s="281">
        <v>5415232.3780410839</v>
      </c>
      <c r="BO465" s="281">
        <v>5611717.8375217887</v>
      </c>
      <c r="BP465" s="281">
        <v>5757863.6538524935</v>
      </c>
      <c r="BQ465" s="281">
        <v>5905448.6481831986</v>
      </c>
    </row>
    <row r="466" spans="2:69" hidden="1" outlineLevel="1">
      <c r="B466" s="68"/>
      <c r="C466" s="68"/>
      <c r="D466" s="68"/>
      <c r="E466" s="68" t="s">
        <v>87</v>
      </c>
      <c r="F466" s="68"/>
      <c r="G466" s="68"/>
      <c r="H466" s="68"/>
      <c r="J466" s="282">
        <v>-108280.02800000002</v>
      </c>
      <c r="K466" s="282">
        <v>-103508.43200000002</v>
      </c>
      <c r="L466" s="282">
        <v>-81978.911555555576</v>
      </c>
      <c r="M466" s="282">
        <v>-79249.127111111127</v>
      </c>
      <c r="N466" s="282">
        <v>-47078.246666666659</v>
      </c>
      <c r="O466" s="282">
        <v>-40801.342222222222</v>
      </c>
      <c r="P466" s="282">
        <v>-31509.385777777825</v>
      </c>
      <c r="Q466" s="282">
        <v>16091.466666666702</v>
      </c>
      <c r="R466" s="282">
        <v>24319.287111111134</v>
      </c>
      <c r="S466" s="282">
        <v>16230.35555555559</v>
      </c>
      <c r="T466" s="282">
        <v>30488.280000000017</v>
      </c>
      <c r="U466" s="282">
        <v>89439.916444444549</v>
      </c>
      <c r="V466" s="282">
        <v>120809.37237499989</v>
      </c>
      <c r="W466" s="282">
        <v>58459.669199999946</v>
      </c>
      <c r="X466" s="282">
        <v>113070.51842499994</v>
      </c>
      <c r="Y466" s="282">
        <v>66706.741399999941</v>
      </c>
      <c r="Z466" s="282">
        <v>133468.13692499997</v>
      </c>
      <c r="AA466" s="282">
        <v>109474.50999999997</v>
      </c>
      <c r="AB466" s="282">
        <v>99549.119300000006</v>
      </c>
      <c r="AC466" s="282">
        <v>170738.43</v>
      </c>
      <c r="AD466" s="282">
        <v>155201.19235</v>
      </c>
      <c r="AE466" s="282">
        <v>115903.526</v>
      </c>
      <c r="AF466" s="282">
        <v>117510.78000000003</v>
      </c>
      <c r="AG466" s="282">
        <v>181691.90830000018</v>
      </c>
      <c r="AH466" s="282">
        <v>124910.95797500001</v>
      </c>
      <c r="AI466" s="282">
        <v>57185.706975000008</v>
      </c>
      <c r="AJ466" s="282">
        <v>116062.91657499997</v>
      </c>
      <c r="AK466" s="282">
        <v>65743.133975000019</v>
      </c>
      <c r="AL466" s="282">
        <v>137630.21077499999</v>
      </c>
      <c r="AM466" s="282">
        <v>111511.77257499998</v>
      </c>
      <c r="AN466" s="282">
        <v>100601.0021749999</v>
      </c>
      <c r="AO466" s="282">
        <v>177049.78657500001</v>
      </c>
      <c r="AP466" s="282">
        <v>160070.49617499995</v>
      </c>
      <c r="AQ466" s="282">
        <v>117580.62057499998</v>
      </c>
      <c r="AR466" s="282">
        <v>119097.83257500001</v>
      </c>
      <c r="AS466" s="282">
        <v>187771.26167500028</v>
      </c>
      <c r="AT466" s="282">
        <v>138966.84724174996</v>
      </c>
      <c r="AU466" s="282">
        <v>66634.403991750005</v>
      </c>
      <c r="AV466" s="282">
        <v>130809.65894174998</v>
      </c>
      <c r="AW466" s="282">
        <v>76868.432991749985</v>
      </c>
      <c r="AX466" s="282">
        <v>155528.67134174999</v>
      </c>
      <c r="AY466" s="282">
        <v>127735.20719175009</v>
      </c>
      <c r="AZ466" s="282">
        <v>116411.09339174998</v>
      </c>
      <c r="BA466" s="282">
        <v>200724.56519175004</v>
      </c>
      <c r="BB466" s="282">
        <v>182835.28889174995</v>
      </c>
      <c r="BC466" s="282">
        <v>136766.26319175001</v>
      </c>
      <c r="BD466" s="282">
        <v>139024.02719175001</v>
      </c>
      <c r="BE466" s="282">
        <v>215549.96489175022</v>
      </c>
      <c r="BF466" s="282">
        <v>158075.2003057049</v>
      </c>
      <c r="BG466" s="282">
        <v>77471.445930705027</v>
      </c>
      <c r="BH466" s="282">
        <v>146843.21695570508</v>
      </c>
      <c r="BI466" s="282">
        <v>86991.207930705015</v>
      </c>
      <c r="BJ466" s="282">
        <v>171588.68125570504</v>
      </c>
      <c r="BK466" s="282">
        <v>140389.10433070501</v>
      </c>
      <c r="BL466" s="282">
        <v>127178.25123070503</v>
      </c>
      <c r="BM466" s="282">
        <v>216877.41033070505</v>
      </c>
      <c r="BN466" s="282">
        <v>196485.45948070509</v>
      </c>
      <c r="BO466" s="282">
        <v>146145.81633070519</v>
      </c>
      <c r="BP466" s="282">
        <v>147584.99433070509</v>
      </c>
      <c r="BQ466" s="282">
        <v>227825.75673070538</v>
      </c>
    </row>
    <row r="467" spans="2:69" hidden="1" outlineLevel="1">
      <c r="B467" s="68"/>
      <c r="C467" s="68"/>
      <c r="D467" s="68"/>
      <c r="E467" s="400" t="s">
        <v>88</v>
      </c>
      <c r="F467" s="68"/>
      <c r="G467" s="68"/>
      <c r="H467" s="68"/>
      <c r="J467" s="283">
        <v>0</v>
      </c>
      <c r="K467" s="283">
        <v>0</v>
      </c>
      <c r="L467" s="283">
        <v>0</v>
      </c>
      <c r="M467" s="283">
        <v>0</v>
      </c>
      <c r="N467" s="283">
        <v>0</v>
      </c>
      <c r="O467" s="283">
        <v>0</v>
      </c>
      <c r="P467" s="283">
        <v>0</v>
      </c>
      <c r="Q467" s="283">
        <v>0</v>
      </c>
      <c r="R467" s="283">
        <v>0</v>
      </c>
      <c r="S467" s="283">
        <v>0</v>
      </c>
      <c r="T467" s="283">
        <v>0</v>
      </c>
      <c r="U467" s="283">
        <v>0</v>
      </c>
      <c r="V467" s="283">
        <v>0</v>
      </c>
      <c r="W467" s="283">
        <v>0</v>
      </c>
      <c r="X467" s="283">
        <v>0</v>
      </c>
      <c r="Y467" s="283">
        <v>43210.13384444431</v>
      </c>
      <c r="Z467" s="283">
        <v>176678.27076944429</v>
      </c>
      <c r="AA467" s="283">
        <v>286152.78076944425</v>
      </c>
      <c r="AB467" s="283">
        <v>385701.90006944427</v>
      </c>
      <c r="AC467" s="283">
        <v>556440.33006944426</v>
      </c>
      <c r="AD467" s="283">
        <v>711641.52241944429</v>
      </c>
      <c r="AE467" s="283">
        <v>827545.04841944424</v>
      </c>
      <c r="AF467" s="283">
        <v>945055.82841944427</v>
      </c>
      <c r="AG467" s="283">
        <v>1126747.7367194444</v>
      </c>
      <c r="AH467" s="283">
        <v>1251658.6946944443</v>
      </c>
      <c r="AI467" s="283">
        <v>1308844.4016694443</v>
      </c>
      <c r="AJ467" s="283">
        <v>1424907.3182444442</v>
      </c>
      <c r="AK467" s="283">
        <v>1490650.4522194443</v>
      </c>
      <c r="AL467" s="283">
        <v>1628280.6629944444</v>
      </c>
      <c r="AM467" s="283">
        <v>1739792.4355694444</v>
      </c>
      <c r="AN467" s="283">
        <v>1840393.4377444442</v>
      </c>
      <c r="AO467" s="283">
        <v>2017443.2243194443</v>
      </c>
      <c r="AP467" s="283">
        <v>2177513.720494444</v>
      </c>
      <c r="AQ467" s="283">
        <v>2295094.3410694441</v>
      </c>
      <c r="AR467" s="283">
        <v>2414192.173644444</v>
      </c>
      <c r="AS467" s="283">
        <v>2601963.4353194442</v>
      </c>
      <c r="AT467" s="283">
        <v>2740930.2825611942</v>
      </c>
      <c r="AU467" s="283">
        <v>2807564.6865529441</v>
      </c>
      <c r="AV467" s="283">
        <v>2938374.3454946941</v>
      </c>
      <c r="AW467" s="283">
        <v>3015242.7784864441</v>
      </c>
      <c r="AX467" s="283">
        <v>3170771.449828194</v>
      </c>
      <c r="AY467" s="283">
        <v>3298506.6570199439</v>
      </c>
      <c r="AZ467" s="283">
        <v>3414917.7504116939</v>
      </c>
      <c r="BA467" s="283">
        <v>3615642.3156034439</v>
      </c>
      <c r="BB467" s="283">
        <v>3798477.6044951938</v>
      </c>
      <c r="BC467" s="283">
        <v>3935243.8676869436</v>
      </c>
      <c r="BD467" s="283">
        <v>4074267.8948786939</v>
      </c>
      <c r="BE467" s="283">
        <v>4289817.8597704442</v>
      </c>
      <c r="BF467" s="283">
        <v>4447893.0600761492</v>
      </c>
      <c r="BG467" s="283">
        <v>4525364.5060068546</v>
      </c>
      <c r="BH467" s="283">
        <v>4672207.7229625601</v>
      </c>
      <c r="BI467" s="283">
        <v>4759198.9308932647</v>
      </c>
      <c r="BJ467" s="283">
        <v>4930787.6121489694</v>
      </c>
      <c r="BK467" s="283">
        <v>5071176.716479674</v>
      </c>
      <c r="BL467" s="283">
        <v>5198354.9677103786</v>
      </c>
      <c r="BM467" s="283">
        <v>5415232.3780410839</v>
      </c>
      <c r="BN467" s="283">
        <v>5611717.8375217887</v>
      </c>
      <c r="BO467" s="283">
        <v>5757863.6538524935</v>
      </c>
      <c r="BP467" s="283">
        <v>5905448.6481831986</v>
      </c>
      <c r="BQ467" s="283">
        <v>6133274.4049139041</v>
      </c>
    </row>
    <row r="468" spans="2:69" hidden="1" outlineLevel="1">
      <c r="B468" s="68"/>
      <c r="C468" s="68"/>
      <c r="D468" s="68"/>
      <c r="E468" s="67" t="s">
        <v>89</v>
      </c>
      <c r="F468" s="68"/>
      <c r="G468" s="68"/>
      <c r="H468" s="68"/>
      <c r="J468" s="281">
        <v>0</v>
      </c>
      <c r="K468" s="281">
        <v>636886.63866666669</v>
      </c>
      <c r="L468" s="281">
        <v>526600.42888888891</v>
      </c>
      <c r="M468" s="281">
        <v>437843.73955555557</v>
      </c>
      <c r="N468" s="281">
        <v>431816.83466666669</v>
      </c>
      <c r="O468" s="281">
        <v>377960.81022222224</v>
      </c>
      <c r="P468" s="281">
        <v>280381.69022222224</v>
      </c>
      <c r="Q468" s="281">
        <v>309394.52666666661</v>
      </c>
      <c r="R468" s="281">
        <v>315708.21555555559</v>
      </c>
      <c r="S468" s="281">
        <v>268249.724888889</v>
      </c>
      <c r="T468" s="281">
        <v>492702.30266666686</v>
      </c>
      <c r="U468" s="281">
        <v>516412.80488888914</v>
      </c>
      <c r="V468" s="281">
        <v>599074.943555556</v>
      </c>
      <c r="W468" s="281">
        <v>726529.80175000033</v>
      </c>
      <c r="X468" s="281">
        <v>784707.21197222255</v>
      </c>
      <c r="Y468" s="281">
        <v>903563.3435555558</v>
      </c>
      <c r="Z468" s="281">
        <v>970904.16733333352</v>
      </c>
      <c r="AA468" s="281">
        <v>1112424.3194722224</v>
      </c>
      <c r="AB468" s="281">
        <v>1227284.886138889</v>
      </c>
      <c r="AC468" s="281">
        <v>1331117.2409166668</v>
      </c>
      <c r="AD468" s="281">
        <v>1514048.8298055558</v>
      </c>
      <c r="AE468" s="281">
        <v>1679716.8213055558</v>
      </c>
      <c r="AF468" s="281">
        <v>1801720.7390833336</v>
      </c>
      <c r="AG468" s="281">
        <v>1925510.4946388893</v>
      </c>
      <c r="AH468" s="281">
        <v>1960325.5144972228</v>
      </c>
      <c r="AI468" s="281">
        <v>2092337.6900250006</v>
      </c>
      <c r="AJ468" s="281">
        <v>2149099.5866638892</v>
      </c>
      <c r="AK468" s="281">
        <v>2271280.6050805557</v>
      </c>
      <c r="AL468" s="281">
        <v>2337550.7539416668</v>
      </c>
      <c r="AM468" s="281">
        <v>2483695.4325805558</v>
      </c>
      <c r="AN468" s="281">
        <v>2600819.624330556</v>
      </c>
      <c r="AO468" s="281">
        <v>2705820.7378583336</v>
      </c>
      <c r="AP468" s="281">
        <v>2895764.9451638893</v>
      </c>
      <c r="AQ468" s="281">
        <v>3066843.2742472226</v>
      </c>
      <c r="AR468" s="281">
        <v>3190710.630441667</v>
      </c>
      <c r="AS468" s="281">
        <v>3316263.7777472227</v>
      </c>
      <c r="AT468" s="281">
        <v>3354207.8797638896</v>
      </c>
      <c r="AU468" s="281">
        <v>3501837.7100325008</v>
      </c>
      <c r="AV468" s="281">
        <v>3576042.6033566673</v>
      </c>
      <c r="AW468" s="281">
        <v>3721553.3355141673</v>
      </c>
      <c r="AX468" s="281">
        <v>3807129.3721716674</v>
      </c>
      <c r="AY468" s="281">
        <v>3980105.6736625005</v>
      </c>
      <c r="AZ468" s="281">
        <v>4122200.3483200008</v>
      </c>
      <c r="BA468" s="281">
        <v>4251712.6743108341</v>
      </c>
      <c r="BB468" s="281">
        <v>4474906.6356350007</v>
      </c>
      <c r="BC468" s="281">
        <v>4678223.6232925002</v>
      </c>
      <c r="BD468" s="281">
        <v>4830352.8046166673</v>
      </c>
      <c r="BE468" s="281">
        <v>4984990.6126075005</v>
      </c>
      <c r="BF468" s="281">
        <v>5037117.8597704452</v>
      </c>
      <c r="BG468" s="281">
        <v>5212923.6378878951</v>
      </c>
      <c r="BH468" s="281">
        <v>5299169.6889220122</v>
      </c>
      <c r="BI468" s="281">
        <v>5462495.4855394624</v>
      </c>
      <c r="BJ468" s="281">
        <v>5559319.0499069123</v>
      </c>
      <c r="BK468" s="281">
        <v>5750139.8068576958</v>
      </c>
      <c r="BL468" s="281">
        <v>5906294.3672251459</v>
      </c>
      <c r="BM468" s="281">
        <v>6047770.2019259296</v>
      </c>
      <c r="BN468" s="281">
        <v>6288911.7689600466</v>
      </c>
      <c r="BO468" s="281">
        <v>6507395.6128274966</v>
      </c>
      <c r="BP468" s="281">
        <v>6669946.5198616134</v>
      </c>
      <c r="BQ468" s="281">
        <v>6834096.5135623971</v>
      </c>
    </row>
    <row r="469" spans="2:69" hidden="1" outlineLevel="1">
      <c r="B469" s="68"/>
      <c r="C469" s="68"/>
      <c r="D469" s="68"/>
      <c r="E469" s="67" t="s">
        <v>90</v>
      </c>
      <c r="F469" s="68"/>
      <c r="G469" s="68"/>
      <c r="H469" s="68"/>
      <c r="J469" s="281">
        <v>636886.63866666658</v>
      </c>
      <c r="K469" s="281">
        <v>-110286.20977777777</v>
      </c>
      <c r="L469" s="281">
        <v>-88756.689333333328</v>
      </c>
      <c r="M469" s="281">
        <v>-6026.9048888888938</v>
      </c>
      <c r="N469" s="281">
        <v>-53856.02444444444</v>
      </c>
      <c r="O469" s="281">
        <v>-97579.119999999966</v>
      </c>
      <c r="P469" s="281">
        <v>29012.836444444394</v>
      </c>
      <c r="Q469" s="281">
        <v>6313.6888888889544</v>
      </c>
      <c r="R469" s="281">
        <v>-47458.490666666614</v>
      </c>
      <c r="S469" s="281">
        <v>224452.57777777786</v>
      </c>
      <c r="T469" s="281">
        <v>23710.502222222269</v>
      </c>
      <c r="U469" s="281">
        <v>82662.138666666811</v>
      </c>
      <c r="V469" s="281">
        <v>127454.85819444433</v>
      </c>
      <c r="W469" s="281">
        <v>58177.41022222217</v>
      </c>
      <c r="X469" s="281">
        <v>118856.13158333328</v>
      </c>
      <c r="Y469" s="281">
        <v>67340.823777777696</v>
      </c>
      <c r="Z469" s="281">
        <v>141520.15213888887</v>
      </c>
      <c r="AA469" s="281">
        <v>114860.56666666664</v>
      </c>
      <c r="AB469" s="281">
        <v>103832.3547777778</v>
      </c>
      <c r="AC469" s="281">
        <v>182931.58888888889</v>
      </c>
      <c r="AD469" s="281">
        <v>165667.9915</v>
      </c>
      <c r="AE469" s="281">
        <v>122003.91777777778</v>
      </c>
      <c r="AF469" s="281">
        <v>123789.75555555559</v>
      </c>
      <c r="AG469" s="281">
        <v>34815.019858333595</v>
      </c>
      <c r="AH469" s="281">
        <v>132012.17552777778</v>
      </c>
      <c r="AI469" s="281">
        <v>56761.896638888837</v>
      </c>
      <c r="AJ469" s="281">
        <v>122181.01841666659</v>
      </c>
      <c r="AK469" s="281">
        <v>66270.148861111142</v>
      </c>
      <c r="AL469" s="281">
        <v>146144.67863888881</v>
      </c>
      <c r="AM469" s="281">
        <v>117124.19175</v>
      </c>
      <c r="AN469" s="281">
        <v>105001.11352777768</v>
      </c>
      <c r="AO469" s="281">
        <v>189944.20730555549</v>
      </c>
      <c r="AP469" s="281">
        <v>171078.32908333323</v>
      </c>
      <c r="AQ469" s="281">
        <v>123867.35619444438</v>
      </c>
      <c r="AR469" s="281">
        <v>125553.1473055555</v>
      </c>
      <c r="AS469" s="281">
        <v>37944.102016666955</v>
      </c>
      <c r="AT469" s="281">
        <v>147629.83026861108</v>
      </c>
      <c r="AU469" s="281">
        <v>74204.893324166711</v>
      </c>
      <c r="AV469" s="281">
        <v>145510.7321575</v>
      </c>
      <c r="AW469" s="281">
        <v>85576.036657500023</v>
      </c>
      <c r="AX469" s="281">
        <v>172976.30149083328</v>
      </c>
      <c r="AY469" s="281">
        <v>142094.67465750012</v>
      </c>
      <c r="AZ469" s="281">
        <v>129512.32599083334</v>
      </c>
      <c r="BA469" s="281">
        <v>223193.96132416674</v>
      </c>
      <c r="BB469" s="281">
        <v>203316.98765749997</v>
      </c>
      <c r="BC469" s="281">
        <v>152129.18132416671</v>
      </c>
      <c r="BD469" s="281">
        <v>154637.8079908333</v>
      </c>
      <c r="BE469" s="281">
        <v>52127.247162944608</v>
      </c>
      <c r="BF469" s="281">
        <v>175805.77811744984</v>
      </c>
      <c r="BG469" s="281">
        <v>86246.051034116652</v>
      </c>
      <c r="BH469" s="281">
        <v>163325.79661745008</v>
      </c>
      <c r="BI469" s="281">
        <v>96823.564367449959</v>
      </c>
      <c r="BJ469" s="281">
        <v>190820.75695078331</v>
      </c>
      <c r="BK469" s="281">
        <v>156154.56036745</v>
      </c>
      <c r="BL469" s="281">
        <v>141475.83470078337</v>
      </c>
      <c r="BM469" s="281">
        <v>241141.56703411671</v>
      </c>
      <c r="BN469" s="281">
        <v>218483.84386745002</v>
      </c>
      <c r="BO469" s="281">
        <v>162550.9070341168</v>
      </c>
      <c r="BP469" s="281">
        <v>164149.99370078335</v>
      </c>
      <c r="BQ469" s="281">
        <v>48477.891351510276</v>
      </c>
    </row>
    <row r="470" spans="2:69" hidden="1" outlineLevel="1">
      <c r="B470" s="68"/>
      <c r="C470" s="68"/>
      <c r="D470" s="68"/>
      <c r="E470" s="400" t="s">
        <v>91</v>
      </c>
      <c r="F470" s="68"/>
      <c r="G470" s="68"/>
      <c r="H470" s="68"/>
      <c r="J470" s="283">
        <v>636886.63866666658</v>
      </c>
      <c r="K470" s="283">
        <v>526600.42888888891</v>
      </c>
      <c r="L470" s="283">
        <v>437843.73955555557</v>
      </c>
      <c r="M470" s="283">
        <v>431816.83466666669</v>
      </c>
      <c r="N470" s="283">
        <v>377960.81022222224</v>
      </c>
      <c r="O470" s="283">
        <v>280381.69022222224</v>
      </c>
      <c r="P470" s="283">
        <v>309394.52666666661</v>
      </c>
      <c r="Q470" s="283">
        <v>315708.21555555559</v>
      </c>
      <c r="R470" s="283">
        <v>268249.724888889</v>
      </c>
      <c r="S470" s="283">
        <v>492702.30266666686</v>
      </c>
      <c r="T470" s="283">
        <v>516412.80488888914</v>
      </c>
      <c r="U470" s="283">
        <v>599074.943555556</v>
      </c>
      <c r="V470" s="283">
        <v>726529.80175000033</v>
      </c>
      <c r="W470" s="283">
        <v>784707.21197222255</v>
      </c>
      <c r="X470" s="283">
        <v>903563.3435555558</v>
      </c>
      <c r="Y470" s="283">
        <v>970904.16733333352</v>
      </c>
      <c r="Z470" s="283">
        <v>1112424.3194722224</v>
      </c>
      <c r="AA470" s="283">
        <v>1227284.886138889</v>
      </c>
      <c r="AB470" s="283">
        <v>1331117.2409166668</v>
      </c>
      <c r="AC470" s="283">
        <v>1514048.8298055558</v>
      </c>
      <c r="AD470" s="283">
        <v>1679716.8213055558</v>
      </c>
      <c r="AE470" s="283">
        <v>1801720.7390833336</v>
      </c>
      <c r="AF470" s="283">
        <v>1925510.4946388893</v>
      </c>
      <c r="AG470" s="283">
        <v>1960325.5144972228</v>
      </c>
      <c r="AH470" s="283">
        <v>2092337.6900250006</v>
      </c>
      <c r="AI470" s="283">
        <v>2149099.5866638892</v>
      </c>
      <c r="AJ470" s="283">
        <v>2271280.6050805557</v>
      </c>
      <c r="AK470" s="283">
        <v>2337550.7539416668</v>
      </c>
      <c r="AL470" s="283">
        <v>2483695.4325805558</v>
      </c>
      <c r="AM470" s="283">
        <v>2600819.624330556</v>
      </c>
      <c r="AN470" s="283">
        <v>2705820.7378583336</v>
      </c>
      <c r="AO470" s="283">
        <v>2895764.9451638893</v>
      </c>
      <c r="AP470" s="283">
        <v>3066843.2742472226</v>
      </c>
      <c r="AQ470" s="283">
        <v>3190710.630441667</v>
      </c>
      <c r="AR470" s="283">
        <v>3316263.7777472227</v>
      </c>
      <c r="AS470" s="283">
        <v>3354207.8797638896</v>
      </c>
      <c r="AT470" s="283">
        <v>3501837.7100325008</v>
      </c>
      <c r="AU470" s="283">
        <v>3576042.6033566673</v>
      </c>
      <c r="AV470" s="283">
        <v>3721553.3355141673</v>
      </c>
      <c r="AW470" s="283">
        <v>3807129.3721716674</v>
      </c>
      <c r="AX470" s="283">
        <v>3980105.6736625005</v>
      </c>
      <c r="AY470" s="283">
        <v>4122200.3483200008</v>
      </c>
      <c r="AZ470" s="283">
        <v>4251712.6743108341</v>
      </c>
      <c r="BA470" s="283">
        <v>4474906.6356350007</v>
      </c>
      <c r="BB470" s="283">
        <v>4678223.6232925002</v>
      </c>
      <c r="BC470" s="283">
        <v>4830352.8046166673</v>
      </c>
      <c r="BD470" s="283">
        <v>4984990.6126075005</v>
      </c>
      <c r="BE470" s="283">
        <v>5037117.8597704452</v>
      </c>
      <c r="BF470" s="283">
        <v>5212923.6378878951</v>
      </c>
      <c r="BG470" s="283">
        <v>5299169.6889220122</v>
      </c>
      <c r="BH470" s="283">
        <v>5462495.4855394624</v>
      </c>
      <c r="BI470" s="283">
        <v>5559319.0499069123</v>
      </c>
      <c r="BJ470" s="283">
        <v>5750139.8068576958</v>
      </c>
      <c r="BK470" s="283">
        <v>5906294.3672251459</v>
      </c>
      <c r="BL470" s="283">
        <v>6047770.2019259296</v>
      </c>
      <c r="BM470" s="283">
        <v>6288911.7689600466</v>
      </c>
      <c r="BN470" s="283">
        <v>6507395.6128274966</v>
      </c>
      <c r="BO470" s="283">
        <v>6669946.5198616134</v>
      </c>
      <c r="BP470" s="283">
        <v>6834096.5135623971</v>
      </c>
      <c r="BQ470" s="283">
        <v>6882574.4049139069</v>
      </c>
    </row>
    <row r="471" spans="2:69" hidden="1" outlineLevel="1">
      <c r="B471" s="68"/>
      <c r="C471" s="68"/>
      <c r="D471" s="68"/>
      <c r="E471" s="68" t="s">
        <v>85</v>
      </c>
      <c r="F471" s="68"/>
      <c r="G471" s="68"/>
      <c r="H471" s="68"/>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c r="AL471" s="284"/>
      <c r="AM471" s="284"/>
      <c r="AN471" s="284"/>
      <c r="AO471" s="284"/>
      <c r="AP471" s="284"/>
      <c r="AQ471" s="284"/>
      <c r="AR471" s="284"/>
      <c r="AS471" s="284"/>
      <c r="AT471" s="284"/>
      <c r="AU471" s="284"/>
      <c r="AV471" s="284"/>
      <c r="AW471" s="284"/>
      <c r="AX471" s="284"/>
      <c r="AY471" s="284"/>
      <c r="AZ471" s="284"/>
      <c r="BA471" s="284"/>
      <c r="BB471" s="284"/>
      <c r="BC471" s="284"/>
      <c r="BD471" s="284"/>
      <c r="BE471" s="284"/>
      <c r="BF471" s="284"/>
      <c r="BG471" s="284"/>
      <c r="BH471" s="284"/>
      <c r="BI471" s="284"/>
      <c r="BJ471" s="284"/>
      <c r="BK471" s="284"/>
      <c r="BL471" s="284"/>
      <c r="BM471" s="284"/>
      <c r="BN471" s="284"/>
      <c r="BO471" s="284"/>
      <c r="BP471" s="284"/>
      <c r="BQ471" s="284"/>
    </row>
    <row r="472" spans="2:69" hidden="1" outlineLevel="1">
      <c r="B472" s="68"/>
      <c r="C472" s="68"/>
      <c r="D472" s="68"/>
      <c r="E472" s="67" t="s">
        <v>92</v>
      </c>
      <c r="F472" s="68"/>
      <c r="G472" s="68"/>
      <c r="H472" s="68"/>
      <c r="J472" s="95">
        <v>0</v>
      </c>
      <c r="K472" s="95">
        <v>0</v>
      </c>
      <c r="L472" s="95">
        <v>0</v>
      </c>
      <c r="M472" s="95">
        <v>0</v>
      </c>
      <c r="N472" s="95">
        <v>0</v>
      </c>
      <c r="O472" s="95">
        <v>0</v>
      </c>
      <c r="P472" s="95">
        <v>0</v>
      </c>
      <c r="Q472" s="95">
        <v>0</v>
      </c>
      <c r="R472" s="95">
        <v>0</v>
      </c>
      <c r="S472" s="95">
        <v>0</v>
      </c>
      <c r="T472" s="95">
        <v>0</v>
      </c>
      <c r="U472" s="95">
        <v>0</v>
      </c>
      <c r="V472" s="95">
        <v>0</v>
      </c>
      <c r="W472" s="95">
        <v>0</v>
      </c>
      <c r="X472" s="95">
        <v>0</v>
      </c>
      <c r="Y472" s="95">
        <v>0</v>
      </c>
      <c r="Z472" s="95">
        <v>0</v>
      </c>
      <c r="AA472" s="95">
        <v>0</v>
      </c>
      <c r="AB472" s="95">
        <v>0</v>
      </c>
      <c r="AC472" s="95">
        <v>0</v>
      </c>
      <c r="AD472" s="95">
        <v>0</v>
      </c>
      <c r="AE472" s="95">
        <v>0</v>
      </c>
      <c r="AF472" s="95">
        <v>0</v>
      </c>
      <c r="AG472" s="95">
        <v>0</v>
      </c>
      <c r="AH472" s="95">
        <v>0</v>
      </c>
      <c r="AI472" s="95">
        <v>0</v>
      </c>
      <c r="AJ472" s="95">
        <v>0</v>
      </c>
      <c r="AK472" s="95">
        <v>0</v>
      </c>
      <c r="AL472" s="95">
        <v>0</v>
      </c>
      <c r="AM472" s="95">
        <v>0</v>
      </c>
      <c r="AN472" s="95">
        <v>0</v>
      </c>
      <c r="AO472" s="95">
        <v>0</v>
      </c>
      <c r="AP472" s="95">
        <v>0</v>
      </c>
      <c r="AQ472" s="95">
        <v>0</v>
      </c>
      <c r="AR472" s="95">
        <v>0</v>
      </c>
      <c r="AS472" s="95">
        <v>0</v>
      </c>
      <c r="AT472" s="95">
        <v>0</v>
      </c>
      <c r="AU472" s="95">
        <v>0</v>
      </c>
      <c r="AV472" s="95">
        <v>0</v>
      </c>
      <c r="AW472" s="95">
        <v>0</v>
      </c>
      <c r="AX472" s="95">
        <v>0</v>
      </c>
      <c r="AY472" s="95">
        <v>0</v>
      </c>
      <c r="AZ472" s="95">
        <v>0</v>
      </c>
      <c r="BA472" s="95">
        <v>0</v>
      </c>
      <c r="BB472" s="95">
        <v>0</v>
      </c>
      <c r="BC472" s="95">
        <v>0</v>
      </c>
      <c r="BD472" s="95">
        <v>0</v>
      </c>
      <c r="BE472" s="95">
        <v>0</v>
      </c>
      <c r="BF472" s="95">
        <v>0</v>
      </c>
      <c r="BG472" s="95">
        <v>0</v>
      </c>
      <c r="BH472" s="95">
        <v>0</v>
      </c>
      <c r="BI472" s="95">
        <v>0</v>
      </c>
      <c r="BJ472" s="95">
        <v>0</v>
      </c>
      <c r="BK472" s="95">
        <v>0</v>
      </c>
      <c r="BL472" s="95">
        <v>0</v>
      </c>
      <c r="BM472" s="95">
        <v>0</v>
      </c>
      <c r="BN472" s="95">
        <v>0</v>
      </c>
      <c r="BO472" s="95">
        <v>0</v>
      </c>
      <c r="BP472" s="95">
        <v>0</v>
      </c>
      <c r="BQ472" s="95">
        <v>0</v>
      </c>
    </row>
    <row r="473" spans="2:69" hidden="1" outlineLevel="1">
      <c r="B473" s="68"/>
      <c r="C473" s="68"/>
      <c r="D473" s="68"/>
      <c r="E473" s="68"/>
      <c r="F473" s="68"/>
      <c r="G473" s="68"/>
      <c r="H473" s="68"/>
      <c r="J473" s="95"/>
      <c r="K473" s="95"/>
      <c r="L473" s="95"/>
      <c r="M473" s="95"/>
      <c r="N473" s="95"/>
      <c r="O473" s="95"/>
      <c r="P473" s="95"/>
      <c r="Q473" s="95"/>
      <c r="R473" s="95"/>
      <c r="S473" s="95"/>
      <c r="T473" s="95"/>
      <c r="U473" s="95"/>
      <c r="V473" s="95"/>
      <c r="W473" s="95"/>
      <c r="X473" s="95"/>
      <c r="Y473" s="95"/>
      <c r="Z473" s="95"/>
      <c r="AA473" s="95"/>
      <c r="AB473" s="95"/>
      <c r="AC473" s="95"/>
      <c r="AD473" s="95"/>
      <c r="AE473" s="95"/>
      <c r="AF473" s="95"/>
      <c r="AG473" s="95"/>
      <c r="AH473" s="95"/>
      <c r="AI473" s="95"/>
      <c r="AJ473" s="95"/>
      <c r="AK473" s="95"/>
      <c r="AL473" s="95"/>
      <c r="AM473" s="95"/>
      <c r="AN473" s="95"/>
      <c r="AO473" s="95"/>
      <c r="AP473" s="95"/>
      <c r="AQ473" s="95"/>
      <c r="AR473" s="95"/>
      <c r="AS473" s="95"/>
      <c r="AT473" s="95"/>
      <c r="AU473" s="95"/>
      <c r="AV473" s="95"/>
      <c r="AW473" s="95"/>
      <c r="AX473" s="95"/>
      <c r="AY473" s="95"/>
      <c r="AZ473" s="95"/>
      <c r="BA473" s="95"/>
      <c r="BB473" s="95"/>
      <c r="BC473" s="95"/>
      <c r="BD473" s="95"/>
      <c r="BE473" s="95"/>
      <c r="BF473" s="95"/>
      <c r="BG473" s="95"/>
      <c r="BH473" s="95"/>
      <c r="BI473" s="95"/>
      <c r="BJ473" s="95"/>
      <c r="BK473" s="95"/>
      <c r="BL473" s="95"/>
      <c r="BM473" s="95"/>
      <c r="BN473" s="95"/>
      <c r="BO473" s="95"/>
      <c r="BP473" s="95"/>
      <c r="BQ473" s="95"/>
    </row>
    <row r="474" spans="2:69" ht="10.5" customHeight="1" collapsed="1">
      <c r="B474" s="68"/>
      <c r="C474" s="68"/>
      <c r="D474" s="68"/>
      <c r="E474" s="68"/>
      <c r="F474" s="68"/>
      <c r="G474" s="68"/>
      <c r="H474" s="68"/>
      <c r="J474" s="95"/>
      <c r="K474" s="95"/>
      <c r="L474" s="95"/>
      <c r="M474" s="95"/>
      <c r="N474" s="95"/>
      <c r="O474" s="95"/>
      <c r="P474" s="95"/>
      <c r="Q474" s="95"/>
      <c r="R474" s="95"/>
      <c r="S474" s="95"/>
      <c r="T474" s="95"/>
      <c r="U474" s="95"/>
      <c r="V474" s="95"/>
      <c r="W474" s="95"/>
      <c r="X474" s="95"/>
      <c r="Y474" s="95"/>
      <c r="Z474" s="95"/>
      <c r="AA474" s="95"/>
      <c r="AB474" s="95"/>
      <c r="AC474" s="95"/>
      <c r="AD474" s="95"/>
      <c r="AE474" s="95"/>
      <c r="AF474" s="95"/>
      <c r="AG474" s="95"/>
      <c r="AH474" s="95"/>
      <c r="AI474" s="95"/>
      <c r="AJ474" s="95"/>
      <c r="AK474" s="95"/>
      <c r="AL474" s="95"/>
      <c r="AM474" s="95"/>
      <c r="AN474" s="95"/>
      <c r="AO474" s="95"/>
      <c r="AP474" s="95"/>
      <c r="AQ474" s="95"/>
      <c r="AR474" s="95"/>
      <c r="AS474" s="95"/>
      <c r="AT474" s="95"/>
      <c r="AU474" s="95"/>
      <c r="AV474" s="95"/>
      <c r="AW474" s="95"/>
      <c r="AX474" s="95"/>
      <c r="AY474" s="95"/>
      <c r="AZ474" s="95"/>
      <c r="BA474" s="95"/>
      <c r="BB474" s="95"/>
      <c r="BC474" s="95"/>
      <c r="BD474" s="95"/>
      <c r="BE474" s="95"/>
      <c r="BF474" s="95"/>
      <c r="BG474" s="95"/>
      <c r="BH474" s="95"/>
      <c r="BI474" s="95"/>
      <c r="BJ474" s="95"/>
      <c r="BK474" s="95"/>
      <c r="BL474" s="95"/>
      <c r="BM474" s="95"/>
      <c r="BN474" s="95"/>
      <c r="BO474" s="95"/>
      <c r="BP474" s="95"/>
      <c r="BQ474" s="95"/>
    </row>
    <row r="475" spans="2:69" ht="10.5" customHeight="1">
      <c r="B475" s="68"/>
      <c r="C475" s="68"/>
      <c r="D475" s="68"/>
      <c r="E475" s="68"/>
      <c r="F475" s="68"/>
      <c r="G475" s="68"/>
      <c r="H475" s="68"/>
      <c r="J475" s="95"/>
      <c r="K475" s="95"/>
      <c r="L475" s="95"/>
      <c r="M475" s="95"/>
      <c r="N475" s="95"/>
      <c r="O475" s="95"/>
      <c r="P475" s="95"/>
      <c r="Q475" s="95"/>
      <c r="R475" s="95"/>
      <c r="S475" s="95"/>
      <c r="T475" s="95"/>
      <c r="U475" s="95"/>
      <c r="V475" s="95"/>
      <c r="W475" s="95"/>
      <c r="X475" s="95"/>
      <c r="Y475" s="95"/>
      <c r="Z475" s="95"/>
      <c r="AA475" s="95"/>
      <c r="AB475" s="95"/>
      <c r="AC475" s="95"/>
      <c r="AD475" s="95"/>
      <c r="AE475" s="95"/>
      <c r="AF475" s="95"/>
      <c r="AG475" s="95"/>
      <c r="AH475" s="95"/>
      <c r="AI475" s="95"/>
      <c r="AJ475" s="95"/>
      <c r="AK475" s="95"/>
      <c r="AL475" s="95"/>
      <c r="AM475" s="95"/>
      <c r="AN475" s="95"/>
      <c r="AO475" s="95"/>
      <c r="AP475" s="95"/>
      <c r="AQ475" s="95"/>
      <c r="AR475" s="95"/>
      <c r="AS475" s="95"/>
      <c r="AT475" s="95"/>
      <c r="AU475" s="95"/>
      <c r="AV475" s="95"/>
      <c r="AW475" s="95"/>
      <c r="AX475" s="95"/>
      <c r="AY475" s="95"/>
      <c r="AZ475" s="95"/>
      <c r="BA475" s="95"/>
      <c r="BB475" s="95"/>
      <c r="BC475" s="95"/>
      <c r="BD475" s="95"/>
      <c r="BE475" s="95"/>
      <c r="BF475" s="95"/>
      <c r="BG475" s="95"/>
      <c r="BH475" s="95"/>
      <c r="BI475" s="95"/>
      <c r="BJ475" s="95"/>
      <c r="BK475" s="95"/>
      <c r="BL475" s="95"/>
      <c r="BM475" s="95"/>
      <c r="BN475" s="95"/>
      <c r="BO475" s="95"/>
      <c r="BP475" s="95"/>
      <c r="BQ475" s="95"/>
    </row>
    <row r="476" spans="2:69" ht="12.75">
      <c r="B476" s="68"/>
      <c r="C476" s="75" t="s">
        <v>334</v>
      </c>
      <c r="D476" s="68"/>
      <c r="E476" s="68"/>
      <c r="F476" s="68"/>
      <c r="G476" s="68"/>
      <c r="H476" s="68"/>
      <c r="J476" s="95"/>
      <c r="K476" s="95"/>
      <c r="L476" s="95"/>
      <c r="M476" s="95"/>
      <c r="N476" s="95"/>
      <c r="O476" s="95"/>
      <c r="P476" s="95"/>
      <c r="Q476" s="95"/>
      <c r="R476" s="95"/>
      <c r="S476" s="95"/>
      <c r="T476" s="95"/>
      <c r="U476" s="95"/>
      <c r="V476" s="95"/>
      <c r="W476" s="95"/>
      <c r="X476" s="95"/>
      <c r="Y476" s="95"/>
      <c r="Z476" s="95"/>
      <c r="AA476" s="95"/>
      <c r="AB476" s="95"/>
      <c r="AC476" s="95"/>
      <c r="AD476" s="95"/>
      <c r="AE476" s="95"/>
      <c r="AF476" s="95"/>
      <c r="AG476" s="95"/>
      <c r="AH476" s="95"/>
      <c r="AI476" s="95"/>
      <c r="AJ476" s="95"/>
      <c r="AK476" s="95"/>
      <c r="AL476" s="95"/>
      <c r="AM476" s="95"/>
      <c r="AN476" s="95"/>
      <c r="AO476" s="95"/>
      <c r="AP476" s="95"/>
      <c r="AQ476" s="95"/>
      <c r="AR476" s="95"/>
      <c r="AS476" s="95"/>
      <c r="AT476" s="95"/>
      <c r="AU476" s="95"/>
      <c r="AV476" s="95"/>
      <c r="AW476" s="95"/>
      <c r="AX476" s="95"/>
      <c r="AY476" s="95"/>
      <c r="AZ476" s="95"/>
      <c r="BA476" s="95"/>
      <c r="BB476" s="95"/>
      <c r="BC476" s="95"/>
      <c r="BD476" s="95"/>
      <c r="BE476" s="95"/>
      <c r="BF476" s="95"/>
      <c r="BG476" s="95"/>
      <c r="BH476" s="95"/>
      <c r="BI476" s="95"/>
      <c r="BJ476" s="95"/>
      <c r="BK476" s="95"/>
      <c r="BL476" s="95"/>
      <c r="BM476" s="95"/>
      <c r="BN476" s="95"/>
      <c r="BO476" s="95"/>
      <c r="BP476" s="95"/>
      <c r="BQ476" s="95"/>
    </row>
    <row r="477" spans="2:69" ht="10.5" customHeight="1">
      <c r="B477" s="68"/>
      <c r="C477" s="68"/>
      <c r="D477" s="68"/>
      <c r="E477" s="68"/>
      <c r="F477" s="68"/>
      <c r="G477" s="68"/>
      <c r="H477" s="68"/>
      <c r="J477" s="95"/>
      <c r="K477" s="95"/>
      <c r="L477" s="95"/>
      <c r="M477" s="95"/>
      <c r="N477" s="95"/>
      <c r="O477" s="95"/>
      <c r="P477" s="95"/>
      <c r="Q477" s="95"/>
      <c r="R477" s="95"/>
      <c r="S477" s="95"/>
      <c r="T477" s="95"/>
      <c r="U477" s="95"/>
      <c r="V477" s="95"/>
      <c r="W477" s="95"/>
      <c r="X477" s="95"/>
      <c r="Y477" s="95"/>
      <c r="Z477" s="95"/>
      <c r="AA477" s="95"/>
      <c r="AB477" s="95"/>
      <c r="AC477" s="95"/>
      <c r="AD477" s="95"/>
      <c r="AE477" s="95"/>
      <c r="AF477" s="95"/>
      <c r="AG477" s="95"/>
      <c r="AH477" s="95"/>
      <c r="AI477" s="95"/>
      <c r="AJ477" s="95"/>
      <c r="AK477" s="95"/>
      <c r="AL477" s="95"/>
      <c r="AM477" s="95"/>
      <c r="AN477" s="95"/>
      <c r="AO477" s="95"/>
      <c r="AP477" s="95"/>
      <c r="AQ477" s="95"/>
      <c r="AR477" s="95"/>
      <c r="AS477" s="95"/>
      <c r="AT477" s="95"/>
      <c r="AU477" s="95"/>
      <c r="AV477" s="95"/>
      <c r="AW477" s="95"/>
      <c r="AX477" s="95"/>
      <c r="AY477" s="95"/>
      <c r="AZ477" s="95"/>
      <c r="BA477" s="95"/>
      <c r="BB477" s="95"/>
      <c r="BC477" s="95"/>
      <c r="BD477" s="95"/>
      <c r="BE477" s="95"/>
      <c r="BF477" s="95"/>
      <c r="BG477" s="95"/>
      <c r="BH477" s="95"/>
      <c r="BI477" s="95"/>
      <c r="BJ477" s="95"/>
      <c r="BK477" s="95"/>
      <c r="BL477" s="95"/>
      <c r="BM477" s="95"/>
      <c r="BN477" s="95"/>
      <c r="BO477" s="95"/>
      <c r="BP477" s="95"/>
      <c r="BQ477" s="95"/>
    </row>
    <row r="478" spans="2:69">
      <c r="B478" s="68"/>
      <c r="C478" s="68"/>
      <c r="D478" s="252" t="s">
        <v>78</v>
      </c>
      <c r="E478" s="68"/>
      <c r="F478" s="68"/>
      <c r="G478" s="68"/>
      <c r="H478" s="68"/>
      <c r="J478" s="292">
        <v>0</v>
      </c>
      <c r="K478" s="293">
        <v>0</v>
      </c>
      <c r="L478" s="293">
        <v>0</v>
      </c>
      <c r="M478" s="293">
        <v>0</v>
      </c>
      <c r="N478" s="293">
        <v>0</v>
      </c>
      <c r="O478" s="293">
        <v>0</v>
      </c>
      <c r="P478" s="293">
        <v>0</v>
      </c>
      <c r="Q478" s="293">
        <v>0</v>
      </c>
      <c r="R478" s="293">
        <v>0</v>
      </c>
      <c r="S478" s="293">
        <v>75000</v>
      </c>
      <c r="T478" s="293">
        <v>0</v>
      </c>
      <c r="U478" s="293">
        <v>0</v>
      </c>
      <c r="V478" s="293">
        <v>0</v>
      </c>
      <c r="W478" s="293">
        <v>0</v>
      </c>
      <c r="X478" s="293">
        <v>0</v>
      </c>
      <c r="Y478" s="293">
        <v>0</v>
      </c>
      <c r="Z478" s="293">
        <v>0</v>
      </c>
      <c r="AA478" s="293">
        <v>0</v>
      </c>
      <c r="AB478" s="293">
        <v>0</v>
      </c>
      <c r="AC478" s="293">
        <v>0</v>
      </c>
      <c r="AD478" s="293">
        <v>0</v>
      </c>
      <c r="AE478" s="293">
        <v>0</v>
      </c>
      <c r="AF478" s="293">
        <v>0</v>
      </c>
      <c r="AG478" s="293">
        <v>0</v>
      </c>
      <c r="AH478" s="293">
        <v>0</v>
      </c>
      <c r="AI478" s="293">
        <v>0</v>
      </c>
      <c r="AJ478" s="293">
        <v>0</v>
      </c>
      <c r="AK478" s="293">
        <v>0</v>
      </c>
      <c r="AL478" s="293">
        <v>0</v>
      </c>
      <c r="AM478" s="293">
        <v>0</v>
      </c>
      <c r="AN478" s="293">
        <v>0</v>
      </c>
      <c r="AO478" s="293">
        <v>0</v>
      </c>
      <c r="AP478" s="293">
        <v>0</v>
      </c>
      <c r="AQ478" s="293">
        <v>0</v>
      </c>
      <c r="AR478" s="293">
        <v>0</v>
      </c>
      <c r="AS478" s="293">
        <v>0</v>
      </c>
      <c r="AT478" s="293">
        <v>0</v>
      </c>
      <c r="AU478" s="293">
        <v>0</v>
      </c>
      <c r="AV478" s="293">
        <v>0</v>
      </c>
      <c r="AW478" s="293">
        <v>0</v>
      </c>
      <c r="AX478" s="293">
        <v>0</v>
      </c>
      <c r="AY478" s="293">
        <v>0</v>
      </c>
      <c r="AZ478" s="293">
        <v>0</v>
      </c>
      <c r="BA478" s="293">
        <v>0</v>
      </c>
      <c r="BB478" s="293">
        <v>0</v>
      </c>
      <c r="BC478" s="293">
        <v>0</v>
      </c>
      <c r="BD478" s="293">
        <v>0</v>
      </c>
      <c r="BE478" s="293">
        <v>0</v>
      </c>
      <c r="BF478" s="293">
        <v>0</v>
      </c>
      <c r="BG478" s="293">
        <v>0</v>
      </c>
      <c r="BH478" s="293">
        <v>0</v>
      </c>
      <c r="BI478" s="293">
        <v>0</v>
      </c>
      <c r="BJ478" s="293">
        <v>0</v>
      </c>
      <c r="BK478" s="293">
        <v>0</v>
      </c>
      <c r="BL478" s="293">
        <v>0</v>
      </c>
      <c r="BM478" s="293">
        <v>0</v>
      </c>
      <c r="BN478" s="293">
        <v>0</v>
      </c>
      <c r="BO478" s="293">
        <v>0</v>
      </c>
      <c r="BP478" s="293">
        <v>0</v>
      </c>
      <c r="BQ478" s="294">
        <v>0</v>
      </c>
    </row>
    <row r="479" spans="2:69" ht="10.5" customHeight="1">
      <c r="B479" s="68"/>
      <c r="C479" s="68"/>
      <c r="D479" s="68"/>
      <c r="E479" s="68"/>
      <c r="F479" s="68"/>
      <c r="G479" s="68"/>
      <c r="H479" s="68"/>
      <c r="J479" s="95"/>
      <c r="K479" s="95"/>
      <c r="L479" s="95"/>
      <c r="M479" s="95"/>
      <c r="N479" s="95"/>
      <c r="O479" s="95"/>
      <c r="P479" s="95"/>
      <c r="Q479" s="95"/>
      <c r="R479" s="95"/>
      <c r="S479" s="95"/>
      <c r="T479" s="95"/>
      <c r="U479" s="95"/>
      <c r="V479" s="95"/>
      <c r="W479" s="95"/>
      <c r="X479" s="95"/>
      <c r="Y479" s="95"/>
      <c r="Z479" s="95"/>
      <c r="AA479" s="95"/>
      <c r="AB479" s="95"/>
      <c r="AC479" s="95"/>
      <c r="AD479" s="95"/>
      <c r="AE479" s="95"/>
      <c r="AF479" s="95"/>
      <c r="AG479" s="95"/>
      <c r="AH479" s="95"/>
      <c r="AI479" s="95"/>
      <c r="AJ479" s="95"/>
      <c r="AK479" s="95"/>
      <c r="AL479" s="95"/>
      <c r="AM479" s="95"/>
      <c r="AN479" s="95"/>
      <c r="AO479" s="95"/>
      <c r="AP479" s="95"/>
      <c r="AQ479" s="95"/>
      <c r="AR479" s="95"/>
      <c r="AS479" s="95"/>
      <c r="AT479" s="95"/>
      <c r="AU479" s="95"/>
      <c r="AV479" s="95"/>
      <c r="AW479" s="95"/>
      <c r="AX479" s="95"/>
      <c r="AY479" s="95"/>
      <c r="AZ479" s="95"/>
      <c r="BA479" s="95"/>
      <c r="BB479" s="95"/>
      <c r="BC479" s="95"/>
      <c r="BD479" s="95"/>
      <c r="BE479" s="95"/>
      <c r="BF479" s="95"/>
      <c r="BG479" s="95"/>
      <c r="BH479" s="95"/>
      <c r="BI479" s="95"/>
      <c r="BJ479" s="95"/>
      <c r="BK479" s="95"/>
      <c r="BL479" s="95"/>
      <c r="BM479" s="95"/>
      <c r="BN479" s="95"/>
      <c r="BO479" s="95"/>
      <c r="BP479" s="95"/>
      <c r="BQ479" s="95"/>
    </row>
    <row r="480" spans="2:69" ht="12.75">
      <c r="B480" s="68"/>
      <c r="C480" s="75" t="s">
        <v>335</v>
      </c>
      <c r="D480" s="68"/>
      <c r="E480" s="68"/>
      <c r="F480" s="68"/>
      <c r="G480" s="68"/>
      <c r="H480" s="68"/>
      <c r="J480" s="95"/>
      <c r="K480" s="95"/>
      <c r="L480" s="95"/>
      <c r="M480" s="95"/>
      <c r="N480" s="95"/>
      <c r="O480" s="95"/>
      <c r="P480" s="95"/>
      <c r="Q480" s="95"/>
      <c r="R480" s="95"/>
      <c r="S480" s="95"/>
      <c r="T480" s="95"/>
      <c r="U480" s="95"/>
      <c r="V480" s="95"/>
      <c r="W480" s="95"/>
      <c r="X480" s="95"/>
      <c r="Y480" s="95"/>
      <c r="Z480" s="95"/>
      <c r="AA480" s="95"/>
      <c r="AB480" s="95"/>
      <c r="AC480" s="95"/>
      <c r="AD480" s="95"/>
      <c r="AE480" s="95"/>
      <c r="AF480" s="95"/>
      <c r="AG480" s="95"/>
      <c r="AH480" s="95"/>
      <c r="AI480" s="95"/>
      <c r="AJ480" s="95"/>
      <c r="AK480" s="95"/>
      <c r="AL480" s="95"/>
      <c r="AM480" s="95"/>
      <c r="AN480" s="95"/>
      <c r="AO480" s="95"/>
      <c r="AP480" s="95"/>
      <c r="AQ480" s="95"/>
      <c r="AR480" s="95"/>
      <c r="AS480" s="95"/>
      <c r="AT480" s="95"/>
      <c r="AU480" s="95"/>
      <c r="AV480" s="95"/>
      <c r="AW480" s="95"/>
      <c r="AX480" s="95"/>
      <c r="AY480" s="95"/>
      <c r="AZ480" s="95"/>
      <c r="BA480" s="95"/>
      <c r="BB480" s="95"/>
      <c r="BC480" s="95"/>
      <c r="BD480" s="95"/>
      <c r="BE480" s="95"/>
      <c r="BF480" s="95"/>
      <c r="BG480" s="95"/>
      <c r="BH480" s="95"/>
      <c r="BI480" s="95"/>
      <c r="BJ480" s="95"/>
      <c r="BK480" s="95"/>
      <c r="BL480" s="95"/>
      <c r="BM480" s="95"/>
      <c r="BN480" s="95"/>
      <c r="BO480" s="95"/>
      <c r="BP480" s="95"/>
      <c r="BQ480" s="95"/>
    </row>
    <row r="481" spans="2:69" ht="10.5" customHeight="1">
      <c r="B481" s="68"/>
      <c r="C481" s="68"/>
      <c r="D481" s="68"/>
      <c r="E481" s="68"/>
      <c r="F481" s="68"/>
      <c r="G481" s="68"/>
      <c r="H481" s="68"/>
      <c r="J481" s="95"/>
      <c r="K481" s="95"/>
      <c r="L481" s="95"/>
      <c r="M481" s="95"/>
      <c r="N481" s="95"/>
      <c r="O481" s="95"/>
      <c r="P481" s="95"/>
      <c r="Q481" s="95"/>
      <c r="R481" s="95"/>
      <c r="S481" s="95"/>
      <c r="T481" s="95"/>
      <c r="U481" s="95"/>
      <c r="V481" s="95"/>
      <c r="W481" s="95"/>
      <c r="X481" s="95"/>
      <c r="Y481" s="95"/>
      <c r="Z481" s="95"/>
      <c r="AA481" s="95"/>
      <c r="AB481" s="95"/>
      <c r="AC481" s="95"/>
      <c r="AD481" s="95"/>
      <c r="AE481" s="95"/>
      <c r="AF481" s="95"/>
      <c r="AG481" s="95"/>
      <c r="AH481" s="95"/>
      <c r="AI481" s="95"/>
      <c r="AJ481" s="95"/>
      <c r="AK481" s="95"/>
      <c r="AL481" s="95"/>
      <c r="AM481" s="95"/>
      <c r="AN481" s="95"/>
      <c r="AO481" s="95"/>
      <c r="AP481" s="95"/>
      <c r="AQ481" s="95"/>
      <c r="AR481" s="95"/>
      <c r="AS481" s="95"/>
      <c r="AT481" s="95"/>
      <c r="AU481" s="95"/>
      <c r="AV481" s="95"/>
      <c r="AW481" s="95"/>
      <c r="AX481" s="95"/>
      <c r="AY481" s="95"/>
      <c r="AZ481" s="95"/>
      <c r="BA481" s="95"/>
      <c r="BB481" s="95"/>
      <c r="BC481" s="95"/>
      <c r="BD481" s="95"/>
      <c r="BE481" s="95"/>
      <c r="BF481" s="95"/>
      <c r="BG481" s="95"/>
      <c r="BH481" s="95"/>
      <c r="BI481" s="95"/>
      <c r="BJ481" s="95"/>
      <c r="BK481" s="95"/>
      <c r="BL481" s="95"/>
      <c r="BM481" s="95"/>
      <c r="BN481" s="95"/>
      <c r="BO481" s="95"/>
      <c r="BP481" s="95"/>
      <c r="BQ481" s="95"/>
    </row>
    <row r="482" spans="2:69">
      <c r="B482" s="68"/>
      <c r="C482" s="68"/>
      <c r="D482" s="252" t="s">
        <v>78</v>
      </c>
      <c r="E482" s="68"/>
      <c r="F482" s="68"/>
      <c r="G482" s="68"/>
      <c r="H482" s="68"/>
      <c r="J482" s="286">
        <v>0</v>
      </c>
      <c r="K482" s="287">
        <v>0</v>
      </c>
      <c r="L482" s="287">
        <v>0</v>
      </c>
      <c r="M482" s="287">
        <v>0</v>
      </c>
      <c r="N482" s="287">
        <v>0</v>
      </c>
      <c r="O482" s="287">
        <v>0</v>
      </c>
      <c r="P482" s="287">
        <v>0</v>
      </c>
      <c r="Q482" s="287">
        <v>0</v>
      </c>
      <c r="R482" s="287">
        <v>0</v>
      </c>
      <c r="S482" s="287">
        <v>75000</v>
      </c>
      <c r="T482" s="287">
        <v>0</v>
      </c>
      <c r="U482" s="287">
        <v>0</v>
      </c>
      <c r="V482" s="287">
        <v>0</v>
      </c>
      <c r="W482" s="287">
        <v>0</v>
      </c>
      <c r="X482" s="287">
        <v>0</v>
      </c>
      <c r="Y482" s="287">
        <v>0</v>
      </c>
      <c r="Z482" s="287">
        <v>0</v>
      </c>
      <c r="AA482" s="287">
        <v>0</v>
      </c>
      <c r="AB482" s="287">
        <v>0</v>
      </c>
      <c r="AC482" s="287">
        <v>0</v>
      </c>
      <c r="AD482" s="287">
        <v>0</v>
      </c>
      <c r="AE482" s="287">
        <v>0</v>
      </c>
      <c r="AF482" s="287">
        <v>0</v>
      </c>
      <c r="AG482" s="287">
        <v>0</v>
      </c>
      <c r="AH482" s="287">
        <v>0</v>
      </c>
      <c r="AI482" s="287">
        <v>0</v>
      </c>
      <c r="AJ482" s="287">
        <v>0</v>
      </c>
      <c r="AK482" s="287">
        <v>0</v>
      </c>
      <c r="AL482" s="287">
        <v>0</v>
      </c>
      <c r="AM482" s="287">
        <v>0</v>
      </c>
      <c r="AN482" s="287">
        <v>0</v>
      </c>
      <c r="AO482" s="287">
        <v>0</v>
      </c>
      <c r="AP482" s="287">
        <v>0</v>
      </c>
      <c r="AQ482" s="287">
        <v>0</v>
      </c>
      <c r="AR482" s="287">
        <v>0</v>
      </c>
      <c r="AS482" s="287">
        <v>0</v>
      </c>
      <c r="AT482" s="287">
        <v>0</v>
      </c>
      <c r="AU482" s="287">
        <v>0</v>
      </c>
      <c r="AV482" s="287">
        <v>0</v>
      </c>
      <c r="AW482" s="287">
        <v>0</v>
      </c>
      <c r="AX482" s="287">
        <v>0</v>
      </c>
      <c r="AY482" s="287">
        <v>0</v>
      </c>
      <c r="AZ482" s="287">
        <v>0</v>
      </c>
      <c r="BA482" s="287">
        <v>0</v>
      </c>
      <c r="BB482" s="287">
        <v>0</v>
      </c>
      <c r="BC482" s="287">
        <v>0</v>
      </c>
      <c r="BD482" s="287">
        <v>0</v>
      </c>
      <c r="BE482" s="287">
        <v>0</v>
      </c>
      <c r="BF482" s="287">
        <v>0</v>
      </c>
      <c r="BG482" s="287">
        <v>0</v>
      </c>
      <c r="BH482" s="287">
        <v>0</v>
      </c>
      <c r="BI482" s="287">
        <v>0</v>
      </c>
      <c r="BJ482" s="287">
        <v>0</v>
      </c>
      <c r="BK482" s="287">
        <v>0</v>
      </c>
      <c r="BL482" s="287">
        <v>0</v>
      </c>
      <c r="BM482" s="287">
        <v>0</v>
      </c>
      <c r="BN482" s="287">
        <v>0</v>
      </c>
      <c r="BO482" s="287">
        <v>0</v>
      </c>
      <c r="BP482" s="287">
        <v>0</v>
      </c>
      <c r="BQ482" s="288">
        <v>0</v>
      </c>
    </row>
    <row r="483" spans="2:69" ht="10.5" customHeight="1">
      <c r="B483" s="68"/>
      <c r="C483" s="68"/>
      <c r="D483" s="252" t="s">
        <v>160</v>
      </c>
      <c r="E483" s="68"/>
      <c r="F483" s="68"/>
      <c r="G483" s="68"/>
      <c r="H483" s="68"/>
      <c r="J483" s="292">
        <v>0</v>
      </c>
      <c r="K483" s="293">
        <v>0</v>
      </c>
      <c r="L483" s="293">
        <v>0</v>
      </c>
      <c r="M483" s="293">
        <v>0</v>
      </c>
      <c r="N483" s="293">
        <v>0</v>
      </c>
      <c r="O483" s="293">
        <v>0</v>
      </c>
      <c r="P483" s="293">
        <v>0</v>
      </c>
      <c r="Q483" s="293">
        <v>0</v>
      </c>
      <c r="R483" s="293">
        <v>0</v>
      </c>
      <c r="S483" s="293">
        <v>75000</v>
      </c>
      <c r="T483" s="293">
        <v>75000</v>
      </c>
      <c r="U483" s="293">
        <v>75000</v>
      </c>
      <c r="V483" s="293">
        <v>75000</v>
      </c>
      <c r="W483" s="293">
        <v>75000</v>
      </c>
      <c r="X483" s="293">
        <v>75000</v>
      </c>
      <c r="Y483" s="293">
        <v>75000</v>
      </c>
      <c r="Z483" s="293">
        <v>75000</v>
      </c>
      <c r="AA483" s="293">
        <v>75000</v>
      </c>
      <c r="AB483" s="293">
        <v>75000</v>
      </c>
      <c r="AC483" s="293">
        <v>75000</v>
      </c>
      <c r="AD483" s="293">
        <v>75000</v>
      </c>
      <c r="AE483" s="293">
        <v>75000</v>
      </c>
      <c r="AF483" s="293">
        <v>75000</v>
      </c>
      <c r="AG483" s="293">
        <v>75000</v>
      </c>
      <c r="AH483" s="293">
        <v>75000</v>
      </c>
      <c r="AI483" s="293">
        <v>75000</v>
      </c>
      <c r="AJ483" s="293">
        <v>75000</v>
      </c>
      <c r="AK483" s="293">
        <v>75000</v>
      </c>
      <c r="AL483" s="293">
        <v>75000</v>
      </c>
      <c r="AM483" s="293">
        <v>75000</v>
      </c>
      <c r="AN483" s="293">
        <v>75000</v>
      </c>
      <c r="AO483" s="293">
        <v>75000</v>
      </c>
      <c r="AP483" s="293">
        <v>75000</v>
      </c>
      <c r="AQ483" s="293">
        <v>75000</v>
      </c>
      <c r="AR483" s="293">
        <v>75000</v>
      </c>
      <c r="AS483" s="293">
        <v>75000</v>
      </c>
      <c r="AT483" s="293">
        <v>75000</v>
      </c>
      <c r="AU483" s="293">
        <v>75000</v>
      </c>
      <c r="AV483" s="293">
        <v>75000</v>
      </c>
      <c r="AW483" s="293">
        <v>75000</v>
      </c>
      <c r="AX483" s="293">
        <v>75000</v>
      </c>
      <c r="AY483" s="293">
        <v>75000</v>
      </c>
      <c r="AZ483" s="293">
        <v>75000</v>
      </c>
      <c r="BA483" s="293">
        <v>75000</v>
      </c>
      <c r="BB483" s="293">
        <v>75000</v>
      </c>
      <c r="BC483" s="293">
        <v>75000</v>
      </c>
      <c r="BD483" s="293">
        <v>75000</v>
      </c>
      <c r="BE483" s="293">
        <v>75000</v>
      </c>
      <c r="BF483" s="293">
        <v>75000</v>
      </c>
      <c r="BG483" s="293">
        <v>75000</v>
      </c>
      <c r="BH483" s="293">
        <v>75000</v>
      </c>
      <c r="BI483" s="293">
        <v>75000</v>
      </c>
      <c r="BJ483" s="293">
        <v>75000</v>
      </c>
      <c r="BK483" s="293">
        <v>75000</v>
      </c>
      <c r="BL483" s="293">
        <v>75000</v>
      </c>
      <c r="BM483" s="293">
        <v>75000</v>
      </c>
      <c r="BN483" s="293">
        <v>75000</v>
      </c>
      <c r="BO483" s="293">
        <v>75000</v>
      </c>
      <c r="BP483" s="293">
        <v>75000</v>
      </c>
      <c r="BQ483" s="294">
        <v>75000</v>
      </c>
    </row>
  </sheetData>
  <mergeCells count="1">
    <mergeCell ref="B7:F7"/>
  </mergeCells>
  <dataValidations count="1">
    <dataValidation type="whole" operator="greaterThan" allowBlank="1" showInputMessage="1" showErrorMessage="1" errorTitle="NOT ALLOWED" error="Only whole numbers are allowed to enter. Negative figures not allowed as well." promptTitle="EQUITY REPAYMENT" prompt="How much money do you want to return?" sqref="J454:BQ454">
      <formula1>0</formula1>
    </dataValidation>
  </dataValidations>
  <hyperlinks>
    <hyperlink ref="B7:F7" location="Contents!A1" display="Go to Table of Contents"/>
  </hyperlinks>
  <pageMargins left="0.39370078740157499" right="0.39370078740157499" top="0.59055118110236204" bottom="0.98425196850393704" header="0" footer="0.31496062992126"/>
  <pageSetup paperSize="9" scale="67" fitToWidth="5" fitToHeight="2" orientation="landscape" r:id="rId1"/>
  <headerFooter>
    <oddFooter>&amp;L&amp;12Built with finmodelslab.com template&amp;C&amp;12Capital&amp;R&amp;D</oddFooter>
  </headerFooter>
  <rowBreaks count="1" manualBreakCount="1">
    <brk id="429" max="16383" man="1"/>
  </rowBreaks>
  <colBreaks count="4" manualBreakCount="4">
    <brk id="20" max="1048575" man="1"/>
    <brk id="32" max="1048575" man="1"/>
    <brk id="44" max="1048575" man="1"/>
    <brk id="5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0"/>
  <sheetViews>
    <sheetView showGridLines="0" workbookViewId="0">
      <selection activeCell="B3" sqref="B3"/>
    </sheetView>
  </sheetViews>
  <sheetFormatPr defaultRowHeight="12.75"/>
  <cols>
    <col min="1" max="1" width="2" style="868" customWidth="1"/>
    <col min="2" max="2" width="69.5" style="868" customWidth="1"/>
    <col min="3" max="3" width="28.6640625" style="868" customWidth="1"/>
    <col min="4" max="4" width="9.33203125" style="868"/>
    <col min="5" max="5" width="13.83203125" style="868" bestFit="1" customWidth="1"/>
    <col min="6" max="256" width="9.33203125" style="868"/>
    <col min="257" max="257" width="2" style="868" customWidth="1"/>
    <col min="258" max="258" width="63.83203125" style="868" customWidth="1"/>
    <col min="259" max="259" width="26.1640625" style="868" customWidth="1"/>
    <col min="260" max="260" width="9.33203125" style="868"/>
    <col min="261" max="261" width="13.83203125" style="868" bestFit="1" customWidth="1"/>
    <col min="262" max="512" width="9.33203125" style="868"/>
    <col min="513" max="513" width="2" style="868" customWidth="1"/>
    <col min="514" max="514" width="63.83203125" style="868" customWidth="1"/>
    <col min="515" max="515" width="26.1640625" style="868" customWidth="1"/>
    <col min="516" max="516" width="9.33203125" style="868"/>
    <col min="517" max="517" width="13.83203125" style="868" bestFit="1" customWidth="1"/>
    <col min="518" max="768" width="9.33203125" style="868"/>
    <col min="769" max="769" width="2" style="868" customWidth="1"/>
    <col min="770" max="770" width="63.83203125" style="868" customWidth="1"/>
    <col min="771" max="771" width="26.1640625" style="868" customWidth="1"/>
    <col min="772" max="772" width="9.33203125" style="868"/>
    <col min="773" max="773" width="13.83203125" style="868" bestFit="1" customWidth="1"/>
    <col min="774" max="1024" width="9.33203125" style="868"/>
    <col min="1025" max="1025" width="2" style="868" customWidth="1"/>
    <col min="1026" max="1026" width="63.83203125" style="868" customWidth="1"/>
    <col min="1027" max="1027" width="26.1640625" style="868" customWidth="1"/>
    <col min="1028" max="1028" width="9.33203125" style="868"/>
    <col min="1029" max="1029" width="13.83203125" style="868" bestFit="1" customWidth="1"/>
    <col min="1030" max="1280" width="9.33203125" style="868"/>
    <col min="1281" max="1281" width="2" style="868" customWidth="1"/>
    <col min="1282" max="1282" width="63.83203125" style="868" customWidth="1"/>
    <col min="1283" max="1283" width="26.1640625" style="868" customWidth="1"/>
    <col min="1284" max="1284" width="9.33203125" style="868"/>
    <col min="1285" max="1285" width="13.83203125" style="868" bestFit="1" customWidth="1"/>
    <col min="1286" max="1536" width="9.33203125" style="868"/>
    <col min="1537" max="1537" width="2" style="868" customWidth="1"/>
    <col min="1538" max="1538" width="63.83203125" style="868" customWidth="1"/>
    <col min="1539" max="1539" width="26.1640625" style="868" customWidth="1"/>
    <col min="1540" max="1540" width="9.33203125" style="868"/>
    <col min="1541" max="1541" width="13.83203125" style="868" bestFit="1" customWidth="1"/>
    <col min="1542" max="1792" width="9.33203125" style="868"/>
    <col min="1793" max="1793" width="2" style="868" customWidth="1"/>
    <col min="1794" max="1794" width="63.83203125" style="868" customWidth="1"/>
    <col min="1795" max="1795" width="26.1640625" style="868" customWidth="1"/>
    <col min="1796" max="1796" width="9.33203125" style="868"/>
    <col min="1797" max="1797" width="13.83203125" style="868" bestFit="1" customWidth="1"/>
    <col min="1798" max="2048" width="9.33203125" style="868"/>
    <col min="2049" max="2049" width="2" style="868" customWidth="1"/>
    <col min="2050" max="2050" width="63.83203125" style="868" customWidth="1"/>
    <col min="2051" max="2051" width="26.1640625" style="868" customWidth="1"/>
    <col min="2052" max="2052" width="9.33203125" style="868"/>
    <col min="2053" max="2053" width="13.83203125" style="868" bestFit="1" customWidth="1"/>
    <col min="2054" max="2304" width="9.33203125" style="868"/>
    <col min="2305" max="2305" width="2" style="868" customWidth="1"/>
    <col min="2306" max="2306" width="63.83203125" style="868" customWidth="1"/>
    <col min="2307" max="2307" width="26.1640625" style="868" customWidth="1"/>
    <col min="2308" max="2308" width="9.33203125" style="868"/>
    <col min="2309" max="2309" width="13.83203125" style="868" bestFit="1" customWidth="1"/>
    <col min="2310" max="2560" width="9.33203125" style="868"/>
    <col min="2561" max="2561" width="2" style="868" customWidth="1"/>
    <col min="2562" max="2562" width="63.83203125" style="868" customWidth="1"/>
    <col min="2563" max="2563" width="26.1640625" style="868" customWidth="1"/>
    <col min="2564" max="2564" width="9.33203125" style="868"/>
    <col min="2565" max="2565" width="13.83203125" style="868" bestFit="1" customWidth="1"/>
    <col min="2566" max="2816" width="9.33203125" style="868"/>
    <col min="2817" max="2817" width="2" style="868" customWidth="1"/>
    <col min="2818" max="2818" width="63.83203125" style="868" customWidth="1"/>
    <col min="2819" max="2819" width="26.1640625" style="868" customWidth="1"/>
    <col min="2820" max="2820" width="9.33203125" style="868"/>
    <col min="2821" max="2821" width="13.83203125" style="868" bestFit="1" customWidth="1"/>
    <col min="2822" max="3072" width="9.33203125" style="868"/>
    <col min="3073" max="3073" width="2" style="868" customWidth="1"/>
    <col min="3074" max="3074" width="63.83203125" style="868" customWidth="1"/>
    <col min="3075" max="3075" width="26.1640625" style="868" customWidth="1"/>
    <col min="3076" max="3076" width="9.33203125" style="868"/>
    <col min="3077" max="3077" width="13.83203125" style="868" bestFit="1" customWidth="1"/>
    <col min="3078" max="3328" width="9.33203125" style="868"/>
    <col min="3329" max="3329" width="2" style="868" customWidth="1"/>
    <col min="3330" max="3330" width="63.83203125" style="868" customWidth="1"/>
    <col min="3331" max="3331" width="26.1640625" style="868" customWidth="1"/>
    <col min="3332" max="3332" width="9.33203125" style="868"/>
    <col min="3333" max="3333" width="13.83203125" style="868" bestFit="1" customWidth="1"/>
    <col min="3334" max="3584" width="9.33203125" style="868"/>
    <col min="3585" max="3585" width="2" style="868" customWidth="1"/>
    <col min="3586" max="3586" width="63.83203125" style="868" customWidth="1"/>
    <col min="3587" max="3587" width="26.1640625" style="868" customWidth="1"/>
    <col min="3588" max="3588" width="9.33203125" style="868"/>
    <col min="3589" max="3589" width="13.83203125" style="868" bestFit="1" customWidth="1"/>
    <col min="3590" max="3840" width="9.33203125" style="868"/>
    <col min="3841" max="3841" width="2" style="868" customWidth="1"/>
    <col min="3842" max="3842" width="63.83203125" style="868" customWidth="1"/>
    <col min="3843" max="3843" width="26.1640625" style="868" customWidth="1"/>
    <col min="3844" max="3844" width="9.33203125" style="868"/>
    <col min="3845" max="3845" width="13.83203125" style="868" bestFit="1" customWidth="1"/>
    <col min="3846" max="4096" width="9.33203125" style="868"/>
    <col min="4097" max="4097" width="2" style="868" customWidth="1"/>
    <col min="4098" max="4098" width="63.83203125" style="868" customWidth="1"/>
    <col min="4099" max="4099" width="26.1640625" style="868" customWidth="1"/>
    <col min="4100" max="4100" width="9.33203125" style="868"/>
    <col min="4101" max="4101" width="13.83203125" style="868" bestFit="1" customWidth="1"/>
    <col min="4102" max="4352" width="9.33203125" style="868"/>
    <col min="4353" max="4353" width="2" style="868" customWidth="1"/>
    <col min="4354" max="4354" width="63.83203125" style="868" customWidth="1"/>
    <col min="4355" max="4355" width="26.1640625" style="868" customWidth="1"/>
    <col min="4356" max="4356" width="9.33203125" style="868"/>
    <col min="4357" max="4357" width="13.83203125" style="868" bestFit="1" customWidth="1"/>
    <col min="4358" max="4608" width="9.33203125" style="868"/>
    <col min="4609" max="4609" width="2" style="868" customWidth="1"/>
    <col min="4610" max="4610" width="63.83203125" style="868" customWidth="1"/>
    <col min="4611" max="4611" width="26.1640625" style="868" customWidth="1"/>
    <col min="4612" max="4612" width="9.33203125" style="868"/>
    <col min="4613" max="4613" width="13.83203125" style="868" bestFit="1" customWidth="1"/>
    <col min="4614" max="4864" width="9.33203125" style="868"/>
    <col min="4865" max="4865" width="2" style="868" customWidth="1"/>
    <col min="4866" max="4866" width="63.83203125" style="868" customWidth="1"/>
    <col min="4867" max="4867" width="26.1640625" style="868" customWidth="1"/>
    <col min="4868" max="4868" width="9.33203125" style="868"/>
    <col min="4869" max="4869" width="13.83203125" style="868" bestFit="1" customWidth="1"/>
    <col min="4870" max="5120" width="9.33203125" style="868"/>
    <col min="5121" max="5121" width="2" style="868" customWidth="1"/>
    <col min="5122" max="5122" width="63.83203125" style="868" customWidth="1"/>
    <col min="5123" max="5123" width="26.1640625" style="868" customWidth="1"/>
    <col min="5124" max="5124" width="9.33203125" style="868"/>
    <col min="5125" max="5125" width="13.83203125" style="868" bestFit="1" customWidth="1"/>
    <col min="5126" max="5376" width="9.33203125" style="868"/>
    <col min="5377" max="5377" width="2" style="868" customWidth="1"/>
    <col min="5378" max="5378" width="63.83203125" style="868" customWidth="1"/>
    <col min="5379" max="5379" width="26.1640625" style="868" customWidth="1"/>
    <col min="5380" max="5380" width="9.33203125" style="868"/>
    <col min="5381" max="5381" width="13.83203125" style="868" bestFit="1" customWidth="1"/>
    <col min="5382" max="5632" width="9.33203125" style="868"/>
    <col min="5633" max="5633" width="2" style="868" customWidth="1"/>
    <col min="5634" max="5634" width="63.83203125" style="868" customWidth="1"/>
    <col min="5635" max="5635" width="26.1640625" style="868" customWidth="1"/>
    <col min="5636" max="5636" width="9.33203125" style="868"/>
    <col min="5637" max="5637" width="13.83203125" style="868" bestFit="1" customWidth="1"/>
    <col min="5638" max="5888" width="9.33203125" style="868"/>
    <col min="5889" max="5889" width="2" style="868" customWidth="1"/>
    <col min="5890" max="5890" width="63.83203125" style="868" customWidth="1"/>
    <col min="5891" max="5891" width="26.1640625" style="868" customWidth="1"/>
    <col min="5892" max="5892" width="9.33203125" style="868"/>
    <col min="5893" max="5893" width="13.83203125" style="868" bestFit="1" customWidth="1"/>
    <col min="5894" max="6144" width="9.33203125" style="868"/>
    <col min="6145" max="6145" width="2" style="868" customWidth="1"/>
    <col min="6146" max="6146" width="63.83203125" style="868" customWidth="1"/>
    <col min="6147" max="6147" width="26.1640625" style="868" customWidth="1"/>
    <col min="6148" max="6148" width="9.33203125" style="868"/>
    <col min="6149" max="6149" width="13.83203125" style="868" bestFit="1" customWidth="1"/>
    <col min="6150" max="6400" width="9.33203125" style="868"/>
    <col min="6401" max="6401" width="2" style="868" customWidth="1"/>
    <col min="6402" max="6402" width="63.83203125" style="868" customWidth="1"/>
    <col min="6403" max="6403" width="26.1640625" style="868" customWidth="1"/>
    <col min="6404" max="6404" width="9.33203125" style="868"/>
    <col min="6405" max="6405" width="13.83203125" style="868" bestFit="1" customWidth="1"/>
    <col min="6406" max="6656" width="9.33203125" style="868"/>
    <col min="6657" max="6657" width="2" style="868" customWidth="1"/>
    <col min="6658" max="6658" width="63.83203125" style="868" customWidth="1"/>
    <col min="6659" max="6659" width="26.1640625" style="868" customWidth="1"/>
    <col min="6660" max="6660" width="9.33203125" style="868"/>
    <col min="6661" max="6661" width="13.83203125" style="868" bestFit="1" customWidth="1"/>
    <col min="6662" max="6912" width="9.33203125" style="868"/>
    <col min="6913" max="6913" width="2" style="868" customWidth="1"/>
    <col min="6914" max="6914" width="63.83203125" style="868" customWidth="1"/>
    <col min="6915" max="6915" width="26.1640625" style="868" customWidth="1"/>
    <col min="6916" max="6916" width="9.33203125" style="868"/>
    <col min="6917" max="6917" width="13.83203125" style="868" bestFit="1" customWidth="1"/>
    <col min="6918" max="7168" width="9.33203125" style="868"/>
    <col min="7169" max="7169" width="2" style="868" customWidth="1"/>
    <col min="7170" max="7170" width="63.83203125" style="868" customWidth="1"/>
    <col min="7171" max="7171" width="26.1640625" style="868" customWidth="1"/>
    <col min="7172" max="7172" width="9.33203125" style="868"/>
    <col min="7173" max="7173" width="13.83203125" style="868" bestFit="1" customWidth="1"/>
    <col min="7174" max="7424" width="9.33203125" style="868"/>
    <col min="7425" max="7425" width="2" style="868" customWidth="1"/>
    <col min="7426" max="7426" width="63.83203125" style="868" customWidth="1"/>
    <col min="7427" max="7427" width="26.1640625" style="868" customWidth="1"/>
    <col min="7428" max="7428" width="9.33203125" style="868"/>
    <col min="7429" max="7429" width="13.83203125" style="868" bestFit="1" customWidth="1"/>
    <col min="7430" max="7680" width="9.33203125" style="868"/>
    <col min="7681" max="7681" width="2" style="868" customWidth="1"/>
    <col min="7682" max="7682" width="63.83203125" style="868" customWidth="1"/>
    <col min="7683" max="7683" width="26.1640625" style="868" customWidth="1"/>
    <col min="7684" max="7684" width="9.33203125" style="868"/>
    <col min="7685" max="7685" width="13.83203125" style="868" bestFit="1" customWidth="1"/>
    <col min="7686" max="7936" width="9.33203125" style="868"/>
    <col min="7937" max="7937" width="2" style="868" customWidth="1"/>
    <col min="7938" max="7938" width="63.83203125" style="868" customWidth="1"/>
    <col min="7939" max="7939" width="26.1640625" style="868" customWidth="1"/>
    <col min="7940" max="7940" width="9.33203125" style="868"/>
    <col min="7941" max="7941" width="13.83203125" style="868" bestFit="1" customWidth="1"/>
    <col min="7942" max="8192" width="9.33203125" style="868"/>
    <col min="8193" max="8193" width="2" style="868" customWidth="1"/>
    <col min="8194" max="8194" width="63.83203125" style="868" customWidth="1"/>
    <col min="8195" max="8195" width="26.1640625" style="868" customWidth="1"/>
    <col min="8196" max="8196" width="9.33203125" style="868"/>
    <col min="8197" max="8197" width="13.83203125" style="868" bestFit="1" customWidth="1"/>
    <col min="8198" max="8448" width="9.33203125" style="868"/>
    <col min="8449" max="8449" width="2" style="868" customWidth="1"/>
    <col min="8450" max="8450" width="63.83203125" style="868" customWidth="1"/>
    <col min="8451" max="8451" width="26.1640625" style="868" customWidth="1"/>
    <col min="8452" max="8452" width="9.33203125" style="868"/>
    <col min="8453" max="8453" width="13.83203125" style="868" bestFit="1" customWidth="1"/>
    <col min="8454" max="8704" width="9.33203125" style="868"/>
    <col min="8705" max="8705" width="2" style="868" customWidth="1"/>
    <col min="8706" max="8706" width="63.83203125" style="868" customWidth="1"/>
    <col min="8707" max="8707" width="26.1640625" style="868" customWidth="1"/>
    <col min="8708" max="8708" width="9.33203125" style="868"/>
    <col min="8709" max="8709" width="13.83203125" style="868" bestFit="1" customWidth="1"/>
    <col min="8710" max="8960" width="9.33203125" style="868"/>
    <col min="8961" max="8961" width="2" style="868" customWidth="1"/>
    <col min="8962" max="8962" width="63.83203125" style="868" customWidth="1"/>
    <col min="8963" max="8963" width="26.1640625" style="868" customWidth="1"/>
    <col min="8964" max="8964" width="9.33203125" style="868"/>
    <col min="8965" max="8965" width="13.83203125" style="868" bestFit="1" customWidth="1"/>
    <col min="8966" max="9216" width="9.33203125" style="868"/>
    <col min="9217" max="9217" width="2" style="868" customWidth="1"/>
    <col min="9218" max="9218" width="63.83203125" style="868" customWidth="1"/>
    <col min="9219" max="9219" width="26.1640625" style="868" customWidth="1"/>
    <col min="9220" max="9220" width="9.33203125" style="868"/>
    <col min="9221" max="9221" width="13.83203125" style="868" bestFit="1" customWidth="1"/>
    <col min="9222" max="9472" width="9.33203125" style="868"/>
    <col min="9473" max="9473" width="2" style="868" customWidth="1"/>
    <col min="9474" max="9474" width="63.83203125" style="868" customWidth="1"/>
    <col min="9475" max="9475" width="26.1640625" style="868" customWidth="1"/>
    <col min="9476" max="9476" width="9.33203125" style="868"/>
    <col min="9477" max="9477" width="13.83203125" style="868" bestFit="1" customWidth="1"/>
    <col min="9478" max="9728" width="9.33203125" style="868"/>
    <col min="9729" max="9729" width="2" style="868" customWidth="1"/>
    <col min="9730" max="9730" width="63.83203125" style="868" customWidth="1"/>
    <col min="9731" max="9731" width="26.1640625" style="868" customWidth="1"/>
    <col min="9732" max="9732" width="9.33203125" style="868"/>
    <col min="9733" max="9733" width="13.83203125" style="868" bestFit="1" customWidth="1"/>
    <col min="9734" max="9984" width="9.33203125" style="868"/>
    <col min="9985" max="9985" width="2" style="868" customWidth="1"/>
    <col min="9986" max="9986" width="63.83203125" style="868" customWidth="1"/>
    <col min="9987" max="9987" width="26.1640625" style="868" customWidth="1"/>
    <col min="9988" max="9988" width="9.33203125" style="868"/>
    <col min="9989" max="9989" width="13.83203125" style="868" bestFit="1" customWidth="1"/>
    <col min="9990" max="10240" width="9.33203125" style="868"/>
    <col min="10241" max="10241" width="2" style="868" customWidth="1"/>
    <col min="10242" max="10242" width="63.83203125" style="868" customWidth="1"/>
    <col min="10243" max="10243" width="26.1640625" style="868" customWidth="1"/>
    <col min="10244" max="10244" width="9.33203125" style="868"/>
    <col min="10245" max="10245" width="13.83203125" style="868" bestFit="1" customWidth="1"/>
    <col min="10246" max="10496" width="9.33203125" style="868"/>
    <col min="10497" max="10497" width="2" style="868" customWidth="1"/>
    <col min="10498" max="10498" width="63.83203125" style="868" customWidth="1"/>
    <col min="10499" max="10499" width="26.1640625" style="868" customWidth="1"/>
    <col min="10500" max="10500" width="9.33203125" style="868"/>
    <col min="10501" max="10501" width="13.83203125" style="868" bestFit="1" customWidth="1"/>
    <col min="10502" max="10752" width="9.33203125" style="868"/>
    <col min="10753" max="10753" width="2" style="868" customWidth="1"/>
    <col min="10754" max="10754" width="63.83203125" style="868" customWidth="1"/>
    <col min="10755" max="10755" width="26.1640625" style="868" customWidth="1"/>
    <col min="10756" max="10756" width="9.33203125" style="868"/>
    <col min="10757" max="10757" width="13.83203125" style="868" bestFit="1" customWidth="1"/>
    <col min="10758" max="11008" width="9.33203125" style="868"/>
    <col min="11009" max="11009" width="2" style="868" customWidth="1"/>
    <col min="11010" max="11010" width="63.83203125" style="868" customWidth="1"/>
    <col min="11011" max="11011" width="26.1640625" style="868" customWidth="1"/>
    <col min="11012" max="11012" width="9.33203125" style="868"/>
    <col min="11013" max="11013" width="13.83203125" style="868" bestFit="1" customWidth="1"/>
    <col min="11014" max="11264" width="9.33203125" style="868"/>
    <col min="11265" max="11265" width="2" style="868" customWidth="1"/>
    <col min="11266" max="11266" width="63.83203125" style="868" customWidth="1"/>
    <col min="11267" max="11267" width="26.1640625" style="868" customWidth="1"/>
    <col min="11268" max="11268" width="9.33203125" style="868"/>
    <col min="11269" max="11269" width="13.83203125" style="868" bestFit="1" customWidth="1"/>
    <col min="11270" max="11520" width="9.33203125" style="868"/>
    <col min="11521" max="11521" width="2" style="868" customWidth="1"/>
    <col min="11522" max="11522" width="63.83203125" style="868" customWidth="1"/>
    <col min="11523" max="11523" width="26.1640625" style="868" customWidth="1"/>
    <col min="11524" max="11524" width="9.33203125" style="868"/>
    <col min="11525" max="11525" width="13.83203125" style="868" bestFit="1" customWidth="1"/>
    <col min="11526" max="11776" width="9.33203125" style="868"/>
    <col min="11777" max="11777" width="2" style="868" customWidth="1"/>
    <col min="11778" max="11778" width="63.83203125" style="868" customWidth="1"/>
    <col min="11779" max="11779" width="26.1640625" style="868" customWidth="1"/>
    <col min="11780" max="11780" width="9.33203125" style="868"/>
    <col min="11781" max="11781" width="13.83203125" style="868" bestFit="1" customWidth="1"/>
    <col min="11782" max="12032" width="9.33203125" style="868"/>
    <col min="12033" max="12033" width="2" style="868" customWidth="1"/>
    <col min="12034" max="12034" width="63.83203125" style="868" customWidth="1"/>
    <col min="12035" max="12035" width="26.1640625" style="868" customWidth="1"/>
    <col min="12036" max="12036" width="9.33203125" style="868"/>
    <col min="12037" max="12037" width="13.83203125" style="868" bestFit="1" customWidth="1"/>
    <col min="12038" max="12288" width="9.33203125" style="868"/>
    <col min="12289" max="12289" width="2" style="868" customWidth="1"/>
    <col min="12290" max="12290" width="63.83203125" style="868" customWidth="1"/>
    <col min="12291" max="12291" width="26.1640625" style="868" customWidth="1"/>
    <col min="12292" max="12292" width="9.33203125" style="868"/>
    <col min="12293" max="12293" width="13.83203125" style="868" bestFit="1" customWidth="1"/>
    <col min="12294" max="12544" width="9.33203125" style="868"/>
    <col min="12545" max="12545" width="2" style="868" customWidth="1"/>
    <col min="12546" max="12546" width="63.83203125" style="868" customWidth="1"/>
    <col min="12547" max="12547" width="26.1640625" style="868" customWidth="1"/>
    <col min="12548" max="12548" width="9.33203125" style="868"/>
    <col min="12549" max="12549" width="13.83203125" style="868" bestFit="1" customWidth="1"/>
    <col min="12550" max="12800" width="9.33203125" style="868"/>
    <col min="12801" max="12801" width="2" style="868" customWidth="1"/>
    <col min="12802" max="12802" width="63.83203125" style="868" customWidth="1"/>
    <col min="12803" max="12803" width="26.1640625" style="868" customWidth="1"/>
    <col min="12804" max="12804" width="9.33203125" style="868"/>
    <col min="12805" max="12805" width="13.83203125" style="868" bestFit="1" customWidth="1"/>
    <col min="12806" max="13056" width="9.33203125" style="868"/>
    <col min="13057" max="13057" width="2" style="868" customWidth="1"/>
    <col min="13058" max="13058" width="63.83203125" style="868" customWidth="1"/>
    <col min="13059" max="13059" width="26.1640625" style="868" customWidth="1"/>
    <col min="13060" max="13060" width="9.33203125" style="868"/>
    <col min="13061" max="13061" width="13.83203125" style="868" bestFit="1" customWidth="1"/>
    <col min="13062" max="13312" width="9.33203125" style="868"/>
    <col min="13313" max="13313" width="2" style="868" customWidth="1"/>
    <col min="13314" max="13314" width="63.83203125" style="868" customWidth="1"/>
    <col min="13315" max="13315" width="26.1640625" style="868" customWidth="1"/>
    <col min="13316" max="13316" width="9.33203125" style="868"/>
    <col min="13317" max="13317" width="13.83203125" style="868" bestFit="1" customWidth="1"/>
    <col min="13318" max="13568" width="9.33203125" style="868"/>
    <col min="13569" max="13569" width="2" style="868" customWidth="1"/>
    <col min="13570" max="13570" width="63.83203125" style="868" customWidth="1"/>
    <col min="13571" max="13571" width="26.1640625" style="868" customWidth="1"/>
    <col min="13572" max="13572" width="9.33203125" style="868"/>
    <col min="13573" max="13573" width="13.83203125" style="868" bestFit="1" customWidth="1"/>
    <col min="13574" max="13824" width="9.33203125" style="868"/>
    <col min="13825" max="13825" width="2" style="868" customWidth="1"/>
    <col min="13826" max="13826" width="63.83203125" style="868" customWidth="1"/>
    <col min="13827" max="13827" width="26.1640625" style="868" customWidth="1"/>
    <col min="13828" max="13828" width="9.33203125" style="868"/>
    <col min="13829" max="13829" width="13.83203125" style="868" bestFit="1" customWidth="1"/>
    <col min="13830" max="14080" width="9.33203125" style="868"/>
    <col min="14081" max="14081" width="2" style="868" customWidth="1"/>
    <col min="14082" max="14082" width="63.83203125" style="868" customWidth="1"/>
    <col min="14083" max="14083" width="26.1640625" style="868" customWidth="1"/>
    <col min="14084" max="14084" width="9.33203125" style="868"/>
    <col min="14085" max="14085" width="13.83203125" style="868" bestFit="1" customWidth="1"/>
    <col min="14086" max="14336" width="9.33203125" style="868"/>
    <col min="14337" max="14337" width="2" style="868" customWidth="1"/>
    <col min="14338" max="14338" width="63.83203125" style="868" customWidth="1"/>
    <col min="14339" max="14339" width="26.1640625" style="868" customWidth="1"/>
    <col min="14340" max="14340" width="9.33203125" style="868"/>
    <col min="14341" max="14341" width="13.83203125" style="868" bestFit="1" customWidth="1"/>
    <col min="14342" max="14592" width="9.33203125" style="868"/>
    <col min="14593" max="14593" width="2" style="868" customWidth="1"/>
    <col min="14594" max="14594" width="63.83203125" style="868" customWidth="1"/>
    <col min="14595" max="14595" width="26.1640625" style="868" customWidth="1"/>
    <col min="14596" max="14596" width="9.33203125" style="868"/>
    <col min="14597" max="14597" width="13.83203125" style="868" bestFit="1" customWidth="1"/>
    <col min="14598" max="14848" width="9.33203125" style="868"/>
    <col min="14849" max="14849" width="2" style="868" customWidth="1"/>
    <col min="14850" max="14850" width="63.83203125" style="868" customWidth="1"/>
    <col min="14851" max="14851" width="26.1640625" style="868" customWidth="1"/>
    <col min="14852" max="14852" width="9.33203125" style="868"/>
    <col min="14853" max="14853" width="13.83203125" style="868" bestFit="1" customWidth="1"/>
    <col min="14854" max="15104" width="9.33203125" style="868"/>
    <col min="15105" max="15105" width="2" style="868" customWidth="1"/>
    <col min="15106" max="15106" width="63.83203125" style="868" customWidth="1"/>
    <col min="15107" max="15107" width="26.1640625" style="868" customWidth="1"/>
    <col min="15108" max="15108" width="9.33203125" style="868"/>
    <col min="15109" max="15109" width="13.83203125" style="868" bestFit="1" customWidth="1"/>
    <col min="15110" max="15360" width="9.33203125" style="868"/>
    <col min="15361" max="15361" width="2" style="868" customWidth="1"/>
    <col min="15362" max="15362" width="63.83203125" style="868" customWidth="1"/>
    <col min="15363" max="15363" width="26.1640625" style="868" customWidth="1"/>
    <col min="15364" max="15364" width="9.33203125" style="868"/>
    <col min="15365" max="15365" width="13.83203125" style="868" bestFit="1" customWidth="1"/>
    <col min="15366" max="15616" width="9.33203125" style="868"/>
    <col min="15617" max="15617" width="2" style="868" customWidth="1"/>
    <col min="15618" max="15618" width="63.83203125" style="868" customWidth="1"/>
    <col min="15619" max="15619" width="26.1640625" style="868" customWidth="1"/>
    <col min="15620" max="15620" width="9.33203125" style="868"/>
    <col min="15621" max="15621" width="13.83203125" style="868" bestFit="1" customWidth="1"/>
    <col min="15622" max="15872" width="9.33203125" style="868"/>
    <col min="15873" max="15873" width="2" style="868" customWidth="1"/>
    <col min="15874" max="15874" width="63.83203125" style="868" customWidth="1"/>
    <col min="15875" max="15875" width="26.1640625" style="868" customWidth="1"/>
    <col min="15876" max="15876" width="9.33203125" style="868"/>
    <col min="15877" max="15877" width="13.83203125" style="868" bestFit="1" customWidth="1"/>
    <col min="15878" max="16128" width="9.33203125" style="868"/>
    <col min="16129" max="16129" width="2" style="868" customWidth="1"/>
    <col min="16130" max="16130" width="63.83203125" style="868" customWidth="1"/>
    <col min="16131" max="16131" width="26.1640625" style="868" customWidth="1"/>
    <col min="16132" max="16132" width="9.33203125" style="868"/>
    <col min="16133" max="16133" width="13.83203125" style="868" bestFit="1" customWidth="1"/>
    <col min="16134" max="16384" width="9.33203125" style="868"/>
  </cols>
  <sheetData>
    <row r="1" spans="1:23" s="860" customFormat="1" ht="39" customHeight="1"/>
    <row r="2" spans="1:23" s="862" customFormat="1" ht="30" customHeight="1">
      <c r="A2" s="861"/>
      <c r="C2" s="770"/>
      <c r="D2" s="863"/>
      <c r="E2" s="863"/>
      <c r="F2" s="863"/>
      <c r="G2" s="863"/>
      <c r="H2" s="863"/>
    </row>
    <row r="3" spans="1:23" s="864" customFormat="1" ht="45" customHeight="1">
      <c r="B3" s="865"/>
      <c r="C3" s="865"/>
      <c r="D3" s="866"/>
      <c r="E3" s="866"/>
      <c r="F3" s="866"/>
      <c r="G3" s="866"/>
      <c r="H3" s="866"/>
      <c r="I3" s="775"/>
      <c r="W3" s="775"/>
    </row>
    <row r="4" spans="1:23" ht="14.25">
      <c r="A4" s="867"/>
      <c r="B4" s="867"/>
      <c r="C4" s="867"/>
      <c r="D4" s="867"/>
    </row>
    <row r="5" spans="1:23" ht="14.25">
      <c r="A5" s="867"/>
      <c r="B5" s="867"/>
      <c r="C5" s="867"/>
      <c r="D5" s="867"/>
    </row>
    <row r="6" spans="1:23" ht="14.25">
      <c r="A6" s="867"/>
      <c r="B6" s="867"/>
      <c r="C6" s="867"/>
      <c r="D6" s="867"/>
    </row>
    <row r="7" spans="1:23" ht="14.25">
      <c r="A7" s="867"/>
      <c r="B7" s="867"/>
      <c r="C7" s="867"/>
      <c r="D7" s="867"/>
    </row>
    <row r="8" spans="1:23" ht="14.25">
      <c r="A8" s="867"/>
      <c r="B8" s="867"/>
      <c r="C8" s="867"/>
      <c r="D8" s="867"/>
    </row>
    <row r="9" spans="1:23" ht="14.25">
      <c r="A9" s="867"/>
      <c r="B9" s="867"/>
      <c r="C9" s="867"/>
      <c r="D9" s="867"/>
    </row>
    <row r="10" spans="1:23" ht="14.25" customHeight="1">
      <c r="A10" s="867"/>
      <c r="B10" s="867"/>
      <c r="C10" s="867"/>
      <c r="D10" s="867"/>
    </row>
    <row r="11" spans="1:23" ht="14.25" customHeight="1">
      <c r="A11" s="867"/>
      <c r="B11" s="867"/>
      <c r="C11" s="867"/>
      <c r="D11" s="867"/>
    </row>
    <row r="12" spans="1:23" ht="15.75">
      <c r="A12" s="867"/>
      <c r="B12" s="867"/>
      <c r="C12" s="867"/>
      <c r="D12" s="869"/>
    </row>
    <row r="13" spans="1:23" ht="15.75">
      <c r="A13" s="867"/>
      <c r="B13" s="867"/>
      <c r="C13" s="867"/>
      <c r="D13" s="869"/>
    </row>
    <row r="14" spans="1:23" ht="15.75">
      <c r="A14" s="867"/>
      <c r="B14" s="867"/>
      <c r="C14" s="867"/>
      <c r="D14" s="869"/>
    </row>
    <row r="15" spans="1:23" ht="15.75">
      <c r="A15" s="867"/>
      <c r="B15" s="867"/>
      <c r="C15" s="867"/>
      <c r="D15" s="869"/>
      <c r="E15" s="870"/>
    </row>
    <row r="16" spans="1:23" ht="15.75">
      <c r="A16" s="867"/>
      <c r="B16" s="867"/>
      <c r="C16" s="867"/>
      <c r="D16" s="869"/>
      <c r="E16" s="870"/>
    </row>
    <row r="17" spans="1:5" ht="15.75">
      <c r="A17" s="867"/>
      <c r="B17" s="867"/>
      <c r="C17" s="867"/>
      <c r="D17" s="869"/>
      <c r="E17" s="870"/>
    </row>
    <row r="18" spans="1:5" ht="15.75">
      <c r="A18" s="867"/>
      <c r="B18" s="867"/>
      <c r="C18" s="867"/>
      <c r="D18" s="869"/>
      <c r="E18" s="870"/>
    </row>
    <row r="19" spans="1:5" ht="15.75">
      <c r="A19" s="867"/>
      <c r="B19" s="867"/>
      <c r="C19" s="867"/>
      <c r="D19" s="869"/>
    </row>
    <row r="20" spans="1:5" ht="15.75">
      <c r="A20" s="867"/>
      <c r="B20" s="867"/>
      <c r="C20" s="867"/>
      <c r="D20" s="869"/>
    </row>
    <row r="21" spans="1:5" ht="15.75">
      <c r="A21" s="867"/>
      <c r="B21" s="867"/>
      <c r="C21" s="867"/>
      <c r="D21" s="869"/>
    </row>
    <row r="22" spans="1:5" ht="15.75">
      <c r="A22" s="867"/>
      <c r="B22" s="867"/>
      <c r="C22" s="867"/>
      <c r="D22" s="869"/>
    </row>
    <row r="23" spans="1:5" ht="15.75">
      <c r="A23" s="867"/>
      <c r="B23" s="867"/>
      <c r="C23" s="867"/>
      <c r="D23" s="869"/>
    </row>
    <row r="24" spans="1:5" ht="15.75">
      <c r="A24" s="867"/>
      <c r="B24" s="867"/>
      <c r="C24" s="867"/>
      <c r="D24" s="869"/>
    </row>
    <row r="25" spans="1:5" ht="16.5" customHeight="1">
      <c r="A25" s="867"/>
      <c r="B25" s="867"/>
      <c r="C25" s="867"/>
      <c r="D25" s="869"/>
    </row>
    <row r="26" spans="1:5" ht="15.75">
      <c r="A26" s="867"/>
      <c r="B26" s="867"/>
      <c r="C26" s="867"/>
      <c r="D26" s="869"/>
    </row>
    <row r="27" spans="1:5" ht="15.75">
      <c r="A27" s="867"/>
      <c r="B27" s="867"/>
      <c r="C27" s="867"/>
      <c r="D27" s="869"/>
    </row>
    <row r="28" spans="1:5" ht="16.5" customHeight="1">
      <c r="A28" s="867"/>
      <c r="B28" s="867"/>
      <c r="C28" s="867"/>
    </row>
    <row r="29" spans="1:5" ht="16.5" customHeight="1">
      <c r="A29" s="867"/>
      <c r="B29" s="867"/>
      <c r="C29" s="867"/>
    </row>
    <row r="30" spans="1:5" ht="14.25">
      <c r="A30" s="867"/>
      <c r="B30" s="867"/>
      <c r="C30" s="867"/>
    </row>
  </sheetData>
  <sheetProtection password="8F90" sheet="1" objects="1" scenarios="1"/>
  <conditionalFormatting sqref="C14:C26">
    <cfRule type="cellIs" dxfId="181" priority="2" operator="equal">
      <formula>"unacceptable"</formula>
    </cfRule>
  </conditionalFormatting>
  <conditionalFormatting sqref="C28:C29">
    <cfRule type="cellIs" dxfId="180" priority="1" operator="equal">
      <formula>"unacceptable"</formula>
    </cfRule>
  </conditionalFormatting>
  <pageMargins left="0.70866141732283472" right="0.70866141732283472" top="0.74803149606299213" bottom="0.74803149606299213" header="0.31496062992125984" footer="0.31496062992125984"/>
  <pageSetup scale="110" orientation="portrait" r:id="rId1"/>
  <headerFooter>
    <oddFooter>&amp;LPrepared by: Drs. Agustinus Agus Purwanto, SE MM CHA</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showGridLines="0" workbookViewId="0">
      <selection activeCell="M8" sqref="M8"/>
    </sheetView>
  </sheetViews>
  <sheetFormatPr defaultRowHeight="18" customHeight="1"/>
  <cols>
    <col min="1" max="6" width="9.33203125" style="898"/>
    <col min="7" max="7" width="12.5" style="898" customWidth="1"/>
    <col min="8" max="262" width="9.33203125" style="898"/>
    <col min="263" max="263" width="12.5" style="898" customWidth="1"/>
    <col min="264" max="518" width="9.33203125" style="898"/>
    <col min="519" max="519" width="12.5" style="898" customWidth="1"/>
    <col min="520" max="774" width="9.33203125" style="898"/>
    <col min="775" max="775" width="12.5" style="898" customWidth="1"/>
    <col min="776" max="1030" width="9.33203125" style="898"/>
    <col min="1031" max="1031" width="12.5" style="898" customWidth="1"/>
    <col min="1032" max="1286" width="9.33203125" style="898"/>
    <col min="1287" max="1287" width="12.5" style="898" customWidth="1"/>
    <col min="1288" max="1542" width="9.33203125" style="898"/>
    <col min="1543" max="1543" width="12.5" style="898" customWidth="1"/>
    <col min="1544" max="1798" width="9.33203125" style="898"/>
    <col min="1799" max="1799" width="12.5" style="898" customWidth="1"/>
    <col min="1800" max="2054" width="9.33203125" style="898"/>
    <col min="2055" max="2055" width="12.5" style="898" customWidth="1"/>
    <col min="2056" max="2310" width="9.33203125" style="898"/>
    <col min="2311" max="2311" width="12.5" style="898" customWidth="1"/>
    <col min="2312" max="2566" width="9.33203125" style="898"/>
    <col min="2567" max="2567" width="12.5" style="898" customWidth="1"/>
    <col min="2568" max="2822" width="9.33203125" style="898"/>
    <col min="2823" max="2823" width="12.5" style="898" customWidth="1"/>
    <col min="2824" max="3078" width="9.33203125" style="898"/>
    <col min="3079" max="3079" width="12.5" style="898" customWidth="1"/>
    <col min="3080" max="3334" width="9.33203125" style="898"/>
    <col min="3335" max="3335" width="12.5" style="898" customWidth="1"/>
    <col min="3336" max="3590" width="9.33203125" style="898"/>
    <col min="3591" max="3591" width="12.5" style="898" customWidth="1"/>
    <col min="3592" max="3846" width="9.33203125" style="898"/>
    <col min="3847" max="3847" width="12.5" style="898" customWidth="1"/>
    <col min="3848" max="4102" width="9.33203125" style="898"/>
    <col min="4103" max="4103" width="12.5" style="898" customWidth="1"/>
    <col min="4104" max="4358" width="9.33203125" style="898"/>
    <col min="4359" max="4359" width="12.5" style="898" customWidth="1"/>
    <col min="4360" max="4614" width="9.33203125" style="898"/>
    <col min="4615" max="4615" width="12.5" style="898" customWidth="1"/>
    <col min="4616" max="4870" width="9.33203125" style="898"/>
    <col min="4871" max="4871" width="12.5" style="898" customWidth="1"/>
    <col min="4872" max="5126" width="9.33203125" style="898"/>
    <col min="5127" max="5127" width="12.5" style="898" customWidth="1"/>
    <col min="5128" max="5382" width="9.33203125" style="898"/>
    <col min="5383" max="5383" width="12.5" style="898" customWidth="1"/>
    <col min="5384" max="5638" width="9.33203125" style="898"/>
    <col min="5639" max="5639" width="12.5" style="898" customWidth="1"/>
    <col min="5640" max="5894" width="9.33203125" style="898"/>
    <col min="5895" max="5895" width="12.5" style="898" customWidth="1"/>
    <col min="5896" max="6150" width="9.33203125" style="898"/>
    <col min="6151" max="6151" width="12.5" style="898" customWidth="1"/>
    <col min="6152" max="6406" width="9.33203125" style="898"/>
    <col min="6407" max="6407" width="12.5" style="898" customWidth="1"/>
    <col min="6408" max="6662" width="9.33203125" style="898"/>
    <col min="6663" max="6663" width="12.5" style="898" customWidth="1"/>
    <col min="6664" max="6918" width="9.33203125" style="898"/>
    <col min="6919" max="6919" width="12.5" style="898" customWidth="1"/>
    <col min="6920" max="7174" width="9.33203125" style="898"/>
    <col min="7175" max="7175" width="12.5" style="898" customWidth="1"/>
    <col min="7176" max="7430" width="9.33203125" style="898"/>
    <col min="7431" max="7431" width="12.5" style="898" customWidth="1"/>
    <col min="7432" max="7686" width="9.33203125" style="898"/>
    <col min="7687" max="7687" width="12.5" style="898" customWidth="1"/>
    <col min="7688" max="7942" width="9.33203125" style="898"/>
    <col min="7943" max="7943" width="12.5" style="898" customWidth="1"/>
    <col min="7944" max="8198" width="9.33203125" style="898"/>
    <col min="8199" max="8199" width="12.5" style="898" customWidth="1"/>
    <col min="8200" max="8454" width="9.33203125" style="898"/>
    <col min="8455" max="8455" width="12.5" style="898" customWidth="1"/>
    <col min="8456" max="8710" width="9.33203125" style="898"/>
    <col min="8711" max="8711" width="12.5" style="898" customWidth="1"/>
    <col min="8712" max="8966" width="9.33203125" style="898"/>
    <col min="8967" max="8967" width="12.5" style="898" customWidth="1"/>
    <col min="8968" max="9222" width="9.33203125" style="898"/>
    <col min="9223" max="9223" width="12.5" style="898" customWidth="1"/>
    <col min="9224" max="9478" width="9.33203125" style="898"/>
    <col min="9479" max="9479" width="12.5" style="898" customWidth="1"/>
    <col min="9480" max="9734" width="9.33203125" style="898"/>
    <col min="9735" max="9735" width="12.5" style="898" customWidth="1"/>
    <col min="9736" max="9990" width="9.33203125" style="898"/>
    <col min="9991" max="9991" width="12.5" style="898" customWidth="1"/>
    <col min="9992" max="10246" width="9.33203125" style="898"/>
    <col min="10247" max="10247" width="12.5" style="898" customWidth="1"/>
    <col min="10248" max="10502" width="9.33203125" style="898"/>
    <col min="10503" max="10503" width="12.5" style="898" customWidth="1"/>
    <col min="10504" max="10758" width="9.33203125" style="898"/>
    <col min="10759" max="10759" width="12.5" style="898" customWidth="1"/>
    <col min="10760" max="11014" width="9.33203125" style="898"/>
    <col min="11015" max="11015" width="12.5" style="898" customWidth="1"/>
    <col min="11016" max="11270" width="9.33203125" style="898"/>
    <col min="11271" max="11271" width="12.5" style="898" customWidth="1"/>
    <col min="11272" max="11526" width="9.33203125" style="898"/>
    <col min="11527" max="11527" width="12.5" style="898" customWidth="1"/>
    <col min="11528" max="11782" width="9.33203125" style="898"/>
    <col min="11783" max="11783" width="12.5" style="898" customWidth="1"/>
    <col min="11784" max="12038" width="9.33203125" style="898"/>
    <col min="12039" max="12039" width="12.5" style="898" customWidth="1"/>
    <col min="12040" max="12294" width="9.33203125" style="898"/>
    <col min="12295" max="12295" width="12.5" style="898" customWidth="1"/>
    <col min="12296" max="12550" width="9.33203125" style="898"/>
    <col min="12551" max="12551" width="12.5" style="898" customWidth="1"/>
    <col min="12552" max="12806" width="9.33203125" style="898"/>
    <col min="12807" max="12807" width="12.5" style="898" customWidth="1"/>
    <col min="12808" max="13062" width="9.33203125" style="898"/>
    <col min="13063" max="13063" width="12.5" style="898" customWidth="1"/>
    <col min="13064" max="13318" width="9.33203125" style="898"/>
    <col min="13319" max="13319" width="12.5" style="898" customWidth="1"/>
    <col min="13320" max="13574" width="9.33203125" style="898"/>
    <col min="13575" max="13575" width="12.5" style="898" customWidth="1"/>
    <col min="13576" max="13830" width="9.33203125" style="898"/>
    <col min="13831" max="13831" width="12.5" style="898" customWidth="1"/>
    <col min="13832" max="14086" width="9.33203125" style="898"/>
    <col min="14087" max="14087" width="12.5" style="898" customWidth="1"/>
    <col min="14088" max="14342" width="9.33203125" style="898"/>
    <col min="14343" max="14343" width="12.5" style="898" customWidth="1"/>
    <col min="14344" max="14598" width="9.33203125" style="898"/>
    <col min="14599" max="14599" width="12.5" style="898" customWidth="1"/>
    <col min="14600" max="14854" width="9.33203125" style="898"/>
    <col min="14855" max="14855" width="12.5" style="898" customWidth="1"/>
    <col min="14856" max="15110" width="9.33203125" style="898"/>
    <col min="15111" max="15111" width="12.5" style="898" customWidth="1"/>
    <col min="15112" max="15366" width="9.33203125" style="898"/>
    <col min="15367" max="15367" width="12.5" style="898" customWidth="1"/>
    <col min="15368" max="15622" width="9.33203125" style="898"/>
    <col min="15623" max="15623" width="12.5" style="898" customWidth="1"/>
    <col min="15624" max="15878" width="9.33203125" style="898"/>
    <col min="15879" max="15879" width="12.5" style="898" customWidth="1"/>
    <col min="15880" max="16134" width="9.33203125" style="898"/>
    <col min="16135" max="16135" width="12.5" style="898" customWidth="1"/>
    <col min="16136" max="16384" width="9.33203125" style="898"/>
  </cols>
  <sheetData>
    <row r="1" spans="1:11" s="767" customFormat="1" ht="39" customHeight="1"/>
    <row r="2" spans="1:11" s="896" customFormat="1" ht="30" customHeight="1">
      <c r="C2" s="873"/>
      <c r="D2" s="897"/>
      <c r="E2" s="897"/>
      <c r="F2" s="897"/>
      <c r="G2" s="897"/>
      <c r="H2" s="897"/>
    </row>
    <row r="3" spans="1:11" s="772" customFormat="1" ht="45" customHeight="1">
      <c r="C3" s="857"/>
      <c r="D3" s="774"/>
      <c r="E3" s="774"/>
      <c r="F3" s="774"/>
      <c r="G3" s="774"/>
      <c r="H3" s="774"/>
    </row>
    <row r="4" spans="1:11" ht="21" customHeight="1"/>
    <row r="5" spans="1:11" ht="21" customHeight="1"/>
    <row r="6" spans="1:11" ht="21" customHeight="1"/>
    <row r="7" spans="1:11" s="900" customFormat="1" ht="35.1" customHeight="1" thickBot="1">
      <c r="A7" s="899" t="s">
        <v>554</v>
      </c>
      <c r="B7" s="899"/>
      <c r="C7" s="899"/>
      <c r="D7" s="899"/>
      <c r="E7" s="899"/>
      <c r="F7" s="899"/>
      <c r="G7" s="899"/>
      <c r="H7" s="899"/>
      <c r="I7" s="899"/>
      <c r="J7" s="899"/>
      <c r="K7" s="899"/>
    </row>
    <row r="8" spans="1:11" ht="18" customHeight="1" thickTop="1"/>
    <row r="9" spans="1:11" ht="18" customHeight="1">
      <c r="A9" s="1170" t="s">
        <v>555</v>
      </c>
      <c r="C9" s="1333"/>
      <c r="D9" s="1333"/>
      <c r="E9" s="1333"/>
      <c r="F9" s="1333"/>
      <c r="G9" s="1333"/>
      <c r="H9" s="1333"/>
      <c r="I9" s="1333"/>
      <c r="J9" s="1333"/>
      <c r="K9" s="1333"/>
    </row>
    <row r="11" spans="1:11" ht="18" customHeight="1">
      <c r="A11" s="1334" t="s">
        <v>556</v>
      </c>
      <c r="B11" s="1335"/>
      <c r="C11" s="1335"/>
      <c r="D11" s="1335"/>
      <c r="E11" s="1335"/>
      <c r="F11" s="1335"/>
      <c r="G11" s="1335"/>
      <c r="H11" s="1335"/>
      <c r="I11" s="1335"/>
      <c r="J11" s="1335"/>
      <c r="K11" s="1336"/>
    </row>
    <row r="12" spans="1:11" ht="18" customHeight="1" thickBot="1">
      <c r="A12" s="1337"/>
      <c r="B12" s="1338"/>
      <c r="C12" s="1338"/>
      <c r="D12" s="1338"/>
      <c r="E12" s="1338"/>
      <c r="F12" s="1338"/>
      <c r="G12" s="1338"/>
      <c r="H12" s="1338"/>
      <c r="I12" s="1338"/>
      <c r="J12" s="1338"/>
      <c r="K12" s="1339"/>
    </row>
    <row r="13" spans="1:11" ht="18" customHeight="1">
      <c r="A13" s="1173"/>
      <c r="B13" s="1174"/>
      <c r="C13" s="1174"/>
      <c r="D13" s="1174"/>
      <c r="E13" s="1174"/>
      <c r="F13" s="1174"/>
      <c r="G13" s="1174"/>
      <c r="H13" s="1174"/>
      <c r="I13" s="1174"/>
      <c r="J13" s="1174"/>
      <c r="K13" s="1175"/>
    </row>
    <row r="14" spans="1:11" ht="18" customHeight="1">
      <c r="A14" s="1176"/>
      <c r="B14" s="1172"/>
      <c r="C14" s="1172"/>
      <c r="D14" s="1172"/>
      <c r="E14" s="1172"/>
      <c r="F14" s="1172"/>
      <c r="G14" s="1172"/>
      <c r="H14" s="1172"/>
      <c r="I14" s="1172"/>
      <c r="J14" s="1172"/>
      <c r="K14" s="1177"/>
    </row>
    <row r="15" spans="1:11" ht="18" customHeight="1">
      <c r="A15" s="1176"/>
      <c r="B15" s="1172"/>
      <c r="C15" s="1172"/>
      <c r="D15" s="1172"/>
      <c r="E15" s="1172"/>
      <c r="F15" s="1172"/>
      <c r="G15" s="1172"/>
      <c r="H15" s="1172"/>
      <c r="I15" s="1172"/>
      <c r="J15" s="1172"/>
      <c r="K15" s="1177"/>
    </row>
    <row r="16" spans="1:11" ht="18" customHeight="1">
      <c r="A16" s="1176"/>
      <c r="B16" s="1172"/>
      <c r="C16" s="1172"/>
      <c r="D16" s="1172"/>
      <c r="E16" s="1172"/>
      <c r="F16" s="1172"/>
      <c r="G16" s="1172"/>
      <c r="H16" s="1172"/>
      <c r="I16" s="1172"/>
      <c r="J16" s="1172"/>
      <c r="K16" s="1177"/>
    </row>
    <row r="17" spans="1:11" ht="18" customHeight="1">
      <c r="A17" s="1176"/>
      <c r="B17" s="1172"/>
      <c r="C17" s="1172"/>
      <c r="D17" s="1172"/>
      <c r="E17" s="1172"/>
      <c r="F17" s="1172"/>
      <c r="G17" s="1172"/>
      <c r="H17" s="1172"/>
      <c r="I17" s="1172"/>
      <c r="J17" s="1172"/>
      <c r="K17" s="1177"/>
    </row>
    <row r="18" spans="1:11" ht="18" customHeight="1">
      <c r="A18" s="1176"/>
      <c r="B18" s="1172"/>
      <c r="C18" s="1172"/>
      <c r="D18" s="1172"/>
      <c r="E18" s="1172"/>
      <c r="F18" s="1172"/>
      <c r="G18" s="1172"/>
      <c r="H18" s="1172"/>
      <c r="I18" s="1172"/>
      <c r="J18" s="1172"/>
      <c r="K18" s="1177"/>
    </row>
    <row r="19" spans="1:11" ht="18" customHeight="1">
      <c r="A19" s="1176"/>
      <c r="B19" s="1172"/>
      <c r="C19" s="1172"/>
      <c r="D19" s="1172"/>
      <c r="E19" s="1172"/>
      <c r="F19" s="1172"/>
      <c r="G19" s="1172"/>
      <c r="H19" s="1172"/>
      <c r="I19" s="1172"/>
      <c r="J19" s="1172"/>
      <c r="K19" s="1177"/>
    </row>
    <row r="20" spans="1:11" ht="18" customHeight="1">
      <c r="A20" s="1176"/>
      <c r="B20" s="1172"/>
      <c r="C20" s="1172"/>
      <c r="D20" s="1172"/>
      <c r="E20" s="1172"/>
      <c r="F20" s="1172"/>
      <c r="G20" s="1172"/>
      <c r="H20" s="1172"/>
      <c r="I20" s="1172"/>
      <c r="J20" s="1172"/>
      <c r="K20" s="1177"/>
    </row>
    <row r="21" spans="1:11" ht="18" customHeight="1">
      <c r="A21" s="1176"/>
      <c r="B21" s="1172"/>
      <c r="C21" s="1172"/>
      <c r="D21" s="1172"/>
      <c r="E21" s="1172"/>
      <c r="F21" s="1172"/>
      <c r="G21" s="1172"/>
      <c r="H21" s="1172"/>
      <c r="I21" s="1172"/>
      <c r="J21" s="1172"/>
      <c r="K21" s="1177"/>
    </row>
    <row r="22" spans="1:11" ht="18" customHeight="1">
      <c r="A22" s="1176"/>
      <c r="B22" s="1172"/>
      <c r="C22" s="1172"/>
      <c r="D22" s="1172"/>
      <c r="E22" s="1172"/>
      <c r="F22" s="1172"/>
      <c r="G22" s="1172"/>
      <c r="H22" s="1172"/>
      <c r="I22" s="1172"/>
      <c r="J22" s="1172"/>
      <c r="K22" s="1177"/>
    </row>
    <row r="23" spans="1:11" ht="18" customHeight="1">
      <c r="A23" s="1176"/>
      <c r="B23" s="1172"/>
      <c r="C23" s="1172"/>
      <c r="D23" s="1172"/>
      <c r="E23" s="1172"/>
      <c r="F23" s="1172"/>
      <c r="G23" s="1172"/>
      <c r="H23" s="1172"/>
      <c r="I23" s="1172"/>
      <c r="J23" s="1172"/>
      <c r="K23" s="1177"/>
    </row>
    <row r="24" spans="1:11" ht="18" customHeight="1">
      <c r="A24" s="1176"/>
      <c r="B24" s="1172"/>
      <c r="C24" s="1172"/>
      <c r="D24" s="1172"/>
      <c r="E24" s="1172"/>
      <c r="F24" s="1172"/>
      <c r="G24" s="1172"/>
      <c r="H24" s="1172"/>
      <c r="I24" s="1172"/>
      <c r="J24" s="1172"/>
      <c r="K24" s="1177"/>
    </row>
    <row r="25" spans="1:11" ht="18" customHeight="1">
      <c r="A25" s="1176"/>
      <c r="B25" s="1172"/>
      <c r="C25" s="1172"/>
      <c r="D25" s="1172"/>
      <c r="E25" s="1172"/>
      <c r="F25" s="1172"/>
      <c r="G25" s="1172"/>
      <c r="H25" s="1172"/>
      <c r="I25" s="1172"/>
      <c r="J25" s="1172"/>
      <c r="K25" s="1177"/>
    </row>
    <row r="26" spans="1:11" ht="18" customHeight="1">
      <c r="A26" s="1176"/>
      <c r="B26" s="1172"/>
      <c r="C26" s="1172"/>
      <c r="D26" s="1172"/>
      <c r="E26" s="1172"/>
      <c r="F26" s="1172"/>
      <c r="G26" s="1172"/>
      <c r="H26" s="1172"/>
      <c r="I26" s="1172"/>
      <c r="J26" s="1172"/>
      <c r="K26" s="1177"/>
    </row>
    <row r="27" spans="1:11" ht="18" customHeight="1">
      <c r="A27" s="1176"/>
      <c r="B27" s="1172"/>
      <c r="C27" s="1172"/>
      <c r="D27" s="1172"/>
      <c r="E27" s="1172"/>
      <c r="F27" s="1172"/>
      <c r="G27" s="1172"/>
      <c r="H27" s="1172"/>
      <c r="I27" s="1172"/>
      <c r="J27" s="1172"/>
      <c r="K27" s="1177"/>
    </row>
    <row r="28" spans="1:11" ht="18" customHeight="1">
      <c r="A28" s="1176"/>
      <c r="B28" s="1172"/>
      <c r="C28" s="1172"/>
      <c r="D28" s="1172"/>
      <c r="E28" s="1172"/>
      <c r="F28" s="1172"/>
      <c r="G28" s="1172"/>
      <c r="H28" s="1172"/>
      <c r="I28" s="1172"/>
      <c r="J28" s="1172"/>
      <c r="K28" s="1177"/>
    </row>
    <row r="29" spans="1:11" ht="18" customHeight="1">
      <c r="A29" s="1176"/>
      <c r="B29" s="1172"/>
      <c r="C29" s="1172"/>
      <c r="D29" s="1172"/>
      <c r="E29" s="1172"/>
      <c r="F29" s="1172"/>
      <c r="G29" s="1172"/>
      <c r="H29" s="1172"/>
      <c r="I29" s="1172"/>
      <c r="J29" s="1172"/>
      <c r="K29" s="1177"/>
    </row>
    <row r="30" spans="1:11" ht="18" customHeight="1">
      <c r="A30" s="1176"/>
      <c r="B30" s="1172"/>
      <c r="C30" s="1172"/>
      <c r="D30" s="1172"/>
      <c r="E30" s="1172"/>
      <c r="F30" s="1172"/>
      <c r="G30" s="1172"/>
      <c r="H30" s="1172"/>
      <c r="I30" s="1172"/>
      <c r="J30" s="1172"/>
      <c r="K30" s="1177"/>
    </row>
    <row r="31" spans="1:11" ht="18" customHeight="1">
      <c r="A31" s="1176"/>
      <c r="B31" s="1172"/>
      <c r="C31" s="1172"/>
      <c r="D31" s="1172"/>
      <c r="E31" s="1172"/>
      <c r="F31" s="1172"/>
      <c r="G31" s="1172"/>
      <c r="H31" s="1172"/>
      <c r="I31" s="1172"/>
      <c r="J31" s="1172"/>
      <c r="K31" s="1177"/>
    </row>
    <row r="32" spans="1:11" ht="18" customHeight="1">
      <c r="A32" s="1176"/>
      <c r="B32" s="1172"/>
      <c r="C32" s="1172"/>
      <c r="D32" s="1172"/>
      <c r="E32" s="1172"/>
      <c r="F32" s="1172"/>
      <c r="G32" s="1172"/>
      <c r="H32" s="1172"/>
      <c r="I32" s="1172"/>
      <c r="J32" s="1172"/>
      <c r="K32" s="1177"/>
    </row>
    <row r="33" spans="1:11" ht="18" customHeight="1">
      <c r="A33" s="1176"/>
      <c r="B33" s="1172"/>
      <c r="C33" s="1172"/>
      <c r="D33" s="1172"/>
      <c r="E33" s="1172"/>
      <c r="F33" s="1172"/>
      <c r="G33" s="1172"/>
      <c r="H33" s="1172"/>
      <c r="I33" s="1172"/>
      <c r="J33" s="1172"/>
      <c r="K33" s="1177"/>
    </row>
    <row r="34" spans="1:11" ht="18" customHeight="1">
      <c r="A34" s="1176"/>
      <c r="B34" s="1172"/>
      <c r="C34" s="1172"/>
      <c r="D34" s="1172"/>
      <c r="E34" s="1172"/>
      <c r="F34" s="1172"/>
      <c r="G34" s="1172"/>
      <c r="H34" s="1172"/>
      <c r="I34" s="1172"/>
      <c r="J34" s="1172"/>
      <c r="K34" s="1177"/>
    </row>
    <row r="35" spans="1:11" ht="18" customHeight="1">
      <c r="A35" s="1176"/>
      <c r="B35" s="1172"/>
      <c r="C35" s="1172"/>
      <c r="D35" s="1172"/>
      <c r="E35" s="1172"/>
      <c r="F35" s="1172"/>
      <c r="G35" s="1172"/>
      <c r="H35" s="1172"/>
      <c r="I35" s="1172"/>
      <c r="J35" s="1172"/>
      <c r="K35" s="1177"/>
    </row>
    <row r="36" spans="1:11" ht="18" customHeight="1">
      <c r="A36" s="1176"/>
      <c r="B36" s="1172"/>
      <c r="C36" s="1172"/>
      <c r="D36" s="1172"/>
      <c r="E36" s="1172"/>
      <c r="F36" s="1172"/>
      <c r="G36" s="1172"/>
      <c r="H36" s="1172"/>
      <c r="I36" s="1172"/>
      <c r="J36" s="1172"/>
      <c r="K36" s="1177"/>
    </row>
    <row r="37" spans="1:11" ht="18" customHeight="1">
      <c r="A37" s="1176"/>
      <c r="B37" s="1172"/>
      <c r="C37" s="1172"/>
      <c r="D37" s="1172"/>
      <c r="E37" s="1172"/>
      <c r="F37" s="1172"/>
      <c r="G37" s="1172"/>
      <c r="H37" s="1172"/>
      <c r="I37" s="1172"/>
      <c r="J37" s="1172"/>
      <c r="K37" s="1177"/>
    </row>
    <row r="38" spans="1:11" ht="18" customHeight="1">
      <c r="A38" s="1176"/>
      <c r="B38" s="1172"/>
      <c r="C38" s="1172"/>
      <c r="D38" s="1172"/>
      <c r="E38" s="1172"/>
      <c r="F38" s="1172"/>
      <c r="G38" s="1172"/>
      <c r="H38" s="1172"/>
      <c r="I38" s="1172"/>
      <c r="J38" s="1172"/>
      <c r="K38" s="1177"/>
    </row>
    <row r="39" spans="1:11" ht="18" customHeight="1">
      <c r="A39" s="1176"/>
      <c r="B39" s="1172"/>
      <c r="C39" s="1172"/>
      <c r="D39" s="1172"/>
      <c r="E39" s="1172"/>
      <c r="F39" s="1172"/>
      <c r="G39" s="1172"/>
      <c r="H39" s="1172"/>
      <c r="I39" s="1172"/>
      <c r="J39" s="1172"/>
      <c r="K39" s="1177"/>
    </row>
    <row r="40" spans="1:11" ht="18" customHeight="1">
      <c r="A40" s="1176"/>
      <c r="B40" s="1172"/>
      <c r="C40" s="1172"/>
      <c r="D40" s="1172"/>
      <c r="E40" s="1172"/>
      <c r="F40" s="1172"/>
      <c r="G40" s="1172"/>
      <c r="H40" s="1172"/>
      <c r="I40" s="1172"/>
      <c r="J40" s="1172"/>
      <c r="K40" s="1177"/>
    </row>
    <row r="41" spans="1:11" ht="18" customHeight="1">
      <c r="A41" s="1176"/>
      <c r="B41" s="1172"/>
      <c r="C41" s="1172"/>
      <c r="D41" s="1172"/>
      <c r="E41" s="1172"/>
      <c r="F41" s="1172"/>
      <c r="G41" s="1172"/>
      <c r="H41" s="1172"/>
      <c r="I41" s="1172"/>
      <c r="J41" s="1172"/>
      <c r="K41" s="1177"/>
    </row>
    <row r="42" spans="1:11" ht="18" customHeight="1">
      <c r="A42" s="1176"/>
      <c r="B42" s="1172"/>
      <c r="C42" s="1172"/>
      <c r="D42" s="1172"/>
      <c r="E42" s="1172"/>
      <c r="F42" s="1172"/>
      <c r="G42" s="1172"/>
      <c r="H42" s="1172"/>
      <c r="I42" s="1172"/>
      <c r="J42" s="1172"/>
      <c r="K42" s="1177"/>
    </row>
    <row r="43" spans="1:11" ht="18" customHeight="1">
      <c r="A43" s="1176"/>
      <c r="B43" s="1172"/>
      <c r="C43" s="1172"/>
      <c r="D43" s="1172"/>
      <c r="E43" s="1172"/>
      <c r="F43" s="1172"/>
      <c r="G43" s="1172"/>
      <c r="H43" s="1172"/>
      <c r="I43" s="1172"/>
      <c r="J43" s="1172"/>
      <c r="K43" s="1177"/>
    </row>
    <row r="44" spans="1:11" ht="18" customHeight="1" thickBot="1">
      <c r="A44" s="1178"/>
      <c r="B44" s="1179"/>
      <c r="C44" s="1179"/>
      <c r="D44" s="1179"/>
      <c r="E44" s="1179"/>
      <c r="F44" s="1179"/>
      <c r="G44" s="1179"/>
      <c r="H44" s="1179"/>
      <c r="I44" s="1179"/>
      <c r="J44" s="1179"/>
      <c r="K44" s="1180"/>
    </row>
  </sheetData>
  <sheetProtection password="8A4A" sheet="1" objects="1" scenarios="1"/>
  <mergeCells count="2">
    <mergeCell ref="C9:K9"/>
    <mergeCell ref="A11:K12"/>
  </mergeCells>
  <pageMargins left="0.78740157480314965" right="0.19685039370078741" top="0.19685039370078741" bottom="0.19685039370078741" header="0.51181102362204722" footer="0.51181102362204722"/>
  <pageSetup paperSize="9" orientation="portrait" r:id="rId1"/>
  <headerFooter alignWithMargins="0">
    <oddFooter>&amp;LPrepared by: Drs. Agustinus Agus Purwanto, SE MM CHA</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114"/>
  <sheetViews>
    <sheetView showGridLines="0" topLeftCell="A7" workbookViewId="0">
      <pane xSplit="4" ySplit="5" topLeftCell="E12" activePane="bottomRight" state="frozen"/>
      <selection activeCell="A7" sqref="A7"/>
      <selection pane="topRight" activeCell="E7" sqref="E7"/>
      <selection pane="bottomLeft" activeCell="A12" sqref="A12"/>
      <selection pane="bottomRight" activeCell="A12" sqref="A12"/>
    </sheetView>
  </sheetViews>
  <sheetFormatPr defaultColWidth="16" defaultRowHeight="12.75"/>
  <cols>
    <col min="1" max="1" width="3.83203125" style="449" customWidth="1"/>
    <col min="2" max="2" width="34.6640625" style="449" customWidth="1"/>
    <col min="3" max="3" width="3.6640625" style="449" customWidth="1"/>
    <col min="4" max="256" width="16" style="449"/>
    <col min="257" max="257" width="3.83203125" style="449" customWidth="1"/>
    <col min="258" max="258" width="34.6640625" style="449" customWidth="1"/>
    <col min="259" max="259" width="3.6640625" style="449" customWidth="1"/>
    <col min="260" max="512" width="16" style="449"/>
    <col min="513" max="513" width="3.83203125" style="449" customWidth="1"/>
    <col min="514" max="514" width="34.6640625" style="449" customWidth="1"/>
    <col min="515" max="515" width="3.6640625" style="449" customWidth="1"/>
    <col min="516" max="768" width="16" style="449"/>
    <col min="769" max="769" width="3.83203125" style="449" customWidth="1"/>
    <col min="770" max="770" width="34.6640625" style="449" customWidth="1"/>
    <col min="771" max="771" width="3.6640625" style="449" customWidth="1"/>
    <col min="772" max="1024" width="16" style="449"/>
    <col min="1025" max="1025" width="3.83203125" style="449" customWidth="1"/>
    <col min="1026" max="1026" width="34.6640625" style="449" customWidth="1"/>
    <col min="1027" max="1027" width="3.6640625" style="449" customWidth="1"/>
    <col min="1028" max="1280" width="16" style="449"/>
    <col min="1281" max="1281" width="3.83203125" style="449" customWidth="1"/>
    <col min="1282" max="1282" width="34.6640625" style="449" customWidth="1"/>
    <col min="1283" max="1283" width="3.6640625" style="449" customWidth="1"/>
    <col min="1284" max="1536" width="16" style="449"/>
    <col min="1537" max="1537" width="3.83203125" style="449" customWidth="1"/>
    <col min="1538" max="1538" width="34.6640625" style="449" customWidth="1"/>
    <col min="1539" max="1539" width="3.6640625" style="449" customWidth="1"/>
    <col min="1540" max="1792" width="16" style="449"/>
    <col min="1793" max="1793" width="3.83203125" style="449" customWidth="1"/>
    <col min="1794" max="1794" width="34.6640625" style="449" customWidth="1"/>
    <col min="1795" max="1795" width="3.6640625" style="449" customWidth="1"/>
    <col min="1796" max="2048" width="16" style="449"/>
    <col min="2049" max="2049" width="3.83203125" style="449" customWidth="1"/>
    <col min="2050" max="2050" width="34.6640625" style="449" customWidth="1"/>
    <col min="2051" max="2051" width="3.6640625" style="449" customWidth="1"/>
    <col min="2052" max="2304" width="16" style="449"/>
    <col min="2305" max="2305" width="3.83203125" style="449" customWidth="1"/>
    <col min="2306" max="2306" width="34.6640625" style="449" customWidth="1"/>
    <col min="2307" max="2307" width="3.6640625" style="449" customWidth="1"/>
    <col min="2308" max="2560" width="16" style="449"/>
    <col min="2561" max="2561" width="3.83203125" style="449" customWidth="1"/>
    <col min="2562" max="2562" width="34.6640625" style="449" customWidth="1"/>
    <col min="2563" max="2563" width="3.6640625" style="449" customWidth="1"/>
    <col min="2564" max="2816" width="16" style="449"/>
    <col min="2817" max="2817" width="3.83203125" style="449" customWidth="1"/>
    <col min="2818" max="2818" width="34.6640625" style="449" customWidth="1"/>
    <col min="2819" max="2819" width="3.6640625" style="449" customWidth="1"/>
    <col min="2820" max="3072" width="16" style="449"/>
    <col min="3073" max="3073" width="3.83203125" style="449" customWidth="1"/>
    <col min="3074" max="3074" width="34.6640625" style="449" customWidth="1"/>
    <col min="3075" max="3075" width="3.6640625" style="449" customWidth="1"/>
    <col min="3076" max="3328" width="16" style="449"/>
    <col min="3329" max="3329" width="3.83203125" style="449" customWidth="1"/>
    <col min="3330" max="3330" width="34.6640625" style="449" customWidth="1"/>
    <col min="3331" max="3331" width="3.6640625" style="449" customWidth="1"/>
    <col min="3332" max="3584" width="16" style="449"/>
    <col min="3585" max="3585" width="3.83203125" style="449" customWidth="1"/>
    <col min="3586" max="3586" width="34.6640625" style="449" customWidth="1"/>
    <col min="3587" max="3587" width="3.6640625" style="449" customWidth="1"/>
    <col min="3588" max="3840" width="16" style="449"/>
    <col min="3841" max="3841" width="3.83203125" style="449" customWidth="1"/>
    <col min="3842" max="3842" width="34.6640625" style="449" customWidth="1"/>
    <col min="3843" max="3843" width="3.6640625" style="449" customWidth="1"/>
    <col min="3844" max="4096" width="16" style="449"/>
    <col min="4097" max="4097" width="3.83203125" style="449" customWidth="1"/>
    <col min="4098" max="4098" width="34.6640625" style="449" customWidth="1"/>
    <col min="4099" max="4099" width="3.6640625" style="449" customWidth="1"/>
    <col min="4100" max="4352" width="16" style="449"/>
    <col min="4353" max="4353" width="3.83203125" style="449" customWidth="1"/>
    <col min="4354" max="4354" width="34.6640625" style="449" customWidth="1"/>
    <col min="4355" max="4355" width="3.6640625" style="449" customWidth="1"/>
    <col min="4356" max="4608" width="16" style="449"/>
    <col min="4609" max="4609" width="3.83203125" style="449" customWidth="1"/>
    <col min="4610" max="4610" width="34.6640625" style="449" customWidth="1"/>
    <col min="4611" max="4611" width="3.6640625" style="449" customWidth="1"/>
    <col min="4612" max="4864" width="16" style="449"/>
    <col min="4865" max="4865" width="3.83203125" style="449" customWidth="1"/>
    <col min="4866" max="4866" width="34.6640625" style="449" customWidth="1"/>
    <col min="4867" max="4867" width="3.6640625" style="449" customWidth="1"/>
    <col min="4868" max="5120" width="16" style="449"/>
    <col min="5121" max="5121" width="3.83203125" style="449" customWidth="1"/>
    <col min="5122" max="5122" width="34.6640625" style="449" customWidth="1"/>
    <col min="5123" max="5123" width="3.6640625" style="449" customWidth="1"/>
    <col min="5124" max="5376" width="16" style="449"/>
    <col min="5377" max="5377" width="3.83203125" style="449" customWidth="1"/>
    <col min="5378" max="5378" width="34.6640625" style="449" customWidth="1"/>
    <col min="5379" max="5379" width="3.6640625" style="449" customWidth="1"/>
    <col min="5380" max="5632" width="16" style="449"/>
    <col min="5633" max="5633" width="3.83203125" style="449" customWidth="1"/>
    <col min="5634" max="5634" width="34.6640625" style="449" customWidth="1"/>
    <col min="5635" max="5635" width="3.6640625" style="449" customWidth="1"/>
    <col min="5636" max="5888" width="16" style="449"/>
    <col min="5889" max="5889" width="3.83203125" style="449" customWidth="1"/>
    <col min="5890" max="5890" width="34.6640625" style="449" customWidth="1"/>
    <col min="5891" max="5891" width="3.6640625" style="449" customWidth="1"/>
    <col min="5892" max="6144" width="16" style="449"/>
    <col min="6145" max="6145" width="3.83203125" style="449" customWidth="1"/>
    <col min="6146" max="6146" width="34.6640625" style="449" customWidth="1"/>
    <col min="6147" max="6147" width="3.6640625" style="449" customWidth="1"/>
    <col min="6148" max="6400" width="16" style="449"/>
    <col min="6401" max="6401" width="3.83203125" style="449" customWidth="1"/>
    <col min="6402" max="6402" width="34.6640625" style="449" customWidth="1"/>
    <col min="6403" max="6403" width="3.6640625" style="449" customWidth="1"/>
    <col min="6404" max="6656" width="16" style="449"/>
    <col min="6657" max="6657" width="3.83203125" style="449" customWidth="1"/>
    <col min="6658" max="6658" width="34.6640625" style="449" customWidth="1"/>
    <col min="6659" max="6659" width="3.6640625" style="449" customWidth="1"/>
    <col min="6660" max="6912" width="16" style="449"/>
    <col min="6913" max="6913" width="3.83203125" style="449" customWidth="1"/>
    <col min="6914" max="6914" width="34.6640625" style="449" customWidth="1"/>
    <col min="6915" max="6915" width="3.6640625" style="449" customWidth="1"/>
    <col min="6916" max="7168" width="16" style="449"/>
    <col min="7169" max="7169" width="3.83203125" style="449" customWidth="1"/>
    <col min="7170" max="7170" width="34.6640625" style="449" customWidth="1"/>
    <col min="7171" max="7171" width="3.6640625" style="449" customWidth="1"/>
    <col min="7172" max="7424" width="16" style="449"/>
    <col min="7425" max="7425" width="3.83203125" style="449" customWidth="1"/>
    <col min="7426" max="7426" width="34.6640625" style="449" customWidth="1"/>
    <col min="7427" max="7427" width="3.6640625" style="449" customWidth="1"/>
    <col min="7428" max="7680" width="16" style="449"/>
    <col min="7681" max="7681" width="3.83203125" style="449" customWidth="1"/>
    <col min="7682" max="7682" width="34.6640625" style="449" customWidth="1"/>
    <col min="7683" max="7683" width="3.6640625" style="449" customWidth="1"/>
    <col min="7684" max="7936" width="16" style="449"/>
    <col min="7937" max="7937" width="3.83203125" style="449" customWidth="1"/>
    <col min="7938" max="7938" width="34.6640625" style="449" customWidth="1"/>
    <col min="7939" max="7939" width="3.6640625" style="449" customWidth="1"/>
    <col min="7940" max="8192" width="16" style="449"/>
    <col min="8193" max="8193" width="3.83203125" style="449" customWidth="1"/>
    <col min="8194" max="8194" width="34.6640625" style="449" customWidth="1"/>
    <col min="8195" max="8195" width="3.6640625" style="449" customWidth="1"/>
    <col min="8196" max="8448" width="16" style="449"/>
    <col min="8449" max="8449" width="3.83203125" style="449" customWidth="1"/>
    <col min="8450" max="8450" width="34.6640625" style="449" customWidth="1"/>
    <col min="8451" max="8451" width="3.6640625" style="449" customWidth="1"/>
    <col min="8452" max="8704" width="16" style="449"/>
    <col min="8705" max="8705" width="3.83203125" style="449" customWidth="1"/>
    <col min="8706" max="8706" width="34.6640625" style="449" customWidth="1"/>
    <col min="8707" max="8707" width="3.6640625" style="449" customWidth="1"/>
    <col min="8708" max="8960" width="16" style="449"/>
    <col min="8961" max="8961" width="3.83203125" style="449" customWidth="1"/>
    <col min="8962" max="8962" width="34.6640625" style="449" customWidth="1"/>
    <col min="8963" max="8963" width="3.6640625" style="449" customWidth="1"/>
    <col min="8964" max="9216" width="16" style="449"/>
    <col min="9217" max="9217" width="3.83203125" style="449" customWidth="1"/>
    <col min="9218" max="9218" width="34.6640625" style="449" customWidth="1"/>
    <col min="9219" max="9219" width="3.6640625" style="449" customWidth="1"/>
    <col min="9220" max="9472" width="16" style="449"/>
    <col min="9473" max="9473" width="3.83203125" style="449" customWidth="1"/>
    <col min="9474" max="9474" width="34.6640625" style="449" customWidth="1"/>
    <col min="9475" max="9475" width="3.6640625" style="449" customWidth="1"/>
    <col min="9476" max="9728" width="16" style="449"/>
    <col min="9729" max="9729" width="3.83203125" style="449" customWidth="1"/>
    <col min="9730" max="9730" width="34.6640625" style="449" customWidth="1"/>
    <col min="9731" max="9731" width="3.6640625" style="449" customWidth="1"/>
    <col min="9732" max="9984" width="16" style="449"/>
    <col min="9985" max="9985" width="3.83203125" style="449" customWidth="1"/>
    <col min="9986" max="9986" width="34.6640625" style="449" customWidth="1"/>
    <col min="9987" max="9987" width="3.6640625" style="449" customWidth="1"/>
    <col min="9988" max="10240" width="16" style="449"/>
    <col min="10241" max="10241" width="3.83203125" style="449" customWidth="1"/>
    <col min="10242" max="10242" width="34.6640625" style="449" customWidth="1"/>
    <col min="10243" max="10243" width="3.6640625" style="449" customWidth="1"/>
    <col min="10244" max="10496" width="16" style="449"/>
    <col min="10497" max="10497" width="3.83203125" style="449" customWidth="1"/>
    <col min="10498" max="10498" width="34.6640625" style="449" customWidth="1"/>
    <col min="10499" max="10499" width="3.6640625" style="449" customWidth="1"/>
    <col min="10500" max="10752" width="16" style="449"/>
    <col min="10753" max="10753" width="3.83203125" style="449" customWidth="1"/>
    <col min="10754" max="10754" width="34.6640625" style="449" customWidth="1"/>
    <col min="10755" max="10755" width="3.6640625" style="449" customWidth="1"/>
    <col min="10756" max="11008" width="16" style="449"/>
    <col min="11009" max="11009" width="3.83203125" style="449" customWidth="1"/>
    <col min="11010" max="11010" width="34.6640625" style="449" customWidth="1"/>
    <col min="11011" max="11011" width="3.6640625" style="449" customWidth="1"/>
    <col min="11012" max="11264" width="16" style="449"/>
    <col min="11265" max="11265" width="3.83203125" style="449" customWidth="1"/>
    <col min="11266" max="11266" width="34.6640625" style="449" customWidth="1"/>
    <col min="11267" max="11267" width="3.6640625" style="449" customWidth="1"/>
    <col min="11268" max="11520" width="16" style="449"/>
    <col min="11521" max="11521" width="3.83203125" style="449" customWidth="1"/>
    <col min="11522" max="11522" width="34.6640625" style="449" customWidth="1"/>
    <col min="11523" max="11523" width="3.6640625" style="449" customWidth="1"/>
    <col min="11524" max="11776" width="16" style="449"/>
    <col min="11777" max="11777" width="3.83203125" style="449" customWidth="1"/>
    <col min="11778" max="11778" width="34.6640625" style="449" customWidth="1"/>
    <col min="11779" max="11779" width="3.6640625" style="449" customWidth="1"/>
    <col min="11780" max="12032" width="16" style="449"/>
    <col min="12033" max="12033" width="3.83203125" style="449" customWidth="1"/>
    <col min="12034" max="12034" width="34.6640625" style="449" customWidth="1"/>
    <col min="12035" max="12035" width="3.6640625" style="449" customWidth="1"/>
    <col min="12036" max="12288" width="16" style="449"/>
    <col min="12289" max="12289" width="3.83203125" style="449" customWidth="1"/>
    <col min="12290" max="12290" width="34.6640625" style="449" customWidth="1"/>
    <col min="12291" max="12291" width="3.6640625" style="449" customWidth="1"/>
    <col min="12292" max="12544" width="16" style="449"/>
    <col min="12545" max="12545" width="3.83203125" style="449" customWidth="1"/>
    <col min="12546" max="12546" width="34.6640625" style="449" customWidth="1"/>
    <col min="12547" max="12547" width="3.6640625" style="449" customWidth="1"/>
    <col min="12548" max="12800" width="16" style="449"/>
    <col min="12801" max="12801" width="3.83203125" style="449" customWidth="1"/>
    <col min="12802" max="12802" width="34.6640625" style="449" customWidth="1"/>
    <col min="12803" max="12803" width="3.6640625" style="449" customWidth="1"/>
    <col min="12804" max="13056" width="16" style="449"/>
    <col min="13057" max="13057" width="3.83203125" style="449" customWidth="1"/>
    <col min="13058" max="13058" width="34.6640625" style="449" customWidth="1"/>
    <col min="13059" max="13059" width="3.6640625" style="449" customWidth="1"/>
    <col min="13060" max="13312" width="16" style="449"/>
    <col min="13313" max="13313" width="3.83203125" style="449" customWidth="1"/>
    <col min="13314" max="13314" width="34.6640625" style="449" customWidth="1"/>
    <col min="13315" max="13315" width="3.6640625" style="449" customWidth="1"/>
    <col min="13316" max="13568" width="16" style="449"/>
    <col min="13569" max="13569" width="3.83203125" style="449" customWidth="1"/>
    <col min="13570" max="13570" width="34.6640625" style="449" customWidth="1"/>
    <col min="13571" max="13571" width="3.6640625" style="449" customWidth="1"/>
    <col min="13572" max="13824" width="16" style="449"/>
    <col min="13825" max="13825" width="3.83203125" style="449" customWidth="1"/>
    <col min="13826" max="13826" width="34.6640625" style="449" customWidth="1"/>
    <col min="13827" max="13827" width="3.6640625" style="449" customWidth="1"/>
    <col min="13828" max="14080" width="16" style="449"/>
    <col min="14081" max="14081" width="3.83203125" style="449" customWidth="1"/>
    <col min="14082" max="14082" width="34.6640625" style="449" customWidth="1"/>
    <col min="14083" max="14083" width="3.6640625" style="449" customWidth="1"/>
    <col min="14084" max="14336" width="16" style="449"/>
    <col min="14337" max="14337" width="3.83203125" style="449" customWidth="1"/>
    <col min="14338" max="14338" width="34.6640625" style="449" customWidth="1"/>
    <col min="14339" max="14339" width="3.6640625" style="449" customWidth="1"/>
    <col min="14340" max="14592" width="16" style="449"/>
    <col min="14593" max="14593" width="3.83203125" style="449" customWidth="1"/>
    <col min="14594" max="14594" width="34.6640625" style="449" customWidth="1"/>
    <col min="14595" max="14595" width="3.6640625" style="449" customWidth="1"/>
    <col min="14596" max="14848" width="16" style="449"/>
    <col min="14849" max="14849" width="3.83203125" style="449" customWidth="1"/>
    <col min="14850" max="14850" width="34.6640625" style="449" customWidth="1"/>
    <col min="14851" max="14851" width="3.6640625" style="449" customWidth="1"/>
    <col min="14852" max="15104" width="16" style="449"/>
    <col min="15105" max="15105" width="3.83203125" style="449" customWidth="1"/>
    <col min="15106" max="15106" width="34.6640625" style="449" customWidth="1"/>
    <col min="15107" max="15107" width="3.6640625" style="449" customWidth="1"/>
    <col min="15108" max="15360" width="16" style="449"/>
    <col min="15361" max="15361" width="3.83203125" style="449" customWidth="1"/>
    <col min="15362" max="15362" width="34.6640625" style="449" customWidth="1"/>
    <col min="15363" max="15363" width="3.6640625" style="449" customWidth="1"/>
    <col min="15364" max="15616" width="16" style="449"/>
    <col min="15617" max="15617" width="3.83203125" style="449" customWidth="1"/>
    <col min="15618" max="15618" width="34.6640625" style="449" customWidth="1"/>
    <col min="15619" max="15619" width="3.6640625" style="449" customWidth="1"/>
    <col min="15620" max="15872" width="16" style="449"/>
    <col min="15873" max="15873" width="3.83203125" style="449" customWidth="1"/>
    <col min="15874" max="15874" width="34.6640625" style="449" customWidth="1"/>
    <col min="15875" max="15875" width="3.6640625" style="449" customWidth="1"/>
    <col min="15876" max="16128" width="16" style="449"/>
    <col min="16129" max="16129" width="3.83203125" style="449" customWidth="1"/>
    <col min="16130" max="16130" width="34.6640625" style="449" customWidth="1"/>
    <col min="16131" max="16131" width="3.6640625" style="449" customWidth="1"/>
    <col min="16132" max="16384" width="16" style="449"/>
  </cols>
  <sheetData>
    <row r="1" spans="1:64" s="767" customFormat="1" ht="39" customHeight="1"/>
    <row r="2" spans="1:64" s="769" customFormat="1" ht="30" customHeight="1">
      <c r="A2" s="768"/>
      <c r="C2" s="770"/>
      <c r="D2" s="771"/>
      <c r="E2" s="771"/>
      <c r="F2" s="771"/>
      <c r="G2" s="771"/>
      <c r="H2" s="771"/>
    </row>
    <row r="3" spans="1:64" s="772" customFormat="1" ht="45" customHeight="1">
      <c r="B3" s="773"/>
      <c r="C3" s="773"/>
      <c r="D3" s="774"/>
      <c r="E3" s="774"/>
      <c r="F3" s="774"/>
      <c r="G3" s="774"/>
      <c r="H3" s="774"/>
      <c r="I3" s="775"/>
    </row>
    <row r="4" spans="1:64">
      <c r="A4" s="776"/>
      <c r="B4" s="777"/>
      <c r="C4" s="778"/>
      <c r="D4" s="779"/>
      <c r="E4" s="780"/>
      <c r="F4" s="781"/>
      <c r="G4" s="780"/>
      <c r="H4" s="782"/>
      <c r="I4" s="662"/>
      <c r="J4" s="662"/>
      <c r="K4" s="662"/>
      <c r="L4" s="782"/>
      <c r="M4" s="662"/>
      <c r="N4" s="662"/>
      <c r="O4" s="723"/>
      <c r="P4" s="780"/>
      <c r="Q4" s="783"/>
      <c r="R4" s="783"/>
      <c r="S4" s="783"/>
      <c r="T4" s="783"/>
      <c r="U4" s="783"/>
      <c r="V4" s="783"/>
      <c r="W4" s="783"/>
      <c r="X4" s="783"/>
      <c r="Y4" s="783"/>
      <c r="Z4" s="783"/>
      <c r="AA4" s="784"/>
      <c r="AB4" s="723"/>
      <c r="AC4" s="785"/>
    </row>
    <row r="5" spans="1:64" ht="15.75">
      <c r="A5" s="786"/>
      <c r="B5" s="787"/>
      <c r="C5" s="788"/>
      <c r="D5" s="731"/>
      <c r="E5" s="731"/>
      <c r="F5" s="731"/>
      <c r="G5" s="731"/>
      <c r="H5" s="731"/>
      <c r="I5" s="731"/>
      <c r="J5" s="731"/>
      <c r="K5" s="731"/>
      <c r="L5" s="731"/>
      <c r="M5" s="731"/>
      <c r="N5" s="731"/>
      <c r="O5" s="731"/>
      <c r="P5" s="731"/>
      <c r="Q5" s="789"/>
      <c r="R5" s="789"/>
      <c r="S5" s="789"/>
      <c r="T5" s="789"/>
      <c r="U5" s="789"/>
      <c r="V5" s="789"/>
      <c r="W5" s="789"/>
      <c r="X5" s="789"/>
      <c r="Y5" s="789"/>
      <c r="Z5" s="789"/>
      <c r="AA5" s="790"/>
      <c r="AB5" s="703">
        <f>'[1]LOAN &amp; DEPRECIATION'!$M$189</f>
        <v>19059.375</v>
      </c>
      <c r="AC5" s="704"/>
      <c r="AD5" s="581"/>
      <c r="AE5" s="581"/>
      <c r="AF5" s="581"/>
      <c r="AG5" s="581"/>
      <c r="AH5" s="581"/>
      <c r="AN5" s="703">
        <f>'[1]LOAN &amp; DEPRECIATION'!$M$190</f>
        <v>19059.375</v>
      </c>
      <c r="AZ5" s="703">
        <f>'[1]LOAN &amp; DEPRECIATION'!$M$191</f>
        <v>19059.375</v>
      </c>
      <c r="BL5" s="703">
        <f>'[1]LOAN &amp; DEPRECIATION'!$M$192</f>
        <v>19059.375</v>
      </c>
    </row>
    <row r="6" spans="1:64" ht="15.75">
      <c r="A6" s="724"/>
      <c r="B6" s="724"/>
      <c r="C6" s="791" t="s">
        <v>538</v>
      </c>
      <c r="D6" s="730"/>
      <c r="E6" s="730"/>
      <c r="F6" s="730"/>
      <c r="G6" s="730"/>
      <c r="H6" s="730"/>
      <c r="I6" s="730"/>
      <c r="J6" s="730"/>
      <c r="K6" s="730"/>
      <c r="L6" s="730"/>
      <c r="M6" s="730"/>
      <c r="N6" s="730"/>
      <c r="O6" s="730"/>
      <c r="P6" s="730"/>
      <c r="Q6" s="792"/>
      <c r="R6" s="792"/>
      <c r="S6" s="792"/>
      <c r="T6" s="792"/>
      <c r="U6" s="792"/>
      <c r="V6" s="792"/>
      <c r="W6" s="792"/>
      <c r="X6" s="792"/>
      <c r="Y6" s="792"/>
      <c r="Z6" s="792"/>
      <c r="AA6" s="793"/>
      <c r="AB6" s="794">
        <f>P17-AB17</f>
        <v>19059.375</v>
      </c>
      <c r="AC6" s="659"/>
      <c r="AD6" s="581"/>
      <c r="AE6" s="581"/>
      <c r="AF6" s="581"/>
      <c r="AG6" s="581"/>
      <c r="AH6" s="581"/>
      <c r="AN6" s="794">
        <f>AB17-AN17</f>
        <v>19059.375</v>
      </c>
      <c r="AZ6" s="794">
        <f>AN17-AZ17</f>
        <v>19059.375</v>
      </c>
      <c r="BL6" s="794">
        <f>AZ17-BL17</f>
        <v>19059.375</v>
      </c>
    </row>
    <row r="7" spans="1:64">
      <c r="A7" s="786"/>
      <c r="B7" s="787"/>
      <c r="C7" s="788"/>
      <c r="D7" s="731"/>
      <c r="E7" s="731"/>
      <c r="F7" s="731"/>
      <c r="G7" s="731"/>
      <c r="H7" s="731"/>
      <c r="I7" s="731"/>
      <c r="J7" s="731"/>
      <c r="K7" s="731"/>
      <c r="L7" s="731"/>
      <c r="M7" s="731"/>
      <c r="N7" s="731"/>
      <c r="O7" s="731"/>
      <c r="P7" s="731"/>
      <c r="Q7" s="789"/>
      <c r="R7" s="789"/>
      <c r="S7" s="789"/>
      <c r="T7" s="789"/>
      <c r="U7" s="789"/>
      <c r="V7" s="789"/>
      <c r="W7" s="789"/>
      <c r="X7" s="789"/>
      <c r="Y7" s="789"/>
      <c r="Z7" s="789"/>
      <c r="AA7" s="793"/>
      <c r="AB7" s="795"/>
      <c r="AC7" s="704"/>
      <c r="AD7" s="581"/>
      <c r="AE7" s="581"/>
      <c r="AF7" s="581"/>
      <c r="AG7" s="581"/>
      <c r="AH7" s="581"/>
    </row>
    <row r="8" spans="1:64" ht="13.5" thickBot="1">
      <c r="A8" s="786"/>
      <c r="B8" s="796"/>
      <c r="C8" s="797"/>
      <c r="D8" s="798"/>
      <c r="E8" s="798"/>
      <c r="F8" s="798"/>
      <c r="G8" s="798"/>
      <c r="H8" s="798"/>
      <c r="I8" s="798"/>
      <c r="J8" s="798"/>
      <c r="K8" s="798"/>
      <c r="L8" s="798"/>
      <c r="M8" s="798"/>
      <c r="N8" s="798"/>
      <c r="O8" s="798"/>
      <c r="P8" s="798"/>
      <c r="Q8" s="799"/>
      <c r="R8" s="799"/>
      <c r="S8" s="799"/>
      <c r="T8" s="799"/>
      <c r="U8" s="799"/>
      <c r="V8" s="799"/>
      <c r="W8" s="799"/>
      <c r="X8" s="799"/>
      <c r="Y8" s="799"/>
      <c r="Z8" s="799"/>
      <c r="AA8" s="786"/>
      <c r="AB8" s="704"/>
      <c r="AC8" s="704"/>
      <c r="AD8" s="581"/>
      <c r="AE8" s="581"/>
      <c r="AF8" s="581"/>
      <c r="AG8" s="581"/>
      <c r="AH8" s="581"/>
    </row>
    <row r="9" spans="1:64">
      <c r="A9" s="786"/>
      <c r="B9" s="800"/>
      <c r="C9" s="801"/>
      <c r="D9" s="802" t="s">
        <v>539</v>
      </c>
      <c r="E9" s="802" t="s">
        <v>139</v>
      </c>
      <c r="F9" s="802" t="e">
        <f>#N/A</f>
        <v>#N/A</v>
      </c>
      <c r="G9" s="802" t="e">
        <f>#N/A</f>
        <v>#N/A</v>
      </c>
      <c r="H9" s="802" t="e">
        <f>#N/A</f>
        <v>#N/A</v>
      </c>
      <c r="I9" s="802" t="e">
        <f>#N/A</f>
        <v>#N/A</v>
      </c>
      <c r="J9" s="802" t="e">
        <f>#N/A</f>
        <v>#N/A</v>
      </c>
      <c r="K9" s="802" t="e">
        <f>#N/A</f>
        <v>#N/A</v>
      </c>
      <c r="L9" s="802" t="e">
        <f>#N/A</f>
        <v>#N/A</v>
      </c>
      <c r="M9" s="802" t="e">
        <f>#N/A</f>
        <v>#N/A</v>
      </c>
      <c r="N9" s="802" t="e">
        <f>#N/A</f>
        <v>#N/A</v>
      </c>
      <c r="O9" s="802" t="e">
        <f>#N/A</f>
        <v>#N/A</v>
      </c>
      <c r="P9" s="802" t="e">
        <f>#N/A</f>
        <v>#N/A</v>
      </c>
      <c r="Q9" s="803" t="s">
        <v>139</v>
      </c>
      <c r="R9" s="803" t="e">
        <f>#N/A</f>
        <v>#N/A</v>
      </c>
      <c r="S9" s="803" t="e">
        <f>#N/A</f>
        <v>#N/A</v>
      </c>
      <c r="T9" s="803" t="e">
        <f>#N/A</f>
        <v>#N/A</v>
      </c>
      <c r="U9" s="803" t="e">
        <f>#N/A</f>
        <v>#N/A</v>
      </c>
      <c r="V9" s="803" t="e">
        <f>#N/A</f>
        <v>#N/A</v>
      </c>
      <c r="W9" s="803" t="e">
        <f>#N/A</f>
        <v>#N/A</v>
      </c>
      <c r="X9" s="803" t="e">
        <f>#N/A</f>
        <v>#N/A</v>
      </c>
      <c r="Y9" s="803" t="e">
        <f>#N/A</f>
        <v>#N/A</v>
      </c>
      <c r="Z9" s="803" t="e">
        <f>#N/A</f>
        <v>#N/A</v>
      </c>
      <c r="AA9" s="803" t="e">
        <f>#N/A</f>
        <v>#N/A</v>
      </c>
      <c r="AB9" s="803" t="e">
        <f>#N/A</f>
        <v>#N/A</v>
      </c>
      <c r="AC9" s="802" t="s">
        <v>139</v>
      </c>
      <c r="AD9" s="802" t="e">
        <f>#N/A</f>
        <v>#N/A</v>
      </c>
      <c r="AE9" s="802" t="e">
        <f>#N/A</f>
        <v>#N/A</v>
      </c>
      <c r="AF9" s="802" t="e">
        <f>#N/A</f>
        <v>#N/A</v>
      </c>
      <c r="AG9" s="802" t="e">
        <f>#N/A</f>
        <v>#N/A</v>
      </c>
      <c r="AH9" s="802" t="e">
        <f>#N/A</f>
        <v>#N/A</v>
      </c>
      <c r="AI9" s="802" t="e">
        <f>#N/A</f>
        <v>#N/A</v>
      </c>
      <c r="AJ9" s="802" t="e">
        <f>#N/A</f>
        <v>#N/A</v>
      </c>
      <c r="AK9" s="802" t="e">
        <f>#N/A</f>
        <v>#N/A</v>
      </c>
      <c r="AL9" s="802" t="e">
        <f>#N/A</f>
        <v>#N/A</v>
      </c>
      <c r="AM9" s="802" t="e">
        <f>#N/A</f>
        <v>#N/A</v>
      </c>
      <c r="AN9" s="802" t="e">
        <f>#N/A</f>
        <v>#N/A</v>
      </c>
      <c r="AO9" s="803" t="s">
        <v>139</v>
      </c>
      <c r="AP9" s="803" t="e">
        <f>#N/A</f>
        <v>#N/A</v>
      </c>
      <c r="AQ9" s="803" t="e">
        <f>#N/A</f>
        <v>#N/A</v>
      </c>
      <c r="AR9" s="803" t="e">
        <f>#N/A</f>
        <v>#N/A</v>
      </c>
      <c r="AS9" s="803" t="e">
        <f>#N/A</f>
        <v>#N/A</v>
      </c>
      <c r="AT9" s="803" t="e">
        <f>#N/A</f>
        <v>#N/A</v>
      </c>
      <c r="AU9" s="803" t="e">
        <f>#N/A</f>
        <v>#N/A</v>
      </c>
      <c r="AV9" s="803" t="e">
        <f>#N/A</f>
        <v>#N/A</v>
      </c>
      <c r="AW9" s="803" t="e">
        <f>#N/A</f>
        <v>#N/A</v>
      </c>
      <c r="AX9" s="803" t="e">
        <f>#N/A</f>
        <v>#N/A</v>
      </c>
      <c r="AY9" s="803" t="e">
        <f>#N/A</f>
        <v>#N/A</v>
      </c>
      <c r="AZ9" s="803" t="e">
        <f>#N/A</f>
        <v>#N/A</v>
      </c>
      <c r="BA9" s="802" t="s">
        <v>139</v>
      </c>
      <c r="BB9" s="802" t="e">
        <f>#N/A</f>
        <v>#N/A</v>
      </c>
      <c r="BC9" s="802" t="e">
        <f>#N/A</f>
        <v>#N/A</v>
      </c>
      <c r="BD9" s="802" t="e">
        <f>#N/A</f>
        <v>#N/A</v>
      </c>
      <c r="BE9" s="802" t="e">
        <f>#N/A</f>
        <v>#N/A</v>
      </c>
      <c r="BF9" s="802" t="e">
        <f>#N/A</f>
        <v>#N/A</v>
      </c>
      <c r="BG9" s="802" t="e">
        <f>#N/A</f>
        <v>#N/A</v>
      </c>
      <c r="BH9" s="802" t="e">
        <f>#N/A</f>
        <v>#N/A</v>
      </c>
      <c r="BI9" s="802" t="e">
        <f>#N/A</f>
        <v>#N/A</v>
      </c>
      <c r="BJ9" s="802" t="e">
        <f>#N/A</f>
        <v>#N/A</v>
      </c>
      <c r="BK9" s="802" t="e">
        <f>#N/A</f>
        <v>#N/A</v>
      </c>
      <c r="BL9" s="802" t="e">
        <f>#N/A</f>
        <v>#N/A</v>
      </c>
    </row>
    <row r="10" spans="1:64">
      <c r="A10" s="786"/>
      <c r="B10" s="800"/>
      <c r="C10" s="801"/>
      <c r="D10" s="804" t="s">
        <v>179</v>
      </c>
      <c r="E10" s="805" t="s">
        <v>431</v>
      </c>
      <c r="F10" s="805" t="s">
        <v>432</v>
      </c>
      <c r="G10" s="805" t="s">
        <v>433</v>
      </c>
      <c r="H10" s="805" t="s">
        <v>434</v>
      </c>
      <c r="I10" s="805" t="s">
        <v>267</v>
      </c>
      <c r="J10" s="805" t="s">
        <v>435</v>
      </c>
      <c r="K10" s="805" t="s">
        <v>436</v>
      </c>
      <c r="L10" s="805" t="s">
        <v>437</v>
      </c>
      <c r="M10" s="805" t="s">
        <v>438</v>
      </c>
      <c r="N10" s="805" t="s">
        <v>439</v>
      </c>
      <c r="O10" s="805" t="s">
        <v>440</v>
      </c>
      <c r="P10" s="805" t="s">
        <v>441</v>
      </c>
      <c r="Q10" s="806" t="s">
        <v>431</v>
      </c>
      <c r="R10" s="806" t="s">
        <v>432</v>
      </c>
      <c r="S10" s="806" t="s">
        <v>433</v>
      </c>
      <c r="T10" s="806" t="s">
        <v>434</v>
      </c>
      <c r="U10" s="806" t="s">
        <v>267</v>
      </c>
      <c r="V10" s="806" t="s">
        <v>435</v>
      </c>
      <c r="W10" s="806" t="s">
        <v>436</v>
      </c>
      <c r="X10" s="806" t="s">
        <v>437</v>
      </c>
      <c r="Y10" s="806" t="s">
        <v>438</v>
      </c>
      <c r="Z10" s="806" t="s">
        <v>439</v>
      </c>
      <c r="AA10" s="806" t="s">
        <v>440</v>
      </c>
      <c r="AB10" s="806" t="s">
        <v>441</v>
      </c>
      <c r="AC10" s="805" t="s">
        <v>431</v>
      </c>
      <c r="AD10" s="805" t="s">
        <v>432</v>
      </c>
      <c r="AE10" s="805" t="s">
        <v>433</v>
      </c>
      <c r="AF10" s="805" t="s">
        <v>434</v>
      </c>
      <c r="AG10" s="805" t="s">
        <v>267</v>
      </c>
      <c r="AH10" s="805" t="s">
        <v>435</v>
      </c>
      <c r="AI10" s="805" t="s">
        <v>436</v>
      </c>
      <c r="AJ10" s="805" t="s">
        <v>437</v>
      </c>
      <c r="AK10" s="805" t="s">
        <v>438</v>
      </c>
      <c r="AL10" s="805" t="s">
        <v>439</v>
      </c>
      <c r="AM10" s="805" t="s">
        <v>440</v>
      </c>
      <c r="AN10" s="805" t="s">
        <v>441</v>
      </c>
      <c r="AO10" s="806" t="s">
        <v>431</v>
      </c>
      <c r="AP10" s="806" t="s">
        <v>432</v>
      </c>
      <c r="AQ10" s="806" t="s">
        <v>433</v>
      </c>
      <c r="AR10" s="806" t="s">
        <v>434</v>
      </c>
      <c r="AS10" s="806" t="s">
        <v>267</v>
      </c>
      <c r="AT10" s="806" t="s">
        <v>435</v>
      </c>
      <c r="AU10" s="806" t="s">
        <v>436</v>
      </c>
      <c r="AV10" s="806" t="s">
        <v>437</v>
      </c>
      <c r="AW10" s="806" t="s">
        <v>438</v>
      </c>
      <c r="AX10" s="806" t="s">
        <v>439</v>
      </c>
      <c r="AY10" s="806" t="s">
        <v>440</v>
      </c>
      <c r="AZ10" s="806" t="s">
        <v>441</v>
      </c>
      <c r="BA10" s="805" t="s">
        <v>431</v>
      </c>
      <c r="BB10" s="805" t="s">
        <v>432</v>
      </c>
      <c r="BC10" s="805" t="s">
        <v>433</v>
      </c>
      <c r="BD10" s="805" t="s">
        <v>434</v>
      </c>
      <c r="BE10" s="805" t="s">
        <v>267</v>
      </c>
      <c r="BF10" s="805" t="s">
        <v>435</v>
      </c>
      <c r="BG10" s="805" t="s">
        <v>436</v>
      </c>
      <c r="BH10" s="805" t="s">
        <v>437</v>
      </c>
      <c r="BI10" s="805" t="s">
        <v>438</v>
      </c>
      <c r="BJ10" s="805" t="s">
        <v>439</v>
      </c>
      <c r="BK10" s="805" t="s">
        <v>440</v>
      </c>
      <c r="BL10" s="805" t="s">
        <v>441</v>
      </c>
    </row>
    <row r="11" spans="1:64">
      <c r="A11" s="741"/>
      <c r="B11" s="807"/>
      <c r="C11" s="808"/>
      <c r="D11" s="809"/>
      <c r="E11" s="809"/>
      <c r="F11" s="809"/>
      <c r="G11" s="809"/>
      <c r="H11" s="809"/>
      <c r="I11" s="809"/>
      <c r="J11" s="809"/>
      <c r="K11" s="809"/>
      <c r="L11" s="809"/>
      <c r="M11" s="809"/>
      <c r="N11" s="809"/>
      <c r="O11" s="809"/>
      <c r="P11" s="809"/>
      <c r="Q11" s="810"/>
      <c r="R11" s="810"/>
      <c r="S11" s="810"/>
      <c r="T11" s="810"/>
      <c r="U11" s="810"/>
      <c r="V11" s="810"/>
      <c r="W11" s="810"/>
      <c r="X11" s="810"/>
      <c r="Y11" s="810"/>
      <c r="Z11" s="810"/>
      <c r="AA11" s="810"/>
      <c r="AB11" s="810"/>
      <c r="AC11" s="809"/>
      <c r="AD11" s="809"/>
      <c r="AE11" s="809"/>
      <c r="AF11" s="809"/>
      <c r="AG11" s="809"/>
      <c r="AH11" s="809"/>
      <c r="AI11" s="809"/>
      <c r="AJ11" s="809"/>
      <c r="AK11" s="809"/>
      <c r="AL11" s="809"/>
      <c r="AM11" s="809"/>
      <c r="AN11" s="809"/>
      <c r="AO11" s="810"/>
      <c r="AP11" s="810"/>
      <c r="AQ11" s="810"/>
      <c r="AR11" s="810"/>
      <c r="AS11" s="810"/>
      <c r="AT11" s="810"/>
      <c r="AU11" s="810"/>
      <c r="AV11" s="810"/>
      <c r="AW11" s="810"/>
      <c r="AX11" s="810"/>
      <c r="AY11" s="810"/>
      <c r="AZ11" s="810"/>
      <c r="BA11" s="809"/>
      <c r="BB11" s="809"/>
      <c r="BC11" s="809"/>
      <c r="BD11" s="809"/>
      <c r="BE11" s="809"/>
      <c r="BF11" s="809"/>
      <c r="BG11" s="809"/>
      <c r="BH11" s="809"/>
      <c r="BI11" s="809"/>
      <c r="BJ11" s="809"/>
      <c r="BK11" s="809"/>
      <c r="BL11" s="809"/>
    </row>
    <row r="12" spans="1:64">
      <c r="A12" s="724"/>
      <c r="B12" s="724"/>
      <c r="C12" s="811"/>
      <c r="D12" s="812"/>
      <c r="E12" s="812"/>
      <c r="F12" s="812"/>
      <c r="G12" s="812"/>
      <c r="H12" s="812"/>
      <c r="I12" s="812"/>
      <c r="J12" s="812"/>
      <c r="K12" s="812"/>
      <c r="L12" s="812"/>
      <c r="M12" s="812"/>
      <c r="N12" s="812"/>
      <c r="O12" s="812"/>
      <c r="P12" s="812"/>
      <c r="Q12" s="813"/>
      <c r="R12" s="813"/>
      <c r="S12" s="813"/>
      <c r="T12" s="813"/>
      <c r="U12" s="813"/>
      <c r="V12" s="813"/>
      <c r="W12" s="813"/>
      <c r="X12" s="813"/>
      <c r="Y12" s="813"/>
      <c r="Z12" s="813"/>
      <c r="AA12" s="814"/>
      <c r="AB12" s="659"/>
      <c r="AC12" s="659"/>
      <c r="AD12" s="581"/>
      <c r="AE12" s="581"/>
      <c r="AF12" s="581"/>
      <c r="AG12" s="581"/>
      <c r="AH12" s="581"/>
    </row>
    <row r="13" spans="1:64">
      <c r="A13" s="724"/>
      <c r="B13" s="815" t="s">
        <v>41</v>
      </c>
      <c r="C13" s="816"/>
      <c r="D13" s="817"/>
      <c r="E13" s="817"/>
      <c r="F13" s="817"/>
      <c r="G13" s="817"/>
      <c r="H13" s="817"/>
      <c r="I13" s="817"/>
      <c r="J13" s="817"/>
      <c r="K13" s="817"/>
      <c r="L13" s="817"/>
      <c r="M13" s="817"/>
      <c r="N13" s="817"/>
      <c r="O13" s="817"/>
      <c r="P13" s="817"/>
      <c r="Q13" s="818"/>
      <c r="R13" s="818"/>
      <c r="S13" s="818"/>
      <c r="T13" s="818"/>
      <c r="U13" s="818"/>
      <c r="V13" s="818"/>
      <c r="W13" s="818"/>
      <c r="X13" s="818"/>
      <c r="Y13" s="818"/>
      <c r="Z13" s="818"/>
      <c r="AA13" s="819"/>
      <c r="AB13" s="659"/>
      <c r="AC13" s="659"/>
      <c r="AD13" s="581"/>
      <c r="AE13" s="581"/>
      <c r="AF13" s="581"/>
      <c r="AG13" s="581"/>
      <c r="AH13" s="581"/>
    </row>
    <row r="14" spans="1:64">
      <c r="A14" s="724"/>
      <c r="B14" s="815"/>
      <c r="C14" s="816"/>
      <c r="D14" s="817"/>
      <c r="E14" s="817"/>
      <c r="F14" s="817"/>
      <c r="G14" s="817"/>
      <c r="H14" s="817"/>
      <c r="I14" s="817"/>
      <c r="J14" s="817"/>
      <c r="K14" s="817"/>
      <c r="L14" s="817"/>
      <c r="M14" s="817"/>
      <c r="N14" s="817"/>
      <c r="O14" s="817"/>
      <c r="P14" s="817"/>
      <c r="Q14" s="818"/>
      <c r="R14" s="818"/>
      <c r="S14" s="818"/>
      <c r="T14" s="818"/>
      <c r="U14" s="818"/>
      <c r="V14" s="818"/>
      <c r="W14" s="818"/>
      <c r="X14" s="818"/>
      <c r="Y14" s="818"/>
      <c r="Z14" s="818"/>
      <c r="AA14" s="819"/>
      <c r="AB14" s="659"/>
      <c r="AC14" s="659"/>
      <c r="AD14" s="581"/>
      <c r="AE14" s="581"/>
      <c r="AF14" s="581"/>
      <c r="AG14" s="581"/>
      <c r="AH14" s="581"/>
    </row>
    <row r="15" spans="1:64">
      <c r="A15" s="724"/>
      <c r="B15" s="816" t="str">
        <f>'[1]OPENING BALANCE SHEET'!D16</f>
        <v>Land Lease Hold</v>
      </c>
      <c r="C15" s="820"/>
      <c r="D15" s="821">
        <f>'[1]OPENING BALANCE SHEET'!E16</f>
        <v>309550</v>
      </c>
      <c r="E15" s="821">
        <f>'[1]LOAN &amp; DEPRECIATION'!O114</f>
        <v>309550</v>
      </c>
      <c r="F15" s="821">
        <f>'[1]LOAN &amp; DEPRECIATION'!O115</f>
        <v>309550</v>
      </c>
      <c r="G15" s="821">
        <f>'[1]LOAN &amp; DEPRECIATION'!O116</f>
        <v>309550</v>
      </c>
      <c r="H15" s="821">
        <f>'[1]LOAN &amp; DEPRECIATION'!O117</f>
        <v>309550</v>
      </c>
      <c r="I15" s="821">
        <f>'[1]LOAN &amp; DEPRECIATION'!O118</f>
        <v>309550</v>
      </c>
      <c r="J15" s="821">
        <f>'[1]LOAN &amp; DEPRECIATION'!O119</f>
        <v>309550</v>
      </c>
      <c r="K15" s="821">
        <f>'[1]LOAN &amp; DEPRECIATION'!O120</f>
        <v>309550</v>
      </c>
      <c r="L15" s="821">
        <f>'[1]LOAN &amp; DEPRECIATION'!O121</f>
        <v>309550</v>
      </c>
      <c r="M15" s="821">
        <f>'[1]LOAN &amp; DEPRECIATION'!O122</f>
        <v>309550</v>
      </c>
      <c r="N15" s="821">
        <f>'[1]LOAN &amp; DEPRECIATION'!O123</f>
        <v>309550</v>
      </c>
      <c r="O15" s="821">
        <f>'[1]LOAN &amp; DEPRECIATION'!O124</f>
        <v>309550</v>
      </c>
      <c r="P15" s="821">
        <f>'[1]LOAN &amp; DEPRECIATION'!$O$125</f>
        <v>309550</v>
      </c>
      <c r="Q15" s="821">
        <f>'[1]LOAN &amp; DEPRECIATION'!$O$127</f>
        <v>309550</v>
      </c>
      <c r="R15" s="821">
        <f>'[1]LOAN &amp; DEPRECIATION'!$O$125</f>
        <v>309550</v>
      </c>
      <c r="S15" s="821">
        <f>'[1]LOAN &amp; DEPRECIATION'!$O$125</f>
        <v>309550</v>
      </c>
      <c r="T15" s="821">
        <f>'[1]LOAN &amp; DEPRECIATION'!$O$125</f>
        <v>309550</v>
      </c>
      <c r="U15" s="821">
        <f>'[1]LOAN &amp; DEPRECIATION'!$O$125</f>
        <v>309550</v>
      </c>
      <c r="V15" s="821">
        <f>'[1]LOAN &amp; DEPRECIATION'!$O$125</f>
        <v>309550</v>
      </c>
      <c r="W15" s="821">
        <f>'[1]LOAN &amp; DEPRECIATION'!$O$125</f>
        <v>309550</v>
      </c>
      <c r="X15" s="821">
        <f>'[1]LOAN &amp; DEPRECIATION'!$O$125</f>
        <v>309550</v>
      </c>
      <c r="Y15" s="821">
        <f>'[1]LOAN &amp; DEPRECIATION'!$O$125</f>
        <v>309550</v>
      </c>
      <c r="Z15" s="821">
        <f>'[1]LOAN &amp; DEPRECIATION'!$O$125</f>
        <v>309550</v>
      </c>
      <c r="AA15" s="821">
        <f>'[1]LOAN &amp; DEPRECIATION'!$O$125</f>
        <v>309550</v>
      </c>
      <c r="AB15" s="821">
        <f>'[1]LOAN &amp; DEPRECIATION'!$O$125</f>
        <v>309550</v>
      </c>
      <c r="AC15" s="821">
        <f>'[1]LOAN &amp; DEPRECIATION'!$O$125</f>
        <v>309550</v>
      </c>
      <c r="AD15" s="821">
        <f>'[1]LOAN &amp; DEPRECIATION'!$O$125</f>
        <v>309550</v>
      </c>
      <c r="AE15" s="821">
        <f>'[1]LOAN &amp; DEPRECIATION'!$O$125</f>
        <v>309550</v>
      </c>
      <c r="AF15" s="821">
        <f>'[1]LOAN &amp; DEPRECIATION'!$O$125</f>
        <v>309550</v>
      </c>
      <c r="AG15" s="821">
        <f>'[1]LOAN &amp; DEPRECIATION'!$O$125</f>
        <v>309550</v>
      </c>
      <c r="AH15" s="821">
        <f>'[1]LOAN &amp; DEPRECIATION'!$O$125</f>
        <v>309550</v>
      </c>
      <c r="AI15" s="821">
        <f>'[1]LOAN &amp; DEPRECIATION'!$O$125</f>
        <v>309550</v>
      </c>
      <c r="AJ15" s="821">
        <f>'[1]LOAN &amp; DEPRECIATION'!$O$125</f>
        <v>309550</v>
      </c>
      <c r="AK15" s="821">
        <f>'[1]LOAN &amp; DEPRECIATION'!$O$125</f>
        <v>309550</v>
      </c>
      <c r="AL15" s="821">
        <f>'[1]LOAN &amp; DEPRECIATION'!$O$125</f>
        <v>309550</v>
      </c>
      <c r="AM15" s="821">
        <f>'[1]LOAN &amp; DEPRECIATION'!$O$125</f>
        <v>309550</v>
      </c>
      <c r="AN15" s="821">
        <f>'[1]LOAN &amp; DEPRECIATION'!$O$125</f>
        <v>309550</v>
      </c>
      <c r="AO15" s="821">
        <f>'[1]LOAN &amp; DEPRECIATION'!$O$125</f>
        <v>309550</v>
      </c>
      <c r="AP15" s="821">
        <f>'[1]LOAN &amp; DEPRECIATION'!$O$125</f>
        <v>309550</v>
      </c>
      <c r="AQ15" s="821">
        <f>'[1]LOAN &amp; DEPRECIATION'!$O$125</f>
        <v>309550</v>
      </c>
      <c r="AR15" s="821">
        <f>'[1]LOAN &amp; DEPRECIATION'!$O$125</f>
        <v>309550</v>
      </c>
      <c r="AS15" s="821">
        <f>'[1]LOAN &amp; DEPRECIATION'!$O$125</f>
        <v>309550</v>
      </c>
      <c r="AT15" s="821">
        <f>'[1]LOAN &amp; DEPRECIATION'!$O$125</f>
        <v>309550</v>
      </c>
      <c r="AU15" s="821">
        <f>'[1]LOAN &amp; DEPRECIATION'!$O$125</f>
        <v>309550</v>
      </c>
      <c r="AV15" s="821">
        <f>'[1]LOAN &amp; DEPRECIATION'!$O$125</f>
        <v>309550</v>
      </c>
      <c r="AW15" s="821">
        <f>'[1]LOAN &amp; DEPRECIATION'!$O$125</f>
        <v>309550</v>
      </c>
      <c r="AX15" s="821">
        <f>'[1]LOAN &amp; DEPRECIATION'!$O$125</f>
        <v>309550</v>
      </c>
      <c r="AY15" s="821">
        <f>'[1]LOAN &amp; DEPRECIATION'!$O$125</f>
        <v>309550</v>
      </c>
      <c r="AZ15" s="821">
        <f>'[1]LOAN &amp; DEPRECIATION'!$O$125</f>
        <v>309550</v>
      </c>
      <c r="BA15" s="821">
        <f>'[1]LOAN &amp; DEPRECIATION'!$O$125</f>
        <v>309550</v>
      </c>
      <c r="BB15" s="821">
        <f>'[1]LOAN &amp; DEPRECIATION'!$O$125</f>
        <v>309550</v>
      </c>
      <c r="BC15" s="821">
        <f>'[1]LOAN &amp; DEPRECIATION'!$O$125</f>
        <v>309550</v>
      </c>
      <c r="BD15" s="821">
        <f>'[1]LOAN &amp; DEPRECIATION'!$O$125</f>
        <v>309550</v>
      </c>
      <c r="BE15" s="821">
        <f>'[1]LOAN &amp; DEPRECIATION'!$O$125</f>
        <v>309550</v>
      </c>
      <c r="BF15" s="821">
        <f>'[1]LOAN &amp; DEPRECIATION'!$O$125</f>
        <v>309550</v>
      </c>
      <c r="BG15" s="821">
        <f>'[1]LOAN &amp; DEPRECIATION'!$O$125</f>
        <v>309550</v>
      </c>
      <c r="BH15" s="821">
        <f>'[1]LOAN &amp; DEPRECIATION'!$O$125</f>
        <v>309550</v>
      </c>
      <c r="BI15" s="821">
        <f>'[1]LOAN &amp; DEPRECIATION'!$O$125</f>
        <v>309550</v>
      </c>
      <c r="BJ15" s="821">
        <f>'[1]LOAN &amp; DEPRECIATION'!$O$125</f>
        <v>309550</v>
      </c>
      <c r="BK15" s="821">
        <f>'[1]LOAN &amp; DEPRECIATION'!$O$125</f>
        <v>309550</v>
      </c>
      <c r="BL15" s="821">
        <f>'[1]LOAN &amp; DEPRECIATION'!$O$125</f>
        <v>309550</v>
      </c>
    </row>
    <row r="16" spans="1:64">
      <c r="A16" s="724"/>
      <c r="B16" s="816" t="str">
        <f>'[1]OPENING BALANCE SHEET'!D17</f>
        <v>Building &amp; MEP</v>
      </c>
      <c r="C16" s="820"/>
      <c r="D16" s="821">
        <f>'[1]OPENING BALANCE SHEET'!E17</f>
        <v>154775</v>
      </c>
      <c r="E16" s="821">
        <f>'[1]LOAN &amp; DEPRECIATION'!O144</f>
        <v>154130.10416666666</v>
      </c>
      <c r="F16" s="821">
        <f>'[1]LOAN &amp; DEPRECIATION'!O145</f>
        <v>153485.20833333331</v>
      </c>
      <c r="G16" s="821">
        <f>'[1]LOAN &amp; DEPRECIATION'!O146</f>
        <v>152840.31249999997</v>
      </c>
      <c r="H16" s="821">
        <f>'[1]LOAN &amp; DEPRECIATION'!O147</f>
        <v>152195.41666666663</v>
      </c>
      <c r="I16" s="821">
        <f>'[1]LOAN &amp; DEPRECIATION'!O148</f>
        <v>151550.52083333328</v>
      </c>
      <c r="J16" s="821">
        <f>'[1]LOAN &amp; DEPRECIATION'!O149</f>
        <v>150905.62499999994</v>
      </c>
      <c r="K16" s="821">
        <f>'[1]LOAN &amp; DEPRECIATION'!O150</f>
        <v>150260.7291666666</v>
      </c>
      <c r="L16" s="821">
        <f>'[1]LOAN &amp; DEPRECIATION'!O151</f>
        <v>149615.83333333326</v>
      </c>
      <c r="M16" s="821">
        <f>'[1]LOAN &amp; DEPRECIATION'!O152</f>
        <v>148970.93749999991</v>
      </c>
      <c r="N16" s="821">
        <f>'[1]LOAN &amp; DEPRECIATION'!O153</f>
        <v>148326.04166666657</v>
      </c>
      <c r="O16" s="821">
        <f>'[1]LOAN &amp; DEPRECIATION'!O154</f>
        <v>147681.14583333323</v>
      </c>
      <c r="P16" s="821">
        <f>'[1]LOAN &amp; DEPRECIATION'!$O$155</f>
        <v>147036.24999999988</v>
      </c>
      <c r="Q16" s="821">
        <f>'[1]LOAN &amp; DEPRECIATION'!$O$157-(('[1]LOAN &amp; DEPRECIATION'!$M$158/12)*1)</f>
        <v>146391.35416666654</v>
      </c>
      <c r="R16" s="821">
        <f>'[1]LOAN &amp; DEPRECIATION'!$O$157-(('[1]LOAN &amp; DEPRECIATION'!$M$158/12)*2)</f>
        <v>145746.45833333323</v>
      </c>
      <c r="S16" s="821">
        <f>'[1]LOAN &amp; DEPRECIATION'!$O$157-(('[1]LOAN &amp; DEPRECIATION'!$M$158/12)*3)</f>
        <v>145101.56249999988</v>
      </c>
      <c r="T16" s="821">
        <f>'[1]LOAN &amp; DEPRECIATION'!$O$157-(('[1]LOAN &amp; DEPRECIATION'!$M$158/12)*4)</f>
        <v>144456.66666666654</v>
      </c>
      <c r="U16" s="821">
        <f>'[1]LOAN &amp; DEPRECIATION'!$O$157-(('[1]LOAN &amp; DEPRECIATION'!$M$158/12)*5)</f>
        <v>143811.77083333323</v>
      </c>
      <c r="V16" s="821">
        <f>'[1]LOAN &amp; DEPRECIATION'!$O$157-(('[1]LOAN &amp; DEPRECIATION'!$M$158/12)*6)</f>
        <v>143166.87499999988</v>
      </c>
      <c r="W16" s="821">
        <f>'[1]LOAN &amp; DEPRECIATION'!$O$157-(('[1]LOAN &amp; DEPRECIATION'!$M$158/12)*7)</f>
        <v>142521.97916666654</v>
      </c>
      <c r="X16" s="821">
        <f>'[1]LOAN &amp; DEPRECIATION'!$O$157-(('[1]LOAN &amp; DEPRECIATION'!$M$158/12)*8)</f>
        <v>141877.08333333323</v>
      </c>
      <c r="Y16" s="821">
        <f>'[1]LOAN &amp; DEPRECIATION'!$O$157-(('[1]LOAN &amp; DEPRECIATION'!$M$158/12)*9)</f>
        <v>141232.18749999988</v>
      </c>
      <c r="Z16" s="821">
        <f>'[1]LOAN &amp; DEPRECIATION'!$O$157-(('[1]LOAN &amp; DEPRECIATION'!$M$158/12)*10)</f>
        <v>140587.29166666654</v>
      </c>
      <c r="AA16" s="821">
        <f>'[1]LOAN &amp; DEPRECIATION'!$O$157-(('[1]LOAN &amp; DEPRECIATION'!$M$158/12)*11)</f>
        <v>139942.39583333323</v>
      </c>
      <c r="AB16" s="821">
        <f>'[1]LOAN &amp; DEPRECIATION'!$O$157-(('[1]LOAN &amp; DEPRECIATION'!$M$158/12)*12)</f>
        <v>139297.49999999988</v>
      </c>
      <c r="AC16" s="821">
        <f>'[1]LOAN &amp; DEPRECIATION'!$O$158-(('[1]LOAN &amp; DEPRECIATION'!$M$158/12)*1)</f>
        <v>138652.60416666654</v>
      </c>
      <c r="AD16" s="821">
        <f>'[1]LOAN &amp; DEPRECIATION'!$O$158-(('[1]LOAN &amp; DEPRECIATION'!$M$158/12)*2)</f>
        <v>138007.70833333323</v>
      </c>
      <c r="AE16" s="821">
        <f>'[1]LOAN &amp; DEPRECIATION'!$O$158-(('[1]LOAN &amp; DEPRECIATION'!$M$158/12)*3)</f>
        <v>137362.81249999988</v>
      </c>
      <c r="AF16" s="821">
        <f>'[1]LOAN &amp; DEPRECIATION'!$O$158-(('[1]LOAN &amp; DEPRECIATION'!$M$158/12)*4)</f>
        <v>136717.91666666654</v>
      </c>
      <c r="AG16" s="821">
        <f>'[1]LOAN &amp; DEPRECIATION'!$O$158-(('[1]LOAN &amp; DEPRECIATION'!$M$158/12)*5)</f>
        <v>136073.02083333323</v>
      </c>
      <c r="AH16" s="821">
        <f>'[1]LOAN &amp; DEPRECIATION'!$O$158-(('[1]LOAN &amp; DEPRECIATION'!$M$158/12)*6)</f>
        <v>135428.12499999988</v>
      </c>
      <c r="AI16" s="821">
        <f>'[1]LOAN &amp; DEPRECIATION'!$O$158-(('[1]LOAN &amp; DEPRECIATION'!$M$158/12)*7)</f>
        <v>134783.22916666654</v>
      </c>
      <c r="AJ16" s="821">
        <f>'[1]LOAN &amp; DEPRECIATION'!$O$158-(('[1]LOAN &amp; DEPRECIATION'!$M$158/12)*8)</f>
        <v>134138.33333333323</v>
      </c>
      <c r="AK16" s="821">
        <f>'[1]LOAN &amp; DEPRECIATION'!$O$158-(('[1]LOAN &amp; DEPRECIATION'!$M$158/12)*9)</f>
        <v>133493.43749999988</v>
      </c>
      <c r="AL16" s="821">
        <f>'[1]LOAN &amp; DEPRECIATION'!$O$158-(('[1]LOAN &amp; DEPRECIATION'!$M$158/12)*10)</f>
        <v>132848.54166666654</v>
      </c>
      <c r="AM16" s="821">
        <f>'[1]LOAN &amp; DEPRECIATION'!$O$158-(('[1]LOAN &amp; DEPRECIATION'!$M$158/12)*11)</f>
        <v>132203.64583333323</v>
      </c>
      <c r="AN16" s="821">
        <f>'[1]LOAN &amp; DEPRECIATION'!$O$158-(('[1]LOAN &amp; DEPRECIATION'!$M$158/12)*12)</f>
        <v>131558.74999999988</v>
      </c>
      <c r="AO16" s="821">
        <f>'[1]LOAN &amp; DEPRECIATION'!$O$159-(('[1]LOAN &amp; DEPRECIATION'!$M$158/12)*1)</f>
        <v>130913.85416666656</v>
      </c>
      <c r="AP16" s="821">
        <f>'[1]LOAN &amp; DEPRECIATION'!$O$159-(('[1]LOAN &amp; DEPRECIATION'!$M$158/12)*2)</f>
        <v>130268.95833333321</v>
      </c>
      <c r="AQ16" s="821">
        <f>'[1]LOAN &amp; DEPRECIATION'!$O$159-(('[1]LOAN &amp; DEPRECIATION'!$M$158/12)*3)</f>
        <v>129624.06249999988</v>
      </c>
      <c r="AR16" s="821">
        <f>'[1]LOAN &amp; DEPRECIATION'!$O$159-(('[1]LOAN &amp; DEPRECIATION'!$M$158/12)*4)</f>
        <v>128979.16666666656</v>
      </c>
      <c r="AS16" s="821">
        <f>'[1]LOAN &amp; DEPRECIATION'!$O$159-(('[1]LOAN &amp; DEPRECIATION'!$M$158/12)*5)</f>
        <v>128334.27083333321</v>
      </c>
      <c r="AT16" s="821">
        <f>'[1]LOAN &amp; DEPRECIATION'!$O$159-(('[1]LOAN &amp; DEPRECIATION'!$M$158/12)*6)</f>
        <v>127689.37499999988</v>
      </c>
      <c r="AU16" s="821">
        <f>'[1]LOAN &amp; DEPRECIATION'!$O$159-(('[1]LOAN &amp; DEPRECIATION'!$M$158/12)*7)</f>
        <v>127044.47916666656</v>
      </c>
      <c r="AV16" s="821">
        <f>'[1]LOAN &amp; DEPRECIATION'!$O$159-(('[1]LOAN &amp; DEPRECIATION'!$M$158/12)*8)</f>
        <v>126399.58333333321</v>
      </c>
      <c r="AW16" s="821">
        <f>'[1]LOAN &amp; DEPRECIATION'!$O$159-(('[1]LOAN &amp; DEPRECIATION'!$M$158/12)*9)</f>
        <v>125754.68749999988</v>
      </c>
      <c r="AX16" s="821">
        <f>'[1]LOAN &amp; DEPRECIATION'!$O$159-(('[1]LOAN &amp; DEPRECIATION'!$M$158/12)*10)</f>
        <v>125109.79166666656</v>
      </c>
      <c r="AY16" s="821">
        <f>'[1]LOAN &amp; DEPRECIATION'!$O$159-(('[1]LOAN &amp; DEPRECIATION'!$M$158/12)*11)</f>
        <v>124464.89583333321</v>
      </c>
      <c r="AZ16" s="821">
        <f>'[1]LOAN &amp; DEPRECIATION'!$O$159-(('[1]LOAN &amp; DEPRECIATION'!$M$158/12)*12)</f>
        <v>123819.99999999988</v>
      </c>
      <c r="BA16" s="821">
        <f>'[1]LOAN &amp; DEPRECIATION'!$O$160-(('[1]LOAN &amp; DEPRECIATION'!$M$158/12)*1)</f>
        <v>123175.10416666656</v>
      </c>
      <c r="BB16" s="821">
        <f>'[1]LOAN &amp; DEPRECIATION'!$O$160-(('[1]LOAN &amp; DEPRECIATION'!$M$158/12)*2)</f>
        <v>122530.20833333321</v>
      </c>
      <c r="BC16" s="821">
        <f>'[1]LOAN &amp; DEPRECIATION'!$O$160-(('[1]LOAN &amp; DEPRECIATION'!$M$158/12)*3)</f>
        <v>121885.31249999988</v>
      </c>
      <c r="BD16" s="821">
        <f>'[1]LOAN &amp; DEPRECIATION'!$O$160-(('[1]LOAN &amp; DEPRECIATION'!$M$158/12)*4)</f>
        <v>121240.41666666656</v>
      </c>
      <c r="BE16" s="821">
        <f>'[1]LOAN &amp; DEPRECIATION'!$O$160-(('[1]LOAN &amp; DEPRECIATION'!$M$158/12)*5)</f>
        <v>120595.52083333321</v>
      </c>
      <c r="BF16" s="821">
        <f>'[1]LOAN &amp; DEPRECIATION'!$O$160-(('[1]LOAN &amp; DEPRECIATION'!$M$158/12)*6)</f>
        <v>119950.62499999988</v>
      </c>
      <c r="BG16" s="821">
        <f>'[1]LOAN &amp; DEPRECIATION'!$O$160-(('[1]LOAN &amp; DEPRECIATION'!$M$158/12)*7)</f>
        <v>119305.72916666656</v>
      </c>
      <c r="BH16" s="821">
        <f>'[1]LOAN &amp; DEPRECIATION'!$O$160-(('[1]LOAN &amp; DEPRECIATION'!$M$158/12)*8)</f>
        <v>118660.83333333321</v>
      </c>
      <c r="BI16" s="821">
        <f>'[1]LOAN &amp; DEPRECIATION'!$O$160-(('[1]LOAN &amp; DEPRECIATION'!$M$158/12)*9)</f>
        <v>118015.93749999988</v>
      </c>
      <c r="BJ16" s="821">
        <f>'[1]LOAN &amp; DEPRECIATION'!$O$160-(('[1]LOAN &amp; DEPRECIATION'!$M$158/12)*10)</f>
        <v>117371.04166666656</v>
      </c>
      <c r="BK16" s="821">
        <f>'[1]LOAN &amp; DEPRECIATION'!$O$160-(('[1]LOAN &amp; DEPRECIATION'!$M$158/12)*11)</f>
        <v>116726.14583333321</v>
      </c>
      <c r="BL16" s="821">
        <f>'[1]LOAN &amp; DEPRECIATION'!$O$160-(('[1]LOAN &amp; DEPRECIATION'!$M$158/12)*12)</f>
        <v>116081.24999999988</v>
      </c>
    </row>
    <row r="17" spans="1:64">
      <c r="A17" s="724"/>
      <c r="B17" s="816" t="str">
        <f>'[1]OPENING BALANCE SHEET'!D18</f>
        <v>Furniture, Fixture &amp; Equioment</v>
      </c>
      <c r="C17" s="820"/>
      <c r="D17" s="821">
        <f>'[1]OPENING BALANCE SHEET'!E18</f>
        <v>152475</v>
      </c>
      <c r="E17" s="821">
        <f>'[1]LOAN &amp; DEPRECIATION'!O175</f>
        <v>150886.71875</v>
      </c>
      <c r="F17" s="821">
        <f>'[1]LOAN &amp; DEPRECIATION'!O176</f>
        <v>149298.4375</v>
      </c>
      <c r="G17" s="821">
        <f>'[1]LOAN &amp; DEPRECIATION'!O177</f>
        <v>147710.15625</v>
      </c>
      <c r="H17" s="821">
        <f>'[1]LOAN &amp; DEPRECIATION'!O178</f>
        <v>146121.875</v>
      </c>
      <c r="I17" s="821">
        <f>'[1]LOAN &amp; DEPRECIATION'!O179</f>
        <v>144533.59375</v>
      </c>
      <c r="J17" s="821">
        <f>'[1]LOAN &amp; DEPRECIATION'!O180</f>
        <v>142945.3125</v>
      </c>
      <c r="K17" s="821">
        <f>'[1]LOAN &amp; DEPRECIATION'!O181</f>
        <v>141357.03125</v>
      </c>
      <c r="L17" s="821">
        <f>'[1]LOAN &amp; DEPRECIATION'!O182</f>
        <v>139768.75</v>
      </c>
      <c r="M17" s="821">
        <f>'[1]LOAN &amp; DEPRECIATION'!O183</f>
        <v>138180.46875</v>
      </c>
      <c r="N17" s="821">
        <f>'[1]LOAN &amp; DEPRECIATION'!O184</f>
        <v>136592.1875</v>
      </c>
      <c r="O17" s="821">
        <f>'[1]LOAN &amp; DEPRECIATION'!O185</f>
        <v>135003.90625</v>
      </c>
      <c r="P17" s="821">
        <f>'[1]LOAN &amp; DEPRECIATION'!$O$186</f>
        <v>133415.625</v>
      </c>
      <c r="Q17" s="821">
        <f>'[1]LOAN &amp; DEPRECIATION'!$O$188-(('[1]LOAN &amp; DEPRECIATION'!$M$189/12)*1)</f>
        <v>131827.34375</v>
      </c>
      <c r="R17" s="821">
        <f>'[1]LOAN &amp; DEPRECIATION'!$O$188-(('[1]LOAN &amp; DEPRECIATION'!$M$189/12)*2)</f>
        <v>130239.0625</v>
      </c>
      <c r="S17" s="821">
        <f>'[1]LOAN &amp; DEPRECIATION'!$O$188-(('[1]LOAN &amp; DEPRECIATION'!$M$189/12)*3)</f>
        <v>128650.78125</v>
      </c>
      <c r="T17" s="821">
        <f>'[1]LOAN &amp; DEPRECIATION'!$O$188-(('[1]LOAN &amp; DEPRECIATION'!$M$189/12)*4)</f>
        <v>127062.5</v>
      </c>
      <c r="U17" s="821">
        <f>'[1]LOAN &amp; DEPRECIATION'!$O$188-(('[1]LOAN &amp; DEPRECIATION'!$M$189/12)*5)</f>
        <v>125474.21875</v>
      </c>
      <c r="V17" s="821">
        <f>'[1]LOAN &amp; DEPRECIATION'!$O$188-(('[1]LOAN &amp; DEPRECIATION'!$M$189/12)*6)</f>
        <v>123885.9375</v>
      </c>
      <c r="W17" s="821">
        <f>'[1]LOAN &amp; DEPRECIATION'!$O$188-(('[1]LOAN &amp; DEPRECIATION'!$M$189/12)*7)</f>
        <v>122297.65625</v>
      </c>
      <c r="X17" s="821">
        <f>'[1]LOAN &amp; DEPRECIATION'!$O$188-(('[1]LOAN &amp; DEPRECIATION'!$M$189/12)*8)</f>
        <v>120709.375</v>
      </c>
      <c r="Y17" s="821">
        <f>'[1]LOAN &amp; DEPRECIATION'!$O$188-(('[1]LOAN &amp; DEPRECIATION'!$M$189/12)*9)</f>
        <v>119121.09375</v>
      </c>
      <c r="Z17" s="821">
        <f>'[1]LOAN &amp; DEPRECIATION'!$O$188-(('[1]LOAN &amp; DEPRECIATION'!$M$189/12)*10)</f>
        <v>117532.8125</v>
      </c>
      <c r="AA17" s="821">
        <f>'[1]LOAN &amp; DEPRECIATION'!$O$188-(('[1]LOAN &amp; DEPRECIATION'!$M$189/12)*11)</f>
        <v>115944.53125</v>
      </c>
      <c r="AB17" s="821">
        <f>'[1]LOAN &amp; DEPRECIATION'!$O$188-(('[1]LOAN &amp; DEPRECIATION'!$M$189/12)*12)</f>
        <v>114356.25</v>
      </c>
      <c r="AC17" s="821">
        <f>'[1]LOAN &amp; DEPRECIATION'!$O$189-(('[1]LOAN &amp; DEPRECIATION'!$M$189/12)*1)</f>
        <v>112767.96875</v>
      </c>
      <c r="AD17" s="821">
        <f>'[1]LOAN &amp; DEPRECIATION'!$O$189-(('[1]LOAN &amp; DEPRECIATION'!$M$189/12)*2)</f>
        <v>111179.6875</v>
      </c>
      <c r="AE17" s="821">
        <f>'[1]LOAN &amp; DEPRECIATION'!$O$189-(('[1]LOAN &amp; DEPRECIATION'!$M$189/12)*3)</f>
        <v>109591.40625</v>
      </c>
      <c r="AF17" s="821">
        <f>'[1]LOAN &amp; DEPRECIATION'!$O$189-(('[1]LOAN &amp; DEPRECIATION'!$M$189/12)*4)</f>
        <v>108003.125</v>
      </c>
      <c r="AG17" s="821">
        <f>'[1]LOAN &amp; DEPRECIATION'!$O$189-(('[1]LOAN &amp; DEPRECIATION'!$M$189/12)*5)</f>
        <v>106414.84375</v>
      </c>
      <c r="AH17" s="821">
        <f>'[1]LOAN &amp; DEPRECIATION'!$O$189-(('[1]LOAN &amp; DEPRECIATION'!$M$189/12)*6)</f>
        <v>104826.5625</v>
      </c>
      <c r="AI17" s="821">
        <f>'[1]LOAN &amp; DEPRECIATION'!$O$189-(('[1]LOAN &amp; DEPRECIATION'!$M$189/12)*7)</f>
        <v>103238.28125</v>
      </c>
      <c r="AJ17" s="821">
        <f>'[1]LOAN &amp; DEPRECIATION'!$O$189-(('[1]LOAN &amp; DEPRECIATION'!$M$189/12)*8)</f>
        <v>101650</v>
      </c>
      <c r="AK17" s="821">
        <f>'[1]LOAN &amp; DEPRECIATION'!$O$189-(('[1]LOAN &amp; DEPRECIATION'!$M$189/12)*9)</f>
        <v>100061.71875</v>
      </c>
      <c r="AL17" s="821">
        <f>'[1]LOAN &amp; DEPRECIATION'!$O$189-(('[1]LOAN &amp; DEPRECIATION'!$M$189/12)*10)</f>
        <v>98473.4375</v>
      </c>
      <c r="AM17" s="821">
        <f>'[1]LOAN &amp; DEPRECIATION'!$O$189-(('[1]LOAN &amp; DEPRECIATION'!$M$189/12)*11)</f>
        <v>96885.15625</v>
      </c>
      <c r="AN17" s="821">
        <f>'[1]LOAN &amp; DEPRECIATION'!$O$189-(('[1]LOAN &amp; DEPRECIATION'!$M$189/12)*12)</f>
        <v>95296.875</v>
      </c>
      <c r="AO17" s="821">
        <f>'[1]LOAN &amp; DEPRECIATION'!$O$190-(('[1]LOAN &amp; DEPRECIATION'!$M$189/12)*1)</f>
        <v>93708.59375</v>
      </c>
      <c r="AP17" s="821">
        <f>'[1]LOAN &amp; DEPRECIATION'!$O$190-(('[1]LOAN &amp; DEPRECIATION'!$M$189/12)*2)</f>
        <v>92120.3125</v>
      </c>
      <c r="AQ17" s="821">
        <f>'[1]LOAN &amp; DEPRECIATION'!$O$190-(('[1]LOAN &amp; DEPRECIATION'!$M$189/12)*3)</f>
        <v>90532.03125</v>
      </c>
      <c r="AR17" s="821">
        <f>'[1]LOAN &amp; DEPRECIATION'!$O$190-(('[1]LOAN &amp; DEPRECIATION'!$M$189/12)*4)</f>
        <v>88943.75</v>
      </c>
      <c r="AS17" s="821">
        <f>'[1]LOAN &amp; DEPRECIATION'!$O$190-(('[1]LOAN &amp; DEPRECIATION'!$M$189/12)*5)</f>
        <v>87355.46875</v>
      </c>
      <c r="AT17" s="821">
        <f>'[1]LOAN &amp; DEPRECIATION'!$O$190-(('[1]LOAN &amp; DEPRECIATION'!$M$189/12)*6)</f>
        <v>85767.1875</v>
      </c>
      <c r="AU17" s="821">
        <f>'[1]LOAN &amp; DEPRECIATION'!$O$190-(('[1]LOAN &amp; DEPRECIATION'!$M$189/12)*7)</f>
        <v>84178.90625</v>
      </c>
      <c r="AV17" s="821">
        <f>'[1]LOAN &amp; DEPRECIATION'!$O$190-(('[1]LOAN &amp; DEPRECIATION'!$M$189/12)*8)</f>
        <v>82590.625</v>
      </c>
      <c r="AW17" s="821">
        <f>'[1]LOAN &amp; DEPRECIATION'!$O$190-(('[1]LOAN &amp; DEPRECIATION'!$M$189/12)*9)</f>
        <v>81002.34375</v>
      </c>
      <c r="AX17" s="821">
        <f>'[1]LOAN &amp; DEPRECIATION'!$O$190-(('[1]LOAN &amp; DEPRECIATION'!$M$189/12)*10)</f>
        <v>79414.0625</v>
      </c>
      <c r="AY17" s="821">
        <f>'[1]LOAN &amp; DEPRECIATION'!$O$190-(('[1]LOAN &amp; DEPRECIATION'!$M$189/12)*11)</f>
        <v>77825.78125</v>
      </c>
      <c r="AZ17" s="821">
        <f>'[1]LOAN &amp; DEPRECIATION'!$O$190-(('[1]LOAN &amp; DEPRECIATION'!$M$189/12)*12)</f>
        <v>76237.5</v>
      </c>
      <c r="BA17" s="821">
        <f>'[1]LOAN &amp; DEPRECIATION'!$O$191-(('[1]LOAN &amp; DEPRECIATION'!$M$189/12)*1)</f>
        <v>74649.21875</v>
      </c>
      <c r="BB17" s="821">
        <f>'[1]LOAN &amp; DEPRECIATION'!$O$191-(('[1]LOAN &amp; DEPRECIATION'!$M$189/12)*2)</f>
        <v>73060.9375</v>
      </c>
      <c r="BC17" s="821">
        <f>'[1]LOAN &amp; DEPRECIATION'!$O$191-(('[1]LOAN &amp; DEPRECIATION'!$M$189/12)*3)</f>
        <v>71472.65625</v>
      </c>
      <c r="BD17" s="821">
        <f>'[1]LOAN &amp; DEPRECIATION'!$O$191-(('[1]LOAN &amp; DEPRECIATION'!$M$189/12)*4)</f>
        <v>69884.375</v>
      </c>
      <c r="BE17" s="821">
        <f>'[1]LOAN &amp; DEPRECIATION'!$O$191-(('[1]LOAN &amp; DEPRECIATION'!$M$189/12)*5)</f>
        <v>68296.09375</v>
      </c>
      <c r="BF17" s="821">
        <f>'[1]LOAN &amp; DEPRECIATION'!$O$191-(('[1]LOAN &amp; DEPRECIATION'!$M$189/12)*6)</f>
        <v>66707.8125</v>
      </c>
      <c r="BG17" s="821">
        <f>'[1]LOAN &amp; DEPRECIATION'!$O$191-(('[1]LOAN &amp; DEPRECIATION'!$M$189/12)*7)</f>
        <v>65119.53125</v>
      </c>
      <c r="BH17" s="821">
        <f>'[1]LOAN &amp; DEPRECIATION'!$O$191-(('[1]LOAN &amp; DEPRECIATION'!$M$189/12)*8)</f>
        <v>63531.25</v>
      </c>
      <c r="BI17" s="821">
        <f>'[1]LOAN &amp; DEPRECIATION'!$O$191-(('[1]LOAN &amp; DEPRECIATION'!$M$189/12)*9)</f>
        <v>61942.96875</v>
      </c>
      <c r="BJ17" s="821">
        <f>'[1]LOAN &amp; DEPRECIATION'!$O$191-(('[1]LOAN &amp; DEPRECIATION'!$M$189/12)*10)</f>
        <v>60354.6875</v>
      </c>
      <c r="BK17" s="821">
        <f>'[1]LOAN &amp; DEPRECIATION'!$O$191-(('[1]LOAN &amp; DEPRECIATION'!$M$189/12)*11)</f>
        <v>58766.40625</v>
      </c>
      <c r="BL17" s="821">
        <f>'[1]LOAN &amp; DEPRECIATION'!$O$191-(('[1]LOAN &amp; DEPRECIATION'!$M$189/12)*12)</f>
        <v>57178.125</v>
      </c>
    </row>
    <row r="18" spans="1:64">
      <c r="A18" s="724"/>
      <c r="B18" s="816" t="str">
        <f>'[1]OPENING BALANCE SHEET'!D19</f>
        <v>Operating Equipment</v>
      </c>
      <c r="C18" s="820"/>
      <c r="D18" s="821">
        <f>'[1]OPENING BALANCE SHEET'!E19</f>
        <v>9450</v>
      </c>
      <c r="E18" s="821">
        <f>'[1]LOAN &amp; DEPRECIATION'!O205</f>
        <v>9253.125</v>
      </c>
      <c r="F18" s="821">
        <f>'[1]LOAN &amp; DEPRECIATION'!O206</f>
        <v>9056.25</v>
      </c>
      <c r="G18" s="821">
        <f>'[1]LOAN &amp; DEPRECIATION'!O207</f>
        <v>8859.375</v>
      </c>
      <c r="H18" s="821">
        <f>'[1]LOAN &amp; DEPRECIATION'!O208</f>
        <v>8662.5</v>
      </c>
      <c r="I18" s="821">
        <f>'[1]LOAN &amp; DEPRECIATION'!O209</f>
        <v>8465.625</v>
      </c>
      <c r="J18" s="821">
        <f>'[1]LOAN &amp; DEPRECIATION'!O210</f>
        <v>8268.75</v>
      </c>
      <c r="K18" s="821">
        <f>'[1]LOAN &amp; DEPRECIATION'!O211</f>
        <v>8071.875</v>
      </c>
      <c r="L18" s="821">
        <f>'[1]LOAN &amp; DEPRECIATION'!O212</f>
        <v>7875</v>
      </c>
      <c r="M18" s="821">
        <f>'[1]LOAN &amp; DEPRECIATION'!O213</f>
        <v>7678.125</v>
      </c>
      <c r="N18" s="821">
        <f>'[1]LOAN &amp; DEPRECIATION'!O214</f>
        <v>7481.25</v>
      </c>
      <c r="O18" s="821">
        <f>'[1]LOAN &amp; DEPRECIATION'!O215</f>
        <v>7284.375</v>
      </c>
      <c r="P18" s="821">
        <f>'[1]LOAN &amp; DEPRECIATION'!$O$216</f>
        <v>7087.5</v>
      </c>
      <c r="Q18" s="821">
        <f>'[1]LOAN &amp; DEPRECIATION'!$O$218-(('[1]LOAN &amp; DEPRECIATION'!$M$219/12)*1)</f>
        <v>6890.625</v>
      </c>
      <c r="R18" s="821">
        <f>'[1]LOAN &amp; DEPRECIATION'!$O$218-(('[1]LOAN &amp; DEPRECIATION'!$M$219/12)*2)</f>
        <v>6693.75</v>
      </c>
      <c r="S18" s="821">
        <f>'[1]LOAN &amp; DEPRECIATION'!$O$218-(('[1]LOAN &amp; DEPRECIATION'!$M$219/12)*3)</f>
        <v>6496.875</v>
      </c>
      <c r="T18" s="821">
        <f>'[1]LOAN &amp; DEPRECIATION'!$O$218-(('[1]LOAN &amp; DEPRECIATION'!$M$219/12)*4)</f>
        <v>6300</v>
      </c>
      <c r="U18" s="821">
        <f>'[1]LOAN &amp; DEPRECIATION'!$O$218-(('[1]LOAN &amp; DEPRECIATION'!$M$219/12)*5)</f>
        <v>6103.125</v>
      </c>
      <c r="V18" s="821">
        <f>'[1]LOAN &amp; DEPRECIATION'!$O$218-(('[1]LOAN &amp; DEPRECIATION'!$M$219/12)*6)</f>
        <v>5906.25</v>
      </c>
      <c r="W18" s="821">
        <f>'[1]LOAN &amp; DEPRECIATION'!$O$218-(('[1]LOAN &amp; DEPRECIATION'!$M$219/12)*7)</f>
        <v>5709.375</v>
      </c>
      <c r="X18" s="821">
        <f>'[1]LOAN &amp; DEPRECIATION'!$O$218-(('[1]LOAN &amp; DEPRECIATION'!$M$219/12)*8)</f>
        <v>5512.5</v>
      </c>
      <c r="Y18" s="821">
        <f>'[1]LOAN &amp; DEPRECIATION'!$O$218-(('[1]LOAN &amp; DEPRECIATION'!$M$219/12)*9)</f>
        <v>5315.625</v>
      </c>
      <c r="Z18" s="821">
        <f>'[1]LOAN &amp; DEPRECIATION'!$O$218-(('[1]LOAN &amp; DEPRECIATION'!$M$219/12)*10)</f>
        <v>5118.75</v>
      </c>
      <c r="AA18" s="821">
        <f>'[1]LOAN &amp; DEPRECIATION'!$O$218-(('[1]LOAN &amp; DEPRECIATION'!$M$219/12)*11)</f>
        <v>4921.875</v>
      </c>
      <c r="AB18" s="821">
        <f>'[1]LOAN &amp; DEPRECIATION'!$O$218-(('[1]LOAN &amp; DEPRECIATION'!$M$219/12)*12)</f>
        <v>4725</v>
      </c>
      <c r="AC18" s="821">
        <f>'[1]LOAN &amp; DEPRECIATION'!$O$219-(('[1]LOAN &amp; DEPRECIATION'!$M$219/12)*1)</f>
        <v>4528.125</v>
      </c>
      <c r="AD18" s="821">
        <f>'[1]LOAN &amp; DEPRECIATION'!$O$219-(('[1]LOAN &amp; DEPRECIATION'!$M$219/12)*2)</f>
        <v>4331.25</v>
      </c>
      <c r="AE18" s="821">
        <f>'[1]LOAN &amp; DEPRECIATION'!$O$219-(('[1]LOAN &amp; DEPRECIATION'!$M$219/12)*3)</f>
        <v>4134.375</v>
      </c>
      <c r="AF18" s="821">
        <f>'[1]LOAN &amp; DEPRECIATION'!$O$219-(('[1]LOAN &amp; DEPRECIATION'!$M$219/12)*4)</f>
        <v>3937.5</v>
      </c>
      <c r="AG18" s="821">
        <f>'[1]LOAN &amp; DEPRECIATION'!$O$219-(('[1]LOAN &amp; DEPRECIATION'!$M$219/12)*5)</f>
        <v>3740.625</v>
      </c>
      <c r="AH18" s="821">
        <f>'[1]LOAN &amp; DEPRECIATION'!$O$219-(('[1]LOAN &amp; DEPRECIATION'!$M$219/12)*6)</f>
        <v>3543.75</v>
      </c>
      <c r="AI18" s="821">
        <f>'[1]LOAN &amp; DEPRECIATION'!$O$219-(('[1]LOAN &amp; DEPRECIATION'!$M$219/12)*7)</f>
        <v>3346.875</v>
      </c>
      <c r="AJ18" s="821">
        <f>'[1]LOAN &amp; DEPRECIATION'!$O$219-(('[1]LOAN &amp; DEPRECIATION'!$M$219/12)*8)</f>
        <v>3150</v>
      </c>
      <c r="AK18" s="821">
        <f>'[1]LOAN &amp; DEPRECIATION'!$O$219-(('[1]LOAN &amp; DEPRECIATION'!$M$219/12)*9)</f>
        <v>2953.125</v>
      </c>
      <c r="AL18" s="821">
        <f>'[1]LOAN &amp; DEPRECIATION'!$O$219-(('[1]LOAN &amp; DEPRECIATION'!$M$219/12)*10)</f>
        <v>2756.25</v>
      </c>
      <c r="AM18" s="821">
        <f>'[1]LOAN &amp; DEPRECIATION'!$O$219-(('[1]LOAN &amp; DEPRECIATION'!$M$219/12)*11)</f>
        <v>2559.375</v>
      </c>
      <c r="AN18" s="821">
        <f>'[1]LOAN &amp; DEPRECIATION'!$O$219-(('[1]LOAN &amp; DEPRECIATION'!$M$219/12)*12)</f>
        <v>2362.5</v>
      </c>
      <c r="AO18" s="821">
        <f>'[1]LOAN &amp; DEPRECIATION'!$O$220-(('[1]LOAN &amp; DEPRECIATION'!$M$219/12)*1)</f>
        <v>2165.625</v>
      </c>
      <c r="AP18" s="821">
        <f>'[1]LOAN &amp; DEPRECIATION'!$O$220-(('[1]LOAN &amp; DEPRECIATION'!$M$219/12)*2)</f>
        <v>1968.75</v>
      </c>
      <c r="AQ18" s="821">
        <f>'[1]LOAN &amp; DEPRECIATION'!$O$220-(('[1]LOAN &amp; DEPRECIATION'!$M$219/12)*3)</f>
        <v>1771.875</v>
      </c>
      <c r="AR18" s="821">
        <f>'[1]LOAN &amp; DEPRECIATION'!$O$220-(('[1]LOAN &amp; DEPRECIATION'!$M$219/12)*4)</f>
        <v>1575</v>
      </c>
      <c r="AS18" s="821">
        <f>'[1]LOAN &amp; DEPRECIATION'!$O$220-(('[1]LOAN &amp; DEPRECIATION'!$M$219/12)*5)</f>
        <v>1378.125</v>
      </c>
      <c r="AT18" s="821">
        <f>'[1]LOAN &amp; DEPRECIATION'!$O$220-(('[1]LOAN &amp; DEPRECIATION'!$M$219/12)*6)</f>
        <v>1181.25</v>
      </c>
      <c r="AU18" s="821">
        <f>'[1]LOAN &amp; DEPRECIATION'!$O$220-(('[1]LOAN &amp; DEPRECIATION'!$M$219/12)*7)</f>
        <v>984.375</v>
      </c>
      <c r="AV18" s="821">
        <f>'[1]LOAN &amp; DEPRECIATION'!$O$220-(('[1]LOAN &amp; DEPRECIATION'!$M$219/12)*8)</f>
        <v>787.5</v>
      </c>
      <c r="AW18" s="821">
        <f>'[1]LOAN &amp; DEPRECIATION'!$O$220-(('[1]LOAN &amp; DEPRECIATION'!$M$219/12)*9)</f>
        <v>590.625</v>
      </c>
      <c r="AX18" s="821">
        <f>'[1]LOAN &amp; DEPRECIATION'!$O$220-(('[1]LOAN &amp; DEPRECIATION'!$M$219/12)*10)</f>
        <v>393.75</v>
      </c>
      <c r="AY18" s="821">
        <f>'[1]LOAN &amp; DEPRECIATION'!$O$220-(('[1]LOAN &amp; DEPRECIATION'!$M$219/12)*11)</f>
        <v>196.875</v>
      </c>
      <c r="AZ18" s="821">
        <f>'[1]LOAN &amp; DEPRECIATION'!$O$220-(('[1]LOAN &amp; DEPRECIATION'!$M$219/12)*12)</f>
        <v>0</v>
      </c>
      <c r="BA18" s="822">
        <v>0</v>
      </c>
      <c r="BB18" s="822">
        <v>0</v>
      </c>
      <c r="BC18" s="822">
        <v>0</v>
      </c>
      <c r="BD18" s="822">
        <v>0</v>
      </c>
      <c r="BE18" s="822">
        <v>0</v>
      </c>
      <c r="BF18" s="822">
        <v>0</v>
      </c>
      <c r="BG18" s="822">
        <v>0</v>
      </c>
      <c r="BH18" s="822">
        <v>0</v>
      </c>
      <c r="BI18" s="822">
        <v>0</v>
      </c>
      <c r="BJ18" s="822">
        <v>0</v>
      </c>
      <c r="BK18" s="822">
        <v>0</v>
      </c>
      <c r="BL18" s="822">
        <v>0</v>
      </c>
    </row>
    <row r="19" spans="1:64">
      <c r="A19" s="724"/>
      <c r="B19" s="816"/>
      <c r="C19" s="820"/>
      <c r="D19" s="821"/>
      <c r="E19" s="821"/>
      <c r="F19" s="821"/>
      <c r="G19" s="821"/>
      <c r="H19" s="821"/>
      <c r="I19" s="821"/>
      <c r="J19" s="821"/>
      <c r="K19" s="821"/>
      <c r="L19" s="821"/>
      <c r="M19" s="821"/>
      <c r="N19" s="821"/>
      <c r="O19" s="821"/>
      <c r="P19" s="821"/>
      <c r="Q19" s="822"/>
      <c r="R19" s="822"/>
      <c r="S19" s="822"/>
      <c r="T19" s="822"/>
      <c r="U19" s="822"/>
      <c r="V19" s="822"/>
      <c r="W19" s="822"/>
      <c r="X19" s="822"/>
      <c r="Y19" s="822"/>
      <c r="Z19" s="822"/>
      <c r="AA19" s="822"/>
      <c r="AB19" s="822"/>
      <c r="AC19" s="822"/>
      <c r="AD19" s="822"/>
      <c r="AE19" s="822"/>
      <c r="AF19" s="822"/>
      <c r="AG19" s="822"/>
      <c r="AH19" s="822"/>
      <c r="AI19" s="822"/>
      <c r="AJ19" s="822"/>
      <c r="AK19" s="822"/>
      <c r="AL19" s="822"/>
      <c r="AM19" s="822"/>
      <c r="AN19" s="822"/>
      <c r="AO19" s="822"/>
      <c r="AP19" s="822"/>
      <c r="AQ19" s="822"/>
      <c r="AR19" s="822"/>
      <c r="AS19" s="822"/>
      <c r="AT19" s="822"/>
      <c r="AU19" s="822"/>
      <c r="AV19" s="822"/>
      <c r="AW19" s="822"/>
      <c r="AX19" s="822"/>
      <c r="AY19" s="822"/>
      <c r="AZ19" s="822"/>
      <c r="BA19" s="822"/>
      <c r="BB19" s="822"/>
      <c r="BC19" s="822"/>
      <c r="BD19" s="822"/>
      <c r="BE19" s="822"/>
      <c r="BF19" s="822"/>
      <c r="BG19" s="822"/>
      <c r="BH19" s="822"/>
      <c r="BI19" s="822"/>
      <c r="BJ19" s="822"/>
      <c r="BK19" s="822"/>
      <c r="BL19" s="822"/>
    </row>
    <row r="20" spans="1:64">
      <c r="A20" s="741"/>
      <c r="B20" s="823"/>
      <c r="C20" s="824"/>
      <c r="D20" s="825" t="e">
        <f>#N/A</f>
        <v>#N/A</v>
      </c>
      <c r="E20" s="825" t="e">
        <f>#N/A</f>
        <v>#N/A</v>
      </c>
      <c r="F20" s="825" t="e">
        <f>#N/A</f>
        <v>#N/A</v>
      </c>
      <c r="G20" s="825" t="e">
        <f>#N/A</f>
        <v>#N/A</v>
      </c>
      <c r="H20" s="825" t="e">
        <f>#N/A</f>
        <v>#N/A</v>
      </c>
      <c r="I20" s="825" t="e">
        <f>#N/A</f>
        <v>#N/A</v>
      </c>
      <c r="J20" s="825" t="e">
        <f>#N/A</f>
        <v>#N/A</v>
      </c>
      <c r="K20" s="825" t="e">
        <f>#N/A</f>
        <v>#N/A</v>
      </c>
      <c r="L20" s="825" t="e">
        <f>#N/A</f>
        <v>#N/A</v>
      </c>
      <c r="M20" s="825" t="e">
        <f>#N/A</f>
        <v>#N/A</v>
      </c>
      <c r="N20" s="825" t="e">
        <f>#N/A</f>
        <v>#N/A</v>
      </c>
      <c r="O20" s="825" t="e">
        <f>#N/A</f>
        <v>#N/A</v>
      </c>
      <c r="P20" s="825" t="e">
        <f>#N/A</f>
        <v>#N/A</v>
      </c>
      <c r="Q20" s="825">
        <f>SUM(Q15:Q18)</f>
        <v>594659.32291666651</v>
      </c>
      <c r="R20" s="825">
        <f>SUM(R15:R18)</f>
        <v>592229.27083333326</v>
      </c>
      <c r="S20" s="825" t="e">
        <f>#N/A</f>
        <v>#N/A</v>
      </c>
      <c r="T20" s="825" t="e">
        <f>#N/A</f>
        <v>#N/A</v>
      </c>
      <c r="U20" s="825" t="e">
        <f>#N/A</f>
        <v>#N/A</v>
      </c>
      <c r="V20" s="825" t="e">
        <f>#N/A</f>
        <v>#N/A</v>
      </c>
      <c r="W20" s="825" t="e">
        <f>#N/A</f>
        <v>#N/A</v>
      </c>
      <c r="X20" s="825" t="e">
        <f>#N/A</f>
        <v>#N/A</v>
      </c>
      <c r="Y20" s="825" t="e">
        <f>#N/A</f>
        <v>#N/A</v>
      </c>
      <c r="Z20" s="825" t="e">
        <f>#N/A</f>
        <v>#N/A</v>
      </c>
      <c r="AA20" s="825" t="e">
        <f>#N/A</f>
        <v>#N/A</v>
      </c>
      <c r="AB20" s="825" t="e">
        <f>#N/A</f>
        <v>#N/A</v>
      </c>
      <c r="AC20" s="825" t="e">
        <f>#N/A</f>
        <v>#N/A</v>
      </c>
      <c r="AD20" s="825" t="e">
        <f>#N/A</f>
        <v>#N/A</v>
      </c>
      <c r="AE20" s="825" t="e">
        <f>#N/A</f>
        <v>#N/A</v>
      </c>
      <c r="AF20" s="825" t="e">
        <f>#N/A</f>
        <v>#N/A</v>
      </c>
      <c r="AG20" s="825" t="e">
        <f>#N/A</f>
        <v>#N/A</v>
      </c>
      <c r="AH20" s="825" t="e">
        <f>#N/A</f>
        <v>#N/A</v>
      </c>
      <c r="AI20" s="825" t="e">
        <f>#N/A</f>
        <v>#N/A</v>
      </c>
      <c r="AJ20" s="825" t="e">
        <f>#N/A</f>
        <v>#N/A</v>
      </c>
      <c r="AK20" s="825" t="e">
        <f>#N/A</f>
        <v>#N/A</v>
      </c>
      <c r="AL20" s="825" t="e">
        <f>#N/A</f>
        <v>#N/A</v>
      </c>
      <c r="AM20" s="825" t="e">
        <f>#N/A</f>
        <v>#N/A</v>
      </c>
      <c r="AN20" s="825" t="e">
        <f>#N/A</f>
        <v>#N/A</v>
      </c>
      <c r="AO20" s="825" t="e">
        <f>#N/A</f>
        <v>#N/A</v>
      </c>
      <c r="AP20" s="825" t="e">
        <f>#N/A</f>
        <v>#N/A</v>
      </c>
      <c r="AQ20" s="825" t="e">
        <f>#N/A</f>
        <v>#N/A</v>
      </c>
      <c r="AR20" s="825" t="e">
        <f>#N/A</f>
        <v>#N/A</v>
      </c>
      <c r="AS20" s="825" t="e">
        <f>#N/A</f>
        <v>#N/A</v>
      </c>
      <c r="AT20" s="825" t="e">
        <f>#N/A</f>
        <v>#N/A</v>
      </c>
      <c r="AU20" s="825" t="e">
        <f>#N/A</f>
        <v>#N/A</v>
      </c>
      <c r="AV20" s="825" t="e">
        <f>#N/A</f>
        <v>#N/A</v>
      </c>
      <c r="AW20" s="825" t="e">
        <f>#N/A</f>
        <v>#N/A</v>
      </c>
      <c r="AX20" s="825" t="e">
        <f>#N/A</f>
        <v>#N/A</v>
      </c>
      <c r="AY20" s="825" t="e">
        <f>#N/A</f>
        <v>#N/A</v>
      </c>
      <c r="AZ20" s="825" t="e">
        <f>#N/A</f>
        <v>#N/A</v>
      </c>
      <c r="BA20" s="825" t="e">
        <f>#N/A</f>
        <v>#N/A</v>
      </c>
      <c r="BB20" s="825" t="e">
        <f>#N/A</f>
        <v>#N/A</v>
      </c>
      <c r="BC20" s="825" t="e">
        <f>#N/A</f>
        <v>#N/A</v>
      </c>
      <c r="BD20" s="825" t="e">
        <f>#N/A</f>
        <v>#N/A</v>
      </c>
      <c r="BE20" s="825" t="e">
        <f>#N/A</f>
        <v>#N/A</v>
      </c>
      <c r="BF20" s="825" t="e">
        <f>#N/A</f>
        <v>#N/A</v>
      </c>
      <c r="BG20" s="825" t="e">
        <f>#N/A</f>
        <v>#N/A</v>
      </c>
      <c r="BH20" s="825" t="e">
        <f>#N/A</f>
        <v>#N/A</v>
      </c>
      <c r="BI20" s="825" t="e">
        <f>#N/A</f>
        <v>#N/A</v>
      </c>
      <c r="BJ20" s="825" t="e">
        <f>#N/A</f>
        <v>#N/A</v>
      </c>
      <c r="BK20" s="825" t="e">
        <f>#N/A</f>
        <v>#N/A</v>
      </c>
      <c r="BL20" s="825" t="e">
        <f>#N/A</f>
        <v>#N/A</v>
      </c>
    </row>
    <row r="21" spans="1:64">
      <c r="A21" s="724"/>
      <c r="B21" s="820"/>
      <c r="C21" s="820"/>
      <c r="D21" s="821"/>
      <c r="E21" s="821"/>
      <c r="F21" s="821"/>
      <c r="G21" s="821"/>
      <c r="H21" s="821"/>
      <c r="I21" s="821"/>
      <c r="J21" s="821"/>
      <c r="K21" s="821"/>
      <c r="L21" s="821"/>
      <c r="M21" s="821"/>
      <c r="N21" s="821"/>
      <c r="O21" s="821"/>
      <c r="P21" s="821"/>
      <c r="Q21" s="826"/>
      <c r="R21" s="826"/>
      <c r="S21" s="826"/>
      <c r="T21" s="826"/>
      <c r="U21" s="826"/>
      <c r="V21" s="826"/>
      <c r="W21" s="826"/>
      <c r="X21" s="826"/>
      <c r="Y21" s="826"/>
      <c r="Z21" s="826"/>
      <c r="AA21" s="827"/>
      <c r="AB21" s="828"/>
      <c r="AC21" s="659"/>
      <c r="AD21" s="581"/>
      <c r="AE21" s="581"/>
      <c r="AF21" s="581"/>
      <c r="AG21" s="581"/>
      <c r="AH21" s="581"/>
    </row>
    <row r="22" spans="1:64">
      <c r="A22" s="724"/>
      <c r="B22" s="815" t="s">
        <v>39</v>
      </c>
      <c r="C22" s="820"/>
      <c r="D22" s="821"/>
      <c r="E22" s="821"/>
      <c r="F22" s="821"/>
      <c r="G22" s="821"/>
      <c r="H22" s="821"/>
      <c r="I22" s="821"/>
      <c r="J22" s="821"/>
      <c r="K22" s="821"/>
      <c r="L22" s="821"/>
      <c r="M22" s="821"/>
      <c r="N22" s="821"/>
      <c r="O22" s="821"/>
      <c r="P22" s="821"/>
      <c r="Q22" s="826"/>
      <c r="R22" s="826"/>
      <c r="S22" s="826"/>
      <c r="T22" s="826"/>
      <c r="U22" s="826"/>
      <c r="V22" s="826"/>
      <c r="W22" s="826"/>
      <c r="X22" s="826"/>
      <c r="Y22" s="826"/>
      <c r="Z22" s="826"/>
      <c r="AA22" s="827"/>
      <c r="AB22" s="828"/>
      <c r="AC22" s="659"/>
      <c r="AD22" s="581"/>
      <c r="AE22" s="581"/>
      <c r="AF22" s="581"/>
      <c r="AG22" s="581"/>
      <c r="AH22" s="581"/>
    </row>
    <row r="23" spans="1:64">
      <c r="A23" s="724"/>
      <c r="B23" s="820"/>
      <c r="C23" s="816"/>
      <c r="D23" s="821"/>
      <c r="E23" s="821"/>
      <c r="F23" s="821"/>
      <c r="G23" s="821"/>
      <c r="H23" s="821"/>
      <c r="I23" s="821"/>
      <c r="J23" s="821"/>
      <c r="K23" s="821"/>
      <c r="L23" s="821"/>
      <c r="M23" s="821"/>
      <c r="N23" s="821"/>
      <c r="O23" s="821"/>
      <c r="P23" s="821"/>
      <c r="Q23" s="826"/>
      <c r="R23" s="826"/>
      <c r="S23" s="826"/>
      <c r="T23" s="826"/>
      <c r="U23" s="826"/>
      <c r="V23" s="826"/>
      <c r="W23" s="826"/>
      <c r="X23" s="826"/>
      <c r="Y23" s="826"/>
      <c r="Z23" s="826"/>
      <c r="AA23" s="827"/>
      <c r="AB23" s="828"/>
      <c r="AC23" s="659"/>
      <c r="AD23" s="581"/>
      <c r="AE23" s="581"/>
      <c r="AF23" s="581"/>
      <c r="AG23" s="581"/>
      <c r="AH23" s="581"/>
    </row>
    <row r="24" spans="1:64">
      <c r="A24" s="724"/>
      <c r="B24" s="816" t="s">
        <v>40</v>
      </c>
      <c r="C24" s="820"/>
      <c r="D24" s="821">
        <f>'[1]OPENING BALANCE SHEET'!G11</f>
        <v>50000</v>
      </c>
      <c r="E24" s="821">
        <f>'[1]Cash Flow Monthly'!E70</f>
        <v>90615.36284097012</v>
      </c>
      <c r="F24" s="821">
        <f>'[1]Cash Flow Monthly'!F70</f>
        <v>98708.206802048517</v>
      </c>
      <c r="G24" s="821">
        <f>'[1]Cash Flow Monthly'!G70</f>
        <v>106757.78066360846</v>
      </c>
      <c r="H24" s="821">
        <f>'[1]Cash Flow Monthly'!H70</f>
        <v>114811.96202702371</v>
      </c>
      <c r="I24" s="821">
        <f>'[1]Cash Flow Monthly'!I70</f>
        <v>138601.21286398239</v>
      </c>
      <c r="J24" s="821">
        <f>'[1]Cash Flow Monthly'!J70</f>
        <v>146654.59891622775</v>
      </c>
      <c r="K24" s="821">
        <f>'[1]Cash Flow Monthly'!K70</f>
        <v>170443.04749529652</v>
      </c>
      <c r="L24" s="821">
        <f>'[1]Cash Flow Monthly'!L70</f>
        <v>209963.39878225513</v>
      </c>
      <c r="M24" s="821">
        <f>'[1]Cash Flow Monthly'!M70</f>
        <v>249488.34012743356</v>
      </c>
      <c r="N24" s="821">
        <f>'[1]Cash Flow Monthly'!N70</f>
        <v>273275.5588501569</v>
      </c>
      <c r="O24" s="821">
        <f>'[1]Cash Flow Monthly'!O70</f>
        <v>281326.89503847441</v>
      </c>
      <c r="P24" s="821">
        <f>'[1]Cash Flow Monthly'!P70</f>
        <v>320936.5867488865</v>
      </c>
      <c r="Q24" s="821">
        <f>[1]CF!V75</f>
        <v>344223.06627235265</v>
      </c>
      <c r="R24" s="821">
        <f>[1]CF!W75</f>
        <v>354426.67076899461</v>
      </c>
      <c r="S24" s="821">
        <f>[1]CF!X75</f>
        <v>288768.86810832354</v>
      </c>
      <c r="T24" s="821">
        <f>[1]CF!Y75</f>
        <v>298952.14868583338</v>
      </c>
      <c r="U24" s="821">
        <f>[1]CF!Z75</f>
        <v>322236.89299687062</v>
      </c>
      <c r="V24" s="821">
        <f>[1]CF!AA75</f>
        <v>332419.29077898187</v>
      </c>
      <c r="W24" s="821">
        <f>[1]CF!AB75</f>
        <v>355703.14458376128</v>
      </c>
      <c r="X24" s="821">
        <f>[1]CF!AC75</f>
        <v>392108.55539577611</v>
      </c>
      <c r="Y24" s="821">
        <f>[1]CF!AD75</f>
        <v>428513.51117241499</v>
      </c>
      <c r="Z24" s="821">
        <f>[1]CF!AE75</f>
        <v>451795.99983665097</v>
      </c>
      <c r="AA24" s="821">
        <f>[1]CF!AF75</f>
        <v>461976.12226980232</v>
      </c>
      <c r="AB24" s="821">
        <f>[1]CF!AG75</f>
        <v>498466.59396476008</v>
      </c>
      <c r="AC24" s="821">
        <f>[1]CF!AH75</f>
        <v>523258.73138012388</v>
      </c>
      <c r="AD24" s="821">
        <f>[1]CF!AI75</f>
        <v>534370.56188547693</v>
      </c>
      <c r="AE24" s="821">
        <f>[1]CF!AJ75</f>
        <v>465991.75225818041</v>
      </c>
      <c r="AF24" s="821">
        <f>[1]CF!AK75</f>
        <v>477082.27497470344</v>
      </c>
      <c r="AG24" s="821">
        <f>[1]CF!AL75</f>
        <v>501872.48630427115</v>
      </c>
      <c r="AH24" s="821">
        <f>[1]CF!AM75</f>
        <v>512962.02911790169</v>
      </c>
      <c r="AI24" s="821">
        <f>[1]CF!AN75</f>
        <v>537751.25198552315</v>
      </c>
      <c r="AJ24" s="821">
        <f>[1]CF!AO75</f>
        <v>576261.17351321853</v>
      </c>
      <c r="AK24" s="821">
        <f>[1]CF!AP75</f>
        <v>614770.58995164651</v>
      </c>
      <c r="AL24" s="821">
        <f>[1]CF!AQ75</f>
        <v>639558.29751326481</v>
      </c>
      <c r="AM24" s="821">
        <f>[1]CF!AR75</f>
        <v>650645.31468954985</v>
      </c>
      <c r="AN24" s="821">
        <f>[1]CF!AS75</f>
        <v>689244.06259636255</v>
      </c>
      <c r="AO24" s="821">
        <f>[1]CF!AT75</f>
        <v>716501.61333565647</v>
      </c>
      <c r="AP24" s="821">
        <f>[1]CF!AU75</f>
        <v>729106.87370158336</v>
      </c>
      <c r="AQ24" s="821">
        <f>[1]CF!AV75</f>
        <v>655951.13786686712</v>
      </c>
      <c r="AR24" s="821">
        <f>[1]CF!AW75</f>
        <v>668533.53904747928</v>
      </c>
      <c r="AS24" s="821">
        <f>[1]CF!AX75</f>
        <v>695788.95183153951</v>
      </c>
      <c r="AT24" s="821">
        <f>[1]CF!AY75</f>
        <v>708370.2653199411</v>
      </c>
      <c r="AU24" s="821">
        <f>[1]CF!AZ75</f>
        <v>735624.58091124101</v>
      </c>
      <c r="AV24" s="821">
        <f>[1]CF!BA75</f>
        <v>777574.41038256173</v>
      </c>
      <c r="AW24" s="821">
        <f>[1]CF!BB75</f>
        <v>819523.67920479574</v>
      </c>
      <c r="AX24" s="821">
        <f>[1]CF!BC75</f>
        <v>846776.31280643214</v>
      </c>
      <c r="AY24" s="821">
        <f>[1]CF!BD75</f>
        <v>859354.82283738023</v>
      </c>
      <c r="AZ24" s="821">
        <f>[1]CF!BE75</f>
        <v>901399.70993357431</v>
      </c>
      <c r="BA24" s="821">
        <f>[1]CF!BF75</f>
        <v>932229.22042069014</v>
      </c>
      <c r="BB24" s="821">
        <f>[1]CF!BG75</f>
        <v>947002.93960405025</v>
      </c>
      <c r="BC24" s="821">
        <f>[1]CF!BH75</f>
        <v>866985.55712939205</v>
      </c>
      <c r="BD24" s="821">
        <f>[1]CF!BI75</f>
        <v>881734.21233003715</v>
      </c>
      <c r="BE24" s="821">
        <f>[1]CF!BJ75</f>
        <v>912561.34968684358</v>
      </c>
      <c r="BF24" s="821">
        <f>[1]CF!BK75</f>
        <v>927308.79754913494</v>
      </c>
      <c r="BG24" s="821">
        <f>[1]CF!BL75</f>
        <v>958134.71702197741</v>
      </c>
      <c r="BH24" s="821">
        <f>[1]CF!BM75</f>
        <v>1005063.7761412266</v>
      </c>
      <c r="BI24" s="821">
        <f>[1]CF!BN75</f>
        <v>1051992.2129399895</v>
      </c>
      <c r="BJ24" s="821">
        <f>[1]CF!BO75</f>
        <v>1082816.2654043054</v>
      </c>
      <c r="BK24" s="821">
        <f>[1]CF!BP75</f>
        <v>1097560.6014288233</v>
      </c>
      <c r="BL24" s="821">
        <f>[1]CF!BQ75</f>
        <v>1144593.7911270184</v>
      </c>
    </row>
    <row r="25" spans="1:64">
      <c r="A25" s="724"/>
      <c r="B25" s="816" t="s">
        <v>540</v>
      </c>
      <c r="C25" s="820"/>
      <c r="D25" s="821">
        <f>'[1]OPENING BALANCE SHEET'!E13</f>
        <v>3000</v>
      </c>
      <c r="E25" s="821">
        <f>D25</f>
        <v>3000</v>
      </c>
      <c r="F25" s="821" t="e">
        <f>#N/A</f>
        <v>#N/A</v>
      </c>
      <c r="G25" s="821" t="e">
        <f>#N/A</f>
        <v>#N/A</v>
      </c>
      <c r="H25" s="821" t="e">
        <f>#N/A</f>
        <v>#N/A</v>
      </c>
      <c r="I25" s="821" t="e">
        <f>#N/A</f>
        <v>#N/A</v>
      </c>
      <c r="J25" s="821" t="e">
        <f>#N/A</f>
        <v>#N/A</v>
      </c>
      <c r="K25" s="821" t="e">
        <f>#N/A</f>
        <v>#N/A</v>
      </c>
      <c r="L25" s="821" t="e">
        <f>#N/A</f>
        <v>#N/A</v>
      </c>
      <c r="M25" s="821" t="e">
        <f>#N/A</f>
        <v>#N/A</v>
      </c>
      <c r="N25" s="821" t="e">
        <f>#N/A</f>
        <v>#N/A</v>
      </c>
      <c r="O25" s="821" t="e">
        <f>#N/A</f>
        <v>#N/A</v>
      </c>
      <c r="P25" s="821" t="e">
        <f>#N/A</f>
        <v>#N/A</v>
      </c>
      <c r="Q25" s="821" t="e">
        <f>P25</f>
        <v>#N/A</v>
      </c>
      <c r="R25" s="821" t="e">
        <f>#N/A</f>
        <v>#N/A</v>
      </c>
      <c r="S25" s="821" t="e">
        <f>#N/A</f>
        <v>#N/A</v>
      </c>
      <c r="T25" s="821" t="e">
        <f>#N/A</f>
        <v>#N/A</v>
      </c>
      <c r="U25" s="821" t="e">
        <f>#N/A</f>
        <v>#N/A</v>
      </c>
      <c r="V25" s="821" t="e">
        <f>#N/A</f>
        <v>#N/A</v>
      </c>
      <c r="W25" s="821" t="e">
        <f>#N/A</f>
        <v>#N/A</v>
      </c>
      <c r="X25" s="821" t="e">
        <f>#N/A</f>
        <v>#N/A</v>
      </c>
      <c r="Y25" s="821" t="e">
        <f>#N/A</f>
        <v>#N/A</v>
      </c>
      <c r="Z25" s="821" t="e">
        <f>#N/A</f>
        <v>#N/A</v>
      </c>
      <c r="AA25" s="821" t="e">
        <f>#N/A</f>
        <v>#N/A</v>
      </c>
      <c r="AB25" s="821" t="e">
        <f>#N/A</f>
        <v>#N/A</v>
      </c>
      <c r="AC25" s="821" t="e">
        <f>#N/A</f>
        <v>#N/A</v>
      </c>
      <c r="AD25" s="821" t="e">
        <f>#N/A</f>
        <v>#N/A</v>
      </c>
      <c r="AE25" s="821" t="e">
        <f>#N/A</f>
        <v>#N/A</v>
      </c>
      <c r="AF25" s="821" t="e">
        <f>#N/A</f>
        <v>#N/A</v>
      </c>
      <c r="AG25" s="821" t="e">
        <f>#N/A</f>
        <v>#N/A</v>
      </c>
      <c r="AH25" s="821" t="e">
        <f>#N/A</f>
        <v>#N/A</v>
      </c>
      <c r="AI25" s="821" t="e">
        <f>#N/A</f>
        <v>#N/A</v>
      </c>
      <c r="AJ25" s="821" t="e">
        <f>#N/A</f>
        <v>#N/A</v>
      </c>
      <c r="AK25" s="821" t="e">
        <f>#N/A</f>
        <v>#N/A</v>
      </c>
      <c r="AL25" s="821" t="e">
        <f>#N/A</f>
        <v>#N/A</v>
      </c>
      <c r="AM25" s="821" t="e">
        <f>#N/A</f>
        <v>#N/A</v>
      </c>
      <c r="AN25" s="821" t="e">
        <f>#N/A</f>
        <v>#N/A</v>
      </c>
      <c r="AO25" s="821" t="e">
        <f>#N/A</f>
        <v>#N/A</v>
      </c>
      <c r="AP25" s="821" t="e">
        <f>#N/A</f>
        <v>#N/A</v>
      </c>
      <c r="AQ25" s="821" t="e">
        <f>#N/A</f>
        <v>#N/A</v>
      </c>
      <c r="AR25" s="821" t="e">
        <f>#N/A</f>
        <v>#N/A</v>
      </c>
      <c r="AS25" s="821" t="e">
        <f>#N/A</f>
        <v>#N/A</v>
      </c>
      <c r="AT25" s="821" t="e">
        <f>#N/A</f>
        <v>#N/A</v>
      </c>
      <c r="AU25" s="821" t="e">
        <f>#N/A</f>
        <v>#N/A</v>
      </c>
      <c r="AV25" s="821" t="e">
        <f>#N/A</f>
        <v>#N/A</v>
      </c>
      <c r="AW25" s="821" t="e">
        <f>#N/A</f>
        <v>#N/A</v>
      </c>
      <c r="AX25" s="821" t="e">
        <f>#N/A</f>
        <v>#N/A</v>
      </c>
      <c r="AY25" s="821" t="e">
        <f>#N/A</f>
        <v>#N/A</v>
      </c>
      <c r="AZ25" s="821" t="e">
        <f>#N/A</f>
        <v>#N/A</v>
      </c>
      <c r="BA25" s="821" t="e">
        <f>#N/A</f>
        <v>#N/A</v>
      </c>
      <c r="BB25" s="821" t="e">
        <f>#N/A</f>
        <v>#N/A</v>
      </c>
      <c r="BC25" s="821" t="e">
        <f>#N/A</f>
        <v>#N/A</v>
      </c>
      <c r="BD25" s="821" t="e">
        <f>#N/A</f>
        <v>#N/A</v>
      </c>
      <c r="BE25" s="821" t="e">
        <f>#N/A</f>
        <v>#N/A</v>
      </c>
      <c r="BF25" s="821" t="e">
        <f>#N/A</f>
        <v>#N/A</v>
      </c>
      <c r="BG25" s="821" t="e">
        <f>#N/A</f>
        <v>#N/A</v>
      </c>
      <c r="BH25" s="821" t="e">
        <f>#N/A</f>
        <v>#N/A</v>
      </c>
      <c r="BI25" s="821" t="e">
        <f>#N/A</f>
        <v>#N/A</v>
      </c>
      <c r="BJ25" s="821" t="e">
        <f>#N/A</f>
        <v>#N/A</v>
      </c>
      <c r="BK25" s="821" t="e">
        <f>#N/A</f>
        <v>#N/A</v>
      </c>
      <c r="BL25" s="821" t="e">
        <f>#N/A</f>
        <v>#N/A</v>
      </c>
    </row>
    <row r="26" spans="1:64">
      <c r="A26" s="724"/>
      <c r="B26" s="816" t="s">
        <v>541</v>
      </c>
      <c r="C26" s="820"/>
      <c r="D26" s="821">
        <f>'[1]OPENING BALANCE SHEET'!E12</f>
        <v>20750</v>
      </c>
      <c r="E26" s="821">
        <f>'[1]REVENUE &amp; COST'!E51</f>
        <v>20750</v>
      </c>
      <c r="F26" s="821">
        <f>'[1]REVENUE &amp; COST'!F51</f>
        <v>20750</v>
      </c>
      <c r="G26" s="821">
        <f>'[1]REVENUE &amp; COST'!G51</f>
        <v>20750</v>
      </c>
      <c r="H26" s="821">
        <f>'[1]REVENUE &amp; COST'!H51</f>
        <v>20750</v>
      </c>
      <c r="I26" s="821">
        <f>'[1]REVENUE &amp; COST'!I51</f>
        <v>20750</v>
      </c>
      <c r="J26" s="821">
        <f>'[1]REVENUE &amp; COST'!J51</f>
        <v>20750</v>
      </c>
      <c r="K26" s="821">
        <f>'[1]REVENUE &amp; COST'!K51</f>
        <v>20750</v>
      </c>
      <c r="L26" s="821">
        <f>'[1]REVENUE &amp; COST'!L51</f>
        <v>20750</v>
      </c>
      <c r="M26" s="821">
        <f>'[1]REVENUE &amp; COST'!M51</f>
        <v>20750</v>
      </c>
      <c r="N26" s="821">
        <f>'[1]REVENUE &amp; COST'!N51</f>
        <v>20750</v>
      </c>
      <c r="O26" s="821">
        <f>'[1]REVENUE &amp; COST'!O51</f>
        <v>20750</v>
      </c>
      <c r="P26" s="821">
        <f>'[1]REVENUE &amp; COST'!P51</f>
        <v>20750</v>
      </c>
      <c r="Q26" s="821">
        <f>P26</f>
        <v>20750</v>
      </c>
      <c r="R26" s="821" t="e">
        <f>#N/A</f>
        <v>#N/A</v>
      </c>
      <c r="S26" s="821" t="e">
        <f>#N/A</f>
        <v>#N/A</v>
      </c>
      <c r="T26" s="821" t="e">
        <f>#N/A</f>
        <v>#N/A</v>
      </c>
      <c r="U26" s="821" t="e">
        <f>#N/A</f>
        <v>#N/A</v>
      </c>
      <c r="V26" s="821" t="e">
        <f>#N/A</f>
        <v>#N/A</v>
      </c>
      <c r="W26" s="821" t="e">
        <f>#N/A</f>
        <v>#N/A</v>
      </c>
      <c r="X26" s="821" t="e">
        <f>#N/A</f>
        <v>#N/A</v>
      </c>
      <c r="Y26" s="821" t="e">
        <f>#N/A</f>
        <v>#N/A</v>
      </c>
      <c r="Z26" s="821" t="e">
        <f>#N/A</f>
        <v>#N/A</v>
      </c>
      <c r="AA26" s="821" t="e">
        <f>#N/A</f>
        <v>#N/A</v>
      </c>
      <c r="AB26" s="821" t="e">
        <f>#N/A</f>
        <v>#N/A</v>
      </c>
      <c r="AC26" s="821" t="e">
        <f>#N/A</f>
        <v>#N/A</v>
      </c>
      <c r="AD26" s="821" t="e">
        <f>#N/A</f>
        <v>#N/A</v>
      </c>
      <c r="AE26" s="821" t="e">
        <f>#N/A</f>
        <v>#N/A</v>
      </c>
      <c r="AF26" s="821" t="e">
        <f>#N/A</f>
        <v>#N/A</v>
      </c>
      <c r="AG26" s="821" t="e">
        <f>#N/A</f>
        <v>#N/A</v>
      </c>
      <c r="AH26" s="821" t="e">
        <f>#N/A</f>
        <v>#N/A</v>
      </c>
      <c r="AI26" s="821" t="e">
        <f>#N/A</f>
        <v>#N/A</v>
      </c>
      <c r="AJ26" s="821" t="e">
        <f>#N/A</f>
        <v>#N/A</v>
      </c>
      <c r="AK26" s="821" t="e">
        <f>#N/A</f>
        <v>#N/A</v>
      </c>
      <c r="AL26" s="821" t="e">
        <f>#N/A</f>
        <v>#N/A</v>
      </c>
      <c r="AM26" s="821" t="e">
        <f>#N/A</f>
        <v>#N/A</v>
      </c>
      <c r="AN26" s="821" t="e">
        <f>#N/A</f>
        <v>#N/A</v>
      </c>
      <c r="AO26" s="821" t="e">
        <f>#N/A</f>
        <v>#N/A</v>
      </c>
      <c r="AP26" s="821" t="e">
        <f>#N/A</f>
        <v>#N/A</v>
      </c>
      <c r="AQ26" s="821" t="e">
        <f>#N/A</f>
        <v>#N/A</v>
      </c>
      <c r="AR26" s="821" t="e">
        <f>#N/A</f>
        <v>#N/A</v>
      </c>
      <c r="AS26" s="821" t="e">
        <f>#N/A</f>
        <v>#N/A</v>
      </c>
      <c r="AT26" s="821" t="e">
        <f>#N/A</f>
        <v>#N/A</v>
      </c>
      <c r="AU26" s="821" t="e">
        <f>#N/A</f>
        <v>#N/A</v>
      </c>
      <c r="AV26" s="821" t="e">
        <f>#N/A</f>
        <v>#N/A</v>
      </c>
      <c r="AW26" s="821" t="e">
        <f>#N/A</f>
        <v>#N/A</v>
      </c>
      <c r="AX26" s="821" t="e">
        <f>#N/A</f>
        <v>#N/A</v>
      </c>
      <c r="AY26" s="821" t="e">
        <f>#N/A</f>
        <v>#N/A</v>
      </c>
      <c r="AZ26" s="821" t="e">
        <f>#N/A</f>
        <v>#N/A</v>
      </c>
      <c r="BA26" s="821" t="e">
        <f>#N/A</f>
        <v>#N/A</v>
      </c>
      <c r="BB26" s="821" t="e">
        <f>#N/A</f>
        <v>#N/A</v>
      </c>
      <c r="BC26" s="821" t="e">
        <f>#N/A</f>
        <v>#N/A</v>
      </c>
      <c r="BD26" s="821" t="e">
        <f>#N/A</f>
        <v>#N/A</v>
      </c>
      <c r="BE26" s="821" t="e">
        <f>#N/A</f>
        <v>#N/A</v>
      </c>
      <c r="BF26" s="821" t="e">
        <f>#N/A</f>
        <v>#N/A</v>
      </c>
      <c r="BG26" s="821" t="e">
        <f>#N/A</f>
        <v>#N/A</v>
      </c>
      <c r="BH26" s="821" t="e">
        <f>#N/A</f>
        <v>#N/A</v>
      </c>
      <c r="BI26" s="821" t="e">
        <f>#N/A</f>
        <v>#N/A</v>
      </c>
      <c r="BJ26" s="821" t="e">
        <f>#N/A</f>
        <v>#N/A</v>
      </c>
      <c r="BK26" s="821" t="e">
        <f>#N/A</f>
        <v>#N/A</v>
      </c>
      <c r="BL26" s="821" t="e">
        <f>#N/A</f>
        <v>#N/A</v>
      </c>
    </row>
    <row r="27" spans="1:64">
      <c r="A27" s="724"/>
      <c r="B27" s="816"/>
      <c r="C27" s="820"/>
      <c r="D27" s="821"/>
      <c r="E27" s="821"/>
      <c r="F27" s="821"/>
      <c r="G27" s="821"/>
      <c r="H27" s="821"/>
      <c r="I27" s="821"/>
      <c r="J27" s="821"/>
      <c r="K27" s="821"/>
      <c r="L27" s="821"/>
      <c r="M27" s="821"/>
      <c r="N27" s="821"/>
      <c r="O27" s="821"/>
      <c r="P27" s="821"/>
      <c r="Q27" s="826"/>
      <c r="R27" s="826"/>
      <c r="S27" s="826"/>
      <c r="T27" s="826"/>
      <c r="U27" s="826"/>
      <c r="V27" s="826"/>
      <c r="W27" s="826"/>
      <c r="X27" s="826"/>
      <c r="Y27" s="826"/>
      <c r="Z27" s="826"/>
      <c r="AA27" s="826"/>
      <c r="AB27" s="826"/>
      <c r="AC27" s="826"/>
      <c r="AD27" s="826"/>
      <c r="AE27" s="826"/>
      <c r="AF27" s="826"/>
      <c r="AG27" s="826"/>
      <c r="AH27" s="826"/>
      <c r="AI27" s="826"/>
      <c r="AJ27" s="826"/>
      <c r="AK27" s="826"/>
      <c r="AL27" s="826"/>
      <c r="AM27" s="826"/>
      <c r="AN27" s="826"/>
      <c r="AO27" s="826"/>
      <c r="AP27" s="826"/>
      <c r="AQ27" s="826"/>
      <c r="AR27" s="826"/>
      <c r="AS27" s="826"/>
      <c r="AT27" s="826"/>
      <c r="AU27" s="826"/>
      <c r="AV27" s="826"/>
      <c r="AW27" s="826"/>
      <c r="AX27" s="826"/>
      <c r="AY27" s="826"/>
      <c r="AZ27" s="826"/>
      <c r="BA27" s="826"/>
      <c r="BB27" s="826"/>
      <c r="BC27" s="826"/>
      <c r="BD27" s="826"/>
      <c r="BE27" s="826"/>
      <c r="BF27" s="826"/>
      <c r="BG27" s="826"/>
      <c r="BH27" s="826"/>
      <c r="BI27" s="826"/>
      <c r="BJ27" s="826"/>
      <c r="BK27" s="826"/>
      <c r="BL27" s="826"/>
    </row>
    <row r="28" spans="1:64">
      <c r="A28" s="741"/>
      <c r="B28" s="823"/>
      <c r="C28" s="824"/>
      <c r="D28" s="825" t="e">
        <f>#N/A</f>
        <v>#N/A</v>
      </c>
      <c r="E28" s="825" t="e">
        <f>#N/A</f>
        <v>#N/A</v>
      </c>
      <c r="F28" s="825" t="e">
        <f>#N/A</f>
        <v>#N/A</v>
      </c>
      <c r="G28" s="825" t="e">
        <f>#N/A</f>
        <v>#N/A</v>
      </c>
      <c r="H28" s="825" t="e">
        <f>#N/A</f>
        <v>#N/A</v>
      </c>
      <c r="I28" s="825" t="e">
        <f>#N/A</f>
        <v>#N/A</v>
      </c>
      <c r="J28" s="825" t="e">
        <f>#N/A</f>
        <v>#N/A</v>
      </c>
      <c r="K28" s="825" t="e">
        <f>#N/A</f>
        <v>#N/A</v>
      </c>
      <c r="L28" s="825" t="e">
        <f>#N/A</f>
        <v>#N/A</v>
      </c>
      <c r="M28" s="825" t="e">
        <f>#N/A</f>
        <v>#N/A</v>
      </c>
      <c r="N28" s="825" t="e">
        <f>#N/A</f>
        <v>#N/A</v>
      </c>
      <c r="O28" s="825" t="e">
        <f>#N/A</f>
        <v>#N/A</v>
      </c>
      <c r="P28" s="825" t="e">
        <f>#N/A</f>
        <v>#N/A</v>
      </c>
      <c r="Q28" s="825" t="e">
        <f>SUM(Q24:Q27)</f>
        <v>#N/A</v>
      </c>
      <c r="R28" s="825" t="e">
        <f>#N/A</f>
        <v>#N/A</v>
      </c>
      <c r="S28" s="825" t="e">
        <f>#N/A</f>
        <v>#N/A</v>
      </c>
      <c r="T28" s="825" t="e">
        <f>#N/A</f>
        <v>#N/A</v>
      </c>
      <c r="U28" s="825" t="e">
        <f>#N/A</f>
        <v>#N/A</v>
      </c>
      <c r="V28" s="825" t="e">
        <f>#N/A</f>
        <v>#N/A</v>
      </c>
      <c r="W28" s="825" t="e">
        <f>#N/A</f>
        <v>#N/A</v>
      </c>
      <c r="X28" s="825" t="e">
        <f>#N/A</f>
        <v>#N/A</v>
      </c>
      <c r="Y28" s="825" t="e">
        <f>#N/A</f>
        <v>#N/A</v>
      </c>
      <c r="Z28" s="825" t="e">
        <f>#N/A</f>
        <v>#N/A</v>
      </c>
      <c r="AA28" s="825" t="e">
        <f>#N/A</f>
        <v>#N/A</v>
      </c>
      <c r="AB28" s="825" t="e">
        <f>#N/A</f>
        <v>#N/A</v>
      </c>
      <c r="AC28" s="825" t="e">
        <f>#N/A</f>
        <v>#N/A</v>
      </c>
      <c r="AD28" s="825" t="e">
        <f>#N/A</f>
        <v>#N/A</v>
      </c>
      <c r="AE28" s="825" t="e">
        <f>#N/A</f>
        <v>#N/A</v>
      </c>
      <c r="AF28" s="825" t="e">
        <f>#N/A</f>
        <v>#N/A</v>
      </c>
      <c r="AG28" s="825" t="e">
        <f>#N/A</f>
        <v>#N/A</v>
      </c>
      <c r="AH28" s="825" t="e">
        <f>#N/A</f>
        <v>#N/A</v>
      </c>
      <c r="AI28" s="825" t="e">
        <f>#N/A</f>
        <v>#N/A</v>
      </c>
      <c r="AJ28" s="825" t="e">
        <f>#N/A</f>
        <v>#N/A</v>
      </c>
      <c r="AK28" s="825" t="e">
        <f>#N/A</f>
        <v>#N/A</v>
      </c>
      <c r="AL28" s="825" t="e">
        <f>#N/A</f>
        <v>#N/A</v>
      </c>
      <c r="AM28" s="825" t="e">
        <f>#N/A</f>
        <v>#N/A</v>
      </c>
      <c r="AN28" s="825" t="e">
        <f>#N/A</f>
        <v>#N/A</v>
      </c>
      <c r="AO28" s="825" t="e">
        <f>#N/A</f>
        <v>#N/A</v>
      </c>
      <c r="AP28" s="825" t="e">
        <f>#N/A</f>
        <v>#N/A</v>
      </c>
      <c r="AQ28" s="825" t="e">
        <f>#N/A</f>
        <v>#N/A</v>
      </c>
      <c r="AR28" s="825" t="e">
        <f>#N/A</f>
        <v>#N/A</v>
      </c>
      <c r="AS28" s="825" t="e">
        <f>#N/A</f>
        <v>#N/A</v>
      </c>
      <c r="AT28" s="825" t="e">
        <f>#N/A</f>
        <v>#N/A</v>
      </c>
      <c r="AU28" s="825" t="e">
        <f>#N/A</f>
        <v>#N/A</v>
      </c>
      <c r="AV28" s="825" t="e">
        <f>#N/A</f>
        <v>#N/A</v>
      </c>
      <c r="AW28" s="825" t="e">
        <f>#N/A</f>
        <v>#N/A</v>
      </c>
      <c r="AX28" s="825" t="e">
        <f>#N/A</f>
        <v>#N/A</v>
      </c>
      <c r="AY28" s="825" t="e">
        <f>#N/A</f>
        <v>#N/A</v>
      </c>
      <c r="AZ28" s="825" t="e">
        <f>#N/A</f>
        <v>#N/A</v>
      </c>
      <c r="BA28" s="825" t="e">
        <f>#N/A</f>
        <v>#N/A</v>
      </c>
      <c r="BB28" s="825" t="e">
        <f>#N/A</f>
        <v>#N/A</v>
      </c>
      <c r="BC28" s="825" t="e">
        <f>#N/A</f>
        <v>#N/A</v>
      </c>
      <c r="BD28" s="825" t="e">
        <f>#N/A</f>
        <v>#N/A</v>
      </c>
      <c r="BE28" s="825" t="e">
        <f>#N/A</f>
        <v>#N/A</v>
      </c>
      <c r="BF28" s="825" t="e">
        <f>#N/A</f>
        <v>#N/A</v>
      </c>
      <c r="BG28" s="825" t="e">
        <f>#N/A</f>
        <v>#N/A</v>
      </c>
      <c r="BH28" s="825" t="e">
        <f>#N/A</f>
        <v>#N/A</v>
      </c>
      <c r="BI28" s="825" t="e">
        <f>#N/A</f>
        <v>#N/A</v>
      </c>
      <c r="BJ28" s="825" t="e">
        <f>#N/A</f>
        <v>#N/A</v>
      </c>
      <c r="BK28" s="825" t="e">
        <f>#N/A</f>
        <v>#N/A</v>
      </c>
      <c r="BL28" s="825" t="e">
        <f>#N/A</f>
        <v>#N/A</v>
      </c>
    </row>
    <row r="29" spans="1:64">
      <c r="A29" s="724"/>
      <c r="B29" s="820"/>
      <c r="C29" s="816"/>
      <c r="D29" s="821"/>
      <c r="E29" s="821"/>
      <c r="F29" s="821"/>
      <c r="G29" s="821"/>
      <c r="H29" s="821"/>
      <c r="I29" s="821"/>
      <c r="J29" s="821"/>
      <c r="K29" s="821"/>
      <c r="L29" s="821"/>
      <c r="M29" s="821"/>
      <c r="N29" s="821"/>
      <c r="O29" s="821"/>
      <c r="P29" s="821"/>
      <c r="Q29" s="826"/>
      <c r="R29" s="826"/>
      <c r="S29" s="826"/>
      <c r="T29" s="826"/>
      <c r="U29" s="826"/>
      <c r="V29" s="826"/>
      <c r="W29" s="826"/>
      <c r="X29" s="826"/>
      <c r="Y29" s="826"/>
      <c r="Z29" s="826"/>
      <c r="AA29" s="827"/>
      <c r="AB29" s="828"/>
      <c r="AC29" s="659"/>
      <c r="AD29" s="581"/>
      <c r="AE29" s="581"/>
      <c r="AF29" s="581"/>
      <c r="AG29" s="581"/>
      <c r="AH29" s="581"/>
    </row>
    <row r="30" spans="1:64">
      <c r="A30" s="724"/>
      <c r="B30" s="815" t="s">
        <v>42</v>
      </c>
      <c r="C30" s="816"/>
      <c r="D30" s="821"/>
      <c r="E30" s="821"/>
      <c r="F30" s="821"/>
      <c r="G30" s="821"/>
      <c r="H30" s="821"/>
      <c r="I30" s="821"/>
      <c r="J30" s="821"/>
      <c r="K30" s="821"/>
      <c r="L30" s="821"/>
      <c r="M30" s="821"/>
      <c r="N30" s="821"/>
      <c r="O30" s="821"/>
      <c r="P30" s="821"/>
      <c r="Q30" s="826"/>
      <c r="R30" s="826"/>
      <c r="S30" s="826"/>
      <c r="T30" s="826"/>
      <c r="U30" s="826"/>
      <c r="V30" s="826"/>
      <c r="W30" s="826"/>
      <c r="X30" s="826"/>
      <c r="Y30" s="826"/>
      <c r="Z30" s="826"/>
      <c r="AA30" s="827"/>
      <c r="AB30" s="828"/>
      <c r="AC30" s="659"/>
      <c r="AD30" s="581"/>
      <c r="AE30" s="581"/>
      <c r="AF30" s="581"/>
      <c r="AG30" s="581"/>
      <c r="AH30" s="581"/>
    </row>
    <row r="31" spans="1:64">
      <c r="A31" s="724"/>
      <c r="B31" s="820"/>
      <c r="C31" s="816"/>
      <c r="D31" s="821"/>
      <c r="E31" s="821"/>
      <c r="F31" s="821"/>
      <c r="G31" s="821"/>
      <c r="H31" s="821"/>
      <c r="I31" s="821"/>
      <c r="J31" s="821"/>
      <c r="K31" s="821"/>
      <c r="L31" s="821"/>
      <c r="M31" s="821"/>
      <c r="N31" s="821"/>
      <c r="O31" s="821"/>
      <c r="P31" s="821"/>
      <c r="Q31" s="826"/>
      <c r="R31" s="826"/>
      <c r="S31" s="826"/>
      <c r="T31" s="826"/>
      <c r="U31" s="826"/>
      <c r="V31" s="826"/>
      <c r="W31" s="826"/>
      <c r="X31" s="826"/>
      <c r="Y31" s="826"/>
      <c r="Z31" s="826"/>
      <c r="AA31" s="827"/>
      <c r="AB31" s="828"/>
      <c r="AC31" s="659"/>
      <c r="AD31" s="581"/>
      <c r="AE31" s="581"/>
      <c r="AF31" s="581"/>
      <c r="AG31" s="581"/>
      <c r="AH31" s="581"/>
      <c r="AQ31" s="829"/>
      <c r="BC31" s="829"/>
    </row>
    <row r="32" spans="1:64">
      <c r="A32" s="724"/>
      <c r="B32" s="816" t="s">
        <v>542</v>
      </c>
      <c r="C32" s="820"/>
      <c r="D32" s="821">
        <f>'[1]OPENING BALANCE SHEET'!E22</f>
        <v>0</v>
      </c>
      <c r="E32" s="821">
        <f>[1]EXPENSES!E291-SUM('BS Monthly (Detail)'!E33:E36)</f>
        <v>7447.5899999999965</v>
      </c>
      <c r="F32" s="821">
        <f>[1]EXPENSES!F291-SUM('BS Monthly (Detail)'!F33:F36)</f>
        <v>8543.4599999999991</v>
      </c>
      <c r="G32" s="821">
        <f>[1]EXPENSES!G291-SUM('BS Monthly (Detail)'!G33:G36)</f>
        <v>9639.0300000000025</v>
      </c>
      <c r="H32" s="821">
        <f>[1]EXPENSES!H291-SUM('BS Monthly (Detail)'!H33:H36)</f>
        <v>10734.600000000009</v>
      </c>
      <c r="I32" s="821">
        <f>[1]EXPENSES!I291-SUM('BS Monthly (Detail)'!I33:I36)</f>
        <v>12032.190000000006</v>
      </c>
      <c r="J32" s="821">
        <f>[1]EXPENSES!J291-SUM('BS Monthly (Detail)'!J33:J36)</f>
        <v>13127.760000000017</v>
      </c>
      <c r="K32" s="821">
        <f>[1]EXPENSES!K291-SUM('BS Monthly (Detail)'!K33:K36)</f>
        <v>14425.350000000013</v>
      </c>
      <c r="L32" s="821">
        <f>[1]EXPENSES!L291-SUM('BS Monthly (Detail)'!L33:L36)</f>
        <v>15925.270000000019</v>
      </c>
      <c r="M32" s="821">
        <f>[1]EXPENSES!M291-SUM('BS Monthly (Detail)'!M33:M36)</f>
        <v>17425.190000000024</v>
      </c>
      <c r="N32" s="821">
        <f>[1]EXPENSES!N291-SUM('BS Monthly (Detail)'!N33:N36)</f>
        <v>18722.780000000028</v>
      </c>
      <c r="O32" s="821">
        <f>[1]EXPENSES!O291-SUM('BS Monthly (Detail)'!O33:O36)</f>
        <v>19818.35000000002</v>
      </c>
      <c r="P32" s="821">
        <f>[1]EXPENSES!P291-SUM('BS Monthly (Detail)'!P33:P36)</f>
        <v>21319.610000000015</v>
      </c>
      <c r="Q32" s="821" t="e">
        <f>(SUM(Q15:Q18)+SUM(Q24:Q26)-SUM(Q33:Q36)-SUM(Q45:Q47))-Q55</f>
        <v>#N/A</v>
      </c>
      <c r="R32" s="821" t="e">
        <f>#N/A</f>
        <v>#N/A</v>
      </c>
      <c r="S32" s="821" t="e">
        <f>#N/A</f>
        <v>#N/A</v>
      </c>
      <c r="T32" s="821" t="e">
        <f>#N/A</f>
        <v>#N/A</v>
      </c>
      <c r="U32" s="821" t="e">
        <f>#N/A</f>
        <v>#N/A</v>
      </c>
      <c r="V32" s="821" t="e">
        <f>#N/A</f>
        <v>#N/A</v>
      </c>
      <c r="W32" s="821" t="e">
        <f>#N/A</f>
        <v>#N/A</v>
      </c>
      <c r="X32" s="821" t="e">
        <f>#N/A</f>
        <v>#N/A</v>
      </c>
      <c r="Y32" s="821" t="e">
        <f>#N/A</f>
        <v>#N/A</v>
      </c>
      <c r="Z32" s="821" t="e">
        <f>#N/A</f>
        <v>#N/A</v>
      </c>
      <c r="AA32" s="821" t="e">
        <f>#N/A</f>
        <v>#N/A</v>
      </c>
      <c r="AB32" s="821" t="e">
        <f>#N/A</f>
        <v>#N/A</v>
      </c>
      <c r="AC32" s="821" t="e">
        <f>#N/A</f>
        <v>#N/A</v>
      </c>
      <c r="AD32" s="821" t="e">
        <f>#N/A</f>
        <v>#N/A</v>
      </c>
      <c r="AE32" s="821" t="e">
        <f>#N/A</f>
        <v>#N/A</v>
      </c>
      <c r="AF32" s="821" t="e">
        <f>#N/A</f>
        <v>#N/A</v>
      </c>
      <c r="AG32" s="821" t="e">
        <f>#N/A</f>
        <v>#N/A</v>
      </c>
      <c r="AH32" s="821" t="e">
        <f>#N/A</f>
        <v>#N/A</v>
      </c>
      <c r="AI32" s="821" t="e">
        <f>#N/A</f>
        <v>#N/A</v>
      </c>
      <c r="AJ32" s="821" t="e">
        <f>#N/A</f>
        <v>#N/A</v>
      </c>
      <c r="AK32" s="821" t="e">
        <f>#N/A</f>
        <v>#N/A</v>
      </c>
      <c r="AL32" s="821" t="e">
        <f>#N/A</f>
        <v>#N/A</v>
      </c>
      <c r="AM32" s="821" t="e">
        <f>#N/A</f>
        <v>#N/A</v>
      </c>
      <c r="AN32" s="821" t="e">
        <f>#N/A</f>
        <v>#N/A</v>
      </c>
      <c r="AO32" s="821" t="e">
        <f>#N/A</f>
        <v>#N/A</v>
      </c>
      <c r="AP32" s="821" t="e">
        <f>#N/A</f>
        <v>#N/A</v>
      </c>
      <c r="AQ32" s="821" t="e">
        <f>#N/A</f>
        <v>#N/A</v>
      </c>
      <c r="AR32" s="821" t="e">
        <f>#N/A</f>
        <v>#N/A</v>
      </c>
      <c r="AS32" s="821" t="e">
        <f>#N/A</f>
        <v>#N/A</v>
      </c>
      <c r="AT32" s="821" t="e">
        <f>#N/A</f>
        <v>#N/A</v>
      </c>
      <c r="AU32" s="821" t="e">
        <f>#N/A</f>
        <v>#N/A</v>
      </c>
      <c r="AV32" s="821" t="e">
        <f>#N/A</f>
        <v>#N/A</v>
      </c>
      <c r="AW32" s="821" t="e">
        <f>#N/A</f>
        <v>#N/A</v>
      </c>
      <c r="AX32" s="821" t="e">
        <f>#N/A</f>
        <v>#N/A</v>
      </c>
      <c r="AY32" s="821" t="e">
        <f>#N/A</f>
        <v>#N/A</v>
      </c>
      <c r="AZ32" s="821" t="e">
        <f>#N/A</f>
        <v>#N/A</v>
      </c>
      <c r="BA32" s="821" t="e">
        <f>#N/A</f>
        <v>#N/A</v>
      </c>
      <c r="BB32" s="821" t="e">
        <f>#N/A</f>
        <v>#N/A</v>
      </c>
      <c r="BC32" s="821" t="e">
        <f>#N/A</f>
        <v>#N/A</v>
      </c>
      <c r="BD32" s="821" t="e">
        <f>#N/A</f>
        <v>#N/A</v>
      </c>
      <c r="BE32" s="821" t="e">
        <f>#N/A</f>
        <v>#N/A</v>
      </c>
      <c r="BF32" s="821" t="e">
        <f>#N/A</f>
        <v>#N/A</v>
      </c>
      <c r="BG32" s="821" t="e">
        <f>#N/A</f>
        <v>#N/A</v>
      </c>
      <c r="BH32" s="821" t="e">
        <f>#N/A</f>
        <v>#N/A</v>
      </c>
      <c r="BI32" s="821" t="e">
        <f>#N/A</f>
        <v>#N/A</v>
      </c>
      <c r="BJ32" s="821" t="e">
        <f>#N/A</f>
        <v>#N/A</v>
      </c>
      <c r="BK32" s="821" t="e">
        <f>#N/A</f>
        <v>#N/A</v>
      </c>
      <c r="BL32" s="821" t="e">
        <f>#N/A</f>
        <v>#N/A</v>
      </c>
    </row>
    <row r="33" spans="1:64">
      <c r="A33" s="724"/>
      <c r="B33" s="816" t="s">
        <v>543</v>
      </c>
      <c r="C33" s="820"/>
      <c r="D33" s="821">
        <f>'[1]OPENING BALANCE SHEET'!E23</f>
        <v>0</v>
      </c>
      <c r="E33" s="821">
        <f>[1]EXPENSES!E280</f>
        <v>6301.8482468114762</v>
      </c>
      <c r="F33" s="821">
        <f>[1]EXPENSES!F280</f>
        <v>8740.867131240695</v>
      </c>
      <c r="G33" s="821">
        <f>[1]EXPENSES!G280</f>
        <v>11180.474778167265</v>
      </c>
      <c r="H33" s="821">
        <f>[1]EXPENSES!H280</f>
        <v>13632.66456212736</v>
      </c>
      <c r="I33" s="821">
        <f>[1]EXPENSES!I280</f>
        <v>19979.646814735122</v>
      </c>
      <c r="J33" s="821">
        <f>[1]EXPENSES!J280</f>
        <v>22454.798682168886</v>
      </c>
      <c r="K33" s="821">
        <f>[1]EXPENSES!K280</f>
        <v>28824.943582722801</v>
      </c>
      <c r="L33" s="821">
        <f>[1]EXPENSES!L280</f>
        <v>39089.316539424406</v>
      </c>
      <c r="M33" s="821">
        <f>[1]EXPENSES!M280</f>
        <v>49366.775262718744</v>
      </c>
      <c r="N33" s="821">
        <f>[1]EXPENSES!N280</f>
        <v>55772.428358219593</v>
      </c>
      <c r="O33" s="821">
        <f>[1]EXPENSES!O280</f>
        <v>58306.7635345284</v>
      </c>
      <c r="P33" s="821">
        <f>[1]EXPENSES!P280</f>
        <v>68641.518911121515</v>
      </c>
      <c r="Q33" s="821">
        <f>P33+[1]IS!V89</f>
        <v>62049.438487142244</v>
      </c>
      <c r="R33" s="821">
        <f>Q33+[1]IS!W89</f>
        <v>59359.311155252231</v>
      </c>
      <c r="S33" s="821">
        <f>R33+[1]IS!X89-P33</f>
        <v>-11977.806814551725</v>
      </c>
      <c r="T33" s="821">
        <f>S33+[1]IS!Y89</f>
        <v>-14685.98454534138</v>
      </c>
      <c r="U33" s="821">
        <f>T33+[1]IS!Z89</f>
        <v>-21328.163715754526</v>
      </c>
      <c r="V33" s="821">
        <f>U33+[1]IS!AA89</f>
        <v>-24061.829359199954</v>
      </c>
      <c r="W33" s="821">
        <f>V33+[1]IS!AB89</f>
        <v>-30729.719068833328</v>
      </c>
      <c r="X33" s="821">
        <f>W33+[1]IS!AC89</f>
        <v>-41329.908300614174</v>
      </c>
      <c r="Y33" s="821">
        <f>X33+[1]IS!AD89</f>
        <v>-51943.235233312953</v>
      </c>
      <c r="Z33" s="821">
        <f>Y33+[1]IS!AE89</f>
        <v>-58650.539039337425</v>
      </c>
      <c r="AA33" s="821">
        <f>Z33+[1]IS!AF89</f>
        <v>-61449.898155634153</v>
      </c>
      <c r="AB33" s="821">
        <f>AA33+[1]IS!AG89</f>
        <v>-72125.815940783606</v>
      </c>
      <c r="AC33" s="821">
        <f>AB33+[1]IS!AH89</f>
        <v>-79247.356486501711</v>
      </c>
      <c r="AD33" s="821">
        <f>AC33+[1]IS!AI89</f>
        <v>-82306.05090286638</v>
      </c>
      <c r="AE33" s="821">
        <f>AD33+[1]IS!AJ89-AB33</f>
        <v>-13245.484409375757</v>
      </c>
      <c r="AF33" s="821">
        <f>AE33+[1]IS!AK89</f>
        <v>-16324.696182707741</v>
      </c>
      <c r="AG33" s="821">
        <f>AF33+[1]IS!AL89</f>
        <v>-23501.846336967443</v>
      </c>
      <c r="AH33" s="821">
        <f>AG33+[1]IS!AM89</f>
        <v>-26609.349693347336</v>
      </c>
      <c r="AI33" s="821">
        <f>AH33+[1]IS!AN89</f>
        <v>-33815.038546141499</v>
      </c>
      <c r="AJ33" s="821">
        <f>AI33+[1]IS!AO89</f>
        <v>-45116.927993011654</v>
      </c>
      <c r="AK33" s="821">
        <f>AJ33+[1]IS!AP89</f>
        <v>-56433.400287900717</v>
      </c>
      <c r="AL33" s="821">
        <f>AK33+[1]IS!AQ89</f>
        <v>-63682.83878768899</v>
      </c>
      <c r="AM33" s="821">
        <f>AL33+[1]IS!AR89</f>
        <v>-66863.261898933823</v>
      </c>
      <c r="AN33" s="821">
        <f>AM33+[1]IS!AS89</f>
        <v>-78247.673807958548</v>
      </c>
      <c r="AO33" s="821">
        <f>AN33+[1]IS!AT89</f>
        <v>-86155.634283486506</v>
      </c>
      <c r="AP33" s="821">
        <f>AO33+[1]IS!AU89</f>
        <v>-89746.079105039869</v>
      </c>
      <c r="AQ33" s="821">
        <f>AP33+[1]IS!AV89-AN33</f>
        <v>-15096.473293675328</v>
      </c>
      <c r="AR33" s="821">
        <f>AQ33+[1]IS!AW89</f>
        <v>-18710.039472172637</v>
      </c>
      <c r="AS33" s="821">
        <f>AR33+[1]IS!AX89</f>
        <v>-26679.726613181778</v>
      </c>
      <c r="AT33" s="821">
        <f>AS33+[1]IS!AY89</f>
        <v>-30324.696448862262</v>
      </c>
      <c r="AU33" s="821">
        <f>AT33+[1]IS!AZ89</f>
        <v>-38326.061545244651</v>
      </c>
      <c r="AV33" s="821">
        <f>AU33+[1]IS!BA89</f>
        <v>-50681.741968182891</v>
      </c>
      <c r="AW33" s="821">
        <f>AV33+[1]IS!BB89</f>
        <v>-63053.609352422121</v>
      </c>
      <c r="AX33" s="821">
        <f>AW33+[1]IS!BC89</f>
        <v>-71103.536556967971</v>
      </c>
      <c r="AY33" s="821">
        <f>AX33+[1]IS!BD89</f>
        <v>-74829.447320548541</v>
      </c>
      <c r="AZ33" s="821">
        <f>AY33+[1]IS!BE89</f>
        <v>-87275.633515122667</v>
      </c>
      <c r="BA33" s="821">
        <f>AZ33+[1]IS!BF89</f>
        <v>-96314.57502344824</v>
      </c>
      <c r="BB33" s="821">
        <f>BA33+[1]IS!BG89</f>
        <v>-100673.31567343636</v>
      </c>
      <c r="BC33" s="821">
        <f>BB33+[1]IS!BH89-AZ33</f>
        <v>-17765.090372443345</v>
      </c>
      <c r="BD33" s="821">
        <f>BC33+[1]IS!BI89</f>
        <v>-22149.701568485663</v>
      </c>
      <c r="BE33" s="821">
        <f>BD33+[1]IS!BJ89</f>
        <v>-31257.15967549535</v>
      </c>
      <c r="BF33" s="821">
        <f>BE33+[1]IS!BK89</f>
        <v>-35676.628931010993</v>
      </c>
      <c r="BG33" s="821">
        <f>BF33+[1]IS!BL89</f>
        <v>-44819.249568484986</v>
      </c>
      <c r="BH33" s="821">
        <f>BG33+[1]IS!BM89</f>
        <v>-58682.806691393198</v>
      </c>
      <c r="BI33" s="821">
        <f>BH33+[1]IS!BN89</f>
        <v>-72564.331341345503</v>
      </c>
      <c r="BJ33" s="821">
        <f>BI33+[1]IS!BO89</f>
        <v>-81760.855918880945</v>
      </c>
      <c r="BK33" s="821">
        <f>BJ33+[1]IS!BP89</f>
        <v>-86270.169604365685</v>
      </c>
      <c r="BL33" s="821">
        <f>BK33+[1]IS!BQ89</f>
        <v>-100233.55884447649</v>
      </c>
    </row>
    <row r="34" spans="1:64">
      <c r="A34" s="724"/>
      <c r="B34" s="816" t="s">
        <v>544</v>
      </c>
      <c r="C34" s="820"/>
      <c r="D34" s="821"/>
      <c r="E34" s="821">
        <f>[1]EXPENSES!E267</f>
        <v>3493.8375294207626</v>
      </c>
      <c r="F34" s="821">
        <f>[1]EXPENSES!F267</f>
        <v>3449.2905789497945</v>
      </c>
      <c r="G34" s="821">
        <f>[1]EXPENSES!G267</f>
        <v>3404.3545289603844</v>
      </c>
      <c r="H34" s="821">
        <f>[1]EXPENSES!H267</f>
        <v>3359.0259808262822</v>
      </c>
      <c r="I34" s="821">
        <f>[1]EXPENSES!I267</f>
        <v>3313.301506235618</v>
      </c>
      <c r="J34" s="821">
        <f>[1]EXPENSES!J267</f>
        <v>3267.1776469316092</v>
      </c>
      <c r="K34" s="821">
        <f>[1]EXPENSES!K267</f>
        <v>3220.6509144510051</v>
      </c>
      <c r="L34" s="821">
        <f>[1]EXPENSES!L267</f>
        <v>3173.7177898602454</v>
      </c>
      <c r="M34" s="821">
        <f>[1]EXPENSES!M267</f>
        <v>3126.3747234893144</v>
      </c>
      <c r="N34" s="821">
        <f>[1]EXPENSES!N267</f>
        <v>3078.618134663272</v>
      </c>
      <c r="O34" s="821">
        <f>[1]EXPENSES!O267</f>
        <v>3030.4444114314369</v>
      </c>
      <c r="P34" s="821">
        <f>[1]EXPENSES!P267</f>
        <v>2981.8499102942037</v>
      </c>
      <c r="Q34" s="821">
        <f>'[1]LOAN &amp; DEPRECIATION'!$O$25</f>
        <v>2932.8309559274762</v>
      </c>
      <c r="R34" s="821">
        <f>'[1]LOAN &amp; DEPRECIATION'!$O$26</f>
        <v>2883.3838409047016</v>
      </c>
      <c r="S34" s="821">
        <f>'[1]LOAN &amp; DEPRECIATION'!$O$27</f>
        <v>2833.5048254164567</v>
      </c>
      <c r="T34" s="821">
        <f>'[1]LOAN &amp; DEPRECIATION'!$O$28</f>
        <v>2783.1901369876032</v>
      </c>
      <c r="U34" s="821">
        <f>'[1]LOAN &amp; DEPRECIATION'!$O$29</f>
        <v>2732.4359701919652</v>
      </c>
      <c r="V34" s="821">
        <f>'[1]LOAN &amp; DEPRECIATION'!$O$30</f>
        <v>2681.2384863645148</v>
      </c>
      <c r="W34" s="821">
        <f>'[1]LOAN &amp; DEPRECIATION'!$O$31</f>
        <v>2629.5938133110435</v>
      </c>
      <c r="X34" s="821">
        <f>'[1]LOAN &amp; DEPRECIATION'!$O$32</f>
        <v>2577.4980450152998</v>
      </c>
      <c r="Y34" s="821">
        <f>'[1]LOAN &amp; DEPRECIATION'!$O$33</f>
        <v>2524.9472413435669</v>
      </c>
      <c r="Z34" s="821">
        <f>'[1]LOAN &amp; DEPRECIATION'!$O$34</f>
        <v>2471.9374277466609</v>
      </c>
      <c r="AA34" s="821">
        <f>'[1]LOAN &amp; DEPRECIATION'!$O$35</f>
        <v>2418.4645949593232</v>
      </c>
      <c r="AB34" s="821">
        <f>'[1]LOAN &amp; DEPRECIATION'!$O$36</f>
        <v>2364.5246986969933</v>
      </c>
      <c r="AC34" s="821">
        <f>'[1]LOAN &amp; DEPRECIATION'!$O$38</f>
        <v>2310.1136593499273</v>
      </c>
      <c r="AD34" s="821">
        <f>'[1]LOAN &amp; DEPRECIATION'!$O$39</f>
        <v>2255.2273616746479</v>
      </c>
      <c r="AE34" s="821">
        <f>'[1]LOAN &amp; DEPRECIATION'!$O$40</f>
        <v>2199.8616544826959</v>
      </c>
      <c r="AF34" s="821">
        <f>'[1]LOAN &amp; DEPRECIATION'!$O$41</f>
        <v>2144.0123503266686</v>
      </c>
      <c r="AG34" s="821">
        <f>'[1]LOAN &amp; DEPRECIATION'!$O$42</f>
        <v>2087.6752251835105</v>
      </c>
      <c r="AH34" s="821">
        <f>'[1]LOAN &amp; DEPRECIATION'!$O$43</f>
        <v>2030.8460181350401</v>
      </c>
      <c r="AI34" s="821">
        <f>'[1]LOAN &amp; DEPRECIATION'!$O$44</f>
        <v>1973.520431045687</v>
      </c>
      <c r="AJ34" s="821">
        <f>'[1]LOAN &amp; DEPRECIATION'!$O$45</f>
        <v>1915.6941282374119</v>
      </c>
      <c r="AK34" s="821">
        <f>'[1]LOAN &amp; DEPRECIATION'!$O$46</f>
        <v>1857.3627361617885</v>
      </c>
      <c r="AL34" s="821">
        <f>'[1]LOAN &amp; DEPRECIATION'!$O$47</f>
        <v>1798.5218430692223</v>
      </c>
      <c r="AM34" s="821">
        <f>'[1]LOAN &amp; DEPRECIATION'!$O$48</f>
        <v>1739.1669986752775</v>
      </c>
      <c r="AN34" s="821">
        <f>'[1]LOAN &amp; DEPRECIATION'!$O$49</f>
        <v>1679.2937138240916</v>
      </c>
      <c r="AO34" s="821">
        <f>'[1]LOAN &amp; DEPRECIATION'!$O$51</f>
        <v>1618.8974601488485</v>
      </c>
      <c r="AP34" s="821">
        <f>'[1]LOAN &amp; DEPRECIATION'!$O$52</f>
        <v>1557.9736697292883</v>
      </c>
      <c r="AQ34" s="821">
        <f>'[1]LOAN &amp; DEPRECIATION'!$O$53</f>
        <v>1496.5177347462218</v>
      </c>
      <c r="AR34" s="821">
        <f>'[1]LOAN &amp; DEPRECIATION'!$O$54</f>
        <v>1434.5250071330317</v>
      </c>
      <c r="AS34" s="821">
        <f>'[1]LOAN &amp; DEPRECIATION'!$O$55</f>
        <v>1371.9907982241264</v>
      </c>
      <c r="AT34" s="821">
        <f>'[1]LOAN &amp; DEPRECIATION'!$O$56</f>
        <v>1308.9103784003244</v>
      </c>
      <c r="AU34" s="821">
        <f>'[1]LOAN &amp; DEPRECIATION'!$O$57</f>
        <v>1245.2789767311424</v>
      </c>
      <c r="AV34" s="821">
        <f>'[1]LOAN &amp; DEPRECIATION'!$O$58</f>
        <v>1181.0917806139566</v>
      </c>
      <c r="AW34" s="821">
        <f>'[1]LOAN &amp; DEPRECIATION'!$O$59</f>
        <v>1116.3439354100149</v>
      </c>
      <c r="AX34" s="821">
        <f>'[1]LOAN &amp; DEPRECIATION'!$O$60</f>
        <v>1051.0305440772663</v>
      </c>
      <c r="AY34" s="821">
        <f>'[1]LOAN &amp; DEPRECIATION'!$O$61</f>
        <v>985.14666679998766</v>
      </c>
      <c r="AZ34" s="821">
        <f>'[1]LOAN &amp; DEPRECIATION'!$O$62</f>
        <v>918.68732061517107</v>
      </c>
      <c r="BA34" s="821">
        <f>'[1]LOAN &amp; DEPRECIATION'!$O$64</f>
        <v>851.64747903565137</v>
      </c>
      <c r="BB34" s="821">
        <f>'[1]LOAN &amp; DEPRECIATION'!$O$65</f>
        <v>784.02207166993924</v>
      </c>
      <c r="BC34" s="821">
        <f>'[1]LOAN &amp; DEPRECIATION'!$O$66</f>
        <v>715.80598383873541</v>
      </c>
      <c r="BD34" s="821">
        <f>'[1]LOAN &amp; DEPRECIATION'!$O$67</f>
        <v>646.99405618809431</v>
      </c>
      <c r="BE34" s="821">
        <f>'[1]LOAN &amp; DEPRECIATION'!$O$68</f>
        <v>577.58108429920924</v>
      </c>
      <c r="BF34" s="821">
        <f>'[1]LOAN &amp; DEPRECIATION'!$O$69</f>
        <v>507.56181829478908</v>
      </c>
      <c r="BG34" s="821">
        <f>'[1]LOAN &amp; DEPRECIATION'!$O$70</f>
        <v>436.93096244199705</v>
      </c>
      <c r="BH34" s="821">
        <f>'[1]LOAN &amp; DEPRECIATION'!$O$71</f>
        <v>365.68317475192106</v>
      </c>
      <c r="BI34" s="821">
        <f>'[1]LOAN &amp; DEPRECIATION'!$O$72</f>
        <v>293.81306657554563</v>
      </c>
      <c r="BJ34" s="821">
        <f>'[1]LOAN &amp; DEPRECIATION'!$O$73</f>
        <v>221.3152021961948</v>
      </c>
      <c r="BK34" s="821">
        <f>'[1]LOAN &amp; DEPRECIATION'!$O$74</f>
        <v>148.18409841841537</v>
      </c>
      <c r="BL34" s="821">
        <f>'[1]LOAN &amp; DEPRECIATION'!$O$75</f>
        <v>74.414224153269032</v>
      </c>
    </row>
    <row r="35" spans="1:64">
      <c r="A35" s="724"/>
      <c r="B35" s="816" t="s">
        <v>545</v>
      </c>
      <c r="C35" s="820"/>
      <c r="D35" s="821"/>
      <c r="E35" s="821">
        <f>[1]EXPENSES!E27</f>
        <v>7136.55</v>
      </c>
      <c r="F35" s="821">
        <f>[1]EXPENSES!F27</f>
        <v>7136.55</v>
      </c>
      <c r="G35" s="821">
        <f>[1]EXPENSES!G27</f>
        <v>7136.55</v>
      </c>
      <c r="H35" s="821">
        <f>[1]EXPENSES!H27</f>
        <v>7136.55</v>
      </c>
      <c r="I35" s="821">
        <f>[1]EXPENSES!I27</f>
        <v>7136.55</v>
      </c>
      <c r="J35" s="821">
        <f>[1]EXPENSES!J27</f>
        <v>7136.55</v>
      </c>
      <c r="K35" s="821">
        <f>[1]EXPENSES!K27</f>
        <v>7136.55</v>
      </c>
      <c r="L35" s="821">
        <f>[1]EXPENSES!L27</f>
        <v>7136.55</v>
      </c>
      <c r="M35" s="821">
        <f>[1]EXPENSES!M27</f>
        <v>7136.55</v>
      </c>
      <c r="N35" s="821">
        <f>[1]EXPENSES!N27</f>
        <v>7136.55</v>
      </c>
      <c r="O35" s="821">
        <f>[1]EXPENSES!O27</f>
        <v>7136.55</v>
      </c>
      <c r="P35" s="821">
        <f>[1]EXPENSES!P27</f>
        <v>7136.55</v>
      </c>
      <c r="Q35" s="821">
        <f>[1]IS!V59</f>
        <v>7267.3583333333336</v>
      </c>
      <c r="R35" s="821">
        <f>[1]IS!W59</f>
        <v>7267.3583333333336</v>
      </c>
      <c r="S35" s="821">
        <f>[1]IS!X59</f>
        <v>7267.3583333333336</v>
      </c>
      <c r="T35" s="821">
        <f>[1]IS!Y59</f>
        <v>7267.3583333333336</v>
      </c>
      <c r="U35" s="821">
        <f>[1]IS!Z59</f>
        <v>7267.3583333333336</v>
      </c>
      <c r="V35" s="821">
        <f>[1]IS!AA59</f>
        <v>7267.3583333333336</v>
      </c>
      <c r="W35" s="821">
        <f>[1]IS!AB59</f>
        <v>7267.3583333333336</v>
      </c>
      <c r="X35" s="821">
        <f>[1]IS!AC59</f>
        <v>7267.3583333333336</v>
      </c>
      <c r="Y35" s="821">
        <f>[1]IS!AD59</f>
        <v>7267.3583333333336</v>
      </c>
      <c r="Z35" s="821">
        <f>[1]IS!AE59</f>
        <v>7267.3583333333336</v>
      </c>
      <c r="AA35" s="821">
        <f>[1]IS!AF59</f>
        <v>7267.3583333333336</v>
      </c>
      <c r="AB35" s="821">
        <f>[1]IS!AG59</f>
        <v>7267.3583333333336</v>
      </c>
      <c r="AC35" s="821">
        <f>[1]IS!AH59</f>
        <v>-7570.416666666667</v>
      </c>
      <c r="AD35" s="821">
        <f>[1]IS!AI59</f>
        <v>-7570.416666666667</v>
      </c>
      <c r="AE35" s="821">
        <f>[1]IS!AJ59</f>
        <v>-7570.416666666667</v>
      </c>
      <c r="AF35" s="821">
        <f>[1]IS!AK59</f>
        <v>-7570.416666666667</v>
      </c>
      <c r="AG35" s="821">
        <f>[1]IS!AL59</f>
        <v>-7570.416666666667</v>
      </c>
      <c r="AH35" s="821">
        <f>[1]IS!AM59</f>
        <v>-7570.416666666667</v>
      </c>
      <c r="AI35" s="821">
        <f>[1]IS!AN59</f>
        <v>-7570.416666666667</v>
      </c>
      <c r="AJ35" s="821">
        <f>[1]IS!AO59</f>
        <v>-7570.416666666667</v>
      </c>
      <c r="AK35" s="821">
        <f>[1]IS!AP59</f>
        <v>-7570.416666666667</v>
      </c>
      <c r="AL35" s="821">
        <f>[1]IS!AQ59</f>
        <v>-7570.416666666667</v>
      </c>
      <c r="AM35" s="821">
        <f>[1]IS!AR59</f>
        <v>-7570.416666666667</v>
      </c>
      <c r="AN35" s="821">
        <f>[1]IS!AS59</f>
        <v>-7570.416666666667</v>
      </c>
      <c r="AO35" s="821">
        <f>[1]IS!AT59</f>
        <v>-8024.6416666666673</v>
      </c>
      <c r="AP35" s="821">
        <f>[1]IS!AU59</f>
        <v>-8024.6416666666673</v>
      </c>
      <c r="AQ35" s="821">
        <f>[1]IS!AV59</f>
        <v>-8024.6416666666673</v>
      </c>
      <c r="AR35" s="821">
        <f>[1]IS!AW59</f>
        <v>-8024.6416666666673</v>
      </c>
      <c r="AS35" s="821">
        <f>[1]IS!AX59</f>
        <v>-8024.6416666666673</v>
      </c>
      <c r="AT35" s="821">
        <f>[1]IS!AY59</f>
        <v>-8024.6416666666673</v>
      </c>
      <c r="AU35" s="821">
        <f>[1]IS!AZ59</f>
        <v>-8024.6416666666673</v>
      </c>
      <c r="AV35" s="821">
        <f>[1]IS!BA59</f>
        <v>-8024.6416666666673</v>
      </c>
      <c r="AW35" s="821">
        <f>[1]IS!BB59</f>
        <v>-8024.6416666666673</v>
      </c>
      <c r="AX35" s="821">
        <f>[1]IS!BC59</f>
        <v>-8024.6416666666673</v>
      </c>
      <c r="AY35" s="821">
        <f>[1]IS!BD59</f>
        <v>-8024.6416666666673</v>
      </c>
      <c r="AZ35" s="821">
        <f>[1]IS!BE59</f>
        <v>-8024.6416666666673</v>
      </c>
      <c r="BA35" s="821">
        <f>[1]IS!BF59</f>
        <v>-8666.5833333333339</v>
      </c>
      <c r="BB35" s="821">
        <f>[1]IS!BG59</f>
        <v>-8666.5833333333339</v>
      </c>
      <c r="BC35" s="821" t="e">
        <f>[1]IS!BH59</f>
        <v>#N/A</v>
      </c>
      <c r="BD35" s="821" t="e">
        <f>[1]IS!BI59</f>
        <v>#N/A</v>
      </c>
      <c r="BE35" s="821" t="e">
        <f>[1]IS!BJ59</f>
        <v>#N/A</v>
      </c>
      <c r="BF35" s="821" t="e">
        <f>[1]IS!BK59</f>
        <v>#N/A</v>
      </c>
      <c r="BG35" s="821" t="e">
        <f>[1]IS!BL59</f>
        <v>#N/A</v>
      </c>
      <c r="BH35" s="821" t="e">
        <f>[1]IS!BM59</f>
        <v>#N/A</v>
      </c>
      <c r="BI35" s="821" t="e">
        <f>[1]IS!BN59</f>
        <v>#N/A</v>
      </c>
      <c r="BJ35" s="821" t="e">
        <f>[1]IS!BO59</f>
        <v>#N/A</v>
      </c>
      <c r="BK35" s="821" t="e">
        <f>[1]IS!BP59</f>
        <v>#N/A</v>
      </c>
      <c r="BL35" s="821" t="e">
        <f>[1]IS!BQ59</f>
        <v>#N/A</v>
      </c>
    </row>
    <row r="36" spans="1:64">
      <c r="A36" s="724"/>
      <c r="B36" s="820" t="s">
        <v>546</v>
      </c>
      <c r="C36" s="820"/>
      <c r="D36" s="821"/>
      <c r="E36" s="821"/>
      <c r="F36" s="821"/>
      <c r="G36" s="821"/>
      <c r="H36" s="821"/>
      <c r="I36" s="821"/>
      <c r="J36" s="821"/>
      <c r="K36" s="821"/>
      <c r="L36" s="821"/>
      <c r="M36" s="821"/>
      <c r="N36" s="821"/>
      <c r="O36" s="821"/>
      <c r="P36" s="821"/>
      <c r="Q36" s="826"/>
      <c r="R36" s="826"/>
      <c r="S36" s="826"/>
      <c r="T36" s="826"/>
      <c r="U36" s="826"/>
      <c r="V36" s="826"/>
      <c r="W36" s="826"/>
      <c r="X36" s="826"/>
      <c r="Y36" s="826"/>
      <c r="Z36" s="826"/>
      <c r="AA36" s="826"/>
      <c r="AB36" s="826"/>
      <c r="AC36" s="826"/>
      <c r="AD36" s="826"/>
      <c r="AE36" s="826"/>
      <c r="AF36" s="826"/>
      <c r="AG36" s="826"/>
      <c r="AH36" s="826"/>
      <c r="AI36" s="826"/>
      <c r="AJ36" s="826"/>
      <c r="AK36" s="826"/>
      <c r="AL36" s="826"/>
      <c r="AM36" s="826"/>
      <c r="AN36" s="826"/>
      <c r="AO36" s="826"/>
      <c r="AP36" s="826"/>
      <c r="AQ36" s="826"/>
      <c r="AR36" s="826"/>
      <c r="AS36" s="826"/>
      <c r="AT36" s="826"/>
      <c r="AU36" s="826"/>
      <c r="AV36" s="826"/>
      <c r="AW36" s="826"/>
      <c r="AX36" s="826"/>
      <c r="AY36" s="826"/>
      <c r="AZ36" s="826"/>
      <c r="BA36" s="826"/>
      <c r="BB36" s="826"/>
      <c r="BC36" s="826"/>
      <c r="BD36" s="826"/>
      <c r="BE36" s="826"/>
      <c r="BF36" s="826"/>
      <c r="BG36" s="826"/>
      <c r="BH36" s="826"/>
      <c r="BI36" s="826"/>
      <c r="BJ36" s="826"/>
      <c r="BK36" s="826"/>
      <c r="BL36" s="826"/>
    </row>
    <row r="37" spans="1:64">
      <c r="A37" s="741"/>
      <c r="B37" s="823"/>
      <c r="C37" s="824"/>
      <c r="D37" s="825" t="e">
        <f>#N/A</f>
        <v>#N/A</v>
      </c>
      <c r="E37" s="825" t="e">
        <f>#N/A</f>
        <v>#N/A</v>
      </c>
      <c r="F37" s="825" t="e">
        <f>#N/A</f>
        <v>#N/A</v>
      </c>
      <c r="G37" s="825" t="e">
        <f>#N/A</f>
        <v>#N/A</v>
      </c>
      <c r="H37" s="825" t="e">
        <f>#N/A</f>
        <v>#N/A</v>
      </c>
      <c r="I37" s="825" t="e">
        <f>#N/A</f>
        <v>#N/A</v>
      </c>
      <c r="J37" s="825" t="e">
        <f>#N/A</f>
        <v>#N/A</v>
      </c>
      <c r="K37" s="825" t="e">
        <f>#N/A</f>
        <v>#N/A</v>
      </c>
      <c r="L37" s="825" t="e">
        <f>#N/A</f>
        <v>#N/A</v>
      </c>
      <c r="M37" s="825" t="e">
        <f>#N/A</f>
        <v>#N/A</v>
      </c>
      <c r="N37" s="825" t="e">
        <f>#N/A</f>
        <v>#N/A</v>
      </c>
      <c r="O37" s="825" t="e">
        <f>#N/A</f>
        <v>#N/A</v>
      </c>
      <c r="P37" s="825" t="e">
        <f>#N/A</f>
        <v>#N/A</v>
      </c>
      <c r="Q37" s="825" t="e">
        <f>SUM(Q32:Q36)</f>
        <v>#N/A</v>
      </c>
      <c r="R37" s="825" t="e">
        <f>#N/A</f>
        <v>#N/A</v>
      </c>
      <c r="S37" s="825" t="e">
        <f>#N/A</f>
        <v>#N/A</v>
      </c>
      <c r="T37" s="825" t="e">
        <f>#N/A</f>
        <v>#N/A</v>
      </c>
      <c r="U37" s="825" t="e">
        <f>#N/A</f>
        <v>#N/A</v>
      </c>
      <c r="V37" s="825" t="e">
        <f>#N/A</f>
        <v>#N/A</v>
      </c>
      <c r="W37" s="825" t="e">
        <f>#N/A</f>
        <v>#N/A</v>
      </c>
      <c r="X37" s="825" t="e">
        <f>#N/A</f>
        <v>#N/A</v>
      </c>
      <c r="Y37" s="825" t="e">
        <f>#N/A</f>
        <v>#N/A</v>
      </c>
      <c r="Z37" s="825" t="e">
        <f>#N/A</f>
        <v>#N/A</v>
      </c>
      <c r="AA37" s="825" t="e">
        <f>#N/A</f>
        <v>#N/A</v>
      </c>
      <c r="AB37" s="825" t="e">
        <f>#N/A</f>
        <v>#N/A</v>
      </c>
      <c r="AC37" s="825" t="e">
        <f>#N/A</f>
        <v>#N/A</v>
      </c>
      <c r="AD37" s="825" t="e">
        <f>#N/A</f>
        <v>#N/A</v>
      </c>
      <c r="AE37" s="825" t="e">
        <f>#N/A</f>
        <v>#N/A</v>
      </c>
      <c r="AF37" s="825" t="e">
        <f>#N/A</f>
        <v>#N/A</v>
      </c>
      <c r="AG37" s="825" t="e">
        <f>#N/A</f>
        <v>#N/A</v>
      </c>
      <c r="AH37" s="825" t="e">
        <f>#N/A</f>
        <v>#N/A</v>
      </c>
      <c r="AI37" s="825" t="e">
        <f>#N/A</f>
        <v>#N/A</v>
      </c>
      <c r="AJ37" s="825" t="e">
        <f>#N/A</f>
        <v>#N/A</v>
      </c>
      <c r="AK37" s="825" t="e">
        <f>#N/A</f>
        <v>#N/A</v>
      </c>
      <c r="AL37" s="825" t="e">
        <f>#N/A</f>
        <v>#N/A</v>
      </c>
      <c r="AM37" s="825" t="e">
        <f>#N/A</f>
        <v>#N/A</v>
      </c>
      <c r="AN37" s="825" t="e">
        <f>#N/A</f>
        <v>#N/A</v>
      </c>
      <c r="AO37" s="825" t="e">
        <f>#N/A</f>
        <v>#N/A</v>
      </c>
      <c r="AP37" s="825" t="e">
        <f>#N/A</f>
        <v>#N/A</v>
      </c>
      <c r="AQ37" s="825" t="e">
        <f>#N/A</f>
        <v>#N/A</v>
      </c>
      <c r="AR37" s="825" t="e">
        <f>#N/A</f>
        <v>#N/A</v>
      </c>
      <c r="AS37" s="825" t="e">
        <f>#N/A</f>
        <v>#N/A</v>
      </c>
      <c r="AT37" s="825" t="e">
        <f>#N/A</f>
        <v>#N/A</v>
      </c>
      <c r="AU37" s="825" t="e">
        <f>#N/A</f>
        <v>#N/A</v>
      </c>
      <c r="AV37" s="825" t="e">
        <f>#N/A</f>
        <v>#N/A</v>
      </c>
      <c r="AW37" s="825" t="e">
        <f>#N/A</f>
        <v>#N/A</v>
      </c>
      <c r="AX37" s="825" t="e">
        <f>#N/A</f>
        <v>#N/A</v>
      </c>
      <c r="AY37" s="825" t="e">
        <f>#N/A</f>
        <v>#N/A</v>
      </c>
      <c r="AZ37" s="825" t="e">
        <f>#N/A</f>
        <v>#N/A</v>
      </c>
      <c r="BA37" s="825" t="e">
        <f>#N/A</f>
        <v>#N/A</v>
      </c>
      <c r="BB37" s="825" t="e">
        <f>#N/A</f>
        <v>#N/A</v>
      </c>
      <c r="BC37" s="825" t="e">
        <f>#N/A</f>
        <v>#N/A</v>
      </c>
      <c r="BD37" s="825" t="e">
        <f>#N/A</f>
        <v>#N/A</v>
      </c>
      <c r="BE37" s="825" t="e">
        <f>#N/A</f>
        <v>#N/A</v>
      </c>
      <c r="BF37" s="825" t="e">
        <f>#N/A</f>
        <v>#N/A</v>
      </c>
      <c r="BG37" s="825" t="e">
        <f>#N/A</f>
        <v>#N/A</v>
      </c>
      <c r="BH37" s="825" t="e">
        <f>#N/A</f>
        <v>#N/A</v>
      </c>
      <c r="BI37" s="825" t="e">
        <f>#N/A</f>
        <v>#N/A</v>
      </c>
      <c r="BJ37" s="825" t="e">
        <f>#N/A</f>
        <v>#N/A</v>
      </c>
      <c r="BK37" s="825" t="e">
        <f>#N/A</f>
        <v>#N/A</v>
      </c>
      <c r="BL37" s="825" t="e">
        <f>#N/A</f>
        <v>#N/A</v>
      </c>
    </row>
    <row r="38" spans="1:64">
      <c r="A38" s="724"/>
      <c r="B38" s="820"/>
      <c r="C38" s="816"/>
      <c r="D38" s="821"/>
      <c r="E38" s="821"/>
      <c r="F38" s="821"/>
      <c r="G38" s="821"/>
      <c r="H38" s="821"/>
      <c r="I38" s="821"/>
      <c r="J38" s="821"/>
      <c r="K38" s="821"/>
      <c r="L38" s="821"/>
      <c r="M38" s="821"/>
      <c r="N38" s="821"/>
      <c r="O38" s="821"/>
      <c r="P38" s="821"/>
      <c r="Q38" s="826"/>
      <c r="R38" s="826"/>
      <c r="S38" s="826"/>
      <c r="T38" s="826"/>
      <c r="U38" s="826"/>
      <c r="V38" s="826"/>
      <c r="W38" s="826"/>
      <c r="X38" s="826"/>
      <c r="Y38" s="826"/>
      <c r="Z38" s="826"/>
      <c r="AA38" s="827"/>
      <c r="AB38" s="828"/>
      <c r="AC38" s="659"/>
      <c r="AD38" s="581"/>
      <c r="AE38" s="581"/>
      <c r="AF38" s="581"/>
      <c r="AG38" s="581"/>
      <c r="AH38" s="581"/>
    </row>
    <row r="39" spans="1:64">
      <c r="A39" s="741"/>
      <c r="B39" s="830" t="s">
        <v>57</v>
      </c>
      <c r="C39" s="831"/>
      <c r="D39" s="825" t="e">
        <f>#N/A</f>
        <v>#N/A</v>
      </c>
      <c r="E39" s="825" t="e">
        <f>#N/A</f>
        <v>#N/A</v>
      </c>
      <c r="F39" s="825" t="e">
        <f>#N/A</f>
        <v>#N/A</v>
      </c>
      <c r="G39" s="825" t="e">
        <f>#N/A</f>
        <v>#N/A</v>
      </c>
      <c r="H39" s="825" t="e">
        <f>#N/A</f>
        <v>#N/A</v>
      </c>
      <c r="I39" s="825" t="e">
        <f>#N/A</f>
        <v>#N/A</v>
      </c>
      <c r="J39" s="825" t="e">
        <f>#N/A</f>
        <v>#N/A</v>
      </c>
      <c r="K39" s="825" t="e">
        <f>#N/A</f>
        <v>#N/A</v>
      </c>
      <c r="L39" s="825" t="e">
        <f>#N/A</f>
        <v>#N/A</v>
      </c>
      <c r="M39" s="825" t="e">
        <f>#N/A</f>
        <v>#N/A</v>
      </c>
      <c r="N39" s="825" t="e">
        <f>#N/A</f>
        <v>#N/A</v>
      </c>
      <c r="O39" s="825" t="e">
        <f>#N/A</f>
        <v>#N/A</v>
      </c>
      <c r="P39" s="825" t="e">
        <f>#N/A</f>
        <v>#N/A</v>
      </c>
      <c r="Q39" s="825" t="e">
        <f>#N/A</f>
        <v>#N/A</v>
      </c>
      <c r="R39" s="825" t="e">
        <f>#N/A</f>
        <v>#N/A</v>
      </c>
      <c r="S39" s="825" t="e">
        <f>#N/A</f>
        <v>#N/A</v>
      </c>
      <c r="T39" s="825" t="e">
        <f>#N/A</f>
        <v>#N/A</v>
      </c>
      <c r="U39" s="825" t="e">
        <f>#N/A</f>
        <v>#N/A</v>
      </c>
      <c r="V39" s="825" t="e">
        <f>#N/A</f>
        <v>#N/A</v>
      </c>
      <c r="W39" s="825" t="e">
        <f>#N/A</f>
        <v>#N/A</v>
      </c>
      <c r="X39" s="825" t="e">
        <f>#N/A</f>
        <v>#N/A</v>
      </c>
      <c r="Y39" s="825" t="e">
        <f>#N/A</f>
        <v>#N/A</v>
      </c>
      <c r="Z39" s="825" t="e">
        <f>#N/A</f>
        <v>#N/A</v>
      </c>
      <c r="AA39" s="825" t="e">
        <f>#N/A</f>
        <v>#N/A</v>
      </c>
      <c r="AB39" s="825" t="e">
        <f>#N/A</f>
        <v>#N/A</v>
      </c>
      <c r="AC39" s="825" t="e">
        <f>#N/A</f>
        <v>#N/A</v>
      </c>
      <c r="AD39" s="825" t="e">
        <f>#N/A</f>
        <v>#N/A</v>
      </c>
      <c r="AE39" s="825" t="e">
        <f>#N/A</f>
        <v>#N/A</v>
      </c>
      <c r="AF39" s="825" t="e">
        <f>#N/A</f>
        <v>#N/A</v>
      </c>
      <c r="AG39" s="825" t="e">
        <f>#N/A</f>
        <v>#N/A</v>
      </c>
      <c r="AH39" s="825" t="e">
        <f>#N/A</f>
        <v>#N/A</v>
      </c>
      <c r="AI39" s="825" t="e">
        <f>#N/A</f>
        <v>#N/A</v>
      </c>
      <c r="AJ39" s="825" t="e">
        <f>#N/A</f>
        <v>#N/A</v>
      </c>
      <c r="AK39" s="825" t="e">
        <f>#N/A</f>
        <v>#N/A</v>
      </c>
      <c r="AL39" s="825" t="e">
        <f>#N/A</f>
        <v>#N/A</v>
      </c>
      <c r="AM39" s="825" t="e">
        <f>#N/A</f>
        <v>#N/A</v>
      </c>
      <c r="AN39" s="825" t="e">
        <f>#N/A</f>
        <v>#N/A</v>
      </c>
      <c r="AO39" s="825" t="e">
        <f>#N/A</f>
        <v>#N/A</v>
      </c>
      <c r="AP39" s="825" t="e">
        <f>#N/A</f>
        <v>#N/A</v>
      </c>
      <c r="AQ39" s="825" t="e">
        <f>#N/A</f>
        <v>#N/A</v>
      </c>
      <c r="AR39" s="825" t="e">
        <f>#N/A</f>
        <v>#N/A</v>
      </c>
      <c r="AS39" s="825" t="e">
        <f>#N/A</f>
        <v>#N/A</v>
      </c>
      <c r="AT39" s="825" t="e">
        <f>#N/A</f>
        <v>#N/A</v>
      </c>
      <c r="AU39" s="825" t="e">
        <f>#N/A</f>
        <v>#N/A</v>
      </c>
      <c r="AV39" s="825" t="e">
        <f>#N/A</f>
        <v>#N/A</v>
      </c>
      <c r="AW39" s="825" t="e">
        <f>#N/A</f>
        <v>#N/A</v>
      </c>
      <c r="AX39" s="825" t="e">
        <f>#N/A</f>
        <v>#N/A</v>
      </c>
      <c r="AY39" s="825" t="e">
        <f>#N/A</f>
        <v>#N/A</v>
      </c>
      <c r="AZ39" s="825" t="e">
        <f>#N/A</f>
        <v>#N/A</v>
      </c>
      <c r="BA39" s="825" t="e">
        <f>#N/A</f>
        <v>#N/A</v>
      </c>
      <c r="BB39" s="825" t="e">
        <f>#N/A</f>
        <v>#N/A</v>
      </c>
      <c r="BC39" s="825" t="e">
        <f>#N/A</f>
        <v>#N/A</v>
      </c>
      <c r="BD39" s="825" t="e">
        <f>#N/A</f>
        <v>#N/A</v>
      </c>
      <c r="BE39" s="825" t="e">
        <f>#N/A</f>
        <v>#N/A</v>
      </c>
      <c r="BF39" s="825" t="e">
        <f>#N/A</f>
        <v>#N/A</v>
      </c>
      <c r="BG39" s="825" t="e">
        <f>#N/A</f>
        <v>#N/A</v>
      </c>
      <c r="BH39" s="825" t="e">
        <f>#N/A</f>
        <v>#N/A</v>
      </c>
      <c r="BI39" s="825" t="e">
        <f>#N/A</f>
        <v>#N/A</v>
      </c>
      <c r="BJ39" s="825" t="e">
        <f>#N/A</f>
        <v>#N/A</v>
      </c>
      <c r="BK39" s="825" t="e">
        <f>#N/A</f>
        <v>#N/A</v>
      </c>
      <c r="BL39" s="825" t="e">
        <f>#N/A</f>
        <v>#N/A</v>
      </c>
    </row>
    <row r="40" spans="1:64">
      <c r="A40" s="724"/>
      <c r="B40" s="820"/>
      <c r="C40" s="816"/>
      <c r="D40" s="821"/>
      <c r="E40" s="821"/>
      <c r="F40" s="821"/>
      <c r="G40" s="821"/>
      <c r="H40" s="821"/>
      <c r="I40" s="821"/>
      <c r="J40" s="821"/>
      <c r="K40" s="821"/>
      <c r="L40" s="821"/>
      <c r="M40" s="821"/>
      <c r="N40" s="821"/>
      <c r="O40" s="821"/>
      <c r="P40" s="821"/>
      <c r="Q40" s="826"/>
      <c r="R40" s="826"/>
      <c r="S40" s="826"/>
      <c r="T40" s="826"/>
      <c r="U40" s="826"/>
      <c r="V40" s="826"/>
      <c r="W40" s="826"/>
      <c r="X40" s="826"/>
      <c r="Y40" s="826"/>
      <c r="Z40" s="826"/>
      <c r="AA40" s="826"/>
      <c r="AB40" s="826"/>
      <c r="AC40" s="826"/>
      <c r="AD40" s="826"/>
      <c r="AE40" s="826"/>
      <c r="AF40" s="826"/>
      <c r="AG40" s="826"/>
      <c r="AH40" s="826"/>
      <c r="AI40" s="826"/>
      <c r="AJ40" s="826"/>
      <c r="AK40" s="826"/>
      <c r="AL40" s="826"/>
      <c r="AM40" s="826"/>
      <c r="AN40" s="826"/>
      <c r="AO40" s="826"/>
      <c r="AP40" s="826"/>
      <c r="AQ40" s="826"/>
      <c r="AR40" s="826"/>
      <c r="AS40" s="826"/>
      <c r="AT40" s="826"/>
      <c r="AU40" s="826"/>
      <c r="AV40" s="826"/>
      <c r="AW40" s="826"/>
      <c r="AX40" s="826"/>
      <c r="AY40" s="826"/>
      <c r="AZ40" s="826"/>
      <c r="BA40" s="826"/>
      <c r="BB40" s="826"/>
      <c r="BC40" s="826"/>
      <c r="BD40" s="826"/>
      <c r="BE40" s="826"/>
      <c r="BF40" s="826"/>
      <c r="BG40" s="826"/>
      <c r="BH40" s="826"/>
      <c r="BI40" s="826"/>
      <c r="BJ40" s="826"/>
      <c r="BK40" s="826"/>
      <c r="BL40" s="826"/>
    </row>
    <row r="41" spans="1:64">
      <c r="A41" s="741"/>
      <c r="B41" s="830" t="s">
        <v>547</v>
      </c>
      <c r="C41" s="831"/>
      <c r="D41" s="825" t="e">
        <f>#N/A</f>
        <v>#N/A</v>
      </c>
      <c r="E41" s="825" t="e">
        <f>#N/A</f>
        <v>#N/A</v>
      </c>
      <c r="F41" s="825" t="e">
        <f>#N/A</f>
        <v>#N/A</v>
      </c>
      <c r="G41" s="825" t="e">
        <f>#N/A</f>
        <v>#N/A</v>
      </c>
      <c r="H41" s="825" t="e">
        <f>#N/A</f>
        <v>#N/A</v>
      </c>
      <c r="I41" s="825" t="e">
        <f>#N/A</f>
        <v>#N/A</v>
      </c>
      <c r="J41" s="825" t="e">
        <f>#N/A</f>
        <v>#N/A</v>
      </c>
      <c r="K41" s="825" t="e">
        <f>#N/A</f>
        <v>#N/A</v>
      </c>
      <c r="L41" s="825" t="e">
        <f>#N/A</f>
        <v>#N/A</v>
      </c>
      <c r="M41" s="825" t="e">
        <f>#N/A</f>
        <v>#N/A</v>
      </c>
      <c r="N41" s="825" t="e">
        <f>#N/A</f>
        <v>#N/A</v>
      </c>
      <c r="O41" s="825" t="e">
        <f>#N/A</f>
        <v>#N/A</v>
      </c>
      <c r="P41" s="825" t="e">
        <f>#N/A</f>
        <v>#N/A</v>
      </c>
      <c r="Q41" s="825" t="e">
        <f>#N/A</f>
        <v>#N/A</v>
      </c>
      <c r="R41" s="825" t="e">
        <f>#N/A</f>
        <v>#N/A</v>
      </c>
      <c r="S41" s="825" t="e">
        <f>#N/A</f>
        <v>#N/A</v>
      </c>
      <c r="T41" s="825" t="e">
        <f>#N/A</f>
        <v>#N/A</v>
      </c>
      <c r="U41" s="825" t="e">
        <f>#N/A</f>
        <v>#N/A</v>
      </c>
      <c r="V41" s="825" t="e">
        <f>#N/A</f>
        <v>#N/A</v>
      </c>
      <c r="W41" s="825" t="e">
        <f>#N/A</f>
        <v>#N/A</v>
      </c>
      <c r="X41" s="825" t="e">
        <f>#N/A</f>
        <v>#N/A</v>
      </c>
      <c r="Y41" s="825" t="e">
        <f>#N/A</f>
        <v>#N/A</v>
      </c>
      <c r="Z41" s="825" t="e">
        <f>#N/A</f>
        <v>#N/A</v>
      </c>
      <c r="AA41" s="825" t="e">
        <f>#N/A</f>
        <v>#N/A</v>
      </c>
      <c r="AB41" s="825" t="e">
        <f>#N/A</f>
        <v>#N/A</v>
      </c>
      <c r="AC41" s="825" t="e">
        <f>#N/A</f>
        <v>#N/A</v>
      </c>
      <c r="AD41" s="825" t="e">
        <f>#N/A</f>
        <v>#N/A</v>
      </c>
      <c r="AE41" s="825" t="e">
        <f>#N/A</f>
        <v>#N/A</v>
      </c>
      <c r="AF41" s="825" t="e">
        <f>#N/A</f>
        <v>#N/A</v>
      </c>
      <c r="AG41" s="825" t="e">
        <f>#N/A</f>
        <v>#N/A</v>
      </c>
      <c r="AH41" s="825" t="e">
        <f>#N/A</f>
        <v>#N/A</v>
      </c>
      <c r="AI41" s="825" t="e">
        <f>#N/A</f>
        <v>#N/A</v>
      </c>
      <c r="AJ41" s="825" t="e">
        <f>#N/A</f>
        <v>#N/A</v>
      </c>
      <c r="AK41" s="825" t="e">
        <f>#N/A</f>
        <v>#N/A</v>
      </c>
      <c r="AL41" s="825" t="e">
        <f>#N/A</f>
        <v>#N/A</v>
      </c>
      <c r="AM41" s="825" t="e">
        <f>#N/A</f>
        <v>#N/A</v>
      </c>
      <c r="AN41" s="825" t="e">
        <f>#N/A</f>
        <v>#N/A</v>
      </c>
      <c r="AO41" s="825" t="e">
        <f>#N/A</f>
        <v>#N/A</v>
      </c>
      <c r="AP41" s="825" t="e">
        <f>#N/A</f>
        <v>#N/A</v>
      </c>
      <c r="AQ41" s="825" t="e">
        <f>#N/A</f>
        <v>#N/A</v>
      </c>
      <c r="AR41" s="825" t="e">
        <f>#N/A</f>
        <v>#N/A</v>
      </c>
      <c r="AS41" s="825" t="e">
        <f>#N/A</f>
        <v>#N/A</v>
      </c>
      <c r="AT41" s="825" t="e">
        <f>#N/A</f>
        <v>#N/A</v>
      </c>
      <c r="AU41" s="825" t="e">
        <f>#N/A</f>
        <v>#N/A</v>
      </c>
      <c r="AV41" s="825" t="e">
        <f>#N/A</f>
        <v>#N/A</v>
      </c>
      <c r="AW41" s="825" t="e">
        <f>#N/A</f>
        <v>#N/A</v>
      </c>
      <c r="AX41" s="825" t="e">
        <f>#N/A</f>
        <v>#N/A</v>
      </c>
      <c r="AY41" s="825" t="e">
        <f>#N/A</f>
        <v>#N/A</v>
      </c>
      <c r="AZ41" s="825" t="e">
        <f>#N/A</f>
        <v>#N/A</v>
      </c>
      <c r="BA41" s="825" t="e">
        <f>#N/A</f>
        <v>#N/A</v>
      </c>
      <c r="BB41" s="825" t="e">
        <f>#N/A</f>
        <v>#N/A</v>
      </c>
      <c r="BC41" s="825" t="e">
        <f>#N/A</f>
        <v>#N/A</v>
      </c>
      <c r="BD41" s="825" t="e">
        <f>#N/A</f>
        <v>#N/A</v>
      </c>
      <c r="BE41" s="825" t="e">
        <f>#N/A</f>
        <v>#N/A</v>
      </c>
      <c r="BF41" s="825" t="e">
        <f>#N/A</f>
        <v>#N/A</v>
      </c>
      <c r="BG41" s="825" t="e">
        <f>#N/A</f>
        <v>#N/A</v>
      </c>
      <c r="BH41" s="825" t="e">
        <f>#N/A</f>
        <v>#N/A</v>
      </c>
      <c r="BI41" s="825" t="e">
        <f>#N/A</f>
        <v>#N/A</v>
      </c>
      <c r="BJ41" s="825" t="e">
        <f>#N/A</f>
        <v>#N/A</v>
      </c>
      <c r="BK41" s="825" t="e">
        <f>#N/A</f>
        <v>#N/A</v>
      </c>
      <c r="BL41" s="825" t="e">
        <f>#N/A</f>
        <v>#N/A</v>
      </c>
    </row>
    <row r="42" spans="1:64">
      <c r="A42" s="724"/>
      <c r="B42" s="820"/>
      <c r="C42" s="816"/>
      <c r="D42" s="821"/>
      <c r="E42" s="821"/>
      <c r="F42" s="821"/>
      <c r="G42" s="821"/>
      <c r="H42" s="821"/>
      <c r="I42" s="821"/>
      <c r="J42" s="821"/>
      <c r="K42" s="821"/>
      <c r="L42" s="821"/>
      <c r="M42" s="821"/>
      <c r="N42" s="821"/>
      <c r="O42" s="821"/>
      <c r="P42" s="821"/>
      <c r="Q42" s="826"/>
      <c r="R42" s="826"/>
      <c r="S42" s="826"/>
      <c r="T42" s="826"/>
      <c r="U42" s="826"/>
      <c r="V42" s="826"/>
      <c r="W42" s="826"/>
      <c r="X42" s="826"/>
      <c r="Y42" s="826"/>
      <c r="Z42" s="826"/>
      <c r="AA42" s="827"/>
      <c r="AB42" s="828"/>
      <c r="AC42" s="659"/>
      <c r="AD42" s="581"/>
      <c r="AE42" s="581"/>
      <c r="AF42" s="581"/>
      <c r="AG42" s="581"/>
      <c r="AH42" s="581"/>
    </row>
    <row r="43" spans="1:64">
      <c r="A43" s="724"/>
      <c r="B43" s="815" t="s">
        <v>548</v>
      </c>
      <c r="C43" s="816"/>
      <c r="D43" s="821"/>
      <c r="E43" s="821"/>
      <c r="F43" s="821"/>
      <c r="G43" s="821"/>
      <c r="H43" s="821"/>
      <c r="I43" s="821"/>
      <c r="J43" s="821"/>
      <c r="K43" s="821"/>
      <c r="L43" s="821"/>
      <c r="M43" s="821"/>
      <c r="N43" s="821"/>
      <c r="O43" s="821"/>
      <c r="P43" s="821"/>
      <c r="Q43" s="826"/>
      <c r="R43" s="826"/>
      <c r="S43" s="826"/>
      <c r="T43" s="826"/>
      <c r="U43" s="826"/>
      <c r="V43" s="826"/>
      <c r="W43" s="826"/>
      <c r="X43" s="826"/>
      <c r="Y43" s="826"/>
      <c r="Z43" s="826"/>
      <c r="AA43" s="827"/>
      <c r="AB43" s="828"/>
      <c r="AC43" s="659"/>
      <c r="AD43" s="581"/>
      <c r="AE43" s="581"/>
      <c r="AF43" s="581"/>
      <c r="AG43" s="581"/>
      <c r="AH43" s="581"/>
    </row>
    <row r="44" spans="1:64">
      <c r="A44" s="724"/>
      <c r="B44" s="820"/>
      <c r="C44" s="816"/>
      <c r="D44" s="821"/>
      <c r="E44" s="821"/>
      <c r="F44" s="821"/>
      <c r="G44" s="821"/>
      <c r="H44" s="821"/>
      <c r="I44" s="821"/>
      <c r="J44" s="821"/>
      <c r="K44" s="821"/>
      <c r="L44" s="821"/>
      <c r="M44" s="821"/>
      <c r="N44" s="821"/>
      <c r="O44" s="821"/>
      <c r="P44" s="821"/>
      <c r="Q44" s="826"/>
      <c r="R44" s="826"/>
      <c r="S44" s="826"/>
      <c r="T44" s="826"/>
      <c r="U44" s="826"/>
      <c r="V44" s="826"/>
      <c r="W44" s="826"/>
      <c r="X44" s="826"/>
      <c r="Y44" s="826"/>
      <c r="Z44" s="826"/>
      <c r="AA44" s="827"/>
      <c r="AB44" s="828"/>
      <c r="AC44" s="659"/>
      <c r="AD44" s="581"/>
      <c r="AE44" s="581"/>
      <c r="AF44" s="581"/>
      <c r="AG44" s="581"/>
      <c r="AH44" s="581"/>
    </row>
    <row r="45" spans="1:64">
      <c r="A45" s="724"/>
      <c r="B45" s="816" t="s">
        <v>549</v>
      </c>
      <c r="C45" s="820"/>
      <c r="D45" s="821">
        <f>'[1]LOAN &amp; DEPRECIATION'!K8</f>
        <v>400000</v>
      </c>
      <c r="E45" s="821">
        <f>'[1]LOAN &amp; DEPRECIATION'!M12</f>
        <v>394899.94024097011</v>
      </c>
      <c r="F45" s="821">
        <f>'[1]LOAN &amp; DEPRECIATION'!M13</f>
        <v>389755.33353146928</v>
      </c>
      <c r="G45" s="821">
        <f>'[1]LOAN &amp; DEPRECIATION'!M14</f>
        <v>384565.79077197902</v>
      </c>
      <c r="H45" s="821">
        <f>'[1]LOAN &amp; DEPRECIATION'!M15</f>
        <v>379330.91946435469</v>
      </c>
      <c r="I45" s="821">
        <f>'[1]LOAN &amp; DEPRECIATION'!M16</f>
        <v>374050.32368213969</v>
      </c>
      <c r="J45" s="821">
        <f>'[1]LOAN &amp; DEPRECIATION'!M17</f>
        <v>368723.60404062067</v>
      </c>
      <c r="K45" s="821">
        <f>'[1]LOAN &amp; DEPRECIATION'!M18</f>
        <v>363350.35766662104</v>
      </c>
      <c r="L45" s="821">
        <f>'[1]LOAN &amp; DEPRECIATION'!M19</f>
        <v>357930.17816803063</v>
      </c>
      <c r="M45" s="821">
        <f>'[1]LOAN &amp; DEPRECIATION'!M20</f>
        <v>352462.65560306929</v>
      </c>
      <c r="N45" s="821">
        <f>'[1]LOAN &amp; DEPRECIATION'!M21</f>
        <v>346947.37644928193</v>
      </c>
      <c r="O45" s="821">
        <f>'[1]LOAN &amp; DEPRECIATION'!M22</f>
        <v>341383.92357226275</v>
      </c>
      <c r="P45" s="821">
        <f>'[1]LOAN &amp; DEPRECIATION'!M23</f>
        <v>335771.8761941063</v>
      </c>
      <c r="Q45" s="822">
        <f>'[1]LOAN &amp; DEPRECIATION'!$M$25</f>
        <v>330110.80986158311</v>
      </c>
      <c r="R45" s="822">
        <f>'[1]LOAN &amp; DEPRECIATION'!$M$26</f>
        <v>324400.29641403718</v>
      </c>
      <c r="S45" s="822">
        <f>'[1]LOAN &amp; DEPRECIATION'!$M$27</f>
        <v>318639.90395100298</v>
      </c>
      <c r="T45" s="822">
        <f>'[1]LOAN &amp; DEPRECIATION'!$M$28</f>
        <v>312829.19679953996</v>
      </c>
      <c r="U45" s="822">
        <f>'[1]LOAN &amp; DEPRECIATION'!$M$29</f>
        <v>306967.7354812813</v>
      </c>
      <c r="V45" s="822">
        <f>'[1]LOAN &amp; DEPRECIATION'!$M$30</f>
        <v>301055.07667919516</v>
      </c>
      <c r="W45" s="822">
        <f>'[1]LOAN &amp; DEPRECIATION'!$M$31</f>
        <v>295090.77320405556</v>
      </c>
      <c r="X45" s="822">
        <f>'[1]LOAN &amp; DEPRECIATION'!$M$32</f>
        <v>289074.3739606202</v>
      </c>
      <c r="Y45" s="822">
        <f>'[1]LOAN &amp; DEPRECIATION'!$M$33</f>
        <v>283005.42391351314</v>
      </c>
      <c r="Z45" s="822">
        <f>'[1]LOAN &amp; DEPRECIATION'!$M$34</f>
        <v>276883.46405280917</v>
      </c>
      <c r="AA45" s="822">
        <f>'[1]LOAN &amp; DEPRECIATION'!$M$35</f>
        <v>270708.03135931783</v>
      </c>
      <c r="AB45" s="822">
        <f>'[1]LOAN &amp; DEPRECIATION'!$M$36</f>
        <v>264478.65876956418</v>
      </c>
      <c r="AC45" s="822">
        <f>'[1]LOAN &amp; DEPRECIATION'!$M$38</f>
        <v>258194.87514046347</v>
      </c>
      <c r="AD45" s="822">
        <f>'[1]LOAN &amp; DEPRECIATION'!$M$39</f>
        <v>251856.20521368747</v>
      </c>
      <c r="AE45" s="822">
        <f>'[1]LOAN &amp; DEPRECIATION'!$M$40</f>
        <v>245462.16957971951</v>
      </c>
      <c r="AF45" s="822">
        <f>'[1]LOAN &amp; DEPRECIATION'!$M$41</f>
        <v>239012.28464159553</v>
      </c>
      <c r="AG45" s="822">
        <f>'[1]LOAN &amp; DEPRECIATION'!$M$42</f>
        <v>232506.06257832839</v>
      </c>
      <c r="AH45" s="822">
        <f>'[1]LOAN &amp; DEPRECIATION'!$M$43</f>
        <v>225943.01130801279</v>
      </c>
      <c r="AI45" s="822">
        <f>'[1]LOAN &amp; DEPRECIATION'!$M$44</f>
        <v>219322.63445060785</v>
      </c>
      <c r="AJ45" s="822">
        <f>'[1]LOAN &amp; DEPRECIATION'!$M$45</f>
        <v>212644.43129039463</v>
      </c>
      <c r="AK45" s="822">
        <f>'[1]LOAN &amp; DEPRECIATION'!$M$46</f>
        <v>205907.89673810577</v>
      </c>
      <c r="AL45" s="822">
        <f>'[1]LOAN &amp; DEPRECIATION'!$M$47</f>
        <v>199112.52129272436</v>
      </c>
      <c r="AM45" s="822">
        <f>'[1]LOAN &amp; DEPRECIATION'!$M$48</f>
        <v>192257.791002949</v>
      </c>
      <c r="AN45" s="822">
        <f>'[1]LOAN &amp; DEPRECIATION'!$M$49</f>
        <v>185343.18742832245</v>
      </c>
      <c r="AO45" s="822">
        <f>'[1]LOAN &amp; DEPRECIATION'!$M$51</f>
        <v>178368.18760002067</v>
      </c>
      <c r="AP45" s="822">
        <f>'[1]LOAN &amp; DEPRECIATION'!$M$52</f>
        <v>171332.26398129933</v>
      </c>
      <c r="AQ45" s="822">
        <f>'[1]LOAN &amp; DEPRECIATION'!$M$53</f>
        <v>164234.88442759492</v>
      </c>
      <c r="AR45" s="822">
        <f>'[1]LOAN &amp; DEPRECIATION'!$M$54</f>
        <v>157075.51214627732</v>
      </c>
      <c r="AS45" s="822">
        <f>'[1]LOAN &amp; DEPRECIATION'!$M$55</f>
        <v>149853.60565605082</v>
      </c>
      <c r="AT45" s="822">
        <f>'[1]LOAN &amp; DEPRECIATION'!$M$56</f>
        <v>142568.61874600049</v>
      </c>
      <c r="AU45" s="822">
        <f>'[1]LOAN &amp; DEPRECIATION'!$M$57</f>
        <v>135220.00043428098</v>
      </c>
      <c r="AV45" s="822">
        <f>'[1]LOAN &amp; DEPRECIATION'!$M$58</f>
        <v>127807.1949264443</v>
      </c>
      <c r="AW45" s="822">
        <f>'[1]LOAN &amp; DEPRECIATION'!$M$59</f>
        <v>120329.64157340367</v>
      </c>
      <c r="AX45" s="822">
        <f>'[1]LOAN &amp; DEPRECIATION'!$M$60</f>
        <v>112786.7748290303</v>
      </c>
      <c r="AY45" s="822">
        <f>'[1]LOAN &amp; DEPRECIATION'!$M$61</f>
        <v>105178.02420737964</v>
      </c>
      <c r="AZ45" s="822">
        <f>'[1]LOAN &amp; DEPRECIATION'!$M$62</f>
        <v>97502.814239544168</v>
      </c>
      <c r="BA45" s="822">
        <f>'[1]LOAN &amp; DEPRECIATION'!$M$64</f>
        <v>89760.564430129176</v>
      </c>
      <c r="BB45" s="822">
        <f>'[1]LOAN &amp; DEPRECIATION'!$M$65</f>
        <v>81950.68921334848</v>
      </c>
      <c r="BC45" s="822">
        <f>'[1]LOAN &amp; DEPRECIATION'!$M$66</f>
        <v>74072.59790873657</v>
      </c>
      <c r="BD45" s="822">
        <f>'[1]LOAN &amp; DEPRECIATION'!$M$67</f>
        <v>66125.694676474028</v>
      </c>
      <c r="BE45" s="822">
        <f>'[1]LOAN &amp; DEPRECIATION'!$M$68</f>
        <v>58109.378472322598</v>
      </c>
      <c r="BF45" s="822">
        <f>'[1]LOAN &amp; DEPRECIATION'!$M$69</f>
        <v>50023.043002166749</v>
      </c>
      <c r="BG45" s="822">
        <f>'[1]LOAN &amp; DEPRECIATION'!$M$70</f>
        <v>41866.076676158104</v>
      </c>
      <c r="BH45" s="822">
        <f>'[1]LOAN &amp; DEPRECIATION'!$M$71</f>
        <v>33637.862562459384</v>
      </c>
      <c r="BI45" s="822">
        <f>'[1]LOAN &amp; DEPRECIATION'!$M$72</f>
        <v>25337.778340584289</v>
      </c>
      <c r="BJ45" s="822">
        <f>'[1]LOAN &amp; DEPRECIATION'!$M$73</f>
        <v>16965.196254329843</v>
      </c>
      <c r="BK45" s="822">
        <f>'[1]LOAN &amp; DEPRECIATION'!$M$74</f>
        <v>8519.4830642976176</v>
      </c>
      <c r="BL45" s="822">
        <f>'[1]LOAN &amp; DEPRECIATION'!$M$75</f>
        <v>2.4556356947869062E-10</v>
      </c>
    </row>
    <row r="46" spans="1:64">
      <c r="A46" s="724"/>
      <c r="B46" s="816" t="s">
        <v>550</v>
      </c>
      <c r="C46" s="820"/>
      <c r="D46" s="821">
        <f>'[1]OPENING BALANCE SHEET'!E27</f>
        <v>249000</v>
      </c>
      <c r="E46" s="821">
        <f>D46</f>
        <v>249000</v>
      </c>
      <c r="F46" s="821" t="e">
        <f>#N/A</f>
        <v>#N/A</v>
      </c>
      <c r="G46" s="821" t="e">
        <f>#N/A</f>
        <v>#N/A</v>
      </c>
      <c r="H46" s="821" t="e">
        <f>#N/A</f>
        <v>#N/A</v>
      </c>
      <c r="I46" s="821" t="e">
        <f>#N/A</f>
        <v>#N/A</v>
      </c>
      <c r="J46" s="821" t="e">
        <f>#N/A</f>
        <v>#N/A</v>
      </c>
      <c r="K46" s="821" t="e">
        <f>#N/A</f>
        <v>#N/A</v>
      </c>
      <c r="L46" s="821" t="e">
        <f>#N/A</f>
        <v>#N/A</v>
      </c>
      <c r="M46" s="821" t="e">
        <f>#N/A</f>
        <v>#N/A</v>
      </c>
      <c r="N46" s="821" t="e">
        <f>#N/A</f>
        <v>#N/A</v>
      </c>
      <c r="O46" s="821" t="e">
        <f>#N/A</f>
        <v>#N/A</v>
      </c>
      <c r="P46" s="821" t="e">
        <f>#N/A</f>
        <v>#N/A</v>
      </c>
      <c r="Q46" s="821" t="e">
        <f>P46</f>
        <v>#N/A</v>
      </c>
      <c r="R46" s="821" t="e">
        <f>#N/A</f>
        <v>#N/A</v>
      </c>
      <c r="S46" s="821" t="e">
        <f>#N/A</f>
        <v>#N/A</v>
      </c>
      <c r="T46" s="821" t="e">
        <f>#N/A</f>
        <v>#N/A</v>
      </c>
      <c r="U46" s="821" t="e">
        <f>#N/A</f>
        <v>#N/A</v>
      </c>
      <c r="V46" s="821" t="e">
        <f>#N/A</f>
        <v>#N/A</v>
      </c>
      <c r="W46" s="821" t="e">
        <f>#N/A</f>
        <v>#N/A</v>
      </c>
      <c r="X46" s="821" t="e">
        <f>#N/A</f>
        <v>#N/A</v>
      </c>
      <c r="Y46" s="821" t="e">
        <f>#N/A</f>
        <v>#N/A</v>
      </c>
      <c r="Z46" s="821" t="e">
        <f>#N/A</f>
        <v>#N/A</v>
      </c>
      <c r="AA46" s="821" t="e">
        <f>#N/A</f>
        <v>#N/A</v>
      </c>
      <c r="AB46" s="821" t="e">
        <f>#N/A</f>
        <v>#N/A</v>
      </c>
      <c r="AC46" s="821" t="e">
        <f>#N/A</f>
        <v>#N/A</v>
      </c>
      <c r="AD46" s="821" t="e">
        <f>#N/A</f>
        <v>#N/A</v>
      </c>
      <c r="AE46" s="821" t="e">
        <f>#N/A</f>
        <v>#N/A</v>
      </c>
      <c r="AF46" s="821" t="e">
        <f>#N/A</f>
        <v>#N/A</v>
      </c>
      <c r="AG46" s="821" t="e">
        <f>#N/A</f>
        <v>#N/A</v>
      </c>
      <c r="AH46" s="821" t="e">
        <f>#N/A</f>
        <v>#N/A</v>
      </c>
      <c r="AI46" s="821" t="e">
        <f>#N/A</f>
        <v>#N/A</v>
      </c>
      <c r="AJ46" s="821" t="e">
        <f>#N/A</f>
        <v>#N/A</v>
      </c>
      <c r="AK46" s="821" t="e">
        <f>#N/A</f>
        <v>#N/A</v>
      </c>
      <c r="AL46" s="821" t="e">
        <f>#N/A</f>
        <v>#N/A</v>
      </c>
      <c r="AM46" s="821" t="e">
        <f>#N/A</f>
        <v>#N/A</v>
      </c>
      <c r="AN46" s="821" t="e">
        <f>#N/A</f>
        <v>#N/A</v>
      </c>
      <c r="AO46" s="821" t="e">
        <f>#N/A</f>
        <v>#N/A</v>
      </c>
      <c r="AP46" s="821" t="e">
        <f>#N/A</f>
        <v>#N/A</v>
      </c>
      <c r="AQ46" s="821" t="e">
        <f>#N/A</f>
        <v>#N/A</v>
      </c>
      <c r="AR46" s="821" t="e">
        <f>#N/A</f>
        <v>#N/A</v>
      </c>
      <c r="AS46" s="821" t="e">
        <f>#N/A</f>
        <v>#N/A</v>
      </c>
      <c r="AT46" s="821" t="e">
        <f>#N/A</f>
        <v>#N/A</v>
      </c>
      <c r="AU46" s="821" t="e">
        <f>#N/A</f>
        <v>#N/A</v>
      </c>
      <c r="AV46" s="821" t="e">
        <f>#N/A</f>
        <v>#N/A</v>
      </c>
      <c r="AW46" s="821" t="e">
        <f>#N/A</f>
        <v>#N/A</v>
      </c>
      <c r="AX46" s="821" t="e">
        <f>#N/A</f>
        <v>#N/A</v>
      </c>
      <c r="AY46" s="821" t="e">
        <f>#N/A</f>
        <v>#N/A</v>
      </c>
      <c r="AZ46" s="821" t="e">
        <f>#N/A</f>
        <v>#N/A</v>
      </c>
      <c r="BA46" s="821" t="e">
        <f>#N/A</f>
        <v>#N/A</v>
      </c>
      <c r="BB46" s="821" t="e">
        <f>#N/A</f>
        <v>#N/A</v>
      </c>
      <c r="BC46" s="821" t="e">
        <f>#N/A</f>
        <v>#N/A</v>
      </c>
      <c r="BD46" s="821" t="e">
        <f>#N/A</f>
        <v>#N/A</v>
      </c>
      <c r="BE46" s="821" t="e">
        <f>#N/A</f>
        <v>#N/A</v>
      </c>
      <c r="BF46" s="821" t="e">
        <f>#N/A</f>
        <v>#N/A</v>
      </c>
      <c r="BG46" s="821" t="e">
        <f>#N/A</f>
        <v>#N/A</v>
      </c>
      <c r="BH46" s="821" t="e">
        <f>#N/A</f>
        <v>#N/A</v>
      </c>
      <c r="BI46" s="821" t="e">
        <f>#N/A</f>
        <v>#N/A</v>
      </c>
      <c r="BJ46" s="821" t="e">
        <f>#N/A</f>
        <v>#N/A</v>
      </c>
      <c r="BK46" s="821" t="e">
        <f>#N/A</f>
        <v>#N/A</v>
      </c>
      <c r="BL46" s="821" t="e">
        <f>#N/A</f>
        <v>#N/A</v>
      </c>
    </row>
    <row r="47" spans="1:64">
      <c r="A47" s="724"/>
      <c r="B47" s="816" t="s">
        <v>551</v>
      </c>
      <c r="C47" s="820"/>
      <c r="D47" s="821"/>
      <c r="E47" s="821"/>
      <c r="F47" s="821"/>
      <c r="G47" s="821"/>
      <c r="H47" s="821"/>
      <c r="I47" s="821"/>
      <c r="J47" s="821"/>
      <c r="K47" s="821"/>
      <c r="L47" s="821"/>
      <c r="M47" s="821"/>
      <c r="N47" s="821"/>
      <c r="O47" s="821"/>
      <c r="P47" s="821"/>
      <c r="Q47" s="826"/>
      <c r="R47" s="826"/>
      <c r="S47" s="826"/>
      <c r="T47" s="826"/>
      <c r="U47" s="826"/>
      <c r="V47" s="826"/>
      <c r="W47" s="826"/>
      <c r="X47" s="826"/>
      <c r="Y47" s="826"/>
      <c r="Z47" s="826"/>
      <c r="AA47" s="826"/>
      <c r="AB47" s="826"/>
      <c r="AC47" s="826"/>
      <c r="AD47" s="826"/>
      <c r="AE47" s="826"/>
      <c r="AF47" s="826"/>
      <c r="AG47" s="826"/>
      <c r="AH47" s="826"/>
      <c r="AI47" s="826"/>
      <c r="AJ47" s="826"/>
      <c r="AK47" s="826"/>
      <c r="AL47" s="826"/>
      <c r="AM47" s="826"/>
      <c r="AN47" s="826"/>
      <c r="AO47" s="826"/>
      <c r="AP47" s="826"/>
      <c r="AQ47" s="826"/>
      <c r="AR47" s="826"/>
      <c r="AS47" s="826"/>
      <c r="AT47" s="826"/>
      <c r="AU47" s="826"/>
      <c r="AV47" s="826"/>
      <c r="AW47" s="826"/>
      <c r="AX47" s="826"/>
      <c r="AY47" s="826"/>
      <c r="AZ47" s="826"/>
      <c r="BA47" s="826"/>
      <c r="BB47" s="826"/>
      <c r="BC47" s="826"/>
      <c r="BD47" s="826"/>
      <c r="BE47" s="826"/>
      <c r="BF47" s="826"/>
      <c r="BG47" s="826"/>
      <c r="BH47" s="826"/>
      <c r="BI47" s="826"/>
      <c r="BJ47" s="826"/>
      <c r="BK47" s="826"/>
      <c r="BL47" s="826"/>
    </row>
    <row r="48" spans="1:64">
      <c r="A48" s="724"/>
      <c r="B48" s="820"/>
      <c r="C48" s="820"/>
      <c r="D48" s="821"/>
      <c r="E48" s="821"/>
      <c r="F48" s="821"/>
      <c r="G48" s="821"/>
      <c r="H48" s="821"/>
      <c r="I48" s="821"/>
      <c r="J48" s="821"/>
      <c r="K48" s="821"/>
      <c r="L48" s="821"/>
      <c r="M48" s="821"/>
      <c r="N48" s="821"/>
      <c r="O48" s="821"/>
      <c r="P48" s="821"/>
      <c r="Q48" s="826"/>
      <c r="R48" s="826"/>
      <c r="S48" s="826"/>
      <c r="T48" s="826"/>
      <c r="U48" s="826"/>
      <c r="V48" s="826"/>
      <c r="W48" s="826"/>
      <c r="X48" s="826"/>
      <c r="Y48" s="826"/>
      <c r="Z48" s="826"/>
      <c r="AA48" s="826"/>
      <c r="AB48" s="826"/>
      <c r="AC48" s="826"/>
      <c r="AD48" s="826"/>
      <c r="AE48" s="826"/>
      <c r="AF48" s="826"/>
      <c r="AG48" s="826"/>
      <c r="AH48" s="826"/>
      <c r="AI48" s="826"/>
      <c r="AJ48" s="826"/>
      <c r="AK48" s="826"/>
      <c r="AL48" s="826"/>
      <c r="AM48" s="826"/>
      <c r="AN48" s="826"/>
      <c r="AO48" s="826"/>
      <c r="AP48" s="826"/>
      <c r="AQ48" s="826"/>
      <c r="AR48" s="826"/>
      <c r="AS48" s="826"/>
      <c r="AT48" s="826"/>
      <c r="AU48" s="826"/>
      <c r="AV48" s="826"/>
      <c r="AW48" s="826"/>
      <c r="AX48" s="826"/>
      <c r="AY48" s="826"/>
      <c r="AZ48" s="826"/>
      <c r="BA48" s="826"/>
      <c r="BB48" s="826"/>
      <c r="BC48" s="826"/>
      <c r="BD48" s="826"/>
      <c r="BE48" s="826"/>
      <c r="BF48" s="826"/>
      <c r="BG48" s="826"/>
      <c r="BH48" s="826"/>
      <c r="BI48" s="826"/>
      <c r="BJ48" s="826"/>
      <c r="BK48" s="826"/>
      <c r="BL48" s="826"/>
    </row>
    <row r="49" spans="1:64">
      <c r="A49" s="741"/>
      <c r="B49" s="823"/>
      <c r="C49" s="824"/>
      <c r="D49" s="825" t="e">
        <f>#N/A</f>
        <v>#N/A</v>
      </c>
      <c r="E49" s="825" t="e">
        <f>#N/A</f>
        <v>#N/A</v>
      </c>
      <c r="F49" s="825" t="e">
        <f>#N/A</f>
        <v>#N/A</v>
      </c>
      <c r="G49" s="825" t="e">
        <f>#N/A</f>
        <v>#N/A</v>
      </c>
      <c r="H49" s="825" t="e">
        <f>#N/A</f>
        <v>#N/A</v>
      </c>
      <c r="I49" s="825" t="e">
        <f>#N/A</f>
        <v>#N/A</v>
      </c>
      <c r="J49" s="825" t="e">
        <f>#N/A</f>
        <v>#N/A</v>
      </c>
      <c r="K49" s="825" t="e">
        <f>#N/A</f>
        <v>#N/A</v>
      </c>
      <c r="L49" s="825" t="e">
        <f>#N/A</f>
        <v>#N/A</v>
      </c>
      <c r="M49" s="825" t="e">
        <f>#N/A</f>
        <v>#N/A</v>
      </c>
      <c r="N49" s="825" t="e">
        <f>#N/A</f>
        <v>#N/A</v>
      </c>
      <c r="O49" s="825" t="e">
        <f>#N/A</f>
        <v>#N/A</v>
      </c>
      <c r="P49" s="825" t="e">
        <f>#N/A</f>
        <v>#N/A</v>
      </c>
      <c r="Q49" s="825" t="e">
        <f>SUM(Q45:Q48)</f>
        <v>#N/A</v>
      </c>
      <c r="R49" s="825" t="e">
        <f>#N/A</f>
        <v>#N/A</v>
      </c>
      <c r="S49" s="825" t="e">
        <f>#N/A</f>
        <v>#N/A</v>
      </c>
      <c r="T49" s="825" t="e">
        <f>#N/A</f>
        <v>#N/A</v>
      </c>
      <c r="U49" s="825" t="e">
        <f>#N/A</f>
        <v>#N/A</v>
      </c>
      <c r="V49" s="825" t="e">
        <f>#N/A</f>
        <v>#N/A</v>
      </c>
      <c r="W49" s="825" t="e">
        <f>#N/A</f>
        <v>#N/A</v>
      </c>
      <c r="X49" s="825" t="e">
        <f>#N/A</f>
        <v>#N/A</v>
      </c>
      <c r="Y49" s="825" t="e">
        <f>#N/A</f>
        <v>#N/A</v>
      </c>
      <c r="Z49" s="825" t="e">
        <f>#N/A</f>
        <v>#N/A</v>
      </c>
      <c r="AA49" s="825" t="e">
        <f>#N/A</f>
        <v>#N/A</v>
      </c>
      <c r="AB49" s="825" t="e">
        <f>#N/A</f>
        <v>#N/A</v>
      </c>
      <c r="AC49" s="825" t="e">
        <f>#N/A</f>
        <v>#N/A</v>
      </c>
      <c r="AD49" s="825" t="e">
        <f>#N/A</f>
        <v>#N/A</v>
      </c>
      <c r="AE49" s="825" t="e">
        <f>#N/A</f>
        <v>#N/A</v>
      </c>
      <c r="AF49" s="825" t="e">
        <f>#N/A</f>
        <v>#N/A</v>
      </c>
      <c r="AG49" s="825" t="e">
        <f>#N/A</f>
        <v>#N/A</v>
      </c>
      <c r="AH49" s="825" t="e">
        <f>#N/A</f>
        <v>#N/A</v>
      </c>
      <c r="AI49" s="825" t="e">
        <f>#N/A</f>
        <v>#N/A</v>
      </c>
      <c r="AJ49" s="825" t="e">
        <f>#N/A</f>
        <v>#N/A</v>
      </c>
      <c r="AK49" s="825" t="e">
        <f>#N/A</f>
        <v>#N/A</v>
      </c>
      <c r="AL49" s="825" t="e">
        <f>#N/A</f>
        <v>#N/A</v>
      </c>
      <c r="AM49" s="825" t="e">
        <f>#N/A</f>
        <v>#N/A</v>
      </c>
      <c r="AN49" s="825" t="e">
        <f>#N/A</f>
        <v>#N/A</v>
      </c>
      <c r="AO49" s="825" t="e">
        <f>#N/A</f>
        <v>#N/A</v>
      </c>
      <c r="AP49" s="825" t="e">
        <f>#N/A</f>
        <v>#N/A</v>
      </c>
      <c r="AQ49" s="825" t="e">
        <f>#N/A</f>
        <v>#N/A</v>
      </c>
      <c r="AR49" s="825" t="e">
        <f>#N/A</f>
        <v>#N/A</v>
      </c>
      <c r="AS49" s="825" t="e">
        <f>#N/A</f>
        <v>#N/A</v>
      </c>
      <c r="AT49" s="825" t="e">
        <f>#N/A</f>
        <v>#N/A</v>
      </c>
      <c r="AU49" s="825" t="e">
        <f>#N/A</f>
        <v>#N/A</v>
      </c>
      <c r="AV49" s="825" t="e">
        <f>#N/A</f>
        <v>#N/A</v>
      </c>
      <c r="AW49" s="825" t="e">
        <f>#N/A</f>
        <v>#N/A</v>
      </c>
      <c r="AX49" s="825" t="e">
        <f>#N/A</f>
        <v>#N/A</v>
      </c>
      <c r="AY49" s="825" t="e">
        <f>#N/A</f>
        <v>#N/A</v>
      </c>
      <c r="AZ49" s="825" t="e">
        <f>#N/A</f>
        <v>#N/A</v>
      </c>
      <c r="BA49" s="825" t="e">
        <f>#N/A</f>
        <v>#N/A</v>
      </c>
      <c r="BB49" s="825" t="e">
        <f>#N/A</f>
        <v>#N/A</v>
      </c>
      <c r="BC49" s="825" t="e">
        <f>#N/A</f>
        <v>#N/A</v>
      </c>
      <c r="BD49" s="825" t="e">
        <f>#N/A</f>
        <v>#N/A</v>
      </c>
      <c r="BE49" s="825" t="e">
        <f>#N/A</f>
        <v>#N/A</v>
      </c>
      <c r="BF49" s="825" t="e">
        <f>#N/A</f>
        <v>#N/A</v>
      </c>
      <c r="BG49" s="825" t="e">
        <f>#N/A</f>
        <v>#N/A</v>
      </c>
      <c r="BH49" s="825" t="e">
        <f>#N/A</f>
        <v>#N/A</v>
      </c>
      <c r="BI49" s="825" t="e">
        <f>#N/A</f>
        <v>#N/A</v>
      </c>
      <c r="BJ49" s="825" t="e">
        <f>#N/A</f>
        <v>#N/A</v>
      </c>
      <c r="BK49" s="825" t="e">
        <f>#N/A</f>
        <v>#N/A</v>
      </c>
      <c r="BL49" s="825" t="e">
        <f>#N/A</f>
        <v>#N/A</v>
      </c>
    </row>
    <row r="50" spans="1:64">
      <c r="A50" s="741"/>
      <c r="B50" s="832"/>
      <c r="C50" s="833"/>
      <c r="D50" s="834"/>
      <c r="E50" s="834"/>
      <c r="F50" s="834"/>
      <c r="G50" s="834"/>
      <c r="H50" s="834"/>
      <c r="I50" s="834"/>
      <c r="J50" s="834"/>
      <c r="K50" s="834"/>
      <c r="L50" s="834"/>
      <c r="M50" s="834"/>
      <c r="N50" s="834"/>
      <c r="O50" s="834"/>
      <c r="P50" s="834"/>
      <c r="Q50" s="835"/>
      <c r="R50" s="835"/>
      <c r="S50" s="835"/>
      <c r="T50" s="835"/>
      <c r="U50" s="835"/>
      <c r="V50" s="835"/>
      <c r="W50" s="835"/>
      <c r="X50" s="835"/>
      <c r="Y50" s="835"/>
      <c r="Z50" s="835"/>
      <c r="AA50" s="836"/>
      <c r="AB50" s="837"/>
      <c r="AC50" s="660"/>
      <c r="AD50" s="581"/>
      <c r="AE50" s="581"/>
      <c r="AF50" s="581"/>
      <c r="AG50" s="581"/>
      <c r="AH50" s="581"/>
    </row>
    <row r="51" spans="1:64">
      <c r="A51" s="753"/>
      <c r="B51" s="820"/>
      <c r="C51" s="816"/>
      <c r="D51" s="821"/>
      <c r="E51" s="821"/>
      <c r="F51" s="821"/>
      <c r="G51" s="821"/>
      <c r="H51" s="821"/>
      <c r="I51" s="821"/>
      <c r="J51" s="821"/>
      <c r="K51" s="821"/>
      <c r="L51" s="821"/>
      <c r="M51" s="821"/>
      <c r="N51" s="821"/>
      <c r="O51" s="821"/>
      <c r="P51" s="821"/>
      <c r="Q51" s="826"/>
      <c r="R51" s="826"/>
      <c r="S51" s="826"/>
      <c r="T51" s="826"/>
      <c r="U51" s="826"/>
      <c r="V51" s="826"/>
      <c r="W51" s="826"/>
      <c r="X51" s="826"/>
      <c r="Y51" s="826"/>
      <c r="Z51" s="826"/>
      <c r="AA51" s="827"/>
      <c r="AB51" s="838"/>
      <c r="AC51" s="581"/>
      <c r="AD51" s="581"/>
      <c r="AE51" s="581"/>
      <c r="AF51" s="581"/>
      <c r="AG51" s="581"/>
      <c r="AH51" s="581"/>
    </row>
    <row r="52" spans="1:64" ht="13.5" thickBot="1">
      <c r="A52" s="741"/>
      <c r="B52" s="839" t="s">
        <v>510</v>
      </c>
      <c r="C52" s="840"/>
      <c r="D52" s="841" t="e">
        <f>#N/A</f>
        <v>#N/A</v>
      </c>
      <c r="E52" s="841" t="e">
        <f>#N/A</f>
        <v>#N/A</v>
      </c>
      <c r="F52" s="841" t="e">
        <f>#N/A</f>
        <v>#N/A</v>
      </c>
      <c r="G52" s="841" t="e">
        <f>#N/A</f>
        <v>#N/A</v>
      </c>
      <c r="H52" s="841" t="e">
        <f>#N/A</f>
        <v>#N/A</v>
      </c>
      <c r="I52" s="841" t="e">
        <f>#N/A</f>
        <v>#N/A</v>
      </c>
      <c r="J52" s="841" t="e">
        <f>#N/A</f>
        <v>#N/A</v>
      </c>
      <c r="K52" s="841" t="e">
        <f>#N/A</f>
        <v>#N/A</v>
      </c>
      <c r="L52" s="841" t="e">
        <f>#N/A</f>
        <v>#N/A</v>
      </c>
      <c r="M52" s="841" t="e">
        <f>#N/A</f>
        <v>#N/A</v>
      </c>
      <c r="N52" s="841" t="e">
        <f>#N/A</f>
        <v>#N/A</v>
      </c>
      <c r="O52" s="841" t="e">
        <f>#N/A</f>
        <v>#N/A</v>
      </c>
      <c r="P52" s="841" t="e">
        <f>#N/A</f>
        <v>#N/A</v>
      </c>
      <c r="Q52" s="841" t="e">
        <f>Q41-Q49</f>
        <v>#N/A</v>
      </c>
      <c r="R52" s="841" t="e">
        <f>R41-R49</f>
        <v>#N/A</v>
      </c>
      <c r="S52" s="841" t="e">
        <f>S41-S49</f>
        <v>#N/A</v>
      </c>
      <c r="T52" s="841" t="e">
        <f>#N/A</f>
        <v>#N/A</v>
      </c>
      <c r="U52" s="841" t="e">
        <f>#N/A</f>
        <v>#N/A</v>
      </c>
      <c r="V52" s="841" t="e">
        <f>#N/A</f>
        <v>#N/A</v>
      </c>
      <c r="W52" s="841" t="e">
        <f>#N/A</f>
        <v>#N/A</v>
      </c>
      <c r="X52" s="841" t="e">
        <f>#N/A</f>
        <v>#N/A</v>
      </c>
      <c r="Y52" s="841" t="e">
        <f>#N/A</f>
        <v>#N/A</v>
      </c>
      <c r="Z52" s="841" t="e">
        <f>Z41-Z49</f>
        <v>#N/A</v>
      </c>
      <c r="AA52" s="841" t="e">
        <f>#N/A</f>
        <v>#N/A</v>
      </c>
      <c r="AB52" s="841" t="e">
        <f>#N/A</f>
        <v>#N/A</v>
      </c>
      <c r="AC52" s="841" t="e">
        <f>#N/A</f>
        <v>#N/A</v>
      </c>
      <c r="AD52" s="841" t="e">
        <f>#N/A</f>
        <v>#N/A</v>
      </c>
      <c r="AE52" s="841" t="e">
        <f>#N/A</f>
        <v>#N/A</v>
      </c>
      <c r="AF52" s="841" t="e">
        <f>#N/A</f>
        <v>#N/A</v>
      </c>
      <c r="AG52" s="841" t="e">
        <f>#N/A</f>
        <v>#N/A</v>
      </c>
      <c r="AH52" s="841" t="e">
        <f>#N/A</f>
        <v>#N/A</v>
      </c>
      <c r="AI52" s="841" t="e">
        <f>#N/A</f>
        <v>#N/A</v>
      </c>
      <c r="AJ52" s="841" t="e">
        <f>#N/A</f>
        <v>#N/A</v>
      </c>
      <c r="AK52" s="841" t="e">
        <f>#N/A</f>
        <v>#N/A</v>
      </c>
      <c r="AL52" s="841" t="e">
        <f>#N/A</f>
        <v>#N/A</v>
      </c>
      <c r="AM52" s="841" t="e">
        <f>#N/A</f>
        <v>#N/A</v>
      </c>
      <c r="AN52" s="841" t="e">
        <f>#N/A</f>
        <v>#N/A</v>
      </c>
      <c r="AO52" s="841" t="e">
        <f>#N/A</f>
        <v>#N/A</v>
      </c>
      <c r="AP52" s="841" t="e">
        <f>#N/A</f>
        <v>#N/A</v>
      </c>
      <c r="AQ52" s="841" t="e">
        <f>#N/A</f>
        <v>#N/A</v>
      </c>
      <c r="AR52" s="841" t="e">
        <f>#N/A</f>
        <v>#N/A</v>
      </c>
      <c r="AS52" s="841" t="e">
        <f>#N/A</f>
        <v>#N/A</v>
      </c>
      <c r="AT52" s="841" t="e">
        <f>#N/A</f>
        <v>#N/A</v>
      </c>
      <c r="AU52" s="841" t="e">
        <f>#N/A</f>
        <v>#N/A</v>
      </c>
      <c r="AV52" s="841" t="e">
        <f>#N/A</f>
        <v>#N/A</v>
      </c>
      <c r="AW52" s="841" t="e">
        <f>#N/A</f>
        <v>#N/A</v>
      </c>
      <c r="AX52" s="841" t="e">
        <f>#N/A</f>
        <v>#N/A</v>
      </c>
      <c r="AY52" s="841" t="e">
        <f>#N/A</f>
        <v>#N/A</v>
      </c>
      <c r="AZ52" s="841" t="e">
        <f>#N/A</f>
        <v>#N/A</v>
      </c>
      <c r="BA52" s="841" t="e">
        <f>#N/A</f>
        <v>#N/A</v>
      </c>
      <c r="BB52" s="841" t="e">
        <f>#N/A</f>
        <v>#N/A</v>
      </c>
      <c r="BC52" s="841" t="e">
        <f>#N/A</f>
        <v>#N/A</v>
      </c>
      <c r="BD52" s="841" t="e">
        <f>#N/A</f>
        <v>#N/A</v>
      </c>
      <c r="BE52" s="841" t="e">
        <f>#N/A</f>
        <v>#N/A</v>
      </c>
      <c r="BF52" s="841" t="e">
        <f>#N/A</f>
        <v>#N/A</v>
      </c>
      <c r="BG52" s="841" t="e">
        <f>#N/A</f>
        <v>#N/A</v>
      </c>
      <c r="BH52" s="841" t="e">
        <f>#N/A</f>
        <v>#N/A</v>
      </c>
      <c r="BI52" s="841" t="e">
        <f>#N/A</f>
        <v>#N/A</v>
      </c>
      <c r="BJ52" s="841" t="e">
        <f>#N/A</f>
        <v>#N/A</v>
      </c>
      <c r="BK52" s="841" t="e">
        <f>#N/A</f>
        <v>#N/A</v>
      </c>
      <c r="BL52" s="841" t="e">
        <f>#N/A</f>
        <v>#N/A</v>
      </c>
    </row>
    <row r="53" spans="1:64" ht="13.5" thickTop="1">
      <c r="A53" s="842"/>
      <c r="B53" s="843"/>
      <c r="C53" s="844"/>
      <c r="D53" s="845" t="e">
        <f>D52-D55</f>
        <v>#N/A</v>
      </c>
      <c r="E53" s="845"/>
      <c r="F53" s="845"/>
      <c r="G53" s="845"/>
      <c r="H53" s="845"/>
      <c r="I53" s="845"/>
      <c r="J53" s="845"/>
      <c r="K53" s="845"/>
      <c r="L53" s="845"/>
      <c r="M53" s="845"/>
      <c r="N53" s="845"/>
      <c r="O53" s="845"/>
      <c r="P53" s="845"/>
      <c r="Q53" s="845" t="e">
        <f>Q52-Q55</f>
        <v>#N/A</v>
      </c>
      <c r="R53" s="845" t="e">
        <f>R52-R55</f>
        <v>#N/A</v>
      </c>
      <c r="S53" s="845" t="e">
        <f>S52-S55</f>
        <v>#N/A</v>
      </c>
      <c r="T53" s="845" t="e">
        <f>#N/A</f>
        <v>#N/A</v>
      </c>
      <c r="U53" s="845" t="e">
        <f>#N/A</f>
        <v>#N/A</v>
      </c>
      <c r="V53" s="845" t="e">
        <f>#N/A</f>
        <v>#N/A</v>
      </c>
      <c r="W53" s="845" t="e">
        <f>#N/A</f>
        <v>#N/A</v>
      </c>
      <c r="X53" s="845" t="e">
        <f>#N/A</f>
        <v>#N/A</v>
      </c>
      <c r="Y53" s="845" t="e">
        <f>#N/A</f>
        <v>#N/A</v>
      </c>
      <c r="Z53" s="845" t="e">
        <f>Z52-Z55</f>
        <v>#N/A</v>
      </c>
      <c r="AA53" s="845" t="e">
        <f>#N/A</f>
        <v>#N/A</v>
      </c>
      <c r="AB53" s="845" t="e">
        <f>#N/A</f>
        <v>#N/A</v>
      </c>
      <c r="AC53" s="845" t="e">
        <f>#N/A</f>
        <v>#N/A</v>
      </c>
      <c r="AD53" s="845" t="e">
        <f>#N/A</f>
        <v>#N/A</v>
      </c>
      <c r="AE53" s="845" t="e">
        <f>#N/A</f>
        <v>#N/A</v>
      </c>
      <c r="AF53" s="845" t="e">
        <f>#N/A</f>
        <v>#N/A</v>
      </c>
      <c r="AG53" s="845" t="e">
        <f>#N/A</f>
        <v>#N/A</v>
      </c>
      <c r="AH53" s="845" t="e">
        <f>#N/A</f>
        <v>#N/A</v>
      </c>
      <c r="AI53" s="845" t="e">
        <f>#N/A</f>
        <v>#N/A</v>
      </c>
      <c r="AJ53" s="845" t="e">
        <f>#N/A</f>
        <v>#N/A</v>
      </c>
      <c r="AK53" s="845" t="e">
        <f>#N/A</f>
        <v>#N/A</v>
      </c>
      <c r="AL53" s="845" t="e">
        <f>#N/A</f>
        <v>#N/A</v>
      </c>
      <c r="AM53" s="845" t="e">
        <f>#N/A</f>
        <v>#N/A</v>
      </c>
      <c r="AN53" s="845" t="e">
        <f>#N/A</f>
        <v>#N/A</v>
      </c>
      <c r="AO53" s="845" t="e">
        <f>#N/A</f>
        <v>#N/A</v>
      </c>
      <c r="AP53" s="845" t="e">
        <f>#N/A</f>
        <v>#N/A</v>
      </c>
      <c r="AQ53" s="845" t="e">
        <f>#N/A</f>
        <v>#N/A</v>
      </c>
      <c r="AR53" s="845" t="e">
        <f>#N/A</f>
        <v>#N/A</v>
      </c>
      <c r="AS53" s="845" t="e">
        <f>#N/A</f>
        <v>#N/A</v>
      </c>
      <c r="AT53" s="845" t="e">
        <f>#N/A</f>
        <v>#N/A</v>
      </c>
      <c r="AU53" s="845" t="e">
        <f>#N/A</f>
        <v>#N/A</v>
      </c>
      <c r="AV53" s="845" t="e">
        <f>#N/A</f>
        <v>#N/A</v>
      </c>
      <c r="AW53" s="845" t="e">
        <f>#N/A</f>
        <v>#N/A</v>
      </c>
      <c r="AX53" s="845" t="e">
        <f>#N/A</f>
        <v>#N/A</v>
      </c>
      <c r="AY53" s="845" t="e">
        <f>#N/A</f>
        <v>#N/A</v>
      </c>
      <c r="AZ53" s="845" t="e">
        <f>#N/A</f>
        <v>#N/A</v>
      </c>
      <c r="BA53" s="845" t="e">
        <f>#N/A</f>
        <v>#N/A</v>
      </c>
      <c r="BB53" s="845" t="e">
        <f>#N/A</f>
        <v>#N/A</v>
      </c>
      <c r="BC53" s="845" t="e">
        <f>#N/A</f>
        <v>#N/A</v>
      </c>
      <c r="BD53" s="845" t="e">
        <f>#N/A</f>
        <v>#N/A</v>
      </c>
      <c r="BE53" s="845" t="e">
        <f>#N/A</f>
        <v>#N/A</v>
      </c>
      <c r="BF53" s="845" t="e">
        <f>#N/A</f>
        <v>#N/A</v>
      </c>
      <c r="BG53" s="845" t="e">
        <f>#N/A</f>
        <v>#N/A</v>
      </c>
      <c r="BH53" s="845" t="e">
        <f>#N/A</f>
        <v>#N/A</v>
      </c>
      <c r="BI53" s="845" t="e">
        <f>#N/A</f>
        <v>#N/A</v>
      </c>
      <c r="BJ53" s="845" t="e">
        <f>#N/A</f>
        <v>#N/A</v>
      </c>
      <c r="BK53" s="845" t="e">
        <f>#N/A</f>
        <v>#N/A</v>
      </c>
      <c r="BL53" s="845" t="e">
        <f>#N/A</f>
        <v>#N/A</v>
      </c>
    </row>
    <row r="54" spans="1:64">
      <c r="A54" s="724"/>
      <c r="B54" s="820"/>
      <c r="C54" s="816"/>
      <c r="D54" s="821"/>
      <c r="E54" s="821"/>
      <c r="F54" s="821"/>
      <c r="G54" s="821"/>
      <c r="H54" s="821"/>
      <c r="I54" s="821"/>
      <c r="J54" s="821"/>
      <c r="K54" s="821"/>
      <c r="L54" s="821"/>
      <c r="M54" s="821"/>
      <c r="N54" s="821"/>
      <c r="O54" s="821"/>
      <c r="P54" s="821"/>
      <c r="Q54" s="826"/>
      <c r="R54" s="826"/>
      <c r="S54" s="826"/>
      <c r="T54" s="826"/>
      <c r="U54" s="826"/>
      <c r="V54" s="826"/>
      <c r="W54" s="826"/>
      <c r="X54" s="826"/>
      <c r="Y54" s="826"/>
      <c r="Z54" s="826"/>
      <c r="AA54" s="826"/>
      <c r="AB54" s="826"/>
      <c r="AC54" s="826"/>
      <c r="AD54" s="826"/>
      <c r="AE54" s="826"/>
      <c r="AF54" s="826"/>
      <c r="AG54" s="826"/>
      <c r="AH54" s="826"/>
      <c r="AI54" s="826"/>
      <c r="AJ54" s="826"/>
      <c r="AK54" s="826"/>
      <c r="AL54" s="826"/>
      <c r="AM54" s="826"/>
      <c r="AN54" s="826"/>
      <c r="AO54" s="826"/>
      <c r="AP54" s="826"/>
      <c r="AQ54" s="826"/>
      <c r="AR54" s="826"/>
      <c r="AS54" s="826"/>
      <c r="AT54" s="826"/>
      <c r="AU54" s="826"/>
      <c r="AV54" s="826"/>
      <c r="AW54" s="826"/>
      <c r="AX54" s="826"/>
      <c r="AY54" s="826"/>
      <c r="AZ54" s="826"/>
      <c r="BA54" s="826"/>
      <c r="BB54" s="826"/>
      <c r="BC54" s="826"/>
      <c r="BD54" s="826"/>
      <c r="BE54" s="826"/>
      <c r="BF54" s="826"/>
      <c r="BG54" s="826"/>
      <c r="BH54" s="826"/>
      <c r="BI54" s="826"/>
      <c r="BJ54" s="826"/>
      <c r="BK54" s="826"/>
      <c r="BL54" s="826"/>
    </row>
    <row r="55" spans="1:64" ht="13.5" thickBot="1">
      <c r="A55" s="741"/>
      <c r="B55" s="839" t="s">
        <v>512</v>
      </c>
      <c r="C55" s="840"/>
      <c r="D55" s="841" t="e">
        <f>#N/A</f>
        <v>#N/A</v>
      </c>
      <c r="E55" s="841" t="e">
        <f>#N/A</f>
        <v>#N/A</v>
      </c>
      <c r="F55" s="841" t="e">
        <f>#N/A</f>
        <v>#N/A</v>
      </c>
      <c r="G55" s="841" t="e">
        <f>#N/A</f>
        <v>#N/A</v>
      </c>
      <c r="H55" s="841" t="e">
        <f>#N/A</f>
        <v>#N/A</v>
      </c>
      <c r="I55" s="841" t="e">
        <f>#N/A</f>
        <v>#N/A</v>
      </c>
      <c r="J55" s="841" t="e">
        <f>#N/A</f>
        <v>#N/A</v>
      </c>
      <c r="K55" s="841" t="e">
        <f>#N/A</f>
        <v>#N/A</v>
      </c>
      <c r="L55" s="841" t="e">
        <f>#N/A</f>
        <v>#N/A</v>
      </c>
      <c r="M55" s="841" t="e">
        <f>#N/A</f>
        <v>#N/A</v>
      </c>
      <c r="N55" s="841" t="e">
        <f>#N/A</f>
        <v>#N/A</v>
      </c>
      <c r="O55" s="841" t="e">
        <f>#N/A</f>
        <v>#N/A</v>
      </c>
      <c r="P55" s="841" t="e">
        <f>#N/A</f>
        <v>#N/A</v>
      </c>
      <c r="Q55" s="841" t="e">
        <f>SUM(Q57:Q59)</f>
        <v>#N/A</v>
      </c>
      <c r="R55" s="841" t="e">
        <f>SUM(R57:R59)</f>
        <v>#N/A</v>
      </c>
      <c r="S55" s="841" t="e">
        <f>SUM(S57:S59)</f>
        <v>#N/A</v>
      </c>
      <c r="T55" s="841" t="e">
        <f>#N/A</f>
        <v>#N/A</v>
      </c>
      <c r="U55" s="841" t="e">
        <f>#N/A</f>
        <v>#N/A</v>
      </c>
      <c r="V55" s="841" t="e">
        <f>#N/A</f>
        <v>#N/A</v>
      </c>
      <c r="W55" s="841" t="e">
        <f>#N/A</f>
        <v>#N/A</v>
      </c>
      <c r="X55" s="841" t="e">
        <f>#N/A</f>
        <v>#N/A</v>
      </c>
      <c r="Y55" s="841" t="e">
        <f>#N/A</f>
        <v>#N/A</v>
      </c>
      <c r="Z55" s="841" t="e">
        <f>SUM(Z57:Z59)</f>
        <v>#N/A</v>
      </c>
      <c r="AA55" s="841" t="e">
        <f>#N/A</f>
        <v>#N/A</v>
      </c>
      <c r="AB55" s="841" t="e">
        <f>#N/A</f>
        <v>#N/A</v>
      </c>
      <c r="AC55" s="841" t="e">
        <f>#N/A</f>
        <v>#N/A</v>
      </c>
      <c r="AD55" s="841" t="e">
        <f>#N/A</f>
        <v>#N/A</v>
      </c>
      <c r="AE55" s="841" t="e">
        <f>#N/A</f>
        <v>#N/A</v>
      </c>
      <c r="AF55" s="841" t="e">
        <f>#N/A</f>
        <v>#N/A</v>
      </c>
      <c r="AG55" s="841" t="e">
        <f>#N/A</f>
        <v>#N/A</v>
      </c>
      <c r="AH55" s="841" t="e">
        <f>#N/A</f>
        <v>#N/A</v>
      </c>
      <c r="AI55" s="841" t="e">
        <f>#N/A</f>
        <v>#N/A</v>
      </c>
      <c r="AJ55" s="841" t="e">
        <f>#N/A</f>
        <v>#N/A</v>
      </c>
      <c r="AK55" s="841" t="e">
        <f>#N/A</f>
        <v>#N/A</v>
      </c>
      <c r="AL55" s="841" t="e">
        <f>#N/A</f>
        <v>#N/A</v>
      </c>
      <c r="AM55" s="841" t="e">
        <f>#N/A</f>
        <v>#N/A</v>
      </c>
      <c r="AN55" s="841" t="e">
        <f>#N/A</f>
        <v>#N/A</v>
      </c>
      <c r="AO55" s="841" t="e">
        <f>#N/A</f>
        <v>#N/A</v>
      </c>
      <c r="AP55" s="841" t="e">
        <f>#N/A</f>
        <v>#N/A</v>
      </c>
      <c r="AQ55" s="841" t="e">
        <f>#N/A</f>
        <v>#N/A</v>
      </c>
      <c r="AR55" s="841" t="e">
        <f>#N/A</f>
        <v>#N/A</v>
      </c>
      <c r="AS55" s="841" t="e">
        <f>#N/A</f>
        <v>#N/A</v>
      </c>
      <c r="AT55" s="841" t="e">
        <f>#N/A</f>
        <v>#N/A</v>
      </c>
      <c r="AU55" s="841" t="e">
        <f>#N/A</f>
        <v>#N/A</v>
      </c>
      <c r="AV55" s="841" t="e">
        <f>#N/A</f>
        <v>#N/A</v>
      </c>
      <c r="AW55" s="841" t="e">
        <f>#N/A</f>
        <v>#N/A</v>
      </c>
      <c r="AX55" s="841" t="e">
        <f>#N/A</f>
        <v>#N/A</v>
      </c>
      <c r="AY55" s="841" t="e">
        <f>#N/A</f>
        <v>#N/A</v>
      </c>
      <c r="AZ55" s="841" t="e">
        <f>#N/A</f>
        <v>#N/A</v>
      </c>
      <c r="BA55" s="841" t="e">
        <f>#N/A</f>
        <v>#N/A</v>
      </c>
      <c r="BB55" s="841" t="e">
        <f>#N/A</f>
        <v>#N/A</v>
      </c>
      <c r="BC55" s="841" t="e">
        <f>#N/A</f>
        <v>#N/A</v>
      </c>
      <c r="BD55" s="841" t="e">
        <f>#N/A</f>
        <v>#N/A</v>
      </c>
      <c r="BE55" s="841" t="e">
        <f>#N/A</f>
        <v>#N/A</v>
      </c>
      <c r="BF55" s="841" t="e">
        <f>#N/A</f>
        <v>#N/A</v>
      </c>
      <c r="BG55" s="841" t="e">
        <f>#N/A</f>
        <v>#N/A</v>
      </c>
      <c r="BH55" s="841" t="e">
        <f>#N/A</f>
        <v>#N/A</v>
      </c>
      <c r="BI55" s="841" t="e">
        <f>#N/A</f>
        <v>#N/A</v>
      </c>
      <c r="BJ55" s="841" t="e">
        <f>#N/A</f>
        <v>#N/A</v>
      </c>
      <c r="BK55" s="841" t="e">
        <f>#N/A</f>
        <v>#N/A</v>
      </c>
      <c r="BL55" s="841" t="e">
        <f>#N/A</f>
        <v>#N/A</v>
      </c>
    </row>
    <row r="56" spans="1:64" ht="13.5" thickTop="1">
      <c r="A56" s="724"/>
      <c r="B56" s="820"/>
      <c r="C56" s="816"/>
      <c r="D56" s="821"/>
      <c r="E56" s="821"/>
      <c r="F56" s="821"/>
      <c r="G56" s="821"/>
      <c r="H56" s="821"/>
      <c r="I56" s="821"/>
      <c r="J56" s="821"/>
      <c r="K56" s="821"/>
      <c r="L56" s="821"/>
      <c r="M56" s="821"/>
      <c r="N56" s="821"/>
      <c r="O56" s="821"/>
      <c r="P56" s="821"/>
      <c r="Q56" s="826"/>
      <c r="R56" s="826"/>
      <c r="S56" s="826"/>
      <c r="T56" s="826"/>
      <c r="U56" s="826"/>
      <c r="V56" s="826"/>
      <c r="W56" s="826"/>
      <c r="X56" s="826"/>
      <c r="Y56" s="826"/>
      <c r="Z56" s="826"/>
      <c r="AA56" s="826"/>
      <c r="AB56" s="826"/>
      <c r="AC56" s="826"/>
      <c r="AD56" s="826"/>
      <c r="AE56" s="826"/>
      <c r="AF56" s="826"/>
      <c r="AG56" s="826"/>
      <c r="AH56" s="826"/>
      <c r="AI56" s="826"/>
      <c r="AJ56" s="826"/>
      <c r="AK56" s="826"/>
      <c r="AL56" s="826"/>
      <c r="AM56" s="826"/>
      <c r="AN56" s="826"/>
      <c r="AO56" s="826"/>
      <c r="AP56" s="826"/>
      <c r="AQ56" s="826"/>
      <c r="AR56" s="826"/>
      <c r="AS56" s="826"/>
      <c r="AT56" s="826"/>
      <c r="AU56" s="826"/>
      <c r="AV56" s="826"/>
      <c r="AW56" s="826"/>
      <c r="AX56" s="826"/>
      <c r="AY56" s="826"/>
      <c r="AZ56" s="826"/>
      <c r="BA56" s="826"/>
      <c r="BB56" s="826"/>
      <c r="BC56" s="826"/>
      <c r="BD56" s="826"/>
      <c r="BE56" s="826"/>
      <c r="BF56" s="826"/>
      <c r="BG56" s="826"/>
      <c r="BH56" s="826"/>
      <c r="BI56" s="826"/>
      <c r="BJ56" s="826"/>
      <c r="BK56" s="826"/>
      <c r="BL56" s="826"/>
    </row>
    <row r="57" spans="1:64">
      <c r="A57" s="724"/>
      <c r="B57" s="846" t="s">
        <v>552</v>
      </c>
      <c r="C57" s="820"/>
      <c r="D57" s="821">
        <f>'[1]OPENING BALANCE SHEET'!G26</f>
        <v>51000</v>
      </c>
      <c r="E57" s="821">
        <f>D57</f>
        <v>51000</v>
      </c>
      <c r="F57" s="821" t="e">
        <f>#N/A</f>
        <v>#N/A</v>
      </c>
      <c r="G57" s="821" t="e">
        <f>#N/A</f>
        <v>#N/A</v>
      </c>
      <c r="H57" s="821" t="e">
        <f>#N/A</f>
        <v>#N/A</v>
      </c>
      <c r="I57" s="821" t="e">
        <f>#N/A</f>
        <v>#N/A</v>
      </c>
      <c r="J57" s="821" t="e">
        <f>#N/A</f>
        <v>#N/A</v>
      </c>
      <c r="K57" s="821" t="e">
        <f>#N/A</f>
        <v>#N/A</v>
      </c>
      <c r="L57" s="821" t="e">
        <f>#N/A</f>
        <v>#N/A</v>
      </c>
      <c r="M57" s="821" t="e">
        <f>#N/A</f>
        <v>#N/A</v>
      </c>
      <c r="N57" s="821" t="e">
        <f>#N/A</f>
        <v>#N/A</v>
      </c>
      <c r="O57" s="821" t="e">
        <f>#N/A</f>
        <v>#N/A</v>
      </c>
      <c r="P57" s="821" t="e">
        <f>#N/A</f>
        <v>#N/A</v>
      </c>
      <c r="Q57" s="821" t="e">
        <f>P57</f>
        <v>#N/A</v>
      </c>
      <c r="R57" s="821" t="e">
        <f>Q57</f>
        <v>#N/A</v>
      </c>
      <c r="S57" s="821" t="e">
        <f>#N/A</f>
        <v>#N/A</v>
      </c>
      <c r="T57" s="821" t="e">
        <f>#N/A</f>
        <v>#N/A</v>
      </c>
      <c r="U57" s="821" t="e">
        <f>#N/A</f>
        <v>#N/A</v>
      </c>
      <c r="V57" s="821" t="e">
        <f>#N/A</f>
        <v>#N/A</v>
      </c>
      <c r="W57" s="821" t="e">
        <f>#N/A</f>
        <v>#N/A</v>
      </c>
      <c r="X57" s="821" t="e">
        <f>#N/A</f>
        <v>#N/A</v>
      </c>
      <c r="Y57" s="821" t="e">
        <f>#N/A</f>
        <v>#N/A</v>
      </c>
      <c r="Z57" s="821" t="e">
        <f>#N/A</f>
        <v>#N/A</v>
      </c>
      <c r="AA57" s="821" t="e">
        <f>#N/A</f>
        <v>#N/A</v>
      </c>
      <c r="AB57" s="821" t="e">
        <f>#N/A</f>
        <v>#N/A</v>
      </c>
      <c r="AC57" s="821" t="e">
        <f>#N/A</f>
        <v>#N/A</v>
      </c>
      <c r="AD57" s="821" t="e">
        <f>#N/A</f>
        <v>#N/A</v>
      </c>
      <c r="AE57" s="821" t="e">
        <f>#N/A</f>
        <v>#N/A</v>
      </c>
      <c r="AF57" s="821" t="e">
        <f>#N/A</f>
        <v>#N/A</v>
      </c>
      <c r="AG57" s="821" t="e">
        <f>#N/A</f>
        <v>#N/A</v>
      </c>
      <c r="AH57" s="821" t="e">
        <f>#N/A</f>
        <v>#N/A</v>
      </c>
      <c r="AI57" s="821" t="e">
        <f>#N/A</f>
        <v>#N/A</v>
      </c>
      <c r="AJ57" s="821" t="e">
        <f>#N/A</f>
        <v>#N/A</v>
      </c>
      <c r="AK57" s="821" t="e">
        <f>#N/A</f>
        <v>#N/A</v>
      </c>
      <c r="AL57" s="821" t="e">
        <f>#N/A</f>
        <v>#N/A</v>
      </c>
      <c r="AM57" s="821" t="e">
        <f>#N/A</f>
        <v>#N/A</v>
      </c>
      <c r="AN57" s="821" t="e">
        <f>#N/A</f>
        <v>#N/A</v>
      </c>
      <c r="AO57" s="821" t="e">
        <f>#N/A</f>
        <v>#N/A</v>
      </c>
      <c r="AP57" s="821" t="e">
        <f>#N/A</f>
        <v>#N/A</v>
      </c>
      <c r="AQ57" s="821" t="e">
        <f>#N/A</f>
        <v>#N/A</v>
      </c>
      <c r="AR57" s="821" t="e">
        <f>#N/A</f>
        <v>#N/A</v>
      </c>
      <c r="AS57" s="821" t="e">
        <f>#N/A</f>
        <v>#N/A</v>
      </c>
      <c r="AT57" s="821" t="e">
        <f>#N/A</f>
        <v>#N/A</v>
      </c>
      <c r="AU57" s="821" t="e">
        <f>#N/A</f>
        <v>#N/A</v>
      </c>
      <c r="AV57" s="821" t="e">
        <f>#N/A</f>
        <v>#N/A</v>
      </c>
      <c r="AW57" s="821" t="e">
        <f>#N/A</f>
        <v>#N/A</v>
      </c>
      <c r="AX57" s="821" t="e">
        <f>#N/A</f>
        <v>#N/A</v>
      </c>
      <c r="AY57" s="821" t="e">
        <f>#N/A</f>
        <v>#N/A</v>
      </c>
      <c r="AZ57" s="821" t="e">
        <f>#N/A</f>
        <v>#N/A</v>
      </c>
      <c r="BA57" s="821" t="e">
        <f>#N/A</f>
        <v>#N/A</v>
      </c>
      <c r="BB57" s="821" t="e">
        <f>#N/A</f>
        <v>#N/A</v>
      </c>
      <c r="BC57" s="821" t="e">
        <f>#N/A</f>
        <v>#N/A</v>
      </c>
      <c r="BD57" s="821" t="e">
        <f>#N/A</f>
        <v>#N/A</v>
      </c>
      <c r="BE57" s="821" t="e">
        <f>#N/A</f>
        <v>#N/A</v>
      </c>
      <c r="BF57" s="821" t="e">
        <f>#N/A</f>
        <v>#N/A</v>
      </c>
      <c r="BG57" s="821" t="e">
        <f>#N/A</f>
        <v>#N/A</v>
      </c>
      <c r="BH57" s="821" t="e">
        <f>#N/A</f>
        <v>#N/A</v>
      </c>
      <c r="BI57" s="821" t="e">
        <f>#N/A</f>
        <v>#N/A</v>
      </c>
      <c r="BJ57" s="821" t="e">
        <f>#N/A</f>
        <v>#N/A</v>
      </c>
      <c r="BK57" s="821" t="e">
        <f>#N/A</f>
        <v>#N/A</v>
      </c>
      <c r="BL57" s="821" t="e">
        <f>#N/A</f>
        <v>#N/A</v>
      </c>
    </row>
    <row r="58" spans="1:64">
      <c r="A58" s="724"/>
      <c r="B58" s="846" t="s">
        <v>553</v>
      </c>
      <c r="C58" s="820"/>
      <c r="D58" s="821">
        <f>'[1]OPENING BALANCE SHEET'!G29</f>
        <v>0</v>
      </c>
      <c r="E58" s="821">
        <f>D58+'[1]Profit &amp; Lost Monthly'!E58</f>
        <v>18905.54474043443</v>
      </c>
      <c r="F58" s="821">
        <f>E58+'[1]Profit &amp; Lost Monthly'!F58</f>
        <v>26222.601393722085</v>
      </c>
      <c r="G58" s="821">
        <f>F58+'[1]Profit &amp; Lost Monthly'!G58</f>
        <v>33541.424334501797</v>
      </c>
      <c r="H58" s="821">
        <f>G58+'[1]Profit &amp; Lost Monthly'!H58</f>
        <v>40897.993686382084</v>
      </c>
      <c r="I58" s="821">
        <f>H58+'[1]Profit &amp; Lost Monthly'!I58</f>
        <v>59938.940444205371</v>
      </c>
      <c r="J58" s="821">
        <f>I58+'[1]Profit &amp; Lost Monthly'!J58</f>
        <v>67364.396046506663</v>
      </c>
      <c r="K58" s="821">
        <f>J58+'[1]Profit &amp; Lost Monthly'!K58</f>
        <v>86474.830748168402</v>
      </c>
      <c r="L58" s="821">
        <f>K58+'[1]Profit &amp; Lost Monthly'!L58</f>
        <v>117267.94961827321</v>
      </c>
      <c r="M58" s="821">
        <f>L58+'[1]Profit &amp; Lost Monthly'!M58</f>
        <v>148100.32578815622</v>
      </c>
      <c r="N58" s="821">
        <f>M58+'[1]Profit &amp; Lost Monthly'!N58</f>
        <v>167317.28507465875</v>
      </c>
      <c r="O58" s="821">
        <f>N58+'[1]Profit &amp; Lost Monthly'!O58</f>
        <v>174920.29060358516</v>
      </c>
      <c r="P58" s="821">
        <f>O58+'[1]Profit &amp; Lost Monthly'!P58</f>
        <v>205924.55673336453</v>
      </c>
      <c r="Q58" s="821">
        <f>P58+[1]IS!V91</f>
        <v>225700.79800530232</v>
      </c>
      <c r="R58" s="821">
        <f>Q58+[1]IS!W91</f>
        <v>233771.18000097235</v>
      </c>
      <c r="S58" s="821">
        <f>R58+[1]IS!X91</f>
        <v>241857.97717701967</v>
      </c>
      <c r="T58" s="821">
        <f>S58+[1]IS!Y91</f>
        <v>249982.51036938862</v>
      </c>
      <c r="U58" s="821">
        <f>T58+[1]IS!Z91</f>
        <v>269909.04788062803</v>
      </c>
      <c r="V58" s="821">
        <f>U58+[1]IS!AA91</f>
        <v>278110.04481096432</v>
      </c>
      <c r="W58" s="821">
        <f>V58+[1]IS!AB91</f>
        <v>298113.71393986442</v>
      </c>
      <c r="X58" s="821">
        <f>W58+[1]IS!AC91</f>
        <v>329914.28163520695</v>
      </c>
      <c r="Y58" s="821">
        <f>X58+[1]IS!AD91</f>
        <v>361754.26243330329</v>
      </c>
      <c r="Z58" s="821">
        <f>Y58+[1]IS!AE91</f>
        <v>381876.17385137669</v>
      </c>
      <c r="AA58" s="821">
        <f>Z58+[1]IS!AF91</f>
        <v>390274.25120026688</v>
      </c>
      <c r="AB58" s="821">
        <f>AA58+[1]IS!AG91</f>
        <v>422302.00455571525</v>
      </c>
      <c r="AC58" s="821">
        <f>AB58+[1]IS!AH91</f>
        <v>443666.62619286956</v>
      </c>
      <c r="AD58" s="821">
        <f>AC58+[1]IS!AI91</f>
        <v>452842.70944196358</v>
      </c>
      <c r="AE58" s="821">
        <f>AD58+[1]IS!AJ91</f>
        <v>462038.45778384252</v>
      </c>
      <c r="AF58" s="821">
        <f>AE58+[1]IS!AK91</f>
        <v>471276.09310383844</v>
      </c>
      <c r="AG58" s="821">
        <f>AF58+[1]IS!AL91</f>
        <v>492807.54356661753</v>
      </c>
      <c r="AH58" s="821">
        <f>AG58+[1]IS!AM91</f>
        <v>502130.05363575718</v>
      </c>
      <c r="AI58" s="821">
        <f>AH58+[1]IS!AN91</f>
        <v>523747.12019413966</v>
      </c>
      <c r="AJ58" s="821">
        <f>AI58+[1]IS!AO91</f>
        <v>557652.78853475011</v>
      </c>
      <c r="AK58" s="821">
        <f>AJ58+[1]IS!AP91</f>
        <v>591602.20541941724</v>
      </c>
      <c r="AL58" s="821">
        <f>AK58+[1]IS!AQ91</f>
        <v>613350.5209187821</v>
      </c>
      <c r="AM58" s="821">
        <f>AL58+[1]IS!AR91</f>
        <v>622891.79025251663</v>
      </c>
      <c r="AN58" s="821">
        <f>AM58+[1]IS!AS91</f>
        <v>657045.02597959084</v>
      </c>
      <c r="AO58" s="821">
        <f>AN58+[1]IS!AT91</f>
        <v>680768.90740617469</v>
      </c>
      <c r="AP58" s="821">
        <f>AO58+[1]IS!AU91</f>
        <v>691540.24187083472</v>
      </c>
      <c r="AQ58" s="821">
        <f>AP58+[1]IS!AV91</f>
        <v>702334.44586061675</v>
      </c>
      <c r="AR58" s="821">
        <f>AQ58+[1]IS!AW91</f>
        <v>713175.14439610869</v>
      </c>
      <c r="AS58" s="821">
        <f>AR58+[1]IS!AX91</f>
        <v>737084.20581913611</v>
      </c>
      <c r="AT58" s="821">
        <f>AS58+[1]IS!AY91</f>
        <v>748019.11532617756</v>
      </c>
      <c r="AU58" s="821">
        <f>AT58+[1]IS!AZ91</f>
        <v>772023.21061532467</v>
      </c>
      <c r="AV58" s="821">
        <f>AU58+[1]IS!BA91</f>
        <v>809090.25188413938</v>
      </c>
      <c r="AW58" s="821">
        <f>AV58+[1]IS!BB91</f>
        <v>846205.85403685702</v>
      </c>
      <c r="AX58" s="821">
        <f>AW58+[1]IS!BC91</f>
        <v>870355.6356504946</v>
      </c>
      <c r="AY58" s="821">
        <f>AX58+[1]IS!BD91</f>
        <v>881533.36794123636</v>
      </c>
      <c r="AZ58" s="821">
        <f>AY58+[1]IS!BE91</f>
        <v>918871.92652495869</v>
      </c>
      <c r="BA58" s="821">
        <f>AZ58+[1]IS!BF91</f>
        <v>945988.75104993547</v>
      </c>
      <c r="BB58" s="821">
        <f>BA58+[1]IS!BG91</f>
        <v>959064.97299989988</v>
      </c>
      <c r="BC58" s="821">
        <f>BB58+[1]IS!BH91</f>
        <v>972167.19764228887</v>
      </c>
      <c r="BD58" s="821">
        <f>BC58+[1]IS!BI91</f>
        <v>985321.0312304158</v>
      </c>
      <c r="BE58" s="821">
        <f>BD58+[1]IS!BJ91</f>
        <v>1012643.4055514449</v>
      </c>
      <c r="BF58" s="821">
        <f>BE58+[1]IS!BK91</f>
        <v>1025901.8133179918</v>
      </c>
      <c r="BG58" s="821">
        <f>BF58+[1]IS!BL91</f>
        <v>1053329.6752304137</v>
      </c>
      <c r="BH58" s="821">
        <f>BG58+[1]IS!BM91</f>
        <v>1094920.3465991383</v>
      </c>
      <c r="BI58" s="821">
        <f>BH58+[1]IS!BN91</f>
        <v>1136564.9205489953</v>
      </c>
      <c r="BJ58" s="821">
        <f>BI58+[1]IS!BO91</f>
        <v>1164154.4942816016</v>
      </c>
      <c r="BK58" s="821">
        <f>BJ58+[1]IS!BP91</f>
        <v>1177682.4353380559</v>
      </c>
      <c r="BL58" s="821">
        <f>BK58+[1]IS!BQ91</f>
        <v>1219572.6030583885</v>
      </c>
    </row>
    <row r="59" spans="1:64">
      <c r="A59" s="753"/>
      <c r="B59" s="846"/>
      <c r="C59" s="816"/>
      <c r="D59" s="821"/>
      <c r="E59" s="821"/>
      <c r="F59" s="821"/>
      <c r="G59" s="821"/>
      <c r="H59" s="821"/>
      <c r="I59" s="821"/>
      <c r="J59" s="821"/>
      <c r="K59" s="821"/>
      <c r="L59" s="821"/>
      <c r="M59" s="821"/>
      <c r="N59" s="821"/>
      <c r="O59" s="821"/>
      <c r="P59" s="821"/>
      <c r="Q59" s="826"/>
      <c r="R59" s="826"/>
      <c r="S59" s="826"/>
      <c r="T59" s="826"/>
      <c r="U59" s="826"/>
      <c r="V59" s="826"/>
      <c r="W59" s="826"/>
      <c r="X59" s="826"/>
      <c r="Y59" s="826"/>
      <c r="Z59" s="826"/>
      <c r="AA59" s="826"/>
      <c r="AB59" s="826"/>
      <c r="AC59" s="826"/>
      <c r="AD59" s="826"/>
      <c r="AE59" s="826"/>
      <c r="AF59" s="826"/>
      <c r="AG59" s="826"/>
      <c r="AH59" s="826"/>
      <c r="AI59" s="826"/>
      <c r="AJ59" s="826"/>
      <c r="AK59" s="826"/>
      <c r="AL59" s="826"/>
      <c r="AM59" s="826"/>
      <c r="AN59" s="826"/>
      <c r="AO59" s="826"/>
      <c r="AP59" s="826"/>
      <c r="AQ59" s="826"/>
      <c r="AR59" s="826"/>
      <c r="AS59" s="826"/>
      <c r="AT59" s="826"/>
      <c r="AU59" s="826"/>
      <c r="AV59" s="826"/>
      <c r="AW59" s="826"/>
      <c r="AX59" s="826"/>
      <c r="AY59" s="826"/>
      <c r="AZ59" s="826"/>
      <c r="BA59" s="826"/>
      <c r="BB59" s="826"/>
      <c r="BC59" s="826"/>
      <c r="BD59" s="826"/>
      <c r="BE59" s="826"/>
      <c r="BF59" s="826"/>
      <c r="BG59" s="826"/>
      <c r="BH59" s="826"/>
      <c r="BI59" s="826"/>
      <c r="BJ59" s="826"/>
      <c r="BK59" s="826"/>
      <c r="BL59" s="826"/>
    </row>
    <row r="60" spans="1:64" ht="13.5" thickBot="1">
      <c r="A60" s="786"/>
      <c r="B60" s="847"/>
      <c r="C60" s="848"/>
      <c r="D60" s="849"/>
      <c r="E60" s="849"/>
      <c r="F60" s="849"/>
      <c r="G60" s="849"/>
      <c r="H60" s="849"/>
      <c r="I60" s="849"/>
      <c r="J60" s="849"/>
      <c r="K60" s="849"/>
      <c r="L60" s="849"/>
      <c r="M60" s="849"/>
      <c r="N60" s="849"/>
      <c r="O60" s="849"/>
      <c r="P60" s="849"/>
      <c r="Q60" s="850"/>
      <c r="R60" s="850"/>
      <c r="S60" s="850"/>
      <c r="T60" s="850"/>
      <c r="U60" s="850"/>
      <c r="V60" s="850"/>
      <c r="W60" s="850"/>
      <c r="X60" s="850"/>
      <c r="Y60" s="850"/>
      <c r="Z60" s="850"/>
      <c r="AA60" s="850"/>
      <c r="AB60" s="850"/>
      <c r="AC60" s="850"/>
      <c r="AD60" s="850"/>
      <c r="AE60" s="850"/>
      <c r="AF60" s="850"/>
      <c r="AG60" s="850"/>
      <c r="AH60" s="850"/>
      <c r="AI60" s="850"/>
      <c r="AJ60" s="850"/>
      <c r="AK60" s="850"/>
      <c r="AL60" s="850"/>
      <c r="AM60" s="850"/>
      <c r="AN60" s="850"/>
      <c r="AO60" s="850"/>
      <c r="AP60" s="850"/>
      <c r="AQ60" s="850"/>
      <c r="AR60" s="850"/>
      <c r="AS60" s="850"/>
      <c r="AT60" s="850"/>
      <c r="AU60" s="850"/>
      <c r="AV60" s="850"/>
      <c r="AW60" s="850"/>
      <c r="AX60" s="850"/>
      <c r="AY60" s="850"/>
      <c r="AZ60" s="850"/>
      <c r="BA60" s="850"/>
      <c r="BB60" s="850"/>
      <c r="BC60" s="850"/>
      <c r="BD60" s="850"/>
      <c r="BE60" s="850"/>
      <c r="BF60" s="850"/>
      <c r="BG60" s="850"/>
      <c r="BH60" s="850"/>
      <c r="BI60" s="850"/>
      <c r="BJ60" s="850"/>
      <c r="BK60" s="850"/>
      <c r="BL60" s="850"/>
    </row>
    <row r="61" spans="1:64">
      <c r="A61" s="753"/>
      <c r="B61" s="820"/>
      <c r="C61" s="816"/>
      <c r="D61" s="851"/>
      <c r="E61" s="851"/>
      <c r="F61" s="851"/>
      <c r="G61" s="851"/>
      <c r="H61" s="851"/>
      <c r="I61" s="851"/>
      <c r="J61" s="851"/>
      <c r="K61" s="851"/>
      <c r="L61" s="851"/>
      <c r="M61" s="851"/>
      <c r="N61" s="851"/>
      <c r="O61" s="851"/>
      <c r="P61" s="851"/>
      <c r="Q61" s="852"/>
      <c r="R61" s="852"/>
      <c r="S61" s="852"/>
      <c r="T61" s="852"/>
      <c r="U61" s="852"/>
      <c r="V61" s="852"/>
      <c r="W61" s="852"/>
      <c r="X61" s="852"/>
      <c r="Y61" s="852"/>
      <c r="Z61" s="852"/>
      <c r="AA61" s="852"/>
      <c r="AB61" s="852"/>
      <c r="AC61" s="852"/>
      <c r="AD61" s="852"/>
      <c r="AE61" s="852"/>
      <c r="AF61" s="852"/>
      <c r="AG61" s="852"/>
      <c r="AH61" s="852"/>
      <c r="AI61" s="852"/>
      <c r="AJ61" s="852"/>
      <c r="AK61" s="852"/>
      <c r="AL61" s="852"/>
      <c r="AM61" s="852"/>
      <c r="AN61" s="852"/>
      <c r="AO61" s="852"/>
      <c r="AP61" s="852"/>
      <c r="AQ61" s="852"/>
      <c r="AR61" s="852"/>
      <c r="AS61" s="852"/>
      <c r="AT61" s="852"/>
      <c r="AU61" s="852"/>
      <c r="AV61" s="852"/>
      <c r="AW61" s="852"/>
      <c r="AX61" s="852"/>
      <c r="AY61" s="852"/>
      <c r="AZ61" s="852"/>
      <c r="BA61" s="852"/>
      <c r="BB61" s="852"/>
      <c r="BC61" s="852"/>
      <c r="BD61" s="852"/>
      <c r="BE61" s="852"/>
      <c r="BF61" s="852"/>
      <c r="BG61" s="852"/>
      <c r="BH61" s="852"/>
      <c r="BI61" s="852"/>
      <c r="BJ61" s="852"/>
      <c r="BK61" s="852"/>
      <c r="BL61" s="852"/>
    </row>
    <row r="62" spans="1:64">
      <c r="A62" s="753"/>
      <c r="B62" s="820"/>
      <c r="C62" s="816"/>
      <c r="D62" s="852"/>
      <c r="E62" s="852"/>
      <c r="F62" s="852"/>
      <c r="G62" s="852"/>
      <c r="H62" s="852"/>
      <c r="I62" s="852"/>
      <c r="J62" s="852"/>
      <c r="K62" s="852"/>
      <c r="L62" s="852"/>
      <c r="M62" s="852"/>
      <c r="N62" s="852"/>
      <c r="O62" s="852"/>
      <c r="P62" s="852"/>
      <c r="Q62" s="852"/>
      <c r="R62" s="852" t="e">
        <f>#N/A</f>
        <v>#N/A</v>
      </c>
      <c r="S62" s="852" t="e">
        <f>#N/A</f>
        <v>#N/A</v>
      </c>
      <c r="T62" s="852" t="e">
        <f>#N/A</f>
        <v>#N/A</v>
      </c>
      <c r="U62" s="852" t="e">
        <f>#N/A</f>
        <v>#N/A</v>
      </c>
      <c r="V62" s="852" t="e">
        <f>#N/A</f>
        <v>#N/A</v>
      </c>
      <c r="W62" s="852" t="e">
        <f>#N/A</f>
        <v>#N/A</v>
      </c>
      <c r="X62" s="852" t="e">
        <f>#N/A</f>
        <v>#N/A</v>
      </c>
      <c r="Y62" s="852" t="e">
        <f>#N/A</f>
        <v>#N/A</v>
      </c>
      <c r="Z62" s="852" t="e">
        <f>#N/A</f>
        <v>#N/A</v>
      </c>
      <c r="AA62" s="852" t="e">
        <f>#N/A</f>
        <v>#N/A</v>
      </c>
      <c r="AB62" s="852" t="e">
        <f>#N/A</f>
        <v>#N/A</v>
      </c>
      <c r="AC62" s="852" t="e">
        <f>#N/A</f>
        <v>#N/A</v>
      </c>
      <c r="AD62" s="852" t="e">
        <f>#N/A</f>
        <v>#N/A</v>
      </c>
      <c r="AE62" s="852" t="e">
        <f>#N/A</f>
        <v>#N/A</v>
      </c>
      <c r="AF62" s="852" t="e">
        <f>#N/A</f>
        <v>#N/A</v>
      </c>
      <c r="AG62" s="852" t="e">
        <f>#N/A</f>
        <v>#N/A</v>
      </c>
      <c r="AH62" s="852" t="e">
        <f>#N/A</f>
        <v>#N/A</v>
      </c>
      <c r="AI62" s="852" t="e">
        <f>#N/A</f>
        <v>#N/A</v>
      </c>
      <c r="AJ62" s="852" t="e">
        <f>#N/A</f>
        <v>#N/A</v>
      </c>
      <c r="AK62" s="852" t="e">
        <f>#N/A</f>
        <v>#N/A</v>
      </c>
      <c r="AL62" s="852" t="e">
        <f>#N/A</f>
        <v>#N/A</v>
      </c>
      <c r="AM62" s="852" t="e">
        <f>#N/A</f>
        <v>#N/A</v>
      </c>
      <c r="AN62" s="852" t="e">
        <f>#N/A</f>
        <v>#N/A</v>
      </c>
      <c r="AO62" s="852" t="e">
        <f>#N/A</f>
        <v>#N/A</v>
      </c>
      <c r="AP62" s="852" t="e">
        <f>#N/A</f>
        <v>#N/A</v>
      </c>
      <c r="AQ62" s="852" t="e">
        <f>#N/A</f>
        <v>#N/A</v>
      </c>
      <c r="AR62" s="852" t="e">
        <f>#N/A</f>
        <v>#N/A</v>
      </c>
      <c r="AS62" s="852" t="e">
        <f>#N/A</f>
        <v>#N/A</v>
      </c>
      <c r="AT62" s="852" t="e">
        <f>#N/A</f>
        <v>#N/A</v>
      </c>
      <c r="AU62" s="852" t="e">
        <f>#N/A</f>
        <v>#N/A</v>
      </c>
      <c r="AV62" s="852" t="e">
        <f>#N/A</f>
        <v>#N/A</v>
      </c>
      <c r="AW62" s="852" t="e">
        <f>#N/A</f>
        <v>#N/A</v>
      </c>
      <c r="AX62" s="852" t="e">
        <f>#N/A</f>
        <v>#N/A</v>
      </c>
      <c r="AY62" s="852" t="e">
        <f>#N/A</f>
        <v>#N/A</v>
      </c>
      <c r="AZ62" s="852" t="e">
        <f>#N/A</f>
        <v>#N/A</v>
      </c>
      <c r="BA62" s="852" t="e">
        <f>#N/A</f>
        <v>#N/A</v>
      </c>
      <c r="BB62" s="852" t="e">
        <f>#N/A</f>
        <v>#N/A</v>
      </c>
      <c r="BC62" s="852" t="e">
        <f>#N/A</f>
        <v>#N/A</v>
      </c>
      <c r="BD62" s="852" t="e">
        <f>#N/A</f>
        <v>#N/A</v>
      </c>
      <c r="BE62" s="852" t="e">
        <f>#N/A</f>
        <v>#N/A</v>
      </c>
      <c r="BF62" s="852" t="e">
        <f>#N/A</f>
        <v>#N/A</v>
      </c>
      <c r="BG62" s="852" t="e">
        <f>#N/A</f>
        <v>#N/A</v>
      </c>
      <c r="BH62" s="852" t="e">
        <f>#N/A</f>
        <v>#N/A</v>
      </c>
      <c r="BI62" s="852" t="e">
        <f>#N/A</f>
        <v>#N/A</v>
      </c>
      <c r="BJ62" s="852" t="e">
        <f>#N/A</f>
        <v>#N/A</v>
      </c>
      <c r="BK62" s="852" t="e">
        <f>#N/A</f>
        <v>#N/A</v>
      </c>
      <c r="BL62" s="852" t="e">
        <f>#N/A</f>
        <v>#N/A</v>
      </c>
    </row>
    <row r="63" spans="1:64">
      <c r="A63" s="723"/>
      <c r="B63" s="853"/>
      <c r="C63" s="853"/>
      <c r="D63" s="854"/>
      <c r="E63" s="854"/>
      <c r="F63" s="854"/>
      <c r="G63" s="854"/>
      <c r="H63" s="854"/>
      <c r="I63" s="854"/>
      <c r="J63" s="854"/>
      <c r="K63" s="854"/>
      <c r="L63" s="854"/>
      <c r="M63" s="854"/>
      <c r="N63" s="854"/>
      <c r="O63" s="854"/>
      <c r="P63" s="854"/>
      <c r="Q63" s="854"/>
      <c r="R63" s="854"/>
      <c r="S63" s="854"/>
      <c r="T63" s="854"/>
      <c r="U63" s="854"/>
      <c r="V63" s="854"/>
      <c r="W63" s="854"/>
      <c r="X63" s="854"/>
      <c r="Y63" s="854"/>
      <c r="Z63" s="854"/>
      <c r="AA63" s="854"/>
      <c r="AB63" s="854"/>
      <c r="AC63" s="854"/>
      <c r="AD63" s="854"/>
      <c r="AE63" s="854"/>
      <c r="AF63" s="854"/>
      <c r="AG63" s="854"/>
      <c r="AH63" s="854"/>
      <c r="AI63" s="854"/>
      <c r="AJ63" s="854"/>
      <c r="AK63" s="854"/>
      <c r="AL63" s="854"/>
      <c r="AM63" s="854"/>
      <c r="AN63" s="854"/>
      <c r="AO63" s="854"/>
      <c r="AP63" s="854"/>
      <c r="AQ63" s="854"/>
      <c r="AR63" s="854"/>
      <c r="AS63" s="854"/>
      <c r="AT63" s="854"/>
      <c r="AU63" s="854"/>
      <c r="AV63" s="854"/>
      <c r="AW63" s="854"/>
      <c r="AX63" s="854"/>
      <c r="AY63" s="854"/>
      <c r="AZ63" s="854"/>
      <c r="BA63" s="854"/>
      <c r="BB63" s="854"/>
      <c r="BC63" s="854"/>
      <c r="BD63" s="854"/>
      <c r="BE63" s="854"/>
      <c r="BF63" s="854"/>
      <c r="BG63" s="854"/>
      <c r="BH63" s="854"/>
      <c r="BI63" s="854"/>
      <c r="BJ63" s="854"/>
      <c r="BK63" s="854"/>
      <c r="BL63" s="854"/>
    </row>
    <row r="64" spans="1:64">
      <c r="A64" s="723"/>
      <c r="B64" s="853"/>
      <c r="C64" s="853"/>
      <c r="D64" s="854"/>
      <c r="E64" s="854"/>
      <c r="F64" s="854"/>
      <c r="G64" s="854"/>
      <c r="H64" s="854"/>
      <c r="I64" s="854"/>
      <c r="J64" s="854"/>
      <c r="K64" s="854"/>
      <c r="L64" s="854"/>
      <c r="M64" s="854"/>
      <c r="N64" s="854"/>
      <c r="O64" s="854"/>
      <c r="P64" s="854"/>
      <c r="Q64" s="854"/>
      <c r="R64" s="854"/>
      <c r="S64" s="854"/>
      <c r="T64" s="854"/>
      <c r="U64" s="854"/>
      <c r="V64" s="854"/>
      <c r="W64" s="854"/>
      <c r="X64" s="854"/>
      <c r="Y64" s="854"/>
      <c r="Z64" s="854"/>
      <c r="AA64" s="854"/>
      <c r="AB64" s="854"/>
      <c r="AC64" s="854"/>
      <c r="AD64" s="854"/>
      <c r="AE64" s="854"/>
      <c r="AF64" s="854"/>
      <c r="AG64" s="854"/>
      <c r="AH64" s="854"/>
      <c r="AI64" s="854"/>
      <c r="AJ64" s="854"/>
      <c r="AK64" s="854"/>
      <c r="AL64" s="854"/>
      <c r="AM64" s="854"/>
      <c r="AN64" s="854"/>
      <c r="AO64" s="854"/>
      <c r="AP64" s="854"/>
      <c r="AQ64" s="854"/>
      <c r="AR64" s="854"/>
      <c r="AS64" s="854"/>
      <c r="AT64" s="854"/>
      <c r="AU64" s="854"/>
      <c r="AV64" s="854"/>
      <c r="AW64" s="854"/>
      <c r="AX64" s="854"/>
      <c r="AY64" s="854"/>
      <c r="AZ64" s="854"/>
      <c r="BA64" s="854"/>
      <c r="BB64" s="854"/>
      <c r="BC64" s="854"/>
      <c r="BD64" s="854"/>
      <c r="BE64" s="854"/>
      <c r="BF64" s="854"/>
      <c r="BG64" s="854"/>
      <c r="BH64" s="854"/>
      <c r="BI64" s="854"/>
      <c r="BJ64" s="854"/>
      <c r="BK64" s="854"/>
      <c r="BL64" s="854"/>
    </row>
    <row r="65" spans="1:64">
      <c r="A65" s="723"/>
      <c r="B65" s="853"/>
      <c r="C65" s="853"/>
      <c r="D65" s="854"/>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854"/>
      <c r="AI65" s="854"/>
      <c r="AJ65" s="854"/>
      <c r="AK65" s="854"/>
      <c r="AL65" s="854"/>
      <c r="AM65" s="854"/>
      <c r="AN65" s="854"/>
      <c r="AO65" s="854"/>
      <c r="AP65" s="854"/>
      <c r="AQ65" s="854"/>
      <c r="AR65" s="854"/>
      <c r="AS65" s="854"/>
      <c r="AT65" s="854"/>
      <c r="AU65" s="854"/>
      <c r="AV65" s="854"/>
      <c r="AW65" s="854"/>
      <c r="AX65" s="854"/>
      <c r="AY65" s="854"/>
      <c r="AZ65" s="854"/>
      <c r="BA65" s="854"/>
      <c r="BB65" s="854"/>
      <c r="BC65" s="854"/>
      <c r="BD65" s="854"/>
      <c r="BE65" s="854"/>
      <c r="BF65" s="854"/>
      <c r="BG65" s="854"/>
      <c r="BH65" s="854"/>
      <c r="BI65" s="854"/>
      <c r="BJ65" s="854"/>
      <c r="BK65" s="854"/>
      <c r="BL65" s="854"/>
    </row>
    <row r="66" spans="1:64">
      <c r="A66" s="723"/>
      <c r="B66" s="853"/>
      <c r="C66" s="853"/>
      <c r="D66" s="854"/>
      <c r="E66" s="854"/>
      <c r="F66" s="854"/>
      <c r="G66" s="854"/>
      <c r="H66" s="854"/>
      <c r="I66" s="854"/>
      <c r="J66" s="854"/>
      <c r="K66" s="854"/>
      <c r="L66" s="854"/>
      <c r="M66" s="854"/>
      <c r="N66" s="854"/>
      <c r="O66" s="854"/>
      <c r="P66" s="854"/>
      <c r="Q66" s="854"/>
      <c r="R66" s="854"/>
      <c r="S66" s="854"/>
      <c r="T66" s="854"/>
      <c r="U66" s="854"/>
      <c r="V66" s="854"/>
      <c r="W66" s="854"/>
      <c r="X66" s="854"/>
      <c r="Y66" s="854"/>
      <c r="Z66" s="854"/>
      <c r="AA66" s="838"/>
      <c r="AB66" s="838"/>
      <c r="AC66" s="581"/>
      <c r="AD66" s="581"/>
      <c r="AE66" s="581"/>
      <c r="AF66" s="581"/>
      <c r="AG66" s="581"/>
      <c r="AH66" s="581"/>
    </row>
    <row r="67" spans="1:64">
      <c r="A67" s="723"/>
      <c r="B67" s="853"/>
      <c r="C67" s="853"/>
      <c r="D67" s="854"/>
      <c r="E67" s="854"/>
      <c r="F67" s="854"/>
      <c r="G67" s="854"/>
      <c r="H67" s="854"/>
      <c r="I67" s="854"/>
      <c r="J67" s="854"/>
      <c r="K67" s="854"/>
      <c r="L67" s="854"/>
      <c r="M67" s="854"/>
      <c r="N67" s="854"/>
      <c r="O67" s="854"/>
      <c r="P67" s="854"/>
      <c r="Q67" s="854"/>
      <c r="R67" s="854"/>
      <c r="S67" s="854"/>
      <c r="T67" s="854"/>
      <c r="U67" s="854"/>
      <c r="V67" s="854"/>
      <c r="W67" s="854"/>
      <c r="X67" s="854"/>
      <c r="Y67" s="854"/>
      <c r="Z67" s="854"/>
      <c r="AA67" s="838"/>
      <c r="AB67" s="838"/>
      <c r="AC67" s="581"/>
      <c r="AD67" s="581"/>
      <c r="AE67" s="581"/>
      <c r="AF67" s="581"/>
      <c r="AG67" s="581"/>
      <c r="AH67" s="581"/>
    </row>
    <row r="68" spans="1:64">
      <c r="A68" s="723"/>
      <c r="B68" s="853"/>
      <c r="C68" s="853"/>
      <c r="D68" s="854"/>
      <c r="E68" s="854"/>
      <c r="F68" s="854"/>
      <c r="G68" s="854"/>
      <c r="H68" s="854"/>
      <c r="I68" s="854"/>
      <c r="J68" s="854"/>
      <c r="K68" s="854"/>
      <c r="L68" s="854"/>
      <c r="M68" s="854"/>
      <c r="N68" s="854"/>
      <c r="O68" s="854"/>
      <c r="P68" s="854"/>
      <c r="Q68" s="854"/>
      <c r="R68" s="854"/>
      <c r="S68" s="854"/>
      <c r="T68" s="854"/>
      <c r="U68" s="854"/>
      <c r="V68" s="854"/>
      <c r="W68" s="854"/>
      <c r="X68" s="854"/>
      <c r="Y68" s="854"/>
      <c r="Z68" s="854"/>
      <c r="AA68" s="838"/>
      <c r="AB68" s="838"/>
      <c r="AC68" s="581"/>
      <c r="AD68" s="581"/>
      <c r="AE68" s="581"/>
      <c r="AF68" s="581"/>
      <c r="AG68" s="581"/>
      <c r="AH68" s="581"/>
    </row>
    <row r="69" spans="1:64">
      <c r="A69" s="723"/>
      <c r="B69" s="853"/>
      <c r="C69" s="853"/>
      <c r="D69" s="854"/>
      <c r="E69" s="854"/>
      <c r="F69" s="854"/>
      <c r="G69" s="854"/>
      <c r="H69" s="854"/>
      <c r="I69" s="854"/>
      <c r="J69" s="854"/>
      <c r="K69" s="854"/>
      <c r="L69" s="854"/>
      <c r="M69" s="854"/>
      <c r="N69" s="854"/>
      <c r="O69" s="854"/>
      <c r="P69" s="854"/>
      <c r="Q69" s="854"/>
      <c r="R69" s="854"/>
      <c r="S69" s="854"/>
      <c r="T69" s="854"/>
      <c r="U69" s="854"/>
      <c r="V69" s="854"/>
      <c r="W69" s="854"/>
      <c r="X69" s="854"/>
      <c r="Y69" s="854"/>
      <c r="Z69" s="854"/>
      <c r="AA69" s="838"/>
      <c r="AB69" s="838"/>
      <c r="AC69" s="581"/>
      <c r="AD69" s="581"/>
      <c r="AE69" s="581"/>
      <c r="AF69" s="581"/>
      <c r="AG69" s="581"/>
      <c r="AH69" s="581"/>
    </row>
    <row r="70" spans="1:64">
      <c r="A70" s="723"/>
      <c r="B70" s="723"/>
      <c r="C70" s="723"/>
      <c r="D70" s="838"/>
      <c r="E70" s="838"/>
      <c r="F70" s="838"/>
      <c r="G70" s="838"/>
      <c r="H70" s="838"/>
      <c r="I70" s="838"/>
      <c r="J70" s="838"/>
      <c r="K70" s="838"/>
      <c r="L70" s="838"/>
      <c r="M70" s="838"/>
      <c r="N70" s="838"/>
      <c r="O70" s="838"/>
      <c r="P70" s="838"/>
      <c r="Q70" s="838"/>
      <c r="R70" s="838"/>
      <c r="S70" s="838"/>
      <c r="T70" s="838"/>
      <c r="U70" s="838"/>
      <c r="V70" s="838"/>
      <c r="W70" s="838"/>
      <c r="X70" s="838"/>
      <c r="Y70" s="838"/>
      <c r="Z70" s="838"/>
      <c r="AA70" s="838"/>
      <c r="AB70" s="838"/>
      <c r="AC70" s="581"/>
      <c r="AD70" s="581"/>
      <c r="AE70" s="581"/>
      <c r="AF70" s="581"/>
      <c r="AG70" s="581"/>
      <c r="AH70" s="581"/>
    </row>
    <row r="71" spans="1:64">
      <c r="A71" s="723"/>
      <c r="B71" s="723"/>
      <c r="C71" s="723"/>
      <c r="D71" s="838"/>
      <c r="E71" s="838"/>
      <c r="F71" s="838"/>
      <c r="G71" s="838"/>
      <c r="H71" s="838"/>
      <c r="I71" s="838"/>
      <c r="J71" s="838"/>
      <c r="K71" s="838"/>
      <c r="L71" s="838"/>
      <c r="M71" s="838"/>
      <c r="N71" s="838"/>
      <c r="O71" s="838"/>
      <c r="P71" s="838"/>
      <c r="Q71" s="838"/>
      <c r="R71" s="838"/>
      <c r="S71" s="838"/>
      <c r="T71" s="838"/>
      <c r="U71" s="838"/>
      <c r="V71" s="838"/>
      <c r="W71" s="838"/>
      <c r="X71" s="838"/>
      <c r="Y71" s="838"/>
      <c r="Z71" s="838"/>
      <c r="AA71" s="838"/>
      <c r="AB71" s="838"/>
      <c r="AC71" s="581"/>
      <c r="AD71" s="581"/>
      <c r="AE71" s="581"/>
      <c r="AF71" s="581"/>
      <c r="AG71" s="581"/>
      <c r="AH71" s="581"/>
    </row>
    <row r="72" spans="1:64">
      <c r="A72" s="723"/>
      <c r="B72" s="723"/>
      <c r="C72" s="723"/>
      <c r="D72" s="838"/>
      <c r="E72" s="838"/>
      <c r="F72" s="838"/>
      <c r="G72" s="838"/>
      <c r="H72" s="838"/>
      <c r="I72" s="838"/>
      <c r="J72" s="838"/>
      <c r="K72" s="838"/>
      <c r="L72" s="838"/>
      <c r="M72" s="838"/>
      <c r="N72" s="838"/>
      <c r="O72" s="838"/>
      <c r="P72" s="838"/>
      <c r="Q72" s="838"/>
      <c r="R72" s="838"/>
      <c r="S72" s="838"/>
      <c r="T72" s="838"/>
      <c r="U72" s="838"/>
      <c r="V72" s="838"/>
      <c r="W72" s="838"/>
      <c r="X72" s="838"/>
      <c r="Y72" s="838"/>
      <c r="Z72" s="838"/>
      <c r="AA72" s="838"/>
      <c r="AB72" s="838"/>
      <c r="AC72" s="581"/>
      <c r="AD72" s="581"/>
      <c r="AE72" s="581"/>
      <c r="AF72" s="581"/>
      <c r="AG72" s="581"/>
      <c r="AH72" s="581"/>
    </row>
    <row r="73" spans="1:64">
      <c r="A73" s="723"/>
      <c r="B73" s="723"/>
      <c r="C73" s="723"/>
      <c r="D73" s="838"/>
      <c r="E73" s="838"/>
      <c r="F73" s="838"/>
      <c r="G73" s="838"/>
      <c r="H73" s="838"/>
      <c r="I73" s="838"/>
      <c r="J73" s="838"/>
      <c r="K73" s="838"/>
      <c r="L73" s="838"/>
      <c r="M73" s="838"/>
      <c r="N73" s="838"/>
      <c r="O73" s="838"/>
      <c r="P73" s="838"/>
      <c r="Q73" s="838"/>
      <c r="R73" s="838"/>
      <c r="S73" s="838"/>
      <c r="T73" s="838"/>
      <c r="U73" s="838"/>
      <c r="V73" s="838"/>
      <c r="W73" s="838"/>
      <c r="X73" s="838"/>
      <c r="Y73" s="838"/>
      <c r="Z73" s="838"/>
      <c r="AA73" s="838"/>
      <c r="AB73" s="838"/>
      <c r="AC73" s="581"/>
      <c r="AD73" s="581"/>
      <c r="AE73" s="581"/>
      <c r="AF73" s="581"/>
      <c r="AG73" s="581"/>
      <c r="AH73" s="581"/>
    </row>
    <row r="74" spans="1:64">
      <c r="A74" s="723"/>
      <c r="B74" s="723"/>
      <c r="C74" s="723"/>
      <c r="D74" s="838"/>
      <c r="E74" s="838"/>
      <c r="F74" s="838"/>
      <c r="G74" s="838"/>
      <c r="H74" s="838"/>
      <c r="I74" s="838"/>
      <c r="J74" s="838"/>
      <c r="K74" s="838"/>
      <c r="L74" s="838"/>
      <c r="M74" s="838"/>
      <c r="N74" s="838"/>
      <c r="O74" s="838"/>
      <c r="P74" s="838"/>
      <c r="Q74" s="838"/>
      <c r="R74" s="838"/>
      <c r="S74" s="838"/>
      <c r="T74" s="838"/>
      <c r="U74" s="838"/>
      <c r="V74" s="838"/>
      <c r="W74" s="838"/>
      <c r="X74" s="838"/>
      <c r="Y74" s="838"/>
      <c r="Z74" s="838"/>
      <c r="AA74" s="838"/>
      <c r="AB74" s="838"/>
      <c r="AC74" s="581"/>
      <c r="AD74" s="581"/>
      <c r="AE74" s="581"/>
      <c r="AF74" s="581"/>
      <c r="AG74" s="581"/>
      <c r="AH74" s="581"/>
    </row>
    <row r="75" spans="1:64">
      <c r="A75" s="723"/>
      <c r="B75" s="723"/>
      <c r="C75" s="723"/>
      <c r="D75" s="838"/>
      <c r="E75" s="838"/>
      <c r="F75" s="838"/>
      <c r="G75" s="838"/>
      <c r="H75" s="838"/>
      <c r="I75" s="838"/>
      <c r="J75" s="838"/>
      <c r="K75" s="838"/>
      <c r="L75" s="838"/>
      <c r="M75" s="838"/>
      <c r="N75" s="838"/>
      <c r="O75" s="838"/>
      <c r="P75" s="838"/>
      <c r="Q75" s="838"/>
      <c r="R75" s="838"/>
      <c r="S75" s="838"/>
      <c r="T75" s="838"/>
      <c r="U75" s="838"/>
      <c r="V75" s="838"/>
      <c r="W75" s="838"/>
      <c r="X75" s="838"/>
      <c r="Y75" s="838"/>
      <c r="Z75" s="838"/>
      <c r="AA75" s="838"/>
      <c r="AB75" s="838"/>
      <c r="AC75" s="581"/>
      <c r="AD75" s="581"/>
      <c r="AE75" s="581"/>
      <c r="AF75" s="581"/>
      <c r="AG75" s="581"/>
      <c r="AH75" s="581"/>
    </row>
    <row r="76" spans="1:64">
      <c r="A76" s="723"/>
      <c r="B76" s="723"/>
      <c r="C76" s="723"/>
      <c r="D76" s="838"/>
      <c r="E76" s="838"/>
      <c r="F76" s="838"/>
      <c r="G76" s="838"/>
      <c r="H76" s="838"/>
      <c r="I76" s="838"/>
      <c r="J76" s="838"/>
      <c r="K76" s="838"/>
      <c r="L76" s="838"/>
      <c r="M76" s="838"/>
      <c r="N76" s="838"/>
      <c r="O76" s="838"/>
      <c r="P76" s="838"/>
      <c r="Q76" s="838"/>
      <c r="R76" s="838"/>
      <c r="S76" s="838"/>
      <c r="T76" s="838"/>
      <c r="U76" s="838"/>
      <c r="V76" s="838"/>
      <c r="W76" s="838"/>
      <c r="X76" s="838"/>
      <c r="Y76" s="838"/>
      <c r="Z76" s="838"/>
      <c r="AA76" s="838"/>
      <c r="AB76" s="838"/>
      <c r="AC76" s="581"/>
      <c r="AD76" s="581"/>
      <c r="AE76" s="581"/>
      <c r="AF76" s="581"/>
      <c r="AG76" s="581"/>
      <c r="AH76" s="581"/>
    </row>
    <row r="77" spans="1:64">
      <c r="A77" s="723"/>
      <c r="B77" s="723"/>
      <c r="C77" s="723"/>
      <c r="D77" s="838"/>
      <c r="E77" s="838"/>
      <c r="F77" s="838"/>
      <c r="G77" s="838"/>
      <c r="H77" s="838"/>
      <c r="I77" s="838"/>
      <c r="J77" s="838"/>
      <c r="K77" s="838"/>
      <c r="L77" s="838"/>
      <c r="M77" s="838"/>
      <c r="N77" s="838"/>
      <c r="O77" s="838"/>
      <c r="P77" s="838"/>
      <c r="Q77" s="838"/>
      <c r="R77" s="838"/>
      <c r="S77" s="838"/>
      <c r="T77" s="838"/>
      <c r="U77" s="838"/>
      <c r="V77" s="838"/>
      <c r="W77" s="838"/>
      <c r="X77" s="838"/>
      <c r="Y77" s="838"/>
      <c r="Z77" s="838"/>
      <c r="AA77" s="838"/>
      <c r="AB77" s="838"/>
      <c r="AC77" s="581"/>
      <c r="AD77" s="581"/>
      <c r="AE77" s="581"/>
      <c r="AF77" s="581"/>
      <c r="AG77" s="581"/>
      <c r="AH77" s="581"/>
    </row>
    <row r="78" spans="1:64">
      <c r="A78" s="723"/>
      <c r="B78" s="723"/>
      <c r="C78" s="723"/>
      <c r="D78" s="838"/>
      <c r="E78" s="838"/>
      <c r="F78" s="838"/>
      <c r="G78" s="838"/>
      <c r="H78" s="838"/>
      <c r="I78" s="838"/>
      <c r="J78" s="838"/>
      <c r="K78" s="838"/>
      <c r="L78" s="838"/>
      <c r="M78" s="838"/>
      <c r="N78" s="838"/>
      <c r="O78" s="838"/>
      <c r="P78" s="838"/>
      <c r="Q78" s="838"/>
      <c r="R78" s="838"/>
      <c r="S78" s="838"/>
      <c r="T78" s="838"/>
      <c r="U78" s="838"/>
      <c r="V78" s="838"/>
      <c r="W78" s="838"/>
      <c r="X78" s="838"/>
      <c r="Y78" s="838"/>
      <c r="Z78" s="838"/>
      <c r="AA78" s="838"/>
      <c r="AB78" s="838"/>
      <c r="AC78" s="581"/>
      <c r="AD78" s="581"/>
      <c r="AE78" s="581"/>
      <c r="AF78" s="581"/>
      <c r="AG78" s="581"/>
      <c r="AH78" s="581"/>
    </row>
    <row r="79" spans="1:64">
      <c r="A79" s="723"/>
      <c r="B79" s="723"/>
      <c r="C79" s="723"/>
      <c r="D79" s="838"/>
      <c r="E79" s="838"/>
      <c r="F79" s="838"/>
      <c r="G79" s="838"/>
      <c r="H79" s="838"/>
      <c r="I79" s="838"/>
      <c r="J79" s="838"/>
      <c r="K79" s="838"/>
      <c r="L79" s="838"/>
      <c r="M79" s="838"/>
      <c r="N79" s="838"/>
      <c r="O79" s="838"/>
      <c r="P79" s="838"/>
      <c r="Q79" s="838"/>
      <c r="R79" s="838"/>
      <c r="S79" s="838"/>
      <c r="T79" s="838"/>
      <c r="U79" s="838"/>
      <c r="V79" s="838"/>
      <c r="W79" s="838"/>
      <c r="X79" s="838"/>
      <c r="Y79" s="838"/>
      <c r="Z79" s="838"/>
      <c r="AA79" s="838"/>
      <c r="AB79" s="838"/>
      <c r="AC79" s="581"/>
      <c r="AD79" s="581"/>
      <c r="AE79" s="581"/>
      <c r="AF79" s="581"/>
      <c r="AG79" s="581"/>
      <c r="AH79" s="581"/>
    </row>
    <row r="80" spans="1:64">
      <c r="A80" s="723"/>
      <c r="B80" s="723"/>
      <c r="C80" s="723"/>
      <c r="D80" s="838"/>
      <c r="E80" s="838"/>
      <c r="F80" s="838"/>
      <c r="G80" s="838"/>
      <c r="H80" s="838"/>
      <c r="I80" s="838"/>
      <c r="J80" s="838"/>
      <c r="K80" s="838"/>
      <c r="L80" s="838"/>
      <c r="M80" s="838"/>
      <c r="N80" s="838"/>
      <c r="O80" s="838"/>
      <c r="P80" s="838"/>
      <c r="Q80" s="838"/>
      <c r="R80" s="838"/>
      <c r="S80" s="838"/>
      <c r="T80" s="838"/>
      <c r="U80" s="838"/>
      <c r="V80" s="838"/>
      <c r="W80" s="838"/>
      <c r="X80" s="838"/>
      <c r="Y80" s="838"/>
      <c r="Z80" s="838"/>
      <c r="AA80" s="838"/>
      <c r="AB80" s="838"/>
      <c r="AC80" s="581"/>
      <c r="AD80" s="581"/>
      <c r="AE80" s="581"/>
      <c r="AF80" s="581"/>
      <c r="AG80" s="581"/>
      <c r="AH80" s="581"/>
    </row>
    <row r="81" spans="1:34">
      <c r="A81" s="723"/>
      <c r="B81" s="723"/>
      <c r="C81" s="723"/>
      <c r="D81" s="838"/>
      <c r="E81" s="838"/>
      <c r="F81" s="838"/>
      <c r="G81" s="838"/>
      <c r="H81" s="838"/>
      <c r="I81" s="838"/>
      <c r="J81" s="838"/>
      <c r="K81" s="838"/>
      <c r="L81" s="838"/>
      <c r="M81" s="838"/>
      <c r="N81" s="838"/>
      <c r="O81" s="838"/>
      <c r="P81" s="838"/>
      <c r="Q81" s="838"/>
      <c r="R81" s="838"/>
      <c r="S81" s="838"/>
      <c r="T81" s="838"/>
      <c r="U81" s="838"/>
      <c r="V81" s="838"/>
      <c r="W81" s="838"/>
      <c r="X81" s="838"/>
      <c r="Y81" s="838"/>
      <c r="Z81" s="838"/>
      <c r="AA81" s="838"/>
      <c r="AB81" s="838"/>
      <c r="AC81" s="581"/>
      <c r="AD81" s="581"/>
      <c r="AE81" s="581"/>
      <c r="AF81" s="581"/>
      <c r="AG81" s="581"/>
      <c r="AH81" s="581"/>
    </row>
    <row r="82" spans="1:34">
      <c r="A82" s="723"/>
      <c r="B82" s="723"/>
      <c r="C82" s="723"/>
      <c r="D82" s="838"/>
      <c r="E82" s="838"/>
      <c r="F82" s="838"/>
      <c r="G82" s="838"/>
      <c r="H82" s="838"/>
      <c r="I82" s="838"/>
      <c r="J82" s="838"/>
      <c r="K82" s="838"/>
      <c r="L82" s="838"/>
      <c r="M82" s="838"/>
      <c r="N82" s="838"/>
      <c r="O82" s="838"/>
      <c r="P82" s="838"/>
      <c r="Q82" s="838"/>
      <c r="R82" s="838"/>
      <c r="S82" s="838"/>
      <c r="T82" s="838"/>
      <c r="U82" s="838"/>
      <c r="V82" s="838"/>
      <c r="W82" s="838"/>
      <c r="X82" s="838"/>
      <c r="Y82" s="838"/>
      <c r="Z82" s="838"/>
      <c r="AA82" s="838"/>
      <c r="AB82" s="838"/>
      <c r="AC82" s="581"/>
      <c r="AD82" s="581"/>
      <c r="AE82" s="581"/>
      <c r="AF82" s="581"/>
      <c r="AG82" s="581"/>
      <c r="AH82" s="581"/>
    </row>
    <row r="83" spans="1:34">
      <c r="A83" s="723"/>
      <c r="B83" s="723"/>
      <c r="C83" s="723"/>
      <c r="D83" s="838"/>
      <c r="E83" s="838"/>
      <c r="F83" s="838"/>
      <c r="G83" s="838"/>
      <c r="H83" s="838"/>
      <c r="I83" s="838"/>
      <c r="J83" s="838"/>
      <c r="K83" s="838"/>
      <c r="L83" s="838"/>
      <c r="M83" s="838"/>
      <c r="N83" s="838"/>
      <c r="O83" s="838"/>
      <c r="P83" s="838"/>
      <c r="Q83" s="838"/>
      <c r="R83" s="838"/>
      <c r="S83" s="838"/>
      <c r="T83" s="838"/>
      <c r="U83" s="838"/>
      <c r="V83" s="838"/>
      <c r="W83" s="838"/>
      <c r="X83" s="838"/>
      <c r="Y83" s="838"/>
      <c r="Z83" s="838"/>
      <c r="AA83" s="838"/>
      <c r="AB83" s="838"/>
      <c r="AC83" s="581"/>
      <c r="AD83" s="581"/>
      <c r="AE83" s="581"/>
      <c r="AF83" s="581"/>
      <c r="AG83" s="581"/>
      <c r="AH83" s="581"/>
    </row>
    <row r="84" spans="1:34">
      <c r="A84" s="723"/>
      <c r="B84" s="723"/>
      <c r="C84" s="723"/>
      <c r="D84" s="838"/>
      <c r="E84" s="838"/>
      <c r="F84" s="838"/>
      <c r="G84" s="838"/>
      <c r="H84" s="838"/>
      <c r="I84" s="838"/>
      <c r="J84" s="838"/>
      <c r="K84" s="838"/>
      <c r="L84" s="838"/>
      <c r="M84" s="838"/>
      <c r="N84" s="838"/>
      <c r="O84" s="838"/>
      <c r="P84" s="838"/>
      <c r="Q84" s="838"/>
      <c r="R84" s="838"/>
      <c r="S84" s="838"/>
      <c r="T84" s="838"/>
      <c r="U84" s="838"/>
      <c r="V84" s="838"/>
      <c r="W84" s="838"/>
      <c r="X84" s="838"/>
      <c r="Y84" s="838"/>
      <c r="Z84" s="838"/>
      <c r="AA84" s="838"/>
      <c r="AB84" s="838"/>
      <c r="AC84" s="581"/>
      <c r="AD84" s="581"/>
      <c r="AE84" s="581"/>
      <c r="AF84" s="581"/>
      <c r="AG84" s="581"/>
      <c r="AH84" s="581"/>
    </row>
    <row r="85" spans="1:34">
      <c r="A85" s="723"/>
      <c r="B85" s="723"/>
      <c r="C85" s="723"/>
      <c r="D85" s="838"/>
      <c r="E85" s="838"/>
      <c r="F85" s="838"/>
      <c r="G85" s="838"/>
      <c r="H85" s="838"/>
      <c r="I85" s="838"/>
      <c r="J85" s="838"/>
      <c r="K85" s="838"/>
      <c r="L85" s="838"/>
      <c r="M85" s="838"/>
      <c r="N85" s="838"/>
      <c r="O85" s="838"/>
      <c r="P85" s="838"/>
      <c r="Q85" s="838"/>
      <c r="R85" s="838"/>
      <c r="S85" s="838"/>
      <c r="T85" s="838"/>
      <c r="U85" s="838"/>
      <c r="V85" s="838"/>
      <c r="W85" s="838"/>
      <c r="X85" s="838"/>
      <c r="Y85" s="838"/>
      <c r="Z85" s="838"/>
      <c r="AA85" s="838"/>
      <c r="AB85" s="838"/>
      <c r="AC85" s="581"/>
      <c r="AD85" s="581"/>
      <c r="AE85" s="581"/>
      <c r="AF85" s="581"/>
      <c r="AG85" s="581"/>
      <c r="AH85" s="581"/>
    </row>
    <row r="86" spans="1:34">
      <c r="A86" s="723"/>
      <c r="B86" s="723"/>
      <c r="C86" s="723"/>
      <c r="D86" s="838"/>
      <c r="E86" s="838"/>
      <c r="F86" s="838"/>
      <c r="G86" s="838"/>
      <c r="H86" s="838"/>
      <c r="I86" s="838"/>
      <c r="J86" s="838"/>
      <c r="K86" s="838"/>
      <c r="L86" s="838"/>
      <c r="M86" s="838"/>
      <c r="N86" s="838"/>
      <c r="O86" s="838"/>
      <c r="P86" s="838"/>
      <c r="Q86" s="838"/>
      <c r="R86" s="838"/>
      <c r="S86" s="838"/>
      <c r="T86" s="838"/>
      <c r="U86" s="838"/>
      <c r="V86" s="838"/>
      <c r="W86" s="838"/>
      <c r="X86" s="838"/>
      <c r="Y86" s="838"/>
      <c r="Z86" s="838"/>
      <c r="AA86" s="838"/>
      <c r="AB86" s="838"/>
      <c r="AC86" s="581"/>
      <c r="AD86" s="581"/>
      <c r="AE86" s="581"/>
      <c r="AF86" s="581"/>
      <c r="AG86" s="581"/>
      <c r="AH86" s="581"/>
    </row>
    <row r="87" spans="1:34">
      <c r="A87" s="723"/>
      <c r="B87" s="723"/>
      <c r="C87" s="723"/>
      <c r="D87" s="838"/>
      <c r="E87" s="838"/>
      <c r="F87" s="838"/>
      <c r="G87" s="838"/>
      <c r="H87" s="838"/>
      <c r="I87" s="838"/>
      <c r="J87" s="838"/>
      <c r="K87" s="838"/>
      <c r="L87" s="838"/>
      <c r="M87" s="838"/>
      <c r="N87" s="838"/>
      <c r="O87" s="838"/>
      <c r="P87" s="838"/>
      <c r="Q87" s="838"/>
      <c r="R87" s="838"/>
      <c r="S87" s="838"/>
      <c r="T87" s="838"/>
      <c r="U87" s="838"/>
      <c r="V87" s="838"/>
      <c r="W87" s="838"/>
      <c r="X87" s="838"/>
      <c r="Y87" s="838"/>
      <c r="Z87" s="838"/>
      <c r="AA87" s="838"/>
      <c r="AB87" s="838"/>
      <c r="AC87" s="581"/>
      <c r="AD87" s="581"/>
      <c r="AE87" s="581"/>
      <c r="AF87" s="581"/>
      <c r="AG87" s="581"/>
      <c r="AH87" s="581"/>
    </row>
    <row r="88" spans="1:34">
      <c r="A88" s="723"/>
      <c r="B88" s="723"/>
      <c r="C88" s="723"/>
      <c r="D88" s="838"/>
      <c r="E88" s="838"/>
      <c r="F88" s="838"/>
      <c r="G88" s="838"/>
      <c r="H88" s="838"/>
      <c r="I88" s="838"/>
      <c r="J88" s="838"/>
      <c r="K88" s="838"/>
      <c r="L88" s="838"/>
      <c r="M88" s="838"/>
      <c r="N88" s="838"/>
      <c r="O88" s="838"/>
      <c r="P88" s="838"/>
      <c r="Q88" s="838"/>
      <c r="R88" s="838"/>
      <c r="S88" s="838"/>
      <c r="T88" s="838"/>
      <c r="U88" s="838"/>
      <c r="V88" s="838"/>
      <c r="W88" s="838"/>
      <c r="X88" s="838"/>
      <c r="Y88" s="838"/>
      <c r="Z88" s="838"/>
      <c r="AA88" s="838"/>
      <c r="AB88" s="838"/>
      <c r="AC88" s="581"/>
      <c r="AD88" s="581"/>
      <c r="AE88" s="581"/>
      <c r="AF88" s="581"/>
      <c r="AG88" s="581"/>
      <c r="AH88" s="581"/>
    </row>
    <row r="89" spans="1:34">
      <c r="A89" s="855"/>
      <c r="B89" s="855"/>
      <c r="C89" s="855"/>
      <c r="D89" s="856"/>
      <c r="E89" s="856"/>
      <c r="F89" s="856"/>
      <c r="G89" s="856"/>
      <c r="H89" s="856"/>
      <c r="I89" s="856"/>
      <c r="J89" s="856"/>
      <c r="K89" s="856"/>
      <c r="L89" s="856"/>
      <c r="M89" s="856"/>
      <c r="N89" s="856"/>
      <c r="O89" s="856"/>
      <c r="P89" s="856"/>
      <c r="Q89" s="856"/>
      <c r="R89" s="856"/>
      <c r="S89" s="856"/>
      <c r="T89" s="856"/>
      <c r="U89" s="856"/>
      <c r="V89" s="856"/>
      <c r="W89" s="856"/>
      <c r="X89" s="856"/>
      <c r="Y89" s="856"/>
      <c r="Z89" s="856"/>
      <c r="AA89" s="856"/>
      <c r="AB89" s="856"/>
    </row>
    <row r="90" spans="1:34">
      <c r="A90" s="855"/>
      <c r="B90" s="855"/>
      <c r="C90" s="855"/>
      <c r="D90" s="856"/>
      <c r="E90" s="856"/>
      <c r="F90" s="856"/>
      <c r="G90" s="856"/>
      <c r="H90" s="856"/>
      <c r="I90" s="856"/>
      <c r="J90" s="856"/>
      <c r="K90" s="856"/>
      <c r="L90" s="856"/>
      <c r="M90" s="856"/>
      <c r="N90" s="856"/>
      <c r="O90" s="856"/>
      <c r="P90" s="856"/>
      <c r="Q90" s="856"/>
      <c r="R90" s="856"/>
      <c r="S90" s="856"/>
      <c r="T90" s="856"/>
      <c r="U90" s="856"/>
      <c r="V90" s="856"/>
      <c r="W90" s="856"/>
      <c r="X90" s="856"/>
      <c r="Y90" s="856"/>
      <c r="Z90" s="856"/>
      <c r="AA90" s="856"/>
      <c r="AB90" s="856"/>
    </row>
    <row r="91" spans="1:34">
      <c r="A91" s="855"/>
      <c r="B91" s="855"/>
      <c r="C91" s="855"/>
      <c r="D91" s="856"/>
      <c r="E91" s="856"/>
      <c r="F91" s="856"/>
      <c r="G91" s="856"/>
      <c r="H91" s="856"/>
      <c r="I91" s="856"/>
      <c r="J91" s="856"/>
      <c r="K91" s="856"/>
      <c r="L91" s="856"/>
      <c r="M91" s="856"/>
      <c r="N91" s="856"/>
      <c r="O91" s="856"/>
      <c r="P91" s="856"/>
      <c r="Q91" s="856"/>
      <c r="R91" s="856"/>
      <c r="S91" s="856"/>
      <c r="T91" s="856"/>
      <c r="U91" s="856"/>
      <c r="V91" s="856"/>
      <c r="W91" s="856"/>
      <c r="X91" s="856"/>
      <c r="Y91" s="856"/>
      <c r="Z91" s="856"/>
      <c r="AA91" s="856"/>
      <c r="AB91" s="856"/>
    </row>
    <row r="92" spans="1:34">
      <c r="A92" s="855"/>
      <c r="B92" s="855"/>
      <c r="C92" s="855"/>
      <c r="D92" s="856"/>
      <c r="E92" s="856"/>
      <c r="F92" s="856"/>
      <c r="G92" s="856"/>
      <c r="H92" s="856"/>
      <c r="I92" s="856"/>
      <c r="J92" s="856"/>
      <c r="K92" s="856"/>
      <c r="L92" s="856"/>
      <c r="M92" s="856"/>
      <c r="N92" s="856"/>
      <c r="O92" s="856"/>
      <c r="P92" s="856"/>
      <c r="Q92" s="856"/>
      <c r="R92" s="856"/>
      <c r="S92" s="856"/>
      <c r="T92" s="856"/>
      <c r="U92" s="856"/>
      <c r="V92" s="856"/>
      <c r="W92" s="856"/>
      <c r="X92" s="856"/>
      <c r="Y92" s="856"/>
      <c r="Z92" s="856"/>
      <c r="AA92" s="856"/>
      <c r="AB92" s="856"/>
    </row>
    <row r="93" spans="1:34">
      <c r="A93" s="855"/>
      <c r="B93" s="855"/>
      <c r="C93" s="855"/>
      <c r="D93" s="856"/>
      <c r="E93" s="856"/>
      <c r="F93" s="856"/>
      <c r="G93" s="856"/>
      <c r="H93" s="856"/>
      <c r="I93" s="856"/>
      <c r="J93" s="856"/>
      <c r="K93" s="856"/>
      <c r="L93" s="856"/>
      <c r="M93" s="856"/>
      <c r="N93" s="856"/>
      <c r="O93" s="856"/>
      <c r="P93" s="856"/>
      <c r="Q93" s="856"/>
      <c r="R93" s="856"/>
      <c r="S93" s="856"/>
      <c r="T93" s="856"/>
      <c r="U93" s="856"/>
      <c r="V93" s="856"/>
      <c r="W93" s="856"/>
      <c r="X93" s="856"/>
      <c r="Y93" s="856"/>
      <c r="Z93" s="856"/>
      <c r="AA93" s="856"/>
      <c r="AB93" s="856"/>
    </row>
    <row r="94" spans="1:34">
      <c r="A94" s="855"/>
      <c r="B94" s="855"/>
      <c r="C94" s="855"/>
      <c r="D94" s="856"/>
      <c r="E94" s="856"/>
      <c r="F94" s="856"/>
      <c r="G94" s="856"/>
      <c r="H94" s="856"/>
      <c r="I94" s="856"/>
      <c r="J94" s="856"/>
      <c r="K94" s="856"/>
      <c r="L94" s="856"/>
      <c r="M94" s="856"/>
      <c r="N94" s="856"/>
      <c r="O94" s="856"/>
      <c r="P94" s="856"/>
      <c r="Q94" s="856"/>
      <c r="R94" s="856"/>
      <c r="S94" s="856"/>
      <c r="T94" s="856"/>
      <c r="U94" s="856"/>
      <c r="V94" s="856"/>
      <c r="W94" s="856"/>
      <c r="X94" s="856"/>
      <c r="Y94" s="856"/>
      <c r="Z94" s="856"/>
      <c r="AA94" s="856"/>
      <c r="AB94" s="856"/>
    </row>
    <row r="95" spans="1:34">
      <c r="A95" s="855"/>
      <c r="B95" s="855"/>
      <c r="C95" s="855"/>
      <c r="D95" s="856"/>
      <c r="E95" s="856"/>
      <c r="F95" s="856"/>
      <c r="G95" s="856"/>
      <c r="H95" s="856"/>
      <c r="I95" s="856"/>
      <c r="J95" s="856"/>
      <c r="K95" s="856"/>
      <c r="L95" s="856"/>
      <c r="M95" s="856"/>
      <c r="N95" s="856"/>
      <c r="O95" s="856"/>
      <c r="P95" s="856"/>
      <c r="Q95" s="856"/>
      <c r="R95" s="856"/>
      <c r="S95" s="856"/>
      <c r="T95" s="856"/>
      <c r="U95" s="856"/>
      <c r="V95" s="856"/>
      <c r="W95" s="856"/>
      <c r="X95" s="856"/>
      <c r="Y95" s="856"/>
      <c r="Z95" s="856"/>
      <c r="AA95" s="856"/>
      <c r="AB95" s="856"/>
    </row>
    <row r="96" spans="1:34">
      <c r="A96" s="855"/>
      <c r="B96" s="855"/>
      <c r="C96" s="855"/>
      <c r="D96" s="856"/>
      <c r="E96" s="856"/>
      <c r="F96" s="856"/>
      <c r="G96" s="856"/>
      <c r="H96" s="856"/>
      <c r="I96" s="856"/>
      <c r="J96" s="856"/>
      <c r="K96" s="856"/>
      <c r="L96" s="856"/>
      <c r="M96" s="856"/>
      <c r="N96" s="856"/>
      <c r="O96" s="856"/>
      <c r="P96" s="856"/>
      <c r="Q96" s="856"/>
      <c r="R96" s="856"/>
      <c r="S96" s="856"/>
      <c r="T96" s="856"/>
      <c r="U96" s="856"/>
      <c r="V96" s="856"/>
      <c r="W96" s="856"/>
      <c r="X96" s="856"/>
      <c r="Y96" s="856"/>
      <c r="Z96" s="856"/>
      <c r="AA96" s="856"/>
      <c r="AB96" s="856"/>
    </row>
    <row r="97" spans="1:28">
      <c r="A97" s="855"/>
      <c r="B97" s="855"/>
      <c r="C97" s="855"/>
      <c r="D97" s="856"/>
      <c r="E97" s="856"/>
      <c r="F97" s="856"/>
      <c r="G97" s="856"/>
      <c r="H97" s="856"/>
      <c r="I97" s="856"/>
      <c r="J97" s="856"/>
      <c r="K97" s="856"/>
      <c r="L97" s="856"/>
      <c r="M97" s="856"/>
      <c r="N97" s="856"/>
      <c r="O97" s="856"/>
      <c r="P97" s="856"/>
      <c r="Q97" s="856"/>
      <c r="R97" s="856"/>
      <c r="S97" s="856"/>
      <c r="T97" s="856"/>
      <c r="U97" s="856"/>
      <c r="V97" s="856"/>
      <c r="W97" s="856"/>
      <c r="X97" s="856"/>
      <c r="Y97" s="856"/>
      <c r="Z97" s="856"/>
      <c r="AA97" s="856"/>
      <c r="AB97" s="856"/>
    </row>
    <row r="98" spans="1:28">
      <c r="A98" s="855"/>
      <c r="B98" s="855"/>
      <c r="C98" s="855"/>
      <c r="D98" s="856"/>
      <c r="E98" s="856"/>
      <c r="F98" s="856"/>
      <c r="G98" s="856"/>
      <c r="H98" s="856"/>
      <c r="I98" s="856"/>
      <c r="J98" s="856"/>
      <c r="K98" s="856"/>
      <c r="L98" s="856"/>
      <c r="M98" s="856"/>
      <c r="N98" s="856"/>
      <c r="O98" s="856"/>
      <c r="P98" s="856"/>
      <c r="Q98" s="856"/>
      <c r="R98" s="856"/>
      <c r="S98" s="856"/>
      <c r="T98" s="856"/>
      <c r="U98" s="856"/>
      <c r="V98" s="856"/>
      <c r="W98" s="856"/>
      <c r="X98" s="856"/>
      <c r="Y98" s="856"/>
      <c r="Z98" s="856"/>
      <c r="AA98" s="856"/>
      <c r="AB98" s="856"/>
    </row>
    <row r="99" spans="1:28">
      <c r="A99" s="855"/>
      <c r="B99" s="855"/>
      <c r="C99" s="855"/>
      <c r="D99" s="856"/>
      <c r="E99" s="856"/>
      <c r="F99" s="856"/>
      <c r="G99" s="856"/>
      <c r="H99" s="856"/>
      <c r="I99" s="856"/>
      <c r="J99" s="856"/>
      <c r="K99" s="856"/>
      <c r="L99" s="856"/>
      <c r="M99" s="856"/>
      <c r="N99" s="856"/>
      <c r="O99" s="856"/>
      <c r="P99" s="856"/>
      <c r="Q99" s="856"/>
      <c r="R99" s="856"/>
      <c r="S99" s="856"/>
      <c r="T99" s="856"/>
      <c r="U99" s="856"/>
      <c r="V99" s="856"/>
      <c r="W99" s="856"/>
      <c r="X99" s="856"/>
      <c r="Y99" s="856"/>
      <c r="Z99" s="856"/>
      <c r="AA99" s="856"/>
      <c r="AB99" s="856"/>
    </row>
    <row r="100" spans="1:28">
      <c r="A100" s="855"/>
      <c r="B100" s="855"/>
      <c r="C100" s="855"/>
      <c r="D100" s="856"/>
      <c r="E100" s="856"/>
      <c r="F100" s="856"/>
      <c r="G100" s="856"/>
      <c r="H100" s="856"/>
      <c r="I100" s="856"/>
      <c r="J100" s="856"/>
      <c r="K100" s="856"/>
      <c r="L100" s="856"/>
      <c r="M100" s="856"/>
      <c r="N100" s="856"/>
      <c r="O100" s="856"/>
      <c r="P100" s="856"/>
      <c r="Q100" s="856"/>
      <c r="R100" s="856"/>
      <c r="S100" s="856"/>
      <c r="T100" s="856"/>
      <c r="U100" s="856"/>
      <c r="V100" s="856"/>
      <c r="W100" s="856"/>
      <c r="X100" s="856"/>
      <c r="Y100" s="856"/>
      <c r="Z100" s="856"/>
      <c r="AA100" s="856"/>
      <c r="AB100" s="856"/>
    </row>
    <row r="101" spans="1:28">
      <c r="A101" s="855"/>
      <c r="B101" s="855"/>
      <c r="C101" s="855"/>
      <c r="D101" s="856"/>
      <c r="E101" s="856"/>
      <c r="F101" s="856"/>
      <c r="G101" s="856"/>
      <c r="H101" s="856"/>
      <c r="I101" s="856"/>
      <c r="J101" s="856"/>
      <c r="K101" s="856"/>
      <c r="L101" s="856"/>
      <c r="M101" s="856"/>
      <c r="N101" s="856"/>
      <c r="O101" s="856"/>
      <c r="P101" s="856"/>
      <c r="Q101" s="856"/>
      <c r="R101" s="856"/>
      <c r="S101" s="856"/>
      <c r="T101" s="856"/>
      <c r="U101" s="856"/>
      <c r="V101" s="856"/>
      <c r="W101" s="856"/>
      <c r="X101" s="856"/>
      <c r="Y101" s="856"/>
      <c r="Z101" s="856"/>
      <c r="AA101" s="856"/>
      <c r="AB101" s="856"/>
    </row>
    <row r="102" spans="1:28">
      <c r="A102" s="855"/>
      <c r="B102" s="855"/>
      <c r="C102" s="855"/>
      <c r="D102" s="856"/>
      <c r="E102" s="856"/>
      <c r="F102" s="856"/>
      <c r="G102" s="856"/>
      <c r="H102" s="856"/>
      <c r="I102" s="856"/>
      <c r="J102" s="856"/>
      <c r="K102" s="856"/>
      <c r="L102" s="856"/>
      <c r="M102" s="856"/>
      <c r="N102" s="856"/>
      <c r="O102" s="856"/>
      <c r="P102" s="856"/>
      <c r="Q102" s="856"/>
      <c r="R102" s="856"/>
      <c r="S102" s="856"/>
      <c r="T102" s="856"/>
      <c r="U102" s="856"/>
      <c r="V102" s="856"/>
      <c r="W102" s="856"/>
      <c r="X102" s="856"/>
      <c r="Y102" s="856"/>
      <c r="Z102" s="856"/>
      <c r="AA102" s="856"/>
      <c r="AB102" s="856"/>
    </row>
    <row r="103" spans="1:28">
      <c r="A103" s="855"/>
      <c r="B103" s="855"/>
      <c r="C103" s="855"/>
      <c r="D103" s="856"/>
      <c r="E103" s="856"/>
      <c r="F103" s="856"/>
      <c r="G103" s="856"/>
      <c r="H103" s="856"/>
      <c r="I103" s="856"/>
      <c r="J103" s="856"/>
      <c r="K103" s="856"/>
      <c r="L103" s="856"/>
      <c r="M103" s="856"/>
      <c r="N103" s="856"/>
      <c r="O103" s="856"/>
      <c r="P103" s="856"/>
      <c r="Q103" s="856"/>
      <c r="R103" s="856"/>
      <c r="S103" s="856"/>
      <c r="T103" s="856"/>
      <c r="U103" s="856"/>
      <c r="V103" s="856"/>
      <c r="W103" s="856"/>
      <c r="X103" s="856"/>
      <c r="Y103" s="856"/>
      <c r="Z103" s="856"/>
      <c r="AA103" s="856"/>
      <c r="AB103" s="856"/>
    </row>
    <row r="104" spans="1:28">
      <c r="A104" s="855"/>
      <c r="B104" s="855"/>
      <c r="C104" s="855"/>
      <c r="D104" s="856"/>
      <c r="E104" s="856"/>
      <c r="F104" s="856"/>
      <c r="G104" s="856"/>
      <c r="H104" s="856"/>
      <c r="I104" s="856"/>
      <c r="J104" s="856"/>
      <c r="K104" s="856"/>
      <c r="L104" s="856"/>
      <c r="M104" s="856"/>
      <c r="N104" s="856"/>
      <c r="O104" s="856"/>
      <c r="P104" s="856"/>
      <c r="Q104" s="856"/>
      <c r="R104" s="856"/>
      <c r="S104" s="856"/>
      <c r="T104" s="856"/>
      <c r="U104" s="856"/>
      <c r="V104" s="856"/>
      <c r="W104" s="856"/>
      <c r="X104" s="856"/>
      <c r="Y104" s="856"/>
      <c r="Z104" s="856"/>
      <c r="AA104" s="856"/>
      <c r="AB104" s="856"/>
    </row>
    <row r="105" spans="1:28">
      <c r="A105" s="855"/>
      <c r="B105" s="855"/>
      <c r="C105" s="855"/>
      <c r="D105" s="856"/>
      <c r="E105" s="856"/>
      <c r="F105" s="856"/>
      <c r="G105" s="856"/>
      <c r="H105" s="856"/>
      <c r="I105" s="856"/>
      <c r="J105" s="856"/>
      <c r="K105" s="856"/>
      <c r="L105" s="856"/>
      <c r="M105" s="856"/>
      <c r="N105" s="856"/>
      <c r="O105" s="856"/>
      <c r="P105" s="856"/>
      <c r="Q105" s="856"/>
      <c r="R105" s="856"/>
      <c r="S105" s="856"/>
      <c r="T105" s="856"/>
      <c r="U105" s="856"/>
      <c r="V105" s="856"/>
      <c r="W105" s="856"/>
      <c r="X105" s="856"/>
      <c r="Y105" s="856"/>
      <c r="Z105" s="856"/>
      <c r="AA105" s="856"/>
      <c r="AB105" s="856"/>
    </row>
    <row r="106" spans="1:28">
      <c r="A106" s="855"/>
      <c r="B106" s="855"/>
      <c r="C106" s="855"/>
      <c r="D106" s="855"/>
      <c r="E106" s="855"/>
      <c r="F106" s="855"/>
      <c r="G106" s="855"/>
      <c r="H106" s="855"/>
      <c r="I106" s="855"/>
      <c r="J106" s="855"/>
      <c r="K106" s="855"/>
      <c r="L106" s="855"/>
      <c r="M106" s="855"/>
      <c r="N106" s="855"/>
      <c r="O106" s="855"/>
      <c r="P106" s="855"/>
      <c r="Q106" s="855"/>
      <c r="R106" s="855"/>
      <c r="S106" s="855"/>
      <c r="T106" s="855"/>
      <c r="U106" s="855"/>
      <c r="V106" s="855"/>
      <c r="W106" s="855"/>
      <c r="X106" s="855"/>
      <c r="Y106" s="855"/>
      <c r="Z106" s="855"/>
      <c r="AA106" s="855"/>
      <c r="AB106" s="855"/>
    </row>
    <row r="107" spans="1:28">
      <c r="A107" s="855"/>
      <c r="B107" s="855"/>
      <c r="C107" s="855"/>
      <c r="D107" s="855"/>
      <c r="E107" s="855"/>
      <c r="F107" s="855"/>
      <c r="G107" s="855"/>
      <c r="H107" s="855"/>
      <c r="I107" s="855"/>
      <c r="J107" s="855"/>
      <c r="K107" s="855"/>
      <c r="L107" s="855"/>
      <c r="M107" s="855"/>
      <c r="N107" s="855"/>
      <c r="O107" s="855"/>
      <c r="P107" s="855"/>
      <c r="Q107" s="855"/>
      <c r="R107" s="855"/>
      <c r="S107" s="855"/>
      <c r="T107" s="855"/>
      <c r="U107" s="855"/>
      <c r="V107" s="855"/>
      <c r="W107" s="855"/>
      <c r="X107" s="855"/>
      <c r="Y107" s="855"/>
      <c r="Z107" s="855"/>
      <c r="AA107" s="855"/>
      <c r="AB107" s="855"/>
    </row>
    <row r="108" spans="1:28">
      <c r="A108" s="855"/>
      <c r="B108" s="855"/>
      <c r="C108" s="855"/>
      <c r="D108" s="855"/>
      <c r="E108" s="855"/>
      <c r="F108" s="855"/>
      <c r="G108" s="855"/>
      <c r="H108" s="855"/>
      <c r="I108" s="855"/>
      <c r="J108" s="855"/>
      <c r="K108" s="855"/>
      <c r="L108" s="855"/>
      <c r="M108" s="855"/>
      <c r="N108" s="855"/>
      <c r="O108" s="855"/>
      <c r="P108" s="855"/>
      <c r="Q108" s="855"/>
      <c r="R108" s="855"/>
      <c r="S108" s="855"/>
      <c r="T108" s="855"/>
      <c r="U108" s="855"/>
      <c r="V108" s="855"/>
      <c r="W108" s="855"/>
      <c r="X108" s="855"/>
      <c r="Y108" s="855"/>
      <c r="Z108" s="855"/>
      <c r="AA108" s="855"/>
      <c r="AB108" s="855"/>
    </row>
    <row r="109" spans="1:28">
      <c r="A109" s="855"/>
      <c r="B109" s="855"/>
      <c r="C109" s="855"/>
      <c r="D109" s="855"/>
      <c r="E109" s="855"/>
      <c r="F109" s="855"/>
      <c r="G109" s="855"/>
      <c r="H109" s="855"/>
      <c r="I109" s="855"/>
      <c r="J109" s="855"/>
      <c r="K109" s="855"/>
      <c r="L109" s="855"/>
      <c r="M109" s="855"/>
      <c r="N109" s="855"/>
      <c r="O109" s="855"/>
      <c r="P109" s="855"/>
      <c r="Q109" s="855"/>
      <c r="R109" s="855"/>
      <c r="S109" s="855"/>
      <c r="T109" s="855"/>
      <c r="U109" s="855"/>
      <c r="V109" s="855"/>
      <c r="W109" s="855"/>
      <c r="X109" s="855"/>
      <c r="Y109" s="855"/>
      <c r="Z109" s="855"/>
      <c r="AA109" s="855"/>
      <c r="AB109" s="855"/>
    </row>
    <row r="110" spans="1:28">
      <c r="A110" s="855"/>
      <c r="B110" s="855"/>
      <c r="C110" s="855"/>
      <c r="D110" s="855"/>
      <c r="E110" s="855"/>
      <c r="F110" s="855"/>
      <c r="G110" s="855"/>
      <c r="H110" s="855"/>
      <c r="I110" s="855"/>
      <c r="J110" s="855"/>
      <c r="K110" s="855"/>
      <c r="L110" s="855"/>
      <c r="M110" s="855"/>
      <c r="N110" s="855"/>
      <c r="O110" s="855"/>
      <c r="P110" s="855"/>
      <c r="Q110" s="855"/>
      <c r="R110" s="855"/>
      <c r="S110" s="855"/>
      <c r="T110" s="855"/>
      <c r="U110" s="855"/>
      <c r="V110" s="855"/>
      <c r="W110" s="855"/>
      <c r="X110" s="855"/>
      <c r="Y110" s="855"/>
      <c r="Z110" s="855"/>
      <c r="AA110" s="855"/>
      <c r="AB110" s="855"/>
    </row>
    <row r="111" spans="1:28">
      <c r="A111" s="855"/>
      <c r="B111" s="855"/>
      <c r="C111" s="855"/>
      <c r="D111" s="855"/>
      <c r="E111" s="855"/>
      <c r="F111" s="855"/>
      <c r="G111" s="855"/>
      <c r="H111" s="855"/>
      <c r="I111" s="855"/>
      <c r="J111" s="855"/>
      <c r="K111" s="855"/>
      <c r="L111" s="855"/>
      <c r="M111" s="855"/>
      <c r="N111" s="855"/>
      <c r="O111" s="855"/>
      <c r="P111" s="855"/>
      <c r="Q111" s="855"/>
      <c r="R111" s="855"/>
      <c r="S111" s="855"/>
      <c r="T111" s="855"/>
      <c r="U111" s="855"/>
      <c r="V111" s="855"/>
      <c r="W111" s="855"/>
      <c r="X111" s="855"/>
      <c r="Y111" s="855"/>
      <c r="Z111" s="855"/>
      <c r="AA111" s="855"/>
      <c r="AB111" s="855"/>
    </row>
    <row r="112" spans="1:28">
      <c r="A112" s="855"/>
      <c r="B112" s="855"/>
      <c r="C112" s="855"/>
      <c r="D112" s="855"/>
      <c r="E112" s="855"/>
      <c r="F112" s="855"/>
      <c r="G112" s="855"/>
      <c r="H112" s="855"/>
      <c r="I112" s="855"/>
      <c r="J112" s="855"/>
      <c r="K112" s="855"/>
      <c r="L112" s="855"/>
      <c r="M112" s="855"/>
      <c r="N112" s="855"/>
      <c r="O112" s="855"/>
      <c r="P112" s="855"/>
      <c r="Q112" s="855"/>
      <c r="R112" s="855"/>
      <c r="S112" s="855"/>
      <c r="T112" s="855"/>
      <c r="U112" s="855"/>
      <c r="V112" s="855"/>
      <c r="W112" s="855"/>
      <c r="X112" s="855"/>
      <c r="Y112" s="855"/>
      <c r="Z112" s="855"/>
      <c r="AA112" s="855"/>
      <c r="AB112" s="855"/>
    </row>
    <row r="113" spans="1:28">
      <c r="A113" s="855"/>
      <c r="B113" s="855"/>
      <c r="C113" s="855"/>
      <c r="D113" s="855"/>
      <c r="E113" s="855"/>
      <c r="F113" s="855"/>
      <c r="G113" s="855"/>
      <c r="H113" s="855"/>
      <c r="I113" s="855"/>
      <c r="J113" s="855"/>
      <c r="K113" s="855"/>
      <c r="L113" s="855"/>
      <c r="M113" s="855"/>
      <c r="N113" s="855"/>
      <c r="O113" s="855"/>
      <c r="P113" s="855"/>
      <c r="Q113" s="855"/>
      <c r="R113" s="855"/>
      <c r="S113" s="855"/>
      <c r="T113" s="855"/>
      <c r="U113" s="855"/>
      <c r="V113" s="855"/>
      <c r="W113" s="855"/>
      <c r="X113" s="855"/>
      <c r="Y113" s="855"/>
      <c r="Z113" s="855"/>
      <c r="AA113" s="855"/>
      <c r="AB113" s="855"/>
    </row>
    <row r="114" spans="1:28">
      <c r="A114" s="855"/>
      <c r="B114" s="855"/>
      <c r="C114" s="855"/>
      <c r="D114" s="855"/>
      <c r="E114" s="855"/>
      <c r="F114" s="855"/>
      <c r="G114" s="855"/>
      <c r="H114" s="855"/>
      <c r="I114" s="855"/>
      <c r="J114" s="855"/>
      <c r="K114" s="855"/>
      <c r="L114" s="855"/>
      <c r="M114" s="855"/>
      <c r="N114" s="855"/>
      <c r="O114" s="855"/>
      <c r="P114" s="855"/>
      <c r="Q114" s="855"/>
      <c r="R114" s="855"/>
      <c r="S114" s="855"/>
      <c r="T114" s="855"/>
      <c r="U114" s="855"/>
      <c r="V114" s="855"/>
      <c r="W114" s="855"/>
      <c r="X114" s="855"/>
      <c r="Y114" s="855"/>
      <c r="Z114" s="855"/>
      <c r="AA114" s="855"/>
      <c r="AB114" s="855"/>
    </row>
  </sheetData>
  <conditionalFormatting sqref="A4:AC4">
    <cfRule type="cellIs" priority="179" stopIfTrue="1" operator="equal">
      <formula>0</formula>
    </cfRule>
  </conditionalFormatting>
  <conditionalFormatting sqref="A46:E46 A58:E58 A13:AC14 A59:Z60 A50:AC51 A21:AC23 A29:AC31 A24:Q28 A38:AC38 A45:Q45 A47:Q49 A42:AC44 A39:Z41 A52:Z57 A15:P15 A16:R16 A19:R20 A17:P18 A32:Q37">
    <cfRule type="cellIs" dxfId="179" priority="180" stopIfTrue="1" operator="between">
      <formula>0.9</formula>
      <formula>-0.9</formula>
    </cfRule>
  </conditionalFormatting>
  <conditionalFormatting sqref="F58:Q58">
    <cfRule type="cellIs" dxfId="178" priority="178" stopIfTrue="1" operator="between">
      <formula>0.9</formula>
      <formula>-0.9</formula>
    </cfRule>
  </conditionalFormatting>
  <conditionalFormatting sqref="F46:Q46">
    <cfRule type="cellIs" dxfId="177" priority="177" stopIfTrue="1" operator="between">
      <formula>0.9</formula>
      <formula>-0.9</formula>
    </cfRule>
  </conditionalFormatting>
  <conditionalFormatting sqref="R58:Z58">
    <cfRule type="cellIs" dxfId="176" priority="176" stopIfTrue="1" operator="between">
      <formula>0.9</formula>
      <formula>-0.9</formula>
    </cfRule>
  </conditionalFormatting>
  <conditionalFormatting sqref="S19:BL20 BA18:BL18">
    <cfRule type="cellIs" dxfId="175" priority="175" stopIfTrue="1" operator="between">
      <formula>0.9</formula>
      <formula>-0.9</formula>
    </cfRule>
  </conditionalFormatting>
  <conditionalFormatting sqref="R25:BL28">
    <cfRule type="cellIs" dxfId="174" priority="174" stopIfTrue="1" operator="between">
      <formula>0.9</formula>
      <formula>-0.9</formula>
    </cfRule>
  </conditionalFormatting>
  <conditionalFormatting sqref="R36:BL37 AC34:BL34">
    <cfRule type="cellIs" dxfId="173" priority="173" stopIfTrue="1" operator="between">
      <formula>0.9</formula>
      <formula>-0.9</formula>
    </cfRule>
  </conditionalFormatting>
  <conditionalFormatting sqref="R47:BL49">
    <cfRule type="cellIs" dxfId="172" priority="172" stopIfTrue="1" operator="between">
      <formula>0.9</formula>
      <formula>-0.9</formula>
    </cfRule>
  </conditionalFormatting>
  <conditionalFormatting sqref="AZ16">
    <cfRule type="cellIs" dxfId="171" priority="135" stopIfTrue="1" operator="between">
      <formula>0.9</formula>
      <formula>-0.9</formula>
    </cfRule>
  </conditionalFormatting>
  <conditionalFormatting sqref="AA39:BL41">
    <cfRule type="cellIs" dxfId="170" priority="171" stopIfTrue="1" operator="between">
      <formula>0.9</formula>
      <formula>-0.9</formula>
    </cfRule>
  </conditionalFormatting>
  <conditionalFormatting sqref="AA59:BL60 AA52:BL57">
    <cfRule type="cellIs" dxfId="169" priority="170" stopIfTrue="1" operator="between">
      <formula>0.9</formula>
      <formula>-0.9</formula>
    </cfRule>
  </conditionalFormatting>
  <conditionalFormatting sqref="AA58:BL58">
    <cfRule type="cellIs" dxfId="168" priority="169" stopIfTrue="1" operator="between">
      <formula>0.9</formula>
      <formula>-0.9</formula>
    </cfRule>
  </conditionalFormatting>
  <conditionalFormatting sqref="Q15:AB15">
    <cfRule type="cellIs" dxfId="167" priority="168" stopIfTrue="1" operator="between">
      <formula>0.9</formula>
      <formula>-0.9</formula>
    </cfRule>
  </conditionalFormatting>
  <conditionalFormatting sqref="AC15:BL15">
    <cfRule type="cellIs" dxfId="166" priority="167" stopIfTrue="1" operator="between">
      <formula>0.9</formula>
      <formula>-0.9</formula>
    </cfRule>
  </conditionalFormatting>
  <conditionalFormatting sqref="S16">
    <cfRule type="cellIs" dxfId="165" priority="166" stopIfTrue="1" operator="between">
      <formula>0.9</formula>
      <formula>-0.9</formula>
    </cfRule>
  </conditionalFormatting>
  <conditionalFormatting sqref="T16">
    <cfRule type="cellIs" dxfId="164" priority="165" stopIfTrue="1" operator="between">
      <formula>0.9</formula>
      <formula>-0.9</formula>
    </cfRule>
  </conditionalFormatting>
  <conditionalFormatting sqref="U16">
    <cfRule type="cellIs" dxfId="163" priority="164" stopIfTrue="1" operator="between">
      <formula>0.9</formula>
      <formula>-0.9</formula>
    </cfRule>
  </conditionalFormatting>
  <conditionalFormatting sqref="V16">
    <cfRule type="cellIs" dxfId="162" priority="163" stopIfTrue="1" operator="between">
      <formula>0.9</formula>
      <formula>-0.9</formula>
    </cfRule>
  </conditionalFormatting>
  <conditionalFormatting sqref="W16">
    <cfRule type="cellIs" dxfId="161" priority="162" stopIfTrue="1" operator="between">
      <formula>0.9</formula>
      <formula>-0.9</formula>
    </cfRule>
  </conditionalFormatting>
  <conditionalFormatting sqref="X16">
    <cfRule type="cellIs" dxfId="160" priority="161" stopIfTrue="1" operator="between">
      <formula>0.9</formula>
      <formula>-0.9</formula>
    </cfRule>
  </conditionalFormatting>
  <conditionalFormatting sqref="Y16">
    <cfRule type="cellIs" dxfId="159" priority="160" stopIfTrue="1" operator="between">
      <formula>0.9</formula>
      <formula>-0.9</formula>
    </cfRule>
  </conditionalFormatting>
  <conditionalFormatting sqref="Z16">
    <cfRule type="cellIs" dxfId="158" priority="159" stopIfTrue="1" operator="between">
      <formula>0.9</formula>
      <formula>-0.9</formula>
    </cfRule>
  </conditionalFormatting>
  <conditionalFormatting sqref="AA16">
    <cfRule type="cellIs" dxfId="157" priority="158" stopIfTrue="1" operator="between">
      <formula>0.9</formula>
      <formula>-0.9</formula>
    </cfRule>
  </conditionalFormatting>
  <conditionalFormatting sqref="AB16">
    <cfRule type="cellIs" dxfId="156" priority="157" stopIfTrue="1" operator="between">
      <formula>0.9</formula>
      <formula>-0.9</formula>
    </cfRule>
  </conditionalFormatting>
  <conditionalFormatting sqref="AC16:AD16">
    <cfRule type="cellIs" dxfId="155" priority="156" stopIfTrue="1" operator="between">
      <formula>0.9</formula>
      <formula>-0.9</formula>
    </cfRule>
  </conditionalFormatting>
  <conditionalFormatting sqref="AE16">
    <cfRule type="cellIs" dxfId="154" priority="155" stopIfTrue="1" operator="between">
      <formula>0.9</formula>
      <formula>-0.9</formula>
    </cfRule>
  </conditionalFormatting>
  <conditionalFormatting sqref="AF16">
    <cfRule type="cellIs" dxfId="153" priority="154" stopIfTrue="1" operator="between">
      <formula>0.9</formula>
      <formula>-0.9</formula>
    </cfRule>
  </conditionalFormatting>
  <conditionalFormatting sqref="AG16">
    <cfRule type="cellIs" dxfId="152" priority="153" stopIfTrue="1" operator="between">
      <formula>0.9</formula>
      <formula>-0.9</formula>
    </cfRule>
  </conditionalFormatting>
  <conditionalFormatting sqref="AH16">
    <cfRule type="cellIs" dxfId="151" priority="152" stopIfTrue="1" operator="between">
      <formula>0.9</formula>
      <formula>-0.9</formula>
    </cfRule>
  </conditionalFormatting>
  <conditionalFormatting sqref="AI16">
    <cfRule type="cellIs" dxfId="150" priority="151" stopIfTrue="1" operator="between">
      <formula>0.9</formula>
      <formula>-0.9</formula>
    </cfRule>
  </conditionalFormatting>
  <conditionalFormatting sqref="AJ16">
    <cfRule type="cellIs" dxfId="149" priority="150" stopIfTrue="1" operator="between">
      <formula>0.9</formula>
      <formula>-0.9</formula>
    </cfRule>
  </conditionalFormatting>
  <conditionalFormatting sqref="AK16">
    <cfRule type="cellIs" dxfId="148" priority="149" stopIfTrue="1" operator="between">
      <formula>0.9</formula>
      <formula>-0.9</formula>
    </cfRule>
  </conditionalFormatting>
  <conditionalFormatting sqref="AL16">
    <cfRule type="cellIs" dxfId="147" priority="148" stopIfTrue="1" operator="between">
      <formula>0.9</formula>
      <formula>-0.9</formula>
    </cfRule>
  </conditionalFormatting>
  <conditionalFormatting sqref="AM16">
    <cfRule type="cellIs" dxfId="146" priority="147" stopIfTrue="1" operator="between">
      <formula>0.9</formula>
      <formula>-0.9</formula>
    </cfRule>
  </conditionalFormatting>
  <conditionalFormatting sqref="AN16">
    <cfRule type="cellIs" dxfId="145" priority="146" stopIfTrue="1" operator="between">
      <formula>0.9</formula>
      <formula>-0.9</formula>
    </cfRule>
  </conditionalFormatting>
  <conditionalFormatting sqref="AO16:AP16">
    <cfRule type="cellIs" dxfId="144" priority="145" stopIfTrue="1" operator="between">
      <formula>0.9</formula>
      <formula>-0.9</formula>
    </cfRule>
  </conditionalFormatting>
  <conditionalFormatting sqref="AQ16">
    <cfRule type="cellIs" dxfId="143" priority="144" stopIfTrue="1" operator="between">
      <formula>0.9</formula>
      <formula>-0.9</formula>
    </cfRule>
  </conditionalFormatting>
  <conditionalFormatting sqref="AR16">
    <cfRule type="cellIs" dxfId="142" priority="143" stopIfTrue="1" operator="between">
      <formula>0.9</formula>
      <formula>-0.9</formula>
    </cfRule>
  </conditionalFormatting>
  <conditionalFormatting sqref="AS16">
    <cfRule type="cellIs" dxfId="141" priority="142" stopIfTrue="1" operator="between">
      <formula>0.9</formula>
      <formula>-0.9</formula>
    </cfRule>
  </conditionalFormatting>
  <conditionalFormatting sqref="AT16">
    <cfRule type="cellIs" dxfId="140" priority="141" stopIfTrue="1" operator="between">
      <formula>0.9</formula>
      <formula>-0.9</formula>
    </cfRule>
  </conditionalFormatting>
  <conditionalFormatting sqref="AU16">
    <cfRule type="cellIs" dxfId="139" priority="140" stopIfTrue="1" operator="between">
      <formula>0.9</formula>
      <formula>-0.9</formula>
    </cfRule>
  </conditionalFormatting>
  <conditionalFormatting sqref="AV16">
    <cfRule type="cellIs" dxfId="138" priority="139" stopIfTrue="1" operator="between">
      <formula>0.9</formula>
      <formula>-0.9</formula>
    </cfRule>
  </conditionalFormatting>
  <conditionalFormatting sqref="AW16">
    <cfRule type="cellIs" dxfId="137" priority="138" stopIfTrue="1" operator="between">
      <formula>0.9</formula>
      <formula>-0.9</formula>
    </cfRule>
  </conditionalFormatting>
  <conditionalFormatting sqref="AX16">
    <cfRule type="cellIs" dxfId="136" priority="137" stopIfTrue="1" operator="between">
      <formula>0.9</formula>
      <formula>-0.9</formula>
    </cfRule>
  </conditionalFormatting>
  <conditionalFormatting sqref="AY16">
    <cfRule type="cellIs" dxfId="135" priority="136" stopIfTrue="1" operator="between">
      <formula>0.9</formula>
      <formula>-0.9</formula>
    </cfRule>
  </conditionalFormatting>
  <conditionalFormatting sqref="BA16:BB16">
    <cfRule type="cellIs" dxfId="134" priority="134" stopIfTrue="1" operator="between">
      <formula>0.9</formula>
      <formula>-0.9</formula>
    </cfRule>
  </conditionalFormatting>
  <conditionalFormatting sqref="BC16">
    <cfRule type="cellIs" dxfId="133" priority="133" stopIfTrue="1" operator="between">
      <formula>0.9</formula>
      <formula>-0.9</formula>
    </cfRule>
  </conditionalFormatting>
  <conditionalFormatting sqref="BD16">
    <cfRule type="cellIs" dxfId="132" priority="132" stopIfTrue="1" operator="between">
      <formula>0.9</formula>
      <formula>-0.9</formula>
    </cfRule>
  </conditionalFormatting>
  <conditionalFormatting sqref="BE16">
    <cfRule type="cellIs" dxfId="131" priority="131" stopIfTrue="1" operator="between">
      <formula>0.9</formula>
      <formula>-0.9</formula>
    </cfRule>
  </conditionalFormatting>
  <conditionalFormatting sqref="BF16">
    <cfRule type="cellIs" dxfId="130" priority="130" stopIfTrue="1" operator="between">
      <formula>0.9</formula>
      <formula>-0.9</formula>
    </cfRule>
  </conditionalFormatting>
  <conditionalFormatting sqref="BG16">
    <cfRule type="cellIs" dxfId="129" priority="129" stopIfTrue="1" operator="between">
      <formula>0.9</formula>
      <formula>-0.9</formula>
    </cfRule>
  </conditionalFormatting>
  <conditionalFormatting sqref="BH16">
    <cfRule type="cellIs" dxfId="128" priority="128" stopIfTrue="1" operator="between">
      <formula>0.9</formula>
      <formula>-0.9</formula>
    </cfRule>
  </conditionalFormatting>
  <conditionalFormatting sqref="BI16">
    <cfRule type="cellIs" dxfId="127" priority="127" stopIfTrue="1" operator="between">
      <formula>0.9</formula>
      <formula>-0.9</formula>
    </cfRule>
  </conditionalFormatting>
  <conditionalFormatting sqref="BJ16">
    <cfRule type="cellIs" dxfId="126" priority="126" stopIfTrue="1" operator="between">
      <formula>0.9</formula>
      <formula>-0.9</formula>
    </cfRule>
  </conditionalFormatting>
  <conditionalFormatting sqref="BK16">
    <cfRule type="cellIs" dxfId="125" priority="125" stopIfTrue="1" operator="between">
      <formula>0.9</formula>
      <formula>-0.9</formula>
    </cfRule>
  </conditionalFormatting>
  <conditionalFormatting sqref="BL16">
    <cfRule type="cellIs" dxfId="124" priority="124" stopIfTrue="1" operator="between">
      <formula>0.9</formula>
      <formula>-0.9</formula>
    </cfRule>
  </conditionalFormatting>
  <conditionalFormatting sqref="Q17:R17">
    <cfRule type="cellIs" dxfId="123" priority="123" stopIfTrue="1" operator="between">
      <formula>0.9</formula>
      <formula>-0.9</formula>
    </cfRule>
  </conditionalFormatting>
  <conditionalFormatting sqref="S17">
    <cfRule type="cellIs" dxfId="122" priority="122" stopIfTrue="1" operator="between">
      <formula>0.9</formula>
      <formula>-0.9</formula>
    </cfRule>
  </conditionalFormatting>
  <conditionalFormatting sqref="T17">
    <cfRule type="cellIs" dxfId="121" priority="121" stopIfTrue="1" operator="between">
      <formula>0.9</formula>
      <formula>-0.9</formula>
    </cfRule>
  </conditionalFormatting>
  <conditionalFormatting sqref="U17">
    <cfRule type="cellIs" dxfId="120" priority="120" stopIfTrue="1" operator="between">
      <formula>0.9</formula>
      <formula>-0.9</formula>
    </cfRule>
  </conditionalFormatting>
  <conditionalFormatting sqref="V17">
    <cfRule type="cellIs" dxfId="119" priority="119" stopIfTrue="1" operator="between">
      <formula>0.9</formula>
      <formula>-0.9</formula>
    </cfRule>
  </conditionalFormatting>
  <conditionalFormatting sqref="W17">
    <cfRule type="cellIs" dxfId="118" priority="118" stopIfTrue="1" operator="between">
      <formula>0.9</formula>
      <formula>-0.9</formula>
    </cfRule>
  </conditionalFormatting>
  <conditionalFormatting sqref="X17">
    <cfRule type="cellIs" dxfId="117" priority="117" stopIfTrue="1" operator="between">
      <formula>0.9</formula>
      <formula>-0.9</formula>
    </cfRule>
  </conditionalFormatting>
  <conditionalFormatting sqref="Y17">
    <cfRule type="cellIs" dxfId="116" priority="116" stopIfTrue="1" operator="between">
      <formula>0.9</formula>
      <formula>-0.9</formula>
    </cfRule>
  </conditionalFormatting>
  <conditionalFormatting sqref="Z17">
    <cfRule type="cellIs" dxfId="115" priority="115" stopIfTrue="1" operator="between">
      <formula>0.9</formula>
      <formula>-0.9</formula>
    </cfRule>
  </conditionalFormatting>
  <conditionalFormatting sqref="AA17">
    <cfRule type="cellIs" dxfId="114" priority="114" stopIfTrue="1" operator="between">
      <formula>0.9</formula>
      <formula>-0.9</formula>
    </cfRule>
  </conditionalFormatting>
  <conditionalFormatting sqref="AB17">
    <cfRule type="cellIs" dxfId="113" priority="113" stopIfTrue="1" operator="between">
      <formula>0.9</formula>
      <formula>-0.9</formula>
    </cfRule>
  </conditionalFormatting>
  <conditionalFormatting sqref="AC17:AD17">
    <cfRule type="cellIs" dxfId="112" priority="112" stopIfTrue="1" operator="between">
      <formula>0.9</formula>
      <formula>-0.9</formula>
    </cfRule>
  </conditionalFormatting>
  <conditionalFormatting sqref="AE17">
    <cfRule type="cellIs" dxfId="111" priority="111" stopIfTrue="1" operator="between">
      <formula>0.9</formula>
      <formula>-0.9</formula>
    </cfRule>
  </conditionalFormatting>
  <conditionalFormatting sqref="AF17">
    <cfRule type="cellIs" dxfId="110" priority="110" stopIfTrue="1" operator="between">
      <formula>0.9</formula>
      <formula>-0.9</formula>
    </cfRule>
  </conditionalFormatting>
  <conditionalFormatting sqref="AG17">
    <cfRule type="cellIs" dxfId="109" priority="109" stopIfTrue="1" operator="between">
      <formula>0.9</formula>
      <formula>-0.9</formula>
    </cfRule>
  </conditionalFormatting>
  <conditionalFormatting sqref="AH17">
    <cfRule type="cellIs" dxfId="108" priority="108" stopIfTrue="1" operator="between">
      <formula>0.9</formula>
      <formula>-0.9</formula>
    </cfRule>
  </conditionalFormatting>
  <conditionalFormatting sqref="AI17">
    <cfRule type="cellIs" dxfId="107" priority="107" stopIfTrue="1" operator="between">
      <formula>0.9</formula>
      <formula>-0.9</formula>
    </cfRule>
  </conditionalFormatting>
  <conditionalFormatting sqref="AJ17">
    <cfRule type="cellIs" dxfId="106" priority="106" stopIfTrue="1" operator="between">
      <formula>0.9</formula>
      <formula>-0.9</formula>
    </cfRule>
  </conditionalFormatting>
  <conditionalFormatting sqref="AK17">
    <cfRule type="cellIs" dxfId="105" priority="105" stopIfTrue="1" operator="between">
      <formula>0.9</formula>
      <formula>-0.9</formula>
    </cfRule>
  </conditionalFormatting>
  <conditionalFormatting sqref="AL17">
    <cfRule type="cellIs" dxfId="104" priority="104" stopIfTrue="1" operator="between">
      <formula>0.9</formula>
      <formula>-0.9</formula>
    </cfRule>
  </conditionalFormatting>
  <conditionalFormatting sqref="AM17">
    <cfRule type="cellIs" dxfId="103" priority="103" stopIfTrue="1" operator="between">
      <formula>0.9</formula>
      <formula>-0.9</formula>
    </cfRule>
  </conditionalFormatting>
  <conditionalFormatting sqref="AN17">
    <cfRule type="cellIs" dxfId="102" priority="102" stopIfTrue="1" operator="between">
      <formula>0.9</formula>
      <formula>-0.9</formula>
    </cfRule>
  </conditionalFormatting>
  <conditionalFormatting sqref="AO17:AP17">
    <cfRule type="cellIs" dxfId="101" priority="101" stopIfTrue="1" operator="between">
      <formula>0.9</formula>
      <formula>-0.9</formula>
    </cfRule>
  </conditionalFormatting>
  <conditionalFormatting sqref="AQ17">
    <cfRule type="cellIs" dxfId="100" priority="100" stopIfTrue="1" operator="between">
      <formula>0.9</formula>
      <formula>-0.9</formula>
    </cfRule>
  </conditionalFormatting>
  <conditionalFormatting sqref="AR17">
    <cfRule type="cellIs" dxfId="99" priority="99" stopIfTrue="1" operator="between">
      <formula>0.9</formula>
      <formula>-0.9</formula>
    </cfRule>
  </conditionalFormatting>
  <conditionalFormatting sqref="AS17">
    <cfRule type="cellIs" dxfId="98" priority="98" stopIfTrue="1" operator="between">
      <formula>0.9</formula>
      <formula>-0.9</formula>
    </cfRule>
  </conditionalFormatting>
  <conditionalFormatting sqref="AT17">
    <cfRule type="cellIs" dxfId="97" priority="97" stopIfTrue="1" operator="between">
      <formula>0.9</formula>
      <formula>-0.9</formula>
    </cfRule>
  </conditionalFormatting>
  <conditionalFormatting sqref="AU17">
    <cfRule type="cellIs" dxfId="96" priority="96" stopIfTrue="1" operator="between">
      <formula>0.9</formula>
      <formula>-0.9</formula>
    </cfRule>
  </conditionalFormatting>
  <conditionalFormatting sqref="AV17">
    <cfRule type="cellIs" dxfId="95" priority="95" stopIfTrue="1" operator="between">
      <formula>0.9</formula>
      <formula>-0.9</formula>
    </cfRule>
  </conditionalFormatting>
  <conditionalFormatting sqref="AW17">
    <cfRule type="cellIs" dxfId="94" priority="94" stopIfTrue="1" operator="between">
      <formula>0.9</formula>
      <formula>-0.9</formula>
    </cfRule>
  </conditionalFormatting>
  <conditionalFormatting sqref="AX17">
    <cfRule type="cellIs" dxfId="93" priority="93" stopIfTrue="1" operator="between">
      <formula>0.9</formula>
      <formula>-0.9</formula>
    </cfRule>
  </conditionalFormatting>
  <conditionalFormatting sqref="AY17">
    <cfRule type="cellIs" dxfId="92" priority="92" stopIfTrue="1" operator="between">
      <formula>0.9</formula>
      <formula>-0.9</formula>
    </cfRule>
  </conditionalFormatting>
  <conditionalFormatting sqref="AZ17">
    <cfRule type="cellIs" dxfId="91" priority="91" stopIfTrue="1" operator="between">
      <formula>0.9</formula>
      <formula>-0.9</formula>
    </cfRule>
  </conditionalFormatting>
  <conditionalFormatting sqref="BA17:BB17">
    <cfRule type="cellIs" dxfId="90" priority="90" stopIfTrue="1" operator="between">
      <formula>0.9</formula>
      <formula>-0.9</formula>
    </cfRule>
  </conditionalFormatting>
  <conditionalFormatting sqref="BC17">
    <cfRule type="cellIs" dxfId="89" priority="89" stopIfTrue="1" operator="between">
      <formula>0.9</formula>
      <formula>-0.9</formula>
    </cfRule>
  </conditionalFormatting>
  <conditionalFormatting sqref="BD17">
    <cfRule type="cellIs" dxfId="88" priority="88" stopIfTrue="1" operator="between">
      <formula>0.9</formula>
      <formula>-0.9</formula>
    </cfRule>
  </conditionalFormatting>
  <conditionalFormatting sqref="BE17">
    <cfRule type="cellIs" dxfId="87" priority="87" stopIfTrue="1" operator="between">
      <formula>0.9</formula>
      <formula>-0.9</formula>
    </cfRule>
  </conditionalFormatting>
  <conditionalFormatting sqref="BF17">
    <cfRule type="cellIs" dxfId="86" priority="86" stopIfTrue="1" operator="between">
      <formula>0.9</formula>
      <formula>-0.9</formula>
    </cfRule>
  </conditionalFormatting>
  <conditionalFormatting sqref="BG17">
    <cfRule type="cellIs" dxfId="85" priority="85" stopIfTrue="1" operator="between">
      <formula>0.9</formula>
      <formula>-0.9</formula>
    </cfRule>
  </conditionalFormatting>
  <conditionalFormatting sqref="BH17">
    <cfRule type="cellIs" dxfId="84" priority="84" stopIfTrue="1" operator="between">
      <formula>0.9</formula>
      <formula>-0.9</formula>
    </cfRule>
  </conditionalFormatting>
  <conditionalFormatting sqref="BI17">
    <cfRule type="cellIs" dxfId="83" priority="83" stopIfTrue="1" operator="between">
      <formula>0.9</formula>
      <formula>-0.9</formula>
    </cfRule>
  </conditionalFormatting>
  <conditionalFormatting sqref="BJ17">
    <cfRule type="cellIs" dxfId="82" priority="82" stopIfTrue="1" operator="between">
      <formula>0.9</formula>
      <formula>-0.9</formula>
    </cfRule>
  </conditionalFormatting>
  <conditionalFormatting sqref="BK17">
    <cfRule type="cellIs" dxfId="81" priority="81" stopIfTrue="1" operator="between">
      <formula>0.9</formula>
      <formula>-0.9</formula>
    </cfRule>
  </conditionalFormatting>
  <conditionalFormatting sqref="BL17">
    <cfRule type="cellIs" dxfId="80" priority="80" stopIfTrue="1" operator="between">
      <formula>0.9</formula>
      <formula>-0.9</formula>
    </cfRule>
  </conditionalFormatting>
  <conditionalFormatting sqref="Q18:R18">
    <cfRule type="cellIs" dxfId="79" priority="79" stopIfTrue="1" operator="between">
      <formula>0.9</formula>
      <formula>-0.9</formula>
    </cfRule>
  </conditionalFormatting>
  <conditionalFormatting sqref="S18">
    <cfRule type="cellIs" dxfId="78" priority="78" stopIfTrue="1" operator="between">
      <formula>0.9</formula>
      <formula>-0.9</formula>
    </cfRule>
  </conditionalFormatting>
  <conditionalFormatting sqref="T18">
    <cfRule type="cellIs" dxfId="77" priority="77" stopIfTrue="1" operator="between">
      <formula>0.9</formula>
      <formula>-0.9</formula>
    </cfRule>
  </conditionalFormatting>
  <conditionalFormatting sqref="U18">
    <cfRule type="cellIs" dxfId="76" priority="76" stopIfTrue="1" operator="between">
      <formula>0.9</formula>
      <formula>-0.9</formula>
    </cfRule>
  </conditionalFormatting>
  <conditionalFormatting sqref="V18">
    <cfRule type="cellIs" dxfId="75" priority="75" stopIfTrue="1" operator="between">
      <formula>0.9</formula>
      <formula>-0.9</formula>
    </cfRule>
  </conditionalFormatting>
  <conditionalFormatting sqref="W18">
    <cfRule type="cellIs" dxfId="74" priority="74" stopIfTrue="1" operator="between">
      <formula>0.9</formula>
      <formula>-0.9</formula>
    </cfRule>
  </conditionalFormatting>
  <conditionalFormatting sqref="X18">
    <cfRule type="cellIs" dxfId="73" priority="73" stopIfTrue="1" operator="between">
      <formula>0.9</formula>
      <formula>-0.9</formula>
    </cfRule>
  </conditionalFormatting>
  <conditionalFormatting sqref="Y18">
    <cfRule type="cellIs" dxfId="72" priority="72" stopIfTrue="1" operator="between">
      <formula>0.9</formula>
      <formula>-0.9</formula>
    </cfRule>
  </conditionalFormatting>
  <conditionalFormatting sqref="Z18">
    <cfRule type="cellIs" dxfId="71" priority="71" stopIfTrue="1" operator="between">
      <formula>0.9</formula>
      <formula>-0.9</formula>
    </cfRule>
  </conditionalFormatting>
  <conditionalFormatting sqref="AA18">
    <cfRule type="cellIs" dxfId="70" priority="70" stopIfTrue="1" operator="between">
      <formula>0.9</formula>
      <formula>-0.9</formula>
    </cfRule>
  </conditionalFormatting>
  <conditionalFormatting sqref="AB18">
    <cfRule type="cellIs" dxfId="69" priority="69" stopIfTrue="1" operator="between">
      <formula>0.9</formula>
      <formula>-0.9</formula>
    </cfRule>
  </conditionalFormatting>
  <conditionalFormatting sqref="AC18:AD18">
    <cfRule type="cellIs" dxfId="68" priority="68" stopIfTrue="1" operator="between">
      <formula>0.9</formula>
      <formula>-0.9</formula>
    </cfRule>
  </conditionalFormatting>
  <conditionalFormatting sqref="AE18">
    <cfRule type="cellIs" dxfId="67" priority="67" stopIfTrue="1" operator="between">
      <formula>0.9</formula>
      <formula>-0.9</formula>
    </cfRule>
  </conditionalFormatting>
  <conditionalFormatting sqref="AF18">
    <cfRule type="cellIs" dxfId="66" priority="66" stopIfTrue="1" operator="between">
      <formula>0.9</formula>
      <formula>-0.9</formula>
    </cfRule>
  </conditionalFormatting>
  <conditionalFormatting sqref="AG18">
    <cfRule type="cellIs" dxfId="65" priority="65" stopIfTrue="1" operator="between">
      <formula>0.9</formula>
      <formula>-0.9</formula>
    </cfRule>
  </conditionalFormatting>
  <conditionalFormatting sqref="AH18">
    <cfRule type="cellIs" dxfId="64" priority="64" stopIfTrue="1" operator="between">
      <formula>0.9</formula>
      <formula>-0.9</formula>
    </cfRule>
  </conditionalFormatting>
  <conditionalFormatting sqref="AI18">
    <cfRule type="cellIs" dxfId="63" priority="63" stopIfTrue="1" operator="between">
      <formula>0.9</formula>
      <formula>-0.9</formula>
    </cfRule>
  </conditionalFormatting>
  <conditionalFormatting sqref="AJ18">
    <cfRule type="cellIs" dxfId="62" priority="62" stopIfTrue="1" operator="between">
      <formula>0.9</formula>
      <formula>-0.9</formula>
    </cfRule>
  </conditionalFormatting>
  <conditionalFormatting sqref="AK18">
    <cfRule type="cellIs" dxfId="61" priority="61" stopIfTrue="1" operator="between">
      <formula>0.9</formula>
      <formula>-0.9</formula>
    </cfRule>
  </conditionalFormatting>
  <conditionalFormatting sqref="AL18">
    <cfRule type="cellIs" dxfId="60" priority="60" stopIfTrue="1" operator="between">
      <formula>0.9</formula>
      <formula>-0.9</formula>
    </cfRule>
  </conditionalFormatting>
  <conditionalFormatting sqref="AM18">
    <cfRule type="cellIs" dxfId="59" priority="59" stopIfTrue="1" operator="between">
      <formula>0.9</formula>
      <formula>-0.9</formula>
    </cfRule>
  </conditionalFormatting>
  <conditionalFormatting sqref="AN18">
    <cfRule type="cellIs" dxfId="58" priority="58" stopIfTrue="1" operator="between">
      <formula>0.9</formula>
      <formula>-0.9</formula>
    </cfRule>
  </conditionalFormatting>
  <conditionalFormatting sqref="AO18:AP18">
    <cfRule type="cellIs" dxfId="57" priority="57" stopIfTrue="1" operator="between">
      <formula>0.9</formula>
      <formula>-0.9</formula>
    </cfRule>
  </conditionalFormatting>
  <conditionalFormatting sqref="AQ18">
    <cfRule type="cellIs" dxfId="56" priority="56" stopIfTrue="1" operator="between">
      <formula>0.9</formula>
      <formula>-0.9</formula>
    </cfRule>
  </conditionalFormatting>
  <conditionalFormatting sqref="AR18">
    <cfRule type="cellIs" dxfId="55" priority="55" stopIfTrue="1" operator="between">
      <formula>0.9</formula>
      <formula>-0.9</formula>
    </cfRule>
  </conditionalFormatting>
  <conditionalFormatting sqref="AS18">
    <cfRule type="cellIs" dxfId="54" priority="54" stopIfTrue="1" operator="between">
      <formula>0.9</formula>
      <formula>-0.9</formula>
    </cfRule>
  </conditionalFormatting>
  <conditionalFormatting sqref="AT18">
    <cfRule type="cellIs" dxfId="53" priority="53" stopIfTrue="1" operator="between">
      <formula>0.9</formula>
      <formula>-0.9</formula>
    </cfRule>
  </conditionalFormatting>
  <conditionalFormatting sqref="AU18">
    <cfRule type="cellIs" dxfId="52" priority="52" stopIfTrue="1" operator="between">
      <formula>0.9</formula>
      <formula>-0.9</formula>
    </cfRule>
  </conditionalFormatting>
  <conditionalFormatting sqref="AV18">
    <cfRule type="cellIs" dxfId="51" priority="51" stopIfTrue="1" operator="between">
      <formula>0.9</formula>
      <formula>-0.9</formula>
    </cfRule>
  </conditionalFormatting>
  <conditionalFormatting sqref="AW18">
    <cfRule type="cellIs" dxfId="50" priority="50" stopIfTrue="1" operator="between">
      <formula>0.9</formula>
      <formula>-0.9</formula>
    </cfRule>
  </conditionalFormatting>
  <conditionalFormatting sqref="AX18">
    <cfRule type="cellIs" dxfId="49" priority="49" stopIfTrue="1" operator="between">
      <formula>0.9</formula>
      <formula>-0.9</formula>
    </cfRule>
  </conditionalFormatting>
  <conditionalFormatting sqref="AY18">
    <cfRule type="cellIs" dxfId="48" priority="48" stopIfTrue="1" operator="between">
      <formula>0.9</formula>
      <formula>-0.9</formula>
    </cfRule>
  </conditionalFormatting>
  <conditionalFormatting sqref="AZ18">
    <cfRule type="cellIs" dxfId="47" priority="47" stopIfTrue="1" operator="between">
      <formula>0.9</formula>
      <formula>-0.9</formula>
    </cfRule>
  </conditionalFormatting>
  <conditionalFormatting sqref="R24:BL24">
    <cfRule type="cellIs" dxfId="46" priority="46" stopIfTrue="1" operator="between">
      <formula>0.9</formula>
      <formula>-0.9</formula>
    </cfRule>
  </conditionalFormatting>
  <conditionalFormatting sqref="R35:BL35">
    <cfRule type="cellIs" dxfId="45" priority="45" stopIfTrue="1" operator="between">
      <formula>0.9</formula>
      <formula>-0.9</formula>
    </cfRule>
  </conditionalFormatting>
  <conditionalFormatting sqref="R34:AB34">
    <cfRule type="cellIs" dxfId="44" priority="44" stopIfTrue="1" operator="between">
      <formula>0.9</formula>
      <formula>-0.9</formula>
    </cfRule>
  </conditionalFormatting>
  <conditionalFormatting sqref="BK45">
    <cfRule type="cellIs" dxfId="43" priority="2" stopIfTrue="1" operator="between">
      <formula>0.9</formula>
      <formula>-0.9</formula>
    </cfRule>
  </conditionalFormatting>
  <conditionalFormatting sqref="AC33:BL33">
    <cfRule type="cellIs" dxfId="42" priority="43" stopIfTrue="1" operator="between">
      <formula>0.9</formula>
      <formula>-0.9</formula>
    </cfRule>
  </conditionalFormatting>
  <conditionalFormatting sqref="R33:AB33">
    <cfRule type="cellIs" dxfId="41" priority="42" stopIfTrue="1" operator="between">
      <formula>0.9</formula>
      <formula>-0.9</formula>
    </cfRule>
  </conditionalFormatting>
  <conditionalFormatting sqref="R45:AB45">
    <cfRule type="cellIs" dxfId="40" priority="41" stopIfTrue="1" operator="between">
      <formula>0.9</formula>
      <formula>-0.9</formula>
    </cfRule>
  </conditionalFormatting>
  <conditionalFormatting sqref="R46:AB46">
    <cfRule type="cellIs" dxfId="39" priority="40" stopIfTrue="1" operator="between">
      <formula>0.9</formula>
      <formula>-0.9</formula>
    </cfRule>
  </conditionalFormatting>
  <conditionalFormatting sqref="BL45">
    <cfRule type="cellIs" dxfId="38" priority="1" stopIfTrue="1" operator="between">
      <formula>0.9</formula>
      <formula>-0.9</formula>
    </cfRule>
  </conditionalFormatting>
  <conditionalFormatting sqref="R32:AB32">
    <cfRule type="cellIs" dxfId="37" priority="39" stopIfTrue="1" operator="between">
      <formula>0.9</formula>
      <formula>-0.9</formula>
    </cfRule>
  </conditionalFormatting>
  <conditionalFormatting sqref="AC32:BL32">
    <cfRule type="cellIs" dxfId="36" priority="38" stopIfTrue="1" operator="between">
      <formula>0.9</formula>
      <formula>-0.9</formula>
    </cfRule>
  </conditionalFormatting>
  <conditionalFormatting sqref="AC46:BL46">
    <cfRule type="cellIs" dxfId="35" priority="37" stopIfTrue="1" operator="between">
      <formula>0.9</formula>
      <formula>-0.9</formula>
    </cfRule>
  </conditionalFormatting>
  <conditionalFormatting sqref="AC45">
    <cfRule type="cellIs" dxfId="34" priority="36" stopIfTrue="1" operator="between">
      <formula>0.9</formula>
      <formula>-0.9</formula>
    </cfRule>
  </conditionalFormatting>
  <conditionalFormatting sqref="AD45">
    <cfRule type="cellIs" dxfId="33" priority="35" stopIfTrue="1" operator="between">
      <formula>0.9</formula>
      <formula>-0.9</formula>
    </cfRule>
  </conditionalFormatting>
  <conditionalFormatting sqref="AE45">
    <cfRule type="cellIs" dxfId="32" priority="34" stopIfTrue="1" operator="between">
      <formula>0.9</formula>
      <formula>-0.9</formula>
    </cfRule>
  </conditionalFormatting>
  <conditionalFormatting sqref="AF45">
    <cfRule type="cellIs" dxfId="31" priority="33" stopIfTrue="1" operator="between">
      <formula>0.9</formula>
      <formula>-0.9</formula>
    </cfRule>
  </conditionalFormatting>
  <conditionalFormatting sqref="AG45">
    <cfRule type="cellIs" dxfId="30" priority="32" stopIfTrue="1" operator="between">
      <formula>0.9</formula>
      <formula>-0.9</formula>
    </cfRule>
  </conditionalFormatting>
  <conditionalFormatting sqref="AH45">
    <cfRule type="cellIs" dxfId="29" priority="31" stopIfTrue="1" operator="between">
      <formula>0.9</formula>
      <formula>-0.9</formula>
    </cfRule>
  </conditionalFormatting>
  <conditionalFormatting sqref="AI45">
    <cfRule type="cellIs" dxfId="28" priority="30" stopIfTrue="1" operator="between">
      <formula>0.9</formula>
      <formula>-0.9</formula>
    </cfRule>
  </conditionalFormatting>
  <conditionalFormatting sqref="AJ45">
    <cfRule type="cellIs" dxfId="27" priority="29" stopIfTrue="1" operator="between">
      <formula>0.9</formula>
      <formula>-0.9</formula>
    </cfRule>
  </conditionalFormatting>
  <conditionalFormatting sqref="AK45">
    <cfRule type="cellIs" dxfId="26" priority="28" stopIfTrue="1" operator="between">
      <formula>0.9</formula>
      <formula>-0.9</formula>
    </cfRule>
  </conditionalFormatting>
  <conditionalFormatting sqref="AL45">
    <cfRule type="cellIs" dxfId="25" priority="27" stopIfTrue="1" operator="between">
      <formula>0.9</formula>
      <formula>-0.9</formula>
    </cfRule>
  </conditionalFormatting>
  <conditionalFormatting sqref="AM45">
    <cfRule type="cellIs" dxfId="24" priority="26" stopIfTrue="1" operator="between">
      <formula>0.9</formula>
      <formula>-0.9</formula>
    </cfRule>
  </conditionalFormatting>
  <conditionalFormatting sqref="AN45">
    <cfRule type="cellIs" dxfId="23" priority="25" stopIfTrue="1" operator="between">
      <formula>0.9</formula>
      <formula>-0.9</formula>
    </cfRule>
  </conditionalFormatting>
  <conditionalFormatting sqref="AO45">
    <cfRule type="cellIs" dxfId="22" priority="24" stopIfTrue="1" operator="between">
      <formula>0.9</formula>
      <formula>-0.9</formula>
    </cfRule>
  </conditionalFormatting>
  <conditionalFormatting sqref="AP45">
    <cfRule type="cellIs" dxfId="21" priority="23" stopIfTrue="1" operator="between">
      <formula>0.9</formula>
      <formula>-0.9</formula>
    </cfRule>
  </conditionalFormatting>
  <conditionalFormatting sqref="AQ45">
    <cfRule type="cellIs" dxfId="20" priority="22" stopIfTrue="1" operator="between">
      <formula>0.9</formula>
      <formula>-0.9</formula>
    </cfRule>
  </conditionalFormatting>
  <conditionalFormatting sqref="AR45">
    <cfRule type="cellIs" dxfId="19" priority="21" stopIfTrue="1" operator="between">
      <formula>0.9</formula>
      <formula>-0.9</formula>
    </cfRule>
  </conditionalFormatting>
  <conditionalFormatting sqref="AS45">
    <cfRule type="cellIs" dxfId="18" priority="20" stopIfTrue="1" operator="between">
      <formula>0.9</formula>
      <formula>-0.9</formula>
    </cfRule>
  </conditionalFormatting>
  <conditionalFormatting sqref="AT45">
    <cfRule type="cellIs" dxfId="17" priority="19" stopIfTrue="1" operator="between">
      <formula>0.9</formula>
      <formula>-0.9</formula>
    </cfRule>
  </conditionalFormatting>
  <conditionalFormatting sqref="AU45">
    <cfRule type="cellIs" dxfId="16" priority="18" stopIfTrue="1" operator="between">
      <formula>0.9</formula>
      <formula>-0.9</formula>
    </cfRule>
  </conditionalFormatting>
  <conditionalFormatting sqref="AV45">
    <cfRule type="cellIs" dxfId="15" priority="17" stopIfTrue="1" operator="between">
      <formula>0.9</formula>
      <formula>-0.9</formula>
    </cfRule>
  </conditionalFormatting>
  <conditionalFormatting sqref="AW45">
    <cfRule type="cellIs" dxfId="14" priority="16" stopIfTrue="1" operator="between">
      <formula>0.9</formula>
      <formula>-0.9</formula>
    </cfRule>
  </conditionalFormatting>
  <conditionalFormatting sqref="AX45">
    <cfRule type="cellIs" dxfId="13" priority="15" stopIfTrue="1" operator="between">
      <formula>0.9</formula>
      <formula>-0.9</formula>
    </cfRule>
  </conditionalFormatting>
  <conditionalFormatting sqref="AY45">
    <cfRule type="cellIs" dxfId="12" priority="14" stopIfTrue="1" operator="between">
      <formula>0.9</formula>
      <formula>-0.9</formula>
    </cfRule>
  </conditionalFormatting>
  <conditionalFormatting sqref="AZ45">
    <cfRule type="cellIs" dxfId="11" priority="13" stopIfTrue="1" operator="between">
      <formula>0.9</formula>
      <formula>-0.9</formula>
    </cfRule>
  </conditionalFormatting>
  <conditionalFormatting sqref="BA45">
    <cfRule type="cellIs" dxfId="10" priority="12" stopIfTrue="1" operator="between">
      <formula>0.9</formula>
      <formula>-0.9</formula>
    </cfRule>
  </conditionalFormatting>
  <conditionalFormatting sqref="BB45">
    <cfRule type="cellIs" dxfId="9" priority="11" stopIfTrue="1" operator="between">
      <formula>0.9</formula>
      <formula>-0.9</formula>
    </cfRule>
  </conditionalFormatting>
  <conditionalFormatting sqref="BC45">
    <cfRule type="cellIs" dxfId="8" priority="10" stopIfTrue="1" operator="between">
      <formula>0.9</formula>
      <formula>-0.9</formula>
    </cfRule>
  </conditionalFormatting>
  <conditionalFormatting sqref="BD45">
    <cfRule type="cellIs" dxfId="7" priority="9" stopIfTrue="1" operator="between">
      <formula>0.9</formula>
      <formula>-0.9</formula>
    </cfRule>
  </conditionalFormatting>
  <conditionalFormatting sqref="BE45">
    <cfRule type="cellIs" dxfId="6" priority="8" stopIfTrue="1" operator="between">
      <formula>0.9</formula>
      <formula>-0.9</formula>
    </cfRule>
  </conditionalFormatting>
  <conditionalFormatting sqref="BF45">
    <cfRule type="cellIs" dxfId="5" priority="7" stopIfTrue="1" operator="between">
      <formula>0.9</formula>
      <formula>-0.9</formula>
    </cfRule>
  </conditionalFormatting>
  <conditionalFormatting sqref="BG45">
    <cfRule type="cellIs" dxfId="4" priority="6" stopIfTrue="1" operator="between">
      <formula>0.9</formula>
      <formula>-0.9</formula>
    </cfRule>
  </conditionalFormatting>
  <conditionalFormatting sqref="BH45">
    <cfRule type="cellIs" dxfId="3" priority="5" stopIfTrue="1" operator="between">
      <formula>0.9</formula>
      <formula>-0.9</formula>
    </cfRule>
  </conditionalFormatting>
  <conditionalFormatting sqref="BI45">
    <cfRule type="cellIs" dxfId="2" priority="4" stopIfTrue="1" operator="between">
      <formula>0.9</formula>
      <formula>-0.9</formula>
    </cfRule>
  </conditionalFormatting>
  <conditionalFormatting sqref="BJ45">
    <cfRule type="cellIs" dxfId="1" priority="3" stopIfTrue="1" operator="between">
      <formula>0.9</formula>
      <formula>-0.9</formula>
    </cfRule>
  </conditionalFormatting>
  <pageMargins left="0.31496062992125984" right="0" top="0.74803149606299213" bottom="0.74803149606299213" header="0.31496062992125984" footer="0.31496062992125984"/>
  <pageSetup scale="64" orientation="landscape" r:id="rId1"/>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I777"/>
  <sheetViews>
    <sheetView showGridLines="0" topLeftCell="AD32" workbookViewId="0">
      <selection activeCell="AF56" sqref="AF56"/>
    </sheetView>
  </sheetViews>
  <sheetFormatPr defaultRowHeight="12.75"/>
  <cols>
    <col min="1" max="1" width="1.33203125" style="449" customWidth="1"/>
    <col min="2" max="2" width="25.83203125" style="449" customWidth="1"/>
    <col min="3" max="4" width="9.33203125" style="449"/>
    <col min="5" max="145" width="18.33203125" style="449" customWidth="1"/>
    <col min="146" max="363" width="9.33203125" style="449"/>
    <col min="364" max="364" width="1.33203125" style="449" customWidth="1"/>
    <col min="365" max="365" width="25.83203125" style="449" customWidth="1"/>
    <col min="366" max="367" width="9.33203125" style="449"/>
    <col min="368" max="401" width="18.33203125" style="449" customWidth="1"/>
    <col min="402" max="619" width="9.33203125" style="449"/>
    <col min="620" max="620" width="1.33203125" style="449" customWidth="1"/>
    <col min="621" max="621" width="25.83203125" style="449" customWidth="1"/>
    <col min="622" max="623" width="9.33203125" style="449"/>
    <col min="624" max="657" width="18.33203125" style="449" customWidth="1"/>
    <col min="658" max="875" width="9.33203125" style="449"/>
    <col min="876" max="876" width="1.33203125" style="449" customWidth="1"/>
    <col min="877" max="877" width="25.83203125" style="449" customWidth="1"/>
    <col min="878" max="879" width="9.33203125" style="449"/>
    <col min="880" max="913" width="18.33203125" style="449" customWidth="1"/>
    <col min="914" max="1131" width="9.33203125" style="449"/>
    <col min="1132" max="1132" width="1.33203125" style="449" customWidth="1"/>
    <col min="1133" max="1133" width="25.83203125" style="449" customWidth="1"/>
    <col min="1134" max="1135" width="9.33203125" style="449"/>
    <col min="1136" max="1169" width="18.33203125" style="449" customWidth="1"/>
    <col min="1170" max="1387" width="9.33203125" style="449"/>
    <col min="1388" max="1388" width="1.33203125" style="449" customWidth="1"/>
    <col min="1389" max="1389" width="25.83203125" style="449" customWidth="1"/>
    <col min="1390" max="1391" width="9.33203125" style="449"/>
    <col min="1392" max="1425" width="18.33203125" style="449" customWidth="1"/>
    <col min="1426" max="1643" width="9.33203125" style="449"/>
    <col min="1644" max="1644" width="1.33203125" style="449" customWidth="1"/>
    <col min="1645" max="1645" width="25.83203125" style="449" customWidth="1"/>
    <col min="1646" max="1647" width="9.33203125" style="449"/>
    <col min="1648" max="1681" width="18.33203125" style="449" customWidth="1"/>
    <col min="1682" max="1899" width="9.33203125" style="449"/>
    <col min="1900" max="1900" width="1.33203125" style="449" customWidth="1"/>
    <col min="1901" max="1901" width="25.83203125" style="449" customWidth="1"/>
    <col min="1902" max="1903" width="9.33203125" style="449"/>
    <col min="1904" max="1937" width="18.33203125" style="449" customWidth="1"/>
    <col min="1938" max="2155" width="9.33203125" style="449"/>
    <col min="2156" max="2156" width="1.33203125" style="449" customWidth="1"/>
    <col min="2157" max="2157" width="25.83203125" style="449" customWidth="1"/>
    <col min="2158" max="2159" width="9.33203125" style="449"/>
    <col min="2160" max="2193" width="18.33203125" style="449" customWidth="1"/>
    <col min="2194" max="2411" width="9.33203125" style="449"/>
    <col min="2412" max="2412" width="1.33203125" style="449" customWidth="1"/>
    <col min="2413" max="2413" width="25.83203125" style="449" customWidth="1"/>
    <col min="2414" max="2415" width="9.33203125" style="449"/>
    <col min="2416" max="2449" width="18.33203125" style="449" customWidth="1"/>
    <col min="2450" max="2667" width="9.33203125" style="449"/>
    <col min="2668" max="2668" width="1.33203125" style="449" customWidth="1"/>
    <col min="2669" max="2669" width="25.83203125" style="449" customWidth="1"/>
    <col min="2670" max="2671" width="9.33203125" style="449"/>
    <col min="2672" max="2705" width="18.33203125" style="449" customWidth="1"/>
    <col min="2706" max="2923" width="9.33203125" style="449"/>
    <col min="2924" max="2924" width="1.33203125" style="449" customWidth="1"/>
    <col min="2925" max="2925" width="25.83203125" style="449" customWidth="1"/>
    <col min="2926" max="2927" width="9.33203125" style="449"/>
    <col min="2928" max="2961" width="18.33203125" style="449" customWidth="1"/>
    <col min="2962" max="3179" width="9.33203125" style="449"/>
    <col min="3180" max="3180" width="1.33203125" style="449" customWidth="1"/>
    <col min="3181" max="3181" width="25.83203125" style="449" customWidth="1"/>
    <col min="3182" max="3183" width="9.33203125" style="449"/>
    <col min="3184" max="3217" width="18.33203125" style="449" customWidth="1"/>
    <col min="3218" max="3435" width="9.33203125" style="449"/>
    <col min="3436" max="3436" width="1.33203125" style="449" customWidth="1"/>
    <col min="3437" max="3437" width="25.83203125" style="449" customWidth="1"/>
    <col min="3438" max="3439" width="9.33203125" style="449"/>
    <col min="3440" max="3473" width="18.33203125" style="449" customWidth="1"/>
    <col min="3474" max="3691" width="9.33203125" style="449"/>
    <col min="3692" max="3692" width="1.33203125" style="449" customWidth="1"/>
    <col min="3693" max="3693" width="25.83203125" style="449" customWidth="1"/>
    <col min="3694" max="3695" width="9.33203125" style="449"/>
    <col min="3696" max="3729" width="18.33203125" style="449" customWidth="1"/>
    <col min="3730" max="3947" width="9.33203125" style="449"/>
    <col min="3948" max="3948" width="1.33203125" style="449" customWidth="1"/>
    <col min="3949" max="3949" width="25.83203125" style="449" customWidth="1"/>
    <col min="3950" max="3951" width="9.33203125" style="449"/>
    <col min="3952" max="3985" width="18.33203125" style="449" customWidth="1"/>
    <col min="3986" max="4203" width="9.33203125" style="449"/>
    <col min="4204" max="4204" width="1.33203125" style="449" customWidth="1"/>
    <col min="4205" max="4205" width="25.83203125" style="449" customWidth="1"/>
    <col min="4206" max="4207" width="9.33203125" style="449"/>
    <col min="4208" max="4241" width="18.33203125" style="449" customWidth="1"/>
    <col min="4242" max="4459" width="9.33203125" style="449"/>
    <col min="4460" max="4460" width="1.33203125" style="449" customWidth="1"/>
    <col min="4461" max="4461" width="25.83203125" style="449" customWidth="1"/>
    <col min="4462" max="4463" width="9.33203125" style="449"/>
    <col min="4464" max="4497" width="18.33203125" style="449" customWidth="1"/>
    <col min="4498" max="4715" width="9.33203125" style="449"/>
    <col min="4716" max="4716" width="1.33203125" style="449" customWidth="1"/>
    <col min="4717" max="4717" width="25.83203125" style="449" customWidth="1"/>
    <col min="4718" max="4719" width="9.33203125" style="449"/>
    <col min="4720" max="4753" width="18.33203125" style="449" customWidth="1"/>
    <col min="4754" max="4971" width="9.33203125" style="449"/>
    <col min="4972" max="4972" width="1.33203125" style="449" customWidth="1"/>
    <col min="4973" max="4973" width="25.83203125" style="449" customWidth="1"/>
    <col min="4974" max="4975" width="9.33203125" style="449"/>
    <col min="4976" max="5009" width="18.33203125" style="449" customWidth="1"/>
    <col min="5010" max="5227" width="9.33203125" style="449"/>
    <col min="5228" max="5228" width="1.33203125" style="449" customWidth="1"/>
    <col min="5229" max="5229" width="25.83203125" style="449" customWidth="1"/>
    <col min="5230" max="5231" width="9.33203125" style="449"/>
    <col min="5232" max="5265" width="18.33203125" style="449" customWidth="1"/>
    <col min="5266" max="5483" width="9.33203125" style="449"/>
    <col min="5484" max="5484" width="1.33203125" style="449" customWidth="1"/>
    <col min="5485" max="5485" width="25.83203125" style="449" customWidth="1"/>
    <col min="5486" max="5487" width="9.33203125" style="449"/>
    <col min="5488" max="5521" width="18.33203125" style="449" customWidth="1"/>
    <col min="5522" max="5739" width="9.33203125" style="449"/>
    <col min="5740" max="5740" width="1.33203125" style="449" customWidth="1"/>
    <col min="5741" max="5741" width="25.83203125" style="449" customWidth="1"/>
    <col min="5742" max="5743" width="9.33203125" style="449"/>
    <col min="5744" max="5777" width="18.33203125" style="449" customWidth="1"/>
    <col min="5778" max="5995" width="9.33203125" style="449"/>
    <col min="5996" max="5996" width="1.33203125" style="449" customWidth="1"/>
    <col min="5997" max="5997" width="25.83203125" style="449" customWidth="1"/>
    <col min="5998" max="5999" width="9.33203125" style="449"/>
    <col min="6000" max="6033" width="18.33203125" style="449" customWidth="1"/>
    <col min="6034" max="6251" width="9.33203125" style="449"/>
    <col min="6252" max="6252" width="1.33203125" style="449" customWidth="1"/>
    <col min="6253" max="6253" width="25.83203125" style="449" customWidth="1"/>
    <col min="6254" max="6255" width="9.33203125" style="449"/>
    <col min="6256" max="6289" width="18.33203125" style="449" customWidth="1"/>
    <col min="6290" max="6507" width="9.33203125" style="449"/>
    <col min="6508" max="6508" width="1.33203125" style="449" customWidth="1"/>
    <col min="6509" max="6509" width="25.83203125" style="449" customWidth="1"/>
    <col min="6510" max="6511" width="9.33203125" style="449"/>
    <col min="6512" max="6545" width="18.33203125" style="449" customWidth="1"/>
    <col min="6546" max="6763" width="9.33203125" style="449"/>
    <col min="6764" max="6764" width="1.33203125" style="449" customWidth="1"/>
    <col min="6765" max="6765" width="25.83203125" style="449" customWidth="1"/>
    <col min="6766" max="6767" width="9.33203125" style="449"/>
    <col min="6768" max="6801" width="18.33203125" style="449" customWidth="1"/>
    <col min="6802" max="7019" width="9.33203125" style="449"/>
    <col min="7020" max="7020" width="1.33203125" style="449" customWidth="1"/>
    <col min="7021" max="7021" width="25.83203125" style="449" customWidth="1"/>
    <col min="7022" max="7023" width="9.33203125" style="449"/>
    <col min="7024" max="7057" width="18.33203125" style="449" customWidth="1"/>
    <col min="7058" max="7275" width="9.33203125" style="449"/>
    <col min="7276" max="7276" width="1.33203125" style="449" customWidth="1"/>
    <col min="7277" max="7277" width="25.83203125" style="449" customWidth="1"/>
    <col min="7278" max="7279" width="9.33203125" style="449"/>
    <col min="7280" max="7313" width="18.33203125" style="449" customWidth="1"/>
    <col min="7314" max="7531" width="9.33203125" style="449"/>
    <col min="7532" max="7532" width="1.33203125" style="449" customWidth="1"/>
    <col min="7533" max="7533" width="25.83203125" style="449" customWidth="1"/>
    <col min="7534" max="7535" width="9.33203125" style="449"/>
    <col min="7536" max="7569" width="18.33203125" style="449" customWidth="1"/>
    <col min="7570" max="7787" width="9.33203125" style="449"/>
    <col min="7788" max="7788" width="1.33203125" style="449" customWidth="1"/>
    <col min="7789" max="7789" width="25.83203125" style="449" customWidth="1"/>
    <col min="7790" max="7791" width="9.33203125" style="449"/>
    <col min="7792" max="7825" width="18.33203125" style="449" customWidth="1"/>
    <col min="7826" max="8043" width="9.33203125" style="449"/>
    <col min="8044" max="8044" width="1.33203125" style="449" customWidth="1"/>
    <col min="8045" max="8045" width="25.83203125" style="449" customWidth="1"/>
    <col min="8046" max="8047" width="9.33203125" style="449"/>
    <col min="8048" max="8081" width="18.33203125" style="449" customWidth="1"/>
    <col min="8082" max="8299" width="9.33203125" style="449"/>
    <col min="8300" max="8300" width="1.33203125" style="449" customWidth="1"/>
    <col min="8301" max="8301" width="25.83203125" style="449" customWidth="1"/>
    <col min="8302" max="8303" width="9.33203125" style="449"/>
    <col min="8304" max="8337" width="18.33203125" style="449" customWidth="1"/>
    <col min="8338" max="8555" width="9.33203125" style="449"/>
    <col min="8556" max="8556" width="1.33203125" style="449" customWidth="1"/>
    <col min="8557" max="8557" width="25.83203125" style="449" customWidth="1"/>
    <col min="8558" max="8559" width="9.33203125" style="449"/>
    <col min="8560" max="8593" width="18.33203125" style="449" customWidth="1"/>
    <col min="8594" max="8811" width="9.33203125" style="449"/>
    <col min="8812" max="8812" width="1.33203125" style="449" customWidth="1"/>
    <col min="8813" max="8813" width="25.83203125" style="449" customWidth="1"/>
    <col min="8814" max="8815" width="9.33203125" style="449"/>
    <col min="8816" max="8849" width="18.33203125" style="449" customWidth="1"/>
    <col min="8850" max="9067" width="9.33203125" style="449"/>
    <col min="9068" max="9068" width="1.33203125" style="449" customWidth="1"/>
    <col min="9069" max="9069" width="25.83203125" style="449" customWidth="1"/>
    <col min="9070" max="9071" width="9.33203125" style="449"/>
    <col min="9072" max="9105" width="18.33203125" style="449" customWidth="1"/>
    <col min="9106" max="9323" width="9.33203125" style="449"/>
    <col min="9324" max="9324" width="1.33203125" style="449" customWidth="1"/>
    <col min="9325" max="9325" width="25.83203125" style="449" customWidth="1"/>
    <col min="9326" max="9327" width="9.33203125" style="449"/>
    <col min="9328" max="9361" width="18.33203125" style="449" customWidth="1"/>
    <col min="9362" max="9579" width="9.33203125" style="449"/>
    <col min="9580" max="9580" width="1.33203125" style="449" customWidth="1"/>
    <col min="9581" max="9581" width="25.83203125" style="449" customWidth="1"/>
    <col min="9582" max="9583" width="9.33203125" style="449"/>
    <col min="9584" max="9617" width="18.33203125" style="449" customWidth="1"/>
    <col min="9618" max="9835" width="9.33203125" style="449"/>
    <col min="9836" max="9836" width="1.33203125" style="449" customWidth="1"/>
    <col min="9837" max="9837" width="25.83203125" style="449" customWidth="1"/>
    <col min="9838" max="9839" width="9.33203125" style="449"/>
    <col min="9840" max="9873" width="18.33203125" style="449" customWidth="1"/>
    <col min="9874" max="10091" width="9.33203125" style="449"/>
    <col min="10092" max="10092" width="1.33203125" style="449" customWidth="1"/>
    <col min="10093" max="10093" width="25.83203125" style="449" customWidth="1"/>
    <col min="10094" max="10095" width="9.33203125" style="449"/>
    <col min="10096" max="10129" width="18.33203125" style="449" customWidth="1"/>
    <col min="10130" max="10347" width="9.33203125" style="449"/>
    <col min="10348" max="10348" width="1.33203125" style="449" customWidth="1"/>
    <col min="10349" max="10349" width="25.83203125" style="449" customWidth="1"/>
    <col min="10350" max="10351" width="9.33203125" style="449"/>
    <col min="10352" max="10385" width="18.33203125" style="449" customWidth="1"/>
    <col min="10386" max="10603" width="9.33203125" style="449"/>
    <col min="10604" max="10604" width="1.33203125" style="449" customWidth="1"/>
    <col min="10605" max="10605" width="25.83203125" style="449" customWidth="1"/>
    <col min="10606" max="10607" width="9.33203125" style="449"/>
    <col min="10608" max="10641" width="18.33203125" style="449" customWidth="1"/>
    <col min="10642" max="10859" width="9.33203125" style="449"/>
    <col min="10860" max="10860" width="1.33203125" style="449" customWidth="1"/>
    <col min="10861" max="10861" width="25.83203125" style="449" customWidth="1"/>
    <col min="10862" max="10863" width="9.33203125" style="449"/>
    <col min="10864" max="10897" width="18.33203125" style="449" customWidth="1"/>
    <col min="10898" max="11115" width="9.33203125" style="449"/>
    <col min="11116" max="11116" width="1.33203125" style="449" customWidth="1"/>
    <col min="11117" max="11117" width="25.83203125" style="449" customWidth="1"/>
    <col min="11118" max="11119" width="9.33203125" style="449"/>
    <col min="11120" max="11153" width="18.33203125" style="449" customWidth="1"/>
    <col min="11154" max="11371" width="9.33203125" style="449"/>
    <col min="11372" max="11372" width="1.33203125" style="449" customWidth="1"/>
    <col min="11373" max="11373" width="25.83203125" style="449" customWidth="1"/>
    <col min="11374" max="11375" width="9.33203125" style="449"/>
    <col min="11376" max="11409" width="18.33203125" style="449" customWidth="1"/>
    <col min="11410" max="11627" width="9.33203125" style="449"/>
    <col min="11628" max="11628" width="1.33203125" style="449" customWidth="1"/>
    <col min="11629" max="11629" width="25.83203125" style="449" customWidth="1"/>
    <col min="11630" max="11631" width="9.33203125" style="449"/>
    <col min="11632" max="11665" width="18.33203125" style="449" customWidth="1"/>
    <col min="11666" max="11883" width="9.33203125" style="449"/>
    <col min="11884" max="11884" width="1.33203125" style="449" customWidth="1"/>
    <col min="11885" max="11885" width="25.83203125" style="449" customWidth="1"/>
    <col min="11886" max="11887" width="9.33203125" style="449"/>
    <col min="11888" max="11921" width="18.33203125" style="449" customWidth="1"/>
    <col min="11922" max="12139" width="9.33203125" style="449"/>
    <col min="12140" max="12140" width="1.33203125" style="449" customWidth="1"/>
    <col min="12141" max="12141" width="25.83203125" style="449" customWidth="1"/>
    <col min="12142" max="12143" width="9.33203125" style="449"/>
    <col min="12144" max="12177" width="18.33203125" style="449" customWidth="1"/>
    <col min="12178" max="12395" width="9.33203125" style="449"/>
    <col min="12396" max="12396" width="1.33203125" style="449" customWidth="1"/>
    <col min="12397" max="12397" width="25.83203125" style="449" customWidth="1"/>
    <col min="12398" max="12399" width="9.33203125" style="449"/>
    <col min="12400" max="12433" width="18.33203125" style="449" customWidth="1"/>
    <col min="12434" max="12651" width="9.33203125" style="449"/>
    <col min="12652" max="12652" width="1.33203125" style="449" customWidth="1"/>
    <col min="12653" max="12653" width="25.83203125" style="449" customWidth="1"/>
    <col min="12654" max="12655" width="9.33203125" style="449"/>
    <col min="12656" max="12689" width="18.33203125" style="449" customWidth="1"/>
    <col min="12690" max="12907" width="9.33203125" style="449"/>
    <col min="12908" max="12908" width="1.33203125" style="449" customWidth="1"/>
    <col min="12909" max="12909" width="25.83203125" style="449" customWidth="1"/>
    <col min="12910" max="12911" width="9.33203125" style="449"/>
    <col min="12912" max="12945" width="18.33203125" style="449" customWidth="1"/>
    <col min="12946" max="13163" width="9.33203125" style="449"/>
    <col min="13164" max="13164" width="1.33203125" style="449" customWidth="1"/>
    <col min="13165" max="13165" width="25.83203125" style="449" customWidth="1"/>
    <col min="13166" max="13167" width="9.33203125" style="449"/>
    <col min="13168" max="13201" width="18.33203125" style="449" customWidth="1"/>
    <col min="13202" max="13419" width="9.33203125" style="449"/>
    <col min="13420" max="13420" width="1.33203125" style="449" customWidth="1"/>
    <col min="13421" max="13421" width="25.83203125" style="449" customWidth="1"/>
    <col min="13422" max="13423" width="9.33203125" style="449"/>
    <col min="13424" max="13457" width="18.33203125" style="449" customWidth="1"/>
    <col min="13458" max="13675" width="9.33203125" style="449"/>
    <col min="13676" max="13676" width="1.33203125" style="449" customWidth="1"/>
    <col min="13677" max="13677" width="25.83203125" style="449" customWidth="1"/>
    <col min="13678" max="13679" width="9.33203125" style="449"/>
    <col min="13680" max="13713" width="18.33203125" style="449" customWidth="1"/>
    <col min="13714" max="13931" width="9.33203125" style="449"/>
    <col min="13932" max="13932" width="1.33203125" style="449" customWidth="1"/>
    <col min="13933" max="13933" width="25.83203125" style="449" customWidth="1"/>
    <col min="13934" max="13935" width="9.33203125" style="449"/>
    <col min="13936" max="13969" width="18.33203125" style="449" customWidth="1"/>
    <col min="13970" max="14187" width="9.33203125" style="449"/>
    <col min="14188" max="14188" width="1.33203125" style="449" customWidth="1"/>
    <col min="14189" max="14189" width="25.83203125" style="449" customWidth="1"/>
    <col min="14190" max="14191" width="9.33203125" style="449"/>
    <col min="14192" max="14225" width="18.33203125" style="449" customWidth="1"/>
    <col min="14226" max="14443" width="9.33203125" style="449"/>
    <col min="14444" max="14444" width="1.33203125" style="449" customWidth="1"/>
    <col min="14445" max="14445" width="25.83203125" style="449" customWidth="1"/>
    <col min="14446" max="14447" width="9.33203125" style="449"/>
    <col min="14448" max="14481" width="18.33203125" style="449" customWidth="1"/>
    <col min="14482" max="14699" width="9.33203125" style="449"/>
    <col min="14700" max="14700" width="1.33203125" style="449" customWidth="1"/>
    <col min="14701" max="14701" width="25.83203125" style="449" customWidth="1"/>
    <col min="14702" max="14703" width="9.33203125" style="449"/>
    <col min="14704" max="14737" width="18.33203125" style="449" customWidth="1"/>
    <col min="14738" max="14955" width="9.33203125" style="449"/>
    <col min="14956" max="14956" width="1.33203125" style="449" customWidth="1"/>
    <col min="14957" max="14957" width="25.83203125" style="449" customWidth="1"/>
    <col min="14958" max="14959" width="9.33203125" style="449"/>
    <col min="14960" max="14993" width="18.33203125" style="449" customWidth="1"/>
    <col min="14994" max="15211" width="9.33203125" style="449"/>
    <col min="15212" max="15212" width="1.33203125" style="449" customWidth="1"/>
    <col min="15213" max="15213" width="25.83203125" style="449" customWidth="1"/>
    <col min="15214" max="15215" width="9.33203125" style="449"/>
    <col min="15216" max="15249" width="18.33203125" style="449" customWidth="1"/>
    <col min="15250" max="15467" width="9.33203125" style="449"/>
    <col min="15468" max="15468" width="1.33203125" style="449" customWidth="1"/>
    <col min="15469" max="15469" width="25.83203125" style="449" customWidth="1"/>
    <col min="15470" max="15471" width="9.33203125" style="449"/>
    <col min="15472" max="15505" width="18.33203125" style="449" customWidth="1"/>
    <col min="15506" max="15723" width="9.33203125" style="449"/>
    <col min="15724" max="15724" width="1.33203125" style="449" customWidth="1"/>
    <col min="15725" max="15725" width="25.83203125" style="449" customWidth="1"/>
    <col min="15726" max="15727" width="9.33203125" style="449"/>
    <col min="15728" max="15761" width="18.33203125" style="449" customWidth="1"/>
    <col min="15762" max="15979" width="9.33203125" style="449"/>
    <col min="15980" max="15980" width="1.33203125" style="449" customWidth="1"/>
    <col min="15981" max="15981" width="25.83203125" style="449" customWidth="1"/>
    <col min="15982" max="15983" width="9.33203125" style="449"/>
    <col min="15984" max="16017" width="18.33203125" style="449" customWidth="1"/>
    <col min="16018" max="16235" width="9.33203125" style="449"/>
    <col min="16236" max="16236" width="1.33203125" style="449" customWidth="1"/>
    <col min="16237" max="16237" width="25.83203125" style="449" customWidth="1"/>
    <col min="16238" max="16239" width="9.33203125" style="449"/>
    <col min="16240" max="16273" width="18.33203125" style="449" customWidth="1"/>
    <col min="16274" max="16384" width="9.33203125" style="449"/>
  </cols>
  <sheetData>
    <row r="1" spans="1:139" ht="15" customHeight="1">
      <c r="A1" s="443"/>
      <c r="B1" s="444"/>
      <c r="C1" s="445" t="s">
        <v>339</v>
      </c>
      <c r="D1" s="446"/>
      <c r="E1" s="447"/>
      <c r="F1" s="446"/>
      <c r="G1" s="447"/>
      <c r="H1" s="447"/>
      <c r="I1" s="447"/>
      <c r="J1" s="444"/>
      <c r="K1" s="444"/>
      <c r="L1" s="447"/>
      <c r="M1" s="447"/>
      <c r="N1" s="447"/>
      <c r="O1" s="447"/>
      <c r="P1" s="447"/>
      <c r="Q1" s="447"/>
      <c r="R1" s="447"/>
      <c r="S1" s="447"/>
      <c r="T1" s="447"/>
      <c r="U1" s="447"/>
      <c r="V1" s="447"/>
      <c r="W1" s="447"/>
      <c r="X1" s="447"/>
      <c r="Y1" s="447"/>
      <c r="Z1" s="447"/>
      <c r="AA1" s="447"/>
      <c r="AB1" s="447"/>
      <c r="AC1" s="447"/>
      <c r="AD1" s="447"/>
      <c r="AE1" s="447"/>
      <c r="AF1" s="447"/>
      <c r="AG1" s="447"/>
      <c r="AH1" s="447"/>
      <c r="AI1" s="447"/>
      <c r="AJ1" s="447"/>
      <c r="AK1" s="447"/>
      <c r="AL1" s="447"/>
      <c r="AM1" s="447"/>
      <c r="AN1" s="447"/>
      <c r="AO1" s="447"/>
      <c r="AP1" s="447"/>
      <c r="AQ1" s="447"/>
      <c r="AR1" s="447"/>
      <c r="AS1" s="447"/>
      <c r="AT1" s="447"/>
      <c r="AU1" s="447"/>
      <c r="AV1" s="447"/>
      <c r="AW1" s="447"/>
      <c r="AX1" s="447"/>
      <c r="AY1" s="447"/>
      <c r="AZ1" s="447"/>
      <c r="BA1" s="447"/>
      <c r="BB1" s="447"/>
      <c r="BC1" s="447"/>
      <c r="BD1" s="447"/>
      <c r="BE1" s="447"/>
      <c r="BF1" s="447"/>
      <c r="BG1" s="447"/>
      <c r="BH1" s="447"/>
      <c r="BI1" s="447"/>
      <c r="BJ1" s="447"/>
      <c r="BK1" s="447"/>
      <c r="BL1" s="447"/>
      <c r="BM1" s="447"/>
      <c r="BN1" s="447"/>
      <c r="BO1" s="447"/>
      <c r="BP1" s="447"/>
      <c r="BQ1" s="447"/>
      <c r="BR1" s="447"/>
      <c r="BS1" s="447"/>
      <c r="BT1" s="447"/>
      <c r="BU1" s="447"/>
      <c r="BV1" s="447"/>
      <c r="BW1" s="447"/>
      <c r="BX1" s="447"/>
      <c r="BY1" s="447"/>
      <c r="BZ1" s="447"/>
      <c r="CA1" s="447"/>
      <c r="CB1" s="447"/>
      <c r="CC1" s="447"/>
      <c r="CD1" s="447"/>
      <c r="CE1" s="447"/>
      <c r="CF1" s="447"/>
      <c r="CG1" s="447"/>
      <c r="CH1" s="447"/>
      <c r="CI1" s="447"/>
      <c r="CJ1" s="447"/>
      <c r="CK1" s="447"/>
      <c r="CL1" s="447"/>
      <c r="CM1" s="447"/>
      <c r="CN1" s="447"/>
      <c r="CO1" s="447"/>
      <c r="CP1" s="447"/>
      <c r="CQ1" s="447"/>
      <c r="CR1" s="447"/>
      <c r="CS1" s="447"/>
      <c r="CT1" s="447"/>
      <c r="CU1" s="447"/>
      <c r="CV1" s="447"/>
      <c r="CW1" s="447"/>
      <c r="CX1" s="447"/>
      <c r="CY1" s="447"/>
      <c r="CZ1" s="447"/>
      <c r="DA1" s="447"/>
      <c r="DB1" s="447"/>
      <c r="DC1" s="447"/>
      <c r="DD1" s="447"/>
      <c r="DE1" s="447"/>
      <c r="DF1" s="447"/>
      <c r="DG1" s="447"/>
      <c r="DH1" s="447"/>
      <c r="DI1" s="447"/>
      <c r="DJ1" s="447"/>
      <c r="DK1" s="447"/>
      <c r="DL1" s="447"/>
      <c r="DM1" s="447"/>
      <c r="DN1" s="447"/>
      <c r="DO1" s="447"/>
      <c r="DP1" s="447"/>
      <c r="DQ1" s="447"/>
      <c r="DR1" s="447"/>
      <c r="DS1" s="447"/>
      <c r="DT1" s="447"/>
      <c r="DU1" s="447"/>
      <c r="DV1" s="447"/>
      <c r="DW1" s="447"/>
      <c r="DX1" s="447"/>
      <c r="DY1" s="447"/>
      <c r="DZ1" s="447"/>
      <c r="EA1" s="447"/>
      <c r="EB1" s="447"/>
      <c r="EC1" s="447"/>
      <c r="ED1" s="447"/>
      <c r="EE1" s="447"/>
      <c r="EF1" s="443"/>
      <c r="EG1" s="447"/>
      <c r="EH1" s="448"/>
      <c r="EI1" s="448"/>
    </row>
    <row r="2" spans="1:139" ht="15" customHeight="1">
      <c r="A2" s="450"/>
      <c r="B2" s="451"/>
      <c r="C2" s="450"/>
      <c r="D2" s="452" t="s">
        <v>340</v>
      </c>
      <c r="E2" s="453">
        <f>[1]Start!I24</f>
        <v>2022</v>
      </c>
      <c r="F2" s="453">
        <f>[1]Start!I25</f>
        <v>2023</v>
      </c>
      <c r="G2" s="453">
        <f>[1]Start!I26</f>
        <v>2024</v>
      </c>
      <c r="H2" s="450"/>
      <c r="I2" s="450"/>
      <c r="J2" s="450"/>
      <c r="K2" s="450"/>
      <c r="L2" s="450"/>
      <c r="M2" s="450"/>
      <c r="N2" s="450"/>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BQ2" s="450"/>
      <c r="BR2" s="450"/>
      <c r="BS2" s="450"/>
      <c r="BT2" s="450"/>
      <c r="BU2" s="450"/>
      <c r="BV2" s="450"/>
      <c r="BW2" s="450"/>
      <c r="BX2" s="450"/>
      <c r="BY2" s="450"/>
      <c r="BZ2" s="450"/>
      <c r="CA2" s="450"/>
      <c r="CB2" s="450"/>
      <c r="CC2" s="450"/>
      <c r="CD2" s="450"/>
      <c r="CE2" s="450"/>
      <c r="CF2" s="450"/>
      <c r="CG2" s="450"/>
      <c r="CH2" s="450"/>
      <c r="CI2" s="450"/>
      <c r="CJ2" s="450"/>
      <c r="CK2" s="450"/>
      <c r="CL2" s="450"/>
      <c r="CM2" s="450"/>
      <c r="CN2" s="450"/>
      <c r="CO2" s="450"/>
      <c r="CP2" s="450"/>
      <c r="CQ2" s="450"/>
      <c r="CR2" s="450"/>
      <c r="CS2" s="450"/>
      <c r="CT2" s="450"/>
      <c r="CU2" s="450"/>
      <c r="CV2" s="450"/>
      <c r="CW2" s="450"/>
      <c r="CX2" s="450"/>
      <c r="CY2" s="450"/>
      <c r="CZ2" s="450"/>
      <c r="DA2" s="450"/>
      <c r="DB2" s="450"/>
      <c r="DC2" s="450"/>
      <c r="DD2" s="450"/>
      <c r="DE2" s="450"/>
      <c r="DF2" s="450"/>
      <c r="DG2" s="450"/>
      <c r="DH2" s="450"/>
      <c r="DI2" s="450"/>
      <c r="DJ2" s="450"/>
      <c r="DK2" s="450"/>
      <c r="DL2" s="450"/>
      <c r="DM2" s="450"/>
      <c r="DN2" s="450"/>
      <c r="DO2" s="450"/>
      <c r="DP2" s="450"/>
      <c r="DQ2" s="450"/>
      <c r="DR2" s="450"/>
      <c r="DS2" s="450"/>
      <c r="DT2" s="450"/>
      <c r="DU2" s="450"/>
      <c r="DV2" s="450"/>
      <c r="DW2" s="450"/>
      <c r="DX2" s="450"/>
      <c r="DY2" s="450"/>
      <c r="DZ2" s="450"/>
      <c r="EA2" s="450"/>
      <c r="EB2" s="450"/>
      <c r="EC2" s="450"/>
      <c r="ED2" s="450"/>
      <c r="EE2" s="450"/>
      <c r="EF2" s="450"/>
      <c r="EG2" s="450"/>
      <c r="EH2" s="454"/>
      <c r="EI2" s="454"/>
    </row>
    <row r="3" spans="1:139" ht="15" customHeight="1">
      <c r="A3" s="455"/>
      <c r="B3" s="456"/>
      <c r="C3" s="455"/>
      <c r="D3" s="457" t="s">
        <v>341</v>
      </c>
      <c r="E3" s="455" t="e">
        <f>[1]Start!I11</f>
        <v>#N/A</v>
      </c>
      <c r="F3" s="455" t="str">
        <f>[1]Start!I12</f>
        <v>Feb</v>
      </c>
      <c r="G3" s="455" t="str">
        <f>[1]Start!I13</f>
        <v>Mar</v>
      </c>
      <c r="H3" s="455" t="str">
        <f>[1]Start!I14</f>
        <v>Apr</v>
      </c>
      <c r="I3" s="455"/>
      <c r="J3" s="455"/>
      <c r="K3" s="455"/>
      <c r="L3" s="455"/>
      <c r="M3" s="455"/>
      <c r="N3" s="455"/>
      <c r="O3" s="455" t="str">
        <f>[1]Start!I21</f>
        <v>Nov</v>
      </c>
      <c r="P3" s="455" t="str">
        <f>[1]Start!I22</f>
        <v>Dec</v>
      </c>
      <c r="Q3" s="455"/>
      <c r="R3" s="455"/>
      <c r="S3" s="455"/>
      <c r="T3" s="455"/>
      <c r="U3" s="455"/>
      <c r="V3" s="455"/>
      <c r="W3" s="455"/>
      <c r="X3" s="455"/>
      <c r="Y3" s="455"/>
      <c r="Z3" s="455"/>
      <c r="AA3" s="455"/>
      <c r="AB3" s="455"/>
      <c r="AC3" s="455"/>
      <c r="AD3" s="455"/>
      <c r="AE3" s="455"/>
      <c r="AF3" s="455"/>
      <c r="AG3" s="455"/>
      <c r="AH3" s="455"/>
      <c r="AI3" s="455"/>
      <c r="AJ3" s="455"/>
      <c r="AK3" s="455"/>
      <c r="AL3" s="455"/>
      <c r="AM3" s="455"/>
      <c r="AN3" s="455"/>
      <c r="AO3" s="455"/>
      <c r="AP3" s="455"/>
      <c r="AQ3" s="455"/>
      <c r="AR3" s="455"/>
      <c r="AS3" s="455"/>
      <c r="AT3" s="455"/>
      <c r="AU3" s="455"/>
      <c r="AV3" s="455"/>
      <c r="AW3" s="455"/>
      <c r="AX3" s="455"/>
      <c r="AY3" s="455"/>
      <c r="AZ3" s="455"/>
      <c r="BA3" s="455"/>
      <c r="BB3" s="455"/>
      <c r="BC3" s="455"/>
      <c r="BD3" s="455"/>
      <c r="BE3" s="455"/>
      <c r="BF3" s="455"/>
      <c r="BG3" s="455"/>
      <c r="BH3" s="455"/>
      <c r="BI3" s="455"/>
      <c r="BJ3" s="455"/>
      <c r="BK3" s="455"/>
      <c r="BL3" s="455"/>
      <c r="BM3" s="455"/>
      <c r="BN3" s="455"/>
      <c r="BO3" s="455"/>
      <c r="BP3" s="455"/>
      <c r="BQ3" s="455"/>
      <c r="BR3" s="455"/>
      <c r="BS3" s="455"/>
      <c r="BT3" s="455"/>
      <c r="BU3" s="455"/>
      <c r="BV3" s="455"/>
      <c r="BW3" s="455"/>
      <c r="BX3" s="455"/>
      <c r="BY3" s="455"/>
      <c r="BZ3" s="455"/>
      <c r="CA3" s="455"/>
      <c r="CB3" s="455"/>
      <c r="CC3" s="455"/>
      <c r="CD3" s="455"/>
      <c r="CE3" s="455"/>
      <c r="CF3" s="455"/>
      <c r="CG3" s="455"/>
      <c r="CH3" s="455"/>
      <c r="CI3" s="455"/>
      <c r="CJ3" s="455"/>
      <c r="CK3" s="455"/>
      <c r="CL3" s="455"/>
      <c r="CM3" s="455"/>
      <c r="CN3" s="455"/>
      <c r="CO3" s="455"/>
      <c r="CP3" s="455"/>
      <c r="CQ3" s="455"/>
      <c r="CR3" s="455"/>
      <c r="CS3" s="455"/>
      <c r="CT3" s="455"/>
      <c r="CU3" s="455"/>
      <c r="CV3" s="455"/>
      <c r="CW3" s="455"/>
      <c r="CX3" s="455"/>
      <c r="CY3" s="455"/>
      <c r="CZ3" s="455"/>
      <c r="DA3" s="455"/>
      <c r="DB3" s="455"/>
      <c r="DC3" s="455"/>
      <c r="DD3" s="455"/>
      <c r="DE3" s="455"/>
      <c r="DF3" s="455"/>
      <c r="DG3" s="455"/>
      <c r="DH3" s="455"/>
      <c r="DI3" s="455"/>
      <c r="DJ3" s="455"/>
      <c r="DK3" s="455"/>
      <c r="DL3" s="455"/>
      <c r="DM3" s="455"/>
      <c r="DN3" s="455"/>
      <c r="DO3" s="455"/>
      <c r="DP3" s="455"/>
      <c r="DQ3" s="455"/>
      <c r="DR3" s="455"/>
      <c r="DS3" s="455"/>
      <c r="DT3" s="455"/>
      <c r="DU3" s="455"/>
      <c r="DV3" s="458">
        <f>E2</f>
        <v>2022</v>
      </c>
      <c r="DW3" s="458">
        <f>F2</f>
        <v>2023</v>
      </c>
      <c r="DX3" s="458">
        <f>G2</f>
        <v>2024</v>
      </c>
      <c r="DY3" s="458"/>
      <c r="DZ3" s="458"/>
      <c r="EA3" s="458"/>
      <c r="EB3" s="458"/>
      <c r="EC3" s="458"/>
      <c r="ED3" s="458"/>
      <c r="EE3" s="458"/>
      <c r="EF3" s="455"/>
      <c r="EG3" s="455"/>
      <c r="EH3" s="459"/>
      <c r="EI3" s="459"/>
    </row>
    <row r="4" spans="1:139" ht="15" customHeight="1">
      <c r="A4" s="450"/>
      <c r="B4" s="451"/>
      <c r="C4" s="460" t="s">
        <v>342</v>
      </c>
      <c r="D4" s="460"/>
      <c r="E4" s="461">
        <f>E2</f>
        <v>2022</v>
      </c>
      <c r="F4" s="462">
        <f>F2</f>
        <v>2023</v>
      </c>
      <c r="G4" s="462">
        <f>G2</f>
        <v>2024</v>
      </c>
      <c r="H4" s="463"/>
      <c r="I4" s="486"/>
      <c r="J4" s="486"/>
      <c r="K4" s="486"/>
      <c r="L4" s="486"/>
      <c r="M4" s="486"/>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50"/>
      <c r="BF4" s="450"/>
      <c r="BG4" s="450"/>
      <c r="BH4" s="450"/>
      <c r="BI4" s="450"/>
      <c r="BJ4" s="450"/>
      <c r="BK4" s="450"/>
      <c r="BL4" s="450"/>
      <c r="BM4" s="450"/>
      <c r="BN4" s="450"/>
      <c r="BO4" s="450"/>
      <c r="BP4" s="450"/>
      <c r="BQ4" s="450"/>
      <c r="BR4" s="450"/>
      <c r="BS4" s="450"/>
      <c r="BT4" s="450"/>
      <c r="BU4" s="450"/>
      <c r="BV4" s="450"/>
      <c r="BW4" s="450"/>
      <c r="BX4" s="450"/>
      <c r="BY4" s="450"/>
      <c r="BZ4" s="450"/>
      <c r="CA4" s="450"/>
      <c r="CB4" s="450"/>
      <c r="CC4" s="450"/>
      <c r="CD4" s="450"/>
      <c r="CE4" s="450"/>
      <c r="CF4" s="450"/>
      <c r="CG4" s="450"/>
      <c r="CH4" s="450"/>
      <c r="CI4" s="450"/>
      <c r="CJ4" s="450"/>
      <c r="CK4" s="450"/>
      <c r="CL4" s="450"/>
      <c r="CM4" s="450"/>
      <c r="CN4" s="450"/>
      <c r="CO4" s="450"/>
      <c r="CP4" s="450"/>
      <c r="CQ4" s="450"/>
      <c r="CR4" s="450"/>
      <c r="CS4" s="450"/>
      <c r="CT4" s="450"/>
      <c r="CU4" s="450"/>
      <c r="CV4" s="450"/>
      <c r="CW4" s="450"/>
      <c r="CX4" s="450"/>
      <c r="CY4" s="450"/>
      <c r="CZ4" s="450"/>
      <c r="DA4" s="450"/>
      <c r="DB4" s="450"/>
      <c r="DC4" s="450"/>
      <c r="DD4" s="450"/>
      <c r="DE4" s="450"/>
      <c r="DF4" s="450"/>
      <c r="DG4" s="450"/>
      <c r="DH4" s="450"/>
      <c r="DI4" s="450"/>
      <c r="DJ4" s="450"/>
      <c r="DK4" s="450"/>
      <c r="DL4" s="450"/>
      <c r="DM4" s="450"/>
      <c r="DN4" s="450"/>
      <c r="DO4" s="450"/>
      <c r="DP4" s="450"/>
      <c r="DQ4" s="450"/>
      <c r="DR4" s="450"/>
      <c r="DS4" s="450"/>
      <c r="DT4" s="450"/>
      <c r="DU4" s="450"/>
      <c r="DV4" s="450"/>
      <c r="DW4" s="450"/>
      <c r="DX4" s="450"/>
      <c r="DY4" s="450"/>
      <c r="DZ4" s="450"/>
      <c r="EA4" s="450"/>
      <c r="EB4" s="450"/>
      <c r="EC4" s="450"/>
      <c r="ED4" s="450"/>
      <c r="EE4" s="450"/>
      <c r="EF4" s="464"/>
      <c r="EG4" s="450"/>
      <c r="EH4" s="454"/>
      <c r="EI4" s="454"/>
    </row>
    <row r="5" spans="1:139" ht="15" customHeight="1">
      <c r="A5" s="450"/>
      <c r="B5" s="465" t="s">
        <v>343</v>
      </c>
      <c r="C5" s="466" t="s">
        <v>344</v>
      </c>
      <c r="D5" s="467"/>
      <c r="E5" s="468">
        <f>DV20</f>
        <v>0</v>
      </c>
      <c r="F5" s="469">
        <f>DW20</f>
        <v>0</v>
      </c>
      <c r="G5" s="469">
        <f>DX20</f>
        <v>0</v>
      </c>
      <c r="H5" s="470" t="s">
        <v>345</v>
      </c>
      <c r="I5" s="460"/>
      <c r="J5" s="460"/>
      <c r="K5" s="522"/>
      <c r="L5" s="958"/>
      <c r="M5" s="958"/>
      <c r="N5" s="450"/>
      <c r="O5" s="450"/>
      <c r="P5" s="450"/>
      <c r="Q5" s="450"/>
      <c r="R5" s="450"/>
      <c r="S5" s="450"/>
      <c r="T5" s="450"/>
      <c r="U5" s="450"/>
      <c r="V5" s="450"/>
      <c r="W5" s="450"/>
      <c r="X5" s="450"/>
      <c r="Y5" s="450"/>
      <c r="Z5" s="450"/>
      <c r="AA5" s="450"/>
      <c r="AB5" s="450"/>
      <c r="AC5" s="450"/>
      <c r="AD5" s="450"/>
      <c r="AE5" s="450"/>
      <c r="AF5" s="450"/>
      <c r="AG5" s="450"/>
      <c r="AH5" s="450"/>
      <c r="AI5" s="450"/>
      <c r="AJ5" s="450"/>
      <c r="AK5" s="450"/>
      <c r="AL5" s="450"/>
      <c r="AM5" s="450"/>
      <c r="AN5" s="450"/>
      <c r="AO5" s="450"/>
      <c r="AP5" s="450"/>
      <c r="AQ5" s="450"/>
      <c r="AR5" s="450"/>
      <c r="AS5" s="450"/>
      <c r="AT5" s="450"/>
      <c r="AU5" s="450"/>
      <c r="AV5" s="450"/>
      <c r="AW5" s="450"/>
      <c r="AX5" s="450"/>
      <c r="AY5" s="450"/>
      <c r="AZ5" s="450"/>
      <c r="BA5" s="450"/>
      <c r="BB5" s="450"/>
      <c r="BC5" s="450"/>
      <c r="BD5" s="450"/>
      <c r="BE5" s="450"/>
      <c r="BF5" s="450"/>
      <c r="BG5" s="450"/>
      <c r="BH5" s="450"/>
      <c r="BI5" s="450"/>
      <c r="BJ5" s="450"/>
      <c r="BK5" s="450"/>
      <c r="BL5" s="450"/>
      <c r="BM5" s="450"/>
      <c r="BN5" s="450"/>
      <c r="BO5" s="450"/>
      <c r="BP5" s="450"/>
      <c r="BQ5" s="450"/>
      <c r="BR5" s="450"/>
      <c r="BS5" s="450"/>
      <c r="BT5" s="450"/>
      <c r="BU5" s="450"/>
      <c r="BV5" s="450"/>
      <c r="BW5" s="450"/>
      <c r="BX5" s="450"/>
      <c r="BY5" s="450"/>
      <c r="BZ5" s="450"/>
      <c r="CA5" s="450"/>
      <c r="CB5" s="450"/>
      <c r="CC5" s="450"/>
      <c r="CD5" s="450"/>
      <c r="CE5" s="450"/>
      <c r="CF5" s="450"/>
      <c r="CG5" s="450"/>
      <c r="CH5" s="450"/>
      <c r="CI5" s="450"/>
      <c r="CJ5" s="450"/>
      <c r="CK5" s="450"/>
      <c r="CL5" s="450"/>
      <c r="CM5" s="450"/>
      <c r="CN5" s="450"/>
      <c r="CO5" s="450"/>
      <c r="CP5" s="450"/>
      <c r="CQ5" s="450"/>
      <c r="CR5" s="450"/>
      <c r="CS5" s="450"/>
      <c r="CT5" s="450"/>
      <c r="CU5" s="450"/>
      <c r="CV5" s="450"/>
      <c r="CW5" s="450"/>
      <c r="CX5" s="450"/>
      <c r="CY5" s="450"/>
      <c r="CZ5" s="450"/>
      <c r="DA5" s="450"/>
      <c r="DB5" s="450"/>
      <c r="DC5" s="450"/>
      <c r="DD5" s="450"/>
      <c r="DE5" s="450"/>
      <c r="DF5" s="450"/>
      <c r="DG5" s="450"/>
      <c r="DH5" s="450"/>
      <c r="DI5" s="450"/>
      <c r="DJ5" s="450"/>
      <c r="DK5" s="450"/>
      <c r="DL5" s="450"/>
      <c r="DM5" s="450"/>
      <c r="DN5" s="450"/>
      <c r="DO5" s="450"/>
      <c r="DP5" s="450"/>
      <c r="DQ5" s="450"/>
      <c r="DR5" s="450"/>
      <c r="DS5" s="450"/>
      <c r="DT5" s="450"/>
      <c r="DU5" s="450"/>
      <c r="DV5" s="450"/>
      <c r="DW5" s="450"/>
      <c r="DX5" s="450"/>
      <c r="DY5" s="450"/>
      <c r="DZ5" s="450"/>
      <c r="EA5" s="450"/>
      <c r="EB5" s="450"/>
      <c r="EC5" s="450"/>
      <c r="ED5" s="450"/>
      <c r="EE5" s="450"/>
      <c r="EF5" s="464"/>
      <c r="EG5" s="450"/>
      <c r="EH5" s="454"/>
      <c r="EI5" s="454"/>
    </row>
    <row r="6" spans="1:139" ht="15" customHeight="1">
      <c r="A6" s="450"/>
      <c r="B6" s="465" t="s">
        <v>346</v>
      </c>
      <c r="C6" s="466" t="s">
        <v>347</v>
      </c>
      <c r="D6" s="467"/>
      <c r="E6" s="468">
        <f>DV22</f>
        <v>0</v>
      </c>
      <c r="F6" s="469">
        <f>DW22</f>
        <v>0</v>
      </c>
      <c r="G6" s="469">
        <f>DX22</f>
        <v>0</v>
      </c>
      <c r="H6" s="470" t="s">
        <v>345</v>
      </c>
      <c r="I6" s="460"/>
      <c r="J6" s="460"/>
      <c r="K6" s="959"/>
      <c r="L6" s="959"/>
      <c r="M6" s="959"/>
      <c r="N6" s="450"/>
      <c r="O6" s="450"/>
      <c r="P6" s="450"/>
      <c r="Q6" s="450"/>
      <c r="R6" s="450"/>
      <c r="S6" s="450"/>
      <c r="T6" s="450"/>
      <c r="U6" s="450"/>
      <c r="V6" s="450"/>
      <c r="W6" s="450"/>
      <c r="X6" s="450"/>
      <c r="Y6" s="450"/>
      <c r="Z6" s="450"/>
      <c r="AA6" s="450"/>
      <c r="AB6" s="450"/>
      <c r="AC6" s="450"/>
      <c r="AD6" s="450"/>
      <c r="AE6" s="450"/>
      <c r="AF6" s="450"/>
      <c r="AG6" s="450"/>
      <c r="AH6" s="450"/>
      <c r="AI6" s="450"/>
      <c r="AJ6" s="450"/>
      <c r="AK6" s="450"/>
      <c r="AL6" s="450"/>
      <c r="AM6" s="450"/>
      <c r="AN6" s="450"/>
      <c r="AO6" s="450"/>
      <c r="AP6" s="450"/>
      <c r="AQ6" s="450"/>
      <c r="AR6" s="450"/>
      <c r="AS6" s="450"/>
      <c r="AT6" s="450"/>
      <c r="AU6" s="450"/>
      <c r="AV6" s="450"/>
      <c r="AW6" s="450"/>
      <c r="AX6" s="450"/>
      <c r="AY6" s="450"/>
      <c r="AZ6" s="450"/>
      <c r="BA6" s="450"/>
      <c r="BB6" s="450"/>
      <c r="BC6" s="450"/>
      <c r="BD6" s="450"/>
      <c r="BE6" s="450"/>
      <c r="BF6" s="450"/>
      <c r="BG6" s="450"/>
      <c r="BH6" s="450"/>
      <c r="BI6" s="450"/>
      <c r="BJ6" s="450"/>
      <c r="BK6" s="450"/>
      <c r="BL6" s="450"/>
      <c r="BM6" s="450"/>
      <c r="BN6" s="450"/>
      <c r="BO6" s="450"/>
      <c r="BP6" s="450"/>
      <c r="BQ6" s="450"/>
      <c r="BR6" s="450"/>
      <c r="BS6" s="450"/>
      <c r="BT6" s="450"/>
      <c r="BU6" s="450"/>
      <c r="BV6" s="450"/>
      <c r="BW6" s="450"/>
      <c r="BX6" s="450"/>
      <c r="BY6" s="450"/>
      <c r="BZ6" s="450"/>
      <c r="CA6" s="450"/>
      <c r="CB6" s="450"/>
      <c r="CC6" s="450"/>
      <c r="CD6" s="450"/>
      <c r="CE6" s="450"/>
      <c r="CF6" s="450"/>
      <c r="CG6" s="450"/>
      <c r="CH6" s="450"/>
      <c r="CI6" s="450"/>
      <c r="CJ6" s="450"/>
      <c r="CK6" s="450"/>
      <c r="CL6" s="450"/>
      <c r="CM6" s="450"/>
      <c r="CN6" s="450"/>
      <c r="CO6" s="450"/>
      <c r="CP6" s="450"/>
      <c r="CQ6" s="450"/>
      <c r="CR6" s="450"/>
      <c r="CS6" s="450"/>
      <c r="CT6" s="450"/>
      <c r="CU6" s="450"/>
      <c r="CV6" s="450"/>
      <c r="CW6" s="450"/>
      <c r="CX6" s="450"/>
      <c r="CY6" s="450"/>
      <c r="CZ6" s="450"/>
      <c r="DA6" s="450"/>
      <c r="DB6" s="450"/>
      <c r="DC6" s="450"/>
      <c r="DD6" s="450"/>
      <c r="DE6" s="450"/>
      <c r="DF6" s="450"/>
      <c r="DG6" s="450"/>
      <c r="DH6" s="450"/>
      <c r="DI6" s="450"/>
      <c r="DJ6" s="450"/>
      <c r="DK6" s="450"/>
      <c r="DL6" s="450"/>
      <c r="DM6" s="450"/>
      <c r="DN6" s="450"/>
      <c r="DO6" s="450"/>
      <c r="DP6" s="450"/>
      <c r="DQ6" s="450"/>
      <c r="DR6" s="450"/>
      <c r="DS6" s="450"/>
      <c r="DT6" s="450"/>
      <c r="DU6" s="450"/>
      <c r="DV6" s="450"/>
      <c r="DW6" s="450"/>
      <c r="DX6" s="450"/>
      <c r="DY6" s="450"/>
      <c r="DZ6" s="450"/>
      <c r="EA6" s="450"/>
      <c r="EB6" s="450"/>
      <c r="EC6" s="450"/>
      <c r="ED6" s="450"/>
      <c r="EE6" s="450"/>
      <c r="EF6" s="464"/>
      <c r="EG6" s="450"/>
      <c r="EH6" s="454"/>
      <c r="EI6" s="454"/>
    </row>
    <row r="7" spans="1:139" ht="15" customHeight="1">
      <c r="A7" s="464"/>
      <c r="B7" s="465" t="s">
        <v>348</v>
      </c>
      <c r="C7" s="466" t="s">
        <v>349</v>
      </c>
      <c r="D7" s="467"/>
      <c r="E7" s="468">
        <f>DV24</f>
        <v>0</v>
      </c>
      <c r="F7" s="469">
        <f>DW24</f>
        <v>0</v>
      </c>
      <c r="G7" s="469">
        <f>DX24</f>
        <v>0</v>
      </c>
      <c r="H7" s="470" t="s">
        <v>350</v>
      </c>
      <c r="I7" s="460"/>
      <c r="J7" s="460"/>
      <c r="K7" s="959"/>
      <c r="L7" s="959"/>
      <c r="M7" s="959"/>
      <c r="N7" s="450"/>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0"/>
      <c r="AN7" s="450"/>
      <c r="AO7" s="450"/>
      <c r="AP7" s="450"/>
      <c r="AQ7" s="450"/>
      <c r="AR7" s="450"/>
      <c r="AS7" s="450"/>
      <c r="AT7" s="450"/>
      <c r="AU7" s="450"/>
      <c r="AV7" s="450"/>
      <c r="AW7" s="450"/>
      <c r="AX7" s="450"/>
      <c r="AY7" s="450"/>
      <c r="AZ7" s="450"/>
      <c r="BA7" s="450"/>
      <c r="BB7" s="450"/>
      <c r="BC7" s="450"/>
      <c r="BD7" s="450"/>
      <c r="BE7" s="450"/>
      <c r="BF7" s="450"/>
      <c r="BG7" s="450"/>
      <c r="BH7" s="450"/>
      <c r="BI7" s="450"/>
      <c r="BJ7" s="450"/>
      <c r="BK7" s="450"/>
      <c r="BL7" s="450"/>
      <c r="BM7" s="450"/>
      <c r="BN7" s="450"/>
      <c r="BO7" s="450"/>
      <c r="BP7" s="450"/>
      <c r="BQ7" s="450"/>
      <c r="BR7" s="450"/>
      <c r="BS7" s="450"/>
      <c r="BT7" s="450"/>
      <c r="BU7" s="450"/>
      <c r="BV7" s="450"/>
      <c r="BW7" s="450"/>
      <c r="BX7" s="450"/>
      <c r="BY7" s="450"/>
      <c r="BZ7" s="450"/>
      <c r="CA7" s="450"/>
      <c r="CB7" s="450"/>
      <c r="CC7" s="450"/>
      <c r="CD7" s="450"/>
      <c r="CE7" s="450"/>
      <c r="CF7" s="450"/>
      <c r="CG7" s="450"/>
      <c r="CH7" s="450"/>
      <c r="CI7" s="450"/>
      <c r="CJ7" s="450"/>
      <c r="CK7" s="450"/>
      <c r="CL7" s="450"/>
      <c r="CM7" s="450"/>
      <c r="CN7" s="450"/>
      <c r="CO7" s="450"/>
      <c r="CP7" s="450"/>
      <c r="CQ7" s="450"/>
      <c r="CR7" s="450"/>
      <c r="CS7" s="450"/>
      <c r="CT7" s="450"/>
      <c r="CU7" s="450"/>
      <c r="CV7" s="450"/>
      <c r="CW7" s="450"/>
      <c r="CX7" s="450"/>
      <c r="CY7" s="450"/>
      <c r="CZ7" s="450"/>
      <c r="DA7" s="450"/>
      <c r="DB7" s="450"/>
      <c r="DC7" s="450"/>
      <c r="DD7" s="450"/>
      <c r="DE7" s="450"/>
      <c r="DF7" s="450"/>
      <c r="DG7" s="450"/>
      <c r="DH7" s="450"/>
      <c r="DI7" s="450"/>
      <c r="DJ7" s="450"/>
      <c r="DK7" s="450"/>
      <c r="DL7" s="450"/>
      <c r="DM7" s="450"/>
      <c r="DN7" s="450"/>
      <c r="DO7" s="450"/>
      <c r="DP7" s="450"/>
      <c r="DQ7" s="450"/>
      <c r="DR7" s="450"/>
      <c r="DS7" s="450"/>
      <c r="DT7" s="450"/>
      <c r="DU7" s="450"/>
      <c r="DV7" s="450"/>
      <c r="DW7" s="450"/>
      <c r="DX7" s="450"/>
      <c r="DY7" s="450"/>
      <c r="DZ7" s="450"/>
      <c r="EA7" s="450"/>
      <c r="EB7" s="450"/>
      <c r="EC7" s="450"/>
      <c r="ED7" s="450"/>
      <c r="EE7" s="450"/>
      <c r="EF7" s="464"/>
      <c r="EG7" s="450"/>
      <c r="EH7" s="454"/>
      <c r="EI7" s="454"/>
    </row>
    <row r="8" spans="1:139" ht="15" customHeight="1">
      <c r="A8" s="464"/>
      <c r="B8" s="451"/>
      <c r="C8" s="450"/>
      <c r="D8" s="472" t="s">
        <v>351</v>
      </c>
      <c r="E8" s="450"/>
      <c r="F8" s="464"/>
      <c r="G8" s="450"/>
      <c r="H8" s="450"/>
      <c r="I8" s="486"/>
      <c r="J8" s="486"/>
      <c r="K8" s="486"/>
      <c r="L8" s="486"/>
      <c r="M8" s="486"/>
      <c r="N8" s="450"/>
      <c r="O8" s="450"/>
      <c r="P8" s="450"/>
      <c r="Q8" s="450"/>
      <c r="R8" s="450"/>
      <c r="S8" s="450"/>
      <c r="T8" s="450"/>
      <c r="U8" s="450"/>
      <c r="V8" s="450"/>
      <c r="W8" s="450"/>
      <c r="X8" s="450"/>
      <c r="Y8" s="450"/>
      <c r="Z8" s="450"/>
      <c r="AA8" s="450"/>
      <c r="AB8" s="450"/>
      <c r="AC8" s="450"/>
      <c r="AD8" s="450"/>
      <c r="AE8" s="450"/>
      <c r="AF8" s="450"/>
      <c r="AG8" s="450"/>
      <c r="AH8" s="450"/>
      <c r="AI8" s="450"/>
      <c r="AJ8" s="450"/>
      <c r="AK8" s="450"/>
      <c r="AL8" s="450"/>
      <c r="AM8" s="450"/>
      <c r="AN8" s="450"/>
      <c r="AO8" s="450"/>
      <c r="AP8" s="450"/>
      <c r="AQ8" s="450"/>
      <c r="AR8" s="450"/>
      <c r="AS8" s="450"/>
      <c r="AT8" s="450"/>
      <c r="AU8" s="450"/>
      <c r="AV8" s="450"/>
      <c r="AW8" s="450"/>
      <c r="AX8" s="450"/>
      <c r="AY8" s="450"/>
      <c r="AZ8" s="450"/>
      <c r="BA8" s="450"/>
      <c r="BB8" s="450"/>
      <c r="BC8" s="450"/>
      <c r="BD8" s="450"/>
      <c r="BE8" s="450"/>
      <c r="BF8" s="450"/>
      <c r="BG8" s="450"/>
      <c r="BH8" s="450"/>
      <c r="BI8" s="450"/>
      <c r="BJ8" s="450"/>
      <c r="BK8" s="450"/>
      <c r="BL8" s="450"/>
      <c r="BM8" s="450"/>
      <c r="BN8" s="450"/>
      <c r="BO8" s="450"/>
      <c r="BP8" s="450"/>
      <c r="BQ8" s="450"/>
      <c r="BR8" s="450"/>
      <c r="BS8" s="450"/>
      <c r="BT8" s="450"/>
      <c r="BU8" s="450"/>
      <c r="BV8" s="450"/>
      <c r="BW8" s="450"/>
      <c r="BX8" s="450"/>
      <c r="BY8" s="450"/>
      <c r="BZ8" s="450"/>
      <c r="CA8" s="450"/>
      <c r="CB8" s="450"/>
      <c r="CC8" s="450"/>
      <c r="CD8" s="450"/>
      <c r="CE8" s="450"/>
      <c r="CF8" s="450"/>
      <c r="CG8" s="450"/>
      <c r="CH8" s="450"/>
      <c r="CI8" s="450"/>
      <c r="CJ8" s="450"/>
      <c r="CK8" s="450"/>
      <c r="CL8" s="450"/>
      <c r="CM8" s="450"/>
      <c r="CN8" s="450"/>
      <c r="CO8" s="450"/>
      <c r="CP8" s="450"/>
      <c r="CQ8" s="450"/>
      <c r="CR8" s="450"/>
      <c r="CS8" s="450"/>
      <c r="CT8" s="450"/>
      <c r="CU8" s="450"/>
      <c r="CV8" s="450"/>
      <c r="CW8" s="450"/>
      <c r="CX8" s="450"/>
      <c r="CY8" s="450"/>
      <c r="CZ8" s="450"/>
      <c r="DA8" s="450"/>
      <c r="DB8" s="450"/>
      <c r="DC8" s="450"/>
      <c r="DD8" s="450"/>
      <c r="DE8" s="450"/>
      <c r="DF8" s="450"/>
      <c r="DG8" s="450"/>
      <c r="DH8" s="450"/>
      <c r="DI8" s="450"/>
      <c r="DJ8" s="450"/>
      <c r="DK8" s="450"/>
      <c r="DL8" s="450"/>
      <c r="DM8" s="450"/>
      <c r="DN8" s="450"/>
      <c r="DO8" s="450"/>
      <c r="DP8" s="450"/>
      <c r="DQ8" s="450"/>
      <c r="DR8" s="450"/>
      <c r="DS8" s="450"/>
      <c r="DT8" s="450"/>
      <c r="DU8" s="450"/>
      <c r="DV8" s="450"/>
      <c r="DW8" s="450"/>
      <c r="DX8" s="450"/>
      <c r="DY8" s="450"/>
      <c r="DZ8" s="450"/>
      <c r="EA8" s="450"/>
      <c r="EB8" s="450"/>
      <c r="EC8" s="450"/>
      <c r="ED8" s="450"/>
      <c r="EE8" s="450"/>
      <c r="EF8" s="464"/>
      <c r="EG8" s="450"/>
      <c r="EH8" s="454"/>
      <c r="EI8" s="454"/>
    </row>
    <row r="9" spans="1:139" ht="15" customHeight="1">
      <c r="A9" s="464" t="s">
        <v>352</v>
      </c>
      <c r="B9" s="450"/>
      <c r="C9" s="450"/>
      <c r="D9" s="450"/>
      <c r="E9" s="450"/>
      <c r="F9" s="464"/>
      <c r="G9" s="450"/>
      <c r="H9" s="452"/>
      <c r="I9" s="460"/>
      <c r="J9" s="460"/>
      <c r="K9" s="460"/>
      <c r="L9" s="457"/>
      <c r="M9" s="457"/>
      <c r="N9" s="450"/>
      <c r="O9" s="450"/>
      <c r="P9" s="450"/>
      <c r="Q9" s="450"/>
      <c r="R9" s="450"/>
      <c r="S9" s="450"/>
      <c r="T9" s="450"/>
      <c r="U9" s="450"/>
      <c r="V9" s="450"/>
      <c r="W9" s="450"/>
      <c r="X9" s="450"/>
      <c r="Y9" s="450"/>
      <c r="Z9" s="450"/>
      <c r="AA9" s="450"/>
      <c r="AB9" s="450"/>
      <c r="AC9" s="450"/>
      <c r="AD9" s="450"/>
      <c r="AE9" s="450"/>
      <c r="AF9" s="450"/>
      <c r="AG9" s="450"/>
      <c r="AH9" s="450"/>
      <c r="AI9" s="450"/>
      <c r="AJ9" s="450"/>
      <c r="AK9" s="450"/>
      <c r="AL9" s="450"/>
      <c r="AM9" s="450"/>
      <c r="AN9" s="450"/>
      <c r="AO9" s="450"/>
      <c r="AP9" s="450"/>
      <c r="AQ9" s="450"/>
      <c r="AR9" s="450"/>
      <c r="AS9" s="450"/>
      <c r="AT9" s="450"/>
      <c r="AU9" s="450"/>
      <c r="AV9" s="450"/>
      <c r="AW9" s="450"/>
      <c r="AX9" s="450"/>
      <c r="AY9" s="450"/>
      <c r="AZ9" s="450"/>
      <c r="BA9" s="450"/>
      <c r="BB9" s="450"/>
      <c r="BC9" s="450"/>
      <c r="BD9" s="450"/>
      <c r="BE9" s="450"/>
      <c r="BF9" s="450"/>
      <c r="BG9" s="450"/>
      <c r="BH9" s="450"/>
      <c r="BI9" s="450"/>
      <c r="BJ9" s="450"/>
      <c r="BK9" s="450"/>
      <c r="BL9" s="450"/>
      <c r="BM9" s="450"/>
      <c r="BN9" s="450"/>
      <c r="BO9" s="450"/>
      <c r="BP9" s="450"/>
      <c r="BQ9" s="450"/>
      <c r="BR9" s="450"/>
      <c r="BS9" s="450"/>
      <c r="BT9" s="450"/>
      <c r="BU9" s="450"/>
      <c r="BV9" s="450"/>
      <c r="BW9" s="450"/>
      <c r="BX9" s="450"/>
      <c r="BY9" s="450"/>
      <c r="BZ9" s="450"/>
      <c r="CA9" s="450"/>
      <c r="CB9" s="450"/>
      <c r="CC9" s="450"/>
      <c r="CD9" s="450"/>
      <c r="CE9" s="450"/>
      <c r="CF9" s="450"/>
      <c r="CG9" s="450"/>
      <c r="CH9" s="450"/>
      <c r="CI9" s="450"/>
      <c r="CJ9" s="450"/>
      <c r="CK9" s="450"/>
      <c r="CL9" s="450"/>
      <c r="CM9" s="450"/>
      <c r="CN9" s="450"/>
      <c r="CO9" s="450"/>
      <c r="CP9" s="450"/>
      <c r="CQ9" s="450"/>
      <c r="CR9" s="450"/>
      <c r="CS9" s="450"/>
      <c r="CT9" s="450"/>
      <c r="CU9" s="450"/>
      <c r="CV9" s="450"/>
      <c r="CW9" s="450"/>
      <c r="CX9" s="450"/>
      <c r="CY9" s="450"/>
      <c r="CZ9" s="450"/>
      <c r="DA9" s="450"/>
      <c r="DB9" s="450"/>
      <c r="DC9" s="450"/>
      <c r="DD9" s="450"/>
      <c r="DE9" s="450"/>
      <c r="DF9" s="450"/>
      <c r="DG9" s="450"/>
      <c r="DH9" s="450"/>
      <c r="DI9" s="450"/>
      <c r="DJ9" s="450"/>
      <c r="DK9" s="450"/>
      <c r="DL9" s="450"/>
      <c r="DM9" s="450"/>
      <c r="DN9" s="450"/>
      <c r="DO9" s="450"/>
      <c r="DP9" s="450"/>
      <c r="DQ9" s="450"/>
      <c r="DR9" s="450"/>
      <c r="DS9" s="450"/>
      <c r="DT9" s="450"/>
      <c r="DU9" s="450"/>
      <c r="DV9" s="450"/>
      <c r="DW9" s="474"/>
      <c r="DX9" s="474"/>
      <c r="DY9" s="474"/>
      <c r="DZ9" s="474"/>
      <c r="EA9" s="474"/>
      <c r="EB9" s="474"/>
      <c r="EC9" s="474"/>
      <c r="ED9" s="474"/>
      <c r="EE9" s="474"/>
      <c r="EF9" s="464"/>
      <c r="EG9" s="450"/>
      <c r="EH9" s="454"/>
      <c r="EI9" s="454"/>
    </row>
    <row r="10" spans="1:139" ht="15" customHeight="1">
      <c r="A10" s="450"/>
      <c r="B10" s="475" t="s">
        <v>353</v>
      </c>
      <c r="C10" s="450"/>
      <c r="D10" s="450"/>
      <c r="E10" s="450"/>
      <c r="F10" s="464"/>
      <c r="G10" s="450"/>
      <c r="H10" s="450"/>
      <c r="I10" s="460"/>
      <c r="J10" s="460"/>
      <c r="K10" s="460"/>
      <c r="L10" s="960"/>
      <c r="M10" s="960"/>
      <c r="N10" s="450"/>
      <c r="O10" s="450"/>
      <c r="P10" s="450"/>
      <c r="Q10" s="450"/>
      <c r="R10" s="450"/>
      <c r="S10" s="450"/>
      <c r="T10" s="450"/>
      <c r="U10" s="450"/>
      <c r="V10" s="450"/>
      <c r="W10" s="450"/>
      <c r="X10" s="450"/>
      <c r="Y10" s="450"/>
      <c r="Z10" s="450"/>
      <c r="AA10" s="450"/>
      <c r="AB10" s="450"/>
      <c r="AC10" s="450"/>
      <c r="AD10" s="450"/>
      <c r="AE10" s="450"/>
      <c r="AF10" s="450"/>
      <c r="AG10" s="450"/>
      <c r="AH10" s="450"/>
      <c r="AI10" s="450"/>
      <c r="AJ10" s="450"/>
      <c r="AK10" s="450"/>
      <c r="AL10" s="450"/>
      <c r="AM10" s="450"/>
      <c r="AN10" s="450"/>
      <c r="AO10" s="450"/>
      <c r="AP10" s="450"/>
      <c r="AQ10" s="450"/>
      <c r="AR10" s="450"/>
      <c r="AS10" s="450"/>
      <c r="AT10" s="450"/>
      <c r="AU10" s="450"/>
      <c r="AV10" s="450"/>
      <c r="AW10" s="450"/>
      <c r="AX10" s="450"/>
      <c r="AY10" s="450"/>
      <c r="AZ10" s="450"/>
      <c r="BA10" s="450"/>
      <c r="BB10" s="450"/>
      <c r="BC10" s="450"/>
      <c r="BD10" s="450"/>
      <c r="BE10" s="450"/>
      <c r="BF10" s="450"/>
      <c r="BG10" s="450"/>
      <c r="BH10" s="450"/>
      <c r="BI10" s="450"/>
      <c r="BJ10" s="450"/>
      <c r="BK10" s="450"/>
      <c r="BL10" s="450"/>
      <c r="BM10" s="450"/>
      <c r="BN10" s="450"/>
      <c r="BO10" s="450"/>
      <c r="BP10" s="450"/>
      <c r="BQ10" s="450"/>
      <c r="BR10" s="450"/>
      <c r="BS10" s="450"/>
      <c r="BT10" s="450"/>
      <c r="BU10" s="450"/>
      <c r="BV10" s="450"/>
      <c r="BW10" s="450"/>
      <c r="BX10" s="450"/>
      <c r="BY10" s="450"/>
      <c r="BZ10" s="450"/>
      <c r="CA10" s="450"/>
      <c r="CB10" s="450"/>
      <c r="CC10" s="450"/>
      <c r="CD10" s="450"/>
      <c r="CE10" s="450"/>
      <c r="CF10" s="450"/>
      <c r="CG10" s="450"/>
      <c r="CH10" s="450"/>
      <c r="CI10" s="450"/>
      <c r="CJ10" s="450"/>
      <c r="CK10" s="450"/>
      <c r="CL10" s="450"/>
      <c r="CM10" s="450"/>
      <c r="CN10" s="450"/>
      <c r="CO10" s="450"/>
      <c r="CP10" s="450"/>
      <c r="CQ10" s="450"/>
      <c r="CR10" s="450"/>
      <c r="CS10" s="450"/>
      <c r="CT10" s="450"/>
      <c r="CU10" s="450"/>
      <c r="CV10" s="450"/>
      <c r="CW10" s="450"/>
      <c r="CX10" s="450"/>
      <c r="CY10" s="450"/>
      <c r="CZ10" s="450"/>
      <c r="DA10" s="450"/>
      <c r="DB10" s="450"/>
      <c r="DC10" s="450"/>
      <c r="DD10" s="450"/>
      <c r="DE10" s="450"/>
      <c r="DF10" s="450"/>
      <c r="DG10" s="450"/>
      <c r="DH10" s="450"/>
      <c r="DI10" s="450"/>
      <c r="DJ10" s="450"/>
      <c r="DK10" s="450"/>
      <c r="DL10" s="450"/>
      <c r="DM10" s="450"/>
      <c r="DN10" s="450"/>
      <c r="DO10" s="450"/>
      <c r="DP10" s="450"/>
      <c r="DQ10" s="450"/>
      <c r="DR10" s="450"/>
      <c r="DS10" s="450"/>
      <c r="DT10" s="450"/>
      <c r="DU10" s="450"/>
      <c r="DV10" s="450"/>
      <c r="DW10" s="450"/>
      <c r="DX10" s="450"/>
      <c r="DY10" s="450"/>
      <c r="DZ10" s="450"/>
      <c r="EA10" s="450"/>
      <c r="EB10" s="450"/>
      <c r="EC10" s="450"/>
      <c r="ED10" s="450"/>
      <c r="EE10" s="450"/>
      <c r="EF10" s="464"/>
      <c r="EG10" s="450"/>
      <c r="EH10" s="454"/>
      <c r="EI10" s="454"/>
    </row>
    <row r="11" spans="1:139" ht="15" customHeight="1">
      <c r="A11" s="450"/>
      <c r="B11" s="475" t="s">
        <v>354</v>
      </c>
      <c r="C11" s="450"/>
      <c r="D11" s="450"/>
      <c r="E11" s="450"/>
      <c r="F11" s="464"/>
      <c r="G11" s="450"/>
      <c r="H11" s="450"/>
      <c r="I11" s="486"/>
      <c r="J11" s="486"/>
      <c r="K11" s="486"/>
      <c r="L11" s="486"/>
      <c r="M11" s="486"/>
      <c r="N11" s="450"/>
      <c r="O11" s="450"/>
      <c r="P11" s="450"/>
      <c r="Q11" s="450"/>
      <c r="R11" s="450"/>
      <c r="S11" s="450"/>
      <c r="T11" s="450"/>
      <c r="U11" s="450"/>
      <c r="V11" s="450"/>
      <c r="W11" s="450"/>
      <c r="X11" s="450"/>
      <c r="Y11" s="450"/>
      <c r="Z11" s="450"/>
      <c r="AA11" s="450"/>
      <c r="AB11" s="450"/>
      <c r="AC11" s="450"/>
      <c r="AD11" s="450"/>
      <c r="AE11" s="450"/>
      <c r="AF11" s="450"/>
      <c r="AG11" s="450"/>
      <c r="AH11" s="450"/>
      <c r="AI11" s="450"/>
      <c r="AJ11" s="450"/>
      <c r="AK11" s="450"/>
      <c r="AL11" s="450"/>
      <c r="AM11" s="450"/>
      <c r="AN11" s="450"/>
      <c r="AO11" s="450"/>
      <c r="AP11" s="450"/>
      <c r="AQ11" s="450"/>
      <c r="AR11" s="450"/>
      <c r="AS11" s="450"/>
      <c r="AT11" s="450"/>
      <c r="AU11" s="450"/>
      <c r="AV11" s="450"/>
      <c r="AW11" s="450"/>
      <c r="AX11" s="450"/>
      <c r="AY11" s="450"/>
      <c r="AZ11" s="450"/>
      <c r="BA11" s="450"/>
      <c r="BB11" s="450"/>
      <c r="BC11" s="450"/>
      <c r="BD11" s="450"/>
      <c r="BE11" s="450"/>
      <c r="BF11" s="450"/>
      <c r="BG11" s="450"/>
      <c r="BH11" s="450"/>
      <c r="BI11" s="450"/>
      <c r="BJ11" s="450"/>
      <c r="BK11" s="450"/>
      <c r="BL11" s="450"/>
      <c r="BM11" s="450"/>
      <c r="BN11" s="450"/>
      <c r="BO11" s="450"/>
      <c r="BP11" s="450"/>
      <c r="BQ11" s="450"/>
      <c r="BR11" s="450"/>
      <c r="BS11" s="450"/>
      <c r="BT11" s="450"/>
      <c r="BU11" s="450"/>
      <c r="BV11" s="450"/>
      <c r="BW11" s="450"/>
      <c r="BX11" s="450"/>
      <c r="BY11" s="450"/>
      <c r="BZ11" s="450"/>
      <c r="CA11" s="450"/>
      <c r="CB11" s="450"/>
      <c r="CC11" s="450"/>
      <c r="CD11" s="450"/>
      <c r="CE11" s="450"/>
      <c r="CF11" s="450"/>
      <c r="CG11" s="450"/>
      <c r="CH11" s="450"/>
      <c r="CI11" s="450"/>
      <c r="CJ11" s="450"/>
      <c r="CK11" s="450"/>
      <c r="CL11" s="450"/>
      <c r="CM11" s="450"/>
      <c r="CN11" s="450"/>
      <c r="CO11" s="450"/>
      <c r="CP11" s="450"/>
      <c r="CQ11" s="450"/>
      <c r="CR11" s="450"/>
      <c r="CS11" s="450"/>
      <c r="CT11" s="450"/>
      <c r="CU11" s="450"/>
      <c r="CV11" s="450"/>
      <c r="CW11" s="450"/>
      <c r="CX11" s="450"/>
      <c r="CY11" s="450"/>
      <c r="CZ11" s="450"/>
      <c r="DA11" s="450"/>
      <c r="DB11" s="450"/>
      <c r="DC11" s="450"/>
      <c r="DD11" s="450"/>
      <c r="DE11" s="450"/>
      <c r="DF11" s="450"/>
      <c r="DG11" s="450"/>
      <c r="DH11" s="450"/>
      <c r="DI11" s="450"/>
      <c r="DJ11" s="450"/>
      <c r="DK11" s="450"/>
      <c r="DL11" s="450"/>
      <c r="DM11" s="450"/>
      <c r="DN11" s="450"/>
      <c r="DO11" s="450"/>
      <c r="DP11" s="450"/>
      <c r="DQ11" s="450"/>
      <c r="DR11" s="450"/>
      <c r="DS11" s="450"/>
      <c r="DT11" s="450"/>
      <c r="DU11" s="450"/>
      <c r="DV11" s="450"/>
      <c r="DW11" s="450"/>
      <c r="DX11" s="450"/>
      <c r="DY11" s="450"/>
      <c r="DZ11" s="450"/>
      <c r="EA11" s="450"/>
      <c r="EB11" s="450"/>
      <c r="EC11" s="450"/>
      <c r="ED11" s="450"/>
      <c r="EE11" s="450"/>
      <c r="EF11" s="464"/>
      <c r="EG11" s="450"/>
      <c r="EH11" s="454"/>
      <c r="EI11" s="454"/>
    </row>
    <row r="12" spans="1:139" ht="15" customHeight="1">
      <c r="A12" s="450"/>
      <c r="B12" s="475" t="s">
        <v>355</v>
      </c>
      <c r="C12" s="450"/>
      <c r="D12" s="450"/>
      <c r="E12" s="450"/>
      <c r="F12" s="464"/>
      <c r="G12" s="450"/>
      <c r="H12" s="450"/>
      <c r="I12" s="450"/>
      <c r="J12" s="450"/>
      <c r="K12" s="464"/>
      <c r="L12" s="450"/>
      <c r="M12" s="450"/>
      <c r="N12" s="450"/>
      <c r="O12" s="450"/>
      <c r="P12" s="450"/>
      <c r="Q12" s="450"/>
      <c r="R12" s="450"/>
      <c r="S12" s="450"/>
      <c r="T12" s="450"/>
      <c r="U12" s="450"/>
      <c r="V12" s="450"/>
      <c r="W12" s="450"/>
      <c r="X12" s="450"/>
      <c r="Y12" s="450"/>
      <c r="Z12" s="450"/>
      <c r="AA12" s="450"/>
      <c r="AB12" s="450"/>
      <c r="AC12" s="450"/>
      <c r="AD12" s="450"/>
      <c r="AE12" s="450"/>
      <c r="AF12" s="450"/>
      <c r="AG12" s="450"/>
      <c r="AH12" s="450"/>
      <c r="AI12" s="450"/>
      <c r="AJ12" s="450"/>
      <c r="AK12" s="450"/>
      <c r="AL12" s="450"/>
      <c r="AM12" s="450"/>
      <c r="AN12" s="450"/>
      <c r="AO12" s="450"/>
      <c r="AP12" s="450"/>
      <c r="AQ12" s="450"/>
      <c r="AR12" s="450"/>
      <c r="AS12" s="450"/>
      <c r="AT12" s="450"/>
      <c r="AU12" s="450"/>
      <c r="AV12" s="450"/>
      <c r="AW12" s="450"/>
      <c r="AX12" s="450"/>
      <c r="AY12" s="450"/>
      <c r="AZ12" s="450"/>
      <c r="BA12" s="450"/>
      <c r="BB12" s="450"/>
      <c r="BC12" s="450"/>
      <c r="BD12" s="450"/>
      <c r="BE12" s="450"/>
      <c r="BF12" s="450"/>
      <c r="BG12" s="450"/>
      <c r="BH12" s="450"/>
      <c r="BI12" s="450"/>
      <c r="BJ12" s="450"/>
      <c r="BK12" s="450"/>
      <c r="BL12" s="450"/>
      <c r="BM12" s="450"/>
      <c r="BN12" s="450"/>
      <c r="BO12" s="450"/>
      <c r="BP12" s="450"/>
      <c r="BQ12" s="450"/>
      <c r="BR12" s="450"/>
      <c r="BS12" s="450"/>
      <c r="BT12" s="450"/>
      <c r="BU12" s="450"/>
      <c r="BV12" s="450"/>
      <c r="BW12" s="450"/>
      <c r="BX12" s="450"/>
      <c r="BY12" s="450"/>
      <c r="BZ12" s="450"/>
      <c r="CA12" s="450"/>
      <c r="CB12" s="450"/>
      <c r="CC12" s="450"/>
      <c r="CD12" s="450"/>
      <c r="CE12" s="450"/>
      <c r="CF12" s="450"/>
      <c r="CG12" s="450"/>
      <c r="CH12" s="450"/>
      <c r="CI12" s="450"/>
      <c r="CJ12" s="450"/>
      <c r="CK12" s="450"/>
      <c r="CL12" s="450"/>
      <c r="CM12" s="450"/>
      <c r="CN12" s="450"/>
      <c r="CO12" s="450"/>
      <c r="CP12" s="450"/>
      <c r="CQ12" s="450"/>
      <c r="CR12" s="450"/>
      <c r="CS12" s="450"/>
      <c r="CT12" s="450"/>
      <c r="CU12" s="450"/>
      <c r="CV12" s="450"/>
      <c r="CW12" s="450"/>
      <c r="CX12" s="450"/>
      <c r="CY12" s="450"/>
      <c r="CZ12" s="450"/>
      <c r="DA12" s="450"/>
      <c r="DB12" s="450"/>
      <c r="DC12" s="450"/>
      <c r="DD12" s="450"/>
      <c r="DE12" s="450"/>
      <c r="DF12" s="450"/>
      <c r="DG12" s="450"/>
      <c r="DH12" s="450"/>
      <c r="DI12" s="450"/>
      <c r="DJ12" s="450"/>
      <c r="DK12" s="450"/>
      <c r="DL12" s="450"/>
      <c r="DM12" s="450"/>
      <c r="DN12" s="450"/>
      <c r="DO12" s="450"/>
      <c r="DP12" s="450"/>
      <c r="DQ12" s="450"/>
      <c r="DR12" s="450"/>
      <c r="DS12" s="450"/>
      <c r="DT12" s="450"/>
      <c r="DU12" s="450"/>
      <c r="DV12" s="450"/>
      <c r="DW12" s="450"/>
      <c r="DX12" s="450"/>
      <c r="DY12" s="450"/>
      <c r="DZ12" s="450"/>
      <c r="EA12" s="450"/>
      <c r="EB12" s="450"/>
      <c r="EC12" s="450"/>
      <c r="ED12" s="450"/>
      <c r="EE12" s="450"/>
      <c r="EF12" s="464"/>
      <c r="EG12" s="450"/>
      <c r="EH12" s="454"/>
      <c r="EI12" s="454"/>
    </row>
    <row r="13" spans="1:139" ht="15" customHeight="1" thickBot="1">
      <c r="A13" s="450"/>
      <c r="B13" s="451"/>
      <c r="C13" s="450"/>
      <c r="D13" s="450"/>
      <c r="E13" s="450"/>
      <c r="F13" s="464"/>
      <c r="G13" s="450"/>
      <c r="H13" s="450"/>
      <c r="I13" s="450"/>
      <c r="J13" s="450"/>
      <c r="K13" s="450"/>
      <c r="L13" s="450"/>
      <c r="M13" s="450"/>
      <c r="N13" s="450"/>
      <c r="O13" s="450"/>
      <c r="P13" s="450"/>
      <c r="Q13" s="450"/>
      <c r="R13" s="450"/>
      <c r="S13" s="450"/>
      <c r="T13" s="450"/>
      <c r="U13" s="450"/>
      <c r="V13" s="450"/>
      <c r="W13" s="450"/>
      <c r="X13" s="450"/>
      <c r="Y13" s="450"/>
      <c r="Z13" s="450"/>
      <c r="AA13" s="450"/>
      <c r="AB13" s="450"/>
      <c r="AC13" s="450"/>
      <c r="AD13" s="450"/>
      <c r="AE13" s="450"/>
      <c r="AF13" s="450"/>
      <c r="AG13" s="450"/>
      <c r="AH13" s="450"/>
      <c r="AI13" s="450"/>
      <c r="AJ13" s="450"/>
      <c r="AK13" s="450"/>
      <c r="AL13" s="450"/>
      <c r="AM13" s="450"/>
      <c r="AN13" s="450"/>
      <c r="AO13" s="450"/>
      <c r="AP13" s="450"/>
      <c r="AQ13" s="450"/>
      <c r="AR13" s="450"/>
      <c r="AS13" s="450"/>
      <c r="AT13" s="450"/>
      <c r="AU13" s="450"/>
      <c r="AV13" s="450"/>
      <c r="AW13" s="450"/>
      <c r="AX13" s="450"/>
      <c r="AY13" s="450"/>
      <c r="AZ13" s="450"/>
      <c r="BA13" s="450"/>
      <c r="BB13" s="450"/>
      <c r="BC13" s="450"/>
      <c r="BD13" s="450"/>
      <c r="BE13" s="450"/>
      <c r="BF13" s="450"/>
      <c r="BG13" s="450"/>
      <c r="BH13" s="450"/>
      <c r="BI13" s="450"/>
      <c r="BJ13" s="450"/>
      <c r="BK13" s="450"/>
      <c r="BL13" s="450"/>
      <c r="BM13" s="450"/>
      <c r="BN13" s="450"/>
      <c r="BO13" s="450"/>
      <c r="BP13" s="450"/>
      <c r="BQ13" s="450"/>
      <c r="BR13" s="450"/>
      <c r="BS13" s="450"/>
      <c r="BT13" s="450"/>
      <c r="BU13" s="450"/>
      <c r="BV13" s="450"/>
      <c r="BW13" s="450"/>
      <c r="BX13" s="450"/>
      <c r="BY13" s="450"/>
      <c r="BZ13" s="450"/>
      <c r="CA13" s="450"/>
      <c r="CB13" s="450"/>
      <c r="CC13" s="450"/>
      <c r="CD13" s="450"/>
      <c r="CE13" s="450"/>
      <c r="CF13" s="450"/>
      <c r="CG13" s="450"/>
      <c r="CH13" s="450"/>
      <c r="CI13" s="450"/>
      <c r="CJ13" s="450"/>
      <c r="CK13" s="450"/>
      <c r="CL13" s="450"/>
      <c r="CM13" s="450"/>
      <c r="CN13" s="450"/>
      <c r="CO13" s="450"/>
      <c r="CP13" s="450"/>
      <c r="CQ13" s="450"/>
      <c r="CR13" s="450"/>
      <c r="CS13" s="450"/>
      <c r="CT13" s="450"/>
      <c r="CU13" s="450"/>
      <c r="CV13" s="450"/>
      <c r="CW13" s="450"/>
      <c r="CX13" s="450"/>
      <c r="CY13" s="450"/>
      <c r="CZ13" s="450"/>
      <c r="DA13" s="450"/>
      <c r="DB13" s="450"/>
      <c r="DC13" s="450"/>
      <c r="DD13" s="450"/>
      <c r="DE13" s="450"/>
      <c r="DF13" s="450"/>
      <c r="DG13" s="450"/>
      <c r="DH13" s="450"/>
      <c r="DI13" s="450"/>
      <c r="DJ13" s="450"/>
      <c r="DK13" s="450"/>
      <c r="DL13" s="450"/>
      <c r="DM13" s="450"/>
      <c r="DN13" s="450"/>
      <c r="DO13" s="450"/>
      <c r="DP13" s="450"/>
      <c r="DQ13" s="450"/>
      <c r="DR13" s="450"/>
      <c r="DS13" s="450"/>
      <c r="DT13" s="450"/>
      <c r="DU13" s="450"/>
      <c r="DV13" s="450"/>
      <c r="DW13" s="450"/>
      <c r="DX13" s="450"/>
      <c r="DY13" s="450"/>
      <c r="DZ13" s="450"/>
      <c r="EA13" s="450"/>
      <c r="EB13" s="450"/>
      <c r="EC13" s="450"/>
      <c r="ED13" s="450"/>
      <c r="EE13" s="450"/>
      <c r="EF13" s="464"/>
      <c r="EG13" s="450"/>
      <c r="EH13" s="454"/>
      <c r="EI13" s="454"/>
    </row>
    <row r="14" spans="1:139" ht="15" customHeight="1" thickBot="1">
      <c r="A14" s="450"/>
      <c r="B14" s="476" t="s">
        <v>356</v>
      </c>
      <c r="C14" s="477"/>
      <c r="D14" s="477"/>
      <c r="E14" s="477"/>
      <c r="F14" s="477"/>
      <c r="G14" s="477"/>
      <c r="H14" s="477"/>
      <c r="I14" s="477"/>
      <c r="J14" s="477"/>
      <c r="K14" s="478"/>
      <c r="L14" s="477"/>
      <c r="M14" s="477"/>
      <c r="N14" s="477"/>
      <c r="O14" s="477"/>
      <c r="P14" s="478"/>
      <c r="Q14" s="477"/>
      <c r="R14" s="477"/>
      <c r="S14" s="477"/>
      <c r="T14" s="477"/>
      <c r="U14" s="477"/>
      <c r="V14" s="477"/>
      <c r="W14" s="478"/>
      <c r="X14" s="477"/>
      <c r="Y14" s="477"/>
      <c r="Z14" s="477"/>
      <c r="AA14" s="477"/>
      <c r="AB14" s="478"/>
      <c r="AC14" s="477"/>
      <c r="AD14" s="477"/>
      <c r="AE14" s="477"/>
      <c r="AF14" s="477"/>
      <c r="AG14" s="477"/>
      <c r="AH14" s="477"/>
      <c r="AI14" s="478"/>
      <c r="AJ14" s="477"/>
      <c r="AK14" s="477"/>
      <c r="AL14" s="477"/>
      <c r="AM14" s="477"/>
      <c r="AN14" s="478"/>
      <c r="AO14" s="477"/>
      <c r="AP14" s="477"/>
      <c r="AQ14" s="477"/>
      <c r="AR14" s="477"/>
      <c r="AS14" s="477"/>
      <c r="AT14" s="477"/>
      <c r="AU14" s="478"/>
      <c r="AV14" s="477"/>
      <c r="AW14" s="477"/>
      <c r="AX14" s="477"/>
      <c r="AY14" s="477"/>
      <c r="AZ14" s="478"/>
      <c r="BA14" s="477"/>
      <c r="BB14" s="477"/>
      <c r="BC14" s="477"/>
      <c r="BD14" s="477"/>
      <c r="BE14" s="477"/>
      <c r="BF14" s="477"/>
      <c r="BG14" s="478"/>
      <c r="BH14" s="477"/>
      <c r="BI14" s="477"/>
      <c r="BJ14" s="477"/>
      <c r="BK14" s="477"/>
      <c r="BL14" s="478"/>
      <c r="BM14" s="477"/>
      <c r="BN14" s="477"/>
      <c r="BO14" s="477"/>
      <c r="BP14" s="477"/>
      <c r="BQ14" s="477"/>
      <c r="BR14" s="477"/>
      <c r="BS14" s="478"/>
      <c r="BT14" s="477"/>
      <c r="BU14" s="477"/>
      <c r="BV14" s="477"/>
      <c r="BW14" s="477"/>
      <c r="BX14" s="478"/>
      <c r="BY14" s="477"/>
      <c r="BZ14" s="477"/>
      <c r="CA14" s="477"/>
      <c r="CB14" s="477"/>
      <c r="CC14" s="477"/>
      <c r="CD14" s="477"/>
      <c r="CE14" s="478"/>
      <c r="CF14" s="477"/>
      <c r="CG14" s="477"/>
      <c r="CH14" s="477"/>
      <c r="CI14" s="477"/>
      <c r="CJ14" s="478"/>
      <c r="CK14" s="477"/>
      <c r="CL14" s="477"/>
      <c r="CM14" s="477"/>
      <c r="CN14" s="477"/>
      <c r="CO14" s="477"/>
      <c r="CP14" s="477"/>
      <c r="CQ14" s="478"/>
      <c r="CR14" s="477"/>
      <c r="CS14" s="477"/>
      <c r="CT14" s="477"/>
      <c r="CU14" s="477"/>
      <c r="CV14" s="478"/>
      <c r="CW14" s="477"/>
      <c r="CX14" s="477"/>
      <c r="CY14" s="477"/>
      <c r="CZ14" s="477"/>
      <c r="DA14" s="477"/>
      <c r="DB14" s="477"/>
      <c r="DC14" s="478"/>
      <c r="DD14" s="477"/>
      <c r="DE14" s="477"/>
      <c r="DF14" s="477"/>
      <c r="DG14" s="477"/>
      <c r="DH14" s="478"/>
      <c r="DI14" s="477"/>
      <c r="DJ14" s="477"/>
      <c r="DK14" s="477"/>
      <c r="DL14" s="477"/>
      <c r="DM14" s="477"/>
      <c r="DN14" s="477"/>
      <c r="DO14" s="478"/>
      <c r="DP14" s="477"/>
      <c r="DQ14" s="477"/>
      <c r="DR14" s="477"/>
      <c r="DS14" s="477"/>
      <c r="DT14" s="478"/>
      <c r="DU14" s="450"/>
      <c r="DV14" s="479" t="str">
        <f>B14</f>
        <v>SALES (Excluding VAT)</v>
      </c>
      <c r="DW14" s="477"/>
      <c r="DX14" s="477"/>
      <c r="DY14" s="477"/>
      <c r="DZ14" s="477"/>
      <c r="EA14" s="477"/>
      <c r="EB14" s="477"/>
      <c r="EC14" s="477"/>
      <c r="ED14" s="477"/>
      <c r="EE14" s="478"/>
      <c r="EF14" s="464"/>
      <c r="EG14" s="450"/>
      <c r="EH14" s="454"/>
      <c r="EI14" s="454"/>
    </row>
    <row r="15" spans="1:139" ht="15" customHeight="1" thickBot="1">
      <c r="A15" s="450"/>
      <c r="B15" s="480"/>
      <c r="C15" s="481"/>
      <c r="D15" s="481"/>
      <c r="E15" s="482"/>
      <c r="F15" s="481"/>
      <c r="G15" s="483"/>
      <c r="H15" s="484"/>
      <c r="I15" s="481"/>
      <c r="J15" s="483"/>
      <c r="K15" s="485"/>
      <c r="L15" s="486"/>
      <c r="M15" s="486"/>
      <c r="N15" s="486"/>
      <c r="O15" s="486"/>
      <c r="P15" s="487"/>
      <c r="Q15" s="482"/>
      <c r="R15" s="481"/>
      <c r="S15" s="483"/>
      <c r="T15" s="484"/>
      <c r="U15" s="481"/>
      <c r="V15" s="483"/>
      <c r="W15" s="485"/>
      <c r="X15" s="486"/>
      <c r="Y15" s="486"/>
      <c r="Z15" s="486"/>
      <c r="AA15" s="486"/>
      <c r="AB15" s="487"/>
      <c r="AC15" s="482"/>
      <c r="AD15" s="481"/>
      <c r="AE15" s="483"/>
      <c r="AF15" s="484"/>
      <c r="AG15" s="481"/>
      <c r="AH15" s="483"/>
      <c r="AI15" s="485"/>
      <c r="AJ15" s="486"/>
      <c r="AK15" s="486"/>
      <c r="AL15" s="486"/>
      <c r="AM15" s="486"/>
      <c r="AN15" s="487"/>
      <c r="AO15" s="482"/>
      <c r="AP15" s="481"/>
      <c r="AQ15" s="483"/>
      <c r="AR15" s="484"/>
      <c r="AS15" s="481"/>
      <c r="AT15" s="483"/>
      <c r="AU15" s="485"/>
      <c r="AV15" s="486"/>
      <c r="AW15" s="486"/>
      <c r="AX15" s="486"/>
      <c r="AY15" s="486"/>
      <c r="AZ15" s="487"/>
      <c r="BA15" s="482"/>
      <c r="BB15" s="481"/>
      <c r="BC15" s="483"/>
      <c r="BD15" s="484"/>
      <c r="BE15" s="481"/>
      <c r="BF15" s="483"/>
      <c r="BG15" s="485"/>
      <c r="BH15" s="486"/>
      <c r="BI15" s="486"/>
      <c r="BJ15" s="486"/>
      <c r="BK15" s="486"/>
      <c r="BL15" s="487"/>
      <c r="BM15" s="482"/>
      <c r="BN15" s="481"/>
      <c r="BO15" s="483"/>
      <c r="BP15" s="484"/>
      <c r="BQ15" s="481"/>
      <c r="BR15" s="483"/>
      <c r="BS15" s="485"/>
      <c r="BT15" s="486"/>
      <c r="BU15" s="486"/>
      <c r="BV15" s="486"/>
      <c r="BW15" s="486"/>
      <c r="BX15" s="487"/>
      <c r="BY15" s="482"/>
      <c r="BZ15" s="481"/>
      <c r="CA15" s="483"/>
      <c r="CB15" s="484"/>
      <c r="CC15" s="481"/>
      <c r="CD15" s="483"/>
      <c r="CE15" s="485"/>
      <c r="CF15" s="486"/>
      <c r="CG15" s="486"/>
      <c r="CH15" s="486"/>
      <c r="CI15" s="486"/>
      <c r="CJ15" s="487"/>
      <c r="CK15" s="482"/>
      <c r="CL15" s="481"/>
      <c r="CM15" s="483"/>
      <c r="CN15" s="484"/>
      <c r="CO15" s="481"/>
      <c r="CP15" s="483"/>
      <c r="CQ15" s="485"/>
      <c r="CR15" s="486"/>
      <c r="CS15" s="486"/>
      <c r="CT15" s="486"/>
      <c r="CU15" s="486"/>
      <c r="CV15" s="487"/>
      <c r="CW15" s="482"/>
      <c r="CX15" s="481"/>
      <c r="CY15" s="483"/>
      <c r="CZ15" s="484"/>
      <c r="DA15" s="481"/>
      <c r="DB15" s="483"/>
      <c r="DC15" s="485"/>
      <c r="DD15" s="486"/>
      <c r="DE15" s="486"/>
      <c r="DF15" s="486"/>
      <c r="DG15" s="486"/>
      <c r="DH15" s="487"/>
      <c r="DI15" s="482"/>
      <c r="DJ15" s="481"/>
      <c r="DK15" s="483"/>
      <c r="DL15" s="484"/>
      <c r="DM15" s="481"/>
      <c r="DN15" s="483"/>
      <c r="DO15" s="485"/>
      <c r="DP15" s="486"/>
      <c r="DQ15" s="486"/>
      <c r="DR15" s="486"/>
      <c r="DS15" s="486"/>
      <c r="DT15" s="487"/>
      <c r="DU15" s="450"/>
      <c r="DV15" s="488">
        <f>E2</f>
        <v>2022</v>
      </c>
      <c r="DW15" s="460">
        <f>DV15+1</f>
        <v>2023</v>
      </c>
      <c r="DX15" s="460">
        <f t="shared" ref="DX15:EE15" si="0">DW15+1</f>
        <v>2024</v>
      </c>
      <c r="DY15" s="460">
        <f t="shared" si="0"/>
        <v>2025</v>
      </c>
      <c r="DZ15" s="460">
        <f t="shared" si="0"/>
        <v>2026</v>
      </c>
      <c r="EA15" s="460">
        <f t="shared" si="0"/>
        <v>2027</v>
      </c>
      <c r="EB15" s="460">
        <f t="shared" si="0"/>
        <v>2028</v>
      </c>
      <c r="EC15" s="460">
        <f t="shared" si="0"/>
        <v>2029</v>
      </c>
      <c r="ED15" s="460">
        <f t="shared" si="0"/>
        <v>2030</v>
      </c>
      <c r="EE15" s="489">
        <f t="shared" si="0"/>
        <v>2031</v>
      </c>
      <c r="EF15" s="464"/>
      <c r="EG15" s="450"/>
      <c r="EH15" s="454"/>
      <c r="EI15" s="454"/>
    </row>
    <row r="16" spans="1:139" ht="15" customHeight="1">
      <c r="A16" s="450"/>
      <c r="B16" s="490"/>
      <c r="C16" s="486"/>
      <c r="D16" s="486"/>
      <c r="E16" s="491"/>
      <c r="F16" s="486"/>
      <c r="G16" s="486"/>
      <c r="H16" s="486"/>
      <c r="I16" s="486"/>
      <c r="J16" s="486"/>
      <c r="K16" s="486"/>
      <c r="L16" s="486"/>
      <c r="M16" s="486"/>
      <c r="N16" s="486"/>
      <c r="O16" s="486"/>
      <c r="P16" s="487"/>
      <c r="Q16" s="491"/>
      <c r="R16" s="486"/>
      <c r="S16" s="486"/>
      <c r="T16" s="486"/>
      <c r="U16" s="486"/>
      <c r="V16" s="486"/>
      <c r="W16" s="486"/>
      <c r="X16" s="486"/>
      <c r="Y16" s="486"/>
      <c r="Z16" s="486"/>
      <c r="AA16" s="486"/>
      <c r="AB16" s="487"/>
      <c r="AC16" s="491"/>
      <c r="AD16" s="486"/>
      <c r="AE16" s="486"/>
      <c r="AF16" s="486"/>
      <c r="AG16" s="486"/>
      <c r="AH16" s="486"/>
      <c r="AI16" s="486"/>
      <c r="AJ16" s="486"/>
      <c r="AK16" s="486"/>
      <c r="AL16" s="486"/>
      <c r="AM16" s="486"/>
      <c r="AN16" s="487"/>
      <c r="AO16" s="491"/>
      <c r="AP16" s="486"/>
      <c r="AQ16" s="486"/>
      <c r="AR16" s="486"/>
      <c r="AS16" s="486"/>
      <c r="AT16" s="486"/>
      <c r="AU16" s="486"/>
      <c r="AV16" s="486"/>
      <c r="AW16" s="486"/>
      <c r="AX16" s="486"/>
      <c r="AY16" s="486"/>
      <c r="AZ16" s="487"/>
      <c r="BA16" s="491"/>
      <c r="BB16" s="486"/>
      <c r="BC16" s="486"/>
      <c r="BD16" s="486"/>
      <c r="BE16" s="486"/>
      <c r="BF16" s="486"/>
      <c r="BG16" s="486"/>
      <c r="BH16" s="486"/>
      <c r="BI16" s="486"/>
      <c r="BJ16" s="486"/>
      <c r="BK16" s="486"/>
      <c r="BL16" s="487"/>
      <c r="BM16" s="491"/>
      <c r="BN16" s="486"/>
      <c r="BO16" s="486"/>
      <c r="BP16" s="486"/>
      <c r="BQ16" s="486"/>
      <c r="BR16" s="486"/>
      <c r="BS16" s="486"/>
      <c r="BT16" s="486"/>
      <c r="BU16" s="486"/>
      <c r="BV16" s="486"/>
      <c r="BW16" s="486"/>
      <c r="BX16" s="487"/>
      <c r="BY16" s="491"/>
      <c r="BZ16" s="486"/>
      <c r="CA16" s="486"/>
      <c r="CB16" s="486"/>
      <c r="CC16" s="486"/>
      <c r="CD16" s="486"/>
      <c r="CE16" s="486"/>
      <c r="CF16" s="486"/>
      <c r="CG16" s="486"/>
      <c r="CH16" s="486"/>
      <c r="CI16" s="486"/>
      <c r="CJ16" s="487"/>
      <c r="CK16" s="491"/>
      <c r="CL16" s="486"/>
      <c r="CM16" s="486"/>
      <c r="CN16" s="486"/>
      <c r="CO16" s="486"/>
      <c r="CP16" s="486"/>
      <c r="CQ16" s="486"/>
      <c r="CR16" s="486"/>
      <c r="CS16" s="486"/>
      <c r="CT16" s="486"/>
      <c r="CU16" s="486"/>
      <c r="CV16" s="487"/>
      <c r="CW16" s="491"/>
      <c r="CX16" s="486"/>
      <c r="CY16" s="486"/>
      <c r="CZ16" s="486"/>
      <c r="DA16" s="486"/>
      <c r="DB16" s="486"/>
      <c r="DC16" s="486"/>
      <c r="DD16" s="486"/>
      <c r="DE16" s="486"/>
      <c r="DF16" s="486"/>
      <c r="DG16" s="486"/>
      <c r="DH16" s="487"/>
      <c r="DI16" s="491"/>
      <c r="DJ16" s="486"/>
      <c r="DK16" s="486"/>
      <c r="DL16" s="486"/>
      <c r="DM16" s="486"/>
      <c r="DN16" s="486"/>
      <c r="DO16" s="486"/>
      <c r="DP16" s="486"/>
      <c r="DQ16" s="486"/>
      <c r="DR16" s="486"/>
      <c r="DS16" s="486"/>
      <c r="DT16" s="487"/>
      <c r="DU16" s="450"/>
      <c r="DV16" s="492"/>
      <c r="DW16" s="486"/>
      <c r="DX16" s="486"/>
      <c r="DY16" s="486"/>
      <c r="DZ16" s="486"/>
      <c r="EA16" s="486"/>
      <c r="EB16" s="486"/>
      <c r="EC16" s="486"/>
      <c r="ED16" s="486"/>
      <c r="EE16" s="487"/>
      <c r="EF16" s="464"/>
      <c r="EG16" s="450"/>
      <c r="EH16" s="454"/>
      <c r="EI16" s="454"/>
    </row>
    <row r="17" spans="1:139" ht="15" customHeight="1" thickBot="1">
      <c r="A17" s="450"/>
      <c r="B17" s="493" t="str">
        <f>B14</f>
        <v>SALES (Excluding VAT)</v>
      </c>
      <c r="C17" s="486"/>
      <c r="D17" s="486"/>
      <c r="E17" s="486"/>
      <c r="F17" s="486"/>
      <c r="G17" s="486"/>
      <c r="H17" s="486"/>
      <c r="I17" s="486"/>
      <c r="J17" s="486"/>
      <c r="K17" s="486"/>
      <c r="L17" s="486"/>
      <c r="M17" s="486"/>
      <c r="N17" s="486"/>
      <c r="O17" s="486"/>
      <c r="P17" s="487"/>
      <c r="Q17" s="486"/>
      <c r="R17" s="486"/>
      <c r="S17" s="486"/>
      <c r="T17" s="486"/>
      <c r="U17" s="486"/>
      <c r="V17" s="486"/>
      <c r="W17" s="486"/>
      <c r="X17" s="486"/>
      <c r="Y17" s="486"/>
      <c r="Z17" s="486"/>
      <c r="AA17" s="486"/>
      <c r="AB17" s="487"/>
      <c r="AC17" s="486"/>
      <c r="AD17" s="486"/>
      <c r="AE17" s="486"/>
      <c r="AF17" s="486"/>
      <c r="AG17" s="486"/>
      <c r="AH17" s="486"/>
      <c r="AI17" s="486"/>
      <c r="AJ17" s="486"/>
      <c r="AK17" s="486"/>
      <c r="AL17" s="486"/>
      <c r="AM17" s="486"/>
      <c r="AN17" s="487"/>
      <c r="AO17" s="486"/>
      <c r="AP17" s="486"/>
      <c r="AQ17" s="486"/>
      <c r="AR17" s="486"/>
      <c r="AS17" s="486"/>
      <c r="AT17" s="486"/>
      <c r="AU17" s="486"/>
      <c r="AV17" s="486"/>
      <c r="AW17" s="486"/>
      <c r="AX17" s="486"/>
      <c r="AY17" s="486"/>
      <c r="AZ17" s="487"/>
      <c r="BA17" s="486"/>
      <c r="BB17" s="486"/>
      <c r="BC17" s="486"/>
      <c r="BD17" s="486"/>
      <c r="BE17" s="486"/>
      <c r="BF17" s="486"/>
      <c r="BG17" s="486"/>
      <c r="BH17" s="486"/>
      <c r="BI17" s="486"/>
      <c r="BJ17" s="486"/>
      <c r="BK17" s="486"/>
      <c r="BL17" s="487"/>
      <c r="BM17" s="486"/>
      <c r="BN17" s="486"/>
      <c r="BO17" s="486"/>
      <c r="BP17" s="486"/>
      <c r="BQ17" s="486"/>
      <c r="BR17" s="486"/>
      <c r="BS17" s="486"/>
      <c r="BT17" s="486"/>
      <c r="BU17" s="486"/>
      <c r="BV17" s="486"/>
      <c r="BW17" s="486"/>
      <c r="BX17" s="487"/>
      <c r="BY17" s="486"/>
      <c r="BZ17" s="486"/>
      <c r="CA17" s="486"/>
      <c r="CB17" s="486"/>
      <c r="CC17" s="486"/>
      <c r="CD17" s="486"/>
      <c r="CE17" s="486"/>
      <c r="CF17" s="486"/>
      <c r="CG17" s="486"/>
      <c r="CH17" s="486"/>
      <c r="CI17" s="486"/>
      <c r="CJ17" s="487"/>
      <c r="CK17" s="486"/>
      <c r="CL17" s="486"/>
      <c r="CM17" s="486"/>
      <c r="CN17" s="486"/>
      <c r="CO17" s="486"/>
      <c r="CP17" s="486"/>
      <c r="CQ17" s="486"/>
      <c r="CR17" s="486"/>
      <c r="CS17" s="486"/>
      <c r="CT17" s="486"/>
      <c r="CU17" s="486"/>
      <c r="CV17" s="487"/>
      <c r="CW17" s="486"/>
      <c r="CX17" s="486"/>
      <c r="CY17" s="486"/>
      <c r="CZ17" s="486"/>
      <c r="DA17" s="486"/>
      <c r="DB17" s="486"/>
      <c r="DC17" s="486"/>
      <c r="DD17" s="486"/>
      <c r="DE17" s="486"/>
      <c r="DF17" s="486"/>
      <c r="DG17" s="486"/>
      <c r="DH17" s="487"/>
      <c r="DI17" s="486"/>
      <c r="DJ17" s="486"/>
      <c r="DK17" s="486"/>
      <c r="DL17" s="486"/>
      <c r="DM17" s="486"/>
      <c r="DN17" s="486"/>
      <c r="DO17" s="486"/>
      <c r="DP17" s="486"/>
      <c r="DQ17" s="486"/>
      <c r="DR17" s="486"/>
      <c r="DS17" s="486"/>
      <c r="DT17" s="487"/>
      <c r="DU17" s="450"/>
      <c r="DV17" s="946">
        <f t="shared" ref="DV17:EE17" si="1">DV20</f>
        <v>0</v>
      </c>
      <c r="DW17" s="947">
        <f t="shared" si="1"/>
        <v>0</v>
      </c>
      <c r="DX17" s="947">
        <f t="shared" si="1"/>
        <v>0</v>
      </c>
      <c r="DY17" s="947">
        <f t="shared" si="1"/>
        <v>0</v>
      </c>
      <c r="DZ17" s="947">
        <f t="shared" si="1"/>
        <v>0</v>
      </c>
      <c r="EA17" s="947">
        <f t="shared" si="1"/>
        <v>0</v>
      </c>
      <c r="EB17" s="947">
        <f t="shared" si="1"/>
        <v>0</v>
      </c>
      <c r="EC17" s="947">
        <f t="shared" si="1"/>
        <v>0</v>
      </c>
      <c r="ED17" s="947">
        <f t="shared" si="1"/>
        <v>0</v>
      </c>
      <c r="EE17" s="948">
        <f t="shared" si="1"/>
        <v>0</v>
      </c>
      <c r="EF17" s="464" t="str">
        <f>B17</f>
        <v>SALES (Excluding VAT)</v>
      </c>
      <c r="EG17" s="450"/>
      <c r="EH17" s="454"/>
      <c r="EI17" s="454"/>
    </row>
    <row r="18" spans="1:139" ht="15" customHeight="1">
      <c r="A18" s="450"/>
      <c r="B18" s="490"/>
      <c r="C18" s="486"/>
      <c r="D18" s="486"/>
      <c r="E18" s="1161">
        <f>'Model Input'!D6</f>
        <v>0</v>
      </c>
      <c r="F18" s="1163">
        <f>E18</f>
        <v>0</v>
      </c>
      <c r="G18" s="1163">
        <f t="shared" ref="G18:P18" si="2">F18</f>
        <v>0</v>
      </c>
      <c r="H18" s="1163">
        <f t="shared" si="2"/>
        <v>0</v>
      </c>
      <c r="I18" s="1163">
        <f t="shared" si="2"/>
        <v>0</v>
      </c>
      <c r="J18" s="1163">
        <f t="shared" si="2"/>
        <v>0</v>
      </c>
      <c r="K18" s="1163">
        <f t="shared" si="2"/>
        <v>0</v>
      </c>
      <c r="L18" s="1163">
        <f t="shared" si="2"/>
        <v>0</v>
      </c>
      <c r="M18" s="1163">
        <f t="shared" si="2"/>
        <v>0</v>
      </c>
      <c r="N18" s="1163">
        <f t="shared" si="2"/>
        <v>0</v>
      </c>
      <c r="O18" s="1163">
        <f t="shared" si="2"/>
        <v>0</v>
      </c>
      <c r="P18" s="1163">
        <f t="shared" si="2"/>
        <v>0</v>
      </c>
      <c r="Q18" s="1161">
        <f>P18+1</f>
        <v>1</v>
      </c>
      <c r="R18" s="1163">
        <f>Q18</f>
        <v>1</v>
      </c>
      <c r="S18" s="1163">
        <f t="shared" ref="S18:AB18" si="3">R18</f>
        <v>1</v>
      </c>
      <c r="T18" s="1163">
        <f t="shared" si="3"/>
        <v>1</v>
      </c>
      <c r="U18" s="1163">
        <f t="shared" si="3"/>
        <v>1</v>
      </c>
      <c r="V18" s="1163">
        <f t="shared" si="3"/>
        <v>1</v>
      </c>
      <c r="W18" s="1163">
        <f t="shared" si="3"/>
        <v>1</v>
      </c>
      <c r="X18" s="1163">
        <f t="shared" si="3"/>
        <v>1</v>
      </c>
      <c r="Y18" s="1163">
        <f t="shared" si="3"/>
        <v>1</v>
      </c>
      <c r="Z18" s="1163">
        <f t="shared" si="3"/>
        <v>1</v>
      </c>
      <c r="AA18" s="1163">
        <f t="shared" si="3"/>
        <v>1</v>
      </c>
      <c r="AB18" s="1163">
        <f t="shared" si="3"/>
        <v>1</v>
      </c>
      <c r="AC18" s="1161">
        <f>AB18+1</f>
        <v>2</v>
      </c>
      <c r="AD18" s="1163">
        <f>AC18</f>
        <v>2</v>
      </c>
      <c r="AE18" s="1163">
        <f t="shared" ref="AE18:AN18" si="4">AD18</f>
        <v>2</v>
      </c>
      <c r="AF18" s="1163">
        <f t="shared" si="4"/>
        <v>2</v>
      </c>
      <c r="AG18" s="1163">
        <f t="shared" si="4"/>
        <v>2</v>
      </c>
      <c r="AH18" s="1163">
        <f t="shared" si="4"/>
        <v>2</v>
      </c>
      <c r="AI18" s="1163">
        <f t="shared" si="4"/>
        <v>2</v>
      </c>
      <c r="AJ18" s="1163">
        <f t="shared" si="4"/>
        <v>2</v>
      </c>
      <c r="AK18" s="1163">
        <f t="shared" si="4"/>
        <v>2</v>
      </c>
      <c r="AL18" s="1163">
        <f t="shared" si="4"/>
        <v>2</v>
      </c>
      <c r="AM18" s="1163">
        <f t="shared" si="4"/>
        <v>2</v>
      </c>
      <c r="AN18" s="1163">
        <f t="shared" si="4"/>
        <v>2</v>
      </c>
      <c r="AO18" s="1161">
        <f>AN18+1</f>
        <v>3</v>
      </c>
      <c r="AP18" s="1163">
        <f>AO18</f>
        <v>3</v>
      </c>
      <c r="AQ18" s="1163">
        <f t="shared" ref="AQ18:AZ18" si="5">AP18</f>
        <v>3</v>
      </c>
      <c r="AR18" s="1163">
        <f t="shared" si="5"/>
        <v>3</v>
      </c>
      <c r="AS18" s="1163">
        <f t="shared" si="5"/>
        <v>3</v>
      </c>
      <c r="AT18" s="1163">
        <f t="shared" si="5"/>
        <v>3</v>
      </c>
      <c r="AU18" s="1163">
        <f t="shared" si="5"/>
        <v>3</v>
      </c>
      <c r="AV18" s="1163">
        <f t="shared" si="5"/>
        <v>3</v>
      </c>
      <c r="AW18" s="1163">
        <f t="shared" si="5"/>
        <v>3</v>
      </c>
      <c r="AX18" s="1163">
        <f t="shared" si="5"/>
        <v>3</v>
      </c>
      <c r="AY18" s="1163">
        <f t="shared" si="5"/>
        <v>3</v>
      </c>
      <c r="AZ18" s="1163">
        <f t="shared" si="5"/>
        <v>3</v>
      </c>
      <c r="BA18" s="1161">
        <f>AZ18+1</f>
        <v>4</v>
      </c>
      <c r="BB18" s="1163">
        <f>BA18</f>
        <v>4</v>
      </c>
      <c r="BC18" s="1163">
        <f t="shared" ref="BC18:BL18" si="6">BB18</f>
        <v>4</v>
      </c>
      <c r="BD18" s="1163">
        <f t="shared" si="6"/>
        <v>4</v>
      </c>
      <c r="BE18" s="1163">
        <f t="shared" si="6"/>
        <v>4</v>
      </c>
      <c r="BF18" s="1163">
        <f t="shared" si="6"/>
        <v>4</v>
      </c>
      <c r="BG18" s="1163">
        <f t="shared" si="6"/>
        <v>4</v>
      </c>
      <c r="BH18" s="1163">
        <f t="shared" si="6"/>
        <v>4</v>
      </c>
      <c r="BI18" s="1163">
        <f t="shared" si="6"/>
        <v>4</v>
      </c>
      <c r="BJ18" s="1163">
        <f t="shared" si="6"/>
        <v>4</v>
      </c>
      <c r="BK18" s="1163">
        <f t="shared" si="6"/>
        <v>4</v>
      </c>
      <c r="BL18" s="1163">
        <f t="shared" si="6"/>
        <v>4</v>
      </c>
      <c r="BM18" s="1161">
        <f>BL18+1</f>
        <v>5</v>
      </c>
      <c r="BN18" s="1163">
        <f>BM18</f>
        <v>5</v>
      </c>
      <c r="BO18" s="1163">
        <f t="shared" ref="BO18:BX18" si="7">BN18</f>
        <v>5</v>
      </c>
      <c r="BP18" s="1163">
        <f t="shared" si="7"/>
        <v>5</v>
      </c>
      <c r="BQ18" s="1163">
        <f t="shared" si="7"/>
        <v>5</v>
      </c>
      <c r="BR18" s="1163">
        <f t="shared" si="7"/>
        <v>5</v>
      </c>
      <c r="BS18" s="1163">
        <f t="shared" si="7"/>
        <v>5</v>
      </c>
      <c r="BT18" s="1163">
        <f t="shared" si="7"/>
        <v>5</v>
      </c>
      <c r="BU18" s="1163">
        <f t="shared" si="7"/>
        <v>5</v>
      </c>
      <c r="BV18" s="1163">
        <f t="shared" si="7"/>
        <v>5</v>
      </c>
      <c r="BW18" s="1163">
        <f t="shared" si="7"/>
        <v>5</v>
      </c>
      <c r="BX18" s="1163">
        <f t="shared" si="7"/>
        <v>5</v>
      </c>
      <c r="BY18" s="1161">
        <f>BX18+1</f>
        <v>6</v>
      </c>
      <c r="BZ18" s="1163">
        <f>BY18</f>
        <v>6</v>
      </c>
      <c r="CA18" s="1163">
        <f t="shared" ref="CA18:CJ18" si="8">BZ18</f>
        <v>6</v>
      </c>
      <c r="CB18" s="1163">
        <f t="shared" si="8"/>
        <v>6</v>
      </c>
      <c r="CC18" s="1163">
        <f t="shared" si="8"/>
        <v>6</v>
      </c>
      <c r="CD18" s="1163">
        <f t="shared" si="8"/>
        <v>6</v>
      </c>
      <c r="CE18" s="1163">
        <f t="shared" si="8"/>
        <v>6</v>
      </c>
      <c r="CF18" s="1163">
        <f t="shared" si="8"/>
        <v>6</v>
      </c>
      <c r="CG18" s="1163">
        <f t="shared" si="8"/>
        <v>6</v>
      </c>
      <c r="CH18" s="1163">
        <f t="shared" si="8"/>
        <v>6</v>
      </c>
      <c r="CI18" s="1163">
        <f t="shared" si="8"/>
        <v>6</v>
      </c>
      <c r="CJ18" s="1163">
        <f t="shared" si="8"/>
        <v>6</v>
      </c>
      <c r="CK18" s="1161">
        <f>CJ18+1</f>
        <v>7</v>
      </c>
      <c r="CL18" s="1163">
        <f>CK18</f>
        <v>7</v>
      </c>
      <c r="CM18" s="1163">
        <f t="shared" ref="CM18:CV18" si="9">CL18</f>
        <v>7</v>
      </c>
      <c r="CN18" s="1163">
        <f t="shared" si="9"/>
        <v>7</v>
      </c>
      <c r="CO18" s="1163">
        <f t="shared" si="9"/>
        <v>7</v>
      </c>
      <c r="CP18" s="1163">
        <f t="shared" si="9"/>
        <v>7</v>
      </c>
      <c r="CQ18" s="1163">
        <f t="shared" si="9"/>
        <v>7</v>
      </c>
      <c r="CR18" s="1163">
        <f t="shared" si="9"/>
        <v>7</v>
      </c>
      <c r="CS18" s="1163">
        <f t="shared" si="9"/>
        <v>7</v>
      </c>
      <c r="CT18" s="1163">
        <f t="shared" si="9"/>
        <v>7</v>
      </c>
      <c r="CU18" s="1163">
        <f t="shared" si="9"/>
        <v>7</v>
      </c>
      <c r="CV18" s="1163">
        <f t="shared" si="9"/>
        <v>7</v>
      </c>
      <c r="CW18" s="1161">
        <f>CV18+1</f>
        <v>8</v>
      </c>
      <c r="CX18" s="1163">
        <f>CW18</f>
        <v>8</v>
      </c>
      <c r="CY18" s="1163">
        <f t="shared" ref="CY18:DH18" si="10">CX18</f>
        <v>8</v>
      </c>
      <c r="CZ18" s="1163">
        <f t="shared" si="10"/>
        <v>8</v>
      </c>
      <c r="DA18" s="1163">
        <f t="shared" si="10"/>
        <v>8</v>
      </c>
      <c r="DB18" s="1163">
        <f t="shared" si="10"/>
        <v>8</v>
      </c>
      <c r="DC18" s="1163">
        <f t="shared" si="10"/>
        <v>8</v>
      </c>
      <c r="DD18" s="1163">
        <f t="shared" si="10"/>
        <v>8</v>
      </c>
      <c r="DE18" s="1163">
        <f t="shared" si="10"/>
        <v>8</v>
      </c>
      <c r="DF18" s="1163">
        <f t="shared" si="10"/>
        <v>8</v>
      </c>
      <c r="DG18" s="1163">
        <f t="shared" si="10"/>
        <v>8</v>
      </c>
      <c r="DH18" s="1163">
        <f t="shared" si="10"/>
        <v>8</v>
      </c>
      <c r="DI18" s="1161">
        <f>DH18+1</f>
        <v>9</v>
      </c>
      <c r="DJ18" s="1163">
        <f>DI18</f>
        <v>9</v>
      </c>
      <c r="DK18" s="1163">
        <f t="shared" ref="DK18:DT18" si="11">DJ18</f>
        <v>9</v>
      </c>
      <c r="DL18" s="1163">
        <f t="shared" si="11"/>
        <v>9</v>
      </c>
      <c r="DM18" s="1163">
        <f t="shared" si="11"/>
        <v>9</v>
      </c>
      <c r="DN18" s="1163">
        <f t="shared" si="11"/>
        <v>9</v>
      </c>
      <c r="DO18" s="1163">
        <f t="shared" si="11"/>
        <v>9</v>
      </c>
      <c r="DP18" s="1163">
        <f t="shared" si="11"/>
        <v>9</v>
      </c>
      <c r="DQ18" s="1163">
        <f t="shared" si="11"/>
        <v>9</v>
      </c>
      <c r="DR18" s="1163">
        <f t="shared" si="11"/>
        <v>9</v>
      </c>
      <c r="DS18" s="1163">
        <f t="shared" si="11"/>
        <v>9</v>
      </c>
      <c r="DT18" s="1163">
        <f t="shared" si="11"/>
        <v>9</v>
      </c>
      <c r="DU18" s="450"/>
      <c r="DV18" s="495"/>
      <c r="DW18" s="496"/>
      <c r="DX18" s="496"/>
      <c r="DY18" s="496"/>
      <c r="DZ18" s="496"/>
      <c r="EA18" s="496"/>
      <c r="EB18" s="496"/>
      <c r="EC18" s="496"/>
      <c r="ED18" s="496"/>
      <c r="EE18" s="497"/>
      <c r="EF18" s="464"/>
      <c r="EG18" s="450"/>
      <c r="EH18" s="454"/>
      <c r="EI18" s="454"/>
    </row>
    <row r="19" spans="1:139" ht="15" customHeight="1">
      <c r="A19" s="450"/>
      <c r="B19" s="490"/>
      <c r="C19" s="486"/>
      <c r="D19" s="498"/>
      <c r="E19" s="457" t="s">
        <v>431</v>
      </c>
      <c r="F19" s="1162" t="s">
        <v>432</v>
      </c>
      <c r="G19" s="457" t="s">
        <v>433</v>
      </c>
      <c r="H19" s="457" t="s">
        <v>434</v>
      </c>
      <c r="I19" s="457" t="s">
        <v>267</v>
      </c>
      <c r="J19" s="457" t="s">
        <v>435</v>
      </c>
      <c r="K19" s="457" t="s">
        <v>436</v>
      </c>
      <c r="L19" s="457" t="s">
        <v>437</v>
      </c>
      <c r="M19" s="457" t="s">
        <v>438</v>
      </c>
      <c r="N19" s="457" t="s">
        <v>439</v>
      </c>
      <c r="O19" s="457" t="s">
        <v>440</v>
      </c>
      <c r="P19" s="1157" t="s">
        <v>441</v>
      </c>
      <c r="Q19" s="457" t="s">
        <v>431</v>
      </c>
      <c r="R19" s="457" t="s">
        <v>432</v>
      </c>
      <c r="S19" s="457" t="s">
        <v>433</v>
      </c>
      <c r="T19" s="457" t="s">
        <v>434</v>
      </c>
      <c r="U19" s="457" t="s">
        <v>267</v>
      </c>
      <c r="V19" s="457" t="s">
        <v>435</v>
      </c>
      <c r="W19" s="457" t="s">
        <v>436</v>
      </c>
      <c r="X19" s="457" t="s">
        <v>437</v>
      </c>
      <c r="Y19" s="457" t="s">
        <v>438</v>
      </c>
      <c r="Z19" s="457" t="s">
        <v>439</v>
      </c>
      <c r="AA19" s="457" t="s">
        <v>440</v>
      </c>
      <c r="AB19" s="1157" t="s">
        <v>441</v>
      </c>
      <c r="AC19" s="457" t="s">
        <v>431</v>
      </c>
      <c r="AD19" s="457" t="s">
        <v>432</v>
      </c>
      <c r="AE19" s="457" t="s">
        <v>433</v>
      </c>
      <c r="AF19" s="457" t="s">
        <v>434</v>
      </c>
      <c r="AG19" s="457" t="s">
        <v>267</v>
      </c>
      <c r="AH19" s="457" t="s">
        <v>435</v>
      </c>
      <c r="AI19" s="457" t="s">
        <v>436</v>
      </c>
      <c r="AJ19" s="457" t="s">
        <v>437</v>
      </c>
      <c r="AK19" s="457" t="s">
        <v>438</v>
      </c>
      <c r="AL19" s="457" t="s">
        <v>439</v>
      </c>
      <c r="AM19" s="457" t="s">
        <v>440</v>
      </c>
      <c r="AN19" s="1157" t="s">
        <v>441</v>
      </c>
      <c r="AO19" s="457" t="s">
        <v>431</v>
      </c>
      <c r="AP19" s="457" t="s">
        <v>432</v>
      </c>
      <c r="AQ19" s="457" t="s">
        <v>433</v>
      </c>
      <c r="AR19" s="457" t="s">
        <v>434</v>
      </c>
      <c r="AS19" s="457" t="s">
        <v>267</v>
      </c>
      <c r="AT19" s="457" t="s">
        <v>435</v>
      </c>
      <c r="AU19" s="457" t="s">
        <v>436</v>
      </c>
      <c r="AV19" s="457" t="s">
        <v>437</v>
      </c>
      <c r="AW19" s="457" t="s">
        <v>438</v>
      </c>
      <c r="AX19" s="457" t="s">
        <v>439</v>
      </c>
      <c r="AY19" s="457" t="s">
        <v>440</v>
      </c>
      <c r="AZ19" s="1157" t="s">
        <v>441</v>
      </c>
      <c r="BA19" s="457" t="s">
        <v>431</v>
      </c>
      <c r="BB19" s="457" t="s">
        <v>432</v>
      </c>
      <c r="BC19" s="457" t="s">
        <v>433</v>
      </c>
      <c r="BD19" s="457" t="s">
        <v>434</v>
      </c>
      <c r="BE19" s="457" t="s">
        <v>267</v>
      </c>
      <c r="BF19" s="457" t="s">
        <v>435</v>
      </c>
      <c r="BG19" s="457" t="s">
        <v>436</v>
      </c>
      <c r="BH19" s="457" t="s">
        <v>437</v>
      </c>
      <c r="BI19" s="457" t="s">
        <v>438</v>
      </c>
      <c r="BJ19" s="457" t="s">
        <v>439</v>
      </c>
      <c r="BK19" s="457" t="s">
        <v>440</v>
      </c>
      <c r="BL19" s="1157" t="s">
        <v>441</v>
      </c>
      <c r="BM19" s="457" t="s">
        <v>431</v>
      </c>
      <c r="BN19" s="457" t="s">
        <v>432</v>
      </c>
      <c r="BO19" s="457" t="s">
        <v>433</v>
      </c>
      <c r="BP19" s="457" t="s">
        <v>434</v>
      </c>
      <c r="BQ19" s="457" t="s">
        <v>267</v>
      </c>
      <c r="BR19" s="457" t="s">
        <v>435</v>
      </c>
      <c r="BS19" s="457" t="s">
        <v>436</v>
      </c>
      <c r="BT19" s="457" t="s">
        <v>437</v>
      </c>
      <c r="BU19" s="457" t="s">
        <v>438</v>
      </c>
      <c r="BV19" s="457" t="s">
        <v>439</v>
      </c>
      <c r="BW19" s="457" t="s">
        <v>440</v>
      </c>
      <c r="BX19" s="1157" t="s">
        <v>441</v>
      </c>
      <c r="BY19" s="457" t="s">
        <v>431</v>
      </c>
      <c r="BZ19" s="457" t="s">
        <v>432</v>
      </c>
      <c r="CA19" s="457" t="s">
        <v>433</v>
      </c>
      <c r="CB19" s="457" t="s">
        <v>434</v>
      </c>
      <c r="CC19" s="457" t="s">
        <v>267</v>
      </c>
      <c r="CD19" s="457" t="s">
        <v>435</v>
      </c>
      <c r="CE19" s="457" t="s">
        <v>436</v>
      </c>
      <c r="CF19" s="457" t="s">
        <v>437</v>
      </c>
      <c r="CG19" s="457" t="s">
        <v>438</v>
      </c>
      <c r="CH19" s="457" t="s">
        <v>439</v>
      </c>
      <c r="CI19" s="457" t="s">
        <v>440</v>
      </c>
      <c r="CJ19" s="1157" t="s">
        <v>441</v>
      </c>
      <c r="CK19" s="457" t="s">
        <v>431</v>
      </c>
      <c r="CL19" s="457" t="s">
        <v>432</v>
      </c>
      <c r="CM19" s="457" t="s">
        <v>433</v>
      </c>
      <c r="CN19" s="457" t="s">
        <v>434</v>
      </c>
      <c r="CO19" s="457" t="s">
        <v>267</v>
      </c>
      <c r="CP19" s="457" t="s">
        <v>435</v>
      </c>
      <c r="CQ19" s="457" t="s">
        <v>436</v>
      </c>
      <c r="CR19" s="457" t="s">
        <v>437</v>
      </c>
      <c r="CS19" s="457" t="s">
        <v>438</v>
      </c>
      <c r="CT19" s="457" t="s">
        <v>439</v>
      </c>
      <c r="CU19" s="457" t="s">
        <v>440</v>
      </c>
      <c r="CV19" s="1157" t="s">
        <v>441</v>
      </c>
      <c r="CW19" s="457" t="s">
        <v>431</v>
      </c>
      <c r="CX19" s="457" t="s">
        <v>432</v>
      </c>
      <c r="CY19" s="457" t="s">
        <v>433</v>
      </c>
      <c r="CZ19" s="457" t="s">
        <v>434</v>
      </c>
      <c r="DA19" s="457" t="s">
        <v>267</v>
      </c>
      <c r="DB19" s="457" t="s">
        <v>435</v>
      </c>
      <c r="DC19" s="457" t="s">
        <v>436</v>
      </c>
      <c r="DD19" s="457" t="s">
        <v>437</v>
      </c>
      <c r="DE19" s="457" t="s">
        <v>438</v>
      </c>
      <c r="DF19" s="457" t="s">
        <v>439</v>
      </c>
      <c r="DG19" s="457" t="s">
        <v>440</v>
      </c>
      <c r="DH19" s="1157" t="s">
        <v>441</v>
      </c>
      <c r="DI19" s="457" t="s">
        <v>431</v>
      </c>
      <c r="DJ19" s="457" t="s">
        <v>432</v>
      </c>
      <c r="DK19" s="457" t="s">
        <v>433</v>
      </c>
      <c r="DL19" s="457" t="s">
        <v>434</v>
      </c>
      <c r="DM19" s="457" t="s">
        <v>267</v>
      </c>
      <c r="DN19" s="457" t="s">
        <v>435</v>
      </c>
      <c r="DO19" s="457" t="s">
        <v>436</v>
      </c>
      <c r="DP19" s="457" t="s">
        <v>437</v>
      </c>
      <c r="DQ19" s="457" t="s">
        <v>438</v>
      </c>
      <c r="DR19" s="457" t="s">
        <v>439</v>
      </c>
      <c r="DS19" s="457" t="s">
        <v>440</v>
      </c>
      <c r="DT19" s="1157" t="s">
        <v>441</v>
      </c>
      <c r="DU19" s="450"/>
      <c r="DV19" s="495"/>
      <c r="DW19" s="496"/>
      <c r="DX19" s="496"/>
      <c r="DY19" s="496"/>
      <c r="DZ19" s="496"/>
      <c r="EA19" s="496"/>
      <c r="EB19" s="496"/>
      <c r="EC19" s="496"/>
      <c r="ED19" s="496"/>
      <c r="EE19" s="497"/>
      <c r="EF19" s="464"/>
      <c r="EG19" s="450"/>
      <c r="EH19" s="454"/>
      <c r="EI19" s="454"/>
    </row>
    <row r="20" spans="1:139" ht="15" customHeight="1">
      <c r="A20" s="464"/>
      <c r="B20" s="493" t="str">
        <f>B14</f>
        <v>SALES (Excluding VAT)</v>
      </c>
      <c r="C20" s="499" t="s">
        <v>357</v>
      </c>
      <c r="D20" s="460"/>
      <c r="E20" s="500">
        <f>IS!J26</f>
        <v>0</v>
      </c>
      <c r="F20" s="500">
        <f>IS!K26</f>
        <v>0</v>
      </c>
      <c r="G20" s="500">
        <f>IS!L26</f>
        <v>0</v>
      </c>
      <c r="H20" s="500">
        <f>IS!M26</f>
        <v>0</v>
      </c>
      <c r="I20" s="500">
        <f>IS!N26</f>
        <v>0</v>
      </c>
      <c r="J20" s="500">
        <f>IS!O26</f>
        <v>0</v>
      </c>
      <c r="K20" s="500">
        <f>IS!P26</f>
        <v>0</v>
      </c>
      <c r="L20" s="500">
        <f>IS!Q26</f>
        <v>0</v>
      </c>
      <c r="M20" s="500">
        <f>IS!R26</f>
        <v>0</v>
      </c>
      <c r="N20" s="500">
        <f>IS!S26</f>
        <v>0</v>
      </c>
      <c r="O20" s="500">
        <f>IS!T26</f>
        <v>0</v>
      </c>
      <c r="P20" s="500">
        <f>IS!U26</f>
        <v>0</v>
      </c>
      <c r="Q20" s="500">
        <f>IS!V26</f>
        <v>0</v>
      </c>
      <c r="R20" s="500">
        <f>IS!W26</f>
        <v>0</v>
      </c>
      <c r="S20" s="500">
        <f>IS!X26</f>
        <v>0</v>
      </c>
      <c r="T20" s="500">
        <f>IS!Y26</f>
        <v>0</v>
      </c>
      <c r="U20" s="500">
        <f>IS!Z26</f>
        <v>0</v>
      </c>
      <c r="V20" s="500">
        <f>IS!AA26</f>
        <v>0</v>
      </c>
      <c r="W20" s="500">
        <f>IS!AB26</f>
        <v>0</v>
      </c>
      <c r="X20" s="500">
        <f>IS!AC26</f>
        <v>0</v>
      </c>
      <c r="Y20" s="500">
        <f>IS!AD26</f>
        <v>0</v>
      </c>
      <c r="Z20" s="500">
        <f>IS!AE26</f>
        <v>0</v>
      </c>
      <c r="AA20" s="500">
        <f>IS!AF26</f>
        <v>0</v>
      </c>
      <c r="AB20" s="500">
        <f>IS!AG26</f>
        <v>0</v>
      </c>
      <c r="AC20" s="500">
        <f>IS!AH26</f>
        <v>0</v>
      </c>
      <c r="AD20" s="500">
        <f>IS!AI26</f>
        <v>0</v>
      </c>
      <c r="AE20" s="500">
        <f>IS!AJ26</f>
        <v>0</v>
      </c>
      <c r="AF20" s="500">
        <f>IS!AK26</f>
        <v>0</v>
      </c>
      <c r="AG20" s="500">
        <f>IS!AL26</f>
        <v>0</v>
      </c>
      <c r="AH20" s="500">
        <f>IS!AM26</f>
        <v>0</v>
      </c>
      <c r="AI20" s="500">
        <f>IS!AN26</f>
        <v>0</v>
      </c>
      <c r="AJ20" s="500">
        <f>IS!AO26</f>
        <v>0</v>
      </c>
      <c r="AK20" s="500">
        <f>IS!AP26</f>
        <v>0</v>
      </c>
      <c r="AL20" s="500">
        <f>IS!AQ26</f>
        <v>0</v>
      </c>
      <c r="AM20" s="500">
        <f>IS!AR26</f>
        <v>0</v>
      </c>
      <c r="AN20" s="500">
        <f>IS!AS26</f>
        <v>0</v>
      </c>
      <c r="AO20" s="500">
        <f>IS!AT26</f>
        <v>0</v>
      </c>
      <c r="AP20" s="500">
        <f>IS!AU26</f>
        <v>0</v>
      </c>
      <c r="AQ20" s="500">
        <f>IS!AV26</f>
        <v>0</v>
      </c>
      <c r="AR20" s="500">
        <f>IS!AW26</f>
        <v>0</v>
      </c>
      <c r="AS20" s="500">
        <f>IS!AX26</f>
        <v>0</v>
      </c>
      <c r="AT20" s="500">
        <f>IS!AY26</f>
        <v>0</v>
      </c>
      <c r="AU20" s="500">
        <f>IS!AZ26</f>
        <v>0</v>
      </c>
      <c r="AV20" s="500">
        <f>IS!BA26</f>
        <v>0</v>
      </c>
      <c r="AW20" s="500">
        <f>IS!BB26</f>
        <v>0</v>
      </c>
      <c r="AX20" s="500">
        <f>IS!BC26</f>
        <v>0</v>
      </c>
      <c r="AY20" s="500">
        <f>IS!BD26</f>
        <v>0</v>
      </c>
      <c r="AZ20" s="500">
        <f>IS!BE26</f>
        <v>0</v>
      </c>
      <c r="BA20" s="500">
        <f>IS!BF26</f>
        <v>0</v>
      </c>
      <c r="BB20" s="500">
        <f>IS!BG26</f>
        <v>0</v>
      </c>
      <c r="BC20" s="500">
        <f>IS!BH26</f>
        <v>0</v>
      </c>
      <c r="BD20" s="500">
        <f>IS!BI26</f>
        <v>0</v>
      </c>
      <c r="BE20" s="500">
        <f>IS!BJ26</f>
        <v>0</v>
      </c>
      <c r="BF20" s="500">
        <f>IS!BK26</f>
        <v>0</v>
      </c>
      <c r="BG20" s="500">
        <f>IS!BL26</f>
        <v>0</v>
      </c>
      <c r="BH20" s="500">
        <f>IS!BM26</f>
        <v>0</v>
      </c>
      <c r="BI20" s="500">
        <f>IS!BN26</f>
        <v>0</v>
      </c>
      <c r="BJ20" s="500">
        <f>IS!BO26</f>
        <v>0</v>
      </c>
      <c r="BK20" s="500">
        <f>IS!BP26</f>
        <v>0</v>
      </c>
      <c r="BL20" s="500">
        <f>IS!BQ26</f>
        <v>0</v>
      </c>
      <c r="BM20" s="500">
        <f>IS!BR26</f>
        <v>0</v>
      </c>
      <c r="BN20" s="500">
        <f>IS!BS26</f>
        <v>0</v>
      </c>
      <c r="BO20" s="500">
        <f>IS!BT26</f>
        <v>0</v>
      </c>
      <c r="BP20" s="500">
        <f>IS!BU26</f>
        <v>0</v>
      </c>
      <c r="BQ20" s="500">
        <f>IS!BV26</f>
        <v>0</v>
      </c>
      <c r="BR20" s="500">
        <f>IS!BW26</f>
        <v>0</v>
      </c>
      <c r="BS20" s="500">
        <f>IS!BX26</f>
        <v>0</v>
      </c>
      <c r="BT20" s="500">
        <f>IS!BY26</f>
        <v>0</v>
      </c>
      <c r="BU20" s="500">
        <f>IS!BZ26</f>
        <v>0</v>
      </c>
      <c r="BV20" s="500">
        <f>IS!CA26</f>
        <v>0</v>
      </c>
      <c r="BW20" s="500">
        <f>IS!CB26</f>
        <v>0</v>
      </c>
      <c r="BX20" s="500">
        <f>IS!CC26</f>
        <v>0</v>
      </c>
      <c r="BY20" s="500">
        <f>IS!CD26</f>
        <v>0</v>
      </c>
      <c r="BZ20" s="500">
        <f>IS!CE26</f>
        <v>0</v>
      </c>
      <c r="CA20" s="500">
        <f>IS!CF26</f>
        <v>0</v>
      </c>
      <c r="CB20" s="500">
        <f>IS!CG26</f>
        <v>0</v>
      </c>
      <c r="CC20" s="500">
        <f>IS!CH26</f>
        <v>0</v>
      </c>
      <c r="CD20" s="500">
        <f>IS!CI26</f>
        <v>0</v>
      </c>
      <c r="CE20" s="500">
        <f>IS!CJ26</f>
        <v>0</v>
      </c>
      <c r="CF20" s="500">
        <f>IS!CK26</f>
        <v>0</v>
      </c>
      <c r="CG20" s="500">
        <f>IS!CL26</f>
        <v>0</v>
      </c>
      <c r="CH20" s="500">
        <f>IS!CM26</f>
        <v>0</v>
      </c>
      <c r="CI20" s="500">
        <f>IS!CN26</f>
        <v>0</v>
      </c>
      <c r="CJ20" s="500">
        <f>IS!CO26</f>
        <v>0</v>
      </c>
      <c r="CK20" s="500">
        <f>IS!CP26</f>
        <v>0</v>
      </c>
      <c r="CL20" s="500">
        <f>IS!CQ26</f>
        <v>0</v>
      </c>
      <c r="CM20" s="500">
        <f>IS!CR26</f>
        <v>0</v>
      </c>
      <c r="CN20" s="500">
        <f>IS!CS26</f>
        <v>0</v>
      </c>
      <c r="CO20" s="500">
        <f>IS!CT26</f>
        <v>0</v>
      </c>
      <c r="CP20" s="500">
        <f>IS!CU26</f>
        <v>0</v>
      </c>
      <c r="CQ20" s="500">
        <f>IS!CV26</f>
        <v>0</v>
      </c>
      <c r="CR20" s="500">
        <f>IS!CW26</f>
        <v>0</v>
      </c>
      <c r="CS20" s="500">
        <f>IS!CX26</f>
        <v>0</v>
      </c>
      <c r="CT20" s="500">
        <f>IS!CY26</f>
        <v>0</v>
      </c>
      <c r="CU20" s="500">
        <f>IS!CZ26</f>
        <v>0</v>
      </c>
      <c r="CV20" s="500">
        <f>IS!DA26</f>
        <v>0</v>
      </c>
      <c r="CW20" s="500">
        <f>IS!DB26</f>
        <v>0</v>
      </c>
      <c r="CX20" s="500">
        <f>IS!DC26</f>
        <v>0</v>
      </c>
      <c r="CY20" s="500">
        <f>IS!DD26</f>
        <v>0</v>
      </c>
      <c r="CZ20" s="500">
        <f>IS!DE26</f>
        <v>0</v>
      </c>
      <c r="DA20" s="500">
        <f>IS!DF26</f>
        <v>0</v>
      </c>
      <c r="DB20" s="500">
        <f>IS!DG26</f>
        <v>0</v>
      </c>
      <c r="DC20" s="500">
        <f>IS!DH26</f>
        <v>0</v>
      </c>
      <c r="DD20" s="500">
        <f>IS!DI26</f>
        <v>0</v>
      </c>
      <c r="DE20" s="500">
        <f>IS!DJ26</f>
        <v>0</v>
      </c>
      <c r="DF20" s="500">
        <f>IS!DK26</f>
        <v>0</v>
      </c>
      <c r="DG20" s="500">
        <f>IS!DL26</f>
        <v>0</v>
      </c>
      <c r="DH20" s="500">
        <f>IS!DM26</f>
        <v>0</v>
      </c>
      <c r="DI20" s="500">
        <f>IS!DN26</f>
        <v>0</v>
      </c>
      <c r="DJ20" s="500">
        <f>IS!DO26</f>
        <v>0</v>
      </c>
      <c r="DK20" s="500">
        <f>IS!DP26</f>
        <v>0</v>
      </c>
      <c r="DL20" s="500">
        <f>IS!DQ26</f>
        <v>0</v>
      </c>
      <c r="DM20" s="500">
        <f>IS!DR26</f>
        <v>0</v>
      </c>
      <c r="DN20" s="500">
        <f>IS!DS26</f>
        <v>0</v>
      </c>
      <c r="DO20" s="500">
        <f>IS!DT26</f>
        <v>0</v>
      </c>
      <c r="DP20" s="500">
        <f>IS!DU26</f>
        <v>0</v>
      </c>
      <c r="DQ20" s="500">
        <f>IS!DV26</f>
        <v>0</v>
      </c>
      <c r="DR20" s="500">
        <f>IS!DW26</f>
        <v>0</v>
      </c>
      <c r="DS20" s="500">
        <f>IS!DX26</f>
        <v>0</v>
      </c>
      <c r="DT20" s="500">
        <f>IS!DY26</f>
        <v>0</v>
      </c>
      <c r="DU20" s="450"/>
      <c r="DV20" s="502">
        <f>SUM(E20:P20)</f>
        <v>0</v>
      </c>
      <c r="DW20" s="503">
        <f>'Model Input'!AD102</f>
        <v>0</v>
      </c>
      <c r="DX20" s="503">
        <f>'Model Input'!AE102</f>
        <v>0</v>
      </c>
      <c r="DY20" s="503">
        <f>'Model Input'!AF102</f>
        <v>0</v>
      </c>
      <c r="DZ20" s="503">
        <f>'Model Input'!AG102</f>
        <v>0</v>
      </c>
      <c r="EA20" s="503">
        <f>'Model Input'!AH102</f>
        <v>0</v>
      </c>
      <c r="EB20" s="503">
        <f>'Model Input'!AI102</f>
        <v>0</v>
      </c>
      <c r="EC20" s="503">
        <f>'Model Input'!AJ102</f>
        <v>0</v>
      </c>
      <c r="ED20" s="503">
        <f>'Model Input'!AK102</f>
        <v>0</v>
      </c>
      <c r="EE20" s="503">
        <f>'Model Input'!AL102</f>
        <v>0</v>
      </c>
      <c r="EF20" s="464" t="str">
        <f>B20</f>
        <v>SALES (Excluding VAT)</v>
      </c>
      <c r="EG20" s="464"/>
      <c r="EH20" s="504"/>
      <c r="EI20" s="504"/>
    </row>
    <row r="21" spans="1:139" ht="15" customHeight="1">
      <c r="A21" s="450"/>
      <c r="B21" s="490"/>
      <c r="C21" s="486"/>
      <c r="D21" s="505" t="s">
        <v>358</v>
      </c>
      <c r="E21" s="506">
        <f>'OPENING BALANCE SHEET'!E13</f>
        <v>0</v>
      </c>
      <c r="F21" s="507" t="s">
        <v>359</v>
      </c>
      <c r="G21" s="508"/>
      <c r="H21" s="508"/>
      <c r="I21" s="508"/>
      <c r="J21" s="508"/>
      <c r="K21" s="508"/>
      <c r="L21" s="508"/>
      <c r="M21" s="508"/>
      <c r="N21" s="508"/>
      <c r="O21" s="508"/>
      <c r="P21" s="509"/>
      <c r="Q21" s="506">
        <f>'OPENING BALANCE SHEET'!Q13</f>
        <v>0</v>
      </c>
      <c r="R21" s="507" t="s">
        <v>359</v>
      </c>
      <c r="S21" s="508"/>
      <c r="T21" s="508"/>
      <c r="U21" s="508"/>
      <c r="V21" s="508"/>
      <c r="W21" s="508"/>
      <c r="X21" s="508"/>
      <c r="Y21" s="508"/>
      <c r="Z21" s="508"/>
      <c r="AA21" s="508"/>
      <c r="AB21" s="509"/>
      <c r="AC21" s="506">
        <f>'OPENING BALANCE SHEET'!AC13</f>
        <v>0</v>
      </c>
      <c r="AD21" s="507" t="s">
        <v>359</v>
      </c>
      <c r="AE21" s="508"/>
      <c r="AF21" s="508"/>
      <c r="AG21" s="508"/>
      <c r="AH21" s="508"/>
      <c r="AI21" s="508"/>
      <c r="AJ21" s="508"/>
      <c r="AK21" s="508"/>
      <c r="AL21" s="508"/>
      <c r="AM21" s="508"/>
      <c r="AN21" s="509"/>
      <c r="AO21" s="506">
        <f>'OPENING BALANCE SHEET'!AO13</f>
        <v>0</v>
      </c>
      <c r="AP21" s="507" t="s">
        <v>359</v>
      </c>
      <c r="AQ21" s="508"/>
      <c r="AR21" s="508"/>
      <c r="AS21" s="508"/>
      <c r="AT21" s="508"/>
      <c r="AU21" s="508"/>
      <c r="AV21" s="508"/>
      <c r="AW21" s="508"/>
      <c r="AX21" s="508"/>
      <c r="AY21" s="508"/>
      <c r="AZ21" s="509"/>
      <c r="BA21" s="506">
        <f>'OPENING BALANCE SHEET'!BA13</f>
        <v>0</v>
      </c>
      <c r="BB21" s="507" t="s">
        <v>359</v>
      </c>
      <c r="BC21" s="508"/>
      <c r="BD21" s="508"/>
      <c r="BE21" s="508"/>
      <c r="BF21" s="508"/>
      <c r="BG21" s="508"/>
      <c r="BH21" s="508"/>
      <c r="BI21" s="508"/>
      <c r="BJ21" s="508"/>
      <c r="BK21" s="508"/>
      <c r="BL21" s="509"/>
      <c r="BM21" s="506">
        <f>'OPENING BALANCE SHEET'!BM13</f>
        <v>0</v>
      </c>
      <c r="BN21" s="507" t="s">
        <v>359</v>
      </c>
      <c r="BO21" s="508"/>
      <c r="BP21" s="508"/>
      <c r="BQ21" s="508"/>
      <c r="BR21" s="508"/>
      <c r="BS21" s="508"/>
      <c r="BT21" s="508"/>
      <c r="BU21" s="508"/>
      <c r="BV21" s="508"/>
      <c r="BW21" s="508"/>
      <c r="BX21" s="509"/>
      <c r="BY21" s="506">
        <f>'OPENING BALANCE SHEET'!BY13</f>
        <v>0</v>
      </c>
      <c r="BZ21" s="507" t="s">
        <v>359</v>
      </c>
      <c r="CA21" s="508"/>
      <c r="CB21" s="508"/>
      <c r="CC21" s="508"/>
      <c r="CD21" s="508"/>
      <c r="CE21" s="508"/>
      <c r="CF21" s="508"/>
      <c r="CG21" s="508"/>
      <c r="CH21" s="508"/>
      <c r="CI21" s="508"/>
      <c r="CJ21" s="509"/>
      <c r="CK21" s="506">
        <f>'OPENING BALANCE SHEET'!CK13</f>
        <v>0</v>
      </c>
      <c r="CL21" s="507" t="s">
        <v>359</v>
      </c>
      <c r="CM21" s="508"/>
      <c r="CN21" s="508"/>
      <c r="CO21" s="508"/>
      <c r="CP21" s="508"/>
      <c r="CQ21" s="508"/>
      <c r="CR21" s="508"/>
      <c r="CS21" s="508"/>
      <c r="CT21" s="508"/>
      <c r="CU21" s="508"/>
      <c r="CV21" s="509"/>
      <c r="CW21" s="506">
        <f>'OPENING BALANCE SHEET'!CW13</f>
        <v>0</v>
      </c>
      <c r="CX21" s="507" t="s">
        <v>359</v>
      </c>
      <c r="CY21" s="508"/>
      <c r="CZ21" s="508"/>
      <c r="DA21" s="508"/>
      <c r="DB21" s="508"/>
      <c r="DC21" s="508"/>
      <c r="DD21" s="508"/>
      <c r="DE21" s="508"/>
      <c r="DF21" s="508"/>
      <c r="DG21" s="508"/>
      <c r="DH21" s="509"/>
      <c r="DI21" s="506">
        <f>'OPENING BALANCE SHEET'!DI13</f>
        <v>0</v>
      </c>
      <c r="DJ21" s="507" t="s">
        <v>359</v>
      </c>
      <c r="DK21" s="508"/>
      <c r="DL21" s="508"/>
      <c r="DM21" s="508"/>
      <c r="DN21" s="508"/>
      <c r="DO21" s="508"/>
      <c r="DP21" s="508"/>
      <c r="DQ21" s="508"/>
      <c r="DR21" s="508"/>
      <c r="DS21" s="508"/>
      <c r="DT21" s="509"/>
      <c r="DU21" s="450"/>
      <c r="DV21" s="495"/>
      <c r="DW21" s="496"/>
      <c r="DX21" s="496"/>
      <c r="DY21" s="496"/>
      <c r="DZ21" s="496"/>
      <c r="EA21" s="496"/>
      <c r="EB21" s="496"/>
      <c r="EC21" s="496"/>
      <c r="ED21" s="496"/>
      <c r="EE21" s="497"/>
      <c r="EF21" s="464"/>
      <c r="EG21" s="450"/>
      <c r="EH21" s="454"/>
      <c r="EI21" s="454"/>
    </row>
    <row r="22" spans="1:139" ht="15" customHeight="1">
      <c r="A22" s="464"/>
      <c r="B22" s="493" t="s">
        <v>360</v>
      </c>
      <c r="C22" s="499" t="s">
        <v>361</v>
      </c>
      <c r="D22" s="460"/>
      <c r="E22" s="510">
        <f>E20*90%</f>
        <v>0</v>
      </c>
      <c r="F22" s="510">
        <f>F20*90%+E24</f>
        <v>0</v>
      </c>
      <c r="G22" s="510">
        <f t="shared" ref="G22:P22" si="12">G20*90%+F24</f>
        <v>0</v>
      </c>
      <c r="H22" s="510">
        <f t="shared" si="12"/>
        <v>0</v>
      </c>
      <c r="I22" s="510">
        <f t="shared" si="12"/>
        <v>0</v>
      </c>
      <c r="J22" s="510">
        <f t="shared" si="12"/>
        <v>0</v>
      </c>
      <c r="K22" s="510">
        <f t="shared" si="12"/>
        <v>0</v>
      </c>
      <c r="L22" s="510">
        <f t="shared" si="12"/>
        <v>0</v>
      </c>
      <c r="M22" s="510">
        <f t="shared" si="12"/>
        <v>0</v>
      </c>
      <c r="N22" s="510">
        <f t="shared" si="12"/>
        <v>0</v>
      </c>
      <c r="O22" s="510">
        <f t="shared" si="12"/>
        <v>0</v>
      </c>
      <c r="P22" s="510">
        <f t="shared" si="12"/>
        <v>0</v>
      </c>
      <c r="Q22" s="510">
        <f>Q20*90%</f>
        <v>0</v>
      </c>
      <c r="R22" s="510">
        <f>R20*90%+Q24</f>
        <v>0</v>
      </c>
      <c r="S22" s="510">
        <f t="shared" ref="S22" si="13">S20*90%+R24</f>
        <v>0</v>
      </c>
      <c r="T22" s="510">
        <f t="shared" ref="T22" si="14">T20*90%+S24</f>
        <v>0</v>
      </c>
      <c r="U22" s="510">
        <f t="shared" ref="U22" si="15">U20*90%+T24</f>
        <v>0</v>
      </c>
      <c r="V22" s="510">
        <f t="shared" ref="V22" si="16">V20*90%+U24</f>
        <v>0</v>
      </c>
      <c r="W22" s="510">
        <f t="shared" ref="W22" si="17">W20*90%+V24</f>
        <v>0</v>
      </c>
      <c r="X22" s="510">
        <f t="shared" ref="X22" si="18">X20*90%+W24</f>
        <v>0</v>
      </c>
      <c r="Y22" s="510">
        <f t="shared" ref="Y22" si="19">Y20*90%+X24</f>
        <v>0</v>
      </c>
      <c r="Z22" s="510">
        <f t="shared" ref="Z22" si="20">Z20*90%+Y24</f>
        <v>0</v>
      </c>
      <c r="AA22" s="510">
        <f t="shared" ref="AA22" si="21">AA20*90%+Z24</f>
        <v>0</v>
      </c>
      <c r="AB22" s="510">
        <f t="shared" ref="AB22:AC22" si="22">AB20*90%+AA24</f>
        <v>0</v>
      </c>
      <c r="AC22" s="510">
        <f t="shared" si="22"/>
        <v>0</v>
      </c>
      <c r="AD22" s="510">
        <f>AD20*90%+AC24</f>
        <v>0</v>
      </c>
      <c r="AE22" s="510">
        <f t="shared" ref="AE22" si="23">AE20*90%+AD24</f>
        <v>0</v>
      </c>
      <c r="AF22" s="510">
        <f t="shared" ref="AF22" si="24">AF20*90%+AE24</f>
        <v>0</v>
      </c>
      <c r="AG22" s="510">
        <f t="shared" ref="AG22" si="25">AG20*90%+AF24</f>
        <v>0</v>
      </c>
      <c r="AH22" s="510">
        <f t="shared" ref="AH22" si="26">AH20*90%+AG24</f>
        <v>0</v>
      </c>
      <c r="AI22" s="510">
        <f t="shared" ref="AI22" si="27">AI20*90%+AH24</f>
        <v>0</v>
      </c>
      <c r="AJ22" s="510">
        <f t="shared" ref="AJ22" si="28">AJ20*90%+AI24</f>
        <v>0</v>
      </c>
      <c r="AK22" s="510">
        <f t="shared" ref="AK22" si="29">AK20*90%+AJ24</f>
        <v>0</v>
      </c>
      <c r="AL22" s="510">
        <f t="shared" ref="AL22" si="30">AL20*90%+AK24</f>
        <v>0</v>
      </c>
      <c r="AM22" s="510">
        <f t="shared" ref="AM22" si="31">AM20*90%+AL24</f>
        <v>0</v>
      </c>
      <c r="AN22" s="510">
        <f t="shared" ref="AN22" si="32">AN20*90%+AM24</f>
        <v>0</v>
      </c>
      <c r="AO22" s="510">
        <f>AO20*90%</f>
        <v>0</v>
      </c>
      <c r="AP22" s="510">
        <f>AP20*90%+AO24</f>
        <v>0</v>
      </c>
      <c r="AQ22" s="510">
        <f t="shared" ref="AQ22" si="33">AQ20*90%+AP24</f>
        <v>0</v>
      </c>
      <c r="AR22" s="510">
        <f t="shared" ref="AR22" si="34">AR20*90%+AQ24</f>
        <v>0</v>
      </c>
      <c r="AS22" s="510">
        <f t="shared" ref="AS22" si="35">AS20*90%+AR24</f>
        <v>0</v>
      </c>
      <c r="AT22" s="510">
        <f t="shared" ref="AT22" si="36">AT20*90%+AS24</f>
        <v>0</v>
      </c>
      <c r="AU22" s="510">
        <f t="shared" ref="AU22" si="37">AU20*90%+AT24</f>
        <v>0</v>
      </c>
      <c r="AV22" s="510">
        <f t="shared" ref="AV22" si="38">AV20*90%+AU24</f>
        <v>0</v>
      </c>
      <c r="AW22" s="510">
        <f t="shared" ref="AW22" si="39">AW20*90%+AV24</f>
        <v>0</v>
      </c>
      <c r="AX22" s="510">
        <f t="shared" ref="AX22" si="40">AX20*90%+AW24</f>
        <v>0</v>
      </c>
      <c r="AY22" s="510">
        <f t="shared" ref="AY22" si="41">AY20*90%+AX24</f>
        <v>0</v>
      </c>
      <c r="AZ22" s="510">
        <f t="shared" ref="AZ22" si="42">AZ20*90%+AY24</f>
        <v>0</v>
      </c>
      <c r="BA22" s="510">
        <f>BA20*90%</f>
        <v>0</v>
      </c>
      <c r="BB22" s="510">
        <f>BB20*90%+BA24</f>
        <v>0</v>
      </c>
      <c r="BC22" s="510">
        <f t="shared" ref="BC22" si="43">BC20*90%+BB24</f>
        <v>0</v>
      </c>
      <c r="BD22" s="510">
        <f t="shared" ref="BD22" si="44">BD20*90%+BC24</f>
        <v>0</v>
      </c>
      <c r="BE22" s="510">
        <f t="shared" ref="BE22" si="45">BE20*90%+BD24</f>
        <v>0</v>
      </c>
      <c r="BF22" s="510">
        <f t="shared" ref="BF22" si="46">BF20*90%+BE24</f>
        <v>0</v>
      </c>
      <c r="BG22" s="510">
        <f t="shared" ref="BG22" si="47">BG20*90%+BF24</f>
        <v>0</v>
      </c>
      <c r="BH22" s="510">
        <f t="shared" ref="BH22" si="48">BH20*90%+BG24</f>
        <v>0</v>
      </c>
      <c r="BI22" s="510">
        <f t="shared" ref="BI22" si="49">BI20*90%+BH24</f>
        <v>0</v>
      </c>
      <c r="BJ22" s="510">
        <f t="shared" ref="BJ22" si="50">BJ20*90%+BI24</f>
        <v>0</v>
      </c>
      <c r="BK22" s="510">
        <f t="shared" ref="BK22" si="51">BK20*90%+BJ24</f>
        <v>0</v>
      </c>
      <c r="BL22" s="510">
        <f t="shared" ref="BL22" si="52">BL20*90%+BK24</f>
        <v>0</v>
      </c>
      <c r="BM22" s="510">
        <f>BM20*90%+BL24</f>
        <v>0</v>
      </c>
      <c r="BN22" s="510">
        <f>BN20*90%+BM24</f>
        <v>0</v>
      </c>
      <c r="BO22" s="510">
        <f t="shared" ref="BO22" si="53">BO20*90%+BN24</f>
        <v>0</v>
      </c>
      <c r="BP22" s="510">
        <f t="shared" ref="BP22" si="54">BP20*90%+BO24</f>
        <v>0</v>
      </c>
      <c r="BQ22" s="510">
        <f t="shared" ref="BQ22" si="55">BQ20*90%+BP24</f>
        <v>0</v>
      </c>
      <c r="BR22" s="510">
        <f t="shared" ref="BR22" si="56">BR20*90%+BQ24</f>
        <v>0</v>
      </c>
      <c r="BS22" s="510">
        <f t="shared" ref="BS22" si="57">BS20*90%+BR24</f>
        <v>0</v>
      </c>
      <c r="BT22" s="510">
        <f t="shared" ref="BT22" si="58">BT20*90%+BS24</f>
        <v>0</v>
      </c>
      <c r="BU22" s="510">
        <f t="shared" ref="BU22" si="59">BU20*90%+BT24</f>
        <v>0</v>
      </c>
      <c r="BV22" s="510">
        <f t="shared" ref="BV22" si="60">BV20*90%+BU24</f>
        <v>0</v>
      </c>
      <c r="BW22" s="510">
        <f t="shared" ref="BW22" si="61">BW20*90%+BV24</f>
        <v>0</v>
      </c>
      <c r="BX22" s="510">
        <f t="shared" ref="BX22" si="62">BX20*90%+BW24</f>
        <v>0</v>
      </c>
      <c r="BY22" s="510">
        <f>BY20*90%+BX24</f>
        <v>0</v>
      </c>
      <c r="BZ22" s="510">
        <f>BZ20*90%+BY24</f>
        <v>0</v>
      </c>
      <c r="CA22" s="510">
        <f t="shared" ref="CA22" si="63">CA20*90%+BZ24</f>
        <v>0</v>
      </c>
      <c r="CB22" s="510">
        <f t="shared" ref="CB22" si="64">CB20*90%+CA24</f>
        <v>0</v>
      </c>
      <c r="CC22" s="510">
        <f t="shared" ref="CC22" si="65">CC20*90%+CB24</f>
        <v>0</v>
      </c>
      <c r="CD22" s="510">
        <f t="shared" ref="CD22" si="66">CD20*90%+CC24</f>
        <v>0</v>
      </c>
      <c r="CE22" s="510">
        <f t="shared" ref="CE22" si="67">CE20*90%+CD24</f>
        <v>0</v>
      </c>
      <c r="CF22" s="510">
        <f t="shared" ref="CF22" si="68">CF20*90%+CE24</f>
        <v>0</v>
      </c>
      <c r="CG22" s="510">
        <f t="shared" ref="CG22" si="69">CG20*90%+CF24</f>
        <v>0</v>
      </c>
      <c r="CH22" s="510">
        <f t="shared" ref="CH22" si="70">CH20*90%+CG24</f>
        <v>0</v>
      </c>
      <c r="CI22" s="510">
        <f t="shared" ref="CI22" si="71">CI20*90%+CH24</f>
        <v>0</v>
      </c>
      <c r="CJ22" s="510">
        <f t="shared" ref="CJ22" si="72">CJ20*90%+CI24</f>
        <v>0</v>
      </c>
      <c r="CK22" s="510">
        <f>CK20*90%+CJ24</f>
        <v>0</v>
      </c>
      <c r="CL22" s="510">
        <f>CL20*90%+CK24</f>
        <v>0</v>
      </c>
      <c r="CM22" s="510">
        <f t="shared" ref="CM22" si="73">CM20*90%+CL24</f>
        <v>0</v>
      </c>
      <c r="CN22" s="510">
        <f t="shared" ref="CN22" si="74">CN20*90%+CM24</f>
        <v>0</v>
      </c>
      <c r="CO22" s="510">
        <f t="shared" ref="CO22" si="75">CO20*90%+CN24</f>
        <v>0</v>
      </c>
      <c r="CP22" s="510">
        <f t="shared" ref="CP22" si="76">CP20*90%+CO24</f>
        <v>0</v>
      </c>
      <c r="CQ22" s="510">
        <f t="shared" ref="CQ22" si="77">CQ20*90%+CP24</f>
        <v>0</v>
      </c>
      <c r="CR22" s="510">
        <f t="shared" ref="CR22" si="78">CR20*90%+CQ24</f>
        <v>0</v>
      </c>
      <c r="CS22" s="510">
        <f t="shared" ref="CS22" si="79">CS20*90%+CR24</f>
        <v>0</v>
      </c>
      <c r="CT22" s="510">
        <f t="shared" ref="CT22" si="80">CT20*90%+CS24</f>
        <v>0</v>
      </c>
      <c r="CU22" s="510">
        <f t="shared" ref="CU22" si="81">CU20*90%+CT24</f>
        <v>0</v>
      </c>
      <c r="CV22" s="510">
        <f t="shared" ref="CV22" si="82">CV20*90%+CU24</f>
        <v>0</v>
      </c>
      <c r="CW22" s="510">
        <f>CW20*90%+CV24</f>
        <v>0</v>
      </c>
      <c r="CX22" s="510">
        <f>CX20*90%+CW24</f>
        <v>0</v>
      </c>
      <c r="CY22" s="510">
        <f t="shared" ref="CY22" si="83">CY20*90%+CX24</f>
        <v>0</v>
      </c>
      <c r="CZ22" s="510">
        <f t="shared" ref="CZ22" si="84">CZ20*90%+CY24</f>
        <v>0</v>
      </c>
      <c r="DA22" s="510">
        <f t="shared" ref="DA22" si="85">DA20*90%+CZ24</f>
        <v>0</v>
      </c>
      <c r="DB22" s="510">
        <f t="shared" ref="DB22" si="86">DB20*90%+DA24</f>
        <v>0</v>
      </c>
      <c r="DC22" s="510">
        <f t="shared" ref="DC22" si="87">DC20*90%+DB24</f>
        <v>0</v>
      </c>
      <c r="DD22" s="510">
        <f t="shared" ref="DD22" si="88">DD20*90%+DC24</f>
        <v>0</v>
      </c>
      <c r="DE22" s="510">
        <f t="shared" ref="DE22" si="89">DE20*90%+DD24</f>
        <v>0</v>
      </c>
      <c r="DF22" s="510">
        <f t="shared" ref="DF22" si="90">DF20*90%+DE24</f>
        <v>0</v>
      </c>
      <c r="DG22" s="510">
        <f t="shared" ref="DG22" si="91">DG20*90%+DF24</f>
        <v>0</v>
      </c>
      <c r="DH22" s="510">
        <f t="shared" ref="DH22" si="92">DH20*90%+DG24</f>
        <v>0</v>
      </c>
      <c r="DI22" s="510">
        <f>DI20*90%+DH24</f>
        <v>0</v>
      </c>
      <c r="DJ22" s="510">
        <f>DJ20*90%+DI24</f>
        <v>0</v>
      </c>
      <c r="DK22" s="510">
        <f t="shared" ref="DK22" si="93">DK20*90%+DJ24</f>
        <v>0</v>
      </c>
      <c r="DL22" s="510">
        <f t="shared" ref="DL22" si="94">DL20*90%+DK24</f>
        <v>0</v>
      </c>
      <c r="DM22" s="510">
        <f t="shared" ref="DM22" si="95">DM20*90%+DL24</f>
        <v>0</v>
      </c>
      <c r="DN22" s="510">
        <f t="shared" ref="DN22" si="96">DN20*90%+DM24</f>
        <v>0</v>
      </c>
      <c r="DO22" s="510">
        <f t="shared" ref="DO22" si="97">DO20*90%+DN24</f>
        <v>0</v>
      </c>
      <c r="DP22" s="510">
        <f t="shared" ref="DP22" si="98">DP20*90%+DO24</f>
        <v>0</v>
      </c>
      <c r="DQ22" s="510">
        <f t="shared" ref="DQ22" si="99">DQ20*90%+DP24</f>
        <v>0</v>
      </c>
      <c r="DR22" s="510">
        <f t="shared" ref="DR22" si="100">DR20*90%+DQ24</f>
        <v>0</v>
      </c>
      <c r="DS22" s="510">
        <f t="shared" ref="DS22" si="101">DS20*90%+DR24</f>
        <v>0</v>
      </c>
      <c r="DT22" s="510">
        <f t="shared" ref="DT22" si="102">DT20*90%+DS24</f>
        <v>0</v>
      </c>
      <c r="DU22" s="450"/>
      <c r="DV22" s="502">
        <f>SUM(E22:P22)</f>
        <v>0</v>
      </c>
      <c r="DW22" s="469">
        <f>SUM(IS!V26:AF26)+IS!AG26*90%+DV24</f>
        <v>0</v>
      </c>
      <c r="DX22" s="469">
        <f>SUM(IS!AH26:AR26)+IS!AS26*90%+'REVENUE &amp; COST'!DW24</f>
        <v>0</v>
      </c>
      <c r="DY22" s="469">
        <f>SUM(IS!AT26:BD26)+IS!BE26*90%+'REVENUE &amp; COST'!DX24</f>
        <v>0</v>
      </c>
      <c r="DZ22" s="469">
        <f>SUM(IS!BF26:BP26)+IS!BQ26*90%+'REVENUE &amp; COST'!DY24</f>
        <v>0</v>
      </c>
      <c r="EA22" s="469">
        <f>'Model Input'!AH102/12*11+('Model Input'!AH102/12*90%)+'REVENUE &amp; COST'!DZ24</f>
        <v>0</v>
      </c>
      <c r="EB22" s="469">
        <f>'Model Input'!AI102/12*11+('Model Input'!AI102/12*90%)+'REVENUE &amp; COST'!EA24</f>
        <v>0</v>
      </c>
      <c r="EC22" s="469">
        <f>'Model Input'!AJ102/12*11+('Model Input'!AJ102/12*90%)+'REVENUE &amp; COST'!EB24</f>
        <v>0</v>
      </c>
      <c r="ED22" s="469">
        <f>'Model Input'!AK102/12*11+('Model Input'!AK102/12*90%)+'REVENUE &amp; COST'!EC24</f>
        <v>0</v>
      </c>
      <c r="EE22" s="503">
        <f>'Model Input'!AL102/12*11+('Model Input'!AL102/12*90%)+'REVENUE &amp; COST'!ED24</f>
        <v>0</v>
      </c>
      <c r="EF22" s="464" t="str">
        <f>B22</f>
        <v>Payment RECEIVED (ExVAT)</v>
      </c>
      <c r="EG22" s="464"/>
      <c r="EH22" s="504"/>
      <c r="EI22" s="504"/>
    </row>
    <row r="23" spans="1:139" ht="15" customHeight="1">
      <c r="A23" s="450"/>
      <c r="B23" s="490"/>
      <c r="C23" s="486"/>
      <c r="D23" s="486"/>
      <c r="E23" s="508"/>
      <c r="F23" s="508"/>
      <c r="G23" s="508"/>
      <c r="H23" s="508"/>
      <c r="I23" s="508"/>
      <c r="J23" s="508"/>
      <c r="K23" s="508"/>
      <c r="L23" s="508"/>
      <c r="M23" s="508"/>
      <c r="N23" s="508"/>
      <c r="O23" s="508"/>
      <c r="P23" s="509"/>
      <c r="Q23" s="508"/>
      <c r="R23" s="508"/>
      <c r="S23" s="508"/>
      <c r="T23" s="508"/>
      <c r="U23" s="508"/>
      <c r="V23" s="508"/>
      <c r="W23" s="508"/>
      <c r="X23" s="508"/>
      <c r="Y23" s="508"/>
      <c r="Z23" s="508"/>
      <c r="AA23" s="508"/>
      <c r="AB23" s="509"/>
      <c r="AC23" s="508"/>
      <c r="AD23" s="508"/>
      <c r="AE23" s="508"/>
      <c r="AF23" s="508"/>
      <c r="AG23" s="508"/>
      <c r="AH23" s="508"/>
      <c r="AI23" s="508"/>
      <c r="AJ23" s="508"/>
      <c r="AK23" s="508"/>
      <c r="AL23" s="508"/>
      <c r="AM23" s="508"/>
      <c r="AN23" s="509"/>
      <c r="AO23" s="508"/>
      <c r="AP23" s="508"/>
      <c r="AQ23" s="508"/>
      <c r="AR23" s="508"/>
      <c r="AS23" s="508"/>
      <c r="AT23" s="508"/>
      <c r="AU23" s="508"/>
      <c r="AV23" s="508"/>
      <c r="AW23" s="508"/>
      <c r="AX23" s="508"/>
      <c r="AY23" s="508"/>
      <c r="AZ23" s="509"/>
      <c r="BA23" s="508"/>
      <c r="BB23" s="508"/>
      <c r="BC23" s="508"/>
      <c r="BD23" s="508"/>
      <c r="BE23" s="508"/>
      <c r="BF23" s="508"/>
      <c r="BG23" s="508"/>
      <c r="BH23" s="508"/>
      <c r="BI23" s="508"/>
      <c r="BJ23" s="508"/>
      <c r="BK23" s="508"/>
      <c r="BL23" s="509"/>
      <c r="BM23" s="508"/>
      <c r="BN23" s="508"/>
      <c r="BO23" s="508"/>
      <c r="BP23" s="508"/>
      <c r="BQ23" s="508"/>
      <c r="BR23" s="508"/>
      <c r="BS23" s="508"/>
      <c r="BT23" s="508"/>
      <c r="BU23" s="508"/>
      <c r="BV23" s="508"/>
      <c r="BW23" s="508"/>
      <c r="BX23" s="509"/>
      <c r="BY23" s="508"/>
      <c r="BZ23" s="508"/>
      <c r="CA23" s="508"/>
      <c r="CB23" s="508"/>
      <c r="CC23" s="508"/>
      <c r="CD23" s="508"/>
      <c r="CE23" s="508"/>
      <c r="CF23" s="508"/>
      <c r="CG23" s="508"/>
      <c r="CH23" s="508"/>
      <c r="CI23" s="508"/>
      <c r="CJ23" s="509"/>
      <c r="CK23" s="508"/>
      <c r="CL23" s="508"/>
      <c r="CM23" s="508"/>
      <c r="CN23" s="508"/>
      <c r="CO23" s="508"/>
      <c r="CP23" s="508"/>
      <c r="CQ23" s="508"/>
      <c r="CR23" s="508"/>
      <c r="CS23" s="508"/>
      <c r="CT23" s="508"/>
      <c r="CU23" s="508"/>
      <c r="CV23" s="509"/>
      <c r="CW23" s="508"/>
      <c r="CX23" s="508"/>
      <c r="CY23" s="508"/>
      <c r="CZ23" s="508"/>
      <c r="DA23" s="508"/>
      <c r="DB23" s="508"/>
      <c r="DC23" s="508"/>
      <c r="DD23" s="508"/>
      <c r="DE23" s="508"/>
      <c r="DF23" s="508"/>
      <c r="DG23" s="508"/>
      <c r="DH23" s="509"/>
      <c r="DI23" s="508"/>
      <c r="DJ23" s="508"/>
      <c r="DK23" s="508"/>
      <c r="DL23" s="508"/>
      <c r="DM23" s="508"/>
      <c r="DN23" s="508"/>
      <c r="DO23" s="508"/>
      <c r="DP23" s="508"/>
      <c r="DQ23" s="508"/>
      <c r="DR23" s="508"/>
      <c r="DS23" s="508"/>
      <c r="DT23" s="509"/>
      <c r="DU23" s="450"/>
      <c r="DV23" s="495"/>
      <c r="DW23" s="496"/>
      <c r="DX23" s="496"/>
      <c r="DY23" s="496"/>
      <c r="DZ23" s="496"/>
      <c r="EA23" s="496"/>
      <c r="EB23" s="496"/>
      <c r="EC23" s="496"/>
      <c r="ED23" s="496"/>
      <c r="EE23" s="497"/>
      <c r="EF23" s="464"/>
      <c r="EG23" s="450"/>
      <c r="EH23" s="454"/>
      <c r="EI23" s="454"/>
    </row>
    <row r="24" spans="1:139" ht="15" customHeight="1" thickBot="1">
      <c r="A24" s="464"/>
      <c r="B24" s="511" t="s">
        <v>362</v>
      </c>
      <c r="C24" s="512" t="s">
        <v>363</v>
      </c>
      <c r="D24" s="513"/>
      <c r="E24" s="514">
        <f>E20-E22+E21</f>
        <v>0</v>
      </c>
      <c r="F24" s="514">
        <f>F20-F22+E24</f>
        <v>0</v>
      </c>
      <c r="G24" s="514">
        <f t="shared" ref="G24:AC24" si="103">G20-G22+F24</f>
        <v>0</v>
      </c>
      <c r="H24" s="514">
        <f t="shared" si="103"/>
        <v>0</v>
      </c>
      <c r="I24" s="514">
        <f t="shared" si="103"/>
        <v>0</v>
      </c>
      <c r="J24" s="514">
        <f t="shared" si="103"/>
        <v>0</v>
      </c>
      <c r="K24" s="514">
        <f t="shared" si="103"/>
        <v>0</v>
      </c>
      <c r="L24" s="514">
        <f t="shared" si="103"/>
        <v>0</v>
      </c>
      <c r="M24" s="514">
        <f t="shared" si="103"/>
        <v>0</v>
      </c>
      <c r="N24" s="514">
        <f t="shared" si="103"/>
        <v>0</v>
      </c>
      <c r="O24" s="514">
        <f t="shared" si="103"/>
        <v>0</v>
      </c>
      <c r="P24" s="514">
        <f t="shared" si="103"/>
        <v>0</v>
      </c>
      <c r="Q24" s="514">
        <f>Q20-Q22+P24</f>
        <v>0</v>
      </c>
      <c r="R24" s="514">
        <f t="shared" si="103"/>
        <v>0</v>
      </c>
      <c r="S24" s="514">
        <f t="shared" si="103"/>
        <v>0</v>
      </c>
      <c r="T24" s="514">
        <f t="shared" si="103"/>
        <v>0</v>
      </c>
      <c r="U24" s="514">
        <f t="shared" si="103"/>
        <v>0</v>
      </c>
      <c r="V24" s="514">
        <f t="shared" si="103"/>
        <v>0</v>
      </c>
      <c r="W24" s="514">
        <f t="shared" si="103"/>
        <v>0</v>
      </c>
      <c r="X24" s="514">
        <f t="shared" si="103"/>
        <v>0</v>
      </c>
      <c r="Y24" s="514">
        <f t="shared" si="103"/>
        <v>0</v>
      </c>
      <c r="Z24" s="514">
        <f t="shared" si="103"/>
        <v>0</v>
      </c>
      <c r="AA24" s="514">
        <f t="shared" si="103"/>
        <v>0</v>
      </c>
      <c r="AB24" s="514">
        <f t="shared" si="103"/>
        <v>0</v>
      </c>
      <c r="AC24" s="514">
        <f t="shared" si="103"/>
        <v>0</v>
      </c>
      <c r="AD24" s="514">
        <f t="shared" ref="AD24" si="104">AD20-AD22+AC24</f>
        <v>0</v>
      </c>
      <c r="AE24" s="514">
        <f t="shared" ref="AE24" si="105">AE20-AE22+AD24</f>
        <v>0</v>
      </c>
      <c r="AF24" s="514">
        <f t="shared" ref="AF24" si="106">AF20-AF22+AE24</f>
        <v>0</v>
      </c>
      <c r="AG24" s="514">
        <f t="shared" ref="AG24" si="107">AG20-AG22+AF24</f>
        <v>0</v>
      </c>
      <c r="AH24" s="514">
        <f t="shared" ref="AH24" si="108">AH20-AH22+AG24</f>
        <v>0</v>
      </c>
      <c r="AI24" s="514">
        <f t="shared" ref="AI24" si="109">AI20-AI22+AH24</f>
        <v>0</v>
      </c>
      <c r="AJ24" s="514">
        <f t="shared" ref="AJ24" si="110">AJ20-AJ22+AI24</f>
        <v>0</v>
      </c>
      <c r="AK24" s="514">
        <f t="shared" ref="AK24" si="111">AK20-AK22+AJ24</f>
        <v>0</v>
      </c>
      <c r="AL24" s="514">
        <f t="shared" ref="AL24" si="112">AL20-AL22+AK24</f>
        <v>0</v>
      </c>
      <c r="AM24" s="514">
        <f t="shared" ref="AM24" si="113">AM20-AM22+AL24</f>
        <v>0</v>
      </c>
      <c r="AN24" s="514">
        <f t="shared" ref="AN24" si="114">AN20-AN22+AM24</f>
        <v>0</v>
      </c>
      <c r="AO24" s="514">
        <f t="shared" ref="AO24" si="115">AO20-AO22+AN24</f>
        <v>0</v>
      </c>
      <c r="AP24" s="514">
        <f t="shared" ref="AP24" si="116">AP20-AP22+AO24</f>
        <v>0</v>
      </c>
      <c r="AQ24" s="514">
        <f t="shared" ref="AQ24" si="117">AQ20-AQ22+AP24</f>
        <v>0</v>
      </c>
      <c r="AR24" s="514">
        <f t="shared" ref="AR24" si="118">AR20-AR22+AQ24</f>
        <v>0</v>
      </c>
      <c r="AS24" s="514">
        <f t="shared" ref="AS24" si="119">AS20-AS22+AR24</f>
        <v>0</v>
      </c>
      <c r="AT24" s="514">
        <f t="shared" ref="AT24" si="120">AT20-AT22+AS24</f>
        <v>0</v>
      </c>
      <c r="AU24" s="514">
        <f t="shared" ref="AU24" si="121">AU20-AU22+AT24</f>
        <v>0</v>
      </c>
      <c r="AV24" s="514">
        <f t="shared" ref="AV24" si="122">AV20-AV22+AU24</f>
        <v>0</v>
      </c>
      <c r="AW24" s="514">
        <f t="shared" ref="AW24" si="123">AW20-AW22+AV24</f>
        <v>0</v>
      </c>
      <c r="AX24" s="514">
        <f t="shared" ref="AX24" si="124">AX20-AX22+AW24</f>
        <v>0</v>
      </c>
      <c r="AY24" s="514">
        <f t="shared" ref="AY24" si="125">AY20-AY22+AX24</f>
        <v>0</v>
      </c>
      <c r="AZ24" s="514">
        <f t="shared" ref="AZ24" si="126">AZ20-AZ22+AY24</f>
        <v>0</v>
      </c>
      <c r="BA24" s="514">
        <f t="shared" ref="BA24" si="127">BA20-BA22+AZ24</f>
        <v>0</v>
      </c>
      <c r="BB24" s="514">
        <f t="shared" ref="BB24" si="128">BB20-BB22+BA24</f>
        <v>0</v>
      </c>
      <c r="BC24" s="514">
        <f t="shared" ref="BC24" si="129">BC20-BC22+BB24</f>
        <v>0</v>
      </c>
      <c r="BD24" s="514">
        <f t="shared" ref="BD24" si="130">BD20-BD22+BC24</f>
        <v>0</v>
      </c>
      <c r="BE24" s="514">
        <f t="shared" ref="BE24" si="131">BE20-BE22+BD24</f>
        <v>0</v>
      </c>
      <c r="BF24" s="514">
        <f t="shared" ref="BF24" si="132">BF20-BF22+BE24</f>
        <v>0</v>
      </c>
      <c r="BG24" s="514">
        <f t="shared" ref="BG24" si="133">BG20-BG22+BF24</f>
        <v>0</v>
      </c>
      <c r="BH24" s="514">
        <f t="shared" ref="BH24" si="134">BH20-BH22+BG24</f>
        <v>0</v>
      </c>
      <c r="BI24" s="514">
        <f t="shared" ref="BI24" si="135">BI20-BI22+BH24</f>
        <v>0</v>
      </c>
      <c r="BJ24" s="514">
        <f t="shared" ref="BJ24" si="136">BJ20-BJ22+BI24</f>
        <v>0</v>
      </c>
      <c r="BK24" s="514">
        <f t="shared" ref="BK24" si="137">BK20-BK22+BJ24</f>
        <v>0</v>
      </c>
      <c r="BL24" s="514">
        <f t="shared" ref="BL24" si="138">BL20-BL22+BK24</f>
        <v>0</v>
      </c>
      <c r="BM24" s="514">
        <f t="shared" ref="BM24" si="139">BM20-BM22+BL24</f>
        <v>0</v>
      </c>
      <c r="BN24" s="514">
        <f t="shared" ref="BN24" si="140">BN20-BN22+BM24</f>
        <v>0</v>
      </c>
      <c r="BO24" s="514">
        <f t="shared" ref="BO24" si="141">BO20-BO22+BN24</f>
        <v>0</v>
      </c>
      <c r="BP24" s="514">
        <f t="shared" ref="BP24" si="142">BP20-BP22+BO24</f>
        <v>0</v>
      </c>
      <c r="BQ24" s="514">
        <f t="shared" ref="BQ24" si="143">BQ20-BQ22+BP24</f>
        <v>0</v>
      </c>
      <c r="BR24" s="514">
        <f t="shared" ref="BR24" si="144">BR20-BR22+BQ24</f>
        <v>0</v>
      </c>
      <c r="BS24" s="514">
        <f t="shared" ref="BS24" si="145">BS20-BS22+BR24</f>
        <v>0</v>
      </c>
      <c r="BT24" s="514">
        <f t="shared" ref="BT24" si="146">BT20-BT22+BS24</f>
        <v>0</v>
      </c>
      <c r="BU24" s="514">
        <f t="shared" ref="BU24" si="147">BU20-BU22+BT24</f>
        <v>0</v>
      </c>
      <c r="BV24" s="514">
        <f t="shared" ref="BV24" si="148">BV20-BV22+BU24</f>
        <v>0</v>
      </c>
      <c r="BW24" s="514">
        <f t="shared" ref="BW24" si="149">BW20-BW22+BV24</f>
        <v>0</v>
      </c>
      <c r="BX24" s="514">
        <f t="shared" ref="BX24" si="150">BX20-BX22+BW24</f>
        <v>0</v>
      </c>
      <c r="BY24" s="514">
        <f t="shared" ref="BY24" si="151">BY20-BY22+BX24</f>
        <v>0</v>
      </c>
      <c r="BZ24" s="514">
        <f t="shared" ref="BZ24" si="152">BZ20-BZ22+BY24</f>
        <v>0</v>
      </c>
      <c r="CA24" s="514">
        <f t="shared" ref="CA24" si="153">CA20-CA22+BZ24</f>
        <v>0</v>
      </c>
      <c r="CB24" s="514">
        <f t="shared" ref="CB24" si="154">CB20-CB22+CA24</f>
        <v>0</v>
      </c>
      <c r="CC24" s="514">
        <f t="shared" ref="CC24" si="155">CC20-CC22+CB24</f>
        <v>0</v>
      </c>
      <c r="CD24" s="514">
        <f t="shared" ref="CD24" si="156">CD20-CD22+CC24</f>
        <v>0</v>
      </c>
      <c r="CE24" s="514">
        <f t="shared" ref="CE24" si="157">CE20-CE22+CD24</f>
        <v>0</v>
      </c>
      <c r="CF24" s="514">
        <f t="shared" ref="CF24" si="158">CF20-CF22+CE24</f>
        <v>0</v>
      </c>
      <c r="CG24" s="514">
        <f t="shared" ref="CG24" si="159">CG20-CG22+CF24</f>
        <v>0</v>
      </c>
      <c r="CH24" s="514">
        <f t="shared" ref="CH24" si="160">CH20-CH22+CG24</f>
        <v>0</v>
      </c>
      <c r="CI24" s="514">
        <f t="shared" ref="CI24" si="161">CI20-CI22+CH24</f>
        <v>0</v>
      </c>
      <c r="CJ24" s="514">
        <f t="shared" ref="CJ24" si="162">CJ20-CJ22+CI24</f>
        <v>0</v>
      </c>
      <c r="CK24" s="514">
        <f t="shared" ref="CK24" si="163">CK20-CK22+CJ24</f>
        <v>0</v>
      </c>
      <c r="CL24" s="514">
        <f t="shared" ref="CL24" si="164">CL20-CL22+CK24</f>
        <v>0</v>
      </c>
      <c r="CM24" s="514">
        <f t="shared" ref="CM24" si="165">CM20-CM22+CL24</f>
        <v>0</v>
      </c>
      <c r="CN24" s="514">
        <f t="shared" ref="CN24" si="166">CN20-CN22+CM24</f>
        <v>0</v>
      </c>
      <c r="CO24" s="514">
        <f t="shared" ref="CO24" si="167">CO20-CO22+CN24</f>
        <v>0</v>
      </c>
      <c r="CP24" s="514">
        <f t="shared" ref="CP24" si="168">CP20-CP22+CO24</f>
        <v>0</v>
      </c>
      <c r="CQ24" s="514">
        <f t="shared" ref="CQ24" si="169">CQ20-CQ22+CP24</f>
        <v>0</v>
      </c>
      <c r="CR24" s="514">
        <f t="shared" ref="CR24" si="170">CR20-CR22+CQ24</f>
        <v>0</v>
      </c>
      <c r="CS24" s="514">
        <f t="shared" ref="CS24" si="171">CS20-CS22+CR24</f>
        <v>0</v>
      </c>
      <c r="CT24" s="514">
        <f t="shared" ref="CT24" si="172">CT20-CT22+CS24</f>
        <v>0</v>
      </c>
      <c r="CU24" s="514">
        <f t="shared" ref="CU24" si="173">CU20-CU22+CT24</f>
        <v>0</v>
      </c>
      <c r="CV24" s="514">
        <f t="shared" ref="CV24" si="174">CV20-CV22+CU24</f>
        <v>0</v>
      </c>
      <c r="CW24" s="514">
        <f t="shared" ref="CW24" si="175">CW20-CW22+CV24</f>
        <v>0</v>
      </c>
      <c r="CX24" s="514">
        <f t="shared" ref="CX24" si="176">CX20-CX22+CW24</f>
        <v>0</v>
      </c>
      <c r="CY24" s="514">
        <f t="shared" ref="CY24" si="177">CY20-CY22+CX24</f>
        <v>0</v>
      </c>
      <c r="CZ24" s="514">
        <f t="shared" ref="CZ24" si="178">CZ20-CZ22+CY24</f>
        <v>0</v>
      </c>
      <c r="DA24" s="514">
        <f t="shared" ref="DA24" si="179">DA20-DA22+CZ24</f>
        <v>0</v>
      </c>
      <c r="DB24" s="514">
        <f t="shared" ref="DB24" si="180">DB20-DB22+DA24</f>
        <v>0</v>
      </c>
      <c r="DC24" s="514">
        <f t="shared" ref="DC24" si="181">DC20-DC22+DB24</f>
        <v>0</v>
      </c>
      <c r="DD24" s="514">
        <f t="shared" ref="DD24" si="182">DD20-DD22+DC24</f>
        <v>0</v>
      </c>
      <c r="DE24" s="514">
        <f t="shared" ref="DE24" si="183">DE20-DE22+DD24</f>
        <v>0</v>
      </c>
      <c r="DF24" s="514">
        <f t="shared" ref="DF24" si="184">DF20-DF22+DE24</f>
        <v>0</v>
      </c>
      <c r="DG24" s="514">
        <f t="shared" ref="DG24" si="185">DG20-DG22+DF24</f>
        <v>0</v>
      </c>
      <c r="DH24" s="514">
        <f t="shared" ref="DH24" si="186">DH20-DH22+DG24</f>
        <v>0</v>
      </c>
      <c r="DI24" s="514">
        <f t="shared" ref="DI24" si="187">DI20-DI22+DH24</f>
        <v>0</v>
      </c>
      <c r="DJ24" s="514">
        <f t="shared" ref="DJ24" si="188">DJ20-DJ22+DI24</f>
        <v>0</v>
      </c>
      <c r="DK24" s="514">
        <f t="shared" ref="DK24" si="189">DK20-DK22+DJ24</f>
        <v>0</v>
      </c>
      <c r="DL24" s="514">
        <f t="shared" ref="DL24" si="190">DL20-DL22+DK24</f>
        <v>0</v>
      </c>
      <c r="DM24" s="514">
        <f t="shared" ref="DM24" si="191">DM20-DM22+DL24</f>
        <v>0</v>
      </c>
      <c r="DN24" s="514">
        <f t="shared" ref="DN24" si="192">DN20-DN22+DM24</f>
        <v>0</v>
      </c>
      <c r="DO24" s="514">
        <f t="shared" ref="DO24" si="193">DO20-DO22+DN24</f>
        <v>0</v>
      </c>
      <c r="DP24" s="514">
        <f t="shared" ref="DP24" si="194">DP20-DP22+DO24</f>
        <v>0</v>
      </c>
      <c r="DQ24" s="514">
        <f t="shared" ref="DQ24" si="195">DQ20-DQ22+DP24</f>
        <v>0</v>
      </c>
      <c r="DR24" s="514">
        <f t="shared" ref="DR24" si="196">DR20-DR22+DQ24</f>
        <v>0</v>
      </c>
      <c r="DS24" s="514">
        <f t="shared" ref="DS24" si="197">DS20-DS22+DR24</f>
        <v>0</v>
      </c>
      <c r="DT24" s="514">
        <f t="shared" ref="DT24" si="198">DT20-DT22+DS24</f>
        <v>0</v>
      </c>
      <c r="DU24" s="450"/>
      <c r="DV24" s="515">
        <f>P24</f>
        <v>0</v>
      </c>
      <c r="DW24" s="516">
        <f>DV24+((DW20-DW22)*(1+[4]EXPENSES!L15))</f>
        <v>0</v>
      </c>
      <c r="DX24" s="516">
        <f>DW24+((DX20-DX22)*(1+[4]EXPENSES!L15))</f>
        <v>0</v>
      </c>
      <c r="DY24" s="516">
        <f>DX24+((DY20-DY22)*(1+[4]EXPENSES!L15))</f>
        <v>0</v>
      </c>
      <c r="DZ24" s="516">
        <f>DY24+((DZ20-DZ22)*(1+[4]EXPENSES!L15))</f>
        <v>0</v>
      </c>
      <c r="EA24" s="516">
        <f>DZ24+((EA20-EA22)*(1+[4]EXPENSES!L15))</f>
        <v>0</v>
      </c>
      <c r="EB24" s="516">
        <f>EA24+((EB20-EB22)*(1+[4]EXPENSES!L15))</f>
        <v>0</v>
      </c>
      <c r="EC24" s="516">
        <f>EB24+((EC20-EC22)*(1+[4]EXPENSES!L15))</f>
        <v>0</v>
      </c>
      <c r="ED24" s="516">
        <f>EC24+((ED20-ED22)*(1+[4]EXPENSES!L15))</f>
        <v>0</v>
      </c>
      <c r="EE24" s="517">
        <f>ED24+((EE20-EE22)*(1+[4]EXPENSES!L15))</f>
        <v>0</v>
      </c>
      <c r="EF24" s="464" t="str">
        <f>B24</f>
        <v>SALES DEBTORS (inc VAT)</v>
      </c>
      <c r="EG24" s="464"/>
      <c r="EH24" s="504"/>
      <c r="EI24" s="504"/>
    </row>
    <row r="25" spans="1:139" ht="15" customHeight="1">
      <c r="A25" s="450"/>
      <c r="B25" s="451"/>
      <c r="C25" s="450"/>
      <c r="D25" s="450"/>
      <c r="E25" s="450"/>
      <c r="F25" s="464"/>
      <c r="G25" s="450"/>
      <c r="H25" s="450"/>
      <c r="I25" s="450"/>
      <c r="J25" s="450"/>
      <c r="K25" s="450"/>
      <c r="L25" s="450"/>
      <c r="M25" s="450"/>
      <c r="N25" s="450"/>
      <c r="O25" s="450"/>
      <c r="P25" s="450"/>
      <c r="Q25" s="450"/>
      <c r="R25" s="450"/>
      <c r="S25" s="450"/>
      <c r="T25" s="450"/>
      <c r="U25" s="450"/>
      <c r="V25" s="450"/>
      <c r="W25" s="450"/>
      <c r="X25" s="450"/>
      <c r="Y25" s="450"/>
      <c r="Z25" s="450"/>
      <c r="AA25" s="450"/>
      <c r="AB25" s="450"/>
      <c r="AC25" s="450"/>
      <c r="AD25" s="450"/>
      <c r="AE25" s="450"/>
      <c r="AF25" s="450"/>
      <c r="AG25" s="450"/>
      <c r="AH25" s="450"/>
      <c r="AI25" s="450"/>
      <c r="AJ25" s="450"/>
      <c r="AK25" s="450"/>
      <c r="AL25" s="450"/>
      <c r="AM25" s="450"/>
      <c r="AN25" s="450"/>
      <c r="AO25" s="450"/>
      <c r="AP25" s="450"/>
      <c r="AQ25" s="450"/>
      <c r="AR25" s="450"/>
      <c r="AS25" s="450"/>
      <c r="AT25" s="450"/>
      <c r="AU25" s="450"/>
      <c r="AV25" s="450"/>
      <c r="AW25" s="450"/>
      <c r="AX25" s="450"/>
      <c r="AY25" s="450"/>
      <c r="AZ25" s="450"/>
      <c r="BA25" s="450"/>
      <c r="BB25" s="450"/>
      <c r="BC25" s="450"/>
      <c r="BD25" s="450"/>
      <c r="BE25" s="450"/>
      <c r="BF25" s="450"/>
      <c r="BG25" s="450"/>
      <c r="BH25" s="450"/>
      <c r="BI25" s="450"/>
      <c r="BJ25" s="450"/>
      <c r="BK25" s="450"/>
      <c r="BL25" s="450"/>
      <c r="BM25" s="450"/>
      <c r="BN25" s="450"/>
      <c r="BO25" s="450"/>
      <c r="BP25" s="450"/>
      <c r="BQ25" s="450"/>
      <c r="BR25" s="450"/>
      <c r="BS25" s="450"/>
      <c r="BT25" s="450"/>
      <c r="BU25" s="450"/>
      <c r="BV25" s="450"/>
      <c r="BW25" s="450"/>
      <c r="BX25" s="450"/>
      <c r="BY25" s="450"/>
      <c r="BZ25" s="450"/>
      <c r="CA25" s="450"/>
      <c r="CB25" s="450"/>
      <c r="CC25" s="450"/>
      <c r="CD25" s="450"/>
      <c r="CE25" s="450"/>
      <c r="CF25" s="450"/>
      <c r="CG25" s="450"/>
      <c r="CH25" s="450"/>
      <c r="CI25" s="450"/>
      <c r="CJ25" s="450"/>
      <c r="CK25" s="450"/>
      <c r="CL25" s="450"/>
      <c r="CM25" s="450"/>
      <c r="CN25" s="450"/>
      <c r="CO25" s="450"/>
      <c r="CP25" s="450"/>
      <c r="CQ25" s="450"/>
      <c r="CR25" s="450"/>
      <c r="CS25" s="450"/>
      <c r="CT25" s="450"/>
      <c r="CU25" s="450"/>
      <c r="CV25" s="450"/>
      <c r="CW25" s="450"/>
      <c r="CX25" s="450"/>
      <c r="CY25" s="450"/>
      <c r="CZ25" s="450"/>
      <c r="DA25" s="450"/>
      <c r="DB25" s="450"/>
      <c r="DC25" s="450"/>
      <c r="DD25" s="450"/>
      <c r="DE25" s="450"/>
      <c r="DF25" s="450"/>
      <c r="DG25" s="450"/>
      <c r="DH25" s="450"/>
      <c r="DI25" s="450"/>
      <c r="DJ25" s="450"/>
      <c r="DK25" s="450"/>
      <c r="DL25" s="450"/>
      <c r="DM25" s="450"/>
      <c r="DN25" s="450"/>
      <c r="DO25" s="450"/>
      <c r="DP25" s="450"/>
      <c r="DQ25" s="450"/>
      <c r="DR25" s="450"/>
      <c r="DS25" s="450"/>
      <c r="DT25" s="450"/>
      <c r="DU25" s="450"/>
      <c r="DV25" s="450"/>
      <c r="DW25" s="450"/>
      <c r="DX25" s="450"/>
      <c r="DY25" s="450"/>
      <c r="DZ25" s="450"/>
      <c r="EA25" s="450"/>
      <c r="EB25" s="450"/>
      <c r="EC25" s="450"/>
      <c r="ED25" s="450"/>
      <c r="EE25" s="450"/>
      <c r="EF25" s="464"/>
      <c r="EG25" s="450"/>
      <c r="EH25" s="454"/>
      <c r="EI25" s="454"/>
    </row>
    <row r="26" spans="1:139" ht="15" customHeight="1">
      <c r="A26" s="450"/>
      <c r="B26" s="451"/>
      <c r="C26" s="450"/>
      <c r="D26" s="518"/>
      <c r="E26" s="450"/>
      <c r="F26" s="464"/>
      <c r="G26" s="450"/>
      <c r="H26" s="450"/>
      <c r="I26" s="450"/>
      <c r="J26" s="450"/>
      <c r="K26" s="450"/>
      <c r="L26" s="450"/>
      <c r="M26" s="450"/>
      <c r="N26" s="450"/>
      <c r="O26" s="450"/>
      <c r="P26" s="450"/>
      <c r="Q26" s="450"/>
      <c r="R26" s="450"/>
      <c r="S26" s="450"/>
      <c r="T26" s="450"/>
      <c r="U26" s="450"/>
      <c r="V26" s="450"/>
      <c r="W26" s="450"/>
      <c r="X26" s="450"/>
      <c r="Y26" s="450"/>
      <c r="Z26" s="450"/>
      <c r="AA26" s="450"/>
      <c r="AB26" s="450"/>
      <c r="AC26" s="450"/>
      <c r="AD26" s="450"/>
      <c r="AE26" s="450"/>
      <c r="AF26" s="450"/>
      <c r="AG26" s="450"/>
      <c r="AH26" s="450"/>
      <c r="AI26" s="450"/>
      <c r="AJ26" s="450"/>
      <c r="AK26" s="450"/>
      <c r="AL26" s="450"/>
      <c r="AM26" s="450"/>
      <c r="AN26" s="450"/>
      <c r="AO26" s="450"/>
      <c r="AP26" s="450"/>
      <c r="AQ26" s="450"/>
      <c r="AR26" s="450"/>
      <c r="AS26" s="450"/>
      <c r="AT26" s="450"/>
      <c r="AU26" s="450"/>
      <c r="AV26" s="450"/>
      <c r="AW26" s="450"/>
      <c r="AX26" s="450"/>
      <c r="AY26" s="450"/>
      <c r="AZ26" s="450"/>
      <c r="BA26" s="450"/>
      <c r="BB26" s="450"/>
      <c r="BC26" s="450"/>
      <c r="BD26" s="450"/>
      <c r="BE26" s="450"/>
      <c r="BF26" s="450"/>
      <c r="BG26" s="450"/>
      <c r="BH26" s="450"/>
      <c r="BI26" s="450"/>
      <c r="BJ26" s="450"/>
      <c r="BK26" s="450"/>
      <c r="BL26" s="450"/>
      <c r="BM26" s="450"/>
      <c r="BN26" s="450"/>
      <c r="BO26" s="450"/>
      <c r="BP26" s="450"/>
      <c r="BQ26" s="450"/>
      <c r="BR26" s="450"/>
      <c r="BS26" s="450"/>
      <c r="BT26" s="450"/>
      <c r="BU26" s="450"/>
      <c r="BV26" s="450"/>
      <c r="BW26" s="450"/>
      <c r="BX26" s="450"/>
      <c r="BY26" s="450"/>
      <c r="BZ26" s="450"/>
      <c r="CA26" s="450"/>
      <c r="CB26" s="450"/>
      <c r="CC26" s="450"/>
      <c r="CD26" s="450"/>
      <c r="CE26" s="450"/>
      <c r="CF26" s="450"/>
      <c r="CG26" s="450"/>
      <c r="CH26" s="450"/>
      <c r="CI26" s="450"/>
      <c r="CJ26" s="450"/>
      <c r="CK26" s="450"/>
      <c r="CL26" s="450"/>
      <c r="CM26" s="450"/>
      <c r="CN26" s="450"/>
      <c r="CO26" s="450"/>
      <c r="CP26" s="450"/>
      <c r="CQ26" s="450"/>
      <c r="CR26" s="450"/>
      <c r="CS26" s="450"/>
      <c r="CT26" s="450"/>
      <c r="CU26" s="450"/>
      <c r="CV26" s="450"/>
      <c r="CW26" s="450"/>
      <c r="CX26" s="450"/>
      <c r="CY26" s="450"/>
      <c r="CZ26" s="450"/>
      <c r="DA26" s="450"/>
      <c r="DB26" s="450"/>
      <c r="DC26" s="450"/>
      <c r="DD26" s="450"/>
      <c r="DE26" s="450"/>
      <c r="DF26" s="450"/>
      <c r="DG26" s="450"/>
      <c r="DH26" s="450"/>
      <c r="DI26" s="450"/>
      <c r="DJ26" s="450"/>
      <c r="DK26" s="450"/>
      <c r="DL26" s="450"/>
      <c r="DM26" s="450"/>
      <c r="DN26" s="450"/>
      <c r="DO26" s="450"/>
      <c r="DP26" s="450"/>
      <c r="DQ26" s="450"/>
      <c r="DR26" s="450"/>
      <c r="DS26" s="450"/>
      <c r="DT26" s="450"/>
      <c r="DU26" s="450"/>
      <c r="DV26" s="450"/>
      <c r="DW26" s="450"/>
      <c r="DX26" s="450"/>
      <c r="DY26" s="450"/>
      <c r="DZ26" s="450"/>
      <c r="EA26" s="450"/>
      <c r="EB26" s="450"/>
      <c r="EC26" s="450"/>
      <c r="ED26" s="450"/>
      <c r="EE26" s="450"/>
      <c r="EF26" s="464"/>
      <c r="EG26" s="450"/>
      <c r="EH26" s="454"/>
      <c r="EI26" s="454"/>
    </row>
    <row r="27" spans="1:139" ht="15" customHeight="1">
      <c r="A27" s="475" t="s">
        <v>364</v>
      </c>
      <c r="B27" s="451"/>
      <c r="C27" s="450"/>
      <c r="D27" s="450"/>
      <c r="E27" s="460"/>
      <c r="F27" s="462">
        <f>E2</f>
        <v>2022</v>
      </c>
      <c r="G27" s="462">
        <f>F2</f>
        <v>2023</v>
      </c>
      <c r="H27" s="462">
        <f>G2</f>
        <v>2024</v>
      </c>
      <c r="I27" s="450"/>
      <c r="J27" s="460" t="s">
        <v>342</v>
      </c>
      <c r="K27" s="460"/>
      <c r="L27" s="461">
        <f>E2</f>
        <v>2022</v>
      </c>
      <c r="M27" s="462">
        <f>F2</f>
        <v>2023</v>
      </c>
      <c r="N27" s="462">
        <f>M27+1</f>
        <v>2024</v>
      </c>
      <c r="O27" s="462">
        <f t="shared" ref="O27:DY27" si="199">N27+1</f>
        <v>2025</v>
      </c>
      <c r="P27" s="462">
        <f t="shared" si="199"/>
        <v>2026</v>
      </c>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c r="AV27" s="462"/>
      <c r="AW27" s="462"/>
      <c r="AX27" s="462"/>
      <c r="AY27" s="462"/>
      <c r="AZ27" s="462"/>
      <c r="BA27" s="462"/>
      <c r="BB27" s="462"/>
      <c r="BC27" s="462"/>
      <c r="BD27" s="462"/>
      <c r="BE27" s="462"/>
      <c r="BF27" s="462"/>
      <c r="BG27" s="462"/>
      <c r="BH27" s="462"/>
      <c r="BI27" s="462"/>
      <c r="BJ27" s="462"/>
      <c r="BK27" s="462"/>
      <c r="BL27" s="462"/>
      <c r="BM27" s="462"/>
      <c r="BN27" s="462"/>
      <c r="BO27" s="462"/>
      <c r="BP27" s="462"/>
      <c r="BQ27" s="462"/>
      <c r="BR27" s="462"/>
      <c r="BS27" s="462"/>
      <c r="BT27" s="462"/>
      <c r="BU27" s="462"/>
      <c r="BV27" s="462"/>
      <c r="BW27" s="462"/>
      <c r="BX27" s="462"/>
      <c r="BY27" s="462"/>
      <c r="BZ27" s="462"/>
      <c r="CA27" s="462"/>
      <c r="CB27" s="462"/>
      <c r="CC27" s="462"/>
      <c r="CD27" s="462"/>
      <c r="CE27" s="462"/>
      <c r="CF27" s="462"/>
      <c r="CG27" s="462"/>
      <c r="CH27" s="462"/>
      <c r="CI27" s="462"/>
      <c r="CJ27" s="462"/>
      <c r="CK27" s="462"/>
      <c r="CL27" s="462"/>
      <c r="CM27" s="462"/>
      <c r="CN27" s="462"/>
      <c r="CO27" s="462"/>
      <c r="CP27" s="462"/>
      <c r="CQ27" s="462"/>
      <c r="CR27" s="462"/>
      <c r="CS27" s="462"/>
      <c r="CT27" s="462"/>
      <c r="CU27" s="462"/>
      <c r="CV27" s="462"/>
      <c r="CW27" s="462"/>
      <c r="CX27" s="462"/>
      <c r="CY27" s="462"/>
      <c r="CZ27" s="462"/>
      <c r="DA27" s="462"/>
      <c r="DB27" s="462"/>
      <c r="DC27" s="462"/>
      <c r="DD27" s="462"/>
      <c r="DE27" s="462"/>
      <c r="DF27" s="462"/>
      <c r="DG27" s="462"/>
      <c r="DH27" s="462"/>
      <c r="DI27" s="462"/>
      <c r="DJ27" s="462"/>
      <c r="DK27" s="462"/>
      <c r="DL27" s="462"/>
      <c r="DM27" s="462"/>
      <c r="DN27" s="462"/>
      <c r="DO27" s="462"/>
      <c r="DP27" s="462"/>
      <c r="DQ27" s="462"/>
      <c r="DR27" s="462"/>
      <c r="DS27" s="462"/>
      <c r="DT27" s="462"/>
      <c r="DU27" s="462">
        <f>P27+1</f>
        <v>2027</v>
      </c>
      <c r="DV27" s="462">
        <f t="shared" si="199"/>
        <v>2028</v>
      </c>
      <c r="DW27" s="462">
        <f t="shared" si="199"/>
        <v>2029</v>
      </c>
      <c r="DX27" s="462">
        <f t="shared" si="199"/>
        <v>2030</v>
      </c>
      <c r="DY27" s="462">
        <f t="shared" si="199"/>
        <v>2031</v>
      </c>
      <c r="DZ27" s="450"/>
      <c r="EA27" s="450"/>
      <c r="EB27" s="450"/>
      <c r="EC27" s="450"/>
      <c r="ED27" s="450"/>
      <c r="EE27" s="450"/>
      <c r="EF27" s="464"/>
      <c r="EG27" s="450"/>
      <c r="EH27" s="454"/>
      <c r="EI27" s="454"/>
    </row>
    <row r="28" spans="1:139" ht="15" customHeight="1">
      <c r="A28" s="475" t="s">
        <v>365</v>
      </c>
      <c r="B28" s="475"/>
      <c r="C28" s="519"/>
      <c r="D28" s="519"/>
      <c r="E28" s="473" t="s">
        <v>366</v>
      </c>
      <c r="F28" s="520"/>
      <c r="G28" s="520">
        <f>F28</f>
        <v>0</v>
      </c>
      <c r="H28" s="520">
        <f>F28</f>
        <v>0</v>
      </c>
      <c r="I28" s="450"/>
      <c r="J28" s="471" t="s">
        <v>367</v>
      </c>
      <c r="K28" s="471"/>
      <c r="L28" s="471">
        <f>DV38</f>
        <v>0</v>
      </c>
      <c r="M28" s="471">
        <f>DW38</f>
        <v>0</v>
      </c>
      <c r="N28" s="471">
        <f>DX38</f>
        <v>0</v>
      </c>
      <c r="O28" s="471">
        <f>DY38</f>
        <v>0</v>
      </c>
      <c r="P28" s="471">
        <f>DZ38</f>
        <v>0</v>
      </c>
      <c r="Q28" s="471"/>
      <c r="R28" s="471"/>
      <c r="S28" s="471"/>
      <c r="T28" s="471"/>
      <c r="U28" s="471"/>
      <c r="V28" s="471"/>
      <c r="W28" s="471"/>
      <c r="X28" s="471"/>
      <c r="Y28" s="471"/>
      <c r="Z28" s="471"/>
      <c r="AA28" s="471"/>
      <c r="AB28" s="471"/>
      <c r="AC28" s="471"/>
      <c r="AD28" s="471"/>
      <c r="AE28" s="471"/>
      <c r="AF28" s="471"/>
      <c r="AG28" s="471"/>
      <c r="AH28" s="471"/>
      <c r="AI28" s="471"/>
      <c r="AJ28" s="471"/>
      <c r="AK28" s="471"/>
      <c r="AL28" s="471"/>
      <c r="AM28" s="471"/>
      <c r="AN28" s="471"/>
      <c r="AO28" s="471"/>
      <c r="AP28" s="471"/>
      <c r="AQ28" s="471"/>
      <c r="AR28" s="471"/>
      <c r="AS28" s="471"/>
      <c r="AT28" s="471"/>
      <c r="AU28" s="471"/>
      <c r="AV28" s="471"/>
      <c r="AW28" s="471"/>
      <c r="AX28" s="471"/>
      <c r="AY28" s="471"/>
      <c r="AZ28" s="471"/>
      <c r="BA28" s="471"/>
      <c r="BB28" s="471"/>
      <c r="BC28" s="471"/>
      <c r="BD28" s="471"/>
      <c r="BE28" s="471"/>
      <c r="BF28" s="471"/>
      <c r="BG28" s="471"/>
      <c r="BH28" s="471"/>
      <c r="BI28" s="471"/>
      <c r="BJ28" s="471"/>
      <c r="BK28" s="471"/>
      <c r="BL28" s="471"/>
      <c r="BM28" s="471"/>
      <c r="BN28" s="471"/>
      <c r="BO28" s="471"/>
      <c r="BP28" s="471"/>
      <c r="BQ28" s="471"/>
      <c r="BR28" s="471"/>
      <c r="BS28" s="471"/>
      <c r="BT28" s="471"/>
      <c r="BU28" s="471"/>
      <c r="BV28" s="471"/>
      <c r="BW28" s="471"/>
      <c r="BX28" s="471"/>
      <c r="BY28" s="471"/>
      <c r="BZ28" s="471"/>
      <c r="CA28" s="471"/>
      <c r="CB28" s="471"/>
      <c r="CC28" s="471"/>
      <c r="CD28" s="471"/>
      <c r="CE28" s="471"/>
      <c r="CF28" s="471"/>
      <c r="CG28" s="471"/>
      <c r="CH28" s="471"/>
      <c r="CI28" s="471"/>
      <c r="CJ28" s="471"/>
      <c r="CK28" s="471"/>
      <c r="CL28" s="471"/>
      <c r="CM28" s="471"/>
      <c r="CN28" s="471"/>
      <c r="CO28" s="471"/>
      <c r="CP28" s="471"/>
      <c r="CQ28" s="471"/>
      <c r="CR28" s="471"/>
      <c r="CS28" s="471"/>
      <c r="CT28" s="471"/>
      <c r="CU28" s="471"/>
      <c r="CV28" s="471"/>
      <c r="CW28" s="471"/>
      <c r="CX28" s="471"/>
      <c r="CY28" s="471"/>
      <c r="CZ28" s="471"/>
      <c r="DA28" s="471"/>
      <c r="DB28" s="471"/>
      <c r="DC28" s="471"/>
      <c r="DD28" s="471"/>
      <c r="DE28" s="471"/>
      <c r="DF28" s="471"/>
      <c r="DG28" s="471"/>
      <c r="DH28" s="471"/>
      <c r="DI28" s="471"/>
      <c r="DJ28" s="471"/>
      <c r="DK28" s="471"/>
      <c r="DL28" s="471"/>
      <c r="DM28" s="471"/>
      <c r="DN28" s="471"/>
      <c r="DO28" s="471"/>
      <c r="DP28" s="471"/>
      <c r="DQ28" s="471"/>
      <c r="DR28" s="471"/>
      <c r="DS28" s="471"/>
      <c r="DT28" s="471"/>
      <c r="DU28" s="471" t="e">
        <f t="shared" ref="DU28:DY28" si="200">EA38</f>
        <v>#DIV/0!</v>
      </c>
      <c r="DV28" s="471" t="e">
        <f t="shared" si="200"/>
        <v>#DIV/0!</v>
      </c>
      <c r="DW28" s="471" t="e">
        <f t="shared" si="200"/>
        <v>#DIV/0!</v>
      </c>
      <c r="DX28" s="471" t="e">
        <f t="shared" si="200"/>
        <v>#DIV/0!</v>
      </c>
      <c r="DY28" s="471" t="e">
        <f t="shared" si="200"/>
        <v>#DIV/0!</v>
      </c>
      <c r="DZ28" s="450"/>
      <c r="EA28" s="450"/>
      <c r="EB28" s="450"/>
      <c r="EC28" s="450"/>
      <c r="ED28" s="450"/>
      <c r="EE28" s="450"/>
      <c r="EF28" s="464"/>
      <c r="EG28" s="450"/>
      <c r="EH28" s="454"/>
      <c r="EI28" s="454"/>
    </row>
    <row r="29" spans="1:139" ht="15" customHeight="1">
      <c r="A29" s="450"/>
      <c r="B29" s="475"/>
      <c r="C29" s="450"/>
      <c r="D29" s="450"/>
      <c r="E29" s="450"/>
      <c r="F29" s="450"/>
      <c r="G29" s="450"/>
      <c r="H29" s="450"/>
      <c r="I29" s="450"/>
      <c r="J29" s="471" t="s">
        <v>368</v>
      </c>
      <c r="K29" s="471"/>
      <c r="L29" s="471">
        <f>DV43</f>
        <v>0</v>
      </c>
      <c r="M29" s="471">
        <f>DW43</f>
        <v>0</v>
      </c>
      <c r="N29" s="471">
        <f>DX43</f>
        <v>0</v>
      </c>
      <c r="O29" s="471">
        <f>DY43</f>
        <v>0</v>
      </c>
      <c r="P29" s="471">
        <f>DZ43</f>
        <v>0</v>
      </c>
      <c r="Q29" s="471"/>
      <c r="R29" s="471"/>
      <c r="S29" s="471"/>
      <c r="T29" s="471"/>
      <c r="U29" s="471"/>
      <c r="V29" s="471"/>
      <c r="W29" s="471"/>
      <c r="X29" s="471"/>
      <c r="Y29" s="471"/>
      <c r="Z29" s="471"/>
      <c r="AA29" s="471"/>
      <c r="AB29" s="471"/>
      <c r="AC29" s="471"/>
      <c r="AD29" s="471"/>
      <c r="AE29" s="471"/>
      <c r="AF29" s="471"/>
      <c r="AG29" s="471"/>
      <c r="AH29" s="471"/>
      <c r="AI29" s="471"/>
      <c r="AJ29" s="471"/>
      <c r="AK29" s="471"/>
      <c r="AL29" s="471"/>
      <c r="AM29" s="471"/>
      <c r="AN29" s="471"/>
      <c r="AO29" s="471"/>
      <c r="AP29" s="471"/>
      <c r="AQ29" s="471"/>
      <c r="AR29" s="471"/>
      <c r="AS29" s="471"/>
      <c r="AT29" s="471"/>
      <c r="AU29" s="471"/>
      <c r="AV29" s="471"/>
      <c r="AW29" s="471"/>
      <c r="AX29" s="471"/>
      <c r="AY29" s="471"/>
      <c r="AZ29" s="471"/>
      <c r="BA29" s="471"/>
      <c r="BB29" s="471"/>
      <c r="BC29" s="471"/>
      <c r="BD29" s="471"/>
      <c r="BE29" s="471"/>
      <c r="BF29" s="471"/>
      <c r="BG29" s="471"/>
      <c r="BH29" s="471"/>
      <c r="BI29" s="471"/>
      <c r="BJ29" s="471"/>
      <c r="BK29" s="471"/>
      <c r="BL29" s="471"/>
      <c r="BM29" s="471"/>
      <c r="BN29" s="471"/>
      <c r="BO29" s="471"/>
      <c r="BP29" s="471"/>
      <c r="BQ29" s="471"/>
      <c r="BR29" s="471"/>
      <c r="BS29" s="471"/>
      <c r="BT29" s="471"/>
      <c r="BU29" s="471"/>
      <c r="BV29" s="471"/>
      <c r="BW29" s="471"/>
      <c r="BX29" s="471"/>
      <c r="BY29" s="471"/>
      <c r="BZ29" s="471"/>
      <c r="CA29" s="471"/>
      <c r="CB29" s="471"/>
      <c r="CC29" s="471"/>
      <c r="CD29" s="471"/>
      <c r="CE29" s="471"/>
      <c r="CF29" s="471"/>
      <c r="CG29" s="471"/>
      <c r="CH29" s="471"/>
      <c r="CI29" s="471"/>
      <c r="CJ29" s="471"/>
      <c r="CK29" s="471"/>
      <c r="CL29" s="471"/>
      <c r="CM29" s="471"/>
      <c r="CN29" s="471"/>
      <c r="CO29" s="471"/>
      <c r="CP29" s="471"/>
      <c r="CQ29" s="471"/>
      <c r="CR29" s="471"/>
      <c r="CS29" s="471"/>
      <c r="CT29" s="471"/>
      <c r="CU29" s="471"/>
      <c r="CV29" s="471"/>
      <c r="CW29" s="471"/>
      <c r="CX29" s="471"/>
      <c r="CY29" s="471"/>
      <c r="CZ29" s="471"/>
      <c r="DA29" s="471"/>
      <c r="DB29" s="471"/>
      <c r="DC29" s="471"/>
      <c r="DD29" s="471"/>
      <c r="DE29" s="471"/>
      <c r="DF29" s="471"/>
      <c r="DG29" s="471"/>
      <c r="DH29" s="471"/>
      <c r="DI29" s="471"/>
      <c r="DJ29" s="471"/>
      <c r="DK29" s="471"/>
      <c r="DL29" s="471"/>
      <c r="DM29" s="471"/>
      <c r="DN29" s="471"/>
      <c r="DO29" s="471"/>
      <c r="DP29" s="471"/>
      <c r="DQ29" s="471"/>
      <c r="DR29" s="471"/>
      <c r="DS29" s="471"/>
      <c r="DT29" s="471"/>
      <c r="DU29" s="471">
        <f t="shared" ref="DU29:DY29" si="201">EA43</f>
        <v>0</v>
      </c>
      <c r="DV29" s="471" t="e">
        <f t="shared" si="201"/>
        <v>#DIV/0!</v>
      </c>
      <c r="DW29" s="471" t="e">
        <f t="shared" si="201"/>
        <v>#DIV/0!</v>
      </c>
      <c r="DX29" s="471" t="e">
        <f t="shared" si="201"/>
        <v>#DIV/0!</v>
      </c>
      <c r="DY29" s="471" t="e">
        <f t="shared" si="201"/>
        <v>#DIV/0!</v>
      </c>
      <c r="DZ29" s="450"/>
      <c r="EA29" s="450"/>
      <c r="EB29" s="450"/>
      <c r="EC29" s="450"/>
      <c r="ED29" s="450"/>
      <c r="EE29" s="450"/>
      <c r="EF29" s="464"/>
      <c r="EG29" s="450"/>
      <c r="EH29" s="454"/>
      <c r="EI29" s="454"/>
    </row>
    <row r="30" spans="1:139" ht="15" customHeight="1">
      <c r="A30" s="450"/>
      <c r="B30" s="475" t="s">
        <v>369</v>
      </c>
      <c r="C30" s="450"/>
      <c r="D30" s="450"/>
      <c r="E30" s="450"/>
      <c r="F30" s="464"/>
      <c r="G30" s="450"/>
      <c r="H30" s="450"/>
      <c r="I30" s="450"/>
      <c r="J30" s="471" t="s">
        <v>370</v>
      </c>
      <c r="K30" s="471"/>
      <c r="L30" s="471">
        <f>DV47</f>
        <v>0</v>
      </c>
      <c r="M30" s="471">
        <f>DW47</f>
        <v>0</v>
      </c>
      <c r="N30" s="471">
        <f>DX47</f>
        <v>0</v>
      </c>
      <c r="O30" s="471">
        <f>DY47</f>
        <v>0</v>
      </c>
      <c r="P30" s="471">
        <f>DZ47</f>
        <v>0</v>
      </c>
      <c r="Q30" s="471"/>
      <c r="R30" s="471"/>
      <c r="S30" s="471"/>
      <c r="T30" s="471"/>
      <c r="U30" s="471"/>
      <c r="V30" s="471"/>
      <c r="W30" s="471"/>
      <c r="X30" s="471"/>
      <c r="Y30" s="471"/>
      <c r="Z30" s="471"/>
      <c r="AA30" s="471"/>
      <c r="AB30" s="471"/>
      <c r="AC30" s="471"/>
      <c r="AD30" s="471"/>
      <c r="AE30" s="471"/>
      <c r="AF30" s="471"/>
      <c r="AG30" s="471"/>
      <c r="AH30" s="471"/>
      <c r="AI30" s="471"/>
      <c r="AJ30" s="471"/>
      <c r="AK30" s="471"/>
      <c r="AL30" s="471"/>
      <c r="AM30" s="471"/>
      <c r="AN30" s="471"/>
      <c r="AO30" s="471"/>
      <c r="AP30" s="471"/>
      <c r="AQ30" s="471"/>
      <c r="AR30" s="471"/>
      <c r="AS30" s="471"/>
      <c r="AT30" s="471"/>
      <c r="AU30" s="471"/>
      <c r="AV30" s="471"/>
      <c r="AW30" s="471"/>
      <c r="AX30" s="471"/>
      <c r="AY30" s="471"/>
      <c r="AZ30" s="471"/>
      <c r="BA30" s="471"/>
      <c r="BB30" s="471"/>
      <c r="BC30" s="471"/>
      <c r="BD30" s="471"/>
      <c r="BE30" s="471"/>
      <c r="BF30" s="471"/>
      <c r="BG30" s="471"/>
      <c r="BH30" s="471"/>
      <c r="BI30" s="471"/>
      <c r="BJ30" s="471"/>
      <c r="BK30" s="471"/>
      <c r="BL30" s="471"/>
      <c r="BM30" s="471"/>
      <c r="BN30" s="471"/>
      <c r="BO30" s="471"/>
      <c r="BP30" s="471"/>
      <c r="BQ30" s="471"/>
      <c r="BR30" s="471"/>
      <c r="BS30" s="471"/>
      <c r="BT30" s="471"/>
      <c r="BU30" s="471"/>
      <c r="BV30" s="471"/>
      <c r="BW30" s="471"/>
      <c r="BX30" s="471"/>
      <c r="BY30" s="471"/>
      <c r="BZ30" s="471"/>
      <c r="CA30" s="471"/>
      <c r="CB30" s="471"/>
      <c r="CC30" s="471"/>
      <c r="CD30" s="471"/>
      <c r="CE30" s="471"/>
      <c r="CF30" s="471"/>
      <c r="CG30" s="471"/>
      <c r="CH30" s="471"/>
      <c r="CI30" s="471"/>
      <c r="CJ30" s="471"/>
      <c r="CK30" s="471"/>
      <c r="CL30" s="471"/>
      <c r="CM30" s="471"/>
      <c r="CN30" s="471"/>
      <c r="CO30" s="471"/>
      <c r="CP30" s="471"/>
      <c r="CQ30" s="471"/>
      <c r="CR30" s="471"/>
      <c r="CS30" s="471"/>
      <c r="CT30" s="471"/>
      <c r="CU30" s="471"/>
      <c r="CV30" s="471"/>
      <c r="CW30" s="471"/>
      <c r="CX30" s="471"/>
      <c r="CY30" s="471"/>
      <c r="CZ30" s="471"/>
      <c r="DA30" s="471"/>
      <c r="DB30" s="471"/>
      <c r="DC30" s="471"/>
      <c r="DD30" s="471"/>
      <c r="DE30" s="471"/>
      <c r="DF30" s="471"/>
      <c r="DG30" s="471"/>
      <c r="DH30" s="471"/>
      <c r="DI30" s="471"/>
      <c r="DJ30" s="471"/>
      <c r="DK30" s="471"/>
      <c r="DL30" s="471"/>
      <c r="DM30" s="471"/>
      <c r="DN30" s="471"/>
      <c r="DO30" s="471"/>
      <c r="DP30" s="471"/>
      <c r="DQ30" s="471"/>
      <c r="DR30" s="471"/>
      <c r="DS30" s="471"/>
      <c r="DT30" s="471"/>
      <c r="DU30" s="471" t="e">
        <f t="shared" ref="DU30:DY30" si="202">EA47</f>
        <v>#DIV/0!</v>
      </c>
      <c r="DV30" s="471" t="e">
        <f t="shared" si="202"/>
        <v>#DIV/0!</v>
      </c>
      <c r="DW30" s="471" t="e">
        <f t="shared" si="202"/>
        <v>#DIV/0!</v>
      </c>
      <c r="DX30" s="471" t="e">
        <f t="shared" si="202"/>
        <v>#DIV/0!</v>
      </c>
      <c r="DY30" s="471" t="e">
        <f t="shared" si="202"/>
        <v>#DIV/0!</v>
      </c>
      <c r="DZ30" s="450"/>
      <c r="EA30" s="450"/>
      <c r="EB30" s="450"/>
      <c r="EC30" s="450"/>
      <c r="ED30" s="450"/>
      <c r="EE30" s="450"/>
      <c r="EF30" s="464"/>
      <c r="EG30" s="450"/>
      <c r="EH30" s="454"/>
      <c r="EI30" s="454"/>
    </row>
    <row r="31" spans="1:139" ht="15" customHeight="1">
      <c r="A31" s="450"/>
      <c r="B31" s="475" t="s">
        <v>371</v>
      </c>
      <c r="C31" s="450"/>
      <c r="D31" s="450"/>
      <c r="E31" s="450"/>
      <c r="F31" s="464"/>
      <c r="G31" s="450"/>
      <c r="H31" s="450"/>
      <c r="I31" s="450"/>
      <c r="J31" s="471" t="s">
        <v>372</v>
      </c>
      <c r="K31" s="471"/>
      <c r="L31" s="471">
        <f>L28+L29-L30</f>
        <v>0</v>
      </c>
      <c r="M31" s="471">
        <f>M28+M29-M30</f>
        <v>0</v>
      </c>
      <c r="N31" s="471">
        <f t="shared" ref="N31:DY31" si="203">N28+N29-N30</f>
        <v>0</v>
      </c>
      <c r="O31" s="471">
        <f t="shared" si="203"/>
        <v>0</v>
      </c>
      <c r="P31" s="471">
        <f t="shared" si="203"/>
        <v>0</v>
      </c>
      <c r="Q31" s="471"/>
      <c r="R31" s="471"/>
      <c r="S31" s="471"/>
      <c r="T31" s="471"/>
      <c r="U31" s="471"/>
      <c r="V31" s="471"/>
      <c r="W31" s="471"/>
      <c r="X31" s="471"/>
      <c r="Y31" s="471"/>
      <c r="Z31" s="471"/>
      <c r="AA31" s="471"/>
      <c r="AB31" s="471"/>
      <c r="AC31" s="471"/>
      <c r="AD31" s="471"/>
      <c r="AE31" s="471"/>
      <c r="AF31" s="471"/>
      <c r="AG31" s="471"/>
      <c r="AH31" s="471"/>
      <c r="AI31" s="471"/>
      <c r="AJ31" s="471"/>
      <c r="AK31" s="471"/>
      <c r="AL31" s="471"/>
      <c r="AM31" s="471"/>
      <c r="AN31" s="471"/>
      <c r="AO31" s="471"/>
      <c r="AP31" s="471"/>
      <c r="AQ31" s="471"/>
      <c r="AR31" s="471"/>
      <c r="AS31" s="471"/>
      <c r="AT31" s="471"/>
      <c r="AU31" s="471"/>
      <c r="AV31" s="471"/>
      <c r="AW31" s="471"/>
      <c r="AX31" s="471"/>
      <c r="AY31" s="471"/>
      <c r="AZ31" s="471"/>
      <c r="BA31" s="471"/>
      <c r="BB31" s="471"/>
      <c r="BC31" s="471"/>
      <c r="BD31" s="471"/>
      <c r="BE31" s="471"/>
      <c r="BF31" s="471"/>
      <c r="BG31" s="471"/>
      <c r="BH31" s="471"/>
      <c r="BI31" s="471"/>
      <c r="BJ31" s="471"/>
      <c r="BK31" s="471"/>
      <c r="BL31" s="471"/>
      <c r="BM31" s="471"/>
      <c r="BN31" s="471"/>
      <c r="BO31" s="471"/>
      <c r="BP31" s="471"/>
      <c r="BQ31" s="471"/>
      <c r="BR31" s="471"/>
      <c r="BS31" s="471"/>
      <c r="BT31" s="471"/>
      <c r="BU31" s="471"/>
      <c r="BV31" s="471"/>
      <c r="BW31" s="471"/>
      <c r="BX31" s="471"/>
      <c r="BY31" s="471"/>
      <c r="BZ31" s="471"/>
      <c r="CA31" s="471"/>
      <c r="CB31" s="471"/>
      <c r="CC31" s="471"/>
      <c r="CD31" s="471"/>
      <c r="CE31" s="471"/>
      <c r="CF31" s="471"/>
      <c r="CG31" s="471"/>
      <c r="CH31" s="471"/>
      <c r="CI31" s="471"/>
      <c r="CJ31" s="471"/>
      <c r="CK31" s="471"/>
      <c r="CL31" s="471"/>
      <c r="CM31" s="471"/>
      <c r="CN31" s="471"/>
      <c r="CO31" s="471"/>
      <c r="CP31" s="471"/>
      <c r="CQ31" s="471"/>
      <c r="CR31" s="471"/>
      <c r="CS31" s="471"/>
      <c r="CT31" s="471"/>
      <c r="CU31" s="471"/>
      <c r="CV31" s="471"/>
      <c r="CW31" s="471"/>
      <c r="CX31" s="471"/>
      <c r="CY31" s="471"/>
      <c r="CZ31" s="471"/>
      <c r="DA31" s="471"/>
      <c r="DB31" s="471"/>
      <c r="DC31" s="471"/>
      <c r="DD31" s="471"/>
      <c r="DE31" s="471"/>
      <c r="DF31" s="471"/>
      <c r="DG31" s="471"/>
      <c r="DH31" s="471"/>
      <c r="DI31" s="471"/>
      <c r="DJ31" s="471"/>
      <c r="DK31" s="471"/>
      <c r="DL31" s="471"/>
      <c r="DM31" s="471"/>
      <c r="DN31" s="471"/>
      <c r="DO31" s="471"/>
      <c r="DP31" s="471"/>
      <c r="DQ31" s="471"/>
      <c r="DR31" s="471"/>
      <c r="DS31" s="471"/>
      <c r="DT31" s="471"/>
      <c r="DU31" s="471" t="e">
        <f t="shared" si="203"/>
        <v>#DIV/0!</v>
      </c>
      <c r="DV31" s="471" t="e">
        <f t="shared" si="203"/>
        <v>#DIV/0!</v>
      </c>
      <c r="DW31" s="471" t="e">
        <f t="shared" si="203"/>
        <v>#DIV/0!</v>
      </c>
      <c r="DX31" s="471" t="e">
        <f t="shared" si="203"/>
        <v>#DIV/0!</v>
      </c>
      <c r="DY31" s="471" t="e">
        <f t="shared" si="203"/>
        <v>#DIV/0!</v>
      </c>
      <c r="DZ31" s="450"/>
      <c r="EA31" s="450"/>
      <c r="EB31" s="450"/>
      <c r="EC31" s="450"/>
      <c r="ED31" s="450"/>
      <c r="EE31" s="450"/>
      <c r="EF31" s="464"/>
      <c r="EG31" s="450"/>
      <c r="EH31" s="454"/>
      <c r="EI31" s="454"/>
    </row>
    <row r="32" spans="1:139" ht="15" customHeight="1">
      <c r="A32" s="450"/>
      <c r="B32" s="450"/>
      <c r="C32" s="450"/>
      <c r="D32" s="450"/>
      <c r="E32" s="450"/>
      <c r="F32" s="464"/>
      <c r="G32" s="450"/>
      <c r="H32" s="450"/>
      <c r="I32" s="486"/>
      <c r="J32" s="460"/>
      <c r="K32" s="460"/>
      <c r="L32" s="460"/>
      <c r="M32" s="460"/>
      <c r="N32" s="460"/>
      <c r="O32" s="450"/>
      <c r="P32" s="450"/>
      <c r="Q32" s="450"/>
      <c r="R32" s="450"/>
      <c r="S32" s="450"/>
      <c r="T32" s="450"/>
      <c r="U32" s="450"/>
      <c r="V32" s="450"/>
      <c r="W32" s="450"/>
      <c r="X32" s="450"/>
      <c r="Y32" s="450"/>
      <c r="Z32" s="450"/>
      <c r="AA32" s="450"/>
      <c r="AB32" s="450"/>
      <c r="AC32" s="450"/>
      <c r="AD32" s="450"/>
      <c r="AE32" s="450"/>
      <c r="AF32" s="450"/>
      <c r="AG32" s="450"/>
      <c r="AH32" s="450"/>
      <c r="AI32" s="450"/>
      <c r="AJ32" s="450"/>
      <c r="AK32" s="450"/>
      <c r="AL32" s="450"/>
      <c r="AM32" s="450"/>
      <c r="AN32" s="450"/>
      <c r="AO32" s="450"/>
      <c r="AP32" s="450"/>
      <c r="AQ32" s="450"/>
      <c r="AR32" s="450"/>
      <c r="AS32" s="450"/>
      <c r="AT32" s="450"/>
      <c r="AU32" s="450"/>
      <c r="AV32" s="450"/>
      <c r="AW32" s="450"/>
      <c r="AX32" s="450"/>
      <c r="AY32" s="450"/>
      <c r="AZ32" s="450"/>
      <c r="BA32" s="450"/>
      <c r="BB32" s="450"/>
      <c r="BC32" s="450"/>
      <c r="BD32" s="450"/>
      <c r="BE32" s="450"/>
      <c r="BF32" s="450"/>
      <c r="BG32" s="450"/>
      <c r="BH32" s="450"/>
      <c r="BI32" s="450"/>
      <c r="BJ32" s="450"/>
      <c r="BK32" s="450"/>
      <c r="BL32" s="450"/>
      <c r="BM32" s="450"/>
      <c r="BN32" s="450"/>
      <c r="BO32" s="450"/>
      <c r="BP32" s="450"/>
      <c r="BQ32" s="450"/>
      <c r="BR32" s="450"/>
      <c r="BS32" s="450"/>
      <c r="BT32" s="450"/>
      <c r="BU32" s="450"/>
      <c r="BV32" s="450"/>
      <c r="BW32" s="450"/>
      <c r="BX32" s="450"/>
      <c r="BY32" s="450"/>
      <c r="BZ32" s="450"/>
      <c r="CA32" s="450"/>
      <c r="CB32" s="450"/>
      <c r="CC32" s="450"/>
      <c r="CD32" s="450"/>
      <c r="CE32" s="450"/>
      <c r="CF32" s="450"/>
      <c r="CG32" s="450"/>
      <c r="CH32" s="450"/>
      <c r="CI32" s="450"/>
      <c r="CJ32" s="450"/>
      <c r="CK32" s="450"/>
      <c r="CL32" s="450"/>
      <c r="CM32" s="450"/>
      <c r="CN32" s="450"/>
      <c r="CO32" s="450"/>
      <c r="CP32" s="450"/>
      <c r="CQ32" s="450"/>
      <c r="CR32" s="450"/>
      <c r="CS32" s="450"/>
      <c r="CT32" s="450"/>
      <c r="CU32" s="450"/>
      <c r="CV32" s="450"/>
      <c r="CW32" s="450"/>
      <c r="CX32" s="450"/>
      <c r="CY32" s="450"/>
      <c r="CZ32" s="450"/>
      <c r="DA32" s="450"/>
      <c r="DB32" s="450"/>
      <c r="DC32" s="450"/>
      <c r="DD32" s="450"/>
      <c r="DE32" s="450"/>
      <c r="DF32" s="450"/>
      <c r="DG32" s="450"/>
      <c r="DH32" s="450"/>
      <c r="DI32" s="450"/>
      <c r="DJ32" s="450"/>
      <c r="DK32" s="450"/>
      <c r="DL32" s="450"/>
      <c r="DM32" s="450"/>
      <c r="DN32" s="450"/>
      <c r="DO32" s="450"/>
      <c r="DP32" s="450"/>
      <c r="DQ32" s="450"/>
      <c r="DR32" s="450"/>
      <c r="DS32" s="450"/>
      <c r="DT32" s="450"/>
      <c r="DU32" s="450"/>
      <c r="DV32" s="450"/>
      <c r="DW32" s="450"/>
      <c r="DX32" s="450"/>
      <c r="DY32" s="450"/>
      <c r="DZ32" s="450"/>
      <c r="EA32" s="450"/>
      <c r="EB32" s="450"/>
      <c r="EC32" s="450"/>
      <c r="ED32" s="450"/>
      <c r="EE32" s="450"/>
      <c r="EF32" s="464"/>
      <c r="EG32" s="450"/>
      <c r="EH32" s="454"/>
      <c r="EI32" s="454"/>
    </row>
    <row r="33" spans="1:139" ht="15" customHeight="1">
      <c r="A33" s="450"/>
      <c r="B33" s="450"/>
      <c r="C33" s="450"/>
      <c r="D33" s="450"/>
      <c r="E33" s="450"/>
      <c r="F33" s="464"/>
      <c r="G33" s="450"/>
      <c r="H33" s="450"/>
      <c r="I33" s="486"/>
      <c r="J33" s="460"/>
      <c r="K33" s="460"/>
      <c r="L33" s="460"/>
      <c r="M33" s="460"/>
      <c r="N33" s="460"/>
      <c r="O33" s="450"/>
      <c r="P33" s="450"/>
      <c r="Q33" s="450"/>
      <c r="R33" s="450"/>
      <c r="S33" s="450"/>
      <c r="T33" s="450"/>
      <c r="U33" s="450"/>
      <c r="V33" s="450"/>
      <c r="W33" s="450"/>
      <c r="X33" s="450"/>
      <c r="Y33" s="450"/>
      <c r="Z33" s="450"/>
      <c r="AA33" s="450"/>
      <c r="AB33" s="450"/>
      <c r="AC33" s="450"/>
      <c r="AD33" s="450"/>
      <c r="AE33" s="450"/>
      <c r="AF33" s="450"/>
      <c r="AG33" s="450"/>
      <c r="AH33" s="450"/>
      <c r="AI33" s="450"/>
      <c r="AJ33" s="450"/>
      <c r="AK33" s="450"/>
      <c r="AL33" s="450"/>
      <c r="AM33" s="450"/>
      <c r="AN33" s="450"/>
      <c r="AO33" s="450"/>
      <c r="AP33" s="450"/>
      <c r="AQ33" s="450"/>
      <c r="AR33" s="450"/>
      <c r="AS33" s="450"/>
      <c r="AT33" s="450"/>
      <c r="AU33" s="450"/>
      <c r="AV33" s="450"/>
      <c r="AW33" s="450"/>
      <c r="AX33" s="450"/>
      <c r="AY33" s="450"/>
      <c r="AZ33" s="450"/>
      <c r="BA33" s="450"/>
      <c r="BB33" s="450"/>
      <c r="BC33" s="450"/>
      <c r="BD33" s="450"/>
      <c r="BE33" s="450"/>
      <c r="BF33" s="450"/>
      <c r="BG33" s="450"/>
      <c r="BH33" s="450"/>
      <c r="BI33" s="450"/>
      <c r="BJ33" s="450"/>
      <c r="BK33" s="450"/>
      <c r="BL33" s="450"/>
      <c r="BM33" s="450"/>
      <c r="BN33" s="450"/>
      <c r="BO33" s="450"/>
      <c r="BP33" s="450"/>
      <c r="BQ33" s="450"/>
      <c r="BR33" s="450"/>
      <c r="BS33" s="450"/>
      <c r="BT33" s="450"/>
      <c r="BU33" s="450"/>
      <c r="BV33" s="450"/>
      <c r="BW33" s="450"/>
      <c r="BX33" s="450"/>
      <c r="BY33" s="450"/>
      <c r="BZ33" s="450"/>
      <c r="CA33" s="450"/>
      <c r="CB33" s="450"/>
      <c r="CC33" s="450"/>
      <c r="CD33" s="450"/>
      <c r="CE33" s="450"/>
      <c r="CF33" s="450"/>
      <c r="CG33" s="450"/>
      <c r="CH33" s="450"/>
      <c r="CI33" s="450"/>
      <c r="CJ33" s="450"/>
      <c r="CK33" s="450"/>
      <c r="CL33" s="450"/>
      <c r="CM33" s="450"/>
      <c r="CN33" s="450"/>
      <c r="CO33" s="450"/>
      <c r="CP33" s="450"/>
      <c r="CQ33" s="450"/>
      <c r="CR33" s="450"/>
      <c r="CS33" s="450"/>
      <c r="CT33" s="450"/>
      <c r="CU33" s="450"/>
      <c r="CV33" s="450"/>
      <c r="CW33" s="450"/>
      <c r="CX33" s="450"/>
      <c r="CY33" s="450"/>
      <c r="CZ33" s="450"/>
      <c r="DA33" s="450"/>
      <c r="DB33" s="450"/>
      <c r="DC33" s="450"/>
      <c r="DD33" s="450"/>
      <c r="DE33" s="450"/>
      <c r="DF33" s="450"/>
      <c r="DG33" s="450"/>
      <c r="DH33" s="450"/>
      <c r="DI33" s="450"/>
      <c r="DJ33" s="450"/>
      <c r="DK33" s="450"/>
      <c r="DL33" s="450"/>
      <c r="DM33" s="450"/>
      <c r="DN33" s="450"/>
      <c r="DO33" s="450"/>
      <c r="DP33" s="450"/>
      <c r="DQ33" s="450"/>
      <c r="DR33" s="450"/>
      <c r="DS33" s="450"/>
      <c r="DT33" s="450"/>
      <c r="DU33" s="450"/>
      <c r="DV33" s="450"/>
      <c r="DW33" s="450"/>
      <c r="DX33" s="450"/>
      <c r="DY33" s="450"/>
      <c r="DZ33" s="450"/>
      <c r="EA33" s="450"/>
      <c r="EB33" s="450"/>
      <c r="EC33" s="450"/>
      <c r="ED33" s="450"/>
      <c r="EE33" s="450"/>
      <c r="EF33" s="464"/>
      <c r="EG33" s="450"/>
      <c r="EH33" s="454"/>
      <c r="EI33" s="454"/>
    </row>
    <row r="34" spans="1:139" ht="15" customHeight="1" thickBot="1">
      <c r="A34" s="464"/>
      <c r="B34" s="450"/>
      <c r="C34" s="450"/>
      <c r="D34" s="450"/>
      <c r="E34" s="450"/>
      <c r="F34" s="464"/>
      <c r="G34" s="450"/>
      <c r="H34" s="450"/>
      <c r="I34" s="450"/>
      <c r="J34" s="450"/>
      <c r="K34" s="450"/>
      <c r="L34" s="450"/>
      <c r="M34" s="450"/>
      <c r="N34" s="450"/>
      <c r="O34" s="450"/>
      <c r="P34" s="450"/>
      <c r="Q34" s="450"/>
      <c r="R34" s="450"/>
      <c r="S34" s="450"/>
      <c r="T34" s="450"/>
      <c r="U34" s="450"/>
      <c r="V34" s="450"/>
      <c r="W34" s="450"/>
      <c r="X34" s="450"/>
      <c r="Y34" s="450"/>
      <c r="Z34" s="450"/>
      <c r="AA34" s="450"/>
      <c r="AB34" s="450"/>
      <c r="AC34" s="450"/>
      <c r="AD34" s="450"/>
      <c r="AE34" s="450"/>
      <c r="AF34" s="450"/>
      <c r="AG34" s="450"/>
      <c r="AH34" s="450"/>
      <c r="AI34" s="450"/>
      <c r="AJ34" s="450"/>
      <c r="AK34" s="450"/>
      <c r="AL34" s="450"/>
      <c r="AM34" s="450"/>
      <c r="AN34" s="450"/>
      <c r="AO34" s="450"/>
      <c r="AP34" s="450"/>
      <c r="AQ34" s="450"/>
      <c r="AR34" s="450"/>
      <c r="AS34" s="450"/>
      <c r="AT34" s="450"/>
      <c r="AU34" s="450"/>
      <c r="AV34" s="450"/>
      <c r="AW34" s="450"/>
      <c r="AX34" s="450"/>
      <c r="AY34" s="450"/>
      <c r="AZ34" s="450"/>
      <c r="BA34" s="450"/>
      <c r="BB34" s="450"/>
      <c r="BC34" s="450"/>
      <c r="BD34" s="450"/>
      <c r="BE34" s="450"/>
      <c r="BF34" s="450"/>
      <c r="BG34" s="450"/>
      <c r="BH34" s="450"/>
      <c r="BI34" s="450"/>
      <c r="BJ34" s="450"/>
      <c r="BK34" s="450"/>
      <c r="BL34" s="450"/>
      <c r="BM34" s="450"/>
      <c r="BN34" s="450"/>
      <c r="BO34" s="450"/>
      <c r="BP34" s="450"/>
      <c r="BQ34" s="450"/>
      <c r="BR34" s="450"/>
      <c r="BS34" s="450"/>
      <c r="BT34" s="450"/>
      <c r="BU34" s="450"/>
      <c r="BV34" s="450"/>
      <c r="BW34" s="450"/>
      <c r="BX34" s="450"/>
      <c r="BY34" s="450"/>
      <c r="BZ34" s="450"/>
      <c r="CA34" s="450"/>
      <c r="CB34" s="450"/>
      <c r="CC34" s="450"/>
      <c r="CD34" s="450"/>
      <c r="CE34" s="450"/>
      <c r="CF34" s="450"/>
      <c r="CG34" s="450"/>
      <c r="CH34" s="450"/>
      <c r="CI34" s="450"/>
      <c r="CJ34" s="450"/>
      <c r="CK34" s="450"/>
      <c r="CL34" s="450"/>
      <c r="CM34" s="450"/>
      <c r="CN34" s="450"/>
      <c r="CO34" s="450"/>
      <c r="CP34" s="450"/>
      <c r="CQ34" s="450"/>
      <c r="CR34" s="450"/>
      <c r="CS34" s="450"/>
      <c r="CT34" s="450"/>
      <c r="CU34" s="450"/>
      <c r="CV34" s="450"/>
      <c r="CW34" s="450"/>
      <c r="CX34" s="450"/>
      <c r="CY34" s="450"/>
      <c r="CZ34" s="450"/>
      <c r="DA34" s="450"/>
      <c r="DB34" s="450"/>
      <c r="DC34" s="450"/>
      <c r="DD34" s="450"/>
      <c r="DE34" s="450"/>
      <c r="DF34" s="450"/>
      <c r="DG34" s="450"/>
      <c r="DH34" s="450"/>
      <c r="DI34" s="450"/>
      <c r="DJ34" s="450"/>
      <c r="DK34" s="450"/>
      <c r="DL34" s="450"/>
      <c r="DM34" s="450"/>
      <c r="DN34" s="450"/>
      <c r="DO34" s="450"/>
      <c r="DP34" s="450"/>
      <c r="DQ34" s="450"/>
      <c r="DR34" s="450"/>
      <c r="DS34" s="450"/>
      <c r="DT34" s="450"/>
      <c r="DU34" s="450"/>
      <c r="DV34" s="450"/>
      <c r="DW34" s="450"/>
      <c r="DX34" s="450"/>
      <c r="DY34" s="450"/>
      <c r="DZ34" s="450"/>
      <c r="EA34" s="450"/>
      <c r="EB34" s="450"/>
      <c r="EC34" s="450"/>
      <c r="ED34" s="450"/>
      <c r="EE34" s="450"/>
      <c r="EF34" s="464"/>
      <c r="EG34" s="450"/>
      <c r="EH34" s="454"/>
      <c r="EI34" s="454"/>
    </row>
    <row r="35" spans="1:139" ht="15" customHeight="1" thickBot="1">
      <c r="A35" s="450"/>
      <c r="B35" s="476" t="s">
        <v>367</v>
      </c>
      <c r="C35" s="477"/>
      <c r="D35" s="477"/>
      <c r="E35" s="477"/>
      <c r="F35" s="477"/>
      <c r="G35" s="477"/>
      <c r="H35" s="477"/>
      <c r="I35" s="477"/>
      <c r="J35" s="477"/>
      <c r="K35" s="478"/>
      <c r="L35" s="477"/>
      <c r="M35" s="477"/>
      <c r="N35" s="477"/>
      <c r="O35" s="477"/>
      <c r="P35" s="478"/>
      <c r="Q35" s="477"/>
      <c r="R35" s="477"/>
      <c r="S35" s="477"/>
      <c r="T35" s="477"/>
      <c r="U35" s="477"/>
      <c r="V35" s="477"/>
      <c r="W35" s="478"/>
      <c r="X35" s="477"/>
      <c r="Y35" s="477"/>
      <c r="Z35" s="477"/>
      <c r="AA35" s="477"/>
      <c r="AB35" s="478"/>
      <c r="AC35" s="477"/>
      <c r="AD35" s="477"/>
      <c r="AE35" s="477"/>
      <c r="AF35" s="477"/>
      <c r="AG35" s="477"/>
      <c r="AH35" s="477"/>
      <c r="AI35" s="478"/>
      <c r="AJ35" s="477"/>
      <c r="AK35" s="477"/>
      <c r="AL35" s="477"/>
      <c r="AM35" s="477"/>
      <c r="AN35" s="478"/>
      <c r="AO35" s="477"/>
      <c r="AP35" s="477"/>
      <c r="AQ35" s="477"/>
      <c r="AR35" s="477"/>
      <c r="AS35" s="477"/>
      <c r="AT35" s="477"/>
      <c r="AU35" s="478"/>
      <c r="AV35" s="477"/>
      <c r="AW35" s="477"/>
      <c r="AX35" s="477"/>
      <c r="AY35" s="477"/>
      <c r="AZ35" s="478"/>
      <c r="BA35" s="477"/>
      <c r="BB35" s="477"/>
      <c r="BC35" s="477"/>
      <c r="BD35" s="477"/>
      <c r="BE35" s="477"/>
      <c r="BF35" s="477"/>
      <c r="BG35" s="478"/>
      <c r="BH35" s="477"/>
      <c r="BI35" s="477"/>
      <c r="BJ35" s="477"/>
      <c r="BK35" s="477"/>
      <c r="BL35" s="478"/>
      <c r="BM35" s="477"/>
      <c r="BN35" s="477"/>
      <c r="BO35" s="477"/>
      <c r="BP35" s="477"/>
      <c r="BQ35" s="477"/>
      <c r="BR35" s="477"/>
      <c r="BS35" s="478"/>
      <c r="BT35" s="477"/>
      <c r="BU35" s="477"/>
      <c r="BV35" s="477"/>
      <c r="BW35" s="477"/>
      <c r="BX35" s="478"/>
      <c r="BY35" s="477"/>
      <c r="BZ35" s="477"/>
      <c r="CA35" s="477"/>
      <c r="CB35" s="477"/>
      <c r="CC35" s="477"/>
      <c r="CD35" s="477"/>
      <c r="CE35" s="478"/>
      <c r="CF35" s="477"/>
      <c r="CG35" s="477"/>
      <c r="CH35" s="477"/>
      <c r="CI35" s="477"/>
      <c r="CJ35" s="478"/>
      <c r="CK35" s="477"/>
      <c r="CL35" s="477"/>
      <c r="CM35" s="477"/>
      <c r="CN35" s="477"/>
      <c r="CO35" s="477"/>
      <c r="CP35" s="477"/>
      <c r="CQ35" s="478"/>
      <c r="CR35" s="477"/>
      <c r="CS35" s="477"/>
      <c r="CT35" s="477"/>
      <c r="CU35" s="477"/>
      <c r="CV35" s="478"/>
      <c r="CW35" s="477"/>
      <c r="CX35" s="477"/>
      <c r="CY35" s="477"/>
      <c r="CZ35" s="477"/>
      <c r="DA35" s="477"/>
      <c r="DB35" s="477"/>
      <c r="DC35" s="478"/>
      <c r="DD35" s="477"/>
      <c r="DE35" s="477"/>
      <c r="DF35" s="477"/>
      <c r="DG35" s="477"/>
      <c r="DH35" s="478"/>
      <c r="DI35" s="477"/>
      <c r="DJ35" s="477"/>
      <c r="DK35" s="477"/>
      <c r="DL35" s="477"/>
      <c r="DM35" s="477"/>
      <c r="DN35" s="477"/>
      <c r="DO35" s="478"/>
      <c r="DP35" s="477"/>
      <c r="DQ35" s="477"/>
      <c r="DR35" s="477"/>
      <c r="DS35" s="477"/>
      <c r="DT35" s="478"/>
      <c r="DU35" s="450"/>
      <c r="DV35" s="479" t="str">
        <f>B35</f>
        <v>COST OF SALES</v>
      </c>
      <c r="DW35" s="477"/>
      <c r="DX35" s="477"/>
      <c r="DY35" s="477"/>
      <c r="DZ35" s="477"/>
      <c r="EA35" s="477"/>
      <c r="EB35" s="477"/>
      <c r="EC35" s="477"/>
      <c r="ED35" s="477"/>
      <c r="EE35" s="478"/>
      <c r="EF35" s="464"/>
      <c r="EG35" s="450"/>
      <c r="EH35" s="454"/>
      <c r="EI35" s="454"/>
    </row>
    <row r="36" spans="1:139" ht="15" customHeight="1" thickBot="1">
      <c r="A36" s="450"/>
      <c r="B36" s="949"/>
      <c r="C36" s="950"/>
      <c r="D36" s="950"/>
      <c r="E36" s="950"/>
      <c r="F36" s="950"/>
      <c r="G36" s="951"/>
      <c r="H36" s="952"/>
      <c r="I36" s="950"/>
      <c r="J36" s="951"/>
      <c r="K36" s="953"/>
      <c r="L36" s="486"/>
      <c r="M36" s="486"/>
      <c r="N36" s="486"/>
      <c r="O36" s="486"/>
      <c r="P36" s="487"/>
      <c r="Q36" s="950"/>
      <c r="R36" s="950"/>
      <c r="S36" s="951"/>
      <c r="T36" s="952"/>
      <c r="U36" s="950"/>
      <c r="V36" s="951"/>
      <c r="W36" s="953"/>
      <c r="X36" s="486"/>
      <c r="Y36" s="486"/>
      <c r="Z36" s="486"/>
      <c r="AA36" s="486"/>
      <c r="AB36" s="487"/>
      <c r="AC36" s="950"/>
      <c r="AD36" s="950"/>
      <c r="AE36" s="951"/>
      <c r="AF36" s="952"/>
      <c r="AG36" s="950"/>
      <c r="AH36" s="951"/>
      <c r="AI36" s="953"/>
      <c r="AJ36" s="486"/>
      <c r="AK36" s="486"/>
      <c r="AL36" s="486"/>
      <c r="AM36" s="486"/>
      <c r="AN36" s="487"/>
      <c r="AO36" s="950"/>
      <c r="AP36" s="950"/>
      <c r="AQ36" s="951"/>
      <c r="AR36" s="952"/>
      <c r="AS36" s="950"/>
      <c r="AT36" s="951"/>
      <c r="AU36" s="953"/>
      <c r="AV36" s="486"/>
      <c r="AW36" s="486"/>
      <c r="AX36" s="486"/>
      <c r="AY36" s="486"/>
      <c r="AZ36" s="487"/>
      <c r="BA36" s="950"/>
      <c r="BB36" s="950"/>
      <c r="BC36" s="951"/>
      <c r="BD36" s="952"/>
      <c r="BE36" s="950"/>
      <c r="BF36" s="951"/>
      <c r="BG36" s="953"/>
      <c r="BH36" s="486"/>
      <c r="BI36" s="486"/>
      <c r="BJ36" s="486"/>
      <c r="BK36" s="486"/>
      <c r="BL36" s="487"/>
      <c r="BM36" s="950"/>
      <c r="BN36" s="950"/>
      <c r="BO36" s="951"/>
      <c r="BP36" s="952"/>
      <c r="BQ36" s="950"/>
      <c r="BR36" s="951"/>
      <c r="BS36" s="953"/>
      <c r="BT36" s="486"/>
      <c r="BU36" s="486"/>
      <c r="BV36" s="486"/>
      <c r="BW36" s="486"/>
      <c r="BX36" s="487"/>
      <c r="BY36" s="950"/>
      <c r="BZ36" s="950"/>
      <c r="CA36" s="951"/>
      <c r="CB36" s="952"/>
      <c r="CC36" s="950"/>
      <c r="CD36" s="951"/>
      <c r="CE36" s="953"/>
      <c r="CF36" s="486"/>
      <c r="CG36" s="486"/>
      <c r="CH36" s="486"/>
      <c r="CI36" s="486"/>
      <c r="CJ36" s="487"/>
      <c r="CK36" s="950"/>
      <c r="CL36" s="950"/>
      <c r="CM36" s="951"/>
      <c r="CN36" s="952"/>
      <c r="CO36" s="950"/>
      <c r="CP36" s="951"/>
      <c r="CQ36" s="953"/>
      <c r="CR36" s="486"/>
      <c r="CS36" s="486"/>
      <c r="CT36" s="486"/>
      <c r="CU36" s="486"/>
      <c r="CV36" s="487"/>
      <c r="CW36" s="950"/>
      <c r="CX36" s="950"/>
      <c r="CY36" s="951"/>
      <c r="CZ36" s="952"/>
      <c r="DA36" s="950"/>
      <c r="DB36" s="951"/>
      <c r="DC36" s="953"/>
      <c r="DD36" s="486"/>
      <c r="DE36" s="486"/>
      <c r="DF36" s="486"/>
      <c r="DG36" s="486"/>
      <c r="DH36" s="487"/>
      <c r="DI36" s="950"/>
      <c r="DJ36" s="950"/>
      <c r="DK36" s="951"/>
      <c r="DL36" s="952"/>
      <c r="DM36" s="950"/>
      <c r="DN36" s="951"/>
      <c r="DO36" s="953"/>
      <c r="DP36" s="486"/>
      <c r="DQ36" s="486"/>
      <c r="DR36" s="486"/>
      <c r="DS36" s="486"/>
      <c r="DT36" s="487"/>
      <c r="DU36" s="450"/>
      <c r="DV36" s="521">
        <f>DV15</f>
        <v>2022</v>
      </c>
      <c r="DW36" s="522">
        <f>DW15</f>
        <v>2023</v>
      </c>
      <c r="DX36" s="522">
        <f t="shared" ref="DX36:ED36" si="204">DX15</f>
        <v>2024</v>
      </c>
      <c r="DY36" s="522">
        <f t="shared" si="204"/>
        <v>2025</v>
      </c>
      <c r="DZ36" s="522">
        <f t="shared" si="204"/>
        <v>2026</v>
      </c>
      <c r="EA36" s="522">
        <f t="shared" si="204"/>
        <v>2027</v>
      </c>
      <c r="EB36" s="522">
        <f t="shared" si="204"/>
        <v>2028</v>
      </c>
      <c r="EC36" s="522">
        <f t="shared" si="204"/>
        <v>2029</v>
      </c>
      <c r="ED36" s="522">
        <f t="shared" si="204"/>
        <v>2030</v>
      </c>
      <c r="EE36" s="523">
        <f>EE15</f>
        <v>2031</v>
      </c>
      <c r="EF36" s="464"/>
      <c r="EG36" s="450"/>
      <c r="EH36" s="454"/>
      <c r="EI36" s="454"/>
    </row>
    <row r="37" spans="1:139" ht="15" customHeight="1">
      <c r="A37" s="450"/>
      <c r="B37" s="490"/>
      <c r="C37" s="486"/>
      <c r="D37" s="486"/>
      <c r="E37" s="486"/>
      <c r="F37" s="486"/>
      <c r="G37" s="524"/>
      <c r="H37" s="486"/>
      <c r="I37" s="486"/>
      <c r="J37" s="524"/>
      <c r="K37" s="486"/>
      <c r="L37" s="486"/>
      <c r="M37" s="486"/>
      <c r="N37" s="486"/>
      <c r="O37" s="486"/>
      <c r="P37" s="487"/>
      <c r="Q37" s="486"/>
      <c r="R37" s="486"/>
      <c r="S37" s="524"/>
      <c r="T37" s="486"/>
      <c r="U37" s="486"/>
      <c r="V37" s="524"/>
      <c r="W37" s="486"/>
      <c r="X37" s="486"/>
      <c r="Y37" s="486"/>
      <c r="Z37" s="486"/>
      <c r="AA37" s="486"/>
      <c r="AB37" s="487"/>
      <c r="AC37" s="486"/>
      <c r="AD37" s="486"/>
      <c r="AE37" s="524"/>
      <c r="AF37" s="486"/>
      <c r="AG37" s="486"/>
      <c r="AH37" s="524"/>
      <c r="AI37" s="486"/>
      <c r="AJ37" s="486"/>
      <c r="AK37" s="486"/>
      <c r="AL37" s="486"/>
      <c r="AM37" s="486"/>
      <c r="AN37" s="487"/>
      <c r="AO37" s="486"/>
      <c r="AP37" s="486"/>
      <c r="AQ37" s="524"/>
      <c r="AR37" s="486"/>
      <c r="AS37" s="486"/>
      <c r="AT37" s="524"/>
      <c r="AU37" s="486"/>
      <c r="AV37" s="486"/>
      <c r="AW37" s="486"/>
      <c r="AX37" s="486"/>
      <c r="AY37" s="486"/>
      <c r="AZ37" s="487"/>
      <c r="BA37" s="486"/>
      <c r="BB37" s="486"/>
      <c r="BC37" s="524"/>
      <c r="BD37" s="486"/>
      <c r="BE37" s="486"/>
      <c r="BF37" s="524"/>
      <c r="BG37" s="486"/>
      <c r="BH37" s="486"/>
      <c r="BI37" s="486"/>
      <c r="BJ37" s="486"/>
      <c r="BK37" s="486"/>
      <c r="BL37" s="487"/>
      <c r="BM37" s="486"/>
      <c r="BN37" s="486"/>
      <c r="BO37" s="524"/>
      <c r="BP37" s="486"/>
      <c r="BQ37" s="486"/>
      <c r="BR37" s="524"/>
      <c r="BS37" s="486"/>
      <c r="BT37" s="486"/>
      <c r="BU37" s="486"/>
      <c r="BV37" s="486"/>
      <c r="BW37" s="486"/>
      <c r="BX37" s="487"/>
      <c r="BY37" s="486"/>
      <c r="BZ37" s="486"/>
      <c r="CA37" s="524"/>
      <c r="CB37" s="486"/>
      <c r="CC37" s="486"/>
      <c r="CD37" s="524"/>
      <c r="CE37" s="486"/>
      <c r="CF37" s="486"/>
      <c r="CG37" s="486"/>
      <c r="CH37" s="486"/>
      <c r="CI37" s="486"/>
      <c r="CJ37" s="487"/>
      <c r="CK37" s="486"/>
      <c r="CL37" s="486"/>
      <c r="CM37" s="524"/>
      <c r="CN37" s="486"/>
      <c r="CO37" s="486"/>
      <c r="CP37" s="524"/>
      <c r="CQ37" s="486"/>
      <c r="CR37" s="486"/>
      <c r="CS37" s="486"/>
      <c r="CT37" s="486"/>
      <c r="CU37" s="486"/>
      <c r="CV37" s="487"/>
      <c r="CW37" s="486"/>
      <c r="CX37" s="486"/>
      <c r="CY37" s="524"/>
      <c r="CZ37" s="486"/>
      <c r="DA37" s="486"/>
      <c r="DB37" s="524"/>
      <c r="DC37" s="486"/>
      <c r="DD37" s="486"/>
      <c r="DE37" s="486"/>
      <c r="DF37" s="486"/>
      <c r="DG37" s="486"/>
      <c r="DH37" s="487"/>
      <c r="DI37" s="486"/>
      <c r="DJ37" s="486"/>
      <c r="DK37" s="524"/>
      <c r="DL37" s="486"/>
      <c r="DM37" s="486"/>
      <c r="DN37" s="524"/>
      <c r="DO37" s="486"/>
      <c r="DP37" s="486"/>
      <c r="DQ37" s="486"/>
      <c r="DR37" s="486"/>
      <c r="DS37" s="486"/>
      <c r="DT37" s="487"/>
      <c r="DU37" s="450"/>
      <c r="DV37" s="525"/>
      <c r="DW37" s="477"/>
      <c r="DX37" s="477"/>
      <c r="DY37" s="477"/>
      <c r="DZ37" s="477"/>
      <c r="EA37" s="477"/>
      <c r="EB37" s="477"/>
      <c r="EC37" s="477"/>
      <c r="ED37" s="477"/>
      <c r="EE37" s="478"/>
      <c r="EF37" s="464"/>
      <c r="EG37" s="450"/>
      <c r="EH37" s="454"/>
      <c r="EI37" s="454"/>
    </row>
    <row r="38" spans="1:139" ht="15" customHeight="1">
      <c r="A38" s="450"/>
      <c r="B38" s="493" t="str">
        <f>B35</f>
        <v>COST OF SALES</v>
      </c>
      <c r="C38" s="486"/>
      <c r="D38" s="486"/>
      <c r="E38" s="486"/>
      <c r="F38" s="486"/>
      <c r="G38" s="486"/>
      <c r="H38" s="486"/>
      <c r="I38" s="486"/>
      <c r="J38" s="486"/>
      <c r="K38" s="486"/>
      <c r="L38" s="486"/>
      <c r="M38" s="486"/>
      <c r="N38" s="486"/>
      <c r="O38" s="486"/>
      <c r="P38" s="487"/>
      <c r="Q38" s="486"/>
      <c r="R38" s="486"/>
      <c r="S38" s="486"/>
      <c r="T38" s="486"/>
      <c r="U38" s="486"/>
      <c r="V38" s="486"/>
      <c r="W38" s="486"/>
      <c r="X38" s="486"/>
      <c r="Y38" s="486"/>
      <c r="Z38" s="486"/>
      <c r="AA38" s="486"/>
      <c r="AB38" s="487"/>
      <c r="AC38" s="486"/>
      <c r="AD38" s="486"/>
      <c r="AE38" s="486"/>
      <c r="AF38" s="486"/>
      <c r="AG38" s="486"/>
      <c r="AH38" s="486"/>
      <c r="AI38" s="486"/>
      <c r="AJ38" s="486"/>
      <c r="AK38" s="486"/>
      <c r="AL38" s="486"/>
      <c r="AM38" s="486"/>
      <c r="AN38" s="487"/>
      <c r="AO38" s="486"/>
      <c r="AP38" s="486"/>
      <c r="AQ38" s="486"/>
      <c r="AR38" s="486"/>
      <c r="AS38" s="486"/>
      <c r="AT38" s="486"/>
      <c r="AU38" s="486"/>
      <c r="AV38" s="486"/>
      <c r="AW38" s="486"/>
      <c r="AX38" s="486"/>
      <c r="AY38" s="486"/>
      <c r="AZ38" s="487"/>
      <c r="BA38" s="486"/>
      <c r="BB38" s="486"/>
      <c r="BC38" s="486"/>
      <c r="BD38" s="486"/>
      <c r="BE38" s="486"/>
      <c r="BF38" s="486"/>
      <c r="BG38" s="486"/>
      <c r="BH38" s="486"/>
      <c r="BI38" s="486"/>
      <c r="BJ38" s="486"/>
      <c r="BK38" s="486"/>
      <c r="BL38" s="487"/>
      <c r="BM38" s="486"/>
      <c r="BN38" s="486"/>
      <c r="BO38" s="486"/>
      <c r="BP38" s="486"/>
      <c r="BQ38" s="486"/>
      <c r="BR38" s="486"/>
      <c r="BS38" s="486"/>
      <c r="BT38" s="486"/>
      <c r="BU38" s="486"/>
      <c r="BV38" s="486"/>
      <c r="BW38" s="486"/>
      <c r="BX38" s="487"/>
      <c r="BY38" s="486"/>
      <c r="BZ38" s="486"/>
      <c r="CA38" s="486"/>
      <c r="CB38" s="486"/>
      <c r="CC38" s="486"/>
      <c r="CD38" s="486"/>
      <c r="CE38" s="486"/>
      <c r="CF38" s="486"/>
      <c r="CG38" s="486"/>
      <c r="CH38" s="486"/>
      <c r="CI38" s="486"/>
      <c r="CJ38" s="487"/>
      <c r="CK38" s="486"/>
      <c r="CL38" s="486"/>
      <c r="CM38" s="486"/>
      <c r="CN38" s="486"/>
      <c r="CO38" s="486"/>
      <c r="CP38" s="486"/>
      <c r="CQ38" s="486"/>
      <c r="CR38" s="486"/>
      <c r="CS38" s="486"/>
      <c r="CT38" s="486"/>
      <c r="CU38" s="486"/>
      <c r="CV38" s="487"/>
      <c r="CW38" s="486"/>
      <c r="CX38" s="486"/>
      <c r="CY38" s="486"/>
      <c r="CZ38" s="486"/>
      <c r="DA38" s="486"/>
      <c r="DB38" s="486"/>
      <c r="DC38" s="486"/>
      <c r="DD38" s="486"/>
      <c r="DE38" s="486"/>
      <c r="DF38" s="486"/>
      <c r="DG38" s="486"/>
      <c r="DH38" s="487"/>
      <c r="DI38" s="486"/>
      <c r="DJ38" s="486"/>
      <c r="DK38" s="486"/>
      <c r="DL38" s="486"/>
      <c r="DM38" s="486"/>
      <c r="DN38" s="486"/>
      <c r="DO38" s="486"/>
      <c r="DP38" s="486"/>
      <c r="DQ38" s="486"/>
      <c r="DR38" s="486"/>
      <c r="DS38" s="486"/>
      <c r="DT38" s="487"/>
      <c r="DU38" s="450"/>
      <c r="DV38" s="526">
        <f>DV41</f>
        <v>0</v>
      </c>
      <c r="DW38" s="527">
        <f>DW41</f>
        <v>0</v>
      </c>
      <c r="DX38" s="527">
        <f>DX41</f>
        <v>0</v>
      </c>
      <c r="DY38" s="527">
        <f t="shared" ref="DY38:EE38" si="205">DY41</f>
        <v>0</v>
      </c>
      <c r="DZ38" s="527">
        <f t="shared" si="205"/>
        <v>0</v>
      </c>
      <c r="EA38" s="527" t="e">
        <f t="shared" si="205"/>
        <v>#DIV/0!</v>
      </c>
      <c r="EB38" s="527" t="e">
        <f t="shared" si="205"/>
        <v>#DIV/0!</v>
      </c>
      <c r="EC38" s="527" t="e">
        <f t="shared" si="205"/>
        <v>#DIV/0!</v>
      </c>
      <c r="ED38" s="527" t="e">
        <f t="shared" si="205"/>
        <v>#DIV/0!</v>
      </c>
      <c r="EE38" s="528" t="e">
        <f t="shared" si="205"/>
        <v>#DIV/0!</v>
      </c>
      <c r="EF38" s="464" t="str">
        <f>B38</f>
        <v>COST OF SALES</v>
      </c>
      <c r="EG38" s="450"/>
      <c r="EH38" s="454"/>
      <c r="EI38" s="454"/>
    </row>
    <row r="39" spans="1:139" ht="15" customHeight="1">
      <c r="A39" s="450"/>
      <c r="B39" s="490"/>
      <c r="C39" s="486"/>
      <c r="D39" s="486"/>
      <c r="E39" s="486"/>
      <c r="F39" s="486"/>
      <c r="G39" s="486"/>
      <c r="H39" s="486"/>
      <c r="I39" s="486"/>
      <c r="J39" s="486"/>
      <c r="K39" s="486"/>
      <c r="L39" s="486"/>
      <c r="M39" s="486"/>
      <c r="N39" s="486"/>
      <c r="O39" s="486"/>
      <c r="P39" s="487"/>
      <c r="Q39" s="486"/>
      <c r="R39" s="486"/>
      <c r="S39" s="486"/>
      <c r="T39" s="486"/>
      <c r="U39" s="486"/>
      <c r="V39" s="486"/>
      <c r="W39" s="486"/>
      <c r="X39" s="486"/>
      <c r="Y39" s="486"/>
      <c r="Z39" s="486"/>
      <c r="AA39" s="486"/>
      <c r="AB39" s="487"/>
      <c r="AC39" s="486"/>
      <c r="AD39" s="486"/>
      <c r="AE39" s="486"/>
      <c r="AF39" s="486"/>
      <c r="AG39" s="486"/>
      <c r="AH39" s="486"/>
      <c r="AI39" s="486"/>
      <c r="AJ39" s="486"/>
      <c r="AK39" s="486"/>
      <c r="AL39" s="486"/>
      <c r="AM39" s="486"/>
      <c r="AN39" s="487"/>
      <c r="AO39" s="486"/>
      <c r="AP39" s="486"/>
      <c r="AQ39" s="486"/>
      <c r="AR39" s="486"/>
      <c r="AS39" s="486"/>
      <c r="AT39" s="486"/>
      <c r="AU39" s="486"/>
      <c r="AV39" s="486"/>
      <c r="AW39" s="486"/>
      <c r="AX39" s="486"/>
      <c r="AY39" s="486"/>
      <c r="AZ39" s="487"/>
      <c r="BA39" s="486"/>
      <c r="BB39" s="486"/>
      <c r="BC39" s="486"/>
      <c r="BD39" s="486"/>
      <c r="BE39" s="486"/>
      <c r="BF39" s="486"/>
      <c r="BG39" s="486"/>
      <c r="BH39" s="486"/>
      <c r="BI39" s="486"/>
      <c r="BJ39" s="486"/>
      <c r="BK39" s="486"/>
      <c r="BL39" s="487"/>
      <c r="BM39" s="486"/>
      <c r="BN39" s="486"/>
      <c r="BO39" s="486"/>
      <c r="BP39" s="486"/>
      <c r="BQ39" s="486"/>
      <c r="BR39" s="486"/>
      <c r="BS39" s="486"/>
      <c r="BT39" s="486"/>
      <c r="BU39" s="486"/>
      <c r="BV39" s="486"/>
      <c r="BW39" s="486"/>
      <c r="BX39" s="487"/>
      <c r="BY39" s="486"/>
      <c r="BZ39" s="486"/>
      <c r="CA39" s="486"/>
      <c r="CB39" s="486"/>
      <c r="CC39" s="486"/>
      <c r="CD39" s="486"/>
      <c r="CE39" s="486"/>
      <c r="CF39" s="486"/>
      <c r="CG39" s="486"/>
      <c r="CH39" s="486"/>
      <c r="CI39" s="486"/>
      <c r="CJ39" s="487"/>
      <c r="CK39" s="486"/>
      <c r="CL39" s="486"/>
      <c r="CM39" s="486"/>
      <c r="CN39" s="486"/>
      <c r="CO39" s="486"/>
      <c r="CP39" s="486"/>
      <c r="CQ39" s="486"/>
      <c r="CR39" s="486"/>
      <c r="CS39" s="486"/>
      <c r="CT39" s="486"/>
      <c r="CU39" s="486"/>
      <c r="CV39" s="487"/>
      <c r="CW39" s="486"/>
      <c r="CX39" s="486"/>
      <c r="CY39" s="486"/>
      <c r="CZ39" s="486"/>
      <c r="DA39" s="486"/>
      <c r="DB39" s="486"/>
      <c r="DC39" s="486"/>
      <c r="DD39" s="486"/>
      <c r="DE39" s="486"/>
      <c r="DF39" s="486"/>
      <c r="DG39" s="486"/>
      <c r="DH39" s="487"/>
      <c r="DI39" s="486"/>
      <c r="DJ39" s="486"/>
      <c r="DK39" s="486"/>
      <c r="DL39" s="486"/>
      <c r="DM39" s="486"/>
      <c r="DN39" s="486"/>
      <c r="DO39" s="486"/>
      <c r="DP39" s="486"/>
      <c r="DQ39" s="486"/>
      <c r="DR39" s="486"/>
      <c r="DS39" s="486"/>
      <c r="DT39" s="487"/>
      <c r="DU39" s="450"/>
      <c r="DV39" s="529"/>
      <c r="DW39" s="491"/>
      <c r="DX39" s="491"/>
      <c r="DY39" s="491"/>
      <c r="DZ39" s="491"/>
      <c r="EA39" s="491"/>
      <c r="EB39" s="491"/>
      <c r="EC39" s="491"/>
      <c r="ED39" s="491"/>
      <c r="EE39" s="530"/>
      <c r="EF39" s="464"/>
      <c r="EG39" s="450"/>
      <c r="EH39" s="454"/>
      <c r="EI39" s="454"/>
    </row>
    <row r="40" spans="1:139" ht="15" customHeight="1">
      <c r="A40" s="450"/>
      <c r="B40" s="490"/>
      <c r="C40" s="486"/>
      <c r="D40" s="498"/>
      <c r="E40" s="460"/>
      <c r="F40" s="460"/>
      <c r="G40" s="460"/>
      <c r="H40" s="460"/>
      <c r="I40" s="460"/>
      <c r="J40" s="460"/>
      <c r="K40" s="460"/>
      <c r="L40" s="460"/>
      <c r="M40" s="460"/>
      <c r="N40" s="460"/>
      <c r="O40" s="460"/>
      <c r="P40" s="489"/>
      <c r="Q40" s="460"/>
      <c r="R40" s="460"/>
      <c r="S40" s="460"/>
      <c r="T40" s="460"/>
      <c r="U40" s="460"/>
      <c r="V40" s="460"/>
      <c r="W40" s="460"/>
      <c r="X40" s="460"/>
      <c r="Y40" s="460"/>
      <c r="Z40" s="460"/>
      <c r="AA40" s="460"/>
      <c r="AB40" s="489"/>
      <c r="AC40" s="460"/>
      <c r="AD40" s="460"/>
      <c r="AE40" s="460"/>
      <c r="AF40" s="460"/>
      <c r="AG40" s="460"/>
      <c r="AH40" s="460"/>
      <c r="AI40" s="460"/>
      <c r="AJ40" s="460"/>
      <c r="AK40" s="460"/>
      <c r="AL40" s="460"/>
      <c r="AM40" s="460"/>
      <c r="AN40" s="489"/>
      <c r="AO40" s="460"/>
      <c r="AP40" s="460"/>
      <c r="AQ40" s="460"/>
      <c r="AR40" s="460"/>
      <c r="AS40" s="460"/>
      <c r="AT40" s="460"/>
      <c r="AU40" s="460"/>
      <c r="AV40" s="460"/>
      <c r="AW40" s="460"/>
      <c r="AX40" s="460"/>
      <c r="AY40" s="460"/>
      <c r="AZ40" s="489"/>
      <c r="BA40" s="460"/>
      <c r="BB40" s="460"/>
      <c r="BC40" s="460"/>
      <c r="BD40" s="460"/>
      <c r="BE40" s="460"/>
      <c r="BF40" s="460"/>
      <c r="BG40" s="460"/>
      <c r="BH40" s="460"/>
      <c r="BI40" s="460"/>
      <c r="BJ40" s="460"/>
      <c r="BK40" s="460"/>
      <c r="BL40" s="489"/>
      <c r="BM40" s="460"/>
      <c r="BN40" s="460"/>
      <c r="BO40" s="460"/>
      <c r="BP40" s="460"/>
      <c r="BQ40" s="460"/>
      <c r="BR40" s="460"/>
      <c r="BS40" s="460"/>
      <c r="BT40" s="460"/>
      <c r="BU40" s="460"/>
      <c r="BV40" s="460"/>
      <c r="BW40" s="460"/>
      <c r="BX40" s="489"/>
      <c r="BY40" s="460"/>
      <c r="BZ40" s="460"/>
      <c r="CA40" s="460"/>
      <c r="CB40" s="460"/>
      <c r="CC40" s="460"/>
      <c r="CD40" s="460"/>
      <c r="CE40" s="460"/>
      <c r="CF40" s="460"/>
      <c r="CG40" s="460"/>
      <c r="CH40" s="460"/>
      <c r="CI40" s="460"/>
      <c r="CJ40" s="489"/>
      <c r="CK40" s="460"/>
      <c r="CL40" s="460"/>
      <c r="CM40" s="460"/>
      <c r="CN40" s="460"/>
      <c r="CO40" s="460"/>
      <c r="CP40" s="460"/>
      <c r="CQ40" s="460"/>
      <c r="CR40" s="460"/>
      <c r="CS40" s="460"/>
      <c r="CT40" s="460"/>
      <c r="CU40" s="460"/>
      <c r="CV40" s="489"/>
      <c r="CW40" s="460"/>
      <c r="CX40" s="460"/>
      <c r="CY40" s="460"/>
      <c r="CZ40" s="460"/>
      <c r="DA40" s="460"/>
      <c r="DB40" s="460"/>
      <c r="DC40" s="460"/>
      <c r="DD40" s="460"/>
      <c r="DE40" s="460"/>
      <c r="DF40" s="460"/>
      <c r="DG40" s="460"/>
      <c r="DH40" s="489"/>
      <c r="DI40" s="460"/>
      <c r="DJ40" s="460"/>
      <c r="DK40" s="460"/>
      <c r="DL40" s="460"/>
      <c r="DM40" s="460"/>
      <c r="DN40" s="460"/>
      <c r="DO40" s="460"/>
      <c r="DP40" s="460"/>
      <c r="DQ40" s="460"/>
      <c r="DR40" s="460"/>
      <c r="DS40" s="460"/>
      <c r="DT40" s="489"/>
      <c r="DU40" s="450"/>
      <c r="DV40" s="529"/>
      <c r="DW40" s="494"/>
      <c r="DX40" s="494"/>
      <c r="DY40" s="494"/>
      <c r="DZ40" s="494"/>
      <c r="EA40" s="494"/>
      <c r="EB40" s="494"/>
      <c r="EC40" s="494"/>
      <c r="ED40" s="494"/>
      <c r="EE40" s="957"/>
      <c r="EF40" s="464"/>
      <c r="EG40" s="450"/>
      <c r="EH40" s="454"/>
      <c r="EI40" s="454"/>
    </row>
    <row r="41" spans="1:139" ht="15" customHeight="1">
      <c r="A41" s="464"/>
      <c r="B41" s="493" t="str">
        <f>B35</f>
        <v>COST OF SALES</v>
      </c>
      <c r="C41" s="531"/>
      <c r="D41" s="532" t="s">
        <v>373</v>
      </c>
      <c r="E41" s="533">
        <f>-IS!J35</f>
        <v>0</v>
      </c>
      <c r="F41" s="533">
        <f>-IS!K35</f>
        <v>0</v>
      </c>
      <c r="G41" s="533">
        <f>-IS!L35</f>
        <v>0</v>
      </c>
      <c r="H41" s="533">
        <f>-IS!M35</f>
        <v>0</v>
      </c>
      <c r="I41" s="533">
        <f>-IS!N35</f>
        <v>0</v>
      </c>
      <c r="J41" s="533">
        <f>-IS!O35</f>
        <v>0</v>
      </c>
      <c r="K41" s="533">
        <f>-IS!P35</f>
        <v>0</v>
      </c>
      <c r="L41" s="533">
        <f>-IS!Q35</f>
        <v>0</v>
      </c>
      <c r="M41" s="533">
        <f>-IS!R35</f>
        <v>0</v>
      </c>
      <c r="N41" s="533">
        <f>-IS!S35</f>
        <v>0</v>
      </c>
      <c r="O41" s="533">
        <f>-IS!T35</f>
        <v>0</v>
      </c>
      <c r="P41" s="534">
        <f>-IS!U35</f>
        <v>0</v>
      </c>
      <c r="Q41" s="533">
        <f>-IS!V35</f>
        <v>0</v>
      </c>
      <c r="R41" s="533">
        <f>-IS!W35</f>
        <v>0</v>
      </c>
      <c r="S41" s="533">
        <f>-IS!X35</f>
        <v>0</v>
      </c>
      <c r="T41" s="533">
        <f>-IS!Y35</f>
        <v>0</v>
      </c>
      <c r="U41" s="533">
        <f>-IS!Z35</f>
        <v>0</v>
      </c>
      <c r="V41" s="533">
        <f>-IS!AA35</f>
        <v>0</v>
      </c>
      <c r="W41" s="533">
        <f>-IS!AB35</f>
        <v>0</v>
      </c>
      <c r="X41" s="533">
        <f>-IS!AC35</f>
        <v>0</v>
      </c>
      <c r="Y41" s="533">
        <f>-IS!AD35</f>
        <v>0</v>
      </c>
      <c r="Z41" s="533">
        <f>-IS!AE35</f>
        <v>0</v>
      </c>
      <c r="AA41" s="533">
        <f>-IS!AF35</f>
        <v>0</v>
      </c>
      <c r="AB41" s="534">
        <f>-IS!AG35</f>
        <v>0</v>
      </c>
      <c r="AC41" s="533">
        <f>-IS!AH35</f>
        <v>0</v>
      </c>
      <c r="AD41" s="533">
        <f>-IS!AI35</f>
        <v>0</v>
      </c>
      <c r="AE41" s="533">
        <f>-IS!AJ35</f>
        <v>0</v>
      </c>
      <c r="AF41" s="533">
        <f>-IS!AK35</f>
        <v>0</v>
      </c>
      <c r="AG41" s="533">
        <f>-IS!AL35</f>
        <v>0</v>
      </c>
      <c r="AH41" s="533">
        <f>-IS!AM35</f>
        <v>0</v>
      </c>
      <c r="AI41" s="533">
        <f>-IS!AN35</f>
        <v>0</v>
      </c>
      <c r="AJ41" s="533">
        <f>-IS!AO35</f>
        <v>0</v>
      </c>
      <c r="AK41" s="533">
        <f>-IS!AP35</f>
        <v>0</v>
      </c>
      <c r="AL41" s="533">
        <f>-IS!AQ35</f>
        <v>0</v>
      </c>
      <c r="AM41" s="533">
        <f>-IS!AR35</f>
        <v>0</v>
      </c>
      <c r="AN41" s="534">
        <f>-IS!AS35</f>
        <v>0</v>
      </c>
      <c r="AO41" s="533">
        <f>-IS!AT35</f>
        <v>0</v>
      </c>
      <c r="AP41" s="533">
        <f>-IS!AU35</f>
        <v>0</v>
      </c>
      <c r="AQ41" s="533">
        <f>-IS!AV35</f>
        <v>0</v>
      </c>
      <c r="AR41" s="533">
        <f>-IS!AW35</f>
        <v>0</v>
      </c>
      <c r="AS41" s="533">
        <f>-IS!AX35</f>
        <v>0</v>
      </c>
      <c r="AT41" s="533">
        <f>-IS!AY35</f>
        <v>0</v>
      </c>
      <c r="AU41" s="533">
        <f>-IS!AZ35</f>
        <v>0</v>
      </c>
      <c r="AV41" s="533">
        <f>-IS!BA35</f>
        <v>0</v>
      </c>
      <c r="AW41" s="533">
        <f>-IS!BB35</f>
        <v>0</v>
      </c>
      <c r="AX41" s="533">
        <f>-IS!BC35</f>
        <v>0</v>
      </c>
      <c r="AY41" s="533">
        <f>-IS!BD35</f>
        <v>0</v>
      </c>
      <c r="AZ41" s="534">
        <f>-IS!BE35</f>
        <v>0</v>
      </c>
      <c r="BA41" s="533">
        <f>-IS!BF35</f>
        <v>0</v>
      </c>
      <c r="BB41" s="533">
        <f>-IS!BG35</f>
        <v>0</v>
      </c>
      <c r="BC41" s="533">
        <f>-IS!BH35</f>
        <v>0</v>
      </c>
      <c r="BD41" s="533">
        <f>-IS!BI35</f>
        <v>0</v>
      </c>
      <c r="BE41" s="533">
        <f>-IS!BJ35</f>
        <v>0</v>
      </c>
      <c r="BF41" s="533">
        <f>-IS!BK35</f>
        <v>0</v>
      </c>
      <c r="BG41" s="533">
        <f>-IS!BL35</f>
        <v>0</v>
      </c>
      <c r="BH41" s="533">
        <f>-IS!BM35</f>
        <v>0</v>
      </c>
      <c r="BI41" s="533">
        <f>-IS!BN35</f>
        <v>0</v>
      </c>
      <c r="BJ41" s="533">
        <f>-IS!BO35</f>
        <v>0</v>
      </c>
      <c r="BK41" s="533">
        <f>-IS!BP35</f>
        <v>0</v>
      </c>
      <c r="BL41" s="534">
        <f>-IS!BQ35</f>
        <v>0</v>
      </c>
      <c r="BM41" s="533">
        <f>-IS!BR35</f>
        <v>0</v>
      </c>
      <c r="BN41" s="533">
        <f>-IS!BS35</f>
        <v>0</v>
      </c>
      <c r="BO41" s="533">
        <f>-IS!BT35</f>
        <v>0</v>
      </c>
      <c r="BP41" s="533">
        <f>-IS!BU35</f>
        <v>0</v>
      </c>
      <c r="BQ41" s="533">
        <f>-IS!BV35</f>
        <v>0</v>
      </c>
      <c r="BR41" s="533">
        <f>-IS!BW35</f>
        <v>0</v>
      </c>
      <c r="BS41" s="533">
        <f>-IS!BX35</f>
        <v>0</v>
      </c>
      <c r="BT41" s="533">
        <f>-IS!BY35</f>
        <v>0</v>
      </c>
      <c r="BU41" s="533">
        <f>-IS!BZ35</f>
        <v>0</v>
      </c>
      <c r="BV41" s="533">
        <f>-IS!CA35</f>
        <v>0</v>
      </c>
      <c r="BW41" s="533">
        <f>-IS!CB35</f>
        <v>0</v>
      </c>
      <c r="BX41" s="534">
        <f>-IS!CC35</f>
        <v>0</v>
      </c>
      <c r="BY41" s="533">
        <f>-IS!CD35</f>
        <v>0</v>
      </c>
      <c r="BZ41" s="533">
        <f>-IS!CE35</f>
        <v>0</v>
      </c>
      <c r="CA41" s="533">
        <f>-IS!CF35</f>
        <v>0</v>
      </c>
      <c r="CB41" s="533">
        <f>-IS!CG35</f>
        <v>0</v>
      </c>
      <c r="CC41" s="533">
        <f>-IS!CH35</f>
        <v>0</v>
      </c>
      <c r="CD41" s="533">
        <f>-IS!CI35</f>
        <v>0</v>
      </c>
      <c r="CE41" s="533">
        <f>-IS!CJ35</f>
        <v>0</v>
      </c>
      <c r="CF41" s="533">
        <f>-IS!CK35</f>
        <v>0</v>
      </c>
      <c r="CG41" s="533">
        <f>-IS!CL35</f>
        <v>0</v>
      </c>
      <c r="CH41" s="533">
        <f>-IS!CM35</f>
        <v>0</v>
      </c>
      <c r="CI41" s="533">
        <f>-IS!CN35</f>
        <v>0</v>
      </c>
      <c r="CJ41" s="534">
        <f>-IS!CO35</f>
        <v>0</v>
      </c>
      <c r="CK41" s="533">
        <f>-IS!CP35</f>
        <v>0</v>
      </c>
      <c r="CL41" s="533">
        <f>-IS!CQ35</f>
        <v>0</v>
      </c>
      <c r="CM41" s="533">
        <f>-IS!CR35</f>
        <v>0</v>
      </c>
      <c r="CN41" s="533">
        <f>-IS!CS35</f>
        <v>0</v>
      </c>
      <c r="CO41" s="533">
        <f>-IS!CT35</f>
        <v>0</v>
      </c>
      <c r="CP41" s="533">
        <f>-IS!CU35</f>
        <v>0</v>
      </c>
      <c r="CQ41" s="533">
        <f>-IS!CV35</f>
        <v>0</v>
      </c>
      <c r="CR41" s="533">
        <f>-IS!CW35</f>
        <v>0</v>
      </c>
      <c r="CS41" s="533">
        <f>-IS!CX35</f>
        <v>0</v>
      </c>
      <c r="CT41" s="533">
        <f>-IS!CY35</f>
        <v>0</v>
      </c>
      <c r="CU41" s="533">
        <f>-IS!CZ35</f>
        <v>0</v>
      </c>
      <c r="CV41" s="534">
        <f>-IS!DA35</f>
        <v>0</v>
      </c>
      <c r="CW41" s="533">
        <f>-IS!DB35</f>
        <v>0</v>
      </c>
      <c r="CX41" s="533">
        <f>-IS!DC35</f>
        <v>0</v>
      </c>
      <c r="CY41" s="533">
        <f>-IS!DD35</f>
        <v>0</v>
      </c>
      <c r="CZ41" s="533">
        <f>-IS!DE35</f>
        <v>0</v>
      </c>
      <c r="DA41" s="533">
        <f>-IS!DF35</f>
        <v>0</v>
      </c>
      <c r="DB41" s="533">
        <f>-IS!DG35</f>
        <v>0</v>
      </c>
      <c r="DC41" s="533">
        <f>-IS!DH35</f>
        <v>0</v>
      </c>
      <c r="DD41" s="533">
        <f>-IS!DI35</f>
        <v>0</v>
      </c>
      <c r="DE41" s="533">
        <f>-IS!DJ35</f>
        <v>0</v>
      </c>
      <c r="DF41" s="533">
        <f>-IS!DK35</f>
        <v>0</v>
      </c>
      <c r="DG41" s="533">
        <f>-IS!DL35</f>
        <v>0</v>
      </c>
      <c r="DH41" s="534">
        <f>-IS!DM35</f>
        <v>0</v>
      </c>
      <c r="DI41" s="533">
        <f>-IS!DN35</f>
        <v>0</v>
      </c>
      <c r="DJ41" s="533">
        <f>-IS!DO35</f>
        <v>0</v>
      </c>
      <c r="DK41" s="533">
        <f>-IS!DP35</f>
        <v>0</v>
      </c>
      <c r="DL41" s="533">
        <f>-IS!DQ35</f>
        <v>0</v>
      </c>
      <c r="DM41" s="533">
        <f>-IS!DR35</f>
        <v>0</v>
      </c>
      <c r="DN41" s="533">
        <f>-IS!DS35</f>
        <v>0</v>
      </c>
      <c r="DO41" s="533">
        <f>-IS!DT35</f>
        <v>0</v>
      </c>
      <c r="DP41" s="533">
        <f>-IS!DU35</f>
        <v>0</v>
      </c>
      <c r="DQ41" s="533">
        <f>-IS!DV35</f>
        <v>0</v>
      </c>
      <c r="DR41" s="533">
        <f>-IS!DW35</f>
        <v>0</v>
      </c>
      <c r="DS41" s="533">
        <f>-IS!DX35</f>
        <v>0</v>
      </c>
      <c r="DT41" s="534">
        <f>-IS!DY35</f>
        <v>0</v>
      </c>
      <c r="DU41" s="535"/>
      <c r="DV41" s="536">
        <f>SUM(E41:P41)</f>
        <v>0</v>
      </c>
      <c r="DW41" s="533">
        <f>-SUM(IS!V35:AG35)</f>
        <v>0</v>
      </c>
      <c r="DX41" s="533">
        <f>-SUM(IS!AH35:AS35)</f>
        <v>0</v>
      </c>
      <c r="DY41" s="533">
        <f>-SUM(IS!AT35:BE35)</f>
        <v>0</v>
      </c>
      <c r="DZ41" s="533">
        <f>-SUM(IS!BF35:BQ35)</f>
        <v>0</v>
      </c>
      <c r="EA41" s="533" t="e">
        <f>DZ41/DZ17*EA17</f>
        <v>#DIV/0!</v>
      </c>
      <c r="EB41" s="533" t="e">
        <f>EA41/EA17*EB17</f>
        <v>#DIV/0!</v>
      </c>
      <c r="EC41" s="533" t="e">
        <f>EB41/EB17*EC17</f>
        <v>#DIV/0!</v>
      </c>
      <c r="ED41" s="533" t="e">
        <f>EC41/EC17*ED17</f>
        <v>#DIV/0!</v>
      </c>
      <c r="EE41" s="534" t="e">
        <f>ED41/ED17*EE17</f>
        <v>#DIV/0!</v>
      </c>
      <c r="EF41" s="464" t="str">
        <f>B41</f>
        <v>COST OF SALES</v>
      </c>
      <c r="EG41" s="464"/>
      <c r="EH41" s="504"/>
      <c r="EI41" s="504"/>
    </row>
    <row r="42" spans="1:139" ht="15" customHeight="1">
      <c r="A42" s="450"/>
      <c r="B42" s="490"/>
      <c r="C42" s="486"/>
      <c r="D42" s="498"/>
      <c r="E42" s="537"/>
      <c r="F42" s="537"/>
      <c r="G42" s="537"/>
      <c r="H42" s="537"/>
      <c r="I42" s="537"/>
      <c r="J42" s="537"/>
      <c r="K42" s="537"/>
      <c r="L42" s="537"/>
      <c r="M42" s="537"/>
      <c r="N42" s="537"/>
      <c r="O42" s="537"/>
      <c r="P42" s="538"/>
      <c r="Q42" s="537"/>
      <c r="R42" s="537"/>
      <c r="S42" s="537"/>
      <c r="T42" s="537"/>
      <c r="U42" s="537"/>
      <c r="V42" s="537"/>
      <c r="W42" s="537"/>
      <c r="X42" s="537"/>
      <c r="Y42" s="537"/>
      <c r="Z42" s="537"/>
      <c r="AA42" s="537"/>
      <c r="AB42" s="538"/>
      <c r="AC42" s="537"/>
      <c r="AD42" s="537"/>
      <c r="AE42" s="537"/>
      <c r="AF42" s="537"/>
      <c r="AG42" s="537"/>
      <c r="AH42" s="537"/>
      <c r="AI42" s="537"/>
      <c r="AJ42" s="537"/>
      <c r="AK42" s="537"/>
      <c r="AL42" s="537"/>
      <c r="AM42" s="537"/>
      <c r="AN42" s="538"/>
      <c r="AO42" s="537"/>
      <c r="AP42" s="537"/>
      <c r="AQ42" s="537"/>
      <c r="AR42" s="537"/>
      <c r="AS42" s="537"/>
      <c r="AT42" s="537"/>
      <c r="AU42" s="537"/>
      <c r="AV42" s="537"/>
      <c r="AW42" s="537"/>
      <c r="AX42" s="537"/>
      <c r="AY42" s="537"/>
      <c r="AZ42" s="538"/>
      <c r="BA42" s="537"/>
      <c r="BB42" s="537"/>
      <c r="BC42" s="537"/>
      <c r="BD42" s="537"/>
      <c r="BE42" s="537"/>
      <c r="BF42" s="537"/>
      <c r="BG42" s="537"/>
      <c r="BH42" s="537"/>
      <c r="BI42" s="537"/>
      <c r="BJ42" s="537"/>
      <c r="BK42" s="537"/>
      <c r="BL42" s="538"/>
      <c r="BM42" s="537"/>
      <c r="BN42" s="537"/>
      <c r="BO42" s="537"/>
      <c r="BP42" s="537"/>
      <c r="BQ42" s="537"/>
      <c r="BR42" s="537"/>
      <c r="BS42" s="537"/>
      <c r="BT42" s="537"/>
      <c r="BU42" s="537"/>
      <c r="BV42" s="537"/>
      <c r="BW42" s="537"/>
      <c r="BX42" s="538"/>
      <c r="BY42" s="537"/>
      <c r="BZ42" s="537"/>
      <c r="CA42" s="537"/>
      <c r="CB42" s="537"/>
      <c r="CC42" s="537"/>
      <c r="CD42" s="537"/>
      <c r="CE42" s="537"/>
      <c r="CF42" s="537"/>
      <c r="CG42" s="537"/>
      <c r="CH42" s="537"/>
      <c r="CI42" s="537"/>
      <c r="CJ42" s="538"/>
      <c r="CK42" s="537"/>
      <c r="CL42" s="537"/>
      <c r="CM42" s="537"/>
      <c r="CN42" s="537"/>
      <c r="CO42" s="537"/>
      <c r="CP42" s="537"/>
      <c r="CQ42" s="537"/>
      <c r="CR42" s="537"/>
      <c r="CS42" s="537"/>
      <c r="CT42" s="537"/>
      <c r="CU42" s="537"/>
      <c r="CV42" s="538"/>
      <c r="CW42" s="537"/>
      <c r="CX42" s="537"/>
      <c r="CY42" s="537"/>
      <c r="CZ42" s="537"/>
      <c r="DA42" s="537"/>
      <c r="DB42" s="537"/>
      <c r="DC42" s="537"/>
      <c r="DD42" s="537"/>
      <c r="DE42" s="537"/>
      <c r="DF42" s="537"/>
      <c r="DG42" s="537"/>
      <c r="DH42" s="538"/>
      <c r="DI42" s="537"/>
      <c r="DJ42" s="537"/>
      <c r="DK42" s="537"/>
      <c r="DL42" s="537"/>
      <c r="DM42" s="537"/>
      <c r="DN42" s="537"/>
      <c r="DO42" s="537"/>
      <c r="DP42" s="537"/>
      <c r="DQ42" s="537"/>
      <c r="DR42" s="537"/>
      <c r="DS42" s="537"/>
      <c r="DT42" s="538"/>
      <c r="DU42" s="535"/>
      <c r="DV42" s="539"/>
      <c r="DW42" s="540"/>
      <c r="DX42" s="540"/>
      <c r="DY42" s="540"/>
      <c r="DZ42" s="540"/>
      <c r="EA42" s="540"/>
      <c r="EB42" s="540"/>
      <c r="EC42" s="540"/>
      <c r="ED42" s="540"/>
      <c r="EE42" s="541"/>
      <c r="EF42" s="464"/>
      <c r="EG42" s="450"/>
      <c r="EH42" s="454"/>
      <c r="EI42" s="454"/>
    </row>
    <row r="43" spans="1:139" ht="15" customHeight="1">
      <c r="A43" s="464"/>
      <c r="B43" s="493" t="s">
        <v>374</v>
      </c>
      <c r="C43" s="460"/>
      <c r="D43" s="460"/>
      <c r="E43" s="533">
        <f>'OPENING BALANCE SHEET'!E12</f>
        <v>0</v>
      </c>
      <c r="F43" s="533">
        <f>E48</f>
        <v>0</v>
      </c>
      <c r="G43" s="533">
        <f t="shared" ref="G43:P43" si="206">F48</f>
        <v>0</v>
      </c>
      <c r="H43" s="533">
        <f t="shared" si="206"/>
        <v>0</v>
      </c>
      <c r="I43" s="533">
        <f t="shared" si="206"/>
        <v>0</v>
      </c>
      <c r="J43" s="533">
        <f t="shared" si="206"/>
        <v>0</v>
      </c>
      <c r="K43" s="533">
        <f t="shared" si="206"/>
        <v>0</v>
      </c>
      <c r="L43" s="533">
        <f t="shared" si="206"/>
        <v>0</v>
      </c>
      <c r="M43" s="533">
        <f t="shared" si="206"/>
        <v>0</v>
      </c>
      <c r="N43" s="533">
        <f t="shared" si="206"/>
        <v>0</v>
      </c>
      <c r="O43" s="533">
        <f t="shared" si="206"/>
        <v>0</v>
      </c>
      <c r="P43" s="534">
        <f t="shared" si="206"/>
        <v>0</v>
      </c>
      <c r="Q43" s="533">
        <f>P43</f>
        <v>0</v>
      </c>
      <c r="R43" s="533">
        <f>Q48</f>
        <v>0</v>
      </c>
      <c r="S43" s="533">
        <f t="shared" ref="S43" si="207">R48</f>
        <v>0</v>
      </c>
      <c r="T43" s="533">
        <f t="shared" ref="T43" si="208">S48</f>
        <v>0</v>
      </c>
      <c r="U43" s="533">
        <f t="shared" ref="U43" si="209">T48</f>
        <v>0</v>
      </c>
      <c r="V43" s="533">
        <f t="shared" ref="V43" si="210">U48</f>
        <v>0</v>
      </c>
      <c r="W43" s="533">
        <f t="shared" ref="W43" si="211">V48</f>
        <v>0</v>
      </c>
      <c r="X43" s="533">
        <f t="shared" ref="X43" si="212">W48</f>
        <v>0</v>
      </c>
      <c r="Y43" s="533">
        <f t="shared" ref="Y43" si="213">X48</f>
        <v>0</v>
      </c>
      <c r="Z43" s="533">
        <f t="shared" ref="Z43" si="214">Y48</f>
        <v>0</v>
      </c>
      <c r="AA43" s="533">
        <f t="shared" ref="AA43" si="215">Z48</f>
        <v>0</v>
      </c>
      <c r="AB43" s="534">
        <f t="shared" ref="AB43" si="216">AA48</f>
        <v>0</v>
      </c>
      <c r="AC43" s="533">
        <f>AB48</f>
        <v>0</v>
      </c>
      <c r="AD43" s="533">
        <f>AC48</f>
        <v>0</v>
      </c>
      <c r="AE43" s="533">
        <f t="shared" ref="AE43" si="217">AD48</f>
        <v>0</v>
      </c>
      <c r="AF43" s="533">
        <f t="shared" ref="AF43" si="218">AE48</f>
        <v>0</v>
      </c>
      <c r="AG43" s="533">
        <f t="shared" ref="AG43" si="219">AF48</f>
        <v>0</v>
      </c>
      <c r="AH43" s="533">
        <f t="shared" ref="AH43" si="220">AG48</f>
        <v>0</v>
      </c>
      <c r="AI43" s="533">
        <f t="shared" ref="AI43" si="221">AH48</f>
        <v>0</v>
      </c>
      <c r="AJ43" s="533">
        <f t="shared" ref="AJ43" si="222">AI48</f>
        <v>0</v>
      </c>
      <c r="AK43" s="533">
        <f t="shared" ref="AK43" si="223">AJ48</f>
        <v>0</v>
      </c>
      <c r="AL43" s="533">
        <f t="shared" ref="AL43" si="224">AK48</f>
        <v>0</v>
      </c>
      <c r="AM43" s="533">
        <f t="shared" ref="AM43" si="225">AL48</f>
        <v>0</v>
      </c>
      <c r="AN43" s="534">
        <f t="shared" ref="AN43" si="226">AM48</f>
        <v>0</v>
      </c>
      <c r="AO43" s="533">
        <f>AN48</f>
        <v>0</v>
      </c>
      <c r="AP43" s="533">
        <f>AO48</f>
        <v>0</v>
      </c>
      <c r="AQ43" s="533">
        <f t="shared" ref="AQ43" si="227">AP48</f>
        <v>0</v>
      </c>
      <c r="AR43" s="533">
        <f t="shared" ref="AR43" si="228">AQ48</f>
        <v>0</v>
      </c>
      <c r="AS43" s="533">
        <f t="shared" ref="AS43" si="229">AR48</f>
        <v>0</v>
      </c>
      <c r="AT43" s="533">
        <f t="shared" ref="AT43" si="230">AS48</f>
        <v>0</v>
      </c>
      <c r="AU43" s="533">
        <f t="shared" ref="AU43" si="231">AT48</f>
        <v>0</v>
      </c>
      <c r="AV43" s="533">
        <f t="shared" ref="AV43" si="232">AU48</f>
        <v>0</v>
      </c>
      <c r="AW43" s="533">
        <f t="shared" ref="AW43" si="233">AV48</f>
        <v>0</v>
      </c>
      <c r="AX43" s="533">
        <f t="shared" ref="AX43" si="234">AW48</f>
        <v>0</v>
      </c>
      <c r="AY43" s="533">
        <f t="shared" ref="AY43" si="235">AX48</f>
        <v>0</v>
      </c>
      <c r="AZ43" s="534">
        <f t="shared" ref="AZ43" si="236">AY48</f>
        <v>0</v>
      </c>
      <c r="BA43" s="533">
        <f>AZ48</f>
        <v>0</v>
      </c>
      <c r="BB43" s="533">
        <f>BA48</f>
        <v>0</v>
      </c>
      <c r="BC43" s="533">
        <f t="shared" ref="BC43" si="237">BB48</f>
        <v>0</v>
      </c>
      <c r="BD43" s="533">
        <f t="shared" ref="BD43" si="238">BC48</f>
        <v>0</v>
      </c>
      <c r="BE43" s="533">
        <f t="shared" ref="BE43" si="239">BD48</f>
        <v>0</v>
      </c>
      <c r="BF43" s="533">
        <f t="shared" ref="BF43" si="240">BE48</f>
        <v>0</v>
      </c>
      <c r="BG43" s="533">
        <f t="shared" ref="BG43" si="241">BF48</f>
        <v>0</v>
      </c>
      <c r="BH43" s="533">
        <f t="shared" ref="BH43" si="242">BG48</f>
        <v>0</v>
      </c>
      <c r="BI43" s="533">
        <f t="shared" ref="BI43" si="243">BH48</f>
        <v>0</v>
      </c>
      <c r="BJ43" s="533">
        <f t="shared" ref="BJ43" si="244">BI48</f>
        <v>0</v>
      </c>
      <c r="BK43" s="533">
        <f t="shared" ref="BK43" si="245">BJ48</f>
        <v>0</v>
      </c>
      <c r="BL43" s="534">
        <f t="shared" ref="BL43" si="246">BK48</f>
        <v>0</v>
      </c>
      <c r="BM43" s="533">
        <f>BL48</f>
        <v>0</v>
      </c>
      <c r="BN43" s="533">
        <f>BM48</f>
        <v>0</v>
      </c>
      <c r="BO43" s="533">
        <f t="shared" ref="BO43" si="247">BN48</f>
        <v>0</v>
      </c>
      <c r="BP43" s="533">
        <f t="shared" ref="BP43" si="248">BO48</f>
        <v>0</v>
      </c>
      <c r="BQ43" s="533">
        <f t="shared" ref="BQ43" si="249">BP48</f>
        <v>0</v>
      </c>
      <c r="BR43" s="533">
        <f t="shared" ref="BR43" si="250">BQ48</f>
        <v>0</v>
      </c>
      <c r="BS43" s="533">
        <f t="shared" ref="BS43" si="251">BR48</f>
        <v>0</v>
      </c>
      <c r="BT43" s="533">
        <f t="shared" ref="BT43" si="252">BS48</f>
        <v>0</v>
      </c>
      <c r="BU43" s="533">
        <f t="shared" ref="BU43" si="253">BT48</f>
        <v>0</v>
      </c>
      <c r="BV43" s="533">
        <f t="shared" ref="BV43" si="254">BU48</f>
        <v>0</v>
      </c>
      <c r="BW43" s="533">
        <f t="shared" ref="BW43" si="255">BV48</f>
        <v>0</v>
      </c>
      <c r="BX43" s="534">
        <f t="shared" ref="BX43" si="256">BW48</f>
        <v>0</v>
      </c>
      <c r="BY43" s="533">
        <f>BX48</f>
        <v>0</v>
      </c>
      <c r="BZ43" s="533">
        <f>BY48</f>
        <v>0</v>
      </c>
      <c r="CA43" s="533">
        <f t="shared" ref="CA43" si="257">BZ48</f>
        <v>0</v>
      </c>
      <c r="CB43" s="533">
        <f t="shared" ref="CB43" si="258">CA48</f>
        <v>0</v>
      </c>
      <c r="CC43" s="533">
        <f t="shared" ref="CC43" si="259">CB48</f>
        <v>0</v>
      </c>
      <c r="CD43" s="533">
        <f t="shared" ref="CD43" si="260">CC48</f>
        <v>0</v>
      </c>
      <c r="CE43" s="533">
        <f t="shared" ref="CE43" si="261">CD48</f>
        <v>0</v>
      </c>
      <c r="CF43" s="533">
        <f t="shared" ref="CF43" si="262">CE48</f>
        <v>0</v>
      </c>
      <c r="CG43" s="533">
        <f t="shared" ref="CG43" si="263">CF48</f>
        <v>0</v>
      </c>
      <c r="CH43" s="533">
        <f t="shared" ref="CH43" si="264">CG48</f>
        <v>0</v>
      </c>
      <c r="CI43" s="533">
        <f t="shared" ref="CI43" si="265">CH48</f>
        <v>0</v>
      </c>
      <c r="CJ43" s="534">
        <f t="shared" ref="CJ43" si="266">CI48</f>
        <v>0</v>
      </c>
      <c r="CK43" s="533">
        <f>CJ48</f>
        <v>0</v>
      </c>
      <c r="CL43" s="533">
        <f>CK48</f>
        <v>0</v>
      </c>
      <c r="CM43" s="533">
        <f t="shared" ref="CM43" si="267">CL48</f>
        <v>0</v>
      </c>
      <c r="CN43" s="533">
        <f t="shared" ref="CN43" si="268">CM48</f>
        <v>0</v>
      </c>
      <c r="CO43" s="533">
        <f t="shared" ref="CO43" si="269">CN48</f>
        <v>0</v>
      </c>
      <c r="CP43" s="533">
        <f t="shared" ref="CP43" si="270">CO48</f>
        <v>0</v>
      </c>
      <c r="CQ43" s="533">
        <f t="shared" ref="CQ43" si="271">CP48</f>
        <v>0</v>
      </c>
      <c r="CR43" s="533">
        <f t="shared" ref="CR43" si="272">CQ48</f>
        <v>0</v>
      </c>
      <c r="CS43" s="533">
        <f t="shared" ref="CS43" si="273">CR48</f>
        <v>0</v>
      </c>
      <c r="CT43" s="533">
        <f t="shared" ref="CT43" si="274">CS48</f>
        <v>0</v>
      </c>
      <c r="CU43" s="533">
        <f t="shared" ref="CU43" si="275">CT48</f>
        <v>0</v>
      </c>
      <c r="CV43" s="534">
        <f t="shared" ref="CV43" si="276">CU48</f>
        <v>0</v>
      </c>
      <c r="CW43" s="533">
        <f>CV48</f>
        <v>0</v>
      </c>
      <c r="CX43" s="533">
        <f>CW48</f>
        <v>0</v>
      </c>
      <c r="CY43" s="533">
        <f t="shared" ref="CY43" si="277">CX48</f>
        <v>0</v>
      </c>
      <c r="CZ43" s="533">
        <f t="shared" ref="CZ43" si="278">CY48</f>
        <v>0</v>
      </c>
      <c r="DA43" s="533">
        <f t="shared" ref="DA43" si="279">CZ48</f>
        <v>0</v>
      </c>
      <c r="DB43" s="533">
        <f t="shared" ref="DB43" si="280">DA48</f>
        <v>0</v>
      </c>
      <c r="DC43" s="533">
        <f t="shared" ref="DC43" si="281">DB48</f>
        <v>0</v>
      </c>
      <c r="DD43" s="533">
        <f t="shared" ref="DD43" si="282">DC48</f>
        <v>0</v>
      </c>
      <c r="DE43" s="533">
        <f t="shared" ref="DE43" si="283">DD48</f>
        <v>0</v>
      </c>
      <c r="DF43" s="533">
        <f t="shared" ref="DF43" si="284">DE48</f>
        <v>0</v>
      </c>
      <c r="DG43" s="533">
        <f t="shared" ref="DG43" si="285">DF48</f>
        <v>0</v>
      </c>
      <c r="DH43" s="534">
        <f t="shared" ref="DH43" si="286">DG48</f>
        <v>0</v>
      </c>
      <c r="DI43" s="533">
        <f>DH48</f>
        <v>0</v>
      </c>
      <c r="DJ43" s="533">
        <f>DI48</f>
        <v>0</v>
      </c>
      <c r="DK43" s="533">
        <f t="shared" ref="DK43" si="287">DJ48</f>
        <v>0</v>
      </c>
      <c r="DL43" s="533">
        <f t="shared" ref="DL43" si="288">DK48</f>
        <v>0</v>
      </c>
      <c r="DM43" s="533">
        <f t="shared" ref="DM43" si="289">DL48</f>
        <v>0</v>
      </c>
      <c r="DN43" s="533">
        <f t="shared" ref="DN43" si="290">DM48</f>
        <v>0</v>
      </c>
      <c r="DO43" s="533">
        <f t="shared" ref="DO43" si="291">DN48</f>
        <v>0</v>
      </c>
      <c r="DP43" s="533">
        <f t="shared" ref="DP43" si="292">DO48</f>
        <v>0</v>
      </c>
      <c r="DQ43" s="533">
        <f t="shared" ref="DQ43" si="293">DP48</f>
        <v>0</v>
      </c>
      <c r="DR43" s="533">
        <f t="shared" ref="DR43" si="294">DQ48</f>
        <v>0</v>
      </c>
      <c r="DS43" s="533">
        <f t="shared" ref="DS43" si="295">DR48</f>
        <v>0</v>
      </c>
      <c r="DT43" s="534">
        <f t="shared" ref="DT43" si="296">DS48</f>
        <v>0</v>
      </c>
      <c r="DU43" s="535"/>
      <c r="DV43" s="536">
        <f>E43</f>
        <v>0</v>
      </c>
      <c r="DW43" s="533">
        <f>DV51</f>
        <v>0</v>
      </c>
      <c r="DX43" s="533">
        <f>DW51</f>
        <v>0</v>
      </c>
      <c r="DY43" s="533">
        <f t="shared" ref="DY43:EE43" si="297">DX51</f>
        <v>0</v>
      </c>
      <c r="DZ43" s="533">
        <f t="shared" si="297"/>
        <v>0</v>
      </c>
      <c r="EA43" s="533">
        <f t="shared" si="297"/>
        <v>0</v>
      </c>
      <c r="EB43" s="533" t="e">
        <f t="shared" si="297"/>
        <v>#DIV/0!</v>
      </c>
      <c r="EC43" s="533" t="e">
        <f t="shared" si="297"/>
        <v>#DIV/0!</v>
      </c>
      <c r="ED43" s="533" t="e">
        <f t="shared" si="297"/>
        <v>#DIV/0!</v>
      </c>
      <c r="EE43" s="534" t="e">
        <f t="shared" si="297"/>
        <v>#DIV/0!</v>
      </c>
      <c r="EF43" s="464" t="str">
        <f>B43</f>
        <v>OPENING STOCK POSITION</v>
      </c>
      <c r="EG43" s="464"/>
      <c r="EH43" s="504"/>
      <c r="EI43" s="504"/>
    </row>
    <row r="44" spans="1:139" ht="15" customHeight="1">
      <c r="A44" s="450"/>
      <c r="B44" s="490"/>
      <c r="C44" s="486"/>
      <c r="D44" s="498"/>
      <c r="E44" s="537"/>
      <c r="F44" s="537"/>
      <c r="G44" s="537"/>
      <c r="H44" s="537"/>
      <c r="I44" s="537"/>
      <c r="J44" s="537"/>
      <c r="K44" s="537"/>
      <c r="L44" s="537"/>
      <c r="M44" s="537"/>
      <c r="N44" s="537"/>
      <c r="O44" s="537"/>
      <c r="P44" s="538"/>
      <c r="Q44" s="537"/>
      <c r="R44" s="537"/>
      <c r="S44" s="537"/>
      <c r="T44" s="537"/>
      <c r="U44" s="537"/>
      <c r="V44" s="537"/>
      <c r="W44" s="537"/>
      <c r="X44" s="537"/>
      <c r="Y44" s="537"/>
      <c r="Z44" s="537"/>
      <c r="AA44" s="537"/>
      <c r="AB44" s="538"/>
      <c r="AC44" s="537"/>
      <c r="AD44" s="537"/>
      <c r="AE44" s="537"/>
      <c r="AF44" s="537"/>
      <c r="AG44" s="537"/>
      <c r="AH44" s="537"/>
      <c r="AI44" s="537"/>
      <c r="AJ44" s="537"/>
      <c r="AK44" s="537"/>
      <c r="AL44" s="537"/>
      <c r="AM44" s="537"/>
      <c r="AN44" s="538"/>
      <c r="AO44" s="537"/>
      <c r="AP44" s="537"/>
      <c r="AQ44" s="537"/>
      <c r="AR44" s="537"/>
      <c r="AS44" s="537"/>
      <c r="AT44" s="537"/>
      <c r="AU44" s="537"/>
      <c r="AV44" s="537"/>
      <c r="AW44" s="537"/>
      <c r="AX44" s="537"/>
      <c r="AY44" s="537"/>
      <c r="AZ44" s="538"/>
      <c r="BA44" s="537"/>
      <c r="BB44" s="537"/>
      <c r="BC44" s="537"/>
      <c r="BD44" s="537"/>
      <c r="BE44" s="537"/>
      <c r="BF44" s="537"/>
      <c r="BG44" s="537"/>
      <c r="BH44" s="537"/>
      <c r="BI44" s="537"/>
      <c r="BJ44" s="537"/>
      <c r="BK44" s="537"/>
      <c r="BL44" s="538"/>
      <c r="BM44" s="537"/>
      <c r="BN44" s="537"/>
      <c r="BO44" s="537"/>
      <c r="BP44" s="537"/>
      <c r="BQ44" s="537"/>
      <c r="BR44" s="537"/>
      <c r="BS44" s="537"/>
      <c r="BT44" s="537"/>
      <c r="BU44" s="537"/>
      <c r="BV44" s="537"/>
      <c r="BW44" s="537"/>
      <c r="BX44" s="538"/>
      <c r="BY44" s="537"/>
      <c r="BZ44" s="537"/>
      <c r="CA44" s="537"/>
      <c r="CB44" s="537"/>
      <c r="CC44" s="537"/>
      <c r="CD44" s="537"/>
      <c r="CE44" s="537"/>
      <c r="CF44" s="537"/>
      <c r="CG44" s="537"/>
      <c r="CH44" s="537"/>
      <c r="CI44" s="537"/>
      <c r="CJ44" s="538"/>
      <c r="CK44" s="537"/>
      <c r="CL44" s="537"/>
      <c r="CM44" s="537"/>
      <c r="CN44" s="537"/>
      <c r="CO44" s="537"/>
      <c r="CP44" s="537"/>
      <c r="CQ44" s="537"/>
      <c r="CR44" s="537"/>
      <c r="CS44" s="537"/>
      <c r="CT44" s="537"/>
      <c r="CU44" s="537"/>
      <c r="CV44" s="538"/>
      <c r="CW44" s="537"/>
      <c r="CX44" s="537"/>
      <c r="CY44" s="537"/>
      <c r="CZ44" s="537"/>
      <c r="DA44" s="537"/>
      <c r="DB44" s="537"/>
      <c r="DC44" s="537"/>
      <c r="DD44" s="537"/>
      <c r="DE44" s="537"/>
      <c r="DF44" s="537"/>
      <c r="DG44" s="537"/>
      <c r="DH44" s="538"/>
      <c r="DI44" s="537"/>
      <c r="DJ44" s="537"/>
      <c r="DK44" s="537"/>
      <c r="DL44" s="537"/>
      <c r="DM44" s="537"/>
      <c r="DN44" s="537"/>
      <c r="DO44" s="537"/>
      <c r="DP44" s="537"/>
      <c r="DQ44" s="537"/>
      <c r="DR44" s="537"/>
      <c r="DS44" s="537"/>
      <c r="DT44" s="538"/>
      <c r="DU44" s="535"/>
      <c r="DV44" s="539"/>
      <c r="DW44" s="540"/>
      <c r="DX44" s="540"/>
      <c r="DY44" s="540"/>
      <c r="DZ44" s="540"/>
      <c r="EA44" s="540"/>
      <c r="EB44" s="540"/>
      <c r="EC44" s="540"/>
      <c r="ED44" s="540"/>
      <c r="EE44" s="541"/>
      <c r="EF44" s="464"/>
      <c r="EG44" s="450"/>
      <c r="EH44" s="454"/>
      <c r="EI44" s="454"/>
    </row>
    <row r="45" spans="1:139" ht="15" customHeight="1">
      <c r="A45" s="464"/>
      <c r="B45" s="493" t="s">
        <v>375</v>
      </c>
      <c r="C45" s="460"/>
      <c r="D45" s="460"/>
      <c r="E45" s="533">
        <f>E41+E43</f>
        <v>0</v>
      </c>
      <c r="F45" s="533">
        <f t="shared" ref="F45:O45" si="298">F41+F43</f>
        <v>0</v>
      </c>
      <c r="G45" s="533">
        <f t="shared" si="298"/>
        <v>0</v>
      </c>
      <c r="H45" s="533">
        <f t="shared" si="298"/>
        <v>0</v>
      </c>
      <c r="I45" s="533">
        <f t="shared" si="298"/>
        <v>0</v>
      </c>
      <c r="J45" s="533">
        <f t="shared" si="298"/>
        <v>0</v>
      </c>
      <c r="K45" s="533">
        <f t="shared" si="298"/>
        <v>0</v>
      </c>
      <c r="L45" s="533">
        <f t="shared" si="298"/>
        <v>0</v>
      </c>
      <c r="M45" s="533">
        <f t="shared" si="298"/>
        <v>0</v>
      </c>
      <c r="N45" s="533">
        <f t="shared" si="298"/>
        <v>0</v>
      </c>
      <c r="O45" s="533">
        <f t="shared" si="298"/>
        <v>0</v>
      </c>
      <c r="P45" s="534">
        <f>(P41+P43)</f>
        <v>0</v>
      </c>
      <c r="Q45" s="533">
        <f>Q41+Q43</f>
        <v>0</v>
      </c>
      <c r="R45" s="533">
        <f t="shared" ref="R45:AA45" si="299">R41+R43</f>
        <v>0</v>
      </c>
      <c r="S45" s="533">
        <f t="shared" si="299"/>
        <v>0</v>
      </c>
      <c r="T45" s="533">
        <f t="shared" si="299"/>
        <v>0</v>
      </c>
      <c r="U45" s="533">
        <f t="shared" si="299"/>
        <v>0</v>
      </c>
      <c r="V45" s="533">
        <f t="shared" si="299"/>
        <v>0</v>
      </c>
      <c r="W45" s="533">
        <f t="shared" si="299"/>
        <v>0</v>
      </c>
      <c r="X45" s="533">
        <f t="shared" si="299"/>
        <v>0</v>
      </c>
      <c r="Y45" s="533">
        <f t="shared" si="299"/>
        <v>0</v>
      </c>
      <c r="Z45" s="533">
        <f t="shared" si="299"/>
        <v>0</v>
      </c>
      <c r="AA45" s="533">
        <f t="shared" si="299"/>
        <v>0</v>
      </c>
      <c r="AB45" s="534">
        <f>(AB41+AB43)</f>
        <v>0</v>
      </c>
      <c r="AC45" s="533">
        <f>AC41+AC43</f>
        <v>0</v>
      </c>
      <c r="AD45" s="533">
        <f t="shared" ref="AD45:AM45" si="300">AD41+AD43</f>
        <v>0</v>
      </c>
      <c r="AE45" s="533">
        <f t="shared" si="300"/>
        <v>0</v>
      </c>
      <c r="AF45" s="533">
        <f t="shared" si="300"/>
        <v>0</v>
      </c>
      <c r="AG45" s="533">
        <f t="shared" si="300"/>
        <v>0</v>
      </c>
      <c r="AH45" s="533">
        <f t="shared" si="300"/>
        <v>0</v>
      </c>
      <c r="AI45" s="533">
        <f t="shared" si="300"/>
        <v>0</v>
      </c>
      <c r="AJ45" s="533">
        <f t="shared" si="300"/>
        <v>0</v>
      </c>
      <c r="AK45" s="533">
        <f t="shared" si="300"/>
        <v>0</v>
      </c>
      <c r="AL45" s="533">
        <f t="shared" si="300"/>
        <v>0</v>
      </c>
      <c r="AM45" s="533">
        <f t="shared" si="300"/>
        <v>0</v>
      </c>
      <c r="AN45" s="534">
        <f>(AN41+AN43)</f>
        <v>0</v>
      </c>
      <c r="AO45" s="533">
        <f>AO41+AO43</f>
        <v>0</v>
      </c>
      <c r="AP45" s="533">
        <f t="shared" ref="AP45:AY45" si="301">AP41+AP43</f>
        <v>0</v>
      </c>
      <c r="AQ45" s="533">
        <f t="shared" si="301"/>
        <v>0</v>
      </c>
      <c r="AR45" s="533">
        <f t="shared" si="301"/>
        <v>0</v>
      </c>
      <c r="AS45" s="533">
        <f t="shared" si="301"/>
        <v>0</v>
      </c>
      <c r="AT45" s="533">
        <f t="shared" si="301"/>
        <v>0</v>
      </c>
      <c r="AU45" s="533">
        <f t="shared" si="301"/>
        <v>0</v>
      </c>
      <c r="AV45" s="533">
        <f t="shared" si="301"/>
        <v>0</v>
      </c>
      <c r="AW45" s="533">
        <f t="shared" si="301"/>
        <v>0</v>
      </c>
      <c r="AX45" s="533">
        <f t="shared" si="301"/>
        <v>0</v>
      </c>
      <c r="AY45" s="533">
        <f t="shared" si="301"/>
        <v>0</v>
      </c>
      <c r="AZ45" s="534">
        <f>(AZ41+AZ43)</f>
        <v>0</v>
      </c>
      <c r="BA45" s="533">
        <f>BA41+BA43</f>
        <v>0</v>
      </c>
      <c r="BB45" s="533">
        <f t="shared" ref="BB45:BK45" si="302">BB41+BB43</f>
        <v>0</v>
      </c>
      <c r="BC45" s="533">
        <f t="shared" si="302"/>
        <v>0</v>
      </c>
      <c r="BD45" s="533">
        <f t="shared" si="302"/>
        <v>0</v>
      </c>
      <c r="BE45" s="533">
        <f t="shared" si="302"/>
        <v>0</v>
      </c>
      <c r="BF45" s="533">
        <f t="shared" si="302"/>
        <v>0</v>
      </c>
      <c r="BG45" s="533">
        <f t="shared" si="302"/>
        <v>0</v>
      </c>
      <c r="BH45" s="533">
        <f t="shared" si="302"/>
        <v>0</v>
      </c>
      <c r="BI45" s="533">
        <f t="shared" si="302"/>
        <v>0</v>
      </c>
      <c r="BJ45" s="533">
        <f t="shared" si="302"/>
        <v>0</v>
      </c>
      <c r="BK45" s="533">
        <f t="shared" si="302"/>
        <v>0</v>
      </c>
      <c r="BL45" s="534">
        <f>(BL41+BL43)</f>
        <v>0</v>
      </c>
      <c r="BM45" s="533">
        <f>BM41+BM43</f>
        <v>0</v>
      </c>
      <c r="BN45" s="533">
        <f t="shared" ref="BN45:BW45" si="303">BN41+BN43</f>
        <v>0</v>
      </c>
      <c r="BO45" s="533">
        <f t="shared" si="303"/>
        <v>0</v>
      </c>
      <c r="BP45" s="533">
        <f t="shared" si="303"/>
        <v>0</v>
      </c>
      <c r="BQ45" s="533">
        <f t="shared" si="303"/>
        <v>0</v>
      </c>
      <c r="BR45" s="533">
        <f t="shared" si="303"/>
        <v>0</v>
      </c>
      <c r="BS45" s="533">
        <f t="shared" si="303"/>
        <v>0</v>
      </c>
      <c r="BT45" s="533">
        <f t="shared" si="303"/>
        <v>0</v>
      </c>
      <c r="BU45" s="533">
        <f t="shared" si="303"/>
        <v>0</v>
      </c>
      <c r="BV45" s="533">
        <f t="shared" si="303"/>
        <v>0</v>
      </c>
      <c r="BW45" s="533">
        <f t="shared" si="303"/>
        <v>0</v>
      </c>
      <c r="BX45" s="534">
        <f>(BX41+BX43)</f>
        <v>0</v>
      </c>
      <c r="BY45" s="533">
        <f>BY41+BY43</f>
        <v>0</v>
      </c>
      <c r="BZ45" s="533">
        <f t="shared" ref="BZ45:CI45" si="304">BZ41+BZ43</f>
        <v>0</v>
      </c>
      <c r="CA45" s="533">
        <f t="shared" si="304"/>
        <v>0</v>
      </c>
      <c r="CB45" s="533">
        <f t="shared" si="304"/>
        <v>0</v>
      </c>
      <c r="CC45" s="533">
        <f t="shared" si="304"/>
        <v>0</v>
      </c>
      <c r="CD45" s="533">
        <f t="shared" si="304"/>
        <v>0</v>
      </c>
      <c r="CE45" s="533">
        <f t="shared" si="304"/>
        <v>0</v>
      </c>
      <c r="CF45" s="533">
        <f t="shared" si="304"/>
        <v>0</v>
      </c>
      <c r="CG45" s="533">
        <f t="shared" si="304"/>
        <v>0</v>
      </c>
      <c r="CH45" s="533">
        <f t="shared" si="304"/>
        <v>0</v>
      </c>
      <c r="CI45" s="533">
        <f t="shared" si="304"/>
        <v>0</v>
      </c>
      <c r="CJ45" s="534">
        <f>(CJ41+CJ43)</f>
        <v>0</v>
      </c>
      <c r="CK45" s="533">
        <f>CK41+CK43</f>
        <v>0</v>
      </c>
      <c r="CL45" s="533">
        <f t="shared" ref="CL45:CU45" si="305">CL41+CL43</f>
        <v>0</v>
      </c>
      <c r="CM45" s="533">
        <f t="shared" si="305"/>
        <v>0</v>
      </c>
      <c r="CN45" s="533">
        <f t="shared" si="305"/>
        <v>0</v>
      </c>
      <c r="CO45" s="533">
        <f t="shared" si="305"/>
        <v>0</v>
      </c>
      <c r="CP45" s="533">
        <f t="shared" si="305"/>
        <v>0</v>
      </c>
      <c r="CQ45" s="533">
        <f t="shared" si="305"/>
        <v>0</v>
      </c>
      <c r="CR45" s="533">
        <f t="shared" si="305"/>
        <v>0</v>
      </c>
      <c r="CS45" s="533">
        <f t="shared" si="305"/>
        <v>0</v>
      </c>
      <c r="CT45" s="533">
        <f t="shared" si="305"/>
        <v>0</v>
      </c>
      <c r="CU45" s="533">
        <f t="shared" si="305"/>
        <v>0</v>
      </c>
      <c r="CV45" s="534">
        <f>(CV41+CV43)</f>
        <v>0</v>
      </c>
      <c r="CW45" s="533">
        <f>CW41+CW43</f>
        <v>0</v>
      </c>
      <c r="CX45" s="533">
        <f t="shared" ref="CX45:DG45" si="306">CX41+CX43</f>
        <v>0</v>
      </c>
      <c r="CY45" s="533">
        <f t="shared" si="306"/>
        <v>0</v>
      </c>
      <c r="CZ45" s="533">
        <f t="shared" si="306"/>
        <v>0</v>
      </c>
      <c r="DA45" s="533">
        <f t="shared" si="306"/>
        <v>0</v>
      </c>
      <c r="DB45" s="533">
        <f t="shared" si="306"/>
        <v>0</v>
      </c>
      <c r="DC45" s="533">
        <f t="shared" si="306"/>
        <v>0</v>
      </c>
      <c r="DD45" s="533">
        <f t="shared" si="306"/>
        <v>0</v>
      </c>
      <c r="DE45" s="533">
        <f t="shared" si="306"/>
        <v>0</v>
      </c>
      <c r="DF45" s="533">
        <f t="shared" si="306"/>
        <v>0</v>
      </c>
      <c r="DG45" s="533">
        <f t="shared" si="306"/>
        <v>0</v>
      </c>
      <c r="DH45" s="534">
        <f>(DH41+DH43)</f>
        <v>0</v>
      </c>
      <c r="DI45" s="533">
        <f>DI41+DI43</f>
        <v>0</v>
      </c>
      <c r="DJ45" s="533">
        <f t="shared" ref="DJ45:DS45" si="307">DJ41+DJ43</f>
        <v>0</v>
      </c>
      <c r="DK45" s="533">
        <f t="shared" si="307"/>
        <v>0</v>
      </c>
      <c r="DL45" s="533">
        <f t="shared" si="307"/>
        <v>0</v>
      </c>
      <c r="DM45" s="533">
        <f t="shared" si="307"/>
        <v>0</v>
      </c>
      <c r="DN45" s="533">
        <f t="shared" si="307"/>
        <v>0</v>
      </c>
      <c r="DO45" s="533">
        <f t="shared" si="307"/>
        <v>0</v>
      </c>
      <c r="DP45" s="533">
        <f t="shared" si="307"/>
        <v>0</v>
      </c>
      <c r="DQ45" s="533">
        <f t="shared" si="307"/>
        <v>0</v>
      </c>
      <c r="DR45" s="533">
        <f t="shared" si="307"/>
        <v>0</v>
      </c>
      <c r="DS45" s="533">
        <f t="shared" si="307"/>
        <v>0</v>
      </c>
      <c r="DT45" s="534">
        <f>(DT41+DT43)</f>
        <v>0</v>
      </c>
      <c r="DU45" s="535"/>
      <c r="DV45" s="536">
        <f>DV41+DV43</f>
        <v>0</v>
      </c>
      <c r="DW45" s="533">
        <f>DW41+DW43</f>
        <v>0</v>
      </c>
      <c r="DX45" s="533">
        <f t="shared" ref="DX45:ED45" si="308">DX41+DX43</f>
        <v>0</v>
      </c>
      <c r="DY45" s="533">
        <f t="shared" si="308"/>
        <v>0</v>
      </c>
      <c r="DZ45" s="533">
        <f t="shared" si="308"/>
        <v>0</v>
      </c>
      <c r="EA45" s="533" t="e">
        <f t="shared" si="308"/>
        <v>#DIV/0!</v>
      </c>
      <c r="EB45" s="533" t="e">
        <f t="shared" si="308"/>
        <v>#DIV/0!</v>
      </c>
      <c r="EC45" s="533" t="e">
        <f t="shared" si="308"/>
        <v>#DIV/0!</v>
      </c>
      <c r="ED45" s="533" t="e">
        <f t="shared" si="308"/>
        <v>#DIV/0!</v>
      </c>
      <c r="EE45" s="534" t="e">
        <f>EE41+EE43</f>
        <v>#DIV/0!</v>
      </c>
      <c r="EF45" s="464" t="str">
        <f>B45</f>
        <v>STOCK PURCHASES (INSERT VALUES)</v>
      </c>
      <c r="EG45" s="464"/>
      <c r="EH45" s="504"/>
      <c r="EI45" s="504"/>
    </row>
    <row r="46" spans="1:139" ht="15" customHeight="1">
      <c r="A46" s="450"/>
      <c r="B46" s="490"/>
      <c r="C46" s="486"/>
      <c r="D46" s="498"/>
      <c r="E46" s="542"/>
      <c r="F46" s="542"/>
      <c r="G46" s="542"/>
      <c r="H46" s="542"/>
      <c r="I46" s="542"/>
      <c r="J46" s="542"/>
      <c r="K46" s="542"/>
      <c r="L46" s="542"/>
      <c r="M46" s="542"/>
      <c r="N46" s="542"/>
      <c r="O46" s="542"/>
      <c r="P46" s="543"/>
      <c r="Q46" s="542"/>
      <c r="R46" s="542"/>
      <c r="S46" s="542"/>
      <c r="T46" s="542"/>
      <c r="U46" s="542"/>
      <c r="V46" s="542"/>
      <c r="W46" s="542"/>
      <c r="X46" s="542"/>
      <c r="Y46" s="542"/>
      <c r="Z46" s="542"/>
      <c r="AA46" s="542"/>
      <c r="AB46" s="543"/>
      <c r="AC46" s="542"/>
      <c r="AD46" s="542"/>
      <c r="AE46" s="542"/>
      <c r="AF46" s="542"/>
      <c r="AG46" s="542"/>
      <c r="AH46" s="542"/>
      <c r="AI46" s="542"/>
      <c r="AJ46" s="542"/>
      <c r="AK46" s="542"/>
      <c r="AL46" s="542"/>
      <c r="AM46" s="542"/>
      <c r="AN46" s="543"/>
      <c r="AO46" s="542"/>
      <c r="AP46" s="542"/>
      <c r="AQ46" s="542"/>
      <c r="AR46" s="542"/>
      <c r="AS46" s="542"/>
      <c r="AT46" s="542"/>
      <c r="AU46" s="542"/>
      <c r="AV46" s="542"/>
      <c r="AW46" s="542"/>
      <c r="AX46" s="542"/>
      <c r="AY46" s="542"/>
      <c r="AZ46" s="543"/>
      <c r="BA46" s="542"/>
      <c r="BB46" s="542"/>
      <c r="BC46" s="542"/>
      <c r="BD46" s="542"/>
      <c r="BE46" s="542"/>
      <c r="BF46" s="542"/>
      <c r="BG46" s="542"/>
      <c r="BH46" s="542"/>
      <c r="BI46" s="542"/>
      <c r="BJ46" s="542"/>
      <c r="BK46" s="542"/>
      <c r="BL46" s="543"/>
      <c r="BM46" s="542"/>
      <c r="BN46" s="542"/>
      <c r="BO46" s="542"/>
      <c r="BP46" s="542"/>
      <c r="BQ46" s="542"/>
      <c r="BR46" s="542"/>
      <c r="BS46" s="542"/>
      <c r="BT46" s="542"/>
      <c r="BU46" s="542"/>
      <c r="BV46" s="542"/>
      <c r="BW46" s="542"/>
      <c r="BX46" s="543"/>
      <c r="BY46" s="542"/>
      <c r="BZ46" s="542"/>
      <c r="CA46" s="542"/>
      <c r="CB46" s="542"/>
      <c r="CC46" s="542"/>
      <c r="CD46" s="542"/>
      <c r="CE46" s="542"/>
      <c r="CF46" s="542"/>
      <c r="CG46" s="542"/>
      <c r="CH46" s="542"/>
      <c r="CI46" s="542"/>
      <c r="CJ46" s="543"/>
      <c r="CK46" s="542"/>
      <c r="CL46" s="542"/>
      <c r="CM46" s="542"/>
      <c r="CN46" s="542"/>
      <c r="CO46" s="542"/>
      <c r="CP46" s="542"/>
      <c r="CQ46" s="542"/>
      <c r="CR46" s="542"/>
      <c r="CS46" s="542"/>
      <c r="CT46" s="542"/>
      <c r="CU46" s="542"/>
      <c r="CV46" s="543"/>
      <c r="CW46" s="542"/>
      <c r="CX46" s="542"/>
      <c r="CY46" s="542"/>
      <c r="CZ46" s="542"/>
      <c r="DA46" s="542"/>
      <c r="DB46" s="542"/>
      <c r="DC46" s="542"/>
      <c r="DD46" s="542"/>
      <c r="DE46" s="542"/>
      <c r="DF46" s="542"/>
      <c r="DG46" s="542"/>
      <c r="DH46" s="543"/>
      <c r="DI46" s="542"/>
      <c r="DJ46" s="542"/>
      <c r="DK46" s="542"/>
      <c r="DL46" s="542"/>
      <c r="DM46" s="542"/>
      <c r="DN46" s="542"/>
      <c r="DO46" s="542"/>
      <c r="DP46" s="542"/>
      <c r="DQ46" s="542"/>
      <c r="DR46" s="542"/>
      <c r="DS46" s="542"/>
      <c r="DT46" s="543"/>
      <c r="DU46" s="535"/>
      <c r="DV46" s="539"/>
      <c r="DW46" s="540"/>
      <c r="DX46" s="540"/>
      <c r="DY46" s="540"/>
      <c r="DZ46" s="540"/>
      <c r="EA46" s="540"/>
      <c r="EB46" s="540"/>
      <c r="EC46" s="540"/>
      <c r="ED46" s="540"/>
      <c r="EE46" s="541"/>
      <c r="EF46" s="464"/>
      <c r="EG46" s="450"/>
      <c r="EH46" s="454"/>
      <c r="EI46" s="454"/>
    </row>
    <row r="47" spans="1:139" ht="15" customHeight="1">
      <c r="A47" s="450"/>
      <c r="B47" s="493" t="s">
        <v>376</v>
      </c>
      <c r="C47" s="486"/>
      <c r="D47" s="498"/>
      <c r="E47" s="544">
        <f>E41</f>
        <v>0</v>
      </c>
      <c r="F47" s="544">
        <f t="shared" ref="F47:P47" si="309">F41</f>
        <v>0</v>
      </c>
      <c r="G47" s="544">
        <f t="shared" si="309"/>
        <v>0</v>
      </c>
      <c r="H47" s="544">
        <f t="shared" si="309"/>
        <v>0</v>
      </c>
      <c r="I47" s="544">
        <f t="shared" si="309"/>
        <v>0</v>
      </c>
      <c r="J47" s="544">
        <f t="shared" si="309"/>
        <v>0</v>
      </c>
      <c r="K47" s="544">
        <f t="shared" si="309"/>
        <v>0</v>
      </c>
      <c r="L47" s="544">
        <f t="shared" si="309"/>
        <v>0</v>
      </c>
      <c r="M47" s="544">
        <f t="shared" si="309"/>
        <v>0</v>
      </c>
      <c r="N47" s="544">
        <f t="shared" si="309"/>
        <v>0</v>
      </c>
      <c r="O47" s="544">
        <f t="shared" si="309"/>
        <v>0</v>
      </c>
      <c r="P47" s="544">
        <f t="shared" si="309"/>
        <v>0</v>
      </c>
      <c r="Q47" s="544">
        <f>Q41</f>
        <v>0</v>
      </c>
      <c r="R47" s="544">
        <f t="shared" ref="R47:AB47" si="310">R41</f>
        <v>0</v>
      </c>
      <c r="S47" s="544">
        <f t="shared" si="310"/>
        <v>0</v>
      </c>
      <c r="T47" s="544">
        <f t="shared" si="310"/>
        <v>0</v>
      </c>
      <c r="U47" s="544">
        <f t="shared" si="310"/>
        <v>0</v>
      </c>
      <c r="V47" s="544">
        <f t="shared" si="310"/>
        <v>0</v>
      </c>
      <c r="W47" s="544">
        <f t="shared" si="310"/>
        <v>0</v>
      </c>
      <c r="X47" s="544">
        <f t="shared" si="310"/>
        <v>0</v>
      </c>
      <c r="Y47" s="544">
        <f t="shared" si="310"/>
        <v>0</v>
      </c>
      <c r="Z47" s="544">
        <f t="shared" si="310"/>
        <v>0</v>
      </c>
      <c r="AA47" s="544">
        <f t="shared" si="310"/>
        <v>0</v>
      </c>
      <c r="AB47" s="544">
        <f t="shared" si="310"/>
        <v>0</v>
      </c>
      <c r="AC47" s="544">
        <f>AC41</f>
        <v>0</v>
      </c>
      <c r="AD47" s="544">
        <f t="shared" ref="AD47:BL47" si="311">AD41</f>
        <v>0</v>
      </c>
      <c r="AE47" s="544">
        <f t="shared" si="311"/>
        <v>0</v>
      </c>
      <c r="AF47" s="544">
        <f t="shared" si="311"/>
        <v>0</v>
      </c>
      <c r="AG47" s="544">
        <f t="shared" si="311"/>
        <v>0</v>
      </c>
      <c r="AH47" s="544">
        <f t="shared" si="311"/>
        <v>0</v>
      </c>
      <c r="AI47" s="544">
        <f t="shared" si="311"/>
        <v>0</v>
      </c>
      <c r="AJ47" s="544">
        <f t="shared" si="311"/>
        <v>0</v>
      </c>
      <c r="AK47" s="544">
        <f t="shared" si="311"/>
        <v>0</v>
      </c>
      <c r="AL47" s="544">
        <f t="shared" si="311"/>
        <v>0</v>
      </c>
      <c r="AM47" s="544">
        <f t="shared" si="311"/>
        <v>0</v>
      </c>
      <c r="AN47" s="544">
        <f t="shared" si="311"/>
        <v>0</v>
      </c>
      <c r="AO47" s="544">
        <f t="shared" si="311"/>
        <v>0</v>
      </c>
      <c r="AP47" s="544">
        <f t="shared" si="311"/>
        <v>0</v>
      </c>
      <c r="AQ47" s="544">
        <f t="shared" si="311"/>
        <v>0</v>
      </c>
      <c r="AR47" s="544">
        <f t="shared" si="311"/>
        <v>0</v>
      </c>
      <c r="AS47" s="544">
        <f t="shared" si="311"/>
        <v>0</v>
      </c>
      <c r="AT47" s="544">
        <f t="shared" si="311"/>
        <v>0</v>
      </c>
      <c r="AU47" s="544">
        <f t="shared" si="311"/>
        <v>0</v>
      </c>
      <c r="AV47" s="544">
        <f t="shared" si="311"/>
        <v>0</v>
      </c>
      <c r="AW47" s="544">
        <f t="shared" si="311"/>
        <v>0</v>
      </c>
      <c r="AX47" s="544">
        <f t="shared" si="311"/>
        <v>0</v>
      </c>
      <c r="AY47" s="544">
        <f t="shared" si="311"/>
        <v>0</v>
      </c>
      <c r="AZ47" s="544">
        <f t="shared" si="311"/>
        <v>0</v>
      </c>
      <c r="BA47" s="544">
        <f t="shared" si="311"/>
        <v>0</v>
      </c>
      <c r="BB47" s="544">
        <f t="shared" si="311"/>
        <v>0</v>
      </c>
      <c r="BC47" s="544">
        <f t="shared" si="311"/>
        <v>0</v>
      </c>
      <c r="BD47" s="544">
        <f t="shared" si="311"/>
        <v>0</v>
      </c>
      <c r="BE47" s="544">
        <f t="shared" si="311"/>
        <v>0</v>
      </c>
      <c r="BF47" s="544">
        <f t="shared" si="311"/>
        <v>0</v>
      </c>
      <c r="BG47" s="544">
        <f t="shared" si="311"/>
        <v>0</v>
      </c>
      <c r="BH47" s="544">
        <f t="shared" si="311"/>
        <v>0</v>
      </c>
      <c r="BI47" s="544">
        <f t="shared" si="311"/>
        <v>0</v>
      </c>
      <c r="BJ47" s="544">
        <f t="shared" si="311"/>
        <v>0</v>
      </c>
      <c r="BK47" s="544">
        <f t="shared" si="311"/>
        <v>0</v>
      </c>
      <c r="BL47" s="544">
        <f t="shared" si="311"/>
        <v>0</v>
      </c>
      <c r="BM47" s="544">
        <f t="shared" ref="BM47:BX47" si="312">BM41</f>
        <v>0</v>
      </c>
      <c r="BN47" s="544">
        <f t="shared" si="312"/>
        <v>0</v>
      </c>
      <c r="BO47" s="544">
        <f t="shared" si="312"/>
        <v>0</v>
      </c>
      <c r="BP47" s="544">
        <f t="shared" si="312"/>
        <v>0</v>
      </c>
      <c r="BQ47" s="544">
        <f t="shared" si="312"/>
        <v>0</v>
      </c>
      <c r="BR47" s="544">
        <f t="shared" si="312"/>
        <v>0</v>
      </c>
      <c r="BS47" s="544">
        <f t="shared" si="312"/>
        <v>0</v>
      </c>
      <c r="BT47" s="544">
        <f t="shared" si="312"/>
        <v>0</v>
      </c>
      <c r="BU47" s="544">
        <f t="shared" si="312"/>
        <v>0</v>
      </c>
      <c r="BV47" s="544">
        <f t="shared" si="312"/>
        <v>0</v>
      </c>
      <c r="BW47" s="544">
        <f t="shared" si="312"/>
        <v>0</v>
      </c>
      <c r="BX47" s="544">
        <f t="shared" si="312"/>
        <v>0</v>
      </c>
      <c r="BY47" s="544">
        <f t="shared" ref="BY47:CJ47" si="313">BY41</f>
        <v>0</v>
      </c>
      <c r="BZ47" s="544">
        <f t="shared" si="313"/>
        <v>0</v>
      </c>
      <c r="CA47" s="544">
        <f t="shared" si="313"/>
        <v>0</v>
      </c>
      <c r="CB47" s="544">
        <f t="shared" si="313"/>
        <v>0</v>
      </c>
      <c r="CC47" s="544">
        <f t="shared" si="313"/>
        <v>0</v>
      </c>
      <c r="CD47" s="544">
        <f t="shared" si="313"/>
        <v>0</v>
      </c>
      <c r="CE47" s="544">
        <f t="shared" si="313"/>
        <v>0</v>
      </c>
      <c r="CF47" s="544">
        <f t="shared" si="313"/>
        <v>0</v>
      </c>
      <c r="CG47" s="544">
        <f t="shared" si="313"/>
        <v>0</v>
      </c>
      <c r="CH47" s="544">
        <f t="shared" si="313"/>
        <v>0</v>
      </c>
      <c r="CI47" s="544">
        <f t="shared" si="313"/>
        <v>0</v>
      </c>
      <c r="CJ47" s="544">
        <f t="shared" si="313"/>
        <v>0</v>
      </c>
      <c r="CK47" s="544">
        <f t="shared" ref="CK47:CV47" si="314">CK41</f>
        <v>0</v>
      </c>
      <c r="CL47" s="544">
        <f t="shared" si="314"/>
        <v>0</v>
      </c>
      <c r="CM47" s="544">
        <f t="shared" si="314"/>
        <v>0</v>
      </c>
      <c r="CN47" s="544">
        <f t="shared" si="314"/>
        <v>0</v>
      </c>
      <c r="CO47" s="544">
        <f t="shared" si="314"/>
        <v>0</v>
      </c>
      <c r="CP47" s="544">
        <f t="shared" si="314"/>
        <v>0</v>
      </c>
      <c r="CQ47" s="544">
        <f t="shared" si="314"/>
        <v>0</v>
      </c>
      <c r="CR47" s="544">
        <f t="shared" si="314"/>
        <v>0</v>
      </c>
      <c r="CS47" s="544">
        <f t="shared" si="314"/>
        <v>0</v>
      </c>
      <c r="CT47" s="544">
        <f t="shared" si="314"/>
        <v>0</v>
      </c>
      <c r="CU47" s="544">
        <f t="shared" si="314"/>
        <v>0</v>
      </c>
      <c r="CV47" s="544">
        <f t="shared" si="314"/>
        <v>0</v>
      </c>
      <c r="CW47" s="544">
        <f t="shared" ref="CW47:DH47" si="315">CW41</f>
        <v>0</v>
      </c>
      <c r="CX47" s="544">
        <f t="shared" si="315"/>
        <v>0</v>
      </c>
      <c r="CY47" s="544">
        <f t="shared" si="315"/>
        <v>0</v>
      </c>
      <c r="CZ47" s="544">
        <f t="shared" si="315"/>
        <v>0</v>
      </c>
      <c r="DA47" s="544">
        <f t="shared" si="315"/>
        <v>0</v>
      </c>
      <c r="DB47" s="544">
        <f t="shared" si="315"/>
        <v>0</v>
      </c>
      <c r="DC47" s="544">
        <f t="shared" si="315"/>
        <v>0</v>
      </c>
      <c r="DD47" s="544">
        <f t="shared" si="315"/>
        <v>0</v>
      </c>
      <c r="DE47" s="544">
        <f t="shared" si="315"/>
        <v>0</v>
      </c>
      <c r="DF47" s="544">
        <f t="shared" si="315"/>
        <v>0</v>
      </c>
      <c r="DG47" s="544">
        <f t="shared" si="315"/>
        <v>0</v>
      </c>
      <c r="DH47" s="544">
        <f t="shared" si="315"/>
        <v>0</v>
      </c>
      <c r="DI47" s="544">
        <f t="shared" ref="DI47:DT47" si="316">DI41</f>
        <v>0</v>
      </c>
      <c r="DJ47" s="544">
        <f t="shared" si="316"/>
        <v>0</v>
      </c>
      <c r="DK47" s="544">
        <f t="shared" si="316"/>
        <v>0</v>
      </c>
      <c r="DL47" s="544">
        <f t="shared" si="316"/>
        <v>0</v>
      </c>
      <c r="DM47" s="544">
        <f t="shared" si="316"/>
        <v>0</v>
      </c>
      <c r="DN47" s="544">
        <f t="shared" si="316"/>
        <v>0</v>
      </c>
      <c r="DO47" s="544">
        <f t="shared" si="316"/>
        <v>0</v>
      </c>
      <c r="DP47" s="544">
        <f t="shared" si="316"/>
        <v>0</v>
      </c>
      <c r="DQ47" s="544">
        <f t="shared" si="316"/>
        <v>0</v>
      </c>
      <c r="DR47" s="544">
        <f t="shared" si="316"/>
        <v>0</v>
      </c>
      <c r="DS47" s="544">
        <f t="shared" si="316"/>
        <v>0</v>
      </c>
      <c r="DT47" s="544">
        <f t="shared" si="316"/>
        <v>0</v>
      </c>
      <c r="DU47" s="535"/>
      <c r="DV47" s="536">
        <f>SUM(E47:P47)</f>
        <v>0</v>
      </c>
      <c r="DW47" s="533">
        <f>-SUM(IS!V35:AF35)+(-IS!AG35*90%)+DV48</f>
        <v>0</v>
      </c>
      <c r="DX47" s="533">
        <f>-SUM(IS!AH35:AR35)+(-IS!AS35*90%)+'REVENUE &amp; COST'!DW51</f>
        <v>0</v>
      </c>
      <c r="DY47" s="533">
        <f>-SUM(IS!AT35:BD35)+(-IS!BE35*90%)+'REVENUE &amp; COST'!DX48</f>
        <v>0</v>
      </c>
      <c r="DZ47" s="533">
        <f>-SUM(IS!BF35:BP35)+(-IS!BQ35*90%)+'REVENUE &amp; COST'!DY48</f>
        <v>0</v>
      </c>
      <c r="EA47" s="533" t="e">
        <f>(EA41/12*11)+((EA41/12)*90%)+DZ48</f>
        <v>#DIV/0!</v>
      </c>
      <c r="EB47" s="533" t="e">
        <f>(EB41/12*11)+((EB41/12)*90%)+EA48</f>
        <v>#DIV/0!</v>
      </c>
      <c r="EC47" s="533" t="e">
        <f>(EC41/12*11)+((EC41/12)*90%)+EB48</f>
        <v>#DIV/0!</v>
      </c>
      <c r="ED47" s="533" t="e">
        <f>(ED41/12*11)+((ED41/12)*90%)+EC48</f>
        <v>#DIV/0!</v>
      </c>
      <c r="EE47" s="534" t="e">
        <f>(EE41/12*11)+((EE41/12)*90%)+ED48</f>
        <v>#DIV/0!</v>
      </c>
      <c r="EF47" s="464" t="str">
        <f>B47</f>
        <v>NET PAYMENTS (Also for any OPENING CREDITORS)</v>
      </c>
      <c r="EG47" s="450"/>
      <c r="EH47" s="454"/>
      <c r="EI47" s="454"/>
    </row>
    <row r="48" spans="1:139" ht="15" customHeight="1">
      <c r="A48" s="450"/>
      <c r="B48" s="493" t="s">
        <v>377</v>
      </c>
      <c r="C48" s="486"/>
      <c r="D48" s="498"/>
      <c r="E48" s="533">
        <f>E45-E47</f>
        <v>0</v>
      </c>
      <c r="F48" s="533">
        <f t="shared" ref="F48:P48" si="317">F45-F47</f>
        <v>0</v>
      </c>
      <c r="G48" s="533">
        <f t="shared" si="317"/>
        <v>0</v>
      </c>
      <c r="H48" s="533">
        <f t="shared" si="317"/>
        <v>0</v>
      </c>
      <c r="I48" s="533">
        <f t="shared" si="317"/>
        <v>0</v>
      </c>
      <c r="J48" s="533">
        <f t="shared" si="317"/>
        <v>0</v>
      </c>
      <c r="K48" s="533">
        <f t="shared" si="317"/>
        <v>0</v>
      </c>
      <c r="L48" s="533">
        <f t="shared" si="317"/>
        <v>0</v>
      </c>
      <c r="M48" s="533">
        <f t="shared" si="317"/>
        <v>0</v>
      </c>
      <c r="N48" s="533">
        <f t="shared" si="317"/>
        <v>0</v>
      </c>
      <c r="O48" s="533">
        <f t="shared" si="317"/>
        <v>0</v>
      </c>
      <c r="P48" s="534">
        <f t="shared" si="317"/>
        <v>0</v>
      </c>
      <c r="Q48" s="533">
        <f>Q45-Q47</f>
        <v>0</v>
      </c>
      <c r="R48" s="533">
        <f t="shared" ref="R48:AB48" si="318">R45-R47</f>
        <v>0</v>
      </c>
      <c r="S48" s="533">
        <f t="shared" si="318"/>
        <v>0</v>
      </c>
      <c r="T48" s="533">
        <f t="shared" si="318"/>
        <v>0</v>
      </c>
      <c r="U48" s="533">
        <f t="shared" si="318"/>
        <v>0</v>
      </c>
      <c r="V48" s="533">
        <f t="shared" si="318"/>
        <v>0</v>
      </c>
      <c r="W48" s="533">
        <f t="shared" si="318"/>
        <v>0</v>
      </c>
      <c r="X48" s="533">
        <f t="shared" si="318"/>
        <v>0</v>
      </c>
      <c r="Y48" s="533">
        <f t="shared" si="318"/>
        <v>0</v>
      </c>
      <c r="Z48" s="533">
        <f t="shared" si="318"/>
        <v>0</v>
      </c>
      <c r="AA48" s="533">
        <f t="shared" si="318"/>
        <v>0</v>
      </c>
      <c r="AB48" s="534">
        <f t="shared" si="318"/>
        <v>0</v>
      </c>
      <c r="AC48" s="533">
        <f>AC45-AC47</f>
        <v>0</v>
      </c>
      <c r="AD48" s="533">
        <f t="shared" ref="AD48:AN48" si="319">AD45-AD47</f>
        <v>0</v>
      </c>
      <c r="AE48" s="533">
        <f t="shared" si="319"/>
        <v>0</v>
      </c>
      <c r="AF48" s="533">
        <f t="shared" si="319"/>
        <v>0</v>
      </c>
      <c r="AG48" s="533">
        <f t="shared" si="319"/>
        <v>0</v>
      </c>
      <c r="AH48" s="533">
        <f t="shared" si="319"/>
        <v>0</v>
      </c>
      <c r="AI48" s="533">
        <f t="shared" si="319"/>
        <v>0</v>
      </c>
      <c r="AJ48" s="533">
        <f t="shared" si="319"/>
        <v>0</v>
      </c>
      <c r="AK48" s="533">
        <f t="shared" si="319"/>
        <v>0</v>
      </c>
      <c r="AL48" s="533">
        <f t="shared" si="319"/>
        <v>0</v>
      </c>
      <c r="AM48" s="533">
        <f t="shared" si="319"/>
        <v>0</v>
      </c>
      <c r="AN48" s="534">
        <f t="shared" si="319"/>
        <v>0</v>
      </c>
      <c r="AO48" s="533">
        <f>AO45-AO47</f>
        <v>0</v>
      </c>
      <c r="AP48" s="533">
        <f t="shared" ref="AP48:AZ48" si="320">AP45-AP47</f>
        <v>0</v>
      </c>
      <c r="AQ48" s="533">
        <f t="shared" si="320"/>
        <v>0</v>
      </c>
      <c r="AR48" s="533">
        <f t="shared" si="320"/>
        <v>0</v>
      </c>
      <c r="AS48" s="533">
        <f t="shared" si="320"/>
        <v>0</v>
      </c>
      <c r="AT48" s="533">
        <f t="shared" si="320"/>
        <v>0</v>
      </c>
      <c r="AU48" s="533">
        <f t="shared" si="320"/>
        <v>0</v>
      </c>
      <c r="AV48" s="533">
        <f t="shared" si="320"/>
        <v>0</v>
      </c>
      <c r="AW48" s="533">
        <f t="shared" si="320"/>
        <v>0</v>
      </c>
      <c r="AX48" s="533">
        <f t="shared" si="320"/>
        <v>0</v>
      </c>
      <c r="AY48" s="533">
        <f t="shared" si="320"/>
        <v>0</v>
      </c>
      <c r="AZ48" s="534">
        <f t="shared" si="320"/>
        <v>0</v>
      </c>
      <c r="BA48" s="533">
        <f>BA45-BA47</f>
        <v>0</v>
      </c>
      <c r="BB48" s="533">
        <f t="shared" ref="BB48:BL48" si="321">BB45-BB47</f>
        <v>0</v>
      </c>
      <c r="BC48" s="533">
        <f t="shared" si="321"/>
        <v>0</v>
      </c>
      <c r="BD48" s="533">
        <f t="shared" si="321"/>
        <v>0</v>
      </c>
      <c r="BE48" s="533">
        <f t="shared" si="321"/>
        <v>0</v>
      </c>
      <c r="BF48" s="533">
        <f t="shared" si="321"/>
        <v>0</v>
      </c>
      <c r="BG48" s="533">
        <f t="shared" si="321"/>
        <v>0</v>
      </c>
      <c r="BH48" s="533">
        <f t="shared" si="321"/>
        <v>0</v>
      </c>
      <c r="BI48" s="533">
        <f t="shared" si="321"/>
        <v>0</v>
      </c>
      <c r="BJ48" s="533">
        <f t="shared" si="321"/>
        <v>0</v>
      </c>
      <c r="BK48" s="533">
        <f t="shared" si="321"/>
        <v>0</v>
      </c>
      <c r="BL48" s="534">
        <f t="shared" si="321"/>
        <v>0</v>
      </c>
      <c r="BM48" s="533">
        <f>BM45-BM47</f>
        <v>0</v>
      </c>
      <c r="BN48" s="533">
        <f t="shared" ref="BN48:BX48" si="322">BN45-BN47</f>
        <v>0</v>
      </c>
      <c r="BO48" s="533">
        <f t="shared" si="322"/>
        <v>0</v>
      </c>
      <c r="BP48" s="533">
        <f t="shared" si="322"/>
        <v>0</v>
      </c>
      <c r="BQ48" s="533">
        <f t="shared" si="322"/>
        <v>0</v>
      </c>
      <c r="BR48" s="533">
        <f t="shared" si="322"/>
        <v>0</v>
      </c>
      <c r="BS48" s="533">
        <f t="shared" si="322"/>
        <v>0</v>
      </c>
      <c r="BT48" s="533">
        <f t="shared" si="322"/>
        <v>0</v>
      </c>
      <c r="BU48" s="533">
        <f t="shared" si="322"/>
        <v>0</v>
      </c>
      <c r="BV48" s="533">
        <f t="shared" si="322"/>
        <v>0</v>
      </c>
      <c r="BW48" s="533">
        <f t="shared" si="322"/>
        <v>0</v>
      </c>
      <c r="BX48" s="534">
        <f t="shared" si="322"/>
        <v>0</v>
      </c>
      <c r="BY48" s="533">
        <f>BY45-BY47</f>
        <v>0</v>
      </c>
      <c r="BZ48" s="533">
        <f t="shared" ref="BZ48:CJ48" si="323">BZ45-BZ47</f>
        <v>0</v>
      </c>
      <c r="CA48" s="533">
        <f t="shared" si="323"/>
        <v>0</v>
      </c>
      <c r="CB48" s="533">
        <f t="shared" si="323"/>
        <v>0</v>
      </c>
      <c r="CC48" s="533">
        <f t="shared" si="323"/>
        <v>0</v>
      </c>
      <c r="CD48" s="533">
        <f t="shared" si="323"/>
        <v>0</v>
      </c>
      <c r="CE48" s="533">
        <f t="shared" si="323"/>
        <v>0</v>
      </c>
      <c r="CF48" s="533">
        <f t="shared" si="323"/>
        <v>0</v>
      </c>
      <c r="CG48" s="533">
        <f t="shared" si="323"/>
        <v>0</v>
      </c>
      <c r="CH48" s="533">
        <f t="shared" si="323"/>
        <v>0</v>
      </c>
      <c r="CI48" s="533">
        <f t="shared" si="323"/>
        <v>0</v>
      </c>
      <c r="CJ48" s="534">
        <f t="shared" si="323"/>
        <v>0</v>
      </c>
      <c r="CK48" s="533">
        <f>CK45-CK47</f>
        <v>0</v>
      </c>
      <c r="CL48" s="533">
        <f t="shared" ref="CL48:CV48" si="324">CL45-CL47</f>
        <v>0</v>
      </c>
      <c r="CM48" s="533">
        <f t="shared" si="324"/>
        <v>0</v>
      </c>
      <c r="CN48" s="533">
        <f t="shared" si="324"/>
        <v>0</v>
      </c>
      <c r="CO48" s="533">
        <f t="shared" si="324"/>
        <v>0</v>
      </c>
      <c r="CP48" s="533">
        <f t="shared" si="324"/>
        <v>0</v>
      </c>
      <c r="CQ48" s="533">
        <f t="shared" si="324"/>
        <v>0</v>
      </c>
      <c r="CR48" s="533">
        <f t="shared" si="324"/>
        <v>0</v>
      </c>
      <c r="CS48" s="533">
        <f t="shared" si="324"/>
        <v>0</v>
      </c>
      <c r="CT48" s="533">
        <f t="shared" si="324"/>
        <v>0</v>
      </c>
      <c r="CU48" s="533">
        <f t="shared" si="324"/>
        <v>0</v>
      </c>
      <c r="CV48" s="534">
        <f t="shared" si="324"/>
        <v>0</v>
      </c>
      <c r="CW48" s="533">
        <f>CW45-CW47</f>
        <v>0</v>
      </c>
      <c r="CX48" s="533">
        <f t="shared" ref="CX48:DH48" si="325">CX45-CX47</f>
        <v>0</v>
      </c>
      <c r="CY48" s="533">
        <f t="shared" si="325"/>
        <v>0</v>
      </c>
      <c r="CZ48" s="533">
        <f t="shared" si="325"/>
        <v>0</v>
      </c>
      <c r="DA48" s="533">
        <f t="shared" si="325"/>
        <v>0</v>
      </c>
      <c r="DB48" s="533">
        <f t="shared" si="325"/>
        <v>0</v>
      </c>
      <c r="DC48" s="533">
        <f t="shared" si="325"/>
        <v>0</v>
      </c>
      <c r="DD48" s="533">
        <f t="shared" si="325"/>
        <v>0</v>
      </c>
      <c r="DE48" s="533">
        <f t="shared" si="325"/>
        <v>0</v>
      </c>
      <c r="DF48" s="533">
        <f t="shared" si="325"/>
        <v>0</v>
      </c>
      <c r="DG48" s="533">
        <f t="shared" si="325"/>
        <v>0</v>
      </c>
      <c r="DH48" s="534">
        <f t="shared" si="325"/>
        <v>0</v>
      </c>
      <c r="DI48" s="533">
        <f>DI45-DI47</f>
        <v>0</v>
      </c>
      <c r="DJ48" s="533">
        <f t="shared" ref="DJ48:DT48" si="326">DJ45-DJ47</f>
        <v>0</v>
      </c>
      <c r="DK48" s="533">
        <f t="shared" si="326"/>
        <v>0</v>
      </c>
      <c r="DL48" s="533">
        <f t="shared" si="326"/>
        <v>0</v>
      </c>
      <c r="DM48" s="533">
        <f t="shared" si="326"/>
        <v>0</v>
      </c>
      <c r="DN48" s="533">
        <f t="shared" si="326"/>
        <v>0</v>
      </c>
      <c r="DO48" s="533">
        <f t="shared" si="326"/>
        <v>0</v>
      </c>
      <c r="DP48" s="533">
        <f t="shared" si="326"/>
        <v>0</v>
      </c>
      <c r="DQ48" s="533">
        <f t="shared" si="326"/>
        <v>0</v>
      </c>
      <c r="DR48" s="533">
        <f t="shared" si="326"/>
        <v>0</v>
      </c>
      <c r="DS48" s="533">
        <f t="shared" si="326"/>
        <v>0</v>
      </c>
      <c r="DT48" s="534">
        <f t="shared" si="326"/>
        <v>0</v>
      </c>
      <c r="DU48" s="535"/>
      <c r="DV48" s="536">
        <f>DV45-DV47</f>
        <v>0</v>
      </c>
      <c r="DW48" s="533">
        <f>DW45-DW47</f>
        <v>0</v>
      </c>
      <c r="DX48" s="533">
        <f>DX45-DX47</f>
        <v>0</v>
      </c>
      <c r="DY48" s="533">
        <f t="shared" ref="DY48:EE48" si="327">DY45-DY47</f>
        <v>0</v>
      </c>
      <c r="DZ48" s="533">
        <f t="shared" si="327"/>
        <v>0</v>
      </c>
      <c r="EA48" s="533" t="e">
        <f t="shared" si="327"/>
        <v>#DIV/0!</v>
      </c>
      <c r="EB48" s="533" t="e">
        <f t="shared" si="327"/>
        <v>#DIV/0!</v>
      </c>
      <c r="EC48" s="533" t="e">
        <f t="shared" si="327"/>
        <v>#DIV/0!</v>
      </c>
      <c r="ED48" s="533" t="e">
        <f t="shared" si="327"/>
        <v>#DIV/0!</v>
      </c>
      <c r="EE48" s="534" t="e">
        <f t="shared" si="327"/>
        <v>#DIV/0!</v>
      </c>
      <c r="EF48" s="464" t="str">
        <f>B48</f>
        <v>INCREASE/(DECREASE) TO NET CREDITORS</v>
      </c>
      <c r="EG48" s="450"/>
      <c r="EH48" s="454"/>
      <c r="EI48" s="454"/>
    </row>
    <row r="49" spans="1:139" ht="15" customHeight="1">
      <c r="A49" s="450"/>
      <c r="B49" s="490"/>
      <c r="C49" s="486"/>
      <c r="D49" s="498"/>
      <c r="E49" s="537"/>
      <c r="F49" s="537"/>
      <c r="G49" s="537"/>
      <c r="H49" s="537"/>
      <c r="I49" s="537"/>
      <c r="J49" s="537"/>
      <c r="K49" s="537"/>
      <c r="L49" s="537"/>
      <c r="M49" s="537"/>
      <c r="N49" s="537"/>
      <c r="O49" s="537"/>
      <c r="P49" s="538"/>
      <c r="Q49" s="537"/>
      <c r="R49" s="537"/>
      <c r="S49" s="537"/>
      <c r="T49" s="537"/>
      <c r="U49" s="537"/>
      <c r="V49" s="537"/>
      <c r="W49" s="537"/>
      <c r="X49" s="537"/>
      <c r="Y49" s="537"/>
      <c r="Z49" s="537"/>
      <c r="AA49" s="537"/>
      <c r="AB49" s="538"/>
      <c r="AC49" s="537"/>
      <c r="AD49" s="537"/>
      <c r="AE49" s="537"/>
      <c r="AF49" s="537"/>
      <c r="AG49" s="537"/>
      <c r="AH49" s="537"/>
      <c r="AI49" s="537"/>
      <c r="AJ49" s="537"/>
      <c r="AK49" s="537"/>
      <c r="AL49" s="537"/>
      <c r="AM49" s="537"/>
      <c r="AN49" s="538"/>
      <c r="AO49" s="537"/>
      <c r="AP49" s="537"/>
      <c r="AQ49" s="537"/>
      <c r="AR49" s="537"/>
      <c r="AS49" s="537"/>
      <c r="AT49" s="537"/>
      <c r="AU49" s="537"/>
      <c r="AV49" s="537"/>
      <c r="AW49" s="537"/>
      <c r="AX49" s="537"/>
      <c r="AY49" s="537"/>
      <c r="AZ49" s="538"/>
      <c r="BA49" s="537"/>
      <c r="BB49" s="537"/>
      <c r="BC49" s="537"/>
      <c r="BD49" s="537"/>
      <c r="BE49" s="537"/>
      <c r="BF49" s="537"/>
      <c r="BG49" s="537"/>
      <c r="BH49" s="537"/>
      <c r="BI49" s="537"/>
      <c r="BJ49" s="537"/>
      <c r="BK49" s="537"/>
      <c r="BL49" s="538"/>
      <c r="BM49" s="537"/>
      <c r="BN49" s="537"/>
      <c r="BO49" s="537"/>
      <c r="BP49" s="537"/>
      <c r="BQ49" s="537"/>
      <c r="BR49" s="537"/>
      <c r="BS49" s="537"/>
      <c r="BT49" s="537"/>
      <c r="BU49" s="537"/>
      <c r="BV49" s="537"/>
      <c r="BW49" s="537"/>
      <c r="BX49" s="538"/>
      <c r="BY49" s="537"/>
      <c r="BZ49" s="537"/>
      <c r="CA49" s="537"/>
      <c r="CB49" s="537"/>
      <c r="CC49" s="537"/>
      <c r="CD49" s="537"/>
      <c r="CE49" s="537"/>
      <c r="CF49" s="537"/>
      <c r="CG49" s="537"/>
      <c r="CH49" s="537"/>
      <c r="CI49" s="537"/>
      <c r="CJ49" s="538"/>
      <c r="CK49" s="537"/>
      <c r="CL49" s="537"/>
      <c r="CM49" s="537"/>
      <c r="CN49" s="537"/>
      <c r="CO49" s="537"/>
      <c r="CP49" s="537"/>
      <c r="CQ49" s="537"/>
      <c r="CR49" s="537"/>
      <c r="CS49" s="537"/>
      <c r="CT49" s="537"/>
      <c r="CU49" s="537"/>
      <c r="CV49" s="538"/>
      <c r="CW49" s="537"/>
      <c r="CX49" s="537"/>
      <c r="CY49" s="537"/>
      <c r="CZ49" s="537"/>
      <c r="DA49" s="537"/>
      <c r="DB49" s="537"/>
      <c r="DC49" s="537"/>
      <c r="DD49" s="537"/>
      <c r="DE49" s="537"/>
      <c r="DF49" s="537"/>
      <c r="DG49" s="537"/>
      <c r="DH49" s="538"/>
      <c r="DI49" s="537"/>
      <c r="DJ49" s="537"/>
      <c r="DK49" s="537"/>
      <c r="DL49" s="537"/>
      <c r="DM49" s="537"/>
      <c r="DN49" s="537"/>
      <c r="DO49" s="537"/>
      <c r="DP49" s="537"/>
      <c r="DQ49" s="537"/>
      <c r="DR49" s="537"/>
      <c r="DS49" s="537"/>
      <c r="DT49" s="538"/>
      <c r="DU49" s="535"/>
      <c r="DV49" s="539"/>
      <c r="DW49" s="540"/>
      <c r="DX49" s="540"/>
      <c r="DY49" s="540"/>
      <c r="DZ49" s="540"/>
      <c r="EA49" s="540"/>
      <c r="EB49" s="540"/>
      <c r="EC49" s="540"/>
      <c r="ED49" s="540"/>
      <c r="EE49" s="541"/>
      <c r="EF49" s="464"/>
      <c r="EG49" s="450"/>
      <c r="EH49" s="454"/>
      <c r="EI49" s="454"/>
    </row>
    <row r="50" spans="1:139" ht="15" customHeight="1">
      <c r="A50" s="450"/>
      <c r="B50" s="490"/>
      <c r="C50" s="486"/>
      <c r="D50" s="486"/>
      <c r="E50" s="545"/>
      <c r="F50" s="545"/>
      <c r="G50" s="545"/>
      <c r="H50" s="545"/>
      <c r="I50" s="545"/>
      <c r="J50" s="545"/>
      <c r="K50" s="545"/>
      <c r="L50" s="545"/>
      <c r="M50" s="545"/>
      <c r="N50" s="545"/>
      <c r="O50" s="545"/>
      <c r="P50" s="546"/>
      <c r="Q50" s="545"/>
      <c r="R50" s="545"/>
      <c r="S50" s="545"/>
      <c r="T50" s="545"/>
      <c r="U50" s="545"/>
      <c r="V50" s="545"/>
      <c r="W50" s="545"/>
      <c r="X50" s="545"/>
      <c r="Y50" s="545"/>
      <c r="Z50" s="545"/>
      <c r="AA50" s="545"/>
      <c r="AB50" s="546"/>
      <c r="AC50" s="545"/>
      <c r="AD50" s="545"/>
      <c r="AE50" s="545"/>
      <c r="AF50" s="545"/>
      <c r="AG50" s="545"/>
      <c r="AH50" s="545"/>
      <c r="AI50" s="545"/>
      <c r="AJ50" s="545"/>
      <c r="AK50" s="545"/>
      <c r="AL50" s="545"/>
      <c r="AM50" s="545"/>
      <c r="AN50" s="546"/>
      <c r="AO50" s="545"/>
      <c r="AP50" s="545"/>
      <c r="AQ50" s="545"/>
      <c r="AR50" s="545"/>
      <c r="AS50" s="545"/>
      <c r="AT50" s="545"/>
      <c r="AU50" s="545"/>
      <c r="AV50" s="545"/>
      <c r="AW50" s="545"/>
      <c r="AX50" s="545"/>
      <c r="AY50" s="545"/>
      <c r="AZ50" s="546"/>
      <c r="BA50" s="545"/>
      <c r="BB50" s="545"/>
      <c r="BC50" s="545"/>
      <c r="BD50" s="545"/>
      <c r="BE50" s="545"/>
      <c r="BF50" s="545"/>
      <c r="BG50" s="545"/>
      <c r="BH50" s="545"/>
      <c r="BI50" s="545"/>
      <c r="BJ50" s="545"/>
      <c r="BK50" s="545"/>
      <c r="BL50" s="546"/>
      <c r="BM50" s="545"/>
      <c r="BN50" s="545"/>
      <c r="BO50" s="545"/>
      <c r="BP50" s="545"/>
      <c r="BQ50" s="545"/>
      <c r="BR50" s="545"/>
      <c r="BS50" s="545"/>
      <c r="BT50" s="545"/>
      <c r="BU50" s="545"/>
      <c r="BV50" s="545"/>
      <c r="BW50" s="545"/>
      <c r="BX50" s="546"/>
      <c r="BY50" s="545"/>
      <c r="BZ50" s="545"/>
      <c r="CA50" s="545"/>
      <c r="CB50" s="545"/>
      <c r="CC50" s="545"/>
      <c r="CD50" s="545"/>
      <c r="CE50" s="545"/>
      <c r="CF50" s="545"/>
      <c r="CG50" s="545"/>
      <c r="CH50" s="545"/>
      <c r="CI50" s="545"/>
      <c r="CJ50" s="546"/>
      <c r="CK50" s="545"/>
      <c r="CL50" s="545"/>
      <c r="CM50" s="545"/>
      <c r="CN50" s="545"/>
      <c r="CO50" s="545"/>
      <c r="CP50" s="545"/>
      <c r="CQ50" s="545"/>
      <c r="CR50" s="545"/>
      <c r="CS50" s="545"/>
      <c r="CT50" s="545"/>
      <c r="CU50" s="545"/>
      <c r="CV50" s="546"/>
      <c r="CW50" s="545"/>
      <c r="CX50" s="545"/>
      <c r="CY50" s="545"/>
      <c r="CZ50" s="545"/>
      <c r="DA50" s="545"/>
      <c r="DB50" s="545"/>
      <c r="DC50" s="545"/>
      <c r="DD50" s="545"/>
      <c r="DE50" s="545"/>
      <c r="DF50" s="545"/>
      <c r="DG50" s="545"/>
      <c r="DH50" s="546"/>
      <c r="DI50" s="545"/>
      <c r="DJ50" s="545"/>
      <c r="DK50" s="545"/>
      <c r="DL50" s="545"/>
      <c r="DM50" s="545"/>
      <c r="DN50" s="545"/>
      <c r="DO50" s="545"/>
      <c r="DP50" s="545"/>
      <c r="DQ50" s="545"/>
      <c r="DR50" s="545"/>
      <c r="DS50" s="545"/>
      <c r="DT50" s="546"/>
      <c r="DU50" s="535"/>
      <c r="DV50" s="539"/>
      <c r="DW50" s="540"/>
      <c r="DX50" s="540"/>
      <c r="DY50" s="540"/>
      <c r="DZ50" s="540"/>
      <c r="EA50" s="540"/>
      <c r="EB50" s="540"/>
      <c r="EC50" s="540"/>
      <c r="ED50" s="540"/>
      <c r="EE50" s="541"/>
      <c r="EF50" s="464"/>
      <c r="EG50" s="450"/>
      <c r="EH50" s="454"/>
      <c r="EI50" s="454"/>
    </row>
    <row r="51" spans="1:139" ht="15" customHeight="1" thickBot="1">
      <c r="A51" s="464"/>
      <c r="B51" s="954" t="s">
        <v>372</v>
      </c>
      <c r="C51" s="955"/>
      <c r="D51" s="956"/>
      <c r="E51" s="547">
        <f>E48</f>
        <v>0</v>
      </c>
      <c r="F51" s="547">
        <f t="shared" ref="F51:P51" si="328">F48</f>
        <v>0</v>
      </c>
      <c r="G51" s="547">
        <f t="shared" si="328"/>
        <v>0</v>
      </c>
      <c r="H51" s="547">
        <f t="shared" si="328"/>
        <v>0</v>
      </c>
      <c r="I51" s="547">
        <f t="shared" si="328"/>
        <v>0</v>
      </c>
      <c r="J51" s="547">
        <f t="shared" si="328"/>
        <v>0</v>
      </c>
      <c r="K51" s="547">
        <f t="shared" si="328"/>
        <v>0</v>
      </c>
      <c r="L51" s="547">
        <f t="shared" si="328"/>
        <v>0</v>
      </c>
      <c r="M51" s="547">
        <f t="shared" si="328"/>
        <v>0</v>
      </c>
      <c r="N51" s="547">
        <f t="shared" si="328"/>
        <v>0</v>
      </c>
      <c r="O51" s="547">
        <f t="shared" si="328"/>
        <v>0</v>
      </c>
      <c r="P51" s="548">
        <f t="shared" si="328"/>
        <v>0</v>
      </c>
      <c r="Q51" s="547">
        <f>Q48</f>
        <v>0</v>
      </c>
      <c r="R51" s="547">
        <f t="shared" ref="R51:AB51" si="329">R48</f>
        <v>0</v>
      </c>
      <c r="S51" s="547">
        <f t="shared" si="329"/>
        <v>0</v>
      </c>
      <c r="T51" s="547">
        <f t="shared" si="329"/>
        <v>0</v>
      </c>
      <c r="U51" s="547">
        <f t="shared" si="329"/>
        <v>0</v>
      </c>
      <c r="V51" s="547">
        <f t="shared" si="329"/>
        <v>0</v>
      </c>
      <c r="W51" s="547">
        <f t="shared" si="329"/>
        <v>0</v>
      </c>
      <c r="X51" s="547">
        <f t="shared" si="329"/>
        <v>0</v>
      </c>
      <c r="Y51" s="547">
        <f t="shared" si="329"/>
        <v>0</v>
      </c>
      <c r="Z51" s="547">
        <f t="shared" si="329"/>
        <v>0</v>
      </c>
      <c r="AA51" s="547">
        <f t="shared" si="329"/>
        <v>0</v>
      </c>
      <c r="AB51" s="548">
        <f t="shared" si="329"/>
        <v>0</v>
      </c>
      <c r="AC51" s="547">
        <f>AC48</f>
        <v>0</v>
      </c>
      <c r="AD51" s="547">
        <f t="shared" ref="AD51:AN51" si="330">AD48</f>
        <v>0</v>
      </c>
      <c r="AE51" s="547">
        <f t="shared" si="330"/>
        <v>0</v>
      </c>
      <c r="AF51" s="547">
        <f t="shared" si="330"/>
        <v>0</v>
      </c>
      <c r="AG51" s="547">
        <f t="shared" si="330"/>
        <v>0</v>
      </c>
      <c r="AH51" s="547">
        <f t="shared" si="330"/>
        <v>0</v>
      </c>
      <c r="AI51" s="547">
        <f t="shared" si="330"/>
        <v>0</v>
      </c>
      <c r="AJ51" s="547">
        <f t="shared" si="330"/>
        <v>0</v>
      </c>
      <c r="AK51" s="547">
        <f t="shared" si="330"/>
        <v>0</v>
      </c>
      <c r="AL51" s="547">
        <f t="shared" si="330"/>
        <v>0</v>
      </c>
      <c r="AM51" s="547">
        <f t="shared" si="330"/>
        <v>0</v>
      </c>
      <c r="AN51" s="548">
        <f t="shared" si="330"/>
        <v>0</v>
      </c>
      <c r="AO51" s="547">
        <f>AO48</f>
        <v>0</v>
      </c>
      <c r="AP51" s="547">
        <f t="shared" ref="AP51:AZ51" si="331">AP48</f>
        <v>0</v>
      </c>
      <c r="AQ51" s="547">
        <f t="shared" si="331"/>
        <v>0</v>
      </c>
      <c r="AR51" s="547">
        <f t="shared" si="331"/>
        <v>0</v>
      </c>
      <c r="AS51" s="547">
        <f t="shared" si="331"/>
        <v>0</v>
      </c>
      <c r="AT51" s="547">
        <f t="shared" si="331"/>
        <v>0</v>
      </c>
      <c r="AU51" s="547">
        <f t="shared" si="331"/>
        <v>0</v>
      </c>
      <c r="AV51" s="547">
        <f t="shared" si="331"/>
        <v>0</v>
      </c>
      <c r="AW51" s="547">
        <f t="shared" si="331"/>
        <v>0</v>
      </c>
      <c r="AX51" s="547">
        <f t="shared" si="331"/>
        <v>0</v>
      </c>
      <c r="AY51" s="547">
        <f t="shared" si="331"/>
        <v>0</v>
      </c>
      <c r="AZ51" s="548">
        <f t="shared" si="331"/>
        <v>0</v>
      </c>
      <c r="BA51" s="547">
        <f>BA48</f>
        <v>0</v>
      </c>
      <c r="BB51" s="547">
        <f t="shared" ref="BB51:BL51" si="332">BB48</f>
        <v>0</v>
      </c>
      <c r="BC51" s="547">
        <f t="shared" si="332"/>
        <v>0</v>
      </c>
      <c r="BD51" s="547">
        <f t="shared" si="332"/>
        <v>0</v>
      </c>
      <c r="BE51" s="547">
        <f t="shared" si="332"/>
        <v>0</v>
      </c>
      <c r="BF51" s="547">
        <f t="shared" si="332"/>
        <v>0</v>
      </c>
      <c r="BG51" s="547">
        <f t="shared" si="332"/>
        <v>0</v>
      </c>
      <c r="BH51" s="547">
        <f t="shared" si="332"/>
        <v>0</v>
      </c>
      <c r="BI51" s="547">
        <f t="shared" si="332"/>
        <v>0</v>
      </c>
      <c r="BJ51" s="547">
        <f t="shared" si="332"/>
        <v>0</v>
      </c>
      <c r="BK51" s="547">
        <f t="shared" si="332"/>
        <v>0</v>
      </c>
      <c r="BL51" s="548">
        <f t="shared" si="332"/>
        <v>0</v>
      </c>
      <c r="BM51" s="547">
        <f>BM48</f>
        <v>0</v>
      </c>
      <c r="BN51" s="547">
        <f t="shared" ref="BN51:BX51" si="333">BN48</f>
        <v>0</v>
      </c>
      <c r="BO51" s="547">
        <f t="shared" si="333"/>
        <v>0</v>
      </c>
      <c r="BP51" s="547">
        <f t="shared" si="333"/>
        <v>0</v>
      </c>
      <c r="BQ51" s="547">
        <f t="shared" si="333"/>
        <v>0</v>
      </c>
      <c r="BR51" s="547">
        <f t="shared" si="333"/>
        <v>0</v>
      </c>
      <c r="BS51" s="547">
        <f t="shared" si="333"/>
        <v>0</v>
      </c>
      <c r="BT51" s="547">
        <f t="shared" si="333"/>
        <v>0</v>
      </c>
      <c r="BU51" s="547">
        <f t="shared" si="333"/>
        <v>0</v>
      </c>
      <c r="BV51" s="547">
        <f t="shared" si="333"/>
        <v>0</v>
      </c>
      <c r="BW51" s="547">
        <f t="shared" si="333"/>
        <v>0</v>
      </c>
      <c r="BX51" s="548">
        <f t="shared" si="333"/>
        <v>0</v>
      </c>
      <c r="BY51" s="547">
        <f>BY48</f>
        <v>0</v>
      </c>
      <c r="BZ51" s="547">
        <f t="shared" ref="BZ51:CJ51" si="334">BZ48</f>
        <v>0</v>
      </c>
      <c r="CA51" s="547">
        <f t="shared" si="334"/>
        <v>0</v>
      </c>
      <c r="CB51" s="547">
        <f t="shared" si="334"/>
        <v>0</v>
      </c>
      <c r="CC51" s="547">
        <f t="shared" si="334"/>
        <v>0</v>
      </c>
      <c r="CD51" s="547">
        <f t="shared" si="334"/>
        <v>0</v>
      </c>
      <c r="CE51" s="547">
        <f t="shared" si="334"/>
        <v>0</v>
      </c>
      <c r="CF51" s="547">
        <f t="shared" si="334"/>
        <v>0</v>
      </c>
      <c r="CG51" s="547">
        <f t="shared" si="334"/>
        <v>0</v>
      </c>
      <c r="CH51" s="547">
        <f t="shared" si="334"/>
        <v>0</v>
      </c>
      <c r="CI51" s="547">
        <f t="shared" si="334"/>
        <v>0</v>
      </c>
      <c r="CJ51" s="548">
        <f t="shared" si="334"/>
        <v>0</v>
      </c>
      <c r="CK51" s="547">
        <f>CK48</f>
        <v>0</v>
      </c>
      <c r="CL51" s="547">
        <f t="shared" ref="CL51:CV51" si="335">CL48</f>
        <v>0</v>
      </c>
      <c r="CM51" s="547">
        <f t="shared" si="335"/>
        <v>0</v>
      </c>
      <c r="CN51" s="547">
        <f t="shared" si="335"/>
        <v>0</v>
      </c>
      <c r="CO51" s="547">
        <f t="shared" si="335"/>
        <v>0</v>
      </c>
      <c r="CP51" s="547">
        <f t="shared" si="335"/>
        <v>0</v>
      </c>
      <c r="CQ51" s="547">
        <f t="shared" si="335"/>
        <v>0</v>
      </c>
      <c r="CR51" s="547">
        <f t="shared" si="335"/>
        <v>0</v>
      </c>
      <c r="CS51" s="547">
        <f t="shared" si="335"/>
        <v>0</v>
      </c>
      <c r="CT51" s="547">
        <f t="shared" si="335"/>
        <v>0</v>
      </c>
      <c r="CU51" s="547">
        <f t="shared" si="335"/>
        <v>0</v>
      </c>
      <c r="CV51" s="548">
        <f t="shared" si="335"/>
        <v>0</v>
      </c>
      <c r="CW51" s="547">
        <f>CW48</f>
        <v>0</v>
      </c>
      <c r="CX51" s="547">
        <f t="shared" ref="CX51:DH51" si="336">CX48</f>
        <v>0</v>
      </c>
      <c r="CY51" s="547">
        <f t="shared" si="336"/>
        <v>0</v>
      </c>
      <c r="CZ51" s="547">
        <f t="shared" si="336"/>
        <v>0</v>
      </c>
      <c r="DA51" s="547">
        <f t="shared" si="336"/>
        <v>0</v>
      </c>
      <c r="DB51" s="547">
        <f t="shared" si="336"/>
        <v>0</v>
      </c>
      <c r="DC51" s="547">
        <f t="shared" si="336"/>
        <v>0</v>
      </c>
      <c r="DD51" s="547">
        <f t="shared" si="336"/>
        <v>0</v>
      </c>
      <c r="DE51" s="547">
        <f t="shared" si="336"/>
        <v>0</v>
      </c>
      <c r="DF51" s="547">
        <f t="shared" si="336"/>
        <v>0</v>
      </c>
      <c r="DG51" s="547">
        <f t="shared" si="336"/>
        <v>0</v>
      </c>
      <c r="DH51" s="548">
        <f t="shared" si="336"/>
        <v>0</v>
      </c>
      <c r="DI51" s="547">
        <f>DI48</f>
        <v>0</v>
      </c>
      <c r="DJ51" s="547">
        <f t="shared" ref="DJ51:DT51" si="337">DJ48</f>
        <v>0</v>
      </c>
      <c r="DK51" s="547">
        <f t="shared" si="337"/>
        <v>0</v>
      </c>
      <c r="DL51" s="547">
        <f t="shared" si="337"/>
        <v>0</v>
      </c>
      <c r="DM51" s="547">
        <f t="shared" si="337"/>
        <v>0</v>
      </c>
      <c r="DN51" s="547">
        <f t="shared" si="337"/>
        <v>0</v>
      </c>
      <c r="DO51" s="547">
        <f t="shared" si="337"/>
        <v>0</v>
      </c>
      <c r="DP51" s="547">
        <f t="shared" si="337"/>
        <v>0</v>
      </c>
      <c r="DQ51" s="547">
        <f t="shared" si="337"/>
        <v>0</v>
      </c>
      <c r="DR51" s="547">
        <f t="shared" si="337"/>
        <v>0</v>
      </c>
      <c r="DS51" s="547">
        <f t="shared" si="337"/>
        <v>0</v>
      </c>
      <c r="DT51" s="548">
        <f t="shared" si="337"/>
        <v>0</v>
      </c>
      <c r="DU51" s="535"/>
      <c r="DV51" s="549">
        <f>DV48</f>
        <v>0</v>
      </c>
      <c r="DW51" s="550">
        <f>DW48</f>
        <v>0</v>
      </c>
      <c r="DX51" s="550">
        <f t="shared" ref="DX51:ED51" si="338">DX48</f>
        <v>0</v>
      </c>
      <c r="DY51" s="550">
        <f t="shared" si="338"/>
        <v>0</v>
      </c>
      <c r="DZ51" s="550">
        <f t="shared" si="338"/>
        <v>0</v>
      </c>
      <c r="EA51" s="550" t="e">
        <f t="shared" si="338"/>
        <v>#DIV/0!</v>
      </c>
      <c r="EB51" s="550" t="e">
        <f t="shared" si="338"/>
        <v>#DIV/0!</v>
      </c>
      <c r="EC51" s="550" t="e">
        <f t="shared" si="338"/>
        <v>#DIV/0!</v>
      </c>
      <c r="ED51" s="550" t="e">
        <f t="shared" si="338"/>
        <v>#DIV/0!</v>
      </c>
      <c r="EE51" s="551" t="e">
        <f>EE48</f>
        <v>#DIV/0!</v>
      </c>
      <c r="EF51" s="464" t="str">
        <f>B51</f>
        <v>CLOSING STOCK</v>
      </c>
      <c r="EG51" s="464"/>
      <c r="EH51" s="504"/>
      <c r="EI51" s="504"/>
    </row>
    <row r="52" spans="1:139" ht="15" customHeight="1">
      <c r="A52" s="450"/>
      <c r="B52" s="451"/>
      <c r="C52" s="450"/>
      <c r="D52" s="450"/>
      <c r="E52" s="450"/>
      <c r="F52" s="464"/>
      <c r="G52" s="450"/>
      <c r="H52" s="450"/>
      <c r="I52" s="450"/>
      <c r="J52" s="450"/>
      <c r="K52" s="450"/>
      <c r="L52" s="450"/>
      <c r="M52" s="450"/>
      <c r="N52" s="450"/>
      <c r="O52" s="450"/>
      <c r="P52" s="450"/>
      <c r="Q52" s="450"/>
      <c r="R52" s="450"/>
      <c r="S52" s="450"/>
      <c r="T52" s="450"/>
      <c r="U52" s="450"/>
      <c r="V52" s="450"/>
      <c r="W52" s="450"/>
      <c r="X52" s="450"/>
      <c r="Y52" s="450"/>
      <c r="Z52" s="450"/>
      <c r="AA52" s="450"/>
      <c r="AB52" s="450"/>
      <c r="AC52" s="450"/>
      <c r="AD52" s="450"/>
      <c r="AE52" s="450"/>
      <c r="AF52" s="450"/>
      <c r="AG52" s="450"/>
      <c r="AH52" s="450"/>
      <c r="AI52" s="450"/>
      <c r="AJ52" s="450"/>
      <c r="AK52" s="450"/>
      <c r="AL52" s="450"/>
      <c r="AM52" s="450"/>
      <c r="AN52" s="450"/>
      <c r="AO52" s="450"/>
      <c r="AP52" s="450"/>
      <c r="AQ52" s="450"/>
      <c r="AR52" s="450"/>
      <c r="AS52" s="450"/>
      <c r="AT52" s="450"/>
      <c r="AU52" s="450"/>
      <c r="AV52" s="450"/>
      <c r="AW52" s="450"/>
      <c r="AX52" s="450"/>
      <c r="AY52" s="450"/>
      <c r="AZ52" s="450"/>
      <c r="BA52" s="450"/>
      <c r="BB52" s="450"/>
      <c r="BC52" s="450"/>
      <c r="BD52" s="450"/>
      <c r="BE52" s="450"/>
      <c r="BF52" s="450"/>
      <c r="BG52" s="450"/>
      <c r="BH52" s="450"/>
      <c r="BI52" s="450"/>
      <c r="BJ52" s="450"/>
      <c r="BK52" s="450"/>
      <c r="BL52" s="450"/>
      <c r="BM52" s="450"/>
      <c r="BN52" s="450"/>
      <c r="BO52" s="450"/>
      <c r="BP52" s="450"/>
      <c r="BQ52" s="450"/>
      <c r="BR52" s="450"/>
      <c r="BS52" s="450"/>
      <c r="BT52" s="450"/>
      <c r="BU52" s="450"/>
      <c r="BV52" s="450"/>
      <c r="BW52" s="450"/>
      <c r="BX52" s="450"/>
      <c r="BY52" s="450"/>
      <c r="BZ52" s="450"/>
      <c r="CA52" s="450"/>
      <c r="CB52" s="450"/>
      <c r="CC52" s="450"/>
      <c r="CD52" s="450"/>
      <c r="CE52" s="450"/>
      <c r="CF52" s="450"/>
      <c r="CG52" s="450"/>
      <c r="CH52" s="450"/>
      <c r="CI52" s="450"/>
      <c r="CJ52" s="450"/>
      <c r="CK52" s="450"/>
      <c r="CL52" s="450"/>
      <c r="CM52" s="450"/>
      <c r="CN52" s="450"/>
      <c r="CO52" s="450"/>
      <c r="CP52" s="450"/>
      <c r="CQ52" s="450"/>
      <c r="CR52" s="450"/>
      <c r="CS52" s="450"/>
      <c r="CT52" s="450"/>
      <c r="CU52" s="450"/>
      <c r="CV52" s="450"/>
      <c r="CW52" s="450"/>
      <c r="CX52" s="450"/>
      <c r="CY52" s="450"/>
      <c r="CZ52" s="450"/>
      <c r="DA52" s="450"/>
      <c r="DB52" s="450"/>
      <c r="DC52" s="450"/>
      <c r="DD52" s="450"/>
      <c r="DE52" s="450"/>
      <c r="DF52" s="450"/>
      <c r="DG52" s="450"/>
      <c r="DH52" s="450"/>
      <c r="DI52" s="450"/>
      <c r="DJ52" s="450"/>
      <c r="DK52" s="450"/>
      <c r="DL52" s="450"/>
      <c r="DM52" s="450"/>
      <c r="DN52" s="450"/>
      <c r="DO52" s="450"/>
      <c r="DP52" s="450"/>
      <c r="DQ52" s="450"/>
      <c r="DR52" s="450"/>
      <c r="DS52" s="450"/>
      <c r="DT52" s="450"/>
      <c r="DU52" s="450"/>
      <c r="DV52" s="450"/>
      <c r="DW52" s="450"/>
      <c r="DX52" s="450"/>
      <c r="DY52" s="450"/>
      <c r="DZ52" s="450"/>
      <c r="EA52" s="450"/>
      <c r="EB52" s="450"/>
      <c r="EC52" s="450"/>
      <c r="ED52" s="450"/>
      <c r="EE52" s="450"/>
      <c r="EF52" s="464"/>
      <c r="EG52" s="450"/>
      <c r="EH52" s="454"/>
      <c r="EI52" s="454"/>
    </row>
    <row r="53" spans="1:139" ht="15" customHeight="1">
      <c r="A53" s="450"/>
      <c r="B53" s="451"/>
      <c r="C53" s="450"/>
      <c r="D53" s="450"/>
      <c r="E53" s="450"/>
      <c r="F53" s="464"/>
      <c r="G53" s="450"/>
      <c r="H53" s="450"/>
      <c r="I53" s="450"/>
      <c r="J53" s="450"/>
      <c r="K53" s="450"/>
      <c r="L53" s="450"/>
      <c r="M53" s="450"/>
      <c r="N53" s="450"/>
      <c r="O53" s="450"/>
      <c r="P53" s="450"/>
      <c r="Q53" s="450"/>
      <c r="R53" s="450"/>
      <c r="S53" s="450"/>
      <c r="T53" s="450"/>
      <c r="U53" s="450"/>
      <c r="V53" s="450"/>
      <c r="W53" s="450"/>
      <c r="X53" s="450"/>
      <c r="Y53" s="450"/>
      <c r="Z53" s="450"/>
      <c r="AA53" s="450"/>
      <c r="AB53" s="450"/>
      <c r="AC53" s="450"/>
      <c r="AD53" s="450"/>
      <c r="AE53" s="450"/>
      <c r="AF53" s="450"/>
      <c r="AG53" s="450"/>
      <c r="AH53" s="450"/>
      <c r="AI53" s="450"/>
      <c r="AJ53" s="450"/>
      <c r="AK53" s="450"/>
      <c r="AL53" s="450"/>
      <c r="AM53" s="450"/>
      <c r="AN53" s="450"/>
      <c r="AO53" s="450"/>
      <c r="AP53" s="450"/>
      <c r="AQ53" s="450"/>
      <c r="AR53" s="450"/>
      <c r="AS53" s="450"/>
      <c r="AT53" s="450"/>
      <c r="AU53" s="450"/>
      <c r="AV53" s="450"/>
      <c r="AW53" s="450"/>
      <c r="AX53" s="450"/>
      <c r="AY53" s="450"/>
      <c r="AZ53" s="450"/>
      <c r="BA53" s="450"/>
      <c r="BB53" s="450"/>
      <c r="BC53" s="450"/>
      <c r="BD53" s="450"/>
      <c r="BE53" s="450"/>
      <c r="BF53" s="450"/>
      <c r="BG53" s="450"/>
      <c r="BH53" s="450"/>
      <c r="BI53" s="450"/>
      <c r="BJ53" s="450"/>
      <c r="BK53" s="450"/>
      <c r="BL53" s="450"/>
      <c r="BM53" s="450"/>
      <c r="BN53" s="450"/>
      <c r="BO53" s="450"/>
      <c r="BP53" s="450"/>
      <c r="BQ53" s="450"/>
      <c r="BR53" s="450"/>
      <c r="BS53" s="450"/>
      <c r="BT53" s="450"/>
      <c r="BU53" s="450"/>
      <c r="BV53" s="450"/>
      <c r="BW53" s="450"/>
      <c r="BX53" s="450"/>
      <c r="BY53" s="450"/>
      <c r="BZ53" s="450"/>
      <c r="CA53" s="450"/>
      <c r="CB53" s="450"/>
      <c r="CC53" s="450"/>
      <c r="CD53" s="450"/>
      <c r="CE53" s="450"/>
      <c r="CF53" s="450"/>
      <c r="CG53" s="450"/>
      <c r="CH53" s="450"/>
      <c r="CI53" s="450"/>
      <c r="CJ53" s="450"/>
      <c r="CK53" s="450"/>
      <c r="CL53" s="450"/>
      <c r="CM53" s="450"/>
      <c r="CN53" s="450"/>
      <c r="CO53" s="450"/>
      <c r="CP53" s="450"/>
      <c r="CQ53" s="450"/>
      <c r="CR53" s="450"/>
      <c r="CS53" s="450"/>
      <c r="CT53" s="450"/>
      <c r="CU53" s="450"/>
      <c r="CV53" s="450"/>
      <c r="CW53" s="450"/>
      <c r="CX53" s="450"/>
      <c r="CY53" s="450"/>
      <c r="CZ53" s="450"/>
      <c r="DA53" s="450"/>
      <c r="DB53" s="450"/>
      <c r="DC53" s="450"/>
      <c r="DD53" s="450"/>
      <c r="DE53" s="450"/>
      <c r="DF53" s="450"/>
      <c r="DG53" s="450"/>
      <c r="DH53" s="450"/>
      <c r="DI53" s="450"/>
      <c r="DJ53" s="450"/>
      <c r="DK53" s="450"/>
      <c r="DL53" s="450"/>
      <c r="DM53" s="450"/>
      <c r="DN53" s="450"/>
      <c r="DO53" s="450"/>
      <c r="DP53" s="450"/>
      <c r="DQ53" s="450"/>
      <c r="DR53" s="450"/>
      <c r="DS53" s="450"/>
      <c r="DT53" s="450"/>
      <c r="DU53" s="450"/>
      <c r="DV53" s="450"/>
      <c r="DW53" s="450"/>
      <c r="DX53" s="450"/>
      <c r="DY53" s="450"/>
      <c r="DZ53" s="450"/>
      <c r="EA53" s="450"/>
      <c r="EB53" s="450"/>
      <c r="EC53" s="450"/>
      <c r="ED53" s="450"/>
      <c r="EE53" s="450"/>
      <c r="EF53" s="464"/>
      <c r="EG53" s="450"/>
      <c r="EH53" s="454"/>
      <c r="EI53" s="454"/>
    </row>
    <row r="54" spans="1:139" ht="15" customHeight="1">
      <c r="A54" s="475" t="s">
        <v>378</v>
      </c>
      <c r="B54" s="475"/>
      <c r="C54" s="450"/>
      <c r="D54" s="450"/>
      <c r="E54" s="460"/>
      <c r="F54" s="461">
        <f>E2</f>
        <v>2022</v>
      </c>
      <c r="G54" s="462">
        <f>F2</f>
        <v>2023</v>
      </c>
      <c r="H54" s="462">
        <f>G2</f>
        <v>2024</v>
      </c>
      <c r="I54" s="552"/>
      <c r="J54" s="522" t="s">
        <v>342</v>
      </c>
      <c r="K54" s="522"/>
      <c r="L54" s="461">
        <f>E2</f>
        <v>2022</v>
      </c>
      <c r="M54" s="462">
        <f>F2</f>
        <v>2023</v>
      </c>
      <c r="N54" s="462">
        <f>G2</f>
        <v>2024</v>
      </c>
      <c r="O54" s="450"/>
      <c r="P54" s="450"/>
      <c r="Q54" s="450"/>
      <c r="R54" s="450"/>
      <c r="S54" s="450"/>
      <c r="T54" s="450"/>
      <c r="U54" s="450"/>
      <c r="V54" s="450"/>
      <c r="W54" s="450"/>
      <c r="X54" s="450"/>
      <c r="Y54" s="450"/>
      <c r="Z54" s="450"/>
      <c r="AA54" s="450"/>
      <c r="AB54" s="450"/>
      <c r="AC54" s="450"/>
      <c r="AD54" s="450"/>
      <c r="AE54" s="450"/>
      <c r="AF54" s="450"/>
      <c r="AG54" s="450"/>
      <c r="AH54" s="450"/>
      <c r="AI54" s="450"/>
      <c r="AJ54" s="450"/>
      <c r="AK54" s="450"/>
      <c r="AL54" s="450"/>
      <c r="AM54" s="450"/>
      <c r="AN54" s="450"/>
      <c r="AO54" s="450"/>
      <c r="AP54" s="450"/>
      <c r="AQ54" s="450"/>
      <c r="AR54" s="450"/>
      <c r="AS54" s="450"/>
      <c r="AT54" s="450"/>
      <c r="AU54" s="450"/>
      <c r="AV54" s="450"/>
      <c r="AW54" s="450"/>
      <c r="AX54" s="450"/>
      <c r="AY54" s="450"/>
      <c r="AZ54" s="450"/>
      <c r="BA54" s="450"/>
      <c r="BB54" s="450"/>
      <c r="BC54" s="450"/>
      <c r="BD54" s="450"/>
      <c r="BE54" s="450"/>
      <c r="BF54" s="450"/>
      <c r="BG54" s="450"/>
      <c r="BH54" s="450"/>
      <c r="BI54" s="450"/>
      <c r="BJ54" s="450"/>
      <c r="BK54" s="450"/>
      <c r="BL54" s="450"/>
      <c r="BM54" s="450"/>
      <c r="BN54" s="450"/>
      <c r="BO54" s="450"/>
      <c r="BP54" s="450"/>
      <c r="BQ54" s="450"/>
      <c r="BR54" s="450"/>
      <c r="BS54" s="450"/>
      <c r="BT54" s="450"/>
      <c r="BU54" s="450"/>
      <c r="BV54" s="450"/>
      <c r="BW54" s="450"/>
      <c r="BX54" s="450"/>
      <c r="BY54" s="450"/>
      <c r="BZ54" s="450"/>
      <c r="CA54" s="450"/>
      <c r="CB54" s="450"/>
      <c r="CC54" s="450"/>
      <c r="CD54" s="450"/>
      <c r="CE54" s="450"/>
      <c r="CF54" s="450"/>
      <c r="CG54" s="450"/>
      <c r="CH54" s="450"/>
      <c r="CI54" s="450"/>
      <c r="CJ54" s="450"/>
      <c r="CK54" s="450"/>
      <c r="CL54" s="450"/>
      <c r="CM54" s="450"/>
      <c r="CN54" s="450"/>
      <c r="CO54" s="450"/>
      <c r="CP54" s="450"/>
      <c r="CQ54" s="450"/>
      <c r="CR54" s="450"/>
      <c r="CS54" s="450"/>
      <c r="CT54" s="450"/>
      <c r="CU54" s="450"/>
      <c r="CV54" s="450"/>
      <c r="CW54" s="450"/>
      <c r="CX54" s="450"/>
      <c r="CY54" s="450"/>
      <c r="CZ54" s="450"/>
      <c r="DA54" s="450"/>
      <c r="DB54" s="450"/>
      <c r="DC54" s="450"/>
      <c r="DD54" s="450"/>
      <c r="DE54" s="450"/>
      <c r="DF54" s="450"/>
      <c r="DG54" s="450"/>
      <c r="DH54" s="450"/>
      <c r="DI54" s="450"/>
      <c r="DJ54" s="450"/>
      <c r="DK54" s="450"/>
      <c r="DL54" s="450"/>
      <c r="DM54" s="450"/>
      <c r="DN54" s="450"/>
      <c r="DO54" s="450"/>
      <c r="DP54" s="450"/>
      <c r="DQ54" s="450"/>
      <c r="DR54" s="450"/>
      <c r="DS54" s="450"/>
      <c r="DT54" s="450"/>
      <c r="DU54" s="450"/>
      <c r="DV54" s="450"/>
      <c r="DW54" s="450"/>
      <c r="DX54" s="450"/>
      <c r="DY54" s="450"/>
      <c r="DZ54" s="450"/>
      <c r="EA54" s="450"/>
      <c r="EB54" s="450"/>
      <c r="EC54" s="450"/>
      <c r="ED54" s="450"/>
      <c r="EE54" s="450"/>
      <c r="EF54" s="464"/>
      <c r="EG54" s="450"/>
      <c r="EH54" s="454"/>
      <c r="EI54" s="454"/>
    </row>
    <row r="55" spans="1:139" ht="15" customHeight="1">
      <c r="A55" s="475" t="s">
        <v>379</v>
      </c>
      <c r="B55" s="475"/>
      <c r="C55" s="519"/>
      <c r="D55" s="519"/>
      <c r="E55" s="473" t="s">
        <v>380</v>
      </c>
      <c r="F55" s="553">
        <v>0</v>
      </c>
      <c r="G55" s="553">
        <v>0</v>
      </c>
      <c r="H55" s="553">
        <f>F55</f>
        <v>0</v>
      </c>
      <c r="I55" s="450"/>
      <c r="J55" s="471" t="s">
        <v>378</v>
      </c>
      <c r="K55" s="471"/>
      <c r="L55" s="471">
        <f>DV62</f>
        <v>0</v>
      </c>
      <c r="M55" s="471">
        <f>DW62</f>
        <v>0</v>
      </c>
      <c r="N55" s="471">
        <f>DX62</f>
        <v>0</v>
      </c>
      <c r="O55" s="450"/>
      <c r="P55" s="450"/>
      <c r="Q55" s="450"/>
      <c r="R55" s="450"/>
      <c r="S55" s="450"/>
      <c r="T55" s="450"/>
      <c r="U55" s="450"/>
      <c r="V55" s="450"/>
      <c r="W55" s="450"/>
      <c r="X55" s="450"/>
      <c r="Y55" s="450"/>
      <c r="Z55" s="450"/>
      <c r="AA55" s="450"/>
      <c r="AB55" s="450"/>
      <c r="AC55" s="450"/>
      <c r="AD55" s="450"/>
      <c r="AE55" s="450"/>
      <c r="AF55" s="450"/>
      <c r="AG55" s="450"/>
      <c r="AH55" s="450"/>
      <c r="AI55" s="450"/>
      <c r="AJ55" s="450"/>
      <c r="AK55" s="450"/>
      <c r="AL55" s="450"/>
      <c r="AM55" s="450"/>
      <c r="AN55" s="450"/>
      <c r="AO55" s="450"/>
      <c r="AP55" s="450"/>
      <c r="AQ55" s="450"/>
      <c r="AR55" s="450"/>
      <c r="AS55" s="450"/>
      <c r="AT55" s="450"/>
      <c r="AU55" s="450"/>
      <c r="AV55" s="450"/>
      <c r="AW55" s="450"/>
      <c r="AX55" s="450"/>
      <c r="AY55" s="450"/>
      <c r="AZ55" s="450"/>
      <c r="BA55" s="450"/>
      <c r="BB55" s="450"/>
      <c r="BC55" s="450"/>
      <c r="BD55" s="450"/>
      <c r="BE55" s="450"/>
      <c r="BF55" s="450"/>
      <c r="BG55" s="450"/>
      <c r="BH55" s="450"/>
      <c r="BI55" s="450"/>
      <c r="BJ55" s="450"/>
      <c r="BK55" s="450"/>
      <c r="BL55" s="450"/>
      <c r="BM55" s="450"/>
      <c r="BN55" s="450"/>
      <c r="BO55" s="450"/>
      <c r="BP55" s="450"/>
      <c r="BQ55" s="450"/>
      <c r="BR55" s="450"/>
      <c r="BS55" s="450"/>
      <c r="BT55" s="450"/>
      <c r="BU55" s="450"/>
      <c r="BV55" s="450"/>
      <c r="BW55" s="450"/>
      <c r="BX55" s="450"/>
      <c r="BY55" s="450"/>
      <c r="BZ55" s="450"/>
      <c r="CA55" s="450"/>
      <c r="CB55" s="450"/>
      <c r="CC55" s="450"/>
      <c r="CD55" s="450"/>
      <c r="CE55" s="450"/>
      <c r="CF55" s="450"/>
      <c r="CG55" s="450"/>
      <c r="CH55" s="450"/>
      <c r="CI55" s="450"/>
      <c r="CJ55" s="450"/>
      <c r="CK55" s="450"/>
      <c r="CL55" s="450"/>
      <c r="CM55" s="450"/>
      <c r="CN55" s="450"/>
      <c r="CO55" s="450"/>
      <c r="CP55" s="450"/>
      <c r="CQ55" s="450"/>
      <c r="CR55" s="450"/>
      <c r="CS55" s="450"/>
      <c r="CT55" s="450"/>
      <c r="CU55" s="450"/>
      <c r="CV55" s="450"/>
      <c r="CW55" s="450"/>
      <c r="CX55" s="450"/>
      <c r="CY55" s="450"/>
      <c r="CZ55" s="450"/>
      <c r="DA55" s="450"/>
      <c r="DB55" s="450"/>
      <c r="DC55" s="450"/>
      <c r="DD55" s="450"/>
      <c r="DE55" s="450"/>
      <c r="DF55" s="450"/>
      <c r="DG55" s="450"/>
      <c r="DH55" s="450"/>
      <c r="DI55" s="450"/>
      <c r="DJ55" s="450"/>
      <c r="DK55" s="450"/>
      <c r="DL55" s="450"/>
      <c r="DM55" s="450"/>
      <c r="DN55" s="450"/>
      <c r="DO55" s="450"/>
      <c r="DP55" s="450"/>
      <c r="DQ55" s="450"/>
      <c r="DR55" s="450"/>
      <c r="DS55" s="450"/>
      <c r="DT55" s="450"/>
      <c r="DU55" s="450"/>
      <c r="DV55" s="450"/>
      <c r="DW55" s="450"/>
      <c r="DX55" s="450"/>
      <c r="DY55" s="450"/>
      <c r="DZ55" s="450"/>
      <c r="EA55" s="450"/>
      <c r="EB55" s="450"/>
      <c r="EC55" s="450"/>
      <c r="ED55" s="450"/>
      <c r="EE55" s="450"/>
      <c r="EF55" s="464"/>
      <c r="EG55" s="450"/>
      <c r="EH55" s="454"/>
      <c r="EI55" s="454"/>
    </row>
    <row r="56" spans="1:139" ht="15" customHeight="1">
      <c r="A56" s="450"/>
      <c r="B56" s="450"/>
      <c r="C56" s="450"/>
      <c r="D56" s="450"/>
      <c r="E56" s="450"/>
      <c r="F56" s="464"/>
      <c r="G56" s="450"/>
      <c r="H56" s="450"/>
      <c r="I56" s="450"/>
      <c r="J56" s="471" t="s">
        <v>381</v>
      </c>
      <c r="K56" s="471"/>
      <c r="L56" s="471">
        <f>DV67</f>
        <v>0</v>
      </c>
      <c r="M56" s="471">
        <f>DW67</f>
        <v>0</v>
      </c>
      <c r="N56" s="471">
        <f>DX67</f>
        <v>0</v>
      </c>
      <c r="O56" s="450"/>
      <c r="P56" s="450"/>
      <c r="Q56" s="450"/>
      <c r="R56" s="450"/>
      <c r="S56" s="450"/>
      <c r="T56" s="450"/>
      <c r="U56" s="450"/>
      <c r="V56" s="450"/>
      <c r="W56" s="450"/>
      <c r="X56" s="450"/>
      <c r="Y56" s="450"/>
      <c r="Z56" s="450"/>
      <c r="AA56" s="450"/>
      <c r="AB56" s="450"/>
      <c r="AC56" s="450"/>
      <c r="AD56" s="450"/>
      <c r="AE56" s="450"/>
      <c r="AF56" s="450"/>
      <c r="AG56" s="450"/>
      <c r="AH56" s="450"/>
      <c r="AI56" s="450"/>
      <c r="AJ56" s="450"/>
      <c r="AK56" s="450"/>
      <c r="AL56" s="450"/>
      <c r="AM56" s="450"/>
      <c r="AN56" s="450"/>
      <c r="AO56" s="450"/>
      <c r="AP56" s="450"/>
      <c r="AQ56" s="450"/>
      <c r="AR56" s="450"/>
      <c r="AS56" s="450"/>
      <c r="AT56" s="450"/>
      <c r="AU56" s="450"/>
      <c r="AV56" s="450"/>
      <c r="AW56" s="450"/>
      <c r="AX56" s="450"/>
      <c r="AY56" s="450"/>
      <c r="AZ56" s="450"/>
      <c r="BA56" s="450"/>
      <c r="BB56" s="450"/>
      <c r="BC56" s="450"/>
      <c r="BD56" s="450"/>
      <c r="BE56" s="450"/>
      <c r="BF56" s="450"/>
      <c r="BG56" s="450"/>
      <c r="BH56" s="450"/>
      <c r="BI56" s="450"/>
      <c r="BJ56" s="450"/>
      <c r="BK56" s="450"/>
      <c r="BL56" s="450"/>
      <c r="BM56" s="450"/>
      <c r="BN56" s="450"/>
      <c r="BO56" s="450"/>
      <c r="BP56" s="450"/>
      <c r="BQ56" s="450"/>
      <c r="BR56" s="450"/>
      <c r="BS56" s="450"/>
      <c r="BT56" s="450"/>
      <c r="BU56" s="450"/>
      <c r="BV56" s="450"/>
      <c r="BW56" s="450"/>
      <c r="BX56" s="450"/>
      <c r="BY56" s="450"/>
      <c r="BZ56" s="450"/>
      <c r="CA56" s="450"/>
      <c r="CB56" s="450"/>
      <c r="CC56" s="450"/>
      <c r="CD56" s="450"/>
      <c r="CE56" s="450"/>
      <c r="CF56" s="450"/>
      <c r="CG56" s="450"/>
      <c r="CH56" s="450"/>
      <c r="CI56" s="450"/>
      <c r="CJ56" s="450"/>
      <c r="CK56" s="450"/>
      <c r="CL56" s="450"/>
      <c r="CM56" s="450"/>
      <c r="CN56" s="450"/>
      <c r="CO56" s="450"/>
      <c r="CP56" s="450"/>
      <c r="CQ56" s="450"/>
      <c r="CR56" s="450"/>
      <c r="CS56" s="450"/>
      <c r="CT56" s="450"/>
      <c r="CU56" s="450"/>
      <c r="CV56" s="450"/>
      <c r="CW56" s="450"/>
      <c r="CX56" s="450"/>
      <c r="CY56" s="450"/>
      <c r="CZ56" s="450"/>
      <c r="DA56" s="450"/>
      <c r="DB56" s="450"/>
      <c r="DC56" s="450"/>
      <c r="DD56" s="450"/>
      <c r="DE56" s="450"/>
      <c r="DF56" s="450"/>
      <c r="DG56" s="450"/>
      <c r="DH56" s="450"/>
      <c r="DI56" s="450"/>
      <c r="DJ56" s="450"/>
      <c r="DK56" s="450"/>
      <c r="DL56" s="450"/>
      <c r="DM56" s="450"/>
      <c r="DN56" s="450"/>
      <c r="DO56" s="450"/>
      <c r="DP56" s="450"/>
      <c r="DQ56" s="450"/>
      <c r="DR56" s="450"/>
      <c r="DS56" s="450"/>
      <c r="DT56" s="450"/>
      <c r="DU56" s="450"/>
      <c r="DV56" s="450"/>
      <c r="DW56" s="450"/>
      <c r="DX56" s="450"/>
      <c r="DY56" s="450"/>
      <c r="DZ56" s="450"/>
      <c r="EA56" s="450"/>
      <c r="EB56" s="450"/>
      <c r="EC56" s="450"/>
      <c r="ED56" s="450"/>
      <c r="EE56" s="450"/>
      <c r="EF56" s="464"/>
      <c r="EG56" s="450"/>
      <c r="EH56" s="454"/>
      <c r="EI56" s="454"/>
    </row>
    <row r="57" spans="1:139" ht="15" customHeight="1">
      <c r="A57" s="450"/>
      <c r="B57" s="475" t="s">
        <v>382</v>
      </c>
      <c r="C57" s="450"/>
      <c r="D57" s="450"/>
      <c r="E57" s="450"/>
      <c r="F57" s="464"/>
      <c r="G57" s="450"/>
      <c r="H57" s="450"/>
      <c r="I57" s="450"/>
      <c r="J57" s="471" t="s">
        <v>383</v>
      </c>
      <c r="K57" s="471"/>
      <c r="L57" s="471">
        <f>DV69</f>
        <v>0</v>
      </c>
      <c r="M57" s="471">
        <f>DW69</f>
        <v>0</v>
      </c>
      <c r="N57" s="471">
        <f>DX69</f>
        <v>0</v>
      </c>
      <c r="O57" s="450"/>
      <c r="P57" s="450"/>
      <c r="Q57" s="450"/>
      <c r="R57" s="450"/>
      <c r="S57" s="450"/>
      <c r="T57" s="450"/>
      <c r="U57" s="450"/>
      <c r="V57" s="450"/>
      <c r="W57" s="450"/>
      <c r="X57" s="450"/>
      <c r="Y57" s="450"/>
      <c r="Z57" s="450"/>
      <c r="AA57" s="450"/>
      <c r="AB57" s="450"/>
      <c r="AC57" s="450"/>
      <c r="AD57" s="450"/>
      <c r="AE57" s="450"/>
      <c r="AF57" s="450"/>
      <c r="AG57" s="450"/>
      <c r="AH57" s="450"/>
      <c r="AI57" s="450"/>
      <c r="AJ57" s="450"/>
      <c r="AK57" s="450"/>
      <c r="AL57" s="450"/>
      <c r="AM57" s="450"/>
      <c r="AN57" s="450"/>
      <c r="AO57" s="450"/>
      <c r="AP57" s="450"/>
      <c r="AQ57" s="450"/>
      <c r="AR57" s="450"/>
      <c r="AS57" s="450"/>
      <c r="AT57" s="450"/>
      <c r="AU57" s="450"/>
      <c r="AV57" s="450"/>
      <c r="AW57" s="450"/>
      <c r="AX57" s="450"/>
      <c r="AY57" s="450"/>
      <c r="AZ57" s="450"/>
      <c r="BA57" s="450"/>
      <c r="BB57" s="450"/>
      <c r="BC57" s="450"/>
      <c r="BD57" s="450"/>
      <c r="BE57" s="450"/>
      <c r="BF57" s="450"/>
      <c r="BG57" s="450"/>
      <c r="BH57" s="450"/>
      <c r="BI57" s="450"/>
      <c r="BJ57" s="450"/>
      <c r="BK57" s="450"/>
      <c r="BL57" s="450"/>
      <c r="BM57" s="450"/>
      <c r="BN57" s="450"/>
      <c r="BO57" s="450"/>
      <c r="BP57" s="450"/>
      <c r="BQ57" s="450"/>
      <c r="BR57" s="450"/>
      <c r="BS57" s="450"/>
      <c r="BT57" s="450"/>
      <c r="BU57" s="450"/>
      <c r="BV57" s="450"/>
      <c r="BW57" s="450"/>
      <c r="BX57" s="450"/>
      <c r="BY57" s="450"/>
      <c r="BZ57" s="450"/>
      <c r="CA57" s="450"/>
      <c r="CB57" s="450"/>
      <c r="CC57" s="450"/>
      <c r="CD57" s="450"/>
      <c r="CE57" s="450"/>
      <c r="CF57" s="450"/>
      <c r="CG57" s="450"/>
      <c r="CH57" s="450"/>
      <c r="CI57" s="450"/>
      <c r="CJ57" s="450"/>
      <c r="CK57" s="450"/>
      <c r="CL57" s="450"/>
      <c r="CM57" s="450"/>
      <c r="CN57" s="450"/>
      <c r="CO57" s="450"/>
      <c r="CP57" s="450"/>
      <c r="CQ57" s="450"/>
      <c r="CR57" s="450"/>
      <c r="CS57" s="450"/>
      <c r="CT57" s="450"/>
      <c r="CU57" s="450"/>
      <c r="CV57" s="450"/>
      <c r="CW57" s="450"/>
      <c r="CX57" s="450"/>
      <c r="CY57" s="450"/>
      <c r="CZ57" s="450"/>
      <c r="DA57" s="450"/>
      <c r="DB57" s="450"/>
      <c r="DC57" s="450"/>
      <c r="DD57" s="450"/>
      <c r="DE57" s="450"/>
      <c r="DF57" s="450"/>
      <c r="DG57" s="450"/>
      <c r="DH57" s="450"/>
      <c r="DI57" s="450"/>
      <c r="DJ57" s="450"/>
      <c r="DK57" s="450"/>
      <c r="DL57" s="450"/>
      <c r="DM57" s="450"/>
      <c r="DN57" s="450"/>
      <c r="DO57" s="450"/>
      <c r="DP57" s="450"/>
      <c r="DQ57" s="450"/>
      <c r="DR57" s="450"/>
      <c r="DS57" s="450"/>
      <c r="DT57" s="450"/>
      <c r="DU57" s="450"/>
      <c r="DV57" s="450"/>
      <c r="DW57" s="450"/>
      <c r="DX57" s="450"/>
      <c r="DY57" s="450"/>
      <c r="DZ57" s="450"/>
      <c r="EA57" s="450"/>
      <c r="EB57" s="450"/>
      <c r="EC57" s="450"/>
      <c r="ED57" s="450"/>
      <c r="EE57" s="450"/>
      <c r="EF57" s="464"/>
      <c r="EG57" s="450"/>
      <c r="EH57" s="454"/>
      <c r="EI57" s="454"/>
    </row>
    <row r="58" spans="1:139" ht="15" customHeight="1" thickBot="1">
      <c r="A58" s="450"/>
      <c r="B58" s="450"/>
      <c r="C58" s="450"/>
      <c r="D58" s="450"/>
      <c r="E58" s="450"/>
      <c r="F58" s="464"/>
      <c r="G58" s="450"/>
      <c r="H58" s="450"/>
      <c r="I58" s="450"/>
      <c r="J58" s="450"/>
      <c r="K58" s="450"/>
      <c r="L58" s="450"/>
      <c r="M58" s="450"/>
      <c r="N58" s="450"/>
      <c r="O58" s="450"/>
      <c r="P58" s="450"/>
      <c r="Q58" s="450"/>
      <c r="R58" s="450"/>
      <c r="S58" s="450"/>
      <c r="T58" s="450"/>
      <c r="U58" s="450"/>
      <c r="V58" s="450"/>
      <c r="W58" s="450"/>
      <c r="X58" s="450"/>
      <c r="Y58" s="450"/>
      <c r="Z58" s="450"/>
      <c r="AA58" s="450"/>
      <c r="AB58" s="450"/>
      <c r="AC58" s="450"/>
      <c r="AD58" s="450"/>
      <c r="AE58" s="450"/>
      <c r="AF58" s="450"/>
      <c r="AG58" s="450"/>
      <c r="AH58" s="450"/>
      <c r="AI58" s="450"/>
      <c r="AJ58" s="450"/>
      <c r="AK58" s="450"/>
      <c r="AL58" s="450"/>
      <c r="AM58" s="450"/>
      <c r="AN58" s="450"/>
      <c r="AO58" s="450"/>
      <c r="AP58" s="450"/>
      <c r="AQ58" s="450"/>
      <c r="AR58" s="450"/>
      <c r="AS58" s="450"/>
      <c r="AT58" s="450"/>
      <c r="AU58" s="450"/>
      <c r="AV58" s="450"/>
      <c r="AW58" s="450"/>
      <c r="AX58" s="450"/>
      <c r="AY58" s="450"/>
      <c r="AZ58" s="450"/>
      <c r="BA58" s="450"/>
      <c r="BB58" s="450"/>
      <c r="BC58" s="450"/>
      <c r="BD58" s="450"/>
      <c r="BE58" s="450"/>
      <c r="BF58" s="450"/>
      <c r="BG58" s="450"/>
      <c r="BH58" s="450"/>
      <c r="BI58" s="450"/>
      <c r="BJ58" s="450"/>
      <c r="BK58" s="450"/>
      <c r="BL58" s="450"/>
      <c r="BM58" s="450"/>
      <c r="BN58" s="450"/>
      <c r="BO58" s="450"/>
      <c r="BP58" s="450"/>
      <c r="BQ58" s="450"/>
      <c r="BR58" s="450"/>
      <c r="BS58" s="450"/>
      <c r="BT58" s="450"/>
      <c r="BU58" s="450"/>
      <c r="BV58" s="450"/>
      <c r="BW58" s="450"/>
      <c r="BX58" s="450"/>
      <c r="BY58" s="450"/>
      <c r="BZ58" s="450"/>
      <c r="CA58" s="450"/>
      <c r="CB58" s="450"/>
      <c r="CC58" s="450"/>
      <c r="CD58" s="450"/>
      <c r="CE58" s="450"/>
      <c r="CF58" s="450"/>
      <c r="CG58" s="450"/>
      <c r="CH58" s="450"/>
      <c r="CI58" s="450"/>
      <c r="CJ58" s="450"/>
      <c r="CK58" s="450"/>
      <c r="CL58" s="450"/>
      <c r="CM58" s="450"/>
      <c r="CN58" s="450"/>
      <c r="CO58" s="450"/>
      <c r="CP58" s="450"/>
      <c r="CQ58" s="450"/>
      <c r="CR58" s="450"/>
      <c r="CS58" s="450"/>
      <c r="CT58" s="450"/>
      <c r="CU58" s="450"/>
      <c r="CV58" s="450"/>
      <c r="CW58" s="450"/>
      <c r="CX58" s="450"/>
      <c r="CY58" s="450"/>
      <c r="CZ58" s="450"/>
      <c r="DA58" s="450"/>
      <c r="DB58" s="450"/>
      <c r="DC58" s="450"/>
      <c r="DD58" s="450"/>
      <c r="DE58" s="450"/>
      <c r="DF58" s="450"/>
      <c r="DG58" s="450"/>
      <c r="DH58" s="450"/>
      <c r="DI58" s="450"/>
      <c r="DJ58" s="450"/>
      <c r="DK58" s="450"/>
      <c r="DL58" s="450"/>
      <c r="DM58" s="450"/>
      <c r="DN58" s="450"/>
      <c r="DO58" s="450"/>
      <c r="DP58" s="450"/>
      <c r="DQ58" s="450"/>
      <c r="DR58" s="450"/>
      <c r="DS58" s="450"/>
      <c r="DT58" s="450"/>
      <c r="DU58" s="450"/>
      <c r="DV58" s="450"/>
      <c r="DW58" s="450"/>
      <c r="DX58" s="450"/>
      <c r="DY58" s="450"/>
      <c r="DZ58" s="450"/>
      <c r="EA58" s="450"/>
      <c r="EB58" s="450"/>
      <c r="EC58" s="450"/>
      <c r="ED58" s="450"/>
      <c r="EE58" s="450"/>
      <c r="EF58" s="464"/>
      <c r="EG58" s="450"/>
      <c r="EH58" s="454"/>
      <c r="EI58" s="454"/>
    </row>
    <row r="59" spans="1:139" ht="15" customHeight="1" thickBot="1">
      <c r="A59" s="450"/>
      <c r="B59" s="476" t="s">
        <v>378</v>
      </c>
      <c r="C59" s="477"/>
      <c r="D59" s="554">
        <f>E2</f>
        <v>2022</v>
      </c>
      <c r="E59" s="555">
        <v>0</v>
      </c>
      <c r="F59" s="477"/>
      <c r="G59" s="554">
        <f>F2</f>
        <v>2023</v>
      </c>
      <c r="H59" s="556">
        <v>0</v>
      </c>
      <c r="I59" s="477"/>
      <c r="J59" s="554">
        <f>G2</f>
        <v>2024</v>
      </c>
      <c r="K59" s="556">
        <v>0</v>
      </c>
      <c r="L59" s="477"/>
      <c r="M59" s="477"/>
      <c r="N59" s="477"/>
      <c r="O59" s="477"/>
      <c r="P59" s="478"/>
      <c r="Q59" s="486"/>
      <c r="R59" s="486"/>
      <c r="S59" s="486"/>
      <c r="T59" s="486"/>
      <c r="U59" s="486"/>
      <c r="V59" s="486"/>
      <c r="W59" s="486"/>
      <c r="X59" s="486"/>
      <c r="Y59" s="486"/>
      <c r="Z59" s="486"/>
      <c r="AA59" s="486"/>
      <c r="AB59" s="486"/>
      <c r="AC59" s="486"/>
      <c r="AD59" s="486"/>
      <c r="AE59" s="486"/>
      <c r="AF59" s="486"/>
      <c r="AG59" s="486"/>
      <c r="AH59" s="486"/>
      <c r="AI59" s="486"/>
      <c r="AJ59" s="486"/>
      <c r="AK59" s="486"/>
      <c r="AL59" s="486"/>
      <c r="AM59" s="486"/>
      <c r="AN59" s="486"/>
      <c r="AO59" s="486"/>
      <c r="AP59" s="486"/>
      <c r="AQ59" s="486"/>
      <c r="AR59" s="486"/>
      <c r="AS59" s="486"/>
      <c r="AT59" s="486"/>
      <c r="AU59" s="486"/>
      <c r="AV59" s="486"/>
      <c r="AW59" s="486"/>
      <c r="AX59" s="486"/>
      <c r="AY59" s="486"/>
      <c r="AZ59" s="486"/>
      <c r="BA59" s="486"/>
      <c r="BB59" s="486"/>
      <c r="BC59" s="486"/>
      <c r="BD59" s="486"/>
      <c r="BE59" s="486"/>
      <c r="BF59" s="486"/>
      <c r="BG59" s="486"/>
      <c r="BH59" s="486"/>
      <c r="BI59" s="486"/>
      <c r="BJ59" s="486"/>
      <c r="BK59" s="486"/>
      <c r="BL59" s="486"/>
      <c r="BM59" s="486"/>
      <c r="BN59" s="486"/>
      <c r="BO59" s="486"/>
      <c r="BP59" s="486"/>
      <c r="BQ59" s="486"/>
      <c r="BR59" s="486"/>
      <c r="BS59" s="486"/>
      <c r="BT59" s="486"/>
      <c r="BU59" s="486"/>
      <c r="BV59" s="486"/>
      <c r="BW59" s="486"/>
      <c r="BX59" s="486"/>
      <c r="BY59" s="486"/>
      <c r="BZ59" s="486"/>
      <c r="CA59" s="486"/>
      <c r="CB59" s="486"/>
      <c r="CC59" s="486"/>
      <c r="CD59" s="486"/>
      <c r="CE59" s="486"/>
      <c r="CF59" s="486"/>
      <c r="CG59" s="486"/>
      <c r="CH59" s="486"/>
      <c r="CI59" s="486"/>
      <c r="CJ59" s="486"/>
      <c r="CK59" s="486"/>
      <c r="CL59" s="486"/>
      <c r="CM59" s="486"/>
      <c r="CN59" s="486"/>
      <c r="CO59" s="486"/>
      <c r="CP59" s="486"/>
      <c r="CQ59" s="486"/>
      <c r="CR59" s="486"/>
      <c r="CS59" s="486"/>
      <c r="CT59" s="486"/>
      <c r="CU59" s="486"/>
      <c r="CV59" s="486"/>
      <c r="CW59" s="486"/>
      <c r="CX59" s="486"/>
      <c r="CY59" s="486"/>
      <c r="CZ59" s="486"/>
      <c r="DA59" s="486"/>
      <c r="DB59" s="486"/>
      <c r="DC59" s="486"/>
      <c r="DD59" s="486"/>
      <c r="DE59" s="486"/>
      <c r="DF59" s="486"/>
      <c r="DG59" s="486"/>
      <c r="DH59" s="486"/>
      <c r="DI59" s="486"/>
      <c r="DJ59" s="486"/>
      <c r="DK59" s="486"/>
      <c r="DL59" s="486"/>
      <c r="DM59" s="486"/>
      <c r="DN59" s="486"/>
      <c r="DO59" s="486"/>
      <c r="DP59" s="486"/>
      <c r="DQ59" s="486"/>
      <c r="DR59" s="486"/>
      <c r="DS59" s="486"/>
      <c r="DT59" s="486"/>
      <c r="DU59" s="450"/>
      <c r="DV59" s="479" t="str">
        <f>B59</f>
        <v>SALES &amp; DISTRIBUTION</v>
      </c>
      <c r="DW59" s="477"/>
      <c r="DX59" s="478"/>
      <c r="DY59" s="486"/>
      <c r="DZ59" s="486"/>
      <c r="EA59" s="486"/>
      <c r="EB59" s="486"/>
      <c r="EC59" s="486"/>
      <c r="ED59" s="486"/>
      <c r="EE59" s="486"/>
      <c r="EF59" s="464"/>
      <c r="EG59" s="450"/>
      <c r="EH59" s="454"/>
      <c r="EI59" s="454"/>
    </row>
    <row r="60" spans="1:139" ht="15" customHeight="1" thickBot="1">
      <c r="A60" s="450"/>
      <c r="B60" s="480"/>
      <c r="C60" s="481"/>
      <c r="D60" s="481"/>
      <c r="E60" s="481"/>
      <c r="F60" s="481"/>
      <c r="G60" s="483"/>
      <c r="H60" s="484"/>
      <c r="I60" s="481"/>
      <c r="J60" s="483"/>
      <c r="K60" s="485"/>
      <c r="L60" s="486"/>
      <c r="M60" s="486"/>
      <c r="N60" s="486"/>
      <c r="O60" s="486"/>
      <c r="P60" s="487"/>
      <c r="Q60" s="486"/>
      <c r="R60" s="486"/>
      <c r="S60" s="486"/>
      <c r="T60" s="486"/>
      <c r="U60" s="486"/>
      <c r="V60" s="486"/>
      <c r="W60" s="486"/>
      <c r="X60" s="486"/>
      <c r="Y60" s="486"/>
      <c r="Z60" s="486"/>
      <c r="AA60" s="486"/>
      <c r="AB60" s="486"/>
      <c r="AC60" s="486"/>
      <c r="AD60" s="486"/>
      <c r="AE60" s="486"/>
      <c r="AF60" s="486"/>
      <c r="AG60" s="486"/>
      <c r="AH60" s="486"/>
      <c r="AI60" s="486"/>
      <c r="AJ60" s="486"/>
      <c r="AK60" s="486"/>
      <c r="AL60" s="486"/>
      <c r="AM60" s="486"/>
      <c r="AN60" s="486"/>
      <c r="AO60" s="486"/>
      <c r="AP60" s="486"/>
      <c r="AQ60" s="486"/>
      <c r="AR60" s="486"/>
      <c r="AS60" s="486"/>
      <c r="AT60" s="486"/>
      <c r="AU60" s="486"/>
      <c r="AV60" s="486"/>
      <c r="AW60" s="486"/>
      <c r="AX60" s="486"/>
      <c r="AY60" s="486"/>
      <c r="AZ60" s="486"/>
      <c r="BA60" s="486"/>
      <c r="BB60" s="486"/>
      <c r="BC60" s="486"/>
      <c r="BD60" s="486"/>
      <c r="BE60" s="486"/>
      <c r="BF60" s="486"/>
      <c r="BG60" s="486"/>
      <c r="BH60" s="486"/>
      <c r="BI60" s="486"/>
      <c r="BJ60" s="486"/>
      <c r="BK60" s="486"/>
      <c r="BL60" s="486"/>
      <c r="BM60" s="486"/>
      <c r="BN60" s="486"/>
      <c r="BO60" s="486"/>
      <c r="BP60" s="486"/>
      <c r="BQ60" s="486"/>
      <c r="BR60" s="486"/>
      <c r="BS60" s="486"/>
      <c r="BT60" s="486"/>
      <c r="BU60" s="486"/>
      <c r="BV60" s="486"/>
      <c r="BW60" s="486"/>
      <c r="BX60" s="486"/>
      <c r="BY60" s="486"/>
      <c r="BZ60" s="486"/>
      <c r="CA60" s="486"/>
      <c r="CB60" s="486"/>
      <c r="CC60" s="486"/>
      <c r="CD60" s="486"/>
      <c r="CE60" s="486"/>
      <c r="CF60" s="486"/>
      <c r="CG60" s="486"/>
      <c r="CH60" s="486"/>
      <c r="CI60" s="486"/>
      <c r="CJ60" s="486"/>
      <c r="CK60" s="486"/>
      <c r="CL60" s="486"/>
      <c r="CM60" s="486"/>
      <c r="CN60" s="486"/>
      <c r="CO60" s="486"/>
      <c r="CP60" s="486"/>
      <c r="CQ60" s="486"/>
      <c r="CR60" s="486"/>
      <c r="CS60" s="486"/>
      <c r="CT60" s="486"/>
      <c r="CU60" s="486"/>
      <c r="CV60" s="486"/>
      <c r="CW60" s="486"/>
      <c r="CX60" s="486"/>
      <c r="CY60" s="486"/>
      <c r="CZ60" s="486"/>
      <c r="DA60" s="486"/>
      <c r="DB60" s="486"/>
      <c r="DC60" s="486"/>
      <c r="DD60" s="486"/>
      <c r="DE60" s="486"/>
      <c r="DF60" s="486"/>
      <c r="DG60" s="486"/>
      <c r="DH60" s="486"/>
      <c r="DI60" s="486"/>
      <c r="DJ60" s="486"/>
      <c r="DK60" s="486"/>
      <c r="DL60" s="486"/>
      <c r="DM60" s="486"/>
      <c r="DN60" s="486"/>
      <c r="DO60" s="486"/>
      <c r="DP60" s="486"/>
      <c r="DQ60" s="486"/>
      <c r="DR60" s="486"/>
      <c r="DS60" s="486"/>
      <c r="DT60" s="486"/>
      <c r="DU60" s="450"/>
      <c r="DV60" s="557">
        <f>E2</f>
        <v>2022</v>
      </c>
      <c r="DW60" s="558">
        <f>F2</f>
        <v>2023</v>
      </c>
      <c r="DX60" s="559">
        <f>G2</f>
        <v>2024</v>
      </c>
      <c r="DY60" s="522"/>
      <c r="DZ60" s="522"/>
      <c r="EA60" s="522"/>
      <c r="EB60" s="522"/>
      <c r="EC60" s="522"/>
      <c r="ED60" s="522"/>
      <c r="EE60" s="522"/>
      <c r="EF60" s="464"/>
      <c r="EG60" s="450"/>
      <c r="EH60" s="454"/>
      <c r="EI60" s="454"/>
    </row>
    <row r="61" spans="1:139" ht="15" customHeight="1">
      <c r="A61" s="450"/>
      <c r="B61" s="490"/>
      <c r="C61" s="486"/>
      <c r="D61" s="486"/>
      <c r="E61" s="486"/>
      <c r="F61" s="486"/>
      <c r="G61" s="486"/>
      <c r="H61" s="486"/>
      <c r="I61" s="486"/>
      <c r="J61" s="486"/>
      <c r="K61" s="486"/>
      <c r="L61" s="486"/>
      <c r="M61" s="486"/>
      <c r="N61" s="486"/>
      <c r="O61" s="486"/>
      <c r="P61" s="487"/>
      <c r="Q61" s="486"/>
      <c r="R61" s="486"/>
      <c r="S61" s="486"/>
      <c r="T61" s="486"/>
      <c r="U61" s="486"/>
      <c r="V61" s="486"/>
      <c r="W61" s="486"/>
      <c r="X61" s="486"/>
      <c r="Y61" s="486"/>
      <c r="Z61" s="486"/>
      <c r="AA61" s="486"/>
      <c r="AB61" s="486"/>
      <c r="AC61" s="486"/>
      <c r="AD61" s="486"/>
      <c r="AE61" s="486"/>
      <c r="AF61" s="486"/>
      <c r="AG61" s="486"/>
      <c r="AH61" s="486"/>
      <c r="AI61" s="486"/>
      <c r="AJ61" s="486"/>
      <c r="AK61" s="486"/>
      <c r="AL61" s="486"/>
      <c r="AM61" s="486"/>
      <c r="AN61" s="486"/>
      <c r="AO61" s="486"/>
      <c r="AP61" s="486"/>
      <c r="AQ61" s="486"/>
      <c r="AR61" s="486"/>
      <c r="AS61" s="486"/>
      <c r="AT61" s="486"/>
      <c r="AU61" s="486"/>
      <c r="AV61" s="486"/>
      <c r="AW61" s="486"/>
      <c r="AX61" s="486"/>
      <c r="AY61" s="486"/>
      <c r="AZ61" s="486"/>
      <c r="BA61" s="486"/>
      <c r="BB61" s="486"/>
      <c r="BC61" s="486"/>
      <c r="BD61" s="486"/>
      <c r="BE61" s="486"/>
      <c r="BF61" s="486"/>
      <c r="BG61" s="486"/>
      <c r="BH61" s="486"/>
      <c r="BI61" s="486"/>
      <c r="BJ61" s="486"/>
      <c r="BK61" s="486"/>
      <c r="BL61" s="486"/>
      <c r="BM61" s="486"/>
      <c r="BN61" s="486"/>
      <c r="BO61" s="486"/>
      <c r="BP61" s="486"/>
      <c r="BQ61" s="486"/>
      <c r="BR61" s="486"/>
      <c r="BS61" s="486"/>
      <c r="BT61" s="486"/>
      <c r="BU61" s="486"/>
      <c r="BV61" s="486"/>
      <c r="BW61" s="486"/>
      <c r="BX61" s="486"/>
      <c r="BY61" s="486"/>
      <c r="BZ61" s="486"/>
      <c r="CA61" s="486"/>
      <c r="CB61" s="486"/>
      <c r="CC61" s="486"/>
      <c r="CD61" s="486"/>
      <c r="CE61" s="486"/>
      <c r="CF61" s="486"/>
      <c r="CG61" s="486"/>
      <c r="CH61" s="486"/>
      <c r="CI61" s="486"/>
      <c r="CJ61" s="486"/>
      <c r="CK61" s="486"/>
      <c r="CL61" s="486"/>
      <c r="CM61" s="486"/>
      <c r="CN61" s="486"/>
      <c r="CO61" s="486"/>
      <c r="CP61" s="486"/>
      <c r="CQ61" s="486"/>
      <c r="CR61" s="486"/>
      <c r="CS61" s="486"/>
      <c r="CT61" s="486"/>
      <c r="CU61" s="486"/>
      <c r="CV61" s="486"/>
      <c r="CW61" s="486"/>
      <c r="CX61" s="486"/>
      <c r="CY61" s="486"/>
      <c r="CZ61" s="486"/>
      <c r="DA61" s="486"/>
      <c r="DB61" s="486"/>
      <c r="DC61" s="486"/>
      <c r="DD61" s="486"/>
      <c r="DE61" s="486"/>
      <c r="DF61" s="486"/>
      <c r="DG61" s="486"/>
      <c r="DH61" s="486"/>
      <c r="DI61" s="486"/>
      <c r="DJ61" s="486"/>
      <c r="DK61" s="486"/>
      <c r="DL61" s="486"/>
      <c r="DM61" s="486"/>
      <c r="DN61" s="486"/>
      <c r="DO61" s="486"/>
      <c r="DP61" s="486"/>
      <c r="DQ61" s="486"/>
      <c r="DR61" s="486"/>
      <c r="DS61" s="486"/>
      <c r="DT61" s="486"/>
      <c r="DU61" s="450"/>
      <c r="DV61" s="492"/>
      <c r="DW61" s="486"/>
      <c r="DX61" s="487"/>
      <c r="DY61" s="486"/>
      <c r="DZ61" s="486"/>
      <c r="EA61" s="486"/>
      <c r="EB61" s="486"/>
      <c r="EC61" s="486"/>
      <c r="ED61" s="486"/>
      <c r="EE61" s="486"/>
      <c r="EF61" s="464"/>
      <c r="EG61" s="450"/>
      <c r="EH61" s="454"/>
      <c r="EI61" s="454"/>
    </row>
    <row r="62" spans="1:139" ht="15" customHeight="1" thickBot="1">
      <c r="A62" s="450"/>
      <c r="B62" s="493" t="str">
        <f>B59</f>
        <v>SALES &amp; DISTRIBUTION</v>
      </c>
      <c r="C62" s="499"/>
      <c r="D62" s="462">
        <f>E2</f>
        <v>2022</v>
      </c>
      <c r="E62" s="560">
        <f>SUM(E65:P65)</f>
        <v>0</v>
      </c>
      <c r="F62" s="460"/>
      <c r="G62" s="461">
        <f>F2</f>
        <v>2023</v>
      </c>
      <c r="H62" s="471">
        <f>H17*H59</f>
        <v>0</v>
      </c>
      <c r="I62" s="460"/>
      <c r="J62" s="461">
        <f>G2</f>
        <v>2024</v>
      </c>
      <c r="K62" s="471">
        <f>K17*K59</f>
        <v>0</v>
      </c>
      <c r="L62" s="486"/>
      <c r="M62" s="486"/>
      <c r="N62" s="486"/>
      <c r="O62" s="486"/>
      <c r="P62" s="487"/>
      <c r="Q62" s="486"/>
      <c r="R62" s="486"/>
      <c r="S62" s="486"/>
      <c r="T62" s="486"/>
      <c r="U62" s="486"/>
      <c r="V62" s="486"/>
      <c r="W62" s="486"/>
      <c r="X62" s="486"/>
      <c r="Y62" s="486"/>
      <c r="Z62" s="486"/>
      <c r="AA62" s="486"/>
      <c r="AB62" s="486"/>
      <c r="AC62" s="486"/>
      <c r="AD62" s="486"/>
      <c r="AE62" s="486"/>
      <c r="AF62" s="486"/>
      <c r="AG62" s="486"/>
      <c r="AH62" s="486"/>
      <c r="AI62" s="486"/>
      <c r="AJ62" s="486"/>
      <c r="AK62" s="486"/>
      <c r="AL62" s="486"/>
      <c r="AM62" s="486"/>
      <c r="AN62" s="486"/>
      <c r="AO62" s="486"/>
      <c r="AP62" s="486"/>
      <c r="AQ62" s="486"/>
      <c r="AR62" s="486"/>
      <c r="AS62" s="486"/>
      <c r="AT62" s="486"/>
      <c r="AU62" s="486"/>
      <c r="AV62" s="486"/>
      <c r="AW62" s="486"/>
      <c r="AX62" s="486"/>
      <c r="AY62" s="486"/>
      <c r="AZ62" s="486"/>
      <c r="BA62" s="486"/>
      <c r="BB62" s="486"/>
      <c r="BC62" s="486"/>
      <c r="BD62" s="486"/>
      <c r="BE62" s="486"/>
      <c r="BF62" s="486"/>
      <c r="BG62" s="486"/>
      <c r="BH62" s="486"/>
      <c r="BI62" s="486"/>
      <c r="BJ62" s="486"/>
      <c r="BK62" s="486"/>
      <c r="BL62" s="486"/>
      <c r="BM62" s="486"/>
      <c r="BN62" s="486"/>
      <c r="BO62" s="486"/>
      <c r="BP62" s="486"/>
      <c r="BQ62" s="486"/>
      <c r="BR62" s="486"/>
      <c r="BS62" s="486"/>
      <c r="BT62" s="486"/>
      <c r="BU62" s="486"/>
      <c r="BV62" s="486"/>
      <c r="BW62" s="486"/>
      <c r="BX62" s="486"/>
      <c r="BY62" s="486"/>
      <c r="BZ62" s="486"/>
      <c r="CA62" s="486"/>
      <c r="CB62" s="486"/>
      <c r="CC62" s="486"/>
      <c r="CD62" s="486"/>
      <c r="CE62" s="486"/>
      <c r="CF62" s="486"/>
      <c r="CG62" s="486"/>
      <c r="CH62" s="486"/>
      <c r="CI62" s="486"/>
      <c r="CJ62" s="486"/>
      <c r="CK62" s="486"/>
      <c r="CL62" s="486"/>
      <c r="CM62" s="486"/>
      <c r="CN62" s="486"/>
      <c r="CO62" s="486"/>
      <c r="CP62" s="486"/>
      <c r="CQ62" s="486"/>
      <c r="CR62" s="486"/>
      <c r="CS62" s="486"/>
      <c r="CT62" s="486"/>
      <c r="CU62" s="486"/>
      <c r="CV62" s="486"/>
      <c r="CW62" s="486"/>
      <c r="CX62" s="486"/>
      <c r="CY62" s="486"/>
      <c r="CZ62" s="486"/>
      <c r="DA62" s="486"/>
      <c r="DB62" s="486"/>
      <c r="DC62" s="486"/>
      <c r="DD62" s="486"/>
      <c r="DE62" s="486"/>
      <c r="DF62" s="486"/>
      <c r="DG62" s="486"/>
      <c r="DH62" s="486"/>
      <c r="DI62" s="486"/>
      <c r="DJ62" s="486"/>
      <c r="DK62" s="486"/>
      <c r="DL62" s="486"/>
      <c r="DM62" s="486"/>
      <c r="DN62" s="486"/>
      <c r="DO62" s="486"/>
      <c r="DP62" s="486"/>
      <c r="DQ62" s="486"/>
      <c r="DR62" s="486"/>
      <c r="DS62" s="486"/>
      <c r="DT62" s="486"/>
      <c r="DU62" s="450"/>
      <c r="DV62" s="561">
        <f>DV65</f>
        <v>0</v>
      </c>
      <c r="DW62" s="513">
        <f>DW65</f>
        <v>0</v>
      </c>
      <c r="DX62" s="562">
        <f>DX65</f>
        <v>0</v>
      </c>
      <c r="DY62" s="460"/>
      <c r="DZ62" s="460"/>
      <c r="EA62" s="460"/>
      <c r="EB62" s="460"/>
      <c r="EC62" s="460"/>
      <c r="ED62" s="460"/>
      <c r="EE62" s="460"/>
      <c r="EF62" s="464" t="str">
        <f>B62</f>
        <v>SALES &amp; DISTRIBUTION</v>
      </c>
      <c r="EG62" s="450"/>
      <c r="EH62" s="454"/>
      <c r="EI62" s="454"/>
    </row>
    <row r="63" spans="1:139" ht="15" customHeight="1">
      <c r="A63" s="450"/>
      <c r="B63" s="490"/>
      <c r="C63" s="486"/>
      <c r="D63" s="486"/>
      <c r="E63" s="486"/>
      <c r="F63" s="486"/>
      <c r="G63" s="486"/>
      <c r="H63" s="486"/>
      <c r="I63" s="486"/>
      <c r="J63" s="486"/>
      <c r="K63" s="486"/>
      <c r="L63" s="486"/>
      <c r="M63" s="486"/>
      <c r="N63" s="486"/>
      <c r="O63" s="486"/>
      <c r="P63" s="487"/>
      <c r="Q63" s="486"/>
      <c r="R63" s="486"/>
      <c r="S63" s="486"/>
      <c r="T63" s="486"/>
      <c r="U63" s="486"/>
      <c r="V63" s="486"/>
      <c r="W63" s="486"/>
      <c r="X63" s="486"/>
      <c r="Y63" s="486"/>
      <c r="Z63" s="486"/>
      <c r="AA63" s="486"/>
      <c r="AB63" s="486"/>
      <c r="AC63" s="486"/>
      <c r="AD63" s="486"/>
      <c r="AE63" s="486"/>
      <c r="AF63" s="486"/>
      <c r="AG63" s="486"/>
      <c r="AH63" s="486"/>
      <c r="AI63" s="486"/>
      <c r="AJ63" s="486"/>
      <c r="AK63" s="486"/>
      <c r="AL63" s="486"/>
      <c r="AM63" s="486"/>
      <c r="AN63" s="486"/>
      <c r="AO63" s="486"/>
      <c r="AP63" s="486"/>
      <c r="AQ63" s="486"/>
      <c r="AR63" s="486"/>
      <c r="AS63" s="486"/>
      <c r="AT63" s="486"/>
      <c r="AU63" s="486"/>
      <c r="AV63" s="486"/>
      <c r="AW63" s="486"/>
      <c r="AX63" s="486"/>
      <c r="AY63" s="486"/>
      <c r="AZ63" s="486"/>
      <c r="BA63" s="486"/>
      <c r="BB63" s="486"/>
      <c r="BC63" s="486"/>
      <c r="BD63" s="486"/>
      <c r="BE63" s="486"/>
      <c r="BF63" s="486"/>
      <c r="BG63" s="486"/>
      <c r="BH63" s="486"/>
      <c r="BI63" s="486"/>
      <c r="BJ63" s="486"/>
      <c r="BK63" s="486"/>
      <c r="BL63" s="486"/>
      <c r="BM63" s="486"/>
      <c r="BN63" s="486"/>
      <c r="BO63" s="486"/>
      <c r="BP63" s="486"/>
      <c r="BQ63" s="486"/>
      <c r="BR63" s="486"/>
      <c r="BS63" s="486"/>
      <c r="BT63" s="486"/>
      <c r="BU63" s="486"/>
      <c r="BV63" s="486"/>
      <c r="BW63" s="486"/>
      <c r="BX63" s="486"/>
      <c r="BY63" s="486"/>
      <c r="BZ63" s="486"/>
      <c r="CA63" s="486"/>
      <c r="CB63" s="486"/>
      <c r="CC63" s="486"/>
      <c r="CD63" s="486"/>
      <c r="CE63" s="486"/>
      <c r="CF63" s="486"/>
      <c r="CG63" s="486"/>
      <c r="CH63" s="486"/>
      <c r="CI63" s="486"/>
      <c r="CJ63" s="486"/>
      <c r="CK63" s="486"/>
      <c r="CL63" s="486"/>
      <c r="CM63" s="486"/>
      <c r="CN63" s="486"/>
      <c r="CO63" s="486"/>
      <c r="CP63" s="486"/>
      <c r="CQ63" s="486"/>
      <c r="CR63" s="486"/>
      <c r="CS63" s="486"/>
      <c r="CT63" s="486"/>
      <c r="CU63" s="486"/>
      <c r="CV63" s="486"/>
      <c r="CW63" s="486"/>
      <c r="CX63" s="486"/>
      <c r="CY63" s="486"/>
      <c r="CZ63" s="486"/>
      <c r="DA63" s="486"/>
      <c r="DB63" s="486"/>
      <c r="DC63" s="486"/>
      <c r="DD63" s="486"/>
      <c r="DE63" s="486"/>
      <c r="DF63" s="486"/>
      <c r="DG63" s="486"/>
      <c r="DH63" s="486"/>
      <c r="DI63" s="486"/>
      <c r="DJ63" s="486"/>
      <c r="DK63" s="486"/>
      <c r="DL63" s="486"/>
      <c r="DM63" s="486"/>
      <c r="DN63" s="486"/>
      <c r="DO63" s="486"/>
      <c r="DP63" s="486"/>
      <c r="DQ63" s="486"/>
      <c r="DR63" s="486"/>
      <c r="DS63" s="486"/>
      <c r="DT63" s="486"/>
      <c r="DU63" s="450"/>
      <c r="DV63" s="492"/>
      <c r="DW63" s="486"/>
      <c r="DX63" s="487"/>
      <c r="DY63" s="486"/>
      <c r="DZ63" s="486"/>
      <c r="EA63" s="486"/>
      <c r="EB63" s="486"/>
      <c r="EC63" s="486"/>
      <c r="ED63" s="486"/>
      <c r="EE63" s="486"/>
      <c r="EF63" s="464"/>
      <c r="EG63" s="450"/>
      <c r="EH63" s="454"/>
      <c r="EI63" s="454"/>
    </row>
    <row r="64" spans="1:139" ht="15" customHeight="1">
      <c r="A64" s="450"/>
      <c r="B64" s="490"/>
      <c r="C64" s="486"/>
      <c r="D64" s="498"/>
      <c r="E64" s="460">
        <v>0</v>
      </c>
      <c r="F64" s="460">
        <v>0</v>
      </c>
      <c r="G64" s="460">
        <v>0</v>
      </c>
      <c r="H64" s="460">
        <v>0</v>
      </c>
      <c r="I64" s="460">
        <v>0</v>
      </c>
      <c r="J64" s="460">
        <v>0</v>
      </c>
      <c r="K64" s="460">
        <v>0</v>
      </c>
      <c r="L64" s="460">
        <v>0</v>
      </c>
      <c r="M64" s="460">
        <v>0</v>
      </c>
      <c r="N64" s="460">
        <v>0</v>
      </c>
      <c r="O64" s="460">
        <v>0</v>
      </c>
      <c r="P64" s="489">
        <v>0</v>
      </c>
      <c r="Q64" s="460"/>
      <c r="R64" s="460"/>
      <c r="S64" s="460"/>
      <c r="T64" s="460"/>
      <c r="U64" s="460"/>
      <c r="V64" s="460"/>
      <c r="W64" s="460"/>
      <c r="X64" s="460"/>
      <c r="Y64" s="460"/>
      <c r="Z64" s="460"/>
      <c r="AA64" s="460"/>
      <c r="AB64" s="460"/>
      <c r="AC64" s="460"/>
      <c r="AD64" s="460"/>
      <c r="AE64" s="460"/>
      <c r="AF64" s="460"/>
      <c r="AG64" s="460"/>
      <c r="AH64" s="460"/>
      <c r="AI64" s="460"/>
      <c r="AJ64" s="460"/>
      <c r="AK64" s="460"/>
      <c r="AL64" s="460"/>
      <c r="AM64" s="460"/>
      <c r="AN64" s="460"/>
      <c r="AO64" s="460"/>
      <c r="AP64" s="460"/>
      <c r="AQ64" s="460"/>
      <c r="AR64" s="460"/>
      <c r="AS64" s="460"/>
      <c r="AT64" s="460"/>
      <c r="AU64" s="460"/>
      <c r="AV64" s="460"/>
      <c r="AW64" s="460"/>
      <c r="AX64" s="460"/>
      <c r="AY64" s="460"/>
      <c r="AZ64" s="460"/>
      <c r="BA64" s="460"/>
      <c r="BB64" s="460"/>
      <c r="BC64" s="460"/>
      <c r="BD64" s="460"/>
      <c r="BE64" s="460"/>
      <c r="BF64" s="460"/>
      <c r="BG64" s="460"/>
      <c r="BH64" s="460"/>
      <c r="BI64" s="460"/>
      <c r="BJ64" s="460"/>
      <c r="BK64" s="460"/>
      <c r="BL64" s="460"/>
      <c r="BM64" s="460"/>
      <c r="BN64" s="460"/>
      <c r="BO64" s="460"/>
      <c r="BP64" s="460"/>
      <c r="BQ64" s="460"/>
      <c r="BR64" s="460"/>
      <c r="BS64" s="460"/>
      <c r="BT64" s="460"/>
      <c r="BU64" s="460"/>
      <c r="BV64" s="460"/>
      <c r="BW64" s="460"/>
      <c r="BX64" s="460"/>
      <c r="BY64" s="460"/>
      <c r="BZ64" s="460"/>
      <c r="CA64" s="460"/>
      <c r="CB64" s="460"/>
      <c r="CC64" s="460"/>
      <c r="CD64" s="460"/>
      <c r="CE64" s="460"/>
      <c r="CF64" s="460"/>
      <c r="CG64" s="460"/>
      <c r="CH64" s="460"/>
      <c r="CI64" s="460"/>
      <c r="CJ64" s="460"/>
      <c r="CK64" s="460"/>
      <c r="CL64" s="460"/>
      <c r="CM64" s="460"/>
      <c r="CN64" s="460"/>
      <c r="CO64" s="460"/>
      <c r="CP64" s="460"/>
      <c r="CQ64" s="460"/>
      <c r="CR64" s="460"/>
      <c r="CS64" s="460"/>
      <c r="CT64" s="460"/>
      <c r="CU64" s="460"/>
      <c r="CV64" s="460"/>
      <c r="CW64" s="460"/>
      <c r="CX64" s="460"/>
      <c r="CY64" s="460"/>
      <c r="CZ64" s="460"/>
      <c r="DA64" s="460"/>
      <c r="DB64" s="460"/>
      <c r="DC64" s="460"/>
      <c r="DD64" s="460"/>
      <c r="DE64" s="460"/>
      <c r="DF64" s="460"/>
      <c r="DG64" s="460"/>
      <c r="DH64" s="460"/>
      <c r="DI64" s="460"/>
      <c r="DJ64" s="460"/>
      <c r="DK64" s="460"/>
      <c r="DL64" s="460"/>
      <c r="DM64" s="460"/>
      <c r="DN64" s="460"/>
      <c r="DO64" s="460"/>
      <c r="DP64" s="460"/>
      <c r="DQ64" s="460"/>
      <c r="DR64" s="460"/>
      <c r="DS64" s="460"/>
      <c r="DT64" s="460"/>
      <c r="DU64" s="450"/>
      <c r="DV64" s="492"/>
      <c r="DW64" s="486"/>
      <c r="DX64" s="487"/>
      <c r="DY64" s="486"/>
      <c r="DZ64" s="486"/>
      <c r="EA64" s="486"/>
      <c r="EB64" s="486"/>
      <c r="EC64" s="486"/>
      <c r="ED64" s="486"/>
      <c r="EE64" s="486"/>
      <c r="EF64" s="464"/>
      <c r="EG64" s="450"/>
      <c r="EH64" s="454"/>
      <c r="EI64" s="454"/>
    </row>
    <row r="65" spans="1:139" ht="15" customHeight="1">
      <c r="A65" s="464"/>
      <c r="B65" s="493" t="str">
        <f>B59</f>
        <v>SALES &amp; DISTRIBUTION</v>
      </c>
      <c r="C65" s="531"/>
      <c r="D65" s="532" t="s">
        <v>373</v>
      </c>
      <c r="E65" s="471">
        <f>E20*E59</f>
        <v>0</v>
      </c>
      <c r="F65" s="471">
        <f>F20*E59</f>
        <v>0</v>
      </c>
      <c r="G65" s="471">
        <f>G20*E59</f>
        <v>0</v>
      </c>
      <c r="H65" s="471">
        <f>H20*E59</f>
        <v>0</v>
      </c>
      <c r="I65" s="471">
        <f>I20*E59</f>
        <v>0</v>
      </c>
      <c r="J65" s="471">
        <f>J20*E59</f>
        <v>0</v>
      </c>
      <c r="K65" s="471">
        <f>K20*E59</f>
        <v>0</v>
      </c>
      <c r="L65" s="471">
        <f>L20*E59</f>
        <v>0</v>
      </c>
      <c r="M65" s="471">
        <f>M20*E59</f>
        <v>0</v>
      </c>
      <c r="N65" s="471">
        <f>N20*E59</f>
        <v>0</v>
      </c>
      <c r="O65" s="471">
        <f>O20*E59</f>
        <v>0</v>
      </c>
      <c r="P65" s="563">
        <f>P20*E59</f>
        <v>0</v>
      </c>
      <c r="Q65" s="460"/>
      <c r="R65" s="460"/>
      <c r="S65" s="460"/>
      <c r="T65" s="460"/>
      <c r="U65" s="460"/>
      <c r="V65" s="460"/>
      <c r="W65" s="460"/>
      <c r="X65" s="460"/>
      <c r="Y65" s="460"/>
      <c r="Z65" s="460"/>
      <c r="AA65" s="460"/>
      <c r="AB65" s="460"/>
      <c r="AC65" s="460"/>
      <c r="AD65" s="460"/>
      <c r="AE65" s="460"/>
      <c r="AF65" s="460"/>
      <c r="AG65" s="460"/>
      <c r="AH65" s="460"/>
      <c r="AI65" s="460"/>
      <c r="AJ65" s="460"/>
      <c r="AK65" s="460"/>
      <c r="AL65" s="460"/>
      <c r="AM65" s="460"/>
      <c r="AN65" s="460"/>
      <c r="AO65" s="460"/>
      <c r="AP65" s="460"/>
      <c r="AQ65" s="460"/>
      <c r="AR65" s="460"/>
      <c r="AS65" s="460"/>
      <c r="AT65" s="460"/>
      <c r="AU65" s="460"/>
      <c r="AV65" s="460"/>
      <c r="AW65" s="460"/>
      <c r="AX65" s="460"/>
      <c r="AY65" s="460"/>
      <c r="AZ65" s="460"/>
      <c r="BA65" s="460"/>
      <c r="BB65" s="460"/>
      <c r="BC65" s="460"/>
      <c r="BD65" s="460"/>
      <c r="BE65" s="460"/>
      <c r="BF65" s="460"/>
      <c r="BG65" s="460"/>
      <c r="BH65" s="460"/>
      <c r="BI65" s="460"/>
      <c r="BJ65" s="460"/>
      <c r="BK65" s="460"/>
      <c r="BL65" s="460"/>
      <c r="BM65" s="460"/>
      <c r="BN65" s="460"/>
      <c r="BO65" s="460"/>
      <c r="BP65" s="460"/>
      <c r="BQ65" s="460"/>
      <c r="BR65" s="460"/>
      <c r="BS65" s="460"/>
      <c r="BT65" s="460"/>
      <c r="BU65" s="460"/>
      <c r="BV65" s="460"/>
      <c r="BW65" s="460"/>
      <c r="BX65" s="460"/>
      <c r="BY65" s="460"/>
      <c r="BZ65" s="460"/>
      <c r="CA65" s="460"/>
      <c r="CB65" s="460"/>
      <c r="CC65" s="460"/>
      <c r="CD65" s="460"/>
      <c r="CE65" s="460"/>
      <c r="CF65" s="460"/>
      <c r="CG65" s="460"/>
      <c r="CH65" s="460"/>
      <c r="CI65" s="460"/>
      <c r="CJ65" s="460"/>
      <c r="CK65" s="460"/>
      <c r="CL65" s="460"/>
      <c r="CM65" s="460"/>
      <c r="CN65" s="460"/>
      <c r="CO65" s="460"/>
      <c r="CP65" s="460"/>
      <c r="CQ65" s="460"/>
      <c r="CR65" s="460"/>
      <c r="CS65" s="460"/>
      <c r="CT65" s="460"/>
      <c r="CU65" s="460"/>
      <c r="CV65" s="460"/>
      <c r="CW65" s="460"/>
      <c r="CX65" s="460"/>
      <c r="CY65" s="460"/>
      <c r="CZ65" s="460"/>
      <c r="DA65" s="460"/>
      <c r="DB65" s="460"/>
      <c r="DC65" s="460"/>
      <c r="DD65" s="460"/>
      <c r="DE65" s="460"/>
      <c r="DF65" s="460"/>
      <c r="DG65" s="460"/>
      <c r="DH65" s="460"/>
      <c r="DI65" s="460"/>
      <c r="DJ65" s="460"/>
      <c r="DK65" s="460"/>
      <c r="DL65" s="460"/>
      <c r="DM65" s="460"/>
      <c r="DN65" s="460"/>
      <c r="DO65" s="460"/>
      <c r="DP65" s="460"/>
      <c r="DQ65" s="460"/>
      <c r="DR65" s="460"/>
      <c r="DS65" s="460"/>
      <c r="DT65" s="460"/>
      <c r="DU65" s="450"/>
      <c r="DV65" s="564">
        <f>SUM(E65:P65)</f>
        <v>0</v>
      </c>
      <c r="DW65" s="471">
        <f>H62</f>
        <v>0</v>
      </c>
      <c r="DX65" s="563">
        <f>K62</f>
        <v>0</v>
      </c>
      <c r="DY65" s="460"/>
      <c r="DZ65" s="460"/>
      <c r="EA65" s="460"/>
      <c r="EB65" s="460"/>
      <c r="EC65" s="460"/>
      <c r="ED65" s="460"/>
      <c r="EE65" s="460"/>
      <c r="EF65" s="464" t="str">
        <f>B65</f>
        <v>SALES &amp; DISTRIBUTION</v>
      </c>
      <c r="EG65" s="464"/>
      <c r="EH65" s="504"/>
      <c r="EI65" s="504"/>
    </row>
    <row r="66" spans="1:139" ht="15" customHeight="1">
      <c r="A66" s="450"/>
      <c r="B66" s="490"/>
      <c r="C66" s="486"/>
      <c r="D66" s="498"/>
      <c r="E66" s="460"/>
      <c r="F66" s="460"/>
      <c r="G66" s="460"/>
      <c r="H66" s="460"/>
      <c r="I66" s="460"/>
      <c r="J66" s="460"/>
      <c r="K66" s="460"/>
      <c r="L66" s="460"/>
      <c r="M66" s="460"/>
      <c r="N66" s="460"/>
      <c r="O66" s="460"/>
      <c r="P66" s="489"/>
      <c r="Q66" s="460"/>
      <c r="R66" s="460"/>
      <c r="S66" s="460"/>
      <c r="T66" s="460"/>
      <c r="U66" s="460"/>
      <c r="V66" s="460"/>
      <c r="W66" s="460"/>
      <c r="X66" s="460"/>
      <c r="Y66" s="460"/>
      <c r="Z66" s="460"/>
      <c r="AA66" s="460"/>
      <c r="AB66" s="460"/>
      <c r="AC66" s="460"/>
      <c r="AD66" s="460"/>
      <c r="AE66" s="460"/>
      <c r="AF66" s="460"/>
      <c r="AG66" s="460"/>
      <c r="AH66" s="460"/>
      <c r="AI66" s="460"/>
      <c r="AJ66" s="460"/>
      <c r="AK66" s="460"/>
      <c r="AL66" s="460"/>
      <c r="AM66" s="460"/>
      <c r="AN66" s="460"/>
      <c r="AO66" s="460"/>
      <c r="AP66" s="460"/>
      <c r="AQ66" s="460"/>
      <c r="AR66" s="460"/>
      <c r="AS66" s="460"/>
      <c r="AT66" s="460"/>
      <c r="AU66" s="460"/>
      <c r="AV66" s="460"/>
      <c r="AW66" s="460"/>
      <c r="AX66" s="460"/>
      <c r="AY66" s="460"/>
      <c r="AZ66" s="460"/>
      <c r="BA66" s="460"/>
      <c r="BB66" s="460"/>
      <c r="BC66" s="460"/>
      <c r="BD66" s="460"/>
      <c r="BE66" s="460"/>
      <c r="BF66" s="460"/>
      <c r="BG66" s="460"/>
      <c r="BH66" s="460"/>
      <c r="BI66" s="460"/>
      <c r="BJ66" s="460"/>
      <c r="BK66" s="460"/>
      <c r="BL66" s="460"/>
      <c r="BM66" s="460"/>
      <c r="BN66" s="460"/>
      <c r="BO66" s="460"/>
      <c r="BP66" s="460"/>
      <c r="BQ66" s="460"/>
      <c r="BR66" s="460"/>
      <c r="BS66" s="460"/>
      <c r="BT66" s="460"/>
      <c r="BU66" s="460"/>
      <c r="BV66" s="460"/>
      <c r="BW66" s="460"/>
      <c r="BX66" s="460"/>
      <c r="BY66" s="460"/>
      <c r="BZ66" s="460"/>
      <c r="CA66" s="460"/>
      <c r="CB66" s="460"/>
      <c r="CC66" s="460"/>
      <c r="CD66" s="460"/>
      <c r="CE66" s="460"/>
      <c r="CF66" s="460"/>
      <c r="CG66" s="460"/>
      <c r="CH66" s="460"/>
      <c r="CI66" s="460"/>
      <c r="CJ66" s="460"/>
      <c r="CK66" s="460"/>
      <c r="CL66" s="460"/>
      <c r="CM66" s="460"/>
      <c r="CN66" s="460"/>
      <c r="CO66" s="460"/>
      <c r="CP66" s="460"/>
      <c r="CQ66" s="460"/>
      <c r="CR66" s="460"/>
      <c r="CS66" s="460"/>
      <c r="CT66" s="460"/>
      <c r="CU66" s="460"/>
      <c r="CV66" s="460"/>
      <c r="CW66" s="460"/>
      <c r="CX66" s="460"/>
      <c r="CY66" s="460"/>
      <c r="CZ66" s="460"/>
      <c r="DA66" s="460"/>
      <c r="DB66" s="460"/>
      <c r="DC66" s="460"/>
      <c r="DD66" s="460"/>
      <c r="DE66" s="460"/>
      <c r="DF66" s="460"/>
      <c r="DG66" s="460"/>
      <c r="DH66" s="460"/>
      <c r="DI66" s="460"/>
      <c r="DJ66" s="460"/>
      <c r="DK66" s="460"/>
      <c r="DL66" s="460"/>
      <c r="DM66" s="460"/>
      <c r="DN66" s="460"/>
      <c r="DO66" s="460"/>
      <c r="DP66" s="460"/>
      <c r="DQ66" s="460"/>
      <c r="DR66" s="460"/>
      <c r="DS66" s="460"/>
      <c r="DT66" s="460"/>
      <c r="DU66" s="450"/>
      <c r="DV66" s="492"/>
      <c r="DW66" s="486"/>
      <c r="DX66" s="487"/>
      <c r="DY66" s="486"/>
      <c r="DZ66" s="486"/>
      <c r="EA66" s="486"/>
      <c r="EB66" s="486"/>
      <c r="EC66" s="486"/>
      <c r="ED66" s="486"/>
      <c r="EE66" s="486"/>
      <c r="EF66" s="464"/>
      <c r="EG66" s="450"/>
      <c r="EH66" s="454"/>
      <c r="EI66" s="454"/>
    </row>
    <row r="67" spans="1:139" ht="15" customHeight="1">
      <c r="A67" s="450"/>
      <c r="B67" s="493" t="s">
        <v>384</v>
      </c>
      <c r="C67" s="486"/>
      <c r="D67" s="498"/>
      <c r="E67" s="565">
        <v>0</v>
      </c>
      <c r="F67" s="565">
        <v>0</v>
      </c>
      <c r="G67" s="565">
        <v>0</v>
      </c>
      <c r="H67" s="565">
        <v>0</v>
      </c>
      <c r="I67" s="565">
        <v>0</v>
      </c>
      <c r="J67" s="565">
        <v>0</v>
      </c>
      <c r="K67" s="565">
        <v>0</v>
      </c>
      <c r="L67" s="565">
        <v>0</v>
      </c>
      <c r="M67" s="565">
        <v>0</v>
      </c>
      <c r="N67" s="565">
        <v>0</v>
      </c>
      <c r="O67" s="565">
        <v>0</v>
      </c>
      <c r="P67" s="566">
        <v>0</v>
      </c>
      <c r="Q67" s="1156"/>
      <c r="R67" s="1156"/>
      <c r="S67" s="1156"/>
      <c r="T67" s="1156"/>
      <c r="U67" s="1156"/>
      <c r="V67" s="1156"/>
      <c r="W67" s="1156"/>
      <c r="X67" s="1156"/>
      <c r="Y67" s="1156"/>
      <c r="Z67" s="1156"/>
      <c r="AA67" s="1156"/>
      <c r="AB67" s="1156"/>
      <c r="AC67" s="1156"/>
      <c r="AD67" s="1156"/>
      <c r="AE67" s="1156"/>
      <c r="AF67" s="1156"/>
      <c r="AG67" s="1156"/>
      <c r="AH67" s="1156"/>
      <c r="AI67" s="1156"/>
      <c r="AJ67" s="1156"/>
      <c r="AK67" s="1156"/>
      <c r="AL67" s="1156"/>
      <c r="AM67" s="1156"/>
      <c r="AN67" s="1156"/>
      <c r="AO67" s="1156"/>
      <c r="AP67" s="1156"/>
      <c r="AQ67" s="1156"/>
      <c r="AR67" s="1156"/>
      <c r="AS67" s="1156"/>
      <c r="AT67" s="1156"/>
      <c r="AU67" s="1156"/>
      <c r="AV67" s="1156"/>
      <c r="AW67" s="1156"/>
      <c r="AX67" s="1156"/>
      <c r="AY67" s="1156"/>
      <c r="AZ67" s="1156"/>
      <c r="BA67" s="1156"/>
      <c r="BB67" s="1156"/>
      <c r="BC67" s="1156"/>
      <c r="BD67" s="1156"/>
      <c r="BE67" s="1156"/>
      <c r="BF67" s="1156"/>
      <c r="BG67" s="1156"/>
      <c r="BH67" s="1156"/>
      <c r="BI67" s="1156"/>
      <c r="BJ67" s="1156"/>
      <c r="BK67" s="1156"/>
      <c r="BL67" s="1156"/>
      <c r="BM67" s="1156"/>
      <c r="BN67" s="1156"/>
      <c r="BO67" s="1156"/>
      <c r="BP67" s="1156"/>
      <c r="BQ67" s="1156"/>
      <c r="BR67" s="1156"/>
      <c r="BS67" s="1156"/>
      <c r="BT67" s="1156"/>
      <c r="BU67" s="1156"/>
      <c r="BV67" s="1156"/>
      <c r="BW67" s="1156"/>
      <c r="BX67" s="1156"/>
      <c r="BY67" s="1156"/>
      <c r="BZ67" s="1156"/>
      <c r="CA67" s="1156"/>
      <c r="CB67" s="1156"/>
      <c r="CC67" s="1156"/>
      <c r="CD67" s="1156"/>
      <c r="CE67" s="1156"/>
      <c r="CF67" s="1156"/>
      <c r="CG67" s="1156"/>
      <c r="CH67" s="1156"/>
      <c r="CI67" s="1156"/>
      <c r="CJ67" s="1156"/>
      <c r="CK67" s="1156"/>
      <c r="CL67" s="1156"/>
      <c r="CM67" s="1156"/>
      <c r="CN67" s="1156"/>
      <c r="CO67" s="1156"/>
      <c r="CP67" s="1156"/>
      <c r="CQ67" s="1156"/>
      <c r="CR67" s="1156"/>
      <c r="CS67" s="1156"/>
      <c r="CT67" s="1156"/>
      <c r="CU67" s="1156"/>
      <c r="CV67" s="1156"/>
      <c r="CW67" s="1156"/>
      <c r="CX67" s="1156"/>
      <c r="CY67" s="1156"/>
      <c r="CZ67" s="1156"/>
      <c r="DA67" s="1156"/>
      <c r="DB67" s="1156"/>
      <c r="DC67" s="1156"/>
      <c r="DD67" s="1156"/>
      <c r="DE67" s="1156"/>
      <c r="DF67" s="1156"/>
      <c r="DG67" s="1156"/>
      <c r="DH67" s="1156"/>
      <c r="DI67" s="1156"/>
      <c r="DJ67" s="1156"/>
      <c r="DK67" s="1156"/>
      <c r="DL67" s="1156"/>
      <c r="DM67" s="1156"/>
      <c r="DN67" s="1156"/>
      <c r="DO67" s="1156"/>
      <c r="DP67" s="1156"/>
      <c r="DQ67" s="1156"/>
      <c r="DR67" s="1156"/>
      <c r="DS67" s="1156"/>
      <c r="DT67" s="1156"/>
      <c r="DU67" s="450"/>
      <c r="DV67" s="564">
        <f>SUM(E67:P67)</f>
        <v>0</v>
      </c>
      <c r="DW67" s="471">
        <f>DW65</f>
        <v>0</v>
      </c>
      <c r="DX67" s="563">
        <f>DX65</f>
        <v>0</v>
      </c>
      <c r="DY67" s="460"/>
      <c r="DZ67" s="460"/>
      <c r="EA67" s="460"/>
      <c r="EB67" s="460"/>
      <c r="EC67" s="460"/>
      <c r="ED67" s="460"/>
      <c r="EE67" s="460"/>
      <c r="EF67" s="464" t="str">
        <f>B67</f>
        <v>SALES &amp; DISTRIBUTION PAYMENT (Exc VAT)</v>
      </c>
      <c r="EG67" s="450"/>
      <c r="EH67" s="454"/>
      <c r="EI67" s="454"/>
    </row>
    <row r="68" spans="1:139" ht="15" customHeight="1">
      <c r="A68" s="450"/>
      <c r="B68" s="490"/>
      <c r="C68" s="486"/>
      <c r="D68" s="498"/>
      <c r="E68" s="460"/>
      <c r="F68" s="460"/>
      <c r="G68" s="460"/>
      <c r="H68" s="460"/>
      <c r="I68" s="460"/>
      <c r="J68" s="460"/>
      <c r="K68" s="460"/>
      <c r="L68" s="460"/>
      <c r="M68" s="460"/>
      <c r="N68" s="460"/>
      <c r="O68" s="460"/>
      <c r="P68" s="489"/>
      <c r="Q68" s="460"/>
      <c r="R68" s="460"/>
      <c r="S68" s="460"/>
      <c r="T68" s="460"/>
      <c r="U68" s="460"/>
      <c r="V68" s="460"/>
      <c r="W68" s="460"/>
      <c r="X68" s="460"/>
      <c r="Y68" s="460"/>
      <c r="Z68" s="460"/>
      <c r="AA68" s="460"/>
      <c r="AB68" s="460"/>
      <c r="AC68" s="460"/>
      <c r="AD68" s="460"/>
      <c r="AE68" s="460"/>
      <c r="AF68" s="460"/>
      <c r="AG68" s="460"/>
      <c r="AH68" s="460"/>
      <c r="AI68" s="460"/>
      <c r="AJ68" s="460"/>
      <c r="AK68" s="460"/>
      <c r="AL68" s="460"/>
      <c r="AM68" s="460"/>
      <c r="AN68" s="460"/>
      <c r="AO68" s="460"/>
      <c r="AP68" s="460"/>
      <c r="AQ68" s="460"/>
      <c r="AR68" s="460"/>
      <c r="AS68" s="460"/>
      <c r="AT68" s="460"/>
      <c r="AU68" s="460"/>
      <c r="AV68" s="460"/>
      <c r="AW68" s="460"/>
      <c r="AX68" s="460"/>
      <c r="AY68" s="460"/>
      <c r="AZ68" s="460"/>
      <c r="BA68" s="460"/>
      <c r="BB68" s="460"/>
      <c r="BC68" s="460"/>
      <c r="BD68" s="460"/>
      <c r="BE68" s="460"/>
      <c r="BF68" s="460"/>
      <c r="BG68" s="460"/>
      <c r="BH68" s="460"/>
      <c r="BI68" s="460"/>
      <c r="BJ68" s="460"/>
      <c r="BK68" s="460"/>
      <c r="BL68" s="460"/>
      <c r="BM68" s="460"/>
      <c r="BN68" s="460"/>
      <c r="BO68" s="460"/>
      <c r="BP68" s="460"/>
      <c r="BQ68" s="460"/>
      <c r="BR68" s="460"/>
      <c r="BS68" s="460"/>
      <c r="BT68" s="460"/>
      <c r="BU68" s="460"/>
      <c r="BV68" s="460"/>
      <c r="BW68" s="460"/>
      <c r="BX68" s="460"/>
      <c r="BY68" s="460"/>
      <c r="BZ68" s="460"/>
      <c r="CA68" s="460"/>
      <c r="CB68" s="460"/>
      <c r="CC68" s="460"/>
      <c r="CD68" s="460"/>
      <c r="CE68" s="460"/>
      <c r="CF68" s="460"/>
      <c r="CG68" s="460"/>
      <c r="CH68" s="460"/>
      <c r="CI68" s="460"/>
      <c r="CJ68" s="460"/>
      <c r="CK68" s="460"/>
      <c r="CL68" s="460"/>
      <c r="CM68" s="460"/>
      <c r="CN68" s="460"/>
      <c r="CO68" s="460"/>
      <c r="CP68" s="460"/>
      <c r="CQ68" s="460"/>
      <c r="CR68" s="460"/>
      <c r="CS68" s="460"/>
      <c r="CT68" s="460"/>
      <c r="CU68" s="460"/>
      <c r="CV68" s="460"/>
      <c r="CW68" s="460"/>
      <c r="CX68" s="460"/>
      <c r="CY68" s="460"/>
      <c r="CZ68" s="460"/>
      <c r="DA68" s="460"/>
      <c r="DB68" s="460"/>
      <c r="DC68" s="460"/>
      <c r="DD68" s="460"/>
      <c r="DE68" s="460"/>
      <c r="DF68" s="460"/>
      <c r="DG68" s="460"/>
      <c r="DH68" s="460"/>
      <c r="DI68" s="460"/>
      <c r="DJ68" s="460"/>
      <c r="DK68" s="460"/>
      <c r="DL68" s="460"/>
      <c r="DM68" s="460"/>
      <c r="DN68" s="460"/>
      <c r="DO68" s="460"/>
      <c r="DP68" s="460"/>
      <c r="DQ68" s="460"/>
      <c r="DR68" s="460"/>
      <c r="DS68" s="460"/>
      <c r="DT68" s="460"/>
      <c r="DU68" s="450"/>
      <c r="DV68" s="492"/>
      <c r="DW68" s="486"/>
      <c r="DX68" s="487"/>
      <c r="DY68" s="486"/>
      <c r="DZ68" s="486"/>
      <c r="EA68" s="486"/>
      <c r="EB68" s="486"/>
      <c r="EC68" s="486"/>
      <c r="ED68" s="486"/>
      <c r="EE68" s="486"/>
      <c r="EF68" s="464"/>
      <c r="EG68" s="450"/>
      <c r="EH68" s="454"/>
      <c r="EI68" s="454"/>
    </row>
    <row r="69" spans="1:139" ht="15" customHeight="1" thickBot="1">
      <c r="A69" s="464"/>
      <c r="B69" s="511" t="s">
        <v>385</v>
      </c>
      <c r="C69" s="512"/>
      <c r="D69" s="513"/>
      <c r="E69" s="567">
        <v>0</v>
      </c>
      <c r="F69" s="567">
        <v>0</v>
      </c>
      <c r="G69" s="567">
        <v>0</v>
      </c>
      <c r="H69" s="567">
        <v>0</v>
      </c>
      <c r="I69" s="567">
        <v>0</v>
      </c>
      <c r="J69" s="567">
        <v>0</v>
      </c>
      <c r="K69" s="567">
        <v>0</v>
      </c>
      <c r="L69" s="567">
        <v>0</v>
      </c>
      <c r="M69" s="567">
        <v>0</v>
      </c>
      <c r="N69" s="567">
        <v>0</v>
      </c>
      <c r="O69" s="567">
        <v>0</v>
      </c>
      <c r="P69" s="568">
        <v>0</v>
      </c>
      <c r="Q69" s="460"/>
      <c r="R69" s="460"/>
      <c r="S69" s="460"/>
      <c r="T69" s="460"/>
      <c r="U69" s="460"/>
      <c r="V69" s="460"/>
      <c r="W69" s="460"/>
      <c r="X69" s="460"/>
      <c r="Y69" s="460"/>
      <c r="Z69" s="460"/>
      <c r="AA69" s="460"/>
      <c r="AB69" s="460"/>
      <c r="AC69" s="460"/>
      <c r="AD69" s="460"/>
      <c r="AE69" s="460"/>
      <c r="AF69" s="460"/>
      <c r="AG69" s="460"/>
      <c r="AH69" s="460"/>
      <c r="AI69" s="460"/>
      <c r="AJ69" s="460"/>
      <c r="AK69" s="460"/>
      <c r="AL69" s="460"/>
      <c r="AM69" s="460"/>
      <c r="AN69" s="460"/>
      <c r="AO69" s="460"/>
      <c r="AP69" s="460"/>
      <c r="AQ69" s="460"/>
      <c r="AR69" s="460"/>
      <c r="AS69" s="460"/>
      <c r="AT69" s="460"/>
      <c r="AU69" s="460"/>
      <c r="AV69" s="460"/>
      <c r="AW69" s="460"/>
      <c r="AX69" s="460"/>
      <c r="AY69" s="460"/>
      <c r="AZ69" s="460"/>
      <c r="BA69" s="460"/>
      <c r="BB69" s="460"/>
      <c r="BC69" s="460"/>
      <c r="BD69" s="460"/>
      <c r="BE69" s="460"/>
      <c r="BF69" s="460"/>
      <c r="BG69" s="460"/>
      <c r="BH69" s="460"/>
      <c r="BI69" s="460"/>
      <c r="BJ69" s="460"/>
      <c r="BK69" s="460"/>
      <c r="BL69" s="460"/>
      <c r="BM69" s="460"/>
      <c r="BN69" s="460"/>
      <c r="BO69" s="460"/>
      <c r="BP69" s="460"/>
      <c r="BQ69" s="460"/>
      <c r="BR69" s="460"/>
      <c r="BS69" s="460"/>
      <c r="BT69" s="460"/>
      <c r="BU69" s="460"/>
      <c r="BV69" s="460"/>
      <c r="BW69" s="460"/>
      <c r="BX69" s="460"/>
      <c r="BY69" s="460"/>
      <c r="BZ69" s="460"/>
      <c r="CA69" s="460"/>
      <c r="CB69" s="460"/>
      <c r="CC69" s="460"/>
      <c r="CD69" s="460"/>
      <c r="CE69" s="460"/>
      <c r="CF69" s="460"/>
      <c r="CG69" s="460"/>
      <c r="CH69" s="460"/>
      <c r="CI69" s="460"/>
      <c r="CJ69" s="460"/>
      <c r="CK69" s="460"/>
      <c r="CL69" s="460"/>
      <c r="CM69" s="460"/>
      <c r="CN69" s="460"/>
      <c r="CO69" s="460"/>
      <c r="CP69" s="460"/>
      <c r="CQ69" s="460"/>
      <c r="CR69" s="460"/>
      <c r="CS69" s="460"/>
      <c r="CT69" s="460"/>
      <c r="CU69" s="460"/>
      <c r="CV69" s="460"/>
      <c r="CW69" s="460"/>
      <c r="CX69" s="460"/>
      <c r="CY69" s="460"/>
      <c r="CZ69" s="460"/>
      <c r="DA69" s="460"/>
      <c r="DB69" s="460"/>
      <c r="DC69" s="460"/>
      <c r="DD69" s="460"/>
      <c r="DE69" s="460"/>
      <c r="DF69" s="460"/>
      <c r="DG69" s="460"/>
      <c r="DH69" s="460"/>
      <c r="DI69" s="460"/>
      <c r="DJ69" s="460"/>
      <c r="DK69" s="460"/>
      <c r="DL69" s="460"/>
      <c r="DM69" s="460"/>
      <c r="DN69" s="460"/>
      <c r="DO69" s="460"/>
      <c r="DP69" s="460"/>
      <c r="DQ69" s="460"/>
      <c r="DR69" s="460"/>
      <c r="DS69" s="460"/>
      <c r="DT69" s="460"/>
      <c r="DU69" s="450"/>
      <c r="DV69" s="569">
        <f>P69</f>
        <v>0</v>
      </c>
      <c r="DW69" s="567">
        <f>DV69+DW65-DW67</f>
        <v>0</v>
      </c>
      <c r="DX69" s="568">
        <f>DW69+DX65-DX67</f>
        <v>0</v>
      </c>
      <c r="DY69" s="460"/>
      <c r="DZ69" s="460"/>
      <c r="EA69" s="460"/>
      <c r="EB69" s="460"/>
      <c r="EC69" s="460"/>
      <c r="ED69" s="460"/>
      <c r="EE69" s="460"/>
      <c r="EF69" s="464" t="str">
        <f>B69</f>
        <v>INCREASE / (DECREASE) IN NET CREDITORS</v>
      </c>
      <c r="EG69" s="464"/>
      <c r="EH69" s="504"/>
      <c r="EI69" s="504"/>
    </row>
    <row r="70" spans="1:139" ht="15" customHeight="1">
      <c r="A70" s="450"/>
      <c r="B70" s="451"/>
      <c r="C70" s="450"/>
      <c r="D70" s="450"/>
      <c r="E70" s="450"/>
      <c r="F70" s="464"/>
      <c r="G70" s="450"/>
      <c r="H70" s="450"/>
      <c r="I70" s="450"/>
      <c r="J70" s="450"/>
      <c r="K70" s="450"/>
      <c r="L70" s="450"/>
      <c r="M70" s="450"/>
      <c r="N70" s="450"/>
      <c r="O70" s="450"/>
      <c r="P70" s="450"/>
      <c r="Q70" s="450"/>
      <c r="R70" s="450"/>
      <c r="S70" s="450"/>
      <c r="T70" s="450"/>
      <c r="U70" s="450"/>
      <c r="V70" s="450"/>
      <c r="W70" s="450"/>
      <c r="X70" s="450"/>
      <c r="Y70" s="450"/>
      <c r="Z70" s="450"/>
      <c r="AA70" s="450"/>
      <c r="AB70" s="450"/>
      <c r="AC70" s="450"/>
      <c r="AD70" s="450"/>
      <c r="AE70" s="450"/>
      <c r="AF70" s="450"/>
      <c r="AG70" s="450"/>
      <c r="AH70" s="450"/>
      <c r="AI70" s="450"/>
      <c r="AJ70" s="450"/>
      <c r="AK70" s="450"/>
      <c r="AL70" s="450"/>
      <c r="AM70" s="450"/>
      <c r="AN70" s="450"/>
      <c r="AO70" s="450"/>
      <c r="AP70" s="450"/>
      <c r="AQ70" s="450"/>
      <c r="AR70" s="450"/>
      <c r="AS70" s="450"/>
      <c r="AT70" s="450"/>
      <c r="AU70" s="450"/>
      <c r="AV70" s="450"/>
      <c r="AW70" s="450"/>
      <c r="AX70" s="450"/>
      <c r="AY70" s="450"/>
      <c r="AZ70" s="450"/>
      <c r="BA70" s="450"/>
      <c r="BB70" s="450"/>
      <c r="BC70" s="450"/>
      <c r="BD70" s="450"/>
      <c r="BE70" s="450"/>
      <c r="BF70" s="450"/>
      <c r="BG70" s="450"/>
      <c r="BH70" s="450"/>
      <c r="BI70" s="450"/>
      <c r="BJ70" s="450"/>
      <c r="BK70" s="450"/>
      <c r="BL70" s="450"/>
      <c r="BM70" s="450"/>
      <c r="BN70" s="450"/>
      <c r="BO70" s="450"/>
      <c r="BP70" s="450"/>
      <c r="BQ70" s="450"/>
      <c r="BR70" s="450"/>
      <c r="BS70" s="450"/>
      <c r="BT70" s="450"/>
      <c r="BU70" s="450"/>
      <c r="BV70" s="450"/>
      <c r="BW70" s="450"/>
      <c r="BX70" s="450"/>
      <c r="BY70" s="450"/>
      <c r="BZ70" s="450"/>
      <c r="CA70" s="450"/>
      <c r="CB70" s="450"/>
      <c r="CC70" s="450"/>
      <c r="CD70" s="450"/>
      <c r="CE70" s="450"/>
      <c r="CF70" s="450"/>
      <c r="CG70" s="450"/>
      <c r="CH70" s="450"/>
      <c r="CI70" s="450"/>
      <c r="CJ70" s="450"/>
      <c r="CK70" s="450"/>
      <c r="CL70" s="450"/>
      <c r="CM70" s="450"/>
      <c r="CN70" s="450"/>
      <c r="CO70" s="450"/>
      <c r="CP70" s="450"/>
      <c r="CQ70" s="450"/>
      <c r="CR70" s="450"/>
      <c r="CS70" s="450"/>
      <c r="CT70" s="450"/>
      <c r="CU70" s="450"/>
      <c r="CV70" s="450"/>
      <c r="CW70" s="450"/>
      <c r="CX70" s="450"/>
      <c r="CY70" s="450"/>
      <c r="CZ70" s="450"/>
      <c r="DA70" s="450"/>
      <c r="DB70" s="450"/>
      <c r="DC70" s="450"/>
      <c r="DD70" s="450"/>
      <c r="DE70" s="450"/>
      <c r="DF70" s="450"/>
      <c r="DG70" s="450"/>
      <c r="DH70" s="450"/>
      <c r="DI70" s="450"/>
      <c r="DJ70" s="450"/>
      <c r="DK70" s="450"/>
      <c r="DL70" s="450"/>
      <c r="DM70" s="450"/>
      <c r="DN70" s="450"/>
      <c r="DO70" s="450"/>
      <c r="DP70" s="450"/>
      <c r="DQ70" s="450"/>
      <c r="DR70" s="450"/>
      <c r="DS70" s="450"/>
      <c r="DT70" s="450"/>
      <c r="DU70" s="450"/>
      <c r="DV70" s="450"/>
      <c r="DW70" s="450"/>
      <c r="DX70" s="450"/>
      <c r="DY70" s="450"/>
      <c r="DZ70" s="450"/>
      <c r="EA70" s="450"/>
      <c r="EB70" s="450"/>
      <c r="EC70" s="450"/>
      <c r="ED70" s="450"/>
      <c r="EE70" s="450"/>
      <c r="EF70" s="464"/>
      <c r="EG70" s="450"/>
      <c r="EH70" s="454"/>
      <c r="EI70" s="454"/>
    </row>
    <row r="71" spans="1:139" ht="15" customHeight="1">
      <c r="A71" s="450"/>
      <c r="B71" s="570" t="s">
        <v>386</v>
      </c>
      <c r="C71" s="450"/>
      <c r="D71" s="450"/>
      <c r="E71" s="450"/>
      <c r="F71" s="464"/>
      <c r="G71" s="450"/>
      <c r="H71" s="450"/>
      <c r="I71" s="450"/>
      <c r="J71" s="450"/>
      <c r="K71" s="450"/>
      <c r="L71" s="450"/>
      <c r="M71" s="450"/>
      <c r="N71" s="450"/>
      <c r="O71" s="450"/>
      <c r="P71" s="450"/>
      <c r="Q71" s="450"/>
      <c r="R71" s="450"/>
      <c r="S71" s="450"/>
      <c r="T71" s="450"/>
      <c r="U71" s="450"/>
      <c r="V71" s="450"/>
      <c r="W71" s="450"/>
      <c r="X71" s="450"/>
      <c r="Y71" s="450"/>
      <c r="Z71" s="450"/>
      <c r="AA71" s="450"/>
      <c r="AB71" s="450"/>
      <c r="AC71" s="450"/>
      <c r="AD71" s="450"/>
      <c r="AE71" s="450"/>
      <c r="AF71" s="450"/>
      <c r="AG71" s="450"/>
      <c r="AH71" s="450"/>
      <c r="AI71" s="450"/>
      <c r="AJ71" s="450"/>
      <c r="AK71" s="450"/>
      <c r="AL71" s="450"/>
      <c r="AM71" s="450"/>
      <c r="AN71" s="450"/>
      <c r="AO71" s="450"/>
      <c r="AP71" s="450"/>
      <c r="AQ71" s="450"/>
      <c r="AR71" s="450"/>
      <c r="AS71" s="450"/>
      <c r="AT71" s="450"/>
      <c r="AU71" s="450"/>
      <c r="AV71" s="450"/>
      <c r="AW71" s="450"/>
      <c r="AX71" s="450"/>
      <c r="AY71" s="450"/>
      <c r="AZ71" s="450"/>
      <c r="BA71" s="450"/>
      <c r="BB71" s="450"/>
      <c r="BC71" s="450"/>
      <c r="BD71" s="450"/>
      <c r="BE71" s="450"/>
      <c r="BF71" s="450"/>
      <c r="BG71" s="450"/>
      <c r="BH71" s="450"/>
      <c r="BI71" s="450"/>
      <c r="BJ71" s="450"/>
      <c r="BK71" s="450"/>
      <c r="BL71" s="450"/>
      <c r="BM71" s="450"/>
      <c r="BN71" s="450"/>
      <c r="BO71" s="450"/>
      <c r="BP71" s="450"/>
      <c r="BQ71" s="450"/>
      <c r="BR71" s="450"/>
      <c r="BS71" s="450"/>
      <c r="BT71" s="450"/>
      <c r="BU71" s="450"/>
      <c r="BV71" s="450"/>
      <c r="BW71" s="450"/>
      <c r="BX71" s="450"/>
      <c r="BY71" s="450"/>
      <c r="BZ71" s="450"/>
      <c r="CA71" s="450"/>
      <c r="CB71" s="450"/>
      <c r="CC71" s="450"/>
      <c r="CD71" s="450"/>
      <c r="CE71" s="450"/>
      <c r="CF71" s="450"/>
      <c r="CG71" s="450"/>
      <c r="CH71" s="450"/>
      <c r="CI71" s="450"/>
      <c r="CJ71" s="450"/>
      <c r="CK71" s="450"/>
      <c r="CL71" s="450"/>
      <c r="CM71" s="450"/>
      <c r="CN71" s="450"/>
      <c r="CO71" s="450"/>
      <c r="CP71" s="450"/>
      <c r="CQ71" s="450"/>
      <c r="CR71" s="450"/>
      <c r="CS71" s="450"/>
      <c r="CT71" s="450"/>
      <c r="CU71" s="450"/>
      <c r="CV71" s="450"/>
      <c r="CW71" s="450"/>
      <c r="CX71" s="450"/>
      <c r="CY71" s="450"/>
      <c r="CZ71" s="450"/>
      <c r="DA71" s="450"/>
      <c r="DB71" s="450"/>
      <c r="DC71" s="450"/>
      <c r="DD71" s="450"/>
      <c r="DE71" s="450"/>
      <c r="DF71" s="450"/>
      <c r="DG71" s="450"/>
      <c r="DH71" s="450"/>
      <c r="DI71" s="450"/>
      <c r="DJ71" s="450"/>
      <c r="DK71" s="450"/>
      <c r="DL71" s="450"/>
      <c r="DM71" s="450"/>
      <c r="DN71" s="450"/>
      <c r="DO71" s="450"/>
      <c r="DP71" s="450"/>
      <c r="DQ71" s="450"/>
      <c r="DR71" s="450"/>
      <c r="DS71" s="450"/>
      <c r="DT71" s="450"/>
      <c r="DU71" s="450"/>
      <c r="DV71" s="450"/>
      <c r="DW71" s="450"/>
      <c r="DX71" s="450"/>
      <c r="DY71" s="450"/>
      <c r="DZ71" s="450"/>
      <c r="EA71" s="450"/>
      <c r="EB71" s="450"/>
      <c r="EC71" s="450"/>
      <c r="ED71" s="450"/>
      <c r="EE71" s="450"/>
      <c r="EF71" s="464"/>
      <c r="EG71" s="450"/>
      <c r="EH71" s="454"/>
      <c r="EI71" s="454"/>
    </row>
    <row r="72" spans="1:139" ht="15" customHeight="1">
      <c r="A72" s="450"/>
      <c r="B72" s="451"/>
      <c r="C72" s="450"/>
      <c r="D72" s="450"/>
      <c r="E72" s="450"/>
      <c r="F72" s="464"/>
      <c r="G72" s="450"/>
      <c r="H72" s="450"/>
      <c r="I72" s="450"/>
      <c r="J72" s="450"/>
      <c r="K72" s="450"/>
      <c r="L72" s="450"/>
      <c r="M72" s="450"/>
      <c r="N72" s="450"/>
      <c r="O72" s="450"/>
      <c r="P72" s="450"/>
      <c r="Q72" s="450"/>
      <c r="R72" s="450"/>
      <c r="S72" s="450"/>
      <c r="T72" s="450"/>
      <c r="U72" s="450"/>
      <c r="V72" s="450"/>
      <c r="W72" s="450"/>
      <c r="X72" s="450"/>
      <c r="Y72" s="450"/>
      <c r="Z72" s="450"/>
      <c r="AA72" s="450"/>
      <c r="AB72" s="450"/>
      <c r="AC72" s="450"/>
      <c r="AD72" s="450"/>
      <c r="AE72" s="450"/>
      <c r="AF72" s="450"/>
      <c r="AG72" s="450"/>
      <c r="AH72" s="450"/>
      <c r="AI72" s="450"/>
      <c r="AJ72" s="450"/>
      <c r="AK72" s="450"/>
      <c r="AL72" s="450"/>
      <c r="AM72" s="450"/>
      <c r="AN72" s="450"/>
      <c r="AO72" s="450"/>
      <c r="AP72" s="450"/>
      <c r="AQ72" s="450"/>
      <c r="AR72" s="450"/>
      <c r="AS72" s="450"/>
      <c r="AT72" s="450"/>
      <c r="AU72" s="450"/>
      <c r="AV72" s="450"/>
      <c r="AW72" s="450"/>
      <c r="AX72" s="450"/>
      <c r="AY72" s="450"/>
      <c r="AZ72" s="450"/>
      <c r="BA72" s="450"/>
      <c r="BB72" s="450"/>
      <c r="BC72" s="450"/>
      <c r="BD72" s="450"/>
      <c r="BE72" s="450"/>
      <c r="BF72" s="450"/>
      <c r="BG72" s="450"/>
      <c r="BH72" s="450"/>
      <c r="BI72" s="450"/>
      <c r="BJ72" s="450"/>
      <c r="BK72" s="450"/>
      <c r="BL72" s="450"/>
      <c r="BM72" s="450"/>
      <c r="BN72" s="450"/>
      <c r="BO72" s="450"/>
      <c r="BP72" s="450"/>
      <c r="BQ72" s="450"/>
      <c r="BR72" s="450"/>
      <c r="BS72" s="450"/>
      <c r="BT72" s="450"/>
      <c r="BU72" s="450"/>
      <c r="BV72" s="450"/>
      <c r="BW72" s="450"/>
      <c r="BX72" s="450"/>
      <c r="BY72" s="450"/>
      <c r="BZ72" s="450"/>
      <c r="CA72" s="450"/>
      <c r="CB72" s="450"/>
      <c r="CC72" s="450"/>
      <c r="CD72" s="450"/>
      <c r="CE72" s="450"/>
      <c r="CF72" s="450"/>
      <c r="CG72" s="450"/>
      <c r="CH72" s="450"/>
      <c r="CI72" s="450"/>
      <c r="CJ72" s="450"/>
      <c r="CK72" s="450"/>
      <c r="CL72" s="450"/>
      <c r="CM72" s="450"/>
      <c r="CN72" s="450"/>
      <c r="CO72" s="450"/>
      <c r="CP72" s="450"/>
      <c r="CQ72" s="450"/>
      <c r="CR72" s="450"/>
      <c r="CS72" s="450"/>
      <c r="CT72" s="450"/>
      <c r="CU72" s="450"/>
      <c r="CV72" s="450"/>
      <c r="CW72" s="450"/>
      <c r="CX72" s="450"/>
      <c r="CY72" s="450"/>
      <c r="CZ72" s="450"/>
      <c r="DA72" s="450"/>
      <c r="DB72" s="450"/>
      <c r="DC72" s="450"/>
      <c r="DD72" s="450"/>
      <c r="DE72" s="450"/>
      <c r="DF72" s="450"/>
      <c r="DG72" s="450"/>
      <c r="DH72" s="450"/>
      <c r="DI72" s="450"/>
      <c r="DJ72" s="450"/>
      <c r="DK72" s="450"/>
      <c r="DL72" s="450"/>
      <c r="DM72" s="450"/>
      <c r="DN72" s="450"/>
      <c r="DO72" s="450"/>
      <c r="DP72" s="450"/>
      <c r="DQ72" s="450"/>
      <c r="DR72" s="450"/>
      <c r="DS72" s="450"/>
      <c r="DT72" s="450"/>
      <c r="DU72" s="450"/>
      <c r="DV72" s="450"/>
      <c r="DW72" s="450"/>
      <c r="DX72" s="450"/>
      <c r="DY72" s="450"/>
      <c r="DZ72" s="450"/>
      <c r="EA72" s="450"/>
      <c r="EB72" s="450"/>
      <c r="EC72" s="450"/>
      <c r="ED72" s="450"/>
      <c r="EE72" s="450"/>
      <c r="EF72" s="464"/>
      <c r="EG72" s="450"/>
      <c r="EH72" s="454"/>
      <c r="EI72" s="454"/>
    </row>
    <row r="73" spans="1:139" ht="15" customHeight="1">
      <c r="A73" s="450"/>
      <c r="B73" s="465" t="s">
        <v>387</v>
      </c>
      <c r="C73" s="450"/>
      <c r="D73" s="450"/>
      <c r="E73" s="450"/>
      <c r="F73" s="464"/>
      <c r="G73" s="450"/>
      <c r="H73" s="450"/>
      <c r="I73" s="450"/>
      <c r="J73" s="450"/>
      <c r="K73" s="450"/>
      <c r="L73" s="450"/>
      <c r="M73" s="450"/>
      <c r="N73" s="450"/>
      <c r="O73" s="450"/>
      <c r="P73" s="450"/>
      <c r="Q73" s="450"/>
      <c r="R73" s="450"/>
      <c r="S73" s="450"/>
      <c r="T73" s="450"/>
      <c r="U73" s="450"/>
      <c r="V73" s="450"/>
      <c r="W73" s="450"/>
      <c r="X73" s="450"/>
      <c r="Y73" s="450"/>
      <c r="Z73" s="450"/>
      <c r="AA73" s="450"/>
      <c r="AB73" s="450"/>
      <c r="AC73" s="450"/>
      <c r="AD73" s="450"/>
      <c r="AE73" s="450"/>
      <c r="AF73" s="450"/>
      <c r="AG73" s="450"/>
      <c r="AH73" s="450"/>
      <c r="AI73" s="450"/>
      <c r="AJ73" s="450"/>
      <c r="AK73" s="450"/>
      <c r="AL73" s="450"/>
      <c r="AM73" s="450"/>
      <c r="AN73" s="450"/>
      <c r="AO73" s="450"/>
      <c r="AP73" s="450"/>
      <c r="AQ73" s="450"/>
      <c r="AR73" s="450"/>
      <c r="AS73" s="450"/>
      <c r="AT73" s="450"/>
      <c r="AU73" s="450"/>
      <c r="AV73" s="450"/>
      <c r="AW73" s="450"/>
      <c r="AX73" s="450"/>
      <c r="AY73" s="450"/>
      <c r="AZ73" s="450"/>
      <c r="BA73" s="450"/>
      <c r="BB73" s="450"/>
      <c r="BC73" s="450"/>
      <c r="BD73" s="450"/>
      <c r="BE73" s="450"/>
      <c r="BF73" s="450"/>
      <c r="BG73" s="450"/>
      <c r="BH73" s="450"/>
      <c r="BI73" s="450"/>
      <c r="BJ73" s="450"/>
      <c r="BK73" s="450"/>
      <c r="BL73" s="450"/>
      <c r="BM73" s="450"/>
      <c r="BN73" s="450"/>
      <c r="BO73" s="450"/>
      <c r="BP73" s="450"/>
      <c r="BQ73" s="450"/>
      <c r="BR73" s="450"/>
      <c r="BS73" s="450"/>
      <c r="BT73" s="450"/>
      <c r="BU73" s="450"/>
      <c r="BV73" s="450"/>
      <c r="BW73" s="450"/>
      <c r="BX73" s="450"/>
      <c r="BY73" s="450"/>
      <c r="BZ73" s="450"/>
      <c r="CA73" s="450"/>
      <c r="CB73" s="450"/>
      <c r="CC73" s="450"/>
      <c r="CD73" s="450"/>
      <c r="CE73" s="450"/>
      <c r="CF73" s="450"/>
      <c r="CG73" s="450"/>
      <c r="CH73" s="450"/>
      <c r="CI73" s="450"/>
      <c r="CJ73" s="450"/>
      <c r="CK73" s="450"/>
      <c r="CL73" s="450"/>
      <c r="CM73" s="450"/>
      <c r="CN73" s="450"/>
      <c r="CO73" s="450"/>
      <c r="CP73" s="450"/>
      <c r="CQ73" s="450"/>
      <c r="CR73" s="450"/>
      <c r="CS73" s="450"/>
      <c r="CT73" s="450"/>
      <c r="CU73" s="450"/>
      <c r="CV73" s="450"/>
      <c r="CW73" s="450"/>
      <c r="CX73" s="450"/>
      <c r="CY73" s="450"/>
      <c r="CZ73" s="450"/>
      <c r="DA73" s="450"/>
      <c r="DB73" s="450"/>
      <c r="DC73" s="450"/>
      <c r="DD73" s="450"/>
      <c r="DE73" s="450"/>
      <c r="DF73" s="450"/>
      <c r="DG73" s="450"/>
      <c r="DH73" s="450"/>
      <c r="DI73" s="450"/>
      <c r="DJ73" s="450"/>
      <c r="DK73" s="450"/>
      <c r="DL73" s="450"/>
      <c r="DM73" s="450"/>
      <c r="DN73" s="450"/>
      <c r="DO73" s="450"/>
      <c r="DP73" s="450"/>
      <c r="DQ73" s="450"/>
      <c r="DR73" s="450"/>
      <c r="DS73" s="450"/>
      <c r="DT73" s="450"/>
      <c r="DU73" s="450"/>
      <c r="DV73" s="450"/>
      <c r="DW73" s="450"/>
      <c r="DX73" s="450"/>
      <c r="DY73" s="450"/>
      <c r="DZ73" s="450"/>
      <c r="EA73" s="450"/>
      <c r="EB73" s="450"/>
      <c r="EC73" s="450"/>
      <c r="ED73" s="450"/>
      <c r="EE73" s="450"/>
      <c r="EF73" s="464"/>
      <c r="EG73" s="450"/>
      <c r="EH73" s="454"/>
      <c r="EI73" s="454"/>
    </row>
    <row r="74" spans="1:139" ht="15" customHeight="1">
      <c r="A74" s="450"/>
      <c r="B74" s="451"/>
      <c r="C74" s="450"/>
      <c r="D74" s="450"/>
      <c r="E74" s="450"/>
      <c r="F74" s="464"/>
      <c r="G74" s="450"/>
      <c r="H74" s="450"/>
      <c r="I74" s="450"/>
      <c r="J74" s="450"/>
      <c r="K74" s="450"/>
      <c r="L74" s="450"/>
      <c r="M74" s="450"/>
      <c r="N74" s="450"/>
      <c r="O74" s="450"/>
      <c r="P74" s="450"/>
      <c r="Q74" s="450"/>
      <c r="R74" s="450"/>
      <c r="S74" s="450"/>
      <c r="T74" s="450"/>
      <c r="U74" s="450"/>
      <c r="V74" s="450"/>
      <c r="W74" s="450"/>
      <c r="X74" s="450"/>
      <c r="Y74" s="450"/>
      <c r="Z74" s="450"/>
      <c r="AA74" s="450"/>
      <c r="AB74" s="450"/>
      <c r="AC74" s="450"/>
      <c r="AD74" s="450"/>
      <c r="AE74" s="450"/>
      <c r="AF74" s="450"/>
      <c r="AG74" s="450"/>
      <c r="AH74" s="450"/>
      <c r="AI74" s="450"/>
      <c r="AJ74" s="450"/>
      <c r="AK74" s="450"/>
      <c r="AL74" s="450"/>
      <c r="AM74" s="450"/>
      <c r="AN74" s="450"/>
      <c r="AO74" s="450"/>
      <c r="AP74" s="450"/>
      <c r="AQ74" s="450"/>
      <c r="AR74" s="450"/>
      <c r="AS74" s="450"/>
      <c r="AT74" s="450"/>
      <c r="AU74" s="450"/>
      <c r="AV74" s="450"/>
      <c r="AW74" s="450"/>
      <c r="AX74" s="450"/>
      <c r="AY74" s="450"/>
      <c r="AZ74" s="450"/>
      <c r="BA74" s="450"/>
      <c r="BB74" s="450"/>
      <c r="BC74" s="450"/>
      <c r="BD74" s="450"/>
      <c r="BE74" s="450"/>
      <c r="BF74" s="450"/>
      <c r="BG74" s="450"/>
      <c r="BH74" s="450"/>
      <c r="BI74" s="450"/>
      <c r="BJ74" s="450"/>
      <c r="BK74" s="450"/>
      <c r="BL74" s="450"/>
      <c r="BM74" s="450"/>
      <c r="BN74" s="450"/>
      <c r="BO74" s="450"/>
      <c r="BP74" s="450"/>
      <c r="BQ74" s="450"/>
      <c r="BR74" s="450"/>
      <c r="BS74" s="450"/>
      <c r="BT74" s="450"/>
      <c r="BU74" s="450"/>
      <c r="BV74" s="450"/>
      <c r="BW74" s="450"/>
      <c r="BX74" s="450"/>
      <c r="BY74" s="450"/>
      <c r="BZ74" s="450"/>
      <c r="CA74" s="450"/>
      <c r="CB74" s="450"/>
      <c r="CC74" s="450"/>
      <c r="CD74" s="450"/>
      <c r="CE74" s="450"/>
      <c r="CF74" s="450"/>
      <c r="CG74" s="450"/>
      <c r="CH74" s="450"/>
      <c r="CI74" s="450"/>
      <c r="CJ74" s="450"/>
      <c r="CK74" s="450"/>
      <c r="CL74" s="450"/>
      <c r="CM74" s="450"/>
      <c r="CN74" s="450"/>
      <c r="CO74" s="450"/>
      <c r="CP74" s="450"/>
      <c r="CQ74" s="450"/>
      <c r="CR74" s="450"/>
      <c r="CS74" s="450"/>
      <c r="CT74" s="450"/>
      <c r="CU74" s="450"/>
      <c r="CV74" s="450"/>
      <c r="CW74" s="450"/>
      <c r="CX74" s="450"/>
      <c r="CY74" s="450"/>
      <c r="CZ74" s="450"/>
      <c r="DA74" s="450"/>
      <c r="DB74" s="450"/>
      <c r="DC74" s="450"/>
      <c r="DD74" s="450"/>
      <c r="DE74" s="450"/>
      <c r="DF74" s="450"/>
      <c r="DG74" s="450"/>
      <c r="DH74" s="450"/>
      <c r="DI74" s="450"/>
      <c r="DJ74" s="450"/>
      <c r="DK74" s="450"/>
      <c r="DL74" s="450"/>
      <c r="DM74" s="450"/>
      <c r="DN74" s="450"/>
      <c r="DO74" s="450"/>
      <c r="DP74" s="450"/>
      <c r="DQ74" s="450"/>
      <c r="DR74" s="450"/>
      <c r="DS74" s="450"/>
      <c r="DT74" s="450"/>
      <c r="DU74" s="450"/>
      <c r="DV74" s="450"/>
      <c r="DW74" s="450"/>
      <c r="DX74" s="450"/>
      <c r="DY74" s="450"/>
      <c r="DZ74" s="450"/>
      <c r="EA74" s="450"/>
      <c r="EB74" s="450"/>
      <c r="EC74" s="450"/>
      <c r="ED74" s="450"/>
      <c r="EE74" s="450"/>
      <c r="EF74" s="464"/>
      <c r="EG74" s="450"/>
      <c r="EH74" s="454"/>
      <c r="EI74" s="454"/>
    </row>
    <row r="75" spans="1:139" ht="15" customHeight="1">
      <c r="A75" s="450"/>
      <c r="B75" s="451"/>
      <c r="C75" s="464" t="s">
        <v>388</v>
      </c>
      <c r="D75" s="464"/>
      <c r="E75" s="571">
        <v>0</v>
      </c>
      <c r="F75" s="464"/>
      <c r="G75" s="450"/>
      <c r="H75" s="450"/>
      <c r="I75" s="450"/>
      <c r="J75" s="450"/>
      <c r="K75" s="450"/>
      <c r="L75" s="450"/>
      <c r="M75" s="450"/>
      <c r="N75" s="450"/>
      <c r="O75" s="450"/>
      <c r="P75" s="450"/>
      <c r="Q75" s="450"/>
      <c r="R75" s="450"/>
      <c r="S75" s="450"/>
      <c r="T75" s="450"/>
      <c r="U75" s="450"/>
      <c r="V75" s="450"/>
      <c r="W75" s="450"/>
      <c r="X75" s="450"/>
      <c r="Y75" s="450"/>
      <c r="Z75" s="450"/>
      <c r="AA75" s="450"/>
      <c r="AB75" s="450"/>
      <c r="AC75" s="450"/>
      <c r="AD75" s="450"/>
      <c r="AE75" s="450"/>
      <c r="AF75" s="450"/>
      <c r="AG75" s="450"/>
      <c r="AH75" s="450"/>
      <c r="AI75" s="450"/>
      <c r="AJ75" s="450"/>
      <c r="AK75" s="450"/>
      <c r="AL75" s="450"/>
      <c r="AM75" s="450"/>
      <c r="AN75" s="450"/>
      <c r="AO75" s="450"/>
      <c r="AP75" s="450"/>
      <c r="AQ75" s="450"/>
      <c r="AR75" s="450"/>
      <c r="AS75" s="450"/>
      <c r="AT75" s="450"/>
      <c r="AU75" s="450"/>
      <c r="AV75" s="450"/>
      <c r="AW75" s="450"/>
      <c r="AX75" s="450"/>
      <c r="AY75" s="450"/>
      <c r="AZ75" s="450"/>
      <c r="BA75" s="450"/>
      <c r="BB75" s="450"/>
      <c r="BC75" s="450"/>
      <c r="BD75" s="450"/>
      <c r="BE75" s="450"/>
      <c r="BF75" s="450"/>
      <c r="BG75" s="450"/>
      <c r="BH75" s="450"/>
      <c r="BI75" s="450"/>
      <c r="BJ75" s="450"/>
      <c r="BK75" s="450"/>
      <c r="BL75" s="450"/>
      <c r="BM75" s="450"/>
      <c r="BN75" s="450"/>
      <c r="BO75" s="450"/>
      <c r="BP75" s="450"/>
      <c r="BQ75" s="450"/>
      <c r="BR75" s="450"/>
      <c r="BS75" s="450"/>
      <c r="BT75" s="450"/>
      <c r="BU75" s="450"/>
      <c r="BV75" s="450"/>
      <c r="BW75" s="450"/>
      <c r="BX75" s="450"/>
      <c r="BY75" s="450"/>
      <c r="BZ75" s="450"/>
      <c r="CA75" s="450"/>
      <c r="CB75" s="450"/>
      <c r="CC75" s="450"/>
      <c r="CD75" s="450"/>
      <c r="CE75" s="450"/>
      <c r="CF75" s="450"/>
      <c r="CG75" s="450"/>
      <c r="CH75" s="450"/>
      <c r="CI75" s="450"/>
      <c r="CJ75" s="450"/>
      <c r="CK75" s="450"/>
      <c r="CL75" s="450"/>
      <c r="CM75" s="450"/>
      <c r="CN75" s="450"/>
      <c r="CO75" s="450"/>
      <c r="CP75" s="450"/>
      <c r="CQ75" s="450"/>
      <c r="CR75" s="450"/>
      <c r="CS75" s="450"/>
      <c r="CT75" s="450"/>
      <c r="CU75" s="450"/>
      <c r="CV75" s="450"/>
      <c r="CW75" s="450"/>
      <c r="CX75" s="450"/>
      <c r="CY75" s="450"/>
      <c r="CZ75" s="450"/>
      <c r="DA75" s="450"/>
      <c r="DB75" s="450"/>
      <c r="DC75" s="450"/>
      <c r="DD75" s="450"/>
      <c r="DE75" s="450"/>
      <c r="DF75" s="450"/>
      <c r="DG75" s="450"/>
      <c r="DH75" s="450"/>
      <c r="DI75" s="450"/>
      <c r="DJ75" s="450"/>
      <c r="DK75" s="450"/>
      <c r="DL75" s="450"/>
      <c r="DM75" s="450"/>
      <c r="DN75" s="450"/>
      <c r="DO75" s="450"/>
      <c r="DP75" s="450"/>
      <c r="DQ75" s="450"/>
      <c r="DR75" s="450"/>
      <c r="DS75" s="450"/>
      <c r="DT75" s="450"/>
      <c r="DU75" s="450"/>
      <c r="DV75" s="450"/>
      <c r="DW75" s="450"/>
      <c r="DX75" s="450"/>
      <c r="DY75" s="450"/>
      <c r="DZ75" s="450"/>
      <c r="EA75" s="450"/>
      <c r="EB75" s="450"/>
      <c r="EC75" s="450"/>
      <c r="ED75" s="450"/>
      <c r="EE75" s="450"/>
      <c r="EF75" s="464"/>
      <c r="EG75" s="450"/>
      <c r="EH75" s="454"/>
      <c r="EI75" s="454"/>
    </row>
    <row r="76" spans="1:139" ht="15" customHeight="1">
      <c r="A76" s="450"/>
      <c r="B76" s="451" t="s">
        <v>389</v>
      </c>
      <c r="C76" s="464" t="s">
        <v>390</v>
      </c>
      <c r="D76" s="464"/>
      <c r="E76" s="571">
        <v>0</v>
      </c>
      <c r="F76" s="464"/>
      <c r="G76" s="450"/>
      <c r="H76" s="450"/>
      <c r="I76" s="450"/>
      <c r="J76" s="450"/>
      <c r="K76" s="450"/>
      <c r="L76" s="450"/>
      <c r="M76" s="450"/>
      <c r="N76" s="450"/>
      <c r="O76" s="450"/>
      <c r="P76" s="450"/>
      <c r="Q76" s="450"/>
      <c r="R76" s="450"/>
      <c r="S76" s="450"/>
      <c r="T76" s="450"/>
      <c r="U76" s="450"/>
      <c r="V76" s="450"/>
      <c r="W76" s="450"/>
      <c r="X76" s="450"/>
      <c r="Y76" s="450"/>
      <c r="Z76" s="450"/>
      <c r="AA76" s="450"/>
      <c r="AB76" s="450"/>
      <c r="AC76" s="450"/>
      <c r="AD76" s="450"/>
      <c r="AE76" s="450"/>
      <c r="AF76" s="450"/>
      <c r="AG76" s="450"/>
      <c r="AH76" s="450"/>
      <c r="AI76" s="450"/>
      <c r="AJ76" s="450"/>
      <c r="AK76" s="450"/>
      <c r="AL76" s="450"/>
      <c r="AM76" s="450"/>
      <c r="AN76" s="450"/>
      <c r="AO76" s="450"/>
      <c r="AP76" s="450"/>
      <c r="AQ76" s="450"/>
      <c r="AR76" s="450"/>
      <c r="AS76" s="450"/>
      <c r="AT76" s="450"/>
      <c r="AU76" s="450"/>
      <c r="AV76" s="450"/>
      <c r="AW76" s="450"/>
      <c r="AX76" s="450"/>
      <c r="AY76" s="450"/>
      <c r="AZ76" s="450"/>
      <c r="BA76" s="450"/>
      <c r="BB76" s="450"/>
      <c r="BC76" s="450"/>
      <c r="BD76" s="450"/>
      <c r="BE76" s="450"/>
      <c r="BF76" s="450"/>
      <c r="BG76" s="450"/>
      <c r="BH76" s="450"/>
      <c r="BI76" s="450"/>
      <c r="BJ76" s="450"/>
      <c r="BK76" s="450"/>
      <c r="BL76" s="450"/>
      <c r="BM76" s="450"/>
      <c r="BN76" s="450"/>
      <c r="BO76" s="450"/>
      <c r="BP76" s="450"/>
      <c r="BQ76" s="450"/>
      <c r="BR76" s="450"/>
      <c r="BS76" s="450"/>
      <c r="BT76" s="450"/>
      <c r="BU76" s="450"/>
      <c r="BV76" s="450"/>
      <c r="BW76" s="450"/>
      <c r="BX76" s="450"/>
      <c r="BY76" s="450"/>
      <c r="BZ76" s="450"/>
      <c r="CA76" s="450"/>
      <c r="CB76" s="450"/>
      <c r="CC76" s="450"/>
      <c r="CD76" s="450"/>
      <c r="CE76" s="450"/>
      <c r="CF76" s="450"/>
      <c r="CG76" s="450"/>
      <c r="CH76" s="450"/>
      <c r="CI76" s="450"/>
      <c r="CJ76" s="450"/>
      <c r="CK76" s="450"/>
      <c r="CL76" s="450"/>
      <c r="CM76" s="450"/>
      <c r="CN76" s="450"/>
      <c r="CO76" s="450"/>
      <c r="CP76" s="450"/>
      <c r="CQ76" s="450"/>
      <c r="CR76" s="450"/>
      <c r="CS76" s="450"/>
      <c r="CT76" s="450"/>
      <c r="CU76" s="450"/>
      <c r="CV76" s="450"/>
      <c r="CW76" s="450"/>
      <c r="CX76" s="450"/>
      <c r="CY76" s="450"/>
      <c r="CZ76" s="450"/>
      <c r="DA76" s="450"/>
      <c r="DB76" s="450"/>
      <c r="DC76" s="450"/>
      <c r="DD76" s="450"/>
      <c r="DE76" s="450"/>
      <c r="DF76" s="450"/>
      <c r="DG76" s="450"/>
      <c r="DH76" s="450"/>
      <c r="DI76" s="450"/>
      <c r="DJ76" s="450"/>
      <c r="DK76" s="450"/>
      <c r="DL76" s="450"/>
      <c r="DM76" s="450"/>
      <c r="DN76" s="450"/>
      <c r="DO76" s="450"/>
      <c r="DP76" s="450"/>
      <c r="DQ76" s="450"/>
      <c r="DR76" s="450"/>
      <c r="DS76" s="450"/>
      <c r="DT76" s="450"/>
      <c r="DU76" s="450"/>
      <c r="DV76" s="450"/>
      <c r="DW76" s="450"/>
      <c r="DX76" s="450"/>
      <c r="DY76" s="450"/>
      <c r="DZ76" s="450"/>
      <c r="EA76" s="450"/>
      <c r="EB76" s="450"/>
      <c r="EC76" s="450"/>
      <c r="ED76" s="450"/>
      <c r="EE76" s="450"/>
      <c r="EF76" s="464"/>
      <c r="EG76" s="450"/>
      <c r="EH76" s="454"/>
      <c r="EI76" s="454"/>
    </row>
    <row r="77" spans="1:139" ht="15" customHeight="1">
      <c r="A77" s="450"/>
      <c r="B77" s="451"/>
      <c r="C77" s="450"/>
      <c r="D77" s="518" t="s">
        <v>391</v>
      </c>
      <c r="E77" s="450">
        <f>E20*[4]EXPENSES!L16</f>
        <v>0</v>
      </c>
      <c r="F77" s="450">
        <f>F20*[4]EXPENSES!L16</f>
        <v>0</v>
      </c>
      <c r="G77" s="450">
        <f>G20*[4]EXPENSES!L16</f>
        <v>0</v>
      </c>
      <c r="H77" s="450">
        <f>H20*[4]EXPENSES!L16</f>
        <v>0</v>
      </c>
      <c r="I77" s="450">
        <f>I20*[4]EXPENSES!L16</f>
        <v>0</v>
      </c>
      <c r="J77" s="450">
        <f>J20*[4]EXPENSES!L16</f>
        <v>0</v>
      </c>
      <c r="K77" s="450">
        <f>K20*[4]EXPENSES!L16</f>
        <v>0</v>
      </c>
      <c r="L77" s="450">
        <f>L20*[4]EXPENSES!L16</f>
        <v>0</v>
      </c>
      <c r="M77" s="450">
        <f>M20*[4]EXPENSES!L16</f>
        <v>0</v>
      </c>
      <c r="N77" s="450">
        <f>N20*[4]EXPENSES!L16</f>
        <v>0</v>
      </c>
      <c r="O77" s="450">
        <f>O20*[4]EXPENSES!L16</f>
        <v>0</v>
      </c>
      <c r="P77" s="450">
        <f>P20*[4]EXPENSES!L16</f>
        <v>0</v>
      </c>
      <c r="Q77" s="450"/>
      <c r="R77" s="450"/>
      <c r="S77" s="450"/>
      <c r="T77" s="450"/>
      <c r="U77" s="450"/>
      <c r="V77" s="450"/>
      <c r="W77" s="450"/>
      <c r="X77" s="450"/>
      <c r="Y77" s="450"/>
      <c r="Z77" s="450"/>
      <c r="AA77" s="450"/>
      <c r="AB77" s="450"/>
      <c r="AC77" s="450"/>
      <c r="AD77" s="450"/>
      <c r="AE77" s="450"/>
      <c r="AF77" s="450"/>
      <c r="AG77" s="450"/>
      <c r="AH77" s="450"/>
      <c r="AI77" s="450"/>
      <c r="AJ77" s="450"/>
      <c r="AK77" s="450"/>
      <c r="AL77" s="450"/>
      <c r="AM77" s="450"/>
      <c r="AN77" s="450"/>
      <c r="AO77" s="450"/>
      <c r="AP77" s="450"/>
      <c r="AQ77" s="450"/>
      <c r="AR77" s="450"/>
      <c r="AS77" s="450"/>
      <c r="AT77" s="450"/>
      <c r="AU77" s="450"/>
      <c r="AV77" s="450"/>
      <c r="AW77" s="450"/>
      <c r="AX77" s="450"/>
      <c r="AY77" s="450"/>
      <c r="AZ77" s="450"/>
      <c r="BA77" s="450"/>
      <c r="BB77" s="450"/>
      <c r="BC77" s="450"/>
      <c r="BD77" s="450"/>
      <c r="BE77" s="450"/>
      <c r="BF77" s="450"/>
      <c r="BG77" s="450"/>
      <c r="BH77" s="450"/>
      <c r="BI77" s="450"/>
      <c r="BJ77" s="450"/>
      <c r="BK77" s="450"/>
      <c r="BL77" s="450"/>
      <c r="BM77" s="450"/>
      <c r="BN77" s="450"/>
      <c r="BO77" s="450"/>
      <c r="BP77" s="450"/>
      <c r="BQ77" s="450"/>
      <c r="BR77" s="450"/>
      <c r="BS77" s="450"/>
      <c r="BT77" s="450"/>
      <c r="BU77" s="450"/>
      <c r="BV77" s="450"/>
      <c r="BW77" s="450"/>
      <c r="BX77" s="450"/>
      <c r="BY77" s="450"/>
      <c r="BZ77" s="450"/>
      <c r="CA77" s="450"/>
      <c r="CB77" s="450"/>
      <c r="CC77" s="450"/>
      <c r="CD77" s="450"/>
      <c r="CE77" s="450"/>
      <c r="CF77" s="450"/>
      <c r="CG77" s="450"/>
      <c r="CH77" s="450"/>
      <c r="CI77" s="450"/>
      <c r="CJ77" s="450"/>
      <c r="CK77" s="450"/>
      <c r="CL77" s="450"/>
      <c r="CM77" s="450"/>
      <c r="CN77" s="450"/>
      <c r="CO77" s="450"/>
      <c r="CP77" s="450"/>
      <c r="CQ77" s="450"/>
      <c r="CR77" s="450"/>
      <c r="CS77" s="450"/>
      <c r="CT77" s="450"/>
      <c r="CU77" s="450"/>
      <c r="CV77" s="450"/>
      <c r="CW77" s="450"/>
      <c r="CX77" s="450"/>
      <c r="CY77" s="450"/>
      <c r="CZ77" s="450"/>
      <c r="DA77" s="450"/>
      <c r="DB77" s="450"/>
      <c r="DC77" s="450"/>
      <c r="DD77" s="450"/>
      <c r="DE77" s="450"/>
      <c r="DF77" s="450"/>
      <c r="DG77" s="450"/>
      <c r="DH77" s="450"/>
      <c r="DI77" s="450"/>
      <c r="DJ77" s="450"/>
      <c r="DK77" s="450"/>
      <c r="DL77" s="450"/>
      <c r="DM77" s="450"/>
      <c r="DN77" s="450"/>
      <c r="DO77" s="450"/>
      <c r="DP77" s="450"/>
      <c r="DQ77" s="450"/>
      <c r="DR77" s="450"/>
      <c r="DS77" s="450"/>
      <c r="DT77" s="450"/>
      <c r="DU77" s="450"/>
      <c r="DV77" s="450">
        <f>DV20*[4]EXPENSES!$L$16</f>
        <v>0</v>
      </c>
      <c r="DW77" s="450">
        <f>DW20*[4]EXPENSES!$L$16</f>
        <v>0</v>
      </c>
      <c r="DX77" s="450">
        <f>DX20*[4]EXPENSES!$L$16</f>
        <v>0</v>
      </c>
      <c r="DY77" s="450">
        <f>DY20*[4]EXPENSES!$L$16</f>
        <v>0</v>
      </c>
      <c r="DZ77" s="450">
        <f>DZ20*[4]EXPENSES!$L$16</f>
        <v>0</v>
      </c>
      <c r="EA77" s="450">
        <f>EA20*[4]EXPENSES!$L$16</f>
        <v>0</v>
      </c>
      <c r="EB77" s="450">
        <f>EB20*[4]EXPENSES!$L$16</f>
        <v>0</v>
      </c>
      <c r="EC77" s="450">
        <f>EC20*[4]EXPENSES!$L$16</f>
        <v>0</v>
      </c>
      <c r="ED77" s="450">
        <f>ED20*[4]EXPENSES!$L$16</f>
        <v>0</v>
      </c>
      <c r="EE77" s="450">
        <f>EE20*[4]EXPENSES!$L$16</f>
        <v>0</v>
      </c>
      <c r="EF77" s="464">
        <v>0</v>
      </c>
      <c r="EG77" s="450"/>
      <c r="EH77" s="454"/>
      <c r="EI77" s="454"/>
    </row>
    <row r="78" spans="1:139" ht="15" customHeight="1">
      <c r="A78" s="450"/>
      <c r="B78" s="451"/>
      <c r="C78" s="450"/>
      <c r="D78" s="518" t="s">
        <v>392</v>
      </c>
      <c r="E78" s="450">
        <f>((E65+E45)*E75)+[4]EXPENSES!E250</f>
        <v>0</v>
      </c>
      <c r="F78" s="450">
        <f>((F65+F45)*E75)+[4]EXPENSES!F250</f>
        <v>0</v>
      </c>
      <c r="G78" s="450">
        <f>((G65+G45)*E75)+[4]EXPENSES!G250</f>
        <v>0</v>
      </c>
      <c r="H78" s="450">
        <f>((H65+H45)*E75)+[4]EXPENSES!H250</f>
        <v>0</v>
      </c>
      <c r="I78" s="450">
        <f>((I65+I45)*E75)+[4]EXPENSES!I250</f>
        <v>0</v>
      </c>
      <c r="J78" s="450">
        <f>((J65+J45)*E75)+[4]EXPENSES!J250</f>
        <v>0</v>
      </c>
      <c r="K78" s="450">
        <f>((K65+K45)*E75)+[4]EXPENSES!K250</f>
        <v>0</v>
      </c>
      <c r="L78" s="450">
        <f>((L65+L45)*E75)+[4]EXPENSES!L250</f>
        <v>0</v>
      </c>
      <c r="M78" s="450">
        <f>((M65+M45)*E75)+[4]EXPENSES!M250</f>
        <v>0</v>
      </c>
      <c r="N78" s="450">
        <f>((N65+N45)*E75)+[4]EXPENSES!N250</f>
        <v>0</v>
      </c>
      <c r="O78" s="450">
        <f>((O65+O45)*E75)+[4]EXPENSES!O250</f>
        <v>0</v>
      </c>
      <c r="P78" s="450">
        <f>((P65+P45)*E75)+[4]EXPENSES!P250</f>
        <v>0</v>
      </c>
      <c r="Q78" s="450"/>
      <c r="R78" s="450"/>
      <c r="S78" s="450"/>
      <c r="T78" s="450"/>
      <c r="U78" s="450"/>
      <c r="V78" s="450"/>
      <c r="W78" s="450"/>
      <c r="X78" s="450"/>
      <c r="Y78" s="450"/>
      <c r="Z78" s="450"/>
      <c r="AA78" s="450"/>
      <c r="AB78" s="450"/>
      <c r="AC78" s="450"/>
      <c r="AD78" s="450"/>
      <c r="AE78" s="450"/>
      <c r="AF78" s="450"/>
      <c r="AG78" s="450"/>
      <c r="AH78" s="450"/>
      <c r="AI78" s="450"/>
      <c r="AJ78" s="450"/>
      <c r="AK78" s="450"/>
      <c r="AL78" s="450"/>
      <c r="AM78" s="450"/>
      <c r="AN78" s="450"/>
      <c r="AO78" s="450"/>
      <c r="AP78" s="450"/>
      <c r="AQ78" s="450"/>
      <c r="AR78" s="450"/>
      <c r="AS78" s="450"/>
      <c r="AT78" s="450"/>
      <c r="AU78" s="450"/>
      <c r="AV78" s="450"/>
      <c r="AW78" s="450"/>
      <c r="AX78" s="450"/>
      <c r="AY78" s="450"/>
      <c r="AZ78" s="450"/>
      <c r="BA78" s="450"/>
      <c r="BB78" s="450"/>
      <c r="BC78" s="450"/>
      <c r="BD78" s="450"/>
      <c r="BE78" s="450"/>
      <c r="BF78" s="450"/>
      <c r="BG78" s="450"/>
      <c r="BH78" s="450"/>
      <c r="BI78" s="450"/>
      <c r="BJ78" s="450"/>
      <c r="BK78" s="450"/>
      <c r="BL78" s="450"/>
      <c r="BM78" s="450"/>
      <c r="BN78" s="450"/>
      <c r="BO78" s="450"/>
      <c r="BP78" s="450"/>
      <c r="BQ78" s="450"/>
      <c r="BR78" s="450"/>
      <c r="BS78" s="450"/>
      <c r="BT78" s="450"/>
      <c r="BU78" s="450"/>
      <c r="BV78" s="450"/>
      <c r="BW78" s="450"/>
      <c r="BX78" s="450"/>
      <c r="BY78" s="450"/>
      <c r="BZ78" s="450"/>
      <c r="CA78" s="450"/>
      <c r="CB78" s="450"/>
      <c r="CC78" s="450"/>
      <c r="CD78" s="450"/>
      <c r="CE78" s="450"/>
      <c r="CF78" s="450"/>
      <c r="CG78" s="450"/>
      <c r="CH78" s="450"/>
      <c r="CI78" s="450"/>
      <c r="CJ78" s="450"/>
      <c r="CK78" s="450"/>
      <c r="CL78" s="450"/>
      <c r="CM78" s="450"/>
      <c r="CN78" s="450"/>
      <c r="CO78" s="450"/>
      <c r="CP78" s="450"/>
      <c r="CQ78" s="450"/>
      <c r="CR78" s="450"/>
      <c r="CS78" s="450"/>
      <c r="CT78" s="450"/>
      <c r="CU78" s="450"/>
      <c r="CV78" s="450"/>
      <c r="CW78" s="450"/>
      <c r="CX78" s="450"/>
      <c r="CY78" s="450"/>
      <c r="CZ78" s="450"/>
      <c r="DA78" s="450"/>
      <c r="DB78" s="450"/>
      <c r="DC78" s="450"/>
      <c r="DD78" s="450"/>
      <c r="DE78" s="450"/>
      <c r="DF78" s="450"/>
      <c r="DG78" s="450"/>
      <c r="DH78" s="450"/>
      <c r="DI78" s="450"/>
      <c r="DJ78" s="450"/>
      <c r="DK78" s="450"/>
      <c r="DL78" s="450"/>
      <c r="DM78" s="450"/>
      <c r="DN78" s="450"/>
      <c r="DO78" s="450"/>
      <c r="DP78" s="450"/>
      <c r="DQ78" s="450"/>
      <c r="DR78" s="450"/>
      <c r="DS78" s="450"/>
      <c r="DT78" s="450"/>
      <c r="DU78" s="450"/>
      <c r="DV78" s="450">
        <f>((DV65+DV45)*E75)+[4]EXPENSES!R250</f>
        <v>0</v>
      </c>
      <c r="DW78" s="450">
        <f>((DW65+DW45)*F75)+[4]EXPENSES!S250</f>
        <v>0</v>
      </c>
      <c r="DX78" s="450">
        <f>((DX65+DX45)*G75)+[4]EXPENSES!T250</f>
        <v>0</v>
      </c>
      <c r="DY78" s="450">
        <f>((DY65+DY45)*H75)+[4]EXPENSES!U250</f>
        <v>0</v>
      </c>
      <c r="DZ78" s="450">
        <f>((DZ65+DZ45)*I75)+[4]EXPENSES!V250</f>
        <v>0</v>
      </c>
      <c r="EA78" s="450" t="e">
        <f>((EA65+EA45)*J75)+[4]EXPENSES!W250</f>
        <v>#DIV/0!</v>
      </c>
      <c r="EB78" s="450" t="e">
        <f>((EB65+EB45)*K75)+[4]EXPENSES!X250</f>
        <v>#DIV/0!</v>
      </c>
      <c r="EC78" s="450" t="e">
        <f>((EC65+EC45)*L75)+[4]EXPENSES!Y250</f>
        <v>#DIV/0!</v>
      </c>
      <c r="ED78" s="450" t="e">
        <f>((ED65+ED45)*M75)+[4]EXPENSES!Z250</f>
        <v>#DIV/0!</v>
      </c>
      <c r="EE78" s="450" t="e">
        <f>((EE65+EE45)*N75)+[4]EXPENSES!AA250</f>
        <v>#DIV/0!</v>
      </c>
      <c r="EF78" s="464">
        <v>0</v>
      </c>
      <c r="EG78" s="450"/>
      <c r="EH78" s="454"/>
      <c r="EI78" s="454"/>
    </row>
    <row r="79" spans="1:139" ht="15" customHeight="1">
      <c r="A79" s="450"/>
      <c r="B79" s="451"/>
      <c r="C79" s="450"/>
      <c r="D79" s="518" t="s">
        <v>393</v>
      </c>
      <c r="E79" s="450">
        <f>'[4]LOAN &amp; DEPRECIATION'!Q197</f>
        <v>0</v>
      </c>
      <c r="F79" s="464">
        <f>'[4]LOAN &amp; DEPRECIATION'!Q198</f>
        <v>0</v>
      </c>
      <c r="G79" s="450">
        <f>'[4]LOAN &amp; DEPRECIATION'!Q199</f>
        <v>0</v>
      </c>
      <c r="H79" s="450">
        <f>'[4]LOAN &amp; DEPRECIATION'!Q200</f>
        <v>0</v>
      </c>
      <c r="I79" s="450">
        <f>'[4]LOAN &amp; DEPRECIATION'!Q201</f>
        <v>0</v>
      </c>
      <c r="J79" s="450">
        <f>'[4]LOAN &amp; DEPRECIATION'!Q202</f>
        <v>0</v>
      </c>
      <c r="K79" s="450">
        <f>'[4]LOAN &amp; DEPRECIATION'!Q203</f>
        <v>0</v>
      </c>
      <c r="L79" s="450">
        <f>'[4]LOAN &amp; DEPRECIATION'!Q204</f>
        <v>0</v>
      </c>
      <c r="M79" s="450">
        <f>'[4]LOAN &amp; DEPRECIATION'!Q205</f>
        <v>0</v>
      </c>
      <c r="N79" s="450">
        <f>'[4]LOAN &amp; DEPRECIATION'!Q206</f>
        <v>0</v>
      </c>
      <c r="O79" s="450">
        <f>'[4]LOAN &amp; DEPRECIATION'!Q207</f>
        <v>0</v>
      </c>
      <c r="P79" s="450">
        <f>'[4]LOAN &amp; DEPRECIATION'!Q208</f>
        <v>0</v>
      </c>
      <c r="Q79" s="450"/>
      <c r="R79" s="450"/>
      <c r="S79" s="450"/>
      <c r="T79" s="450"/>
      <c r="U79" s="450"/>
      <c r="V79" s="450"/>
      <c r="W79" s="450"/>
      <c r="X79" s="450"/>
      <c r="Y79" s="450"/>
      <c r="Z79" s="450"/>
      <c r="AA79" s="450"/>
      <c r="AB79" s="450"/>
      <c r="AC79" s="450"/>
      <c r="AD79" s="450"/>
      <c r="AE79" s="450"/>
      <c r="AF79" s="450"/>
      <c r="AG79" s="450"/>
      <c r="AH79" s="450"/>
      <c r="AI79" s="450"/>
      <c r="AJ79" s="450"/>
      <c r="AK79" s="450"/>
      <c r="AL79" s="450"/>
      <c r="AM79" s="450"/>
      <c r="AN79" s="450"/>
      <c r="AO79" s="450"/>
      <c r="AP79" s="450"/>
      <c r="AQ79" s="450"/>
      <c r="AR79" s="450"/>
      <c r="AS79" s="450"/>
      <c r="AT79" s="450"/>
      <c r="AU79" s="450"/>
      <c r="AV79" s="450"/>
      <c r="AW79" s="450"/>
      <c r="AX79" s="450"/>
      <c r="AY79" s="450"/>
      <c r="AZ79" s="450"/>
      <c r="BA79" s="450"/>
      <c r="BB79" s="450"/>
      <c r="BC79" s="450"/>
      <c r="BD79" s="450"/>
      <c r="BE79" s="450"/>
      <c r="BF79" s="450"/>
      <c r="BG79" s="450"/>
      <c r="BH79" s="450"/>
      <c r="BI79" s="450"/>
      <c r="BJ79" s="450"/>
      <c r="BK79" s="450"/>
      <c r="BL79" s="450"/>
      <c r="BM79" s="450"/>
      <c r="BN79" s="450"/>
      <c r="BO79" s="450"/>
      <c r="BP79" s="450"/>
      <c r="BQ79" s="450"/>
      <c r="BR79" s="450"/>
      <c r="BS79" s="450"/>
      <c r="BT79" s="450"/>
      <c r="BU79" s="450"/>
      <c r="BV79" s="450"/>
      <c r="BW79" s="450"/>
      <c r="BX79" s="450"/>
      <c r="BY79" s="450"/>
      <c r="BZ79" s="450"/>
      <c r="CA79" s="450"/>
      <c r="CB79" s="450"/>
      <c r="CC79" s="450"/>
      <c r="CD79" s="450"/>
      <c r="CE79" s="450"/>
      <c r="CF79" s="450"/>
      <c r="CG79" s="450"/>
      <c r="CH79" s="450"/>
      <c r="CI79" s="450"/>
      <c r="CJ79" s="450"/>
      <c r="CK79" s="450"/>
      <c r="CL79" s="450"/>
      <c r="CM79" s="450"/>
      <c r="CN79" s="450"/>
      <c r="CO79" s="450"/>
      <c r="CP79" s="450"/>
      <c r="CQ79" s="450"/>
      <c r="CR79" s="450"/>
      <c r="CS79" s="450"/>
      <c r="CT79" s="450"/>
      <c r="CU79" s="450"/>
      <c r="CV79" s="450"/>
      <c r="CW79" s="450"/>
      <c r="CX79" s="450"/>
      <c r="CY79" s="450"/>
      <c r="CZ79" s="450"/>
      <c r="DA79" s="450"/>
      <c r="DB79" s="450"/>
      <c r="DC79" s="450"/>
      <c r="DD79" s="450"/>
      <c r="DE79" s="450"/>
      <c r="DF79" s="450"/>
      <c r="DG79" s="450"/>
      <c r="DH79" s="450"/>
      <c r="DI79" s="450"/>
      <c r="DJ79" s="450"/>
      <c r="DK79" s="450"/>
      <c r="DL79" s="450"/>
      <c r="DM79" s="450"/>
      <c r="DN79" s="450"/>
      <c r="DO79" s="450"/>
      <c r="DP79" s="450"/>
      <c r="DQ79" s="450"/>
      <c r="DR79" s="450"/>
      <c r="DS79" s="450"/>
      <c r="DT79" s="450"/>
      <c r="DU79" s="450"/>
      <c r="DV79" s="450">
        <f>'[4]LOAN &amp; DEPRECIATION'!Q210</f>
        <v>0</v>
      </c>
      <c r="DW79" s="450">
        <f>'[4]LOAN &amp; DEPRECIATION'!Q211</f>
        <v>0</v>
      </c>
      <c r="DX79" s="450">
        <f>'[4]LOAN &amp; DEPRECIATION'!R211</f>
        <v>0</v>
      </c>
      <c r="DY79" s="450">
        <f>'[4]LOAN &amp; DEPRECIATION'!S211</f>
        <v>0</v>
      </c>
      <c r="DZ79" s="450">
        <f>'[4]LOAN &amp; DEPRECIATION'!T211</f>
        <v>0</v>
      </c>
      <c r="EA79" s="450">
        <f>'[4]LOAN &amp; DEPRECIATION'!U211</f>
        <v>0</v>
      </c>
      <c r="EB79" s="450">
        <f>'[4]LOAN &amp; DEPRECIATION'!V211</f>
        <v>0</v>
      </c>
      <c r="EC79" s="450">
        <f>'[4]LOAN &amp; DEPRECIATION'!W211</f>
        <v>0</v>
      </c>
      <c r="ED79" s="450">
        <f>'[4]LOAN &amp; DEPRECIATION'!X211</f>
        <v>0</v>
      </c>
      <c r="EE79" s="450">
        <f>'[4]LOAN &amp; DEPRECIATION'!Y211</f>
        <v>0</v>
      </c>
      <c r="EF79" s="464">
        <v>0</v>
      </c>
      <c r="EG79" s="450"/>
      <c r="EH79" s="454"/>
      <c r="EI79" s="454"/>
    </row>
    <row r="80" spans="1:139" ht="15" customHeight="1">
      <c r="A80" s="450"/>
      <c r="B80" s="451"/>
      <c r="C80" s="450"/>
      <c r="D80" s="518"/>
      <c r="E80" s="450"/>
      <c r="F80" s="464"/>
      <c r="G80" s="450"/>
      <c r="H80" s="450"/>
      <c r="I80" s="450"/>
      <c r="J80" s="450"/>
      <c r="K80" s="450"/>
      <c r="L80" s="450"/>
      <c r="M80" s="450"/>
      <c r="N80" s="450"/>
      <c r="O80" s="450"/>
      <c r="P80" s="450"/>
      <c r="Q80" s="450"/>
      <c r="R80" s="450"/>
      <c r="S80" s="450"/>
      <c r="T80" s="450"/>
      <c r="U80" s="450"/>
      <c r="V80" s="450"/>
      <c r="W80" s="450"/>
      <c r="X80" s="450"/>
      <c r="Y80" s="450"/>
      <c r="Z80" s="450"/>
      <c r="AA80" s="450"/>
      <c r="AB80" s="450"/>
      <c r="AC80" s="450"/>
      <c r="AD80" s="450"/>
      <c r="AE80" s="450"/>
      <c r="AF80" s="450"/>
      <c r="AG80" s="450"/>
      <c r="AH80" s="450"/>
      <c r="AI80" s="450"/>
      <c r="AJ80" s="450"/>
      <c r="AK80" s="450"/>
      <c r="AL80" s="450"/>
      <c r="AM80" s="450"/>
      <c r="AN80" s="450"/>
      <c r="AO80" s="450"/>
      <c r="AP80" s="450"/>
      <c r="AQ80" s="450"/>
      <c r="AR80" s="450"/>
      <c r="AS80" s="450"/>
      <c r="AT80" s="450"/>
      <c r="AU80" s="450"/>
      <c r="AV80" s="450"/>
      <c r="AW80" s="450"/>
      <c r="AX80" s="450"/>
      <c r="AY80" s="450"/>
      <c r="AZ80" s="450"/>
      <c r="BA80" s="450"/>
      <c r="BB80" s="450"/>
      <c r="BC80" s="450"/>
      <c r="BD80" s="450"/>
      <c r="BE80" s="450"/>
      <c r="BF80" s="450"/>
      <c r="BG80" s="450"/>
      <c r="BH80" s="450"/>
      <c r="BI80" s="450"/>
      <c r="BJ80" s="450"/>
      <c r="BK80" s="450"/>
      <c r="BL80" s="450"/>
      <c r="BM80" s="450"/>
      <c r="BN80" s="450"/>
      <c r="BO80" s="450"/>
      <c r="BP80" s="450"/>
      <c r="BQ80" s="450"/>
      <c r="BR80" s="450"/>
      <c r="BS80" s="450"/>
      <c r="BT80" s="450"/>
      <c r="BU80" s="450"/>
      <c r="BV80" s="450"/>
      <c r="BW80" s="450"/>
      <c r="BX80" s="450"/>
      <c r="BY80" s="450"/>
      <c r="BZ80" s="450"/>
      <c r="CA80" s="450"/>
      <c r="CB80" s="450"/>
      <c r="CC80" s="450"/>
      <c r="CD80" s="450"/>
      <c r="CE80" s="450"/>
      <c r="CF80" s="450"/>
      <c r="CG80" s="450"/>
      <c r="CH80" s="450"/>
      <c r="CI80" s="450"/>
      <c r="CJ80" s="450"/>
      <c r="CK80" s="450"/>
      <c r="CL80" s="450"/>
      <c r="CM80" s="450"/>
      <c r="CN80" s="450"/>
      <c r="CO80" s="450"/>
      <c r="CP80" s="450"/>
      <c r="CQ80" s="450"/>
      <c r="CR80" s="450"/>
      <c r="CS80" s="450"/>
      <c r="CT80" s="450"/>
      <c r="CU80" s="450"/>
      <c r="CV80" s="450"/>
      <c r="CW80" s="450"/>
      <c r="CX80" s="450"/>
      <c r="CY80" s="450"/>
      <c r="CZ80" s="450"/>
      <c r="DA80" s="450"/>
      <c r="DB80" s="450"/>
      <c r="DC80" s="450"/>
      <c r="DD80" s="450"/>
      <c r="DE80" s="450"/>
      <c r="DF80" s="450"/>
      <c r="DG80" s="450"/>
      <c r="DH80" s="450"/>
      <c r="DI80" s="450"/>
      <c r="DJ80" s="450"/>
      <c r="DK80" s="450"/>
      <c r="DL80" s="450"/>
      <c r="DM80" s="450"/>
      <c r="DN80" s="450"/>
      <c r="DO80" s="450"/>
      <c r="DP80" s="450"/>
      <c r="DQ80" s="450"/>
      <c r="DR80" s="450"/>
      <c r="DS80" s="450"/>
      <c r="DT80" s="450"/>
      <c r="DU80" s="450"/>
      <c r="DV80" s="450"/>
      <c r="DW80" s="450"/>
      <c r="DX80" s="450"/>
      <c r="DY80" s="450"/>
      <c r="DZ80" s="450"/>
      <c r="EA80" s="450"/>
      <c r="EB80" s="450"/>
      <c r="EC80" s="450"/>
      <c r="ED80" s="450"/>
      <c r="EE80" s="450"/>
      <c r="EF80" s="464">
        <v>0</v>
      </c>
      <c r="EG80" s="450"/>
      <c r="EH80" s="454"/>
      <c r="EI80" s="454"/>
    </row>
    <row r="81" spans="1:139" ht="15" customHeight="1">
      <c r="A81" s="450"/>
      <c r="B81" s="451"/>
      <c r="C81" s="450"/>
      <c r="D81" s="518" t="s">
        <v>394</v>
      </c>
      <c r="E81" s="450">
        <v>0</v>
      </c>
      <c r="F81" s="450">
        <v>0</v>
      </c>
      <c r="G81" s="450">
        <v>0</v>
      </c>
      <c r="H81" s="450">
        <v>0</v>
      </c>
      <c r="I81" s="450">
        <v>0</v>
      </c>
      <c r="J81" s="450">
        <v>0</v>
      </c>
      <c r="K81" s="450">
        <v>0</v>
      </c>
      <c r="L81" s="450">
        <v>0</v>
      </c>
      <c r="M81" s="450">
        <v>0</v>
      </c>
      <c r="N81" s="450">
        <v>0</v>
      </c>
      <c r="O81" s="450">
        <v>0</v>
      </c>
      <c r="P81" s="450">
        <v>0</v>
      </c>
      <c r="Q81" s="450"/>
      <c r="R81" s="450"/>
      <c r="S81" s="450"/>
      <c r="T81" s="450"/>
      <c r="U81" s="450"/>
      <c r="V81" s="450"/>
      <c r="W81" s="450"/>
      <c r="X81" s="450"/>
      <c r="Y81" s="450"/>
      <c r="Z81" s="450"/>
      <c r="AA81" s="450"/>
      <c r="AB81" s="450"/>
      <c r="AC81" s="450"/>
      <c r="AD81" s="450"/>
      <c r="AE81" s="450"/>
      <c r="AF81" s="450"/>
      <c r="AG81" s="450"/>
      <c r="AH81" s="450"/>
      <c r="AI81" s="450"/>
      <c r="AJ81" s="450"/>
      <c r="AK81" s="450"/>
      <c r="AL81" s="450"/>
      <c r="AM81" s="450"/>
      <c r="AN81" s="450"/>
      <c r="AO81" s="450"/>
      <c r="AP81" s="450"/>
      <c r="AQ81" s="450"/>
      <c r="AR81" s="450"/>
      <c r="AS81" s="450"/>
      <c r="AT81" s="450"/>
      <c r="AU81" s="450"/>
      <c r="AV81" s="450"/>
      <c r="AW81" s="450"/>
      <c r="AX81" s="450"/>
      <c r="AY81" s="450"/>
      <c r="AZ81" s="450"/>
      <c r="BA81" s="450"/>
      <c r="BB81" s="450"/>
      <c r="BC81" s="450"/>
      <c r="BD81" s="450"/>
      <c r="BE81" s="450"/>
      <c r="BF81" s="450"/>
      <c r="BG81" s="450"/>
      <c r="BH81" s="450"/>
      <c r="BI81" s="450"/>
      <c r="BJ81" s="450"/>
      <c r="BK81" s="450"/>
      <c r="BL81" s="450"/>
      <c r="BM81" s="450"/>
      <c r="BN81" s="450"/>
      <c r="BO81" s="450"/>
      <c r="BP81" s="450"/>
      <c r="BQ81" s="450"/>
      <c r="BR81" s="450"/>
      <c r="BS81" s="450"/>
      <c r="BT81" s="450"/>
      <c r="BU81" s="450"/>
      <c r="BV81" s="450"/>
      <c r="BW81" s="450"/>
      <c r="BX81" s="450"/>
      <c r="BY81" s="450"/>
      <c r="BZ81" s="450"/>
      <c r="CA81" s="450"/>
      <c r="CB81" s="450"/>
      <c r="CC81" s="450"/>
      <c r="CD81" s="450"/>
      <c r="CE81" s="450"/>
      <c r="CF81" s="450"/>
      <c r="CG81" s="450"/>
      <c r="CH81" s="450"/>
      <c r="CI81" s="450"/>
      <c r="CJ81" s="450"/>
      <c r="CK81" s="450"/>
      <c r="CL81" s="450"/>
      <c r="CM81" s="450"/>
      <c r="CN81" s="450"/>
      <c r="CO81" s="450"/>
      <c r="CP81" s="450"/>
      <c r="CQ81" s="450"/>
      <c r="CR81" s="450"/>
      <c r="CS81" s="450"/>
      <c r="CT81" s="450"/>
      <c r="CU81" s="450"/>
      <c r="CV81" s="450"/>
      <c r="CW81" s="450"/>
      <c r="CX81" s="450"/>
      <c r="CY81" s="450"/>
      <c r="CZ81" s="450"/>
      <c r="DA81" s="450"/>
      <c r="DB81" s="450"/>
      <c r="DC81" s="450"/>
      <c r="DD81" s="450"/>
      <c r="DE81" s="450"/>
      <c r="DF81" s="450"/>
      <c r="DG81" s="450"/>
      <c r="DH81" s="450"/>
      <c r="DI81" s="450"/>
      <c r="DJ81" s="450"/>
      <c r="DK81" s="450"/>
      <c r="DL81" s="450"/>
      <c r="DM81" s="450"/>
      <c r="DN81" s="450"/>
      <c r="DO81" s="450"/>
      <c r="DP81" s="450"/>
      <c r="DQ81" s="450"/>
      <c r="DR81" s="450"/>
      <c r="DS81" s="450"/>
      <c r="DT81" s="450"/>
      <c r="DU81" s="450"/>
      <c r="DV81" s="450">
        <v>0</v>
      </c>
      <c r="DW81" s="450">
        <v>0</v>
      </c>
      <c r="DX81" s="450">
        <v>0</v>
      </c>
      <c r="DY81" s="450">
        <v>0</v>
      </c>
      <c r="DZ81" s="450">
        <v>0</v>
      </c>
      <c r="EA81" s="450">
        <v>0</v>
      </c>
      <c r="EB81" s="450">
        <v>0</v>
      </c>
      <c r="EC81" s="450">
        <v>0</v>
      </c>
      <c r="ED81" s="450">
        <v>0</v>
      </c>
      <c r="EE81" s="450">
        <v>0</v>
      </c>
      <c r="EF81" s="464">
        <v>0</v>
      </c>
      <c r="EG81" s="450"/>
      <c r="EH81" s="454"/>
      <c r="EI81" s="454"/>
    </row>
    <row r="82" spans="1:139" ht="15" customHeight="1">
      <c r="A82" s="450"/>
      <c r="B82" s="451"/>
      <c r="C82" s="450"/>
      <c r="D82" s="518" t="s">
        <v>395</v>
      </c>
      <c r="E82" s="450">
        <v>0</v>
      </c>
      <c r="F82" s="450">
        <v>0</v>
      </c>
      <c r="G82" s="450">
        <v>0</v>
      </c>
      <c r="H82" s="450">
        <v>0</v>
      </c>
      <c r="I82" s="450">
        <v>0</v>
      </c>
      <c r="J82" s="450">
        <v>0</v>
      </c>
      <c r="K82" s="450">
        <v>0</v>
      </c>
      <c r="L82" s="450">
        <v>0</v>
      </c>
      <c r="M82" s="450">
        <v>0</v>
      </c>
      <c r="N82" s="450">
        <v>0</v>
      </c>
      <c r="O82" s="450">
        <v>0</v>
      </c>
      <c r="P82" s="450">
        <v>0</v>
      </c>
      <c r="Q82" s="450"/>
      <c r="R82" s="450"/>
      <c r="S82" s="450"/>
      <c r="T82" s="450"/>
      <c r="U82" s="450"/>
      <c r="V82" s="450"/>
      <c r="W82" s="450"/>
      <c r="X82" s="450"/>
      <c r="Y82" s="450"/>
      <c r="Z82" s="450"/>
      <c r="AA82" s="450"/>
      <c r="AB82" s="450"/>
      <c r="AC82" s="450"/>
      <c r="AD82" s="450"/>
      <c r="AE82" s="450"/>
      <c r="AF82" s="450"/>
      <c r="AG82" s="450"/>
      <c r="AH82" s="450"/>
      <c r="AI82" s="450"/>
      <c r="AJ82" s="450"/>
      <c r="AK82" s="450"/>
      <c r="AL82" s="450"/>
      <c r="AM82" s="450"/>
      <c r="AN82" s="450"/>
      <c r="AO82" s="450"/>
      <c r="AP82" s="450"/>
      <c r="AQ82" s="450"/>
      <c r="AR82" s="450"/>
      <c r="AS82" s="450"/>
      <c r="AT82" s="450"/>
      <c r="AU82" s="450"/>
      <c r="AV82" s="450"/>
      <c r="AW82" s="450"/>
      <c r="AX82" s="450"/>
      <c r="AY82" s="450"/>
      <c r="AZ82" s="450"/>
      <c r="BA82" s="450"/>
      <c r="BB82" s="450"/>
      <c r="BC82" s="450"/>
      <c r="BD82" s="450"/>
      <c r="BE82" s="450"/>
      <c r="BF82" s="450"/>
      <c r="BG82" s="450"/>
      <c r="BH82" s="450"/>
      <c r="BI82" s="450"/>
      <c r="BJ82" s="450"/>
      <c r="BK82" s="450"/>
      <c r="BL82" s="450"/>
      <c r="BM82" s="450"/>
      <c r="BN82" s="450"/>
      <c r="BO82" s="450"/>
      <c r="BP82" s="450"/>
      <c r="BQ82" s="450"/>
      <c r="BR82" s="450"/>
      <c r="BS82" s="450"/>
      <c r="BT82" s="450"/>
      <c r="BU82" s="450"/>
      <c r="BV82" s="450"/>
      <c r="BW82" s="450"/>
      <c r="BX82" s="450"/>
      <c r="BY82" s="450"/>
      <c r="BZ82" s="450"/>
      <c r="CA82" s="450"/>
      <c r="CB82" s="450"/>
      <c r="CC82" s="450"/>
      <c r="CD82" s="450"/>
      <c r="CE82" s="450"/>
      <c r="CF82" s="450"/>
      <c r="CG82" s="450"/>
      <c r="CH82" s="450"/>
      <c r="CI82" s="450"/>
      <c r="CJ82" s="450"/>
      <c r="CK82" s="450"/>
      <c r="CL82" s="450"/>
      <c r="CM82" s="450"/>
      <c r="CN82" s="450"/>
      <c r="CO82" s="450"/>
      <c r="CP82" s="450"/>
      <c r="CQ82" s="450"/>
      <c r="CR82" s="450"/>
      <c r="CS82" s="450"/>
      <c r="CT82" s="450"/>
      <c r="CU82" s="450"/>
      <c r="CV82" s="450"/>
      <c r="CW82" s="450"/>
      <c r="CX82" s="450"/>
      <c r="CY82" s="450"/>
      <c r="CZ82" s="450"/>
      <c r="DA82" s="450"/>
      <c r="DB82" s="450"/>
      <c r="DC82" s="450"/>
      <c r="DD82" s="450"/>
      <c r="DE82" s="450"/>
      <c r="DF82" s="450"/>
      <c r="DG82" s="450"/>
      <c r="DH82" s="450"/>
      <c r="DI82" s="450"/>
      <c r="DJ82" s="450"/>
      <c r="DK82" s="450"/>
      <c r="DL82" s="450"/>
      <c r="DM82" s="450"/>
      <c r="DN82" s="450"/>
      <c r="DO82" s="450"/>
      <c r="DP82" s="450"/>
      <c r="DQ82" s="450"/>
      <c r="DR82" s="450"/>
      <c r="DS82" s="450"/>
      <c r="DT82" s="450"/>
      <c r="DU82" s="450">
        <v>0</v>
      </c>
      <c r="DV82" s="450">
        <v>0</v>
      </c>
      <c r="DW82" s="450">
        <v>0</v>
      </c>
      <c r="DX82" s="450">
        <v>0</v>
      </c>
      <c r="DY82" s="450">
        <v>0</v>
      </c>
      <c r="DZ82" s="450">
        <v>0</v>
      </c>
      <c r="EA82" s="450">
        <v>0</v>
      </c>
      <c r="EB82" s="450">
        <v>0</v>
      </c>
      <c r="EC82" s="450">
        <v>0</v>
      </c>
      <c r="ED82" s="450">
        <v>0</v>
      </c>
      <c r="EE82" s="450">
        <v>0</v>
      </c>
      <c r="EF82" s="464">
        <v>0</v>
      </c>
      <c r="EG82" s="450"/>
      <c r="EH82" s="454"/>
      <c r="EI82" s="454"/>
    </row>
    <row r="83" spans="1:139" ht="15" customHeight="1">
      <c r="A83" s="450"/>
      <c r="B83" s="451"/>
      <c r="C83" s="450"/>
      <c r="D83" s="518" t="s">
        <v>396</v>
      </c>
      <c r="E83" s="450">
        <f>'[4]CASH FLOW'!E56</f>
        <v>0</v>
      </c>
      <c r="F83" s="464">
        <f>'[4]CASH FLOW'!F56</f>
        <v>0</v>
      </c>
      <c r="G83" s="450">
        <f>'[4]CASH FLOW'!G56</f>
        <v>0</v>
      </c>
      <c r="H83" s="450">
        <f>'[4]CASH FLOW'!H56</f>
        <v>0</v>
      </c>
      <c r="I83" s="450">
        <f>'[4]CASH FLOW'!I56</f>
        <v>0</v>
      </c>
      <c r="J83" s="450">
        <f>'[4]CASH FLOW'!J56</f>
        <v>0</v>
      </c>
      <c r="K83" s="450">
        <f>'[4]CASH FLOW'!K56</f>
        <v>0</v>
      </c>
      <c r="L83" s="450">
        <f>'[4]CASH FLOW'!L56</f>
        <v>0</v>
      </c>
      <c r="M83" s="450">
        <f>'[4]CASH FLOW'!M56</f>
        <v>0</v>
      </c>
      <c r="N83" s="450">
        <f>'[4]CASH FLOW'!N56</f>
        <v>0</v>
      </c>
      <c r="O83" s="450">
        <f>'[4]CASH FLOW'!O56</f>
        <v>0</v>
      </c>
      <c r="P83" s="450">
        <f>'[4]CASH FLOW'!P56</f>
        <v>0</v>
      </c>
      <c r="Q83" s="450"/>
      <c r="R83" s="450"/>
      <c r="S83" s="450"/>
      <c r="T83" s="450"/>
      <c r="U83" s="450"/>
      <c r="V83" s="450"/>
      <c r="W83" s="450"/>
      <c r="X83" s="450"/>
      <c r="Y83" s="450"/>
      <c r="Z83" s="450"/>
      <c r="AA83" s="450"/>
      <c r="AB83" s="450"/>
      <c r="AC83" s="450"/>
      <c r="AD83" s="450"/>
      <c r="AE83" s="450"/>
      <c r="AF83" s="450"/>
      <c r="AG83" s="450"/>
      <c r="AH83" s="450"/>
      <c r="AI83" s="450"/>
      <c r="AJ83" s="450"/>
      <c r="AK83" s="450"/>
      <c r="AL83" s="450"/>
      <c r="AM83" s="450"/>
      <c r="AN83" s="450"/>
      <c r="AO83" s="450"/>
      <c r="AP83" s="450"/>
      <c r="AQ83" s="450"/>
      <c r="AR83" s="450"/>
      <c r="AS83" s="450"/>
      <c r="AT83" s="450"/>
      <c r="AU83" s="450"/>
      <c r="AV83" s="450"/>
      <c r="AW83" s="450"/>
      <c r="AX83" s="450"/>
      <c r="AY83" s="450"/>
      <c r="AZ83" s="450"/>
      <c r="BA83" s="450"/>
      <c r="BB83" s="450"/>
      <c r="BC83" s="450"/>
      <c r="BD83" s="450"/>
      <c r="BE83" s="450"/>
      <c r="BF83" s="450"/>
      <c r="BG83" s="450"/>
      <c r="BH83" s="450"/>
      <c r="BI83" s="450"/>
      <c r="BJ83" s="450"/>
      <c r="BK83" s="450"/>
      <c r="BL83" s="450"/>
      <c r="BM83" s="450"/>
      <c r="BN83" s="450"/>
      <c r="BO83" s="450"/>
      <c r="BP83" s="450"/>
      <c r="BQ83" s="450"/>
      <c r="BR83" s="450"/>
      <c r="BS83" s="450"/>
      <c r="BT83" s="450"/>
      <c r="BU83" s="450"/>
      <c r="BV83" s="450"/>
      <c r="BW83" s="450"/>
      <c r="BX83" s="450"/>
      <c r="BY83" s="450"/>
      <c r="BZ83" s="450"/>
      <c r="CA83" s="450"/>
      <c r="CB83" s="450"/>
      <c r="CC83" s="450"/>
      <c r="CD83" s="450"/>
      <c r="CE83" s="450"/>
      <c r="CF83" s="450"/>
      <c r="CG83" s="450"/>
      <c r="CH83" s="450"/>
      <c r="CI83" s="450"/>
      <c r="CJ83" s="450"/>
      <c r="CK83" s="450"/>
      <c r="CL83" s="450"/>
      <c r="CM83" s="450"/>
      <c r="CN83" s="450"/>
      <c r="CO83" s="450"/>
      <c r="CP83" s="450"/>
      <c r="CQ83" s="450"/>
      <c r="CR83" s="450"/>
      <c r="CS83" s="450"/>
      <c r="CT83" s="450"/>
      <c r="CU83" s="450"/>
      <c r="CV83" s="450"/>
      <c r="CW83" s="450"/>
      <c r="CX83" s="450"/>
      <c r="CY83" s="450"/>
      <c r="CZ83" s="450"/>
      <c r="DA83" s="450"/>
      <c r="DB83" s="450"/>
      <c r="DC83" s="450"/>
      <c r="DD83" s="450"/>
      <c r="DE83" s="450"/>
      <c r="DF83" s="450"/>
      <c r="DG83" s="450"/>
      <c r="DH83" s="450"/>
      <c r="DI83" s="450"/>
      <c r="DJ83" s="450"/>
      <c r="DK83" s="450"/>
      <c r="DL83" s="450"/>
      <c r="DM83" s="450"/>
      <c r="DN83" s="450"/>
      <c r="DO83" s="450"/>
      <c r="DP83" s="450"/>
      <c r="DQ83" s="450"/>
      <c r="DR83" s="450"/>
      <c r="DS83" s="450"/>
      <c r="DT83" s="450"/>
      <c r="DU83" s="450"/>
      <c r="DV83" s="450">
        <f>'[4]CASH FLOW'!R56</f>
        <v>0</v>
      </c>
      <c r="DW83" s="450">
        <v>0</v>
      </c>
      <c r="DX83" s="450">
        <v>0</v>
      </c>
      <c r="DY83" s="450">
        <v>0</v>
      </c>
      <c r="DZ83" s="450">
        <v>0</v>
      </c>
      <c r="EA83" s="450">
        <v>0</v>
      </c>
      <c r="EB83" s="450">
        <v>0</v>
      </c>
      <c r="EC83" s="450">
        <v>0</v>
      </c>
      <c r="ED83" s="450">
        <v>0</v>
      </c>
      <c r="EE83" s="450">
        <v>0</v>
      </c>
      <c r="EF83" s="464">
        <v>0</v>
      </c>
      <c r="EG83" s="450"/>
      <c r="EH83" s="454"/>
      <c r="EI83" s="454"/>
    </row>
    <row r="84" spans="1:139" ht="15" customHeight="1">
      <c r="A84" s="450"/>
      <c r="B84" s="451"/>
      <c r="C84" s="450"/>
      <c r="D84" s="518" t="s">
        <v>397</v>
      </c>
      <c r="E84" s="450">
        <v>0</v>
      </c>
      <c r="F84" s="450">
        <v>0</v>
      </c>
      <c r="G84" s="450">
        <v>0</v>
      </c>
      <c r="H84" s="450">
        <v>0</v>
      </c>
      <c r="I84" s="450">
        <v>0</v>
      </c>
      <c r="J84" s="450">
        <v>0</v>
      </c>
      <c r="K84" s="450">
        <v>0</v>
      </c>
      <c r="L84" s="450">
        <v>0</v>
      </c>
      <c r="M84" s="450">
        <v>0</v>
      </c>
      <c r="N84" s="450">
        <v>0</v>
      </c>
      <c r="O84" s="450">
        <v>0</v>
      </c>
      <c r="P84" s="450">
        <v>0</v>
      </c>
      <c r="Q84" s="450"/>
      <c r="R84" s="450"/>
      <c r="S84" s="450"/>
      <c r="T84" s="450"/>
      <c r="U84" s="450"/>
      <c r="V84" s="450"/>
      <c r="W84" s="450"/>
      <c r="X84" s="450"/>
      <c r="Y84" s="450"/>
      <c r="Z84" s="450"/>
      <c r="AA84" s="450"/>
      <c r="AB84" s="450"/>
      <c r="AC84" s="450"/>
      <c r="AD84" s="450"/>
      <c r="AE84" s="450"/>
      <c r="AF84" s="450"/>
      <c r="AG84" s="450"/>
      <c r="AH84" s="450"/>
      <c r="AI84" s="450"/>
      <c r="AJ84" s="450"/>
      <c r="AK84" s="450"/>
      <c r="AL84" s="450"/>
      <c r="AM84" s="450"/>
      <c r="AN84" s="450"/>
      <c r="AO84" s="450"/>
      <c r="AP84" s="450"/>
      <c r="AQ84" s="450"/>
      <c r="AR84" s="450"/>
      <c r="AS84" s="450"/>
      <c r="AT84" s="450"/>
      <c r="AU84" s="450"/>
      <c r="AV84" s="450"/>
      <c r="AW84" s="450"/>
      <c r="AX84" s="450"/>
      <c r="AY84" s="450"/>
      <c r="AZ84" s="450"/>
      <c r="BA84" s="450"/>
      <c r="BB84" s="450"/>
      <c r="BC84" s="450"/>
      <c r="BD84" s="450"/>
      <c r="BE84" s="450"/>
      <c r="BF84" s="450"/>
      <c r="BG84" s="450"/>
      <c r="BH84" s="450"/>
      <c r="BI84" s="450"/>
      <c r="BJ84" s="450"/>
      <c r="BK84" s="450"/>
      <c r="BL84" s="450"/>
      <c r="BM84" s="450"/>
      <c r="BN84" s="450"/>
      <c r="BO84" s="450"/>
      <c r="BP84" s="450"/>
      <c r="BQ84" s="450"/>
      <c r="BR84" s="450"/>
      <c r="BS84" s="450"/>
      <c r="BT84" s="450"/>
      <c r="BU84" s="450"/>
      <c r="BV84" s="450"/>
      <c r="BW84" s="450"/>
      <c r="BX84" s="450"/>
      <c r="BY84" s="450"/>
      <c r="BZ84" s="450"/>
      <c r="CA84" s="450"/>
      <c r="CB84" s="450"/>
      <c r="CC84" s="450"/>
      <c r="CD84" s="450"/>
      <c r="CE84" s="450"/>
      <c r="CF84" s="450"/>
      <c r="CG84" s="450"/>
      <c r="CH84" s="450"/>
      <c r="CI84" s="450"/>
      <c r="CJ84" s="450"/>
      <c r="CK84" s="450"/>
      <c r="CL84" s="450"/>
      <c r="CM84" s="450"/>
      <c r="CN84" s="450"/>
      <c r="CO84" s="450"/>
      <c r="CP84" s="450"/>
      <c r="CQ84" s="450"/>
      <c r="CR84" s="450"/>
      <c r="CS84" s="450"/>
      <c r="CT84" s="450"/>
      <c r="CU84" s="450"/>
      <c r="CV84" s="450"/>
      <c r="CW84" s="450"/>
      <c r="CX84" s="450"/>
      <c r="CY84" s="450"/>
      <c r="CZ84" s="450"/>
      <c r="DA84" s="450"/>
      <c r="DB84" s="450"/>
      <c r="DC84" s="450"/>
      <c r="DD84" s="450"/>
      <c r="DE84" s="450"/>
      <c r="DF84" s="450"/>
      <c r="DG84" s="450"/>
      <c r="DH84" s="450"/>
      <c r="DI84" s="450"/>
      <c r="DJ84" s="450"/>
      <c r="DK84" s="450"/>
      <c r="DL84" s="450"/>
      <c r="DM84" s="450"/>
      <c r="DN84" s="450"/>
      <c r="DO84" s="450"/>
      <c r="DP84" s="450"/>
      <c r="DQ84" s="450"/>
      <c r="DR84" s="450"/>
      <c r="DS84" s="450"/>
      <c r="DT84" s="450"/>
      <c r="DU84" s="450"/>
      <c r="DV84" s="450">
        <v>0</v>
      </c>
      <c r="DW84" s="450">
        <v>0</v>
      </c>
      <c r="DX84" s="450">
        <v>0</v>
      </c>
      <c r="DY84" s="450">
        <v>0</v>
      </c>
      <c r="DZ84" s="450">
        <v>0</v>
      </c>
      <c r="EA84" s="450">
        <v>0</v>
      </c>
      <c r="EB84" s="450">
        <v>0</v>
      </c>
      <c r="EC84" s="450">
        <v>0</v>
      </c>
      <c r="ED84" s="450">
        <v>0</v>
      </c>
      <c r="EE84" s="450">
        <v>0</v>
      </c>
      <c r="EF84" s="464">
        <v>0</v>
      </c>
      <c r="EG84" s="450"/>
      <c r="EH84" s="454"/>
      <c r="EI84" s="454"/>
    </row>
    <row r="85" spans="1:139" ht="15" customHeight="1">
      <c r="A85" s="450"/>
      <c r="B85" s="451"/>
      <c r="C85" s="450"/>
      <c r="D85" s="450"/>
      <c r="E85" s="450"/>
      <c r="F85" s="464"/>
      <c r="G85" s="450"/>
      <c r="H85" s="450"/>
      <c r="I85" s="450"/>
      <c r="J85" s="450"/>
      <c r="K85" s="450"/>
      <c r="L85" s="450"/>
      <c r="M85" s="450"/>
      <c r="N85" s="450"/>
      <c r="O85" s="450"/>
      <c r="P85" s="450"/>
      <c r="Q85" s="450"/>
      <c r="R85" s="450"/>
      <c r="S85" s="450"/>
      <c r="T85" s="450"/>
      <c r="U85" s="450"/>
      <c r="V85" s="450"/>
      <c r="W85" s="450"/>
      <c r="X85" s="450"/>
      <c r="Y85" s="450"/>
      <c r="Z85" s="450"/>
      <c r="AA85" s="450"/>
      <c r="AB85" s="450"/>
      <c r="AC85" s="450"/>
      <c r="AD85" s="450"/>
      <c r="AE85" s="450"/>
      <c r="AF85" s="450"/>
      <c r="AG85" s="450"/>
      <c r="AH85" s="450"/>
      <c r="AI85" s="450"/>
      <c r="AJ85" s="450"/>
      <c r="AK85" s="450"/>
      <c r="AL85" s="450"/>
      <c r="AM85" s="450"/>
      <c r="AN85" s="450"/>
      <c r="AO85" s="450"/>
      <c r="AP85" s="450"/>
      <c r="AQ85" s="450"/>
      <c r="AR85" s="450"/>
      <c r="AS85" s="450"/>
      <c r="AT85" s="450"/>
      <c r="AU85" s="450"/>
      <c r="AV85" s="450"/>
      <c r="AW85" s="450"/>
      <c r="AX85" s="450"/>
      <c r="AY85" s="450"/>
      <c r="AZ85" s="450"/>
      <c r="BA85" s="450"/>
      <c r="BB85" s="450"/>
      <c r="BC85" s="450"/>
      <c r="BD85" s="450"/>
      <c r="BE85" s="450"/>
      <c r="BF85" s="450"/>
      <c r="BG85" s="450"/>
      <c r="BH85" s="450"/>
      <c r="BI85" s="450"/>
      <c r="BJ85" s="450"/>
      <c r="BK85" s="450"/>
      <c r="BL85" s="450"/>
      <c r="BM85" s="450"/>
      <c r="BN85" s="450"/>
      <c r="BO85" s="450"/>
      <c r="BP85" s="450"/>
      <c r="BQ85" s="450"/>
      <c r="BR85" s="450"/>
      <c r="BS85" s="450"/>
      <c r="BT85" s="450"/>
      <c r="BU85" s="450"/>
      <c r="BV85" s="450"/>
      <c r="BW85" s="450"/>
      <c r="BX85" s="450"/>
      <c r="BY85" s="450"/>
      <c r="BZ85" s="450"/>
      <c r="CA85" s="450"/>
      <c r="CB85" s="450"/>
      <c r="CC85" s="450"/>
      <c r="CD85" s="450"/>
      <c r="CE85" s="450"/>
      <c r="CF85" s="450"/>
      <c r="CG85" s="450"/>
      <c r="CH85" s="450"/>
      <c r="CI85" s="450"/>
      <c r="CJ85" s="450"/>
      <c r="CK85" s="450"/>
      <c r="CL85" s="450"/>
      <c r="CM85" s="450"/>
      <c r="CN85" s="450"/>
      <c r="CO85" s="450"/>
      <c r="CP85" s="450"/>
      <c r="CQ85" s="450"/>
      <c r="CR85" s="450"/>
      <c r="CS85" s="450"/>
      <c r="CT85" s="450"/>
      <c r="CU85" s="450"/>
      <c r="CV85" s="450"/>
      <c r="CW85" s="450"/>
      <c r="CX85" s="450"/>
      <c r="CY85" s="450"/>
      <c r="CZ85" s="450"/>
      <c r="DA85" s="450"/>
      <c r="DB85" s="450"/>
      <c r="DC85" s="450"/>
      <c r="DD85" s="450"/>
      <c r="DE85" s="450"/>
      <c r="DF85" s="450"/>
      <c r="DG85" s="450"/>
      <c r="DH85" s="450"/>
      <c r="DI85" s="450"/>
      <c r="DJ85" s="450"/>
      <c r="DK85" s="450"/>
      <c r="DL85" s="450"/>
      <c r="DM85" s="450"/>
      <c r="DN85" s="450"/>
      <c r="DO85" s="450"/>
      <c r="DP85" s="450"/>
      <c r="DQ85" s="450"/>
      <c r="DR85" s="450"/>
      <c r="DS85" s="450"/>
      <c r="DT85" s="450"/>
      <c r="DU85" s="450"/>
      <c r="DV85" s="450"/>
      <c r="DW85" s="450"/>
      <c r="DX85" s="450"/>
      <c r="DY85" s="450"/>
      <c r="DZ85" s="450"/>
      <c r="EA85" s="450"/>
      <c r="EB85" s="450"/>
      <c r="EC85" s="450"/>
      <c r="ED85" s="450"/>
      <c r="EE85" s="450"/>
      <c r="EF85" s="464"/>
      <c r="EG85" s="450"/>
      <c r="EH85" s="454"/>
      <c r="EI85" s="454"/>
    </row>
    <row r="86" spans="1:139" ht="15" customHeight="1">
      <c r="A86" s="450"/>
      <c r="B86" s="451"/>
      <c r="C86" s="450"/>
      <c r="D86" s="572" t="str">
        <f>EF86</f>
        <v>Net S&amp;D / COS Expenses</v>
      </c>
      <c r="E86" s="450">
        <v>0</v>
      </c>
      <c r="F86" s="450">
        <v>0</v>
      </c>
      <c r="G86" s="450">
        <v>0</v>
      </c>
      <c r="H86" s="450">
        <v>0</v>
      </c>
      <c r="I86" s="450">
        <v>0</v>
      </c>
      <c r="J86" s="450">
        <v>0</v>
      </c>
      <c r="K86" s="450">
        <v>0</v>
      </c>
      <c r="L86" s="450">
        <v>0</v>
      </c>
      <c r="M86" s="450">
        <v>0</v>
      </c>
      <c r="N86" s="450">
        <v>0</v>
      </c>
      <c r="O86" s="450">
        <v>0</v>
      </c>
      <c r="P86" s="450">
        <v>0</v>
      </c>
      <c r="Q86" s="450"/>
      <c r="R86" s="450"/>
      <c r="S86" s="450"/>
      <c r="T86" s="450"/>
      <c r="U86" s="450"/>
      <c r="V86" s="450"/>
      <c r="W86" s="450"/>
      <c r="X86" s="450"/>
      <c r="Y86" s="450"/>
      <c r="Z86" s="450"/>
      <c r="AA86" s="450"/>
      <c r="AB86" s="450"/>
      <c r="AC86" s="450"/>
      <c r="AD86" s="450"/>
      <c r="AE86" s="450"/>
      <c r="AF86" s="450"/>
      <c r="AG86" s="450"/>
      <c r="AH86" s="450"/>
      <c r="AI86" s="450"/>
      <c r="AJ86" s="450"/>
      <c r="AK86" s="450"/>
      <c r="AL86" s="450"/>
      <c r="AM86" s="450"/>
      <c r="AN86" s="450"/>
      <c r="AO86" s="450"/>
      <c r="AP86" s="450"/>
      <c r="AQ86" s="450"/>
      <c r="AR86" s="450"/>
      <c r="AS86" s="450"/>
      <c r="AT86" s="450"/>
      <c r="AU86" s="450"/>
      <c r="AV86" s="450"/>
      <c r="AW86" s="450"/>
      <c r="AX86" s="450"/>
      <c r="AY86" s="450"/>
      <c r="AZ86" s="450"/>
      <c r="BA86" s="450"/>
      <c r="BB86" s="450"/>
      <c r="BC86" s="450"/>
      <c r="BD86" s="450"/>
      <c r="BE86" s="450"/>
      <c r="BF86" s="450"/>
      <c r="BG86" s="450"/>
      <c r="BH86" s="450"/>
      <c r="BI86" s="450"/>
      <c r="BJ86" s="450"/>
      <c r="BK86" s="450"/>
      <c r="BL86" s="450"/>
      <c r="BM86" s="450"/>
      <c r="BN86" s="450"/>
      <c r="BO86" s="450"/>
      <c r="BP86" s="450"/>
      <c r="BQ86" s="450"/>
      <c r="BR86" s="450"/>
      <c r="BS86" s="450"/>
      <c r="BT86" s="450"/>
      <c r="BU86" s="450"/>
      <c r="BV86" s="450"/>
      <c r="BW86" s="450"/>
      <c r="BX86" s="450"/>
      <c r="BY86" s="450"/>
      <c r="BZ86" s="450"/>
      <c r="CA86" s="450"/>
      <c r="CB86" s="450"/>
      <c r="CC86" s="450"/>
      <c r="CD86" s="450"/>
      <c r="CE86" s="450"/>
      <c r="CF86" s="450"/>
      <c r="CG86" s="450"/>
      <c r="CH86" s="450"/>
      <c r="CI86" s="450"/>
      <c r="CJ86" s="450"/>
      <c r="CK86" s="450"/>
      <c r="CL86" s="450"/>
      <c r="CM86" s="450"/>
      <c r="CN86" s="450"/>
      <c r="CO86" s="450"/>
      <c r="CP86" s="450"/>
      <c r="CQ86" s="450"/>
      <c r="CR86" s="450"/>
      <c r="CS86" s="450"/>
      <c r="CT86" s="450"/>
      <c r="CU86" s="450"/>
      <c r="CV86" s="450"/>
      <c r="CW86" s="450"/>
      <c r="CX86" s="450"/>
      <c r="CY86" s="450"/>
      <c r="CZ86" s="450"/>
      <c r="DA86" s="450"/>
      <c r="DB86" s="450"/>
      <c r="DC86" s="450"/>
      <c r="DD86" s="450"/>
      <c r="DE86" s="450"/>
      <c r="DF86" s="450"/>
      <c r="DG86" s="450"/>
      <c r="DH86" s="450"/>
      <c r="DI86" s="450"/>
      <c r="DJ86" s="450"/>
      <c r="DK86" s="450"/>
      <c r="DL86" s="450"/>
      <c r="DM86" s="450"/>
      <c r="DN86" s="450"/>
      <c r="DO86" s="450"/>
      <c r="DP86" s="450"/>
      <c r="DQ86" s="450"/>
      <c r="DR86" s="450"/>
      <c r="DS86" s="450"/>
      <c r="DT86" s="450"/>
      <c r="DU86" s="450"/>
      <c r="DV86" s="450">
        <v>0</v>
      </c>
      <c r="DW86" s="450">
        <v>0</v>
      </c>
      <c r="DX86" s="450">
        <v>0</v>
      </c>
      <c r="DY86" s="450">
        <v>0</v>
      </c>
      <c r="DZ86" s="450">
        <v>0</v>
      </c>
      <c r="EA86" s="450">
        <v>0</v>
      </c>
      <c r="EB86" s="450">
        <v>0</v>
      </c>
      <c r="EC86" s="450">
        <v>0</v>
      </c>
      <c r="ED86" s="450">
        <v>0</v>
      </c>
      <c r="EE86" s="450">
        <v>0</v>
      </c>
      <c r="EF86" s="464" t="s">
        <v>398</v>
      </c>
      <c r="EG86" s="450"/>
      <c r="EH86" s="454"/>
      <c r="EI86" s="454"/>
    </row>
    <row r="87" spans="1:139" ht="15" customHeight="1">
      <c r="A87" s="450"/>
      <c r="B87" s="451"/>
      <c r="C87" s="450"/>
      <c r="D87" s="572" t="str">
        <f>EF87</f>
        <v>Net S&amp;D / COS Payments</v>
      </c>
      <c r="E87" s="450">
        <v>0</v>
      </c>
      <c r="F87" s="450">
        <v>0</v>
      </c>
      <c r="G87" s="450">
        <v>0</v>
      </c>
      <c r="H87" s="450">
        <v>0</v>
      </c>
      <c r="I87" s="450">
        <v>0</v>
      </c>
      <c r="J87" s="450">
        <v>0</v>
      </c>
      <c r="K87" s="450">
        <v>0</v>
      </c>
      <c r="L87" s="450">
        <v>0</v>
      </c>
      <c r="M87" s="450">
        <v>0</v>
      </c>
      <c r="N87" s="450">
        <v>0</v>
      </c>
      <c r="O87" s="450">
        <v>0</v>
      </c>
      <c r="P87" s="450">
        <v>0</v>
      </c>
      <c r="Q87" s="450"/>
      <c r="R87" s="450"/>
      <c r="S87" s="450"/>
      <c r="T87" s="450"/>
      <c r="U87" s="450"/>
      <c r="V87" s="450"/>
      <c r="W87" s="450"/>
      <c r="X87" s="450"/>
      <c r="Y87" s="450"/>
      <c r="Z87" s="450"/>
      <c r="AA87" s="450"/>
      <c r="AB87" s="450"/>
      <c r="AC87" s="450"/>
      <c r="AD87" s="450"/>
      <c r="AE87" s="450"/>
      <c r="AF87" s="450"/>
      <c r="AG87" s="450"/>
      <c r="AH87" s="450"/>
      <c r="AI87" s="450"/>
      <c r="AJ87" s="450"/>
      <c r="AK87" s="450"/>
      <c r="AL87" s="450"/>
      <c r="AM87" s="450"/>
      <c r="AN87" s="450"/>
      <c r="AO87" s="450"/>
      <c r="AP87" s="450"/>
      <c r="AQ87" s="450"/>
      <c r="AR87" s="450"/>
      <c r="AS87" s="450"/>
      <c r="AT87" s="450"/>
      <c r="AU87" s="450"/>
      <c r="AV87" s="450"/>
      <c r="AW87" s="450"/>
      <c r="AX87" s="450"/>
      <c r="AY87" s="450"/>
      <c r="AZ87" s="450"/>
      <c r="BA87" s="450"/>
      <c r="BB87" s="450"/>
      <c r="BC87" s="450"/>
      <c r="BD87" s="450"/>
      <c r="BE87" s="450"/>
      <c r="BF87" s="450"/>
      <c r="BG87" s="450"/>
      <c r="BH87" s="450"/>
      <c r="BI87" s="450"/>
      <c r="BJ87" s="450"/>
      <c r="BK87" s="450"/>
      <c r="BL87" s="450"/>
      <c r="BM87" s="450"/>
      <c r="BN87" s="450"/>
      <c r="BO87" s="450"/>
      <c r="BP87" s="450"/>
      <c r="BQ87" s="450"/>
      <c r="BR87" s="450"/>
      <c r="BS87" s="450"/>
      <c r="BT87" s="450"/>
      <c r="BU87" s="450"/>
      <c r="BV87" s="450"/>
      <c r="BW87" s="450"/>
      <c r="BX87" s="450"/>
      <c r="BY87" s="450"/>
      <c r="BZ87" s="450"/>
      <c r="CA87" s="450"/>
      <c r="CB87" s="450"/>
      <c r="CC87" s="450"/>
      <c r="CD87" s="450"/>
      <c r="CE87" s="450"/>
      <c r="CF87" s="450"/>
      <c r="CG87" s="450"/>
      <c r="CH87" s="450"/>
      <c r="CI87" s="450"/>
      <c r="CJ87" s="450"/>
      <c r="CK87" s="450"/>
      <c r="CL87" s="450"/>
      <c r="CM87" s="450"/>
      <c r="CN87" s="450"/>
      <c r="CO87" s="450"/>
      <c r="CP87" s="450"/>
      <c r="CQ87" s="450"/>
      <c r="CR87" s="450"/>
      <c r="CS87" s="450"/>
      <c r="CT87" s="450"/>
      <c r="CU87" s="450"/>
      <c r="CV87" s="450"/>
      <c r="CW87" s="450"/>
      <c r="CX87" s="450"/>
      <c r="CY87" s="450"/>
      <c r="CZ87" s="450"/>
      <c r="DA87" s="450"/>
      <c r="DB87" s="450"/>
      <c r="DC87" s="450"/>
      <c r="DD87" s="450"/>
      <c r="DE87" s="450"/>
      <c r="DF87" s="450"/>
      <c r="DG87" s="450"/>
      <c r="DH87" s="450"/>
      <c r="DI87" s="450"/>
      <c r="DJ87" s="450"/>
      <c r="DK87" s="450"/>
      <c r="DL87" s="450"/>
      <c r="DM87" s="450"/>
      <c r="DN87" s="450"/>
      <c r="DO87" s="450"/>
      <c r="DP87" s="450"/>
      <c r="DQ87" s="450"/>
      <c r="DR87" s="450"/>
      <c r="DS87" s="450"/>
      <c r="DT87" s="450"/>
      <c r="DU87" s="450"/>
      <c r="DV87" s="450">
        <v>0</v>
      </c>
      <c r="DW87" s="450">
        <v>0</v>
      </c>
      <c r="DX87" s="450">
        <v>0</v>
      </c>
      <c r="DY87" s="450">
        <v>0</v>
      </c>
      <c r="DZ87" s="450">
        <v>0</v>
      </c>
      <c r="EA87" s="450">
        <v>0</v>
      </c>
      <c r="EB87" s="450">
        <v>0</v>
      </c>
      <c r="EC87" s="450">
        <v>0</v>
      </c>
      <c r="ED87" s="450">
        <v>0</v>
      </c>
      <c r="EE87" s="450">
        <v>0</v>
      </c>
      <c r="EF87" s="464" t="s">
        <v>399</v>
      </c>
      <c r="EG87" s="450"/>
      <c r="EH87" s="454"/>
      <c r="EI87" s="454"/>
    </row>
    <row r="88" spans="1:139" ht="15" customHeight="1">
      <c r="A88" s="450"/>
      <c r="B88" s="451"/>
      <c r="C88" s="450"/>
      <c r="D88" s="450"/>
      <c r="E88" s="450"/>
      <c r="F88" s="464"/>
      <c r="G88" s="450"/>
      <c r="H88" s="450"/>
      <c r="I88" s="450"/>
      <c r="J88" s="450"/>
      <c r="K88" s="450"/>
      <c r="L88" s="450"/>
      <c r="M88" s="450"/>
      <c r="N88" s="450"/>
      <c r="O88" s="450"/>
      <c r="P88" s="450"/>
      <c r="Q88" s="450"/>
      <c r="R88" s="450"/>
      <c r="S88" s="450"/>
      <c r="T88" s="450"/>
      <c r="U88" s="450"/>
      <c r="V88" s="450"/>
      <c r="W88" s="450"/>
      <c r="X88" s="450"/>
      <c r="Y88" s="450"/>
      <c r="Z88" s="450"/>
      <c r="AA88" s="450"/>
      <c r="AB88" s="450"/>
      <c r="AC88" s="450"/>
      <c r="AD88" s="450"/>
      <c r="AE88" s="450"/>
      <c r="AF88" s="450"/>
      <c r="AG88" s="450"/>
      <c r="AH88" s="450"/>
      <c r="AI88" s="450"/>
      <c r="AJ88" s="450"/>
      <c r="AK88" s="450"/>
      <c r="AL88" s="450"/>
      <c r="AM88" s="450"/>
      <c r="AN88" s="450"/>
      <c r="AO88" s="450"/>
      <c r="AP88" s="450"/>
      <c r="AQ88" s="450"/>
      <c r="AR88" s="450"/>
      <c r="AS88" s="450"/>
      <c r="AT88" s="450"/>
      <c r="AU88" s="450"/>
      <c r="AV88" s="450"/>
      <c r="AW88" s="450"/>
      <c r="AX88" s="450"/>
      <c r="AY88" s="450"/>
      <c r="AZ88" s="450"/>
      <c r="BA88" s="450"/>
      <c r="BB88" s="450"/>
      <c r="BC88" s="450"/>
      <c r="BD88" s="450"/>
      <c r="BE88" s="450"/>
      <c r="BF88" s="450"/>
      <c r="BG88" s="450"/>
      <c r="BH88" s="450"/>
      <c r="BI88" s="450"/>
      <c r="BJ88" s="450"/>
      <c r="BK88" s="450"/>
      <c r="BL88" s="450"/>
      <c r="BM88" s="450"/>
      <c r="BN88" s="450"/>
      <c r="BO88" s="450"/>
      <c r="BP88" s="450"/>
      <c r="BQ88" s="450"/>
      <c r="BR88" s="450"/>
      <c r="BS88" s="450"/>
      <c r="BT88" s="450"/>
      <c r="BU88" s="450"/>
      <c r="BV88" s="450"/>
      <c r="BW88" s="450"/>
      <c r="BX88" s="450"/>
      <c r="BY88" s="450"/>
      <c r="BZ88" s="450"/>
      <c r="CA88" s="450"/>
      <c r="CB88" s="450"/>
      <c r="CC88" s="450"/>
      <c r="CD88" s="450"/>
      <c r="CE88" s="450"/>
      <c r="CF88" s="450"/>
      <c r="CG88" s="450"/>
      <c r="CH88" s="450"/>
      <c r="CI88" s="450"/>
      <c r="CJ88" s="450"/>
      <c r="CK88" s="450"/>
      <c r="CL88" s="450"/>
      <c r="CM88" s="450"/>
      <c r="CN88" s="450"/>
      <c r="CO88" s="450"/>
      <c r="CP88" s="450"/>
      <c r="CQ88" s="450"/>
      <c r="CR88" s="450"/>
      <c r="CS88" s="450"/>
      <c r="CT88" s="450"/>
      <c r="CU88" s="450"/>
      <c r="CV88" s="450"/>
      <c r="CW88" s="450"/>
      <c r="CX88" s="450"/>
      <c r="CY88" s="450"/>
      <c r="CZ88" s="450"/>
      <c r="DA88" s="450"/>
      <c r="DB88" s="450"/>
      <c r="DC88" s="450"/>
      <c r="DD88" s="450"/>
      <c r="DE88" s="450"/>
      <c r="DF88" s="450"/>
      <c r="DG88" s="450"/>
      <c r="DH88" s="450"/>
      <c r="DI88" s="450"/>
      <c r="DJ88" s="450"/>
      <c r="DK88" s="450"/>
      <c r="DL88" s="450"/>
      <c r="DM88" s="450"/>
      <c r="DN88" s="450"/>
      <c r="DO88" s="450"/>
      <c r="DP88" s="450"/>
      <c r="DQ88" s="450"/>
      <c r="DR88" s="450"/>
      <c r="DS88" s="450"/>
      <c r="DT88" s="450"/>
      <c r="DU88" s="450"/>
      <c r="DV88" s="450"/>
      <c r="DW88" s="450"/>
      <c r="DX88" s="450"/>
      <c r="DY88" s="450"/>
      <c r="DZ88" s="450"/>
      <c r="EA88" s="450"/>
      <c r="EB88" s="450"/>
      <c r="EC88" s="450"/>
      <c r="ED88" s="450"/>
      <c r="EE88" s="450"/>
      <c r="EF88" s="464"/>
      <c r="EG88" s="450"/>
      <c r="EH88" s="454"/>
      <c r="EI88" s="454"/>
    </row>
    <row r="89" spans="1:139" ht="15" customHeight="1">
      <c r="A89" s="450"/>
      <c r="B89" s="451"/>
      <c r="C89" s="450"/>
      <c r="D89" s="518" t="s">
        <v>400</v>
      </c>
      <c r="E89" s="450">
        <f>E86*(1+E75)</f>
        <v>0</v>
      </c>
      <c r="F89" s="450">
        <f>F86*(1+E75)</f>
        <v>0</v>
      </c>
      <c r="G89" s="450">
        <f>G86*(1+E75)</f>
        <v>0</v>
      </c>
      <c r="H89" s="450">
        <f>H86*(1+E75)</f>
        <v>0</v>
      </c>
      <c r="I89" s="450">
        <f>I86*(1+E75)</f>
        <v>0</v>
      </c>
      <c r="J89" s="450">
        <f>J86*(1+E75)</f>
        <v>0</v>
      </c>
      <c r="K89" s="450">
        <f>K86*(1+E75)</f>
        <v>0</v>
      </c>
      <c r="L89" s="450">
        <f>L86*(1+E75)</f>
        <v>0</v>
      </c>
      <c r="M89" s="450">
        <f>M86*(1+E75)</f>
        <v>0</v>
      </c>
      <c r="N89" s="450">
        <f>N86*(1+E75)</f>
        <v>0</v>
      </c>
      <c r="O89" s="450">
        <f>O86*(1+E75)</f>
        <v>0</v>
      </c>
      <c r="P89" s="450">
        <f>P86*(1+E75)</f>
        <v>0</v>
      </c>
      <c r="Q89" s="450"/>
      <c r="R89" s="450"/>
      <c r="S89" s="450"/>
      <c r="T89" s="450"/>
      <c r="U89" s="450"/>
      <c r="V89" s="450"/>
      <c r="W89" s="450"/>
      <c r="X89" s="450"/>
      <c r="Y89" s="450"/>
      <c r="Z89" s="450"/>
      <c r="AA89" s="450"/>
      <c r="AB89" s="450"/>
      <c r="AC89" s="450"/>
      <c r="AD89" s="450"/>
      <c r="AE89" s="450"/>
      <c r="AF89" s="450"/>
      <c r="AG89" s="450"/>
      <c r="AH89" s="450"/>
      <c r="AI89" s="450"/>
      <c r="AJ89" s="450"/>
      <c r="AK89" s="450"/>
      <c r="AL89" s="450"/>
      <c r="AM89" s="450"/>
      <c r="AN89" s="450"/>
      <c r="AO89" s="450"/>
      <c r="AP89" s="450"/>
      <c r="AQ89" s="450"/>
      <c r="AR89" s="450"/>
      <c r="AS89" s="450"/>
      <c r="AT89" s="450"/>
      <c r="AU89" s="450"/>
      <c r="AV89" s="450"/>
      <c r="AW89" s="450"/>
      <c r="AX89" s="450"/>
      <c r="AY89" s="450"/>
      <c r="AZ89" s="450"/>
      <c r="BA89" s="450"/>
      <c r="BB89" s="450"/>
      <c r="BC89" s="450"/>
      <c r="BD89" s="450"/>
      <c r="BE89" s="450"/>
      <c r="BF89" s="450"/>
      <c r="BG89" s="450"/>
      <c r="BH89" s="450"/>
      <c r="BI89" s="450"/>
      <c r="BJ89" s="450"/>
      <c r="BK89" s="450"/>
      <c r="BL89" s="450"/>
      <c r="BM89" s="450"/>
      <c r="BN89" s="450"/>
      <c r="BO89" s="450"/>
      <c r="BP89" s="450"/>
      <c r="BQ89" s="450"/>
      <c r="BR89" s="450"/>
      <c r="BS89" s="450"/>
      <c r="BT89" s="450"/>
      <c r="BU89" s="450"/>
      <c r="BV89" s="450"/>
      <c r="BW89" s="450"/>
      <c r="BX89" s="450"/>
      <c r="BY89" s="450"/>
      <c r="BZ89" s="450"/>
      <c r="CA89" s="450"/>
      <c r="CB89" s="450"/>
      <c r="CC89" s="450"/>
      <c r="CD89" s="450"/>
      <c r="CE89" s="450"/>
      <c r="CF89" s="450"/>
      <c r="CG89" s="450"/>
      <c r="CH89" s="450"/>
      <c r="CI89" s="450"/>
      <c r="CJ89" s="450"/>
      <c r="CK89" s="450"/>
      <c r="CL89" s="450"/>
      <c r="CM89" s="450"/>
      <c r="CN89" s="450"/>
      <c r="CO89" s="450"/>
      <c r="CP89" s="450"/>
      <c r="CQ89" s="450"/>
      <c r="CR89" s="450"/>
      <c r="CS89" s="450"/>
      <c r="CT89" s="450"/>
      <c r="CU89" s="450"/>
      <c r="CV89" s="450"/>
      <c r="CW89" s="450"/>
      <c r="CX89" s="450"/>
      <c r="CY89" s="450"/>
      <c r="CZ89" s="450"/>
      <c r="DA89" s="450"/>
      <c r="DB89" s="450"/>
      <c r="DC89" s="450"/>
      <c r="DD89" s="450"/>
      <c r="DE89" s="450"/>
      <c r="DF89" s="450"/>
      <c r="DG89" s="450"/>
      <c r="DH89" s="450"/>
      <c r="DI89" s="450"/>
      <c r="DJ89" s="450"/>
      <c r="DK89" s="450"/>
      <c r="DL89" s="450"/>
      <c r="DM89" s="450"/>
      <c r="DN89" s="450"/>
      <c r="DO89" s="450"/>
      <c r="DP89" s="450"/>
      <c r="DQ89" s="450"/>
      <c r="DR89" s="450"/>
      <c r="DS89" s="450"/>
      <c r="DT89" s="450"/>
      <c r="DU89" s="450"/>
      <c r="DV89" s="450">
        <f>DV86*(1+E75)</f>
        <v>0</v>
      </c>
      <c r="DW89" s="450">
        <f t="shared" ref="DW89:EE89" si="339">DW86*(1+E75)</f>
        <v>0</v>
      </c>
      <c r="DX89" s="450">
        <f t="shared" si="339"/>
        <v>0</v>
      </c>
      <c r="DY89" s="450">
        <f t="shared" si="339"/>
        <v>0</v>
      </c>
      <c r="DZ89" s="450">
        <f t="shared" si="339"/>
        <v>0</v>
      </c>
      <c r="EA89" s="450">
        <f t="shared" si="339"/>
        <v>0</v>
      </c>
      <c r="EB89" s="450">
        <f t="shared" si="339"/>
        <v>0</v>
      </c>
      <c r="EC89" s="450">
        <f t="shared" si="339"/>
        <v>0</v>
      </c>
      <c r="ED89" s="450">
        <f t="shared" si="339"/>
        <v>0</v>
      </c>
      <c r="EE89" s="450">
        <f t="shared" si="339"/>
        <v>0</v>
      </c>
      <c r="EF89" s="464"/>
      <c r="EG89" s="450"/>
      <c r="EH89" s="454"/>
      <c r="EI89" s="454"/>
    </row>
    <row r="90" spans="1:139" ht="15" customHeight="1">
      <c r="A90" s="450"/>
      <c r="B90" s="451"/>
      <c r="C90" s="450"/>
      <c r="D90" s="518" t="s">
        <v>401</v>
      </c>
      <c r="E90" s="450">
        <f>E87*(1+E75)</f>
        <v>0</v>
      </c>
      <c r="F90" s="450">
        <f>F87*(1+E75)</f>
        <v>0</v>
      </c>
      <c r="G90" s="450">
        <f>G87*(1+E75)</f>
        <v>0</v>
      </c>
      <c r="H90" s="450">
        <f>H87*(1+E75)</f>
        <v>0</v>
      </c>
      <c r="I90" s="450">
        <f>I87*(1+E75)</f>
        <v>0</v>
      </c>
      <c r="J90" s="450">
        <f>J87*(1+E75)</f>
        <v>0</v>
      </c>
      <c r="K90" s="450">
        <f>K87*(1+E75)</f>
        <v>0</v>
      </c>
      <c r="L90" s="450">
        <f>L87*(1+E75)</f>
        <v>0</v>
      </c>
      <c r="M90" s="450">
        <f>M87*(1+E75)</f>
        <v>0</v>
      </c>
      <c r="N90" s="450">
        <f>N87*(1+E75)</f>
        <v>0</v>
      </c>
      <c r="O90" s="450">
        <f>O87*(1+E75)</f>
        <v>0</v>
      </c>
      <c r="P90" s="450">
        <f>P87*(1+E75)</f>
        <v>0</v>
      </c>
      <c r="Q90" s="450"/>
      <c r="R90" s="450"/>
      <c r="S90" s="450"/>
      <c r="T90" s="450"/>
      <c r="U90" s="450"/>
      <c r="V90" s="450"/>
      <c r="W90" s="450"/>
      <c r="X90" s="450"/>
      <c r="Y90" s="450"/>
      <c r="Z90" s="450"/>
      <c r="AA90" s="450"/>
      <c r="AB90" s="450"/>
      <c r="AC90" s="450"/>
      <c r="AD90" s="450"/>
      <c r="AE90" s="450"/>
      <c r="AF90" s="450"/>
      <c r="AG90" s="450"/>
      <c r="AH90" s="450"/>
      <c r="AI90" s="450"/>
      <c r="AJ90" s="450"/>
      <c r="AK90" s="450"/>
      <c r="AL90" s="450"/>
      <c r="AM90" s="450"/>
      <c r="AN90" s="450"/>
      <c r="AO90" s="450"/>
      <c r="AP90" s="450"/>
      <c r="AQ90" s="450"/>
      <c r="AR90" s="450"/>
      <c r="AS90" s="450"/>
      <c r="AT90" s="450"/>
      <c r="AU90" s="450"/>
      <c r="AV90" s="450"/>
      <c r="AW90" s="450"/>
      <c r="AX90" s="450"/>
      <c r="AY90" s="450"/>
      <c r="AZ90" s="450"/>
      <c r="BA90" s="450"/>
      <c r="BB90" s="450"/>
      <c r="BC90" s="450"/>
      <c r="BD90" s="450"/>
      <c r="BE90" s="450"/>
      <c r="BF90" s="450"/>
      <c r="BG90" s="450"/>
      <c r="BH90" s="450"/>
      <c r="BI90" s="450"/>
      <c r="BJ90" s="450"/>
      <c r="BK90" s="450"/>
      <c r="BL90" s="450"/>
      <c r="BM90" s="450"/>
      <c r="BN90" s="450"/>
      <c r="BO90" s="450"/>
      <c r="BP90" s="450"/>
      <c r="BQ90" s="450"/>
      <c r="BR90" s="450"/>
      <c r="BS90" s="450"/>
      <c r="BT90" s="450"/>
      <c r="BU90" s="450"/>
      <c r="BV90" s="450"/>
      <c r="BW90" s="450"/>
      <c r="BX90" s="450"/>
      <c r="BY90" s="450"/>
      <c r="BZ90" s="450"/>
      <c r="CA90" s="450"/>
      <c r="CB90" s="450"/>
      <c r="CC90" s="450"/>
      <c r="CD90" s="450"/>
      <c r="CE90" s="450"/>
      <c r="CF90" s="450"/>
      <c r="CG90" s="450"/>
      <c r="CH90" s="450"/>
      <c r="CI90" s="450"/>
      <c r="CJ90" s="450"/>
      <c r="CK90" s="450"/>
      <c r="CL90" s="450"/>
      <c r="CM90" s="450"/>
      <c r="CN90" s="450"/>
      <c r="CO90" s="450"/>
      <c r="CP90" s="450"/>
      <c r="CQ90" s="450"/>
      <c r="CR90" s="450"/>
      <c r="CS90" s="450"/>
      <c r="CT90" s="450"/>
      <c r="CU90" s="450"/>
      <c r="CV90" s="450"/>
      <c r="CW90" s="450"/>
      <c r="CX90" s="450"/>
      <c r="CY90" s="450"/>
      <c r="CZ90" s="450"/>
      <c r="DA90" s="450"/>
      <c r="DB90" s="450"/>
      <c r="DC90" s="450"/>
      <c r="DD90" s="450"/>
      <c r="DE90" s="450"/>
      <c r="DF90" s="450"/>
      <c r="DG90" s="450"/>
      <c r="DH90" s="450"/>
      <c r="DI90" s="450"/>
      <c r="DJ90" s="450"/>
      <c r="DK90" s="450"/>
      <c r="DL90" s="450"/>
      <c r="DM90" s="450"/>
      <c r="DN90" s="450"/>
      <c r="DO90" s="450"/>
      <c r="DP90" s="450"/>
      <c r="DQ90" s="450"/>
      <c r="DR90" s="450"/>
      <c r="DS90" s="450"/>
      <c r="DT90" s="450"/>
      <c r="DU90" s="450"/>
      <c r="DV90" s="450">
        <f>DV87*(1+E75)</f>
        <v>0</v>
      </c>
      <c r="DW90" s="450">
        <f t="shared" ref="DW90:EE90" si="340">DW87*(1+E75)</f>
        <v>0</v>
      </c>
      <c r="DX90" s="450">
        <f t="shared" si="340"/>
        <v>0</v>
      </c>
      <c r="DY90" s="450">
        <f t="shared" si="340"/>
        <v>0</v>
      </c>
      <c r="DZ90" s="450">
        <f t="shared" si="340"/>
        <v>0</v>
      </c>
      <c r="EA90" s="450">
        <f t="shared" si="340"/>
        <v>0</v>
      </c>
      <c r="EB90" s="450">
        <f t="shared" si="340"/>
        <v>0</v>
      </c>
      <c r="EC90" s="450">
        <f t="shared" si="340"/>
        <v>0</v>
      </c>
      <c r="ED90" s="450">
        <f t="shared" si="340"/>
        <v>0</v>
      </c>
      <c r="EE90" s="450">
        <f t="shared" si="340"/>
        <v>0</v>
      </c>
      <c r="EF90" s="464"/>
      <c r="EG90" s="450"/>
      <c r="EH90" s="454"/>
      <c r="EI90" s="454"/>
    </row>
    <row r="91" spans="1:139" ht="15" customHeight="1">
      <c r="A91" s="450"/>
      <c r="B91" s="451"/>
      <c r="C91" s="450"/>
      <c r="D91" s="450"/>
      <c r="E91" s="450"/>
      <c r="F91" s="464"/>
      <c r="G91" s="450"/>
      <c r="H91" s="450"/>
      <c r="I91" s="450"/>
      <c r="J91" s="450"/>
      <c r="K91" s="450"/>
      <c r="L91" s="450"/>
      <c r="M91" s="450"/>
      <c r="N91" s="450"/>
      <c r="O91" s="450"/>
      <c r="P91" s="450"/>
      <c r="Q91" s="450"/>
      <c r="R91" s="450"/>
      <c r="S91" s="450"/>
      <c r="T91" s="450"/>
      <c r="U91" s="450"/>
      <c r="V91" s="450"/>
      <c r="W91" s="450"/>
      <c r="X91" s="450"/>
      <c r="Y91" s="450"/>
      <c r="Z91" s="450"/>
      <c r="AA91" s="450"/>
      <c r="AB91" s="450"/>
      <c r="AC91" s="450"/>
      <c r="AD91" s="450"/>
      <c r="AE91" s="450"/>
      <c r="AF91" s="450"/>
      <c r="AG91" s="450"/>
      <c r="AH91" s="450"/>
      <c r="AI91" s="450"/>
      <c r="AJ91" s="450"/>
      <c r="AK91" s="450"/>
      <c r="AL91" s="450"/>
      <c r="AM91" s="450"/>
      <c r="AN91" s="450"/>
      <c r="AO91" s="450"/>
      <c r="AP91" s="450"/>
      <c r="AQ91" s="450"/>
      <c r="AR91" s="450"/>
      <c r="AS91" s="450"/>
      <c r="AT91" s="450"/>
      <c r="AU91" s="450"/>
      <c r="AV91" s="450"/>
      <c r="AW91" s="450"/>
      <c r="AX91" s="450"/>
      <c r="AY91" s="450"/>
      <c r="AZ91" s="450"/>
      <c r="BA91" s="450"/>
      <c r="BB91" s="450"/>
      <c r="BC91" s="450"/>
      <c r="BD91" s="450"/>
      <c r="BE91" s="450"/>
      <c r="BF91" s="450"/>
      <c r="BG91" s="450"/>
      <c r="BH91" s="450"/>
      <c r="BI91" s="450"/>
      <c r="BJ91" s="450"/>
      <c r="BK91" s="450"/>
      <c r="BL91" s="450"/>
      <c r="BM91" s="450"/>
      <c r="BN91" s="450"/>
      <c r="BO91" s="450"/>
      <c r="BP91" s="450"/>
      <c r="BQ91" s="450"/>
      <c r="BR91" s="450"/>
      <c r="BS91" s="450"/>
      <c r="BT91" s="450"/>
      <c r="BU91" s="450"/>
      <c r="BV91" s="450"/>
      <c r="BW91" s="450"/>
      <c r="BX91" s="450"/>
      <c r="BY91" s="450"/>
      <c r="BZ91" s="450"/>
      <c r="CA91" s="450"/>
      <c r="CB91" s="450"/>
      <c r="CC91" s="450"/>
      <c r="CD91" s="450"/>
      <c r="CE91" s="450"/>
      <c r="CF91" s="450"/>
      <c r="CG91" s="450"/>
      <c r="CH91" s="450"/>
      <c r="CI91" s="450"/>
      <c r="CJ91" s="450"/>
      <c r="CK91" s="450"/>
      <c r="CL91" s="450"/>
      <c r="CM91" s="450"/>
      <c r="CN91" s="450"/>
      <c r="CO91" s="450"/>
      <c r="CP91" s="450"/>
      <c r="CQ91" s="450"/>
      <c r="CR91" s="450"/>
      <c r="CS91" s="450"/>
      <c r="CT91" s="450"/>
      <c r="CU91" s="450"/>
      <c r="CV91" s="450"/>
      <c r="CW91" s="450"/>
      <c r="CX91" s="450"/>
      <c r="CY91" s="450"/>
      <c r="CZ91" s="450"/>
      <c r="DA91" s="450"/>
      <c r="DB91" s="450"/>
      <c r="DC91" s="450"/>
      <c r="DD91" s="450"/>
      <c r="DE91" s="450"/>
      <c r="DF91" s="450"/>
      <c r="DG91" s="450"/>
      <c r="DH91" s="450"/>
      <c r="DI91" s="450"/>
      <c r="DJ91" s="450"/>
      <c r="DK91" s="450"/>
      <c r="DL91" s="450"/>
      <c r="DM91" s="450"/>
      <c r="DN91" s="450"/>
      <c r="DO91" s="450"/>
      <c r="DP91" s="450"/>
      <c r="DQ91" s="450"/>
      <c r="DR91" s="450"/>
      <c r="DS91" s="450"/>
      <c r="DT91" s="450"/>
      <c r="DU91" s="450"/>
      <c r="DV91" s="450"/>
      <c r="DW91" s="450"/>
      <c r="DX91" s="450"/>
      <c r="DY91" s="450"/>
      <c r="DZ91" s="450"/>
      <c r="EA91" s="450"/>
      <c r="EB91" s="450"/>
      <c r="EC91" s="450"/>
      <c r="ED91" s="450"/>
      <c r="EE91" s="450"/>
      <c r="EF91" s="464"/>
      <c r="EG91" s="450"/>
      <c r="EH91" s="454"/>
      <c r="EI91" s="454"/>
    </row>
    <row r="92" spans="1:139" ht="15" customHeight="1">
      <c r="A92" s="450"/>
      <c r="B92" s="451"/>
      <c r="C92" s="450"/>
      <c r="D92" s="450"/>
      <c r="E92" s="573"/>
      <c r="F92" s="464"/>
      <c r="G92" s="450"/>
      <c r="H92" s="450"/>
      <c r="I92" s="450"/>
      <c r="J92" s="450"/>
      <c r="K92" s="450"/>
      <c r="L92" s="450"/>
      <c r="M92" s="450"/>
      <c r="N92" s="450"/>
      <c r="O92" s="450"/>
      <c r="P92" s="450"/>
      <c r="Q92" s="450"/>
      <c r="R92" s="450"/>
      <c r="S92" s="450"/>
      <c r="T92" s="450"/>
      <c r="U92" s="450"/>
      <c r="V92" s="450"/>
      <c r="W92" s="450"/>
      <c r="X92" s="450"/>
      <c r="Y92" s="450"/>
      <c r="Z92" s="450"/>
      <c r="AA92" s="450"/>
      <c r="AB92" s="450"/>
      <c r="AC92" s="450"/>
      <c r="AD92" s="450"/>
      <c r="AE92" s="450"/>
      <c r="AF92" s="450"/>
      <c r="AG92" s="450"/>
      <c r="AH92" s="450"/>
      <c r="AI92" s="450"/>
      <c r="AJ92" s="450"/>
      <c r="AK92" s="450"/>
      <c r="AL92" s="450"/>
      <c r="AM92" s="450"/>
      <c r="AN92" s="450"/>
      <c r="AO92" s="450"/>
      <c r="AP92" s="450"/>
      <c r="AQ92" s="450"/>
      <c r="AR92" s="450"/>
      <c r="AS92" s="450"/>
      <c r="AT92" s="450"/>
      <c r="AU92" s="450"/>
      <c r="AV92" s="450"/>
      <c r="AW92" s="450"/>
      <c r="AX92" s="450"/>
      <c r="AY92" s="450"/>
      <c r="AZ92" s="450"/>
      <c r="BA92" s="450"/>
      <c r="BB92" s="450"/>
      <c r="BC92" s="450"/>
      <c r="BD92" s="450"/>
      <c r="BE92" s="450"/>
      <c r="BF92" s="450"/>
      <c r="BG92" s="450"/>
      <c r="BH92" s="450"/>
      <c r="BI92" s="450"/>
      <c r="BJ92" s="450"/>
      <c r="BK92" s="450"/>
      <c r="BL92" s="450"/>
      <c r="BM92" s="450"/>
      <c r="BN92" s="450"/>
      <c r="BO92" s="450"/>
      <c r="BP92" s="450"/>
      <c r="BQ92" s="450"/>
      <c r="BR92" s="450"/>
      <c r="BS92" s="450"/>
      <c r="BT92" s="450"/>
      <c r="BU92" s="450"/>
      <c r="BV92" s="450"/>
      <c r="BW92" s="450"/>
      <c r="BX92" s="450"/>
      <c r="BY92" s="450"/>
      <c r="BZ92" s="450"/>
      <c r="CA92" s="450"/>
      <c r="CB92" s="450"/>
      <c r="CC92" s="450"/>
      <c r="CD92" s="450"/>
      <c r="CE92" s="450"/>
      <c r="CF92" s="450"/>
      <c r="CG92" s="450"/>
      <c r="CH92" s="450"/>
      <c r="CI92" s="450"/>
      <c r="CJ92" s="450"/>
      <c r="CK92" s="450"/>
      <c r="CL92" s="450"/>
      <c r="CM92" s="450"/>
      <c r="CN92" s="450"/>
      <c r="CO92" s="450"/>
      <c r="CP92" s="450"/>
      <c r="CQ92" s="450"/>
      <c r="CR92" s="450"/>
      <c r="CS92" s="450"/>
      <c r="CT92" s="450"/>
      <c r="CU92" s="450"/>
      <c r="CV92" s="450"/>
      <c r="CW92" s="450"/>
      <c r="CX92" s="450"/>
      <c r="CY92" s="450"/>
      <c r="CZ92" s="450"/>
      <c r="DA92" s="450"/>
      <c r="DB92" s="450"/>
      <c r="DC92" s="450"/>
      <c r="DD92" s="450"/>
      <c r="DE92" s="450"/>
      <c r="DF92" s="450"/>
      <c r="DG92" s="450"/>
      <c r="DH92" s="450"/>
      <c r="DI92" s="450"/>
      <c r="DJ92" s="450"/>
      <c r="DK92" s="450"/>
      <c r="DL92" s="450"/>
      <c r="DM92" s="450"/>
      <c r="DN92" s="450"/>
      <c r="DO92" s="450"/>
      <c r="DP92" s="450"/>
      <c r="DQ92" s="450"/>
      <c r="DR92" s="450"/>
      <c r="DS92" s="450"/>
      <c r="DT92" s="450"/>
      <c r="DU92" s="450"/>
      <c r="DV92" s="450"/>
      <c r="DW92" s="450"/>
      <c r="DX92" s="450"/>
      <c r="DY92" s="450"/>
      <c r="DZ92" s="450"/>
      <c r="EA92" s="450"/>
      <c r="EB92" s="450"/>
      <c r="EC92" s="450"/>
      <c r="ED92" s="450"/>
      <c r="EE92" s="450"/>
      <c r="EF92" s="464"/>
      <c r="EG92" s="450"/>
      <c r="EH92" s="454"/>
      <c r="EI92" s="454"/>
    </row>
    <row r="93" spans="1:139" ht="15" customHeight="1">
      <c r="A93" s="450"/>
      <c r="B93" s="451"/>
      <c r="C93" s="450"/>
      <c r="D93" s="450"/>
      <c r="E93" s="450"/>
      <c r="F93" s="464"/>
      <c r="G93" s="450"/>
      <c r="H93" s="450"/>
      <c r="I93" s="450"/>
      <c r="J93" s="450"/>
      <c r="K93" s="450"/>
      <c r="L93" s="450"/>
      <c r="M93" s="450"/>
      <c r="N93" s="450"/>
      <c r="O93" s="450"/>
      <c r="P93" s="450"/>
      <c r="Q93" s="450"/>
      <c r="R93" s="450"/>
      <c r="S93" s="450"/>
      <c r="T93" s="450"/>
      <c r="U93" s="450"/>
      <c r="V93" s="450"/>
      <c r="W93" s="450"/>
      <c r="X93" s="450"/>
      <c r="Y93" s="450"/>
      <c r="Z93" s="450"/>
      <c r="AA93" s="450"/>
      <c r="AB93" s="450"/>
      <c r="AC93" s="450"/>
      <c r="AD93" s="450"/>
      <c r="AE93" s="450"/>
      <c r="AF93" s="450"/>
      <c r="AG93" s="450"/>
      <c r="AH93" s="450"/>
      <c r="AI93" s="450"/>
      <c r="AJ93" s="450"/>
      <c r="AK93" s="450"/>
      <c r="AL93" s="450"/>
      <c r="AM93" s="450"/>
      <c r="AN93" s="450"/>
      <c r="AO93" s="450"/>
      <c r="AP93" s="450"/>
      <c r="AQ93" s="450"/>
      <c r="AR93" s="450"/>
      <c r="AS93" s="450"/>
      <c r="AT93" s="450"/>
      <c r="AU93" s="450"/>
      <c r="AV93" s="450"/>
      <c r="AW93" s="450"/>
      <c r="AX93" s="450"/>
      <c r="AY93" s="450"/>
      <c r="AZ93" s="450"/>
      <c r="BA93" s="450"/>
      <c r="BB93" s="450"/>
      <c r="BC93" s="450"/>
      <c r="BD93" s="450"/>
      <c r="BE93" s="450"/>
      <c r="BF93" s="450"/>
      <c r="BG93" s="450"/>
      <c r="BH93" s="450"/>
      <c r="BI93" s="450"/>
      <c r="BJ93" s="450"/>
      <c r="BK93" s="450"/>
      <c r="BL93" s="450"/>
      <c r="BM93" s="450"/>
      <c r="BN93" s="450"/>
      <c r="BO93" s="450"/>
      <c r="BP93" s="450"/>
      <c r="BQ93" s="450"/>
      <c r="BR93" s="450"/>
      <c r="BS93" s="450"/>
      <c r="BT93" s="450"/>
      <c r="BU93" s="450"/>
      <c r="BV93" s="450"/>
      <c r="BW93" s="450"/>
      <c r="BX93" s="450"/>
      <c r="BY93" s="450"/>
      <c r="BZ93" s="450"/>
      <c r="CA93" s="450"/>
      <c r="CB93" s="450"/>
      <c r="CC93" s="450"/>
      <c r="CD93" s="450"/>
      <c r="CE93" s="450"/>
      <c r="CF93" s="450"/>
      <c r="CG93" s="450"/>
      <c r="CH93" s="450"/>
      <c r="CI93" s="450"/>
      <c r="CJ93" s="450"/>
      <c r="CK93" s="450"/>
      <c r="CL93" s="450"/>
      <c r="CM93" s="450"/>
      <c r="CN93" s="450"/>
      <c r="CO93" s="450"/>
      <c r="CP93" s="450"/>
      <c r="CQ93" s="450"/>
      <c r="CR93" s="450"/>
      <c r="CS93" s="450"/>
      <c r="CT93" s="450"/>
      <c r="CU93" s="450"/>
      <c r="CV93" s="450"/>
      <c r="CW93" s="450"/>
      <c r="CX93" s="450"/>
      <c r="CY93" s="450"/>
      <c r="CZ93" s="450"/>
      <c r="DA93" s="450"/>
      <c r="DB93" s="450"/>
      <c r="DC93" s="450"/>
      <c r="DD93" s="450"/>
      <c r="DE93" s="450"/>
      <c r="DF93" s="450"/>
      <c r="DG93" s="450"/>
      <c r="DH93" s="450"/>
      <c r="DI93" s="450"/>
      <c r="DJ93" s="450"/>
      <c r="DK93" s="450"/>
      <c r="DL93" s="450"/>
      <c r="DM93" s="450"/>
      <c r="DN93" s="450"/>
      <c r="DO93" s="450"/>
      <c r="DP93" s="450"/>
      <c r="DQ93" s="450"/>
      <c r="DR93" s="450"/>
      <c r="DS93" s="450"/>
      <c r="DT93" s="450"/>
      <c r="DU93" s="450"/>
      <c r="DV93" s="450"/>
      <c r="DW93" s="450"/>
      <c r="DX93" s="450"/>
      <c r="DY93" s="450"/>
      <c r="DZ93" s="450"/>
      <c r="EA93" s="450"/>
      <c r="EB93" s="450"/>
      <c r="EC93" s="450"/>
      <c r="ED93" s="450"/>
      <c r="EE93" s="450"/>
      <c r="EF93" s="464"/>
      <c r="EG93" s="450"/>
      <c r="EH93" s="454"/>
      <c r="EI93" s="454"/>
    </row>
    <row r="94" spans="1:139" ht="15" customHeight="1">
      <c r="A94" s="450"/>
      <c r="B94" s="451"/>
      <c r="C94" s="450"/>
      <c r="D94" s="450"/>
      <c r="E94" s="574"/>
      <c r="F94" s="464"/>
      <c r="G94" s="450"/>
      <c r="H94" s="450"/>
      <c r="I94" s="450"/>
      <c r="J94" s="450"/>
      <c r="K94" s="450"/>
      <c r="L94" s="450"/>
      <c r="M94" s="450"/>
      <c r="N94" s="450"/>
      <c r="O94" s="450"/>
      <c r="P94" s="450"/>
      <c r="Q94" s="450"/>
      <c r="R94" s="450"/>
      <c r="S94" s="450"/>
      <c r="T94" s="450"/>
      <c r="U94" s="450"/>
      <c r="V94" s="450"/>
      <c r="W94" s="450"/>
      <c r="X94" s="450"/>
      <c r="Y94" s="450"/>
      <c r="Z94" s="450"/>
      <c r="AA94" s="450"/>
      <c r="AB94" s="450"/>
      <c r="AC94" s="450"/>
      <c r="AD94" s="450"/>
      <c r="AE94" s="450"/>
      <c r="AF94" s="450"/>
      <c r="AG94" s="450"/>
      <c r="AH94" s="450"/>
      <c r="AI94" s="450"/>
      <c r="AJ94" s="450"/>
      <c r="AK94" s="450"/>
      <c r="AL94" s="450"/>
      <c r="AM94" s="450"/>
      <c r="AN94" s="450"/>
      <c r="AO94" s="450"/>
      <c r="AP94" s="450"/>
      <c r="AQ94" s="450"/>
      <c r="AR94" s="450"/>
      <c r="AS94" s="450"/>
      <c r="AT94" s="450"/>
      <c r="AU94" s="450"/>
      <c r="AV94" s="450"/>
      <c r="AW94" s="450"/>
      <c r="AX94" s="450"/>
      <c r="AY94" s="450"/>
      <c r="AZ94" s="450"/>
      <c r="BA94" s="450"/>
      <c r="BB94" s="450"/>
      <c r="BC94" s="450"/>
      <c r="BD94" s="450"/>
      <c r="BE94" s="450"/>
      <c r="BF94" s="450"/>
      <c r="BG94" s="450"/>
      <c r="BH94" s="450"/>
      <c r="BI94" s="450"/>
      <c r="BJ94" s="450"/>
      <c r="BK94" s="450"/>
      <c r="BL94" s="450"/>
      <c r="BM94" s="450"/>
      <c r="BN94" s="450"/>
      <c r="BO94" s="450"/>
      <c r="BP94" s="450"/>
      <c r="BQ94" s="450"/>
      <c r="BR94" s="450"/>
      <c r="BS94" s="450"/>
      <c r="BT94" s="450"/>
      <c r="BU94" s="450"/>
      <c r="BV94" s="450"/>
      <c r="BW94" s="450"/>
      <c r="BX94" s="450"/>
      <c r="BY94" s="450"/>
      <c r="BZ94" s="450"/>
      <c r="CA94" s="450"/>
      <c r="CB94" s="450"/>
      <c r="CC94" s="450"/>
      <c r="CD94" s="450"/>
      <c r="CE94" s="450"/>
      <c r="CF94" s="450"/>
      <c r="CG94" s="450"/>
      <c r="CH94" s="450"/>
      <c r="CI94" s="450"/>
      <c r="CJ94" s="450"/>
      <c r="CK94" s="450"/>
      <c r="CL94" s="450"/>
      <c r="CM94" s="450"/>
      <c r="CN94" s="450"/>
      <c r="CO94" s="450"/>
      <c r="CP94" s="450"/>
      <c r="CQ94" s="450"/>
      <c r="CR94" s="450"/>
      <c r="CS94" s="450"/>
      <c r="CT94" s="450"/>
      <c r="CU94" s="450"/>
      <c r="CV94" s="450"/>
      <c r="CW94" s="450"/>
      <c r="CX94" s="450"/>
      <c r="CY94" s="450"/>
      <c r="CZ94" s="450"/>
      <c r="DA94" s="450"/>
      <c r="DB94" s="450"/>
      <c r="DC94" s="450"/>
      <c r="DD94" s="450"/>
      <c r="DE94" s="450"/>
      <c r="DF94" s="450"/>
      <c r="DG94" s="450"/>
      <c r="DH94" s="450"/>
      <c r="DI94" s="450"/>
      <c r="DJ94" s="450"/>
      <c r="DK94" s="450"/>
      <c r="DL94" s="450"/>
      <c r="DM94" s="450"/>
      <c r="DN94" s="450"/>
      <c r="DO94" s="450"/>
      <c r="DP94" s="450"/>
      <c r="DQ94" s="450"/>
      <c r="DR94" s="450"/>
      <c r="DS94" s="450"/>
      <c r="DT94" s="450"/>
      <c r="DU94" s="450"/>
      <c r="DV94" s="450"/>
      <c r="DW94" s="450"/>
      <c r="DX94" s="450"/>
      <c r="DY94" s="450"/>
      <c r="DZ94" s="450"/>
      <c r="EA94" s="450"/>
      <c r="EB94" s="450"/>
      <c r="EC94" s="450"/>
      <c r="ED94" s="450"/>
      <c r="EE94" s="450"/>
      <c r="EF94" s="464"/>
      <c r="EG94" s="450"/>
      <c r="EH94" s="454"/>
      <c r="EI94" s="454"/>
    </row>
    <row r="95" spans="1:139" ht="15" customHeight="1">
      <c r="A95" s="450"/>
      <c r="B95" s="451"/>
      <c r="C95" s="450"/>
      <c r="D95" s="450"/>
      <c r="E95" s="450"/>
      <c r="F95" s="464"/>
      <c r="G95" s="450"/>
      <c r="H95" s="450"/>
      <c r="I95" s="450"/>
      <c r="J95" s="450"/>
      <c r="K95" s="450"/>
      <c r="L95" s="450"/>
      <c r="M95" s="450"/>
      <c r="N95" s="450"/>
      <c r="O95" s="450"/>
      <c r="P95" s="450"/>
      <c r="Q95" s="450"/>
      <c r="R95" s="450"/>
      <c r="S95" s="450"/>
      <c r="T95" s="450"/>
      <c r="U95" s="450"/>
      <c r="V95" s="450"/>
      <c r="W95" s="450"/>
      <c r="X95" s="450"/>
      <c r="Y95" s="450"/>
      <c r="Z95" s="450"/>
      <c r="AA95" s="450"/>
      <c r="AB95" s="450"/>
      <c r="AC95" s="450"/>
      <c r="AD95" s="450"/>
      <c r="AE95" s="450"/>
      <c r="AF95" s="450"/>
      <c r="AG95" s="450"/>
      <c r="AH95" s="450"/>
      <c r="AI95" s="450"/>
      <c r="AJ95" s="450"/>
      <c r="AK95" s="450"/>
      <c r="AL95" s="450"/>
      <c r="AM95" s="450"/>
      <c r="AN95" s="450"/>
      <c r="AO95" s="450"/>
      <c r="AP95" s="450"/>
      <c r="AQ95" s="450"/>
      <c r="AR95" s="450"/>
      <c r="AS95" s="450"/>
      <c r="AT95" s="450"/>
      <c r="AU95" s="450"/>
      <c r="AV95" s="450"/>
      <c r="AW95" s="450"/>
      <c r="AX95" s="450"/>
      <c r="AY95" s="450"/>
      <c r="AZ95" s="450"/>
      <c r="BA95" s="450"/>
      <c r="BB95" s="450"/>
      <c r="BC95" s="450"/>
      <c r="BD95" s="450"/>
      <c r="BE95" s="450"/>
      <c r="BF95" s="450"/>
      <c r="BG95" s="450"/>
      <c r="BH95" s="450"/>
      <c r="BI95" s="450"/>
      <c r="BJ95" s="450"/>
      <c r="BK95" s="450"/>
      <c r="BL95" s="450"/>
      <c r="BM95" s="450"/>
      <c r="BN95" s="450"/>
      <c r="BO95" s="450"/>
      <c r="BP95" s="450"/>
      <c r="BQ95" s="450"/>
      <c r="BR95" s="450"/>
      <c r="BS95" s="450"/>
      <c r="BT95" s="450"/>
      <c r="BU95" s="450"/>
      <c r="BV95" s="450"/>
      <c r="BW95" s="450"/>
      <c r="BX95" s="450"/>
      <c r="BY95" s="450"/>
      <c r="BZ95" s="450"/>
      <c r="CA95" s="450"/>
      <c r="CB95" s="450"/>
      <c r="CC95" s="450"/>
      <c r="CD95" s="450"/>
      <c r="CE95" s="450"/>
      <c r="CF95" s="450"/>
      <c r="CG95" s="450"/>
      <c r="CH95" s="450"/>
      <c r="CI95" s="450"/>
      <c r="CJ95" s="450"/>
      <c r="CK95" s="450"/>
      <c r="CL95" s="450"/>
      <c r="CM95" s="450"/>
      <c r="CN95" s="450"/>
      <c r="CO95" s="450"/>
      <c r="CP95" s="450"/>
      <c r="CQ95" s="450"/>
      <c r="CR95" s="450"/>
      <c r="CS95" s="450"/>
      <c r="CT95" s="450"/>
      <c r="CU95" s="450"/>
      <c r="CV95" s="450"/>
      <c r="CW95" s="450"/>
      <c r="CX95" s="450"/>
      <c r="CY95" s="450"/>
      <c r="CZ95" s="450"/>
      <c r="DA95" s="450"/>
      <c r="DB95" s="450"/>
      <c r="DC95" s="450"/>
      <c r="DD95" s="450"/>
      <c r="DE95" s="450"/>
      <c r="DF95" s="450"/>
      <c r="DG95" s="450"/>
      <c r="DH95" s="450"/>
      <c r="DI95" s="450"/>
      <c r="DJ95" s="450"/>
      <c r="DK95" s="450"/>
      <c r="DL95" s="450"/>
      <c r="DM95" s="450"/>
      <c r="DN95" s="450"/>
      <c r="DO95" s="450"/>
      <c r="DP95" s="450"/>
      <c r="DQ95" s="450"/>
      <c r="DR95" s="450"/>
      <c r="DS95" s="450"/>
      <c r="DT95" s="450"/>
      <c r="DU95" s="450"/>
      <c r="DV95" s="450"/>
      <c r="DW95" s="450"/>
      <c r="DX95" s="450"/>
      <c r="DY95" s="450"/>
      <c r="DZ95" s="450"/>
      <c r="EA95" s="450"/>
      <c r="EB95" s="450"/>
      <c r="EC95" s="450"/>
      <c r="ED95" s="450"/>
      <c r="EE95" s="450"/>
      <c r="EF95" s="464"/>
      <c r="EG95" s="450"/>
      <c r="EH95" s="454"/>
      <c r="EI95" s="454"/>
    </row>
    <row r="96" spans="1:139" ht="15" customHeight="1">
      <c r="A96" s="450"/>
      <c r="B96" s="451"/>
      <c r="C96" s="450"/>
      <c r="D96" s="450"/>
      <c r="E96" s="450"/>
      <c r="F96" s="464"/>
      <c r="G96" s="450"/>
      <c r="H96" s="450"/>
      <c r="I96" s="450"/>
      <c r="J96" s="450"/>
      <c r="K96" s="450"/>
      <c r="L96" s="450"/>
      <c r="M96" s="450"/>
      <c r="N96" s="450"/>
      <c r="O96" s="450"/>
      <c r="P96" s="450"/>
      <c r="Q96" s="450"/>
      <c r="R96" s="450"/>
      <c r="S96" s="450"/>
      <c r="T96" s="450"/>
      <c r="U96" s="450"/>
      <c r="V96" s="450"/>
      <c r="W96" s="450"/>
      <c r="X96" s="450"/>
      <c r="Y96" s="450"/>
      <c r="Z96" s="450"/>
      <c r="AA96" s="450"/>
      <c r="AB96" s="450"/>
      <c r="AC96" s="450"/>
      <c r="AD96" s="450"/>
      <c r="AE96" s="450"/>
      <c r="AF96" s="450"/>
      <c r="AG96" s="450"/>
      <c r="AH96" s="450"/>
      <c r="AI96" s="450"/>
      <c r="AJ96" s="450"/>
      <c r="AK96" s="450"/>
      <c r="AL96" s="450"/>
      <c r="AM96" s="450"/>
      <c r="AN96" s="450"/>
      <c r="AO96" s="450"/>
      <c r="AP96" s="450"/>
      <c r="AQ96" s="450"/>
      <c r="AR96" s="450"/>
      <c r="AS96" s="450"/>
      <c r="AT96" s="450"/>
      <c r="AU96" s="450"/>
      <c r="AV96" s="450"/>
      <c r="AW96" s="450"/>
      <c r="AX96" s="450"/>
      <c r="AY96" s="450"/>
      <c r="AZ96" s="450"/>
      <c r="BA96" s="450"/>
      <c r="BB96" s="450"/>
      <c r="BC96" s="450"/>
      <c r="BD96" s="450"/>
      <c r="BE96" s="450"/>
      <c r="BF96" s="450"/>
      <c r="BG96" s="450"/>
      <c r="BH96" s="450"/>
      <c r="BI96" s="450"/>
      <c r="BJ96" s="450"/>
      <c r="BK96" s="450"/>
      <c r="BL96" s="450"/>
      <c r="BM96" s="450"/>
      <c r="BN96" s="450"/>
      <c r="BO96" s="450"/>
      <c r="BP96" s="450"/>
      <c r="BQ96" s="450"/>
      <c r="BR96" s="450"/>
      <c r="BS96" s="450"/>
      <c r="BT96" s="450"/>
      <c r="BU96" s="450"/>
      <c r="BV96" s="450"/>
      <c r="BW96" s="450"/>
      <c r="BX96" s="450"/>
      <c r="BY96" s="450"/>
      <c r="BZ96" s="450"/>
      <c r="CA96" s="450"/>
      <c r="CB96" s="450"/>
      <c r="CC96" s="450"/>
      <c r="CD96" s="450"/>
      <c r="CE96" s="450"/>
      <c r="CF96" s="450"/>
      <c r="CG96" s="450"/>
      <c r="CH96" s="450"/>
      <c r="CI96" s="450"/>
      <c r="CJ96" s="450"/>
      <c r="CK96" s="450"/>
      <c r="CL96" s="450"/>
      <c r="CM96" s="450"/>
      <c r="CN96" s="450"/>
      <c r="CO96" s="450"/>
      <c r="CP96" s="450"/>
      <c r="CQ96" s="450"/>
      <c r="CR96" s="450"/>
      <c r="CS96" s="450"/>
      <c r="CT96" s="450"/>
      <c r="CU96" s="450"/>
      <c r="CV96" s="450"/>
      <c r="CW96" s="450"/>
      <c r="CX96" s="450"/>
      <c r="CY96" s="450"/>
      <c r="CZ96" s="450"/>
      <c r="DA96" s="450"/>
      <c r="DB96" s="450"/>
      <c r="DC96" s="450"/>
      <c r="DD96" s="450"/>
      <c r="DE96" s="450"/>
      <c r="DF96" s="450"/>
      <c r="DG96" s="450"/>
      <c r="DH96" s="450"/>
      <c r="DI96" s="450"/>
      <c r="DJ96" s="450"/>
      <c r="DK96" s="450"/>
      <c r="DL96" s="450"/>
      <c r="DM96" s="450"/>
      <c r="DN96" s="450"/>
      <c r="DO96" s="450"/>
      <c r="DP96" s="450"/>
      <c r="DQ96" s="450"/>
      <c r="DR96" s="450"/>
      <c r="DS96" s="450"/>
      <c r="DT96" s="450"/>
      <c r="DU96" s="450"/>
      <c r="DV96" s="450"/>
      <c r="DW96" s="450"/>
      <c r="DX96" s="450"/>
      <c r="DY96" s="450"/>
      <c r="DZ96" s="450"/>
      <c r="EA96" s="450"/>
      <c r="EB96" s="450"/>
      <c r="EC96" s="450"/>
      <c r="ED96" s="450"/>
      <c r="EE96" s="450"/>
      <c r="EF96" s="464"/>
      <c r="EG96" s="450"/>
      <c r="EH96" s="454"/>
      <c r="EI96" s="454"/>
    </row>
    <row r="97" spans="1:139" ht="15" customHeight="1">
      <c r="A97" s="450"/>
      <c r="B97" s="451"/>
      <c r="C97" s="450"/>
      <c r="D97" s="450"/>
      <c r="E97" s="450"/>
      <c r="F97" s="464"/>
      <c r="G97" s="450"/>
      <c r="H97" s="450"/>
      <c r="I97" s="450"/>
      <c r="J97" s="450"/>
      <c r="K97" s="450"/>
      <c r="L97" s="450"/>
      <c r="M97" s="450"/>
      <c r="N97" s="450"/>
      <c r="O97" s="450"/>
      <c r="P97" s="450"/>
      <c r="Q97" s="450"/>
      <c r="R97" s="450"/>
      <c r="S97" s="450"/>
      <c r="T97" s="450"/>
      <c r="U97" s="450"/>
      <c r="V97" s="450"/>
      <c r="W97" s="450"/>
      <c r="X97" s="450"/>
      <c r="Y97" s="450"/>
      <c r="Z97" s="450"/>
      <c r="AA97" s="450"/>
      <c r="AB97" s="450"/>
      <c r="AC97" s="450"/>
      <c r="AD97" s="450"/>
      <c r="AE97" s="450"/>
      <c r="AF97" s="450"/>
      <c r="AG97" s="450"/>
      <c r="AH97" s="450"/>
      <c r="AI97" s="450"/>
      <c r="AJ97" s="450"/>
      <c r="AK97" s="450"/>
      <c r="AL97" s="450"/>
      <c r="AM97" s="450"/>
      <c r="AN97" s="450"/>
      <c r="AO97" s="450"/>
      <c r="AP97" s="450"/>
      <c r="AQ97" s="450"/>
      <c r="AR97" s="450"/>
      <c r="AS97" s="450"/>
      <c r="AT97" s="450"/>
      <c r="AU97" s="450"/>
      <c r="AV97" s="450"/>
      <c r="AW97" s="450"/>
      <c r="AX97" s="450"/>
      <c r="AY97" s="450"/>
      <c r="AZ97" s="450"/>
      <c r="BA97" s="450"/>
      <c r="BB97" s="450"/>
      <c r="BC97" s="450"/>
      <c r="BD97" s="450"/>
      <c r="BE97" s="450"/>
      <c r="BF97" s="450"/>
      <c r="BG97" s="450"/>
      <c r="BH97" s="450"/>
      <c r="BI97" s="450"/>
      <c r="BJ97" s="450"/>
      <c r="BK97" s="450"/>
      <c r="BL97" s="450"/>
      <c r="BM97" s="450"/>
      <c r="BN97" s="450"/>
      <c r="BO97" s="450"/>
      <c r="BP97" s="450"/>
      <c r="BQ97" s="450"/>
      <c r="BR97" s="450"/>
      <c r="BS97" s="450"/>
      <c r="BT97" s="450"/>
      <c r="BU97" s="450"/>
      <c r="BV97" s="450"/>
      <c r="BW97" s="450"/>
      <c r="BX97" s="450"/>
      <c r="BY97" s="450"/>
      <c r="BZ97" s="450"/>
      <c r="CA97" s="450"/>
      <c r="CB97" s="450"/>
      <c r="CC97" s="450"/>
      <c r="CD97" s="450"/>
      <c r="CE97" s="450"/>
      <c r="CF97" s="450"/>
      <c r="CG97" s="450"/>
      <c r="CH97" s="450"/>
      <c r="CI97" s="450"/>
      <c r="CJ97" s="450"/>
      <c r="CK97" s="450"/>
      <c r="CL97" s="450"/>
      <c r="CM97" s="450"/>
      <c r="CN97" s="450"/>
      <c r="CO97" s="450"/>
      <c r="CP97" s="450"/>
      <c r="CQ97" s="450"/>
      <c r="CR97" s="450"/>
      <c r="CS97" s="450"/>
      <c r="CT97" s="450"/>
      <c r="CU97" s="450"/>
      <c r="CV97" s="450"/>
      <c r="CW97" s="450"/>
      <c r="CX97" s="450"/>
      <c r="CY97" s="450"/>
      <c r="CZ97" s="450"/>
      <c r="DA97" s="450"/>
      <c r="DB97" s="450"/>
      <c r="DC97" s="450"/>
      <c r="DD97" s="450"/>
      <c r="DE97" s="450"/>
      <c r="DF97" s="450"/>
      <c r="DG97" s="450"/>
      <c r="DH97" s="450"/>
      <c r="DI97" s="450"/>
      <c r="DJ97" s="450"/>
      <c r="DK97" s="450"/>
      <c r="DL97" s="450"/>
      <c r="DM97" s="450"/>
      <c r="DN97" s="450"/>
      <c r="DO97" s="450"/>
      <c r="DP97" s="450"/>
      <c r="DQ97" s="450"/>
      <c r="DR97" s="450"/>
      <c r="DS97" s="450"/>
      <c r="DT97" s="450"/>
      <c r="DU97" s="450"/>
      <c r="DV97" s="450"/>
      <c r="DW97" s="450"/>
      <c r="DX97" s="450"/>
      <c r="DY97" s="450"/>
      <c r="DZ97" s="450"/>
      <c r="EA97" s="450"/>
      <c r="EB97" s="450"/>
      <c r="EC97" s="450"/>
      <c r="ED97" s="450"/>
      <c r="EE97" s="450"/>
      <c r="EF97" s="464"/>
      <c r="EG97" s="450"/>
      <c r="EH97" s="454"/>
      <c r="EI97" s="454"/>
    </row>
    <row r="98" spans="1:139" ht="15" customHeight="1">
      <c r="A98" s="450"/>
      <c r="B98" s="451"/>
      <c r="C98" s="450"/>
      <c r="D98" s="450"/>
      <c r="E98" s="450"/>
      <c r="F98" s="464"/>
      <c r="G98" s="450"/>
      <c r="H98" s="450"/>
      <c r="I98" s="450"/>
      <c r="J98" s="450"/>
      <c r="K98" s="450"/>
      <c r="L98" s="450"/>
      <c r="M98" s="450"/>
      <c r="N98" s="450"/>
      <c r="O98" s="450"/>
      <c r="P98" s="450"/>
      <c r="Q98" s="450"/>
      <c r="R98" s="450"/>
      <c r="S98" s="450"/>
      <c r="T98" s="450"/>
      <c r="U98" s="450"/>
      <c r="V98" s="450"/>
      <c r="W98" s="450"/>
      <c r="X98" s="450"/>
      <c r="Y98" s="450"/>
      <c r="Z98" s="450"/>
      <c r="AA98" s="450"/>
      <c r="AB98" s="450"/>
      <c r="AC98" s="450"/>
      <c r="AD98" s="450"/>
      <c r="AE98" s="450"/>
      <c r="AF98" s="450"/>
      <c r="AG98" s="450"/>
      <c r="AH98" s="450"/>
      <c r="AI98" s="450"/>
      <c r="AJ98" s="450"/>
      <c r="AK98" s="450"/>
      <c r="AL98" s="450"/>
      <c r="AM98" s="450"/>
      <c r="AN98" s="450"/>
      <c r="AO98" s="450"/>
      <c r="AP98" s="450"/>
      <c r="AQ98" s="450"/>
      <c r="AR98" s="450"/>
      <c r="AS98" s="450"/>
      <c r="AT98" s="450"/>
      <c r="AU98" s="450"/>
      <c r="AV98" s="450"/>
      <c r="AW98" s="450"/>
      <c r="AX98" s="450"/>
      <c r="AY98" s="450"/>
      <c r="AZ98" s="450"/>
      <c r="BA98" s="450"/>
      <c r="BB98" s="450"/>
      <c r="BC98" s="450"/>
      <c r="BD98" s="450"/>
      <c r="BE98" s="450"/>
      <c r="BF98" s="450"/>
      <c r="BG98" s="450"/>
      <c r="BH98" s="450"/>
      <c r="BI98" s="450"/>
      <c r="BJ98" s="450"/>
      <c r="BK98" s="450"/>
      <c r="BL98" s="450"/>
      <c r="BM98" s="450"/>
      <c r="BN98" s="450"/>
      <c r="BO98" s="450"/>
      <c r="BP98" s="450"/>
      <c r="BQ98" s="450"/>
      <c r="BR98" s="450"/>
      <c r="BS98" s="450"/>
      <c r="BT98" s="450"/>
      <c r="BU98" s="450"/>
      <c r="BV98" s="450"/>
      <c r="BW98" s="450"/>
      <c r="BX98" s="450"/>
      <c r="BY98" s="450"/>
      <c r="BZ98" s="450"/>
      <c r="CA98" s="450"/>
      <c r="CB98" s="450"/>
      <c r="CC98" s="450"/>
      <c r="CD98" s="450"/>
      <c r="CE98" s="450"/>
      <c r="CF98" s="450"/>
      <c r="CG98" s="450"/>
      <c r="CH98" s="450"/>
      <c r="CI98" s="450"/>
      <c r="CJ98" s="450"/>
      <c r="CK98" s="450"/>
      <c r="CL98" s="450"/>
      <c r="CM98" s="450"/>
      <c r="CN98" s="450"/>
      <c r="CO98" s="450"/>
      <c r="CP98" s="450"/>
      <c r="CQ98" s="450"/>
      <c r="CR98" s="450"/>
      <c r="CS98" s="450"/>
      <c r="CT98" s="450"/>
      <c r="CU98" s="450"/>
      <c r="CV98" s="450"/>
      <c r="CW98" s="450"/>
      <c r="CX98" s="450"/>
      <c r="CY98" s="450"/>
      <c r="CZ98" s="450"/>
      <c r="DA98" s="450"/>
      <c r="DB98" s="450"/>
      <c r="DC98" s="450"/>
      <c r="DD98" s="450"/>
      <c r="DE98" s="450"/>
      <c r="DF98" s="450"/>
      <c r="DG98" s="450"/>
      <c r="DH98" s="450"/>
      <c r="DI98" s="450"/>
      <c r="DJ98" s="450"/>
      <c r="DK98" s="450"/>
      <c r="DL98" s="450"/>
      <c r="DM98" s="450"/>
      <c r="DN98" s="450"/>
      <c r="DO98" s="450"/>
      <c r="DP98" s="450"/>
      <c r="DQ98" s="450"/>
      <c r="DR98" s="450"/>
      <c r="DS98" s="450"/>
      <c r="DT98" s="450"/>
      <c r="DU98" s="450"/>
      <c r="DV98" s="450"/>
      <c r="DW98" s="450"/>
      <c r="DX98" s="450"/>
      <c r="DY98" s="450"/>
      <c r="DZ98" s="450"/>
      <c r="EA98" s="450"/>
      <c r="EB98" s="450"/>
      <c r="EC98" s="450"/>
      <c r="ED98" s="450"/>
      <c r="EE98" s="450"/>
      <c r="EF98" s="464"/>
      <c r="EG98" s="450"/>
      <c r="EH98" s="454"/>
      <c r="EI98" s="454"/>
    </row>
    <row r="99" spans="1:139" ht="15" customHeight="1">
      <c r="A99" s="450"/>
      <c r="B99" s="451"/>
      <c r="C99" s="450"/>
      <c r="D99" s="450"/>
      <c r="E99" s="450"/>
      <c r="F99" s="464"/>
      <c r="G99" s="450"/>
      <c r="H99" s="450"/>
      <c r="I99" s="450"/>
      <c r="J99" s="450"/>
      <c r="K99" s="450"/>
      <c r="L99" s="450"/>
      <c r="M99" s="450"/>
      <c r="N99" s="450"/>
      <c r="O99" s="450"/>
      <c r="P99" s="450"/>
      <c r="Q99" s="450"/>
      <c r="R99" s="450"/>
      <c r="S99" s="450"/>
      <c r="T99" s="450"/>
      <c r="U99" s="450"/>
      <c r="V99" s="450"/>
      <c r="W99" s="450"/>
      <c r="X99" s="450"/>
      <c r="Y99" s="450"/>
      <c r="Z99" s="450"/>
      <c r="AA99" s="450"/>
      <c r="AB99" s="450"/>
      <c r="AC99" s="450"/>
      <c r="AD99" s="450"/>
      <c r="AE99" s="450"/>
      <c r="AF99" s="450"/>
      <c r="AG99" s="450"/>
      <c r="AH99" s="450"/>
      <c r="AI99" s="450"/>
      <c r="AJ99" s="450"/>
      <c r="AK99" s="450"/>
      <c r="AL99" s="450"/>
      <c r="AM99" s="450"/>
      <c r="AN99" s="450"/>
      <c r="AO99" s="450"/>
      <c r="AP99" s="450"/>
      <c r="AQ99" s="450"/>
      <c r="AR99" s="450"/>
      <c r="AS99" s="450"/>
      <c r="AT99" s="450"/>
      <c r="AU99" s="450"/>
      <c r="AV99" s="450"/>
      <c r="AW99" s="450"/>
      <c r="AX99" s="450"/>
      <c r="AY99" s="450"/>
      <c r="AZ99" s="450"/>
      <c r="BA99" s="450"/>
      <c r="BB99" s="450"/>
      <c r="BC99" s="450"/>
      <c r="BD99" s="450"/>
      <c r="BE99" s="450"/>
      <c r="BF99" s="450"/>
      <c r="BG99" s="450"/>
      <c r="BH99" s="450"/>
      <c r="BI99" s="450"/>
      <c r="BJ99" s="450"/>
      <c r="BK99" s="450"/>
      <c r="BL99" s="450"/>
      <c r="BM99" s="450"/>
      <c r="BN99" s="450"/>
      <c r="BO99" s="450"/>
      <c r="BP99" s="450"/>
      <c r="BQ99" s="450"/>
      <c r="BR99" s="450"/>
      <c r="BS99" s="450"/>
      <c r="BT99" s="450"/>
      <c r="BU99" s="450"/>
      <c r="BV99" s="450"/>
      <c r="BW99" s="450"/>
      <c r="BX99" s="450"/>
      <c r="BY99" s="450"/>
      <c r="BZ99" s="450"/>
      <c r="CA99" s="450"/>
      <c r="CB99" s="450"/>
      <c r="CC99" s="450"/>
      <c r="CD99" s="450"/>
      <c r="CE99" s="450"/>
      <c r="CF99" s="450"/>
      <c r="CG99" s="450"/>
      <c r="CH99" s="450"/>
      <c r="CI99" s="450"/>
      <c r="CJ99" s="450"/>
      <c r="CK99" s="450"/>
      <c r="CL99" s="450"/>
      <c r="CM99" s="450"/>
      <c r="CN99" s="450"/>
      <c r="CO99" s="450"/>
      <c r="CP99" s="450"/>
      <c r="CQ99" s="450"/>
      <c r="CR99" s="450"/>
      <c r="CS99" s="450"/>
      <c r="CT99" s="450"/>
      <c r="CU99" s="450"/>
      <c r="CV99" s="450"/>
      <c r="CW99" s="450"/>
      <c r="CX99" s="450"/>
      <c r="CY99" s="450"/>
      <c r="CZ99" s="450"/>
      <c r="DA99" s="450"/>
      <c r="DB99" s="450"/>
      <c r="DC99" s="450"/>
      <c r="DD99" s="450"/>
      <c r="DE99" s="450"/>
      <c r="DF99" s="450"/>
      <c r="DG99" s="450"/>
      <c r="DH99" s="450"/>
      <c r="DI99" s="450"/>
      <c r="DJ99" s="450"/>
      <c r="DK99" s="450"/>
      <c r="DL99" s="450"/>
      <c r="DM99" s="450"/>
      <c r="DN99" s="450"/>
      <c r="DO99" s="450"/>
      <c r="DP99" s="450"/>
      <c r="DQ99" s="450"/>
      <c r="DR99" s="450"/>
      <c r="DS99" s="450"/>
      <c r="DT99" s="450"/>
      <c r="DU99" s="450"/>
      <c r="DV99" s="450"/>
      <c r="DW99" s="450"/>
      <c r="DX99" s="450"/>
      <c r="DY99" s="450"/>
      <c r="DZ99" s="450"/>
      <c r="EA99" s="450"/>
      <c r="EB99" s="450"/>
      <c r="EC99" s="450"/>
      <c r="ED99" s="450"/>
      <c r="EE99" s="450"/>
      <c r="EF99" s="464"/>
      <c r="EG99" s="450"/>
      <c r="EH99" s="454"/>
      <c r="EI99" s="454"/>
    </row>
    <row r="100" spans="1:139" ht="15" customHeight="1">
      <c r="A100" s="450"/>
      <c r="B100" s="451"/>
      <c r="C100" s="450"/>
      <c r="D100" s="450"/>
      <c r="E100" s="450"/>
      <c r="F100" s="464"/>
      <c r="G100" s="450"/>
      <c r="H100" s="450"/>
      <c r="I100" s="450"/>
      <c r="J100" s="450"/>
      <c r="K100" s="450"/>
      <c r="L100" s="450"/>
      <c r="M100" s="450"/>
      <c r="N100" s="450"/>
      <c r="O100" s="450"/>
      <c r="P100" s="450"/>
      <c r="Q100" s="450"/>
      <c r="R100" s="450"/>
      <c r="S100" s="450"/>
      <c r="T100" s="450"/>
      <c r="U100" s="450"/>
      <c r="V100" s="450"/>
      <c r="W100" s="450"/>
      <c r="X100" s="450"/>
      <c r="Y100" s="450"/>
      <c r="Z100" s="450"/>
      <c r="AA100" s="450"/>
      <c r="AB100" s="450"/>
      <c r="AC100" s="450"/>
      <c r="AD100" s="450"/>
      <c r="AE100" s="450"/>
      <c r="AF100" s="450"/>
      <c r="AG100" s="450"/>
      <c r="AH100" s="450"/>
      <c r="AI100" s="450"/>
      <c r="AJ100" s="450"/>
      <c r="AK100" s="450"/>
      <c r="AL100" s="450"/>
      <c r="AM100" s="450"/>
      <c r="AN100" s="450"/>
      <c r="AO100" s="450"/>
      <c r="AP100" s="450"/>
      <c r="AQ100" s="450"/>
      <c r="AR100" s="450"/>
      <c r="AS100" s="450"/>
      <c r="AT100" s="450"/>
      <c r="AU100" s="450"/>
      <c r="AV100" s="450"/>
      <c r="AW100" s="450"/>
      <c r="AX100" s="450"/>
      <c r="AY100" s="450"/>
      <c r="AZ100" s="450"/>
      <c r="BA100" s="450"/>
      <c r="BB100" s="450"/>
      <c r="BC100" s="450"/>
      <c r="BD100" s="450"/>
      <c r="BE100" s="450"/>
      <c r="BF100" s="450"/>
      <c r="BG100" s="450"/>
      <c r="BH100" s="450"/>
      <c r="BI100" s="450"/>
      <c r="BJ100" s="450"/>
      <c r="BK100" s="450"/>
      <c r="BL100" s="450"/>
      <c r="BM100" s="450"/>
      <c r="BN100" s="450"/>
      <c r="BO100" s="450"/>
      <c r="BP100" s="450"/>
      <c r="BQ100" s="450"/>
      <c r="BR100" s="450"/>
      <c r="BS100" s="450"/>
      <c r="BT100" s="450"/>
      <c r="BU100" s="450"/>
      <c r="BV100" s="450"/>
      <c r="BW100" s="450"/>
      <c r="BX100" s="450"/>
      <c r="BY100" s="450"/>
      <c r="BZ100" s="450"/>
      <c r="CA100" s="450"/>
      <c r="CB100" s="450"/>
      <c r="CC100" s="450"/>
      <c r="CD100" s="450"/>
      <c r="CE100" s="450"/>
      <c r="CF100" s="450"/>
      <c r="CG100" s="450"/>
      <c r="CH100" s="450"/>
      <c r="CI100" s="450"/>
      <c r="CJ100" s="450"/>
      <c r="CK100" s="450"/>
      <c r="CL100" s="450"/>
      <c r="CM100" s="450"/>
      <c r="CN100" s="450"/>
      <c r="CO100" s="450"/>
      <c r="CP100" s="450"/>
      <c r="CQ100" s="450"/>
      <c r="CR100" s="450"/>
      <c r="CS100" s="450"/>
      <c r="CT100" s="450"/>
      <c r="CU100" s="450"/>
      <c r="CV100" s="450"/>
      <c r="CW100" s="450"/>
      <c r="CX100" s="450"/>
      <c r="CY100" s="450"/>
      <c r="CZ100" s="450"/>
      <c r="DA100" s="450"/>
      <c r="DB100" s="450"/>
      <c r="DC100" s="450"/>
      <c r="DD100" s="450"/>
      <c r="DE100" s="450"/>
      <c r="DF100" s="450"/>
      <c r="DG100" s="450"/>
      <c r="DH100" s="450"/>
      <c r="DI100" s="450"/>
      <c r="DJ100" s="450"/>
      <c r="DK100" s="450"/>
      <c r="DL100" s="450"/>
      <c r="DM100" s="450"/>
      <c r="DN100" s="450"/>
      <c r="DO100" s="450"/>
      <c r="DP100" s="450"/>
      <c r="DQ100" s="450"/>
      <c r="DR100" s="450"/>
      <c r="DS100" s="450"/>
      <c r="DT100" s="450"/>
      <c r="DU100" s="450"/>
      <c r="DV100" s="450"/>
      <c r="DW100" s="450"/>
      <c r="DX100" s="450"/>
      <c r="DY100" s="450"/>
      <c r="DZ100" s="450"/>
      <c r="EA100" s="450"/>
      <c r="EB100" s="450"/>
      <c r="EC100" s="450"/>
      <c r="ED100" s="450"/>
      <c r="EE100" s="450"/>
      <c r="EF100" s="464"/>
      <c r="EG100" s="450"/>
      <c r="EH100" s="454"/>
      <c r="EI100" s="454"/>
    </row>
    <row r="101" spans="1:139" ht="15" customHeight="1">
      <c r="A101" s="450"/>
      <c r="B101" s="451"/>
      <c r="C101" s="450"/>
      <c r="D101" s="450"/>
      <c r="E101" s="450"/>
      <c r="F101" s="464"/>
      <c r="G101" s="450"/>
      <c r="H101" s="450"/>
      <c r="I101" s="450"/>
      <c r="J101" s="450"/>
      <c r="K101" s="450"/>
      <c r="L101" s="450"/>
      <c r="M101" s="450"/>
      <c r="N101" s="450"/>
      <c r="O101" s="450"/>
      <c r="P101" s="450"/>
      <c r="Q101" s="450"/>
      <c r="R101" s="450"/>
      <c r="S101" s="450"/>
      <c r="T101" s="450"/>
      <c r="U101" s="450"/>
      <c r="V101" s="450"/>
      <c r="W101" s="450"/>
      <c r="X101" s="450"/>
      <c r="Y101" s="450"/>
      <c r="Z101" s="450"/>
      <c r="AA101" s="450"/>
      <c r="AB101" s="450"/>
      <c r="AC101" s="450"/>
      <c r="AD101" s="450"/>
      <c r="AE101" s="450"/>
      <c r="AF101" s="450"/>
      <c r="AG101" s="450"/>
      <c r="AH101" s="450"/>
      <c r="AI101" s="450"/>
      <c r="AJ101" s="450"/>
      <c r="AK101" s="450"/>
      <c r="AL101" s="450"/>
      <c r="AM101" s="450"/>
      <c r="AN101" s="450"/>
      <c r="AO101" s="450"/>
      <c r="AP101" s="450"/>
      <c r="AQ101" s="450"/>
      <c r="AR101" s="450"/>
      <c r="AS101" s="450"/>
      <c r="AT101" s="450"/>
      <c r="AU101" s="450"/>
      <c r="AV101" s="450"/>
      <c r="AW101" s="450"/>
      <c r="AX101" s="450"/>
      <c r="AY101" s="450"/>
      <c r="AZ101" s="450"/>
      <c r="BA101" s="450"/>
      <c r="BB101" s="450"/>
      <c r="BC101" s="450"/>
      <c r="BD101" s="450"/>
      <c r="BE101" s="450"/>
      <c r="BF101" s="450"/>
      <c r="BG101" s="450"/>
      <c r="BH101" s="450"/>
      <c r="BI101" s="450"/>
      <c r="BJ101" s="450"/>
      <c r="BK101" s="450"/>
      <c r="BL101" s="450"/>
      <c r="BM101" s="450"/>
      <c r="BN101" s="450"/>
      <c r="BO101" s="450"/>
      <c r="BP101" s="450"/>
      <c r="BQ101" s="450"/>
      <c r="BR101" s="450"/>
      <c r="BS101" s="450"/>
      <c r="BT101" s="450"/>
      <c r="BU101" s="450"/>
      <c r="BV101" s="450"/>
      <c r="BW101" s="450"/>
      <c r="BX101" s="450"/>
      <c r="BY101" s="450"/>
      <c r="BZ101" s="450"/>
      <c r="CA101" s="450"/>
      <c r="CB101" s="450"/>
      <c r="CC101" s="450"/>
      <c r="CD101" s="450"/>
      <c r="CE101" s="450"/>
      <c r="CF101" s="450"/>
      <c r="CG101" s="450"/>
      <c r="CH101" s="450"/>
      <c r="CI101" s="450"/>
      <c r="CJ101" s="450"/>
      <c r="CK101" s="450"/>
      <c r="CL101" s="450"/>
      <c r="CM101" s="450"/>
      <c r="CN101" s="450"/>
      <c r="CO101" s="450"/>
      <c r="CP101" s="450"/>
      <c r="CQ101" s="450"/>
      <c r="CR101" s="450"/>
      <c r="CS101" s="450"/>
      <c r="CT101" s="450"/>
      <c r="CU101" s="450"/>
      <c r="CV101" s="450"/>
      <c r="CW101" s="450"/>
      <c r="CX101" s="450"/>
      <c r="CY101" s="450"/>
      <c r="CZ101" s="450"/>
      <c r="DA101" s="450"/>
      <c r="DB101" s="450"/>
      <c r="DC101" s="450"/>
      <c r="DD101" s="450"/>
      <c r="DE101" s="450"/>
      <c r="DF101" s="450"/>
      <c r="DG101" s="450"/>
      <c r="DH101" s="450"/>
      <c r="DI101" s="450"/>
      <c r="DJ101" s="450"/>
      <c r="DK101" s="450"/>
      <c r="DL101" s="450"/>
      <c r="DM101" s="450"/>
      <c r="DN101" s="450"/>
      <c r="DO101" s="450"/>
      <c r="DP101" s="450"/>
      <c r="DQ101" s="450"/>
      <c r="DR101" s="450"/>
      <c r="DS101" s="450"/>
      <c r="DT101" s="450"/>
      <c r="DU101" s="450"/>
      <c r="DV101" s="450"/>
      <c r="DW101" s="450"/>
      <c r="DX101" s="450"/>
      <c r="DY101" s="450"/>
      <c r="DZ101" s="450"/>
      <c r="EA101" s="450"/>
      <c r="EB101" s="450"/>
      <c r="EC101" s="450"/>
      <c r="ED101" s="450"/>
      <c r="EE101" s="450"/>
      <c r="EF101" s="464"/>
      <c r="EG101" s="450"/>
      <c r="EH101" s="454"/>
      <c r="EI101" s="454"/>
    </row>
    <row r="102" spans="1:139" ht="15" customHeight="1">
      <c r="A102" s="450"/>
      <c r="B102" s="451"/>
      <c r="C102" s="450"/>
      <c r="D102" s="450"/>
      <c r="E102" s="450"/>
      <c r="F102" s="464"/>
      <c r="G102" s="450"/>
      <c r="H102" s="450"/>
      <c r="I102" s="450"/>
      <c r="J102" s="450"/>
      <c r="K102" s="450"/>
      <c r="L102" s="450"/>
      <c r="M102" s="450"/>
      <c r="N102" s="450"/>
      <c r="O102" s="450"/>
      <c r="P102" s="450"/>
      <c r="Q102" s="450"/>
      <c r="R102" s="450"/>
      <c r="S102" s="450"/>
      <c r="T102" s="450"/>
      <c r="U102" s="450"/>
      <c r="V102" s="450"/>
      <c r="W102" s="450"/>
      <c r="X102" s="450"/>
      <c r="Y102" s="450"/>
      <c r="Z102" s="450"/>
      <c r="AA102" s="450"/>
      <c r="AB102" s="450"/>
      <c r="AC102" s="450"/>
      <c r="AD102" s="450"/>
      <c r="AE102" s="450"/>
      <c r="AF102" s="450"/>
      <c r="AG102" s="450"/>
      <c r="AH102" s="450"/>
      <c r="AI102" s="450"/>
      <c r="AJ102" s="450"/>
      <c r="AK102" s="450"/>
      <c r="AL102" s="450"/>
      <c r="AM102" s="450"/>
      <c r="AN102" s="450"/>
      <c r="AO102" s="450"/>
      <c r="AP102" s="450"/>
      <c r="AQ102" s="450"/>
      <c r="AR102" s="450"/>
      <c r="AS102" s="450"/>
      <c r="AT102" s="450"/>
      <c r="AU102" s="450"/>
      <c r="AV102" s="450"/>
      <c r="AW102" s="450"/>
      <c r="AX102" s="450"/>
      <c r="AY102" s="450"/>
      <c r="AZ102" s="450"/>
      <c r="BA102" s="450"/>
      <c r="BB102" s="450"/>
      <c r="BC102" s="450"/>
      <c r="BD102" s="450"/>
      <c r="BE102" s="450"/>
      <c r="BF102" s="450"/>
      <c r="BG102" s="450"/>
      <c r="BH102" s="450"/>
      <c r="BI102" s="450"/>
      <c r="BJ102" s="450"/>
      <c r="BK102" s="450"/>
      <c r="BL102" s="450"/>
      <c r="BM102" s="450"/>
      <c r="BN102" s="450"/>
      <c r="BO102" s="450"/>
      <c r="BP102" s="450"/>
      <c r="BQ102" s="450"/>
      <c r="BR102" s="450"/>
      <c r="BS102" s="450"/>
      <c r="BT102" s="450"/>
      <c r="BU102" s="450"/>
      <c r="BV102" s="450"/>
      <c r="BW102" s="450"/>
      <c r="BX102" s="450"/>
      <c r="BY102" s="450"/>
      <c r="BZ102" s="450"/>
      <c r="CA102" s="450"/>
      <c r="CB102" s="450"/>
      <c r="CC102" s="450"/>
      <c r="CD102" s="450"/>
      <c r="CE102" s="450"/>
      <c r="CF102" s="450"/>
      <c r="CG102" s="450"/>
      <c r="CH102" s="450"/>
      <c r="CI102" s="450"/>
      <c r="CJ102" s="450"/>
      <c r="CK102" s="450"/>
      <c r="CL102" s="450"/>
      <c r="CM102" s="450"/>
      <c r="CN102" s="450"/>
      <c r="CO102" s="450"/>
      <c r="CP102" s="450"/>
      <c r="CQ102" s="450"/>
      <c r="CR102" s="450"/>
      <c r="CS102" s="450"/>
      <c r="CT102" s="450"/>
      <c r="CU102" s="450"/>
      <c r="CV102" s="450"/>
      <c r="CW102" s="450"/>
      <c r="CX102" s="450"/>
      <c r="CY102" s="450"/>
      <c r="CZ102" s="450"/>
      <c r="DA102" s="450"/>
      <c r="DB102" s="450"/>
      <c r="DC102" s="450"/>
      <c r="DD102" s="450"/>
      <c r="DE102" s="450"/>
      <c r="DF102" s="450"/>
      <c r="DG102" s="450"/>
      <c r="DH102" s="450"/>
      <c r="DI102" s="450"/>
      <c r="DJ102" s="450"/>
      <c r="DK102" s="450"/>
      <c r="DL102" s="450"/>
      <c r="DM102" s="450"/>
      <c r="DN102" s="450"/>
      <c r="DO102" s="450"/>
      <c r="DP102" s="450"/>
      <c r="DQ102" s="450"/>
      <c r="DR102" s="450"/>
      <c r="DS102" s="450"/>
      <c r="DT102" s="450"/>
      <c r="DU102" s="450"/>
      <c r="DV102" s="450"/>
      <c r="DW102" s="450"/>
      <c r="DX102" s="450"/>
      <c r="DY102" s="450"/>
      <c r="DZ102" s="450"/>
      <c r="EA102" s="450"/>
      <c r="EB102" s="450"/>
      <c r="EC102" s="450"/>
      <c r="ED102" s="450"/>
      <c r="EE102" s="450"/>
      <c r="EF102" s="464"/>
      <c r="EG102" s="450"/>
      <c r="EH102" s="454"/>
      <c r="EI102" s="454"/>
    </row>
    <row r="103" spans="1:139" ht="15" customHeight="1">
      <c r="A103" s="450"/>
      <c r="B103" s="451"/>
      <c r="C103" s="450"/>
      <c r="D103" s="450"/>
      <c r="E103" s="450"/>
      <c r="F103" s="464"/>
      <c r="G103" s="450"/>
      <c r="H103" s="450"/>
      <c r="I103" s="450"/>
      <c r="J103" s="450"/>
      <c r="K103" s="450"/>
      <c r="L103" s="450"/>
      <c r="M103" s="450"/>
      <c r="N103" s="450"/>
      <c r="O103" s="450"/>
      <c r="P103" s="450"/>
      <c r="Q103" s="450"/>
      <c r="R103" s="450"/>
      <c r="S103" s="450"/>
      <c r="T103" s="450"/>
      <c r="U103" s="450"/>
      <c r="V103" s="450"/>
      <c r="W103" s="450"/>
      <c r="X103" s="450"/>
      <c r="Y103" s="450"/>
      <c r="Z103" s="450"/>
      <c r="AA103" s="450"/>
      <c r="AB103" s="450"/>
      <c r="AC103" s="450"/>
      <c r="AD103" s="450"/>
      <c r="AE103" s="450"/>
      <c r="AF103" s="450"/>
      <c r="AG103" s="450"/>
      <c r="AH103" s="450"/>
      <c r="AI103" s="450"/>
      <c r="AJ103" s="450"/>
      <c r="AK103" s="450"/>
      <c r="AL103" s="450"/>
      <c r="AM103" s="450"/>
      <c r="AN103" s="450"/>
      <c r="AO103" s="450"/>
      <c r="AP103" s="450"/>
      <c r="AQ103" s="450"/>
      <c r="AR103" s="450"/>
      <c r="AS103" s="450"/>
      <c r="AT103" s="450"/>
      <c r="AU103" s="450"/>
      <c r="AV103" s="450"/>
      <c r="AW103" s="450"/>
      <c r="AX103" s="450"/>
      <c r="AY103" s="450"/>
      <c r="AZ103" s="450"/>
      <c r="BA103" s="450"/>
      <c r="BB103" s="450"/>
      <c r="BC103" s="450"/>
      <c r="BD103" s="450"/>
      <c r="BE103" s="450"/>
      <c r="BF103" s="450"/>
      <c r="BG103" s="450"/>
      <c r="BH103" s="450"/>
      <c r="BI103" s="450"/>
      <c r="BJ103" s="450"/>
      <c r="BK103" s="450"/>
      <c r="BL103" s="450"/>
      <c r="BM103" s="450"/>
      <c r="BN103" s="450"/>
      <c r="BO103" s="450"/>
      <c r="BP103" s="450"/>
      <c r="BQ103" s="450"/>
      <c r="BR103" s="450"/>
      <c r="BS103" s="450"/>
      <c r="BT103" s="450"/>
      <c r="BU103" s="450"/>
      <c r="BV103" s="450"/>
      <c r="BW103" s="450"/>
      <c r="BX103" s="450"/>
      <c r="BY103" s="450"/>
      <c r="BZ103" s="450"/>
      <c r="CA103" s="450"/>
      <c r="CB103" s="450"/>
      <c r="CC103" s="450"/>
      <c r="CD103" s="450"/>
      <c r="CE103" s="450"/>
      <c r="CF103" s="450"/>
      <c r="CG103" s="450"/>
      <c r="CH103" s="450"/>
      <c r="CI103" s="450"/>
      <c r="CJ103" s="450"/>
      <c r="CK103" s="450"/>
      <c r="CL103" s="450"/>
      <c r="CM103" s="450"/>
      <c r="CN103" s="450"/>
      <c r="CO103" s="450"/>
      <c r="CP103" s="450"/>
      <c r="CQ103" s="450"/>
      <c r="CR103" s="450"/>
      <c r="CS103" s="450"/>
      <c r="CT103" s="450"/>
      <c r="CU103" s="450"/>
      <c r="CV103" s="450"/>
      <c r="CW103" s="450"/>
      <c r="CX103" s="450"/>
      <c r="CY103" s="450"/>
      <c r="CZ103" s="450"/>
      <c r="DA103" s="450"/>
      <c r="DB103" s="450"/>
      <c r="DC103" s="450"/>
      <c r="DD103" s="450"/>
      <c r="DE103" s="450"/>
      <c r="DF103" s="450"/>
      <c r="DG103" s="450"/>
      <c r="DH103" s="450"/>
      <c r="DI103" s="450"/>
      <c r="DJ103" s="450"/>
      <c r="DK103" s="450"/>
      <c r="DL103" s="450"/>
      <c r="DM103" s="450"/>
      <c r="DN103" s="450"/>
      <c r="DO103" s="450"/>
      <c r="DP103" s="450"/>
      <c r="DQ103" s="450"/>
      <c r="DR103" s="450"/>
      <c r="DS103" s="450"/>
      <c r="DT103" s="450"/>
      <c r="DU103" s="450"/>
      <c r="DV103" s="450"/>
      <c r="DW103" s="450"/>
      <c r="DX103" s="450"/>
      <c r="DY103" s="450"/>
      <c r="DZ103" s="450"/>
      <c r="EA103" s="450"/>
      <c r="EB103" s="450"/>
      <c r="EC103" s="450"/>
      <c r="ED103" s="450"/>
      <c r="EE103" s="450"/>
      <c r="EF103" s="464"/>
      <c r="EG103" s="450"/>
      <c r="EH103" s="454"/>
      <c r="EI103" s="454"/>
    </row>
    <row r="104" spans="1:139" ht="15" customHeight="1">
      <c r="A104" s="450"/>
      <c r="B104" s="451"/>
      <c r="C104" s="450"/>
      <c r="D104" s="450"/>
      <c r="E104" s="450"/>
      <c r="F104" s="464"/>
      <c r="G104" s="450"/>
      <c r="H104" s="450"/>
      <c r="I104" s="450"/>
      <c r="J104" s="450"/>
      <c r="K104" s="450"/>
      <c r="L104" s="450"/>
      <c r="M104" s="450"/>
      <c r="N104" s="450"/>
      <c r="O104" s="450"/>
      <c r="P104" s="450"/>
      <c r="Q104" s="450"/>
      <c r="R104" s="450"/>
      <c r="S104" s="450"/>
      <c r="T104" s="450"/>
      <c r="U104" s="450"/>
      <c r="V104" s="450"/>
      <c r="W104" s="450"/>
      <c r="X104" s="450"/>
      <c r="Y104" s="450"/>
      <c r="Z104" s="450"/>
      <c r="AA104" s="450"/>
      <c r="AB104" s="450"/>
      <c r="AC104" s="450"/>
      <c r="AD104" s="450"/>
      <c r="AE104" s="450"/>
      <c r="AF104" s="450"/>
      <c r="AG104" s="450"/>
      <c r="AH104" s="450"/>
      <c r="AI104" s="450"/>
      <c r="AJ104" s="450"/>
      <c r="AK104" s="450"/>
      <c r="AL104" s="450"/>
      <c r="AM104" s="450"/>
      <c r="AN104" s="450"/>
      <c r="AO104" s="450"/>
      <c r="AP104" s="450"/>
      <c r="AQ104" s="450"/>
      <c r="AR104" s="450"/>
      <c r="AS104" s="450"/>
      <c r="AT104" s="450"/>
      <c r="AU104" s="450"/>
      <c r="AV104" s="450"/>
      <c r="AW104" s="450"/>
      <c r="AX104" s="450"/>
      <c r="AY104" s="450"/>
      <c r="AZ104" s="450"/>
      <c r="BA104" s="450"/>
      <c r="BB104" s="450"/>
      <c r="BC104" s="450"/>
      <c r="BD104" s="450"/>
      <c r="BE104" s="450"/>
      <c r="BF104" s="450"/>
      <c r="BG104" s="450"/>
      <c r="BH104" s="450"/>
      <c r="BI104" s="450"/>
      <c r="BJ104" s="450"/>
      <c r="BK104" s="450"/>
      <c r="BL104" s="450"/>
      <c r="BM104" s="450"/>
      <c r="BN104" s="450"/>
      <c r="BO104" s="450"/>
      <c r="BP104" s="450"/>
      <c r="BQ104" s="450"/>
      <c r="BR104" s="450"/>
      <c r="BS104" s="450"/>
      <c r="BT104" s="450"/>
      <c r="BU104" s="450"/>
      <c r="BV104" s="450"/>
      <c r="BW104" s="450"/>
      <c r="BX104" s="450"/>
      <c r="BY104" s="450"/>
      <c r="BZ104" s="450"/>
      <c r="CA104" s="450"/>
      <c r="CB104" s="450"/>
      <c r="CC104" s="450"/>
      <c r="CD104" s="450"/>
      <c r="CE104" s="450"/>
      <c r="CF104" s="450"/>
      <c r="CG104" s="450"/>
      <c r="CH104" s="450"/>
      <c r="CI104" s="450"/>
      <c r="CJ104" s="450"/>
      <c r="CK104" s="450"/>
      <c r="CL104" s="450"/>
      <c r="CM104" s="450"/>
      <c r="CN104" s="450"/>
      <c r="CO104" s="450"/>
      <c r="CP104" s="450"/>
      <c r="CQ104" s="450"/>
      <c r="CR104" s="450"/>
      <c r="CS104" s="450"/>
      <c r="CT104" s="450"/>
      <c r="CU104" s="450"/>
      <c r="CV104" s="450"/>
      <c r="CW104" s="450"/>
      <c r="CX104" s="450"/>
      <c r="CY104" s="450"/>
      <c r="CZ104" s="450"/>
      <c r="DA104" s="450"/>
      <c r="DB104" s="450"/>
      <c r="DC104" s="450"/>
      <c r="DD104" s="450"/>
      <c r="DE104" s="450"/>
      <c r="DF104" s="450"/>
      <c r="DG104" s="450"/>
      <c r="DH104" s="450"/>
      <c r="DI104" s="450"/>
      <c r="DJ104" s="450"/>
      <c r="DK104" s="450"/>
      <c r="DL104" s="450"/>
      <c r="DM104" s="450"/>
      <c r="DN104" s="450"/>
      <c r="DO104" s="450"/>
      <c r="DP104" s="450"/>
      <c r="DQ104" s="450"/>
      <c r="DR104" s="450"/>
      <c r="DS104" s="450"/>
      <c r="DT104" s="450"/>
      <c r="DU104" s="450"/>
      <c r="DV104" s="450"/>
      <c r="DW104" s="450"/>
      <c r="DX104" s="450"/>
      <c r="DY104" s="450"/>
      <c r="DZ104" s="450"/>
      <c r="EA104" s="450"/>
      <c r="EB104" s="450"/>
      <c r="EC104" s="450"/>
      <c r="ED104" s="450"/>
      <c r="EE104" s="450"/>
      <c r="EF104" s="464"/>
      <c r="EG104" s="450"/>
      <c r="EH104" s="454"/>
      <c r="EI104" s="454"/>
    </row>
    <row r="105" spans="1:139" ht="15" customHeight="1">
      <c r="A105" s="450"/>
      <c r="B105" s="451"/>
      <c r="C105" s="450"/>
      <c r="D105" s="450"/>
      <c r="E105" s="450"/>
      <c r="F105" s="464"/>
      <c r="G105" s="450"/>
      <c r="H105" s="450"/>
      <c r="I105" s="450"/>
      <c r="J105" s="450"/>
      <c r="K105" s="450"/>
      <c r="L105" s="450"/>
      <c r="M105" s="450"/>
      <c r="N105" s="450"/>
      <c r="O105" s="450"/>
      <c r="P105" s="450"/>
      <c r="Q105" s="450"/>
      <c r="R105" s="450"/>
      <c r="S105" s="450"/>
      <c r="T105" s="450"/>
      <c r="U105" s="450"/>
      <c r="V105" s="450"/>
      <c r="W105" s="450"/>
      <c r="X105" s="450"/>
      <c r="Y105" s="450"/>
      <c r="Z105" s="450"/>
      <c r="AA105" s="450"/>
      <c r="AB105" s="450"/>
      <c r="AC105" s="450"/>
      <c r="AD105" s="450"/>
      <c r="AE105" s="450"/>
      <c r="AF105" s="450"/>
      <c r="AG105" s="450"/>
      <c r="AH105" s="450"/>
      <c r="AI105" s="450"/>
      <c r="AJ105" s="450"/>
      <c r="AK105" s="450"/>
      <c r="AL105" s="450"/>
      <c r="AM105" s="450"/>
      <c r="AN105" s="450"/>
      <c r="AO105" s="450"/>
      <c r="AP105" s="450"/>
      <c r="AQ105" s="450"/>
      <c r="AR105" s="450"/>
      <c r="AS105" s="450"/>
      <c r="AT105" s="450"/>
      <c r="AU105" s="450"/>
      <c r="AV105" s="450"/>
      <c r="AW105" s="450"/>
      <c r="AX105" s="450"/>
      <c r="AY105" s="450"/>
      <c r="AZ105" s="450"/>
      <c r="BA105" s="450"/>
      <c r="BB105" s="450"/>
      <c r="BC105" s="450"/>
      <c r="BD105" s="450"/>
      <c r="BE105" s="450"/>
      <c r="BF105" s="450"/>
      <c r="BG105" s="450"/>
      <c r="BH105" s="450"/>
      <c r="BI105" s="450"/>
      <c r="BJ105" s="450"/>
      <c r="BK105" s="450"/>
      <c r="BL105" s="450"/>
      <c r="BM105" s="450"/>
      <c r="BN105" s="450"/>
      <c r="BO105" s="450"/>
      <c r="BP105" s="450"/>
      <c r="BQ105" s="450"/>
      <c r="BR105" s="450"/>
      <c r="BS105" s="450"/>
      <c r="BT105" s="450"/>
      <c r="BU105" s="450"/>
      <c r="BV105" s="450"/>
      <c r="BW105" s="450"/>
      <c r="BX105" s="450"/>
      <c r="BY105" s="450"/>
      <c r="BZ105" s="450"/>
      <c r="CA105" s="450"/>
      <c r="CB105" s="450"/>
      <c r="CC105" s="450"/>
      <c r="CD105" s="450"/>
      <c r="CE105" s="450"/>
      <c r="CF105" s="450"/>
      <c r="CG105" s="450"/>
      <c r="CH105" s="450"/>
      <c r="CI105" s="450"/>
      <c r="CJ105" s="450"/>
      <c r="CK105" s="450"/>
      <c r="CL105" s="450"/>
      <c r="CM105" s="450"/>
      <c r="CN105" s="450"/>
      <c r="CO105" s="450"/>
      <c r="CP105" s="450"/>
      <c r="CQ105" s="450"/>
      <c r="CR105" s="450"/>
      <c r="CS105" s="450"/>
      <c r="CT105" s="450"/>
      <c r="CU105" s="450"/>
      <c r="CV105" s="450"/>
      <c r="CW105" s="450"/>
      <c r="CX105" s="450"/>
      <c r="CY105" s="450"/>
      <c r="CZ105" s="450"/>
      <c r="DA105" s="450"/>
      <c r="DB105" s="450"/>
      <c r="DC105" s="450"/>
      <c r="DD105" s="450"/>
      <c r="DE105" s="450"/>
      <c r="DF105" s="450"/>
      <c r="DG105" s="450"/>
      <c r="DH105" s="450"/>
      <c r="DI105" s="450"/>
      <c r="DJ105" s="450"/>
      <c r="DK105" s="450"/>
      <c r="DL105" s="450"/>
      <c r="DM105" s="450"/>
      <c r="DN105" s="450"/>
      <c r="DO105" s="450"/>
      <c r="DP105" s="450"/>
      <c r="DQ105" s="450"/>
      <c r="DR105" s="450"/>
      <c r="DS105" s="450"/>
      <c r="DT105" s="450"/>
      <c r="DU105" s="450"/>
      <c r="DV105" s="450"/>
      <c r="DW105" s="450"/>
      <c r="DX105" s="450"/>
      <c r="DY105" s="450"/>
      <c r="DZ105" s="450"/>
      <c r="EA105" s="450"/>
      <c r="EB105" s="450"/>
      <c r="EC105" s="450"/>
      <c r="ED105" s="450"/>
      <c r="EE105" s="450"/>
      <c r="EF105" s="464"/>
      <c r="EG105" s="450"/>
      <c r="EH105" s="454"/>
      <c r="EI105" s="454"/>
    </row>
    <row r="106" spans="1:139" ht="15" customHeight="1">
      <c r="A106" s="450"/>
      <c r="B106" s="451"/>
      <c r="C106" s="450"/>
      <c r="D106" s="450"/>
      <c r="E106" s="450"/>
      <c r="F106" s="464"/>
      <c r="G106" s="450"/>
      <c r="H106" s="450"/>
      <c r="I106" s="450"/>
      <c r="J106" s="450"/>
      <c r="K106" s="450"/>
      <c r="L106" s="450"/>
      <c r="M106" s="450"/>
      <c r="N106" s="450"/>
      <c r="O106" s="450"/>
      <c r="P106" s="450"/>
      <c r="Q106" s="450"/>
      <c r="R106" s="450"/>
      <c r="S106" s="450"/>
      <c r="T106" s="450"/>
      <c r="U106" s="450"/>
      <c r="V106" s="450"/>
      <c r="W106" s="450"/>
      <c r="X106" s="450"/>
      <c r="Y106" s="450"/>
      <c r="Z106" s="450"/>
      <c r="AA106" s="450"/>
      <c r="AB106" s="450"/>
      <c r="AC106" s="450"/>
      <c r="AD106" s="450"/>
      <c r="AE106" s="450"/>
      <c r="AF106" s="450"/>
      <c r="AG106" s="450"/>
      <c r="AH106" s="450"/>
      <c r="AI106" s="450"/>
      <c r="AJ106" s="450"/>
      <c r="AK106" s="450"/>
      <c r="AL106" s="450"/>
      <c r="AM106" s="450"/>
      <c r="AN106" s="450"/>
      <c r="AO106" s="450"/>
      <c r="AP106" s="450"/>
      <c r="AQ106" s="450"/>
      <c r="AR106" s="450"/>
      <c r="AS106" s="450"/>
      <c r="AT106" s="450"/>
      <c r="AU106" s="450"/>
      <c r="AV106" s="450"/>
      <c r="AW106" s="450"/>
      <c r="AX106" s="450"/>
      <c r="AY106" s="450"/>
      <c r="AZ106" s="450"/>
      <c r="BA106" s="450"/>
      <c r="BB106" s="450"/>
      <c r="BC106" s="450"/>
      <c r="BD106" s="450"/>
      <c r="BE106" s="450"/>
      <c r="BF106" s="450"/>
      <c r="BG106" s="450"/>
      <c r="BH106" s="450"/>
      <c r="BI106" s="450"/>
      <c r="BJ106" s="450"/>
      <c r="BK106" s="450"/>
      <c r="BL106" s="450"/>
      <c r="BM106" s="450"/>
      <c r="BN106" s="450"/>
      <c r="BO106" s="450"/>
      <c r="BP106" s="450"/>
      <c r="BQ106" s="450"/>
      <c r="BR106" s="450"/>
      <c r="BS106" s="450"/>
      <c r="BT106" s="450"/>
      <c r="BU106" s="450"/>
      <c r="BV106" s="450"/>
      <c r="BW106" s="450"/>
      <c r="BX106" s="450"/>
      <c r="BY106" s="450"/>
      <c r="BZ106" s="450"/>
      <c r="CA106" s="450"/>
      <c r="CB106" s="450"/>
      <c r="CC106" s="450"/>
      <c r="CD106" s="450"/>
      <c r="CE106" s="450"/>
      <c r="CF106" s="450"/>
      <c r="CG106" s="450"/>
      <c r="CH106" s="450"/>
      <c r="CI106" s="450"/>
      <c r="CJ106" s="450"/>
      <c r="CK106" s="450"/>
      <c r="CL106" s="450"/>
      <c r="CM106" s="450"/>
      <c r="CN106" s="450"/>
      <c r="CO106" s="450"/>
      <c r="CP106" s="450"/>
      <c r="CQ106" s="450"/>
      <c r="CR106" s="450"/>
      <c r="CS106" s="450"/>
      <c r="CT106" s="450"/>
      <c r="CU106" s="450"/>
      <c r="CV106" s="450"/>
      <c r="CW106" s="450"/>
      <c r="CX106" s="450"/>
      <c r="CY106" s="450"/>
      <c r="CZ106" s="450"/>
      <c r="DA106" s="450"/>
      <c r="DB106" s="450"/>
      <c r="DC106" s="450"/>
      <c r="DD106" s="450"/>
      <c r="DE106" s="450"/>
      <c r="DF106" s="450"/>
      <c r="DG106" s="450"/>
      <c r="DH106" s="450"/>
      <c r="DI106" s="450"/>
      <c r="DJ106" s="450"/>
      <c r="DK106" s="450"/>
      <c r="DL106" s="450"/>
      <c r="DM106" s="450"/>
      <c r="DN106" s="450"/>
      <c r="DO106" s="450"/>
      <c r="DP106" s="450"/>
      <c r="DQ106" s="450"/>
      <c r="DR106" s="450"/>
      <c r="DS106" s="450"/>
      <c r="DT106" s="450"/>
      <c r="DU106" s="450"/>
      <c r="DV106" s="450"/>
      <c r="DW106" s="450"/>
      <c r="DX106" s="450"/>
      <c r="DY106" s="450"/>
      <c r="DZ106" s="450"/>
      <c r="EA106" s="450"/>
      <c r="EB106" s="450"/>
      <c r="EC106" s="450"/>
      <c r="ED106" s="450"/>
      <c r="EE106" s="450"/>
      <c r="EF106" s="464"/>
      <c r="EG106" s="450"/>
      <c r="EH106" s="454"/>
      <c r="EI106" s="454"/>
    </row>
    <row r="107" spans="1:139" ht="15" customHeight="1">
      <c r="A107" s="450"/>
      <c r="B107" s="451"/>
      <c r="C107" s="450"/>
      <c r="D107" s="450"/>
      <c r="E107" s="450"/>
      <c r="F107" s="464"/>
      <c r="G107" s="450"/>
      <c r="H107" s="450"/>
      <c r="I107" s="450"/>
      <c r="J107" s="450"/>
      <c r="K107" s="450"/>
      <c r="L107" s="450"/>
      <c r="M107" s="450"/>
      <c r="N107" s="450"/>
      <c r="O107" s="450"/>
      <c r="P107" s="450"/>
      <c r="Q107" s="450"/>
      <c r="R107" s="450"/>
      <c r="S107" s="450"/>
      <c r="T107" s="450"/>
      <c r="U107" s="450"/>
      <c r="V107" s="450"/>
      <c r="W107" s="450"/>
      <c r="X107" s="450"/>
      <c r="Y107" s="450"/>
      <c r="Z107" s="450"/>
      <c r="AA107" s="450"/>
      <c r="AB107" s="450"/>
      <c r="AC107" s="450"/>
      <c r="AD107" s="450"/>
      <c r="AE107" s="450"/>
      <c r="AF107" s="450"/>
      <c r="AG107" s="450"/>
      <c r="AH107" s="450"/>
      <c r="AI107" s="450"/>
      <c r="AJ107" s="450"/>
      <c r="AK107" s="450"/>
      <c r="AL107" s="450"/>
      <c r="AM107" s="450"/>
      <c r="AN107" s="450"/>
      <c r="AO107" s="450"/>
      <c r="AP107" s="450"/>
      <c r="AQ107" s="450"/>
      <c r="AR107" s="450"/>
      <c r="AS107" s="450"/>
      <c r="AT107" s="450"/>
      <c r="AU107" s="450"/>
      <c r="AV107" s="450"/>
      <c r="AW107" s="450"/>
      <c r="AX107" s="450"/>
      <c r="AY107" s="450"/>
      <c r="AZ107" s="450"/>
      <c r="BA107" s="450"/>
      <c r="BB107" s="450"/>
      <c r="BC107" s="450"/>
      <c r="BD107" s="450"/>
      <c r="BE107" s="450"/>
      <c r="BF107" s="450"/>
      <c r="BG107" s="450"/>
      <c r="BH107" s="450"/>
      <c r="BI107" s="450"/>
      <c r="BJ107" s="450"/>
      <c r="BK107" s="450"/>
      <c r="BL107" s="450"/>
      <c r="BM107" s="450"/>
      <c r="BN107" s="450"/>
      <c r="BO107" s="450"/>
      <c r="BP107" s="450"/>
      <c r="BQ107" s="450"/>
      <c r="BR107" s="450"/>
      <c r="BS107" s="450"/>
      <c r="BT107" s="450"/>
      <c r="BU107" s="450"/>
      <c r="BV107" s="450"/>
      <c r="BW107" s="450"/>
      <c r="BX107" s="450"/>
      <c r="BY107" s="450"/>
      <c r="BZ107" s="450"/>
      <c r="CA107" s="450"/>
      <c r="CB107" s="450"/>
      <c r="CC107" s="450"/>
      <c r="CD107" s="450"/>
      <c r="CE107" s="450"/>
      <c r="CF107" s="450"/>
      <c r="CG107" s="450"/>
      <c r="CH107" s="450"/>
      <c r="CI107" s="450"/>
      <c r="CJ107" s="450"/>
      <c r="CK107" s="450"/>
      <c r="CL107" s="450"/>
      <c r="CM107" s="450"/>
      <c r="CN107" s="450"/>
      <c r="CO107" s="450"/>
      <c r="CP107" s="450"/>
      <c r="CQ107" s="450"/>
      <c r="CR107" s="450"/>
      <c r="CS107" s="450"/>
      <c r="CT107" s="450"/>
      <c r="CU107" s="450"/>
      <c r="CV107" s="450"/>
      <c r="CW107" s="450"/>
      <c r="CX107" s="450"/>
      <c r="CY107" s="450"/>
      <c r="CZ107" s="450"/>
      <c r="DA107" s="450"/>
      <c r="DB107" s="450"/>
      <c r="DC107" s="450"/>
      <c r="DD107" s="450"/>
      <c r="DE107" s="450"/>
      <c r="DF107" s="450"/>
      <c r="DG107" s="450"/>
      <c r="DH107" s="450"/>
      <c r="DI107" s="450"/>
      <c r="DJ107" s="450"/>
      <c r="DK107" s="450"/>
      <c r="DL107" s="450"/>
      <c r="DM107" s="450"/>
      <c r="DN107" s="450"/>
      <c r="DO107" s="450"/>
      <c r="DP107" s="450"/>
      <c r="DQ107" s="450"/>
      <c r="DR107" s="450"/>
      <c r="DS107" s="450"/>
      <c r="DT107" s="450"/>
      <c r="DU107" s="450"/>
      <c r="DV107" s="450"/>
      <c r="DW107" s="450"/>
      <c r="DX107" s="450"/>
      <c r="DY107" s="450"/>
      <c r="DZ107" s="450"/>
      <c r="EA107" s="450"/>
      <c r="EB107" s="450"/>
      <c r="EC107" s="450"/>
      <c r="ED107" s="450"/>
      <c r="EE107" s="450"/>
      <c r="EF107" s="464"/>
      <c r="EG107" s="450"/>
      <c r="EH107" s="454"/>
      <c r="EI107" s="454"/>
    </row>
    <row r="108" spans="1:139" ht="15" customHeight="1">
      <c r="A108" s="450"/>
      <c r="B108" s="451"/>
      <c r="C108" s="450"/>
      <c r="D108" s="450"/>
      <c r="E108" s="450"/>
      <c r="F108" s="464"/>
      <c r="G108" s="450"/>
      <c r="H108" s="450"/>
      <c r="I108" s="450"/>
      <c r="J108" s="450"/>
      <c r="K108" s="450"/>
      <c r="L108" s="450"/>
      <c r="M108" s="450"/>
      <c r="N108" s="450"/>
      <c r="O108" s="450"/>
      <c r="P108" s="450"/>
      <c r="Q108" s="450"/>
      <c r="R108" s="450"/>
      <c r="S108" s="450"/>
      <c r="T108" s="450"/>
      <c r="U108" s="450"/>
      <c r="V108" s="450"/>
      <c r="W108" s="450"/>
      <c r="X108" s="450"/>
      <c r="Y108" s="450"/>
      <c r="Z108" s="450"/>
      <c r="AA108" s="450"/>
      <c r="AB108" s="450"/>
      <c r="AC108" s="450"/>
      <c r="AD108" s="450"/>
      <c r="AE108" s="450"/>
      <c r="AF108" s="450"/>
      <c r="AG108" s="450"/>
      <c r="AH108" s="450"/>
      <c r="AI108" s="450"/>
      <c r="AJ108" s="450"/>
      <c r="AK108" s="450"/>
      <c r="AL108" s="450"/>
      <c r="AM108" s="450"/>
      <c r="AN108" s="450"/>
      <c r="AO108" s="450"/>
      <c r="AP108" s="450"/>
      <c r="AQ108" s="450"/>
      <c r="AR108" s="450"/>
      <c r="AS108" s="450"/>
      <c r="AT108" s="450"/>
      <c r="AU108" s="450"/>
      <c r="AV108" s="450"/>
      <c r="AW108" s="450"/>
      <c r="AX108" s="450"/>
      <c r="AY108" s="450"/>
      <c r="AZ108" s="450"/>
      <c r="BA108" s="450"/>
      <c r="BB108" s="450"/>
      <c r="BC108" s="450"/>
      <c r="BD108" s="450"/>
      <c r="BE108" s="450"/>
      <c r="BF108" s="450"/>
      <c r="BG108" s="450"/>
      <c r="BH108" s="450"/>
      <c r="BI108" s="450"/>
      <c r="BJ108" s="450"/>
      <c r="BK108" s="450"/>
      <c r="BL108" s="450"/>
      <c r="BM108" s="450"/>
      <c r="BN108" s="450"/>
      <c r="BO108" s="450"/>
      <c r="BP108" s="450"/>
      <c r="BQ108" s="450"/>
      <c r="BR108" s="450"/>
      <c r="BS108" s="450"/>
      <c r="BT108" s="450"/>
      <c r="BU108" s="450"/>
      <c r="BV108" s="450"/>
      <c r="BW108" s="450"/>
      <c r="BX108" s="450"/>
      <c r="BY108" s="450"/>
      <c r="BZ108" s="450"/>
      <c r="CA108" s="450"/>
      <c r="CB108" s="450"/>
      <c r="CC108" s="450"/>
      <c r="CD108" s="450"/>
      <c r="CE108" s="450"/>
      <c r="CF108" s="450"/>
      <c r="CG108" s="450"/>
      <c r="CH108" s="450"/>
      <c r="CI108" s="450"/>
      <c r="CJ108" s="450"/>
      <c r="CK108" s="450"/>
      <c r="CL108" s="450"/>
      <c r="CM108" s="450"/>
      <c r="CN108" s="450"/>
      <c r="CO108" s="450"/>
      <c r="CP108" s="450"/>
      <c r="CQ108" s="450"/>
      <c r="CR108" s="450"/>
      <c r="CS108" s="450"/>
      <c r="CT108" s="450"/>
      <c r="CU108" s="450"/>
      <c r="CV108" s="450"/>
      <c r="CW108" s="450"/>
      <c r="CX108" s="450"/>
      <c r="CY108" s="450"/>
      <c r="CZ108" s="450"/>
      <c r="DA108" s="450"/>
      <c r="DB108" s="450"/>
      <c r="DC108" s="450"/>
      <c r="DD108" s="450"/>
      <c r="DE108" s="450"/>
      <c r="DF108" s="450"/>
      <c r="DG108" s="450"/>
      <c r="DH108" s="450"/>
      <c r="DI108" s="450"/>
      <c r="DJ108" s="450"/>
      <c r="DK108" s="450"/>
      <c r="DL108" s="450"/>
      <c r="DM108" s="450"/>
      <c r="DN108" s="450"/>
      <c r="DO108" s="450"/>
      <c r="DP108" s="450"/>
      <c r="DQ108" s="450"/>
      <c r="DR108" s="450"/>
      <c r="DS108" s="450"/>
      <c r="DT108" s="450"/>
      <c r="DU108" s="450"/>
      <c r="DV108" s="450"/>
      <c r="DW108" s="450"/>
      <c r="DX108" s="450"/>
      <c r="DY108" s="450"/>
      <c r="DZ108" s="450"/>
      <c r="EA108" s="450"/>
      <c r="EB108" s="450"/>
      <c r="EC108" s="450"/>
      <c r="ED108" s="450"/>
      <c r="EE108" s="450"/>
      <c r="EF108" s="464"/>
      <c r="EG108" s="450"/>
      <c r="EH108" s="454"/>
      <c r="EI108" s="454"/>
    </row>
    <row r="109" spans="1:139" ht="15" customHeight="1">
      <c r="A109" s="450"/>
      <c r="B109" s="451"/>
      <c r="C109" s="450"/>
      <c r="D109" s="450"/>
      <c r="E109" s="450"/>
      <c r="F109" s="464"/>
      <c r="G109" s="450"/>
      <c r="H109" s="450"/>
      <c r="I109" s="450"/>
      <c r="J109" s="450"/>
      <c r="K109" s="450"/>
      <c r="L109" s="450"/>
      <c r="M109" s="450"/>
      <c r="N109" s="450"/>
      <c r="O109" s="450"/>
      <c r="P109" s="450"/>
      <c r="Q109" s="450"/>
      <c r="R109" s="450"/>
      <c r="S109" s="450"/>
      <c r="T109" s="450"/>
      <c r="U109" s="450"/>
      <c r="V109" s="450"/>
      <c r="W109" s="450"/>
      <c r="X109" s="450"/>
      <c r="Y109" s="450"/>
      <c r="Z109" s="450"/>
      <c r="AA109" s="450"/>
      <c r="AB109" s="450"/>
      <c r="AC109" s="450"/>
      <c r="AD109" s="450"/>
      <c r="AE109" s="450"/>
      <c r="AF109" s="450"/>
      <c r="AG109" s="450"/>
      <c r="AH109" s="450"/>
      <c r="AI109" s="450"/>
      <c r="AJ109" s="450"/>
      <c r="AK109" s="450"/>
      <c r="AL109" s="450"/>
      <c r="AM109" s="450"/>
      <c r="AN109" s="450"/>
      <c r="AO109" s="450"/>
      <c r="AP109" s="450"/>
      <c r="AQ109" s="450"/>
      <c r="AR109" s="450"/>
      <c r="AS109" s="450"/>
      <c r="AT109" s="450"/>
      <c r="AU109" s="450"/>
      <c r="AV109" s="450"/>
      <c r="AW109" s="450"/>
      <c r="AX109" s="450"/>
      <c r="AY109" s="450"/>
      <c r="AZ109" s="450"/>
      <c r="BA109" s="450"/>
      <c r="BB109" s="450"/>
      <c r="BC109" s="450"/>
      <c r="BD109" s="450"/>
      <c r="BE109" s="450"/>
      <c r="BF109" s="450"/>
      <c r="BG109" s="450"/>
      <c r="BH109" s="450"/>
      <c r="BI109" s="450"/>
      <c r="BJ109" s="450"/>
      <c r="BK109" s="450"/>
      <c r="BL109" s="450"/>
      <c r="BM109" s="450"/>
      <c r="BN109" s="450"/>
      <c r="BO109" s="450"/>
      <c r="BP109" s="450"/>
      <c r="BQ109" s="450"/>
      <c r="BR109" s="450"/>
      <c r="BS109" s="450"/>
      <c r="BT109" s="450"/>
      <c r="BU109" s="450"/>
      <c r="BV109" s="450"/>
      <c r="BW109" s="450"/>
      <c r="BX109" s="450"/>
      <c r="BY109" s="450"/>
      <c r="BZ109" s="450"/>
      <c r="CA109" s="450"/>
      <c r="CB109" s="450"/>
      <c r="CC109" s="450"/>
      <c r="CD109" s="450"/>
      <c r="CE109" s="450"/>
      <c r="CF109" s="450"/>
      <c r="CG109" s="450"/>
      <c r="CH109" s="450"/>
      <c r="CI109" s="450"/>
      <c r="CJ109" s="450"/>
      <c r="CK109" s="450"/>
      <c r="CL109" s="450"/>
      <c r="CM109" s="450"/>
      <c r="CN109" s="450"/>
      <c r="CO109" s="450"/>
      <c r="CP109" s="450"/>
      <c r="CQ109" s="450"/>
      <c r="CR109" s="450"/>
      <c r="CS109" s="450"/>
      <c r="CT109" s="450"/>
      <c r="CU109" s="450"/>
      <c r="CV109" s="450"/>
      <c r="CW109" s="450"/>
      <c r="CX109" s="450"/>
      <c r="CY109" s="450"/>
      <c r="CZ109" s="450"/>
      <c r="DA109" s="450"/>
      <c r="DB109" s="450"/>
      <c r="DC109" s="450"/>
      <c r="DD109" s="450"/>
      <c r="DE109" s="450"/>
      <c r="DF109" s="450"/>
      <c r="DG109" s="450"/>
      <c r="DH109" s="450"/>
      <c r="DI109" s="450"/>
      <c r="DJ109" s="450"/>
      <c r="DK109" s="450"/>
      <c r="DL109" s="450"/>
      <c r="DM109" s="450"/>
      <c r="DN109" s="450"/>
      <c r="DO109" s="450"/>
      <c r="DP109" s="450"/>
      <c r="DQ109" s="450"/>
      <c r="DR109" s="450"/>
      <c r="DS109" s="450"/>
      <c r="DT109" s="450"/>
      <c r="DU109" s="450"/>
      <c r="DV109" s="450"/>
      <c r="DW109" s="450"/>
      <c r="DX109" s="450"/>
      <c r="DY109" s="450"/>
      <c r="DZ109" s="450"/>
      <c r="EA109" s="450"/>
      <c r="EB109" s="450"/>
      <c r="EC109" s="450"/>
      <c r="ED109" s="450"/>
      <c r="EE109" s="450"/>
      <c r="EF109" s="464"/>
      <c r="EG109" s="450"/>
      <c r="EH109" s="454"/>
      <c r="EI109" s="454"/>
    </row>
    <row r="110" spans="1:139" ht="15" customHeight="1">
      <c r="A110" s="450"/>
      <c r="B110" s="451"/>
      <c r="C110" s="450"/>
      <c r="D110" s="450"/>
      <c r="E110" s="450"/>
      <c r="F110" s="464"/>
      <c r="G110" s="450"/>
      <c r="H110" s="450"/>
      <c r="I110" s="450"/>
      <c r="J110" s="450"/>
      <c r="K110" s="450"/>
      <c r="L110" s="450"/>
      <c r="M110" s="450"/>
      <c r="N110" s="450"/>
      <c r="O110" s="450"/>
      <c r="P110" s="450"/>
      <c r="Q110" s="450"/>
      <c r="R110" s="450"/>
      <c r="S110" s="450"/>
      <c r="T110" s="450"/>
      <c r="U110" s="450"/>
      <c r="V110" s="450"/>
      <c r="W110" s="450"/>
      <c r="X110" s="450"/>
      <c r="Y110" s="450"/>
      <c r="Z110" s="450"/>
      <c r="AA110" s="450"/>
      <c r="AB110" s="450"/>
      <c r="AC110" s="450"/>
      <c r="AD110" s="450"/>
      <c r="AE110" s="450"/>
      <c r="AF110" s="450"/>
      <c r="AG110" s="450"/>
      <c r="AH110" s="450"/>
      <c r="AI110" s="450"/>
      <c r="AJ110" s="450"/>
      <c r="AK110" s="450"/>
      <c r="AL110" s="450"/>
      <c r="AM110" s="450"/>
      <c r="AN110" s="450"/>
      <c r="AO110" s="450"/>
      <c r="AP110" s="450"/>
      <c r="AQ110" s="450"/>
      <c r="AR110" s="450"/>
      <c r="AS110" s="450"/>
      <c r="AT110" s="450"/>
      <c r="AU110" s="450"/>
      <c r="AV110" s="450"/>
      <c r="AW110" s="450"/>
      <c r="AX110" s="450"/>
      <c r="AY110" s="450"/>
      <c r="AZ110" s="450"/>
      <c r="BA110" s="450"/>
      <c r="BB110" s="450"/>
      <c r="BC110" s="450"/>
      <c r="BD110" s="450"/>
      <c r="BE110" s="450"/>
      <c r="BF110" s="450"/>
      <c r="BG110" s="450"/>
      <c r="BH110" s="450"/>
      <c r="BI110" s="450"/>
      <c r="BJ110" s="450"/>
      <c r="BK110" s="450"/>
      <c r="BL110" s="450"/>
      <c r="BM110" s="450"/>
      <c r="BN110" s="450"/>
      <c r="BO110" s="450"/>
      <c r="BP110" s="450"/>
      <c r="BQ110" s="450"/>
      <c r="BR110" s="450"/>
      <c r="BS110" s="450"/>
      <c r="BT110" s="450"/>
      <c r="BU110" s="450"/>
      <c r="BV110" s="450"/>
      <c r="BW110" s="450"/>
      <c r="BX110" s="450"/>
      <c r="BY110" s="450"/>
      <c r="BZ110" s="450"/>
      <c r="CA110" s="450"/>
      <c r="CB110" s="450"/>
      <c r="CC110" s="450"/>
      <c r="CD110" s="450"/>
      <c r="CE110" s="450"/>
      <c r="CF110" s="450"/>
      <c r="CG110" s="450"/>
      <c r="CH110" s="450"/>
      <c r="CI110" s="450"/>
      <c r="CJ110" s="450"/>
      <c r="CK110" s="450"/>
      <c r="CL110" s="450"/>
      <c r="CM110" s="450"/>
      <c r="CN110" s="450"/>
      <c r="CO110" s="450"/>
      <c r="CP110" s="450"/>
      <c r="CQ110" s="450"/>
      <c r="CR110" s="450"/>
      <c r="CS110" s="450"/>
      <c r="CT110" s="450"/>
      <c r="CU110" s="450"/>
      <c r="CV110" s="450"/>
      <c r="CW110" s="450"/>
      <c r="CX110" s="450"/>
      <c r="CY110" s="450"/>
      <c r="CZ110" s="450"/>
      <c r="DA110" s="450"/>
      <c r="DB110" s="450"/>
      <c r="DC110" s="450"/>
      <c r="DD110" s="450"/>
      <c r="DE110" s="450"/>
      <c r="DF110" s="450"/>
      <c r="DG110" s="450"/>
      <c r="DH110" s="450"/>
      <c r="DI110" s="450"/>
      <c r="DJ110" s="450"/>
      <c r="DK110" s="450"/>
      <c r="DL110" s="450"/>
      <c r="DM110" s="450"/>
      <c r="DN110" s="450"/>
      <c r="DO110" s="450"/>
      <c r="DP110" s="450"/>
      <c r="DQ110" s="450"/>
      <c r="DR110" s="450"/>
      <c r="DS110" s="450"/>
      <c r="DT110" s="450"/>
      <c r="DU110" s="450"/>
      <c r="DV110" s="450"/>
      <c r="DW110" s="450"/>
      <c r="DX110" s="450"/>
      <c r="DY110" s="450"/>
      <c r="DZ110" s="450"/>
      <c r="EA110" s="450"/>
      <c r="EB110" s="450"/>
      <c r="EC110" s="450"/>
      <c r="ED110" s="450"/>
      <c r="EE110" s="450"/>
      <c r="EF110" s="464"/>
      <c r="EG110" s="450"/>
      <c r="EH110" s="454"/>
      <c r="EI110" s="454"/>
    </row>
    <row r="111" spans="1:139" ht="15" customHeight="1">
      <c r="A111" s="450"/>
      <c r="B111" s="451"/>
      <c r="C111" s="450"/>
      <c r="D111" s="450"/>
      <c r="E111" s="450"/>
      <c r="F111" s="464"/>
      <c r="G111" s="450"/>
      <c r="H111" s="450"/>
      <c r="I111" s="450"/>
      <c r="J111" s="450"/>
      <c r="K111" s="450"/>
      <c r="L111" s="450"/>
      <c r="M111" s="450"/>
      <c r="N111" s="450"/>
      <c r="O111" s="450"/>
      <c r="P111" s="450"/>
      <c r="Q111" s="450"/>
      <c r="R111" s="450"/>
      <c r="S111" s="450"/>
      <c r="T111" s="450"/>
      <c r="U111" s="450"/>
      <c r="V111" s="450"/>
      <c r="W111" s="450"/>
      <c r="X111" s="450"/>
      <c r="Y111" s="450"/>
      <c r="Z111" s="450"/>
      <c r="AA111" s="450"/>
      <c r="AB111" s="450"/>
      <c r="AC111" s="450"/>
      <c r="AD111" s="450"/>
      <c r="AE111" s="450"/>
      <c r="AF111" s="450"/>
      <c r="AG111" s="450"/>
      <c r="AH111" s="450"/>
      <c r="AI111" s="450"/>
      <c r="AJ111" s="450"/>
      <c r="AK111" s="450"/>
      <c r="AL111" s="450"/>
      <c r="AM111" s="450"/>
      <c r="AN111" s="450"/>
      <c r="AO111" s="450"/>
      <c r="AP111" s="450"/>
      <c r="AQ111" s="450"/>
      <c r="AR111" s="450"/>
      <c r="AS111" s="450"/>
      <c r="AT111" s="450"/>
      <c r="AU111" s="450"/>
      <c r="AV111" s="450"/>
      <c r="AW111" s="450"/>
      <c r="AX111" s="450"/>
      <c r="AY111" s="450"/>
      <c r="AZ111" s="450"/>
      <c r="BA111" s="450"/>
      <c r="BB111" s="450"/>
      <c r="BC111" s="450"/>
      <c r="BD111" s="450"/>
      <c r="BE111" s="450"/>
      <c r="BF111" s="450"/>
      <c r="BG111" s="450"/>
      <c r="BH111" s="450"/>
      <c r="BI111" s="450"/>
      <c r="BJ111" s="450"/>
      <c r="BK111" s="450"/>
      <c r="BL111" s="450"/>
      <c r="BM111" s="450"/>
      <c r="BN111" s="450"/>
      <c r="BO111" s="450"/>
      <c r="BP111" s="450"/>
      <c r="BQ111" s="450"/>
      <c r="BR111" s="450"/>
      <c r="BS111" s="450"/>
      <c r="BT111" s="450"/>
      <c r="BU111" s="450"/>
      <c r="BV111" s="450"/>
      <c r="BW111" s="450"/>
      <c r="BX111" s="450"/>
      <c r="BY111" s="450"/>
      <c r="BZ111" s="450"/>
      <c r="CA111" s="450"/>
      <c r="CB111" s="450"/>
      <c r="CC111" s="450"/>
      <c r="CD111" s="450"/>
      <c r="CE111" s="450"/>
      <c r="CF111" s="450"/>
      <c r="CG111" s="450"/>
      <c r="CH111" s="450"/>
      <c r="CI111" s="450"/>
      <c r="CJ111" s="450"/>
      <c r="CK111" s="450"/>
      <c r="CL111" s="450"/>
      <c r="CM111" s="450"/>
      <c r="CN111" s="450"/>
      <c r="CO111" s="450"/>
      <c r="CP111" s="450"/>
      <c r="CQ111" s="450"/>
      <c r="CR111" s="450"/>
      <c r="CS111" s="450"/>
      <c r="CT111" s="450"/>
      <c r="CU111" s="450"/>
      <c r="CV111" s="450"/>
      <c r="CW111" s="450"/>
      <c r="CX111" s="450"/>
      <c r="CY111" s="450"/>
      <c r="CZ111" s="450"/>
      <c r="DA111" s="450"/>
      <c r="DB111" s="450"/>
      <c r="DC111" s="450"/>
      <c r="DD111" s="450"/>
      <c r="DE111" s="450"/>
      <c r="DF111" s="450"/>
      <c r="DG111" s="450"/>
      <c r="DH111" s="450"/>
      <c r="DI111" s="450"/>
      <c r="DJ111" s="450"/>
      <c r="DK111" s="450"/>
      <c r="DL111" s="450"/>
      <c r="DM111" s="450"/>
      <c r="DN111" s="450"/>
      <c r="DO111" s="450"/>
      <c r="DP111" s="450"/>
      <c r="DQ111" s="450"/>
      <c r="DR111" s="450"/>
      <c r="DS111" s="450"/>
      <c r="DT111" s="450"/>
      <c r="DU111" s="450"/>
      <c r="DV111" s="450"/>
      <c r="DW111" s="450"/>
      <c r="DX111" s="450"/>
      <c r="DY111" s="450"/>
      <c r="DZ111" s="450"/>
      <c r="EA111" s="450"/>
      <c r="EB111" s="450"/>
      <c r="EC111" s="450"/>
      <c r="ED111" s="450"/>
      <c r="EE111" s="450"/>
      <c r="EF111" s="464"/>
      <c r="EG111" s="450"/>
      <c r="EH111" s="454"/>
      <c r="EI111" s="454"/>
    </row>
    <row r="112" spans="1:139" ht="15" customHeight="1">
      <c r="A112" s="450"/>
      <c r="B112" s="451"/>
      <c r="C112" s="450"/>
      <c r="D112" s="450"/>
      <c r="E112" s="450"/>
      <c r="F112" s="464"/>
      <c r="G112" s="450"/>
      <c r="H112" s="450"/>
      <c r="I112" s="450"/>
      <c r="J112" s="450"/>
      <c r="K112" s="450"/>
      <c r="L112" s="450"/>
      <c r="M112" s="450"/>
      <c r="N112" s="450"/>
      <c r="O112" s="450"/>
      <c r="P112" s="450"/>
      <c r="Q112" s="450"/>
      <c r="R112" s="450"/>
      <c r="S112" s="450"/>
      <c r="T112" s="450"/>
      <c r="U112" s="450"/>
      <c r="V112" s="450"/>
      <c r="W112" s="450"/>
      <c r="X112" s="450"/>
      <c r="Y112" s="450"/>
      <c r="Z112" s="450"/>
      <c r="AA112" s="450"/>
      <c r="AB112" s="450"/>
      <c r="AC112" s="450"/>
      <c r="AD112" s="450"/>
      <c r="AE112" s="450"/>
      <c r="AF112" s="450"/>
      <c r="AG112" s="450"/>
      <c r="AH112" s="450"/>
      <c r="AI112" s="450"/>
      <c r="AJ112" s="450"/>
      <c r="AK112" s="450"/>
      <c r="AL112" s="450"/>
      <c r="AM112" s="450"/>
      <c r="AN112" s="450"/>
      <c r="AO112" s="450"/>
      <c r="AP112" s="450"/>
      <c r="AQ112" s="450"/>
      <c r="AR112" s="450"/>
      <c r="AS112" s="450"/>
      <c r="AT112" s="450"/>
      <c r="AU112" s="450"/>
      <c r="AV112" s="450"/>
      <c r="AW112" s="450"/>
      <c r="AX112" s="450"/>
      <c r="AY112" s="450"/>
      <c r="AZ112" s="450"/>
      <c r="BA112" s="450"/>
      <c r="BB112" s="450"/>
      <c r="BC112" s="450"/>
      <c r="BD112" s="450"/>
      <c r="BE112" s="450"/>
      <c r="BF112" s="450"/>
      <c r="BG112" s="450"/>
      <c r="BH112" s="450"/>
      <c r="BI112" s="450"/>
      <c r="BJ112" s="450"/>
      <c r="BK112" s="450"/>
      <c r="BL112" s="450"/>
      <c r="BM112" s="450"/>
      <c r="BN112" s="450"/>
      <c r="BO112" s="450"/>
      <c r="BP112" s="450"/>
      <c r="BQ112" s="450"/>
      <c r="BR112" s="450"/>
      <c r="BS112" s="450"/>
      <c r="BT112" s="450"/>
      <c r="BU112" s="450"/>
      <c r="BV112" s="450"/>
      <c r="BW112" s="450"/>
      <c r="BX112" s="450"/>
      <c r="BY112" s="450"/>
      <c r="BZ112" s="450"/>
      <c r="CA112" s="450"/>
      <c r="CB112" s="450"/>
      <c r="CC112" s="450"/>
      <c r="CD112" s="450"/>
      <c r="CE112" s="450"/>
      <c r="CF112" s="450"/>
      <c r="CG112" s="450"/>
      <c r="CH112" s="450"/>
      <c r="CI112" s="450"/>
      <c r="CJ112" s="450"/>
      <c r="CK112" s="450"/>
      <c r="CL112" s="450"/>
      <c r="CM112" s="450"/>
      <c r="CN112" s="450"/>
      <c r="CO112" s="450"/>
      <c r="CP112" s="450"/>
      <c r="CQ112" s="450"/>
      <c r="CR112" s="450"/>
      <c r="CS112" s="450"/>
      <c r="CT112" s="450"/>
      <c r="CU112" s="450"/>
      <c r="CV112" s="450"/>
      <c r="CW112" s="450"/>
      <c r="CX112" s="450"/>
      <c r="CY112" s="450"/>
      <c r="CZ112" s="450"/>
      <c r="DA112" s="450"/>
      <c r="DB112" s="450"/>
      <c r="DC112" s="450"/>
      <c r="DD112" s="450"/>
      <c r="DE112" s="450"/>
      <c r="DF112" s="450"/>
      <c r="DG112" s="450"/>
      <c r="DH112" s="450"/>
      <c r="DI112" s="450"/>
      <c r="DJ112" s="450"/>
      <c r="DK112" s="450"/>
      <c r="DL112" s="450"/>
      <c r="DM112" s="450"/>
      <c r="DN112" s="450"/>
      <c r="DO112" s="450"/>
      <c r="DP112" s="450"/>
      <c r="DQ112" s="450"/>
      <c r="DR112" s="450"/>
      <c r="DS112" s="450"/>
      <c r="DT112" s="450"/>
      <c r="DU112" s="450"/>
      <c r="DV112" s="450"/>
      <c r="DW112" s="450"/>
      <c r="DX112" s="450"/>
      <c r="DY112" s="450"/>
      <c r="DZ112" s="450"/>
      <c r="EA112" s="450"/>
      <c r="EB112" s="450"/>
      <c r="EC112" s="450"/>
      <c r="ED112" s="450"/>
      <c r="EE112" s="450"/>
      <c r="EF112" s="464"/>
      <c r="EG112" s="450"/>
      <c r="EH112" s="454"/>
      <c r="EI112" s="454"/>
    </row>
    <row r="113" spans="1:139" ht="15" customHeight="1">
      <c r="A113" s="450"/>
      <c r="B113" s="451"/>
      <c r="C113" s="450"/>
      <c r="D113" s="450"/>
      <c r="E113" s="450"/>
      <c r="F113" s="464"/>
      <c r="G113" s="450"/>
      <c r="H113" s="450"/>
      <c r="I113" s="450"/>
      <c r="J113" s="450"/>
      <c r="K113" s="450"/>
      <c r="L113" s="450"/>
      <c r="M113" s="450"/>
      <c r="N113" s="450"/>
      <c r="O113" s="450"/>
      <c r="P113" s="450"/>
      <c r="Q113" s="450"/>
      <c r="R113" s="450"/>
      <c r="S113" s="450"/>
      <c r="T113" s="450"/>
      <c r="U113" s="450"/>
      <c r="V113" s="450"/>
      <c r="W113" s="450"/>
      <c r="X113" s="450"/>
      <c r="Y113" s="450"/>
      <c r="Z113" s="450"/>
      <c r="AA113" s="450"/>
      <c r="AB113" s="450"/>
      <c r="AC113" s="450"/>
      <c r="AD113" s="450"/>
      <c r="AE113" s="450"/>
      <c r="AF113" s="450"/>
      <c r="AG113" s="450"/>
      <c r="AH113" s="450"/>
      <c r="AI113" s="450"/>
      <c r="AJ113" s="450"/>
      <c r="AK113" s="450"/>
      <c r="AL113" s="450"/>
      <c r="AM113" s="450"/>
      <c r="AN113" s="450"/>
      <c r="AO113" s="450"/>
      <c r="AP113" s="450"/>
      <c r="AQ113" s="450"/>
      <c r="AR113" s="450"/>
      <c r="AS113" s="450"/>
      <c r="AT113" s="450"/>
      <c r="AU113" s="450"/>
      <c r="AV113" s="450"/>
      <c r="AW113" s="450"/>
      <c r="AX113" s="450"/>
      <c r="AY113" s="450"/>
      <c r="AZ113" s="450"/>
      <c r="BA113" s="450"/>
      <c r="BB113" s="450"/>
      <c r="BC113" s="450"/>
      <c r="BD113" s="450"/>
      <c r="BE113" s="450"/>
      <c r="BF113" s="450"/>
      <c r="BG113" s="450"/>
      <c r="BH113" s="450"/>
      <c r="BI113" s="450"/>
      <c r="BJ113" s="450"/>
      <c r="BK113" s="450"/>
      <c r="BL113" s="450"/>
      <c r="BM113" s="450"/>
      <c r="BN113" s="450"/>
      <c r="BO113" s="450"/>
      <c r="BP113" s="450"/>
      <c r="BQ113" s="450"/>
      <c r="BR113" s="450"/>
      <c r="BS113" s="450"/>
      <c r="BT113" s="450"/>
      <c r="BU113" s="450"/>
      <c r="BV113" s="450"/>
      <c r="BW113" s="450"/>
      <c r="BX113" s="450"/>
      <c r="BY113" s="450"/>
      <c r="BZ113" s="450"/>
      <c r="CA113" s="450"/>
      <c r="CB113" s="450"/>
      <c r="CC113" s="450"/>
      <c r="CD113" s="450"/>
      <c r="CE113" s="450"/>
      <c r="CF113" s="450"/>
      <c r="CG113" s="450"/>
      <c r="CH113" s="450"/>
      <c r="CI113" s="450"/>
      <c r="CJ113" s="450"/>
      <c r="CK113" s="450"/>
      <c r="CL113" s="450"/>
      <c r="CM113" s="450"/>
      <c r="CN113" s="450"/>
      <c r="CO113" s="450"/>
      <c r="CP113" s="450"/>
      <c r="CQ113" s="450"/>
      <c r="CR113" s="450"/>
      <c r="CS113" s="450"/>
      <c r="CT113" s="450"/>
      <c r="CU113" s="450"/>
      <c r="CV113" s="450"/>
      <c r="CW113" s="450"/>
      <c r="CX113" s="450"/>
      <c r="CY113" s="450"/>
      <c r="CZ113" s="450"/>
      <c r="DA113" s="450"/>
      <c r="DB113" s="450"/>
      <c r="DC113" s="450"/>
      <c r="DD113" s="450"/>
      <c r="DE113" s="450"/>
      <c r="DF113" s="450"/>
      <c r="DG113" s="450"/>
      <c r="DH113" s="450"/>
      <c r="DI113" s="450"/>
      <c r="DJ113" s="450"/>
      <c r="DK113" s="450"/>
      <c r="DL113" s="450"/>
      <c r="DM113" s="450"/>
      <c r="DN113" s="450"/>
      <c r="DO113" s="450"/>
      <c r="DP113" s="450"/>
      <c r="DQ113" s="450"/>
      <c r="DR113" s="450"/>
      <c r="DS113" s="450"/>
      <c r="DT113" s="450"/>
      <c r="DU113" s="450"/>
      <c r="DV113" s="450"/>
      <c r="DW113" s="450"/>
      <c r="DX113" s="450"/>
      <c r="DY113" s="450"/>
      <c r="DZ113" s="450"/>
      <c r="EA113" s="450"/>
      <c r="EB113" s="450"/>
      <c r="EC113" s="450"/>
      <c r="ED113" s="450"/>
      <c r="EE113" s="450"/>
      <c r="EF113" s="464"/>
      <c r="EG113" s="450"/>
      <c r="EH113" s="454"/>
      <c r="EI113" s="454"/>
    </row>
    <row r="114" spans="1:139" ht="15" customHeight="1">
      <c r="A114" s="450"/>
      <c r="B114" s="451"/>
      <c r="C114" s="450"/>
      <c r="D114" s="450"/>
      <c r="E114" s="450"/>
      <c r="F114" s="464"/>
      <c r="G114" s="450"/>
      <c r="H114" s="450"/>
      <c r="I114" s="450"/>
      <c r="J114" s="450"/>
      <c r="K114" s="450"/>
      <c r="L114" s="450"/>
      <c r="M114" s="450"/>
      <c r="N114" s="450"/>
      <c r="O114" s="450"/>
      <c r="P114" s="450"/>
      <c r="Q114" s="450"/>
      <c r="R114" s="450"/>
      <c r="S114" s="450"/>
      <c r="T114" s="450"/>
      <c r="U114" s="450"/>
      <c r="V114" s="450"/>
      <c r="W114" s="450"/>
      <c r="X114" s="450"/>
      <c r="Y114" s="450"/>
      <c r="Z114" s="450"/>
      <c r="AA114" s="450"/>
      <c r="AB114" s="450"/>
      <c r="AC114" s="450"/>
      <c r="AD114" s="450"/>
      <c r="AE114" s="450"/>
      <c r="AF114" s="450"/>
      <c r="AG114" s="450"/>
      <c r="AH114" s="450"/>
      <c r="AI114" s="450"/>
      <c r="AJ114" s="450"/>
      <c r="AK114" s="450"/>
      <c r="AL114" s="450"/>
      <c r="AM114" s="450"/>
      <c r="AN114" s="450"/>
      <c r="AO114" s="450"/>
      <c r="AP114" s="450"/>
      <c r="AQ114" s="450"/>
      <c r="AR114" s="450"/>
      <c r="AS114" s="450"/>
      <c r="AT114" s="450"/>
      <c r="AU114" s="450"/>
      <c r="AV114" s="450"/>
      <c r="AW114" s="450"/>
      <c r="AX114" s="450"/>
      <c r="AY114" s="450"/>
      <c r="AZ114" s="450"/>
      <c r="BA114" s="450"/>
      <c r="BB114" s="450"/>
      <c r="BC114" s="450"/>
      <c r="BD114" s="450"/>
      <c r="BE114" s="450"/>
      <c r="BF114" s="450"/>
      <c r="BG114" s="450"/>
      <c r="BH114" s="450"/>
      <c r="BI114" s="450"/>
      <c r="BJ114" s="450"/>
      <c r="BK114" s="450"/>
      <c r="BL114" s="450"/>
      <c r="BM114" s="450"/>
      <c r="BN114" s="450"/>
      <c r="BO114" s="450"/>
      <c r="BP114" s="450"/>
      <c r="BQ114" s="450"/>
      <c r="BR114" s="450"/>
      <c r="BS114" s="450"/>
      <c r="BT114" s="450"/>
      <c r="BU114" s="450"/>
      <c r="BV114" s="450"/>
      <c r="BW114" s="450"/>
      <c r="BX114" s="450"/>
      <c r="BY114" s="450"/>
      <c r="BZ114" s="450"/>
      <c r="CA114" s="450"/>
      <c r="CB114" s="450"/>
      <c r="CC114" s="450"/>
      <c r="CD114" s="450"/>
      <c r="CE114" s="450"/>
      <c r="CF114" s="450"/>
      <c r="CG114" s="450"/>
      <c r="CH114" s="450"/>
      <c r="CI114" s="450"/>
      <c r="CJ114" s="450"/>
      <c r="CK114" s="450"/>
      <c r="CL114" s="450"/>
      <c r="CM114" s="450"/>
      <c r="CN114" s="450"/>
      <c r="CO114" s="450"/>
      <c r="CP114" s="450"/>
      <c r="CQ114" s="450"/>
      <c r="CR114" s="450"/>
      <c r="CS114" s="450"/>
      <c r="CT114" s="450"/>
      <c r="CU114" s="450"/>
      <c r="CV114" s="450"/>
      <c r="CW114" s="450"/>
      <c r="CX114" s="450"/>
      <c r="CY114" s="450"/>
      <c r="CZ114" s="450"/>
      <c r="DA114" s="450"/>
      <c r="DB114" s="450"/>
      <c r="DC114" s="450"/>
      <c r="DD114" s="450"/>
      <c r="DE114" s="450"/>
      <c r="DF114" s="450"/>
      <c r="DG114" s="450"/>
      <c r="DH114" s="450"/>
      <c r="DI114" s="450"/>
      <c r="DJ114" s="450"/>
      <c r="DK114" s="450"/>
      <c r="DL114" s="450"/>
      <c r="DM114" s="450"/>
      <c r="DN114" s="450"/>
      <c r="DO114" s="450"/>
      <c r="DP114" s="450"/>
      <c r="DQ114" s="450"/>
      <c r="DR114" s="450"/>
      <c r="DS114" s="450"/>
      <c r="DT114" s="450"/>
      <c r="DU114" s="450"/>
      <c r="DV114" s="450"/>
      <c r="DW114" s="450"/>
      <c r="DX114" s="450"/>
      <c r="DY114" s="450"/>
      <c r="DZ114" s="450"/>
      <c r="EA114" s="450"/>
      <c r="EB114" s="450"/>
      <c r="EC114" s="450"/>
      <c r="ED114" s="450"/>
      <c r="EE114" s="450"/>
      <c r="EF114" s="464"/>
      <c r="EG114" s="450"/>
      <c r="EH114" s="454"/>
      <c r="EI114" s="454"/>
    </row>
    <row r="115" spans="1:139" ht="15" customHeight="1">
      <c r="A115" s="450"/>
      <c r="B115" s="451"/>
      <c r="C115" s="450"/>
      <c r="D115" s="450"/>
      <c r="E115" s="450"/>
      <c r="F115" s="464"/>
      <c r="G115" s="450"/>
      <c r="H115" s="450"/>
      <c r="I115" s="450"/>
      <c r="J115" s="450"/>
      <c r="K115" s="450"/>
      <c r="L115" s="450"/>
      <c r="M115" s="450"/>
      <c r="N115" s="450"/>
      <c r="O115" s="450"/>
      <c r="P115" s="450"/>
      <c r="Q115" s="450"/>
      <c r="R115" s="450"/>
      <c r="S115" s="450"/>
      <c r="T115" s="450"/>
      <c r="U115" s="450"/>
      <c r="V115" s="450"/>
      <c r="W115" s="450"/>
      <c r="X115" s="450"/>
      <c r="Y115" s="450"/>
      <c r="Z115" s="450"/>
      <c r="AA115" s="450"/>
      <c r="AB115" s="450"/>
      <c r="AC115" s="450"/>
      <c r="AD115" s="450"/>
      <c r="AE115" s="450"/>
      <c r="AF115" s="450"/>
      <c r="AG115" s="450"/>
      <c r="AH115" s="450"/>
      <c r="AI115" s="450"/>
      <c r="AJ115" s="450"/>
      <c r="AK115" s="450"/>
      <c r="AL115" s="450"/>
      <c r="AM115" s="450"/>
      <c r="AN115" s="450"/>
      <c r="AO115" s="450"/>
      <c r="AP115" s="450"/>
      <c r="AQ115" s="450"/>
      <c r="AR115" s="450"/>
      <c r="AS115" s="450"/>
      <c r="AT115" s="450"/>
      <c r="AU115" s="450"/>
      <c r="AV115" s="450"/>
      <c r="AW115" s="450"/>
      <c r="AX115" s="450"/>
      <c r="AY115" s="450"/>
      <c r="AZ115" s="450"/>
      <c r="BA115" s="450"/>
      <c r="BB115" s="450"/>
      <c r="BC115" s="450"/>
      <c r="BD115" s="450"/>
      <c r="BE115" s="450"/>
      <c r="BF115" s="450"/>
      <c r="BG115" s="450"/>
      <c r="BH115" s="450"/>
      <c r="BI115" s="450"/>
      <c r="BJ115" s="450"/>
      <c r="BK115" s="450"/>
      <c r="BL115" s="450"/>
      <c r="BM115" s="450"/>
      <c r="BN115" s="450"/>
      <c r="BO115" s="450"/>
      <c r="BP115" s="450"/>
      <c r="BQ115" s="450"/>
      <c r="BR115" s="450"/>
      <c r="BS115" s="450"/>
      <c r="BT115" s="450"/>
      <c r="BU115" s="450"/>
      <c r="BV115" s="450"/>
      <c r="BW115" s="450"/>
      <c r="BX115" s="450"/>
      <c r="BY115" s="450"/>
      <c r="BZ115" s="450"/>
      <c r="CA115" s="450"/>
      <c r="CB115" s="450"/>
      <c r="CC115" s="450"/>
      <c r="CD115" s="450"/>
      <c r="CE115" s="450"/>
      <c r="CF115" s="450"/>
      <c r="CG115" s="450"/>
      <c r="CH115" s="450"/>
      <c r="CI115" s="450"/>
      <c r="CJ115" s="450"/>
      <c r="CK115" s="450"/>
      <c r="CL115" s="450"/>
      <c r="CM115" s="450"/>
      <c r="CN115" s="450"/>
      <c r="CO115" s="450"/>
      <c r="CP115" s="450"/>
      <c r="CQ115" s="450"/>
      <c r="CR115" s="450"/>
      <c r="CS115" s="450"/>
      <c r="CT115" s="450"/>
      <c r="CU115" s="450"/>
      <c r="CV115" s="450"/>
      <c r="CW115" s="450"/>
      <c r="CX115" s="450"/>
      <c r="CY115" s="450"/>
      <c r="CZ115" s="450"/>
      <c r="DA115" s="450"/>
      <c r="DB115" s="450"/>
      <c r="DC115" s="450"/>
      <c r="DD115" s="450"/>
      <c r="DE115" s="450"/>
      <c r="DF115" s="450"/>
      <c r="DG115" s="450"/>
      <c r="DH115" s="450"/>
      <c r="DI115" s="450"/>
      <c r="DJ115" s="450"/>
      <c r="DK115" s="450"/>
      <c r="DL115" s="450"/>
      <c r="DM115" s="450"/>
      <c r="DN115" s="450"/>
      <c r="DO115" s="450"/>
      <c r="DP115" s="450"/>
      <c r="DQ115" s="450"/>
      <c r="DR115" s="450"/>
      <c r="DS115" s="450"/>
      <c r="DT115" s="450"/>
      <c r="DU115" s="450"/>
      <c r="DV115" s="450"/>
      <c r="DW115" s="450"/>
      <c r="DX115" s="450"/>
      <c r="DY115" s="450"/>
      <c r="DZ115" s="450"/>
      <c r="EA115" s="450"/>
      <c r="EB115" s="450"/>
      <c r="EC115" s="450"/>
      <c r="ED115" s="450"/>
      <c r="EE115" s="450"/>
      <c r="EF115" s="464"/>
      <c r="EG115" s="450"/>
      <c r="EH115" s="454"/>
      <c r="EI115" s="454"/>
    </row>
    <row r="116" spans="1:139" ht="15" customHeight="1">
      <c r="A116" s="450"/>
      <c r="B116" s="451"/>
      <c r="C116" s="450"/>
      <c r="D116" s="450"/>
      <c r="E116" s="450"/>
      <c r="F116" s="464"/>
      <c r="G116" s="450"/>
      <c r="H116" s="450"/>
      <c r="I116" s="450"/>
      <c r="J116" s="450"/>
      <c r="K116" s="450"/>
      <c r="L116" s="450"/>
      <c r="M116" s="450"/>
      <c r="N116" s="450"/>
      <c r="O116" s="450"/>
      <c r="P116" s="450"/>
      <c r="Q116" s="450"/>
      <c r="R116" s="450"/>
      <c r="S116" s="450"/>
      <c r="T116" s="450"/>
      <c r="U116" s="450"/>
      <c r="V116" s="450"/>
      <c r="W116" s="450"/>
      <c r="X116" s="450"/>
      <c r="Y116" s="450"/>
      <c r="Z116" s="450"/>
      <c r="AA116" s="450"/>
      <c r="AB116" s="450"/>
      <c r="AC116" s="450"/>
      <c r="AD116" s="450"/>
      <c r="AE116" s="450"/>
      <c r="AF116" s="450"/>
      <c r="AG116" s="450"/>
      <c r="AH116" s="450"/>
      <c r="AI116" s="450"/>
      <c r="AJ116" s="450"/>
      <c r="AK116" s="450"/>
      <c r="AL116" s="450"/>
      <c r="AM116" s="450"/>
      <c r="AN116" s="450"/>
      <c r="AO116" s="450"/>
      <c r="AP116" s="450"/>
      <c r="AQ116" s="450"/>
      <c r="AR116" s="450"/>
      <c r="AS116" s="450"/>
      <c r="AT116" s="450"/>
      <c r="AU116" s="450"/>
      <c r="AV116" s="450"/>
      <c r="AW116" s="450"/>
      <c r="AX116" s="450"/>
      <c r="AY116" s="450"/>
      <c r="AZ116" s="450"/>
      <c r="BA116" s="450"/>
      <c r="BB116" s="450"/>
      <c r="BC116" s="450"/>
      <c r="BD116" s="450"/>
      <c r="BE116" s="450"/>
      <c r="BF116" s="450"/>
      <c r="BG116" s="450"/>
      <c r="BH116" s="450"/>
      <c r="BI116" s="450"/>
      <c r="BJ116" s="450"/>
      <c r="BK116" s="450"/>
      <c r="BL116" s="450"/>
      <c r="BM116" s="450"/>
      <c r="BN116" s="450"/>
      <c r="BO116" s="450"/>
      <c r="BP116" s="450"/>
      <c r="BQ116" s="450"/>
      <c r="BR116" s="450"/>
      <c r="BS116" s="450"/>
      <c r="BT116" s="450"/>
      <c r="BU116" s="450"/>
      <c r="BV116" s="450"/>
      <c r="BW116" s="450"/>
      <c r="BX116" s="450"/>
      <c r="BY116" s="450"/>
      <c r="BZ116" s="450"/>
      <c r="CA116" s="450"/>
      <c r="CB116" s="450"/>
      <c r="CC116" s="450"/>
      <c r="CD116" s="450"/>
      <c r="CE116" s="450"/>
      <c r="CF116" s="450"/>
      <c r="CG116" s="450"/>
      <c r="CH116" s="450"/>
      <c r="CI116" s="450"/>
      <c r="CJ116" s="450"/>
      <c r="CK116" s="450"/>
      <c r="CL116" s="450"/>
      <c r="CM116" s="450"/>
      <c r="CN116" s="450"/>
      <c r="CO116" s="450"/>
      <c r="CP116" s="450"/>
      <c r="CQ116" s="450"/>
      <c r="CR116" s="450"/>
      <c r="CS116" s="450"/>
      <c r="CT116" s="450"/>
      <c r="CU116" s="450"/>
      <c r="CV116" s="450"/>
      <c r="CW116" s="450"/>
      <c r="CX116" s="450"/>
      <c r="CY116" s="450"/>
      <c r="CZ116" s="450"/>
      <c r="DA116" s="450"/>
      <c r="DB116" s="450"/>
      <c r="DC116" s="450"/>
      <c r="DD116" s="450"/>
      <c r="DE116" s="450"/>
      <c r="DF116" s="450"/>
      <c r="DG116" s="450"/>
      <c r="DH116" s="450"/>
      <c r="DI116" s="450"/>
      <c r="DJ116" s="450"/>
      <c r="DK116" s="450"/>
      <c r="DL116" s="450"/>
      <c r="DM116" s="450"/>
      <c r="DN116" s="450"/>
      <c r="DO116" s="450"/>
      <c r="DP116" s="450"/>
      <c r="DQ116" s="450"/>
      <c r="DR116" s="450"/>
      <c r="DS116" s="450"/>
      <c r="DT116" s="450"/>
      <c r="DU116" s="450"/>
      <c r="DV116" s="450"/>
      <c r="DW116" s="450"/>
      <c r="DX116" s="450"/>
      <c r="DY116" s="450"/>
      <c r="DZ116" s="450"/>
      <c r="EA116" s="450"/>
      <c r="EB116" s="450"/>
      <c r="EC116" s="450"/>
      <c r="ED116" s="450"/>
      <c r="EE116" s="450"/>
      <c r="EF116" s="464"/>
      <c r="EG116" s="450"/>
      <c r="EH116" s="454"/>
      <c r="EI116" s="454"/>
    </row>
    <row r="117" spans="1:139" ht="15" customHeight="1">
      <c r="A117" s="450"/>
      <c r="B117" s="451"/>
      <c r="C117" s="450"/>
      <c r="D117" s="450"/>
      <c r="E117" s="450"/>
      <c r="F117" s="464"/>
      <c r="G117" s="450"/>
      <c r="H117" s="450"/>
      <c r="I117" s="450"/>
      <c r="J117" s="450"/>
      <c r="K117" s="450"/>
      <c r="L117" s="450"/>
      <c r="M117" s="450"/>
      <c r="N117" s="450"/>
      <c r="O117" s="450"/>
      <c r="P117" s="450"/>
      <c r="Q117" s="450"/>
      <c r="R117" s="450"/>
      <c r="S117" s="450"/>
      <c r="T117" s="450"/>
      <c r="U117" s="450"/>
      <c r="V117" s="450"/>
      <c r="W117" s="450"/>
      <c r="X117" s="450"/>
      <c r="Y117" s="450"/>
      <c r="Z117" s="450"/>
      <c r="AA117" s="450"/>
      <c r="AB117" s="450"/>
      <c r="AC117" s="450"/>
      <c r="AD117" s="450"/>
      <c r="AE117" s="450"/>
      <c r="AF117" s="450"/>
      <c r="AG117" s="450"/>
      <c r="AH117" s="450"/>
      <c r="AI117" s="450"/>
      <c r="AJ117" s="450"/>
      <c r="AK117" s="450"/>
      <c r="AL117" s="450"/>
      <c r="AM117" s="450"/>
      <c r="AN117" s="450"/>
      <c r="AO117" s="450"/>
      <c r="AP117" s="450"/>
      <c r="AQ117" s="450"/>
      <c r="AR117" s="450"/>
      <c r="AS117" s="450"/>
      <c r="AT117" s="450"/>
      <c r="AU117" s="450"/>
      <c r="AV117" s="450"/>
      <c r="AW117" s="450"/>
      <c r="AX117" s="450"/>
      <c r="AY117" s="450"/>
      <c r="AZ117" s="450"/>
      <c r="BA117" s="450"/>
      <c r="BB117" s="450"/>
      <c r="BC117" s="450"/>
      <c r="BD117" s="450"/>
      <c r="BE117" s="450"/>
      <c r="BF117" s="450"/>
      <c r="BG117" s="450"/>
      <c r="BH117" s="450"/>
      <c r="BI117" s="450"/>
      <c r="BJ117" s="450"/>
      <c r="BK117" s="450"/>
      <c r="BL117" s="450"/>
      <c r="BM117" s="450"/>
      <c r="BN117" s="450"/>
      <c r="BO117" s="450"/>
      <c r="BP117" s="450"/>
      <c r="BQ117" s="450"/>
      <c r="BR117" s="450"/>
      <c r="BS117" s="450"/>
      <c r="BT117" s="450"/>
      <c r="BU117" s="450"/>
      <c r="BV117" s="450"/>
      <c r="BW117" s="450"/>
      <c r="BX117" s="450"/>
      <c r="BY117" s="450"/>
      <c r="BZ117" s="450"/>
      <c r="CA117" s="450"/>
      <c r="CB117" s="450"/>
      <c r="CC117" s="450"/>
      <c r="CD117" s="450"/>
      <c r="CE117" s="450"/>
      <c r="CF117" s="450"/>
      <c r="CG117" s="450"/>
      <c r="CH117" s="450"/>
      <c r="CI117" s="450"/>
      <c r="CJ117" s="450"/>
      <c r="CK117" s="450"/>
      <c r="CL117" s="450"/>
      <c r="CM117" s="450"/>
      <c r="CN117" s="450"/>
      <c r="CO117" s="450"/>
      <c r="CP117" s="450"/>
      <c r="CQ117" s="450"/>
      <c r="CR117" s="450"/>
      <c r="CS117" s="450"/>
      <c r="CT117" s="450"/>
      <c r="CU117" s="450"/>
      <c r="CV117" s="450"/>
      <c r="CW117" s="450"/>
      <c r="CX117" s="450"/>
      <c r="CY117" s="450"/>
      <c r="CZ117" s="450"/>
      <c r="DA117" s="450"/>
      <c r="DB117" s="450"/>
      <c r="DC117" s="450"/>
      <c r="DD117" s="450"/>
      <c r="DE117" s="450"/>
      <c r="DF117" s="450"/>
      <c r="DG117" s="450"/>
      <c r="DH117" s="450"/>
      <c r="DI117" s="450"/>
      <c r="DJ117" s="450"/>
      <c r="DK117" s="450"/>
      <c r="DL117" s="450"/>
      <c r="DM117" s="450"/>
      <c r="DN117" s="450"/>
      <c r="DO117" s="450"/>
      <c r="DP117" s="450"/>
      <c r="DQ117" s="450"/>
      <c r="DR117" s="450"/>
      <c r="DS117" s="450"/>
      <c r="DT117" s="450"/>
      <c r="DU117" s="450"/>
      <c r="DV117" s="450"/>
      <c r="DW117" s="450"/>
      <c r="DX117" s="450"/>
      <c r="DY117" s="450"/>
      <c r="DZ117" s="450"/>
      <c r="EA117" s="450"/>
      <c r="EB117" s="450"/>
      <c r="EC117" s="450"/>
      <c r="ED117" s="450"/>
      <c r="EE117" s="450"/>
      <c r="EF117" s="464"/>
      <c r="EG117" s="450"/>
      <c r="EH117" s="454"/>
      <c r="EI117" s="454"/>
    </row>
    <row r="118" spans="1:139" ht="15" customHeight="1">
      <c r="A118" s="450"/>
      <c r="B118" s="451"/>
      <c r="C118" s="450"/>
      <c r="D118" s="450"/>
      <c r="E118" s="450"/>
      <c r="F118" s="464"/>
      <c r="G118" s="450"/>
      <c r="H118" s="450"/>
      <c r="I118" s="450"/>
      <c r="J118" s="450"/>
      <c r="K118" s="450"/>
      <c r="L118" s="450"/>
      <c r="M118" s="450"/>
      <c r="N118" s="450"/>
      <c r="O118" s="450"/>
      <c r="P118" s="450"/>
      <c r="Q118" s="450"/>
      <c r="R118" s="450"/>
      <c r="S118" s="450"/>
      <c r="T118" s="450"/>
      <c r="U118" s="450"/>
      <c r="V118" s="450"/>
      <c r="W118" s="450"/>
      <c r="X118" s="450"/>
      <c r="Y118" s="450"/>
      <c r="Z118" s="450"/>
      <c r="AA118" s="450"/>
      <c r="AB118" s="450"/>
      <c r="AC118" s="450"/>
      <c r="AD118" s="450"/>
      <c r="AE118" s="450"/>
      <c r="AF118" s="450"/>
      <c r="AG118" s="450"/>
      <c r="AH118" s="450"/>
      <c r="AI118" s="450"/>
      <c r="AJ118" s="450"/>
      <c r="AK118" s="450"/>
      <c r="AL118" s="450"/>
      <c r="AM118" s="450"/>
      <c r="AN118" s="450"/>
      <c r="AO118" s="450"/>
      <c r="AP118" s="450"/>
      <c r="AQ118" s="450"/>
      <c r="AR118" s="450"/>
      <c r="AS118" s="450"/>
      <c r="AT118" s="450"/>
      <c r="AU118" s="450"/>
      <c r="AV118" s="450"/>
      <c r="AW118" s="450"/>
      <c r="AX118" s="450"/>
      <c r="AY118" s="450"/>
      <c r="AZ118" s="450"/>
      <c r="BA118" s="450"/>
      <c r="BB118" s="450"/>
      <c r="BC118" s="450"/>
      <c r="BD118" s="450"/>
      <c r="BE118" s="450"/>
      <c r="BF118" s="450"/>
      <c r="BG118" s="450"/>
      <c r="BH118" s="450"/>
      <c r="BI118" s="450"/>
      <c r="BJ118" s="450"/>
      <c r="BK118" s="450"/>
      <c r="BL118" s="450"/>
      <c r="BM118" s="450"/>
      <c r="BN118" s="450"/>
      <c r="BO118" s="450"/>
      <c r="BP118" s="450"/>
      <c r="BQ118" s="450"/>
      <c r="BR118" s="450"/>
      <c r="BS118" s="450"/>
      <c r="BT118" s="450"/>
      <c r="BU118" s="450"/>
      <c r="BV118" s="450"/>
      <c r="BW118" s="450"/>
      <c r="BX118" s="450"/>
      <c r="BY118" s="450"/>
      <c r="BZ118" s="450"/>
      <c r="CA118" s="450"/>
      <c r="CB118" s="450"/>
      <c r="CC118" s="450"/>
      <c r="CD118" s="450"/>
      <c r="CE118" s="450"/>
      <c r="CF118" s="450"/>
      <c r="CG118" s="450"/>
      <c r="CH118" s="450"/>
      <c r="CI118" s="450"/>
      <c r="CJ118" s="450"/>
      <c r="CK118" s="450"/>
      <c r="CL118" s="450"/>
      <c r="CM118" s="450"/>
      <c r="CN118" s="450"/>
      <c r="CO118" s="450"/>
      <c r="CP118" s="450"/>
      <c r="CQ118" s="450"/>
      <c r="CR118" s="450"/>
      <c r="CS118" s="450"/>
      <c r="CT118" s="450"/>
      <c r="CU118" s="450"/>
      <c r="CV118" s="450"/>
      <c r="CW118" s="450"/>
      <c r="CX118" s="450"/>
      <c r="CY118" s="450"/>
      <c r="CZ118" s="450"/>
      <c r="DA118" s="450"/>
      <c r="DB118" s="450"/>
      <c r="DC118" s="450"/>
      <c r="DD118" s="450"/>
      <c r="DE118" s="450"/>
      <c r="DF118" s="450"/>
      <c r="DG118" s="450"/>
      <c r="DH118" s="450"/>
      <c r="DI118" s="450"/>
      <c r="DJ118" s="450"/>
      <c r="DK118" s="450"/>
      <c r="DL118" s="450"/>
      <c r="DM118" s="450"/>
      <c r="DN118" s="450"/>
      <c r="DO118" s="450"/>
      <c r="DP118" s="450"/>
      <c r="DQ118" s="450"/>
      <c r="DR118" s="450"/>
      <c r="DS118" s="450"/>
      <c r="DT118" s="450"/>
      <c r="DU118" s="450"/>
      <c r="DV118" s="450"/>
      <c r="DW118" s="450"/>
      <c r="DX118" s="450"/>
      <c r="DY118" s="450"/>
      <c r="DZ118" s="450"/>
      <c r="EA118" s="450"/>
      <c r="EB118" s="450"/>
      <c r="EC118" s="450"/>
      <c r="ED118" s="450"/>
      <c r="EE118" s="450"/>
      <c r="EF118" s="464"/>
      <c r="EG118" s="450"/>
      <c r="EH118" s="454"/>
      <c r="EI118" s="454"/>
    </row>
    <row r="119" spans="1:139" ht="15" customHeight="1">
      <c r="A119" s="450"/>
      <c r="B119" s="451"/>
      <c r="C119" s="450"/>
      <c r="D119" s="450"/>
      <c r="E119" s="450"/>
      <c r="F119" s="464"/>
      <c r="G119" s="450"/>
      <c r="H119" s="450"/>
      <c r="I119" s="450"/>
      <c r="J119" s="450"/>
      <c r="K119" s="450"/>
      <c r="L119" s="450"/>
      <c r="M119" s="450"/>
      <c r="N119" s="450"/>
      <c r="O119" s="450"/>
      <c r="P119" s="450"/>
      <c r="Q119" s="450"/>
      <c r="R119" s="450"/>
      <c r="S119" s="450"/>
      <c r="T119" s="450"/>
      <c r="U119" s="450"/>
      <c r="V119" s="450"/>
      <c r="W119" s="450"/>
      <c r="X119" s="450"/>
      <c r="Y119" s="450"/>
      <c r="Z119" s="450"/>
      <c r="AA119" s="450"/>
      <c r="AB119" s="450"/>
      <c r="AC119" s="450"/>
      <c r="AD119" s="450"/>
      <c r="AE119" s="450"/>
      <c r="AF119" s="450"/>
      <c r="AG119" s="450"/>
      <c r="AH119" s="450"/>
      <c r="AI119" s="450"/>
      <c r="AJ119" s="450"/>
      <c r="AK119" s="450"/>
      <c r="AL119" s="450"/>
      <c r="AM119" s="450"/>
      <c r="AN119" s="450"/>
      <c r="AO119" s="450"/>
      <c r="AP119" s="450"/>
      <c r="AQ119" s="450"/>
      <c r="AR119" s="450"/>
      <c r="AS119" s="450"/>
      <c r="AT119" s="450"/>
      <c r="AU119" s="450"/>
      <c r="AV119" s="450"/>
      <c r="AW119" s="450"/>
      <c r="AX119" s="450"/>
      <c r="AY119" s="450"/>
      <c r="AZ119" s="450"/>
      <c r="BA119" s="450"/>
      <c r="BB119" s="450"/>
      <c r="BC119" s="450"/>
      <c r="BD119" s="450"/>
      <c r="BE119" s="450"/>
      <c r="BF119" s="450"/>
      <c r="BG119" s="450"/>
      <c r="BH119" s="450"/>
      <c r="BI119" s="450"/>
      <c r="BJ119" s="450"/>
      <c r="BK119" s="450"/>
      <c r="BL119" s="450"/>
      <c r="BM119" s="450"/>
      <c r="BN119" s="450"/>
      <c r="BO119" s="450"/>
      <c r="BP119" s="450"/>
      <c r="BQ119" s="450"/>
      <c r="BR119" s="450"/>
      <c r="BS119" s="450"/>
      <c r="BT119" s="450"/>
      <c r="BU119" s="450"/>
      <c r="BV119" s="450"/>
      <c r="BW119" s="450"/>
      <c r="BX119" s="450"/>
      <c r="BY119" s="450"/>
      <c r="BZ119" s="450"/>
      <c r="CA119" s="450"/>
      <c r="CB119" s="450"/>
      <c r="CC119" s="450"/>
      <c r="CD119" s="450"/>
      <c r="CE119" s="450"/>
      <c r="CF119" s="450"/>
      <c r="CG119" s="450"/>
      <c r="CH119" s="450"/>
      <c r="CI119" s="450"/>
      <c r="CJ119" s="450"/>
      <c r="CK119" s="450"/>
      <c r="CL119" s="450"/>
      <c r="CM119" s="450"/>
      <c r="CN119" s="450"/>
      <c r="CO119" s="450"/>
      <c r="CP119" s="450"/>
      <c r="CQ119" s="450"/>
      <c r="CR119" s="450"/>
      <c r="CS119" s="450"/>
      <c r="CT119" s="450"/>
      <c r="CU119" s="450"/>
      <c r="CV119" s="450"/>
      <c r="CW119" s="450"/>
      <c r="CX119" s="450"/>
      <c r="CY119" s="450"/>
      <c r="CZ119" s="450"/>
      <c r="DA119" s="450"/>
      <c r="DB119" s="450"/>
      <c r="DC119" s="450"/>
      <c r="DD119" s="450"/>
      <c r="DE119" s="450"/>
      <c r="DF119" s="450"/>
      <c r="DG119" s="450"/>
      <c r="DH119" s="450"/>
      <c r="DI119" s="450"/>
      <c r="DJ119" s="450"/>
      <c r="DK119" s="450"/>
      <c r="DL119" s="450"/>
      <c r="DM119" s="450"/>
      <c r="DN119" s="450"/>
      <c r="DO119" s="450"/>
      <c r="DP119" s="450"/>
      <c r="DQ119" s="450"/>
      <c r="DR119" s="450"/>
      <c r="DS119" s="450"/>
      <c r="DT119" s="450"/>
      <c r="DU119" s="450"/>
      <c r="DV119" s="450"/>
      <c r="DW119" s="450"/>
      <c r="DX119" s="450"/>
      <c r="DY119" s="450"/>
      <c r="DZ119" s="450"/>
      <c r="EA119" s="450"/>
      <c r="EB119" s="450"/>
      <c r="EC119" s="450"/>
      <c r="ED119" s="450"/>
      <c r="EE119" s="450"/>
      <c r="EF119" s="464"/>
      <c r="EG119" s="450"/>
      <c r="EH119" s="454"/>
      <c r="EI119" s="454"/>
    </row>
    <row r="120" spans="1:139" ht="15" customHeight="1">
      <c r="A120" s="450"/>
      <c r="B120" s="451"/>
      <c r="C120" s="450"/>
      <c r="D120" s="450"/>
      <c r="E120" s="450"/>
      <c r="F120" s="464"/>
      <c r="G120" s="450"/>
      <c r="H120" s="450"/>
      <c r="I120" s="450"/>
      <c r="J120" s="450"/>
      <c r="K120" s="450"/>
      <c r="L120" s="450"/>
      <c r="M120" s="450"/>
      <c r="N120" s="450"/>
      <c r="O120" s="450"/>
      <c r="P120" s="450"/>
      <c r="Q120" s="450"/>
      <c r="R120" s="450"/>
      <c r="S120" s="450"/>
      <c r="T120" s="450"/>
      <c r="U120" s="450"/>
      <c r="V120" s="450"/>
      <c r="W120" s="450"/>
      <c r="X120" s="450"/>
      <c r="Y120" s="450"/>
      <c r="Z120" s="450"/>
      <c r="AA120" s="450"/>
      <c r="AB120" s="450"/>
      <c r="AC120" s="450"/>
      <c r="AD120" s="450"/>
      <c r="AE120" s="450"/>
      <c r="AF120" s="450"/>
      <c r="AG120" s="450"/>
      <c r="AH120" s="450"/>
      <c r="AI120" s="450"/>
      <c r="AJ120" s="450"/>
      <c r="AK120" s="450"/>
      <c r="AL120" s="450"/>
      <c r="AM120" s="450"/>
      <c r="AN120" s="450"/>
      <c r="AO120" s="450"/>
      <c r="AP120" s="450"/>
      <c r="AQ120" s="450"/>
      <c r="AR120" s="450"/>
      <c r="AS120" s="450"/>
      <c r="AT120" s="450"/>
      <c r="AU120" s="450"/>
      <c r="AV120" s="450"/>
      <c r="AW120" s="450"/>
      <c r="AX120" s="450"/>
      <c r="AY120" s="450"/>
      <c r="AZ120" s="450"/>
      <c r="BA120" s="450"/>
      <c r="BB120" s="450"/>
      <c r="BC120" s="450"/>
      <c r="BD120" s="450"/>
      <c r="BE120" s="450"/>
      <c r="BF120" s="450"/>
      <c r="BG120" s="450"/>
      <c r="BH120" s="450"/>
      <c r="BI120" s="450"/>
      <c r="BJ120" s="450"/>
      <c r="BK120" s="450"/>
      <c r="BL120" s="450"/>
      <c r="BM120" s="450"/>
      <c r="BN120" s="450"/>
      <c r="BO120" s="450"/>
      <c r="BP120" s="450"/>
      <c r="BQ120" s="450"/>
      <c r="BR120" s="450"/>
      <c r="BS120" s="450"/>
      <c r="BT120" s="450"/>
      <c r="BU120" s="450"/>
      <c r="BV120" s="450"/>
      <c r="BW120" s="450"/>
      <c r="BX120" s="450"/>
      <c r="BY120" s="450"/>
      <c r="BZ120" s="450"/>
      <c r="CA120" s="450"/>
      <c r="CB120" s="450"/>
      <c r="CC120" s="450"/>
      <c r="CD120" s="450"/>
      <c r="CE120" s="450"/>
      <c r="CF120" s="450"/>
      <c r="CG120" s="450"/>
      <c r="CH120" s="450"/>
      <c r="CI120" s="450"/>
      <c r="CJ120" s="450"/>
      <c r="CK120" s="450"/>
      <c r="CL120" s="450"/>
      <c r="CM120" s="450"/>
      <c r="CN120" s="450"/>
      <c r="CO120" s="450"/>
      <c r="CP120" s="450"/>
      <c r="CQ120" s="450"/>
      <c r="CR120" s="450"/>
      <c r="CS120" s="450"/>
      <c r="CT120" s="450"/>
      <c r="CU120" s="450"/>
      <c r="CV120" s="450"/>
      <c r="CW120" s="450"/>
      <c r="CX120" s="450"/>
      <c r="CY120" s="450"/>
      <c r="CZ120" s="450"/>
      <c r="DA120" s="450"/>
      <c r="DB120" s="450"/>
      <c r="DC120" s="450"/>
      <c r="DD120" s="450"/>
      <c r="DE120" s="450"/>
      <c r="DF120" s="450"/>
      <c r="DG120" s="450"/>
      <c r="DH120" s="450"/>
      <c r="DI120" s="450"/>
      <c r="DJ120" s="450"/>
      <c r="DK120" s="450"/>
      <c r="DL120" s="450"/>
      <c r="DM120" s="450"/>
      <c r="DN120" s="450"/>
      <c r="DO120" s="450"/>
      <c r="DP120" s="450"/>
      <c r="DQ120" s="450"/>
      <c r="DR120" s="450"/>
      <c r="DS120" s="450"/>
      <c r="DT120" s="450"/>
      <c r="DU120" s="450"/>
      <c r="DV120" s="450"/>
      <c r="DW120" s="450"/>
      <c r="DX120" s="450"/>
      <c r="DY120" s="450"/>
      <c r="DZ120" s="450"/>
      <c r="EA120" s="450"/>
      <c r="EB120" s="450"/>
      <c r="EC120" s="450"/>
      <c r="ED120" s="450"/>
      <c r="EE120" s="450"/>
      <c r="EF120" s="464"/>
      <c r="EG120" s="450"/>
      <c r="EH120" s="454"/>
      <c r="EI120" s="454"/>
    </row>
    <row r="121" spans="1:139" ht="15" customHeight="1">
      <c r="A121" s="450"/>
      <c r="B121" s="451"/>
      <c r="C121" s="450"/>
      <c r="D121" s="450"/>
      <c r="E121" s="450"/>
      <c r="F121" s="464"/>
      <c r="G121" s="450"/>
      <c r="H121" s="450"/>
      <c r="I121" s="450"/>
      <c r="J121" s="450"/>
      <c r="K121" s="450"/>
      <c r="L121" s="450"/>
      <c r="M121" s="450"/>
      <c r="N121" s="450"/>
      <c r="O121" s="450"/>
      <c r="P121" s="450"/>
      <c r="Q121" s="450"/>
      <c r="R121" s="450"/>
      <c r="S121" s="450"/>
      <c r="T121" s="450"/>
      <c r="U121" s="450"/>
      <c r="V121" s="450"/>
      <c r="W121" s="450"/>
      <c r="X121" s="450"/>
      <c r="Y121" s="450"/>
      <c r="Z121" s="450"/>
      <c r="AA121" s="450"/>
      <c r="AB121" s="450"/>
      <c r="AC121" s="450"/>
      <c r="AD121" s="450"/>
      <c r="AE121" s="450"/>
      <c r="AF121" s="450"/>
      <c r="AG121" s="450"/>
      <c r="AH121" s="450"/>
      <c r="AI121" s="450"/>
      <c r="AJ121" s="450"/>
      <c r="AK121" s="450"/>
      <c r="AL121" s="450"/>
      <c r="AM121" s="450"/>
      <c r="AN121" s="450"/>
      <c r="AO121" s="450"/>
      <c r="AP121" s="450"/>
      <c r="AQ121" s="450"/>
      <c r="AR121" s="450"/>
      <c r="AS121" s="450"/>
      <c r="AT121" s="450"/>
      <c r="AU121" s="450"/>
      <c r="AV121" s="450"/>
      <c r="AW121" s="450"/>
      <c r="AX121" s="450"/>
      <c r="AY121" s="450"/>
      <c r="AZ121" s="450"/>
      <c r="BA121" s="450"/>
      <c r="BB121" s="450"/>
      <c r="BC121" s="450"/>
      <c r="BD121" s="450"/>
      <c r="BE121" s="450"/>
      <c r="BF121" s="450"/>
      <c r="BG121" s="450"/>
      <c r="BH121" s="450"/>
      <c r="BI121" s="450"/>
      <c r="BJ121" s="450"/>
      <c r="BK121" s="450"/>
      <c r="BL121" s="450"/>
      <c r="BM121" s="450"/>
      <c r="BN121" s="450"/>
      <c r="BO121" s="450"/>
      <c r="BP121" s="450"/>
      <c r="BQ121" s="450"/>
      <c r="BR121" s="450"/>
      <c r="BS121" s="450"/>
      <c r="BT121" s="450"/>
      <c r="BU121" s="450"/>
      <c r="BV121" s="450"/>
      <c r="BW121" s="450"/>
      <c r="BX121" s="450"/>
      <c r="BY121" s="450"/>
      <c r="BZ121" s="450"/>
      <c r="CA121" s="450"/>
      <c r="CB121" s="450"/>
      <c r="CC121" s="450"/>
      <c r="CD121" s="450"/>
      <c r="CE121" s="450"/>
      <c r="CF121" s="450"/>
      <c r="CG121" s="450"/>
      <c r="CH121" s="450"/>
      <c r="CI121" s="450"/>
      <c r="CJ121" s="450"/>
      <c r="CK121" s="450"/>
      <c r="CL121" s="450"/>
      <c r="CM121" s="450"/>
      <c r="CN121" s="450"/>
      <c r="CO121" s="450"/>
      <c r="CP121" s="450"/>
      <c r="CQ121" s="450"/>
      <c r="CR121" s="450"/>
      <c r="CS121" s="450"/>
      <c r="CT121" s="450"/>
      <c r="CU121" s="450"/>
      <c r="CV121" s="450"/>
      <c r="CW121" s="450"/>
      <c r="CX121" s="450"/>
      <c r="CY121" s="450"/>
      <c r="CZ121" s="450"/>
      <c r="DA121" s="450"/>
      <c r="DB121" s="450"/>
      <c r="DC121" s="450"/>
      <c r="DD121" s="450"/>
      <c r="DE121" s="450"/>
      <c r="DF121" s="450"/>
      <c r="DG121" s="450"/>
      <c r="DH121" s="450"/>
      <c r="DI121" s="450"/>
      <c r="DJ121" s="450"/>
      <c r="DK121" s="450"/>
      <c r="DL121" s="450"/>
      <c r="DM121" s="450"/>
      <c r="DN121" s="450"/>
      <c r="DO121" s="450"/>
      <c r="DP121" s="450"/>
      <c r="DQ121" s="450"/>
      <c r="DR121" s="450"/>
      <c r="DS121" s="450"/>
      <c r="DT121" s="450"/>
      <c r="DU121" s="450"/>
      <c r="DV121" s="450"/>
      <c r="DW121" s="450"/>
      <c r="DX121" s="450"/>
      <c r="DY121" s="450"/>
      <c r="DZ121" s="450"/>
      <c r="EA121" s="450"/>
      <c r="EB121" s="450"/>
      <c r="EC121" s="450"/>
      <c r="ED121" s="450"/>
      <c r="EE121" s="450"/>
      <c r="EF121" s="464"/>
      <c r="EG121" s="450"/>
      <c r="EH121" s="454"/>
      <c r="EI121" s="454"/>
    </row>
    <row r="122" spans="1:139" ht="15" customHeight="1">
      <c r="A122" s="450"/>
      <c r="B122" s="451"/>
      <c r="C122" s="450"/>
      <c r="D122" s="450"/>
      <c r="E122" s="450"/>
      <c r="F122" s="464"/>
      <c r="G122" s="450"/>
      <c r="H122" s="450"/>
      <c r="I122" s="450"/>
      <c r="J122" s="450"/>
      <c r="K122" s="450"/>
      <c r="L122" s="450"/>
      <c r="M122" s="450"/>
      <c r="N122" s="450"/>
      <c r="O122" s="450"/>
      <c r="P122" s="450"/>
      <c r="Q122" s="450"/>
      <c r="R122" s="450"/>
      <c r="S122" s="450"/>
      <c r="T122" s="450"/>
      <c r="U122" s="450"/>
      <c r="V122" s="450"/>
      <c r="W122" s="450"/>
      <c r="X122" s="450"/>
      <c r="Y122" s="450"/>
      <c r="Z122" s="450"/>
      <c r="AA122" s="450"/>
      <c r="AB122" s="450"/>
      <c r="AC122" s="450"/>
      <c r="AD122" s="450"/>
      <c r="AE122" s="450"/>
      <c r="AF122" s="450"/>
      <c r="AG122" s="450"/>
      <c r="AH122" s="450"/>
      <c r="AI122" s="450"/>
      <c r="AJ122" s="450"/>
      <c r="AK122" s="450"/>
      <c r="AL122" s="450"/>
      <c r="AM122" s="450"/>
      <c r="AN122" s="450"/>
      <c r="AO122" s="450"/>
      <c r="AP122" s="450"/>
      <c r="AQ122" s="450"/>
      <c r="AR122" s="450"/>
      <c r="AS122" s="450"/>
      <c r="AT122" s="450"/>
      <c r="AU122" s="450"/>
      <c r="AV122" s="450"/>
      <c r="AW122" s="450"/>
      <c r="AX122" s="450"/>
      <c r="AY122" s="450"/>
      <c r="AZ122" s="450"/>
      <c r="BA122" s="450"/>
      <c r="BB122" s="450"/>
      <c r="BC122" s="450"/>
      <c r="BD122" s="450"/>
      <c r="BE122" s="450"/>
      <c r="BF122" s="450"/>
      <c r="BG122" s="450"/>
      <c r="BH122" s="450"/>
      <c r="BI122" s="450"/>
      <c r="BJ122" s="450"/>
      <c r="BK122" s="450"/>
      <c r="BL122" s="450"/>
      <c r="BM122" s="450"/>
      <c r="BN122" s="450"/>
      <c r="BO122" s="450"/>
      <c r="BP122" s="450"/>
      <c r="BQ122" s="450"/>
      <c r="BR122" s="450"/>
      <c r="BS122" s="450"/>
      <c r="BT122" s="450"/>
      <c r="BU122" s="450"/>
      <c r="BV122" s="450"/>
      <c r="BW122" s="450"/>
      <c r="BX122" s="450"/>
      <c r="BY122" s="450"/>
      <c r="BZ122" s="450"/>
      <c r="CA122" s="450"/>
      <c r="CB122" s="450"/>
      <c r="CC122" s="450"/>
      <c r="CD122" s="450"/>
      <c r="CE122" s="450"/>
      <c r="CF122" s="450"/>
      <c r="CG122" s="450"/>
      <c r="CH122" s="450"/>
      <c r="CI122" s="450"/>
      <c r="CJ122" s="450"/>
      <c r="CK122" s="450"/>
      <c r="CL122" s="450"/>
      <c r="CM122" s="450"/>
      <c r="CN122" s="450"/>
      <c r="CO122" s="450"/>
      <c r="CP122" s="450"/>
      <c r="CQ122" s="450"/>
      <c r="CR122" s="450"/>
      <c r="CS122" s="450"/>
      <c r="CT122" s="450"/>
      <c r="CU122" s="450"/>
      <c r="CV122" s="450"/>
      <c r="CW122" s="450"/>
      <c r="CX122" s="450"/>
      <c r="CY122" s="450"/>
      <c r="CZ122" s="450"/>
      <c r="DA122" s="450"/>
      <c r="DB122" s="450"/>
      <c r="DC122" s="450"/>
      <c r="DD122" s="450"/>
      <c r="DE122" s="450"/>
      <c r="DF122" s="450"/>
      <c r="DG122" s="450"/>
      <c r="DH122" s="450"/>
      <c r="DI122" s="450"/>
      <c r="DJ122" s="450"/>
      <c r="DK122" s="450"/>
      <c r="DL122" s="450"/>
      <c r="DM122" s="450"/>
      <c r="DN122" s="450"/>
      <c r="DO122" s="450"/>
      <c r="DP122" s="450"/>
      <c r="DQ122" s="450"/>
      <c r="DR122" s="450"/>
      <c r="DS122" s="450"/>
      <c r="DT122" s="450"/>
      <c r="DU122" s="450"/>
      <c r="DV122" s="450"/>
      <c r="DW122" s="450"/>
      <c r="DX122" s="450"/>
      <c r="DY122" s="450"/>
      <c r="DZ122" s="450"/>
      <c r="EA122" s="450"/>
      <c r="EB122" s="450"/>
      <c r="EC122" s="450"/>
      <c r="ED122" s="450"/>
      <c r="EE122" s="450"/>
      <c r="EF122" s="464"/>
      <c r="EG122" s="450"/>
      <c r="EH122" s="454"/>
      <c r="EI122" s="454"/>
    </row>
    <row r="123" spans="1:139" ht="15" customHeight="1">
      <c r="A123" s="450"/>
      <c r="B123" s="451"/>
      <c r="C123" s="450"/>
      <c r="D123" s="450"/>
      <c r="E123" s="450"/>
      <c r="F123" s="464"/>
      <c r="G123" s="450"/>
      <c r="H123" s="450"/>
      <c r="I123" s="450"/>
      <c r="J123" s="450"/>
      <c r="K123" s="450"/>
      <c r="L123" s="450"/>
      <c r="M123" s="450"/>
      <c r="N123" s="450"/>
      <c r="O123" s="450"/>
      <c r="P123" s="450"/>
      <c r="Q123" s="450"/>
      <c r="R123" s="450"/>
      <c r="S123" s="450"/>
      <c r="T123" s="450"/>
      <c r="U123" s="450"/>
      <c r="V123" s="450"/>
      <c r="W123" s="450"/>
      <c r="X123" s="450"/>
      <c r="Y123" s="450"/>
      <c r="Z123" s="450"/>
      <c r="AA123" s="450"/>
      <c r="AB123" s="450"/>
      <c r="AC123" s="450"/>
      <c r="AD123" s="450"/>
      <c r="AE123" s="450"/>
      <c r="AF123" s="450"/>
      <c r="AG123" s="450"/>
      <c r="AH123" s="450"/>
      <c r="AI123" s="450"/>
      <c r="AJ123" s="450"/>
      <c r="AK123" s="450"/>
      <c r="AL123" s="450"/>
      <c r="AM123" s="450"/>
      <c r="AN123" s="450"/>
      <c r="AO123" s="450"/>
      <c r="AP123" s="450"/>
      <c r="AQ123" s="450"/>
      <c r="AR123" s="450"/>
      <c r="AS123" s="450"/>
      <c r="AT123" s="450"/>
      <c r="AU123" s="450"/>
      <c r="AV123" s="450"/>
      <c r="AW123" s="450"/>
      <c r="AX123" s="450"/>
      <c r="AY123" s="450"/>
      <c r="AZ123" s="450"/>
      <c r="BA123" s="450"/>
      <c r="BB123" s="450"/>
      <c r="BC123" s="450"/>
      <c r="BD123" s="450"/>
      <c r="BE123" s="450"/>
      <c r="BF123" s="450"/>
      <c r="BG123" s="450"/>
      <c r="BH123" s="450"/>
      <c r="BI123" s="450"/>
      <c r="BJ123" s="450"/>
      <c r="BK123" s="450"/>
      <c r="BL123" s="450"/>
      <c r="BM123" s="450"/>
      <c r="BN123" s="450"/>
      <c r="BO123" s="450"/>
      <c r="BP123" s="450"/>
      <c r="BQ123" s="450"/>
      <c r="BR123" s="450"/>
      <c r="BS123" s="450"/>
      <c r="BT123" s="450"/>
      <c r="BU123" s="450"/>
      <c r="BV123" s="450"/>
      <c r="BW123" s="450"/>
      <c r="BX123" s="450"/>
      <c r="BY123" s="450"/>
      <c r="BZ123" s="450"/>
      <c r="CA123" s="450"/>
      <c r="CB123" s="450"/>
      <c r="CC123" s="450"/>
      <c r="CD123" s="450"/>
      <c r="CE123" s="450"/>
      <c r="CF123" s="450"/>
      <c r="CG123" s="450"/>
      <c r="CH123" s="450"/>
      <c r="CI123" s="450"/>
      <c r="CJ123" s="450"/>
      <c r="CK123" s="450"/>
      <c r="CL123" s="450"/>
      <c r="CM123" s="450"/>
      <c r="CN123" s="450"/>
      <c r="CO123" s="450"/>
      <c r="CP123" s="450"/>
      <c r="CQ123" s="450"/>
      <c r="CR123" s="450"/>
      <c r="CS123" s="450"/>
      <c r="CT123" s="450"/>
      <c r="CU123" s="450"/>
      <c r="CV123" s="450"/>
      <c r="CW123" s="450"/>
      <c r="CX123" s="450"/>
      <c r="CY123" s="450"/>
      <c r="CZ123" s="450"/>
      <c r="DA123" s="450"/>
      <c r="DB123" s="450"/>
      <c r="DC123" s="450"/>
      <c r="DD123" s="450"/>
      <c r="DE123" s="450"/>
      <c r="DF123" s="450"/>
      <c r="DG123" s="450"/>
      <c r="DH123" s="450"/>
      <c r="DI123" s="450"/>
      <c r="DJ123" s="450"/>
      <c r="DK123" s="450"/>
      <c r="DL123" s="450"/>
      <c r="DM123" s="450"/>
      <c r="DN123" s="450"/>
      <c r="DO123" s="450"/>
      <c r="DP123" s="450"/>
      <c r="DQ123" s="450"/>
      <c r="DR123" s="450"/>
      <c r="DS123" s="450"/>
      <c r="DT123" s="450"/>
      <c r="DU123" s="450"/>
      <c r="DV123" s="450"/>
      <c r="DW123" s="450"/>
      <c r="DX123" s="450"/>
      <c r="DY123" s="450"/>
      <c r="DZ123" s="450"/>
      <c r="EA123" s="450"/>
      <c r="EB123" s="450"/>
      <c r="EC123" s="450"/>
      <c r="ED123" s="450"/>
      <c r="EE123" s="450"/>
      <c r="EF123" s="464"/>
      <c r="EG123" s="450"/>
      <c r="EH123" s="454"/>
      <c r="EI123" s="454"/>
    </row>
    <row r="124" spans="1:139" ht="15" customHeight="1">
      <c r="A124" s="450"/>
      <c r="B124" s="451"/>
      <c r="C124" s="450"/>
      <c r="D124" s="450"/>
      <c r="E124" s="450"/>
      <c r="F124" s="464"/>
      <c r="G124" s="450"/>
      <c r="H124" s="450"/>
      <c r="I124" s="450"/>
      <c r="J124" s="450"/>
      <c r="K124" s="450"/>
      <c r="L124" s="450"/>
      <c r="M124" s="450"/>
      <c r="N124" s="450"/>
      <c r="O124" s="450"/>
      <c r="P124" s="450"/>
      <c r="Q124" s="450"/>
      <c r="R124" s="450"/>
      <c r="S124" s="450"/>
      <c r="T124" s="450"/>
      <c r="U124" s="450"/>
      <c r="V124" s="450"/>
      <c r="W124" s="450"/>
      <c r="X124" s="450"/>
      <c r="Y124" s="450"/>
      <c r="Z124" s="450"/>
      <c r="AA124" s="450"/>
      <c r="AB124" s="450"/>
      <c r="AC124" s="450"/>
      <c r="AD124" s="450"/>
      <c r="AE124" s="450"/>
      <c r="AF124" s="450"/>
      <c r="AG124" s="450"/>
      <c r="AH124" s="450"/>
      <c r="AI124" s="450"/>
      <c r="AJ124" s="450"/>
      <c r="AK124" s="450"/>
      <c r="AL124" s="450"/>
      <c r="AM124" s="450"/>
      <c r="AN124" s="450"/>
      <c r="AO124" s="450"/>
      <c r="AP124" s="450"/>
      <c r="AQ124" s="450"/>
      <c r="AR124" s="450"/>
      <c r="AS124" s="450"/>
      <c r="AT124" s="450"/>
      <c r="AU124" s="450"/>
      <c r="AV124" s="450"/>
      <c r="AW124" s="450"/>
      <c r="AX124" s="450"/>
      <c r="AY124" s="450"/>
      <c r="AZ124" s="450"/>
      <c r="BA124" s="450"/>
      <c r="BB124" s="450"/>
      <c r="BC124" s="450"/>
      <c r="BD124" s="450"/>
      <c r="BE124" s="450"/>
      <c r="BF124" s="450"/>
      <c r="BG124" s="450"/>
      <c r="BH124" s="450"/>
      <c r="BI124" s="450"/>
      <c r="BJ124" s="450"/>
      <c r="BK124" s="450"/>
      <c r="BL124" s="450"/>
      <c r="BM124" s="450"/>
      <c r="BN124" s="450"/>
      <c r="BO124" s="450"/>
      <c r="BP124" s="450"/>
      <c r="BQ124" s="450"/>
      <c r="BR124" s="450"/>
      <c r="BS124" s="450"/>
      <c r="BT124" s="450"/>
      <c r="BU124" s="450"/>
      <c r="BV124" s="450"/>
      <c r="BW124" s="450"/>
      <c r="BX124" s="450"/>
      <c r="BY124" s="450"/>
      <c r="BZ124" s="450"/>
      <c r="CA124" s="450"/>
      <c r="CB124" s="450"/>
      <c r="CC124" s="450"/>
      <c r="CD124" s="450"/>
      <c r="CE124" s="450"/>
      <c r="CF124" s="450"/>
      <c r="CG124" s="450"/>
      <c r="CH124" s="450"/>
      <c r="CI124" s="450"/>
      <c r="CJ124" s="450"/>
      <c r="CK124" s="450"/>
      <c r="CL124" s="450"/>
      <c r="CM124" s="450"/>
      <c r="CN124" s="450"/>
      <c r="CO124" s="450"/>
      <c r="CP124" s="450"/>
      <c r="CQ124" s="450"/>
      <c r="CR124" s="450"/>
      <c r="CS124" s="450"/>
      <c r="CT124" s="450"/>
      <c r="CU124" s="450"/>
      <c r="CV124" s="450"/>
      <c r="CW124" s="450"/>
      <c r="CX124" s="450"/>
      <c r="CY124" s="450"/>
      <c r="CZ124" s="450"/>
      <c r="DA124" s="450"/>
      <c r="DB124" s="450"/>
      <c r="DC124" s="450"/>
      <c r="DD124" s="450"/>
      <c r="DE124" s="450"/>
      <c r="DF124" s="450"/>
      <c r="DG124" s="450"/>
      <c r="DH124" s="450"/>
      <c r="DI124" s="450"/>
      <c r="DJ124" s="450"/>
      <c r="DK124" s="450"/>
      <c r="DL124" s="450"/>
      <c r="DM124" s="450"/>
      <c r="DN124" s="450"/>
      <c r="DO124" s="450"/>
      <c r="DP124" s="450"/>
      <c r="DQ124" s="450"/>
      <c r="DR124" s="450"/>
      <c r="DS124" s="450"/>
      <c r="DT124" s="450"/>
      <c r="DU124" s="450"/>
      <c r="DV124" s="450"/>
      <c r="DW124" s="450"/>
      <c r="DX124" s="450"/>
      <c r="DY124" s="450"/>
      <c r="DZ124" s="450"/>
      <c r="EA124" s="450"/>
      <c r="EB124" s="450"/>
      <c r="EC124" s="450"/>
      <c r="ED124" s="450"/>
      <c r="EE124" s="450"/>
      <c r="EF124" s="464"/>
      <c r="EG124" s="450"/>
      <c r="EH124" s="454"/>
      <c r="EI124" s="454"/>
    </row>
    <row r="125" spans="1:139" ht="15" customHeight="1">
      <c r="A125" s="450"/>
      <c r="B125" s="451"/>
      <c r="C125" s="450"/>
      <c r="D125" s="450"/>
      <c r="E125" s="450"/>
      <c r="F125" s="464"/>
      <c r="G125" s="450"/>
      <c r="H125" s="450"/>
      <c r="I125" s="450"/>
      <c r="J125" s="450"/>
      <c r="K125" s="450"/>
      <c r="L125" s="450"/>
      <c r="M125" s="450"/>
      <c r="N125" s="450"/>
      <c r="O125" s="450"/>
      <c r="P125" s="450"/>
      <c r="Q125" s="450"/>
      <c r="R125" s="450"/>
      <c r="S125" s="450"/>
      <c r="T125" s="450"/>
      <c r="U125" s="450"/>
      <c r="V125" s="450"/>
      <c r="W125" s="450"/>
      <c r="X125" s="450"/>
      <c r="Y125" s="450"/>
      <c r="Z125" s="450"/>
      <c r="AA125" s="450"/>
      <c r="AB125" s="450"/>
      <c r="AC125" s="450"/>
      <c r="AD125" s="450"/>
      <c r="AE125" s="450"/>
      <c r="AF125" s="450"/>
      <c r="AG125" s="450"/>
      <c r="AH125" s="450"/>
      <c r="AI125" s="450"/>
      <c r="AJ125" s="450"/>
      <c r="AK125" s="450"/>
      <c r="AL125" s="450"/>
      <c r="AM125" s="450"/>
      <c r="AN125" s="450"/>
      <c r="AO125" s="450"/>
      <c r="AP125" s="450"/>
      <c r="AQ125" s="450"/>
      <c r="AR125" s="450"/>
      <c r="AS125" s="450"/>
      <c r="AT125" s="450"/>
      <c r="AU125" s="450"/>
      <c r="AV125" s="450"/>
      <c r="AW125" s="450"/>
      <c r="AX125" s="450"/>
      <c r="AY125" s="450"/>
      <c r="AZ125" s="450"/>
      <c r="BA125" s="450"/>
      <c r="BB125" s="450"/>
      <c r="BC125" s="450"/>
      <c r="BD125" s="450"/>
      <c r="BE125" s="450"/>
      <c r="BF125" s="450"/>
      <c r="BG125" s="450"/>
      <c r="BH125" s="450"/>
      <c r="BI125" s="450"/>
      <c r="BJ125" s="450"/>
      <c r="BK125" s="450"/>
      <c r="BL125" s="450"/>
      <c r="BM125" s="450"/>
      <c r="BN125" s="450"/>
      <c r="BO125" s="450"/>
      <c r="BP125" s="450"/>
      <c r="BQ125" s="450"/>
      <c r="BR125" s="450"/>
      <c r="BS125" s="450"/>
      <c r="BT125" s="450"/>
      <c r="BU125" s="450"/>
      <c r="BV125" s="450"/>
      <c r="BW125" s="450"/>
      <c r="BX125" s="450"/>
      <c r="BY125" s="450"/>
      <c r="BZ125" s="450"/>
      <c r="CA125" s="450"/>
      <c r="CB125" s="450"/>
      <c r="CC125" s="450"/>
      <c r="CD125" s="450"/>
      <c r="CE125" s="450"/>
      <c r="CF125" s="450"/>
      <c r="CG125" s="450"/>
      <c r="CH125" s="450"/>
      <c r="CI125" s="450"/>
      <c r="CJ125" s="450"/>
      <c r="CK125" s="450"/>
      <c r="CL125" s="450"/>
      <c r="CM125" s="450"/>
      <c r="CN125" s="450"/>
      <c r="CO125" s="450"/>
      <c r="CP125" s="450"/>
      <c r="CQ125" s="450"/>
      <c r="CR125" s="450"/>
      <c r="CS125" s="450"/>
      <c r="CT125" s="450"/>
      <c r="CU125" s="450"/>
      <c r="CV125" s="450"/>
      <c r="CW125" s="450"/>
      <c r="CX125" s="450"/>
      <c r="CY125" s="450"/>
      <c r="CZ125" s="450"/>
      <c r="DA125" s="450"/>
      <c r="DB125" s="450"/>
      <c r="DC125" s="450"/>
      <c r="DD125" s="450"/>
      <c r="DE125" s="450"/>
      <c r="DF125" s="450"/>
      <c r="DG125" s="450"/>
      <c r="DH125" s="450"/>
      <c r="DI125" s="450"/>
      <c r="DJ125" s="450"/>
      <c r="DK125" s="450"/>
      <c r="DL125" s="450"/>
      <c r="DM125" s="450"/>
      <c r="DN125" s="450"/>
      <c r="DO125" s="450"/>
      <c r="DP125" s="450"/>
      <c r="DQ125" s="450"/>
      <c r="DR125" s="450"/>
      <c r="DS125" s="450"/>
      <c r="DT125" s="450"/>
      <c r="DU125" s="450"/>
      <c r="DV125" s="450"/>
      <c r="DW125" s="450"/>
      <c r="DX125" s="450"/>
      <c r="DY125" s="450"/>
      <c r="DZ125" s="450"/>
      <c r="EA125" s="450"/>
      <c r="EB125" s="450"/>
      <c r="EC125" s="450"/>
      <c r="ED125" s="450"/>
      <c r="EE125" s="450"/>
      <c r="EF125" s="464"/>
      <c r="EG125" s="450"/>
      <c r="EH125" s="454"/>
      <c r="EI125" s="454"/>
    </row>
    <row r="126" spans="1:139" ht="15" customHeight="1">
      <c r="A126" s="450"/>
      <c r="B126" s="451"/>
      <c r="C126" s="450"/>
      <c r="D126" s="450"/>
      <c r="E126" s="450"/>
      <c r="F126" s="464"/>
      <c r="G126" s="450"/>
      <c r="H126" s="450"/>
      <c r="I126" s="450"/>
      <c r="J126" s="450"/>
      <c r="K126" s="450"/>
      <c r="L126" s="450"/>
      <c r="M126" s="450"/>
      <c r="N126" s="450"/>
      <c r="O126" s="450"/>
      <c r="P126" s="450"/>
      <c r="Q126" s="450"/>
      <c r="R126" s="450"/>
      <c r="S126" s="450"/>
      <c r="T126" s="450"/>
      <c r="U126" s="450"/>
      <c r="V126" s="450"/>
      <c r="W126" s="450"/>
      <c r="X126" s="450"/>
      <c r="Y126" s="450"/>
      <c r="Z126" s="450"/>
      <c r="AA126" s="450"/>
      <c r="AB126" s="450"/>
      <c r="AC126" s="450"/>
      <c r="AD126" s="450"/>
      <c r="AE126" s="450"/>
      <c r="AF126" s="450"/>
      <c r="AG126" s="450"/>
      <c r="AH126" s="450"/>
      <c r="AI126" s="450"/>
      <c r="AJ126" s="450"/>
      <c r="AK126" s="450"/>
      <c r="AL126" s="450"/>
      <c r="AM126" s="450"/>
      <c r="AN126" s="450"/>
      <c r="AO126" s="450"/>
      <c r="AP126" s="450"/>
      <c r="AQ126" s="450"/>
      <c r="AR126" s="450"/>
      <c r="AS126" s="450"/>
      <c r="AT126" s="450"/>
      <c r="AU126" s="450"/>
      <c r="AV126" s="450"/>
      <c r="AW126" s="450"/>
      <c r="AX126" s="450"/>
      <c r="AY126" s="450"/>
      <c r="AZ126" s="450"/>
      <c r="BA126" s="450"/>
      <c r="BB126" s="450"/>
      <c r="BC126" s="450"/>
      <c r="BD126" s="450"/>
      <c r="BE126" s="450"/>
      <c r="BF126" s="450"/>
      <c r="BG126" s="450"/>
      <c r="BH126" s="450"/>
      <c r="BI126" s="450"/>
      <c r="BJ126" s="450"/>
      <c r="BK126" s="450"/>
      <c r="BL126" s="450"/>
      <c r="BM126" s="450"/>
      <c r="BN126" s="450"/>
      <c r="BO126" s="450"/>
      <c r="BP126" s="450"/>
      <c r="BQ126" s="450"/>
      <c r="BR126" s="450"/>
      <c r="BS126" s="450"/>
      <c r="BT126" s="450"/>
      <c r="BU126" s="450"/>
      <c r="BV126" s="450"/>
      <c r="BW126" s="450"/>
      <c r="BX126" s="450"/>
      <c r="BY126" s="450"/>
      <c r="BZ126" s="450"/>
      <c r="CA126" s="450"/>
      <c r="CB126" s="450"/>
      <c r="CC126" s="450"/>
      <c r="CD126" s="450"/>
      <c r="CE126" s="450"/>
      <c r="CF126" s="450"/>
      <c r="CG126" s="450"/>
      <c r="CH126" s="450"/>
      <c r="CI126" s="450"/>
      <c r="CJ126" s="450"/>
      <c r="CK126" s="450"/>
      <c r="CL126" s="450"/>
      <c r="CM126" s="450"/>
      <c r="CN126" s="450"/>
      <c r="CO126" s="450"/>
      <c r="CP126" s="450"/>
      <c r="CQ126" s="450"/>
      <c r="CR126" s="450"/>
      <c r="CS126" s="450"/>
      <c r="CT126" s="450"/>
      <c r="CU126" s="450"/>
      <c r="CV126" s="450"/>
      <c r="CW126" s="450"/>
      <c r="CX126" s="450"/>
      <c r="CY126" s="450"/>
      <c r="CZ126" s="450"/>
      <c r="DA126" s="450"/>
      <c r="DB126" s="450"/>
      <c r="DC126" s="450"/>
      <c r="DD126" s="450"/>
      <c r="DE126" s="450"/>
      <c r="DF126" s="450"/>
      <c r="DG126" s="450"/>
      <c r="DH126" s="450"/>
      <c r="DI126" s="450"/>
      <c r="DJ126" s="450"/>
      <c r="DK126" s="450"/>
      <c r="DL126" s="450"/>
      <c r="DM126" s="450"/>
      <c r="DN126" s="450"/>
      <c r="DO126" s="450"/>
      <c r="DP126" s="450"/>
      <c r="DQ126" s="450"/>
      <c r="DR126" s="450"/>
      <c r="DS126" s="450"/>
      <c r="DT126" s="450"/>
      <c r="DU126" s="450"/>
      <c r="DV126" s="450"/>
      <c r="DW126" s="450"/>
      <c r="DX126" s="450"/>
      <c r="DY126" s="450"/>
      <c r="DZ126" s="450"/>
      <c r="EA126" s="450"/>
      <c r="EB126" s="450"/>
      <c r="EC126" s="450"/>
      <c r="ED126" s="450"/>
      <c r="EE126" s="450"/>
      <c r="EF126" s="464"/>
      <c r="EG126" s="450"/>
      <c r="EH126" s="454"/>
      <c r="EI126" s="454"/>
    </row>
    <row r="127" spans="1:139" ht="15" customHeight="1">
      <c r="A127" s="450"/>
      <c r="B127" s="451"/>
      <c r="C127" s="450"/>
      <c r="D127" s="450"/>
      <c r="E127" s="450"/>
      <c r="F127" s="464"/>
      <c r="G127" s="450"/>
      <c r="H127" s="450"/>
      <c r="I127" s="450"/>
      <c r="J127" s="450"/>
      <c r="K127" s="450"/>
      <c r="L127" s="450"/>
      <c r="M127" s="450"/>
      <c r="N127" s="450"/>
      <c r="O127" s="450"/>
      <c r="P127" s="450"/>
      <c r="Q127" s="450"/>
      <c r="R127" s="450"/>
      <c r="S127" s="450"/>
      <c r="T127" s="450"/>
      <c r="U127" s="450"/>
      <c r="V127" s="450"/>
      <c r="W127" s="450"/>
      <c r="X127" s="450"/>
      <c r="Y127" s="450"/>
      <c r="Z127" s="450"/>
      <c r="AA127" s="450"/>
      <c r="AB127" s="450"/>
      <c r="AC127" s="450"/>
      <c r="AD127" s="450"/>
      <c r="AE127" s="450"/>
      <c r="AF127" s="450"/>
      <c r="AG127" s="450"/>
      <c r="AH127" s="450"/>
      <c r="AI127" s="450"/>
      <c r="AJ127" s="450"/>
      <c r="AK127" s="450"/>
      <c r="AL127" s="450"/>
      <c r="AM127" s="450"/>
      <c r="AN127" s="450"/>
      <c r="AO127" s="450"/>
      <c r="AP127" s="450"/>
      <c r="AQ127" s="450"/>
      <c r="AR127" s="450"/>
      <c r="AS127" s="450"/>
      <c r="AT127" s="450"/>
      <c r="AU127" s="450"/>
      <c r="AV127" s="450"/>
      <c r="AW127" s="450"/>
      <c r="AX127" s="450"/>
      <c r="AY127" s="450"/>
      <c r="AZ127" s="450"/>
      <c r="BA127" s="450"/>
      <c r="BB127" s="450"/>
      <c r="BC127" s="450"/>
      <c r="BD127" s="450"/>
      <c r="BE127" s="450"/>
      <c r="BF127" s="450"/>
      <c r="BG127" s="450"/>
      <c r="BH127" s="450"/>
      <c r="BI127" s="450"/>
      <c r="BJ127" s="450"/>
      <c r="BK127" s="450"/>
      <c r="BL127" s="450"/>
      <c r="BM127" s="450"/>
      <c r="BN127" s="450"/>
      <c r="BO127" s="450"/>
      <c r="BP127" s="450"/>
      <c r="BQ127" s="450"/>
      <c r="BR127" s="450"/>
      <c r="BS127" s="450"/>
      <c r="BT127" s="450"/>
      <c r="BU127" s="450"/>
      <c r="BV127" s="450"/>
      <c r="BW127" s="450"/>
      <c r="BX127" s="450"/>
      <c r="BY127" s="450"/>
      <c r="BZ127" s="450"/>
      <c r="CA127" s="450"/>
      <c r="CB127" s="450"/>
      <c r="CC127" s="450"/>
      <c r="CD127" s="450"/>
      <c r="CE127" s="450"/>
      <c r="CF127" s="450"/>
      <c r="CG127" s="450"/>
      <c r="CH127" s="450"/>
      <c r="CI127" s="450"/>
      <c r="CJ127" s="450"/>
      <c r="CK127" s="450"/>
      <c r="CL127" s="450"/>
      <c r="CM127" s="450"/>
      <c r="CN127" s="450"/>
      <c r="CO127" s="450"/>
      <c r="CP127" s="450"/>
      <c r="CQ127" s="450"/>
      <c r="CR127" s="450"/>
      <c r="CS127" s="450"/>
      <c r="CT127" s="450"/>
      <c r="CU127" s="450"/>
      <c r="CV127" s="450"/>
      <c r="CW127" s="450"/>
      <c r="CX127" s="450"/>
      <c r="CY127" s="450"/>
      <c r="CZ127" s="450"/>
      <c r="DA127" s="450"/>
      <c r="DB127" s="450"/>
      <c r="DC127" s="450"/>
      <c r="DD127" s="450"/>
      <c r="DE127" s="450"/>
      <c r="DF127" s="450"/>
      <c r="DG127" s="450"/>
      <c r="DH127" s="450"/>
      <c r="DI127" s="450"/>
      <c r="DJ127" s="450"/>
      <c r="DK127" s="450"/>
      <c r="DL127" s="450"/>
      <c r="DM127" s="450"/>
      <c r="DN127" s="450"/>
      <c r="DO127" s="450"/>
      <c r="DP127" s="450"/>
      <c r="DQ127" s="450"/>
      <c r="DR127" s="450"/>
      <c r="DS127" s="450"/>
      <c r="DT127" s="450"/>
      <c r="DU127" s="450"/>
      <c r="DV127" s="450"/>
      <c r="DW127" s="450"/>
      <c r="DX127" s="450"/>
      <c r="DY127" s="450"/>
      <c r="DZ127" s="450"/>
      <c r="EA127" s="450"/>
      <c r="EB127" s="450"/>
      <c r="EC127" s="450"/>
      <c r="ED127" s="450"/>
      <c r="EE127" s="450"/>
      <c r="EF127" s="464"/>
      <c r="EG127" s="450"/>
      <c r="EH127" s="454"/>
      <c r="EI127" s="454"/>
    </row>
    <row r="128" spans="1:139" ht="15" customHeight="1">
      <c r="A128" s="450"/>
      <c r="B128" s="451"/>
      <c r="C128" s="450"/>
      <c r="D128" s="450"/>
      <c r="E128" s="450"/>
      <c r="F128" s="464"/>
      <c r="G128" s="450"/>
      <c r="H128" s="450"/>
      <c r="I128" s="450"/>
      <c r="J128" s="450"/>
      <c r="K128" s="450"/>
      <c r="L128" s="450"/>
      <c r="M128" s="450"/>
      <c r="N128" s="450"/>
      <c r="O128" s="450"/>
      <c r="P128" s="450"/>
      <c r="Q128" s="450"/>
      <c r="R128" s="450"/>
      <c r="S128" s="450"/>
      <c r="T128" s="450"/>
      <c r="U128" s="450"/>
      <c r="V128" s="450"/>
      <c r="W128" s="450"/>
      <c r="X128" s="450"/>
      <c r="Y128" s="450"/>
      <c r="Z128" s="450"/>
      <c r="AA128" s="450"/>
      <c r="AB128" s="450"/>
      <c r="AC128" s="450"/>
      <c r="AD128" s="450"/>
      <c r="AE128" s="450"/>
      <c r="AF128" s="450"/>
      <c r="AG128" s="450"/>
      <c r="AH128" s="450"/>
      <c r="AI128" s="450"/>
      <c r="AJ128" s="450"/>
      <c r="AK128" s="450"/>
      <c r="AL128" s="450"/>
      <c r="AM128" s="450"/>
      <c r="AN128" s="450"/>
      <c r="AO128" s="450"/>
      <c r="AP128" s="450"/>
      <c r="AQ128" s="450"/>
      <c r="AR128" s="450"/>
      <c r="AS128" s="450"/>
      <c r="AT128" s="450"/>
      <c r="AU128" s="450"/>
      <c r="AV128" s="450"/>
      <c r="AW128" s="450"/>
      <c r="AX128" s="450"/>
      <c r="AY128" s="450"/>
      <c r="AZ128" s="450"/>
      <c r="BA128" s="450"/>
      <c r="BB128" s="450"/>
      <c r="BC128" s="450"/>
      <c r="BD128" s="450"/>
      <c r="BE128" s="450"/>
      <c r="BF128" s="450"/>
      <c r="BG128" s="450"/>
      <c r="BH128" s="450"/>
      <c r="BI128" s="450"/>
      <c r="BJ128" s="450"/>
      <c r="BK128" s="450"/>
      <c r="BL128" s="450"/>
      <c r="BM128" s="450"/>
      <c r="BN128" s="450"/>
      <c r="BO128" s="450"/>
      <c r="BP128" s="450"/>
      <c r="BQ128" s="450"/>
      <c r="BR128" s="450"/>
      <c r="BS128" s="450"/>
      <c r="BT128" s="450"/>
      <c r="BU128" s="450"/>
      <c r="BV128" s="450"/>
      <c r="BW128" s="450"/>
      <c r="BX128" s="450"/>
      <c r="BY128" s="450"/>
      <c r="BZ128" s="450"/>
      <c r="CA128" s="450"/>
      <c r="CB128" s="450"/>
      <c r="CC128" s="450"/>
      <c r="CD128" s="450"/>
      <c r="CE128" s="450"/>
      <c r="CF128" s="450"/>
      <c r="CG128" s="450"/>
      <c r="CH128" s="450"/>
      <c r="CI128" s="450"/>
      <c r="CJ128" s="450"/>
      <c r="CK128" s="450"/>
      <c r="CL128" s="450"/>
      <c r="CM128" s="450"/>
      <c r="CN128" s="450"/>
      <c r="CO128" s="450"/>
      <c r="CP128" s="450"/>
      <c r="CQ128" s="450"/>
      <c r="CR128" s="450"/>
      <c r="CS128" s="450"/>
      <c r="CT128" s="450"/>
      <c r="CU128" s="450"/>
      <c r="CV128" s="450"/>
      <c r="CW128" s="450"/>
      <c r="CX128" s="450"/>
      <c r="CY128" s="450"/>
      <c r="CZ128" s="450"/>
      <c r="DA128" s="450"/>
      <c r="DB128" s="450"/>
      <c r="DC128" s="450"/>
      <c r="DD128" s="450"/>
      <c r="DE128" s="450"/>
      <c r="DF128" s="450"/>
      <c r="DG128" s="450"/>
      <c r="DH128" s="450"/>
      <c r="DI128" s="450"/>
      <c r="DJ128" s="450"/>
      <c r="DK128" s="450"/>
      <c r="DL128" s="450"/>
      <c r="DM128" s="450"/>
      <c r="DN128" s="450"/>
      <c r="DO128" s="450"/>
      <c r="DP128" s="450"/>
      <c r="DQ128" s="450"/>
      <c r="DR128" s="450"/>
      <c r="DS128" s="450"/>
      <c r="DT128" s="450"/>
      <c r="DU128" s="450"/>
      <c r="DV128" s="450"/>
      <c r="DW128" s="450"/>
      <c r="DX128" s="450"/>
      <c r="DY128" s="450"/>
      <c r="DZ128" s="450"/>
      <c r="EA128" s="450"/>
      <c r="EB128" s="450"/>
      <c r="EC128" s="450"/>
      <c r="ED128" s="450"/>
      <c r="EE128" s="450"/>
      <c r="EF128" s="464"/>
      <c r="EG128" s="450"/>
      <c r="EH128" s="454"/>
      <c r="EI128" s="454"/>
    </row>
    <row r="129" spans="1:139" ht="15" customHeight="1">
      <c r="A129" s="450"/>
      <c r="B129" s="451"/>
      <c r="C129" s="450"/>
      <c r="D129" s="450"/>
      <c r="E129" s="450"/>
      <c r="F129" s="464"/>
      <c r="G129" s="450"/>
      <c r="H129" s="450"/>
      <c r="I129" s="450"/>
      <c r="J129" s="450"/>
      <c r="K129" s="450"/>
      <c r="L129" s="450"/>
      <c r="M129" s="450"/>
      <c r="N129" s="450"/>
      <c r="O129" s="450"/>
      <c r="P129" s="450"/>
      <c r="Q129" s="450"/>
      <c r="R129" s="450"/>
      <c r="S129" s="450"/>
      <c r="T129" s="450"/>
      <c r="U129" s="450"/>
      <c r="V129" s="450"/>
      <c r="W129" s="450"/>
      <c r="X129" s="450"/>
      <c r="Y129" s="450"/>
      <c r="Z129" s="450"/>
      <c r="AA129" s="450"/>
      <c r="AB129" s="450"/>
      <c r="AC129" s="450"/>
      <c r="AD129" s="450"/>
      <c r="AE129" s="450"/>
      <c r="AF129" s="450"/>
      <c r="AG129" s="450"/>
      <c r="AH129" s="450"/>
      <c r="AI129" s="450"/>
      <c r="AJ129" s="450"/>
      <c r="AK129" s="450"/>
      <c r="AL129" s="450"/>
      <c r="AM129" s="450"/>
      <c r="AN129" s="450"/>
      <c r="AO129" s="450"/>
      <c r="AP129" s="450"/>
      <c r="AQ129" s="450"/>
      <c r="AR129" s="450"/>
      <c r="AS129" s="450"/>
      <c r="AT129" s="450"/>
      <c r="AU129" s="450"/>
      <c r="AV129" s="450"/>
      <c r="AW129" s="450"/>
      <c r="AX129" s="450"/>
      <c r="AY129" s="450"/>
      <c r="AZ129" s="450"/>
      <c r="BA129" s="450"/>
      <c r="BB129" s="450"/>
      <c r="BC129" s="450"/>
      <c r="BD129" s="450"/>
      <c r="BE129" s="450"/>
      <c r="BF129" s="450"/>
      <c r="BG129" s="450"/>
      <c r="BH129" s="450"/>
      <c r="BI129" s="450"/>
      <c r="BJ129" s="450"/>
      <c r="BK129" s="450"/>
      <c r="BL129" s="450"/>
      <c r="BM129" s="450"/>
      <c r="BN129" s="450"/>
      <c r="BO129" s="450"/>
      <c r="BP129" s="450"/>
      <c r="BQ129" s="450"/>
      <c r="BR129" s="450"/>
      <c r="BS129" s="450"/>
      <c r="BT129" s="450"/>
      <c r="BU129" s="450"/>
      <c r="BV129" s="450"/>
      <c r="BW129" s="450"/>
      <c r="BX129" s="450"/>
      <c r="BY129" s="450"/>
      <c r="BZ129" s="450"/>
      <c r="CA129" s="450"/>
      <c r="CB129" s="450"/>
      <c r="CC129" s="450"/>
      <c r="CD129" s="450"/>
      <c r="CE129" s="450"/>
      <c r="CF129" s="450"/>
      <c r="CG129" s="450"/>
      <c r="CH129" s="450"/>
      <c r="CI129" s="450"/>
      <c r="CJ129" s="450"/>
      <c r="CK129" s="450"/>
      <c r="CL129" s="450"/>
      <c r="CM129" s="450"/>
      <c r="CN129" s="450"/>
      <c r="CO129" s="450"/>
      <c r="CP129" s="450"/>
      <c r="CQ129" s="450"/>
      <c r="CR129" s="450"/>
      <c r="CS129" s="450"/>
      <c r="CT129" s="450"/>
      <c r="CU129" s="450"/>
      <c r="CV129" s="450"/>
      <c r="CW129" s="450"/>
      <c r="CX129" s="450"/>
      <c r="CY129" s="450"/>
      <c r="CZ129" s="450"/>
      <c r="DA129" s="450"/>
      <c r="DB129" s="450"/>
      <c r="DC129" s="450"/>
      <c r="DD129" s="450"/>
      <c r="DE129" s="450"/>
      <c r="DF129" s="450"/>
      <c r="DG129" s="450"/>
      <c r="DH129" s="450"/>
      <c r="DI129" s="450"/>
      <c r="DJ129" s="450"/>
      <c r="DK129" s="450"/>
      <c r="DL129" s="450"/>
      <c r="DM129" s="450"/>
      <c r="DN129" s="450"/>
      <c r="DO129" s="450"/>
      <c r="DP129" s="450"/>
      <c r="DQ129" s="450"/>
      <c r="DR129" s="450"/>
      <c r="DS129" s="450"/>
      <c r="DT129" s="450"/>
      <c r="DU129" s="450"/>
      <c r="DV129" s="450"/>
      <c r="DW129" s="450"/>
      <c r="DX129" s="450"/>
      <c r="DY129" s="450"/>
      <c r="DZ129" s="450"/>
      <c r="EA129" s="450"/>
      <c r="EB129" s="450"/>
      <c r="EC129" s="450"/>
      <c r="ED129" s="450"/>
      <c r="EE129" s="450"/>
      <c r="EF129" s="464"/>
      <c r="EG129" s="450"/>
      <c r="EH129" s="454"/>
      <c r="EI129" s="454"/>
    </row>
    <row r="130" spans="1:139" ht="15" customHeight="1">
      <c r="A130" s="450"/>
      <c r="B130" s="451"/>
      <c r="C130" s="450"/>
      <c r="D130" s="450"/>
      <c r="E130" s="450"/>
      <c r="F130" s="464"/>
      <c r="G130" s="450"/>
      <c r="H130" s="450"/>
      <c r="I130" s="450"/>
      <c r="J130" s="450"/>
      <c r="K130" s="450"/>
      <c r="L130" s="450"/>
      <c r="M130" s="450"/>
      <c r="N130" s="450"/>
      <c r="O130" s="450"/>
      <c r="P130" s="450"/>
      <c r="Q130" s="450"/>
      <c r="R130" s="450"/>
      <c r="S130" s="450"/>
      <c r="T130" s="450"/>
      <c r="U130" s="450"/>
      <c r="V130" s="450"/>
      <c r="W130" s="450"/>
      <c r="X130" s="450"/>
      <c r="Y130" s="450"/>
      <c r="Z130" s="450"/>
      <c r="AA130" s="450"/>
      <c r="AB130" s="450"/>
      <c r="AC130" s="450"/>
      <c r="AD130" s="450"/>
      <c r="AE130" s="450"/>
      <c r="AF130" s="450"/>
      <c r="AG130" s="450"/>
      <c r="AH130" s="450"/>
      <c r="AI130" s="450"/>
      <c r="AJ130" s="450"/>
      <c r="AK130" s="450"/>
      <c r="AL130" s="450"/>
      <c r="AM130" s="450"/>
      <c r="AN130" s="450"/>
      <c r="AO130" s="450"/>
      <c r="AP130" s="450"/>
      <c r="AQ130" s="450"/>
      <c r="AR130" s="450"/>
      <c r="AS130" s="450"/>
      <c r="AT130" s="450"/>
      <c r="AU130" s="450"/>
      <c r="AV130" s="450"/>
      <c r="AW130" s="450"/>
      <c r="AX130" s="450"/>
      <c r="AY130" s="450"/>
      <c r="AZ130" s="450"/>
      <c r="BA130" s="450"/>
      <c r="BB130" s="450"/>
      <c r="BC130" s="450"/>
      <c r="BD130" s="450"/>
      <c r="BE130" s="450"/>
      <c r="BF130" s="450"/>
      <c r="BG130" s="450"/>
      <c r="BH130" s="450"/>
      <c r="BI130" s="450"/>
      <c r="BJ130" s="450"/>
      <c r="BK130" s="450"/>
      <c r="BL130" s="450"/>
      <c r="BM130" s="450"/>
      <c r="BN130" s="450"/>
      <c r="BO130" s="450"/>
      <c r="BP130" s="450"/>
      <c r="BQ130" s="450"/>
      <c r="BR130" s="450"/>
      <c r="BS130" s="450"/>
      <c r="BT130" s="450"/>
      <c r="BU130" s="450"/>
      <c r="BV130" s="450"/>
      <c r="BW130" s="450"/>
      <c r="BX130" s="450"/>
      <c r="BY130" s="450"/>
      <c r="BZ130" s="450"/>
      <c r="CA130" s="450"/>
      <c r="CB130" s="450"/>
      <c r="CC130" s="450"/>
      <c r="CD130" s="450"/>
      <c r="CE130" s="450"/>
      <c r="CF130" s="450"/>
      <c r="CG130" s="450"/>
      <c r="CH130" s="450"/>
      <c r="CI130" s="450"/>
      <c r="CJ130" s="450"/>
      <c r="CK130" s="450"/>
      <c r="CL130" s="450"/>
      <c r="CM130" s="450"/>
      <c r="CN130" s="450"/>
      <c r="CO130" s="450"/>
      <c r="CP130" s="450"/>
      <c r="CQ130" s="450"/>
      <c r="CR130" s="450"/>
      <c r="CS130" s="450"/>
      <c r="CT130" s="450"/>
      <c r="CU130" s="450"/>
      <c r="CV130" s="450"/>
      <c r="CW130" s="450"/>
      <c r="CX130" s="450"/>
      <c r="CY130" s="450"/>
      <c r="CZ130" s="450"/>
      <c r="DA130" s="450"/>
      <c r="DB130" s="450"/>
      <c r="DC130" s="450"/>
      <c r="DD130" s="450"/>
      <c r="DE130" s="450"/>
      <c r="DF130" s="450"/>
      <c r="DG130" s="450"/>
      <c r="DH130" s="450"/>
      <c r="DI130" s="450"/>
      <c r="DJ130" s="450"/>
      <c r="DK130" s="450"/>
      <c r="DL130" s="450"/>
      <c r="DM130" s="450"/>
      <c r="DN130" s="450"/>
      <c r="DO130" s="450"/>
      <c r="DP130" s="450"/>
      <c r="DQ130" s="450"/>
      <c r="DR130" s="450"/>
      <c r="DS130" s="450"/>
      <c r="DT130" s="450"/>
      <c r="DU130" s="450"/>
      <c r="DV130" s="450"/>
      <c r="DW130" s="450"/>
      <c r="DX130" s="450"/>
      <c r="DY130" s="450"/>
      <c r="DZ130" s="450"/>
      <c r="EA130" s="450"/>
      <c r="EB130" s="450"/>
      <c r="EC130" s="450"/>
      <c r="ED130" s="450"/>
      <c r="EE130" s="450"/>
      <c r="EF130" s="464"/>
      <c r="EG130" s="450"/>
      <c r="EH130" s="454"/>
      <c r="EI130" s="454"/>
    </row>
    <row r="131" spans="1:139" ht="15" customHeight="1">
      <c r="A131" s="450"/>
      <c r="B131" s="451"/>
      <c r="C131" s="450"/>
      <c r="D131" s="450"/>
      <c r="E131" s="450"/>
      <c r="F131" s="464"/>
      <c r="G131" s="450"/>
      <c r="H131" s="450"/>
      <c r="I131" s="450"/>
      <c r="J131" s="450"/>
      <c r="K131" s="450"/>
      <c r="L131" s="450"/>
      <c r="M131" s="450"/>
      <c r="N131" s="450"/>
      <c r="O131" s="450"/>
      <c r="P131" s="450"/>
      <c r="Q131" s="450"/>
      <c r="R131" s="450"/>
      <c r="S131" s="450"/>
      <c r="T131" s="450"/>
      <c r="U131" s="450"/>
      <c r="V131" s="450"/>
      <c r="W131" s="450"/>
      <c r="X131" s="450"/>
      <c r="Y131" s="450"/>
      <c r="Z131" s="450"/>
      <c r="AA131" s="450"/>
      <c r="AB131" s="450"/>
      <c r="AC131" s="450"/>
      <c r="AD131" s="450"/>
      <c r="AE131" s="450"/>
      <c r="AF131" s="450"/>
      <c r="AG131" s="450"/>
      <c r="AH131" s="450"/>
      <c r="AI131" s="450"/>
      <c r="AJ131" s="450"/>
      <c r="AK131" s="450"/>
      <c r="AL131" s="450"/>
      <c r="AM131" s="450"/>
      <c r="AN131" s="450"/>
      <c r="AO131" s="450"/>
      <c r="AP131" s="450"/>
      <c r="AQ131" s="450"/>
      <c r="AR131" s="450"/>
      <c r="AS131" s="450"/>
      <c r="AT131" s="450"/>
      <c r="AU131" s="450"/>
      <c r="AV131" s="450"/>
      <c r="AW131" s="450"/>
      <c r="AX131" s="450"/>
      <c r="AY131" s="450"/>
      <c r="AZ131" s="450"/>
      <c r="BA131" s="450"/>
      <c r="BB131" s="450"/>
      <c r="BC131" s="450"/>
      <c r="BD131" s="450"/>
      <c r="BE131" s="450"/>
      <c r="BF131" s="450"/>
      <c r="BG131" s="450"/>
      <c r="BH131" s="450"/>
      <c r="BI131" s="450"/>
      <c r="BJ131" s="450"/>
      <c r="BK131" s="450"/>
      <c r="BL131" s="450"/>
      <c r="BM131" s="450"/>
      <c r="BN131" s="450"/>
      <c r="BO131" s="450"/>
      <c r="BP131" s="450"/>
      <c r="BQ131" s="450"/>
      <c r="BR131" s="450"/>
      <c r="BS131" s="450"/>
      <c r="BT131" s="450"/>
      <c r="BU131" s="450"/>
      <c r="BV131" s="450"/>
      <c r="BW131" s="450"/>
      <c r="BX131" s="450"/>
      <c r="BY131" s="450"/>
      <c r="BZ131" s="450"/>
      <c r="CA131" s="450"/>
      <c r="CB131" s="450"/>
      <c r="CC131" s="450"/>
      <c r="CD131" s="450"/>
      <c r="CE131" s="450"/>
      <c r="CF131" s="450"/>
      <c r="CG131" s="450"/>
      <c r="CH131" s="450"/>
      <c r="CI131" s="450"/>
      <c r="CJ131" s="450"/>
      <c r="CK131" s="450"/>
      <c r="CL131" s="450"/>
      <c r="CM131" s="450"/>
      <c r="CN131" s="450"/>
      <c r="CO131" s="450"/>
      <c r="CP131" s="450"/>
      <c r="CQ131" s="450"/>
      <c r="CR131" s="450"/>
      <c r="CS131" s="450"/>
      <c r="CT131" s="450"/>
      <c r="CU131" s="450"/>
      <c r="CV131" s="450"/>
      <c r="CW131" s="450"/>
      <c r="CX131" s="450"/>
      <c r="CY131" s="450"/>
      <c r="CZ131" s="450"/>
      <c r="DA131" s="450"/>
      <c r="DB131" s="450"/>
      <c r="DC131" s="450"/>
      <c r="DD131" s="450"/>
      <c r="DE131" s="450"/>
      <c r="DF131" s="450"/>
      <c r="DG131" s="450"/>
      <c r="DH131" s="450"/>
      <c r="DI131" s="450"/>
      <c r="DJ131" s="450"/>
      <c r="DK131" s="450"/>
      <c r="DL131" s="450"/>
      <c r="DM131" s="450"/>
      <c r="DN131" s="450"/>
      <c r="DO131" s="450"/>
      <c r="DP131" s="450"/>
      <c r="DQ131" s="450"/>
      <c r="DR131" s="450"/>
      <c r="DS131" s="450"/>
      <c r="DT131" s="450"/>
      <c r="DU131" s="450"/>
      <c r="DV131" s="450"/>
      <c r="DW131" s="450"/>
      <c r="DX131" s="450"/>
      <c r="DY131" s="450"/>
      <c r="DZ131" s="450"/>
      <c r="EA131" s="450"/>
      <c r="EB131" s="450"/>
      <c r="EC131" s="450"/>
      <c r="ED131" s="450"/>
      <c r="EE131" s="450"/>
      <c r="EF131" s="464"/>
      <c r="EG131" s="450"/>
      <c r="EH131" s="454"/>
      <c r="EI131" s="454"/>
    </row>
    <row r="132" spans="1:139" ht="15" customHeight="1">
      <c r="A132" s="450"/>
      <c r="B132" s="451"/>
      <c r="C132" s="450"/>
      <c r="D132" s="450"/>
      <c r="E132" s="450"/>
      <c r="F132" s="464"/>
      <c r="G132" s="450"/>
      <c r="H132" s="450"/>
      <c r="I132" s="450"/>
      <c r="J132" s="450"/>
      <c r="K132" s="450"/>
      <c r="L132" s="450"/>
      <c r="M132" s="450"/>
      <c r="N132" s="450"/>
      <c r="O132" s="450"/>
      <c r="P132" s="450"/>
      <c r="Q132" s="450"/>
      <c r="R132" s="450"/>
      <c r="S132" s="450"/>
      <c r="T132" s="450"/>
      <c r="U132" s="450"/>
      <c r="V132" s="450"/>
      <c r="W132" s="450"/>
      <c r="X132" s="450"/>
      <c r="Y132" s="450"/>
      <c r="Z132" s="450"/>
      <c r="AA132" s="450"/>
      <c r="AB132" s="450"/>
      <c r="AC132" s="450"/>
      <c r="AD132" s="450"/>
      <c r="AE132" s="450"/>
      <c r="AF132" s="450"/>
      <c r="AG132" s="450"/>
      <c r="AH132" s="450"/>
      <c r="AI132" s="450"/>
      <c r="AJ132" s="450"/>
      <c r="AK132" s="450"/>
      <c r="AL132" s="450"/>
      <c r="AM132" s="450"/>
      <c r="AN132" s="450"/>
      <c r="AO132" s="450"/>
      <c r="AP132" s="450"/>
      <c r="AQ132" s="450"/>
      <c r="AR132" s="450"/>
      <c r="AS132" s="450"/>
      <c r="AT132" s="450"/>
      <c r="AU132" s="450"/>
      <c r="AV132" s="450"/>
      <c r="AW132" s="450"/>
      <c r="AX132" s="450"/>
      <c r="AY132" s="450"/>
      <c r="AZ132" s="450"/>
      <c r="BA132" s="450"/>
      <c r="BB132" s="450"/>
      <c r="BC132" s="450"/>
      <c r="BD132" s="450"/>
      <c r="BE132" s="450"/>
      <c r="BF132" s="450"/>
      <c r="BG132" s="450"/>
      <c r="BH132" s="450"/>
      <c r="BI132" s="450"/>
      <c r="BJ132" s="450"/>
      <c r="BK132" s="450"/>
      <c r="BL132" s="450"/>
      <c r="BM132" s="450"/>
      <c r="BN132" s="450"/>
      <c r="BO132" s="450"/>
      <c r="BP132" s="450"/>
      <c r="BQ132" s="450"/>
      <c r="BR132" s="450"/>
      <c r="BS132" s="450"/>
      <c r="BT132" s="450"/>
      <c r="BU132" s="450"/>
      <c r="BV132" s="450"/>
      <c r="BW132" s="450"/>
      <c r="BX132" s="450"/>
      <c r="BY132" s="450"/>
      <c r="BZ132" s="450"/>
      <c r="CA132" s="450"/>
      <c r="CB132" s="450"/>
      <c r="CC132" s="450"/>
      <c r="CD132" s="450"/>
      <c r="CE132" s="450"/>
      <c r="CF132" s="450"/>
      <c r="CG132" s="450"/>
      <c r="CH132" s="450"/>
      <c r="CI132" s="450"/>
      <c r="CJ132" s="450"/>
      <c r="CK132" s="450"/>
      <c r="CL132" s="450"/>
      <c r="CM132" s="450"/>
      <c r="CN132" s="450"/>
      <c r="CO132" s="450"/>
      <c r="CP132" s="450"/>
      <c r="CQ132" s="450"/>
      <c r="CR132" s="450"/>
      <c r="CS132" s="450"/>
      <c r="CT132" s="450"/>
      <c r="CU132" s="450"/>
      <c r="CV132" s="450"/>
      <c r="CW132" s="450"/>
      <c r="CX132" s="450"/>
      <c r="CY132" s="450"/>
      <c r="CZ132" s="450"/>
      <c r="DA132" s="450"/>
      <c r="DB132" s="450"/>
      <c r="DC132" s="450"/>
      <c r="DD132" s="450"/>
      <c r="DE132" s="450"/>
      <c r="DF132" s="450"/>
      <c r="DG132" s="450"/>
      <c r="DH132" s="450"/>
      <c r="DI132" s="450"/>
      <c r="DJ132" s="450"/>
      <c r="DK132" s="450"/>
      <c r="DL132" s="450"/>
      <c r="DM132" s="450"/>
      <c r="DN132" s="450"/>
      <c r="DO132" s="450"/>
      <c r="DP132" s="450"/>
      <c r="DQ132" s="450"/>
      <c r="DR132" s="450"/>
      <c r="DS132" s="450"/>
      <c r="DT132" s="450"/>
      <c r="DU132" s="450"/>
      <c r="DV132" s="450"/>
      <c r="DW132" s="450"/>
      <c r="DX132" s="450"/>
      <c r="DY132" s="450"/>
      <c r="DZ132" s="450"/>
      <c r="EA132" s="450"/>
      <c r="EB132" s="450"/>
      <c r="EC132" s="450"/>
      <c r="ED132" s="450"/>
      <c r="EE132" s="450"/>
      <c r="EF132" s="464"/>
      <c r="EG132" s="450"/>
      <c r="EH132" s="454"/>
      <c r="EI132" s="454"/>
    </row>
    <row r="133" spans="1:139" ht="15" customHeight="1">
      <c r="A133" s="450"/>
      <c r="B133" s="451"/>
      <c r="C133" s="450"/>
      <c r="D133" s="450"/>
      <c r="E133" s="450"/>
      <c r="F133" s="464"/>
      <c r="G133" s="450"/>
      <c r="H133" s="450"/>
      <c r="I133" s="450"/>
      <c r="J133" s="450"/>
      <c r="K133" s="450"/>
      <c r="L133" s="450"/>
      <c r="M133" s="450"/>
      <c r="N133" s="450"/>
      <c r="O133" s="450"/>
      <c r="P133" s="450"/>
      <c r="Q133" s="450"/>
      <c r="R133" s="450"/>
      <c r="S133" s="450"/>
      <c r="T133" s="450"/>
      <c r="U133" s="450"/>
      <c r="V133" s="450"/>
      <c r="W133" s="450"/>
      <c r="X133" s="450"/>
      <c r="Y133" s="450"/>
      <c r="Z133" s="450"/>
      <c r="AA133" s="450"/>
      <c r="AB133" s="450"/>
      <c r="AC133" s="450"/>
      <c r="AD133" s="450"/>
      <c r="AE133" s="450"/>
      <c r="AF133" s="450"/>
      <c r="AG133" s="450"/>
      <c r="AH133" s="450"/>
      <c r="AI133" s="450"/>
      <c r="AJ133" s="450"/>
      <c r="AK133" s="450"/>
      <c r="AL133" s="450"/>
      <c r="AM133" s="450"/>
      <c r="AN133" s="450"/>
      <c r="AO133" s="450"/>
      <c r="AP133" s="450"/>
      <c r="AQ133" s="450"/>
      <c r="AR133" s="450"/>
      <c r="AS133" s="450"/>
      <c r="AT133" s="450"/>
      <c r="AU133" s="450"/>
      <c r="AV133" s="450"/>
      <c r="AW133" s="450"/>
      <c r="AX133" s="450"/>
      <c r="AY133" s="450"/>
      <c r="AZ133" s="450"/>
      <c r="BA133" s="450"/>
      <c r="BB133" s="450"/>
      <c r="BC133" s="450"/>
      <c r="BD133" s="450"/>
      <c r="BE133" s="450"/>
      <c r="BF133" s="450"/>
      <c r="BG133" s="450"/>
      <c r="BH133" s="450"/>
      <c r="BI133" s="450"/>
      <c r="BJ133" s="450"/>
      <c r="BK133" s="450"/>
      <c r="BL133" s="450"/>
      <c r="BM133" s="450"/>
      <c r="BN133" s="450"/>
      <c r="BO133" s="450"/>
      <c r="BP133" s="450"/>
      <c r="BQ133" s="450"/>
      <c r="BR133" s="450"/>
      <c r="BS133" s="450"/>
      <c r="BT133" s="450"/>
      <c r="BU133" s="450"/>
      <c r="BV133" s="450"/>
      <c r="BW133" s="450"/>
      <c r="BX133" s="450"/>
      <c r="BY133" s="450"/>
      <c r="BZ133" s="450"/>
      <c r="CA133" s="450"/>
      <c r="CB133" s="450"/>
      <c r="CC133" s="450"/>
      <c r="CD133" s="450"/>
      <c r="CE133" s="450"/>
      <c r="CF133" s="450"/>
      <c r="CG133" s="450"/>
      <c r="CH133" s="450"/>
      <c r="CI133" s="450"/>
      <c r="CJ133" s="450"/>
      <c r="CK133" s="450"/>
      <c r="CL133" s="450"/>
      <c r="CM133" s="450"/>
      <c r="CN133" s="450"/>
      <c r="CO133" s="450"/>
      <c r="CP133" s="450"/>
      <c r="CQ133" s="450"/>
      <c r="CR133" s="450"/>
      <c r="CS133" s="450"/>
      <c r="CT133" s="450"/>
      <c r="CU133" s="450"/>
      <c r="CV133" s="450"/>
      <c r="CW133" s="450"/>
      <c r="CX133" s="450"/>
      <c r="CY133" s="450"/>
      <c r="CZ133" s="450"/>
      <c r="DA133" s="450"/>
      <c r="DB133" s="450"/>
      <c r="DC133" s="450"/>
      <c r="DD133" s="450"/>
      <c r="DE133" s="450"/>
      <c r="DF133" s="450"/>
      <c r="DG133" s="450"/>
      <c r="DH133" s="450"/>
      <c r="DI133" s="450"/>
      <c r="DJ133" s="450"/>
      <c r="DK133" s="450"/>
      <c r="DL133" s="450"/>
      <c r="DM133" s="450"/>
      <c r="DN133" s="450"/>
      <c r="DO133" s="450"/>
      <c r="DP133" s="450"/>
      <c r="DQ133" s="450"/>
      <c r="DR133" s="450"/>
      <c r="DS133" s="450"/>
      <c r="DT133" s="450"/>
      <c r="DU133" s="450"/>
      <c r="DV133" s="450"/>
      <c r="DW133" s="450"/>
      <c r="DX133" s="450"/>
      <c r="DY133" s="450"/>
      <c r="DZ133" s="450"/>
      <c r="EA133" s="450"/>
      <c r="EB133" s="450"/>
      <c r="EC133" s="450"/>
      <c r="ED133" s="450"/>
      <c r="EE133" s="450"/>
      <c r="EF133" s="464"/>
      <c r="EG133" s="450"/>
      <c r="EH133" s="454"/>
      <c r="EI133" s="454"/>
    </row>
    <row r="134" spans="1:139" ht="15" customHeight="1">
      <c r="A134" s="450"/>
      <c r="B134" s="451"/>
      <c r="C134" s="450"/>
      <c r="D134" s="450"/>
      <c r="E134" s="450"/>
      <c r="F134" s="464"/>
      <c r="G134" s="450"/>
      <c r="H134" s="450"/>
      <c r="I134" s="450"/>
      <c r="J134" s="450"/>
      <c r="K134" s="450"/>
      <c r="L134" s="450"/>
      <c r="M134" s="450"/>
      <c r="N134" s="450"/>
      <c r="O134" s="450"/>
      <c r="P134" s="450"/>
      <c r="Q134" s="450"/>
      <c r="R134" s="450"/>
      <c r="S134" s="450"/>
      <c r="T134" s="450"/>
      <c r="U134" s="450"/>
      <c r="V134" s="450"/>
      <c r="W134" s="450"/>
      <c r="X134" s="450"/>
      <c r="Y134" s="450"/>
      <c r="Z134" s="450"/>
      <c r="AA134" s="450"/>
      <c r="AB134" s="450"/>
      <c r="AC134" s="450"/>
      <c r="AD134" s="450"/>
      <c r="AE134" s="450"/>
      <c r="AF134" s="450"/>
      <c r="AG134" s="450"/>
      <c r="AH134" s="450"/>
      <c r="AI134" s="450"/>
      <c r="AJ134" s="450"/>
      <c r="AK134" s="450"/>
      <c r="AL134" s="450"/>
      <c r="AM134" s="450"/>
      <c r="AN134" s="450"/>
      <c r="AO134" s="450"/>
      <c r="AP134" s="450"/>
      <c r="AQ134" s="450"/>
      <c r="AR134" s="450"/>
      <c r="AS134" s="450"/>
      <c r="AT134" s="450"/>
      <c r="AU134" s="450"/>
      <c r="AV134" s="450"/>
      <c r="AW134" s="450"/>
      <c r="AX134" s="450"/>
      <c r="AY134" s="450"/>
      <c r="AZ134" s="450"/>
      <c r="BA134" s="450"/>
      <c r="BB134" s="450"/>
      <c r="BC134" s="450"/>
      <c r="BD134" s="450"/>
      <c r="BE134" s="450"/>
      <c r="BF134" s="450"/>
      <c r="BG134" s="450"/>
      <c r="BH134" s="450"/>
      <c r="BI134" s="450"/>
      <c r="BJ134" s="450"/>
      <c r="BK134" s="450"/>
      <c r="BL134" s="450"/>
      <c r="BM134" s="450"/>
      <c r="BN134" s="450"/>
      <c r="BO134" s="450"/>
      <c r="BP134" s="450"/>
      <c r="BQ134" s="450"/>
      <c r="BR134" s="450"/>
      <c r="BS134" s="450"/>
      <c r="BT134" s="450"/>
      <c r="BU134" s="450"/>
      <c r="BV134" s="450"/>
      <c r="BW134" s="450"/>
      <c r="BX134" s="450"/>
      <c r="BY134" s="450"/>
      <c r="BZ134" s="450"/>
      <c r="CA134" s="450"/>
      <c r="CB134" s="450"/>
      <c r="CC134" s="450"/>
      <c r="CD134" s="450"/>
      <c r="CE134" s="450"/>
      <c r="CF134" s="450"/>
      <c r="CG134" s="450"/>
      <c r="CH134" s="450"/>
      <c r="CI134" s="450"/>
      <c r="CJ134" s="450"/>
      <c r="CK134" s="450"/>
      <c r="CL134" s="450"/>
      <c r="CM134" s="450"/>
      <c r="CN134" s="450"/>
      <c r="CO134" s="450"/>
      <c r="CP134" s="450"/>
      <c r="CQ134" s="450"/>
      <c r="CR134" s="450"/>
      <c r="CS134" s="450"/>
      <c r="CT134" s="450"/>
      <c r="CU134" s="450"/>
      <c r="CV134" s="450"/>
      <c r="CW134" s="450"/>
      <c r="CX134" s="450"/>
      <c r="CY134" s="450"/>
      <c r="CZ134" s="450"/>
      <c r="DA134" s="450"/>
      <c r="DB134" s="450"/>
      <c r="DC134" s="450"/>
      <c r="DD134" s="450"/>
      <c r="DE134" s="450"/>
      <c r="DF134" s="450"/>
      <c r="DG134" s="450"/>
      <c r="DH134" s="450"/>
      <c r="DI134" s="450"/>
      <c r="DJ134" s="450"/>
      <c r="DK134" s="450"/>
      <c r="DL134" s="450"/>
      <c r="DM134" s="450"/>
      <c r="DN134" s="450"/>
      <c r="DO134" s="450"/>
      <c r="DP134" s="450"/>
      <c r="DQ134" s="450"/>
      <c r="DR134" s="450"/>
      <c r="DS134" s="450"/>
      <c r="DT134" s="450"/>
      <c r="DU134" s="450"/>
      <c r="DV134" s="450"/>
      <c r="DW134" s="450"/>
      <c r="DX134" s="450"/>
      <c r="DY134" s="450"/>
      <c r="DZ134" s="450"/>
      <c r="EA134" s="450"/>
      <c r="EB134" s="450"/>
      <c r="EC134" s="450"/>
      <c r="ED134" s="450"/>
      <c r="EE134" s="450"/>
      <c r="EF134" s="464"/>
      <c r="EG134" s="450"/>
      <c r="EH134" s="454"/>
      <c r="EI134" s="454"/>
    </row>
    <row r="135" spans="1:139" ht="15" customHeight="1">
      <c r="A135" s="450"/>
      <c r="B135" s="451"/>
      <c r="C135" s="450"/>
      <c r="D135" s="450"/>
      <c r="E135" s="450"/>
      <c r="F135" s="464"/>
      <c r="G135" s="450"/>
      <c r="H135" s="450"/>
      <c r="I135" s="450"/>
      <c r="J135" s="450"/>
      <c r="K135" s="450"/>
      <c r="L135" s="450"/>
      <c r="M135" s="450"/>
      <c r="N135" s="450"/>
      <c r="O135" s="450"/>
      <c r="P135" s="450"/>
      <c r="Q135" s="450"/>
      <c r="R135" s="450"/>
      <c r="S135" s="450"/>
      <c r="T135" s="450"/>
      <c r="U135" s="450"/>
      <c r="V135" s="450"/>
      <c r="W135" s="450"/>
      <c r="X135" s="450"/>
      <c r="Y135" s="450"/>
      <c r="Z135" s="450"/>
      <c r="AA135" s="450"/>
      <c r="AB135" s="450"/>
      <c r="AC135" s="450"/>
      <c r="AD135" s="450"/>
      <c r="AE135" s="450"/>
      <c r="AF135" s="450"/>
      <c r="AG135" s="450"/>
      <c r="AH135" s="450"/>
      <c r="AI135" s="450"/>
      <c r="AJ135" s="450"/>
      <c r="AK135" s="450"/>
      <c r="AL135" s="450"/>
      <c r="AM135" s="450"/>
      <c r="AN135" s="450"/>
      <c r="AO135" s="450"/>
      <c r="AP135" s="450"/>
      <c r="AQ135" s="450"/>
      <c r="AR135" s="450"/>
      <c r="AS135" s="450"/>
      <c r="AT135" s="450"/>
      <c r="AU135" s="450"/>
      <c r="AV135" s="450"/>
      <c r="AW135" s="450"/>
      <c r="AX135" s="450"/>
      <c r="AY135" s="450"/>
      <c r="AZ135" s="450"/>
      <c r="BA135" s="450"/>
      <c r="BB135" s="450"/>
      <c r="BC135" s="450"/>
      <c r="BD135" s="450"/>
      <c r="BE135" s="450"/>
      <c r="BF135" s="450"/>
      <c r="BG135" s="450"/>
      <c r="BH135" s="450"/>
      <c r="BI135" s="450"/>
      <c r="BJ135" s="450"/>
      <c r="BK135" s="450"/>
      <c r="BL135" s="450"/>
      <c r="BM135" s="450"/>
      <c r="BN135" s="450"/>
      <c r="BO135" s="450"/>
      <c r="BP135" s="450"/>
      <c r="BQ135" s="450"/>
      <c r="BR135" s="450"/>
      <c r="BS135" s="450"/>
      <c r="BT135" s="450"/>
      <c r="BU135" s="450"/>
      <c r="BV135" s="450"/>
      <c r="BW135" s="450"/>
      <c r="BX135" s="450"/>
      <c r="BY135" s="450"/>
      <c r="BZ135" s="450"/>
      <c r="CA135" s="450"/>
      <c r="CB135" s="450"/>
      <c r="CC135" s="450"/>
      <c r="CD135" s="450"/>
      <c r="CE135" s="450"/>
      <c r="CF135" s="450"/>
      <c r="CG135" s="450"/>
      <c r="CH135" s="450"/>
      <c r="CI135" s="450"/>
      <c r="CJ135" s="450"/>
      <c r="CK135" s="450"/>
      <c r="CL135" s="450"/>
      <c r="CM135" s="450"/>
      <c r="CN135" s="450"/>
      <c r="CO135" s="450"/>
      <c r="CP135" s="450"/>
      <c r="CQ135" s="450"/>
      <c r="CR135" s="450"/>
      <c r="CS135" s="450"/>
      <c r="CT135" s="450"/>
      <c r="CU135" s="450"/>
      <c r="CV135" s="450"/>
      <c r="CW135" s="450"/>
      <c r="CX135" s="450"/>
      <c r="CY135" s="450"/>
      <c r="CZ135" s="450"/>
      <c r="DA135" s="450"/>
      <c r="DB135" s="450"/>
      <c r="DC135" s="450"/>
      <c r="DD135" s="450"/>
      <c r="DE135" s="450"/>
      <c r="DF135" s="450"/>
      <c r="DG135" s="450"/>
      <c r="DH135" s="450"/>
      <c r="DI135" s="450"/>
      <c r="DJ135" s="450"/>
      <c r="DK135" s="450"/>
      <c r="DL135" s="450"/>
      <c r="DM135" s="450"/>
      <c r="DN135" s="450"/>
      <c r="DO135" s="450"/>
      <c r="DP135" s="450"/>
      <c r="DQ135" s="450"/>
      <c r="DR135" s="450"/>
      <c r="DS135" s="450"/>
      <c r="DT135" s="450"/>
      <c r="DU135" s="450"/>
      <c r="DV135" s="450"/>
      <c r="DW135" s="450"/>
      <c r="DX135" s="450"/>
      <c r="DY135" s="450"/>
      <c r="DZ135" s="450"/>
      <c r="EA135" s="450"/>
      <c r="EB135" s="450"/>
      <c r="EC135" s="450"/>
      <c r="ED135" s="450"/>
      <c r="EE135" s="450"/>
      <c r="EF135" s="464"/>
      <c r="EG135" s="450"/>
      <c r="EH135" s="454"/>
      <c r="EI135" s="454"/>
    </row>
    <row r="136" spans="1:139" ht="15" customHeight="1">
      <c r="A136" s="450"/>
      <c r="B136" s="451"/>
      <c r="C136" s="450"/>
      <c r="D136" s="450"/>
      <c r="E136" s="450"/>
      <c r="F136" s="464"/>
      <c r="G136" s="450"/>
      <c r="H136" s="450"/>
      <c r="I136" s="450"/>
      <c r="J136" s="450"/>
      <c r="K136" s="450"/>
      <c r="L136" s="450"/>
      <c r="M136" s="450"/>
      <c r="N136" s="450"/>
      <c r="O136" s="450"/>
      <c r="P136" s="450"/>
      <c r="Q136" s="450"/>
      <c r="R136" s="450"/>
      <c r="S136" s="450"/>
      <c r="T136" s="450"/>
      <c r="U136" s="450"/>
      <c r="V136" s="450"/>
      <c r="W136" s="450"/>
      <c r="X136" s="450"/>
      <c r="Y136" s="450"/>
      <c r="Z136" s="450"/>
      <c r="AA136" s="450"/>
      <c r="AB136" s="450"/>
      <c r="AC136" s="450"/>
      <c r="AD136" s="450"/>
      <c r="AE136" s="450"/>
      <c r="AF136" s="450"/>
      <c r="AG136" s="450"/>
      <c r="AH136" s="450"/>
      <c r="AI136" s="450"/>
      <c r="AJ136" s="450"/>
      <c r="AK136" s="450"/>
      <c r="AL136" s="450"/>
      <c r="AM136" s="450"/>
      <c r="AN136" s="450"/>
      <c r="AO136" s="450"/>
      <c r="AP136" s="450"/>
      <c r="AQ136" s="450"/>
      <c r="AR136" s="450"/>
      <c r="AS136" s="450"/>
      <c r="AT136" s="450"/>
      <c r="AU136" s="450"/>
      <c r="AV136" s="450"/>
      <c r="AW136" s="450"/>
      <c r="AX136" s="450"/>
      <c r="AY136" s="450"/>
      <c r="AZ136" s="450"/>
      <c r="BA136" s="450"/>
      <c r="BB136" s="450"/>
      <c r="BC136" s="450"/>
      <c r="BD136" s="450"/>
      <c r="BE136" s="450"/>
      <c r="BF136" s="450"/>
      <c r="BG136" s="450"/>
      <c r="BH136" s="450"/>
      <c r="BI136" s="450"/>
      <c r="BJ136" s="450"/>
      <c r="BK136" s="450"/>
      <c r="BL136" s="450"/>
      <c r="BM136" s="450"/>
      <c r="BN136" s="450"/>
      <c r="BO136" s="450"/>
      <c r="BP136" s="450"/>
      <c r="BQ136" s="450"/>
      <c r="BR136" s="450"/>
      <c r="BS136" s="450"/>
      <c r="BT136" s="450"/>
      <c r="BU136" s="450"/>
      <c r="BV136" s="450"/>
      <c r="BW136" s="450"/>
      <c r="BX136" s="450"/>
      <c r="BY136" s="450"/>
      <c r="BZ136" s="450"/>
      <c r="CA136" s="450"/>
      <c r="CB136" s="450"/>
      <c r="CC136" s="450"/>
      <c r="CD136" s="450"/>
      <c r="CE136" s="450"/>
      <c r="CF136" s="450"/>
      <c r="CG136" s="450"/>
      <c r="CH136" s="450"/>
      <c r="CI136" s="450"/>
      <c r="CJ136" s="450"/>
      <c r="CK136" s="450"/>
      <c r="CL136" s="450"/>
      <c r="CM136" s="450"/>
      <c r="CN136" s="450"/>
      <c r="CO136" s="450"/>
      <c r="CP136" s="450"/>
      <c r="CQ136" s="450"/>
      <c r="CR136" s="450"/>
      <c r="CS136" s="450"/>
      <c r="CT136" s="450"/>
      <c r="CU136" s="450"/>
      <c r="CV136" s="450"/>
      <c r="CW136" s="450"/>
      <c r="CX136" s="450"/>
      <c r="CY136" s="450"/>
      <c r="CZ136" s="450"/>
      <c r="DA136" s="450"/>
      <c r="DB136" s="450"/>
      <c r="DC136" s="450"/>
      <c r="DD136" s="450"/>
      <c r="DE136" s="450"/>
      <c r="DF136" s="450"/>
      <c r="DG136" s="450"/>
      <c r="DH136" s="450"/>
      <c r="DI136" s="450"/>
      <c r="DJ136" s="450"/>
      <c r="DK136" s="450"/>
      <c r="DL136" s="450"/>
      <c r="DM136" s="450"/>
      <c r="DN136" s="450"/>
      <c r="DO136" s="450"/>
      <c r="DP136" s="450"/>
      <c r="DQ136" s="450"/>
      <c r="DR136" s="450"/>
      <c r="DS136" s="450"/>
      <c r="DT136" s="450"/>
      <c r="DU136" s="450"/>
      <c r="DV136" s="450"/>
      <c r="DW136" s="450"/>
      <c r="DX136" s="450"/>
      <c r="DY136" s="450"/>
      <c r="DZ136" s="450"/>
      <c r="EA136" s="450"/>
      <c r="EB136" s="450"/>
      <c r="EC136" s="450"/>
      <c r="ED136" s="450"/>
      <c r="EE136" s="450"/>
      <c r="EF136" s="464"/>
      <c r="EG136" s="450"/>
      <c r="EH136" s="454"/>
      <c r="EI136" s="454"/>
    </row>
    <row r="137" spans="1:139" ht="15" customHeight="1">
      <c r="A137" s="450"/>
      <c r="B137" s="451"/>
      <c r="C137" s="450"/>
      <c r="D137" s="450"/>
      <c r="E137" s="450"/>
      <c r="F137" s="464"/>
      <c r="G137" s="450"/>
      <c r="H137" s="450"/>
      <c r="I137" s="450"/>
      <c r="J137" s="450"/>
      <c r="K137" s="450"/>
      <c r="L137" s="450"/>
      <c r="M137" s="450"/>
      <c r="N137" s="450"/>
      <c r="O137" s="450"/>
      <c r="P137" s="450"/>
      <c r="Q137" s="450"/>
      <c r="R137" s="450"/>
      <c r="S137" s="450"/>
      <c r="T137" s="450"/>
      <c r="U137" s="450"/>
      <c r="V137" s="450"/>
      <c r="W137" s="450"/>
      <c r="X137" s="450"/>
      <c r="Y137" s="450"/>
      <c r="Z137" s="450"/>
      <c r="AA137" s="450"/>
      <c r="AB137" s="450"/>
      <c r="AC137" s="450"/>
      <c r="AD137" s="450"/>
      <c r="AE137" s="450"/>
      <c r="AF137" s="450"/>
      <c r="AG137" s="450"/>
      <c r="AH137" s="450"/>
      <c r="AI137" s="450"/>
      <c r="AJ137" s="450"/>
      <c r="AK137" s="450"/>
      <c r="AL137" s="450"/>
      <c r="AM137" s="450"/>
      <c r="AN137" s="450"/>
      <c r="AO137" s="450"/>
      <c r="AP137" s="450"/>
      <c r="AQ137" s="450"/>
      <c r="AR137" s="450"/>
      <c r="AS137" s="450"/>
      <c r="AT137" s="450"/>
      <c r="AU137" s="450"/>
      <c r="AV137" s="450"/>
      <c r="AW137" s="450"/>
      <c r="AX137" s="450"/>
      <c r="AY137" s="450"/>
      <c r="AZ137" s="450"/>
      <c r="BA137" s="450"/>
      <c r="BB137" s="450"/>
      <c r="BC137" s="450"/>
      <c r="BD137" s="450"/>
      <c r="BE137" s="450"/>
      <c r="BF137" s="450"/>
      <c r="BG137" s="450"/>
      <c r="BH137" s="450"/>
      <c r="BI137" s="450"/>
      <c r="BJ137" s="450"/>
      <c r="BK137" s="450"/>
      <c r="BL137" s="450"/>
      <c r="BM137" s="450"/>
      <c r="BN137" s="450"/>
      <c r="BO137" s="450"/>
      <c r="BP137" s="450"/>
      <c r="BQ137" s="450"/>
      <c r="BR137" s="450"/>
      <c r="BS137" s="450"/>
      <c r="BT137" s="450"/>
      <c r="BU137" s="450"/>
      <c r="BV137" s="450"/>
      <c r="BW137" s="450"/>
      <c r="BX137" s="450"/>
      <c r="BY137" s="450"/>
      <c r="BZ137" s="450"/>
      <c r="CA137" s="450"/>
      <c r="CB137" s="450"/>
      <c r="CC137" s="450"/>
      <c r="CD137" s="450"/>
      <c r="CE137" s="450"/>
      <c r="CF137" s="450"/>
      <c r="CG137" s="450"/>
      <c r="CH137" s="450"/>
      <c r="CI137" s="450"/>
      <c r="CJ137" s="450"/>
      <c r="CK137" s="450"/>
      <c r="CL137" s="450"/>
      <c r="CM137" s="450"/>
      <c r="CN137" s="450"/>
      <c r="CO137" s="450"/>
      <c r="CP137" s="450"/>
      <c r="CQ137" s="450"/>
      <c r="CR137" s="450"/>
      <c r="CS137" s="450"/>
      <c r="CT137" s="450"/>
      <c r="CU137" s="450"/>
      <c r="CV137" s="450"/>
      <c r="CW137" s="450"/>
      <c r="CX137" s="450"/>
      <c r="CY137" s="450"/>
      <c r="CZ137" s="450"/>
      <c r="DA137" s="450"/>
      <c r="DB137" s="450"/>
      <c r="DC137" s="450"/>
      <c r="DD137" s="450"/>
      <c r="DE137" s="450"/>
      <c r="DF137" s="450"/>
      <c r="DG137" s="450"/>
      <c r="DH137" s="450"/>
      <c r="DI137" s="450"/>
      <c r="DJ137" s="450"/>
      <c r="DK137" s="450"/>
      <c r="DL137" s="450"/>
      <c r="DM137" s="450"/>
      <c r="DN137" s="450"/>
      <c r="DO137" s="450"/>
      <c r="DP137" s="450"/>
      <c r="DQ137" s="450"/>
      <c r="DR137" s="450"/>
      <c r="DS137" s="450"/>
      <c r="DT137" s="450"/>
      <c r="DU137" s="450"/>
      <c r="DV137" s="450"/>
      <c r="DW137" s="450"/>
      <c r="DX137" s="450"/>
      <c r="DY137" s="450"/>
      <c r="DZ137" s="450"/>
      <c r="EA137" s="450"/>
      <c r="EB137" s="450"/>
      <c r="EC137" s="450"/>
      <c r="ED137" s="450"/>
      <c r="EE137" s="450"/>
      <c r="EF137" s="464"/>
      <c r="EG137" s="450"/>
      <c r="EH137" s="454"/>
      <c r="EI137" s="454"/>
    </row>
    <row r="138" spans="1:139" ht="15" customHeight="1">
      <c r="A138" s="450"/>
      <c r="B138" s="451"/>
      <c r="C138" s="450"/>
      <c r="D138" s="450"/>
      <c r="E138" s="450"/>
      <c r="F138" s="464"/>
      <c r="G138" s="450"/>
      <c r="H138" s="450"/>
      <c r="I138" s="450"/>
      <c r="J138" s="450"/>
      <c r="K138" s="450"/>
      <c r="L138" s="450"/>
      <c r="M138" s="450"/>
      <c r="N138" s="450"/>
      <c r="O138" s="450"/>
      <c r="P138" s="450"/>
      <c r="Q138" s="450"/>
      <c r="R138" s="450"/>
      <c r="S138" s="450"/>
      <c r="T138" s="450"/>
      <c r="U138" s="450"/>
      <c r="V138" s="450"/>
      <c r="W138" s="450"/>
      <c r="X138" s="450"/>
      <c r="Y138" s="450"/>
      <c r="Z138" s="450"/>
      <c r="AA138" s="450"/>
      <c r="AB138" s="450"/>
      <c r="AC138" s="450"/>
      <c r="AD138" s="450"/>
      <c r="AE138" s="450"/>
      <c r="AF138" s="450"/>
      <c r="AG138" s="450"/>
      <c r="AH138" s="450"/>
      <c r="AI138" s="450"/>
      <c r="AJ138" s="450"/>
      <c r="AK138" s="450"/>
      <c r="AL138" s="450"/>
      <c r="AM138" s="450"/>
      <c r="AN138" s="450"/>
      <c r="AO138" s="450"/>
      <c r="AP138" s="450"/>
      <c r="AQ138" s="450"/>
      <c r="AR138" s="450"/>
      <c r="AS138" s="450"/>
      <c r="AT138" s="450"/>
      <c r="AU138" s="450"/>
      <c r="AV138" s="450"/>
      <c r="AW138" s="450"/>
      <c r="AX138" s="450"/>
      <c r="AY138" s="450"/>
      <c r="AZ138" s="450"/>
      <c r="BA138" s="450"/>
      <c r="BB138" s="450"/>
      <c r="BC138" s="450"/>
      <c r="BD138" s="450"/>
      <c r="BE138" s="450"/>
      <c r="BF138" s="450"/>
      <c r="BG138" s="450"/>
      <c r="BH138" s="450"/>
      <c r="BI138" s="450"/>
      <c r="BJ138" s="450"/>
      <c r="BK138" s="450"/>
      <c r="BL138" s="450"/>
      <c r="BM138" s="450"/>
      <c r="BN138" s="450"/>
      <c r="BO138" s="450"/>
      <c r="BP138" s="450"/>
      <c r="BQ138" s="450"/>
      <c r="BR138" s="450"/>
      <c r="BS138" s="450"/>
      <c r="BT138" s="450"/>
      <c r="BU138" s="450"/>
      <c r="BV138" s="450"/>
      <c r="BW138" s="450"/>
      <c r="BX138" s="450"/>
      <c r="BY138" s="450"/>
      <c r="BZ138" s="450"/>
      <c r="CA138" s="450"/>
      <c r="CB138" s="450"/>
      <c r="CC138" s="450"/>
      <c r="CD138" s="450"/>
      <c r="CE138" s="450"/>
      <c r="CF138" s="450"/>
      <c r="CG138" s="450"/>
      <c r="CH138" s="450"/>
      <c r="CI138" s="450"/>
      <c r="CJ138" s="450"/>
      <c r="CK138" s="450"/>
      <c r="CL138" s="450"/>
      <c r="CM138" s="450"/>
      <c r="CN138" s="450"/>
      <c r="CO138" s="450"/>
      <c r="CP138" s="450"/>
      <c r="CQ138" s="450"/>
      <c r="CR138" s="450"/>
      <c r="CS138" s="450"/>
      <c r="CT138" s="450"/>
      <c r="CU138" s="450"/>
      <c r="CV138" s="450"/>
      <c r="CW138" s="450"/>
      <c r="CX138" s="450"/>
      <c r="CY138" s="450"/>
      <c r="CZ138" s="450"/>
      <c r="DA138" s="450"/>
      <c r="DB138" s="450"/>
      <c r="DC138" s="450"/>
      <c r="DD138" s="450"/>
      <c r="DE138" s="450"/>
      <c r="DF138" s="450"/>
      <c r="DG138" s="450"/>
      <c r="DH138" s="450"/>
      <c r="DI138" s="450"/>
      <c r="DJ138" s="450"/>
      <c r="DK138" s="450"/>
      <c r="DL138" s="450"/>
      <c r="DM138" s="450"/>
      <c r="DN138" s="450"/>
      <c r="DO138" s="450"/>
      <c r="DP138" s="450"/>
      <c r="DQ138" s="450"/>
      <c r="DR138" s="450"/>
      <c r="DS138" s="450"/>
      <c r="DT138" s="450"/>
      <c r="DU138" s="450"/>
      <c r="DV138" s="450"/>
      <c r="DW138" s="450"/>
      <c r="DX138" s="450"/>
      <c r="DY138" s="450"/>
      <c r="DZ138" s="450"/>
      <c r="EA138" s="450"/>
      <c r="EB138" s="450"/>
      <c r="EC138" s="450"/>
      <c r="ED138" s="450"/>
      <c r="EE138" s="450"/>
      <c r="EF138" s="464"/>
      <c r="EG138" s="450"/>
      <c r="EH138" s="454"/>
      <c r="EI138" s="454"/>
    </row>
    <row r="139" spans="1:139" ht="15" customHeight="1">
      <c r="A139" s="450"/>
      <c r="B139" s="451"/>
      <c r="C139" s="450"/>
      <c r="D139" s="450"/>
      <c r="E139" s="450"/>
      <c r="F139" s="464"/>
      <c r="G139" s="450"/>
      <c r="H139" s="450"/>
      <c r="I139" s="450"/>
      <c r="J139" s="450"/>
      <c r="K139" s="450"/>
      <c r="L139" s="450"/>
      <c r="M139" s="450"/>
      <c r="N139" s="450"/>
      <c r="O139" s="450"/>
      <c r="P139" s="450"/>
      <c r="Q139" s="450"/>
      <c r="R139" s="450"/>
      <c r="S139" s="450"/>
      <c r="T139" s="450"/>
      <c r="U139" s="450"/>
      <c r="V139" s="450"/>
      <c r="W139" s="450"/>
      <c r="X139" s="450"/>
      <c r="Y139" s="450"/>
      <c r="Z139" s="450"/>
      <c r="AA139" s="450"/>
      <c r="AB139" s="450"/>
      <c r="AC139" s="450"/>
      <c r="AD139" s="450"/>
      <c r="AE139" s="450"/>
      <c r="AF139" s="450"/>
      <c r="AG139" s="450"/>
      <c r="AH139" s="450"/>
      <c r="AI139" s="450"/>
      <c r="AJ139" s="450"/>
      <c r="AK139" s="450"/>
      <c r="AL139" s="450"/>
      <c r="AM139" s="450"/>
      <c r="AN139" s="450"/>
      <c r="AO139" s="450"/>
      <c r="AP139" s="450"/>
      <c r="AQ139" s="450"/>
      <c r="AR139" s="450"/>
      <c r="AS139" s="450"/>
      <c r="AT139" s="450"/>
      <c r="AU139" s="450"/>
      <c r="AV139" s="450"/>
      <c r="AW139" s="450"/>
      <c r="AX139" s="450"/>
      <c r="AY139" s="450"/>
      <c r="AZ139" s="450"/>
      <c r="BA139" s="450"/>
      <c r="BB139" s="450"/>
      <c r="BC139" s="450"/>
      <c r="BD139" s="450"/>
      <c r="BE139" s="450"/>
      <c r="BF139" s="450"/>
      <c r="BG139" s="450"/>
      <c r="BH139" s="450"/>
      <c r="BI139" s="450"/>
      <c r="BJ139" s="450"/>
      <c r="BK139" s="450"/>
      <c r="BL139" s="450"/>
      <c r="BM139" s="450"/>
      <c r="BN139" s="450"/>
      <c r="BO139" s="450"/>
      <c r="BP139" s="450"/>
      <c r="BQ139" s="450"/>
      <c r="BR139" s="450"/>
      <c r="BS139" s="450"/>
      <c r="BT139" s="450"/>
      <c r="BU139" s="450"/>
      <c r="BV139" s="450"/>
      <c r="BW139" s="450"/>
      <c r="BX139" s="450"/>
      <c r="BY139" s="450"/>
      <c r="BZ139" s="450"/>
      <c r="CA139" s="450"/>
      <c r="CB139" s="450"/>
      <c r="CC139" s="450"/>
      <c r="CD139" s="450"/>
      <c r="CE139" s="450"/>
      <c r="CF139" s="450"/>
      <c r="CG139" s="450"/>
      <c r="CH139" s="450"/>
      <c r="CI139" s="450"/>
      <c r="CJ139" s="450"/>
      <c r="CK139" s="450"/>
      <c r="CL139" s="450"/>
      <c r="CM139" s="450"/>
      <c r="CN139" s="450"/>
      <c r="CO139" s="450"/>
      <c r="CP139" s="450"/>
      <c r="CQ139" s="450"/>
      <c r="CR139" s="450"/>
      <c r="CS139" s="450"/>
      <c r="CT139" s="450"/>
      <c r="CU139" s="450"/>
      <c r="CV139" s="450"/>
      <c r="CW139" s="450"/>
      <c r="CX139" s="450"/>
      <c r="CY139" s="450"/>
      <c r="CZ139" s="450"/>
      <c r="DA139" s="450"/>
      <c r="DB139" s="450"/>
      <c r="DC139" s="450"/>
      <c r="DD139" s="450"/>
      <c r="DE139" s="450"/>
      <c r="DF139" s="450"/>
      <c r="DG139" s="450"/>
      <c r="DH139" s="450"/>
      <c r="DI139" s="450"/>
      <c r="DJ139" s="450"/>
      <c r="DK139" s="450"/>
      <c r="DL139" s="450"/>
      <c r="DM139" s="450"/>
      <c r="DN139" s="450"/>
      <c r="DO139" s="450"/>
      <c r="DP139" s="450"/>
      <c r="DQ139" s="450"/>
      <c r="DR139" s="450"/>
      <c r="DS139" s="450"/>
      <c r="DT139" s="450"/>
      <c r="DU139" s="450"/>
      <c r="DV139" s="450"/>
      <c r="DW139" s="450"/>
      <c r="DX139" s="450"/>
      <c r="DY139" s="450"/>
      <c r="DZ139" s="450"/>
      <c r="EA139" s="450"/>
      <c r="EB139" s="450"/>
      <c r="EC139" s="450"/>
      <c r="ED139" s="450"/>
      <c r="EE139" s="450"/>
      <c r="EF139" s="464"/>
      <c r="EG139" s="450"/>
      <c r="EH139" s="454"/>
      <c r="EI139" s="454"/>
    </row>
    <row r="140" spans="1:139" ht="15" customHeight="1">
      <c r="A140" s="450"/>
      <c r="B140" s="451"/>
      <c r="C140" s="450"/>
      <c r="D140" s="450"/>
      <c r="E140" s="450"/>
      <c r="F140" s="464"/>
      <c r="G140" s="450"/>
      <c r="H140" s="450"/>
      <c r="I140" s="450"/>
      <c r="J140" s="450"/>
      <c r="K140" s="450"/>
      <c r="L140" s="450"/>
      <c r="M140" s="450"/>
      <c r="N140" s="450"/>
      <c r="O140" s="450"/>
      <c r="P140" s="450"/>
      <c r="Q140" s="450"/>
      <c r="R140" s="450"/>
      <c r="S140" s="450"/>
      <c r="T140" s="450"/>
      <c r="U140" s="450"/>
      <c r="V140" s="450"/>
      <c r="W140" s="450"/>
      <c r="X140" s="450"/>
      <c r="Y140" s="450"/>
      <c r="Z140" s="450"/>
      <c r="AA140" s="450"/>
      <c r="AB140" s="450"/>
      <c r="AC140" s="450"/>
      <c r="AD140" s="450"/>
      <c r="AE140" s="450"/>
      <c r="AF140" s="450"/>
      <c r="AG140" s="450"/>
      <c r="AH140" s="450"/>
      <c r="AI140" s="450"/>
      <c r="AJ140" s="450"/>
      <c r="AK140" s="450"/>
      <c r="AL140" s="450"/>
      <c r="AM140" s="450"/>
      <c r="AN140" s="450"/>
      <c r="AO140" s="450"/>
      <c r="AP140" s="450"/>
      <c r="AQ140" s="450"/>
      <c r="AR140" s="450"/>
      <c r="AS140" s="450"/>
      <c r="AT140" s="450"/>
      <c r="AU140" s="450"/>
      <c r="AV140" s="450"/>
      <c r="AW140" s="450"/>
      <c r="AX140" s="450"/>
      <c r="AY140" s="450"/>
      <c r="AZ140" s="450"/>
      <c r="BA140" s="450"/>
      <c r="BB140" s="450"/>
      <c r="BC140" s="450"/>
      <c r="BD140" s="450"/>
      <c r="BE140" s="450"/>
      <c r="BF140" s="450"/>
      <c r="BG140" s="450"/>
      <c r="BH140" s="450"/>
      <c r="BI140" s="450"/>
      <c r="BJ140" s="450"/>
      <c r="BK140" s="450"/>
      <c r="BL140" s="450"/>
      <c r="BM140" s="450"/>
      <c r="BN140" s="450"/>
      <c r="BO140" s="450"/>
      <c r="BP140" s="450"/>
      <c r="BQ140" s="450"/>
      <c r="BR140" s="450"/>
      <c r="BS140" s="450"/>
      <c r="BT140" s="450"/>
      <c r="BU140" s="450"/>
      <c r="BV140" s="450"/>
      <c r="BW140" s="450"/>
      <c r="BX140" s="450"/>
      <c r="BY140" s="450"/>
      <c r="BZ140" s="450"/>
      <c r="CA140" s="450"/>
      <c r="CB140" s="450"/>
      <c r="CC140" s="450"/>
      <c r="CD140" s="450"/>
      <c r="CE140" s="450"/>
      <c r="CF140" s="450"/>
      <c r="CG140" s="450"/>
      <c r="CH140" s="450"/>
      <c r="CI140" s="450"/>
      <c r="CJ140" s="450"/>
      <c r="CK140" s="450"/>
      <c r="CL140" s="450"/>
      <c r="CM140" s="450"/>
      <c r="CN140" s="450"/>
      <c r="CO140" s="450"/>
      <c r="CP140" s="450"/>
      <c r="CQ140" s="450"/>
      <c r="CR140" s="450"/>
      <c r="CS140" s="450"/>
      <c r="CT140" s="450"/>
      <c r="CU140" s="450"/>
      <c r="CV140" s="450"/>
      <c r="CW140" s="450"/>
      <c r="CX140" s="450"/>
      <c r="CY140" s="450"/>
      <c r="CZ140" s="450"/>
      <c r="DA140" s="450"/>
      <c r="DB140" s="450"/>
      <c r="DC140" s="450"/>
      <c r="DD140" s="450"/>
      <c r="DE140" s="450"/>
      <c r="DF140" s="450"/>
      <c r="DG140" s="450"/>
      <c r="DH140" s="450"/>
      <c r="DI140" s="450"/>
      <c r="DJ140" s="450"/>
      <c r="DK140" s="450"/>
      <c r="DL140" s="450"/>
      <c r="DM140" s="450"/>
      <c r="DN140" s="450"/>
      <c r="DO140" s="450"/>
      <c r="DP140" s="450"/>
      <c r="DQ140" s="450"/>
      <c r="DR140" s="450"/>
      <c r="DS140" s="450"/>
      <c r="DT140" s="450"/>
      <c r="DU140" s="450"/>
      <c r="DV140" s="450"/>
      <c r="DW140" s="450"/>
      <c r="DX140" s="450"/>
      <c r="DY140" s="450"/>
      <c r="DZ140" s="450"/>
      <c r="EA140" s="450"/>
      <c r="EB140" s="450"/>
      <c r="EC140" s="450"/>
      <c r="ED140" s="450"/>
      <c r="EE140" s="450"/>
      <c r="EF140" s="464"/>
      <c r="EG140" s="450"/>
      <c r="EH140" s="454"/>
      <c r="EI140" s="454"/>
    </row>
    <row r="141" spans="1:139" ht="15" customHeight="1">
      <c r="A141" s="450"/>
      <c r="B141" s="451"/>
      <c r="C141" s="450"/>
      <c r="D141" s="450"/>
      <c r="E141" s="450"/>
      <c r="F141" s="464"/>
      <c r="G141" s="450"/>
      <c r="H141" s="450"/>
      <c r="I141" s="450"/>
      <c r="J141" s="450"/>
      <c r="K141" s="450"/>
      <c r="L141" s="450"/>
      <c r="M141" s="450"/>
      <c r="N141" s="450"/>
      <c r="O141" s="450"/>
      <c r="P141" s="450"/>
      <c r="Q141" s="450"/>
      <c r="R141" s="450"/>
      <c r="S141" s="450"/>
      <c r="T141" s="450"/>
      <c r="U141" s="450"/>
      <c r="V141" s="450"/>
      <c r="W141" s="450"/>
      <c r="X141" s="450"/>
      <c r="Y141" s="450"/>
      <c r="Z141" s="450"/>
      <c r="AA141" s="450"/>
      <c r="AB141" s="450"/>
      <c r="AC141" s="450"/>
      <c r="AD141" s="450"/>
      <c r="AE141" s="450"/>
      <c r="AF141" s="450"/>
      <c r="AG141" s="450"/>
      <c r="AH141" s="450"/>
      <c r="AI141" s="450"/>
      <c r="AJ141" s="450"/>
      <c r="AK141" s="450"/>
      <c r="AL141" s="450"/>
      <c r="AM141" s="450"/>
      <c r="AN141" s="450"/>
      <c r="AO141" s="450"/>
      <c r="AP141" s="450"/>
      <c r="AQ141" s="450"/>
      <c r="AR141" s="450"/>
      <c r="AS141" s="450"/>
      <c r="AT141" s="450"/>
      <c r="AU141" s="450"/>
      <c r="AV141" s="450"/>
      <c r="AW141" s="450"/>
      <c r="AX141" s="450"/>
      <c r="AY141" s="450"/>
      <c r="AZ141" s="450"/>
      <c r="BA141" s="450"/>
      <c r="BB141" s="450"/>
      <c r="BC141" s="450"/>
      <c r="BD141" s="450"/>
      <c r="BE141" s="450"/>
      <c r="BF141" s="450"/>
      <c r="BG141" s="450"/>
      <c r="BH141" s="450"/>
      <c r="BI141" s="450"/>
      <c r="BJ141" s="450"/>
      <c r="BK141" s="450"/>
      <c r="BL141" s="450"/>
      <c r="BM141" s="450"/>
      <c r="BN141" s="450"/>
      <c r="BO141" s="450"/>
      <c r="BP141" s="450"/>
      <c r="BQ141" s="450"/>
      <c r="BR141" s="450"/>
      <c r="BS141" s="450"/>
      <c r="BT141" s="450"/>
      <c r="BU141" s="450"/>
      <c r="BV141" s="450"/>
      <c r="BW141" s="450"/>
      <c r="BX141" s="450"/>
      <c r="BY141" s="450"/>
      <c r="BZ141" s="450"/>
      <c r="CA141" s="450"/>
      <c r="CB141" s="450"/>
      <c r="CC141" s="450"/>
      <c r="CD141" s="450"/>
      <c r="CE141" s="450"/>
      <c r="CF141" s="450"/>
      <c r="CG141" s="450"/>
      <c r="CH141" s="450"/>
      <c r="CI141" s="450"/>
      <c r="CJ141" s="450"/>
      <c r="CK141" s="450"/>
      <c r="CL141" s="450"/>
      <c r="CM141" s="450"/>
      <c r="CN141" s="450"/>
      <c r="CO141" s="450"/>
      <c r="CP141" s="450"/>
      <c r="CQ141" s="450"/>
      <c r="CR141" s="450"/>
      <c r="CS141" s="450"/>
      <c r="CT141" s="450"/>
      <c r="CU141" s="450"/>
      <c r="CV141" s="450"/>
      <c r="CW141" s="450"/>
      <c r="CX141" s="450"/>
      <c r="CY141" s="450"/>
      <c r="CZ141" s="450"/>
      <c r="DA141" s="450"/>
      <c r="DB141" s="450"/>
      <c r="DC141" s="450"/>
      <c r="DD141" s="450"/>
      <c r="DE141" s="450"/>
      <c r="DF141" s="450"/>
      <c r="DG141" s="450"/>
      <c r="DH141" s="450"/>
      <c r="DI141" s="450"/>
      <c r="DJ141" s="450"/>
      <c r="DK141" s="450"/>
      <c r="DL141" s="450"/>
      <c r="DM141" s="450"/>
      <c r="DN141" s="450"/>
      <c r="DO141" s="450"/>
      <c r="DP141" s="450"/>
      <c r="DQ141" s="450"/>
      <c r="DR141" s="450"/>
      <c r="DS141" s="450"/>
      <c r="DT141" s="450"/>
      <c r="DU141" s="450"/>
      <c r="DV141" s="450"/>
      <c r="DW141" s="450"/>
      <c r="DX141" s="450"/>
      <c r="DY141" s="450"/>
      <c r="DZ141" s="450"/>
      <c r="EA141" s="450"/>
      <c r="EB141" s="450"/>
      <c r="EC141" s="450"/>
      <c r="ED141" s="450"/>
      <c r="EE141" s="450"/>
      <c r="EF141" s="464"/>
      <c r="EG141" s="450"/>
      <c r="EH141" s="454"/>
      <c r="EI141" s="454"/>
    </row>
    <row r="142" spans="1:139" ht="15" customHeight="1">
      <c r="A142" s="450"/>
      <c r="B142" s="451"/>
      <c r="C142" s="450"/>
      <c r="D142" s="450"/>
      <c r="E142" s="450"/>
      <c r="F142" s="464"/>
      <c r="G142" s="450"/>
      <c r="H142" s="450"/>
      <c r="I142" s="450"/>
      <c r="J142" s="450"/>
      <c r="K142" s="450"/>
      <c r="L142" s="450"/>
      <c r="M142" s="450"/>
      <c r="N142" s="450"/>
      <c r="O142" s="450"/>
      <c r="P142" s="450"/>
      <c r="Q142" s="450"/>
      <c r="R142" s="450"/>
      <c r="S142" s="450"/>
      <c r="T142" s="450"/>
      <c r="U142" s="450"/>
      <c r="V142" s="450"/>
      <c r="W142" s="450"/>
      <c r="X142" s="450"/>
      <c r="Y142" s="450"/>
      <c r="Z142" s="450"/>
      <c r="AA142" s="450"/>
      <c r="AB142" s="450"/>
      <c r="AC142" s="450"/>
      <c r="AD142" s="450"/>
      <c r="AE142" s="450"/>
      <c r="AF142" s="450"/>
      <c r="AG142" s="450"/>
      <c r="AH142" s="450"/>
      <c r="AI142" s="450"/>
      <c r="AJ142" s="450"/>
      <c r="AK142" s="450"/>
      <c r="AL142" s="450"/>
      <c r="AM142" s="450"/>
      <c r="AN142" s="450"/>
      <c r="AO142" s="450"/>
      <c r="AP142" s="450"/>
      <c r="AQ142" s="450"/>
      <c r="AR142" s="450"/>
      <c r="AS142" s="450"/>
      <c r="AT142" s="450"/>
      <c r="AU142" s="450"/>
      <c r="AV142" s="450"/>
      <c r="AW142" s="450"/>
      <c r="AX142" s="450"/>
      <c r="AY142" s="450"/>
      <c r="AZ142" s="450"/>
      <c r="BA142" s="450"/>
      <c r="BB142" s="450"/>
      <c r="BC142" s="450"/>
      <c r="BD142" s="450"/>
      <c r="BE142" s="450"/>
      <c r="BF142" s="450"/>
      <c r="BG142" s="450"/>
      <c r="BH142" s="450"/>
      <c r="BI142" s="450"/>
      <c r="BJ142" s="450"/>
      <c r="BK142" s="450"/>
      <c r="BL142" s="450"/>
      <c r="BM142" s="450"/>
      <c r="BN142" s="450"/>
      <c r="BO142" s="450"/>
      <c r="BP142" s="450"/>
      <c r="BQ142" s="450"/>
      <c r="BR142" s="450"/>
      <c r="BS142" s="450"/>
      <c r="BT142" s="450"/>
      <c r="BU142" s="450"/>
      <c r="BV142" s="450"/>
      <c r="BW142" s="450"/>
      <c r="BX142" s="450"/>
      <c r="BY142" s="450"/>
      <c r="BZ142" s="450"/>
      <c r="CA142" s="450"/>
      <c r="CB142" s="450"/>
      <c r="CC142" s="450"/>
      <c r="CD142" s="450"/>
      <c r="CE142" s="450"/>
      <c r="CF142" s="450"/>
      <c r="CG142" s="450"/>
      <c r="CH142" s="450"/>
      <c r="CI142" s="450"/>
      <c r="CJ142" s="450"/>
      <c r="CK142" s="450"/>
      <c r="CL142" s="450"/>
      <c r="CM142" s="450"/>
      <c r="CN142" s="450"/>
      <c r="CO142" s="450"/>
      <c r="CP142" s="450"/>
      <c r="CQ142" s="450"/>
      <c r="CR142" s="450"/>
      <c r="CS142" s="450"/>
      <c r="CT142" s="450"/>
      <c r="CU142" s="450"/>
      <c r="CV142" s="450"/>
      <c r="CW142" s="450"/>
      <c r="CX142" s="450"/>
      <c r="CY142" s="450"/>
      <c r="CZ142" s="450"/>
      <c r="DA142" s="450"/>
      <c r="DB142" s="450"/>
      <c r="DC142" s="450"/>
      <c r="DD142" s="450"/>
      <c r="DE142" s="450"/>
      <c r="DF142" s="450"/>
      <c r="DG142" s="450"/>
      <c r="DH142" s="450"/>
      <c r="DI142" s="450"/>
      <c r="DJ142" s="450"/>
      <c r="DK142" s="450"/>
      <c r="DL142" s="450"/>
      <c r="DM142" s="450"/>
      <c r="DN142" s="450"/>
      <c r="DO142" s="450"/>
      <c r="DP142" s="450"/>
      <c r="DQ142" s="450"/>
      <c r="DR142" s="450"/>
      <c r="DS142" s="450"/>
      <c r="DT142" s="450"/>
      <c r="DU142" s="450"/>
      <c r="DV142" s="450"/>
      <c r="DW142" s="450"/>
      <c r="DX142" s="450"/>
      <c r="DY142" s="450"/>
      <c r="DZ142" s="450"/>
      <c r="EA142" s="450"/>
      <c r="EB142" s="450"/>
      <c r="EC142" s="450"/>
      <c r="ED142" s="450"/>
      <c r="EE142" s="450"/>
      <c r="EF142" s="464"/>
      <c r="EG142" s="450"/>
      <c r="EH142" s="454"/>
      <c r="EI142" s="454"/>
    </row>
    <row r="143" spans="1:139" ht="15" customHeight="1">
      <c r="A143" s="450"/>
      <c r="B143" s="451"/>
      <c r="C143" s="450"/>
      <c r="D143" s="450"/>
      <c r="E143" s="450"/>
      <c r="F143" s="464"/>
      <c r="G143" s="450"/>
      <c r="H143" s="450"/>
      <c r="I143" s="450"/>
      <c r="J143" s="450"/>
      <c r="K143" s="450"/>
      <c r="L143" s="450"/>
      <c r="M143" s="450"/>
      <c r="N143" s="450"/>
      <c r="O143" s="450"/>
      <c r="P143" s="450"/>
      <c r="Q143" s="450"/>
      <c r="R143" s="450"/>
      <c r="S143" s="450"/>
      <c r="T143" s="450"/>
      <c r="U143" s="450"/>
      <c r="V143" s="450"/>
      <c r="W143" s="450"/>
      <c r="X143" s="450"/>
      <c r="Y143" s="450"/>
      <c r="Z143" s="450"/>
      <c r="AA143" s="450"/>
      <c r="AB143" s="450"/>
      <c r="AC143" s="450"/>
      <c r="AD143" s="450"/>
      <c r="AE143" s="450"/>
      <c r="AF143" s="450"/>
      <c r="AG143" s="450"/>
      <c r="AH143" s="450"/>
      <c r="AI143" s="450"/>
      <c r="AJ143" s="450"/>
      <c r="AK143" s="450"/>
      <c r="AL143" s="450"/>
      <c r="AM143" s="450"/>
      <c r="AN143" s="450"/>
      <c r="AO143" s="450"/>
      <c r="AP143" s="450"/>
      <c r="AQ143" s="450"/>
      <c r="AR143" s="450"/>
      <c r="AS143" s="450"/>
      <c r="AT143" s="450"/>
      <c r="AU143" s="450"/>
      <c r="AV143" s="450"/>
      <c r="AW143" s="450"/>
      <c r="AX143" s="450"/>
      <c r="AY143" s="450"/>
      <c r="AZ143" s="450"/>
      <c r="BA143" s="450"/>
      <c r="BB143" s="450"/>
      <c r="BC143" s="450"/>
      <c r="BD143" s="450"/>
      <c r="BE143" s="450"/>
      <c r="BF143" s="450"/>
      <c r="BG143" s="450"/>
      <c r="BH143" s="450"/>
      <c r="BI143" s="450"/>
      <c r="BJ143" s="450"/>
      <c r="BK143" s="450"/>
      <c r="BL143" s="450"/>
      <c r="BM143" s="450"/>
      <c r="BN143" s="450"/>
      <c r="BO143" s="450"/>
      <c r="BP143" s="450"/>
      <c r="BQ143" s="450"/>
      <c r="BR143" s="450"/>
      <c r="BS143" s="450"/>
      <c r="BT143" s="450"/>
      <c r="BU143" s="450"/>
      <c r="BV143" s="450"/>
      <c r="BW143" s="450"/>
      <c r="BX143" s="450"/>
      <c r="BY143" s="450"/>
      <c r="BZ143" s="450"/>
      <c r="CA143" s="450"/>
      <c r="CB143" s="450"/>
      <c r="CC143" s="450"/>
      <c r="CD143" s="450"/>
      <c r="CE143" s="450"/>
      <c r="CF143" s="450"/>
      <c r="CG143" s="450"/>
      <c r="CH143" s="450"/>
      <c r="CI143" s="450"/>
      <c r="CJ143" s="450"/>
      <c r="CK143" s="450"/>
      <c r="CL143" s="450"/>
      <c r="CM143" s="450"/>
      <c r="CN143" s="450"/>
      <c r="CO143" s="450"/>
      <c r="CP143" s="450"/>
      <c r="CQ143" s="450"/>
      <c r="CR143" s="450"/>
      <c r="CS143" s="450"/>
      <c r="CT143" s="450"/>
      <c r="CU143" s="450"/>
      <c r="CV143" s="450"/>
      <c r="CW143" s="450"/>
      <c r="CX143" s="450"/>
      <c r="CY143" s="450"/>
      <c r="CZ143" s="450"/>
      <c r="DA143" s="450"/>
      <c r="DB143" s="450"/>
      <c r="DC143" s="450"/>
      <c r="DD143" s="450"/>
      <c r="DE143" s="450"/>
      <c r="DF143" s="450"/>
      <c r="DG143" s="450"/>
      <c r="DH143" s="450"/>
      <c r="DI143" s="450"/>
      <c r="DJ143" s="450"/>
      <c r="DK143" s="450"/>
      <c r="DL143" s="450"/>
      <c r="DM143" s="450"/>
      <c r="DN143" s="450"/>
      <c r="DO143" s="450"/>
      <c r="DP143" s="450"/>
      <c r="DQ143" s="450"/>
      <c r="DR143" s="450"/>
      <c r="DS143" s="450"/>
      <c r="DT143" s="450"/>
      <c r="DU143" s="450"/>
      <c r="DV143" s="450"/>
      <c r="DW143" s="450"/>
      <c r="DX143" s="450"/>
      <c r="DY143" s="450"/>
      <c r="DZ143" s="450"/>
      <c r="EA143" s="450"/>
      <c r="EB143" s="450"/>
      <c r="EC143" s="450"/>
      <c r="ED143" s="450"/>
      <c r="EE143" s="450"/>
      <c r="EF143" s="464"/>
      <c r="EG143" s="450"/>
      <c r="EH143" s="454"/>
      <c r="EI143" s="454"/>
    </row>
    <row r="144" spans="1:139" ht="15" customHeight="1">
      <c r="A144" s="450"/>
      <c r="B144" s="451"/>
      <c r="C144" s="450"/>
      <c r="D144" s="450"/>
      <c r="E144" s="450"/>
      <c r="F144" s="464"/>
      <c r="G144" s="450"/>
      <c r="H144" s="450"/>
      <c r="I144" s="450"/>
      <c r="J144" s="450"/>
      <c r="K144" s="450"/>
      <c r="L144" s="450"/>
      <c r="M144" s="450"/>
      <c r="N144" s="450"/>
      <c r="O144" s="450"/>
      <c r="P144" s="450"/>
      <c r="Q144" s="450"/>
      <c r="R144" s="450"/>
      <c r="S144" s="450"/>
      <c r="T144" s="450"/>
      <c r="U144" s="450"/>
      <c r="V144" s="450"/>
      <c r="W144" s="450"/>
      <c r="X144" s="450"/>
      <c r="Y144" s="450"/>
      <c r="Z144" s="450"/>
      <c r="AA144" s="450"/>
      <c r="AB144" s="450"/>
      <c r="AC144" s="450"/>
      <c r="AD144" s="450"/>
      <c r="AE144" s="450"/>
      <c r="AF144" s="450"/>
      <c r="AG144" s="450"/>
      <c r="AH144" s="450"/>
      <c r="AI144" s="450"/>
      <c r="AJ144" s="450"/>
      <c r="AK144" s="450"/>
      <c r="AL144" s="450"/>
      <c r="AM144" s="450"/>
      <c r="AN144" s="450"/>
      <c r="AO144" s="450"/>
      <c r="AP144" s="450"/>
      <c r="AQ144" s="450"/>
      <c r="AR144" s="450"/>
      <c r="AS144" s="450"/>
      <c r="AT144" s="450"/>
      <c r="AU144" s="450"/>
      <c r="AV144" s="450"/>
      <c r="AW144" s="450"/>
      <c r="AX144" s="450"/>
      <c r="AY144" s="450"/>
      <c r="AZ144" s="450"/>
      <c r="BA144" s="450"/>
      <c r="BB144" s="450"/>
      <c r="BC144" s="450"/>
      <c r="BD144" s="450"/>
      <c r="BE144" s="450"/>
      <c r="BF144" s="450"/>
      <c r="BG144" s="450"/>
      <c r="BH144" s="450"/>
      <c r="BI144" s="450"/>
      <c r="BJ144" s="450"/>
      <c r="BK144" s="450"/>
      <c r="BL144" s="450"/>
      <c r="BM144" s="450"/>
      <c r="BN144" s="450"/>
      <c r="BO144" s="450"/>
      <c r="BP144" s="450"/>
      <c r="BQ144" s="450"/>
      <c r="BR144" s="450"/>
      <c r="BS144" s="450"/>
      <c r="BT144" s="450"/>
      <c r="BU144" s="450"/>
      <c r="BV144" s="450"/>
      <c r="BW144" s="450"/>
      <c r="BX144" s="450"/>
      <c r="BY144" s="450"/>
      <c r="BZ144" s="450"/>
      <c r="CA144" s="450"/>
      <c r="CB144" s="450"/>
      <c r="CC144" s="450"/>
      <c r="CD144" s="450"/>
      <c r="CE144" s="450"/>
      <c r="CF144" s="450"/>
      <c r="CG144" s="450"/>
      <c r="CH144" s="450"/>
      <c r="CI144" s="450"/>
      <c r="CJ144" s="450"/>
      <c r="CK144" s="450"/>
      <c r="CL144" s="450"/>
      <c r="CM144" s="450"/>
      <c r="CN144" s="450"/>
      <c r="CO144" s="450"/>
      <c r="CP144" s="450"/>
      <c r="CQ144" s="450"/>
      <c r="CR144" s="450"/>
      <c r="CS144" s="450"/>
      <c r="CT144" s="450"/>
      <c r="CU144" s="450"/>
      <c r="CV144" s="450"/>
      <c r="CW144" s="450"/>
      <c r="CX144" s="450"/>
      <c r="CY144" s="450"/>
      <c r="CZ144" s="450"/>
      <c r="DA144" s="450"/>
      <c r="DB144" s="450"/>
      <c r="DC144" s="450"/>
      <c r="DD144" s="450"/>
      <c r="DE144" s="450"/>
      <c r="DF144" s="450"/>
      <c r="DG144" s="450"/>
      <c r="DH144" s="450"/>
      <c r="DI144" s="450"/>
      <c r="DJ144" s="450"/>
      <c r="DK144" s="450"/>
      <c r="DL144" s="450"/>
      <c r="DM144" s="450"/>
      <c r="DN144" s="450"/>
      <c r="DO144" s="450"/>
      <c r="DP144" s="450"/>
      <c r="DQ144" s="450"/>
      <c r="DR144" s="450"/>
      <c r="DS144" s="450"/>
      <c r="DT144" s="450"/>
      <c r="DU144" s="450"/>
      <c r="DV144" s="450"/>
      <c r="DW144" s="450"/>
      <c r="DX144" s="450"/>
      <c r="DY144" s="450"/>
      <c r="DZ144" s="450"/>
      <c r="EA144" s="450"/>
      <c r="EB144" s="450"/>
      <c r="EC144" s="450"/>
      <c r="ED144" s="450"/>
      <c r="EE144" s="450"/>
      <c r="EF144" s="464"/>
      <c r="EG144" s="450"/>
      <c r="EH144" s="454"/>
      <c r="EI144" s="454"/>
    </row>
    <row r="145" spans="1:139" ht="15" customHeight="1">
      <c r="A145" s="450"/>
      <c r="B145" s="451"/>
      <c r="C145" s="450"/>
      <c r="D145" s="450"/>
      <c r="E145" s="450"/>
      <c r="F145" s="464"/>
      <c r="G145" s="450"/>
      <c r="H145" s="450"/>
      <c r="I145" s="450"/>
      <c r="J145" s="450"/>
      <c r="K145" s="450"/>
      <c r="L145" s="450"/>
      <c r="M145" s="450"/>
      <c r="N145" s="450"/>
      <c r="O145" s="450"/>
      <c r="P145" s="450"/>
      <c r="Q145" s="450"/>
      <c r="R145" s="450"/>
      <c r="S145" s="450"/>
      <c r="T145" s="450"/>
      <c r="U145" s="450"/>
      <c r="V145" s="450"/>
      <c r="W145" s="450"/>
      <c r="X145" s="450"/>
      <c r="Y145" s="450"/>
      <c r="Z145" s="450"/>
      <c r="AA145" s="450"/>
      <c r="AB145" s="450"/>
      <c r="AC145" s="450"/>
      <c r="AD145" s="450"/>
      <c r="AE145" s="450"/>
      <c r="AF145" s="450"/>
      <c r="AG145" s="450"/>
      <c r="AH145" s="450"/>
      <c r="AI145" s="450"/>
      <c r="AJ145" s="450"/>
      <c r="AK145" s="450"/>
      <c r="AL145" s="450"/>
      <c r="AM145" s="450"/>
      <c r="AN145" s="450"/>
      <c r="AO145" s="450"/>
      <c r="AP145" s="450"/>
      <c r="AQ145" s="450"/>
      <c r="AR145" s="450"/>
      <c r="AS145" s="450"/>
      <c r="AT145" s="450"/>
      <c r="AU145" s="450"/>
      <c r="AV145" s="450"/>
      <c r="AW145" s="450"/>
      <c r="AX145" s="450"/>
      <c r="AY145" s="450"/>
      <c r="AZ145" s="450"/>
      <c r="BA145" s="450"/>
      <c r="BB145" s="450"/>
      <c r="BC145" s="450"/>
      <c r="BD145" s="450"/>
      <c r="BE145" s="450"/>
      <c r="BF145" s="450"/>
      <c r="BG145" s="450"/>
      <c r="BH145" s="450"/>
      <c r="BI145" s="450"/>
      <c r="BJ145" s="450"/>
      <c r="BK145" s="450"/>
      <c r="BL145" s="450"/>
      <c r="BM145" s="450"/>
      <c r="BN145" s="450"/>
      <c r="BO145" s="450"/>
      <c r="BP145" s="450"/>
      <c r="BQ145" s="450"/>
      <c r="BR145" s="450"/>
      <c r="BS145" s="450"/>
      <c r="BT145" s="450"/>
      <c r="BU145" s="450"/>
      <c r="BV145" s="450"/>
      <c r="BW145" s="450"/>
      <c r="BX145" s="450"/>
      <c r="BY145" s="450"/>
      <c r="BZ145" s="450"/>
      <c r="CA145" s="450"/>
      <c r="CB145" s="450"/>
      <c r="CC145" s="450"/>
      <c r="CD145" s="450"/>
      <c r="CE145" s="450"/>
      <c r="CF145" s="450"/>
      <c r="CG145" s="450"/>
      <c r="CH145" s="450"/>
      <c r="CI145" s="450"/>
      <c r="CJ145" s="450"/>
      <c r="CK145" s="450"/>
      <c r="CL145" s="450"/>
      <c r="CM145" s="450"/>
      <c r="CN145" s="450"/>
      <c r="CO145" s="450"/>
      <c r="CP145" s="450"/>
      <c r="CQ145" s="450"/>
      <c r="CR145" s="450"/>
      <c r="CS145" s="450"/>
      <c r="CT145" s="450"/>
      <c r="CU145" s="450"/>
      <c r="CV145" s="450"/>
      <c r="CW145" s="450"/>
      <c r="CX145" s="450"/>
      <c r="CY145" s="450"/>
      <c r="CZ145" s="450"/>
      <c r="DA145" s="450"/>
      <c r="DB145" s="450"/>
      <c r="DC145" s="450"/>
      <c r="DD145" s="450"/>
      <c r="DE145" s="450"/>
      <c r="DF145" s="450"/>
      <c r="DG145" s="450"/>
      <c r="DH145" s="450"/>
      <c r="DI145" s="450"/>
      <c r="DJ145" s="450"/>
      <c r="DK145" s="450"/>
      <c r="DL145" s="450"/>
      <c r="DM145" s="450"/>
      <c r="DN145" s="450"/>
      <c r="DO145" s="450"/>
      <c r="DP145" s="450"/>
      <c r="DQ145" s="450"/>
      <c r="DR145" s="450"/>
      <c r="DS145" s="450"/>
      <c r="DT145" s="450"/>
      <c r="DU145" s="450"/>
      <c r="DV145" s="450"/>
      <c r="DW145" s="450"/>
      <c r="DX145" s="450"/>
      <c r="DY145" s="450"/>
      <c r="DZ145" s="450"/>
      <c r="EA145" s="450"/>
      <c r="EB145" s="450"/>
      <c r="EC145" s="450"/>
      <c r="ED145" s="450"/>
      <c r="EE145" s="450"/>
      <c r="EF145" s="464"/>
      <c r="EG145" s="450"/>
      <c r="EH145" s="454"/>
      <c r="EI145" s="454"/>
    </row>
    <row r="146" spans="1:139" ht="15" customHeight="1">
      <c r="A146" s="450"/>
      <c r="B146" s="451"/>
      <c r="C146" s="450"/>
      <c r="D146" s="450"/>
      <c r="E146" s="450"/>
      <c r="F146" s="464"/>
      <c r="G146" s="450"/>
      <c r="H146" s="450"/>
      <c r="I146" s="450"/>
      <c r="J146" s="450"/>
      <c r="K146" s="450"/>
      <c r="L146" s="450"/>
      <c r="M146" s="450"/>
      <c r="N146" s="450"/>
      <c r="O146" s="450"/>
      <c r="P146" s="450"/>
      <c r="Q146" s="450"/>
      <c r="R146" s="450"/>
      <c r="S146" s="450"/>
      <c r="T146" s="450"/>
      <c r="U146" s="450"/>
      <c r="V146" s="450"/>
      <c r="W146" s="450"/>
      <c r="X146" s="450"/>
      <c r="Y146" s="450"/>
      <c r="Z146" s="450"/>
      <c r="AA146" s="450"/>
      <c r="AB146" s="450"/>
      <c r="AC146" s="450"/>
      <c r="AD146" s="450"/>
      <c r="AE146" s="450"/>
      <c r="AF146" s="450"/>
      <c r="AG146" s="450"/>
      <c r="AH146" s="450"/>
      <c r="AI146" s="450"/>
      <c r="AJ146" s="450"/>
      <c r="AK146" s="450"/>
      <c r="AL146" s="450"/>
      <c r="AM146" s="450"/>
      <c r="AN146" s="450"/>
      <c r="AO146" s="450"/>
      <c r="AP146" s="450"/>
      <c r="AQ146" s="450"/>
      <c r="AR146" s="450"/>
      <c r="AS146" s="450"/>
      <c r="AT146" s="450"/>
      <c r="AU146" s="450"/>
      <c r="AV146" s="450"/>
      <c r="AW146" s="450"/>
      <c r="AX146" s="450"/>
      <c r="AY146" s="450"/>
      <c r="AZ146" s="450"/>
      <c r="BA146" s="450"/>
      <c r="BB146" s="450"/>
      <c r="BC146" s="450"/>
      <c r="BD146" s="450"/>
      <c r="BE146" s="450"/>
      <c r="BF146" s="450"/>
      <c r="BG146" s="450"/>
      <c r="BH146" s="450"/>
      <c r="BI146" s="450"/>
      <c r="BJ146" s="450"/>
      <c r="BK146" s="450"/>
      <c r="BL146" s="450"/>
      <c r="BM146" s="450"/>
      <c r="BN146" s="450"/>
      <c r="BO146" s="450"/>
      <c r="BP146" s="450"/>
      <c r="BQ146" s="450"/>
      <c r="BR146" s="450"/>
      <c r="BS146" s="450"/>
      <c r="BT146" s="450"/>
      <c r="BU146" s="450"/>
      <c r="BV146" s="450"/>
      <c r="BW146" s="450"/>
      <c r="BX146" s="450"/>
      <c r="BY146" s="450"/>
      <c r="BZ146" s="450"/>
      <c r="CA146" s="450"/>
      <c r="CB146" s="450"/>
      <c r="CC146" s="450"/>
      <c r="CD146" s="450"/>
      <c r="CE146" s="450"/>
      <c r="CF146" s="450"/>
      <c r="CG146" s="450"/>
      <c r="CH146" s="450"/>
      <c r="CI146" s="450"/>
      <c r="CJ146" s="450"/>
      <c r="CK146" s="450"/>
      <c r="CL146" s="450"/>
      <c r="CM146" s="450"/>
      <c r="CN146" s="450"/>
      <c r="CO146" s="450"/>
      <c r="CP146" s="450"/>
      <c r="CQ146" s="450"/>
      <c r="CR146" s="450"/>
      <c r="CS146" s="450"/>
      <c r="CT146" s="450"/>
      <c r="CU146" s="450"/>
      <c r="CV146" s="450"/>
      <c r="CW146" s="450"/>
      <c r="CX146" s="450"/>
      <c r="CY146" s="450"/>
      <c r="CZ146" s="450"/>
      <c r="DA146" s="450"/>
      <c r="DB146" s="450"/>
      <c r="DC146" s="450"/>
      <c r="DD146" s="450"/>
      <c r="DE146" s="450"/>
      <c r="DF146" s="450"/>
      <c r="DG146" s="450"/>
      <c r="DH146" s="450"/>
      <c r="DI146" s="450"/>
      <c r="DJ146" s="450"/>
      <c r="DK146" s="450"/>
      <c r="DL146" s="450"/>
      <c r="DM146" s="450"/>
      <c r="DN146" s="450"/>
      <c r="DO146" s="450"/>
      <c r="DP146" s="450"/>
      <c r="DQ146" s="450"/>
      <c r="DR146" s="450"/>
      <c r="DS146" s="450"/>
      <c r="DT146" s="450"/>
      <c r="DU146" s="450"/>
      <c r="DV146" s="450"/>
      <c r="DW146" s="450"/>
      <c r="DX146" s="450"/>
      <c r="DY146" s="450"/>
      <c r="DZ146" s="450"/>
      <c r="EA146" s="450"/>
      <c r="EB146" s="450"/>
      <c r="EC146" s="450"/>
      <c r="ED146" s="450"/>
      <c r="EE146" s="450"/>
      <c r="EF146" s="464"/>
      <c r="EG146" s="450"/>
      <c r="EH146" s="454"/>
      <c r="EI146" s="454"/>
    </row>
    <row r="147" spans="1:139" ht="15" customHeight="1">
      <c r="A147" s="450"/>
      <c r="B147" s="451"/>
      <c r="C147" s="450"/>
      <c r="D147" s="450"/>
      <c r="E147" s="450"/>
      <c r="F147" s="464"/>
      <c r="G147" s="450"/>
      <c r="H147" s="450"/>
      <c r="I147" s="450"/>
      <c r="J147" s="450"/>
      <c r="K147" s="450"/>
      <c r="L147" s="450"/>
      <c r="M147" s="450"/>
      <c r="N147" s="450"/>
      <c r="O147" s="450"/>
      <c r="P147" s="450"/>
      <c r="Q147" s="450"/>
      <c r="R147" s="450"/>
      <c r="S147" s="450"/>
      <c r="T147" s="450"/>
      <c r="U147" s="450"/>
      <c r="V147" s="450"/>
      <c r="W147" s="450"/>
      <c r="X147" s="450"/>
      <c r="Y147" s="450"/>
      <c r="Z147" s="450"/>
      <c r="AA147" s="450"/>
      <c r="AB147" s="450"/>
      <c r="AC147" s="450"/>
      <c r="AD147" s="450"/>
      <c r="AE147" s="450"/>
      <c r="AF147" s="450"/>
      <c r="AG147" s="450"/>
      <c r="AH147" s="450"/>
      <c r="AI147" s="450"/>
      <c r="AJ147" s="450"/>
      <c r="AK147" s="450"/>
      <c r="AL147" s="450"/>
      <c r="AM147" s="450"/>
      <c r="AN147" s="450"/>
      <c r="AO147" s="450"/>
      <c r="AP147" s="450"/>
      <c r="AQ147" s="450"/>
      <c r="AR147" s="450"/>
      <c r="AS147" s="450"/>
      <c r="AT147" s="450"/>
      <c r="AU147" s="450"/>
      <c r="AV147" s="450"/>
      <c r="AW147" s="450"/>
      <c r="AX147" s="450"/>
      <c r="AY147" s="450"/>
      <c r="AZ147" s="450"/>
      <c r="BA147" s="450"/>
      <c r="BB147" s="450"/>
      <c r="BC147" s="450"/>
      <c r="BD147" s="450"/>
      <c r="BE147" s="450"/>
      <c r="BF147" s="450"/>
      <c r="BG147" s="450"/>
      <c r="BH147" s="450"/>
      <c r="BI147" s="450"/>
      <c r="BJ147" s="450"/>
      <c r="BK147" s="450"/>
      <c r="BL147" s="450"/>
      <c r="BM147" s="450"/>
      <c r="BN147" s="450"/>
      <c r="BO147" s="450"/>
      <c r="BP147" s="450"/>
      <c r="BQ147" s="450"/>
      <c r="BR147" s="450"/>
      <c r="BS147" s="450"/>
      <c r="BT147" s="450"/>
      <c r="BU147" s="450"/>
      <c r="BV147" s="450"/>
      <c r="BW147" s="450"/>
      <c r="BX147" s="450"/>
      <c r="BY147" s="450"/>
      <c r="BZ147" s="450"/>
      <c r="CA147" s="450"/>
      <c r="CB147" s="450"/>
      <c r="CC147" s="450"/>
      <c r="CD147" s="450"/>
      <c r="CE147" s="450"/>
      <c r="CF147" s="450"/>
      <c r="CG147" s="450"/>
      <c r="CH147" s="450"/>
      <c r="CI147" s="450"/>
      <c r="CJ147" s="450"/>
      <c r="CK147" s="450"/>
      <c r="CL147" s="450"/>
      <c r="CM147" s="450"/>
      <c r="CN147" s="450"/>
      <c r="CO147" s="450"/>
      <c r="CP147" s="450"/>
      <c r="CQ147" s="450"/>
      <c r="CR147" s="450"/>
      <c r="CS147" s="450"/>
      <c r="CT147" s="450"/>
      <c r="CU147" s="450"/>
      <c r="CV147" s="450"/>
      <c r="CW147" s="450"/>
      <c r="CX147" s="450"/>
      <c r="CY147" s="450"/>
      <c r="CZ147" s="450"/>
      <c r="DA147" s="450"/>
      <c r="DB147" s="450"/>
      <c r="DC147" s="450"/>
      <c r="DD147" s="450"/>
      <c r="DE147" s="450"/>
      <c r="DF147" s="450"/>
      <c r="DG147" s="450"/>
      <c r="DH147" s="450"/>
      <c r="DI147" s="450"/>
      <c r="DJ147" s="450"/>
      <c r="DK147" s="450"/>
      <c r="DL147" s="450"/>
      <c r="DM147" s="450"/>
      <c r="DN147" s="450"/>
      <c r="DO147" s="450"/>
      <c r="DP147" s="450"/>
      <c r="DQ147" s="450"/>
      <c r="DR147" s="450"/>
      <c r="DS147" s="450"/>
      <c r="DT147" s="450"/>
      <c r="DU147" s="450"/>
      <c r="DV147" s="450"/>
      <c r="DW147" s="450"/>
      <c r="DX147" s="450"/>
      <c r="DY147" s="450"/>
      <c r="DZ147" s="450"/>
      <c r="EA147" s="450"/>
      <c r="EB147" s="450"/>
      <c r="EC147" s="450"/>
      <c r="ED147" s="450"/>
      <c r="EE147" s="450"/>
      <c r="EF147" s="464"/>
      <c r="EG147" s="450"/>
      <c r="EH147" s="454"/>
      <c r="EI147" s="454"/>
    </row>
    <row r="148" spans="1:139" ht="15" customHeight="1">
      <c r="A148" s="450"/>
      <c r="B148" s="451"/>
      <c r="C148" s="450"/>
      <c r="D148" s="450"/>
      <c r="E148" s="450"/>
      <c r="F148" s="464"/>
      <c r="G148" s="450"/>
      <c r="H148" s="450"/>
      <c r="I148" s="450"/>
      <c r="J148" s="450"/>
      <c r="K148" s="450"/>
      <c r="L148" s="450"/>
      <c r="M148" s="450"/>
      <c r="N148" s="450"/>
      <c r="O148" s="450"/>
      <c r="P148" s="450"/>
      <c r="Q148" s="450"/>
      <c r="R148" s="450"/>
      <c r="S148" s="450"/>
      <c r="T148" s="450"/>
      <c r="U148" s="450"/>
      <c r="V148" s="450"/>
      <c r="W148" s="450"/>
      <c r="X148" s="450"/>
      <c r="Y148" s="450"/>
      <c r="Z148" s="450"/>
      <c r="AA148" s="450"/>
      <c r="AB148" s="450"/>
      <c r="AC148" s="450"/>
      <c r="AD148" s="450"/>
      <c r="AE148" s="450"/>
      <c r="AF148" s="450"/>
      <c r="AG148" s="450"/>
      <c r="AH148" s="450"/>
      <c r="AI148" s="450"/>
      <c r="AJ148" s="450"/>
      <c r="AK148" s="450"/>
      <c r="AL148" s="450"/>
      <c r="AM148" s="450"/>
      <c r="AN148" s="450"/>
      <c r="AO148" s="450"/>
      <c r="AP148" s="450"/>
      <c r="AQ148" s="450"/>
      <c r="AR148" s="450"/>
      <c r="AS148" s="450"/>
      <c r="AT148" s="450"/>
      <c r="AU148" s="450"/>
      <c r="AV148" s="450"/>
      <c r="AW148" s="450"/>
      <c r="AX148" s="450"/>
      <c r="AY148" s="450"/>
      <c r="AZ148" s="450"/>
      <c r="BA148" s="450"/>
      <c r="BB148" s="450"/>
      <c r="BC148" s="450"/>
      <c r="BD148" s="450"/>
      <c r="BE148" s="450"/>
      <c r="BF148" s="450"/>
      <c r="BG148" s="450"/>
      <c r="BH148" s="450"/>
      <c r="BI148" s="450"/>
      <c r="BJ148" s="450"/>
      <c r="BK148" s="450"/>
      <c r="BL148" s="450"/>
      <c r="BM148" s="450"/>
      <c r="BN148" s="450"/>
      <c r="BO148" s="450"/>
      <c r="BP148" s="450"/>
      <c r="BQ148" s="450"/>
      <c r="BR148" s="450"/>
      <c r="BS148" s="450"/>
      <c r="BT148" s="450"/>
      <c r="BU148" s="450"/>
      <c r="BV148" s="450"/>
      <c r="BW148" s="450"/>
      <c r="BX148" s="450"/>
      <c r="BY148" s="450"/>
      <c r="BZ148" s="450"/>
      <c r="CA148" s="450"/>
      <c r="CB148" s="450"/>
      <c r="CC148" s="450"/>
      <c r="CD148" s="450"/>
      <c r="CE148" s="450"/>
      <c r="CF148" s="450"/>
      <c r="CG148" s="450"/>
      <c r="CH148" s="450"/>
      <c r="CI148" s="450"/>
      <c r="CJ148" s="450"/>
      <c r="CK148" s="450"/>
      <c r="CL148" s="450"/>
      <c r="CM148" s="450"/>
      <c r="CN148" s="450"/>
      <c r="CO148" s="450"/>
      <c r="CP148" s="450"/>
      <c r="CQ148" s="450"/>
      <c r="CR148" s="450"/>
      <c r="CS148" s="450"/>
      <c r="CT148" s="450"/>
      <c r="CU148" s="450"/>
      <c r="CV148" s="450"/>
      <c r="CW148" s="450"/>
      <c r="CX148" s="450"/>
      <c r="CY148" s="450"/>
      <c r="CZ148" s="450"/>
      <c r="DA148" s="450"/>
      <c r="DB148" s="450"/>
      <c r="DC148" s="450"/>
      <c r="DD148" s="450"/>
      <c r="DE148" s="450"/>
      <c r="DF148" s="450"/>
      <c r="DG148" s="450"/>
      <c r="DH148" s="450"/>
      <c r="DI148" s="450"/>
      <c r="DJ148" s="450"/>
      <c r="DK148" s="450"/>
      <c r="DL148" s="450"/>
      <c r="DM148" s="450"/>
      <c r="DN148" s="450"/>
      <c r="DO148" s="450"/>
      <c r="DP148" s="450"/>
      <c r="DQ148" s="450"/>
      <c r="DR148" s="450"/>
      <c r="DS148" s="450"/>
      <c r="DT148" s="450"/>
      <c r="DU148" s="450"/>
      <c r="DV148" s="450"/>
      <c r="DW148" s="450"/>
      <c r="DX148" s="450"/>
      <c r="DY148" s="450"/>
      <c r="DZ148" s="450"/>
      <c r="EA148" s="450"/>
      <c r="EB148" s="450"/>
      <c r="EC148" s="450"/>
      <c r="ED148" s="450"/>
      <c r="EE148" s="450"/>
      <c r="EF148" s="464"/>
      <c r="EG148" s="450"/>
      <c r="EH148" s="454"/>
      <c r="EI148" s="454"/>
    </row>
    <row r="149" spans="1:139" ht="15" customHeight="1">
      <c r="A149" s="450"/>
      <c r="B149" s="451"/>
      <c r="C149" s="450"/>
      <c r="D149" s="450"/>
      <c r="E149" s="450"/>
      <c r="F149" s="464"/>
      <c r="G149" s="450"/>
      <c r="H149" s="450"/>
      <c r="I149" s="450"/>
      <c r="J149" s="450"/>
      <c r="K149" s="450"/>
      <c r="L149" s="450"/>
      <c r="M149" s="450"/>
      <c r="N149" s="450"/>
      <c r="O149" s="450"/>
      <c r="P149" s="450"/>
      <c r="Q149" s="450"/>
      <c r="R149" s="450"/>
      <c r="S149" s="450"/>
      <c r="T149" s="450"/>
      <c r="U149" s="450"/>
      <c r="V149" s="450"/>
      <c r="W149" s="450"/>
      <c r="X149" s="450"/>
      <c r="Y149" s="450"/>
      <c r="Z149" s="450"/>
      <c r="AA149" s="450"/>
      <c r="AB149" s="450"/>
      <c r="AC149" s="450"/>
      <c r="AD149" s="450"/>
      <c r="AE149" s="450"/>
      <c r="AF149" s="450"/>
      <c r="AG149" s="450"/>
      <c r="AH149" s="450"/>
      <c r="AI149" s="450"/>
      <c r="AJ149" s="450"/>
      <c r="AK149" s="450"/>
      <c r="AL149" s="450"/>
      <c r="AM149" s="450"/>
      <c r="AN149" s="450"/>
      <c r="AO149" s="450"/>
      <c r="AP149" s="450"/>
      <c r="AQ149" s="450"/>
      <c r="AR149" s="450"/>
      <c r="AS149" s="450"/>
      <c r="AT149" s="450"/>
      <c r="AU149" s="450"/>
      <c r="AV149" s="450"/>
      <c r="AW149" s="450"/>
      <c r="AX149" s="450"/>
      <c r="AY149" s="450"/>
      <c r="AZ149" s="450"/>
      <c r="BA149" s="450"/>
      <c r="BB149" s="450"/>
      <c r="BC149" s="450"/>
      <c r="BD149" s="450"/>
      <c r="BE149" s="450"/>
      <c r="BF149" s="450"/>
      <c r="BG149" s="450"/>
      <c r="BH149" s="450"/>
      <c r="BI149" s="450"/>
      <c r="BJ149" s="450"/>
      <c r="BK149" s="450"/>
      <c r="BL149" s="450"/>
      <c r="BM149" s="450"/>
      <c r="BN149" s="450"/>
      <c r="BO149" s="450"/>
      <c r="BP149" s="450"/>
      <c r="BQ149" s="450"/>
      <c r="BR149" s="450"/>
      <c r="BS149" s="450"/>
      <c r="BT149" s="450"/>
      <c r="BU149" s="450"/>
      <c r="BV149" s="450"/>
      <c r="BW149" s="450"/>
      <c r="BX149" s="450"/>
      <c r="BY149" s="450"/>
      <c r="BZ149" s="450"/>
      <c r="CA149" s="450"/>
      <c r="CB149" s="450"/>
      <c r="CC149" s="450"/>
      <c r="CD149" s="450"/>
      <c r="CE149" s="450"/>
      <c r="CF149" s="450"/>
      <c r="CG149" s="450"/>
      <c r="CH149" s="450"/>
      <c r="CI149" s="450"/>
      <c r="CJ149" s="450"/>
      <c r="CK149" s="450"/>
      <c r="CL149" s="450"/>
      <c r="CM149" s="450"/>
      <c r="CN149" s="450"/>
      <c r="CO149" s="450"/>
      <c r="CP149" s="450"/>
      <c r="CQ149" s="450"/>
      <c r="CR149" s="450"/>
      <c r="CS149" s="450"/>
      <c r="CT149" s="450"/>
      <c r="CU149" s="450"/>
      <c r="CV149" s="450"/>
      <c r="CW149" s="450"/>
      <c r="CX149" s="450"/>
      <c r="CY149" s="450"/>
      <c r="CZ149" s="450"/>
      <c r="DA149" s="450"/>
      <c r="DB149" s="450"/>
      <c r="DC149" s="450"/>
      <c r="DD149" s="450"/>
      <c r="DE149" s="450"/>
      <c r="DF149" s="450"/>
      <c r="DG149" s="450"/>
      <c r="DH149" s="450"/>
      <c r="DI149" s="450"/>
      <c r="DJ149" s="450"/>
      <c r="DK149" s="450"/>
      <c r="DL149" s="450"/>
      <c r="DM149" s="450"/>
      <c r="DN149" s="450"/>
      <c r="DO149" s="450"/>
      <c r="DP149" s="450"/>
      <c r="DQ149" s="450"/>
      <c r="DR149" s="450"/>
      <c r="DS149" s="450"/>
      <c r="DT149" s="450"/>
      <c r="DU149" s="450"/>
      <c r="DV149" s="450"/>
      <c r="DW149" s="450"/>
      <c r="DX149" s="450"/>
      <c r="DY149" s="450"/>
      <c r="DZ149" s="450"/>
      <c r="EA149" s="450"/>
      <c r="EB149" s="450"/>
      <c r="EC149" s="450"/>
      <c r="ED149" s="450"/>
      <c r="EE149" s="450"/>
      <c r="EF149" s="464"/>
      <c r="EG149" s="450"/>
      <c r="EH149" s="454"/>
      <c r="EI149" s="454"/>
    </row>
    <row r="150" spans="1:139" ht="15" customHeight="1">
      <c r="A150" s="450"/>
      <c r="B150" s="451"/>
      <c r="C150" s="450"/>
      <c r="D150" s="450"/>
      <c r="E150" s="450"/>
      <c r="F150" s="464"/>
      <c r="G150" s="450"/>
      <c r="H150" s="450"/>
      <c r="I150" s="450"/>
      <c r="J150" s="450"/>
      <c r="K150" s="450"/>
      <c r="L150" s="450"/>
      <c r="M150" s="450"/>
      <c r="N150" s="450"/>
      <c r="O150" s="450"/>
      <c r="P150" s="450"/>
      <c r="Q150" s="450"/>
      <c r="R150" s="450"/>
      <c r="S150" s="450"/>
      <c r="T150" s="450"/>
      <c r="U150" s="450"/>
      <c r="V150" s="450"/>
      <c r="W150" s="450"/>
      <c r="X150" s="450"/>
      <c r="Y150" s="450"/>
      <c r="Z150" s="450"/>
      <c r="AA150" s="450"/>
      <c r="AB150" s="450"/>
      <c r="AC150" s="450"/>
      <c r="AD150" s="450"/>
      <c r="AE150" s="450"/>
      <c r="AF150" s="450"/>
      <c r="AG150" s="450"/>
      <c r="AH150" s="450"/>
      <c r="AI150" s="450"/>
      <c r="AJ150" s="450"/>
      <c r="AK150" s="450"/>
      <c r="AL150" s="450"/>
      <c r="AM150" s="450"/>
      <c r="AN150" s="450"/>
      <c r="AO150" s="450"/>
      <c r="AP150" s="450"/>
      <c r="AQ150" s="450"/>
      <c r="AR150" s="450"/>
      <c r="AS150" s="450"/>
      <c r="AT150" s="450"/>
      <c r="AU150" s="450"/>
      <c r="AV150" s="450"/>
      <c r="AW150" s="450"/>
      <c r="AX150" s="450"/>
      <c r="AY150" s="450"/>
      <c r="AZ150" s="450"/>
      <c r="BA150" s="450"/>
      <c r="BB150" s="450"/>
      <c r="BC150" s="450"/>
      <c r="BD150" s="450"/>
      <c r="BE150" s="450"/>
      <c r="BF150" s="450"/>
      <c r="BG150" s="450"/>
      <c r="BH150" s="450"/>
      <c r="BI150" s="450"/>
      <c r="BJ150" s="450"/>
      <c r="BK150" s="450"/>
      <c r="BL150" s="450"/>
      <c r="BM150" s="450"/>
      <c r="BN150" s="450"/>
      <c r="BO150" s="450"/>
      <c r="BP150" s="450"/>
      <c r="BQ150" s="450"/>
      <c r="BR150" s="450"/>
      <c r="BS150" s="450"/>
      <c r="BT150" s="450"/>
      <c r="BU150" s="450"/>
      <c r="BV150" s="450"/>
      <c r="BW150" s="450"/>
      <c r="BX150" s="450"/>
      <c r="BY150" s="450"/>
      <c r="BZ150" s="450"/>
      <c r="CA150" s="450"/>
      <c r="CB150" s="450"/>
      <c r="CC150" s="450"/>
      <c r="CD150" s="450"/>
      <c r="CE150" s="450"/>
      <c r="CF150" s="450"/>
      <c r="CG150" s="450"/>
      <c r="CH150" s="450"/>
      <c r="CI150" s="450"/>
      <c r="CJ150" s="450"/>
      <c r="CK150" s="450"/>
      <c r="CL150" s="450"/>
      <c r="CM150" s="450"/>
      <c r="CN150" s="450"/>
      <c r="CO150" s="450"/>
      <c r="CP150" s="450"/>
      <c r="CQ150" s="450"/>
      <c r="CR150" s="450"/>
      <c r="CS150" s="450"/>
      <c r="CT150" s="450"/>
      <c r="CU150" s="450"/>
      <c r="CV150" s="450"/>
      <c r="CW150" s="450"/>
      <c r="CX150" s="450"/>
      <c r="CY150" s="450"/>
      <c r="CZ150" s="450"/>
      <c r="DA150" s="450"/>
      <c r="DB150" s="450"/>
      <c r="DC150" s="450"/>
      <c r="DD150" s="450"/>
      <c r="DE150" s="450"/>
      <c r="DF150" s="450"/>
      <c r="DG150" s="450"/>
      <c r="DH150" s="450"/>
      <c r="DI150" s="450"/>
      <c r="DJ150" s="450"/>
      <c r="DK150" s="450"/>
      <c r="DL150" s="450"/>
      <c r="DM150" s="450"/>
      <c r="DN150" s="450"/>
      <c r="DO150" s="450"/>
      <c r="DP150" s="450"/>
      <c r="DQ150" s="450"/>
      <c r="DR150" s="450"/>
      <c r="DS150" s="450"/>
      <c r="DT150" s="450"/>
      <c r="DU150" s="450"/>
      <c r="DV150" s="450"/>
      <c r="DW150" s="450"/>
      <c r="DX150" s="450"/>
      <c r="DY150" s="450"/>
      <c r="DZ150" s="450"/>
      <c r="EA150" s="450"/>
      <c r="EB150" s="450"/>
      <c r="EC150" s="450"/>
      <c r="ED150" s="450"/>
      <c r="EE150" s="450"/>
      <c r="EF150" s="464"/>
      <c r="EG150" s="450"/>
      <c r="EH150" s="454"/>
      <c r="EI150" s="454"/>
    </row>
    <row r="151" spans="1:139" ht="15" customHeight="1">
      <c r="A151" s="450"/>
      <c r="B151" s="451"/>
      <c r="C151" s="450"/>
      <c r="D151" s="450"/>
      <c r="E151" s="450"/>
      <c r="F151" s="464"/>
      <c r="G151" s="450"/>
      <c r="H151" s="450"/>
      <c r="I151" s="450"/>
      <c r="J151" s="450"/>
      <c r="K151" s="450"/>
      <c r="L151" s="450"/>
      <c r="M151" s="450"/>
      <c r="N151" s="450"/>
      <c r="O151" s="450"/>
      <c r="P151" s="450"/>
      <c r="Q151" s="450"/>
      <c r="R151" s="450"/>
      <c r="S151" s="450"/>
      <c r="T151" s="450"/>
      <c r="U151" s="450"/>
      <c r="V151" s="450"/>
      <c r="W151" s="450"/>
      <c r="X151" s="450"/>
      <c r="Y151" s="450"/>
      <c r="Z151" s="450"/>
      <c r="AA151" s="450"/>
      <c r="AB151" s="450"/>
      <c r="AC151" s="450"/>
      <c r="AD151" s="450"/>
      <c r="AE151" s="450"/>
      <c r="AF151" s="450"/>
      <c r="AG151" s="450"/>
      <c r="AH151" s="450"/>
      <c r="AI151" s="450"/>
      <c r="AJ151" s="450"/>
      <c r="AK151" s="450"/>
      <c r="AL151" s="450"/>
      <c r="AM151" s="450"/>
      <c r="AN151" s="450"/>
      <c r="AO151" s="450"/>
      <c r="AP151" s="450"/>
      <c r="AQ151" s="450"/>
      <c r="AR151" s="450"/>
      <c r="AS151" s="450"/>
      <c r="AT151" s="450"/>
      <c r="AU151" s="450"/>
      <c r="AV151" s="450"/>
      <c r="AW151" s="450"/>
      <c r="AX151" s="450"/>
      <c r="AY151" s="450"/>
      <c r="AZ151" s="450"/>
      <c r="BA151" s="450"/>
      <c r="BB151" s="450"/>
      <c r="BC151" s="450"/>
      <c r="BD151" s="450"/>
      <c r="BE151" s="450"/>
      <c r="BF151" s="450"/>
      <c r="BG151" s="450"/>
      <c r="BH151" s="450"/>
      <c r="BI151" s="450"/>
      <c r="BJ151" s="450"/>
      <c r="BK151" s="450"/>
      <c r="BL151" s="450"/>
      <c r="BM151" s="450"/>
      <c r="BN151" s="450"/>
      <c r="BO151" s="450"/>
      <c r="BP151" s="450"/>
      <c r="BQ151" s="450"/>
      <c r="BR151" s="450"/>
      <c r="BS151" s="450"/>
      <c r="BT151" s="450"/>
      <c r="BU151" s="450"/>
      <c r="BV151" s="450"/>
      <c r="BW151" s="450"/>
      <c r="BX151" s="450"/>
      <c r="BY151" s="450"/>
      <c r="BZ151" s="450"/>
      <c r="CA151" s="450"/>
      <c r="CB151" s="450"/>
      <c r="CC151" s="450"/>
      <c r="CD151" s="450"/>
      <c r="CE151" s="450"/>
      <c r="CF151" s="450"/>
      <c r="CG151" s="450"/>
      <c r="CH151" s="450"/>
      <c r="CI151" s="450"/>
      <c r="CJ151" s="450"/>
      <c r="CK151" s="450"/>
      <c r="CL151" s="450"/>
      <c r="CM151" s="450"/>
      <c r="CN151" s="450"/>
      <c r="CO151" s="450"/>
      <c r="CP151" s="450"/>
      <c r="CQ151" s="450"/>
      <c r="CR151" s="450"/>
      <c r="CS151" s="450"/>
      <c r="CT151" s="450"/>
      <c r="CU151" s="450"/>
      <c r="CV151" s="450"/>
      <c r="CW151" s="450"/>
      <c r="CX151" s="450"/>
      <c r="CY151" s="450"/>
      <c r="CZ151" s="450"/>
      <c r="DA151" s="450"/>
      <c r="DB151" s="450"/>
      <c r="DC151" s="450"/>
      <c r="DD151" s="450"/>
      <c r="DE151" s="450"/>
      <c r="DF151" s="450"/>
      <c r="DG151" s="450"/>
      <c r="DH151" s="450"/>
      <c r="DI151" s="450"/>
      <c r="DJ151" s="450"/>
      <c r="DK151" s="450"/>
      <c r="DL151" s="450"/>
      <c r="DM151" s="450"/>
      <c r="DN151" s="450"/>
      <c r="DO151" s="450"/>
      <c r="DP151" s="450"/>
      <c r="DQ151" s="450"/>
      <c r="DR151" s="450"/>
      <c r="DS151" s="450"/>
      <c r="DT151" s="450"/>
      <c r="DU151" s="450"/>
      <c r="DV151" s="450"/>
      <c r="DW151" s="450"/>
      <c r="DX151" s="450"/>
      <c r="DY151" s="450"/>
      <c r="DZ151" s="450"/>
      <c r="EA151" s="450"/>
      <c r="EB151" s="450"/>
      <c r="EC151" s="450"/>
      <c r="ED151" s="450"/>
      <c r="EE151" s="450"/>
      <c r="EF151" s="464"/>
      <c r="EG151" s="450"/>
      <c r="EH151" s="454"/>
      <c r="EI151" s="454"/>
    </row>
    <row r="152" spans="1:139" ht="15" customHeight="1">
      <c r="A152" s="450"/>
      <c r="B152" s="451"/>
      <c r="C152" s="450"/>
      <c r="D152" s="450"/>
      <c r="E152" s="450"/>
      <c r="F152" s="464"/>
      <c r="G152" s="450"/>
      <c r="H152" s="450"/>
      <c r="I152" s="450"/>
      <c r="J152" s="450"/>
      <c r="K152" s="450"/>
      <c r="L152" s="450"/>
      <c r="M152" s="450"/>
      <c r="N152" s="450"/>
      <c r="O152" s="450"/>
      <c r="P152" s="450"/>
      <c r="Q152" s="450"/>
      <c r="R152" s="450"/>
      <c r="S152" s="450"/>
      <c r="T152" s="450"/>
      <c r="U152" s="450"/>
      <c r="V152" s="450"/>
      <c r="W152" s="450"/>
      <c r="X152" s="450"/>
      <c r="Y152" s="450"/>
      <c r="Z152" s="450"/>
      <c r="AA152" s="450"/>
      <c r="AB152" s="450"/>
      <c r="AC152" s="450"/>
      <c r="AD152" s="450"/>
      <c r="AE152" s="450"/>
      <c r="AF152" s="450"/>
      <c r="AG152" s="450"/>
      <c r="AH152" s="450"/>
      <c r="AI152" s="450"/>
      <c r="AJ152" s="450"/>
      <c r="AK152" s="450"/>
      <c r="AL152" s="450"/>
      <c r="AM152" s="450"/>
      <c r="AN152" s="450"/>
      <c r="AO152" s="450"/>
      <c r="AP152" s="450"/>
      <c r="AQ152" s="450"/>
      <c r="AR152" s="450"/>
      <c r="AS152" s="450"/>
      <c r="AT152" s="450"/>
      <c r="AU152" s="450"/>
      <c r="AV152" s="450"/>
      <c r="AW152" s="450"/>
      <c r="AX152" s="450"/>
      <c r="AY152" s="450"/>
      <c r="AZ152" s="450"/>
      <c r="BA152" s="450"/>
      <c r="BB152" s="450"/>
      <c r="BC152" s="450"/>
      <c r="BD152" s="450"/>
      <c r="BE152" s="450"/>
      <c r="BF152" s="450"/>
      <c r="BG152" s="450"/>
      <c r="BH152" s="450"/>
      <c r="BI152" s="450"/>
      <c r="BJ152" s="450"/>
      <c r="BK152" s="450"/>
      <c r="BL152" s="450"/>
      <c r="BM152" s="450"/>
      <c r="BN152" s="450"/>
      <c r="BO152" s="450"/>
      <c r="BP152" s="450"/>
      <c r="BQ152" s="450"/>
      <c r="BR152" s="450"/>
      <c r="BS152" s="450"/>
      <c r="BT152" s="450"/>
      <c r="BU152" s="450"/>
      <c r="BV152" s="450"/>
      <c r="BW152" s="450"/>
      <c r="BX152" s="450"/>
      <c r="BY152" s="450"/>
      <c r="BZ152" s="450"/>
      <c r="CA152" s="450"/>
      <c r="CB152" s="450"/>
      <c r="CC152" s="450"/>
      <c r="CD152" s="450"/>
      <c r="CE152" s="450"/>
      <c r="CF152" s="450"/>
      <c r="CG152" s="450"/>
      <c r="CH152" s="450"/>
      <c r="CI152" s="450"/>
      <c r="CJ152" s="450"/>
      <c r="CK152" s="450"/>
      <c r="CL152" s="450"/>
      <c r="CM152" s="450"/>
      <c r="CN152" s="450"/>
      <c r="CO152" s="450"/>
      <c r="CP152" s="450"/>
      <c r="CQ152" s="450"/>
      <c r="CR152" s="450"/>
      <c r="CS152" s="450"/>
      <c r="CT152" s="450"/>
      <c r="CU152" s="450"/>
      <c r="CV152" s="450"/>
      <c r="CW152" s="450"/>
      <c r="CX152" s="450"/>
      <c r="CY152" s="450"/>
      <c r="CZ152" s="450"/>
      <c r="DA152" s="450"/>
      <c r="DB152" s="450"/>
      <c r="DC152" s="450"/>
      <c r="DD152" s="450"/>
      <c r="DE152" s="450"/>
      <c r="DF152" s="450"/>
      <c r="DG152" s="450"/>
      <c r="DH152" s="450"/>
      <c r="DI152" s="450"/>
      <c r="DJ152" s="450"/>
      <c r="DK152" s="450"/>
      <c r="DL152" s="450"/>
      <c r="DM152" s="450"/>
      <c r="DN152" s="450"/>
      <c r="DO152" s="450"/>
      <c r="DP152" s="450"/>
      <c r="DQ152" s="450"/>
      <c r="DR152" s="450"/>
      <c r="DS152" s="450"/>
      <c r="DT152" s="450"/>
      <c r="DU152" s="450"/>
      <c r="DV152" s="450"/>
      <c r="DW152" s="450"/>
      <c r="DX152" s="450"/>
      <c r="DY152" s="450"/>
      <c r="DZ152" s="450"/>
      <c r="EA152" s="450"/>
      <c r="EB152" s="450"/>
      <c r="EC152" s="450"/>
      <c r="ED152" s="450"/>
      <c r="EE152" s="450"/>
      <c r="EF152" s="464"/>
      <c r="EG152" s="450"/>
      <c r="EH152" s="454"/>
      <c r="EI152" s="454"/>
    </row>
    <row r="153" spans="1:139" ht="15" customHeight="1">
      <c r="A153" s="450"/>
      <c r="B153" s="451"/>
      <c r="C153" s="450"/>
      <c r="D153" s="450"/>
      <c r="E153" s="450"/>
      <c r="F153" s="464"/>
      <c r="G153" s="450"/>
      <c r="H153" s="450"/>
      <c r="I153" s="450"/>
      <c r="J153" s="450"/>
      <c r="K153" s="450"/>
      <c r="L153" s="450"/>
      <c r="M153" s="450"/>
      <c r="N153" s="450"/>
      <c r="O153" s="450"/>
      <c r="P153" s="450"/>
      <c r="Q153" s="450"/>
      <c r="R153" s="450"/>
      <c r="S153" s="450"/>
      <c r="T153" s="450"/>
      <c r="U153" s="450"/>
      <c r="V153" s="450"/>
      <c r="W153" s="450"/>
      <c r="X153" s="450"/>
      <c r="Y153" s="450"/>
      <c r="Z153" s="450"/>
      <c r="AA153" s="450"/>
      <c r="AB153" s="450"/>
      <c r="AC153" s="450"/>
      <c r="AD153" s="450"/>
      <c r="AE153" s="450"/>
      <c r="AF153" s="450"/>
      <c r="AG153" s="450"/>
      <c r="AH153" s="450"/>
      <c r="AI153" s="450"/>
      <c r="AJ153" s="450"/>
      <c r="AK153" s="450"/>
      <c r="AL153" s="450"/>
      <c r="AM153" s="450"/>
      <c r="AN153" s="450"/>
      <c r="AO153" s="450"/>
      <c r="AP153" s="450"/>
      <c r="AQ153" s="450"/>
      <c r="AR153" s="450"/>
      <c r="AS153" s="450"/>
      <c r="AT153" s="450"/>
      <c r="AU153" s="450"/>
      <c r="AV153" s="450"/>
      <c r="AW153" s="450"/>
      <c r="AX153" s="450"/>
      <c r="AY153" s="450"/>
      <c r="AZ153" s="450"/>
      <c r="BA153" s="450"/>
      <c r="BB153" s="450"/>
      <c r="BC153" s="450"/>
      <c r="BD153" s="450"/>
      <c r="BE153" s="450"/>
      <c r="BF153" s="450"/>
      <c r="BG153" s="450"/>
      <c r="BH153" s="450"/>
      <c r="BI153" s="450"/>
      <c r="BJ153" s="450"/>
      <c r="BK153" s="450"/>
      <c r="BL153" s="450"/>
      <c r="BM153" s="450"/>
      <c r="BN153" s="450"/>
      <c r="BO153" s="450"/>
      <c r="BP153" s="450"/>
      <c r="BQ153" s="450"/>
      <c r="BR153" s="450"/>
      <c r="BS153" s="450"/>
      <c r="BT153" s="450"/>
      <c r="BU153" s="450"/>
      <c r="BV153" s="450"/>
      <c r="BW153" s="450"/>
      <c r="BX153" s="450"/>
      <c r="BY153" s="450"/>
      <c r="BZ153" s="450"/>
      <c r="CA153" s="450"/>
      <c r="CB153" s="450"/>
      <c r="CC153" s="450"/>
      <c r="CD153" s="450"/>
      <c r="CE153" s="450"/>
      <c r="CF153" s="450"/>
      <c r="CG153" s="450"/>
      <c r="CH153" s="450"/>
      <c r="CI153" s="450"/>
      <c r="CJ153" s="450"/>
      <c r="CK153" s="450"/>
      <c r="CL153" s="450"/>
      <c r="CM153" s="450"/>
      <c r="CN153" s="450"/>
      <c r="CO153" s="450"/>
      <c r="CP153" s="450"/>
      <c r="CQ153" s="450"/>
      <c r="CR153" s="450"/>
      <c r="CS153" s="450"/>
      <c r="CT153" s="450"/>
      <c r="CU153" s="450"/>
      <c r="CV153" s="450"/>
      <c r="CW153" s="450"/>
      <c r="CX153" s="450"/>
      <c r="CY153" s="450"/>
      <c r="CZ153" s="450"/>
      <c r="DA153" s="450"/>
      <c r="DB153" s="450"/>
      <c r="DC153" s="450"/>
      <c r="DD153" s="450"/>
      <c r="DE153" s="450"/>
      <c r="DF153" s="450"/>
      <c r="DG153" s="450"/>
      <c r="DH153" s="450"/>
      <c r="DI153" s="450"/>
      <c r="DJ153" s="450"/>
      <c r="DK153" s="450"/>
      <c r="DL153" s="450"/>
      <c r="DM153" s="450"/>
      <c r="DN153" s="450"/>
      <c r="DO153" s="450"/>
      <c r="DP153" s="450"/>
      <c r="DQ153" s="450"/>
      <c r="DR153" s="450"/>
      <c r="DS153" s="450"/>
      <c r="DT153" s="450"/>
      <c r="DU153" s="450"/>
      <c r="DV153" s="450"/>
      <c r="DW153" s="450"/>
      <c r="DX153" s="450"/>
      <c r="DY153" s="450"/>
      <c r="DZ153" s="450"/>
      <c r="EA153" s="450"/>
      <c r="EB153" s="450"/>
      <c r="EC153" s="450"/>
      <c r="ED153" s="450"/>
      <c r="EE153" s="450"/>
      <c r="EF153" s="464"/>
      <c r="EG153" s="450"/>
      <c r="EH153" s="454"/>
      <c r="EI153" s="454"/>
    </row>
    <row r="154" spans="1:139" ht="15" customHeight="1">
      <c r="A154" s="450"/>
      <c r="B154" s="451"/>
      <c r="C154" s="450"/>
      <c r="D154" s="450"/>
      <c r="E154" s="450"/>
      <c r="F154" s="464"/>
      <c r="G154" s="450"/>
      <c r="H154" s="450"/>
      <c r="I154" s="450"/>
      <c r="J154" s="450"/>
      <c r="K154" s="450"/>
      <c r="L154" s="450"/>
      <c r="M154" s="450"/>
      <c r="N154" s="450"/>
      <c r="O154" s="450"/>
      <c r="P154" s="450"/>
      <c r="Q154" s="450"/>
      <c r="R154" s="450"/>
      <c r="S154" s="450"/>
      <c r="T154" s="450"/>
      <c r="U154" s="450"/>
      <c r="V154" s="450"/>
      <c r="W154" s="450"/>
      <c r="X154" s="450"/>
      <c r="Y154" s="450"/>
      <c r="Z154" s="450"/>
      <c r="AA154" s="450"/>
      <c r="AB154" s="450"/>
      <c r="AC154" s="450"/>
      <c r="AD154" s="450"/>
      <c r="AE154" s="450"/>
      <c r="AF154" s="450"/>
      <c r="AG154" s="450"/>
      <c r="AH154" s="450"/>
      <c r="AI154" s="450"/>
      <c r="AJ154" s="450"/>
      <c r="AK154" s="450"/>
      <c r="AL154" s="450"/>
      <c r="AM154" s="450"/>
      <c r="AN154" s="450"/>
      <c r="AO154" s="450"/>
      <c r="AP154" s="450"/>
      <c r="AQ154" s="450"/>
      <c r="AR154" s="450"/>
      <c r="AS154" s="450"/>
      <c r="AT154" s="450"/>
      <c r="AU154" s="450"/>
      <c r="AV154" s="450"/>
      <c r="AW154" s="450"/>
      <c r="AX154" s="450"/>
      <c r="AY154" s="450"/>
      <c r="AZ154" s="450"/>
      <c r="BA154" s="450"/>
      <c r="BB154" s="450"/>
      <c r="BC154" s="450"/>
      <c r="BD154" s="450"/>
      <c r="BE154" s="450"/>
      <c r="BF154" s="450"/>
      <c r="BG154" s="450"/>
      <c r="BH154" s="450"/>
      <c r="BI154" s="450"/>
      <c r="BJ154" s="450"/>
      <c r="BK154" s="450"/>
      <c r="BL154" s="450"/>
      <c r="BM154" s="450"/>
      <c r="BN154" s="450"/>
      <c r="BO154" s="450"/>
      <c r="BP154" s="450"/>
      <c r="BQ154" s="450"/>
      <c r="BR154" s="450"/>
      <c r="BS154" s="450"/>
      <c r="BT154" s="450"/>
      <c r="BU154" s="450"/>
      <c r="BV154" s="450"/>
      <c r="BW154" s="450"/>
      <c r="BX154" s="450"/>
      <c r="BY154" s="450"/>
      <c r="BZ154" s="450"/>
      <c r="CA154" s="450"/>
      <c r="CB154" s="450"/>
      <c r="CC154" s="450"/>
      <c r="CD154" s="450"/>
      <c r="CE154" s="450"/>
      <c r="CF154" s="450"/>
      <c r="CG154" s="450"/>
      <c r="CH154" s="450"/>
      <c r="CI154" s="450"/>
      <c r="CJ154" s="450"/>
      <c r="CK154" s="450"/>
      <c r="CL154" s="450"/>
      <c r="CM154" s="450"/>
      <c r="CN154" s="450"/>
      <c r="CO154" s="450"/>
      <c r="CP154" s="450"/>
      <c r="CQ154" s="450"/>
      <c r="CR154" s="450"/>
      <c r="CS154" s="450"/>
      <c r="CT154" s="450"/>
      <c r="CU154" s="450"/>
      <c r="CV154" s="450"/>
      <c r="CW154" s="450"/>
      <c r="CX154" s="450"/>
      <c r="CY154" s="450"/>
      <c r="CZ154" s="450"/>
      <c r="DA154" s="450"/>
      <c r="DB154" s="450"/>
      <c r="DC154" s="450"/>
      <c r="DD154" s="450"/>
      <c r="DE154" s="450"/>
      <c r="DF154" s="450"/>
      <c r="DG154" s="450"/>
      <c r="DH154" s="450"/>
      <c r="DI154" s="450"/>
      <c r="DJ154" s="450"/>
      <c r="DK154" s="450"/>
      <c r="DL154" s="450"/>
      <c r="DM154" s="450"/>
      <c r="DN154" s="450"/>
      <c r="DO154" s="450"/>
      <c r="DP154" s="450"/>
      <c r="DQ154" s="450"/>
      <c r="DR154" s="450"/>
      <c r="DS154" s="450"/>
      <c r="DT154" s="450"/>
      <c r="DU154" s="450"/>
      <c r="DV154" s="450"/>
      <c r="DW154" s="450"/>
      <c r="DX154" s="450"/>
      <c r="DY154" s="450"/>
      <c r="DZ154" s="450"/>
      <c r="EA154" s="450"/>
      <c r="EB154" s="450"/>
      <c r="EC154" s="450"/>
      <c r="ED154" s="450"/>
      <c r="EE154" s="450"/>
      <c r="EF154" s="464"/>
      <c r="EG154" s="450"/>
      <c r="EH154" s="454"/>
      <c r="EI154" s="454"/>
    </row>
    <row r="155" spans="1:139" ht="15" customHeight="1">
      <c r="A155" s="450"/>
      <c r="B155" s="451"/>
      <c r="C155" s="450"/>
      <c r="D155" s="450"/>
      <c r="E155" s="450"/>
      <c r="F155" s="464"/>
      <c r="G155" s="450"/>
      <c r="H155" s="450"/>
      <c r="I155" s="450"/>
      <c r="J155" s="450"/>
      <c r="K155" s="450"/>
      <c r="L155" s="450"/>
      <c r="M155" s="450"/>
      <c r="N155" s="450"/>
      <c r="O155" s="450"/>
      <c r="P155" s="450"/>
      <c r="Q155" s="450"/>
      <c r="R155" s="450"/>
      <c r="S155" s="450"/>
      <c r="T155" s="450"/>
      <c r="U155" s="450"/>
      <c r="V155" s="450"/>
      <c r="W155" s="450"/>
      <c r="X155" s="450"/>
      <c r="Y155" s="450"/>
      <c r="Z155" s="450"/>
      <c r="AA155" s="450"/>
      <c r="AB155" s="450"/>
      <c r="AC155" s="450"/>
      <c r="AD155" s="450"/>
      <c r="AE155" s="450"/>
      <c r="AF155" s="450"/>
      <c r="AG155" s="450"/>
      <c r="AH155" s="450"/>
      <c r="AI155" s="450"/>
      <c r="AJ155" s="450"/>
      <c r="AK155" s="450"/>
      <c r="AL155" s="450"/>
      <c r="AM155" s="450"/>
      <c r="AN155" s="450"/>
      <c r="AO155" s="450"/>
      <c r="AP155" s="450"/>
      <c r="AQ155" s="450"/>
      <c r="AR155" s="450"/>
      <c r="AS155" s="450"/>
      <c r="AT155" s="450"/>
      <c r="AU155" s="450"/>
      <c r="AV155" s="450"/>
      <c r="AW155" s="450"/>
      <c r="AX155" s="450"/>
      <c r="AY155" s="450"/>
      <c r="AZ155" s="450"/>
      <c r="BA155" s="450"/>
      <c r="BB155" s="450"/>
      <c r="BC155" s="450"/>
      <c r="BD155" s="450"/>
      <c r="BE155" s="450"/>
      <c r="BF155" s="450"/>
      <c r="BG155" s="450"/>
      <c r="BH155" s="450"/>
      <c r="BI155" s="450"/>
      <c r="BJ155" s="450"/>
      <c r="BK155" s="450"/>
      <c r="BL155" s="450"/>
      <c r="BM155" s="450"/>
      <c r="BN155" s="450"/>
      <c r="BO155" s="450"/>
      <c r="BP155" s="450"/>
      <c r="BQ155" s="450"/>
      <c r="BR155" s="450"/>
      <c r="BS155" s="450"/>
      <c r="BT155" s="450"/>
      <c r="BU155" s="450"/>
      <c r="BV155" s="450"/>
      <c r="BW155" s="450"/>
      <c r="BX155" s="450"/>
      <c r="BY155" s="450"/>
      <c r="BZ155" s="450"/>
      <c r="CA155" s="450"/>
      <c r="CB155" s="450"/>
      <c r="CC155" s="450"/>
      <c r="CD155" s="450"/>
      <c r="CE155" s="450"/>
      <c r="CF155" s="450"/>
      <c r="CG155" s="450"/>
      <c r="CH155" s="450"/>
      <c r="CI155" s="450"/>
      <c r="CJ155" s="450"/>
      <c r="CK155" s="450"/>
      <c r="CL155" s="450"/>
      <c r="CM155" s="450"/>
      <c r="CN155" s="450"/>
      <c r="CO155" s="450"/>
      <c r="CP155" s="450"/>
      <c r="CQ155" s="450"/>
      <c r="CR155" s="450"/>
      <c r="CS155" s="450"/>
      <c r="CT155" s="450"/>
      <c r="CU155" s="450"/>
      <c r="CV155" s="450"/>
      <c r="CW155" s="450"/>
      <c r="CX155" s="450"/>
      <c r="CY155" s="450"/>
      <c r="CZ155" s="450"/>
      <c r="DA155" s="450"/>
      <c r="DB155" s="450"/>
      <c r="DC155" s="450"/>
      <c r="DD155" s="450"/>
      <c r="DE155" s="450"/>
      <c r="DF155" s="450"/>
      <c r="DG155" s="450"/>
      <c r="DH155" s="450"/>
      <c r="DI155" s="450"/>
      <c r="DJ155" s="450"/>
      <c r="DK155" s="450"/>
      <c r="DL155" s="450"/>
      <c r="DM155" s="450"/>
      <c r="DN155" s="450"/>
      <c r="DO155" s="450"/>
      <c r="DP155" s="450"/>
      <c r="DQ155" s="450"/>
      <c r="DR155" s="450"/>
      <c r="DS155" s="450"/>
      <c r="DT155" s="450"/>
      <c r="DU155" s="450"/>
      <c r="DV155" s="450"/>
      <c r="DW155" s="450"/>
      <c r="DX155" s="450"/>
      <c r="DY155" s="450"/>
      <c r="DZ155" s="450"/>
      <c r="EA155" s="450"/>
      <c r="EB155" s="450"/>
      <c r="EC155" s="450"/>
      <c r="ED155" s="450"/>
      <c r="EE155" s="450"/>
      <c r="EF155" s="464"/>
      <c r="EG155" s="450"/>
      <c r="EH155" s="454"/>
      <c r="EI155" s="454"/>
    </row>
    <row r="156" spans="1:139" ht="15" customHeight="1">
      <c r="A156" s="450"/>
      <c r="B156" s="451"/>
      <c r="C156" s="450"/>
      <c r="D156" s="450"/>
      <c r="E156" s="450"/>
      <c r="F156" s="464"/>
      <c r="G156" s="450"/>
      <c r="H156" s="450"/>
      <c r="I156" s="450"/>
      <c r="J156" s="450"/>
      <c r="K156" s="450"/>
      <c r="L156" s="450"/>
      <c r="M156" s="450"/>
      <c r="N156" s="450"/>
      <c r="O156" s="450"/>
      <c r="P156" s="450"/>
      <c r="Q156" s="450"/>
      <c r="R156" s="450"/>
      <c r="S156" s="450"/>
      <c r="T156" s="450"/>
      <c r="U156" s="450"/>
      <c r="V156" s="450"/>
      <c r="W156" s="450"/>
      <c r="X156" s="450"/>
      <c r="Y156" s="450"/>
      <c r="Z156" s="450"/>
      <c r="AA156" s="450"/>
      <c r="AB156" s="450"/>
      <c r="AC156" s="450"/>
      <c r="AD156" s="450"/>
      <c r="AE156" s="450"/>
      <c r="AF156" s="450"/>
      <c r="AG156" s="450"/>
      <c r="AH156" s="450"/>
      <c r="AI156" s="450"/>
      <c r="AJ156" s="450"/>
      <c r="AK156" s="450"/>
      <c r="AL156" s="450"/>
      <c r="AM156" s="450"/>
      <c r="AN156" s="450"/>
      <c r="AO156" s="450"/>
      <c r="AP156" s="450"/>
      <c r="AQ156" s="450"/>
      <c r="AR156" s="450"/>
      <c r="AS156" s="450"/>
      <c r="AT156" s="450"/>
      <c r="AU156" s="450"/>
      <c r="AV156" s="450"/>
      <c r="AW156" s="450"/>
      <c r="AX156" s="450"/>
      <c r="AY156" s="450"/>
      <c r="AZ156" s="450"/>
      <c r="BA156" s="450"/>
      <c r="BB156" s="450"/>
      <c r="BC156" s="450"/>
      <c r="BD156" s="450"/>
      <c r="BE156" s="450"/>
      <c r="BF156" s="450"/>
      <c r="BG156" s="450"/>
      <c r="BH156" s="450"/>
      <c r="BI156" s="450"/>
      <c r="BJ156" s="450"/>
      <c r="BK156" s="450"/>
      <c r="BL156" s="450"/>
      <c r="BM156" s="450"/>
      <c r="BN156" s="450"/>
      <c r="BO156" s="450"/>
      <c r="BP156" s="450"/>
      <c r="BQ156" s="450"/>
      <c r="BR156" s="450"/>
      <c r="BS156" s="450"/>
      <c r="BT156" s="450"/>
      <c r="BU156" s="450"/>
      <c r="BV156" s="450"/>
      <c r="BW156" s="450"/>
      <c r="BX156" s="450"/>
      <c r="BY156" s="450"/>
      <c r="BZ156" s="450"/>
      <c r="CA156" s="450"/>
      <c r="CB156" s="450"/>
      <c r="CC156" s="450"/>
      <c r="CD156" s="450"/>
      <c r="CE156" s="450"/>
      <c r="CF156" s="450"/>
      <c r="CG156" s="450"/>
      <c r="CH156" s="450"/>
      <c r="CI156" s="450"/>
      <c r="CJ156" s="450"/>
      <c r="CK156" s="450"/>
      <c r="CL156" s="450"/>
      <c r="CM156" s="450"/>
      <c r="CN156" s="450"/>
      <c r="CO156" s="450"/>
      <c r="CP156" s="450"/>
      <c r="CQ156" s="450"/>
      <c r="CR156" s="450"/>
      <c r="CS156" s="450"/>
      <c r="CT156" s="450"/>
      <c r="CU156" s="450"/>
      <c r="CV156" s="450"/>
      <c r="CW156" s="450"/>
      <c r="CX156" s="450"/>
      <c r="CY156" s="450"/>
      <c r="CZ156" s="450"/>
      <c r="DA156" s="450"/>
      <c r="DB156" s="450"/>
      <c r="DC156" s="450"/>
      <c r="DD156" s="450"/>
      <c r="DE156" s="450"/>
      <c r="DF156" s="450"/>
      <c r="DG156" s="450"/>
      <c r="DH156" s="450"/>
      <c r="DI156" s="450"/>
      <c r="DJ156" s="450"/>
      <c r="DK156" s="450"/>
      <c r="DL156" s="450"/>
      <c r="DM156" s="450"/>
      <c r="DN156" s="450"/>
      <c r="DO156" s="450"/>
      <c r="DP156" s="450"/>
      <c r="DQ156" s="450"/>
      <c r="DR156" s="450"/>
      <c r="DS156" s="450"/>
      <c r="DT156" s="450"/>
      <c r="DU156" s="450"/>
      <c r="DV156" s="450"/>
      <c r="DW156" s="450"/>
      <c r="DX156" s="450"/>
      <c r="DY156" s="450"/>
      <c r="DZ156" s="450"/>
      <c r="EA156" s="450"/>
      <c r="EB156" s="450"/>
      <c r="EC156" s="450"/>
      <c r="ED156" s="450"/>
      <c r="EE156" s="450"/>
      <c r="EF156" s="464"/>
      <c r="EG156" s="450"/>
      <c r="EH156" s="454"/>
      <c r="EI156" s="454"/>
    </row>
    <row r="157" spans="1:139" ht="15" customHeight="1">
      <c r="A157" s="450"/>
      <c r="B157" s="451"/>
      <c r="C157" s="450"/>
      <c r="D157" s="450"/>
      <c r="E157" s="450"/>
      <c r="F157" s="464"/>
      <c r="G157" s="450"/>
      <c r="H157" s="450"/>
      <c r="I157" s="450"/>
      <c r="J157" s="450"/>
      <c r="K157" s="450"/>
      <c r="L157" s="450"/>
      <c r="M157" s="450"/>
      <c r="N157" s="450"/>
      <c r="O157" s="450"/>
      <c r="P157" s="450"/>
      <c r="Q157" s="450"/>
      <c r="R157" s="450"/>
      <c r="S157" s="450"/>
      <c r="T157" s="450"/>
      <c r="U157" s="450"/>
      <c r="V157" s="450"/>
      <c r="W157" s="450"/>
      <c r="X157" s="450"/>
      <c r="Y157" s="450"/>
      <c r="Z157" s="450"/>
      <c r="AA157" s="450"/>
      <c r="AB157" s="450"/>
      <c r="AC157" s="450"/>
      <c r="AD157" s="450"/>
      <c r="AE157" s="450"/>
      <c r="AF157" s="450"/>
      <c r="AG157" s="450"/>
      <c r="AH157" s="450"/>
      <c r="AI157" s="450"/>
      <c r="AJ157" s="450"/>
      <c r="AK157" s="450"/>
      <c r="AL157" s="450"/>
      <c r="AM157" s="450"/>
      <c r="AN157" s="450"/>
      <c r="AO157" s="450"/>
      <c r="AP157" s="450"/>
      <c r="AQ157" s="450"/>
      <c r="AR157" s="450"/>
      <c r="AS157" s="450"/>
      <c r="AT157" s="450"/>
      <c r="AU157" s="450"/>
      <c r="AV157" s="450"/>
      <c r="AW157" s="450"/>
      <c r="AX157" s="450"/>
      <c r="AY157" s="450"/>
      <c r="AZ157" s="450"/>
      <c r="BA157" s="450"/>
      <c r="BB157" s="450"/>
      <c r="BC157" s="450"/>
      <c r="BD157" s="450"/>
      <c r="BE157" s="450"/>
      <c r="BF157" s="450"/>
      <c r="BG157" s="450"/>
      <c r="BH157" s="450"/>
      <c r="BI157" s="450"/>
      <c r="BJ157" s="450"/>
      <c r="BK157" s="450"/>
      <c r="BL157" s="450"/>
      <c r="BM157" s="450"/>
      <c r="BN157" s="450"/>
      <c r="BO157" s="450"/>
      <c r="BP157" s="450"/>
      <c r="BQ157" s="450"/>
      <c r="BR157" s="450"/>
      <c r="BS157" s="450"/>
      <c r="BT157" s="450"/>
      <c r="BU157" s="450"/>
      <c r="BV157" s="450"/>
      <c r="BW157" s="450"/>
      <c r="BX157" s="450"/>
      <c r="BY157" s="450"/>
      <c r="BZ157" s="450"/>
      <c r="CA157" s="450"/>
      <c r="CB157" s="450"/>
      <c r="CC157" s="450"/>
      <c r="CD157" s="450"/>
      <c r="CE157" s="450"/>
      <c r="CF157" s="450"/>
      <c r="CG157" s="450"/>
      <c r="CH157" s="450"/>
      <c r="CI157" s="450"/>
      <c r="CJ157" s="450"/>
      <c r="CK157" s="450"/>
      <c r="CL157" s="450"/>
      <c r="CM157" s="450"/>
      <c r="CN157" s="450"/>
      <c r="CO157" s="450"/>
      <c r="CP157" s="450"/>
      <c r="CQ157" s="450"/>
      <c r="CR157" s="450"/>
      <c r="CS157" s="450"/>
      <c r="CT157" s="450"/>
      <c r="CU157" s="450"/>
      <c r="CV157" s="450"/>
      <c r="CW157" s="450"/>
      <c r="CX157" s="450"/>
      <c r="CY157" s="450"/>
      <c r="CZ157" s="450"/>
      <c r="DA157" s="450"/>
      <c r="DB157" s="450"/>
      <c r="DC157" s="450"/>
      <c r="DD157" s="450"/>
      <c r="DE157" s="450"/>
      <c r="DF157" s="450"/>
      <c r="DG157" s="450"/>
      <c r="DH157" s="450"/>
      <c r="DI157" s="450"/>
      <c r="DJ157" s="450"/>
      <c r="DK157" s="450"/>
      <c r="DL157" s="450"/>
      <c r="DM157" s="450"/>
      <c r="DN157" s="450"/>
      <c r="DO157" s="450"/>
      <c r="DP157" s="450"/>
      <c r="DQ157" s="450"/>
      <c r="DR157" s="450"/>
      <c r="DS157" s="450"/>
      <c r="DT157" s="450"/>
      <c r="DU157" s="450"/>
      <c r="DV157" s="450"/>
      <c r="DW157" s="450"/>
      <c r="DX157" s="450"/>
      <c r="DY157" s="450"/>
      <c r="DZ157" s="450"/>
      <c r="EA157" s="450"/>
      <c r="EB157" s="450"/>
      <c r="EC157" s="450"/>
      <c r="ED157" s="450"/>
      <c r="EE157" s="450"/>
      <c r="EF157" s="464"/>
      <c r="EG157" s="450"/>
      <c r="EH157" s="454"/>
      <c r="EI157" s="454"/>
    </row>
    <row r="158" spans="1:139" ht="15" customHeight="1">
      <c r="A158" s="450"/>
      <c r="B158" s="451"/>
      <c r="C158" s="450"/>
      <c r="D158" s="450"/>
      <c r="E158" s="450"/>
      <c r="F158" s="464"/>
      <c r="G158" s="450"/>
      <c r="H158" s="450"/>
      <c r="I158" s="450"/>
      <c r="J158" s="450"/>
      <c r="K158" s="450"/>
      <c r="L158" s="450"/>
      <c r="M158" s="450"/>
      <c r="N158" s="450"/>
      <c r="O158" s="450"/>
      <c r="P158" s="450"/>
      <c r="Q158" s="450"/>
      <c r="R158" s="450"/>
      <c r="S158" s="450"/>
      <c r="T158" s="450"/>
      <c r="U158" s="450"/>
      <c r="V158" s="450"/>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64"/>
      <c r="EG158" s="450"/>
      <c r="EH158" s="454"/>
      <c r="EI158" s="454"/>
    </row>
    <row r="159" spans="1:139" ht="15" customHeight="1">
      <c r="A159" s="450"/>
      <c r="B159" s="451"/>
      <c r="C159" s="450"/>
      <c r="D159" s="450"/>
      <c r="E159" s="450"/>
      <c r="F159" s="464"/>
      <c r="G159" s="450"/>
      <c r="H159" s="450"/>
      <c r="I159" s="450"/>
      <c r="J159" s="450"/>
      <c r="K159" s="450"/>
      <c r="L159" s="450"/>
      <c r="M159" s="450"/>
      <c r="N159" s="450"/>
      <c r="O159" s="450"/>
      <c r="P159" s="450"/>
      <c r="Q159" s="450"/>
      <c r="R159" s="450"/>
      <c r="S159" s="450"/>
      <c r="T159" s="450"/>
      <c r="U159" s="450"/>
      <c r="V159" s="450"/>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64"/>
      <c r="EG159" s="450"/>
      <c r="EH159" s="454"/>
      <c r="EI159" s="454"/>
    </row>
    <row r="160" spans="1:139" ht="15" customHeight="1">
      <c r="A160" s="450"/>
      <c r="B160" s="451"/>
      <c r="C160" s="450"/>
      <c r="D160" s="450"/>
      <c r="E160" s="450"/>
      <c r="F160" s="464"/>
      <c r="G160" s="450"/>
      <c r="H160" s="450"/>
      <c r="I160" s="450"/>
      <c r="J160" s="450"/>
      <c r="K160" s="450"/>
      <c r="L160" s="450"/>
      <c r="M160" s="450"/>
      <c r="N160" s="450"/>
      <c r="O160" s="450"/>
      <c r="P160" s="450"/>
      <c r="Q160" s="450"/>
      <c r="R160" s="450"/>
      <c r="S160" s="450"/>
      <c r="T160" s="450"/>
      <c r="U160" s="450"/>
      <c r="V160" s="450"/>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64"/>
      <c r="EG160" s="450"/>
      <c r="EH160" s="454"/>
      <c r="EI160" s="454"/>
    </row>
    <row r="161" spans="1:139" ht="15" customHeight="1">
      <c r="A161" s="450"/>
      <c r="B161" s="451"/>
      <c r="C161" s="450"/>
      <c r="D161" s="450"/>
      <c r="E161" s="450"/>
      <c r="F161" s="464"/>
      <c r="G161" s="450"/>
      <c r="H161" s="450"/>
      <c r="I161" s="450"/>
      <c r="J161" s="450"/>
      <c r="K161" s="450"/>
      <c r="L161" s="450"/>
      <c r="M161" s="450"/>
      <c r="N161" s="450"/>
      <c r="O161" s="450"/>
      <c r="P161" s="450"/>
      <c r="Q161" s="450"/>
      <c r="R161" s="450"/>
      <c r="S161" s="450"/>
      <c r="T161" s="450"/>
      <c r="U161" s="450"/>
      <c r="V161" s="450"/>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64"/>
      <c r="EG161" s="450"/>
      <c r="EH161" s="454"/>
      <c r="EI161" s="454"/>
    </row>
    <row r="162" spans="1:139" ht="15" customHeight="1">
      <c r="A162" s="450"/>
      <c r="B162" s="451"/>
      <c r="C162" s="450"/>
      <c r="D162" s="450"/>
      <c r="E162" s="450"/>
      <c r="F162" s="464"/>
      <c r="G162" s="450"/>
      <c r="H162" s="450"/>
      <c r="I162" s="450"/>
      <c r="J162" s="450"/>
      <c r="K162" s="450"/>
      <c r="L162" s="450"/>
      <c r="M162" s="450"/>
      <c r="N162" s="450"/>
      <c r="O162" s="450"/>
      <c r="P162" s="450"/>
      <c r="Q162" s="450"/>
      <c r="R162" s="450"/>
      <c r="S162" s="450"/>
      <c r="T162" s="450"/>
      <c r="U162" s="450"/>
      <c r="V162" s="450"/>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64"/>
      <c r="EG162" s="450"/>
      <c r="EH162" s="454"/>
      <c r="EI162" s="454"/>
    </row>
    <row r="163" spans="1:139" ht="15" customHeight="1">
      <c r="A163" s="450"/>
      <c r="B163" s="451"/>
      <c r="C163" s="450"/>
      <c r="D163" s="450"/>
      <c r="E163" s="450"/>
      <c r="F163" s="464"/>
      <c r="G163" s="450"/>
      <c r="H163" s="450"/>
      <c r="I163" s="450"/>
      <c r="J163" s="450"/>
      <c r="K163" s="450"/>
      <c r="L163" s="450"/>
      <c r="M163" s="450"/>
      <c r="N163" s="450"/>
      <c r="O163" s="450"/>
      <c r="P163" s="450"/>
      <c r="Q163" s="450"/>
      <c r="R163" s="450"/>
      <c r="S163" s="450"/>
      <c r="T163" s="450"/>
      <c r="U163" s="450"/>
      <c r="V163" s="450"/>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64"/>
      <c r="EG163" s="450"/>
      <c r="EH163" s="454"/>
      <c r="EI163" s="454"/>
    </row>
    <row r="164" spans="1:139" ht="15" customHeight="1">
      <c r="A164" s="450"/>
      <c r="B164" s="451"/>
      <c r="C164" s="450"/>
      <c r="D164" s="450"/>
      <c r="E164" s="450"/>
      <c r="F164" s="464"/>
      <c r="G164" s="450"/>
      <c r="H164" s="450"/>
      <c r="I164" s="450"/>
      <c r="J164" s="450"/>
      <c r="K164" s="450"/>
      <c r="L164" s="450"/>
      <c r="M164" s="450"/>
      <c r="N164" s="450"/>
      <c r="O164" s="450"/>
      <c r="P164" s="450"/>
      <c r="Q164" s="450"/>
      <c r="R164" s="450"/>
      <c r="S164" s="450"/>
      <c r="T164" s="450"/>
      <c r="U164" s="450"/>
      <c r="V164" s="450"/>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64"/>
      <c r="EG164" s="450"/>
      <c r="EH164" s="454"/>
      <c r="EI164" s="454"/>
    </row>
    <row r="165" spans="1:139" ht="15" customHeight="1">
      <c r="A165" s="450"/>
      <c r="B165" s="451"/>
      <c r="C165" s="450"/>
      <c r="D165" s="450"/>
      <c r="E165" s="450"/>
      <c r="F165" s="464"/>
      <c r="G165" s="450"/>
      <c r="H165" s="450"/>
      <c r="I165" s="450"/>
      <c r="J165" s="450"/>
      <c r="K165" s="450"/>
      <c r="L165" s="450"/>
      <c r="M165" s="450"/>
      <c r="N165" s="450"/>
      <c r="O165" s="450"/>
      <c r="P165" s="450"/>
      <c r="Q165" s="450"/>
      <c r="R165" s="450"/>
      <c r="S165" s="450"/>
      <c r="T165" s="450"/>
      <c r="U165" s="450"/>
      <c r="V165" s="450"/>
      <c r="W165" s="450"/>
      <c r="X165" s="450"/>
      <c r="Y165" s="450"/>
      <c r="Z165" s="450"/>
      <c r="AA165" s="450"/>
      <c r="AB165" s="450"/>
      <c r="AC165" s="450"/>
      <c r="AD165" s="450"/>
      <c r="AE165" s="450"/>
      <c r="AF165" s="450"/>
      <c r="AG165" s="450"/>
      <c r="AH165" s="450"/>
      <c r="AI165" s="450"/>
      <c r="AJ165" s="450"/>
      <c r="AK165" s="450"/>
      <c r="AL165" s="450"/>
      <c r="AM165" s="450"/>
      <c r="AN165" s="450"/>
      <c r="AO165" s="450"/>
      <c r="AP165" s="450"/>
      <c r="AQ165" s="450"/>
      <c r="AR165" s="450"/>
      <c r="AS165" s="450"/>
      <c r="AT165" s="450"/>
      <c r="AU165" s="450"/>
      <c r="AV165" s="450"/>
      <c r="AW165" s="450"/>
      <c r="AX165" s="450"/>
      <c r="AY165" s="450"/>
      <c r="AZ165" s="450"/>
      <c r="BA165" s="450"/>
      <c r="BB165" s="450"/>
      <c r="BC165" s="450"/>
      <c r="BD165" s="450"/>
      <c r="BE165" s="450"/>
      <c r="BF165" s="450"/>
      <c r="BG165" s="450"/>
      <c r="BH165" s="450"/>
      <c r="BI165" s="450"/>
      <c r="BJ165" s="450"/>
      <c r="BK165" s="450"/>
      <c r="BL165" s="450"/>
      <c r="BM165" s="450"/>
      <c r="BN165" s="450"/>
      <c r="BO165" s="450"/>
      <c r="BP165" s="450"/>
      <c r="BQ165" s="450"/>
      <c r="BR165" s="450"/>
      <c r="BS165" s="450"/>
      <c r="BT165" s="450"/>
      <c r="BU165" s="450"/>
      <c r="BV165" s="450"/>
      <c r="BW165" s="450"/>
      <c r="BX165" s="450"/>
      <c r="BY165" s="450"/>
      <c r="BZ165" s="450"/>
      <c r="CA165" s="450"/>
      <c r="CB165" s="450"/>
      <c r="CC165" s="450"/>
      <c r="CD165" s="450"/>
      <c r="CE165" s="450"/>
      <c r="CF165" s="450"/>
      <c r="CG165" s="450"/>
      <c r="CH165" s="450"/>
      <c r="CI165" s="450"/>
      <c r="CJ165" s="450"/>
      <c r="CK165" s="450"/>
      <c r="CL165" s="450"/>
      <c r="CM165" s="450"/>
      <c r="CN165" s="450"/>
      <c r="CO165" s="450"/>
      <c r="CP165" s="450"/>
      <c r="CQ165" s="450"/>
      <c r="CR165" s="450"/>
      <c r="CS165" s="450"/>
      <c r="CT165" s="450"/>
      <c r="CU165" s="450"/>
      <c r="CV165" s="450"/>
      <c r="CW165" s="450"/>
      <c r="CX165" s="450"/>
      <c r="CY165" s="450"/>
      <c r="CZ165" s="450"/>
      <c r="DA165" s="450"/>
      <c r="DB165" s="450"/>
      <c r="DC165" s="450"/>
      <c r="DD165" s="450"/>
      <c r="DE165" s="450"/>
      <c r="DF165" s="450"/>
      <c r="DG165" s="450"/>
      <c r="DH165" s="450"/>
      <c r="DI165" s="450"/>
      <c r="DJ165" s="450"/>
      <c r="DK165" s="450"/>
      <c r="DL165" s="450"/>
      <c r="DM165" s="450"/>
      <c r="DN165" s="450"/>
      <c r="DO165" s="450"/>
      <c r="DP165" s="450"/>
      <c r="DQ165" s="450"/>
      <c r="DR165" s="450"/>
      <c r="DS165" s="450"/>
      <c r="DT165" s="450"/>
      <c r="DU165" s="450"/>
      <c r="DV165" s="450"/>
      <c r="DW165" s="450"/>
      <c r="DX165" s="450"/>
      <c r="DY165" s="450"/>
      <c r="DZ165" s="450"/>
      <c r="EA165" s="450"/>
      <c r="EB165" s="450"/>
      <c r="EC165" s="450"/>
      <c r="ED165" s="450"/>
      <c r="EE165" s="450"/>
      <c r="EF165" s="464"/>
      <c r="EG165" s="450"/>
      <c r="EH165" s="454"/>
      <c r="EI165" s="454"/>
    </row>
    <row r="166" spans="1:139" ht="15" customHeight="1">
      <c r="A166" s="450"/>
      <c r="B166" s="451"/>
      <c r="C166" s="450"/>
      <c r="D166" s="450"/>
      <c r="E166" s="450"/>
      <c r="F166" s="464"/>
      <c r="G166" s="450"/>
      <c r="H166" s="450"/>
      <c r="I166" s="450"/>
      <c r="J166" s="450"/>
      <c r="K166" s="450"/>
      <c r="L166" s="450"/>
      <c r="M166" s="450"/>
      <c r="N166" s="450"/>
      <c r="O166" s="450"/>
      <c r="P166" s="450"/>
      <c r="Q166" s="450"/>
      <c r="R166" s="450"/>
      <c r="S166" s="450"/>
      <c r="T166" s="450"/>
      <c r="U166" s="450"/>
      <c r="V166" s="450"/>
      <c r="W166" s="450"/>
      <c r="X166" s="450"/>
      <c r="Y166" s="450"/>
      <c r="Z166" s="450"/>
      <c r="AA166" s="450"/>
      <c r="AB166" s="450"/>
      <c r="AC166" s="450"/>
      <c r="AD166" s="450"/>
      <c r="AE166" s="450"/>
      <c r="AF166" s="450"/>
      <c r="AG166" s="450"/>
      <c r="AH166" s="450"/>
      <c r="AI166" s="450"/>
      <c r="AJ166" s="450"/>
      <c r="AK166" s="450"/>
      <c r="AL166" s="450"/>
      <c r="AM166" s="450"/>
      <c r="AN166" s="450"/>
      <c r="AO166" s="450"/>
      <c r="AP166" s="450"/>
      <c r="AQ166" s="450"/>
      <c r="AR166" s="450"/>
      <c r="AS166" s="450"/>
      <c r="AT166" s="450"/>
      <c r="AU166" s="450"/>
      <c r="AV166" s="450"/>
      <c r="AW166" s="450"/>
      <c r="AX166" s="450"/>
      <c r="AY166" s="450"/>
      <c r="AZ166" s="450"/>
      <c r="BA166" s="450"/>
      <c r="BB166" s="450"/>
      <c r="BC166" s="450"/>
      <c r="BD166" s="450"/>
      <c r="BE166" s="450"/>
      <c r="BF166" s="450"/>
      <c r="BG166" s="450"/>
      <c r="BH166" s="450"/>
      <c r="BI166" s="450"/>
      <c r="BJ166" s="450"/>
      <c r="BK166" s="450"/>
      <c r="BL166" s="450"/>
      <c r="BM166" s="450"/>
      <c r="BN166" s="450"/>
      <c r="BO166" s="450"/>
      <c r="BP166" s="450"/>
      <c r="BQ166" s="450"/>
      <c r="BR166" s="450"/>
      <c r="BS166" s="450"/>
      <c r="BT166" s="450"/>
      <c r="BU166" s="450"/>
      <c r="BV166" s="450"/>
      <c r="BW166" s="450"/>
      <c r="BX166" s="450"/>
      <c r="BY166" s="450"/>
      <c r="BZ166" s="450"/>
      <c r="CA166" s="450"/>
      <c r="CB166" s="450"/>
      <c r="CC166" s="450"/>
      <c r="CD166" s="450"/>
      <c r="CE166" s="450"/>
      <c r="CF166" s="450"/>
      <c r="CG166" s="450"/>
      <c r="CH166" s="450"/>
      <c r="CI166" s="450"/>
      <c r="CJ166" s="450"/>
      <c r="CK166" s="450"/>
      <c r="CL166" s="450"/>
      <c r="CM166" s="450"/>
      <c r="CN166" s="450"/>
      <c r="CO166" s="450"/>
      <c r="CP166" s="450"/>
      <c r="CQ166" s="450"/>
      <c r="CR166" s="450"/>
      <c r="CS166" s="450"/>
      <c r="CT166" s="450"/>
      <c r="CU166" s="450"/>
      <c r="CV166" s="450"/>
      <c r="CW166" s="450"/>
      <c r="CX166" s="450"/>
      <c r="CY166" s="450"/>
      <c r="CZ166" s="450"/>
      <c r="DA166" s="450"/>
      <c r="DB166" s="450"/>
      <c r="DC166" s="450"/>
      <c r="DD166" s="450"/>
      <c r="DE166" s="450"/>
      <c r="DF166" s="450"/>
      <c r="DG166" s="450"/>
      <c r="DH166" s="450"/>
      <c r="DI166" s="450"/>
      <c r="DJ166" s="450"/>
      <c r="DK166" s="450"/>
      <c r="DL166" s="450"/>
      <c r="DM166" s="450"/>
      <c r="DN166" s="450"/>
      <c r="DO166" s="450"/>
      <c r="DP166" s="450"/>
      <c r="DQ166" s="450"/>
      <c r="DR166" s="450"/>
      <c r="DS166" s="450"/>
      <c r="DT166" s="450"/>
      <c r="DU166" s="450"/>
      <c r="DV166" s="450"/>
      <c r="DW166" s="450"/>
      <c r="DX166" s="450"/>
      <c r="DY166" s="450"/>
      <c r="DZ166" s="450"/>
      <c r="EA166" s="450"/>
      <c r="EB166" s="450"/>
      <c r="EC166" s="450"/>
      <c r="ED166" s="450"/>
      <c r="EE166" s="450"/>
      <c r="EF166" s="464"/>
      <c r="EG166" s="450"/>
      <c r="EH166" s="454"/>
      <c r="EI166" s="454"/>
    </row>
    <row r="167" spans="1:139" ht="15" customHeight="1">
      <c r="A167" s="450"/>
      <c r="B167" s="451"/>
      <c r="C167" s="450"/>
      <c r="D167" s="450"/>
      <c r="E167" s="450"/>
      <c r="F167" s="464"/>
      <c r="G167" s="450"/>
      <c r="H167" s="450"/>
      <c r="I167" s="450"/>
      <c r="J167" s="450"/>
      <c r="K167" s="450"/>
      <c r="L167" s="450"/>
      <c r="M167" s="450"/>
      <c r="N167" s="450"/>
      <c r="O167" s="450"/>
      <c r="P167" s="450"/>
      <c r="Q167" s="450"/>
      <c r="R167" s="450"/>
      <c r="S167" s="450"/>
      <c r="T167" s="450"/>
      <c r="U167" s="450"/>
      <c r="V167" s="450"/>
      <c r="W167" s="450"/>
      <c r="X167" s="450"/>
      <c r="Y167" s="450"/>
      <c r="Z167" s="450"/>
      <c r="AA167" s="450"/>
      <c r="AB167" s="450"/>
      <c r="AC167" s="450"/>
      <c r="AD167" s="450"/>
      <c r="AE167" s="450"/>
      <c r="AF167" s="450"/>
      <c r="AG167" s="450"/>
      <c r="AH167" s="450"/>
      <c r="AI167" s="450"/>
      <c r="AJ167" s="450"/>
      <c r="AK167" s="450"/>
      <c r="AL167" s="450"/>
      <c r="AM167" s="450"/>
      <c r="AN167" s="450"/>
      <c r="AO167" s="450"/>
      <c r="AP167" s="450"/>
      <c r="AQ167" s="450"/>
      <c r="AR167" s="450"/>
      <c r="AS167" s="450"/>
      <c r="AT167" s="450"/>
      <c r="AU167" s="450"/>
      <c r="AV167" s="450"/>
      <c r="AW167" s="450"/>
      <c r="AX167" s="450"/>
      <c r="AY167" s="450"/>
      <c r="AZ167" s="450"/>
      <c r="BA167" s="450"/>
      <c r="BB167" s="450"/>
      <c r="BC167" s="450"/>
      <c r="BD167" s="450"/>
      <c r="BE167" s="450"/>
      <c r="BF167" s="450"/>
      <c r="BG167" s="450"/>
      <c r="BH167" s="450"/>
      <c r="BI167" s="450"/>
      <c r="BJ167" s="450"/>
      <c r="BK167" s="450"/>
      <c r="BL167" s="450"/>
      <c r="BM167" s="450"/>
      <c r="BN167" s="450"/>
      <c r="BO167" s="450"/>
      <c r="BP167" s="450"/>
      <c r="BQ167" s="450"/>
      <c r="BR167" s="450"/>
      <c r="BS167" s="450"/>
      <c r="BT167" s="450"/>
      <c r="BU167" s="450"/>
      <c r="BV167" s="450"/>
      <c r="BW167" s="450"/>
      <c r="BX167" s="450"/>
      <c r="BY167" s="450"/>
      <c r="BZ167" s="450"/>
      <c r="CA167" s="450"/>
      <c r="CB167" s="450"/>
      <c r="CC167" s="450"/>
      <c r="CD167" s="450"/>
      <c r="CE167" s="450"/>
      <c r="CF167" s="450"/>
      <c r="CG167" s="450"/>
      <c r="CH167" s="450"/>
      <c r="CI167" s="450"/>
      <c r="CJ167" s="450"/>
      <c r="CK167" s="450"/>
      <c r="CL167" s="450"/>
      <c r="CM167" s="450"/>
      <c r="CN167" s="450"/>
      <c r="CO167" s="450"/>
      <c r="CP167" s="450"/>
      <c r="CQ167" s="450"/>
      <c r="CR167" s="450"/>
      <c r="CS167" s="450"/>
      <c r="CT167" s="450"/>
      <c r="CU167" s="450"/>
      <c r="CV167" s="450"/>
      <c r="CW167" s="450"/>
      <c r="CX167" s="450"/>
      <c r="CY167" s="450"/>
      <c r="CZ167" s="450"/>
      <c r="DA167" s="450"/>
      <c r="DB167" s="450"/>
      <c r="DC167" s="450"/>
      <c r="DD167" s="450"/>
      <c r="DE167" s="450"/>
      <c r="DF167" s="450"/>
      <c r="DG167" s="450"/>
      <c r="DH167" s="450"/>
      <c r="DI167" s="450"/>
      <c r="DJ167" s="450"/>
      <c r="DK167" s="450"/>
      <c r="DL167" s="450"/>
      <c r="DM167" s="450"/>
      <c r="DN167" s="450"/>
      <c r="DO167" s="450"/>
      <c r="DP167" s="450"/>
      <c r="DQ167" s="450"/>
      <c r="DR167" s="450"/>
      <c r="DS167" s="450"/>
      <c r="DT167" s="450"/>
      <c r="DU167" s="450"/>
      <c r="DV167" s="450"/>
      <c r="DW167" s="450"/>
      <c r="DX167" s="450"/>
      <c r="DY167" s="450"/>
      <c r="DZ167" s="450"/>
      <c r="EA167" s="450"/>
      <c r="EB167" s="450"/>
      <c r="EC167" s="450"/>
      <c r="ED167" s="450"/>
      <c r="EE167" s="450"/>
      <c r="EF167" s="464"/>
      <c r="EG167" s="450"/>
      <c r="EH167" s="454"/>
      <c r="EI167" s="454"/>
    </row>
    <row r="168" spans="1:139" ht="15" customHeight="1">
      <c r="A168" s="450"/>
      <c r="B168" s="451"/>
      <c r="C168" s="450"/>
      <c r="D168" s="450"/>
      <c r="E168" s="450"/>
      <c r="F168" s="464"/>
      <c r="G168" s="450"/>
      <c r="H168" s="450"/>
      <c r="I168" s="450"/>
      <c r="J168" s="450"/>
      <c r="K168" s="450"/>
      <c r="L168" s="450"/>
      <c r="M168" s="450"/>
      <c r="N168" s="450"/>
      <c r="O168" s="450"/>
      <c r="P168" s="450"/>
      <c r="Q168" s="450"/>
      <c r="R168" s="450"/>
      <c r="S168" s="450"/>
      <c r="T168" s="450"/>
      <c r="U168" s="450"/>
      <c r="V168" s="450"/>
      <c r="W168" s="450"/>
      <c r="X168" s="450"/>
      <c r="Y168" s="450"/>
      <c r="Z168" s="450"/>
      <c r="AA168" s="450"/>
      <c r="AB168" s="450"/>
      <c r="AC168" s="450"/>
      <c r="AD168" s="450"/>
      <c r="AE168" s="450"/>
      <c r="AF168" s="450"/>
      <c r="AG168" s="450"/>
      <c r="AH168" s="450"/>
      <c r="AI168" s="450"/>
      <c r="AJ168" s="450"/>
      <c r="AK168" s="450"/>
      <c r="AL168" s="450"/>
      <c r="AM168" s="450"/>
      <c r="AN168" s="450"/>
      <c r="AO168" s="450"/>
      <c r="AP168" s="450"/>
      <c r="AQ168" s="450"/>
      <c r="AR168" s="450"/>
      <c r="AS168" s="450"/>
      <c r="AT168" s="450"/>
      <c r="AU168" s="450"/>
      <c r="AV168" s="450"/>
      <c r="AW168" s="450"/>
      <c r="AX168" s="450"/>
      <c r="AY168" s="450"/>
      <c r="AZ168" s="450"/>
      <c r="BA168" s="450"/>
      <c r="BB168" s="450"/>
      <c r="BC168" s="450"/>
      <c r="BD168" s="450"/>
      <c r="BE168" s="450"/>
      <c r="BF168" s="450"/>
      <c r="BG168" s="450"/>
      <c r="BH168" s="450"/>
      <c r="BI168" s="450"/>
      <c r="BJ168" s="450"/>
      <c r="BK168" s="450"/>
      <c r="BL168" s="450"/>
      <c r="BM168" s="450"/>
      <c r="BN168" s="450"/>
      <c r="BO168" s="450"/>
      <c r="BP168" s="450"/>
      <c r="BQ168" s="450"/>
      <c r="BR168" s="450"/>
      <c r="BS168" s="450"/>
      <c r="BT168" s="450"/>
      <c r="BU168" s="450"/>
      <c r="BV168" s="450"/>
      <c r="BW168" s="450"/>
      <c r="BX168" s="450"/>
      <c r="BY168" s="450"/>
      <c r="BZ168" s="450"/>
      <c r="CA168" s="450"/>
      <c r="CB168" s="450"/>
      <c r="CC168" s="450"/>
      <c r="CD168" s="450"/>
      <c r="CE168" s="450"/>
      <c r="CF168" s="450"/>
      <c r="CG168" s="450"/>
      <c r="CH168" s="450"/>
      <c r="CI168" s="450"/>
      <c r="CJ168" s="450"/>
      <c r="CK168" s="450"/>
      <c r="CL168" s="450"/>
      <c r="CM168" s="450"/>
      <c r="CN168" s="450"/>
      <c r="CO168" s="450"/>
      <c r="CP168" s="450"/>
      <c r="CQ168" s="450"/>
      <c r="CR168" s="450"/>
      <c r="CS168" s="450"/>
      <c r="CT168" s="450"/>
      <c r="CU168" s="450"/>
      <c r="CV168" s="450"/>
      <c r="CW168" s="450"/>
      <c r="CX168" s="450"/>
      <c r="CY168" s="450"/>
      <c r="CZ168" s="450"/>
      <c r="DA168" s="450"/>
      <c r="DB168" s="450"/>
      <c r="DC168" s="450"/>
      <c r="DD168" s="450"/>
      <c r="DE168" s="450"/>
      <c r="DF168" s="450"/>
      <c r="DG168" s="450"/>
      <c r="DH168" s="450"/>
      <c r="DI168" s="450"/>
      <c r="DJ168" s="450"/>
      <c r="DK168" s="450"/>
      <c r="DL168" s="450"/>
      <c r="DM168" s="450"/>
      <c r="DN168" s="450"/>
      <c r="DO168" s="450"/>
      <c r="DP168" s="450"/>
      <c r="DQ168" s="450"/>
      <c r="DR168" s="450"/>
      <c r="DS168" s="450"/>
      <c r="DT168" s="450"/>
      <c r="DU168" s="450"/>
      <c r="DV168" s="450"/>
      <c r="DW168" s="450"/>
      <c r="DX168" s="450"/>
      <c r="DY168" s="450"/>
      <c r="DZ168" s="450"/>
      <c r="EA168" s="450"/>
      <c r="EB168" s="450"/>
      <c r="EC168" s="450"/>
      <c r="ED168" s="450"/>
      <c r="EE168" s="450"/>
      <c r="EF168" s="464"/>
      <c r="EG168" s="450"/>
      <c r="EH168" s="454"/>
      <c r="EI168" s="454"/>
    </row>
    <row r="169" spans="1:139" ht="15" customHeight="1">
      <c r="A169" s="450"/>
      <c r="B169" s="451"/>
      <c r="C169" s="450"/>
      <c r="D169" s="450"/>
      <c r="E169" s="450"/>
      <c r="F169" s="464"/>
      <c r="G169" s="450"/>
      <c r="H169" s="450"/>
      <c r="I169" s="450"/>
      <c r="J169" s="450"/>
      <c r="K169" s="450"/>
      <c r="L169" s="450"/>
      <c r="M169" s="450"/>
      <c r="N169" s="450"/>
      <c r="O169" s="450"/>
      <c r="P169" s="450"/>
      <c r="Q169" s="450"/>
      <c r="R169" s="450"/>
      <c r="S169" s="450"/>
      <c r="T169" s="450"/>
      <c r="U169" s="450"/>
      <c r="V169" s="450"/>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64"/>
      <c r="EG169" s="450"/>
      <c r="EH169" s="454"/>
      <c r="EI169" s="454"/>
    </row>
    <row r="170" spans="1:139" ht="15" customHeight="1">
      <c r="A170" s="450"/>
      <c r="B170" s="451"/>
      <c r="C170" s="450"/>
      <c r="D170" s="450"/>
      <c r="E170" s="450"/>
      <c r="F170" s="464"/>
      <c r="G170" s="450"/>
      <c r="H170" s="450"/>
      <c r="I170" s="450"/>
      <c r="J170" s="450"/>
      <c r="K170" s="450"/>
      <c r="L170" s="450"/>
      <c r="M170" s="450"/>
      <c r="N170" s="450"/>
      <c r="O170" s="450"/>
      <c r="P170" s="450"/>
      <c r="Q170" s="450"/>
      <c r="R170" s="450"/>
      <c r="S170" s="450"/>
      <c r="T170" s="450"/>
      <c r="U170" s="450"/>
      <c r="V170" s="450"/>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64"/>
      <c r="EG170" s="450"/>
      <c r="EH170" s="454"/>
      <c r="EI170" s="454"/>
    </row>
    <row r="171" spans="1:139" ht="15" customHeight="1">
      <c r="A171" s="450"/>
      <c r="B171" s="451"/>
      <c r="C171" s="450"/>
      <c r="D171" s="450"/>
      <c r="E171" s="450"/>
      <c r="F171" s="464"/>
      <c r="G171" s="450"/>
      <c r="H171" s="450"/>
      <c r="I171" s="450"/>
      <c r="J171" s="450"/>
      <c r="K171" s="450"/>
      <c r="L171" s="450"/>
      <c r="M171" s="450"/>
      <c r="N171" s="450"/>
      <c r="O171" s="450"/>
      <c r="P171" s="450"/>
      <c r="Q171" s="450"/>
      <c r="R171" s="450"/>
      <c r="S171" s="450"/>
      <c r="T171" s="450"/>
      <c r="U171" s="450"/>
      <c r="V171" s="450"/>
      <c r="W171" s="450"/>
      <c r="X171" s="450"/>
      <c r="Y171" s="450"/>
      <c r="Z171" s="450"/>
      <c r="AA171" s="450"/>
      <c r="AB171" s="450"/>
      <c r="AC171" s="450"/>
      <c r="AD171" s="450"/>
      <c r="AE171" s="450"/>
      <c r="AF171" s="450"/>
      <c r="AG171" s="450"/>
      <c r="AH171" s="450"/>
      <c r="AI171" s="450"/>
      <c r="AJ171" s="450"/>
      <c r="AK171" s="450"/>
      <c r="AL171" s="450"/>
      <c r="AM171" s="450"/>
      <c r="AN171" s="450"/>
      <c r="AO171" s="450"/>
      <c r="AP171" s="450"/>
      <c r="AQ171" s="450"/>
      <c r="AR171" s="450"/>
      <c r="AS171" s="450"/>
      <c r="AT171" s="450"/>
      <c r="AU171" s="450"/>
      <c r="AV171" s="450"/>
      <c r="AW171" s="450"/>
      <c r="AX171" s="450"/>
      <c r="AY171" s="450"/>
      <c r="AZ171" s="450"/>
      <c r="BA171" s="450"/>
      <c r="BB171" s="450"/>
      <c r="BC171" s="450"/>
      <c r="BD171" s="450"/>
      <c r="BE171" s="450"/>
      <c r="BF171" s="450"/>
      <c r="BG171" s="450"/>
      <c r="BH171" s="450"/>
      <c r="BI171" s="450"/>
      <c r="BJ171" s="450"/>
      <c r="BK171" s="450"/>
      <c r="BL171" s="450"/>
      <c r="BM171" s="450"/>
      <c r="BN171" s="450"/>
      <c r="BO171" s="450"/>
      <c r="BP171" s="450"/>
      <c r="BQ171" s="450"/>
      <c r="BR171" s="450"/>
      <c r="BS171" s="450"/>
      <c r="BT171" s="450"/>
      <c r="BU171" s="450"/>
      <c r="BV171" s="450"/>
      <c r="BW171" s="450"/>
      <c r="BX171" s="450"/>
      <c r="BY171" s="450"/>
      <c r="BZ171" s="450"/>
      <c r="CA171" s="450"/>
      <c r="CB171" s="450"/>
      <c r="CC171" s="450"/>
      <c r="CD171" s="450"/>
      <c r="CE171" s="450"/>
      <c r="CF171" s="450"/>
      <c r="CG171" s="450"/>
      <c r="CH171" s="450"/>
      <c r="CI171" s="450"/>
      <c r="CJ171" s="450"/>
      <c r="CK171" s="450"/>
      <c r="CL171" s="450"/>
      <c r="CM171" s="450"/>
      <c r="CN171" s="450"/>
      <c r="CO171" s="450"/>
      <c r="CP171" s="450"/>
      <c r="CQ171" s="450"/>
      <c r="CR171" s="450"/>
      <c r="CS171" s="450"/>
      <c r="CT171" s="450"/>
      <c r="CU171" s="450"/>
      <c r="CV171" s="450"/>
      <c r="CW171" s="450"/>
      <c r="CX171" s="450"/>
      <c r="CY171" s="450"/>
      <c r="CZ171" s="450"/>
      <c r="DA171" s="450"/>
      <c r="DB171" s="450"/>
      <c r="DC171" s="450"/>
      <c r="DD171" s="450"/>
      <c r="DE171" s="450"/>
      <c r="DF171" s="450"/>
      <c r="DG171" s="450"/>
      <c r="DH171" s="450"/>
      <c r="DI171" s="450"/>
      <c r="DJ171" s="450"/>
      <c r="DK171" s="450"/>
      <c r="DL171" s="450"/>
      <c r="DM171" s="450"/>
      <c r="DN171" s="450"/>
      <c r="DO171" s="450"/>
      <c r="DP171" s="450"/>
      <c r="DQ171" s="450"/>
      <c r="DR171" s="450"/>
      <c r="DS171" s="450"/>
      <c r="DT171" s="450"/>
      <c r="DU171" s="450"/>
      <c r="DV171" s="450"/>
      <c r="DW171" s="450"/>
      <c r="DX171" s="450"/>
      <c r="DY171" s="450"/>
      <c r="DZ171" s="450"/>
      <c r="EA171" s="450"/>
      <c r="EB171" s="450"/>
      <c r="EC171" s="450"/>
      <c r="ED171" s="450"/>
      <c r="EE171" s="450"/>
      <c r="EF171" s="464"/>
      <c r="EG171" s="450"/>
      <c r="EH171" s="454"/>
      <c r="EI171" s="454"/>
    </row>
    <row r="172" spans="1:139">
      <c r="A172" s="575"/>
      <c r="B172" s="575"/>
      <c r="C172" s="575"/>
      <c r="D172" s="575"/>
      <c r="E172" s="575"/>
      <c r="F172" s="575"/>
      <c r="G172" s="575"/>
      <c r="H172" s="575"/>
      <c r="I172" s="575"/>
      <c r="J172" s="575"/>
      <c r="K172" s="575"/>
      <c r="L172" s="575"/>
      <c r="M172" s="575"/>
      <c r="N172" s="575"/>
      <c r="O172" s="575"/>
      <c r="P172" s="575"/>
      <c r="Q172" s="575"/>
      <c r="R172" s="575"/>
      <c r="S172" s="575"/>
      <c r="T172" s="575"/>
      <c r="U172" s="575"/>
      <c r="V172" s="575"/>
      <c r="W172" s="575"/>
      <c r="X172" s="575"/>
      <c r="Y172" s="575"/>
      <c r="Z172" s="575"/>
      <c r="AA172" s="575"/>
      <c r="AB172" s="575"/>
      <c r="AC172" s="575"/>
      <c r="AD172" s="575"/>
      <c r="AE172" s="575"/>
      <c r="AF172" s="575"/>
      <c r="AG172" s="575"/>
      <c r="AH172" s="575"/>
      <c r="AI172" s="575"/>
      <c r="AJ172" s="575"/>
      <c r="AK172" s="575"/>
      <c r="AL172" s="575"/>
      <c r="AM172" s="575"/>
      <c r="AN172" s="575"/>
      <c r="AO172" s="575"/>
      <c r="AP172" s="575"/>
      <c r="AQ172" s="575"/>
      <c r="AR172" s="575"/>
      <c r="AS172" s="575"/>
      <c r="AT172" s="575"/>
      <c r="AU172" s="575"/>
      <c r="AV172" s="575"/>
      <c r="AW172" s="575"/>
      <c r="AX172" s="575"/>
      <c r="AY172" s="575"/>
      <c r="AZ172" s="575"/>
      <c r="BA172" s="575"/>
      <c r="BB172" s="575"/>
      <c r="BC172" s="575"/>
      <c r="BD172" s="575"/>
      <c r="BE172" s="575"/>
      <c r="BF172" s="575"/>
      <c r="BG172" s="575"/>
      <c r="BH172" s="575"/>
      <c r="BI172" s="575"/>
      <c r="BJ172" s="575"/>
      <c r="BK172" s="575"/>
      <c r="BL172" s="575"/>
      <c r="BM172" s="575"/>
      <c r="BN172" s="575"/>
      <c r="BO172" s="575"/>
      <c r="BP172" s="575"/>
      <c r="BQ172" s="575"/>
      <c r="BR172" s="575"/>
      <c r="BS172" s="575"/>
      <c r="BT172" s="575"/>
      <c r="BU172" s="575"/>
      <c r="BV172" s="575"/>
      <c r="BW172" s="575"/>
      <c r="BX172" s="575"/>
      <c r="BY172" s="575"/>
      <c r="BZ172" s="575"/>
      <c r="CA172" s="575"/>
      <c r="CB172" s="575"/>
      <c r="CC172" s="575"/>
      <c r="CD172" s="575"/>
      <c r="CE172" s="575"/>
      <c r="CF172" s="575"/>
      <c r="CG172" s="575"/>
      <c r="CH172" s="575"/>
      <c r="CI172" s="575"/>
      <c r="CJ172" s="575"/>
      <c r="CK172" s="575"/>
      <c r="CL172" s="575"/>
      <c r="CM172" s="575"/>
      <c r="CN172" s="575"/>
      <c r="CO172" s="575"/>
      <c r="CP172" s="575"/>
      <c r="CQ172" s="575"/>
      <c r="CR172" s="575"/>
      <c r="CS172" s="575"/>
      <c r="CT172" s="575"/>
      <c r="CU172" s="575"/>
      <c r="CV172" s="575"/>
      <c r="CW172" s="575"/>
      <c r="CX172" s="575"/>
      <c r="CY172" s="575"/>
      <c r="CZ172" s="575"/>
      <c r="DA172" s="575"/>
      <c r="DB172" s="575"/>
      <c r="DC172" s="575"/>
      <c r="DD172" s="575"/>
      <c r="DE172" s="575"/>
      <c r="DF172" s="575"/>
      <c r="DG172" s="575"/>
      <c r="DH172" s="575"/>
      <c r="DI172" s="575"/>
      <c r="DJ172" s="575"/>
      <c r="DK172" s="575"/>
      <c r="DL172" s="575"/>
      <c r="DM172" s="575"/>
      <c r="DN172" s="575"/>
      <c r="DO172" s="575"/>
      <c r="DP172" s="575"/>
      <c r="DQ172" s="575"/>
      <c r="DR172" s="575"/>
      <c r="DS172" s="575"/>
      <c r="DT172" s="575"/>
      <c r="DU172" s="575"/>
      <c r="DV172" s="575"/>
      <c r="DW172" s="575"/>
      <c r="DX172" s="575"/>
      <c r="DY172" s="575"/>
      <c r="DZ172" s="575"/>
      <c r="EA172" s="575"/>
      <c r="EB172" s="575"/>
      <c r="EC172" s="575"/>
      <c r="ED172" s="575"/>
      <c r="EE172" s="575"/>
      <c r="EF172" s="575"/>
      <c r="EG172" s="575"/>
    </row>
    <row r="173" spans="1:139">
      <c r="A173" s="575"/>
      <c r="B173" s="575"/>
      <c r="C173" s="575"/>
      <c r="D173" s="575"/>
      <c r="E173" s="575"/>
      <c r="F173" s="575"/>
      <c r="G173" s="575"/>
      <c r="H173" s="575"/>
      <c r="I173" s="575"/>
      <c r="J173" s="575"/>
      <c r="K173" s="575"/>
      <c r="L173" s="575"/>
      <c r="M173" s="575"/>
      <c r="N173" s="575"/>
      <c r="O173" s="575"/>
      <c r="P173" s="575"/>
      <c r="Q173" s="575"/>
      <c r="R173" s="575"/>
      <c r="S173" s="575"/>
      <c r="T173" s="575"/>
      <c r="U173" s="575"/>
      <c r="V173" s="575"/>
      <c r="W173" s="575"/>
      <c r="X173" s="575"/>
      <c r="Y173" s="575"/>
      <c r="Z173" s="575"/>
      <c r="AA173" s="575"/>
      <c r="AB173" s="575"/>
      <c r="AC173" s="575"/>
      <c r="AD173" s="575"/>
      <c r="AE173" s="575"/>
      <c r="AF173" s="575"/>
      <c r="AG173" s="575"/>
      <c r="AH173" s="575"/>
      <c r="AI173" s="575"/>
      <c r="AJ173" s="575"/>
      <c r="AK173" s="575"/>
      <c r="AL173" s="575"/>
      <c r="AM173" s="575"/>
      <c r="AN173" s="575"/>
      <c r="AO173" s="575"/>
      <c r="AP173" s="575"/>
      <c r="AQ173" s="575"/>
      <c r="AR173" s="575"/>
      <c r="AS173" s="575"/>
      <c r="AT173" s="575"/>
      <c r="AU173" s="575"/>
      <c r="AV173" s="575"/>
      <c r="AW173" s="575"/>
      <c r="AX173" s="575"/>
      <c r="AY173" s="575"/>
      <c r="AZ173" s="575"/>
      <c r="BA173" s="575"/>
      <c r="BB173" s="575"/>
      <c r="BC173" s="575"/>
      <c r="BD173" s="575"/>
      <c r="BE173" s="575"/>
      <c r="BF173" s="575"/>
      <c r="BG173" s="575"/>
      <c r="BH173" s="575"/>
      <c r="BI173" s="575"/>
      <c r="BJ173" s="575"/>
      <c r="BK173" s="575"/>
      <c r="BL173" s="575"/>
      <c r="BM173" s="575"/>
      <c r="BN173" s="575"/>
      <c r="BO173" s="575"/>
      <c r="BP173" s="575"/>
      <c r="BQ173" s="575"/>
      <c r="BR173" s="575"/>
      <c r="BS173" s="575"/>
      <c r="BT173" s="575"/>
      <c r="BU173" s="575"/>
      <c r="BV173" s="575"/>
      <c r="BW173" s="575"/>
      <c r="BX173" s="575"/>
      <c r="BY173" s="575"/>
      <c r="BZ173" s="575"/>
      <c r="CA173" s="575"/>
      <c r="CB173" s="575"/>
      <c r="CC173" s="575"/>
      <c r="CD173" s="575"/>
      <c r="CE173" s="575"/>
      <c r="CF173" s="575"/>
      <c r="CG173" s="575"/>
      <c r="CH173" s="575"/>
      <c r="CI173" s="575"/>
      <c r="CJ173" s="575"/>
      <c r="CK173" s="575"/>
      <c r="CL173" s="575"/>
      <c r="CM173" s="575"/>
      <c r="CN173" s="575"/>
      <c r="CO173" s="575"/>
      <c r="CP173" s="575"/>
      <c r="CQ173" s="575"/>
      <c r="CR173" s="575"/>
      <c r="CS173" s="575"/>
      <c r="CT173" s="575"/>
      <c r="CU173" s="575"/>
      <c r="CV173" s="575"/>
      <c r="CW173" s="575"/>
      <c r="CX173" s="575"/>
      <c r="CY173" s="575"/>
      <c r="CZ173" s="575"/>
      <c r="DA173" s="575"/>
      <c r="DB173" s="575"/>
      <c r="DC173" s="575"/>
      <c r="DD173" s="575"/>
      <c r="DE173" s="575"/>
      <c r="DF173" s="575"/>
      <c r="DG173" s="575"/>
      <c r="DH173" s="575"/>
      <c r="DI173" s="575"/>
      <c r="DJ173" s="575"/>
      <c r="DK173" s="575"/>
      <c r="DL173" s="575"/>
      <c r="DM173" s="575"/>
      <c r="DN173" s="575"/>
      <c r="DO173" s="575"/>
      <c r="DP173" s="575"/>
      <c r="DQ173" s="575"/>
      <c r="DR173" s="575"/>
      <c r="DS173" s="575"/>
      <c r="DT173" s="575"/>
      <c r="DU173" s="575"/>
      <c r="DV173" s="575"/>
      <c r="DW173" s="575"/>
      <c r="DX173" s="575"/>
      <c r="DY173" s="575"/>
      <c r="DZ173" s="575"/>
      <c r="EA173" s="575"/>
      <c r="EB173" s="575"/>
      <c r="EC173" s="575"/>
      <c r="ED173" s="575"/>
      <c r="EE173" s="575"/>
      <c r="EF173" s="575"/>
      <c r="EG173" s="575"/>
    </row>
    <row r="174" spans="1:139">
      <c r="A174" s="575"/>
      <c r="B174" s="575"/>
      <c r="C174" s="575"/>
      <c r="D174" s="575"/>
      <c r="E174" s="575"/>
      <c r="F174" s="575"/>
      <c r="G174" s="575"/>
      <c r="H174" s="575"/>
      <c r="I174" s="575"/>
      <c r="J174" s="575"/>
      <c r="K174" s="575"/>
      <c r="L174" s="575"/>
      <c r="M174" s="575"/>
      <c r="N174" s="575"/>
      <c r="O174" s="575"/>
      <c r="P174" s="575"/>
      <c r="Q174" s="575"/>
      <c r="R174" s="575"/>
      <c r="S174" s="575"/>
      <c r="T174" s="575"/>
      <c r="U174" s="575"/>
      <c r="V174" s="575"/>
      <c r="W174" s="575"/>
      <c r="X174" s="575"/>
      <c r="Y174" s="575"/>
      <c r="Z174" s="575"/>
      <c r="AA174" s="575"/>
      <c r="AB174" s="575"/>
      <c r="AC174" s="575"/>
      <c r="AD174" s="575"/>
      <c r="AE174" s="575"/>
      <c r="AF174" s="575"/>
      <c r="AG174" s="575"/>
      <c r="AH174" s="575"/>
      <c r="AI174" s="575"/>
      <c r="AJ174" s="575"/>
      <c r="AK174" s="575"/>
      <c r="AL174" s="575"/>
      <c r="AM174" s="575"/>
      <c r="AN174" s="575"/>
      <c r="AO174" s="575"/>
      <c r="AP174" s="575"/>
      <c r="AQ174" s="575"/>
      <c r="AR174" s="575"/>
      <c r="AS174" s="575"/>
      <c r="AT174" s="575"/>
      <c r="AU174" s="575"/>
      <c r="AV174" s="575"/>
      <c r="AW174" s="575"/>
      <c r="AX174" s="575"/>
      <c r="AY174" s="575"/>
      <c r="AZ174" s="575"/>
      <c r="BA174" s="575"/>
      <c r="BB174" s="575"/>
      <c r="BC174" s="575"/>
      <c r="BD174" s="575"/>
      <c r="BE174" s="575"/>
      <c r="BF174" s="575"/>
      <c r="BG174" s="575"/>
      <c r="BH174" s="575"/>
      <c r="BI174" s="575"/>
      <c r="BJ174" s="575"/>
      <c r="BK174" s="575"/>
      <c r="BL174" s="575"/>
      <c r="BM174" s="575"/>
      <c r="BN174" s="575"/>
      <c r="BO174" s="575"/>
      <c r="BP174" s="575"/>
      <c r="BQ174" s="575"/>
      <c r="BR174" s="575"/>
      <c r="BS174" s="575"/>
      <c r="BT174" s="575"/>
      <c r="BU174" s="575"/>
      <c r="BV174" s="575"/>
      <c r="BW174" s="575"/>
      <c r="BX174" s="575"/>
      <c r="BY174" s="575"/>
      <c r="BZ174" s="575"/>
      <c r="CA174" s="575"/>
      <c r="CB174" s="575"/>
      <c r="CC174" s="575"/>
      <c r="CD174" s="575"/>
      <c r="CE174" s="575"/>
      <c r="CF174" s="575"/>
      <c r="CG174" s="575"/>
      <c r="CH174" s="575"/>
      <c r="CI174" s="575"/>
      <c r="CJ174" s="575"/>
      <c r="CK174" s="575"/>
      <c r="CL174" s="575"/>
      <c r="CM174" s="575"/>
      <c r="CN174" s="575"/>
      <c r="CO174" s="575"/>
      <c r="CP174" s="575"/>
      <c r="CQ174" s="575"/>
      <c r="CR174" s="575"/>
      <c r="CS174" s="575"/>
      <c r="CT174" s="575"/>
      <c r="CU174" s="575"/>
      <c r="CV174" s="575"/>
      <c r="CW174" s="575"/>
      <c r="CX174" s="575"/>
      <c r="CY174" s="575"/>
      <c r="CZ174" s="575"/>
      <c r="DA174" s="575"/>
      <c r="DB174" s="575"/>
      <c r="DC174" s="575"/>
      <c r="DD174" s="575"/>
      <c r="DE174" s="575"/>
      <c r="DF174" s="575"/>
      <c r="DG174" s="575"/>
      <c r="DH174" s="575"/>
      <c r="DI174" s="575"/>
      <c r="DJ174" s="575"/>
      <c r="DK174" s="575"/>
      <c r="DL174" s="575"/>
      <c r="DM174" s="575"/>
      <c r="DN174" s="575"/>
      <c r="DO174" s="575"/>
      <c r="DP174" s="575"/>
      <c r="DQ174" s="575"/>
      <c r="DR174" s="575"/>
      <c r="DS174" s="575"/>
      <c r="DT174" s="575"/>
      <c r="DU174" s="575"/>
      <c r="DV174" s="575"/>
      <c r="DW174" s="575"/>
      <c r="DX174" s="575"/>
      <c r="DY174" s="575"/>
      <c r="DZ174" s="575"/>
      <c r="EA174" s="575"/>
      <c r="EB174" s="575"/>
      <c r="EC174" s="575"/>
      <c r="ED174" s="575"/>
      <c r="EE174" s="575"/>
      <c r="EF174" s="575"/>
      <c r="EG174" s="575"/>
    </row>
    <row r="175" spans="1:139">
      <c r="A175" s="575"/>
      <c r="B175" s="575"/>
      <c r="C175" s="575"/>
      <c r="D175" s="575"/>
      <c r="E175" s="575"/>
      <c r="F175" s="575"/>
      <c r="G175" s="575"/>
      <c r="H175" s="575"/>
      <c r="I175" s="575"/>
      <c r="J175" s="575"/>
      <c r="K175" s="575"/>
      <c r="L175" s="575"/>
      <c r="M175" s="575"/>
      <c r="N175" s="575"/>
      <c r="O175" s="575"/>
      <c r="P175" s="575"/>
      <c r="Q175" s="575"/>
      <c r="R175" s="575"/>
      <c r="S175" s="575"/>
      <c r="T175" s="575"/>
      <c r="U175" s="575"/>
      <c r="V175" s="575"/>
      <c r="W175" s="575"/>
      <c r="X175" s="575"/>
      <c r="Y175" s="575"/>
      <c r="Z175" s="575"/>
      <c r="AA175" s="575"/>
      <c r="AB175" s="575"/>
      <c r="AC175" s="575"/>
      <c r="AD175" s="575"/>
      <c r="AE175" s="575"/>
      <c r="AF175" s="575"/>
      <c r="AG175" s="575"/>
      <c r="AH175" s="575"/>
      <c r="AI175" s="575"/>
      <c r="AJ175" s="575"/>
      <c r="AK175" s="575"/>
      <c r="AL175" s="575"/>
      <c r="AM175" s="575"/>
      <c r="AN175" s="575"/>
      <c r="AO175" s="575"/>
      <c r="AP175" s="575"/>
      <c r="AQ175" s="575"/>
      <c r="AR175" s="575"/>
      <c r="AS175" s="575"/>
      <c r="AT175" s="575"/>
      <c r="AU175" s="575"/>
      <c r="AV175" s="575"/>
      <c r="AW175" s="575"/>
      <c r="AX175" s="575"/>
      <c r="AY175" s="575"/>
      <c r="AZ175" s="575"/>
      <c r="BA175" s="575"/>
      <c r="BB175" s="575"/>
      <c r="BC175" s="575"/>
      <c r="BD175" s="575"/>
      <c r="BE175" s="575"/>
      <c r="BF175" s="575"/>
      <c r="BG175" s="575"/>
      <c r="BH175" s="575"/>
      <c r="BI175" s="575"/>
      <c r="BJ175" s="575"/>
      <c r="BK175" s="575"/>
      <c r="BL175" s="575"/>
      <c r="BM175" s="575"/>
      <c r="BN175" s="575"/>
      <c r="BO175" s="575"/>
      <c r="BP175" s="575"/>
      <c r="BQ175" s="575"/>
      <c r="BR175" s="575"/>
      <c r="BS175" s="575"/>
      <c r="BT175" s="575"/>
      <c r="BU175" s="575"/>
      <c r="BV175" s="575"/>
      <c r="BW175" s="575"/>
      <c r="BX175" s="575"/>
      <c r="BY175" s="575"/>
      <c r="BZ175" s="575"/>
      <c r="CA175" s="575"/>
      <c r="CB175" s="575"/>
      <c r="CC175" s="575"/>
      <c r="CD175" s="575"/>
      <c r="CE175" s="575"/>
      <c r="CF175" s="575"/>
      <c r="CG175" s="575"/>
      <c r="CH175" s="575"/>
      <c r="CI175" s="575"/>
      <c r="CJ175" s="575"/>
      <c r="CK175" s="575"/>
      <c r="CL175" s="575"/>
      <c r="CM175" s="575"/>
      <c r="CN175" s="575"/>
      <c r="CO175" s="575"/>
      <c r="CP175" s="575"/>
      <c r="CQ175" s="575"/>
      <c r="CR175" s="575"/>
      <c r="CS175" s="575"/>
      <c r="CT175" s="575"/>
      <c r="CU175" s="575"/>
      <c r="CV175" s="575"/>
      <c r="CW175" s="575"/>
      <c r="CX175" s="575"/>
      <c r="CY175" s="575"/>
      <c r="CZ175" s="575"/>
      <c r="DA175" s="575"/>
      <c r="DB175" s="575"/>
      <c r="DC175" s="575"/>
      <c r="DD175" s="575"/>
      <c r="DE175" s="575"/>
      <c r="DF175" s="575"/>
      <c r="DG175" s="575"/>
      <c r="DH175" s="575"/>
      <c r="DI175" s="575"/>
      <c r="DJ175" s="575"/>
      <c r="DK175" s="575"/>
      <c r="DL175" s="575"/>
      <c r="DM175" s="575"/>
      <c r="DN175" s="575"/>
      <c r="DO175" s="575"/>
      <c r="DP175" s="575"/>
      <c r="DQ175" s="575"/>
      <c r="DR175" s="575"/>
      <c r="DS175" s="575"/>
      <c r="DT175" s="575"/>
      <c r="DU175" s="575"/>
      <c r="DV175" s="575"/>
      <c r="DW175" s="575"/>
      <c r="DX175" s="575"/>
      <c r="DY175" s="575"/>
      <c r="DZ175" s="575"/>
      <c r="EA175" s="575"/>
      <c r="EB175" s="575"/>
      <c r="EC175" s="575"/>
      <c r="ED175" s="575"/>
      <c r="EE175" s="575"/>
      <c r="EF175" s="575"/>
      <c r="EG175" s="575"/>
    </row>
    <row r="176" spans="1:139">
      <c r="A176" s="575"/>
      <c r="B176" s="575"/>
      <c r="C176" s="575"/>
      <c r="D176" s="575"/>
      <c r="E176" s="575"/>
      <c r="F176" s="575"/>
      <c r="G176" s="575"/>
      <c r="H176" s="575"/>
      <c r="I176" s="575"/>
      <c r="J176" s="575"/>
      <c r="K176" s="575"/>
      <c r="L176" s="575"/>
      <c r="M176" s="575"/>
      <c r="N176" s="575"/>
      <c r="O176" s="575"/>
      <c r="P176" s="575"/>
      <c r="Q176" s="575"/>
      <c r="R176" s="575"/>
      <c r="S176" s="575"/>
      <c r="T176" s="575"/>
      <c r="U176" s="575"/>
      <c r="V176" s="575"/>
      <c r="W176" s="575"/>
      <c r="X176" s="575"/>
      <c r="Y176" s="575"/>
      <c r="Z176" s="575"/>
      <c r="AA176" s="575"/>
      <c r="AB176" s="575"/>
      <c r="AC176" s="575"/>
      <c r="AD176" s="575"/>
      <c r="AE176" s="575"/>
      <c r="AF176" s="575"/>
      <c r="AG176" s="575"/>
      <c r="AH176" s="575"/>
      <c r="AI176" s="575"/>
      <c r="AJ176" s="575"/>
      <c r="AK176" s="575"/>
      <c r="AL176" s="575"/>
      <c r="AM176" s="575"/>
      <c r="AN176" s="575"/>
      <c r="AO176" s="575"/>
      <c r="AP176" s="575"/>
      <c r="AQ176" s="575"/>
      <c r="AR176" s="575"/>
      <c r="AS176" s="575"/>
      <c r="AT176" s="575"/>
      <c r="AU176" s="575"/>
      <c r="AV176" s="575"/>
      <c r="AW176" s="575"/>
      <c r="AX176" s="575"/>
      <c r="AY176" s="575"/>
      <c r="AZ176" s="575"/>
      <c r="BA176" s="575"/>
      <c r="BB176" s="575"/>
      <c r="BC176" s="575"/>
      <c r="BD176" s="575"/>
      <c r="BE176" s="575"/>
      <c r="BF176" s="575"/>
      <c r="BG176" s="575"/>
      <c r="BH176" s="575"/>
      <c r="BI176" s="575"/>
      <c r="BJ176" s="575"/>
      <c r="BK176" s="575"/>
      <c r="BL176" s="575"/>
      <c r="BM176" s="575"/>
      <c r="BN176" s="575"/>
      <c r="BO176" s="575"/>
      <c r="BP176" s="575"/>
      <c r="BQ176" s="575"/>
      <c r="BR176" s="575"/>
      <c r="BS176" s="575"/>
      <c r="BT176" s="575"/>
      <c r="BU176" s="575"/>
      <c r="BV176" s="575"/>
      <c r="BW176" s="575"/>
      <c r="BX176" s="575"/>
      <c r="BY176" s="575"/>
      <c r="BZ176" s="575"/>
      <c r="CA176" s="575"/>
      <c r="CB176" s="575"/>
      <c r="CC176" s="575"/>
      <c r="CD176" s="575"/>
      <c r="CE176" s="575"/>
      <c r="CF176" s="575"/>
      <c r="CG176" s="575"/>
      <c r="CH176" s="575"/>
      <c r="CI176" s="575"/>
      <c r="CJ176" s="575"/>
      <c r="CK176" s="575"/>
      <c r="CL176" s="575"/>
      <c r="CM176" s="575"/>
      <c r="CN176" s="575"/>
      <c r="CO176" s="575"/>
      <c r="CP176" s="575"/>
      <c r="CQ176" s="575"/>
      <c r="CR176" s="575"/>
      <c r="CS176" s="575"/>
      <c r="CT176" s="575"/>
      <c r="CU176" s="575"/>
      <c r="CV176" s="575"/>
      <c r="CW176" s="575"/>
      <c r="CX176" s="575"/>
      <c r="CY176" s="575"/>
      <c r="CZ176" s="575"/>
      <c r="DA176" s="575"/>
      <c r="DB176" s="575"/>
      <c r="DC176" s="575"/>
      <c r="DD176" s="575"/>
      <c r="DE176" s="575"/>
      <c r="DF176" s="575"/>
      <c r="DG176" s="575"/>
      <c r="DH176" s="575"/>
      <c r="DI176" s="575"/>
      <c r="DJ176" s="575"/>
      <c r="DK176" s="575"/>
      <c r="DL176" s="575"/>
      <c r="DM176" s="575"/>
      <c r="DN176" s="575"/>
      <c r="DO176" s="575"/>
      <c r="DP176" s="575"/>
      <c r="DQ176" s="575"/>
      <c r="DR176" s="575"/>
      <c r="DS176" s="575"/>
      <c r="DT176" s="575"/>
      <c r="DU176" s="575"/>
      <c r="DV176" s="575"/>
      <c r="DW176" s="575"/>
      <c r="DX176" s="575"/>
      <c r="DY176" s="575"/>
      <c r="DZ176" s="575"/>
      <c r="EA176" s="575"/>
      <c r="EB176" s="575"/>
      <c r="EC176" s="575"/>
      <c r="ED176" s="575"/>
      <c r="EE176" s="575"/>
      <c r="EF176" s="575"/>
      <c r="EG176" s="575"/>
    </row>
    <row r="177" spans="1:137">
      <c r="A177" s="575"/>
      <c r="B177" s="575"/>
      <c r="C177" s="575"/>
      <c r="D177" s="575"/>
      <c r="E177" s="575"/>
      <c r="F177" s="575"/>
      <c r="G177" s="575"/>
      <c r="H177" s="575"/>
      <c r="I177" s="575"/>
      <c r="J177" s="575"/>
      <c r="K177" s="575"/>
      <c r="L177" s="575"/>
      <c r="M177" s="575"/>
      <c r="N177" s="575"/>
      <c r="O177" s="575"/>
      <c r="P177" s="575"/>
      <c r="Q177" s="575"/>
      <c r="R177" s="575"/>
      <c r="S177" s="575"/>
      <c r="T177" s="575"/>
      <c r="U177" s="575"/>
      <c r="V177" s="575"/>
      <c r="W177" s="575"/>
      <c r="X177" s="575"/>
      <c r="Y177" s="575"/>
      <c r="Z177" s="575"/>
      <c r="AA177" s="575"/>
      <c r="AB177" s="575"/>
      <c r="AC177" s="575"/>
      <c r="AD177" s="575"/>
      <c r="AE177" s="575"/>
      <c r="AF177" s="575"/>
      <c r="AG177" s="575"/>
      <c r="AH177" s="575"/>
      <c r="AI177" s="575"/>
      <c r="AJ177" s="575"/>
      <c r="AK177" s="575"/>
      <c r="AL177" s="575"/>
      <c r="AM177" s="575"/>
      <c r="AN177" s="575"/>
      <c r="AO177" s="575"/>
      <c r="AP177" s="575"/>
      <c r="AQ177" s="575"/>
      <c r="AR177" s="575"/>
      <c r="AS177" s="575"/>
      <c r="AT177" s="575"/>
      <c r="AU177" s="575"/>
      <c r="AV177" s="575"/>
      <c r="AW177" s="575"/>
      <c r="AX177" s="575"/>
      <c r="AY177" s="575"/>
      <c r="AZ177" s="575"/>
      <c r="BA177" s="575"/>
      <c r="BB177" s="575"/>
      <c r="BC177" s="575"/>
      <c r="BD177" s="575"/>
      <c r="BE177" s="575"/>
      <c r="BF177" s="575"/>
      <c r="BG177" s="575"/>
      <c r="BH177" s="575"/>
      <c r="BI177" s="575"/>
      <c r="BJ177" s="575"/>
      <c r="BK177" s="575"/>
      <c r="BL177" s="575"/>
      <c r="BM177" s="575"/>
      <c r="BN177" s="575"/>
      <c r="BO177" s="575"/>
      <c r="BP177" s="575"/>
      <c r="BQ177" s="575"/>
      <c r="BR177" s="575"/>
      <c r="BS177" s="575"/>
      <c r="BT177" s="575"/>
      <c r="BU177" s="575"/>
      <c r="BV177" s="575"/>
      <c r="BW177" s="575"/>
      <c r="BX177" s="575"/>
      <c r="BY177" s="575"/>
      <c r="BZ177" s="575"/>
      <c r="CA177" s="575"/>
      <c r="CB177" s="575"/>
      <c r="CC177" s="575"/>
      <c r="CD177" s="575"/>
      <c r="CE177" s="575"/>
      <c r="CF177" s="575"/>
      <c r="CG177" s="575"/>
      <c r="CH177" s="575"/>
      <c r="CI177" s="575"/>
      <c r="CJ177" s="575"/>
      <c r="CK177" s="575"/>
      <c r="CL177" s="575"/>
      <c r="CM177" s="575"/>
      <c r="CN177" s="575"/>
      <c r="CO177" s="575"/>
      <c r="CP177" s="575"/>
      <c r="CQ177" s="575"/>
      <c r="CR177" s="575"/>
      <c r="CS177" s="575"/>
      <c r="CT177" s="575"/>
      <c r="CU177" s="575"/>
      <c r="CV177" s="575"/>
      <c r="CW177" s="575"/>
      <c r="CX177" s="575"/>
      <c r="CY177" s="575"/>
      <c r="CZ177" s="575"/>
      <c r="DA177" s="575"/>
      <c r="DB177" s="575"/>
      <c r="DC177" s="575"/>
      <c r="DD177" s="575"/>
      <c r="DE177" s="575"/>
      <c r="DF177" s="575"/>
      <c r="DG177" s="575"/>
      <c r="DH177" s="575"/>
      <c r="DI177" s="575"/>
      <c r="DJ177" s="575"/>
      <c r="DK177" s="575"/>
      <c r="DL177" s="575"/>
      <c r="DM177" s="575"/>
      <c r="DN177" s="575"/>
      <c r="DO177" s="575"/>
      <c r="DP177" s="575"/>
      <c r="DQ177" s="575"/>
      <c r="DR177" s="575"/>
      <c r="DS177" s="575"/>
      <c r="DT177" s="575"/>
      <c r="DU177" s="575"/>
      <c r="DV177" s="575"/>
      <c r="DW177" s="575"/>
      <c r="DX177" s="575"/>
      <c r="DY177" s="575"/>
      <c r="DZ177" s="575"/>
      <c r="EA177" s="575"/>
      <c r="EB177" s="575"/>
      <c r="EC177" s="575"/>
      <c r="ED177" s="575"/>
      <c r="EE177" s="575"/>
      <c r="EF177" s="575"/>
      <c r="EG177" s="575"/>
    </row>
    <row r="178" spans="1:137">
      <c r="A178" s="575"/>
      <c r="B178" s="575"/>
      <c r="C178" s="575"/>
      <c r="D178" s="575"/>
      <c r="E178" s="575"/>
      <c r="F178" s="575"/>
      <c r="G178" s="575"/>
      <c r="H178" s="575"/>
      <c r="I178" s="575"/>
      <c r="J178" s="575"/>
      <c r="K178" s="575"/>
      <c r="L178" s="575"/>
      <c r="M178" s="575"/>
      <c r="N178" s="575"/>
      <c r="O178" s="575"/>
      <c r="P178" s="575"/>
      <c r="Q178" s="575"/>
      <c r="R178" s="575"/>
      <c r="S178" s="575"/>
      <c r="T178" s="575"/>
      <c r="U178" s="575"/>
      <c r="V178" s="575"/>
      <c r="W178" s="575"/>
      <c r="X178" s="575"/>
      <c r="Y178" s="575"/>
      <c r="Z178" s="575"/>
      <c r="AA178" s="575"/>
      <c r="AB178" s="575"/>
      <c r="AC178" s="575"/>
      <c r="AD178" s="575"/>
      <c r="AE178" s="575"/>
      <c r="AF178" s="575"/>
      <c r="AG178" s="575"/>
      <c r="AH178" s="575"/>
      <c r="AI178" s="575"/>
      <c r="AJ178" s="575"/>
      <c r="AK178" s="575"/>
      <c r="AL178" s="575"/>
      <c r="AM178" s="575"/>
      <c r="AN178" s="575"/>
      <c r="AO178" s="575"/>
      <c r="AP178" s="575"/>
      <c r="AQ178" s="575"/>
      <c r="AR178" s="575"/>
      <c r="AS178" s="575"/>
      <c r="AT178" s="575"/>
      <c r="AU178" s="575"/>
      <c r="AV178" s="575"/>
      <c r="AW178" s="575"/>
      <c r="AX178" s="575"/>
      <c r="AY178" s="575"/>
      <c r="AZ178" s="575"/>
      <c r="BA178" s="575"/>
      <c r="BB178" s="575"/>
      <c r="BC178" s="575"/>
      <c r="BD178" s="575"/>
      <c r="BE178" s="575"/>
      <c r="BF178" s="575"/>
      <c r="BG178" s="575"/>
      <c r="BH178" s="575"/>
      <c r="BI178" s="575"/>
      <c r="BJ178" s="575"/>
      <c r="BK178" s="575"/>
      <c r="BL178" s="575"/>
      <c r="BM178" s="575"/>
      <c r="BN178" s="575"/>
      <c r="BO178" s="575"/>
      <c r="BP178" s="575"/>
      <c r="BQ178" s="575"/>
      <c r="BR178" s="575"/>
      <c r="BS178" s="575"/>
      <c r="BT178" s="575"/>
      <c r="BU178" s="575"/>
      <c r="BV178" s="575"/>
      <c r="BW178" s="575"/>
      <c r="BX178" s="575"/>
      <c r="BY178" s="575"/>
      <c r="BZ178" s="575"/>
      <c r="CA178" s="575"/>
      <c r="CB178" s="575"/>
      <c r="CC178" s="575"/>
      <c r="CD178" s="575"/>
      <c r="CE178" s="575"/>
      <c r="CF178" s="575"/>
      <c r="CG178" s="575"/>
      <c r="CH178" s="575"/>
      <c r="CI178" s="575"/>
      <c r="CJ178" s="575"/>
      <c r="CK178" s="575"/>
      <c r="CL178" s="575"/>
      <c r="CM178" s="575"/>
      <c r="CN178" s="575"/>
      <c r="CO178" s="575"/>
      <c r="CP178" s="575"/>
      <c r="CQ178" s="575"/>
      <c r="CR178" s="575"/>
      <c r="CS178" s="575"/>
      <c r="CT178" s="575"/>
      <c r="CU178" s="575"/>
      <c r="CV178" s="575"/>
      <c r="CW178" s="575"/>
      <c r="CX178" s="575"/>
      <c r="CY178" s="575"/>
      <c r="CZ178" s="575"/>
      <c r="DA178" s="575"/>
      <c r="DB178" s="575"/>
      <c r="DC178" s="575"/>
      <c r="DD178" s="575"/>
      <c r="DE178" s="575"/>
      <c r="DF178" s="575"/>
      <c r="DG178" s="575"/>
      <c r="DH178" s="575"/>
      <c r="DI178" s="575"/>
      <c r="DJ178" s="575"/>
      <c r="DK178" s="575"/>
      <c r="DL178" s="575"/>
      <c r="DM178" s="575"/>
      <c r="DN178" s="575"/>
      <c r="DO178" s="575"/>
      <c r="DP178" s="575"/>
      <c r="DQ178" s="575"/>
      <c r="DR178" s="575"/>
      <c r="DS178" s="575"/>
      <c r="DT178" s="575"/>
      <c r="DU178" s="575"/>
      <c r="DV178" s="575"/>
      <c r="DW178" s="575"/>
      <c r="DX178" s="575"/>
      <c r="DY178" s="575"/>
      <c r="DZ178" s="575"/>
      <c r="EA178" s="575"/>
      <c r="EB178" s="575"/>
      <c r="EC178" s="575"/>
      <c r="ED178" s="575"/>
      <c r="EE178" s="575"/>
      <c r="EF178" s="575"/>
      <c r="EG178" s="575"/>
    </row>
    <row r="179" spans="1:137">
      <c r="A179" s="575"/>
      <c r="B179" s="575"/>
      <c r="C179" s="575"/>
      <c r="D179" s="575"/>
      <c r="E179" s="575"/>
      <c r="F179" s="575"/>
      <c r="G179" s="575"/>
      <c r="H179" s="575"/>
      <c r="I179" s="575"/>
      <c r="J179" s="575"/>
      <c r="K179" s="575"/>
      <c r="L179" s="575"/>
      <c r="M179" s="575"/>
      <c r="N179" s="575"/>
      <c r="O179" s="575"/>
      <c r="P179" s="575"/>
      <c r="Q179" s="575"/>
      <c r="R179" s="575"/>
      <c r="S179" s="575"/>
      <c r="T179" s="575"/>
      <c r="U179" s="575"/>
      <c r="V179" s="575"/>
      <c r="W179" s="575"/>
      <c r="X179" s="575"/>
      <c r="Y179" s="575"/>
      <c r="Z179" s="575"/>
      <c r="AA179" s="575"/>
      <c r="AB179" s="575"/>
      <c r="AC179" s="575"/>
      <c r="AD179" s="575"/>
      <c r="AE179" s="575"/>
      <c r="AF179" s="575"/>
      <c r="AG179" s="575"/>
      <c r="AH179" s="575"/>
      <c r="AI179" s="575"/>
      <c r="AJ179" s="575"/>
      <c r="AK179" s="575"/>
      <c r="AL179" s="575"/>
      <c r="AM179" s="575"/>
      <c r="AN179" s="575"/>
      <c r="AO179" s="575"/>
      <c r="AP179" s="575"/>
      <c r="AQ179" s="575"/>
      <c r="AR179" s="575"/>
      <c r="AS179" s="575"/>
      <c r="AT179" s="575"/>
      <c r="AU179" s="575"/>
      <c r="AV179" s="575"/>
      <c r="AW179" s="575"/>
      <c r="AX179" s="575"/>
      <c r="AY179" s="575"/>
      <c r="AZ179" s="575"/>
      <c r="BA179" s="575"/>
      <c r="BB179" s="575"/>
      <c r="BC179" s="575"/>
      <c r="BD179" s="575"/>
      <c r="BE179" s="575"/>
      <c r="BF179" s="575"/>
      <c r="BG179" s="575"/>
      <c r="BH179" s="575"/>
      <c r="BI179" s="575"/>
      <c r="BJ179" s="575"/>
      <c r="BK179" s="575"/>
      <c r="BL179" s="575"/>
      <c r="BM179" s="575"/>
      <c r="BN179" s="575"/>
      <c r="BO179" s="575"/>
      <c r="BP179" s="575"/>
      <c r="BQ179" s="575"/>
      <c r="BR179" s="575"/>
      <c r="BS179" s="575"/>
      <c r="BT179" s="575"/>
      <c r="BU179" s="575"/>
      <c r="BV179" s="575"/>
      <c r="BW179" s="575"/>
      <c r="BX179" s="575"/>
      <c r="BY179" s="575"/>
      <c r="BZ179" s="575"/>
      <c r="CA179" s="575"/>
      <c r="CB179" s="575"/>
      <c r="CC179" s="575"/>
      <c r="CD179" s="575"/>
      <c r="CE179" s="575"/>
      <c r="CF179" s="575"/>
      <c r="CG179" s="575"/>
      <c r="CH179" s="575"/>
      <c r="CI179" s="575"/>
      <c r="CJ179" s="575"/>
      <c r="CK179" s="575"/>
      <c r="CL179" s="575"/>
      <c r="CM179" s="575"/>
      <c r="CN179" s="575"/>
      <c r="CO179" s="575"/>
      <c r="CP179" s="575"/>
      <c r="CQ179" s="575"/>
      <c r="CR179" s="575"/>
      <c r="CS179" s="575"/>
      <c r="CT179" s="575"/>
      <c r="CU179" s="575"/>
      <c r="CV179" s="575"/>
      <c r="CW179" s="575"/>
      <c r="CX179" s="575"/>
      <c r="CY179" s="575"/>
      <c r="CZ179" s="575"/>
      <c r="DA179" s="575"/>
      <c r="DB179" s="575"/>
      <c r="DC179" s="575"/>
      <c r="DD179" s="575"/>
      <c r="DE179" s="575"/>
      <c r="DF179" s="575"/>
      <c r="DG179" s="575"/>
      <c r="DH179" s="575"/>
      <c r="DI179" s="575"/>
      <c r="DJ179" s="575"/>
      <c r="DK179" s="575"/>
      <c r="DL179" s="575"/>
      <c r="DM179" s="575"/>
      <c r="DN179" s="575"/>
      <c r="DO179" s="575"/>
      <c r="DP179" s="575"/>
      <c r="DQ179" s="575"/>
      <c r="DR179" s="575"/>
      <c r="DS179" s="575"/>
      <c r="DT179" s="575"/>
      <c r="DU179" s="575"/>
      <c r="DV179" s="575"/>
      <c r="DW179" s="575"/>
      <c r="DX179" s="575"/>
      <c r="DY179" s="575"/>
      <c r="DZ179" s="575"/>
      <c r="EA179" s="575"/>
      <c r="EB179" s="575"/>
      <c r="EC179" s="575"/>
      <c r="ED179" s="575"/>
      <c r="EE179" s="575"/>
      <c r="EF179" s="575"/>
      <c r="EG179" s="575"/>
    </row>
    <row r="180" spans="1:137">
      <c r="A180" s="575"/>
      <c r="B180" s="575"/>
      <c r="C180" s="575"/>
      <c r="D180" s="575"/>
      <c r="E180" s="575"/>
      <c r="F180" s="575"/>
      <c r="G180" s="575"/>
      <c r="H180" s="575"/>
      <c r="I180" s="575"/>
      <c r="J180" s="575"/>
      <c r="K180" s="575"/>
      <c r="L180" s="575"/>
      <c r="M180" s="575"/>
      <c r="N180" s="575"/>
      <c r="O180" s="575"/>
      <c r="P180" s="575"/>
      <c r="Q180" s="575"/>
      <c r="R180" s="575"/>
      <c r="S180" s="575"/>
      <c r="T180" s="575"/>
      <c r="U180" s="575"/>
      <c r="V180" s="575"/>
      <c r="W180" s="575"/>
      <c r="X180" s="575"/>
      <c r="Y180" s="575"/>
      <c r="Z180" s="575"/>
      <c r="AA180" s="575"/>
      <c r="AB180" s="575"/>
      <c r="AC180" s="575"/>
      <c r="AD180" s="575"/>
      <c r="AE180" s="575"/>
      <c r="AF180" s="575"/>
      <c r="AG180" s="575"/>
      <c r="AH180" s="575"/>
      <c r="AI180" s="575"/>
      <c r="AJ180" s="575"/>
      <c r="AK180" s="575"/>
      <c r="AL180" s="575"/>
      <c r="AM180" s="575"/>
      <c r="AN180" s="575"/>
      <c r="AO180" s="575"/>
      <c r="AP180" s="575"/>
      <c r="AQ180" s="575"/>
      <c r="AR180" s="575"/>
      <c r="AS180" s="575"/>
      <c r="AT180" s="575"/>
      <c r="AU180" s="575"/>
      <c r="AV180" s="575"/>
      <c r="AW180" s="575"/>
      <c r="AX180" s="575"/>
      <c r="AY180" s="575"/>
      <c r="AZ180" s="575"/>
      <c r="BA180" s="575"/>
      <c r="BB180" s="575"/>
      <c r="BC180" s="575"/>
      <c r="BD180" s="575"/>
      <c r="BE180" s="575"/>
      <c r="BF180" s="575"/>
      <c r="BG180" s="575"/>
      <c r="BH180" s="575"/>
      <c r="BI180" s="575"/>
      <c r="BJ180" s="575"/>
      <c r="BK180" s="575"/>
      <c r="BL180" s="575"/>
      <c r="BM180" s="575"/>
      <c r="BN180" s="575"/>
      <c r="BO180" s="575"/>
      <c r="BP180" s="575"/>
      <c r="BQ180" s="575"/>
      <c r="BR180" s="575"/>
      <c r="BS180" s="575"/>
      <c r="BT180" s="575"/>
      <c r="BU180" s="575"/>
      <c r="BV180" s="575"/>
      <c r="BW180" s="575"/>
      <c r="BX180" s="575"/>
      <c r="BY180" s="575"/>
      <c r="BZ180" s="575"/>
      <c r="CA180" s="575"/>
      <c r="CB180" s="575"/>
      <c r="CC180" s="575"/>
      <c r="CD180" s="575"/>
      <c r="CE180" s="575"/>
      <c r="CF180" s="575"/>
      <c r="CG180" s="575"/>
      <c r="CH180" s="575"/>
      <c r="CI180" s="575"/>
      <c r="CJ180" s="575"/>
      <c r="CK180" s="575"/>
      <c r="CL180" s="575"/>
      <c r="CM180" s="575"/>
      <c r="CN180" s="575"/>
      <c r="CO180" s="575"/>
      <c r="CP180" s="575"/>
      <c r="CQ180" s="575"/>
      <c r="CR180" s="575"/>
      <c r="CS180" s="575"/>
      <c r="CT180" s="575"/>
      <c r="CU180" s="575"/>
      <c r="CV180" s="575"/>
      <c r="CW180" s="575"/>
      <c r="CX180" s="575"/>
      <c r="CY180" s="575"/>
      <c r="CZ180" s="575"/>
      <c r="DA180" s="575"/>
      <c r="DB180" s="575"/>
      <c r="DC180" s="575"/>
      <c r="DD180" s="575"/>
      <c r="DE180" s="575"/>
      <c r="DF180" s="575"/>
      <c r="DG180" s="575"/>
      <c r="DH180" s="575"/>
      <c r="DI180" s="575"/>
      <c r="DJ180" s="575"/>
      <c r="DK180" s="575"/>
      <c r="DL180" s="575"/>
      <c r="DM180" s="575"/>
      <c r="DN180" s="575"/>
      <c r="DO180" s="575"/>
      <c r="DP180" s="575"/>
      <c r="DQ180" s="575"/>
      <c r="DR180" s="575"/>
      <c r="DS180" s="575"/>
      <c r="DT180" s="575"/>
      <c r="DU180" s="575"/>
      <c r="DV180" s="575"/>
      <c r="DW180" s="575"/>
      <c r="DX180" s="575"/>
      <c r="DY180" s="575"/>
      <c r="DZ180" s="575"/>
      <c r="EA180" s="575"/>
      <c r="EB180" s="575"/>
      <c r="EC180" s="575"/>
      <c r="ED180" s="575"/>
      <c r="EE180" s="575"/>
      <c r="EF180" s="575"/>
      <c r="EG180" s="575"/>
    </row>
    <row r="181" spans="1:137">
      <c r="A181" s="575"/>
      <c r="B181" s="575"/>
      <c r="C181" s="575"/>
      <c r="D181" s="575"/>
      <c r="E181" s="575"/>
      <c r="F181" s="575"/>
      <c r="G181" s="575"/>
      <c r="H181" s="575"/>
      <c r="I181" s="575"/>
      <c r="J181" s="575"/>
      <c r="K181" s="575"/>
      <c r="L181" s="575"/>
      <c r="M181" s="575"/>
      <c r="N181" s="575"/>
      <c r="O181" s="575"/>
      <c r="P181" s="575"/>
      <c r="Q181" s="575"/>
      <c r="R181" s="575"/>
      <c r="S181" s="575"/>
      <c r="T181" s="575"/>
      <c r="U181" s="575"/>
      <c r="V181" s="575"/>
      <c r="W181" s="575"/>
      <c r="X181" s="575"/>
      <c r="Y181" s="575"/>
      <c r="Z181" s="575"/>
      <c r="AA181" s="575"/>
      <c r="AB181" s="575"/>
      <c r="AC181" s="575"/>
      <c r="AD181" s="575"/>
      <c r="AE181" s="575"/>
      <c r="AF181" s="575"/>
      <c r="AG181" s="575"/>
      <c r="AH181" s="575"/>
      <c r="AI181" s="575"/>
      <c r="AJ181" s="575"/>
      <c r="AK181" s="575"/>
      <c r="AL181" s="575"/>
      <c r="AM181" s="575"/>
      <c r="AN181" s="575"/>
      <c r="AO181" s="575"/>
      <c r="AP181" s="575"/>
      <c r="AQ181" s="575"/>
      <c r="AR181" s="575"/>
      <c r="AS181" s="575"/>
      <c r="AT181" s="575"/>
      <c r="AU181" s="575"/>
      <c r="AV181" s="575"/>
      <c r="AW181" s="575"/>
      <c r="AX181" s="575"/>
      <c r="AY181" s="575"/>
      <c r="AZ181" s="575"/>
      <c r="BA181" s="575"/>
      <c r="BB181" s="575"/>
      <c r="BC181" s="575"/>
      <c r="BD181" s="575"/>
      <c r="BE181" s="575"/>
      <c r="BF181" s="575"/>
      <c r="BG181" s="575"/>
      <c r="BH181" s="575"/>
      <c r="BI181" s="575"/>
      <c r="BJ181" s="575"/>
      <c r="BK181" s="575"/>
      <c r="BL181" s="575"/>
      <c r="BM181" s="575"/>
      <c r="BN181" s="575"/>
      <c r="BO181" s="575"/>
      <c r="BP181" s="575"/>
      <c r="BQ181" s="575"/>
      <c r="BR181" s="575"/>
      <c r="BS181" s="575"/>
      <c r="BT181" s="575"/>
      <c r="BU181" s="575"/>
      <c r="BV181" s="575"/>
      <c r="BW181" s="575"/>
      <c r="BX181" s="575"/>
      <c r="BY181" s="575"/>
      <c r="BZ181" s="575"/>
      <c r="CA181" s="575"/>
      <c r="CB181" s="575"/>
      <c r="CC181" s="575"/>
      <c r="CD181" s="575"/>
      <c r="CE181" s="575"/>
      <c r="CF181" s="575"/>
      <c r="CG181" s="575"/>
      <c r="CH181" s="575"/>
      <c r="CI181" s="575"/>
      <c r="CJ181" s="575"/>
      <c r="CK181" s="575"/>
      <c r="CL181" s="575"/>
      <c r="CM181" s="575"/>
      <c r="CN181" s="575"/>
      <c r="CO181" s="575"/>
      <c r="CP181" s="575"/>
      <c r="CQ181" s="575"/>
      <c r="CR181" s="575"/>
      <c r="CS181" s="575"/>
      <c r="CT181" s="575"/>
      <c r="CU181" s="575"/>
      <c r="CV181" s="575"/>
      <c r="CW181" s="575"/>
      <c r="CX181" s="575"/>
      <c r="CY181" s="575"/>
      <c r="CZ181" s="575"/>
      <c r="DA181" s="575"/>
      <c r="DB181" s="575"/>
      <c r="DC181" s="575"/>
      <c r="DD181" s="575"/>
      <c r="DE181" s="575"/>
      <c r="DF181" s="575"/>
      <c r="DG181" s="575"/>
      <c r="DH181" s="575"/>
      <c r="DI181" s="575"/>
      <c r="DJ181" s="575"/>
      <c r="DK181" s="575"/>
      <c r="DL181" s="575"/>
      <c r="DM181" s="575"/>
      <c r="DN181" s="575"/>
      <c r="DO181" s="575"/>
      <c r="DP181" s="575"/>
      <c r="DQ181" s="575"/>
      <c r="DR181" s="575"/>
      <c r="DS181" s="575"/>
      <c r="DT181" s="575"/>
      <c r="DU181" s="575"/>
      <c r="DV181" s="575"/>
      <c r="DW181" s="575"/>
      <c r="DX181" s="575"/>
      <c r="DY181" s="575"/>
      <c r="DZ181" s="575"/>
      <c r="EA181" s="575"/>
      <c r="EB181" s="575"/>
      <c r="EC181" s="575"/>
      <c r="ED181" s="575"/>
      <c r="EE181" s="575"/>
      <c r="EF181" s="575"/>
      <c r="EG181" s="575"/>
    </row>
    <row r="182" spans="1:137">
      <c r="A182" s="575"/>
      <c r="B182" s="575"/>
      <c r="C182" s="575"/>
      <c r="D182" s="575"/>
      <c r="E182" s="575"/>
      <c r="F182" s="575"/>
      <c r="G182" s="575"/>
      <c r="H182" s="575"/>
      <c r="I182" s="575"/>
      <c r="J182" s="575"/>
      <c r="K182" s="575"/>
      <c r="L182" s="575"/>
      <c r="M182" s="575"/>
      <c r="N182" s="575"/>
      <c r="O182" s="575"/>
      <c r="P182" s="575"/>
      <c r="Q182" s="575"/>
      <c r="R182" s="575"/>
      <c r="S182" s="575"/>
      <c r="T182" s="575"/>
      <c r="U182" s="575"/>
      <c r="V182" s="575"/>
      <c r="W182" s="575"/>
      <c r="X182" s="575"/>
      <c r="Y182" s="575"/>
      <c r="Z182" s="575"/>
      <c r="AA182" s="575"/>
      <c r="AB182" s="575"/>
      <c r="AC182" s="575"/>
      <c r="AD182" s="575"/>
      <c r="AE182" s="575"/>
      <c r="AF182" s="575"/>
      <c r="AG182" s="575"/>
      <c r="AH182" s="575"/>
      <c r="AI182" s="575"/>
      <c r="AJ182" s="575"/>
      <c r="AK182" s="575"/>
      <c r="AL182" s="575"/>
      <c r="AM182" s="575"/>
      <c r="AN182" s="575"/>
      <c r="AO182" s="575"/>
      <c r="AP182" s="575"/>
      <c r="AQ182" s="575"/>
      <c r="AR182" s="575"/>
      <c r="AS182" s="575"/>
      <c r="AT182" s="575"/>
      <c r="AU182" s="575"/>
      <c r="AV182" s="575"/>
      <c r="AW182" s="575"/>
      <c r="AX182" s="575"/>
      <c r="AY182" s="575"/>
      <c r="AZ182" s="575"/>
      <c r="BA182" s="575"/>
      <c r="BB182" s="575"/>
      <c r="BC182" s="575"/>
      <c r="BD182" s="575"/>
      <c r="BE182" s="575"/>
      <c r="BF182" s="575"/>
      <c r="BG182" s="575"/>
      <c r="BH182" s="575"/>
      <c r="BI182" s="575"/>
      <c r="BJ182" s="575"/>
      <c r="BK182" s="575"/>
      <c r="BL182" s="575"/>
      <c r="BM182" s="575"/>
      <c r="BN182" s="575"/>
      <c r="BO182" s="575"/>
      <c r="BP182" s="575"/>
      <c r="BQ182" s="575"/>
      <c r="BR182" s="575"/>
      <c r="BS182" s="575"/>
      <c r="BT182" s="575"/>
      <c r="BU182" s="575"/>
      <c r="BV182" s="575"/>
      <c r="BW182" s="575"/>
      <c r="BX182" s="575"/>
      <c r="BY182" s="575"/>
      <c r="BZ182" s="575"/>
      <c r="CA182" s="575"/>
      <c r="CB182" s="575"/>
      <c r="CC182" s="575"/>
      <c r="CD182" s="575"/>
      <c r="CE182" s="575"/>
      <c r="CF182" s="575"/>
      <c r="CG182" s="575"/>
      <c r="CH182" s="575"/>
      <c r="CI182" s="575"/>
      <c r="CJ182" s="575"/>
      <c r="CK182" s="575"/>
      <c r="CL182" s="575"/>
      <c r="CM182" s="575"/>
      <c r="CN182" s="575"/>
      <c r="CO182" s="575"/>
      <c r="CP182" s="575"/>
      <c r="CQ182" s="575"/>
      <c r="CR182" s="575"/>
      <c r="CS182" s="575"/>
      <c r="CT182" s="575"/>
      <c r="CU182" s="575"/>
      <c r="CV182" s="575"/>
      <c r="CW182" s="575"/>
      <c r="CX182" s="575"/>
      <c r="CY182" s="575"/>
      <c r="CZ182" s="575"/>
      <c r="DA182" s="575"/>
      <c r="DB182" s="575"/>
      <c r="DC182" s="575"/>
      <c r="DD182" s="575"/>
      <c r="DE182" s="575"/>
      <c r="DF182" s="575"/>
      <c r="DG182" s="575"/>
      <c r="DH182" s="575"/>
      <c r="DI182" s="575"/>
      <c r="DJ182" s="575"/>
      <c r="DK182" s="575"/>
      <c r="DL182" s="575"/>
      <c r="DM182" s="575"/>
      <c r="DN182" s="575"/>
      <c r="DO182" s="575"/>
      <c r="DP182" s="575"/>
      <c r="DQ182" s="575"/>
      <c r="DR182" s="575"/>
      <c r="DS182" s="575"/>
      <c r="DT182" s="575"/>
      <c r="DU182" s="575"/>
      <c r="DV182" s="575"/>
      <c r="DW182" s="575"/>
      <c r="DX182" s="575"/>
      <c r="DY182" s="575"/>
      <c r="DZ182" s="575"/>
      <c r="EA182" s="575"/>
      <c r="EB182" s="575"/>
      <c r="EC182" s="575"/>
      <c r="ED182" s="575"/>
      <c r="EE182" s="575"/>
      <c r="EF182" s="575"/>
      <c r="EG182" s="575"/>
    </row>
    <row r="183" spans="1:137">
      <c r="A183" s="575"/>
      <c r="B183" s="575"/>
      <c r="C183" s="575"/>
      <c r="D183" s="575"/>
      <c r="E183" s="575"/>
      <c r="F183" s="575"/>
      <c r="G183" s="575"/>
      <c r="H183" s="575"/>
      <c r="I183" s="575"/>
      <c r="J183" s="575"/>
      <c r="K183" s="575"/>
      <c r="L183" s="575"/>
      <c r="M183" s="575"/>
      <c r="N183" s="575"/>
      <c r="O183" s="575"/>
      <c r="P183" s="575"/>
      <c r="Q183" s="575"/>
      <c r="R183" s="575"/>
      <c r="S183" s="575"/>
      <c r="T183" s="575"/>
      <c r="U183" s="575"/>
      <c r="V183" s="575"/>
      <c r="W183" s="575"/>
      <c r="X183" s="575"/>
      <c r="Y183" s="575"/>
      <c r="Z183" s="575"/>
      <c r="AA183" s="575"/>
      <c r="AB183" s="575"/>
      <c r="AC183" s="575"/>
      <c r="AD183" s="575"/>
      <c r="AE183" s="575"/>
      <c r="AF183" s="575"/>
      <c r="AG183" s="575"/>
      <c r="AH183" s="575"/>
      <c r="AI183" s="575"/>
      <c r="AJ183" s="575"/>
      <c r="AK183" s="575"/>
      <c r="AL183" s="575"/>
      <c r="AM183" s="575"/>
      <c r="AN183" s="575"/>
      <c r="AO183" s="575"/>
      <c r="AP183" s="575"/>
      <c r="AQ183" s="575"/>
      <c r="AR183" s="575"/>
      <c r="AS183" s="575"/>
      <c r="AT183" s="575"/>
      <c r="AU183" s="575"/>
      <c r="AV183" s="575"/>
      <c r="AW183" s="575"/>
      <c r="AX183" s="575"/>
      <c r="AY183" s="575"/>
      <c r="AZ183" s="575"/>
      <c r="BA183" s="575"/>
      <c r="BB183" s="575"/>
      <c r="BC183" s="575"/>
      <c r="BD183" s="575"/>
      <c r="BE183" s="575"/>
      <c r="BF183" s="575"/>
      <c r="BG183" s="575"/>
      <c r="BH183" s="575"/>
      <c r="BI183" s="575"/>
      <c r="BJ183" s="575"/>
      <c r="BK183" s="575"/>
      <c r="BL183" s="575"/>
      <c r="BM183" s="575"/>
      <c r="BN183" s="575"/>
      <c r="BO183" s="575"/>
      <c r="BP183" s="575"/>
      <c r="BQ183" s="575"/>
      <c r="BR183" s="575"/>
      <c r="BS183" s="575"/>
      <c r="BT183" s="575"/>
      <c r="BU183" s="575"/>
      <c r="BV183" s="575"/>
      <c r="BW183" s="575"/>
      <c r="BX183" s="575"/>
      <c r="BY183" s="575"/>
      <c r="BZ183" s="575"/>
      <c r="CA183" s="575"/>
      <c r="CB183" s="575"/>
      <c r="CC183" s="575"/>
      <c r="CD183" s="575"/>
      <c r="CE183" s="575"/>
      <c r="CF183" s="575"/>
      <c r="CG183" s="575"/>
      <c r="CH183" s="575"/>
      <c r="CI183" s="575"/>
      <c r="CJ183" s="575"/>
      <c r="CK183" s="575"/>
      <c r="CL183" s="575"/>
      <c r="CM183" s="575"/>
      <c r="CN183" s="575"/>
      <c r="CO183" s="575"/>
      <c r="CP183" s="575"/>
      <c r="CQ183" s="575"/>
      <c r="CR183" s="575"/>
      <c r="CS183" s="575"/>
      <c r="CT183" s="575"/>
      <c r="CU183" s="575"/>
      <c r="CV183" s="575"/>
      <c r="CW183" s="575"/>
      <c r="CX183" s="575"/>
      <c r="CY183" s="575"/>
      <c r="CZ183" s="575"/>
      <c r="DA183" s="575"/>
      <c r="DB183" s="575"/>
      <c r="DC183" s="575"/>
      <c r="DD183" s="575"/>
      <c r="DE183" s="575"/>
      <c r="DF183" s="575"/>
      <c r="DG183" s="575"/>
      <c r="DH183" s="575"/>
      <c r="DI183" s="575"/>
      <c r="DJ183" s="575"/>
      <c r="DK183" s="575"/>
      <c r="DL183" s="575"/>
      <c r="DM183" s="575"/>
      <c r="DN183" s="575"/>
      <c r="DO183" s="575"/>
      <c r="DP183" s="575"/>
      <c r="DQ183" s="575"/>
      <c r="DR183" s="575"/>
      <c r="DS183" s="575"/>
      <c r="DT183" s="575"/>
      <c r="DU183" s="575"/>
      <c r="DV183" s="575"/>
      <c r="DW183" s="575"/>
      <c r="DX183" s="575"/>
      <c r="DY183" s="575"/>
      <c r="DZ183" s="575"/>
      <c r="EA183" s="575"/>
      <c r="EB183" s="575"/>
      <c r="EC183" s="575"/>
      <c r="ED183" s="575"/>
      <c r="EE183" s="575"/>
      <c r="EF183" s="575"/>
      <c r="EG183" s="575"/>
    </row>
    <row r="184" spans="1:137">
      <c r="A184" s="575"/>
      <c r="B184" s="575"/>
      <c r="C184" s="575"/>
      <c r="D184" s="575"/>
      <c r="E184" s="575"/>
      <c r="F184" s="575"/>
      <c r="G184" s="575"/>
      <c r="H184" s="575"/>
      <c r="I184" s="575"/>
      <c r="J184" s="575"/>
      <c r="K184" s="575"/>
      <c r="L184" s="575"/>
      <c r="M184" s="575"/>
      <c r="N184" s="575"/>
      <c r="O184" s="575"/>
      <c r="P184" s="575"/>
      <c r="Q184" s="575"/>
      <c r="R184" s="575"/>
      <c r="S184" s="575"/>
      <c r="T184" s="575"/>
      <c r="U184" s="575"/>
      <c r="V184" s="575"/>
      <c r="W184" s="575"/>
      <c r="X184" s="575"/>
      <c r="Y184" s="575"/>
      <c r="Z184" s="575"/>
      <c r="AA184" s="575"/>
      <c r="AB184" s="575"/>
      <c r="AC184" s="575"/>
      <c r="AD184" s="575"/>
      <c r="AE184" s="575"/>
      <c r="AF184" s="575"/>
      <c r="AG184" s="575"/>
      <c r="AH184" s="575"/>
      <c r="AI184" s="575"/>
      <c r="AJ184" s="575"/>
      <c r="AK184" s="575"/>
      <c r="AL184" s="575"/>
      <c r="AM184" s="575"/>
      <c r="AN184" s="575"/>
      <c r="AO184" s="575"/>
      <c r="AP184" s="575"/>
      <c r="AQ184" s="575"/>
      <c r="AR184" s="575"/>
      <c r="AS184" s="575"/>
      <c r="AT184" s="575"/>
      <c r="AU184" s="575"/>
      <c r="AV184" s="575"/>
      <c r="AW184" s="575"/>
      <c r="AX184" s="575"/>
      <c r="AY184" s="575"/>
      <c r="AZ184" s="575"/>
      <c r="BA184" s="575"/>
      <c r="BB184" s="575"/>
      <c r="BC184" s="575"/>
      <c r="BD184" s="575"/>
      <c r="BE184" s="575"/>
      <c r="BF184" s="575"/>
      <c r="BG184" s="575"/>
      <c r="BH184" s="575"/>
      <c r="BI184" s="575"/>
      <c r="BJ184" s="575"/>
      <c r="BK184" s="575"/>
      <c r="BL184" s="575"/>
      <c r="BM184" s="575"/>
      <c r="BN184" s="575"/>
      <c r="BO184" s="575"/>
      <c r="BP184" s="575"/>
      <c r="BQ184" s="575"/>
      <c r="BR184" s="575"/>
      <c r="BS184" s="575"/>
      <c r="BT184" s="575"/>
      <c r="BU184" s="575"/>
      <c r="BV184" s="575"/>
      <c r="BW184" s="575"/>
      <c r="BX184" s="575"/>
      <c r="BY184" s="575"/>
      <c r="BZ184" s="575"/>
      <c r="CA184" s="575"/>
      <c r="CB184" s="575"/>
      <c r="CC184" s="575"/>
      <c r="CD184" s="575"/>
      <c r="CE184" s="575"/>
      <c r="CF184" s="575"/>
      <c r="CG184" s="575"/>
      <c r="CH184" s="575"/>
      <c r="CI184" s="575"/>
      <c r="CJ184" s="575"/>
      <c r="CK184" s="575"/>
      <c r="CL184" s="575"/>
      <c r="CM184" s="575"/>
      <c r="CN184" s="575"/>
      <c r="CO184" s="575"/>
      <c r="CP184" s="575"/>
      <c r="CQ184" s="575"/>
      <c r="CR184" s="575"/>
      <c r="CS184" s="575"/>
      <c r="CT184" s="575"/>
      <c r="CU184" s="575"/>
      <c r="CV184" s="575"/>
      <c r="CW184" s="575"/>
      <c r="CX184" s="575"/>
      <c r="CY184" s="575"/>
      <c r="CZ184" s="575"/>
      <c r="DA184" s="575"/>
      <c r="DB184" s="575"/>
      <c r="DC184" s="575"/>
      <c r="DD184" s="575"/>
      <c r="DE184" s="575"/>
      <c r="DF184" s="575"/>
      <c r="DG184" s="575"/>
      <c r="DH184" s="575"/>
      <c r="DI184" s="575"/>
      <c r="DJ184" s="575"/>
      <c r="DK184" s="575"/>
      <c r="DL184" s="575"/>
      <c r="DM184" s="575"/>
      <c r="DN184" s="575"/>
      <c r="DO184" s="575"/>
      <c r="DP184" s="575"/>
      <c r="DQ184" s="575"/>
      <c r="DR184" s="575"/>
      <c r="DS184" s="575"/>
      <c r="DT184" s="575"/>
      <c r="DU184" s="575"/>
      <c r="DV184" s="575"/>
      <c r="DW184" s="575"/>
      <c r="DX184" s="575"/>
      <c r="DY184" s="575"/>
      <c r="DZ184" s="575"/>
      <c r="EA184" s="575"/>
      <c r="EB184" s="575"/>
      <c r="EC184" s="575"/>
      <c r="ED184" s="575"/>
      <c r="EE184" s="575"/>
      <c r="EF184" s="575"/>
      <c r="EG184" s="575"/>
    </row>
    <row r="185" spans="1:137">
      <c r="A185" s="575"/>
      <c r="B185" s="575"/>
      <c r="C185" s="575"/>
      <c r="D185" s="575"/>
      <c r="E185" s="575"/>
      <c r="F185" s="575"/>
      <c r="G185" s="575"/>
      <c r="H185" s="575"/>
      <c r="I185" s="575"/>
      <c r="J185" s="575"/>
      <c r="K185" s="575"/>
      <c r="L185" s="575"/>
      <c r="M185" s="575"/>
      <c r="N185" s="575"/>
      <c r="O185" s="575"/>
      <c r="P185" s="575"/>
      <c r="Q185" s="575"/>
      <c r="R185" s="575"/>
      <c r="S185" s="575"/>
      <c r="T185" s="575"/>
      <c r="U185" s="575"/>
      <c r="V185" s="575"/>
      <c r="W185" s="575"/>
      <c r="X185" s="575"/>
      <c r="Y185" s="575"/>
      <c r="Z185" s="575"/>
      <c r="AA185" s="575"/>
      <c r="AB185" s="575"/>
      <c r="AC185" s="575"/>
      <c r="AD185" s="575"/>
      <c r="AE185" s="575"/>
      <c r="AF185" s="575"/>
      <c r="AG185" s="575"/>
      <c r="AH185" s="575"/>
      <c r="AI185" s="575"/>
      <c r="AJ185" s="575"/>
      <c r="AK185" s="575"/>
      <c r="AL185" s="575"/>
      <c r="AM185" s="575"/>
      <c r="AN185" s="575"/>
      <c r="AO185" s="575"/>
      <c r="AP185" s="575"/>
      <c r="AQ185" s="575"/>
      <c r="AR185" s="575"/>
      <c r="AS185" s="575"/>
      <c r="AT185" s="575"/>
      <c r="AU185" s="575"/>
      <c r="AV185" s="575"/>
      <c r="AW185" s="575"/>
      <c r="AX185" s="575"/>
      <c r="AY185" s="575"/>
      <c r="AZ185" s="575"/>
      <c r="BA185" s="575"/>
      <c r="BB185" s="575"/>
      <c r="BC185" s="575"/>
      <c r="BD185" s="575"/>
      <c r="BE185" s="575"/>
      <c r="BF185" s="575"/>
      <c r="BG185" s="575"/>
      <c r="BH185" s="575"/>
      <c r="BI185" s="575"/>
      <c r="BJ185" s="575"/>
      <c r="BK185" s="575"/>
      <c r="BL185" s="575"/>
      <c r="BM185" s="575"/>
      <c r="BN185" s="575"/>
      <c r="BO185" s="575"/>
      <c r="BP185" s="575"/>
      <c r="BQ185" s="575"/>
      <c r="BR185" s="575"/>
      <c r="BS185" s="575"/>
      <c r="BT185" s="575"/>
      <c r="BU185" s="575"/>
      <c r="BV185" s="575"/>
      <c r="BW185" s="575"/>
      <c r="BX185" s="575"/>
      <c r="BY185" s="575"/>
      <c r="BZ185" s="575"/>
      <c r="CA185" s="575"/>
      <c r="CB185" s="575"/>
      <c r="CC185" s="575"/>
      <c r="CD185" s="575"/>
      <c r="CE185" s="575"/>
      <c r="CF185" s="575"/>
      <c r="CG185" s="575"/>
      <c r="CH185" s="575"/>
      <c r="CI185" s="575"/>
      <c r="CJ185" s="575"/>
      <c r="CK185" s="575"/>
      <c r="CL185" s="575"/>
      <c r="CM185" s="575"/>
      <c r="CN185" s="575"/>
      <c r="CO185" s="575"/>
      <c r="CP185" s="575"/>
      <c r="CQ185" s="575"/>
      <c r="CR185" s="575"/>
      <c r="CS185" s="575"/>
      <c r="CT185" s="575"/>
      <c r="CU185" s="575"/>
      <c r="CV185" s="575"/>
      <c r="CW185" s="575"/>
      <c r="CX185" s="575"/>
      <c r="CY185" s="575"/>
      <c r="CZ185" s="575"/>
      <c r="DA185" s="575"/>
      <c r="DB185" s="575"/>
      <c r="DC185" s="575"/>
      <c r="DD185" s="575"/>
      <c r="DE185" s="575"/>
      <c r="DF185" s="575"/>
      <c r="DG185" s="575"/>
      <c r="DH185" s="575"/>
      <c r="DI185" s="575"/>
      <c r="DJ185" s="575"/>
      <c r="DK185" s="575"/>
      <c r="DL185" s="575"/>
      <c r="DM185" s="575"/>
      <c r="DN185" s="575"/>
      <c r="DO185" s="575"/>
      <c r="DP185" s="575"/>
      <c r="DQ185" s="575"/>
      <c r="DR185" s="575"/>
      <c r="DS185" s="575"/>
      <c r="DT185" s="575"/>
      <c r="DU185" s="575"/>
      <c r="DV185" s="575"/>
      <c r="DW185" s="575"/>
      <c r="DX185" s="575"/>
      <c r="DY185" s="575"/>
      <c r="DZ185" s="575"/>
      <c r="EA185" s="575"/>
      <c r="EB185" s="575"/>
      <c r="EC185" s="575"/>
      <c r="ED185" s="575"/>
      <c r="EE185" s="575"/>
      <c r="EF185" s="575"/>
      <c r="EG185" s="575"/>
    </row>
    <row r="186" spans="1:137">
      <c r="A186" s="575"/>
      <c r="B186" s="575"/>
      <c r="C186" s="575"/>
      <c r="D186" s="575"/>
      <c r="E186" s="575"/>
      <c r="F186" s="575"/>
      <c r="G186" s="575"/>
      <c r="H186" s="575"/>
      <c r="I186" s="575"/>
      <c r="J186" s="575"/>
      <c r="K186" s="575"/>
      <c r="L186" s="575"/>
      <c r="M186" s="575"/>
      <c r="N186" s="575"/>
      <c r="O186" s="575"/>
      <c r="P186" s="575"/>
      <c r="Q186" s="575"/>
      <c r="R186" s="575"/>
      <c r="S186" s="575"/>
      <c r="T186" s="575"/>
      <c r="U186" s="575"/>
      <c r="V186" s="575"/>
      <c r="W186" s="575"/>
      <c r="X186" s="575"/>
      <c r="Y186" s="575"/>
      <c r="Z186" s="575"/>
      <c r="AA186" s="575"/>
      <c r="AB186" s="575"/>
      <c r="AC186" s="575"/>
      <c r="AD186" s="575"/>
      <c r="AE186" s="575"/>
      <c r="AF186" s="575"/>
      <c r="AG186" s="575"/>
      <c r="AH186" s="575"/>
      <c r="AI186" s="575"/>
      <c r="AJ186" s="575"/>
      <c r="AK186" s="575"/>
      <c r="AL186" s="575"/>
      <c r="AM186" s="575"/>
      <c r="AN186" s="575"/>
      <c r="AO186" s="575"/>
      <c r="AP186" s="575"/>
      <c r="AQ186" s="575"/>
      <c r="AR186" s="575"/>
      <c r="AS186" s="575"/>
      <c r="AT186" s="575"/>
      <c r="AU186" s="575"/>
      <c r="AV186" s="575"/>
      <c r="AW186" s="575"/>
      <c r="AX186" s="575"/>
      <c r="AY186" s="575"/>
      <c r="AZ186" s="575"/>
      <c r="BA186" s="575"/>
      <c r="BB186" s="575"/>
      <c r="BC186" s="575"/>
      <c r="BD186" s="575"/>
      <c r="BE186" s="575"/>
      <c r="BF186" s="575"/>
      <c r="BG186" s="575"/>
      <c r="BH186" s="575"/>
      <c r="BI186" s="575"/>
      <c r="BJ186" s="575"/>
      <c r="BK186" s="575"/>
      <c r="BL186" s="575"/>
      <c r="BM186" s="575"/>
      <c r="BN186" s="575"/>
      <c r="BO186" s="575"/>
      <c r="BP186" s="575"/>
      <c r="BQ186" s="575"/>
      <c r="BR186" s="575"/>
      <c r="BS186" s="575"/>
      <c r="BT186" s="575"/>
      <c r="BU186" s="575"/>
      <c r="BV186" s="575"/>
      <c r="BW186" s="575"/>
      <c r="BX186" s="575"/>
      <c r="BY186" s="575"/>
      <c r="BZ186" s="575"/>
      <c r="CA186" s="575"/>
      <c r="CB186" s="575"/>
      <c r="CC186" s="575"/>
      <c r="CD186" s="575"/>
      <c r="CE186" s="575"/>
      <c r="CF186" s="575"/>
      <c r="CG186" s="575"/>
      <c r="CH186" s="575"/>
      <c r="CI186" s="575"/>
      <c r="CJ186" s="575"/>
      <c r="CK186" s="575"/>
      <c r="CL186" s="575"/>
      <c r="CM186" s="575"/>
      <c r="CN186" s="575"/>
      <c r="CO186" s="575"/>
      <c r="CP186" s="575"/>
      <c r="CQ186" s="575"/>
      <c r="CR186" s="575"/>
      <c r="CS186" s="575"/>
      <c r="CT186" s="575"/>
      <c r="CU186" s="575"/>
      <c r="CV186" s="575"/>
      <c r="CW186" s="575"/>
      <c r="CX186" s="575"/>
      <c r="CY186" s="575"/>
      <c r="CZ186" s="575"/>
      <c r="DA186" s="575"/>
      <c r="DB186" s="575"/>
      <c r="DC186" s="575"/>
      <c r="DD186" s="575"/>
      <c r="DE186" s="575"/>
      <c r="DF186" s="575"/>
      <c r="DG186" s="575"/>
      <c r="DH186" s="575"/>
      <c r="DI186" s="575"/>
      <c r="DJ186" s="575"/>
      <c r="DK186" s="575"/>
      <c r="DL186" s="575"/>
      <c r="DM186" s="575"/>
      <c r="DN186" s="575"/>
      <c r="DO186" s="575"/>
      <c r="DP186" s="575"/>
      <c r="DQ186" s="575"/>
      <c r="DR186" s="575"/>
      <c r="DS186" s="575"/>
      <c r="DT186" s="575"/>
      <c r="DU186" s="575"/>
      <c r="DV186" s="575"/>
      <c r="DW186" s="575"/>
      <c r="DX186" s="575"/>
      <c r="DY186" s="575"/>
      <c r="DZ186" s="575"/>
      <c r="EA186" s="575"/>
      <c r="EB186" s="575"/>
      <c r="EC186" s="575"/>
      <c r="ED186" s="575"/>
      <c r="EE186" s="575"/>
      <c r="EF186" s="575"/>
      <c r="EG186" s="575"/>
    </row>
    <row r="187" spans="1:137">
      <c r="A187" s="575"/>
      <c r="B187" s="575"/>
      <c r="C187" s="575"/>
      <c r="D187" s="575"/>
      <c r="E187" s="575"/>
      <c r="F187" s="575"/>
      <c r="G187" s="575"/>
      <c r="H187" s="575"/>
      <c r="I187" s="575"/>
      <c r="J187" s="575"/>
      <c r="K187" s="575"/>
      <c r="L187" s="575"/>
      <c r="M187" s="575"/>
      <c r="N187" s="575"/>
      <c r="O187" s="575"/>
      <c r="P187" s="575"/>
      <c r="Q187" s="575"/>
      <c r="R187" s="575"/>
      <c r="S187" s="575"/>
      <c r="T187" s="575"/>
      <c r="U187" s="575"/>
      <c r="V187" s="575"/>
      <c r="W187" s="575"/>
      <c r="X187" s="575"/>
      <c r="Y187" s="575"/>
      <c r="Z187" s="575"/>
      <c r="AA187" s="575"/>
      <c r="AB187" s="575"/>
      <c r="AC187" s="575"/>
      <c r="AD187" s="575"/>
      <c r="AE187" s="575"/>
      <c r="AF187" s="575"/>
      <c r="AG187" s="575"/>
      <c r="AH187" s="575"/>
      <c r="AI187" s="575"/>
      <c r="AJ187" s="575"/>
      <c r="AK187" s="575"/>
      <c r="AL187" s="575"/>
      <c r="AM187" s="575"/>
      <c r="AN187" s="575"/>
      <c r="AO187" s="575"/>
      <c r="AP187" s="575"/>
      <c r="AQ187" s="575"/>
      <c r="AR187" s="575"/>
      <c r="AS187" s="575"/>
      <c r="AT187" s="575"/>
      <c r="AU187" s="575"/>
      <c r="AV187" s="575"/>
      <c r="AW187" s="575"/>
      <c r="AX187" s="575"/>
      <c r="AY187" s="575"/>
      <c r="AZ187" s="575"/>
      <c r="BA187" s="575"/>
      <c r="BB187" s="575"/>
      <c r="BC187" s="575"/>
      <c r="BD187" s="575"/>
      <c r="BE187" s="575"/>
      <c r="BF187" s="575"/>
      <c r="BG187" s="575"/>
      <c r="BH187" s="575"/>
      <c r="BI187" s="575"/>
      <c r="BJ187" s="575"/>
      <c r="BK187" s="575"/>
      <c r="BL187" s="575"/>
      <c r="BM187" s="575"/>
      <c r="BN187" s="575"/>
      <c r="BO187" s="575"/>
      <c r="BP187" s="575"/>
      <c r="BQ187" s="575"/>
      <c r="BR187" s="575"/>
      <c r="BS187" s="575"/>
      <c r="BT187" s="575"/>
      <c r="BU187" s="575"/>
      <c r="BV187" s="575"/>
      <c r="BW187" s="575"/>
      <c r="BX187" s="575"/>
      <c r="BY187" s="575"/>
      <c r="BZ187" s="575"/>
      <c r="CA187" s="575"/>
      <c r="CB187" s="575"/>
      <c r="CC187" s="575"/>
      <c r="CD187" s="575"/>
      <c r="CE187" s="575"/>
      <c r="CF187" s="575"/>
      <c r="CG187" s="575"/>
      <c r="CH187" s="575"/>
      <c r="CI187" s="575"/>
      <c r="CJ187" s="575"/>
      <c r="CK187" s="575"/>
      <c r="CL187" s="575"/>
      <c r="CM187" s="575"/>
      <c r="CN187" s="575"/>
      <c r="CO187" s="575"/>
      <c r="CP187" s="575"/>
      <c r="CQ187" s="575"/>
      <c r="CR187" s="575"/>
      <c r="CS187" s="575"/>
      <c r="CT187" s="575"/>
      <c r="CU187" s="575"/>
      <c r="CV187" s="575"/>
      <c r="CW187" s="575"/>
      <c r="CX187" s="575"/>
      <c r="CY187" s="575"/>
      <c r="CZ187" s="575"/>
      <c r="DA187" s="575"/>
      <c r="DB187" s="575"/>
      <c r="DC187" s="575"/>
      <c r="DD187" s="575"/>
      <c r="DE187" s="575"/>
      <c r="DF187" s="575"/>
      <c r="DG187" s="575"/>
      <c r="DH187" s="575"/>
      <c r="DI187" s="575"/>
      <c r="DJ187" s="575"/>
      <c r="DK187" s="575"/>
      <c r="DL187" s="575"/>
      <c r="DM187" s="575"/>
      <c r="DN187" s="575"/>
      <c r="DO187" s="575"/>
      <c r="DP187" s="575"/>
      <c r="DQ187" s="575"/>
      <c r="DR187" s="575"/>
      <c r="DS187" s="575"/>
      <c r="DT187" s="575"/>
      <c r="DU187" s="575"/>
      <c r="DV187" s="575"/>
      <c r="DW187" s="575"/>
      <c r="DX187" s="575"/>
      <c r="DY187" s="575"/>
      <c r="DZ187" s="575"/>
      <c r="EA187" s="575"/>
      <c r="EB187" s="575"/>
      <c r="EC187" s="575"/>
      <c r="ED187" s="575"/>
      <c r="EE187" s="575"/>
      <c r="EF187" s="575"/>
      <c r="EG187" s="575"/>
    </row>
    <row r="188" spans="1:137">
      <c r="A188" s="575"/>
      <c r="B188" s="575"/>
      <c r="C188" s="575"/>
      <c r="D188" s="575"/>
      <c r="E188" s="575"/>
      <c r="F188" s="575"/>
      <c r="G188" s="575"/>
      <c r="H188" s="575"/>
      <c r="I188" s="575"/>
      <c r="J188" s="575"/>
      <c r="K188" s="575"/>
      <c r="L188" s="575"/>
      <c r="M188" s="575"/>
      <c r="N188" s="575"/>
      <c r="O188" s="575"/>
      <c r="P188" s="575"/>
      <c r="Q188" s="575"/>
      <c r="R188" s="575"/>
      <c r="S188" s="575"/>
      <c r="T188" s="575"/>
      <c r="U188" s="575"/>
      <c r="V188" s="575"/>
      <c r="W188" s="575"/>
      <c r="X188" s="575"/>
      <c r="Y188" s="575"/>
      <c r="Z188" s="575"/>
      <c r="AA188" s="575"/>
      <c r="AB188" s="575"/>
      <c r="AC188" s="575"/>
      <c r="AD188" s="575"/>
      <c r="AE188" s="575"/>
      <c r="AF188" s="575"/>
      <c r="AG188" s="575"/>
      <c r="AH188" s="575"/>
      <c r="AI188" s="575"/>
      <c r="AJ188" s="575"/>
      <c r="AK188" s="575"/>
      <c r="AL188" s="575"/>
      <c r="AM188" s="575"/>
      <c r="AN188" s="575"/>
      <c r="AO188" s="575"/>
      <c r="AP188" s="575"/>
      <c r="AQ188" s="575"/>
      <c r="AR188" s="575"/>
      <c r="AS188" s="575"/>
      <c r="AT188" s="575"/>
      <c r="AU188" s="575"/>
      <c r="AV188" s="575"/>
      <c r="AW188" s="575"/>
      <c r="AX188" s="575"/>
      <c r="AY188" s="575"/>
      <c r="AZ188" s="575"/>
      <c r="BA188" s="575"/>
      <c r="BB188" s="575"/>
      <c r="BC188" s="575"/>
      <c r="BD188" s="575"/>
      <c r="BE188" s="575"/>
      <c r="BF188" s="575"/>
      <c r="BG188" s="575"/>
      <c r="BH188" s="575"/>
      <c r="BI188" s="575"/>
      <c r="BJ188" s="575"/>
      <c r="BK188" s="575"/>
      <c r="BL188" s="575"/>
      <c r="BM188" s="575"/>
      <c r="BN188" s="575"/>
      <c r="BO188" s="575"/>
      <c r="BP188" s="575"/>
      <c r="BQ188" s="575"/>
      <c r="BR188" s="575"/>
      <c r="BS188" s="575"/>
      <c r="BT188" s="575"/>
      <c r="BU188" s="575"/>
      <c r="BV188" s="575"/>
      <c r="BW188" s="575"/>
      <c r="BX188" s="575"/>
      <c r="BY188" s="575"/>
      <c r="BZ188" s="575"/>
      <c r="CA188" s="575"/>
      <c r="CB188" s="575"/>
      <c r="CC188" s="575"/>
      <c r="CD188" s="575"/>
      <c r="CE188" s="575"/>
      <c r="CF188" s="575"/>
      <c r="CG188" s="575"/>
      <c r="CH188" s="575"/>
      <c r="CI188" s="575"/>
      <c r="CJ188" s="575"/>
      <c r="CK188" s="575"/>
      <c r="CL188" s="575"/>
      <c r="CM188" s="575"/>
      <c r="CN188" s="575"/>
      <c r="CO188" s="575"/>
      <c r="CP188" s="575"/>
      <c r="CQ188" s="575"/>
      <c r="CR188" s="575"/>
      <c r="CS188" s="575"/>
      <c r="CT188" s="575"/>
      <c r="CU188" s="575"/>
      <c r="CV188" s="575"/>
      <c r="CW188" s="575"/>
      <c r="CX188" s="575"/>
      <c r="CY188" s="575"/>
      <c r="CZ188" s="575"/>
      <c r="DA188" s="575"/>
      <c r="DB188" s="575"/>
      <c r="DC188" s="575"/>
      <c r="DD188" s="575"/>
      <c r="DE188" s="575"/>
      <c r="DF188" s="575"/>
      <c r="DG188" s="575"/>
      <c r="DH188" s="575"/>
      <c r="DI188" s="575"/>
      <c r="DJ188" s="575"/>
      <c r="DK188" s="575"/>
      <c r="DL188" s="575"/>
      <c r="DM188" s="575"/>
      <c r="DN188" s="575"/>
      <c r="DO188" s="575"/>
      <c r="DP188" s="575"/>
      <c r="DQ188" s="575"/>
      <c r="DR188" s="575"/>
      <c r="DS188" s="575"/>
      <c r="DT188" s="575"/>
      <c r="DU188" s="575"/>
      <c r="DV188" s="575"/>
      <c r="DW188" s="575"/>
      <c r="DX188" s="575"/>
      <c r="DY188" s="575"/>
      <c r="DZ188" s="575"/>
      <c r="EA188" s="575"/>
      <c r="EB188" s="575"/>
      <c r="EC188" s="575"/>
      <c r="ED188" s="575"/>
      <c r="EE188" s="575"/>
      <c r="EF188" s="575"/>
      <c r="EG188" s="575"/>
    </row>
    <row r="189" spans="1:137">
      <c r="A189" s="575"/>
      <c r="B189" s="575"/>
      <c r="C189" s="575"/>
      <c r="D189" s="575"/>
      <c r="E189" s="575"/>
      <c r="F189" s="575"/>
      <c r="G189" s="575"/>
      <c r="H189" s="575"/>
      <c r="I189" s="575"/>
      <c r="J189" s="575"/>
      <c r="K189" s="575"/>
      <c r="L189" s="575"/>
      <c r="M189" s="575"/>
      <c r="N189" s="575"/>
      <c r="O189" s="575"/>
      <c r="P189" s="575"/>
      <c r="Q189" s="575"/>
      <c r="R189" s="575"/>
      <c r="S189" s="575"/>
      <c r="T189" s="575"/>
      <c r="U189" s="575"/>
      <c r="V189" s="575"/>
      <c r="W189" s="575"/>
      <c r="X189" s="575"/>
      <c r="Y189" s="575"/>
      <c r="Z189" s="575"/>
      <c r="AA189" s="575"/>
      <c r="AB189" s="575"/>
      <c r="AC189" s="575"/>
      <c r="AD189" s="575"/>
      <c r="AE189" s="575"/>
      <c r="AF189" s="575"/>
      <c r="AG189" s="575"/>
      <c r="AH189" s="575"/>
      <c r="AI189" s="575"/>
      <c r="AJ189" s="575"/>
      <c r="AK189" s="575"/>
      <c r="AL189" s="575"/>
      <c r="AM189" s="575"/>
      <c r="AN189" s="575"/>
      <c r="AO189" s="575"/>
      <c r="AP189" s="575"/>
      <c r="AQ189" s="575"/>
      <c r="AR189" s="575"/>
      <c r="AS189" s="575"/>
      <c r="AT189" s="575"/>
      <c r="AU189" s="575"/>
      <c r="AV189" s="575"/>
      <c r="AW189" s="575"/>
      <c r="AX189" s="575"/>
      <c r="AY189" s="575"/>
      <c r="AZ189" s="575"/>
      <c r="BA189" s="575"/>
      <c r="BB189" s="575"/>
      <c r="BC189" s="575"/>
      <c r="BD189" s="575"/>
      <c r="BE189" s="575"/>
      <c r="BF189" s="575"/>
      <c r="BG189" s="575"/>
      <c r="BH189" s="575"/>
      <c r="BI189" s="575"/>
      <c r="BJ189" s="575"/>
      <c r="BK189" s="575"/>
      <c r="BL189" s="575"/>
      <c r="BM189" s="575"/>
      <c r="BN189" s="575"/>
      <c r="BO189" s="575"/>
      <c r="BP189" s="575"/>
      <c r="BQ189" s="575"/>
      <c r="BR189" s="575"/>
      <c r="BS189" s="575"/>
      <c r="BT189" s="575"/>
      <c r="BU189" s="575"/>
      <c r="BV189" s="575"/>
      <c r="BW189" s="575"/>
      <c r="BX189" s="575"/>
      <c r="BY189" s="575"/>
      <c r="BZ189" s="575"/>
      <c r="CA189" s="575"/>
      <c r="CB189" s="575"/>
      <c r="CC189" s="575"/>
      <c r="CD189" s="575"/>
      <c r="CE189" s="575"/>
      <c r="CF189" s="575"/>
      <c r="CG189" s="575"/>
      <c r="CH189" s="575"/>
      <c r="CI189" s="575"/>
      <c r="CJ189" s="575"/>
      <c r="CK189" s="575"/>
      <c r="CL189" s="575"/>
      <c r="CM189" s="575"/>
      <c r="CN189" s="575"/>
      <c r="CO189" s="575"/>
      <c r="CP189" s="575"/>
      <c r="CQ189" s="575"/>
      <c r="CR189" s="575"/>
      <c r="CS189" s="575"/>
      <c r="CT189" s="575"/>
      <c r="CU189" s="575"/>
      <c r="CV189" s="575"/>
      <c r="CW189" s="575"/>
      <c r="CX189" s="575"/>
      <c r="CY189" s="575"/>
      <c r="CZ189" s="575"/>
      <c r="DA189" s="575"/>
      <c r="DB189" s="575"/>
      <c r="DC189" s="575"/>
      <c r="DD189" s="575"/>
      <c r="DE189" s="575"/>
      <c r="DF189" s="575"/>
      <c r="DG189" s="575"/>
      <c r="DH189" s="575"/>
      <c r="DI189" s="575"/>
      <c r="DJ189" s="575"/>
      <c r="DK189" s="575"/>
      <c r="DL189" s="575"/>
      <c r="DM189" s="575"/>
      <c r="DN189" s="575"/>
      <c r="DO189" s="575"/>
      <c r="DP189" s="575"/>
      <c r="DQ189" s="575"/>
      <c r="DR189" s="575"/>
      <c r="DS189" s="575"/>
      <c r="DT189" s="575"/>
      <c r="DU189" s="575"/>
      <c r="DV189" s="575"/>
      <c r="DW189" s="575"/>
      <c r="DX189" s="575"/>
      <c r="DY189" s="575"/>
      <c r="DZ189" s="575"/>
      <c r="EA189" s="575"/>
      <c r="EB189" s="575"/>
      <c r="EC189" s="575"/>
      <c r="ED189" s="575"/>
      <c r="EE189" s="575"/>
      <c r="EF189" s="575"/>
      <c r="EG189" s="575"/>
    </row>
    <row r="190" spans="1:137">
      <c r="A190" s="575"/>
      <c r="B190" s="575"/>
      <c r="C190" s="575"/>
      <c r="D190" s="575"/>
      <c r="E190" s="575"/>
      <c r="F190" s="575"/>
      <c r="G190" s="575"/>
      <c r="H190" s="575"/>
      <c r="I190" s="575"/>
      <c r="J190" s="575"/>
      <c r="K190" s="575"/>
      <c r="L190" s="575"/>
      <c r="M190" s="575"/>
      <c r="N190" s="575"/>
      <c r="O190" s="575"/>
      <c r="P190" s="575"/>
      <c r="Q190" s="575"/>
      <c r="R190" s="575"/>
      <c r="S190" s="575"/>
      <c r="T190" s="575"/>
      <c r="U190" s="575"/>
      <c r="V190" s="575"/>
      <c r="W190" s="575"/>
      <c r="X190" s="575"/>
      <c r="Y190" s="575"/>
      <c r="Z190" s="575"/>
      <c r="AA190" s="575"/>
      <c r="AB190" s="575"/>
      <c r="AC190" s="575"/>
      <c r="AD190" s="575"/>
      <c r="AE190" s="575"/>
      <c r="AF190" s="575"/>
      <c r="AG190" s="575"/>
      <c r="AH190" s="575"/>
      <c r="AI190" s="575"/>
      <c r="AJ190" s="575"/>
      <c r="AK190" s="575"/>
      <c r="AL190" s="575"/>
      <c r="AM190" s="575"/>
      <c r="AN190" s="575"/>
      <c r="AO190" s="575"/>
      <c r="AP190" s="575"/>
      <c r="AQ190" s="575"/>
      <c r="AR190" s="575"/>
      <c r="AS190" s="575"/>
      <c r="AT190" s="575"/>
      <c r="AU190" s="575"/>
      <c r="AV190" s="575"/>
      <c r="AW190" s="575"/>
      <c r="AX190" s="575"/>
      <c r="AY190" s="575"/>
      <c r="AZ190" s="575"/>
      <c r="BA190" s="575"/>
      <c r="BB190" s="575"/>
      <c r="BC190" s="575"/>
      <c r="BD190" s="575"/>
      <c r="BE190" s="575"/>
      <c r="BF190" s="575"/>
      <c r="BG190" s="575"/>
      <c r="BH190" s="575"/>
      <c r="BI190" s="575"/>
      <c r="BJ190" s="575"/>
      <c r="BK190" s="575"/>
      <c r="BL190" s="575"/>
      <c r="BM190" s="575"/>
      <c r="BN190" s="575"/>
      <c r="BO190" s="575"/>
      <c r="BP190" s="575"/>
      <c r="BQ190" s="575"/>
      <c r="BR190" s="575"/>
      <c r="BS190" s="575"/>
      <c r="BT190" s="575"/>
      <c r="BU190" s="575"/>
      <c r="BV190" s="575"/>
      <c r="BW190" s="575"/>
      <c r="BX190" s="575"/>
      <c r="BY190" s="575"/>
      <c r="BZ190" s="575"/>
      <c r="CA190" s="575"/>
      <c r="CB190" s="575"/>
      <c r="CC190" s="575"/>
      <c r="CD190" s="575"/>
      <c r="CE190" s="575"/>
      <c r="CF190" s="575"/>
      <c r="CG190" s="575"/>
      <c r="CH190" s="575"/>
      <c r="CI190" s="575"/>
      <c r="CJ190" s="575"/>
      <c r="CK190" s="575"/>
      <c r="CL190" s="575"/>
      <c r="CM190" s="575"/>
      <c r="CN190" s="575"/>
      <c r="CO190" s="575"/>
      <c r="CP190" s="575"/>
      <c r="CQ190" s="575"/>
      <c r="CR190" s="575"/>
      <c r="CS190" s="575"/>
      <c r="CT190" s="575"/>
      <c r="CU190" s="575"/>
      <c r="CV190" s="575"/>
      <c r="CW190" s="575"/>
      <c r="CX190" s="575"/>
      <c r="CY190" s="575"/>
      <c r="CZ190" s="575"/>
      <c r="DA190" s="575"/>
      <c r="DB190" s="575"/>
      <c r="DC190" s="575"/>
      <c r="DD190" s="575"/>
      <c r="DE190" s="575"/>
      <c r="DF190" s="575"/>
      <c r="DG190" s="575"/>
      <c r="DH190" s="575"/>
      <c r="DI190" s="575"/>
      <c r="DJ190" s="575"/>
      <c r="DK190" s="575"/>
      <c r="DL190" s="575"/>
      <c r="DM190" s="575"/>
      <c r="DN190" s="575"/>
      <c r="DO190" s="575"/>
      <c r="DP190" s="575"/>
      <c r="DQ190" s="575"/>
      <c r="DR190" s="575"/>
      <c r="DS190" s="575"/>
      <c r="DT190" s="575"/>
      <c r="DU190" s="575"/>
      <c r="DV190" s="575"/>
      <c r="DW190" s="575"/>
      <c r="DX190" s="575"/>
      <c r="DY190" s="575"/>
      <c r="DZ190" s="575"/>
      <c r="EA190" s="575"/>
      <c r="EB190" s="575"/>
      <c r="EC190" s="575"/>
      <c r="ED190" s="575"/>
      <c r="EE190" s="575"/>
      <c r="EF190" s="575"/>
      <c r="EG190" s="575"/>
    </row>
    <row r="191" spans="1:137">
      <c r="A191" s="575"/>
      <c r="B191" s="575"/>
      <c r="C191" s="575"/>
      <c r="D191" s="575"/>
      <c r="E191" s="575"/>
      <c r="F191" s="575"/>
      <c r="G191" s="575"/>
      <c r="H191" s="575"/>
      <c r="I191" s="575"/>
      <c r="J191" s="575"/>
      <c r="K191" s="575"/>
      <c r="L191" s="575"/>
      <c r="M191" s="575"/>
      <c r="N191" s="575"/>
      <c r="O191" s="575"/>
      <c r="P191" s="575"/>
      <c r="Q191" s="575"/>
      <c r="R191" s="575"/>
      <c r="S191" s="575"/>
      <c r="T191" s="575"/>
      <c r="U191" s="575"/>
      <c r="V191" s="575"/>
      <c r="W191" s="575"/>
      <c r="X191" s="575"/>
      <c r="Y191" s="575"/>
      <c r="Z191" s="575"/>
      <c r="AA191" s="575"/>
      <c r="AB191" s="575"/>
      <c r="AC191" s="575"/>
      <c r="AD191" s="575"/>
      <c r="AE191" s="575"/>
      <c r="AF191" s="575"/>
      <c r="AG191" s="575"/>
      <c r="AH191" s="575"/>
      <c r="AI191" s="575"/>
      <c r="AJ191" s="575"/>
      <c r="AK191" s="575"/>
      <c r="AL191" s="575"/>
      <c r="AM191" s="575"/>
      <c r="AN191" s="575"/>
      <c r="AO191" s="575"/>
      <c r="AP191" s="575"/>
      <c r="AQ191" s="575"/>
      <c r="AR191" s="575"/>
      <c r="AS191" s="575"/>
      <c r="AT191" s="575"/>
      <c r="AU191" s="575"/>
      <c r="AV191" s="575"/>
      <c r="AW191" s="575"/>
      <c r="AX191" s="575"/>
      <c r="AY191" s="575"/>
      <c r="AZ191" s="575"/>
      <c r="BA191" s="575"/>
      <c r="BB191" s="575"/>
      <c r="BC191" s="575"/>
      <c r="BD191" s="575"/>
      <c r="BE191" s="575"/>
      <c r="BF191" s="575"/>
      <c r="BG191" s="575"/>
      <c r="BH191" s="575"/>
      <c r="BI191" s="575"/>
      <c r="BJ191" s="575"/>
      <c r="BK191" s="575"/>
      <c r="BL191" s="575"/>
      <c r="BM191" s="575"/>
      <c r="BN191" s="575"/>
      <c r="BO191" s="575"/>
      <c r="BP191" s="575"/>
      <c r="BQ191" s="575"/>
      <c r="BR191" s="575"/>
      <c r="BS191" s="575"/>
      <c r="BT191" s="575"/>
      <c r="BU191" s="575"/>
      <c r="BV191" s="575"/>
      <c r="BW191" s="575"/>
      <c r="BX191" s="575"/>
      <c r="BY191" s="575"/>
      <c r="BZ191" s="575"/>
      <c r="CA191" s="575"/>
      <c r="CB191" s="575"/>
      <c r="CC191" s="575"/>
      <c r="CD191" s="575"/>
      <c r="CE191" s="575"/>
      <c r="CF191" s="575"/>
      <c r="CG191" s="575"/>
      <c r="CH191" s="575"/>
      <c r="CI191" s="575"/>
      <c r="CJ191" s="575"/>
      <c r="CK191" s="575"/>
      <c r="CL191" s="575"/>
      <c r="CM191" s="575"/>
      <c r="CN191" s="575"/>
      <c r="CO191" s="575"/>
      <c r="CP191" s="575"/>
      <c r="CQ191" s="575"/>
      <c r="CR191" s="575"/>
      <c r="CS191" s="575"/>
      <c r="CT191" s="575"/>
      <c r="CU191" s="575"/>
      <c r="CV191" s="575"/>
      <c r="CW191" s="575"/>
      <c r="CX191" s="575"/>
      <c r="CY191" s="575"/>
      <c r="CZ191" s="575"/>
      <c r="DA191" s="575"/>
      <c r="DB191" s="575"/>
      <c r="DC191" s="575"/>
      <c r="DD191" s="575"/>
      <c r="DE191" s="575"/>
      <c r="DF191" s="575"/>
      <c r="DG191" s="575"/>
      <c r="DH191" s="575"/>
      <c r="DI191" s="575"/>
      <c r="DJ191" s="575"/>
      <c r="DK191" s="575"/>
      <c r="DL191" s="575"/>
      <c r="DM191" s="575"/>
      <c r="DN191" s="575"/>
      <c r="DO191" s="575"/>
      <c r="DP191" s="575"/>
      <c r="DQ191" s="575"/>
      <c r="DR191" s="575"/>
      <c r="DS191" s="575"/>
      <c r="DT191" s="575"/>
      <c r="DU191" s="575"/>
      <c r="DV191" s="575"/>
      <c r="DW191" s="575"/>
      <c r="DX191" s="575"/>
      <c r="DY191" s="575"/>
      <c r="DZ191" s="575"/>
      <c r="EA191" s="575"/>
      <c r="EB191" s="575"/>
      <c r="EC191" s="575"/>
      <c r="ED191" s="575"/>
      <c r="EE191" s="575"/>
      <c r="EF191" s="575"/>
      <c r="EG191" s="575"/>
    </row>
    <row r="192" spans="1:137">
      <c r="A192" s="575"/>
      <c r="B192" s="575"/>
      <c r="C192" s="575"/>
      <c r="D192" s="575"/>
      <c r="E192" s="575"/>
      <c r="F192" s="575"/>
      <c r="G192" s="575"/>
      <c r="H192" s="575"/>
      <c r="I192" s="575"/>
      <c r="J192" s="575"/>
      <c r="K192" s="575"/>
      <c r="L192" s="575"/>
      <c r="M192" s="575"/>
      <c r="N192" s="575"/>
      <c r="O192" s="575"/>
      <c r="P192" s="575"/>
      <c r="Q192" s="575"/>
      <c r="R192" s="575"/>
      <c r="S192" s="575"/>
      <c r="T192" s="575"/>
      <c r="U192" s="575"/>
      <c r="V192" s="575"/>
      <c r="W192" s="575"/>
      <c r="X192" s="575"/>
      <c r="Y192" s="575"/>
      <c r="Z192" s="575"/>
      <c r="AA192" s="575"/>
      <c r="AB192" s="575"/>
      <c r="AC192" s="575"/>
      <c r="AD192" s="575"/>
      <c r="AE192" s="575"/>
      <c r="AF192" s="575"/>
      <c r="AG192" s="575"/>
      <c r="AH192" s="575"/>
      <c r="AI192" s="575"/>
      <c r="AJ192" s="575"/>
      <c r="AK192" s="575"/>
      <c r="AL192" s="575"/>
      <c r="AM192" s="575"/>
      <c r="AN192" s="575"/>
      <c r="AO192" s="575"/>
      <c r="AP192" s="575"/>
      <c r="AQ192" s="575"/>
      <c r="AR192" s="575"/>
      <c r="AS192" s="575"/>
      <c r="AT192" s="575"/>
      <c r="AU192" s="575"/>
      <c r="AV192" s="575"/>
      <c r="AW192" s="575"/>
      <c r="AX192" s="575"/>
      <c r="AY192" s="575"/>
      <c r="AZ192" s="575"/>
      <c r="BA192" s="575"/>
      <c r="BB192" s="575"/>
      <c r="BC192" s="575"/>
      <c r="BD192" s="575"/>
      <c r="BE192" s="575"/>
      <c r="BF192" s="575"/>
      <c r="BG192" s="575"/>
      <c r="BH192" s="575"/>
      <c r="BI192" s="575"/>
      <c r="BJ192" s="575"/>
      <c r="BK192" s="575"/>
      <c r="BL192" s="575"/>
      <c r="BM192" s="575"/>
      <c r="BN192" s="575"/>
      <c r="BO192" s="575"/>
      <c r="BP192" s="575"/>
      <c r="BQ192" s="575"/>
      <c r="BR192" s="575"/>
      <c r="BS192" s="575"/>
      <c r="BT192" s="575"/>
      <c r="BU192" s="575"/>
      <c r="BV192" s="575"/>
      <c r="BW192" s="575"/>
      <c r="BX192" s="575"/>
      <c r="BY192" s="575"/>
      <c r="BZ192" s="575"/>
      <c r="CA192" s="575"/>
      <c r="CB192" s="575"/>
      <c r="CC192" s="575"/>
      <c r="CD192" s="575"/>
      <c r="CE192" s="575"/>
      <c r="CF192" s="575"/>
      <c r="CG192" s="575"/>
      <c r="CH192" s="575"/>
      <c r="CI192" s="575"/>
      <c r="CJ192" s="575"/>
      <c r="CK192" s="575"/>
      <c r="CL192" s="575"/>
      <c r="CM192" s="575"/>
      <c r="CN192" s="575"/>
      <c r="CO192" s="575"/>
      <c r="CP192" s="575"/>
      <c r="CQ192" s="575"/>
      <c r="CR192" s="575"/>
      <c r="CS192" s="575"/>
      <c r="CT192" s="575"/>
      <c r="CU192" s="575"/>
      <c r="CV192" s="575"/>
      <c r="CW192" s="575"/>
      <c r="CX192" s="575"/>
      <c r="CY192" s="575"/>
      <c r="CZ192" s="575"/>
      <c r="DA192" s="575"/>
      <c r="DB192" s="575"/>
      <c r="DC192" s="575"/>
      <c r="DD192" s="575"/>
      <c r="DE192" s="575"/>
      <c r="DF192" s="575"/>
      <c r="DG192" s="575"/>
      <c r="DH192" s="575"/>
      <c r="DI192" s="575"/>
      <c r="DJ192" s="575"/>
      <c r="DK192" s="575"/>
      <c r="DL192" s="575"/>
      <c r="DM192" s="575"/>
      <c r="DN192" s="575"/>
      <c r="DO192" s="575"/>
      <c r="DP192" s="575"/>
      <c r="DQ192" s="575"/>
      <c r="DR192" s="575"/>
      <c r="DS192" s="575"/>
      <c r="DT192" s="575"/>
      <c r="DU192" s="575"/>
      <c r="DV192" s="575"/>
      <c r="DW192" s="575"/>
      <c r="DX192" s="575"/>
      <c r="DY192" s="575"/>
      <c r="DZ192" s="575"/>
      <c r="EA192" s="575"/>
      <c r="EB192" s="575"/>
      <c r="EC192" s="575"/>
      <c r="ED192" s="575"/>
      <c r="EE192" s="575"/>
      <c r="EF192" s="575"/>
      <c r="EG192" s="575"/>
    </row>
    <row r="193" spans="1:137">
      <c r="A193" s="575"/>
      <c r="B193" s="575"/>
      <c r="C193" s="575"/>
      <c r="D193" s="575"/>
      <c r="E193" s="575"/>
      <c r="F193" s="575"/>
      <c r="G193" s="575"/>
      <c r="H193" s="575"/>
      <c r="I193" s="575"/>
      <c r="J193" s="575"/>
      <c r="K193" s="575"/>
      <c r="L193" s="575"/>
      <c r="M193" s="575"/>
      <c r="N193" s="575"/>
      <c r="O193" s="575"/>
      <c r="P193" s="575"/>
      <c r="Q193" s="575"/>
      <c r="R193" s="575"/>
      <c r="S193" s="575"/>
      <c r="T193" s="575"/>
      <c r="U193" s="575"/>
      <c r="V193" s="575"/>
      <c r="W193" s="575"/>
      <c r="X193" s="575"/>
      <c r="Y193" s="575"/>
      <c r="Z193" s="575"/>
      <c r="AA193" s="575"/>
      <c r="AB193" s="575"/>
      <c r="AC193" s="575"/>
      <c r="AD193" s="575"/>
      <c r="AE193" s="575"/>
      <c r="AF193" s="575"/>
      <c r="AG193" s="575"/>
      <c r="AH193" s="575"/>
      <c r="AI193" s="575"/>
      <c r="AJ193" s="575"/>
      <c r="AK193" s="575"/>
      <c r="AL193" s="575"/>
      <c r="AM193" s="575"/>
      <c r="AN193" s="575"/>
      <c r="AO193" s="575"/>
      <c r="AP193" s="575"/>
      <c r="AQ193" s="575"/>
      <c r="AR193" s="575"/>
      <c r="AS193" s="575"/>
      <c r="AT193" s="575"/>
      <c r="AU193" s="575"/>
      <c r="AV193" s="575"/>
      <c r="AW193" s="575"/>
      <c r="AX193" s="575"/>
      <c r="AY193" s="575"/>
      <c r="AZ193" s="575"/>
      <c r="BA193" s="575"/>
      <c r="BB193" s="575"/>
      <c r="BC193" s="575"/>
      <c r="BD193" s="575"/>
      <c r="BE193" s="575"/>
      <c r="BF193" s="575"/>
      <c r="BG193" s="575"/>
      <c r="BH193" s="575"/>
      <c r="BI193" s="575"/>
      <c r="BJ193" s="575"/>
      <c r="BK193" s="575"/>
      <c r="BL193" s="575"/>
      <c r="BM193" s="575"/>
      <c r="BN193" s="575"/>
      <c r="BO193" s="575"/>
      <c r="BP193" s="575"/>
      <c r="BQ193" s="575"/>
      <c r="BR193" s="575"/>
      <c r="BS193" s="575"/>
      <c r="BT193" s="575"/>
      <c r="BU193" s="575"/>
      <c r="BV193" s="575"/>
      <c r="BW193" s="575"/>
      <c r="BX193" s="575"/>
      <c r="BY193" s="575"/>
      <c r="BZ193" s="575"/>
      <c r="CA193" s="575"/>
      <c r="CB193" s="575"/>
      <c r="CC193" s="575"/>
      <c r="CD193" s="575"/>
      <c r="CE193" s="575"/>
      <c r="CF193" s="575"/>
      <c r="CG193" s="575"/>
      <c r="CH193" s="575"/>
      <c r="CI193" s="575"/>
      <c r="CJ193" s="575"/>
      <c r="CK193" s="575"/>
      <c r="CL193" s="575"/>
      <c r="CM193" s="575"/>
      <c r="CN193" s="575"/>
      <c r="CO193" s="575"/>
      <c r="CP193" s="575"/>
      <c r="CQ193" s="575"/>
      <c r="CR193" s="575"/>
      <c r="CS193" s="575"/>
      <c r="CT193" s="575"/>
      <c r="CU193" s="575"/>
      <c r="CV193" s="575"/>
      <c r="CW193" s="575"/>
      <c r="CX193" s="575"/>
      <c r="CY193" s="575"/>
      <c r="CZ193" s="575"/>
      <c r="DA193" s="575"/>
      <c r="DB193" s="575"/>
      <c r="DC193" s="575"/>
      <c r="DD193" s="575"/>
      <c r="DE193" s="575"/>
      <c r="DF193" s="575"/>
      <c r="DG193" s="575"/>
      <c r="DH193" s="575"/>
      <c r="DI193" s="575"/>
      <c r="DJ193" s="575"/>
      <c r="DK193" s="575"/>
      <c r="DL193" s="575"/>
      <c r="DM193" s="575"/>
      <c r="DN193" s="575"/>
      <c r="DO193" s="575"/>
      <c r="DP193" s="575"/>
      <c r="DQ193" s="575"/>
      <c r="DR193" s="575"/>
      <c r="DS193" s="575"/>
      <c r="DT193" s="575"/>
      <c r="DU193" s="575"/>
      <c r="DV193" s="575"/>
      <c r="DW193" s="575"/>
      <c r="DX193" s="575"/>
      <c r="DY193" s="575"/>
      <c r="DZ193" s="575"/>
      <c r="EA193" s="575"/>
      <c r="EB193" s="575"/>
      <c r="EC193" s="575"/>
      <c r="ED193" s="575"/>
      <c r="EE193" s="575"/>
      <c r="EF193" s="575"/>
      <c r="EG193" s="575"/>
    </row>
    <row r="194" spans="1:137">
      <c r="A194" s="575"/>
      <c r="B194" s="575"/>
      <c r="C194" s="575"/>
      <c r="D194" s="575"/>
      <c r="E194" s="575"/>
      <c r="F194" s="575"/>
      <c r="G194" s="575"/>
      <c r="H194" s="575"/>
      <c r="I194" s="575"/>
      <c r="J194" s="575"/>
      <c r="K194" s="575"/>
      <c r="L194" s="575"/>
      <c r="M194" s="575"/>
      <c r="N194" s="575"/>
      <c r="O194" s="575"/>
      <c r="P194" s="575"/>
      <c r="Q194" s="575"/>
      <c r="R194" s="575"/>
      <c r="S194" s="575"/>
      <c r="T194" s="575"/>
      <c r="U194" s="575"/>
      <c r="V194" s="575"/>
      <c r="W194" s="575"/>
      <c r="X194" s="575"/>
      <c r="Y194" s="575"/>
      <c r="Z194" s="575"/>
      <c r="AA194" s="575"/>
      <c r="AB194" s="575"/>
      <c r="AC194" s="575"/>
      <c r="AD194" s="575"/>
      <c r="AE194" s="575"/>
      <c r="AF194" s="575"/>
      <c r="AG194" s="575"/>
      <c r="AH194" s="575"/>
      <c r="AI194" s="575"/>
      <c r="AJ194" s="575"/>
      <c r="AK194" s="575"/>
      <c r="AL194" s="575"/>
      <c r="AM194" s="575"/>
      <c r="AN194" s="575"/>
      <c r="AO194" s="575"/>
      <c r="AP194" s="575"/>
      <c r="AQ194" s="575"/>
      <c r="AR194" s="575"/>
      <c r="AS194" s="575"/>
      <c r="AT194" s="575"/>
      <c r="AU194" s="575"/>
      <c r="AV194" s="575"/>
      <c r="AW194" s="575"/>
      <c r="AX194" s="575"/>
      <c r="AY194" s="575"/>
      <c r="AZ194" s="575"/>
      <c r="BA194" s="575"/>
      <c r="BB194" s="575"/>
      <c r="BC194" s="575"/>
      <c r="BD194" s="575"/>
      <c r="BE194" s="575"/>
      <c r="BF194" s="575"/>
      <c r="BG194" s="575"/>
      <c r="BH194" s="575"/>
      <c r="BI194" s="575"/>
      <c r="BJ194" s="575"/>
      <c r="BK194" s="575"/>
      <c r="BL194" s="575"/>
      <c r="BM194" s="575"/>
      <c r="BN194" s="575"/>
      <c r="BO194" s="575"/>
      <c r="BP194" s="575"/>
      <c r="BQ194" s="575"/>
      <c r="BR194" s="575"/>
      <c r="BS194" s="575"/>
      <c r="BT194" s="575"/>
      <c r="BU194" s="575"/>
      <c r="BV194" s="575"/>
      <c r="BW194" s="575"/>
      <c r="BX194" s="575"/>
      <c r="BY194" s="575"/>
      <c r="BZ194" s="575"/>
      <c r="CA194" s="575"/>
      <c r="CB194" s="575"/>
      <c r="CC194" s="575"/>
      <c r="CD194" s="575"/>
      <c r="CE194" s="575"/>
      <c r="CF194" s="575"/>
      <c r="CG194" s="575"/>
      <c r="CH194" s="575"/>
      <c r="CI194" s="575"/>
      <c r="CJ194" s="575"/>
      <c r="CK194" s="575"/>
      <c r="CL194" s="575"/>
      <c r="CM194" s="575"/>
      <c r="CN194" s="575"/>
      <c r="CO194" s="575"/>
      <c r="CP194" s="575"/>
      <c r="CQ194" s="575"/>
      <c r="CR194" s="575"/>
      <c r="CS194" s="575"/>
      <c r="CT194" s="575"/>
      <c r="CU194" s="575"/>
      <c r="CV194" s="575"/>
      <c r="CW194" s="575"/>
      <c r="CX194" s="575"/>
      <c r="CY194" s="575"/>
      <c r="CZ194" s="575"/>
      <c r="DA194" s="575"/>
      <c r="DB194" s="575"/>
      <c r="DC194" s="575"/>
      <c r="DD194" s="575"/>
      <c r="DE194" s="575"/>
      <c r="DF194" s="575"/>
      <c r="DG194" s="575"/>
      <c r="DH194" s="575"/>
      <c r="DI194" s="575"/>
      <c r="DJ194" s="575"/>
      <c r="DK194" s="575"/>
      <c r="DL194" s="575"/>
      <c r="DM194" s="575"/>
      <c r="DN194" s="575"/>
      <c r="DO194" s="575"/>
      <c r="DP194" s="575"/>
      <c r="DQ194" s="575"/>
      <c r="DR194" s="575"/>
      <c r="DS194" s="575"/>
      <c r="DT194" s="575"/>
      <c r="DU194" s="575"/>
      <c r="DV194" s="575"/>
      <c r="DW194" s="575"/>
      <c r="DX194" s="575"/>
      <c r="DY194" s="575"/>
      <c r="DZ194" s="575"/>
      <c r="EA194" s="575"/>
      <c r="EB194" s="575"/>
      <c r="EC194" s="575"/>
      <c r="ED194" s="575"/>
      <c r="EE194" s="575"/>
      <c r="EF194" s="575"/>
      <c r="EG194" s="575"/>
    </row>
    <row r="195" spans="1:137">
      <c r="A195" s="575"/>
      <c r="B195" s="575"/>
      <c r="C195" s="575"/>
      <c r="D195" s="575"/>
      <c r="E195" s="575"/>
      <c r="F195" s="575"/>
      <c r="G195" s="575"/>
      <c r="H195" s="575"/>
      <c r="I195" s="575"/>
      <c r="J195" s="575"/>
      <c r="K195" s="575"/>
      <c r="L195" s="575"/>
      <c r="M195" s="575"/>
      <c r="N195" s="575"/>
      <c r="O195" s="575"/>
      <c r="P195" s="575"/>
      <c r="Q195" s="575"/>
      <c r="R195" s="575"/>
      <c r="S195" s="575"/>
      <c r="T195" s="575"/>
      <c r="U195" s="575"/>
      <c r="V195" s="575"/>
      <c r="W195" s="575"/>
      <c r="X195" s="575"/>
      <c r="Y195" s="575"/>
      <c r="Z195" s="575"/>
      <c r="AA195" s="575"/>
      <c r="AB195" s="575"/>
      <c r="AC195" s="575"/>
      <c r="AD195" s="575"/>
      <c r="AE195" s="575"/>
      <c r="AF195" s="575"/>
      <c r="AG195" s="575"/>
      <c r="AH195" s="575"/>
      <c r="AI195" s="575"/>
      <c r="AJ195" s="575"/>
      <c r="AK195" s="575"/>
      <c r="AL195" s="575"/>
      <c r="AM195" s="575"/>
      <c r="AN195" s="575"/>
      <c r="AO195" s="575"/>
      <c r="AP195" s="575"/>
      <c r="AQ195" s="575"/>
      <c r="AR195" s="575"/>
      <c r="AS195" s="575"/>
      <c r="AT195" s="575"/>
      <c r="AU195" s="575"/>
      <c r="AV195" s="575"/>
      <c r="AW195" s="575"/>
      <c r="AX195" s="575"/>
      <c r="AY195" s="575"/>
      <c r="AZ195" s="575"/>
      <c r="BA195" s="575"/>
      <c r="BB195" s="575"/>
      <c r="BC195" s="575"/>
      <c r="BD195" s="575"/>
      <c r="BE195" s="575"/>
      <c r="BF195" s="575"/>
      <c r="BG195" s="575"/>
      <c r="BH195" s="575"/>
      <c r="BI195" s="575"/>
      <c r="BJ195" s="575"/>
      <c r="BK195" s="575"/>
      <c r="BL195" s="575"/>
      <c r="BM195" s="575"/>
      <c r="BN195" s="575"/>
      <c r="BO195" s="575"/>
      <c r="BP195" s="575"/>
      <c r="BQ195" s="575"/>
      <c r="BR195" s="575"/>
      <c r="BS195" s="575"/>
      <c r="BT195" s="575"/>
      <c r="BU195" s="575"/>
      <c r="BV195" s="575"/>
      <c r="BW195" s="575"/>
      <c r="BX195" s="575"/>
      <c r="BY195" s="575"/>
      <c r="BZ195" s="575"/>
      <c r="CA195" s="575"/>
      <c r="CB195" s="575"/>
      <c r="CC195" s="575"/>
      <c r="CD195" s="575"/>
      <c r="CE195" s="575"/>
      <c r="CF195" s="575"/>
      <c r="CG195" s="575"/>
      <c r="CH195" s="575"/>
      <c r="CI195" s="575"/>
      <c r="CJ195" s="575"/>
      <c r="CK195" s="575"/>
      <c r="CL195" s="575"/>
      <c r="CM195" s="575"/>
      <c r="CN195" s="575"/>
      <c r="CO195" s="575"/>
      <c r="CP195" s="575"/>
      <c r="CQ195" s="575"/>
      <c r="CR195" s="575"/>
      <c r="CS195" s="575"/>
      <c r="CT195" s="575"/>
      <c r="CU195" s="575"/>
      <c r="CV195" s="575"/>
      <c r="CW195" s="575"/>
      <c r="CX195" s="575"/>
      <c r="CY195" s="575"/>
      <c r="CZ195" s="575"/>
      <c r="DA195" s="575"/>
      <c r="DB195" s="575"/>
      <c r="DC195" s="575"/>
      <c r="DD195" s="575"/>
      <c r="DE195" s="575"/>
      <c r="DF195" s="575"/>
      <c r="DG195" s="575"/>
      <c r="DH195" s="575"/>
      <c r="DI195" s="575"/>
      <c r="DJ195" s="575"/>
      <c r="DK195" s="575"/>
      <c r="DL195" s="575"/>
      <c r="DM195" s="575"/>
      <c r="DN195" s="575"/>
      <c r="DO195" s="575"/>
      <c r="DP195" s="575"/>
      <c r="DQ195" s="575"/>
      <c r="DR195" s="575"/>
      <c r="DS195" s="575"/>
      <c r="DT195" s="575"/>
      <c r="DU195" s="575"/>
      <c r="DV195" s="575"/>
      <c r="DW195" s="575"/>
      <c r="DX195" s="575"/>
      <c r="DY195" s="575"/>
      <c r="DZ195" s="575"/>
      <c r="EA195" s="575"/>
      <c r="EB195" s="575"/>
      <c r="EC195" s="575"/>
      <c r="ED195" s="575"/>
      <c r="EE195" s="575"/>
      <c r="EF195" s="575"/>
      <c r="EG195" s="575"/>
    </row>
    <row r="196" spans="1:137">
      <c r="A196" s="575"/>
      <c r="B196" s="575"/>
      <c r="C196" s="575"/>
      <c r="D196" s="575"/>
      <c r="E196" s="575"/>
      <c r="F196" s="575"/>
      <c r="G196" s="575"/>
      <c r="H196" s="575"/>
      <c r="I196" s="575"/>
      <c r="J196" s="575"/>
      <c r="K196" s="575"/>
      <c r="L196" s="575"/>
      <c r="M196" s="575"/>
      <c r="N196" s="575"/>
      <c r="O196" s="575"/>
      <c r="P196" s="575"/>
      <c r="Q196" s="575"/>
      <c r="R196" s="575"/>
      <c r="S196" s="575"/>
      <c r="T196" s="575"/>
      <c r="U196" s="575"/>
      <c r="V196" s="575"/>
      <c r="W196" s="575"/>
      <c r="X196" s="575"/>
      <c r="Y196" s="575"/>
      <c r="Z196" s="575"/>
      <c r="AA196" s="575"/>
      <c r="AB196" s="575"/>
      <c r="AC196" s="575"/>
      <c r="AD196" s="575"/>
      <c r="AE196" s="575"/>
      <c r="AF196" s="575"/>
      <c r="AG196" s="575"/>
      <c r="AH196" s="575"/>
      <c r="AI196" s="575"/>
      <c r="AJ196" s="575"/>
      <c r="AK196" s="575"/>
      <c r="AL196" s="575"/>
      <c r="AM196" s="575"/>
      <c r="AN196" s="575"/>
      <c r="AO196" s="575"/>
      <c r="AP196" s="575"/>
      <c r="AQ196" s="575"/>
      <c r="AR196" s="575"/>
      <c r="AS196" s="575"/>
      <c r="AT196" s="575"/>
      <c r="AU196" s="575"/>
      <c r="AV196" s="575"/>
      <c r="AW196" s="575"/>
      <c r="AX196" s="575"/>
      <c r="AY196" s="575"/>
      <c r="AZ196" s="575"/>
      <c r="BA196" s="575"/>
      <c r="BB196" s="575"/>
      <c r="BC196" s="575"/>
      <c r="BD196" s="575"/>
      <c r="BE196" s="575"/>
      <c r="BF196" s="575"/>
      <c r="BG196" s="575"/>
      <c r="BH196" s="575"/>
      <c r="BI196" s="575"/>
      <c r="BJ196" s="575"/>
      <c r="BK196" s="575"/>
      <c r="BL196" s="575"/>
      <c r="BM196" s="575"/>
      <c r="BN196" s="575"/>
      <c r="BO196" s="575"/>
      <c r="BP196" s="575"/>
      <c r="BQ196" s="575"/>
      <c r="BR196" s="575"/>
      <c r="BS196" s="575"/>
      <c r="BT196" s="575"/>
      <c r="BU196" s="575"/>
      <c r="BV196" s="575"/>
      <c r="BW196" s="575"/>
      <c r="BX196" s="575"/>
      <c r="BY196" s="575"/>
      <c r="BZ196" s="575"/>
      <c r="CA196" s="575"/>
      <c r="CB196" s="575"/>
      <c r="CC196" s="575"/>
      <c r="CD196" s="575"/>
      <c r="CE196" s="575"/>
      <c r="CF196" s="575"/>
      <c r="CG196" s="575"/>
      <c r="CH196" s="575"/>
      <c r="CI196" s="575"/>
      <c r="CJ196" s="575"/>
      <c r="CK196" s="575"/>
      <c r="CL196" s="575"/>
      <c r="CM196" s="575"/>
      <c r="CN196" s="575"/>
      <c r="CO196" s="575"/>
      <c r="CP196" s="575"/>
      <c r="CQ196" s="575"/>
      <c r="CR196" s="575"/>
      <c r="CS196" s="575"/>
      <c r="CT196" s="575"/>
      <c r="CU196" s="575"/>
      <c r="CV196" s="575"/>
      <c r="CW196" s="575"/>
      <c r="CX196" s="575"/>
      <c r="CY196" s="575"/>
      <c r="CZ196" s="575"/>
      <c r="DA196" s="575"/>
      <c r="DB196" s="575"/>
      <c r="DC196" s="575"/>
      <c r="DD196" s="575"/>
      <c r="DE196" s="575"/>
      <c r="DF196" s="575"/>
      <c r="DG196" s="575"/>
      <c r="DH196" s="575"/>
      <c r="DI196" s="575"/>
      <c r="DJ196" s="575"/>
      <c r="DK196" s="575"/>
      <c r="DL196" s="575"/>
      <c r="DM196" s="575"/>
      <c r="DN196" s="575"/>
      <c r="DO196" s="575"/>
      <c r="DP196" s="575"/>
      <c r="DQ196" s="575"/>
      <c r="DR196" s="575"/>
      <c r="DS196" s="575"/>
      <c r="DT196" s="575"/>
      <c r="DU196" s="575"/>
      <c r="DV196" s="575"/>
      <c r="DW196" s="575"/>
      <c r="DX196" s="575"/>
      <c r="DY196" s="575"/>
      <c r="DZ196" s="575"/>
      <c r="EA196" s="575"/>
      <c r="EB196" s="575"/>
      <c r="EC196" s="575"/>
      <c r="ED196" s="575"/>
      <c r="EE196" s="575"/>
      <c r="EF196" s="575"/>
      <c r="EG196" s="575"/>
    </row>
    <row r="197" spans="1:137">
      <c r="A197" s="575"/>
      <c r="B197" s="575"/>
      <c r="C197" s="575"/>
      <c r="D197" s="575"/>
      <c r="E197" s="575"/>
      <c r="F197" s="575"/>
      <c r="G197" s="575"/>
      <c r="H197" s="575"/>
      <c r="I197" s="575"/>
      <c r="J197" s="575"/>
      <c r="K197" s="575"/>
      <c r="L197" s="575"/>
      <c r="M197" s="575"/>
      <c r="N197" s="575"/>
      <c r="O197" s="575"/>
      <c r="P197" s="575"/>
      <c r="Q197" s="575"/>
      <c r="R197" s="575"/>
      <c r="S197" s="575"/>
      <c r="T197" s="575"/>
      <c r="U197" s="575"/>
      <c r="V197" s="575"/>
      <c r="W197" s="575"/>
      <c r="X197" s="575"/>
      <c r="Y197" s="575"/>
      <c r="Z197" s="575"/>
      <c r="AA197" s="575"/>
      <c r="AB197" s="575"/>
      <c r="AC197" s="575"/>
      <c r="AD197" s="575"/>
      <c r="AE197" s="575"/>
      <c r="AF197" s="575"/>
      <c r="AG197" s="575"/>
      <c r="AH197" s="575"/>
      <c r="AI197" s="575"/>
      <c r="AJ197" s="575"/>
      <c r="AK197" s="575"/>
      <c r="AL197" s="575"/>
      <c r="AM197" s="575"/>
      <c r="AN197" s="575"/>
      <c r="AO197" s="575"/>
      <c r="AP197" s="575"/>
      <c r="AQ197" s="575"/>
      <c r="AR197" s="575"/>
      <c r="AS197" s="575"/>
      <c r="AT197" s="575"/>
      <c r="AU197" s="575"/>
      <c r="AV197" s="575"/>
      <c r="AW197" s="575"/>
      <c r="AX197" s="575"/>
      <c r="AY197" s="575"/>
      <c r="AZ197" s="575"/>
      <c r="BA197" s="575"/>
      <c r="BB197" s="575"/>
      <c r="BC197" s="575"/>
      <c r="BD197" s="575"/>
      <c r="BE197" s="575"/>
      <c r="BF197" s="575"/>
      <c r="BG197" s="575"/>
      <c r="BH197" s="575"/>
      <c r="BI197" s="575"/>
      <c r="BJ197" s="575"/>
      <c r="BK197" s="575"/>
      <c r="BL197" s="575"/>
      <c r="BM197" s="575"/>
      <c r="BN197" s="575"/>
      <c r="BO197" s="575"/>
      <c r="BP197" s="575"/>
      <c r="BQ197" s="575"/>
      <c r="BR197" s="575"/>
      <c r="BS197" s="575"/>
      <c r="BT197" s="575"/>
      <c r="BU197" s="575"/>
      <c r="BV197" s="575"/>
      <c r="BW197" s="575"/>
      <c r="BX197" s="575"/>
      <c r="BY197" s="575"/>
      <c r="BZ197" s="575"/>
      <c r="CA197" s="575"/>
      <c r="CB197" s="575"/>
      <c r="CC197" s="575"/>
      <c r="CD197" s="575"/>
      <c r="CE197" s="575"/>
      <c r="CF197" s="575"/>
      <c r="CG197" s="575"/>
      <c r="CH197" s="575"/>
      <c r="CI197" s="575"/>
      <c r="CJ197" s="575"/>
      <c r="CK197" s="575"/>
      <c r="CL197" s="575"/>
      <c r="CM197" s="575"/>
      <c r="CN197" s="575"/>
      <c r="CO197" s="575"/>
      <c r="CP197" s="575"/>
      <c r="CQ197" s="575"/>
      <c r="CR197" s="575"/>
      <c r="CS197" s="575"/>
      <c r="CT197" s="575"/>
      <c r="CU197" s="575"/>
      <c r="CV197" s="575"/>
      <c r="CW197" s="575"/>
      <c r="CX197" s="575"/>
      <c r="CY197" s="575"/>
      <c r="CZ197" s="575"/>
      <c r="DA197" s="575"/>
      <c r="DB197" s="575"/>
      <c r="DC197" s="575"/>
      <c r="DD197" s="575"/>
      <c r="DE197" s="575"/>
      <c r="DF197" s="575"/>
      <c r="DG197" s="575"/>
      <c r="DH197" s="575"/>
      <c r="DI197" s="575"/>
      <c r="DJ197" s="575"/>
      <c r="DK197" s="575"/>
      <c r="DL197" s="575"/>
      <c r="DM197" s="575"/>
      <c r="DN197" s="575"/>
      <c r="DO197" s="575"/>
      <c r="DP197" s="575"/>
      <c r="DQ197" s="575"/>
      <c r="DR197" s="575"/>
      <c r="DS197" s="575"/>
      <c r="DT197" s="575"/>
      <c r="DU197" s="575"/>
      <c r="DV197" s="575"/>
      <c r="DW197" s="575"/>
      <c r="DX197" s="575"/>
      <c r="DY197" s="575"/>
      <c r="DZ197" s="575"/>
      <c r="EA197" s="575"/>
      <c r="EB197" s="575"/>
      <c r="EC197" s="575"/>
      <c r="ED197" s="575"/>
      <c r="EE197" s="575"/>
      <c r="EF197" s="575"/>
      <c r="EG197" s="575"/>
    </row>
    <row r="198" spans="1:137">
      <c r="A198" s="575"/>
      <c r="B198" s="575"/>
      <c r="C198" s="575"/>
      <c r="D198" s="575"/>
      <c r="E198" s="575"/>
      <c r="F198" s="575"/>
      <c r="G198" s="575"/>
      <c r="H198" s="575"/>
      <c r="I198" s="575"/>
      <c r="J198" s="575"/>
      <c r="K198" s="575"/>
      <c r="L198" s="575"/>
      <c r="M198" s="575"/>
      <c r="N198" s="575"/>
      <c r="O198" s="575"/>
      <c r="P198" s="575"/>
      <c r="Q198" s="575"/>
      <c r="R198" s="575"/>
      <c r="S198" s="575"/>
      <c r="T198" s="575"/>
      <c r="U198" s="575"/>
      <c r="V198" s="575"/>
      <c r="W198" s="575"/>
      <c r="X198" s="575"/>
      <c r="Y198" s="575"/>
      <c r="Z198" s="575"/>
      <c r="AA198" s="575"/>
      <c r="AB198" s="575"/>
      <c r="AC198" s="575"/>
      <c r="AD198" s="575"/>
      <c r="AE198" s="575"/>
      <c r="AF198" s="575"/>
      <c r="AG198" s="575"/>
      <c r="AH198" s="575"/>
      <c r="AI198" s="575"/>
      <c r="AJ198" s="575"/>
      <c r="AK198" s="575"/>
      <c r="AL198" s="575"/>
      <c r="AM198" s="575"/>
      <c r="AN198" s="575"/>
      <c r="AO198" s="575"/>
      <c r="AP198" s="575"/>
      <c r="AQ198" s="575"/>
      <c r="AR198" s="575"/>
      <c r="AS198" s="575"/>
      <c r="AT198" s="575"/>
      <c r="AU198" s="575"/>
      <c r="AV198" s="575"/>
      <c r="AW198" s="575"/>
      <c r="AX198" s="575"/>
      <c r="AY198" s="575"/>
      <c r="AZ198" s="575"/>
      <c r="BA198" s="575"/>
      <c r="BB198" s="575"/>
      <c r="BC198" s="575"/>
      <c r="BD198" s="575"/>
      <c r="BE198" s="575"/>
      <c r="BF198" s="575"/>
      <c r="BG198" s="575"/>
      <c r="BH198" s="575"/>
      <c r="BI198" s="575"/>
      <c r="BJ198" s="575"/>
      <c r="BK198" s="575"/>
      <c r="BL198" s="575"/>
      <c r="BM198" s="575"/>
      <c r="BN198" s="575"/>
      <c r="BO198" s="575"/>
      <c r="BP198" s="575"/>
      <c r="BQ198" s="575"/>
      <c r="BR198" s="575"/>
      <c r="BS198" s="575"/>
      <c r="BT198" s="575"/>
      <c r="BU198" s="575"/>
      <c r="BV198" s="575"/>
      <c r="BW198" s="575"/>
      <c r="BX198" s="575"/>
      <c r="BY198" s="575"/>
      <c r="BZ198" s="575"/>
      <c r="CA198" s="575"/>
      <c r="CB198" s="575"/>
      <c r="CC198" s="575"/>
      <c r="CD198" s="575"/>
      <c r="CE198" s="575"/>
      <c r="CF198" s="575"/>
      <c r="CG198" s="575"/>
      <c r="CH198" s="575"/>
      <c r="CI198" s="575"/>
      <c r="CJ198" s="575"/>
      <c r="CK198" s="575"/>
      <c r="CL198" s="575"/>
      <c r="CM198" s="575"/>
      <c r="CN198" s="575"/>
      <c r="CO198" s="575"/>
      <c r="CP198" s="575"/>
      <c r="CQ198" s="575"/>
      <c r="CR198" s="575"/>
      <c r="CS198" s="575"/>
      <c r="CT198" s="575"/>
      <c r="CU198" s="575"/>
      <c r="CV198" s="575"/>
      <c r="CW198" s="575"/>
      <c r="CX198" s="575"/>
      <c r="CY198" s="575"/>
      <c r="CZ198" s="575"/>
      <c r="DA198" s="575"/>
      <c r="DB198" s="575"/>
      <c r="DC198" s="575"/>
      <c r="DD198" s="575"/>
      <c r="DE198" s="575"/>
      <c r="DF198" s="575"/>
      <c r="DG198" s="575"/>
      <c r="DH198" s="575"/>
      <c r="DI198" s="575"/>
      <c r="DJ198" s="575"/>
      <c r="DK198" s="575"/>
      <c r="DL198" s="575"/>
      <c r="DM198" s="575"/>
      <c r="DN198" s="575"/>
      <c r="DO198" s="575"/>
      <c r="DP198" s="575"/>
      <c r="DQ198" s="575"/>
      <c r="DR198" s="575"/>
      <c r="DS198" s="575"/>
      <c r="DT198" s="575"/>
      <c r="DU198" s="575"/>
      <c r="DV198" s="575"/>
      <c r="DW198" s="575"/>
      <c r="DX198" s="575"/>
      <c r="DY198" s="575"/>
      <c r="DZ198" s="575"/>
      <c r="EA198" s="575"/>
      <c r="EB198" s="575"/>
      <c r="EC198" s="575"/>
      <c r="ED198" s="575"/>
      <c r="EE198" s="575"/>
      <c r="EF198" s="575"/>
      <c r="EG198" s="575"/>
    </row>
    <row r="199" spans="1:137">
      <c r="A199" s="575"/>
      <c r="B199" s="575"/>
      <c r="C199" s="575"/>
      <c r="D199" s="575"/>
      <c r="E199" s="575"/>
      <c r="F199" s="575"/>
      <c r="G199" s="575"/>
      <c r="H199" s="575"/>
      <c r="I199" s="575"/>
      <c r="J199" s="575"/>
      <c r="K199" s="575"/>
      <c r="L199" s="575"/>
      <c r="M199" s="575"/>
      <c r="N199" s="575"/>
      <c r="O199" s="575"/>
      <c r="P199" s="575"/>
      <c r="Q199" s="575"/>
      <c r="R199" s="575"/>
      <c r="S199" s="575"/>
      <c r="T199" s="575"/>
      <c r="U199" s="575"/>
      <c r="V199" s="575"/>
      <c r="W199" s="575"/>
      <c r="X199" s="575"/>
      <c r="Y199" s="575"/>
      <c r="Z199" s="575"/>
      <c r="AA199" s="575"/>
      <c r="AB199" s="575"/>
      <c r="AC199" s="575"/>
      <c r="AD199" s="575"/>
      <c r="AE199" s="575"/>
      <c r="AF199" s="575"/>
      <c r="AG199" s="575"/>
      <c r="AH199" s="575"/>
      <c r="AI199" s="575"/>
      <c r="AJ199" s="575"/>
      <c r="AK199" s="575"/>
      <c r="AL199" s="575"/>
      <c r="AM199" s="575"/>
      <c r="AN199" s="575"/>
      <c r="AO199" s="575"/>
      <c r="AP199" s="575"/>
      <c r="AQ199" s="575"/>
      <c r="AR199" s="575"/>
      <c r="AS199" s="575"/>
      <c r="AT199" s="575"/>
      <c r="AU199" s="575"/>
      <c r="AV199" s="575"/>
      <c r="AW199" s="575"/>
      <c r="AX199" s="575"/>
      <c r="AY199" s="575"/>
      <c r="AZ199" s="575"/>
      <c r="BA199" s="575"/>
      <c r="BB199" s="575"/>
      <c r="BC199" s="575"/>
      <c r="BD199" s="575"/>
      <c r="BE199" s="575"/>
      <c r="BF199" s="575"/>
      <c r="BG199" s="575"/>
      <c r="BH199" s="575"/>
      <c r="BI199" s="575"/>
      <c r="BJ199" s="575"/>
      <c r="BK199" s="575"/>
      <c r="BL199" s="575"/>
      <c r="BM199" s="575"/>
      <c r="BN199" s="575"/>
      <c r="BO199" s="575"/>
      <c r="BP199" s="575"/>
      <c r="BQ199" s="575"/>
      <c r="BR199" s="575"/>
      <c r="BS199" s="575"/>
      <c r="BT199" s="575"/>
      <c r="BU199" s="575"/>
      <c r="BV199" s="575"/>
      <c r="BW199" s="575"/>
      <c r="BX199" s="575"/>
      <c r="BY199" s="575"/>
      <c r="BZ199" s="575"/>
      <c r="CA199" s="575"/>
      <c r="CB199" s="575"/>
      <c r="CC199" s="575"/>
      <c r="CD199" s="575"/>
      <c r="CE199" s="575"/>
      <c r="CF199" s="575"/>
      <c r="CG199" s="575"/>
      <c r="CH199" s="575"/>
      <c r="CI199" s="575"/>
      <c r="CJ199" s="575"/>
      <c r="CK199" s="575"/>
      <c r="CL199" s="575"/>
      <c r="CM199" s="575"/>
      <c r="CN199" s="575"/>
      <c r="CO199" s="575"/>
      <c r="CP199" s="575"/>
      <c r="CQ199" s="575"/>
      <c r="CR199" s="575"/>
      <c r="CS199" s="575"/>
      <c r="CT199" s="575"/>
      <c r="CU199" s="575"/>
      <c r="CV199" s="575"/>
      <c r="CW199" s="575"/>
      <c r="CX199" s="575"/>
      <c r="CY199" s="575"/>
      <c r="CZ199" s="575"/>
      <c r="DA199" s="575"/>
      <c r="DB199" s="575"/>
      <c r="DC199" s="575"/>
      <c r="DD199" s="575"/>
      <c r="DE199" s="575"/>
      <c r="DF199" s="575"/>
      <c r="DG199" s="575"/>
      <c r="DH199" s="575"/>
      <c r="DI199" s="575"/>
      <c r="DJ199" s="575"/>
      <c r="DK199" s="575"/>
      <c r="DL199" s="575"/>
      <c r="DM199" s="575"/>
      <c r="DN199" s="575"/>
      <c r="DO199" s="575"/>
      <c r="DP199" s="575"/>
      <c r="DQ199" s="575"/>
      <c r="DR199" s="575"/>
      <c r="DS199" s="575"/>
      <c r="DT199" s="575"/>
      <c r="DU199" s="575"/>
      <c r="DV199" s="575"/>
      <c r="DW199" s="575"/>
      <c r="DX199" s="575"/>
      <c r="DY199" s="575"/>
      <c r="DZ199" s="575"/>
      <c r="EA199" s="575"/>
      <c r="EB199" s="575"/>
      <c r="EC199" s="575"/>
      <c r="ED199" s="575"/>
      <c r="EE199" s="575"/>
      <c r="EF199" s="575"/>
      <c r="EG199" s="575"/>
    </row>
    <row r="200" spans="1:137">
      <c r="A200" s="575"/>
      <c r="B200" s="575"/>
      <c r="C200" s="575"/>
      <c r="D200" s="575"/>
      <c r="E200" s="575"/>
      <c r="F200" s="575"/>
      <c r="G200" s="575"/>
      <c r="H200" s="575"/>
      <c r="I200" s="575"/>
      <c r="J200" s="575"/>
      <c r="K200" s="575"/>
      <c r="L200" s="575"/>
      <c r="M200" s="575"/>
      <c r="N200" s="575"/>
      <c r="O200" s="575"/>
      <c r="P200" s="575"/>
      <c r="Q200" s="575"/>
      <c r="R200" s="575"/>
      <c r="S200" s="575"/>
      <c r="T200" s="575"/>
      <c r="U200" s="575"/>
      <c r="V200" s="575"/>
      <c r="W200" s="575"/>
      <c r="X200" s="575"/>
      <c r="Y200" s="575"/>
      <c r="Z200" s="575"/>
      <c r="AA200" s="575"/>
      <c r="AB200" s="575"/>
      <c r="AC200" s="575"/>
      <c r="AD200" s="575"/>
      <c r="AE200" s="575"/>
      <c r="AF200" s="575"/>
      <c r="AG200" s="575"/>
      <c r="AH200" s="575"/>
      <c r="AI200" s="575"/>
      <c r="AJ200" s="575"/>
      <c r="AK200" s="575"/>
      <c r="AL200" s="575"/>
      <c r="AM200" s="575"/>
      <c r="AN200" s="575"/>
      <c r="AO200" s="575"/>
      <c r="AP200" s="575"/>
      <c r="AQ200" s="575"/>
      <c r="AR200" s="575"/>
      <c r="AS200" s="575"/>
      <c r="AT200" s="575"/>
      <c r="AU200" s="575"/>
      <c r="AV200" s="575"/>
      <c r="AW200" s="575"/>
      <c r="AX200" s="575"/>
      <c r="AY200" s="575"/>
      <c r="AZ200" s="575"/>
      <c r="BA200" s="575"/>
      <c r="BB200" s="575"/>
      <c r="BC200" s="575"/>
      <c r="BD200" s="575"/>
      <c r="BE200" s="575"/>
      <c r="BF200" s="575"/>
      <c r="BG200" s="575"/>
      <c r="BH200" s="575"/>
      <c r="BI200" s="575"/>
      <c r="BJ200" s="575"/>
      <c r="BK200" s="575"/>
      <c r="BL200" s="575"/>
      <c r="BM200" s="575"/>
      <c r="BN200" s="575"/>
      <c r="BO200" s="575"/>
      <c r="BP200" s="575"/>
      <c r="BQ200" s="575"/>
      <c r="BR200" s="575"/>
      <c r="BS200" s="575"/>
      <c r="BT200" s="575"/>
      <c r="BU200" s="575"/>
      <c r="BV200" s="575"/>
      <c r="BW200" s="575"/>
      <c r="BX200" s="575"/>
      <c r="BY200" s="575"/>
      <c r="BZ200" s="575"/>
      <c r="CA200" s="575"/>
      <c r="CB200" s="575"/>
      <c r="CC200" s="575"/>
      <c r="CD200" s="575"/>
      <c r="CE200" s="575"/>
      <c r="CF200" s="575"/>
      <c r="CG200" s="575"/>
      <c r="CH200" s="575"/>
      <c r="CI200" s="575"/>
      <c r="CJ200" s="575"/>
      <c r="CK200" s="575"/>
      <c r="CL200" s="575"/>
      <c r="CM200" s="575"/>
      <c r="CN200" s="575"/>
      <c r="CO200" s="575"/>
      <c r="CP200" s="575"/>
      <c r="CQ200" s="575"/>
      <c r="CR200" s="575"/>
      <c r="CS200" s="575"/>
      <c r="CT200" s="575"/>
      <c r="CU200" s="575"/>
      <c r="CV200" s="575"/>
      <c r="CW200" s="575"/>
      <c r="CX200" s="575"/>
      <c r="CY200" s="575"/>
      <c r="CZ200" s="575"/>
      <c r="DA200" s="575"/>
      <c r="DB200" s="575"/>
      <c r="DC200" s="575"/>
      <c r="DD200" s="575"/>
      <c r="DE200" s="575"/>
      <c r="DF200" s="575"/>
      <c r="DG200" s="575"/>
      <c r="DH200" s="575"/>
      <c r="DI200" s="575"/>
      <c r="DJ200" s="575"/>
      <c r="DK200" s="575"/>
      <c r="DL200" s="575"/>
      <c r="DM200" s="575"/>
      <c r="DN200" s="575"/>
      <c r="DO200" s="575"/>
      <c r="DP200" s="575"/>
      <c r="DQ200" s="575"/>
      <c r="DR200" s="575"/>
      <c r="DS200" s="575"/>
      <c r="DT200" s="575"/>
      <c r="DU200" s="575"/>
      <c r="DV200" s="575"/>
      <c r="DW200" s="575"/>
      <c r="DX200" s="575"/>
      <c r="DY200" s="575"/>
      <c r="DZ200" s="575"/>
      <c r="EA200" s="575"/>
      <c r="EB200" s="575"/>
      <c r="EC200" s="575"/>
      <c r="ED200" s="575"/>
      <c r="EE200" s="575"/>
      <c r="EF200" s="575"/>
      <c r="EG200" s="575"/>
    </row>
    <row r="201" spans="1:137">
      <c r="A201" s="575"/>
      <c r="B201" s="575"/>
      <c r="C201" s="575"/>
      <c r="D201" s="575"/>
      <c r="E201" s="575"/>
      <c r="F201" s="575"/>
      <c r="G201" s="575"/>
      <c r="H201" s="575"/>
      <c r="I201" s="575"/>
      <c r="J201" s="575"/>
      <c r="K201" s="575"/>
      <c r="L201" s="575"/>
      <c r="M201" s="575"/>
      <c r="N201" s="575"/>
      <c r="O201" s="575"/>
      <c r="P201" s="575"/>
      <c r="Q201" s="575"/>
      <c r="R201" s="575"/>
      <c r="S201" s="575"/>
      <c r="T201" s="575"/>
      <c r="U201" s="575"/>
      <c r="V201" s="575"/>
      <c r="W201" s="575"/>
      <c r="X201" s="575"/>
      <c r="Y201" s="575"/>
      <c r="Z201" s="575"/>
      <c r="AA201" s="575"/>
      <c r="AB201" s="575"/>
      <c r="AC201" s="575"/>
      <c r="AD201" s="575"/>
      <c r="AE201" s="575"/>
      <c r="AF201" s="575"/>
      <c r="AG201" s="575"/>
      <c r="AH201" s="575"/>
      <c r="AI201" s="575"/>
      <c r="AJ201" s="575"/>
      <c r="AK201" s="575"/>
      <c r="AL201" s="575"/>
      <c r="AM201" s="575"/>
      <c r="AN201" s="575"/>
      <c r="AO201" s="575"/>
      <c r="AP201" s="575"/>
      <c r="AQ201" s="575"/>
      <c r="AR201" s="575"/>
      <c r="AS201" s="575"/>
      <c r="AT201" s="575"/>
      <c r="AU201" s="575"/>
      <c r="AV201" s="575"/>
      <c r="AW201" s="575"/>
      <c r="AX201" s="575"/>
      <c r="AY201" s="575"/>
      <c r="AZ201" s="575"/>
      <c r="BA201" s="575"/>
      <c r="BB201" s="575"/>
      <c r="BC201" s="575"/>
      <c r="BD201" s="575"/>
      <c r="BE201" s="575"/>
      <c r="BF201" s="575"/>
      <c r="BG201" s="575"/>
      <c r="BH201" s="575"/>
      <c r="BI201" s="575"/>
      <c r="BJ201" s="575"/>
      <c r="BK201" s="575"/>
      <c r="BL201" s="575"/>
      <c r="BM201" s="575"/>
      <c r="BN201" s="575"/>
      <c r="BO201" s="575"/>
      <c r="BP201" s="575"/>
      <c r="BQ201" s="575"/>
      <c r="BR201" s="575"/>
      <c r="BS201" s="575"/>
      <c r="BT201" s="575"/>
      <c r="BU201" s="575"/>
      <c r="BV201" s="575"/>
      <c r="BW201" s="575"/>
      <c r="BX201" s="575"/>
      <c r="BY201" s="575"/>
      <c r="BZ201" s="575"/>
      <c r="CA201" s="575"/>
      <c r="CB201" s="575"/>
      <c r="CC201" s="575"/>
      <c r="CD201" s="575"/>
      <c r="CE201" s="575"/>
      <c r="CF201" s="575"/>
      <c r="CG201" s="575"/>
      <c r="CH201" s="575"/>
      <c r="CI201" s="575"/>
      <c r="CJ201" s="575"/>
      <c r="CK201" s="575"/>
      <c r="CL201" s="575"/>
      <c r="CM201" s="575"/>
      <c r="CN201" s="575"/>
      <c r="CO201" s="575"/>
      <c r="CP201" s="575"/>
      <c r="CQ201" s="575"/>
      <c r="CR201" s="575"/>
      <c r="CS201" s="575"/>
      <c r="CT201" s="575"/>
      <c r="CU201" s="575"/>
      <c r="CV201" s="575"/>
      <c r="CW201" s="575"/>
      <c r="CX201" s="575"/>
      <c r="CY201" s="575"/>
      <c r="CZ201" s="575"/>
      <c r="DA201" s="575"/>
      <c r="DB201" s="575"/>
      <c r="DC201" s="575"/>
      <c r="DD201" s="575"/>
      <c r="DE201" s="575"/>
      <c r="DF201" s="575"/>
      <c r="DG201" s="575"/>
      <c r="DH201" s="575"/>
      <c r="DI201" s="575"/>
      <c r="DJ201" s="575"/>
      <c r="DK201" s="575"/>
      <c r="DL201" s="575"/>
      <c r="DM201" s="575"/>
      <c r="DN201" s="575"/>
      <c r="DO201" s="575"/>
      <c r="DP201" s="575"/>
      <c r="DQ201" s="575"/>
      <c r="DR201" s="575"/>
      <c r="DS201" s="575"/>
      <c r="DT201" s="575"/>
      <c r="DU201" s="575"/>
      <c r="DV201" s="575"/>
      <c r="DW201" s="575"/>
      <c r="DX201" s="575"/>
      <c r="DY201" s="575"/>
      <c r="DZ201" s="575"/>
      <c r="EA201" s="575"/>
      <c r="EB201" s="575"/>
      <c r="EC201" s="575"/>
      <c r="ED201" s="575"/>
      <c r="EE201" s="575"/>
      <c r="EF201" s="575"/>
      <c r="EG201" s="575"/>
    </row>
    <row r="202" spans="1:137">
      <c r="A202" s="575"/>
      <c r="B202" s="575"/>
      <c r="C202" s="575"/>
      <c r="D202" s="575"/>
      <c r="E202" s="575"/>
      <c r="F202" s="575"/>
      <c r="G202" s="575"/>
      <c r="H202" s="575"/>
      <c r="I202" s="575"/>
      <c r="J202" s="575"/>
      <c r="K202" s="575"/>
      <c r="L202" s="575"/>
      <c r="M202" s="575"/>
      <c r="N202" s="575"/>
      <c r="O202" s="575"/>
      <c r="P202" s="575"/>
      <c r="Q202" s="575"/>
      <c r="R202" s="575"/>
      <c r="S202" s="575"/>
      <c r="T202" s="575"/>
      <c r="U202" s="575"/>
      <c r="V202" s="575"/>
      <c r="W202" s="575"/>
      <c r="X202" s="575"/>
      <c r="Y202" s="575"/>
      <c r="Z202" s="575"/>
      <c r="AA202" s="575"/>
      <c r="AB202" s="575"/>
      <c r="AC202" s="575"/>
      <c r="AD202" s="575"/>
      <c r="AE202" s="575"/>
      <c r="AF202" s="575"/>
      <c r="AG202" s="575"/>
      <c r="AH202" s="575"/>
      <c r="AI202" s="575"/>
      <c r="AJ202" s="575"/>
      <c r="AK202" s="575"/>
      <c r="AL202" s="575"/>
      <c r="AM202" s="575"/>
      <c r="AN202" s="575"/>
      <c r="AO202" s="575"/>
      <c r="AP202" s="575"/>
      <c r="AQ202" s="575"/>
      <c r="AR202" s="575"/>
      <c r="AS202" s="575"/>
      <c r="AT202" s="575"/>
      <c r="AU202" s="575"/>
      <c r="AV202" s="575"/>
      <c r="AW202" s="575"/>
      <c r="AX202" s="575"/>
      <c r="AY202" s="575"/>
      <c r="AZ202" s="575"/>
      <c r="BA202" s="575"/>
      <c r="BB202" s="575"/>
      <c r="BC202" s="575"/>
      <c r="BD202" s="575"/>
      <c r="BE202" s="575"/>
      <c r="BF202" s="575"/>
      <c r="BG202" s="575"/>
      <c r="BH202" s="575"/>
      <c r="BI202" s="575"/>
      <c r="BJ202" s="575"/>
      <c r="BK202" s="575"/>
      <c r="BL202" s="575"/>
      <c r="BM202" s="575"/>
      <c r="BN202" s="575"/>
      <c r="BO202" s="575"/>
      <c r="BP202" s="575"/>
      <c r="BQ202" s="575"/>
      <c r="BR202" s="575"/>
      <c r="BS202" s="575"/>
      <c r="BT202" s="575"/>
      <c r="BU202" s="575"/>
      <c r="BV202" s="575"/>
      <c r="BW202" s="575"/>
      <c r="BX202" s="575"/>
      <c r="BY202" s="575"/>
      <c r="BZ202" s="575"/>
      <c r="CA202" s="575"/>
      <c r="CB202" s="575"/>
      <c r="CC202" s="575"/>
      <c r="CD202" s="575"/>
      <c r="CE202" s="575"/>
      <c r="CF202" s="575"/>
      <c r="CG202" s="575"/>
      <c r="CH202" s="575"/>
      <c r="CI202" s="575"/>
      <c r="CJ202" s="575"/>
      <c r="CK202" s="575"/>
      <c r="CL202" s="575"/>
      <c r="CM202" s="575"/>
      <c r="CN202" s="575"/>
      <c r="CO202" s="575"/>
      <c r="CP202" s="575"/>
      <c r="CQ202" s="575"/>
      <c r="CR202" s="575"/>
      <c r="CS202" s="575"/>
      <c r="CT202" s="575"/>
      <c r="CU202" s="575"/>
      <c r="CV202" s="575"/>
      <c r="CW202" s="575"/>
      <c r="CX202" s="575"/>
      <c r="CY202" s="575"/>
      <c r="CZ202" s="575"/>
      <c r="DA202" s="575"/>
      <c r="DB202" s="575"/>
      <c r="DC202" s="575"/>
      <c r="DD202" s="575"/>
      <c r="DE202" s="575"/>
      <c r="DF202" s="575"/>
      <c r="DG202" s="575"/>
      <c r="DH202" s="575"/>
      <c r="DI202" s="575"/>
      <c r="DJ202" s="575"/>
      <c r="DK202" s="575"/>
      <c r="DL202" s="575"/>
      <c r="DM202" s="575"/>
      <c r="DN202" s="575"/>
      <c r="DO202" s="575"/>
      <c r="DP202" s="575"/>
      <c r="DQ202" s="575"/>
      <c r="DR202" s="575"/>
      <c r="DS202" s="575"/>
      <c r="DT202" s="575"/>
      <c r="DU202" s="575"/>
      <c r="DV202" s="575"/>
      <c r="DW202" s="575"/>
      <c r="DX202" s="575"/>
      <c r="DY202" s="575"/>
      <c r="DZ202" s="575"/>
      <c r="EA202" s="575"/>
      <c r="EB202" s="575"/>
      <c r="EC202" s="575"/>
      <c r="ED202" s="575"/>
      <c r="EE202" s="575"/>
      <c r="EF202" s="575"/>
      <c r="EG202" s="575"/>
    </row>
    <row r="203" spans="1:137">
      <c r="A203" s="575"/>
      <c r="B203" s="575"/>
      <c r="C203" s="575"/>
      <c r="D203" s="575"/>
      <c r="E203" s="575"/>
      <c r="F203" s="575"/>
      <c r="G203" s="575"/>
      <c r="H203" s="575"/>
      <c r="I203" s="575"/>
      <c r="J203" s="575"/>
      <c r="K203" s="575"/>
      <c r="L203" s="575"/>
      <c r="M203" s="575"/>
      <c r="N203" s="575"/>
      <c r="O203" s="575"/>
      <c r="P203" s="575"/>
      <c r="Q203" s="575"/>
      <c r="R203" s="575"/>
      <c r="S203" s="575"/>
      <c r="T203" s="575"/>
      <c r="U203" s="575"/>
      <c r="V203" s="575"/>
      <c r="W203" s="575"/>
      <c r="X203" s="575"/>
      <c r="Y203" s="575"/>
      <c r="Z203" s="575"/>
      <c r="AA203" s="575"/>
      <c r="AB203" s="575"/>
      <c r="AC203" s="575"/>
      <c r="AD203" s="575"/>
      <c r="AE203" s="575"/>
      <c r="AF203" s="575"/>
      <c r="AG203" s="575"/>
      <c r="AH203" s="575"/>
      <c r="AI203" s="575"/>
      <c r="AJ203" s="575"/>
      <c r="AK203" s="575"/>
      <c r="AL203" s="575"/>
      <c r="AM203" s="575"/>
      <c r="AN203" s="575"/>
      <c r="AO203" s="575"/>
      <c r="AP203" s="575"/>
      <c r="AQ203" s="575"/>
      <c r="AR203" s="575"/>
      <c r="AS203" s="575"/>
      <c r="AT203" s="575"/>
      <c r="AU203" s="575"/>
      <c r="AV203" s="575"/>
      <c r="AW203" s="575"/>
      <c r="AX203" s="575"/>
      <c r="AY203" s="575"/>
      <c r="AZ203" s="575"/>
      <c r="BA203" s="575"/>
      <c r="BB203" s="575"/>
      <c r="BC203" s="575"/>
      <c r="BD203" s="575"/>
      <c r="BE203" s="575"/>
      <c r="BF203" s="575"/>
      <c r="BG203" s="575"/>
      <c r="BH203" s="575"/>
      <c r="BI203" s="575"/>
      <c r="BJ203" s="575"/>
      <c r="BK203" s="575"/>
      <c r="BL203" s="575"/>
      <c r="BM203" s="575"/>
      <c r="BN203" s="575"/>
      <c r="BO203" s="575"/>
      <c r="BP203" s="575"/>
      <c r="BQ203" s="575"/>
      <c r="BR203" s="575"/>
      <c r="BS203" s="575"/>
      <c r="BT203" s="575"/>
      <c r="BU203" s="575"/>
      <c r="BV203" s="575"/>
      <c r="BW203" s="575"/>
      <c r="BX203" s="575"/>
      <c r="BY203" s="575"/>
      <c r="BZ203" s="575"/>
      <c r="CA203" s="575"/>
      <c r="CB203" s="575"/>
      <c r="CC203" s="575"/>
      <c r="CD203" s="575"/>
      <c r="CE203" s="575"/>
      <c r="CF203" s="575"/>
      <c r="CG203" s="575"/>
      <c r="CH203" s="575"/>
      <c r="CI203" s="575"/>
      <c r="CJ203" s="575"/>
      <c r="CK203" s="575"/>
      <c r="CL203" s="575"/>
      <c r="CM203" s="575"/>
      <c r="CN203" s="575"/>
      <c r="CO203" s="575"/>
      <c r="CP203" s="575"/>
      <c r="CQ203" s="575"/>
      <c r="CR203" s="575"/>
      <c r="CS203" s="575"/>
      <c r="CT203" s="575"/>
      <c r="CU203" s="575"/>
      <c r="CV203" s="575"/>
      <c r="CW203" s="575"/>
      <c r="CX203" s="575"/>
      <c r="CY203" s="575"/>
      <c r="CZ203" s="575"/>
      <c r="DA203" s="575"/>
      <c r="DB203" s="575"/>
      <c r="DC203" s="575"/>
      <c r="DD203" s="575"/>
      <c r="DE203" s="575"/>
      <c r="DF203" s="575"/>
      <c r="DG203" s="575"/>
      <c r="DH203" s="575"/>
      <c r="DI203" s="575"/>
      <c r="DJ203" s="575"/>
      <c r="DK203" s="575"/>
      <c r="DL203" s="575"/>
      <c r="DM203" s="575"/>
      <c r="DN203" s="575"/>
      <c r="DO203" s="575"/>
      <c r="DP203" s="575"/>
      <c r="DQ203" s="575"/>
      <c r="DR203" s="575"/>
      <c r="DS203" s="575"/>
      <c r="DT203" s="575"/>
      <c r="DU203" s="575"/>
      <c r="DV203" s="575"/>
      <c r="DW203" s="575"/>
      <c r="DX203" s="575"/>
      <c r="DY203" s="575"/>
      <c r="DZ203" s="575"/>
      <c r="EA203" s="575"/>
      <c r="EB203" s="575"/>
      <c r="EC203" s="575"/>
      <c r="ED203" s="575"/>
      <c r="EE203" s="575"/>
      <c r="EF203" s="575"/>
      <c r="EG203" s="575"/>
    </row>
    <row r="204" spans="1:137">
      <c r="A204" s="575"/>
      <c r="B204" s="575"/>
      <c r="C204" s="575"/>
      <c r="D204" s="575"/>
      <c r="E204" s="575"/>
      <c r="F204" s="575"/>
      <c r="G204" s="575"/>
      <c r="H204" s="575"/>
      <c r="I204" s="575"/>
      <c r="J204" s="575"/>
      <c r="K204" s="575"/>
      <c r="L204" s="575"/>
      <c r="M204" s="575"/>
      <c r="N204" s="575"/>
      <c r="O204" s="575"/>
      <c r="P204" s="575"/>
      <c r="Q204" s="575"/>
      <c r="R204" s="575"/>
      <c r="S204" s="575"/>
      <c r="T204" s="575"/>
      <c r="U204" s="575"/>
      <c r="V204" s="575"/>
      <c r="W204" s="575"/>
      <c r="X204" s="575"/>
      <c r="Y204" s="575"/>
      <c r="Z204" s="575"/>
      <c r="AA204" s="575"/>
      <c r="AB204" s="575"/>
      <c r="AC204" s="575"/>
      <c r="AD204" s="575"/>
      <c r="AE204" s="575"/>
      <c r="AF204" s="575"/>
      <c r="AG204" s="575"/>
      <c r="AH204" s="575"/>
      <c r="AI204" s="575"/>
      <c r="AJ204" s="575"/>
      <c r="AK204" s="575"/>
      <c r="AL204" s="575"/>
      <c r="AM204" s="575"/>
      <c r="AN204" s="575"/>
      <c r="AO204" s="575"/>
      <c r="AP204" s="575"/>
      <c r="AQ204" s="575"/>
      <c r="AR204" s="575"/>
      <c r="AS204" s="575"/>
      <c r="AT204" s="575"/>
      <c r="AU204" s="575"/>
      <c r="AV204" s="575"/>
      <c r="AW204" s="575"/>
      <c r="AX204" s="575"/>
      <c r="AY204" s="575"/>
      <c r="AZ204" s="575"/>
      <c r="BA204" s="575"/>
      <c r="BB204" s="575"/>
      <c r="BC204" s="575"/>
      <c r="BD204" s="575"/>
      <c r="BE204" s="575"/>
      <c r="BF204" s="575"/>
      <c r="BG204" s="575"/>
      <c r="BH204" s="575"/>
      <c r="BI204" s="575"/>
      <c r="BJ204" s="575"/>
      <c r="BK204" s="575"/>
      <c r="BL204" s="575"/>
      <c r="BM204" s="575"/>
      <c r="BN204" s="575"/>
      <c r="BO204" s="575"/>
      <c r="BP204" s="575"/>
      <c r="BQ204" s="575"/>
      <c r="BR204" s="575"/>
      <c r="BS204" s="575"/>
      <c r="BT204" s="575"/>
      <c r="BU204" s="575"/>
      <c r="BV204" s="575"/>
      <c r="BW204" s="575"/>
      <c r="BX204" s="575"/>
      <c r="BY204" s="575"/>
      <c r="BZ204" s="575"/>
      <c r="CA204" s="575"/>
      <c r="CB204" s="575"/>
      <c r="CC204" s="575"/>
      <c r="CD204" s="575"/>
      <c r="CE204" s="575"/>
      <c r="CF204" s="575"/>
      <c r="CG204" s="575"/>
      <c r="CH204" s="575"/>
      <c r="CI204" s="575"/>
      <c r="CJ204" s="575"/>
      <c r="CK204" s="575"/>
      <c r="CL204" s="575"/>
      <c r="CM204" s="575"/>
      <c r="CN204" s="575"/>
      <c r="CO204" s="575"/>
      <c r="CP204" s="575"/>
      <c r="CQ204" s="575"/>
      <c r="CR204" s="575"/>
      <c r="CS204" s="575"/>
      <c r="CT204" s="575"/>
      <c r="CU204" s="575"/>
      <c r="CV204" s="575"/>
      <c r="CW204" s="575"/>
      <c r="CX204" s="575"/>
      <c r="CY204" s="575"/>
      <c r="CZ204" s="575"/>
      <c r="DA204" s="575"/>
      <c r="DB204" s="575"/>
      <c r="DC204" s="575"/>
      <c r="DD204" s="575"/>
      <c r="DE204" s="575"/>
      <c r="DF204" s="575"/>
      <c r="DG204" s="575"/>
      <c r="DH204" s="575"/>
      <c r="DI204" s="575"/>
      <c r="DJ204" s="575"/>
      <c r="DK204" s="575"/>
      <c r="DL204" s="575"/>
      <c r="DM204" s="575"/>
      <c r="DN204" s="575"/>
      <c r="DO204" s="575"/>
      <c r="DP204" s="575"/>
      <c r="DQ204" s="575"/>
      <c r="DR204" s="575"/>
      <c r="DS204" s="575"/>
      <c r="DT204" s="575"/>
      <c r="DU204" s="575"/>
      <c r="DV204" s="575"/>
      <c r="DW204" s="575"/>
      <c r="DX204" s="575"/>
      <c r="DY204" s="575"/>
      <c r="DZ204" s="575"/>
      <c r="EA204" s="575"/>
      <c r="EB204" s="575"/>
      <c r="EC204" s="575"/>
      <c r="ED204" s="575"/>
      <c r="EE204" s="575"/>
      <c r="EF204" s="575"/>
      <c r="EG204" s="575"/>
    </row>
    <row r="205" spans="1:137">
      <c r="A205" s="575"/>
      <c r="B205" s="575"/>
      <c r="C205" s="575"/>
      <c r="D205" s="575"/>
      <c r="E205" s="575"/>
      <c r="F205" s="575"/>
      <c r="G205" s="575"/>
      <c r="H205" s="575"/>
      <c r="I205" s="575"/>
      <c r="J205" s="575"/>
      <c r="K205" s="575"/>
      <c r="L205" s="575"/>
      <c r="M205" s="575"/>
      <c r="N205" s="575"/>
      <c r="O205" s="575"/>
      <c r="P205" s="575"/>
      <c r="Q205" s="575"/>
      <c r="R205" s="575"/>
      <c r="S205" s="575"/>
      <c r="T205" s="575"/>
      <c r="U205" s="575"/>
      <c r="V205" s="575"/>
      <c r="W205" s="575"/>
      <c r="X205" s="575"/>
      <c r="Y205" s="575"/>
      <c r="Z205" s="575"/>
      <c r="AA205" s="575"/>
      <c r="AB205" s="575"/>
      <c r="AC205" s="575"/>
      <c r="AD205" s="575"/>
      <c r="AE205" s="575"/>
      <c r="AF205" s="575"/>
      <c r="AG205" s="575"/>
      <c r="AH205" s="575"/>
      <c r="AI205" s="575"/>
      <c r="AJ205" s="575"/>
      <c r="AK205" s="575"/>
      <c r="AL205" s="575"/>
      <c r="AM205" s="575"/>
      <c r="AN205" s="575"/>
      <c r="AO205" s="575"/>
      <c r="AP205" s="575"/>
      <c r="AQ205" s="575"/>
      <c r="AR205" s="575"/>
      <c r="AS205" s="575"/>
      <c r="AT205" s="575"/>
      <c r="AU205" s="575"/>
      <c r="AV205" s="575"/>
      <c r="AW205" s="575"/>
      <c r="AX205" s="575"/>
      <c r="AY205" s="575"/>
      <c r="AZ205" s="575"/>
      <c r="BA205" s="575"/>
      <c r="BB205" s="575"/>
      <c r="BC205" s="575"/>
      <c r="BD205" s="575"/>
      <c r="BE205" s="575"/>
      <c r="BF205" s="575"/>
      <c r="BG205" s="575"/>
      <c r="BH205" s="575"/>
      <c r="BI205" s="575"/>
      <c r="BJ205" s="575"/>
      <c r="BK205" s="575"/>
      <c r="BL205" s="575"/>
      <c r="BM205" s="575"/>
      <c r="BN205" s="575"/>
      <c r="BO205" s="575"/>
      <c r="BP205" s="575"/>
      <c r="BQ205" s="575"/>
      <c r="BR205" s="575"/>
      <c r="BS205" s="575"/>
      <c r="BT205" s="575"/>
      <c r="BU205" s="575"/>
      <c r="BV205" s="575"/>
      <c r="BW205" s="575"/>
      <c r="BX205" s="575"/>
      <c r="BY205" s="575"/>
      <c r="BZ205" s="575"/>
      <c r="CA205" s="575"/>
      <c r="CB205" s="575"/>
      <c r="CC205" s="575"/>
      <c r="CD205" s="575"/>
      <c r="CE205" s="575"/>
      <c r="CF205" s="575"/>
      <c r="CG205" s="575"/>
      <c r="CH205" s="575"/>
      <c r="CI205" s="575"/>
      <c r="CJ205" s="575"/>
      <c r="CK205" s="575"/>
      <c r="CL205" s="575"/>
      <c r="CM205" s="575"/>
      <c r="CN205" s="575"/>
      <c r="CO205" s="575"/>
      <c r="CP205" s="575"/>
      <c r="CQ205" s="575"/>
      <c r="CR205" s="575"/>
      <c r="CS205" s="575"/>
      <c r="CT205" s="575"/>
      <c r="CU205" s="575"/>
      <c r="CV205" s="575"/>
      <c r="CW205" s="575"/>
      <c r="CX205" s="575"/>
      <c r="CY205" s="575"/>
      <c r="CZ205" s="575"/>
      <c r="DA205" s="575"/>
      <c r="DB205" s="575"/>
      <c r="DC205" s="575"/>
      <c r="DD205" s="575"/>
      <c r="DE205" s="575"/>
      <c r="DF205" s="575"/>
      <c r="DG205" s="575"/>
      <c r="DH205" s="575"/>
      <c r="DI205" s="575"/>
      <c r="DJ205" s="575"/>
      <c r="DK205" s="575"/>
      <c r="DL205" s="575"/>
      <c r="DM205" s="575"/>
      <c r="DN205" s="575"/>
      <c r="DO205" s="575"/>
      <c r="DP205" s="575"/>
      <c r="DQ205" s="575"/>
      <c r="DR205" s="575"/>
      <c r="DS205" s="575"/>
      <c r="DT205" s="575"/>
      <c r="DU205" s="575"/>
      <c r="DV205" s="575"/>
      <c r="DW205" s="575"/>
      <c r="DX205" s="575"/>
      <c r="DY205" s="575"/>
      <c r="DZ205" s="575"/>
      <c r="EA205" s="575"/>
      <c r="EB205" s="575"/>
      <c r="EC205" s="575"/>
      <c r="ED205" s="575"/>
      <c r="EE205" s="575"/>
      <c r="EF205" s="575"/>
      <c r="EG205" s="575"/>
    </row>
    <row r="206" spans="1:137">
      <c r="A206" s="575"/>
      <c r="B206" s="575"/>
      <c r="C206" s="575"/>
      <c r="D206" s="575"/>
      <c r="E206" s="575"/>
      <c r="F206" s="575"/>
      <c r="G206" s="575"/>
      <c r="H206" s="575"/>
      <c r="I206" s="575"/>
      <c r="J206" s="575"/>
      <c r="K206" s="575"/>
      <c r="L206" s="575"/>
      <c r="M206" s="575"/>
      <c r="N206" s="575"/>
      <c r="O206" s="575"/>
      <c r="P206" s="575"/>
      <c r="Q206" s="575"/>
      <c r="R206" s="575"/>
      <c r="S206" s="575"/>
      <c r="T206" s="575"/>
      <c r="U206" s="575"/>
      <c r="V206" s="575"/>
      <c r="W206" s="575"/>
      <c r="X206" s="575"/>
      <c r="Y206" s="575"/>
      <c r="Z206" s="575"/>
      <c r="AA206" s="575"/>
      <c r="AB206" s="575"/>
      <c r="AC206" s="575"/>
      <c r="AD206" s="575"/>
      <c r="AE206" s="575"/>
      <c r="AF206" s="575"/>
      <c r="AG206" s="575"/>
      <c r="AH206" s="575"/>
      <c r="AI206" s="575"/>
      <c r="AJ206" s="575"/>
      <c r="AK206" s="575"/>
      <c r="AL206" s="575"/>
      <c r="AM206" s="575"/>
      <c r="AN206" s="575"/>
      <c r="AO206" s="575"/>
      <c r="AP206" s="575"/>
      <c r="AQ206" s="575"/>
      <c r="AR206" s="575"/>
      <c r="AS206" s="575"/>
      <c r="AT206" s="575"/>
      <c r="AU206" s="575"/>
      <c r="AV206" s="575"/>
      <c r="AW206" s="575"/>
      <c r="AX206" s="575"/>
      <c r="AY206" s="575"/>
      <c r="AZ206" s="575"/>
      <c r="BA206" s="575"/>
      <c r="BB206" s="575"/>
      <c r="BC206" s="575"/>
      <c r="BD206" s="575"/>
      <c r="BE206" s="575"/>
      <c r="BF206" s="575"/>
      <c r="BG206" s="575"/>
      <c r="BH206" s="575"/>
      <c r="BI206" s="575"/>
      <c r="BJ206" s="575"/>
      <c r="BK206" s="575"/>
      <c r="BL206" s="575"/>
      <c r="BM206" s="575"/>
      <c r="BN206" s="575"/>
      <c r="BO206" s="575"/>
      <c r="BP206" s="575"/>
      <c r="BQ206" s="575"/>
      <c r="BR206" s="575"/>
      <c r="BS206" s="575"/>
      <c r="BT206" s="575"/>
      <c r="BU206" s="575"/>
      <c r="BV206" s="575"/>
      <c r="BW206" s="575"/>
      <c r="BX206" s="575"/>
      <c r="BY206" s="575"/>
      <c r="BZ206" s="575"/>
      <c r="CA206" s="575"/>
      <c r="CB206" s="575"/>
      <c r="CC206" s="575"/>
      <c r="CD206" s="575"/>
      <c r="CE206" s="575"/>
      <c r="CF206" s="575"/>
      <c r="CG206" s="575"/>
      <c r="CH206" s="575"/>
      <c r="CI206" s="575"/>
      <c r="CJ206" s="575"/>
      <c r="CK206" s="575"/>
      <c r="CL206" s="575"/>
      <c r="CM206" s="575"/>
      <c r="CN206" s="575"/>
      <c r="CO206" s="575"/>
      <c r="CP206" s="575"/>
      <c r="CQ206" s="575"/>
      <c r="CR206" s="575"/>
      <c r="CS206" s="575"/>
      <c r="CT206" s="575"/>
      <c r="CU206" s="575"/>
      <c r="CV206" s="575"/>
      <c r="CW206" s="575"/>
      <c r="CX206" s="575"/>
      <c r="CY206" s="575"/>
      <c r="CZ206" s="575"/>
      <c r="DA206" s="575"/>
      <c r="DB206" s="575"/>
      <c r="DC206" s="575"/>
      <c r="DD206" s="575"/>
      <c r="DE206" s="575"/>
      <c r="DF206" s="575"/>
      <c r="DG206" s="575"/>
      <c r="DH206" s="575"/>
      <c r="DI206" s="575"/>
      <c r="DJ206" s="575"/>
      <c r="DK206" s="575"/>
      <c r="DL206" s="575"/>
      <c r="DM206" s="575"/>
      <c r="DN206" s="575"/>
      <c r="DO206" s="575"/>
      <c r="DP206" s="575"/>
      <c r="DQ206" s="575"/>
      <c r="DR206" s="575"/>
      <c r="DS206" s="575"/>
      <c r="DT206" s="575"/>
      <c r="DU206" s="575"/>
      <c r="DV206" s="575"/>
      <c r="DW206" s="575"/>
      <c r="DX206" s="575"/>
      <c r="DY206" s="575"/>
      <c r="DZ206" s="575"/>
      <c r="EA206" s="575"/>
      <c r="EB206" s="575"/>
      <c r="EC206" s="575"/>
      <c r="ED206" s="575"/>
      <c r="EE206" s="575"/>
      <c r="EF206" s="575"/>
      <c r="EG206" s="575"/>
    </row>
    <row r="207" spans="1:137">
      <c r="A207" s="575"/>
      <c r="B207" s="575"/>
      <c r="C207" s="575"/>
      <c r="D207" s="575"/>
      <c r="E207" s="575"/>
      <c r="F207" s="575"/>
      <c r="G207" s="575"/>
      <c r="H207" s="575"/>
      <c r="I207" s="575"/>
      <c r="J207" s="575"/>
      <c r="K207" s="575"/>
      <c r="L207" s="575"/>
      <c r="M207" s="575"/>
      <c r="N207" s="575"/>
      <c r="O207" s="575"/>
      <c r="P207" s="575"/>
      <c r="Q207" s="575"/>
      <c r="R207" s="575"/>
      <c r="S207" s="575"/>
      <c r="T207" s="575"/>
      <c r="U207" s="575"/>
      <c r="V207" s="575"/>
      <c r="W207" s="575"/>
      <c r="X207" s="575"/>
      <c r="Y207" s="575"/>
      <c r="Z207" s="575"/>
      <c r="AA207" s="575"/>
      <c r="AB207" s="575"/>
      <c r="AC207" s="575"/>
      <c r="AD207" s="575"/>
      <c r="AE207" s="575"/>
      <c r="AF207" s="575"/>
      <c r="AG207" s="575"/>
      <c r="AH207" s="575"/>
      <c r="AI207" s="575"/>
      <c r="AJ207" s="575"/>
      <c r="AK207" s="575"/>
      <c r="AL207" s="575"/>
      <c r="AM207" s="575"/>
      <c r="AN207" s="575"/>
      <c r="AO207" s="575"/>
      <c r="AP207" s="575"/>
      <c r="AQ207" s="575"/>
      <c r="AR207" s="575"/>
      <c r="AS207" s="575"/>
      <c r="AT207" s="575"/>
      <c r="AU207" s="575"/>
      <c r="AV207" s="575"/>
      <c r="AW207" s="575"/>
      <c r="AX207" s="575"/>
      <c r="AY207" s="575"/>
      <c r="AZ207" s="575"/>
      <c r="BA207" s="575"/>
      <c r="BB207" s="575"/>
      <c r="BC207" s="575"/>
      <c r="BD207" s="575"/>
      <c r="BE207" s="575"/>
      <c r="BF207" s="575"/>
      <c r="BG207" s="575"/>
      <c r="BH207" s="575"/>
      <c r="BI207" s="575"/>
      <c r="BJ207" s="575"/>
      <c r="BK207" s="575"/>
      <c r="BL207" s="575"/>
      <c r="BM207" s="575"/>
      <c r="BN207" s="575"/>
      <c r="BO207" s="575"/>
      <c r="BP207" s="575"/>
      <c r="BQ207" s="575"/>
      <c r="BR207" s="575"/>
      <c r="BS207" s="575"/>
      <c r="BT207" s="575"/>
      <c r="BU207" s="575"/>
      <c r="BV207" s="575"/>
      <c r="BW207" s="575"/>
      <c r="BX207" s="575"/>
      <c r="BY207" s="575"/>
      <c r="BZ207" s="575"/>
      <c r="CA207" s="575"/>
      <c r="CB207" s="575"/>
      <c r="CC207" s="575"/>
      <c r="CD207" s="575"/>
      <c r="CE207" s="575"/>
      <c r="CF207" s="575"/>
      <c r="CG207" s="575"/>
      <c r="CH207" s="575"/>
      <c r="CI207" s="575"/>
      <c r="CJ207" s="575"/>
      <c r="CK207" s="575"/>
      <c r="CL207" s="575"/>
      <c r="CM207" s="575"/>
      <c r="CN207" s="575"/>
      <c r="CO207" s="575"/>
      <c r="CP207" s="575"/>
      <c r="CQ207" s="575"/>
      <c r="CR207" s="575"/>
      <c r="CS207" s="575"/>
      <c r="CT207" s="575"/>
      <c r="CU207" s="575"/>
      <c r="CV207" s="575"/>
      <c r="CW207" s="575"/>
      <c r="CX207" s="575"/>
      <c r="CY207" s="575"/>
      <c r="CZ207" s="575"/>
      <c r="DA207" s="575"/>
      <c r="DB207" s="575"/>
      <c r="DC207" s="575"/>
      <c r="DD207" s="575"/>
      <c r="DE207" s="575"/>
      <c r="DF207" s="575"/>
      <c r="DG207" s="575"/>
      <c r="DH207" s="575"/>
      <c r="DI207" s="575"/>
      <c r="DJ207" s="575"/>
      <c r="DK207" s="575"/>
      <c r="DL207" s="575"/>
      <c r="DM207" s="575"/>
      <c r="DN207" s="575"/>
      <c r="DO207" s="575"/>
      <c r="DP207" s="575"/>
      <c r="DQ207" s="575"/>
      <c r="DR207" s="575"/>
      <c r="DS207" s="575"/>
      <c r="DT207" s="575"/>
      <c r="DU207" s="575"/>
      <c r="DV207" s="575"/>
      <c r="DW207" s="575"/>
      <c r="DX207" s="575"/>
      <c r="DY207" s="575"/>
      <c r="DZ207" s="575"/>
      <c r="EA207" s="575"/>
      <c r="EB207" s="575"/>
      <c r="EC207" s="575"/>
      <c r="ED207" s="575"/>
      <c r="EE207" s="575"/>
      <c r="EF207" s="575"/>
      <c r="EG207" s="575"/>
    </row>
    <row r="208" spans="1:137">
      <c r="A208" s="575"/>
      <c r="B208" s="575"/>
      <c r="C208" s="575"/>
      <c r="D208" s="575"/>
      <c r="E208" s="575"/>
      <c r="F208" s="575"/>
      <c r="G208" s="575"/>
      <c r="H208" s="575"/>
      <c r="I208" s="575"/>
      <c r="J208" s="575"/>
      <c r="K208" s="575"/>
      <c r="L208" s="575"/>
      <c r="M208" s="575"/>
      <c r="N208" s="575"/>
      <c r="O208" s="575"/>
      <c r="P208" s="575"/>
      <c r="Q208" s="575"/>
      <c r="R208" s="575"/>
      <c r="S208" s="575"/>
      <c r="T208" s="575"/>
      <c r="U208" s="575"/>
      <c r="V208" s="575"/>
      <c r="W208" s="575"/>
      <c r="X208" s="575"/>
      <c r="Y208" s="575"/>
      <c r="Z208" s="575"/>
      <c r="AA208" s="575"/>
      <c r="AB208" s="575"/>
      <c r="AC208" s="575"/>
      <c r="AD208" s="575"/>
      <c r="AE208" s="575"/>
      <c r="AF208" s="575"/>
      <c r="AG208" s="575"/>
      <c r="AH208" s="575"/>
      <c r="AI208" s="575"/>
      <c r="AJ208" s="575"/>
      <c r="AK208" s="575"/>
      <c r="AL208" s="575"/>
      <c r="AM208" s="575"/>
      <c r="AN208" s="575"/>
      <c r="AO208" s="575"/>
      <c r="AP208" s="575"/>
      <c r="AQ208" s="575"/>
      <c r="AR208" s="575"/>
      <c r="AS208" s="575"/>
      <c r="AT208" s="575"/>
      <c r="AU208" s="575"/>
      <c r="AV208" s="575"/>
      <c r="AW208" s="575"/>
      <c r="AX208" s="575"/>
      <c r="AY208" s="575"/>
      <c r="AZ208" s="575"/>
      <c r="BA208" s="575"/>
      <c r="BB208" s="575"/>
      <c r="BC208" s="575"/>
      <c r="BD208" s="575"/>
      <c r="BE208" s="575"/>
      <c r="BF208" s="575"/>
      <c r="BG208" s="575"/>
      <c r="BH208" s="575"/>
      <c r="BI208" s="575"/>
      <c r="BJ208" s="575"/>
      <c r="BK208" s="575"/>
      <c r="BL208" s="575"/>
      <c r="BM208" s="575"/>
      <c r="BN208" s="575"/>
      <c r="BO208" s="575"/>
      <c r="BP208" s="575"/>
      <c r="BQ208" s="575"/>
      <c r="BR208" s="575"/>
      <c r="BS208" s="575"/>
      <c r="BT208" s="575"/>
      <c r="BU208" s="575"/>
      <c r="BV208" s="575"/>
      <c r="BW208" s="575"/>
      <c r="BX208" s="575"/>
      <c r="BY208" s="575"/>
      <c r="BZ208" s="575"/>
      <c r="CA208" s="575"/>
      <c r="CB208" s="575"/>
      <c r="CC208" s="575"/>
      <c r="CD208" s="575"/>
      <c r="CE208" s="575"/>
      <c r="CF208" s="575"/>
      <c r="CG208" s="575"/>
      <c r="CH208" s="575"/>
      <c r="CI208" s="575"/>
      <c r="CJ208" s="575"/>
      <c r="CK208" s="575"/>
      <c r="CL208" s="575"/>
      <c r="CM208" s="575"/>
      <c r="CN208" s="575"/>
      <c r="CO208" s="575"/>
      <c r="CP208" s="575"/>
      <c r="CQ208" s="575"/>
      <c r="CR208" s="575"/>
      <c r="CS208" s="575"/>
      <c r="CT208" s="575"/>
      <c r="CU208" s="575"/>
      <c r="CV208" s="575"/>
      <c r="CW208" s="575"/>
      <c r="CX208" s="575"/>
      <c r="CY208" s="575"/>
      <c r="CZ208" s="575"/>
      <c r="DA208" s="575"/>
      <c r="DB208" s="575"/>
      <c r="DC208" s="575"/>
      <c r="DD208" s="575"/>
      <c r="DE208" s="575"/>
      <c r="DF208" s="575"/>
      <c r="DG208" s="575"/>
      <c r="DH208" s="575"/>
      <c r="DI208" s="575"/>
      <c r="DJ208" s="575"/>
      <c r="DK208" s="575"/>
      <c r="DL208" s="575"/>
      <c r="DM208" s="575"/>
      <c r="DN208" s="575"/>
      <c r="DO208" s="575"/>
      <c r="DP208" s="575"/>
      <c r="DQ208" s="575"/>
      <c r="DR208" s="575"/>
      <c r="DS208" s="575"/>
      <c r="DT208" s="575"/>
      <c r="DU208" s="575"/>
      <c r="DV208" s="575"/>
      <c r="DW208" s="575"/>
      <c r="DX208" s="575"/>
      <c r="DY208" s="575"/>
      <c r="DZ208" s="575"/>
      <c r="EA208" s="575"/>
      <c r="EB208" s="575"/>
      <c r="EC208" s="575"/>
      <c r="ED208" s="575"/>
      <c r="EE208" s="575"/>
      <c r="EF208" s="575"/>
      <c r="EG208" s="575"/>
    </row>
    <row r="209" spans="1:137">
      <c r="A209" s="575"/>
      <c r="B209" s="575"/>
      <c r="C209" s="575"/>
      <c r="D209" s="575"/>
      <c r="E209" s="575"/>
      <c r="F209" s="575"/>
      <c r="G209" s="575"/>
      <c r="H209" s="575"/>
      <c r="I209" s="575"/>
      <c r="J209" s="575"/>
      <c r="K209" s="575"/>
      <c r="L209" s="575"/>
      <c r="M209" s="575"/>
      <c r="N209" s="575"/>
      <c r="O209" s="575"/>
      <c r="P209" s="575"/>
      <c r="Q209" s="575"/>
      <c r="R209" s="575"/>
      <c r="S209" s="575"/>
      <c r="T209" s="575"/>
      <c r="U209" s="575"/>
      <c r="V209" s="575"/>
      <c r="W209" s="575"/>
      <c r="X209" s="575"/>
      <c r="Y209" s="575"/>
      <c r="Z209" s="575"/>
      <c r="AA209" s="575"/>
      <c r="AB209" s="575"/>
      <c r="AC209" s="575"/>
      <c r="AD209" s="575"/>
      <c r="AE209" s="575"/>
      <c r="AF209" s="575"/>
      <c r="AG209" s="575"/>
      <c r="AH209" s="575"/>
      <c r="AI209" s="575"/>
      <c r="AJ209" s="575"/>
      <c r="AK209" s="575"/>
      <c r="AL209" s="575"/>
      <c r="AM209" s="575"/>
      <c r="AN209" s="575"/>
      <c r="AO209" s="575"/>
      <c r="AP209" s="575"/>
      <c r="AQ209" s="575"/>
      <c r="AR209" s="575"/>
      <c r="AS209" s="575"/>
      <c r="AT209" s="575"/>
      <c r="AU209" s="575"/>
      <c r="AV209" s="575"/>
      <c r="AW209" s="575"/>
      <c r="AX209" s="575"/>
      <c r="AY209" s="575"/>
      <c r="AZ209" s="575"/>
      <c r="BA209" s="575"/>
      <c r="BB209" s="575"/>
      <c r="BC209" s="575"/>
      <c r="BD209" s="575"/>
      <c r="BE209" s="575"/>
      <c r="BF209" s="575"/>
      <c r="BG209" s="575"/>
      <c r="BH209" s="575"/>
      <c r="BI209" s="575"/>
      <c r="BJ209" s="575"/>
      <c r="BK209" s="575"/>
      <c r="BL209" s="575"/>
      <c r="BM209" s="575"/>
      <c r="BN209" s="575"/>
      <c r="BO209" s="575"/>
      <c r="BP209" s="575"/>
      <c r="BQ209" s="575"/>
      <c r="BR209" s="575"/>
      <c r="BS209" s="575"/>
      <c r="BT209" s="575"/>
      <c r="BU209" s="575"/>
      <c r="BV209" s="575"/>
      <c r="BW209" s="575"/>
      <c r="BX209" s="575"/>
      <c r="BY209" s="575"/>
      <c r="BZ209" s="575"/>
      <c r="CA209" s="575"/>
      <c r="CB209" s="575"/>
      <c r="CC209" s="575"/>
      <c r="CD209" s="575"/>
      <c r="CE209" s="575"/>
      <c r="CF209" s="575"/>
      <c r="CG209" s="575"/>
      <c r="CH209" s="575"/>
      <c r="CI209" s="575"/>
      <c r="CJ209" s="575"/>
      <c r="CK209" s="575"/>
      <c r="CL209" s="575"/>
      <c r="CM209" s="575"/>
      <c r="CN209" s="575"/>
      <c r="CO209" s="575"/>
      <c r="CP209" s="575"/>
      <c r="CQ209" s="575"/>
      <c r="CR209" s="575"/>
      <c r="CS209" s="575"/>
      <c r="CT209" s="575"/>
      <c r="CU209" s="575"/>
      <c r="CV209" s="575"/>
      <c r="CW209" s="575"/>
      <c r="CX209" s="575"/>
      <c r="CY209" s="575"/>
      <c r="CZ209" s="575"/>
      <c r="DA209" s="575"/>
      <c r="DB209" s="575"/>
      <c r="DC209" s="575"/>
      <c r="DD209" s="575"/>
      <c r="DE209" s="575"/>
      <c r="DF209" s="575"/>
      <c r="DG209" s="575"/>
      <c r="DH209" s="575"/>
      <c r="DI209" s="575"/>
      <c r="DJ209" s="575"/>
      <c r="DK209" s="575"/>
      <c r="DL209" s="575"/>
      <c r="DM209" s="575"/>
      <c r="DN209" s="575"/>
      <c r="DO209" s="575"/>
      <c r="DP209" s="575"/>
      <c r="DQ209" s="575"/>
      <c r="DR209" s="575"/>
      <c r="DS209" s="575"/>
      <c r="DT209" s="575"/>
      <c r="DU209" s="575"/>
      <c r="DV209" s="575"/>
      <c r="DW209" s="575"/>
      <c r="DX209" s="575"/>
      <c r="DY209" s="575"/>
      <c r="DZ209" s="575"/>
      <c r="EA209" s="575"/>
      <c r="EB209" s="575"/>
      <c r="EC209" s="575"/>
      <c r="ED209" s="575"/>
      <c r="EE209" s="575"/>
      <c r="EF209" s="575"/>
      <c r="EG209" s="575"/>
    </row>
    <row r="210" spans="1:137">
      <c r="A210" s="575"/>
      <c r="B210" s="575"/>
      <c r="C210" s="575"/>
      <c r="D210" s="575"/>
      <c r="E210" s="575"/>
      <c r="F210" s="575"/>
      <c r="G210" s="575"/>
      <c r="H210" s="575"/>
      <c r="I210" s="575"/>
      <c r="J210" s="575"/>
      <c r="K210" s="575"/>
      <c r="L210" s="575"/>
      <c r="M210" s="575"/>
      <c r="N210" s="575"/>
      <c r="O210" s="575"/>
      <c r="P210" s="575"/>
      <c r="Q210" s="575"/>
      <c r="R210" s="575"/>
      <c r="S210" s="575"/>
      <c r="T210" s="575"/>
      <c r="U210" s="575"/>
      <c r="V210" s="575"/>
      <c r="W210" s="575"/>
      <c r="X210" s="575"/>
      <c r="Y210" s="575"/>
      <c r="Z210" s="575"/>
      <c r="AA210" s="575"/>
      <c r="AB210" s="575"/>
      <c r="AC210" s="575"/>
      <c r="AD210" s="575"/>
      <c r="AE210" s="575"/>
      <c r="AF210" s="575"/>
      <c r="AG210" s="575"/>
      <c r="AH210" s="575"/>
      <c r="AI210" s="575"/>
      <c r="AJ210" s="575"/>
      <c r="AK210" s="575"/>
      <c r="AL210" s="575"/>
      <c r="AM210" s="575"/>
      <c r="AN210" s="575"/>
      <c r="AO210" s="575"/>
      <c r="AP210" s="575"/>
      <c r="AQ210" s="575"/>
      <c r="AR210" s="575"/>
      <c r="AS210" s="575"/>
      <c r="AT210" s="575"/>
      <c r="AU210" s="575"/>
      <c r="AV210" s="575"/>
      <c r="AW210" s="575"/>
      <c r="AX210" s="575"/>
      <c r="AY210" s="575"/>
      <c r="AZ210" s="575"/>
      <c r="BA210" s="575"/>
      <c r="BB210" s="575"/>
      <c r="BC210" s="575"/>
      <c r="BD210" s="575"/>
      <c r="BE210" s="575"/>
      <c r="BF210" s="575"/>
      <c r="BG210" s="575"/>
      <c r="BH210" s="575"/>
      <c r="BI210" s="575"/>
      <c r="BJ210" s="575"/>
      <c r="BK210" s="575"/>
      <c r="BL210" s="575"/>
      <c r="BM210" s="575"/>
      <c r="BN210" s="575"/>
      <c r="BO210" s="575"/>
      <c r="BP210" s="575"/>
      <c r="BQ210" s="575"/>
      <c r="BR210" s="575"/>
      <c r="BS210" s="575"/>
      <c r="BT210" s="575"/>
      <c r="BU210" s="575"/>
      <c r="BV210" s="575"/>
      <c r="BW210" s="575"/>
      <c r="BX210" s="575"/>
      <c r="BY210" s="575"/>
      <c r="BZ210" s="575"/>
      <c r="CA210" s="575"/>
      <c r="CB210" s="575"/>
      <c r="CC210" s="575"/>
      <c r="CD210" s="575"/>
      <c r="CE210" s="575"/>
      <c r="CF210" s="575"/>
      <c r="CG210" s="575"/>
      <c r="CH210" s="575"/>
      <c r="CI210" s="575"/>
      <c r="CJ210" s="575"/>
      <c r="CK210" s="575"/>
      <c r="CL210" s="575"/>
      <c r="CM210" s="575"/>
      <c r="CN210" s="575"/>
      <c r="CO210" s="575"/>
      <c r="CP210" s="575"/>
      <c r="CQ210" s="575"/>
      <c r="CR210" s="575"/>
      <c r="CS210" s="575"/>
      <c r="CT210" s="575"/>
      <c r="CU210" s="575"/>
      <c r="CV210" s="575"/>
      <c r="CW210" s="575"/>
      <c r="CX210" s="575"/>
      <c r="CY210" s="575"/>
      <c r="CZ210" s="575"/>
      <c r="DA210" s="575"/>
      <c r="DB210" s="575"/>
      <c r="DC210" s="575"/>
      <c r="DD210" s="575"/>
      <c r="DE210" s="575"/>
      <c r="DF210" s="575"/>
      <c r="DG210" s="575"/>
      <c r="DH210" s="575"/>
      <c r="DI210" s="575"/>
      <c r="DJ210" s="575"/>
      <c r="DK210" s="575"/>
      <c r="DL210" s="575"/>
      <c r="DM210" s="575"/>
      <c r="DN210" s="575"/>
      <c r="DO210" s="575"/>
      <c r="DP210" s="575"/>
      <c r="DQ210" s="575"/>
      <c r="DR210" s="575"/>
      <c r="DS210" s="575"/>
      <c r="DT210" s="575"/>
      <c r="DU210" s="575"/>
      <c r="DV210" s="575"/>
      <c r="DW210" s="575"/>
      <c r="DX210" s="575"/>
      <c r="DY210" s="575"/>
      <c r="DZ210" s="575"/>
      <c r="EA210" s="575"/>
      <c r="EB210" s="575"/>
      <c r="EC210" s="575"/>
      <c r="ED210" s="575"/>
      <c r="EE210" s="575"/>
      <c r="EF210" s="575"/>
      <c r="EG210" s="575"/>
    </row>
    <row r="211" spans="1:137">
      <c r="A211" s="575"/>
      <c r="B211" s="575"/>
      <c r="C211" s="575"/>
      <c r="D211" s="575"/>
      <c r="E211" s="575"/>
      <c r="F211" s="575"/>
      <c r="G211" s="575"/>
      <c r="H211" s="575"/>
      <c r="I211" s="575"/>
      <c r="J211" s="575"/>
      <c r="K211" s="575"/>
      <c r="L211" s="575"/>
      <c r="M211" s="575"/>
      <c r="N211" s="575"/>
      <c r="O211" s="575"/>
      <c r="P211" s="575"/>
      <c r="Q211" s="575"/>
      <c r="R211" s="575"/>
      <c r="S211" s="575"/>
      <c r="T211" s="575"/>
      <c r="U211" s="575"/>
      <c r="V211" s="575"/>
      <c r="W211" s="575"/>
      <c r="X211" s="575"/>
      <c r="Y211" s="575"/>
      <c r="Z211" s="575"/>
      <c r="AA211" s="575"/>
      <c r="AB211" s="575"/>
      <c r="AC211" s="575"/>
      <c r="AD211" s="575"/>
      <c r="AE211" s="575"/>
      <c r="AF211" s="575"/>
      <c r="AG211" s="575"/>
      <c r="AH211" s="575"/>
      <c r="AI211" s="575"/>
      <c r="AJ211" s="575"/>
      <c r="AK211" s="575"/>
      <c r="AL211" s="575"/>
      <c r="AM211" s="575"/>
      <c r="AN211" s="575"/>
      <c r="AO211" s="575"/>
      <c r="AP211" s="575"/>
      <c r="AQ211" s="575"/>
      <c r="AR211" s="575"/>
      <c r="AS211" s="575"/>
      <c r="AT211" s="575"/>
      <c r="AU211" s="575"/>
      <c r="AV211" s="575"/>
      <c r="AW211" s="575"/>
      <c r="AX211" s="575"/>
      <c r="AY211" s="575"/>
      <c r="AZ211" s="575"/>
      <c r="BA211" s="575"/>
      <c r="BB211" s="575"/>
      <c r="BC211" s="575"/>
      <c r="BD211" s="575"/>
      <c r="BE211" s="575"/>
      <c r="BF211" s="575"/>
      <c r="BG211" s="575"/>
      <c r="BH211" s="575"/>
      <c r="BI211" s="575"/>
      <c r="BJ211" s="575"/>
      <c r="BK211" s="575"/>
      <c r="BL211" s="575"/>
      <c r="BM211" s="575"/>
      <c r="BN211" s="575"/>
      <c r="BO211" s="575"/>
      <c r="BP211" s="575"/>
      <c r="BQ211" s="575"/>
      <c r="BR211" s="575"/>
      <c r="BS211" s="575"/>
      <c r="BT211" s="575"/>
      <c r="BU211" s="575"/>
      <c r="BV211" s="575"/>
      <c r="BW211" s="575"/>
      <c r="BX211" s="575"/>
      <c r="BY211" s="575"/>
      <c r="BZ211" s="575"/>
      <c r="CA211" s="575"/>
      <c r="CB211" s="575"/>
      <c r="CC211" s="575"/>
      <c r="CD211" s="575"/>
      <c r="CE211" s="575"/>
      <c r="CF211" s="575"/>
      <c r="CG211" s="575"/>
      <c r="CH211" s="575"/>
      <c r="CI211" s="575"/>
      <c r="CJ211" s="575"/>
      <c r="CK211" s="575"/>
      <c r="CL211" s="575"/>
      <c r="CM211" s="575"/>
      <c r="CN211" s="575"/>
      <c r="CO211" s="575"/>
      <c r="CP211" s="575"/>
      <c r="CQ211" s="575"/>
      <c r="CR211" s="575"/>
      <c r="CS211" s="575"/>
      <c r="CT211" s="575"/>
      <c r="CU211" s="575"/>
      <c r="CV211" s="575"/>
      <c r="CW211" s="575"/>
      <c r="CX211" s="575"/>
      <c r="CY211" s="575"/>
      <c r="CZ211" s="575"/>
      <c r="DA211" s="575"/>
      <c r="DB211" s="575"/>
      <c r="DC211" s="575"/>
      <c r="DD211" s="575"/>
      <c r="DE211" s="575"/>
      <c r="DF211" s="575"/>
      <c r="DG211" s="575"/>
      <c r="DH211" s="575"/>
      <c r="DI211" s="575"/>
      <c r="DJ211" s="575"/>
      <c r="DK211" s="575"/>
      <c r="DL211" s="575"/>
      <c r="DM211" s="575"/>
      <c r="DN211" s="575"/>
      <c r="DO211" s="575"/>
      <c r="DP211" s="575"/>
      <c r="DQ211" s="575"/>
      <c r="DR211" s="575"/>
      <c r="DS211" s="575"/>
      <c r="DT211" s="575"/>
      <c r="DU211" s="575"/>
      <c r="DV211" s="575"/>
      <c r="DW211" s="575"/>
      <c r="DX211" s="575"/>
      <c r="DY211" s="575"/>
      <c r="DZ211" s="575"/>
      <c r="EA211" s="575"/>
      <c r="EB211" s="575"/>
      <c r="EC211" s="575"/>
      <c r="ED211" s="575"/>
      <c r="EE211" s="575"/>
      <c r="EF211" s="575"/>
      <c r="EG211" s="575"/>
    </row>
    <row r="212" spans="1:137">
      <c r="A212" s="575"/>
      <c r="B212" s="575"/>
      <c r="C212" s="575"/>
      <c r="D212" s="575"/>
      <c r="E212" s="575"/>
      <c r="F212" s="575"/>
      <c r="G212" s="575"/>
      <c r="H212" s="575"/>
      <c r="I212" s="575"/>
      <c r="J212" s="575"/>
      <c r="K212" s="575"/>
      <c r="L212" s="575"/>
      <c r="M212" s="575"/>
      <c r="N212" s="575"/>
      <c r="O212" s="575"/>
      <c r="P212" s="575"/>
      <c r="Q212" s="575"/>
      <c r="R212" s="575"/>
      <c r="S212" s="575"/>
      <c r="T212" s="575"/>
      <c r="U212" s="575"/>
      <c r="V212" s="575"/>
      <c r="W212" s="575"/>
      <c r="X212" s="575"/>
      <c r="Y212" s="575"/>
      <c r="Z212" s="575"/>
      <c r="AA212" s="575"/>
      <c r="AB212" s="575"/>
      <c r="AC212" s="575"/>
      <c r="AD212" s="575"/>
      <c r="AE212" s="575"/>
      <c r="AF212" s="575"/>
      <c r="AG212" s="575"/>
      <c r="AH212" s="575"/>
      <c r="AI212" s="575"/>
      <c r="AJ212" s="575"/>
      <c r="AK212" s="575"/>
      <c r="AL212" s="575"/>
      <c r="AM212" s="575"/>
      <c r="AN212" s="575"/>
      <c r="AO212" s="575"/>
      <c r="AP212" s="575"/>
      <c r="AQ212" s="575"/>
      <c r="AR212" s="575"/>
      <c r="AS212" s="575"/>
      <c r="AT212" s="575"/>
      <c r="AU212" s="575"/>
      <c r="AV212" s="575"/>
      <c r="AW212" s="575"/>
      <c r="AX212" s="575"/>
      <c r="AY212" s="575"/>
      <c r="AZ212" s="575"/>
      <c r="BA212" s="575"/>
      <c r="BB212" s="575"/>
      <c r="BC212" s="575"/>
      <c r="BD212" s="575"/>
      <c r="BE212" s="575"/>
      <c r="BF212" s="575"/>
      <c r="BG212" s="575"/>
      <c r="BH212" s="575"/>
      <c r="BI212" s="575"/>
      <c r="BJ212" s="575"/>
      <c r="BK212" s="575"/>
      <c r="BL212" s="575"/>
      <c r="BM212" s="575"/>
      <c r="BN212" s="575"/>
      <c r="BO212" s="575"/>
      <c r="BP212" s="575"/>
      <c r="BQ212" s="575"/>
      <c r="BR212" s="575"/>
      <c r="BS212" s="575"/>
      <c r="BT212" s="575"/>
      <c r="BU212" s="575"/>
      <c r="BV212" s="575"/>
      <c r="BW212" s="575"/>
      <c r="BX212" s="575"/>
      <c r="BY212" s="575"/>
      <c r="BZ212" s="575"/>
      <c r="CA212" s="575"/>
      <c r="CB212" s="575"/>
      <c r="CC212" s="575"/>
      <c r="CD212" s="575"/>
      <c r="CE212" s="575"/>
      <c r="CF212" s="575"/>
      <c r="CG212" s="575"/>
      <c r="CH212" s="575"/>
      <c r="CI212" s="575"/>
      <c r="CJ212" s="575"/>
      <c r="CK212" s="575"/>
      <c r="CL212" s="575"/>
      <c r="CM212" s="575"/>
      <c r="CN212" s="575"/>
      <c r="CO212" s="575"/>
      <c r="CP212" s="575"/>
      <c r="CQ212" s="575"/>
      <c r="CR212" s="575"/>
      <c r="CS212" s="575"/>
      <c r="CT212" s="575"/>
      <c r="CU212" s="575"/>
      <c r="CV212" s="575"/>
      <c r="CW212" s="575"/>
      <c r="CX212" s="575"/>
      <c r="CY212" s="575"/>
      <c r="CZ212" s="575"/>
      <c r="DA212" s="575"/>
      <c r="DB212" s="575"/>
      <c r="DC212" s="575"/>
      <c r="DD212" s="575"/>
      <c r="DE212" s="575"/>
      <c r="DF212" s="575"/>
      <c r="DG212" s="575"/>
      <c r="DH212" s="575"/>
      <c r="DI212" s="575"/>
      <c r="DJ212" s="575"/>
      <c r="DK212" s="575"/>
      <c r="DL212" s="575"/>
      <c r="DM212" s="575"/>
      <c r="DN212" s="575"/>
      <c r="DO212" s="575"/>
      <c r="DP212" s="575"/>
      <c r="DQ212" s="575"/>
      <c r="DR212" s="575"/>
      <c r="DS212" s="575"/>
      <c r="DT212" s="575"/>
      <c r="DU212" s="575"/>
      <c r="DV212" s="575"/>
      <c r="DW212" s="575"/>
      <c r="DX212" s="575"/>
      <c r="DY212" s="575"/>
      <c r="DZ212" s="575"/>
      <c r="EA212" s="575"/>
      <c r="EB212" s="575"/>
      <c r="EC212" s="575"/>
      <c r="ED212" s="575"/>
      <c r="EE212" s="575"/>
      <c r="EF212" s="575"/>
      <c r="EG212" s="575"/>
    </row>
    <row r="213" spans="1:137">
      <c r="A213" s="575"/>
      <c r="B213" s="575"/>
      <c r="C213" s="575"/>
      <c r="D213" s="575"/>
      <c r="E213" s="575"/>
      <c r="F213" s="575"/>
      <c r="G213" s="575"/>
      <c r="H213" s="575"/>
      <c r="I213" s="575"/>
      <c r="J213" s="575"/>
      <c r="K213" s="575"/>
      <c r="L213" s="575"/>
      <c r="M213" s="575"/>
      <c r="N213" s="575"/>
      <c r="O213" s="575"/>
      <c r="P213" s="575"/>
      <c r="Q213" s="575"/>
      <c r="R213" s="575"/>
      <c r="S213" s="575"/>
      <c r="T213" s="575"/>
      <c r="U213" s="575"/>
      <c r="V213" s="575"/>
      <c r="W213" s="575"/>
      <c r="X213" s="575"/>
      <c r="Y213" s="575"/>
      <c r="Z213" s="575"/>
      <c r="AA213" s="575"/>
      <c r="AB213" s="575"/>
      <c r="AC213" s="575"/>
      <c r="AD213" s="575"/>
      <c r="AE213" s="575"/>
      <c r="AF213" s="575"/>
      <c r="AG213" s="575"/>
      <c r="AH213" s="575"/>
      <c r="AI213" s="575"/>
      <c r="AJ213" s="575"/>
      <c r="AK213" s="575"/>
      <c r="AL213" s="575"/>
      <c r="AM213" s="575"/>
      <c r="AN213" s="575"/>
      <c r="AO213" s="575"/>
      <c r="AP213" s="575"/>
      <c r="AQ213" s="575"/>
      <c r="AR213" s="575"/>
      <c r="AS213" s="575"/>
      <c r="AT213" s="575"/>
      <c r="AU213" s="575"/>
      <c r="AV213" s="575"/>
      <c r="AW213" s="575"/>
      <c r="AX213" s="575"/>
      <c r="AY213" s="575"/>
      <c r="AZ213" s="575"/>
      <c r="BA213" s="575"/>
      <c r="BB213" s="575"/>
      <c r="BC213" s="575"/>
      <c r="BD213" s="575"/>
      <c r="BE213" s="575"/>
      <c r="BF213" s="575"/>
      <c r="BG213" s="575"/>
      <c r="BH213" s="575"/>
      <c r="BI213" s="575"/>
      <c r="BJ213" s="575"/>
      <c r="BK213" s="575"/>
      <c r="BL213" s="575"/>
      <c r="BM213" s="575"/>
      <c r="BN213" s="575"/>
      <c r="BO213" s="575"/>
      <c r="BP213" s="575"/>
      <c r="BQ213" s="575"/>
      <c r="BR213" s="575"/>
      <c r="BS213" s="575"/>
      <c r="BT213" s="575"/>
      <c r="BU213" s="575"/>
      <c r="BV213" s="575"/>
      <c r="BW213" s="575"/>
      <c r="BX213" s="575"/>
      <c r="BY213" s="575"/>
      <c r="BZ213" s="575"/>
      <c r="CA213" s="575"/>
      <c r="CB213" s="575"/>
      <c r="CC213" s="575"/>
      <c r="CD213" s="575"/>
      <c r="CE213" s="575"/>
      <c r="CF213" s="575"/>
      <c r="CG213" s="575"/>
      <c r="CH213" s="575"/>
      <c r="CI213" s="575"/>
      <c r="CJ213" s="575"/>
      <c r="CK213" s="575"/>
      <c r="CL213" s="575"/>
      <c r="CM213" s="575"/>
      <c r="CN213" s="575"/>
      <c r="CO213" s="575"/>
      <c r="CP213" s="575"/>
      <c r="CQ213" s="575"/>
      <c r="CR213" s="575"/>
      <c r="CS213" s="575"/>
      <c r="CT213" s="575"/>
      <c r="CU213" s="575"/>
      <c r="CV213" s="575"/>
      <c r="CW213" s="575"/>
      <c r="CX213" s="575"/>
      <c r="CY213" s="575"/>
      <c r="CZ213" s="575"/>
      <c r="DA213" s="575"/>
      <c r="DB213" s="575"/>
      <c r="DC213" s="575"/>
      <c r="DD213" s="575"/>
      <c r="DE213" s="575"/>
      <c r="DF213" s="575"/>
      <c r="DG213" s="575"/>
      <c r="DH213" s="575"/>
      <c r="DI213" s="575"/>
      <c r="DJ213" s="575"/>
      <c r="DK213" s="575"/>
      <c r="DL213" s="575"/>
      <c r="DM213" s="575"/>
      <c r="DN213" s="575"/>
      <c r="DO213" s="575"/>
      <c r="DP213" s="575"/>
      <c r="DQ213" s="575"/>
      <c r="DR213" s="575"/>
      <c r="DS213" s="575"/>
      <c r="DT213" s="575"/>
      <c r="DU213" s="575"/>
      <c r="DV213" s="575"/>
      <c r="DW213" s="575"/>
      <c r="DX213" s="575"/>
      <c r="DY213" s="575"/>
      <c r="DZ213" s="575"/>
      <c r="EA213" s="575"/>
      <c r="EB213" s="575"/>
      <c r="EC213" s="575"/>
      <c r="ED213" s="575"/>
      <c r="EE213" s="575"/>
      <c r="EF213" s="575"/>
      <c r="EG213" s="575"/>
    </row>
    <row r="214" spans="1:137">
      <c r="A214" s="575"/>
      <c r="B214" s="575"/>
      <c r="C214" s="575"/>
      <c r="D214" s="575"/>
      <c r="E214" s="575"/>
      <c r="F214" s="575"/>
      <c r="G214" s="575"/>
      <c r="H214" s="575"/>
      <c r="I214" s="575"/>
      <c r="J214" s="575"/>
      <c r="K214" s="575"/>
      <c r="L214" s="575"/>
      <c r="M214" s="575"/>
      <c r="N214" s="575"/>
      <c r="O214" s="575"/>
      <c r="P214" s="575"/>
      <c r="Q214" s="575"/>
      <c r="R214" s="575"/>
      <c r="S214" s="575"/>
      <c r="T214" s="575"/>
      <c r="U214" s="575"/>
      <c r="V214" s="575"/>
      <c r="W214" s="575"/>
      <c r="X214" s="575"/>
      <c r="Y214" s="575"/>
      <c r="Z214" s="575"/>
      <c r="AA214" s="575"/>
      <c r="AB214" s="575"/>
      <c r="AC214" s="575"/>
      <c r="AD214" s="575"/>
      <c r="AE214" s="575"/>
      <c r="AF214" s="575"/>
      <c r="AG214" s="575"/>
      <c r="AH214" s="575"/>
      <c r="AI214" s="575"/>
      <c r="AJ214" s="575"/>
      <c r="AK214" s="575"/>
      <c r="AL214" s="575"/>
      <c r="AM214" s="575"/>
      <c r="AN214" s="575"/>
      <c r="AO214" s="575"/>
      <c r="AP214" s="575"/>
      <c r="AQ214" s="575"/>
      <c r="AR214" s="575"/>
      <c r="AS214" s="575"/>
      <c r="AT214" s="575"/>
      <c r="AU214" s="575"/>
      <c r="AV214" s="575"/>
      <c r="AW214" s="575"/>
      <c r="AX214" s="575"/>
      <c r="AY214" s="575"/>
      <c r="AZ214" s="575"/>
      <c r="BA214" s="575"/>
      <c r="BB214" s="575"/>
      <c r="BC214" s="575"/>
      <c r="BD214" s="575"/>
      <c r="BE214" s="575"/>
      <c r="BF214" s="575"/>
      <c r="BG214" s="575"/>
      <c r="BH214" s="575"/>
      <c r="BI214" s="575"/>
      <c r="BJ214" s="575"/>
      <c r="BK214" s="575"/>
      <c r="BL214" s="575"/>
      <c r="BM214" s="575"/>
      <c r="BN214" s="575"/>
      <c r="BO214" s="575"/>
      <c r="BP214" s="575"/>
      <c r="BQ214" s="575"/>
      <c r="BR214" s="575"/>
      <c r="BS214" s="575"/>
      <c r="BT214" s="575"/>
      <c r="BU214" s="575"/>
      <c r="BV214" s="575"/>
      <c r="BW214" s="575"/>
      <c r="BX214" s="575"/>
      <c r="BY214" s="575"/>
      <c r="BZ214" s="575"/>
      <c r="CA214" s="575"/>
      <c r="CB214" s="575"/>
      <c r="CC214" s="575"/>
      <c r="CD214" s="575"/>
      <c r="CE214" s="575"/>
      <c r="CF214" s="575"/>
      <c r="CG214" s="575"/>
      <c r="CH214" s="575"/>
      <c r="CI214" s="575"/>
      <c r="CJ214" s="575"/>
      <c r="CK214" s="575"/>
      <c r="CL214" s="575"/>
      <c r="CM214" s="575"/>
      <c r="CN214" s="575"/>
      <c r="CO214" s="575"/>
      <c r="CP214" s="575"/>
      <c r="CQ214" s="575"/>
      <c r="CR214" s="575"/>
      <c r="CS214" s="575"/>
      <c r="CT214" s="575"/>
      <c r="CU214" s="575"/>
      <c r="CV214" s="575"/>
      <c r="CW214" s="575"/>
      <c r="CX214" s="575"/>
      <c r="CY214" s="575"/>
      <c r="CZ214" s="575"/>
      <c r="DA214" s="575"/>
      <c r="DB214" s="575"/>
      <c r="DC214" s="575"/>
      <c r="DD214" s="575"/>
      <c r="DE214" s="575"/>
      <c r="DF214" s="575"/>
      <c r="DG214" s="575"/>
      <c r="DH214" s="575"/>
      <c r="DI214" s="575"/>
      <c r="DJ214" s="575"/>
      <c r="DK214" s="575"/>
      <c r="DL214" s="575"/>
      <c r="DM214" s="575"/>
      <c r="DN214" s="575"/>
      <c r="DO214" s="575"/>
      <c r="DP214" s="575"/>
      <c r="DQ214" s="575"/>
      <c r="DR214" s="575"/>
      <c r="DS214" s="575"/>
      <c r="DT214" s="575"/>
      <c r="DU214" s="575"/>
      <c r="DV214" s="575"/>
      <c r="DW214" s="575"/>
      <c r="DX214" s="575"/>
      <c r="DY214" s="575"/>
      <c r="DZ214" s="575"/>
      <c r="EA214" s="575"/>
      <c r="EB214" s="575"/>
      <c r="EC214" s="575"/>
      <c r="ED214" s="575"/>
      <c r="EE214" s="575"/>
      <c r="EF214" s="575"/>
      <c r="EG214" s="575"/>
    </row>
    <row r="215" spans="1:137">
      <c r="A215" s="575"/>
      <c r="B215" s="575"/>
      <c r="C215" s="575"/>
      <c r="D215" s="575"/>
      <c r="E215" s="575"/>
      <c r="F215" s="575"/>
      <c r="G215" s="575"/>
      <c r="H215" s="575"/>
      <c r="I215" s="575"/>
      <c r="J215" s="575"/>
      <c r="K215" s="575"/>
      <c r="L215" s="575"/>
      <c r="M215" s="575"/>
      <c r="N215" s="575"/>
      <c r="O215" s="575"/>
      <c r="P215" s="575"/>
      <c r="Q215" s="575"/>
      <c r="R215" s="575"/>
      <c r="S215" s="575"/>
      <c r="T215" s="575"/>
      <c r="U215" s="575"/>
      <c r="V215" s="575"/>
      <c r="W215" s="575"/>
      <c r="X215" s="575"/>
      <c r="Y215" s="575"/>
      <c r="Z215" s="575"/>
      <c r="AA215" s="575"/>
      <c r="AB215" s="575"/>
      <c r="AC215" s="575"/>
      <c r="AD215" s="575"/>
      <c r="AE215" s="575"/>
      <c r="AF215" s="575"/>
      <c r="AG215" s="575"/>
      <c r="AH215" s="575"/>
      <c r="AI215" s="575"/>
      <c r="AJ215" s="575"/>
      <c r="AK215" s="575"/>
      <c r="AL215" s="575"/>
      <c r="AM215" s="575"/>
      <c r="AN215" s="575"/>
      <c r="AO215" s="575"/>
      <c r="AP215" s="575"/>
      <c r="AQ215" s="575"/>
      <c r="AR215" s="575"/>
      <c r="AS215" s="575"/>
      <c r="AT215" s="575"/>
      <c r="AU215" s="575"/>
      <c r="AV215" s="575"/>
      <c r="AW215" s="575"/>
      <c r="AX215" s="575"/>
      <c r="AY215" s="575"/>
      <c r="AZ215" s="575"/>
      <c r="BA215" s="575"/>
      <c r="BB215" s="575"/>
      <c r="BC215" s="575"/>
      <c r="BD215" s="575"/>
      <c r="BE215" s="575"/>
      <c r="BF215" s="575"/>
      <c r="BG215" s="575"/>
      <c r="BH215" s="575"/>
      <c r="BI215" s="575"/>
      <c r="BJ215" s="575"/>
      <c r="BK215" s="575"/>
      <c r="BL215" s="575"/>
      <c r="BM215" s="575"/>
      <c r="BN215" s="575"/>
      <c r="BO215" s="575"/>
      <c r="BP215" s="575"/>
      <c r="BQ215" s="575"/>
      <c r="BR215" s="575"/>
      <c r="BS215" s="575"/>
      <c r="BT215" s="575"/>
      <c r="BU215" s="575"/>
      <c r="BV215" s="575"/>
      <c r="BW215" s="575"/>
      <c r="BX215" s="575"/>
      <c r="BY215" s="575"/>
      <c r="BZ215" s="575"/>
      <c r="CA215" s="575"/>
      <c r="CB215" s="575"/>
      <c r="CC215" s="575"/>
      <c r="CD215" s="575"/>
      <c r="CE215" s="575"/>
      <c r="CF215" s="575"/>
      <c r="CG215" s="575"/>
      <c r="CH215" s="575"/>
      <c r="CI215" s="575"/>
      <c r="CJ215" s="575"/>
      <c r="CK215" s="575"/>
      <c r="CL215" s="575"/>
      <c r="CM215" s="575"/>
      <c r="CN215" s="575"/>
      <c r="CO215" s="575"/>
      <c r="CP215" s="575"/>
      <c r="CQ215" s="575"/>
      <c r="CR215" s="575"/>
      <c r="CS215" s="575"/>
      <c r="CT215" s="575"/>
      <c r="CU215" s="575"/>
      <c r="CV215" s="575"/>
      <c r="CW215" s="575"/>
      <c r="CX215" s="575"/>
      <c r="CY215" s="575"/>
      <c r="CZ215" s="575"/>
      <c r="DA215" s="575"/>
      <c r="DB215" s="575"/>
      <c r="DC215" s="575"/>
      <c r="DD215" s="575"/>
      <c r="DE215" s="575"/>
      <c r="DF215" s="575"/>
      <c r="DG215" s="575"/>
      <c r="DH215" s="575"/>
      <c r="DI215" s="575"/>
      <c r="DJ215" s="575"/>
      <c r="DK215" s="575"/>
      <c r="DL215" s="575"/>
      <c r="DM215" s="575"/>
      <c r="DN215" s="575"/>
      <c r="DO215" s="575"/>
      <c r="DP215" s="575"/>
      <c r="DQ215" s="575"/>
      <c r="DR215" s="575"/>
      <c r="DS215" s="575"/>
      <c r="DT215" s="575"/>
      <c r="DU215" s="575"/>
      <c r="DV215" s="575"/>
      <c r="DW215" s="575"/>
      <c r="DX215" s="575"/>
      <c r="DY215" s="575"/>
      <c r="DZ215" s="575"/>
      <c r="EA215" s="575"/>
      <c r="EB215" s="575"/>
      <c r="EC215" s="575"/>
      <c r="ED215" s="575"/>
      <c r="EE215" s="575"/>
      <c r="EF215" s="575"/>
      <c r="EG215" s="575"/>
    </row>
    <row r="216" spans="1:137">
      <c r="A216" s="575"/>
      <c r="B216" s="575"/>
      <c r="C216" s="575"/>
      <c r="D216" s="575"/>
      <c r="E216" s="575"/>
      <c r="F216" s="575"/>
      <c r="G216" s="575"/>
      <c r="H216" s="575"/>
      <c r="I216" s="575"/>
      <c r="J216" s="575"/>
      <c r="K216" s="575"/>
      <c r="L216" s="575"/>
      <c r="M216" s="575"/>
      <c r="N216" s="575"/>
      <c r="O216" s="575"/>
      <c r="P216" s="575"/>
      <c r="Q216" s="575"/>
      <c r="R216" s="575"/>
      <c r="S216" s="575"/>
      <c r="T216" s="575"/>
      <c r="U216" s="575"/>
      <c r="V216" s="575"/>
      <c r="W216" s="575"/>
      <c r="X216" s="575"/>
      <c r="Y216" s="575"/>
      <c r="Z216" s="575"/>
      <c r="AA216" s="575"/>
      <c r="AB216" s="575"/>
      <c r="AC216" s="575"/>
      <c r="AD216" s="575"/>
      <c r="AE216" s="575"/>
      <c r="AF216" s="575"/>
      <c r="AG216" s="575"/>
      <c r="AH216" s="575"/>
      <c r="AI216" s="575"/>
      <c r="AJ216" s="575"/>
      <c r="AK216" s="575"/>
      <c r="AL216" s="575"/>
      <c r="AM216" s="575"/>
      <c r="AN216" s="575"/>
      <c r="AO216" s="575"/>
      <c r="AP216" s="575"/>
      <c r="AQ216" s="575"/>
      <c r="AR216" s="575"/>
      <c r="AS216" s="575"/>
      <c r="AT216" s="575"/>
      <c r="AU216" s="575"/>
      <c r="AV216" s="575"/>
      <c r="AW216" s="575"/>
      <c r="AX216" s="575"/>
      <c r="AY216" s="575"/>
      <c r="AZ216" s="575"/>
      <c r="BA216" s="575"/>
      <c r="BB216" s="575"/>
      <c r="BC216" s="575"/>
      <c r="BD216" s="575"/>
      <c r="BE216" s="575"/>
      <c r="BF216" s="575"/>
      <c r="BG216" s="575"/>
      <c r="BH216" s="575"/>
      <c r="BI216" s="575"/>
      <c r="BJ216" s="575"/>
      <c r="BK216" s="575"/>
      <c r="BL216" s="575"/>
      <c r="BM216" s="575"/>
      <c r="BN216" s="575"/>
      <c r="BO216" s="575"/>
      <c r="BP216" s="575"/>
      <c r="BQ216" s="575"/>
      <c r="BR216" s="575"/>
      <c r="BS216" s="575"/>
      <c r="BT216" s="575"/>
      <c r="BU216" s="575"/>
      <c r="BV216" s="575"/>
      <c r="BW216" s="575"/>
      <c r="BX216" s="575"/>
      <c r="BY216" s="575"/>
      <c r="BZ216" s="575"/>
      <c r="CA216" s="575"/>
      <c r="CB216" s="575"/>
      <c r="CC216" s="575"/>
      <c r="CD216" s="575"/>
      <c r="CE216" s="575"/>
      <c r="CF216" s="575"/>
      <c r="CG216" s="575"/>
      <c r="CH216" s="575"/>
      <c r="CI216" s="575"/>
      <c r="CJ216" s="575"/>
      <c r="CK216" s="575"/>
      <c r="CL216" s="575"/>
      <c r="CM216" s="575"/>
      <c r="CN216" s="575"/>
      <c r="CO216" s="575"/>
      <c r="CP216" s="575"/>
      <c r="CQ216" s="575"/>
      <c r="CR216" s="575"/>
      <c r="CS216" s="575"/>
      <c r="CT216" s="575"/>
      <c r="CU216" s="575"/>
      <c r="CV216" s="575"/>
      <c r="CW216" s="575"/>
      <c r="CX216" s="575"/>
      <c r="CY216" s="575"/>
      <c r="CZ216" s="575"/>
      <c r="DA216" s="575"/>
      <c r="DB216" s="575"/>
      <c r="DC216" s="575"/>
      <c r="DD216" s="575"/>
      <c r="DE216" s="575"/>
      <c r="DF216" s="575"/>
      <c r="DG216" s="575"/>
      <c r="DH216" s="575"/>
      <c r="DI216" s="575"/>
      <c r="DJ216" s="575"/>
      <c r="DK216" s="575"/>
      <c r="DL216" s="575"/>
      <c r="DM216" s="575"/>
      <c r="DN216" s="575"/>
      <c r="DO216" s="575"/>
      <c r="DP216" s="575"/>
      <c r="DQ216" s="575"/>
      <c r="DR216" s="575"/>
      <c r="DS216" s="575"/>
      <c r="DT216" s="575"/>
      <c r="DU216" s="575"/>
      <c r="DV216" s="575"/>
      <c r="DW216" s="575"/>
      <c r="DX216" s="575"/>
      <c r="DY216" s="575"/>
      <c r="DZ216" s="575"/>
      <c r="EA216" s="575"/>
      <c r="EB216" s="575"/>
      <c r="EC216" s="575"/>
      <c r="ED216" s="575"/>
      <c r="EE216" s="575"/>
      <c r="EF216" s="575"/>
      <c r="EG216" s="575"/>
    </row>
    <row r="217" spans="1:137">
      <c r="A217" s="575"/>
      <c r="B217" s="575"/>
      <c r="C217" s="575"/>
      <c r="D217" s="575"/>
      <c r="E217" s="575"/>
      <c r="F217" s="575"/>
      <c r="G217" s="575"/>
      <c r="H217" s="575"/>
      <c r="I217" s="575"/>
      <c r="J217" s="575"/>
      <c r="K217" s="575"/>
      <c r="L217" s="575"/>
      <c r="M217" s="575"/>
      <c r="N217" s="575"/>
      <c r="O217" s="575"/>
      <c r="P217" s="575"/>
      <c r="Q217" s="575"/>
      <c r="R217" s="575"/>
      <c r="S217" s="575"/>
      <c r="T217" s="575"/>
      <c r="U217" s="575"/>
      <c r="V217" s="575"/>
      <c r="W217" s="575"/>
      <c r="X217" s="575"/>
      <c r="Y217" s="575"/>
      <c r="Z217" s="575"/>
      <c r="AA217" s="575"/>
      <c r="AB217" s="575"/>
      <c r="AC217" s="575"/>
      <c r="AD217" s="575"/>
      <c r="AE217" s="575"/>
      <c r="AF217" s="575"/>
      <c r="AG217" s="575"/>
      <c r="AH217" s="575"/>
      <c r="AI217" s="575"/>
      <c r="AJ217" s="575"/>
      <c r="AK217" s="575"/>
      <c r="AL217" s="575"/>
      <c r="AM217" s="575"/>
      <c r="AN217" s="575"/>
      <c r="AO217" s="575"/>
      <c r="AP217" s="575"/>
      <c r="AQ217" s="575"/>
      <c r="AR217" s="575"/>
      <c r="AS217" s="575"/>
      <c r="AT217" s="575"/>
      <c r="AU217" s="575"/>
      <c r="AV217" s="575"/>
      <c r="AW217" s="575"/>
      <c r="AX217" s="575"/>
      <c r="AY217" s="575"/>
      <c r="AZ217" s="575"/>
      <c r="BA217" s="575"/>
      <c r="BB217" s="575"/>
      <c r="BC217" s="575"/>
      <c r="BD217" s="575"/>
      <c r="BE217" s="575"/>
      <c r="BF217" s="575"/>
      <c r="BG217" s="575"/>
      <c r="BH217" s="575"/>
      <c r="BI217" s="575"/>
      <c r="BJ217" s="575"/>
      <c r="BK217" s="575"/>
      <c r="BL217" s="575"/>
      <c r="BM217" s="575"/>
      <c r="BN217" s="575"/>
      <c r="BO217" s="575"/>
      <c r="BP217" s="575"/>
      <c r="BQ217" s="575"/>
      <c r="BR217" s="575"/>
      <c r="BS217" s="575"/>
      <c r="BT217" s="575"/>
      <c r="BU217" s="575"/>
      <c r="BV217" s="575"/>
      <c r="BW217" s="575"/>
      <c r="BX217" s="575"/>
      <c r="BY217" s="575"/>
      <c r="BZ217" s="575"/>
      <c r="CA217" s="575"/>
      <c r="CB217" s="575"/>
      <c r="CC217" s="575"/>
      <c r="CD217" s="575"/>
      <c r="CE217" s="575"/>
      <c r="CF217" s="575"/>
      <c r="CG217" s="575"/>
      <c r="CH217" s="575"/>
      <c r="CI217" s="575"/>
      <c r="CJ217" s="575"/>
      <c r="CK217" s="575"/>
      <c r="CL217" s="575"/>
      <c r="CM217" s="575"/>
      <c r="CN217" s="575"/>
      <c r="CO217" s="575"/>
      <c r="CP217" s="575"/>
      <c r="CQ217" s="575"/>
      <c r="CR217" s="575"/>
      <c r="CS217" s="575"/>
      <c r="CT217" s="575"/>
      <c r="CU217" s="575"/>
      <c r="CV217" s="575"/>
      <c r="CW217" s="575"/>
      <c r="CX217" s="575"/>
      <c r="CY217" s="575"/>
      <c r="CZ217" s="575"/>
      <c r="DA217" s="575"/>
      <c r="DB217" s="575"/>
      <c r="DC217" s="575"/>
      <c r="DD217" s="575"/>
      <c r="DE217" s="575"/>
      <c r="DF217" s="575"/>
      <c r="DG217" s="575"/>
      <c r="DH217" s="575"/>
      <c r="DI217" s="575"/>
      <c r="DJ217" s="575"/>
      <c r="DK217" s="575"/>
      <c r="DL217" s="575"/>
      <c r="DM217" s="575"/>
      <c r="DN217" s="575"/>
      <c r="DO217" s="575"/>
      <c r="DP217" s="575"/>
      <c r="DQ217" s="575"/>
      <c r="DR217" s="575"/>
      <c r="DS217" s="575"/>
      <c r="DT217" s="575"/>
      <c r="DU217" s="575"/>
      <c r="DV217" s="575"/>
      <c r="DW217" s="575"/>
      <c r="DX217" s="575"/>
      <c r="DY217" s="575"/>
      <c r="DZ217" s="575"/>
      <c r="EA217" s="575"/>
      <c r="EB217" s="575"/>
      <c r="EC217" s="575"/>
      <c r="ED217" s="575"/>
      <c r="EE217" s="575"/>
      <c r="EF217" s="575"/>
      <c r="EG217" s="575"/>
    </row>
    <row r="218" spans="1:137">
      <c r="A218" s="575"/>
      <c r="B218" s="575"/>
      <c r="C218" s="575"/>
      <c r="D218" s="575"/>
      <c r="E218" s="575"/>
      <c r="F218" s="575"/>
      <c r="G218" s="575"/>
      <c r="H218" s="575"/>
      <c r="I218" s="575"/>
      <c r="J218" s="575"/>
      <c r="K218" s="575"/>
      <c r="L218" s="575"/>
      <c r="M218" s="575"/>
      <c r="N218" s="575"/>
      <c r="O218" s="575"/>
      <c r="P218" s="575"/>
      <c r="Q218" s="575"/>
      <c r="R218" s="575"/>
      <c r="S218" s="575"/>
      <c r="T218" s="575"/>
      <c r="U218" s="575"/>
      <c r="V218" s="575"/>
      <c r="W218" s="575"/>
      <c r="X218" s="575"/>
      <c r="Y218" s="575"/>
      <c r="Z218" s="575"/>
      <c r="AA218" s="575"/>
      <c r="AB218" s="575"/>
      <c r="AC218" s="575"/>
      <c r="AD218" s="575"/>
      <c r="AE218" s="575"/>
      <c r="AF218" s="575"/>
      <c r="AG218" s="575"/>
      <c r="AH218" s="575"/>
      <c r="AI218" s="575"/>
      <c r="AJ218" s="575"/>
      <c r="AK218" s="575"/>
      <c r="AL218" s="575"/>
      <c r="AM218" s="575"/>
      <c r="AN218" s="575"/>
      <c r="AO218" s="575"/>
      <c r="AP218" s="575"/>
      <c r="AQ218" s="575"/>
      <c r="AR218" s="575"/>
      <c r="AS218" s="575"/>
      <c r="AT218" s="575"/>
      <c r="AU218" s="575"/>
      <c r="AV218" s="575"/>
      <c r="AW218" s="575"/>
      <c r="AX218" s="575"/>
      <c r="AY218" s="575"/>
      <c r="AZ218" s="575"/>
      <c r="BA218" s="575"/>
      <c r="BB218" s="575"/>
      <c r="BC218" s="575"/>
      <c r="BD218" s="575"/>
      <c r="BE218" s="575"/>
      <c r="BF218" s="575"/>
      <c r="BG218" s="575"/>
      <c r="BH218" s="575"/>
      <c r="BI218" s="575"/>
      <c r="BJ218" s="575"/>
      <c r="BK218" s="575"/>
      <c r="BL218" s="575"/>
      <c r="BM218" s="575"/>
      <c r="BN218" s="575"/>
      <c r="BO218" s="575"/>
      <c r="BP218" s="575"/>
      <c r="BQ218" s="575"/>
      <c r="BR218" s="575"/>
      <c r="BS218" s="575"/>
      <c r="BT218" s="575"/>
      <c r="BU218" s="575"/>
      <c r="BV218" s="575"/>
      <c r="BW218" s="575"/>
      <c r="BX218" s="575"/>
      <c r="BY218" s="575"/>
      <c r="BZ218" s="575"/>
      <c r="CA218" s="575"/>
      <c r="CB218" s="575"/>
      <c r="CC218" s="575"/>
      <c r="CD218" s="575"/>
      <c r="CE218" s="575"/>
      <c r="CF218" s="575"/>
      <c r="CG218" s="575"/>
      <c r="CH218" s="575"/>
      <c r="CI218" s="575"/>
      <c r="CJ218" s="575"/>
      <c r="CK218" s="575"/>
      <c r="CL218" s="575"/>
      <c r="CM218" s="575"/>
      <c r="CN218" s="575"/>
      <c r="CO218" s="575"/>
      <c r="CP218" s="575"/>
      <c r="CQ218" s="575"/>
      <c r="CR218" s="575"/>
      <c r="CS218" s="575"/>
      <c r="CT218" s="575"/>
      <c r="CU218" s="575"/>
      <c r="CV218" s="575"/>
      <c r="CW218" s="575"/>
      <c r="CX218" s="575"/>
      <c r="CY218" s="575"/>
      <c r="CZ218" s="575"/>
      <c r="DA218" s="575"/>
      <c r="DB218" s="575"/>
      <c r="DC218" s="575"/>
      <c r="DD218" s="575"/>
      <c r="DE218" s="575"/>
      <c r="DF218" s="575"/>
      <c r="DG218" s="575"/>
      <c r="DH218" s="575"/>
      <c r="DI218" s="575"/>
      <c r="DJ218" s="575"/>
      <c r="DK218" s="575"/>
      <c r="DL218" s="575"/>
      <c r="DM218" s="575"/>
      <c r="DN218" s="575"/>
      <c r="DO218" s="575"/>
      <c r="DP218" s="575"/>
      <c r="DQ218" s="575"/>
      <c r="DR218" s="575"/>
      <c r="DS218" s="575"/>
      <c r="DT218" s="575"/>
      <c r="DU218" s="575"/>
      <c r="DV218" s="575"/>
      <c r="DW218" s="575"/>
      <c r="DX218" s="575"/>
      <c r="DY218" s="575"/>
      <c r="DZ218" s="575"/>
      <c r="EA218" s="575"/>
      <c r="EB218" s="575"/>
      <c r="EC218" s="575"/>
      <c r="ED218" s="575"/>
      <c r="EE218" s="575"/>
      <c r="EF218" s="575"/>
      <c r="EG218" s="575"/>
    </row>
    <row r="219" spans="1:137">
      <c r="A219" s="575"/>
      <c r="B219" s="575"/>
      <c r="C219" s="575"/>
      <c r="D219" s="575"/>
      <c r="E219" s="575"/>
      <c r="F219" s="575"/>
      <c r="G219" s="575"/>
      <c r="H219" s="575"/>
      <c r="I219" s="575"/>
      <c r="J219" s="575"/>
      <c r="K219" s="575"/>
      <c r="L219" s="575"/>
      <c r="M219" s="575"/>
      <c r="N219" s="575"/>
      <c r="O219" s="575"/>
      <c r="P219" s="575"/>
      <c r="Q219" s="575"/>
      <c r="R219" s="575"/>
      <c r="S219" s="575"/>
      <c r="T219" s="575"/>
      <c r="U219" s="575"/>
      <c r="V219" s="575"/>
      <c r="W219" s="575"/>
      <c r="X219" s="575"/>
      <c r="Y219" s="575"/>
      <c r="Z219" s="575"/>
      <c r="AA219" s="575"/>
      <c r="AB219" s="575"/>
      <c r="AC219" s="575"/>
      <c r="AD219" s="575"/>
      <c r="AE219" s="575"/>
      <c r="AF219" s="575"/>
      <c r="AG219" s="575"/>
      <c r="AH219" s="575"/>
      <c r="AI219" s="575"/>
      <c r="AJ219" s="575"/>
      <c r="AK219" s="575"/>
      <c r="AL219" s="575"/>
      <c r="AM219" s="575"/>
      <c r="AN219" s="575"/>
      <c r="AO219" s="575"/>
      <c r="AP219" s="575"/>
      <c r="AQ219" s="575"/>
      <c r="AR219" s="575"/>
      <c r="AS219" s="575"/>
      <c r="AT219" s="575"/>
      <c r="AU219" s="575"/>
      <c r="AV219" s="575"/>
      <c r="AW219" s="575"/>
      <c r="AX219" s="575"/>
      <c r="AY219" s="575"/>
      <c r="AZ219" s="575"/>
      <c r="BA219" s="575"/>
      <c r="BB219" s="575"/>
      <c r="BC219" s="575"/>
      <c r="BD219" s="575"/>
      <c r="BE219" s="575"/>
      <c r="BF219" s="575"/>
      <c r="BG219" s="575"/>
      <c r="BH219" s="575"/>
      <c r="BI219" s="575"/>
      <c r="BJ219" s="575"/>
      <c r="BK219" s="575"/>
      <c r="BL219" s="575"/>
      <c r="BM219" s="575"/>
      <c r="BN219" s="575"/>
      <c r="BO219" s="575"/>
      <c r="BP219" s="575"/>
      <c r="BQ219" s="575"/>
      <c r="BR219" s="575"/>
      <c r="BS219" s="575"/>
      <c r="BT219" s="575"/>
      <c r="BU219" s="575"/>
      <c r="BV219" s="575"/>
      <c r="BW219" s="575"/>
      <c r="BX219" s="575"/>
      <c r="BY219" s="575"/>
      <c r="BZ219" s="575"/>
      <c r="CA219" s="575"/>
      <c r="CB219" s="575"/>
      <c r="CC219" s="575"/>
      <c r="CD219" s="575"/>
      <c r="CE219" s="575"/>
      <c r="CF219" s="575"/>
      <c r="CG219" s="575"/>
      <c r="CH219" s="575"/>
      <c r="CI219" s="575"/>
      <c r="CJ219" s="575"/>
      <c r="CK219" s="575"/>
      <c r="CL219" s="575"/>
      <c r="CM219" s="575"/>
      <c r="CN219" s="575"/>
      <c r="CO219" s="575"/>
      <c r="CP219" s="575"/>
      <c r="CQ219" s="575"/>
      <c r="CR219" s="575"/>
      <c r="CS219" s="575"/>
      <c r="CT219" s="575"/>
      <c r="CU219" s="575"/>
      <c r="CV219" s="575"/>
      <c r="CW219" s="575"/>
      <c r="CX219" s="575"/>
      <c r="CY219" s="575"/>
      <c r="CZ219" s="575"/>
      <c r="DA219" s="575"/>
      <c r="DB219" s="575"/>
      <c r="DC219" s="575"/>
      <c r="DD219" s="575"/>
      <c r="DE219" s="575"/>
      <c r="DF219" s="575"/>
      <c r="DG219" s="575"/>
      <c r="DH219" s="575"/>
      <c r="DI219" s="575"/>
      <c r="DJ219" s="575"/>
      <c r="DK219" s="575"/>
      <c r="DL219" s="575"/>
      <c r="DM219" s="575"/>
      <c r="DN219" s="575"/>
      <c r="DO219" s="575"/>
      <c r="DP219" s="575"/>
      <c r="DQ219" s="575"/>
      <c r="DR219" s="575"/>
      <c r="DS219" s="575"/>
      <c r="DT219" s="575"/>
      <c r="DU219" s="575"/>
      <c r="DV219" s="575"/>
      <c r="DW219" s="575"/>
      <c r="DX219" s="575"/>
      <c r="DY219" s="575"/>
      <c r="DZ219" s="575"/>
      <c r="EA219" s="575"/>
      <c r="EB219" s="575"/>
      <c r="EC219" s="575"/>
      <c r="ED219" s="575"/>
      <c r="EE219" s="575"/>
      <c r="EF219" s="575"/>
      <c r="EG219" s="575"/>
    </row>
    <row r="220" spans="1:137">
      <c r="A220" s="575"/>
      <c r="B220" s="575"/>
      <c r="C220" s="575"/>
      <c r="D220" s="575"/>
      <c r="E220" s="575"/>
      <c r="F220" s="575"/>
      <c r="G220" s="575"/>
      <c r="H220" s="575"/>
      <c r="I220" s="575"/>
      <c r="J220" s="575"/>
      <c r="K220" s="575"/>
      <c r="L220" s="575"/>
      <c r="M220" s="575"/>
      <c r="N220" s="575"/>
      <c r="O220" s="575"/>
      <c r="P220" s="575"/>
      <c r="Q220" s="575"/>
      <c r="R220" s="575"/>
      <c r="S220" s="575"/>
      <c r="T220" s="575"/>
      <c r="U220" s="575"/>
      <c r="V220" s="575"/>
      <c r="W220" s="575"/>
      <c r="X220" s="575"/>
      <c r="Y220" s="575"/>
      <c r="Z220" s="575"/>
      <c r="AA220" s="575"/>
      <c r="AB220" s="575"/>
      <c r="AC220" s="575"/>
      <c r="AD220" s="575"/>
      <c r="AE220" s="575"/>
      <c r="AF220" s="575"/>
      <c r="AG220" s="575"/>
      <c r="AH220" s="575"/>
      <c r="AI220" s="575"/>
      <c r="AJ220" s="575"/>
      <c r="AK220" s="575"/>
      <c r="AL220" s="575"/>
      <c r="AM220" s="575"/>
      <c r="AN220" s="575"/>
      <c r="AO220" s="575"/>
      <c r="AP220" s="575"/>
      <c r="AQ220" s="575"/>
      <c r="AR220" s="575"/>
      <c r="AS220" s="575"/>
      <c r="AT220" s="575"/>
      <c r="AU220" s="575"/>
      <c r="AV220" s="575"/>
      <c r="AW220" s="575"/>
      <c r="AX220" s="575"/>
      <c r="AY220" s="575"/>
      <c r="AZ220" s="575"/>
      <c r="BA220" s="575"/>
      <c r="BB220" s="575"/>
      <c r="BC220" s="575"/>
      <c r="BD220" s="575"/>
      <c r="BE220" s="575"/>
      <c r="BF220" s="575"/>
      <c r="BG220" s="575"/>
      <c r="BH220" s="575"/>
      <c r="BI220" s="575"/>
      <c r="BJ220" s="575"/>
      <c r="BK220" s="575"/>
      <c r="BL220" s="575"/>
      <c r="BM220" s="575"/>
      <c r="BN220" s="575"/>
      <c r="BO220" s="575"/>
      <c r="BP220" s="575"/>
      <c r="BQ220" s="575"/>
      <c r="BR220" s="575"/>
      <c r="BS220" s="575"/>
      <c r="BT220" s="575"/>
      <c r="BU220" s="575"/>
      <c r="BV220" s="575"/>
      <c r="BW220" s="575"/>
      <c r="BX220" s="575"/>
      <c r="BY220" s="575"/>
      <c r="BZ220" s="575"/>
      <c r="CA220" s="575"/>
      <c r="CB220" s="575"/>
      <c r="CC220" s="575"/>
      <c r="CD220" s="575"/>
      <c r="CE220" s="575"/>
      <c r="CF220" s="575"/>
      <c r="CG220" s="575"/>
      <c r="CH220" s="575"/>
      <c r="CI220" s="575"/>
      <c r="CJ220" s="575"/>
      <c r="CK220" s="575"/>
      <c r="CL220" s="575"/>
      <c r="CM220" s="575"/>
      <c r="CN220" s="575"/>
      <c r="CO220" s="575"/>
      <c r="CP220" s="575"/>
      <c r="CQ220" s="575"/>
      <c r="CR220" s="575"/>
      <c r="CS220" s="575"/>
      <c r="CT220" s="575"/>
      <c r="CU220" s="575"/>
      <c r="CV220" s="575"/>
      <c r="CW220" s="575"/>
      <c r="CX220" s="575"/>
      <c r="CY220" s="575"/>
      <c r="CZ220" s="575"/>
      <c r="DA220" s="575"/>
      <c r="DB220" s="575"/>
      <c r="DC220" s="575"/>
      <c r="DD220" s="575"/>
      <c r="DE220" s="575"/>
      <c r="DF220" s="575"/>
      <c r="DG220" s="575"/>
      <c r="DH220" s="575"/>
      <c r="DI220" s="575"/>
      <c r="DJ220" s="575"/>
      <c r="DK220" s="575"/>
      <c r="DL220" s="575"/>
      <c r="DM220" s="575"/>
      <c r="DN220" s="575"/>
      <c r="DO220" s="575"/>
      <c r="DP220" s="575"/>
      <c r="DQ220" s="575"/>
      <c r="DR220" s="575"/>
      <c r="DS220" s="575"/>
      <c r="DT220" s="575"/>
      <c r="DU220" s="575"/>
      <c r="DV220" s="575"/>
      <c r="DW220" s="575"/>
      <c r="DX220" s="575"/>
      <c r="DY220" s="575"/>
      <c r="DZ220" s="575"/>
      <c r="EA220" s="575"/>
      <c r="EB220" s="575"/>
      <c r="EC220" s="575"/>
      <c r="ED220" s="575"/>
      <c r="EE220" s="575"/>
      <c r="EF220" s="575"/>
      <c r="EG220" s="575"/>
    </row>
    <row r="221" spans="1:137">
      <c r="A221" s="575"/>
      <c r="B221" s="575"/>
      <c r="C221" s="575"/>
      <c r="D221" s="575"/>
      <c r="E221" s="575"/>
      <c r="F221" s="575"/>
      <c r="G221" s="575"/>
      <c r="H221" s="575"/>
      <c r="I221" s="575"/>
      <c r="J221" s="575"/>
      <c r="K221" s="575"/>
      <c r="L221" s="575"/>
      <c r="M221" s="575"/>
      <c r="N221" s="575"/>
      <c r="O221" s="575"/>
      <c r="P221" s="575"/>
      <c r="Q221" s="575"/>
      <c r="R221" s="575"/>
      <c r="S221" s="575"/>
      <c r="T221" s="575"/>
      <c r="U221" s="575"/>
      <c r="V221" s="575"/>
      <c r="W221" s="575"/>
      <c r="X221" s="575"/>
      <c r="Y221" s="575"/>
      <c r="Z221" s="575"/>
      <c r="AA221" s="575"/>
      <c r="AB221" s="575"/>
      <c r="AC221" s="575"/>
      <c r="AD221" s="575"/>
      <c r="AE221" s="575"/>
      <c r="AF221" s="575"/>
      <c r="AG221" s="575"/>
      <c r="AH221" s="575"/>
      <c r="AI221" s="575"/>
      <c r="AJ221" s="575"/>
      <c r="AK221" s="575"/>
      <c r="AL221" s="575"/>
      <c r="AM221" s="575"/>
      <c r="AN221" s="575"/>
      <c r="AO221" s="575"/>
      <c r="AP221" s="575"/>
      <c r="AQ221" s="575"/>
      <c r="AR221" s="575"/>
      <c r="AS221" s="575"/>
      <c r="AT221" s="575"/>
      <c r="AU221" s="575"/>
      <c r="AV221" s="575"/>
      <c r="AW221" s="575"/>
      <c r="AX221" s="575"/>
      <c r="AY221" s="575"/>
      <c r="AZ221" s="575"/>
      <c r="BA221" s="575"/>
      <c r="BB221" s="575"/>
      <c r="BC221" s="575"/>
      <c r="BD221" s="575"/>
      <c r="BE221" s="575"/>
      <c r="BF221" s="575"/>
      <c r="BG221" s="575"/>
      <c r="BH221" s="575"/>
      <c r="BI221" s="575"/>
      <c r="BJ221" s="575"/>
      <c r="BK221" s="575"/>
      <c r="BL221" s="575"/>
      <c r="BM221" s="575"/>
      <c r="BN221" s="575"/>
      <c r="BO221" s="575"/>
      <c r="BP221" s="575"/>
      <c r="BQ221" s="575"/>
      <c r="BR221" s="575"/>
      <c r="BS221" s="575"/>
      <c r="BT221" s="575"/>
      <c r="BU221" s="575"/>
      <c r="BV221" s="575"/>
      <c r="BW221" s="575"/>
      <c r="BX221" s="575"/>
      <c r="BY221" s="575"/>
      <c r="BZ221" s="575"/>
      <c r="CA221" s="575"/>
      <c r="CB221" s="575"/>
      <c r="CC221" s="575"/>
      <c r="CD221" s="575"/>
      <c r="CE221" s="575"/>
      <c r="CF221" s="575"/>
      <c r="CG221" s="575"/>
      <c r="CH221" s="575"/>
      <c r="CI221" s="575"/>
      <c r="CJ221" s="575"/>
      <c r="CK221" s="575"/>
      <c r="CL221" s="575"/>
      <c r="CM221" s="575"/>
      <c r="CN221" s="575"/>
      <c r="CO221" s="575"/>
      <c r="CP221" s="575"/>
      <c r="CQ221" s="575"/>
      <c r="CR221" s="575"/>
      <c r="CS221" s="575"/>
      <c r="CT221" s="575"/>
      <c r="CU221" s="575"/>
      <c r="CV221" s="575"/>
      <c r="CW221" s="575"/>
      <c r="CX221" s="575"/>
      <c r="CY221" s="575"/>
      <c r="CZ221" s="575"/>
      <c r="DA221" s="575"/>
      <c r="DB221" s="575"/>
      <c r="DC221" s="575"/>
      <c r="DD221" s="575"/>
      <c r="DE221" s="575"/>
      <c r="DF221" s="575"/>
      <c r="DG221" s="575"/>
      <c r="DH221" s="575"/>
      <c r="DI221" s="575"/>
      <c r="DJ221" s="575"/>
      <c r="DK221" s="575"/>
      <c r="DL221" s="575"/>
      <c r="DM221" s="575"/>
      <c r="DN221" s="575"/>
      <c r="DO221" s="575"/>
      <c r="DP221" s="575"/>
      <c r="DQ221" s="575"/>
      <c r="DR221" s="575"/>
      <c r="DS221" s="575"/>
      <c r="DT221" s="575"/>
      <c r="DU221" s="575"/>
      <c r="DV221" s="575"/>
      <c r="DW221" s="575"/>
      <c r="DX221" s="575"/>
      <c r="DY221" s="575"/>
      <c r="DZ221" s="575"/>
      <c r="EA221" s="575"/>
      <c r="EB221" s="575"/>
      <c r="EC221" s="575"/>
      <c r="ED221" s="575"/>
      <c r="EE221" s="575"/>
      <c r="EF221" s="575"/>
      <c r="EG221" s="575"/>
    </row>
    <row r="222" spans="1:137">
      <c r="A222" s="575"/>
      <c r="B222" s="575"/>
      <c r="C222" s="575"/>
      <c r="D222" s="575"/>
      <c r="E222" s="575"/>
      <c r="F222" s="575"/>
      <c r="G222" s="575"/>
      <c r="H222" s="575"/>
      <c r="I222" s="575"/>
      <c r="J222" s="575"/>
      <c r="K222" s="575"/>
      <c r="L222" s="575"/>
      <c r="M222" s="575"/>
      <c r="N222" s="575"/>
      <c r="O222" s="575"/>
      <c r="P222" s="575"/>
      <c r="Q222" s="575"/>
      <c r="R222" s="575"/>
      <c r="S222" s="575"/>
      <c r="T222" s="575"/>
      <c r="U222" s="575"/>
      <c r="V222" s="575"/>
      <c r="W222" s="575"/>
      <c r="X222" s="575"/>
      <c r="Y222" s="575"/>
      <c r="Z222" s="575"/>
      <c r="AA222" s="575"/>
      <c r="AB222" s="575"/>
      <c r="AC222" s="575"/>
      <c r="AD222" s="575"/>
      <c r="AE222" s="575"/>
      <c r="AF222" s="575"/>
      <c r="AG222" s="575"/>
      <c r="AH222" s="575"/>
      <c r="AI222" s="575"/>
      <c r="AJ222" s="575"/>
      <c r="AK222" s="575"/>
      <c r="AL222" s="575"/>
      <c r="AM222" s="575"/>
      <c r="AN222" s="575"/>
      <c r="AO222" s="575"/>
      <c r="AP222" s="575"/>
      <c r="AQ222" s="575"/>
      <c r="AR222" s="575"/>
      <c r="AS222" s="575"/>
      <c r="AT222" s="575"/>
      <c r="AU222" s="575"/>
      <c r="AV222" s="575"/>
      <c r="AW222" s="575"/>
      <c r="AX222" s="575"/>
      <c r="AY222" s="575"/>
      <c r="AZ222" s="575"/>
      <c r="BA222" s="575"/>
      <c r="BB222" s="575"/>
      <c r="BC222" s="575"/>
      <c r="BD222" s="575"/>
      <c r="BE222" s="575"/>
      <c r="BF222" s="575"/>
      <c r="BG222" s="575"/>
      <c r="BH222" s="575"/>
      <c r="BI222" s="575"/>
      <c r="BJ222" s="575"/>
      <c r="BK222" s="575"/>
      <c r="BL222" s="575"/>
      <c r="BM222" s="575"/>
      <c r="BN222" s="575"/>
      <c r="BO222" s="575"/>
      <c r="BP222" s="575"/>
      <c r="BQ222" s="575"/>
      <c r="BR222" s="575"/>
      <c r="BS222" s="575"/>
      <c r="BT222" s="575"/>
      <c r="BU222" s="575"/>
      <c r="BV222" s="575"/>
      <c r="BW222" s="575"/>
      <c r="BX222" s="575"/>
      <c r="BY222" s="575"/>
      <c r="BZ222" s="575"/>
      <c r="CA222" s="575"/>
      <c r="CB222" s="575"/>
      <c r="CC222" s="575"/>
      <c r="CD222" s="575"/>
      <c r="CE222" s="575"/>
      <c r="CF222" s="575"/>
      <c r="CG222" s="575"/>
      <c r="CH222" s="575"/>
      <c r="CI222" s="575"/>
      <c r="CJ222" s="575"/>
      <c r="CK222" s="575"/>
      <c r="CL222" s="575"/>
      <c r="CM222" s="575"/>
      <c r="CN222" s="575"/>
      <c r="CO222" s="575"/>
      <c r="CP222" s="575"/>
      <c r="CQ222" s="575"/>
      <c r="CR222" s="575"/>
      <c r="CS222" s="575"/>
      <c r="CT222" s="575"/>
      <c r="CU222" s="575"/>
      <c r="CV222" s="575"/>
      <c r="CW222" s="575"/>
      <c r="CX222" s="575"/>
      <c r="CY222" s="575"/>
      <c r="CZ222" s="575"/>
      <c r="DA222" s="575"/>
      <c r="DB222" s="575"/>
      <c r="DC222" s="575"/>
      <c r="DD222" s="575"/>
      <c r="DE222" s="575"/>
      <c r="DF222" s="575"/>
      <c r="DG222" s="575"/>
      <c r="DH222" s="575"/>
      <c r="DI222" s="575"/>
      <c r="DJ222" s="575"/>
      <c r="DK222" s="575"/>
      <c r="DL222" s="575"/>
      <c r="DM222" s="575"/>
      <c r="DN222" s="575"/>
      <c r="DO222" s="575"/>
      <c r="DP222" s="575"/>
      <c r="DQ222" s="575"/>
      <c r="DR222" s="575"/>
      <c r="DS222" s="575"/>
      <c r="DT222" s="575"/>
      <c r="DU222" s="575"/>
      <c r="DV222" s="575"/>
      <c r="DW222" s="575"/>
      <c r="DX222" s="575"/>
      <c r="DY222" s="575"/>
      <c r="DZ222" s="575"/>
      <c r="EA222" s="575"/>
      <c r="EB222" s="575"/>
      <c r="EC222" s="575"/>
      <c r="ED222" s="575"/>
      <c r="EE222" s="575"/>
      <c r="EF222" s="575"/>
      <c r="EG222" s="575"/>
    </row>
    <row r="223" spans="1:137">
      <c r="A223" s="575"/>
      <c r="B223" s="575"/>
      <c r="C223" s="575"/>
      <c r="D223" s="575"/>
      <c r="E223" s="575"/>
      <c r="F223" s="575"/>
      <c r="G223" s="575"/>
      <c r="H223" s="575"/>
      <c r="I223" s="575"/>
      <c r="J223" s="575"/>
      <c r="K223" s="575"/>
      <c r="L223" s="575"/>
      <c r="M223" s="575"/>
      <c r="N223" s="575"/>
      <c r="O223" s="575"/>
      <c r="P223" s="575"/>
      <c r="Q223" s="575"/>
      <c r="R223" s="575"/>
      <c r="S223" s="575"/>
      <c r="T223" s="575"/>
      <c r="U223" s="575"/>
      <c r="V223" s="575"/>
      <c r="W223" s="575"/>
      <c r="X223" s="575"/>
      <c r="Y223" s="575"/>
      <c r="Z223" s="575"/>
      <c r="AA223" s="575"/>
      <c r="AB223" s="575"/>
      <c r="AC223" s="575"/>
      <c r="AD223" s="575"/>
      <c r="AE223" s="575"/>
      <c r="AF223" s="575"/>
      <c r="AG223" s="575"/>
      <c r="AH223" s="575"/>
      <c r="AI223" s="575"/>
      <c r="AJ223" s="575"/>
      <c r="AK223" s="575"/>
      <c r="AL223" s="575"/>
      <c r="AM223" s="575"/>
      <c r="AN223" s="575"/>
      <c r="AO223" s="575"/>
      <c r="AP223" s="575"/>
      <c r="AQ223" s="575"/>
      <c r="AR223" s="575"/>
      <c r="AS223" s="575"/>
      <c r="AT223" s="575"/>
      <c r="AU223" s="575"/>
      <c r="AV223" s="575"/>
      <c r="AW223" s="575"/>
      <c r="AX223" s="575"/>
      <c r="AY223" s="575"/>
      <c r="AZ223" s="575"/>
      <c r="BA223" s="575"/>
      <c r="BB223" s="575"/>
      <c r="BC223" s="575"/>
      <c r="BD223" s="575"/>
      <c r="BE223" s="575"/>
      <c r="BF223" s="575"/>
      <c r="BG223" s="575"/>
      <c r="BH223" s="575"/>
      <c r="BI223" s="575"/>
      <c r="BJ223" s="575"/>
      <c r="BK223" s="575"/>
      <c r="BL223" s="575"/>
      <c r="BM223" s="575"/>
      <c r="BN223" s="575"/>
      <c r="BO223" s="575"/>
      <c r="BP223" s="575"/>
      <c r="BQ223" s="575"/>
      <c r="BR223" s="575"/>
      <c r="BS223" s="575"/>
      <c r="BT223" s="575"/>
      <c r="BU223" s="575"/>
      <c r="BV223" s="575"/>
      <c r="BW223" s="575"/>
      <c r="BX223" s="575"/>
      <c r="BY223" s="575"/>
      <c r="BZ223" s="575"/>
      <c r="CA223" s="575"/>
      <c r="CB223" s="575"/>
      <c r="CC223" s="575"/>
      <c r="CD223" s="575"/>
      <c r="CE223" s="575"/>
      <c r="CF223" s="575"/>
      <c r="CG223" s="575"/>
      <c r="CH223" s="575"/>
      <c r="CI223" s="575"/>
      <c r="CJ223" s="575"/>
      <c r="CK223" s="575"/>
      <c r="CL223" s="575"/>
      <c r="CM223" s="575"/>
      <c r="CN223" s="575"/>
      <c r="CO223" s="575"/>
      <c r="CP223" s="575"/>
      <c r="CQ223" s="575"/>
      <c r="CR223" s="575"/>
      <c r="CS223" s="575"/>
      <c r="CT223" s="575"/>
      <c r="CU223" s="575"/>
      <c r="CV223" s="575"/>
      <c r="CW223" s="575"/>
      <c r="CX223" s="575"/>
      <c r="CY223" s="575"/>
      <c r="CZ223" s="575"/>
      <c r="DA223" s="575"/>
      <c r="DB223" s="575"/>
      <c r="DC223" s="575"/>
      <c r="DD223" s="575"/>
      <c r="DE223" s="575"/>
      <c r="DF223" s="575"/>
      <c r="DG223" s="575"/>
      <c r="DH223" s="575"/>
      <c r="DI223" s="575"/>
      <c r="DJ223" s="575"/>
      <c r="DK223" s="575"/>
      <c r="DL223" s="575"/>
      <c r="DM223" s="575"/>
      <c r="DN223" s="575"/>
      <c r="DO223" s="575"/>
      <c r="DP223" s="575"/>
      <c r="DQ223" s="575"/>
      <c r="DR223" s="575"/>
      <c r="DS223" s="575"/>
      <c r="DT223" s="575"/>
      <c r="DU223" s="575"/>
      <c r="DV223" s="575"/>
      <c r="DW223" s="575"/>
      <c r="DX223" s="575"/>
      <c r="DY223" s="575"/>
      <c r="DZ223" s="575"/>
      <c r="EA223" s="575"/>
      <c r="EB223" s="575"/>
      <c r="EC223" s="575"/>
      <c r="ED223" s="575"/>
      <c r="EE223" s="575"/>
      <c r="EF223" s="575"/>
      <c r="EG223" s="575"/>
    </row>
    <row r="224" spans="1:137">
      <c r="A224" s="575"/>
      <c r="B224" s="575"/>
      <c r="C224" s="575"/>
      <c r="D224" s="575"/>
      <c r="E224" s="575"/>
      <c r="F224" s="575"/>
      <c r="G224" s="575"/>
      <c r="H224" s="575"/>
      <c r="I224" s="575"/>
      <c r="J224" s="575"/>
      <c r="K224" s="575"/>
      <c r="L224" s="575"/>
      <c r="M224" s="575"/>
      <c r="N224" s="575"/>
      <c r="O224" s="575"/>
      <c r="P224" s="575"/>
      <c r="Q224" s="575"/>
      <c r="R224" s="575"/>
      <c r="S224" s="575"/>
      <c r="T224" s="575"/>
      <c r="U224" s="575"/>
      <c r="V224" s="575"/>
      <c r="W224" s="575"/>
      <c r="X224" s="575"/>
      <c r="Y224" s="575"/>
      <c r="Z224" s="575"/>
      <c r="AA224" s="575"/>
      <c r="AB224" s="575"/>
      <c r="AC224" s="575"/>
      <c r="AD224" s="575"/>
      <c r="AE224" s="575"/>
      <c r="AF224" s="575"/>
      <c r="AG224" s="575"/>
      <c r="AH224" s="575"/>
      <c r="AI224" s="575"/>
      <c r="AJ224" s="575"/>
      <c r="AK224" s="575"/>
      <c r="AL224" s="575"/>
      <c r="AM224" s="575"/>
      <c r="AN224" s="575"/>
      <c r="AO224" s="575"/>
      <c r="AP224" s="575"/>
      <c r="AQ224" s="575"/>
      <c r="AR224" s="575"/>
      <c r="AS224" s="575"/>
      <c r="AT224" s="575"/>
      <c r="AU224" s="575"/>
      <c r="AV224" s="575"/>
      <c r="AW224" s="575"/>
      <c r="AX224" s="575"/>
      <c r="AY224" s="575"/>
      <c r="AZ224" s="575"/>
      <c r="BA224" s="575"/>
      <c r="BB224" s="575"/>
      <c r="BC224" s="575"/>
      <c r="BD224" s="575"/>
      <c r="BE224" s="575"/>
      <c r="BF224" s="575"/>
      <c r="BG224" s="575"/>
      <c r="BH224" s="575"/>
      <c r="BI224" s="575"/>
      <c r="BJ224" s="575"/>
      <c r="BK224" s="575"/>
      <c r="BL224" s="575"/>
      <c r="BM224" s="575"/>
      <c r="BN224" s="575"/>
      <c r="BO224" s="575"/>
      <c r="BP224" s="575"/>
      <c r="BQ224" s="575"/>
      <c r="BR224" s="575"/>
      <c r="BS224" s="575"/>
      <c r="BT224" s="575"/>
      <c r="BU224" s="575"/>
      <c r="BV224" s="575"/>
      <c r="BW224" s="575"/>
      <c r="BX224" s="575"/>
      <c r="BY224" s="575"/>
      <c r="BZ224" s="575"/>
      <c r="CA224" s="575"/>
      <c r="CB224" s="575"/>
      <c r="CC224" s="575"/>
      <c r="CD224" s="575"/>
      <c r="CE224" s="575"/>
      <c r="CF224" s="575"/>
      <c r="CG224" s="575"/>
      <c r="CH224" s="575"/>
      <c r="CI224" s="575"/>
      <c r="CJ224" s="575"/>
      <c r="CK224" s="575"/>
      <c r="CL224" s="575"/>
      <c r="CM224" s="575"/>
      <c r="CN224" s="575"/>
      <c r="CO224" s="575"/>
      <c r="CP224" s="575"/>
      <c r="CQ224" s="575"/>
      <c r="CR224" s="575"/>
      <c r="CS224" s="575"/>
      <c r="CT224" s="575"/>
      <c r="CU224" s="575"/>
      <c r="CV224" s="575"/>
      <c r="CW224" s="575"/>
      <c r="CX224" s="575"/>
      <c r="CY224" s="575"/>
      <c r="CZ224" s="575"/>
      <c r="DA224" s="575"/>
      <c r="DB224" s="575"/>
      <c r="DC224" s="575"/>
      <c r="DD224" s="575"/>
      <c r="DE224" s="575"/>
      <c r="DF224" s="575"/>
      <c r="DG224" s="575"/>
      <c r="DH224" s="575"/>
      <c r="DI224" s="575"/>
      <c r="DJ224" s="575"/>
      <c r="DK224" s="575"/>
      <c r="DL224" s="575"/>
      <c r="DM224" s="575"/>
      <c r="DN224" s="575"/>
      <c r="DO224" s="575"/>
      <c r="DP224" s="575"/>
      <c r="DQ224" s="575"/>
      <c r="DR224" s="575"/>
      <c r="DS224" s="575"/>
      <c r="DT224" s="575"/>
      <c r="DU224" s="575"/>
      <c r="DV224" s="575"/>
      <c r="DW224" s="575"/>
      <c r="DX224" s="575"/>
      <c r="DY224" s="575"/>
      <c r="DZ224" s="575"/>
      <c r="EA224" s="575"/>
      <c r="EB224" s="575"/>
      <c r="EC224" s="575"/>
      <c r="ED224" s="575"/>
      <c r="EE224" s="575"/>
      <c r="EF224" s="575"/>
      <c r="EG224" s="575"/>
    </row>
    <row r="225" spans="1:137">
      <c r="A225" s="575"/>
      <c r="B225" s="575"/>
      <c r="C225" s="575"/>
      <c r="D225" s="575"/>
      <c r="E225" s="575"/>
      <c r="F225" s="575"/>
      <c r="G225" s="575"/>
      <c r="H225" s="575"/>
      <c r="I225" s="575"/>
      <c r="J225" s="575"/>
      <c r="K225" s="575"/>
      <c r="L225" s="575"/>
      <c r="M225" s="575"/>
      <c r="N225" s="575"/>
      <c r="O225" s="575"/>
      <c r="P225" s="575"/>
      <c r="Q225" s="575"/>
      <c r="R225" s="575"/>
      <c r="S225" s="575"/>
      <c r="T225" s="575"/>
      <c r="U225" s="575"/>
      <c r="V225" s="575"/>
      <c r="W225" s="575"/>
      <c r="X225" s="575"/>
      <c r="Y225" s="575"/>
      <c r="Z225" s="575"/>
      <c r="AA225" s="575"/>
      <c r="AB225" s="575"/>
      <c r="AC225" s="575"/>
      <c r="AD225" s="575"/>
      <c r="AE225" s="575"/>
      <c r="AF225" s="575"/>
      <c r="AG225" s="575"/>
      <c r="AH225" s="575"/>
      <c r="AI225" s="575"/>
      <c r="AJ225" s="575"/>
      <c r="AK225" s="575"/>
      <c r="AL225" s="575"/>
      <c r="AM225" s="575"/>
      <c r="AN225" s="575"/>
      <c r="AO225" s="575"/>
      <c r="AP225" s="575"/>
      <c r="AQ225" s="575"/>
      <c r="AR225" s="575"/>
      <c r="AS225" s="575"/>
      <c r="AT225" s="575"/>
      <c r="AU225" s="575"/>
      <c r="AV225" s="575"/>
      <c r="AW225" s="575"/>
      <c r="AX225" s="575"/>
      <c r="AY225" s="575"/>
      <c r="AZ225" s="575"/>
      <c r="BA225" s="575"/>
      <c r="BB225" s="575"/>
      <c r="BC225" s="575"/>
      <c r="BD225" s="575"/>
      <c r="BE225" s="575"/>
      <c r="BF225" s="575"/>
      <c r="BG225" s="575"/>
      <c r="BH225" s="575"/>
      <c r="BI225" s="575"/>
      <c r="BJ225" s="575"/>
      <c r="BK225" s="575"/>
      <c r="BL225" s="575"/>
      <c r="BM225" s="575"/>
      <c r="BN225" s="575"/>
      <c r="BO225" s="575"/>
      <c r="BP225" s="575"/>
      <c r="BQ225" s="575"/>
      <c r="BR225" s="575"/>
      <c r="BS225" s="575"/>
      <c r="BT225" s="575"/>
      <c r="BU225" s="575"/>
      <c r="BV225" s="575"/>
      <c r="BW225" s="575"/>
      <c r="BX225" s="575"/>
      <c r="BY225" s="575"/>
      <c r="BZ225" s="575"/>
      <c r="CA225" s="575"/>
      <c r="CB225" s="575"/>
      <c r="CC225" s="575"/>
      <c r="CD225" s="575"/>
      <c r="CE225" s="575"/>
      <c r="CF225" s="575"/>
      <c r="CG225" s="575"/>
      <c r="CH225" s="575"/>
      <c r="CI225" s="575"/>
      <c r="CJ225" s="575"/>
      <c r="CK225" s="575"/>
      <c r="CL225" s="575"/>
      <c r="CM225" s="575"/>
      <c r="CN225" s="575"/>
      <c r="CO225" s="575"/>
      <c r="CP225" s="575"/>
      <c r="CQ225" s="575"/>
      <c r="CR225" s="575"/>
      <c r="CS225" s="575"/>
      <c r="CT225" s="575"/>
      <c r="CU225" s="575"/>
      <c r="CV225" s="575"/>
      <c r="CW225" s="575"/>
      <c r="CX225" s="575"/>
      <c r="CY225" s="575"/>
      <c r="CZ225" s="575"/>
      <c r="DA225" s="575"/>
      <c r="DB225" s="575"/>
      <c r="DC225" s="575"/>
      <c r="DD225" s="575"/>
      <c r="DE225" s="575"/>
      <c r="DF225" s="575"/>
      <c r="DG225" s="575"/>
      <c r="DH225" s="575"/>
      <c r="DI225" s="575"/>
      <c r="DJ225" s="575"/>
      <c r="DK225" s="575"/>
      <c r="DL225" s="575"/>
      <c r="DM225" s="575"/>
      <c r="DN225" s="575"/>
      <c r="DO225" s="575"/>
      <c r="DP225" s="575"/>
      <c r="DQ225" s="575"/>
      <c r="DR225" s="575"/>
      <c r="DS225" s="575"/>
      <c r="DT225" s="575"/>
      <c r="DU225" s="575"/>
      <c r="DV225" s="575"/>
      <c r="DW225" s="575"/>
      <c r="DX225" s="575"/>
      <c r="DY225" s="575"/>
      <c r="DZ225" s="575"/>
      <c r="EA225" s="575"/>
      <c r="EB225" s="575"/>
      <c r="EC225" s="575"/>
      <c r="ED225" s="575"/>
      <c r="EE225" s="575"/>
      <c r="EF225" s="575"/>
      <c r="EG225" s="575"/>
    </row>
    <row r="226" spans="1:137">
      <c r="A226" s="575"/>
      <c r="B226" s="575"/>
      <c r="C226" s="575"/>
      <c r="D226" s="575"/>
      <c r="E226" s="575"/>
      <c r="F226" s="575"/>
      <c r="G226" s="575"/>
      <c r="H226" s="575"/>
      <c r="I226" s="575"/>
      <c r="J226" s="575"/>
      <c r="K226" s="575"/>
      <c r="L226" s="575"/>
      <c r="M226" s="575"/>
      <c r="N226" s="575"/>
      <c r="O226" s="575"/>
      <c r="P226" s="575"/>
      <c r="Q226" s="575"/>
      <c r="R226" s="575"/>
      <c r="S226" s="575"/>
      <c r="T226" s="575"/>
      <c r="U226" s="575"/>
      <c r="V226" s="575"/>
      <c r="W226" s="575"/>
      <c r="X226" s="575"/>
      <c r="Y226" s="575"/>
      <c r="Z226" s="575"/>
      <c r="AA226" s="575"/>
      <c r="AB226" s="575"/>
      <c r="AC226" s="575"/>
      <c r="AD226" s="575"/>
      <c r="AE226" s="575"/>
      <c r="AF226" s="575"/>
      <c r="AG226" s="575"/>
      <c r="AH226" s="575"/>
      <c r="AI226" s="575"/>
      <c r="AJ226" s="575"/>
      <c r="AK226" s="575"/>
      <c r="AL226" s="575"/>
      <c r="AM226" s="575"/>
      <c r="AN226" s="575"/>
      <c r="AO226" s="575"/>
      <c r="AP226" s="575"/>
      <c r="AQ226" s="575"/>
      <c r="AR226" s="575"/>
      <c r="AS226" s="575"/>
      <c r="AT226" s="575"/>
      <c r="AU226" s="575"/>
      <c r="AV226" s="575"/>
      <c r="AW226" s="575"/>
      <c r="AX226" s="575"/>
      <c r="AY226" s="575"/>
      <c r="AZ226" s="575"/>
      <c r="BA226" s="575"/>
      <c r="BB226" s="575"/>
      <c r="BC226" s="575"/>
      <c r="BD226" s="575"/>
      <c r="BE226" s="575"/>
      <c r="BF226" s="575"/>
      <c r="BG226" s="575"/>
      <c r="BH226" s="575"/>
      <c r="BI226" s="575"/>
      <c r="BJ226" s="575"/>
      <c r="BK226" s="575"/>
      <c r="BL226" s="575"/>
      <c r="BM226" s="575"/>
      <c r="BN226" s="575"/>
      <c r="BO226" s="575"/>
      <c r="BP226" s="575"/>
      <c r="BQ226" s="575"/>
      <c r="BR226" s="575"/>
      <c r="BS226" s="575"/>
      <c r="BT226" s="575"/>
      <c r="BU226" s="575"/>
      <c r="BV226" s="575"/>
      <c r="BW226" s="575"/>
      <c r="BX226" s="575"/>
      <c r="BY226" s="575"/>
      <c r="BZ226" s="575"/>
      <c r="CA226" s="575"/>
      <c r="CB226" s="575"/>
      <c r="CC226" s="575"/>
      <c r="CD226" s="575"/>
      <c r="CE226" s="575"/>
      <c r="CF226" s="575"/>
      <c r="CG226" s="575"/>
      <c r="CH226" s="575"/>
      <c r="CI226" s="575"/>
      <c r="CJ226" s="575"/>
      <c r="CK226" s="575"/>
      <c r="CL226" s="575"/>
      <c r="CM226" s="575"/>
      <c r="CN226" s="575"/>
      <c r="CO226" s="575"/>
      <c r="CP226" s="575"/>
      <c r="CQ226" s="575"/>
      <c r="CR226" s="575"/>
      <c r="CS226" s="575"/>
      <c r="CT226" s="575"/>
      <c r="CU226" s="575"/>
      <c r="CV226" s="575"/>
      <c r="CW226" s="575"/>
      <c r="CX226" s="575"/>
      <c r="CY226" s="575"/>
      <c r="CZ226" s="575"/>
      <c r="DA226" s="575"/>
      <c r="DB226" s="575"/>
      <c r="DC226" s="575"/>
      <c r="DD226" s="575"/>
      <c r="DE226" s="575"/>
      <c r="DF226" s="575"/>
      <c r="DG226" s="575"/>
      <c r="DH226" s="575"/>
      <c r="DI226" s="575"/>
      <c r="DJ226" s="575"/>
      <c r="DK226" s="575"/>
      <c r="DL226" s="575"/>
      <c r="DM226" s="575"/>
      <c r="DN226" s="575"/>
      <c r="DO226" s="575"/>
      <c r="DP226" s="575"/>
      <c r="DQ226" s="575"/>
      <c r="DR226" s="575"/>
      <c r="DS226" s="575"/>
      <c r="DT226" s="575"/>
      <c r="DU226" s="575"/>
      <c r="DV226" s="575"/>
      <c r="DW226" s="575"/>
      <c r="DX226" s="575"/>
      <c r="DY226" s="575"/>
      <c r="DZ226" s="575"/>
      <c r="EA226" s="575"/>
      <c r="EB226" s="575"/>
      <c r="EC226" s="575"/>
      <c r="ED226" s="575"/>
      <c r="EE226" s="575"/>
      <c r="EF226" s="575"/>
      <c r="EG226" s="575"/>
    </row>
    <row r="227" spans="1:137">
      <c r="A227" s="575"/>
      <c r="B227" s="575"/>
      <c r="C227" s="575"/>
      <c r="D227" s="575"/>
      <c r="E227" s="575"/>
      <c r="F227" s="575"/>
      <c r="G227" s="575"/>
      <c r="H227" s="575"/>
      <c r="I227" s="575"/>
      <c r="J227" s="575"/>
      <c r="K227" s="575"/>
      <c r="L227" s="575"/>
      <c r="M227" s="575"/>
      <c r="N227" s="575"/>
      <c r="O227" s="575"/>
      <c r="P227" s="575"/>
      <c r="Q227" s="575"/>
      <c r="R227" s="575"/>
      <c r="S227" s="575"/>
      <c r="T227" s="575"/>
      <c r="U227" s="575"/>
      <c r="V227" s="575"/>
      <c r="W227" s="575"/>
      <c r="X227" s="575"/>
      <c r="Y227" s="575"/>
      <c r="Z227" s="575"/>
      <c r="AA227" s="575"/>
      <c r="AB227" s="575"/>
      <c r="AC227" s="575"/>
      <c r="AD227" s="575"/>
      <c r="AE227" s="575"/>
      <c r="AF227" s="575"/>
      <c r="AG227" s="575"/>
      <c r="AH227" s="575"/>
      <c r="AI227" s="575"/>
      <c r="AJ227" s="575"/>
      <c r="AK227" s="575"/>
      <c r="AL227" s="575"/>
      <c r="AM227" s="575"/>
      <c r="AN227" s="575"/>
      <c r="AO227" s="575"/>
      <c r="AP227" s="575"/>
      <c r="AQ227" s="575"/>
      <c r="AR227" s="575"/>
      <c r="AS227" s="575"/>
      <c r="AT227" s="575"/>
      <c r="AU227" s="575"/>
      <c r="AV227" s="575"/>
      <c r="AW227" s="575"/>
      <c r="AX227" s="575"/>
      <c r="AY227" s="575"/>
      <c r="AZ227" s="575"/>
      <c r="BA227" s="575"/>
      <c r="BB227" s="575"/>
      <c r="BC227" s="575"/>
      <c r="BD227" s="575"/>
      <c r="BE227" s="575"/>
      <c r="BF227" s="575"/>
      <c r="BG227" s="575"/>
      <c r="BH227" s="575"/>
      <c r="BI227" s="575"/>
      <c r="BJ227" s="575"/>
      <c r="BK227" s="575"/>
      <c r="BL227" s="575"/>
      <c r="BM227" s="575"/>
      <c r="BN227" s="575"/>
      <c r="BO227" s="575"/>
      <c r="BP227" s="575"/>
      <c r="BQ227" s="575"/>
      <c r="BR227" s="575"/>
      <c r="BS227" s="575"/>
      <c r="BT227" s="575"/>
      <c r="BU227" s="575"/>
      <c r="BV227" s="575"/>
      <c r="BW227" s="575"/>
      <c r="BX227" s="575"/>
      <c r="BY227" s="575"/>
      <c r="BZ227" s="575"/>
      <c r="CA227" s="575"/>
      <c r="CB227" s="575"/>
      <c r="CC227" s="575"/>
      <c r="CD227" s="575"/>
      <c r="CE227" s="575"/>
      <c r="CF227" s="575"/>
      <c r="CG227" s="575"/>
      <c r="CH227" s="575"/>
      <c r="CI227" s="575"/>
      <c r="CJ227" s="575"/>
      <c r="CK227" s="575"/>
      <c r="CL227" s="575"/>
      <c r="CM227" s="575"/>
      <c r="CN227" s="575"/>
      <c r="CO227" s="575"/>
      <c r="CP227" s="575"/>
      <c r="CQ227" s="575"/>
      <c r="CR227" s="575"/>
      <c r="CS227" s="575"/>
      <c r="CT227" s="575"/>
      <c r="CU227" s="575"/>
      <c r="CV227" s="575"/>
      <c r="CW227" s="575"/>
      <c r="CX227" s="575"/>
      <c r="CY227" s="575"/>
      <c r="CZ227" s="575"/>
      <c r="DA227" s="575"/>
      <c r="DB227" s="575"/>
      <c r="DC227" s="575"/>
      <c r="DD227" s="575"/>
      <c r="DE227" s="575"/>
      <c r="DF227" s="575"/>
      <c r="DG227" s="575"/>
      <c r="DH227" s="575"/>
      <c r="DI227" s="575"/>
      <c r="DJ227" s="575"/>
      <c r="DK227" s="575"/>
      <c r="DL227" s="575"/>
      <c r="DM227" s="575"/>
      <c r="DN227" s="575"/>
      <c r="DO227" s="575"/>
      <c r="DP227" s="575"/>
      <c r="DQ227" s="575"/>
      <c r="DR227" s="575"/>
      <c r="DS227" s="575"/>
      <c r="DT227" s="575"/>
      <c r="DU227" s="575"/>
      <c r="DV227" s="575"/>
      <c r="DW227" s="575"/>
      <c r="DX227" s="575"/>
      <c r="DY227" s="575"/>
      <c r="DZ227" s="575"/>
      <c r="EA227" s="575"/>
      <c r="EB227" s="575"/>
      <c r="EC227" s="575"/>
      <c r="ED227" s="575"/>
      <c r="EE227" s="575"/>
      <c r="EF227" s="575"/>
      <c r="EG227" s="575"/>
    </row>
    <row r="228" spans="1:137">
      <c r="A228" s="575"/>
      <c r="B228" s="575"/>
      <c r="C228" s="575"/>
      <c r="D228" s="575"/>
      <c r="E228" s="575"/>
      <c r="F228" s="575"/>
      <c r="G228" s="575"/>
      <c r="H228" s="575"/>
      <c r="I228" s="575"/>
      <c r="J228" s="575"/>
      <c r="K228" s="575"/>
      <c r="L228" s="575"/>
      <c r="M228" s="575"/>
      <c r="N228" s="575"/>
      <c r="O228" s="575"/>
      <c r="P228" s="575"/>
      <c r="Q228" s="575"/>
      <c r="R228" s="575"/>
      <c r="S228" s="575"/>
      <c r="T228" s="575"/>
      <c r="U228" s="575"/>
      <c r="V228" s="575"/>
      <c r="W228" s="575"/>
      <c r="X228" s="575"/>
      <c r="Y228" s="575"/>
      <c r="Z228" s="575"/>
      <c r="AA228" s="575"/>
      <c r="AB228" s="575"/>
      <c r="AC228" s="575"/>
      <c r="AD228" s="575"/>
      <c r="AE228" s="575"/>
      <c r="AF228" s="575"/>
      <c r="AG228" s="575"/>
      <c r="AH228" s="575"/>
      <c r="AI228" s="575"/>
      <c r="AJ228" s="575"/>
      <c r="AK228" s="575"/>
      <c r="AL228" s="575"/>
      <c r="AM228" s="575"/>
      <c r="AN228" s="575"/>
      <c r="AO228" s="575"/>
      <c r="AP228" s="575"/>
      <c r="AQ228" s="575"/>
      <c r="AR228" s="575"/>
      <c r="AS228" s="575"/>
      <c r="AT228" s="575"/>
      <c r="AU228" s="575"/>
      <c r="AV228" s="575"/>
      <c r="AW228" s="575"/>
      <c r="AX228" s="575"/>
      <c r="AY228" s="575"/>
      <c r="AZ228" s="575"/>
      <c r="BA228" s="575"/>
      <c r="BB228" s="575"/>
      <c r="BC228" s="575"/>
      <c r="BD228" s="575"/>
      <c r="BE228" s="575"/>
      <c r="BF228" s="575"/>
      <c r="BG228" s="575"/>
      <c r="BH228" s="575"/>
      <c r="BI228" s="575"/>
      <c r="BJ228" s="575"/>
      <c r="BK228" s="575"/>
      <c r="BL228" s="575"/>
      <c r="BM228" s="575"/>
      <c r="BN228" s="575"/>
      <c r="BO228" s="575"/>
      <c r="BP228" s="575"/>
      <c r="BQ228" s="575"/>
      <c r="BR228" s="575"/>
      <c r="BS228" s="575"/>
      <c r="BT228" s="575"/>
      <c r="BU228" s="575"/>
      <c r="BV228" s="575"/>
      <c r="BW228" s="575"/>
      <c r="BX228" s="575"/>
      <c r="BY228" s="575"/>
      <c r="BZ228" s="575"/>
      <c r="CA228" s="575"/>
      <c r="CB228" s="575"/>
      <c r="CC228" s="575"/>
      <c r="CD228" s="575"/>
      <c r="CE228" s="575"/>
      <c r="CF228" s="575"/>
      <c r="CG228" s="575"/>
      <c r="CH228" s="575"/>
      <c r="CI228" s="575"/>
      <c r="CJ228" s="575"/>
      <c r="CK228" s="575"/>
      <c r="CL228" s="575"/>
      <c r="CM228" s="575"/>
      <c r="CN228" s="575"/>
      <c r="CO228" s="575"/>
      <c r="CP228" s="575"/>
      <c r="CQ228" s="575"/>
      <c r="CR228" s="575"/>
      <c r="CS228" s="575"/>
      <c r="CT228" s="575"/>
      <c r="CU228" s="575"/>
      <c r="CV228" s="575"/>
      <c r="CW228" s="575"/>
      <c r="CX228" s="575"/>
      <c r="CY228" s="575"/>
      <c r="CZ228" s="575"/>
      <c r="DA228" s="575"/>
      <c r="DB228" s="575"/>
      <c r="DC228" s="575"/>
      <c r="DD228" s="575"/>
      <c r="DE228" s="575"/>
      <c r="DF228" s="575"/>
      <c r="DG228" s="575"/>
      <c r="DH228" s="575"/>
      <c r="DI228" s="575"/>
      <c r="DJ228" s="575"/>
      <c r="DK228" s="575"/>
      <c r="DL228" s="575"/>
      <c r="DM228" s="575"/>
      <c r="DN228" s="575"/>
      <c r="DO228" s="575"/>
      <c r="DP228" s="575"/>
      <c r="DQ228" s="575"/>
      <c r="DR228" s="575"/>
      <c r="DS228" s="575"/>
      <c r="DT228" s="575"/>
      <c r="DU228" s="575"/>
      <c r="DV228" s="575"/>
      <c r="DW228" s="575"/>
      <c r="DX228" s="575"/>
      <c r="DY228" s="575"/>
      <c r="DZ228" s="575"/>
      <c r="EA228" s="575"/>
      <c r="EB228" s="575"/>
      <c r="EC228" s="575"/>
      <c r="ED228" s="575"/>
      <c r="EE228" s="575"/>
      <c r="EF228" s="575"/>
      <c r="EG228" s="575"/>
    </row>
    <row r="229" spans="1:137">
      <c r="A229" s="575"/>
      <c r="B229" s="575"/>
      <c r="C229" s="575"/>
      <c r="D229" s="575"/>
      <c r="E229" s="575"/>
      <c r="F229" s="575"/>
      <c r="G229" s="575"/>
      <c r="H229" s="575"/>
      <c r="I229" s="575"/>
      <c r="J229" s="575"/>
      <c r="K229" s="575"/>
      <c r="L229" s="575"/>
      <c r="M229" s="575"/>
      <c r="N229" s="575"/>
      <c r="O229" s="575"/>
      <c r="P229" s="575"/>
      <c r="Q229" s="575"/>
      <c r="R229" s="575"/>
      <c r="S229" s="575"/>
      <c r="T229" s="575"/>
      <c r="U229" s="575"/>
      <c r="V229" s="575"/>
      <c r="W229" s="575"/>
      <c r="X229" s="575"/>
      <c r="Y229" s="575"/>
      <c r="Z229" s="575"/>
      <c r="AA229" s="575"/>
      <c r="AB229" s="575"/>
      <c r="AC229" s="575"/>
      <c r="AD229" s="575"/>
      <c r="AE229" s="575"/>
      <c r="AF229" s="575"/>
      <c r="AG229" s="575"/>
      <c r="AH229" s="575"/>
      <c r="AI229" s="575"/>
      <c r="AJ229" s="575"/>
      <c r="AK229" s="575"/>
      <c r="AL229" s="575"/>
      <c r="AM229" s="575"/>
      <c r="AN229" s="575"/>
      <c r="AO229" s="575"/>
      <c r="AP229" s="575"/>
      <c r="AQ229" s="575"/>
      <c r="AR229" s="575"/>
      <c r="AS229" s="575"/>
      <c r="AT229" s="575"/>
      <c r="AU229" s="575"/>
      <c r="AV229" s="575"/>
      <c r="AW229" s="575"/>
      <c r="AX229" s="575"/>
      <c r="AY229" s="575"/>
      <c r="AZ229" s="575"/>
      <c r="BA229" s="575"/>
      <c r="BB229" s="575"/>
      <c r="BC229" s="575"/>
      <c r="BD229" s="575"/>
      <c r="BE229" s="575"/>
      <c r="BF229" s="575"/>
      <c r="BG229" s="575"/>
      <c r="BH229" s="575"/>
      <c r="BI229" s="575"/>
      <c r="BJ229" s="575"/>
      <c r="BK229" s="575"/>
      <c r="BL229" s="575"/>
      <c r="BM229" s="575"/>
      <c r="BN229" s="575"/>
      <c r="BO229" s="575"/>
      <c r="BP229" s="575"/>
      <c r="BQ229" s="575"/>
      <c r="BR229" s="575"/>
      <c r="BS229" s="575"/>
      <c r="BT229" s="575"/>
      <c r="BU229" s="575"/>
      <c r="BV229" s="575"/>
      <c r="BW229" s="575"/>
      <c r="BX229" s="575"/>
      <c r="BY229" s="575"/>
      <c r="BZ229" s="575"/>
      <c r="CA229" s="575"/>
      <c r="CB229" s="575"/>
      <c r="CC229" s="575"/>
      <c r="CD229" s="575"/>
      <c r="CE229" s="575"/>
      <c r="CF229" s="575"/>
      <c r="CG229" s="575"/>
      <c r="CH229" s="575"/>
      <c r="CI229" s="575"/>
      <c r="CJ229" s="575"/>
      <c r="CK229" s="575"/>
      <c r="CL229" s="575"/>
      <c r="CM229" s="575"/>
      <c r="CN229" s="575"/>
      <c r="CO229" s="575"/>
      <c r="CP229" s="575"/>
      <c r="CQ229" s="575"/>
      <c r="CR229" s="575"/>
      <c r="CS229" s="575"/>
      <c r="CT229" s="575"/>
      <c r="CU229" s="575"/>
      <c r="CV229" s="575"/>
      <c r="CW229" s="575"/>
      <c r="CX229" s="575"/>
      <c r="CY229" s="575"/>
      <c r="CZ229" s="575"/>
      <c r="DA229" s="575"/>
      <c r="DB229" s="575"/>
      <c r="DC229" s="575"/>
      <c r="DD229" s="575"/>
      <c r="DE229" s="575"/>
      <c r="DF229" s="575"/>
      <c r="DG229" s="575"/>
      <c r="DH229" s="575"/>
      <c r="DI229" s="575"/>
      <c r="DJ229" s="575"/>
      <c r="DK229" s="575"/>
      <c r="DL229" s="575"/>
      <c r="DM229" s="575"/>
      <c r="DN229" s="575"/>
      <c r="DO229" s="575"/>
      <c r="DP229" s="575"/>
      <c r="DQ229" s="575"/>
      <c r="DR229" s="575"/>
      <c r="DS229" s="575"/>
      <c r="DT229" s="575"/>
      <c r="DU229" s="575"/>
      <c r="DV229" s="575"/>
      <c r="DW229" s="575"/>
      <c r="DX229" s="575"/>
      <c r="DY229" s="575"/>
      <c r="DZ229" s="575"/>
      <c r="EA229" s="575"/>
      <c r="EB229" s="575"/>
      <c r="EC229" s="575"/>
      <c r="ED229" s="575"/>
      <c r="EE229" s="575"/>
      <c r="EF229" s="575"/>
      <c r="EG229" s="575"/>
    </row>
    <row r="230" spans="1:137">
      <c r="A230" s="575"/>
      <c r="B230" s="575"/>
      <c r="C230" s="575"/>
      <c r="D230" s="575"/>
      <c r="E230" s="575"/>
      <c r="F230" s="575"/>
      <c r="G230" s="575"/>
      <c r="H230" s="575"/>
      <c r="I230" s="575"/>
      <c r="J230" s="575"/>
      <c r="K230" s="575"/>
      <c r="L230" s="575"/>
      <c r="M230" s="575"/>
      <c r="N230" s="575"/>
      <c r="O230" s="575"/>
      <c r="P230" s="575"/>
      <c r="Q230" s="575"/>
      <c r="R230" s="575"/>
      <c r="S230" s="575"/>
      <c r="T230" s="575"/>
      <c r="U230" s="575"/>
      <c r="V230" s="575"/>
      <c r="W230" s="575"/>
      <c r="X230" s="575"/>
      <c r="Y230" s="575"/>
      <c r="Z230" s="575"/>
      <c r="AA230" s="575"/>
      <c r="AB230" s="575"/>
      <c r="AC230" s="575"/>
      <c r="AD230" s="575"/>
      <c r="AE230" s="575"/>
      <c r="AF230" s="575"/>
      <c r="AG230" s="575"/>
      <c r="AH230" s="575"/>
      <c r="AI230" s="575"/>
      <c r="AJ230" s="575"/>
      <c r="AK230" s="575"/>
      <c r="AL230" s="575"/>
      <c r="AM230" s="575"/>
      <c r="AN230" s="575"/>
      <c r="AO230" s="575"/>
      <c r="AP230" s="575"/>
      <c r="AQ230" s="575"/>
      <c r="AR230" s="575"/>
      <c r="AS230" s="575"/>
      <c r="AT230" s="575"/>
      <c r="AU230" s="575"/>
      <c r="AV230" s="575"/>
      <c r="AW230" s="575"/>
      <c r="AX230" s="575"/>
      <c r="AY230" s="575"/>
      <c r="AZ230" s="575"/>
      <c r="BA230" s="575"/>
      <c r="BB230" s="575"/>
      <c r="BC230" s="575"/>
      <c r="BD230" s="575"/>
      <c r="BE230" s="575"/>
      <c r="BF230" s="575"/>
      <c r="BG230" s="575"/>
      <c r="BH230" s="575"/>
      <c r="BI230" s="575"/>
      <c r="BJ230" s="575"/>
      <c r="BK230" s="575"/>
      <c r="BL230" s="575"/>
      <c r="BM230" s="575"/>
      <c r="BN230" s="575"/>
      <c r="BO230" s="575"/>
      <c r="BP230" s="575"/>
      <c r="BQ230" s="575"/>
      <c r="BR230" s="575"/>
      <c r="BS230" s="575"/>
      <c r="BT230" s="575"/>
      <c r="BU230" s="575"/>
      <c r="BV230" s="575"/>
      <c r="BW230" s="575"/>
      <c r="BX230" s="575"/>
      <c r="BY230" s="575"/>
      <c r="BZ230" s="575"/>
      <c r="CA230" s="575"/>
      <c r="CB230" s="575"/>
      <c r="CC230" s="575"/>
      <c r="CD230" s="575"/>
      <c r="CE230" s="575"/>
      <c r="CF230" s="575"/>
      <c r="CG230" s="575"/>
      <c r="CH230" s="575"/>
      <c r="CI230" s="575"/>
      <c r="CJ230" s="575"/>
      <c r="CK230" s="575"/>
      <c r="CL230" s="575"/>
      <c r="CM230" s="575"/>
      <c r="CN230" s="575"/>
      <c r="CO230" s="575"/>
      <c r="CP230" s="575"/>
      <c r="CQ230" s="575"/>
      <c r="CR230" s="575"/>
      <c r="CS230" s="575"/>
      <c r="CT230" s="575"/>
      <c r="CU230" s="575"/>
      <c r="CV230" s="575"/>
      <c r="CW230" s="575"/>
      <c r="CX230" s="575"/>
      <c r="CY230" s="575"/>
      <c r="CZ230" s="575"/>
      <c r="DA230" s="575"/>
      <c r="DB230" s="575"/>
      <c r="DC230" s="575"/>
      <c r="DD230" s="575"/>
      <c r="DE230" s="575"/>
      <c r="DF230" s="575"/>
      <c r="DG230" s="575"/>
      <c r="DH230" s="575"/>
      <c r="DI230" s="575"/>
      <c r="DJ230" s="575"/>
      <c r="DK230" s="575"/>
      <c r="DL230" s="575"/>
      <c r="DM230" s="575"/>
      <c r="DN230" s="575"/>
      <c r="DO230" s="575"/>
      <c r="DP230" s="575"/>
      <c r="DQ230" s="575"/>
      <c r="DR230" s="575"/>
      <c r="DS230" s="575"/>
      <c r="DT230" s="575"/>
      <c r="DU230" s="575"/>
      <c r="DV230" s="575"/>
      <c r="DW230" s="575"/>
      <c r="DX230" s="575"/>
      <c r="DY230" s="575"/>
      <c r="DZ230" s="575"/>
      <c r="EA230" s="575"/>
      <c r="EB230" s="575"/>
      <c r="EC230" s="575"/>
      <c r="ED230" s="575"/>
      <c r="EE230" s="575"/>
      <c r="EF230" s="575"/>
      <c r="EG230" s="575"/>
    </row>
    <row r="231" spans="1:137">
      <c r="A231" s="575"/>
      <c r="B231" s="575"/>
      <c r="C231" s="575"/>
      <c r="D231" s="575"/>
      <c r="E231" s="575"/>
      <c r="F231" s="575"/>
      <c r="G231" s="575"/>
      <c r="H231" s="575"/>
      <c r="I231" s="575"/>
      <c r="J231" s="575"/>
      <c r="K231" s="575"/>
      <c r="L231" s="575"/>
      <c r="M231" s="575"/>
      <c r="N231" s="575"/>
      <c r="O231" s="575"/>
      <c r="P231" s="575"/>
      <c r="Q231" s="575"/>
      <c r="R231" s="575"/>
      <c r="S231" s="575"/>
      <c r="T231" s="575"/>
      <c r="U231" s="575"/>
      <c r="V231" s="575"/>
      <c r="W231" s="575"/>
      <c r="X231" s="575"/>
      <c r="Y231" s="575"/>
      <c r="Z231" s="575"/>
      <c r="AA231" s="575"/>
      <c r="AB231" s="575"/>
      <c r="AC231" s="575"/>
      <c r="AD231" s="575"/>
      <c r="AE231" s="575"/>
      <c r="AF231" s="575"/>
      <c r="AG231" s="575"/>
      <c r="AH231" s="575"/>
      <c r="AI231" s="575"/>
      <c r="AJ231" s="575"/>
      <c r="AK231" s="575"/>
      <c r="AL231" s="575"/>
      <c r="AM231" s="575"/>
      <c r="AN231" s="575"/>
      <c r="AO231" s="575"/>
      <c r="AP231" s="575"/>
      <c r="AQ231" s="575"/>
      <c r="AR231" s="575"/>
      <c r="AS231" s="575"/>
      <c r="AT231" s="575"/>
      <c r="AU231" s="575"/>
      <c r="AV231" s="575"/>
      <c r="AW231" s="575"/>
      <c r="AX231" s="575"/>
      <c r="AY231" s="575"/>
      <c r="AZ231" s="575"/>
      <c r="BA231" s="575"/>
      <c r="BB231" s="575"/>
      <c r="BC231" s="575"/>
      <c r="BD231" s="575"/>
      <c r="BE231" s="575"/>
      <c r="BF231" s="575"/>
      <c r="BG231" s="575"/>
      <c r="BH231" s="575"/>
      <c r="BI231" s="575"/>
      <c r="BJ231" s="575"/>
      <c r="BK231" s="575"/>
      <c r="BL231" s="575"/>
      <c r="BM231" s="575"/>
      <c r="BN231" s="575"/>
      <c r="BO231" s="575"/>
      <c r="BP231" s="575"/>
      <c r="BQ231" s="575"/>
      <c r="BR231" s="575"/>
      <c r="BS231" s="575"/>
      <c r="BT231" s="575"/>
      <c r="BU231" s="575"/>
      <c r="BV231" s="575"/>
      <c r="BW231" s="575"/>
      <c r="BX231" s="575"/>
      <c r="BY231" s="575"/>
      <c r="BZ231" s="575"/>
      <c r="CA231" s="575"/>
      <c r="CB231" s="575"/>
      <c r="CC231" s="575"/>
      <c r="CD231" s="575"/>
      <c r="CE231" s="575"/>
      <c r="CF231" s="575"/>
      <c r="CG231" s="575"/>
      <c r="CH231" s="575"/>
      <c r="CI231" s="575"/>
      <c r="CJ231" s="575"/>
      <c r="CK231" s="575"/>
      <c r="CL231" s="575"/>
      <c r="CM231" s="575"/>
      <c r="CN231" s="575"/>
      <c r="CO231" s="575"/>
      <c r="CP231" s="575"/>
      <c r="CQ231" s="575"/>
      <c r="CR231" s="575"/>
      <c r="CS231" s="575"/>
      <c r="CT231" s="575"/>
      <c r="CU231" s="575"/>
      <c r="CV231" s="575"/>
      <c r="CW231" s="575"/>
      <c r="CX231" s="575"/>
      <c r="CY231" s="575"/>
      <c r="CZ231" s="575"/>
      <c r="DA231" s="575"/>
      <c r="DB231" s="575"/>
      <c r="DC231" s="575"/>
      <c r="DD231" s="575"/>
      <c r="DE231" s="575"/>
      <c r="DF231" s="575"/>
      <c r="DG231" s="575"/>
      <c r="DH231" s="575"/>
      <c r="DI231" s="575"/>
      <c r="DJ231" s="575"/>
      <c r="DK231" s="575"/>
      <c r="DL231" s="575"/>
      <c r="DM231" s="575"/>
      <c r="DN231" s="575"/>
      <c r="DO231" s="575"/>
      <c r="DP231" s="575"/>
      <c r="DQ231" s="575"/>
      <c r="DR231" s="575"/>
      <c r="DS231" s="575"/>
      <c r="DT231" s="575"/>
      <c r="DU231" s="575"/>
      <c r="DV231" s="575"/>
      <c r="DW231" s="575"/>
      <c r="DX231" s="575"/>
      <c r="DY231" s="575"/>
      <c r="DZ231" s="575"/>
      <c r="EA231" s="575"/>
      <c r="EB231" s="575"/>
      <c r="EC231" s="575"/>
      <c r="ED231" s="575"/>
      <c r="EE231" s="575"/>
      <c r="EF231" s="575"/>
      <c r="EG231" s="575"/>
    </row>
    <row r="232" spans="1:137">
      <c r="A232" s="575"/>
      <c r="B232" s="575"/>
      <c r="C232" s="575"/>
      <c r="D232" s="575"/>
      <c r="E232" s="575"/>
      <c r="F232" s="575"/>
      <c r="G232" s="575"/>
      <c r="H232" s="575"/>
      <c r="I232" s="575"/>
      <c r="J232" s="575"/>
      <c r="K232" s="575"/>
      <c r="L232" s="575"/>
      <c r="M232" s="575"/>
      <c r="N232" s="575"/>
      <c r="O232" s="575"/>
      <c r="P232" s="575"/>
      <c r="Q232" s="575"/>
      <c r="R232" s="575"/>
      <c r="S232" s="575"/>
      <c r="T232" s="575"/>
      <c r="U232" s="575"/>
      <c r="V232" s="575"/>
      <c r="W232" s="575"/>
      <c r="X232" s="575"/>
      <c r="Y232" s="575"/>
      <c r="Z232" s="575"/>
      <c r="AA232" s="575"/>
      <c r="AB232" s="575"/>
      <c r="AC232" s="575"/>
      <c r="AD232" s="575"/>
      <c r="AE232" s="575"/>
      <c r="AF232" s="575"/>
      <c r="AG232" s="575"/>
      <c r="AH232" s="575"/>
      <c r="AI232" s="575"/>
      <c r="AJ232" s="575"/>
      <c r="AK232" s="575"/>
      <c r="AL232" s="575"/>
      <c r="AM232" s="575"/>
      <c r="AN232" s="575"/>
      <c r="AO232" s="575"/>
      <c r="AP232" s="575"/>
      <c r="AQ232" s="575"/>
      <c r="AR232" s="575"/>
      <c r="AS232" s="575"/>
      <c r="AT232" s="575"/>
      <c r="AU232" s="575"/>
      <c r="AV232" s="575"/>
      <c r="AW232" s="575"/>
      <c r="AX232" s="575"/>
      <c r="AY232" s="575"/>
      <c r="AZ232" s="575"/>
      <c r="BA232" s="575"/>
      <c r="BB232" s="575"/>
      <c r="BC232" s="575"/>
      <c r="BD232" s="575"/>
      <c r="BE232" s="575"/>
      <c r="BF232" s="575"/>
      <c r="BG232" s="575"/>
      <c r="BH232" s="575"/>
      <c r="BI232" s="575"/>
      <c r="BJ232" s="575"/>
      <c r="BK232" s="575"/>
      <c r="BL232" s="575"/>
      <c r="BM232" s="575"/>
      <c r="BN232" s="575"/>
      <c r="BO232" s="575"/>
      <c r="BP232" s="575"/>
      <c r="BQ232" s="575"/>
      <c r="BR232" s="575"/>
      <c r="BS232" s="575"/>
      <c r="BT232" s="575"/>
      <c r="BU232" s="575"/>
      <c r="BV232" s="575"/>
      <c r="BW232" s="575"/>
      <c r="BX232" s="575"/>
      <c r="BY232" s="575"/>
      <c r="BZ232" s="575"/>
      <c r="CA232" s="575"/>
      <c r="CB232" s="575"/>
      <c r="CC232" s="575"/>
      <c r="CD232" s="575"/>
      <c r="CE232" s="575"/>
      <c r="CF232" s="575"/>
      <c r="CG232" s="575"/>
      <c r="CH232" s="575"/>
      <c r="CI232" s="575"/>
      <c r="CJ232" s="575"/>
      <c r="CK232" s="575"/>
      <c r="CL232" s="575"/>
      <c r="CM232" s="575"/>
      <c r="CN232" s="575"/>
      <c r="CO232" s="575"/>
      <c r="CP232" s="575"/>
      <c r="CQ232" s="575"/>
      <c r="CR232" s="575"/>
      <c r="CS232" s="575"/>
      <c r="CT232" s="575"/>
      <c r="CU232" s="575"/>
      <c r="CV232" s="575"/>
      <c r="CW232" s="575"/>
      <c r="CX232" s="575"/>
      <c r="CY232" s="575"/>
      <c r="CZ232" s="575"/>
      <c r="DA232" s="575"/>
      <c r="DB232" s="575"/>
      <c r="DC232" s="575"/>
      <c r="DD232" s="575"/>
      <c r="DE232" s="575"/>
      <c r="DF232" s="575"/>
      <c r="DG232" s="575"/>
      <c r="DH232" s="575"/>
      <c r="DI232" s="575"/>
      <c r="DJ232" s="575"/>
      <c r="DK232" s="575"/>
      <c r="DL232" s="575"/>
      <c r="DM232" s="575"/>
      <c r="DN232" s="575"/>
      <c r="DO232" s="575"/>
      <c r="DP232" s="575"/>
      <c r="DQ232" s="575"/>
      <c r="DR232" s="575"/>
      <c r="DS232" s="575"/>
      <c r="DT232" s="575"/>
      <c r="DU232" s="575"/>
      <c r="DV232" s="575"/>
      <c r="DW232" s="575"/>
      <c r="DX232" s="575"/>
      <c r="DY232" s="575"/>
      <c r="DZ232" s="575"/>
      <c r="EA232" s="575"/>
      <c r="EB232" s="575"/>
      <c r="EC232" s="575"/>
      <c r="ED232" s="575"/>
      <c r="EE232" s="575"/>
      <c r="EF232" s="575"/>
      <c r="EG232" s="575"/>
    </row>
    <row r="233" spans="1:137">
      <c r="A233" s="575"/>
      <c r="B233" s="575"/>
      <c r="C233" s="575"/>
      <c r="D233" s="575"/>
      <c r="E233" s="575"/>
      <c r="F233" s="575"/>
      <c r="G233" s="575"/>
      <c r="H233" s="575"/>
      <c r="I233" s="575"/>
      <c r="J233" s="575"/>
      <c r="K233" s="575"/>
      <c r="L233" s="575"/>
      <c r="M233" s="575"/>
      <c r="N233" s="575"/>
      <c r="O233" s="575"/>
      <c r="P233" s="575"/>
      <c r="Q233" s="575"/>
      <c r="R233" s="575"/>
      <c r="S233" s="575"/>
      <c r="T233" s="575"/>
      <c r="U233" s="575"/>
      <c r="V233" s="575"/>
      <c r="W233" s="575"/>
      <c r="X233" s="575"/>
      <c r="Y233" s="575"/>
      <c r="Z233" s="575"/>
      <c r="AA233" s="575"/>
      <c r="AB233" s="575"/>
      <c r="AC233" s="575"/>
      <c r="AD233" s="575"/>
      <c r="AE233" s="575"/>
      <c r="AF233" s="575"/>
      <c r="AG233" s="575"/>
      <c r="AH233" s="575"/>
      <c r="AI233" s="575"/>
      <c r="AJ233" s="575"/>
      <c r="AK233" s="575"/>
      <c r="AL233" s="575"/>
      <c r="AM233" s="575"/>
      <c r="AN233" s="575"/>
      <c r="AO233" s="575"/>
      <c r="AP233" s="575"/>
      <c r="AQ233" s="575"/>
      <c r="AR233" s="575"/>
      <c r="AS233" s="575"/>
      <c r="AT233" s="575"/>
      <c r="AU233" s="575"/>
      <c r="AV233" s="575"/>
      <c r="AW233" s="575"/>
      <c r="AX233" s="575"/>
      <c r="AY233" s="575"/>
      <c r="AZ233" s="575"/>
      <c r="BA233" s="575"/>
      <c r="BB233" s="575"/>
      <c r="BC233" s="575"/>
      <c r="BD233" s="575"/>
      <c r="BE233" s="575"/>
      <c r="BF233" s="575"/>
      <c r="BG233" s="575"/>
      <c r="BH233" s="575"/>
      <c r="BI233" s="575"/>
      <c r="BJ233" s="575"/>
      <c r="BK233" s="575"/>
      <c r="BL233" s="575"/>
      <c r="BM233" s="575"/>
      <c r="BN233" s="575"/>
      <c r="BO233" s="575"/>
      <c r="BP233" s="575"/>
      <c r="BQ233" s="575"/>
      <c r="BR233" s="575"/>
      <c r="BS233" s="575"/>
      <c r="BT233" s="575"/>
      <c r="BU233" s="575"/>
      <c r="BV233" s="575"/>
      <c r="BW233" s="575"/>
      <c r="BX233" s="575"/>
      <c r="BY233" s="575"/>
      <c r="BZ233" s="575"/>
      <c r="CA233" s="575"/>
      <c r="CB233" s="575"/>
      <c r="CC233" s="575"/>
      <c r="CD233" s="575"/>
      <c r="CE233" s="575"/>
      <c r="CF233" s="575"/>
      <c r="CG233" s="575"/>
      <c r="CH233" s="575"/>
      <c r="CI233" s="575"/>
      <c r="CJ233" s="575"/>
      <c r="CK233" s="575"/>
      <c r="CL233" s="575"/>
      <c r="CM233" s="575"/>
      <c r="CN233" s="575"/>
      <c r="CO233" s="575"/>
      <c r="CP233" s="575"/>
      <c r="CQ233" s="575"/>
      <c r="CR233" s="575"/>
      <c r="CS233" s="575"/>
      <c r="CT233" s="575"/>
      <c r="CU233" s="575"/>
      <c r="CV233" s="575"/>
      <c r="CW233" s="575"/>
      <c r="CX233" s="575"/>
      <c r="CY233" s="575"/>
      <c r="CZ233" s="575"/>
      <c r="DA233" s="575"/>
      <c r="DB233" s="575"/>
      <c r="DC233" s="575"/>
      <c r="DD233" s="575"/>
      <c r="DE233" s="575"/>
      <c r="DF233" s="575"/>
      <c r="DG233" s="575"/>
      <c r="DH233" s="575"/>
      <c r="DI233" s="575"/>
      <c r="DJ233" s="575"/>
      <c r="DK233" s="575"/>
      <c r="DL233" s="575"/>
      <c r="DM233" s="575"/>
      <c r="DN233" s="575"/>
      <c r="DO233" s="575"/>
      <c r="DP233" s="575"/>
      <c r="DQ233" s="575"/>
      <c r="DR233" s="575"/>
      <c r="DS233" s="575"/>
      <c r="DT233" s="575"/>
      <c r="DU233" s="575"/>
      <c r="DV233" s="575"/>
      <c r="DW233" s="575"/>
      <c r="DX233" s="575"/>
      <c r="DY233" s="575"/>
      <c r="DZ233" s="575"/>
      <c r="EA233" s="575"/>
      <c r="EB233" s="575"/>
      <c r="EC233" s="575"/>
      <c r="ED233" s="575"/>
      <c r="EE233" s="575"/>
      <c r="EF233" s="575"/>
      <c r="EG233" s="575"/>
    </row>
    <row r="234" spans="1:137">
      <c r="A234" s="575"/>
      <c r="B234" s="575"/>
      <c r="C234" s="575"/>
      <c r="D234" s="575"/>
      <c r="E234" s="575"/>
      <c r="F234" s="575"/>
      <c r="G234" s="575"/>
      <c r="H234" s="575"/>
      <c r="I234" s="575"/>
      <c r="J234" s="575"/>
      <c r="K234" s="575"/>
      <c r="L234" s="575"/>
      <c r="M234" s="575"/>
      <c r="N234" s="575"/>
      <c r="O234" s="575"/>
      <c r="P234" s="575"/>
      <c r="Q234" s="575"/>
      <c r="R234" s="575"/>
      <c r="S234" s="575"/>
      <c r="T234" s="575"/>
      <c r="U234" s="575"/>
      <c r="V234" s="575"/>
      <c r="W234" s="575"/>
      <c r="X234" s="575"/>
      <c r="Y234" s="575"/>
      <c r="Z234" s="575"/>
      <c r="AA234" s="575"/>
      <c r="AB234" s="575"/>
      <c r="AC234" s="575"/>
      <c r="AD234" s="575"/>
      <c r="AE234" s="575"/>
      <c r="AF234" s="575"/>
      <c r="AG234" s="575"/>
      <c r="AH234" s="575"/>
      <c r="AI234" s="575"/>
      <c r="AJ234" s="575"/>
      <c r="AK234" s="575"/>
      <c r="AL234" s="575"/>
      <c r="AM234" s="575"/>
      <c r="AN234" s="575"/>
      <c r="AO234" s="575"/>
      <c r="AP234" s="575"/>
      <c r="AQ234" s="575"/>
      <c r="AR234" s="575"/>
      <c r="AS234" s="575"/>
      <c r="AT234" s="575"/>
      <c r="AU234" s="575"/>
      <c r="AV234" s="575"/>
      <c r="AW234" s="575"/>
      <c r="AX234" s="575"/>
      <c r="AY234" s="575"/>
      <c r="AZ234" s="575"/>
      <c r="BA234" s="575"/>
      <c r="BB234" s="575"/>
      <c r="BC234" s="575"/>
      <c r="BD234" s="575"/>
      <c r="BE234" s="575"/>
      <c r="BF234" s="575"/>
      <c r="BG234" s="575"/>
      <c r="BH234" s="575"/>
      <c r="BI234" s="575"/>
      <c r="BJ234" s="575"/>
      <c r="BK234" s="575"/>
      <c r="BL234" s="575"/>
      <c r="BM234" s="575"/>
      <c r="BN234" s="575"/>
      <c r="BO234" s="575"/>
      <c r="BP234" s="575"/>
      <c r="BQ234" s="575"/>
      <c r="BR234" s="575"/>
      <c r="BS234" s="575"/>
      <c r="BT234" s="575"/>
      <c r="BU234" s="575"/>
      <c r="BV234" s="575"/>
      <c r="BW234" s="575"/>
      <c r="BX234" s="575"/>
      <c r="BY234" s="575"/>
      <c r="BZ234" s="575"/>
      <c r="CA234" s="575"/>
      <c r="CB234" s="575"/>
      <c r="CC234" s="575"/>
      <c r="CD234" s="575"/>
      <c r="CE234" s="575"/>
      <c r="CF234" s="575"/>
      <c r="CG234" s="575"/>
      <c r="CH234" s="575"/>
      <c r="CI234" s="575"/>
      <c r="CJ234" s="575"/>
      <c r="CK234" s="575"/>
      <c r="CL234" s="575"/>
      <c r="CM234" s="575"/>
      <c r="CN234" s="575"/>
      <c r="CO234" s="575"/>
      <c r="CP234" s="575"/>
      <c r="CQ234" s="575"/>
      <c r="CR234" s="575"/>
      <c r="CS234" s="575"/>
      <c r="CT234" s="575"/>
      <c r="CU234" s="575"/>
      <c r="CV234" s="575"/>
      <c r="CW234" s="575"/>
      <c r="CX234" s="575"/>
      <c r="CY234" s="575"/>
      <c r="CZ234" s="575"/>
      <c r="DA234" s="575"/>
      <c r="DB234" s="575"/>
      <c r="DC234" s="575"/>
      <c r="DD234" s="575"/>
      <c r="DE234" s="575"/>
      <c r="DF234" s="575"/>
      <c r="DG234" s="575"/>
      <c r="DH234" s="575"/>
      <c r="DI234" s="575"/>
      <c r="DJ234" s="575"/>
      <c r="DK234" s="575"/>
      <c r="DL234" s="575"/>
      <c r="DM234" s="575"/>
      <c r="DN234" s="575"/>
      <c r="DO234" s="575"/>
      <c r="DP234" s="575"/>
      <c r="DQ234" s="575"/>
      <c r="DR234" s="575"/>
      <c r="DS234" s="575"/>
      <c r="DT234" s="575"/>
      <c r="DU234" s="575"/>
      <c r="DV234" s="575"/>
      <c r="DW234" s="575"/>
      <c r="DX234" s="575"/>
      <c r="DY234" s="575"/>
      <c r="DZ234" s="575"/>
      <c r="EA234" s="575"/>
      <c r="EB234" s="575"/>
      <c r="EC234" s="575"/>
      <c r="ED234" s="575"/>
      <c r="EE234" s="575"/>
      <c r="EF234" s="575"/>
      <c r="EG234" s="575"/>
    </row>
    <row r="235" spans="1:137">
      <c r="A235" s="575"/>
      <c r="B235" s="575"/>
      <c r="C235" s="575"/>
      <c r="D235" s="575"/>
      <c r="E235" s="575"/>
      <c r="F235" s="575"/>
      <c r="G235" s="575"/>
      <c r="H235" s="575"/>
      <c r="I235" s="575"/>
      <c r="J235" s="575"/>
      <c r="K235" s="575"/>
      <c r="L235" s="575"/>
      <c r="M235" s="575"/>
      <c r="N235" s="575"/>
      <c r="O235" s="575"/>
      <c r="P235" s="575"/>
      <c r="Q235" s="575"/>
      <c r="R235" s="575"/>
      <c r="S235" s="575"/>
      <c r="T235" s="575"/>
      <c r="U235" s="575"/>
      <c r="V235" s="575"/>
      <c r="W235" s="575"/>
      <c r="X235" s="575"/>
      <c r="Y235" s="575"/>
      <c r="Z235" s="575"/>
      <c r="AA235" s="575"/>
      <c r="AB235" s="575"/>
      <c r="AC235" s="575"/>
      <c r="AD235" s="575"/>
      <c r="AE235" s="575"/>
      <c r="AF235" s="575"/>
      <c r="AG235" s="575"/>
      <c r="AH235" s="575"/>
      <c r="AI235" s="575"/>
      <c r="AJ235" s="575"/>
      <c r="AK235" s="575"/>
      <c r="AL235" s="575"/>
      <c r="AM235" s="575"/>
      <c r="AN235" s="575"/>
      <c r="AO235" s="575"/>
      <c r="AP235" s="575"/>
      <c r="AQ235" s="575"/>
      <c r="AR235" s="575"/>
      <c r="AS235" s="575"/>
      <c r="AT235" s="575"/>
      <c r="AU235" s="575"/>
      <c r="AV235" s="575"/>
      <c r="AW235" s="575"/>
      <c r="AX235" s="575"/>
      <c r="AY235" s="575"/>
      <c r="AZ235" s="575"/>
      <c r="BA235" s="575"/>
      <c r="BB235" s="575"/>
      <c r="BC235" s="575"/>
      <c r="BD235" s="575"/>
      <c r="BE235" s="575"/>
      <c r="BF235" s="575"/>
      <c r="BG235" s="575"/>
      <c r="BH235" s="575"/>
      <c r="BI235" s="575"/>
      <c r="BJ235" s="575"/>
      <c r="BK235" s="575"/>
      <c r="BL235" s="575"/>
      <c r="BM235" s="575"/>
      <c r="BN235" s="575"/>
      <c r="BO235" s="575"/>
      <c r="BP235" s="575"/>
      <c r="BQ235" s="575"/>
      <c r="BR235" s="575"/>
      <c r="BS235" s="575"/>
      <c r="BT235" s="575"/>
      <c r="BU235" s="575"/>
      <c r="BV235" s="575"/>
      <c r="BW235" s="575"/>
      <c r="BX235" s="575"/>
      <c r="BY235" s="575"/>
      <c r="BZ235" s="575"/>
      <c r="CA235" s="575"/>
      <c r="CB235" s="575"/>
      <c r="CC235" s="575"/>
      <c r="CD235" s="575"/>
      <c r="CE235" s="575"/>
      <c r="CF235" s="575"/>
      <c r="CG235" s="575"/>
      <c r="CH235" s="575"/>
      <c r="CI235" s="575"/>
      <c r="CJ235" s="575"/>
      <c r="CK235" s="575"/>
      <c r="CL235" s="575"/>
      <c r="CM235" s="575"/>
      <c r="CN235" s="575"/>
      <c r="CO235" s="575"/>
      <c r="CP235" s="575"/>
      <c r="CQ235" s="575"/>
      <c r="CR235" s="575"/>
      <c r="CS235" s="575"/>
      <c r="CT235" s="575"/>
      <c r="CU235" s="575"/>
      <c r="CV235" s="575"/>
      <c r="CW235" s="575"/>
      <c r="CX235" s="575"/>
      <c r="CY235" s="575"/>
      <c r="CZ235" s="575"/>
      <c r="DA235" s="575"/>
      <c r="DB235" s="575"/>
      <c r="DC235" s="575"/>
      <c r="DD235" s="575"/>
      <c r="DE235" s="575"/>
      <c r="DF235" s="575"/>
      <c r="DG235" s="575"/>
      <c r="DH235" s="575"/>
      <c r="DI235" s="575"/>
      <c r="DJ235" s="575"/>
      <c r="DK235" s="575"/>
      <c r="DL235" s="575"/>
      <c r="DM235" s="575"/>
      <c r="DN235" s="575"/>
      <c r="DO235" s="575"/>
      <c r="DP235" s="575"/>
      <c r="DQ235" s="575"/>
      <c r="DR235" s="575"/>
      <c r="DS235" s="575"/>
      <c r="DT235" s="575"/>
      <c r="DU235" s="575"/>
      <c r="DV235" s="575"/>
      <c r="DW235" s="575"/>
      <c r="DX235" s="575"/>
      <c r="DY235" s="575"/>
      <c r="DZ235" s="575"/>
      <c r="EA235" s="575"/>
      <c r="EB235" s="575"/>
      <c r="EC235" s="575"/>
      <c r="ED235" s="575"/>
      <c r="EE235" s="575"/>
      <c r="EF235" s="575"/>
      <c r="EG235" s="575"/>
    </row>
    <row r="236" spans="1:137">
      <c r="A236" s="575"/>
      <c r="B236" s="575"/>
      <c r="C236" s="575"/>
      <c r="D236" s="575"/>
      <c r="E236" s="575"/>
      <c r="F236" s="575"/>
      <c r="G236" s="575"/>
      <c r="H236" s="575"/>
      <c r="I236" s="575"/>
      <c r="J236" s="575"/>
      <c r="K236" s="575"/>
      <c r="L236" s="575"/>
      <c r="M236" s="575"/>
      <c r="N236" s="575"/>
      <c r="O236" s="575"/>
      <c r="P236" s="575"/>
      <c r="Q236" s="575"/>
      <c r="R236" s="575"/>
      <c r="S236" s="575"/>
      <c r="T236" s="575"/>
      <c r="U236" s="575"/>
      <c r="V236" s="575"/>
      <c r="W236" s="575"/>
      <c r="X236" s="575"/>
      <c r="Y236" s="575"/>
      <c r="Z236" s="575"/>
      <c r="AA236" s="575"/>
      <c r="AB236" s="575"/>
      <c r="AC236" s="575"/>
      <c r="AD236" s="575"/>
      <c r="AE236" s="575"/>
      <c r="AF236" s="575"/>
      <c r="AG236" s="575"/>
      <c r="AH236" s="575"/>
      <c r="AI236" s="575"/>
      <c r="AJ236" s="575"/>
      <c r="AK236" s="575"/>
      <c r="AL236" s="575"/>
      <c r="AM236" s="575"/>
      <c r="AN236" s="575"/>
      <c r="AO236" s="575"/>
      <c r="AP236" s="575"/>
      <c r="AQ236" s="575"/>
      <c r="AR236" s="575"/>
      <c r="AS236" s="575"/>
      <c r="AT236" s="575"/>
      <c r="AU236" s="575"/>
      <c r="AV236" s="575"/>
      <c r="AW236" s="575"/>
      <c r="AX236" s="575"/>
      <c r="AY236" s="575"/>
      <c r="AZ236" s="575"/>
      <c r="BA236" s="575"/>
      <c r="BB236" s="575"/>
      <c r="BC236" s="575"/>
      <c r="BD236" s="575"/>
      <c r="BE236" s="575"/>
      <c r="BF236" s="575"/>
      <c r="BG236" s="575"/>
      <c r="BH236" s="575"/>
      <c r="BI236" s="575"/>
      <c r="BJ236" s="575"/>
      <c r="BK236" s="575"/>
      <c r="BL236" s="575"/>
      <c r="BM236" s="575"/>
      <c r="BN236" s="575"/>
      <c r="BO236" s="575"/>
      <c r="BP236" s="575"/>
      <c r="BQ236" s="575"/>
      <c r="BR236" s="575"/>
      <c r="BS236" s="575"/>
      <c r="BT236" s="575"/>
      <c r="BU236" s="575"/>
      <c r="BV236" s="575"/>
      <c r="BW236" s="575"/>
      <c r="BX236" s="575"/>
      <c r="BY236" s="575"/>
      <c r="BZ236" s="575"/>
      <c r="CA236" s="575"/>
      <c r="CB236" s="575"/>
      <c r="CC236" s="575"/>
      <c r="CD236" s="575"/>
      <c r="CE236" s="575"/>
      <c r="CF236" s="575"/>
      <c r="CG236" s="575"/>
      <c r="CH236" s="575"/>
      <c r="CI236" s="575"/>
      <c r="CJ236" s="575"/>
      <c r="CK236" s="575"/>
      <c r="CL236" s="575"/>
      <c r="CM236" s="575"/>
      <c r="CN236" s="575"/>
      <c r="CO236" s="575"/>
      <c r="CP236" s="575"/>
      <c r="CQ236" s="575"/>
      <c r="CR236" s="575"/>
      <c r="CS236" s="575"/>
      <c r="CT236" s="575"/>
      <c r="CU236" s="575"/>
      <c r="CV236" s="575"/>
      <c r="CW236" s="575"/>
      <c r="CX236" s="575"/>
      <c r="CY236" s="575"/>
      <c r="CZ236" s="575"/>
      <c r="DA236" s="575"/>
      <c r="DB236" s="575"/>
      <c r="DC236" s="575"/>
      <c r="DD236" s="575"/>
      <c r="DE236" s="575"/>
      <c r="DF236" s="575"/>
      <c r="DG236" s="575"/>
      <c r="DH236" s="575"/>
      <c r="DI236" s="575"/>
      <c r="DJ236" s="575"/>
      <c r="DK236" s="575"/>
      <c r="DL236" s="575"/>
      <c r="DM236" s="575"/>
      <c r="DN236" s="575"/>
      <c r="DO236" s="575"/>
      <c r="DP236" s="575"/>
      <c r="DQ236" s="575"/>
      <c r="DR236" s="575"/>
      <c r="DS236" s="575"/>
      <c r="DT236" s="575"/>
      <c r="DU236" s="575"/>
      <c r="DV236" s="575"/>
      <c r="DW236" s="575"/>
      <c r="DX236" s="575"/>
      <c r="DY236" s="575"/>
      <c r="DZ236" s="575"/>
      <c r="EA236" s="575"/>
      <c r="EB236" s="575"/>
      <c r="EC236" s="575"/>
      <c r="ED236" s="575"/>
      <c r="EE236" s="575"/>
      <c r="EF236" s="575"/>
      <c r="EG236" s="575"/>
    </row>
    <row r="237" spans="1:137">
      <c r="A237" s="575"/>
      <c r="B237" s="575"/>
      <c r="C237" s="575"/>
      <c r="D237" s="575"/>
      <c r="E237" s="575"/>
      <c r="F237" s="575"/>
      <c r="G237" s="575"/>
      <c r="H237" s="575"/>
      <c r="I237" s="575"/>
      <c r="J237" s="575"/>
      <c r="K237" s="575"/>
      <c r="L237" s="575"/>
      <c r="M237" s="575"/>
      <c r="N237" s="575"/>
      <c r="O237" s="575"/>
      <c r="P237" s="575"/>
      <c r="Q237" s="575"/>
      <c r="R237" s="575"/>
      <c r="S237" s="575"/>
      <c r="T237" s="575"/>
      <c r="U237" s="575"/>
      <c r="V237" s="575"/>
      <c r="W237" s="575"/>
      <c r="X237" s="575"/>
      <c r="Y237" s="575"/>
      <c r="Z237" s="575"/>
      <c r="AA237" s="575"/>
      <c r="AB237" s="575"/>
      <c r="AC237" s="575"/>
      <c r="AD237" s="575"/>
      <c r="AE237" s="575"/>
      <c r="AF237" s="575"/>
      <c r="AG237" s="575"/>
      <c r="AH237" s="575"/>
      <c r="AI237" s="575"/>
      <c r="AJ237" s="575"/>
      <c r="AK237" s="575"/>
      <c r="AL237" s="575"/>
      <c r="AM237" s="575"/>
      <c r="AN237" s="575"/>
      <c r="AO237" s="575"/>
      <c r="AP237" s="575"/>
      <c r="AQ237" s="575"/>
      <c r="AR237" s="575"/>
      <c r="AS237" s="575"/>
      <c r="AT237" s="575"/>
      <c r="AU237" s="575"/>
      <c r="AV237" s="575"/>
      <c r="AW237" s="575"/>
      <c r="AX237" s="575"/>
      <c r="AY237" s="575"/>
      <c r="AZ237" s="575"/>
      <c r="BA237" s="575"/>
      <c r="BB237" s="575"/>
      <c r="BC237" s="575"/>
      <c r="BD237" s="575"/>
      <c r="BE237" s="575"/>
      <c r="BF237" s="575"/>
      <c r="BG237" s="575"/>
      <c r="BH237" s="575"/>
      <c r="BI237" s="575"/>
      <c r="BJ237" s="575"/>
      <c r="BK237" s="575"/>
      <c r="BL237" s="575"/>
      <c r="BM237" s="575"/>
      <c r="BN237" s="575"/>
      <c r="BO237" s="575"/>
      <c r="BP237" s="575"/>
      <c r="BQ237" s="575"/>
      <c r="BR237" s="575"/>
      <c r="BS237" s="575"/>
      <c r="BT237" s="575"/>
      <c r="BU237" s="575"/>
      <c r="BV237" s="575"/>
      <c r="BW237" s="575"/>
      <c r="BX237" s="575"/>
      <c r="BY237" s="575"/>
      <c r="BZ237" s="575"/>
      <c r="CA237" s="575"/>
      <c r="CB237" s="575"/>
      <c r="CC237" s="575"/>
      <c r="CD237" s="575"/>
      <c r="CE237" s="575"/>
      <c r="CF237" s="575"/>
      <c r="CG237" s="575"/>
      <c r="CH237" s="575"/>
      <c r="CI237" s="575"/>
      <c r="CJ237" s="575"/>
      <c r="CK237" s="575"/>
      <c r="CL237" s="575"/>
      <c r="CM237" s="575"/>
      <c r="CN237" s="575"/>
      <c r="CO237" s="575"/>
      <c r="CP237" s="575"/>
      <c r="CQ237" s="575"/>
      <c r="CR237" s="575"/>
      <c r="CS237" s="575"/>
      <c r="CT237" s="575"/>
      <c r="CU237" s="575"/>
      <c r="CV237" s="575"/>
      <c r="CW237" s="575"/>
      <c r="CX237" s="575"/>
      <c r="CY237" s="575"/>
      <c r="CZ237" s="575"/>
      <c r="DA237" s="575"/>
      <c r="DB237" s="575"/>
      <c r="DC237" s="575"/>
      <c r="DD237" s="575"/>
      <c r="DE237" s="575"/>
      <c r="DF237" s="575"/>
      <c r="DG237" s="575"/>
      <c r="DH237" s="575"/>
      <c r="DI237" s="575"/>
      <c r="DJ237" s="575"/>
      <c r="DK237" s="575"/>
      <c r="DL237" s="575"/>
      <c r="DM237" s="575"/>
      <c r="DN237" s="575"/>
      <c r="DO237" s="575"/>
      <c r="DP237" s="575"/>
      <c r="DQ237" s="575"/>
      <c r="DR237" s="575"/>
      <c r="DS237" s="575"/>
      <c r="DT237" s="575"/>
      <c r="DU237" s="575"/>
      <c r="DV237" s="575"/>
      <c r="DW237" s="575"/>
      <c r="DX237" s="575"/>
      <c r="DY237" s="575"/>
      <c r="DZ237" s="575"/>
      <c r="EA237" s="575"/>
      <c r="EB237" s="575"/>
      <c r="EC237" s="575"/>
      <c r="ED237" s="575"/>
      <c r="EE237" s="575"/>
      <c r="EF237" s="575"/>
      <c r="EG237" s="575"/>
    </row>
    <row r="238" spans="1:137">
      <c r="A238" s="575"/>
      <c r="B238" s="575"/>
      <c r="C238" s="575"/>
      <c r="D238" s="575"/>
      <c r="E238" s="575"/>
      <c r="F238" s="575"/>
      <c r="G238" s="575"/>
      <c r="H238" s="575"/>
      <c r="I238" s="575"/>
      <c r="J238" s="575"/>
      <c r="K238" s="575"/>
      <c r="L238" s="575"/>
      <c r="M238" s="575"/>
      <c r="N238" s="575"/>
      <c r="O238" s="575"/>
      <c r="P238" s="575"/>
      <c r="Q238" s="575"/>
      <c r="R238" s="575"/>
      <c r="S238" s="575"/>
      <c r="T238" s="575"/>
      <c r="U238" s="575"/>
      <c r="V238" s="575"/>
      <c r="W238" s="575"/>
      <c r="X238" s="575"/>
      <c r="Y238" s="575"/>
      <c r="Z238" s="575"/>
      <c r="AA238" s="575"/>
      <c r="AB238" s="575"/>
      <c r="AC238" s="575"/>
      <c r="AD238" s="575"/>
      <c r="AE238" s="575"/>
      <c r="AF238" s="575"/>
      <c r="AG238" s="575"/>
      <c r="AH238" s="575"/>
      <c r="AI238" s="575"/>
      <c r="AJ238" s="575"/>
      <c r="AK238" s="575"/>
      <c r="AL238" s="575"/>
      <c r="AM238" s="575"/>
      <c r="AN238" s="575"/>
      <c r="AO238" s="575"/>
      <c r="AP238" s="575"/>
      <c r="AQ238" s="575"/>
      <c r="AR238" s="575"/>
      <c r="AS238" s="575"/>
      <c r="AT238" s="575"/>
      <c r="AU238" s="575"/>
      <c r="AV238" s="575"/>
      <c r="AW238" s="575"/>
      <c r="AX238" s="575"/>
      <c r="AY238" s="575"/>
      <c r="AZ238" s="575"/>
      <c r="BA238" s="575"/>
      <c r="BB238" s="575"/>
      <c r="BC238" s="575"/>
      <c r="BD238" s="575"/>
      <c r="BE238" s="575"/>
      <c r="BF238" s="575"/>
      <c r="BG238" s="575"/>
      <c r="BH238" s="575"/>
      <c r="BI238" s="575"/>
      <c r="BJ238" s="575"/>
      <c r="BK238" s="575"/>
      <c r="BL238" s="575"/>
      <c r="BM238" s="575"/>
      <c r="BN238" s="575"/>
      <c r="BO238" s="575"/>
      <c r="BP238" s="575"/>
      <c r="BQ238" s="575"/>
      <c r="BR238" s="575"/>
      <c r="BS238" s="575"/>
      <c r="BT238" s="575"/>
      <c r="BU238" s="575"/>
      <c r="BV238" s="575"/>
      <c r="BW238" s="575"/>
      <c r="BX238" s="575"/>
      <c r="BY238" s="575"/>
      <c r="BZ238" s="575"/>
      <c r="CA238" s="575"/>
      <c r="CB238" s="575"/>
      <c r="CC238" s="575"/>
      <c r="CD238" s="575"/>
      <c r="CE238" s="575"/>
      <c r="CF238" s="575"/>
      <c r="CG238" s="575"/>
      <c r="CH238" s="575"/>
      <c r="CI238" s="575"/>
      <c r="CJ238" s="575"/>
      <c r="CK238" s="575"/>
      <c r="CL238" s="575"/>
      <c r="CM238" s="575"/>
      <c r="CN238" s="575"/>
      <c r="CO238" s="575"/>
      <c r="CP238" s="575"/>
      <c r="CQ238" s="575"/>
      <c r="CR238" s="575"/>
      <c r="CS238" s="575"/>
      <c r="CT238" s="575"/>
      <c r="CU238" s="575"/>
      <c r="CV238" s="575"/>
      <c r="CW238" s="575"/>
      <c r="CX238" s="575"/>
      <c r="CY238" s="575"/>
      <c r="CZ238" s="575"/>
      <c r="DA238" s="575"/>
      <c r="DB238" s="575"/>
      <c r="DC238" s="575"/>
      <c r="DD238" s="575"/>
      <c r="DE238" s="575"/>
      <c r="DF238" s="575"/>
      <c r="DG238" s="575"/>
      <c r="DH238" s="575"/>
      <c r="DI238" s="575"/>
      <c r="DJ238" s="575"/>
      <c r="DK238" s="575"/>
      <c r="DL238" s="575"/>
      <c r="DM238" s="575"/>
      <c r="DN238" s="575"/>
      <c r="DO238" s="575"/>
      <c r="DP238" s="575"/>
      <c r="DQ238" s="575"/>
      <c r="DR238" s="575"/>
      <c r="DS238" s="575"/>
      <c r="DT238" s="575"/>
      <c r="DU238" s="575"/>
      <c r="DV238" s="575"/>
      <c r="DW238" s="575"/>
      <c r="DX238" s="575"/>
      <c r="DY238" s="575"/>
      <c r="DZ238" s="575"/>
      <c r="EA238" s="575"/>
      <c r="EB238" s="575"/>
      <c r="EC238" s="575"/>
      <c r="ED238" s="575"/>
      <c r="EE238" s="575"/>
      <c r="EF238" s="575"/>
      <c r="EG238" s="575"/>
    </row>
    <row r="239" spans="1:137">
      <c r="A239" s="575"/>
      <c r="B239" s="575"/>
      <c r="C239" s="575"/>
      <c r="D239" s="575"/>
      <c r="E239" s="575"/>
      <c r="F239" s="575"/>
      <c r="G239" s="575"/>
      <c r="H239" s="575"/>
      <c r="I239" s="575"/>
      <c r="J239" s="575"/>
      <c r="K239" s="575"/>
      <c r="L239" s="575"/>
      <c r="M239" s="575"/>
      <c r="N239" s="575"/>
      <c r="O239" s="575"/>
      <c r="P239" s="575"/>
      <c r="Q239" s="575"/>
      <c r="R239" s="575"/>
      <c r="S239" s="575"/>
      <c r="T239" s="575"/>
      <c r="U239" s="575"/>
      <c r="V239" s="575"/>
      <c r="W239" s="575"/>
      <c r="X239" s="575"/>
      <c r="Y239" s="575"/>
      <c r="Z239" s="575"/>
      <c r="AA239" s="575"/>
      <c r="AB239" s="575"/>
      <c r="AC239" s="575"/>
      <c r="AD239" s="575"/>
      <c r="AE239" s="575"/>
      <c r="AF239" s="575"/>
      <c r="AG239" s="575"/>
      <c r="AH239" s="575"/>
      <c r="AI239" s="575"/>
      <c r="AJ239" s="575"/>
      <c r="AK239" s="575"/>
      <c r="AL239" s="575"/>
      <c r="AM239" s="575"/>
      <c r="AN239" s="575"/>
      <c r="AO239" s="575"/>
      <c r="AP239" s="575"/>
      <c r="AQ239" s="575"/>
      <c r="AR239" s="575"/>
      <c r="AS239" s="575"/>
      <c r="AT239" s="575"/>
      <c r="AU239" s="575"/>
      <c r="AV239" s="575"/>
      <c r="AW239" s="575"/>
      <c r="AX239" s="575"/>
      <c r="AY239" s="575"/>
      <c r="AZ239" s="575"/>
      <c r="BA239" s="575"/>
      <c r="BB239" s="575"/>
      <c r="BC239" s="575"/>
      <c r="BD239" s="575"/>
      <c r="BE239" s="575"/>
      <c r="BF239" s="575"/>
      <c r="BG239" s="575"/>
      <c r="BH239" s="575"/>
      <c r="BI239" s="575"/>
      <c r="BJ239" s="575"/>
      <c r="BK239" s="575"/>
      <c r="BL239" s="575"/>
      <c r="BM239" s="575"/>
      <c r="BN239" s="575"/>
      <c r="BO239" s="575"/>
      <c r="BP239" s="575"/>
      <c r="BQ239" s="575"/>
      <c r="BR239" s="575"/>
      <c r="BS239" s="575"/>
      <c r="BT239" s="575"/>
      <c r="BU239" s="575"/>
      <c r="BV239" s="575"/>
      <c r="BW239" s="575"/>
      <c r="BX239" s="575"/>
      <c r="BY239" s="575"/>
      <c r="BZ239" s="575"/>
      <c r="CA239" s="575"/>
      <c r="CB239" s="575"/>
      <c r="CC239" s="575"/>
      <c r="CD239" s="575"/>
      <c r="CE239" s="575"/>
      <c r="CF239" s="575"/>
      <c r="CG239" s="575"/>
      <c r="CH239" s="575"/>
      <c r="CI239" s="575"/>
      <c r="CJ239" s="575"/>
      <c r="CK239" s="575"/>
      <c r="CL239" s="575"/>
      <c r="CM239" s="575"/>
      <c r="CN239" s="575"/>
      <c r="CO239" s="575"/>
      <c r="CP239" s="575"/>
      <c r="CQ239" s="575"/>
      <c r="CR239" s="575"/>
      <c r="CS239" s="575"/>
      <c r="CT239" s="575"/>
      <c r="CU239" s="575"/>
      <c r="CV239" s="575"/>
      <c r="CW239" s="575"/>
      <c r="CX239" s="575"/>
      <c r="CY239" s="575"/>
      <c r="CZ239" s="575"/>
      <c r="DA239" s="575"/>
      <c r="DB239" s="575"/>
      <c r="DC239" s="575"/>
      <c r="DD239" s="575"/>
      <c r="DE239" s="575"/>
      <c r="DF239" s="575"/>
      <c r="DG239" s="575"/>
      <c r="DH239" s="575"/>
      <c r="DI239" s="575"/>
      <c r="DJ239" s="575"/>
      <c r="DK239" s="575"/>
      <c r="DL239" s="575"/>
      <c r="DM239" s="575"/>
      <c r="DN239" s="575"/>
      <c r="DO239" s="575"/>
      <c r="DP239" s="575"/>
      <c r="DQ239" s="575"/>
      <c r="DR239" s="575"/>
      <c r="DS239" s="575"/>
      <c r="DT239" s="575"/>
      <c r="DU239" s="575"/>
      <c r="DV239" s="575"/>
      <c r="DW239" s="575"/>
      <c r="DX239" s="575"/>
      <c r="DY239" s="575"/>
      <c r="DZ239" s="575"/>
      <c r="EA239" s="575"/>
      <c r="EB239" s="575"/>
      <c r="EC239" s="575"/>
      <c r="ED239" s="575"/>
      <c r="EE239" s="575"/>
      <c r="EF239" s="575"/>
      <c r="EG239" s="575"/>
    </row>
    <row r="240" spans="1:137">
      <c r="A240" s="575"/>
      <c r="B240" s="575"/>
      <c r="C240" s="575"/>
      <c r="D240" s="575"/>
      <c r="E240" s="575"/>
      <c r="F240" s="575"/>
      <c r="G240" s="575"/>
      <c r="H240" s="575"/>
      <c r="I240" s="575"/>
      <c r="J240" s="575"/>
      <c r="K240" s="575"/>
      <c r="L240" s="575"/>
      <c r="M240" s="575"/>
      <c r="N240" s="575"/>
      <c r="O240" s="575"/>
      <c r="P240" s="575"/>
      <c r="Q240" s="575"/>
      <c r="R240" s="575"/>
      <c r="S240" s="575"/>
      <c r="T240" s="575"/>
      <c r="U240" s="575"/>
      <c r="V240" s="575"/>
      <c r="W240" s="575"/>
      <c r="X240" s="575"/>
      <c r="Y240" s="575"/>
      <c r="Z240" s="575"/>
      <c r="AA240" s="575"/>
      <c r="AB240" s="575"/>
      <c r="AC240" s="575"/>
      <c r="AD240" s="575"/>
      <c r="AE240" s="575"/>
      <c r="AF240" s="575"/>
      <c r="AG240" s="575"/>
      <c r="AH240" s="575"/>
      <c r="AI240" s="575"/>
      <c r="AJ240" s="575"/>
      <c r="AK240" s="575"/>
      <c r="AL240" s="575"/>
      <c r="AM240" s="575"/>
      <c r="AN240" s="575"/>
      <c r="AO240" s="575"/>
      <c r="AP240" s="575"/>
      <c r="AQ240" s="575"/>
      <c r="AR240" s="575"/>
      <c r="AS240" s="575"/>
      <c r="AT240" s="575"/>
      <c r="AU240" s="575"/>
      <c r="AV240" s="575"/>
      <c r="AW240" s="575"/>
      <c r="AX240" s="575"/>
      <c r="AY240" s="575"/>
      <c r="AZ240" s="575"/>
      <c r="BA240" s="575"/>
      <c r="BB240" s="575"/>
      <c r="BC240" s="575"/>
      <c r="BD240" s="575"/>
      <c r="BE240" s="575"/>
      <c r="BF240" s="575"/>
      <c r="BG240" s="575"/>
      <c r="BH240" s="575"/>
      <c r="BI240" s="575"/>
      <c r="BJ240" s="575"/>
      <c r="BK240" s="575"/>
      <c r="BL240" s="575"/>
      <c r="BM240" s="575"/>
      <c r="BN240" s="575"/>
      <c r="BO240" s="575"/>
      <c r="BP240" s="575"/>
      <c r="BQ240" s="575"/>
      <c r="BR240" s="575"/>
      <c r="BS240" s="575"/>
      <c r="BT240" s="575"/>
      <c r="BU240" s="575"/>
      <c r="BV240" s="575"/>
      <c r="BW240" s="575"/>
      <c r="BX240" s="575"/>
      <c r="BY240" s="575"/>
      <c r="BZ240" s="575"/>
      <c r="CA240" s="575"/>
      <c r="CB240" s="575"/>
      <c r="CC240" s="575"/>
      <c r="CD240" s="575"/>
      <c r="CE240" s="575"/>
      <c r="CF240" s="575"/>
      <c r="CG240" s="575"/>
      <c r="CH240" s="575"/>
      <c r="CI240" s="575"/>
      <c r="CJ240" s="575"/>
      <c r="CK240" s="575"/>
      <c r="CL240" s="575"/>
      <c r="CM240" s="575"/>
      <c r="CN240" s="575"/>
      <c r="CO240" s="575"/>
      <c r="CP240" s="575"/>
      <c r="CQ240" s="575"/>
      <c r="CR240" s="575"/>
      <c r="CS240" s="575"/>
      <c r="CT240" s="575"/>
      <c r="CU240" s="575"/>
      <c r="CV240" s="575"/>
      <c r="CW240" s="575"/>
      <c r="CX240" s="575"/>
      <c r="CY240" s="575"/>
      <c r="CZ240" s="575"/>
      <c r="DA240" s="575"/>
      <c r="DB240" s="575"/>
      <c r="DC240" s="575"/>
      <c r="DD240" s="575"/>
      <c r="DE240" s="575"/>
      <c r="DF240" s="575"/>
      <c r="DG240" s="575"/>
      <c r="DH240" s="575"/>
      <c r="DI240" s="575"/>
      <c r="DJ240" s="575"/>
      <c r="DK240" s="575"/>
      <c r="DL240" s="575"/>
      <c r="DM240" s="575"/>
      <c r="DN240" s="575"/>
      <c r="DO240" s="575"/>
      <c r="DP240" s="575"/>
      <c r="DQ240" s="575"/>
      <c r="DR240" s="575"/>
      <c r="DS240" s="575"/>
      <c r="DT240" s="575"/>
      <c r="DU240" s="575"/>
      <c r="DV240" s="575"/>
      <c r="DW240" s="575"/>
      <c r="DX240" s="575"/>
      <c r="DY240" s="575"/>
      <c r="DZ240" s="575"/>
      <c r="EA240" s="575"/>
      <c r="EB240" s="575"/>
      <c r="EC240" s="575"/>
      <c r="ED240" s="575"/>
      <c r="EE240" s="575"/>
      <c r="EF240" s="575"/>
      <c r="EG240" s="575"/>
    </row>
    <row r="241" spans="1:137">
      <c r="A241" s="575"/>
      <c r="B241" s="575"/>
      <c r="C241" s="575"/>
      <c r="D241" s="575"/>
      <c r="E241" s="575"/>
      <c r="F241" s="575"/>
      <c r="G241" s="575"/>
      <c r="H241" s="575"/>
      <c r="I241" s="575"/>
      <c r="J241" s="575"/>
      <c r="K241" s="575"/>
      <c r="L241" s="575"/>
      <c r="M241" s="575"/>
      <c r="N241" s="575"/>
      <c r="O241" s="575"/>
      <c r="P241" s="575"/>
      <c r="Q241" s="575"/>
      <c r="R241" s="575"/>
      <c r="S241" s="575"/>
      <c r="T241" s="575"/>
      <c r="U241" s="575"/>
      <c r="V241" s="575"/>
      <c r="W241" s="575"/>
      <c r="X241" s="575"/>
      <c r="Y241" s="575"/>
      <c r="Z241" s="575"/>
      <c r="AA241" s="575"/>
      <c r="AB241" s="575"/>
      <c r="AC241" s="575"/>
      <c r="AD241" s="575"/>
      <c r="AE241" s="575"/>
      <c r="AF241" s="575"/>
      <c r="AG241" s="575"/>
      <c r="AH241" s="575"/>
      <c r="AI241" s="575"/>
      <c r="AJ241" s="575"/>
      <c r="AK241" s="575"/>
      <c r="AL241" s="575"/>
      <c r="AM241" s="575"/>
      <c r="AN241" s="575"/>
      <c r="AO241" s="575"/>
      <c r="AP241" s="575"/>
      <c r="AQ241" s="575"/>
      <c r="AR241" s="575"/>
      <c r="AS241" s="575"/>
      <c r="AT241" s="575"/>
      <c r="AU241" s="575"/>
      <c r="AV241" s="575"/>
      <c r="AW241" s="575"/>
      <c r="AX241" s="575"/>
      <c r="AY241" s="575"/>
      <c r="AZ241" s="575"/>
      <c r="BA241" s="575"/>
      <c r="BB241" s="575"/>
      <c r="BC241" s="575"/>
      <c r="BD241" s="575"/>
      <c r="BE241" s="575"/>
      <c r="BF241" s="575"/>
      <c r="BG241" s="575"/>
      <c r="BH241" s="575"/>
      <c r="BI241" s="575"/>
      <c r="BJ241" s="575"/>
      <c r="BK241" s="575"/>
      <c r="BL241" s="575"/>
      <c r="BM241" s="575"/>
      <c r="BN241" s="575"/>
      <c r="BO241" s="575"/>
      <c r="BP241" s="575"/>
      <c r="BQ241" s="575"/>
      <c r="BR241" s="575"/>
      <c r="BS241" s="575"/>
      <c r="BT241" s="575"/>
      <c r="BU241" s="575"/>
      <c r="BV241" s="575"/>
      <c r="BW241" s="575"/>
      <c r="BX241" s="575"/>
      <c r="BY241" s="575"/>
      <c r="BZ241" s="575"/>
      <c r="CA241" s="575"/>
      <c r="CB241" s="575"/>
      <c r="CC241" s="575"/>
      <c r="CD241" s="575"/>
      <c r="CE241" s="575"/>
      <c r="CF241" s="575"/>
      <c r="CG241" s="575"/>
      <c r="CH241" s="575"/>
      <c r="CI241" s="575"/>
      <c r="CJ241" s="575"/>
      <c r="CK241" s="575"/>
      <c r="CL241" s="575"/>
      <c r="CM241" s="575"/>
      <c r="CN241" s="575"/>
      <c r="CO241" s="575"/>
      <c r="CP241" s="575"/>
      <c r="CQ241" s="575"/>
      <c r="CR241" s="575"/>
      <c r="CS241" s="575"/>
      <c r="CT241" s="575"/>
      <c r="CU241" s="575"/>
      <c r="CV241" s="575"/>
      <c r="CW241" s="575"/>
      <c r="CX241" s="575"/>
      <c r="CY241" s="575"/>
      <c r="CZ241" s="575"/>
      <c r="DA241" s="575"/>
      <c r="DB241" s="575"/>
      <c r="DC241" s="575"/>
      <c r="DD241" s="575"/>
      <c r="DE241" s="575"/>
      <c r="DF241" s="575"/>
      <c r="DG241" s="575"/>
      <c r="DH241" s="575"/>
      <c r="DI241" s="575"/>
      <c r="DJ241" s="575"/>
      <c r="DK241" s="575"/>
      <c r="DL241" s="575"/>
      <c r="DM241" s="575"/>
      <c r="DN241" s="575"/>
      <c r="DO241" s="575"/>
      <c r="DP241" s="575"/>
      <c r="DQ241" s="575"/>
      <c r="DR241" s="575"/>
      <c r="DS241" s="575"/>
      <c r="DT241" s="575"/>
      <c r="DU241" s="575"/>
      <c r="DV241" s="575"/>
      <c r="DW241" s="575"/>
      <c r="DX241" s="575"/>
      <c r="DY241" s="575"/>
      <c r="DZ241" s="575"/>
      <c r="EA241" s="575"/>
      <c r="EB241" s="575"/>
      <c r="EC241" s="575"/>
      <c r="ED241" s="575"/>
      <c r="EE241" s="575"/>
      <c r="EF241" s="575"/>
      <c r="EG241" s="575"/>
    </row>
    <row r="242" spans="1:137">
      <c r="A242" s="575"/>
      <c r="B242" s="575"/>
      <c r="C242" s="575"/>
      <c r="D242" s="575"/>
      <c r="E242" s="575"/>
      <c r="F242" s="575"/>
      <c r="G242" s="575"/>
      <c r="H242" s="575"/>
      <c r="I242" s="575"/>
      <c r="J242" s="575"/>
      <c r="K242" s="575"/>
      <c r="L242" s="575"/>
      <c r="M242" s="575"/>
      <c r="N242" s="575"/>
      <c r="O242" s="575"/>
      <c r="P242" s="575"/>
      <c r="Q242" s="575"/>
      <c r="R242" s="575"/>
      <c r="S242" s="575"/>
      <c r="T242" s="575"/>
      <c r="U242" s="575"/>
      <c r="V242" s="575"/>
      <c r="W242" s="575"/>
      <c r="X242" s="575"/>
      <c r="Y242" s="575"/>
      <c r="Z242" s="575"/>
      <c r="AA242" s="575"/>
      <c r="AB242" s="575"/>
      <c r="AC242" s="575"/>
      <c r="AD242" s="575"/>
      <c r="AE242" s="575"/>
      <c r="AF242" s="575"/>
      <c r="AG242" s="575"/>
      <c r="AH242" s="575"/>
      <c r="AI242" s="575"/>
      <c r="AJ242" s="575"/>
      <c r="AK242" s="575"/>
      <c r="AL242" s="575"/>
      <c r="AM242" s="575"/>
      <c r="AN242" s="575"/>
      <c r="AO242" s="575"/>
      <c r="AP242" s="575"/>
      <c r="AQ242" s="575"/>
      <c r="AR242" s="575"/>
      <c r="AS242" s="575"/>
      <c r="AT242" s="575"/>
      <c r="AU242" s="575"/>
      <c r="AV242" s="575"/>
      <c r="AW242" s="575"/>
      <c r="AX242" s="575"/>
      <c r="AY242" s="575"/>
      <c r="AZ242" s="575"/>
      <c r="BA242" s="575"/>
      <c r="BB242" s="575"/>
      <c r="BC242" s="575"/>
      <c r="BD242" s="575"/>
      <c r="BE242" s="575"/>
      <c r="BF242" s="575"/>
      <c r="BG242" s="575"/>
      <c r="BH242" s="575"/>
      <c r="BI242" s="575"/>
      <c r="BJ242" s="575"/>
      <c r="BK242" s="575"/>
      <c r="BL242" s="575"/>
      <c r="BM242" s="575"/>
      <c r="BN242" s="575"/>
      <c r="BO242" s="575"/>
      <c r="BP242" s="575"/>
      <c r="BQ242" s="575"/>
      <c r="BR242" s="575"/>
      <c r="BS242" s="575"/>
      <c r="BT242" s="575"/>
      <c r="BU242" s="575"/>
      <c r="BV242" s="575"/>
      <c r="BW242" s="575"/>
      <c r="BX242" s="575"/>
      <c r="BY242" s="575"/>
      <c r="BZ242" s="575"/>
      <c r="CA242" s="575"/>
      <c r="CB242" s="575"/>
      <c r="CC242" s="575"/>
      <c r="CD242" s="575"/>
      <c r="CE242" s="575"/>
      <c r="CF242" s="575"/>
      <c r="CG242" s="575"/>
      <c r="CH242" s="575"/>
      <c r="CI242" s="575"/>
      <c r="CJ242" s="575"/>
      <c r="CK242" s="575"/>
      <c r="CL242" s="575"/>
      <c r="CM242" s="575"/>
      <c r="CN242" s="575"/>
      <c r="CO242" s="575"/>
      <c r="CP242" s="575"/>
      <c r="CQ242" s="575"/>
      <c r="CR242" s="575"/>
      <c r="CS242" s="575"/>
      <c r="CT242" s="575"/>
      <c r="CU242" s="575"/>
      <c r="CV242" s="575"/>
      <c r="CW242" s="575"/>
      <c r="CX242" s="575"/>
      <c r="CY242" s="575"/>
      <c r="CZ242" s="575"/>
      <c r="DA242" s="575"/>
      <c r="DB242" s="575"/>
      <c r="DC242" s="575"/>
      <c r="DD242" s="575"/>
      <c r="DE242" s="575"/>
      <c r="DF242" s="575"/>
      <c r="DG242" s="575"/>
      <c r="DH242" s="575"/>
      <c r="DI242" s="575"/>
      <c r="DJ242" s="575"/>
      <c r="DK242" s="575"/>
      <c r="DL242" s="575"/>
      <c r="DM242" s="575"/>
      <c r="DN242" s="575"/>
      <c r="DO242" s="575"/>
      <c r="DP242" s="575"/>
      <c r="DQ242" s="575"/>
      <c r="DR242" s="575"/>
      <c r="DS242" s="575"/>
      <c r="DT242" s="575"/>
      <c r="DU242" s="575"/>
      <c r="DV242" s="575"/>
      <c r="DW242" s="575"/>
      <c r="DX242" s="575"/>
      <c r="DY242" s="575"/>
      <c r="DZ242" s="575"/>
      <c r="EA242" s="575"/>
      <c r="EB242" s="575"/>
      <c r="EC242" s="575"/>
      <c r="ED242" s="575"/>
      <c r="EE242" s="575"/>
      <c r="EF242" s="575"/>
      <c r="EG242" s="575"/>
    </row>
    <row r="243" spans="1:137">
      <c r="A243" s="575"/>
      <c r="B243" s="575"/>
      <c r="C243" s="575"/>
      <c r="D243" s="575"/>
      <c r="E243" s="575"/>
      <c r="F243" s="575"/>
      <c r="G243" s="575"/>
      <c r="H243" s="575"/>
      <c r="I243" s="575"/>
      <c r="J243" s="575"/>
      <c r="K243" s="575"/>
      <c r="L243" s="575"/>
      <c r="M243" s="575"/>
      <c r="N243" s="575"/>
      <c r="O243" s="575"/>
      <c r="P243" s="575"/>
      <c r="Q243" s="575"/>
      <c r="R243" s="575"/>
      <c r="S243" s="575"/>
      <c r="T243" s="575"/>
      <c r="U243" s="575"/>
      <c r="V243" s="575"/>
      <c r="W243" s="575"/>
      <c r="X243" s="575"/>
      <c r="Y243" s="575"/>
      <c r="Z243" s="575"/>
      <c r="AA243" s="575"/>
      <c r="AB243" s="575"/>
      <c r="AC243" s="575"/>
      <c r="AD243" s="575"/>
      <c r="AE243" s="575"/>
      <c r="AF243" s="575"/>
      <c r="AG243" s="575"/>
      <c r="AH243" s="575"/>
      <c r="AI243" s="575"/>
      <c r="AJ243" s="575"/>
      <c r="AK243" s="575"/>
      <c r="AL243" s="575"/>
      <c r="AM243" s="575"/>
      <c r="AN243" s="575"/>
      <c r="AO243" s="575"/>
      <c r="AP243" s="575"/>
      <c r="AQ243" s="575"/>
      <c r="AR243" s="575"/>
      <c r="AS243" s="575"/>
      <c r="AT243" s="575"/>
      <c r="AU243" s="575"/>
      <c r="AV243" s="575"/>
      <c r="AW243" s="575"/>
      <c r="AX243" s="575"/>
      <c r="AY243" s="575"/>
      <c r="AZ243" s="575"/>
      <c r="BA243" s="575"/>
      <c r="BB243" s="575"/>
      <c r="BC243" s="575"/>
      <c r="BD243" s="575"/>
      <c r="BE243" s="575"/>
      <c r="BF243" s="575"/>
      <c r="BG243" s="575"/>
      <c r="BH243" s="575"/>
      <c r="BI243" s="575"/>
      <c r="BJ243" s="575"/>
      <c r="BK243" s="575"/>
      <c r="BL243" s="575"/>
      <c r="BM243" s="575"/>
      <c r="BN243" s="575"/>
      <c r="BO243" s="575"/>
      <c r="BP243" s="575"/>
      <c r="BQ243" s="575"/>
      <c r="BR243" s="575"/>
      <c r="BS243" s="575"/>
      <c r="BT243" s="575"/>
      <c r="BU243" s="575"/>
      <c r="BV243" s="575"/>
      <c r="BW243" s="575"/>
      <c r="BX243" s="575"/>
      <c r="BY243" s="575"/>
      <c r="BZ243" s="575"/>
      <c r="CA243" s="575"/>
      <c r="CB243" s="575"/>
      <c r="CC243" s="575"/>
      <c r="CD243" s="575"/>
      <c r="CE243" s="575"/>
      <c r="CF243" s="575"/>
      <c r="CG243" s="575"/>
      <c r="CH243" s="575"/>
      <c r="CI243" s="575"/>
      <c r="CJ243" s="575"/>
      <c r="CK243" s="575"/>
      <c r="CL243" s="575"/>
      <c r="CM243" s="575"/>
      <c r="CN243" s="575"/>
      <c r="CO243" s="575"/>
      <c r="CP243" s="575"/>
      <c r="CQ243" s="575"/>
      <c r="CR243" s="575"/>
      <c r="CS243" s="575"/>
      <c r="CT243" s="575"/>
      <c r="CU243" s="575"/>
      <c r="CV243" s="575"/>
      <c r="CW243" s="575"/>
      <c r="CX243" s="575"/>
      <c r="CY243" s="575"/>
      <c r="CZ243" s="575"/>
      <c r="DA243" s="575"/>
      <c r="DB243" s="575"/>
      <c r="DC243" s="575"/>
      <c r="DD243" s="575"/>
      <c r="DE243" s="575"/>
      <c r="DF243" s="575"/>
      <c r="DG243" s="575"/>
      <c r="DH243" s="575"/>
      <c r="DI243" s="575"/>
      <c r="DJ243" s="575"/>
      <c r="DK243" s="575"/>
      <c r="DL243" s="575"/>
      <c r="DM243" s="575"/>
      <c r="DN243" s="575"/>
      <c r="DO243" s="575"/>
      <c r="DP243" s="575"/>
      <c r="DQ243" s="575"/>
      <c r="DR243" s="575"/>
      <c r="DS243" s="575"/>
      <c r="DT243" s="575"/>
      <c r="DU243" s="575"/>
      <c r="DV243" s="575"/>
      <c r="DW243" s="575"/>
      <c r="DX243" s="575"/>
      <c r="DY243" s="575"/>
      <c r="DZ243" s="575"/>
      <c r="EA243" s="575"/>
      <c r="EB243" s="575"/>
      <c r="EC243" s="575"/>
      <c r="ED243" s="575"/>
      <c r="EE243" s="575"/>
      <c r="EF243" s="575"/>
      <c r="EG243" s="575"/>
    </row>
    <row r="244" spans="1:137">
      <c r="A244" s="575"/>
      <c r="B244" s="575"/>
      <c r="C244" s="575"/>
      <c r="D244" s="575"/>
      <c r="E244" s="575"/>
      <c r="F244" s="575"/>
      <c r="G244" s="575"/>
      <c r="H244" s="575"/>
      <c r="I244" s="575"/>
      <c r="J244" s="575"/>
      <c r="K244" s="575"/>
      <c r="L244" s="575"/>
      <c r="M244" s="575"/>
      <c r="N244" s="575"/>
      <c r="O244" s="575"/>
      <c r="P244" s="575"/>
      <c r="Q244" s="575"/>
      <c r="R244" s="575"/>
      <c r="S244" s="575"/>
      <c r="T244" s="575"/>
      <c r="U244" s="575"/>
      <c r="V244" s="575"/>
      <c r="W244" s="575"/>
      <c r="X244" s="575"/>
      <c r="Y244" s="575"/>
      <c r="Z244" s="575"/>
      <c r="AA244" s="575"/>
      <c r="AB244" s="575"/>
      <c r="AC244" s="575"/>
      <c r="AD244" s="575"/>
      <c r="AE244" s="575"/>
      <c r="AF244" s="575"/>
      <c r="AG244" s="575"/>
      <c r="AH244" s="575"/>
      <c r="AI244" s="575"/>
      <c r="AJ244" s="575"/>
      <c r="AK244" s="575"/>
      <c r="AL244" s="575"/>
      <c r="AM244" s="575"/>
      <c r="AN244" s="575"/>
      <c r="AO244" s="575"/>
      <c r="AP244" s="575"/>
      <c r="AQ244" s="575"/>
      <c r="AR244" s="575"/>
      <c r="AS244" s="575"/>
      <c r="AT244" s="575"/>
      <c r="AU244" s="575"/>
      <c r="AV244" s="575"/>
      <c r="AW244" s="575"/>
      <c r="AX244" s="575"/>
      <c r="AY244" s="575"/>
      <c r="AZ244" s="575"/>
      <c r="BA244" s="575"/>
      <c r="BB244" s="575"/>
      <c r="BC244" s="575"/>
      <c r="BD244" s="575"/>
      <c r="BE244" s="575"/>
      <c r="BF244" s="575"/>
      <c r="BG244" s="575"/>
      <c r="BH244" s="575"/>
      <c r="BI244" s="575"/>
      <c r="BJ244" s="575"/>
      <c r="BK244" s="575"/>
      <c r="BL244" s="575"/>
      <c r="BM244" s="575"/>
      <c r="BN244" s="575"/>
      <c r="BO244" s="575"/>
      <c r="BP244" s="575"/>
      <c r="BQ244" s="575"/>
      <c r="BR244" s="575"/>
      <c r="BS244" s="575"/>
      <c r="BT244" s="575"/>
      <c r="BU244" s="575"/>
      <c r="BV244" s="575"/>
      <c r="BW244" s="575"/>
      <c r="BX244" s="575"/>
      <c r="BY244" s="575"/>
      <c r="BZ244" s="575"/>
      <c r="CA244" s="575"/>
      <c r="CB244" s="575"/>
      <c r="CC244" s="575"/>
      <c r="CD244" s="575"/>
      <c r="CE244" s="575"/>
      <c r="CF244" s="575"/>
      <c r="CG244" s="575"/>
      <c r="CH244" s="575"/>
      <c r="CI244" s="575"/>
      <c r="CJ244" s="575"/>
      <c r="CK244" s="575"/>
      <c r="CL244" s="575"/>
      <c r="CM244" s="575"/>
      <c r="CN244" s="575"/>
      <c r="CO244" s="575"/>
      <c r="CP244" s="575"/>
      <c r="CQ244" s="575"/>
      <c r="CR244" s="575"/>
      <c r="CS244" s="575"/>
      <c r="CT244" s="575"/>
      <c r="CU244" s="575"/>
      <c r="CV244" s="575"/>
      <c r="CW244" s="575"/>
      <c r="CX244" s="575"/>
      <c r="CY244" s="575"/>
      <c r="CZ244" s="575"/>
      <c r="DA244" s="575"/>
      <c r="DB244" s="575"/>
      <c r="DC244" s="575"/>
      <c r="DD244" s="575"/>
      <c r="DE244" s="575"/>
      <c r="DF244" s="575"/>
      <c r="DG244" s="575"/>
      <c r="DH244" s="575"/>
      <c r="DI244" s="575"/>
      <c r="DJ244" s="575"/>
      <c r="DK244" s="575"/>
      <c r="DL244" s="575"/>
      <c r="DM244" s="575"/>
      <c r="DN244" s="575"/>
      <c r="DO244" s="575"/>
      <c r="DP244" s="575"/>
      <c r="DQ244" s="575"/>
      <c r="DR244" s="575"/>
      <c r="DS244" s="575"/>
      <c r="DT244" s="575"/>
      <c r="DU244" s="575"/>
      <c r="DV244" s="575"/>
      <c r="DW244" s="575"/>
      <c r="DX244" s="575"/>
      <c r="DY244" s="575"/>
      <c r="DZ244" s="575"/>
      <c r="EA244" s="575"/>
      <c r="EB244" s="575"/>
      <c r="EC244" s="575"/>
      <c r="ED244" s="575"/>
      <c r="EE244" s="575"/>
      <c r="EF244" s="575"/>
      <c r="EG244" s="575"/>
    </row>
    <row r="245" spans="1:137">
      <c r="A245" s="575"/>
      <c r="B245" s="575"/>
      <c r="C245" s="575"/>
      <c r="D245" s="575"/>
      <c r="E245" s="575"/>
      <c r="F245" s="575"/>
      <c r="G245" s="575"/>
      <c r="H245" s="575"/>
      <c r="I245" s="575"/>
      <c r="J245" s="575"/>
      <c r="K245" s="575"/>
      <c r="L245" s="575"/>
      <c r="M245" s="575"/>
      <c r="N245" s="575"/>
      <c r="O245" s="575"/>
      <c r="P245" s="575"/>
      <c r="Q245" s="575"/>
      <c r="R245" s="575"/>
      <c r="S245" s="575"/>
      <c r="T245" s="575"/>
      <c r="U245" s="575"/>
      <c r="V245" s="575"/>
      <c r="W245" s="575"/>
      <c r="X245" s="575"/>
      <c r="Y245" s="575"/>
      <c r="Z245" s="575"/>
      <c r="AA245" s="575"/>
      <c r="AB245" s="575"/>
      <c r="AC245" s="575"/>
      <c r="AD245" s="575"/>
      <c r="AE245" s="575"/>
      <c r="AF245" s="575"/>
      <c r="AG245" s="575"/>
      <c r="AH245" s="575"/>
      <c r="AI245" s="575"/>
      <c r="AJ245" s="575"/>
      <c r="AK245" s="575"/>
      <c r="AL245" s="575"/>
      <c r="AM245" s="575"/>
      <c r="AN245" s="575"/>
      <c r="AO245" s="575"/>
      <c r="AP245" s="575"/>
      <c r="AQ245" s="575"/>
      <c r="AR245" s="575"/>
      <c r="AS245" s="575"/>
      <c r="AT245" s="575"/>
      <c r="AU245" s="575"/>
      <c r="AV245" s="575"/>
      <c r="AW245" s="575"/>
      <c r="AX245" s="575"/>
      <c r="AY245" s="575"/>
      <c r="AZ245" s="575"/>
      <c r="BA245" s="575"/>
      <c r="BB245" s="575"/>
      <c r="BC245" s="575"/>
      <c r="BD245" s="575"/>
      <c r="BE245" s="575"/>
      <c r="BF245" s="575"/>
      <c r="BG245" s="575"/>
      <c r="BH245" s="575"/>
      <c r="BI245" s="575"/>
      <c r="BJ245" s="575"/>
      <c r="BK245" s="575"/>
      <c r="BL245" s="575"/>
      <c r="BM245" s="575"/>
      <c r="BN245" s="575"/>
      <c r="BO245" s="575"/>
      <c r="BP245" s="575"/>
      <c r="BQ245" s="575"/>
      <c r="BR245" s="575"/>
      <c r="BS245" s="575"/>
      <c r="BT245" s="575"/>
      <c r="BU245" s="575"/>
      <c r="BV245" s="575"/>
      <c r="BW245" s="575"/>
      <c r="BX245" s="575"/>
      <c r="BY245" s="575"/>
      <c r="BZ245" s="575"/>
      <c r="CA245" s="575"/>
      <c r="CB245" s="575"/>
      <c r="CC245" s="575"/>
      <c r="CD245" s="575"/>
      <c r="CE245" s="575"/>
      <c r="CF245" s="575"/>
      <c r="CG245" s="575"/>
      <c r="CH245" s="575"/>
      <c r="CI245" s="575"/>
      <c r="CJ245" s="575"/>
      <c r="CK245" s="575"/>
      <c r="CL245" s="575"/>
      <c r="CM245" s="575"/>
      <c r="CN245" s="575"/>
      <c r="CO245" s="575"/>
      <c r="CP245" s="575"/>
      <c r="CQ245" s="575"/>
      <c r="CR245" s="575"/>
      <c r="CS245" s="575"/>
      <c r="CT245" s="575"/>
      <c r="CU245" s="575"/>
      <c r="CV245" s="575"/>
      <c r="CW245" s="575"/>
      <c r="CX245" s="575"/>
      <c r="CY245" s="575"/>
      <c r="CZ245" s="575"/>
      <c r="DA245" s="575"/>
      <c r="DB245" s="575"/>
      <c r="DC245" s="575"/>
      <c r="DD245" s="575"/>
      <c r="DE245" s="575"/>
      <c r="DF245" s="575"/>
      <c r="DG245" s="575"/>
      <c r="DH245" s="575"/>
      <c r="DI245" s="575"/>
      <c r="DJ245" s="575"/>
      <c r="DK245" s="575"/>
      <c r="DL245" s="575"/>
      <c r="DM245" s="575"/>
      <c r="DN245" s="575"/>
      <c r="DO245" s="575"/>
      <c r="DP245" s="575"/>
      <c r="DQ245" s="575"/>
      <c r="DR245" s="575"/>
      <c r="DS245" s="575"/>
      <c r="DT245" s="575"/>
      <c r="DU245" s="575"/>
      <c r="DV245" s="575"/>
      <c r="DW245" s="575"/>
      <c r="DX245" s="575"/>
      <c r="DY245" s="575"/>
      <c r="DZ245" s="575"/>
      <c r="EA245" s="575"/>
      <c r="EB245" s="575"/>
      <c r="EC245" s="575"/>
      <c r="ED245" s="575"/>
      <c r="EE245" s="575"/>
      <c r="EF245" s="575"/>
      <c r="EG245" s="575"/>
    </row>
    <row r="246" spans="1:137">
      <c r="A246" s="575"/>
      <c r="B246" s="575"/>
      <c r="C246" s="575"/>
      <c r="D246" s="575"/>
      <c r="E246" s="575"/>
      <c r="F246" s="575"/>
      <c r="G246" s="575"/>
      <c r="H246" s="575"/>
      <c r="I246" s="575"/>
      <c r="J246" s="575"/>
      <c r="K246" s="575"/>
      <c r="L246" s="575"/>
      <c r="M246" s="575"/>
      <c r="N246" s="575"/>
      <c r="O246" s="575"/>
      <c r="P246" s="575"/>
      <c r="Q246" s="575"/>
      <c r="R246" s="575"/>
      <c r="S246" s="575"/>
      <c r="T246" s="575"/>
      <c r="U246" s="575"/>
      <c r="V246" s="575"/>
      <c r="W246" s="575"/>
      <c r="X246" s="575"/>
      <c r="Y246" s="575"/>
      <c r="Z246" s="575"/>
      <c r="AA246" s="575"/>
      <c r="AB246" s="575"/>
      <c r="AC246" s="575"/>
      <c r="AD246" s="575"/>
      <c r="AE246" s="575"/>
      <c r="AF246" s="575"/>
      <c r="AG246" s="575"/>
      <c r="AH246" s="575"/>
      <c r="AI246" s="575"/>
      <c r="AJ246" s="575"/>
      <c r="AK246" s="575"/>
      <c r="AL246" s="575"/>
      <c r="AM246" s="575"/>
      <c r="AN246" s="575"/>
      <c r="AO246" s="575"/>
      <c r="AP246" s="575"/>
      <c r="AQ246" s="575"/>
      <c r="AR246" s="575"/>
      <c r="AS246" s="575"/>
      <c r="AT246" s="575"/>
      <c r="AU246" s="575"/>
      <c r="AV246" s="575"/>
      <c r="AW246" s="575"/>
      <c r="AX246" s="575"/>
      <c r="AY246" s="575"/>
      <c r="AZ246" s="575"/>
      <c r="BA246" s="575"/>
      <c r="BB246" s="575"/>
      <c r="BC246" s="575"/>
      <c r="BD246" s="575"/>
      <c r="BE246" s="575"/>
      <c r="BF246" s="575"/>
      <c r="BG246" s="575"/>
      <c r="BH246" s="575"/>
      <c r="BI246" s="575"/>
      <c r="BJ246" s="575"/>
      <c r="BK246" s="575"/>
      <c r="BL246" s="575"/>
      <c r="BM246" s="575"/>
      <c r="BN246" s="575"/>
      <c r="BO246" s="575"/>
      <c r="BP246" s="575"/>
      <c r="BQ246" s="575"/>
      <c r="BR246" s="575"/>
      <c r="BS246" s="575"/>
      <c r="BT246" s="575"/>
      <c r="BU246" s="575"/>
      <c r="BV246" s="575"/>
      <c r="BW246" s="575"/>
      <c r="BX246" s="575"/>
      <c r="BY246" s="575"/>
      <c r="BZ246" s="575"/>
      <c r="CA246" s="575"/>
      <c r="CB246" s="575"/>
      <c r="CC246" s="575"/>
      <c r="CD246" s="575"/>
      <c r="CE246" s="575"/>
      <c r="CF246" s="575"/>
      <c r="CG246" s="575"/>
      <c r="CH246" s="575"/>
      <c r="CI246" s="575"/>
      <c r="CJ246" s="575"/>
      <c r="CK246" s="575"/>
      <c r="CL246" s="575"/>
      <c r="CM246" s="575"/>
      <c r="CN246" s="575"/>
      <c r="CO246" s="575"/>
      <c r="CP246" s="575"/>
      <c r="CQ246" s="575"/>
      <c r="CR246" s="575"/>
      <c r="CS246" s="575"/>
      <c r="CT246" s="575"/>
      <c r="CU246" s="575"/>
      <c r="CV246" s="575"/>
      <c r="CW246" s="575"/>
      <c r="CX246" s="575"/>
      <c r="CY246" s="575"/>
      <c r="CZ246" s="575"/>
      <c r="DA246" s="575"/>
      <c r="DB246" s="575"/>
      <c r="DC246" s="575"/>
      <c r="DD246" s="575"/>
      <c r="DE246" s="575"/>
      <c r="DF246" s="575"/>
      <c r="DG246" s="575"/>
      <c r="DH246" s="575"/>
      <c r="DI246" s="575"/>
      <c r="DJ246" s="575"/>
      <c r="DK246" s="575"/>
      <c r="DL246" s="575"/>
      <c r="DM246" s="575"/>
      <c r="DN246" s="575"/>
      <c r="DO246" s="575"/>
      <c r="DP246" s="575"/>
      <c r="DQ246" s="575"/>
      <c r="DR246" s="575"/>
      <c r="DS246" s="575"/>
      <c r="DT246" s="575"/>
      <c r="DU246" s="575"/>
      <c r="DV246" s="575"/>
      <c r="DW246" s="575"/>
      <c r="DX246" s="575"/>
      <c r="DY246" s="575"/>
      <c r="DZ246" s="575"/>
      <c r="EA246" s="575"/>
      <c r="EB246" s="575"/>
      <c r="EC246" s="575"/>
      <c r="ED246" s="575"/>
      <c r="EE246" s="575"/>
      <c r="EF246" s="575"/>
      <c r="EG246" s="575"/>
    </row>
    <row r="247" spans="1:137">
      <c r="A247" s="575"/>
      <c r="B247" s="575"/>
      <c r="C247" s="575"/>
      <c r="D247" s="575"/>
      <c r="E247" s="575"/>
      <c r="F247" s="575"/>
      <c r="G247" s="575"/>
      <c r="H247" s="575"/>
      <c r="I247" s="575"/>
      <c r="J247" s="575"/>
      <c r="K247" s="575"/>
      <c r="L247" s="575"/>
      <c r="M247" s="575"/>
      <c r="N247" s="575"/>
      <c r="O247" s="575"/>
      <c r="P247" s="575"/>
      <c r="Q247" s="575"/>
      <c r="R247" s="575"/>
      <c r="S247" s="575"/>
      <c r="T247" s="575"/>
      <c r="U247" s="575"/>
      <c r="V247" s="575"/>
      <c r="W247" s="575"/>
      <c r="X247" s="575"/>
      <c r="Y247" s="575"/>
      <c r="Z247" s="575"/>
      <c r="AA247" s="575"/>
      <c r="AB247" s="575"/>
      <c r="AC247" s="575"/>
      <c r="AD247" s="575"/>
      <c r="AE247" s="575"/>
      <c r="AF247" s="575"/>
      <c r="AG247" s="575"/>
      <c r="AH247" s="575"/>
      <c r="AI247" s="575"/>
      <c r="AJ247" s="575"/>
      <c r="AK247" s="575"/>
      <c r="AL247" s="575"/>
      <c r="AM247" s="575"/>
      <c r="AN247" s="575"/>
      <c r="AO247" s="575"/>
      <c r="AP247" s="575"/>
      <c r="AQ247" s="575"/>
      <c r="AR247" s="575"/>
      <c r="AS247" s="575"/>
      <c r="AT247" s="575"/>
      <c r="AU247" s="575"/>
      <c r="AV247" s="575"/>
      <c r="AW247" s="575"/>
      <c r="AX247" s="575"/>
      <c r="AY247" s="575"/>
      <c r="AZ247" s="575"/>
      <c r="BA247" s="575"/>
      <c r="BB247" s="575"/>
      <c r="BC247" s="575"/>
      <c r="BD247" s="575"/>
      <c r="BE247" s="575"/>
      <c r="BF247" s="575"/>
      <c r="BG247" s="575"/>
      <c r="BH247" s="575"/>
      <c r="BI247" s="575"/>
      <c r="BJ247" s="575"/>
      <c r="BK247" s="575"/>
      <c r="BL247" s="575"/>
      <c r="BM247" s="575"/>
      <c r="BN247" s="575"/>
      <c r="BO247" s="575"/>
      <c r="BP247" s="575"/>
      <c r="BQ247" s="575"/>
      <c r="BR247" s="575"/>
      <c r="BS247" s="575"/>
      <c r="BT247" s="575"/>
      <c r="BU247" s="575"/>
      <c r="BV247" s="575"/>
      <c r="BW247" s="575"/>
      <c r="BX247" s="575"/>
      <c r="BY247" s="575"/>
      <c r="BZ247" s="575"/>
      <c r="CA247" s="575"/>
      <c r="CB247" s="575"/>
      <c r="CC247" s="575"/>
      <c r="CD247" s="575"/>
      <c r="CE247" s="575"/>
      <c r="CF247" s="575"/>
      <c r="CG247" s="575"/>
      <c r="CH247" s="575"/>
      <c r="CI247" s="575"/>
      <c r="CJ247" s="575"/>
      <c r="CK247" s="575"/>
      <c r="CL247" s="575"/>
      <c r="CM247" s="575"/>
      <c r="CN247" s="575"/>
      <c r="CO247" s="575"/>
      <c r="CP247" s="575"/>
      <c r="CQ247" s="575"/>
      <c r="CR247" s="575"/>
      <c r="CS247" s="575"/>
      <c r="CT247" s="575"/>
      <c r="CU247" s="575"/>
      <c r="CV247" s="575"/>
      <c r="CW247" s="575"/>
      <c r="CX247" s="575"/>
      <c r="CY247" s="575"/>
      <c r="CZ247" s="575"/>
      <c r="DA247" s="575"/>
      <c r="DB247" s="575"/>
      <c r="DC247" s="575"/>
      <c r="DD247" s="575"/>
      <c r="DE247" s="575"/>
      <c r="DF247" s="575"/>
      <c r="DG247" s="575"/>
      <c r="DH247" s="575"/>
      <c r="DI247" s="575"/>
      <c r="DJ247" s="575"/>
      <c r="DK247" s="575"/>
      <c r="DL247" s="575"/>
      <c r="DM247" s="575"/>
      <c r="DN247" s="575"/>
      <c r="DO247" s="575"/>
      <c r="DP247" s="575"/>
      <c r="DQ247" s="575"/>
      <c r="DR247" s="575"/>
      <c r="DS247" s="575"/>
      <c r="DT247" s="575"/>
      <c r="DU247" s="575"/>
      <c r="DV247" s="575"/>
      <c r="DW247" s="575"/>
      <c r="DX247" s="575"/>
      <c r="DY247" s="575"/>
      <c r="DZ247" s="575"/>
      <c r="EA247" s="575"/>
      <c r="EB247" s="575"/>
      <c r="EC247" s="575"/>
      <c r="ED247" s="575"/>
      <c r="EE247" s="575"/>
      <c r="EF247" s="575"/>
      <c r="EG247" s="575"/>
    </row>
    <row r="248" spans="1:137">
      <c r="A248" s="575"/>
      <c r="B248" s="575"/>
      <c r="C248" s="575"/>
      <c r="D248" s="575"/>
      <c r="E248" s="575"/>
      <c r="F248" s="575"/>
      <c r="G248" s="575"/>
      <c r="H248" s="575"/>
      <c r="I248" s="575"/>
      <c r="J248" s="575"/>
      <c r="K248" s="575"/>
      <c r="L248" s="575"/>
      <c r="M248" s="575"/>
      <c r="N248" s="575"/>
      <c r="O248" s="575"/>
      <c r="P248" s="575"/>
      <c r="Q248" s="575"/>
      <c r="R248" s="575"/>
      <c r="S248" s="575"/>
      <c r="T248" s="575"/>
      <c r="U248" s="575"/>
      <c r="V248" s="575"/>
      <c r="W248" s="575"/>
      <c r="X248" s="575"/>
      <c r="Y248" s="575"/>
      <c r="Z248" s="575"/>
      <c r="AA248" s="575"/>
      <c r="AB248" s="575"/>
      <c r="AC248" s="575"/>
      <c r="AD248" s="575"/>
      <c r="AE248" s="575"/>
      <c r="AF248" s="575"/>
      <c r="AG248" s="575"/>
      <c r="AH248" s="575"/>
      <c r="AI248" s="575"/>
      <c r="AJ248" s="575"/>
      <c r="AK248" s="575"/>
      <c r="AL248" s="575"/>
      <c r="AM248" s="575"/>
      <c r="AN248" s="575"/>
      <c r="AO248" s="575"/>
      <c r="AP248" s="575"/>
      <c r="AQ248" s="575"/>
      <c r="AR248" s="575"/>
      <c r="AS248" s="575"/>
      <c r="AT248" s="575"/>
      <c r="AU248" s="575"/>
      <c r="AV248" s="575"/>
      <c r="AW248" s="575"/>
      <c r="AX248" s="575"/>
      <c r="AY248" s="575"/>
      <c r="AZ248" s="575"/>
      <c r="BA248" s="575"/>
      <c r="BB248" s="575"/>
      <c r="BC248" s="575"/>
      <c r="BD248" s="575"/>
      <c r="BE248" s="575"/>
      <c r="BF248" s="575"/>
      <c r="BG248" s="575"/>
      <c r="BH248" s="575"/>
      <c r="BI248" s="575"/>
      <c r="BJ248" s="575"/>
      <c r="BK248" s="575"/>
      <c r="BL248" s="575"/>
      <c r="BM248" s="575"/>
      <c r="BN248" s="575"/>
      <c r="BO248" s="575"/>
      <c r="BP248" s="575"/>
      <c r="BQ248" s="575"/>
      <c r="BR248" s="575"/>
      <c r="BS248" s="575"/>
      <c r="BT248" s="575"/>
      <c r="BU248" s="575"/>
      <c r="BV248" s="575"/>
      <c r="BW248" s="575"/>
      <c r="BX248" s="575"/>
      <c r="BY248" s="575"/>
      <c r="BZ248" s="575"/>
      <c r="CA248" s="575"/>
      <c r="CB248" s="575"/>
      <c r="CC248" s="575"/>
      <c r="CD248" s="575"/>
      <c r="CE248" s="575"/>
      <c r="CF248" s="575"/>
      <c r="CG248" s="575"/>
      <c r="CH248" s="575"/>
      <c r="CI248" s="575"/>
      <c r="CJ248" s="575"/>
      <c r="CK248" s="575"/>
      <c r="CL248" s="575"/>
      <c r="CM248" s="575"/>
      <c r="CN248" s="575"/>
      <c r="CO248" s="575"/>
      <c r="CP248" s="575"/>
      <c r="CQ248" s="575"/>
      <c r="CR248" s="575"/>
      <c r="CS248" s="575"/>
      <c r="CT248" s="575"/>
      <c r="CU248" s="575"/>
      <c r="CV248" s="575"/>
      <c r="CW248" s="575"/>
      <c r="CX248" s="575"/>
      <c r="CY248" s="575"/>
      <c r="CZ248" s="575"/>
      <c r="DA248" s="575"/>
      <c r="DB248" s="575"/>
      <c r="DC248" s="575"/>
      <c r="DD248" s="575"/>
      <c r="DE248" s="575"/>
      <c r="DF248" s="575"/>
      <c r="DG248" s="575"/>
      <c r="DH248" s="575"/>
      <c r="DI248" s="575"/>
      <c r="DJ248" s="575"/>
      <c r="DK248" s="575"/>
      <c r="DL248" s="575"/>
      <c r="DM248" s="575"/>
      <c r="DN248" s="575"/>
      <c r="DO248" s="575"/>
      <c r="DP248" s="575"/>
      <c r="DQ248" s="575"/>
      <c r="DR248" s="575"/>
      <c r="DS248" s="575"/>
      <c r="DT248" s="575"/>
      <c r="DU248" s="575"/>
      <c r="DV248" s="575"/>
      <c r="DW248" s="575"/>
      <c r="DX248" s="575"/>
      <c r="DY248" s="575"/>
      <c r="DZ248" s="575"/>
      <c r="EA248" s="575"/>
      <c r="EB248" s="575"/>
      <c r="EC248" s="575"/>
      <c r="ED248" s="575"/>
      <c r="EE248" s="575"/>
      <c r="EF248" s="575"/>
      <c r="EG248" s="575"/>
    </row>
    <row r="249" spans="1:137">
      <c r="A249" s="575"/>
      <c r="B249" s="575"/>
      <c r="C249" s="575"/>
      <c r="D249" s="575"/>
      <c r="E249" s="575"/>
      <c r="F249" s="575"/>
      <c r="G249" s="575"/>
      <c r="H249" s="575"/>
      <c r="I249" s="575"/>
      <c r="J249" s="575"/>
      <c r="K249" s="575"/>
      <c r="L249" s="575"/>
      <c r="M249" s="575"/>
      <c r="N249" s="575"/>
      <c r="O249" s="575"/>
      <c r="P249" s="575"/>
      <c r="Q249" s="575"/>
      <c r="R249" s="575"/>
      <c r="S249" s="575"/>
      <c r="T249" s="575"/>
      <c r="U249" s="575"/>
      <c r="V249" s="575"/>
      <c r="W249" s="575"/>
      <c r="X249" s="575"/>
      <c r="Y249" s="575"/>
      <c r="Z249" s="575"/>
      <c r="AA249" s="575"/>
      <c r="AB249" s="575"/>
      <c r="AC249" s="575"/>
      <c r="AD249" s="575"/>
      <c r="AE249" s="575"/>
      <c r="AF249" s="575"/>
      <c r="AG249" s="575"/>
      <c r="AH249" s="575"/>
      <c r="AI249" s="575"/>
      <c r="AJ249" s="575"/>
      <c r="AK249" s="575"/>
      <c r="AL249" s="575"/>
      <c r="AM249" s="575"/>
      <c r="AN249" s="575"/>
      <c r="AO249" s="575"/>
      <c r="AP249" s="575"/>
      <c r="AQ249" s="575"/>
      <c r="AR249" s="575"/>
      <c r="AS249" s="575"/>
      <c r="AT249" s="575"/>
      <c r="AU249" s="575"/>
      <c r="AV249" s="575"/>
      <c r="AW249" s="575"/>
      <c r="AX249" s="575"/>
      <c r="AY249" s="575"/>
      <c r="AZ249" s="575"/>
      <c r="BA249" s="575"/>
      <c r="BB249" s="575"/>
      <c r="BC249" s="575"/>
      <c r="BD249" s="575"/>
      <c r="BE249" s="575"/>
      <c r="BF249" s="575"/>
      <c r="BG249" s="575"/>
      <c r="BH249" s="575"/>
      <c r="BI249" s="575"/>
      <c r="BJ249" s="575"/>
      <c r="BK249" s="575"/>
      <c r="BL249" s="575"/>
      <c r="BM249" s="575"/>
      <c r="BN249" s="575"/>
      <c r="BO249" s="575"/>
      <c r="BP249" s="575"/>
      <c r="BQ249" s="575"/>
      <c r="BR249" s="575"/>
      <c r="BS249" s="575"/>
      <c r="BT249" s="575"/>
      <c r="BU249" s="575"/>
      <c r="BV249" s="575"/>
      <c r="BW249" s="575"/>
      <c r="BX249" s="575"/>
      <c r="BY249" s="575"/>
      <c r="BZ249" s="575"/>
      <c r="CA249" s="575"/>
      <c r="CB249" s="575"/>
      <c r="CC249" s="575"/>
      <c r="CD249" s="575"/>
      <c r="CE249" s="575"/>
      <c r="CF249" s="575"/>
      <c r="CG249" s="575"/>
      <c r="CH249" s="575"/>
      <c r="CI249" s="575"/>
      <c r="CJ249" s="575"/>
      <c r="CK249" s="575"/>
      <c r="CL249" s="575"/>
      <c r="CM249" s="575"/>
      <c r="CN249" s="575"/>
      <c r="CO249" s="575"/>
      <c r="CP249" s="575"/>
      <c r="CQ249" s="575"/>
      <c r="CR249" s="575"/>
      <c r="CS249" s="575"/>
      <c r="CT249" s="575"/>
      <c r="CU249" s="575"/>
      <c r="CV249" s="575"/>
      <c r="CW249" s="575"/>
      <c r="CX249" s="575"/>
      <c r="CY249" s="575"/>
      <c r="CZ249" s="575"/>
      <c r="DA249" s="575"/>
      <c r="DB249" s="575"/>
      <c r="DC249" s="575"/>
      <c r="DD249" s="575"/>
      <c r="DE249" s="575"/>
      <c r="DF249" s="575"/>
      <c r="DG249" s="575"/>
      <c r="DH249" s="575"/>
      <c r="DI249" s="575"/>
      <c r="DJ249" s="575"/>
      <c r="DK249" s="575"/>
      <c r="DL249" s="575"/>
      <c r="DM249" s="575"/>
      <c r="DN249" s="575"/>
      <c r="DO249" s="575"/>
      <c r="DP249" s="575"/>
      <c r="DQ249" s="575"/>
      <c r="DR249" s="575"/>
      <c r="DS249" s="575"/>
      <c r="DT249" s="575"/>
      <c r="DU249" s="575"/>
      <c r="DV249" s="575"/>
      <c r="DW249" s="575"/>
      <c r="DX249" s="575"/>
      <c r="DY249" s="575"/>
      <c r="DZ249" s="575"/>
      <c r="EA249" s="575"/>
      <c r="EB249" s="575"/>
      <c r="EC249" s="575"/>
      <c r="ED249" s="575"/>
      <c r="EE249" s="575"/>
      <c r="EF249" s="575"/>
      <c r="EG249" s="575"/>
    </row>
    <row r="250" spans="1:137">
      <c r="A250" s="575"/>
      <c r="B250" s="575"/>
      <c r="C250" s="575"/>
      <c r="D250" s="575"/>
      <c r="E250" s="575"/>
      <c r="F250" s="575"/>
      <c r="G250" s="575"/>
      <c r="H250" s="575"/>
      <c r="I250" s="575"/>
      <c r="J250" s="575"/>
      <c r="K250" s="575"/>
      <c r="L250" s="575"/>
      <c r="M250" s="575"/>
      <c r="N250" s="575"/>
      <c r="O250" s="575"/>
      <c r="P250" s="575"/>
      <c r="Q250" s="575"/>
      <c r="R250" s="575"/>
      <c r="S250" s="575"/>
      <c r="T250" s="575"/>
      <c r="U250" s="575"/>
      <c r="V250" s="575"/>
      <c r="W250" s="575"/>
      <c r="X250" s="575"/>
      <c r="Y250" s="575"/>
      <c r="Z250" s="575"/>
      <c r="AA250" s="575"/>
      <c r="AB250" s="575"/>
      <c r="AC250" s="575"/>
      <c r="AD250" s="575"/>
      <c r="AE250" s="575"/>
      <c r="AF250" s="575"/>
      <c r="AG250" s="575"/>
      <c r="AH250" s="575"/>
      <c r="AI250" s="575"/>
      <c r="AJ250" s="575"/>
      <c r="AK250" s="575"/>
      <c r="AL250" s="575"/>
      <c r="AM250" s="575"/>
      <c r="AN250" s="575"/>
      <c r="AO250" s="575"/>
      <c r="AP250" s="575"/>
      <c r="AQ250" s="575"/>
      <c r="AR250" s="575"/>
      <c r="AS250" s="575"/>
      <c r="AT250" s="575"/>
      <c r="AU250" s="575"/>
      <c r="AV250" s="575"/>
      <c r="AW250" s="575"/>
      <c r="AX250" s="575"/>
      <c r="AY250" s="575"/>
      <c r="AZ250" s="575"/>
      <c r="BA250" s="575"/>
      <c r="BB250" s="575"/>
      <c r="BC250" s="575"/>
      <c r="BD250" s="575"/>
      <c r="BE250" s="575"/>
      <c r="BF250" s="575"/>
      <c r="BG250" s="575"/>
      <c r="BH250" s="575"/>
      <c r="BI250" s="575"/>
      <c r="BJ250" s="575"/>
      <c r="BK250" s="575"/>
      <c r="BL250" s="575"/>
      <c r="BM250" s="575"/>
      <c r="BN250" s="575"/>
      <c r="BO250" s="575"/>
      <c r="BP250" s="575"/>
      <c r="BQ250" s="575"/>
      <c r="BR250" s="575"/>
      <c r="BS250" s="575"/>
      <c r="BT250" s="575"/>
      <c r="BU250" s="575"/>
      <c r="BV250" s="575"/>
      <c r="BW250" s="575"/>
      <c r="BX250" s="575"/>
      <c r="BY250" s="575"/>
      <c r="BZ250" s="575"/>
      <c r="CA250" s="575"/>
      <c r="CB250" s="575"/>
      <c r="CC250" s="575"/>
      <c r="CD250" s="575"/>
      <c r="CE250" s="575"/>
      <c r="CF250" s="575"/>
      <c r="CG250" s="575"/>
      <c r="CH250" s="575"/>
      <c r="CI250" s="575"/>
      <c r="CJ250" s="575"/>
      <c r="CK250" s="575"/>
      <c r="CL250" s="575"/>
      <c r="CM250" s="575"/>
      <c r="CN250" s="575"/>
      <c r="CO250" s="575"/>
      <c r="CP250" s="575"/>
      <c r="CQ250" s="575"/>
      <c r="CR250" s="575"/>
      <c r="CS250" s="575"/>
      <c r="CT250" s="575"/>
      <c r="CU250" s="575"/>
      <c r="CV250" s="575"/>
      <c r="CW250" s="575"/>
      <c r="CX250" s="575"/>
      <c r="CY250" s="575"/>
      <c r="CZ250" s="575"/>
      <c r="DA250" s="575"/>
      <c r="DB250" s="575"/>
      <c r="DC250" s="575"/>
      <c r="DD250" s="575"/>
      <c r="DE250" s="575"/>
      <c r="DF250" s="575"/>
      <c r="DG250" s="575"/>
      <c r="DH250" s="575"/>
      <c r="DI250" s="575"/>
      <c r="DJ250" s="575"/>
      <c r="DK250" s="575"/>
      <c r="DL250" s="575"/>
      <c r="DM250" s="575"/>
      <c r="DN250" s="575"/>
      <c r="DO250" s="575"/>
      <c r="DP250" s="575"/>
      <c r="DQ250" s="575"/>
      <c r="DR250" s="575"/>
      <c r="DS250" s="575"/>
      <c r="DT250" s="575"/>
      <c r="DU250" s="575"/>
      <c r="DV250" s="575"/>
      <c r="DW250" s="575"/>
      <c r="DX250" s="575"/>
      <c r="DY250" s="575"/>
      <c r="DZ250" s="575"/>
      <c r="EA250" s="575"/>
      <c r="EB250" s="575"/>
      <c r="EC250" s="575"/>
      <c r="ED250" s="575"/>
      <c r="EE250" s="575"/>
      <c r="EF250" s="575"/>
      <c r="EG250" s="575"/>
    </row>
    <row r="251" spans="1:137">
      <c r="A251" s="575"/>
      <c r="B251" s="575"/>
      <c r="C251" s="575"/>
      <c r="D251" s="575"/>
      <c r="E251" s="575"/>
      <c r="F251" s="575"/>
      <c r="G251" s="575"/>
      <c r="H251" s="575"/>
      <c r="I251" s="575"/>
      <c r="J251" s="575"/>
      <c r="K251" s="575"/>
      <c r="L251" s="575"/>
      <c r="M251" s="575"/>
      <c r="N251" s="575"/>
      <c r="O251" s="575"/>
      <c r="P251" s="575"/>
      <c r="Q251" s="575"/>
      <c r="R251" s="575"/>
      <c r="S251" s="575"/>
      <c r="T251" s="575"/>
      <c r="U251" s="575"/>
      <c r="V251" s="575"/>
      <c r="W251" s="575"/>
      <c r="X251" s="575"/>
      <c r="Y251" s="575"/>
      <c r="Z251" s="575"/>
      <c r="AA251" s="575"/>
      <c r="AB251" s="575"/>
      <c r="AC251" s="575"/>
      <c r="AD251" s="575"/>
      <c r="AE251" s="575"/>
      <c r="AF251" s="575"/>
      <c r="AG251" s="575"/>
      <c r="AH251" s="575"/>
      <c r="AI251" s="575"/>
      <c r="AJ251" s="575"/>
      <c r="AK251" s="575"/>
      <c r="AL251" s="575"/>
      <c r="AM251" s="575"/>
      <c r="AN251" s="575"/>
      <c r="AO251" s="575"/>
      <c r="AP251" s="575"/>
      <c r="AQ251" s="575"/>
      <c r="AR251" s="575"/>
      <c r="AS251" s="575"/>
      <c r="AT251" s="575"/>
      <c r="AU251" s="575"/>
      <c r="AV251" s="575"/>
      <c r="AW251" s="575"/>
      <c r="AX251" s="575"/>
      <c r="AY251" s="575"/>
      <c r="AZ251" s="575"/>
      <c r="BA251" s="575"/>
      <c r="BB251" s="575"/>
      <c r="BC251" s="575"/>
      <c r="BD251" s="575"/>
      <c r="BE251" s="575"/>
      <c r="BF251" s="575"/>
      <c r="BG251" s="575"/>
      <c r="BH251" s="575"/>
      <c r="BI251" s="575"/>
      <c r="BJ251" s="575"/>
      <c r="BK251" s="575"/>
      <c r="BL251" s="575"/>
      <c r="BM251" s="575"/>
      <c r="BN251" s="575"/>
      <c r="BO251" s="575"/>
      <c r="BP251" s="575"/>
      <c r="BQ251" s="575"/>
      <c r="BR251" s="575"/>
      <c r="BS251" s="575"/>
      <c r="BT251" s="575"/>
      <c r="BU251" s="575"/>
      <c r="BV251" s="575"/>
      <c r="BW251" s="575"/>
      <c r="BX251" s="575"/>
      <c r="BY251" s="575"/>
      <c r="BZ251" s="575"/>
      <c r="CA251" s="575"/>
      <c r="CB251" s="575"/>
      <c r="CC251" s="575"/>
      <c r="CD251" s="575"/>
      <c r="CE251" s="575"/>
      <c r="CF251" s="575"/>
      <c r="CG251" s="575"/>
      <c r="CH251" s="575"/>
      <c r="CI251" s="575"/>
      <c r="CJ251" s="575"/>
      <c r="CK251" s="575"/>
      <c r="CL251" s="575"/>
      <c r="CM251" s="575"/>
      <c r="CN251" s="575"/>
      <c r="CO251" s="575"/>
      <c r="CP251" s="575"/>
      <c r="CQ251" s="575"/>
      <c r="CR251" s="575"/>
      <c r="CS251" s="575"/>
      <c r="CT251" s="575"/>
      <c r="CU251" s="575"/>
      <c r="CV251" s="575"/>
      <c r="CW251" s="575"/>
      <c r="CX251" s="575"/>
      <c r="CY251" s="575"/>
      <c r="CZ251" s="575"/>
      <c r="DA251" s="575"/>
      <c r="DB251" s="575"/>
      <c r="DC251" s="575"/>
      <c r="DD251" s="575"/>
      <c r="DE251" s="575"/>
      <c r="DF251" s="575"/>
      <c r="DG251" s="575"/>
      <c r="DH251" s="575"/>
      <c r="DI251" s="575"/>
      <c r="DJ251" s="575"/>
      <c r="DK251" s="575"/>
      <c r="DL251" s="575"/>
      <c r="DM251" s="575"/>
      <c r="DN251" s="575"/>
      <c r="DO251" s="575"/>
      <c r="DP251" s="575"/>
      <c r="DQ251" s="575"/>
      <c r="DR251" s="575"/>
      <c r="DS251" s="575"/>
      <c r="DT251" s="575"/>
      <c r="DU251" s="575"/>
      <c r="DV251" s="575"/>
      <c r="DW251" s="575"/>
      <c r="DX251" s="575"/>
      <c r="DY251" s="575"/>
      <c r="DZ251" s="575"/>
      <c r="EA251" s="575"/>
      <c r="EB251" s="575"/>
      <c r="EC251" s="575"/>
      <c r="ED251" s="575"/>
      <c r="EE251" s="575"/>
      <c r="EF251" s="575"/>
      <c r="EG251" s="575"/>
    </row>
    <row r="252" spans="1:137">
      <c r="A252" s="575"/>
      <c r="B252" s="575"/>
      <c r="C252" s="575"/>
      <c r="D252" s="575"/>
      <c r="E252" s="575"/>
      <c r="F252" s="575"/>
      <c r="G252" s="575"/>
      <c r="H252" s="575"/>
      <c r="I252" s="575"/>
      <c r="J252" s="575"/>
      <c r="K252" s="575"/>
      <c r="L252" s="575"/>
      <c r="M252" s="575"/>
      <c r="N252" s="575"/>
      <c r="O252" s="575"/>
      <c r="P252" s="575"/>
      <c r="Q252" s="575"/>
      <c r="R252" s="575"/>
      <c r="S252" s="575"/>
      <c r="T252" s="575"/>
      <c r="U252" s="575"/>
      <c r="V252" s="575"/>
      <c r="W252" s="575"/>
      <c r="X252" s="575"/>
      <c r="Y252" s="575"/>
      <c r="Z252" s="575"/>
      <c r="AA252" s="575"/>
      <c r="AB252" s="575"/>
      <c r="AC252" s="575"/>
      <c r="AD252" s="575"/>
      <c r="AE252" s="575"/>
      <c r="AF252" s="575"/>
      <c r="AG252" s="575"/>
      <c r="AH252" s="575"/>
      <c r="AI252" s="575"/>
      <c r="AJ252" s="575"/>
      <c r="AK252" s="575"/>
      <c r="AL252" s="575"/>
      <c r="AM252" s="575"/>
      <c r="AN252" s="575"/>
      <c r="AO252" s="575"/>
      <c r="AP252" s="575"/>
      <c r="AQ252" s="575"/>
      <c r="AR252" s="575"/>
      <c r="AS252" s="575"/>
      <c r="AT252" s="575"/>
      <c r="AU252" s="575"/>
      <c r="AV252" s="575"/>
      <c r="AW252" s="575"/>
      <c r="AX252" s="575"/>
      <c r="AY252" s="575"/>
      <c r="AZ252" s="575"/>
      <c r="BA252" s="575"/>
      <c r="BB252" s="575"/>
      <c r="BC252" s="575"/>
      <c r="BD252" s="575"/>
      <c r="BE252" s="575"/>
      <c r="BF252" s="575"/>
      <c r="BG252" s="575"/>
      <c r="BH252" s="575"/>
      <c r="BI252" s="575"/>
      <c r="BJ252" s="575"/>
      <c r="BK252" s="575"/>
      <c r="BL252" s="575"/>
      <c r="BM252" s="575"/>
      <c r="BN252" s="575"/>
      <c r="BO252" s="575"/>
      <c r="BP252" s="575"/>
      <c r="BQ252" s="575"/>
      <c r="BR252" s="575"/>
      <c r="BS252" s="575"/>
      <c r="BT252" s="575"/>
      <c r="BU252" s="575"/>
      <c r="BV252" s="575"/>
      <c r="BW252" s="575"/>
      <c r="BX252" s="575"/>
      <c r="BY252" s="575"/>
      <c r="BZ252" s="575"/>
      <c r="CA252" s="575"/>
      <c r="CB252" s="575"/>
      <c r="CC252" s="575"/>
      <c r="CD252" s="575"/>
      <c r="CE252" s="575"/>
      <c r="CF252" s="575"/>
      <c r="CG252" s="575"/>
      <c r="CH252" s="575"/>
      <c r="CI252" s="575"/>
      <c r="CJ252" s="575"/>
      <c r="CK252" s="575"/>
      <c r="CL252" s="575"/>
      <c r="CM252" s="575"/>
      <c r="CN252" s="575"/>
      <c r="CO252" s="575"/>
      <c r="CP252" s="575"/>
      <c r="CQ252" s="575"/>
      <c r="CR252" s="575"/>
      <c r="CS252" s="575"/>
      <c r="CT252" s="575"/>
      <c r="CU252" s="575"/>
      <c r="CV252" s="575"/>
      <c r="CW252" s="575"/>
      <c r="CX252" s="575"/>
      <c r="CY252" s="575"/>
      <c r="CZ252" s="575"/>
      <c r="DA252" s="575"/>
      <c r="DB252" s="575"/>
      <c r="DC252" s="575"/>
      <c r="DD252" s="575"/>
      <c r="DE252" s="575"/>
      <c r="DF252" s="575"/>
      <c r="DG252" s="575"/>
      <c r="DH252" s="575"/>
      <c r="DI252" s="575"/>
      <c r="DJ252" s="575"/>
      <c r="DK252" s="575"/>
      <c r="DL252" s="575"/>
      <c r="DM252" s="575"/>
      <c r="DN252" s="575"/>
      <c r="DO252" s="575"/>
      <c r="DP252" s="575"/>
      <c r="DQ252" s="575"/>
      <c r="DR252" s="575"/>
      <c r="DS252" s="575"/>
      <c r="DT252" s="575"/>
      <c r="DU252" s="575"/>
      <c r="DV252" s="575"/>
      <c r="DW252" s="575"/>
      <c r="DX252" s="575"/>
      <c r="DY252" s="575"/>
      <c r="DZ252" s="575"/>
      <c r="EA252" s="575"/>
      <c r="EB252" s="575"/>
      <c r="EC252" s="575"/>
      <c r="ED252" s="575"/>
      <c r="EE252" s="575"/>
      <c r="EF252" s="575"/>
      <c r="EG252" s="575"/>
    </row>
    <row r="253" spans="1:137">
      <c r="A253" s="575"/>
      <c r="B253" s="575"/>
      <c r="C253" s="575"/>
      <c r="D253" s="575"/>
      <c r="E253" s="575"/>
      <c r="F253" s="575"/>
      <c r="G253" s="575"/>
      <c r="H253" s="575"/>
      <c r="I253" s="575"/>
      <c r="J253" s="575"/>
      <c r="K253" s="575"/>
      <c r="L253" s="575"/>
      <c r="M253" s="575"/>
      <c r="N253" s="575"/>
      <c r="O253" s="575"/>
      <c r="P253" s="575"/>
      <c r="Q253" s="575"/>
      <c r="R253" s="575"/>
      <c r="S253" s="575"/>
      <c r="T253" s="575"/>
      <c r="U253" s="575"/>
      <c r="V253" s="575"/>
      <c r="W253" s="575"/>
      <c r="X253" s="575"/>
      <c r="Y253" s="575"/>
      <c r="Z253" s="575"/>
      <c r="AA253" s="575"/>
      <c r="AB253" s="575"/>
      <c r="AC253" s="575"/>
      <c r="AD253" s="575"/>
      <c r="AE253" s="575"/>
      <c r="AF253" s="575"/>
      <c r="AG253" s="575"/>
      <c r="AH253" s="575"/>
      <c r="AI253" s="575"/>
      <c r="AJ253" s="575"/>
      <c r="AK253" s="575"/>
      <c r="AL253" s="575"/>
      <c r="AM253" s="575"/>
      <c r="AN253" s="575"/>
      <c r="AO253" s="575"/>
      <c r="AP253" s="575"/>
      <c r="AQ253" s="575"/>
      <c r="AR253" s="575"/>
      <c r="AS253" s="575"/>
      <c r="AT253" s="575"/>
      <c r="AU253" s="575"/>
      <c r="AV253" s="575"/>
      <c r="AW253" s="575"/>
      <c r="AX253" s="575"/>
      <c r="AY253" s="575"/>
      <c r="AZ253" s="575"/>
      <c r="BA253" s="575"/>
      <c r="BB253" s="575"/>
      <c r="BC253" s="575"/>
      <c r="BD253" s="575"/>
      <c r="BE253" s="575"/>
      <c r="BF253" s="575"/>
      <c r="BG253" s="575"/>
      <c r="BH253" s="575"/>
      <c r="BI253" s="575"/>
      <c r="BJ253" s="575"/>
      <c r="BK253" s="575"/>
      <c r="BL253" s="575"/>
      <c r="BM253" s="575"/>
      <c r="BN253" s="575"/>
      <c r="BO253" s="575"/>
      <c r="BP253" s="575"/>
      <c r="BQ253" s="575"/>
      <c r="BR253" s="575"/>
      <c r="BS253" s="575"/>
      <c r="BT253" s="575"/>
      <c r="BU253" s="575"/>
      <c r="BV253" s="575"/>
      <c r="BW253" s="575"/>
      <c r="BX253" s="575"/>
      <c r="BY253" s="575"/>
      <c r="BZ253" s="575"/>
      <c r="CA253" s="575"/>
      <c r="CB253" s="575"/>
      <c r="CC253" s="575"/>
      <c r="CD253" s="575"/>
      <c r="CE253" s="575"/>
      <c r="CF253" s="575"/>
      <c r="CG253" s="575"/>
      <c r="CH253" s="575"/>
      <c r="CI253" s="575"/>
      <c r="CJ253" s="575"/>
      <c r="CK253" s="575"/>
      <c r="CL253" s="575"/>
      <c r="CM253" s="575"/>
      <c r="CN253" s="575"/>
      <c r="CO253" s="575"/>
      <c r="CP253" s="575"/>
      <c r="CQ253" s="575"/>
      <c r="CR253" s="575"/>
      <c r="CS253" s="575"/>
      <c r="CT253" s="575"/>
      <c r="CU253" s="575"/>
      <c r="CV253" s="575"/>
      <c r="CW253" s="575"/>
      <c r="CX253" s="575"/>
      <c r="CY253" s="575"/>
      <c r="CZ253" s="575"/>
      <c r="DA253" s="575"/>
      <c r="DB253" s="575"/>
      <c r="DC253" s="575"/>
      <c r="DD253" s="575"/>
      <c r="DE253" s="575"/>
      <c r="DF253" s="575"/>
      <c r="DG253" s="575"/>
      <c r="DH253" s="575"/>
      <c r="DI253" s="575"/>
      <c r="DJ253" s="575"/>
      <c r="DK253" s="575"/>
      <c r="DL253" s="575"/>
      <c r="DM253" s="575"/>
      <c r="DN253" s="575"/>
      <c r="DO253" s="575"/>
      <c r="DP253" s="575"/>
      <c r="DQ253" s="575"/>
      <c r="DR253" s="575"/>
      <c r="DS253" s="575"/>
      <c r="DT253" s="575"/>
      <c r="DU253" s="575"/>
      <c r="DV253" s="575"/>
      <c r="DW253" s="575"/>
      <c r="DX253" s="575"/>
      <c r="DY253" s="575"/>
      <c r="DZ253" s="575"/>
      <c r="EA253" s="575"/>
      <c r="EB253" s="575"/>
      <c r="EC253" s="575"/>
      <c r="ED253" s="575"/>
      <c r="EE253" s="575"/>
      <c r="EF253" s="575"/>
      <c r="EG253" s="575"/>
    </row>
    <row r="254" spans="1:137">
      <c r="A254" s="575"/>
      <c r="B254" s="575"/>
      <c r="C254" s="575"/>
      <c r="D254" s="575"/>
      <c r="E254" s="575"/>
      <c r="F254" s="575"/>
      <c r="G254" s="575"/>
      <c r="H254" s="575"/>
      <c r="I254" s="575"/>
      <c r="J254" s="575"/>
      <c r="K254" s="575"/>
      <c r="L254" s="575"/>
      <c r="M254" s="575"/>
      <c r="N254" s="575"/>
      <c r="O254" s="575"/>
      <c r="P254" s="575"/>
      <c r="Q254" s="575"/>
      <c r="R254" s="575"/>
      <c r="S254" s="575"/>
      <c r="T254" s="575"/>
      <c r="U254" s="575"/>
      <c r="V254" s="575"/>
      <c r="W254" s="575"/>
      <c r="X254" s="575"/>
      <c r="Y254" s="575"/>
      <c r="Z254" s="575"/>
      <c r="AA254" s="575"/>
      <c r="AB254" s="575"/>
      <c r="AC254" s="575"/>
      <c r="AD254" s="575"/>
      <c r="AE254" s="575"/>
      <c r="AF254" s="575"/>
      <c r="AG254" s="575"/>
      <c r="AH254" s="575"/>
      <c r="AI254" s="575"/>
      <c r="AJ254" s="575"/>
      <c r="AK254" s="575"/>
      <c r="AL254" s="575"/>
      <c r="AM254" s="575"/>
      <c r="AN254" s="575"/>
      <c r="AO254" s="575"/>
      <c r="AP254" s="575"/>
      <c r="AQ254" s="575"/>
      <c r="AR254" s="575"/>
      <c r="AS254" s="575"/>
      <c r="AT254" s="575"/>
      <c r="AU254" s="575"/>
      <c r="AV254" s="575"/>
      <c r="AW254" s="575"/>
      <c r="AX254" s="575"/>
      <c r="AY254" s="575"/>
      <c r="AZ254" s="575"/>
      <c r="BA254" s="575"/>
      <c r="BB254" s="575"/>
      <c r="BC254" s="575"/>
      <c r="BD254" s="575"/>
      <c r="BE254" s="575"/>
      <c r="BF254" s="575"/>
      <c r="BG254" s="575"/>
      <c r="BH254" s="575"/>
      <c r="BI254" s="575"/>
      <c r="BJ254" s="575"/>
      <c r="BK254" s="575"/>
      <c r="BL254" s="575"/>
      <c r="BM254" s="575"/>
      <c r="BN254" s="575"/>
      <c r="BO254" s="575"/>
      <c r="BP254" s="575"/>
      <c r="BQ254" s="575"/>
      <c r="BR254" s="575"/>
      <c r="BS254" s="575"/>
      <c r="BT254" s="575"/>
      <c r="BU254" s="575"/>
      <c r="BV254" s="575"/>
      <c r="BW254" s="575"/>
      <c r="BX254" s="575"/>
      <c r="BY254" s="575"/>
      <c r="BZ254" s="575"/>
      <c r="CA254" s="575"/>
      <c r="CB254" s="575"/>
      <c r="CC254" s="575"/>
      <c r="CD254" s="575"/>
      <c r="CE254" s="575"/>
      <c r="CF254" s="575"/>
      <c r="CG254" s="575"/>
      <c r="CH254" s="575"/>
      <c r="CI254" s="575"/>
      <c r="CJ254" s="575"/>
      <c r="CK254" s="575"/>
      <c r="CL254" s="575"/>
      <c r="CM254" s="575"/>
      <c r="CN254" s="575"/>
      <c r="CO254" s="575"/>
      <c r="CP254" s="575"/>
      <c r="CQ254" s="575"/>
      <c r="CR254" s="575"/>
      <c r="CS254" s="575"/>
      <c r="CT254" s="575"/>
      <c r="CU254" s="575"/>
      <c r="CV254" s="575"/>
      <c r="CW254" s="575"/>
      <c r="CX254" s="575"/>
      <c r="CY254" s="575"/>
      <c r="CZ254" s="575"/>
      <c r="DA254" s="575"/>
      <c r="DB254" s="575"/>
      <c r="DC254" s="575"/>
      <c r="DD254" s="575"/>
      <c r="DE254" s="575"/>
      <c r="DF254" s="575"/>
      <c r="DG254" s="575"/>
      <c r="DH254" s="575"/>
      <c r="DI254" s="575"/>
      <c r="DJ254" s="575"/>
      <c r="DK254" s="575"/>
      <c r="DL254" s="575"/>
      <c r="DM254" s="575"/>
      <c r="DN254" s="575"/>
      <c r="DO254" s="575"/>
      <c r="DP254" s="575"/>
      <c r="DQ254" s="575"/>
      <c r="DR254" s="575"/>
      <c r="DS254" s="575"/>
      <c r="DT254" s="575"/>
      <c r="DU254" s="575"/>
      <c r="DV254" s="575"/>
      <c r="DW254" s="575"/>
      <c r="DX254" s="575"/>
      <c r="DY254" s="575"/>
      <c r="DZ254" s="575"/>
      <c r="EA254" s="575"/>
      <c r="EB254" s="575"/>
      <c r="EC254" s="575"/>
      <c r="ED254" s="575"/>
      <c r="EE254" s="575"/>
      <c r="EF254" s="575"/>
      <c r="EG254" s="575"/>
    </row>
    <row r="255" spans="1:137">
      <c r="A255" s="575"/>
      <c r="B255" s="575"/>
      <c r="C255" s="575"/>
      <c r="D255" s="575"/>
      <c r="E255" s="575"/>
      <c r="F255" s="575"/>
      <c r="G255" s="575"/>
      <c r="H255" s="575"/>
      <c r="I255" s="575"/>
      <c r="J255" s="575"/>
      <c r="K255" s="575"/>
      <c r="L255" s="575"/>
      <c r="M255" s="575"/>
      <c r="N255" s="575"/>
      <c r="O255" s="575"/>
      <c r="P255" s="575"/>
      <c r="Q255" s="575"/>
      <c r="R255" s="575"/>
      <c r="S255" s="575"/>
      <c r="T255" s="575"/>
      <c r="U255" s="575"/>
      <c r="V255" s="575"/>
      <c r="W255" s="575"/>
      <c r="X255" s="575"/>
      <c r="Y255" s="575"/>
      <c r="Z255" s="575"/>
      <c r="AA255" s="575"/>
      <c r="AB255" s="575"/>
      <c r="AC255" s="575"/>
      <c r="AD255" s="575"/>
      <c r="AE255" s="575"/>
      <c r="AF255" s="575"/>
      <c r="AG255" s="575"/>
      <c r="AH255" s="575"/>
      <c r="AI255" s="575"/>
      <c r="AJ255" s="575"/>
      <c r="AK255" s="575"/>
      <c r="AL255" s="575"/>
      <c r="AM255" s="575"/>
      <c r="AN255" s="575"/>
      <c r="AO255" s="575"/>
      <c r="AP255" s="575"/>
      <c r="AQ255" s="575"/>
      <c r="AR255" s="575"/>
      <c r="AS255" s="575"/>
      <c r="AT255" s="575"/>
      <c r="AU255" s="575"/>
      <c r="AV255" s="575"/>
      <c r="AW255" s="575"/>
      <c r="AX255" s="575"/>
      <c r="AY255" s="575"/>
      <c r="AZ255" s="575"/>
      <c r="BA255" s="575"/>
      <c r="BB255" s="575"/>
      <c r="BC255" s="575"/>
      <c r="BD255" s="575"/>
      <c r="BE255" s="575"/>
      <c r="BF255" s="575"/>
      <c r="BG255" s="575"/>
      <c r="BH255" s="575"/>
      <c r="BI255" s="575"/>
      <c r="BJ255" s="575"/>
      <c r="BK255" s="575"/>
      <c r="BL255" s="575"/>
      <c r="BM255" s="575"/>
      <c r="BN255" s="575"/>
      <c r="BO255" s="575"/>
      <c r="BP255" s="575"/>
      <c r="BQ255" s="575"/>
      <c r="BR255" s="575"/>
      <c r="BS255" s="575"/>
      <c r="BT255" s="575"/>
      <c r="BU255" s="575"/>
      <c r="BV255" s="575"/>
      <c r="BW255" s="575"/>
      <c r="BX255" s="575"/>
      <c r="BY255" s="575"/>
      <c r="BZ255" s="575"/>
      <c r="CA255" s="575"/>
      <c r="CB255" s="575"/>
      <c r="CC255" s="575"/>
      <c r="CD255" s="575"/>
      <c r="CE255" s="575"/>
      <c r="CF255" s="575"/>
      <c r="CG255" s="575"/>
      <c r="CH255" s="575"/>
      <c r="CI255" s="575"/>
      <c r="CJ255" s="575"/>
      <c r="CK255" s="575"/>
      <c r="CL255" s="575"/>
      <c r="CM255" s="575"/>
      <c r="CN255" s="575"/>
      <c r="CO255" s="575"/>
      <c r="CP255" s="575"/>
      <c r="CQ255" s="575"/>
      <c r="CR255" s="575"/>
      <c r="CS255" s="575"/>
      <c r="CT255" s="575"/>
      <c r="CU255" s="575"/>
      <c r="CV255" s="575"/>
      <c r="CW255" s="575"/>
      <c r="CX255" s="575"/>
      <c r="CY255" s="575"/>
      <c r="CZ255" s="575"/>
      <c r="DA255" s="575"/>
      <c r="DB255" s="575"/>
      <c r="DC255" s="575"/>
      <c r="DD255" s="575"/>
      <c r="DE255" s="575"/>
      <c r="DF255" s="575"/>
      <c r="DG255" s="575"/>
      <c r="DH255" s="575"/>
      <c r="DI255" s="575"/>
      <c r="DJ255" s="575"/>
      <c r="DK255" s="575"/>
      <c r="DL255" s="575"/>
      <c r="DM255" s="575"/>
      <c r="DN255" s="575"/>
      <c r="DO255" s="575"/>
      <c r="DP255" s="575"/>
      <c r="DQ255" s="575"/>
      <c r="DR255" s="575"/>
      <c r="DS255" s="575"/>
      <c r="DT255" s="575"/>
      <c r="DU255" s="575"/>
      <c r="DV255" s="575"/>
      <c r="DW255" s="575"/>
      <c r="DX255" s="575"/>
      <c r="DY255" s="575"/>
      <c r="DZ255" s="575"/>
      <c r="EA255" s="575"/>
      <c r="EB255" s="575"/>
      <c r="EC255" s="575"/>
      <c r="ED255" s="575"/>
      <c r="EE255" s="575"/>
      <c r="EF255" s="575"/>
      <c r="EG255" s="575"/>
    </row>
    <row r="256" spans="1:137">
      <c r="A256" s="575"/>
      <c r="B256" s="575"/>
      <c r="C256" s="575"/>
      <c r="D256" s="575"/>
      <c r="E256" s="575"/>
      <c r="F256" s="575"/>
      <c r="G256" s="575"/>
      <c r="H256" s="575"/>
      <c r="I256" s="575"/>
      <c r="J256" s="575"/>
      <c r="K256" s="575"/>
      <c r="L256" s="575"/>
      <c r="M256" s="575"/>
      <c r="N256" s="575"/>
      <c r="O256" s="575"/>
      <c r="P256" s="575"/>
      <c r="Q256" s="575"/>
      <c r="R256" s="575"/>
      <c r="S256" s="575"/>
      <c r="T256" s="575"/>
      <c r="U256" s="575"/>
      <c r="V256" s="575"/>
      <c r="W256" s="575"/>
      <c r="X256" s="575"/>
      <c r="Y256" s="575"/>
      <c r="Z256" s="575"/>
      <c r="AA256" s="575"/>
      <c r="AB256" s="575"/>
      <c r="AC256" s="575"/>
      <c r="AD256" s="575"/>
      <c r="AE256" s="575"/>
      <c r="AF256" s="575"/>
      <c r="AG256" s="575"/>
      <c r="AH256" s="575"/>
      <c r="AI256" s="575"/>
      <c r="AJ256" s="575"/>
      <c r="AK256" s="575"/>
      <c r="AL256" s="575"/>
      <c r="AM256" s="575"/>
      <c r="AN256" s="575"/>
      <c r="AO256" s="575"/>
      <c r="AP256" s="575"/>
      <c r="AQ256" s="575"/>
      <c r="AR256" s="575"/>
      <c r="AS256" s="575"/>
      <c r="AT256" s="575"/>
      <c r="AU256" s="575"/>
      <c r="AV256" s="575"/>
      <c r="AW256" s="575"/>
      <c r="AX256" s="575"/>
      <c r="AY256" s="575"/>
      <c r="AZ256" s="575"/>
      <c r="BA256" s="575"/>
      <c r="BB256" s="575"/>
      <c r="BC256" s="575"/>
      <c r="BD256" s="575"/>
      <c r="BE256" s="575"/>
      <c r="BF256" s="575"/>
      <c r="BG256" s="575"/>
      <c r="BH256" s="575"/>
      <c r="BI256" s="575"/>
      <c r="BJ256" s="575"/>
      <c r="BK256" s="575"/>
      <c r="BL256" s="575"/>
      <c r="BM256" s="575"/>
      <c r="BN256" s="575"/>
      <c r="BO256" s="575"/>
      <c r="BP256" s="575"/>
      <c r="BQ256" s="575"/>
      <c r="BR256" s="575"/>
      <c r="BS256" s="575"/>
      <c r="BT256" s="575"/>
      <c r="BU256" s="575"/>
      <c r="BV256" s="575"/>
      <c r="BW256" s="575"/>
      <c r="BX256" s="575"/>
      <c r="BY256" s="575"/>
      <c r="BZ256" s="575"/>
      <c r="CA256" s="575"/>
      <c r="CB256" s="575"/>
      <c r="CC256" s="575"/>
      <c r="CD256" s="575"/>
      <c r="CE256" s="575"/>
      <c r="CF256" s="575"/>
      <c r="CG256" s="575"/>
      <c r="CH256" s="575"/>
      <c r="CI256" s="575"/>
      <c r="CJ256" s="575"/>
      <c r="CK256" s="575"/>
      <c r="CL256" s="575"/>
      <c r="CM256" s="575"/>
      <c r="CN256" s="575"/>
      <c r="CO256" s="575"/>
      <c r="CP256" s="575"/>
      <c r="CQ256" s="575"/>
      <c r="CR256" s="575"/>
      <c r="CS256" s="575"/>
      <c r="CT256" s="575"/>
      <c r="CU256" s="575"/>
      <c r="CV256" s="575"/>
      <c r="CW256" s="575"/>
      <c r="CX256" s="575"/>
      <c r="CY256" s="575"/>
      <c r="CZ256" s="575"/>
      <c r="DA256" s="575"/>
      <c r="DB256" s="575"/>
      <c r="DC256" s="575"/>
      <c r="DD256" s="575"/>
      <c r="DE256" s="575"/>
      <c r="DF256" s="575"/>
      <c r="DG256" s="575"/>
      <c r="DH256" s="575"/>
      <c r="DI256" s="575"/>
      <c r="DJ256" s="575"/>
      <c r="DK256" s="575"/>
      <c r="DL256" s="575"/>
      <c r="DM256" s="575"/>
      <c r="DN256" s="575"/>
      <c r="DO256" s="575"/>
      <c r="DP256" s="575"/>
      <c r="DQ256" s="575"/>
      <c r="DR256" s="575"/>
      <c r="DS256" s="575"/>
      <c r="DT256" s="575"/>
      <c r="DU256" s="575"/>
      <c r="DV256" s="575"/>
      <c r="DW256" s="575"/>
      <c r="DX256" s="575"/>
      <c r="DY256" s="575"/>
      <c r="DZ256" s="575"/>
      <c r="EA256" s="575"/>
      <c r="EB256" s="575"/>
      <c r="EC256" s="575"/>
      <c r="ED256" s="575"/>
      <c r="EE256" s="575"/>
      <c r="EF256" s="575"/>
      <c r="EG256" s="575"/>
    </row>
    <row r="257" spans="1:137">
      <c r="A257" s="575"/>
      <c r="B257" s="575"/>
      <c r="C257" s="575"/>
      <c r="D257" s="575"/>
      <c r="E257" s="575"/>
      <c r="F257" s="575"/>
      <c r="G257" s="575"/>
      <c r="H257" s="575"/>
      <c r="I257" s="575"/>
      <c r="J257" s="575"/>
      <c r="K257" s="575"/>
      <c r="L257" s="575"/>
      <c r="M257" s="575"/>
      <c r="N257" s="575"/>
      <c r="O257" s="575"/>
      <c r="P257" s="575"/>
      <c r="Q257" s="575"/>
      <c r="R257" s="575"/>
      <c r="S257" s="575"/>
      <c r="T257" s="575"/>
      <c r="U257" s="575"/>
      <c r="V257" s="575"/>
      <c r="W257" s="575"/>
      <c r="X257" s="575"/>
      <c r="Y257" s="575"/>
      <c r="Z257" s="575"/>
      <c r="AA257" s="575"/>
      <c r="AB257" s="575"/>
      <c r="AC257" s="575"/>
      <c r="AD257" s="575"/>
      <c r="AE257" s="575"/>
      <c r="AF257" s="575"/>
      <c r="AG257" s="575"/>
      <c r="AH257" s="575"/>
      <c r="AI257" s="575"/>
      <c r="AJ257" s="575"/>
      <c r="AK257" s="575"/>
      <c r="AL257" s="575"/>
      <c r="AM257" s="575"/>
      <c r="AN257" s="575"/>
      <c r="AO257" s="575"/>
      <c r="AP257" s="575"/>
      <c r="AQ257" s="575"/>
      <c r="AR257" s="575"/>
      <c r="AS257" s="575"/>
      <c r="AT257" s="575"/>
      <c r="AU257" s="575"/>
      <c r="AV257" s="575"/>
      <c r="AW257" s="575"/>
      <c r="AX257" s="575"/>
      <c r="AY257" s="575"/>
      <c r="AZ257" s="575"/>
      <c r="BA257" s="575"/>
      <c r="BB257" s="575"/>
      <c r="BC257" s="575"/>
      <c r="BD257" s="575"/>
      <c r="BE257" s="575"/>
      <c r="BF257" s="575"/>
      <c r="BG257" s="575"/>
      <c r="BH257" s="575"/>
      <c r="BI257" s="575"/>
      <c r="BJ257" s="575"/>
      <c r="BK257" s="575"/>
      <c r="BL257" s="575"/>
      <c r="BM257" s="575"/>
      <c r="BN257" s="575"/>
      <c r="BO257" s="575"/>
      <c r="BP257" s="575"/>
      <c r="BQ257" s="575"/>
      <c r="BR257" s="575"/>
      <c r="BS257" s="575"/>
      <c r="BT257" s="575"/>
      <c r="BU257" s="575"/>
      <c r="BV257" s="575"/>
      <c r="BW257" s="575"/>
      <c r="BX257" s="575"/>
      <c r="BY257" s="575"/>
      <c r="BZ257" s="575"/>
      <c r="CA257" s="575"/>
      <c r="CB257" s="575"/>
      <c r="CC257" s="575"/>
      <c r="CD257" s="575"/>
      <c r="CE257" s="575"/>
      <c r="CF257" s="575"/>
      <c r="CG257" s="575"/>
      <c r="CH257" s="575"/>
      <c r="CI257" s="575"/>
      <c r="CJ257" s="575"/>
      <c r="CK257" s="575"/>
      <c r="CL257" s="575"/>
      <c r="CM257" s="575"/>
      <c r="CN257" s="575"/>
      <c r="CO257" s="575"/>
      <c r="CP257" s="575"/>
      <c r="CQ257" s="575"/>
      <c r="CR257" s="575"/>
      <c r="CS257" s="575"/>
      <c r="CT257" s="575"/>
      <c r="CU257" s="575"/>
      <c r="CV257" s="575"/>
      <c r="CW257" s="575"/>
      <c r="CX257" s="575"/>
      <c r="CY257" s="575"/>
      <c r="CZ257" s="575"/>
      <c r="DA257" s="575"/>
      <c r="DB257" s="575"/>
      <c r="DC257" s="575"/>
      <c r="DD257" s="575"/>
      <c r="DE257" s="575"/>
      <c r="DF257" s="575"/>
      <c r="DG257" s="575"/>
      <c r="DH257" s="575"/>
      <c r="DI257" s="575"/>
      <c r="DJ257" s="575"/>
      <c r="DK257" s="575"/>
      <c r="DL257" s="575"/>
      <c r="DM257" s="575"/>
      <c r="DN257" s="575"/>
      <c r="DO257" s="575"/>
      <c r="DP257" s="575"/>
      <c r="DQ257" s="575"/>
      <c r="DR257" s="575"/>
      <c r="DS257" s="575"/>
      <c r="DT257" s="575"/>
      <c r="DU257" s="575"/>
      <c r="DV257" s="575"/>
      <c r="DW257" s="575"/>
      <c r="DX257" s="575"/>
      <c r="DY257" s="575"/>
      <c r="DZ257" s="575"/>
      <c r="EA257" s="575"/>
      <c r="EB257" s="575"/>
      <c r="EC257" s="575"/>
      <c r="ED257" s="575"/>
      <c r="EE257" s="575"/>
      <c r="EF257" s="575"/>
      <c r="EG257" s="575"/>
    </row>
    <row r="258" spans="1:137">
      <c r="A258" s="575"/>
      <c r="B258" s="575"/>
      <c r="C258" s="575"/>
      <c r="D258" s="575"/>
      <c r="E258" s="575"/>
      <c r="F258" s="575"/>
      <c r="G258" s="575"/>
      <c r="H258" s="575"/>
      <c r="I258" s="575"/>
      <c r="J258" s="575"/>
      <c r="K258" s="575"/>
      <c r="L258" s="575"/>
      <c r="M258" s="575"/>
      <c r="N258" s="575"/>
      <c r="O258" s="575"/>
      <c r="P258" s="575"/>
      <c r="Q258" s="575"/>
      <c r="R258" s="575"/>
      <c r="S258" s="575"/>
      <c r="T258" s="575"/>
      <c r="U258" s="575"/>
      <c r="V258" s="575"/>
      <c r="W258" s="575"/>
      <c r="X258" s="575"/>
      <c r="Y258" s="575"/>
      <c r="Z258" s="575"/>
      <c r="AA258" s="575"/>
      <c r="AB258" s="575"/>
      <c r="AC258" s="575"/>
      <c r="AD258" s="575"/>
      <c r="AE258" s="575"/>
      <c r="AF258" s="575"/>
      <c r="AG258" s="575"/>
      <c r="AH258" s="575"/>
      <c r="AI258" s="575"/>
      <c r="AJ258" s="575"/>
      <c r="AK258" s="575"/>
      <c r="AL258" s="575"/>
      <c r="AM258" s="575"/>
      <c r="AN258" s="575"/>
      <c r="AO258" s="575"/>
      <c r="AP258" s="575"/>
      <c r="AQ258" s="575"/>
      <c r="AR258" s="575"/>
      <c r="AS258" s="575"/>
      <c r="AT258" s="575"/>
      <c r="AU258" s="575"/>
      <c r="AV258" s="575"/>
      <c r="AW258" s="575"/>
      <c r="AX258" s="575"/>
      <c r="AY258" s="575"/>
      <c r="AZ258" s="575"/>
      <c r="BA258" s="575"/>
      <c r="BB258" s="575"/>
      <c r="BC258" s="575"/>
      <c r="BD258" s="575"/>
      <c r="BE258" s="575"/>
      <c r="BF258" s="575"/>
      <c r="BG258" s="575"/>
      <c r="BH258" s="575"/>
      <c r="BI258" s="575"/>
      <c r="BJ258" s="575"/>
      <c r="BK258" s="575"/>
      <c r="BL258" s="575"/>
      <c r="BM258" s="575"/>
      <c r="BN258" s="575"/>
      <c r="BO258" s="575"/>
      <c r="BP258" s="575"/>
      <c r="BQ258" s="575"/>
      <c r="BR258" s="575"/>
      <c r="BS258" s="575"/>
      <c r="BT258" s="575"/>
      <c r="BU258" s="575"/>
      <c r="BV258" s="575"/>
      <c r="BW258" s="575"/>
      <c r="BX258" s="575"/>
      <c r="BY258" s="575"/>
      <c r="BZ258" s="575"/>
      <c r="CA258" s="575"/>
      <c r="CB258" s="575"/>
      <c r="CC258" s="575"/>
      <c r="CD258" s="575"/>
      <c r="CE258" s="575"/>
      <c r="CF258" s="575"/>
      <c r="CG258" s="575"/>
      <c r="CH258" s="575"/>
      <c r="CI258" s="575"/>
      <c r="CJ258" s="575"/>
      <c r="CK258" s="575"/>
      <c r="CL258" s="575"/>
      <c r="CM258" s="575"/>
      <c r="CN258" s="575"/>
      <c r="CO258" s="575"/>
      <c r="CP258" s="575"/>
      <c r="CQ258" s="575"/>
      <c r="CR258" s="575"/>
      <c r="CS258" s="575"/>
      <c r="CT258" s="575"/>
      <c r="CU258" s="575"/>
      <c r="CV258" s="575"/>
      <c r="CW258" s="575"/>
      <c r="CX258" s="575"/>
      <c r="CY258" s="575"/>
      <c r="CZ258" s="575"/>
      <c r="DA258" s="575"/>
      <c r="DB258" s="575"/>
      <c r="DC258" s="575"/>
      <c r="DD258" s="575"/>
      <c r="DE258" s="575"/>
      <c r="DF258" s="575"/>
      <c r="DG258" s="575"/>
      <c r="DH258" s="575"/>
      <c r="DI258" s="575"/>
      <c r="DJ258" s="575"/>
      <c r="DK258" s="575"/>
      <c r="DL258" s="575"/>
      <c r="DM258" s="575"/>
      <c r="DN258" s="575"/>
      <c r="DO258" s="575"/>
      <c r="DP258" s="575"/>
      <c r="DQ258" s="575"/>
      <c r="DR258" s="575"/>
      <c r="DS258" s="575"/>
      <c r="DT258" s="575"/>
      <c r="DU258" s="575"/>
      <c r="DV258" s="575"/>
      <c r="DW258" s="575"/>
      <c r="DX258" s="575"/>
      <c r="DY258" s="575"/>
      <c r="DZ258" s="575"/>
      <c r="EA258" s="575"/>
      <c r="EB258" s="575"/>
      <c r="EC258" s="575"/>
      <c r="ED258" s="575"/>
      <c r="EE258" s="575"/>
      <c r="EF258" s="575"/>
      <c r="EG258" s="575"/>
    </row>
    <row r="259" spans="1:137">
      <c r="A259" s="575"/>
      <c r="B259" s="575"/>
      <c r="C259" s="575"/>
      <c r="D259" s="575"/>
      <c r="E259" s="575"/>
      <c r="F259" s="575"/>
      <c r="G259" s="575"/>
      <c r="H259" s="575"/>
      <c r="I259" s="575"/>
      <c r="J259" s="575"/>
      <c r="K259" s="575"/>
      <c r="L259" s="575"/>
      <c r="M259" s="575"/>
      <c r="N259" s="575"/>
      <c r="O259" s="575"/>
      <c r="P259" s="575"/>
      <c r="Q259" s="575"/>
      <c r="R259" s="575"/>
      <c r="S259" s="575"/>
      <c r="T259" s="575"/>
      <c r="U259" s="575"/>
      <c r="V259" s="575"/>
      <c r="W259" s="575"/>
      <c r="X259" s="575"/>
      <c r="Y259" s="575"/>
      <c r="Z259" s="575"/>
      <c r="AA259" s="575"/>
      <c r="AB259" s="575"/>
      <c r="AC259" s="575"/>
      <c r="AD259" s="575"/>
      <c r="AE259" s="575"/>
      <c r="AF259" s="575"/>
      <c r="AG259" s="575"/>
      <c r="AH259" s="575"/>
      <c r="AI259" s="575"/>
      <c r="AJ259" s="575"/>
      <c r="AK259" s="575"/>
      <c r="AL259" s="575"/>
      <c r="AM259" s="575"/>
      <c r="AN259" s="575"/>
      <c r="AO259" s="575"/>
      <c r="AP259" s="575"/>
      <c r="AQ259" s="575"/>
      <c r="AR259" s="575"/>
      <c r="AS259" s="575"/>
      <c r="AT259" s="575"/>
      <c r="AU259" s="575"/>
      <c r="AV259" s="575"/>
      <c r="AW259" s="575"/>
      <c r="AX259" s="575"/>
      <c r="AY259" s="575"/>
      <c r="AZ259" s="575"/>
      <c r="BA259" s="575"/>
      <c r="BB259" s="575"/>
      <c r="BC259" s="575"/>
      <c r="BD259" s="575"/>
      <c r="BE259" s="575"/>
      <c r="BF259" s="575"/>
      <c r="BG259" s="575"/>
      <c r="BH259" s="575"/>
      <c r="BI259" s="575"/>
      <c r="BJ259" s="575"/>
      <c r="BK259" s="575"/>
      <c r="BL259" s="575"/>
      <c r="BM259" s="575"/>
      <c r="BN259" s="575"/>
      <c r="BO259" s="575"/>
      <c r="BP259" s="575"/>
      <c r="BQ259" s="575"/>
      <c r="BR259" s="575"/>
      <c r="BS259" s="575"/>
      <c r="BT259" s="575"/>
      <c r="BU259" s="575"/>
      <c r="BV259" s="575"/>
      <c r="BW259" s="575"/>
      <c r="BX259" s="575"/>
      <c r="BY259" s="575"/>
      <c r="BZ259" s="575"/>
      <c r="CA259" s="575"/>
      <c r="CB259" s="575"/>
      <c r="CC259" s="575"/>
      <c r="CD259" s="575"/>
      <c r="CE259" s="575"/>
      <c r="CF259" s="575"/>
      <c r="CG259" s="575"/>
      <c r="CH259" s="575"/>
      <c r="CI259" s="575"/>
      <c r="CJ259" s="575"/>
      <c r="CK259" s="575"/>
      <c r="CL259" s="575"/>
      <c r="CM259" s="575"/>
      <c r="CN259" s="575"/>
      <c r="CO259" s="575"/>
      <c r="CP259" s="575"/>
      <c r="CQ259" s="575"/>
      <c r="CR259" s="575"/>
      <c r="CS259" s="575"/>
      <c r="CT259" s="575"/>
      <c r="CU259" s="575"/>
      <c r="CV259" s="575"/>
      <c r="CW259" s="575"/>
      <c r="CX259" s="575"/>
      <c r="CY259" s="575"/>
      <c r="CZ259" s="575"/>
      <c r="DA259" s="575"/>
      <c r="DB259" s="575"/>
      <c r="DC259" s="575"/>
      <c r="DD259" s="575"/>
      <c r="DE259" s="575"/>
      <c r="DF259" s="575"/>
      <c r="DG259" s="575"/>
      <c r="DH259" s="575"/>
      <c r="DI259" s="575"/>
      <c r="DJ259" s="575"/>
      <c r="DK259" s="575"/>
      <c r="DL259" s="575"/>
      <c r="DM259" s="575"/>
      <c r="DN259" s="575"/>
      <c r="DO259" s="575"/>
      <c r="DP259" s="575"/>
      <c r="DQ259" s="575"/>
      <c r="DR259" s="575"/>
      <c r="DS259" s="575"/>
      <c r="DT259" s="575"/>
      <c r="DU259" s="575"/>
      <c r="DV259" s="575"/>
      <c r="DW259" s="575"/>
      <c r="DX259" s="575"/>
      <c r="DY259" s="575"/>
      <c r="DZ259" s="575"/>
      <c r="EA259" s="575"/>
      <c r="EB259" s="575"/>
      <c r="EC259" s="575"/>
      <c r="ED259" s="575"/>
      <c r="EE259" s="575"/>
      <c r="EF259" s="575"/>
      <c r="EG259" s="575"/>
    </row>
    <row r="260" spans="1:137">
      <c r="A260" s="575"/>
      <c r="B260" s="575"/>
      <c r="C260" s="575"/>
      <c r="D260" s="575"/>
      <c r="E260" s="575"/>
      <c r="F260" s="575"/>
      <c r="G260" s="575"/>
      <c r="H260" s="575"/>
      <c r="I260" s="575"/>
      <c r="J260" s="575"/>
      <c r="K260" s="575"/>
      <c r="L260" s="575"/>
      <c r="M260" s="575"/>
      <c r="N260" s="575"/>
      <c r="O260" s="575"/>
      <c r="P260" s="575"/>
      <c r="Q260" s="575"/>
      <c r="R260" s="575"/>
      <c r="S260" s="575"/>
      <c r="T260" s="575"/>
      <c r="U260" s="575"/>
      <c r="V260" s="575"/>
      <c r="W260" s="575"/>
      <c r="X260" s="575"/>
      <c r="Y260" s="575"/>
      <c r="Z260" s="575"/>
      <c r="AA260" s="575"/>
      <c r="AB260" s="575"/>
      <c r="AC260" s="575"/>
      <c r="AD260" s="575"/>
      <c r="AE260" s="575"/>
      <c r="AF260" s="575"/>
      <c r="AG260" s="575"/>
      <c r="AH260" s="575"/>
      <c r="AI260" s="575"/>
      <c r="AJ260" s="575"/>
      <c r="AK260" s="575"/>
      <c r="AL260" s="575"/>
      <c r="AM260" s="575"/>
      <c r="AN260" s="575"/>
      <c r="AO260" s="575"/>
      <c r="AP260" s="575"/>
      <c r="AQ260" s="575"/>
      <c r="AR260" s="575"/>
      <c r="AS260" s="575"/>
      <c r="AT260" s="575"/>
      <c r="AU260" s="575"/>
      <c r="AV260" s="575"/>
      <c r="AW260" s="575"/>
      <c r="AX260" s="575"/>
      <c r="AY260" s="575"/>
      <c r="AZ260" s="575"/>
      <c r="BA260" s="575"/>
      <c r="BB260" s="575"/>
      <c r="BC260" s="575"/>
      <c r="BD260" s="575"/>
      <c r="BE260" s="575"/>
      <c r="BF260" s="575"/>
      <c r="BG260" s="575"/>
      <c r="BH260" s="575"/>
      <c r="BI260" s="575"/>
      <c r="BJ260" s="575"/>
      <c r="BK260" s="575"/>
      <c r="BL260" s="575"/>
      <c r="BM260" s="575"/>
      <c r="BN260" s="575"/>
      <c r="BO260" s="575"/>
      <c r="BP260" s="575"/>
      <c r="BQ260" s="575"/>
      <c r="BR260" s="575"/>
      <c r="BS260" s="575"/>
      <c r="BT260" s="575"/>
      <c r="BU260" s="575"/>
      <c r="BV260" s="575"/>
      <c r="BW260" s="575"/>
      <c r="BX260" s="575"/>
      <c r="BY260" s="575"/>
      <c r="BZ260" s="575"/>
      <c r="CA260" s="575"/>
      <c r="CB260" s="575"/>
      <c r="CC260" s="575"/>
      <c r="CD260" s="575"/>
      <c r="CE260" s="575"/>
      <c r="CF260" s="575"/>
      <c r="CG260" s="575"/>
      <c r="CH260" s="575"/>
      <c r="CI260" s="575"/>
      <c r="CJ260" s="575"/>
      <c r="CK260" s="575"/>
      <c r="CL260" s="575"/>
      <c r="CM260" s="575"/>
      <c r="CN260" s="575"/>
      <c r="CO260" s="575"/>
      <c r="CP260" s="575"/>
      <c r="CQ260" s="575"/>
      <c r="CR260" s="575"/>
      <c r="CS260" s="575"/>
      <c r="CT260" s="575"/>
      <c r="CU260" s="575"/>
      <c r="CV260" s="575"/>
      <c r="CW260" s="575"/>
      <c r="CX260" s="575"/>
      <c r="CY260" s="575"/>
      <c r="CZ260" s="575"/>
      <c r="DA260" s="575"/>
      <c r="DB260" s="575"/>
      <c r="DC260" s="575"/>
      <c r="DD260" s="575"/>
      <c r="DE260" s="575"/>
      <c r="DF260" s="575"/>
      <c r="DG260" s="575"/>
      <c r="DH260" s="575"/>
      <c r="DI260" s="575"/>
      <c r="DJ260" s="575"/>
      <c r="DK260" s="575"/>
      <c r="DL260" s="575"/>
      <c r="DM260" s="575"/>
      <c r="DN260" s="575"/>
      <c r="DO260" s="575"/>
      <c r="DP260" s="575"/>
      <c r="DQ260" s="575"/>
      <c r="DR260" s="575"/>
      <c r="DS260" s="575"/>
      <c r="DT260" s="575"/>
      <c r="DU260" s="575"/>
      <c r="DV260" s="575"/>
      <c r="DW260" s="575"/>
      <c r="DX260" s="575"/>
      <c r="DY260" s="575"/>
      <c r="DZ260" s="575"/>
      <c r="EA260" s="575"/>
      <c r="EB260" s="575"/>
      <c r="EC260" s="575"/>
      <c r="ED260" s="575"/>
      <c r="EE260" s="575"/>
      <c r="EF260" s="575"/>
      <c r="EG260" s="575"/>
    </row>
    <row r="261" spans="1:137">
      <c r="A261" s="575"/>
      <c r="B261" s="575"/>
      <c r="C261" s="575"/>
      <c r="D261" s="575"/>
      <c r="E261" s="575"/>
      <c r="F261" s="575"/>
      <c r="G261" s="575"/>
      <c r="H261" s="575"/>
      <c r="I261" s="575"/>
      <c r="J261" s="575"/>
      <c r="K261" s="575"/>
      <c r="L261" s="575"/>
      <c r="M261" s="575"/>
      <c r="N261" s="575"/>
      <c r="O261" s="575"/>
      <c r="P261" s="575"/>
      <c r="Q261" s="575"/>
      <c r="R261" s="575"/>
      <c r="S261" s="575"/>
      <c r="T261" s="575"/>
      <c r="U261" s="575"/>
      <c r="V261" s="575"/>
      <c r="W261" s="575"/>
      <c r="X261" s="575"/>
      <c r="Y261" s="575"/>
      <c r="Z261" s="575"/>
      <c r="AA261" s="575"/>
      <c r="AB261" s="575"/>
      <c r="AC261" s="575"/>
      <c r="AD261" s="575"/>
      <c r="AE261" s="575"/>
      <c r="AF261" s="575"/>
      <c r="AG261" s="575"/>
      <c r="AH261" s="575"/>
      <c r="AI261" s="575"/>
      <c r="AJ261" s="575"/>
      <c r="AK261" s="575"/>
      <c r="AL261" s="575"/>
      <c r="AM261" s="575"/>
      <c r="AN261" s="575"/>
      <c r="AO261" s="575"/>
      <c r="AP261" s="575"/>
      <c r="AQ261" s="575"/>
      <c r="AR261" s="575"/>
      <c r="AS261" s="575"/>
      <c r="AT261" s="575"/>
      <c r="AU261" s="575"/>
      <c r="AV261" s="575"/>
      <c r="AW261" s="575"/>
      <c r="AX261" s="575"/>
      <c r="AY261" s="575"/>
      <c r="AZ261" s="575"/>
      <c r="BA261" s="575"/>
      <c r="BB261" s="575"/>
      <c r="BC261" s="575"/>
      <c r="BD261" s="575"/>
      <c r="BE261" s="575"/>
      <c r="BF261" s="575"/>
      <c r="BG261" s="575"/>
      <c r="BH261" s="575"/>
      <c r="BI261" s="575"/>
      <c r="BJ261" s="575"/>
      <c r="BK261" s="575"/>
      <c r="BL261" s="575"/>
      <c r="BM261" s="575"/>
      <c r="BN261" s="575"/>
      <c r="BO261" s="575"/>
      <c r="BP261" s="575"/>
      <c r="BQ261" s="575"/>
      <c r="BR261" s="575"/>
      <c r="BS261" s="575"/>
      <c r="BT261" s="575"/>
      <c r="BU261" s="575"/>
      <c r="BV261" s="575"/>
      <c r="BW261" s="575"/>
      <c r="BX261" s="575"/>
      <c r="BY261" s="575"/>
      <c r="BZ261" s="575"/>
      <c r="CA261" s="575"/>
      <c r="CB261" s="575"/>
      <c r="CC261" s="575"/>
      <c r="CD261" s="575"/>
      <c r="CE261" s="575"/>
      <c r="CF261" s="575"/>
      <c r="CG261" s="575"/>
      <c r="CH261" s="575"/>
      <c r="CI261" s="575"/>
      <c r="CJ261" s="575"/>
      <c r="CK261" s="575"/>
      <c r="CL261" s="575"/>
      <c r="CM261" s="575"/>
      <c r="CN261" s="575"/>
      <c r="CO261" s="575"/>
      <c r="CP261" s="575"/>
      <c r="CQ261" s="575"/>
      <c r="CR261" s="575"/>
      <c r="CS261" s="575"/>
      <c r="CT261" s="575"/>
      <c r="CU261" s="575"/>
      <c r="CV261" s="575"/>
      <c r="CW261" s="575"/>
      <c r="CX261" s="575"/>
      <c r="CY261" s="575"/>
      <c r="CZ261" s="575"/>
      <c r="DA261" s="575"/>
      <c r="DB261" s="575"/>
      <c r="DC261" s="575"/>
      <c r="DD261" s="575"/>
      <c r="DE261" s="575"/>
      <c r="DF261" s="575"/>
      <c r="DG261" s="575"/>
      <c r="DH261" s="575"/>
      <c r="DI261" s="575"/>
      <c r="DJ261" s="575"/>
      <c r="DK261" s="575"/>
      <c r="DL261" s="575"/>
      <c r="DM261" s="575"/>
      <c r="DN261" s="575"/>
      <c r="DO261" s="575"/>
      <c r="DP261" s="575"/>
      <c r="DQ261" s="575"/>
      <c r="DR261" s="575"/>
      <c r="DS261" s="575"/>
      <c r="DT261" s="575"/>
      <c r="DU261" s="575"/>
      <c r="DV261" s="575"/>
      <c r="DW261" s="575"/>
      <c r="DX261" s="575"/>
      <c r="DY261" s="575"/>
      <c r="DZ261" s="575"/>
      <c r="EA261" s="575"/>
      <c r="EB261" s="575"/>
      <c r="EC261" s="575"/>
      <c r="ED261" s="575"/>
      <c r="EE261" s="575"/>
      <c r="EF261" s="575"/>
      <c r="EG261" s="575"/>
    </row>
    <row r="262" spans="1:137">
      <c r="A262" s="575"/>
      <c r="B262" s="575"/>
      <c r="C262" s="575"/>
      <c r="D262" s="575"/>
      <c r="E262" s="575"/>
      <c r="F262" s="575"/>
      <c r="G262" s="575"/>
      <c r="H262" s="575"/>
      <c r="I262" s="575"/>
      <c r="J262" s="575"/>
      <c r="K262" s="575"/>
      <c r="L262" s="575"/>
      <c r="M262" s="575"/>
      <c r="N262" s="575"/>
      <c r="O262" s="575"/>
      <c r="P262" s="575"/>
      <c r="Q262" s="575"/>
      <c r="R262" s="575"/>
      <c r="S262" s="575"/>
      <c r="T262" s="575"/>
      <c r="U262" s="575"/>
      <c r="V262" s="575"/>
      <c r="W262" s="575"/>
      <c r="X262" s="575"/>
      <c r="Y262" s="575"/>
      <c r="Z262" s="575"/>
      <c r="AA262" s="575"/>
      <c r="AB262" s="575"/>
      <c r="AC262" s="575"/>
      <c r="AD262" s="575"/>
      <c r="AE262" s="575"/>
      <c r="AF262" s="575"/>
      <c r="AG262" s="575"/>
      <c r="AH262" s="575"/>
      <c r="AI262" s="575"/>
      <c r="AJ262" s="575"/>
      <c r="AK262" s="575"/>
      <c r="AL262" s="575"/>
      <c r="AM262" s="575"/>
      <c r="AN262" s="575"/>
      <c r="AO262" s="575"/>
      <c r="AP262" s="575"/>
      <c r="AQ262" s="575"/>
      <c r="AR262" s="575"/>
      <c r="AS262" s="575"/>
      <c r="AT262" s="575"/>
      <c r="AU262" s="575"/>
      <c r="AV262" s="575"/>
      <c r="AW262" s="575"/>
      <c r="AX262" s="575"/>
      <c r="AY262" s="575"/>
      <c r="AZ262" s="575"/>
      <c r="BA262" s="575"/>
      <c r="BB262" s="575"/>
      <c r="BC262" s="575"/>
      <c r="BD262" s="575"/>
      <c r="BE262" s="575"/>
      <c r="BF262" s="575"/>
      <c r="BG262" s="575"/>
      <c r="BH262" s="575"/>
      <c r="BI262" s="575"/>
      <c r="BJ262" s="575"/>
      <c r="BK262" s="575"/>
      <c r="BL262" s="575"/>
      <c r="BM262" s="575"/>
      <c r="BN262" s="575"/>
      <c r="BO262" s="575"/>
      <c r="BP262" s="575"/>
      <c r="BQ262" s="575"/>
      <c r="BR262" s="575"/>
      <c r="BS262" s="575"/>
      <c r="BT262" s="575"/>
      <c r="BU262" s="575"/>
      <c r="BV262" s="575"/>
      <c r="BW262" s="575"/>
      <c r="BX262" s="575"/>
      <c r="BY262" s="575"/>
      <c r="BZ262" s="575"/>
      <c r="CA262" s="575"/>
      <c r="CB262" s="575"/>
      <c r="CC262" s="575"/>
      <c r="CD262" s="575"/>
      <c r="CE262" s="575"/>
      <c r="CF262" s="575"/>
      <c r="CG262" s="575"/>
      <c r="CH262" s="575"/>
      <c r="CI262" s="575"/>
      <c r="CJ262" s="575"/>
      <c r="CK262" s="575"/>
      <c r="CL262" s="575"/>
      <c r="CM262" s="575"/>
      <c r="CN262" s="575"/>
      <c r="CO262" s="575"/>
      <c r="CP262" s="575"/>
      <c r="CQ262" s="575"/>
      <c r="CR262" s="575"/>
      <c r="CS262" s="575"/>
      <c r="CT262" s="575"/>
      <c r="CU262" s="575"/>
      <c r="CV262" s="575"/>
      <c r="CW262" s="575"/>
      <c r="CX262" s="575"/>
      <c r="CY262" s="575"/>
      <c r="CZ262" s="575"/>
      <c r="DA262" s="575"/>
      <c r="DB262" s="575"/>
      <c r="DC262" s="575"/>
      <c r="DD262" s="575"/>
      <c r="DE262" s="575"/>
      <c r="DF262" s="575"/>
      <c r="DG262" s="575"/>
      <c r="DH262" s="575"/>
      <c r="DI262" s="575"/>
      <c r="DJ262" s="575"/>
      <c r="DK262" s="575"/>
      <c r="DL262" s="575"/>
      <c r="DM262" s="575"/>
      <c r="DN262" s="575"/>
      <c r="DO262" s="575"/>
      <c r="DP262" s="575"/>
      <c r="DQ262" s="575"/>
      <c r="DR262" s="575"/>
      <c r="DS262" s="575"/>
      <c r="DT262" s="575"/>
      <c r="DU262" s="575"/>
      <c r="DV262" s="575"/>
      <c r="DW262" s="575"/>
      <c r="DX262" s="575"/>
      <c r="DY262" s="575"/>
      <c r="DZ262" s="575"/>
      <c r="EA262" s="575"/>
      <c r="EB262" s="575"/>
      <c r="EC262" s="575"/>
      <c r="ED262" s="575"/>
      <c r="EE262" s="575"/>
      <c r="EF262" s="575"/>
      <c r="EG262" s="575"/>
    </row>
    <row r="263" spans="1:137">
      <c r="A263" s="575"/>
      <c r="B263" s="575"/>
      <c r="C263" s="575"/>
      <c r="D263" s="575"/>
      <c r="E263" s="575"/>
      <c r="F263" s="575"/>
      <c r="G263" s="575"/>
      <c r="H263" s="575"/>
      <c r="I263" s="575"/>
      <c r="J263" s="575"/>
      <c r="K263" s="575"/>
      <c r="L263" s="575"/>
      <c r="M263" s="575"/>
      <c r="N263" s="575"/>
      <c r="O263" s="575"/>
      <c r="P263" s="575"/>
      <c r="Q263" s="575"/>
      <c r="R263" s="575"/>
      <c r="S263" s="575"/>
      <c r="T263" s="575"/>
      <c r="U263" s="575"/>
      <c r="V263" s="575"/>
      <c r="W263" s="575"/>
      <c r="X263" s="575"/>
      <c r="Y263" s="575"/>
      <c r="Z263" s="575"/>
      <c r="AA263" s="575"/>
      <c r="AB263" s="575"/>
      <c r="AC263" s="575"/>
      <c r="AD263" s="575"/>
      <c r="AE263" s="575"/>
      <c r="AF263" s="575"/>
      <c r="AG263" s="575"/>
      <c r="AH263" s="575"/>
      <c r="AI263" s="575"/>
      <c r="AJ263" s="575"/>
      <c r="AK263" s="575"/>
      <c r="AL263" s="575"/>
      <c r="AM263" s="575"/>
      <c r="AN263" s="575"/>
      <c r="AO263" s="575"/>
      <c r="AP263" s="575"/>
      <c r="AQ263" s="575"/>
      <c r="AR263" s="575"/>
      <c r="AS263" s="575"/>
      <c r="AT263" s="575"/>
      <c r="AU263" s="575"/>
      <c r="AV263" s="575"/>
      <c r="AW263" s="575"/>
      <c r="AX263" s="575"/>
      <c r="AY263" s="575"/>
      <c r="AZ263" s="575"/>
      <c r="BA263" s="575"/>
      <c r="BB263" s="575"/>
      <c r="BC263" s="575"/>
      <c r="BD263" s="575"/>
      <c r="BE263" s="575"/>
      <c r="BF263" s="575"/>
      <c r="BG263" s="575"/>
      <c r="BH263" s="575"/>
      <c r="BI263" s="575"/>
      <c r="BJ263" s="575"/>
      <c r="BK263" s="575"/>
      <c r="BL263" s="575"/>
      <c r="BM263" s="575"/>
      <c r="BN263" s="575"/>
      <c r="BO263" s="575"/>
      <c r="BP263" s="575"/>
      <c r="BQ263" s="575"/>
      <c r="BR263" s="575"/>
      <c r="BS263" s="575"/>
      <c r="BT263" s="575"/>
      <c r="BU263" s="575"/>
      <c r="BV263" s="575"/>
      <c r="BW263" s="575"/>
      <c r="BX263" s="575"/>
      <c r="BY263" s="575"/>
      <c r="BZ263" s="575"/>
      <c r="CA263" s="575"/>
      <c r="CB263" s="575"/>
      <c r="CC263" s="575"/>
      <c r="CD263" s="575"/>
      <c r="CE263" s="575"/>
      <c r="CF263" s="575"/>
      <c r="CG263" s="575"/>
      <c r="CH263" s="575"/>
      <c r="CI263" s="575"/>
      <c r="CJ263" s="575"/>
      <c r="CK263" s="575"/>
      <c r="CL263" s="575"/>
      <c r="CM263" s="575"/>
      <c r="CN263" s="575"/>
      <c r="CO263" s="575"/>
      <c r="CP263" s="575"/>
      <c r="CQ263" s="575"/>
      <c r="CR263" s="575"/>
      <c r="CS263" s="575"/>
      <c r="CT263" s="575"/>
      <c r="CU263" s="575"/>
      <c r="CV263" s="575"/>
      <c r="CW263" s="575"/>
      <c r="CX263" s="575"/>
      <c r="CY263" s="575"/>
      <c r="CZ263" s="575"/>
      <c r="DA263" s="575"/>
      <c r="DB263" s="575"/>
      <c r="DC263" s="575"/>
      <c r="DD263" s="575"/>
      <c r="DE263" s="575"/>
      <c r="DF263" s="575"/>
      <c r="DG263" s="575"/>
      <c r="DH263" s="575"/>
      <c r="DI263" s="575"/>
      <c r="DJ263" s="575"/>
      <c r="DK263" s="575"/>
      <c r="DL263" s="575"/>
      <c r="DM263" s="575"/>
      <c r="DN263" s="575"/>
      <c r="DO263" s="575"/>
      <c r="DP263" s="575"/>
      <c r="DQ263" s="575"/>
      <c r="DR263" s="575"/>
      <c r="DS263" s="575"/>
      <c r="DT263" s="575"/>
      <c r="DU263" s="575"/>
      <c r="DV263" s="575"/>
      <c r="DW263" s="575"/>
      <c r="DX263" s="575"/>
      <c r="DY263" s="575"/>
      <c r="DZ263" s="575"/>
      <c r="EA263" s="575"/>
      <c r="EB263" s="575"/>
      <c r="EC263" s="575"/>
      <c r="ED263" s="575"/>
      <c r="EE263" s="575"/>
      <c r="EF263" s="575"/>
      <c r="EG263" s="575"/>
    </row>
    <row r="264" spans="1:137">
      <c r="A264" s="575"/>
      <c r="B264" s="575"/>
      <c r="C264" s="575"/>
      <c r="D264" s="575"/>
      <c r="E264" s="575"/>
      <c r="F264" s="575"/>
      <c r="G264" s="575"/>
      <c r="H264" s="575"/>
      <c r="I264" s="575"/>
      <c r="J264" s="575"/>
      <c r="K264" s="575"/>
      <c r="L264" s="575"/>
      <c r="M264" s="575"/>
      <c r="N264" s="575"/>
      <c r="O264" s="575"/>
      <c r="P264" s="575"/>
      <c r="Q264" s="575"/>
      <c r="R264" s="575"/>
      <c r="S264" s="575"/>
      <c r="T264" s="575"/>
      <c r="U264" s="575"/>
      <c r="V264" s="575"/>
      <c r="W264" s="575"/>
      <c r="X264" s="575"/>
      <c r="Y264" s="575"/>
      <c r="Z264" s="575"/>
      <c r="AA264" s="575"/>
      <c r="AB264" s="575"/>
      <c r="AC264" s="575"/>
      <c r="AD264" s="575"/>
      <c r="AE264" s="575"/>
      <c r="AF264" s="575"/>
      <c r="AG264" s="575"/>
      <c r="AH264" s="575"/>
      <c r="AI264" s="575"/>
      <c r="AJ264" s="575"/>
      <c r="AK264" s="575"/>
      <c r="AL264" s="575"/>
      <c r="AM264" s="575"/>
      <c r="AN264" s="575"/>
      <c r="AO264" s="575"/>
      <c r="AP264" s="575"/>
      <c r="AQ264" s="575"/>
      <c r="AR264" s="575"/>
      <c r="AS264" s="575"/>
      <c r="AT264" s="575"/>
      <c r="AU264" s="575"/>
      <c r="AV264" s="575"/>
      <c r="AW264" s="575"/>
      <c r="AX264" s="575"/>
      <c r="AY264" s="575"/>
      <c r="AZ264" s="575"/>
      <c r="BA264" s="575"/>
      <c r="BB264" s="575"/>
      <c r="BC264" s="575"/>
      <c r="BD264" s="575"/>
      <c r="BE264" s="575"/>
      <c r="BF264" s="575"/>
      <c r="BG264" s="575"/>
      <c r="BH264" s="575"/>
      <c r="BI264" s="575"/>
      <c r="BJ264" s="575"/>
      <c r="BK264" s="575"/>
      <c r="BL264" s="575"/>
      <c r="BM264" s="575"/>
      <c r="BN264" s="575"/>
      <c r="BO264" s="575"/>
      <c r="BP264" s="575"/>
      <c r="BQ264" s="575"/>
      <c r="BR264" s="575"/>
      <c r="BS264" s="575"/>
      <c r="BT264" s="575"/>
      <c r="BU264" s="575"/>
      <c r="BV264" s="575"/>
      <c r="BW264" s="575"/>
      <c r="BX264" s="575"/>
      <c r="BY264" s="575"/>
      <c r="BZ264" s="575"/>
      <c r="CA264" s="575"/>
      <c r="CB264" s="575"/>
      <c r="CC264" s="575"/>
      <c r="CD264" s="575"/>
      <c r="CE264" s="575"/>
      <c r="CF264" s="575"/>
      <c r="CG264" s="575"/>
      <c r="CH264" s="575"/>
      <c r="CI264" s="575"/>
      <c r="CJ264" s="575"/>
      <c r="CK264" s="575"/>
      <c r="CL264" s="575"/>
      <c r="CM264" s="575"/>
      <c r="CN264" s="575"/>
      <c r="CO264" s="575"/>
      <c r="CP264" s="575"/>
      <c r="CQ264" s="575"/>
      <c r="CR264" s="575"/>
      <c r="CS264" s="575"/>
      <c r="CT264" s="575"/>
      <c r="CU264" s="575"/>
      <c r="CV264" s="575"/>
      <c r="CW264" s="575"/>
      <c r="CX264" s="575"/>
      <c r="CY264" s="575"/>
      <c r="CZ264" s="575"/>
      <c r="DA264" s="575"/>
      <c r="DB264" s="575"/>
      <c r="DC264" s="575"/>
      <c r="DD264" s="575"/>
      <c r="DE264" s="575"/>
      <c r="DF264" s="575"/>
      <c r="DG264" s="575"/>
      <c r="DH264" s="575"/>
      <c r="DI264" s="575"/>
      <c r="DJ264" s="575"/>
      <c r="DK264" s="575"/>
      <c r="DL264" s="575"/>
      <c r="DM264" s="575"/>
      <c r="DN264" s="575"/>
      <c r="DO264" s="575"/>
      <c r="DP264" s="575"/>
      <c r="DQ264" s="575"/>
      <c r="DR264" s="575"/>
      <c r="DS264" s="575"/>
      <c r="DT264" s="575"/>
      <c r="DU264" s="575"/>
      <c r="DV264" s="575"/>
      <c r="DW264" s="575"/>
      <c r="DX264" s="575"/>
      <c r="DY264" s="575"/>
      <c r="DZ264" s="575"/>
      <c r="EA264" s="575"/>
      <c r="EB264" s="575"/>
      <c r="EC264" s="575"/>
      <c r="ED264" s="575"/>
      <c r="EE264" s="575"/>
      <c r="EF264" s="575"/>
      <c r="EG264" s="575"/>
    </row>
    <row r="265" spans="1:137">
      <c r="A265" s="575"/>
      <c r="B265" s="575"/>
      <c r="C265" s="575"/>
      <c r="D265" s="575"/>
      <c r="E265" s="575"/>
      <c r="F265" s="575"/>
      <c r="G265" s="575"/>
      <c r="H265" s="575"/>
      <c r="I265" s="575"/>
      <c r="J265" s="575"/>
      <c r="K265" s="575"/>
      <c r="L265" s="575"/>
      <c r="M265" s="575"/>
      <c r="N265" s="575"/>
      <c r="O265" s="575"/>
      <c r="P265" s="575"/>
      <c r="Q265" s="575"/>
      <c r="R265" s="575"/>
      <c r="S265" s="575"/>
      <c r="T265" s="575"/>
      <c r="U265" s="575"/>
      <c r="V265" s="575"/>
      <c r="W265" s="575"/>
      <c r="X265" s="575"/>
      <c r="Y265" s="575"/>
      <c r="Z265" s="575"/>
      <c r="AA265" s="575"/>
      <c r="AB265" s="575"/>
      <c r="AC265" s="575"/>
      <c r="AD265" s="575"/>
      <c r="AE265" s="575"/>
      <c r="AF265" s="575"/>
      <c r="AG265" s="575"/>
      <c r="AH265" s="575"/>
      <c r="AI265" s="575"/>
      <c r="AJ265" s="575"/>
      <c r="AK265" s="575"/>
      <c r="AL265" s="575"/>
      <c r="AM265" s="575"/>
      <c r="AN265" s="575"/>
      <c r="AO265" s="575"/>
      <c r="AP265" s="575"/>
      <c r="AQ265" s="575"/>
      <c r="AR265" s="575"/>
      <c r="AS265" s="575"/>
      <c r="AT265" s="575"/>
      <c r="AU265" s="575"/>
      <c r="AV265" s="575"/>
      <c r="AW265" s="575"/>
      <c r="AX265" s="575"/>
      <c r="AY265" s="575"/>
      <c r="AZ265" s="575"/>
      <c r="BA265" s="575"/>
      <c r="BB265" s="575"/>
      <c r="BC265" s="575"/>
      <c r="BD265" s="575"/>
      <c r="BE265" s="575"/>
      <c r="BF265" s="575"/>
      <c r="BG265" s="575"/>
      <c r="BH265" s="575"/>
      <c r="BI265" s="575"/>
      <c r="BJ265" s="575"/>
      <c r="BK265" s="575"/>
      <c r="BL265" s="575"/>
      <c r="BM265" s="575"/>
      <c r="BN265" s="575"/>
      <c r="BO265" s="575"/>
      <c r="BP265" s="575"/>
      <c r="BQ265" s="575"/>
      <c r="BR265" s="575"/>
      <c r="BS265" s="575"/>
      <c r="BT265" s="575"/>
      <c r="BU265" s="575"/>
      <c r="BV265" s="575"/>
      <c r="BW265" s="575"/>
      <c r="BX265" s="575"/>
      <c r="BY265" s="575"/>
      <c r="BZ265" s="575"/>
      <c r="CA265" s="575"/>
      <c r="CB265" s="575"/>
      <c r="CC265" s="575"/>
      <c r="CD265" s="575"/>
      <c r="CE265" s="575"/>
      <c r="CF265" s="575"/>
      <c r="CG265" s="575"/>
      <c r="CH265" s="575"/>
      <c r="CI265" s="575"/>
      <c r="CJ265" s="575"/>
      <c r="CK265" s="575"/>
      <c r="CL265" s="575"/>
      <c r="CM265" s="575"/>
      <c r="CN265" s="575"/>
      <c r="CO265" s="575"/>
      <c r="CP265" s="575"/>
      <c r="CQ265" s="575"/>
      <c r="CR265" s="575"/>
      <c r="CS265" s="575"/>
      <c r="CT265" s="575"/>
      <c r="CU265" s="575"/>
      <c r="CV265" s="575"/>
      <c r="CW265" s="575"/>
      <c r="CX265" s="575"/>
      <c r="CY265" s="575"/>
      <c r="CZ265" s="575"/>
      <c r="DA265" s="575"/>
      <c r="DB265" s="575"/>
      <c r="DC265" s="575"/>
      <c r="DD265" s="575"/>
      <c r="DE265" s="575"/>
      <c r="DF265" s="575"/>
      <c r="DG265" s="575"/>
      <c r="DH265" s="575"/>
      <c r="DI265" s="575"/>
      <c r="DJ265" s="575"/>
      <c r="DK265" s="575"/>
      <c r="DL265" s="575"/>
      <c r="DM265" s="575"/>
      <c r="DN265" s="575"/>
      <c r="DO265" s="575"/>
      <c r="DP265" s="575"/>
      <c r="DQ265" s="575"/>
      <c r="DR265" s="575"/>
      <c r="DS265" s="575"/>
      <c r="DT265" s="575"/>
      <c r="DU265" s="575"/>
      <c r="DV265" s="575"/>
      <c r="DW265" s="575"/>
      <c r="DX265" s="575"/>
      <c r="DY265" s="575"/>
      <c r="DZ265" s="575"/>
      <c r="EA265" s="575"/>
      <c r="EB265" s="575"/>
      <c r="EC265" s="575"/>
      <c r="ED265" s="575"/>
      <c r="EE265" s="575"/>
      <c r="EF265" s="575"/>
      <c r="EG265" s="575"/>
    </row>
    <row r="266" spans="1:137">
      <c r="A266" s="575"/>
      <c r="B266" s="575"/>
      <c r="C266" s="575"/>
      <c r="D266" s="575"/>
      <c r="E266" s="575"/>
      <c r="F266" s="575"/>
      <c r="G266" s="575"/>
      <c r="H266" s="575"/>
      <c r="I266" s="575"/>
      <c r="J266" s="575"/>
      <c r="K266" s="575"/>
      <c r="L266" s="575"/>
      <c r="M266" s="575"/>
      <c r="N266" s="575"/>
      <c r="O266" s="575"/>
      <c r="P266" s="575"/>
      <c r="Q266" s="575"/>
      <c r="R266" s="575"/>
      <c r="S266" s="575"/>
      <c r="T266" s="575"/>
      <c r="U266" s="575"/>
      <c r="V266" s="575"/>
      <c r="W266" s="575"/>
      <c r="X266" s="575"/>
      <c r="Y266" s="575"/>
      <c r="Z266" s="575"/>
      <c r="AA266" s="575"/>
      <c r="AB266" s="575"/>
      <c r="AC266" s="575"/>
      <c r="AD266" s="575"/>
      <c r="AE266" s="575"/>
      <c r="AF266" s="575"/>
      <c r="AG266" s="575"/>
      <c r="AH266" s="575"/>
      <c r="AI266" s="575"/>
      <c r="AJ266" s="575"/>
      <c r="AK266" s="575"/>
      <c r="AL266" s="575"/>
      <c r="AM266" s="575"/>
      <c r="AN266" s="575"/>
      <c r="AO266" s="575"/>
      <c r="AP266" s="575"/>
      <c r="AQ266" s="575"/>
      <c r="AR266" s="575"/>
      <c r="AS266" s="575"/>
      <c r="AT266" s="575"/>
      <c r="AU266" s="575"/>
      <c r="AV266" s="575"/>
      <c r="AW266" s="575"/>
      <c r="AX266" s="575"/>
      <c r="AY266" s="575"/>
      <c r="AZ266" s="575"/>
      <c r="BA266" s="575"/>
      <c r="BB266" s="575"/>
      <c r="BC266" s="575"/>
      <c r="BD266" s="575"/>
      <c r="BE266" s="575"/>
      <c r="BF266" s="575"/>
      <c r="BG266" s="575"/>
      <c r="BH266" s="575"/>
      <c r="BI266" s="575"/>
      <c r="BJ266" s="575"/>
      <c r="BK266" s="575"/>
      <c r="BL266" s="575"/>
      <c r="BM266" s="575"/>
      <c r="BN266" s="575"/>
      <c r="BO266" s="575"/>
      <c r="BP266" s="575"/>
      <c r="BQ266" s="575"/>
      <c r="BR266" s="575"/>
      <c r="BS266" s="575"/>
      <c r="BT266" s="575"/>
      <c r="BU266" s="575"/>
      <c r="BV266" s="575"/>
      <c r="BW266" s="575"/>
      <c r="BX266" s="575"/>
      <c r="BY266" s="575"/>
      <c r="BZ266" s="575"/>
      <c r="CA266" s="575"/>
      <c r="CB266" s="575"/>
      <c r="CC266" s="575"/>
      <c r="CD266" s="575"/>
      <c r="CE266" s="575"/>
      <c r="CF266" s="575"/>
      <c r="CG266" s="575"/>
      <c r="CH266" s="575"/>
      <c r="CI266" s="575"/>
      <c r="CJ266" s="575"/>
      <c r="CK266" s="575"/>
      <c r="CL266" s="575"/>
      <c r="CM266" s="575"/>
      <c r="CN266" s="575"/>
      <c r="CO266" s="575"/>
      <c r="CP266" s="575"/>
      <c r="CQ266" s="575"/>
      <c r="CR266" s="575"/>
      <c r="CS266" s="575"/>
      <c r="CT266" s="575"/>
      <c r="CU266" s="575"/>
      <c r="CV266" s="575"/>
      <c r="CW266" s="575"/>
      <c r="CX266" s="575"/>
      <c r="CY266" s="575"/>
      <c r="CZ266" s="575"/>
      <c r="DA266" s="575"/>
      <c r="DB266" s="575"/>
      <c r="DC266" s="575"/>
      <c r="DD266" s="575"/>
      <c r="DE266" s="575"/>
      <c r="DF266" s="575"/>
      <c r="DG266" s="575"/>
      <c r="DH266" s="575"/>
      <c r="DI266" s="575"/>
      <c r="DJ266" s="575"/>
      <c r="DK266" s="575"/>
      <c r="DL266" s="575"/>
      <c r="DM266" s="575"/>
      <c r="DN266" s="575"/>
      <c r="DO266" s="575"/>
      <c r="DP266" s="575"/>
      <c r="DQ266" s="575"/>
      <c r="DR266" s="575"/>
      <c r="DS266" s="575"/>
      <c r="DT266" s="575"/>
      <c r="DU266" s="575"/>
      <c r="DV266" s="575"/>
      <c r="DW266" s="575"/>
      <c r="DX266" s="575"/>
      <c r="DY266" s="575"/>
      <c r="DZ266" s="575"/>
      <c r="EA266" s="575"/>
      <c r="EB266" s="575"/>
      <c r="EC266" s="575"/>
      <c r="ED266" s="575"/>
      <c r="EE266" s="575"/>
      <c r="EF266" s="575"/>
      <c r="EG266" s="575"/>
    </row>
    <row r="267" spans="1:137">
      <c r="A267" s="575"/>
      <c r="B267" s="575"/>
      <c r="C267" s="575"/>
      <c r="D267" s="575"/>
      <c r="E267" s="575"/>
      <c r="F267" s="575"/>
      <c r="G267" s="575"/>
      <c r="H267" s="575"/>
      <c r="I267" s="575"/>
      <c r="J267" s="575"/>
      <c r="K267" s="575"/>
      <c r="L267" s="575"/>
      <c r="M267" s="575"/>
      <c r="N267" s="575"/>
      <c r="O267" s="575"/>
      <c r="P267" s="575"/>
      <c r="Q267" s="575"/>
      <c r="R267" s="575"/>
      <c r="S267" s="575"/>
      <c r="T267" s="575"/>
      <c r="U267" s="575"/>
      <c r="V267" s="575"/>
      <c r="W267" s="575"/>
      <c r="X267" s="575"/>
      <c r="Y267" s="575"/>
      <c r="Z267" s="575"/>
      <c r="AA267" s="575"/>
      <c r="AB267" s="575"/>
      <c r="AC267" s="575"/>
      <c r="AD267" s="575"/>
      <c r="AE267" s="575"/>
      <c r="AF267" s="575"/>
      <c r="AG267" s="575"/>
      <c r="AH267" s="575"/>
      <c r="AI267" s="575"/>
      <c r="AJ267" s="575"/>
      <c r="AK267" s="575"/>
      <c r="AL267" s="575"/>
      <c r="AM267" s="575"/>
      <c r="AN267" s="575"/>
      <c r="AO267" s="575"/>
      <c r="AP267" s="575"/>
      <c r="AQ267" s="575"/>
      <c r="AR267" s="575"/>
      <c r="AS267" s="575"/>
      <c r="AT267" s="575"/>
      <c r="AU267" s="575"/>
      <c r="AV267" s="575"/>
      <c r="AW267" s="575"/>
      <c r="AX267" s="575"/>
      <c r="AY267" s="575"/>
      <c r="AZ267" s="575"/>
      <c r="BA267" s="575"/>
      <c r="BB267" s="575"/>
      <c r="BC267" s="575"/>
      <c r="BD267" s="575"/>
      <c r="BE267" s="575"/>
      <c r="BF267" s="575"/>
      <c r="BG267" s="575"/>
      <c r="BH267" s="575"/>
      <c r="BI267" s="575"/>
      <c r="BJ267" s="575"/>
      <c r="BK267" s="575"/>
      <c r="BL267" s="575"/>
      <c r="BM267" s="575"/>
      <c r="BN267" s="575"/>
      <c r="BO267" s="575"/>
      <c r="BP267" s="575"/>
      <c r="BQ267" s="575"/>
      <c r="BR267" s="575"/>
      <c r="BS267" s="575"/>
      <c r="BT267" s="575"/>
      <c r="BU267" s="575"/>
      <c r="BV267" s="575"/>
      <c r="BW267" s="575"/>
      <c r="BX267" s="575"/>
      <c r="BY267" s="575"/>
      <c r="BZ267" s="575"/>
      <c r="CA267" s="575"/>
      <c r="CB267" s="575"/>
      <c r="CC267" s="575"/>
      <c r="CD267" s="575"/>
      <c r="CE267" s="575"/>
      <c r="CF267" s="575"/>
      <c r="CG267" s="575"/>
      <c r="CH267" s="575"/>
      <c r="CI267" s="575"/>
      <c r="CJ267" s="575"/>
      <c r="CK267" s="575"/>
      <c r="CL267" s="575"/>
      <c r="CM267" s="575"/>
      <c r="CN267" s="575"/>
      <c r="CO267" s="575"/>
      <c r="CP267" s="575"/>
      <c r="CQ267" s="575"/>
      <c r="CR267" s="575"/>
      <c r="CS267" s="575"/>
      <c r="CT267" s="575"/>
      <c r="CU267" s="575"/>
      <c r="CV267" s="575"/>
      <c r="CW267" s="575"/>
      <c r="CX267" s="575"/>
      <c r="CY267" s="575"/>
      <c r="CZ267" s="575"/>
      <c r="DA267" s="575"/>
      <c r="DB267" s="575"/>
      <c r="DC267" s="575"/>
      <c r="DD267" s="575"/>
      <c r="DE267" s="575"/>
      <c r="DF267" s="575"/>
      <c r="DG267" s="575"/>
      <c r="DH267" s="575"/>
      <c r="DI267" s="575"/>
      <c r="DJ267" s="575"/>
      <c r="DK267" s="575"/>
      <c r="DL267" s="575"/>
      <c r="DM267" s="575"/>
      <c r="DN267" s="575"/>
      <c r="DO267" s="575"/>
      <c r="DP267" s="575"/>
      <c r="DQ267" s="575"/>
      <c r="DR267" s="575"/>
      <c r="DS267" s="575"/>
      <c r="DT267" s="575"/>
      <c r="DU267" s="575"/>
      <c r="DV267" s="575"/>
      <c r="DW267" s="575"/>
      <c r="DX267" s="575"/>
      <c r="DY267" s="575"/>
      <c r="DZ267" s="575"/>
      <c r="EA267" s="575"/>
      <c r="EB267" s="575"/>
      <c r="EC267" s="575"/>
      <c r="ED267" s="575"/>
      <c r="EE267" s="575"/>
      <c r="EF267" s="575"/>
      <c r="EG267" s="575"/>
    </row>
    <row r="268" spans="1:137">
      <c r="A268" s="575"/>
      <c r="B268" s="575"/>
      <c r="C268" s="575"/>
      <c r="D268" s="575"/>
      <c r="E268" s="575"/>
      <c r="F268" s="575"/>
      <c r="G268" s="575"/>
      <c r="H268" s="575"/>
      <c r="I268" s="575"/>
      <c r="J268" s="575"/>
      <c r="K268" s="575"/>
      <c r="L268" s="575"/>
      <c r="M268" s="575"/>
      <c r="N268" s="575"/>
      <c r="O268" s="575"/>
      <c r="P268" s="575"/>
      <c r="Q268" s="575"/>
      <c r="R268" s="575"/>
      <c r="S268" s="575"/>
      <c r="T268" s="575"/>
      <c r="U268" s="575"/>
      <c r="V268" s="575"/>
      <c r="W268" s="575"/>
      <c r="X268" s="575"/>
      <c r="Y268" s="575"/>
      <c r="Z268" s="575"/>
      <c r="AA268" s="575"/>
      <c r="AB268" s="575"/>
      <c r="AC268" s="575"/>
      <c r="AD268" s="575"/>
      <c r="AE268" s="575"/>
      <c r="AF268" s="575"/>
      <c r="AG268" s="575"/>
      <c r="AH268" s="575"/>
      <c r="AI268" s="575"/>
      <c r="AJ268" s="575"/>
      <c r="AK268" s="575"/>
      <c r="AL268" s="575"/>
      <c r="AM268" s="575"/>
      <c r="AN268" s="575"/>
      <c r="AO268" s="575"/>
      <c r="AP268" s="575"/>
      <c r="AQ268" s="575"/>
      <c r="AR268" s="575"/>
      <c r="AS268" s="575"/>
      <c r="AT268" s="575"/>
      <c r="AU268" s="575"/>
      <c r="AV268" s="575"/>
      <c r="AW268" s="575"/>
      <c r="AX268" s="575"/>
      <c r="AY268" s="575"/>
      <c r="AZ268" s="575"/>
      <c r="BA268" s="575"/>
      <c r="BB268" s="575"/>
      <c r="BC268" s="575"/>
      <c r="BD268" s="575"/>
      <c r="BE268" s="575"/>
      <c r="BF268" s="575"/>
      <c r="BG268" s="575"/>
      <c r="BH268" s="575"/>
      <c r="BI268" s="575"/>
      <c r="BJ268" s="575"/>
      <c r="BK268" s="575"/>
      <c r="BL268" s="575"/>
      <c r="BM268" s="575"/>
      <c r="BN268" s="575"/>
      <c r="BO268" s="575"/>
      <c r="BP268" s="575"/>
      <c r="BQ268" s="575"/>
      <c r="BR268" s="575"/>
      <c r="BS268" s="575"/>
      <c r="BT268" s="575"/>
      <c r="BU268" s="575"/>
      <c r="BV268" s="575"/>
      <c r="BW268" s="575"/>
      <c r="BX268" s="575"/>
      <c r="BY268" s="575"/>
      <c r="BZ268" s="575"/>
      <c r="CA268" s="575"/>
      <c r="CB268" s="575"/>
      <c r="CC268" s="575"/>
      <c r="CD268" s="575"/>
      <c r="CE268" s="575"/>
      <c r="CF268" s="575"/>
      <c r="CG268" s="575"/>
      <c r="CH268" s="575"/>
      <c r="CI268" s="575"/>
      <c r="CJ268" s="575"/>
      <c r="CK268" s="575"/>
      <c r="CL268" s="575"/>
      <c r="CM268" s="575"/>
      <c r="CN268" s="575"/>
      <c r="CO268" s="575"/>
      <c r="CP268" s="575"/>
      <c r="CQ268" s="575"/>
      <c r="CR268" s="575"/>
      <c r="CS268" s="575"/>
      <c r="CT268" s="575"/>
      <c r="CU268" s="575"/>
      <c r="CV268" s="575"/>
      <c r="CW268" s="575"/>
      <c r="CX268" s="575"/>
      <c r="CY268" s="575"/>
      <c r="CZ268" s="575"/>
      <c r="DA268" s="575"/>
      <c r="DB268" s="575"/>
      <c r="DC268" s="575"/>
      <c r="DD268" s="575"/>
      <c r="DE268" s="575"/>
      <c r="DF268" s="575"/>
      <c r="DG268" s="575"/>
      <c r="DH268" s="575"/>
      <c r="DI268" s="575"/>
      <c r="DJ268" s="575"/>
      <c r="DK268" s="575"/>
      <c r="DL268" s="575"/>
      <c r="DM268" s="575"/>
      <c r="DN268" s="575"/>
      <c r="DO268" s="575"/>
      <c r="DP268" s="575"/>
      <c r="DQ268" s="575"/>
      <c r="DR268" s="575"/>
      <c r="DS268" s="575"/>
      <c r="DT268" s="575"/>
      <c r="DU268" s="575"/>
      <c r="DV268" s="575"/>
      <c r="DW268" s="575"/>
      <c r="DX268" s="575"/>
      <c r="DY268" s="575"/>
      <c r="DZ268" s="575"/>
      <c r="EA268" s="575"/>
      <c r="EB268" s="575"/>
      <c r="EC268" s="575"/>
      <c r="ED268" s="575"/>
      <c r="EE268" s="575"/>
      <c r="EF268" s="575"/>
      <c r="EG268" s="575"/>
    </row>
    <row r="269" spans="1:137">
      <c r="A269" s="575"/>
      <c r="B269" s="575"/>
      <c r="C269" s="575"/>
      <c r="D269" s="575"/>
      <c r="E269" s="575"/>
      <c r="F269" s="575"/>
      <c r="G269" s="575"/>
      <c r="H269" s="575"/>
      <c r="I269" s="575"/>
      <c r="J269" s="575"/>
      <c r="K269" s="575"/>
      <c r="L269" s="575"/>
      <c r="M269" s="575"/>
      <c r="N269" s="575"/>
      <c r="O269" s="575"/>
      <c r="P269" s="575"/>
      <c r="Q269" s="575"/>
      <c r="R269" s="575"/>
      <c r="S269" s="575"/>
      <c r="T269" s="575"/>
      <c r="U269" s="575"/>
      <c r="V269" s="575"/>
      <c r="W269" s="575"/>
      <c r="X269" s="575"/>
      <c r="Y269" s="575"/>
      <c r="Z269" s="575"/>
      <c r="AA269" s="575"/>
      <c r="AB269" s="575"/>
      <c r="AC269" s="575"/>
      <c r="AD269" s="575"/>
      <c r="AE269" s="575"/>
      <c r="AF269" s="575"/>
      <c r="AG269" s="575"/>
      <c r="AH269" s="575"/>
      <c r="AI269" s="575"/>
      <c r="AJ269" s="575"/>
      <c r="AK269" s="575"/>
      <c r="AL269" s="575"/>
      <c r="AM269" s="575"/>
      <c r="AN269" s="575"/>
      <c r="AO269" s="575"/>
      <c r="AP269" s="575"/>
      <c r="AQ269" s="575"/>
      <c r="AR269" s="575"/>
      <c r="AS269" s="575"/>
      <c r="AT269" s="575"/>
      <c r="AU269" s="575"/>
      <c r="AV269" s="575"/>
      <c r="AW269" s="575"/>
      <c r="AX269" s="575"/>
      <c r="AY269" s="575"/>
      <c r="AZ269" s="575"/>
      <c r="BA269" s="575"/>
      <c r="BB269" s="575"/>
      <c r="BC269" s="575"/>
      <c r="BD269" s="575"/>
      <c r="BE269" s="575"/>
      <c r="BF269" s="575"/>
      <c r="BG269" s="575"/>
      <c r="BH269" s="575"/>
      <c r="BI269" s="575"/>
      <c r="BJ269" s="575"/>
      <c r="BK269" s="575"/>
      <c r="BL269" s="575"/>
      <c r="BM269" s="575"/>
      <c r="BN269" s="575"/>
      <c r="BO269" s="575"/>
      <c r="BP269" s="575"/>
      <c r="BQ269" s="575"/>
      <c r="BR269" s="575"/>
      <c r="BS269" s="575"/>
      <c r="BT269" s="575"/>
      <c r="BU269" s="575"/>
      <c r="BV269" s="575"/>
      <c r="BW269" s="575"/>
      <c r="BX269" s="575"/>
      <c r="BY269" s="575"/>
      <c r="BZ269" s="575"/>
      <c r="CA269" s="575"/>
      <c r="CB269" s="575"/>
      <c r="CC269" s="575"/>
      <c r="CD269" s="575"/>
      <c r="CE269" s="575"/>
      <c r="CF269" s="575"/>
      <c r="CG269" s="575"/>
      <c r="CH269" s="575"/>
      <c r="CI269" s="575"/>
      <c r="CJ269" s="575"/>
      <c r="CK269" s="575"/>
      <c r="CL269" s="575"/>
      <c r="CM269" s="575"/>
      <c r="CN269" s="575"/>
      <c r="CO269" s="575"/>
      <c r="CP269" s="575"/>
      <c r="CQ269" s="575"/>
      <c r="CR269" s="575"/>
      <c r="CS269" s="575"/>
      <c r="CT269" s="575"/>
      <c r="CU269" s="575"/>
      <c r="CV269" s="575"/>
      <c r="CW269" s="575"/>
      <c r="CX269" s="575"/>
      <c r="CY269" s="575"/>
      <c r="CZ269" s="575"/>
      <c r="DA269" s="575"/>
      <c r="DB269" s="575"/>
      <c r="DC269" s="575"/>
      <c r="DD269" s="575"/>
      <c r="DE269" s="575"/>
      <c r="DF269" s="575"/>
      <c r="DG269" s="575"/>
      <c r="DH269" s="575"/>
      <c r="DI269" s="575"/>
      <c r="DJ269" s="575"/>
      <c r="DK269" s="575"/>
      <c r="DL269" s="575"/>
      <c r="DM269" s="575"/>
      <c r="DN269" s="575"/>
      <c r="DO269" s="575"/>
      <c r="DP269" s="575"/>
      <c r="DQ269" s="575"/>
      <c r="DR269" s="575"/>
      <c r="DS269" s="575"/>
      <c r="DT269" s="575"/>
      <c r="DU269" s="575"/>
      <c r="DV269" s="575"/>
      <c r="DW269" s="575"/>
      <c r="DX269" s="575"/>
      <c r="DY269" s="575"/>
      <c r="DZ269" s="575"/>
      <c r="EA269" s="575"/>
      <c r="EB269" s="575"/>
      <c r="EC269" s="575"/>
      <c r="ED269" s="575"/>
      <c r="EE269" s="575"/>
      <c r="EF269" s="575"/>
      <c r="EG269" s="575"/>
    </row>
    <row r="270" spans="1:137">
      <c r="A270" s="575"/>
      <c r="B270" s="575"/>
      <c r="C270" s="575"/>
      <c r="D270" s="575"/>
      <c r="E270" s="575"/>
      <c r="F270" s="575"/>
      <c r="G270" s="575"/>
      <c r="H270" s="575"/>
      <c r="I270" s="575"/>
      <c r="J270" s="575"/>
      <c r="K270" s="575"/>
      <c r="L270" s="575"/>
      <c r="M270" s="575"/>
      <c r="N270" s="575"/>
      <c r="O270" s="575"/>
      <c r="P270" s="575"/>
      <c r="Q270" s="575"/>
      <c r="R270" s="575"/>
      <c r="S270" s="575"/>
      <c r="T270" s="575"/>
      <c r="U270" s="575"/>
      <c r="V270" s="575"/>
      <c r="W270" s="575"/>
      <c r="X270" s="575"/>
      <c r="Y270" s="575"/>
      <c r="Z270" s="575"/>
      <c r="AA270" s="575"/>
      <c r="AB270" s="575"/>
      <c r="AC270" s="575"/>
      <c r="AD270" s="575"/>
      <c r="AE270" s="575"/>
      <c r="AF270" s="575"/>
      <c r="AG270" s="575"/>
      <c r="AH270" s="575"/>
      <c r="AI270" s="575"/>
      <c r="AJ270" s="575"/>
      <c r="AK270" s="575"/>
      <c r="AL270" s="575"/>
      <c r="AM270" s="575"/>
      <c r="AN270" s="575"/>
      <c r="AO270" s="575"/>
      <c r="AP270" s="575"/>
      <c r="AQ270" s="575"/>
      <c r="AR270" s="575"/>
      <c r="AS270" s="575"/>
      <c r="AT270" s="575"/>
      <c r="AU270" s="575"/>
      <c r="AV270" s="575"/>
      <c r="AW270" s="575"/>
      <c r="AX270" s="575"/>
      <c r="AY270" s="575"/>
      <c r="AZ270" s="575"/>
      <c r="BA270" s="575"/>
      <c r="BB270" s="575"/>
      <c r="BC270" s="575"/>
      <c r="BD270" s="575"/>
      <c r="BE270" s="575"/>
      <c r="BF270" s="575"/>
      <c r="BG270" s="575"/>
      <c r="BH270" s="575"/>
      <c r="BI270" s="575"/>
      <c r="BJ270" s="575"/>
      <c r="BK270" s="575"/>
      <c r="BL270" s="575"/>
      <c r="BM270" s="575"/>
      <c r="BN270" s="575"/>
      <c r="BO270" s="575"/>
      <c r="BP270" s="575"/>
      <c r="BQ270" s="575"/>
      <c r="BR270" s="575"/>
      <c r="BS270" s="575"/>
      <c r="BT270" s="575"/>
      <c r="BU270" s="575"/>
      <c r="BV270" s="575"/>
      <c r="BW270" s="575"/>
      <c r="BX270" s="575"/>
      <c r="BY270" s="575"/>
      <c r="BZ270" s="575"/>
      <c r="CA270" s="575"/>
      <c r="CB270" s="575"/>
      <c r="CC270" s="575"/>
      <c r="CD270" s="575"/>
      <c r="CE270" s="575"/>
      <c r="CF270" s="575"/>
      <c r="CG270" s="575"/>
      <c r="CH270" s="575"/>
      <c r="CI270" s="575"/>
      <c r="CJ270" s="575"/>
      <c r="CK270" s="575"/>
      <c r="CL270" s="575"/>
      <c r="CM270" s="575"/>
      <c r="CN270" s="575"/>
      <c r="CO270" s="575"/>
      <c r="CP270" s="575"/>
      <c r="CQ270" s="575"/>
      <c r="CR270" s="575"/>
      <c r="CS270" s="575"/>
      <c r="CT270" s="575"/>
      <c r="CU270" s="575"/>
      <c r="CV270" s="575"/>
      <c r="CW270" s="575"/>
      <c r="CX270" s="575"/>
      <c r="CY270" s="575"/>
      <c r="CZ270" s="575"/>
      <c r="DA270" s="575"/>
      <c r="DB270" s="575"/>
      <c r="DC270" s="575"/>
      <c r="DD270" s="575"/>
      <c r="DE270" s="575"/>
      <c r="DF270" s="575"/>
      <c r="DG270" s="575"/>
      <c r="DH270" s="575"/>
      <c r="DI270" s="575"/>
      <c r="DJ270" s="575"/>
      <c r="DK270" s="575"/>
      <c r="DL270" s="575"/>
      <c r="DM270" s="575"/>
      <c r="DN270" s="575"/>
      <c r="DO270" s="575"/>
      <c r="DP270" s="575"/>
      <c r="DQ270" s="575"/>
      <c r="DR270" s="575"/>
      <c r="DS270" s="575"/>
      <c r="DT270" s="575"/>
      <c r="DU270" s="575"/>
      <c r="DV270" s="575"/>
      <c r="DW270" s="575"/>
      <c r="DX270" s="575"/>
      <c r="DY270" s="575"/>
      <c r="DZ270" s="575"/>
      <c r="EA270" s="575"/>
      <c r="EB270" s="575"/>
      <c r="EC270" s="575"/>
      <c r="ED270" s="575"/>
      <c r="EE270" s="575"/>
      <c r="EF270" s="575"/>
      <c r="EG270" s="575"/>
    </row>
    <row r="271" spans="1:137">
      <c r="A271" s="575"/>
      <c r="B271" s="575"/>
      <c r="C271" s="575"/>
      <c r="D271" s="575"/>
      <c r="E271" s="575"/>
      <c r="F271" s="575"/>
      <c r="G271" s="575"/>
      <c r="H271" s="575"/>
      <c r="I271" s="575"/>
      <c r="J271" s="575"/>
      <c r="K271" s="575"/>
      <c r="L271" s="575"/>
      <c r="M271" s="575"/>
      <c r="N271" s="575"/>
      <c r="O271" s="575"/>
      <c r="P271" s="575"/>
      <c r="Q271" s="575"/>
      <c r="R271" s="575"/>
      <c r="S271" s="575"/>
      <c r="T271" s="575"/>
      <c r="U271" s="575"/>
      <c r="V271" s="575"/>
      <c r="W271" s="575"/>
      <c r="X271" s="575"/>
      <c r="Y271" s="575"/>
      <c r="Z271" s="575"/>
      <c r="AA271" s="575"/>
      <c r="AB271" s="575"/>
      <c r="AC271" s="575"/>
      <c r="AD271" s="575"/>
      <c r="AE271" s="575"/>
      <c r="AF271" s="575"/>
      <c r="AG271" s="575"/>
      <c r="AH271" s="575"/>
      <c r="AI271" s="575"/>
      <c r="AJ271" s="575"/>
      <c r="AK271" s="575"/>
      <c r="AL271" s="575"/>
      <c r="AM271" s="575"/>
      <c r="AN271" s="575"/>
      <c r="AO271" s="575"/>
      <c r="AP271" s="575"/>
      <c r="AQ271" s="575"/>
      <c r="AR271" s="575"/>
      <c r="AS271" s="575"/>
      <c r="AT271" s="575"/>
      <c r="AU271" s="575"/>
      <c r="AV271" s="575"/>
      <c r="AW271" s="575"/>
      <c r="AX271" s="575"/>
      <c r="AY271" s="575"/>
      <c r="AZ271" s="575"/>
      <c r="BA271" s="575"/>
      <c r="BB271" s="575"/>
      <c r="BC271" s="575"/>
      <c r="BD271" s="575"/>
      <c r="BE271" s="575"/>
      <c r="BF271" s="575"/>
      <c r="BG271" s="575"/>
      <c r="BH271" s="575"/>
      <c r="BI271" s="575"/>
      <c r="BJ271" s="575"/>
      <c r="BK271" s="575"/>
      <c r="BL271" s="575"/>
      <c r="BM271" s="575"/>
      <c r="BN271" s="575"/>
      <c r="BO271" s="575"/>
      <c r="BP271" s="575"/>
      <c r="BQ271" s="575"/>
      <c r="BR271" s="575"/>
      <c r="BS271" s="575"/>
      <c r="BT271" s="575"/>
      <c r="BU271" s="575"/>
      <c r="BV271" s="575"/>
      <c r="BW271" s="575"/>
      <c r="BX271" s="575"/>
      <c r="BY271" s="575"/>
      <c r="BZ271" s="575"/>
      <c r="CA271" s="575"/>
      <c r="CB271" s="575"/>
      <c r="CC271" s="575"/>
      <c r="CD271" s="575"/>
      <c r="CE271" s="575"/>
      <c r="CF271" s="575"/>
      <c r="CG271" s="575"/>
      <c r="CH271" s="575"/>
      <c r="CI271" s="575"/>
      <c r="CJ271" s="575"/>
      <c r="CK271" s="575"/>
      <c r="CL271" s="575"/>
      <c r="CM271" s="575"/>
      <c r="CN271" s="575"/>
      <c r="CO271" s="575"/>
      <c r="CP271" s="575"/>
      <c r="CQ271" s="575"/>
      <c r="CR271" s="575"/>
      <c r="CS271" s="575"/>
      <c r="CT271" s="575"/>
      <c r="CU271" s="575"/>
      <c r="CV271" s="575"/>
      <c r="CW271" s="575"/>
      <c r="CX271" s="575"/>
      <c r="CY271" s="575"/>
      <c r="CZ271" s="575"/>
      <c r="DA271" s="575"/>
      <c r="DB271" s="575"/>
      <c r="DC271" s="575"/>
      <c r="DD271" s="575"/>
      <c r="DE271" s="575"/>
      <c r="DF271" s="575"/>
      <c r="DG271" s="575"/>
      <c r="DH271" s="575"/>
      <c r="DI271" s="575"/>
      <c r="DJ271" s="575"/>
      <c r="DK271" s="575"/>
      <c r="DL271" s="575"/>
      <c r="DM271" s="575"/>
      <c r="DN271" s="575"/>
      <c r="DO271" s="575"/>
      <c r="DP271" s="575"/>
      <c r="DQ271" s="575"/>
      <c r="DR271" s="575"/>
      <c r="DS271" s="575"/>
      <c r="DT271" s="575"/>
      <c r="DU271" s="575"/>
      <c r="DV271" s="575"/>
      <c r="DW271" s="575"/>
      <c r="DX271" s="575"/>
      <c r="DY271" s="575"/>
      <c r="DZ271" s="575"/>
      <c r="EA271" s="575"/>
      <c r="EB271" s="575"/>
      <c r="EC271" s="575"/>
      <c r="ED271" s="575"/>
      <c r="EE271" s="575"/>
      <c r="EF271" s="575"/>
      <c r="EG271" s="575"/>
    </row>
    <row r="272" spans="1:137">
      <c r="A272" s="575"/>
      <c r="B272" s="575"/>
      <c r="C272" s="575"/>
      <c r="D272" s="575"/>
      <c r="E272" s="575"/>
      <c r="F272" s="575"/>
      <c r="G272" s="575"/>
      <c r="H272" s="575"/>
      <c r="I272" s="575"/>
      <c r="J272" s="575"/>
      <c r="K272" s="575"/>
      <c r="L272" s="575"/>
      <c r="M272" s="575"/>
      <c r="N272" s="575"/>
      <c r="O272" s="575"/>
      <c r="P272" s="575"/>
      <c r="Q272" s="575"/>
      <c r="R272" s="575"/>
      <c r="S272" s="575"/>
      <c r="T272" s="575"/>
      <c r="U272" s="575"/>
      <c r="V272" s="575"/>
      <c r="W272" s="575"/>
      <c r="X272" s="575"/>
      <c r="Y272" s="575"/>
      <c r="Z272" s="575"/>
      <c r="AA272" s="575"/>
      <c r="AB272" s="575"/>
      <c r="AC272" s="575"/>
      <c r="AD272" s="575"/>
      <c r="AE272" s="575"/>
      <c r="AF272" s="575"/>
      <c r="AG272" s="575"/>
      <c r="AH272" s="575"/>
      <c r="AI272" s="575"/>
      <c r="AJ272" s="575"/>
      <c r="AK272" s="575"/>
      <c r="AL272" s="575"/>
      <c r="AM272" s="575"/>
      <c r="AN272" s="575"/>
      <c r="AO272" s="575"/>
      <c r="AP272" s="575"/>
      <c r="AQ272" s="575"/>
      <c r="AR272" s="575"/>
      <c r="AS272" s="575"/>
      <c r="AT272" s="575"/>
      <c r="AU272" s="575"/>
      <c r="AV272" s="575"/>
      <c r="AW272" s="575"/>
      <c r="AX272" s="575"/>
      <c r="AY272" s="575"/>
      <c r="AZ272" s="575"/>
      <c r="BA272" s="575"/>
      <c r="BB272" s="575"/>
      <c r="BC272" s="575"/>
      <c r="BD272" s="575"/>
      <c r="BE272" s="575"/>
      <c r="BF272" s="575"/>
      <c r="BG272" s="575"/>
      <c r="BH272" s="575"/>
      <c r="BI272" s="575"/>
      <c r="BJ272" s="575"/>
      <c r="BK272" s="575"/>
      <c r="BL272" s="575"/>
      <c r="BM272" s="575"/>
      <c r="BN272" s="575"/>
      <c r="BO272" s="575"/>
      <c r="BP272" s="575"/>
      <c r="BQ272" s="575"/>
      <c r="BR272" s="575"/>
      <c r="BS272" s="575"/>
      <c r="BT272" s="575"/>
      <c r="BU272" s="575"/>
      <c r="BV272" s="575"/>
      <c r="BW272" s="575"/>
      <c r="BX272" s="575"/>
      <c r="BY272" s="575"/>
      <c r="BZ272" s="575"/>
      <c r="CA272" s="575"/>
      <c r="CB272" s="575"/>
      <c r="CC272" s="575"/>
      <c r="CD272" s="575"/>
      <c r="CE272" s="575"/>
      <c r="CF272" s="575"/>
      <c r="CG272" s="575"/>
      <c r="CH272" s="575"/>
      <c r="CI272" s="575"/>
      <c r="CJ272" s="575"/>
      <c r="CK272" s="575"/>
      <c r="CL272" s="575"/>
      <c r="CM272" s="575"/>
      <c r="CN272" s="575"/>
      <c r="CO272" s="575"/>
      <c r="CP272" s="575"/>
      <c r="CQ272" s="575"/>
      <c r="CR272" s="575"/>
      <c r="CS272" s="575"/>
      <c r="CT272" s="575"/>
      <c r="CU272" s="575"/>
      <c r="CV272" s="575"/>
      <c r="CW272" s="575"/>
      <c r="CX272" s="575"/>
      <c r="CY272" s="575"/>
      <c r="CZ272" s="575"/>
      <c r="DA272" s="575"/>
      <c r="DB272" s="575"/>
      <c r="DC272" s="575"/>
      <c r="DD272" s="575"/>
      <c r="DE272" s="575"/>
      <c r="DF272" s="575"/>
      <c r="DG272" s="575"/>
      <c r="DH272" s="575"/>
      <c r="DI272" s="575"/>
      <c r="DJ272" s="575"/>
      <c r="DK272" s="575"/>
      <c r="DL272" s="575"/>
      <c r="DM272" s="575"/>
      <c r="DN272" s="575"/>
      <c r="DO272" s="575"/>
      <c r="DP272" s="575"/>
      <c r="DQ272" s="575"/>
      <c r="DR272" s="575"/>
      <c r="DS272" s="575"/>
      <c r="DT272" s="575"/>
      <c r="DU272" s="575"/>
      <c r="DV272" s="575"/>
      <c r="DW272" s="575"/>
      <c r="DX272" s="575"/>
      <c r="DY272" s="575"/>
      <c r="DZ272" s="575"/>
      <c r="EA272" s="575"/>
      <c r="EB272" s="575"/>
      <c r="EC272" s="575"/>
      <c r="ED272" s="575"/>
      <c r="EE272" s="575"/>
      <c r="EF272" s="575"/>
      <c r="EG272" s="575"/>
    </row>
    <row r="273" spans="1:137">
      <c r="A273" s="575"/>
      <c r="B273" s="575"/>
      <c r="C273" s="575"/>
      <c r="D273" s="575"/>
      <c r="E273" s="575"/>
      <c r="F273" s="575"/>
      <c r="G273" s="575"/>
      <c r="H273" s="575"/>
      <c r="I273" s="575"/>
      <c r="J273" s="575"/>
      <c r="K273" s="575"/>
      <c r="L273" s="575"/>
      <c r="M273" s="575"/>
      <c r="N273" s="575"/>
      <c r="O273" s="575"/>
      <c r="P273" s="575"/>
      <c r="Q273" s="575"/>
      <c r="R273" s="575"/>
      <c r="S273" s="575"/>
      <c r="T273" s="575"/>
      <c r="U273" s="575"/>
      <c r="V273" s="575"/>
      <c r="W273" s="575"/>
      <c r="X273" s="575"/>
      <c r="Y273" s="575"/>
      <c r="Z273" s="575"/>
      <c r="AA273" s="575"/>
      <c r="AB273" s="575"/>
      <c r="AC273" s="575"/>
      <c r="AD273" s="575"/>
      <c r="AE273" s="575"/>
      <c r="AF273" s="575"/>
      <c r="AG273" s="575"/>
      <c r="AH273" s="575"/>
      <c r="AI273" s="575"/>
      <c r="AJ273" s="575"/>
      <c r="AK273" s="575"/>
      <c r="AL273" s="575"/>
      <c r="AM273" s="575"/>
      <c r="AN273" s="575"/>
      <c r="AO273" s="575"/>
      <c r="AP273" s="575"/>
      <c r="AQ273" s="575"/>
      <c r="AR273" s="575"/>
      <c r="AS273" s="575"/>
      <c r="AT273" s="575"/>
      <c r="AU273" s="575"/>
      <c r="AV273" s="575"/>
      <c r="AW273" s="575"/>
      <c r="AX273" s="575"/>
      <c r="AY273" s="575"/>
      <c r="AZ273" s="575"/>
      <c r="BA273" s="575"/>
      <c r="BB273" s="575"/>
      <c r="BC273" s="575"/>
      <c r="BD273" s="575"/>
      <c r="BE273" s="575"/>
      <c r="BF273" s="575"/>
      <c r="BG273" s="575"/>
      <c r="BH273" s="575"/>
      <c r="BI273" s="575"/>
      <c r="BJ273" s="575"/>
      <c r="BK273" s="575"/>
      <c r="BL273" s="575"/>
      <c r="BM273" s="575"/>
      <c r="BN273" s="575"/>
      <c r="BO273" s="575"/>
      <c r="BP273" s="575"/>
      <c r="BQ273" s="575"/>
      <c r="BR273" s="575"/>
      <c r="BS273" s="575"/>
      <c r="BT273" s="575"/>
      <c r="BU273" s="575"/>
      <c r="BV273" s="575"/>
      <c r="BW273" s="575"/>
      <c r="BX273" s="575"/>
      <c r="BY273" s="575"/>
      <c r="BZ273" s="575"/>
      <c r="CA273" s="575"/>
      <c r="CB273" s="575"/>
      <c r="CC273" s="575"/>
      <c r="CD273" s="575"/>
      <c r="CE273" s="575"/>
      <c r="CF273" s="575"/>
      <c r="CG273" s="575"/>
      <c r="CH273" s="575"/>
      <c r="CI273" s="575"/>
      <c r="CJ273" s="575"/>
      <c r="CK273" s="575"/>
      <c r="CL273" s="575"/>
      <c r="CM273" s="575"/>
      <c r="CN273" s="575"/>
      <c r="CO273" s="575"/>
      <c r="CP273" s="575"/>
      <c r="CQ273" s="575"/>
      <c r="CR273" s="575"/>
      <c r="CS273" s="575"/>
      <c r="CT273" s="575"/>
      <c r="CU273" s="575"/>
      <c r="CV273" s="575"/>
      <c r="CW273" s="575"/>
      <c r="CX273" s="575"/>
      <c r="CY273" s="575"/>
      <c r="CZ273" s="575"/>
      <c r="DA273" s="575"/>
      <c r="DB273" s="575"/>
      <c r="DC273" s="575"/>
      <c r="DD273" s="575"/>
      <c r="DE273" s="575"/>
      <c r="DF273" s="575"/>
      <c r="DG273" s="575"/>
      <c r="DH273" s="575"/>
      <c r="DI273" s="575"/>
      <c r="DJ273" s="575"/>
      <c r="DK273" s="575"/>
      <c r="DL273" s="575"/>
      <c r="DM273" s="575"/>
      <c r="DN273" s="575"/>
      <c r="DO273" s="575"/>
      <c r="DP273" s="575"/>
      <c r="DQ273" s="575"/>
      <c r="DR273" s="575"/>
      <c r="DS273" s="575"/>
      <c r="DT273" s="575"/>
      <c r="DU273" s="575"/>
      <c r="DV273" s="575"/>
      <c r="DW273" s="575"/>
      <c r="DX273" s="575"/>
      <c r="DY273" s="575"/>
      <c r="DZ273" s="575"/>
      <c r="EA273" s="575"/>
      <c r="EB273" s="575"/>
      <c r="EC273" s="575"/>
      <c r="ED273" s="575"/>
      <c r="EE273" s="575"/>
      <c r="EF273" s="575"/>
      <c r="EG273" s="575"/>
    </row>
    <row r="274" spans="1:137">
      <c r="A274" s="575"/>
      <c r="B274" s="575"/>
      <c r="C274" s="575"/>
      <c r="D274" s="575"/>
      <c r="E274" s="575"/>
      <c r="F274" s="575"/>
      <c r="G274" s="575"/>
      <c r="H274" s="575"/>
      <c r="I274" s="575"/>
      <c r="J274" s="575"/>
      <c r="K274" s="575"/>
      <c r="L274" s="575"/>
      <c r="M274" s="575"/>
      <c r="N274" s="575"/>
      <c r="O274" s="575"/>
      <c r="P274" s="575"/>
      <c r="Q274" s="575"/>
      <c r="R274" s="575"/>
      <c r="S274" s="575"/>
      <c r="T274" s="575"/>
      <c r="U274" s="575"/>
      <c r="V274" s="575"/>
      <c r="W274" s="575"/>
      <c r="X274" s="575"/>
      <c r="Y274" s="575"/>
      <c r="Z274" s="575"/>
      <c r="AA274" s="575"/>
      <c r="AB274" s="575"/>
      <c r="AC274" s="575"/>
      <c r="AD274" s="575"/>
      <c r="AE274" s="575"/>
      <c r="AF274" s="575"/>
      <c r="AG274" s="575"/>
      <c r="AH274" s="575"/>
      <c r="AI274" s="575"/>
      <c r="AJ274" s="575"/>
      <c r="AK274" s="575"/>
      <c r="AL274" s="575"/>
      <c r="AM274" s="575"/>
      <c r="AN274" s="575"/>
      <c r="AO274" s="575"/>
      <c r="AP274" s="575"/>
      <c r="AQ274" s="575"/>
      <c r="AR274" s="575"/>
      <c r="AS274" s="575"/>
      <c r="AT274" s="575"/>
      <c r="AU274" s="575"/>
      <c r="AV274" s="575"/>
      <c r="AW274" s="575"/>
      <c r="AX274" s="575"/>
      <c r="AY274" s="575"/>
      <c r="AZ274" s="575"/>
      <c r="BA274" s="575"/>
      <c r="BB274" s="575"/>
      <c r="BC274" s="575"/>
      <c r="BD274" s="575"/>
      <c r="BE274" s="575"/>
      <c r="BF274" s="575"/>
      <c r="BG274" s="575"/>
      <c r="BH274" s="575"/>
      <c r="BI274" s="575"/>
      <c r="BJ274" s="575"/>
      <c r="BK274" s="575"/>
      <c r="BL274" s="575"/>
      <c r="BM274" s="575"/>
      <c r="BN274" s="575"/>
      <c r="BO274" s="575"/>
      <c r="BP274" s="575"/>
      <c r="BQ274" s="575"/>
      <c r="BR274" s="575"/>
      <c r="BS274" s="575"/>
      <c r="BT274" s="575"/>
      <c r="BU274" s="575"/>
      <c r="BV274" s="575"/>
      <c r="BW274" s="575"/>
      <c r="BX274" s="575"/>
      <c r="BY274" s="575"/>
      <c r="BZ274" s="575"/>
      <c r="CA274" s="575"/>
      <c r="CB274" s="575"/>
      <c r="CC274" s="575"/>
      <c r="CD274" s="575"/>
      <c r="CE274" s="575"/>
      <c r="CF274" s="575"/>
      <c r="CG274" s="575"/>
      <c r="CH274" s="575"/>
      <c r="CI274" s="575"/>
      <c r="CJ274" s="575"/>
      <c r="CK274" s="575"/>
      <c r="CL274" s="575"/>
      <c r="CM274" s="575"/>
      <c r="CN274" s="575"/>
      <c r="CO274" s="575"/>
      <c r="CP274" s="575"/>
      <c r="CQ274" s="575"/>
      <c r="CR274" s="575"/>
      <c r="CS274" s="575"/>
      <c r="CT274" s="575"/>
      <c r="CU274" s="575"/>
      <c r="CV274" s="575"/>
      <c r="CW274" s="575"/>
      <c r="CX274" s="575"/>
      <c r="CY274" s="575"/>
      <c r="CZ274" s="575"/>
      <c r="DA274" s="575"/>
      <c r="DB274" s="575"/>
      <c r="DC274" s="575"/>
      <c r="DD274" s="575"/>
      <c r="DE274" s="575"/>
      <c r="DF274" s="575"/>
      <c r="DG274" s="575"/>
      <c r="DH274" s="575"/>
      <c r="DI274" s="575"/>
      <c r="DJ274" s="575"/>
      <c r="DK274" s="575"/>
      <c r="DL274" s="575"/>
      <c r="DM274" s="575"/>
      <c r="DN274" s="575"/>
      <c r="DO274" s="575"/>
      <c r="DP274" s="575"/>
      <c r="DQ274" s="575"/>
      <c r="DR274" s="575"/>
      <c r="DS274" s="575"/>
      <c r="DT274" s="575"/>
      <c r="DU274" s="575"/>
      <c r="DV274" s="575"/>
      <c r="DW274" s="575"/>
      <c r="DX274" s="575"/>
      <c r="DY274" s="575"/>
      <c r="DZ274" s="575"/>
      <c r="EA274" s="575"/>
      <c r="EB274" s="575"/>
      <c r="EC274" s="575"/>
      <c r="ED274" s="575"/>
      <c r="EE274" s="575"/>
      <c r="EF274" s="575"/>
      <c r="EG274" s="575"/>
    </row>
    <row r="275" spans="1:137">
      <c r="A275" s="575"/>
      <c r="B275" s="575"/>
      <c r="C275" s="575"/>
      <c r="D275" s="575"/>
      <c r="E275" s="575"/>
      <c r="F275" s="575"/>
      <c r="G275" s="575"/>
      <c r="H275" s="575"/>
      <c r="I275" s="575"/>
      <c r="J275" s="575"/>
      <c r="K275" s="575"/>
      <c r="L275" s="575"/>
      <c r="M275" s="575"/>
      <c r="N275" s="575"/>
      <c r="O275" s="575"/>
      <c r="P275" s="575"/>
      <c r="Q275" s="575"/>
      <c r="R275" s="575"/>
      <c r="S275" s="575"/>
      <c r="T275" s="575"/>
      <c r="U275" s="575"/>
      <c r="V275" s="575"/>
      <c r="W275" s="575"/>
      <c r="X275" s="575"/>
      <c r="Y275" s="575"/>
      <c r="Z275" s="575"/>
      <c r="AA275" s="575"/>
      <c r="AB275" s="575"/>
      <c r="AC275" s="575"/>
      <c r="AD275" s="575"/>
      <c r="AE275" s="575"/>
      <c r="AF275" s="575"/>
      <c r="AG275" s="575"/>
      <c r="AH275" s="575"/>
      <c r="AI275" s="575"/>
      <c r="AJ275" s="575"/>
      <c r="AK275" s="575"/>
      <c r="AL275" s="575"/>
      <c r="AM275" s="575"/>
      <c r="AN275" s="575"/>
      <c r="AO275" s="575"/>
      <c r="AP275" s="575"/>
      <c r="AQ275" s="575"/>
      <c r="AR275" s="575"/>
      <c r="AS275" s="575"/>
      <c r="AT275" s="575"/>
      <c r="AU275" s="575"/>
      <c r="AV275" s="575"/>
      <c r="AW275" s="575"/>
      <c r="AX275" s="575"/>
      <c r="AY275" s="575"/>
      <c r="AZ275" s="575"/>
      <c r="BA275" s="575"/>
      <c r="BB275" s="575"/>
      <c r="BC275" s="575"/>
      <c r="BD275" s="575"/>
      <c r="BE275" s="575"/>
      <c r="BF275" s="575"/>
      <c r="BG275" s="575"/>
      <c r="BH275" s="575"/>
      <c r="BI275" s="575"/>
      <c r="BJ275" s="575"/>
      <c r="BK275" s="575"/>
      <c r="BL275" s="575"/>
      <c r="BM275" s="575"/>
      <c r="BN275" s="575"/>
      <c r="BO275" s="575"/>
      <c r="BP275" s="575"/>
      <c r="BQ275" s="575"/>
      <c r="BR275" s="575"/>
      <c r="BS275" s="575"/>
      <c r="BT275" s="575"/>
      <c r="BU275" s="575"/>
      <c r="BV275" s="575"/>
      <c r="BW275" s="575"/>
      <c r="BX275" s="575"/>
      <c r="BY275" s="575"/>
      <c r="BZ275" s="575"/>
      <c r="CA275" s="575"/>
      <c r="CB275" s="575"/>
      <c r="CC275" s="575"/>
      <c r="CD275" s="575"/>
      <c r="CE275" s="575"/>
      <c r="CF275" s="575"/>
      <c r="CG275" s="575"/>
      <c r="CH275" s="575"/>
      <c r="CI275" s="575"/>
      <c r="CJ275" s="575"/>
      <c r="CK275" s="575"/>
      <c r="CL275" s="575"/>
      <c r="CM275" s="575"/>
      <c r="CN275" s="575"/>
      <c r="CO275" s="575"/>
      <c r="CP275" s="575"/>
      <c r="CQ275" s="575"/>
      <c r="CR275" s="575"/>
      <c r="CS275" s="575"/>
      <c r="CT275" s="575"/>
      <c r="CU275" s="575"/>
      <c r="CV275" s="575"/>
      <c r="CW275" s="575"/>
      <c r="CX275" s="575"/>
      <c r="CY275" s="575"/>
      <c r="CZ275" s="575"/>
      <c r="DA275" s="575"/>
      <c r="DB275" s="575"/>
      <c r="DC275" s="575"/>
      <c r="DD275" s="575"/>
      <c r="DE275" s="575"/>
      <c r="DF275" s="575"/>
      <c r="DG275" s="575"/>
      <c r="DH275" s="575"/>
      <c r="DI275" s="575"/>
      <c r="DJ275" s="575"/>
      <c r="DK275" s="575"/>
      <c r="DL275" s="575"/>
      <c r="DM275" s="575"/>
      <c r="DN275" s="575"/>
      <c r="DO275" s="575"/>
      <c r="DP275" s="575"/>
      <c r="DQ275" s="575"/>
      <c r="DR275" s="575"/>
      <c r="DS275" s="575"/>
      <c r="DT275" s="575"/>
      <c r="DU275" s="575"/>
      <c r="DV275" s="575"/>
      <c r="DW275" s="575"/>
      <c r="DX275" s="575"/>
      <c r="DY275" s="575"/>
      <c r="DZ275" s="575"/>
      <c r="EA275" s="575"/>
      <c r="EB275" s="575"/>
      <c r="EC275" s="575"/>
      <c r="ED275" s="575"/>
      <c r="EE275" s="575"/>
      <c r="EF275" s="575"/>
      <c r="EG275" s="575"/>
    </row>
    <row r="276" spans="1:137">
      <c r="A276" s="575"/>
      <c r="B276" s="575"/>
      <c r="C276" s="575"/>
      <c r="D276" s="575"/>
      <c r="E276" s="575"/>
      <c r="F276" s="575"/>
      <c r="G276" s="575"/>
      <c r="H276" s="575"/>
      <c r="I276" s="575"/>
      <c r="J276" s="575"/>
      <c r="K276" s="575"/>
      <c r="L276" s="575"/>
      <c r="M276" s="575"/>
      <c r="N276" s="575"/>
      <c r="O276" s="575"/>
      <c r="P276" s="575"/>
      <c r="Q276" s="575"/>
      <c r="R276" s="575"/>
      <c r="S276" s="575"/>
      <c r="T276" s="575"/>
      <c r="U276" s="575"/>
      <c r="V276" s="575"/>
      <c r="W276" s="575"/>
      <c r="X276" s="575"/>
      <c r="Y276" s="575"/>
      <c r="Z276" s="575"/>
      <c r="AA276" s="575"/>
      <c r="AB276" s="575"/>
      <c r="AC276" s="575"/>
      <c r="AD276" s="575"/>
      <c r="AE276" s="575"/>
      <c r="AF276" s="575"/>
      <c r="AG276" s="575"/>
      <c r="AH276" s="575"/>
      <c r="AI276" s="575"/>
      <c r="AJ276" s="575"/>
      <c r="AK276" s="575"/>
      <c r="AL276" s="575"/>
      <c r="AM276" s="575"/>
      <c r="AN276" s="575"/>
      <c r="AO276" s="575"/>
      <c r="AP276" s="575"/>
      <c r="AQ276" s="575"/>
      <c r="AR276" s="575"/>
      <c r="AS276" s="575"/>
      <c r="AT276" s="575"/>
      <c r="AU276" s="575"/>
      <c r="AV276" s="575"/>
      <c r="AW276" s="575"/>
      <c r="AX276" s="575"/>
      <c r="AY276" s="575"/>
      <c r="AZ276" s="575"/>
      <c r="BA276" s="575"/>
      <c r="BB276" s="575"/>
      <c r="BC276" s="575"/>
      <c r="BD276" s="575"/>
      <c r="BE276" s="575"/>
      <c r="BF276" s="575"/>
      <c r="BG276" s="575"/>
      <c r="BH276" s="575"/>
      <c r="BI276" s="575"/>
      <c r="BJ276" s="575"/>
      <c r="BK276" s="575"/>
      <c r="BL276" s="575"/>
      <c r="BM276" s="575"/>
      <c r="BN276" s="575"/>
      <c r="BO276" s="575"/>
      <c r="BP276" s="575"/>
      <c r="BQ276" s="575"/>
      <c r="BR276" s="575"/>
      <c r="BS276" s="575"/>
      <c r="BT276" s="575"/>
      <c r="BU276" s="575"/>
      <c r="BV276" s="575"/>
      <c r="BW276" s="575"/>
      <c r="BX276" s="575"/>
      <c r="BY276" s="575"/>
      <c r="BZ276" s="575"/>
      <c r="CA276" s="575"/>
      <c r="CB276" s="575"/>
      <c r="CC276" s="575"/>
      <c r="CD276" s="575"/>
      <c r="CE276" s="575"/>
      <c r="CF276" s="575"/>
      <c r="CG276" s="575"/>
      <c r="CH276" s="575"/>
      <c r="CI276" s="575"/>
      <c r="CJ276" s="575"/>
      <c r="CK276" s="575"/>
      <c r="CL276" s="575"/>
      <c r="CM276" s="575"/>
      <c r="CN276" s="575"/>
      <c r="CO276" s="575"/>
      <c r="CP276" s="575"/>
      <c r="CQ276" s="575"/>
      <c r="CR276" s="575"/>
      <c r="CS276" s="575"/>
      <c r="CT276" s="575"/>
      <c r="CU276" s="575"/>
      <c r="CV276" s="575"/>
      <c r="CW276" s="575"/>
      <c r="CX276" s="575"/>
      <c r="CY276" s="575"/>
      <c r="CZ276" s="575"/>
      <c r="DA276" s="575"/>
      <c r="DB276" s="575"/>
      <c r="DC276" s="575"/>
      <c r="DD276" s="575"/>
      <c r="DE276" s="575"/>
      <c r="DF276" s="575"/>
      <c r="DG276" s="575"/>
      <c r="DH276" s="575"/>
      <c r="DI276" s="575"/>
      <c r="DJ276" s="575"/>
      <c r="DK276" s="575"/>
      <c r="DL276" s="575"/>
      <c r="DM276" s="575"/>
      <c r="DN276" s="575"/>
      <c r="DO276" s="575"/>
      <c r="DP276" s="575"/>
      <c r="DQ276" s="575"/>
      <c r="DR276" s="575"/>
      <c r="DS276" s="575"/>
      <c r="DT276" s="575"/>
      <c r="DU276" s="575"/>
      <c r="DV276" s="575"/>
      <c r="DW276" s="575"/>
      <c r="DX276" s="575"/>
      <c r="DY276" s="575"/>
      <c r="DZ276" s="575"/>
      <c r="EA276" s="575"/>
      <c r="EB276" s="575"/>
      <c r="EC276" s="575"/>
      <c r="ED276" s="575"/>
      <c r="EE276" s="575"/>
      <c r="EF276" s="575"/>
      <c r="EG276" s="575"/>
    </row>
    <row r="277" spans="1:137">
      <c r="A277" s="575"/>
      <c r="B277" s="575"/>
      <c r="C277" s="575"/>
      <c r="D277" s="575"/>
      <c r="E277" s="575"/>
      <c r="F277" s="575"/>
      <c r="G277" s="575"/>
      <c r="H277" s="575"/>
      <c r="I277" s="575"/>
      <c r="J277" s="575"/>
      <c r="K277" s="575"/>
      <c r="L277" s="575"/>
      <c r="M277" s="575"/>
      <c r="N277" s="575"/>
      <c r="O277" s="575"/>
      <c r="P277" s="575"/>
      <c r="Q277" s="575"/>
      <c r="R277" s="575"/>
      <c r="S277" s="575"/>
      <c r="T277" s="575"/>
      <c r="U277" s="575"/>
      <c r="V277" s="575"/>
      <c r="W277" s="575"/>
      <c r="X277" s="575"/>
      <c r="Y277" s="575"/>
      <c r="Z277" s="575"/>
      <c r="AA277" s="575"/>
      <c r="AB277" s="575"/>
      <c r="AC277" s="575"/>
      <c r="AD277" s="575"/>
      <c r="AE277" s="575"/>
      <c r="AF277" s="575"/>
      <c r="AG277" s="575"/>
      <c r="AH277" s="575"/>
      <c r="AI277" s="575"/>
      <c r="AJ277" s="575"/>
      <c r="AK277" s="575"/>
      <c r="AL277" s="575"/>
      <c r="AM277" s="575"/>
      <c r="AN277" s="575"/>
      <c r="AO277" s="575"/>
      <c r="AP277" s="575"/>
      <c r="AQ277" s="575"/>
      <c r="AR277" s="575"/>
      <c r="AS277" s="575"/>
      <c r="AT277" s="575"/>
      <c r="AU277" s="575"/>
      <c r="AV277" s="575"/>
      <c r="AW277" s="575"/>
      <c r="AX277" s="575"/>
      <c r="AY277" s="575"/>
      <c r="AZ277" s="575"/>
      <c r="BA277" s="575"/>
      <c r="BB277" s="575"/>
      <c r="BC277" s="575"/>
      <c r="BD277" s="575"/>
      <c r="BE277" s="575"/>
      <c r="BF277" s="575"/>
      <c r="BG277" s="575"/>
      <c r="BH277" s="575"/>
      <c r="BI277" s="575"/>
      <c r="BJ277" s="575"/>
      <c r="BK277" s="575"/>
      <c r="BL277" s="575"/>
      <c r="BM277" s="575"/>
      <c r="BN277" s="575"/>
      <c r="BO277" s="575"/>
      <c r="BP277" s="575"/>
      <c r="BQ277" s="575"/>
      <c r="BR277" s="575"/>
      <c r="BS277" s="575"/>
      <c r="BT277" s="575"/>
      <c r="BU277" s="575"/>
      <c r="BV277" s="575"/>
      <c r="BW277" s="575"/>
      <c r="BX277" s="575"/>
      <c r="BY277" s="575"/>
      <c r="BZ277" s="575"/>
      <c r="CA277" s="575"/>
      <c r="CB277" s="575"/>
      <c r="CC277" s="575"/>
      <c r="CD277" s="575"/>
      <c r="CE277" s="575"/>
      <c r="CF277" s="575"/>
      <c r="CG277" s="575"/>
      <c r="CH277" s="575"/>
      <c r="CI277" s="575"/>
      <c r="CJ277" s="575"/>
      <c r="CK277" s="575"/>
      <c r="CL277" s="575"/>
      <c r="CM277" s="575"/>
      <c r="CN277" s="575"/>
      <c r="CO277" s="575"/>
      <c r="CP277" s="575"/>
      <c r="CQ277" s="575"/>
      <c r="CR277" s="575"/>
      <c r="CS277" s="575"/>
      <c r="CT277" s="575"/>
      <c r="CU277" s="575"/>
      <c r="CV277" s="575"/>
      <c r="CW277" s="575"/>
      <c r="CX277" s="575"/>
      <c r="CY277" s="575"/>
      <c r="CZ277" s="575"/>
      <c r="DA277" s="575"/>
      <c r="DB277" s="575"/>
      <c r="DC277" s="575"/>
      <c r="DD277" s="575"/>
      <c r="DE277" s="575"/>
      <c r="DF277" s="575"/>
      <c r="DG277" s="575"/>
      <c r="DH277" s="575"/>
      <c r="DI277" s="575"/>
      <c r="DJ277" s="575"/>
      <c r="DK277" s="575"/>
      <c r="DL277" s="575"/>
      <c r="DM277" s="575"/>
      <c r="DN277" s="575"/>
      <c r="DO277" s="575"/>
      <c r="DP277" s="575"/>
      <c r="DQ277" s="575"/>
      <c r="DR277" s="575"/>
      <c r="DS277" s="575"/>
      <c r="DT277" s="575"/>
      <c r="DU277" s="575"/>
      <c r="DV277" s="575"/>
      <c r="DW277" s="575"/>
      <c r="DX277" s="575"/>
      <c r="DY277" s="575"/>
      <c r="DZ277" s="575"/>
      <c r="EA277" s="575"/>
      <c r="EB277" s="575"/>
      <c r="EC277" s="575"/>
      <c r="ED277" s="575"/>
      <c r="EE277" s="575"/>
      <c r="EF277" s="575"/>
      <c r="EG277" s="575"/>
    </row>
    <row r="278" spans="1:137">
      <c r="A278" s="575"/>
      <c r="B278" s="575"/>
      <c r="C278" s="575"/>
      <c r="D278" s="575"/>
      <c r="E278" s="575"/>
      <c r="F278" s="575"/>
      <c r="G278" s="575"/>
      <c r="H278" s="575"/>
      <c r="I278" s="575"/>
      <c r="J278" s="575"/>
      <c r="K278" s="575"/>
      <c r="L278" s="575"/>
      <c r="M278" s="575"/>
      <c r="N278" s="575"/>
      <c r="O278" s="575"/>
      <c r="P278" s="575"/>
      <c r="Q278" s="575"/>
      <c r="R278" s="575"/>
      <c r="S278" s="575"/>
      <c r="T278" s="575"/>
      <c r="U278" s="575"/>
      <c r="V278" s="575"/>
      <c r="W278" s="575"/>
      <c r="X278" s="575"/>
      <c r="Y278" s="575"/>
      <c r="Z278" s="575"/>
      <c r="AA278" s="575"/>
      <c r="AB278" s="575"/>
      <c r="AC278" s="575"/>
      <c r="AD278" s="575"/>
      <c r="AE278" s="575"/>
      <c r="AF278" s="575"/>
      <c r="AG278" s="575"/>
      <c r="AH278" s="575"/>
      <c r="AI278" s="575"/>
      <c r="AJ278" s="575"/>
      <c r="AK278" s="575"/>
      <c r="AL278" s="575"/>
      <c r="AM278" s="575"/>
      <c r="AN278" s="575"/>
      <c r="AO278" s="575"/>
      <c r="AP278" s="575"/>
      <c r="AQ278" s="575"/>
      <c r="AR278" s="575"/>
      <c r="AS278" s="575"/>
      <c r="AT278" s="575"/>
      <c r="AU278" s="575"/>
      <c r="AV278" s="575"/>
      <c r="AW278" s="575"/>
      <c r="AX278" s="575"/>
      <c r="AY278" s="575"/>
      <c r="AZ278" s="575"/>
      <c r="BA278" s="575"/>
      <c r="BB278" s="575"/>
      <c r="BC278" s="575"/>
      <c r="BD278" s="575"/>
      <c r="BE278" s="575"/>
      <c r="BF278" s="575"/>
      <c r="BG278" s="575"/>
      <c r="BH278" s="575"/>
      <c r="BI278" s="575"/>
      <c r="BJ278" s="575"/>
      <c r="BK278" s="575"/>
      <c r="BL278" s="575"/>
      <c r="BM278" s="575"/>
      <c r="BN278" s="575"/>
      <c r="BO278" s="575"/>
      <c r="BP278" s="575"/>
      <c r="BQ278" s="575"/>
      <c r="BR278" s="575"/>
      <c r="BS278" s="575"/>
      <c r="BT278" s="575"/>
      <c r="BU278" s="575"/>
      <c r="BV278" s="575"/>
      <c r="BW278" s="575"/>
      <c r="BX278" s="575"/>
      <c r="BY278" s="575"/>
      <c r="BZ278" s="575"/>
      <c r="CA278" s="575"/>
      <c r="CB278" s="575"/>
      <c r="CC278" s="575"/>
      <c r="CD278" s="575"/>
      <c r="CE278" s="575"/>
      <c r="CF278" s="575"/>
      <c r="CG278" s="575"/>
      <c r="CH278" s="575"/>
      <c r="CI278" s="575"/>
      <c r="CJ278" s="575"/>
      <c r="CK278" s="575"/>
      <c r="CL278" s="575"/>
      <c r="CM278" s="575"/>
      <c r="CN278" s="575"/>
      <c r="CO278" s="575"/>
      <c r="CP278" s="575"/>
      <c r="CQ278" s="575"/>
      <c r="CR278" s="575"/>
      <c r="CS278" s="575"/>
      <c r="CT278" s="575"/>
      <c r="CU278" s="575"/>
      <c r="CV278" s="575"/>
      <c r="CW278" s="575"/>
      <c r="CX278" s="575"/>
      <c r="CY278" s="575"/>
      <c r="CZ278" s="575"/>
      <c r="DA278" s="575"/>
      <c r="DB278" s="575"/>
      <c r="DC278" s="575"/>
      <c r="DD278" s="575"/>
      <c r="DE278" s="575"/>
      <c r="DF278" s="575"/>
      <c r="DG278" s="575"/>
      <c r="DH278" s="575"/>
      <c r="DI278" s="575"/>
      <c r="DJ278" s="575"/>
      <c r="DK278" s="575"/>
      <c r="DL278" s="575"/>
      <c r="DM278" s="575"/>
      <c r="DN278" s="575"/>
      <c r="DO278" s="575"/>
      <c r="DP278" s="575"/>
      <c r="DQ278" s="575"/>
      <c r="DR278" s="575"/>
      <c r="DS278" s="575"/>
      <c r="DT278" s="575"/>
      <c r="DU278" s="575"/>
      <c r="DV278" s="575"/>
      <c r="DW278" s="575"/>
      <c r="DX278" s="575"/>
      <c r="DY278" s="575"/>
      <c r="DZ278" s="575"/>
      <c r="EA278" s="575"/>
      <c r="EB278" s="575"/>
      <c r="EC278" s="575"/>
      <c r="ED278" s="575"/>
      <c r="EE278" s="575"/>
      <c r="EF278" s="575"/>
      <c r="EG278" s="575"/>
    </row>
    <row r="279" spans="1:137">
      <c r="A279" s="575"/>
      <c r="B279" s="575"/>
      <c r="C279" s="575"/>
      <c r="D279" s="575"/>
      <c r="E279" s="575"/>
      <c r="F279" s="575"/>
      <c r="G279" s="575"/>
      <c r="H279" s="575"/>
      <c r="I279" s="575"/>
      <c r="J279" s="575"/>
      <c r="K279" s="575"/>
      <c r="L279" s="575"/>
      <c r="M279" s="575"/>
      <c r="N279" s="575"/>
      <c r="O279" s="575"/>
      <c r="P279" s="575"/>
      <c r="Q279" s="575"/>
      <c r="R279" s="575"/>
      <c r="S279" s="575"/>
      <c r="T279" s="575"/>
      <c r="U279" s="575"/>
      <c r="V279" s="575"/>
      <c r="W279" s="575"/>
      <c r="X279" s="575"/>
      <c r="Y279" s="575"/>
      <c r="Z279" s="575"/>
      <c r="AA279" s="575"/>
      <c r="AB279" s="575"/>
      <c r="AC279" s="575"/>
      <c r="AD279" s="575"/>
      <c r="AE279" s="575"/>
      <c r="AF279" s="575"/>
      <c r="AG279" s="575"/>
      <c r="AH279" s="575"/>
      <c r="AI279" s="575"/>
      <c r="AJ279" s="575"/>
      <c r="AK279" s="575"/>
      <c r="AL279" s="575"/>
      <c r="AM279" s="575"/>
      <c r="AN279" s="575"/>
      <c r="AO279" s="575"/>
      <c r="AP279" s="575"/>
      <c r="AQ279" s="575"/>
      <c r="AR279" s="575"/>
      <c r="AS279" s="575"/>
      <c r="AT279" s="575"/>
      <c r="AU279" s="575"/>
      <c r="AV279" s="575"/>
      <c r="AW279" s="575"/>
      <c r="AX279" s="575"/>
      <c r="AY279" s="575"/>
      <c r="AZ279" s="575"/>
      <c r="BA279" s="575"/>
      <c r="BB279" s="575"/>
      <c r="BC279" s="575"/>
      <c r="BD279" s="575"/>
      <c r="BE279" s="575"/>
      <c r="BF279" s="575"/>
      <c r="BG279" s="575"/>
      <c r="BH279" s="575"/>
      <c r="BI279" s="575"/>
      <c r="BJ279" s="575"/>
      <c r="BK279" s="575"/>
      <c r="BL279" s="575"/>
      <c r="BM279" s="575"/>
      <c r="BN279" s="575"/>
      <c r="BO279" s="575"/>
      <c r="BP279" s="575"/>
      <c r="BQ279" s="575"/>
      <c r="BR279" s="575"/>
      <c r="BS279" s="575"/>
      <c r="BT279" s="575"/>
      <c r="BU279" s="575"/>
      <c r="BV279" s="575"/>
      <c r="BW279" s="575"/>
      <c r="BX279" s="575"/>
      <c r="BY279" s="575"/>
      <c r="BZ279" s="575"/>
      <c r="CA279" s="575"/>
      <c r="CB279" s="575"/>
      <c r="CC279" s="575"/>
      <c r="CD279" s="575"/>
      <c r="CE279" s="575"/>
      <c r="CF279" s="575"/>
      <c r="CG279" s="575"/>
      <c r="CH279" s="575"/>
      <c r="CI279" s="575"/>
      <c r="CJ279" s="575"/>
      <c r="CK279" s="575"/>
      <c r="CL279" s="575"/>
      <c r="CM279" s="575"/>
      <c r="CN279" s="575"/>
      <c r="CO279" s="575"/>
      <c r="CP279" s="575"/>
      <c r="CQ279" s="575"/>
      <c r="CR279" s="575"/>
      <c r="CS279" s="575"/>
      <c r="CT279" s="575"/>
      <c r="CU279" s="575"/>
      <c r="CV279" s="575"/>
      <c r="CW279" s="575"/>
      <c r="CX279" s="575"/>
      <c r="CY279" s="575"/>
      <c r="CZ279" s="575"/>
      <c r="DA279" s="575"/>
      <c r="DB279" s="575"/>
      <c r="DC279" s="575"/>
      <c r="DD279" s="575"/>
      <c r="DE279" s="575"/>
      <c r="DF279" s="575"/>
      <c r="DG279" s="575"/>
      <c r="DH279" s="575"/>
      <c r="DI279" s="575"/>
      <c r="DJ279" s="575"/>
      <c r="DK279" s="575"/>
      <c r="DL279" s="575"/>
      <c r="DM279" s="575"/>
      <c r="DN279" s="575"/>
      <c r="DO279" s="575"/>
      <c r="DP279" s="575"/>
      <c r="DQ279" s="575"/>
      <c r="DR279" s="575"/>
      <c r="DS279" s="575"/>
      <c r="DT279" s="575"/>
      <c r="DU279" s="575"/>
      <c r="DV279" s="575"/>
      <c r="DW279" s="575"/>
      <c r="DX279" s="575"/>
      <c r="DY279" s="575"/>
      <c r="DZ279" s="575"/>
      <c r="EA279" s="575"/>
      <c r="EB279" s="575"/>
      <c r="EC279" s="575"/>
      <c r="ED279" s="575"/>
      <c r="EE279" s="575"/>
      <c r="EF279" s="575"/>
      <c r="EG279" s="575"/>
    </row>
    <row r="280" spans="1:137">
      <c r="A280" s="575"/>
      <c r="B280" s="575"/>
      <c r="C280" s="575"/>
      <c r="D280" s="575"/>
      <c r="E280" s="575"/>
      <c r="F280" s="575"/>
      <c r="G280" s="575"/>
      <c r="H280" s="575"/>
      <c r="I280" s="575"/>
      <c r="J280" s="575"/>
      <c r="K280" s="575"/>
      <c r="L280" s="575"/>
      <c r="M280" s="575"/>
      <c r="N280" s="575"/>
      <c r="O280" s="575"/>
      <c r="P280" s="575"/>
      <c r="Q280" s="575"/>
      <c r="R280" s="575"/>
      <c r="S280" s="575"/>
      <c r="T280" s="575"/>
      <c r="U280" s="575"/>
      <c r="V280" s="575"/>
      <c r="W280" s="575"/>
      <c r="X280" s="575"/>
      <c r="Y280" s="575"/>
      <c r="Z280" s="575"/>
      <c r="AA280" s="575"/>
      <c r="AB280" s="575"/>
      <c r="AC280" s="575"/>
      <c r="AD280" s="575"/>
      <c r="AE280" s="575"/>
      <c r="AF280" s="575"/>
      <c r="AG280" s="575"/>
      <c r="AH280" s="575"/>
      <c r="AI280" s="575"/>
      <c r="AJ280" s="575"/>
      <c r="AK280" s="575"/>
      <c r="AL280" s="575"/>
      <c r="AM280" s="575"/>
      <c r="AN280" s="575"/>
      <c r="AO280" s="575"/>
      <c r="AP280" s="575"/>
      <c r="AQ280" s="575"/>
      <c r="AR280" s="575"/>
      <c r="AS280" s="575"/>
      <c r="AT280" s="575"/>
      <c r="AU280" s="575"/>
      <c r="AV280" s="575"/>
      <c r="AW280" s="575"/>
      <c r="AX280" s="575"/>
      <c r="AY280" s="575"/>
      <c r="AZ280" s="575"/>
      <c r="BA280" s="575"/>
      <c r="BB280" s="575"/>
      <c r="BC280" s="575"/>
      <c r="BD280" s="575"/>
      <c r="BE280" s="575"/>
      <c r="BF280" s="575"/>
      <c r="BG280" s="575"/>
      <c r="BH280" s="575"/>
      <c r="BI280" s="575"/>
      <c r="BJ280" s="575"/>
      <c r="BK280" s="575"/>
      <c r="BL280" s="575"/>
      <c r="BM280" s="575"/>
      <c r="BN280" s="575"/>
      <c r="BO280" s="575"/>
      <c r="BP280" s="575"/>
      <c r="BQ280" s="575"/>
      <c r="BR280" s="575"/>
      <c r="BS280" s="575"/>
      <c r="BT280" s="575"/>
      <c r="BU280" s="575"/>
      <c r="BV280" s="575"/>
      <c r="BW280" s="575"/>
      <c r="BX280" s="575"/>
      <c r="BY280" s="575"/>
      <c r="BZ280" s="575"/>
      <c r="CA280" s="575"/>
      <c r="CB280" s="575"/>
      <c r="CC280" s="575"/>
      <c r="CD280" s="575"/>
      <c r="CE280" s="575"/>
      <c r="CF280" s="575"/>
      <c r="CG280" s="575"/>
      <c r="CH280" s="575"/>
      <c r="CI280" s="575"/>
      <c r="CJ280" s="575"/>
      <c r="CK280" s="575"/>
      <c r="CL280" s="575"/>
      <c r="CM280" s="575"/>
      <c r="CN280" s="575"/>
      <c r="CO280" s="575"/>
      <c r="CP280" s="575"/>
      <c r="CQ280" s="575"/>
      <c r="CR280" s="575"/>
      <c r="CS280" s="575"/>
      <c r="CT280" s="575"/>
      <c r="CU280" s="575"/>
      <c r="CV280" s="575"/>
      <c r="CW280" s="575"/>
      <c r="CX280" s="575"/>
      <c r="CY280" s="575"/>
      <c r="CZ280" s="575"/>
      <c r="DA280" s="575"/>
      <c r="DB280" s="575"/>
      <c r="DC280" s="575"/>
      <c r="DD280" s="575"/>
      <c r="DE280" s="575"/>
      <c r="DF280" s="575"/>
      <c r="DG280" s="575"/>
      <c r="DH280" s="575"/>
      <c r="DI280" s="575"/>
      <c r="DJ280" s="575"/>
      <c r="DK280" s="575"/>
      <c r="DL280" s="575"/>
      <c r="DM280" s="575"/>
      <c r="DN280" s="575"/>
      <c r="DO280" s="575"/>
      <c r="DP280" s="575"/>
      <c r="DQ280" s="575"/>
      <c r="DR280" s="575"/>
      <c r="DS280" s="575"/>
      <c r="DT280" s="575"/>
      <c r="DU280" s="575"/>
      <c r="DV280" s="575"/>
      <c r="DW280" s="575"/>
      <c r="DX280" s="575"/>
      <c r="DY280" s="575"/>
      <c r="DZ280" s="575"/>
      <c r="EA280" s="575"/>
      <c r="EB280" s="575"/>
      <c r="EC280" s="575"/>
      <c r="ED280" s="575"/>
      <c r="EE280" s="575"/>
      <c r="EF280" s="575"/>
      <c r="EG280" s="575"/>
    </row>
    <row r="281" spans="1:137">
      <c r="A281" s="575"/>
      <c r="B281" s="575"/>
      <c r="C281" s="575"/>
      <c r="D281" s="575"/>
      <c r="E281" s="575"/>
      <c r="F281" s="575"/>
      <c r="G281" s="575"/>
      <c r="H281" s="575"/>
      <c r="I281" s="575"/>
      <c r="J281" s="575"/>
      <c r="K281" s="575"/>
      <c r="L281" s="575"/>
      <c r="M281" s="575"/>
      <c r="N281" s="575"/>
      <c r="O281" s="575"/>
      <c r="P281" s="575"/>
      <c r="Q281" s="575"/>
      <c r="R281" s="575"/>
      <c r="S281" s="575"/>
      <c r="T281" s="575"/>
      <c r="U281" s="575"/>
      <c r="V281" s="575"/>
      <c r="W281" s="575"/>
      <c r="X281" s="575"/>
      <c r="Y281" s="575"/>
      <c r="Z281" s="575"/>
      <c r="AA281" s="575"/>
      <c r="AB281" s="575"/>
      <c r="AC281" s="575"/>
      <c r="AD281" s="575"/>
      <c r="AE281" s="575"/>
      <c r="AF281" s="575"/>
      <c r="AG281" s="575"/>
      <c r="AH281" s="575"/>
      <c r="AI281" s="575"/>
      <c r="AJ281" s="575"/>
      <c r="AK281" s="575"/>
      <c r="AL281" s="575"/>
      <c r="AM281" s="575"/>
      <c r="AN281" s="575"/>
      <c r="AO281" s="575"/>
      <c r="AP281" s="575"/>
      <c r="AQ281" s="575"/>
      <c r="AR281" s="575"/>
      <c r="AS281" s="575"/>
      <c r="AT281" s="575"/>
      <c r="AU281" s="575"/>
      <c r="AV281" s="575"/>
      <c r="AW281" s="575"/>
      <c r="AX281" s="575"/>
      <c r="AY281" s="575"/>
      <c r="AZ281" s="575"/>
      <c r="BA281" s="575"/>
      <c r="BB281" s="575"/>
      <c r="BC281" s="575"/>
      <c r="BD281" s="575"/>
      <c r="BE281" s="575"/>
      <c r="BF281" s="575"/>
      <c r="BG281" s="575"/>
      <c r="BH281" s="575"/>
      <c r="BI281" s="575"/>
      <c r="BJ281" s="575"/>
      <c r="BK281" s="575"/>
      <c r="BL281" s="575"/>
      <c r="BM281" s="575"/>
      <c r="BN281" s="575"/>
      <c r="BO281" s="575"/>
      <c r="BP281" s="575"/>
      <c r="BQ281" s="575"/>
      <c r="BR281" s="575"/>
      <c r="BS281" s="575"/>
      <c r="BT281" s="575"/>
      <c r="BU281" s="575"/>
      <c r="BV281" s="575"/>
      <c r="BW281" s="575"/>
      <c r="BX281" s="575"/>
      <c r="BY281" s="575"/>
      <c r="BZ281" s="575"/>
      <c r="CA281" s="575"/>
      <c r="CB281" s="575"/>
      <c r="CC281" s="575"/>
      <c r="CD281" s="575"/>
      <c r="CE281" s="575"/>
      <c r="CF281" s="575"/>
      <c r="CG281" s="575"/>
      <c r="CH281" s="575"/>
      <c r="CI281" s="575"/>
      <c r="CJ281" s="575"/>
      <c r="CK281" s="575"/>
      <c r="CL281" s="575"/>
      <c r="CM281" s="575"/>
      <c r="CN281" s="575"/>
      <c r="CO281" s="575"/>
      <c r="CP281" s="575"/>
      <c r="CQ281" s="575"/>
      <c r="CR281" s="575"/>
      <c r="CS281" s="575"/>
      <c r="CT281" s="575"/>
      <c r="CU281" s="575"/>
      <c r="CV281" s="575"/>
      <c r="CW281" s="575"/>
      <c r="CX281" s="575"/>
      <c r="CY281" s="575"/>
      <c r="CZ281" s="575"/>
      <c r="DA281" s="575"/>
      <c r="DB281" s="575"/>
      <c r="DC281" s="575"/>
      <c r="DD281" s="575"/>
      <c r="DE281" s="575"/>
      <c r="DF281" s="575"/>
      <c r="DG281" s="575"/>
      <c r="DH281" s="575"/>
      <c r="DI281" s="575"/>
      <c r="DJ281" s="575"/>
      <c r="DK281" s="575"/>
      <c r="DL281" s="575"/>
      <c r="DM281" s="575"/>
      <c r="DN281" s="575"/>
      <c r="DO281" s="575"/>
      <c r="DP281" s="575"/>
      <c r="DQ281" s="575"/>
      <c r="DR281" s="575"/>
      <c r="DS281" s="575"/>
      <c r="DT281" s="575"/>
      <c r="DU281" s="575"/>
      <c r="DV281" s="575"/>
      <c r="DW281" s="575"/>
      <c r="DX281" s="575"/>
      <c r="DY281" s="575"/>
      <c r="DZ281" s="575"/>
      <c r="EA281" s="575"/>
      <c r="EB281" s="575"/>
      <c r="EC281" s="575"/>
      <c r="ED281" s="575"/>
      <c r="EE281" s="575"/>
      <c r="EF281" s="575"/>
      <c r="EG281" s="575"/>
    </row>
    <row r="282" spans="1:137">
      <c r="A282" s="575"/>
      <c r="B282" s="575"/>
      <c r="C282" s="575"/>
      <c r="D282" s="575"/>
      <c r="E282" s="575"/>
      <c r="F282" s="575"/>
      <c r="G282" s="575"/>
      <c r="H282" s="575"/>
      <c r="I282" s="575"/>
      <c r="J282" s="575"/>
      <c r="K282" s="575"/>
      <c r="L282" s="575"/>
      <c r="M282" s="575"/>
      <c r="N282" s="575"/>
      <c r="O282" s="575"/>
      <c r="P282" s="575"/>
      <c r="Q282" s="575"/>
      <c r="R282" s="575"/>
      <c r="S282" s="575"/>
      <c r="T282" s="575"/>
      <c r="U282" s="575"/>
      <c r="V282" s="575"/>
      <c r="W282" s="575"/>
      <c r="X282" s="575"/>
      <c r="Y282" s="575"/>
      <c r="Z282" s="575"/>
      <c r="AA282" s="575"/>
      <c r="AB282" s="575"/>
      <c r="AC282" s="575"/>
      <c r="AD282" s="575"/>
      <c r="AE282" s="575"/>
      <c r="AF282" s="575"/>
      <c r="AG282" s="575"/>
      <c r="AH282" s="575"/>
      <c r="AI282" s="575"/>
      <c r="AJ282" s="575"/>
      <c r="AK282" s="575"/>
      <c r="AL282" s="575"/>
      <c r="AM282" s="575"/>
      <c r="AN282" s="575"/>
      <c r="AO282" s="575"/>
      <c r="AP282" s="575"/>
      <c r="AQ282" s="575"/>
      <c r="AR282" s="575"/>
      <c r="AS282" s="575"/>
      <c r="AT282" s="575"/>
      <c r="AU282" s="575"/>
      <c r="AV282" s="575"/>
      <c r="AW282" s="575"/>
      <c r="AX282" s="575"/>
      <c r="AY282" s="575"/>
      <c r="AZ282" s="575"/>
      <c r="BA282" s="575"/>
      <c r="BB282" s="575"/>
      <c r="BC282" s="575"/>
      <c r="BD282" s="575"/>
      <c r="BE282" s="575"/>
      <c r="BF282" s="575"/>
      <c r="BG282" s="575"/>
      <c r="BH282" s="575"/>
      <c r="BI282" s="575"/>
      <c r="BJ282" s="575"/>
      <c r="BK282" s="575"/>
      <c r="BL282" s="575"/>
      <c r="BM282" s="575"/>
      <c r="BN282" s="575"/>
      <c r="BO282" s="575"/>
      <c r="BP282" s="575"/>
      <c r="BQ282" s="575"/>
      <c r="BR282" s="575"/>
      <c r="BS282" s="575"/>
      <c r="BT282" s="575"/>
      <c r="BU282" s="575"/>
      <c r="BV282" s="575"/>
      <c r="BW282" s="575"/>
      <c r="BX282" s="575"/>
      <c r="BY282" s="575"/>
      <c r="BZ282" s="575"/>
      <c r="CA282" s="575"/>
      <c r="CB282" s="575"/>
      <c r="CC282" s="575"/>
      <c r="CD282" s="575"/>
      <c r="CE282" s="575"/>
      <c r="CF282" s="575"/>
      <c r="CG282" s="575"/>
      <c r="CH282" s="575"/>
      <c r="CI282" s="575"/>
      <c r="CJ282" s="575"/>
      <c r="CK282" s="575"/>
      <c r="CL282" s="575"/>
      <c r="CM282" s="575"/>
      <c r="CN282" s="575"/>
      <c r="CO282" s="575"/>
      <c r="CP282" s="575"/>
      <c r="CQ282" s="575"/>
      <c r="CR282" s="575"/>
      <c r="CS282" s="575"/>
      <c r="CT282" s="575"/>
      <c r="CU282" s="575"/>
      <c r="CV282" s="575"/>
      <c r="CW282" s="575"/>
      <c r="CX282" s="575"/>
      <c r="CY282" s="575"/>
      <c r="CZ282" s="575"/>
      <c r="DA282" s="575"/>
      <c r="DB282" s="575"/>
      <c r="DC282" s="575"/>
      <c r="DD282" s="575"/>
      <c r="DE282" s="575"/>
      <c r="DF282" s="575"/>
      <c r="DG282" s="575"/>
      <c r="DH282" s="575"/>
      <c r="DI282" s="575"/>
      <c r="DJ282" s="575"/>
      <c r="DK282" s="575"/>
      <c r="DL282" s="575"/>
      <c r="DM282" s="575"/>
      <c r="DN282" s="575"/>
      <c r="DO282" s="575"/>
      <c r="DP282" s="575"/>
      <c r="DQ282" s="575"/>
      <c r="DR282" s="575"/>
      <c r="DS282" s="575"/>
      <c r="DT282" s="575"/>
      <c r="DU282" s="575"/>
      <c r="DV282" s="575"/>
      <c r="DW282" s="575"/>
      <c r="DX282" s="575"/>
      <c r="DY282" s="575"/>
      <c r="DZ282" s="575"/>
      <c r="EA282" s="575"/>
      <c r="EB282" s="575"/>
      <c r="EC282" s="575"/>
      <c r="ED282" s="575"/>
      <c r="EE282" s="575"/>
      <c r="EF282" s="575"/>
      <c r="EG282" s="575"/>
    </row>
    <row r="283" spans="1:137">
      <c r="A283" s="575"/>
      <c r="B283" s="575"/>
      <c r="C283" s="575"/>
      <c r="D283" s="575"/>
      <c r="E283" s="575"/>
      <c r="F283" s="575"/>
      <c r="G283" s="575"/>
      <c r="H283" s="575"/>
      <c r="I283" s="575"/>
      <c r="J283" s="575"/>
      <c r="K283" s="575"/>
      <c r="L283" s="575"/>
      <c r="M283" s="575"/>
      <c r="N283" s="575"/>
      <c r="O283" s="575"/>
      <c r="P283" s="575"/>
      <c r="Q283" s="575"/>
      <c r="R283" s="575"/>
      <c r="S283" s="575"/>
      <c r="T283" s="575"/>
      <c r="U283" s="575"/>
      <c r="V283" s="575"/>
      <c r="W283" s="575"/>
      <c r="X283" s="575"/>
      <c r="Y283" s="575"/>
      <c r="Z283" s="575"/>
      <c r="AA283" s="575"/>
      <c r="AB283" s="575"/>
      <c r="AC283" s="575"/>
      <c r="AD283" s="575"/>
      <c r="AE283" s="575"/>
      <c r="AF283" s="575"/>
      <c r="AG283" s="575"/>
      <c r="AH283" s="575"/>
      <c r="AI283" s="575"/>
      <c r="AJ283" s="575"/>
      <c r="AK283" s="575"/>
      <c r="AL283" s="575"/>
      <c r="AM283" s="575"/>
      <c r="AN283" s="575"/>
      <c r="AO283" s="575"/>
      <c r="AP283" s="575"/>
      <c r="AQ283" s="575"/>
      <c r="AR283" s="575"/>
      <c r="AS283" s="575"/>
      <c r="AT283" s="575"/>
      <c r="AU283" s="575"/>
      <c r="AV283" s="575"/>
      <c r="AW283" s="575"/>
      <c r="AX283" s="575"/>
      <c r="AY283" s="575"/>
      <c r="AZ283" s="575"/>
      <c r="BA283" s="575"/>
      <c r="BB283" s="575"/>
      <c r="BC283" s="575"/>
      <c r="BD283" s="575"/>
      <c r="BE283" s="575"/>
      <c r="BF283" s="575"/>
      <c r="BG283" s="575"/>
      <c r="BH283" s="575"/>
      <c r="BI283" s="575"/>
      <c r="BJ283" s="575"/>
      <c r="BK283" s="575"/>
      <c r="BL283" s="575"/>
      <c r="BM283" s="575"/>
      <c r="BN283" s="575"/>
      <c r="BO283" s="575"/>
      <c r="BP283" s="575"/>
      <c r="BQ283" s="575"/>
      <c r="BR283" s="575"/>
      <c r="BS283" s="575"/>
      <c r="BT283" s="575"/>
      <c r="BU283" s="575"/>
      <c r="BV283" s="575"/>
      <c r="BW283" s="575"/>
      <c r="BX283" s="575"/>
      <c r="BY283" s="575"/>
      <c r="BZ283" s="575"/>
      <c r="CA283" s="575"/>
      <c r="CB283" s="575"/>
      <c r="CC283" s="575"/>
      <c r="CD283" s="575"/>
      <c r="CE283" s="575"/>
      <c r="CF283" s="575"/>
      <c r="CG283" s="575"/>
      <c r="CH283" s="575"/>
      <c r="CI283" s="575"/>
      <c r="CJ283" s="575"/>
      <c r="CK283" s="575"/>
      <c r="CL283" s="575"/>
      <c r="CM283" s="575"/>
      <c r="CN283" s="575"/>
      <c r="CO283" s="575"/>
      <c r="CP283" s="575"/>
      <c r="CQ283" s="575"/>
      <c r="CR283" s="575"/>
      <c r="CS283" s="575"/>
      <c r="CT283" s="575"/>
      <c r="CU283" s="575"/>
      <c r="CV283" s="575"/>
      <c r="CW283" s="575"/>
      <c r="CX283" s="575"/>
      <c r="CY283" s="575"/>
      <c r="CZ283" s="575"/>
      <c r="DA283" s="575"/>
      <c r="DB283" s="575"/>
      <c r="DC283" s="575"/>
      <c r="DD283" s="575"/>
      <c r="DE283" s="575"/>
      <c r="DF283" s="575"/>
      <c r="DG283" s="575"/>
      <c r="DH283" s="575"/>
      <c r="DI283" s="575"/>
      <c r="DJ283" s="575"/>
      <c r="DK283" s="575"/>
      <c r="DL283" s="575"/>
      <c r="DM283" s="575"/>
      <c r="DN283" s="575"/>
      <c r="DO283" s="575"/>
      <c r="DP283" s="575"/>
      <c r="DQ283" s="575"/>
      <c r="DR283" s="575"/>
      <c r="DS283" s="575"/>
      <c r="DT283" s="575"/>
      <c r="DU283" s="575"/>
      <c r="DV283" s="575"/>
      <c r="DW283" s="575"/>
      <c r="DX283" s="575"/>
      <c r="DY283" s="575"/>
      <c r="DZ283" s="575"/>
      <c r="EA283" s="575"/>
      <c r="EB283" s="575"/>
      <c r="EC283" s="575"/>
      <c r="ED283" s="575"/>
      <c r="EE283" s="575"/>
      <c r="EF283" s="575"/>
      <c r="EG283" s="575"/>
    </row>
    <row r="284" spans="1:137">
      <c r="A284" s="575"/>
      <c r="B284" s="575"/>
      <c r="C284" s="575"/>
      <c r="D284" s="575"/>
      <c r="E284" s="575"/>
      <c r="F284" s="575"/>
      <c r="G284" s="575"/>
      <c r="H284" s="575"/>
      <c r="I284" s="575"/>
      <c r="J284" s="575"/>
      <c r="K284" s="575"/>
      <c r="L284" s="575"/>
      <c r="M284" s="575"/>
      <c r="N284" s="575"/>
      <c r="O284" s="575"/>
      <c r="P284" s="575"/>
      <c r="Q284" s="575"/>
      <c r="R284" s="575"/>
      <c r="S284" s="575"/>
      <c r="T284" s="575"/>
      <c r="U284" s="575"/>
      <c r="V284" s="575"/>
      <c r="W284" s="575"/>
      <c r="X284" s="575"/>
      <c r="Y284" s="575"/>
      <c r="Z284" s="575"/>
      <c r="AA284" s="575"/>
      <c r="AB284" s="575"/>
      <c r="AC284" s="575"/>
      <c r="AD284" s="575"/>
      <c r="AE284" s="575"/>
      <c r="AF284" s="575"/>
      <c r="AG284" s="575"/>
      <c r="AH284" s="575"/>
      <c r="AI284" s="575"/>
      <c r="AJ284" s="575"/>
      <c r="AK284" s="575"/>
      <c r="AL284" s="575"/>
      <c r="AM284" s="575"/>
      <c r="AN284" s="575"/>
      <c r="AO284" s="575"/>
      <c r="AP284" s="575"/>
      <c r="AQ284" s="575"/>
      <c r="AR284" s="575"/>
      <c r="AS284" s="575"/>
      <c r="AT284" s="575"/>
      <c r="AU284" s="575"/>
      <c r="AV284" s="575"/>
      <c r="AW284" s="575"/>
      <c r="AX284" s="575"/>
      <c r="AY284" s="575"/>
      <c r="AZ284" s="575"/>
      <c r="BA284" s="575"/>
      <c r="BB284" s="575"/>
      <c r="BC284" s="575"/>
      <c r="BD284" s="575"/>
      <c r="BE284" s="575"/>
      <c r="BF284" s="575"/>
      <c r="BG284" s="575"/>
      <c r="BH284" s="575"/>
      <c r="BI284" s="575"/>
      <c r="BJ284" s="575"/>
      <c r="BK284" s="575"/>
      <c r="BL284" s="575"/>
      <c r="BM284" s="575"/>
      <c r="BN284" s="575"/>
      <c r="BO284" s="575"/>
      <c r="BP284" s="575"/>
      <c r="BQ284" s="575"/>
      <c r="BR284" s="575"/>
      <c r="BS284" s="575"/>
      <c r="BT284" s="575"/>
      <c r="BU284" s="575"/>
      <c r="BV284" s="575"/>
      <c r="BW284" s="575"/>
      <c r="BX284" s="575"/>
      <c r="BY284" s="575"/>
      <c r="BZ284" s="575"/>
      <c r="CA284" s="575"/>
      <c r="CB284" s="575"/>
      <c r="CC284" s="575"/>
      <c r="CD284" s="575"/>
      <c r="CE284" s="575"/>
      <c r="CF284" s="575"/>
      <c r="CG284" s="575"/>
      <c r="CH284" s="575"/>
      <c r="CI284" s="575"/>
      <c r="CJ284" s="575"/>
      <c r="CK284" s="575"/>
      <c r="CL284" s="575"/>
      <c r="CM284" s="575"/>
      <c r="CN284" s="575"/>
      <c r="CO284" s="575"/>
      <c r="CP284" s="575"/>
      <c r="CQ284" s="575"/>
      <c r="CR284" s="575"/>
      <c r="CS284" s="575"/>
      <c r="CT284" s="575"/>
      <c r="CU284" s="575"/>
      <c r="CV284" s="575"/>
      <c r="CW284" s="575"/>
      <c r="CX284" s="575"/>
      <c r="CY284" s="575"/>
      <c r="CZ284" s="575"/>
      <c r="DA284" s="575"/>
      <c r="DB284" s="575"/>
      <c r="DC284" s="575"/>
      <c r="DD284" s="575"/>
      <c r="DE284" s="575"/>
      <c r="DF284" s="575"/>
      <c r="DG284" s="575"/>
      <c r="DH284" s="575"/>
      <c r="DI284" s="575"/>
      <c r="DJ284" s="575"/>
      <c r="DK284" s="575"/>
      <c r="DL284" s="575"/>
      <c r="DM284" s="575"/>
      <c r="DN284" s="575"/>
      <c r="DO284" s="575"/>
      <c r="DP284" s="575"/>
      <c r="DQ284" s="575"/>
      <c r="DR284" s="575"/>
      <c r="DS284" s="575"/>
      <c r="DT284" s="575"/>
      <c r="DU284" s="575"/>
      <c r="DV284" s="575"/>
      <c r="DW284" s="575"/>
      <c r="DX284" s="575"/>
      <c r="DY284" s="575"/>
      <c r="DZ284" s="575"/>
      <c r="EA284" s="575"/>
      <c r="EB284" s="575"/>
      <c r="EC284" s="575"/>
      <c r="ED284" s="575"/>
      <c r="EE284" s="575"/>
      <c r="EF284" s="575"/>
      <c r="EG284" s="575"/>
    </row>
    <row r="285" spans="1:137">
      <c r="A285" s="575"/>
      <c r="B285" s="575"/>
      <c r="C285" s="575"/>
      <c r="D285" s="575"/>
      <c r="E285" s="575"/>
      <c r="F285" s="575"/>
      <c r="G285" s="575"/>
      <c r="H285" s="575"/>
      <c r="I285" s="575"/>
      <c r="J285" s="575"/>
      <c r="K285" s="575"/>
      <c r="L285" s="575"/>
      <c r="M285" s="575"/>
      <c r="N285" s="575"/>
      <c r="O285" s="575"/>
      <c r="P285" s="575"/>
      <c r="Q285" s="575"/>
      <c r="R285" s="575"/>
      <c r="S285" s="575"/>
      <c r="T285" s="575"/>
      <c r="U285" s="575"/>
      <c r="V285" s="575"/>
      <c r="W285" s="575"/>
      <c r="X285" s="575"/>
      <c r="Y285" s="575"/>
      <c r="Z285" s="575"/>
      <c r="AA285" s="575"/>
      <c r="AB285" s="575"/>
      <c r="AC285" s="575"/>
      <c r="AD285" s="575"/>
      <c r="AE285" s="575"/>
      <c r="AF285" s="575"/>
      <c r="AG285" s="575"/>
      <c r="AH285" s="575"/>
      <c r="AI285" s="575"/>
      <c r="AJ285" s="575"/>
      <c r="AK285" s="575"/>
      <c r="AL285" s="575"/>
      <c r="AM285" s="575"/>
      <c r="AN285" s="575"/>
      <c r="AO285" s="575"/>
      <c r="AP285" s="575"/>
      <c r="AQ285" s="575"/>
      <c r="AR285" s="575"/>
      <c r="AS285" s="575"/>
      <c r="AT285" s="575"/>
      <c r="AU285" s="575"/>
      <c r="AV285" s="575"/>
      <c r="AW285" s="575"/>
      <c r="AX285" s="575"/>
      <c r="AY285" s="575"/>
      <c r="AZ285" s="575"/>
      <c r="BA285" s="575"/>
      <c r="BB285" s="575"/>
      <c r="BC285" s="575"/>
      <c r="BD285" s="575"/>
      <c r="BE285" s="575"/>
      <c r="BF285" s="575"/>
      <c r="BG285" s="575"/>
      <c r="BH285" s="575"/>
      <c r="BI285" s="575"/>
      <c r="BJ285" s="575"/>
      <c r="BK285" s="575"/>
      <c r="BL285" s="575"/>
      <c r="BM285" s="575"/>
      <c r="BN285" s="575"/>
      <c r="BO285" s="575"/>
      <c r="BP285" s="575"/>
      <c r="BQ285" s="575"/>
      <c r="BR285" s="575"/>
      <c r="BS285" s="575"/>
      <c r="BT285" s="575"/>
      <c r="BU285" s="575"/>
      <c r="BV285" s="575"/>
      <c r="BW285" s="575"/>
      <c r="BX285" s="575"/>
      <c r="BY285" s="575"/>
      <c r="BZ285" s="575"/>
      <c r="CA285" s="575"/>
      <c r="CB285" s="575"/>
      <c r="CC285" s="575"/>
      <c r="CD285" s="575"/>
      <c r="CE285" s="575"/>
      <c r="CF285" s="575"/>
      <c r="CG285" s="575"/>
      <c r="CH285" s="575"/>
      <c r="CI285" s="575"/>
      <c r="CJ285" s="575"/>
      <c r="CK285" s="575"/>
      <c r="CL285" s="575"/>
      <c r="CM285" s="575"/>
      <c r="CN285" s="575"/>
      <c r="CO285" s="575"/>
      <c r="CP285" s="575"/>
      <c r="CQ285" s="575"/>
      <c r="CR285" s="575"/>
      <c r="CS285" s="575"/>
      <c r="CT285" s="575"/>
      <c r="CU285" s="575"/>
      <c r="CV285" s="575"/>
      <c r="CW285" s="575"/>
      <c r="CX285" s="575"/>
      <c r="CY285" s="575"/>
      <c r="CZ285" s="575"/>
      <c r="DA285" s="575"/>
      <c r="DB285" s="575"/>
      <c r="DC285" s="575"/>
      <c r="DD285" s="575"/>
      <c r="DE285" s="575"/>
      <c r="DF285" s="575"/>
      <c r="DG285" s="575"/>
      <c r="DH285" s="575"/>
      <c r="DI285" s="575"/>
      <c r="DJ285" s="575"/>
      <c r="DK285" s="575"/>
      <c r="DL285" s="575"/>
      <c r="DM285" s="575"/>
      <c r="DN285" s="575"/>
      <c r="DO285" s="575"/>
      <c r="DP285" s="575"/>
      <c r="DQ285" s="575"/>
      <c r="DR285" s="575"/>
      <c r="DS285" s="575"/>
      <c r="DT285" s="575"/>
      <c r="DU285" s="575"/>
      <c r="DV285" s="575"/>
      <c r="DW285" s="575"/>
      <c r="DX285" s="575"/>
      <c r="DY285" s="575"/>
      <c r="DZ285" s="575"/>
      <c r="EA285" s="575"/>
      <c r="EB285" s="575"/>
      <c r="EC285" s="575"/>
      <c r="ED285" s="575"/>
      <c r="EE285" s="575"/>
      <c r="EF285" s="575"/>
      <c r="EG285" s="575"/>
    </row>
    <row r="286" spans="1:137">
      <c r="A286" s="575"/>
      <c r="B286" s="575"/>
      <c r="C286" s="575"/>
      <c r="D286" s="575"/>
      <c r="E286" s="575"/>
      <c r="F286" s="575"/>
      <c r="G286" s="575"/>
      <c r="H286" s="575"/>
      <c r="I286" s="575"/>
      <c r="J286" s="575"/>
      <c r="K286" s="575"/>
      <c r="L286" s="575"/>
      <c r="M286" s="575"/>
      <c r="N286" s="575"/>
      <c r="O286" s="575"/>
      <c r="P286" s="575"/>
      <c r="Q286" s="575"/>
      <c r="R286" s="575"/>
      <c r="S286" s="575"/>
      <c r="T286" s="575"/>
      <c r="U286" s="575"/>
      <c r="V286" s="575"/>
      <c r="W286" s="575"/>
      <c r="X286" s="575"/>
      <c r="Y286" s="575"/>
      <c r="Z286" s="575"/>
      <c r="AA286" s="575"/>
      <c r="AB286" s="575"/>
      <c r="AC286" s="575"/>
      <c r="AD286" s="575"/>
      <c r="AE286" s="575"/>
      <c r="AF286" s="575"/>
      <c r="AG286" s="575"/>
      <c r="AH286" s="575"/>
      <c r="AI286" s="575"/>
      <c r="AJ286" s="575"/>
      <c r="AK286" s="575"/>
      <c r="AL286" s="575"/>
      <c r="AM286" s="575"/>
      <c r="AN286" s="575"/>
      <c r="AO286" s="575"/>
      <c r="AP286" s="575"/>
      <c r="AQ286" s="575"/>
      <c r="AR286" s="575"/>
      <c r="AS286" s="575"/>
      <c r="AT286" s="575"/>
      <c r="AU286" s="575"/>
      <c r="AV286" s="575"/>
      <c r="AW286" s="575"/>
      <c r="AX286" s="575"/>
      <c r="AY286" s="575"/>
      <c r="AZ286" s="575"/>
      <c r="BA286" s="575"/>
      <c r="BB286" s="575"/>
      <c r="BC286" s="575"/>
      <c r="BD286" s="575"/>
      <c r="BE286" s="575"/>
      <c r="BF286" s="575"/>
      <c r="BG286" s="575"/>
      <c r="BH286" s="575"/>
      <c r="BI286" s="575"/>
      <c r="BJ286" s="575"/>
      <c r="BK286" s="575"/>
      <c r="BL286" s="575"/>
      <c r="BM286" s="575"/>
      <c r="BN286" s="575"/>
      <c r="BO286" s="575"/>
      <c r="BP286" s="575"/>
      <c r="BQ286" s="575"/>
      <c r="BR286" s="575"/>
      <c r="BS286" s="575"/>
      <c r="BT286" s="575"/>
      <c r="BU286" s="575"/>
      <c r="BV286" s="575"/>
      <c r="BW286" s="575"/>
      <c r="BX286" s="575"/>
      <c r="BY286" s="575"/>
      <c r="BZ286" s="575"/>
      <c r="CA286" s="575"/>
      <c r="CB286" s="575"/>
      <c r="CC286" s="575"/>
      <c r="CD286" s="575"/>
      <c r="CE286" s="575"/>
      <c r="CF286" s="575"/>
      <c r="CG286" s="575"/>
      <c r="CH286" s="575"/>
      <c r="CI286" s="575"/>
      <c r="CJ286" s="575"/>
      <c r="CK286" s="575"/>
      <c r="CL286" s="575"/>
      <c r="CM286" s="575"/>
      <c r="CN286" s="575"/>
      <c r="CO286" s="575"/>
      <c r="CP286" s="575"/>
      <c r="CQ286" s="575"/>
      <c r="CR286" s="575"/>
      <c r="CS286" s="575"/>
      <c r="CT286" s="575"/>
      <c r="CU286" s="575"/>
      <c r="CV286" s="575"/>
      <c r="CW286" s="575"/>
      <c r="CX286" s="575"/>
      <c r="CY286" s="575"/>
      <c r="CZ286" s="575"/>
      <c r="DA286" s="575"/>
      <c r="DB286" s="575"/>
      <c r="DC286" s="575"/>
      <c r="DD286" s="575"/>
      <c r="DE286" s="575"/>
      <c r="DF286" s="575"/>
      <c r="DG286" s="575"/>
      <c r="DH286" s="575"/>
      <c r="DI286" s="575"/>
      <c r="DJ286" s="575"/>
      <c r="DK286" s="575"/>
      <c r="DL286" s="575"/>
      <c r="DM286" s="575"/>
      <c r="DN286" s="575"/>
      <c r="DO286" s="575"/>
      <c r="DP286" s="575"/>
      <c r="DQ286" s="575"/>
      <c r="DR286" s="575"/>
      <c r="DS286" s="575"/>
      <c r="DT286" s="575"/>
      <c r="DU286" s="575"/>
      <c r="DV286" s="575"/>
      <c r="DW286" s="575"/>
      <c r="DX286" s="575"/>
      <c r="DY286" s="575"/>
      <c r="DZ286" s="575"/>
      <c r="EA286" s="575"/>
      <c r="EB286" s="575"/>
      <c r="EC286" s="575"/>
      <c r="ED286" s="575"/>
      <c r="EE286" s="575"/>
      <c r="EF286" s="575"/>
      <c r="EG286" s="575"/>
    </row>
    <row r="287" spans="1:137">
      <c r="A287" s="575"/>
      <c r="B287" s="575"/>
      <c r="C287" s="575"/>
      <c r="D287" s="575"/>
      <c r="E287" s="575"/>
      <c r="F287" s="575"/>
      <c r="G287" s="575"/>
      <c r="H287" s="575"/>
      <c r="I287" s="575"/>
      <c r="J287" s="575"/>
      <c r="K287" s="575"/>
      <c r="L287" s="575"/>
      <c r="M287" s="575"/>
      <c r="N287" s="575"/>
      <c r="O287" s="575"/>
      <c r="P287" s="575"/>
      <c r="Q287" s="575"/>
      <c r="R287" s="575"/>
      <c r="S287" s="575"/>
      <c r="T287" s="575"/>
      <c r="U287" s="575"/>
      <c r="V287" s="575"/>
      <c r="W287" s="575"/>
      <c r="X287" s="575"/>
      <c r="Y287" s="575"/>
      <c r="Z287" s="575"/>
      <c r="AA287" s="575"/>
      <c r="AB287" s="575"/>
      <c r="AC287" s="575"/>
      <c r="AD287" s="575"/>
      <c r="AE287" s="575"/>
      <c r="AF287" s="575"/>
      <c r="AG287" s="575"/>
      <c r="AH287" s="575"/>
      <c r="AI287" s="575"/>
      <c r="AJ287" s="575"/>
      <c r="AK287" s="575"/>
      <c r="AL287" s="575"/>
      <c r="AM287" s="575"/>
      <c r="AN287" s="575"/>
      <c r="AO287" s="575"/>
      <c r="AP287" s="575"/>
      <c r="AQ287" s="575"/>
      <c r="AR287" s="575"/>
      <c r="AS287" s="575"/>
      <c r="AT287" s="575"/>
      <c r="AU287" s="575"/>
      <c r="AV287" s="575"/>
      <c r="AW287" s="575"/>
      <c r="AX287" s="575"/>
      <c r="AY287" s="575"/>
      <c r="AZ287" s="575"/>
      <c r="BA287" s="575"/>
      <c r="BB287" s="575"/>
      <c r="BC287" s="575"/>
      <c r="BD287" s="575"/>
      <c r="BE287" s="575"/>
      <c r="BF287" s="575"/>
      <c r="BG287" s="575"/>
      <c r="BH287" s="575"/>
      <c r="BI287" s="575"/>
      <c r="BJ287" s="575"/>
      <c r="BK287" s="575"/>
      <c r="BL287" s="575"/>
      <c r="BM287" s="575"/>
      <c r="BN287" s="575"/>
      <c r="BO287" s="575"/>
      <c r="BP287" s="575"/>
      <c r="BQ287" s="575"/>
      <c r="BR287" s="575"/>
      <c r="BS287" s="575"/>
      <c r="BT287" s="575"/>
      <c r="BU287" s="575"/>
      <c r="BV287" s="575"/>
      <c r="BW287" s="575"/>
      <c r="BX287" s="575"/>
      <c r="BY287" s="575"/>
      <c r="BZ287" s="575"/>
      <c r="CA287" s="575"/>
      <c r="CB287" s="575"/>
      <c r="CC287" s="575"/>
      <c r="CD287" s="575"/>
      <c r="CE287" s="575"/>
      <c r="CF287" s="575"/>
      <c r="CG287" s="575"/>
      <c r="CH287" s="575"/>
      <c r="CI287" s="575"/>
      <c r="CJ287" s="575"/>
      <c r="CK287" s="575"/>
      <c r="CL287" s="575"/>
      <c r="CM287" s="575"/>
      <c r="CN287" s="575"/>
      <c r="CO287" s="575"/>
      <c r="CP287" s="575"/>
      <c r="CQ287" s="575"/>
      <c r="CR287" s="575"/>
      <c r="CS287" s="575"/>
      <c r="CT287" s="575"/>
      <c r="CU287" s="575"/>
      <c r="CV287" s="575"/>
      <c r="CW287" s="575"/>
      <c r="CX287" s="575"/>
      <c r="CY287" s="575"/>
      <c r="CZ287" s="575"/>
      <c r="DA287" s="575"/>
      <c r="DB287" s="575"/>
      <c r="DC287" s="575"/>
      <c r="DD287" s="575"/>
      <c r="DE287" s="575"/>
      <c r="DF287" s="575"/>
      <c r="DG287" s="575"/>
      <c r="DH287" s="575"/>
      <c r="DI287" s="575"/>
      <c r="DJ287" s="575"/>
      <c r="DK287" s="575"/>
      <c r="DL287" s="575"/>
      <c r="DM287" s="575"/>
      <c r="DN287" s="575"/>
      <c r="DO287" s="575"/>
      <c r="DP287" s="575"/>
      <c r="DQ287" s="575"/>
      <c r="DR287" s="575"/>
      <c r="DS287" s="575"/>
      <c r="DT287" s="575"/>
      <c r="DU287" s="575"/>
      <c r="DV287" s="575"/>
      <c r="DW287" s="575"/>
      <c r="DX287" s="575"/>
      <c r="DY287" s="575"/>
      <c r="DZ287" s="575"/>
      <c r="EA287" s="575"/>
      <c r="EB287" s="575"/>
      <c r="EC287" s="575"/>
      <c r="ED287" s="575"/>
      <c r="EE287" s="575"/>
      <c r="EF287" s="575"/>
      <c r="EG287" s="575"/>
    </row>
    <row r="288" spans="1:137">
      <c r="A288" s="575"/>
      <c r="B288" s="575"/>
      <c r="C288" s="575"/>
      <c r="D288" s="575"/>
      <c r="E288" s="575"/>
      <c r="F288" s="575"/>
      <c r="G288" s="575"/>
      <c r="H288" s="575"/>
      <c r="I288" s="575"/>
      <c r="J288" s="575"/>
      <c r="K288" s="575"/>
      <c r="L288" s="575"/>
      <c r="M288" s="575"/>
      <c r="N288" s="575"/>
      <c r="O288" s="575"/>
      <c r="P288" s="575"/>
      <c r="Q288" s="575"/>
      <c r="R288" s="575"/>
      <c r="S288" s="575"/>
      <c r="T288" s="575"/>
      <c r="U288" s="575"/>
      <c r="V288" s="575"/>
      <c r="W288" s="575"/>
      <c r="X288" s="575"/>
      <c r="Y288" s="575"/>
      <c r="Z288" s="575"/>
      <c r="AA288" s="575"/>
      <c r="AB288" s="575"/>
      <c r="AC288" s="575"/>
      <c r="AD288" s="575"/>
      <c r="AE288" s="575"/>
      <c r="AF288" s="575"/>
      <c r="AG288" s="575"/>
      <c r="AH288" s="575"/>
      <c r="AI288" s="575"/>
      <c r="AJ288" s="575"/>
      <c r="AK288" s="575"/>
      <c r="AL288" s="575"/>
      <c r="AM288" s="575"/>
      <c r="AN288" s="575"/>
      <c r="AO288" s="575"/>
      <c r="AP288" s="575"/>
      <c r="AQ288" s="575"/>
      <c r="AR288" s="575"/>
      <c r="AS288" s="575"/>
      <c r="AT288" s="575"/>
      <c r="AU288" s="575"/>
      <c r="AV288" s="575"/>
      <c r="AW288" s="575"/>
      <c r="AX288" s="575"/>
      <c r="AY288" s="575"/>
      <c r="AZ288" s="575"/>
      <c r="BA288" s="575"/>
      <c r="BB288" s="575"/>
      <c r="BC288" s="575"/>
      <c r="BD288" s="575"/>
      <c r="BE288" s="575"/>
      <c r="BF288" s="575"/>
      <c r="BG288" s="575"/>
      <c r="BH288" s="575"/>
      <c r="BI288" s="575"/>
      <c r="BJ288" s="575"/>
      <c r="BK288" s="575"/>
      <c r="BL288" s="575"/>
      <c r="BM288" s="575"/>
      <c r="BN288" s="575"/>
      <c r="BO288" s="575"/>
      <c r="BP288" s="575"/>
      <c r="BQ288" s="575"/>
      <c r="BR288" s="575"/>
      <c r="BS288" s="575"/>
      <c r="BT288" s="575"/>
      <c r="BU288" s="575"/>
      <c r="BV288" s="575"/>
      <c r="BW288" s="575"/>
      <c r="BX288" s="575"/>
      <c r="BY288" s="575"/>
      <c r="BZ288" s="575"/>
      <c r="CA288" s="575"/>
      <c r="CB288" s="575"/>
      <c r="CC288" s="575"/>
      <c r="CD288" s="575"/>
      <c r="CE288" s="575"/>
      <c r="CF288" s="575"/>
      <c r="CG288" s="575"/>
      <c r="CH288" s="575"/>
      <c r="CI288" s="575"/>
      <c r="CJ288" s="575"/>
      <c r="CK288" s="575"/>
      <c r="CL288" s="575"/>
      <c r="CM288" s="575"/>
      <c r="CN288" s="575"/>
      <c r="CO288" s="575"/>
      <c r="CP288" s="575"/>
      <c r="CQ288" s="575"/>
      <c r="CR288" s="575"/>
      <c r="CS288" s="575"/>
      <c r="CT288" s="575"/>
      <c r="CU288" s="575"/>
      <c r="CV288" s="575"/>
      <c r="CW288" s="575"/>
      <c r="CX288" s="575"/>
      <c r="CY288" s="575"/>
      <c r="CZ288" s="575"/>
      <c r="DA288" s="575"/>
      <c r="DB288" s="575"/>
      <c r="DC288" s="575"/>
      <c r="DD288" s="575"/>
      <c r="DE288" s="575"/>
      <c r="DF288" s="575"/>
      <c r="DG288" s="575"/>
      <c r="DH288" s="575"/>
      <c r="DI288" s="575"/>
      <c r="DJ288" s="575"/>
      <c r="DK288" s="575"/>
      <c r="DL288" s="575"/>
      <c r="DM288" s="575"/>
      <c r="DN288" s="575"/>
      <c r="DO288" s="575"/>
      <c r="DP288" s="575"/>
      <c r="DQ288" s="575"/>
      <c r="DR288" s="575"/>
      <c r="DS288" s="575"/>
      <c r="DT288" s="575"/>
      <c r="DU288" s="575"/>
      <c r="DV288" s="575"/>
      <c r="DW288" s="575"/>
      <c r="DX288" s="575"/>
      <c r="DY288" s="575"/>
      <c r="DZ288" s="575"/>
      <c r="EA288" s="575"/>
      <c r="EB288" s="575"/>
      <c r="EC288" s="575"/>
      <c r="ED288" s="575"/>
      <c r="EE288" s="575"/>
      <c r="EF288" s="575"/>
      <c r="EG288" s="575"/>
    </row>
    <row r="289" spans="1:137">
      <c r="A289" s="575"/>
      <c r="B289" s="575"/>
      <c r="C289" s="575"/>
      <c r="D289" s="575"/>
      <c r="E289" s="575"/>
      <c r="F289" s="575"/>
      <c r="G289" s="575"/>
      <c r="H289" s="575"/>
      <c r="I289" s="575"/>
      <c r="J289" s="575"/>
      <c r="K289" s="575"/>
      <c r="L289" s="575"/>
      <c r="M289" s="575"/>
      <c r="N289" s="575"/>
      <c r="O289" s="575"/>
      <c r="P289" s="575"/>
      <c r="Q289" s="575"/>
      <c r="R289" s="575"/>
      <c r="S289" s="575"/>
      <c r="T289" s="575"/>
      <c r="U289" s="575"/>
      <c r="V289" s="575"/>
      <c r="W289" s="575"/>
      <c r="X289" s="575"/>
      <c r="Y289" s="575"/>
      <c r="Z289" s="575"/>
      <c r="AA289" s="575"/>
      <c r="AB289" s="575"/>
      <c r="AC289" s="575"/>
      <c r="AD289" s="575"/>
      <c r="AE289" s="575"/>
      <c r="AF289" s="575"/>
      <c r="AG289" s="575"/>
      <c r="AH289" s="575"/>
      <c r="AI289" s="575"/>
      <c r="AJ289" s="575"/>
      <c r="AK289" s="575"/>
      <c r="AL289" s="575"/>
      <c r="AM289" s="575"/>
      <c r="AN289" s="575"/>
      <c r="AO289" s="575"/>
      <c r="AP289" s="575"/>
      <c r="AQ289" s="575"/>
      <c r="AR289" s="575"/>
      <c r="AS289" s="575"/>
      <c r="AT289" s="575"/>
      <c r="AU289" s="575"/>
      <c r="AV289" s="575"/>
      <c r="AW289" s="575"/>
      <c r="AX289" s="575"/>
      <c r="AY289" s="575"/>
      <c r="AZ289" s="575"/>
      <c r="BA289" s="575"/>
      <c r="BB289" s="575"/>
      <c r="BC289" s="575"/>
      <c r="BD289" s="575"/>
      <c r="BE289" s="575"/>
      <c r="BF289" s="575"/>
      <c r="BG289" s="575"/>
      <c r="BH289" s="575"/>
      <c r="BI289" s="575"/>
      <c r="BJ289" s="575"/>
      <c r="BK289" s="575"/>
      <c r="BL289" s="575"/>
      <c r="BM289" s="575"/>
      <c r="BN289" s="575"/>
      <c r="BO289" s="575"/>
      <c r="BP289" s="575"/>
      <c r="BQ289" s="575"/>
      <c r="BR289" s="575"/>
      <c r="BS289" s="575"/>
      <c r="BT289" s="575"/>
      <c r="BU289" s="575"/>
      <c r="BV289" s="575"/>
      <c r="BW289" s="575"/>
      <c r="BX289" s="575"/>
      <c r="BY289" s="575"/>
      <c r="BZ289" s="575"/>
      <c r="CA289" s="575"/>
      <c r="CB289" s="575"/>
      <c r="CC289" s="575"/>
      <c r="CD289" s="575"/>
      <c r="CE289" s="575"/>
      <c r="CF289" s="575"/>
      <c r="CG289" s="575"/>
      <c r="CH289" s="575"/>
      <c r="CI289" s="575"/>
      <c r="CJ289" s="575"/>
      <c r="CK289" s="575"/>
      <c r="CL289" s="575"/>
      <c r="CM289" s="575"/>
      <c r="CN289" s="575"/>
      <c r="CO289" s="575"/>
      <c r="CP289" s="575"/>
      <c r="CQ289" s="575"/>
      <c r="CR289" s="575"/>
      <c r="CS289" s="575"/>
      <c r="CT289" s="575"/>
      <c r="CU289" s="575"/>
      <c r="CV289" s="575"/>
      <c r="CW289" s="575"/>
      <c r="CX289" s="575"/>
      <c r="CY289" s="575"/>
      <c r="CZ289" s="575"/>
      <c r="DA289" s="575"/>
      <c r="DB289" s="575"/>
      <c r="DC289" s="575"/>
      <c r="DD289" s="575"/>
      <c r="DE289" s="575"/>
      <c r="DF289" s="575"/>
      <c r="DG289" s="575"/>
      <c r="DH289" s="575"/>
      <c r="DI289" s="575"/>
      <c r="DJ289" s="575"/>
      <c r="DK289" s="575"/>
      <c r="DL289" s="575"/>
      <c r="DM289" s="575"/>
      <c r="DN289" s="575"/>
      <c r="DO289" s="575"/>
      <c r="DP289" s="575"/>
      <c r="DQ289" s="575"/>
      <c r="DR289" s="575"/>
      <c r="DS289" s="575"/>
      <c r="DT289" s="575"/>
      <c r="DU289" s="575"/>
      <c r="DV289" s="575"/>
      <c r="DW289" s="575"/>
      <c r="DX289" s="575"/>
      <c r="DY289" s="575"/>
      <c r="DZ289" s="575"/>
      <c r="EA289" s="575"/>
      <c r="EB289" s="575"/>
      <c r="EC289" s="575"/>
      <c r="ED289" s="575"/>
      <c r="EE289" s="575"/>
      <c r="EF289" s="575"/>
      <c r="EG289" s="575"/>
    </row>
    <row r="290" spans="1:137">
      <c r="A290" s="575"/>
      <c r="B290" s="575"/>
      <c r="C290" s="575"/>
      <c r="D290" s="575"/>
      <c r="E290" s="575"/>
      <c r="F290" s="575"/>
      <c r="G290" s="575"/>
      <c r="H290" s="575"/>
      <c r="I290" s="575"/>
      <c r="J290" s="575"/>
      <c r="K290" s="575"/>
      <c r="L290" s="575"/>
      <c r="M290" s="575"/>
      <c r="N290" s="575"/>
      <c r="O290" s="575"/>
      <c r="P290" s="575"/>
      <c r="Q290" s="575"/>
      <c r="R290" s="575"/>
      <c r="S290" s="575"/>
      <c r="T290" s="575"/>
      <c r="U290" s="575"/>
      <c r="V290" s="575"/>
      <c r="W290" s="575"/>
      <c r="X290" s="575"/>
      <c r="Y290" s="575"/>
      <c r="Z290" s="575"/>
      <c r="AA290" s="575"/>
      <c r="AB290" s="575"/>
      <c r="AC290" s="575"/>
      <c r="AD290" s="575"/>
      <c r="AE290" s="575"/>
      <c r="AF290" s="575"/>
      <c r="AG290" s="575"/>
      <c r="AH290" s="575"/>
      <c r="AI290" s="575"/>
      <c r="AJ290" s="575"/>
      <c r="AK290" s="575"/>
      <c r="AL290" s="575"/>
      <c r="AM290" s="575"/>
      <c r="AN290" s="575"/>
      <c r="AO290" s="575"/>
      <c r="AP290" s="575"/>
      <c r="AQ290" s="575"/>
      <c r="AR290" s="575"/>
      <c r="AS290" s="575"/>
      <c r="AT290" s="575"/>
      <c r="AU290" s="575"/>
      <c r="AV290" s="575"/>
      <c r="AW290" s="575"/>
      <c r="AX290" s="575"/>
      <c r="AY290" s="575"/>
      <c r="AZ290" s="575"/>
      <c r="BA290" s="575"/>
      <c r="BB290" s="575"/>
      <c r="BC290" s="575"/>
      <c r="BD290" s="575"/>
      <c r="BE290" s="575"/>
      <c r="BF290" s="575"/>
      <c r="BG290" s="575"/>
      <c r="BH290" s="575"/>
      <c r="BI290" s="575"/>
      <c r="BJ290" s="575"/>
      <c r="BK290" s="575"/>
      <c r="BL290" s="575"/>
      <c r="BM290" s="575"/>
      <c r="BN290" s="575"/>
      <c r="BO290" s="575"/>
      <c r="BP290" s="575"/>
      <c r="BQ290" s="575"/>
      <c r="BR290" s="575"/>
      <c r="BS290" s="575"/>
      <c r="BT290" s="575"/>
      <c r="BU290" s="575"/>
      <c r="BV290" s="575"/>
      <c r="BW290" s="575"/>
      <c r="BX290" s="575"/>
      <c r="BY290" s="575"/>
      <c r="BZ290" s="575"/>
      <c r="CA290" s="575"/>
      <c r="CB290" s="575"/>
      <c r="CC290" s="575"/>
      <c r="CD290" s="575"/>
      <c r="CE290" s="575"/>
      <c r="CF290" s="575"/>
      <c r="CG290" s="575"/>
      <c r="CH290" s="575"/>
      <c r="CI290" s="575"/>
      <c r="CJ290" s="575"/>
      <c r="CK290" s="575"/>
      <c r="CL290" s="575"/>
      <c r="CM290" s="575"/>
      <c r="CN290" s="575"/>
      <c r="CO290" s="575"/>
      <c r="CP290" s="575"/>
      <c r="CQ290" s="575"/>
      <c r="CR290" s="575"/>
      <c r="CS290" s="575"/>
      <c r="CT290" s="575"/>
      <c r="CU290" s="575"/>
      <c r="CV290" s="575"/>
      <c r="CW290" s="575"/>
      <c r="CX290" s="575"/>
      <c r="CY290" s="575"/>
      <c r="CZ290" s="575"/>
      <c r="DA290" s="575"/>
      <c r="DB290" s="575"/>
      <c r="DC290" s="575"/>
      <c r="DD290" s="575"/>
      <c r="DE290" s="575"/>
      <c r="DF290" s="575"/>
      <c r="DG290" s="575"/>
      <c r="DH290" s="575"/>
      <c r="DI290" s="575"/>
      <c r="DJ290" s="575"/>
      <c r="DK290" s="575"/>
      <c r="DL290" s="575"/>
      <c r="DM290" s="575"/>
      <c r="DN290" s="575"/>
      <c r="DO290" s="575"/>
      <c r="DP290" s="575"/>
      <c r="DQ290" s="575"/>
      <c r="DR290" s="575"/>
      <c r="DS290" s="575"/>
      <c r="DT290" s="575"/>
      <c r="DU290" s="575"/>
      <c r="DV290" s="575"/>
      <c r="DW290" s="575"/>
      <c r="DX290" s="575"/>
      <c r="DY290" s="575"/>
      <c r="DZ290" s="575"/>
      <c r="EA290" s="575"/>
      <c r="EB290" s="575"/>
      <c r="EC290" s="575"/>
      <c r="ED290" s="575"/>
      <c r="EE290" s="575"/>
      <c r="EF290" s="575"/>
      <c r="EG290" s="575"/>
    </row>
    <row r="291" spans="1:137">
      <c r="A291" s="575"/>
      <c r="B291" s="575"/>
      <c r="C291" s="575"/>
      <c r="D291" s="575"/>
      <c r="E291" s="575"/>
      <c r="F291" s="575"/>
      <c r="G291" s="575"/>
      <c r="H291" s="575"/>
      <c r="I291" s="575"/>
      <c r="J291" s="575"/>
      <c r="K291" s="575"/>
      <c r="L291" s="575"/>
      <c r="M291" s="575"/>
      <c r="N291" s="575"/>
      <c r="O291" s="575"/>
      <c r="P291" s="575"/>
      <c r="Q291" s="575"/>
      <c r="R291" s="575"/>
      <c r="S291" s="575"/>
      <c r="T291" s="575"/>
      <c r="U291" s="575"/>
      <c r="V291" s="575"/>
      <c r="W291" s="575"/>
      <c r="X291" s="575"/>
      <c r="Y291" s="575"/>
      <c r="Z291" s="575"/>
      <c r="AA291" s="575"/>
      <c r="AB291" s="575"/>
      <c r="AC291" s="575"/>
      <c r="AD291" s="575"/>
      <c r="AE291" s="575"/>
      <c r="AF291" s="575"/>
      <c r="AG291" s="575"/>
      <c r="AH291" s="575"/>
      <c r="AI291" s="575"/>
      <c r="AJ291" s="575"/>
      <c r="AK291" s="575"/>
      <c r="AL291" s="575"/>
      <c r="AM291" s="575"/>
      <c r="AN291" s="575"/>
      <c r="AO291" s="575"/>
      <c r="AP291" s="575"/>
      <c r="AQ291" s="575"/>
      <c r="AR291" s="575"/>
      <c r="AS291" s="575"/>
      <c r="AT291" s="575"/>
      <c r="AU291" s="575"/>
      <c r="AV291" s="575"/>
      <c r="AW291" s="575"/>
      <c r="AX291" s="575"/>
      <c r="AY291" s="575"/>
      <c r="AZ291" s="575"/>
      <c r="BA291" s="575"/>
      <c r="BB291" s="575"/>
      <c r="BC291" s="575"/>
      <c r="BD291" s="575"/>
      <c r="BE291" s="575"/>
      <c r="BF291" s="575"/>
      <c r="BG291" s="575"/>
      <c r="BH291" s="575"/>
      <c r="BI291" s="575"/>
      <c r="BJ291" s="575"/>
      <c r="BK291" s="575"/>
      <c r="BL291" s="575"/>
      <c r="BM291" s="575"/>
      <c r="BN291" s="575"/>
      <c r="BO291" s="575"/>
      <c r="BP291" s="575"/>
      <c r="BQ291" s="575"/>
      <c r="BR291" s="575"/>
      <c r="BS291" s="575"/>
      <c r="BT291" s="575"/>
      <c r="BU291" s="575"/>
      <c r="BV291" s="575"/>
      <c r="BW291" s="575"/>
      <c r="BX291" s="575"/>
      <c r="BY291" s="575"/>
      <c r="BZ291" s="575"/>
      <c r="CA291" s="575"/>
      <c r="CB291" s="575"/>
      <c r="CC291" s="575"/>
      <c r="CD291" s="575"/>
      <c r="CE291" s="575"/>
      <c r="CF291" s="575"/>
      <c r="CG291" s="575"/>
      <c r="CH291" s="575"/>
      <c r="CI291" s="575"/>
      <c r="CJ291" s="575"/>
      <c r="CK291" s="575"/>
      <c r="CL291" s="575"/>
      <c r="CM291" s="575"/>
      <c r="CN291" s="575"/>
      <c r="CO291" s="575"/>
      <c r="CP291" s="575"/>
      <c r="CQ291" s="575"/>
      <c r="CR291" s="575"/>
      <c r="CS291" s="575"/>
      <c r="CT291" s="575"/>
      <c r="CU291" s="575"/>
      <c r="CV291" s="575"/>
      <c r="CW291" s="575"/>
      <c r="CX291" s="575"/>
      <c r="CY291" s="575"/>
      <c r="CZ291" s="575"/>
      <c r="DA291" s="575"/>
      <c r="DB291" s="575"/>
      <c r="DC291" s="575"/>
      <c r="DD291" s="575"/>
      <c r="DE291" s="575"/>
      <c r="DF291" s="575"/>
      <c r="DG291" s="575"/>
      <c r="DH291" s="575"/>
      <c r="DI291" s="575"/>
      <c r="DJ291" s="575"/>
      <c r="DK291" s="575"/>
      <c r="DL291" s="575"/>
      <c r="DM291" s="575"/>
      <c r="DN291" s="575"/>
      <c r="DO291" s="575"/>
      <c r="DP291" s="575"/>
      <c r="DQ291" s="575"/>
      <c r="DR291" s="575"/>
      <c r="DS291" s="575"/>
      <c r="DT291" s="575"/>
      <c r="DU291" s="575"/>
      <c r="DV291" s="575"/>
      <c r="DW291" s="575"/>
      <c r="DX291" s="575"/>
      <c r="DY291" s="575"/>
      <c r="DZ291" s="575"/>
      <c r="EA291" s="575"/>
      <c r="EB291" s="575"/>
      <c r="EC291" s="575"/>
      <c r="ED291" s="575"/>
      <c r="EE291" s="575"/>
      <c r="EF291" s="575"/>
      <c r="EG291" s="575"/>
    </row>
    <row r="292" spans="1:137">
      <c r="A292" s="575"/>
      <c r="B292" s="575"/>
      <c r="C292" s="575"/>
      <c r="D292" s="575"/>
      <c r="E292" s="575"/>
      <c r="F292" s="575"/>
      <c r="G292" s="575"/>
      <c r="H292" s="575"/>
      <c r="I292" s="575"/>
      <c r="J292" s="575"/>
      <c r="K292" s="575"/>
      <c r="L292" s="575"/>
      <c r="M292" s="575"/>
      <c r="N292" s="575"/>
      <c r="O292" s="575"/>
      <c r="P292" s="575"/>
      <c r="Q292" s="575"/>
      <c r="R292" s="575"/>
      <c r="S292" s="575"/>
      <c r="T292" s="575"/>
      <c r="U292" s="575"/>
      <c r="V292" s="575"/>
      <c r="W292" s="575"/>
      <c r="X292" s="575"/>
      <c r="Y292" s="575"/>
      <c r="Z292" s="575"/>
      <c r="AA292" s="575"/>
      <c r="AB292" s="575"/>
      <c r="AC292" s="575"/>
      <c r="AD292" s="575"/>
      <c r="AE292" s="575"/>
      <c r="AF292" s="575"/>
      <c r="AG292" s="575"/>
      <c r="AH292" s="575"/>
      <c r="AI292" s="575"/>
      <c r="AJ292" s="575"/>
      <c r="AK292" s="575"/>
      <c r="AL292" s="575"/>
      <c r="AM292" s="575"/>
      <c r="AN292" s="575"/>
      <c r="AO292" s="575"/>
      <c r="AP292" s="575"/>
      <c r="AQ292" s="575"/>
      <c r="AR292" s="575"/>
      <c r="AS292" s="575"/>
      <c r="AT292" s="575"/>
      <c r="AU292" s="575"/>
      <c r="AV292" s="575"/>
      <c r="AW292" s="575"/>
      <c r="AX292" s="575"/>
      <c r="AY292" s="575"/>
      <c r="AZ292" s="575"/>
      <c r="BA292" s="575"/>
      <c r="BB292" s="575"/>
      <c r="BC292" s="575"/>
      <c r="BD292" s="575"/>
      <c r="BE292" s="575"/>
      <c r="BF292" s="575"/>
      <c r="BG292" s="575"/>
      <c r="BH292" s="575"/>
      <c r="BI292" s="575"/>
      <c r="BJ292" s="575"/>
      <c r="BK292" s="575"/>
      <c r="BL292" s="575"/>
      <c r="BM292" s="575"/>
      <c r="BN292" s="575"/>
      <c r="BO292" s="575"/>
      <c r="BP292" s="575"/>
      <c r="BQ292" s="575"/>
      <c r="BR292" s="575"/>
      <c r="BS292" s="575"/>
      <c r="BT292" s="575"/>
      <c r="BU292" s="575"/>
      <c r="BV292" s="575"/>
      <c r="BW292" s="575"/>
      <c r="BX292" s="575"/>
      <c r="BY292" s="575"/>
      <c r="BZ292" s="575"/>
      <c r="CA292" s="575"/>
      <c r="CB292" s="575"/>
      <c r="CC292" s="575"/>
      <c r="CD292" s="575"/>
      <c r="CE292" s="575"/>
      <c r="CF292" s="575"/>
      <c r="CG292" s="575"/>
      <c r="CH292" s="575"/>
      <c r="CI292" s="575"/>
      <c r="CJ292" s="575"/>
      <c r="CK292" s="575"/>
      <c r="CL292" s="575"/>
      <c r="CM292" s="575"/>
      <c r="CN292" s="575"/>
      <c r="CO292" s="575"/>
      <c r="CP292" s="575"/>
      <c r="CQ292" s="575"/>
      <c r="CR292" s="575"/>
      <c r="CS292" s="575"/>
      <c r="CT292" s="575"/>
      <c r="CU292" s="575"/>
      <c r="CV292" s="575"/>
      <c r="CW292" s="575"/>
      <c r="CX292" s="575"/>
      <c r="CY292" s="575"/>
      <c r="CZ292" s="575"/>
      <c r="DA292" s="575"/>
      <c r="DB292" s="575"/>
      <c r="DC292" s="575"/>
      <c r="DD292" s="575"/>
      <c r="DE292" s="575"/>
      <c r="DF292" s="575"/>
      <c r="DG292" s="575"/>
      <c r="DH292" s="575"/>
      <c r="DI292" s="575"/>
      <c r="DJ292" s="575"/>
      <c r="DK292" s="575"/>
      <c r="DL292" s="575"/>
      <c r="DM292" s="575"/>
      <c r="DN292" s="575"/>
      <c r="DO292" s="575"/>
      <c r="DP292" s="575"/>
      <c r="DQ292" s="575"/>
      <c r="DR292" s="575"/>
      <c r="DS292" s="575"/>
      <c r="DT292" s="575"/>
      <c r="DU292" s="575"/>
      <c r="DV292" s="575"/>
      <c r="DW292" s="575"/>
      <c r="DX292" s="575"/>
      <c r="DY292" s="575"/>
      <c r="DZ292" s="575"/>
      <c r="EA292" s="575"/>
      <c r="EB292" s="575"/>
      <c r="EC292" s="575"/>
      <c r="ED292" s="575"/>
      <c r="EE292" s="575"/>
      <c r="EF292" s="575"/>
      <c r="EG292" s="575"/>
    </row>
    <row r="293" spans="1:137">
      <c r="A293" s="575"/>
      <c r="B293" s="575"/>
      <c r="C293" s="575"/>
      <c r="D293" s="575"/>
      <c r="E293" s="575"/>
      <c r="F293" s="575"/>
      <c r="G293" s="575"/>
      <c r="H293" s="575"/>
      <c r="I293" s="575"/>
      <c r="J293" s="575"/>
      <c r="K293" s="575"/>
      <c r="L293" s="575"/>
      <c r="M293" s="575"/>
      <c r="N293" s="575"/>
      <c r="O293" s="575"/>
      <c r="P293" s="575"/>
      <c r="Q293" s="575"/>
      <c r="R293" s="575"/>
      <c r="S293" s="575"/>
      <c r="T293" s="575"/>
      <c r="U293" s="575"/>
      <c r="V293" s="575"/>
      <c r="W293" s="575"/>
      <c r="X293" s="575"/>
      <c r="Y293" s="575"/>
      <c r="Z293" s="575"/>
      <c r="AA293" s="575"/>
      <c r="AB293" s="575"/>
      <c r="AC293" s="575"/>
      <c r="AD293" s="575"/>
      <c r="AE293" s="575"/>
      <c r="AF293" s="575"/>
      <c r="AG293" s="575"/>
      <c r="AH293" s="575"/>
      <c r="AI293" s="575"/>
      <c r="AJ293" s="575"/>
      <c r="AK293" s="575"/>
      <c r="AL293" s="575"/>
      <c r="AM293" s="575"/>
      <c r="AN293" s="575"/>
      <c r="AO293" s="575"/>
      <c r="AP293" s="575"/>
      <c r="AQ293" s="575"/>
      <c r="AR293" s="575"/>
      <c r="AS293" s="575"/>
      <c r="AT293" s="575"/>
      <c r="AU293" s="575"/>
      <c r="AV293" s="575"/>
      <c r="AW293" s="575"/>
      <c r="AX293" s="575"/>
      <c r="AY293" s="575"/>
      <c r="AZ293" s="575"/>
      <c r="BA293" s="575"/>
      <c r="BB293" s="575"/>
      <c r="BC293" s="575"/>
      <c r="BD293" s="575"/>
      <c r="BE293" s="575"/>
      <c r="BF293" s="575"/>
      <c r="BG293" s="575"/>
      <c r="BH293" s="575"/>
      <c r="BI293" s="575"/>
      <c r="BJ293" s="575"/>
      <c r="BK293" s="575"/>
      <c r="BL293" s="575"/>
      <c r="BM293" s="575"/>
      <c r="BN293" s="575"/>
      <c r="BO293" s="575"/>
      <c r="BP293" s="575"/>
      <c r="BQ293" s="575"/>
      <c r="BR293" s="575"/>
      <c r="BS293" s="575"/>
      <c r="BT293" s="575"/>
      <c r="BU293" s="575"/>
      <c r="BV293" s="575"/>
      <c r="BW293" s="575"/>
      <c r="BX293" s="575"/>
      <c r="BY293" s="575"/>
      <c r="BZ293" s="575"/>
      <c r="CA293" s="575"/>
      <c r="CB293" s="575"/>
      <c r="CC293" s="575"/>
      <c r="CD293" s="575"/>
      <c r="CE293" s="575"/>
      <c r="CF293" s="575"/>
      <c r="CG293" s="575"/>
      <c r="CH293" s="575"/>
      <c r="CI293" s="575"/>
      <c r="CJ293" s="575"/>
      <c r="CK293" s="575"/>
      <c r="CL293" s="575"/>
      <c r="CM293" s="575"/>
      <c r="CN293" s="575"/>
      <c r="CO293" s="575"/>
      <c r="CP293" s="575"/>
      <c r="CQ293" s="575"/>
      <c r="CR293" s="575"/>
      <c r="CS293" s="575"/>
      <c r="CT293" s="575"/>
      <c r="CU293" s="575"/>
      <c r="CV293" s="575"/>
      <c r="CW293" s="575"/>
      <c r="CX293" s="575"/>
      <c r="CY293" s="575"/>
      <c r="CZ293" s="575"/>
      <c r="DA293" s="575"/>
      <c r="DB293" s="575"/>
      <c r="DC293" s="575"/>
      <c r="DD293" s="575"/>
      <c r="DE293" s="575"/>
      <c r="DF293" s="575"/>
      <c r="DG293" s="575"/>
      <c r="DH293" s="575"/>
      <c r="DI293" s="575"/>
      <c r="DJ293" s="575"/>
      <c r="DK293" s="575"/>
      <c r="DL293" s="575"/>
      <c r="DM293" s="575"/>
      <c r="DN293" s="575"/>
      <c r="DO293" s="575"/>
      <c r="DP293" s="575"/>
      <c r="DQ293" s="575"/>
      <c r="DR293" s="575"/>
      <c r="DS293" s="575"/>
      <c r="DT293" s="575"/>
      <c r="DU293" s="575"/>
      <c r="DV293" s="575"/>
      <c r="DW293" s="575"/>
      <c r="DX293" s="575"/>
      <c r="DY293" s="575"/>
      <c r="DZ293" s="575"/>
      <c r="EA293" s="575"/>
      <c r="EB293" s="575"/>
      <c r="EC293" s="575"/>
      <c r="ED293" s="575"/>
      <c r="EE293" s="575"/>
      <c r="EF293" s="575"/>
      <c r="EG293" s="575"/>
    </row>
    <row r="294" spans="1:137">
      <c r="A294" s="575"/>
      <c r="B294" s="575"/>
      <c r="C294" s="575"/>
      <c r="D294" s="575"/>
      <c r="E294" s="575"/>
      <c r="F294" s="575"/>
      <c r="G294" s="575"/>
      <c r="H294" s="575"/>
      <c r="I294" s="575"/>
      <c r="J294" s="575"/>
      <c r="K294" s="575"/>
      <c r="L294" s="575"/>
      <c r="M294" s="575"/>
      <c r="N294" s="575"/>
      <c r="O294" s="575"/>
      <c r="P294" s="575"/>
      <c r="Q294" s="575"/>
      <c r="R294" s="575"/>
      <c r="S294" s="575"/>
      <c r="T294" s="575"/>
      <c r="U294" s="575"/>
      <c r="V294" s="575"/>
      <c r="W294" s="575"/>
      <c r="X294" s="575"/>
      <c r="Y294" s="575"/>
      <c r="Z294" s="575"/>
      <c r="AA294" s="575"/>
      <c r="AB294" s="575"/>
      <c r="AC294" s="575"/>
      <c r="AD294" s="575"/>
      <c r="AE294" s="575"/>
      <c r="AF294" s="575"/>
      <c r="AG294" s="575"/>
      <c r="AH294" s="575"/>
      <c r="AI294" s="575"/>
      <c r="AJ294" s="575"/>
      <c r="AK294" s="575"/>
      <c r="AL294" s="575"/>
      <c r="AM294" s="575"/>
      <c r="AN294" s="575"/>
      <c r="AO294" s="575"/>
      <c r="AP294" s="575"/>
      <c r="AQ294" s="575"/>
      <c r="AR294" s="575"/>
      <c r="AS294" s="575"/>
      <c r="AT294" s="575"/>
      <c r="AU294" s="575"/>
      <c r="AV294" s="575"/>
      <c r="AW294" s="575"/>
      <c r="AX294" s="575"/>
      <c r="AY294" s="575"/>
      <c r="AZ294" s="575"/>
      <c r="BA294" s="575"/>
      <c r="BB294" s="575"/>
      <c r="BC294" s="575"/>
      <c r="BD294" s="575"/>
      <c r="BE294" s="575"/>
      <c r="BF294" s="575"/>
      <c r="BG294" s="575"/>
      <c r="BH294" s="575"/>
      <c r="BI294" s="575"/>
      <c r="BJ294" s="575"/>
      <c r="BK294" s="575"/>
      <c r="BL294" s="575"/>
      <c r="BM294" s="575"/>
      <c r="BN294" s="575"/>
      <c r="BO294" s="575"/>
      <c r="BP294" s="575"/>
      <c r="BQ294" s="575"/>
      <c r="BR294" s="575"/>
      <c r="BS294" s="575"/>
      <c r="BT294" s="575"/>
      <c r="BU294" s="575"/>
      <c r="BV294" s="575"/>
      <c r="BW294" s="575"/>
      <c r="BX294" s="575"/>
      <c r="BY294" s="575"/>
      <c r="BZ294" s="575"/>
      <c r="CA294" s="575"/>
      <c r="CB294" s="575"/>
      <c r="CC294" s="575"/>
      <c r="CD294" s="575"/>
      <c r="CE294" s="575"/>
      <c r="CF294" s="575"/>
      <c r="CG294" s="575"/>
      <c r="CH294" s="575"/>
      <c r="CI294" s="575"/>
      <c r="CJ294" s="575"/>
      <c r="CK294" s="575"/>
      <c r="CL294" s="575"/>
      <c r="CM294" s="575"/>
      <c r="CN294" s="575"/>
      <c r="CO294" s="575"/>
      <c r="CP294" s="575"/>
      <c r="CQ294" s="575"/>
      <c r="CR294" s="575"/>
      <c r="CS294" s="575"/>
      <c r="CT294" s="575"/>
      <c r="CU294" s="575"/>
      <c r="CV294" s="575"/>
      <c r="CW294" s="575"/>
      <c r="CX294" s="575"/>
      <c r="CY294" s="575"/>
      <c r="CZ294" s="575"/>
      <c r="DA294" s="575"/>
      <c r="DB294" s="575"/>
      <c r="DC294" s="575"/>
      <c r="DD294" s="575"/>
      <c r="DE294" s="575"/>
      <c r="DF294" s="575"/>
      <c r="DG294" s="575"/>
      <c r="DH294" s="575"/>
      <c r="DI294" s="575"/>
      <c r="DJ294" s="575"/>
      <c r="DK294" s="575"/>
      <c r="DL294" s="575"/>
      <c r="DM294" s="575"/>
      <c r="DN294" s="575"/>
      <c r="DO294" s="575"/>
      <c r="DP294" s="575"/>
      <c r="DQ294" s="575"/>
      <c r="DR294" s="575"/>
      <c r="DS294" s="575"/>
      <c r="DT294" s="575"/>
      <c r="DU294" s="575"/>
      <c r="DV294" s="575"/>
      <c r="DW294" s="575"/>
      <c r="DX294" s="575"/>
      <c r="DY294" s="575"/>
      <c r="DZ294" s="575"/>
      <c r="EA294" s="575"/>
      <c r="EB294" s="575"/>
      <c r="EC294" s="575"/>
      <c r="ED294" s="575"/>
      <c r="EE294" s="575"/>
      <c r="EF294" s="575"/>
      <c r="EG294" s="575"/>
    </row>
    <row r="295" spans="1:137">
      <c r="A295" s="575"/>
      <c r="B295" s="575"/>
      <c r="C295" s="575"/>
      <c r="D295" s="575"/>
      <c r="E295" s="575"/>
      <c r="F295" s="575"/>
      <c r="G295" s="575"/>
      <c r="H295" s="575"/>
      <c r="I295" s="575"/>
      <c r="J295" s="575"/>
      <c r="K295" s="575"/>
      <c r="L295" s="575"/>
      <c r="M295" s="575"/>
      <c r="N295" s="575"/>
      <c r="O295" s="575"/>
      <c r="P295" s="575"/>
      <c r="Q295" s="575"/>
      <c r="R295" s="575"/>
      <c r="S295" s="575"/>
      <c r="T295" s="575"/>
      <c r="U295" s="575"/>
      <c r="V295" s="575"/>
      <c r="W295" s="575"/>
      <c r="X295" s="575"/>
      <c r="Y295" s="575"/>
      <c r="Z295" s="575"/>
      <c r="AA295" s="575"/>
      <c r="AB295" s="575"/>
      <c r="AC295" s="575"/>
      <c r="AD295" s="575"/>
      <c r="AE295" s="575"/>
      <c r="AF295" s="575"/>
      <c r="AG295" s="575"/>
      <c r="AH295" s="575"/>
      <c r="AI295" s="575"/>
      <c r="AJ295" s="575"/>
      <c r="AK295" s="575"/>
      <c r="AL295" s="575"/>
      <c r="AM295" s="575"/>
      <c r="AN295" s="575"/>
      <c r="AO295" s="575"/>
      <c r="AP295" s="575"/>
      <c r="AQ295" s="575"/>
      <c r="AR295" s="575"/>
      <c r="AS295" s="575"/>
      <c r="AT295" s="575"/>
      <c r="AU295" s="575"/>
      <c r="AV295" s="575"/>
      <c r="AW295" s="575"/>
      <c r="AX295" s="575"/>
      <c r="AY295" s="575"/>
      <c r="AZ295" s="575"/>
      <c r="BA295" s="575"/>
      <c r="BB295" s="575"/>
      <c r="BC295" s="575"/>
      <c r="BD295" s="575"/>
      <c r="BE295" s="575"/>
      <c r="BF295" s="575"/>
      <c r="BG295" s="575"/>
      <c r="BH295" s="575"/>
      <c r="BI295" s="575"/>
      <c r="BJ295" s="575"/>
      <c r="BK295" s="575"/>
      <c r="BL295" s="575"/>
      <c r="BM295" s="575"/>
      <c r="BN295" s="575"/>
      <c r="BO295" s="575"/>
      <c r="BP295" s="575"/>
      <c r="BQ295" s="575"/>
      <c r="BR295" s="575"/>
      <c r="BS295" s="575"/>
      <c r="BT295" s="575"/>
      <c r="BU295" s="575"/>
      <c r="BV295" s="575"/>
      <c r="BW295" s="575"/>
      <c r="BX295" s="575"/>
      <c r="BY295" s="575"/>
      <c r="BZ295" s="575"/>
      <c r="CA295" s="575"/>
      <c r="CB295" s="575"/>
      <c r="CC295" s="575"/>
      <c r="CD295" s="575"/>
      <c r="CE295" s="575"/>
      <c r="CF295" s="575"/>
      <c r="CG295" s="575"/>
      <c r="CH295" s="575"/>
      <c r="CI295" s="575"/>
      <c r="CJ295" s="575"/>
      <c r="CK295" s="575"/>
      <c r="CL295" s="575"/>
      <c r="CM295" s="575"/>
      <c r="CN295" s="575"/>
      <c r="CO295" s="575"/>
      <c r="CP295" s="575"/>
      <c r="CQ295" s="575"/>
      <c r="CR295" s="575"/>
      <c r="CS295" s="575"/>
      <c r="CT295" s="575"/>
      <c r="CU295" s="575"/>
      <c r="CV295" s="575"/>
      <c r="CW295" s="575"/>
      <c r="CX295" s="575"/>
      <c r="CY295" s="575"/>
      <c r="CZ295" s="575"/>
      <c r="DA295" s="575"/>
      <c r="DB295" s="575"/>
      <c r="DC295" s="575"/>
      <c r="DD295" s="575"/>
      <c r="DE295" s="575"/>
      <c r="DF295" s="575"/>
      <c r="DG295" s="575"/>
      <c r="DH295" s="575"/>
      <c r="DI295" s="575"/>
      <c r="DJ295" s="575"/>
      <c r="DK295" s="575"/>
      <c r="DL295" s="575"/>
      <c r="DM295" s="575"/>
      <c r="DN295" s="575"/>
      <c r="DO295" s="575"/>
      <c r="DP295" s="575"/>
      <c r="DQ295" s="575"/>
      <c r="DR295" s="575"/>
      <c r="DS295" s="575"/>
      <c r="DT295" s="575"/>
      <c r="DU295" s="575"/>
      <c r="DV295" s="575"/>
      <c r="DW295" s="575"/>
      <c r="DX295" s="575"/>
      <c r="DY295" s="575"/>
      <c r="DZ295" s="575"/>
      <c r="EA295" s="575"/>
      <c r="EB295" s="575"/>
      <c r="EC295" s="575"/>
      <c r="ED295" s="575"/>
      <c r="EE295" s="575"/>
      <c r="EF295" s="575"/>
      <c r="EG295" s="575"/>
    </row>
    <row r="296" spans="1:137">
      <c r="A296" s="575"/>
      <c r="B296" s="575"/>
      <c r="C296" s="575"/>
      <c r="D296" s="575"/>
      <c r="E296" s="575"/>
      <c r="F296" s="575"/>
      <c r="G296" s="575"/>
      <c r="H296" s="575"/>
      <c r="I296" s="575"/>
      <c r="J296" s="575"/>
      <c r="K296" s="575"/>
      <c r="L296" s="575"/>
      <c r="M296" s="575"/>
      <c r="N296" s="575"/>
      <c r="O296" s="575"/>
      <c r="P296" s="575"/>
      <c r="Q296" s="575"/>
      <c r="R296" s="575"/>
      <c r="S296" s="575"/>
      <c r="T296" s="575"/>
      <c r="U296" s="575"/>
      <c r="V296" s="575"/>
      <c r="W296" s="575"/>
      <c r="X296" s="575"/>
      <c r="Y296" s="575"/>
      <c r="Z296" s="575"/>
      <c r="AA296" s="575"/>
      <c r="AB296" s="575"/>
      <c r="AC296" s="575"/>
      <c r="AD296" s="575"/>
      <c r="AE296" s="575"/>
      <c r="AF296" s="575"/>
      <c r="AG296" s="575"/>
      <c r="AH296" s="575"/>
      <c r="AI296" s="575"/>
      <c r="AJ296" s="575"/>
      <c r="AK296" s="575"/>
      <c r="AL296" s="575"/>
      <c r="AM296" s="575"/>
      <c r="AN296" s="575"/>
      <c r="AO296" s="575"/>
      <c r="AP296" s="575"/>
      <c r="AQ296" s="575"/>
      <c r="AR296" s="575"/>
      <c r="AS296" s="575"/>
      <c r="AT296" s="575"/>
      <c r="AU296" s="575"/>
      <c r="AV296" s="575"/>
      <c r="AW296" s="575"/>
      <c r="AX296" s="575"/>
      <c r="AY296" s="575"/>
      <c r="AZ296" s="575"/>
      <c r="BA296" s="575"/>
      <c r="BB296" s="575"/>
      <c r="BC296" s="575"/>
      <c r="BD296" s="575"/>
      <c r="BE296" s="575"/>
      <c r="BF296" s="575"/>
      <c r="BG296" s="575"/>
      <c r="BH296" s="575"/>
      <c r="BI296" s="575"/>
      <c r="BJ296" s="575"/>
      <c r="BK296" s="575"/>
      <c r="BL296" s="575"/>
      <c r="BM296" s="575"/>
      <c r="BN296" s="575"/>
      <c r="BO296" s="575"/>
      <c r="BP296" s="575"/>
      <c r="BQ296" s="575"/>
      <c r="BR296" s="575"/>
      <c r="BS296" s="575"/>
      <c r="BT296" s="575"/>
      <c r="BU296" s="575"/>
      <c r="BV296" s="575"/>
      <c r="BW296" s="575"/>
      <c r="BX296" s="575"/>
      <c r="BY296" s="575"/>
      <c r="BZ296" s="575"/>
      <c r="CA296" s="575"/>
      <c r="CB296" s="575"/>
      <c r="CC296" s="575"/>
      <c r="CD296" s="575"/>
      <c r="CE296" s="575"/>
      <c r="CF296" s="575"/>
      <c r="CG296" s="575"/>
      <c r="CH296" s="575"/>
      <c r="CI296" s="575"/>
      <c r="CJ296" s="575"/>
      <c r="CK296" s="575"/>
      <c r="CL296" s="575"/>
      <c r="CM296" s="575"/>
      <c r="CN296" s="575"/>
      <c r="CO296" s="575"/>
      <c r="CP296" s="575"/>
      <c r="CQ296" s="575"/>
      <c r="CR296" s="575"/>
      <c r="CS296" s="575"/>
      <c r="CT296" s="575"/>
      <c r="CU296" s="575"/>
      <c r="CV296" s="575"/>
      <c r="CW296" s="575"/>
      <c r="CX296" s="575"/>
      <c r="CY296" s="575"/>
      <c r="CZ296" s="575"/>
      <c r="DA296" s="575"/>
      <c r="DB296" s="575"/>
      <c r="DC296" s="575"/>
      <c r="DD296" s="575"/>
      <c r="DE296" s="575"/>
      <c r="DF296" s="575"/>
      <c r="DG296" s="575"/>
      <c r="DH296" s="575"/>
      <c r="DI296" s="575"/>
      <c r="DJ296" s="575"/>
      <c r="DK296" s="575"/>
      <c r="DL296" s="575"/>
      <c r="DM296" s="575"/>
      <c r="DN296" s="575"/>
      <c r="DO296" s="575"/>
      <c r="DP296" s="575"/>
      <c r="DQ296" s="575"/>
      <c r="DR296" s="575"/>
      <c r="DS296" s="575"/>
      <c r="DT296" s="575"/>
      <c r="DU296" s="575"/>
      <c r="DV296" s="575"/>
      <c r="DW296" s="575"/>
      <c r="DX296" s="575"/>
      <c r="DY296" s="575"/>
      <c r="DZ296" s="575"/>
      <c r="EA296" s="575"/>
      <c r="EB296" s="575"/>
      <c r="EC296" s="575"/>
      <c r="ED296" s="575"/>
      <c r="EE296" s="575"/>
      <c r="EF296" s="575"/>
      <c r="EG296" s="575"/>
    </row>
    <row r="297" spans="1:137">
      <c r="A297" s="575"/>
      <c r="B297" s="575"/>
      <c r="C297" s="575"/>
      <c r="D297" s="575"/>
      <c r="E297" s="575"/>
      <c r="F297" s="575"/>
      <c r="G297" s="575"/>
      <c r="H297" s="575"/>
      <c r="I297" s="575"/>
      <c r="J297" s="575"/>
      <c r="K297" s="575"/>
      <c r="L297" s="575"/>
      <c r="M297" s="575"/>
      <c r="N297" s="575"/>
      <c r="O297" s="575"/>
      <c r="P297" s="575"/>
      <c r="Q297" s="575"/>
      <c r="R297" s="575"/>
      <c r="S297" s="575"/>
      <c r="T297" s="575"/>
      <c r="U297" s="575"/>
      <c r="V297" s="575"/>
      <c r="W297" s="575"/>
      <c r="X297" s="575"/>
      <c r="Y297" s="575"/>
      <c r="Z297" s="575"/>
      <c r="AA297" s="575"/>
      <c r="AB297" s="575"/>
      <c r="AC297" s="575"/>
      <c r="AD297" s="575"/>
      <c r="AE297" s="575"/>
      <c r="AF297" s="575"/>
      <c r="AG297" s="575"/>
      <c r="AH297" s="575"/>
      <c r="AI297" s="575"/>
      <c r="AJ297" s="575"/>
      <c r="AK297" s="575"/>
      <c r="AL297" s="575"/>
      <c r="AM297" s="575"/>
      <c r="AN297" s="575"/>
      <c r="AO297" s="575"/>
      <c r="AP297" s="575"/>
      <c r="AQ297" s="575"/>
      <c r="AR297" s="575"/>
      <c r="AS297" s="575"/>
      <c r="AT297" s="575"/>
      <c r="AU297" s="575"/>
      <c r="AV297" s="575"/>
      <c r="AW297" s="575"/>
      <c r="AX297" s="575"/>
      <c r="AY297" s="575"/>
      <c r="AZ297" s="575"/>
      <c r="BA297" s="575"/>
      <c r="BB297" s="575"/>
      <c r="BC297" s="575"/>
      <c r="BD297" s="575"/>
      <c r="BE297" s="575"/>
      <c r="BF297" s="575"/>
      <c r="BG297" s="575"/>
      <c r="BH297" s="575"/>
      <c r="BI297" s="575"/>
      <c r="BJ297" s="575"/>
      <c r="BK297" s="575"/>
      <c r="BL297" s="575"/>
      <c r="BM297" s="575"/>
      <c r="BN297" s="575"/>
      <c r="BO297" s="575"/>
      <c r="BP297" s="575"/>
      <c r="BQ297" s="575"/>
      <c r="BR297" s="575"/>
      <c r="BS297" s="575"/>
      <c r="BT297" s="575"/>
      <c r="BU297" s="575"/>
      <c r="BV297" s="575"/>
      <c r="BW297" s="575"/>
      <c r="BX297" s="575"/>
      <c r="BY297" s="575"/>
      <c r="BZ297" s="575"/>
      <c r="CA297" s="575"/>
      <c r="CB297" s="575"/>
      <c r="CC297" s="575"/>
      <c r="CD297" s="575"/>
      <c r="CE297" s="575"/>
      <c r="CF297" s="575"/>
      <c r="CG297" s="575"/>
      <c r="CH297" s="575"/>
      <c r="CI297" s="575"/>
      <c r="CJ297" s="575"/>
      <c r="CK297" s="575"/>
      <c r="CL297" s="575"/>
      <c r="CM297" s="575"/>
      <c r="CN297" s="575"/>
      <c r="CO297" s="575"/>
      <c r="CP297" s="575"/>
      <c r="CQ297" s="575"/>
      <c r="CR297" s="575"/>
      <c r="CS297" s="575"/>
      <c r="CT297" s="575"/>
      <c r="CU297" s="575"/>
      <c r="CV297" s="575"/>
      <c r="CW297" s="575"/>
      <c r="CX297" s="575"/>
      <c r="CY297" s="575"/>
      <c r="CZ297" s="575"/>
      <c r="DA297" s="575"/>
      <c r="DB297" s="575"/>
      <c r="DC297" s="575"/>
      <c r="DD297" s="575"/>
      <c r="DE297" s="575"/>
      <c r="DF297" s="575"/>
      <c r="DG297" s="575"/>
      <c r="DH297" s="575"/>
      <c r="DI297" s="575"/>
      <c r="DJ297" s="575"/>
      <c r="DK297" s="575"/>
      <c r="DL297" s="575"/>
      <c r="DM297" s="575"/>
      <c r="DN297" s="575"/>
      <c r="DO297" s="575"/>
      <c r="DP297" s="575"/>
      <c r="DQ297" s="575"/>
      <c r="DR297" s="575"/>
      <c r="DS297" s="575"/>
      <c r="DT297" s="575"/>
      <c r="DU297" s="575"/>
      <c r="DV297" s="575"/>
      <c r="DW297" s="575"/>
      <c r="DX297" s="575"/>
      <c r="DY297" s="575"/>
      <c r="DZ297" s="575"/>
      <c r="EA297" s="575"/>
      <c r="EB297" s="575"/>
      <c r="EC297" s="575"/>
      <c r="ED297" s="575"/>
      <c r="EE297" s="575"/>
      <c r="EF297" s="575"/>
      <c r="EG297" s="575"/>
    </row>
    <row r="298" spans="1:137">
      <c r="A298" s="575"/>
      <c r="B298" s="575"/>
      <c r="C298" s="575"/>
      <c r="D298" s="575"/>
      <c r="E298" s="575"/>
      <c r="F298" s="575"/>
      <c r="G298" s="575"/>
      <c r="H298" s="575"/>
      <c r="I298" s="575"/>
      <c r="J298" s="575"/>
      <c r="K298" s="575"/>
      <c r="L298" s="575"/>
      <c r="M298" s="575"/>
      <c r="N298" s="575"/>
      <c r="O298" s="575"/>
      <c r="P298" s="575"/>
      <c r="Q298" s="575"/>
      <c r="R298" s="575"/>
      <c r="S298" s="575"/>
      <c r="T298" s="575"/>
      <c r="U298" s="575"/>
      <c r="V298" s="575"/>
      <c r="W298" s="575"/>
      <c r="X298" s="575"/>
      <c r="Y298" s="575"/>
      <c r="Z298" s="575"/>
      <c r="AA298" s="575"/>
      <c r="AB298" s="575"/>
      <c r="AC298" s="575"/>
      <c r="AD298" s="575"/>
      <c r="AE298" s="575"/>
      <c r="AF298" s="575"/>
      <c r="AG298" s="575"/>
      <c r="AH298" s="575"/>
      <c r="AI298" s="575"/>
      <c r="AJ298" s="575"/>
      <c r="AK298" s="575"/>
      <c r="AL298" s="575"/>
      <c r="AM298" s="575"/>
      <c r="AN298" s="575"/>
      <c r="AO298" s="575"/>
      <c r="AP298" s="575"/>
      <c r="AQ298" s="575"/>
      <c r="AR298" s="575"/>
      <c r="AS298" s="575"/>
      <c r="AT298" s="575"/>
      <c r="AU298" s="575"/>
      <c r="AV298" s="575"/>
      <c r="AW298" s="575"/>
      <c r="AX298" s="575"/>
      <c r="AY298" s="575"/>
      <c r="AZ298" s="575"/>
      <c r="BA298" s="575"/>
      <c r="BB298" s="575"/>
      <c r="BC298" s="575"/>
      <c r="BD298" s="575"/>
      <c r="BE298" s="575"/>
      <c r="BF298" s="575"/>
      <c r="BG298" s="575"/>
      <c r="BH298" s="575"/>
      <c r="BI298" s="575"/>
      <c r="BJ298" s="575"/>
      <c r="BK298" s="575"/>
      <c r="BL298" s="575"/>
      <c r="BM298" s="575"/>
      <c r="BN298" s="575"/>
      <c r="BO298" s="575"/>
      <c r="BP298" s="575"/>
      <c r="BQ298" s="575"/>
      <c r="BR298" s="575"/>
      <c r="BS298" s="575"/>
      <c r="BT298" s="575"/>
      <c r="BU298" s="575"/>
      <c r="BV298" s="575"/>
      <c r="BW298" s="575"/>
      <c r="BX298" s="575"/>
      <c r="BY298" s="575"/>
      <c r="BZ298" s="575"/>
      <c r="CA298" s="575"/>
      <c r="CB298" s="575"/>
      <c r="CC298" s="575"/>
      <c r="CD298" s="575"/>
      <c r="CE298" s="575"/>
      <c r="CF298" s="575"/>
      <c r="CG298" s="575"/>
      <c r="CH298" s="575"/>
      <c r="CI298" s="575"/>
      <c r="CJ298" s="575"/>
      <c r="CK298" s="575"/>
      <c r="CL298" s="575"/>
      <c r="CM298" s="575"/>
      <c r="CN298" s="575"/>
      <c r="CO298" s="575"/>
      <c r="CP298" s="575"/>
      <c r="CQ298" s="575"/>
      <c r="CR298" s="575"/>
      <c r="CS298" s="575"/>
      <c r="CT298" s="575"/>
      <c r="CU298" s="575"/>
      <c r="CV298" s="575"/>
      <c r="CW298" s="575"/>
      <c r="CX298" s="575"/>
      <c r="CY298" s="575"/>
      <c r="CZ298" s="575"/>
      <c r="DA298" s="575"/>
      <c r="DB298" s="575"/>
      <c r="DC298" s="575"/>
      <c r="DD298" s="575"/>
      <c r="DE298" s="575"/>
      <c r="DF298" s="575"/>
      <c r="DG298" s="575"/>
      <c r="DH298" s="575"/>
      <c r="DI298" s="575"/>
      <c r="DJ298" s="575"/>
      <c r="DK298" s="575"/>
      <c r="DL298" s="575"/>
      <c r="DM298" s="575"/>
      <c r="DN298" s="575"/>
      <c r="DO298" s="575"/>
      <c r="DP298" s="575"/>
      <c r="DQ298" s="575"/>
      <c r="DR298" s="575"/>
      <c r="DS298" s="575"/>
      <c r="DT298" s="575"/>
      <c r="DU298" s="575"/>
      <c r="DV298" s="575"/>
      <c r="DW298" s="575"/>
      <c r="DX298" s="575"/>
      <c r="DY298" s="575"/>
      <c r="DZ298" s="575"/>
      <c r="EA298" s="575"/>
      <c r="EB298" s="575"/>
      <c r="EC298" s="575"/>
      <c r="ED298" s="575"/>
      <c r="EE298" s="575"/>
      <c r="EF298" s="575"/>
      <c r="EG298" s="575"/>
    </row>
    <row r="299" spans="1:137">
      <c r="A299" s="575"/>
      <c r="B299" s="575"/>
      <c r="C299" s="575"/>
      <c r="D299" s="575"/>
      <c r="E299" s="575"/>
      <c r="F299" s="575"/>
      <c r="G299" s="575"/>
      <c r="H299" s="575"/>
      <c r="I299" s="575"/>
      <c r="J299" s="575"/>
      <c r="K299" s="575"/>
      <c r="L299" s="575"/>
      <c r="M299" s="575"/>
      <c r="N299" s="575"/>
      <c r="O299" s="575"/>
      <c r="P299" s="575"/>
      <c r="Q299" s="575"/>
      <c r="R299" s="575"/>
      <c r="S299" s="575"/>
      <c r="T299" s="575"/>
      <c r="U299" s="575"/>
      <c r="V299" s="575"/>
      <c r="W299" s="575"/>
      <c r="X299" s="575"/>
      <c r="Y299" s="575"/>
      <c r="Z299" s="575"/>
      <c r="AA299" s="575"/>
      <c r="AB299" s="575"/>
      <c r="AC299" s="575"/>
      <c r="AD299" s="575"/>
      <c r="AE299" s="575"/>
      <c r="AF299" s="575"/>
      <c r="AG299" s="575"/>
      <c r="AH299" s="575"/>
      <c r="AI299" s="575"/>
      <c r="AJ299" s="575"/>
      <c r="AK299" s="575"/>
      <c r="AL299" s="575"/>
      <c r="AM299" s="575"/>
      <c r="AN299" s="575"/>
      <c r="AO299" s="575"/>
      <c r="AP299" s="575"/>
      <c r="AQ299" s="575"/>
      <c r="AR299" s="575"/>
      <c r="AS299" s="575"/>
      <c r="AT299" s="575"/>
      <c r="AU299" s="575"/>
      <c r="AV299" s="575"/>
      <c r="AW299" s="575"/>
      <c r="AX299" s="575"/>
      <c r="AY299" s="575"/>
      <c r="AZ299" s="575"/>
      <c r="BA299" s="575"/>
      <c r="BB299" s="575"/>
      <c r="BC299" s="575"/>
      <c r="BD299" s="575"/>
      <c r="BE299" s="575"/>
      <c r="BF299" s="575"/>
      <c r="BG299" s="575"/>
      <c r="BH299" s="575"/>
      <c r="BI299" s="575"/>
      <c r="BJ299" s="575"/>
      <c r="BK299" s="575"/>
      <c r="BL299" s="575"/>
      <c r="BM299" s="575"/>
      <c r="BN299" s="575"/>
      <c r="BO299" s="575"/>
      <c r="BP299" s="575"/>
      <c r="BQ299" s="575"/>
      <c r="BR299" s="575"/>
      <c r="BS299" s="575"/>
      <c r="BT299" s="575"/>
      <c r="BU299" s="575"/>
      <c r="BV299" s="575"/>
      <c r="BW299" s="575"/>
      <c r="BX299" s="575"/>
      <c r="BY299" s="575"/>
      <c r="BZ299" s="575"/>
      <c r="CA299" s="575"/>
      <c r="CB299" s="575"/>
      <c r="CC299" s="575"/>
      <c r="CD299" s="575"/>
      <c r="CE299" s="575"/>
      <c r="CF299" s="575"/>
      <c r="CG299" s="575"/>
      <c r="CH299" s="575"/>
      <c r="CI299" s="575"/>
      <c r="CJ299" s="575"/>
      <c r="CK299" s="575"/>
      <c r="CL299" s="575"/>
      <c r="CM299" s="575"/>
      <c r="CN299" s="575"/>
      <c r="CO299" s="575"/>
      <c r="CP299" s="575"/>
      <c r="CQ299" s="575"/>
      <c r="CR299" s="575"/>
      <c r="CS299" s="575"/>
      <c r="CT299" s="575"/>
      <c r="CU299" s="575"/>
      <c r="CV299" s="575"/>
      <c r="CW299" s="575"/>
      <c r="CX299" s="575"/>
      <c r="CY299" s="575"/>
      <c r="CZ299" s="575"/>
      <c r="DA299" s="575"/>
      <c r="DB299" s="575"/>
      <c r="DC299" s="575"/>
      <c r="DD299" s="575"/>
      <c r="DE299" s="575"/>
      <c r="DF299" s="575"/>
      <c r="DG299" s="575"/>
      <c r="DH299" s="575"/>
      <c r="DI299" s="575"/>
      <c r="DJ299" s="575"/>
      <c r="DK299" s="575"/>
      <c r="DL299" s="575"/>
      <c r="DM299" s="575"/>
      <c r="DN299" s="575"/>
      <c r="DO299" s="575"/>
      <c r="DP299" s="575"/>
      <c r="DQ299" s="575"/>
      <c r="DR299" s="575"/>
      <c r="DS299" s="575"/>
      <c r="DT299" s="575"/>
      <c r="DU299" s="575"/>
      <c r="DV299" s="575"/>
      <c r="DW299" s="575"/>
      <c r="DX299" s="575"/>
      <c r="DY299" s="575"/>
      <c r="DZ299" s="575"/>
      <c r="EA299" s="575"/>
      <c r="EB299" s="575"/>
      <c r="EC299" s="575"/>
      <c r="ED299" s="575"/>
      <c r="EE299" s="575"/>
      <c r="EF299" s="575"/>
      <c r="EG299" s="575"/>
    </row>
    <row r="300" spans="1:137">
      <c r="A300" s="575"/>
      <c r="B300" s="575"/>
      <c r="C300" s="575"/>
      <c r="D300" s="575"/>
      <c r="E300" s="575"/>
      <c r="F300" s="575"/>
      <c r="G300" s="575"/>
      <c r="H300" s="575"/>
      <c r="I300" s="575"/>
      <c r="J300" s="575"/>
      <c r="K300" s="575"/>
      <c r="L300" s="575"/>
      <c r="M300" s="575"/>
      <c r="N300" s="575"/>
      <c r="O300" s="575"/>
      <c r="P300" s="575"/>
      <c r="Q300" s="575"/>
      <c r="R300" s="575"/>
      <c r="S300" s="575"/>
      <c r="T300" s="575"/>
      <c r="U300" s="575"/>
      <c r="V300" s="575"/>
      <c r="W300" s="575"/>
      <c r="X300" s="575"/>
      <c r="Y300" s="575"/>
      <c r="Z300" s="575"/>
      <c r="AA300" s="575"/>
      <c r="AB300" s="575"/>
      <c r="AC300" s="575"/>
      <c r="AD300" s="575"/>
      <c r="AE300" s="575"/>
      <c r="AF300" s="575"/>
      <c r="AG300" s="575"/>
      <c r="AH300" s="575"/>
      <c r="AI300" s="575"/>
      <c r="AJ300" s="575"/>
      <c r="AK300" s="575"/>
      <c r="AL300" s="575"/>
      <c r="AM300" s="575"/>
      <c r="AN300" s="575"/>
      <c r="AO300" s="575"/>
      <c r="AP300" s="575"/>
      <c r="AQ300" s="575"/>
      <c r="AR300" s="575"/>
      <c r="AS300" s="575"/>
      <c r="AT300" s="575"/>
      <c r="AU300" s="575"/>
      <c r="AV300" s="575"/>
      <c r="AW300" s="575"/>
      <c r="AX300" s="575"/>
      <c r="AY300" s="575"/>
      <c r="AZ300" s="575"/>
      <c r="BA300" s="575"/>
      <c r="BB300" s="575"/>
      <c r="BC300" s="575"/>
      <c r="BD300" s="575"/>
      <c r="BE300" s="575"/>
      <c r="BF300" s="575"/>
      <c r="BG300" s="575"/>
      <c r="BH300" s="575"/>
      <c r="BI300" s="575"/>
      <c r="BJ300" s="575"/>
      <c r="BK300" s="575"/>
      <c r="BL300" s="575"/>
      <c r="BM300" s="575"/>
      <c r="BN300" s="575"/>
      <c r="BO300" s="575"/>
      <c r="BP300" s="575"/>
      <c r="BQ300" s="575"/>
      <c r="BR300" s="575"/>
      <c r="BS300" s="575"/>
      <c r="BT300" s="575"/>
      <c r="BU300" s="575"/>
      <c r="BV300" s="575"/>
      <c r="BW300" s="575"/>
      <c r="BX300" s="575"/>
      <c r="BY300" s="575"/>
      <c r="BZ300" s="575"/>
      <c r="CA300" s="575"/>
      <c r="CB300" s="575"/>
      <c r="CC300" s="575"/>
      <c r="CD300" s="575"/>
      <c r="CE300" s="575"/>
      <c r="CF300" s="575"/>
      <c r="CG300" s="575"/>
      <c r="CH300" s="575"/>
      <c r="CI300" s="575"/>
      <c r="CJ300" s="575"/>
      <c r="CK300" s="575"/>
      <c r="CL300" s="575"/>
      <c r="CM300" s="575"/>
      <c r="CN300" s="575"/>
      <c r="CO300" s="575"/>
      <c r="CP300" s="575"/>
      <c r="CQ300" s="575"/>
      <c r="CR300" s="575"/>
      <c r="CS300" s="575"/>
      <c r="CT300" s="575"/>
      <c r="CU300" s="575"/>
      <c r="CV300" s="575"/>
      <c r="CW300" s="575"/>
      <c r="CX300" s="575"/>
      <c r="CY300" s="575"/>
      <c r="CZ300" s="575"/>
      <c r="DA300" s="575"/>
      <c r="DB300" s="575"/>
      <c r="DC300" s="575"/>
      <c r="DD300" s="575"/>
      <c r="DE300" s="575"/>
      <c r="DF300" s="575"/>
      <c r="DG300" s="575"/>
      <c r="DH300" s="575"/>
      <c r="DI300" s="575"/>
      <c r="DJ300" s="575"/>
      <c r="DK300" s="575"/>
      <c r="DL300" s="575"/>
      <c r="DM300" s="575"/>
      <c r="DN300" s="575"/>
      <c r="DO300" s="575"/>
      <c r="DP300" s="575"/>
      <c r="DQ300" s="575"/>
      <c r="DR300" s="575"/>
      <c r="DS300" s="575"/>
      <c r="DT300" s="575"/>
      <c r="DU300" s="575"/>
      <c r="DV300" s="575"/>
      <c r="DW300" s="575"/>
      <c r="DX300" s="575"/>
      <c r="DY300" s="575"/>
      <c r="DZ300" s="575"/>
      <c r="EA300" s="575"/>
      <c r="EB300" s="575"/>
      <c r="EC300" s="575"/>
      <c r="ED300" s="575"/>
      <c r="EE300" s="575"/>
      <c r="EF300" s="575"/>
      <c r="EG300" s="575"/>
    </row>
    <row r="301" spans="1:137">
      <c r="A301" s="575"/>
      <c r="B301" s="575"/>
      <c r="C301" s="575"/>
      <c r="D301" s="575"/>
      <c r="E301" s="575"/>
      <c r="F301" s="575"/>
      <c r="G301" s="575"/>
      <c r="H301" s="575"/>
      <c r="I301" s="575"/>
      <c r="J301" s="575"/>
      <c r="K301" s="575"/>
      <c r="L301" s="575"/>
      <c r="M301" s="575"/>
      <c r="N301" s="575"/>
      <c r="O301" s="575"/>
      <c r="P301" s="575"/>
      <c r="Q301" s="575"/>
      <c r="R301" s="575"/>
      <c r="S301" s="575"/>
      <c r="T301" s="575"/>
      <c r="U301" s="575"/>
      <c r="V301" s="575"/>
      <c r="W301" s="575"/>
      <c r="X301" s="575"/>
      <c r="Y301" s="575"/>
      <c r="Z301" s="575"/>
      <c r="AA301" s="575"/>
      <c r="AB301" s="575"/>
      <c r="AC301" s="575"/>
      <c r="AD301" s="575"/>
      <c r="AE301" s="575"/>
      <c r="AF301" s="575"/>
      <c r="AG301" s="575"/>
      <c r="AH301" s="575"/>
      <c r="AI301" s="575"/>
      <c r="AJ301" s="575"/>
      <c r="AK301" s="575"/>
      <c r="AL301" s="575"/>
      <c r="AM301" s="575"/>
      <c r="AN301" s="575"/>
      <c r="AO301" s="575"/>
      <c r="AP301" s="575"/>
      <c r="AQ301" s="575"/>
      <c r="AR301" s="575"/>
      <c r="AS301" s="575"/>
      <c r="AT301" s="575"/>
      <c r="AU301" s="575"/>
      <c r="AV301" s="575"/>
      <c r="AW301" s="575"/>
      <c r="AX301" s="575"/>
      <c r="AY301" s="575"/>
      <c r="AZ301" s="575"/>
      <c r="BA301" s="575"/>
      <c r="BB301" s="575"/>
      <c r="BC301" s="575"/>
      <c r="BD301" s="575"/>
      <c r="BE301" s="575"/>
      <c r="BF301" s="575"/>
      <c r="BG301" s="575"/>
      <c r="BH301" s="575"/>
      <c r="BI301" s="575"/>
      <c r="BJ301" s="575"/>
      <c r="BK301" s="575"/>
      <c r="BL301" s="575"/>
      <c r="BM301" s="575"/>
      <c r="BN301" s="575"/>
      <c r="BO301" s="575"/>
      <c r="BP301" s="575"/>
      <c r="BQ301" s="575"/>
      <c r="BR301" s="575"/>
      <c r="BS301" s="575"/>
      <c r="BT301" s="575"/>
      <c r="BU301" s="575"/>
      <c r="BV301" s="575"/>
      <c r="BW301" s="575"/>
      <c r="BX301" s="575"/>
      <c r="BY301" s="575"/>
      <c r="BZ301" s="575"/>
      <c r="CA301" s="575"/>
      <c r="CB301" s="575"/>
      <c r="CC301" s="575"/>
      <c r="CD301" s="575"/>
      <c r="CE301" s="575"/>
      <c r="CF301" s="575"/>
      <c r="CG301" s="575"/>
      <c r="CH301" s="575"/>
      <c r="CI301" s="575"/>
      <c r="CJ301" s="575"/>
      <c r="CK301" s="575"/>
      <c r="CL301" s="575"/>
      <c r="CM301" s="575"/>
      <c r="CN301" s="575"/>
      <c r="CO301" s="575"/>
      <c r="CP301" s="575"/>
      <c r="CQ301" s="575"/>
      <c r="CR301" s="575"/>
      <c r="CS301" s="575"/>
      <c r="CT301" s="575"/>
      <c r="CU301" s="575"/>
      <c r="CV301" s="575"/>
      <c r="CW301" s="575"/>
      <c r="CX301" s="575"/>
      <c r="CY301" s="575"/>
      <c r="CZ301" s="575"/>
      <c r="DA301" s="575"/>
      <c r="DB301" s="575"/>
      <c r="DC301" s="575"/>
      <c r="DD301" s="575"/>
      <c r="DE301" s="575"/>
      <c r="DF301" s="575"/>
      <c r="DG301" s="575"/>
      <c r="DH301" s="575"/>
      <c r="DI301" s="575"/>
      <c r="DJ301" s="575"/>
      <c r="DK301" s="575"/>
      <c r="DL301" s="575"/>
      <c r="DM301" s="575"/>
      <c r="DN301" s="575"/>
      <c r="DO301" s="575"/>
      <c r="DP301" s="575"/>
      <c r="DQ301" s="575"/>
      <c r="DR301" s="575"/>
      <c r="DS301" s="575"/>
      <c r="DT301" s="575"/>
      <c r="DU301" s="575"/>
      <c r="DV301" s="575"/>
      <c r="DW301" s="575"/>
      <c r="DX301" s="575"/>
      <c r="DY301" s="575"/>
      <c r="DZ301" s="575"/>
      <c r="EA301" s="575"/>
      <c r="EB301" s="575"/>
      <c r="EC301" s="575"/>
      <c r="ED301" s="575"/>
      <c r="EE301" s="575"/>
      <c r="EF301" s="575"/>
      <c r="EG301" s="575"/>
    </row>
    <row r="302" spans="1:137">
      <c r="A302" s="575"/>
      <c r="B302" s="575"/>
      <c r="C302" s="575"/>
      <c r="D302" s="575"/>
      <c r="E302" s="575"/>
      <c r="F302" s="575"/>
      <c r="G302" s="575"/>
      <c r="H302" s="575"/>
      <c r="I302" s="575"/>
      <c r="J302" s="575"/>
      <c r="K302" s="575"/>
      <c r="L302" s="575"/>
      <c r="M302" s="575"/>
      <c r="N302" s="575"/>
      <c r="O302" s="575"/>
      <c r="P302" s="575"/>
      <c r="Q302" s="575"/>
      <c r="R302" s="575"/>
      <c r="S302" s="575"/>
      <c r="T302" s="575"/>
      <c r="U302" s="575"/>
      <c r="V302" s="575"/>
      <c r="W302" s="575"/>
      <c r="X302" s="575"/>
      <c r="Y302" s="575"/>
      <c r="Z302" s="575"/>
      <c r="AA302" s="575"/>
      <c r="AB302" s="575"/>
      <c r="AC302" s="575"/>
      <c r="AD302" s="575"/>
      <c r="AE302" s="575"/>
      <c r="AF302" s="575"/>
      <c r="AG302" s="575"/>
      <c r="AH302" s="575"/>
      <c r="AI302" s="575"/>
      <c r="AJ302" s="575"/>
      <c r="AK302" s="575"/>
      <c r="AL302" s="575"/>
      <c r="AM302" s="575"/>
      <c r="AN302" s="575"/>
      <c r="AO302" s="575"/>
      <c r="AP302" s="575"/>
      <c r="AQ302" s="575"/>
      <c r="AR302" s="575"/>
      <c r="AS302" s="575"/>
      <c r="AT302" s="575"/>
      <c r="AU302" s="575"/>
      <c r="AV302" s="575"/>
      <c r="AW302" s="575"/>
      <c r="AX302" s="575"/>
      <c r="AY302" s="575"/>
      <c r="AZ302" s="575"/>
      <c r="BA302" s="575"/>
      <c r="BB302" s="575"/>
      <c r="BC302" s="575"/>
      <c r="BD302" s="575"/>
      <c r="BE302" s="575"/>
      <c r="BF302" s="575"/>
      <c r="BG302" s="575"/>
      <c r="BH302" s="575"/>
      <c r="BI302" s="575"/>
      <c r="BJ302" s="575"/>
      <c r="BK302" s="575"/>
      <c r="BL302" s="575"/>
      <c r="BM302" s="575"/>
      <c r="BN302" s="575"/>
      <c r="BO302" s="575"/>
      <c r="BP302" s="575"/>
      <c r="BQ302" s="575"/>
      <c r="BR302" s="575"/>
      <c r="BS302" s="575"/>
      <c r="BT302" s="575"/>
      <c r="BU302" s="575"/>
      <c r="BV302" s="575"/>
      <c r="BW302" s="575"/>
      <c r="BX302" s="575"/>
      <c r="BY302" s="575"/>
      <c r="BZ302" s="575"/>
      <c r="CA302" s="575"/>
      <c r="CB302" s="575"/>
      <c r="CC302" s="575"/>
      <c r="CD302" s="575"/>
      <c r="CE302" s="575"/>
      <c r="CF302" s="575"/>
      <c r="CG302" s="575"/>
      <c r="CH302" s="575"/>
      <c r="CI302" s="575"/>
      <c r="CJ302" s="575"/>
      <c r="CK302" s="575"/>
      <c r="CL302" s="575"/>
      <c r="CM302" s="575"/>
      <c r="CN302" s="575"/>
      <c r="CO302" s="575"/>
      <c r="CP302" s="575"/>
      <c r="CQ302" s="575"/>
      <c r="CR302" s="575"/>
      <c r="CS302" s="575"/>
      <c r="CT302" s="575"/>
      <c r="CU302" s="575"/>
      <c r="CV302" s="575"/>
      <c r="CW302" s="575"/>
      <c r="CX302" s="575"/>
      <c r="CY302" s="575"/>
      <c r="CZ302" s="575"/>
      <c r="DA302" s="575"/>
      <c r="DB302" s="575"/>
      <c r="DC302" s="575"/>
      <c r="DD302" s="575"/>
      <c r="DE302" s="575"/>
      <c r="DF302" s="575"/>
      <c r="DG302" s="575"/>
      <c r="DH302" s="575"/>
      <c r="DI302" s="575"/>
      <c r="DJ302" s="575"/>
      <c r="DK302" s="575"/>
      <c r="DL302" s="575"/>
      <c r="DM302" s="575"/>
      <c r="DN302" s="575"/>
      <c r="DO302" s="575"/>
      <c r="DP302" s="575"/>
      <c r="DQ302" s="575"/>
      <c r="DR302" s="575"/>
      <c r="DS302" s="575"/>
      <c r="DT302" s="575"/>
      <c r="DU302" s="575"/>
      <c r="DV302" s="575"/>
      <c r="DW302" s="575"/>
      <c r="DX302" s="575"/>
      <c r="DY302" s="575"/>
      <c r="DZ302" s="575"/>
      <c r="EA302" s="575"/>
      <c r="EB302" s="575"/>
      <c r="EC302" s="575"/>
      <c r="ED302" s="575"/>
      <c r="EE302" s="575"/>
      <c r="EF302" s="575"/>
      <c r="EG302" s="575"/>
    </row>
    <row r="303" spans="1:137">
      <c r="A303" s="575"/>
      <c r="B303" s="575"/>
      <c r="C303" s="575"/>
      <c r="D303" s="575"/>
      <c r="E303" s="575"/>
      <c r="F303" s="575"/>
      <c r="G303" s="575"/>
      <c r="H303" s="575"/>
      <c r="I303" s="575"/>
      <c r="J303" s="575"/>
      <c r="K303" s="575"/>
      <c r="L303" s="575"/>
      <c r="M303" s="575"/>
      <c r="N303" s="575"/>
      <c r="O303" s="575"/>
      <c r="P303" s="575"/>
      <c r="Q303" s="575"/>
      <c r="R303" s="575"/>
      <c r="S303" s="575"/>
      <c r="T303" s="575"/>
      <c r="U303" s="575"/>
      <c r="V303" s="575"/>
      <c r="W303" s="575"/>
      <c r="X303" s="575"/>
      <c r="Y303" s="575"/>
      <c r="Z303" s="575"/>
      <c r="AA303" s="575"/>
      <c r="AB303" s="575"/>
      <c r="AC303" s="575"/>
      <c r="AD303" s="575"/>
      <c r="AE303" s="575"/>
      <c r="AF303" s="575"/>
      <c r="AG303" s="575"/>
      <c r="AH303" s="575"/>
      <c r="AI303" s="575"/>
      <c r="AJ303" s="575"/>
      <c r="AK303" s="575"/>
      <c r="AL303" s="575"/>
      <c r="AM303" s="575"/>
      <c r="AN303" s="575"/>
      <c r="AO303" s="575"/>
      <c r="AP303" s="575"/>
      <c r="AQ303" s="575"/>
      <c r="AR303" s="575"/>
      <c r="AS303" s="575"/>
      <c r="AT303" s="575"/>
      <c r="AU303" s="575"/>
      <c r="AV303" s="575"/>
      <c r="AW303" s="575"/>
      <c r="AX303" s="575"/>
      <c r="AY303" s="575"/>
      <c r="AZ303" s="575"/>
      <c r="BA303" s="575"/>
      <c r="BB303" s="575"/>
      <c r="BC303" s="575"/>
      <c r="BD303" s="575"/>
      <c r="BE303" s="575"/>
      <c r="BF303" s="575"/>
      <c r="BG303" s="575"/>
      <c r="BH303" s="575"/>
      <c r="BI303" s="575"/>
      <c r="BJ303" s="575"/>
      <c r="BK303" s="575"/>
      <c r="BL303" s="575"/>
      <c r="BM303" s="575"/>
      <c r="BN303" s="575"/>
      <c r="BO303" s="575"/>
      <c r="BP303" s="575"/>
      <c r="BQ303" s="575"/>
      <c r="BR303" s="575"/>
      <c r="BS303" s="575"/>
      <c r="BT303" s="575"/>
      <c r="BU303" s="575"/>
      <c r="BV303" s="575"/>
      <c r="BW303" s="575"/>
      <c r="BX303" s="575"/>
      <c r="BY303" s="575"/>
      <c r="BZ303" s="575"/>
      <c r="CA303" s="575"/>
      <c r="CB303" s="575"/>
      <c r="CC303" s="575"/>
      <c r="CD303" s="575"/>
      <c r="CE303" s="575"/>
      <c r="CF303" s="575"/>
      <c r="CG303" s="575"/>
      <c r="CH303" s="575"/>
      <c r="CI303" s="575"/>
      <c r="CJ303" s="575"/>
      <c r="CK303" s="575"/>
      <c r="CL303" s="575"/>
      <c r="CM303" s="575"/>
      <c r="CN303" s="575"/>
      <c r="CO303" s="575"/>
      <c r="CP303" s="575"/>
      <c r="CQ303" s="575"/>
      <c r="CR303" s="575"/>
      <c r="CS303" s="575"/>
      <c r="CT303" s="575"/>
      <c r="CU303" s="575"/>
      <c r="CV303" s="575"/>
      <c r="CW303" s="575"/>
      <c r="CX303" s="575"/>
      <c r="CY303" s="575"/>
      <c r="CZ303" s="575"/>
      <c r="DA303" s="575"/>
      <c r="DB303" s="575"/>
      <c r="DC303" s="575"/>
      <c r="DD303" s="575"/>
      <c r="DE303" s="575"/>
      <c r="DF303" s="575"/>
      <c r="DG303" s="575"/>
      <c r="DH303" s="575"/>
      <c r="DI303" s="575"/>
      <c r="DJ303" s="575"/>
      <c r="DK303" s="575"/>
      <c r="DL303" s="575"/>
      <c r="DM303" s="575"/>
      <c r="DN303" s="575"/>
      <c r="DO303" s="575"/>
      <c r="DP303" s="575"/>
      <c r="DQ303" s="575"/>
      <c r="DR303" s="575"/>
      <c r="DS303" s="575"/>
      <c r="DT303" s="575"/>
      <c r="DU303" s="575"/>
      <c r="DV303" s="575"/>
      <c r="DW303" s="575"/>
      <c r="DX303" s="575"/>
      <c r="DY303" s="575"/>
      <c r="DZ303" s="575"/>
      <c r="EA303" s="575"/>
      <c r="EB303" s="575"/>
      <c r="EC303" s="575"/>
      <c r="ED303" s="575"/>
      <c r="EE303" s="575"/>
      <c r="EF303" s="575"/>
      <c r="EG303" s="575"/>
    </row>
    <row r="304" spans="1:137">
      <c r="A304" s="575"/>
      <c r="B304" s="575"/>
      <c r="C304" s="575"/>
      <c r="D304" s="575"/>
      <c r="E304" s="575"/>
      <c r="F304" s="575"/>
      <c r="G304" s="575"/>
      <c r="H304" s="575"/>
      <c r="I304" s="575"/>
      <c r="J304" s="575"/>
      <c r="K304" s="575"/>
      <c r="L304" s="575"/>
      <c r="M304" s="575"/>
      <c r="N304" s="575"/>
      <c r="O304" s="575"/>
      <c r="P304" s="575"/>
      <c r="Q304" s="575"/>
      <c r="R304" s="575"/>
      <c r="S304" s="575"/>
      <c r="T304" s="575"/>
      <c r="U304" s="575"/>
      <c r="V304" s="575"/>
      <c r="W304" s="575"/>
      <c r="X304" s="575"/>
      <c r="Y304" s="575"/>
      <c r="Z304" s="575"/>
      <c r="AA304" s="575"/>
      <c r="AB304" s="575"/>
      <c r="AC304" s="575"/>
      <c r="AD304" s="575"/>
      <c r="AE304" s="575"/>
      <c r="AF304" s="575"/>
      <c r="AG304" s="575"/>
      <c r="AH304" s="575"/>
      <c r="AI304" s="575"/>
      <c r="AJ304" s="575"/>
      <c r="AK304" s="575"/>
      <c r="AL304" s="575"/>
      <c r="AM304" s="575"/>
      <c r="AN304" s="575"/>
      <c r="AO304" s="575"/>
      <c r="AP304" s="575"/>
      <c r="AQ304" s="575"/>
      <c r="AR304" s="575"/>
      <c r="AS304" s="575"/>
      <c r="AT304" s="575"/>
      <c r="AU304" s="575"/>
      <c r="AV304" s="575"/>
      <c r="AW304" s="575"/>
      <c r="AX304" s="575"/>
      <c r="AY304" s="575"/>
      <c r="AZ304" s="575"/>
      <c r="BA304" s="575"/>
      <c r="BB304" s="575"/>
      <c r="BC304" s="575"/>
      <c r="BD304" s="575"/>
      <c r="BE304" s="575"/>
      <c r="BF304" s="575"/>
      <c r="BG304" s="575"/>
      <c r="BH304" s="575"/>
      <c r="BI304" s="575"/>
      <c r="BJ304" s="575"/>
      <c r="BK304" s="575"/>
      <c r="BL304" s="575"/>
      <c r="BM304" s="575"/>
      <c r="BN304" s="575"/>
      <c r="BO304" s="575"/>
      <c r="BP304" s="575"/>
      <c r="BQ304" s="575"/>
      <c r="BR304" s="575"/>
      <c r="BS304" s="575"/>
      <c r="BT304" s="575"/>
      <c r="BU304" s="575"/>
      <c r="BV304" s="575"/>
      <c r="BW304" s="575"/>
      <c r="BX304" s="575"/>
      <c r="BY304" s="575"/>
      <c r="BZ304" s="575"/>
      <c r="CA304" s="575"/>
      <c r="CB304" s="575"/>
      <c r="CC304" s="575"/>
      <c r="CD304" s="575"/>
      <c r="CE304" s="575"/>
      <c r="CF304" s="575"/>
      <c r="CG304" s="575"/>
      <c r="CH304" s="575"/>
      <c r="CI304" s="575"/>
      <c r="CJ304" s="575"/>
      <c r="CK304" s="575"/>
      <c r="CL304" s="575"/>
      <c r="CM304" s="575"/>
      <c r="CN304" s="575"/>
      <c r="CO304" s="575"/>
      <c r="CP304" s="575"/>
      <c r="CQ304" s="575"/>
      <c r="CR304" s="575"/>
      <c r="CS304" s="575"/>
      <c r="CT304" s="575"/>
      <c r="CU304" s="575"/>
      <c r="CV304" s="575"/>
      <c r="CW304" s="575"/>
      <c r="CX304" s="575"/>
      <c r="CY304" s="575"/>
      <c r="CZ304" s="575"/>
      <c r="DA304" s="575"/>
      <c r="DB304" s="575"/>
      <c r="DC304" s="575"/>
      <c r="DD304" s="575"/>
      <c r="DE304" s="575"/>
      <c r="DF304" s="575"/>
      <c r="DG304" s="575"/>
      <c r="DH304" s="575"/>
      <c r="DI304" s="575"/>
      <c r="DJ304" s="575"/>
      <c r="DK304" s="575"/>
      <c r="DL304" s="575"/>
      <c r="DM304" s="575"/>
      <c r="DN304" s="575"/>
      <c r="DO304" s="575"/>
      <c r="DP304" s="575"/>
      <c r="DQ304" s="575"/>
      <c r="DR304" s="575"/>
      <c r="DS304" s="575"/>
      <c r="DT304" s="575"/>
      <c r="DU304" s="575"/>
      <c r="DV304" s="575"/>
      <c r="DW304" s="575"/>
      <c r="DX304" s="575"/>
      <c r="DY304" s="575"/>
      <c r="DZ304" s="575"/>
      <c r="EA304" s="575"/>
      <c r="EB304" s="575"/>
      <c r="EC304" s="575"/>
      <c r="ED304" s="575"/>
      <c r="EE304" s="575"/>
      <c r="EF304" s="575"/>
      <c r="EG304" s="575"/>
    </row>
    <row r="305" spans="1:137">
      <c r="A305" s="575"/>
      <c r="B305" s="575"/>
      <c r="C305" s="575"/>
      <c r="D305" s="575"/>
      <c r="E305" s="575"/>
      <c r="F305" s="575"/>
      <c r="G305" s="575"/>
      <c r="H305" s="575"/>
      <c r="I305" s="575"/>
      <c r="J305" s="575"/>
      <c r="K305" s="575"/>
      <c r="L305" s="575"/>
      <c r="M305" s="575"/>
      <c r="N305" s="575"/>
      <c r="O305" s="575"/>
      <c r="P305" s="575"/>
      <c r="Q305" s="575"/>
      <c r="R305" s="575"/>
      <c r="S305" s="575"/>
      <c r="T305" s="575"/>
      <c r="U305" s="575"/>
      <c r="V305" s="575"/>
      <c r="W305" s="575"/>
      <c r="X305" s="575"/>
      <c r="Y305" s="575"/>
      <c r="Z305" s="575"/>
      <c r="AA305" s="575"/>
      <c r="AB305" s="575"/>
      <c r="AC305" s="575"/>
      <c r="AD305" s="575"/>
      <c r="AE305" s="575"/>
      <c r="AF305" s="575"/>
      <c r="AG305" s="575"/>
      <c r="AH305" s="575"/>
      <c r="AI305" s="575"/>
      <c r="AJ305" s="575"/>
      <c r="AK305" s="575"/>
      <c r="AL305" s="575"/>
      <c r="AM305" s="575"/>
      <c r="AN305" s="575"/>
      <c r="AO305" s="575"/>
      <c r="AP305" s="575"/>
      <c r="AQ305" s="575"/>
      <c r="AR305" s="575"/>
      <c r="AS305" s="575"/>
      <c r="AT305" s="575"/>
      <c r="AU305" s="575"/>
      <c r="AV305" s="575"/>
      <c r="AW305" s="575"/>
      <c r="AX305" s="575"/>
      <c r="AY305" s="575"/>
      <c r="AZ305" s="575"/>
      <c r="BA305" s="575"/>
      <c r="BB305" s="575"/>
      <c r="BC305" s="575"/>
      <c r="BD305" s="575"/>
      <c r="BE305" s="575"/>
      <c r="BF305" s="575"/>
      <c r="BG305" s="575"/>
      <c r="BH305" s="575"/>
      <c r="BI305" s="575"/>
      <c r="BJ305" s="575"/>
      <c r="BK305" s="575"/>
      <c r="BL305" s="575"/>
      <c r="BM305" s="575"/>
      <c r="BN305" s="575"/>
      <c r="BO305" s="575"/>
      <c r="BP305" s="575"/>
      <c r="BQ305" s="575"/>
      <c r="BR305" s="575"/>
      <c r="BS305" s="575"/>
      <c r="BT305" s="575"/>
      <c r="BU305" s="575"/>
      <c r="BV305" s="575"/>
      <c r="BW305" s="575"/>
      <c r="BX305" s="575"/>
      <c r="BY305" s="575"/>
      <c r="BZ305" s="575"/>
      <c r="CA305" s="575"/>
      <c r="CB305" s="575"/>
      <c r="CC305" s="575"/>
      <c r="CD305" s="575"/>
      <c r="CE305" s="575"/>
      <c r="CF305" s="575"/>
      <c r="CG305" s="575"/>
      <c r="CH305" s="575"/>
      <c r="CI305" s="575"/>
      <c r="CJ305" s="575"/>
      <c r="CK305" s="575"/>
      <c r="CL305" s="575"/>
      <c r="CM305" s="575"/>
      <c r="CN305" s="575"/>
      <c r="CO305" s="575"/>
      <c r="CP305" s="575"/>
      <c r="CQ305" s="575"/>
      <c r="CR305" s="575"/>
      <c r="CS305" s="575"/>
      <c r="CT305" s="575"/>
      <c r="CU305" s="575"/>
      <c r="CV305" s="575"/>
      <c r="CW305" s="575"/>
      <c r="CX305" s="575"/>
      <c r="CY305" s="575"/>
      <c r="CZ305" s="575"/>
      <c r="DA305" s="575"/>
      <c r="DB305" s="575"/>
      <c r="DC305" s="575"/>
      <c r="DD305" s="575"/>
      <c r="DE305" s="575"/>
      <c r="DF305" s="575"/>
      <c r="DG305" s="575"/>
      <c r="DH305" s="575"/>
      <c r="DI305" s="575"/>
      <c r="DJ305" s="575"/>
      <c r="DK305" s="575"/>
      <c r="DL305" s="575"/>
      <c r="DM305" s="575"/>
      <c r="DN305" s="575"/>
      <c r="DO305" s="575"/>
      <c r="DP305" s="575"/>
      <c r="DQ305" s="575"/>
      <c r="DR305" s="575"/>
      <c r="DS305" s="575"/>
      <c r="DT305" s="575"/>
      <c r="DU305" s="575"/>
      <c r="DV305" s="575"/>
      <c r="DW305" s="575"/>
      <c r="DX305" s="575"/>
      <c r="DY305" s="575"/>
      <c r="DZ305" s="575"/>
      <c r="EA305" s="575"/>
      <c r="EB305" s="575"/>
      <c r="EC305" s="575"/>
      <c r="ED305" s="575"/>
      <c r="EE305" s="575"/>
      <c r="EF305" s="575"/>
      <c r="EG305" s="575"/>
    </row>
    <row r="306" spans="1:137">
      <c r="A306" s="575"/>
      <c r="B306" s="575"/>
      <c r="C306" s="575"/>
      <c r="D306" s="575"/>
      <c r="E306" s="575"/>
      <c r="F306" s="575"/>
      <c r="G306" s="575"/>
      <c r="H306" s="575"/>
      <c r="I306" s="575"/>
      <c r="J306" s="575"/>
      <c r="K306" s="575"/>
      <c r="L306" s="575"/>
      <c r="M306" s="575"/>
      <c r="N306" s="575"/>
      <c r="O306" s="575"/>
      <c r="P306" s="575"/>
      <c r="Q306" s="575"/>
      <c r="R306" s="575"/>
      <c r="S306" s="575"/>
      <c r="T306" s="575"/>
      <c r="U306" s="575"/>
      <c r="V306" s="575"/>
      <c r="W306" s="575"/>
      <c r="X306" s="575"/>
      <c r="Y306" s="575"/>
      <c r="Z306" s="575"/>
      <c r="AA306" s="575"/>
      <c r="AB306" s="575"/>
      <c r="AC306" s="575"/>
      <c r="AD306" s="575"/>
      <c r="AE306" s="575"/>
      <c r="AF306" s="575"/>
      <c r="AG306" s="575"/>
      <c r="AH306" s="575"/>
      <c r="AI306" s="575"/>
      <c r="AJ306" s="575"/>
      <c r="AK306" s="575"/>
      <c r="AL306" s="575"/>
      <c r="AM306" s="575"/>
      <c r="AN306" s="575"/>
      <c r="AO306" s="575"/>
      <c r="AP306" s="575"/>
      <c r="AQ306" s="575"/>
      <c r="AR306" s="575"/>
      <c r="AS306" s="575"/>
      <c r="AT306" s="575"/>
      <c r="AU306" s="575"/>
      <c r="AV306" s="575"/>
      <c r="AW306" s="575"/>
      <c r="AX306" s="575"/>
      <c r="AY306" s="575"/>
      <c r="AZ306" s="575"/>
      <c r="BA306" s="575"/>
      <c r="BB306" s="575"/>
      <c r="BC306" s="575"/>
      <c r="BD306" s="575"/>
      <c r="BE306" s="575"/>
      <c r="BF306" s="575"/>
      <c r="BG306" s="575"/>
      <c r="BH306" s="575"/>
      <c r="BI306" s="575"/>
      <c r="BJ306" s="575"/>
      <c r="BK306" s="575"/>
      <c r="BL306" s="575"/>
      <c r="BM306" s="575"/>
      <c r="BN306" s="575"/>
      <c r="BO306" s="575"/>
      <c r="BP306" s="575"/>
      <c r="BQ306" s="575"/>
      <c r="BR306" s="575"/>
      <c r="BS306" s="575"/>
      <c r="BT306" s="575"/>
      <c r="BU306" s="575"/>
      <c r="BV306" s="575"/>
      <c r="BW306" s="575"/>
      <c r="BX306" s="575"/>
      <c r="BY306" s="575"/>
      <c r="BZ306" s="575"/>
      <c r="CA306" s="575"/>
      <c r="CB306" s="575"/>
      <c r="CC306" s="575"/>
      <c r="CD306" s="575"/>
      <c r="CE306" s="575"/>
      <c r="CF306" s="575"/>
      <c r="CG306" s="575"/>
      <c r="CH306" s="575"/>
      <c r="CI306" s="575"/>
      <c r="CJ306" s="575"/>
      <c r="CK306" s="575"/>
      <c r="CL306" s="575"/>
      <c r="CM306" s="575"/>
      <c r="CN306" s="575"/>
      <c r="CO306" s="575"/>
      <c r="CP306" s="575"/>
      <c r="CQ306" s="575"/>
      <c r="CR306" s="575"/>
      <c r="CS306" s="575"/>
      <c r="CT306" s="575"/>
      <c r="CU306" s="575"/>
      <c r="CV306" s="575"/>
      <c r="CW306" s="575"/>
      <c r="CX306" s="575"/>
      <c r="CY306" s="575"/>
      <c r="CZ306" s="575"/>
      <c r="DA306" s="575"/>
      <c r="DB306" s="575"/>
      <c r="DC306" s="575"/>
      <c r="DD306" s="575"/>
      <c r="DE306" s="575"/>
      <c r="DF306" s="575"/>
      <c r="DG306" s="575"/>
      <c r="DH306" s="575"/>
      <c r="DI306" s="575"/>
      <c r="DJ306" s="575"/>
      <c r="DK306" s="575"/>
      <c r="DL306" s="575"/>
      <c r="DM306" s="575"/>
      <c r="DN306" s="575"/>
      <c r="DO306" s="575"/>
      <c r="DP306" s="575"/>
      <c r="DQ306" s="575"/>
      <c r="DR306" s="575"/>
      <c r="DS306" s="575"/>
      <c r="DT306" s="575"/>
      <c r="DU306" s="575"/>
      <c r="DV306" s="575"/>
      <c r="DW306" s="575"/>
      <c r="DX306" s="575"/>
      <c r="DY306" s="575"/>
      <c r="DZ306" s="575"/>
      <c r="EA306" s="575"/>
      <c r="EB306" s="575"/>
      <c r="EC306" s="575"/>
      <c r="ED306" s="575"/>
      <c r="EE306" s="575"/>
      <c r="EF306" s="575"/>
      <c r="EG306" s="575"/>
    </row>
    <row r="307" spans="1:137">
      <c r="A307" s="575"/>
      <c r="B307" s="575"/>
      <c r="C307" s="575"/>
      <c r="D307" s="575"/>
      <c r="E307" s="575"/>
      <c r="F307" s="575"/>
      <c r="G307" s="575"/>
      <c r="H307" s="575"/>
      <c r="I307" s="575"/>
      <c r="J307" s="575"/>
      <c r="K307" s="575"/>
      <c r="L307" s="575"/>
      <c r="M307" s="575"/>
      <c r="N307" s="575"/>
      <c r="O307" s="575"/>
      <c r="P307" s="575"/>
      <c r="Q307" s="575"/>
      <c r="R307" s="575"/>
      <c r="S307" s="575"/>
      <c r="T307" s="575"/>
      <c r="U307" s="575"/>
      <c r="V307" s="575"/>
      <c r="W307" s="575"/>
      <c r="X307" s="575"/>
      <c r="Y307" s="575"/>
      <c r="Z307" s="575"/>
      <c r="AA307" s="575"/>
      <c r="AB307" s="575"/>
      <c r="AC307" s="575"/>
      <c r="AD307" s="575"/>
      <c r="AE307" s="575"/>
      <c r="AF307" s="575"/>
      <c r="AG307" s="575"/>
      <c r="AH307" s="575"/>
      <c r="AI307" s="575"/>
      <c r="AJ307" s="575"/>
      <c r="AK307" s="575"/>
      <c r="AL307" s="575"/>
      <c r="AM307" s="575"/>
      <c r="AN307" s="575"/>
      <c r="AO307" s="575"/>
      <c r="AP307" s="575"/>
      <c r="AQ307" s="575"/>
      <c r="AR307" s="575"/>
      <c r="AS307" s="575"/>
      <c r="AT307" s="575"/>
      <c r="AU307" s="575"/>
      <c r="AV307" s="575"/>
      <c r="AW307" s="575"/>
      <c r="AX307" s="575"/>
      <c r="AY307" s="575"/>
      <c r="AZ307" s="575"/>
      <c r="BA307" s="575"/>
      <c r="BB307" s="575"/>
      <c r="BC307" s="575"/>
      <c r="BD307" s="575"/>
      <c r="BE307" s="575"/>
      <c r="BF307" s="575"/>
      <c r="BG307" s="575"/>
      <c r="BH307" s="575"/>
      <c r="BI307" s="575"/>
      <c r="BJ307" s="575"/>
      <c r="BK307" s="575"/>
      <c r="BL307" s="575"/>
      <c r="BM307" s="575"/>
      <c r="BN307" s="575"/>
      <c r="BO307" s="575"/>
      <c r="BP307" s="575"/>
      <c r="BQ307" s="575"/>
      <c r="BR307" s="575"/>
      <c r="BS307" s="575"/>
      <c r="BT307" s="575"/>
      <c r="BU307" s="575"/>
      <c r="BV307" s="575"/>
      <c r="BW307" s="575"/>
      <c r="BX307" s="575"/>
      <c r="BY307" s="575"/>
      <c r="BZ307" s="575"/>
      <c r="CA307" s="575"/>
      <c r="CB307" s="575"/>
      <c r="CC307" s="575"/>
      <c r="CD307" s="575"/>
      <c r="CE307" s="575"/>
      <c r="CF307" s="575"/>
      <c r="CG307" s="575"/>
      <c r="CH307" s="575"/>
      <c r="CI307" s="575"/>
      <c r="CJ307" s="575"/>
      <c r="CK307" s="575"/>
      <c r="CL307" s="575"/>
      <c r="CM307" s="575"/>
      <c r="CN307" s="575"/>
      <c r="CO307" s="575"/>
      <c r="CP307" s="575"/>
      <c r="CQ307" s="575"/>
      <c r="CR307" s="575"/>
      <c r="CS307" s="575"/>
      <c r="CT307" s="575"/>
      <c r="CU307" s="575"/>
      <c r="CV307" s="575"/>
      <c r="CW307" s="575"/>
      <c r="CX307" s="575"/>
      <c r="CY307" s="575"/>
      <c r="CZ307" s="575"/>
      <c r="DA307" s="575"/>
      <c r="DB307" s="575"/>
      <c r="DC307" s="575"/>
      <c r="DD307" s="575"/>
      <c r="DE307" s="575"/>
      <c r="DF307" s="575"/>
      <c r="DG307" s="575"/>
      <c r="DH307" s="575"/>
      <c r="DI307" s="575"/>
      <c r="DJ307" s="575"/>
      <c r="DK307" s="575"/>
      <c r="DL307" s="575"/>
      <c r="DM307" s="575"/>
      <c r="DN307" s="575"/>
      <c r="DO307" s="575"/>
      <c r="DP307" s="575"/>
      <c r="DQ307" s="575"/>
      <c r="DR307" s="575"/>
      <c r="DS307" s="575"/>
      <c r="DT307" s="575"/>
      <c r="DU307" s="575"/>
      <c r="DV307" s="575"/>
      <c r="DW307" s="575"/>
      <c r="DX307" s="575"/>
      <c r="DY307" s="575"/>
      <c r="DZ307" s="575"/>
      <c r="EA307" s="575"/>
      <c r="EB307" s="575"/>
      <c r="EC307" s="575"/>
      <c r="ED307" s="575"/>
      <c r="EE307" s="575"/>
      <c r="EF307" s="575"/>
      <c r="EG307" s="575"/>
    </row>
    <row r="308" spans="1:137">
      <c r="A308" s="575"/>
      <c r="B308" s="575"/>
      <c r="C308" s="575"/>
      <c r="D308" s="575"/>
      <c r="E308" s="575"/>
      <c r="F308" s="575"/>
      <c r="G308" s="575"/>
      <c r="H308" s="575"/>
      <c r="I308" s="575"/>
      <c r="J308" s="575"/>
      <c r="K308" s="575"/>
      <c r="L308" s="575"/>
      <c r="M308" s="575"/>
      <c r="N308" s="575"/>
      <c r="O308" s="575"/>
      <c r="P308" s="575"/>
      <c r="Q308" s="575"/>
      <c r="R308" s="575"/>
      <c r="S308" s="575"/>
      <c r="T308" s="575"/>
      <c r="U308" s="575"/>
      <c r="V308" s="575"/>
      <c r="W308" s="575"/>
      <c r="X308" s="575"/>
      <c r="Y308" s="575"/>
      <c r="Z308" s="575"/>
      <c r="AA308" s="575"/>
      <c r="AB308" s="575"/>
      <c r="AC308" s="575"/>
      <c r="AD308" s="575"/>
      <c r="AE308" s="575"/>
      <c r="AF308" s="575"/>
      <c r="AG308" s="575"/>
      <c r="AH308" s="575"/>
      <c r="AI308" s="575"/>
      <c r="AJ308" s="575"/>
      <c r="AK308" s="575"/>
      <c r="AL308" s="575"/>
      <c r="AM308" s="575"/>
      <c r="AN308" s="575"/>
      <c r="AO308" s="575"/>
      <c r="AP308" s="575"/>
      <c r="AQ308" s="575"/>
      <c r="AR308" s="575"/>
      <c r="AS308" s="575"/>
      <c r="AT308" s="575"/>
      <c r="AU308" s="575"/>
      <c r="AV308" s="575"/>
      <c r="AW308" s="575"/>
      <c r="AX308" s="575"/>
      <c r="AY308" s="575"/>
      <c r="AZ308" s="575"/>
      <c r="BA308" s="575"/>
      <c r="BB308" s="575"/>
      <c r="BC308" s="575"/>
      <c r="BD308" s="575"/>
      <c r="BE308" s="575"/>
      <c r="BF308" s="575"/>
      <c r="BG308" s="575"/>
      <c r="BH308" s="575"/>
      <c r="BI308" s="575"/>
      <c r="BJ308" s="575"/>
      <c r="BK308" s="575"/>
      <c r="BL308" s="575"/>
      <c r="BM308" s="575"/>
      <c r="BN308" s="575"/>
      <c r="BO308" s="575"/>
      <c r="BP308" s="575"/>
      <c r="BQ308" s="575"/>
      <c r="BR308" s="575"/>
      <c r="BS308" s="575"/>
      <c r="BT308" s="575"/>
      <c r="BU308" s="575"/>
      <c r="BV308" s="575"/>
      <c r="BW308" s="575"/>
      <c r="BX308" s="575"/>
      <c r="BY308" s="575"/>
      <c r="BZ308" s="575"/>
      <c r="CA308" s="575"/>
      <c r="CB308" s="575"/>
      <c r="CC308" s="575"/>
      <c r="CD308" s="575"/>
      <c r="CE308" s="575"/>
      <c r="CF308" s="575"/>
      <c r="CG308" s="575"/>
      <c r="CH308" s="575"/>
      <c r="CI308" s="575"/>
      <c r="CJ308" s="575"/>
      <c r="CK308" s="575"/>
      <c r="CL308" s="575"/>
      <c r="CM308" s="575"/>
      <c r="CN308" s="575"/>
      <c r="CO308" s="575"/>
      <c r="CP308" s="575"/>
      <c r="CQ308" s="575"/>
      <c r="CR308" s="575"/>
      <c r="CS308" s="575"/>
      <c r="CT308" s="575"/>
      <c r="CU308" s="575"/>
      <c r="CV308" s="575"/>
      <c r="CW308" s="575"/>
      <c r="CX308" s="575"/>
      <c r="CY308" s="575"/>
      <c r="CZ308" s="575"/>
      <c r="DA308" s="575"/>
      <c r="DB308" s="575"/>
      <c r="DC308" s="575"/>
      <c r="DD308" s="575"/>
      <c r="DE308" s="575"/>
      <c r="DF308" s="575"/>
      <c r="DG308" s="575"/>
      <c r="DH308" s="575"/>
      <c r="DI308" s="575"/>
      <c r="DJ308" s="575"/>
      <c r="DK308" s="575"/>
      <c r="DL308" s="575"/>
      <c r="DM308" s="575"/>
      <c r="DN308" s="575"/>
      <c r="DO308" s="575"/>
      <c r="DP308" s="575"/>
      <c r="DQ308" s="575"/>
      <c r="DR308" s="575"/>
      <c r="DS308" s="575"/>
      <c r="DT308" s="575"/>
      <c r="DU308" s="575"/>
      <c r="DV308" s="575"/>
      <c r="DW308" s="575"/>
      <c r="DX308" s="575"/>
      <c r="DY308" s="575"/>
      <c r="DZ308" s="575"/>
      <c r="EA308" s="575"/>
      <c r="EB308" s="575"/>
      <c r="EC308" s="575"/>
      <c r="ED308" s="575"/>
      <c r="EE308" s="575"/>
      <c r="EF308" s="575"/>
      <c r="EG308" s="575"/>
    </row>
    <row r="309" spans="1:137">
      <c r="A309" s="575"/>
      <c r="B309" s="575"/>
      <c r="C309" s="575"/>
      <c r="D309" s="575"/>
      <c r="E309" s="575"/>
      <c r="F309" s="575"/>
      <c r="G309" s="575"/>
      <c r="H309" s="575"/>
      <c r="I309" s="575"/>
      <c r="J309" s="575"/>
      <c r="K309" s="575"/>
      <c r="L309" s="575"/>
      <c r="M309" s="575"/>
      <c r="N309" s="575"/>
      <c r="O309" s="575"/>
      <c r="P309" s="575"/>
      <c r="Q309" s="575"/>
      <c r="R309" s="575"/>
      <c r="S309" s="575"/>
      <c r="T309" s="575"/>
      <c r="U309" s="575"/>
      <c r="V309" s="575"/>
      <c r="W309" s="575"/>
      <c r="X309" s="575"/>
      <c r="Y309" s="575"/>
      <c r="Z309" s="575"/>
      <c r="AA309" s="575"/>
      <c r="AB309" s="575"/>
      <c r="AC309" s="575"/>
      <c r="AD309" s="575"/>
      <c r="AE309" s="575"/>
      <c r="AF309" s="575"/>
      <c r="AG309" s="575"/>
      <c r="AH309" s="575"/>
      <c r="AI309" s="575"/>
      <c r="AJ309" s="575"/>
      <c r="AK309" s="575"/>
      <c r="AL309" s="575"/>
      <c r="AM309" s="575"/>
      <c r="AN309" s="575"/>
      <c r="AO309" s="575"/>
      <c r="AP309" s="575"/>
      <c r="AQ309" s="575"/>
      <c r="AR309" s="575"/>
      <c r="AS309" s="575"/>
      <c r="AT309" s="575"/>
      <c r="AU309" s="575"/>
      <c r="AV309" s="575"/>
      <c r="AW309" s="575"/>
      <c r="AX309" s="575"/>
      <c r="AY309" s="575"/>
      <c r="AZ309" s="575"/>
      <c r="BA309" s="575"/>
      <c r="BB309" s="575"/>
      <c r="BC309" s="575"/>
      <c r="BD309" s="575"/>
      <c r="BE309" s="575"/>
      <c r="BF309" s="575"/>
      <c r="BG309" s="575"/>
      <c r="BH309" s="575"/>
      <c r="BI309" s="575"/>
      <c r="BJ309" s="575"/>
      <c r="BK309" s="575"/>
      <c r="BL309" s="575"/>
      <c r="BM309" s="575"/>
      <c r="BN309" s="575"/>
      <c r="BO309" s="575"/>
      <c r="BP309" s="575"/>
      <c r="BQ309" s="575"/>
      <c r="BR309" s="575"/>
      <c r="BS309" s="575"/>
      <c r="BT309" s="575"/>
      <c r="BU309" s="575"/>
      <c r="BV309" s="575"/>
      <c r="BW309" s="575"/>
      <c r="BX309" s="575"/>
      <c r="BY309" s="575"/>
      <c r="BZ309" s="575"/>
      <c r="CA309" s="575"/>
      <c r="CB309" s="575"/>
      <c r="CC309" s="575"/>
      <c r="CD309" s="575"/>
      <c r="CE309" s="575"/>
      <c r="CF309" s="575"/>
      <c r="CG309" s="575"/>
      <c r="CH309" s="575"/>
      <c r="CI309" s="575"/>
      <c r="CJ309" s="575"/>
      <c r="CK309" s="575"/>
      <c r="CL309" s="575"/>
      <c r="CM309" s="575"/>
      <c r="CN309" s="575"/>
      <c r="CO309" s="575"/>
      <c r="CP309" s="575"/>
      <c r="CQ309" s="575"/>
      <c r="CR309" s="575"/>
      <c r="CS309" s="575"/>
      <c r="CT309" s="575"/>
      <c r="CU309" s="575"/>
      <c r="CV309" s="575"/>
      <c r="CW309" s="575"/>
      <c r="CX309" s="575"/>
      <c r="CY309" s="575"/>
      <c r="CZ309" s="575"/>
      <c r="DA309" s="575"/>
      <c r="DB309" s="575"/>
      <c r="DC309" s="575"/>
      <c r="DD309" s="575"/>
      <c r="DE309" s="575"/>
      <c r="DF309" s="575"/>
      <c r="DG309" s="575"/>
      <c r="DH309" s="575"/>
      <c r="DI309" s="575"/>
      <c r="DJ309" s="575"/>
      <c r="DK309" s="575"/>
      <c r="DL309" s="575"/>
      <c r="DM309" s="575"/>
      <c r="DN309" s="575"/>
      <c r="DO309" s="575"/>
      <c r="DP309" s="575"/>
      <c r="DQ309" s="575"/>
      <c r="DR309" s="575"/>
      <c r="DS309" s="575"/>
      <c r="DT309" s="575"/>
      <c r="DU309" s="575"/>
      <c r="DV309" s="575"/>
      <c r="DW309" s="575"/>
      <c r="DX309" s="575"/>
      <c r="DY309" s="575"/>
      <c r="DZ309" s="575"/>
      <c r="EA309" s="575"/>
      <c r="EB309" s="575"/>
      <c r="EC309" s="575"/>
      <c r="ED309" s="575"/>
      <c r="EE309" s="575"/>
      <c r="EF309" s="575"/>
      <c r="EG309" s="575"/>
    </row>
    <row r="310" spans="1:137">
      <c r="A310" s="575"/>
      <c r="B310" s="575"/>
      <c r="C310" s="575"/>
      <c r="D310" s="575"/>
      <c r="E310" s="575"/>
      <c r="F310" s="575"/>
      <c r="G310" s="575"/>
      <c r="H310" s="575"/>
      <c r="I310" s="575"/>
      <c r="J310" s="575"/>
      <c r="K310" s="575"/>
      <c r="L310" s="575"/>
      <c r="M310" s="575"/>
      <c r="N310" s="575"/>
      <c r="O310" s="575"/>
      <c r="P310" s="575"/>
      <c r="Q310" s="575"/>
      <c r="R310" s="575"/>
      <c r="S310" s="575"/>
      <c r="T310" s="575"/>
      <c r="U310" s="575"/>
      <c r="V310" s="575"/>
      <c r="W310" s="575"/>
      <c r="X310" s="575"/>
      <c r="Y310" s="575"/>
      <c r="Z310" s="575"/>
      <c r="AA310" s="575"/>
      <c r="AB310" s="575"/>
      <c r="AC310" s="575"/>
      <c r="AD310" s="575"/>
      <c r="AE310" s="575"/>
      <c r="AF310" s="575"/>
      <c r="AG310" s="575"/>
      <c r="AH310" s="575"/>
      <c r="AI310" s="575"/>
      <c r="AJ310" s="575"/>
      <c r="AK310" s="575"/>
      <c r="AL310" s="575"/>
      <c r="AM310" s="575"/>
      <c r="AN310" s="575"/>
      <c r="AO310" s="575"/>
      <c r="AP310" s="575"/>
      <c r="AQ310" s="575"/>
      <c r="AR310" s="575"/>
      <c r="AS310" s="575"/>
      <c r="AT310" s="575"/>
      <c r="AU310" s="575"/>
      <c r="AV310" s="575"/>
      <c r="AW310" s="575"/>
      <c r="AX310" s="575"/>
      <c r="AY310" s="575"/>
      <c r="AZ310" s="575"/>
      <c r="BA310" s="575"/>
      <c r="BB310" s="575"/>
      <c r="BC310" s="575"/>
      <c r="BD310" s="575"/>
      <c r="BE310" s="575"/>
      <c r="BF310" s="575"/>
      <c r="BG310" s="575"/>
      <c r="BH310" s="575"/>
      <c r="BI310" s="575"/>
      <c r="BJ310" s="575"/>
      <c r="BK310" s="575"/>
      <c r="BL310" s="575"/>
      <c r="BM310" s="575"/>
      <c r="BN310" s="575"/>
      <c r="BO310" s="575"/>
      <c r="BP310" s="575"/>
      <c r="BQ310" s="575"/>
      <c r="BR310" s="575"/>
      <c r="BS310" s="575"/>
      <c r="BT310" s="575"/>
      <c r="BU310" s="575"/>
      <c r="BV310" s="575"/>
      <c r="BW310" s="575"/>
      <c r="BX310" s="575"/>
      <c r="BY310" s="575"/>
      <c r="BZ310" s="575"/>
      <c r="CA310" s="575"/>
      <c r="CB310" s="575"/>
      <c r="CC310" s="575"/>
      <c r="CD310" s="575"/>
      <c r="CE310" s="575"/>
      <c r="CF310" s="575"/>
      <c r="CG310" s="575"/>
      <c r="CH310" s="575"/>
      <c r="CI310" s="575"/>
      <c r="CJ310" s="575"/>
      <c r="CK310" s="575"/>
      <c r="CL310" s="575"/>
      <c r="CM310" s="575"/>
      <c r="CN310" s="575"/>
      <c r="CO310" s="575"/>
      <c r="CP310" s="575"/>
      <c r="CQ310" s="575"/>
      <c r="CR310" s="575"/>
      <c r="CS310" s="575"/>
      <c r="CT310" s="575"/>
      <c r="CU310" s="575"/>
      <c r="CV310" s="575"/>
      <c r="CW310" s="575"/>
      <c r="CX310" s="575"/>
      <c r="CY310" s="575"/>
      <c r="CZ310" s="575"/>
      <c r="DA310" s="575"/>
      <c r="DB310" s="575"/>
      <c r="DC310" s="575"/>
      <c r="DD310" s="575"/>
      <c r="DE310" s="575"/>
      <c r="DF310" s="575"/>
      <c r="DG310" s="575"/>
      <c r="DH310" s="575"/>
      <c r="DI310" s="575"/>
      <c r="DJ310" s="575"/>
      <c r="DK310" s="575"/>
      <c r="DL310" s="575"/>
      <c r="DM310" s="575"/>
      <c r="DN310" s="575"/>
      <c r="DO310" s="575"/>
      <c r="DP310" s="575"/>
      <c r="DQ310" s="575"/>
      <c r="DR310" s="575"/>
      <c r="DS310" s="575"/>
      <c r="DT310" s="575"/>
      <c r="DU310" s="575"/>
      <c r="DV310" s="575"/>
      <c r="DW310" s="575"/>
      <c r="DX310" s="575"/>
      <c r="DY310" s="575"/>
      <c r="DZ310" s="575"/>
      <c r="EA310" s="575"/>
      <c r="EB310" s="575"/>
      <c r="EC310" s="575"/>
      <c r="ED310" s="575"/>
      <c r="EE310" s="575"/>
      <c r="EF310" s="575"/>
      <c r="EG310" s="575"/>
    </row>
    <row r="311" spans="1:137">
      <c r="A311" s="575"/>
      <c r="B311" s="575"/>
      <c r="C311" s="575"/>
      <c r="D311" s="575"/>
      <c r="E311" s="575"/>
      <c r="F311" s="575"/>
      <c r="G311" s="575"/>
      <c r="H311" s="575"/>
      <c r="I311" s="575"/>
      <c r="J311" s="575"/>
      <c r="K311" s="575"/>
      <c r="L311" s="575"/>
      <c r="M311" s="575"/>
      <c r="N311" s="575"/>
      <c r="O311" s="575"/>
      <c r="P311" s="575"/>
      <c r="Q311" s="575"/>
      <c r="R311" s="575"/>
      <c r="S311" s="575"/>
      <c r="T311" s="575"/>
      <c r="U311" s="575"/>
      <c r="V311" s="575"/>
      <c r="W311" s="575"/>
      <c r="X311" s="575"/>
      <c r="Y311" s="575"/>
      <c r="Z311" s="575"/>
      <c r="AA311" s="575"/>
      <c r="AB311" s="575"/>
      <c r="AC311" s="575"/>
      <c r="AD311" s="575"/>
      <c r="AE311" s="575"/>
      <c r="AF311" s="575"/>
      <c r="AG311" s="575"/>
      <c r="AH311" s="575"/>
      <c r="AI311" s="575"/>
      <c r="AJ311" s="575"/>
      <c r="AK311" s="575"/>
      <c r="AL311" s="575"/>
      <c r="AM311" s="575"/>
      <c r="AN311" s="575"/>
      <c r="AO311" s="575"/>
      <c r="AP311" s="575"/>
      <c r="AQ311" s="575"/>
      <c r="AR311" s="575"/>
      <c r="AS311" s="575"/>
      <c r="AT311" s="575"/>
      <c r="AU311" s="575"/>
      <c r="AV311" s="575"/>
      <c r="AW311" s="575"/>
      <c r="AX311" s="575"/>
      <c r="AY311" s="575"/>
      <c r="AZ311" s="575"/>
      <c r="BA311" s="575"/>
      <c r="BB311" s="575"/>
      <c r="BC311" s="575"/>
      <c r="BD311" s="575"/>
      <c r="BE311" s="575"/>
      <c r="BF311" s="575"/>
      <c r="BG311" s="575"/>
      <c r="BH311" s="575"/>
      <c r="BI311" s="575"/>
      <c r="BJ311" s="575"/>
      <c r="BK311" s="575"/>
      <c r="BL311" s="575"/>
      <c r="BM311" s="575"/>
      <c r="BN311" s="575"/>
      <c r="BO311" s="575"/>
      <c r="BP311" s="575"/>
      <c r="BQ311" s="575"/>
      <c r="BR311" s="575"/>
      <c r="BS311" s="575"/>
      <c r="BT311" s="575"/>
      <c r="BU311" s="575"/>
      <c r="BV311" s="575"/>
      <c r="BW311" s="575"/>
      <c r="BX311" s="575"/>
      <c r="BY311" s="575"/>
      <c r="BZ311" s="575"/>
      <c r="CA311" s="575"/>
      <c r="CB311" s="575"/>
      <c r="CC311" s="575"/>
      <c r="CD311" s="575"/>
      <c r="CE311" s="575"/>
      <c r="CF311" s="575"/>
      <c r="CG311" s="575"/>
      <c r="CH311" s="575"/>
      <c r="CI311" s="575"/>
      <c r="CJ311" s="575"/>
      <c r="CK311" s="575"/>
      <c r="CL311" s="575"/>
      <c r="CM311" s="575"/>
      <c r="CN311" s="575"/>
      <c r="CO311" s="575"/>
      <c r="CP311" s="575"/>
      <c r="CQ311" s="575"/>
      <c r="CR311" s="575"/>
      <c r="CS311" s="575"/>
      <c r="CT311" s="575"/>
      <c r="CU311" s="575"/>
      <c r="CV311" s="575"/>
      <c r="CW311" s="575"/>
      <c r="CX311" s="575"/>
      <c r="CY311" s="575"/>
      <c r="CZ311" s="575"/>
      <c r="DA311" s="575"/>
      <c r="DB311" s="575"/>
      <c r="DC311" s="575"/>
      <c r="DD311" s="575"/>
      <c r="DE311" s="575"/>
      <c r="DF311" s="575"/>
      <c r="DG311" s="575"/>
      <c r="DH311" s="575"/>
      <c r="DI311" s="575"/>
      <c r="DJ311" s="575"/>
      <c r="DK311" s="575"/>
      <c r="DL311" s="575"/>
      <c r="DM311" s="575"/>
      <c r="DN311" s="575"/>
      <c r="DO311" s="575"/>
      <c r="DP311" s="575"/>
      <c r="DQ311" s="575"/>
      <c r="DR311" s="575"/>
      <c r="DS311" s="575"/>
      <c r="DT311" s="575"/>
      <c r="DU311" s="575"/>
      <c r="DV311" s="575"/>
      <c r="DW311" s="575"/>
      <c r="DX311" s="575"/>
      <c r="DY311" s="575"/>
      <c r="DZ311" s="575"/>
      <c r="EA311" s="575"/>
      <c r="EB311" s="575"/>
      <c r="EC311" s="575"/>
      <c r="ED311" s="575"/>
      <c r="EE311" s="575"/>
      <c r="EF311" s="575"/>
      <c r="EG311" s="575"/>
    </row>
    <row r="312" spans="1:137">
      <c r="A312" s="575"/>
      <c r="B312" s="575"/>
      <c r="C312" s="575"/>
      <c r="D312" s="575"/>
      <c r="E312" s="575"/>
      <c r="F312" s="575"/>
      <c r="G312" s="575"/>
      <c r="H312" s="575"/>
      <c r="I312" s="575"/>
      <c r="J312" s="575"/>
      <c r="K312" s="575"/>
      <c r="L312" s="575"/>
      <c r="M312" s="575"/>
      <c r="N312" s="575"/>
      <c r="O312" s="575"/>
      <c r="P312" s="575"/>
      <c r="Q312" s="575"/>
      <c r="R312" s="575"/>
      <c r="S312" s="575"/>
      <c r="T312" s="575"/>
      <c r="U312" s="575"/>
      <c r="V312" s="575"/>
      <c r="W312" s="575"/>
      <c r="X312" s="575"/>
      <c r="Y312" s="575"/>
      <c r="Z312" s="575"/>
      <c r="AA312" s="575"/>
      <c r="AB312" s="575"/>
      <c r="AC312" s="575"/>
      <c r="AD312" s="575"/>
      <c r="AE312" s="575"/>
      <c r="AF312" s="575"/>
      <c r="AG312" s="575"/>
      <c r="AH312" s="575"/>
      <c r="AI312" s="575"/>
      <c r="AJ312" s="575"/>
      <c r="AK312" s="575"/>
      <c r="AL312" s="575"/>
      <c r="AM312" s="575"/>
      <c r="AN312" s="575"/>
      <c r="AO312" s="575"/>
      <c r="AP312" s="575"/>
      <c r="AQ312" s="575"/>
      <c r="AR312" s="575"/>
      <c r="AS312" s="575"/>
      <c r="AT312" s="575"/>
      <c r="AU312" s="575"/>
      <c r="AV312" s="575"/>
      <c r="AW312" s="575"/>
      <c r="AX312" s="575"/>
      <c r="AY312" s="575"/>
      <c r="AZ312" s="575"/>
      <c r="BA312" s="575"/>
      <c r="BB312" s="575"/>
      <c r="BC312" s="575"/>
      <c r="BD312" s="575"/>
      <c r="BE312" s="575"/>
      <c r="BF312" s="575"/>
      <c r="BG312" s="575"/>
      <c r="BH312" s="575"/>
      <c r="BI312" s="575"/>
      <c r="BJ312" s="575"/>
      <c r="BK312" s="575"/>
      <c r="BL312" s="575"/>
      <c r="BM312" s="575"/>
      <c r="BN312" s="575"/>
      <c r="BO312" s="575"/>
      <c r="BP312" s="575"/>
      <c r="BQ312" s="575"/>
      <c r="BR312" s="575"/>
      <c r="BS312" s="575"/>
      <c r="BT312" s="575"/>
      <c r="BU312" s="575"/>
      <c r="BV312" s="575"/>
      <c r="BW312" s="575"/>
      <c r="BX312" s="575"/>
      <c r="BY312" s="575"/>
      <c r="BZ312" s="575"/>
      <c r="CA312" s="575"/>
      <c r="CB312" s="575"/>
      <c r="CC312" s="575"/>
      <c r="CD312" s="575"/>
      <c r="CE312" s="575"/>
      <c r="CF312" s="575"/>
      <c r="CG312" s="575"/>
      <c r="CH312" s="575"/>
      <c r="CI312" s="575"/>
      <c r="CJ312" s="575"/>
      <c r="CK312" s="575"/>
      <c r="CL312" s="575"/>
      <c r="CM312" s="575"/>
      <c r="CN312" s="575"/>
      <c r="CO312" s="575"/>
      <c r="CP312" s="575"/>
      <c r="CQ312" s="575"/>
      <c r="CR312" s="575"/>
      <c r="CS312" s="575"/>
      <c r="CT312" s="575"/>
      <c r="CU312" s="575"/>
      <c r="CV312" s="575"/>
      <c r="CW312" s="575"/>
      <c r="CX312" s="575"/>
      <c r="CY312" s="575"/>
      <c r="CZ312" s="575"/>
      <c r="DA312" s="575"/>
      <c r="DB312" s="575"/>
      <c r="DC312" s="575"/>
      <c r="DD312" s="575"/>
      <c r="DE312" s="575"/>
      <c r="DF312" s="575"/>
      <c r="DG312" s="575"/>
      <c r="DH312" s="575"/>
      <c r="DI312" s="575"/>
      <c r="DJ312" s="575"/>
      <c r="DK312" s="575"/>
      <c r="DL312" s="575"/>
      <c r="DM312" s="575"/>
      <c r="DN312" s="575"/>
      <c r="DO312" s="575"/>
      <c r="DP312" s="575"/>
      <c r="DQ312" s="575"/>
      <c r="DR312" s="575"/>
      <c r="DS312" s="575"/>
      <c r="DT312" s="575"/>
      <c r="DU312" s="575"/>
      <c r="DV312" s="575"/>
      <c r="DW312" s="575"/>
      <c r="DX312" s="575"/>
      <c r="DY312" s="575"/>
      <c r="DZ312" s="575"/>
      <c r="EA312" s="575"/>
      <c r="EB312" s="575"/>
      <c r="EC312" s="575"/>
      <c r="ED312" s="575"/>
      <c r="EE312" s="575"/>
      <c r="EF312" s="575"/>
      <c r="EG312" s="575"/>
    </row>
    <row r="313" spans="1:137">
      <c r="A313" s="575"/>
      <c r="B313" s="575"/>
      <c r="C313" s="575"/>
      <c r="D313" s="575"/>
      <c r="E313" s="575"/>
      <c r="F313" s="575"/>
      <c r="G313" s="575"/>
      <c r="H313" s="575"/>
      <c r="I313" s="575"/>
      <c r="J313" s="575"/>
      <c r="K313" s="575"/>
      <c r="L313" s="575"/>
      <c r="M313" s="575"/>
      <c r="N313" s="575"/>
      <c r="O313" s="575"/>
      <c r="P313" s="575"/>
      <c r="Q313" s="575"/>
      <c r="R313" s="575"/>
      <c r="S313" s="575"/>
      <c r="T313" s="575"/>
      <c r="U313" s="575"/>
      <c r="V313" s="575"/>
      <c r="W313" s="575"/>
      <c r="X313" s="575"/>
      <c r="Y313" s="575"/>
      <c r="Z313" s="575"/>
      <c r="AA313" s="575"/>
      <c r="AB313" s="575"/>
      <c r="AC313" s="575"/>
      <c r="AD313" s="575"/>
      <c r="AE313" s="575"/>
      <c r="AF313" s="575"/>
      <c r="AG313" s="575"/>
      <c r="AH313" s="575"/>
      <c r="AI313" s="575"/>
      <c r="AJ313" s="575"/>
      <c r="AK313" s="575"/>
      <c r="AL313" s="575"/>
      <c r="AM313" s="575"/>
      <c r="AN313" s="575"/>
      <c r="AO313" s="575"/>
      <c r="AP313" s="575"/>
      <c r="AQ313" s="575"/>
      <c r="AR313" s="575"/>
      <c r="AS313" s="575"/>
      <c r="AT313" s="575"/>
      <c r="AU313" s="575"/>
      <c r="AV313" s="575"/>
      <c r="AW313" s="575"/>
      <c r="AX313" s="575"/>
      <c r="AY313" s="575"/>
      <c r="AZ313" s="575"/>
      <c r="BA313" s="575"/>
      <c r="BB313" s="575"/>
      <c r="BC313" s="575"/>
      <c r="BD313" s="575"/>
      <c r="BE313" s="575"/>
      <c r="BF313" s="575"/>
      <c r="BG313" s="575"/>
      <c r="BH313" s="575"/>
      <c r="BI313" s="575"/>
      <c r="BJ313" s="575"/>
      <c r="BK313" s="575"/>
      <c r="BL313" s="575"/>
      <c r="BM313" s="575"/>
      <c r="BN313" s="575"/>
      <c r="BO313" s="575"/>
      <c r="BP313" s="575"/>
      <c r="BQ313" s="575"/>
      <c r="BR313" s="575"/>
      <c r="BS313" s="575"/>
      <c r="BT313" s="575"/>
      <c r="BU313" s="575"/>
      <c r="BV313" s="575"/>
      <c r="BW313" s="575"/>
      <c r="BX313" s="575"/>
      <c r="BY313" s="575"/>
      <c r="BZ313" s="575"/>
      <c r="CA313" s="575"/>
      <c r="CB313" s="575"/>
      <c r="CC313" s="575"/>
      <c r="CD313" s="575"/>
      <c r="CE313" s="575"/>
      <c r="CF313" s="575"/>
      <c r="CG313" s="575"/>
      <c r="CH313" s="575"/>
      <c r="CI313" s="575"/>
      <c r="CJ313" s="575"/>
      <c r="CK313" s="575"/>
      <c r="CL313" s="575"/>
      <c r="CM313" s="575"/>
      <c r="CN313" s="575"/>
      <c r="CO313" s="575"/>
      <c r="CP313" s="575"/>
      <c r="CQ313" s="575"/>
      <c r="CR313" s="575"/>
      <c r="CS313" s="575"/>
      <c r="CT313" s="575"/>
      <c r="CU313" s="575"/>
      <c r="CV313" s="575"/>
      <c r="CW313" s="575"/>
      <c r="CX313" s="575"/>
      <c r="CY313" s="575"/>
      <c r="CZ313" s="575"/>
      <c r="DA313" s="575"/>
      <c r="DB313" s="575"/>
      <c r="DC313" s="575"/>
      <c r="DD313" s="575"/>
      <c r="DE313" s="575"/>
      <c r="DF313" s="575"/>
      <c r="DG313" s="575"/>
      <c r="DH313" s="575"/>
      <c r="DI313" s="575"/>
      <c r="DJ313" s="575"/>
      <c r="DK313" s="575"/>
      <c r="DL313" s="575"/>
      <c r="DM313" s="575"/>
      <c r="DN313" s="575"/>
      <c r="DO313" s="575"/>
      <c r="DP313" s="575"/>
      <c r="DQ313" s="575"/>
      <c r="DR313" s="575"/>
      <c r="DS313" s="575"/>
      <c r="DT313" s="575"/>
      <c r="DU313" s="575"/>
      <c r="DV313" s="575"/>
      <c r="DW313" s="575"/>
      <c r="DX313" s="575"/>
      <c r="DY313" s="575"/>
      <c r="DZ313" s="575"/>
      <c r="EA313" s="575"/>
      <c r="EB313" s="575"/>
      <c r="EC313" s="575"/>
      <c r="ED313" s="575"/>
      <c r="EE313" s="575"/>
      <c r="EF313" s="575"/>
      <c r="EG313" s="575"/>
    </row>
    <row r="314" spans="1:137">
      <c r="A314" s="575"/>
      <c r="B314" s="575"/>
      <c r="C314" s="575"/>
      <c r="D314" s="575"/>
      <c r="E314" s="575"/>
      <c r="F314" s="575"/>
      <c r="G314" s="575"/>
      <c r="H314" s="575"/>
      <c r="I314" s="575"/>
      <c r="J314" s="575"/>
      <c r="K314" s="575"/>
      <c r="L314" s="575"/>
      <c r="M314" s="575"/>
      <c r="N314" s="575"/>
      <c r="O314" s="575"/>
      <c r="P314" s="575"/>
      <c r="Q314" s="575"/>
      <c r="R314" s="575"/>
      <c r="S314" s="575"/>
      <c r="T314" s="575"/>
      <c r="U314" s="575"/>
      <c r="V314" s="575"/>
      <c r="W314" s="575"/>
      <c r="X314" s="575"/>
      <c r="Y314" s="575"/>
      <c r="Z314" s="575"/>
      <c r="AA314" s="575"/>
      <c r="AB314" s="575"/>
      <c r="AC314" s="575"/>
      <c r="AD314" s="575"/>
      <c r="AE314" s="575"/>
      <c r="AF314" s="575"/>
      <c r="AG314" s="575"/>
      <c r="AH314" s="575"/>
      <c r="AI314" s="575"/>
      <c r="AJ314" s="575"/>
      <c r="AK314" s="575"/>
      <c r="AL314" s="575"/>
      <c r="AM314" s="575"/>
      <c r="AN314" s="575"/>
      <c r="AO314" s="575"/>
      <c r="AP314" s="575"/>
      <c r="AQ314" s="575"/>
      <c r="AR314" s="575"/>
      <c r="AS314" s="575"/>
      <c r="AT314" s="575"/>
      <c r="AU314" s="575"/>
      <c r="AV314" s="575"/>
      <c r="AW314" s="575"/>
      <c r="AX314" s="575"/>
      <c r="AY314" s="575"/>
      <c r="AZ314" s="575"/>
      <c r="BA314" s="575"/>
      <c r="BB314" s="575"/>
      <c r="BC314" s="575"/>
      <c r="BD314" s="575"/>
      <c r="BE314" s="575"/>
      <c r="BF314" s="575"/>
      <c r="BG314" s="575"/>
      <c r="BH314" s="575"/>
      <c r="BI314" s="575"/>
      <c r="BJ314" s="575"/>
      <c r="BK314" s="575"/>
      <c r="BL314" s="575"/>
      <c r="BM314" s="575"/>
      <c r="BN314" s="575"/>
      <c r="BO314" s="575"/>
      <c r="BP314" s="575"/>
      <c r="BQ314" s="575"/>
      <c r="BR314" s="575"/>
      <c r="BS314" s="575"/>
      <c r="BT314" s="575"/>
      <c r="BU314" s="575"/>
      <c r="BV314" s="575"/>
      <c r="BW314" s="575"/>
      <c r="BX314" s="575"/>
      <c r="BY314" s="575"/>
      <c r="BZ314" s="575"/>
      <c r="CA314" s="575"/>
      <c r="CB314" s="575"/>
      <c r="CC314" s="575"/>
      <c r="CD314" s="575"/>
      <c r="CE314" s="575"/>
      <c r="CF314" s="575"/>
      <c r="CG314" s="575"/>
      <c r="CH314" s="575"/>
      <c r="CI314" s="575"/>
      <c r="CJ314" s="575"/>
      <c r="CK314" s="575"/>
      <c r="CL314" s="575"/>
      <c r="CM314" s="575"/>
      <c r="CN314" s="575"/>
      <c r="CO314" s="575"/>
      <c r="CP314" s="575"/>
      <c r="CQ314" s="575"/>
      <c r="CR314" s="575"/>
      <c r="CS314" s="575"/>
      <c r="CT314" s="575"/>
      <c r="CU314" s="575"/>
      <c r="CV314" s="575"/>
      <c r="CW314" s="575"/>
      <c r="CX314" s="575"/>
      <c r="CY314" s="575"/>
      <c r="CZ314" s="575"/>
      <c r="DA314" s="575"/>
      <c r="DB314" s="575"/>
      <c r="DC314" s="575"/>
      <c r="DD314" s="575"/>
      <c r="DE314" s="575"/>
      <c r="DF314" s="575"/>
      <c r="DG314" s="575"/>
      <c r="DH314" s="575"/>
      <c r="DI314" s="575"/>
      <c r="DJ314" s="575"/>
      <c r="DK314" s="575"/>
      <c r="DL314" s="575"/>
      <c r="DM314" s="575"/>
      <c r="DN314" s="575"/>
      <c r="DO314" s="575"/>
      <c r="DP314" s="575"/>
      <c r="DQ314" s="575"/>
      <c r="DR314" s="575"/>
      <c r="DS314" s="575"/>
      <c r="DT314" s="575"/>
      <c r="DU314" s="575"/>
      <c r="DV314" s="575"/>
      <c r="DW314" s="575"/>
      <c r="DX314" s="575"/>
      <c r="DY314" s="575"/>
      <c r="DZ314" s="575"/>
      <c r="EA314" s="575"/>
      <c r="EB314" s="575"/>
      <c r="EC314" s="575"/>
      <c r="ED314" s="575"/>
      <c r="EE314" s="575"/>
      <c r="EF314" s="575"/>
      <c r="EG314" s="575"/>
    </row>
    <row r="315" spans="1:137">
      <c r="A315" s="575"/>
      <c r="B315" s="575"/>
      <c r="C315" s="575"/>
      <c r="D315" s="575"/>
      <c r="E315" s="575"/>
      <c r="F315" s="575"/>
      <c r="G315" s="575"/>
      <c r="H315" s="575"/>
      <c r="I315" s="575"/>
      <c r="J315" s="575"/>
      <c r="K315" s="575"/>
      <c r="L315" s="575"/>
      <c r="M315" s="575"/>
      <c r="N315" s="575"/>
      <c r="O315" s="575"/>
      <c r="P315" s="575"/>
      <c r="Q315" s="575"/>
      <c r="R315" s="575"/>
      <c r="S315" s="575"/>
      <c r="T315" s="575"/>
      <c r="U315" s="575"/>
      <c r="V315" s="575"/>
      <c r="W315" s="575"/>
      <c r="X315" s="575"/>
      <c r="Y315" s="575"/>
      <c r="Z315" s="575"/>
      <c r="AA315" s="575"/>
      <c r="AB315" s="575"/>
      <c r="AC315" s="575"/>
      <c r="AD315" s="575"/>
      <c r="AE315" s="575"/>
      <c r="AF315" s="575"/>
      <c r="AG315" s="575"/>
      <c r="AH315" s="575"/>
      <c r="AI315" s="575"/>
      <c r="AJ315" s="575"/>
      <c r="AK315" s="575"/>
      <c r="AL315" s="575"/>
      <c r="AM315" s="575"/>
      <c r="AN315" s="575"/>
      <c r="AO315" s="575"/>
      <c r="AP315" s="575"/>
      <c r="AQ315" s="575"/>
      <c r="AR315" s="575"/>
      <c r="AS315" s="575"/>
      <c r="AT315" s="575"/>
      <c r="AU315" s="575"/>
      <c r="AV315" s="575"/>
      <c r="AW315" s="575"/>
      <c r="AX315" s="575"/>
      <c r="AY315" s="575"/>
      <c r="AZ315" s="575"/>
      <c r="BA315" s="575"/>
      <c r="BB315" s="575"/>
      <c r="BC315" s="575"/>
      <c r="BD315" s="575"/>
      <c r="BE315" s="575"/>
      <c r="BF315" s="575"/>
      <c r="BG315" s="575"/>
      <c r="BH315" s="575"/>
      <c r="BI315" s="575"/>
      <c r="BJ315" s="575"/>
      <c r="BK315" s="575"/>
      <c r="BL315" s="575"/>
      <c r="BM315" s="575"/>
      <c r="BN315" s="575"/>
      <c r="BO315" s="575"/>
      <c r="BP315" s="575"/>
      <c r="BQ315" s="575"/>
      <c r="BR315" s="575"/>
      <c r="BS315" s="575"/>
      <c r="BT315" s="575"/>
      <c r="BU315" s="575"/>
      <c r="BV315" s="575"/>
      <c r="BW315" s="575"/>
      <c r="BX315" s="575"/>
      <c r="BY315" s="575"/>
      <c r="BZ315" s="575"/>
      <c r="CA315" s="575"/>
      <c r="CB315" s="575"/>
      <c r="CC315" s="575"/>
      <c r="CD315" s="575"/>
      <c r="CE315" s="575"/>
      <c r="CF315" s="575"/>
      <c r="CG315" s="575"/>
      <c r="CH315" s="575"/>
      <c r="CI315" s="575"/>
      <c r="CJ315" s="575"/>
      <c r="CK315" s="575"/>
      <c r="CL315" s="575"/>
      <c r="CM315" s="575"/>
      <c r="CN315" s="575"/>
      <c r="CO315" s="575"/>
      <c r="CP315" s="575"/>
      <c r="CQ315" s="575"/>
      <c r="CR315" s="575"/>
      <c r="CS315" s="575"/>
      <c r="CT315" s="575"/>
      <c r="CU315" s="575"/>
      <c r="CV315" s="575"/>
      <c r="CW315" s="575"/>
      <c r="CX315" s="575"/>
      <c r="CY315" s="575"/>
      <c r="CZ315" s="575"/>
      <c r="DA315" s="575"/>
      <c r="DB315" s="575"/>
      <c r="DC315" s="575"/>
      <c r="DD315" s="575"/>
      <c r="DE315" s="575"/>
      <c r="DF315" s="575"/>
      <c r="DG315" s="575"/>
      <c r="DH315" s="575"/>
      <c r="DI315" s="575"/>
      <c r="DJ315" s="575"/>
      <c r="DK315" s="575"/>
      <c r="DL315" s="575"/>
      <c r="DM315" s="575"/>
      <c r="DN315" s="575"/>
      <c r="DO315" s="575"/>
      <c r="DP315" s="575"/>
      <c r="DQ315" s="575"/>
      <c r="DR315" s="575"/>
      <c r="DS315" s="575"/>
      <c r="DT315" s="575"/>
      <c r="DU315" s="575"/>
      <c r="DV315" s="575"/>
      <c r="DW315" s="575"/>
      <c r="DX315" s="575"/>
      <c r="DY315" s="575"/>
      <c r="DZ315" s="575"/>
      <c r="EA315" s="575"/>
      <c r="EB315" s="575"/>
      <c r="EC315" s="575"/>
      <c r="ED315" s="575"/>
      <c r="EE315" s="575"/>
      <c r="EF315" s="575"/>
      <c r="EG315" s="575"/>
    </row>
    <row r="316" spans="1:137">
      <c r="A316" s="575"/>
      <c r="B316" s="575"/>
      <c r="C316" s="575"/>
      <c r="D316" s="575"/>
      <c r="E316" s="575"/>
      <c r="F316" s="575"/>
      <c r="G316" s="575"/>
      <c r="H316" s="575"/>
      <c r="I316" s="575"/>
      <c r="J316" s="575"/>
      <c r="K316" s="575"/>
      <c r="L316" s="575"/>
      <c r="M316" s="575"/>
      <c r="N316" s="575"/>
      <c r="O316" s="575"/>
      <c r="P316" s="575"/>
      <c r="Q316" s="575"/>
      <c r="R316" s="575"/>
      <c r="S316" s="575"/>
      <c r="T316" s="575"/>
      <c r="U316" s="575"/>
      <c r="V316" s="575"/>
      <c r="W316" s="575"/>
      <c r="X316" s="575"/>
      <c r="Y316" s="575"/>
      <c r="Z316" s="575"/>
      <c r="AA316" s="575"/>
      <c r="AB316" s="575"/>
      <c r="AC316" s="575"/>
      <c r="AD316" s="575"/>
      <c r="AE316" s="575"/>
      <c r="AF316" s="575"/>
      <c r="AG316" s="575"/>
      <c r="AH316" s="575"/>
      <c r="AI316" s="575"/>
      <c r="AJ316" s="575"/>
      <c r="AK316" s="575"/>
      <c r="AL316" s="575"/>
      <c r="AM316" s="575"/>
      <c r="AN316" s="575"/>
      <c r="AO316" s="575"/>
      <c r="AP316" s="575"/>
      <c r="AQ316" s="575"/>
      <c r="AR316" s="575"/>
      <c r="AS316" s="575"/>
      <c r="AT316" s="575"/>
      <c r="AU316" s="575"/>
      <c r="AV316" s="575"/>
      <c r="AW316" s="575"/>
      <c r="AX316" s="575"/>
      <c r="AY316" s="575"/>
      <c r="AZ316" s="575"/>
      <c r="BA316" s="575"/>
      <c r="BB316" s="575"/>
      <c r="BC316" s="575"/>
      <c r="BD316" s="575"/>
      <c r="BE316" s="575"/>
      <c r="BF316" s="575"/>
      <c r="BG316" s="575"/>
      <c r="BH316" s="575"/>
      <c r="BI316" s="575"/>
      <c r="BJ316" s="575"/>
      <c r="BK316" s="575"/>
      <c r="BL316" s="575"/>
      <c r="BM316" s="575"/>
      <c r="BN316" s="575"/>
      <c r="BO316" s="575"/>
      <c r="BP316" s="575"/>
      <c r="BQ316" s="575"/>
      <c r="BR316" s="575"/>
      <c r="BS316" s="575"/>
      <c r="BT316" s="575"/>
      <c r="BU316" s="575"/>
      <c r="BV316" s="575"/>
      <c r="BW316" s="575"/>
      <c r="BX316" s="575"/>
      <c r="BY316" s="575"/>
      <c r="BZ316" s="575"/>
      <c r="CA316" s="575"/>
      <c r="CB316" s="575"/>
      <c r="CC316" s="575"/>
      <c r="CD316" s="575"/>
      <c r="CE316" s="575"/>
      <c r="CF316" s="575"/>
      <c r="CG316" s="575"/>
      <c r="CH316" s="575"/>
      <c r="CI316" s="575"/>
      <c r="CJ316" s="575"/>
      <c r="CK316" s="575"/>
      <c r="CL316" s="575"/>
      <c r="CM316" s="575"/>
      <c r="CN316" s="575"/>
      <c r="CO316" s="575"/>
      <c r="CP316" s="575"/>
      <c r="CQ316" s="575"/>
      <c r="CR316" s="575"/>
      <c r="CS316" s="575"/>
      <c r="CT316" s="575"/>
      <c r="CU316" s="575"/>
      <c r="CV316" s="575"/>
      <c r="CW316" s="575"/>
      <c r="CX316" s="575"/>
      <c r="CY316" s="575"/>
      <c r="CZ316" s="575"/>
      <c r="DA316" s="575"/>
      <c r="DB316" s="575"/>
      <c r="DC316" s="575"/>
      <c r="DD316" s="575"/>
      <c r="DE316" s="575"/>
      <c r="DF316" s="575"/>
      <c r="DG316" s="575"/>
      <c r="DH316" s="575"/>
      <c r="DI316" s="575"/>
      <c r="DJ316" s="575"/>
      <c r="DK316" s="575"/>
      <c r="DL316" s="575"/>
      <c r="DM316" s="575"/>
      <c r="DN316" s="575"/>
      <c r="DO316" s="575"/>
      <c r="DP316" s="575"/>
      <c r="DQ316" s="575"/>
      <c r="DR316" s="575"/>
      <c r="DS316" s="575"/>
      <c r="DT316" s="575"/>
      <c r="DU316" s="575"/>
      <c r="DV316" s="575"/>
      <c r="DW316" s="575"/>
      <c r="DX316" s="575"/>
      <c r="DY316" s="575"/>
      <c r="DZ316" s="575"/>
      <c r="EA316" s="575"/>
      <c r="EB316" s="575"/>
      <c r="EC316" s="575"/>
      <c r="ED316" s="575"/>
      <c r="EE316" s="575"/>
      <c r="EF316" s="575"/>
      <c r="EG316" s="575"/>
    </row>
    <row r="317" spans="1:137">
      <c r="A317" s="575"/>
      <c r="B317" s="575"/>
      <c r="C317" s="575"/>
      <c r="D317" s="575"/>
      <c r="E317" s="575"/>
      <c r="F317" s="575"/>
      <c r="G317" s="575"/>
      <c r="H317" s="575"/>
      <c r="I317" s="575"/>
      <c r="J317" s="575"/>
      <c r="K317" s="575"/>
      <c r="L317" s="575"/>
      <c r="M317" s="575"/>
      <c r="N317" s="575"/>
      <c r="O317" s="575"/>
      <c r="P317" s="575"/>
      <c r="Q317" s="575"/>
      <c r="R317" s="575"/>
      <c r="S317" s="575"/>
      <c r="T317" s="575"/>
      <c r="U317" s="575"/>
      <c r="V317" s="575"/>
      <c r="W317" s="575"/>
      <c r="X317" s="575"/>
      <c r="Y317" s="575"/>
      <c r="Z317" s="575"/>
      <c r="AA317" s="575"/>
      <c r="AB317" s="575"/>
      <c r="AC317" s="575"/>
      <c r="AD317" s="575"/>
      <c r="AE317" s="575"/>
      <c r="AF317" s="575"/>
      <c r="AG317" s="575"/>
      <c r="AH317" s="575"/>
      <c r="AI317" s="575"/>
      <c r="AJ317" s="575"/>
      <c r="AK317" s="575"/>
      <c r="AL317" s="575"/>
      <c r="AM317" s="575"/>
      <c r="AN317" s="575"/>
      <c r="AO317" s="575"/>
      <c r="AP317" s="575"/>
      <c r="AQ317" s="575"/>
      <c r="AR317" s="575"/>
      <c r="AS317" s="575"/>
      <c r="AT317" s="575"/>
      <c r="AU317" s="575"/>
      <c r="AV317" s="575"/>
      <c r="AW317" s="575"/>
      <c r="AX317" s="575"/>
      <c r="AY317" s="575"/>
      <c r="AZ317" s="575"/>
      <c r="BA317" s="575"/>
      <c r="BB317" s="575"/>
      <c r="BC317" s="575"/>
      <c r="BD317" s="575"/>
      <c r="BE317" s="575"/>
      <c r="BF317" s="575"/>
      <c r="BG317" s="575"/>
      <c r="BH317" s="575"/>
      <c r="BI317" s="575"/>
      <c r="BJ317" s="575"/>
      <c r="BK317" s="575"/>
      <c r="BL317" s="575"/>
      <c r="BM317" s="575"/>
      <c r="BN317" s="575"/>
      <c r="BO317" s="575"/>
      <c r="BP317" s="575"/>
      <c r="BQ317" s="575"/>
      <c r="BR317" s="575"/>
      <c r="BS317" s="575"/>
      <c r="BT317" s="575"/>
      <c r="BU317" s="575"/>
      <c r="BV317" s="575"/>
      <c r="BW317" s="575"/>
      <c r="BX317" s="575"/>
      <c r="BY317" s="575"/>
      <c r="BZ317" s="575"/>
      <c r="CA317" s="575"/>
      <c r="CB317" s="575"/>
      <c r="CC317" s="575"/>
      <c r="CD317" s="575"/>
      <c r="CE317" s="575"/>
      <c r="CF317" s="575"/>
      <c r="CG317" s="575"/>
      <c r="CH317" s="575"/>
      <c r="CI317" s="575"/>
      <c r="CJ317" s="575"/>
      <c r="CK317" s="575"/>
      <c r="CL317" s="575"/>
      <c r="CM317" s="575"/>
      <c r="CN317" s="575"/>
      <c r="CO317" s="575"/>
      <c r="CP317" s="575"/>
      <c r="CQ317" s="575"/>
      <c r="CR317" s="575"/>
      <c r="CS317" s="575"/>
      <c r="CT317" s="575"/>
      <c r="CU317" s="575"/>
      <c r="CV317" s="575"/>
      <c r="CW317" s="575"/>
      <c r="CX317" s="575"/>
      <c r="CY317" s="575"/>
      <c r="CZ317" s="575"/>
      <c r="DA317" s="575"/>
      <c r="DB317" s="575"/>
      <c r="DC317" s="575"/>
      <c r="DD317" s="575"/>
      <c r="DE317" s="575"/>
      <c r="DF317" s="575"/>
      <c r="DG317" s="575"/>
      <c r="DH317" s="575"/>
      <c r="DI317" s="575"/>
      <c r="DJ317" s="575"/>
      <c r="DK317" s="575"/>
      <c r="DL317" s="575"/>
      <c r="DM317" s="575"/>
      <c r="DN317" s="575"/>
      <c r="DO317" s="575"/>
      <c r="DP317" s="575"/>
      <c r="DQ317" s="575"/>
      <c r="DR317" s="575"/>
      <c r="DS317" s="575"/>
      <c r="DT317" s="575"/>
      <c r="DU317" s="575"/>
      <c r="DV317" s="575"/>
      <c r="DW317" s="575"/>
      <c r="DX317" s="575"/>
      <c r="DY317" s="575"/>
      <c r="DZ317" s="575"/>
      <c r="EA317" s="575"/>
      <c r="EB317" s="575"/>
      <c r="EC317" s="575"/>
      <c r="ED317" s="575"/>
      <c r="EE317" s="575"/>
      <c r="EF317" s="575"/>
      <c r="EG317" s="575"/>
    </row>
    <row r="318" spans="1:137">
      <c r="A318" s="575"/>
      <c r="B318" s="575"/>
      <c r="C318" s="575"/>
      <c r="D318" s="575"/>
      <c r="E318" s="575"/>
      <c r="F318" s="575"/>
      <c r="G318" s="575"/>
      <c r="H318" s="575"/>
      <c r="I318" s="575"/>
      <c r="J318" s="575"/>
      <c r="K318" s="575"/>
      <c r="L318" s="575"/>
      <c r="M318" s="575"/>
      <c r="N318" s="575"/>
      <c r="O318" s="575"/>
      <c r="P318" s="575"/>
      <c r="Q318" s="575"/>
      <c r="R318" s="575"/>
      <c r="S318" s="575"/>
      <c r="T318" s="575"/>
      <c r="U318" s="575"/>
      <c r="V318" s="575"/>
      <c r="W318" s="575"/>
      <c r="X318" s="575"/>
      <c r="Y318" s="575"/>
      <c r="Z318" s="575"/>
      <c r="AA318" s="575"/>
      <c r="AB318" s="575"/>
      <c r="AC318" s="575"/>
      <c r="AD318" s="575"/>
      <c r="AE318" s="575"/>
      <c r="AF318" s="575"/>
      <c r="AG318" s="575"/>
      <c r="AH318" s="575"/>
      <c r="AI318" s="575"/>
      <c r="AJ318" s="575"/>
      <c r="AK318" s="575"/>
      <c r="AL318" s="575"/>
      <c r="AM318" s="575"/>
      <c r="AN318" s="575"/>
      <c r="AO318" s="575"/>
      <c r="AP318" s="575"/>
      <c r="AQ318" s="575"/>
      <c r="AR318" s="575"/>
      <c r="AS318" s="575"/>
      <c r="AT318" s="575"/>
      <c r="AU318" s="575"/>
      <c r="AV318" s="575"/>
      <c r="AW318" s="575"/>
      <c r="AX318" s="575"/>
      <c r="AY318" s="575"/>
      <c r="AZ318" s="575"/>
      <c r="BA318" s="575"/>
      <c r="BB318" s="575"/>
      <c r="BC318" s="575"/>
      <c r="BD318" s="575"/>
      <c r="BE318" s="575"/>
      <c r="BF318" s="575"/>
      <c r="BG318" s="575"/>
      <c r="BH318" s="575"/>
      <c r="BI318" s="575"/>
      <c r="BJ318" s="575"/>
      <c r="BK318" s="575"/>
      <c r="BL318" s="575"/>
      <c r="BM318" s="575"/>
      <c r="BN318" s="575"/>
      <c r="BO318" s="575"/>
      <c r="BP318" s="575"/>
      <c r="BQ318" s="575"/>
      <c r="BR318" s="575"/>
      <c r="BS318" s="575"/>
      <c r="BT318" s="575"/>
      <c r="BU318" s="575"/>
      <c r="BV318" s="575"/>
      <c r="BW318" s="575"/>
      <c r="BX318" s="575"/>
      <c r="BY318" s="575"/>
      <c r="BZ318" s="575"/>
      <c r="CA318" s="575"/>
      <c r="CB318" s="575"/>
      <c r="CC318" s="575"/>
      <c r="CD318" s="575"/>
      <c r="CE318" s="575"/>
      <c r="CF318" s="575"/>
      <c r="CG318" s="575"/>
      <c r="CH318" s="575"/>
      <c r="CI318" s="575"/>
      <c r="CJ318" s="575"/>
      <c r="CK318" s="575"/>
      <c r="CL318" s="575"/>
      <c r="CM318" s="575"/>
      <c r="CN318" s="575"/>
      <c r="CO318" s="575"/>
      <c r="CP318" s="575"/>
      <c r="CQ318" s="575"/>
      <c r="CR318" s="575"/>
      <c r="CS318" s="575"/>
      <c r="CT318" s="575"/>
      <c r="CU318" s="575"/>
      <c r="CV318" s="575"/>
      <c r="CW318" s="575"/>
      <c r="CX318" s="575"/>
      <c r="CY318" s="575"/>
      <c r="CZ318" s="575"/>
      <c r="DA318" s="575"/>
      <c r="DB318" s="575"/>
      <c r="DC318" s="575"/>
      <c r="DD318" s="575"/>
      <c r="DE318" s="575"/>
      <c r="DF318" s="575"/>
      <c r="DG318" s="575"/>
      <c r="DH318" s="575"/>
      <c r="DI318" s="575"/>
      <c r="DJ318" s="575"/>
      <c r="DK318" s="575"/>
      <c r="DL318" s="575"/>
      <c r="DM318" s="575"/>
      <c r="DN318" s="575"/>
      <c r="DO318" s="575"/>
      <c r="DP318" s="575"/>
      <c r="DQ318" s="575"/>
      <c r="DR318" s="575"/>
      <c r="DS318" s="575"/>
      <c r="DT318" s="575"/>
      <c r="DU318" s="575"/>
      <c r="DV318" s="575"/>
      <c r="DW318" s="575"/>
      <c r="DX318" s="575"/>
      <c r="DY318" s="575"/>
      <c r="DZ318" s="575"/>
      <c r="EA318" s="575"/>
      <c r="EB318" s="575"/>
      <c r="EC318" s="575"/>
      <c r="ED318" s="575"/>
      <c r="EE318" s="575"/>
      <c r="EF318" s="575"/>
      <c r="EG318" s="575"/>
    </row>
    <row r="319" spans="1:137">
      <c r="A319" s="575"/>
      <c r="B319" s="575"/>
      <c r="C319" s="575"/>
      <c r="D319" s="575"/>
      <c r="E319" s="575"/>
      <c r="F319" s="575"/>
      <c r="G319" s="575"/>
      <c r="H319" s="575"/>
      <c r="I319" s="575"/>
      <c r="J319" s="575"/>
      <c r="K319" s="575"/>
      <c r="L319" s="575"/>
      <c r="M319" s="575"/>
      <c r="N319" s="575"/>
      <c r="O319" s="575"/>
      <c r="P319" s="575"/>
      <c r="Q319" s="575"/>
      <c r="R319" s="575"/>
      <c r="S319" s="575"/>
      <c r="T319" s="575"/>
      <c r="U319" s="575"/>
      <c r="V319" s="575"/>
      <c r="W319" s="575"/>
      <c r="X319" s="575"/>
      <c r="Y319" s="575"/>
      <c r="Z319" s="575"/>
      <c r="AA319" s="575"/>
      <c r="AB319" s="575"/>
      <c r="AC319" s="575"/>
      <c r="AD319" s="575"/>
      <c r="AE319" s="575"/>
      <c r="AF319" s="575"/>
      <c r="AG319" s="575"/>
      <c r="AH319" s="575"/>
      <c r="AI319" s="575"/>
      <c r="AJ319" s="575"/>
      <c r="AK319" s="575"/>
      <c r="AL319" s="575"/>
      <c r="AM319" s="575"/>
      <c r="AN319" s="575"/>
      <c r="AO319" s="575"/>
      <c r="AP319" s="575"/>
      <c r="AQ319" s="575"/>
      <c r="AR319" s="575"/>
      <c r="AS319" s="575"/>
      <c r="AT319" s="575"/>
      <c r="AU319" s="575"/>
      <c r="AV319" s="575"/>
      <c r="AW319" s="575"/>
      <c r="AX319" s="575"/>
      <c r="AY319" s="575"/>
      <c r="AZ319" s="575"/>
      <c r="BA319" s="575"/>
      <c r="BB319" s="575"/>
      <c r="BC319" s="575"/>
      <c r="BD319" s="575"/>
      <c r="BE319" s="575"/>
      <c r="BF319" s="575"/>
      <c r="BG319" s="575"/>
      <c r="BH319" s="575"/>
      <c r="BI319" s="575"/>
      <c r="BJ319" s="575"/>
      <c r="BK319" s="575"/>
      <c r="BL319" s="575"/>
      <c r="BM319" s="575"/>
      <c r="BN319" s="575"/>
      <c r="BO319" s="575"/>
      <c r="BP319" s="575"/>
      <c r="BQ319" s="575"/>
      <c r="BR319" s="575"/>
      <c r="BS319" s="575"/>
      <c r="BT319" s="575"/>
      <c r="BU319" s="575"/>
      <c r="BV319" s="575"/>
      <c r="BW319" s="575"/>
      <c r="BX319" s="575"/>
      <c r="BY319" s="575"/>
      <c r="BZ319" s="575"/>
      <c r="CA319" s="575"/>
      <c r="CB319" s="575"/>
      <c r="CC319" s="575"/>
      <c r="CD319" s="575"/>
      <c r="CE319" s="575"/>
      <c r="CF319" s="575"/>
      <c r="CG319" s="575"/>
      <c r="CH319" s="575"/>
      <c r="CI319" s="575"/>
      <c r="CJ319" s="575"/>
      <c r="CK319" s="575"/>
      <c r="CL319" s="575"/>
      <c r="CM319" s="575"/>
      <c r="CN319" s="575"/>
      <c r="CO319" s="575"/>
      <c r="CP319" s="575"/>
      <c r="CQ319" s="575"/>
      <c r="CR319" s="575"/>
      <c r="CS319" s="575"/>
      <c r="CT319" s="575"/>
      <c r="CU319" s="575"/>
      <c r="CV319" s="575"/>
      <c r="CW319" s="575"/>
      <c r="CX319" s="575"/>
      <c r="CY319" s="575"/>
      <c r="CZ319" s="575"/>
      <c r="DA319" s="575"/>
      <c r="DB319" s="575"/>
      <c r="DC319" s="575"/>
      <c r="DD319" s="575"/>
      <c r="DE319" s="575"/>
      <c r="DF319" s="575"/>
      <c r="DG319" s="575"/>
      <c r="DH319" s="575"/>
      <c r="DI319" s="575"/>
      <c r="DJ319" s="575"/>
      <c r="DK319" s="575"/>
      <c r="DL319" s="575"/>
      <c r="DM319" s="575"/>
      <c r="DN319" s="575"/>
      <c r="DO319" s="575"/>
      <c r="DP319" s="575"/>
      <c r="DQ319" s="575"/>
      <c r="DR319" s="575"/>
      <c r="DS319" s="575"/>
      <c r="DT319" s="575"/>
      <c r="DU319" s="575"/>
      <c r="DV319" s="575"/>
      <c r="DW319" s="575"/>
      <c r="DX319" s="575"/>
      <c r="DY319" s="575"/>
      <c r="DZ319" s="575"/>
      <c r="EA319" s="575"/>
      <c r="EB319" s="575"/>
      <c r="EC319" s="575"/>
      <c r="ED319" s="575"/>
      <c r="EE319" s="575"/>
      <c r="EF319" s="575"/>
      <c r="EG319" s="575"/>
    </row>
    <row r="320" spans="1:137">
      <c r="A320" s="575"/>
      <c r="B320" s="575"/>
      <c r="C320" s="575"/>
      <c r="D320" s="575"/>
      <c r="E320" s="575"/>
      <c r="F320" s="575"/>
      <c r="G320" s="575"/>
      <c r="H320" s="575"/>
      <c r="I320" s="575"/>
      <c r="J320" s="575"/>
      <c r="K320" s="575"/>
      <c r="L320" s="575"/>
      <c r="M320" s="575"/>
      <c r="N320" s="575"/>
      <c r="O320" s="575"/>
      <c r="P320" s="575"/>
      <c r="Q320" s="575"/>
      <c r="R320" s="575"/>
      <c r="S320" s="575"/>
      <c r="T320" s="575"/>
      <c r="U320" s="575"/>
      <c r="V320" s="575"/>
      <c r="W320" s="575"/>
      <c r="X320" s="575"/>
      <c r="Y320" s="575"/>
      <c r="Z320" s="575"/>
      <c r="AA320" s="575"/>
      <c r="AB320" s="575"/>
      <c r="AC320" s="575"/>
      <c r="AD320" s="575"/>
      <c r="AE320" s="575"/>
      <c r="AF320" s="575"/>
      <c r="AG320" s="575"/>
      <c r="AH320" s="575"/>
      <c r="AI320" s="575"/>
      <c r="AJ320" s="575"/>
      <c r="AK320" s="575"/>
      <c r="AL320" s="575"/>
      <c r="AM320" s="575"/>
      <c r="AN320" s="575"/>
      <c r="AO320" s="575"/>
      <c r="AP320" s="575"/>
      <c r="AQ320" s="575"/>
      <c r="AR320" s="575"/>
      <c r="AS320" s="575"/>
      <c r="AT320" s="575"/>
      <c r="AU320" s="575"/>
      <c r="AV320" s="575"/>
      <c r="AW320" s="575"/>
      <c r="AX320" s="575"/>
      <c r="AY320" s="575"/>
      <c r="AZ320" s="575"/>
      <c r="BA320" s="575"/>
      <c r="BB320" s="575"/>
      <c r="BC320" s="575"/>
      <c r="BD320" s="575"/>
      <c r="BE320" s="575"/>
      <c r="BF320" s="575"/>
      <c r="BG320" s="575"/>
      <c r="BH320" s="575"/>
      <c r="BI320" s="575"/>
      <c r="BJ320" s="575"/>
      <c r="BK320" s="575"/>
      <c r="BL320" s="575"/>
      <c r="BM320" s="575"/>
      <c r="BN320" s="575"/>
      <c r="BO320" s="575"/>
      <c r="BP320" s="575"/>
      <c r="BQ320" s="575"/>
      <c r="BR320" s="575"/>
      <c r="BS320" s="575"/>
      <c r="BT320" s="575"/>
      <c r="BU320" s="575"/>
      <c r="BV320" s="575"/>
      <c r="BW320" s="575"/>
      <c r="BX320" s="575"/>
      <c r="BY320" s="575"/>
      <c r="BZ320" s="575"/>
      <c r="CA320" s="575"/>
      <c r="CB320" s="575"/>
      <c r="CC320" s="575"/>
      <c r="CD320" s="575"/>
      <c r="CE320" s="575"/>
      <c r="CF320" s="575"/>
      <c r="CG320" s="575"/>
      <c r="CH320" s="575"/>
      <c r="CI320" s="575"/>
      <c r="CJ320" s="575"/>
      <c r="CK320" s="575"/>
      <c r="CL320" s="575"/>
      <c r="CM320" s="575"/>
      <c r="CN320" s="575"/>
      <c r="CO320" s="575"/>
      <c r="CP320" s="575"/>
      <c r="CQ320" s="575"/>
      <c r="CR320" s="575"/>
      <c r="CS320" s="575"/>
      <c r="CT320" s="575"/>
      <c r="CU320" s="575"/>
      <c r="CV320" s="575"/>
      <c r="CW320" s="575"/>
      <c r="CX320" s="575"/>
      <c r="CY320" s="575"/>
      <c r="CZ320" s="575"/>
      <c r="DA320" s="575"/>
      <c r="DB320" s="575"/>
      <c r="DC320" s="575"/>
      <c r="DD320" s="575"/>
      <c r="DE320" s="575"/>
      <c r="DF320" s="575"/>
      <c r="DG320" s="575"/>
      <c r="DH320" s="575"/>
      <c r="DI320" s="575"/>
      <c r="DJ320" s="575"/>
      <c r="DK320" s="575"/>
      <c r="DL320" s="575"/>
      <c r="DM320" s="575"/>
      <c r="DN320" s="575"/>
      <c r="DO320" s="575"/>
      <c r="DP320" s="575"/>
      <c r="DQ320" s="575"/>
      <c r="DR320" s="575"/>
      <c r="DS320" s="575"/>
      <c r="DT320" s="575"/>
      <c r="DU320" s="575"/>
      <c r="DV320" s="575"/>
      <c r="DW320" s="575"/>
      <c r="DX320" s="575"/>
      <c r="DY320" s="575"/>
      <c r="DZ320" s="575"/>
      <c r="EA320" s="575"/>
      <c r="EB320" s="575"/>
      <c r="EC320" s="575"/>
      <c r="ED320" s="575"/>
      <c r="EE320" s="575"/>
      <c r="EF320" s="575"/>
      <c r="EG320" s="575"/>
    </row>
    <row r="321" spans="1:137">
      <c r="A321" s="575"/>
      <c r="B321" s="575"/>
      <c r="C321" s="575"/>
      <c r="D321" s="575"/>
      <c r="E321" s="575"/>
      <c r="F321" s="575"/>
      <c r="G321" s="575"/>
      <c r="H321" s="575"/>
      <c r="I321" s="575"/>
      <c r="J321" s="575"/>
      <c r="K321" s="575"/>
      <c r="L321" s="575"/>
      <c r="M321" s="575"/>
      <c r="N321" s="575"/>
      <c r="O321" s="575"/>
      <c r="P321" s="575"/>
      <c r="Q321" s="575"/>
      <c r="R321" s="575"/>
      <c r="S321" s="575"/>
      <c r="T321" s="575"/>
      <c r="U321" s="575"/>
      <c r="V321" s="575"/>
      <c r="W321" s="575"/>
      <c r="X321" s="575"/>
      <c r="Y321" s="575"/>
      <c r="Z321" s="575"/>
      <c r="AA321" s="575"/>
      <c r="AB321" s="575"/>
      <c r="AC321" s="575"/>
      <c r="AD321" s="575"/>
      <c r="AE321" s="575"/>
      <c r="AF321" s="575"/>
      <c r="AG321" s="575"/>
      <c r="AH321" s="575"/>
      <c r="AI321" s="575"/>
      <c r="AJ321" s="575"/>
      <c r="AK321" s="575"/>
      <c r="AL321" s="575"/>
      <c r="AM321" s="575"/>
      <c r="AN321" s="575"/>
      <c r="AO321" s="575"/>
      <c r="AP321" s="575"/>
      <c r="AQ321" s="575"/>
      <c r="AR321" s="575"/>
      <c r="AS321" s="575"/>
      <c r="AT321" s="575"/>
      <c r="AU321" s="575"/>
      <c r="AV321" s="575"/>
      <c r="AW321" s="575"/>
      <c r="AX321" s="575"/>
      <c r="AY321" s="575"/>
      <c r="AZ321" s="575"/>
      <c r="BA321" s="575"/>
      <c r="BB321" s="575"/>
      <c r="BC321" s="575"/>
      <c r="BD321" s="575"/>
      <c r="BE321" s="575"/>
      <c r="BF321" s="575"/>
      <c r="BG321" s="575"/>
      <c r="BH321" s="575"/>
      <c r="BI321" s="575"/>
      <c r="BJ321" s="575"/>
      <c r="BK321" s="575"/>
      <c r="BL321" s="575"/>
      <c r="BM321" s="575"/>
      <c r="BN321" s="575"/>
      <c r="BO321" s="575"/>
      <c r="BP321" s="575"/>
      <c r="BQ321" s="575"/>
      <c r="BR321" s="575"/>
      <c r="BS321" s="575"/>
      <c r="BT321" s="575"/>
      <c r="BU321" s="575"/>
      <c r="BV321" s="575"/>
      <c r="BW321" s="575"/>
      <c r="BX321" s="575"/>
      <c r="BY321" s="575"/>
      <c r="BZ321" s="575"/>
      <c r="CA321" s="575"/>
      <c r="CB321" s="575"/>
      <c r="CC321" s="575"/>
      <c r="CD321" s="575"/>
      <c r="CE321" s="575"/>
      <c r="CF321" s="575"/>
      <c r="CG321" s="575"/>
      <c r="CH321" s="575"/>
      <c r="CI321" s="575"/>
      <c r="CJ321" s="575"/>
      <c r="CK321" s="575"/>
      <c r="CL321" s="575"/>
      <c r="CM321" s="575"/>
      <c r="CN321" s="575"/>
      <c r="CO321" s="575"/>
      <c r="CP321" s="575"/>
      <c r="CQ321" s="575"/>
      <c r="CR321" s="575"/>
      <c r="CS321" s="575"/>
      <c r="CT321" s="575"/>
      <c r="CU321" s="575"/>
      <c r="CV321" s="575"/>
      <c r="CW321" s="575"/>
      <c r="CX321" s="575"/>
      <c r="CY321" s="575"/>
      <c r="CZ321" s="575"/>
      <c r="DA321" s="575"/>
      <c r="DB321" s="575"/>
      <c r="DC321" s="575"/>
      <c r="DD321" s="575"/>
      <c r="DE321" s="575"/>
      <c r="DF321" s="575"/>
      <c r="DG321" s="575"/>
      <c r="DH321" s="575"/>
      <c r="DI321" s="575"/>
      <c r="DJ321" s="575"/>
      <c r="DK321" s="575"/>
      <c r="DL321" s="575"/>
      <c r="DM321" s="575"/>
      <c r="DN321" s="575"/>
      <c r="DO321" s="575"/>
      <c r="DP321" s="575"/>
      <c r="DQ321" s="575"/>
      <c r="DR321" s="575"/>
      <c r="DS321" s="575"/>
      <c r="DT321" s="575"/>
      <c r="DU321" s="575"/>
      <c r="DV321" s="575"/>
      <c r="DW321" s="575"/>
      <c r="DX321" s="575"/>
      <c r="DY321" s="575"/>
      <c r="DZ321" s="575"/>
      <c r="EA321" s="575"/>
      <c r="EB321" s="575"/>
      <c r="EC321" s="575"/>
      <c r="ED321" s="575"/>
      <c r="EE321" s="575"/>
      <c r="EF321" s="575"/>
      <c r="EG321" s="575"/>
    </row>
    <row r="322" spans="1:137">
      <c r="A322" s="575"/>
      <c r="B322" s="575"/>
      <c r="C322" s="575"/>
      <c r="D322" s="575"/>
      <c r="E322" s="575"/>
      <c r="F322" s="575"/>
      <c r="G322" s="575"/>
      <c r="H322" s="575"/>
      <c r="I322" s="575"/>
      <c r="J322" s="575"/>
      <c r="K322" s="575"/>
      <c r="L322" s="575"/>
      <c r="M322" s="575"/>
      <c r="N322" s="575"/>
      <c r="O322" s="575"/>
      <c r="P322" s="575"/>
      <c r="Q322" s="575"/>
      <c r="R322" s="575"/>
      <c r="S322" s="575"/>
      <c r="T322" s="575"/>
      <c r="U322" s="575"/>
      <c r="V322" s="575"/>
      <c r="W322" s="575"/>
      <c r="X322" s="575"/>
      <c r="Y322" s="575"/>
      <c r="Z322" s="575"/>
      <c r="AA322" s="575"/>
      <c r="AB322" s="575"/>
      <c r="AC322" s="575"/>
      <c r="AD322" s="575"/>
      <c r="AE322" s="575"/>
      <c r="AF322" s="575"/>
      <c r="AG322" s="575"/>
      <c r="AH322" s="575"/>
      <c r="AI322" s="575"/>
      <c r="AJ322" s="575"/>
      <c r="AK322" s="575"/>
      <c r="AL322" s="575"/>
      <c r="AM322" s="575"/>
      <c r="AN322" s="575"/>
      <c r="AO322" s="575"/>
      <c r="AP322" s="575"/>
      <c r="AQ322" s="575"/>
      <c r="AR322" s="575"/>
      <c r="AS322" s="575"/>
      <c r="AT322" s="575"/>
      <c r="AU322" s="575"/>
      <c r="AV322" s="575"/>
      <c r="AW322" s="575"/>
      <c r="AX322" s="575"/>
      <c r="AY322" s="575"/>
      <c r="AZ322" s="575"/>
      <c r="BA322" s="575"/>
      <c r="BB322" s="575"/>
      <c r="BC322" s="575"/>
      <c r="BD322" s="575"/>
      <c r="BE322" s="575"/>
      <c r="BF322" s="575"/>
      <c r="BG322" s="575"/>
      <c r="BH322" s="575"/>
      <c r="BI322" s="575"/>
      <c r="BJ322" s="575"/>
      <c r="BK322" s="575"/>
      <c r="BL322" s="575"/>
      <c r="BM322" s="575"/>
      <c r="BN322" s="575"/>
      <c r="BO322" s="575"/>
      <c r="BP322" s="575"/>
      <c r="BQ322" s="575"/>
      <c r="BR322" s="575"/>
      <c r="BS322" s="575"/>
      <c r="BT322" s="575"/>
      <c r="BU322" s="575"/>
      <c r="BV322" s="575"/>
      <c r="BW322" s="575"/>
      <c r="BX322" s="575"/>
      <c r="BY322" s="575"/>
      <c r="BZ322" s="575"/>
      <c r="CA322" s="575"/>
      <c r="CB322" s="575"/>
      <c r="CC322" s="575"/>
      <c r="CD322" s="575"/>
      <c r="CE322" s="575"/>
      <c r="CF322" s="575"/>
      <c r="CG322" s="575"/>
      <c r="CH322" s="575"/>
      <c r="CI322" s="575"/>
      <c r="CJ322" s="575"/>
      <c r="CK322" s="575"/>
      <c r="CL322" s="575"/>
      <c r="CM322" s="575"/>
      <c r="CN322" s="575"/>
      <c r="CO322" s="575"/>
      <c r="CP322" s="575"/>
      <c r="CQ322" s="575"/>
      <c r="CR322" s="575"/>
      <c r="CS322" s="575"/>
      <c r="CT322" s="575"/>
      <c r="CU322" s="575"/>
      <c r="CV322" s="575"/>
      <c r="CW322" s="575"/>
      <c r="CX322" s="575"/>
      <c r="CY322" s="575"/>
      <c r="CZ322" s="575"/>
      <c r="DA322" s="575"/>
      <c r="DB322" s="575"/>
      <c r="DC322" s="575"/>
      <c r="DD322" s="575"/>
      <c r="DE322" s="575"/>
      <c r="DF322" s="575"/>
      <c r="DG322" s="575"/>
      <c r="DH322" s="575"/>
      <c r="DI322" s="575"/>
      <c r="DJ322" s="575"/>
      <c r="DK322" s="575"/>
      <c r="DL322" s="575"/>
      <c r="DM322" s="575"/>
      <c r="DN322" s="575"/>
      <c r="DO322" s="575"/>
      <c r="DP322" s="575"/>
      <c r="DQ322" s="575"/>
      <c r="DR322" s="575"/>
      <c r="DS322" s="575"/>
      <c r="DT322" s="575"/>
      <c r="DU322" s="575"/>
      <c r="DV322" s="575"/>
      <c r="DW322" s="575"/>
      <c r="DX322" s="575"/>
      <c r="DY322" s="575"/>
      <c r="DZ322" s="575"/>
      <c r="EA322" s="575"/>
      <c r="EB322" s="575"/>
      <c r="EC322" s="575"/>
      <c r="ED322" s="575"/>
      <c r="EE322" s="575"/>
      <c r="EF322" s="575"/>
      <c r="EG322" s="575"/>
    </row>
    <row r="323" spans="1:137">
      <c r="A323" s="575"/>
      <c r="B323" s="575"/>
      <c r="C323" s="575"/>
      <c r="D323" s="575"/>
      <c r="E323" s="575"/>
      <c r="F323" s="575"/>
      <c r="G323" s="575"/>
      <c r="H323" s="575"/>
      <c r="I323" s="575"/>
      <c r="J323" s="575"/>
      <c r="K323" s="575"/>
      <c r="L323" s="575"/>
      <c r="M323" s="575"/>
      <c r="N323" s="575"/>
      <c r="O323" s="575"/>
      <c r="P323" s="575"/>
      <c r="Q323" s="575"/>
      <c r="R323" s="575"/>
      <c r="S323" s="575"/>
      <c r="T323" s="575"/>
      <c r="U323" s="575"/>
      <c r="V323" s="575"/>
      <c r="W323" s="575"/>
      <c r="X323" s="575"/>
      <c r="Y323" s="575"/>
      <c r="Z323" s="575"/>
      <c r="AA323" s="575"/>
      <c r="AB323" s="575"/>
      <c r="AC323" s="575"/>
      <c r="AD323" s="575"/>
      <c r="AE323" s="575"/>
      <c r="AF323" s="575"/>
      <c r="AG323" s="575"/>
      <c r="AH323" s="575"/>
      <c r="AI323" s="575"/>
      <c r="AJ323" s="575"/>
      <c r="AK323" s="575"/>
      <c r="AL323" s="575"/>
      <c r="AM323" s="575"/>
      <c r="AN323" s="575"/>
      <c r="AO323" s="575"/>
      <c r="AP323" s="575"/>
      <c r="AQ323" s="575"/>
      <c r="AR323" s="575"/>
      <c r="AS323" s="575"/>
      <c r="AT323" s="575"/>
      <c r="AU323" s="575"/>
      <c r="AV323" s="575"/>
      <c r="AW323" s="575"/>
      <c r="AX323" s="575"/>
      <c r="AY323" s="575"/>
      <c r="AZ323" s="575"/>
      <c r="BA323" s="575"/>
      <c r="BB323" s="575"/>
      <c r="BC323" s="575"/>
      <c r="BD323" s="575"/>
      <c r="BE323" s="575"/>
      <c r="BF323" s="575"/>
      <c r="BG323" s="575"/>
      <c r="BH323" s="575"/>
      <c r="BI323" s="575"/>
      <c r="BJ323" s="575"/>
      <c r="BK323" s="575"/>
      <c r="BL323" s="575"/>
      <c r="BM323" s="575"/>
      <c r="BN323" s="575"/>
      <c r="BO323" s="575"/>
      <c r="BP323" s="575"/>
      <c r="BQ323" s="575"/>
      <c r="BR323" s="575"/>
      <c r="BS323" s="575"/>
      <c r="BT323" s="575"/>
      <c r="BU323" s="575"/>
      <c r="BV323" s="575"/>
      <c r="BW323" s="575"/>
      <c r="BX323" s="575"/>
      <c r="BY323" s="575"/>
      <c r="BZ323" s="575"/>
      <c r="CA323" s="575"/>
      <c r="CB323" s="575"/>
      <c r="CC323" s="575"/>
      <c r="CD323" s="575"/>
      <c r="CE323" s="575"/>
      <c r="CF323" s="575"/>
      <c r="CG323" s="575"/>
      <c r="CH323" s="575"/>
      <c r="CI323" s="575"/>
      <c r="CJ323" s="575"/>
      <c r="CK323" s="575"/>
      <c r="CL323" s="575"/>
      <c r="CM323" s="575"/>
      <c r="CN323" s="575"/>
      <c r="CO323" s="575"/>
      <c r="CP323" s="575"/>
      <c r="CQ323" s="575"/>
      <c r="CR323" s="575"/>
      <c r="CS323" s="575"/>
      <c r="CT323" s="575"/>
      <c r="CU323" s="575"/>
      <c r="CV323" s="575"/>
      <c r="CW323" s="575"/>
      <c r="CX323" s="575"/>
      <c r="CY323" s="575"/>
      <c r="CZ323" s="575"/>
      <c r="DA323" s="575"/>
      <c r="DB323" s="575"/>
      <c r="DC323" s="575"/>
      <c r="DD323" s="575"/>
      <c r="DE323" s="575"/>
      <c r="DF323" s="575"/>
      <c r="DG323" s="575"/>
      <c r="DH323" s="575"/>
      <c r="DI323" s="575"/>
      <c r="DJ323" s="575"/>
      <c r="DK323" s="575"/>
      <c r="DL323" s="575"/>
      <c r="DM323" s="575"/>
      <c r="DN323" s="575"/>
      <c r="DO323" s="575"/>
      <c r="DP323" s="575"/>
      <c r="DQ323" s="575"/>
      <c r="DR323" s="575"/>
      <c r="DS323" s="575"/>
      <c r="DT323" s="575"/>
      <c r="DU323" s="575"/>
      <c r="DV323" s="575"/>
      <c r="DW323" s="575"/>
      <c r="DX323" s="575"/>
      <c r="DY323" s="575"/>
      <c r="DZ323" s="575"/>
      <c r="EA323" s="575"/>
      <c r="EB323" s="575"/>
      <c r="EC323" s="575"/>
      <c r="ED323" s="575"/>
      <c r="EE323" s="575"/>
      <c r="EF323" s="575"/>
      <c r="EG323" s="575"/>
    </row>
    <row r="324" spans="1:137">
      <c r="A324" s="575"/>
      <c r="B324" s="575"/>
      <c r="C324" s="575"/>
      <c r="D324" s="575"/>
      <c r="E324" s="575"/>
      <c r="F324" s="575"/>
      <c r="G324" s="575"/>
      <c r="H324" s="575"/>
      <c r="I324" s="575"/>
      <c r="J324" s="575"/>
      <c r="K324" s="575"/>
      <c r="L324" s="575"/>
      <c r="M324" s="575"/>
      <c r="N324" s="575"/>
      <c r="O324" s="575"/>
      <c r="P324" s="575"/>
      <c r="Q324" s="575"/>
      <c r="R324" s="575"/>
      <c r="S324" s="575"/>
      <c r="T324" s="575"/>
      <c r="U324" s="575"/>
      <c r="V324" s="575"/>
      <c r="W324" s="575"/>
      <c r="X324" s="575"/>
      <c r="Y324" s="575"/>
      <c r="Z324" s="575"/>
      <c r="AA324" s="575"/>
      <c r="AB324" s="575"/>
      <c r="AC324" s="575"/>
      <c r="AD324" s="575"/>
      <c r="AE324" s="575"/>
      <c r="AF324" s="575"/>
      <c r="AG324" s="575"/>
      <c r="AH324" s="575"/>
      <c r="AI324" s="575"/>
      <c r="AJ324" s="575"/>
      <c r="AK324" s="575"/>
      <c r="AL324" s="575"/>
      <c r="AM324" s="575"/>
      <c r="AN324" s="575"/>
      <c r="AO324" s="575"/>
      <c r="AP324" s="575"/>
      <c r="AQ324" s="575"/>
      <c r="AR324" s="575"/>
      <c r="AS324" s="575"/>
      <c r="AT324" s="575"/>
      <c r="AU324" s="575"/>
      <c r="AV324" s="575"/>
      <c r="AW324" s="575"/>
      <c r="AX324" s="575"/>
      <c r="AY324" s="575"/>
      <c r="AZ324" s="575"/>
      <c r="BA324" s="575"/>
      <c r="BB324" s="575"/>
      <c r="BC324" s="575"/>
      <c r="BD324" s="575"/>
      <c r="BE324" s="575"/>
      <c r="BF324" s="575"/>
      <c r="BG324" s="575"/>
      <c r="BH324" s="575"/>
      <c r="BI324" s="575"/>
      <c r="BJ324" s="575"/>
      <c r="BK324" s="575"/>
      <c r="BL324" s="575"/>
      <c r="BM324" s="575"/>
      <c r="BN324" s="575"/>
      <c r="BO324" s="575"/>
      <c r="BP324" s="575"/>
      <c r="BQ324" s="575"/>
      <c r="BR324" s="575"/>
      <c r="BS324" s="575"/>
      <c r="BT324" s="575"/>
      <c r="BU324" s="575"/>
      <c r="BV324" s="575"/>
      <c r="BW324" s="575"/>
      <c r="BX324" s="575"/>
      <c r="BY324" s="575"/>
      <c r="BZ324" s="575"/>
      <c r="CA324" s="575"/>
      <c r="CB324" s="575"/>
      <c r="CC324" s="575"/>
      <c r="CD324" s="575"/>
      <c r="CE324" s="575"/>
      <c r="CF324" s="575"/>
      <c r="CG324" s="575"/>
      <c r="CH324" s="575"/>
      <c r="CI324" s="575"/>
      <c r="CJ324" s="575"/>
      <c r="CK324" s="575"/>
      <c r="CL324" s="575"/>
      <c r="CM324" s="575"/>
      <c r="CN324" s="575"/>
      <c r="CO324" s="575"/>
      <c r="CP324" s="575"/>
      <c r="CQ324" s="575"/>
      <c r="CR324" s="575"/>
      <c r="CS324" s="575"/>
      <c r="CT324" s="575"/>
      <c r="CU324" s="575"/>
      <c r="CV324" s="575"/>
      <c r="CW324" s="575"/>
      <c r="CX324" s="575"/>
      <c r="CY324" s="575"/>
      <c r="CZ324" s="575"/>
      <c r="DA324" s="575"/>
      <c r="DB324" s="575"/>
      <c r="DC324" s="575"/>
      <c r="DD324" s="575"/>
      <c r="DE324" s="575"/>
      <c r="DF324" s="575"/>
      <c r="DG324" s="575"/>
      <c r="DH324" s="575"/>
      <c r="DI324" s="575"/>
      <c r="DJ324" s="575"/>
      <c r="DK324" s="575"/>
      <c r="DL324" s="575"/>
      <c r="DM324" s="575"/>
      <c r="DN324" s="575"/>
      <c r="DO324" s="575"/>
      <c r="DP324" s="575"/>
      <c r="DQ324" s="575"/>
      <c r="DR324" s="575"/>
      <c r="DS324" s="575"/>
      <c r="DT324" s="575"/>
      <c r="DU324" s="575"/>
      <c r="DV324" s="575"/>
      <c r="DW324" s="575"/>
      <c r="DX324" s="575"/>
      <c r="DY324" s="575"/>
      <c r="DZ324" s="575"/>
      <c r="EA324" s="575"/>
      <c r="EB324" s="575"/>
      <c r="EC324" s="575"/>
      <c r="ED324" s="575"/>
      <c r="EE324" s="575"/>
      <c r="EF324" s="575"/>
      <c r="EG324" s="575"/>
    </row>
    <row r="325" spans="1:137">
      <c r="A325" s="575"/>
      <c r="B325" s="575"/>
      <c r="C325" s="575"/>
      <c r="D325" s="575"/>
      <c r="E325" s="575"/>
      <c r="F325" s="575"/>
      <c r="G325" s="575"/>
      <c r="H325" s="575"/>
      <c r="I325" s="575"/>
      <c r="J325" s="575"/>
      <c r="K325" s="575"/>
      <c r="L325" s="575"/>
      <c r="M325" s="575"/>
      <c r="N325" s="575"/>
      <c r="O325" s="575"/>
      <c r="P325" s="575"/>
      <c r="Q325" s="575"/>
      <c r="R325" s="575"/>
      <c r="S325" s="575"/>
      <c r="T325" s="575"/>
      <c r="U325" s="575"/>
      <c r="V325" s="575"/>
      <c r="W325" s="575"/>
      <c r="X325" s="575"/>
      <c r="Y325" s="575"/>
      <c r="Z325" s="575"/>
      <c r="AA325" s="575"/>
      <c r="AB325" s="575"/>
      <c r="AC325" s="575"/>
      <c r="AD325" s="575"/>
      <c r="AE325" s="575"/>
      <c r="AF325" s="575"/>
      <c r="AG325" s="575"/>
      <c r="AH325" s="575"/>
      <c r="AI325" s="575"/>
      <c r="AJ325" s="575"/>
      <c r="AK325" s="575"/>
      <c r="AL325" s="575"/>
      <c r="AM325" s="575"/>
      <c r="AN325" s="575"/>
      <c r="AO325" s="575"/>
      <c r="AP325" s="575"/>
      <c r="AQ325" s="575"/>
      <c r="AR325" s="575"/>
      <c r="AS325" s="575"/>
      <c r="AT325" s="575"/>
      <c r="AU325" s="575"/>
      <c r="AV325" s="575"/>
      <c r="AW325" s="575"/>
      <c r="AX325" s="575"/>
      <c r="AY325" s="575"/>
      <c r="AZ325" s="575"/>
      <c r="BA325" s="575"/>
      <c r="BB325" s="575"/>
      <c r="BC325" s="575"/>
      <c r="BD325" s="575"/>
      <c r="BE325" s="575"/>
      <c r="BF325" s="575"/>
      <c r="BG325" s="575"/>
      <c r="BH325" s="575"/>
      <c r="BI325" s="575"/>
      <c r="BJ325" s="575"/>
      <c r="BK325" s="575"/>
      <c r="BL325" s="575"/>
      <c r="BM325" s="575"/>
      <c r="BN325" s="575"/>
      <c r="BO325" s="575"/>
      <c r="BP325" s="575"/>
      <c r="BQ325" s="575"/>
      <c r="BR325" s="575"/>
      <c r="BS325" s="575"/>
      <c r="BT325" s="575"/>
      <c r="BU325" s="575"/>
      <c r="BV325" s="575"/>
      <c r="BW325" s="575"/>
      <c r="BX325" s="575"/>
      <c r="BY325" s="575"/>
      <c r="BZ325" s="575"/>
      <c r="CA325" s="575"/>
      <c r="CB325" s="575"/>
      <c r="CC325" s="575"/>
      <c r="CD325" s="575"/>
      <c r="CE325" s="575"/>
      <c r="CF325" s="575"/>
      <c r="CG325" s="575"/>
      <c r="CH325" s="575"/>
      <c r="CI325" s="575"/>
      <c r="CJ325" s="575"/>
      <c r="CK325" s="575"/>
      <c r="CL325" s="575"/>
      <c r="CM325" s="575"/>
      <c r="CN325" s="575"/>
      <c r="CO325" s="575"/>
      <c r="CP325" s="575"/>
      <c r="CQ325" s="575"/>
      <c r="CR325" s="575"/>
      <c r="CS325" s="575"/>
      <c r="CT325" s="575"/>
      <c r="CU325" s="575"/>
      <c r="CV325" s="575"/>
      <c r="CW325" s="575"/>
      <c r="CX325" s="575"/>
      <c r="CY325" s="575"/>
      <c r="CZ325" s="575"/>
      <c r="DA325" s="575"/>
      <c r="DB325" s="575"/>
      <c r="DC325" s="575"/>
      <c r="DD325" s="575"/>
      <c r="DE325" s="575"/>
      <c r="DF325" s="575"/>
      <c r="DG325" s="575"/>
      <c r="DH325" s="575"/>
      <c r="DI325" s="575"/>
      <c r="DJ325" s="575"/>
      <c r="DK325" s="575"/>
      <c r="DL325" s="575"/>
      <c r="DM325" s="575"/>
      <c r="DN325" s="575"/>
      <c r="DO325" s="575"/>
      <c r="DP325" s="575"/>
      <c r="DQ325" s="575"/>
      <c r="DR325" s="575"/>
      <c r="DS325" s="575"/>
      <c r="DT325" s="575"/>
      <c r="DU325" s="575"/>
      <c r="DV325" s="575"/>
      <c r="DW325" s="575"/>
      <c r="DX325" s="575"/>
      <c r="DY325" s="575"/>
      <c r="DZ325" s="575"/>
      <c r="EA325" s="575"/>
      <c r="EB325" s="575"/>
      <c r="EC325" s="575"/>
      <c r="ED325" s="575"/>
      <c r="EE325" s="575"/>
      <c r="EF325" s="575"/>
      <c r="EG325" s="575"/>
    </row>
    <row r="326" spans="1:137">
      <c r="A326" s="575"/>
      <c r="B326" s="575"/>
      <c r="C326" s="575"/>
      <c r="D326" s="575"/>
      <c r="E326" s="575"/>
      <c r="F326" s="575"/>
      <c r="G326" s="575"/>
      <c r="H326" s="575"/>
      <c r="I326" s="575"/>
      <c r="J326" s="575"/>
      <c r="K326" s="575"/>
      <c r="L326" s="575"/>
      <c r="M326" s="575"/>
      <c r="N326" s="575"/>
      <c r="O326" s="575"/>
      <c r="P326" s="575"/>
      <c r="Q326" s="575"/>
      <c r="R326" s="575"/>
      <c r="S326" s="575"/>
      <c r="T326" s="575"/>
      <c r="U326" s="575"/>
      <c r="V326" s="575"/>
      <c r="W326" s="575"/>
      <c r="X326" s="575"/>
      <c r="Y326" s="575"/>
      <c r="Z326" s="575"/>
      <c r="AA326" s="575"/>
      <c r="AB326" s="575"/>
      <c r="AC326" s="575"/>
      <c r="AD326" s="575"/>
      <c r="AE326" s="575"/>
      <c r="AF326" s="575"/>
      <c r="AG326" s="575"/>
      <c r="AH326" s="575"/>
      <c r="AI326" s="575"/>
      <c r="AJ326" s="575"/>
      <c r="AK326" s="575"/>
      <c r="AL326" s="575"/>
      <c r="AM326" s="575"/>
      <c r="AN326" s="575"/>
      <c r="AO326" s="575"/>
      <c r="AP326" s="575"/>
      <c r="AQ326" s="575"/>
      <c r="AR326" s="575"/>
      <c r="AS326" s="575"/>
      <c r="AT326" s="575"/>
      <c r="AU326" s="575"/>
      <c r="AV326" s="575"/>
      <c r="AW326" s="575"/>
      <c r="AX326" s="575"/>
      <c r="AY326" s="575"/>
      <c r="AZ326" s="575"/>
      <c r="BA326" s="575"/>
      <c r="BB326" s="575"/>
      <c r="BC326" s="575"/>
      <c r="BD326" s="575"/>
      <c r="BE326" s="575"/>
      <c r="BF326" s="575"/>
      <c r="BG326" s="575"/>
      <c r="BH326" s="575"/>
      <c r="BI326" s="575"/>
      <c r="BJ326" s="575"/>
      <c r="BK326" s="575"/>
      <c r="BL326" s="575"/>
      <c r="BM326" s="575"/>
      <c r="BN326" s="575"/>
      <c r="BO326" s="575"/>
      <c r="BP326" s="575"/>
      <c r="BQ326" s="575"/>
      <c r="BR326" s="575"/>
      <c r="BS326" s="575"/>
      <c r="BT326" s="575"/>
      <c r="BU326" s="575"/>
      <c r="BV326" s="575"/>
      <c r="BW326" s="575"/>
      <c r="BX326" s="575"/>
      <c r="BY326" s="575"/>
      <c r="BZ326" s="575"/>
      <c r="CA326" s="575"/>
      <c r="CB326" s="575"/>
      <c r="CC326" s="575"/>
      <c r="CD326" s="575"/>
      <c r="CE326" s="575"/>
      <c r="CF326" s="575"/>
      <c r="CG326" s="575"/>
      <c r="CH326" s="575"/>
      <c r="CI326" s="575"/>
      <c r="CJ326" s="575"/>
      <c r="CK326" s="575"/>
      <c r="CL326" s="575"/>
      <c r="CM326" s="575"/>
      <c r="CN326" s="575"/>
      <c r="CO326" s="575"/>
      <c r="CP326" s="575"/>
      <c r="CQ326" s="575"/>
      <c r="CR326" s="575"/>
      <c r="CS326" s="575"/>
      <c r="CT326" s="575"/>
      <c r="CU326" s="575"/>
      <c r="CV326" s="575"/>
      <c r="CW326" s="575"/>
      <c r="CX326" s="575"/>
      <c r="CY326" s="575"/>
      <c r="CZ326" s="575"/>
      <c r="DA326" s="575"/>
      <c r="DB326" s="575"/>
      <c r="DC326" s="575"/>
      <c r="DD326" s="575"/>
      <c r="DE326" s="575"/>
      <c r="DF326" s="575"/>
      <c r="DG326" s="575"/>
      <c r="DH326" s="575"/>
      <c r="DI326" s="575"/>
      <c r="DJ326" s="575"/>
      <c r="DK326" s="575"/>
      <c r="DL326" s="575"/>
      <c r="DM326" s="575"/>
      <c r="DN326" s="575"/>
      <c r="DO326" s="575"/>
      <c r="DP326" s="575"/>
      <c r="DQ326" s="575"/>
      <c r="DR326" s="575"/>
      <c r="DS326" s="575"/>
      <c r="DT326" s="575"/>
      <c r="DU326" s="575"/>
      <c r="DV326" s="575"/>
      <c r="DW326" s="575"/>
      <c r="DX326" s="575"/>
      <c r="DY326" s="575"/>
      <c r="DZ326" s="575"/>
      <c r="EA326" s="575"/>
      <c r="EB326" s="575"/>
      <c r="EC326" s="575"/>
      <c r="ED326" s="575"/>
      <c r="EE326" s="575"/>
      <c r="EF326" s="575"/>
      <c r="EG326" s="575"/>
    </row>
    <row r="327" spans="1:137">
      <c r="A327" s="575"/>
      <c r="B327" s="575"/>
      <c r="C327" s="575"/>
      <c r="D327" s="575"/>
      <c r="E327" s="575"/>
      <c r="F327" s="575"/>
      <c r="G327" s="575"/>
      <c r="H327" s="575"/>
      <c r="I327" s="575"/>
      <c r="J327" s="575"/>
      <c r="K327" s="575"/>
      <c r="L327" s="575"/>
      <c r="M327" s="575"/>
      <c r="N327" s="575"/>
      <c r="O327" s="575"/>
      <c r="P327" s="575"/>
      <c r="Q327" s="575"/>
      <c r="R327" s="575"/>
      <c r="S327" s="575"/>
      <c r="T327" s="575"/>
      <c r="U327" s="575"/>
      <c r="V327" s="575"/>
      <c r="W327" s="575"/>
      <c r="X327" s="575"/>
      <c r="Y327" s="575"/>
      <c r="Z327" s="575"/>
      <c r="AA327" s="575"/>
      <c r="AB327" s="575"/>
      <c r="AC327" s="575"/>
      <c r="AD327" s="575"/>
      <c r="AE327" s="575"/>
      <c r="AF327" s="575"/>
      <c r="AG327" s="575"/>
      <c r="AH327" s="575"/>
      <c r="AI327" s="575"/>
      <c r="AJ327" s="575"/>
      <c r="AK327" s="575"/>
      <c r="AL327" s="575"/>
      <c r="AM327" s="575"/>
      <c r="AN327" s="575"/>
      <c r="AO327" s="575"/>
      <c r="AP327" s="575"/>
      <c r="AQ327" s="575"/>
      <c r="AR327" s="575"/>
      <c r="AS327" s="575"/>
      <c r="AT327" s="575"/>
      <c r="AU327" s="575"/>
      <c r="AV327" s="575"/>
      <c r="AW327" s="575"/>
      <c r="AX327" s="575"/>
      <c r="AY327" s="575"/>
      <c r="AZ327" s="575"/>
      <c r="BA327" s="575"/>
      <c r="BB327" s="575"/>
      <c r="BC327" s="575"/>
      <c r="BD327" s="575"/>
      <c r="BE327" s="575"/>
      <c r="BF327" s="575"/>
      <c r="BG327" s="575"/>
      <c r="BH327" s="575"/>
      <c r="BI327" s="575"/>
      <c r="BJ327" s="575"/>
      <c r="BK327" s="575"/>
      <c r="BL327" s="575"/>
      <c r="BM327" s="575"/>
      <c r="BN327" s="575"/>
      <c r="BO327" s="575"/>
      <c r="BP327" s="575"/>
      <c r="BQ327" s="575"/>
      <c r="BR327" s="575"/>
      <c r="BS327" s="575"/>
      <c r="BT327" s="575"/>
      <c r="BU327" s="575"/>
      <c r="BV327" s="575"/>
      <c r="BW327" s="575"/>
      <c r="BX327" s="575"/>
      <c r="BY327" s="575"/>
      <c r="BZ327" s="575"/>
      <c r="CA327" s="575"/>
      <c r="CB327" s="575"/>
      <c r="CC327" s="575"/>
      <c r="CD327" s="575"/>
      <c r="CE327" s="575"/>
      <c r="CF327" s="575"/>
      <c r="CG327" s="575"/>
      <c r="CH327" s="575"/>
      <c r="CI327" s="575"/>
      <c r="CJ327" s="575"/>
      <c r="CK327" s="575"/>
      <c r="CL327" s="575"/>
      <c r="CM327" s="575"/>
      <c r="CN327" s="575"/>
      <c r="CO327" s="575"/>
      <c r="CP327" s="575"/>
      <c r="CQ327" s="575"/>
      <c r="CR327" s="575"/>
      <c r="CS327" s="575"/>
      <c r="CT327" s="575"/>
      <c r="CU327" s="575"/>
      <c r="CV327" s="575"/>
      <c r="CW327" s="575"/>
      <c r="CX327" s="575"/>
      <c r="CY327" s="575"/>
      <c r="CZ327" s="575"/>
      <c r="DA327" s="575"/>
      <c r="DB327" s="575"/>
      <c r="DC327" s="575"/>
      <c r="DD327" s="575"/>
      <c r="DE327" s="575"/>
      <c r="DF327" s="575"/>
      <c r="DG327" s="575"/>
      <c r="DH327" s="575"/>
      <c r="DI327" s="575"/>
      <c r="DJ327" s="575"/>
      <c r="DK327" s="575"/>
      <c r="DL327" s="575"/>
      <c r="DM327" s="575"/>
      <c r="DN327" s="575"/>
      <c r="DO327" s="575"/>
      <c r="DP327" s="575"/>
      <c r="DQ327" s="575"/>
      <c r="DR327" s="575"/>
      <c r="DS327" s="575"/>
      <c r="DT327" s="575"/>
      <c r="DU327" s="575"/>
      <c r="DV327" s="575"/>
      <c r="DW327" s="575"/>
      <c r="DX327" s="575"/>
      <c r="DY327" s="575"/>
      <c r="DZ327" s="575"/>
      <c r="EA327" s="575"/>
      <c r="EB327" s="575"/>
      <c r="EC327" s="575"/>
      <c r="ED327" s="575"/>
      <c r="EE327" s="575"/>
      <c r="EF327" s="575"/>
      <c r="EG327" s="575"/>
    </row>
    <row r="328" spans="1:137">
      <c r="A328" s="575"/>
      <c r="B328" s="575"/>
      <c r="C328" s="575"/>
      <c r="D328" s="575"/>
      <c r="E328" s="575"/>
      <c r="F328" s="575"/>
      <c r="G328" s="575"/>
      <c r="H328" s="575"/>
      <c r="I328" s="575"/>
      <c r="J328" s="575"/>
      <c r="K328" s="575"/>
      <c r="L328" s="575"/>
      <c r="M328" s="575"/>
      <c r="N328" s="575"/>
      <c r="O328" s="575"/>
      <c r="P328" s="575"/>
      <c r="Q328" s="575"/>
      <c r="R328" s="575"/>
      <c r="S328" s="575"/>
      <c r="T328" s="575"/>
      <c r="U328" s="575"/>
      <c r="V328" s="575"/>
      <c r="W328" s="575"/>
      <c r="X328" s="575"/>
      <c r="Y328" s="575"/>
      <c r="Z328" s="575"/>
      <c r="AA328" s="575"/>
      <c r="AB328" s="575"/>
      <c r="AC328" s="575"/>
      <c r="AD328" s="575"/>
      <c r="AE328" s="575"/>
      <c r="AF328" s="575"/>
      <c r="AG328" s="575"/>
      <c r="AH328" s="575"/>
      <c r="AI328" s="575"/>
      <c r="AJ328" s="575"/>
      <c r="AK328" s="575"/>
      <c r="AL328" s="575"/>
      <c r="AM328" s="575"/>
      <c r="AN328" s="575"/>
      <c r="AO328" s="575"/>
      <c r="AP328" s="575"/>
      <c r="AQ328" s="575"/>
      <c r="AR328" s="575"/>
      <c r="AS328" s="575"/>
      <c r="AT328" s="575"/>
      <c r="AU328" s="575"/>
      <c r="AV328" s="575"/>
      <c r="AW328" s="575"/>
      <c r="AX328" s="575"/>
      <c r="AY328" s="575"/>
      <c r="AZ328" s="575"/>
      <c r="BA328" s="575"/>
      <c r="BB328" s="575"/>
      <c r="BC328" s="575"/>
      <c r="BD328" s="575"/>
      <c r="BE328" s="575"/>
      <c r="BF328" s="575"/>
      <c r="BG328" s="575"/>
      <c r="BH328" s="575"/>
      <c r="BI328" s="575"/>
      <c r="BJ328" s="575"/>
      <c r="BK328" s="575"/>
      <c r="BL328" s="575"/>
      <c r="BM328" s="575"/>
      <c r="BN328" s="575"/>
      <c r="BO328" s="575"/>
      <c r="BP328" s="575"/>
      <c r="BQ328" s="575"/>
      <c r="BR328" s="575"/>
      <c r="BS328" s="575"/>
      <c r="BT328" s="575"/>
      <c r="BU328" s="575"/>
      <c r="BV328" s="575"/>
      <c r="BW328" s="575"/>
      <c r="BX328" s="575"/>
      <c r="BY328" s="575"/>
      <c r="BZ328" s="575"/>
      <c r="CA328" s="575"/>
      <c r="CB328" s="575"/>
      <c r="CC328" s="575"/>
      <c r="CD328" s="575"/>
      <c r="CE328" s="575"/>
      <c r="CF328" s="575"/>
      <c r="CG328" s="575"/>
      <c r="CH328" s="575"/>
      <c r="CI328" s="575"/>
      <c r="CJ328" s="575"/>
      <c r="CK328" s="575"/>
      <c r="CL328" s="575"/>
      <c r="CM328" s="575"/>
      <c r="CN328" s="575"/>
      <c r="CO328" s="575"/>
      <c r="CP328" s="575"/>
      <c r="CQ328" s="575"/>
      <c r="CR328" s="575"/>
      <c r="CS328" s="575"/>
      <c r="CT328" s="575"/>
      <c r="CU328" s="575"/>
      <c r="CV328" s="575"/>
      <c r="CW328" s="575"/>
      <c r="CX328" s="575"/>
      <c r="CY328" s="575"/>
      <c r="CZ328" s="575"/>
      <c r="DA328" s="575"/>
      <c r="DB328" s="575"/>
      <c r="DC328" s="575"/>
      <c r="DD328" s="575"/>
      <c r="DE328" s="575"/>
      <c r="DF328" s="575"/>
      <c r="DG328" s="575"/>
      <c r="DH328" s="575"/>
      <c r="DI328" s="575"/>
      <c r="DJ328" s="575"/>
      <c r="DK328" s="575"/>
      <c r="DL328" s="575"/>
      <c r="DM328" s="575"/>
      <c r="DN328" s="575"/>
      <c r="DO328" s="575"/>
      <c r="DP328" s="575"/>
      <c r="DQ328" s="575"/>
      <c r="DR328" s="575"/>
      <c r="DS328" s="575"/>
      <c r="DT328" s="575"/>
      <c r="DU328" s="575"/>
      <c r="DV328" s="575"/>
      <c r="DW328" s="575"/>
      <c r="DX328" s="575"/>
      <c r="DY328" s="575"/>
      <c r="DZ328" s="575"/>
      <c r="EA328" s="575"/>
      <c r="EB328" s="575"/>
      <c r="EC328" s="575"/>
      <c r="ED328" s="575"/>
      <c r="EE328" s="575"/>
      <c r="EF328" s="575"/>
      <c r="EG328" s="575"/>
    </row>
    <row r="329" spans="1:137">
      <c r="A329" s="575"/>
      <c r="B329" s="575"/>
      <c r="C329" s="575"/>
      <c r="D329" s="575"/>
      <c r="E329" s="575"/>
      <c r="F329" s="575"/>
      <c r="G329" s="575"/>
      <c r="H329" s="575"/>
      <c r="I329" s="575"/>
      <c r="J329" s="575"/>
      <c r="K329" s="575"/>
      <c r="L329" s="575"/>
      <c r="M329" s="575"/>
      <c r="N329" s="575"/>
      <c r="O329" s="575"/>
      <c r="P329" s="575"/>
      <c r="Q329" s="575"/>
      <c r="R329" s="575"/>
      <c r="S329" s="575"/>
      <c r="T329" s="575"/>
      <c r="U329" s="575"/>
      <c r="V329" s="575"/>
      <c r="W329" s="575"/>
      <c r="X329" s="575"/>
      <c r="Y329" s="575"/>
      <c r="Z329" s="575"/>
      <c r="AA329" s="575"/>
      <c r="AB329" s="575"/>
      <c r="AC329" s="575"/>
      <c r="AD329" s="575"/>
      <c r="AE329" s="575"/>
      <c r="AF329" s="575"/>
      <c r="AG329" s="575"/>
      <c r="AH329" s="575"/>
      <c r="AI329" s="575"/>
      <c r="AJ329" s="575"/>
      <c r="AK329" s="575"/>
      <c r="AL329" s="575"/>
      <c r="AM329" s="575"/>
      <c r="AN329" s="575"/>
      <c r="AO329" s="575"/>
      <c r="AP329" s="575"/>
      <c r="AQ329" s="575"/>
      <c r="AR329" s="575"/>
      <c r="AS329" s="575"/>
      <c r="AT329" s="575"/>
      <c r="AU329" s="575"/>
      <c r="AV329" s="575"/>
      <c r="AW329" s="575"/>
      <c r="AX329" s="575"/>
      <c r="AY329" s="575"/>
      <c r="AZ329" s="575"/>
      <c r="BA329" s="575"/>
      <c r="BB329" s="575"/>
      <c r="BC329" s="575"/>
      <c r="BD329" s="575"/>
      <c r="BE329" s="575"/>
      <c r="BF329" s="575"/>
      <c r="BG329" s="575"/>
      <c r="BH329" s="575"/>
      <c r="BI329" s="575"/>
      <c r="BJ329" s="575"/>
      <c r="BK329" s="575"/>
      <c r="BL329" s="575"/>
      <c r="BM329" s="575"/>
      <c r="BN329" s="575"/>
      <c r="BO329" s="575"/>
      <c r="BP329" s="575"/>
      <c r="BQ329" s="575"/>
      <c r="BR329" s="575"/>
      <c r="BS329" s="575"/>
      <c r="BT329" s="575"/>
      <c r="BU329" s="575"/>
      <c r="BV329" s="575"/>
      <c r="BW329" s="575"/>
      <c r="BX329" s="575"/>
      <c r="BY329" s="575"/>
      <c r="BZ329" s="575"/>
      <c r="CA329" s="575"/>
      <c r="CB329" s="575"/>
      <c r="CC329" s="575"/>
      <c r="CD329" s="575"/>
      <c r="CE329" s="575"/>
      <c r="CF329" s="575"/>
      <c r="CG329" s="575"/>
      <c r="CH329" s="575"/>
      <c r="CI329" s="575"/>
      <c r="CJ329" s="575"/>
      <c r="CK329" s="575"/>
      <c r="CL329" s="575"/>
      <c r="CM329" s="575"/>
      <c r="CN329" s="575"/>
      <c r="CO329" s="575"/>
      <c r="CP329" s="575"/>
      <c r="CQ329" s="575"/>
      <c r="CR329" s="575"/>
      <c r="CS329" s="575"/>
      <c r="CT329" s="575"/>
      <c r="CU329" s="575"/>
      <c r="CV329" s="575"/>
      <c r="CW329" s="575"/>
      <c r="CX329" s="575"/>
      <c r="CY329" s="575"/>
      <c r="CZ329" s="575"/>
      <c r="DA329" s="575"/>
      <c r="DB329" s="575"/>
      <c r="DC329" s="575"/>
      <c r="DD329" s="575"/>
      <c r="DE329" s="575"/>
      <c r="DF329" s="575"/>
      <c r="DG329" s="575"/>
      <c r="DH329" s="575"/>
      <c r="DI329" s="575"/>
      <c r="DJ329" s="575"/>
      <c r="DK329" s="575"/>
      <c r="DL329" s="575"/>
      <c r="DM329" s="575"/>
      <c r="DN329" s="575"/>
      <c r="DO329" s="575"/>
      <c r="DP329" s="575"/>
      <c r="DQ329" s="575"/>
      <c r="DR329" s="575"/>
      <c r="DS329" s="575"/>
      <c r="DT329" s="575"/>
      <c r="DU329" s="575"/>
      <c r="DV329" s="575"/>
      <c r="DW329" s="575"/>
      <c r="DX329" s="575"/>
      <c r="DY329" s="575"/>
      <c r="DZ329" s="575"/>
      <c r="EA329" s="575"/>
      <c r="EB329" s="575"/>
      <c r="EC329" s="575"/>
      <c r="ED329" s="575"/>
      <c r="EE329" s="575"/>
      <c r="EF329" s="575"/>
      <c r="EG329" s="575"/>
    </row>
    <row r="330" spans="1:137">
      <c r="A330" s="575"/>
      <c r="B330" s="575"/>
      <c r="C330" s="575"/>
      <c r="D330" s="575"/>
      <c r="E330" s="575"/>
      <c r="F330" s="575"/>
      <c r="G330" s="575"/>
      <c r="H330" s="575"/>
      <c r="I330" s="575"/>
      <c r="J330" s="575"/>
      <c r="K330" s="575"/>
      <c r="L330" s="575"/>
      <c r="M330" s="575"/>
      <c r="N330" s="575"/>
      <c r="O330" s="575"/>
      <c r="P330" s="575"/>
      <c r="Q330" s="575"/>
      <c r="R330" s="575"/>
      <c r="S330" s="575"/>
      <c r="T330" s="575"/>
      <c r="U330" s="575"/>
      <c r="V330" s="575"/>
      <c r="W330" s="575"/>
      <c r="X330" s="575"/>
      <c r="Y330" s="575"/>
      <c r="Z330" s="575"/>
      <c r="AA330" s="575"/>
      <c r="AB330" s="575"/>
      <c r="AC330" s="575"/>
      <c r="AD330" s="575"/>
      <c r="AE330" s="575"/>
      <c r="AF330" s="575"/>
      <c r="AG330" s="575"/>
      <c r="AH330" s="575"/>
      <c r="AI330" s="575"/>
      <c r="AJ330" s="575"/>
      <c r="AK330" s="575"/>
      <c r="AL330" s="575"/>
      <c r="AM330" s="575"/>
      <c r="AN330" s="575"/>
      <c r="AO330" s="575"/>
      <c r="AP330" s="575"/>
      <c r="AQ330" s="575"/>
      <c r="AR330" s="575"/>
      <c r="AS330" s="575"/>
      <c r="AT330" s="575"/>
      <c r="AU330" s="575"/>
      <c r="AV330" s="575"/>
      <c r="AW330" s="575"/>
      <c r="AX330" s="575"/>
      <c r="AY330" s="575"/>
      <c r="AZ330" s="575"/>
      <c r="BA330" s="575"/>
      <c r="BB330" s="575"/>
      <c r="BC330" s="575"/>
      <c r="BD330" s="575"/>
      <c r="BE330" s="575"/>
      <c r="BF330" s="575"/>
      <c r="BG330" s="575"/>
      <c r="BH330" s="575"/>
      <c r="BI330" s="575"/>
      <c r="BJ330" s="575"/>
      <c r="BK330" s="575"/>
      <c r="BL330" s="575"/>
      <c r="BM330" s="575"/>
      <c r="BN330" s="575"/>
      <c r="BO330" s="575"/>
      <c r="BP330" s="575"/>
      <c r="BQ330" s="575"/>
      <c r="BR330" s="575"/>
      <c r="BS330" s="575"/>
      <c r="BT330" s="575"/>
      <c r="BU330" s="575"/>
      <c r="BV330" s="575"/>
      <c r="BW330" s="575"/>
      <c r="BX330" s="575"/>
      <c r="BY330" s="575"/>
      <c r="BZ330" s="575"/>
      <c r="CA330" s="575"/>
      <c r="CB330" s="575"/>
      <c r="CC330" s="575"/>
      <c r="CD330" s="575"/>
      <c r="CE330" s="575"/>
      <c r="CF330" s="575"/>
      <c r="CG330" s="575"/>
      <c r="CH330" s="575"/>
      <c r="CI330" s="575"/>
      <c r="CJ330" s="575"/>
      <c r="CK330" s="575"/>
      <c r="CL330" s="575"/>
      <c r="CM330" s="575"/>
      <c r="CN330" s="575"/>
      <c r="CO330" s="575"/>
      <c r="CP330" s="575"/>
      <c r="CQ330" s="575"/>
      <c r="CR330" s="575"/>
      <c r="CS330" s="575"/>
      <c r="CT330" s="575"/>
      <c r="CU330" s="575"/>
      <c r="CV330" s="575"/>
      <c r="CW330" s="575"/>
      <c r="CX330" s="575"/>
      <c r="CY330" s="575"/>
      <c r="CZ330" s="575"/>
      <c r="DA330" s="575"/>
      <c r="DB330" s="575"/>
      <c r="DC330" s="575"/>
      <c r="DD330" s="575"/>
      <c r="DE330" s="575"/>
      <c r="DF330" s="575"/>
      <c r="DG330" s="575"/>
      <c r="DH330" s="575"/>
      <c r="DI330" s="575"/>
      <c r="DJ330" s="575"/>
      <c r="DK330" s="575"/>
      <c r="DL330" s="575"/>
      <c r="DM330" s="575"/>
      <c r="DN330" s="575"/>
      <c r="DO330" s="575"/>
      <c r="DP330" s="575"/>
      <c r="DQ330" s="575"/>
      <c r="DR330" s="575"/>
      <c r="DS330" s="575"/>
      <c r="DT330" s="575"/>
      <c r="DU330" s="575"/>
      <c r="DV330" s="575"/>
      <c r="DW330" s="575"/>
      <c r="DX330" s="575"/>
      <c r="DY330" s="575"/>
      <c r="DZ330" s="575"/>
      <c r="EA330" s="575"/>
      <c r="EB330" s="575"/>
      <c r="EC330" s="575"/>
      <c r="ED330" s="575"/>
      <c r="EE330" s="575"/>
      <c r="EF330" s="575"/>
      <c r="EG330" s="575"/>
    </row>
    <row r="331" spans="1:137">
      <c r="A331" s="575"/>
      <c r="B331" s="575"/>
      <c r="C331" s="575"/>
      <c r="D331" s="575"/>
      <c r="E331" s="575"/>
      <c r="F331" s="575"/>
      <c r="G331" s="575"/>
      <c r="H331" s="575"/>
      <c r="I331" s="575"/>
      <c r="J331" s="575"/>
      <c r="K331" s="575"/>
      <c r="L331" s="575"/>
      <c r="M331" s="575"/>
      <c r="N331" s="575"/>
      <c r="O331" s="575"/>
      <c r="P331" s="575"/>
      <c r="Q331" s="575"/>
      <c r="R331" s="575"/>
      <c r="S331" s="575"/>
      <c r="T331" s="575"/>
      <c r="U331" s="575"/>
      <c r="V331" s="575"/>
      <c r="W331" s="575"/>
      <c r="X331" s="575"/>
      <c r="Y331" s="575"/>
      <c r="Z331" s="575"/>
      <c r="AA331" s="575"/>
      <c r="AB331" s="575"/>
      <c r="AC331" s="575"/>
      <c r="AD331" s="575"/>
      <c r="AE331" s="575"/>
      <c r="AF331" s="575"/>
      <c r="AG331" s="575"/>
      <c r="AH331" s="575"/>
      <c r="AI331" s="575"/>
      <c r="AJ331" s="575"/>
      <c r="AK331" s="575"/>
      <c r="AL331" s="575"/>
      <c r="AM331" s="575"/>
      <c r="AN331" s="575"/>
      <c r="AO331" s="575"/>
      <c r="AP331" s="575"/>
      <c r="AQ331" s="575"/>
      <c r="AR331" s="575"/>
      <c r="AS331" s="575"/>
      <c r="AT331" s="575"/>
      <c r="AU331" s="575"/>
      <c r="AV331" s="575"/>
      <c r="AW331" s="575"/>
      <c r="AX331" s="575"/>
      <c r="AY331" s="575"/>
      <c r="AZ331" s="575"/>
      <c r="BA331" s="575"/>
      <c r="BB331" s="575"/>
      <c r="BC331" s="575"/>
      <c r="BD331" s="575"/>
      <c r="BE331" s="575"/>
      <c r="BF331" s="575"/>
      <c r="BG331" s="575"/>
      <c r="BH331" s="575"/>
      <c r="BI331" s="575"/>
      <c r="BJ331" s="575"/>
      <c r="BK331" s="575"/>
      <c r="BL331" s="575"/>
      <c r="BM331" s="575"/>
      <c r="BN331" s="575"/>
      <c r="BO331" s="575"/>
      <c r="BP331" s="575"/>
      <c r="BQ331" s="575"/>
      <c r="BR331" s="575"/>
      <c r="BS331" s="575"/>
      <c r="BT331" s="575"/>
      <c r="BU331" s="575"/>
      <c r="BV331" s="575"/>
      <c r="BW331" s="575"/>
      <c r="BX331" s="575"/>
      <c r="BY331" s="575"/>
      <c r="BZ331" s="575"/>
      <c r="CA331" s="575"/>
      <c r="CB331" s="575"/>
      <c r="CC331" s="575"/>
      <c r="CD331" s="575"/>
      <c r="CE331" s="575"/>
      <c r="CF331" s="575"/>
      <c r="CG331" s="575"/>
      <c r="CH331" s="575"/>
      <c r="CI331" s="575"/>
      <c r="CJ331" s="575"/>
      <c r="CK331" s="575"/>
      <c r="CL331" s="575"/>
      <c r="CM331" s="575"/>
      <c r="CN331" s="575"/>
      <c r="CO331" s="575"/>
      <c r="CP331" s="575"/>
      <c r="CQ331" s="575"/>
      <c r="CR331" s="575"/>
      <c r="CS331" s="575"/>
      <c r="CT331" s="575"/>
      <c r="CU331" s="575"/>
      <c r="CV331" s="575"/>
      <c r="CW331" s="575"/>
      <c r="CX331" s="575"/>
      <c r="CY331" s="575"/>
      <c r="CZ331" s="575"/>
      <c r="DA331" s="575"/>
      <c r="DB331" s="575"/>
      <c r="DC331" s="575"/>
      <c r="DD331" s="575"/>
      <c r="DE331" s="575"/>
      <c r="DF331" s="575"/>
      <c r="DG331" s="575"/>
      <c r="DH331" s="575"/>
      <c r="DI331" s="575"/>
      <c r="DJ331" s="575"/>
      <c r="DK331" s="575"/>
      <c r="DL331" s="575"/>
      <c r="DM331" s="575"/>
      <c r="DN331" s="575"/>
      <c r="DO331" s="575"/>
      <c r="DP331" s="575"/>
      <c r="DQ331" s="575"/>
      <c r="DR331" s="575"/>
      <c r="DS331" s="575"/>
      <c r="DT331" s="575"/>
      <c r="DU331" s="575"/>
      <c r="DV331" s="575"/>
      <c r="DW331" s="575"/>
      <c r="DX331" s="575"/>
      <c r="DY331" s="575"/>
      <c r="DZ331" s="575"/>
      <c r="EA331" s="575"/>
      <c r="EB331" s="575"/>
      <c r="EC331" s="575"/>
      <c r="ED331" s="575"/>
      <c r="EE331" s="575"/>
      <c r="EF331" s="575"/>
      <c r="EG331" s="575"/>
    </row>
    <row r="332" spans="1:137">
      <c r="A332" s="575"/>
      <c r="B332" s="575"/>
      <c r="C332" s="575"/>
      <c r="D332" s="575"/>
      <c r="E332" s="575"/>
      <c r="F332" s="575"/>
      <c r="G332" s="575"/>
      <c r="H332" s="575"/>
      <c r="I332" s="575"/>
      <c r="J332" s="575"/>
      <c r="K332" s="575"/>
      <c r="L332" s="575"/>
      <c r="M332" s="575"/>
      <c r="N332" s="575"/>
      <c r="O332" s="575"/>
      <c r="P332" s="575"/>
      <c r="Q332" s="575"/>
      <c r="R332" s="575"/>
      <c r="S332" s="575"/>
      <c r="T332" s="575"/>
      <c r="U332" s="575"/>
      <c r="V332" s="575"/>
      <c r="W332" s="575"/>
      <c r="X332" s="575"/>
      <c r="Y332" s="575"/>
      <c r="Z332" s="575"/>
      <c r="AA332" s="575"/>
      <c r="AB332" s="575"/>
      <c r="AC332" s="575"/>
      <c r="AD332" s="575"/>
      <c r="AE332" s="575"/>
      <c r="AF332" s="575"/>
      <c r="AG332" s="575"/>
      <c r="AH332" s="575"/>
      <c r="AI332" s="575"/>
      <c r="AJ332" s="575"/>
      <c r="AK332" s="575"/>
      <c r="AL332" s="575"/>
      <c r="AM332" s="575"/>
      <c r="AN332" s="575"/>
      <c r="AO332" s="575"/>
      <c r="AP332" s="575"/>
      <c r="AQ332" s="575"/>
      <c r="AR332" s="575"/>
      <c r="AS332" s="575"/>
      <c r="AT332" s="575"/>
      <c r="AU332" s="575"/>
      <c r="AV332" s="575"/>
      <c r="AW332" s="575"/>
      <c r="AX332" s="575"/>
      <c r="AY332" s="575"/>
      <c r="AZ332" s="575"/>
      <c r="BA332" s="575"/>
      <c r="BB332" s="575"/>
      <c r="BC332" s="575"/>
      <c r="BD332" s="575"/>
      <c r="BE332" s="575"/>
      <c r="BF332" s="575"/>
      <c r="BG332" s="575"/>
      <c r="BH332" s="575"/>
      <c r="BI332" s="575"/>
      <c r="BJ332" s="575"/>
      <c r="BK332" s="575"/>
      <c r="BL332" s="575"/>
      <c r="BM332" s="575"/>
      <c r="BN332" s="575"/>
      <c r="BO332" s="575"/>
      <c r="BP332" s="575"/>
      <c r="BQ332" s="575"/>
      <c r="BR332" s="575"/>
      <c r="BS332" s="575"/>
      <c r="BT332" s="575"/>
      <c r="BU332" s="575"/>
      <c r="BV332" s="575"/>
      <c r="BW332" s="575"/>
      <c r="BX332" s="575"/>
      <c r="BY332" s="575"/>
      <c r="BZ332" s="575"/>
      <c r="CA332" s="575"/>
      <c r="CB332" s="575"/>
      <c r="CC332" s="575"/>
      <c r="CD332" s="575"/>
      <c r="CE332" s="575"/>
      <c r="CF332" s="575"/>
      <c r="CG332" s="575"/>
      <c r="CH332" s="575"/>
      <c r="CI332" s="575"/>
      <c r="CJ332" s="575"/>
      <c r="CK332" s="575"/>
      <c r="CL332" s="575"/>
      <c r="CM332" s="575"/>
      <c r="CN332" s="575"/>
      <c r="CO332" s="575"/>
      <c r="CP332" s="575"/>
      <c r="CQ332" s="575"/>
      <c r="CR332" s="575"/>
      <c r="CS332" s="575"/>
      <c r="CT332" s="575"/>
      <c r="CU332" s="575"/>
      <c r="CV332" s="575"/>
      <c r="CW332" s="575"/>
      <c r="CX332" s="575"/>
      <c r="CY332" s="575"/>
      <c r="CZ332" s="575"/>
      <c r="DA332" s="575"/>
      <c r="DB332" s="575"/>
      <c r="DC332" s="575"/>
      <c r="DD332" s="575"/>
      <c r="DE332" s="575"/>
      <c r="DF332" s="575"/>
      <c r="DG332" s="575"/>
      <c r="DH332" s="575"/>
      <c r="DI332" s="575"/>
      <c r="DJ332" s="575"/>
      <c r="DK332" s="575"/>
      <c r="DL332" s="575"/>
      <c r="DM332" s="575"/>
      <c r="DN332" s="575"/>
      <c r="DO332" s="575"/>
      <c r="DP332" s="575"/>
      <c r="DQ332" s="575"/>
      <c r="DR332" s="575"/>
      <c r="DS332" s="575"/>
      <c r="DT332" s="575"/>
      <c r="DU332" s="575"/>
      <c r="DV332" s="575"/>
      <c r="DW332" s="575"/>
      <c r="DX332" s="575"/>
      <c r="DY332" s="575"/>
      <c r="DZ332" s="575"/>
      <c r="EA332" s="575"/>
      <c r="EB332" s="575"/>
      <c r="EC332" s="575"/>
      <c r="ED332" s="575"/>
      <c r="EE332" s="575"/>
      <c r="EF332" s="575"/>
      <c r="EG332" s="575"/>
    </row>
    <row r="333" spans="1:137">
      <c r="A333" s="575"/>
      <c r="B333" s="575"/>
      <c r="C333" s="575"/>
      <c r="D333" s="575"/>
      <c r="E333" s="575"/>
      <c r="F333" s="575"/>
      <c r="G333" s="575"/>
      <c r="H333" s="575"/>
      <c r="I333" s="575"/>
      <c r="J333" s="575"/>
      <c r="K333" s="575"/>
      <c r="L333" s="575"/>
      <c r="M333" s="575"/>
      <c r="N333" s="575"/>
      <c r="O333" s="575"/>
      <c r="P333" s="575"/>
      <c r="Q333" s="575"/>
      <c r="R333" s="575"/>
      <c r="S333" s="575"/>
      <c r="T333" s="575"/>
      <c r="U333" s="575"/>
      <c r="V333" s="575"/>
      <c r="W333" s="575"/>
      <c r="X333" s="575"/>
      <c r="Y333" s="575"/>
      <c r="Z333" s="575"/>
      <c r="AA333" s="575"/>
      <c r="AB333" s="575"/>
      <c r="AC333" s="575"/>
      <c r="AD333" s="575"/>
      <c r="AE333" s="575"/>
      <c r="AF333" s="575"/>
      <c r="AG333" s="575"/>
      <c r="AH333" s="575"/>
      <c r="AI333" s="575"/>
      <c r="AJ333" s="575"/>
      <c r="AK333" s="575"/>
      <c r="AL333" s="575"/>
      <c r="AM333" s="575"/>
      <c r="AN333" s="575"/>
      <c r="AO333" s="575"/>
      <c r="AP333" s="575"/>
      <c r="AQ333" s="575"/>
      <c r="AR333" s="575"/>
      <c r="AS333" s="575"/>
      <c r="AT333" s="575"/>
      <c r="AU333" s="575"/>
      <c r="AV333" s="575"/>
      <c r="AW333" s="575"/>
      <c r="AX333" s="575"/>
      <c r="AY333" s="575"/>
      <c r="AZ333" s="575"/>
      <c r="BA333" s="575"/>
      <c r="BB333" s="575"/>
      <c r="BC333" s="575"/>
      <c r="BD333" s="575"/>
      <c r="BE333" s="575"/>
      <c r="BF333" s="575"/>
      <c r="BG333" s="575"/>
      <c r="BH333" s="575"/>
      <c r="BI333" s="575"/>
      <c r="BJ333" s="575"/>
      <c r="BK333" s="575"/>
      <c r="BL333" s="575"/>
      <c r="BM333" s="575"/>
      <c r="BN333" s="575"/>
      <c r="BO333" s="575"/>
      <c r="BP333" s="575"/>
      <c r="BQ333" s="575"/>
      <c r="BR333" s="575"/>
      <c r="BS333" s="575"/>
      <c r="BT333" s="575"/>
      <c r="BU333" s="575"/>
      <c r="BV333" s="575"/>
      <c r="BW333" s="575"/>
      <c r="BX333" s="575"/>
      <c r="BY333" s="575"/>
      <c r="BZ333" s="575"/>
      <c r="CA333" s="575"/>
      <c r="CB333" s="575"/>
      <c r="CC333" s="575"/>
      <c r="CD333" s="575"/>
      <c r="CE333" s="575"/>
      <c r="CF333" s="575"/>
      <c r="CG333" s="575"/>
      <c r="CH333" s="575"/>
      <c r="CI333" s="575"/>
      <c r="CJ333" s="575"/>
      <c r="CK333" s="575"/>
      <c r="CL333" s="575"/>
      <c r="CM333" s="575"/>
      <c r="CN333" s="575"/>
      <c r="CO333" s="575"/>
      <c r="CP333" s="575"/>
      <c r="CQ333" s="575"/>
      <c r="CR333" s="575"/>
      <c r="CS333" s="575"/>
      <c r="CT333" s="575"/>
      <c r="CU333" s="575"/>
      <c r="CV333" s="575"/>
      <c r="CW333" s="575"/>
      <c r="CX333" s="575"/>
      <c r="CY333" s="575"/>
      <c r="CZ333" s="575"/>
      <c r="DA333" s="575"/>
      <c r="DB333" s="575"/>
      <c r="DC333" s="575"/>
      <c r="DD333" s="575"/>
      <c r="DE333" s="575"/>
      <c r="DF333" s="575"/>
      <c r="DG333" s="575"/>
      <c r="DH333" s="575"/>
      <c r="DI333" s="575"/>
      <c r="DJ333" s="575"/>
      <c r="DK333" s="575"/>
      <c r="DL333" s="575"/>
      <c r="DM333" s="575"/>
      <c r="DN333" s="575"/>
      <c r="DO333" s="575"/>
      <c r="DP333" s="575"/>
      <c r="DQ333" s="575"/>
      <c r="DR333" s="575"/>
      <c r="DS333" s="575"/>
      <c r="DT333" s="575"/>
      <c r="DU333" s="575"/>
      <c r="DV333" s="575"/>
      <c r="DW333" s="575"/>
      <c r="DX333" s="575"/>
      <c r="DY333" s="575"/>
      <c r="DZ333" s="575"/>
      <c r="EA333" s="575"/>
      <c r="EB333" s="575"/>
      <c r="EC333" s="575"/>
      <c r="ED333" s="575"/>
      <c r="EE333" s="575"/>
      <c r="EF333" s="575"/>
      <c r="EG333" s="575"/>
    </row>
    <row r="334" spans="1:137">
      <c r="A334" s="575"/>
      <c r="B334" s="575"/>
      <c r="C334" s="575"/>
      <c r="D334" s="575"/>
      <c r="E334" s="575"/>
      <c r="F334" s="575"/>
      <c r="G334" s="575"/>
      <c r="H334" s="575"/>
      <c r="I334" s="575"/>
      <c r="J334" s="575"/>
      <c r="K334" s="575"/>
      <c r="L334" s="575"/>
      <c r="M334" s="575"/>
      <c r="N334" s="575"/>
      <c r="O334" s="575"/>
      <c r="P334" s="575"/>
      <c r="Q334" s="575"/>
      <c r="R334" s="575"/>
      <c r="S334" s="575"/>
      <c r="T334" s="575"/>
      <c r="U334" s="575"/>
      <c r="V334" s="575"/>
      <c r="W334" s="575"/>
      <c r="X334" s="575"/>
      <c r="Y334" s="575"/>
      <c r="Z334" s="575"/>
      <c r="AA334" s="575"/>
      <c r="AB334" s="575"/>
      <c r="AC334" s="575"/>
      <c r="AD334" s="575"/>
      <c r="AE334" s="575"/>
      <c r="AF334" s="575"/>
      <c r="AG334" s="575"/>
      <c r="AH334" s="575"/>
      <c r="AI334" s="575"/>
      <c r="AJ334" s="575"/>
      <c r="AK334" s="575"/>
      <c r="AL334" s="575"/>
      <c r="AM334" s="575"/>
      <c r="AN334" s="575"/>
      <c r="AO334" s="575"/>
      <c r="AP334" s="575"/>
      <c r="AQ334" s="575"/>
      <c r="AR334" s="575"/>
      <c r="AS334" s="575"/>
      <c r="AT334" s="575"/>
      <c r="AU334" s="575"/>
      <c r="AV334" s="575"/>
      <c r="AW334" s="575"/>
      <c r="AX334" s="575"/>
      <c r="AY334" s="575"/>
      <c r="AZ334" s="575"/>
      <c r="BA334" s="575"/>
      <c r="BB334" s="575"/>
      <c r="BC334" s="575"/>
      <c r="BD334" s="575"/>
      <c r="BE334" s="575"/>
      <c r="BF334" s="575"/>
      <c r="BG334" s="575"/>
      <c r="BH334" s="575"/>
      <c r="BI334" s="575"/>
      <c r="BJ334" s="575"/>
      <c r="BK334" s="575"/>
      <c r="BL334" s="575"/>
      <c r="BM334" s="575"/>
      <c r="BN334" s="575"/>
      <c r="BO334" s="575"/>
      <c r="BP334" s="575"/>
      <c r="BQ334" s="575"/>
      <c r="BR334" s="575"/>
      <c r="BS334" s="575"/>
      <c r="BT334" s="575"/>
      <c r="BU334" s="575"/>
      <c r="BV334" s="575"/>
      <c r="BW334" s="575"/>
      <c r="BX334" s="575"/>
      <c r="BY334" s="575"/>
      <c r="BZ334" s="575"/>
      <c r="CA334" s="575"/>
      <c r="CB334" s="575"/>
      <c r="CC334" s="575"/>
      <c r="CD334" s="575"/>
      <c r="CE334" s="575"/>
      <c r="CF334" s="575"/>
      <c r="CG334" s="575"/>
      <c r="CH334" s="575"/>
      <c r="CI334" s="575"/>
      <c r="CJ334" s="575"/>
      <c r="CK334" s="575"/>
      <c r="CL334" s="575"/>
      <c r="CM334" s="575"/>
      <c r="CN334" s="575"/>
      <c r="CO334" s="575"/>
      <c r="CP334" s="575"/>
      <c r="CQ334" s="575"/>
      <c r="CR334" s="575"/>
      <c r="CS334" s="575"/>
      <c r="CT334" s="575"/>
      <c r="CU334" s="575"/>
      <c r="CV334" s="575"/>
      <c r="CW334" s="575"/>
      <c r="CX334" s="575"/>
      <c r="CY334" s="575"/>
      <c r="CZ334" s="575"/>
      <c r="DA334" s="575"/>
      <c r="DB334" s="575"/>
      <c r="DC334" s="575"/>
      <c r="DD334" s="575"/>
      <c r="DE334" s="575"/>
      <c r="DF334" s="575"/>
      <c r="DG334" s="575"/>
      <c r="DH334" s="575"/>
      <c r="DI334" s="575"/>
      <c r="DJ334" s="575"/>
      <c r="DK334" s="575"/>
      <c r="DL334" s="575"/>
      <c r="DM334" s="575"/>
      <c r="DN334" s="575"/>
      <c r="DO334" s="575"/>
      <c r="DP334" s="575"/>
      <c r="DQ334" s="575"/>
      <c r="DR334" s="575"/>
      <c r="DS334" s="575"/>
      <c r="DT334" s="575"/>
      <c r="DU334" s="575"/>
      <c r="DV334" s="575"/>
      <c r="DW334" s="575"/>
      <c r="DX334" s="575"/>
      <c r="DY334" s="575"/>
      <c r="DZ334" s="575"/>
      <c r="EA334" s="575"/>
      <c r="EB334" s="575"/>
      <c r="EC334" s="575"/>
      <c r="ED334" s="575"/>
      <c r="EE334" s="575"/>
      <c r="EF334" s="575"/>
      <c r="EG334" s="575"/>
    </row>
    <row r="335" spans="1:137">
      <c r="A335" s="575"/>
      <c r="B335" s="575"/>
      <c r="C335" s="575"/>
      <c r="D335" s="575"/>
      <c r="E335" s="575"/>
      <c r="F335" s="575"/>
      <c r="G335" s="575"/>
      <c r="H335" s="575"/>
      <c r="I335" s="575"/>
      <c r="J335" s="575"/>
      <c r="K335" s="575"/>
      <c r="L335" s="575"/>
      <c r="M335" s="575"/>
      <c r="N335" s="575"/>
      <c r="O335" s="575"/>
      <c r="P335" s="575"/>
      <c r="Q335" s="575"/>
      <c r="R335" s="575"/>
      <c r="S335" s="575"/>
      <c r="T335" s="575"/>
      <c r="U335" s="575"/>
      <c r="V335" s="575"/>
      <c r="W335" s="575"/>
      <c r="X335" s="575"/>
      <c r="Y335" s="575"/>
      <c r="Z335" s="575"/>
      <c r="AA335" s="575"/>
      <c r="AB335" s="575"/>
      <c r="AC335" s="575"/>
      <c r="AD335" s="575"/>
      <c r="AE335" s="575"/>
      <c r="AF335" s="575"/>
      <c r="AG335" s="575"/>
      <c r="AH335" s="575"/>
      <c r="AI335" s="575"/>
      <c r="AJ335" s="575"/>
      <c r="AK335" s="575"/>
      <c r="AL335" s="575"/>
      <c r="AM335" s="575"/>
      <c r="AN335" s="575"/>
      <c r="AO335" s="575"/>
      <c r="AP335" s="575"/>
      <c r="AQ335" s="575"/>
      <c r="AR335" s="575"/>
      <c r="AS335" s="575"/>
      <c r="AT335" s="575"/>
      <c r="AU335" s="575"/>
      <c r="AV335" s="575"/>
      <c r="AW335" s="575"/>
      <c r="AX335" s="575"/>
      <c r="AY335" s="575"/>
      <c r="AZ335" s="575"/>
      <c r="BA335" s="575"/>
      <c r="BB335" s="575"/>
      <c r="BC335" s="575"/>
      <c r="BD335" s="575"/>
      <c r="BE335" s="575"/>
      <c r="BF335" s="575"/>
      <c r="BG335" s="575"/>
      <c r="BH335" s="575"/>
      <c r="BI335" s="575"/>
      <c r="BJ335" s="575"/>
      <c r="BK335" s="575"/>
      <c r="BL335" s="575"/>
      <c r="BM335" s="575"/>
      <c r="BN335" s="575"/>
      <c r="BO335" s="575"/>
      <c r="BP335" s="575"/>
      <c r="BQ335" s="575"/>
      <c r="BR335" s="575"/>
      <c r="BS335" s="575"/>
      <c r="BT335" s="575"/>
      <c r="BU335" s="575"/>
      <c r="BV335" s="575"/>
      <c r="BW335" s="575"/>
      <c r="BX335" s="575"/>
      <c r="BY335" s="575"/>
      <c r="BZ335" s="575"/>
      <c r="CA335" s="575"/>
      <c r="CB335" s="575"/>
      <c r="CC335" s="575"/>
      <c r="CD335" s="575"/>
      <c r="CE335" s="575"/>
      <c r="CF335" s="575"/>
      <c r="CG335" s="575"/>
      <c r="CH335" s="575"/>
      <c r="CI335" s="575"/>
      <c r="CJ335" s="575"/>
      <c r="CK335" s="575"/>
      <c r="CL335" s="575"/>
      <c r="CM335" s="575"/>
      <c r="CN335" s="575"/>
      <c r="CO335" s="575"/>
      <c r="CP335" s="575"/>
      <c r="CQ335" s="575"/>
      <c r="CR335" s="575"/>
      <c r="CS335" s="575"/>
      <c r="CT335" s="575"/>
      <c r="CU335" s="575"/>
      <c r="CV335" s="575"/>
      <c r="CW335" s="575"/>
      <c r="CX335" s="575"/>
      <c r="CY335" s="575"/>
      <c r="CZ335" s="575"/>
      <c r="DA335" s="575"/>
      <c r="DB335" s="575"/>
      <c r="DC335" s="575"/>
      <c r="DD335" s="575"/>
      <c r="DE335" s="575"/>
      <c r="DF335" s="575"/>
      <c r="DG335" s="575"/>
      <c r="DH335" s="575"/>
      <c r="DI335" s="575"/>
      <c r="DJ335" s="575"/>
      <c r="DK335" s="575"/>
      <c r="DL335" s="575"/>
      <c r="DM335" s="575"/>
      <c r="DN335" s="575"/>
      <c r="DO335" s="575"/>
      <c r="DP335" s="575"/>
      <c r="DQ335" s="575"/>
      <c r="DR335" s="575"/>
      <c r="DS335" s="575"/>
      <c r="DT335" s="575"/>
      <c r="DU335" s="575"/>
      <c r="DV335" s="575"/>
      <c r="DW335" s="575"/>
      <c r="DX335" s="575"/>
      <c r="DY335" s="575"/>
      <c r="DZ335" s="575"/>
      <c r="EA335" s="575"/>
      <c r="EB335" s="575"/>
      <c r="EC335" s="575"/>
      <c r="ED335" s="575"/>
      <c r="EE335" s="575"/>
      <c r="EF335" s="575"/>
      <c r="EG335" s="575"/>
    </row>
    <row r="336" spans="1:137">
      <c r="A336" s="575"/>
      <c r="B336" s="575"/>
      <c r="C336" s="575"/>
      <c r="D336" s="575"/>
      <c r="E336" s="575"/>
      <c r="F336" s="575"/>
      <c r="G336" s="575"/>
      <c r="H336" s="575"/>
      <c r="I336" s="575"/>
      <c r="J336" s="575"/>
      <c r="K336" s="575"/>
      <c r="L336" s="575"/>
      <c r="M336" s="575"/>
      <c r="N336" s="575"/>
      <c r="O336" s="575"/>
      <c r="P336" s="575"/>
      <c r="Q336" s="575"/>
      <c r="R336" s="575"/>
      <c r="S336" s="575"/>
      <c r="T336" s="575"/>
      <c r="U336" s="575"/>
      <c r="V336" s="575"/>
      <c r="W336" s="575"/>
      <c r="X336" s="575"/>
      <c r="Y336" s="575"/>
      <c r="Z336" s="575"/>
      <c r="AA336" s="575"/>
      <c r="AB336" s="575"/>
      <c r="AC336" s="575"/>
      <c r="AD336" s="575"/>
      <c r="AE336" s="575"/>
      <c r="AF336" s="575"/>
      <c r="AG336" s="575"/>
      <c r="AH336" s="575"/>
      <c r="AI336" s="575"/>
      <c r="AJ336" s="575"/>
      <c r="AK336" s="575"/>
      <c r="AL336" s="575"/>
      <c r="AM336" s="575"/>
      <c r="AN336" s="575"/>
      <c r="AO336" s="575"/>
      <c r="AP336" s="575"/>
      <c r="AQ336" s="575"/>
      <c r="AR336" s="575"/>
      <c r="AS336" s="575"/>
      <c r="AT336" s="575"/>
      <c r="AU336" s="575"/>
      <c r="AV336" s="575"/>
      <c r="AW336" s="575"/>
      <c r="AX336" s="575"/>
      <c r="AY336" s="575"/>
      <c r="AZ336" s="575"/>
      <c r="BA336" s="575"/>
      <c r="BB336" s="575"/>
      <c r="BC336" s="575"/>
      <c r="BD336" s="575"/>
      <c r="BE336" s="575"/>
      <c r="BF336" s="575"/>
      <c r="BG336" s="575"/>
      <c r="BH336" s="575"/>
      <c r="BI336" s="575"/>
      <c r="BJ336" s="575"/>
      <c r="BK336" s="575"/>
      <c r="BL336" s="575"/>
      <c r="BM336" s="575"/>
      <c r="BN336" s="575"/>
      <c r="BO336" s="575"/>
      <c r="BP336" s="575"/>
      <c r="BQ336" s="575"/>
      <c r="BR336" s="575"/>
      <c r="BS336" s="575"/>
      <c r="BT336" s="575"/>
      <c r="BU336" s="575"/>
      <c r="BV336" s="575"/>
      <c r="BW336" s="575"/>
      <c r="BX336" s="575"/>
      <c r="BY336" s="575"/>
      <c r="BZ336" s="575"/>
      <c r="CA336" s="575"/>
      <c r="CB336" s="575"/>
      <c r="CC336" s="575"/>
      <c r="CD336" s="575"/>
      <c r="CE336" s="575"/>
      <c r="CF336" s="575"/>
      <c r="CG336" s="575"/>
      <c r="CH336" s="575"/>
      <c r="CI336" s="575"/>
      <c r="CJ336" s="575"/>
      <c r="CK336" s="575"/>
      <c r="CL336" s="575"/>
      <c r="CM336" s="575"/>
      <c r="CN336" s="575"/>
      <c r="CO336" s="575"/>
      <c r="CP336" s="575"/>
      <c r="CQ336" s="575"/>
      <c r="CR336" s="575"/>
      <c r="CS336" s="575"/>
      <c r="CT336" s="575"/>
      <c r="CU336" s="575"/>
      <c r="CV336" s="575"/>
      <c r="CW336" s="575"/>
      <c r="CX336" s="575"/>
      <c r="CY336" s="575"/>
      <c r="CZ336" s="575"/>
      <c r="DA336" s="575"/>
      <c r="DB336" s="575"/>
      <c r="DC336" s="575"/>
      <c r="DD336" s="575"/>
      <c r="DE336" s="575"/>
      <c r="DF336" s="575"/>
      <c r="DG336" s="575"/>
      <c r="DH336" s="575"/>
      <c r="DI336" s="575"/>
      <c r="DJ336" s="575"/>
      <c r="DK336" s="575"/>
      <c r="DL336" s="575"/>
      <c r="DM336" s="575"/>
      <c r="DN336" s="575"/>
      <c r="DO336" s="575"/>
      <c r="DP336" s="575"/>
      <c r="DQ336" s="575"/>
      <c r="DR336" s="575"/>
      <c r="DS336" s="575"/>
      <c r="DT336" s="575"/>
      <c r="DU336" s="575"/>
      <c r="DV336" s="575"/>
      <c r="DW336" s="575"/>
      <c r="DX336" s="575"/>
      <c r="DY336" s="575"/>
      <c r="DZ336" s="575"/>
      <c r="EA336" s="575"/>
      <c r="EB336" s="575"/>
      <c r="EC336" s="575"/>
      <c r="ED336" s="575"/>
      <c r="EE336" s="575"/>
      <c r="EF336" s="575"/>
      <c r="EG336" s="575"/>
    </row>
    <row r="337" spans="1:137">
      <c r="A337" s="575"/>
      <c r="B337" s="575"/>
      <c r="C337" s="575"/>
      <c r="D337" s="575"/>
      <c r="E337" s="575"/>
      <c r="F337" s="575"/>
      <c r="G337" s="575"/>
      <c r="H337" s="575"/>
      <c r="I337" s="575"/>
      <c r="J337" s="575"/>
      <c r="K337" s="575"/>
      <c r="L337" s="575"/>
      <c r="M337" s="575"/>
      <c r="N337" s="575"/>
      <c r="O337" s="575"/>
      <c r="P337" s="575"/>
      <c r="Q337" s="575"/>
      <c r="R337" s="575"/>
      <c r="S337" s="575"/>
      <c r="T337" s="575"/>
      <c r="U337" s="575"/>
      <c r="V337" s="575"/>
      <c r="W337" s="575"/>
      <c r="X337" s="575"/>
      <c r="Y337" s="575"/>
      <c r="Z337" s="575"/>
      <c r="AA337" s="575"/>
      <c r="AB337" s="575"/>
      <c r="AC337" s="575"/>
      <c r="AD337" s="575"/>
      <c r="AE337" s="575"/>
      <c r="AF337" s="575"/>
      <c r="AG337" s="575"/>
      <c r="AH337" s="575"/>
      <c r="AI337" s="575"/>
      <c r="AJ337" s="575"/>
      <c r="AK337" s="575"/>
      <c r="AL337" s="575"/>
      <c r="AM337" s="575"/>
      <c r="AN337" s="575"/>
      <c r="AO337" s="575"/>
      <c r="AP337" s="575"/>
      <c r="AQ337" s="575"/>
      <c r="AR337" s="575"/>
      <c r="AS337" s="575"/>
      <c r="AT337" s="575"/>
      <c r="AU337" s="575"/>
      <c r="AV337" s="575"/>
      <c r="AW337" s="575"/>
      <c r="AX337" s="575"/>
      <c r="AY337" s="575"/>
      <c r="AZ337" s="575"/>
      <c r="BA337" s="575"/>
      <c r="BB337" s="575"/>
      <c r="BC337" s="575"/>
      <c r="BD337" s="575"/>
      <c r="BE337" s="575"/>
      <c r="BF337" s="575"/>
      <c r="BG337" s="575"/>
      <c r="BH337" s="575"/>
      <c r="BI337" s="575"/>
      <c r="BJ337" s="575"/>
      <c r="BK337" s="575"/>
      <c r="BL337" s="575"/>
      <c r="BM337" s="575"/>
      <c r="BN337" s="575"/>
      <c r="BO337" s="575"/>
      <c r="BP337" s="575"/>
      <c r="BQ337" s="575"/>
      <c r="BR337" s="575"/>
      <c r="BS337" s="575"/>
      <c r="BT337" s="575"/>
      <c r="BU337" s="575"/>
      <c r="BV337" s="575"/>
      <c r="BW337" s="575"/>
      <c r="BX337" s="575"/>
      <c r="BY337" s="575"/>
      <c r="BZ337" s="575"/>
      <c r="CA337" s="575"/>
      <c r="CB337" s="575"/>
      <c r="CC337" s="575"/>
      <c r="CD337" s="575"/>
      <c r="CE337" s="575"/>
      <c r="CF337" s="575"/>
      <c r="CG337" s="575"/>
      <c r="CH337" s="575"/>
      <c r="CI337" s="575"/>
      <c r="CJ337" s="575"/>
      <c r="CK337" s="575"/>
      <c r="CL337" s="575"/>
      <c r="CM337" s="575"/>
      <c r="CN337" s="575"/>
      <c r="CO337" s="575"/>
      <c r="CP337" s="575"/>
      <c r="CQ337" s="575"/>
      <c r="CR337" s="575"/>
      <c r="CS337" s="575"/>
      <c r="CT337" s="575"/>
      <c r="CU337" s="575"/>
      <c r="CV337" s="575"/>
      <c r="CW337" s="575"/>
      <c r="CX337" s="575"/>
      <c r="CY337" s="575"/>
      <c r="CZ337" s="575"/>
      <c r="DA337" s="575"/>
      <c r="DB337" s="575"/>
      <c r="DC337" s="575"/>
      <c r="DD337" s="575"/>
      <c r="DE337" s="575"/>
      <c r="DF337" s="575"/>
      <c r="DG337" s="575"/>
      <c r="DH337" s="575"/>
      <c r="DI337" s="575"/>
      <c r="DJ337" s="575"/>
      <c r="DK337" s="575"/>
      <c r="DL337" s="575"/>
      <c r="DM337" s="575"/>
      <c r="DN337" s="575"/>
      <c r="DO337" s="575"/>
      <c r="DP337" s="575"/>
      <c r="DQ337" s="575"/>
      <c r="DR337" s="575"/>
      <c r="DS337" s="575"/>
      <c r="DT337" s="575"/>
      <c r="DU337" s="575"/>
      <c r="DV337" s="575"/>
      <c r="DW337" s="575"/>
      <c r="DX337" s="575"/>
      <c r="DY337" s="575"/>
      <c r="DZ337" s="575"/>
      <c r="EA337" s="575"/>
      <c r="EB337" s="575"/>
      <c r="EC337" s="575"/>
      <c r="ED337" s="575"/>
      <c r="EE337" s="575"/>
      <c r="EF337" s="575"/>
      <c r="EG337" s="575"/>
    </row>
    <row r="338" spans="1:137">
      <c r="A338" s="575"/>
      <c r="B338" s="575"/>
      <c r="C338" s="575"/>
      <c r="D338" s="575"/>
      <c r="E338" s="575"/>
      <c r="F338" s="575"/>
      <c r="G338" s="575"/>
      <c r="H338" s="575"/>
      <c r="I338" s="575"/>
      <c r="J338" s="575"/>
      <c r="K338" s="575"/>
      <c r="L338" s="575"/>
      <c r="M338" s="575"/>
      <c r="N338" s="575"/>
      <c r="O338" s="575"/>
      <c r="P338" s="575"/>
      <c r="Q338" s="575"/>
      <c r="R338" s="575"/>
      <c r="S338" s="575"/>
      <c r="T338" s="575"/>
      <c r="U338" s="575"/>
      <c r="V338" s="575"/>
      <c r="W338" s="575"/>
      <c r="X338" s="575"/>
      <c r="Y338" s="575"/>
      <c r="Z338" s="575"/>
      <c r="AA338" s="575"/>
      <c r="AB338" s="575"/>
      <c r="AC338" s="575"/>
      <c r="AD338" s="575"/>
      <c r="AE338" s="575"/>
      <c r="AF338" s="575"/>
      <c r="AG338" s="575"/>
      <c r="AH338" s="575"/>
      <c r="AI338" s="575"/>
      <c r="AJ338" s="575"/>
      <c r="AK338" s="575"/>
      <c r="AL338" s="575"/>
      <c r="AM338" s="575"/>
      <c r="AN338" s="575"/>
      <c r="AO338" s="575"/>
      <c r="AP338" s="575"/>
      <c r="AQ338" s="575"/>
      <c r="AR338" s="575"/>
      <c r="AS338" s="575"/>
      <c r="AT338" s="575"/>
      <c r="AU338" s="575"/>
      <c r="AV338" s="575"/>
      <c r="AW338" s="575"/>
      <c r="AX338" s="575"/>
      <c r="AY338" s="575"/>
      <c r="AZ338" s="575"/>
      <c r="BA338" s="575"/>
      <c r="BB338" s="575"/>
      <c r="BC338" s="575"/>
      <c r="BD338" s="575"/>
      <c r="BE338" s="575"/>
      <c r="BF338" s="575"/>
      <c r="BG338" s="575"/>
      <c r="BH338" s="575"/>
      <c r="BI338" s="575"/>
      <c r="BJ338" s="575"/>
      <c r="BK338" s="575"/>
      <c r="BL338" s="575"/>
      <c r="BM338" s="575"/>
      <c r="BN338" s="575"/>
      <c r="BO338" s="575"/>
      <c r="BP338" s="575"/>
      <c r="BQ338" s="575"/>
      <c r="BR338" s="575"/>
      <c r="BS338" s="575"/>
      <c r="BT338" s="575"/>
      <c r="BU338" s="575"/>
      <c r="BV338" s="575"/>
      <c r="BW338" s="575"/>
      <c r="BX338" s="575"/>
      <c r="BY338" s="575"/>
      <c r="BZ338" s="575"/>
      <c r="CA338" s="575"/>
      <c r="CB338" s="575"/>
      <c r="CC338" s="575"/>
      <c r="CD338" s="575"/>
      <c r="CE338" s="575"/>
      <c r="CF338" s="575"/>
      <c r="CG338" s="575"/>
      <c r="CH338" s="575"/>
      <c r="CI338" s="575"/>
      <c r="CJ338" s="575"/>
      <c r="CK338" s="575"/>
      <c r="CL338" s="575"/>
      <c r="CM338" s="575"/>
      <c r="CN338" s="575"/>
      <c r="CO338" s="575"/>
      <c r="CP338" s="575"/>
      <c r="CQ338" s="575"/>
      <c r="CR338" s="575"/>
      <c r="CS338" s="575"/>
      <c r="CT338" s="575"/>
      <c r="CU338" s="575"/>
      <c r="CV338" s="575"/>
      <c r="CW338" s="575"/>
      <c r="CX338" s="575"/>
      <c r="CY338" s="575"/>
      <c r="CZ338" s="575"/>
      <c r="DA338" s="575"/>
      <c r="DB338" s="575"/>
      <c r="DC338" s="575"/>
      <c r="DD338" s="575"/>
      <c r="DE338" s="575"/>
      <c r="DF338" s="575"/>
      <c r="DG338" s="575"/>
      <c r="DH338" s="575"/>
      <c r="DI338" s="575"/>
      <c r="DJ338" s="575"/>
      <c r="DK338" s="575"/>
      <c r="DL338" s="575"/>
      <c r="DM338" s="575"/>
      <c r="DN338" s="575"/>
      <c r="DO338" s="575"/>
      <c r="DP338" s="575"/>
      <c r="DQ338" s="575"/>
      <c r="DR338" s="575"/>
      <c r="DS338" s="575"/>
      <c r="DT338" s="575"/>
      <c r="DU338" s="575"/>
      <c r="DV338" s="575"/>
      <c r="DW338" s="575"/>
      <c r="DX338" s="575"/>
      <c r="DY338" s="575"/>
      <c r="DZ338" s="575"/>
      <c r="EA338" s="575"/>
      <c r="EB338" s="575"/>
      <c r="EC338" s="575"/>
      <c r="ED338" s="575"/>
      <c r="EE338" s="575"/>
      <c r="EF338" s="575"/>
      <c r="EG338" s="575"/>
    </row>
    <row r="339" spans="1:137">
      <c r="A339" s="575"/>
      <c r="B339" s="575"/>
      <c r="C339" s="575"/>
      <c r="D339" s="575"/>
      <c r="E339" s="575"/>
      <c r="F339" s="575"/>
      <c r="G339" s="575"/>
      <c r="H339" s="575"/>
      <c r="I339" s="575"/>
      <c r="J339" s="575"/>
      <c r="K339" s="575"/>
      <c r="L339" s="575"/>
      <c r="M339" s="575"/>
      <c r="N339" s="575"/>
      <c r="O339" s="575"/>
      <c r="P339" s="575"/>
      <c r="Q339" s="575"/>
      <c r="R339" s="575"/>
      <c r="S339" s="575"/>
      <c r="T339" s="575"/>
      <c r="U339" s="575"/>
      <c r="V339" s="575"/>
      <c r="W339" s="575"/>
      <c r="X339" s="575"/>
      <c r="Y339" s="575"/>
      <c r="Z339" s="575"/>
      <c r="AA339" s="575"/>
      <c r="AB339" s="575"/>
      <c r="AC339" s="575"/>
      <c r="AD339" s="575"/>
      <c r="AE339" s="575"/>
      <c r="AF339" s="575"/>
      <c r="AG339" s="575"/>
      <c r="AH339" s="575"/>
      <c r="AI339" s="575"/>
      <c r="AJ339" s="575"/>
      <c r="AK339" s="575"/>
      <c r="AL339" s="575"/>
      <c r="AM339" s="575"/>
      <c r="AN339" s="575"/>
      <c r="AO339" s="575"/>
      <c r="AP339" s="575"/>
      <c r="AQ339" s="575"/>
      <c r="AR339" s="575"/>
      <c r="AS339" s="575"/>
      <c r="AT339" s="575"/>
      <c r="AU339" s="575"/>
      <c r="AV339" s="575"/>
      <c r="AW339" s="575"/>
      <c r="AX339" s="575"/>
      <c r="AY339" s="575"/>
      <c r="AZ339" s="575"/>
      <c r="BA339" s="575"/>
      <c r="BB339" s="575"/>
      <c r="BC339" s="575"/>
      <c r="BD339" s="575"/>
      <c r="BE339" s="575"/>
      <c r="BF339" s="575"/>
      <c r="BG339" s="575"/>
      <c r="BH339" s="575"/>
      <c r="BI339" s="575"/>
      <c r="BJ339" s="575"/>
      <c r="BK339" s="575"/>
      <c r="BL339" s="575"/>
      <c r="BM339" s="575"/>
      <c r="BN339" s="575"/>
      <c r="BO339" s="575"/>
      <c r="BP339" s="575"/>
      <c r="BQ339" s="575"/>
      <c r="BR339" s="575"/>
      <c r="BS339" s="575"/>
      <c r="BT339" s="575"/>
      <c r="BU339" s="575"/>
      <c r="BV339" s="575"/>
      <c r="BW339" s="575"/>
      <c r="BX339" s="575"/>
      <c r="BY339" s="575"/>
      <c r="BZ339" s="575"/>
      <c r="CA339" s="575"/>
      <c r="CB339" s="575"/>
      <c r="CC339" s="575"/>
      <c r="CD339" s="575"/>
      <c r="CE339" s="575"/>
      <c r="CF339" s="575"/>
      <c r="CG339" s="575"/>
      <c r="CH339" s="575"/>
      <c r="CI339" s="575"/>
      <c r="CJ339" s="575"/>
      <c r="CK339" s="575"/>
      <c r="CL339" s="575"/>
      <c r="CM339" s="575"/>
      <c r="CN339" s="575"/>
      <c r="CO339" s="575"/>
      <c r="CP339" s="575"/>
      <c r="CQ339" s="575"/>
      <c r="CR339" s="575"/>
      <c r="CS339" s="575"/>
      <c r="CT339" s="575"/>
      <c r="CU339" s="575"/>
      <c r="CV339" s="575"/>
      <c r="CW339" s="575"/>
      <c r="CX339" s="575"/>
      <c r="CY339" s="575"/>
      <c r="CZ339" s="575"/>
      <c r="DA339" s="575"/>
      <c r="DB339" s="575"/>
      <c r="DC339" s="575"/>
      <c r="DD339" s="575"/>
      <c r="DE339" s="575"/>
      <c r="DF339" s="575"/>
      <c r="DG339" s="575"/>
      <c r="DH339" s="575"/>
      <c r="DI339" s="575"/>
      <c r="DJ339" s="575"/>
      <c r="DK339" s="575"/>
      <c r="DL339" s="575"/>
      <c r="DM339" s="575"/>
      <c r="DN339" s="575"/>
      <c r="DO339" s="575"/>
      <c r="DP339" s="575"/>
      <c r="DQ339" s="575"/>
      <c r="DR339" s="575"/>
      <c r="DS339" s="575"/>
      <c r="DT339" s="575"/>
      <c r="DU339" s="575"/>
      <c r="DV339" s="575"/>
      <c r="DW339" s="575"/>
      <c r="DX339" s="575"/>
      <c r="DY339" s="575"/>
      <c r="DZ339" s="575"/>
      <c r="EA339" s="575"/>
      <c r="EB339" s="575"/>
      <c r="EC339" s="575"/>
      <c r="ED339" s="575"/>
      <c r="EE339" s="575"/>
      <c r="EF339" s="575"/>
      <c r="EG339" s="575"/>
    </row>
    <row r="340" spans="1:137">
      <c r="A340" s="575"/>
      <c r="B340" s="575"/>
      <c r="C340" s="575"/>
      <c r="D340" s="575"/>
      <c r="E340" s="575"/>
      <c r="F340" s="575"/>
      <c r="G340" s="575"/>
      <c r="H340" s="575"/>
      <c r="I340" s="575"/>
      <c r="J340" s="575"/>
      <c r="K340" s="575"/>
      <c r="L340" s="575"/>
      <c r="M340" s="575"/>
      <c r="N340" s="575"/>
      <c r="O340" s="575"/>
      <c r="P340" s="575"/>
      <c r="Q340" s="575"/>
      <c r="R340" s="575"/>
      <c r="S340" s="575"/>
      <c r="T340" s="575"/>
      <c r="U340" s="575"/>
      <c r="V340" s="575"/>
      <c r="W340" s="575"/>
      <c r="X340" s="575"/>
      <c r="Y340" s="575"/>
      <c r="Z340" s="575"/>
      <c r="AA340" s="575"/>
      <c r="AB340" s="575"/>
      <c r="AC340" s="575"/>
      <c r="AD340" s="575"/>
      <c r="AE340" s="575"/>
      <c r="AF340" s="575"/>
      <c r="AG340" s="575"/>
      <c r="AH340" s="575"/>
      <c r="AI340" s="575"/>
      <c r="AJ340" s="575"/>
      <c r="AK340" s="575"/>
      <c r="AL340" s="575"/>
      <c r="AM340" s="575"/>
      <c r="AN340" s="575"/>
      <c r="AO340" s="575"/>
      <c r="AP340" s="575"/>
      <c r="AQ340" s="575"/>
      <c r="AR340" s="575"/>
      <c r="AS340" s="575"/>
      <c r="AT340" s="575"/>
      <c r="AU340" s="575"/>
      <c r="AV340" s="575"/>
      <c r="AW340" s="575"/>
      <c r="AX340" s="575"/>
      <c r="AY340" s="575"/>
      <c r="AZ340" s="575"/>
      <c r="BA340" s="575"/>
      <c r="BB340" s="575"/>
      <c r="BC340" s="575"/>
      <c r="BD340" s="575"/>
      <c r="BE340" s="575"/>
      <c r="BF340" s="575"/>
      <c r="BG340" s="575"/>
      <c r="BH340" s="575"/>
      <c r="BI340" s="575"/>
      <c r="BJ340" s="575"/>
      <c r="BK340" s="575"/>
      <c r="BL340" s="575"/>
      <c r="BM340" s="575"/>
      <c r="BN340" s="575"/>
      <c r="BO340" s="575"/>
      <c r="BP340" s="575"/>
      <c r="BQ340" s="575"/>
      <c r="BR340" s="575"/>
      <c r="BS340" s="575"/>
      <c r="BT340" s="575"/>
      <c r="BU340" s="575"/>
      <c r="BV340" s="575"/>
      <c r="BW340" s="575"/>
      <c r="BX340" s="575"/>
      <c r="BY340" s="575"/>
      <c r="BZ340" s="575"/>
      <c r="CA340" s="575"/>
      <c r="CB340" s="575"/>
      <c r="CC340" s="575"/>
      <c r="CD340" s="575"/>
      <c r="CE340" s="575"/>
      <c r="CF340" s="575"/>
      <c r="CG340" s="575"/>
      <c r="CH340" s="575"/>
      <c r="CI340" s="575"/>
      <c r="CJ340" s="575"/>
      <c r="CK340" s="575"/>
      <c r="CL340" s="575"/>
      <c r="CM340" s="575"/>
      <c r="CN340" s="575"/>
      <c r="CO340" s="575"/>
      <c r="CP340" s="575"/>
      <c r="CQ340" s="575"/>
      <c r="CR340" s="575"/>
      <c r="CS340" s="575"/>
      <c r="CT340" s="575"/>
      <c r="CU340" s="575"/>
      <c r="CV340" s="575"/>
      <c r="CW340" s="575"/>
      <c r="CX340" s="575"/>
      <c r="CY340" s="575"/>
      <c r="CZ340" s="575"/>
      <c r="DA340" s="575"/>
      <c r="DB340" s="575"/>
      <c r="DC340" s="575"/>
      <c r="DD340" s="575"/>
      <c r="DE340" s="575"/>
      <c r="DF340" s="575"/>
      <c r="DG340" s="575"/>
      <c r="DH340" s="575"/>
      <c r="DI340" s="575"/>
      <c r="DJ340" s="575"/>
      <c r="DK340" s="575"/>
      <c r="DL340" s="575"/>
      <c r="DM340" s="575"/>
      <c r="DN340" s="575"/>
      <c r="DO340" s="575"/>
      <c r="DP340" s="575"/>
      <c r="DQ340" s="575"/>
      <c r="DR340" s="575"/>
      <c r="DS340" s="575"/>
      <c r="DT340" s="575"/>
      <c r="DU340" s="575"/>
      <c r="DV340" s="575"/>
      <c r="DW340" s="575"/>
      <c r="DX340" s="575"/>
      <c r="DY340" s="575"/>
      <c r="DZ340" s="575"/>
      <c r="EA340" s="575"/>
      <c r="EB340" s="575"/>
      <c r="EC340" s="575"/>
      <c r="ED340" s="575"/>
      <c r="EE340" s="575"/>
      <c r="EF340" s="575"/>
      <c r="EG340" s="575"/>
    </row>
    <row r="341" spans="1:137">
      <c r="A341" s="575"/>
      <c r="B341" s="575"/>
      <c r="C341" s="575"/>
      <c r="D341" s="575"/>
      <c r="E341" s="575"/>
      <c r="F341" s="575"/>
      <c r="G341" s="575"/>
      <c r="H341" s="575"/>
      <c r="I341" s="575"/>
      <c r="J341" s="575"/>
      <c r="K341" s="575"/>
      <c r="L341" s="575"/>
      <c r="M341" s="575"/>
      <c r="N341" s="575"/>
      <c r="O341" s="575"/>
      <c r="P341" s="575"/>
      <c r="Q341" s="575"/>
      <c r="R341" s="575"/>
      <c r="S341" s="575"/>
      <c r="T341" s="575"/>
      <c r="U341" s="575"/>
      <c r="V341" s="575"/>
      <c r="W341" s="575"/>
      <c r="X341" s="575"/>
      <c r="Y341" s="575"/>
      <c r="Z341" s="575"/>
      <c r="AA341" s="575"/>
      <c r="AB341" s="575"/>
      <c r="AC341" s="575"/>
      <c r="AD341" s="575"/>
      <c r="AE341" s="575"/>
      <c r="AF341" s="575"/>
      <c r="AG341" s="575"/>
      <c r="AH341" s="575"/>
      <c r="AI341" s="575"/>
      <c r="AJ341" s="575"/>
      <c r="AK341" s="575"/>
      <c r="AL341" s="575"/>
      <c r="AM341" s="575"/>
      <c r="AN341" s="575"/>
      <c r="AO341" s="575"/>
      <c r="AP341" s="575"/>
      <c r="AQ341" s="575"/>
      <c r="AR341" s="575"/>
      <c r="AS341" s="575"/>
      <c r="AT341" s="575"/>
      <c r="AU341" s="575"/>
      <c r="AV341" s="575"/>
      <c r="AW341" s="575"/>
      <c r="AX341" s="575"/>
      <c r="AY341" s="575"/>
      <c r="AZ341" s="575"/>
      <c r="BA341" s="575"/>
      <c r="BB341" s="575"/>
      <c r="BC341" s="575"/>
      <c r="BD341" s="575"/>
      <c r="BE341" s="575"/>
      <c r="BF341" s="575"/>
      <c r="BG341" s="575"/>
      <c r="BH341" s="575"/>
      <c r="BI341" s="575"/>
      <c r="BJ341" s="575"/>
      <c r="BK341" s="575"/>
      <c r="BL341" s="575"/>
      <c r="BM341" s="575"/>
      <c r="BN341" s="575"/>
      <c r="BO341" s="575"/>
      <c r="BP341" s="575"/>
      <c r="BQ341" s="575"/>
      <c r="BR341" s="575"/>
      <c r="BS341" s="575"/>
      <c r="BT341" s="575"/>
      <c r="BU341" s="575"/>
      <c r="BV341" s="575"/>
      <c r="BW341" s="575"/>
      <c r="BX341" s="575"/>
      <c r="BY341" s="575"/>
      <c r="BZ341" s="575"/>
      <c r="CA341" s="575"/>
      <c r="CB341" s="575"/>
      <c r="CC341" s="575"/>
      <c r="CD341" s="575"/>
      <c r="CE341" s="575"/>
      <c r="CF341" s="575"/>
      <c r="CG341" s="575"/>
      <c r="CH341" s="575"/>
      <c r="CI341" s="575"/>
      <c r="CJ341" s="575"/>
      <c r="CK341" s="575"/>
      <c r="CL341" s="575"/>
      <c r="CM341" s="575"/>
      <c r="CN341" s="575"/>
      <c r="CO341" s="575"/>
      <c r="CP341" s="575"/>
      <c r="CQ341" s="575"/>
      <c r="CR341" s="575"/>
      <c r="CS341" s="575"/>
      <c r="CT341" s="575"/>
      <c r="CU341" s="575"/>
      <c r="CV341" s="575"/>
      <c r="CW341" s="575"/>
      <c r="CX341" s="575"/>
      <c r="CY341" s="575"/>
      <c r="CZ341" s="575"/>
      <c r="DA341" s="575"/>
      <c r="DB341" s="575"/>
      <c r="DC341" s="575"/>
      <c r="DD341" s="575"/>
      <c r="DE341" s="575"/>
      <c r="DF341" s="575"/>
      <c r="DG341" s="575"/>
      <c r="DH341" s="575"/>
      <c r="DI341" s="575"/>
      <c r="DJ341" s="575"/>
      <c r="DK341" s="575"/>
      <c r="DL341" s="575"/>
      <c r="DM341" s="575"/>
      <c r="DN341" s="575"/>
      <c r="DO341" s="575"/>
      <c r="DP341" s="575"/>
      <c r="DQ341" s="575"/>
      <c r="DR341" s="575"/>
      <c r="DS341" s="575"/>
      <c r="DT341" s="575"/>
      <c r="DU341" s="575"/>
      <c r="DV341" s="575"/>
      <c r="DW341" s="575"/>
      <c r="DX341" s="575"/>
      <c r="DY341" s="575"/>
      <c r="DZ341" s="575"/>
      <c r="EA341" s="575"/>
      <c r="EB341" s="575"/>
      <c r="EC341" s="575"/>
      <c r="ED341" s="575"/>
      <c r="EE341" s="575"/>
      <c r="EF341" s="575"/>
      <c r="EG341" s="575"/>
    </row>
    <row r="342" spans="1:137">
      <c r="A342" s="575"/>
      <c r="B342" s="575"/>
      <c r="C342" s="575"/>
      <c r="D342" s="575"/>
      <c r="E342" s="575"/>
      <c r="F342" s="575"/>
      <c r="G342" s="575"/>
      <c r="H342" s="575"/>
      <c r="I342" s="575"/>
      <c r="J342" s="575"/>
      <c r="K342" s="575"/>
      <c r="L342" s="575"/>
      <c r="M342" s="575"/>
      <c r="N342" s="575"/>
      <c r="O342" s="575"/>
      <c r="P342" s="575"/>
      <c r="Q342" s="575"/>
      <c r="R342" s="575"/>
      <c r="S342" s="575"/>
      <c r="T342" s="575"/>
      <c r="U342" s="575"/>
      <c r="V342" s="575"/>
      <c r="W342" s="575"/>
      <c r="X342" s="575"/>
      <c r="Y342" s="575"/>
      <c r="Z342" s="575"/>
      <c r="AA342" s="575"/>
      <c r="AB342" s="575"/>
      <c r="AC342" s="575"/>
      <c r="AD342" s="575"/>
      <c r="AE342" s="575"/>
      <c r="AF342" s="575"/>
      <c r="AG342" s="575"/>
      <c r="AH342" s="575"/>
      <c r="AI342" s="575"/>
      <c r="AJ342" s="575"/>
      <c r="AK342" s="575"/>
      <c r="AL342" s="575"/>
      <c r="AM342" s="575"/>
      <c r="AN342" s="575"/>
      <c r="AO342" s="575"/>
      <c r="AP342" s="575"/>
      <c r="AQ342" s="575"/>
      <c r="AR342" s="575"/>
      <c r="AS342" s="575"/>
      <c r="AT342" s="575"/>
      <c r="AU342" s="575"/>
      <c r="AV342" s="575"/>
      <c r="AW342" s="575"/>
      <c r="AX342" s="575"/>
      <c r="AY342" s="575"/>
      <c r="AZ342" s="575"/>
      <c r="BA342" s="575"/>
      <c r="BB342" s="575"/>
      <c r="BC342" s="575"/>
      <c r="BD342" s="575"/>
      <c r="BE342" s="575"/>
      <c r="BF342" s="575"/>
      <c r="BG342" s="575"/>
      <c r="BH342" s="575"/>
      <c r="BI342" s="575"/>
      <c r="BJ342" s="575"/>
      <c r="BK342" s="575"/>
      <c r="BL342" s="575"/>
      <c r="BM342" s="575"/>
      <c r="BN342" s="575"/>
      <c r="BO342" s="575"/>
      <c r="BP342" s="575"/>
      <c r="BQ342" s="575"/>
      <c r="BR342" s="575"/>
      <c r="BS342" s="575"/>
      <c r="BT342" s="575"/>
      <c r="BU342" s="575"/>
      <c r="BV342" s="575"/>
      <c r="BW342" s="575"/>
      <c r="BX342" s="575"/>
      <c r="BY342" s="575"/>
      <c r="BZ342" s="575"/>
      <c r="CA342" s="575"/>
      <c r="CB342" s="575"/>
      <c r="CC342" s="575"/>
      <c r="CD342" s="575"/>
      <c r="CE342" s="575"/>
      <c r="CF342" s="575"/>
      <c r="CG342" s="575"/>
      <c r="CH342" s="575"/>
      <c r="CI342" s="575"/>
      <c r="CJ342" s="575"/>
      <c r="CK342" s="575"/>
      <c r="CL342" s="575"/>
      <c r="CM342" s="575"/>
      <c r="CN342" s="575"/>
      <c r="CO342" s="575"/>
      <c r="CP342" s="575"/>
      <c r="CQ342" s="575"/>
      <c r="CR342" s="575"/>
      <c r="CS342" s="575"/>
      <c r="CT342" s="575"/>
      <c r="CU342" s="575"/>
      <c r="CV342" s="575"/>
      <c r="CW342" s="575"/>
      <c r="CX342" s="575"/>
      <c r="CY342" s="575"/>
      <c r="CZ342" s="575"/>
      <c r="DA342" s="575"/>
      <c r="DB342" s="575"/>
      <c r="DC342" s="575"/>
      <c r="DD342" s="575"/>
      <c r="DE342" s="575"/>
      <c r="DF342" s="575"/>
      <c r="DG342" s="575"/>
      <c r="DH342" s="575"/>
      <c r="DI342" s="575"/>
      <c r="DJ342" s="575"/>
      <c r="DK342" s="575"/>
      <c r="DL342" s="575"/>
      <c r="DM342" s="575"/>
      <c r="DN342" s="575"/>
      <c r="DO342" s="575"/>
      <c r="DP342" s="575"/>
      <c r="DQ342" s="575"/>
      <c r="DR342" s="575"/>
      <c r="DS342" s="575"/>
      <c r="DT342" s="575"/>
      <c r="DU342" s="575"/>
      <c r="DV342" s="575"/>
      <c r="DW342" s="575"/>
      <c r="DX342" s="575"/>
      <c r="DY342" s="575"/>
      <c r="DZ342" s="575"/>
      <c r="EA342" s="575"/>
      <c r="EB342" s="575"/>
      <c r="EC342" s="575"/>
      <c r="ED342" s="575"/>
      <c r="EE342" s="575"/>
      <c r="EF342" s="575"/>
      <c r="EG342" s="575"/>
    </row>
    <row r="343" spans="1:137">
      <c r="A343" s="575"/>
      <c r="B343" s="575"/>
      <c r="C343" s="575"/>
      <c r="D343" s="575"/>
      <c r="E343" s="575"/>
      <c r="F343" s="575"/>
      <c r="G343" s="575"/>
      <c r="H343" s="575"/>
      <c r="I343" s="575"/>
      <c r="J343" s="575"/>
      <c r="K343" s="575"/>
      <c r="L343" s="575"/>
      <c r="M343" s="575"/>
      <c r="N343" s="575"/>
      <c r="O343" s="575"/>
      <c r="P343" s="575"/>
      <c r="Q343" s="575"/>
      <c r="R343" s="575"/>
      <c r="S343" s="575"/>
      <c r="T343" s="575"/>
      <c r="U343" s="575"/>
      <c r="V343" s="575"/>
      <c r="W343" s="575"/>
      <c r="X343" s="575"/>
      <c r="Y343" s="575"/>
      <c r="Z343" s="575"/>
      <c r="AA343" s="575"/>
      <c r="AB343" s="575"/>
      <c r="AC343" s="575"/>
      <c r="AD343" s="575"/>
      <c r="AE343" s="575"/>
      <c r="AF343" s="575"/>
      <c r="AG343" s="575"/>
      <c r="AH343" s="575"/>
      <c r="AI343" s="575"/>
      <c r="AJ343" s="575"/>
      <c r="AK343" s="575"/>
      <c r="AL343" s="575"/>
      <c r="AM343" s="575"/>
      <c r="AN343" s="575"/>
      <c r="AO343" s="575"/>
      <c r="AP343" s="575"/>
      <c r="AQ343" s="575"/>
      <c r="AR343" s="575"/>
      <c r="AS343" s="575"/>
      <c r="AT343" s="575"/>
      <c r="AU343" s="575"/>
      <c r="AV343" s="575"/>
      <c r="AW343" s="575"/>
      <c r="AX343" s="575"/>
      <c r="AY343" s="575"/>
      <c r="AZ343" s="575"/>
      <c r="BA343" s="575"/>
      <c r="BB343" s="575"/>
      <c r="BC343" s="575"/>
      <c r="BD343" s="575"/>
      <c r="BE343" s="575"/>
      <c r="BF343" s="575"/>
      <c r="BG343" s="575"/>
      <c r="BH343" s="575"/>
      <c r="BI343" s="575"/>
      <c r="BJ343" s="575"/>
      <c r="BK343" s="575"/>
      <c r="BL343" s="575"/>
      <c r="BM343" s="575"/>
      <c r="BN343" s="575"/>
      <c r="BO343" s="575"/>
      <c r="BP343" s="575"/>
      <c r="BQ343" s="575"/>
      <c r="BR343" s="575"/>
      <c r="BS343" s="575"/>
      <c r="BT343" s="575"/>
      <c r="BU343" s="575"/>
      <c r="BV343" s="575"/>
      <c r="BW343" s="575"/>
      <c r="BX343" s="575"/>
      <c r="BY343" s="575"/>
      <c r="BZ343" s="575"/>
      <c r="CA343" s="575"/>
      <c r="CB343" s="575"/>
      <c r="CC343" s="575"/>
      <c r="CD343" s="575"/>
      <c r="CE343" s="575"/>
      <c r="CF343" s="575"/>
      <c r="CG343" s="575"/>
      <c r="CH343" s="575"/>
      <c r="CI343" s="575"/>
      <c r="CJ343" s="575"/>
      <c r="CK343" s="575"/>
      <c r="CL343" s="575"/>
      <c r="CM343" s="575"/>
      <c r="CN343" s="575"/>
      <c r="CO343" s="575"/>
      <c r="CP343" s="575"/>
      <c r="CQ343" s="575"/>
      <c r="CR343" s="575"/>
      <c r="CS343" s="575"/>
      <c r="CT343" s="575"/>
      <c r="CU343" s="575"/>
      <c r="CV343" s="575"/>
      <c r="CW343" s="575"/>
      <c r="CX343" s="575"/>
      <c r="CY343" s="575"/>
      <c r="CZ343" s="575"/>
      <c r="DA343" s="575"/>
      <c r="DB343" s="575"/>
      <c r="DC343" s="575"/>
      <c r="DD343" s="575"/>
      <c r="DE343" s="575"/>
      <c r="DF343" s="575"/>
      <c r="DG343" s="575"/>
      <c r="DH343" s="575"/>
      <c r="DI343" s="575"/>
      <c r="DJ343" s="575"/>
      <c r="DK343" s="575"/>
      <c r="DL343" s="575"/>
      <c r="DM343" s="575"/>
      <c r="DN343" s="575"/>
      <c r="DO343" s="575"/>
      <c r="DP343" s="575"/>
      <c r="DQ343" s="575"/>
      <c r="DR343" s="575"/>
      <c r="DS343" s="575"/>
      <c r="DT343" s="575"/>
      <c r="DU343" s="575"/>
      <c r="DV343" s="575"/>
      <c r="DW343" s="575"/>
      <c r="DX343" s="575"/>
      <c r="DY343" s="575"/>
      <c r="DZ343" s="575"/>
      <c r="EA343" s="575"/>
      <c r="EB343" s="575"/>
      <c r="EC343" s="575"/>
      <c r="ED343" s="575"/>
      <c r="EE343" s="575"/>
      <c r="EF343" s="575"/>
      <c r="EG343" s="575"/>
    </row>
    <row r="344" spans="1:137">
      <c r="A344" s="575"/>
      <c r="B344" s="575"/>
      <c r="C344" s="575"/>
      <c r="D344" s="575"/>
      <c r="E344" s="575"/>
      <c r="F344" s="575"/>
      <c r="G344" s="575"/>
      <c r="H344" s="575"/>
      <c r="I344" s="575"/>
      <c r="J344" s="575"/>
      <c r="K344" s="575"/>
      <c r="L344" s="575"/>
      <c r="M344" s="575"/>
      <c r="N344" s="575"/>
      <c r="O344" s="575"/>
      <c r="P344" s="575"/>
      <c r="Q344" s="575"/>
      <c r="R344" s="575"/>
      <c r="S344" s="575"/>
      <c r="T344" s="575"/>
      <c r="U344" s="575"/>
      <c r="V344" s="575"/>
      <c r="W344" s="575"/>
      <c r="X344" s="575"/>
      <c r="Y344" s="575"/>
      <c r="Z344" s="575"/>
      <c r="AA344" s="575"/>
      <c r="AB344" s="575"/>
      <c r="AC344" s="575"/>
      <c r="AD344" s="575"/>
      <c r="AE344" s="575"/>
      <c r="AF344" s="575"/>
      <c r="AG344" s="575"/>
      <c r="AH344" s="575"/>
      <c r="AI344" s="575"/>
      <c r="AJ344" s="575"/>
      <c r="AK344" s="575"/>
      <c r="AL344" s="575"/>
      <c r="AM344" s="575"/>
      <c r="AN344" s="575"/>
      <c r="AO344" s="575"/>
      <c r="AP344" s="575"/>
      <c r="AQ344" s="575"/>
      <c r="AR344" s="575"/>
      <c r="AS344" s="575"/>
      <c r="AT344" s="575"/>
      <c r="AU344" s="575"/>
      <c r="AV344" s="575"/>
      <c r="AW344" s="575"/>
      <c r="AX344" s="575"/>
      <c r="AY344" s="575"/>
      <c r="AZ344" s="575"/>
      <c r="BA344" s="575"/>
      <c r="BB344" s="575"/>
      <c r="BC344" s="575"/>
      <c r="BD344" s="575"/>
      <c r="BE344" s="575"/>
      <c r="BF344" s="575"/>
      <c r="BG344" s="575"/>
      <c r="BH344" s="575"/>
      <c r="BI344" s="575"/>
      <c r="BJ344" s="575"/>
      <c r="BK344" s="575"/>
      <c r="BL344" s="575"/>
      <c r="BM344" s="575"/>
      <c r="BN344" s="575"/>
      <c r="BO344" s="575"/>
      <c r="BP344" s="575"/>
      <c r="BQ344" s="575"/>
      <c r="BR344" s="575"/>
      <c r="BS344" s="575"/>
      <c r="BT344" s="575"/>
      <c r="BU344" s="575"/>
      <c r="BV344" s="575"/>
      <c r="BW344" s="575"/>
      <c r="BX344" s="575"/>
      <c r="BY344" s="575"/>
      <c r="BZ344" s="575"/>
      <c r="CA344" s="575"/>
      <c r="CB344" s="575"/>
      <c r="CC344" s="575"/>
      <c r="CD344" s="575"/>
      <c r="CE344" s="575"/>
      <c r="CF344" s="575"/>
      <c r="CG344" s="575"/>
      <c r="CH344" s="575"/>
      <c r="CI344" s="575"/>
      <c r="CJ344" s="575"/>
      <c r="CK344" s="575"/>
      <c r="CL344" s="575"/>
      <c r="CM344" s="575"/>
      <c r="CN344" s="575"/>
      <c r="CO344" s="575"/>
      <c r="CP344" s="575"/>
      <c r="CQ344" s="575"/>
      <c r="CR344" s="575"/>
      <c r="CS344" s="575"/>
      <c r="CT344" s="575"/>
      <c r="CU344" s="575"/>
      <c r="CV344" s="575"/>
      <c r="CW344" s="575"/>
      <c r="CX344" s="575"/>
      <c r="CY344" s="575"/>
      <c r="CZ344" s="575"/>
      <c r="DA344" s="575"/>
      <c r="DB344" s="575"/>
      <c r="DC344" s="575"/>
      <c r="DD344" s="575"/>
      <c r="DE344" s="575"/>
      <c r="DF344" s="575"/>
      <c r="DG344" s="575"/>
      <c r="DH344" s="575"/>
      <c r="DI344" s="575"/>
      <c r="DJ344" s="575"/>
      <c r="DK344" s="575"/>
      <c r="DL344" s="575"/>
      <c r="DM344" s="575"/>
      <c r="DN344" s="575"/>
      <c r="DO344" s="575"/>
      <c r="DP344" s="575"/>
      <c r="DQ344" s="575"/>
      <c r="DR344" s="575"/>
      <c r="DS344" s="575"/>
      <c r="DT344" s="575"/>
      <c r="DU344" s="575"/>
      <c r="DV344" s="575"/>
      <c r="DW344" s="575"/>
      <c r="DX344" s="575"/>
      <c r="DY344" s="575"/>
      <c r="DZ344" s="575"/>
      <c r="EA344" s="575"/>
      <c r="EB344" s="575"/>
      <c r="EC344" s="575"/>
      <c r="ED344" s="575"/>
      <c r="EE344" s="575"/>
      <c r="EF344" s="575"/>
      <c r="EG344" s="575"/>
    </row>
    <row r="345" spans="1:137">
      <c r="A345" s="575"/>
      <c r="B345" s="575"/>
      <c r="C345" s="575"/>
      <c r="D345" s="575"/>
      <c r="E345" s="575"/>
      <c r="F345" s="575"/>
      <c r="G345" s="575"/>
      <c r="H345" s="575"/>
      <c r="I345" s="575"/>
      <c r="J345" s="575"/>
      <c r="K345" s="575"/>
      <c r="L345" s="575"/>
      <c r="M345" s="575"/>
      <c r="N345" s="575"/>
      <c r="O345" s="575"/>
      <c r="P345" s="575"/>
      <c r="Q345" s="575"/>
      <c r="R345" s="575"/>
      <c r="S345" s="575"/>
      <c r="T345" s="575"/>
      <c r="U345" s="575"/>
      <c r="V345" s="575"/>
      <c r="W345" s="575"/>
      <c r="X345" s="575"/>
      <c r="Y345" s="575"/>
      <c r="Z345" s="575"/>
      <c r="AA345" s="575"/>
      <c r="AB345" s="575"/>
      <c r="AC345" s="575"/>
      <c r="AD345" s="575"/>
      <c r="AE345" s="575"/>
      <c r="AF345" s="575"/>
      <c r="AG345" s="575"/>
      <c r="AH345" s="575"/>
      <c r="AI345" s="575"/>
      <c r="AJ345" s="575"/>
      <c r="AK345" s="575"/>
      <c r="AL345" s="575"/>
      <c r="AM345" s="575"/>
      <c r="AN345" s="575"/>
      <c r="AO345" s="575"/>
      <c r="AP345" s="575"/>
      <c r="AQ345" s="575"/>
      <c r="AR345" s="575"/>
      <c r="AS345" s="575"/>
      <c r="AT345" s="575"/>
      <c r="AU345" s="575"/>
      <c r="AV345" s="575"/>
      <c r="AW345" s="575"/>
      <c r="AX345" s="575"/>
      <c r="AY345" s="575"/>
      <c r="AZ345" s="575"/>
      <c r="BA345" s="575"/>
      <c r="BB345" s="575"/>
      <c r="BC345" s="575"/>
      <c r="BD345" s="575"/>
      <c r="BE345" s="575"/>
      <c r="BF345" s="575"/>
      <c r="BG345" s="575"/>
      <c r="BH345" s="575"/>
      <c r="BI345" s="575"/>
      <c r="BJ345" s="575"/>
      <c r="BK345" s="575"/>
      <c r="BL345" s="575"/>
      <c r="BM345" s="575"/>
      <c r="BN345" s="575"/>
      <c r="BO345" s="575"/>
      <c r="BP345" s="575"/>
      <c r="BQ345" s="575"/>
      <c r="BR345" s="575"/>
      <c r="BS345" s="575"/>
      <c r="BT345" s="575"/>
      <c r="BU345" s="575"/>
      <c r="BV345" s="575"/>
      <c r="BW345" s="575"/>
      <c r="BX345" s="575"/>
      <c r="BY345" s="575"/>
      <c r="BZ345" s="575"/>
      <c r="CA345" s="575"/>
      <c r="CB345" s="575"/>
      <c r="CC345" s="575"/>
      <c r="CD345" s="575"/>
      <c r="CE345" s="575"/>
      <c r="CF345" s="575"/>
      <c r="CG345" s="575"/>
      <c r="CH345" s="575"/>
      <c r="CI345" s="575"/>
      <c r="CJ345" s="575"/>
      <c r="CK345" s="575"/>
      <c r="CL345" s="575"/>
      <c r="CM345" s="575"/>
      <c r="CN345" s="575"/>
      <c r="CO345" s="575"/>
      <c r="CP345" s="575"/>
      <c r="CQ345" s="575"/>
      <c r="CR345" s="575"/>
      <c r="CS345" s="575"/>
      <c r="CT345" s="575"/>
      <c r="CU345" s="575"/>
      <c r="CV345" s="575"/>
      <c r="CW345" s="575"/>
      <c r="CX345" s="575"/>
      <c r="CY345" s="575"/>
      <c r="CZ345" s="575"/>
      <c r="DA345" s="575"/>
      <c r="DB345" s="575"/>
      <c r="DC345" s="575"/>
      <c r="DD345" s="575"/>
      <c r="DE345" s="575"/>
      <c r="DF345" s="575"/>
      <c r="DG345" s="575"/>
      <c r="DH345" s="575"/>
      <c r="DI345" s="575"/>
      <c r="DJ345" s="575"/>
      <c r="DK345" s="575"/>
      <c r="DL345" s="575"/>
      <c r="DM345" s="575"/>
      <c r="DN345" s="575"/>
      <c r="DO345" s="575"/>
      <c r="DP345" s="575"/>
      <c r="DQ345" s="575"/>
      <c r="DR345" s="575"/>
      <c r="DS345" s="575"/>
      <c r="DT345" s="575"/>
      <c r="DU345" s="575"/>
      <c r="DV345" s="575"/>
      <c r="DW345" s="575"/>
      <c r="DX345" s="575"/>
      <c r="DY345" s="575"/>
      <c r="DZ345" s="575"/>
      <c r="EA345" s="575"/>
      <c r="EB345" s="575"/>
      <c r="EC345" s="575"/>
      <c r="ED345" s="575"/>
      <c r="EE345" s="575"/>
      <c r="EF345" s="575"/>
      <c r="EG345" s="575"/>
    </row>
    <row r="346" spans="1:137">
      <c r="A346" s="575"/>
      <c r="B346" s="575"/>
      <c r="C346" s="575"/>
      <c r="D346" s="575"/>
      <c r="E346" s="575"/>
      <c r="F346" s="575"/>
      <c r="G346" s="575"/>
      <c r="H346" s="575"/>
      <c r="I346" s="575"/>
      <c r="J346" s="575"/>
      <c r="K346" s="575"/>
      <c r="L346" s="575"/>
      <c r="M346" s="575"/>
      <c r="N346" s="575"/>
      <c r="O346" s="575"/>
      <c r="P346" s="575"/>
      <c r="Q346" s="575"/>
      <c r="R346" s="575"/>
      <c r="S346" s="575"/>
      <c r="T346" s="575"/>
      <c r="U346" s="575"/>
      <c r="V346" s="575"/>
      <c r="W346" s="575"/>
      <c r="X346" s="575"/>
      <c r="Y346" s="575"/>
      <c r="Z346" s="575"/>
      <c r="AA346" s="575"/>
      <c r="AB346" s="575"/>
      <c r="AC346" s="575"/>
      <c r="AD346" s="575"/>
      <c r="AE346" s="575"/>
      <c r="AF346" s="575"/>
      <c r="AG346" s="575"/>
      <c r="AH346" s="575"/>
      <c r="AI346" s="575"/>
      <c r="AJ346" s="575"/>
      <c r="AK346" s="575"/>
      <c r="AL346" s="575"/>
      <c r="AM346" s="575"/>
      <c r="AN346" s="575"/>
      <c r="AO346" s="575"/>
      <c r="AP346" s="575"/>
      <c r="AQ346" s="575"/>
      <c r="AR346" s="575"/>
      <c r="AS346" s="575"/>
      <c r="AT346" s="575"/>
      <c r="AU346" s="575"/>
      <c r="AV346" s="575"/>
      <c r="AW346" s="575"/>
      <c r="AX346" s="575"/>
      <c r="AY346" s="575"/>
      <c r="AZ346" s="575"/>
      <c r="BA346" s="575"/>
      <c r="BB346" s="575"/>
      <c r="BC346" s="575"/>
      <c r="BD346" s="575"/>
      <c r="BE346" s="575"/>
      <c r="BF346" s="575"/>
      <c r="BG346" s="575"/>
      <c r="BH346" s="575"/>
      <c r="BI346" s="575"/>
      <c r="BJ346" s="575"/>
      <c r="BK346" s="575"/>
      <c r="BL346" s="575"/>
      <c r="BM346" s="575"/>
      <c r="BN346" s="575"/>
      <c r="BO346" s="575"/>
      <c r="BP346" s="575"/>
      <c r="BQ346" s="575"/>
      <c r="BR346" s="575"/>
      <c r="BS346" s="575"/>
      <c r="BT346" s="575"/>
      <c r="BU346" s="575"/>
      <c r="BV346" s="575"/>
      <c r="BW346" s="575"/>
      <c r="BX346" s="575"/>
      <c r="BY346" s="575"/>
      <c r="BZ346" s="575"/>
      <c r="CA346" s="575"/>
      <c r="CB346" s="575"/>
      <c r="CC346" s="575"/>
      <c r="CD346" s="575"/>
      <c r="CE346" s="575"/>
      <c r="CF346" s="575"/>
      <c r="CG346" s="575"/>
      <c r="CH346" s="575"/>
      <c r="CI346" s="575"/>
      <c r="CJ346" s="575"/>
      <c r="CK346" s="575"/>
      <c r="CL346" s="575"/>
      <c r="CM346" s="575"/>
      <c r="CN346" s="575"/>
      <c r="CO346" s="575"/>
      <c r="CP346" s="575"/>
      <c r="CQ346" s="575"/>
      <c r="CR346" s="575"/>
      <c r="CS346" s="575"/>
      <c r="CT346" s="575"/>
      <c r="CU346" s="575"/>
      <c r="CV346" s="575"/>
      <c r="CW346" s="575"/>
      <c r="CX346" s="575"/>
      <c r="CY346" s="575"/>
      <c r="CZ346" s="575"/>
      <c r="DA346" s="575"/>
      <c r="DB346" s="575"/>
      <c r="DC346" s="575"/>
      <c r="DD346" s="575"/>
      <c r="DE346" s="575"/>
      <c r="DF346" s="575"/>
      <c r="DG346" s="575"/>
      <c r="DH346" s="575"/>
      <c r="DI346" s="575"/>
      <c r="DJ346" s="575"/>
      <c r="DK346" s="575"/>
      <c r="DL346" s="575"/>
      <c r="DM346" s="575"/>
      <c r="DN346" s="575"/>
      <c r="DO346" s="575"/>
      <c r="DP346" s="575"/>
      <c r="DQ346" s="575"/>
      <c r="DR346" s="575"/>
      <c r="DS346" s="575"/>
      <c r="DT346" s="575"/>
      <c r="DU346" s="575"/>
      <c r="DV346" s="575"/>
      <c r="DW346" s="575"/>
      <c r="DX346" s="575"/>
      <c r="DY346" s="575"/>
      <c r="DZ346" s="575"/>
      <c r="EA346" s="575"/>
      <c r="EB346" s="575"/>
      <c r="EC346" s="575"/>
      <c r="ED346" s="575"/>
      <c r="EE346" s="575"/>
      <c r="EF346" s="575"/>
      <c r="EG346" s="575"/>
    </row>
    <row r="347" spans="1:137">
      <c r="A347" s="575"/>
      <c r="B347" s="575"/>
      <c r="C347" s="575"/>
      <c r="D347" s="575"/>
      <c r="E347" s="575"/>
      <c r="F347" s="575"/>
      <c r="G347" s="575"/>
      <c r="H347" s="575"/>
      <c r="I347" s="575"/>
      <c r="J347" s="575"/>
      <c r="K347" s="575"/>
      <c r="L347" s="575"/>
      <c r="M347" s="575"/>
      <c r="N347" s="575"/>
      <c r="O347" s="575"/>
      <c r="P347" s="575"/>
      <c r="Q347" s="575"/>
      <c r="R347" s="575"/>
      <c r="S347" s="575"/>
      <c r="T347" s="575"/>
      <c r="U347" s="575"/>
      <c r="V347" s="575"/>
      <c r="W347" s="575"/>
      <c r="X347" s="575"/>
      <c r="Y347" s="575"/>
      <c r="Z347" s="575"/>
      <c r="AA347" s="575"/>
      <c r="AB347" s="575"/>
      <c r="AC347" s="575"/>
      <c r="AD347" s="575"/>
      <c r="AE347" s="575"/>
      <c r="AF347" s="575"/>
      <c r="AG347" s="575"/>
      <c r="AH347" s="575"/>
      <c r="AI347" s="575"/>
      <c r="AJ347" s="575"/>
      <c r="AK347" s="575"/>
      <c r="AL347" s="575"/>
      <c r="AM347" s="575"/>
      <c r="AN347" s="575"/>
      <c r="AO347" s="575"/>
      <c r="AP347" s="575"/>
      <c r="AQ347" s="575"/>
      <c r="AR347" s="575"/>
      <c r="AS347" s="575"/>
      <c r="AT347" s="575"/>
      <c r="AU347" s="575"/>
      <c r="AV347" s="575"/>
      <c r="AW347" s="575"/>
      <c r="AX347" s="575"/>
      <c r="AY347" s="575"/>
      <c r="AZ347" s="575"/>
      <c r="BA347" s="575"/>
      <c r="BB347" s="575"/>
      <c r="BC347" s="575"/>
      <c r="BD347" s="575"/>
      <c r="BE347" s="575"/>
      <c r="BF347" s="575"/>
      <c r="BG347" s="575"/>
      <c r="BH347" s="575"/>
      <c r="BI347" s="575"/>
      <c r="BJ347" s="575"/>
      <c r="BK347" s="575"/>
      <c r="BL347" s="575"/>
      <c r="BM347" s="575"/>
      <c r="BN347" s="575"/>
      <c r="BO347" s="575"/>
      <c r="BP347" s="575"/>
      <c r="BQ347" s="575"/>
      <c r="BR347" s="575"/>
      <c r="BS347" s="575"/>
      <c r="BT347" s="575"/>
      <c r="BU347" s="575"/>
      <c r="BV347" s="575"/>
      <c r="BW347" s="575"/>
      <c r="BX347" s="575"/>
      <c r="BY347" s="575"/>
      <c r="BZ347" s="575"/>
      <c r="CA347" s="575"/>
      <c r="CB347" s="575"/>
      <c r="CC347" s="575"/>
      <c r="CD347" s="575"/>
      <c r="CE347" s="575"/>
      <c r="CF347" s="575"/>
      <c r="CG347" s="575"/>
      <c r="CH347" s="575"/>
      <c r="CI347" s="575"/>
      <c r="CJ347" s="575"/>
      <c r="CK347" s="575"/>
      <c r="CL347" s="575"/>
      <c r="CM347" s="575"/>
      <c r="CN347" s="575"/>
      <c r="CO347" s="575"/>
      <c r="CP347" s="575"/>
      <c r="CQ347" s="575"/>
      <c r="CR347" s="575"/>
      <c r="CS347" s="575"/>
      <c r="CT347" s="575"/>
      <c r="CU347" s="575"/>
      <c r="CV347" s="575"/>
      <c r="CW347" s="575"/>
      <c r="CX347" s="575"/>
      <c r="CY347" s="575"/>
      <c r="CZ347" s="575"/>
      <c r="DA347" s="575"/>
      <c r="DB347" s="575"/>
      <c r="DC347" s="575"/>
      <c r="DD347" s="575"/>
      <c r="DE347" s="575"/>
      <c r="DF347" s="575"/>
      <c r="DG347" s="575"/>
      <c r="DH347" s="575"/>
      <c r="DI347" s="575"/>
      <c r="DJ347" s="575"/>
      <c r="DK347" s="575"/>
      <c r="DL347" s="575"/>
      <c r="DM347" s="575"/>
      <c r="DN347" s="575"/>
      <c r="DO347" s="575"/>
      <c r="DP347" s="575"/>
      <c r="DQ347" s="575"/>
      <c r="DR347" s="575"/>
      <c r="DS347" s="575"/>
      <c r="DT347" s="575"/>
      <c r="DU347" s="575"/>
      <c r="DV347" s="575"/>
      <c r="DW347" s="575"/>
      <c r="DX347" s="575"/>
      <c r="DY347" s="575"/>
      <c r="DZ347" s="575"/>
      <c r="EA347" s="575"/>
      <c r="EB347" s="575"/>
      <c r="EC347" s="575"/>
      <c r="ED347" s="575"/>
      <c r="EE347" s="575"/>
      <c r="EF347" s="575"/>
      <c r="EG347" s="575"/>
    </row>
    <row r="348" spans="1:137">
      <c r="A348" s="575"/>
      <c r="B348" s="575"/>
      <c r="C348" s="575"/>
      <c r="D348" s="575"/>
      <c r="E348" s="575"/>
      <c r="F348" s="575"/>
      <c r="G348" s="575"/>
      <c r="H348" s="575"/>
      <c r="I348" s="575"/>
      <c r="J348" s="575"/>
      <c r="K348" s="575"/>
      <c r="L348" s="575"/>
      <c r="M348" s="575"/>
      <c r="N348" s="575"/>
      <c r="O348" s="575"/>
      <c r="P348" s="575"/>
      <c r="Q348" s="575"/>
      <c r="R348" s="575"/>
      <c r="S348" s="575"/>
      <c r="T348" s="575"/>
      <c r="U348" s="575"/>
      <c r="V348" s="575"/>
      <c r="W348" s="575"/>
      <c r="X348" s="575"/>
      <c r="Y348" s="575"/>
      <c r="Z348" s="575"/>
      <c r="AA348" s="575"/>
      <c r="AB348" s="575"/>
      <c r="AC348" s="575"/>
      <c r="AD348" s="575"/>
      <c r="AE348" s="575"/>
      <c r="AF348" s="575"/>
      <c r="AG348" s="575"/>
      <c r="AH348" s="575"/>
      <c r="AI348" s="575"/>
      <c r="AJ348" s="575"/>
      <c r="AK348" s="575"/>
      <c r="AL348" s="575"/>
      <c r="AM348" s="575"/>
      <c r="AN348" s="575"/>
      <c r="AO348" s="575"/>
      <c r="AP348" s="575"/>
      <c r="AQ348" s="575"/>
      <c r="AR348" s="575"/>
      <c r="AS348" s="575"/>
      <c r="AT348" s="575"/>
      <c r="AU348" s="575"/>
      <c r="AV348" s="575"/>
      <c r="AW348" s="575"/>
      <c r="AX348" s="575"/>
      <c r="AY348" s="575"/>
      <c r="AZ348" s="575"/>
      <c r="BA348" s="575"/>
      <c r="BB348" s="575"/>
      <c r="BC348" s="575"/>
      <c r="BD348" s="575"/>
      <c r="BE348" s="575"/>
      <c r="BF348" s="575"/>
      <c r="BG348" s="575"/>
      <c r="BH348" s="575"/>
      <c r="BI348" s="575"/>
      <c r="BJ348" s="575"/>
      <c r="BK348" s="575"/>
      <c r="BL348" s="575"/>
      <c r="BM348" s="575"/>
      <c r="BN348" s="575"/>
      <c r="BO348" s="575"/>
      <c r="BP348" s="575"/>
      <c r="BQ348" s="575"/>
      <c r="BR348" s="575"/>
      <c r="BS348" s="575"/>
      <c r="BT348" s="575"/>
      <c r="BU348" s="575"/>
      <c r="BV348" s="575"/>
      <c r="BW348" s="575"/>
      <c r="BX348" s="575"/>
      <c r="BY348" s="575"/>
      <c r="BZ348" s="575"/>
      <c r="CA348" s="575"/>
      <c r="CB348" s="575"/>
      <c r="CC348" s="575"/>
      <c r="CD348" s="575"/>
      <c r="CE348" s="575"/>
      <c r="CF348" s="575"/>
      <c r="CG348" s="575"/>
      <c r="CH348" s="575"/>
      <c r="CI348" s="575"/>
      <c r="CJ348" s="575"/>
      <c r="CK348" s="575"/>
      <c r="CL348" s="575"/>
      <c r="CM348" s="575"/>
      <c r="CN348" s="575"/>
      <c r="CO348" s="575"/>
      <c r="CP348" s="575"/>
      <c r="CQ348" s="575"/>
      <c r="CR348" s="575"/>
      <c r="CS348" s="575"/>
      <c r="CT348" s="575"/>
      <c r="CU348" s="575"/>
      <c r="CV348" s="575"/>
      <c r="CW348" s="575"/>
      <c r="CX348" s="575"/>
      <c r="CY348" s="575"/>
      <c r="CZ348" s="575"/>
      <c r="DA348" s="575"/>
      <c r="DB348" s="575"/>
      <c r="DC348" s="575"/>
      <c r="DD348" s="575"/>
      <c r="DE348" s="575"/>
      <c r="DF348" s="575"/>
      <c r="DG348" s="575"/>
      <c r="DH348" s="575"/>
      <c r="DI348" s="575"/>
      <c r="DJ348" s="575"/>
      <c r="DK348" s="575"/>
      <c r="DL348" s="575"/>
      <c r="DM348" s="575"/>
      <c r="DN348" s="575"/>
      <c r="DO348" s="575"/>
      <c r="DP348" s="575"/>
      <c r="DQ348" s="575"/>
      <c r="DR348" s="575"/>
      <c r="DS348" s="575"/>
      <c r="DT348" s="575"/>
      <c r="DU348" s="575"/>
      <c r="DV348" s="575"/>
      <c r="DW348" s="575"/>
      <c r="DX348" s="575"/>
      <c r="DY348" s="575"/>
      <c r="DZ348" s="575"/>
      <c r="EA348" s="575"/>
      <c r="EB348" s="575"/>
      <c r="EC348" s="575"/>
      <c r="ED348" s="575"/>
      <c r="EE348" s="575"/>
      <c r="EF348" s="575"/>
      <c r="EG348" s="575"/>
    </row>
    <row r="349" spans="1:137">
      <c r="A349" s="575"/>
      <c r="B349" s="575"/>
      <c r="C349" s="575"/>
      <c r="D349" s="575"/>
      <c r="E349" s="575"/>
      <c r="F349" s="575"/>
      <c r="G349" s="575"/>
      <c r="H349" s="575"/>
      <c r="I349" s="575"/>
      <c r="J349" s="575"/>
      <c r="K349" s="575"/>
      <c r="L349" s="575"/>
      <c r="M349" s="575"/>
      <c r="N349" s="575"/>
      <c r="O349" s="575"/>
      <c r="P349" s="575"/>
      <c r="Q349" s="575"/>
      <c r="R349" s="575"/>
      <c r="S349" s="575"/>
      <c r="T349" s="575"/>
      <c r="U349" s="575"/>
      <c r="V349" s="575"/>
      <c r="W349" s="575"/>
      <c r="X349" s="575"/>
      <c r="Y349" s="575"/>
      <c r="Z349" s="575"/>
      <c r="AA349" s="575"/>
      <c r="AB349" s="575"/>
      <c r="AC349" s="575"/>
      <c r="AD349" s="575"/>
      <c r="AE349" s="575"/>
      <c r="AF349" s="575"/>
      <c r="AG349" s="575"/>
      <c r="AH349" s="575"/>
      <c r="AI349" s="575"/>
      <c r="AJ349" s="575"/>
      <c r="AK349" s="575"/>
      <c r="AL349" s="575"/>
      <c r="AM349" s="575"/>
      <c r="AN349" s="575"/>
      <c r="AO349" s="575"/>
      <c r="AP349" s="575"/>
      <c r="AQ349" s="575"/>
      <c r="AR349" s="575"/>
      <c r="AS349" s="575"/>
      <c r="AT349" s="575"/>
      <c r="AU349" s="575"/>
      <c r="AV349" s="575"/>
      <c r="AW349" s="575"/>
      <c r="AX349" s="575"/>
      <c r="AY349" s="575"/>
      <c r="AZ349" s="575"/>
      <c r="BA349" s="575"/>
      <c r="BB349" s="575"/>
      <c r="BC349" s="575"/>
      <c r="BD349" s="575"/>
      <c r="BE349" s="575"/>
      <c r="BF349" s="575"/>
      <c r="BG349" s="575"/>
      <c r="BH349" s="575"/>
      <c r="BI349" s="575"/>
      <c r="BJ349" s="575"/>
      <c r="BK349" s="575"/>
      <c r="BL349" s="575"/>
      <c r="BM349" s="575"/>
      <c r="BN349" s="575"/>
      <c r="BO349" s="575"/>
      <c r="BP349" s="575"/>
      <c r="BQ349" s="575"/>
      <c r="BR349" s="575"/>
      <c r="BS349" s="575"/>
      <c r="BT349" s="575"/>
      <c r="BU349" s="575"/>
      <c r="BV349" s="575"/>
      <c r="BW349" s="575"/>
      <c r="BX349" s="575"/>
      <c r="BY349" s="575"/>
      <c r="BZ349" s="575"/>
      <c r="CA349" s="575"/>
      <c r="CB349" s="575"/>
      <c r="CC349" s="575"/>
      <c r="CD349" s="575"/>
      <c r="CE349" s="575"/>
      <c r="CF349" s="575"/>
      <c r="CG349" s="575"/>
      <c r="CH349" s="575"/>
      <c r="CI349" s="575"/>
      <c r="CJ349" s="575"/>
      <c r="CK349" s="575"/>
      <c r="CL349" s="575"/>
      <c r="CM349" s="575"/>
      <c r="CN349" s="575"/>
      <c r="CO349" s="575"/>
      <c r="CP349" s="575"/>
      <c r="CQ349" s="575"/>
      <c r="CR349" s="575"/>
      <c r="CS349" s="575"/>
      <c r="CT349" s="575"/>
      <c r="CU349" s="575"/>
      <c r="CV349" s="575"/>
      <c r="CW349" s="575"/>
      <c r="CX349" s="575"/>
      <c r="CY349" s="575"/>
      <c r="CZ349" s="575"/>
      <c r="DA349" s="575"/>
      <c r="DB349" s="575"/>
      <c r="DC349" s="575"/>
      <c r="DD349" s="575"/>
      <c r="DE349" s="575"/>
      <c r="DF349" s="575"/>
      <c r="DG349" s="575"/>
      <c r="DH349" s="575"/>
      <c r="DI349" s="575"/>
      <c r="DJ349" s="575"/>
      <c r="DK349" s="575"/>
      <c r="DL349" s="575"/>
      <c r="DM349" s="575"/>
      <c r="DN349" s="575"/>
      <c r="DO349" s="575"/>
      <c r="DP349" s="575"/>
      <c r="DQ349" s="575"/>
      <c r="DR349" s="575"/>
      <c r="DS349" s="575"/>
      <c r="DT349" s="575"/>
      <c r="DU349" s="575"/>
      <c r="DV349" s="575"/>
      <c r="DW349" s="575"/>
      <c r="DX349" s="575"/>
      <c r="DY349" s="575"/>
      <c r="DZ349" s="575"/>
      <c r="EA349" s="575"/>
      <c r="EB349" s="575"/>
      <c r="EC349" s="575"/>
      <c r="ED349" s="575"/>
      <c r="EE349" s="575"/>
      <c r="EF349" s="575"/>
      <c r="EG349" s="575"/>
    </row>
    <row r="350" spans="1:137">
      <c r="A350" s="575"/>
      <c r="B350" s="575"/>
      <c r="C350" s="575"/>
      <c r="D350" s="575"/>
      <c r="E350" s="575"/>
      <c r="F350" s="575"/>
      <c r="G350" s="575"/>
      <c r="H350" s="575"/>
      <c r="I350" s="575"/>
      <c r="J350" s="575"/>
      <c r="K350" s="575"/>
      <c r="L350" s="575"/>
      <c r="M350" s="575"/>
      <c r="N350" s="575"/>
      <c r="O350" s="575"/>
      <c r="P350" s="575"/>
      <c r="Q350" s="575"/>
      <c r="R350" s="575"/>
      <c r="S350" s="575"/>
      <c r="T350" s="575"/>
      <c r="U350" s="575"/>
      <c r="V350" s="575"/>
      <c r="W350" s="575"/>
      <c r="X350" s="575"/>
      <c r="Y350" s="575"/>
      <c r="Z350" s="575"/>
      <c r="AA350" s="575"/>
      <c r="AB350" s="575"/>
      <c r="AC350" s="575"/>
      <c r="AD350" s="575"/>
      <c r="AE350" s="575"/>
      <c r="AF350" s="575"/>
      <c r="AG350" s="575"/>
      <c r="AH350" s="575"/>
      <c r="AI350" s="575"/>
      <c r="AJ350" s="575"/>
      <c r="AK350" s="575"/>
      <c r="AL350" s="575"/>
      <c r="AM350" s="575"/>
      <c r="AN350" s="575"/>
      <c r="AO350" s="575"/>
      <c r="AP350" s="575"/>
      <c r="AQ350" s="575"/>
      <c r="AR350" s="575"/>
      <c r="AS350" s="575"/>
      <c r="AT350" s="575"/>
      <c r="AU350" s="575"/>
      <c r="AV350" s="575"/>
      <c r="AW350" s="575"/>
      <c r="AX350" s="575"/>
      <c r="AY350" s="575"/>
      <c r="AZ350" s="575"/>
      <c r="BA350" s="575"/>
      <c r="BB350" s="575"/>
      <c r="BC350" s="575"/>
      <c r="BD350" s="575"/>
      <c r="BE350" s="575"/>
      <c r="BF350" s="575"/>
      <c r="BG350" s="575"/>
      <c r="BH350" s="575"/>
      <c r="BI350" s="575"/>
      <c r="BJ350" s="575"/>
      <c r="BK350" s="575"/>
      <c r="BL350" s="575"/>
      <c r="BM350" s="575"/>
      <c r="BN350" s="575"/>
      <c r="BO350" s="575"/>
      <c r="BP350" s="575"/>
      <c r="BQ350" s="575"/>
      <c r="BR350" s="575"/>
      <c r="BS350" s="575"/>
      <c r="BT350" s="575"/>
      <c r="BU350" s="575"/>
      <c r="BV350" s="575"/>
      <c r="BW350" s="575"/>
      <c r="BX350" s="575"/>
      <c r="BY350" s="575"/>
      <c r="BZ350" s="575"/>
      <c r="CA350" s="575"/>
      <c r="CB350" s="575"/>
      <c r="CC350" s="575"/>
      <c r="CD350" s="575"/>
      <c r="CE350" s="575"/>
      <c r="CF350" s="575"/>
      <c r="CG350" s="575"/>
      <c r="CH350" s="575"/>
      <c r="CI350" s="575"/>
      <c r="CJ350" s="575"/>
      <c r="CK350" s="575"/>
      <c r="CL350" s="575"/>
      <c r="CM350" s="575"/>
      <c r="CN350" s="575"/>
      <c r="CO350" s="575"/>
      <c r="CP350" s="575"/>
      <c r="CQ350" s="575"/>
      <c r="CR350" s="575"/>
      <c r="CS350" s="575"/>
      <c r="CT350" s="575"/>
      <c r="CU350" s="575"/>
      <c r="CV350" s="575"/>
      <c r="CW350" s="575"/>
      <c r="CX350" s="575"/>
      <c r="CY350" s="575"/>
      <c r="CZ350" s="575"/>
      <c r="DA350" s="575"/>
      <c r="DB350" s="575"/>
      <c r="DC350" s="575"/>
      <c r="DD350" s="575"/>
      <c r="DE350" s="575"/>
      <c r="DF350" s="575"/>
      <c r="DG350" s="575"/>
      <c r="DH350" s="575"/>
      <c r="DI350" s="575"/>
      <c r="DJ350" s="575"/>
      <c r="DK350" s="575"/>
      <c r="DL350" s="575"/>
      <c r="DM350" s="575"/>
      <c r="DN350" s="575"/>
      <c r="DO350" s="575"/>
      <c r="DP350" s="575"/>
      <c r="DQ350" s="575"/>
      <c r="DR350" s="575"/>
      <c r="DS350" s="575"/>
      <c r="DT350" s="575"/>
      <c r="DU350" s="575"/>
      <c r="DV350" s="575"/>
      <c r="DW350" s="575"/>
      <c r="DX350" s="575"/>
      <c r="DY350" s="575"/>
      <c r="DZ350" s="575"/>
      <c r="EA350" s="575"/>
      <c r="EB350" s="575"/>
      <c r="EC350" s="575"/>
      <c r="ED350" s="575"/>
      <c r="EE350" s="575"/>
      <c r="EF350" s="575"/>
      <c r="EG350" s="575"/>
    </row>
    <row r="351" spans="1:137">
      <c r="A351" s="575"/>
      <c r="B351" s="575"/>
      <c r="C351" s="575"/>
      <c r="D351" s="575"/>
      <c r="E351" s="575"/>
      <c r="F351" s="575"/>
      <c r="G351" s="575"/>
      <c r="H351" s="575"/>
      <c r="I351" s="575"/>
      <c r="J351" s="575"/>
      <c r="K351" s="575"/>
      <c r="L351" s="575"/>
      <c r="M351" s="575"/>
      <c r="N351" s="575"/>
      <c r="O351" s="575"/>
      <c r="P351" s="575"/>
      <c r="Q351" s="575"/>
      <c r="R351" s="575"/>
      <c r="S351" s="575"/>
      <c r="T351" s="575"/>
      <c r="U351" s="575"/>
      <c r="V351" s="575"/>
      <c r="W351" s="575"/>
      <c r="X351" s="575"/>
      <c r="Y351" s="575"/>
      <c r="Z351" s="575"/>
      <c r="AA351" s="575"/>
      <c r="AB351" s="575"/>
      <c r="AC351" s="575"/>
      <c r="AD351" s="575"/>
      <c r="AE351" s="575"/>
      <c r="AF351" s="575"/>
      <c r="AG351" s="575"/>
      <c r="AH351" s="575"/>
      <c r="AI351" s="575"/>
      <c r="AJ351" s="575"/>
      <c r="AK351" s="575"/>
      <c r="AL351" s="575"/>
      <c r="AM351" s="575"/>
      <c r="AN351" s="575"/>
      <c r="AO351" s="575"/>
      <c r="AP351" s="575"/>
      <c r="AQ351" s="575"/>
      <c r="AR351" s="575"/>
      <c r="AS351" s="575"/>
      <c r="AT351" s="575"/>
      <c r="AU351" s="575"/>
      <c r="AV351" s="575"/>
      <c r="AW351" s="575"/>
      <c r="AX351" s="575"/>
      <c r="AY351" s="575"/>
      <c r="AZ351" s="575"/>
      <c r="BA351" s="575"/>
      <c r="BB351" s="575"/>
      <c r="BC351" s="575"/>
      <c r="BD351" s="575"/>
      <c r="BE351" s="575"/>
      <c r="BF351" s="575"/>
      <c r="BG351" s="575"/>
      <c r="BH351" s="575"/>
      <c r="BI351" s="575"/>
      <c r="BJ351" s="575"/>
      <c r="BK351" s="575"/>
      <c r="BL351" s="575"/>
      <c r="BM351" s="575"/>
      <c r="BN351" s="575"/>
      <c r="BO351" s="575"/>
      <c r="BP351" s="575"/>
      <c r="BQ351" s="575"/>
      <c r="BR351" s="575"/>
      <c r="BS351" s="575"/>
      <c r="BT351" s="575"/>
      <c r="BU351" s="575"/>
      <c r="BV351" s="575"/>
      <c r="BW351" s="575"/>
      <c r="BX351" s="575"/>
      <c r="BY351" s="575"/>
      <c r="BZ351" s="575"/>
      <c r="CA351" s="575"/>
      <c r="CB351" s="575"/>
      <c r="CC351" s="575"/>
      <c r="CD351" s="575"/>
      <c r="CE351" s="575"/>
      <c r="CF351" s="575"/>
      <c r="CG351" s="575"/>
      <c r="CH351" s="575"/>
      <c r="CI351" s="575"/>
      <c r="CJ351" s="575"/>
      <c r="CK351" s="575"/>
      <c r="CL351" s="575"/>
      <c r="CM351" s="575"/>
      <c r="CN351" s="575"/>
      <c r="CO351" s="575"/>
      <c r="CP351" s="575"/>
      <c r="CQ351" s="575"/>
      <c r="CR351" s="575"/>
      <c r="CS351" s="575"/>
      <c r="CT351" s="575"/>
      <c r="CU351" s="575"/>
      <c r="CV351" s="575"/>
      <c r="CW351" s="575"/>
      <c r="CX351" s="575"/>
      <c r="CY351" s="575"/>
      <c r="CZ351" s="575"/>
      <c r="DA351" s="575"/>
      <c r="DB351" s="575"/>
      <c r="DC351" s="575"/>
      <c r="DD351" s="575"/>
      <c r="DE351" s="575"/>
      <c r="DF351" s="575"/>
      <c r="DG351" s="575"/>
      <c r="DH351" s="575"/>
      <c r="DI351" s="575"/>
      <c r="DJ351" s="575"/>
      <c r="DK351" s="575"/>
      <c r="DL351" s="575"/>
      <c r="DM351" s="575"/>
      <c r="DN351" s="575"/>
      <c r="DO351" s="575"/>
      <c r="DP351" s="575"/>
      <c r="DQ351" s="575"/>
      <c r="DR351" s="575"/>
      <c r="DS351" s="575"/>
      <c r="DT351" s="575"/>
      <c r="DU351" s="575"/>
      <c r="DV351" s="575"/>
      <c r="DW351" s="575"/>
      <c r="DX351" s="575"/>
      <c r="DY351" s="575"/>
      <c r="DZ351" s="575"/>
      <c r="EA351" s="575"/>
      <c r="EB351" s="575"/>
      <c r="EC351" s="575"/>
      <c r="ED351" s="575"/>
      <c r="EE351" s="575"/>
      <c r="EF351" s="575"/>
      <c r="EG351" s="575"/>
    </row>
    <row r="352" spans="1:137">
      <c r="A352" s="575"/>
      <c r="B352" s="575"/>
      <c r="C352" s="575"/>
      <c r="D352" s="575"/>
      <c r="E352" s="575"/>
      <c r="F352" s="575"/>
      <c r="G352" s="575"/>
      <c r="H352" s="575"/>
      <c r="I352" s="575"/>
      <c r="J352" s="575"/>
      <c r="K352" s="575"/>
      <c r="L352" s="575"/>
      <c r="M352" s="575"/>
      <c r="N352" s="575"/>
      <c r="O352" s="575"/>
      <c r="P352" s="575"/>
      <c r="Q352" s="575"/>
      <c r="R352" s="575"/>
      <c r="S352" s="575"/>
      <c r="T352" s="575"/>
      <c r="U352" s="575"/>
      <c r="V352" s="575"/>
      <c r="W352" s="575"/>
      <c r="X352" s="575"/>
      <c r="Y352" s="575"/>
      <c r="Z352" s="575"/>
      <c r="AA352" s="575"/>
      <c r="AB352" s="575"/>
      <c r="AC352" s="575"/>
      <c r="AD352" s="575"/>
      <c r="AE352" s="575"/>
      <c r="AF352" s="575"/>
      <c r="AG352" s="575"/>
      <c r="AH352" s="575"/>
      <c r="AI352" s="575"/>
      <c r="AJ352" s="575"/>
      <c r="AK352" s="575"/>
      <c r="AL352" s="575"/>
      <c r="AM352" s="575"/>
      <c r="AN352" s="575"/>
      <c r="AO352" s="575"/>
      <c r="AP352" s="575"/>
      <c r="AQ352" s="575"/>
      <c r="AR352" s="575"/>
      <c r="AS352" s="575"/>
      <c r="AT352" s="575"/>
      <c r="AU352" s="575"/>
      <c r="AV352" s="575"/>
      <c r="AW352" s="575"/>
      <c r="AX352" s="575"/>
      <c r="AY352" s="575"/>
      <c r="AZ352" s="575"/>
      <c r="BA352" s="575"/>
      <c r="BB352" s="575"/>
      <c r="BC352" s="575"/>
      <c r="BD352" s="575"/>
      <c r="BE352" s="575"/>
      <c r="BF352" s="575"/>
      <c r="BG352" s="575"/>
      <c r="BH352" s="575"/>
      <c r="BI352" s="575"/>
      <c r="BJ352" s="575"/>
      <c r="BK352" s="575"/>
      <c r="BL352" s="575"/>
      <c r="BM352" s="575"/>
      <c r="BN352" s="575"/>
      <c r="BO352" s="575"/>
      <c r="BP352" s="575"/>
      <c r="BQ352" s="575"/>
      <c r="BR352" s="575"/>
      <c r="BS352" s="575"/>
      <c r="BT352" s="575"/>
      <c r="BU352" s="575"/>
      <c r="BV352" s="575"/>
      <c r="BW352" s="575"/>
      <c r="BX352" s="575"/>
      <c r="BY352" s="575"/>
      <c r="BZ352" s="575"/>
      <c r="CA352" s="575"/>
      <c r="CB352" s="575"/>
      <c r="CC352" s="575"/>
      <c r="CD352" s="575"/>
      <c r="CE352" s="575"/>
      <c r="CF352" s="575"/>
      <c r="CG352" s="575"/>
      <c r="CH352" s="575"/>
      <c r="CI352" s="575"/>
      <c r="CJ352" s="575"/>
      <c r="CK352" s="575"/>
      <c r="CL352" s="575"/>
      <c r="CM352" s="575"/>
      <c r="CN352" s="575"/>
      <c r="CO352" s="575"/>
      <c r="CP352" s="575"/>
      <c r="CQ352" s="575"/>
      <c r="CR352" s="575"/>
      <c r="CS352" s="575"/>
      <c r="CT352" s="575"/>
      <c r="CU352" s="575"/>
      <c r="CV352" s="575"/>
      <c r="CW352" s="575"/>
      <c r="CX352" s="575"/>
      <c r="CY352" s="575"/>
      <c r="CZ352" s="575"/>
      <c r="DA352" s="575"/>
      <c r="DB352" s="575"/>
      <c r="DC352" s="575"/>
      <c r="DD352" s="575"/>
      <c r="DE352" s="575"/>
      <c r="DF352" s="575"/>
      <c r="DG352" s="575"/>
      <c r="DH352" s="575"/>
      <c r="DI352" s="575"/>
      <c r="DJ352" s="575"/>
      <c r="DK352" s="575"/>
      <c r="DL352" s="575"/>
      <c r="DM352" s="575"/>
      <c r="DN352" s="575"/>
      <c r="DO352" s="575"/>
      <c r="DP352" s="575"/>
      <c r="DQ352" s="575"/>
      <c r="DR352" s="575"/>
      <c r="DS352" s="575"/>
      <c r="DT352" s="575"/>
      <c r="DU352" s="575"/>
      <c r="DV352" s="575"/>
      <c r="DW352" s="575"/>
      <c r="DX352" s="575"/>
      <c r="DY352" s="575"/>
      <c r="DZ352" s="575"/>
      <c r="EA352" s="575"/>
      <c r="EB352" s="575"/>
      <c r="EC352" s="575"/>
      <c r="ED352" s="575"/>
      <c r="EE352" s="575"/>
      <c r="EF352" s="575"/>
      <c r="EG352" s="575"/>
    </row>
    <row r="353" spans="1:137">
      <c r="A353" s="575"/>
      <c r="B353" s="575"/>
      <c r="C353" s="575"/>
      <c r="D353" s="575"/>
      <c r="E353" s="575"/>
      <c r="F353" s="575"/>
      <c r="G353" s="575"/>
      <c r="H353" s="575"/>
      <c r="I353" s="575"/>
      <c r="J353" s="575"/>
      <c r="K353" s="575"/>
      <c r="L353" s="575"/>
      <c r="M353" s="575"/>
      <c r="N353" s="575"/>
      <c r="O353" s="575"/>
      <c r="P353" s="575"/>
      <c r="Q353" s="575"/>
      <c r="R353" s="575"/>
      <c r="S353" s="575"/>
      <c r="T353" s="575"/>
      <c r="U353" s="575"/>
      <c r="V353" s="575"/>
      <c r="W353" s="575"/>
      <c r="X353" s="575"/>
      <c r="Y353" s="575"/>
      <c r="Z353" s="575"/>
      <c r="AA353" s="575"/>
      <c r="AB353" s="575"/>
      <c r="AC353" s="575"/>
      <c r="AD353" s="575"/>
      <c r="AE353" s="575"/>
      <c r="AF353" s="575"/>
      <c r="AG353" s="575"/>
      <c r="AH353" s="575"/>
      <c r="AI353" s="575"/>
      <c r="AJ353" s="575"/>
      <c r="AK353" s="575"/>
      <c r="AL353" s="575"/>
      <c r="AM353" s="575"/>
      <c r="AN353" s="575"/>
      <c r="AO353" s="575"/>
      <c r="AP353" s="575"/>
      <c r="AQ353" s="575"/>
      <c r="AR353" s="575"/>
      <c r="AS353" s="575"/>
      <c r="AT353" s="575"/>
      <c r="AU353" s="575"/>
      <c r="AV353" s="575"/>
      <c r="AW353" s="575"/>
      <c r="AX353" s="575"/>
      <c r="AY353" s="575"/>
      <c r="AZ353" s="575"/>
      <c r="BA353" s="575"/>
      <c r="BB353" s="575"/>
      <c r="BC353" s="575"/>
      <c r="BD353" s="575"/>
      <c r="BE353" s="575"/>
      <c r="BF353" s="575"/>
      <c r="BG353" s="575"/>
      <c r="BH353" s="575"/>
      <c r="BI353" s="575"/>
      <c r="BJ353" s="575"/>
      <c r="BK353" s="575"/>
      <c r="BL353" s="575"/>
      <c r="BM353" s="575"/>
      <c r="BN353" s="575"/>
      <c r="BO353" s="575"/>
      <c r="BP353" s="575"/>
      <c r="BQ353" s="575"/>
      <c r="BR353" s="575"/>
      <c r="BS353" s="575"/>
      <c r="BT353" s="575"/>
      <c r="BU353" s="575"/>
      <c r="BV353" s="575"/>
      <c r="BW353" s="575"/>
      <c r="BX353" s="575"/>
      <c r="BY353" s="575"/>
      <c r="BZ353" s="575"/>
      <c r="CA353" s="575"/>
      <c r="CB353" s="575"/>
      <c r="CC353" s="575"/>
      <c r="CD353" s="575"/>
      <c r="CE353" s="575"/>
      <c r="CF353" s="575"/>
      <c r="CG353" s="575"/>
      <c r="CH353" s="575"/>
      <c r="CI353" s="575"/>
      <c r="CJ353" s="575"/>
      <c r="CK353" s="575"/>
      <c r="CL353" s="575"/>
      <c r="CM353" s="575"/>
      <c r="CN353" s="575"/>
      <c r="CO353" s="575"/>
      <c r="CP353" s="575"/>
      <c r="CQ353" s="575"/>
      <c r="CR353" s="575"/>
      <c r="CS353" s="575"/>
      <c r="CT353" s="575"/>
      <c r="CU353" s="575"/>
      <c r="CV353" s="575"/>
      <c r="CW353" s="575"/>
      <c r="CX353" s="575"/>
      <c r="CY353" s="575"/>
      <c r="CZ353" s="575"/>
      <c r="DA353" s="575"/>
      <c r="DB353" s="575"/>
      <c r="DC353" s="575"/>
      <c r="DD353" s="575"/>
      <c r="DE353" s="575"/>
      <c r="DF353" s="575"/>
      <c r="DG353" s="575"/>
      <c r="DH353" s="575"/>
      <c r="DI353" s="575"/>
      <c r="DJ353" s="575"/>
      <c r="DK353" s="575"/>
      <c r="DL353" s="575"/>
      <c r="DM353" s="575"/>
      <c r="DN353" s="575"/>
      <c r="DO353" s="575"/>
      <c r="DP353" s="575"/>
      <c r="DQ353" s="575"/>
      <c r="DR353" s="575"/>
      <c r="DS353" s="575"/>
      <c r="DT353" s="575"/>
      <c r="DU353" s="575"/>
      <c r="DV353" s="575"/>
      <c r="DW353" s="575"/>
      <c r="DX353" s="575"/>
      <c r="DY353" s="575"/>
      <c r="DZ353" s="575"/>
      <c r="EA353" s="575"/>
      <c r="EB353" s="575"/>
      <c r="EC353" s="575"/>
      <c r="ED353" s="575"/>
      <c r="EE353" s="575"/>
      <c r="EF353" s="575"/>
      <c r="EG353" s="575"/>
    </row>
    <row r="354" spans="1:137">
      <c r="A354" s="575"/>
      <c r="B354" s="575"/>
      <c r="C354" s="575"/>
      <c r="D354" s="575"/>
      <c r="E354" s="575"/>
      <c r="F354" s="575"/>
      <c r="G354" s="575"/>
      <c r="H354" s="575"/>
      <c r="I354" s="575"/>
      <c r="J354" s="575"/>
      <c r="K354" s="575"/>
      <c r="L354" s="575"/>
      <c r="M354" s="575"/>
      <c r="N354" s="575"/>
      <c r="O354" s="575"/>
      <c r="P354" s="575"/>
      <c r="Q354" s="575"/>
      <c r="R354" s="575"/>
      <c r="S354" s="575"/>
      <c r="T354" s="575"/>
      <c r="U354" s="575"/>
      <c r="V354" s="575"/>
      <c r="W354" s="575"/>
      <c r="X354" s="575"/>
      <c r="Y354" s="575"/>
      <c r="Z354" s="575"/>
      <c r="AA354" s="575"/>
      <c r="AB354" s="575"/>
      <c r="AC354" s="575"/>
      <c r="AD354" s="575"/>
      <c r="AE354" s="575"/>
      <c r="AF354" s="575"/>
      <c r="AG354" s="575"/>
      <c r="AH354" s="575"/>
      <c r="AI354" s="575"/>
      <c r="AJ354" s="575"/>
      <c r="AK354" s="575"/>
      <c r="AL354" s="575"/>
      <c r="AM354" s="575"/>
      <c r="AN354" s="575"/>
      <c r="AO354" s="575"/>
      <c r="AP354" s="575"/>
      <c r="AQ354" s="575"/>
      <c r="AR354" s="575"/>
      <c r="AS354" s="575"/>
      <c r="AT354" s="575"/>
      <c r="AU354" s="575"/>
      <c r="AV354" s="575"/>
      <c r="AW354" s="575"/>
      <c r="AX354" s="575"/>
      <c r="AY354" s="575"/>
      <c r="AZ354" s="575"/>
      <c r="BA354" s="575"/>
      <c r="BB354" s="575"/>
      <c r="BC354" s="575"/>
      <c r="BD354" s="575"/>
      <c r="BE354" s="575"/>
      <c r="BF354" s="575"/>
      <c r="BG354" s="575"/>
      <c r="BH354" s="575"/>
      <c r="BI354" s="575"/>
      <c r="BJ354" s="575"/>
      <c r="BK354" s="575"/>
      <c r="BL354" s="575"/>
      <c r="BM354" s="575"/>
      <c r="BN354" s="575"/>
      <c r="BO354" s="575"/>
      <c r="BP354" s="575"/>
      <c r="BQ354" s="575"/>
      <c r="BR354" s="575"/>
      <c r="BS354" s="575"/>
      <c r="BT354" s="575"/>
      <c r="BU354" s="575"/>
      <c r="BV354" s="575"/>
      <c r="BW354" s="575"/>
      <c r="BX354" s="575"/>
      <c r="BY354" s="575"/>
      <c r="BZ354" s="575"/>
      <c r="CA354" s="575"/>
      <c r="CB354" s="575"/>
      <c r="CC354" s="575"/>
      <c r="CD354" s="575"/>
      <c r="CE354" s="575"/>
      <c r="CF354" s="575"/>
      <c r="CG354" s="575"/>
      <c r="CH354" s="575"/>
      <c r="CI354" s="575"/>
      <c r="CJ354" s="575"/>
      <c r="CK354" s="575"/>
      <c r="CL354" s="575"/>
      <c r="CM354" s="575"/>
      <c r="CN354" s="575"/>
      <c r="CO354" s="575"/>
      <c r="CP354" s="575"/>
      <c r="CQ354" s="575"/>
      <c r="CR354" s="575"/>
      <c r="CS354" s="575"/>
      <c r="CT354" s="575"/>
      <c r="CU354" s="575"/>
      <c r="CV354" s="575"/>
      <c r="CW354" s="575"/>
      <c r="CX354" s="575"/>
      <c r="CY354" s="575"/>
      <c r="CZ354" s="575"/>
      <c r="DA354" s="575"/>
      <c r="DB354" s="575"/>
      <c r="DC354" s="575"/>
      <c r="DD354" s="575"/>
      <c r="DE354" s="575"/>
      <c r="DF354" s="575"/>
      <c r="DG354" s="575"/>
      <c r="DH354" s="575"/>
      <c r="DI354" s="575"/>
      <c r="DJ354" s="575"/>
      <c r="DK354" s="575"/>
      <c r="DL354" s="575"/>
      <c r="DM354" s="575"/>
      <c r="DN354" s="575"/>
      <c r="DO354" s="575"/>
      <c r="DP354" s="575"/>
      <c r="DQ354" s="575"/>
      <c r="DR354" s="575"/>
      <c r="DS354" s="575"/>
      <c r="DT354" s="575"/>
      <c r="DU354" s="575"/>
      <c r="DV354" s="575"/>
      <c r="DW354" s="575"/>
      <c r="DX354" s="575"/>
      <c r="DY354" s="575"/>
      <c r="DZ354" s="575"/>
      <c r="EA354" s="575"/>
      <c r="EB354" s="575"/>
      <c r="EC354" s="575"/>
      <c r="ED354" s="575"/>
      <c r="EE354" s="575"/>
      <c r="EF354" s="575"/>
      <c r="EG354" s="575"/>
    </row>
    <row r="355" spans="1:137">
      <c r="A355" s="575"/>
      <c r="B355" s="575"/>
      <c r="C355" s="575"/>
      <c r="D355" s="575"/>
      <c r="E355" s="575"/>
      <c r="F355" s="575"/>
      <c r="G355" s="575"/>
      <c r="H355" s="575"/>
      <c r="I355" s="575"/>
      <c r="J355" s="575"/>
      <c r="K355" s="575"/>
      <c r="L355" s="575"/>
      <c r="M355" s="575"/>
      <c r="N355" s="575"/>
      <c r="O355" s="575"/>
      <c r="P355" s="575"/>
      <c r="Q355" s="575"/>
      <c r="R355" s="575"/>
      <c r="S355" s="575"/>
      <c r="T355" s="575"/>
      <c r="U355" s="575"/>
      <c r="V355" s="575"/>
      <c r="W355" s="575"/>
      <c r="X355" s="575"/>
      <c r="Y355" s="575"/>
      <c r="Z355" s="575"/>
      <c r="AA355" s="575"/>
      <c r="AB355" s="575"/>
      <c r="AC355" s="575"/>
      <c r="AD355" s="575"/>
      <c r="AE355" s="575"/>
      <c r="AF355" s="575"/>
      <c r="AG355" s="575"/>
      <c r="AH355" s="575"/>
      <c r="AI355" s="575"/>
      <c r="AJ355" s="575"/>
      <c r="AK355" s="575"/>
      <c r="AL355" s="575"/>
      <c r="AM355" s="575"/>
      <c r="AN355" s="575"/>
      <c r="AO355" s="575"/>
      <c r="AP355" s="575"/>
      <c r="AQ355" s="575"/>
      <c r="AR355" s="575"/>
      <c r="AS355" s="575"/>
      <c r="AT355" s="575"/>
      <c r="AU355" s="575"/>
      <c r="AV355" s="575"/>
      <c r="AW355" s="575"/>
      <c r="AX355" s="575"/>
      <c r="AY355" s="575"/>
      <c r="AZ355" s="575"/>
      <c r="BA355" s="575"/>
      <c r="BB355" s="575"/>
      <c r="BC355" s="575"/>
      <c r="BD355" s="575"/>
      <c r="BE355" s="575"/>
      <c r="BF355" s="575"/>
      <c r="BG355" s="575"/>
      <c r="BH355" s="575"/>
      <c r="BI355" s="575"/>
      <c r="BJ355" s="575"/>
      <c r="BK355" s="575"/>
      <c r="BL355" s="575"/>
      <c r="BM355" s="575"/>
      <c r="BN355" s="575"/>
      <c r="BO355" s="575"/>
      <c r="BP355" s="575"/>
      <c r="BQ355" s="575"/>
      <c r="BR355" s="575"/>
      <c r="BS355" s="575"/>
      <c r="BT355" s="575"/>
      <c r="BU355" s="575"/>
      <c r="BV355" s="575"/>
      <c r="BW355" s="575"/>
      <c r="BX355" s="575"/>
      <c r="BY355" s="575"/>
      <c r="BZ355" s="575"/>
      <c r="CA355" s="575"/>
      <c r="CB355" s="575"/>
      <c r="CC355" s="575"/>
      <c r="CD355" s="575"/>
      <c r="CE355" s="575"/>
      <c r="CF355" s="575"/>
      <c r="CG355" s="575"/>
      <c r="CH355" s="575"/>
      <c r="CI355" s="575"/>
      <c r="CJ355" s="575"/>
      <c r="CK355" s="575"/>
      <c r="CL355" s="575"/>
      <c r="CM355" s="575"/>
      <c r="CN355" s="575"/>
      <c r="CO355" s="575"/>
      <c r="CP355" s="575"/>
      <c r="CQ355" s="575"/>
      <c r="CR355" s="575"/>
      <c r="CS355" s="575"/>
      <c r="CT355" s="575"/>
      <c r="CU355" s="575"/>
      <c r="CV355" s="575"/>
      <c r="CW355" s="575"/>
      <c r="CX355" s="575"/>
      <c r="CY355" s="575"/>
      <c r="CZ355" s="575"/>
      <c r="DA355" s="575"/>
      <c r="DB355" s="575"/>
      <c r="DC355" s="575"/>
      <c r="DD355" s="575"/>
      <c r="DE355" s="575"/>
      <c r="DF355" s="575"/>
      <c r="DG355" s="575"/>
      <c r="DH355" s="575"/>
      <c r="DI355" s="575"/>
      <c r="DJ355" s="575"/>
      <c r="DK355" s="575"/>
      <c r="DL355" s="575"/>
      <c r="DM355" s="575"/>
      <c r="DN355" s="575"/>
      <c r="DO355" s="575"/>
      <c r="DP355" s="575"/>
      <c r="DQ355" s="575"/>
      <c r="DR355" s="575"/>
      <c r="DS355" s="575"/>
      <c r="DT355" s="575"/>
      <c r="DU355" s="575"/>
      <c r="DV355" s="575"/>
      <c r="DW355" s="575"/>
      <c r="DX355" s="575"/>
      <c r="DY355" s="575"/>
      <c r="DZ355" s="575"/>
      <c r="EA355" s="575"/>
      <c r="EB355" s="575"/>
      <c r="EC355" s="575"/>
      <c r="ED355" s="575"/>
      <c r="EE355" s="575"/>
      <c r="EF355" s="575"/>
      <c r="EG355" s="575"/>
    </row>
    <row r="356" spans="1:137">
      <c r="A356" s="575"/>
      <c r="B356" s="575"/>
      <c r="C356" s="575"/>
      <c r="D356" s="575"/>
      <c r="E356" s="575"/>
      <c r="F356" s="575"/>
      <c r="G356" s="575"/>
      <c r="H356" s="575"/>
      <c r="I356" s="575"/>
      <c r="J356" s="575"/>
      <c r="K356" s="575"/>
      <c r="L356" s="575"/>
      <c r="M356" s="575"/>
      <c r="N356" s="575"/>
      <c r="O356" s="575"/>
      <c r="P356" s="575"/>
      <c r="Q356" s="575"/>
      <c r="R356" s="575"/>
      <c r="S356" s="575"/>
      <c r="T356" s="575"/>
      <c r="U356" s="575"/>
      <c r="V356" s="575"/>
      <c r="W356" s="575"/>
      <c r="X356" s="575"/>
      <c r="Y356" s="575"/>
      <c r="Z356" s="575"/>
      <c r="AA356" s="575"/>
      <c r="AB356" s="575"/>
      <c r="AC356" s="575"/>
      <c r="AD356" s="575"/>
      <c r="AE356" s="575"/>
      <c r="AF356" s="575"/>
      <c r="AG356" s="575"/>
      <c r="AH356" s="575"/>
      <c r="AI356" s="575"/>
      <c r="AJ356" s="575"/>
      <c r="AK356" s="575"/>
      <c r="AL356" s="575"/>
      <c r="AM356" s="575"/>
      <c r="AN356" s="575"/>
      <c r="AO356" s="575"/>
      <c r="AP356" s="575"/>
      <c r="AQ356" s="575"/>
      <c r="AR356" s="575"/>
      <c r="AS356" s="575"/>
      <c r="AT356" s="575"/>
      <c r="AU356" s="575"/>
      <c r="AV356" s="575"/>
      <c r="AW356" s="575"/>
      <c r="AX356" s="575"/>
      <c r="AY356" s="575"/>
      <c r="AZ356" s="575"/>
      <c r="BA356" s="575"/>
      <c r="BB356" s="575"/>
      <c r="BC356" s="575"/>
      <c r="BD356" s="575"/>
      <c r="BE356" s="575"/>
      <c r="BF356" s="575"/>
      <c r="BG356" s="575"/>
      <c r="BH356" s="575"/>
      <c r="BI356" s="575"/>
      <c r="BJ356" s="575"/>
      <c r="BK356" s="575"/>
      <c r="BL356" s="575"/>
      <c r="BM356" s="575"/>
      <c r="BN356" s="575"/>
      <c r="BO356" s="575"/>
      <c r="BP356" s="575"/>
      <c r="BQ356" s="575"/>
      <c r="BR356" s="575"/>
      <c r="BS356" s="575"/>
      <c r="BT356" s="575"/>
      <c r="BU356" s="575"/>
      <c r="BV356" s="575"/>
      <c r="BW356" s="575"/>
      <c r="BX356" s="575"/>
      <c r="BY356" s="575"/>
      <c r="BZ356" s="575"/>
      <c r="CA356" s="575"/>
      <c r="CB356" s="575"/>
      <c r="CC356" s="575"/>
      <c r="CD356" s="575"/>
      <c r="CE356" s="575"/>
      <c r="CF356" s="575"/>
      <c r="CG356" s="575"/>
      <c r="CH356" s="575"/>
      <c r="CI356" s="575"/>
      <c r="CJ356" s="575"/>
      <c r="CK356" s="575"/>
      <c r="CL356" s="575"/>
      <c r="CM356" s="575"/>
      <c r="CN356" s="575"/>
      <c r="CO356" s="575"/>
      <c r="CP356" s="575"/>
      <c r="CQ356" s="575"/>
      <c r="CR356" s="575"/>
      <c r="CS356" s="575"/>
      <c r="CT356" s="575"/>
      <c r="CU356" s="575"/>
      <c r="CV356" s="575"/>
      <c r="CW356" s="575"/>
      <c r="CX356" s="575"/>
      <c r="CY356" s="575"/>
      <c r="CZ356" s="575"/>
      <c r="DA356" s="575"/>
      <c r="DB356" s="575"/>
      <c r="DC356" s="575"/>
      <c r="DD356" s="575"/>
      <c r="DE356" s="575"/>
      <c r="DF356" s="575"/>
      <c r="DG356" s="575"/>
      <c r="DH356" s="575"/>
      <c r="DI356" s="575"/>
      <c r="DJ356" s="575"/>
      <c r="DK356" s="575"/>
      <c r="DL356" s="575"/>
      <c r="DM356" s="575"/>
      <c r="DN356" s="575"/>
      <c r="DO356" s="575"/>
      <c r="DP356" s="575"/>
      <c r="DQ356" s="575"/>
      <c r="DR356" s="575"/>
      <c r="DS356" s="575"/>
      <c r="DT356" s="575"/>
      <c r="DU356" s="575"/>
      <c r="DV356" s="575"/>
      <c r="DW356" s="575"/>
      <c r="DX356" s="575"/>
      <c r="DY356" s="575"/>
      <c r="DZ356" s="575"/>
      <c r="EA356" s="575"/>
      <c r="EB356" s="575"/>
      <c r="EC356" s="575"/>
      <c r="ED356" s="575"/>
      <c r="EE356" s="575"/>
      <c r="EF356" s="575"/>
      <c r="EG356" s="575"/>
    </row>
    <row r="357" spans="1:137">
      <c r="A357" s="575"/>
      <c r="B357" s="575"/>
      <c r="C357" s="575"/>
      <c r="D357" s="575"/>
      <c r="E357" s="575"/>
      <c r="F357" s="575"/>
      <c r="G357" s="575"/>
      <c r="H357" s="575"/>
      <c r="I357" s="575"/>
      <c r="J357" s="575"/>
      <c r="K357" s="575"/>
      <c r="L357" s="575"/>
      <c r="M357" s="575"/>
      <c r="N357" s="575"/>
      <c r="O357" s="575"/>
      <c r="P357" s="575"/>
      <c r="Q357" s="575"/>
      <c r="R357" s="575"/>
      <c r="S357" s="575"/>
      <c r="T357" s="575"/>
      <c r="U357" s="575"/>
      <c r="V357" s="575"/>
      <c r="W357" s="575"/>
      <c r="X357" s="575"/>
      <c r="Y357" s="575"/>
      <c r="Z357" s="575"/>
      <c r="AA357" s="575"/>
      <c r="AB357" s="575"/>
      <c r="AC357" s="575"/>
      <c r="AD357" s="575"/>
      <c r="AE357" s="575"/>
      <c r="AF357" s="575"/>
      <c r="AG357" s="575"/>
      <c r="AH357" s="575"/>
      <c r="AI357" s="575"/>
      <c r="AJ357" s="575"/>
      <c r="AK357" s="575"/>
      <c r="AL357" s="575"/>
      <c r="AM357" s="575"/>
      <c r="AN357" s="575"/>
      <c r="AO357" s="575"/>
      <c r="AP357" s="575"/>
      <c r="AQ357" s="575"/>
      <c r="AR357" s="575"/>
      <c r="AS357" s="575"/>
      <c r="AT357" s="575"/>
      <c r="AU357" s="575"/>
      <c r="AV357" s="575"/>
      <c r="AW357" s="575"/>
      <c r="AX357" s="575"/>
      <c r="AY357" s="575"/>
      <c r="AZ357" s="575"/>
      <c r="BA357" s="575"/>
      <c r="BB357" s="575"/>
      <c r="BC357" s="575"/>
      <c r="BD357" s="575"/>
      <c r="BE357" s="575"/>
      <c r="BF357" s="575"/>
      <c r="BG357" s="575"/>
      <c r="BH357" s="575"/>
      <c r="BI357" s="575"/>
      <c r="BJ357" s="575"/>
      <c r="BK357" s="575"/>
      <c r="BL357" s="575"/>
      <c r="BM357" s="575"/>
      <c r="BN357" s="575"/>
      <c r="BO357" s="575"/>
      <c r="BP357" s="575"/>
      <c r="BQ357" s="575"/>
      <c r="BR357" s="575"/>
      <c r="BS357" s="575"/>
      <c r="BT357" s="575"/>
      <c r="BU357" s="575"/>
      <c r="BV357" s="575"/>
      <c r="BW357" s="575"/>
      <c r="BX357" s="575"/>
      <c r="BY357" s="575"/>
      <c r="BZ357" s="575"/>
      <c r="CA357" s="575"/>
      <c r="CB357" s="575"/>
      <c r="CC357" s="575"/>
      <c r="CD357" s="575"/>
      <c r="CE357" s="575"/>
      <c r="CF357" s="575"/>
      <c r="CG357" s="575"/>
      <c r="CH357" s="575"/>
      <c r="CI357" s="575"/>
      <c r="CJ357" s="575"/>
      <c r="CK357" s="575"/>
      <c r="CL357" s="575"/>
      <c r="CM357" s="575"/>
      <c r="CN357" s="575"/>
      <c r="CO357" s="575"/>
      <c r="CP357" s="575"/>
      <c r="CQ357" s="575"/>
      <c r="CR357" s="575"/>
      <c r="CS357" s="575"/>
      <c r="CT357" s="575"/>
      <c r="CU357" s="575"/>
      <c r="CV357" s="575"/>
      <c r="CW357" s="575"/>
      <c r="CX357" s="575"/>
      <c r="CY357" s="575"/>
      <c r="CZ357" s="575"/>
      <c r="DA357" s="575"/>
      <c r="DB357" s="575"/>
      <c r="DC357" s="575"/>
      <c r="DD357" s="575"/>
      <c r="DE357" s="575"/>
      <c r="DF357" s="575"/>
      <c r="DG357" s="575"/>
      <c r="DH357" s="575"/>
      <c r="DI357" s="575"/>
      <c r="DJ357" s="575"/>
      <c r="DK357" s="575"/>
      <c r="DL357" s="575"/>
      <c r="DM357" s="575"/>
      <c r="DN357" s="575"/>
      <c r="DO357" s="575"/>
      <c r="DP357" s="575"/>
      <c r="DQ357" s="575"/>
      <c r="DR357" s="575"/>
      <c r="DS357" s="575"/>
      <c r="DT357" s="575"/>
      <c r="DU357" s="575"/>
      <c r="DV357" s="575"/>
      <c r="DW357" s="575"/>
      <c r="DX357" s="575"/>
      <c r="DY357" s="575"/>
      <c r="DZ357" s="575"/>
      <c r="EA357" s="575"/>
      <c r="EB357" s="575"/>
      <c r="EC357" s="575"/>
      <c r="ED357" s="575"/>
      <c r="EE357" s="575"/>
      <c r="EF357" s="575"/>
      <c r="EG357" s="575"/>
    </row>
    <row r="358" spans="1:137">
      <c r="A358" s="575"/>
      <c r="B358" s="575"/>
      <c r="C358" s="575"/>
      <c r="D358" s="575"/>
      <c r="E358" s="575"/>
      <c r="F358" s="575"/>
      <c r="G358" s="575"/>
      <c r="H358" s="575"/>
      <c r="I358" s="575"/>
      <c r="J358" s="575"/>
      <c r="K358" s="575"/>
      <c r="L358" s="575"/>
      <c r="M358" s="575"/>
      <c r="N358" s="575"/>
      <c r="O358" s="575"/>
      <c r="P358" s="575"/>
      <c r="Q358" s="575"/>
      <c r="R358" s="575"/>
      <c r="S358" s="575"/>
      <c r="T358" s="575"/>
      <c r="U358" s="575"/>
      <c r="V358" s="575"/>
      <c r="W358" s="575"/>
      <c r="X358" s="575"/>
      <c r="Y358" s="575"/>
      <c r="Z358" s="575"/>
      <c r="AA358" s="575"/>
      <c r="AB358" s="575"/>
      <c r="AC358" s="575"/>
      <c r="AD358" s="575"/>
      <c r="AE358" s="575"/>
      <c r="AF358" s="575"/>
      <c r="AG358" s="575"/>
      <c r="AH358" s="575"/>
      <c r="AI358" s="575"/>
      <c r="AJ358" s="575"/>
      <c r="AK358" s="575"/>
      <c r="AL358" s="575"/>
      <c r="AM358" s="575"/>
      <c r="AN358" s="575"/>
      <c r="AO358" s="575"/>
      <c r="AP358" s="575"/>
      <c r="AQ358" s="575"/>
      <c r="AR358" s="575"/>
      <c r="AS358" s="575"/>
      <c r="AT358" s="575"/>
      <c r="AU358" s="575"/>
      <c r="AV358" s="575"/>
      <c r="AW358" s="575"/>
      <c r="AX358" s="575"/>
      <c r="AY358" s="575"/>
      <c r="AZ358" s="575"/>
      <c r="BA358" s="575"/>
      <c r="BB358" s="575"/>
      <c r="BC358" s="575"/>
      <c r="BD358" s="575"/>
      <c r="BE358" s="575"/>
      <c r="BF358" s="575"/>
      <c r="BG358" s="575"/>
      <c r="BH358" s="575"/>
      <c r="BI358" s="575"/>
      <c r="BJ358" s="575"/>
      <c r="BK358" s="575"/>
      <c r="BL358" s="575"/>
      <c r="BM358" s="575"/>
      <c r="BN358" s="575"/>
      <c r="BO358" s="575"/>
      <c r="BP358" s="575"/>
      <c r="BQ358" s="575"/>
      <c r="BR358" s="575"/>
      <c r="BS358" s="575"/>
      <c r="BT358" s="575"/>
      <c r="BU358" s="575"/>
      <c r="BV358" s="575"/>
      <c r="BW358" s="575"/>
      <c r="BX358" s="575"/>
      <c r="BY358" s="575"/>
      <c r="BZ358" s="575"/>
      <c r="CA358" s="575"/>
      <c r="CB358" s="575"/>
      <c r="CC358" s="575"/>
      <c r="CD358" s="575"/>
      <c r="CE358" s="575"/>
      <c r="CF358" s="575"/>
      <c r="CG358" s="575"/>
      <c r="CH358" s="575"/>
      <c r="CI358" s="575"/>
      <c r="CJ358" s="575"/>
      <c r="CK358" s="575"/>
      <c r="CL358" s="575"/>
      <c r="CM358" s="575"/>
      <c r="CN358" s="575"/>
      <c r="CO358" s="575"/>
      <c r="CP358" s="575"/>
      <c r="CQ358" s="575"/>
      <c r="CR358" s="575"/>
      <c r="CS358" s="575"/>
      <c r="CT358" s="575"/>
      <c r="CU358" s="575"/>
      <c r="CV358" s="575"/>
      <c r="CW358" s="575"/>
      <c r="CX358" s="575"/>
      <c r="CY358" s="575"/>
      <c r="CZ358" s="575"/>
      <c r="DA358" s="575"/>
      <c r="DB358" s="575"/>
      <c r="DC358" s="575"/>
      <c r="DD358" s="575"/>
      <c r="DE358" s="575"/>
      <c r="DF358" s="575"/>
      <c r="DG358" s="575"/>
      <c r="DH358" s="575"/>
      <c r="DI358" s="575"/>
      <c r="DJ358" s="575"/>
      <c r="DK358" s="575"/>
      <c r="DL358" s="575"/>
      <c r="DM358" s="575"/>
      <c r="DN358" s="575"/>
      <c r="DO358" s="575"/>
      <c r="DP358" s="575"/>
      <c r="DQ358" s="575"/>
      <c r="DR358" s="575"/>
      <c r="DS358" s="575"/>
      <c r="DT358" s="575"/>
      <c r="DU358" s="575"/>
      <c r="DV358" s="575"/>
      <c r="DW358" s="575"/>
      <c r="DX358" s="575"/>
      <c r="DY358" s="575"/>
      <c r="DZ358" s="575"/>
      <c r="EA358" s="575"/>
      <c r="EB358" s="575"/>
      <c r="EC358" s="575"/>
      <c r="ED358" s="575"/>
      <c r="EE358" s="575"/>
      <c r="EF358" s="575"/>
      <c r="EG358" s="575"/>
    </row>
    <row r="359" spans="1:137">
      <c r="A359" s="575"/>
      <c r="B359" s="575"/>
      <c r="C359" s="575"/>
      <c r="D359" s="575"/>
      <c r="E359" s="575"/>
      <c r="F359" s="575"/>
      <c r="G359" s="575"/>
      <c r="H359" s="575"/>
      <c r="I359" s="575"/>
      <c r="J359" s="575"/>
      <c r="K359" s="575"/>
      <c r="L359" s="575"/>
      <c r="M359" s="575"/>
      <c r="N359" s="575"/>
      <c r="O359" s="575"/>
      <c r="P359" s="575"/>
      <c r="Q359" s="575"/>
      <c r="R359" s="575"/>
      <c r="S359" s="575"/>
      <c r="T359" s="575"/>
      <c r="U359" s="575"/>
      <c r="V359" s="575"/>
      <c r="W359" s="575"/>
      <c r="X359" s="575"/>
      <c r="Y359" s="575"/>
      <c r="Z359" s="575"/>
      <c r="AA359" s="575"/>
      <c r="AB359" s="575"/>
      <c r="AC359" s="575"/>
      <c r="AD359" s="575"/>
      <c r="AE359" s="575"/>
      <c r="AF359" s="575"/>
      <c r="AG359" s="575"/>
      <c r="AH359" s="575"/>
      <c r="AI359" s="575"/>
      <c r="AJ359" s="575"/>
      <c r="AK359" s="575"/>
      <c r="AL359" s="575"/>
      <c r="AM359" s="575"/>
      <c r="AN359" s="575"/>
      <c r="AO359" s="575"/>
      <c r="AP359" s="575"/>
      <c r="AQ359" s="575"/>
      <c r="AR359" s="575"/>
      <c r="AS359" s="575"/>
      <c r="AT359" s="575"/>
      <c r="AU359" s="575"/>
      <c r="AV359" s="575"/>
      <c r="AW359" s="575"/>
      <c r="AX359" s="575"/>
      <c r="AY359" s="575"/>
      <c r="AZ359" s="575"/>
      <c r="BA359" s="575"/>
      <c r="BB359" s="575"/>
      <c r="BC359" s="575"/>
      <c r="BD359" s="575"/>
      <c r="BE359" s="575"/>
      <c r="BF359" s="575"/>
      <c r="BG359" s="575"/>
      <c r="BH359" s="575"/>
      <c r="BI359" s="575"/>
      <c r="BJ359" s="575"/>
      <c r="BK359" s="575"/>
      <c r="BL359" s="575"/>
      <c r="BM359" s="575"/>
      <c r="BN359" s="575"/>
      <c r="BO359" s="575"/>
      <c r="BP359" s="575"/>
      <c r="BQ359" s="575"/>
      <c r="BR359" s="575"/>
      <c r="BS359" s="575"/>
      <c r="BT359" s="575"/>
      <c r="BU359" s="575"/>
      <c r="BV359" s="575"/>
      <c r="BW359" s="575"/>
      <c r="BX359" s="575"/>
      <c r="BY359" s="575"/>
      <c r="BZ359" s="575"/>
      <c r="CA359" s="575"/>
      <c r="CB359" s="575"/>
      <c r="CC359" s="575"/>
      <c r="CD359" s="575"/>
      <c r="CE359" s="575"/>
      <c r="CF359" s="575"/>
      <c r="CG359" s="575"/>
      <c r="CH359" s="575"/>
      <c r="CI359" s="575"/>
      <c r="CJ359" s="575"/>
      <c r="CK359" s="575"/>
      <c r="CL359" s="575"/>
      <c r="CM359" s="575"/>
      <c r="CN359" s="575"/>
      <c r="CO359" s="575"/>
      <c r="CP359" s="575"/>
      <c r="CQ359" s="575"/>
      <c r="CR359" s="575"/>
      <c r="CS359" s="575"/>
      <c r="CT359" s="575"/>
      <c r="CU359" s="575"/>
      <c r="CV359" s="575"/>
      <c r="CW359" s="575"/>
      <c r="CX359" s="575"/>
      <c r="CY359" s="575"/>
      <c r="CZ359" s="575"/>
      <c r="DA359" s="575"/>
      <c r="DB359" s="575"/>
      <c r="DC359" s="575"/>
      <c r="DD359" s="575"/>
      <c r="DE359" s="575"/>
      <c r="DF359" s="575"/>
      <c r="DG359" s="575"/>
      <c r="DH359" s="575"/>
      <c r="DI359" s="575"/>
      <c r="DJ359" s="575"/>
      <c r="DK359" s="575"/>
      <c r="DL359" s="575"/>
      <c r="DM359" s="575"/>
      <c r="DN359" s="575"/>
      <c r="DO359" s="575"/>
      <c r="DP359" s="575"/>
      <c r="DQ359" s="575"/>
      <c r="DR359" s="575"/>
      <c r="DS359" s="575"/>
      <c r="DT359" s="575"/>
      <c r="DU359" s="575"/>
      <c r="DV359" s="575"/>
      <c r="DW359" s="575"/>
      <c r="DX359" s="575"/>
      <c r="DY359" s="575"/>
      <c r="DZ359" s="575"/>
      <c r="EA359" s="575"/>
      <c r="EB359" s="575"/>
      <c r="EC359" s="575"/>
      <c r="ED359" s="575"/>
      <c r="EE359" s="575"/>
      <c r="EF359" s="575"/>
      <c r="EG359" s="575"/>
    </row>
    <row r="360" spans="1:137">
      <c r="A360" s="575"/>
      <c r="B360" s="575"/>
      <c r="C360" s="575"/>
      <c r="D360" s="575"/>
      <c r="E360" s="575"/>
      <c r="F360" s="575"/>
      <c r="G360" s="575"/>
      <c r="H360" s="575"/>
      <c r="I360" s="575"/>
      <c r="J360" s="575"/>
      <c r="K360" s="575"/>
      <c r="L360" s="575"/>
      <c r="M360" s="575"/>
      <c r="N360" s="575"/>
      <c r="O360" s="575"/>
      <c r="P360" s="575"/>
      <c r="Q360" s="575"/>
      <c r="R360" s="575"/>
      <c r="S360" s="575"/>
      <c r="T360" s="575"/>
      <c r="U360" s="575"/>
      <c r="V360" s="575"/>
      <c r="W360" s="575"/>
      <c r="X360" s="575"/>
      <c r="Y360" s="575"/>
      <c r="Z360" s="575"/>
      <c r="AA360" s="575"/>
      <c r="AB360" s="575"/>
      <c r="AC360" s="575"/>
      <c r="AD360" s="575"/>
      <c r="AE360" s="575"/>
      <c r="AF360" s="575"/>
      <c r="AG360" s="575"/>
      <c r="AH360" s="575"/>
      <c r="AI360" s="575"/>
      <c r="AJ360" s="575"/>
      <c r="AK360" s="575"/>
      <c r="AL360" s="575"/>
      <c r="AM360" s="575"/>
      <c r="AN360" s="575"/>
      <c r="AO360" s="575"/>
      <c r="AP360" s="575"/>
      <c r="AQ360" s="575"/>
      <c r="AR360" s="575"/>
      <c r="AS360" s="575"/>
      <c r="AT360" s="575"/>
      <c r="AU360" s="575"/>
      <c r="AV360" s="575"/>
      <c r="AW360" s="575"/>
      <c r="AX360" s="575"/>
      <c r="AY360" s="575"/>
      <c r="AZ360" s="575"/>
      <c r="BA360" s="575"/>
      <c r="BB360" s="575"/>
      <c r="BC360" s="575"/>
      <c r="BD360" s="575"/>
      <c r="BE360" s="575"/>
      <c r="BF360" s="575"/>
      <c r="BG360" s="575"/>
      <c r="BH360" s="575"/>
      <c r="BI360" s="575"/>
      <c r="BJ360" s="575"/>
      <c r="BK360" s="575"/>
      <c r="BL360" s="575"/>
      <c r="BM360" s="575"/>
      <c r="BN360" s="575"/>
      <c r="BO360" s="575"/>
      <c r="BP360" s="575"/>
      <c r="BQ360" s="575"/>
      <c r="BR360" s="575"/>
      <c r="BS360" s="575"/>
      <c r="BT360" s="575"/>
      <c r="BU360" s="575"/>
      <c r="BV360" s="575"/>
      <c r="BW360" s="575"/>
      <c r="BX360" s="575"/>
      <c r="BY360" s="575"/>
      <c r="BZ360" s="575"/>
      <c r="CA360" s="575"/>
      <c r="CB360" s="575"/>
      <c r="CC360" s="575"/>
      <c r="CD360" s="575"/>
      <c r="CE360" s="575"/>
      <c r="CF360" s="575"/>
      <c r="CG360" s="575"/>
      <c r="CH360" s="575"/>
      <c r="CI360" s="575"/>
      <c r="CJ360" s="575"/>
      <c r="CK360" s="575"/>
      <c r="CL360" s="575"/>
      <c r="CM360" s="575"/>
      <c r="CN360" s="575"/>
      <c r="CO360" s="575"/>
      <c r="CP360" s="575"/>
      <c r="CQ360" s="575"/>
      <c r="CR360" s="575"/>
      <c r="CS360" s="575"/>
      <c r="CT360" s="575"/>
      <c r="CU360" s="575"/>
      <c r="CV360" s="575"/>
      <c r="CW360" s="575"/>
      <c r="CX360" s="575"/>
      <c r="CY360" s="575"/>
      <c r="CZ360" s="575"/>
      <c r="DA360" s="575"/>
      <c r="DB360" s="575"/>
      <c r="DC360" s="575"/>
      <c r="DD360" s="575"/>
      <c r="DE360" s="575"/>
      <c r="DF360" s="575"/>
      <c r="DG360" s="575"/>
      <c r="DH360" s="575"/>
      <c r="DI360" s="575"/>
      <c r="DJ360" s="575"/>
      <c r="DK360" s="575"/>
      <c r="DL360" s="575"/>
      <c r="DM360" s="575"/>
      <c r="DN360" s="575"/>
      <c r="DO360" s="575"/>
      <c r="DP360" s="575"/>
      <c r="DQ360" s="575"/>
      <c r="DR360" s="575"/>
      <c r="DS360" s="575"/>
      <c r="DT360" s="575"/>
      <c r="DU360" s="575"/>
      <c r="DV360" s="575"/>
      <c r="DW360" s="575"/>
      <c r="DX360" s="575"/>
      <c r="DY360" s="575"/>
      <c r="DZ360" s="575"/>
      <c r="EA360" s="575"/>
      <c r="EB360" s="575"/>
      <c r="EC360" s="575"/>
      <c r="ED360" s="575"/>
      <c r="EE360" s="575"/>
      <c r="EF360" s="575"/>
      <c r="EG360" s="575"/>
    </row>
    <row r="361" spans="1:137">
      <c r="A361" s="575"/>
      <c r="B361" s="575"/>
      <c r="C361" s="575"/>
      <c r="D361" s="575"/>
      <c r="E361" s="575"/>
      <c r="F361" s="575"/>
      <c r="G361" s="575"/>
      <c r="H361" s="575"/>
      <c r="I361" s="575"/>
      <c r="J361" s="575"/>
      <c r="K361" s="575"/>
      <c r="L361" s="575"/>
      <c r="M361" s="575"/>
      <c r="N361" s="575"/>
      <c r="O361" s="575"/>
      <c r="P361" s="575"/>
      <c r="Q361" s="575"/>
      <c r="R361" s="575"/>
      <c r="S361" s="575"/>
      <c r="T361" s="575"/>
      <c r="U361" s="575"/>
      <c r="V361" s="575"/>
      <c r="W361" s="575"/>
      <c r="X361" s="575"/>
      <c r="Y361" s="575"/>
      <c r="Z361" s="575"/>
      <c r="AA361" s="575"/>
      <c r="AB361" s="575"/>
      <c r="AC361" s="575"/>
      <c r="AD361" s="575"/>
      <c r="AE361" s="575"/>
      <c r="AF361" s="575"/>
      <c r="AG361" s="575"/>
      <c r="AH361" s="575"/>
      <c r="AI361" s="575"/>
      <c r="AJ361" s="575"/>
      <c r="AK361" s="575"/>
      <c r="AL361" s="575"/>
      <c r="AM361" s="575"/>
      <c r="AN361" s="575"/>
      <c r="AO361" s="575"/>
      <c r="AP361" s="575"/>
      <c r="AQ361" s="575"/>
      <c r="AR361" s="575"/>
      <c r="AS361" s="575"/>
      <c r="AT361" s="575"/>
      <c r="AU361" s="575"/>
      <c r="AV361" s="575"/>
      <c r="AW361" s="575"/>
      <c r="AX361" s="575"/>
      <c r="AY361" s="575"/>
      <c r="AZ361" s="575"/>
      <c r="BA361" s="575"/>
      <c r="BB361" s="575"/>
      <c r="BC361" s="575"/>
      <c r="BD361" s="575"/>
      <c r="BE361" s="575"/>
      <c r="BF361" s="575"/>
      <c r="BG361" s="575"/>
      <c r="BH361" s="575"/>
      <c r="BI361" s="575"/>
      <c r="BJ361" s="575"/>
      <c r="BK361" s="575"/>
      <c r="BL361" s="575"/>
      <c r="BM361" s="575"/>
      <c r="BN361" s="575"/>
      <c r="BO361" s="575"/>
      <c r="BP361" s="575"/>
      <c r="BQ361" s="575"/>
      <c r="BR361" s="575"/>
      <c r="BS361" s="575"/>
      <c r="BT361" s="575"/>
      <c r="BU361" s="575"/>
      <c r="BV361" s="575"/>
      <c r="BW361" s="575"/>
      <c r="BX361" s="575"/>
      <c r="BY361" s="575"/>
      <c r="BZ361" s="575"/>
      <c r="CA361" s="575"/>
      <c r="CB361" s="575"/>
      <c r="CC361" s="575"/>
      <c r="CD361" s="575"/>
      <c r="CE361" s="575"/>
      <c r="CF361" s="575"/>
      <c r="CG361" s="575"/>
      <c r="CH361" s="575"/>
      <c r="CI361" s="575"/>
      <c r="CJ361" s="575"/>
      <c r="CK361" s="575"/>
      <c r="CL361" s="575"/>
      <c r="CM361" s="575"/>
      <c r="CN361" s="575"/>
      <c r="CO361" s="575"/>
      <c r="CP361" s="575"/>
      <c r="CQ361" s="575"/>
      <c r="CR361" s="575"/>
      <c r="CS361" s="575"/>
      <c r="CT361" s="575"/>
      <c r="CU361" s="575"/>
      <c r="CV361" s="575"/>
      <c r="CW361" s="575"/>
      <c r="CX361" s="575"/>
      <c r="CY361" s="575"/>
      <c r="CZ361" s="575"/>
      <c r="DA361" s="575"/>
      <c r="DB361" s="575"/>
      <c r="DC361" s="575"/>
      <c r="DD361" s="575"/>
      <c r="DE361" s="575"/>
      <c r="DF361" s="575"/>
      <c r="DG361" s="575"/>
      <c r="DH361" s="575"/>
      <c r="DI361" s="575"/>
      <c r="DJ361" s="575"/>
      <c r="DK361" s="575"/>
      <c r="DL361" s="575"/>
      <c r="DM361" s="575"/>
      <c r="DN361" s="575"/>
      <c r="DO361" s="575"/>
      <c r="DP361" s="575"/>
      <c r="DQ361" s="575"/>
      <c r="DR361" s="575"/>
      <c r="DS361" s="575"/>
      <c r="DT361" s="575"/>
      <c r="DU361" s="575"/>
      <c r="DV361" s="575"/>
      <c r="DW361" s="575"/>
      <c r="DX361" s="575"/>
      <c r="DY361" s="575"/>
      <c r="DZ361" s="575"/>
      <c r="EA361" s="575"/>
      <c r="EB361" s="575"/>
      <c r="EC361" s="575"/>
      <c r="ED361" s="575"/>
      <c r="EE361" s="575"/>
      <c r="EF361" s="575"/>
      <c r="EG361" s="575"/>
    </row>
    <row r="362" spans="1:137">
      <c r="A362" s="575"/>
      <c r="B362" s="575"/>
      <c r="C362" s="575"/>
      <c r="D362" s="575"/>
      <c r="E362" s="575"/>
      <c r="F362" s="575"/>
      <c r="G362" s="575"/>
      <c r="H362" s="575"/>
      <c r="I362" s="575"/>
      <c r="J362" s="575"/>
      <c r="K362" s="575"/>
      <c r="L362" s="575"/>
      <c r="M362" s="575"/>
      <c r="N362" s="575"/>
      <c r="O362" s="575"/>
      <c r="P362" s="575"/>
      <c r="Q362" s="575"/>
      <c r="R362" s="575"/>
      <c r="S362" s="575"/>
      <c r="T362" s="575"/>
      <c r="U362" s="575"/>
      <c r="V362" s="575"/>
      <c r="W362" s="575"/>
      <c r="X362" s="575"/>
      <c r="Y362" s="575"/>
      <c r="Z362" s="575"/>
      <c r="AA362" s="575"/>
      <c r="AB362" s="575"/>
      <c r="AC362" s="575"/>
      <c r="AD362" s="575"/>
      <c r="AE362" s="575"/>
      <c r="AF362" s="575"/>
      <c r="AG362" s="575"/>
      <c r="AH362" s="575"/>
      <c r="AI362" s="575"/>
      <c r="AJ362" s="575"/>
      <c r="AK362" s="575"/>
      <c r="AL362" s="575"/>
      <c r="AM362" s="575"/>
      <c r="AN362" s="575"/>
      <c r="AO362" s="575"/>
      <c r="AP362" s="575"/>
      <c r="AQ362" s="575"/>
      <c r="AR362" s="575"/>
      <c r="AS362" s="575"/>
      <c r="AT362" s="575"/>
      <c r="AU362" s="575"/>
      <c r="AV362" s="575"/>
      <c r="AW362" s="575"/>
      <c r="AX362" s="575"/>
      <c r="AY362" s="575"/>
      <c r="AZ362" s="575"/>
      <c r="BA362" s="575"/>
      <c r="BB362" s="575"/>
      <c r="BC362" s="575"/>
      <c r="BD362" s="575"/>
      <c r="BE362" s="575"/>
      <c r="BF362" s="575"/>
      <c r="BG362" s="575"/>
      <c r="BH362" s="575"/>
      <c r="BI362" s="575"/>
      <c r="BJ362" s="575"/>
      <c r="BK362" s="575"/>
      <c r="BL362" s="575"/>
      <c r="BM362" s="575"/>
      <c r="BN362" s="575"/>
      <c r="BO362" s="575"/>
      <c r="BP362" s="575"/>
      <c r="BQ362" s="575"/>
      <c r="BR362" s="575"/>
      <c r="BS362" s="575"/>
      <c r="BT362" s="575"/>
      <c r="BU362" s="575"/>
      <c r="BV362" s="575"/>
      <c r="BW362" s="575"/>
      <c r="BX362" s="575"/>
      <c r="BY362" s="575"/>
      <c r="BZ362" s="575"/>
      <c r="CA362" s="575"/>
      <c r="CB362" s="575"/>
      <c r="CC362" s="575"/>
      <c r="CD362" s="575"/>
      <c r="CE362" s="575"/>
      <c r="CF362" s="575"/>
      <c r="CG362" s="575"/>
      <c r="CH362" s="575"/>
      <c r="CI362" s="575"/>
      <c r="CJ362" s="575"/>
      <c r="CK362" s="575"/>
      <c r="CL362" s="575"/>
      <c r="CM362" s="575"/>
      <c r="CN362" s="575"/>
      <c r="CO362" s="575"/>
      <c r="CP362" s="575"/>
      <c r="CQ362" s="575"/>
      <c r="CR362" s="575"/>
      <c r="CS362" s="575"/>
      <c r="CT362" s="575"/>
      <c r="CU362" s="575"/>
      <c r="CV362" s="575"/>
      <c r="CW362" s="575"/>
      <c r="CX362" s="575"/>
      <c r="CY362" s="575"/>
      <c r="CZ362" s="575"/>
      <c r="DA362" s="575"/>
      <c r="DB362" s="575"/>
      <c r="DC362" s="575"/>
      <c r="DD362" s="575"/>
      <c r="DE362" s="575"/>
      <c r="DF362" s="575"/>
      <c r="DG362" s="575"/>
      <c r="DH362" s="575"/>
      <c r="DI362" s="575"/>
      <c r="DJ362" s="575"/>
      <c r="DK362" s="575"/>
      <c r="DL362" s="575"/>
      <c r="DM362" s="575"/>
      <c r="DN362" s="575"/>
      <c r="DO362" s="575"/>
      <c r="DP362" s="575"/>
      <c r="DQ362" s="575"/>
      <c r="DR362" s="575"/>
      <c r="DS362" s="575"/>
      <c r="DT362" s="575"/>
      <c r="DU362" s="575"/>
      <c r="DV362" s="575"/>
      <c r="DW362" s="575"/>
      <c r="DX362" s="575"/>
      <c r="DY362" s="575"/>
      <c r="DZ362" s="575"/>
      <c r="EA362" s="575"/>
      <c r="EB362" s="575"/>
      <c r="EC362" s="575"/>
      <c r="ED362" s="575"/>
      <c r="EE362" s="575"/>
      <c r="EF362" s="575"/>
      <c r="EG362" s="575"/>
    </row>
    <row r="363" spans="1:137">
      <c r="A363" s="575"/>
      <c r="B363" s="575"/>
      <c r="C363" s="575"/>
      <c r="D363" s="575"/>
      <c r="E363" s="575"/>
      <c r="F363" s="575"/>
      <c r="G363" s="575"/>
      <c r="H363" s="575"/>
      <c r="I363" s="575"/>
      <c r="J363" s="575"/>
      <c r="K363" s="575"/>
      <c r="L363" s="575"/>
      <c r="M363" s="575"/>
      <c r="N363" s="575"/>
      <c r="O363" s="575"/>
      <c r="P363" s="575"/>
      <c r="Q363" s="575"/>
      <c r="R363" s="575"/>
      <c r="S363" s="575"/>
      <c r="T363" s="575"/>
      <c r="U363" s="575"/>
      <c r="V363" s="575"/>
      <c r="W363" s="575"/>
      <c r="X363" s="575"/>
      <c r="Y363" s="575"/>
      <c r="Z363" s="575"/>
      <c r="AA363" s="575"/>
      <c r="AB363" s="575"/>
      <c r="AC363" s="575"/>
      <c r="AD363" s="575"/>
      <c r="AE363" s="575"/>
      <c r="AF363" s="575"/>
      <c r="AG363" s="575"/>
      <c r="AH363" s="575"/>
      <c r="AI363" s="575"/>
      <c r="AJ363" s="575"/>
      <c r="AK363" s="575"/>
      <c r="AL363" s="575"/>
      <c r="AM363" s="575"/>
      <c r="AN363" s="575"/>
      <c r="AO363" s="575"/>
      <c r="AP363" s="575"/>
      <c r="AQ363" s="575"/>
      <c r="AR363" s="575"/>
      <c r="AS363" s="575"/>
      <c r="AT363" s="575"/>
      <c r="AU363" s="575"/>
      <c r="AV363" s="575"/>
      <c r="AW363" s="575"/>
      <c r="AX363" s="575"/>
      <c r="AY363" s="575"/>
      <c r="AZ363" s="575"/>
      <c r="BA363" s="575"/>
      <c r="BB363" s="575"/>
      <c r="BC363" s="575"/>
      <c r="BD363" s="575"/>
      <c r="BE363" s="575"/>
      <c r="BF363" s="575"/>
      <c r="BG363" s="575"/>
      <c r="BH363" s="575"/>
      <c r="BI363" s="575"/>
      <c r="BJ363" s="575"/>
      <c r="BK363" s="575"/>
      <c r="BL363" s="575"/>
      <c r="BM363" s="575"/>
      <c r="BN363" s="575"/>
      <c r="BO363" s="575"/>
      <c r="BP363" s="575"/>
      <c r="BQ363" s="575"/>
      <c r="BR363" s="575"/>
      <c r="BS363" s="575"/>
      <c r="BT363" s="575"/>
      <c r="BU363" s="575"/>
      <c r="BV363" s="575"/>
      <c r="BW363" s="575"/>
      <c r="BX363" s="575"/>
      <c r="BY363" s="575"/>
      <c r="BZ363" s="575"/>
      <c r="CA363" s="575"/>
      <c r="CB363" s="575"/>
      <c r="CC363" s="575"/>
      <c r="CD363" s="575"/>
      <c r="CE363" s="575"/>
      <c r="CF363" s="575"/>
      <c r="CG363" s="575"/>
      <c r="CH363" s="575"/>
      <c r="CI363" s="575"/>
      <c r="CJ363" s="575"/>
      <c r="CK363" s="575"/>
      <c r="CL363" s="575"/>
      <c r="CM363" s="575"/>
      <c r="CN363" s="575"/>
      <c r="CO363" s="575"/>
      <c r="CP363" s="575"/>
      <c r="CQ363" s="575"/>
      <c r="CR363" s="575"/>
      <c r="CS363" s="575"/>
      <c r="CT363" s="575"/>
      <c r="CU363" s="575"/>
      <c r="CV363" s="575"/>
      <c r="CW363" s="575"/>
      <c r="CX363" s="575"/>
      <c r="CY363" s="575"/>
      <c r="CZ363" s="575"/>
      <c r="DA363" s="575"/>
      <c r="DB363" s="575"/>
      <c r="DC363" s="575"/>
      <c r="DD363" s="575"/>
      <c r="DE363" s="575"/>
      <c r="DF363" s="575"/>
      <c r="DG363" s="575"/>
      <c r="DH363" s="575"/>
      <c r="DI363" s="575"/>
      <c r="DJ363" s="575"/>
      <c r="DK363" s="575"/>
      <c r="DL363" s="575"/>
      <c r="DM363" s="575"/>
      <c r="DN363" s="575"/>
      <c r="DO363" s="575"/>
      <c r="DP363" s="575"/>
      <c r="DQ363" s="575"/>
      <c r="DR363" s="575"/>
      <c r="DS363" s="575"/>
      <c r="DT363" s="575"/>
      <c r="DU363" s="575"/>
      <c r="DV363" s="575"/>
      <c r="DW363" s="575"/>
      <c r="DX363" s="575"/>
      <c r="DY363" s="575"/>
      <c r="DZ363" s="575"/>
      <c r="EA363" s="575"/>
      <c r="EB363" s="575"/>
      <c r="EC363" s="575"/>
      <c r="ED363" s="575"/>
      <c r="EE363" s="575"/>
      <c r="EF363" s="575"/>
      <c r="EG363" s="575"/>
    </row>
    <row r="364" spans="1:137">
      <c r="A364" s="575"/>
      <c r="B364" s="575"/>
      <c r="C364" s="575"/>
      <c r="D364" s="575"/>
      <c r="E364" s="575"/>
      <c r="F364" s="575"/>
      <c r="G364" s="575"/>
      <c r="H364" s="575"/>
      <c r="I364" s="575"/>
      <c r="J364" s="575"/>
      <c r="K364" s="575"/>
      <c r="L364" s="575"/>
      <c r="M364" s="575"/>
      <c r="N364" s="575"/>
      <c r="O364" s="575"/>
      <c r="P364" s="575"/>
      <c r="Q364" s="575"/>
      <c r="R364" s="575"/>
      <c r="S364" s="575"/>
      <c r="T364" s="575"/>
      <c r="U364" s="575"/>
      <c r="V364" s="575"/>
      <c r="W364" s="575"/>
      <c r="X364" s="575"/>
      <c r="Y364" s="575"/>
      <c r="Z364" s="575"/>
      <c r="AA364" s="575"/>
      <c r="AB364" s="575"/>
      <c r="AC364" s="575"/>
      <c r="AD364" s="575"/>
      <c r="AE364" s="575"/>
      <c r="AF364" s="575"/>
      <c r="AG364" s="575"/>
      <c r="AH364" s="575"/>
      <c r="AI364" s="575"/>
      <c r="AJ364" s="575"/>
      <c r="AK364" s="575"/>
      <c r="AL364" s="575"/>
      <c r="AM364" s="575"/>
      <c r="AN364" s="575"/>
      <c r="AO364" s="575"/>
      <c r="AP364" s="575"/>
      <c r="AQ364" s="575"/>
      <c r="AR364" s="575"/>
      <c r="AS364" s="575"/>
      <c r="AT364" s="575"/>
      <c r="AU364" s="575"/>
      <c r="AV364" s="575"/>
      <c r="AW364" s="575"/>
      <c r="AX364" s="575"/>
      <c r="AY364" s="575"/>
      <c r="AZ364" s="575"/>
      <c r="BA364" s="575"/>
      <c r="BB364" s="575"/>
      <c r="BC364" s="575"/>
      <c r="BD364" s="575"/>
      <c r="BE364" s="575"/>
      <c r="BF364" s="575"/>
      <c r="BG364" s="575"/>
      <c r="BH364" s="575"/>
      <c r="BI364" s="575"/>
      <c r="BJ364" s="575"/>
      <c r="BK364" s="575"/>
      <c r="BL364" s="575"/>
      <c r="BM364" s="575"/>
      <c r="BN364" s="575"/>
      <c r="BO364" s="575"/>
      <c r="BP364" s="575"/>
      <c r="BQ364" s="575"/>
      <c r="BR364" s="575"/>
      <c r="BS364" s="575"/>
      <c r="BT364" s="575"/>
      <c r="BU364" s="575"/>
      <c r="BV364" s="575"/>
      <c r="BW364" s="575"/>
      <c r="BX364" s="575"/>
      <c r="BY364" s="575"/>
      <c r="BZ364" s="575"/>
      <c r="CA364" s="575"/>
      <c r="CB364" s="575"/>
      <c r="CC364" s="575"/>
      <c r="CD364" s="575"/>
      <c r="CE364" s="575"/>
      <c r="CF364" s="575"/>
      <c r="CG364" s="575"/>
      <c r="CH364" s="575"/>
      <c r="CI364" s="575"/>
      <c r="CJ364" s="575"/>
      <c r="CK364" s="575"/>
      <c r="CL364" s="575"/>
      <c r="CM364" s="575"/>
      <c r="CN364" s="575"/>
      <c r="CO364" s="575"/>
      <c r="CP364" s="575"/>
      <c r="CQ364" s="575"/>
      <c r="CR364" s="575"/>
      <c r="CS364" s="575"/>
      <c r="CT364" s="575"/>
      <c r="CU364" s="575"/>
      <c r="CV364" s="575"/>
      <c r="CW364" s="575"/>
      <c r="CX364" s="575"/>
      <c r="CY364" s="575"/>
      <c r="CZ364" s="575"/>
      <c r="DA364" s="575"/>
      <c r="DB364" s="575"/>
      <c r="DC364" s="575"/>
      <c r="DD364" s="575"/>
      <c r="DE364" s="575"/>
      <c r="DF364" s="575"/>
      <c r="DG364" s="575"/>
      <c r="DH364" s="575"/>
      <c r="DI364" s="575"/>
      <c r="DJ364" s="575"/>
      <c r="DK364" s="575"/>
      <c r="DL364" s="575"/>
      <c r="DM364" s="575"/>
      <c r="DN364" s="575"/>
      <c r="DO364" s="575"/>
      <c r="DP364" s="575"/>
      <c r="DQ364" s="575"/>
      <c r="DR364" s="575"/>
      <c r="DS364" s="575"/>
      <c r="DT364" s="575"/>
      <c r="DU364" s="575"/>
      <c r="DV364" s="575"/>
      <c r="DW364" s="575"/>
      <c r="DX364" s="575"/>
      <c r="DY364" s="575"/>
      <c r="DZ364" s="575"/>
      <c r="EA364" s="575"/>
      <c r="EB364" s="575"/>
      <c r="EC364" s="575"/>
      <c r="ED364" s="575"/>
      <c r="EE364" s="575"/>
      <c r="EF364" s="575"/>
      <c r="EG364" s="575"/>
    </row>
    <row r="365" spans="1:137">
      <c r="A365" s="575"/>
      <c r="B365" s="575"/>
      <c r="C365" s="575"/>
      <c r="D365" s="575"/>
      <c r="E365" s="575"/>
      <c r="F365" s="575"/>
      <c r="G365" s="575"/>
      <c r="H365" s="575"/>
      <c r="I365" s="575"/>
      <c r="J365" s="575"/>
      <c r="K365" s="575"/>
      <c r="L365" s="575"/>
      <c r="M365" s="575"/>
      <c r="N365" s="575"/>
      <c r="O365" s="575"/>
      <c r="P365" s="575"/>
      <c r="Q365" s="575"/>
      <c r="R365" s="575"/>
      <c r="S365" s="575"/>
      <c r="T365" s="575"/>
      <c r="U365" s="575"/>
      <c r="V365" s="575"/>
      <c r="W365" s="575"/>
      <c r="X365" s="575"/>
      <c r="Y365" s="575"/>
      <c r="Z365" s="575"/>
      <c r="AA365" s="575"/>
      <c r="AB365" s="575"/>
      <c r="AC365" s="575"/>
      <c r="AD365" s="575"/>
      <c r="AE365" s="575"/>
      <c r="AF365" s="575"/>
      <c r="AG365" s="575"/>
      <c r="AH365" s="575"/>
      <c r="AI365" s="575"/>
      <c r="AJ365" s="575"/>
      <c r="AK365" s="575"/>
      <c r="AL365" s="575"/>
      <c r="AM365" s="575"/>
      <c r="AN365" s="575"/>
      <c r="AO365" s="575"/>
      <c r="AP365" s="575"/>
      <c r="AQ365" s="575"/>
      <c r="AR365" s="575"/>
      <c r="AS365" s="575"/>
      <c r="AT365" s="575"/>
      <c r="AU365" s="575"/>
      <c r="AV365" s="575"/>
      <c r="AW365" s="575"/>
      <c r="AX365" s="575"/>
      <c r="AY365" s="575"/>
      <c r="AZ365" s="575"/>
      <c r="BA365" s="575"/>
      <c r="BB365" s="575"/>
      <c r="BC365" s="575"/>
      <c r="BD365" s="575"/>
      <c r="BE365" s="575"/>
      <c r="BF365" s="575"/>
      <c r="BG365" s="575"/>
      <c r="BH365" s="575"/>
      <c r="BI365" s="575"/>
      <c r="BJ365" s="575"/>
      <c r="BK365" s="575"/>
      <c r="BL365" s="575"/>
      <c r="BM365" s="575"/>
      <c r="BN365" s="575"/>
      <c r="BO365" s="575"/>
      <c r="BP365" s="575"/>
      <c r="BQ365" s="575"/>
      <c r="BR365" s="575"/>
      <c r="BS365" s="575"/>
      <c r="BT365" s="575"/>
      <c r="BU365" s="575"/>
      <c r="BV365" s="575"/>
      <c r="BW365" s="575"/>
      <c r="BX365" s="575"/>
      <c r="BY365" s="575"/>
      <c r="BZ365" s="575"/>
      <c r="CA365" s="575"/>
      <c r="CB365" s="575"/>
      <c r="CC365" s="575"/>
      <c r="CD365" s="575"/>
      <c r="CE365" s="575"/>
      <c r="CF365" s="575"/>
      <c r="CG365" s="575"/>
      <c r="CH365" s="575"/>
      <c r="CI365" s="575"/>
      <c r="CJ365" s="575"/>
      <c r="CK365" s="575"/>
      <c r="CL365" s="575"/>
      <c r="CM365" s="575"/>
      <c r="CN365" s="575"/>
      <c r="CO365" s="575"/>
      <c r="CP365" s="575"/>
      <c r="CQ365" s="575"/>
      <c r="CR365" s="575"/>
      <c r="CS365" s="575"/>
      <c r="CT365" s="575"/>
      <c r="CU365" s="575"/>
      <c r="CV365" s="575"/>
      <c r="CW365" s="575"/>
      <c r="CX365" s="575"/>
      <c r="CY365" s="575"/>
      <c r="CZ365" s="575"/>
      <c r="DA365" s="575"/>
      <c r="DB365" s="575"/>
      <c r="DC365" s="575"/>
      <c r="DD365" s="575"/>
      <c r="DE365" s="575"/>
      <c r="DF365" s="575"/>
      <c r="DG365" s="575"/>
      <c r="DH365" s="575"/>
      <c r="DI365" s="575"/>
      <c r="DJ365" s="575"/>
      <c r="DK365" s="575"/>
      <c r="DL365" s="575"/>
      <c r="DM365" s="575"/>
      <c r="DN365" s="575"/>
      <c r="DO365" s="575"/>
      <c r="DP365" s="575"/>
      <c r="DQ365" s="575"/>
      <c r="DR365" s="575"/>
      <c r="DS365" s="575"/>
      <c r="DT365" s="575"/>
      <c r="DU365" s="575"/>
      <c r="DV365" s="575"/>
      <c r="DW365" s="575"/>
      <c r="DX365" s="575"/>
      <c r="DY365" s="575"/>
      <c r="DZ365" s="575"/>
      <c r="EA365" s="575"/>
      <c r="EB365" s="575"/>
      <c r="EC365" s="575"/>
      <c r="ED365" s="575"/>
      <c r="EE365" s="575"/>
      <c r="EF365" s="575"/>
      <c r="EG365" s="575"/>
    </row>
    <row r="366" spans="1:137">
      <c r="A366" s="575"/>
      <c r="B366" s="575"/>
      <c r="C366" s="575"/>
      <c r="D366" s="575"/>
      <c r="E366" s="575"/>
      <c r="F366" s="575"/>
      <c r="G366" s="575"/>
      <c r="H366" s="575"/>
      <c r="I366" s="575"/>
      <c r="J366" s="575"/>
      <c r="K366" s="575"/>
      <c r="L366" s="575"/>
      <c r="M366" s="575"/>
      <c r="N366" s="575"/>
      <c r="O366" s="575"/>
      <c r="P366" s="575"/>
      <c r="Q366" s="575"/>
      <c r="R366" s="575"/>
      <c r="S366" s="575"/>
      <c r="T366" s="575"/>
      <c r="U366" s="575"/>
      <c r="V366" s="575"/>
      <c r="W366" s="575"/>
      <c r="X366" s="575"/>
      <c r="Y366" s="575"/>
      <c r="Z366" s="575"/>
      <c r="AA366" s="575"/>
      <c r="AB366" s="575"/>
      <c r="AC366" s="575"/>
      <c r="AD366" s="575"/>
      <c r="AE366" s="575"/>
      <c r="AF366" s="575"/>
      <c r="AG366" s="575"/>
      <c r="AH366" s="575"/>
      <c r="AI366" s="575"/>
      <c r="AJ366" s="575"/>
      <c r="AK366" s="575"/>
      <c r="AL366" s="575"/>
      <c r="AM366" s="575"/>
      <c r="AN366" s="575"/>
      <c r="AO366" s="575"/>
      <c r="AP366" s="575"/>
      <c r="AQ366" s="575"/>
      <c r="AR366" s="575"/>
      <c r="AS366" s="575"/>
      <c r="AT366" s="575"/>
      <c r="AU366" s="575"/>
      <c r="AV366" s="575"/>
      <c r="AW366" s="575"/>
      <c r="AX366" s="575"/>
      <c r="AY366" s="575"/>
      <c r="AZ366" s="575"/>
      <c r="BA366" s="575"/>
      <c r="BB366" s="575"/>
      <c r="BC366" s="575"/>
      <c r="BD366" s="575"/>
      <c r="BE366" s="575"/>
      <c r="BF366" s="575"/>
      <c r="BG366" s="575"/>
      <c r="BH366" s="575"/>
      <c r="BI366" s="575"/>
      <c r="BJ366" s="575"/>
      <c r="BK366" s="575"/>
      <c r="BL366" s="575"/>
      <c r="BM366" s="575"/>
      <c r="BN366" s="575"/>
      <c r="BO366" s="575"/>
      <c r="BP366" s="575"/>
      <c r="BQ366" s="575"/>
      <c r="BR366" s="575"/>
      <c r="BS366" s="575"/>
      <c r="BT366" s="575"/>
      <c r="BU366" s="575"/>
      <c r="BV366" s="575"/>
      <c r="BW366" s="575"/>
      <c r="BX366" s="575"/>
      <c r="BY366" s="575"/>
      <c r="BZ366" s="575"/>
      <c r="CA366" s="575"/>
      <c r="CB366" s="575"/>
      <c r="CC366" s="575"/>
      <c r="CD366" s="575"/>
      <c r="CE366" s="575"/>
      <c r="CF366" s="575"/>
      <c r="CG366" s="575"/>
      <c r="CH366" s="575"/>
      <c r="CI366" s="575"/>
      <c r="CJ366" s="575"/>
      <c r="CK366" s="575"/>
      <c r="CL366" s="575"/>
      <c r="CM366" s="575"/>
      <c r="CN366" s="575"/>
      <c r="CO366" s="575"/>
      <c r="CP366" s="575"/>
      <c r="CQ366" s="575"/>
      <c r="CR366" s="575"/>
      <c r="CS366" s="575"/>
      <c r="CT366" s="575"/>
      <c r="CU366" s="575"/>
      <c r="CV366" s="575"/>
      <c r="CW366" s="575"/>
      <c r="CX366" s="575"/>
      <c r="CY366" s="575"/>
      <c r="CZ366" s="575"/>
      <c r="DA366" s="575"/>
      <c r="DB366" s="575"/>
      <c r="DC366" s="575"/>
      <c r="DD366" s="575"/>
      <c r="DE366" s="575"/>
      <c r="DF366" s="575"/>
      <c r="DG366" s="575"/>
      <c r="DH366" s="575"/>
      <c r="DI366" s="575"/>
      <c r="DJ366" s="575"/>
      <c r="DK366" s="575"/>
      <c r="DL366" s="575"/>
      <c r="DM366" s="575"/>
      <c r="DN366" s="575"/>
      <c r="DO366" s="575"/>
      <c r="DP366" s="575"/>
      <c r="DQ366" s="575"/>
      <c r="DR366" s="575"/>
      <c r="DS366" s="575"/>
      <c r="DT366" s="575"/>
      <c r="DU366" s="575"/>
      <c r="DV366" s="575"/>
      <c r="DW366" s="575"/>
      <c r="DX366" s="575"/>
      <c r="DY366" s="575"/>
      <c r="DZ366" s="575"/>
      <c r="EA366" s="575"/>
      <c r="EB366" s="575"/>
      <c r="EC366" s="575"/>
      <c r="ED366" s="575"/>
      <c r="EE366" s="575"/>
      <c r="EF366" s="575"/>
      <c r="EG366" s="575"/>
    </row>
    <row r="367" spans="1:137">
      <c r="A367" s="575"/>
      <c r="B367" s="575"/>
      <c r="C367" s="575"/>
      <c r="D367" s="575"/>
      <c r="E367" s="575"/>
      <c r="F367" s="575"/>
      <c r="G367" s="575"/>
      <c r="H367" s="575"/>
      <c r="I367" s="575"/>
      <c r="J367" s="575"/>
      <c r="K367" s="575"/>
      <c r="L367" s="575"/>
      <c r="M367" s="575"/>
      <c r="N367" s="575"/>
      <c r="O367" s="575"/>
      <c r="P367" s="575"/>
      <c r="Q367" s="575"/>
      <c r="R367" s="575"/>
      <c r="S367" s="575"/>
      <c r="T367" s="575"/>
      <c r="U367" s="575"/>
      <c r="V367" s="575"/>
      <c r="W367" s="575"/>
      <c r="X367" s="575"/>
      <c r="Y367" s="575"/>
      <c r="Z367" s="575"/>
      <c r="AA367" s="575"/>
      <c r="AB367" s="575"/>
      <c r="AC367" s="575"/>
      <c r="AD367" s="575"/>
      <c r="AE367" s="575"/>
      <c r="AF367" s="575"/>
      <c r="AG367" s="575"/>
      <c r="AH367" s="575"/>
      <c r="AI367" s="575"/>
      <c r="AJ367" s="575"/>
      <c r="AK367" s="575"/>
      <c r="AL367" s="575"/>
      <c r="AM367" s="575"/>
      <c r="AN367" s="575"/>
      <c r="AO367" s="575"/>
      <c r="AP367" s="575"/>
      <c r="AQ367" s="575"/>
      <c r="AR367" s="575"/>
      <c r="AS367" s="575"/>
      <c r="AT367" s="575"/>
      <c r="AU367" s="575"/>
      <c r="AV367" s="575"/>
      <c r="AW367" s="575"/>
      <c r="AX367" s="575"/>
      <c r="AY367" s="575"/>
      <c r="AZ367" s="575"/>
      <c r="BA367" s="575"/>
      <c r="BB367" s="575"/>
      <c r="BC367" s="575"/>
      <c r="BD367" s="575"/>
      <c r="BE367" s="575"/>
      <c r="BF367" s="575"/>
      <c r="BG367" s="575"/>
      <c r="BH367" s="575"/>
      <c r="BI367" s="575"/>
      <c r="BJ367" s="575"/>
      <c r="BK367" s="575"/>
      <c r="BL367" s="575"/>
      <c r="BM367" s="575"/>
      <c r="BN367" s="575"/>
      <c r="BO367" s="575"/>
      <c r="BP367" s="575"/>
      <c r="BQ367" s="575"/>
      <c r="BR367" s="575"/>
      <c r="BS367" s="575"/>
      <c r="BT367" s="575"/>
      <c r="BU367" s="575"/>
      <c r="BV367" s="575"/>
      <c r="BW367" s="575"/>
      <c r="BX367" s="575"/>
      <c r="BY367" s="575"/>
      <c r="BZ367" s="575"/>
      <c r="CA367" s="575"/>
      <c r="CB367" s="575"/>
      <c r="CC367" s="575"/>
      <c r="CD367" s="575"/>
      <c r="CE367" s="575"/>
      <c r="CF367" s="575"/>
      <c r="CG367" s="575"/>
      <c r="CH367" s="575"/>
      <c r="CI367" s="575"/>
      <c r="CJ367" s="575"/>
      <c r="CK367" s="575"/>
      <c r="CL367" s="575"/>
      <c r="CM367" s="575"/>
      <c r="CN367" s="575"/>
      <c r="CO367" s="575"/>
      <c r="CP367" s="575"/>
      <c r="CQ367" s="575"/>
      <c r="CR367" s="575"/>
      <c r="CS367" s="575"/>
      <c r="CT367" s="575"/>
      <c r="CU367" s="575"/>
      <c r="CV367" s="575"/>
      <c r="CW367" s="575"/>
      <c r="CX367" s="575"/>
      <c r="CY367" s="575"/>
      <c r="CZ367" s="575"/>
      <c r="DA367" s="575"/>
      <c r="DB367" s="575"/>
      <c r="DC367" s="575"/>
      <c r="DD367" s="575"/>
      <c r="DE367" s="575"/>
      <c r="DF367" s="575"/>
      <c r="DG367" s="575"/>
      <c r="DH367" s="575"/>
      <c r="DI367" s="575"/>
      <c r="DJ367" s="575"/>
      <c r="DK367" s="575"/>
      <c r="DL367" s="575"/>
      <c r="DM367" s="575"/>
      <c r="DN367" s="575"/>
      <c r="DO367" s="575"/>
      <c r="DP367" s="575"/>
      <c r="DQ367" s="575"/>
      <c r="DR367" s="575"/>
      <c r="DS367" s="575"/>
      <c r="DT367" s="575"/>
      <c r="DU367" s="575"/>
      <c r="DV367" s="575"/>
      <c r="DW367" s="575"/>
      <c r="DX367" s="575"/>
      <c r="DY367" s="575"/>
      <c r="DZ367" s="575"/>
      <c r="EA367" s="575"/>
      <c r="EB367" s="575"/>
      <c r="EC367" s="575"/>
      <c r="ED367" s="575"/>
      <c r="EE367" s="575"/>
      <c r="EF367" s="575"/>
      <c r="EG367" s="575"/>
    </row>
    <row r="368" spans="1:137">
      <c r="A368" s="575"/>
      <c r="B368" s="575"/>
      <c r="C368" s="575"/>
      <c r="D368" s="575"/>
      <c r="E368" s="575"/>
      <c r="F368" s="575"/>
      <c r="G368" s="575"/>
      <c r="H368" s="575"/>
      <c r="I368" s="575"/>
      <c r="J368" s="575"/>
      <c r="K368" s="575"/>
      <c r="L368" s="575"/>
      <c r="M368" s="575"/>
      <c r="N368" s="575"/>
      <c r="O368" s="575"/>
      <c r="P368" s="575"/>
      <c r="Q368" s="575"/>
      <c r="R368" s="575"/>
      <c r="S368" s="575"/>
      <c r="T368" s="575"/>
      <c r="U368" s="575"/>
      <c r="V368" s="575"/>
      <c r="W368" s="575"/>
      <c r="X368" s="575"/>
      <c r="Y368" s="575"/>
      <c r="Z368" s="575"/>
      <c r="AA368" s="575"/>
      <c r="AB368" s="575"/>
      <c r="AC368" s="575"/>
      <c r="AD368" s="575"/>
      <c r="AE368" s="575"/>
      <c r="AF368" s="575"/>
      <c r="AG368" s="575"/>
      <c r="AH368" s="575"/>
      <c r="AI368" s="575"/>
      <c r="AJ368" s="575"/>
      <c r="AK368" s="575"/>
      <c r="AL368" s="575"/>
      <c r="AM368" s="575"/>
      <c r="AN368" s="575"/>
      <c r="AO368" s="575"/>
      <c r="AP368" s="575"/>
      <c r="AQ368" s="575"/>
      <c r="AR368" s="575"/>
      <c r="AS368" s="575"/>
      <c r="AT368" s="575"/>
      <c r="AU368" s="575"/>
      <c r="AV368" s="575"/>
      <c r="AW368" s="575"/>
      <c r="AX368" s="575"/>
      <c r="AY368" s="575"/>
      <c r="AZ368" s="575"/>
      <c r="BA368" s="575"/>
      <c r="BB368" s="575"/>
      <c r="BC368" s="575"/>
      <c r="BD368" s="575"/>
      <c r="BE368" s="575"/>
      <c r="BF368" s="575"/>
      <c r="BG368" s="575"/>
      <c r="BH368" s="575"/>
      <c r="BI368" s="575"/>
      <c r="BJ368" s="575"/>
      <c r="BK368" s="575"/>
      <c r="BL368" s="575"/>
      <c r="BM368" s="575"/>
      <c r="BN368" s="575"/>
      <c r="BO368" s="575"/>
      <c r="BP368" s="575"/>
      <c r="BQ368" s="575"/>
      <c r="BR368" s="575"/>
      <c r="BS368" s="575"/>
      <c r="BT368" s="575"/>
      <c r="BU368" s="575"/>
      <c r="BV368" s="575"/>
      <c r="BW368" s="575"/>
      <c r="BX368" s="575"/>
      <c r="BY368" s="575"/>
      <c r="BZ368" s="575"/>
      <c r="CA368" s="575"/>
      <c r="CB368" s="575"/>
      <c r="CC368" s="575"/>
      <c r="CD368" s="575"/>
      <c r="CE368" s="575"/>
      <c r="CF368" s="575"/>
      <c r="CG368" s="575"/>
      <c r="CH368" s="575"/>
      <c r="CI368" s="575"/>
      <c r="CJ368" s="575"/>
      <c r="CK368" s="575"/>
      <c r="CL368" s="575"/>
      <c r="CM368" s="575"/>
      <c r="CN368" s="575"/>
      <c r="CO368" s="575"/>
      <c r="CP368" s="575"/>
      <c r="CQ368" s="575"/>
      <c r="CR368" s="575"/>
      <c r="CS368" s="575"/>
      <c r="CT368" s="575"/>
      <c r="CU368" s="575"/>
      <c r="CV368" s="575"/>
      <c r="CW368" s="575"/>
      <c r="CX368" s="575"/>
      <c r="CY368" s="575"/>
      <c r="CZ368" s="575"/>
      <c r="DA368" s="575"/>
      <c r="DB368" s="575"/>
      <c r="DC368" s="575"/>
      <c r="DD368" s="575"/>
      <c r="DE368" s="575"/>
      <c r="DF368" s="575"/>
      <c r="DG368" s="575"/>
      <c r="DH368" s="575"/>
      <c r="DI368" s="575"/>
      <c r="DJ368" s="575"/>
      <c r="DK368" s="575"/>
      <c r="DL368" s="575"/>
      <c r="DM368" s="575"/>
      <c r="DN368" s="575"/>
      <c r="DO368" s="575"/>
      <c r="DP368" s="575"/>
      <c r="DQ368" s="575"/>
      <c r="DR368" s="575"/>
      <c r="DS368" s="575"/>
      <c r="DT368" s="575"/>
      <c r="DU368" s="575"/>
      <c r="DV368" s="575"/>
      <c r="DW368" s="575"/>
      <c r="DX368" s="575"/>
      <c r="DY368" s="575"/>
      <c r="DZ368" s="575"/>
      <c r="EA368" s="575"/>
      <c r="EB368" s="575"/>
      <c r="EC368" s="575"/>
      <c r="ED368" s="575"/>
      <c r="EE368" s="575"/>
      <c r="EF368" s="575"/>
      <c r="EG368" s="575"/>
    </row>
    <row r="369" spans="1:137">
      <c r="A369" s="575"/>
      <c r="B369" s="575"/>
      <c r="C369" s="575"/>
      <c r="D369" s="575"/>
      <c r="E369" s="575"/>
      <c r="F369" s="575"/>
      <c r="G369" s="575"/>
      <c r="H369" s="575"/>
      <c r="I369" s="575"/>
      <c r="J369" s="575"/>
      <c r="K369" s="575"/>
      <c r="L369" s="575"/>
      <c r="M369" s="575"/>
      <c r="N369" s="575"/>
      <c r="O369" s="575"/>
      <c r="P369" s="575"/>
      <c r="Q369" s="575"/>
      <c r="R369" s="575"/>
      <c r="S369" s="575"/>
      <c r="T369" s="575"/>
      <c r="U369" s="575"/>
      <c r="V369" s="575"/>
      <c r="W369" s="575"/>
      <c r="X369" s="575"/>
      <c r="Y369" s="575"/>
      <c r="Z369" s="575"/>
      <c r="AA369" s="575"/>
      <c r="AB369" s="575"/>
      <c r="AC369" s="575"/>
      <c r="AD369" s="575"/>
      <c r="AE369" s="575"/>
      <c r="AF369" s="575"/>
      <c r="AG369" s="575"/>
      <c r="AH369" s="575"/>
      <c r="AI369" s="575"/>
      <c r="AJ369" s="575"/>
      <c r="AK369" s="575"/>
      <c r="AL369" s="575"/>
      <c r="AM369" s="575"/>
      <c r="AN369" s="575"/>
      <c r="AO369" s="575"/>
      <c r="AP369" s="575"/>
      <c r="AQ369" s="575"/>
      <c r="AR369" s="575"/>
      <c r="AS369" s="575"/>
      <c r="AT369" s="575"/>
      <c r="AU369" s="575"/>
      <c r="AV369" s="575"/>
      <c r="AW369" s="575"/>
      <c r="AX369" s="575"/>
      <c r="AY369" s="575"/>
      <c r="AZ369" s="575"/>
      <c r="BA369" s="575"/>
      <c r="BB369" s="575"/>
      <c r="BC369" s="575"/>
      <c r="BD369" s="575"/>
      <c r="BE369" s="575"/>
      <c r="BF369" s="575"/>
      <c r="BG369" s="575"/>
      <c r="BH369" s="575"/>
      <c r="BI369" s="575"/>
      <c r="BJ369" s="575"/>
      <c r="BK369" s="575"/>
      <c r="BL369" s="575"/>
      <c r="BM369" s="575"/>
      <c r="BN369" s="575"/>
      <c r="BO369" s="575"/>
      <c r="BP369" s="575"/>
      <c r="BQ369" s="575"/>
      <c r="BR369" s="575"/>
      <c r="BS369" s="575"/>
      <c r="BT369" s="575"/>
      <c r="BU369" s="575"/>
      <c r="BV369" s="575"/>
      <c r="BW369" s="575"/>
      <c r="BX369" s="575"/>
      <c r="BY369" s="575"/>
      <c r="BZ369" s="575"/>
      <c r="CA369" s="575"/>
      <c r="CB369" s="575"/>
      <c r="CC369" s="575"/>
      <c r="CD369" s="575"/>
      <c r="CE369" s="575"/>
      <c r="CF369" s="575"/>
      <c r="CG369" s="575"/>
      <c r="CH369" s="575"/>
      <c r="CI369" s="575"/>
      <c r="CJ369" s="575"/>
      <c r="CK369" s="575"/>
      <c r="CL369" s="575"/>
      <c r="CM369" s="575"/>
      <c r="CN369" s="575"/>
      <c r="CO369" s="575"/>
      <c r="CP369" s="575"/>
      <c r="CQ369" s="575"/>
      <c r="CR369" s="575"/>
      <c r="CS369" s="575"/>
      <c r="CT369" s="575"/>
      <c r="CU369" s="575"/>
      <c r="CV369" s="575"/>
      <c r="CW369" s="575"/>
      <c r="CX369" s="575"/>
      <c r="CY369" s="575"/>
      <c r="CZ369" s="575"/>
      <c r="DA369" s="575"/>
      <c r="DB369" s="575"/>
      <c r="DC369" s="575"/>
      <c r="DD369" s="575"/>
      <c r="DE369" s="575"/>
      <c r="DF369" s="575"/>
      <c r="DG369" s="575"/>
      <c r="DH369" s="575"/>
      <c r="DI369" s="575"/>
      <c r="DJ369" s="575"/>
      <c r="DK369" s="575"/>
      <c r="DL369" s="575"/>
      <c r="DM369" s="575"/>
      <c r="DN369" s="575"/>
      <c r="DO369" s="575"/>
      <c r="DP369" s="575"/>
      <c r="DQ369" s="575"/>
      <c r="DR369" s="575"/>
      <c r="DS369" s="575"/>
      <c r="DT369" s="575"/>
      <c r="DU369" s="575"/>
      <c r="DV369" s="575"/>
      <c r="DW369" s="575"/>
      <c r="DX369" s="575"/>
      <c r="DY369" s="575"/>
      <c r="DZ369" s="575"/>
      <c r="EA369" s="575"/>
      <c r="EB369" s="575"/>
      <c r="EC369" s="575"/>
      <c r="ED369" s="575"/>
      <c r="EE369" s="575"/>
      <c r="EF369" s="575"/>
      <c r="EG369" s="575"/>
    </row>
    <row r="370" spans="1:137">
      <c r="A370" s="575"/>
      <c r="B370" s="575"/>
      <c r="C370" s="575"/>
      <c r="D370" s="575"/>
      <c r="E370" s="575"/>
      <c r="F370" s="575"/>
      <c r="G370" s="575"/>
      <c r="H370" s="575"/>
      <c r="I370" s="575"/>
      <c r="J370" s="575"/>
      <c r="K370" s="575"/>
      <c r="L370" s="575"/>
      <c r="M370" s="575"/>
      <c r="N370" s="575"/>
      <c r="O370" s="575"/>
      <c r="P370" s="575"/>
      <c r="Q370" s="575"/>
      <c r="R370" s="575"/>
      <c r="S370" s="575"/>
      <c r="T370" s="575"/>
      <c r="U370" s="575"/>
      <c r="V370" s="575"/>
      <c r="W370" s="575"/>
      <c r="X370" s="575"/>
      <c r="Y370" s="575"/>
      <c r="Z370" s="575"/>
      <c r="AA370" s="575"/>
      <c r="AB370" s="575"/>
      <c r="AC370" s="575"/>
      <c r="AD370" s="575"/>
      <c r="AE370" s="575"/>
      <c r="AF370" s="575"/>
      <c r="AG370" s="575"/>
      <c r="AH370" s="575"/>
      <c r="AI370" s="575"/>
      <c r="AJ370" s="575"/>
      <c r="AK370" s="575"/>
      <c r="AL370" s="575"/>
      <c r="AM370" s="575"/>
      <c r="AN370" s="575"/>
      <c r="AO370" s="575"/>
      <c r="AP370" s="575"/>
      <c r="AQ370" s="575"/>
      <c r="AR370" s="575"/>
      <c r="AS370" s="575"/>
      <c r="AT370" s="575"/>
      <c r="AU370" s="575"/>
      <c r="AV370" s="575"/>
      <c r="AW370" s="575"/>
      <c r="AX370" s="575"/>
      <c r="AY370" s="575"/>
      <c r="AZ370" s="575"/>
      <c r="BA370" s="575"/>
      <c r="BB370" s="575"/>
      <c r="BC370" s="575"/>
      <c r="BD370" s="575"/>
      <c r="BE370" s="575"/>
      <c r="BF370" s="575"/>
      <c r="BG370" s="575"/>
      <c r="BH370" s="575"/>
      <c r="BI370" s="575"/>
      <c r="BJ370" s="575"/>
      <c r="BK370" s="575"/>
      <c r="BL370" s="575"/>
      <c r="BM370" s="575"/>
      <c r="BN370" s="575"/>
      <c r="BO370" s="575"/>
      <c r="BP370" s="575"/>
      <c r="BQ370" s="575"/>
      <c r="BR370" s="575"/>
      <c r="BS370" s="575"/>
      <c r="BT370" s="575"/>
      <c r="BU370" s="575"/>
      <c r="BV370" s="575"/>
      <c r="BW370" s="575"/>
      <c r="BX370" s="575"/>
      <c r="BY370" s="575"/>
      <c r="BZ370" s="575"/>
      <c r="CA370" s="575"/>
      <c r="CB370" s="575"/>
      <c r="CC370" s="575"/>
      <c r="CD370" s="575"/>
      <c r="CE370" s="575"/>
      <c r="CF370" s="575"/>
      <c r="CG370" s="575"/>
      <c r="CH370" s="575"/>
      <c r="CI370" s="575"/>
      <c r="CJ370" s="575"/>
      <c r="CK370" s="575"/>
      <c r="CL370" s="575"/>
      <c r="CM370" s="575"/>
      <c r="CN370" s="575"/>
      <c r="CO370" s="575"/>
      <c r="CP370" s="575"/>
      <c r="CQ370" s="575"/>
      <c r="CR370" s="575"/>
      <c r="CS370" s="575"/>
      <c r="CT370" s="575"/>
      <c r="CU370" s="575"/>
      <c r="CV370" s="575"/>
      <c r="CW370" s="575"/>
      <c r="CX370" s="575"/>
      <c r="CY370" s="575"/>
      <c r="CZ370" s="575"/>
      <c r="DA370" s="575"/>
      <c r="DB370" s="575"/>
      <c r="DC370" s="575"/>
      <c r="DD370" s="575"/>
      <c r="DE370" s="575"/>
      <c r="DF370" s="575"/>
      <c r="DG370" s="575"/>
      <c r="DH370" s="575"/>
      <c r="DI370" s="575"/>
      <c r="DJ370" s="575"/>
      <c r="DK370" s="575"/>
      <c r="DL370" s="575"/>
      <c r="DM370" s="575"/>
      <c r="DN370" s="575"/>
      <c r="DO370" s="575"/>
      <c r="DP370" s="575"/>
      <c r="DQ370" s="575"/>
      <c r="DR370" s="575"/>
      <c r="DS370" s="575"/>
      <c r="DT370" s="575"/>
      <c r="DU370" s="575"/>
      <c r="DV370" s="575"/>
      <c r="DW370" s="575"/>
      <c r="DX370" s="575"/>
      <c r="DY370" s="575"/>
      <c r="DZ370" s="575"/>
      <c r="EA370" s="575"/>
      <c r="EB370" s="575"/>
      <c r="EC370" s="575"/>
      <c r="ED370" s="575"/>
      <c r="EE370" s="575"/>
      <c r="EF370" s="575"/>
      <c r="EG370" s="575"/>
    </row>
    <row r="371" spans="1:137">
      <c r="A371" s="575"/>
      <c r="B371" s="575"/>
      <c r="C371" s="575"/>
      <c r="D371" s="575"/>
      <c r="E371" s="575"/>
      <c r="F371" s="575"/>
      <c r="G371" s="575"/>
      <c r="H371" s="575"/>
      <c r="I371" s="575"/>
      <c r="J371" s="575"/>
      <c r="K371" s="575"/>
      <c r="L371" s="575"/>
      <c r="M371" s="575"/>
      <c r="N371" s="575"/>
      <c r="O371" s="575"/>
      <c r="P371" s="575"/>
      <c r="Q371" s="575"/>
      <c r="R371" s="575"/>
      <c r="S371" s="575"/>
      <c r="T371" s="575"/>
      <c r="U371" s="575"/>
      <c r="V371" s="575"/>
      <c r="W371" s="575"/>
      <c r="X371" s="575"/>
      <c r="Y371" s="575"/>
      <c r="Z371" s="575"/>
      <c r="AA371" s="575"/>
      <c r="AB371" s="575"/>
      <c r="AC371" s="575"/>
      <c r="AD371" s="575"/>
      <c r="AE371" s="575"/>
      <c r="AF371" s="575"/>
      <c r="AG371" s="575"/>
      <c r="AH371" s="575"/>
      <c r="AI371" s="575"/>
      <c r="AJ371" s="575"/>
      <c r="AK371" s="575"/>
      <c r="AL371" s="575"/>
      <c r="AM371" s="575"/>
      <c r="AN371" s="575"/>
      <c r="AO371" s="575"/>
      <c r="AP371" s="575"/>
      <c r="AQ371" s="575"/>
      <c r="AR371" s="575"/>
      <c r="AS371" s="575"/>
      <c r="AT371" s="575"/>
      <c r="AU371" s="575"/>
      <c r="AV371" s="575"/>
      <c r="AW371" s="575"/>
      <c r="AX371" s="575"/>
      <c r="AY371" s="575"/>
      <c r="AZ371" s="575"/>
      <c r="BA371" s="575"/>
      <c r="BB371" s="575"/>
      <c r="BC371" s="575"/>
      <c r="BD371" s="575"/>
      <c r="BE371" s="575"/>
      <c r="BF371" s="575"/>
      <c r="BG371" s="575"/>
      <c r="BH371" s="575"/>
      <c r="BI371" s="575"/>
      <c r="BJ371" s="575"/>
      <c r="BK371" s="575"/>
      <c r="BL371" s="575"/>
      <c r="BM371" s="575"/>
      <c r="BN371" s="575"/>
      <c r="BO371" s="575"/>
      <c r="BP371" s="575"/>
      <c r="BQ371" s="575"/>
      <c r="BR371" s="575"/>
      <c r="BS371" s="575"/>
      <c r="BT371" s="575"/>
      <c r="BU371" s="575"/>
      <c r="BV371" s="575"/>
      <c r="BW371" s="575"/>
      <c r="BX371" s="575"/>
      <c r="BY371" s="575"/>
      <c r="BZ371" s="575"/>
      <c r="CA371" s="575"/>
      <c r="CB371" s="575"/>
      <c r="CC371" s="575"/>
      <c r="CD371" s="575"/>
      <c r="CE371" s="575"/>
      <c r="CF371" s="575"/>
      <c r="CG371" s="575"/>
      <c r="CH371" s="575"/>
      <c r="CI371" s="575"/>
      <c r="CJ371" s="575"/>
      <c r="CK371" s="575"/>
      <c r="CL371" s="575"/>
      <c r="CM371" s="575"/>
      <c r="CN371" s="575"/>
      <c r="CO371" s="575"/>
      <c r="CP371" s="575"/>
      <c r="CQ371" s="575"/>
      <c r="CR371" s="575"/>
      <c r="CS371" s="575"/>
      <c r="CT371" s="575"/>
      <c r="CU371" s="575"/>
      <c r="CV371" s="575"/>
      <c r="CW371" s="575"/>
      <c r="CX371" s="575"/>
      <c r="CY371" s="575"/>
      <c r="CZ371" s="575"/>
      <c r="DA371" s="575"/>
      <c r="DB371" s="575"/>
      <c r="DC371" s="575"/>
      <c r="DD371" s="575"/>
      <c r="DE371" s="575"/>
      <c r="DF371" s="575"/>
      <c r="DG371" s="575"/>
      <c r="DH371" s="575"/>
      <c r="DI371" s="575"/>
      <c r="DJ371" s="575"/>
      <c r="DK371" s="575"/>
      <c r="DL371" s="575"/>
      <c r="DM371" s="575"/>
      <c r="DN371" s="575"/>
      <c r="DO371" s="575"/>
      <c r="DP371" s="575"/>
      <c r="DQ371" s="575"/>
      <c r="DR371" s="575"/>
      <c r="DS371" s="575"/>
      <c r="DT371" s="575"/>
      <c r="DU371" s="575"/>
      <c r="DV371" s="575"/>
      <c r="DW371" s="575"/>
      <c r="DX371" s="575"/>
      <c r="DY371" s="575"/>
      <c r="DZ371" s="575"/>
      <c r="EA371" s="575"/>
      <c r="EB371" s="575"/>
      <c r="EC371" s="575"/>
      <c r="ED371" s="575"/>
      <c r="EE371" s="575"/>
      <c r="EF371" s="575"/>
      <c r="EG371" s="575"/>
    </row>
    <row r="372" spans="1:137">
      <c r="A372" s="575"/>
      <c r="B372" s="575"/>
      <c r="C372" s="575"/>
      <c r="D372" s="575"/>
      <c r="E372" s="575"/>
      <c r="F372" s="575"/>
      <c r="G372" s="575"/>
      <c r="H372" s="575"/>
      <c r="I372" s="575"/>
      <c r="J372" s="575"/>
      <c r="K372" s="575"/>
      <c r="L372" s="575"/>
      <c r="M372" s="575"/>
      <c r="N372" s="575"/>
      <c r="O372" s="575"/>
      <c r="P372" s="575"/>
      <c r="Q372" s="575"/>
      <c r="R372" s="575"/>
      <c r="S372" s="575"/>
      <c r="T372" s="575"/>
      <c r="U372" s="575"/>
      <c r="V372" s="575"/>
      <c r="W372" s="575"/>
      <c r="X372" s="575"/>
      <c r="Y372" s="575"/>
      <c r="Z372" s="575"/>
      <c r="AA372" s="575"/>
      <c r="AB372" s="575"/>
      <c r="AC372" s="575"/>
      <c r="AD372" s="575"/>
      <c r="AE372" s="575"/>
      <c r="AF372" s="575"/>
      <c r="AG372" s="575"/>
      <c r="AH372" s="575"/>
      <c r="AI372" s="575"/>
      <c r="AJ372" s="575"/>
      <c r="AK372" s="575"/>
      <c r="AL372" s="575"/>
      <c r="AM372" s="575"/>
      <c r="AN372" s="575"/>
      <c r="AO372" s="575"/>
      <c r="AP372" s="575"/>
      <c r="AQ372" s="575"/>
      <c r="AR372" s="575"/>
      <c r="AS372" s="575"/>
      <c r="AT372" s="575"/>
      <c r="AU372" s="575"/>
      <c r="AV372" s="575"/>
      <c r="AW372" s="575"/>
      <c r="AX372" s="575"/>
      <c r="AY372" s="575"/>
      <c r="AZ372" s="575"/>
      <c r="BA372" s="575"/>
      <c r="BB372" s="575"/>
      <c r="BC372" s="575"/>
      <c r="BD372" s="575"/>
      <c r="BE372" s="575"/>
      <c r="BF372" s="575"/>
      <c r="BG372" s="575"/>
      <c r="BH372" s="575"/>
      <c r="BI372" s="575"/>
      <c r="BJ372" s="575"/>
      <c r="BK372" s="575"/>
      <c r="BL372" s="575"/>
      <c r="BM372" s="575"/>
      <c r="BN372" s="575"/>
      <c r="BO372" s="575"/>
      <c r="BP372" s="575"/>
      <c r="BQ372" s="575"/>
      <c r="BR372" s="575"/>
      <c r="BS372" s="575"/>
      <c r="BT372" s="575"/>
      <c r="BU372" s="575"/>
      <c r="BV372" s="575"/>
      <c r="BW372" s="575"/>
      <c r="BX372" s="575"/>
      <c r="BY372" s="575"/>
      <c r="BZ372" s="575"/>
      <c r="CA372" s="575"/>
      <c r="CB372" s="575"/>
      <c r="CC372" s="575"/>
      <c r="CD372" s="575"/>
      <c r="CE372" s="575"/>
      <c r="CF372" s="575"/>
      <c r="CG372" s="575"/>
      <c r="CH372" s="575"/>
      <c r="CI372" s="575"/>
      <c r="CJ372" s="575"/>
      <c r="CK372" s="575"/>
      <c r="CL372" s="575"/>
      <c r="CM372" s="575"/>
      <c r="CN372" s="575"/>
      <c r="CO372" s="575"/>
      <c r="CP372" s="575"/>
      <c r="CQ372" s="575"/>
      <c r="CR372" s="575"/>
      <c r="CS372" s="575"/>
      <c r="CT372" s="575"/>
      <c r="CU372" s="575"/>
      <c r="CV372" s="575"/>
      <c r="CW372" s="575"/>
      <c r="CX372" s="575"/>
      <c r="CY372" s="575"/>
      <c r="CZ372" s="575"/>
      <c r="DA372" s="575"/>
      <c r="DB372" s="575"/>
      <c r="DC372" s="575"/>
      <c r="DD372" s="575"/>
      <c r="DE372" s="575"/>
      <c r="DF372" s="575"/>
      <c r="DG372" s="575"/>
      <c r="DH372" s="575"/>
      <c r="DI372" s="575"/>
      <c r="DJ372" s="575"/>
      <c r="DK372" s="575"/>
      <c r="DL372" s="575"/>
      <c r="DM372" s="575"/>
      <c r="DN372" s="575"/>
      <c r="DO372" s="575"/>
      <c r="DP372" s="575"/>
      <c r="DQ372" s="575"/>
      <c r="DR372" s="575"/>
      <c r="DS372" s="575"/>
      <c r="DT372" s="575"/>
      <c r="DU372" s="575"/>
      <c r="DV372" s="575"/>
      <c r="DW372" s="575"/>
      <c r="DX372" s="575"/>
      <c r="DY372" s="575"/>
      <c r="DZ372" s="575"/>
      <c r="EA372" s="575"/>
      <c r="EB372" s="575"/>
      <c r="EC372" s="575"/>
      <c r="ED372" s="575"/>
      <c r="EE372" s="575"/>
      <c r="EF372" s="575"/>
      <c r="EG372" s="575"/>
    </row>
    <row r="373" spans="1:137">
      <c r="A373" s="575"/>
      <c r="B373" s="575"/>
      <c r="C373" s="575"/>
      <c r="D373" s="575"/>
      <c r="E373" s="575"/>
      <c r="F373" s="575"/>
      <c r="G373" s="575"/>
      <c r="H373" s="575"/>
      <c r="I373" s="575"/>
      <c r="J373" s="575"/>
      <c r="K373" s="575"/>
      <c r="L373" s="575"/>
      <c r="M373" s="575"/>
      <c r="N373" s="575"/>
      <c r="O373" s="575"/>
      <c r="P373" s="575"/>
      <c r="Q373" s="575"/>
      <c r="R373" s="575"/>
      <c r="S373" s="575"/>
      <c r="T373" s="575"/>
      <c r="U373" s="575"/>
      <c r="V373" s="575"/>
      <c r="W373" s="575"/>
      <c r="X373" s="575"/>
      <c r="Y373" s="575"/>
      <c r="Z373" s="575"/>
      <c r="AA373" s="575"/>
      <c r="AB373" s="575"/>
      <c r="AC373" s="575"/>
      <c r="AD373" s="575"/>
      <c r="AE373" s="575"/>
      <c r="AF373" s="575"/>
      <c r="AG373" s="575"/>
      <c r="AH373" s="575"/>
      <c r="AI373" s="575"/>
      <c r="AJ373" s="575"/>
      <c r="AK373" s="575"/>
      <c r="AL373" s="575"/>
      <c r="AM373" s="575"/>
      <c r="AN373" s="575"/>
      <c r="AO373" s="575"/>
      <c r="AP373" s="575"/>
      <c r="AQ373" s="575"/>
      <c r="AR373" s="575"/>
      <c r="AS373" s="575"/>
      <c r="AT373" s="575"/>
      <c r="AU373" s="575"/>
      <c r="AV373" s="575"/>
      <c r="AW373" s="575"/>
      <c r="AX373" s="575"/>
      <c r="AY373" s="575"/>
      <c r="AZ373" s="575"/>
      <c r="BA373" s="575"/>
      <c r="BB373" s="575"/>
      <c r="BC373" s="575"/>
      <c r="BD373" s="575"/>
      <c r="BE373" s="575"/>
      <c r="BF373" s="575"/>
      <c r="BG373" s="575"/>
      <c r="BH373" s="575"/>
      <c r="BI373" s="575"/>
      <c r="BJ373" s="575"/>
      <c r="BK373" s="575"/>
      <c r="BL373" s="575"/>
      <c r="BM373" s="575"/>
      <c r="BN373" s="575"/>
      <c r="BO373" s="575"/>
      <c r="BP373" s="575"/>
      <c r="BQ373" s="575"/>
      <c r="BR373" s="575"/>
      <c r="BS373" s="575"/>
      <c r="BT373" s="575"/>
      <c r="BU373" s="575"/>
      <c r="BV373" s="575"/>
      <c r="BW373" s="575"/>
      <c r="BX373" s="575"/>
      <c r="BY373" s="575"/>
      <c r="BZ373" s="575"/>
      <c r="CA373" s="575"/>
      <c r="CB373" s="575"/>
      <c r="CC373" s="575"/>
      <c r="CD373" s="575"/>
      <c r="CE373" s="575"/>
      <c r="CF373" s="575"/>
      <c r="CG373" s="575"/>
      <c r="CH373" s="575"/>
      <c r="CI373" s="575"/>
      <c r="CJ373" s="575"/>
      <c r="CK373" s="575"/>
      <c r="CL373" s="575"/>
      <c r="CM373" s="575"/>
      <c r="CN373" s="575"/>
      <c r="CO373" s="575"/>
      <c r="CP373" s="575"/>
      <c r="CQ373" s="575"/>
      <c r="CR373" s="575"/>
      <c r="CS373" s="575"/>
      <c r="CT373" s="575"/>
      <c r="CU373" s="575"/>
      <c r="CV373" s="575"/>
      <c r="CW373" s="575"/>
      <c r="CX373" s="575"/>
      <c r="CY373" s="575"/>
      <c r="CZ373" s="575"/>
      <c r="DA373" s="575"/>
      <c r="DB373" s="575"/>
      <c r="DC373" s="575"/>
      <c r="DD373" s="575"/>
      <c r="DE373" s="575"/>
      <c r="DF373" s="575"/>
      <c r="DG373" s="575"/>
      <c r="DH373" s="575"/>
      <c r="DI373" s="575"/>
      <c r="DJ373" s="575"/>
      <c r="DK373" s="575"/>
      <c r="DL373" s="575"/>
      <c r="DM373" s="575"/>
      <c r="DN373" s="575"/>
      <c r="DO373" s="575"/>
      <c r="DP373" s="575"/>
      <c r="DQ373" s="575"/>
      <c r="DR373" s="575"/>
      <c r="DS373" s="575"/>
      <c r="DT373" s="575"/>
      <c r="DU373" s="575"/>
      <c r="DV373" s="575"/>
      <c r="DW373" s="575"/>
      <c r="DX373" s="575"/>
      <c r="DY373" s="575"/>
      <c r="DZ373" s="575"/>
      <c r="EA373" s="575"/>
      <c r="EB373" s="575"/>
      <c r="EC373" s="575"/>
      <c r="ED373" s="575"/>
      <c r="EE373" s="575"/>
      <c r="EF373" s="575"/>
      <c r="EG373" s="575"/>
    </row>
    <row r="374" spans="1:137">
      <c r="A374" s="575"/>
      <c r="B374" s="575"/>
      <c r="C374" s="575"/>
      <c r="D374" s="575"/>
      <c r="E374" s="575"/>
      <c r="F374" s="575"/>
      <c r="G374" s="575"/>
      <c r="H374" s="575"/>
      <c r="I374" s="575"/>
      <c r="J374" s="575"/>
      <c r="K374" s="575"/>
      <c r="L374" s="575"/>
      <c r="M374" s="575"/>
      <c r="N374" s="575"/>
      <c r="O374" s="575"/>
      <c r="P374" s="575"/>
      <c r="Q374" s="575"/>
      <c r="R374" s="575"/>
      <c r="S374" s="575"/>
      <c r="T374" s="575"/>
      <c r="U374" s="575"/>
      <c r="V374" s="575"/>
      <c r="W374" s="575"/>
      <c r="X374" s="575"/>
      <c r="Y374" s="575"/>
      <c r="Z374" s="575"/>
      <c r="AA374" s="575"/>
      <c r="AB374" s="575"/>
      <c r="AC374" s="575"/>
      <c r="AD374" s="575"/>
      <c r="AE374" s="575"/>
      <c r="AF374" s="575"/>
      <c r="AG374" s="575"/>
      <c r="AH374" s="575"/>
      <c r="AI374" s="575"/>
      <c r="AJ374" s="575"/>
      <c r="AK374" s="575"/>
      <c r="AL374" s="575"/>
      <c r="AM374" s="575"/>
      <c r="AN374" s="575"/>
      <c r="AO374" s="575"/>
      <c r="AP374" s="575"/>
      <c r="AQ374" s="575"/>
      <c r="AR374" s="575"/>
      <c r="AS374" s="575"/>
      <c r="AT374" s="575"/>
      <c r="AU374" s="575"/>
      <c r="AV374" s="575"/>
      <c r="AW374" s="575"/>
      <c r="AX374" s="575"/>
      <c r="AY374" s="575"/>
      <c r="AZ374" s="575"/>
      <c r="BA374" s="575"/>
      <c r="BB374" s="575"/>
      <c r="BC374" s="575"/>
      <c r="BD374" s="575"/>
      <c r="BE374" s="575"/>
      <c r="BF374" s="575"/>
      <c r="BG374" s="575"/>
      <c r="BH374" s="575"/>
      <c r="BI374" s="575"/>
      <c r="BJ374" s="575"/>
      <c r="BK374" s="575"/>
      <c r="BL374" s="575"/>
      <c r="BM374" s="575"/>
      <c r="BN374" s="575"/>
      <c r="BO374" s="575"/>
      <c r="BP374" s="575"/>
      <c r="BQ374" s="575"/>
      <c r="BR374" s="575"/>
      <c r="BS374" s="575"/>
      <c r="BT374" s="575"/>
      <c r="BU374" s="575"/>
      <c r="BV374" s="575"/>
      <c r="BW374" s="575"/>
      <c r="BX374" s="575"/>
      <c r="BY374" s="575"/>
      <c r="BZ374" s="575"/>
      <c r="CA374" s="575"/>
      <c r="CB374" s="575"/>
      <c r="CC374" s="575"/>
      <c r="CD374" s="575"/>
      <c r="CE374" s="575"/>
      <c r="CF374" s="575"/>
      <c r="CG374" s="575"/>
      <c r="CH374" s="575"/>
      <c r="CI374" s="575"/>
      <c r="CJ374" s="575"/>
      <c r="CK374" s="575"/>
      <c r="CL374" s="575"/>
      <c r="CM374" s="575"/>
      <c r="CN374" s="575"/>
      <c r="CO374" s="575"/>
      <c r="CP374" s="575"/>
      <c r="CQ374" s="575"/>
      <c r="CR374" s="575"/>
      <c r="CS374" s="575"/>
      <c r="CT374" s="575"/>
      <c r="CU374" s="575"/>
      <c r="CV374" s="575"/>
      <c r="CW374" s="575"/>
      <c r="CX374" s="575"/>
      <c r="CY374" s="575"/>
      <c r="CZ374" s="575"/>
      <c r="DA374" s="575"/>
      <c r="DB374" s="575"/>
      <c r="DC374" s="575"/>
      <c r="DD374" s="575"/>
      <c r="DE374" s="575"/>
      <c r="DF374" s="575"/>
      <c r="DG374" s="575"/>
      <c r="DH374" s="575"/>
      <c r="DI374" s="575"/>
      <c r="DJ374" s="575"/>
      <c r="DK374" s="575"/>
      <c r="DL374" s="575"/>
      <c r="DM374" s="575"/>
      <c r="DN374" s="575"/>
      <c r="DO374" s="575"/>
      <c r="DP374" s="575"/>
      <c r="DQ374" s="575"/>
      <c r="DR374" s="575"/>
      <c r="DS374" s="575"/>
      <c r="DT374" s="575"/>
      <c r="DU374" s="575"/>
      <c r="DV374" s="575"/>
      <c r="DW374" s="575"/>
      <c r="DX374" s="575"/>
      <c r="DY374" s="575"/>
      <c r="DZ374" s="575"/>
      <c r="EA374" s="575"/>
      <c r="EB374" s="575"/>
      <c r="EC374" s="575"/>
      <c r="ED374" s="575"/>
      <c r="EE374" s="575"/>
      <c r="EF374" s="575"/>
      <c r="EG374" s="575"/>
    </row>
    <row r="375" spans="1:137">
      <c r="A375" s="575"/>
      <c r="B375" s="575"/>
      <c r="C375" s="575"/>
      <c r="D375" s="575"/>
      <c r="E375" s="575"/>
      <c r="F375" s="575"/>
      <c r="G375" s="575"/>
      <c r="H375" s="575"/>
      <c r="I375" s="575"/>
      <c r="J375" s="575"/>
      <c r="K375" s="575"/>
      <c r="L375" s="575"/>
      <c r="M375" s="575"/>
      <c r="N375" s="575"/>
      <c r="O375" s="575"/>
      <c r="P375" s="575"/>
      <c r="Q375" s="575"/>
      <c r="R375" s="575"/>
      <c r="S375" s="575"/>
      <c r="T375" s="575"/>
      <c r="U375" s="575"/>
      <c r="V375" s="575"/>
      <c r="W375" s="575"/>
      <c r="X375" s="575"/>
      <c r="Y375" s="575"/>
      <c r="Z375" s="575"/>
      <c r="AA375" s="575"/>
      <c r="AB375" s="575"/>
      <c r="AC375" s="575"/>
      <c r="AD375" s="575"/>
      <c r="AE375" s="575"/>
      <c r="AF375" s="575"/>
      <c r="AG375" s="575"/>
      <c r="AH375" s="575"/>
      <c r="AI375" s="575"/>
      <c r="AJ375" s="575"/>
      <c r="AK375" s="575"/>
      <c r="AL375" s="575"/>
      <c r="AM375" s="575"/>
      <c r="AN375" s="575"/>
      <c r="AO375" s="575"/>
      <c r="AP375" s="575"/>
      <c r="AQ375" s="575"/>
      <c r="AR375" s="575"/>
      <c r="AS375" s="575"/>
      <c r="AT375" s="575"/>
      <c r="AU375" s="575"/>
      <c r="AV375" s="575"/>
      <c r="AW375" s="575"/>
      <c r="AX375" s="575"/>
      <c r="AY375" s="575"/>
      <c r="AZ375" s="575"/>
      <c r="BA375" s="575"/>
      <c r="BB375" s="575"/>
      <c r="BC375" s="575"/>
      <c r="BD375" s="575"/>
      <c r="BE375" s="575"/>
      <c r="BF375" s="575"/>
      <c r="BG375" s="575"/>
      <c r="BH375" s="575"/>
      <c r="BI375" s="575"/>
      <c r="BJ375" s="575"/>
      <c r="BK375" s="575"/>
      <c r="BL375" s="575"/>
      <c r="BM375" s="575"/>
      <c r="BN375" s="575"/>
      <c r="BO375" s="575"/>
      <c r="BP375" s="575"/>
      <c r="BQ375" s="575"/>
      <c r="BR375" s="575"/>
      <c r="BS375" s="575"/>
      <c r="BT375" s="575"/>
      <c r="BU375" s="575"/>
      <c r="BV375" s="575"/>
      <c r="BW375" s="575"/>
      <c r="BX375" s="575"/>
      <c r="BY375" s="575"/>
      <c r="BZ375" s="575"/>
      <c r="CA375" s="575"/>
      <c r="CB375" s="575"/>
      <c r="CC375" s="575"/>
      <c r="CD375" s="575"/>
      <c r="CE375" s="575"/>
      <c r="CF375" s="575"/>
      <c r="CG375" s="575"/>
      <c r="CH375" s="575"/>
      <c r="CI375" s="575"/>
      <c r="CJ375" s="575"/>
      <c r="CK375" s="575"/>
      <c r="CL375" s="575"/>
      <c r="CM375" s="575"/>
      <c r="CN375" s="575"/>
      <c r="CO375" s="575"/>
      <c r="CP375" s="575"/>
      <c r="CQ375" s="575"/>
      <c r="CR375" s="575"/>
      <c r="CS375" s="575"/>
      <c r="CT375" s="575"/>
      <c r="CU375" s="575"/>
      <c r="CV375" s="575"/>
      <c r="CW375" s="575"/>
      <c r="CX375" s="575"/>
      <c r="CY375" s="575"/>
      <c r="CZ375" s="575"/>
      <c r="DA375" s="575"/>
      <c r="DB375" s="575"/>
      <c r="DC375" s="575"/>
      <c r="DD375" s="575"/>
      <c r="DE375" s="575"/>
      <c r="DF375" s="575"/>
      <c r="DG375" s="575"/>
      <c r="DH375" s="575"/>
      <c r="DI375" s="575"/>
      <c r="DJ375" s="575"/>
      <c r="DK375" s="575"/>
      <c r="DL375" s="575"/>
      <c r="DM375" s="575"/>
      <c r="DN375" s="575"/>
      <c r="DO375" s="575"/>
      <c r="DP375" s="575"/>
      <c r="DQ375" s="575"/>
      <c r="DR375" s="575"/>
      <c r="DS375" s="575"/>
      <c r="DT375" s="575"/>
      <c r="DU375" s="575"/>
      <c r="DV375" s="575"/>
      <c r="DW375" s="575"/>
      <c r="DX375" s="575"/>
      <c r="DY375" s="575"/>
      <c r="DZ375" s="575"/>
      <c r="EA375" s="575"/>
      <c r="EB375" s="575"/>
      <c r="EC375" s="575"/>
      <c r="ED375" s="575"/>
      <c r="EE375" s="575"/>
      <c r="EF375" s="575"/>
      <c r="EG375" s="575"/>
    </row>
    <row r="376" spans="1:137">
      <c r="A376" s="575"/>
      <c r="B376" s="575"/>
      <c r="C376" s="575"/>
      <c r="D376" s="575"/>
      <c r="E376" s="575"/>
      <c r="F376" s="575"/>
      <c r="G376" s="575"/>
      <c r="H376" s="575"/>
      <c r="I376" s="575"/>
      <c r="J376" s="575"/>
      <c r="K376" s="575"/>
      <c r="L376" s="575"/>
      <c r="M376" s="575"/>
      <c r="N376" s="575"/>
      <c r="O376" s="575"/>
      <c r="P376" s="575"/>
      <c r="Q376" s="575"/>
      <c r="R376" s="575"/>
      <c r="S376" s="575"/>
      <c r="T376" s="575"/>
      <c r="U376" s="575"/>
      <c r="V376" s="575"/>
      <c r="W376" s="575"/>
      <c r="X376" s="575"/>
      <c r="Y376" s="575"/>
      <c r="Z376" s="575"/>
      <c r="AA376" s="575"/>
      <c r="AB376" s="575"/>
      <c r="AC376" s="575"/>
      <c r="AD376" s="575"/>
      <c r="AE376" s="575"/>
      <c r="AF376" s="575"/>
      <c r="AG376" s="575"/>
      <c r="AH376" s="575"/>
      <c r="AI376" s="575"/>
      <c r="AJ376" s="575"/>
      <c r="AK376" s="575"/>
      <c r="AL376" s="575"/>
      <c r="AM376" s="575"/>
      <c r="AN376" s="575"/>
      <c r="AO376" s="575"/>
      <c r="AP376" s="575"/>
      <c r="AQ376" s="575"/>
      <c r="AR376" s="575"/>
      <c r="AS376" s="575"/>
      <c r="AT376" s="575"/>
      <c r="AU376" s="575"/>
      <c r="AV376" s="575"/>
      <c r="AW376" s="575"/>
      <c r="AX376" s="575"/>
      <c r="AY376" s="575"/>
      <c r="AZ376" s="575"/>
      <c r="BA376" s="575"/>
      <c r="BB376" s="575"/>
      <c r="BC376" s="575"/>
      <c r="BD376" s="575"/>
      <c r="BE376" s="575"/>
      <c r="BF376" s="575"/>
      <c r="BG376" s="575"/>
      <c r="BH376" s="575"/>
      <c r="BI376" s="575"/>
      <c r="BJ376" s="575"/>
      <c r="BK376" s="575"/>
      <c r="BL376" s="575"/>
      <c r="BM376" s="575"/>
      <c r="BN376" s="575"/>
      <c r="BO376" s="575"/>
      <c r="BP376" s="575"/>
      <c r="BQ376" s="575"/>
      <c r="BR376" s="575"/>
      <c r="BS376" s="575"/>
      <c r="BT376" s="575"/>
      <c r="BU376" s="575"/>
      <c r="BV376" s="575"/>
      <c r="BW376" s="575"/>
      <c r="BX376" s="575"/>
      <c r="BY376" s="575"/>
      <c r="BZ376" s="575"/>
      <c r="CA376" s="575"/>
      <c r="CB376" s="575"/>
      <c r="CC376" s="575"/>
      <c r="CD376" s="575"/>
      <c r="CE376" s="575"/>
      <c r="CF376" s="575"/>
      <c r="CG376" s="575"/>
      <c r="CH376" s="575"/>
      <c r="CI376" s="575"/>
      <c r="CJ376" s="575"/>
      <c r="CK376" s="575"/>
      <c r="CL376" s="575"/>
      <c r="CM376" s="575"/>
      <c r="CN376" s="575"/>
      <c r="CO376" s="575"/>
      <c r="CP376" s="575"/>
      <c r="CQ376" s="575"/>
      <c r="CR376" s="575"/>
      <c r="CS376" s="575"/>
      <c r="CT376" s="575"/>
      <c r="CU376" s="575"/>
      <c r="CV376" s="575"/>
      <c r="CW376" s="575"/>
      <c r="CX376" s="575"/>
      <c r="CY376" s="575"/>
      <c r="CZ376" s="575"/>
      <c r="DA376" s="575"/>
      <c r="DB376" s="575"/>
      <c r="DC376" s="575"/>
      <c r="DD376" s="575"/>
      <c r="DE376" s="575"/>
      <c r="DF376" s="575"/>
      <c r="DG376" s="575"/>
      <c r="DH376" s="575"/>
      <c r="DI376" s="575"/>
      <c r="DJ376" s="575"/>
      <c r="DK376" s="575"/>
      <c r="DL376" s="575"/>
      <c r="DM376" s="575"/>
      <c r="DN376" s="575"/>
      <c r="DO376" s="575"/>
      <c r="DP376" s="575"/>
      <c r="DQ376" s="575"/>
      <c r="DR376" s="575"/>
      <c r="DS376" s="575"/>
      <c r="DT376" s="575"/>
      <c r="DU376" s="575"/>
      <c r="DV376" s="575"/>
      <c r="DW376" s="575"/>
      <c r="DX376" s="575"/>
      <c r="DY376" s="575"/>
      <c r="DZ376" s="575"/>
      <c r="EA376" s="575"/>
      <c r="EB376" s="575"/>
      <c r="EC376" s="575"/>
      <c r="ED376" s="575"/>
      <c r="EE376" s="575"/>
      <c r="EF376" s="575"/>
      <c r="EG376" s="575"/>
    </row>
    <row r="377" spans="1:137">
      <c r="A377" s="575"/>
      <c r="B377" s="575"/>
      <c r="C377" s="575"/>
      <c r="D377" s="575"/>
      <c r="E377" s="575"/>
      <c r="F377" s="575"/>
      <c r="G377" s="575"/>
      <c r="H377" s="575"/>
      <c r="I377" s="575"/>
      <c r="J377" s="575"/>
      <c r="K377" s="575"/>
      <c r="L377" s="575"/>
      <c r="M377" s="575"/>
      <c r="N377" s="575"/>
      <c r="O377" s="575"/>
      <c r="P377" s="575"/>
      <c r="Q377" s="575"/>
      <c r="R377" s="575"/>
      <c r="S377" s="575"/>
      <c r="T377" s="575"/>
      <c r="U377" s="575"/>
      <c r="V377" s="575"/>
      <c r="W377" s="575"/>
      <c r="X377" s="575"/>
      <c r="Y377" s="575"/>
      <c r="Z377" s="575"/>
      <c r="AA377" s="575"/>
      <c r="AB377" s="575"/>
      <c r="AC377" s="575"/>
      <c r="AD377" s="575"/>
      <c r="AE377" s="575"/>
      <c r="AF377" s="575"/>
      <c r="AG377" s="575"/>
      <c r="AH377" s="575"/>
      <c r="AI377" s="575"/>
      <c r="AJ377" s="575"/>
      <c r="AK377" s="575"/>
      <c r="AL377" s="575"/>
      <c r="AM377" s="575"/>
      <c r="AN377" s="575"/>
      <c r="AO377" s="575"/>
      <c r="AP377" s="575"/>
      <c r="AQ377" s="575"/>
      <c r="AR377" s="575"/>
      <c r="AS377" s="575"/>
      <c r="AT377" s="575"/>
      <c r="AU377" s="575"/>
      <c r="AV377" s="575"/>
      <c r="AW377" s="575"/>
      <c r="AX377" s="575"/>
      <c r="AY377" s="575"/>
      <c r="AZ377" s="575"/>
      <c r="BA377" s="575"/>
      <c r="BB377" s="575"/>
      <c r="BC377" s="575"/>
      <c r="BD377" s="575"/>
      <c r="BE377" s="575"/>
      <c r="BF377" s="575"/>
      <c r="BG377" s="575"/>
      <c r="BH377" s="575"/>
      <c r="BI377" s="575"/>
      <c r="BJ377" s="575"/>
      <c r="BK377" s="575"/>
      <c r="BL377" s="575"/>
      <c r="BM377" s="575"/>
      <c r="BN377" s="575"/>
      <c r="BO377" s="575"/>
      <c r="BP377" s="575"/>
      <c r="BQ377" s="575"/>
      <c r="BR377" s="575"/>
      <c r="BS377" s="575"/>
      <c r="BT377" s="575"/>
      <c r="BU377" s="575"/>
      <c r="BV377" s="575"/>
      <c r="BW377" s="575"/>
      <c r="BX377" s="575"/>
      <c r="BY377" s="575"/>
      <c r="BZ377" s="575"/>
      <c r="CA377" s="575"/>
      <c r="CB377" s="575"/>
      <c r="CC377" s="575"/>
      <c r="CD377" s="575"/>
      <c r="CE377" s="575"/>
      <c r="CF377" s="575"/>
      <c r="CG377" s="575"/>
      <c r="CH377" s="575"/>
      <c r="CI377" s="575"/>
      <c r="CJ377" s="575"/>
      <c r="CK377" s="575"/>
      <c r="CL377" s="575"/>
      <c r="CM377" s="575"/>
      <c r="CN377" s="575"/>
      <c r="CO377" s="575"/>
      <c r="CP377" s="575"/>
      <c r="CQ377" s="575"/>
      <c r="CR377" s="575"/>
      <c r="CS377" s="575"/>
      <c r="CT377" s="575"/>
      <c r="CU377" s="575"/>
      <c r="CV377" s="575"/>
      <c r="CW377" s="575"/>
      <c r="CX377" s="575"/>
      <c r="CY377" s="575"/>
      <c r="CZ377" s="575"/>
      <c r="DA377" s="575"/>
      <c r="DB377" s="575"/>
      <c r="DC377" s="575"/>
      <c r="DD377" s="575"/>
      <c r="DE377" s="575"/>
      <c r="DF377" s="575"/>
      <c r="DG377" s="575"/>
      <c r="DH377" s="575"/>
      <c r="DI377" s="575"/>
      <c r="DJ377" s="575"/>
      <c r="DK377" s="575"/>
      <c r="DL377" s="575"/>
      <c r="DM377" s="575"/>
      <c r="DN377" s="575"/>
      <c r="DO377" s="575"/>
      <c r="DP377" s="575"/>
      <c r="DQ377" s="575"/>
      <c r="DR377" s="575"/>
      <c r="DS377" s="575"/>
      <c r="DT377" s="575"/>
      <c r="DU377" s="575"/>
      <c r="DV377" s="575"/>
      <c r="DW377" s="575"/>
      <c r="DX377" s="575"/>
      <c r="DY377" s="575"/>
      <c r="DZ377" s="575"/>
      <c r="EA377" s="575"/>
      <c r="EB377" s="575"/>
      <c r="EC377" s="575"/>
      <c r="ED377" s="575"/>
      <c r="EE377" s="575"/>
      <c r="EF377" s="575"/>
      <c r="EG377" s="575"/>
    </row>
    <row r="378" spans="1:137">
      <c r="A378" s="575"/>
      <c r="B378" s="575"/>
      <c r="C378" s="575"/>
      <c r="D378" s="575"/>
      <c r="E378" s="575"/>
      <c r="F378" s="575"/>
      <c r="G378" s="575"/>
      <c r="H378" s="575"/>
      <c r="I378" s="575"/>
      <c r="J378" s="575"/>
      <c r="K378" s="575"/>
      <c r="L378" s="575"/>
      <c r="M378" s="575"/>
      <c r="N378" s="575"/>
      <c r="O378" s="575"/>
      <c r="P378" s="575"/>
      <c r="Q378" s="575"/>
      <c r="R378" s="575"/>
      <c r="S378" s="575"/>
      <c r="T378" s="575"/>
      <c r="U378" s="575"/>
      <c r="V378" s="575"/>
      <c r="W378" s="575"/>
      <c r="X378" s="575"/>
      <c r="Y378" s="575"/>
      <c r="Z378" s="575"/>
      <c r="AA378" s="575"/>
      <c r="AB378" s="575"/>
      <c r="AC378" s="575"/>
      <c r="AD378" s="575"/>
      <c r="AE378" s="575"/>
      <c r="AF378" s="575"/>
      <c r="AG378" s="575"/>
      <c r="AH378" s="575"/>
      <c r="AI378" s="575"/>
      <c r="AJ378" s="575"/>
      <c r="AK378" s="575"/>
      <c r="AL378" s="575"/>
      <c r="AM378" s="575"/>
      <c r="AN378" s="575"/>
      <c r="AO378" s="575"/>
      <c r="AP378" s="575"/>
      <c r="AQ378" s="575"/>
      <c r="AR378" s="575"/>
      <c r="AS378" s="575"/>
      <c r="AT378" s="575"/>
      <c r="AU378" s="575"/>
      <c r="AV378" s="575"/>
      <c r="AW378" s="575"/>
      <c r="AX378" s="575"/>
      <c r="AY378" s="575"/>
      <c r="AZ378" s="575"/>
      <c r="BA378" s="575"/>
      <c r="BB378" s="575"/>
      <c r="BC378" s="575"/>
      <c r="BD378" s="575"/>
      <c r="BE378" s="575"/>
      <c r="BF378" s="575"/>
      <c r="BG378" s="575"/>
      <c r="BH378" s="575"/>
      <c r="BI378" s="575"/>
      <c r="BJ378" s="575"/>
      <c r="BK378" s="575"/>
      <c r="BL378" s="575"/>
      <c r="BM378" s="575"/>
      <c r="BN378" s="575"/>
      <c r="BO378" s="575"/>
      <c r="BP378" s="575"/>
      <c r="BQ378" s="575"/>
      <c r="BR378" s="575"/>
      <c r="BS378" s="575"/>
      <c r="BT378" s="575"/>
      <c r="BU378" s="575"/>
      <c r="BV378" s="575"/>
      <c r="BW378" s="575"/>
      <c r="BX378" s="575"/>
      <c r="BY378" s="575"/>
      <c r="BZ378" s="575"/>
      <c r="CA378" s="575"/>
      <c r="CB378" s="575"/>
      <c r="CC378" s="575"/>
      <c r="CD378" s="575"/>
      <c r="CE378" s="575"/>
      <c r="CF378" s="575"/>
      <c r="CG378" s="575"/>
      <c r="CH378" s="575"/>
      <c r="CI378" s="575"/>
      <c r="CJ378" s="575"/>
      <c r="CK378" s="575"/>
      <c r="CL378" s="575"/>
      <c r="CM378" s="575"/>
      <c r="CN378" s="575"/>
      <c r="CO378" s="575"/>
      <c r="CP378" s="575"/>
      <c r="CQ378" s="575"/>
      <c r="CR378" s="575"/>
      <c r="CS378" s="575"/>
      <c r="CT378" s="575"/>
      <c r="CU378" s="575"/>
      <c r="CV378" s="575"/>
      <c r="CW378" s="575"/>
      <c r="CX378" s="575"/>
      <c r="CY378" s="575"/>
      <c r="CZ378" s="575"/>
      <c r="DA378" s="575"/>
      <c r="DB378" s="575"/>
      <c r="DC378" s="575"/>
      <c r="DD378" s="575"/>
      <c r="DE378" s="575"/>
      <c r="DF378" s="575"/>
      <c r="DG378" s="575"/>
      <c r="DH378" s="575"/>
      <c r="DI378" s="575"/>
      <c r="DJ378" s="575"/>
      <c r="DK378" s="575"/>
      <c r="DL378" s="575"/>
      <c r="DM378" s="575"/>
      <c r="DN378" s="575"/>
      <c r="DO378" s="575"/>
      <c r="DP378" s="575"/>
      <c r="DQ378" s="575"/>
      <c r="DR378" s="575"/>
      <c r="DS378" s="575"/>
      <c r="DT378" s="575"/>
      <c r="DU378" s="575"/>
      <c r="DV378" s="575"/>
      <c r="DW378" s="575"/>
      <c r="DX378" s="575"/>
      <c r="DY378" s="575"/>
      <c r="DZ378" s="575"/>
      <c r="EA378" s="575"/>
      <c r="EB378" s="575"/>
      <c r="EC378" s="575"/>
      <c r="ED378" s="575"/>
      <c r="EE378" s="575"/>
      <c r="EF378" s="575"/>
      <c r="EG378" s="575"/>
    </row>
    <row r="379" spans="1:137">
      <c r="A379" s="575"/>
      <c r="B379" s="575"/>
      <c r="C379" s="575"/>
      <c r="D379" s="575"/>
      <c r="E379" s="575"/>
      <c r="F379" s="575"/>
      <c r="G379" s="575"/>
      <c r="H379" s="575"/>
      <c r="I379" s="575"/>
      <c r="J379" s="575"/>
      <c r="K379" s="575"/>
      <c r="L379" s="575"/>
      <c r="M379" s="575"/>
      <c r="N379" s="575"/>
      <c r="O379" s="575"/>
      <c r="P379" s="575"/>
      <c r="Q379" s="575"/>
      <c r="R379" s="575"/>
      <c r="S379" s="575"/>
      <c r="T379" s="575"/>
      <c r="U379" s="575"/>
      <c r="V379" s="575"/>
      <c r="W379" s="575"/>
      <c r="X379" s="575"/>
      <c r="Y379" s="575"/>
      <c r="Z379" s="575"/>
      <c r="AA379" s="575"/>
      <c r="AB379" s="575"/>
      <c r="AC379" s="575"/>
      <c r="AD379" s="575"/>
      <c r="AE379" s="575"/>
      <c r="AF379" s="575"/>
      <c r="AG379" s="575"/>
      <c r="AH379" s="575"/>
      <c r="AI379" s="575"/>
      <c r="AJ379" s="575"/>
      <c r="AK379" s="575"/>
      <c r="AL379" s="575"/>
      <c r="AM379" s="575"/>
      <c r="AN379" s="575"/>
      <c r="AO379" s="575"/>
      <c r="AP379" s="575"/>
      <c r="AQ379" s="575"/>
      <c r="AR379" s="575"/>
      <c r="AS379" s="575"/>
      <c r="AT379" s="575"/>
      <c r="AU379" s="575"/>
      <c r="AV379" s="575"/>
      <c r="AW379" s="575"/>
      <c r="AX379" s="575"/>
      <c r="AY379" s="575"/>
      <c r="AZ379" s="575"/>
      <c r="BA379" s="575"/>
      <c r="BB379" s="575"/>
      <c r="BC379" s="575"/>
      <c r="BD379" s="575"/>
      <c r="BE379" s="575"/>
      <c r="BF379" s="575"/>
      <c r="BG379" s="575"/>
      <c r="BH379" s="575"/>
      <c r="BI379" s="575"/>
      <c r="BJ379" s="575"/>
      <c r="BK379" s="575"/>
      <c r="BL379" s="575"/>
      <c r="BM379" s="575"/>
      <c r="BN379" s="575"/>
      <c r="BO379" s="575"/>
      <c r="BP379" s="575"/>
      <c r="BQ379" s="575"/>
      <c r="BR379" s="575"/>
      <c r="BS379" s="575"/>
      <c r="BT379" s="575"/>
      <c r="BU379" s="575"/>
      <c r="BV379" s="575"/>
      <c r="BW379" s="575"/>
      <c r="BX379" s="575"/>
      <c r="BY379" s="575"/>
      <c r="BZ379" s="575"/>
      <c r="CA379" s="575"/>
      <c r="CB379" s="575"/>
      <c r="CC379" s="575"/>
      <c r="CD379" s="575"/>
      <c r="CE379" s="575"/>
      <c r="CF379" s="575"/>
      <c r="CG379" s="575"/>
      <c r="CH379" s="575"/>
      <c r="CI379" s="575"/>
      <c r="CJ379" s="575"/>
      <c r="CK379" s="575"/>
      <c r="CL379" s="575"/>
      <c r="CM379" s="575"/>
      <c r="CN379" s="575"/>
      <c r="CO379" s="575"/>
      <c r="CP379" s="575"/>
      <c r="CQ379" s="575"/>
      <c r="CR379" s="575"/>
      <c r="CS379" s="575"/>
      <c r="CT379" s="575"/>
      <c r="CU379" s="575"/>
      <c r="CV379" s="575"/>
      <c r="CW379" s="575"/>
      <c r="CX379" s="575"/>
      <c r="CY379" s="575"/>
      <c r="CZ379" s="575"/>
      <c r="DA379" s="575"/>
      <c r="DB379" s="575"/>
      <c r="DC379" s="575"/>
      <c r="DD379" s="575"/>
      <c r="DE379" s="575"/>
      <c r="DF379" s="575"/>
      <c r="DG379" s="575"/>
      <c r="DH379" s="575"/>
      <c r="DI379" s="575"/>
      <c r="DJ379" s="575"/>
      <c r="DK379" s="575"/>
      <c r="DL379" s="575"/>
      <c r="DM379" s="575"/>
      <c r="DN379" s="575"/>
      <c r="DO379" s="575"/>
      <c r="DP379" s="575"/>
      <c r="DQ379" s="575"/>
      <c r="DR379" s="575"/>
      <c r="DS379" s="575"/>
      <c r="DT379" s="575"/>
      <c r="DU379" s="575"/>
      <c r="DV379" s="575"/>
      <c r="DW379" s="575"/>
      <c r="DX379" s="575"/>
      <c r="DY379" s="575"/>
      <c r="DZ379" s="575"/>
      <c r="EA379" s="575"/>
      <c r="EB379" s="575"/>
      <c r="EC379" s="575"/>
      <c r="ED379" s="575"/>
      <c r="EE379" s="575"/>
      <c r="EF379" s="575"/>
      <c r="EG379" s="575"/>
    </row>
    <row r="380" spans="1:137">
      <c r="A380" s="575"/>
      <c r="B380" s="575"/>
      <c r="C380" s="575"/>
      <c r="D380" s="575"/>
      <c r="E380" s="575"/>
      <c r="F380" s="575"/>
      <c r="G380" s="575"/>
      <c r="H380" s="575"/>
      <c r="I380" s="575"/>
      <c r="J380" s="575"/>
      <c r="K380" s="575"/>
      <c r="L380" s="575"/>
      <c r="M380" s="575"/>
      <c r="N380" s="575"/>
      <c r="O380" s="575"/>
      <c r="P380" s="575"/>
      <c r="Q380" s="575"/>
      <c r="R380" s="575"/>
      <c r="S380" s="575"/>
      <c r="T380" s="575"/>
      <c r="U380" s="575"/>
      <c r="V380" s="575"/>
      <c r="W380" s="575"/>
      <c r="X380" s="575"/>
      <c r="Y380" s="575"/>
      <c r="Z380" s="575"/>
      <c r="AA380" s="575"/>
      <c r="AB380" s="575"/>
      <c r="AC380" s="575"/>
      <c r="AD380" s="575"/>
      <c r="AE380" s="575"/>
      <c r="AF380" s="575"/>
      <c r="AG380" s="575"/>
      <c r="AH380" s="575"/>
      <c r="AI380" s="575"/>
      <c r="AJ380" s="575"/>
      <c r="AK380" s="575"/>
      <c r="AL380" s="575"/>
      <c r="AM380" s="575"/>
      <c r="AN380" s="575"/>
      <c r="AO380" s="575"/>
      <c r="AP380" s="575"/>
      <c r="AQ380" s="575"/>
      <c r="AR380" s="575"/>
      <c r="AS380" s="575"/>
      <c r="AT380" s="575"/>
      <c r="AU380" s="575"/>
      <c r="AV380" s="575"/>
      <c r="AW380" s="575"/>
      <c r="AX380" s="575"/>
      <c r="AY380" s="575"/>
      <c r="AZ380" s="575"/>
      <c r="BA380" s="575"/>
      <c r="BB380" s="575"/>
      <c r="BC380" s="575"/>
      <c r="BD380" s="575"/>
      <c r="BE380" s="575"/>
      <c r="BF380" s="575"/>
      <c r="BG380" s="575"/>
      <c r="BH380" s="575"/>
      <c r="BI380" s="575"/>
      <c r="BJ380" s="575"/>
      <c r="BK380" s="575"/>
      <c r="BL380" s="575"/>
      <c r="BM380" s="575"/>
      <c r="BN380" s="575"/>
      <c r="BO380" s="575"/>
      <c r="BP380" s="575"/>
      <c r="BQ380" s="575"/>
      <c r="BR380" s="575"/>
      <c r="BS380" s="575"/>
      <c r="BT380" s="575"/>
      <c r="BU380" s="575"/>
      <c r="BV380" s="575"/>
      <c r="BW380" s="575"/>
      <c r="BX380" s="575"/>
      <c r="BY380" s="575"/>
      <c r="BZ380" s="575"/>
      <c r="CA380" s="575"/>
      <c r="CB380" s="575"/>
      <c r="CC380" s="575"/>
      <c r="CD380" s="575"/>
      <c r="CE380" s="575"/>
      <c r="CF380" s="575"/>
      <c r="CG380" s="575"/>
      <c r="CH380" s="575"/>
      <c r="CI380" s="575"/>
      <c r="CJ380" s="575"/>
      <c r="CK380" s="575"/>
      <c r="CL380" s="575"/>
      <c r="CM380" s="575"/>
      <c r="CN380" s="575"/>
      <c r="CO380" s="575"/>
      <c r="CP380" s="575"/>
      <c r="CQ380" s="575"/>
      <c r="CR380" s="575"/>
      <c r="CS380" s="575"/>
      <c r="CT380" s="575"/>
      <c r="CU380" s="575"/>
      <c r="CV380" s="575"/>
      <c r="CW380" s="575"/>
      <c r="CX380" s="575"/>
      <c r="CY380" s="575"/>
      <c r="CZ380" s="575"/>
      <c r="DA380" s="575"/>
      <c r="DB380" s="575"/>
      <c r="DC380" s="575"/>
      <c r="DD380" s="575"/>
      <c r="DE380" s="575"/>
      <c r="DF380" s="575"/>
      <c r="DG380" s="575"/>
      <c r="DH380" s="575"/>
      <c r="DI380" s="575"/>
      <c r="DJ380" s="575"/>
      <c r="DK380" s="575"/>
      <c r="DL380" s="575"/>
      <c r="DM380" s="575"/>
      <c r="DN380" s="575"/>
      <c r="DO380" s="575"/>
      <c r="DP380" s="575"/>
      <c r="DQ380" s="575"/>
      <c r="DR380" s="575"/>
      <c r="DS380" s="575"/>
      <c r="DT380" s="575"/>
      <c r="DU380" s="575"/>
      <c r="DV380" s="575"/>
      <c r="DW380" s="575"/>
      <c r="DX380" s="575"/>
      <c r="DY380" s="575"/>
      <c r="DZ380" s="575"/>
      <c r="EA380" s="575"/>
      <c r="EB380" s="575"/>
      <c r="EC380" s="575"/>
      <c r="ED380" s="575"/>
      <c r="EE380" s="575"/>
      <c r="EF380" s="575"/>
      <c r="EG380" s="575"/>
    </row>
    <row r="381" spans="1:137">
      <c r="A381" s="575"/>
      <c r="B381" s="575"/>
      <c r="C381" s="575"/>
      <c r="D381" s="575"/>
      <c r="E381" s="575"/>
      <c r="F381" s="575"/>
      <c r="G381" s="575"/>
      <c r="H381" s="575"/>
      <c r="I381" s="575"/>
      <c r="J381" s="575"/>
      <c r="K381" s="575"/>
      <c r="L381" s="575"/>
      <c r="M381" s="575"/>
      <c r="N381" s="575"/>
      <c r="O381" s="575"/>
      <c r="P381" s="575"/>
      <c r="Q381" s="575"/>
      <c r="R381" s="575"/>
      <c r="S381" s="575"/>
      <c r="T381" s="575"/>
      <c r="U381" s="575"/>
      <c r="V381" s="575"/>
      <c r="W381" s="575"/>
      <c r="X381" s="575"/>
      <c r="Y381" s="575"/>
      <c r="Z381" s="575"/>
      <c r="AA381" s="575"/>
      <c r="AB381" s="575"/>
      <c r="AC381" s="575"/>
      <c r="AD381" s="575"/>
      <c r="AE381" s="575"/>
      <c r="AF381" s="575"/>
      <c r="AG381" s="575"/>
      <c r="AH381" s="575"/>
      <c r="AI381" s="575"/>
      <c r="AJ381" s="575"/>
      <c r="AK381" s="575"/>
      <c r="AL381" s="575"/>
      <c r="AM381" s="575"/>
      <c r="AN381" s="575"/>
      <c r="AO381" s="575"/>
      <c r="AP381" s="575"/>
      <c r="AQ381" s="575"/>
      <c r="AR381" s="575"/>
      <c r="AS381" s="575"/>
      <c r="AT381" s="575"/>
      <c r="AU381" s="575"/>
      <c r="AV381" s="575"/>
      <c r="AW381" s="575"/>
      <c r="AX381" s="575"/>
      <c r="AY381" s="575"/>
      <c r="AZ381" s="575"/>
      <c r="BA381" s="575"/>
      <c r="BB381" s="575"/>
      <c r="BC381" s="575"/>
      <c r="BD381" s="575"/>
      <c r="BE381" s="575"/>
      <c r="BF381" s="575"/>
      <c r="BG381" s="575"/>
      <c r="BH381" s="575"/>
      <c r="BI381" s="575"/>
      <c r="BJ381" s="575"/>
      <c r="BK381" s="575"/>
      <c r="BL381" s="575"/>
      <c r="BM381" s="575"/>
      <c r="BN381" s="575"/>
      <c r="BO381" s="575"/>
      <c r="BP381" s="575"/>
      <c r="BQ381" s="575"/>
      <c r="BR381" s="575"/>
      <c r="BS381" s="575"/>
      <c r="BT381" s="575"/>
      <c r="BU381" s="575"/>
      <c r="BV381" s="575"/>
      <c r="BW381" s="575"/>
      <c r="BX381" s="575"/>
      <c r="BY381" s="575"/>
      <c r="BZ381" s="575"/>
      <c r="CA381" s="575"/>
      <c r="CB381" s="575"/>
      <c r="CC381" s="575"/>
      <c r="CD381" s="575"/>
      <c r="CE381" s="575"/>
      <c r="CF381" s="575"/>
      <c r="CG381" s="575"/>
      <c r="CH381" s="575"/>
      <c r="CI381" s="575"/>
      <c r="CJ381" s="575"/>
      <c r="CK381" s="575"/>
      <c r="CL381" s="575"/>
      <c r="CM381" s="575"/>
      <c r="CN381" s="575"/>
      <c r="CO381" s="575"/>
      <c r="CP381" s="575"/>
      <c r="CQ381" s="575"/>
      <c r="CR381" s="575"/>
      <c r="CS381" s="575"/>
      <c r="CT381" s="575"/>
      <c r="CU381" s="575"/>
      <c r="CV381" s="575"/>
      <c r="CW381" s="575"/>
      <c r="CX381" s="575"/>
      <c r="CY381" s="575"/>
      <c r="CZ381" s="575"/>
      <c r="DA381" s="575"/>
      <c r="DB381" s="575"/>
      <c r="DC381" s="575"/>
      <c r="DD381" s="575"/>
      <c r="DE381" s="575"/>
      <c r="DF381" s="575"/>
      <c r="DG381" s="575"/>
      <c r="DH381" s="575"/>
      <c r="DI381" s="575"/>
      <c r="DJ381" s="575"/>
      <c r="DK381" s="575"/>
      <c r="DL381" s="575"/>
      <c r="DM381" s="575"/>
      <c r="DN381" s="575"/>
      <c r="DO381" s="575"/>
      <c r="DP381" s="575"/>
      <c r="DQ381" s="575"/>
      <c r="DR381" s="575"/>
      <c r="DS381" s="575"/>
      <c r="DT381" s="575"/>
      <c r="DU381" s="575"/>
      <c r="DV381" s="575"/>
      <c r="DW381" s="575"/>
      <c r="DX381" s="575"/>
      <c r="DY381" s="575"/>
      <c r="DZ381" s="575"/>
      <c r="EA381" s="575"/>
      <c r="EB381" s="575"/>
      <c r="EC381" s="575"/>
      <c r="ED381" s="575"/>
      <c r="EE381" s="575"/>
      <c r="EF381" s="575"/>
      <c r="EG381" s="575"/>
    </row>
    <row r="382" spans="1:137">
      <c r="A382" s="575"/>
      <c r="B382" s="575"/>
      <c r="C382" s="575"/>
      <c r="D382" s="575"/>
      <c r="E382" s="575"/>
      <c r="F382" s="575"/>
      <c r="G382" s="575"/>
      <c r="H382" s="575"/>
      <c r="I382" s="575"/>
      <c r="J382" s="575"/>
      <c r="K382" s="575"/>
      <c r="L382" s="575"/>
      <c r="M382" s="575"/>
      <c r="N382" s="575"/>
      <c r="O382" s="575"/>
      <c r="P382" s="575"/>
      <c r="Q382" s="575"/>
      <c r="R382" s="575"/>
      <c r="S382" s="575"/>
      <c r="T382" s="575"/>
      <c r="U382" s="575"/>
      <c r="V382" s="575"/>
      <c r="W382" s="575"/>
      <c r="X382" s="575"/>
      <c r="Y382" s="575"/>
      <c r="Z382" s="575"/>
      <c r="AA382" s="575"/>
      <c r="AB382" s="575"/>
      <c r="AC382" s="575"/>
      <c r="AD382" s="575"/>
      <c r="AE382" s="575"/>
      <c r="AF382" s="575"/>
      <c r="AG382" s="575"/>
      <c r="AH382" s="575"/>
      <c r="AI382" s="575"/>
      <c r="AJ382" s="575"/>
      <c r="AK382" s="575"/>
      <c r="AL382" s="575"/>
      <c r="AM382" s="575"/>
      <c r="AN382" s="575"/>
      <c r="AO382" s="575"/>
      <c r="AP382" s="575"/>
      <c r="AQ382" s="575"/>
      <c r="AR382" s="575"/>
      <c r="AS382" s="575"/>
      <c r="AT382" s="575"/>
      <c r="AU382" s="575"/>
      <c r="AV382" s="575"/>
      <c r="AW382" s="575"/>
      <c r="AX382" s="575"/>
      <c r="AY382" s="575"/>
      <c r="AZ382" s="575"/>
      <c r="BA382" s="575"/>
      <c r="BB382" s="575"/>
      <c r="BC382" s="575"/>
      <c r="BD382" s="575"/>
      <c r="BE382" s="575"/>
      <c r="BF382" s="575"/>
      <c r="BG382" s="575"/>
      <c r="BH382" s="575"/>
      <c r="BI382" s="575"/>
      <c r="BJ382" s="575"/>
      <c r="BK382" s="575"/>
      <c r="BL382" s="575"/>
      <c r="BM382" s="575"/>
      <c r="BN382" s="575"/>
      <c r="BO382" s="575"/>
      <c r="BP382" s="575"/>
      <c r="BQ382" s="575"/>
      <c r="BR382" s="575"/>
      <c r="BS382" s="575"/>
      <c r="BT382" s="575"/>
      <c r="BU382" s="575"/>
      <c r="BV382" s="575"/>
      <c r="BW382" s="575"/>
      <c r="BX382" s="575"/>
      <c r="BY382" s="575"/>
      <c r="BZ382" s="575"/>
      <c r="CA382" s="575"/>
      <c r="CB382" s="575"/>
      <c r="CC382" s="575"/>
      <c r="CD382" s="575"/>
      <c r="CE382" s="575"/>
      <c r="CF382" s="575"/>
      <c r="CG382" s="575"/>
      <c r="CH382" s="575"/>
      <c r="CI382" s="575"/>
      <c r="CJ382" s="575"/>
      <c r="CK382" s="575"/>
      <c r="CL382" s="575"/>
      <c r="CM382" s="575"/>
      <c r="CN382" s="575"/>
      <c r="CO382" s="575"/>
      <c r="CP382" s="575"/>
      <c r="CQ382" s="575"/>
      <c r="CR382" s="575"/>
      <c r="CS382" s="575"/>
      <c r="CT382" s="575"/>
      <c r="CU382" s="575"/>
      <c r="CV382" s="575"/>
      <c r="CW382" s="575"/>
      <c r="CX382" s="575"/>
      <c r="CY382" s="575"/>
      <c r="CZ382" s="575"/>
      <c r="DA382" s="575"/>
      <c r="DB382" s="575"/>
      <c r="DC382" s="575"/>
      <c r="DD382" s="575"/>
      <c r="DE382" s="575"/>
      <c r="DF382" s="575"/>
      <c r="DG382" s="575"/>
      <c r="DH382" s="575"/>
      <c r="DI382" s="575"/>
      <c r="DJ382" s="575"/>
      <c r="DK382" s="575"/>
      <c r="DL382" s="575"/>
      <c r="DM382" s="575"/>
      <c r="DN382" s="575"/>
      <c r="DO382" s="575"/>
      <c r="DP382" s="575"/>
      <c r="DQ382" s="575"/>
      <c r="DR382" s="575"/>
      <c r="DS382" s="575"/>
      <c r="DT382" s="575"/>
      <c r="DU382" s="575"/>
      <c r="DV382" s="575"/>
      <c r="DW382" s="575"/>
      <c r="DX382" s="575"/>
      <c r="DY382" s="575"/>
      <c r="DZ382" s="575"/>
      <c r="EA382" s="575"/>
      <c r="EB382" s="575"/>
      <c r="EC382" s="575"/>
      <c r="ED382" s="575"/>
      <c r="EE382" s="575"/>
      <c r="EF382" s="575"/>
      <c r="EG382" s="575"/>
    </row>
    <row r="383" spans="1:137">
      <c r="A383" s="575"/>
      <c r="B383" s="575"/>
      <c r="C383" s="575"/>
      <c r="D383" s="575"/>
      <c r="E383" s="575"/>
      <c r="F383" s="575"/>
      <c r="G383" s="575"/>
      <c r="H383" s="575"/>
      <c r="I383" s="575"/>
      <c r="J383" s="575"/>
      <c r="K383" s="575"/>
      <c r="L383" s="575"/>
      <c r="M383" s="575"/>
      <c r="N383" s="575"/>
      <c r="O383" s="575"/>
      <c r="P383" s="575"/>
      <c r="Q383" s="575"/>
      <c r="R383" s="575"/>
      <c r="S383" s="575"/>
      <c r="T383" s="575"/>
      <c r="U383" s="575"/>
      <c r="V383" s="575"/>
      <c r="W383" s="575"/>
      <c r="X383" s="575"/>
      <c r="Y383" s="575"/>
      <c r="Z383" s="575"/>
      <c r="AA383" s="575"/>
      <c r="AB383" s="575"/>
      <c r="AC383" s="575"/>
      <c r="AD383" s="575"/>
      <c r="AE383" s="575"/>
      <c r="AF383" s="575"/>
      <c r="AG383" s="575"/>
      <c r="AH383" s="575"/>
      <c r="AI383" s="575"/>
      <c r="AJ383" s="575"/>
      <c r="AK383" s="575"/>
      <c r="AL383" s="575"/>
      <c r="AM383" s="575"/>
      <c r="AN383" s="575"/>
      <c r="AO383" s="575"/>
      <c r="AP383" s="575"/>
      <c r="AQ383" s="575"/>
      <c r="AR383" s="575"/>
      <c r="AS383" s="575"/>
      <c r="AT383" s="575"/>
      <c r="AU383" s="575"/>
      <c r="AV383" s="575"/>
      <c r="AW383" s="575"/>
      <c r="AX383" s="575"/>
      <c r="AY383" s="575"/>
      <c r="AZ383" s="575"/>
      <c r="BA383" s="575"/>
      <c r="BB383" s="575"/>
      <c r="BC383" s="575"/>
      <c r="BD383" s="575"/>
      <c r="BE383" s="575"/>
      <c r="BF383" s="575"/>
      <c r="BG383" s="575"/>
      <c r="BH383" s="575"/>
      <c r="BI383" s="575"/>
      <c r="BJ383" s="575"/>
      <c r="BK383" s="575"/>
      <c r="BL383" s="575"/>
      <c r="BM383" s="575"/>
      <c r="BN383" s="575"/>
      <c r="BO383" s="575"/>
      <c r="BP383" s="575"/>
      <c r="BQ383" s="575"/>
      <c r="BR383" s="575"/>
      <c r="BS383" s="575"/>
      <c r="BT383" s="575"/>
      <c r="BU383" s="575"/>
      <c r="BV383" s="575"/>
      <c r="BW383" s="575"/>
      <c r="BX383" s="575"/>
      <c r="BY383" s="575"/>
      <c r="BZ383" s="575"/>
      <c r="CA383" s="575"/>
      <c r="CB383" s="575"/>
      <c r="CC383" s="575"/>
      <c r="CD383" s="575"/>
      <c r="CE383" s="575"/>
      <c r="CF383" s="575"/>
      <c r="CG383" s="575"/>
      <c r="CH383" s="575"/>
      <c r="CI383" s="575"/>
      <c r="CJ383" s="575"/>
      <c r="CK383" s="575"/>
      <c r="CL383" s="575"/>
      <c r="CM383" s="575"/>
      <c r="CN383" s="575"/>
      <c r="CO383" s="575"/>
      <c r="CP383" s="575"/>
      <c r="CQ383" s="575"/>
      <c r="CR383" s="575"/>
      <c r="CS383" s="575"/>
      <c r="CT383" s="575"/>
      <c r="CU383" s="575"/>
      <c r="CV383" s="575"/>
      <c r="CW383" s="575"/>
      <c r="CX383" s="575"/>
      <c r="CY383" s="575"/>
      <c r="CZ383" s="575"/>
      <c r="DA383" s="575"/>
      <c r="DB383" s="575"/>
      <c r="DC383" s="575"/>
      <c r="DD383" s="575"/>
      <c r="DE383" s="575"/>
      <c r="DF383" s="575"/>
      <c r="DG383" s="575"/>
      <c r="DH383" s="575"/>
      <c r="DI383" s="575"/>
      <c r="DJ383" s="575"/>
      <c r="DK383" s="575"/>
      <c r="DL383" s="575"/>
      <c r="DM383" s="575"/>
      <c r="DN383" s="575"/>
      <c r="DO383" s="575"/>
      <c r="DP383" s="575"/>
      <c r="DQ383" s="575"/>
      <c r="DR383" s="575"/>
      <c r="DS383" s="575"/>
      <c r="DT383" s="575"/>
      <c r="DU383" s="575"/>
      <c r="DV383" s="575"/>
      <c r="DW383" s="575"/>
      <c r="DX383" s="575"/>
      <c r="DY383" s="575"/>
      <c r="DZ383" s="575"/>
      <c r="EA383" s="575"/>
      <c r="EB383" s="575"/>
      <c r="EC383" s="575"/>
      <c r="ED383" s="575"/>
      <c r="EE383" s="575"/>
      <c r="EF383" s="575"/>
      <c r="EG383" s="575"/>
    </row>
    <row r="384" spans="1:137">
      <c r="A384" s="575"/>
      <c r="B384" s="575"/>
      <c r="C384" s="575"/>
      <c r="D384" s="575"/>
      <c r="E384" s="575"/>
      <c r="F384" s="575"/>
      <c r="G384" s="575"/>
      <c r="H384" s="575"/>
      <c r="I384" s="575"/>
      <c r="J384" s="575"/>
      <c r="K384" s="575"/>
      <c r="L384" s="575"/>
      <c r="M384" s="575"/>
      <c r="N384" s="575"/>
      <c r="O384" s="575"/>
      <c r="P384" s="575"/>
      <c r="Q384" s="575"/>
      <c r="R384" s="575"/>
      <c r="S384" s="575"/>
      <c r="T384" s="575"/>
      <c r="U384" s="575"/>
      <c r="V384" s="575"/>
      <c r="W384" s="575"/>
      <c r="X384" s="575"/>
      <c r="Y384" s="575"/>
      <c r="Z384" s="575"/>
      <c r="AA384" s="575"/>
      <c r="AB384" s="575"/>
      <c r="AC384" s="575"/>
      <c r="AD384" s="575"/>
      <c r="AE384" s="575"/>
      <c r="AF384" s="575"/>
      <c r="AG384" s="575"/>
      <c r="AH384" s="575"/>
      <c r="AI384" s="575"/>
      <c r="AJ384" s="575"/>
      <c r="AK384" s="575"/>
      <c r="AL384" s="575"/>
      <c r="AM384" s="575"/>
      <c r="AN384" s="575"/>
      <c r="AO384" s="575"/>
      <c r="AP384" s="575"/>
      <c r="AQ384" s="575"/>
      <c r="AR384" s="575"/>
      <c r="AS384" s="575"/>
      <c r="AT384" s="575"/>
      <c r="AU384" s="575"/>
      <c r="AV384" s="575"/>
      <c r="AW384" s="575"/>
      <c r="AX384" s="575"/>
      <c r="AY384" s="575"/>
      <c r="AZ384" s="575"/>
      <c r="BA384" s="575"/>
      <c r="BB384" s="575"/>
      <c r="BC384" s="575"/>
      <c r="BD384" s="575"/>
      <c r="BE384" s="575"/>
      <c r="BF384" s="575"/>
      <c r="BG384" s="575"/>
      <c r="BH384" s="575"/>
      <c r="BI384" s="575"/>
      <c r="BJ384" s="575"/>
      <c r="BK384" s="575"/>
      <c r="BL384" s="575"/>
      <c r="BM384" s="575"/>
      <c r="BN384" s="575"/>
      <c r="BO384" s="575"/>
      <c r="BP384" s="575"/>
      <c r="BQ384" s="575"/>
      <c r="BR384" s="575"/>
      <c r="BS384" s="575"/>
      <c r="BT384" s="575"/>
      <c r="BU384" s="575"/>
      <c r="BV384" s="575"/>
      <c r="BW384" s="575"/>
      <c r="BX384" s="575"/>
      <c r="BY384" s="575"/>
      <c r="BZ384" s="575"/>
      <c r="CA384" s="575"/>
      <c r="CB384" s="575"/>
      <c r="CC384" s="575"/>
      <c r="CD384" s="575"/>
      <c r="CE384" s="575"/>
      <c r="CF384" s="575"/>
      <c r="CG384" s="575"/>
      <c r="CH384" s="575"/>
      <c r="CI384" s="575"/>
      <c r="CJ384" s="575"/>
      <c r="CK384" s="575"/>
      <c r="CL384" s="575"/>
      <c r="CM384" s="575"/>
      <c r="CN384" s="575"/>
      <c r="CO384" s="575"/>
      <c r="CP384" s="575"/>
      <c r="CQ384" s="575"/>
      <c r="CR384" s="575"/>
      <c r="CS384" s="575"/>
      <c r="CT384" s="575"/>
      <c r="CU384" s="575"/>
      <c r="CV384" s="575"/>
      <c r="CW384" s="575"/>
      <c r="CX384" s="575"/>
      <c r="CY384" s="575"/>
      <c r="CZ384" s="575"/>
      <c r="DA384" s="575"/>
      <c r="DB384" s="575"/>
      <c r="DC384" s="575"/>
      <c r="DD384" s="575"/>
      <c r="DE384" s="575"/>
      <c r="DF384" s="575"/>
      <c r="DG384" s="575"/>
      <c r="DH384" s="575"/>
      <c r="DI384" s="575"/>
      <c r="DJ384" s="575"/>
      <c r="DK384" s="575"/>
      <c r="DL384" s="575"/>
      <c r="DM384" s="575"/>
      <c r="DN384" s="575"/>
      <c r="DO384" s="575"/>
      <c r="DP384" s="575"/>
      <c r="DQ384" s="575"/>
      <c r="DR384" s="575"/>
      <c r="DS384" s="575"/>
      <c r="DT384" s="575"/>
      <c r="DU384" s="575"/>
      <c r="DV384" s="575"/>
      <c r="DW384" s="575"/>
      <c r="DX384" s="575"/>
      <c r="DY384" s="575"/>
      <c r="DZ384" s="575"/>
      <c r="EA384" s="575"/>
      <c r="EB384" s="575"/>
      <c r="EC384" s="575"/>
      <c r="ED384" s="575"/>
      <c r="EE384" s="575"/>
      <c r="EF384" s="575"/>
      <c r="EG384" s="575"/>
    </row>
    <row r="385" spans="1:137">
      <c r="A385" s="575"/>
      <c r="B385" s="575"/>
      <c r="C385" s="575"/>
      <c r="D385" s="575"/>
      <c r="E385" s="575"/>
      <c r="F385" s="575"/>
      <c r="G385" s="575"/>
      <c r="H385" s="575"/>
      <c r="I385" s="575"/>
      <c r="J385" s="575"/>
      <c r="K385" s="575"/>
      <c r="L385" s="575"/>
      <c r="M385" s="575"/>
      <c r="N385" s="575"/>
      <c r="O385" s="575"/>
      <c r="P385" s="575"/>
      <c r="Q385" s="575"/>
      <c r="R385" s="575"/>
      <c r="S385" s="575"/>
      <c r="T385" s="575"/>
      <c r="U385" s="575"/>
      <c r="V385" s="575"/>
      <c r="W385" s="575"/>
      <c r="X385" s="575"/>
      <c r="Y385" s="575"/>
      <c r="Z385" s="575"/>
      <c r="AA385" s="575"/>
      <c r="AB385" s="575"/>
      <c r="AC385" s="575"/>
      <c r="AD385" s="575"/>
      <c r="AE385" s="575"/>
      <c r="AF385" s="575"/>
      <c r="AG385" s="575"/>
      <c r="AH385" s="575"/>
      <c r="AI385" s="575"/>
      <c r="AJ385" s="575"/>
      <c r="AK385" s="575"/>
      <c r="AL385" s="575"/>
      <c r="AM385" s="575"/>
      <c r="AN385" s="575"/>
      <c r="AO385" s="575"/>
      <c r="AP385" s="575"/>
      <c r="AQ385" s="575"/>
      <c r="AR385" s="575"/>
      <c r="AS385" s="575"/>
      <c r="AT385" s="575"/>
      <c r="AU385" s="575"/>
      <c r="AV385" s="575"/>
      <c r="AW385" s="575"/>
      <c r="AX385" s="575"/>
      <c r="AY385" s="575"/>
      <c r="AZ385" s="575"/>
      <c r="BA385" s="575"/>
      <c r="BB385" s="575"/>
      <c r="BC385" s="575"/>
      <c r="BD385" s="575"/>
      <c r="BE385" s="575"/>
      <c r="BF385" s="575"/>
      <c r="BG385" s="575"/>
      <c r="BH385" s="575"/>
      <c r="BI385" s="575"/>
      <c r="BJ385" s="575"/>
      <c r="BK385" s="575"/>
      <c r="BL385" s="575"/>
      <c r="BM385" s="575"/>
      <c r="BN385" s="575"/>
      <c r="BO385" s="575"/>
      <c r="BP385" s="575"/>
      <c r="BQ385" s="575"/>
      <c r="BR385" s="575"/>
      <c r="BS385" s="575"/>
      <c r="BT385" s="575"/>
      <c r="BU385" s="575"/>
      <c r="BV385" s="575"/>
      <c r="BW385" s="575"/>
      <c r="BX385" s="575"/>
      <c r="BY385" s="575"/>
      <c r="BZ385" s="575"/>
      <c r="CA385" s="575"/>
      <c r="CB385" s="575"/>
      <c r="CC385" s="575"/>
      <c r="CD385" s="575"/>
      <c r="CE385" s="575"/>
      <c r="CF385" s="575"/>
      <c r="CG385" s="575"/>
      <c r="CH385" s="575"/>
      <c r="CI385" s="575"/>
      <c r="CJ385" s="575"/>
      <c r="CK385" s="575"/>
      <c r="CL385" s="575"/>
      <c r="CM385" s="575"/>
      <c r="CN385" s="575"/>
      <c r="CO385" s="575"/>
      <c r="CP385" s="575"/>
      <c r="CQ385" s="575"/>
      <c r="CR385" s="575"/>
      <c r="CS385" s="575"/>
      <c r="CT385" s="575"/>
      <c r="CU385" s="575"/>
      <c r="CV385" s="575"/>
      <c r="CW385" s="575"/>
      <c r="CX385" s="575"/>
      <c r="CY385" s="575"/>
      <c r="CZ385" s="575"/>
      <c r="DA385" s="575"/>
      <c r="DB385" s="575"/>
      <c r="DC385" s="575"/>
      <c r="DD385" s="575"/>
      <c r="DE385" s="575"/>
      <c r="DF385" s="575"/>
      <c r="DG385" s="575"/>
      <c r="DH385" s="575"/>
      <c r="DI385" s="575"/>
      <c r="DJ385" s="575"/>
      <c r="DK385" s="575"/>
      <c r="DL385" s="575"/>
      <c r="DM385" s="575"/>
      <c r="DN385" s="575"/>
      <c r="DO385" s="575"/>
      <c r="DP385" s="575"/>
      <c r="DQ385" s="575"/>
      <c r="DR385" s="575"/>
      <c r="DS385" s="575"/>
      <c r="DT385" s="575"/>
      <c r="DU385" s="575"/>
      <c r="DV385" s="575"/>
      <c r="DW385" s="575"/>
      <c r="DX385" s="575"/>
      <c r="DY385" s="575"/>
      <c r="DZ385" s="575"/>
      <c r="EA385" s="575"/>
      <c r="EB385" s="575"/>
      <c r="EC385" s="575"/>
      <c r="ED385" s="575"/>
      <c r="EE385" s="575"/>
      <c r="EF385" s="575"/>
      <c r="EG385" s="575"/>
    </row>
    <row r="386" spans="1:137">
      <c r="A386" s="575"/>
      <c r="B386" s="575"/>
      <c r="C386" s="575"/>
      <c r="D386" s="575"/>
      <c r="E386" s="575"/>
      <c r="F386" s="575"/>
      <c r="G386" s="575"/>
      <c r="H386" s="575"/>
      <c r="I386" s="575"/>
      <c r="J386" s="575"/>
      <c r="K386" s="575"/>
      <c r="L386" s="575"/>
      <c r="M386" s="575"/>
      <c r="N386" s="575"/>
      <c r="O386" s="575"/>
      <c r="P386" s="575"/>
      <c r="Q386" s="575"/>
      <c r="R386" s="575"/>
      <c r="S386" s="575"/>
      <c r="T386" s="575"/>
      <c r="U386" s="575"/>
      <c r="V386" s="575"/>
      <c r="W386" s="575"/>
      <c r="X386" s="575"/>
      <c r="Y386" s="575"/>
      <c r="Z386" s="575"/>
      <c r="AA386" s="575"/>
      <c r="AB386" s="575"/>
      <c r="AC386" s="575"/>
      <c r="AD386" s="575"/>
      <c r="AE386" s="575"/>
      <c r="AF386" s="575"/>
      <c r="AG386" s="575"/>
      <c r="AH386" s="575"/>
      <c r="AI386" s="575"/>
      <c r="AJ386" s="575"/>
      <c r="AK386" s="575"/>
      <c r="AL386" s="575"/>
      <c r="AM386" s="575"/>
      <c r="AN386" s="575"/>
      <c r="AO386" s="575"/>
      <c r="AP386" s="575"/>
      <c r="AQ386" s="575"/>
      <c r="AR386" s="575"/>
      <c r="AS386" s="575"/>
      <c r="AT386" s="575"/>
      <c r="AU386" s="575"/>
      <c r="AV386" s="575"/>
      <c r="AW386" s="575"/>
      <c r="AX386" s="575"/>
      <c r="AY386" s="575"/>
      <c r="AZ386" s="575"/>
      <c r="BA386" s="575"/>
      <c r="BB386" s="575"/>
      <c r="BC386" s="575"/>
      <c r="BD386" s="575"/>
      <c r="BE386" s="575"/>
      <c r="BF386" s="575"/>
      <c r="BG386" s="575"/>
      <c r="BH386" s="575"/>
      <c r="BI386" s="575"/>
      <c r="BJ386" s="575"/>
      <c r="BK386" s="575"/>
      <c r="BL386" s="575"/>
      <c r="BM386" s="575"/>
      <c r="BN386" s="575"/>
      <c r="BO386" s="575"/>
      <c r="BP386" s="575"/>
      <c r="BQ386" s="575"/>
      <c r="BR386" s="575"/>
      <c r="BS386" s="575"/>
      <c r="BT386" s="575"/>
      <c r="BU386" s="575"/>
      <c r="BV386" s="575"/>
      <c r="BW386" s="575"/>
      <c r="BX386" s="575"/>
      <c r="BY386" s="575"/>
      <c r="BZ386" s="575"/>
      <c r="CA386" s="575"/>
      <c r="CB386" s="575"/>
      <c r="CC386" s="575"/>
      <c r="CD386" s="575"/>
      <c r="CE386" s="575"/>
      <c r="CF386" s="575"/>
      <c r="CG386" s="575"/>
      <c r="CH386" s="575"/>
      <c r="CI386" s="575"/>
      <c r="CJ386" s="575"/>
      <c r="CK386" s="575"/>
      <c r="CL386" s="575"/>
      <c r="CM386" s="575"/>
      <c r="CN386" s="575"/>
      <c r="CO386" s="575"/>
      <c r="CP386" s="575"/>
      <c r="CQ386" s="575"/>
      <c r="CR386" s="575"/>
      <c r="CS386" s="575"/>
      <c r="CT386" s="575"/>
      <c r="CU386" s="575"/>
      <c r="CV386" s="575"/>
      <c r="CW386" s="575"/>
      <c r="CX386" s="575"/>
      <c r="CY386" s="575"/>
      <c r="CZ386" s="575"/>
      <c r="DA386" s="575"/>
      <c r="DB386" s="575"/>
      <c r="DC386" s="575"/>
      <c r="DD386" s="575"/>
      <c r="DE386" s="575"/>
      <c r="DF386" s="575"/>
      <c r="DG386" s="575"/>
      <c r="DH386" s="575"/>
      <c r="DI386" s="575"/>
      <c r="DJ386" s="575"/>
      <c r="DK386" s="575"/>
      <c r="DL386" s="575"/>
      <c r="DM386" s="575"/>
      <c r="DN386" s="575"/>
      <c r="DO386" s="575"/>
      <c r="DP386" s="575"/>
      <c r="DQ386" s="575"/>
      <c r="DR386" s="575"/>
      <c r="DS386" s="575"/>
      <c r="DT386" s="575"/>
      <c r="DU386" s="575"/>
      <c r="DV386" s="575"/>
      <c r="DW386" s="575"/>
      <c r="DX386" s="575"/>
      <c r="DY386" s="575"/>
      <c r="DZ386" s="575"/>
      <c r="EA386" s="575"/>
      <c r="EB386" s="575"/>
      <c r="EC386" s="575"/>
      <c r="ED386" s="575"/>
      <c r="EE386" s="575"/>
      <c r="EF386" s="575"/>
      <c r="EG386" s="575"/>
    </row>
    <row r="387" spans="1:137">
      <c r="A387" s="575"/>
      <c r="B387" s="575"/>
      <c r="C387" s="575"/>
      <c r="D387" s="575"/>
      <c r="E387" s="575"/>
      <c r="F387" s="575"/>
      <c r="G387" s="575"/>
      <c r="H387" s="575"/>
      <c r="I387" s="575"/>
      <c r="J387" s="575"/>
      <c r="K387" s="575"/>
      <c r="L387" s="575"/>
      <c r="M387" s="575"/>
      <c r="N387" s="575"/>
      <c r="O387" s="575"/>
      <c r="P387" s="575"/>
      <c r="Q387" s="575"/>
      <c r="R387" s="575"/>
      <c r="S387" s="575"/>
      <c r="T387" s="575"/>
      <c r="U387" s="575"/>
      <c r="V387" s="575"/>
      <c r="W387" s="575"/>
      <c r="X387" s="575"/>
      <c r="Y387" s="575"/>
      <c r="Z387" s="575"/>
      <c r="AA387" s="575"/>
      <c r="AB387" s="575"/>
      <c r="AC387" s="575"/>
      <c r="AD387" s="575"/>
      <c r="AE387" s="575"/>
      <c r="AF387" s="575"/>
      <c r="AG387" s="575"/>
      <c r="AH387" s="575"/>
      <c r="AI387" s="575"/>
      <c r="AJ387" s="575"/>
      <c r="AK387" s="575"/>
      <c r="AL387" s="575"/>
      <c r="AM387" s="575"/>
      <c r="AN387" s="575"/>
      <c r="AO387" s="575"/>
      <c r="AP387" s="575"/>
      <c r="AQ387" s="575"/>
      <c r="AR387" s="575"/>
      <c r="AS387" s="575"/>
      <c r="AT387" s="575"/>
      <c r="AU387" s="575"/>
      <c r="AV387" s="575"/>
      <c r="AW387" s="575"/>
      <c r="AX387" s="575"/>
      <c r="AY387" s="575"/>
      <c r="AZ387" s="575"/>
      <c r="BA387" s="575"/>
      <c r="BB387" s="575"/>
      <c r="BC387" s="575"/>
      <c r="BD387" s="575"/>
      <c r="BE387" s="575"/>
      <c r="BF387" s="575"/>
      <c r="BG387" s="575"/>
      <c r="BH387" s="575"/>
      <c r="BI387" s="575"/>
      <c r="BJ387" s="575"/>
      <c r="BK387" s="575"/>
      <c r="BL387" s="575"/>
      <c r="BM387" s="575"/>
      <c r="BN387" s="575"/>
      <c r="BO387" s="575"/>
      <c r="BP387" s="575"/>
      <c r="BQ387" s="575"/>
      <c r="BR387" s="575"/>
      <c r="BS387" s="575"/>
      <c r="BT387" s="575"/>
      <c r="BU387" s="575"/>
      <c r="BV387" s="575"/>
      <c r="BW387" s="575"/>
      <c r="BX387" s="575"/>
      <c r="BY387" s="575"/>
      <c r="BZ387" s="575"/>
      <c r="CA387" s="575"/>
      <c r="CB387" s="575"/>
      <c r="CC387" s="575"/>
      <c r="CD387" s="575"/>
      <c r="CE387" s="575"/>
      <c r="CF387" s="575"/>
      <c r="CG387" s="575"/>
      <c r="CH387" s="575"/>
      <c r="CI387" s="575"/>
      <c r="CJ387" s="575"/>
      <c r="CK387" s="575"/>
      <c r="CL387" s="575"/>
      <c r="CM387" s="575"/>
      <c r="CN387" s="575"/>
      <c r="CO387" s="575"/>
      <c r="CP387" s="575"/>
      <c r="CQ387" s="575"/>
      <c r="CR387" s="575"/>
      <c r="CS387" s="575"/>
      <c r="CT387" s="575"/>
      <c r="CU387" s="575"/>
      <c r="CV387" s="575"/>
      <c r="CW387" s="575"/>
      <c r="CX387" s="575"/>
      <c r="CY387" s="575"/>
      <c r="CZ387" s="575"/>
      <c r="DA387" s="575"/>
      <c r="DB387" s="575"/>
      <c r="DC387" s="575"/>
      <c r="DD387" s="575"/>
      <c r="DE387" s="575"/>
      <c r="DF387" s="575"/>
      <c r="DG387" s="575"/>
      <c r="DH387" s="575"/>
      <c r="DI387" s="575"/>
      <c r="DJ387" s="575"/>
      <c r="DK387" s="575"/>
      <c r="DL387" s="575"/>
      <c r="DM387" s="575"/>
      <c r="DN387" s="575"/>
      <c r="DO387" s="575"/>
      <c r="DP387" s="575"/>
      <c r="DQ387" s="575"/>
      <c r="DR387" s="575"/>
      <c r="DS387" s="575"/>
      <c r="DT387" s="575"/>
      <c r="DU387" s="575"/>
      <c r="DV387" s="575"/>
      <c r="DW387" s="575"/>
      <c r="DX387" s="575"/>
      <c r="DY387" s="575"/>
      <c r="DZ387" s="575"/>
      <c r="EA387" s="575"/>
      <c r="EB387" s="575"/>
      <c r="EC387" s="575"/>
      <c r="ED387" s="575"/>
      <c r="EE387" s="575"/>
      <c r="EF387" s="575"/>
      <c r="EG387" s="575"/>
    </row>
    <row r="388" spans="1:137">
      <c r="A388" s="575"/>
      <c r="B388" s="575"/>
      <c r="C388" s="575"/>
      <c r="D388" s="575"/>
      <c r="E388" s="575"/>
      <c r="F388" s="575"/>
      <c r="G388" s="575"/>
      <c r="H388" s="575"/>
      <c r="I388" s="575"/>
      <c r="J388" s="575"/>
      <c r="K388" s="575"/>
      <c r="L388" s="575"/>
      <c r="M388" s="575"/>
      <c r="N388" s="575"/>
      <c r="O388" s="575"/>
      <c r="P388" s="575"/>
      <c r="Q388" s="575"/>
      <c r="R388" s="575"/>
      <c r="S388" s="575"/>
      <c r="T388" s="575"/>
      <c r="U388" s="575"/>
      <c r="V388" s="575"/>
      <c r="W388" s="575"/>
      <c r="X388" s="575"/>
      <c r="Y388" s="575"/>
      <c r="Z388" s="575"/>
      <c r="AA388" s="575"/>
      <c r="AB388" s="575"/>
      <c r="AC388" s="575"/>
      <c r="AD388" s="575"/>
      <c r="AE388" s="575"/>
      <c r="AF388" s="575"/>
      <c r="AG388" s="575"/>
      <c r="AH388" s="575"/>
      <c r="AI388" s="575"/>
      <c r="AJ388" s="575"/>
      <c r="AK388" s="575"/>
      <c r="AL388" s="575"/>
      <c r="AM388" s="575"/>
      <c r="AN388" s="575"/>
      <c r="AO388" s="575"/>
      <c r="AP388" s="575"/>
      <c r="AQ388" s="575"/>
      <c r="AR388" s="575"/>
      <c r="AS388" s="575"/>
      <c r="AT388" s="575"/>
      <c r="AU388" s="575"/>
      <c r="AV388" s="575"/>
      <c r="AW388" s="575"/>
      <c r="AX388" s="575"/>
      <c r="AY388" s="575"/>
      <c r="AZ388" s="575"/>
      <c r="BA388" s="575"/>
      <c r="BB388" s="575"/>
      <c r="BC388" s="575"/>
      <c r="BD388" s="575"/>
      <c r="BE388" s="575"/>
      <c r="BF388" s="575"/>
      <c r="BG388" s="575"/>
      <c r="BH388" s="575"/>
      <c r="BI388" s="575"/>
      <c r="BJ388" s="575"/>
      <c r="BK388" s="575"/>
      <c r="BL388" s="575"/>
      <c r="BM388" s="575"/>
      <c r="BN388" s="575"/>
      <c r="BO388" s="575"/>
      <c r="BP388" s="575"/>
      <c r="BQ388" s="575"/>
      <c r="BR388" s="575"/>
      <c r="BS388" s="575"/>
      <c r="BT388" s="575"/>
      <c r="BU388" s="575"/>
      <c r="BV388" s="575"/>
      <c r="BW388" s="575"/>
      <c r="BX388" s="575"/>
      <c r="BY388" s="575"/>
      <c r="BZ388" s="575"/>
      <c r="CA388" s="575"/>
      <c r="CB388" s="575"/>
      <c r="CC388" s="575"/>
      <c r="CD388" s="575"/>
      <c r="CE388" s="575"/>
      <c r="CF388" s="575"/>
      <c r="CG388" s="575"/>
      <c r="CH388" s="575"/>
      <c r="CI388" s="575"/>
      <c r="CJ388" s="575"/>
      <c r="CK388" s="575"/>
      <c r="CL388" s="575"/>
      <c r="CM388" s="575"/>
      <c r="CN388" s="575"/>
      <c r="CO388" s="575"/>
      <c r="CP388" s="575"/>
      <c r="CQ388" s="575"/>
      <c r="CR388" s="575"/>
      <c r="CS388" s="575"/>
      <c r="CT388" s="575"/>
      <c r="CU388" s="575"/>
      <c r="CV388" s="575"/>
      <c r="CW388" s="575"/>
      <c r="CX388" s="575"/>
      <c r="CY388" s="575"/>
      <c r="CZ388" s="575"/>
      <c r="DA388" s="575"/>
      <c r="DB388" s="575"/>
      <c r="DC388" s="575"/>
      <c r="DD388" s="575"/>
      <c r="DE388" s="575"/>
      <c r="DF388" s="575"/>
      <c r="DG388" s="575"/>
      <c r="DH388" s="575"/>
      <c r="DI388" s="575"/>
      <c r="DJ388" s="575"/>
      <c r="DK388" s="575"/>
      <c r="DL388" s="575"/>
      <c r="DM388" s="575"/>
      <c r="DN388" s="575"/>
      <c r="DO388" s="575"/>
      <c r="DP388" s="575"/>
      <c r="DQ388" s="575"/>
      <c r="DR388" s="575"/>
      <c r="DS388" s="575"/>
      <c r="DT388" s="575"/>
      <c r="DU388" s="575"/>
      <c r="DV388" s="575"/>
      <c r="DW388" s="575"/>
      <c r="DX388" s="575"/>
      <c r="DY388" s="575"/>
      <c r="DZ388" s="575"/>
      <c r="EA388" s="575"/>
      <c r="EB388" s="575"/>
      <c r="EC388" s="575"/>
      <c r="ED388" s="575"/>
      <c r="EE388" s="575"/>
      <c r="EF388" s="575"/>
      <c r="EG388" s="575"/>
    </row>
    <row r="389" spans="1:137">
      <c r="A389" s="575"/>
      <c r="B389" s="575"/>
      <c r="C389" s="575"/>
      <c r="D389" s="575"/>
      <c r="E389" s="575"/>
      <c r="F389" s="575"/>
      <c r="G389" s="575"/>
      <c r="H389" s="575"/>
      <c r="I389" s="575"/>
      <c r="J389" s="575"/>
      <c r="K389" s="575"/>
      <c r="L389" s="575"/>
      <c r="M389" s="575"/>
      <c r="N389" s="575"/>
      <c r="O389" s="575"/>
      <c r="P389" s="575"/>
      <c r="Q389" s="575"/>
      <c r="R389" s="575"/>
      <c r="S389" s="575"/>
      <c r="T389" s="575"/>
      <c r="U389" s="575"/>
      <c r="V389" s="575"/>
      <c r="W389" s="575"/>
      <c r="X389" s="575"/>
      <c r="Y389" s="575"/>
      <c r="Z389" s="575"/>
      <c r="AA389" s="575"/>
      <c r="AB389" s="575"/>
      <c r="AC389" s="575"/>
      <c r="AD389" s="575"/>
      <c r="AE389" s="575"/>
      <c r="AF389" s="575"/>
      <c r="AG389" s="575"/>
      <c r="AH389" s="575"/>
      <c r="AI389" s="575"/>
      <c r="AJ389" s="575"/>
      <c r="AK389" s="575"/>
      <c r="AL389" s="575"/>
      <c r="AM389" s="575"/>
      <c r="AN389" s="575"/>
      <c r="AO389" s="575"/>
      <c r="AP389" s="575"/>
      <c r="AQ389" s="575"/>
      <c r="AR389" s="575"/>
      <c r="AS389" s="575"/>
      <c r="AT389" s="575"/>
      <c r="AU389" s="575"/>
      <c r="AV389" s="575"/>
      <c r="AW389" s="575"/>
      <c r="AX389" s="575"/>
      <c r="AY389" s="575"/>
      <c r="AZ389" s="575"/>
      <c r="BA389" s="575"/>
      <c r="BB389" s="575"/>
      <c r="BC389" s="575"/>
      <c r="BD389" s="575"/>
      <c r="BE389" s="575"/>
      <c r="BF389" s="575"/>
      <c r="BG389" s="575"/>
      <c r="BH389" s="575"/>
      <c r="BI389" s="575"/>
      <c r="BJ389" s="575"/>
      <c r="BK389" s="575"/>
      <c r="BL389" s="575"/>
      <c r="BM389" s="575"/>
      <c r="BN389" s="575"/>
      <c r="BO389" s="575"/>
      <c r="BP389" s="575"/>
      <c r="BQ389" s="575"/>
      <c r="BR389" s="575"/>
      <c r="BS389" s="575"/>
      <c r="BT389" s="575"/>
      <c r="BU389" s="575"/>
      <c r="BV389" s="575"/>
      <c r="BW389" s="575"/>
      <c r="BX389" s="575"/>
      <c r="BY389" s="575"/>
      <c r="BZ389" s="575"/>
      <c r="CA389" s="575"/>
      <c r="CB389" s="575"/>
      <c r="CC389" s="575"/>
      <c r="CD389" s="575"/>
      <c r="CE389" s="575"/>
      <c r="CF389" s="575"/>
      <c r="CG389" s="575"/>
      <c r="CH389" s="575"/>
      <c r="CI389" s="575"/>
      <c r="CJ389" s="575"/>
      <c r="CK389" s="575"/>
      <c r="CL389" s="575"/>
      <c r="CM389" s="575"/>
      <c r="CN389" s="575"/>
      <c r="CO389" s="575"/>
      <c r="CP389" s="575"/>
      <c r="CQ389" s="575"/>
      <c r="CR389" s="575"/>
      <c r="CS389" s="575"/>
      <c r="CT389" s="575"/>
      <c r="CU389" s="575"/>
      <c r="CV389" s="575"/>
      <c r="CW389" s="575"/>
      <c r="CX389" s="575"/>
      <c r="CY389" s="575"/>
      <c r="CZ389" s="575"/>
      <c r="DA389" s="575"/>
      <c r="DB389" s="575"/>
      <c r="DC389" s="575"/>
      <c r="DD389" s="575"/>
      <c r="DE389" s="575"/>
      <c r="DF389" s="575"/>
      <c r="DG389" s="575"/>
      <c r="DH389" s="575"/>
      <c r="DI389" s="575"/>
      <c r="DJ389" s="575"/>
      <c r="DK389" s="575"/>
      <c r="DL389" s="575"/>
      <c r="DM389" s="575"/>
      <c r="DN389" s="575"/>
      <c r="DO389" s="575"/>
      <c r="DP389" s="575"/>
      <c r="DQ389" s="575"/>
      <c r="DR389" s="575"/>
      <c r="DS389" s="575"/>
      <c r="DT389" s="575"/>
      <c r="DU389" s="575"/>
      <c r="DV389" s="575"/>
      <c r="DW389" s="575"/>
      <c r="DX389" s="575"/>
      <c r="DY389" s="575"/>
      <c r="DZ389" s="575"/>
      <c r="EA389" s="575"/>
      <c r="EB389" s="575"/>
      <c r="EC389" s="575"/>
      <c r="ED389" s="575"/>
      <c r="EE389" s="575"/>
      <c r="EF389" s="575"/>
      <c r="EG389" s="575"/>
    </row>
    <row r="390" spans="1:137">
      <c r="A390" s="575"/>
      <c r="B390" s="575"/>
      <c r="C390" s="575"/>
      <c r="D390" s="575"/>
      <c r="E390" s="575"/>
      <c r="F390" s="575"/>
      <c r="G390" s="575"/>
      <c r="H390" s="575"/>
      <c r="I390" s="575"/>
      <c r="J390" s="575"/>
      <c r="K390" s="575"/>
      <c r="L390" s="575"/>
      <c r="M390" s="575"/>
      <c r="N390" s="575"/>
      <c r="O390" s="575"/>
      <c r="P390" s="575"/>
      <c r="Q390" s="575"/>
      <c r="R390" s="575"/>
      <c r="S390" s="575"/>
      <c r="T390" s="575"/>
      <c r="U390" s="575"/>
      <c r="V390" s="575"/>
      <c r="W390" s="575"/>
      <c r="X390" s="575"/>
      <c r="Y390" s="575"/>
      <c r="Z390" s="575"/>
      <c r="AA390" s="575"/>
      <c r="AB390" s="575"/>
      <c r="AC390" s="575"/>
      <c r="AD390" s="575"/>
      <c r="AE390" s="575"/>
      <c r="AF390" s="575"/>
      <c r="AG390" s="575"/>
      <c r="AH390" s="575"/>
      <c r="AI390" s="575"/>
      <c r="AJ390" s="575"/>
      <c r="AK390" s="575"/>
      <c r="AL390" s="575"/>
      <c r="AM390" s="575"/>
      <c r="AN390" s="575"/>
      <c r="AO390" s="575"/>
      <c r="AP390" s="575"/>
      <c r="AQ390" s="575"/>
      <c r="AR390" s="575"/>
      <c r="AS390" s="575"/>
      <c r="AT390" s="575"/>
      <c r="AU390" s="575"/>
      <c r="AV390" s="575"/>
      <c r="AW390" s="575"/>
      <c r="AX390" s="575"/>
      <c r="AY390" s="575"/>
      <c r="AZ390" s="575"/>
      <c r="BA390" s="575"/>
      <c r="BB390" s="575"/>
      <c r="BC390" s="575"/>
      <c r="BD390" s="575"/>
      <c r="BE390" s="575"/>
      <c r="BF390" s="575"/>
      <c r="BG390" s="575"/>
      <c r="BH390" s="575"/>
      <c r="BI390" s="575"/>
      <c r="BJ390" s="575"/>
      <c r="BK390" s="575"/>
      <c r="BL390" s="575"/>
      <c r="BM390" s="575"/>
      <c r="BN390" s="575"/>
      <c r="BO390" s="575"/>
      <c r="BP390" s="575"/>
      <c r="BQ390" s="575"/>
      <c r="BR390" s="575"/>
      <c r="BS390" s="575"/>
      <c r="BT390" s="575"/>
      <c r="BU390" s="575"/>
      <c r="BV390" s="575"/>
      <c r="BW390" s="575"/>
      <c r="BX390" s="575"/>
      <c r="BY390" s="575"/>
      <c r="BZ390" s="575"/>
      <c r="CA390" s="575"/>
      <c r="CB390" s="575"/>
      <c r="CC390" s="575"/>
      <c r="CD390" s="575"/>
      <c r="CE390" s="575"/>
      <c r="CF390" s="575"/>
      <c r="CG390" s="575"/>
      <c r="CH390" s="575"/>
      <c r="CI390" s="575"/>
      <c r="CJ390" s="575"/>
      <c r="CK390" s="575"/>
      <c r="CL390" s="575"/>
      <c r="CM390" s="575"/>
      <c r="CN390" s="575"/>
      <c r="CO390" s="575"/>
      <c r="CP390" s="575"/>
      <c r="CQ390" s="575"/>
      <c r="CR390" s="575"/>
      <c r="CS390" s="575"/>
      <c r="CT390" s="575"/>
      <c r="CU390" s="575"/>
      <c r="CV390" s="575"/>
      <c r="CW390" s="575"/>
      <c r="CX390" s="575"/>
      <c r="CY390" s="575"/>
      <c r="CZ390" s="575"/>
      <c r="DA390" s="575"/>
      <c r="DB390" s="575"/>
      <c r="DC390" s="575"/>
      <c r="DD390" s="575"/>
      <c r="DE390" s="575"/>
      <c r="DF390" s="575"/>
      <c r="DG390" s="575"/>
      <c r="DH390" s="575"/>
      <c r="DI390" s="575"/>
      <c r="DJ390" s="575"/>
      <c r="DK390" s="575"/>
      <c r="DL390" s="575"/>
      <c r="DM390" s="575"/>
      <c r="DN390" s="575"/>
      <c r="DO390" s="575"/>
      <c r="DP390" s="575"/>
      <c r="DQ390" s="575"/>
      <c r="DR390" s="575"/>
      <c r="DS390" s="575"/>
      <c r="DT390" s="575"/>
      <c r="DU390" s="575"/>
      <c r="DV390" s="575"/>
      <c r="DW390" s="575"/>
      <c r="DX390" s="575"/>
      <c r="DY390" s="575"/>
      <c r="DZ390" s="575"/>
      <c r="EA390" s="575"/>
      <c r="EB390" s="575"/>
      <c r="EC390" s="575"/>
      <c r="ED390" s="575"/>
      <c r="EE390" s="575"/>
      <c r="EF390" s="575"/>
      <c r="EG390" s="575"/>
    </row>
    <row r="391" spans="1:137">
      <c r="A391" s="575"/>
      <c r="B391" s="575"/>
      <c r="C391" s="575"/>
      <c r="D391" s="575"/>
      <c r="E391" s="575"/>
      <c r="F391" s="575"/>
      <c r="G391" s="575"/>
      <c r="H391" s="575"/>
      <c r="I391" s="575"/>
      <c r="J391" s="575"/>
      <c r="K391" s="575"/>
      <c r="L391" s="575"/>
      <c r="M391" s="575"/>
      <c r="N391" s="575"/>
      <c r="O391" s="575"/>
      <c r="P391" s="575"/>
      <c r="Q391" s="575"/>
      <c r="R391" s="575"/>
      <c r="S391" s="575"/>
      <c r="T391" s="575"/>
      <c r="U391" s="575"/>
      <c r="V391" s="575"/>
      <c r="W391" s="575"/>
      <c r="X391" s="575"/>
      <c r="Y391" s="575"/>
      <c r="Z391" s="575"/>
      <c r="AA391" s="575"/>
      <c r="AB391" s="575"/>
      <c r="AC391" s="575"/>
      <c r="AD391" s="575"/>
      <c r="AE391" s="575"/>
      <c r="AF391" s="575"/>
      <c r="AG391" s="575"/>
      <c r="AH391" s="575"/>
      <c r="AI391" s="575"/>
      <c r="AJ391" s="575"/>
      <c r="AK391" s="575"/>
      <c r="AL391" s="575"/>
      <c r="AM391" s="575"/>
      <c r="AN391" s="575"/>
      <c r="AO391" s="575"/>
      <c r="AP391" s="575"/>
      <c r="AQ391" s="575"/>
      <c r="AR391" s="575"/>
      <c r="AS391" s="575"/>
      <c r="AT391" s="575"/>
      <c r="AU391" s="575"/>
      <c r="AV391" s="575"/>
      <c r="AW391" s="575"/>
      <c r="AX391" s="575"/>
      <c r="AY391" s="575"/>
      <c r="AZ391" s="575"/>
      <c r="BA391" s="575"/>
      <c r="BB391" s="575"/>
      <c r="BC391" s="575"/>
      <c r="BD391" s="575"/>
      <c r="BE391" s="575"/>
      <c r="BF391" s="575"/>
      <c r="BG391" s="575"/>
      <c r="BH391" s="575"/>
      <c r="BI391" s="575"/>
      <c r="BJ391" s="575"/>
      <c r="BK391" s="575"/>
      <c r="BL391" s="575"/>
      <c r="BM391" s="575"/>
      <c r="BN391" s="575"/>
      <c r="BO391" s="575"/>
      <c r="BP391" s="575"/>
      <c r="BQ391" s="575"/>
      <c r="BR391" s="575"/>
      <c r="BS391" s="575"/>
      <c r="BT391" s="575"/>
      <c r="BU391" s="575"/>
      <c r="BV391" s="575"/>
      <c r="BW391" s="575"/>
      <c r="BX391" s="575"/>
      <c r="BY391" s="575"/>
      <c r="BZ391" s="575"/>
      <c r="CA391" s="575"/>
      <c r="CB391" s="575"/>
      <c r="CC391" s="575"/>
      <c r="CD391" s="575"/>
      <c r="CE391" s="575"/>
      <c r="CF391" s="575"/>
      <c r="CG391" s="575"/>
      <c r="CH391" s="575"/>
      <c r="CI391" s="575"/>
      <c r="CJ391" s="575"/>
      <c r="CK391" s="575"/>
      <c r="CL391" s="575"/>
      <c r="CM391" s="575"/>
      <c r="CN391" s="575"/>
      <c r="CO391" s="575"/>
      <c r="CP391" s="575"/>
      <c r="CQ391" s="575"/>
      <c r="CR391" s="575"/>
      <c r="CS391" s="575"/>
      <c r="CT391" s="575"/>
      <c r="CU391" s="575"/>
      <c r="CV391" s="575"/>
      <c r="CW391" s="575"/>
      <c r="CX391" s="575"/>
      <c r="CY391" s="575"/>
      <c r="CZ391" s="575"/>
      <c r="DA391" s="575"/>
      <c r="DB391" s="575"/>
      <c r="DC391" s="575"/>
      <c r="DD391" s="575"/>
      <c r="DE391" s="575"/>
      <c r="DF391" s="575"/>
      <c r="DG391" s="575"/>
      <c r="DH391" s="575"/>
      <c r="DI391" s="575"/>
      <c r="DJ391" s="575"/>
      <c r="DK391" s="575"/>
      <c r="DL391" s="575"/>
      <c r="DM391" s="575"/>
      <c r="DN391" s="575"/>
      <c r="DO391" s="575"/>
      <c r="DP391" s="575"/>
      <c r="DQ391" s="575"/>
      <c r="DR391" s="575"/>
      <c r="DS391" s="575"/>
      <c r="DT391" s="575"/>
      <c r="DU391" s="575"/>
      <c r="DV391" s="575"/>
      <c r="DW391" s="575"/>
      <c r="DX391" s="575"/>
      <c r="DY391" s="575"/>
      <c r="DZ391" s="575"/>
      <c r="EA391" s="575"/>
      <c r="EB391" s="575"/>
      <c r="EC391" s="575"/>
      <c r="ED391" s="575"/>
      <c r="EE391" s="575"/>
      <c r="EF391" s="575"/>
      <c r="EG391" s="575"/>
    </row>
    <row r="392" spans="1:137">
      <c r="A392" s="575"/>
      <c r="B392" s="575"/>
      <c r="C392" s="575"/>
      <c r="D392" s="575"/>
      <c r="E392" s="575"/>
      <c r="F392" s="575"/>
      <c r="G392" s="575"/>
      <c r="H392" s="575"/>
      <c r="I392" s="575"/>
      <c r="J392" s="575"/>
      <c r="K392" s="575"/>
      <c r="L392" s="575"/>
      <c r="M392" s="575"/>
      <c r="N392" s="575"/>
      <c r="O392" s="575"/>
      <c r="P392" s="575"/>
      <c r="Q392" s="575"/>
      <c r="R392" s="575"/>
      <c r="S392" s="575"/>
      <c r="T392" s="575"/>
      <c r="U392" s="575"/>
      <c r="V392" s="575"/>
      <c r="W392" s="575"/>
      <c r="X392" s="575"/>
      <c r="Y392" s="575"/>
      <c r="Z392" s="575"/>
      <c r="AA392" s="575"/>
      <c r="AB392" s="575"/>
      <c r="AC392" s="575"/>
      <c r="AD392" s="575"/>
      <c r="AE392" s="575"/>
      <c r="AF392" s="575"/>
      <c r="AG392" s="575"/>
      <c r="AH392" s="575"/>
      <c r="AI392" s="575"/>
      <c r="AJ392" s="575"/>
      <c r="AK392" s="575"/>
      <c r="AL392" s="575"/>
      <c r="AM392" s="575"/>
      <c r="AN392" s="575"/>
      <c r="AO392" s="575"/>
      <c r="AP392" s="575"/>
      <c r="AQ392" s="575"/>
      <c r="AR392" s="575"/>
      <c r="AS392" s="575"/>
      <c r="AT392" s="575"/>
      <c r="AU392" s="575"/>
      <c r="AV392" s="575"/>
      <c r="AW392" s="575"/>
      <c r="AX392" s="575"/>
      <c r="AY392" s="575"/>
      <c r="AZ392" s="575"/>
      <c r="BA392" s="575"/>
      <c r="BB392" s="575"/>
      <c r="BC392" s="575"/>
      <c r="BD392" s="575"/>
      <c r="BE392" s="575"/>
      <c r="BF392" s="575"/>
      <c r="BG392" s="575"/>
      <c r="BH392" s="575"/>
      <c r="BI392" s="575"/>
      <c r="BJ392" s="575"/>
      <c r="BK392" s="575"/>
      <c r="BL392" s="575"/>
      <c r="BM392" s="575"/>
      <c r="BN392" s="575"/>
      <c r="BO392" s="575"/>
      <c r="BP392" s="575"/>
      <c r="BQ392" s="575"/>
      <c r="BR392" s="575"/>
      <c r="BS392" s="575"/>
      <c r="BT392" s="575"/>
      <c r="BU392" s="575"/>
      <c r="BV392" s="575"/>
      <c r="BW392" s="575"/>
      <c r="BX392" s="575"/>
      <c r="BY392" s="575"/>
      <c r="BZ392" s="575"/>
      <c r="CA392" s="575"/>
      <c r="CB392" s="575"/>
      <c r="CC392" s="575"/>
      <c r="CD392" s="575"/>
      <c r="CE392" s="575"/>
      <c r="CF392" s="575"/>
      <c r="CG392" s="575"/>
      <c r="CH392" s="575"/>
      <c r="CI392" s="575"/>
      <c r="CJ392" s="575"/>
      <c r="CK392" s="575"/>
      <c r="CL392" s="575"/>
      <c r="CM392" s="575"/>
      <c r="CN392" s="575"/>
      <c r="CO392" s="575"/>
      <c r="CP392" s="575"/>
      <c r="CQ392" s="575"/>
      <c r="CR392" s="575"/>
      <c r="CS392" s="575"/>
      <c r="CT392" s="575"/>
      <c r="CU392" s="575"/>
      <c r="CV392" s="575"/>
      <c r="CW392" s="575"/>
      <c r="CX392" s="575"/>
      <c r="CY392" s="575"/>
      <c r="CZ392" s="575"/>
      <c r="DA392" s="575"/>
      <c r="DB392" s="575"/>
      <c r="DC392" s="575"/>
      <c r="DD392" s="575"/>
      <c r="DE392" s="575"/>
      <c r="DF392" s="575"/>
      <c r="DG392" s="575"/>
      <c r="DH392" s="575"/>
      <c r="DI392" s="575"/>
      <c r="DJ392" s="575"/>
      <c r="DK392" s="575"/>
      <c r="DL392" s="575"/>
      <c r="DM392" s="575"/>
      <c r="DN392" s="575"/>
      <c r="DO392" s="575"/>
      <c r="DP392" s="575"/>
      <c r="DQ392" s="575"/>
      <c r="DR392" s="575"/>
      <c r="DS392" s="575"/>
      <c r="DT392" s="575"/>
      <c r="DU392" s="575"/>
      <c r="DV392" s="575"/>
      <c r="DW392" s="575"/>
      <c r="DX392" s="575"/>
      <c r="DY392" s="575"/>
      <c r="DZ392" s="575"/>
      <c r="EA392" s="575"/>
      <c r="EB392" s="575"/>
      <c r="EC392" s="575"/>
      <c r="ED392" s="575"/>
      <c r="EE392" s="575"/>
      <c r="EF392" s="575"/>
      <c r="EG392" s="575"/>
    </row>
    <row r="393" spans="1:137">
      <c r="A393" s="575"/>
      <c r="B393" s="575"/>
      <c r="C393" s="575"/>
      <c r="D393" s="575"/>
      <c r="E393" s="575"/>
      <c r="F393" s="575"/>
      <c r="G393" s="575"/>
      <c r="H393" s="575"/>
      <c r="I393" s="575"/>
      <c r="J393" s="575"/>
      <c r="K393" s="575"/>
      <c r="L393" s="575"/>
      <c r="M393" s="575"/>
      <c r="N393" s="575"/>
      <c r="O393" s="575"/>
      <c r="P393" s="575"/>
      <c r="Q393" s="575"/>
      <c r="R393" s="575"/>
      <c r="S393" s="575"/>
      <c r="T393" s="575"/>
      <c r="U393" s="575"/>
      <c r="V393" s="575"/>
      <c r="W393" s="575"/>
      <c r="X393" s="575"/>
      <c r="Y393" s="575"/>
      <c r="Z393" s="575"/>
      <c r="AA393" s="575"/>
      <c r="AB393" s="575"/>
      <c r="AC393" s="575"/>
      <c r="AD393" s="575"/>
      <c r="AE393" s="575"/>
      <c r="AF393" s="575"/>
      <c r="AG393" s="575"/>
      <c r="AH393" s="575"/>
      <c r="AI393" s="575"/>
      <c r="AJ393" s="575"/>
      <c r="AK393" s="575"/>
      <c r="AL393" s="575"/>
      <c r="AM393" s="575"/>
      <c r="AN393" s="575"/>
      <c r="AO393" s="575"/>
      <c r="AP393" s="575"/>
      <c r="AQ393" s="575"/>
      <c r="AR393" s="575"/>
      <c r="AS393" s="575"/>
      <c r="AT393" s="575"/>
      <c r="AU393" s="575"/>
      <c r="AV393" s="575"/>
      <c r="AW393" s="575"/>
      <c r="AX393" s="575"/>
      <c r="AY393" s="575"/>
      <c r="AZ393" s="575"/>
      <c r="BA393" s="575"/>
      <c r="BB393" s="575"/>
      <c r="BC393" s="575"/>
      <c r="BD393" s="575"/>
      <c r="BE393" s="575"/>
      <c r="BF393" s="575"/>
      <c r="BG393" s="575"/>
      <c r="BH393" s="575"/>
      <c r="BI393" s="575"/>
      <c r="BJ393" s="575"/>
      <c r="BK393" s="575"/>
      <c r="BL393" s="575"/>
      <c r="BM393" s="575"/>
      <c r="BN393" s="575"/>
      <c r="BO393" s="575"/>
      <c r="BP393" s="575"/>
      <c r="BQ393" s="575"/>
      <c r="BR393" s="575"/>
      <c r="BS393" s="575"/>
      <c r="BT393" s="575"/>
      <c r="BU393" s="575"/>
      <c r="BV393" s="575"/>
      <c r="BW393" s="575"/>
      <c r="BX393" s="575"/>
      <c r="BY393" s="575"/>
      <c r="BZ393" s="575"/>
      <c r="CA393" s="575"/>
      <c r="CB393" s="575"/>
      <c r="CC393" s="575"/>
      <c r="CD393" s="575"/>
      <c r="CE393" s="575"/>
      <c r="CF393" s="575"/>
      <c r="CG393" s="575"/>
      <c r="CH393" s="575"/>
      <c r="CI393" s="575"/>
      <c r="CJ393" s="575"/>
      <c r="CK393" s="575"/>
      <c r="CL393" s="575"/>
      <c r="CM393" s="575"/>
      <c r="CN393" s="575"/>
      <c r="CO393" s="575"/>
      <c r="CP393" s="575"/>
      <c r="CQ393" s="575"/>
      <c r="CR393" s="575"/>
      <c r="CS393" s="575"/>
      <c r="CT393" s="575"/>
      <c r="CU393" s="575"/>
      <c r="CV393" s="575"/>
      <c r="CW393" s="575"/>
      <c r="CX393" s="575"/>
      <c r="CY393" s="575"/>
      <c r="CZ393" s="575"/>
      <c r="DA393" s="575"/>
      <c r="DB393" s="575"/>
      <c r="DC393" s="575"/>
      <c r="DD393" s="575"/>
      <c r="DE393" s="575"/>
      <c r="DF393" s="575"/>
      <c r="DG393" s="575"/>
      <c r="DH393" s="575"/>
      <c r="DI393" s="575"/>
      <c r="DJ393" s="575"/>
      <c r="DK393" s="575"/>
      <c r="DL393" s="575"/>
      <c r="DM393" s="575"/>
      <c r="DN393" s="575"/>
      <c r="DO393" s="575"/>
      <c r="DP393" s="575"/>
      <c r="DQ393" s="575"/>
      <c r="DR393" s="575"/>
      <c r="DS393" s="575"/>
      <c r="DT393" s="575"/>
      <c r="DU393" s="575"/>
      <c r="DV393" s="575"/>
      <c r="DW393" s="575"/>
      <c r="DX393" s="575"/>
      <c r="DY393" s="575"/>
      <c r="DZ393" s="575"/>
      <c r="EA393" s="575"/>
      <c r="EB393" s="575"/>
      <c r="EC393" s="575"/>
      <c r="ED393" s="575"/>
      <c r="EE393" s="575"/>
      <c r="EF393" s="575"/>
      <c r="EG393" s="575"/>
    </row>
    <row r="394" spans="1:137">
      <c r="A394" s="575"/>
      <c r="B394" s="575"/>
      <c r="C394" s="575"/>
      <c r="D394" s="575"/>
      <c r="E394" s="575"/>
      <c r="F394" s="575"/>
      <c r="G394" s="575"/>
      <c r="H394" s="575"/>
      <c r="I394" s="575"/>
      <c r="J394" s="575"/>
      <c r="K394" s="575"/>
      <c r="L394" s="575"/>
      <c r="M394" s="575"/>
      <c r="N394" s="575"/>
      <c r="O394" s="575"/>
      <c r="P394" s="575"/>
      <c r="Q394" s="575"/>
      <c r="R394" s="575"/>
      <c r="S394" s="575"/>
      <c r="T394" s="575"/>
      <c r="U394" s="575"/>
      <c r="V394" s="575"/>
      <c r="W394" s="575"/>
      <c r="X394" s="575"/>
      <c r="Y394" s="575"/>
      <c r="Z394" s="575"/>
      <c r="AA394" s="575"/>
      <c r="AB394" s="575"/>
      <c r="AC394" s="575"/>
      <c r="AD394" s="575"/>
      <c r="AE394" s="575"/>
      <c r="AF394" s="575"/>
      <c r="AG394" s="575"/>
      <c r="AH394" s="575"/>
      <c r="AI394" s="575"/>
      <c r="AJ394" s="575"/>
      <c r="AK394" s="575"/>
      <c r="AL394" s="575"/>
      <c r="AM394" s="575"/>
      <c r="AN394" s="575"/>
      <c r="AO394" s="575"/>
      <c r="AP394" s="575"/>
      <c r="AQ394" s="575"/>
      <c r="AR394" s="575"/>
      <c r="AS394" s="575"/>
      <c r="AT394" s="575"/>
      <c r="AU394" s="575"/>
      <c r="AV394" s="575"/>
      <c r="AW394" s="575"/>
      <c r="AX394" s="575"/>
      <c r="AY394" s="575"/>
      <c r="AZ394" s="575"/>
      <c r="BA394" s="575"/>
      <c r="BB394" s="575"/>
      <c r="BC394" s="575"/>
      <c r="BD394" s="575"/>
      <c r="BE394" s="575"/>
      <c r="BF394" s="575"/>
      <c r="BG394" s="575"/>
      <c r="BH394" s="575"/>
      <c r="BI394" s="575"/>
      <c r="BJ394" s="575"/>
      <c r="BK394" s="575"/>
      <c r="BL394" s="575"/>
      <c r="BM394" s="575"/>
      <c r="BN394" s="575"/>
      <c r="BO394" s="575"/>
      <c r="BP394" s="575"/>
      <c r="BQ394" s="575"/>
      <c r="BR394" s="575"/>
      <c r="BS394" s="575"/>
      <c r="BT394" s="575"/>
      <c r="BU394" s="575"/>
      <c r="BV394" s="575"/>
      <c r="BW394" s="575"/>
      <c r="BX394" s="575"/>
      <c r="BY394" s="575"/>
      <c r="BZ394" s="575"/>
      <c r="CA394" s="575"/>
      <c r="CB394" s="575"/>
      <c r="CC394" s="575"/>
      <c r="CD394" s="575"/>
      <c r="CE394" s="575"/>
      <c r="CF394" s="575"/>
      <c r="CG394" s="575"/>
      <c r="CH394" s="575"/>
      <c r="CI394" s="575"/>
      <c r="CJ394" s="575"/>
      <c r="CK394" s="575"/>
      <c r="CL394" s="575"/>
      <c r="CM394" s="575"/>
      <c r="CN394" s="575"/>
      <c r="CO394" s="575"/>
      <c r="CP394" s="575"/>
      <c r="CQ394" s="575"/>
      <c r="CR394" s="575"/>
      <c r="CS394" s="575"/>
      <c r="CT394" s="575"/>
      <c r="CU394" s="575"/>
      <c r="CV394" s="575"/>
      <c r="CW394" s="575"/>
      <c r="CX394" s="575"/>
      <c r="CY394" s="575"/>
      <c r="CZ394" s="575"/>
      <c r="DA394" s="575"/>
      <c r="DB394" s="575"/>
      <c r="DC394" s="575"/>
      <c r="DD394" s="575"/>
      <c r="DE394" s="575"/>
      <c r="DF394" s="575"/>
      <c r="DG394" s="575"/>
      <c r="DH394" s="575"/>
      <c r="DI394" s="575"/>
      <c r="DJ394" s="575"/>
      <c r="DK394" s="575"/>
      <c r="DL394" s="575"/>
      <c r="DM394" s="575"/>
      <c r="DN394" s="575"/>
      <c r="DO394" s="575"/>
      <c r="DP394" s="575"/>
      <c r="DQ394" s="575"/>
      <c r="DR394" s="575"/>
      <c r="DS394" s="575"/>
      <c r="DT394" s="575"/>
      <c r="DU394" s="575"/>
      <c r="DV394" s="575"/>
      <c r="DW394" s="575"/>
      <c r="DX394" s="575"/>
      <c r="DY394" s="575"/>
      <c r="DZ394" s="575"/>
      <c r="EA394" s="575"/>
      <c r="EB394" s="575"/>
      <c r="EC394" s="575"/>
      <c r="ED394" s="575"/>
      <c r="EE394" s="575"/>
      <c r="EF394" s="575"/>
      <c r="EG394" s="575"/>
    </row>
    <row r="395" spans="1:137">
      <c r="A395" s="575"/>
      <c r="B395" s="575"/>
      <c r="C395" s="575"/>
      <c r="D395" s="575"/>
      <c r="E395" s="575"/>
      <c r="F395" s="575"/>
      <c r="G395" s="575"/>
      <c r="H395" s="575"/>
      <c r="I395" s="575"/>
      <c r="J395" s="575"/>
      <c r="K395" s="575"/>
      <c r="L395" s="575"/>
      <c r="M395" s="575"/>
      <c r="N395" s="575"/>
      <c r="O395" s="575"/>
      <c r="P395" s="575"/>
      <c r="Q395" s="575"/>
      <c r="R395" s="575"/>
      <c r="S395" s="575"/>
      <c r="T395" s="575"/>
      <c r="U395" s="575"/>
      <c r="V395" s="575"/>
      <c r="W395" s="575"/>
      <c r="X395" s="575"/>
      <c r="Y395" s="575"/>
      <c r="Z395" s="575"/>
      <c r="AA395" s="575"/>
      <c r="AB395" s="575"/>
      <c r="AC395" s="575"/>
      <c r="AD395" s="575"/>
      <c r="AE395" s="575"/>
      <c r="AF395" s="575"/>
      <c r="AG395" s="575"/>
      <c r="AH395" s="575"/>
      <c r="AI395" s="575"/>
      <c r="AJ395" s="575"/>
      <c r="AK395" s="575"/>
      <c r="AL395" s="575"/>
      <c r="AM395" s="575"/>
      <c r="AN395" s="575"/>
      <c r="AO395" s="575"/>
      <c r="AP395" s="575"/>
      <c r="AQ395" s="575"/>
      <c r="AR395" s="575"/>
      <c r="AS395" s="575"/>
      <c r="AT395" s="575"/>
      <c r="AU395" s="575"/>
      <c r="AV395" s="575"/>
      <c r="AW395" s="575"/>
      <c r="AX395" s="575"/>
      <c r="AY395" s="575"/>
      <c r="AZ395" s="575"/>
      <c r="BA395" s="575"/>
      <c r="BB395" s="575"/>
      <c r="BC395" s="575"/>
      <c r="BD395" s="575"/>
      <c r="BE395" s="575"/>
      <c r="BF395" s="575"/>
      <c r="BG395" s="575"/>
      <c r="BH395" s="575"/>
      <c r="BI395" s="575"/>
      <c r="BJ395" s="575"/>
      <c r="BK395" s="575"/>
      <c r="BL395" s="575"/>
      <c r="BM395" s="575"/>
      <c r="BN395" s="575"/>
      <c r="BO395" s="575"/>
      <c r="BP395" s="575"/>
      <c r="BQ395" s="575"/>
      <c r="BR395" s="575"/>
      <c r="BS395" s="575"/>
      <c r="BT395" s="575"/>
      <c r="BU395" s="575"/>
      <c r="BV395" s="575"/>
      <c r="BW395" s="575"/>
      <c r="BX395" s="575"/>
      <c r="BY395" s="575"/>
      <c r="BZ395" s="575"/>
      <c r="CA395" s="575"/>
      <c r="CB395" s="575"/>
      <c r="CC395" s="575"/>
      <c r="CD395" s="575"/>
      <c r="CE395" s="575"/>
      <c r="CF395" s="575"/>
      <c r="CG395" s="575"/>
      <c r="CH395" s="575"/>
      <c r="CI395" s="575"/>
      <c r="CJ395" s="575"/>
      <c r="CK395" s="575"/>
      <c r="CL395" s="575"/>
      <c r="CM395" s="575"/>
      <c r="CN395" s="575"/>
      <c r="CO395" s="575"/>
      <c r="CP395" s="575"/>
      <c r="CQ395" s="575"/>
      <c r="CR395" s="575"/>
      <c r="CS395" s="575"/>
      <c r="CT395" s="575"/>
      <c r="CU395" s="575"/>
      <c r="CV395" s="575"/>
      <c r="CW395" s="575"/>
      <c r="CX395" s="575"/>
      <c r="CY395" s="575"/>
      <c r="CZ395" s="575"/>
      <c r="DA395" s="575"/>
      <c r="DB395" s="575"/>
      <c r="DC395" s="575"/>
      <c r="DD395" s="575"/>
      <c r="DE395" s="575"/>
      <c r="DF395" s="575"/>
      <c r="DG395" s="575"/>
      <c r="DH395" s="575"/>
      <c r="DI395" s="575"/>
      <c r="DJ395" s="575"/>
      <c r="DK395" s="575"/>
      <c r="DL395" s="575"/>
      <c r="DM395" s="575"/>
      <c r="DN395" s="575"/>
      <c r="DO395" s="575"/>
      <c r="DP395" s="575"/>
      <c r="DQ395" s="575"/>
      <c r="DR395" s="575"/>
      <c r="DS395" s="575"/>
      <c r="DT395" s="575"/>
      <c r="DU395" s="575"/>
      <c r="DV395" s="575"/>
      <c r="DW395" s="575"/>
      <c r="DX395" s="575"/>
      <c r="DY395" s="575"/>
      <c r="DZ395" s="575"/>
      <c r="EA395" s="575"/>
      <c r="EB395" s="575"/>
      <c r="EC395" s="575"/>
      <c r="ED395" s="575"/>
      <c r="EE395" s="575"/>
      <c r="EF395" s="575"/>
      <c r="EG395" s="575"/>
    </row>
    <row r="396" spans="1:137">
      <c r="A396" s="575"/>
      <c r="B396" s="575"/>
      <c r="C396" s="575"/>
      <c r="D396" s="575"/>
      <c r="E396" s="575"/>
      <c r="F396" s="575"/>
      <c r="G396" s="575"/>
      <c r="H396" s="575"/>
      <c r="I396" s="575"/>
      <c r="J396" s="575"/>
      <c r="K396" s="575"/>
      <c r="L396" s="575"/>
      <c r="M396" s="575"/>
      <c r="N396" s="575"/>
      <c r="O396" s="575"/>
      <c r="P396" s="575"/>
      <c r="Q396" s="575"/>
      <c r="R396" s="575"/>
      <c r="S396" s="575"/>
      <c r="T396" s="575"/>
      <c r="U396" s="575"/>
      <c r="V396" s="575"/>
      <c r="W396" s="575"/>
      <c r="X396" s="575"/>
      <c r="Y396" s="575"/>
      <c r="Z396" s="575"/>
      <c r="AA396" s="575"/>
      <c r="AB396" s="575"/>
      <c r="AC396" s="575"/>
      <c r="AD396" s="575"/>
      <c r="AE396" s="575"/>
      <c r="AF396" s="575"/>
      <c r="AG396" s="575"/>
      <c r="AH396" s="575"/>
      <c r="AI396" s="575"/>
      <c r="AJ396" s="575"/>
      <c r="AK396" s="575"/>
      <c r="AL396" s="575"/>
      <c r="AM396" s="575"/>
      <c r="AN396" s="575"/>
      <c r="AO396" s="575"/>
      <c r="AP396" s="575"/>
      <c r="AQ396" s="575"/>
      <c r="AR396" s="575"/>
      <c r="AS396" s="575"/>
      <c r="AT396" s="575"/>
      <c r="AU396" s="575"/>
      <c r="AV396" s="575"/>
      <c r="AW396" s="575"/>
      <c r="AX396" s="575"/>
      <c r="AY396" s="575"/>
      <c r="AZ396" s="575"/>
      <c r="BA396" s="575"/>
      <c r="BB396" s="575"/>
      <c r="BC396" s="575"/>
      <c r="BD396" s="575"/>
      <c r="BE396" s="575"/>
      <c r="BF396" s="575"/>
      <c r="BG396" s="575"/>
      <c r="BH396" s="575"/>
      <c r="BI396" s="575"/>
      <c r="BJ396" s="575"/>
      <c r="BK396" s="575"/>
      <c r="BL396" s="575"/>
      <c r="BM396" s="575"/>
      <c r="BN396" s="575"/>
      <c r="BO396" s="575"/>
      <c r="BP396" s="575"/>
      <c r="BQ396" s="575"/>
      <c r="BR396" s="575"/>
      <c r="BS396" s="575"/>
      <c r="BT396" s="575"/>
      <c r="BU396" s="575"/>
      <c r="BV396" s="575"/>
      <c r="BW396" s="575"/>
      <c r="BX396" s="575"/>
      <c r="BY396" s="575"/>
      <c r="BZ396" s="575"/>
      <c r="CA396" s="575"/>
      <c r="CB396" s="575"/>
      <c r="CC396" s="575"/>
      <c r="CD396" s="575"/>
      <c r="CE396" s="575"/>
      <c r="CF396" s="575"/>
      <c r="CG396" s="575"/>
      <c r="CH396" s="575"/>
      <c r="CI396" s="575"/>
      <c r="CJ396" s="575"/>
      <c r="CK396" s="575"/>
      <c r="CL396" s="575"/>
      <c r="CM396" s="575"/>
      <c r="CN396" s="575"/>
      <c r="CO396" s="575"/>
      <c r="CP396" s="575"/>
      <c r="CQ396" s="575"/>
      <c r="CR396" s="575"/>
      <c r="CS396" s="575"/>
      <c r="CT396" s="575"/>
      <c r="CU396" s="575"/>
      <c r="CV396" s="575"/>
      <c r="CW396" s="575"/>
      <c r="CX396" s="575"/>
      <c r="CY396" s="575"/>
      <c r="CZ396" s="575"/>
      <c r="DA396" s="575"/>
      <c r="DB396" s="575"/>
      <c r="DC396" s="575"/>
      <c r="DD396" s="575"/>
      <c r="DE396" s="575"/>
      <c r="DF396" s="575"/>
      <c r="DG396" s="575"/>
      <c r="DH396" s="575"/>
      <c r="DI396" s="575"/>
      <c r="DJ396" s="575"/>
      <c r="DK396" s="575"/>
      <c r="DL396" s="575"/>
      <c r="DM396" s="575"/>
      <c r="DN396" s="575"/>
      <c r="DO396" s="575"/>
      <c r="DP396" s="575"/>
      <c r="DQ396" s="575"/>
      <c r="DR396" s="575"/>
      <c r="DS396" s="575"/>
      <c r="DT396" s="575"/>
      <c r="DU396" s="575"/>
      <c r="DV396" s="575"/>
      <c r="DW396" s="575"/>
      <c r="DX396" s="575"/>
      <c r="DY396" s="575"/>
      <c r="DZ396" s="575"/>
      <c r="EA396" s="575"/>
      <c r="EB396" s="575"/>
      <c r="EC396" s="575"/>
      <c r="ED396" s="575"/>
      <c r="EE396" s="575"/>
      <c r="EF396" s="575"/>
      <c r="EG396" s="575"/>
    </row>
    <row r="397" spans="1:137">
      <c r="A397" s="575"/>
      <c r="B397" s="575"/>
      <c r="C397" s="575"/>
      <c r="D397" s="575"/>
      <c r="E397" s="575"/>
      <c r="F397" s="575"/>
      <c r="G397" s="575"/>
      <c r="H397" s="575"/>
      <c r="I397" s="575"/>
      <c r="J397" s="575"/>
      <c r="K397" s="575"/>
      <c r="L397" s="575"/>
      <c r="M397" s="575"/>
      <c r="N397" s="575"/>
      <c r="O397" s="575"/>
      <c r="P397" s="575"/>
      <c r="Q397" s="575"/>
      <c r="R397" s="575"/>
      <c r="S397" s="575"/>
      <c r="T397" s="575"/>
      <c r="U397" s="575"/>
      <c r="V397" s="575"/>
      <c r="W397" s="575"/>
      <c r="X397" s="575"/>
      <c r="Y397" s="575"/>
      <c r="Z397" s="575"/>
      <c r="AA397" s="575"/>
      <c r="AB397" s="575"/>
      <c r="AC397" s="575"/>
      <c r="AD397" s="575"/>
      <c r="AE397" s="575"/>
      <c r="AF397" s="575"/>
      <c r="AG397" s="575"/>
      <c r="AH397" s="575"/>
      <c r="AI397" s="575"/>
      <c r="AJ397" s="575"/>
      <c r="AK397" s="575"/>
      <c r="AL397" s="575"/>
      <c r="AM397" s="575"/>
      <c r="AN397" s="575"/>
      <c r="AO397" s="575"/>
      <c r="AP397" s="575"/>
      <c r="AQ397" s="575"/>
      <c r="AR397" s="575"/>
      <c r="AS397" s="575"/>
      <c r="AT397" s="575"/>
      <c r="AU397" s="575"/>
      <c r="AV397" s="575"/>
      <c r="AW397" s="575"/>
      <c r="AX397" s="575"/>
      <c r="AY397" s="575"/>
      <c r="AZ397" s="575"/>
      <c r="BA397" s="575"/>
      <c r="BB397" s="575"/>
      <c r="BC397" s="575"/>
      <c r="BD397" s="575"/>
      <c r="BE397" s="575"/>
      <c r="BF397" s="575"/>
      <c r="BG397" s="575"/>
      <c r="BH397" s="575"/>
      <c r="BI397" s="575"/>
      <c r="BJ397" s="575"/>
      <c r="BK397" s="575"/>
      <c r="BL397" s="575"/>
      <c r="BM397" s="575"/>
      <c r="BN397" s="575"/>
      <c r="BO397" s="575"/>
      <c r="BP397" s="575"/>
      <c r="BQ397" s="575"/>
      <c r="BR397" s="575"/>
      <c r="BS397" s="575"/>
      <c r="BT397" s="575"/>
      <c r="BU397" s="575"/>
      <c r="BV397" s="575"/>
      <c r="BW397" s="575"/>
      <c r="BX397" s="575"/>
      <c r="BY397" s="575"/>
      <c r="BZ397" s="575"/>
      <c r="CA397" s="575"/>
      <c r="CB397" s="575"/>
      <c r="CC397" s="575"/>
      <c r="CD397" s="575"/>
      <c r="CE397" s="575"/>
      <c r="CF397" s="575"/>
      <c r="CG397" s="575"/>
      <c r="CH397" s="575"/>
      <c r="CI397" s="575"/>
      <c r="CJ397" s="575"/>
      <c r="CK397" s="575"/>
      <c r="CL397" s="575"/>
      <c r="CM397" s="575"/>
      <c r="CN397" s="575"/>
      <c r="CO397" s="575"/>
      <c r="CP397" s="575"/>
      <c r="CQ397" s="575"/>
      <c r="CR397" s="575"/>
      <c r="CS397" s="575"/>
      <c r="CT397" s="575"/>
      <c r="CU397" s="575"/>
      <c r="CV397" s="575"/>
      <c r="CW397" s="575"/>
      <c r="CX397" s="575"/>
      <c r="CY397" s="575"/>
      <c r="CZ397" s="575"/>
      <c r="DA397" s="575"/>
      <c r="DB397" s="575"/>
      <c r="DC397" s="575"/>
      <c r="DD397" s="575"/>
      <c r="DE397" s="575"/>
      <c r="DF397" s="575"/>
      <c r="DG397" s="575"/>
      <c r="DH397" s="575"/>
      <c r="DI397" s="575"/>
      <c r="DJ397" s="575"/>
      <c r="DK397" s="575"/>
      <c r="DL397" s="575"/>
      <c r="DM397" s="575"/>
      <c r="DN397" s="575"/>
      <c r="DO397" s="575"/>
      <c r="DP397" s="575"/>
      <c r="DQ397" s="575"/>
      <c r="DR397" s="575"/>
      <c r="DS397" s="575"/>
      <c r="DT397" s="575"/>
      <c r="DU397" s="575"/>
      <c r="DV397" s="575"/>
      <c r="DW397" s="575"/>
      <c r="DX397" s="575"/>
      <c r="DY397" s="575"/>
      <c r="DZ397" s="575"/>
      <c r="EA397" s="575"/>
      <c r="EB397" s="575"/>
      <c r="EC397" s="575"/>
      <c r="ED397" s="575"/>
      <c r="EE397" s="575"/>
      <c r="EF397" s="575"/>
      <c r="EG397" s="575"/>
    </row>
    <row r="398" spans="1:137">
      <c r="A398" s="575"/>
      <c r="B398" s="575"/>
      <c r="C398" s="575"/>
      <c r="D398" s="575"/>
      <c r="E398" s="575"/>
      <c r="F398" s="575"/>
      <c r="G398" s="575"/>
      <c r="H398" s="575"/>
      <c r="I398" s="575"/>
      <c r="J398" s="575"/>
      <c r="K398" s="575"/>
      <c r="L398" s="575"/>
      <c r="M398" s="575"/>
      <c r="N398" s="575"/>
      <c r="O398" s="575"/>
      <c r="P398" s="575"/>
      <c r="Q398" s="575"/>
      <c r="R398" s="575"/>
      <c r="S398" s="575"/>
      <c r="T398" s="575"/>
      <c r="U398" s="575"/>
      <c r="V398" s="575"/>
      <c r="W398" s="575"/>
      <c r="X398" s="575"/>
      <c r="Y398" s="575"/>
      <c r="Z398" s="575"/>
      <c r="AA398" s="575"/>
      <c r="AB398" s="575"/>
      <c r="AC398" s="575"/>
      <c r="AD398" s="575"/>
      <c r="AE398" s="575"/>
      <c r="AF398" s="575"/>
      <c r="AG398" s="575"/>
      <c r="AH398" s="575"/>
      <c r="AI398" s="575"/>
      <c r="AJ398" s="575"/>
      <c r="AK398" s="575"/>
      <c r="AL398" s="575"/>
      <c r="AM398" s="575"/>
      <c r="AN398" s="575"/>
      <c r="AO398" s="575"/>
      <c r="AP398" s="575"/>
      <c r="AQ398" s="575"/>
      <c r="AR398" s="575"/>
      <c r="AS398" s="575"/>
      <c r="AT398" s="575"/>
      <c r="AU398" s="575"/>
      <c r="AV398" s="575"/>
      <c r="AW398" s="575"/>
      <c r="AX398" s="575"/>
      <c r="AY398" s="575"/>
      <c r="AZ398" s="575"/>
      <c r="BA398" s="575"/>
      <c r="BB398" s="575"/>
      <c r="BC398" s="575"/>
      <c r="BD398" s="575"/>
      <c r="BE398" s="575"/>
      <c r="BF398" s="575"/>
      <c r="BG398" s="575"/>
      <c r="BH398" s="575"/>
      <c r="BI398" s="575"/>
      <c r="BJ398" s="575"/>
      <c r="BK398" s="575"/>
      <c r="BL398" s="575"/>
      <c r="BM398" s="575"/>
      <c r="BN398" s="575"/>
      <c r="BO398" s="575"/>
      <c r="BP398" s="575"/>
      <c r="BQ398" s="575"/>
      <c r="BR398" s="575"/>
      <c r="BS398" s="575"/>
      <c r="BT398" s="575"/>
      <c r="BU398" s="575"/>
      <c r="BV398" s="575"/>
      <c r="BW398" s="575"/>
      <c r="BX398" s="575"/>
      <c r="BY398" s="575"/>
      <c r="BZ398" s="575"/>
      <c r="CA398" s="575"/>
      <c r="CB398" s="575"/>
      <c r="CC398" s="575"/>
      <c r="CD398" s="575"/>
      <c r="CE398" s="575"/>
      <c r="CF398" s="575"/>
      <c r="CG398" s="575"/>
      <c r="CH398" s="575"/>
      <c r="CI398" s="575"/>
      <c r="CJ398" s="575"/>
      <c r="CK398" s="575"/>
      <c r="CL398" s="575"/>
      <c r="CM398" s="575"/>
      <c r="CN398" s="575"/>
      <c r="CO398" s="575"/>
      <c r="CP398" s="575"/>
      <c r="CQ398" s="575"/>
      <c r="CR398" s="575"/>
      <c r="CS398" s="575"/>
      <c r="CT398" s="575"/>
      <c r="CU398" s="575"/>
      <c r="CV398" s="575"/>
      <c r="CW398" s="575"/>
      <c r="CX398" s="575"/>
      <c r="CY398" s="575"/>
      <c r="CZ398" s="575"/>
      <c r="DA398" s="575"/>
      <c r="DB398" s="575"/>
      <c r="DC398" s="575"/>
      <c r="DD398" s="575"/>
      <c r="DE398" s="575"/>
      <c r="DF398" s="575"/>
      <c r="DG398" s="575"/>
      <c r="DH398" s="575"/>
      <c r="DI398" s="575"/>
      <c r="DJ398" s="575"/>
      <c r="DK398" s="575"/>
      <c r="DL398" s="575"/>
      <c r="DM398" s="575"/>
      <c r="DN398" s="575"/>
      <c r="DO398" s="575"/>
      <c r="DP398" s="575"/>
      <c r="DQ398" s="575"/>
      <c r="DR398" s="575"/>
      <c r="DS398" s="575"/>
      <c r="DT398" s="575"/>
      <c r="DU398" s="575"/>
      <c r="DV398" s="575"/>
      <c r="DW398" s="575"/>
      <c r="DX398" s="575"/>
      <c r="DY398" s="575"/>
      <c r="DZ398" s="575"/>
      <c r="EA398" s="575"/>
      <c r="EB398" s="575"/>
      <c r="EC398" s="575"/>
      <c r="ED398" s="575"/>
      <c r="EE398" s="575"/>
      <c r="EF398" s="575"/>
      <c r="EG398" s="575"/>
    </row>
    <row r="399" spans="1:137">
      <c r="A399" s="575"/>
      <c r="B399" s="575"/>
      <c r="C399" s="575"/>
      <c r="D399" s="575"/>
      <c r="E399" s="575"/>
      <c r="F399" s="575"/>
      <c r="G399" s="575"/>
      <c r="H399" s="575"/>
      <c r="I399" s="575"/>
      <c r="J399" s="575"/>
      <c r="K399" s="575"/>
      <c r="L399" s="575"/>
      <c r="M399" s="575"/>
      <c r="N399" s="575"/>
      <c r="O399" s="575"/>
      <c r="P399" s="575"/>
      <c r="Q399" s="575"/>
      <c r="R399" s="575"/>
      <c r="S399" s="575"/>
      <c r="T399" s="575"/>
      <c r="U399" s="575"/>
      <c r="V399" s="575"/>
      <c r="W399" s="575"/>
      <c r="X399" s="575"/>
      <c r="Y399" s="575"/>
      <c r="Z399" s="575"/>
      <c r="AA399" s="575"/>
      <c r="AB399" s="575"/>
      <c r="AC399" s="575"/>
      <c r="AD399" s="575"/>
      <c r="AE399" s="575"/>
      <c r="AF399" s="575"/>
      <c r="AG399" s="575"/>
      <c r="AH399" s="575"/>
      <c r="AI399" s="575"/>
      <c r="AJ399" s="575"/>
      <c r="AK399" s="575"/>
      <c r="AL399" s="575"/>
      <c r="AM399" s="575"/>
      <c r="AN399" s="575"/>
      <c r="AO399" s="575"/>
      <c r="AP399" s="575"/>
      <c r="AQ399" s="575"/>
      <c r="AR399" s="575"/>
      <c r="AS399" s="575"/>
      <c r="AT399" s="575"/>
      <c r="AU399" s="575"/>
      <c r="AV399" s="575"/>
      <c r="AW399" s="575"/>
      <c r="AX399" s="575"/>
      <c r="AY399" s="575"/>
      <c r="AZ399" s="575"/>
      <c r="BA399" s="575"/>
      <c r="BB399" s="575"/>
      <c r="BC399" s="575"/>
      <c r="BD399" s="575"/>
      <c r="BE399" s="575"/>
      <c r="BF399" s="575"/>
      <c r="BG399" s="575"/>
      <c r="BH399" s="575"/>
      <c r="BI399" s="575"/>
      <c r="BJ399" s="575"/>
      <c r="BK399" s="575"/>
      <c r="BL399" s="575"/>
      <c r="BM399" s="575"/>
      <c r="BN399" s="575"/>
      <c r="BO399" s="575"/>
      <c r="BP399" s="575"/>
      <c r="BQ399" s="575"/>
      <c r="BR399" s="575"/>
      <c r="BS399" s="575"/>
      <c r="BT399" s="575"/>
      <c r="BU399" s="575"/>
      <c r="BV399" s="575"/>
      <c r="BW399" s="575"/>
      <c r="BX399" s="575"/>
      <c r="BY399" s="575"/>
      <c r="BZ399" s="575"/>
      <c r="CA399" s="575"/>
      <c r="CB399" s="575"/>
      <c r="CC399" s="575"/>
      <c r="CD399" s="575"/>
      <c r="CE399" s="575"/>
      <c r="CF399" s="575"/>
      <c r="CG399" s="575"/>
      <c r="CH399" s="575"/>
      <c r="CI399" s="575"/>
      <c r="CJ399" s="575"/>
      <c r="CK399" s="575"/>
      <c r="CL399" s="575"/>
      <c r="CM399" s="575"/>
      <c r="CN399" s="575"/>
      <c r="CO399" s="575"/>
      <c r="CP399" s="575"/>
      <c r="CQ399" s="575"/>
      <c r="CR399" s="575"/>
      <c r="CS399" s="575"/>
      <c r="CT399" s="575"/>
      <c r="CU399" s="575"/>
      <c r="CV399" s="575"/>
      <c r="CW399" s="575"/>
      <c r="CX399" s="575"/>
      <c r="CY399" s="575"/>
      <c r="CZ399" s="575"/>
      <c r="DA399" s="575"/>
      <c r="DB399" s="575"/>
      <c r="DC399" s="575"/>
      <c r="DD399" s="575"/>
      <c r="DE399" s="575"/>
      <c r="DF399" s="575"/>
      <c r="DG399" s="575"/>
      <c r="DH399" s="575"/>
      <c r="DI399" s="575"/>
      <c r="DJ399" s="575"/>
      <c r="DK399" s="575"/>
      <c r="DL399" s="575"/>
      <c r="DM399" s="575"/>
      <c r="DN399" s="575"/>
      <c r="DO399" s="575"/>
      <c r="DP399" s="575"/>
      <c r="DQ399" s="575"/>
      <c r="DR399" s="575"/>
      <c r="DS399" s="575"/>
      <c r="DT399" s="575"/>
      <c r="DU399" s="575"/>
      <c r="DV399" s="575"/>
      <c r="DW399" s="575"/>
      <c r="DX399" s="575"/>
      <c r="DY399" s="575"/>
      <c r="DZ399" s="575"/>
      <c r="EA399" s="575"/>
      <c r="EB399" s="575"/>
      <c r="EC399" s="575"/>
      <c r="ED399" s="575"/>
      <c r="EE399" s="575"/>
      <c r="EF399" s="575"/>
      <c r="EG399" s="575"/>
    </row>
    <row r="400" spans="1:137">
      <c r="A400" s="575"/>
      <c r="B400" s="575"/>
      <c r="C400" s="575"/>
      <c r="D400" s="575"/>
      <c r="E400" s="575"/>
      <c r="F400" s="575"/>
      <c r="G400" s="575"/>
      <c r="H400" s="575"/>
      <c r="I400" s="575"/>
      <c r="J400" s="575"/>
      <c r="K400" s="575"/>
      <c r="L400" s="575"/>
      <c r="M400" s="575"/>
      <c r="N400" s="575"/>
      <c r="O400" s="575"/>
      <c r="P400" s="575"/>
      <c r="Q400" s="575"/>
      <c r="R400" s="575"/>
      <c r="S400" s="575"/>
      <c r="T400" s="575"/>
      <c r="U400" s="575"/>
      <c r="V400" s="575"/>
      <c r="W400" s="575"/>
      <c r="X400" s="575"/>
      <c r="Y400" s="575"/>
      <c r="Z400" s="575"/>
      <c r="AA400" s="575"/>
      <c r="AB400" s="575"/>
      <c r="AC400" s="575"/>
      <c r="AD400" s="575"/>
      <c r="AE400" s="575"/>
      <c r="AF400" s="575"/>
      <c r="AG400" s="575"/>
      <c r="AH400" s="575"/>
      <c r="AI400" s="575"/>
      <c r="AJ400" s="575"/>
      <c r="AK400" s="575"/>
      <c r="AL400" s="575"/>
      <c r="AM400" s="575"/>
      <c r="AN400" s="575"/>
      <c r="AO400" s="575"/>
      <c r="AP400" s="575"/>
      <c r="AQ400" s="575"/>
      <c r="AR400" s="575"/>
      <c r="AS400" s="575"/>
      <c r="AT400" s="575"/>
      <c r="AU400" s="575"/>
      <c r="AV400" s="575"/>
      <c r="AW400" s="575"/>
      <c r="AX400" s="575"/>
      <c r="AY400" s="575"/>
      <c r="AZ400" s="575"/>
      <c r="BA400" s="575"/>
      <c r="BB400" s="575"/>
      <c r="BC400" s="575"/>
      <c r="BD400" s="575"/>
      <c r="BE400" s="575"/>
      <c r="BF400" s="575"/>
      <c r="BG400" s="575"/>
      <c r="BH400" s="575"/>
      <c r="BI400" s="575"/>
      <c r="BJ400" s="575"/>
      <c r="BK400" s="575"/>
      <c r="BL400" s="575"/>
      <c r="BM400" s="575"/>
      <c r="BN400" s="575"/>
      <c r="BO400" s="575"/>
      <c r="BP400" s="575"/>
      <c r="BQ400" s="575"/>
      <c r="BR400" s="575"/>
      <c r="BS400" s="575"/>
      <c r="BT400" s="575"/>
      <c r="BU400" s="575"/>
      <c r="BV400" s="575"/>
      <c r="BW400" s="575"/>
      <c r="BX400" s="575"/>
      <c r="BY400" s="575"/>
      <c r="BZ400" s="575"/>
      <c r="CA400" s="575"/>
      <c r="CB400" s="575"/>
      <c r="CC400" s="575"/>
      <c r="CD400" s="575"/>
      <c r="CE400" s="575"/>
      <c r="CF400" s="575"/>
      <c r="CG400" s="575"/>
      <c r="CH400" s="575"/>
      <c r="CI400" s="575"/>
      <c r="CJ400" s="575"/>
      <c r="CK400" s="575"/>
      <c r="CL400" s="575"/>
      <c r="CM400" s="575"/>
      <c r="CN400" s="575"/>
      <c r="CO400" s="575"/>
      <c r="CP400" s="575"/>
      <c r="CQ400" s="575"/>
      <c r="CR400" s="575"/>
      <c r="CS400" s="575"/>
      <c r="CT400" s="575"/>
      <c r="CU400" s="575"/>
      <c r="CV400" s="575"/>
      <c r="CW400" s="575"/>
      <c r="CX400" s="575"/>
      <c r="CY400" s="575"/>
      <c r="CZ400" s="575"/>
      <c r="DA400" s="575"/>
      <c r="DB400" s="575"/>
      <c r="DC400" s="575"/>
      <c r="DD400" s="575"/>
      <c r="DE400" s="575"/>
      <c r="DF400" s="575"/>
      <c r="DG400" s="575"/>
      <c r="DH400" s="575"/>
      <c r="DI400" s="575"/>
      <c r="DJ400" s="575"/>
      <c r="DK400" s="575"/>
      <c r="DL400" s="575"/>
      <c r="DM400" s="575"/>
      <c r="DN400" s="575"/>
      <c r="DO400" s="575"/>
      <c r="DP400" s="575"/>
      <c r="DQ400" s="575"/>
      <c r="DR400" s="575"/>
      <c r="DS400" s="575"/>
      <c r="DT400" s="575"/>
      <c r="DU400" s="575"/>
      <c r="DV400" s="575"/>
      <c r="DW400" s="575"/>
      <c r="DX400" s="575"/>
      <c r="DY400" s="575"/>
      <c r="DZ400" s="575"/>
      <c r="EA400" s="575"/>
      <c r="EB400" s="575"/>
      <c r="EC400" s="575"/>
      <c r="ED400" s="575"/>
      <c r="EE400" s="575"/>
      <c r="EF400" s="575"/>
      <c r="EG400" s="575"/>
    </row>
    <row r="401" spans="1:137">
      <c r="A401" s="575"/>
      <c r="B401" s="575"/>
      <c r="C401" s="575"/>
      <c r="D401" s="575"/>
      <c r="E401" s="575"/>
      <c r="F401" s="575"/>
      <c r="G401" s="575"/>
      <c r="H401" s="575"/>
      <c r="I401" s="575"/>
      <c r="J401" s="575"/>
      <c r="K401" s="575"/>
      <c r="L401" s="575"/>
      <c r="M401" s="575"/>
      <c r="N401" s="575"/>
      <c r="O401" s="575"/>
      <c r="P401" s="575"/>
      <c r="Q401" s="575"/>
      <c r="R401" s="575"/>
      <c r="S401" s="575"/>
      <c r="T401" s="575"/>
      <c r="U401" s="575"/>
      <c r="V401" s="575"/>
      <c r="W401" s="575"/>
      <c r="X401" s="575"/>
      <c r="Y401" s="575"/>
      <c r="Z401" s="575"/>
      <c r="AA401" s="575"/>
      <c r="AB401" s="575"/>
      <c r="AC401" s="575"/>
      <c r="AD401" s="575"/>
      <c r="AE401" s="575"/>
      <c r="AF401" s="575"/>
      <c r="AG401" s="575"/>
      <c r="AH401" s="575"/>
      <c r="AI401" s="575"/>
      <c r="AJ401" s="575"/>
      <c r="AK401" s="575"/>
      <c r="AL401" s="575"/>
      <c r="AM401" s="575"/>
      <c r="AN401" s="575"/>
      <c r="AO401" s="575"/>
      <c r="AP401" s="575"/>
      <c r="AQ401" s="575"/>
      <c r="AR401" s="575"/>
      <c r="AS401" s="575"/>
      <c r="AT401" s="575"/>
      <c r="AU401" s="575"/>
      <c r="AV401" s="575"/>
      <c r="AW401" s="575"/>
      <c r="AX401" s="575"/>
      <c r="AY401" s="575"/>
      <c r="AZ401" s="575"/>
      <c r="BA401" s="575"/>
      <c r="BB401" s="575"/>
      <c r="BC401" s="575"/>
      <c r="BD401" s="575"/>
      <c r="BE401" s="575"/>
      <c r="BF401" s="575"/>
      <c r="BG401" s="575"/>
      <c r="BH401" s="575"/>
      <c r="BI401" s="575"/>
      <c r="BJ401" s="575"/>
      <c r="BK401" s="575"/>
      <c r="BL401" s="575"/>
      <c r="BM401" s="575"/>
      <c r="BN401" s="575"/>
      <c r="BO401" s="575"/>
      <c r="BP401" s="575"/>
      <c r="BQ401" s="575"/>
      <c r="BR401" s="575"/>
      <c r="BS401" s="575"/>
      <c r="BT401" s="575"/>
      <c r="BU401" s="575"/>
      <c r="BV401" s="575"/>
      <c r="BW401" s="575"/>
      <c r="BX401" s="575"/>
      <c r="BY401" s="575"/>
      <c r="BZ401" s="575"/>
      <c r="CA401" s="575"/>
      <c r="CB401" s="575"/>
      <c r="CC401" s="575"/>
      <c r="CD401" s="575"/>
      <c r="CE401" s="575"/>
      <c r="CF401" s="575"/>
      <c r="CG401" s="575"/>
      <c r="CH401" s="575"/>
      <c r="CI401" s="575"/>
      <c r="CJ401" s="575"/>
      <c r="CK401" s="575"/>
      <c r="CL401" s="575"/>
      <c r="CM401" s="575"/>
      <c r="CN401" s="575"/>
      <c r="CO401" s="575"/>
      <c r="CP401" s="575"/>
      <c r="CQ401" s="575"/>
      <c r="CR401" s="575"/>
      <c r="CS401" s="575"/>
      <c r="CT401" s="575"/>
      <c r="CU401" s="575"/>
      <c r="CV401" s="575"/>
      <c r="CW401" s="575"/>
      <c r="CX401" s="575"/>
      <c r="CY401" s="575"/>
      <c r="CZ401" s="575"/>
      <c r="DA401" s="575"/>
      <c r="DB401" s="575"/>
      <c r="DC401" s="575"/>
      <c r="DD401" s="575"/>
      <c r="DE401" s="575"/>
      <c r="DF401" s="575"/>
      <c r="DG401" s="575"/>
      <c r="DH401" s="575"/>
      <c r="DI401" s="575"/>
      <c r="DJ401" s="575"/>
      <c r="DK401" s="575"/>
      <c r="DL401" s="575"/>
      <c r="DM401" s="575"/>
      <c r="DN401" s="575"/>
      <c r="DO401" s="575"/>
      <c r="DP401" s="575"/>
      <c r="DQ401" s="575"/>
      <c r="DR401" s="575"/>
      <c r="DS401" s="575"/>
      <c r="DT401" s="575"/>
      <c r="DU401" s="575"/>
      <c r="DV401" s="575"/>
      <c r="DW401" s="575"/>
      <c r="DX401" s="575"/>
      <c r="DY401" s="575"/>
      <c r="DZ401" s="575"/>
      <c r="EA401" s="575"/>
      <c r="EB401" s="575"/>
      <c r="EC401" s="575"/>
      <c r="ED401" s="575"/>
      <c r="EE401" s="575"/>
      <c r="EF401" s="575"/>
      <c r="EG401" s="575"/>
    </row>
    <row r="402" spans="1:137">
      <c r="A402" s="575"/>
      <c r="B402" s="575"/>
      <c r="C402" s="575"/>
      <c r="D402" s="575"/>
      <c r="E402" s="575"/>
      <c r="F402" s="575"/>
      <c r="G402" s="575"/>
      <c r="H402" s="575"/>
      <c r="I402" s="575"/>
      <c r="J402" s="575"/>
      <c r="K402" s="575"/>
      <c r="L402" s="575"/>
      <c r="M402" s="575"/>
      <c r="N402" s="575"/>
      <c r="O402" s="575"/>
      <c r="P402" s="575"/>
      <c r="Q402" s="575"/>
      <c r="R402" s="575"/>
      <c r="S402" s="575"/>
      <c r="T402" s="575"/>
      <c r="U402" s="575"/>
      <c r="V402" s="575"/>
      <c r="W402" s="575"/>
      <c r="X402" s="575"/>
      <c r="Y402" s="575"/>
      <c r="Z402" s="575"/>
      <c r="AA402" s="575"/>
      <c r="AB402" s="575"/>
      <c r="AC402" s="575"/>
      <c r="AD402" s="575"/>
      <c r="AE402" s="575"/>
      <c r="AF402" s="575"/>
      <c r="AG402" s="575"/>
      <c r="AH402" s="575"/>
      <c r="AI402" s="575"/>
      <c r="AJ402" s="575"/>
      <c r="AK402" s="575"/>
      <c r="AL402" s="575"/>
      <c r="AM402" s="575"/>
      <c r="AN402" s="575"/>
      <c r="AO402" s="575"/>
      <c r="AP402" s="575"/>
      <c r="AQ402" s="575"/>
      <c r="AR402" s="575"/>
      <c r="AS402" s="575"/>
      <c r="AT402" s="575"/>
      <c r="AU402" s="575"/>
      <c r="AV402" s="575"/>
      <c r="AW402" s="575"/>
      <c r="AX402" s="575"/>
      <c r="AY402" s="575"/>
      <c r="AZ402" s="575"/>
      <c r="BA402" s="575"/>
      <c r="BB402" s="575"/>
      <c r="BC402" s="575"/>
      <c r="BD402" s="575"/>
      <c r="BE402" s="575"/>
      <c r="BF402" s="575"/>
      <c r="BG402" s="575"/>
      <c r="BH402" s="575"/>
      <c r="BI402" s="575"/>
      <c r="BJ402" s="575"/>
      <c r="BK402" s="575"/>
      <c r="BL402" s="575"/>
      <c r="BM402" s="575"/>
      <c r="BN402" s="575"/>
      <c r="BO402" s="575"/>
      <c r="BP402" s="575"/>
      <c r="BQ402" s="575"/>
      <c r="BR402" s="575"/>
      <c r="BS402" s="575"/>
      <c r="BT402" s="575"/>
      <c r="BU402" s="575"/>
      <c r="BV402" s="575"/>
      <c r="BW402" s="575"/>
      <c r="BX402" s="575"/>
      <c r="BY402" s="575"/>
      <c r="BZ402" s="575"/>
      <c r="CA402" s="575"/>
      <c r="CB402" s="575"/>
      <c r="CC402" s="575"/>
      <c r="CD402" s="575"/>
      <c r="CE402" s="575"/>
      <c r="CF402" s="575"/>
      <c r="CG402" s="575"/>
      <c r="CH402" s="575"/>
      <c r="CI402" s="575"/>
      <c r="CJ402" s="575"/>
      <c r="CK402" s="575"/>
      <c r="CL402" s="575"/>
      <c r="CM402" s="575"/>
      <c r="CN402" s="575"/>
      <c r="CO402" s="575"/>
      <c r="CP402" s="575"/>
      <c r="CQ402" s="575"/>
      <c r="CR402" s="575"/>
      <c r="CS402" s="575"/>
      <c r="CT402" s="575"/>
      <c r="CU402" s="575"/>
      <c r="CV402" s="575"/>
      <c r="CW402" s="575"/>
      <c r="CX402" s="575"/>
      <c r="CY402" s="575"/>
      <c r="CZ402" s="575"/>
      <c r="DA402" s="575"/>
      <c r="DB402" s="575"/>
      <c r="DC402" s="575"/>
      <c r="DD402" s="575"/>
      <c r="DE402" s="575"/>
      <c r="DF402" s="575"/>
      <c r="DG402" s="575"/>
      <c r="DH402" s="575"/>
      <c r="DI402" s="575"/>
      <c r="DJ402" s="575"/>
      <c r="DK402" s="575"/>
      <c r="DL402" s="575"/>
      <c r="DM402" s="575"/>
      <c r="DN402" s="575"/>
      <c r="DO402" s="575"/>
      <c r="DP402" s="575"/>
      <c r="DQ402" s="575"/>
      <c r="DR402" s="575"/>
      <c r="DS402" s="575"/>
      <c r="DT402" s="575"/>
      <c r="DU402" s="575"/>
      <c r="DV402" s="575"/>
      <c r="DW402" s="575"/>
      <c r="DX402" s="575"/>
      <c r="DY402" s="575"/>
      <c r="DZ402" s="575"/>
      <c r="EA402" s="575"/>
      <c r="EB402" s="575"/>
      <c r="EC402" s="575"/>
      <c r="ED402" s="575"/>
      <c r="EE402" s="575"/>
      <c r="EF402" s="575"/>
      <c r="EG402" s="575"/>
    </row>
    <row r="403" spans="1:137">
      <c r="A403" s="575"/>
      <c r="B403" s="575"/>
      <c r="C403" s="575"/>
      <c r="D403" s="575"/>
      <c r="E403" s="575"/>
      <c r="F403" s="575"/>
      <c r="G403" s="575"/>
      <c r="H403" s="575"/>
      <c r="I403" s="575"/>
      <c r="J403" s="575"/>
      <c r="K403" s="575"/>
      <c r="L403" s="575"/>
      <c r="M403" s="575"/>
      <c r="N403" s="575"/>
      <c r="O403" s="575"/>
      <c r="P403" s="575"/>
      <c r="Q403" s="575"/>
      <c r="R403" s="575"/>
      <c r="S403" s="575"/>
      <c r="T403" s="575"/>
      <c r="U403" s="575"/>
      <c r="V403" s="575"/>
      <c r="W403" s="575"/>
      <c r="X403" s="575"/>
      <c r="Y403" s="575"/>
      <c r="Z403" s="575"/>
      <c r="AA403" s="575"/>
      <c r="AB403" s="575"/>
      <c r="AC403" s="575"/>
      <c r="AD403" s="575"/>
      <c r="AE403" s="575"/>
      <c r="AF403" s="575"/>
      <c r="AG403" s="575"/>
      <c r="AH403" s="575"/>
      <c r="AI403" s="575"/>
      <c r="AJ403" s="575"/>
      <c r="AK403" s="575"/>
      <c r="AL403" s="575"/>
      <c r="AM403" s="575"/>
      <c r="AN403" s="575"/>
      <c r="AO403" s="575"/>
      <c r="AP403" s="575"/>
      <c r="AQ403" s="575"/>
      <c r="AR403" s="575"/>
      <c r="AS403" s="575"/>
      <c r="AT403" s="575"/>
      <c r="AU403" s="575"/>
      <c r="AV403" s="575"/>
      <c r="AW403" s="575"/>
      <c r="AX403" s="575"/>
      <c r="AY403" s="575"/>
      <c r="AZ403" s="575"/>
      <c r="BA403" s="575"/>
      <c r="BB403" s="575"/>
      <c r="BC403" s="575"/>
      <c r="BD403" s="575"/>
      <c r="BE403" s="575"/>
      <c r="BF403" s="575"/>
      <c r="BG403" s="575"/>
      <c r="BH403" s="575"/>
      <c r="BI403" s="575"/>
      <c r="BJ403" s="575"/>
      <c r="BK403" s="575"/>
      <c r="BL403" s="575"/>
      <c r="BM403" s="575"/>
      <c r="BN403" s="575"/>
      <c r="BO403" s="575"/>
      <c r="BP403" s="575"/>
      <c r="BQ403" s="575"/>
      <c r="BR403" s="575"/>
      <c r="BS403" s="575"/>
      <c r="BT403" s="575"/>
      <c r="BU403" s="575"/>
      <c r="BV403" s="575"/>
      <c r="BW403" s="575"/>
      <c r="BX403" s="575"/>
      <c r="BY403" s="575"/>
      <c r="BZ403" s="575"/>
      <c r="CA403" s="575"/>
      <c r="CB403" s="575"/>
      <c r="CC403" s="575"/>
      <c r="CD403" s="575"/>
      <c r="CE403" s="575"/>
      <c r="CF403" s="575"/>
      <c r="CG403" s="575"/>
      <c r="CH403" s="575"/>
      <c r="CI403" s="575"/>
      <c r="CJ403" s="575"/>
      <c r="CK403" s="575"/>
      <c r="CL403" s="575"/>
      <c r="CM403" s="575"/>
      <c r="CN403" s="575"/>
      <c r="CO403" s="575"/>
      <c r="CP403" s="575"/>
      <c r="CQ403" s="575"/>
      <c r="CR403" s="575"/>
      <c r="CS403" s="575"/>
      <c r="CT403" s="575"/>
      <c r="CU403" s="575"/>
      <c r="CV403" s="575"/>
      <c r="CW403" s="575"/>
      <c r="CX403" s="575"/>
      <c r="CY403" s="575"/>
      <c r="CZ403" s="575"/>
      <c r="DA403" s="575"/>
      <c r="DB403" s="575"/>
      <c r="DC403" s="575"/>
      <c r="DD403" s="575"/>
      <c r="DE403" s="575"/>
      <c r="DF403" s="575"/>
      <c r="DG403" s="575"/>
      <c r="DH403" s="575"/>
      <c r="DI403" s="575"/>
      <c r="DJ403" s="575"/>
      <c r="DK403" s="575"/>
      <c r="DL403" s="575"/>
      <c r="DM403" s="575"/>
      <c r="DN403" s="575"/>
      <c r="DO403" s="575"/>
      <c r="DP403" s="575"/>
      <c r="DQ403" s="575"/>
      <c r="DR403" s="575"/>
      <c r="DS403" s="575"/>
      <c r="DT403" s="575"/>
      <c r="DU403" s="575"/>
      <c r="DV403" s="575"/>
      <c r="DW403" s="575"/>
      <c r="DX403" s="575"/>
      <c r="DY403" s="575"/>
      <c r="DZ403" s="575"/>
      <c r="EA403" s="575"/>
      <c r="EB403" s="575"/>
      <c r="EC403" s="575"/>
      <c r="ED403" s="575"/>
      <c r="EE403" s="575"/>
      <c r="EF403" s="575"/>
      <c r="EG403" s="575"/>
    </row>
    <row r="404" spans="1:137">
      <c r="A404" s="575"/>
      <c r="B404" s="575"/>
      <c r="C404" s="575"/>
      <c r="D404" s="575"/>
      <c r="E404" s="575"/>
      <c r="F404" s="575"/>
      <c r="G404" s="575"/>
      <c r="H404" s="575"/>
      <c r="I404" s="575"/>
      <c r="J404" s="575"/>
      <c r="K404" s="575"/>
      <c r="L404" s="575"/>
      <c r="M404" s="575"/>
      <c r="N404" s="575"/>
      <c r="O404" s="575"/>
      <c r="P404" s="575"/>
      <c r="Q404" s="575"/>
      <c r="R404" s="575"/>
      <c r="S404" s="575"/>
      <c r="T404" s="575"/>
      <c r="U404" s="575"/>
      <c r="V404" s="575"/>
      <c r="W404" s="575"/>
      <c r="X404" s="575"/>
      <c r="Y404" s="575"/>
      <c r="Z404" s="575"/>
      <c r="AA404" s="575"/>
      <c r="AB404" s="575"/>
      <c r="AC404" s="575"/>
      <c r="AD404" s="575"/>
      <c r="AE404" s="575"/>
      <c r="AF404" s="575"/>
      <c r="AG404" s="575"/>
      <c r="AH404" s="575"/>
      <c r="AI404" s="575"/>
      <c r="AJ404" s="575"/>
      <c r="AK404" s="575"/>
      <c r="AL404" s="575"/>
      <c r="AM404" s="575"/>
      <c r="AN404" s="575"/>
      <c r="AO404" s="575"/>
      <c r="AP404" s="575"/>
      <c r="AQ404" s="575"/>
      <c r="AR404" s="575"/>
      <c r="AS404" s="575"/>
      <c r="AT404" s="575"/>
      <c r="AU404" s="575"/>
      <c r="AV404" s="575"/>
      <c r="AW404" s="575"/>
      <c r="AX404" s="575"/>
      <c r="AY404" s="575"/>
      <c r="AZ404" s="575"/>
      <c r="BA404" s="575"/>
      <c r="BB404" s="575"/>
      <c r="BC404" s="575"/>
      <c r="BD404" s="575"/>
      <c r="BE404" s="575"/>
      <c r="BF404" s="575"/>
      <c r="BG404" s="575"/>
      <c r="BH404" s="575"/>
      <c r="BI404" s="575"/>
      <c r="BJ404" s="575"/>
      <c r="BK404" s="575"/>
      <c r="BL404" s="575"/>
      <c r="BM404" s="575"/>
      <c r="BN404" s="575"/>
      <c r="BO404" s="575"/>
      <c r="BP404" s="575"/>
      <c r="BQ404" s="575"/>
      <c r="BR404" s="575"/>
      <c r="BS404" s="575"/>
      <c r="BT404" s="575"/>
      <c r="BU404" s="575"/>
      <c r="BV404" s="575"/>
      <c r="BW404" s="575"/>
      <c r="BX404" s="575"/>
      <c r="BY404" s="575"/>
      <c r="BZ404" s="575"/>
      <c r="CA404" s="575"/>
      <c r="CB404" s="575"/>
      <c r="CC404" s="575"/>
      <c r="CD404" s="575"/>
      <c r="CE404" s="575"/>
      <c r="CF404" s="575"/>
      <c r="CG404" s="575"/>
      <c r="CH404" s="575"/>
      <c r="CI404" s="575"/>
      <c r="CJ404" s="575"/>
      <c r="CK404" s="575"/>
      <c r="CL404" s="575"/>
      <c r="CM404" s="575"/>
      <c r="CN404" s="575"/>
      <c r="CO404" s="575"/>
      <c r="CP404" s="575"/>
      <c r="CQ404" s="575"/>
      <c r="CR404" s="575"/>
      <c r="CS404" s="575"/>
      <c r="CT404" s="575"/>
      <c r="CU404" s="575"/>
      <c r="CV404" s="575"/>
      <c r="CW404" s="575"/>
      <c r="CX404" s="575"/>
      <c r="CY404" s="575"/>
      <c r="CZ404" s="575"/>
      <c r="DA404" s="575"/>
      <c r="DB404" s="575"/>
      <c r="DC404" s="575"/>
      <c r="DD404" s="575"/>
      <c r="DE404" s="575"/>
      <c r="DF404" s="575"/>
      <c r="DG404" s="575"/>
      <c r="DH404" s="575"/>
      <c r="DI404" s="575"/>
      <c r="DJ404" s="575"/>
      <c r="DK404" s="575"/>
      <c r="DL404" s="575"/>
      <c r="DM404" s="575"/>
      <c r="DN404" s="575"/>
      <c r="DO404" s="575"/>
      <c r="DP404" s="575"/>
      <c r="DQ404" s="575"/>
      <c r="DR404" s="575"/>
      <c r="DS404" s="575"/>
      <c r="DT404" s="575"/>
      <c r="DU404" s="575"/>
      <c r="DV404" s="575"/>
      <c r="DW404" s="575"/>
      <c r="DX404" s="575"/>
      <c r="DY404" s="575"/>
      <c r="DZ404" s="575"/>
      <c r="EA404" s="575"/>
      <c r="EB404" s="575"/>
      <c r="EC404" s="575"/>
      <c r="ED404" s="575"/>
      <c r="EE404" s="575"/>
      <c r="EF404" s="575"/>
      <c r="EG404" s="575"/>
    </row>
    <row r="405" spans="1:137">
      <c r="A405" s="575"/>
      <c r="B405" s="575"/>
      <c r="C405" s="575"/>
      <c r="D405" s="575"/>
      <c r="E405" s="575"/>
      <c r="F405" s="575"/>
      <c r="G405" s="575"/>
      <c r="H405" s="575"/>
      <c r="I405" s="575"/>
      <c r="J405" s="575"/>
      <c r="K405" s="575"/>
      <c r="L405" s="575"/>
      <c r="M405" s="575"/>
      <c r="N405" s="575"/>
      <c r="O405" s="575"/>
      <c r="P405" s="575"/>
      <c r="Q405" s="575"/>
      <c r="R405" s="575"/>
      <c r="S405" s="575"/>
      <c r="T405" s="575"/>
      <c r="U405" s="575"/>
      <c r="V405" s="575"/>
      <c r="W405" s="575"/>
      <c r="X405" s="575"/>
      <c r="Y405" s="575"/>
      <c r="Z405" s="575"/>
      <c r="AA405" s="575"/>
      <c r="AB405" s="575"/>
      <c r="AC405" s="575"/>
      <c r="AD405" s="575"/>
      <c r="AE405" s="575"/>
      <c r="AF405" s="575"/>
      <c r="AG405" s="575"/>
      <c r="AH405" s="575"/>
      <c r="AI405" s="575"/>
      <c r="AJ405" s="575"/>
      <c r="AK405" s="575"/>
      <c r="AL405" s="575"/>
      <c r="AM405" s="575"/>
      <c r="AN405" s="575"/>
      <c r="AO405" s="575"/>
      <c r="AP405" s="575"/>
      <c r="AQ405" s="575"/>
      <c r="AR405" s="575"/>
      <c r="AS405" s="575"/>
      <c r="AT405" s="575"/>
      <c r="AU405" s="575"/>
      <c r="AV405" s="575"/>
      <c r="AW405" s="575"/>
      <c r="AX405" s="575"/>
      <c r="AY405" s="575"/>
      <c r="AZ405" s="575"/>
      <c r="BA405" s="575"/>
      <c r="BB405" s="575"/>
      <c r="BC405" s="575"/>
      <c r="BD405" s="575"/>
      <c r="BE405" s="575"/>
      <c r="BF405" s="575"/>
      <c r="BG405" s="575"/>
      <c r="BH405" s="575"/>
      <c r="BI405" s="575"/>
      <c r="BJ405" s="575"/>
      <c r="BK405" s="575"/>
      <c r="BL405" s="575"/>
      <c r="BM405" s="575"/>
      <c r="BN405" s="575"/>
      <c r="BO405" s="575"/>
      <c r="BP405" s="575"/>
      <c r="BQ405" s="575"/>
      <c r="BR405" s="575"/>
      <c r="BS405" s="575"/>
      <c r="BT405" s="575"/>
      <c r="BU405" s="575"/>
      <c r="BV405" s="575"/>
      <c r="BW405" s="575"/>
      <c r="BX405" s="575"/>
      <c r="BY405" s="575"/>
      <c r="BZ405" s="575"/>
      <c r="CA405" s="575"/>
      <c r="CB405" s="575"/>
      <c r="CC405" s="575"/>
      <c r="CD405" s="575"/>
      <c r="CE405" s="575"/>
      <c r="CF405" s="575"/>
      <c r="CG405" s="575"/>
      <c r="CH405" s="575"/>
      <c r="CI405" s="575"/>
      <c r="CJ405" s="575"/>
      <c r="CK405" s="575"/>
      <c r="CL405" s="575"/>
      <c r="CM405" s="575"/>
      <c r="CN405" s="575"/>
      <c r="CO405" s="575"/>
      <c r="CP405" s="575"/>
      <c r="CQ405" s="575"/>
      <c r="CR405" s="575"/>
      <c r="CS405" s="575"/>
      <c r="CT405" s="575"/>
      <c r="CU405" s="575"/>
      <c r="CV405" s="575"/>
      <c r="CW405" s="575"/>
      <c r="CX405" s="575"/>
      <c r="CY405" s="575"/>
      <c r="CZ405" s="575"/>
      <c r="DA405" s="575"/>
      <c r="DB405" s="575"/>
      <c r="DC405" s="575"/>
      <c r="DD405" s="575"/>
      <c r="DE405" s="575"/>
      <c r="DF405" s="575"/>
      <c r="DG405" s="575"/>
      <c r="DH405" s="575"/>
      <c r="DI405" s="575"/>
      <c r="DJ405" s="575"/>
      <c r="DK405" s="575"/>
      <c r="DL405" s="575"/>
      <c r="DM405" s="575"/>
      <c r="DN405" s="575"/>
      <c r="DO405" s="575"/>
      <c r="DP405" s="575"/>
      <c r="DQ405" s="575"/>
      <c r="DR405" s="575"/>
      <c r="DS405" s="575"/>
      <c r="DT405" s="575"/>
      <c r="DU405" s="575"/>
      <c r="DV405" s="575"/>
      <c r="DW405" s="575"/>
      <c r="DX405" s="575"/>
      <c r="DY405" s="575"/>
      <c r="DZ405" s="575"/>
      <c r="EA405" s="575"/>
      <c r="EB405" s="575"/>
      <c r="EC405" s="575"/>
      <c r="ED405" s="575"/>
      <c r="EE405" s="575"/>
      <c r="EF405" s="575"/>
      <c r="EG405" s="575"/>
    </row>
    <row r="406" spans="1:137">
      <c r="A406" s="575"/>
      <c r="B406" s="575"/>
      <c r="C406" s="575"/>
      <c r="D406" s="575"/>
      <c r="E406" s="575"/>
      <c r="F406" s="575"/>
      <c r="G406" s="575"/>
      <c r="H406" s="575"/>
      <c r="I406" s="575"/>
      <c r="J406" s="575"/>
      <c r="K406" s="575"/>
      <c r="L406" s="575"/>
      <c r="M406" s="575"/>
      <c r="N406" s="575"/>
      <c r="O406" s="575"/>
      <c r="P406" s="575"/>
      <c r="Q406" s="575"/>
      <c r="R406" s="575"/>
      <c r="S406" s="575"/>
      <c r="T406" s="575"/>
      <c r="U406" s="575"/>
      <c r="V406" s="575"/>
      <c r="W406" s="575"/>
      <c r="X406" s="575"/>
      <c r="Y406" s="575"/>
      <c r="Z406" s="575"/>
      <c r="AA406" s="575"/>
      <c r="AB406" s="575"/>
      <c r="AC406" s="575"/>
      <c r="AD406" s="575"/>
      <c r="AE406" s="575"/>
      <c r="AF406" s="575"/>
      <c r="AG406" s="575"/>
      <c r="AH406" s="575"/>
      <c r="AI406" s="575"/>
      <c r="AJ406" s="575"/>
      <c r="AK406" s="575"/>
      <c r="AL406" s="575"/>
      <c r="AM406" s="575"/>
      <c r="AN406" s="575"/>
      <c r="AO406" s="575"/>
      <c r="AP406" s="575"/>
      <c r="AQ406" s="575"/>
      <c r="AR406" s="575"/>
      <c r="AS406" s="575"/>
      <c r="AT406" s="575"/>
      <c r="AU406" s="575"/>
      <c r="AV406" s="575"/>
      <c r="AW406" s="575"/>
      <c r="AX406" s="575"/>
      <c r="AY406" s="575"/>
      <c r="AZ406" s="575"/>
      <c r="BA406" s="575"/>
      <c r="BB406" s="575"/>
      <c r="BC406" s="575"/>
      <c r="BD406" s="575"/>
      <c r="BE406" s="575"/>
      <c r="BF406" s="575"/>
      <c r="BG406" s="575"/>
      <c r="BH406" s="575"/>
      <c r="BI406" s="575"/>
      <c r="BJ406" s="575"/>
      <c r="BK406" s="575"/>
      <c r="BL406" s="575"/>
      <c r="BM406" s="575"/>
      <c r="BN406" s="575"/>
      <c r="BO406" s="575"/>
      <c r="BP406" s="575"/>
      <c r="BQ406" s="575"/>
      <c r="BR406" s="575"/>
      <c r="BS406" s="575"/>
      <c r="BT406" s="575"/>
      <c r="BU406" s="575"/>
      <c r="BV406" s="575"/>
      <c r="BW406" s="575"/>
      <c r="BX406" s="575"/>
      <c r="BY406" s="575"/>
      <c r="BZ406" s="575"/>
      <c r="CA406" s="575"/>
      <c r="CB406" s="575"/>
      <c r="CC406" s="575"/>
      <c r="CD406" s="575"/>
      <c r="CE406" s="575"/>
      <c r="CF406" s="575"/>
      <c r="CG406" s="575"/>
      <c r="CH406" s="575"/>
      <c r="CI406" s="575"/>
      <c r="CJ406" s="575"/>
      <c r="CK406" s="575"/>
      <c r="CL406" s="575"/>
      <c r="CM406" s="575"/>
      <c r="CN406" s="575"/>
      <c r="CO406" s="575"/>
      <c r="CP406" s="575"/>
      <c r="CQ406" s="575"/>
      <c r="CR406" s="575"/>
      <c r="CS406" s="575"/>
      <c r="CT406" s="575"/>
      <c r="CU406" s="575"/>
      <c r="CV406" s="575"/>
      <c r="CW406" s="575"/>
      <c r="CX406" s="575"/>
      <c r="CY406" s="575"/>
      <c r="CZ406" s="575"/>
      <c r="DA406" s="575"/>
      <c r="DB406" s="575"/>
      <c r="DC406" s="575"/>
      <c r="DD406" s="575"/>
      <c r="DE406" s="575"/>
      <c r="DF406" s="575"/>
      <c r="DG406" s="575"/>
      <c r="DH406" s="575"/>
      <c r="DI406" s="575"/>
      <c r="DJ406" s="575"/>
      <c r="DK406" s="575"/>
      <c r="DL406" s="575"/>
      <c r="DM406" s="575"/>
      <c r="DN406" s="575"/>
      <c r="DO406" s="575"/>
      <c r="DP406" s="575"/>
      <c r="DQ406" s="575"/>
      <c r="DR406" s="575"/>
      <c r="DS406" s="575"/>
      <c r="DT406" s="575"/>
      <c r="DU406" s="575"/>
      <c r="DV406" s="575"/>
      <c r="DW406" s="575"/>
      <c r="DX406" s="575"/>
      <c r="DY406" s="575"/>
      <c r="DZ406" s="575"/>
      <c r="EA406" s="575"/>
      <c r="EB406" s="575"/>
      <c r="EC406" s="575"/>
      <c r="ED406" s="575"/>
      <c r="EE406" s="575"/>
      <c r="EF406" s="575"/>
      <c r="EG406" s="575"/>
    </row>
    <row r="407" spans="1:137">
      <c r="A407" s="575"/>
      <c r="B407" s="575"/>
      <c r="C407" s="575"/>
      <c r="D407" s="575"/>
      <c r="E407" s="575"/>
      <c r="F407" s="575"/>
      <c r="G407" s="575"/>
      <c r="H407" s="575"/>
      <c r="I407" s="575"/>
      <c r="J407" s="575"/>
      <c r="K407" s="575"/>
      <c r="L407" s="575"/>
      <c r="M407" s="575"/>
      <c r="N407" s="575"/>
      <c r="O407" s="575"/>
      <c r="P407" s="575"/>
      <c r="Q407" s="575"/>
      <c r="R407" s="575"/>
      <c r="S407" s="575"/>
      <c r="T407" s="575"/>
      <c r="U407" s="575"/>
      <c r="V407" s="575"/>
      <c r="W407" s="575"/>
      <c r="X407" s="575"/>
      <c r="Y407" s="575"/>
      <c r="Z407" s="575"/>
      <c r="AA407" s="575"/>
      <c r="AB407" s="575"/>
      <c r="AC407" s="575"/>
      <c r="AD407" s="575"/>
      <c r="AE407" s="575"/>
      <c r="AF407" s="575"/>
      <c r="AG407" s="575"/>
      <c r="AH407" s="575"/>
      <c r="AI407" s="575"/>
      <c r="AJ407" s="575"/>
      <c r="AK407" s="575"/>
      <c r="AL407" s="575"/>
      <c r="AM407" s="575"/>
      <c r="AN407" s="575"/>
      <c r="AO407" s="575"/>
      <c r="AP407" s="575"/>
      <c r="AQ407" s="575"/>
      <c r="AR407" s="575"/>
      <c r="AS407" s="575"/>
      <c r="AT407" s="575"/>
      <c r="AU407" s="575"/>
      <c r="AV407" s="575"/>
      <c r="AW407" s="575"/>
      <c r="AX407" s="575"/>
      <c r="AY407" s="575"/>
      <c r="AZ407" s="575"/>
      <c r="BA407" s="575"/>
      <c r="BB407" s="575"/>
      <c r="BC407" s="575"/>
      <c r="BD407" s="575"/>
      <c r="BE407" s="575"/>
      <c r="BF407" s="575"/>
      <c r="BG407" s="575"/>
      <c r="BH407" s="575"/>
      <c r="BI407" s="575"/>
      <c r="BJ407" s="575"/>
      <c r="BK407" s="575"/>
      <c r="BL407" s="575"/>
      <c r="BM407" s="575"/>
      <c r="BN407" s="575"/>
      <c r="BO407" s="575"/>
      <c r="BP407" s="575"/>
      <c r="BQ407" s="575"/>
      <c r="BR407" s="575"/>
      <c r="BS407" s="575"/>
      <c r="BT407" s="575"/>
      <c r="BU407" s="575"/>
      <c r="BV407" s="575"/>
      <c r="BW407" s="575"/>
      <c r="BX407" s="575"/>
      <c r="BY407" s="575"/>
      <c r="BZ407" s="575"/>
      <c r="CA407" s="575"/>
      <c r="CB407" s="575"/>
      <c r="CC407" s="575"/>
      <c r="CD407" s="575"/>
      <c r="CE407" s="575"/>
      <c r="CF407" s="575"/>
      <c r="CG407" s="575"/>
      <c r="CH407" s="575"/>
      <c r="CI407" s="575"/>
      <c r="CJ407" s="575"/>
      <c r="CK407" s="575"/>
      <c r="CL407" s="575"/>
      <c r="CM407" s="575"/>
      <c r="CN407" s="575"/>
      <c r="CO407" s="575"/>
      <c r="CP407" s="575"/>
      <c r="CQ407" s="575"/>
      <c r="CR407" s="575"/>
      <c r="CS407" s="575"/>
      <c r="CT407" s="575"/>
      <c r="CU407" s="575"/>
      <c r="CV407" s="575"/>
      <c r="CW407" s="575"/>
      <c r="CX407" s="575"/>
      <c r="CY407" s="575"/>
      <c r="CZ407" s="575"/>
      <c r="DA407" s="575"/>
      <c r="DB407" s="575"/>
      <c r="DC407" s="575"/>
      <c r="DD407" s="575"/>
      <c r="DE407" s="575"/>
      <c r="DF407" s="575"/>
      <c r="DG407" s="575"/>
      <c r="DH407" s="575"/>
      <c r="DI407" s="575"/>
      <c r="DJ407" s="575"/>
      <c r="DK407" s="575"/>
      <c r="DL407" s="575"/>
      <c r="DM407" s="575"/>
      <c r="DN407" s="575"/>
      <c r="DO407" s="575"/>
      <c r="DP407" s="575"/>
      <c r="DQ407" s="575"/>
      <c r="DR407" s="575"/>
      <c r="DS407" s="575"/>
      <c r="DT407" s="575"/>
      <c r="DU407" s="575"/>
      <c r="DV407" s="575"/>
      <c r="DW407" s="575"/>
      <c r="DX407" s="575"/>
      <c r="DY407" s="575"/>
      <c r="DZ407" s="575"/>
      <c r="EA407" s="575"/>
      <c r="EB407" s="575"/>
      <c r="EC407" s="575"/>
      <c r="ED407" s="575"/>
      <c r="EE407" s="575"/>
      <c r="EF407" s="575"/>
      <c r="EG407" s="575"/>
    </row>
    <row r="408" spans="1:137">
      <c r="A408" s="575"/>
      <c r="B408" s="575"/>
      <c r="C408" s="575"/>
      <c r="D408" s="575"/>
      <c r="E408" s="575"/>
      <c r="F408" s="575"/>
      <c r="G408" s="575"/>
      <c r="H408" s="575"/>
      <c r="I408" s="575"/>
      <c r="J408" s="575"/>
      <c r="K408" s="575"/>
      <c r="L408" s="575"/>
      <c r="M408" s="575"/>
      <c r="N408" s="575"/>
      <c r="O408" s="575"/>
      <c r="P408" s="575"/>
      <c r="Q408" s="575"/>
      <c r="R408" s="575"/>
      <c r="S408" s="575"/>
      <c r="T408" s="575"/>
      <c r="U408" s="575"/>
      <c r="V408" s="575"/>
      <c r="W408" s="575"/>
      <c r="X408" s="575"/>
      <c r="Y408" s="575"/>
      <c r="Z408" s="575"/>
      <c r="AA408" s="575"/>
      <c r="AB408" s="575"/>
      <c r="AC408" s="575"/>
      <c r="AD408" s="575"/>
      <c r="AE408" s="575"/>
      <c r="AF408" s="575"/>
      <c r="AG408" s="575"/>
      <c r="AH408" s="575"/>
      <c r="AI408" s="575"/>
      <c r="AJ408" s="575"/>
      <c r="AK408" s="575"/>
      <c r="AL408" s="575"/>
      <c r="AM408" s="575"/>
      <c r="AN408" s="575"/>
      <c r="AO408" s="575"/>
      <c r="AP408" s="575"/>
      <c r="AQ408" s="575"/>
      <c r="AR408" s="575"/>
      <c r="AS408" s="575"/>
      <c r="AT408" s="575"/>
      <c r="AU408" s="575"/>
      <c r="AV408" s="575"/>
      <c r="AW408" s="575"/>
      <c r="AX408" s="575"/>
      <c r="AY408" s="575"/>
      <c r="AZ408" s="575"/>
      <c r="BA408" s="575"/>
      <c r="BB408" s="575"/>
      <c r="BC408" s="575"/>
      <c r="BD408" s="575"/>
      <c r="BE408" s="575"/>
      <c r="BF408" s="575"/>
      <c r="BG408" s="575"/>
      <c r="BH408" s="575"/>
      <c r="BI408" s="575"/>
      <c r="BJ408" s="575"/>
      <c r="BK408" s="575"/>
      <c r="BL408" s="575"/>
      <c r="BM408" s="575"/>
      <c r="BN408" s="575"/>
      <c r="BO408" s="575"/>
      <c r="BP408" s="575"/>
      <c r="BQ408" s="575"/>
      <c r="BR408" s="575"/>
      <c r="BS408" s="575"/>
      <c r="BT408" s="575"/>
      <c r="BU408" s="575"/>
      <c r="BV408" s="575"/>
      <c r="BW408" s="575"/>
      <c r="BX408" s="575"/>
      <c r="BY408" s="575"/>
      <c r="BZ408" s="575"/>
      <c r="CA408" s="575"/>
      <c r="CB408" s="575"/>
      <c r="CC408" s="575"/>
      <c r="CD408" s="575"/>
      <c r="CE408" s="575"/>
      <c r="CF408" s="575"/>
      <c r="CG408" s="575"/>
      <c r="CH408" s="575"/>
      <c r="CI408" s="575"/>
      <c r="CJ408" s="575"/>
      <c r="CK408" s="575"/>
      <c r="CL408" s="575"/>
      <c r="CM408" s="575"/>
      <c r="CN408" s="575"/>
      <c r="CO408" s="575"/>
      <c r="CP408" s="575"/>
      <c r="CQ408" s="575"/>
      <c r="CR408" s="575"/>
      <c r="CS408" s="575"/>
      <c r="CT408" s="575"/>
      <c r="CU408" s="575"/>
      <c r="CV408" s="575"/>
      <c r="CW408" s="575"/>
      <c r="CX408" s="575"/>
      <c r="CY408" s="575"/>
      <c r="CZ408" s="575"/>
      <c r="DA408" s="575"/>
      <c r="DB408" s="575"/>
      <c r="DC408" s="575"/>
      <c r="DD408" s="575"/>
      <c r="DE408" s="575"/>
      <c r="DF408" s="575"/>
      <c r="DG408" s="575"/>
      <c r="DH408" s="575"/>
      <c r="DI408" s="575"/>
      <c r="DJ408" s="575"/>
      <c r="DK408" s="575"/>
      <c r="DL408" s="575"/>
      <c r="DM408" s="575"/>
      <c r="DN408" s="575"/>
      <c r="DO408" s="575"/>
      <c r="DP408" s="575"/>
      <c r="DQ408" s="575"/>
      <c r="DR408" s="575"/>
      <c r="DS408" s="575"/>
      <c r="DT408" s="575"/>
      <c r="DU408" s="575"/>
      <c r="DV408" s="575"/>
      <c r="DW408" s="575"/>
      <c r="DX408" s="575"/>
      <c r="DY408" s="575"/>
      <c r="DZ408" s="575"/>
      <c r="EA408" s="575"/>
      <c r="EB408" s="575"/>
      <c r="EC408" s="575"/>
      <c r="ED408" s="575"/>
      <c r="EE408" s="575"/>
      <c r="EF408" s="575"/>
      <c r="EG408" s="575"/>
    </row>
    <row r="409" spans="1:137">
      <c r="A409" s="575"/>
      <c r="B409" s="575"/>
      <c r="C409" s="575"/>
      <c r="D409" s="575"/>
      <c r="E409" s="575"/>
      <c r="F409" s="575"/>
      <c r="G409" s="575"/>
      <c r="H409" s="575"/>
      <c r="I409" s="575"/>
      <c r="J409" s="575"/>
      <c r="K409" s="575"/>
      <c r="L409" s="575"/>
      <c r="M409" s="575"/>
      <c r="N409" s="575"/>
      <c r="O409" s="575"/>
      <c r="P409" s="575"/>
      <c r="Q409" s="575"/>
      <c r="R409" s="575"/>
      <c r="S409" s="575"/>
      <c r="T409" s="575"/>
      <c r="U409" s="575"/>
      <c r="V409" s="575"/>
      <c r="W409" s="575"/>
      <c r="X409" s="575"/>
      <c r="Y409" s="575"/>
      <c r="Z409" s="575"/>
      <c r="AA409" s="575"/>
      <c r="AB409" s="575"/>
      <c r="AC409" s="575"/>
      <c r="AD409" s="575"/>
      <c r="AE409" s="575"/>
      <c r="AF409" s="575"/>
      <c r="AG409" s="575"/>
      <c r="AH409" s="575"/>
      <c r="AI409" s="575"/>
      <c r="AJ409" s="575"/>
      <c r="AK409" s="575"/>
      <c r="AL409" s="575"/>
      <c r="AM409" s="575"/>
      <c r="AN409" s="575"/>
      <c r="AO409" s="575"/>
      <c r="AP409" s="575"/>
      <c r="AQ409" s="575"/>
      <c r="AR409" s="575"/>
      <c r="AS409" s="575"/>
      <c r="AT409" s="575"/>
      <c r="AU409" s="575"/>
      <c r="AV409" s="575"/>
      <c r="AW409" s="575"/>
      <c r="AX409" s="575"/>
      <c r="AY409" s="575"/>
      <c r="AZ409" s="575"/>
      <c r="BA409" s="575"/>
      <c r="BB409" s="575"/>
      <c r="BC409" s="575"/>
      <c r="BD409" s="575"/>
      <c r="BE409" s="575"/>
      <c r="BF409" s="575"/>
      <c r="BG409" s="575"/>
      <c r="BH409" s="575"/>
      <c r="BI409" s="575"/>
      <c r="BJ409" s="575"/>
      <c r="BK409" s="575"/>
      <c r="BL409" s="575"/>
      <c r="BM409" s="575"/>
      <c r="BN409" s="575"/>
      <c r="BO409" s="575"/>
      <c r="BP409" s="575"/>
      <c r="BQ409" s="575"/>
      <c r="BR409" s="575"/>
      <c r="BS409" s="575"/>
      <c r="BT409" s="575"/>
      <c r="BU409" s="575"/>
      <c r="BV409" s="575"/>
      <c r="BW409" s="575"/>
      <c r="BX409" s="575"/>
      <c r="BY409" s="575"/>
      <c r="BZ409" s="575"/>
      <c r="CA409" s="575"/>
      <c r="CB409" s="575"/>
      <c r="CC409" s="575"/>
      <c r="CD409" s="575"/>
      <c r="CE409" s="575"/>
      <c r="CF409" s="575"/>
      <c r="CG409" s="575"/>
      <c r="CH409" s="575"/>
      <c r="CI409" s="575"/>
      <c r="CJ409" s="575"/>
      <c r="CK409" s="575"/>
      <c r="CL409" s="575"/>
      <c r="CM409" s="575"/>
      <c r="CN409" s="575"/>
      <c r="CO409" s="575"/>
      <c r="CP409" s="575"/>
      <c r="CQ409" s="575"/>
      <c r="CR409" s="575"/>
      <c r="CS409" s="575"/>
      <c r="CT409" s="575"/>
      <c r="CU409" s="575"/>
      <c r="CV409" s="575"/>
      <c r="CW409" s="575"/>
      <c r="CX409" s="575"/>
      <c r="CY409" s="575"/>
      <c r="CZ409" s="575"/>
      <c r="DA409" s="575"/>
      <c r="DB409" s="575"/>
      <c r="DC409" s="575"/>
      <c r="DD409" s="575"/>
      <c r="DE409" s="575"/>
      <c r="DF409" s="575"/>
      <c r="DG409" s="575"/>
      <c r="DH409" s="575"/>
      <c r="DI409" s="575"/>
      <c r="DJ409" s="575"/>
      <c r="DK409" s="575"/>
      <c r="DL409" s="575"/>
      <c r="DM409" s="575"/>
      <c r="DN409" s="575"/>
      <c r="DO409" s="575"/>
      <c r="DP409" s="575"/>
      <c r="DQ409" s="575"/>
      <c r="DR409" s="575"/>
      <c r="DS409" s="575"/>
      <c r="DT409" s="575"/>
      <c r="DU409" s="575"/>
      <c r="DV409" s="575"/>
      <c r="DW409" s="575"/>
      <c r="DX409" s="575"/>
      <c r="DY409" s="575"/>
      <c r="DZ409" s="575"/>
      <c r="EA409" s="575"/>
      <c r="EB409" s="575"/>
      <c r="EC409" s="575"/>
      <c r="ED409" s="575"/>
      <c r="EE409" s="575"/>
      <c r="EF409" s="575"/>
      <c r="EG409" s="575"/>
    </row>
    <row r="410" spans="1:137">
      <c r="A410" s="575"/>
      <c r="B410" s="575"/>
      <c r="C410" s="575"/>
      <c r="D410" s="575"/>
      <c r="E410" s="575"/>
      <c r="F410" s="575"/>
      <c r="G410" s="575"/>
      <c r="H410" s="575"/>
      <c r="I410" s="575"/>
      <c r="J410" s="575"/>
      <c r="K410" s="575"/>
      <c r="L410" s="575"/>
      <c r="M410" s="575"/>
      <c r="N410" s="575"/>
      <c r="O410" s="575"/>
      <c r="P410" s="575"/>
      <c r="Q410" s="575"/>
      <c r="R410" s="575"/>
      <c r="S410" s="575"/>
      <c r="T410" s="575"/>
      <c r="U410" s="575"/>
      <c r="V410" s="575"/>
      <c r="W410" s="575"/>
      <c r="X410" s="575"/>
      <c r="Y410" s="575"/>
      <c r="Z410" s="575"/>
      <c r="AA410" s="575"/>
      <c r="AB410" s="575"/>
      <c r="AC410" s="575"/>
      <c r="AD410" s="575"/>
      <c r="AE410" s="575"/>
      <c r="AF410" s="575"/>
      <c r="AG410" s="575"/>
      <c r="AH410" s="575"/>
      <c r="AI410" s="575"/>
      <c r="AJ410" s="575"/>
      <c r="AK410" s="575"/>
      <c r="AL410" s="575"/>
      <c r="AM410" s="575"/>
      <c r="AN410" s="575"/>
      <c r="AO410" s="575"/>
      <c r="AP410" s="575"/>
      <c r="AQ410" s="575"/>
      <c r="AR410" s="575"/>
      <c r="AS410" s="575"/>
      <c r="AT410" s="575"/>
      <c r="AU410" s="575"/>
      <c r="AV410" s="575"/>
      <c r="AW410" s="575"/>
      <c r="AX410" s="575"/>
      <c r="AY410" s="575"/>
      <c r="AZ410" s="575"/>
      <c r="BA410" s="575"/>
      <c r="BB410" s="575"/>
      <c r="BC410" s="575"/>
      <c r="BD410" s="575"/>
      <c r="BE410" s="575"/>
      <c r="BF410" s="575"/>
      <c r="BG410" s="575"/>
      <c r="BH410" s="575"/>
      <c r="BI410" s="575"/>
      <c r="BJ410" s="575"/>
      <c r="BK410" s="575"/>
      <c r="BL410" s="575"/>
      <c r="BM410" s="575"/>
      <c r="BN410" s="575"/>
      <c r="BO410" s="575"/>
      <c r="BP410" s="575"/>
      <c r="BQ410" s="575"/>
      <c r="BR410" s="575"/>
      <c r="BS410" s="575"/>
      <c r="BT410" s="575"/>
      <c r="BU410" s="575"/>
      <c r="BV410" s="575"/>
      <c r="BW410" s="575"/>
      <c r="BX410" s="575"/>
      <c r="BY410" s="575"/>
      <c r="BZ410" s="575"/>
      <c r="CA410" s="575"/>
      <c r="CB410" s="575"/>
      <c r="CC410" s="575"/>
      <c r="CD410" s="575"/>
      <c r="CE410" s="575"/>
      <c r="CF410" s="575"/>
      <c r="CG410" s="575"/>
      <c r="CH410" s="575"/>
      <c r="CI410" s="575"/>
      <c r="CJ410" s="575"/>
      <c r="CK410" s="575"/>
      <c r="CL410" s="575"/>
      <c r="CM410" s="575"/>
      <c r="CN410" s="575"/>
      <c r="CO410" s="575"/>
      <c r="CP410" s="575"/>
      <c r="CQ410" s="575"/>
      <c r="CR410" s="575"/>
      <c r="CS410" s="575"/>
      <c r="CT410" s="575"/>
      <c r="CU410" s="575"/>
      <c r="CV410" s="575"/>
      <c r="CW410" s="575"/>
      <c r="CX410" s="575"/>
      <c r="CY410" s="575"/>
      <c r="CZ410" s="575"/>
      <c r="DA410" s="575"/>
      <c r="DB410" s="575"/>
      <c r="DC410" s="575"/>
      <c r="DD410" s="575"/>
      <c r="DE410" s="575"/>
      <c r="DF410" s="575"/>
      <c r="DG410" s="575"/>
      <c r="DH410" s="575"/>
      <c r="DI410" s="575"/>
      <c r="DJ410" s="575"/>
      <c r="DK410" s="575"/>
      <c r="DL410" s="575"/>
      <c r="DM410" s="575"/>
      <c r="DN410" s="575"/>
      <c r="DO410" s="575"/>
      <c r="DP410" s="575"/>
      <c r="DQ410" s="575"/>
      <c r="DR410" s="575"/>
      <c r="DS410" s="575"/>
      <c r="DT410" s="575"/>
      <c r="DU410" s="575"/>
      <c r="DV410" s="575"/>
      <c r="DW410" s="575"/>
      <c r="DX410" s="575"/>
      <c r="DY410" s="575"/>
      <c r="DZ410" s="575"/>
      <c r="EA410" s="575"/>
      <c r="EB410" s="575"/>
      <c r="EC410" s="575"/>
      <c r="ED410" s="575"/>
      <c r="EE410" s="575"/>
      <c r="EF410" s="575"/>
      <c r="EG410" s="575"/>
    </row>
    <row r="411" spans="1:137">
      <c r="A411" s="575"/>
      <c r="B411" s="575"/>
      <c r="C411" s="575"/>
      <c r="D411" s="575"/>
      <c r="E411" s="575"/>
      <c r="F411" s="575"/>
      <c r="G411" s="575"/>
      <c r="H411" s="575"/>
      <c r="I411" s="575"/>
      <c r="J411" s="575"/>
      <c r="K411" s="575"/>
      <c r="L411" s="575"/>
      <c r="M411" s="575"/>
      <c r="N411" s="575"/>
      <c r="O411" s="575"/>
      <c r="P411" s="575"/>
      <c r="Q411" s="575"/>
      <c r="R411" s="575"/>
      <c r="S411" s="575"/>
      <c r="T411" s="575"/>
      <c r="U411" s="575"/>
      <c r="V411" s="575"/>
      <c r="W411" s="575"/>
      <c r="X411" s="575"/>
      <c r="Y411" s="575"/>
      <c r="Z411" s="575"/>
      <c r="AA411" s="575"/>
      <c r="AB411" s="575"/>
      <c r="AC411" s="575"/>
      <c r="AD411" s="575"/>
      <c r="AE411" s="575"/>
      <c r="AF411" s="575"/>
      <c r="AG411" s="575"/>
      <c r="AH411" s="575"/>
      <c r="AI411" s="575"/>
      <c r="AJ411" s="575"/>
      <c r="AK411" s="575"/>
      <c r="AL411" s="575"/>
      <c r="AM411" s="575"/>
      <c r="AN411" s="575"/>
      <c r="AO411" s="575"/>
      <c r="AP411" s="575"/>
      <c r="AQ411" s="575"/>
      <c r="AR411" s="575"/>
      <c r="AS411" s="575"/>
      <c r="AT411" s="575"/>
      <c r="AU411" s="575"/>
      <c r="AV411" s="575"/>
      <c r="AW411" s="575"/>
      <c r="AX411" s="575"/>
      <c r="AY411" s="575"/>
      <c r="AZ411" s="575"/>
      <c r="BA411" s="575"/>
      <c r="BB411" s="575"/>
      <c r="BC411" s="575"/>
      <c r="BD411" s="575"/>
      <c r="BE411" s="575"/>
      <c r="BF411" s="575"/>
      <c r="BG411" s="575"/>
      <c r="BH411" s="575"/>
      <c r="BI411" s="575"/>
      <c r="BJ411" s="575"/>
      <c r="BK411" s="575"/>
      <c r="BL411" s="575"/>
      <c r="BM411" s="575"/>
      <c r="BN411" s="575"/>
      <c r="BO411" s="575"/>
      <c r="BP411" s="575"/>
      <c r="BQ411" s="575"/>
      <c r="BR411" s="575"/>
      <c r="BS411" s="575"/>
      <c r="BT411" s="575"/>
      <c r="BU411" s="575"/>
      <c r="BV411" s="575"/>
      <c r="BW411" s="575"/>
      <c r="BX411" s="575"/>
      <c r="BY411" s="575"/>
      <c r="BZ411" s="575"/>
      <c r="CA411" s="575"/>
      <c r="CB411" s="575"/>
      <c r="CC411" s="575"/>
      <c r="CD411" s="575"/>
      <c r="CE411" s="575"/>
      <c r="CF411" s="575"/>
      <c r="CG411" s="575"/>
      <c r="CH411" s="575"/>
      <c r="CI411" s="575"/>
      <c r="CJ411" s="575"/>
      <c r="CK411" s="575"/>
      <c r="CL411" s="575"/>
      <c r="CM411" s="575"/>
      <c r="CN411" s="575"/>
      <c r="CO411" s="575"/>
      <c r="CP411" s="575"/>
      <c r="CQ411" s="575"/>
      <c r="CR411" s="575"/>
      <c r="CS411" s="575"/>
      <c r="CT411" s="575"/>
      <c r="CU411" s="575"/>
      <c r="CV411" s="575"/>
      <c r="CW411" s="575"/>
      <c r="CX411" s="575"/>
      <c r="CY411" s="575"/>
      <c r="CZ411" s="575"/>
      <c r="DA411" s="575"/>
      <c r="DB411" s="575"/>
      <c r="DC411" s="575"/>
      <c r="DD411" s="575"/>
      <c r="DE411" s="575"/>
      <c r="DF411" s="575"/>
      <c r="DG411" s="575"/>
      <c r="DH411" s="575"/>
      <c r="DI411" s="575"/>
      <c r="DJ411" s="575"/>
      <c r="DK411" s="575"/>
      <c r="DL411" s="575"/>
      <c r="DM411" s="575"/>
      <c r="DN411" s="575"/>
      <c r="DO411" s="575"/>
      <c r="DP411" s="575"/>
      <c r="DQ411" s="575"/>
      <c r="DR411" s="575"/>
      <c r="DS411" s="575"/>
      <c r="DT411" s="575"/>
      <c r="DU411" s="575"/>
      <c r="DV411" s="575"/>
      <c r="DW411" s="575"/>
      <c r="DX411" s="575"/>
      <c r="DY411" s="575"/>
      <c r="DZ411" s="575"/>
      <c r="EA411" s="575"/>
      <c r="EB411" s="575"/>
      <c r="EC411" s="575"/>
      <c r="ED411" s="575"/>
      <c r="EE411" s="575"/>
      <c r="EF411" s="575"/>
      <c r="EG411" s="575"/>
    </row>
    <row r="412" spans="1:137">
      <c r="A412" s="575"/>
      <c r="B412" s="575"/>
      <c r="C412" s="575"/>
      <c r="D412" s="575"/>
      <c r="E412" s="575"/>
      <c r="F412" s="575"/>
      <c r="G412" s="575"/>
      <c r="H412" s="575"/>
      <c r="I412" s="575"/>
      <c r="J412" s="575"/>
      <c r="K412" s="575"/>
      <c r="L412" s="575"/>
      <c r="M412" s="575"/>
      <c r="N412" s="575"/>
      <c r="O412" s="575"/>
      <c r="P412" s="575"/>
      <c r="Q412" s="575"/>
      <c r="R412" s="575"/>
      <c r="S412" s="575"/>
      <c r="T412" s="575"/>
      <c r="U412" s="575"/>
      <c r="V412" s="575"/>
      <c r="W412" s="575"/>
      <c r="X412" s="575"/>
      <c r="Y412" s="575"/>
      <c r="Z412" s="575"/>
      <c r="AA412" s="575"/>
      <c r="AB412" s="575"/>
      <c r="AC412" s="575"/>
      <c r="AD412" s="575"/>
      <c r="AE412" s="575"/>
      <c r="AF412" s="575"/>
      <c r="AG412" s="575"/>
      <c r="AH412" s="575"/>
      <c r="AI412" s="575"/>
      <c r="AJ412" s="575"/>
      <c r="AK412" s="575"/>
      <c r="AL412" s="575"/>
      <c r="AM412" s="575"/>
      <c r="AN412" s="575"/>
      <c r="AO412" s="575"/>
      <c r="AP412" s="575"/>
      <c r="AQ412" s="575"/>
      <c r="AR412" s="575"/>
      <c r="AS412" s="575"/>
      <c r="AT412" s="575"/>
      <c r="AU412" s="575"/>
      <c r="AV412" s="575"/>
      <c r="AW412" s="575"/>
      <c r="AX412" s="575"/>
      <c r="AY412" s="575"/>
      <c r="AZ412" s="575"/>
      <c r="BA412" s="575"/>
      <c r="BB412" s="575"/>
      <c r="BC412" s="575"/>
      <c r="BD412" s="575"/>
      <c r="BE412" s="575"/>
      <c r="BF412" s="575"/>
      <c r="BG412" s="575"/>
      <c r="BH412" s="575"/>
      <c r="BI412" s="575"/>
      <c r="BJ412" s="575"/>
      <c r="BK412" s="575"/>
      <c r="BL412" s="575"/>
      <c r="BM412" s="575"/>
      <c r="BN412" s="575"/>
      <c r="BO412" s="575"/>
      <c r="BP412" s="575"/>
      <c r="BQ412" s="575"/>
      <c r="BR412" s="575"/>
      <c r="BS412" s="575"/>
      <c r="BT412" s="575"/>
      <c r="BU412" s="575"/>
      <c r="BV412" s="575"/>
      <c r="BW412" s="575"/>
      <c r="BX412" s="575"/>
      <c r="BY412" s="575"/>
      <c r="BZ412" s="575"/>
      <c r="CA412" s="575"/>
      <c r="CB412" s="575"/>
      <c r="CC412" s="575"/>
      <c r="CD412" s="575"/>
      <c r="CE412" s="575"/>
      <c r="CF412" s="575"/>
      <c r="CG412" s="575"/>
      <c r="CH412" s="575"/>
      <c r="CI412" s="575"/>
      <c r="CJ412" s="575"/>
      <c r="CK412" s="575"/>
      <c r="CL412" s="575"/>
      <c r="CM412" s="575"/>
      <c r="CN412" s="575"/>
      <c r="CO412" s="575"/>
      <c r="CP412" s="575"/>
      <c r="CQ412" s="575"/>
      <c r="CR412" s="575"/>
      <c r="CS412" s="575"/>
      <c r="CT412" s="575"/>
      <c r="CU412" s="575"/>
      <c r="CV412" s="575"/>
      <c r="CW412" s="575"/>
      <c r="CX412" s="575"/>
      <c r="CY412" s="575"/>
      <c r="CZ412" s="575"/>
      <c r="DA412" s="575"/>
      <c r="DB412" s="575"/>
      <c r="DC412" s="575"/>
      <c r="DD412" s="575"/>
      <c r="DE412" s="575"/>
      <c r="DF412" s="575"/>
      <c r="DG412" s="575"/>
      <c r="DH412" s="575"/>
      <c r="DI412" s="575"/>
      <c r="DJ412" s="575"/>
      <c r="DK412" s="575"/>
      <c r="DL412" s="575"/>
      <c r="DM412" s="575"/>
      <c r="DN412" s="575"/>
      <c r="DO412" s="575"/>
      <c r="DP412" s="575"/>
      <c r="DQ412" s="575"/>
      <c r="DR412" s="575"/>
      <c r="DS412" s="575"/>
      <c r="DT412" s="575"/>
      <c r="DU412" s="575"/>
      <c r="DV412" s="575"/>
      <c r="DW412" s="575"/>
      <c r="DX412" s="575"/>
      <c r="DY412" s="575"/>
      <c r="DZ412" s="575"/>
      <c r="EA412" s="575"/>
      <c r="EB412" s="575"/>
      <c r="EC412" s="575"/>
      <c r="ED412" s="575"/>
      <c r="EE412" s="575"/>
      <c r="EF412" s="575"/>
      <c r="EG412" s="575"/>
    </row>
    <row r="413" spans="1:137">
      <c r="A413" s="575"/>
      <c r="B413" s="575"/>
      <c r="C413" s="575"/>
      <c r="D413" s="575"/>
      <c r="E413" s="575"/>
      <c r="F413" s="575"/>
      <c r="G413" s="575"/>
      <c r="H413" s="575"/>
      <c r="I413" s="575"/>
      <c r="J413" s="575"/>
      <c r="K413" s="575"/>
      <c r="L413" s="575"/>
      <c r="M413" s="575"/>
      <c r="N413" s="575"/>
      <c r="O413" s="575"/>
      <c r="P413" s="575"/>
      <c r="Q413" s="575"/>
      <c r="R413" s="575"/>
      <c r="S413" s="575"/>
      <c r="T413" s="575"/>
      <c r="U413" s="575"/>
      <c r="V413" s="575"/>
      <c r="W413" s="575"/>
      <c r="X413" s="575"/>
      <c r="Y413" s="575"/>
      <c r="Z413" s="575"/>
      <c r="AA413" s="575"/>
      <c r="AB413" s="575"/>
      <c r="AC413" s="575"/>
      <c r="AD413" s="575"/>
      <c r="AE413" s="575"/>
      <c r="AF413" s="575"/>
      <c r="AG413" s="575"/>
      <c r="AH413" s="575"/>
      <c r="AI413" s="575"/>
      <c r="AJ413" s="575"/>
      <c r="AK413" s="575"/>
      <c r="AL413" s="575"/>
      <c r="AM413" s="575"/>
      <c r="AN413" s="575"/>
      <c r="AO413" s="575"/>
      <c r="AP413" s="575"/>
      <c r="AQ413" s="575"/>
      <c r="AR413" s="575"/>
      <c r="AS413" s="575"/>
      <c r="AT413" s="575"/>
      <c r="AU413" s="575"/>
      <c r="AV413" s="575"/>
      <c r="AW413" s="575"/>
      <c r="AX413" s="575"/>
      <c r="AY413" s="575"/>
      <c r="AZ413" s="575"/>
      <c r="BA413" s="575"/>
      <c r="BB413" s="575"/>
      <c r="BC413" s="575"/>
      <c r="BD413" s="575"/>
      <c r="BE413" s="575"/>
      <c r="BF413" s="575"/>
      <c r="BG413" s="575"/>
      <c r="BH413" s="575"/>
      <c r="BI413" s="575"/>
      <c r="BJ413" s="575"/>
      <c r="BK413" s="575"/>
      <c r="BL413" s="575"/>
      <c r="BM413" s="575"/>
      <c r="BN413" s="575"/>
      <c r="BO413" s="575"/>
      <c r="BP413" s="575"/>
      <c r="BQ413" s="575"/>
      <c r="BR413" s="575"/>
      <c r="BS413" s="575"/>
      <c r="BT413" s="575"/>
      <c r="BU413" s="575"/>
      <c r="BV413" s="575"/>
      <c r="BW413" s="575"/>
      <c r="BX413" s="575"/>
      <c r="BY413" s="575"/>
      <c r="BZ413" s="575"/>
      <c r="CA413" s="575"/>
      <c r="CB413" s="575"/>
      <c r="CC413" s="575"/>
      <c r="CD413" s="575"/>
      <c r="CE413" s="575"/>
      <c r="CF413" s="575"/>
      <c r="CG413" s="575"/>
      <c r="CH413" s="575"/>
      <c r="CI413" s="575"/>
      <c r="CJ413" s="575"/>
      <c r="CK413" s="575"/>
      <c r="CL413" s="575"/>
      <c r="CM413" s="575"/>
      <c r="CN413" s="575"/>
      <c r="CO413" s="575"/>
      <c r="CP413" s="575"/>
      <c r="CQ413" s="575"/>
      <c r="CR413" s="575"/>
      <c r="CS413" s="575"/>
      <c r="CT413" s="575"/>
      <c r="CU413" s="575"/>
      <c r="CV413" s="575"/>
      <c r="CW413" s="575"/>
      <c r="CX413" s="575"/>
      <c r="CY413" s="575"/>
      <c r="CZ413" s="575"/>
      <c r="DA413" s="575"/>
      <c r="DB413" s="575"/>
      <c r="DC413" s="575"/>
      <c r="DD413" s="575"/>
      <c r="DE413" s="575"/>
      <c r="DF413" s="575"/>
      <c r="DG413" s="575"/>
      <c r="DH413" s="575"/>
      <c r="DI413" s="575"/>
      <c r="DJ413" s="575"/>
      <c r="DK413" s="575"/>
      <c r="DL413" s="575"/>
      <c r="DM413" s="575"/>
      <c r="DN413" s="575"/>
      <c r="DO413" s="575"/>
      <c r="DP413" s="575"/>
      <c r="DQ413" s="575"/>
      <c r="DR413" s="575"/>
      <c r="DS413" s="575"/>
      <c r="DT413" s="575"/>
      <c r="DU413" s="575"/>
      <c r="DV413" s="575"/>
      <c r="DW413" s="575"/>
      <c r="DX413" s="575"/>
      <c r="DY413" s="575"/>
      <c r="DZ413" s="575"/>
      <c r="EA413" s="575"/>
      <c r="EB413" s="575"/>
      <c r="EC413" s="575"/>
      <c r="ED413" s="575"/>
      <c r="EE413" s="575"/>
      <c r="EF413" s="575"/>
      <c r="EG413" s="575"/>
    </row>
    <row r="414" spans="1:137">
      <c r="A414" s="575"/>
      <c r="B414" s="575"/>
      <c r="C414" s="575"/>
      <c r="D414" s="575"/>
      <c r="E414" s="575"/>
      <c r="F414" s="575"/>
      <c r="G414" s="575"/>
      <c r="H414" s="575"/>
      <c r="I414" s="575"/>
      <c r="J414" s="575"/>
      <c r="K414" s="575"/>
      <c r="L414" s="575"/>
      <c r="M414" s="575"/>
      <c r="N414" s="575"/>
      <c r="O414" s="575"/>
      <c r="P414" s="575"/>
      <c r="Q414" s="575"/>
      <c r="R414" s="575"/>
      <c r="S414" s="575"/>
      <c r="T414" s="575"/>
      <c r="U414" s="575"/>
      <c r="V414" s="575"/>
      <c r="W414" s="575"/>
      <c r="X414" s="575"/>
      <c r="Y414" s="575"/>
      <c r="Z414" s="575"/>
      <c r="AA414" s="575"/>
      <c r="AB414" s="575"/>
      <c r="AC414" s="575"/>
      <c r="AD414" s="575"/>
      <c r="AE414" s="575"/>
      <c r="AF414" s="575"/>
      <c r="AG414" s="575"/>
      <c r="AH414" s="575"/>
      <c r="AI414" s="575"/>
      <c r="AJ414" s="575"/>
      <c r="AK414" s="575"/>
      <c r="AL414" s="575"/>
      <c r="AM414" s="575"/>
      <c r="AN414" s="575"/>
      <c r="AO414" s="575"/>
      <c r="AP414" s="575"/>
      <c r="AQ414" s="575"/>
      <c r="AR414" s="575"/>
      <c r="AS414" s="575"/>
      <c r="AT414" s="575"/>
      <c r="AU414" s="575"/>
      <c r="AV414" s="575"/>
      <c r="AW414" s="575"/>
      <c r="AX414" s="575"/>
      <c r="AY414" s="575"/>
      <c r="AZ414" s="575"/>
      <c r="BA414" s="575"/>
      <c r="BB414" s="575"/>
      <c r="BC414" s="575"/>
      <c r="BD414" s="575"/>
      <c r="BE414" s="575"/>
      <c r="BF414" s="575"/>
      <c r="BG414" s="575"/>
      <c r="BH414" s="575"/>
      <c r="BI414" s="575"/>
      <c r="BJ414" s="575"/>
      <c r="BK414" s="575"/>
      <c r="BL414" s="575"/>
      <c r="BM414" s="575"/>
      <c r="BN414" s="575"/>
      <c r="BO414" s="575"/>
      <c r="BP414" s="575"/>
      <c r="BQ414" s="575"/>
      <c r="BR414" s="575"/>
      <c r="BS414" s="575"/>
      <c r="BT414" s="575"/>
      <c r="BU414" s="575"/>
      <c r="BV414" s="575"/>
      <c r="BW414" s="575"/>
      <c r="BX414" s="575"/>
      <c r="BY414" s="575"/>
      <c r="BZ414" s="575"/>
      <c r="CA414" s="575"/>
      <c r="CB414" s="575"/>
      <c r="CC414" s="575"/>
      <c r="CD414" s="575"/>
      <c r="CE414" s="575"/>
      <c r="CF414" s="575"/>
      <c r="CG414" s="575"/>
      <c r="CH414" s="575"/>
      <c r="CI414" s="575"/>
      <c r="CJ414" s="575"/>
      <c r="CK414" s="575"/>
      <c r="CL414" s="575"/>
      <c r="CM414" s="575"/>
      <c r="CN414" s="575"/>
      <c r="CO414" s="575"/>
      <c r="CP414" s="575"/>
      <c r="CQ414" s="575"/>
      <c r="CR414" s="575"/>
      <c r="CS414" s="575"/>
      <c r="CT414" s="575"/>
      <c r="CU414" s="575"/>
      <c r="CV414" s="575"/>
      <c r="CW414" s="575"/>
      <c r="CX414" s="575"/>
      <c r="CY414" s="575"/>
      <c r="CZ414" s="575"/>
      <c r="DA414" s="575"/>
      <c r="DB414" s="575"/>
      <c r="DC414" s="575"/>
      <c r="DD414" s="575"/>
      <c r="DE414" s="575"/>
      <c r="DF414" s="575"/>
      <c r="DG414" s="575"/>
      <c r="DH414" s="575"/>
      <c r="DI414" s="575"/>
      <c r="DJ414" s="575"/>
      <c r="DK414" s="575"/>
      <c r="DL414" s="575"/>
      <c r="DM414" s="575"/>
      <c r="DN414" s="575"/>
      <c r="DO414" s="575"/>
      <c r="DP414" s="575"/>
      <c r="DQ414" s="575"/>
      <c r="DR414" s="575"/>
      <c r="DS414" s="575"/>
      <c r="DT414" s="575"/>
      <c r="DU414" s="575"/>
      <c r="DV414" s="575"/>
      <c r="DW414" s="575"/>
      <c r="DX414" s="575"/>
      <c r="DY414" s="575"/>
      <c r="DZ414" s="575"/>
      <c r="EA414" s="575"/>
      <c r="EB414" s="575"/>
      <c r="EC414" s="575"/>
      <c r="ED414" s="575"/>
      <c r="EE414" s="575"/>
      <c r="EF414" s="575"/>
      <c r="EG414" s="575"/>
    </row>
    <row r="415" spans="1:137">
      <c r="A415" s="575"/>
      <c r="B415" s="575"/>
      <c r="C415" s="575"/>
      <c r="D415" s="575"/>
      <c r="E415" s="575"/>
      <c r="F415" s="575"/>
      <c r="G415" s="575"/>
      <c r="H415" s="575"/>
      <c r="I415" s="575"/>
      <c r="J415" s="575"/>
      <c r="K415" s="575"/>
      <c r="L415" s="575"/>
      <c r="M415" s="575"/>
      <c r="N415" s="575"/>
      <c r="O415" s="575"/>
      <c r="P415" s="575"/>
      <c r="Q415" s="575"/>
      <c r="R415" s="575"/>
      <c r="S415" s="575"/>
      <c r="T415" s="575"/>
      <c r="U415" s="575"/>
      <c r="V415" s="575"/>
      <c r="W415" s="575"/>
      <c r="X415" s="575"/>
      <c r="Y415" s="575"/>
      <c r="Z415" s="575"/>
      <c r="AA415" s="575"/>
      <c r="AB415" s="575"/>
      <c r="AC415" s="575"/>
      <c r="AD415" s="575"/>
      <c r="AE415" s="575"/>
      <c r="AF415" s="575"/>
      <c r="AG415" s="575"/>
      <c r="AH415" s="575"/>
      <c r="AI415" s="575"/>
      <c r="AJ415" s="575"/>
      <c r="AK415" s="575"/>
      <c r="AL415" s="575"/>
      <c r="AM415" s="575"/>
      <c r="AN415" s="575"/>
      <c r="AO415" s="575"/>
      <c r="AP415" s="575"/>
      <c r="AQ415" s="575"/>
      <c r="AR415" s="575"/>
      <c r="AS415" s="575"/>
      <c r="AT415" s="575"/>
      <c r="AU415" s="575"/>
      <c r="AV415" s="575"/>
      <c r="AW415" s="575"/>
      <c r="AX415" s="575"/>
      <c r="AY415" s="575"/>
      <c r="AZ415" s="575"/>
      <c r="BA415" s="575"/>
      <c r="BB415" s="575"/>
      <c r="BC415" s="575"/>
      <c r="BD415" s="575"/>
      <c r="BE415" s="575"/>
      <c r="BF415" s="575"/>
      <c r="BG415" s="575"/>
      <c r="BH415" s="575"/>
      <c r="BI415" s="575"/>
      <c r="BJ415" s="575"/>
      <c r="BK415" s="575"/>
      <c r="BL415" s="575"/>
      <c r="BM415" s="575"/>
      <c r="BN415" s="575"/>
      <c r="BO415" s="575"/>
      <c r="BP415" s="575"/>
      <c r="BQ415" s="575"/>
      <c r="BR415" s="575"/>
      <c r="BS415" s="575"/>
      <c r="BT415" s="575"/>
      <c r="BU415" s="575"/>
      <c r="BV415" s="575"/>
      <c r="BW415" s="575"/>
      <c r="BX415" s="575"/>
      <c r="BY415" s="575"/>
      <c r="BZ415" s="575"/>
      <c r="CA415" s="575"/>
      <c r="CB415" s="575"/>
      <c r="CC415" s="575"/>
      <c r="CD415" s="575"/>
      <c r="CE415" s="575"/>
      <c r="CF415" s="575"/>
      <c r="CG415" s="575"/>
      <c r="CH415" s="575"/>
      <c r="CI415" s="575"/>
      <c r="CJ415" s="575"/>
      <c r="CK415" s="575"/>
      <c r="CL415" s="575"/>
      <c r="CM415" s="575"/>
      <c r="CN415" s="575"/>
      <c r="CO415" s="575"/>
      <c r="CP415" s="575"/>
      <c r="CQ415" s="575"/>
      <c r="CR415" s="575"/>
      <c r="CS415" s="575"/>
      <c r="CT415" s="575"/>
      <c r="CU415" s="575"/>
      <c r="CV415" s="575"/>
      <c r="CW415" s="575"/>
      <c r="CX415" s="575"/>
      <c r="CY415" s="575"/>
      <c r="CZ415" s="575"/>
      <c r="DA415" s="575"/>
      <c r="DB415" s="575"/>
      <c r="DC415" s="575"/>
      <c r="DD415" s="575"/>
      <c r="DE415" s="575"/>
      <c r="DF415" s="575"/>
      <c r="DG415" s="575"/>
      <c r="DH415" s="575"/>
      <c r="DI415" s="575"/>
      <c r="DJ415" s="575"/>
      <c r="DK415" s="575"/>
      <c r="DL415" s="575"/>
      <c r="DM415" s="575"/>
      <c r="DN415" s="575"/>
      <c r="DO415" s="575"/>
      <c r="DP415" s="575"/>
      <c r="DQ415" s="575"/>
      <c r="DR415" s="575"/>
      <c r="DS415" s="575"/>
      <c r="DT415" s="575"/>
      <c r="DU415" s="575"/>
      <c r="DV415" s="575"/>
      <c r="DW415" s="575"/>
      <c r="DX415" s="575"/>
      <c r="DY415" s="575"/>
      <c r="DZ415" s="575"/>
      <c r="EA415" s="575"/>
      <c r="EB415" s="575"/>
      <c r="EC415" s="575"/>
      <c r="ED415" s="575"/>
      <c r="EE415" s="575"/>
      <c r="EF415" s="575"/>
      <c r="EG415" s="575"/>
    </row>
    <row r="416" spans="1:137">
      <c r="A416" s="575"/>
      <c r="B416" s="575"/>
      <c r="C416" s="575"/>
      <c r="D416" s="575"/>
      <c r="E416" s="575"/>
      <c r="F416" s="575"/>
      <c r="G416" s="575"/>
      <c r="H416" s="575"/>
      <c r="I416" s="575"/>
      <c r="J416" s="575"/>
      <c r="K416" s="575"/>
      <c r="L416" s="575"/>
      <c r="M416" s="575"/>
      <c r="N416" s="575"/>
      <c r="O416" s="575"/>
      <c r="P416" s="575"/>
      <c r="Q416" s="575"/>
      <c r="R416" s="575"/>
      <c r="S416" s="575"/>
      <c r="T416" s="575"/>
      <c r="U416" s="575"/>
      <c r="V416" s="575"/>
      <c r="W416" s="575"/>
      <c r="X416" s="575"/>
      <c r="Y416" s="575"/>
      <c r="Z416" s="575"/>
      <c r="AA416" s="575"/>
      <c r="AB416" s="575"/>
      <c r="AC416" s="575"/>
      <c r="AD416" s="575"/>
      <c r="AE416" s="575"/>
      <c r="AF416" s="575"/>
      <c r="AG416" s="575"/>
      <c r="AH416" s="575"/>
      <c r="AI416" s="575"/>
      <c r="AJ416" s="575"/>
      <c r="AK416" s="575"/>
      <c r="AL416" s="575"/>
      <c r="AM416" s="575"/>
      <c r="AN416" s="575"/>
      <c r="AO416" s="575"/>
      <c r="AP416" s="575"/>
      <c r="AQ416" s="575"/>
      <c r="AR416" s="575"/>
      <c r="AS416" s="575"/>
      <c r="AT416" s="575"/>
      <c r="AU416" s="575"/>
      <c r="AV416" s="575"/>
      <c r="AW416" s="575"/>
      <c r="AX416" s="575"/>
      <c r="AY416" s="575"/>
      <c r="AZ416" s="575"/>
      <c r="BA416" s="575"/>
      <c r="BB416" s="575"/>
      <c r="BC416" s="575"/>
      <c r="BD416" s="575"/>
      <c r="BE416" s="575"/>
      <c r="BF416" s="575"/>
      <c r="BG416" s="575"/>
      <c r="BH416" s="575"/>
      <c r="BI416" s="575"/>
      <c r="BJ416" s="575"/>
      <c r="BK416" s="575"/>
      <c r="BL416" s="575"/>
      <c r="BM416" s="575"/>
      <c r="BN416" s="575"/>
      <c r="BO416" s="575"/>
      <c r="BP416" s="575"/>
      <c r="BQ416" s="575"/>
      <c r="BR416" s="575"/>
      <c r="BS416" s="575"/>
      <c r="BT416" s="575"/>
      <c r="BU416" s="575"/>
      <c r="BV416" s="575"/>
      <c r="BW416" s="575"/>
      <c r="BX416" s="575"/>
      <c r="BY416" s="575"/>
      <c r="BZ416" s="575"/>
      <c r="CA416" s="575"/>
      <c r="CB416" s="575"/>
      <c r="CC416" s="575"/>
      <c r="CD416" s="575"/>
      <c r="CE416" s="575"/>
      <c r="CF416" s="575"/>
      <c r="CG416" s="575"/>
      <c r="CH416" s="575"/>
      <c r="CI416" s="575"/>
      <c r="CJ416" s="575"/>
      <c r="CK416" s="575"/>
      <c r="CL416" s="575"/>
      <c r="CM416" s="575"/>
      <c r="CN416" s="575"/>
      <c r="CO416" s="575"/>
      <c r="CP416" s="575"/>
      <c r="CQ416" s="575"/>
      <c r="CR416" s="575"/>
      <c r="CS416" s="575"/>
      <c r="CT416" s="575"/>
      <c r="CU416" s="575"/>
      <c r="CV416" s="575"/>
      <c r="CW416" s="575"/>
      <c r="CX416" s="575"/>
      <c r="CY416" s="575"/>
      <c r="CZ416" s="575"/>
      <c r="DA416" s="575"/>
      <c r="DB416" s="575"/>
      <c r="DC416" s="575"/>
      <c r="DD416" s="575"/>
      <c r="DE416" s="575"/>
      <c r="DF416" s="575"/>
      <c r="DG416" s="575"/>
      <c r="DH416" s="575"/>
      <c r="DI416" s="575"/>
      <c r="DJ416" s="575"/>
      <c r="DK416" s="575"/>
      <c r="DL416" s="575"/>
      <c r="DM416" s="575"/>
      <c r="DN416" s="575"/>
      <c r="DO416" s="575"/>
      <c r="DP416" s="575"/>
      <c r="DQ416" s="575"/>
      <c r="DR416" s="575"/>
      <c r="DS416" s="575"/>
      <c r="DT416" s="575"/>
      <c r="DU416" s="575"/>
      <c r="DV416" s="575"/>
      <c r="DW416" s="575"/>
      <c r="DX416" s="575"/>
      <c r="DY416" s="575"/>
      <c r="DZ416" s="575"/>
      <c r="EA416" s="575"/>
      <c r="EB416" s="575"/>
      <c r="EC416" s="575"/>
      <c r="ED416" s="575"/>
      <c r="EE416" s="575"/>
      <c r="EF416" s="575"/>
      <c r="EG416" s="575"/>
    </row>
    <row r="417" spans="1:137">
      <c r="A417" s="575"/>
      <c r="B417" s="575"/>
      <c r="C417" s="575"/>
      <c r="D417" s="575"/>
      <c r="E417" s="575"/>
      <c r="F417" s="575"/>
      <c r="G417" s="575"/>
      <c r="H417" s="575"/>
      <c r="I417" s="575"/>
      <c r="J417" s="575"/>
      <c r="K417" s="575"/>
      <c r="L417" s="575"/>
      <c r="M417" s="575"/>
      <c r="N417" s="575"/>
      <c r="O417" s="575"/>
      <c r="P417" s="575"/>
      <c r="Q417" s="575"/>
      <c r="R417" s="575"/>
      <c r="S417" s="575"/>
      <c r="T417" s="575"/>
      <c r="U417" s="575"/>
      <c r="V417" s="575"/>
      <c r="W417" s="575"/>
      <c r="X417" s="575"/>
      <c r="Y417" s="575"/>
      <c r="Z417" s="575"/>
      <c r="AA417" s="575"/>
      <c r="AB417" s="575"/>
      <c r="AC417" s="575"/>
      <c r="AD417" s="575"/>
      <c r="AE417" s="575"/>
      <c r="AF417" s="575"/>
      <c r="AG417" s="575"/>
      <c r="AH417" s="575"/>
      <c r="AI417" s="575"/>
      <c r="AJ417" s="575"/>
      <c r="AK417" s="575"/>
      <c r="AL417" s="575"/>
      <c r="AM417" s="575"/>
      <c r="AN417" s="575"/>
      <c r="AO417" s="575"/>
      <c r="AP417" s="575"/>
      <c r="AQ417" s="575"/>
      <c r="AR417" s="575"/>
      <c r="AS417" s="575"/>
      <c r="AT417" s="575"/>
      <c r="AU417" s="575"/>
      <c r="AV417" s="575"/>
      <c r="AW417" s="575"/>
      <c r="AX417" s="575"/>
      <c r="AY417" s="575"/>
      <c r="AZ417" s="575"/>
      <c r="BA417" s="575"/>
      <c r="BB417" s="575"/>
      <c r="BC417" s="575"/>
      <c r="BD417" s="575"/>
      <c r="BE417" s="575"/>
      <c r="BF417" s="575"/>
      <c r="BG417" s="575"/>
      <c r="BH417" s="575"/>
      <c r="BI417" s="575"/>
      <c r="BJ417" s="575"/>
      <c r="BK417" s="575"/>
      <c r="BL417" s="575"/>
      <c r="BM417" s="575"/>
      <c r="BN417" s="575"/>
      <c r="BO417" s="575"/>
      <c r="BP417" s="575"/>
      <c r="BQ417" s="575"/>
      <c r="BR417" s="575"/>
      <c r="BS417" s="575"/>
      <c r="BT417" s="575"/>
      <c r="BU417" s="575"/>
      <c r="BV417" s="575"/>
      <c r="BW417" s="575"/>
      <c r="BX417" s="575"/>
      <c r="BY417" s="575"/>
      <c r="BZ417" s="575"/>
      <c r="CA417" s="575"/>
      <c r="CB417" s="575"/>
      <c r="CC417" s="575"/>
      <c r="CD417" s="575"/>
      <c r="CE417" s="575"/>
      <c r="CF417" s="575"/>
      <c r="CG417" s="575"/>
      <c r="CH417" s="575"/>
      <c r="CI417" s="575"/>
      <c r="CJ417" s="575"/>
      <c r="CK417" s="575"/>
      <c r="CL417" s="575"/>
      <c r="CM417" s="575"/>
      <c r="CN417" s="575"/>
      <c r="CO417" s="575"/>
      <c r="CP417" s="575"/>
      <c r="CQ417" s="575"/>
      <c r="CR417" s="575"/>
      <c r="CS417" s="575"/>
      <c r="CT417" s="575"/>
      <c r="CU417" s="575"/>
      <c r="CV417" s="575"/>
      <c r="CW417" s="575"/>
      <c r="CX417" s="575"/>
      <c r="CY417" s="575"/>
      <c r="CZ417" s="575"/>
      <c r="DA417" s="575"/>
      <c r="DB417" s="575"/>
      <c r="DC417" s="575"/>
      <c r="DD417" s="575"/>
      <c r="DE417" s="575"/>
      <c r="DF417" s="575"/>
      <c r="DG417" s="575"/>
      <c r="DH417" s="575"/>
      <c r="DI417" s="575"/>
      <c r="DJ417" s="575"/>
      <c r="DK417" s="575"/>
      <c r="DL417" s="575"/>
      <c r="DM417" s="575"/>
      <c r="DN417" s="575"/>
      <c r="DO417" s="575"/>
      <c r="DP417" s="575"/>
      <c r="DQ417" s="575"/>
      <c r="DR417" s="575"/>
      <c r="DS417" s="575"/>
      <c r="DT417" s="575"/>
      <c r="DU417" s="575"/>
      <c r="DV417" s="575"/>
      <c r="DW417" s="575"/>
      <c r="DX417" s="575"/>
      <c r="DY417" s="575"/>
      <c r="DZ417" s="575"/>
      <c r="EA417" s="575"/>
      <c r="EB417" s="575"/>
      <c r="EC417" s="575"/>
      <c r="ED417" s="575"/>
      <c r="EE417" s="575"/>
      <c r="EF417" s="575"/>
      <c r="EG417" s="575"/>
    </row>
    <row r="418" spans="1:137">
      <c r="A418" s="575"/>
      <c r="B418" s="575"/>
      <c r="C418" s="575"/>
      <c r="D418" s="575"/>
      <c r="E418" s="575"/>
      <c r="F418" s="575"/>
      <c r="G418" s="575"/>
      <c r="H418" s="575"/>
      <c r="I418" s="575"/>
      <c r="J418" s="575"/>
      <c r="K418" s="575"/>
      <c r="L418" s="575"/>
      <c r="M418" s="575"/>
      <c r="N418" s="575"/>
      <c r="O418" s="575"/>
      <c r="P418" s="575"/>
      <c r="Q418" s="575"/>
      <c r="R418" s="575"/>
      <c r="S418" s="575"/>
      <c r="T418" s="575"/>
      <c r="U418" s="575"/>
      <c r="V418" s="575"/>
      <c r="W418" s="575"/>
      <c r="X418" s="575"/>
      <c r="Y418" s="575"/>
      <c r="Z418" s="575"/>
      <c r="AA418" s="575"/>
      <c r="AB418" s="575"/>
      <c r="AC418" s="575"/>
      <c r="AD418" s="575"/>
      <c r="AE418" s="575"/>
      <c r="AF418" s="575"/>
      <c r="AG418" s="575"/>
      <c r="AH418" s="575"/>
      <c r="AI418" s="575"/>
      <c r="AJ418" s="575"/>
      <c r="AK418" s="575"/>
      <c r="AL418" s="575"/>
      <c r="AM418" s="575"/>
      <c r="AN418" s="575"/>
      <c r="AO418" s="575"/>
      <c r="AP418" s="575"/>
      <c r="AQ418" s="575"/>
      <c r="AR418" s="575"/>
      <c r="AS418" s="575"/>
      <c r="AT418" s="575"/>
      <c r="AU418" s="575"/>
      <c r="AV418" s="575"/>
      <c r="AW418" s="575"/>
      <c r="AX418" s="575"/>
      <c r="AY418" s="575"/>
      <c r="AZ418" s="575"/>
      <c r="BA418" s="575"/>
      <c r="BB418" s="575"/>
      <c r="BC418" s="575"/>
      <c r="BD418" s="575"/>
      <c r="BE418" s="575"/>
      <c r="BF418" s="575"/>
      <c r="BG418" s="575"/>
      <c r="BH418" s="575"/>
      <c r="BI418" s="575"/>
      <c r="BJ418" s="575"/>
      <c r="BK418" s="575"/>
      <c r="BL418" s="575"/>
      <c r="BM418" s="575"/>
      <c r="BN418" s="575"/>
      <c r="BO418" s="575"/>
      <c r="BP418" s="575"/>
      <c r="BQ418" s="575"/>
      <c r="BR418" s="575"/>
      <c r="BS418" s="575"/>
      <c r="BT418" s="575"/>
      <c r="BU418" s="575"/>
      <c r="BV418" s="575"/>
      <c r="BW418" s="575"/>
      <c r="BX418" s="575"/>
      <c r="BY418" s="575"/>
      <c r="BZ418" s="575"/>
      <c r="CA418" s="575"/>
      <c r="CB418" s="575"/>
      <c r="CC418" s="575"/>
      <c r="CD418" s="575"/>
      <c r="CE418" s="575"/>
      <c r="CF418" s="575"/>
      <c r="CG418" s="575"/>
      <c r="CH418" s="575"/>
      <c r="CI418" s="575"/>
      <c r="CJ418" s="575"/>
      <c r="CK418" s="575"/>
      <c r="CL418" s="575"/>
      <c r="CM418" s="575"/>
      <c r="CN418" s="575"/>
      <c r="CO418" s="575"/>
      <c r="CP418" s="575"/>
      <c r="CQ418" s="575"/>
      <c r="CR418" s="575"/>
      <c r="CS418" s="575"/>
      <c r="CT418" s="575"/>
      <c r="CU418" s="575"/>
      <c r="CV418" s="575"/>
      <c r="CW418" s="575"/>
      <c r="CX418" s="575"/>
      <c r="CY418" s="575"/>
      <c r="CZ418" s="575"/>
      <c r="DA418" s="575"/>
      <c r="DB418" s="575"/>
      <c r="DC418" s="575"/>
      <c r="DD418" s="575"/>
      <c r="DE418" s="575"/>
      <c r="DF418" s="575"/>
      <c r="DG418" s="575"/>
      <c r="DH418" s="575"/>
      <c r="DI418" s="575"/>
      <c r="DJ418" s="575"/>
      <c r="DK418" s="575"/>
      <c r="DL418" s="575"/>
      <c r="DM418" s="575"/>
      <c r="DN418" s="575"/>
      <c r="DO418" s="575"/>
      <c r="DP418" s="575"/>
      <c r="DQ418" s="575"/>
      <c r="DR418" s="575"/>
      <c r="DS418" s="575"/>
      <c r="DT418" s="575"/>
      <c r="DU418" s="575"/>
      <c r="DV418" s="575"/>
      <c r="DW418" s="575"/>
      <c r="DX418" s="575"/>
      <c r="DY418" s="575"/>
      <c r="DZ418" s="575"/>
      <c r="EA418" s="575"/>
      <c r="EB418" s="575"/>
      <c r="EC418" s="575"/>
      <c r="ED418" s="575"/>
      <c r="EE418" s="575"/>
      <c r="EF418" s="575"/>
      <c r="EG418" s="575"/>
    </row>
    <row r="419" spans="1:137">
      <c r="A419" s="575"/>
      <c r="B419" s="575"/>
      <c r="C419" s="575"/>
      <c r="D419" s="575"/>
      <c r="E419" s="575"/>
      <c r="F419" s="575"/>
      <c r="G419" s="575"/>
      <c r="H419" s="575"/>
      <c r="I419" s="575"/>
      <c r="J419" s="575"/>
      <c r="K419" s="575"/>
      <c r="L419" s="575"/>
      <c r="M419" s="575"/>
      <c r="N419" s="575"/>
      <c r="O419" s="575"/>
      <c r="P419" s="575"/>
      <c r="Q419" s="575"/>
      <c r="R419" s="575"/>
      <c r="S419" s="575"/>
      <c r="T419" s="575"/>
      <c r="U419" s="575"/>
      <c r="V419" s="575"/>
      <c r="W419" s="575"/>
      <c r="X419" s="575"/>
      <c r="Y419" s="575"/>
      <c r="Z419" s="575"/>
      <c r="AA419" s="575"/>
      <c r="AB419" s="575"/>
      <c r="AC419" s="575"/>
      <c r="AD419" s="575"/>
      <c r="AE419" s="575"/>
      <c r="AF419" s="575"/>
      <c r="AG419" s="575"/>
      <c r="AH419" s="575"/>
      <c r="AI419" s="575"/>
      <c r="AJ419" s="575"/>
      <c r="AK419" s="575"/>
      <c r="AL419" s="575"/>
      <c r="AM419" s="575"/>
      <c r="AN419" s="575"/>
      <c r="AO419" s="575"/>
      <c r="AP419" s="575"/>
      <c r="AQ419" s="575"/>
      <c r="AR419" s="575"/>
      <c r="AS419" s="575"/>
      <c r="AT419" s="575"/>
      <c r="AU419" s="575"/>
      <c r="AV419" s="575"/>
      <c r="AW419" s="575"/>
      <c r="AX419" s="575"/>
      <c r="AY419" s="575"/>
      <c r="AZ419" s="575"/>
      <c r="BA419" s="575"/>
      <c r="BB419" s="575"/>
      <c r="BC419" s="575"/>
      <c r="BD419" s="575"/>
      <c r="BE419" s="575"/>
      <c r="BF419" s="575"/>
      <c r="BG419" s="575"/>
      <c r="BH419" s="575"/>
      <c r="BI419" s="575"/>
      <c r="BJ419" s="575"/>
      <c r="BK419" s="575"/>
      <c r="BL419" s="575"/>
      <c r="BM419" s="575"/>
      <c r="BN419" s="575"/>
      <c r="BO419" s="575"/>
      <c r="BP419" s="575"/>
      <c r="BQ419" s="575"/>
      <c r="BR419" s="575"/>
      <c r="BS419" s="575"/>
      <c r="BT419" s="575"/>
      <c r="BU419" s="575"/>
      <c r="BV419" s="575"/>
      <c r="BW419" s="575"/>
      <c r="BX419" s="575"/>
      <c r="BY419" s="575"/>
      <c r="BZ419" s="575"/>
      <c r="CA419" s="575"/>
      <c r="CB419" s="575"/>
      <c r="CC419" s="575"/>
      <c r="CD419" s="575"/>
      <c r="CE419" s="575"/>
      <c r="CF419" s="575"/>
      <c r="CG419" s="575"/>
      <c r="CH419" s="575"/>
      <c r="CI419" s="575"/>
      <c r="CJ419" s="575"/>
      <c r="CK419" s="575"/>
      <c r="CL419" s="575"/>
      <c r="CM419" s="575"/>
      <c r="CN419" s="575"/>
      <c r="CO419" s="575"/>
      <c r="CP419" s="575"/>
      <c r="CQ419" s="575"/>
      <c r="CR419" s="575"/>
      <c r="CS419" s="575"/>
      <c r="CT419" s="575"/>
      <c r="CU419" s="575"/>
      <c r="CV419" s="575"/>
      <c r="CW419" s="575"/>
      <c r="CX419" s="575"/>
      <c r="CY419" s="575"/>
      <c r="CZ419" s="575"/>
      <c r="DA419" s="575"/>
      <c r="DB419" s="575"/>
      <c r="DC419" s="575"/>
      <c r="DD419" s="575"/>
      <c r="DE419" s="575"/>
      <c r="DF419" s="575"/>
      <c r="DG419" s="575"/>
      <c r="DH419" s="575"/>
      <c r="DI419" s="575"/>
      <c r="DJ419" s="575"/>
      <c r="DK419" s="575"/>
      <c r="DL419" s="575"/>
      <c r="DM419" s="575"/>
      <c r="DN419" s="575"/>
      <c r="DO419" s="575"/>
      <c r="DP419" s="575"/>
      <c r="DQ419" s="575"/>
      <c r="DR419" s="575"/>
      <c r="DS419" s="575"/>
      <c r="DT419" s="575"/>
      <c r="DU419" s="575"/>
      <c r="DV419" s="575"/>
      <c r="DW419" s="575"/>
      <c r="DX419" s="575"/>
      <c r="DY419" s="575"/>
      <c r="DZ419" s="575"/>
      <c r="EA419" s="575"/>
      <c r="EB419" s="575"/>
      <c r="EC419" s="575"/>
      <c r="ED419" s="575"/>
      <c r="EE419" s="575"/>
      <c r="EF419" s="575"/>
      <c r="EG419" s="575"/>
    </row>
    <row r="420" spans="1:137">
      <c r="A420" s="575"/>
      <c r="B420" s="575"/>
      <c r="C420" s="575"/>
      <c r="D420" s="575"/>
      <c r="E420" s="575"/>
      <c r="F420" s="575"/>
      <c r="G420" s="575"/>
      <c r="H420" s="575"/>
      <c r="I420" s="575"/>
      <c r="J420" s="575"/>
      <c r="K420" s="575"/>
      <c r="L420" s="575"/>
      <c r="M420" s="575"/>
      <c r="N420" s="575"/>
      <c r="O420" s="575"/>
      <c r="P420" s="575"/>
      <c r="Q420" s="575"/>
      <c r="R420" s="575"/>
      <c r="S420" s="575"/>
      <c r="T420" s="575"/>
      <c r="U420" s="575"/>
      <c r="V420" s="575"/>
      <c r="W420" s="575"/>
      <c r="X420" s="575"/>
      <c r="Y420" s="575"/>
      <c r="Z420" s="575"/>
      <c r="AA420" s="575"/>
      <c r="AB420" s="575"/>
      <c r="AC420" s="575"/>
      <c r="AD420" s="575"/>
      <c r="AE420" s="575"/>
      <c r="AF420" s="575"/>
      <c r="AG420" s="575"/>
      <c r="AH420" s="575"/>
      <c r="AI420" s="575"/>
      <c r="AJ420" s="575"/>
      <c r="AK420" s="575"/>
      <c r="AL420" s="575"/>
      <c r="AM420" s="575"/>
      <c r="AN420" s="575"/>
      <c r="AO420" s="575"/>
      <c r="AP420" s="575"/>
      <c r="AQ420" s="575"/>
      <c r="AR420" s="575"/>
      <c r="AS420" s="575"/>
      <c r="AT420" s="575"/>
      <c r="AU420" s="575"/>
      <c r="AV420" s="575"/>
      <c r="AW420" s="575"/>
      <c r="AX420" s="575"/>
      <c r="AY420" s="575"/>
      <c r="AZ420" s="575"/>
      <c r="BA420" s="575"/>
      <c r="BB420" s="575"/>
      <c r="BC420" s="575"/>
      <c r="BD420" s="575"/>
      <c r="BE420" s="575"/>
      <c r="BF420" s="575"/>
      <c r="BG420" s="575"/>
      <c r="BH420" s="575"/>
      <c r="BI420" s="575"/>
      <c r="BJ420" s="575"/>
      <c r="BK420" s="575"/>
      <c r="BL420" s="575"/>
      <c r="BM420" s="575"/>
      <c r="BN420" s="575"/>
      <c r="BO420" s="575"/>
      <c r="BP420" s="575"/>
      <c r="BQ420" s="575"/>
      <c r="BR420" s="575"/>
      <c r="BS420" s="575"/>
      <c r="BT420" s="575"/>
      <c r="BU420" s="575"/>
      <c r="BV420" s="575"/>
      <c r="BW420" s="575"/>
      <c r="BX420" s="575"/>
      <c r="BY420" s="575"/>
      <c r="BZ420" s="575"/>
      <c r="CA420" s="575"/>
      <c r="CB420" s="575"/>
      <c r="CC420" s="575"/>
      <c r="CD420" s="575"/>
      <c r="CE420" s="575"/>
      <c r="CF420" s="575"/>
      <c r="CG420" s="575"/>
      <c r="CH420" s="575"/>
      <c r="CI420" s="575"/>
      <c r="CJ420" s="575"/>
      <c r="CK420" s="575"/>
      <c r="CL420" s="575"/>
      <c r="CM420" s="575"/>
      <c r="CN420" s="575"/>
      <c r="CO420" s="575"/>
      <c r="CP420" s="575"/>
      <c r="CQ420" s="575"/>
      <c r="CR420" s="575"/>
      <c r="CS420" s="575"/>
      <c r="CT420" s="575"/>
      <c r="CU420" s="575"/>
      <c r="CV420" s="575"/>
      <c r="CW420" s="575"/>
      <c r="CX420" s="575"/>
      <c r="CY420" s="575"/>
      <c r="CZ420" s="575"/>
      <c r="DA420" s="575"/>
      <c r="DB420" s="575"/>
      <c r="DC420" s="575"/>
      <c r="DD420" s="575"/>
      <c r="DE420" s="575"/>
      <c r="DF420" s="575"/>
      <c r="DG420" s="575"/>
      <c r="DH420" s="575"/>
      <c r="DI420" s="575"/>
      <c r="DJ420" s="575"/>
      <c r="DK420" s="575"/>
      <c r="DL420" s="575"/>
      <c r="DM420" s="575"/>
      <c r="DN420" s="575"/>
      <c r="DO420" s="575"/>
      <c r="DP420" s="575"/>
      <c r="DQ420" s="575"/>
      <c r="DR420" s="575"/>
      <c r="DS420" s="575"/>
      <c r="DT420" s="575"/>
      <c r="DU420" s="575"/>
      <c r="DV420" s="575"/>
      <c r="DW420" s="575"/>
      <c r="DX420" s="575"/>
      <c r="DY420" s="575"/>
      <c r="DZ420" s="575"/>
      <c r="EA420" s="575"/>
      <c r="EB420" s="575"/>
      <c r="EC420" s="575"/>
      <c r="ED420" s="575"/>
      <c r="EE420" s="575"/>
      <c r="EF420" s="575"/>
      <c r="EG420" s="575"/>
    </row>
    <row r="421" spans="1:137">
      <c r="A421" s="575"/>
      <c r="B421" s="575"/>
      <c r="C421" s="575"/>
      <c r="D421" s="575"/>
      <c r="E421" s="575"/>
      <c r="F421" s="575"/>
      <c r="G421" s="575"/>
      <c r="H421" s="575"/>
      <c r="I421" s="575"/>
      <c r="J421" s="575"/>
      <c r="K421" s="575"/>
      <c r="L421" s="575"/>
      <c r="M421" s="575"/>
      <c r="N421" s="575"/>
      <c r="O421" s="575"/>
      <c r="P421" s="575"/>
      <c r="Q421" s="575"/>
      <c r="R421" s="575"/>
      <c r="S421" s="575"/>
      <c r="T421" s="575"/>
      <c r="U421" s="575"/>
      <c r="V421" s="575"/>
      <c r="W421" s="575"/>
      <c r="X421" s="575"/>
      <c r="Y421" s="575"/>
      <c r="Z421" s="575"/>
      <c r="AA421" s="575"/>
      <c r="AB421" s="575"/>
      <c r="AC421" s="575"/>
      <c r="AD421" s="575"/>
      <c r="AE421" s="575"/>
      <c r="AF421" s="575"/>
      <c r="AG421" s="575"/>
      <c r="AH421" s="575"/>
      <c r="AI421" s="575"/>
      <c r="AJ421" s="575"/>
      <c r="AK421" s="575"/>
      <c r="AL421" s="575"/>
      <c r="AM421" s="575"/>
      <c r="AN421" s="575"/>
      <c r="AO421" s="575"/>
      <c r="AP421" s="575"/>
      <c r="AQ421" s="575"/>
      <c r="AR421" s="575"/>
      <c r="AS421" s="575"/>
      <c r="AT421" s="575"/>
      <c r="AU421" s="575"/>
      <c r="AV421" s="575"/>
      <c r="AW421" s="575"/>
      <c r="AX421" s="575"/>
      <c r="AY421" s="575"/>
      <c r="AZ421" s="575"/>
      <c r="BA421" s="575"/>
      <c r="BB421" s="575"/>
      <c r="BC421" s="575"/>
      <c r="BD421" s="575"/>
      <c r="BE421" s="575"/>
      <c r="BF421" s="575"/>
      <c r="BG421" s="575"/>
      <c r="BH421" s="575"/>
      <c r="BI421" s="575"/>
      <c r="BJ421" s="575"/>
      <c r="BK421" s="575"/>
      <c r="BL421" s="575"/>
      <c r="BM421" s="575"/>
      <c r="BN421" s="575"/>
      <c r="BO421" s="575"/>
      <c r="BP421" s="575"/>
      <c r="BQ421" s="575"/>
      <c r="BR421" s="575"/>
      <c r="BS421" s="575"/>
      <c r="BT421" s="575"/>
      <c r="BU421" s="575"/>
      <c r="BV421" s="575"/>
      <c r="BW421" s="575"/>
      <c r="BX421" s="575"/>
      <c r="BY421" s="575"/>
      <c r="BZ421" s="575"/>
      <c r="CA421" s="575"/>
      <c r="CB421" s="575"/>
      <c r="CC421" s="575"/>
      <c r="CD421" s="575"/>
      <c r="CE421" s="575"/>
      <c r="CF421" s="575"/>
      <c r="CG421" s="575"/>
      <c r="CH421" s="575"/>
      <c r="CI421" s="575"/>
      <c r="CJ421" s="575"/>
      <c r="CK421" s="575"/>
      <c r="CL421" s="575"/>
      <c r="CM421" s="575"/>
      <c r="CN421" s="575"/>
      <c r="CO421" s="575"/>
      <c r="CP421" s="575"/>
      <c r="CQ421" s="575"/>
      <c r="CR421" s="575"/>
      <c r="CS421" s="575"/>
      <c r="CT421" s="575"/>
      <c r="CU421" s="575"/>
      <c r="CV421" s="575"/>
      <c r="CW421" s="575"/>
      <c r="CX421" s="575"/>
      <c r="CY421" s="575"/>
      <c r="CZ421" s="575"/>
      <c r="DA421" s="575"/>
      <c r="DB421" s="575"/>
      <c r="DC421" s="575"/>
      <c r="DD421" s="575"/>
      <c r="DE421" s="575"/>
      <c r="DF421" s="575"/>
      <c r="DG421" s="575"/>
      <c r="DH421" s="575"/>
      <c r="DI421" s="575"/>
      <c r="DJ421" s="575"/>
      <c r="DK421" s="575"/>
      <c r="DL421" s="575"/>
      <c r="DM421" s="575"/>
      <c r="DN421" s="575"/>
      <c r="DO421" s="575"/>
      <c r="DP421" s="575"/>
      <c r="DQ421" s="575"/>
      <c r="DR421" s="575"/>
      <c r="DS421" s="575"/>
      <c r="DT421" s="575"/>
      <c r="DU421" s="575"/>
      <c r="DV421" s="575"/>
      <c r="DW421" s="575"/>
      <c r="DX421" s="575"/>
      <c r="DY421" s="575"/>
      <c r="DZ421" s="575"/>
      <c r="EA421" s="575"/>
      <c r="EB421" s="575"/>
      <c r="EC421" s="575"/>
      <c r="ED421" s="575"/>
      <c r="EE421" s="575"/>
      <c r="EF421" s="575"/>
      <c r="EG421" s="575"/>
    </row>
    <row r="422" spans="1:137">
      <c r="A422" s="575"/>
      <c r="B422" s="575"/>
      <c r="C422" s="575"/>
      <c r="D422" s="575"/>
      <c r="E422" s="575"/>
      <c r="F422" s="575"/>
      <c r="G422" s="575"/>
      <c r="H422" s="575"/>
      <c r="I422" s="575"/>
      <c r="J422" s="575"/>
      <c r="K422" s="575"/>
      <c r="L422" s="575"/>
      <c r="M422" s="575"/>
      <c r="N422" s="575"/>
      <c r="O422" s="575"/>
      <c r="P422" s="575"/>
      <c r="Q422" s="575"/>
      <c r="R422" s="575"/>
      <c r="S422" s="575"/>
      <c r="T422" s="575"/>
      <c r="U422" s="575"/>
      <c r="V422" s="575"/>
      <c r="W422" s="575"/>
      <c r="X422" s="575"/>
      <c r="Y422" s="575"/>
      <c r="Z422" s="575"/>
      <c r="AA422" s="575"/>
      <c r="AB422" s="575"/>
      <c r="AC422" s="575"/>
      <c r="AD422" s="575"/>
      <c r="AE422" s="575"/>
      <c r="AF422" s="575"/>
      <c r="AG422" s="575"/>
      <c r="AH422" s="575"/>
      <c r="AI422" s="575"/>
      <c r="AJ422" s="575"/>
      <c r="AK422" s="575"/>
      <c r="AL422" s="575"/>
      <c r="AM422" s="575"/>
      <c r="AN422" s="575"/>
      <c r="AO422" s="575"/>
      <c r="AP422" s="575"/>
      <c r="AQ422" s="575"/>
      <c r="AR422" s="575"/>
      <c r="AS422" s="575"/>
      <c r="AT422" s="575"/>
      <c r="AU422" s="575"/>
      <c r="AV422" s="575"/>
      <c r="AW422" s="575"/>
      <c r="AX422" s="575"/>
      <c r="AY422" s="575"/>
      <c r="AZ422" s="575"/>
      <c r="BA422" s="575"/>
      <c r="BB422" s="575"/>
      <c r="BC422" s="575"/>
      <c r="BD422" s="575"/>
      <c r="BE422" s="575"/>
      <c r="BF422" s="575"/>
      <c r="BG422" s="575"/>
      <c r="BH422" s="575"/>
      <c r="BI422" s="575"/>
      <c r="BJ422" s="575"/>
      <c r="BK422" s="575"/>
      <c r="BL422" s="575"/>
      <c r="BM422" s="575"/>
      <c r="BN422" s="575"/>
      <c r="BO422" s="575"/>
      <c r="BP422" s="575"/>
      <c r="BQ422" s="575"/>
      <c r="BR422" s="575"/>
      <c r="BS422" s="575"/>
      <c r="BT422" s="575"/>
      <c r="BU422" s="575"/>
      <c r="BV422" s="575"/>
      <c r="BW422" s="575"/>
      <c r="BX422" s="575"/>
      <c r="BY422" s="575"/>
      <c r="BZ422" s="575"/>
      <c r="CA422" s="575"/>
      <c r="CB422" s="575"/>
      <c r="CC422" s="575"/>
      <c r="CD422" s="575"/>
      <c r="CE422" s="575"/>
      <c r="CF422" s="575"/>
      <c r="CG422" s="575"/>
      <c r="CH422" s="575"/>
      <c r="CI422" s="575"/>
      <c r="CJ422" s="575"/>
      <c r="CK422" s="575"/>
      <c r="CL422" s="575"/>
      <c r="CM422" s="575"/>
      <c r="CN422" s="575"/>
      <c r="CO422" s="575"/>
      <c r="CP422" s="575"/>
      <c r="CQ422" s="575"/>
      <c r="CR422" s="575"/>
      <c r="CS422" s="575"/>
      <c r="CT422" s="575"/>
      <c r="CU422" s="575"/>
      <c r="CV422" s="575"/>
      <c r="CW422" s="575"/>
      <c r="CX422" s="575"/>
      <c r="CY422" s="575"/>
      <c r="CZ422" s="575"/>
      <c r="DA422" s="575"/>
      <c r="DB422" s="575"/>
      <c r="DC422" s="575"/>
      <c r="DD422" s="575"/>
      <c r="DE422" s="575"/>
      <c r="DF422" s="575"/>
      <c r="DG422" s="575"/>
      <c r="DH422" s="575"/>
      <c r="DI422" s="575"/>
      <c r="DJ422" s="575"/>
      <c r="DK422" s="575"/>
      <c r="DL422" s="575"/>
      <c r="DM422" s="575"/>
      <c r="DN422" s="575"/>
      <c r="DO422" s="575"/>
      <c r="DP422" s="575"/>
      <c r="DQ422" s="575"/>
      <c r="DR422" s="575"/>
      <c r="DS422" s="575"/>
      <c r="DT422" s="575"/>
      <c r="DU422" s="575"/>
      <c r="DV422" s="575"/>
      <c r="DW422" s="575"/>
      <c r="DX422" s="575"/>
      <c r="DY422" s="575"/>
      <c r="DZ422" s="575"/>
      <c r="EA422" s="575"/>
      <c r="EB422" s="575"/>
      <c r="EC422" s="575"/>
      <c r="ED422" s="575"/>
      <c r="EE422" s="575"/>
      <c r="EF422" s="575"/>
      <c r="EG422" s="575"/>
    </row>
    <row r="423" spans="1:137">
      <c r="A423" s="575"/>
      <c r="B423" s="575"/>
      <c r="C423" s="575"/>
      <c r="D423" s="575"/>
      <c r="E423" s="575"/>
      <c r="F423" s="575"/>
      <c r="G423" s="575"/>
      <c r="H423" s="575"/>
      <c r="I423" s="575"/>
      <c r="J423" s="575"/>
      <c r="K423" s="575"/>
      <c r="L423" s="575"/>
      <c r="M423" s="575"/>
      <c r="N423" s="575"/>
      <c r="O423" s="575"/>
      <c r="P423" s="575"/>
      <c r="Q423" s="575"/>
      <c r="R423" s="575"/>
      <c r="S423" s="575"/>
      <c r="T423" s="575"/>
      <c r="U423" s="575"/>
      <c r="V423" s="575"/>
      <c r="W423" s="575"/>
      <c r="X423" s="575"/>
      <c r="Y423" s="575"/>
      <c r="Z423" s="575"/>
      <c r="AA423" s="575"/>
      <c r="AB423" s="575"/>
      <c r="AC423" s="575"/>
      <c r="AD423" s="575"/>
      <c r="AE423" s="575"/>
      <c r="AF423" s="575"/>
      <c r="AG423" s="575"/>
      <c r="AH423" s="575"/>
      <c r="AI423" s="575"/>
      <c r="AJ423" s="575"/>
      <c r="AK423" s="575"/>
      <c r="AL423" s="575"/>
      <c r="AM423" s="575"/>
      <c r="AN423" s="575"/>
      <c r="AO423" s="575"/>
      <c r="AP423" s="575"/>
      <c r="AQ423" s="575"/>
      <c r="AR423" s="575"/>
      <c r="AS423" s="575"/>
      <c r="AT423" s="575"/>
      <c r="AU423" s="575"/>
      <c r="AV423" s="575"/>
      <c r="AW423" s="575"/>
      <c r="AX423" s="575"/>
      <c r="AY423" s="575"/>
      <c r="AZ423" s="575"/>
      <c r="BA423" s="575"/>
      <c r="BB423" s="575"/>
      <c r="BC423" s="575"/>
      <c r="BD423" s="575"/>
      <c r="BE423" s="575"/>
      <c r="BF423" s="575"/>
      <c r="BG423" s="575"/>
      <c r="BH423" s="575"/>
      <c r="BI423" s="575"/>
      <c r="BJ423" s="575"/>
      <c r="BK423" s="575"/>
      <c r="BL423" s="575"/>
      <c r="BM423" s="575"/>
      <c r="BN423" s="575"/>
      <c r="BO423" s="575"/>
      <c r="BP423" s="575"/>
      <c r="BQ423" s="575"/>
      <c r="BR423" s="575"/>
      <c r="BS423" s="575"/>
      <c r="BT423" s="575"/>
      <c r="BU423" s="575"/>
      <c r="BV423" s="575"/>
      <c r="BW423" s="575"/>
      <c r="BX423" s="575"/>
      <c r="BY423" s="575"/>
      <c r="BZ423" s="575"/>
      <c r="CA423" s="575"/>
      <c r="CB423" s="575"/>
      <c r="CC423" s="575"/>
      <c r="CD423" s="575"/>
      <c r="CE423" s="575"/>
      <c r="CF423" s="575"/>
      <c r="CG423" s="575"/>
      <c r="CH423" s="575"/>
      <c r="CI423" s="575"/>
      <c r="CJ423" s="575"/>
      <c r="CK423" s="575"/>
      <c r="CL423" s="575"/>
      <c r="CM423" s="575"/>
      <c r="CN423" s="575"/>
      <c r="CO423" s="575"/>
      <c r="CP423" s="575"/>
      <c r="CQ423" s="575"/>
      <c r="CR423" s="575"/>
      <c r="CS423" s="575"/>
      <c r="CT423" s="575"/>
      <c r="CU423" s="575"/>
      <c r="CV423" s="575"/>
      <c r="CW423" s="575"/>
      <c r="CX423" s="575"/>
      <c r="CY423" s="575"/>
      <c r="CZ423" s="575"/>
      <c r="DA423" s="575"/>
      <c r="DB423" s="575"/>
      <c r="DC423" s="575"/>
      <c r="DD423" s="575"/>
      <c r="DE423" s="575"/>
      <c r="DF423" s="575"/>
      <c r="DG423" s="575"/>
      <c r="DH423" s="575"/>
      <c r="DI423" s="575"/>
      <c r="DJ423" s="575"/>
      <c r="DK423" s="575"/>
      <c r="DL423" s="575"/>
      <c r="DM423" s="575"/>
      <c r="DN423" s="575"/>
      <c r="DO423" s="575"/>
      <c r="DP423" s="575"/>
      <c r="DQ423" s="575"/>
      <c r="DR423" s="575"/>
      <c r="DS423" s="575"/>
      <c r="DT423" s="575"/>
      <c r="DU423" s="575"/>
      <c r="DV423" s="575"/>
      <c r="DW423" s="575"/>
      <c r="DX423" s="575"/>
      <c r="DY423" s="575"/>
      <c r="DZ423" s="575"/>
      <c r="EA423" s="575"/>
      <c r="EB423" s="575"/>
      <c r="EC423" s="575"/>
      <c r="ED423" s="575"/>
      <c r="EE423" s="575"/>
      <c r="EF423" s="575"/>
      <c r="EG423" s="575"/>
    </row>
    <row r="424" spans="1:137">
      <c r="A424" s="575"/>
      <c r="B424" s="575"/>
      <c r="C424" s="575"/>
      <c r="D424" s="575"/>
      <c r="E424" s="575"/>
      <c r="F424" s="575"/>
      <c r="G424" s="575"/>
      <c r="H424" s="575"/>
      <c r="I424" s="575"/>
      <c r="J424" s="575"/>
      <c r="K424" s="575"/>
      <c r="L424" s="575"/>
      <c r="M424" s="575"/>
      <c r="N424" s="575"/>
      <c r="O424" s="575"/>
      <c r="P424" s="575"/>
      <c r="Q424" s="575"/>
      <c r="R424" s="575"/>
      <c r="S424" s="575"/>
      <c r="T424" s="575"/>
      <c r="U424" s="575"/>
      <c r="V424" s="575"/>
      <c r="W424" s="575"/>
      <c r="X424" s="575"/>
      <c r="Y424" s="575"/>
      <c r="Z424" s="575"/>
      <c r="AA424" s="575"/>
      <c r="AB424" s="575"/>
      <c r="AC424" s="575"/>
      <c r="AD424" s="575"/>
      <c r="AE424" s="575"/>
      <c r="AF424" s="575"/>
      <c r="AG424" s="575"/>
      <c r="AH424" s="575"/>
      <c r="AI424" s="575"/>
      <c r="AJ424" s="575"/>
      <c r="AK424" s="575"/>
      <c r="AL424" s="575"/>
      <c r="AM424" s="575"/>
      <c r="AN424" s="575"/>
      <c r="AO424" s="575"/>
      <c r="AP424" s="575"/>
      <c r="AQ424" s="575"/>
      <c r="AR424" s="575"/>
      <c r="AS424" s="575"/>
      <c r="AT424" s="575"/>
      <c r="AU424" s="575"/>
      <c r="AV424" s="575"/>
      <c r="AW424" s="575"/>
      <c r="AX424" s="575"/>
      <c r="AY424" s="575"/>
      <c r="AZ424" s="575"/>
      <c r="BA424" s="575"/>
      <c r="BB424" s="575"/>
      <c r="BC424" s="575"/>
      <c r="BD424" s="575"/>
      <c r="BE424" s="575"/>
      <c r="BF424" s="575"/>
      <c r="BG424" s="575"/>
      <c r="BH424" s="575"/>
      <c r="BI424" s="575"/>
      <c r="BJ424" s="575"/>
      <c r="BK424" s="575"/>
      <c r="BL424" s="575"/>
      <c r="BM424" s="575"/>
      <c r="BN424" s="575"/>
      <c r="BO424" s="575"/>
      <c r="BP424" s="575"/>
      <c r="BQ424" s="575"/>
      <c r="BR424" s="575"/>
      <c r="BS424" s="575"/>
      <c r="BT424" s="575"/>
      <c r="BU424" s="575"/>
      <c r="BV424" s="575"/>
      <c r="BW424" s="575"/>
      <c r="BX424" s="575"/>
      <c r="BY424" s="575"/>
      <c r="BZ424" s="575"/>
      <c r="CA424" s="575"/>
      <c r="CB424" s="575"/>
      <c r="CC424" s="575"/>
      <c r="CD424" s="575"/>
      <c r="CE424" s="575"/>
      <c r="CF424" s="575"/>
      <c r="CG424" s="575"/>
      <c r="CH424" s="575"/>
      <c r="CI424" s="575"/>
      <c r="CJ424" s="575"/>
      <c r="CK424" s="575"/>
      <c r="CL424" s="575"/>
      <c r="CM424" s="575"/>
      <c r="CN424" s="575"/>
      <c r="CO424" s="575"/>
      <c r="CP424" s="575"/>
      <c r="CQ424" s="575"/>
      <c r="CR424" s="575"/>
      <c r="CS424" s="575"/>
      <c r="CT424" s="575"/>
      <c r="CU424" s="575"/>
      <c r="CV424" s="575"/>
      <c r="CW424" s="575"/>
      <c r="CX424" s="575"/>
      <c r="CY424" s="575"/>
      <c r="CZ424" s="575"/>
      <c r="DA424" s="575"/>
      <c r="DB424" s="575"/>
      <c r="DC424" s="575"/>
      <c r="DD424" s="575"/>
      <c r="DE424" s="575"/>
      <c r="DF424" s="575"/>
      <c r="DG424" s="575"/>
      <c r="DH424" s="575"/>
      <c r="DI424" s="575"/>
      <c r="DJ424" s="575"/>
      <c r="DK424" s="575"/>
      <c r="DL424" s="575"/>
      <c r="DM424" s="575"/>
      <c r="DN424" s="575"/>
      <c r="DO424" s="575"/>
      <c r="DP424" s="575"/>
      <c r="DQ424" s="575"/>
      <c r="DR424" s="575"/>
      <c r="DS424" s="575"/>
      <c r="DT424" s="575"/>
      <c r="DU424" s="575"/>
      <c r="DV424" s="575"/>
      <c r="DW424" s="575"/>
      <c r="DX424" s="575"/>
      <c r="DY424" s="575"/>
      <c r="DZ424" s="575"/>
      <c r="EA424" s="575"/>
      <c r="EB424" s="575"/>
      <c r="EC424" s="575"/>
      <c r="ED424" s="575"/>
      <c r="EE424" s="575"/>
      <c r="EF424" s="575"/>
      <c r="EG424" s="575"/>
    </row>
    <row r="425" spans="1:137">
      <c r="A425" s="575"/>
      <c r="B425" s="575"/>
      <c r="C425" s="575"/>
      <c r="D425" s="575"/>
      <c r="E425" s="575"/>
      <c r="F425" s="575"/>
      <c r="G425" s="575"/>
      <c r="H425" s="575"/>
      <c r="I425" s="575"/>
      <c r="J425" s="575"/>
      <c r="K425" s="575"/>
      <c r="L425" s="575"/>
      <c r="M425" s="575"/>
      <c r="N425" s="575"/>
      <c r="O425" s="575"/>
      <c r="P425" s="575"/>
      <c r="Q425" s="575"/>
      <c r="R425" s="575"/>
      <c r="S425" s="575"/>
      <c r="T425" s="575"/>
      <c r="U425" s="575"/>
      <c r="V425" s="575"/>
      <c r="W425" s="575"/>
      <c r="X425" s="575"/>
      <c r="Y425" s="575"/>
      <c r="Z425" s="575"/>
      <c r="AA425" s="575"/>
      <c r="AB425" s="575"/>
      <c r="AC425" s="575"/>
      <c r="AD425" s="575"/>
      <c r="AE425" s="575"/>
      <c r="AF425" s="575"/>
      <c r="AG425" s="575"/>
      <c r="AH425" s="575"/>
      <c r="AI425" s="575"/>
      <c r="AJ425" s="575"/>
      <c r="AK425" s="575"/>
      <c r="AL425" s="575"/>
      <c r="AM425" s="575"/>
      <c r="AN425" s="575"/>
      <c r="AO425" s="575"/>
      <c r="AP425" s="575"/>
      <c r="AQ425" s="575"/>
      <c r="AR425" s="575"/>
      <c r="AS425" s="575"/>
      <c r="AT425" s="575"/>
      <c r="AU425" s="575"/>
      <c r="AV425" s="575"/>
      <c r="AW425" s="575"/>
      <c r="AX425" s="575"/>
      <c r="AY425" s="575"/>
      <c r="AZ425" s="575"/>
      <c r="BA425" s="575"/>
      <c r="BB425" s="575"/>
      <c r="BC425" s="575"/>
      <c r="BD425" s="575"/>
      <c r="BE425" s="575"/>
      <c r="BF425" s="575"/>
      <c r="BG425" s="575"/>
      <c r="BH425" s="575"/>
      <c r="BI425" s="575"/>
      <c r="BJ425" s="575"/>
      <c r="BK425" s="575"/>
      <c r="BL425" s="575"/>
      <c r="BM425" s="575"/>
      <c r="BN425" s="575"/>
      <c r="BO425" s="575"/>
      <c r="BP425" s="575"/>
      <c r="BQ425" s="575"/>
      <c r="BR425" s="575"/>
      <c r="BS425" s="575"/>
      <c r="BT425" s="575"/>
      <c r="BU425" s="575"/>
      <c r="BV425" s="575"/>
      <c r="BW425" s="575"/>
      <c r="BX425" s="575"/>
      <c r="BY425" s="575"/>
      <c r="BZ425" s="575"/>
      <c r="CA425" s="575"/>
      <c r="CB425" s="575"/>
      <c r="CC425" s="575"/>
      <c r="CD425" s="575"/>
      <c r="CE425" s="575"/>
      <c r="CF425" s="575"/>
      <c r="CG425" s="575"/>
      <c r="CH425" s="575"/>
      <c r="CI425" s="575"/>
      <c r="CJ425" s="575"/>
      <c r="CK425" s="575"/>
      <c r="CL425" s="575"/>
      <c r="CM425" s="575"/>
      <c r="CN425" s="575"/>
      <c r="CO425" s="575"/>
      <c r="CP425" s="575"/>
      <c r="CQ425" s="575"/>
      <c r="CR425" s="575"/>
      <c r="CS425" s="575"/>
      <c r="CT425" s="575"/>
      <c r="CU425" s="575"/>
      <c r="CV425" s="575"/>
      <c r="CW425" s="575"/>
      <c r="CX425" s="575"/>
      <c r="CY425" s="575"/>
      <c r="CZ425" s="575"/>
      <c r="DA425" s="575"/>
      <c r="DB425" s="575"/>
      <c r="DC425" s="575"/>
      <c r="DD425" s="575"/>
      <c r="DE425" s="575"/>
      <c r="DF425" s="575"/>
      <c r="DG425" s="575"/>
      <c r="DH425" s="575"/>
      <c r="DI425" s="575"/>
      <c r="DJ425" s="575"/>
      <c r="DK425" s="575"/>
      <c r="DL425" s="575"/>
      <c r="DM425" s="575"/>
      <c r="DN425" s="575"/>
      <c r="DO425" s="575"/>
      <c r="DP425" s="575"/>
      <c r="DQ425" s="575"/>
      <c r="DR425" s="575"/>
      <c r="DS425" s="575"/>
      <c r="DT425" s="575"/>
      <c r="DU425" s="575"/>
      <c r="DV425" s="575"/>
      <c r="DW425" s="575"/>
      <c r="DX425" s="575"/>
      <c r="DY425" s="575"/>
      <c r="DZ425" s="575"/>
      <c r="EA425" s="575"/>
      <c r="EB425" s="575"/>
      <c r="EC425" s="575"/>
      <c r="ED425" s="575"/>
      <c r="EE425" s="575"/>
      <c r="EF425" s="575"/>
      <c r="EG425" s="575"/>
    </row>
    <row r="426" spans="1:137">
      <c r="A426" s="575"/>
      <c r="B426" s="575"/>
      <c r="C426" s="575"/>
      <c r="D426" s="575"/>
      <c r="E426" s="575"/>
      <c r="F426" s="575"/>
      <c r="G426" s="575"/>
      <c r="H426" s="575"/>
      <c r="I426" s="575"/>
      <c r="J426" s="575"/>
      <c r="K426" s="575"/>
      <c r="L426" s="575"/>
      <c r="M426" s="575"/>
      <c r="N426" s="575"/>
      <c r="O426" s="575"/>
      <c r="P426" s="575"/>
      <c r="Q426" s="575"/>
      <c r="R426" s="575"/>
      <c r="S426" s="575"/>
      <c r="T426" s="575"/>
      <c r="U426" s="575"/>
      <c r="V426" s="575"/>
      <c r="W426" s="575"/>
      <c r="X426" s="575"/>
      <c r="Y426" s="575"/>
      <c r="Z426" s="575"/>
      <c r="AA426" s="575"/>
      <c r="AB426" s="575"/>
      <c r="AC426" s="575"/>
      <c r="AD426" s="575"/>
      <c r="AE426" s="575"/>
      <c r="AF426" s="575"/>
      <c r="AG426" s="575"/>
      <c r="AH426" s="575"/>
      <c r="AI426" s="575"/>
      <c r="AJ426" s="575"/>
      <c r="AK426" s="575"/>
      <c r="AL426" s="575"/>
      <c r="AM426" s="575"/>
      <c r="AN426" s="575"/>
      <c r="AO426" s="575"/>
      <c r="AP426" s="575"/>
      <c r="AQ426" s="575"/>
      <c r="AR426" s="575"/>
      <c r="AS426" s="575"/>
      <c r="AT426" s="575"/>
      <c r="AU426" s="575"/>
      <c r="AV426" s="575"/>
      <c r="AW426" s="575"/>
      <c r="AX426" s="575"/>
      <c r="AY426" s="575"/>
      <c r="AZ426" s="575"/>
      <c r="BA426" s="575"/>
      <c r="BB426" s="575"/>
      <c r="BC426" s="575"/>
      <c r="BD426" s="575"/>
      <c r="BE426" s="575"/>
      <c r="BF426" s="575"/>
      <c r="BG426" s="575"/>
      <c r="BH426" s="575"/>
      <c r="BI426" s="575"/>
      <c r="BJ426" s="575"/>
      <c r="BK426" s="575"/>
      <c r="BL426" s="575"/>
      <c r="BM426" s="575"/>
      <c r="BN426" s="575"/>
      <c r="BO426" s="575"/>
      <c r="BP426" s="575"/>
      <c r="BQ426" s="575"/>
      <c r="BR426" s="575"/>
      <c r="BS426" s="575"/>
      <c r="BT426" s="575"/>
      <c r="BU426" s="575"/>
      <c r="BV426" s="575"/>
      <c r="BW426" s="575"/>
      <c r="BX426" s="575"/>
      <c r="BY426" s="575"/>
      <c r="BZ426" s="575"/>
      <c r="CA426" s="575"/>
      <c r="CB426" s="575"/>
      <c r="CC426" s="575"/>
      <c r="CD426" s="575"/>
      <c r="CE426" s="575"/>
      <c r="CF426" s="575"/>
      <c r="CG426" s="575"/>
      <c r="CH426" s="575"/>
      <c r="CI426" s="575"/>
      <c r="CJ426" s="575"/>
      <c r="CK426" s="575"/>
      <c r="CL426" s="575"/>
      <c r="CM426" s="575"/>
      <c r="CN426" s="575"/>
      <c r="CO426" s="575"/>
      <c r="CP426" s="575"/>
      <c r="CQ426" s="575"/>
      <c r="CR426" s="575"/>
      <c r="CS426" s="575"/>
      <c r="CT426" s="575"/>
      <c r="CU426" s="575"/>
      <c r="CV426" s="575"/>
      <c r="CW426" s="575"/>
      <c r="CX426" s="575"/>
      <c r="CY426" s="575"/>
      <c r="CZ426" s="575"/>
      <c r="DA426" s="575"/>
      <c r="DB426" s="575"/>
      <c r="DC426" s="575"/>
      <c r="DD426" s="575"/>
      <c r="DE426" s="575"/>
      <c r="DF426" s="575"/>
      <c r="DG426" s="575"/>
      <c r="DH426" s="575"/>
      <c r="DI426" s="575"/>
      <c r="DJ426" s="575"/>
      <c r="DK426" s="575"/>
      <c r="DL426" s="575"/>
      <c r="DM426" s="575"/>
      <c r="DN426" s="575"/>
      <c r="DO426" s="575"/>
      <c r="DP426" s="575"/>
      <c r="DQ426" s="575"/>
      <c r="DR426" s="575"/>
      <c r="DS426" s="575"/>
      <c r="DT426" s="575"/>
      <c r="DU426" s="575"/>
      <c r="DV426" s="575"/>
      <c r="DW426" s="575"/>
      <c r="DX426" s="575"/>
      <c r="DY426" s="575"/>
      <c r="DZ426" s="575"/>
      <c r="EA426" s="575"/>
      <c r="EB426" s="575"/>
      <c r="EC426" s="575"/>
      <c r="ED426" s="575"/>
      <c r="EE426" s="575"/>
      <c r="EF426" s="575"/>
      <c r="EG426" s="575"/>
    </row>
    <row r="427" spans="1:137">
      <c r="A427" s="575"/>
      <c r="B427" s="575"/>
      <c r="C427" s="575"/>
      <c r="D427" s="575"/>
      <c r="E427" s="575"/>
      <c r="F427" s="575"/>
      <c r="G427" s="575"/>
      <c r="H427" s="575"/>
      <c r="I427" s="575"/>
      <c r="J427" s="575"/>
      <c r="K427" s="575"/>
      <c r="L427" s="575"/>
      <c r="M427" s="575"/>
      <c r="N427" s="575"/>
      <c r="O427" s="575"/>
      <c r="P427" s="575"/>
      <c r="Q427" s="575"/>
      <c r="R427" s="575"/>
      <c r="S427" s="575"/>
      <c r="T427" s="575"/>
      <c r="U427" s="575"/>
      <c r="V427" s="575"/>
      <c r="W427" s="575"/>
      <c r="X427" s="575"/>
      <c r="Y427" s="575"/>
      <c r="Z427" s="575"/>
      <c r="AA427" s="575"/>
      <c r="AB427" s="575"/>
      <c r="AC427" s="575"/>
      <c r="AD427" s="575"/>
      <c r="AE427" s="575"/>
      <c r="AF427" s="575"/>
      <c r="AG427" s="575"/>
      <c r="AH427" s="575"/>
      <c r="AI427" s="575"/>
      <c r="AJ427" s="575"/>
      <c r="AK427" s="575"/>
      <c r="AL427" s="575"/>
      <c r="AM427" s="575"/>
      <c r="AN427" s="575"/>
      <c r="AO427" s="575"/>
      <c r="AP427" s="575"/>
      <c r="AQ427" s="575"/>
      <c r="AR427" s="575"/>
      <c r="AS427" s="575"/>
      <c r="AT427" s="575"/>
      <c r="AU427" s="575"/>
      <c r="AV427" s="575"/>
      <c r="AW427" s="575"/>
      <c r="AX427" s="575"/>
      <c r="AY427" s="575"/>
      <c r="AZ427" s="575"/>
      <c r="BA427" s="575"/>
      <c r="BB427" s="575"/>
      <c r="BC427" s="575"/>
      <c r="BD427" s="575"/>
      <c r="BE427" s="575"/>
      <c r="BF427" s="575"/>
      <c r="BG427" s="575"/>
      <c r="BH427" s="575"/>
      <c r="BI427" s="575"/>
      <c r="BJ427" s="575"/>
      <c r="BK427" s="575"/>
      <c r="BL427" s="575"/>
      <c r="BM427" s="575"/>
      <c r="BN427" s="575"/>
      <c r="BO427" s="575"/>
      <c r="BP427" s="575"/>
      <c r="BQ427" s="575"/>
      <c r="BR427" s="575"/>
      <c r="BS427" s="575"/>
      <c r="BT427" s="575"/>
      <c r="BU427" s="575"/>
      <c r="BV427" s="575"/>
      <c r="BW427" s="575"/>
      <c r="BX427" s="575"/>
      <c r="BY427" s="575"/>
      <c r="BZ427" s="575"/>
      <c r="CA427" s="575"/>
      <c r="CB427" s="575"/>
      <c r="CC427" s="575"/>
      <c r="CD427" s="575"/>
      <c r="CE427" s="575"/>
      <c r="CF427" s="575"/>
      <c r="CG427" s="575"/>
      <c r="CH427" s="575"/>
      <c r="CI427" s="575"/>
      <c r="CJ427" s="575"/>
      <c r="CK427" s="575"/>
      <c r="CL427" s="575"/>
      <c r="CM427" s="575"/>
      <c r="CN427" s="575"/>
      <c r="CO427" s="575"/>
      <c r="CP427" s="575"/>
      <c r="CQ427" s="575"/>
      <c r="CR427" s="575"/>
      <c r="CS427" s="575"/>
      <c r="CT427" s="575"/>
      <c r="CU427" s="575"/>
      <c r="CV427" s="575"/>
      <c r="CW427" s="575"/>
      <c r="CX427" s="575"/>
      <c r="CY427" s="575"/>
      <c r="CZ427" s="575"/>
      <c r="DA427" s="575"/>
      <c r="DB427" s="575"/>
      <c r="DC427" s="575"/>
      <c r="DD427" s="575"/>
      <c r="DE427" s="575"/>
      <c r="DF427" s="575"/>
      <c r="DG427" s="575"/>
      <c r="DH427" s="575"/>
      <c r="DI427" s="575"/>
      <c r="DJ427" s="575"/>
      <c r="DK427" s="575"/>
      <c r="DL427" s="575"/>
      <c r="DM427" s="575"/>
      <c r="DN427" s="575"/>
      <c r="DO427" s="575"/>
      <c r="DP427" s="575"/>
      <c r="DQ427" s="575"/>
      <c r="DR427" s="575"/>
      <c r="DS427" s="575"/>
      <c r="DT427" s="575"/>
      <c r="DU427" s="575"/>
      <c r="DV427" s="575"/>
      <c r="DW427" s="575"/>
      <c r="DX427" s="575"/>
      <c r="DY427" s="575"/>
      <c r="DZ427" s="575"/>
      <c r="EA427" s="575"/>
      <c r="EB427" s="575"/>
      <c r="EC427" s="575"/>
      <c r="ED427" s="575"/>
      <c r="EE427" s="575"/>
      <c r="EF427" s="575"/>
      <c r="EG427" s="575"/>
    </row>
    <row r="428" spans="1:137">
      <c r="A428" s="575"/>
      <c r="B428" s="575"/>
      <c r="C428" s="575"/>
      <c r="D428" s="575"/>
      <c r="E428" s="575"/>
      <c r="F428" s="575"/>
      <c r="G428" s="575"/>
      <c r="H428" s="575"/>
      <c r="I428" s="575"/>
      <c r="J428" s="575"/>
      <c r="K428" s="575"/>
      <c r="L428" s="575"/>
      <c r="M428" s="575"/>
      <c r="N428" s="575"/>
      <c r="O428" s="575"/>
      <c r="P428" s="575"/>
      <c r="Q428" s="575"/>
      <c r="R428" s="575"/>
      <c r="S428" s="575"/>
      <c r="T428" s="575"/>
      <c r="U428" s="575"/>
      <c r="V428" s="575"/>
      <c r="W428" s="575"/>
      <c r="X428" s="575"/>
      <c r="Y428" s="575"/>
      <c r="Z428" s="575"/>
      <c r="AA428" s="575"/>
      <c r="AB428" s="575"/>
      <c r="AC428" s="575"/>
      <c r="AD428" s="575"/>
      <c r="AE428" s="575"/>
      <c r="AF428" s="575"/>
      <c r="AG428" s="575"/>
      <c r="AH428" s="575"/>
      <c r="AI428" s="575"/>
      <c r="AJ428" s="575"/>
      <c r="AK428" s="575"/>
      <c r="AL428" s="575"/>
      <c r="AM428" s="575"/>
      <c r="AN428" s="575"/>
      <c r="AO428" s="575"/>
      <c r="AP428" s="575"/>
      <c r="AQ428" s="575"/>
      <c r="AR428" s="575"/>
      <c r="AS428" s="575"/>
      <c r="AT428" s="575"/>
      <c r="AU428" s="575"/>
      <c r="AV428" s="575"/>
      <c r="AW428" s="575"/>
      <c r="AX428" s="575"/>
      <c r="AY428" s="575"/>
      <c r="AZ428" s="575"/>
      <c r="BA428" s="575"/>
      <c r="BB428" s="575"/>
      <c r="BC428" s="575"/>
      <c r="BD428" s="575"/>
      <c r="BE428" s="575"/>
      <c r="BF428" s="575"/>
      <c r="BG428" s="575"/>
      <c r="BH428" s="575"/>
      <c r="BI428" s="575"/>
      <c r="BJ428" s="575"/>
      <c r="BK428" s="575"/>
      <c r="BL428" s="575"/>
      <c r="BM428" s="575"/>
      <c r="BN428" s="575"/>
      <c r="BO428" s="575"/>
      <c r="BP428" s="575"/>
      <c r="BQ428" s="575"/>
      <c r="BR428" s="575"/>
      <c r="BS428" s="575"/>
      <c r="BT428" s="575"/>
      <c r="BU428" s="575"/>
      <c r="BV428" s="575"/>
      <c r="BW428" s="575"/>
      <c r="BX428" s="575"/>
      <c r="BY428" s="575"/>
      <c r="BZ428" s="575"/>
      <c r="CA428" s="575"/>
      <c r="CB428" s="575"/>
      <c r="CC428" s="575"/>
      <c r="CD428" s="575"/>
      <c r="CE428" s="575"/>
      <c r="CF428" s="575"/>
      <c r="CG428" s="575"/>
      <c r="CH428" s="575"/>
      <c r="CI428" s="575"/>
      <c r="CJ428" s="575"/>
      <c r="CK428" s="575"/>
      <c r="CL428" s="575"/>
      <c r="CM428" s="575"/>
      <c r="CN428" s="575"/>
      <c r="CO428" s="575"/>
      <c r="CP428" s="575"/>
      <c r="CQ428" s="575"/>
      <c r="CR428" s="575"/>
      <c r="CS428" s="575"/>
      <c r="CT428" s="575"/>
      <c r="CU428" s="575"/>
      <c r="CV428" s="575"/>
      <c r="CW428" s="575"/>
      <c r="CX428" s="575"/>
      <c r="CY428" s="575"/>
      <c r="CZ428" s="575"/>
      <c r="DA428" s="575"/>
      <c r="DB428" s="575"/>
      <c r="DC428" s="575"/>
      <c r="DD428" s="575"/>
      <c r="DE428" s="575"/>
      <c r="DF428" s="575"/>
      <c r="DG428" s="575"/>
      <c r="DH428" s="575"/>
      <c r="DI428" s="575"/>
      <c r="DJ428" s="575"/>
      <c r="DK428" s="575"/>
      <c r="DL428" s="575"/>
      <c r="DM428" s="575"/>
      <c r="DN428" s="575"/>
      <c r="DO428" s="575"/>
      <c r="DP428" s="575"/>
      <c r="DQ428" s="575"/>
      <c r="DR428" s="575"/>
      <c r="DS428" s="575"/>
      <c r="DT428" s="575"/>
      <c r="DU428" s="575"/>
      <c r="DV428" s="575"/>
      <c r="DW428" s="575"/>
      <c r="DX428" s="575"/>
      <c r="DY428" s="575"/>
      <c r="DZ428" s="575"/>
      <c r="EA428" s="575"/>
      <c r="EB428" s="575"/>
      <c r="EC428" s="575"/>
      <c r="ED428" s="575"/>
      <c r="EE428" s="575"/>
      <c r="EF428" s="575"/>
      <c r="EG428" s="575"/>
    </row>
    <row r="429" spans="1:137">
      <c r="A429" s="575"/>
      <c r="B429" s="575"/>
      <c r="C429" s="575"/>
      <c r="D429" s="575"/>
      <c r="E429" s="575"/>
      <c r="F429" s="575"/>
      <c r="G429" s="575"/>
      <c r="H429" s="575"/>
      <c r="I429" s="575"/>
      <c r="J429" s="575"/>
      <c r="K429" s="575"/>
      <c r="L429" s="575"/>
      <c r="M429" s="575"/>
      <c r="N429" s="575"/>
      <c r="O429" s="575"/>
      <c r="P429" s="575"/>
      <c r="Q429" s="575"/>
      <c r="R429" s="575"/>
      <c r="S429" s="575"/>
      <c r="T429" s="575"/>
      <c r="U429" s="575"/>
      <c r="V429" s="575"/>
      <c r="W429" s="575"/>
      <c r="X429" s="575"/>
      <c r="Y429" s="575"/>
      <c r="Z429" s="575"/>
      <c r="AA429" s="575"/>
      <c r="AB429" s="575"/>
      <c r="AC429" s="575"/>
      <c r="AD429" s="575"/>
      <c r="AE429" s="575"/>
      <c r="AF429" s="575"/>
      <c r="AG429" s="575"/>
      <c r="AH429" s="575"/>
      <c r="AI429" s="575"/>
      <c r="AJ429" s="575"/>
      <c r="AK429" s="575"/>
      <c r="AL429" s="575"/>
      <c r="AM429" s="575"/>
      <c r="AN429" s="575"/>
      <c r="AO429" s="575"/>
      <c r="AP429" s="575"/>
      <c r="AQ429" s="575"/>
      <c r="AR429" s="575"/>
      <c r="AS429" s="575"/>
      <c r="AT429" s="575"/>
      <c r="AU429" s="575"/>
      <c r="AV429" s="575"/>
      <c r="AW429" s="575"/>
      <c r="AX429" s="575"/>
      <c r="AY429" s="575"/>
      <c r="AZ429" s="575"/>
      <c r="BA429" s="575"/>
      <c r="BB429" s="575"/>
      <c r="BC429" s="575"/>
      <c r="BD429" s="575"/>
      <c r="BE429" s="575"/>
      <c r="BF429" s="575"/>
      <c r="BG429" s="575"/>
      <c r="BH429" s="575"/>
      <c r="BI429" s="575"/>
      <c r="BJ429" s="575"/>
      <c r="BK429" s="575"/>
      <c r="BL429" s="575"/>
      <c r="BM429" s="575"/>
      <c r="BN429" s="575"/>
      <c r="BO429" s="575"/>
      <c r="BP429" s="575"/>
      <c r="BQ429" s="575"/>
      <c r="BR429" s="575"/>
      <c r="BS429" s="575"/>
      <c r="BT429" s="575"/>
      <c r="BU429" s="575"/>
      <c r="BV429" s="575"/>
      <c r="BW429" s="575"/>
      <c r="BX429" s="575"/>
      <c r="BY429" s="575"/>
      <c r="BZ429" s="575"/>
      <c r="CA429" s="575"/>
      <c r="CB429" s="575"/>
      <c r="CC429" s="575"/>
      <c r="CD429" s="575"/>
      <c r="CE429" s="575"/>
      <c r="CF429" s="575"/>
      <c r="CG429" s="575"/>
      <c r="CH429" s="575"/>
      <c r="CI429" s="575"/>
      <c r="CJ429" s="575"/>
      <c r="CK429" s="575"/>
      <c r="CL429" s="575"/>
      <c r="CM429" s="575"/>
      <c r="CN429" s="575"/>
      <c r="CO429" s="575"/>
      <c r="CP429" s="575"/>
      <c r="CQ429" s="575"/>
      <c r="CR429" s="575"/>
      <c r="CS429" s="575"/>
      <c r="CT429" s="575"/>
      <c r="CU429" s="575"/>
      <c r="CV429" s="575"/>
      <c r="CW429" s="575"/>
      <c r="CX429" s="575"/>
      <c r="CY429" s="575"/>
      <c r="CZ429" s="575"/>
      <c r="DA429" s="575"/>
      <c r="DB429" s="575"/>
      <c r="DC429" s="575"/>
      <c r="DD429" s="575"/>
      <c r="DE429" s="575"/>
      <c r="DF429" s="575"/>
      <c r="DG429" s="575"/>
      <c r="DH429" s="575"/>
      <c r="DI429" s="575"/>
      <c r="DJ429" s="575"/>
      <c r="DK429" s="575"/>
      <c r="DL429" s="575"/>
      <c r="DM429" s="575"/>
      <c r="DN429" s="575"/>
      <c r="DO429" s="575"/>
      <c r="DP429" s="575"/>
      <c r="DQ429" s="575"/>
      <c r="DR429" s="575"/>
      <c r="DS429" s="575"/>
      <c r="DT429" s="575"/>
      <c r="DU429" s="575"/>
      <c r="DV429" s="575"/>
      <c r="DW429" s="575"/>
      <c r="DX429" s="575"/>
      <c r="DY429" s="575"/>
      <c r="DZ429" s="575"/>
      <c r="EA429" s="575"/>
      <c r="EB429" s="575"/>
      <c r="EC429" s="575"/>
      <c r="ED429" s="575"/>
      <c r="EE429" s="575"/>
      <c r="EF429" s="575"/>
      <c r="EG429" s="575"/>
    </row>
    <row r="430" spans="1:137">
      <c r="A430" s="575"/>
      <c r="B430" s="575"/>
      <c r="C430" s="575"/>
      <c r="D430" s="575"/>
      <c r="E430" s="575"/>
      <c r="F430" s="575"/>
      <c r="G430" s="575"/>
      <c r="H430" s="575"/>
      <c r="I430" s="575"/>
      <c r="J430" s="575"/>
      <c r="K430" s="575"/>
      <c r="L430" s="575"/>
      <c r="M430" s="575"/>
      <c r="N430" s="575"/>
      <c r="O430" s="575"/>
      <c r="P430" s="575"/>
      <c r="Q430" s="575"/>
      <c r="R430" s="575"/>
      <c r="S430" s="575"/>
      <c r="T430" s="575"/>
      <c r="U430" s="575"/>
      <c r="V430" s="575"/>
      <c r="W430" s="575"/>
      <c r="X430" s="575"/>
      <c r="Y430" s="575"/>
      <c r="Z430" s="575"/>
      <c r="AA430" s="575"/>
      <c r="AB430" s="575"/>
      <c r="AC430" s="575"/>
      <c r="AD430" s="575"/>
      <c r="AE430" s="575"/>
      <c r="AF430" s="575"/>
      <c r="AG430" s="575"/>
      <c r="AH430" s="575"/>
      <c r="AI430" s="575"/>
      <c r="AJ430" s="575"/>
      <c r="AK430" s="575"/>
      <c r="AL430" s="575"/>
      <c r="AM430" s="575"/>
      <c r="AN430" s="575"/>
      <c r="AO430" s="575"/>
      <c r="AP430" s="575"/>
      <c r="AQ430" s="575"/>
      <c r="AR430" s="575"/>
      <c r="AS430" s="575"/>
      <c r="AT430" s="575"/>
      <c r="AU430" s="575"/>
      <c r="AV430" s="575"/>
      <c r="AW430" s="575"/>
      <c r="AX430" s="575"/>
      <c r="AY430" s="575"/>
      <c r="AZ430" s="575"/>
      <c r="BA430" s="575"/>
      <c r="BB430" s="575"/>
      <c r="BC430" s="575"/>
      <c r="BD430" s="575"/>
      <c r="BE430" s="575"/>
      <c r="BF430" s="575"/>
      <c r="BG430" s="575"/>
      <c r="BH430" s="575"/>
      <c r="BI430" s="575"/>
      <c r="BJ430" s="575"/>
      <c r="BK430" s="575"/>
      <c r="BL430" s="575"/>
      <c r="BM430" s="575"/>
      <c r="BN430" s="575"/>
      <c r="BO430" s="575"/>
      <c r="BP430" s="575"/>
      <c r="BQ430" s="575"/>
      <c r="BR430" s="575"/>
      <c r="BS430" s="575"/>
      <c r="BT430" s="575"/>
      <c r="BU430" s="575"/>
      <c r="BV430" s="575"/>
      <c r="BW430" s="575"/>
      <c r="BX430" s="575"/>
      <c r="BY430" s="575"/>
      <c r="BZ430" s="575"/>
      <c r="CA430" s="575"/>
      <c r="CB430" s="575"/>
      <c r="CC430" s="575"/>
      <c r="CD430" s="575"/>
      <c r="CE430" s="575"/>
      <c r="CF430" s="575"/>
      <c r="CG430" s="575"/>
      <c r="CH430" s="575"/>
      <c r="CI430" s="575"/>
      <c r="CJ430" s="575"/>
      <c r="CK430" s="575"/>
      <c r="CL430" s="575"/>
      <c r="CM430" s="575"/>
      <c r="CN430" s="575"/>
      <c r="CO430" s="575"/>
      <c r="CP430" s="575"/>
      <c r="CQ430" s="575"/>
      <c r="CR430" s="575"/>
      <c r="CS430" s="575"/>
      <c r="CT430" s="575"/>
      <c r="CU430" s="575"/>
      <c r="CV430" s="575"/>
      <c r="CW430" s="575"/>
      <c r="CX430" s="575"/>
      <c r="CY430" s="575"/>
      <c r="CZ430" s="575"/>
      <c r="DA430" s="575"/>
      <c r="DB430" s="575"/>
      <c r="DC430" s="575"/>
      <c r="DD430" s="575"/>
      <c r="DE430" s="575"/>
      <c r="DF430" s="575"/>
      <c r="DG430" s="575"/>
      <c r="DH430" s="575"/>
      <c r="DI430" s="575"/>
      <c r="DJ430" s="575"/>
      <c r="DK430" s="575"/>
      <c r="DL430" s="575"/>
      <c r="DM430" s="575"/>
      <c r="DN430" s="575"/>
      <c r="DO430" s="575"/>
      <c r="DP430" s="575"/>
      <c r="DQ430" s="575"/>
      <c r="DR430" s="575"/>
      <c r="DS430" s="575"/>
      <c r="DT430" s="575"/>
      <c r="DU430" s="575"/>
      <c r="DV430" s="575"/>
      <c r="DW430" s="575"/>
      <c r="DX430" s="575"/>
      <c r="DY430" s="575"/>
      <c r="DZ430" s="575"/>
      <c r="EA430" s="575"/>
      <c r="EB430" s="575"/>
      <c r="EC430" s="575"/>
      <c r="ED430" s="575"/>
      <c r="EE430" s="575"/>
      <c r="EF430" s="575"/>
      <c r="EG430" s="575"/>
    </row>
    <row r="431" spans="1:137">
      <c r="A431" s="575"/>
      <c r="B431" s="575"/>
      <c r="C431" s="575"/>
      <c r="D431" s="575"/>
      <c r="E431" s="575"/>
      <c r="F431" s="575"/>
      <c r="G431" s="575"/>
      <c r="H431" s="575"/>
      <c r="I431" s="575"/>
      <c r="J431" s="575"/>
      <c r="K431" s="575"/>
      <c r="L431" s="575"/>
      <c r="M431" s="575"/>
      <c r="N431" s="575"/>
      <c r="O431" s="575"/>
      <c r="P431" s="575"/>
      <c r="Q431" s="575"/>
      <c r="R431" s="575"/>
      <c r="S431" s="575"/>
      <c r="T431" s="575"/>
      <c r="U431" s="575"/>
      <c r="V431" s="575"/>
      <c r="W431" s="575"/>
      <c r="X431" s="575"/>
      <c r="Y431" s="575"/>
      <c r="Z431" s="575"/>
      <c r="AA431" s="575"/>
      <c r="AB431" s="575"/>
      <c r="AC431" s="575"/>
      <c r="AD431" s="575"/>
      <c r="AE431" s="575"/>
      <c r="AF431" s="575"/>
      <c r="AG431" s="575"/>
      <c r="AH431" s="575"/>
      <c r="AI431" s="575"/>
      <c r="AJ431" s="575"/>
      <c r="AK431" s="575"/>
      <c r="AL431" s="575"/>
      <c r="AM431" s="575"/>
      <c r="AN431" s="575"/>
      <c r="AO431" s="575"/>
      <c r="AP431" s="575"/>
      <c r="AQ431" s="575"/>
      <c r="AR431" s="575"/>
      <c r="AS431" s="575"/>
      <c r="AT431" s="575"/>
      <c r="AU431" s="575"/>
      <c r="AV431" s="575"/>
      <c r="AW431" s="575"/>
      <c r="AX431" s="575"/>
      <c r="AY431" s="575"/>
      <c r="AZ431" s="575"/>
      <c r="BA431" s="575"/>
      <c r="BB431" s="575"/>
      <c r="BC431" s="575"/>
      <c r="BD431" s="575"/>
      <c r="BE431" s="575"/>
      <c r="BF431" s="575"/>
      <c r="BG431" s="575"/>
      <c r="BH431" s="575"/>
      <c r="BI431" s="575"/>
      <c r="BJ431" s="575"/>
      <c r="BK431" s="575"/>
      <c r="BL431" s="575"/>
      <c r="BM431" s="575"/>
      <c r="BN431" s="575"/>
      <c r="BO431" s="575"/>
      <c r="BP431" s="575"/>
      <c r="BQ431" s="575"/>
      <c r="BR431" s="575"/>
      <c r="BS431" s="575"/>
      <c r="BT431" s="575"/>
      <c r="BU431" s="575"/>
      <c r="BV431" s="575"/>
      <c r="BW431" s="575"/>
      <c r="BX431" s="575"/>
      <c r="BY431" s="575"/>
      <c r="BZ431" s="575"/>
      <c r="CA431" s="575"/>
      <c r="CB431" s="575"/>
      <c r="CC431" s="575"/>
      <c r="CD431" s="575"/>
      <c r="CE431" s="575"/>
      <c r="CF431" s="575"/>
      <c r="CG431" s="575"/>
      <c r="CH431" s="575"/>
      <c r="CI431" s="575"/>
      <c r="CJ431" s="575"/>
      <c r="CK431" s="575"/>
      <c r="CL431" s="575"/>
      <c r="CM431" s="575"/>
      <c r="CN431" s="575"/>
      <c r="CO431" s="575"/>
      <c r="CP431" s="575"/>
      <c r="CQ431" s="575"/>
      <c r="CR431" s="575"/>
      <c r="CS431" s="575"/>
      <c r="CT431" s="575"/>
      <c r="CU431" s="575"/>
      <c r="CV431" s="575"/>
      <c r="CW431" s="575"/>
      <c r="CX431" s="575"/>
      <c r="CY431" s="575"/>
      <c r="CZ431" s="575"/>
      <c r="DA431" s="575"/>
      <c r="DB431" s="575"/>
      <c r="DC431" s="575"/>
      <c r="DD431" s="575"/>
      <c r="DE431" s="575"/>
      <c r="DF431" s="575"/>
      <c r="DG431" s="575"/>
      <c r="DH431" s="575"/>
      <c r="DI431" s="575"/>
      <c r="DJ431" s="575"/>
      <c r="DK431" s="575"/>
      <c r="DL431" s="575"/>
      <c r="DM431" s="575"/>
      <c r="DN431" s="575"/>
      <c r="DO431" s="575"/>
      <c r="DP431" s="575"/>
      <c r="DQ431" s="575"/>
      <c r="DR431" s="575"/>
      <c r="DS431" s="575"/>
      <c r="DT431" s="575"/>
      <c r="DU431" s="575"/>
      <c r="DV431" s="575"/>
      <c r="DW431" s="575"/>
      <c r="DX431" s="575"/>
      <c r="DY431" s="575"/>
      <c r="DZ431" s="575"/>
      <c r="EA431" s="575"/>
      <c r="EB431" s="575"/>
      <c r="EC431" s="575"/>
      <c r="ED431" s="575"/>
      <c r="EE431" s="575"/>
      <c r="EF431" s="575"/>
      <c r="EG431" s="575"/>
    </row>
    <row r="432" spans="1:137">
      <c r="A432" s="575"/>
      <c r="B432" s="575"/>
      <c r="C432" s="575"/>
      <c r="D432" s="575"/>
      <c r="E432" s="575"/>
      <c r="F432" s="575"/>
      <c r="G432" s="575"/>
      <c r="H432" s="575"/>
      <c r="I432" s="575"/>
      <c r="J432" s="575"/>
      <c r="K432" s="575"/>
      <c r="L432" s="575"/>
      <c r="M432" s="575"/>
      <c r="N432" s="575"/>
      <c r="O432" s="575"/>
      <c r="P432" s="575"/>
      <c r="Q432" s="575"/>
      <c r="R432" s="575"/>
      <c r="S432" s="575"/>
      <c r="T432" s="575"/>
      <c r="U432" s="575"/>
      <c r="V432" s="575"/>
      <c r="W432" s="575"/>
      <c r="X432" s="575"/>
      <c r="Y432" s="575"/>
      <c r="Z432" s="575"/>
      <c r="AA432" s="575"/>
      <c r="AB432" s="575"/>
      <c r="AC432" s="575"/>
      <c r="AD432" s="575"/>
      <c r="AE432" s="575"/>
      <c r="AF432" s="575"/>
      <c r="AG432" s="575"/>
      <c r="AH432" s="575"/>
      <c r="AI432" s="575"/>
      <c r="AJ432" s="575"/>
      <c r="AK432" s="575"/>
      <c r="AL432" s="575"/>
      <c r="AM432" s="575"/>
      <c r="AN432" s="575"/>
      <c r="AO432" s="575"/>
      <c r="AP432" s="575"/>
      <c r="AQ432" s="575"/>
      <c r="AR432" s="575"/>
      <c r="AS432" s="575"/>
      <c r="AT432" s="575"/>
      <c r="AU432" s="575"/>
      <c r="AV432" s="575"/>
      <c r="AW432" s="575"/>
      <c r="AX432" s="575"/>
      <c r="AY432" s="575"/>
      <c r="AZ432" s="575"/>
      <c r="BA432" s="575"/>
      <c r="BB432" s="575"/>
      <c r="BC432" s="575"/>
      <c r="BD432" s="575"/>
      <c r="BE432" s="575"/>
      <c r="BF432" s="575"/>
      <c r="BG432" s="575"/>
      <c r="BH432" s="575"/>
      <c r="BI432" s="575"/>
      <c r="BJ432" s="575"/>
      <c r="BK432" s="575"/>
      <c r="BL432" s="575"/>
      <c r="BM432" s="575"/>
      <c r="BN432" s="575"/>
      <c r="BO432" s="575"/>
      <c r="BP432" s="575"/>
      <c r="BQ432" s="575"/>
      <c r="BR432" s="575"/>
      <c r="BS432" s="575"/>
      <c r="BT432" s="575"/>
      <c r="BU432" s="575"/>
      <c r="BV432" s="575"/>
      <c r="BW432" s="575"/>
      <c r="BX432" s="575"/>
      <c r="BY432" s="575"/>
      <c r="BZ432" s="575"/>
      <c r="CA432" s="575"/>
      <c r="CB432" s="575"/>
      <c r="CC432" s="575"/>
      <c r="CD432" s="575"/>
      <c r="CE432" s="575"/>
      <c r="CF432" s="575"/>
      <c r="CG432" s="575"/>
      <c r="CH432" s="575"/>
      <c r="CI432" s="575"/>
      <c r="CJ432" s="575"/>
      <c r="CK432" s="575"/>
      <c r="CL432" s="575"/>
      <c r="CM432" s="575"/>
      <c r="CN432" s="575"/>
      <c r="CO432" s="575"/>
      <c r="CP432" s="575"/>
      <c r="CQ432" s="575"/>
      <c r="CR432" s="575"/>
      <c r="CS432" s="575"/>
      <c r="CT432" s="575"/>
      <c r="CU432" s="575"/>
      <c r="CV432" s="575"/>
      <c r="CW432" s="575"/>
      <c r="CX432" s="575"/>
      <c r="CY432" s="575"/>
      <c r="CZ432" s="575"/>
      <c r="DA432" s="575"/>
      <c r="DB432" s="575"/>
      <c r="DC432" s="575"/>
      <c r="DD432" s="575"/>
      <c r="DE432" s="575"/>
      <c r="DF432" s="575"/>
      <c r="DG432" s="575"/>
      <c r="DH432" s="575"/>
      <c r="DI432" s="575"/>
      <c r="DJ432" s="575"/>
      <c r="DK432" s="575"/>
      <c r="DL432" s="575"/>
      <c r="DM432" s="575"/>
      <c r="DN432" s="575"/>
      <c r="DO432" s="575"/>
      <c r="DP432" s="575"/>
      <c r="DQ432" s="575"/>
      <c r="DR432" s="575"/>
      <c r="DS432" s="575"/>
      <c r="DT432" s="575"/>
      <c r="DU432" s="575"/>
      <c r="DV432" s="575"/>
      <c r="DW432" s="575"/>
      <c r="DX432" s="575"/>
      <c r="DY432" s="575"/>
      <c r="DZ432" s="575"/>
      <c r="EA432" s="575"/>
      <c r="EB432" s="575"/>
      <c r="EC432" s="575"/>
      <c r="ED432" s="575"/>
      <c r="EE432" s="575"/>
      <c r="EF432" s="575"/>
      <c r="EG432" s="575"/>
    </row>
    <row r="433" spans="1:137">
      <c r="A433" s="575"/>
      <c r="B433" s="575"/>
      <c r="C433" s="575"/>
      <c r="D433" s="575"/>
      <c r="E433" s="575"/>
      <c r="F433" s="575"/>
      <c r="G433" s="575"/>
      <c r="H433" s="575"/>
      <c r="I433" s="575"/>
      <c r="J433" s="575"/>
      <c r="K433" s="575"/>
      <c r="L433" s="575"/>
      <c r="M433" s="575"/>
      <c r="N433" s="575"/>
      <c r="O433" s="575"/>
      <c r="P433" s="575"/>
      <c r="Q433" s="575"/>
      <c r="R433" s="575"/>
      <c r="S433" s="575"/>
      <c r="T433" s="575"/>
      <c r="U433" s="575"/>
      <c r="V433" s="575"/>
      <c r="W433" s="575"/>
      <c r="X433" s="575"/>
      <c r="Y433" s="575"/>
      <c r="Z433" s="575"/>
      <c r="AA433" s="575"/>
      <c r="AB433" s="575"/>
      <c r="AC433" s="575"/>
      <c r="AD433" s="575"/>
      <c r="AE433" s="575"/>
      <c r="AF433" s="575"/>
      <c r="AG433" s="575"/>
      <c r="AH433" s="575"/>
      <c r="AI433" s="575"/>
      <c r="AJ433" s="575"/>
      <c r="AK433" s="575"/>
      <c r="AL433" s="575"/>
      <c r="AM433" s="575"/>
      <c r="AN433" s="575"/>
      <c r="AO433" s="575"/>
      <c r="AP433" s="575"/>
      <c r="AQ433" s="575"/>
      <c r="AR433" s="575"/>
      <c r="AS433" s="575"/>
      <c r="AT433" s="575"/>
      <c r="AU433" s="575"/>
      <c r="AV433" s="575"/>
      <c r="AW433" s="575"/>
      <c r="AX433" s="575"/>
      <c r="AY433" s="575"/>
      <c r="AZ433" s="575"/>
      <c r="BA433" s="575"/>
      <c r="BB433" s="575"/>
      <c r="BC433" s="575"/>
      <c r="BD433" s="575"/>
      <c r="BE433" s="575"/>
      <c r="BF433" s="575"/>
      <c r="BG433" s="575"/>
      <c r="BH433" s="575"/>
      <c r="BI433" s="575"/>
      <c r="BJ433" s="575"/>
      <c r="BK433" s="575"/>
      <c r="BL433" s="575"/>
      <c r="BM433" s="575"/>
      <c r="BN433" s="575"/>
      <c r="BO433" s="575"/>
      <c r="BP433" s="575"/>
      <c r="BQ433" s="575"/>
      <c r="BR433" s="575"/>
      <c r="BS433" s="575"/>
      <c r="BT433" s="575"/>
      <c r="BU433" s="575"/>
      <c r="BV433" s="575"/>
      <c r="BW433" s="575"/>
      <c r="BX433" s="575"/>
      <c r="BY433" s="575"/>
      <c r="BZ433" s="575"/>
      <c r="CA433" s="575"/>
      <c r="CB433" s="575"/>
      <c r="CC433" s="575"/>
      <c r="CD433" s="575"/>
      <c r="CE433" s="575"/>
      <c r="CF433" s="575"/>
      <c r="CG433" s="575"/>
      <c r="CH433" s="575"/>
      <c r="CI433" s="575"/>
      <c r="CJ433" s="575"/>
      <c r="CK433" s="575"/>
      <c r="CL433" s="575"/>
      <c r="CM433" s="575"/>
      <c r="CN433" s="575"/>
      <c r="CO433" s="575"/>
      <c r="CP433" s="575"/>
      <c r="CQ433" s="575"/>
      <c r="CR433" s="575"/>
      <c r="CS433" s="575"/>
      <c r="CT433" s="575"/>
      <c r="CU433" s="575"/>
      <c r="CV433" s="575"/>
      <c r="CW433" s="575"/>
      <c r="CX433" s="575"/>
      <c r="CY433" s="575"/>
      <c r="CZ433" s="575"/>
      <c r="DA433" s="575"/>
      <c r="DB433" s="575"/>
      <c r="DC433" s="575"/>
      <c r="DD433" s="575"/>
      <c r="DE433" s="575"/>
      <c r="DF433" s="575"/>
      <c r="DG433" s="575"/>
      <c r="DH433" s="575"/>
      <c r="DI433" s="575"/>
      <c r="DJ433" s="575"/>
      <c r="DK433" s="575"/>
      <c r="DL433" s="575"/>
      <c r="DM433" s="575"/>
      <c r="DN433" s="575"/>
      <c r="DO433" s="575"/>
      <c r="DP433" s="575"/>
      <c r="DQ433" s="575"/>
      <c r="DR433" s="575"/>
      <c r="DS433" s="575"/>
      <c r="DT433" s="575"/>
      <c r="DU433" s="575"/>
      <c r="DV433" s="575"/>
      <c r="DW433" s="575"/>
      <c r="DX433" s="575"/>
      <c r="DY433" s="575"/>
      <c r="DZ433" s="575"/>
      <c r="EA433" s="575"/>
      <c r="EB433" s="575"/>
      <c r="EC433" s="575"/>
      <c r="ED433" s="575"/>
      <c r="EE433" s="575"/>
      <c r="EF433" s="575"/>
      <c r="EG433" s="575"/>
    </row>
    <row r="434" spans="1:137">
      <c r="A434" s="575"/>
      <c r="B434" s="575"/>
      <c r="C434" s="575"/>
      <c r="D434" s="575"/>
      <c r="E434" s="575"/>
      <c r="F434" s="575"/>
      <c r="G434" s="575"/>
      <c r="H434" s="575"/>
      <c r="I434" s="575"/>
      <c r="J434" s="575"/>
      <c r="K434" s="575"/>
      <c r="L434" s="575"/>
      <c r="M434" s="575"/>
      <c r="N434" s="575"/>
      <c r="O434" s="575"/>
      <c r="P434" s="575"/>
      <c r="Q434" s="575"/>
      <c r="R434" s="575"/>
      <c r="S434" s="575"/>
      <c r="T434" s="575"/>
      <c r="U434" s="575"/>
      <c r="V434" s="575"/>
      <c r="W434" s="575"/>
      <c r="X434" s="575"/>
      <c r="Y434" s="575"/>
      <c r="Z434" s="575"/>
      <c r="AA434" s="575"/>
      <c r="AB434" s="575"/>
      <c r="AC434" s="575"/>
      <c r="AD434" s="575"/>
      <c r="AE434" s="575"/>
      <c r="AF434" s="575"/>
      <c r="AG434" s="575"/>
      <c r="AH434" s="575"/>
      <c r="AI434" s="575"/>
      <c r="AJ434" s="575"/>
      <c r="AK434" s="575"/>
      <c r="AL434" s="575"/>
      <c r="AM434" s="575"/>
      <c r="AN434" s="575"/>
      <c r="AO434" s="575"/>
      <c r="AP434" s="575"/>
      <c r="AQ434" s="575"/>
      <c r="AR434" s="575"/>
      <c r="AS434" s="575"/>
      <c r="AT434" s="575"/>
      <c r="AU434" s="575"/>
      <c r="AV434" s="575"/>
      <c r="AW434" s="575"/>
      <c r="AX434" s="575"/>
      <c r="AY434" s="575"/>
      <c r="AZ434" s="575"/>
      <c r="BA434" s="575"/>
      <c r="BB434" s="575"/>
      <c r="BC434" s="575"/>
      <c r="BD434" s="575"/>
      <c r="BE434" s="575"/>
      <c r="BF434" s="575"/>
      <c r="BG434" s="575"/>
      <c r="BH434" s="575"/>
      <c r="BI434" s="575"/>
      <c r="BJ434" s="575"/>
      <c r="BK434" s="575"/>
      <c r="BL434" s="575"/>
      <c r="BM434" s="575"/>
      <c r="BN434" s="575"/>
      <c r="BO434" s="575"/>
      <c r="BP434" s="575"/>
      <c r="BQ434" s="575"/>
      <c r="BR434" s="575"/>
      <c r="BS434" s="575"/>
      <c r="BT434" s="575"/>
      <c r="BU434" s="575"/>
      <c r="BV434" s="575"/>
      <c r="BW434" s="575"/>
      <c r="BX434" s="575"/>
      <c r="BY434" s="575"/>
      <c r="BZ434" s="575"/>
      <c r="CA434" s="575"/>
      <c r="CB434" s="575"/>
      <c r="CC434" s="575"/>
      <c r="CD434" s="575"/>
      <c r="CE434" s="575"/>
      <c r="CF434" s="575"/>
      <c r="CG434" s="575"/>
      <c r="CH434" s="575"/>
      <c r="CI434" s="575"/>
      <c r="CJ434" s="575"/>
      <c r="CK434" s="575"/>
      <c r="CL434" s="575"/>
      <c r="CM434" s="575"/>
      <c r="CN434" s="575"/>
      <c r="CO434" s="575"/>
      <c r="CP434" s="575"/>
      <c r="CQ434" s="575"/>
      <c r="CR434" s="575"/>
      <c r="CS434" s="575"/>
      <c r="CT434" s="575"/>
      <c r="CU434" s="575"/>
      <c r="CV434" s="575"/>
      <c r="CW434" s="575"/>
      <c r="CX434" s="575"/>
      <c r="CY434" s="575"/>
      <c r="CZ434" s="575"/>
      <c r="DA434" s="575"/>
      <c r="DB434" s="575"/>
      <c r="DC434" s="575"/>
      <c r="DD434" s="575"/>
      <c r="DE434" s="575"/>
      <c r="DF434" s="575"/>
      <c r="DG434" s="575"/>
      <c r="DH434" s="575"/>
      <c r="DI434" s="575"/>
      <c r="DJ434" s="575"/>
      <c r="DK434" s="575"/>
      <c r="DL434" s="575"/>
      <c r="DM434" s="575"/>
      <c r="DN434" s="575"/>
      <c r="DO434" s="575"/>
      <c r="DP434" s="575"/>
      <c r="DQ434" s="575"/>
      <c r="DR434" s="575"/>
      <c r="DS434" s="575"/>
      <c r="DT434" s="575"/>
      <c r="DU434" s="575"/>
      <c r="DV434" s="575"/>
      <c r="DW434" s="575"/>
      <c r="DX434" s="575"/>
      <c r="DY434" s="575"/>
      <c r="DZ434" s="575"/>
      <c r="EA434" s="575"/>
      <c r="EB434" s="575"/>
      <c r="EC434" s="575"/>
      <c r="ED434" s="575"/>
      <c r="EE434" s="575"/>
      <c r="EF434" s="575"/>
      <c r="EG434" s="575"/>
    </row>
    <row r="435" spans="1:137">
      <c r="A435" s="575"/>
      <c r="B435" s="575"/>
      <c r="C435" s="575"/>
      <c r="D435" s="575"/>
      <c r="E435" s="575"/>
      <c r="F435" s="575"/>
      <c r="G435" s="575"/>
      <c r="H435" s="575"/>
      <c r="I435" s="575"/>
      <c r="J435" s="575"/>
      <c r="K435" s="575"/>
      <c r="L435" s="575"/>
      <c r="M435" s="575"/>
      <c r="N435" s="575"/>
      <c r="O435" s="575"/>
      <c r="P435" s="575"/>
      <c r="Q435" s="575"/>
      <c r="R435" s="575"/>
      <c r="S435" s="575"/>
      <c r="T435" s="575"/>
      <c r="U435" s="575"/>
      <c r="V435" s="575"/>
      <c r="W435" s="575"/>
      <c r="X435" s="575"/>
      <c r="Y435" s="575"/>
      <c r="Z435" s="575"/>
      <c r="AA435" s="575"/>
      <c r="AB435" s="575"/>
      <c r="AC435" s="575"/>
      <c r="AD435" s="575"/>
      <c r="AE435" s="575"/>
      <c r="AF435" s="575"/>
      <c r="AG435" s="575"/>
      <c r="AH435" s="575"/>
      <c r="AI435" s="575"/>
      <c r="AJ435" s="575"/>
      <c r="AK435" s="575"/>
      <c r="AL435" s="575"/>
      <c r="AM435" s="575"/>
      <c r="AN435" s="575"/>
      <c r="AO435" s="575"/>
      <c r="AP435" s="575"/>
      <c r="AQ435" s="575"/>
      <c r="AR435" s="575"/>
      <c r="AS435" s="575"/>
      <c r="AT435" s="575"/>
      <c r="AU435" s="575"/>
      <c r="AV435" s="575"/>
      <c r="AW435" s="575"/>
      <c r="AX435" s="575"/>
      <c r="AY435" s="575"/>
      <c r="AZ435" s="575"/>
      <c r="BA435" s="575"/>
      <c r="BB435" s="575"/>
      <c r="BC435" s="575"/>
      <c r="BD435" s="575"/>
      <c r="BE435" s="575"/>
      <c r="BF435" s="575"/>
      <c r="BG435" s="575"/>
      <c r="BH435" s="575"/>
      <c r="BI435" s="575"/>
      <c r="BJ435" s="575"/>
      <c r="BK435" s="575"/>
      <c r="BL435" s="575"/>
      <c r="BM435" s="575"/>
      <c r="BN435" s="575"/>
      <c r="BO435" s="575"/>
      <c r="BP435" s="575"/>
      <c r="BQ435" s="575"/>
      <c r="BR435" s="575"/>
      <c r="BS435" s="575"/>
      <c r="BT435" s="575"/>
      <c r="BU435" s="575"/>
      <c r="BV435" s="575"/>
      <c r="BW435" s="575"/>
      <c r="BX435" s="575"/>
      <c r="BY435" s="575"/>
      <c r="BZ435" s="575"/>
      <c r="CA435" s="575"/>
      <c r="CB435" s="575"/>
      <c r="CC435" s="575"/>
      <c r="CD435" s="575"/>
      <c r="CE435" s="575"/>
      <c r="CF435" s="575"/>
      <c r="CG435" s="575"/>
      <c r="CH435" s="575"/>
      <c r="CI435" s="575"/>
      <c r="CJ435" s="575"/>
      <c r="CK435" s="575"/>
      <c r="CL435" s="575"/>
      <c r="CM435" s="575"/>
      <c r="CN435" s="575"/>
      <c r="CO435" s="575"/>
      <c r="CP435" s="575"/>
      <c r="CQ435" s="575"/>
      <c r="CR435" s="575"/>
      <c r="CS435" s="575"/>
      <c r="CT435" s="575"/>
      <c r="CU435" s="575"/>
      <c r="CV435" s="575"/>
      <c r="CW435" s="575"/>
      <c r="CX435" s="575"/>
      <c r="CY435" s="575"/>
      <c r="CZ435" s="575"/>
      <c r="DA435" s="575"/>
      <c r="DB435" s="575"/>
      <c r="DC435" s="575"/>
      <c r="DD435" s="575"/>
      <c r="DE435" s="575"/>
      <c r="DF435" s="575"/>
      <c r="DG435" s="575"/>
      <c r="DH435" s="575"/>
      <c r="DI435" s="575"/>
      <c r="DJ435" s="575"/>
      <c r="DK435" s="575"/>
      <c r="DL435" s="575"/>
      <c r="DM435" s="575"/>
      <c r="DN435" s="575"/>
      <c r="DO435" s="575"/>
      <c r="DP435" s="575"/>
      <c r="DQ435" s="575"/>
      <c r="DR435" s="575"/>
      <c r="DS435" s="575"/>
      <c r="DT435" s="575"/>
      <c r="DU435" s="575"/>
      <c r="DV435" s="575"/>
      <c r="DW435" s="575"/>
      <c r="DX435" s="575"/>
      <c r="DY435" s="575"/>
      <c r="DZ435" s="575"/>
      <c r="EA435" s="575"/>
      <c r="EB435" s="575"/>
      <c r="EC435" s="575"/>
      <c r="ED435" s="575"/>
      <c r="EE435" s="575"/>
      <c r="EF435" s="575"/>
      <c r="EG435" s="575"/>
    </row>
    <row r="436" spans="1:137">
      <c r="A436" s="575"/>
      <c r="B436" s="575"/>
      <c r="C436" s="575"/>
      <c r="D436" s="575"/>
      <c r="E436" s="575"/>
      <c r="F436" s="575"/>
      <c r="G436" s="575"/>
      <c r="H436" s="575"/>
      <c r="I436" s="575"/>
      <c r="J436" s="575"/>
      <c r="K436" s="575"/>
      <c r="L436" s="575"/>
      <c r="M436" s="575"/>
      <c r="N436" s="575"/>
      <c r="O436" s="575"/>
      <c r="P436" s="575"/>
      <c r="Q436" s="575"/>
      <c r="R436" s="575"/>
      <c r="S436" s="575"/>
      <c r="T436" s="575"/>
      <c r="U436" s="575"/>
      <c r="V436" s="575"/>
      <c r="W436" s="575"/>
      <c r="X436" s="575"/>
      <c r="Y436" s="575"/>
      <c r="Z436" s="575"/>
      <c r="AA436" s="575"/>
      <c r="AB436" s="575"/>
      <c r="AC436" s="575"/>
      <c r="AD436" s="575"/>
      <c r="AE436" s="575"/>
      <c r="AF436" s="575"/>
      <c r="AG436" s="575"/>
      <c r="AH436" s="575"/>
      <c r="AI436" s="575"/>
      <c r="AJ436" s="575"/>
      <c r="AK436" s="575"/>
      <c r="AL436" s="575"/>
      <c r="AM436" s="575"/>
      <c r="AN436" s="575"/>
      <c r="AO436" s="575"/>
      <c r="AP436" s="575"/>
      <c r="AQ436" s="575"/>
      <c r="AR436" s="575"/>
      <c r="AS436" s="575"/>
      <c r="AT436" s="575"/>
      <c r="AU436" s="575"/>
      <c r="AV436" s="575"/>
      <c r="AW436" s="575"/>
      <c r="AX436" s="575"/>
      <c r="AY436" s="575"/>
      <c r="AZ436" s="575"/>
      <c r="BA436" s="575"/>
      <c r="BB436" s="575"/>
      <c r="BC436" s="575"/>
      <c r="BD436" s="575"/>
      <c r="BE436" s="575"/>
      <c r="BF436" s="575"/>
      <c r="BG436" s="575"/>
      <c r="BH436" s="575"/>
      <c r="BI436" s="575"/>
      <c r="BJ436" s="575"/>
      <c r="BK436" s="575"/>
      <c r="BL436" s="575"/>
      <c r="BM436" s="575"/>
      <c r="BN436" s="575"/>
      <c r="BO436" s="575"/>
      <c r="BP436" s="575"/>
      <c r="BQ436" s="575"/>
      <c r="BR436" s="575"/>
      <c r="BS436" s="575"/>
      <c r="BT436" s="575"/>
      <c r="BU436" s="575"/>
      <c r="BV436" s="575"/>
      <c r="BW436" s="575"/>
      <c r="BX436" s="575"/>
      <c r="BY436" s="575"/>
      <c r="BZ436" s="575"/>
      <c r="CA436" s="575"/>
      <c r="CB436" s="575"/>
      <c r="CC436" s="575"/>
      <c r="CD436" s="575"/>
      <c r="CE436" s="575"/>
      <c r="CF436" s="575"/>
      <c r="CG436" s="575"/>
      <c r="CH436" s="575"/>
      <c r="CI436" s="575"/>
      <c r="CJ436" s="575"/>
      <c r="CK436" s="575"/>
      <c r="CL436" s="575"/>
      <c r="CM436" s="575"/>
      <c r="CN436" s="575"/>
      <c r="CO436" s="575"/>
      <c r="CP436" s="575"/>
      <c r="CQ436" s="575"/>
      <c r="CR436" s="575"/>
      <c r="CS436" s="575"/>
      <c r="CT436" s="575"/>
      <c r="CU436" s="575"/>
      <c r="CV436" s="575"/>
      <c r="CW436" s="575"/>
      <c r="CX436" s="575"/>
      <c r="CY436" s="575"/>
      <c r="CZ436" s="575"/>
      <c r="DA436" s="575"/>
      <c r="DB436" s="575"/>
      <c r="DC436" s="575"/>
      <c r="DD436" s="575"/>
      <c r="DE436" s="575"/>
      <c r="DF436" s="575"/>
      <c r="DG436" s="575"/>
      <c r="DH436" s="575"/>
      <c r="DI436" s="575"/>
      <c r="DJ436" s="575"/>
      <c r="DK436" s="575"/>
      <c r="DL436" s="575"/>
      <c r="DM436" s="575"/>
      <c r="DN436" s="575"/>
      <c r="DO436" s="575"/>
      <c r="DP436" s="575"/>
      <c r="DQ436" s="575"/>
      <c r="DR436" s="575"/>
      <c r="DS436" s="575"/>
      <c r="DT436" s="575"/>
      <c r="DU436" s="575"/>
      <c r="DV436" s="575"/>
      <c r="DW436" s="575"/>
      <c r="DX436" s="575"/>
      <c r="DY436" s="575"/>
      <c r="DZ436" s="575"/>
      <c r="EA436" s="575"/>
      <c r="EB436" s="575"/>
      <c r="EC436" s="575"/>
      <c r="ED436" s="575"/>
      <c r="EE436" s="575"/>
      <c r="EF436" s="575"/>
      <c r="EG436" s="575"/>
    </row>
    <row r="437" spans="1:137">
      <c r="A437" s="575"/>
      <c r="B437" s="575"/>
      <c r="C437" s="575"/>
      <c r="D437" s="575"/>
      <c r="E437" s="575"/>
      <c r="F437" s="575"/>
      <c r="G437" s="575"/>
      <c r="H437" s="575"/>
      <c r="I437" s="575"/>
      <c r="J437" s="575"/>
      <c r="K437" s="575"/>
      <c r="L437" s="575"/>
      <c r="M437" s="575"/>
      <c r="N437" s="575"/>
      <c r="O437" s="575"/>
      <c r="P437" s="575"/>
      <c r="Q437" s="575"/>
      <c r="R437" s="575"/>
      <c r="S437" s="575"/>
      <c r="T437" s="575"/>
      <c r="U437" s="575"/>
      <c r="V437" s="575"/>
      <c r="W437" s="575"/>
      <c r="X437" s="575"/>
      <c r="Y437" s="575"/>
      <c r="Z437" s="575"/>
      <c r="AA437" s="575"/>
      <c r="AB437" s="575"/>
      <c r="AC437" s="575"/>
      <c r="AD437" s="575"/>
      <c r="AE437" s="575"/>
      <c r="AF437" s="575"/>
      <c r="AG437" s="575"/>
      <c r="AH437" s="575"/>
      <c r="AI437" s="575"/>
      <c r="AJ437" s="575"/>
      <c r="AK437" s="575"/>
      <c r="AL437" s="575"/>
      <c r="AM437" s="575"/>
      <c r="AN437" s="575"/>
      <c r="AO437" s="575"/>
      <c r="AP437" s="575"/>
      <c r="AQ437" s="575"/>
      <c r="AR437" s="575"/>
      <c r="AS437" s="575"/>
      <c r="AT437" s="575"/>
      <c r="AU437" s="575"/>
      <c r="AV437" s="575"/>
      <c r="AW437" s="575"/>
      <c r="AX437" s="575"/>
      <c r="AY437" s="575"/>
      <c r="AZ437" s="575"/>
      <c r="BA437" s="575"/>
      <c r="BB437" s="575"/>
      <c r="BC437" s="575"/>
      <c r="BD437" s="575"/>
      <c r="BE437" s="575"/>
      <c r="BF437" s="575"/>
      <c r="BG437" s="575"/>
      <c r="BH437" s="575"/>
      <c r="BI437" s="575"/>
      <c r="BJ437" s="575"/>
      <c r="BK437" s="575"/>
      <c r="BL437" s="575"/>
      <c r="BM437" s="575"/>
      <c r="BN437" s="575"/>
      <c r="BO437" s="575"/>
      <c r="BP437" s="575"/>
      <c r="BQ437" s="575"/>
      <c r="BR437" s="575"/>
      <c r="BS437" s="575"/>
      <c r="BT437" s="575"/>
      <c r="BU437" s="575"/>
      <c r="BV437" s="575"/>
      <c r="BW437" s="575"/>
      <c r="BX437" s="575"/>
      <c r="BY437" s="575"/>
      <c r="BZ437" s="575"/>
      <c r="CA437" s="575"/>
      <c r="CB437" s="575"/>
      <c r="CC437" s="575"/>
      <c r="CD437" s="575"/>
      <c r="CE437" s="575"/>
      <c r="CF437" s="575"/>
      <c r="CG437" s="575"/>
      <c r="CH437" s="575"/>
      <c r="CI437" s="575"/>
      <c r="CJ437" s="575"/>
      <c r="CK437" s="575"/>
      <c r="CL437" s="575"/>
      <c r="CM437" s="575"/>
      <c r="CN437" s="575"/>
      <c r="CO437" s="575"/>
      <c r="CP437" s="575"/>
      <c r="CQ437" s="575"/>
      <c r="CR437" s="575"/>
      <c r="CS437" s="575"/>
      <c r="CT437" s="575"/>
      <c r="CU437" s="575"/>
      <c r="CV437" s="575"/>
      <c r="CW437" s="575"/>
      <c r="CX437" s="575"/>
      <c r="CY437" s="575"/>
      <c r="CZ437" s="575"/>
      <c r="DA437" s="575"/>
      <c r="DB437" s="575"/>
      <c r="DC437" s="575"/>
      <c r="DD437" s="575"/>
      <c r="DE437" s="575"/>
      <c r="DF437" s="575"/>
      <c r="DG437" s="575"/>
      <c r="DH437" s="575"/>
      <c r="DI437" s="575"/>
      <c r="DJ437" s="575"/>
      <c r="DK437" s="575"/>
      <c r="DL437" s="575"/>
      <c r="DM437" s="575"/>
      <c r="DN437" s="575"/>
      <c r="DO437" s="575"/>
      <c r="DP437" s="575"/>
      <c r="DQ437" s="575"/>
      <c r="DR437" s="575"/>
      <c r="DS437" s="575"/>
      <c r="DT437" s="575"/>
      <c r="DU437" s="575"/>
      <c r="DV437" s="575"/>
      <c r="DW437" s="575"/>
      <c r="DX437" s="575"/>
      <c r="DY437" s="575"/>
      <c r="DZ437" s="575"/>
      <c r="EA437" s="575"/>
      <c r="EB437" s="575"/>
      <c r="EC437" s="575"/>
      <c r="ED437" s="575"/>
      <c r="EE437" s="575"/>
      <c r="EF437" s="575"/>
      <c r="EG437" s="575"/>
    </row>
    <row r="438" spans="1:137">
      <c r="A438" s="575"/>
      <c r="B438" s="575"/>
      <c r="C438" s="575"/>
      <c r="D438" s="575"/>
      <c r="E438" s="575"/>
      <c r="F438" s="575"/>
      <c r="G438" s="575"/>
      <c r="H438" s="575"/>
      <c r="I438" s="575"/>
      <c r="J438" s="575"/>
      <c r="K438" s="575"/>
      <c r="L438" s="575"/>
      <c r="M438" s="575"/>
      <c r="N438" s="575"/>
      <c r="O438" s="575"/>
      <c r="P438" s="575"/>
      <c r="Q438" s="575"/>
      <c r="R438" s="575"/>
      <c r="S438" s="575"/>
      <c r="T438" s="575"/>
      <c r="U438" s="575"/>
      <c r="V438" s="575"/>
      <c r="W438" s="575"/>
      <c r="X438" s="575"/>
      <c r="Y438" s="575"/>
      <c r="Z438" s="575"/>
      <c r="AA438" s="575"/>
      <c r="AB438" s="575"/>
      <c r="AC438" s="575"/>
      <c r="AD438" s="575"/>
      <c r="AE438" s="575"/>
      <c r="AF438" s="575"/>
      <c r="AG438" s="575"/>
      <c r="AH438" s="575"/>
      <c r="AI438" s="575"/>
      <c r="AJ438" s="575"/>
      <c r="AK438" s="575"/>
      <c r="AL438" s="575"/>
      <c r="AM438" s="575"/>
      <c r="AN438" s="575"/>
      <c r="AO438" s="575"/>
      <c r="AP438" s="575"/>
      <c r="AQ438" s="575"/>
      <c r="AR438" s="575"/>
      <c r="AS438" s="575"/>
      <c r="AT438" s="575"/>
      <c r="AU438" s="575"/>
      <c r="AV438" s="575"/>
      <c r="AW438" s="575"/>
      <c r="AX438" s="575"/>
      <c r="AY438" s="575"/>
      <c r="AZ438" s="575"/>
      <c r="BA438" s="575"/>
      <c r="BB438" s="575"/>
      <c r="BC438" s="575"/>
      <c r="BD438" s="575"/>
      <c r="BE438" s="575"/>
      <c r="BF438" s="575"/>
      <c r="BG438" s="575"/>
      <c r="BH438" s="575"/>
      <c r="BI438" s="575"/>
      <c r="BJ438" s="575"/>
      <c r="BK438" s="575"/>
      <c r="BL438" s="575"/>
      <c r="BM438" s="575"/>
      <c r="BN438" s="575"/>
      <c r="BO438" s="575"/>
      <c r="BP438" s="575"/>
      <c r="BQ438" s="575"/>
      <c r="BR438" s="575"/>
      <c r="BS438" s="575"/>
      <c r="BT438" s="575"/>
      <c r="BU438" s="575"/>
      <c r="BV438" s="575"/>
      <c r="BW438" s="575"/>
      <c r="BX438" s="575"/>
      <c r="BY438" s="575"/>
      <c r="BZ438" s="575"/>
      <c r="CA438" s="575"/>
      <c r="CB438" s="575"/>
      <c r="CC438" s="575"/>
      <c r="CD438" s="575"/>
      <c r="CE438" s="575"/>
      <c r="CF438" s="575"/>
      <c r="CG438" s="575"/>
      <c r="CH438" s="575"/>
      <c r="CI438" s="575"/>
      <c r="CJ438" s="575"/>
      <c r="CK438" s="575"/>
      <c r="CL438" s="575"/>
      <c r="CM438" s="575"/>
      <c r="CN438" s="575"/>
      <c r="CO438" s="575"/>
      <c r="CP438" s="575"/>
      <c r="CQ438" s="575"/>
      <c r="CR438" s="575"/>
      <c r="CS438" s="575"/>
      <c r="CT438" s="575"/>
      <c r="CU438" s="575"/>
      <c r="CV438" s="575"/>
      <c r="CW438" s="575"/>
      <c r="CX438" s="575"/>
      <c r="CY438" s="575"/>
      <c r="CZ438" s="575"/>
      <c r="DA438" s="575"/>
      <c r="DB438" s="575"/>
      <c r="DC438" s="575"/>
      <c r="DD438" s="575"/>
      <c r="DE438" s="575"/>
      <c r="DF438" s="575"/>
      <c r="DG438" s="575"/>
      <c r="DH438" s="575"/>
      <c r="DI438" s="575"/>
      <c r="DJ438" s="575"/>
      <c r="DK438" s="575"/>
      <c r="DL438" s="575"/>
      <c r="DM438" s="575"/>
      <c r="DN438" s="575"/>
      <c r="DO438" s="575"/>
      <c r="DP438" s="575"/>
      <c r="DQ438" s="575"/>
      <c r="DR438" s="575"/>
      <c r="DS438" s="575"/>
      <c r="DT438" s="575"/>
      <c r="DU438" s="575"/>
      <c r="DV438" s="575"/>
      <c r="DW438" s="575"/>
      <c r="DX438" s="575"/>
      <c r="DY438" s="575"/>
      <c r="DZ438" s="575"/>
      <c r="EA438" s="575"/>
      <c r="EB438" s="575"/>
      <c r="EC438" s="575"/>
      <c r="ED438" s="575"/>
      <c r="EE438" s="575"/>
      <c r="EF438" s="575"/>
      <c r="EG438" s="575"/>
    </row>
    <row r="439" spans="1:137">
      <c r="A439" s="575"/>
      <c r="B439" s="575"/>
      <c r="C439" s="575"/>
      <c r="D439" s="575"/>
      <c r="E439" s="575"/>
      <c r="F439" s="575"/>
      <c r="G439" s="575"/>
      <c r="H439" s="575"/>
      <c r="I439" s="575"/>
      <c r="J439" s="575"/>
      <c r="K439" s="575"/>
      <c r="L439" s="575"/>
      <c r="M439" s="575"/>
      <c r="N439" s="575"/>
      <c r="O439" s="575"/>
      <c r="P439" s="575"/>
      <c r="Q439" s="575"/>
      <c r="R439" s="575"/>
      <c r="S439" s="575"/>
      <c r="T439" s="575"/>
      <c r="U439" s="575"/>
      <c r="V439" s="575"/>
      <c r="W439" s="575"/>
      <c r="X439" s="575"/>
      <c r="Y439" s="575"/>
      <c r="Z439" s="575"/>
      <c r="AA439" s="575"/>
      <c r="AB439" s="575"/>
      <c r="AC439" s="575"/>
      <c r="AD439" s="575"/>
      <c r="AE439" s="575"/>
      <c r="AF439" s="575"/>
      <c r="AG439" s="575"/>
      <c r="AH439" s="575"/>
      <c r="AI439" s="575"/>
      <c r="AJ439" s="575"/>
      <c r="AK439" s="575"/>
      <c r="AL439" s="575"/>
      <c r="AM439" s="575"/>
      <c r="AN439" s="575"/>
      <c r="AO439" s="575"/>
      <c r="AP439" s="575"/>
      <c r="AQ439" s="575"/>
      <c r="AR439" s="575"/>
      <c r="AS439" s="575"/>
      <c r="AT439" s="575"/>
      <c r="AU439" s="575"/>
      <c r="AV439" s="575"/>
      <c r="AW439" s="575"/>
      <c r="AX439" s="575"/>
      <c r="AY439" s="575"/>
      <c r="AZ439" s="575"/>
      <c r="BA439" s="575"/>
      <c r="BB439" s="575"/>
      <c r="BC439" s="575"/>
      <c r="BD439" s="575"/>
      <c r="BE439" s="575"/>
      <c r="BF439" s="575"/>
      <c r="BG439" s="575"/>
      <c r="BH439" s="575"/>
      <c r="BI439" s="575"/>
      <c r="BJ439" s="575"/>
      <c r="BK439" s="575"/>
      <c r="BL439" s="575"/>
      <c r="BM439" s="575"/>
      <c r="BN439" s="575"/>
      <c r="BO439" s="575"/>
      <c r="BP439" s="575"/>
      <c r="BQ439" s="575"/>
      <c r="BR439" s="575"/>
      <c r="BS439" s="575"/>
      <c r="BT439" s="575"/>
      <c r="BU439" s="575"/>
      <c r="BV439" s="575"/>
      <c r="BW439" s="575"/>
      <c r="BX439" s="575"/>
      <c r="BY439" s="575"/>
      <c r="BZ439" s="575"/>
      <c r="CA439" s="575"/>
      <c r="CB439" s="575"/>
      <c r="CC439" s="575"/>
      <c r="CD439" s="575"/>
      <c r="CE439" s="575"/>
      <c r="CF439" s="575"/>
      <c r="CG439" s="575"/>
      <c r="CH439" s="575"/>
      <c r="CI439" s="575"/>
      <c r="CJ439" s="575"/>
      <c r="CK439" s="575"/>
      <c r="CL439" s="575"/>
      <c r="CM439" s="575"/>
      <c r="CN439" s="575"/>
      <c r="CO439" s="575"/>
      <c r="CP439" s="575"/>
      <c r="CQ439" s="575"/>
      <c r="CR439" s="575"/>
      <c r="CS439" s="575"/>
      <c r="CT439" s="575"/>
      <c r="CU439" s="575"/>
      <c r="CV439" s="575"/>
      <c r="CW439" s="575"/>
      <c r="CX439" s="575"/>
      <c r="CY439" s="575"/>
      <c r="CZ439" s="575"/>
      <c r="DA439" s="575"/>
      <c r="DB439" s="575"/>
      <c r="DC439" s="575"/>
      <c r="DD439" s="575"/>
      <c r="DE439" s="575"/>
      <c r="DF439" s="575"/>
      <c r="DG439" s="575"/>
      <c r="DH439" s="575"/>
      <c r="DI439" s="575"/>
      <c r="DJ439" s="575"/>
      <c r="DK439" s="575"/>
      <c r="DL439" s="575"/>
      <c r="DM439" s="575"/>
      <c r="DN439" s="575"/>
      <c r="DO439" s="575"/>
      <c r="DP439" s="575"/>
      <c r="DQ439" s="575"/>
      <c r="DR439" s="575"/>
      <c r="DS439" s="575"/>
      <c r="DT439" s="575"/>
      <c r="DU439" s="575"/>
      <c r="DV439" s="575"/>
      <c r="DW439" s="575"/>
      <c r="DX439" s="575"/>
      <c r="DY439" s="575"/>
      <c r="DZ439" s="575"/>
      <c r="EA439" s="575"/>
      <c r="EB439" s="575"/>
      <c r="EC439" s="575"/>
      <c r="ED439" s="575"/>
      <c r="EE439" s="575"/>
      <c r="EF439" s="575"/>
      <c r="EG439" s="575"/>
    </row>
    <row r="440" spans="1:137">
      <c r="A440" s="575"/>
      <c r="B440" s="575"/>
      <c r="C440" s="575"/>
      <c r="D440" s="575"/>
      <c r="E440" s="575"/>
      <c r="F440" s="575"/>
      <c r="G440" s="575"/>
      <c r="H440" s="575"/>
      <c r="I440" s="575"/>
      <c r="J440" s="575"/>
      <c r="K440" s="575"/>
      <c r="L440" s="575"/>
      <c r="M440" s="575"/>
      <c r="N440" s="575"/>
      <c r="O440" s="575"/>
      <c r="P440" s="575"/>
      <c r="Q440" s="575"/>
      <c r="R440" s="575"/>
      <c r="S440" s="575"/>
      <c r="T440" s="575"/>
      <c r="U440" s="575"/>
      <c r="V440" s="575"/>
      <c r="W440" s="575"/>
      <c r="X440" s="575"/>
      <c r="Y440" s="575"/>
      <c r="Z440" s="575"/>
      <c r="AA440" s="575"/>
      <c r="AB440" s="575"/>
      <c r="AC440" s="575"/>
      <c r="AD440" s="575"/>
      <c r="AE440" s="575"/>
      <c r="AF440" s="575"/>
      <c r="AG440" s="575"/>
      <c r="AH440" s="575"/>
      <c r="AI440" s="575"/>
      <c r="AJ440" s="575"/>
      <c r="AK440" s="575"/>
      <c r="AL440" s="575"/>
      <c r="AM440" s="575"/>
      <c r="AN440" s="575"/>
      <c r="AO440" s="575"/>
      <c r="AP440" s="575"/>
      <c r="AQ440" s="575"/>
      <c r="AR440" s="575"/>
      <c r="AS440" s="575"/>
      <c r="AT440" s="575"/>
      <c r="AU440" s="575"/>
      <c r="AV440" s="575"/>
      <c r="AW440" s="575"/>
      <c r="AX440" s="575"/>
      <c r="AY440" s="575"/>
      <c r="AZ440" s="575"/>
      <c r="BA440" s="575"/>
      <c r="BB440" s="575"/>
      <c r="BC440" s="575"/>
      <c r="BD440" s="575"/>
      <c r="BE440" s="575"/>
      <c r="BF440" s="575"/>
      <c r="BG440" s="575"/>
      <c r="BH440" s="575"/>
      <c r="BI440" s="575"/>
      <c r="BJ440" s="575"/>
      <c r="BK440" s="575"/>
      <c r="BL440" s="575"/>
      <c r="BM440" s="575"/>
      <c r="BN440" s="575"/>
      <c r="BO440" s="575"/>
      <c r="BP440" s="575"/>
      <c r="BQ440" s="575"/>
      <c r="BR440" s="575"/>
      <c r="BS440" s="575"/>
      <c r="BT440" s="575"/>
      <c r="BU440" s="575"/>
      <c r="BV440" s="575"/>
      <c r="BW440" s="575"/>
      <c r="BX440" s="575"/>
      <c r="BY440" s="575"/>
      <c r="BZ440" s="575"/>
      <c r="CA440" s="575"/>
      <c r="CB440" s="575"/>
      <c r="CC440" s="575"/>
      <c r="CD440" s="575"/>
      <c r="CE440" s="575"/>
      <c r="CF440" s="575"/>
      <c r="CG440" s="575"/>
      <c r="CH440" s="575"/>
      <c r="CI440" s="575"/>
      <c r="CJ440" s="575"/>
      <c r="CK440" s="575"/>
      <c r="CL440" s="575"/>
      <c r="CM440" s="575"/>
      <c r="CN440" s="575"/>
      <c r="CO440" s="575"/>
      <c r="CP440" s="575"/>
      <c r="CQ440" s="575"/>
      <c r="CR440" s="575"/>
      <c r="CS440" s="575"/>
      <c r="CT440" s="575"/>
      <c r="CU440" s="575"/>
      <c r="CV440" s="575"/>
      <c r="CW440" s="575"/>
      <c r="CX440" s="575"/>
      <c r="CY440" s="575"/>
      <c r="CZ440" s="575"/>
      <c r="DA440" s="575"/>
      <c r="DB440" s="575"/>
      <c r="DC440" s="575"/>
      <c r="DD440" s="575"/>
      <c r="DE440" s="575"/>
      <c r="DF440" s="575"/>
      <c r="DG440" s="575"/>
      <c r="DH440" s="575"/>
      <c r="DI440" s="575"/>
      <c r="DJ440" s="575"/>
      <c r="DK440" s="575"/>
      <c r="DL440" s="575"/>
      <c r="DM440" s="575"/>
      <c r="DN440" s="575"/>
      <c r="DO440" s="575"/>
      <c r="DP440" s="575"/>
      <c r="DQ440" s="575"/>
      <c r="DR440" s="575"/>
      <c r="DS440" s="575"/>
      <c r="DT440" s="575"/>
      <c r="DU440" s="575"/>
      <c r="DV440" s="575"/>
      <c r="DW440" s="575"/>
      <c r="DX440" s="575"/>
      <c r="DY440" s="575"/>
      <c r="DZ440" s="575"/>
      <c r="EA440" s="575"/>
      <c r="EB440" s="575"/>
      <c r="EC440" s="575"/>
      <c r="ED440" s="575"/>
      <c r="EE440" s="575"/>
      <c r="EF440" s="575"/>
      <c r="EG440" s="575"/>
    </row>
    <row r="441" spans="1:137">
      <c r="A441" s="575"/>
      <c r="B441" s="575"/>
      <c r="C441" s="575"/>
      <c r="D441" s="575"/>
      <c r="E441" s="575"/>
      <c r="F441" s="575"/>
      <c r="G441" s="575"/>
      <c r="H441" s="575"/>
      <c r="I441" s="575"/>
      <c r="J441" s="575"/>
      <c r="K441" s="575"/>
      <c r="L441" s="575"/>
      <c r="M441" s="575"/>
      <c r="N441" s="575"/>
      <c r="O441" s="575"/>
      <c r="P441" s="575"/>
      <c r="Q441" s="575"/>
      <c r="R441" s="575"/>
      <c r="S441" s="575"/>
      <c r="T441" s="575"/>
      <c r="U441" s="575"/>
      <c r="V441" s="575"/>
      <c r="W441" s="575"/>
      <c r="X441" s="575"/>
      <c r="Y441" s="575"/>
      <c r="Z441" s="575"/>
      <c r="AA441" s="575"/>
      <c r="AB441" s="575"/>
      <c r="AC441" s="575"/>
      <c r="AD441" s="575"/>
      <c r="AE441" s="575"/>
      <c r="AF441" s="575"/>
      <c r="AG441" s="575"/>
      <c r="AH441" s="575"/>
      <c r="AI441" s="575"/>
      <c r="AJ441" s="575"/>
      <c r="AK441" s="575"/>
      <c r="AL441" s="575"/>
      <c r="AM441" s="575"/>
      <c r="AN441" s="575"/>
      <c r="AO441" s="575"/>
      <c r="AP441" s="575"/>
      <c r="AQ441" s="575"/>
      <c r="AR441" s="575"/>
      <c r="AS441" s="575"/>
      <c r="AT441" s="575"/>
      <c r="AU441" s="575"/>
      <c r="AV441" s="575"/>
      <c r="AW441" s="575"/>
      <c r="AX441" s="575"/>
      <c r="AY441" s="575"/>
      <c r="AZ441" s="575"/>
      <c r="BA441" s="575"/>
      <c r="BB441" s="575"/>
      <c r="BC441" s="575"/>
      <c r="BD441" s="575"/>
      <c r="BE441" s="575"/>
      <c r="BF441" s="575"/>
      <c r="BG441" s="575"/>
      <c r="BH441" s="575"/>
      <c r="BI441" s="575"/>
      <c r="BJ441" s="575"/>
      <c r="BK441" s="575"/>
      <c r="BL441" s="575"/>
      <c r="BM441" s="575"/>
      <c r="BN441" s="575"/>
      <c r="BO441" s="575"/>
      <c r="BP441" s="575"/>
      <c r="BQ441" s="575"/>
      <c r="BR441" s="575"/>
      <c r="BS441" s="575"/>
      <c r="BT441" s="575"/>
      <c r="BU441" s="575"/>
      <c r="BV441" s="575"/>
      <c r="BW441" s="575"/>
      <c r="BX441" s="575"/>
      <c r="BY441" s="575"/>
      <c r="BZ441" s="575"/>
      <c r="CA441" s="575"/>
      <c r="CB441" s="575"/>
      <c r="CC441" s="575"/>
      <c r="CD441" s="575"/>
      <c r="CE441" s="575"/>
      <c r="CF441" s="575"/>
      <c r="CG441" s="575"/>
      <c r="CH441" s="575"/>
      <c r="CI441" s="575"/>
      <c r="CJ441" s="575"/>
      <c r="CK441" s="575"/>
      <c r="CL441" s="575"/>
      <c r="CM441" s="575"/>
      <c r="CN441" s="575"/>
      <c r="CO441" s="575"/>
      <c r="CP441" s="575"/>
      <c r="CQ441" s="575"/>
      <c r="CR441" s="575"/>
      <c r="CS441" s="575"/>
      <c r="CT441" s="575"/>
      <c r="CU441" s="575"/>
      <c r="CV441" s="575"/>
      <c r="CW441" s="575"/>
      <c r="CX441" s="575"/>
      <c r="CY441" s="575"/>
      <c r="CZ441" s="575"/>
      <c r="DA441" s="575"/>
      <c r="DB441" s="575"/>
      <c r="DC441" s="575"/>
      <c r="DD441" s="575"/>
      <c r="DE441" s="575"/>
      <c r="DF441" s="575"/>
      <c r="DG441" s="575"/>
      <c r="DH441" s="575"/>
      <c r="DI441" s="575"/>
      <c r="DJ441" s="575"/>
      <c r="DK441" s="575"/>
      <c r="DL441" s="575"/>
      <c r="DM441" s="575"/>
      <c r="DN441" s="575"/>
      <c r="DO441" s="575"/>
      <c r="DP441" s="575"/>
      <c r="DQ441" s="575"/>
      <c r="DR441" s="575"/>
      <c r="DS441" s="575"/>
      <c r="DT441" s="575"/>
      <c r="DU441" s="575"/>
      <c r="DV441" s="575"/>
      <c r="DW441" s="575"/>
      <c r="DX441" s="575"/>
      <c r="DY441" s="575"/>
      <c r="DZ441" s="575"/>
      <c r="EA441" s="575"/>
      <c r="EB441" s="575"/>
      <c r="EC441" s="575"/>
      <c r="ED441" s="575"/>
      <c r="EE441" s="575"/>
      <c r="EF441" s="575"/>
      <c r="EG441" s="575"/>
    </row>
    <row r="442" spans="1:137">
      <c r="A442" s="575"/>
      <c r="B442" s="575"/>
      <c r="C442" s="575"/>
      <c r="D442" s="575"/>
      <c r="E442" s="575"/>
      <c r="F442" s="575"/>
      <c r="G442" s="575"/>
      <c r="H442" s="575"/>
      <c r="I442" s="575"/>
      <c r="J442" s="575"/>
      <c r="K442" s="575"/>
      <c r="L442" s="575"/>
      <c r="M442" s="575"/>
      <c r="N442" s="575"/>
      <c r="O442" s="575"/>
      <c r="P442" s="575"/>
      <c r="Q442" s="575"/>
      <c r="R442" s="575"/>
      <c r="S442" s="575"/>
      <c r="T442" s="575"/>
      <c r="U442" s="575"/>
      <c r="V442" s="575"/>
      <c r="W442" s="575"/>
      <c r="X442" s="575"/>
      <c r="Y442" s="575"/>
      <c r="Z442" s="575"/>
      <c r="AA442" s="575"/>
      <c r="AB442" s="575"/>
      <c r="AC442" s="575"/>
      <c r="AD442" s="575"/>
      <c r="AE442" s="575"/>
      <c r="AF442" s="575"/>
      <c r="AG442" s="575"/>
      <c r="AH442" s="575"/>
      <c r="AI442" s="575"/>
      <c r="AJ442" s="575"/>
      <c r="AK442" s="575"/>
      <c r="AL442" s="575"/>
      <c r="AM442" s="575"/>
      <c r="AN442" s="575"/>
      <c r="AO442" s="575"/>
      <c r="AP442" s="575"/>
      <c r="AQ442" s="575"/>
      <c r="AR442" s="575"/>
      <c r="AS442" s="575"/>
      <c r="AT442" s="575"/>
      <c r="AU442" s="575"/>
      <c r="AV442" s="575"/>
      <c r="AW442" s="575"/>
      <c r="AX442" s="575"/>
      <c r="AY442" s="575"/>
      <c r="AZ442" s="575"/>
      <c r="BA442" s="575"/>
      <c r="BB442" s="575"/>
      <c r="BC442" s="575"/>
      <c r="BD442" s="575"/>
      <c r="BE442" s="575"/>
      <c r="BF442" s="575"/>
      <c r="BG442" s="575"/>
      <c r="BH442" s="575"/>
      <c r="BI442" s="575"/>
      <c r="BJ442" s="575"/>
      <c r="BK442" s="575"/>
      <c r="BL442" s="575"/>
      <c r="BM442" s="575"/>
      <c r="BN442" s="575"/>
      <c r="BO442" s="575"/>
      <c r="BP442" s="575"/>
      <c r="BQ442" s="575"/>
      <c r="BR442" s="575"/>
      <c r="BS442" s="575"/>
      <c r="BT442" s="575"/>
      <c r="BU442" s="575"/>
      <c r="BV442" s="575"/>
      <c r="BW442" s="575"/>
      <c r="BX442" s="575"/>
      <c r="BY442" s="575"/>
      <c r="BZ442" s="575"/>
      <c r="CA442" s="575"/>
      <c r="CB442" s="575"/>
      <c r="CC442" s="575"/>
      <c r="CD442" s="575"/>
      <c r="CE442" s="575"/>
      <c r="CF442" s="575"/>
      <c r="CG442" s="575"/>
      <c r="CH442" s="575"/>
      <c r="CI442" s="575"/>
      <c r="CJ442" s="575"/>
      <c r="CK442" s="575"/>
      <c r="CL442" s="575"/>
      <c r="CM442" s="575"/>
      <c r="CN442" s="575"/>
      <c r="CO442" s="575"/>
      <c r="CP442" s="575"/>
      <c r="CQ442" s="575"/>
      <c r="CR442" s="575"/>
      <c r="CS442" s="575"/>
      <c r="CT442" s="575"/>
      <c r="CU442" s="575"/>
      <c r="CV442" s="575"/>
      <c r="CW442" s="575"/>
      <c r="CX442" s="575"/>
      <c r="CY442" s="575"/>
      <c r="CZ442" s="575"/>
      <c r="DA442" s="575"/>
      <c r="DB442" s="575"/>
      <c r="DC442" s="575"/>
      <c r="DD442" s="575"/>
      <c r="DE442" s="575"/>
      <c r="DF442" s="575"/>
      <c r="DG442" s="575"/>
      <c r="DH442" s="575"/>
      <c r="DI442" s="575"/>
      <c r="DJ442" s="575"/>
      <c r="DK442" s="575"/>
      <c r="DL442" s="575"/>
      <c r="DM442" s="575"/>
      <c r="DN442" s="575"/>
      <c r="DO442" s="575"/>
      <c r="DP442" s="575"/>
      <c r="DQ442" s="575"/>
      <c r="DR442" s="575"/>
      <c r="DS442" s="575"/>
      <c r="DT442" s="575"/>
      <c r="DU442" s="575"/>
      <c r="DV442" s="575"/>
      <c r="DW442" s="575"/>
      <c r="DX442" s="575"/>
      <c r="DY442" s="575"/>
      <c r="DZ442" s="575"/>
      <c r="EA442" s="575"/>
      <c r="EB442" s="575"/>
      <c r="EC442" s="575"/>
      <c r="ED442" s="575"/>
      <c r="EE442" s="575"/>
      <c r="EF442" s="575"/>
      <c r="EG442" s="575"/>
    </row>
    <row r="443" spans="1:137">
      <c r="A443" s="575"/>
      <c r="B443" s="575"/>
      <c r="C443" s="575"/>
      <c r="D443" s="575"/>
      <c r="E443" s="575"/>
      <c r="F443" s="575"/>
      <c r="G443" s="575"/>
      <c r="H443" s="575"/>
      <c r="I443" s="575"/>
      <c r="J443" s="575"/>
      <c r="K443" s="575"/>
      <c r="L443" s="575"/>
      <c r="M443" s="575"/>
      <c r="N443" s="575"/>
      <c r="O443" s="575"/>
      <c r="P443" s="575"/>
      <c r="Q443" s="575"/>
      <c r="R443" s="575"/>
      <c r="S443" s="575"/>
      <c r="T443" s="575"/>
      <c r="U443" s="575"/>
      <c r="V443" s="575"/>
      <c r="W443" s="575"/>
      <c r="X443" s="575"/>
      <c r="Y443" s="575"/>
      <c r="Z443" s="575"/>
      <c r="AA443" s="575"/>
      <c r="AB443" s="575"/>
      <c r="AC443" s="575"/>
      <c r="AD443" s="575"/>
      <c r="AE443" s="575"/>
      <c r="AF443" s="575"/>
      <c r="AG443" s="575"/>
      <c r="AH443" s="575"/>
      <c r="AI443" s="575"/>
      <c r="AJ443" s="575"/>
      <c r="AK443" s="575"/>
      <c r="AL443" s="575"/>
      <c r="AM443" s="575"/>
      <c r="AN443" s="575"/>
      <c r="AO443" s="575"/>
      <c r="AP443" s="575"/>
      <c r="AQ443" s="575"/>
      <c r="AR443" s="575"/>
      <c r="AS443" s="575"/>
      <c r="AT443" s="575"/>
      <c r="AU443" s="575"/>
      <c r="AV443" s="575"/>
      <c r="AW443" s="575"/>
      <c r="AX443" s="575"/>
      <c r="AY443" s="575"/>
      <c r="AZ443" s="575"/>
      <c r="BA443" s="575"/>
      <c r="BB443" s="575"/>
      <c r="BC443" s="575"/>
      <c r="BD443" s="575"/>
      <c r="BE443" s="575"/>
      <c r="BF443" s="575"/>
      <c r="BG443" s="575"/>
      <c r="BH443" s="575"/>
      <c r="BI443" s="575"/>
      <c r="BJ443" s="575"/>
      <c r="BK443" s="575"/>
      <c r="BL443" s="575"/>
      <c r="BM443" s="575"/>
      <c r="BN443" s="575"/>
      <c r="BO443" s="575"/>
      <c r="BP443" s="575"/>
      <c r="BQ443" s="575"/>
      <c r="BR443" s="575"/>
      <c r="BS443" s="575"/>
      <c r="BT443" s="575"/>
      <c r="BU443" s="575"/>
      <c r="BV443" s="575"/>
      <c r="BW443" s="575"/>
      <c r="BX443" s="575"/>
      <c r="BY443" s="575"/>
      <c r="BZ443" s="575"/>
      <c r="CA443" s="575"/>
      <c r="CB443" s="575"/>
      <c r="CC443" s="575"/>
      <c r="CD443" s="575"/>
      <c r="CE443" s="575"/>
      <c r="CF443" s="575"/>
      <c r="CG443" s="575"/>
      <c r="CH443" s="575"/>
      <c r="CI443" s="575"/>
      <c r="CJ443" s="575"/>
      <c r="CK443" s="575"/>
      <c r="CL443" s="575"/>
      <c r="CM443" s="575"/>
      <c r="CN443" s="575"/>
      <c r="CO443" s="575"/>
      <c r="CP443" s="575"/>
      <c r="CQ443" s="575"/>
      <c r="CR443" s="575"/>
      <c r="CS443" s="575"/>
      <c r="CT443" s="575"/>
      <c r="CU443" s="575"/>
      <c r="CV443" s="575"/>
      <c r="CW443" s="575"/>
      <c r="CX443" s="575"/>
      <c r="CY443" s="575"/>
      <c r="CZ443" s="575"/>
      <c r="DA443" s="575"/>
      <c r="DB443" s="575"/>
      <c r="DC443" s="575"/>
      <c r="DD443" s="575"/>
      <c r="DE443" s="575"/>
      <c r="DF443" s="575"/>
      <c r="DG443" s="575"/>
      <c r="DH443" s="575"/>
      <c r="DI443" s="575"/>
      <c r="DJ443" s="575"/>
      <c r="DK443" s="575"/>
      <c r="DL443" s="575"/>
      <c r="DM443" s="575"/>
      <c r="DN443" s="575"/>
      <c r="DO443" s="575"/>
      <c r="DP443" s="575"/>
      <c r="DQ443" s="575"/>
      <c r="DR443" s="575"/>
      <c r="DS443" s="575"/>
      <c r="DT443" s="575"/>
      <c r="DU443" s="575"/>
      <c r="DV443" s="575"/>
      <c r="DW443" s="575"/>
      <c r="DX443" s="575"/>
      <c r="DY443" s="575"/>
      <c r="DZ443" s="575"/>
      <c r="EA443" s="575"/>
      <c r="EB443" s="575"/>
      <c r="EC443" s="575"/>
      <c r="ED443" s="575"/>
      <c r="EE443" s="575"/>
      <c r="EF443" s="575"/>
      <c r="EG443" s="575"/>
    </row>
    <row r="444" spans="1:137">
      <c r="A444" s="575"/>
      <c r="B444" s="575"/>
      <c r="C444" s="575"/>
      <c r="D444" s="575"/>
      <c r="E444" s="575"/>
      <c r="F444" s="575"/>
      <c r="G444" s="575"/>
      <c r="H444" s="575"/>
      <c r="I444" s="575"/>
      <c r="J444" s="575"/>
      <c r="K444" s="575"/>
      <c r="L444" s="575"/>
      <c r="M444" s="575"/>
      <c r="N444" s="575"/>
      <c r="O444" s="575"/>
      <c r="P444" s="575"/>
      <c r="Q444" s="575"/>
      <c r="R444" s="575"/>
      <c r="S444" s="575"/>
      <c r="T444" s="575"/>
      <c r="U444" s="575"/>
      <c r="V444" s="575"/>
      <c r="W444" s="575"/>
      <c r="X444" s="575"/>
      <c r="Y444" s="575"/>
      <c r="Z444" s="575"/>
      <c r="AA444" s="575"/>
      <c r="AB444" s="575"/>
      <c r="AC444" s="575"/>
      <c r="AD444" s="575"/>
      <c r="AE444" s="575"/>
      <c r="AF444" s="575"/>
      <c r="AG444" s="575"/>
      <c r="AH444" s="575"/>
      <c r="AI444" s="575"/>
      <c r="AJ444" s="575"/>
      <c r="AK444" s="575"/>
      <c r="AL444" s="575"/>
      <c r="AM444" s="575"/>
      <c r="AN444" s="575"/>
      <c r="AO444" s="575"/>
      <c r="AP444" s="575"/>
      <c r="AQ444" s="575"/>
      <c r="AR444" s="575"/>
      <c r="AS444" s="575"/>
      <c r="AT444" s="575"/>
      <c r="AU444" s="575"/>
      <c r="AV444" s="575"/>
      <c r="AW444" s="575"/>
      <c r="AX444" s="575"/>
      <c r="AY444" s="575"/>
      <c r="AZ444" s="575"/>
      <c r="BA444" s="575"/>
      <c r="BB444" s="575"/>
      <c r="BC444" s="575"/>
      <c r="BD444" s="575"/>
      <c r="BE444" s="575"/>
      <c r="BF444" s="575"/>
      <c r="BG444" s="575"/>
      <c r="BH444" s="575"/>
      <c r="BI444" s="575"/>
      <c r="BJ444" s="575"/>
      <c r="BK444" s="575"/>
      <c r="BL444" s="575"/>
      <c r="BM444" s="575"/>
      <c r="BN444" s="575"/>
      <c r="BO444" s="575"/>
      <c r="BP444" s="575"/>
      <c r="BQ444" s="575"/>
      <c r="BR444" s="575"/>
      <c r="BS444" s="575"/>
      <c r="BT444" s="575"/>
      <c r="BU444" s="575"/>
      <c r="BV444" s="575"/>
      <c r="BW444" s="575"/>
      <c r="BX444" s="575"/>
      <c r="BY444" s="575"/>
      <c r="BZ444" s="575"/>
      <c r="CA444" s="575"/>
      <c r="CB444" s="575"/>
      <c r="CC444" s="575"/>
      <c r="CD444" s="575"/>
      <c r="CE444" s="575"/>
      <c r="CF444" s="575"/>
      <c r="CG444" s="575"/>
      <c r="CH444" s="575"/>
      <c r="CI444" s="575"/>
      <c r="CJ444" s="575"/>
      <c r="CK444" s="575"/>
      <c r="CL444" s="575"/>
      <c r="CM444" s="575"/>
      <c r="CN444" s="575"/>
      <c r="CO444" s="575"/>
      <c r="CP444" s="575"/>
      <c r="CQ444" s="575"/>
      <c r="CR444" s="575"/>
      <c r="CS444" s="575"/>
      <c r="CT444" s="575"/>
      <c r="CU444" s="575"/>
      <c r="CV444" s="575"/>
      <c r="CW444" s="575"/>
      <c r="CX444" s="575"/>
      <c r="CY444" s="575"/>
      <c r="CZ444" s="575"/>
      <c r="DA444" s="575"/>
      <c r="DB444" s="575"/>
      <c r="DC444" s="575"/>
      <c r="DD444" s="575"/>
      <c r="DE444" s="575"/>
      <c r="DF444" s="575"/>
      <c r="DG444" s="575"/>
      <c r="DH444" s="575"/>
      <c r="DI444" s="575"/>
      <c r="DJ444" s="575"/>
      <c r="DK444" s="575"/>
      <c r="DL444" s="575"/>
      <c r="DM444" s="575"/>
      <c r="DN444" s="575"/>
      <c r="DO444" s="575"/>
      <c r="DP444" s="575"/>
      <c r="DQ444" s="575"/>
      <c r="DR444" s="575"/>
      <c r="DS444" s="575"/>
      <c r="DT444" s="575"/>
      <c r="DU444" s="575"/>
      <c r="DV444" s="575"/>
      <c r="DW444" s="575"/>
      <c r="DX444" s="575"/>
      <c r="DY444" s="575"/>
      <c r="DZ444" s="575"/>
      <c r="EA444" s="575"/>
      <c r="EB444" s="575"/>
      <c r="EC444" s="575"/>
      <c r="ED444" s="575"/>
      <c r="EE444" s="575"/>
      <c r="EF444" s="575"/>
      <c r="EG444" s="575"/>
    </row>
    <row r="445" spans="1:137">
      <c r="A445" s="575"/>
      <c r="B445" s="575"/>
      <c r="C445" s="575"/>
      <c r="D445" s="575"/>
      <c r="E445" s="575"/>
      <c r="F445" s="575"/>
      <c r="G445" s="575"/>
      <c r="H445" s="575"/>
      <c r="I445" s="575"/>
      <c r="J445" s="575"/>
      <c r="K445" s="575"/>
      <c r="L445" s="575"/>
      <c r="M445" s="575"/>
      <c r="N445" s="575"/>
      <c r="O445" s="575"/>
      <c r="P445" s="575"/>
      <c r="Q445" s="575"/>
      <c r="R445" s="575"/>
      <c r="S445" s="575"/>
      <c r="T445" s="575"/>
      <c r="U445" s="575"/>
      <c r="V445" s="575"/>
      <c r="W445" s="575"/>
      <c r="X445" s="575"/>
      <c r="Y445" s="575"/>
      <c r="Z445" s="575"/>
      <c r="AA445" s="575"/>
      <c r="AB445" s="575"/>
      <c r="AC445" s="575"/>
      <c r="AD445" s="575"/>
      <c r="AE445" s="575"/>
      <c r="AF445" s="575"/>
      <c r="AG445" s="575"/>
      <c r="AH445" s="575"/>
      <c r="AI445" s="575"/>
      <c r="AJ445" s="575"/>
      <c r="AK445" s="575"/>
      <c r="AL445" s="575"/>
      <c r="AM445" s="575"/>
      <c r="AN445" s="575"/>
      <c r="AO445" s="575"/>
      <c r="AP445" s="575"/>
      <c r="AQ445" s="575"/>
      <c r="AR445" s="575"/>
      <c r="AS445" s="575"/>
      <c r="AT445" s="575"/>
      <c r="AU445" s="575"/>
      <c r="AV445" s="575"/>
      <c r="AW445" s="575"/>
      <c r="AX445" s="575"/>
      <c r="AY445" s="575"/>
      <c r="AZ445" s="575"/>
      <c r="BA445" s="575"/>
      <c r="BB445" s="575"/>
      <c r="BC445" s="575"/>
      <c r="BD445" s="575"/>
      <c r="BE445" s="575"/>
      <c r="BF445" s="575"/>
      <c r="BG445" s="575"/>
      <c r="BH445" s="575"/>
      <c r="BI445" s="575"/>
      <c r="BJ445" s="575"/>
      <c r="BK445" s="575"/>
      <c r="BL445" s="575"/>
      <c r="BM445" s="575"/>
      <c r="BN445" s="575"/>
      <c r="BO445" s="575"/>
      <c r="BP445" s="575"/>
      <c r="BQ445" s="575"/>
      <c r="BR445" s="575"/>
      <c r="BS445" s="575"/>
      <c r="BT445" s="575"/>
      <c r="BU445" s="575"/>
      <c r="BV445" s="575"/>
      <c r="BW445" s="575"/>
      <c r="BX445" s="575"/>
      <c r="BY445" s="575"/>
      <c r="BZ445" s="575"/>
      <c r="CA445" s="575"/>
      <c r="CB445" s="575"/>
      <c r="CC445" s="575"/>
      <c r="CD445" s="575"/>
      <c r="CE445" s="575"/>
      <c r="CF445" s="575"/>
      <c r="CG445" s="575"/>
      <c r="CH445" s="575"/>
      <c r="CI445" s="575"/>
      <c r="CJ445" s="575"/>
      <c r="CK445" s="575"/>
      <c r="CL445" s="575"/>
      <c r="CM445" s="575"/>
      <c r="CN445" s="575"/>
      <c r="CO445" s="575"/>
      <c r="CP445" s="575"/>
      <c r="CQ445" s="575"/>
      <c r="CR445" s="575"/>
      <c r="CS445" s="575"/>
      <c r="CT445" s="575"/>
      <c r="CU445" s="575"/>
      <c r="CV445" s="575"/>
      <c r="CW445" s="575"/>
      <c r="CX445" s="575"/>
      <c r="CY445" s="575"/>
      <c r="CZ445" s="575"/>
      <c r="DA445" s="575"/>
      <c r="DB445" s="575"/>
      <c r="DC445" s="575"/>
      <c r="DD445" s="575"/>
      <c r="DE445" s="575"/>
      <c r="DF445" s="575"/>
      <c r="DG445" s="575"/>
      <c r="DH445" s="575"/>
      <c r="DI445" s="575"/>
      <c r="DJ445" s="575"/>
      <c r="DK445" s="575"/>
      <c r="DL445" s="575"/>
      <c r="DM445" s="575"/>
      <c r="DN445" s="575"/>
      <c r="DO445" s="575"/>
      <c r="DP445" s="575"/>
      <c r="DQ445" s="575"/>
      <c r="DR445" s="575"/>
      <c r="DS445" s="575"/>
      <c r="DT445" s="575"/>
      <c r="DU445" s="575"/>
      <c r="DV445" s="575"/>
      <c r="DW445" s="575"/>
      <c r="DX445" s="575"/>
      <c r="DY445" s="575"/>
      <c r="DZ445" s="575"/>
      <c r="EA445" s="575"/>
      <c r="EB445" s="575"/>
      <c r="EC445" s="575"/>
      <c r="ED445" s="575"/>
      <c r="EE445" s="575"/>
      <c r="EF445" s="575"/>
      <c r="EG445" s="575"/>
    </row>
    <row r="446" spans="1:137">
      <c r="A446" s="575"/>
      <c r="B446" s="575"/>
      <c r="C446" s="575"/>
      <c r="D446" s="575"/>
      <c r="E446" s="575"/>
      <c r="F446" s="575"/>
      <c r="G446" s="575"/>
      <c r="H446" s="575"/>
      <c r="I446" s="575"/>
      <c r="J446" s="575"/>
      <c r="K446" s="575"/>
      <c r="L446" s="575"/>
      <c r="M446" s="575"/>
      <c r="N446" s="575"/>
      <c r="O446" s="575"/>
      <c r="P446" s="575"/>
      <c r="Q446" s="575"/>
      <c r="R446" s="575"/>
      <c r="S446" s="575"/>
      <c r="T446" s="575"/>
      <c r="U446" s="575"/>
      <c r="V446" s="575"/>
      <c r="W446" s="575"/>
      <c r="X446" s="575"/>
      <c r="Y446" s="575"/>
      <c r="Z446" s="575"/>
      <c r="AA446" s="575"/>
      <c r="AB446" s="575"/>
      <c r="AC446" s="575"/>
      <c r="AD446" s="575"/>
      <c r="AE446" s="575"/>
      <c r="AF446" s="575"/>
      <c r="AG446" s="575"/>
      <c r="AH446" s="575"/>
      <c r="AI446" s="575"/>
      <c r="AJ446" s="575"/>
      <c r="AK446" s="575"/>
      <c r="AL446" s="575"/>
      <c r="AM446" s="575"/>
      <c r="AN446" s="575"/>
      <c r="AO446" s="575"/>
      <c r="AP446" s="575"/>
      <c r="AQ446" s="575"/>
      <c r="AR446" s="575"/>
      <c r="AS446" s="575"/>
      <c r="AT446" s="575"/>
      <c r="AU446" s="575"/>
      <c r="AV446" s="575"/>
      <c r="AW446" s="575"/>
      <c r="AX446" s="575"/>
      <c r="AY446" s="575"/>
      <c r="AZ446" s="575"/>
      <c r="BA446" s="575"/>
      <c r="BB446" s="575"/>
      <c r="BC446" s="575"/>
      <c r="BD446" s="575"/>
      <c r="BE446" s="575"/>
      <c r="BF446" s="575"/>
      <c r="BG446" s="575"/>
      <c r="BH446" s="575"/>
      <c r="BI446" s="575"/>
      <c r="BJ446" s="575"/>
      <c r="BK446" s="575"/>
      <c r="BL446" s="575"/>
      <c r="BM446" s="575"/>
      <c r="BN446" s="575"/>
      <c r="BO446" s="575"/>
      <c r="BP446" s="575"/>
      <c r="BQ446" s="575"/>
      <c r="BR446" s="575"/>
      <c r="BS446" s="575"/>
      <c r="BT446" s="575"/>
      <c r="BU446" s="575"/>
      <c r="BV446" s="575"/>
      <c r="BW446" s="575"/>
      <c r="BX446" s="575"/>
      <c r="BY446" s="575"/>
      <c r="BZ446" s="575"/>
      <c r="CA446" s="575"/>
      <c r="CB446" s="575"/>
      <c r="CC446" s="575"/>
      <c r="CD446" s="575"/>
      <c r="CE446" s="575"/>
      <c r="CF446" s="575"/>
      <c r="CG446" s="575"/>
      <c r="CH446" s="575"/>
      <c r="CI446" s="575"/>
      <c r="CJ446" s="575"/>
      <c r="CK446" s="575"/>
      <c r="CL446" s="575"/>
      <c r="CM446" s="575"/>
      <c r="CN446" s="575"/>
      <c r="CO446" s="575"/>
      <c r="CP446" s="575"/>
      <c r="CQ446" s="575"/>
      <c r="CR446" s="575"/>
      <c r="CS446" s="575"/>
      <c r="CT446" s="575"/>
      <c r="CU446" s="575"/>
      <c r="CV446" s="575"/>
      <c r="CW446" s="575"/>
      <c r="CX446" s="575"/>
      <c r="CY446" s="575"/>
      <c r="CZ446" s="575"/>
      <c r="DA446" s="575"/>
      <c r="DB446" s="575"/>
      <c r="DC446" s="575"/>
      <c r="DD446" s="575"/>
      <c r="DE446" s="575"/>
      <c r="DF446" s="575"/>
      <c r="DG446" s="575"/>
      <c r="DH446" s="575"/>
      <c r="DI446" s="575"/>
      <c r="DJ446" s="575"/>
      <c r="DK446" s="575"/>
      <c r="DL446" s="575"/>
      <c r="DM446" s="575"/>
      <c r="DN446" s="575"/>
      <c r="DO446" s="575"/>
      <c r="DP446" s="575"/>
      <c r="DQ446" s="575"/>
      <c r="DR446" s="575"/>
      <c r="DS446" s="575"/>
      <c r="DT446" s="575"/>
      <c r="DU446" s="575"/>
      <c r="DV446" s="575"/>
      <c r="DW446" s="575"/>
      <c r="DX446" s="575"/>
      <c r="DY446" s="575"/>
      <c r="DZ446" s="575"/>
      <c r="EA446" s="575"/>
      <c r="EB446" s="575"/>
      <c r="EC446" s="575"/>
      <c r="ED446" s="575"/>
      <c r="EE446" s="575"/>
      <c r="EF446" s="575"/>
      <c r="EG446" s="575"/>
    </row>
    <row r="447" spans="1:137">
      <c r="A447" s="575"/>
      <c r="B447" s="575"/>
      <c r="C447" s="575"/>
      <c r="D447" s="575"/>
      <c r="E447" s="575"/>
      <c r="F447" s="575"/>
      <c r="G447" s="575"/>
      <c r="H447" s="575"/>
      <c r="I447" s="575"/>
      <c r="J447" s="575"/>
      <c r="K447" s="575"/>
      <c r="L447" s="575"/>
      <c r="M447" s="575"/>
      <c r="N447" s="575"/>
      <c r="O447" s="575"/>
      <c r="P447" s="575"/>
      <c r="Q447" s="575"/>
      <c r="R447" s="575"/>
      <c r="S447" s="575"/>
      <c r="T447" s="575"/>
      <c r="U447" s="575"/>
      <c r="V447" s="575"/>
      <c r="W447" s="575"/>
      <c r="X447" s="575"/>
      <c r="Y447" s="575"/>
      <c r="Z447" s="575"/>
      <c r="AA447" s="575"/>
      <c r="AB447" s="575"/>
      <c r="AC447" s="575"/>
      <c r="AD447" s="575"/>
      <c r="AE447" s="575"/>
      <c r="AF447" s="575"/>
      <c r="AG447" s="575"/>
      <c r="AH447" s="575"/>
      <c r="AI447" s="575"/>
      <c r="AJ447" s="575"/>
      <c r="AK447" s="575"/>
      <c r="AL447" s="575"/>
      <c r="AM447" s="575"/>
      <c r="AN447" s="575"/>
      <c r="AO447" s="575"/>
      <c r="AP447" s="575"/>
      <c r="AQ447" s="575"/>
      <c r="AR447" s="575"/>
      <c r="AS447" s="575"/>
      <c r="AT447" s="575"/>
      <c r="AU447" s="575"/>
      <c r="AV447" s="575"/>
      <c r="AW447" s="575"/>
      <c r="AX447" s="575"/>
      <c r="AY447" s="575"/>
      <c r="AZ447" s="575"/>
      <c r="BA447" s="575"/>
      <c r="BB447" s="575"/>
      <c r="BC447" s="575"/>
      <c r="BD447" s="575"/>
      <c r="BE447" s="575"/>
      <c r="BF447" s="575"/>
      <c r="BG447" s="575"/>
      <c r="BH447" s="575"/>
      <c r="BI447" s="575"/>
      <c r="BJ447" s="575"/>
      <c r="BK447" s="575"/>
      <c r="BL447" s="575"/>
      <c r="BM447" s="575"/>
      <c r="BN447" s="575"/>
      <c r="BO447" s="575"/>
      <c r="BP447" s="575"/>
      <c r="BQ447" s="575"/>
      <c r="BR447" s="575"/>
      <c r="BS447" s="575"/>
      <c r="BT447" s="575"/>
      <c r="BU447" s="575"/>
      <c r="BV447" s="575"/>
      <c r="BW447" s="575"/>
      <c r="BX447" s="575"/>
      <c r="BY447" s="575"/>
      <c r="BZ447" s="575"/>
      <c r="CA447" s="575"/>
      <c r="CB447" s="575"/>
      <c r="CC447" s="575"/>
      <c r="CD447" s="575"/>
      <c r="CE447" s="575"/>
      <c r="CF447" s="575"/>
      <c r="CG447" s="575"/>
      <c r="CH447" s="575"/>
      <c r="CI447" s="575"/>
      <c r="CJ447" s="575"/>
      <c r="CK447" s="575"/>
      <c r="CL447" s="575"/>
      <c r="CM447" s="575"/>
      <c r="CN447" s="575"/>
      <c r="CO447" s="575"/>
      <c r="CP447" s="575"/>
      <c r="CQ447" s="575"/>
      <c r="CR447" s="575"/>
      <c r="CS447" s="575"/>
      <c r="CT447" s="575"/>
      <c r="CU447" s="575"/>
      <c r="CV447" s="575"/>
      <c r="CW447" s="575"/>
      <c r="CX447" s="575"/>
      <c r="CY447" s="575"/>
      <c r="CZ447" s="575"/>
      <c r="DA447" s="575"/>
      <c r="DB447" s="575"/>
      <c r="DC447" s="575"/>
      <c r="DD447" s="575"/>
      <c r="DE447" s="575"/>
      <c r="DF447" s="575"/>
      <c r="DG447" s="575"/>
      <c r="DH447" s="575"/>
      <c r="DI447" s="575"/>
      <c r="DJ447" s="575"/>
      <c r="DK447" s="575"/>
      <c r="DL447" s="575"/>
      <c r="DM447" s="575"/>
      <c r="DN447" s="575"/>
      <c r="DO447" s="575"/>
      <c r="DP447" s="575"/>
      <c r="DQ447" s="575"/>
      <c r="DR447" s="575"/>
      <c r="DS447" s="575"/>
      <c r="DT447" s="575"/>
      <c r="DU447" s="575"/>
      <c r="DV447" s="575"/>
      <c r="DW447" s="575"/>
      <c r="DX447" s="575"/>
      <c r="DY447" s="575"/>
      <c r="DZ447" s="575"/>
      <c r="EA447" s="575"/>
      <c r="EB447" s="575"/>
      <c r="EC447" s="575"/>
      <c r="ED447" s="575"/>
      <c r="EE447" s="575"/>
      <c r="EF447" s="575"/>
      <c r="EG447" s="575"/>
    </row>
    <row r="448" spans="1:137">
      <c r="A448" s="575"/>
      <c r="B448" s="575"/>
      <c r="C448" s="575"/>
      <c r="D448" s="575"/>
      <c r="E448" s="575"/>
      <c r="F448" s="575"/>
      <c r="G448" s="575"/>
      <c r="H448" s="575"/>
      <c r="I448" s="575"/>
      <c r="J448" s="575"/>
      <c r="K448" s="575"/>
      <c r="L448" s="575"/>
      <c r="M448" s="575"/>
      <c r="N448" s="575"/>
      <c r="O448" s="575"/>
      <c r="P448" s="575"/>
      <c r="Q448" s="575"/>
      <c r="R448" s="575"/>
      <c r="S448" s="575"/>
      <c r="T448" s="575"/>
      <c r="U448" s="575"/>
      <c r="V448" s="575"/>
      <c r="W448" s="575"/>
      <c r="X448" s="575"/>
      <c r="Y448" s="575"/>
      <c r="Z448" s="575"/>
      <c r="AA448" s="575"/>
      <c r="AB448" s="575"/>
      <c r="AC448" s="575"/>
      <c r="AD448" s="575"/>
      <c r="AE448" s="575"/>
      <c r="AF448" s="575"/>
      <c r="AG448" s="575"/>
      <c r="AH448" s="575"/>
      <c r="AI448" s="575"/>
      <c r="AJ448" s="575"/>
      <c r="AK448" s="575"/>
      <c r="AL448" s="575"/>
      <c r="AM448" s="575"/>
      <c r="AN448" s="575"/>
      <c r="AO448" s="575"/>
      <c r="AP448" s="575"/>
      <c r="AQ448" s="575"/>
      <c r="AR448" s="575"/>
      <c r="AS448" s="575"/>
      <c r="AT448" s="575"/>
      <c r="AU448" s="575"/>
      <c r="AV448" s="575"/>
      <c r="AW448" s="575"/>
      <c r="AX448" s="575"/>
      <c r="AY448" s="575"/>
      <c r="AZ448" s="575"/>
      <c r="BA448" s="575"/>
      <c r="BB448" s="575"/>
      <c r="BC448" s="575"/>
      <c r="BD448" s="575"/>
      <c r="BE448" s="575"/>
      <c r="BF448" s="575"/>
      <c r="BG448" s="575"/>
      <c r="BH448" s="575"/>
      <c r="BI448" s="575"/>
      <c r="BJ448" s="575"/>
      <c r="BK448" s="575"/>
      <c r="BL448" s="575"/>
      <c r="BM448" s="575"/>
      <c r="BN448" s="575"/>
      <c r="BO448" s="575"/>
      <c r="BP448" s="575"/>
      <c r="BQ448" s="575"/>
      <c r="BR448" s="575"/>
      <c r="BS448" s="575"/>
      <c r="BT448" s="575"/>
      <c r="BU448" s="575"/>
      <c r="BV448" s="575"/>
      <c r="BW448" s="575"/>
      <c r="BX448" s="575"/>
      <c r="BY448" s="575"/>
      <c r="BZ448" s="575"/>
      <c r="CA448" s="575"/>
      <c r="CB448" s="575"/>
      <c r="CC448" s="575"/>
      <c r="CD448" s="575"/>
      <c r="CE448" s="575"/>
      <c r="CF448" s="575"/>
      <c r="CG448" s="575"/>
      <c r="CH448" s="575"/>
      <c r="CI448" s="575"/>
      <c r="CJ448" s="575"/>
      <c r="CK448" s="575"/>
      <c r="CL448" s="575"/>
      <c r="CM448" s="575"/>
      <c r="CN448" s="575"/>
      <c r="CO448" s="575"/>
      <c r="CP448" s="575"/>
      <c r="CQ448" s="575"/>
      <c r="CR448" s="575"/>
      <c r="CS448" s="575"/>
      <c r="CT448" s="575"/>
      <c r="CU448" s="575"/>
      <c r="CV448" s="575"/>
      <c r="CW448" s="575"/>
      <c r="CX448" s="575"/>
      <c r="CY448" s="575"/>
      <c r="CZ448" s="575"/>
      <c r="DA448" s="575"/>
      <c r="DB448" s="575"/>
      <c r="DC448" s="575"/>
      <c r="DD448" s="575"/>
      <c r="DE448" s="575"/>
      <c r="DF448" s="575"/>
      <c r="DG448" s="575"/>
      <c r="DH448" s="575"/>
      <c r="DI448" s="575"/>
      <c r="DJ448" s="575"/>
      <c r="DK448" s="575"/>
      <c r="DL448" s="575"/>
      <c r="DM448" s="575"/>
      <c r="DN448" s="575"/>
      <c r="DO448" s="575"/>
      <c r="DP448" s="575"/>
      <c r="DQ448" s="575"/>
      <c r="DR448" s="575"/>
      <c r="DS448" s="575"/>
      <c r="DT448" s="575"/>
      <c r="DU448" s="575"/>
      <c r="DV448" s="575"/>
      <c r="DW448" s="575"/>
      <c r="DX448" s="575"/>
      <c r="DY448" s="575"/>
      <c r="DZ448" s="575"/>
      <c r="EA448" s="575"/>
      <c r="EB448" s="575"/>
      <c r="EC448" s="575"/>
      <c r="ED448" s="575"/>
      <c r="EE448" s="575"/>
      <c r="EF448" s="575"/>
      <c r="EG448" s="575"/>
    </row>
    <row r="449" spans="1:137">
      <c r="A449" s="575"/>
      <c r="B449" s="575"/>
      <c r="C449" s="575"/>
      <c r="D449" s="575"/>
      <c r="E449" s="575"/>
      <c r="F449" s="575"/>
      <c r="G449" s="575"/>
      <c r="H449" s="575"/>
      <c r="I449" s="575"/>
      <c r="J449" s="575"/>
      <c r="K449" s="575"/>
      <c r="L449" s="575"/>
      <c r="M449" s="575"/>
      <c r="N449" s="575"/>
      <c r="O449" s="575"/>
      <c r="P449" s="575"/>
      <c r="Q449" s="575"/>
      <c r="R449" s="575"/>
      <c r="S449" s="575"/>
      <c r="T449" s="575"/>
      <c r="U449" s="575"/>
      <c r="V449" s="575"/>
      <c r="W449" s="575"/>
      <c r="X449" s="575"/>
      <c r="Y449" s="575"/>
      <c r="Z449" s="575"/>
      <c r="AA449" s="575"/>
      <c r="AB449" s="575"/>
      <c r="AC449" s="575"/>
      <c r="AD449" s="575"/>
      <c r="AE449" s="575"/>
      <c r="AF449" s="575"/>
      <c r="AG449" s="575"/>
      <c r="AH449" s="575"/>
      <c r="AI449" s="575"/>
      <c r="AJ449" s="575"/>
      <c r="AK449" s="575"/>
      <c r="AL449" s="575"/>
      <c r="AM449" s="575"/>
      <c r="AN449" s="575"/>
      <c r="AO449" s="575"/>
      <c r="AP449" s="575"/>
      <c r="AQ449" s="575"/>
      <c r="AR449" s="575"/>
      <c r="AS449" s="575"/>
      <c r="AT449" s="575"/>
      <c r="AU449" s="575"/>
      <c r="AV449" s="575"/>
      <c r="AW449" s="575"/>
      <c r="AX449" s="575"/>
      <c r="AY449" s="575"/>
      <c r="AZ449" s="575"/>
      <c r="BA449" s="575"/>
      <c r="BB449" s="575"/>
      <c r="BC449" s="575"/>
      <c r="BD449" s="575"/>
      <c r="BE449" s="575"/>
      <c r="BF449" s="575"/>
      <c r="BG449" s="575"/>
      <c r="BH449" s="575"/>
      <c r="BI449" s="575"/>
      <c r="BJ449" s="575"/>
      <c r="BK449" s="575"/>
      <c r="BL449" s="575"/>
      <c r="BM449" s="575"/>
      <c r="BN449" s="575"/>
      <c r="BO449" s="575"/>
      <c r="BP449" s="575"/>
      <c r="BQ449" s="575"/>
      <c r="BR449" s="575"/>
      <c r="BS449" s="575"/>
      <c r="BT449" s="575"/>
      <c r="BU449" s="575"/>
      <c r="BV449" s="575"/>
      <c r="BW449" s="575"/>
      <c r="BX449" s="575"/>
      <c r="BY449" s="575"/>
      <c r="BZ449" s="575"/>
      <c r="CA449" s="575"/>
      <c r="CB449" s="575"/>
      <c r="CC449" s="575"/>
      <c r="CD449" s="575"/>
      <c r="CE449" s="575"/>
      <c r="CF449" s="575"/>
      <c r="CG449" s="575"/>
      <c r="CH449" s="575"/>
      <c r="CI449" s="575"/>
      <c r="CJ449" s="575"/>
      <c r="CK449" s="575"/>
      <c r="CL449" s="575"/>
      <c r="CM449" s="575"/>
      <c r="CN449" s="575"/>
      <c r="CO449" s="575"/>
      <c r="CP449" s="575"/>
      <c r="CQ449" s="575"/>
      <c r="CR449" s="575"/>
      <c r="CS449" s="575"/>
      <c r="CT449" s="575"/>
      <c r="CU449" s="575"/>
      <c r="CV449" s="575"/>
      <c r="CW449" s="575"/>
      <c r="CX449" s="575"/>
      <c r="CY449" s="575"/>
      <c r="CZ449" s="575"/>
      <c r="DA449" s="575"/>
      <c r="DB449" s="575"/>
      <c r="DC449" s="575"/>
      <c r="DD449" s="575"/>
      <c r="DE449" s="575"/>
      <c r="DF449" s="575"/>
      <c r="DG449" s="575"/>
      <c r="DH449" s="575"/>
      <c r="DI449" s="575"/>
      <c r="DJ449" s="575"/>
      <c r="DK449" s="575"/>
      <c r="DL449" s="575"/>
      <c r="DM449" s="575"/>
      <c r="DN449" s="575"/>
      <c r="DO449" s="575"/>
      <c r="DP449" s="575"/>
      <c r="DQ449" s="575"/>
      <c r="DR449" s="575"/>
      <c r="DS449" s="575"/>
      <c r="DT449" s="575"/>
      <c r="DU449" s="575"/>
      <c r="DV449" s="575"/>
      <c r="DW449" s="575"/>
      <c r="DX449" s="575"/>
      <c r="DY449" s="575"/>
      <c r="DZ449" s="575"/>
      <c r="EA449" s="575"/>
      <c r="EB449" s="575"/>
      <c r="EC449" s="575"/>
      <c r="ED449" s="575"/>
      <c r="EE449" s="575"/>
      <c r="EF449" s="575"/>
      <c r="EG449" s="575"/>
    </row>
    <row r="450" spans="1:137">
      <c r="A450" s="575"/>
      <c r="B450" s="575"/>
      <c r="C450" s="575"/>
      <c r="D450" s="575"/>
      <c r="E450" s="575"/>
      <c r="F450" s="575"/>
      <c r="G450" s="575"/>
      <c r="H450" s="575"/>
      <c r="I450" s="575"/>
      <c r="J450" s="575"/>
      <c r="K450" s="575"/>
      <c r="L450" s="575"/>
      <c r="M450" s="575"/>
      <c r="N450" s="575"/>
      <c r="O450" s="575"/>
      <c r="P450" s="575"/>
      <c r="Q450" s="575"/>
      <c r="R450" s="575"/>
      <c r="S450" s="575"/>
      <c r="T450" s="575"/>
      <c r="U450" s="575"/>
      <c r="V450" s="575"/>
      <c r="W450" s="575"/>
      <c r="X450" s="575"/>
      <c r="Y450" s="575"/>
      <c r="Z450" s="575"/>
      <c r="AA450" s="575"/>
      <c r="AB450" s="575"/>
      <c r="AC450" s="575"/>
      <c r="AD450" s="575"/>
      <c r="AE450" s="575"/>
      <c r="AF450" s="575"/>
      <c r="AG450" s="575"/>
      <c r="AH450" s="575"/>
      <c r="AI450" s="575"/>
      <c r="AJ450" s="575"/>
      <c r="AK450" s="575"/>
      <c r="AL450" s="575"/>
      <c r="AM450" s="575"/>
      <c r="AN450" s="575"/>
      <c r="AO450" s="575"/>
      <c r="AP450" s="575"/>
      <c r="AQ450" s="575"/>
      <c r="AR450" s="575"/>
      <c r="AS450" s="575"/>
      <c r="AT450" s="575"/>
      <c r="AU450" s="575"/>
      <c r="AV450" s="575"/>
      <c r="AW450" s="575"/>
      <c r="AX450" s="575"/>
      <c r="AY450" s="575"/>
      <c r="AZ450" s="575"/>
      <c r="BA450" s="575"/>
      <c r="BB450" s="575"/>
      <c r="BC450" s="575"/>
      <c r="BD450" s="575"/>
      <c r="BE450" s="575"/>
      <c r="BF450" s="575"/>
      <c r="BG450" s="575"/>
      <c r="BH450" s="575"/>
      <c r="BI450" s="575"/>
      <c r="BJ450" s="575"/>
      <c r="BK450" s="575"/>
      <c r="BL450" s="575"/>
      <c r="BM450" s="575"/>
      <c r="BN450" s="575"/>
      <c r="BO450" s="575"/>
      <c r="BP450" s="575"/>
      <c r="BQ450" s="575"/>
      <c r="BR450" s="575"/>
      <c r="BS450" s="575"/>
      <c r="BT450" s="575"/>
      <c r="BU450" s="575"/>
      <c r="BV450" s="575"/>
      <c r="BW450" s="575"/>
      <c r="BX450" s="575"/>
      <c r="BY450" s="575"/>
      <c r="BZ450" s="575"/>
      <c r="CA450" s="575"/>
      <c r="CB450" s="575"/>
      <c r="CC450" s="575"/>
      <c r="CD450" s="575"/>
      <c r="CE450" s="575"/>
      <c r="CF450" s="575"/>
      <c r="CG450" s="575"/>
      <c r="CH450" s="575"/>
      <c r="CI450" s="575"/>
      <c r="CJ450" s="575"/>
      <c r="CK450" s="575"/>
      <c r="CL450" s="575"/>
      <c r="CM450" s="575"/>
      <c r="CN450" s="575"/>
      <c r="CO450" s="575"/>
      <c r="CP450" s="575"/>
      <c r="CQ450" s="575"/>
      <c r="CR450" s="575"/>
      <c r="CS450" s="575"/>
      <c r="CT450" s="575"/>
      <c r="CU450" s="575"/>
      <c r="CV450" s="575"/>
      <c r="CW450" s="575"/>
      <c r="CX450" s="575"/>
      <c r="CY450" s="575"/>
      <c r="CZ450" s="575"/>
      <c r="DA450" s="575"/>
      <c r="DB450" s="575"/>
      <c r="DC450" s="575"/>
      <c r="DD450" s="575"/>
      <c r="DE450" s="575"/>
      <c r="DF450" s="575"/>
      <c r="DG450" s="575"/>
      <c r="DH450" s="575"/>
      <c r="DI450" s="575"/>
      <c r="DJ450" s="575"/>
      <c r="DK450" s="575"/>
      <c r="DL450" s="575"/>
      <c r="DM450" s="575"/>
      <c r="DN450" s="575"/>
      <c r="DO450" s="575"/>
      <c r="DP450" s="575"/>
      <c r="DQ450" s="575"/>
      <c r="DR450" s="575"/>
      <c r="DS450" s="575"/>
      <c r="DT450" s="575"/>
      <c r="DU450" s="575"/>
      <c r="DV450" s="575"/>
      <c r="DW450" s="575"/>
      <c r="DX450" s="575"/>
      <c r="DY450" s="575"/>
      <c r="DZ450" s="575"/>
      <c r="EA450" s="575"/>
      <c r="EB450" s="575"/>
      <c r="EC450" s="575"/>
      <c r="ED450" s="575"/>
      <c r="EE450" s="575"/>
      <c r="EF450" s="575"/>
      <c r="EG450" s="575"/>
    </row>
    <row r="451" spans="1:137">
      <c r="A451" s="575"/>
      <c r="B451" s="575"/>
      <c r="C451" s="575"/>
      <c r="D451" s="575"/>
      <c r="E451" s="575"/>
      <c r="F451" s="575"/>
      <c r="G451" s="575"/>
      <c r="H451" s="575"/>
      <c r="I451" s="575"/>
      <c r="J451" s="575"/>
      <c r="K451" s="575"/>
      <c r="L451" s="575"/>
      <c r="M451" s="575"/>
      <c r="N451" s="575"/>
      <c r="O451" s="575"/>
      <c r="P451" s="575"/>
      <c r="Q451" s="575"/>
      <c r="R451" s="575"/>
      <c r="S451" s="575"/>
      <c r="T451" s="575"/>
      <c r="U451" s="575"/>
      <c r="V451" s="575"/>
      <c r="W451" s="575"/>
      <c r="X451" s="575"/>
      <c r="Y451" s="575"/>
      <c r="Z451" s="575"/>
      <c r="AA451" s="575"/>
      <c r="AB451" s="575"/>
      <c r="AC451" s="575"/>
      <c r="AD451" s="575"/>
      <c r="AE451" s="575"/>
      <c r="AF451" s="575"/>
      <c r="AG451" s="575"/>
      <c r="AH451" s="575"/>
      <c r="AI451" s="575"/>
      <c r="AJ451" s="575"/>
      <c r="AK451" s="575"/>
      <c r="AL451" s="575"/>
      <c r="AM451" s="575"/>
      <c r="AN451" s="575"/>
      <c r="AO451" s="575"/>
      <c r="AP451" s="575"/>
      <c r="AQ451" s="575"/>
      <c r="AR451" s="575"/>
      <c r="AS451" s="575"/>
      <c r="AT451" s="575"/>
      <c r="AU451" s="575"/>
      <c r="AV451" s="575"/>
      <c r="AW451" s="575"/>
      <c r="AX451" s="575"/>
      <c r="AY451" s="575"/>
      <c r="AZ451" s="575"/>
      <c r="BA451" s="575"/>
      <c r="BB451" s="575"/>
      <c r="BC451" s="575"/>
      <c r="BD451" s="575"/>
      <c r="BE451" s="575"/>
      <c r="BF451" s="575"/>
      <c r="BG451" s="575"/>
      <c r="BH451" s="575"/>
      <c r="BI451" s="575"/>
      <c r="BJ451" s="575"/>
      <c r="BK451" s="575"/>
      <c r="BL451" s="575"/>
      <c r="BM451" s="575"/>
      <c r="BN451" s="575"/>
      <c r="BO451" s="575"/>
      <c r="BP451" s="575"/>
      <c r="BQ451" s="575"/>
      <c r="BR451" s="575"/>
      <c r="BS451" s="575"/>
      <c r="BT451" s="575"/>
      <c r="BU451" s="575"/>
      <c r="BV451" s="575"/>
      <c r="BW451" s="575"/>
      <c r="BX451" s="575"/>
      <c r="BY451" s="575"/>
      <c r="BZ451" s="575"/>
      <c r="CA451" s="575"/>
      <c r="CB451" s="575"/>
      <c r="CC451" s="575"/>
      <c r="CD451" s="575"/>
      <c r="CE451" s="575"/>
      <c r="CF451" s="575"/>
      <c r="CG451" s="575"/>
      <c r="CH451" s="575"/>
      <c r="CI451" s="575"/>
      <c r="CJ451" s="575"/>
      <c r="CK451" s="575"/>
      <c r="CL451" s="575"/>
      <c r="CM451" s="575"/>
      <c r="CN451" s="575"/>
      <c r="CO451" s="575"/>
      <c r="CP451" s="575"/>
      <c r="CQ451" s="575"/>
      <c r="CR451" s="575"/>
      <c r="CS451" s="575"/>
      <c r="CT451" s="575"/>
      <c r="CU451" s="575"/>
      <c r="CV451" s="575"/>
      <c r="CW451" s="575"/>
      <c r="CX451" s="575"/>
      <c r="CY451" s="575"/>
      <c r="CZ451" s="575"/>
      <c r="DA451" s="575"/>
      <c r="DB451" s="575"/>
      <c r="DC451" s="575"/>
      <c r="DD451" s="575"/>
      <c r="DE451" s="575"/>
      <c r="DF451" s="575"/>
      <c r="DG451" s="575"/>
      <c r="DH451" s="575"/>
      <c r="DI451" s="575"/>
      <c r="DJ451" s="575"/>
      <c r="DK451" s="575"/>
      <c r="DL451" s="575"/>
      <c r="DM451" s="575"/>
      <c r="DN451" s="575"/>
      <c r="DO451" s="575"/>
      <c r="DP451" s="575"/>
      <c r="DQ451" s="575"/>
      <c r="DR451" s="575"/>
      <c r="DS451" s="575"/>
      <c r="DT451" s="575"/>
      <c r="DU451" s="575"/>
      <c r="DV451" s="575"/>
      <c r="DW451" s="575"/>
      <c r="DX451" s="575"/>
      <c r="DY451" s="575"/>
      <c r="DZ451" s="575"/>
      <c r="EA451" s="575"/>
      <c r="EB451" s="575"/>
      <c r="EC451" s="575"/>
      <c r="ED451" s="575"/>
      <c r="EE451" s="575"/>
      <c r="EF451" s="575"/>
      <c r="EG451" s="575"/>
    </row>
    <row r="452" spans="1:137">
      <c r="A452" s="575"/>
      <c r="B452" s="575"/>
      <c r="C452" s="575"/>
      <c r="D452" s="575"/>
      <c r="E452" s="575"/>
      <c r="F452" s="575"/>
      <c r="G452" s="575"/>
      <c r="H452" s="575"/>
      <c r="I452" s="575"/>
      <c r="J452" s="575"/>
      <c r="K452" s="575"/>
      <c r="L452" s="575"/>
      <c r="M452" s="575"/>
      <c r="N452" s="575"/>
      <c r="O452" s="575"/>
      <c r="P452" s="575"/>
      <c r="Q452" s="575"/>
      <c r="R452" s="575"/>
      <c r="S452" s="575"/>
      <c r="T452" s="575"/>
      <c r="U452" s="575"/>
      <c r="V452" s="575"/>
      <c r="W452" s="575"/>
      <c r="X452" s="575"/>
      <c r="Y452" s="575"/>
      <c r="Z452" s="575"/>
      <c r="AA452" s="575"/>
      <c r="AB452" s="575"/>
      <c r="AC452" s="575"/>
      <c r="AD452" s="575"/>
      <c r="AE452" s="575"/>
      <c r="AF452" s="575"/>
      <c r="AG452" s="575"/>
      <c r="AH452" s="575"/>
      <c r="AI452" s="575"/>
      <c r="AJ452" s="575"/>
      <c r="AK452" s="575"/>
      <c r="AL452" s="575"/>
      <c r="AM452" s="575"/>
      <c r="AN452" s="575"/>
      <c r="AO452" s="575"/>
      <c r="AP452" s="575"/>
      <c r="AQ452" s="575"/>
      <c r="AR452" s="575"/>
      <c r="AS452" s="575"/>
      <c r="AT452" s="575"/>
      <c r="AU452" s="575"/>
      <c r="AV452" s="575"/>
      <c r="AW452" s="575"/>
      <c r="AX452" s="575"/>
      <c r="AY452" s="575"/>
      <c r="AZ452" s="575"/>
      <c r="BA452" s="575"/>
      <c r="BB452" s="575"/>
      <c r="BC452" s="575"/>
      <c r="BD452" s="575"/>
      <c r="BE452" s="575"/>
      <c r="BF452" s="575"/>
      <c r="BG452" s="575"/>
      <c r="BH452" s="575"/>
      <c r="BI452" s="575"/>
      <c r="BJ452" s="575"/>
      <c r="BK452" s="575"/>
      <c r="BL452" s="575"/>
      <c r="BM452" s="575"/>
      <c r="BN452" s="575"/>
      <c r="BO452" s="575"/>
      <c r="BP452" s="575"/>
      <c r="BQ452" s="575"/>
      <c r="BR452" s="575"/>
      <c r="BS452" s="575"/>
      <c r="BT452" s="575"/>
      <c r="BU452" s="575"/>
      <c r="BV452" s="575"/>
      <c r="BW452" s="575"/>
      <c r="BX452" s="575"/>
      <c r="BY452" s="575"/>
      <c r="BZ452" s="575"/>
      <c r="CA452" s="575"/>
      <c r="CB452" s="575"/>
      <c r="CC452" s="575"/>
      <c r="CD452" s="575"/>
      <c r="CE452" s="575"/>
      <c r="CF452" s="575"/>
      <c r="CG452" s="575"/>
      <c r="CH452" s="575"/>
      <c r="CI452" s="575"/>
      <c r="CJ452" s="575"/>
      <c r="CK452" s="575"/>
      <c r="CL452" s="575"/>
      <c r="CM452" s="575"/>
      <c r="CN452" s="575"/>
      <c r="CO452" s="575"/>
      <c r="CP452" s="575"/>
      <c r="CQ452" s="575"/>
      <c r="CR452" s="575"/>
      <c r="CS452" s="575"/>
      <c r="CT452" s="575"/>
      <c r="CU452" s="575"/>
      <c r="CV452" s="575"/>
      <c r="CW452" s="575"/>
      <c r="CX452" s="575"/>
      <c r="CY452" s="575"/>
      <c r="CZ452" s="575"/>
      <c r="DA452" s="575"/>
      <c r="DB452" s="575"/>
      <c r="DC452" s="575"/>
      <c r="DD452" s="575"/>
      <c r="DE452" s="575"/>
      <c r="DF452" s="575"/>
      <c r="DG452" s="575"/>
      <c r="DH452" s="575"/>
      <c r="DI452" s="575"/>
      <c r="DJ452" s="575"/>
      <c r="DK452" s="575"/>
      <c r="DL452" s="575"/>
      <c r="DM452" s="575"/>
      <c r="DN452" s="575"/>
      <c r="DO452" s="575"/>
      <c r="DP452" s="575"/>
      <c r="DQ452" s="575"/>
      <c r="DR452" s="575"/>
      <c r="DS452" s="575"/>
      <c r="DT452" s="575"/>
      <c r="DU452" s="575"/>
      <c r="DV452" s="575"/>
      <c r="DW452" s="575"/>
      <c r="DX452" s="575"/>
      <c r="DY452" s="575"/>
      <c r="DZ452" s="575"/>
      <c r="EA452" s="575"/>
      <c r="EB452" s="575"/>
      <c r="EC452" s="575"/>
      <c r="ED452" s="575"/>
      <c r="EE452" s="575"/>
      <c r="EF452" s="575"/>
      <c r="EG452" s="575"/>
    </row>
    <row r="453" spans="1:137">
      <c r="A453" s="575"/>
      <c r="B453" s="575"/>
      <c r="C453" s="575"/>
      <c r="D453" s="575"/>
      <c r="E453" s="575"/>
      <c r="F453" s="575"/>
      <c r="G453" s="575"/>
      <c r="H453" s="575"/>
      <c r="I453" s="575"/>
      <c r="J453" s="575"/>
      <c r="K453" s="575"/>
      <c r="L453" s="575"/>
      <c r="M453" s="575"/>
      <c r="N453" s="575"/>
      <c r="O453" s="575"/>
      <c r="P453" s="575"/>
      <c r="Q453" s="575"/>
      <c r="R453" s="575"/>
      <c r="S453" s="575"/>
      <c r="T453" s="575"/>
      <c r="U453" s="575"/>
      <c r="V453" s="575"/>
      <c r="W453" s="575"/>
      <c r="X453" s="575"/>
      <c r="Y453" s="575"/>
      <c r="Z453" s="575"/>
      <c r="AA453" s="575"/>
      <c r="AB453" s="575"/>
      <c r="AC453" s="575"/>
      <c r="AD453" s="575"/>
      <c r="AE453" s="575"/>
      <c r="AF453" s="575"/>
      <c r="AG453" s="575"/>
      <c r="AH453" s="575"/>
      <c r="AI453" s="575"/>
      <c r="AJ453" s="575"/>
      <c r="AK453" s="575"/>
      <c r="AL453" s="575"/>
      <c r="AM453" s="575"/>
      <c r="AN453" s="575"/>
      <c r="AO453" s="575"/>
      <c r="AP453" s="575"/>
      <c r="AQ453" s="575"/>
      <c r="AR453" s="575"/>
      <c r="AS453" s="575"/>
      <c r="AT453" s="575"/>
      <c r="AU453" s="575"/>
      <c r="AV453" s="575"/>
      <c r="AW453" s="575"/>
      <c r="AX453" s="575"/>
      <c r="AY453" s="575"/>
      <c r="AZ453" s="575"/>
      <c r="BA453" s="575"/>
      <c r="BB453" s="575"/>
      <c r="BC453" s="575"/>
      <c r="BD453" s="575"/>
      <c r="BE453" s="575"/>
      <c r="BF453" s="575"/>
      <c r="BG453" s="575"/>
      <c r="BH453" s="575"/>
      <c r="BI453" s="575"/>
      <c r="BJ453" s="575"/>
      <c r="BK453" s="575"/>
      <c r="BL453" s="575"/>
      <c r="BM453" s="575"/>
      <c r="BN453" s="575"/>
      <c r="BO453" s="575"/>
      <c r="BP453" s="575"/>
      <c r="BQ453" s="575"/>
      <c r="BR453" s="575"/>
      <c r="BS453" s="575"/>
      <c r="BT453" s="575"/>
      <c r="BU453" s="575"/>
      <c r="BV453" s="575"/>
      <c r="BW453" s="575"/>
      <c r="BX453" s="575"/>
      <c r="BY453" s="575"/>
      <c r="BZ453" s="575"/>
      <c r="CA453" s="575"/>
      <c r="CB453" s="575"/>
      <c r="CC453" s="575"/>
      <c r="CD453" s="575"/>
      <c r="CE453" s="575"/>
      <c r="CF453" s="575"/>
      <c r="CG453" s="575"/>
      <c r="CH453" s="575"/>
      <c r="CI453" s="575"/>
      <c r="CJ453" s="575"/>
      <c r="CK453" s="575"/>
      <c r="CL453" s="575"/>
      <c r="CM453" s="575"/>
      <c r="CN453" s="575"/>
      <c r="CO453" s="575"/>
      <c r="CP453" s="575"/>
      <c r="CQ453" s="575"/>
      <c r="CR453" s="575"/>
      <c r="CS453" s="575"/>
      <c r="CT453" s="575"/>
      <c r="CU453" s="575"/>
      <c r="CV453" s="575"/>
      <c r="CW453" s="575"/>
      <c r="CX453" s="575"/>
      <c r="CY453" s="575"/>
      <c r="CZ453" s="575"/>
      <c r="DA453" s="575"/>
      <c r="DB453" s="575"/>
      <c r="DC453" s="575"/>
      <c r="DD453" s="575"/>
      <c r="DE453" s="575"/>
      <c r="DF453" s="575"/>
      <c r="DG453" s="575"/>
      <c r="DH453" s="575"/>
      <c r="DI453" s="575"/>
      <c r="DJ453" s="575"/>
      <c r="DK453" s="575"/>
      <c r="DL453" s="575"/>
      <c r="DM453" s="575"/>
      <c r="DN453" s="575"/>
      <c r="DO453" s="575"/>
      <c r="DP453" s="575"/>
      <c r="DQ453" s="575"/>
      <c r="DR453" s="575"/>
      <c r="DS453" s="575"/>
      <c r="DT453" s="575"/>
      <c r="DU453" s="575"/>
      <c r="DV453" s="575"/>
      <c r="DW453" s="575"/>
      <c r="DX453" s="575"/>
      <c r="DY453" s="575"/>
      <c r="DZ453" s="575"/>
      <c r="EA453" s="575"/>
      <c r="EB453" s="575"/>
      <c r="EC453" s="575"/>
      <c r="ED453" s="575"/>
      <c r="EE453" s="575"/>
      <c r="EF453" s="575"/>
      <c r="EG453" s="575"/>
    </row>
    <row r="454" spans="1:137">
      <c r="A454" s="575"/>
      <c r="B454" s="575"/>
      <c r="C454" s="575"/>
      <c r="D454" s="575"/>
      <c r="E454" s="575"/>
      <c r="F454" s="575"/>
      <c r="G454" s="575"/>
      <c r="H454" s="575"/>
      <c r="I454" s="575"/>
      <c r="J454" s="575"/>
      <c r="K454" s="575"/>
      <c r="L454" s="575"/>
      <c r="M454" s="575"/>
      <c r="N454" s="575"/>
      <c r="O454" s="575"/>
      <c r="P454" s="575"/>
      <c r="Q454" s="575"/>
      <c r="R454" s="575"/>
      <c r="S454" s="575"/>
      <c r="T454" s="575"/>
      <c r="U454" s="575"/>
      <c r="V454" s="575"/>
      <c r="W454" s="575"/>
      <c r="X454" s="575"/>
      <c r="Y454" s="575"/>
      <c r="Z454" s="575"/>
      <c r="AA454" s="575"/>
      <c r="AB454" s="575"/>
      <c r="AC454" s="575"/>
      <c r="AD454" s="575"/>
      <c r="AE454" s="575"/>
      <c r="AF454" s="575"/>
      <c r="AG454" s="575"/>
      <c r="AH454" s="575"/>
      <c r="AI454" s="575"/>
      <c r="AJ454" s="575"/>
      <c r="AK454" s="575"/>
      <c r="AL454" s="575"/>
      <c r="AM454" s="575"/>
      <c r="AN454" s="575"/>
      <c r="AO454" s="575"/>
      <c r="AP454" s="575"/>
      <c r="AQ454" s="575"/>
      <c r="AR454" s="575"/>
      <c r="AS454" s="575"/>
      <c r="AT454" s="575"/>
      <c r="AU454" s="575"/>
      <c r="AV454" s="575"/>
      <c r="AW454" s="575"/>
      <c r="AX454" s="575"/>
      <c r="AY454" s="575"/>
      <c r="AZ454" s="575"/>
      <c r="BA454" s="575"/>
      <c r="BB454" s="575"/>
      <c r="BC454" s="575"/>
      <c r="BD454" s="575"/>
      <c r="BE454" s="575"/>
      <c r="BF454" s="575"/>
      <c r="BG454" s="575"/>
      <c r="BH454" s="575"/>
      <c r="BI454" s="575"/>
      <c r="BJ454" s="575"/>
      <c r="BK454" s="575"/>
      <c r="BL454" s="575"/>
      <c r="BM454" s="575"/>
      <c r="BN454" s="575"/>
      <c r="BO454" s="575"/>
      <c r="BP454" s="575"/>
      <c r="BQ454" s="575"/>
      <c r="BR454" s="575"/>
      <c r="BS454" s="575"/>
      <c r="BT454" s="575"/>
      <c r="BU454" s="575"/>
      <c r="BV454" s="575"/>
      <c r="BW454" s="575"/>
      <c r="BX454" s="575"/>
      <c r="BY454" s="575"/>
      <c r="BZ454" s="575"/>
      <c r="CA454" s="575"/>
      <c r="CB454" s="575"/>
      <c r="CC454" s="575"/>
      <c r="CD454" s="575"/>
      <c r="CE454" s="575"/>
      <c r="CF454" s="575"/>
      <c r="CG454" s="575"/>
      <c r="CH454" s="575"/>
      <c r="CI454" s="575"/>
      <c r="CJ454" s="575"/>
      <c r="CK454" s="575"/>
      <c r="CL454" s="575"/>
      <c r="CM454" s="575"/>
      <c r="CN454" s="575"/>
      <c r="CO454" s="575"/>
      <c r="CP454" s="575"/>
      <c r="CQ454" s="575"/>
      <c r="CR454" s="575"/>
      <c r="CS454" s="575"/>
      <c r="CT454" s="575"/>
      <c r="CU454" s="575"/>
      <c r="CV454" s="575"/>
      <c r="CW454" s="575"/>
      <c r="CX454" s="575"/>
      <c r="CY454" s="575"/>
      <c r="CZ454" s="575"/>
      <c r="DA454" s="575"/>
      <c r="DB454" s="575"/>
      <c r="DC454" s="575"/>
      <c r="DD454" s="575"/>
      <c r="DE454" s="575"/>
      <c r="DF454" s="575"/>
      <c r="DG454" s="575"/>
      <c r="DH454" s="575"/>
      <c r="DI454" s="575"/>
      <c r="DJ454" s="575"/>
      <c r="DK454" s="575"/>
      <c r="DL454" s="575"/>
      <c r="DM454" s="575"/>
      <c r="DN454" s="575"/>
      <c r="DO454" s="575"/>
      <c r="DP454" s="575"/>
      <c r="DQ454" s="575"/>
      <c r="DR454" s="575"/>
      <c r="DS454" s="575"/>
      <c r="DT454" s="575"/>
      <c r="DU454" s="575"/>
      <c r="DV454" s="575"/>
      <c r="DW454" s="575"/>
      <c r="DX454" s="575"/>
      <c r="DY454" s="575"/>
      <c r="DZ454" s="575"/>
      <c r="EA454" s="575"/>
      <c r="EB454" s="575"/>
      <c r="EC454" s="575"/>
      <c r="ED454" s="575"/>
      <c r="EE454" s="575"/>
      <c r="EF454" s="575"/>
      <c r="EG454" s="575"/>
    </row>
    <row r="455" spans="1:137">
      <c r="A455" s="575"/>
      <c r="B455" s="575"/>
      <c r="C455" s="575"/>
      <c r="D455" s="575"/>
      <c r="E455" s="575"/>
      <c r="F455" s="575"/>
      <c r="G455" s="575"/>
      <c r="H455" s="575"/>
      <c r="I455" s="575"/>
      <c r="J455" s="575"/>
      <c r="K455" s="575"/>
      <c r="L455" s="575"/>
      <c r="M455" s="575"/>
      <c r="N455" s="575"/>
      <c r="O455" s="575"/>
      <c r="P455" s="575"/>
      <c r="Q455" s="575"/>
      <c r="R455" s="575"/>
      <c r="S455" s="575"/>
      <c r="T455" s="575"/>
      <c r="U455" s="575"/>
      <c r="V455" s="575"/>
      <c r="W455" s="575"/>
      <c r="X455" s="575"/>
      <c r="Y455" s="575"/>
      <c r="Z455" s="575"/>
      <c r="AA455" s="575"/>
      <c r="AB455" s="575"/>
      <c r="AC455" s="575"/>
      <c r="AD455" s="575"/>
      <c r="AE455" s="575"/>
      <c r="AF455" s="575"/>
      <c r="AG455" s="575"/>
      <c r="AH455" s="575"/>
      <c r="AI455" s="575"/>
      <c r="AJ455" s="575"/>
      <c r="AK455" s="575"/>
      <c r="AL455" s="575"/>
      <c r="AM455" s="575"/>
      <c r="AN455" s="575"/>
      <c r="AO455" s="575"/>
      <c r="AP455" s="575"/>
      <c r="AQ455" s="575"/>
      <c r="AR455" s="575"/>
      <c r="AS455" s="575"/>
      <c r="AT455" s="575"/>
      <c r="AU455" s="575"/>
      <c r="AV455" s="575"/>
      <c r="AW455" s="575"/>
      <c r="AX455" s="575"/>
      <c r="AY455" s="575"/>
      <c r="AZ455" s="575"/>
      <c r="BA455" s="575"/>
      <c r="BB455" s="575"/>
      <c r="BC455" s="575"/>
      <c r="BD455" s="575"/>
      <c r="BE455" s="575"/>
      <c r="BF455" s="575"/>
      <c r="BG455" s="575"/>
      <c r="BH455" s="575"/>
      <c r="BI455" s="575"/>
      <c r="BJ455" s="575"/>
      <c r="BK455" s="575"/>
      <c r="BL455" s="575"/>
      <c r="BM455" s="575"/>
      <c r="BN455" s="575"/>
      <c r="BO455" s="575"/>
      <c r="BP455" s="575"/>
      <c r="BQ455" s="575"/>
      <c r="BR455" s="575"/>
      <c r="BS455" s="575"/>
      <c r="BT455" s="575"/>
      <c r="BU455" s="575"/>
      <c r="BV455" s="575"/>
      <c r="BW455" s="575"/>
      <c r="BX455" s="575"/>
      <c r="BY455" s="575"/>
      <c r="BZ455" s="575"/>
      <c r="CA455" s="575"/>
      <c r="CB455" s="575"/>
      <c r="CC455" s="575"/>
      <c r="CD455" s="575"/>
      <c r="CE455" s="575"/>
      <c r="CF455" s="575"/>
      <c r="CG455" s="575"/>
      <c r="CH455" s="575"/>
      <c r="CI455" s="575"/>
      <c r="CJ455" s="575"/>
      <c r="CK455" s="575"/>
      <c r="CL455" s="575"/>
      <c r="CM455" s="575"/>
      <c r="CN455" s="575"/>
      <c r="CO455" s="575"/>
      <c r="CP455" s="575"/>
      <c r="CQ455" s="575"/>
      <c r="CR455" s="575"/>
      <c r="CS455" s="575"/>
      <c r="CT455" s="575"/>
      <c r="CU455" s="575"/>
      <c r="CV455" s="575"/>
      <c r="CW455" s="575"/>
      <c r="CX455" s="575"/>
      <c r="CY455" s="575"/>
      <c r="CZ455" s="575"/>
      <c r="DA455" s="575"/>
      <c r="DB455" s="575"/>
      <c r="DC455" s="575"/>
      <c r="DD455" s="575"/>
      <c r="DE455" s="575"/>
      <c r="DF455" s="575"/>
      <c r="DG455" s="575"/>
      <c r="DH455" s="575"/>
      <c r="DI455" s="575"/>
      <c r="DJ455" s="575"/>
      <c r="DK455" s="575"/>
      <c r="DL455" s="575"/>
      <c r="DM455" s="575"/>
      <c r="DN455" s="575"/>
      <c r="DO455" s="575"/>
      <c r="DP455" s="575"/>
      <c r="DQ455" s="575"/>
      <c r="DR455" s="575"/>
      <c r="DS455" s="575"/>
      <c r="DT455" s="575"/>
      <c r="DU455" s="575"/>
      <c r="DV455" s="575"/>
      <c r="DW455" s="575"/>
      <c r="DX455" s="575"/>
      <c r="DY455" s="575"/>
      <c r="DZ455" s="575"/>
      <c r="EA455" s="575"/>
      <c r="EB455" s="575"/>
      <c r="EC455" s="575"/>
      <c r="ED455" s="575"/>
      <c r="EE455" s="575"/>
      <c r="EF455" s="575"/>
      <c r="EG455" s="575"/>
    </row>
    <row r="456" spans="1:137">
      <c r="A456" s="575"/>
      <c r="B456" s="575"/>
      <c r="C456" s="575"/>
      <c r="D456" s="575"/>
      <c r="E456" s="575"/>
      <c r="F456" s="575"/>
      <c r="G456" s="575"/>
      <c r="H456" s="575"/>
      <c r="I456" s="575"/>
      <c r="J456" s="575"/>
      <c r="K456" s="575"/>
      <c r="L456" s="575"/>
      <c r="M456" s="575"/>
      <c r="N456" s="575"/>
      <c r="O456" s="575"/>
      <c r="P456" s="575"/>
      <c r="Q456" s="575"/>
      <c r="R456" s="575"/>
      <c r="S456" s="575"/>
      <c r="T456" s="575"/>
      <c r="U456" s="575"/>
      <c r="V456" s="575"/>
      <c r="W456" s="575"/>
      <c r="X456" s="575"/>
      <c r="Y456" s="575"/>
      <c r="Z456" s="575"/>
      <c r="AA456" s="575"/>
      <c r="AB456" s="575"/>
      <c r="AC456" s="575"/>
      <c r="AD456" s="575"/>
      <c r="AE456" s="575"/>
      <c r="AF456" s="575"/>
      <c r="AG456" s="575"/>
      <c r="AH456" s="575"/>
      <c r="AI456" s="575"/>
      <c r="AJ456" s="575"/>
      <c r="AK456" s="575"/>
      <c r="AL456" s="575"/>
      <c r="AM456" s="575"/>
      <c r="AN456" s="575"/>
      <c r="AO456" s="575"/>
      <c r="AP456" s="575"/>
      <c r="AQ456" s="575"/>
      <c r="AR456" s="575"/>
      <c r="AS456" s="575"/>
      <c r="AT456" s="575"/>
      <c r="AU456" s="575"/>
      <c r="AV456" s="575"/>
      <c r="AW456" s="575"/>
      <c r="AX456" s="575"/>
      <c r="AY456" s="575"/>
      <c r="AZ456" s="575"/>
      <c r="BA456" s="575"/>
      <c r="BB456" s="575"/>
      <c r="BC456" s="575"/>
      <c r="BD456" s="575"/>
      <c r="BE456" s="575"/>
      <c r="BF456" s="575"/>
      <c r="BG456" s="575"/>
      <c r="BH456" s="575"/>
      <c r="BI456" s="575"/>
      <c r="BJ456" s="575"/>
      <c r="BK456" s="575"/>
      <c r="BL456" s="575"/>
      <c r="BM456" s="575"/>
      <c r="BN456" s="575"/>
      <c r="BO456" s="575"/>
      <c r="BP456" s="575"/>
      <c r="BQ456" s="575"/>
      <c r="BR456" s="575"/>
      <c r="BS456" s="575"/>
      <c r="BT456" s="575"/>
      <c r="BU456" s="575"/>
      <c r="BV456" s="575"/>
      <c r="BW456" s="575"/>
      <c r="BX456" s="575"/>
      <c r="BY456" s="575"/>
      <c r="BZ456" s="575"/>
      <c r="CA456" s="575"/>
      <c r="CB456" s="575"/>
      <c r="CC456" s="575"/>
      <c r="CD456" s="575"/>
      <c r="CE456" s="575"/>
      <c r="CF456" s="575"/>
      <c r="CG456" s="575"/>
      <c r="CH456" s="575"/>
      <c r="CI456" s="575"/>
      <c r="CJ456" s="575"/>
      <c r="CK456" s="575"/>
      <c r="CL456" s="575"/>
      <c r="CM456" s="575"/>
      <c r="CN456" s="575"/>
      <c r="CO456" s="575"/>
      <c r="CP456" s="575"/>
      <c r="CQ456" s="575"/>
      <c r="CR456" s="575"/>
      <c r="CS456" s="575"/>
      <c r="CT456" s="575"/>
      <c r="CU456" s="575"/>
      <c r="CV456" s="575"/>
      <c r="CW456" s="575"/>
      <c r="CX456" s="575"/>
      <c r="CY456" s="575"/>
      <c r="CZ456" s="575"/>
      <c r="DA456" s="575"/>
      <c r="DB456" s="575"/>
      <c r="DC456" s="575"/>
      <c r="DD456" s="575"/>
      <c r="DE456" s="575"/>
      <c r="DF456" s="575"/>
      <c r="DG456" s="575"/>
      <c r="DH456" s="575"/>
      <c r="DI456" s="575"/>
      <c r="DJ456" s="575"/>
      <c r="DK456" s="575"/>
      <c r="DL456" s="575"/>
      <c r="DM456" s="575"/>
      <c r="DN456" s="575"/>
      <c r="DO456" s="575"/>
      <c r="DP456" s="575"/>
      <c r="DQ456" s="575"/>
      <c r="DR456" s="575"/>
      <c r="DS456" s="575"/>
      <c r="DT456" s="575"/>
      <c r="DU456" s="575"/>
      <c r="DV456" s="575"/>
      <c r="DW456" s="575"/>
      <c r="DX456" s="575"/>
      <c r="DY456" s="575"/>
      <c r="DZ456" s="575"/>
      <c r="EA456" s="575"/>
      <c r="EB456" s="575"/>
      <c r="EC456" s="575"/>
      <c r="ED456" s="575"/>
      <c r="EE456" s="575"/>
      <c r="EF456" s="575"/>
      <c r="EG456" s="575"/>
    </row>
    <row r="457" spans="1:137">
      <c r="A457" s="575"/>
      <c r="B457" s="575"/>
      <c r="C457" s="575"/>
      <c r="D457" s="575"/>
      <c r="E457" s="575"/>
      <c r="F457" s="575"/>
      <c r="G457" s="575"/>
      <c r="H457" s="575"/>
      <c r="I457" s="575"/>
      <c r="J457" s="575"/>
      <c r="K457" s="575"/>
      <c r="L457" s="575"/>
      <c r="M457" s="575"/>
      <c r="N457" s="575"/>
      <c r="O457" s="575"/>
      <c r="P457" s="575"/>
      <c r="Q457" s="575"/>
      <c r="R457" s="575"/>
      <c r="S457" s="575"/>
      <c r="T457" s="575"/>
      <c r="U457" s="575"/>
      <c r="V457" s="575"/>
      <c r="W457" s="575"/>
      <c r="X457" s="575"/>
      <c r="Y457" s="575"/>
      <c r="Z457" s="575"/>
      <c r="AA457" s="575"/>
      <c r="AB457" s="575"/>
      <c r="AC457" s="575"/>
      <c r="AD457" s="575"/>
      <c r="AE457" s="575"/>
      <c r="AF457" s="575"/>
      <c r="AG457" s="575"/>
      <c r="AH457" s="575"/>
      <c r="AI457" s="575"/>
      <c r="AJ457" s="575"/>
      <c r="AK457" s="575"/>
      <c r="AL457" s="575"/>
      <c r="AM457" s="575"/>
      <c r="AN457" s="575"/>
      <c r="AO457" s="575"/>
      <c r="AP457" s="575"/>
      <c r="AQ457" s="575"/>
      <c r="AR457" s="575"/>
      <c r="AS457" s="575"/>
      <c r="AT457" s="575"/>
      <c r="AU457" s="575"/>
      <c r="AV457" s="575"/>
      <c r="AW457" s="575"/>
      <c r="AX457" s="575"/>
      <c r="AY457" s="575"/>
      <c r="AZ457" s="575"/>
      <c r="BA457" s="575"/>
      <c r="BB457" s="575"/>
      <c r="BC457" s="575"/>
      <c r="BD457" s="575"/>
      <c r="BE457" s="575"/>
      <c r="BF457" s="575"/>
      <c r="BG457" s="575"/>
      <c r="BH457" s="575"/>
      <c r="BI457" s="575"/>
      <c r="BJ457" s="575"/>
      <c r="BK457" s="575"/>
      <c r="BL457" s="575"/>
      <c r="BM457" s="575"/>
      <c r="BN457" s="575"/>
      <c r="BO457" s="575"/>
      <c r="BP457" s="575"/>
      <c r="BQ457" s="575"/>
      <c r="BR457" s="575"/>
      <c r="BS457" s="575"/>
      <c r="BT457" s="575"/>
      <c r="BU457" s="575"/>
      <c r="BV457" s="575"/>
      <c r="BW457" s="575"/>
      <c r="BX457" s="575"/>
      <c r="BY457" s="575"/>
      <c r="BZ457" s="575"/>
      <c r="CA457" s="575"/>
      <c r="CB457" s="575"/>
      <c r="CC457" s="575"/>
      <c r="CD457" s="575"/>
      <c r="CE457" s="575"/>
      <c r="CF457" s="575"/>
      <c r="CG457" s="575"/>
      <c r="CH457" s="575"/>
      <c r="CI457" s="575"/>
      <c r="CJ457" s="575"/>
      <c r="CK457" s="575"/>
      <c r="CL457" s="575"/>
      <c r="CM457" s="575"/>
      <c r="CN457" s="575"/>
      <c r="CO457" s="575"/>
      <c r="CP457" s="575"/>
      <c r="CQ457" s="575"/>
      <c r="CR457" s="575"/>
      <c r="CS457" s="575"/>
      <c r="CT457" s="575"/>
      <c r="CU457" s="575"/>
      <c r="CV457" s="575"/>
      <c r="CW457" s="575"/>
      <c r="CX457" s="575"/>
      <c r="CY457" s="575"/>
      <c r="CZ457" s="575"/>
      <c r="DA457" s="575"/>
      <c r="DB457" s="575"/>
      <c r="DC457" s="575"/>
      <c r="DD457" s="575"/>
      <c r="DE457" s="575"/>
      <c r="DF457" s="575"/>
      <c r="DG457" s="575"/>
      <c r="DH457" s="575"/>
      <c r="DI457" s="575"/>
      <c r="DJ457" s="575"/>
      <c r="DK457" s="575"/>
      <c r="DL457" s="575"/>
      <c r="DM457" s="575"/>
      <c r="DN457" s="575"/>
      <c r="DO457" s="575"/>
      <c r="DP457" s="575"/>
      <c r="DQ457" s="575"/>
      <c r="DR457" s="575"/>
      <c r="DS457" s="575"/>
      <c r="DT457" s="575"/>
      <c r="DU457" s="575"/>
      <c r="DV457" s="575"/>
      <c r="DW457" s="575"/>
      <c r="DX457" s="575"/>
      <c r="DY457" s="575"/>
      <c r="DZ457" s="575"/>
      <c r="EA457" s="575"/>
      <c r="EB457" s="575"/>
      <c r="EC457" s="575"/>
      <c r="ED457" s="575"/>
      <c r="EE457" s="575"/>
      <c r="EF457" s="575"/>
      <c r="EG457" s="575"/>
    </row>
    <row r="458" spans="1:137">
      <c r="A458" s="575"/>
      <c r="B458" s="575"/>
      <c r="C458" s="575"/>
      <c r="D458" s="575"/>
      <c r="E458" s="575"/>
      <c r="F458" s="575"/>
      <c r="G458" s="575"/>
      <c r="H458" s="575"/>
      <c r="I458" s="575"/>
      <c r="J458" s="575"/>
      <c r="K458" s="575"/>
      <c r="L458" s="575"/>
      <c r="M458" s="575"/>
      <c r="N458" s="575"/>
      <c r="O458" s="575"/>
      <c r="P458" s="575"/>
      <c r="Q458" s="575"/>
      <c r="R458" s="575"/>
      <c r="S458" s="575"/>
      <c r="T458" s="575"/>
      <c r="U458" s="575"/>
      <c r="V458" s="575"/>
      <c r="W458" s="575"/>
      <c r="X458" s="575"/>
      <c r="Y458" s="575"/>
      <c r="Z458" s="575"/>
      <c r="AA458" s="575"/>
      <c r="AB458" s="575"/>
      <c r="AC458" s="575"/>
      <c r="AD458" s="575"/>
      <c r="AE458" s="575"/>
      <c r="AF458" s="575"/>
      <c r="AG458" s="575"/>
      <c r="AH458" s="575"/>
      <c r="AI458" s="575"/>
      <c r="AJ458" s="575"/>
      <c r="AK458" s="575"/>
      <c r="AL458" s="575"/>
      <c r="AM458" s="575"/>
      <c r="AN458" s="575"/>
      <c r="AO458" s="575"/>
      <c r="AP458" s="575"/>
      <c r="AQ458" s="575"/>
      <c r="AR458" s="575"/>
      <c r="AS458" s="575"/>
      <c r="AT458" s="575"/>
      <c r="AU458" s="575"/>
      <c r="AV458" s="575"/>
      <c r="AW458" s="575"/>
      <c r="AX458" s="575"/>
      <c r="AY458" s="575"/>
      <c r="AZ458" s="575"/>
      <c r="BA458" s="575"/>
      <c r="BB458" s="575"/>
      <c r="BC458" s="575"/>
      <c r="BD458" s="575"/>
      <c r="BE458" s="575"/>
      <c r="BF458" s="575"/>
      <c r="BG458" s="575"/>
      <c r="BH458" s="575"/>
      <c r="BI458" s="575"/>
      <c r="BJ458" s="575"/>
      <c r="BK458" s="575"/>
      <c r="BL458" s="575"/>
      <c r="BM458" s="575"/>
      <c r="BN458" s="575"/>
      <c r="BO458" s="575"/>
      <c r="BP458" s="575"/>
      <c r="BQ458" s="575"/>
      <c r="BR458" s="575"/>
      <c r="BS458" s="575"/>
      <c r="BT458" s="575"/>
      <c r="BU458" s="575"/>
      <c r="BV458" s="575"/>
      <c r="BW458" s="575"/>
      <c r="BX458" s="575"/>
      <c r="BY458" s="575"/>
      <c r="BZ458" s="575"/>
      <c r="CA458" s="575"/>
      <c r="CB458" s="575"/>
      <c r="CC458" s="575"/>
      <c r="CD458" s="575"/>
      <c r="CE458" s="575"/>
      <c r="CF458" s="575"/>
      <c r="CG458" s="575"/>
      <c r="CH458" s="575"/>
      <c r="CI458" s="575"/>
      <c r="CJ458" s="575"/>
      <c r="CK458" s="575"/>
      <c r="CL458" s="575"/>
      <c r="CM458" s="575"/>
      <c r="CN458" s="575"/>
      <c r="CO458" s="575"/>
      <c r="CP458" s="575"/>
      <c r="CQ458" s="575"/>
      <c r="CR458" s="575"/>
      <c r="CS458" s="575"/>
      <c r="CT458" s="575"/>
      <c r="CU458" s="575"/>
      <c r="CV458" s="575"/>
      <c r="CW458" s="575"/>
      <c r="CX458" s="575"/>
      <c r="CY458" s="575"/>
      <c r="CZ458" s="575"/>
      <c r="DA458" s="575"/>
      <c r="DB458" s="575"/>
      <c r="DC458" s="575"/>
      <c r="DD458" s="575"/>
      <c r="DE458" s="575"/>
      <c r="DF458" s="575"/>
      <c r="DG458" s="575"/>
      <c r="DH458" s="575"/>
      <c r="DI458" s="575"/>
      <c r="DJ458" s="575"/>
      <c r="DK458" s="575"/>
      <c r="DL458" s="575"/>
      <c r="DM458" s="575"/>
      <c r="DN458" s="575"/>
      <c r="DO458" s="575"/>
      <c r="DP458" s="575"/>
      <c r="DQ458" s="575"/>
      <c r="DR458" s="575"/>
      <c r="DS458" s="575"/>
      <c r="DT458" s="575"/>
      <c r="DU458" s="575"/>
      <c r="DV458" s="575"/>
      <c r="DW458" s="575"/>
      <c r="DX458" s="575"/>
      <c r="DY458" s="575"/>
      <c r="DZ458" s="575"/>
      <c r="EA458" s="575"/>
      <c r="EB458" s="575"/>
      <c r="EC458" s="575"/>
      <c r="ED458" s="575"/>
      <c r="EE458" s="575"/>
      <c r="EF458" s="575"/>
      <c r="EG458" s="575"/>
    </row>
    <row r="459" spans="1:137">
      <c r="A459" s="575"/>
      <c r="B459" s="575"/>
      <c r="C459" s="575"/>
      <c r="D459" s="575"/>
      <c r="E459" s="575"/>
      <c r="F459" s="575"/>
      <c r="G459" s="575"/>
      <c r="H459" s="575"/>
      <c r="I459" s="575"/>
      <c r="J459" s="575"/>
      <c r="K459" s="575"/>
      <c r="L459" s="575"/>
      <c r="M459" s="575"/>
      <c r="N459" s="575"/>
      <c r="O459" s="575"/>
      <c r="P459" s="575"/>
      <c r="Q459" s="575"/>
      <c r="R459" s="575"/>
      <c r="S459" s="575"/>
      <c r="T459" s="575"/>
      <c r="U459" s="575"/>
      <c r="V459" s="575"/>
      <c r="W459" s="575"/>
      <c r="X459" s="575"/>
      <c r="Y459" s="575"/>
      <c r="Z459" s="575"/>
      <c r="AA459" s="575"/>
      <c r="AB459" s="575"/>
      <c r="AC459" s="575"/>
      <c r="AD459" s="575"/>
      <c r="AE459" s="575"/>
      <c r="AF459" s="575"/>
      <c r="AG459" s="575"/>
      <c r="AH459" s="575"/>
      <c r="AI459" s="575"/>
      <c r="AJ459" s="575"/>
      <c r="AK459" s="575"/>
      <c r="AL459" s="575"/>
      <c r="AM459" s="575"/>
      <c r="AN459" s="575"/>
      <c r="AO459" s="575"/>
      <c r="AP459" s="575"/>
      <c r="AQ459" s="575"/>
      <c r="AR459" s="575"/>
      <c r="AS459" s="575"/>
      <c r="AT459" s="575"/>
      <c r="AU459" s="575"/>
      <c r="AV459" s="575"/>
      <c r="AW459" s="575"/>
      <c r="AX459" s="575"/>
      <c r="AY459" s="575"/>
      <c r="AZ459" s="575"/>
      <c r="BA459" s="575"/>
      <c r="BB459" s="575"/>
      <c r="BC459" s="575"/>
      <c r="BD459" s="575"/>
      <c r="BE459" s="575"/>
      <c r="BF459" s="575"/>
      <c r="BG459" s="575"/>
      <c r="BH459" s="575"/>
      <c r="BI459" s="575"/>
      <c r="BJ459" s="575"/>
      <c r="BK459" s="575"/>
      <c r="BL459" s="575"/>
      <c r="BM459" s="575"/>
      <c r="BN459" s="575"/>
      <c r="BO459" s="575"/>
      <c r="BP459" s="575"/>
      <c r="BQ459" s="575"/>
      <c r="BR459" s="575"/>
      <c r="BS459" s="575"/>
      <c r="BT459" s="575"/>
      <c r="BU459" s="575"/>
      <c r="BV459" s="575"/>
      <c r="BW459" s="575"/>
      <c r="BX459" s="575"/>
      <c r="BY459" s="575"/>
      <c r="BZ459" s="575"/>
      <c r="CA459" s="575"/>
      <c r="CB459" s="575"/>
      <c r="CC459" s="575"/>
      <c r="CD459" s="575"/>
      <c r="CE459" s="575"/>
      <c r="CF459" s="575"/>
      <c r="CG459" s="575"/>
      <c r="CH459" s="575"/>
      <c r="CI459" s="575"/>
      <c r="CJ459" s="575"/>
      <c r="CK459" s="575"/>
      <c r="CL459" s="575"/>
      <c r="CM459" s="575"/>
      <c r="CN459" s="575"/>
      <c r="CO459" s="575"/>
      <c r="CP459" s="575"/>
      <c r="CQ459" s="575"/>
      <c r="CR459" s="575"/>
      <c r="CS459" s="575"/>
      <c r="CT459" s="575"/>
      <c r="CU459" s="575"/>
      <c r="CV459" s="575"/>
      <c r="CW459" s="575"/>
      <c r="CX459" s="575"/>
      <c r="CY459" s="575"/>
      <c r="CZ459" s="575"/>
      <c r="DA459" s="575"/>
      <c r="DB459" s="575"/>
      <c r="DC459" s="575"/>
      <c r="DD459" s="575"/>
      <c r="DE459" s="575"/>
      <c r="DF459" s="575"/>
      <c r="DG459" s="575"/>
      <c r="DH459" s="575"/>
      <c r="DI459" s="575"/>
      <c r="DJ459" s="575"/>
      <c r="DK459" s="575"/>
      <c r="DL459" s="575"/>
      <c r="DM459" s="575"/>
      <c r="DN459" s="575"/>
      <c r="DO459" s="575"/>
      <c r="DP459" s="575"/>
      <c r="DQ459" s="575"/>
      <c r="DR459" s="575"/>
      <c r="DS459" s="575"/>
      <c r="DT459" s="575"/>
      <c r="DU459" s="575"/>
      <c r="DV459" s="575"/>
      <c r="DW459" s="575"/>
      <c r="DX459" s="575"/>
      <c r="DY459" s="575"/>
      <c r="DZ459" s="575"/>
      <c r="EA459" s="575"/>
      <c r="EB459" s="575"/>
      <c r="EC459" s="575"/>
      <c r="ED459" s="575"/>
      <c r="EE459" s="575"/>
      <c r="EF459" s="575"/>
      <c r="EG459" s="575"/>
    </row>
    <row r="460" spans="1:137">
      <c r="A460" s="575"/>
      <c r="B460" s="575"/>
      <c r="C460" s="575"/>
      <c r="D460" s="575"/>
      <c r="E460" s="575"/>
      <c r="F460" s="575"/>
      <c r="G460" s="575"/>
      <c r="H460" s="575"/>
      <c r="I460" s="575"/>
      <c r="J460" s="575"/>
      <c r="K460" s="575"/>
      <c r="L460" s="575"/>
      <c r="M460" s="575"/>
      <c r="N460" s="575"/>
      <c r="O460" s="575"/>
      <c r="P460" s="575"/>
      <c r="Q460" s="575"/>
      <c r="R460" s="575"/>
      <c r="S460" s="575"/>
      <c r="T460" s="575"/>
      <c r="U460" s="575"/>
      <c r="V460" s="575"/>
      <c r="W460" s="575"/>
      <c r="X460" s="575"/>
      <c r="Y460" s="575"/>
      <c r="Z460" s="575"/>
      <c r="AA460" s="575"/>
      <c r="AB460" s="575"/>
      <c r="AC460" s="575"/>
      <c r="AD460" s="575"/>
      <c r="AE460" s="575"/>
      <c r="AF460" s="575"/>
      <c r="AG460" s="575"/>
      <c r="AH460" s="575"/>
      <c r="AI460" s="575"/>
      <c r="AJ460" s="575"/>
      <c r="AK460" s="575"/>
      <c r="AL460" s="575"/>
      <c r="AM460" s="575"/>
      <c r="AN460" s="575"/>
      <c r="AO460" s="575"/>
      <c r="AP460" s="575"/>
      <c r="AQ460" s="575"/>
      <c r="AR460" s="575"/>
      <c r="AS460" s="575"/>
      <c r="AT460" s="575"/>
      <c r="AU460" s="575"/>
      <c r="AV460" s="575"/>
      <c r="AW460" s="575"/>
      <c r="AX460" s="575"/>
      <c r="AY460" s="575"/>
      <c r="AZ460" s="575"/>
      <c r="BA460" s="575"/>
      <c r="BB460" s="575"/>
      <c r="BC460" s="575"/>
      <c r="BD460" s="575"/>
      <c r="BE460" s="575"/>
      <c r="BF460" s="575"/>
      <c r="BG460" s="575"/>
      <c r="BH460" s="575"/>
      <c r="BI460" s="575"/>
      <c r="BJ460" s="575"/>
      <c r="BK460" s="575"/>
      <c r="BL460" s="575"/>
      <c r="BM460" s="575"/>
      <c r="BN460" s="575"/>
      <c r="BO460" s="575"/>
      <c r="BP460" s="575"/>
      <c r="BQ460" s="575"/>
      <c r="BR460" s="575"/>
      <c r="BS460" s="575"/>
      <c r="BT460" s="575"/>
      <c r="BU460" s="575"/>
      <c r="BV460" s="575"/>
      <c r="BW460" s="575"/>
      <c r="BX460" s="575"/>
      <c r="BY460" s="575"/>
      <c r="BZ460" s="575"/>
      <c r="CA460" s="575"/>
      <c r="CB460" s="575"/>
      <c r="CC460" s="575"/>
      <c r="CD460" s="575"/>
      <c r="CE460" s="575"/>
      <c r="CF460" s="575"/>
      <c r="CG460" s="575"/>
      <c r="CH460" s="575"/>
      <c r="CI460" s="575"/>
      <c r="CJ460" s="575"/>
      <c r="CK460" s="575"/>
      <c r="CL460" s="575"/>
      <c r="CM460" s="575"/>
      <c r="CN460" s="575"/>
      <c r="CO460" s="575"/>
      <c r="CP460" s="575"/>
      <c r="CQ460" s="575"/>
      <c r="CR460" s="575"/>
      <c r="CS460" s="575"/>
      <c r="CT460" s="575"/>
      <c r="CU460" s="575"/>
      <c r="CV460" s="575"/>
      <c r="CW460" s="575"/>
      <c r="CX460" s="575"/>
      <c r="CY460" s="575"/>
      <c r="CZ460" s="575"/>
      <c r="DA460" s="575"/>
      <c r="DB460" s="575"/>
      <c r="DC460" s="575"/>
      <c r="DD460" s="575"/>
      <c r="DE460" s="575"/>
      <c r="DF460" s="575"/>
      <c r="DG460" s="575"/>
      <c r="DH460" s="575"/>
      <c r="DI460" s="575"/>
      <c r="DJ460" s="575"/>
      <c r="DK460" s="575"/>
      <c r="DL460" s="575"/>
      <c r="DM460" s="575"/>
      <c r="DN460" s="575"/>
      <c r="DO460" s="575"/>
      <c r="DP460" s="575"/>
      <c r="DQ460" s="575"/>
      <c r="DR460" s="575"/>
      <c r="DS460" s="575"/>
      <c r="DT460" s="575"/>
      <c r="DU460" s="575"/>
      <c r="DV460" s="575"/>
      <c r="DW460" s="575"/>
      <c r="DX460" s="575"/>
      <c r="DY460" s="575"/>
      <c r="DZ460" s="575"/>
      <c r="EA460" s="575"/>
      <c r="EB460" s="575"/>
      <c r="EC460" s="575"/>
      <c r="ED460" s="575"/>
      <c r="EE460" s="575"/>
      <c r="EF460" s="575"/>
      <c r="EG460" s="575"/>
    </row>
    <row r="461" spans="1:137">
      <c r="A461" s="575"/>
      <c r="B461" s="575"/>
      <c r="C461" s="575"/>
      <c r="D461" s="575"/>
      <c r="E461" s="575"/>
      <c r="F461" s="575"/>
      <c r="G461" s="575"/>
      <c r="H461" s="575"/>
      <c r="I461" s="575"/>
      <c r="J461" s="575"/>
      <c r="K461" s="575"/>
      <c r="L461" s="575"/>
      <c r="M461" s="575"/>
      <c r="N461" s="575"/>
      <c r="O461" s="575"/>
      <c r="P461" s="575"/>
      <c r="Q461" s="575"/>
      <c r="R461" s="575"/>
      <c r="S461" s="575"/>
      <c r="T461" s="575"/>
      <c r="U461" s="575"/>
      <c r="V461" s="575"/>
      <c r="W461" s="575"/>
      <c r="X461" s="575"/>
      <c r="Y461" s="575"/>
      <c r="Z461" s="575"/>
      <c r="AA461" s="575"/>
      <c r="AB461" s="575"/>
      <c r="AC461" s="575"/>
      <c r="AD461" s="575"/>
      <c r="AE461" s="575"/>
      <c r="AF461" s="575"/>
      <c r="AG461" s="575"/>
      <c r="AH461" s="575"/>
      <c r="AI461" s="575"/>
      <c r="AJ461" s="575"/>
      <c r="AK461" s="575"/>
      <c r="AL461" s="575"/>
      <c r="AM461" s="575"/>
      <c r="AN461" s="575"/>
      <c r="AO461" s="575"/>
      <c r="AP461" s="575"/>
      <c r="AQ461" s="575"/>
      <c r="AR461" s="575"/>
      <c r="AS461" s="575"/>
      <c r="AT461" s="575"/>
      <c r="AU461" s="575"/>
      <c r="AV461" s="575"/>
      <c r="AW461" s="575"/>
      <c r="AX461" s="575"/>
      <c r="AY461" s="575"/>
      <c r="AZ461" s="575"/>
      <c r="BA461" s="575"/>
      <c r="BB461" s="575"/>
      <c r="BC461" s="575"/>
      <c r="BD461" s="575"/>
      <c r="BE461" s="575"/>
      <c r="BF461" s="575"/>
      <c r="BG461" s="575"/>
      <c r="BH461" s="575"/>
      <c r="BI461" s="575"/>
      <c r="BJ461" s="575"/>
      <c r="BK461" s="575"/>
      <c r="BL461" s="575"/>
      <c r="BM461" s="575"/>
      <c r="BN461" s="575"/>
      <c r="BO461" s="575"/>
      <c r="BP461" s="575"/>
      <c r="BQ461" s="575"/>
      <c r="BR461" s="575"/>
      <c r="BS461" s="575"/>
      <c r="BT461" s="575"/>
      <c r="BU461" s="575"/>
      <c r="BV461" s="575"/>
      <c r="BW461" s="575"/>
      <c r="BX461" s="575"/>
      <c r="BY461" s="575"/>
      <c r="BZ461" s="575"/>
      <c r="CA461" s="575"/>
      <c r="CB461" s="575"/>
      <c r="CC461" s="575"/>
      <c r="CD461" s="575"/>
      <c r="CE461" s="575"/>
      <c r="CF461" s="575"/>
      <c r="CG461" s="575"/>
      <c r="CH461" s="575"/>
      <c r="CI461" s="575"/>
      <c r="CJ461" s="575"/>
      <c r="CK461" s="575"/>
      <c r="CL461" s="575"/>
      <c r="CM461" s="575"/>
      <c r="CN461" s="575"/>
      <c r="CO461" s="575"/>
      <c r="CP461" s="575"/>
      <c r="CQ461" s="575"/>
      <c r="CR461" s="575"/>
      <c r="CS461" s="575"/>
      <c r="CT461" s="575"/>
      <c r="CU461" s="575"/>
      <c r="CV461" s="575"/>
      <c r="CW461" s="575"/>
      <c r="CX461" s="575"/>
      <c r="CY461" s="575"/>
      <c r="CZ461" s="575"/>
      <c r="DA461" s="575"/>
      <c r="DB461" s="575"/>
      <c r="DC461" s="575"/>
      <c r="DD461" s="575"/>
      <c r="DE461" s="575"/>
      <c r="DF461" s="575"/>
      <c r="DG461" s="575"/>
      <c r="DH461" s="575"/>
      <c r="DI461" s="575"/>
      <c r="DJ461" s="575"/>
      <c r="DK461" s="575"/>
      <c r="DL461" s="575"/>
      <c r="DM461" s="575"/>
      <c r="DN461" s="575"/>
      <c r="DO461" s="575"/>
      <c r="DP461" s="575"/>
      <c r="DQ461" s="575"/>
      <c r="DR461" s="575"/>
      <c r="DS461" s="575"/>
      <c r="DT461" s="575"/>
      <c r="DU461" s="575"/>
      <c r="DV461" s="575"/>
      <c r="DW461" s="575"/>
      <c r="DX461" s="575"/>
      <c r="DY461" s="575"/>
      <c r="DZ461" s="575"/>
      <c r="EA461" s="575"/>
      <c r="EB461" s="575"/>
      <c r="EC461" s="575"/>
      <c r="ED461" s="575"/>
      <c r="EE461" s="575"/>
      <c r="EF461" s="575"/>
      <c r="EG461" s="575"/>
    </row>
    <row r="462" spans="1:137">
      <c r="A462" s="575"/>
      <c r="B462" s="575"/>
      <c r="C462" s="575"/>
      <c r="D462" s="575"/>
      <c r="E462" s="575"/>
      <c r="F462" s="575"/>
      <c r="G462" s="575"/>
      <c r="H462" s="575"/>
      <c r="I462" s="575"/>
      <c r="J462" s="575"/>
      <c r="K462" s="575"/>
      <c r="L462" s="575"/>
      <c r="M462" s="575"/>
      <c r="N462" s="575"/>
      <c r="O462" s="575"/>
      <c r="P462" s="575"/>
      <c r="Q462" s="575"/>
      <c r="R462" s="575"/>
      <c r="S462" s="575"/>
      <c r="T462" s="575"/>
      <c r="U462" s="575"/>
      <c r="V462" s="575"/>
      <c r="W462" s="575"/>
      <c r="X462" s="575"/>
      <c r="Y462" s="575"/>
      <c r="Z462" s="575"/>
      <c r="AA462" s="575"/>
      <c r="AB462" s="575"/>
      <c r="AC462" s="575"/>
      <c r="AD462" s="575"/>
      <c r="AE462" s="575"/>
      <c r="AF462" s="575"/>
      <c r="AG462" s="575"/>
      <c r="AH462" s="575"/>
      <c r="AI462" s="575"/>
      <c r="AJ462" s="575"/>
      <c r="AK462" s="575"/>
      <c r="AL462" s="575"/>
      <c r="AM462" s="575"/>
      <c r="AN462" s="575"/>
      <c r="AO462" s="575"/>
      <c r="AP462" s="575"/>
      <c r="AQ462" s="575"/>
      <c r="AR462" s="575"/>
      <c r="AS462" s="575"/>
      <c r="AT462" s="575"/>
      <c r="AU462" s="575"/>
      <c r="AV462" s="575"/>
      <c r="AW462" s="575"/>
      <c r="AX462" s="575"/>
      <c r="AY462" s="575"/>
      <c r="AZ462" s="575"/>
      <c r="BA462" s="575"/>
      <c r="BB462" s="575"/>
      <c r="BC462" s="575"/>
      <c r="BD462" s="575"/>
      <c r="BE462" s="575"/>
      <c r="BF462" s="575"/>
      <c r="BG462" s="575"/>
      <c r="BH462" s="575"/>
      <c r="BI462" s="575"/>
      <c r="BJ462" s="575"/>
      <c r="BK462" s="575"/>
      <c r="BL462" s="575"/>
      <c r="BM462" s="575"/>
      <c r="BN462" s="575"/>
      <c r="BO462" s="575"/>
      <c r="BP462" s="575"/>
      <c r="BQ462" s="575"/>
      <c r="BR462" s="575"/>
      <c r="BS462" s="575"/>
      <c r="BT462" s="575"/>
      <c r="BU462" s="575"/>
      <c r="BV462" s="575"/>
      <c r="BW462" s="575"/>
      <c r="BX462" s="575"/>
      <c r="BY462" s="575"/>
      <c r="BZ462" s="575"/>
      <c r="CA462" s="575"/>
      <c r="CB462" s="575"/>
      <c r="CC462" s="575"/>
      <c r="CD462" s="575"/>
      <c r="CE462" s="575"/>
      <c r="CF462" s="575"/>
      <c r="CG462" s="575"/>
      <c r="CH462" s="575"/>
      <c r="CI462" s="575"/>
      <c r="CJ462" s="575"/>
      <c r="CK462" s="575"/>
      <c r="CL462" s="575"/>
      <c r="CM462" s="575"/>
      <c r="CN462" s="575"/>
      <c r="CO462" s="575"/>
      <c r="CP462" s="575"/>
      <c r="CQ462" s="575"/>
      <c r="CR462" s="575"/>
      <c r="CS462" s="575"/>
      <c r="CT462" s="575"/>
      <c r="CU462" s="575"/>
      <c r="CV462" s="575"/>
      <c r="CW462" s="575"/>
      <c r="CX462" s="575"/>
      <c r="CY462" s="575"/>
      <c r="CZ462" s="575"/>
      <c r="DA462" s="575"/>
      <c r="DB462" s="575"/>
      <c r="DC462" s="575"/>
      <c r="DD462" s="575"/>
      <c r="DE462" s="575"/>
      <c r="DF462" s="575"/>
      <c r="DG462" s="575"/>
      <c r="DH462" s="575"/>
      <c r="DI462" s="575"/>
      <c r="DJ462" s="575"/>
      <c r="DK462" s="575"/>
      <c r="DL462" s="575"/>
      <c r="DM462" s="575"/>
      <c r="DN462" s="575"/>
      <c r="DO462" s="575"/>
      <c r="DP462" s="575"/>
      <c r="DQ462" s="575"/>
      <c r="DR462" s="575"/>
      <c r="DS462" s="575"/>
      <c r="DT462" s="575"/>
      <c r="DU462" s="575"/>
      <c r="DV462" s="575"/>
      <c r="DW462" s="575"/>
      <c r="DX462" s="575"/>
      <c r="DY462" s="575"/>
      <c r="DZ462" s="575"/>
      <c r="EA462" s="575"/>
      <c r="EB462" s="575"/>
      <c r="EC462" s="575"/>
      <c r="ED462" s="575"/>
      <c r="EE462" s="575"/>
      <c r="EF462" s="575"/>
      <c r="EG462" s="575"/>
    </row>
    <row r="463" spans="1:137">
      <c r="A463" s="575"/>
      <c r="B463" s="575"/>
      <c r="C463" s="575"/>
      <c r="D463" s="575"/>
      <c r="E463" s="575"/>
      <c r="F463" s="575"/>
      <c r="G463" s="575"/>
      <c r="H463" s="575"/>
      <c r="I463" s="575"/>
      <c r="J463" s="575"/>
      <c r="K463" s="575"/>
      <c r="L463" s="575"/>
      <c r="M463" s="575"/>
      <c r="N463" s="575"/>
      <c r="O463" s="575"/>
      <c r="P463" s="575"/>
      <c r="Q463" s="575"/>
      <c r="R463" s="575"/>
      <c r="S463" s="575"/>
      <c r="T463" s="575"/>
      <c r="U463" s="575"/>
      <c r="V463" s="575"/>
      <c r="W463" s="575"/>
      <c r="X463" s="575"/>
      <c r="Y463" s="575"/>
      <c r="Z463" s="575"/>
      <c r="AA463" s="575"/>
      <c r="AB463" s="575"/>
      <c r="AC463" s="575"/>
      <c r="AD463" s="575"/>
      <c r="AE463" s="575"/>
      <c r="AF463" s="575"/>
      <c r="AG463" s="575"/>
      <c r="AH463" s="575"/>
      <c r="AI463" s="575"/>
      <c r="AJ463" s="575"/>
      <c r="AK463" s="575"/>
      <c r="AL463" s="575"/>
      <c r="AM463" s="575"/>
      <c r="AN463" s="575"/>
      <c r="AO463" s="575"/>
      <c r="AP463" s="575"/>
      <c r="AQ463" s="575"/>
      <c r="AR463" s="575"/>
      <c r="AS463" s="575"/>
      <c r="AT463" s="575"/>
      <c r="AU463" s="575"/>
      <c r="AV463" s="575"/>
      <c r="AW463" s="575"/>
      <c r="AX463" s="575"/>
      <c r="AY463" s="575"/>
      <c r="AZ463" s="575"/>
      <c r="BA463" s="575"/>
      <c r="BB463" s="575"/>
      <c r="BC463" s="575"/>
      <c r="BD463" s="575"/>
      <c r="BE463" s="575"/>
      <c r="BF463" s="575"/>
      <c r="BG463" s="575"/>
      <c r="BH463" s="575"/>
      <c r="BI463" s="575"/>
      <c r="BJ463" s="575"/>
      <c r="BK463" s="575"/>
      <c r="BL463" s="575"/>
      <c r="BM463" s="575"/>
      <c r="BN463" s="575"/>
      <c r="BO463" s="575"/>
      <c r="BP463" s="575"/>
      <c r="BQ463" s="575"/>
      <c r="BR463" s="575"/>
      <c r="BS463" s="575"/>
      <c r="BT463" s="575"/>
      <c r="BU463" s="575"/>
      <c r="BV463" s="575"/>
      <c r="BW463" s="575"/>
      <c r="BX463" s="575"/>
      <c r="BY463" s="575"/>
      <c r="BZ463" s="575"/>
      <c r="CA463" s="575"/>
      <c r="CB463" s="575"/>
      <c r="CC463" s="575"/>
      <c r="CD463" s="575"/>
      <c r="CE463" s="575"/>
      <c r="CF463" s="575"/>
      <c r="CG463" s="575"/>
      <c r="CH463" s="575"/>
      <c r="CI463" s="575"/>
      <c r="CJ463" s="575"/>
      <c r="CK463" s="575"/>
      <c r="CL463" s="575"/>
      <c r="CM463" s="575"/>
      <c r="CN463" s="575"/>
      <c r="CO463" s="575"/>
      <c r="CP463" s="575"/>
      <c r="CQ463" s="575"/>
      <c r="CR463" s="575"/>
      <c r="CS463" s="575"/>
      <c r="CT463" s="575"/>
      <c r="CU463" s="575"/>
      <c r="CV463" s="575"/>
      <c r="CW463" s="575"/>
      <c r="CX463" s="575"/>
      <c r="CY463" s="575"/>
      <c r="CZ463" s="575"/>
      <c r="DA463" s="575"/>
      <c r="DB463" s="575"/>
      <c r="DC463" s="575"/>
      <c r="DD463" s="575"/>
      <c r="DE463" s="575"/>
      <c r="DF463" s="575"/>
      <c r="DG463" s="575"/>
      <c r="DH463" s="575"/>
      <c r="DI463" s="575"/>
      <c r="DJ463" s="575"/>
      <c r="DK463" s="575"/>
      <c r="DL463" s="575"/>
      <c r="DM463" s="575"/>
      <c r="DN463" s="575"/>
      <c r="DO463" s="575"/>
      <c r="DP463" s="575"/>
      <c r="DQ463" s="575"/>
      <c r="DR463" s="575"/>
      <c r="DS463" s="575"/>
      <c r="DT463" s="575"/>
      <c r="DU463" s="575"/>
      <c r="DV463" s="575"/>
      <c r="DW463" s="575"/>
      <c r="DX463" s="575"/>
      <c r="DY463" s="575"/>
      <c r="DZ463" s="575"/>
      <c r="EA463" s="575"/>
      <c r="EB463" s="575"/>
      <c r="EC463" s="575"/>
      <c r="ED463" s="575"/>
      <c r="EE463" s="575"/>
      <c r="EF463" s="575"/>
      <c r="EG463" s="575"/>
    </row>
    <row r="464" spans="1:137">
      <c r="A464" s="575"/>
      <c r="B464" s="575"/>
      <c r="C464" s="575"/>
      <c r="D464" s="575"/>
      <c r="E464" s="575"/>
      <c r="F464" s="575"/>
      <c r="G464" s="575"/>
      <c r="H464" s="575"/>
      <c r="I464" s="575"/>
      <c r="J464" s="575"/>
      <c r="K464" s="575"/>
      <c r="L464" s="575"/>
      <c r="M464" s="575"/>
      <c r="N464" s="575"/>
      <c r="O464" s="575"/>
      <c r="P464" s="575"/>
      <c r="Q464" s="575"/>
      <c r="R464" s="575"/>
      <c r="S464" s="575"/>
      <c r="T464" s="575"/>
      <c r="U464" s="575"/>
      <c r="V464" s="575"/>
      <c r="W464" s="575"/>
      <c r="X464" s="575"/>
      <c r="Y464" s="575"/>
      <c r="Z464" s="575"/>
      <c r="AA464" s="575"/>
      <c r="AB464" s="575"/>
      <c r="AC464" s="575"/>
      <c r="AD464" s="575"/>
      <c r="AE464" s="575"/>
      <c r="AF464" s="575"/>
      <c r="AG464" s="575"/>
      <c r="AH464" s="575"/>
      <c r="AI464" s="575"/>
      <c r="AJ464" s="575"/>
      <c r="AK464" s="575"/>
      <c r="AL464" s="575"/>
      <c r="AM464" s="575"/>
      <c r="AN464" s="575"/>
      <c r="AO464" s="575"/>
      <c r="AP464" s="575"/>
      <c r="AQ464" s="575"/>
      <c r="AR464" s="575"/>
      <c r="AS464" s="575"/>
      <c r="AT464" s="575"/>
      <c r="AU464" s="575"/>
      <c r="AV464" s="575"/>
      <c r="AW464" s="575"/>
      <c r="AX464" s="575"/>
      <c r="AY464" s="575"/>
      <c r="AZ464" s="575"/>
      <c r="BA464" s="575"/>
      <c r="BB464" s="575"/>
      <c r="BC464" s="575"/>
      <c r="BD464" s="575"/>
      <c r="BE464" s="575"/>
      <c r="BF464" s="575"/>
      <c r="BG464" s="575"/>
      <c r="BH464" s="575"/>
      <c r="BI464" s="575"/>
      <c r="BJ464" s="575"/>
      <c r="BK464" s="575"/>
      <c r="BL464" s="575"/>
      <c r="BM464" s="575"/>
      <c r="BN464" s="575"/>
      <c r="BO464" s="575"/>
      <c r="BP464" s="575"/>
      <c r="BQ464" s="575"/>
      <c r="BR464" s="575"/>
      <c r="BS464" s="575"/>
      <c r="BT464" s="575"/>
      <c r="BU464" s="575"/>
      <c r="BV464" s="575"/>
      <c r="BW464" s="575"/>
      <c r="BX464" s="575"/>
      <c r="BY464" s="575"/>
      <c r="BZ464" s="575"/>
      <c r="CA464" s="575"/>
      <c r="CB464" s="575"/>
      <c r="CC464" s="575"/>
      <c r="CD464" s="575"/>
      <c r="CE464" s="575"/>
      <c r="CF464" s="575"/>
      <c r="CG464" s="575"/>
      <c r="CH464" s="575"/>
      <c r="CI464" s="575"/>
      <c r="CJ464" s="575"/>
      <c r="CK464" s="575"/>
      <c r="CL464" s="575"/>
      <c r="CM464" s="575"/>
      <c r="CN464" s="575"/>
      <c r="CO464" s="575"/>
      <c r="CP464" s="575"/>
      <c r="CQ464" s="575"/>
      <c r="CR464" s="575"/>
      <c r="CS464" s="575"/>
      <c r="CT464" s="575"/>
      <c r="CU464" s="575"/>
      <c r="CV464" s="575"/>
      <c r="CW464" s="575"/>
      <c r="CX464" s="575"/>
      <c r="CY464" s="575"/>
      <c r="CZ464" s="575"/>
      <c r="DA464" s="575"/>
      <c r="DB464" s="575"/>
      <c r="DC464" s="575"/>
      <c r="DD464" s="575"/>
      <c r="DE464" s="575"/>
      <c r="DF464" s="575"/>
      <c r="DG464" s="575"/>
      <c r="DH464" s="575"/>
      <c r="DI464" s="575"/>
      <c r="DJ464" s="575"/>
      <c r="DK464" s="575"/>
      <c r="DL464" s="575"/>
      <c r="DM464" s="575"/>
      <c r="DN464" s="575"/>
      <c r="DO464" s="575"/>
      <c r="DP464" s="575"/>
      <c r="DQ464" s="575"/>
      <c r="DR464" s="575"/>
      <c r="DS464" s="575"/>
      <c r="DT464" s="575"/>
      <c r="DU464" s="575"/>
      <c r="DV464" s="575"/>
      <c r="DW464" s="575"/>
      <c r="DX464" s="575"/>
      <c r="DY464" s="575"/>
      <c r="DZ464" s="575"/>
      <c r="EA464" s="575"/>
      <c r="EB464" s="575"/>
      <c r="EC464" s="575"/>
      <c r="ED464" s="575"/>
      <c r="EE464" s="575"/>
      <c r="EF464" s="575"/>
      <c r="EG464" s="575"/>
    </row>
    <row r="465" spans="1:137">
      <c r="A465" s="575"/>
      <c r="B465" s="575"/>
      <c r="C465" s="575"/>
      <c r="D465" s="575"/>
      <c r="E465" s="575"/>
      <c r="F465" s="575"/>
      <c r="G465" s="575"/>
      <c r="H465" s="575"/>
      <c r="I465" s="575"/>
      <c r="J465" s="575"/>
      <c r="K465" s="575"/>
      <c r="L465" s="575"/>
      <c r="M465" s="575"/>
      <c r="N465" s="575"/>
      <c r="O465" s="575"/>
      <c r="P465" s="575"/>
      <c r="Q465" s="575"/>
      <c r="R465" s="575"/>
      <c r="S465" s="575"/>
      <c r="T465" s="575"/>
      <c r="U465" s="575"/>
      <c r="V465" s="575"/>
      <c r="W465" s="575"/>
      <c r="X465" s="575"/>
      <c r="Y465" s="575"/>
      <c r="Z465" s="575"/>
      <c r="AA465" s="575"/>
      <c r="AB465" s="575"/>
      <c r="AC465" s="575"/>
      <c r="AD465" s="575"/>
      <c r="AE465" s="575"/>
      <c r="AF465" s="575"/>
      <c r="AG465" s="575"/>
      <c r="AH465" s="575"/>
      <c r="AI465" s="575"/>
      <c r="AJ465" s="575"/>
      <c r="AK465" s="575"/>
      <c r="AL465" s="575"/>
      <c r="AM465" s="575"/>
      <c r="AN465" s="575"/>
      <c r="AO465" s="575"/>
      <c r="AP465" s="575"/>
      <c r="AQ465" s="575"/>
      <c r="AR465" s="575"/>
      <c r="AS465" s="575"/>
      <c r="AT465" s="575"/>
      <c r="AU465" s="575"/>
      <c r="AV465" s="575"/>
      <c r="AW465" s="575"/>
      <c r="AX465" s="575"/>
      <c r="AY465" s="575"/>
      <c r="AZ465" s="575"/>
      <c r="BA465" s="575"/>
      <c r="BB465" s="575"/>
      <c r="BC465" s="575"/>
      <c r="BD465" s="575"/>
      <c r="BE465" s="575"/>
      <c r="BF465" s="575"/>
      <c r="BG465" s="575"/>
      <c r="BH465" s="575"/>
      <c r="BI465" s="575"/>
      <c r="BJ465" s="575"/>
      <c r="BK465" s="575"/>
      <c r="BL465" s="575"/>
      <c r="BM465" s="575"/>
      <c r="BN465" s="575"/>
      <c r="BO465" s="575"/>
      <c r="BP465" s="575"/>
      <c r="BQ465" s="575"/>
      <c r="BR465" s="575"/>
      <c r="BS465" s="575"/>
      <c r="BT465" s="575"/>
      <c r="BU465" s="575"/>
      <c r="BV465" s="575"/>
      <c r="BW465" s="575"/>
      <c r="BX465" s="575"/>
      <c r="BY465" s="575"/>
      <c r="BZ465" s="575"/>
      <c r="CA465" s="575"/>
      <c r="CB465" s="575"/>
      <c r="CC465" s="575"/>
      <c r="CD465" s="575"/>
      <c r="CE465" s="575"/>
      <c r="CF465" s="575"/>
      <c r="CG465" s="575"/>
      <c r="CH465" s="575"/>
      <c r="CI465" s="575"/>
      <c r="CJ465" s="575"/>
      <c r="CK465" s="575"/>
      <c r="CL465" s="575"/>
      <c r="CM465" s="575"/>
      <c r="CN465" s="575"/>
      <c r="CO465" s="575"/>
      <c r="CP465" s="575"/>
      <c r="CQ465" s="575"/>
      <c r="CR465" s="575"/>
      <c r="CS465" s="575"/>
      <c r="CT465" s="575"/>
      <c r="CU465" s="575"/>
      <c r="CV465" s="575"/>
      <c r="CW465" s="575"/>
      <c r="CX465" s="575"/>
      <c r="CY465" s="575"/>
      <c r="CZ465" s="575"/>
      <c r="DA465" s="575"/>
      <c r="DB465" s="575"/>
      <c r="DC465" s="575"/>
      <c r="DD465" s="575"/>
      <c r="DE465" s="575"/>
      <c r="DF465" s="575"/>
      <c r="DG465" s="575"/>
      <c r="DH465" s="575"/>
      <c r="DI465" s="575"/>
      <c r="DJ465" s="575"/>
      <c r="DK465" s="575"/>
      <c r="DL465" s="575"/>
      <c r="DM465" s="575"/>
      <c r="DN465" s="575"/>
      <c r="DO465" s="575"/>
      <c r="DP465" s="575"/>
      <c r="DQ465" s="575"/>
      <c r="DR465" s="575"/>
      <c r="DS465" s="575"/>
      <c r="DT465" s="575"/>
      <c r="DU465" s="575"/>
      <c r="DV465" s="575"/>
      <c r="DW465" s="575"/>
      <c r="DX465" s="575"/>
      <c r="DY465" s="575"/>
      <c r="DZ465" s="575"/>
      <c r="EA465" s="575"/>
      <c r="EB465" s="575"/>
      <c r="EC465" s="575"/>
      <c r="ED465" s="575"/>
      <c r="EE465" s="575"/>
      <c r="EF465" s="575"/>
      <c r="EG465" s="575"/>
    </row>
    <row r="466" spans="1:137">
      <c r="A466" s="575"/>
      <c r="B466" s="575"/>
      <c r="C466" s="575"/>
      <c r="D466" s="575"/>
      <c r="E466" s="575"/>
      <c r="F466" s="575"/>
      <c r="G466" s="575"/>
      <c r="H466" s="575"/>
      <c r="I466" s="575"/>
      <c r="J466" s="575"/>
      <c r="K466" s="575"/>
      <c r="L466" s="575"/>
      <c r="M466" s="575"/>
      <c r="N466" s="575"/>
      <c r="O466" s="575"/>
      <c r="P466" s="575"/>
      <c r="Q466" s="575"/>
      <c r="R466" s="575"/>
      <c r="S466" s="575"/>
      <c r="T466" s="575"/>
      <c r="U466" s="575"/>
      <c r="V466" s="575"/>
      <c r="W466" s="575"/>
      <c r="X466" s="575"/>
      <c r="Y466" s="575"/>
      <c r="Z466" s="575"/>
      <c r="AA466" s="575"/>
      <c r="AB466" s="575"/>
      <c r="AC466" s="575"/>
      <c r="AD466" s="575"/>
      <c r="AE466" s="575"/>
      <c r="AF466" s="575"/>
      <c r="AG466" s="575"/>
      <c r="AH466" s="575"/>
      <c r="AI466" s="575"/>
      <c r="AJ466" s="575"/>
      <c r="AK466" s="575"/>
      <c r="AL466" s="575"/>
      <c r="AM466" s="575"/>
      <c r="AN466" s="575"/>
      <c r="AO466" s="575"/>
      <c r="AP466" s="575"/>
      <c r="AQ466" s="575"/>
      <c r="AR466" s="575"/>
      <c r="AS466" s="575"/>
      <c r="AT466" s="575"/>
      <c r="AU466" s="575"/>
      <c r="AV466" s="575"/>
      <c r="AW466" s="575"/>
      <c r="AX466" s="575"/>
      <c r="AY466" s="575"/>
      <c r="AZ466" s="575"/>
      <c r="BA466" s="575"/>
      <c r="BB466" s="575"/>
      <c r="BC466" s="575"/>
      <c r="BD466" s="575"/>
      <c r="BE466" s="575"/>
      <c r="BF466" s="575"/>
      <c r="BG466" s="575"/>
      <c r="BH466" s="575"/>
      <c r="BI466" s="575"/>
      <c r="BJ466" s="575"/>
      <c r="BK466" s="575"/>
      <c r="BL466" s="575"/>
      <c r="BM466" s="575"/>
      <c r="BN466" s="575"/>
      <c r="BO466" s="575"/>
      <c r="BP466" s="575"/>
      <c r="BQ466" s="575"/>
      <c r="BR466" s="575"/>
      <c r="BS466" s="575"/>
      <c r="BT466" s="575"/>
      <c r="BU466" s="575"/>
      <c r="BV466" s="575"/>
      <c r="BW466" s="575"/>
      <c r="BX466" s="575"/>
      <c r="BY466" s="575"/>
      <c r="BZ466" s="575"/>
      <c r="CA466" s="575"/>
      <c r="CB466" s="575"/>
      <c r="CC466" s="575"/>
      <c r="CD466" s="575"/>
      <c r="CE466" s="575"/>
      <c r="CF466" s="575"/>
      <c r="CG466" s="575"/>
      <c r="CH466" s="575"/>
      <c r="CI466" s="575"/>
      <c r="CJ466" s="575"/>
      <c r="CK466" s="575"/>
      <c r="CL466" s="575"/>
      <c r="CM466" s="575"/>
      <c r="CN466" s="575"/>
      <c r="CO466" s="575"/>
      <c r="CP466" s="575"/>
      <c r="CQ466" s="575"/>
      <c r="CR466" s="575"/>
      <c r="CS466" s="575"/>
      <c r="CT466" s="575"/>
      <c r="CU466" s="575"/>
      <c r="CV466" s="575"/>
      <c r="CW466" s="575"/>
      <c r="CX466" s="575"/>
      <c r="CY466" s="575"/>
      <c r="CZ466" s="575"/>
      <c r="DA466" s="575"/>
      <c r="DB466" s="575"/>
      <c r="DC466" s="575"/>
      <c r="DD466" s="575"/>
      <c r="DE466" s="575"/>
      <c r="DF466" s="575"/>
      <c r="DG466" s="575"/>
      <c r="DH466" s="575"/>
      <c r="DI466" s="575"/>
      <c r="DJ466" s="575"/>
      <c r="DK466" s="575"/>
      <c r="DL466" s="575"/>
      <c r="DM466" s="575"/>
      <c r="DN466" s="575"/>
      <c r="DO466" s="575"/>
      <c r="DP466" s="575"/>
      <c r="DQ466" s="575"/>
      <c r="DR466" s="575"/>
      <c r="DS466" s="575"/>
      <c r="DT466" s="575"/>
      <c r="DU466" s="575"/>
      <c r="DV466" s="575"/>
      <c r="DW466" s="575"/>
      <c r="DX466" s="575"/>
      <c r="DY466" s="575"/>
      <c r="DZ466" s="575"/>
      <c r="EA466" s="575"/>
      <c r="EB466" s="575"/>
      <c r="EC466" s="575"/>
      <c r="ED466" s="575"/>
      <c r="EE466" s="575"/>
      <c r="EF466" s="575"/>
      <c r="EG466" s="575"/>
    </row>
    <row r="467" spans="1:137">
      <c r="A467" s="575"/>
      <c r="B467" s="575"/>
      <c r="C467" s="575"/>
      <c r="D467" s="575"/>
      <c r="E467" s="575"/>
      <c r="F467" s="575"/>
      <c r="G467" s="575"/>
      <c r="H467" s="575"/>
      <c r="I467" s="575"/>
      <c r="J467" s="575"/>
      <c r="K467" s="575"/>
      <c r="L467" s="575"/>
      <c r="M467" s="575"/>
      <c r="N467" s="575"/>
      <c r="O467" s="575"/>
      <c r="P467" s="575"/>
      <c r="Q467" s="575"/>
      <c r="R467" s="575"/>
      <c r="S467" s="575"/>
      <c r="T467" s="575"/>
      <c r="U467" s="575"/>
      <c r="V467" s="575"/>
      <c r="W467" s="575"/>
      <c r="X467" s="575"/>
      <c r="Y467" s="575"/>
      <c r="Z467" s="575"/>
      <c r="AA467" s="575"/>
      <c r="AB467" s="575"/>
      <c r="AC467" s="575"/>
      <c r="AD467" s="575"/>
      <c r="AE467" s="575"/>
      <c r="AF467" s="575"/>
      <c r="AG467" s="575"/>
      <c r="AH467" s="575"/>
      <c r="AI467" s="575"/>
      <c r="AJ467" s="575"/>
      <c r="AK467" s="575"/>
      <c r="AL467" s="575"/>
      <c r="AM467" s="575"/>
      <c r="AN467" s="575"/>
      <c r="AO467" s="575"/>
      <c r="AP467" s="575"/>
      <c r="AQ467" s="575"/>
      <c r="AR467" s="575"/>
      <c r="AS467" s="575"/>
      <c r="AT467" s="575"/>
      <c r="AU467" s="575"/>
      <c r="AV467" s="575"/>
      <c r="AW467" s="575"/>
      <c r="AX467" s="575"/>
      <c r="AY467" s="575"/>
      <c r="AZ467" s="575"/>
      <c r="BA467" s="575"/>
      <c r="BB467" s="575"/>
      <c r="BC467" s="575"/>
      <c r="BD467" s="575"/>
      <c r="BE467" s="575"/>
      <c r="BF467" s="575"/>
      <c r="BG467" s="575"/>
      <c r="BH467" s="575"/>
      <c r="BI467" s="575"/>
      <c r="BJ467" s="575"/>
      <c r="BK467" s="575"/>
      <c r="BL467" s="575"/>
      <c r="BM467" s="575"/>
      <c r="BN467" s="575"/>
      <c r="BO467" s="575"/>
      <c r="BP467" s="575"/>
      <c r="BQ467" s="575"/>
      <c r="BR467" s="575"/>
      <c r="BS467" s="575"/>
      <c r="BT467" s="575"/>
      <c r="BU467" s="575"/>
      <c r="BV467" s="575"/>
      <c r="BW467" s="575"/>
      <c r="BX467" s="575"/>
      <c r="BY467" s="575"/>
      <c r="BZ467" s="575"/>
      <c r="CA467" s="575"/>
      <c r="CB467" s="575"/>
      <c r="CC467" s="575"/>
      <c r="CD467" s="575"/>
      <c r="CE467" s="575"/>
      <c r="CF467" s="575"/>
      <c r="CG467" s="575"/>
      <c r="CH467" s="575"/>
      <c r="CI467" s="575"/>
      <c r="CJ467" s="575"/>
      <c r="CK467" s="575"/>
      <c r="CL467" s="575"/>
      <c r="CM467" s="575"/>
      <c r="CN467" s="575"/>
      <c r="CO467" s="575"/>
      <c r="CP467" s="575"/>
      <c r="CQ467" s="575"/>
      <c r="CR467" s="575"/>
      <c r="CS467" s="575"/>
      <c r="CT467" s="575"/>
      <c r="CU467" s="575"/>
      <c r="CV467" s="575"/>
      <c r="CW467" s="575"/>
      <c r="CX467" s="575"/>
      <c r="CY467" s="575"/>
      <c r="CZ467" s="575"/>
      <c r="DA467" s="575"/>
      <c r="DB467" s="575"/>
      <c r="DC467" s="575"/>
      <c r="DD467" s="575"/>
      <c r="DE467" s="575"/>
      <c r="DF467" s="575"/>
      <c r="DG467" s="575"/>
      <c r="DH467" s="575"/>
      <c r="DI467" s="575"/>
      <c r="DJ467" s="575"/>
      <c r="DK467" s="575"/>
      <c r="DL467" s="575"/>
      <c r="DM467" s="575"/>
      <c r="DN467" s="575"/>
      <c r="DO467" s="575"/>
      <c r="DP467" s="575"/>
      <c r="DQ467" s="575"/>
      <c r="DR467" s="575"/>
      <c r="DS467" s="575"/>
      <c r="DT467" s="575"/>
      <c r="DU467" s="575"/>
      <c r="DV467" s="575"/>
      <c r="DW467" s="575"/>
      <c r="DX467" s="575"/>
      <c r="DY467" s="575"/>
      <c r="DZ467" s="575"/>
      <c r="EA467" s="575"/>
      <c r="EB467" s="575"/>
      <c r="EC467" s="575"/>
      <c r="ED467" s="575"/>
      <c r="EE467" s="575"/>
      <c r="EF467" s="575"/>
      <c r="EG467" s="575"/>
    </row>
    <row r="468" spans="1:137">
      <c r="A468" s="575"/>
      <c r="B468" s="575"/>
      <c r="C468" s="575"/>
      <c r="D468" s="575"/>
      <c r="E468" s="575"/>
      <c r="F468" s="575"/>
      <c r="G468" s="575"/>
      <c r="H468" s="575"/>
      <c r="I468" s="575"/>
      <c r="J468" s="575"/>
      <c r="K468" s="575"/>
      <c r="L468" s="575"/>
      <c r="M468" s="575"/>
      <c r="N468" s="575"/>
      <c r="O468" s="575"/>
      <c r="P468" s="575"/>
      <c r="Q468" s="575"/>
      <c r="R468" s="575"/>
      <c r="S468" s="575"/>
      <c r="T468" s="575"/>
      <c r="U468" s="575"/>
      <c r="V468" s="575"/>
      <c r="W468" s="575"/>
      <c r="X468" s="575"/>
      <c r="Y468" s="575"/>
      <c r="Z468" s="575"/>
      <c r="AA468" s="575"/>
      <c r="AB468" s="575"/>
      <c r="AC468" s="575"/>
      <c r="AD468" s="575"/>
      <c r="AE468" s="575"/>
      <c r="AF468" s="575"/>
      <c r="AG468" s="575"/>
      <c r="AH468" s="575"/>
      <c r="AI468" s="575"/>
      <c r="AJ468" s="575"/>
      <c r="AK468" s="575"/>
      <c r="AL468" s="575"/>
      <c r="AM468" s="575"/>
      <c r="AN468" s="575"/>
      <c r="AO468" s="575"/>
      <c r="AP468" s="575"/>
      <c r="AQ468" s="575"/>
      <c r="AR468" s="575"/>
      <c r="AS468" s="575"/>
      <c r="AT468" s="575"/>
      <c r="AU468" s="575"/>
      <c r="AV468" s="575"/>
      <c r="AW468" s="575"/>
      <c r="AX468" s="575"/>
      <c r="AY468" s="575"/>
      <c r="AZ468" s="575"/>
      <c r="BA468" s="575"/>
      <c r="BB468" s="575"/>
      <c r="BC468" s="575"/>
      <c r="BD468" s="575"/>
      <c r="BE468" s="575"/>
      <c r="BF468" s="575"/>
      <c r="BG468" s="575"/>
      <c r="BH468" s="575"/>
      <c r="BI468" s="575"/>
      <c r="BJ468" s="575"/>
      <c r="BK468" s="575"/>
      <c r="BL468" s="575"/>
      <c r="BM468" s="575"/>
      <c r="BN468" s="575"/>
      <c r="BO468" s="575"/>
      <c r="BP468" s="575"/>
      <c r="BQ468" s="575"/>
      <c r="BR468" s="575"/>
      <c r="BS468" s="575"/>
      <c r="BT468" s="575"/>
      <c r="BU468" s="575"/>
      <c r="BV468" s="575"/>
      <c r="BW468" s="575"/>
      <c r="BX468" s="575"/>
      <c r="BY468" s="575"/>
      <c r="BZ468" s="575"/>
      <c r="CA468" s="575"/>
      <c r="CB468" s="575"/>
      <c r="CC468" s="575"/>
      <c r="CD468" s="575"/>
      <c r="CE468" s="575"/>
      <c r="CF468" s="575"/>
      <c r="CG468" s="575"/>
      <c r="CH468" s="575"/>
      <c r="CI468" s="575"/>
      <c r="CJ468" s="575"/>
      <c r="CK468" s="575"/>
      <c r="CL468" s="575"/>
      <c r="CM468" s="575"/>
      <c r="CN468" s="575"/>
      <c r="CO468" s="575"/>
      <c r="CP468" s="575"/>
      <c r="CQ468" s="575"/>
      <c r="CR468" s="575"/>
      <c r="CS468" s="575"/>
      <c r="CT468" s="575"/>
      <c r="CU468" s="575"/>
      <c r="CV468" s="575"/>
      <c r="CW468" s="575"/>
      <c r="CX468" s="575"/>
      <c r="CY468" s="575"/>
      <c r="CZ468" s="575"/>
      <c r="DA468" s="575"/>
      <c r="DB468" s="575"/>
      <c r="DC468" s="575"/>
      <c r="DD468" s="575"/>
      <c r="DE468" s="575"/>
      <c r="DF468" s="575"/>
      <c r="DG468" s="575"/>
      <c r="DH468" s="575"/>
      <c r="DI468" s="575"/>
      <c r="DJ468" s="575"/>
      <c r="DK468" s="575"/>
      <c r="DL468" s="575"/>
      <c r="DM468" s="575"/>
      <c r="DN468" s="575"/>
      <c r="DO468" s="575"/>
      <c r="DP468" s="575"/>
      <c r="DQ468" s="575"/>
      <c r="DR468" s="575"/>
      <c r="DS468" s="575"/>
      <c r="DT468" s="575"/>
      <c r="DU468" s="575"/>
      <c r="DV468" s="575"/>
      <c r="DW468" s="575"/>
      <c r="DX468" s="575"/>
      <c r="DY468" s="575"/>
      <c r="DZ468" s="575"/>
      <c r="EA468" s="575"/>
      <c r="EB468" s="575"/>
      <c r="EC468" s="575"/>
      <c r="ED468" s="575"/>
      <c r="EE468" s="575"/>
      <c r="EF468" s="575"/>
      <c r="EG468" s="575"/>
    </row>
    <row r="469" spans="1:137">
      <c r="A469" s="575"/>
      <c r="B469" s="575"/>
      <c r="C469" s="575"/>
      <c r="D469" s="575"/>
      <c r="E469" s="575"/>
      <c r="F469" s="575"/>
      <c r="G469" s="575"/>
      <c r="H469" s="575"/>
      <c r="I469" s="575"/>
      <c r="J469" s="575"/>
      <c r="K469" s="575"/>
      <c r="L469" s="575"/>
      <c r="M469" s="575"/>
      <c r="N469" s="575"/>
      <c r="O469" s="575"/>
      <c r="P469" s="575"/>
      <c r="Q469" s="575"/>
      <c r="R469" s="575"/>
      <c r="S469" s="575"/>
      <c r="T469" s="575"/>
      <c r="U469" s="575"/>
      <c r="V469" s="575"/>
      <c r="W469" s="575"/>
      <c r="X469" s="575"/>
      <c r="Y469" s="575"/>
      <c r="Z469" s="575"/>
      <c r="AA469" s="575"/>
      <c r="AB469" s="575"/>
      <c r="AC469" s="575"/>
      <c r="AD469" s="575"/>
      <c r="AE469" s="575"/>
      <c r="AF469" s="575"/>
      <c r="AG469" s="575"/>
      <c r="AH469" s="575"/>
      <c r="AI469" s="575"/>
      <c r="AJ469" s="575"/>
      <c r="AK469" s="575"/>
      <c r="AL469" s="575"/>
      <c r="AM469" s="575"/>
      <c r="AN469" s="575"/>
      <c r="AO469" s="575"/>
      <c r="AP469" s="575"/>
      <c r="AQ469" s="575"/>
      <c r="AR469" s="575"/>
      <c r="AS469" s="575"/>
      <c r="AT469" s="575"/>
      <c r="AU469" s="575"/>
      <c r="AV469" s="575"/>
      <c r="AW469" s="575"/>
      <c r="AX469" s="575"/>
      <c r="AY469" s="575"/>
      <c r="AZ469" s="575"/>
      <c r="BA469" s="575"/>
      <c r="BB469" s="575"/>
      <c r="BC469" s="575"/>
      <c r="BD469" s="575"/>
      <c r="BE469" s="575"/>
      <c r="BF469" s="575"/>
      <c r="BG469" s="575"/>
      <c r="BH469" s="575"/>
      <c r="BI469" s="575"/>
      <c r="BJ469" s="575"/>
      <c r="BK469" s="575"/>
      <c r="BL469" s="575"/>
      <c r="BM469" s="575"/>
      <c r="BN469" s="575"/>
      <c r="BO469" s="575"/>
      <c r="BP469" s="575"/>
      <c r="BQ469" s="575"/>
      <c r="BR469" s="575"/>
      <c r="BS469" s="575"/>
      <c r="BT469" s="575"/>
      <c r="BU469" s="575"/>
      <c r="BV469" s="575"/>
      <c r="BW469" s="575"/>
      <c r="BX469" s="575"/>
      <c r="BY469" s="575"/>
      <c r="BZ469" s="575"/>
      <c r="CA469" s="575"/>
      <c r="CB469" s="575"/>
      <c r="CC469" s="575"/>
      <c r="CD469" s="575"/>
      <c r="CE469" s="575"/>
      <c r="CF469" s="575"/>
      <c r="CG469" s="575"/>
      <c r="CH469" s="575"/>
      <c r="CI469" s="575"/>
      <c r="CJ469" s="575"/>
      <c r="CK469" s="575"/>
      <c r="CL469" s="575"/>
      <c r="CM469" s="575"/>
      <c r="CN469" s="575"/>
      <c r="CO469" s="575"/>
      <c r="CP469" s="575"/>
      <c r="CQ469" s="575"/>
      <c r="CR469" s="575"/>
      <c r="CS469" s="575"/>
      <c r="CT469" s="575"/>
      <c r="CU469" s="575"/>
      <c r="CV469" s="575"/>
      <c r="CW469" s="575"/>
      <c r="CX469" s="575"/>
      <c r="CY469" s="575"/>
      <c r="CZ469" s="575"/>
      <c r="DA469" s="575"/>
      <c r="DB469" s="575"/>
      <c r="DC469" s="575"/>
      <c r="DD469" s="575"/>
      <c r="DE469" s="575"/>
      <c r="DF469" s="575"/>
      <c r="DG469" s="575"/>
      <c r="DH469" s="575"/>
      <c r="DI469" s="575"/>
      <c r="DJ469" s="575"/>
      <c r="DK469" s="575"/>
      <c r="DL469" s="575"/>
      <c r="DM469" s="575"/>
      <c r="DN469" s="575"/>
      <c r="DO469" s="575"/>
      <c r="DP469" s="575"/>
      <c r="DQ469" s="575"/>
      <c r="DR469" s="575"/>
      <c r="DS469" s="575"/>
      <c r="DT469" s="575"/>
      <c r="DU469" s="575"/>
      <c r="DV469" s="575"/>
      <c r="DW469" s="575"/>
      <c r="DX469" s="575"/>
      <c r="DY469" s="575"/>
      <c r="DZ469" s="575"/>
      <c r="EA469" s="575"/>
      <c r="EB469" s="575"/>
      <c r="EC469" s="575"/>
      <c r="ED469" s="575"/>
      <c r="EE469" s="575"/>
      <c r="EF469" s="575"/>
      <c r="EG469" s="575"/>
    </row>
    <row r="470" spans="1:137">
      <c r="A470" s="575"/>
      <c r="B470" s="575"/>
      <c r="C470" s="575"/>
      <c r="D470" s="575"/>
      <c r="E470" s="575"/>
      <c r="F470" s="575"/>
      <c r="G470" s="575"/>
      <c r="H470" s="575"/>
      <c r="I470" s="575"/>
      <c r="J470" s="575"/>
      <c r="K470" s="575"/>
      <c r="L470" s="575"/>
      <c r="M470" s="575"/>
      <c r="N470" s="575"/>
      <c r="O470" s="575"/>
      <c r="P470" s="575"/>
      <c r="Q470" s="575"/>
      <c r="R470" s="575"/>
      <c r="S470" s="575"/>
      <c r="T470" s="575"/>
      <c r="U470" s="575"/>
      <c r="V470" s="575"/>
      <c r="W470" s="575"/>
      <c r="X470" s="575"/>
      <c r="Y470" s="575"/>
      <c r="Z470" s="575"/>
      <c r="AA470" s="575"/>
      <c r="AB470" s="575"/>
      <c r="AC470" s="575"/>
      <c r="AD470" s="575"/>
      <c r="AE470" s="575"/>
      <c r="AF470" s="575"/>
      <c r="AG470" s="575"/>
      <c r="AH470" s="575"/>
      <c r="AI470" s="575"/>
      <c r="AJ470" s="575"/>
      <c r="AK470" s="575"/>
      <c r="AL470" s="575"/>
      <c r="AM470" s="575"/>
      <c r="AN470" s="575"/>
      <c r="AO470" s="575"/>
      <c r="AP470" s="575"/>
      <c r="AQ470" s="575"/>
      <c r="AR470" s="575"/>
      <c r="AS470" s="575"/>
      <c r="AT470" s="575"/>
      <c r="AU470" s="575"/>
      <c r="AV470" s="575"/>
      <c r="AW470" s="575"/>
      <c r="AX470" s="575"/>
      <c r="AY470" s="575"/>
      <c r="AZ470" s="575"/>
      <c r="BA470" s="575"/>
      <c r="BB470" s="575"/>
      <c r="BC470" s="575"/>
      <c r="BD470" s="575"/>
      <c r="BE470" s="575"/>
      <c r="BF470" s="575"/>
      <c r="BG470" s="575"/>
      <c r="BH470" s="575"/>
      <c r="BI470" s="575"/>
      <c r="BJ470" s="575"/>
      <c r="BK470" s="575"/>
      <c r="BL470" s="575"/>
      <c r="BM470" s="575"/>
      <c r="BN470" s="575"/>
      <c r="BO470" s="575"/>
      <c r="BP470" s="575"/>
      <c r="BQ470" s="575"/>
      <c r="BR470" s="575"/>
      <c r="BS470" s="575"/>
      <c r="BT470" s="575"/>
      <c r="BU470" s="575"/>
      <c r="BV470" s="575"/>
      <c r="BW470" s="575"/>
      <c r="BX470" s="575"/>
      <c r="BY470" s="575"/>
      <c r="BZ470" s="575"/>
      <c r="CA470" s="575"/>
      <c r="CB470" s="575"/>
      <c r="CC470" s="575"/>
      <c r="CD470" s="575"/>
      <c r="CE470" s="575"/>
      <c r="CF470" s="575"/>
      <c r="CG470" s="575"/>
      <c r="CH470" s="575"/>
      <c r="CI470" s="575"/>
      <c r="CJ470" s="575"/>
      <c r="CK470" s="575"/>
      <c r="CL470" s="575"/>
      <c r="CM470" s="575"/>
      <c r="CN470" s="575"/>
      <c r="CO470" s="575"/>
      <c r="CP470" s="575"/>
      <c r="CQ470" s="575"/>
      <c r="CR470" s="575"/>
      <c r="CS470" s="575"/>
      <c r="CT470" s="575"/>
      <c r="CU470" s="575"/>
      <c r="CV470" s="575"/>
      <c r="CW470" s="575"/>
      <c r="CX470" s="575"/>
      <c r="CY470" s="575"/>
      <c r="CZ470" s="575"/>
      <c r="DA470" s="575"/>
      <c r="DB470" s="575"/>
      <c r="DC470" s="575"/>
      <c r="DD470" s="575"/>
      <c r="DE470" s="575"/>
      <c r="DF470" s="575"/>
      <c r="DG470" s="575"/>
      <c r="DH470" s="575"/>
      <c r="DI470" s="575"/>
      <c r="DJ470" s="575"/>
      <c r="DK470" s="575"/>
      <c r="DL470" s="575"/>
      <c r="DM470" s="575"/>
      <c r="DN470" s="575"/>
      <c r="DO470" s="575"/>
      <c r="DP470" s="575"/>
      <c r="DQ470" s="575"/>
      <c r="DR470" s="575"/>
      <c r="DS470" s="575"/>
      <c r="DT470" s="575"/>
      <c r="DU470" s="575"/>
      <c r="DV470" s="575"/>
      <c r="DW470" s="575"/>
      <c r="DX470" s="575"/>
      <c r="DY470" s="575"/>
      <c r="DZ470" s="575"/>
      <c r="EA470" s="575"/>
      <c r="EB470" s="575"/>
      <c r="EC470" s="575"/>
      <c r="ED470" s="575"/>
      <c r="EE470" s="575"/>
      <c r="EF470" s="575"/>
      <c r="EG470" s="575"/>
    </row>
    <row r="471" spans="1:137">
      <c r="A471" s="575"/>
      <c r="B471" s="575"/>
      <c r="C471" s="575"/>
      <c r="D471" s="575"/>
      <c r="E471" s="575"/>
      <c r="F471" s="575"/>
      <c r="G471" s="575"/>
      <c r="H471" s="575"/>
      <c r="I471" s="575"/>
      <c r="J471" s="575"/>
      <c r="K471" s="575"/>
      <c r="L471" s="575"/>
      <c r="M471" s="575"/>
      <c r="N471" s="575"/>
      <c r="O471" s="575"/>
      <c r="P471" s="575"/>
      <c r="Q471" s="575"/>
      <c r="R471" s="575"/>
      <c r="S471" s="575"/>
      <c r="T471" s="575"/>
      <c r="U471" s="575"/>
      <c r="V471" s="575"/>
      <c r="W471" s="575"/>
      <c r="X471" s="575"/>
      <c r="Y471" s="575"/>
      <c r="Z471" s="575"/>
      <c r="AA471" s="575"/>
      <c r="AB471" s="575"/>
      <c r="AC471" s="575"/>
      <c r="AD471" s="575"/>
      <c r="AE471" s="575"/>
      <c r="AF471" s="575"/>
      <c r="AG471" s="575"/>
      <c r="AH471" s="575"/>
      <c r="AI471" s="575"/>
      <c r="AJ471" s="575"/>
      <c r="AK471" s="575"/>
      <c r="AL471" s="575"/>
      <c r="AM471" s="575"/>
      <c r="AN471" s="575"/>
      <c r="AO471" s="575"/>
      <c r="AP471" s="575"/>
      <c r="AQ471" s="575"/>
      <c r="AR471" s="575"/>
      <c r="AS471" s="575"/>
      <c r="AT471" s="575"/>
      <c r="AU471" s="575"/>
      <c r="AV471" s="575"/>
      <c r="AW471" s="575"/>
      <c r="AX471" s="575"/>
      <c r="AY471" s="575"/>
      <c r="AZ471" s="575"/>
      <c r="BA471" s="575"/>
      <c r="BB471" s="575"/>
      <c r="BC471" s="575"/>
      <c r="BD471" s="575"/>
      <c r="BE471" s="575"/>
      <c r="BF471" s="575"/>
      <c r="BG471" s="575"/>
      <c r="BH471" s="575"/>
      <c r="BI471" s="575"/>
      <c r="BJ471" s="575"/>
      <c r="BK471" s="575"/>
      <c r="BL471" s="575"/>
      <c r="BM471" s="575"/>
      <c r="BN471" s="575"/>
      <c r="BO471" s="575"/>
      <c r="BP471" s="575"/>
      <c r="BQ471" s="575"/>
      <c r="BR471" s="575"/>
      <c r="BS471" s="575"/>
      <c r="BT471" s="575"/>
      <c r="BU471" s="575"/>
      <c r="BV471" s="575"/>
      <c r="BW471" s="575"/>
      <c r="BX471" s="575"/>
      <c r="BY471" s="575"/>
      <c r="BZ471" s="575"/>
      <c r="CA471" s="575"/>
      <c r="CB471" s="575"/>
      <c r="CC471" s="575"/>
      <c r="CD471" s="575"/>
      <c r="CE471" s="575"/>
      <c r="CF471" s="575"/>
      <c r="CG471" s="575"/>
      <c r="CH471" s="575"/>
      <c r="CI471" s="575"/>
      <c r="CJ471" s="575"/>
      <c r="CK471" s="575"/>
      <c r="CL471" s="575"/>
      <c r="CM471" s="575"/>
      <c r="CN471" s="575"/>
      <c r="CO471" s="575"/>
      <c r="CP471" s="575"/>
      <c r="CQ471" s="575"/>
      <c r="CR471" s="575"/>
      <c r="CS471" s="575"/>
      <c r="CT471" s="575"/>
      <c r="CU471" s="575"/>
      <c r="CV471" s="575"/>
      <c r="CW471" s="575"/>
      <c r="CX471" s="575"/>
      <c r="CY471" s="575"/>
      <c r="CZ471" s="575"/>
      <c r="DA471" s="575"/>
      <c r="DB471" s="575"/>
      <c r="DC471" s="575"/>
      <c r="DD471" s="575"/>
      <c r="DE471" s="575"/>
      <c r="DF471" s="575"/>
      <c r="DG471" s="575"/>
      <c r="DH471" s="575"/>
      <c r="DI471" s="575"/>
      <c r="DJ471" s="575"/>
      <c r="DK471" s="575"/>
      <c r="DL471" s="575"/>
      <c r="DM471" s="575"/>
      <c r="DN471" s="575"/>
      <c r="DO471" s="575"/>
      <c r="DP471" s="575"/>
      <c r="DQ471" s="575"/>
      <c r="DR471" s="575"/>
      <c r="DS471" s="575"/>
      <c r="DT471" s="575"/>
      <c r="DU471" s="575"/>
      <c r="DV471" s="575"/>
      <c r="DW471" s="575"/>
      <c r="DX471" s="575"/>
      <c r="DY471" s="575"/>
      <c r="DZ471" s="575"/>
      <c r="EA471" s="575"/>
      <c r="EB471" s="575"/>
      <c r="EC471" s="575"/>
      <c r="ED471" s="575"/>
      <c r="EE471" s="575"/>
      <c r="EF471" s="575"/>
      <c r="EG471" s="575"/>
    </row>
    <row r="472" spans="1:137">
      <c r="A472" s="575"/>
      <c r="B472" s="575"/>
      <c r="C472" s="575"/>
      <c r="D472" s="575"/>
      <c r="E472" s="575"/>
      <c r="F472" s="575"/>
      <c r="G472" s="575"/>
      <c r="H472" s="575"/>
      <c r="I472" s="575"/>
      <c r="J472" s="575"/>
      <c r="K472" s="575"/>
      <c r="L472" s="575"/>
      <c r="M472" s="575"/>
      <c r="N472" s="575"/>
      <c r="O472" s="575"/>
      <c r="P472" s="575"/>
      <c r="Q472" s="575"/>
      <c r="R472" s="575"/>
      <c r="S472" s="575"/>
      <c r="T472" s="575"/>
      <c r="U472" s="575"/>
      <c r="V472" s="575"/>
      <c r="W472" s="575"/>
      <c r="X472" s="575"/>
      <c r="Y472" s="575"/>
      <c r="Z472" s="575"/>
      <c r="AA472" s="575"/>
      <c r="AB472" s="575"/>
      <c r="AC472" s="575"/>
      <c r="AD472" s="575"/>
      <c r="AE472" s="575"/>
      <c r="AF472" s="575"/>
      <c r="AG472" s="575"/>
      <c r="AH472" s="575"/>
      <c r="AI472" s="575"/>
      <c r="AJ472" s="575"/>
      <c r="AK472" s="575"/>
      <c r="AL472" s="575"/>
      <c r="AM472" s="575"/>
      <c r="AN472" s="575"/>
      <c r="AO472" s="575"/>
      <c r="AP472" s="575"/>
      <c r="AQ472" s="575"/>
      <c r="AR472" s="575"/>
      <c r="AS472" s="575"/>
      <c r="AT472" s="575"/>
      <c r="AU472" s="575"/>
      <c r="AV472" s="575"/>
      <c r="AW472" s="575"/>
      <c r="AX472" s="575"/>
      <c r="AY472" s="575"/>
      <c r="AZ472" s="575"/>
      <c r="BA472" s="575"/>
      <c r="BB472" s="575"/>
      <c r="BC472" s="575"/>
      <c r="BD472" s="575"/>
      <c r="BE472" s="575"/>
      <c r="BF472" s="575"/>
      <c r="BG472" s="575"/>
      <c r="BH472" s="575"/>
      <c r="BI472" s="575"/>
      <c r="BJ472" s="575"/>
      <c r="BK472" s="575"/>
      <c r="BL472" s="575"/>
      <c r="BM472" s="575"/>
      <c r="BN472" s="575"/>
      <c r="BO472" s="575"/>
      <c r="BP472" s="575"/>
      <c r="BQ472" s="575"/>
      <c r="BR472" s="575"/>
      <c r="BS472" s="575"/>
      <c r="BT472" s="575"/>
      <c r="BU472" s="575"/>
      <c r="BV472" s="575"/>
      <c r="BW472" s="575"/>
      <c r="BX472" s="575"/>
      <c r="BY472" s="575"/>
      <c r="BZ472" s="575"/>
      <c r="CA472" s="575"/>
      <c r="CB472" s="575"/>
      <c r="CC472" s="575"/>
      <c r="CD472" s="575"/>
      <c r="CE472" s="575"/>
      <c r="CF472" s="575"/>
      <c r="CG472" s="575"/>
      <c r="CH472" s="575"/>
      <c r="CI472" s="575"/>
      <c r="CJ472" s="575"/>
      <c r="CK472" s="575"/>
      <c r="CL472" s="575"/>
      <c r="CM472" s="575"/>
      <c r="CN472" s="575"/>
      <c r="CO472" s="575"/>
      <c r="CP472" s="575"/>
      <c r="CQ472" s="575"/>
      <c r="CR472" s="575"/>
      <c r="CS472" s="575"/>
      <c r="CT472" s="575"/>
      <c r="CU472" s="575"/>
      <c r="CV472" s="575"/>
      <c r="CW472" s="575"/>
      <c r="CX472" s="575"/>
      <c r="CY472" s="575"/>
      <c r="CZ472" s="575"/>
      <c r="DA472" s="575"/>
      <c r="DB472" s="575"/>
      <c r="DC472" s="575"/>
      <c r="DD472" s="575"/>
      <c r="DE472" s="575"/>
      <c r="DF472" s="575"/>
      <c r="DG472" s="575"/>
      <c r="DH472" s="575"/>
      <c r="DI472" s="575"/>
      <c r="DJ472" s="575"/>
      <c r="DK472" s="575"/>
      <c r="DL472" s="575"/>
      <c r="DM472" s="575"/>
      <c r="DN472" s="575"/>
      <c r="DO472" s="575"/>
      <c r="DP472" s="575"/>
      <c r="DQ472" s="575"/>
      <c r="DR472" s="575"/>
      <c r="DS472" s="575"/>
      <c r="DT472" s="575"/>
      <c r="DU472" s="575"/>
      <c r="DV472" s="575"/>
      <c r="DW472" s="575"/>
      <c r="DX472" s="575"/>
      <c r="DY472" s="575"/>
      <c r="DZ472" s="575"/>
      <c r="EA472" s="575"/>
      <c r="EB472" s="575"/>
      <c r="EC472" s="575"/>
      <c r="ED472" s="575"/>
      <c r="EE472" s="575"/>
      <c r="EF472" s="575"/>
      <c r="EG472" s="575"/>
    </row>
    <row r="473" spans="1:137">
      <c r="A473" s="575"/>
      <c r="B473" s="575"/>
      <c r="C473" s="575"/>
      <c r="D473" s="575"/>
      <c r="E473" s="575"/>
      <c r="F473" s="575"/>
      <c r="G473" s="575"/>
      <c r="H473" s="575"/>
      <c r="I473" s="575"/>
      <c r="J473" s="575"/>
      <c r="K473" s="575"/>
      <c r="L473" s="575"/>
      <c r="M473" s="575"/>
      <c r="N473" s="575"/>
      <c r="O473" s="575"/>
      <c r="P473" s="575"/>
      <c r="Q473" s="575"/>
      <c r="R473" s="575"/>
      <c r="S473" s="575"/>
      <c r="T473" s="575"/>
      <c r="U473" s="575"/>
      <c r="V473" s="575"/>
      <c r="W473" s="575"/>
      <c r="X473" s="575"/>
      <c r="Y473" s="575"/>
      <c r="Z473" s="575"/>
      <c r="AA473" s="575"/>
      <c r="AB473" s="575"/>
      <c r="AC473" s="575"/>
      <c r="AD473" s="575"/>
      <c r="AE473" s="575"/>
      <c r="AF473" s="575"/>
      <c r="AG473" s="575"/>
      <c r="AH473" s="575"/>
      <c r="AI473" s="575"/>
      <c r="AJ473" s="575"/>
      <c r="AK473" s="575"/>
      <c r="AL473" s="575"/>
      <c r="AM473" s="575"/>
      <c r="AN473" s="575"/>
      <c r="AO473" s="575"/>
      <c r="AP473" s="575"/>
      <c r="AQ473" s="575"/>
      <c r="AR473" s="575"/>
      <c r="AS473" s="575"/>
      <c r="AT473" s="575"/>
      <c r="AU473" s="575"/>
      <c r="AV473" s="575"/>
      <c r="AW473" s="575"/>
      <c r="AX473" s="575"/>
      <c r="AY473" s="575"/>
      <c r="AZ473" s="575"/>
      <c r="BA473" s="575"/>
      <c r="BB473" s="575"/>
      <c r="BC473" s="575"/>
      <c r="BD473" s="575"/>
      <c r="BE473" s="575"/>
      <c r="BF473" s="575"/>
      <c r="BG473" s="575"/>
      <c r="BH473" s="575"/>
      <c r="BI473" s="575"/>
      <c r="BJ473" s="575"/>
      <c r="BK473" s="575"/>
      <c r="BL473" s="575"/>
      <c r="BM473" s="575"/>
      <c r="BN473" s="575"/>
      <c r="BO473" s="575"/>
      <c r="BP473" s="575"/>
      <c r="BQ473" s="575"/>
      <c r="BR473" s="575"/>
      <c r="BS473" s="575"/>
      <c r="BT473" s="575"/>
      <c r="BU473" s="575"/>
      <c r="BV473" s="575"/>
      <c r="BW473" s="575"/>
      <c r="BX473" s="575"/>
      <c r="BY473" s="575"/>
      <c r="BZ473" s="575"/>
      <c r="CA473" s="575"/>
      <c r="CB473" s="575"/>
      <c r="CC473" s="575"/>
      <c r="CD473" s="575"/>
      <c r="CE473" s="575"/>
      <c r="CF473" s="575"/>
      <c r="CG473" s="575"/>
      <c r="CH473" s="575"/>
      <c r="CI473" s="575"/>
      <c r="CJ473" s="575"/>
      <c r="CK473" s="575"/>
      <c r="CL473" s="575"/>
      <c r="CM473" s="575"/>
      <c r="CN473" s="575"/>
      <c r="CO473" s="575"/>
      <c r="CP473" s="575"/>
      <c r="CQ473" s="575"/>
      <c r="CR473" s="575"/>
      <c r="CS473" s="575"/>
      <c r="CT473" s="575"/>
      <c r="CU473" s="575"/>
      <c r="CV473" s="575"/>
      <c r="CW473" s="575"/>
      <c r="CX473" s="575"/>
      <c r="CY473" s="575"/>
      <c r="CZ473" s="575"/>
      <c r="DA473" s="575"/>
      <c r="DB473" s="575"/>
      <c r="DC473" s="575"/>
      <c r="DD473" s="575"/>
      <c r="DE473" s="575"/>
      <c r="DF473" s="575"/>
      <c r="DG473" s="575"/>
      <c r="DH473" s="575"/>
      <c r="DI473" s="575"/>
      <c r="DJ473" s="575"/>
      <c r="DK473" s="575"/>
      <c r="DL473" s="575"/>
      <c r="DM473" s="575"/>
      <c r="DN473" s="575"/>
      <c r="DO473" s="575"/>
      <c r="DP473" s="575"/>
      <c r="DQ473" s="575"/>
      <c r="DR473" s="575"/>
      <c r="DS473" s="575"/>
      <c r="DT473" s="575"/>
      <c r="DU473" s="575"/>
      <c r="DV473" s="575"/>
      <c r="DW473" s="575"/>
      <c r="DX473" s="575"/>
      <c r="DY473" s="575"/>
      <c r="DZ473" s="575"/>
      <c r="EA473" s="575"/>
      <c r="EB473" s="575"/>
      <c r="EC473" s="575"/>
      <c r="ED473" s="575"/>
      <c r="EE473" s="575"/>
      <c r="EF473" s="575"/>
      <c r="EG473" s="575"/>
    </row>
    <row r="474" spans="1:137">
      <c r="A474" s="575"/>
      <c r="B474" s="575"/>
      <c r="C474" s="575"/>
      <c r="D474" s="575"/>
      <c r="E474" s="575"/>
      <c r="F474" s="575"/>
      <c r="G474" s="575"/>
      <c r="H474" s="575"/>
      <c r="I474" s="575"/>
      <c r="J474" s="575"/>
      <c r="K474" s="575"/>
      <c r="L474" s="575"/>
      <c r="M474" s="575"/>
      <c r="N474" s="575"/>
      <c r="O474" s="575"/>
      <c r="P474" s="575"/>
      <c r="Q474" s="575"/>
      <c r="R474" s="575"/>
      <c r="S474" s="575"/>
      <c r="T474" s="575"/>
      <c r="U474" s="575"/>
      <c r="V474" s="575"/>
      <c r="W474" s="575"/>
      <c r="X474" s="575"/>
      <c r="Y474" s="575"/>
      <c r="Z474" s="575"/>
      <c r="AA474" s="575"/>
      <c r="AB474" s="575"/>
      <c r="AC474" s="575"/>
      <c r="AD474" s="575"/>
      <c r="AE474" s="575"/>
      <c r="AF474" s="575"/>
      <c r="AG474" s="575"/>
      <c r="AH474" s="575"/>
      <c r="AI474" s="575"/>
      <c r="AJ474" s="575"/>
      <c r="AK474" s="575"/>
      <c r="AL474" s="575"/>
      <c r="AM474" s="575"/>
      <c r="AN474" s="575"/>
      <c r="AO474" s="575"/>
      <c r="AP474" s="575"/>
      <c r="AQ474" s="575"/>
      <c r="AR474" s="575"/>
      <c r="AS474" s="575"/>
      <c r="AT474" s="575"/>
      <c r="AU474" s="575"/>
      <c r="AV474" s="575"/>
      <c r="AW474" s="575"/>
      <c r="AX474" s="575"/>
      <c r="AY474" s="575"/>
      <c r="AZ474" s="575"/>
      <c r="BA474" s="575"/>
      <c r="BB474" s="575"/>
      <c r="BC474" s="575"/>
      <c r="BD474" s="575"/>
      <c r="BE474" s="575"/>
      <c r="BF474" s="575"/>
      <c r="BG474" s="575"/>
      <c r="BH474" s="575"/>
      <c r="BI474" s="575"/>
      <c r="BJ474" s="575"/>
      <c r="BK474" s="575"/>
      <c r="BL474" s="575"/>
      <c r="BM474" s="575"/>
      <c r="BN474" s="575"/>
      <c r="BO474" s="575"/>
      <c r="BP474" s="575"/>
      <c r="BQ474" s="575"/>
      <c r="BR474" s="575"/>
      <c r="BS474" s="575"/>
      <c r="BT474" s="575"/>
      <c r="BU474" s="575"/>
      <c r="BV474" s="575"/>
      <c r="BW474" s="575"/>
      <c r="BX474" s="575"/>
      <c r="BY474" s="575"/>
      <c r="BZ474" s="575"/>
      <c r="CA474" s="575"/>
      <c r="CB474" s="575"/>
      <c r="CC474" s="575"/>
      <c r="CD474" s="575"/>
      <c r="CE474" s="575"/>
      <c r="CF474" s="575"/>
      <c r="CG474" s="575"/>
      <c r="CH474" s="575"/>
      <c r="CI474" s="575"/>
      <c r="CJ474" s="575"/>
      <c r="CK474" s="575"/>
      <c r="CL474" s="575"/>
      <c r="CM474" s="575"/>
      <c r="CN474" s="575"/>
      <c r="CO474" s="575"/>
      <c r="CP474" s="575"/>
      <c r="CQ474" s="575"/>
      <c r="CR474" s="575"/>
      <c r="CS474" s="575"/>
      <c r="CT474" s="575"/>
      <c r="CU474" s="575"/>
      <c r="CV474" s="575"/>
      <c r="CW474" s="575"/>
      <c r="CX474" s="575"/>
      <c r="CY474" s="575"/>
      <c r="CZ474" s="575"/>
      <c r="DA474" s="575"/>
      <c r="DB474" s="575"/>
      <c r="DC474" s="575"/>
      <c r="DD474" s="575"/>
      <c r="DE474" s="575"/>
      <c r="DF474" s="575"/>
      <c r="DG474" s="575"/>
      <c r="DH474" s="575"/>
      <c r="DI474" s="575"/>
      <c r="DJ474" s="575"/>
      <c r="DK474" s="575"/>
      <c r="DL474" s="575"/>
      <c r="DM474" s="575"/>
      <c r="DN474" s="575"/>
      <c r="DO474" s="575"/>
      <c r="DP474" s="575"/>
      <c r="DQ474" s="575"/>
      <c r="DR474" s="575"/>
      <c r="DS474" s="575"/>
      <c r="DT474" s="575"/>
      <c r="DU474" s="575"/>
      <c r="DV474" s="575"/>
      <c r="DW474" s="575"/>
      <c r="DX474" s="575"/>
      <c r="DY474" s="575"/>
      <c r="DZ474" s="575"/>
      <c r="EA474" s="575"/>
      <c r="EB474" s="575"/>
      <c r="EC474" s="575"/>
      <c r="ED474" s="575"/>
      <c r="EE474" s="575"/>
      <c r="EF474" s="575"/>
      <c r="EG474" s="575"/>
    </row>
    <row r="475" spans="1:137">
      <c r="A475" s="575"/>
      <c r="B475" s="575"/>
      <c r="C475" s="575"/>
      <c r="D475" s="575"/>
      <c r="E475" s="575"/>
      <c r="F475" s="575"/>
      <c r="G475" s="575"/>
      <c r="H475" s="575"/>
      <c r="I475" s="575"/>
      <c r="J475" s="575"/>
      <c r="K475" s="575"/>
      <c r="L475" s="575"/>
      <c r="M475" s="575"/>
      <c r="N475" s="575"/>
      <c r="O475" s="575"/>
      <c r="P475" s="575"/>
      <c r="Q475" s="575"/>
      <c r="R475" s="575"/>
      <c r="S475" s="575"/>
      <c r="T475" s="575"/>
      <c r="U475" s="575"/>
      <c r="V475" s="575"/>
      <c r="W475" s="575"/>
      <c r="X475" s="575"/>
      <c r="Y475" s="575"/>
      <c r="Z475" s="575"/>
      <c r="AA475" s="575"/>
      <c r="AB475" s="575"/>
      <c r="AC475" s="575"/>
      <c r="AD475" s="575"/>
      <c r="AE475" s="575"/>
      <c r="AF475" s="575"/>
      <c r="AG475" s="575"/>
      <c r="AH475" s="575"/>
      <c r="AI475" s="575"/>
      <c r="AJ475" s="575"/>
      <c r="AK475" s="575"/>
      <c r="AL475" s="575"/>
      <c r="AM475" s="575"/>
      <c r="AN475" s="575"/>
      <c r="AO475" s="575"/>
      <c r="AP475" s="575"/>
      <c r="AQ475" s="575"/>
      <c r="AR475" s="575"/>
      <c r="AS475" s="575"/>
      <c r="AT475" s="575"/>
      <c r="AU475" s="575"/>
      <c r="AV475" s="575"/>
      <c r="AW475" s="575"/>
      <c r="AX475" s="575"/>
      <c r="AY475" s="575"/>
      <c r="AZ475" s="575"/>
      <c r="BA475" s="575"/>
      <c r="BB475" s="575"/>
      <c r="BC475" s="575"/>
      <c r="BD475" s="575"/>
      <c r="BE475" s="575"/>
      <c r="BF475" s="575"/>
      <c r="BG475" s="575"/>
      <c r="BH475" s="575"/>
      <c r="BI475" s="575"/>
      <c r="BJ475" s="575"/>
      <c r="BK475" s="575"/>
      <c r="BL475" s="575"/>
      <c r="BM475" s="575"/>
      <c r="BN475" s="575"/>
      <c r="BO475" s="575"/>
      <c r="BP475" s="575"/>
      <c r="BQ475" s="575"/>
      <c r="BR475" s="575"/>
      <c r="BS475" s="575"/>
      <c r="BT475" s="575"/>
      <c r="BU475" s="575"/>
      <c r="BV475" s="575"/>
      <c r="BW475" s="575"/>
      <c r="BX475" s="575"/>
      <c r="BY475" s="575"/>
      <c r="BZ475" s="575"/>
      <c r="CA475" s="575"/>
      <c r="CB475" s="575"/>
      <c r="CC475" s="575"/>
      <c r="CD475" s="575"/>
      <c r="CE475" s="575"/>
      <c r="CF475" s="575"/>
      <c r="CG475" s="575"/>
      <c r="CH475" s="575"/>
      <c r="CI475" s="575"/>
      <c r="CJ475" s="575"/>
      <c r="CK475" s="575"/>
      <c r="CL475" s="575"/>
      <c r="CM475" s="575"/>
      <c r="CN475" s="575"/>
      <c r="CO475" s="575"/>
      <c r="CP475" s="575"/>
      <c r="CQ475" s="575"/>
      <c r="CR475" s="575"/>
      <c r="CS475" s="575"/>
      <c r="CT475" s="575"/>
      <c r="CU475" s="575"/>
      <c r="CV475" s="575"/>
      <c r="CW475" s="575"/>
      <c r="CX475" s="575"/>
      <c r="CY475" s="575"/>
      <c r="CZ475" s="575"/>
      <c r="DA475" s="575"/>
      <c r="DB475" s="575"/>
      <c r="DC475" s="575"/>
      <c r="DD475" s="575"/>
      <c r="DE475" s="575"/>
      <c r="DF475" s="575"/>
      <c r="DG475" s="575"/>
      <c r="DH475" s="575"/>
      <c r="DI475" s="575"/>
      <c r="DJ475" s="575"/>
      <c r="DK475" s="575"/>
      <c r="DL475" s="575"/>
      <c r="DM475" s="575"/>
      <c r="DN475" s="575"/>
      <c r="DO475" s="575"/>
      <c r="DP475" s="575"/>
      <c r="DQ475" s="575"/>
      <c r="DR475" s="575"/>
      <c r="DS475" s="575"/>
      <c r="DT475" s="575"/>
      <c r="DU475" s="575"/>
      <c r="DV475" s="575"/>
      <c r="DW475" s="575"/>
      <c r="DX475" s="575"/>
      <c r="DY475" s="575"/>
      <c r="DZ475" s="575"/>
      <c r="EA475" s="575"/>
      <c r="EB475" s="575"/>
      <c r="EC475" s="575"/>
      <c r="ED475" s="575"/>
      <c r="EE475" s="575"/>
      <c r="EF475" s="575"/>
      <c r="EG475" s="575"/>
    </row>
    <row r="476" spans="1:137">
      <c r="A476" s="575"/>
      <c r="B476" s="575"/>
      <c r="C476" s="575"/>
      <c r="D476" s="575"/>
      <c r="E476" s="575"/>
      <c r="F476" s="575"/>
      <c r="G476" s="575"/>
      <c r="H476" s="575"/>
      <c r="I476" s="575"/>
      <c r="J476" s="575"/>
      <c r="K476" s="575"/>
      <c r="L476" s="575"/>
      <c r="M476" s="575"/>
      <c r="N476" s="575"/>
      <c r="O476" s="575"/>
      <c r="P476" s="575"/>
      <c r="Q476" s="575"/>
      <c r="R476" s="575"/>
      <c r="S476" s="575"/>
      <c r="T476" s="575"/>
      <c r="U476" s="575"/>
      <c r="V476" s="575"/>
      <c r="W476" s="575"/>
      <c r="X476" s="575"/>
      <c r="Y476" s="575"/>
      <c r="Z476" s="575"/>
      <c r="AA476" s="575"/>
      <c r="AB476" s="575"/>
      <c r="AC476" s="575"/>
      <c r="AD476" s="575"/>
      <c r="AE476" s="575"/>
      <c r="AF476" s="575"/>
      <c r="AG476" s="575"/>
      <c r="AH476" s="575"/>
      <c r="AI476" s="575"/>
      <c r="AJ476" s="575"/>
      <c r="AK476" s="575"/>
      <c r="AL476" s="575"/>
      <c r="AM476" s="575"/>
      <c r="AN476" s="575"/>
      <c r="AO476" s="575"/>
      <c r="AP476" s="575"/>
      <c r="AQ476" s="575"/>
      <c r="AR476" s="575"/>
      <c r="AS476" s="575"/>
      <c r="AT476" s="575"/>
      <c r="AU476" s="575"/>
      <c r="AV476" s="575"/>
      <c r="AW476" s="575"/>
      <c r="AX476" s="575"/>
      <c r="AY476" s="575"/>
      <c r="AZ476" s="575"/>
      <c r="BA476" s="575"/>
      <c r="BB476" s="575"/>
      <c r="BC476" s="575"/>
      <c r="BD476" s="575"/>
      <c r="BE476" s="575"/>
      <c r="BF476" s="575"/>
      <c r="BG476" s="575"/>
      <c r="BH476" s="575"/>
      <c r="BI476" s="575"/>
      <c r="BJ476" s="575"/>
      <c r="BK476" s="575"/>
      <c r="BL476" s="575"/>
      <c r="BM476" s="575"/>
      <c r="BN476" s="575"/>
      <c r="BO476" s="575"/>
      <c r="BP476" s="575"/>
      <c r="BQ476" s="575"/>
      <c r="BR476" s="575"/>
      <c r="BS476" s="575"/>
      <c r="BT476" s="575"/>
      <c r="BU476" s="575"/>
      <c r="BV476" s="575"/>
      <c r="BW476" s="575"/>
      <c r="BX476" s="575"/>
      <c r="BY476" s="575"/>
      <c r="BZ476" s="575"/>
      <c r="CA476" s="575"/>
      <c r="CB476" s="575"/>
      <c r="CC476" s="575"/>
      <c r="CD476" s="575"/>
      <c r="CE476" s="575"/>
      <c r="CF476" s="575"/>
      <c r="CG476" s="575"/>
      <c r="CH476" s="575"/>
      <c r="CI476" s="575"/>
      <c r="CJ476" s="575"/>
      <c r="CK476" s="575"/>
      <c r="CL476" s="575"/>
      <c r="CM476" s="575"/>
      <c r="CN476" s="575"/>
      <c r="CO476" s="575"/>
      <c r="CP476" s="575"/>
      <c r="CQ476" s="575"/>
      <c r="CR476" s="575"/>
      <c r="CS476" s="575"/>
      <c r="CT476" s="575"/>
      <c r="CU476" s="575"/>
      <c r="CV476" s="575"/>
      <c r="CW476" s="575"/>
      <c r="CX476" s="575"/>
      <c r="CY476" s="575"/>
      <c r="CZ476" s="575"/>
      <c r="DA476" s="575"/>
      <c r="DB476" s="575"/>
      <c r="DC476" s="575"/>
      <c r="DD476" s="575"/>
      <c r="DE476" s="575"/>
      <c r="DF476" s="575"/>
      <c r="DG476" s="575"/>
      <c r="DH476" s="575"/>
      <c r="DI476" s="575"/>
      <c r="DJ476" s="575"/>
      <c r="DK476" s="575"/>
      <c r="DL476" s="575"/>
      <c r="DM476" s="575"/>
      <c r="DN476" s="575"/>
      <c r="DO476" s="575"/>
      <c r="DP476" s="575"/>
      <c r="DQ476" s="575"/>
      <c r="DR476" s="575"/>
      <c r="DS476" s="575"/>
      <c r="DT476" s="575"/>
      <c r="DU476" s="575"/>
      <c r="DV476" s="575"/>
      <c r="DW476" s="575"/>
      <c r="DX476" s="575"/>
      <c r="DY476" s="575"/>
      <c r="DZ476" s="575"/>
      <c r="EA476" s="575"/>
      <c r="EB476" s="575"/>
      <c r="EC476" s="575"/>
      <c r="ED476" s="575"/>
      <c r="EE476" s="575"/>
      <c r="EF476" s="575"/>
      <c r="EG476" s="575"/>
    </row>
    <row r="477" spans="1:137">
      <c r="A477" s="575"/>
      <c r="B477" s="575"/>
      <c r="C477" s="575"/>
      <c r="D477" s="575"/>
      <c r="E477" s="575"/>
      <c r="F477" s="575"/>
      <c r="G477" s="575"/>
      <c r="H477" s="575"/>
      <c r="I477" s="575"/>
      <c r="J477" s="575"/>
      <c r="K477" s="575"/>
      <c r="L477" s="575"/>
      <c r="M477" s="575"/>
      <c r="N477" s="575"/>
      <c r="O477" s="575"/>
      <c r="P477" s="575"/>
      <c r="Q477" s="575"/>
      <c r="R477" s="575"/>
      <c r="S477" s="575"/>
      <c r="T477" s="575"/>
      <c r="U477" s="575"/>
      <c r="V477" s="575"/>
      <c r="W477" s="575"/>
      <c r="X477" s="575"/>
      <c r="Y477" s="575"/>
      <c r="Z477" s="575"/>
      <c r="AA477" s="575"/>
      <c r="AB477" s="575"/>
      <c r="AC477" s="575"/>
      <c r="AD477" s="575"/>
      <c r="AE477" s="575"/>
      <c r="AF477" s="575"/>
      <c r="AG477" s="575"/>
      <c r="AH477" s="575"/>
      <c r="AI477" s="575"/>
      <c r="AJ477" s="575"/>
      <c r="AK477" s="575"/>
      <c r="AL477" s="575"/>
      <c r="AM477" s="575"/>
      <c r="AN477" s="575"/>
      <c r="AO477" s="575"/>
      <c r="AP477" s="575"/>
      <c r="AQ477" s="575"/>
      <c r="AR477" s="575"/>
      <c r="AS477" s="575"/>
      <c r="AT477" s="575"/>
      <c r="AU477" s="575"/>
      <c r="AV477" s="575"/>
      <c r="AW477" s="575"/>
      <c r="AX477" s="575"/>
      <c r="AY477" s="575"/>
      <c r="AZ477" s="575"/>
      <c r="BA477" s="575"/>
      <c r="BB477" s="575"/>
      <c r="BC477" s="575"/>
      <c r="BD477" s="575"/>
      <c r="BE477" s="575"/>
      <c r="BF477" s="575"/>
      <c r="BG477" s="575"/>
      <c r="BH477" s="575"/>
      <c r="BI477" s="575"/>
      <c r="BJ477" s="575"/>
      <c r="BK477" s="575"/>
      <c r="BL477" s="575"/>
      <c r="BM477" s="575"/>
      <c r="BN477" s="575"/>
      <c r="BO477" s="575"/>
      <c r="BP477" s="575"/>
      <c r="BQ477" s="575"/>
      <c r="BR477" s="575"/>
      <c r="BS477" s="575"/>
      <c r="BT477" s="575"/>
      <c r="BU477" s="575"/>
      <c r="BV477" s="575"/>
      <c r="BW477" s="575"/>
      <c r="BX477" s="575"/>
      <c r="BY477" s="575"/>
      <c r="BZ477" s="575"/>
      <c r="CA477" s="575"/>
      <c r="CB477" s="575"/>
      <c r="CC477" s="575"/>
      <c r="CD477" s="575"/>
      <c r="CE477" s="575"/>
      <c r="CF477" s="575"/>
      <c r="CG477" s="575"/>
      <c r="CH477" s="575"/>
      <c r="CI477" s="575"/>
      <c r="CJ477" s="575"/>
      <c r="CK477" s="575"/>
      <c r="CL477" s="575"/>
      <c r="CM477" s="575"/>
      <c r="CN477" s="575"/>
      <c r="CO477" s="575"/>
      <c r="CP477" s="575"/>
      <c r="CQ477" s="575"/>
      <c r="CR477" s="575"/>
      <c r="CS477" s="575"/>
      <c r="CT477" s="575"/>
      <c r="CU477" s="575"/>
      <c r="CV477" s="575"/>
      <c r="CW477" s="575"/>
      <c r="CX477" s="575"/>
      <c r="CY477" s="575"/>
      <c r="CZ477" s="575"/>
      <c r="DA477" s="575"/>
      <c r="DB477" s="575"/>
      <c r="DC477" s="575"/>
      <c r="DD477" s="575"/>
      <c r="DE477" s="575"/>
      <c r="DF477" s="575"/>
      <c r="DG477" s="575"/>
      <c r="DH477" s="575"/>
      <c r="DI477" s="575"/>
      <c r="DJ477" s="575"/>
      <c r="DK477" s="575"/>
      <c r="DL477" s="575"/>
      <c r="DM477" s="575"/>
      <c r="DN477" s="575"/>
      <c r="DO477" s="575"/>
      <c r="DP477" s="575"/>
      <c r="DQ477" s="575"/>
      <c r="DR477" s="575"/>
      <c r="DS477" s="575"/>
      <c r="DT477" s="575"/>
      <c r="DU477" s="575"/>
      <c r="DV477" s="575"/>
      <c r="DW477" s="575"/>
      <c r="DX477" s="575"/>
      <c r="DY477" s="575"/>
      <c r="DZ477" s="575"/>
      <c r="EA477" s="575"/>
      <c r="EB477" s="575"/>
      <c r="EC477" s="575"/>
      <c r="ED477" s="575"/>
      <c r="EE477" s="575"/>
      <c r="EF477" s="575"/>
      <c r="EG477" s="575"/>
    </row>
    <row r="478" spans="1:137">
      <c r="A478" s="575"/>
      <c r="B478" s="575"/>
      <c r="C478" s="575"/>
      <c r="D478" s="575"/>
      <c r="E478" s="575"/>
      <c r="F478" s="575"/>
      <c r="G478" s="575"/>
      <c r="H478" s="575"/>
      <c r="I478" s="575"/>
      <c r="J478" s="575"/>
      <c r="K478" s="575"/>
      <c r="L478" s="575"/>
      <c r="M478" s="575"/>
      <c r="N478" s="575"/>
      <c r="O478" s="575"/>
      <c r="P478" s="575"/>
      <c r="Q478" s="575"/>
      <c r="R478" s="575"/>
      <c r="S478" s="575"/>
      <c r="T478" s="575"/>
      <c r="U478" s="575"/>
      <c r="V478" s="575"/>
      <c r="W478" s="575"/>
      <c r="X478" s="575"/>
      <c r="Y478" s="575"/>
      <c r="Z478" s="575"/>
      <c r="AA478" s="575"/>
      <c r="AB478" s="575"/>
      <c r="AC478" s="575"/>
      <c r="AD478" s="575"/>
      <c r="AE478" s="575"/>
      <c r="AF478" s="575"/>
      <c r="AG478" s="575"/>
      <c r="AH478" s="575"/>
      <c r="AI478" s="575"/>
      <c r="AJ478" s="575"/>
      <c r="AK478" s="575"/>
      <c r="AL478" s="575"/>
      <c r="AM478" s="575"/>
      <c r="AN478" s="575"/>
      <c r="AO478" s="575"/>
      <c r="AP478" s="575"/>
      <c r="AQ478" s="575"/>
      <c r="AR478" s="575"/>
      <c r="AS478" s="575"/>
      <c r="AT478" s="575"/>
      <c r="AU478" s="575"/>
      <c r="AV478" s="575"/>
      <c r="AW478" s="575"/>
      <c r="AX478" s="575"/>
      <c r="AY478" s="575"/>
      <c r="AZ478" s="575"/>
      <c r="BA478" s="575"/>
      <c r="BB478" s="575"/>
      <c r="BC478" s="575"/>
      <c r="BD478" s="575"/>
      <c r="BE478" s="575"/>
      <c r="BF478" s="575"/>
      <c r="BG478" s="575"/>
      <c r="BH478" s="575"/>
      <c r="BI478" s="575"/>
      <c r="BJ478" s="575"/>
      <c r="BK478" s="575"/>
      <c r="BL478" s="575"/>
      <c r="BM478" s="575"/>
      <c r="BN478" s="575"/>
      <c r="BO478" s="575"/>
      <c r="BP478" s="575"/>
      <c r="BQ478" s="575"/>
      <c r="BR478" s="575"/>
      <c r="BS478" s="575"/>
      <c r="BT478" s="575"/>
      <c r="BU478" s="575"/>
      <c r="BV478" s="575"/>
      <c r="BW478" s="575"/>
      <c r="BX478" s="575"/>
      <c r="BY478" s="575"/>
      <c r="BZ478" s="575"/>
      <c r="CA478" s="575"/>
      <c r="CB478" s="575"/>
      <c r="CC478" s="575"/>
      <c r="CD478" s="575"/>
      <c r="CE478" s="575"/>
      <c r="CF478" s="575"/>
      <c r="CG478" s="575"/>
      <c r="CH478" s="575"/>
      <c r="CI478" s="575"/>
      <c r="CJ478" s="575"/>
      <c r="CK478" s="575"/>
      <c r="CL478" s="575"/>
      <c r="CM478" s="575"/>
      <c r="CN478" s="575"/>
      <c r="CO478" s="575"/>
      <c r="CP478" s="575"/>
      <c r="CQ478" s="575"/>
      <c r="CR478" s="575"/>
      <c r="CS478" s="575"/>
      <c r="CT478" s="575"/>
      <c r="CU478" s="575"/>
      <c r="CV478" s="575"/>
      <c r="CW478" s="575"/>
      <c r="CX478" s="575"/>
      <c r="CY478" s="575"/>
      <c r="CZ478" s="575"/>
      <c r="DA478" s="575"/>
      <c r="DB478" s="575"/>
      <c r="DC478" s="575"/>
      <c r="DD478" s="575"/>
      <c r="DE478" s="575"/>
      <c r="DF478" s="575"/>
      <c r="DG478" s="575"/>
      <c r="DH478" s="575"/>
      <c r="DI478" s="575"/>
      <c r="DJ478" s="575"/>
      <c r="DK478" s="575"/>
      <c r="DL478" s="575"/>
      <c r="DM478" s="575"/>
      <c r="DN478" s="575"/>
      <c r="DO478" s="575"/>
      <c r="DP478" s="575"/>
      <c r="DQ478" s="575"/>
      <c r="DR478" s="575"/>
      <c r="DS478" s="575"/>
      <c r="DT478" s="575"/>
      <c r="DU478" s="575"/>
      <c r="DV478" s="575"/>
      <c r="DW478" s="575"/>
      <c r="DX478" s="575"/>
      <c r="DY478" s="575"/>
      <c r="DZ478" s="575"/>
      <c r="EA478" s="575"/>
      <c r="EB478" s="575"/>
      <c r="EC478" s="575"/>
      <c r="ED478" s="575"/>
      <c r="EE478" s="575"/>
      <c r="EF478" s="575"/>
      <c r="EG478" s="575"/>
    </row>
    <row r="479" spans="1:137">
      <c r="A479" s="575"/>
      <c r="B479" s="575"/>
      <c r="C479" s="575"/>
      <c r="D479" s="575"/>
      <c r="E479" s="575"/>
      <c r="F479" s="575"/>
      <c r="G479" s="575"/>
      <c r="H479" s="575"/>
      <c r="I479" s="575"/>
      <c r="J479" s="575"/>
      <c r="K479" s="575"/>
      <c r="L479" s="575"/>
      <c r="M479" s="575"/>
      <c r="N479" s="575"/>
      <c r="O479" s="575"/>
      <c r="P479" s="575"/>
      <c r="Q479" s="575"/>
      <c r="R479" s="575"/>
      <c r="S479" s="575"/>
      <c r="T479" s="575"/>
      <c r="U479" s="575"/>
      <c r="V479" s="575"/>
      <c r="W479" s="575"/>
      <c r="X479" s="575"/>
      <c r="Y479" s="575"/>
      <c r="Z479" s="575"/>
      <c r="AA479" s="575"/>
      <c r="AB479" s="575"/>
      <c r="AC479" s="575"/>
      <c r="AD479" s="575"/>
      <c r="AE479" s="575"/>
      <c r="AF479" s="575"/>
      <c r="AG479" s="575"/>
      <c r="AH479" s="575"/>
      <c r="AI479" s="575"/>
      <c r="AJ479" s="575"/>
      <c r="AK479" s="575"/>
      <c r="AL479" s="575"/>
      <c r="AM479" s="575"/>
      <c r="AN479" s="575"/>
      <c r="AO479" s="575"/>
      <c r="AP479" s="575"/>
      <c r="AQ479" s="575"/>
      <c r="AR479" s="575"/>
      <c r="AS479" s="575"/>
      <c r="AT479" s="575"/>
      <c r="AU479" s="575"/>
      <c r="AV479" s="575"/>
      <c r="AW479" s="575"/>
      <c r="AX479" s="575"/>
      <c r="AY479" s="575"/>
      <c r="AZ479" s="575"/>
      <c r="BA479" s="575"/>
      <c r="BB479" s="575"/>
      <c r="BC479" s="575"/>
      <c r="BD479" s="575"/>
      <c r="BE479" s="575"/>
      <c r="BF479" s="575"/>
      <c r="BG479" s="575"/>
      <c r="BH479" s="575"/>
      <c r="BI479" s="575"/>
      <c r="BJ479" s="575"/>
      <c r="BK479" s="575"/>
      <c r="BL479" s="575"/>
      <c r="BM479" s="575"/>
      <c r="BN479" s="575"/>
      <c r="BO479" s="575"/>
      <c r="BP479" s="575"/>
      <c r="BQ479" s="575"/>
      <c r="BR479" s="575"/>
      <c r="BS479" s="575"/>
      <c r="BT479" s="575"/>
      <c r="BU479" s="575"/>
      <c r="BV479" s="575"/>
      <c r="BW479" s="575"/>
      <c r="BX479" s="575"/>
      <c r="BY479" s="575"/>
      <c r="BZ479" s="575"/>
      <c r="CA479" s="575"/>
      <c r="CB479" s="575"/>
      <c r="CC479" s="575"/>
      <c r="CD479" s="575"/>
      <c r="CE479" s="575"/>
      <c r="CF479" s="575"/>
      <c r="CG479" s="575"/>
      <c r="CH479" s="575"/>
      <c r="CI479" s="575"/>
      <c r="CJ479" s="575"/>
      <c r="CK479" s="575"/>
      <c r="CL479" s="575"/>
      <c r="CM479" s="575"/>
      <c r="CN479" s="575"/>
      <c r="CO479" s="575"/>
      <c r="CP479" s="575"/>
      <c r="CQ479" s="575"/>
      <c r="CR479" s="575"/>
      <c r="CS479" s="575"/>
      <c r="CT479" s="575"/>
      <c r="CU479" s="575"/>
      <c r="CV479" s="575"/>
      <c r="CW479" s="575"/>
      <c r="CX479" s="575"/>
      <c r="CY479" s="575"/>
      <c r="CZ479" s="575"/>
      <c r="DA479" s="575"/>
      <c r="DB479" s="575"/>
      <c r="DC479" s="575"/>
      <c r="DD479" s="575"/>
      <c r="DE479" s="575"/>
      <c r="DF479" s="575"/>
      <c r="DG479" s="575"/>
      <c r="DH479" s="575"/>
      <c r="DI479" s="575"/>
      <c r="DJ479" s="575"/>
      <c r="DK479" s="575"/>
      <c r="DL479" s="575"/>
      <c r="DM479" s="575"/>
      <c r="DN479" s="575"/>
      <c r="DO479" s="575"/>
      <c r="DP479" s="575"/>
      <c r="DQ479" s="575"/>
      <c r="DR479" s="575"/>
      <c r="DS479" s="575"/>
      <c r="DT479" s="575"/>
      <c r="DU479" s="575"/>
      <c r="DV479" s="575"/>
      <c r="DW479" s="575"/>
      <c r="DX479" s="575"/>
      <c r="DY479" s="575"/>
      <c r="DZ479" s="575"/>
      <c r="EA479" s="575"/>
      <c r="EB479" s="575"/>
      <c r="EC479" s="575"/>
      <c r="ED479" s="575"/>
      <c r="EE479" s="575"/>
      <c r="EF479" s="575"/>
      <c r="EG479" s="575"/>
    </row>
    <row r="480" spans="1:137">
      <c r="A480" s="575"/>
      <c r="B480" s="575"/>
      <c r="C480" s="575"/>
      <c r="D480" s="575"/>
      <c r="E480" s="575"/>
      <c r="F480" s="575"/>
      <c r="G480" s="575"/>
      <c r="H480" s="575"/>
      <c r="I480" s="575"/>
      <c r="J480" s="575"/>
      <c r="K480" s="575"/>
      <c r="L480" s="575"/>
      <c r="M480" s="575"/>
      <c r="N480" s="575"/>
      <c r="O480" s="575"/>
      <c r="P480" s="575"/>
      <c r="Q480" s="575"/>
      <c r="R480" s="575"/>
      <c r="S480" s="575"/>
      <c r="T480" s="575"/>
      <c r="U480" s="575"/>
      <c r="V480" s="575"/>
      <c r="W480" s="575"/>
      <c r="X480" s="575"/>
      <c r="Y480" s="575"/>
      <c r="Z480" s="575"/>
      <c r="AA480" s="575"/>
      <c r="AB480" s="575"/>
      <c r="AC480" s="575"/>
      <c r="AD480" s="575"/>
      <c r="AE480" s="575"/>
      <c r="AF480" s="575"/>
      <c r="AG480" s="575"/>
      <c r="AH480" s="575"/>
      <c r="AI480" s="575"/>
      <c r="AJ480" s="575"/>
      <c r="AK480" s="575"/>
      <c r="AL480" s="575"/>
      <c r="AM480" s="575"/>
      <c r="AN480" s="575"/>
      <c r="AO480" s="575"/>
      <c r="AP480" s="575"/>
      <c r="AQ480" s="575"/>
      <c r="AR480" s="575"/>
      <c r="AS480" s="575"/>
      <c r="AT480" s="575"/>
      <c r="AU480" s="575"/>
      <c r="AV480" s="575"/>
      <c r="AW480" s="575"/>
      <c r="AX480" s="575"/>
      <c r="AY480" s="575"/>
      <c r="AZ480" s="575"/>
      <c r="BA480" s="575"/>
      <c r="BB480" s="575"/>
      <c r="BC480" s="575"/>
      <c r="BD480" s="575"/>
      <c r="BE480" s="575"/>
      <c r="BF480" s="575"/>
      <c r="BG480" s="575"/>
      <c r="BH480" s="575"/>
      <c r="BI480" s="575"/>
      <c r="BJ480" s="575"/>
      <c r="BK480" s="575"/>
      <c r="BL480" s="575"/>
      <c r="BM480" s="575"/>
      <c r="BN480" s="575"/>
      <c r="BO480" s="575"/>
      <c r="BP480" s="575"/>
      <c r="BQ480" s="575"/>
      <c r="BR480" s="575"/>
      <c r="BS480" s="575"/>
      <c r="BT480" s="575"/>
      <c r="BU480" s="575"/>
      <c r="BV480" s="575"/>
      <c r="BW480" s="575"/>
      <c r="BX480" s="575"/>
      <c r="BY480" s="575"/>
      <c r="BZ480" s="575"/>
      <c r="CA480" s="575"/>
      <c r="CB480" s="575"/>
      <c r="CC480" s="575"/>
      <c r="CD480" s="575"/>
      <c r="CE480" s="575"/>
      <c r="CF480" s="575"/>
      <c r="CG480" s="575"/>
      <c r="CH480" s="575"/>
      <c r="CI480" s="575"/>
      <c r="CJ480" s="575"/>
      <c r="CK480" s="575"/>
      <c r="CL480" s="575"/>
      <c r="CM480" s="575"/>
      <c r="CN480" s="575"/>
      <c r="CO480" s="575"/>
      <c r="CP480" s="575"/>
      <c r="CQ480" s="575"/>
      <c r="CR480" s="575"/>
      <c r="CS480" s="575"/>
      <c r="CT480" s="575"/>
      <c r="CU480" s="575"/>
      <c r="CV480" s="575"/>
      <c r="CW480" s="575"/>
      <c r="CX480" s="575"/>
      <c r="CY480" s="575"/>
      <c r="CZ480" s="575"/>
      <c r="DA480" s="575"/>
      <c r="DB480" s="575"/>
      <c r="DC480" s="575"/>
      <c r="DD480" s="575"/>
      <c r="DE480" s="575"/>
      <c r="DF480" s="575"/>
      <c r="DG480" s="575"/>
      <c r="DH480" s="575"/>
      <c r="DI480" s="575"/>
      <c r="DJ480" s="575"/>
      <c r="DK480" s="575"/>
      <c r="DL480" s="575"/>
      <c r="DM480" s="575"/>
      <c r="DN480" s="575"/>
      <c r="DO480" s="575"/>
      <c r="DP480" s="575"/>
      <c r="DQ480" s="575"/>
      <c r="DR480" s="575"/>
      <c r="DS480" s="575"/>
      <c r="DT480" s="575"/>
      <c r="DU480" s="575"/>
      <c r="DV480" s="575"/>
      <c r="DW480" s="575"/>
      <c r="DX480" s="575"/>
      <c r="DY480" s="575"/>
      <c r="DZ480" s="575"/>
      <c r="EA480" s="575"/>
      <c r="EB480" s="575"/>
      <c r="EC480" s="575"/>
      <c r="ED480" s="575"/>
      <c r="EE480" s="575"/>
      <c r="EF480" s="575"/>
      <c r="EG480" s="575"/>
    </row>
    <row r="481" spans="1:137">
      <c r="A481" s="575"/>
      <c r="B481" s="575"/>
      <c r="C481" s="575"/>
      <c r="D481" s="575"/>
      <c r="E481" s="575"/>
      <c r="F481" s="575"/>
      <c r="G481" s="575"/>
      <c r="H481" s="575"/>
      <c r="I481" s="575"/>
      <c r="J481" s="575"/>
      <c r="K481" s="575"/>
      <c r="L481" s="575"/>
      <c r="M481" s="575"/>
      <c r="N481" s="575"/>
      <c r="O481" s="575"/>
      <c r="P481" s="575"/>
      <c r="Q481" s="575"/>
      <c r="R481" s="575"/>
      <c r="S481" s="575"/>
      <c r="T481" s="575"/>
      <c r="U481" s="575"/>
      <c r="V481" s="575"/>
      <c r="W481" s="575"/>
      <c r="X481" s="575"/>
      <c r="Y481" s="575"/>
      <c r="Z481" s="575"/>
      <c r="AA481" s="575"/>
      <c r="AB481" s="575"/>
      <c r="AC481" s="575"/>
      <c r="AD481" s="575"/>
      <c r="AE481" s="575"/>
      <c r="AF481" s="575"/>
      <c r="AG481" s="575"/>
      <c r="AH481" s="575"/>
      <c r="AI481" s="575"/>
      <c r="AJ481" s="575"/>
      <c r="AK481" s="575"/>
      <c r="AL481" s="575"/>
      <c r="AM481" s="575"/>
      <c r="AN481" s="575"/>
      <c r="AO481" s="575"/>
      <c r="AP481" s="575"/>
      <c r="AQ481" s="575"/>
      <c r="AR481" s="575"/>
      <c r="AS481" s="575"/>
      <c r="AT481" s="575"/>
      <c r="AU481" s="575"/>
      <c r="AV481" s="575"/>
      <c r="AW481" s="575"/>
      <c r="AX481" s="575"/>
      <c r="AY481" s="575"/>
      <c r="AZ481" s="575"/>
      <c r="BA481" s="575"/>
      <c r="BB481" s="575"/>
      <c r="BC481" s="575"/>
      <c r="BD481" s="575"/>
      <c r="BE481" s="575"/>
      <c r="BF481" s="575"/>
      <c r="BG481" s="575"/>
      <c r="BH481" s="575"/>
      <c r="BI481" s="575"/>
      <c r="BJ481" s="575"/>
      <c r="BK481" s="575"/>
      <c r="BL481" s="575"/>
      <c r="BM481" s="575"/>
      <c r="BN481" s="575"/>
      <c r="BO481" s="575"/>
      <c r="BP481" s="575"/>
      <c r="BQ481" s="575"/>
      <c r="BR481" s="575"/>
      <c r="BS481" s="575"/>
      <c r="BT481" s="575"/>
      <c r="BU481" s="575"/>
      <c r="BV481" s="575"/>
      <c r="BW481" s="575"/>
      <c r="BX481" s="575"/>
      <c r="BY481" s="575"/>
      <c r="BZ481" s="575"/>
      <c r="CA481" s="575"/>
      <c r="CB481" s="575"/>
      <c r="CC481" s="575"/>
      <c r="CD481" s="575"/>
      <c r="CE481" s="575"/>
      <c r="CF481" s="575"/>
      <c r="CG481" s="575"/>
      <c r="CH481" s="575"/>
      <c r="CI481" s="575"/>
      <c r="CJ481" s="575"/>
      <c r="CK481" s="575"/>
      <c r="CL481" s="575"/>
      <c r="CM481" s="575"/>
      <c r="CN481" s="575"/>
      <c r="CO481" s="575"/>
      <c r="CP481" s="575"/>
      <c r="CQ481" s="575"/>
      <c r="CR481" s="575"/>
      <c r="CS481" s="575"/>
      <c r="CT481" s="575"/>
      <c r="CU481" s="575"/>
      <c r="CV481" s="575"/>
      <c r="CW481" s="575"/>
      <c r="CX481" s="575"/>
      <c r="CY481" s="575"/>
      <c r="CZ481" s="575"/>
      <c r="DA481" s="575"/>
      <c r="DB481" s="575"/>
      <c r="DC481" s="575"/>
      <c r="DD481" s="575"/>
      <c r="DE481" s="575"/>
      <c r="DF481" s="575"/>
      <c r="DG481" s="575"/>
      <c r="DH481" s="575"/>
      <c r="DI481" s="575"/>
      <c r="DJ481" s="575"/>
      <c r="DK481" s="575"/>
      <c r="DL481" s="575"/>
      <c r="DM481" s="575"/>
      <c r="DN481" s="575"/>
      <c r="DO481" s="575"/>
      <c r="DP481" s="575"/>
      <c r="DQ481" s="575"/>
      <c r="DR481" s="575"/>
      <c r="DS481" s="575"/>
      <c r="DT481" s="575"/>
      <c r="DU481" s="575"/>
      <c r="DV481" s="575"/>
      <c r="DW481" s="575"/>
      <c r="DX481" s="575"/>
      <c r="DY481" s="575"/>
      <c r="DZ481" s="575"/>
      <c r="EA481" s="575"/>
      <c r="EB481" s="575"/>
      <c r="EC481" s="575"/>
      <c r="ED481" s="575"/>
      <c r="EE481" s="575"/>
      <c r="EF481" s="575"/>
      <c r="EG481" s="575"/>
    </row>
    <row r="482" spans="1:137">
      <c r="A482" s="575"/>
      <c r="B482" s="575"/>
      <c r="C482" s="575"/>
      <c r="D482" s="575"/>
      <c r="E482" s="575"/>
      <c r="F482" s="575"/>
      <c r="G482" s="575"/>
      <c r="H482" s="575"/>
      <c r="I482" s="575"/>
      <c r="J482" s="575"/>
      <c r="K482" s="575"/>
      <c r="L482" s="575"/>
      <c r="M482" s="575"/>
      <c r="N482" s="575"/>
      <c r="O482" s="575"/>
      <c r="P482" s="575"/>
      <c r="Q482" s="575"/>
      <c r="R482" s="575"/>
      <c r="S482" s="575"/>
      <c r="T482" s="575"/>
      <c r="U482" s="575"/>
      <c r="V482" s="575"/>
      <c r="W482" s="575"/>
      <c r="X482" s="575"/>
      <c r="Y482" s="575"/>
      <c r="Z482" s="575"/>
      <c r="AA482" s="575"/>
      <c r="AB482" s="575"/>
      <c r="AC482" s="575"/>
      <c r="AD482" s="575"/>
      <c r="AE482" s="575"/>
      <c r="AF482" s="575"/>
      <c r="AG482" s="575"/>
      <c r="AH482" s="575"/>
      <c r="AI482" s="575"/>
      <c r="AJ482" s="575"/>
      <c r="AK482" s="575"/>
      <c r="AL482" s="575"/>
      <c r="AM482" s="575"/>
      <c r="AN482" s="575"/>
      <c r="AO482" s="575"/>
      <c r="AP482" s="575"/>
      <c r="AQ482" s="575"/>
      <c r="AR482" s="575"/>
      <c r="AS482" s="575"/>
      <c r="AT482" s="575"/>
      <c r="AU482" s="575"/>
      <c r="AV482" s="575"/>
      <c r="AW482" s="575"/>
      <c r="AX482" s="575"/>
      <c r="AY482" s="575"/>
      <c r="AZ482" s="575"/>
      <c r="BA482" s="575"/>
      <c r="BB482" s="575"/>
      <c r="BC482" s="575"/>
      <c r="BD482" s="575"/>
      <c r="BE482" s="575"/>
      <c r="BF482" s="575"/>
      <c r="BG482" s="575"/>
      <c r="BH482" s="575"/>
      <c r="BI482" s="575"/>
      <c r="BJ482" s="575"/>
      <c r="BK482" s="575"/>
      <c r="BL482" s="575"/>
      <c r="BM482" s="575"/>
      <c r="BN482" s="575"/>
      <c r="BO482" s="575"/>
      <c r="BP482" s="575"/>
      <c r="BQ482" s="575"/>
      <c r="BR482" s="575"/>
      <c r="BS482" s="575"/>
      <c r="BT482" s="575"/>
      <c r="BU482" s="575"/>
      <c r="BV482" s="575"/>
      <c r="BW482" s="575"/>
      <c r="BX482" s="575"/>
      <c r="BY482" s="575"/>
      <c r="BZ482" s="575"/>
      <c r="CA482" s="575"/>
      <c r="CB482" s="575"/>
      <c r="CC482" s="575"/>
      <c r="CD482" s="575"/>
      <c r="CE482" s="575"/>
      <c r="CF482" s="575"/>
      <c r="CG482" s="575"/>
      <c r="CH482" s="575"/>
      <c r="CI482" s="575"/>
      <c r="CJ482" s="575"/>
      <c r="CK482" s="575"/>
      <c r="CL482" s="575"/>
      <c r="CM482" s="575"/>
      <c r="CN482" s="575"/>
      <c r="CO482" s="575"/>
      <c r="CP482" s="575"/>
      <c r="CQ482" s="575"/>
      <c r="CR482" s="575"/>
      <c r="CS482" s="575"/>
      <c r="CT482" s="575"/>
      <c r="CU482" s="575"/>
      <c r="CV482" s="575"/>
      <c r="CW482" s="575"/>
      <c r="CX482" s="575"/>
      <c r="CY482" s="575"/>
      <c r="CZ482" s="575"/>
      <c r="DA482" s="575"/>
      <c r="DB482" s="575"/>
      <c r="DC482" s="575"/>
      <c r="DD482" s="575"/>
      <c r="DE482" s="575"/>
      <c r="DF482" s="575"/>
      <c r="DG482" s="575"/>
      <c r="DH482" s="575"/>
      <c r="DI482" s="575"/>
      <c r="DJ482" s="575"/>
      <c r="DK482" s="575"/>
      <c r="DL482" s="575"/>
      <c r="DM482" s="575"/>
      <c r="DN482" s="575"/>
      <c r="DO482" s="575"/>
      <c r="DP482" s="575"/>
      <c r="DQ482" s="575"/>
      <c r="DR482" s="575"/>
      <c r="DS482" s="575"/>
      <c r="DT482" s="575"/>
      <c r="DU482" s="575"/>
      <c r="DV482" s="575"/>
      <c r="DW482" s="575"/>
      <c r="DX482" s="575"/>
      <c r="DY482" s="575"/>
      <c r="DZ482" s="575"/>
      <c r="EA482" s="575"/>
      <c r="EB482" s="575"/>
      <c r="EC482" s="575"/>
      <c r="ED482" s="575"/>
      <c r="EE482" s="575"/>
      <c r="EF482" s="575"/>
      <c r="EG482" s="575"/>
    </row>
    <row r="483" spans="1:137">
      <c r="A483" s="575"/>
      <c r="B483" s="575"/>
      <c r="C483" s="575"/>
      <c r="D483" s="575"/>
      <c r="E483" s="575"/>
      <c r="F483" s="575"/>
      <c r="G483" s="575"/>
      <c r="H483" s="575"/>
      <c r="I483" s="575"/>
      <c r="J483" s="575"/>
      <c r="K483" s="575"/>
      <c r="L483" s="575"/>
      <c r="M483" s="575"/>
      <c r="N483" s="575"/>
      <c r="O483" s="575"/>
      <c r="P483" s="575"/>
      <c r="Q483" s="575"/>
      <c r="R483" s="575"/>
      <c r="S483" s="575"/>
      <c r="T483" s="575"/>
      <c r="U483" s="575"/>
      <c r="V483" s="575"/>
      <c r="W483" s="575"/>
      <c r="X483" s="575"/>
      <c r="Y483" s="575"/>
      <c r="Z483" s="575"/>
      <c r="AA483" s="575"/>
      <c r="AB483" s="575"/>
      <c r="AC483" s="575"/>
      <c r="AD483" s="575"/>
      <c r="AE483" s="575"/>
      <c r="AF483" s="575"/>
      <c r="AG483" s="575"/>
      <c r="AH483" s="575"/>
      <c r="AI483" s="575"/>
      <c r="AJ483" s="575"/>
      <c r="AK483" s="575"/>
      <c r="AL483" s="575"/>
      <c r="AM483" s="575"/>
      <c r="AN483" s="575"/>
      <c r="AO483" s="575"/>
      <c r="AP483" s="575"/>
      <c r="AQ483" s="575"/>
      <c r="AR483" s="575"/>
      <c r="AS483" s="575"/>
      <c r="AT483" s="575"/>
      <c r="AU483" s="575"/>
      <c r="AV483" s="575"/>
      <c r="AW483" s="575"/>
      <c r="AX483" s="575"/>
      <c r="AY483" s="575"/>
      <c r="AZ483" s="575"/>
      <c r="BA483" s="575"/>
      <c r="BB483" s="575"/>
      <c r="BC483" s="575"/>
      <c r="BD483" s="575"/>
      <c r="BE483" s="575"/>
      <c r="BF483" s="575"/>
      <c r="BG483" s="575"/>
      <c r="BH483" s="575"/>
      <c r="BI483" s="575"/>
      <c r="BJ483" s="575"/>
      <c r="BK483" s="575"/>
      <c r="BL483" s="575"/>
      <c r="BM483" s="575"/>
      <c r="BN483" s="575"/>
      <c r="BO483" s="575"/>
      <c r="BP483" s="575"/>
      <c r="BQ483" s="575"/>
      <c r="BR483" s="575"/>
      <c r="BS483" s="575"/>
      <c r="BT483" s="575"/>
      <c r="BU483" s="575"/>
      <c r="BV483" s="575"/>
      <c r="BW483" s="575"/>
      <c r="BX483" s="575"/>
      <c r="BY483" s="575"/>
      <c r="BZ483" s="575"/>
      <c r="CA483" s="575"/>
      <c r="CB483" s="575"/>
      <c r="CC483" s="575"/>
      <c r="CD483" s="575"/>
      <c r="CE483" s="575"/>
      <c r="CF483" s="575"/>
      <c r="CG483" s="575"/>
      <c r="CH483" s="575"/>
      <c r="CI483" s="575"/>
      <c r="CJ483" s="575"/>
      <c r="CK483" s="575"/>
      <c r="CL483" s="575"/>
      <c r="CM483" s="575"/>
      <c r="CN483" s="575"/>
      <c r="CO483" s="575"/>
      <c r="CP483" s="575"/>
      <c r="CQ483" s="575"/>
      <c r="CR483" s="575"/>
      <c r="CS483" s="575"/>
      <c r="CT483" s="575"/>
      <c r="CU483" s="575"/>
      <c r="CV483" s="575"/>
      <c r="CW483" s="575"/>
      <c r="CX483" s="575"/>
      <c r="CY483" s="575"/>
      <c r="CZ483" s="575"/>
      <c r="DA483" s="575"/>
      <c r="DB483" s="575"/>
      <c r="DC483" s="575"/>
      <c r="DD483" s="575"/>
      <c r="DE483" s="575"/>
      <c r="DF483" s="575"/>
      <c r="DG483" s="575"/>
      <c r="DH483" s="575"/>
      <c r="DI483" s="575"/>
      <c r="DJ483" s="575"/>
      <c r="DK483" s="575"/>
      <c r="DL483" s="575"/>
      <c r="DM483" s="575"/>
      <c r="DN483" s="575"/>
      <c r="DO483" s="575"/>
      <c r="DP483" s="575"/>
      <c r="DQ483" s="575"/>
      <c r="DR483" s="575"/>
      <c r="DS483" s="575"/>
      <c r="DT483" s="575"/>
      <c r="DU483" s="575"/>
      <c r="DV483" s="575"/>
      <c r="DW483" s="575"/>
      <c r="DX483" s="575"/>
      <c r="DY483" s="575"/>
      <c r="DZ483" s="575"/>
      <c r="EA483" s="575"/>
      <c r="EB483" s="575"/>
      <c r="EC483" s="575"/>
      <c r="ED483" s="575"/>
      <c r="EE483" s="575"/>
      <c r="EF483" s="575"/>
      <c r="EG483" s="575"/>
    </row>
    <row r="484" spans="1:137">
      <c r="A484" s="575"/>
      <c r="B484" s="575"/>
      <c r="C484" s="575"/>
      <c r="D484" s="575"/>
      <c r="E484" s="575"/>
      <c r="F484" s="575"/>
      <c r="G484" s="575"/>
      <c r="H484" s="575"/>
      <c r="I484" s="575"/>
      <c r="J484" s="575"/>
      <c r="K484" s="575"/>
      <c r="L484" s="575"/>
      <c r="M484" s="575"/>
      <c r="N484" s="575"/>
      <c r="O484" s="575"/>
      <c r="P484" s="575"/>
      <c r="Q484" s="575"/>
      <c r="R484" s="575"/>
      <c r="S484" s="575"/>
      <c r="T484" s="575"/>
      <c r="U484" s="575"/>
      <c r="V484" s="575"/>
      <c r="W484" s="575"/>
      <c r="X484" s="575"/>
      <c r="Y484" s="575"/>
      <c r="Z484" s="575"/>
      <c r="AA484" s="575"/>
      <c r="AB484" s="575"/>
      <c r="AC484" s="575"/>
      <c r="AD484" s="575"/>
      <c r="AE484" s="575"/>
      <c r="AF484" s="575"/>
      <c r="AG484" s="575"/>
      <c r="AH484" s="575"/>
      <c r="AI484" s="575"/>
      <c r="AJ484" s="575"/>
      <c r="AK484" s="575"/>
      <c r="AL484" s="575"/>
      <c r="AM484" s="575"/>
      <c r="AN484" s="575"/>
      <c r="AO484" s="575"/>
      <c r="AP484" s="575"/>
      <c r="AQ484" s="575"/>
      <c r="AR484" s="575"/>
      <c r="AS484" s="575"/>
      <c r="AT484" s="575"/>
      <c r="AU484" s="575"/>
      <c r="AV484" s="575"/>
      <c r="AW484" s="575"/>
      <c r="AX484" s="575"/>
      <c r="AY484" s="575"/>
      <c r="AZ484" s="575"/>
      <c r="BA484" s="575"/>
      <c r="BB484" s="575"/>
      <c r="BC484" s="575"/>
      <c r="BD484" s="575"/>
      <c r="BE484" s="575"/>
      <c r="BF484" s="575"/>
      <c r="BG484" s="575"/>
      <c r="BH484" s="575"/>
      <c r="BI484" s="575"/>
      <c r="BJ484" s="575"/>
      <c r="BK484" s="575"/>
      <c r="BL484" s="575"/>
      <c r="BM484" s="575"/>
      <c r="BN484" s="575"/>
      <c r="BO484" s="575"/>
      <c r="BP484" s="575"/>
      <c r="BQ484" s="575"/>
      <c r="BR484" s="575"/>
      <c r="BS484" s="575"/>
      <c r="BT484" s="575"/>
      <c r="BU484" s="575"/>
      <c r="BV484" s="575"/>
      <c r="BW484" s="575"/>
      <c r="BX484" s="575"/>
      <c r="BY484" s="575"/>
      <c r="BZ484" s="575"/>
      <c r="CA484" s="575"/>
      <c r="CB484" s="575"/>
      <c r="CC484" s="575"/>
      <c r="CD484" s="575"/>
      <c r="CE484" s="575"/>
      <c r="CF484" s="575"/>
      <c r="CG484" s="575"/>
      <c r="CH484" s="575"/>
      <c r="CI484" s="575"/>
      <c r="CJ484" s="575"/>
      <c r="CK484" s="575"/>
      <c r="CL484" s="575"/>
      <c r="CM484" s="575"/>
      <c r="CN484" s="575"/>
      <c r="CO484" s="575"/>
      <c r="CP484" s="575"/>
      <c r="CQ484" s="575"/>
      <c r="CR484" s="575"/>
      <c r="CS484" s="575"/>
      <c r="CT484" s="575"/>
      <c r="CU484" s="575"/>
      <c r="CV484" s="575"/>
      <c r="CW484" s="575"/>
      <c r="CX484" s="575"/>
      <c r="CY484" s="575"/>
      <c r="CZ484" s="575"/>
      <c r="DA484" s="575"/>
      <c r="DB484" s="575"/>
      <c r="DC484" s="575"/>
      <c r="DD484" s="575"/>
      <c r="DE484" s="575"/>
      <c r="DF484" s="575"/>
      <c r="DG484" s="575"/>
      <c r="DH484" s="575"/>
      <c r="DI484" s="575"/>
      <c r="DJ484" s="575"/>
      <c r="DK484" s="575"/>
      <c r="DL484" s="575"/>
      <c r="DM484" s="575"/>
      <c r="DN484" s="575"/>
      <c r="DO484" s="575"/>
      <c r="DP484" s="575"/>
      <c r="DQ484" s="575"/>
      <c r="DR484" s="575"/>
      <c r="DS484" s="575"/>
      <c r="DT484" s="575"/>
      <c r="DU484" s="575"/>
      <c r="DV484" s="575"/>
      <c r="DW484" s="575"/>
      <c r="DX484" s="575"/>
      <c r="DY484" s="575"/>
      <c r="DZ484" s="575"/>
      <c r="EA484" s="575"/>
      <c r="EB484" s="575"/>
      <c r="EC484" s="575"/>
      <c r="ED484" s="575"/>
      <c r="EE484" s="575"/>
      <c r="EF484" s="575"/>
      <c r="EG484" s="575"/>
    </row>
    <row r="485" spans="1:137">
      <c r="A485" s="575"/>
      <c r="B485" s="575"/>
      <c r="C485" s="575"/>
      <c r="D485" s="575"/>
      <c r="E485" s="575"/>
      <c r="F485" s="575"/>
      <c r="G485" s="575"/>
      <c r="H485" s="575"/>
      <c r="I485" s="575"/>
      <c r="J485" s="575"/>
      <c r="K485" s="575"/>
      <c r="L485" s="575"/>
      <c r="M485" s="575"/>
      <c r="N485" s="575"/>
      <c r="O485" s="575"/>
      <c r="P485" s="575"/>
      <c r="Q485" s="575"/>
      <c r="R485" s="575"/>
      <c r="S485" s="575"/>
      <c r="T485" s="575"/>
      <c r="U485" s="575"/>
      <c r="V485" s="575"/>
      <c r="W485" s="575"/>
      <c r="X485" s="575"/>
      <c r="Y485" s="575"/>
      <c r="Z485" s="575"/>
      <c r="AA485" s="575"/>
      <c r="AB485" s="575"/>
      <c r="AC485" s="575"/>
      <c r="AD485" s="575"/>
      <c r="AE485" s="575"/>
      <c r="AF485" s="575"/>
      <c r="AG485" s="575"/>
      <c r="AH485" s="575"/>
      <c r="AI485" s="575"/>
      <c r="AJ485" s="575"/>
      <c r="AK485" s="575"/>
      <c r="AL485" s="575"/>
      <c r="AM485" s="575"/>
      <c r="AN485" s="575"/>
      <c r="AO485" s="575"/>
      <c r="AP485" s="575"/>
      <c r="AQ485" s="575"/>
      <c r="AR485" s="575"/>
      <c r="AS485" s="575"/>
      <c r="AT485" s="575"/>
      <c r="AU485" s="575"/>
      <c r="AV485" s="575"/>
      <c r="AW485" s="575"/>
      <c r="AX485" s="575"/>
      <c r="AY485" s="575"/>
      <c r="AZ485" s="575"/>
      <c r="BA485" s="575"/>
      <c r="BB485" s="575"/>
      <c r="BC485" s="575"/>
      <c r="BD485" s="575"/>
      <c r="BE485" s="575"/>
      <c r="BF485" s="575"/>
      <c r="BG485" s="575"/>
      <c r="BH485" s="575"/>
      <c r="BI485" s="575"/>
      <c r="BJ485" s="575"/>
      <c r="BK485" s="575"/>
      <c r="BL485" s="575"/>
      <c r="BM485" s="575"/>
      <c r="BN485" s="575"/>
      <c r="BO485" s="575"/>
      <c r="BP485" s="575"/>
      <c r="BQ485" s="575"/>
      <c r="BR485" s="575"/>
      <c r="BS485" s="575"/>
      <c r="BT485" s="575"/>
      <c r="BU485" s="575"/>
      <c r="BV485" s="575"/>
      <c r="BW485" s="575"/>
      <c r="BX485" s="575"/>
      <c r="BY485" s="575"/>
      <c r="BZ485" s="575"/>
      <c r="CA485" s="575"/>
      <c r="CB485" s="575"/>
      <c r="CC485" s="575"/>
      <c r="CD485" s="575"/>
      <c r="CE485" s="575"/>
      <c r="CF485" s="575"/>
      <c r="CG485" s="575"/>
      <c r="CH485" s="575"/>
      <c r="CI485" s="575"/>
      <c r="CJ485" s="575"/>
      <c r="CK485" s="575"/>
      <c r="CL485" s="575"/>
      <c r="CM485" s="575"/>
      <c r="CN485" s="575"/>
      <c r="CO485" s="575"/>
      <c r="CP485" s="575"/>
      <c r="CQ485" s="575"/>
      <c r="CR485" s="575"/>
      <c r="CS485" s="575"/>
      <c r="CT485" s="575"/>
      <c r="CU485" s="575"/>
      <c r="CV485" s="575"/>
      <c r="CW485" s="575"/>
      <c r="CX485" s="575"/>
      <c r="CY485" s="575"/>
      <c r="CZ485" s="575"/>
      <c r="DA485" s="575"/>
      <c r="DB485" s="575"/>
      <c r="DC485" s="575"/>
      <c r="DD485" s="575"/>
      <c r="DE485" s="575"/>
      <c r="DF485" s="575"/>
      <c r="DG485" s="575"/>
      <c r="DH485" s="575"/>
      <c r="DI485" s="575"/>
      <c r="DJ485" s="575"/>
      <c r="DK485" s="575"/>
      <c r="DL485" s="575"/>
      <c r="DM485" s="575"/>
      <c r="DN485" s="575"/>
      <c r="DO485" s="575"/>
      <c r="DP485" s="575"/>
      <c r="DQ485" s="575"/>
      <c r="DR485" s="575"/>
      <c r="DS485" s="575"/>
      <c r="DT485" s="575"/>
      <c r="DU485" s="575"/>
      <c r="DV485" s="575"/>
      <c r="DW485" s="575"/>
      <c r="DX485" s="575"/>
      <c r="DY485" s="575"/>
      <c r="DZ485" s="575"/>
      <c r="EA485" s="575"/>
      <c r="EB485" s="575"/>
      <c r="EC485" s="575"/>
      <c r="ED485" s="575"/>
      <c r="EE485" s="575"/>
      <c r="EF485" s="575"/>
      <c r="EG485" s="575"/>
    </row>
    <row r="486" spans="1:137">
      <c r="A486" s="575"/>
      <c r="B486" s="575"/>
      <c r="C486" s="575"/>
      <c r="D486" s="575"/>
      <c r="E486" s="575"/>
      <c r="F486" s="575"/>
      <c r="G486" s="575"/>
      <c r="H486" s="575"/>
      <c r="I486" s="575"/>
      <c r="J486" s="575"/>
      <c r="K486" s="575"/>
      <c r="L486" s="575"/>
      <c r="M486" s="575"/>
      <c r="N486" s="575"/>
      <c r="O486" s="575"/>
      <c r="P486" s="575"/>
      <c r="Q486" s="575"/>
      <c r="R486" s="575"/>
      <c r="S486" s="575"/>
      <c r="T486" s="575"/>
      <c r="U486" s="575"/>
      <c r="V486" s="575"/>
      <c r="W486" s="575"/>
      <c r="X486" s="575"/>
      <c r="Y486" s="575"/>
      <c r="Z486" s="575"/>
      <c r="AA486" s="575"/>
      <c r="AB486" s="575"/>
      <c r="AC486" s="575"/>
      <c r="AD486" s="575"/>
      <c r="AE486" s="575"/>
      <c r="AF486" s="575"/>
      <c r="AG486" s="575"/>
      <c r="AH486" s="575"/>
      <c r="AI486" s="575"/>
      <c r="AJ486" s="575"/>
      <c r="AK486" s="575"/>
      <c r="AL486" s="575"/>
      <c r="AM486" s="575"/>
      <c r="AN486" s="575"/>
      <c r="AO486" s="575"/>
      <c r="AP486" s="575"/>
      <c r="AQ486" s="575"/>
      <c r="AR486" s="575"/>
      <c r="AS486" s="575"/>
      <c r="AT486" s="575"/>
      <c r="AU486" s="575"/>
      <c r="AV486" s="575"/>
      <c r="AW486" s="575"/>
      <c r="AX486" s="575"/>
      <c r="AY486" s="575"/>
      <c r="AZ486" s="575"/>
      <c r="BA486" s="575"/>
      <c r="BB486" s="575"/>
      <c r="BC486" s="575"/>
      <c r="BD486" s="575"/>
      <c r="BE486" s="575"/>
      <c r="BF486" s="575"/>
      <c r="BG486" s="575"/>
      <c r="BH486" s="575"/>
      <c r="BI486" s="575"/>
      <c r="BJ486" s="575"/>
      <c r="BK486" s="575"/>
      <c r="BL486" s="575"/>
      <c r="BM486" s="575"/>
      <c r="BN486" s="575"/>
      <c r="BO486" s="575"/>
      <c r="BP486" s="575"/>
      <c r="BQ486" s="575"/>
      <c r="BR486" s="575"/>
      <c r="BS486" s="575"/>
      <c r="BT486" s="575"/>
      <c r="BU486" s="575"/>
      <c r="BV486" s="575"/>
      <c r="BW486" s="575"/>
      <c r="BX486" s="575"/>
      <c r="BY486" s="575"/>
      <c r="BZ486" s="575"/>
      <c r="CA486" s="575"/>
      <c r="CB486" s="575"/>
      <c r="CC486" s="575"/>
      <c r="CD486" s="575"/>
      <c r="CE486" s="575"/>
      <c r="CF486" s="575"/>
      <c r="CG486" s="575"/>
      <c r="CH486" s="575"/>
      <c r="CI486" s="575"/>
      <c r="CJ486" s="575"/>
      <c r="CK486" s="575"/>
      <c r="CL486" s="575"/>
      <c r="CM486" s="575"/>
      <c r="CN486" s="575"/>
      <c r="CO486" s="575"/>
      <c r="CP486" s="575"/>
      <c r="CQ486" s="575"/>
      <c r="CR486" s="575"/>
      <c r="CS486" s="575"/>
      <c r="CT486" s="575"/>
      <c r="CU486" s="575"/>
      <c r="CV486" s="575"/>
      <c r="CW486" s="575"/>
      <c r="CX486" s="575"/>
      <c r="CY486" s="575"/>
      <c r="CZ486" s="575"/>
      <c r="DA486" s="575"/>
      <c r="DB486" s="575"/>
      <c r="DC486" s="575"/>
      <c r="DD486" s="575"/>
      <c r="DE486" s="575"/>
      <c r="DF486" s="575"/>
      <c r="DG486" s="575"/>
      <c r="DH486" s="575"/>
      <c r="DI486" s="575"/>
      <c r="DJ486" s="575"/>
      <c r="DK486" s="575"/>
      <c r="DL486" s="575"/>
      <c r="DM486" s="575"/>
      <c r="DN486" s="575"/>
      <c r="DO486" s="575"/>
      <c r="DP486" s="575"/>
      <c r="DQ486" s="575"/>
      <c r="DR486" s="575"/>
      <c r="DS486" s="575"/>
      <c r="DT486" s="575"/>
      <c r="DU486" s="575"/>
      <c r="DV486" s="575"/>
      <c r="DW486" s="575"/>
      <c r="DX486" s="575"/>
      <c r="DY486" s="575"/>
      <c r="DZ486" s="575"/>
      <c r="EA486" s="575"/>
      <c r="EB486" s="575"/>
      <c r="EC486" s="575"/>
      <c r="ED486" s="575"/>
      <c r="EE486" s="575"/>
      <c r="EF486" s="575"/>
      <c r="EG486" s="575"/>
    </row>
    <row r="487" spans="1:137">
      <c r="A487" s="575"/>
      <c r="B487" s="575"/>
      <c r="C487" s="575"/>
      <c r="D487" s="575"/>
      <c r="E487" s="575"/>
      <c r="F487" s="575"/>
      <c r="G487" s="575"/>
      <c r="H487" s="575"/>
      <c r="I487" s="575"/>
      <c r="J487" s="575"/>
      <c r="K487" s="575"/>
      <c r="L487" s="575"/>
      <c r="M487" s="575"/>
      <c r="N487" s="575"/>
      <c r="O487" s="575"/>
      <c r="P487" s="575"/>
      <c r="Q487" s="575"/>
      <c r="R487" s="575"/>
      <c r="S487" s="575"/>
      <c r="T487" s="575"/>
      <c r="U487" s="575"/>
      <c r="V487" s="575"/>
      <c r="W487" s="575"/>
      <c r="X487" s="575"/>
      <c r="Y487" s="575"/>
      <c r="Z487" s="575"/>
      <c r="AA487" s="575"/>
      <c r="AB487" s="575"/>
      <c r="AC487" s="575"/>
      <c r="AD487" s="575"/>
      <c r="AE487" s="575"/>
      <c r="AF487" s="575"/>
      <c r="AG487" s="575"/>
      <c r="AH487" s="575"/>
      <c r="AI487" s="575"/>
      <c r="AJ487" s="575"/>
      <c r="AK487" s="575"/>
      <c r="AL487" s="575"/>
      <c r="AM487" s="575"/>
      <c r="AN487" s="575"/>
      <c r="AO487" s="575"/>
      <c r="AP487" s="575"/>
      <c r="AQ487" s="575"/>
      <c r="AR487" s="575"/>
      <c r="AS487" s="575"/>
      <c r="AT487" s="575"/>
      <c r="AU487" s="575"/>
      <c r="AV487" s="575"/>
      <c r="AW487" s="575"/>
      <c r="AX487" s="575"/>
      <c r="AY487" s="575"/>
      <c r="AZ487" s="575"/>
      <c r="BA487" s="575"/>
      <c r="BB487" s="575"/>
      <c r="BC487" s="575"/>
      <c r="BD487" s="575"/>
      <c r="BE487" s="575"/>
      <c r="BF487" s="575"/>
      <c r="BG487" s="575"/>
      <c r="BH487" s="575"/>
      <c r="BI487" s="575"/>
      <c r="BJ487" s="575"/>
      <c r="BK487" s="575"/>
      <c r="BL487" s="575"/>
      <c r="BM487" s="575"/>
      <c r="BN487" s="575"/>
      <c r="BO487" s="575"/>
      <c r="BP487" s="575"/>
      <c r="BQ487" s="575"/>
      <c r="BR487" s="575"/>
      <c r="BS487" s="575"/>
      <c r="BT487" s="575"/>
      <c r="BU487" s="575"/>
      <c r="BV487" s="575"/>
      <c r="BW487" s="575"/>
      <c r="BX487" s="575"/>
      <c r="BY487" s="575"/>
      <c r="BZ487" s="575"/>
      <c r="CA487" s="575"/>
      <c r="CB487" s="575"/>
      <c r="CC487" s="575"/>
      <c r="CD487" s="575"/>
      <c r="CE487" s="575"/>
      <c r="CF487" s="575"/>
      <c r="CG487" s="575"/>
      <c r="CH487" s="575"/>
      <c r="CI487" s="575"/>
      <c r="CJ487" s="575"/>
      <c r="CK487" s="575"/>
      <c r="CL487" s="575"/>
      <c r="CM487" s="575"/>
      <c r="CN487" s="575"/>
      <c r="CO487" s="575"/>
      <c r="CP487" s="575"/>
      <c r="CQ487" s="575"/>
      <c r="CR487" s="575"/>
      <c r="CS487" s="575"/>
      <c r="CT487" s="575"/>
      <c r="CU487" s="575"/>
      <c r="CV487" s="575"/>
      <c r="CW487" s="575"/>
      <c r="CX487" s="575"/>
      <c r="CY487" s="575"/>
      <c r="CZ487" s="575"/>
      <c r="DA487" s="575"/>
      <c r="DB487" s="575"/>
      <c r="DC487" s="575"/>
      <c r="DD487" s="575"/>
      <c r="DE487" s="575"/>
      <c r="DF487" s="575"/>
      <c r="DG487" s="575"/>
      <c r="DH487" s="575"/>
      <c r="DI487" s="575"/>
      <c r="DJ487" s="575"/>
      <c r="DK487" s="575"/>
      <c r="DL487" s="575"/>
      <c r="DM487" s="575"/>
      <c r="DN487" s="575"/>
      <c r="DO487" s="575"/>
      <c r="DP487" s="575"/>
      <c r="DQ487" s="575"/>
      <c r="DR487" s="575"/>
      <c r="DS487" s="575"/>
      <c r="DT487" s="575"/>
      <c r="DU487" s="575"/>
      <c r="DV487" s="575"/>
      <c r="DW487" s="575"/>
      <c r="DX487" s="575"/>
      <c r="DY487" s="575"/>
      <c r="DZ487" s="575"/>
      <c r="EA487" s="575"/>
      <c r="EB487" s="575"/>
      <c r="EC487" s="575"/>
      <c r="ED487" s="575"/>
      <c r="EE487" s="575"/>
      <c r="EF487" s="575"/>
      <c r="EG487" s="575"/>
    </row>
    <row r="488" spans="1:137">
      <c r="A488" s="575"/>
      <c r="B488" s="575"/>
      <c r="C488" s="575"/>
      <c r="D488" s="575"/>
      <c r="E488" s="575"/>
      <c r="F488" s="575"/>
      <c r="G488" s="575"/>
      <c r="H488" s="575"/>
      <c r="I488" s="575"/>
      <c r="J488" s="575"/>
      <c r="K488" s="575"/>
      <c r="L488" s="575"/>
      <c r="M488" s="575"/>
      <c r="N488" s="575"/>
      <c r="O488" s="575"/>
      <c r="P488" s="575"/>
      <c r="Q488" s="575"/>
      <c r="R488" s="575"/>
      <c r="S488" s="575"/>
      <c r="T488" s="575"/>
      <c r="U488" s="575"/>
      <c r="V488" s="575"/>
      <c r="W488" s="575"/>
      <c r="X488" s="575"/>
      <c r="Y488" s="575"/>
      <c r="Z488" s="575"/>
      <c r="AA488" s="575"/>
      <c r="AB488" s="575"/>
      <c r="AC488" s="575"/>
      <c r="AD488" s="575"/>
      <c r="AE488" s="575"/>
      <c r="AF488" s="575"/>
      <c r="AG488" s="575"/>
      <c r="AH488" s="575"/>
      <c r="AI488" s="575"/>
      <c r="AJ488" s="575"/>
      <c r="AK488" s="575"/>
      <c r="AL488" s="575"/>
      <c r="AM488" s="575"/>
      <c r="AN488" s="575"/>
      <c r="AO488" s="575"/>
      <c r="AP488" s="575"/>
      <c r="AQ488" s="575"/>
      <c r="AR488" s="575"/>
      <c r="AS488" s="575"/>
      <c r="AT488" s="575"/>
      <c r="AU488" s="575"/>
      <c r="AV488" s="575"/>
      <c r="AW488" s="575"/>
      <c r="AX488" s="575"/>
      <c r="AY488" s="575"/>
      <c r="AZ488" s="575"/>
      <c r="BA488" s="575"/>
      <c r="BB488" s="575"/>
      <c r="BC488" s="575"/>
      <c r="BD488" s="575"/>
      <c r="BE488" s="575"/>
      <c r="BF488" s="575"/>
      <c r="BG488" s="575"/>
      <c r="BH488" s="575"/>
      <c r="BI488" s="575"/>
      <c r="BJ488" s="575"/>
      <c r="BK488" s="575"/>
      <c r="BL488" s="575"/>
      <c r="BM488" s="575"/>
      <c r="BN488" s="575"/>
      <c r="BO488" s="575"/>
      <c r="BP488" s="575"/>
      <c r="BQ488" s="575"/>
      <c r="BR488" s="575"/>
      <c r="BS488" s="575"/>
      <c r="BT488" s="575"/>
      <c r="BU488" s="575"/>
      <c r="BV488" s="575"/>
      <c r="BW488" s="575"/>
      <c r="BX488" s="575"/>
      <c r="BY488" s="575"/>
      <c r="BZ488" s="575"/>
      <c r="CA488" s="575"/>
      <c r="CB488" s="575"/>
      <c r="CC488" s="575"/>
      <c r="CD488" s="575"/>
      <c r="CE488" s="575"/>
      <c r="CF488" s="575"/>
      <c r="CG488" s="575"/>
      <c r="CH488" s="575"/>
      <c r="CI488" s="575"/>
      <c r="CJ488" s="575"/>
      <c r="CK488" s="575"/>
      <c r="CL488" s="575"/>
      <c r="CM488" s="575"/>
      <c r="CN488" s="575"/>
      <c r="CO488" s="575"/>
      <c r="CP488" s="575"/>
      <c r="CQ488" s="575"/>
      <c r="CR488" s="575"/>
      <c r="CS488" s="575"/>
      <c r="CT488" s="575"/>
      <c r="CU488" s="575"/>
      <c r="CV488" s="575"/>
      <c r="CW488" s="575"/>
      <c r="CX488" s="575"/>
      <c r="CY488" s="575"/>
      <c r="CZ488" s="575"/>
      <c r="DA488" s="575"/>
      <c r="DB488" s="575"/>
      <c r="DC488" s="575"/>
      <c r="DD488" s="575"/>
      <c r="DE488" s="575"/>
      <c r="DF488" s="575"/>
      <c r="DG488" s="575"/>
      <c r="DH488" s="575"/>
      <c r="DI488" s="575"/>
      <c r="DJ488" s="575"/>
      <c r="DK488" s="575"/>
      <c r="DL488" s="575"/>
      <c r="DM488" s="575"/>
      <c r="DN488" s="575"/>
      <c r="DO488" s="575"/>
      <c r="DP488" s="575"/>
      <c r="DQ488" s="575"/>
      <c r="DR488" s="575"/>
      <c r="DS488" s="575"/>
      <c r="DT488" s="575"/>
      <c r="DU488" s="575"/>
      <c r="DV488" s="575"/>
      <c r="DW488" s="575"/>
      <c r="DX488" s="575"/>
      <c r="DY488" s="575"/>
      <c r="DZ488" s="575"/>
      <c r="EA488" s="575"/>
      <c r="EB488" s="575"/>
      <c r="EC488" s="575"/>
      <c r="ED488" s="575"/>
      <c r="EE488" s="575"/>
      <c r="EF488" s="575"/>
      <c r="EG488" s="575"/>
    </row>
    <row r="489" spans="1:137">
      <c r="A489" s="575"/>
      <c r="B489" s="575"/>
      <c r="C489" s="575"/>
      <c r="D489" s="575"/>
      <c r="E489" s="575"/>
      <c r="F489" s="575"/>
      <c r="G489" s="575"/>
      <c r="H489" s="575"/>
      <c r="I489" s="575"/>
      <c r="J489" s="575"/>
      <c r="K489" s="575"/>
      <c r="L489" s="575"/>
      <c r="M489" s="575"/>
      <c r="N489" s="575"/>
      <c r="O489" s="575"/>
      <c r="P489" s="575"/>
      <c r="Q489" s="575"/>
      <c r="R489" s="575"/>
      <c r="S489" s="575"/>
      <c r="T489" s="575"/>
      <c r="U489" s="575"/>
      <c r="V489" s="575"/>
      <c r="W489" s="575"/>
      <c r="X489" s="575"/>
      <c r="Y489" s="575"/>
      <c r="Z489" s="575"/>
      <c r="AA489" s="575"/>
      <c r="AB489" s="575"/>
      <c r="AC489" s="575"/>
      <c r="AD489" s="575"/>
      <c r="AE489" s="575"/>
      <c r="AF489" s="575"/>
      <c r="AG489" s="575"/>
      <c r="AH489" s="575"/>
      <c r="AI489" s="575"/>
      <c r="AJ489" s="575"/>
      <c r="AK489" s="575"/>
      <c r="AL489" s="575"/>
      <c r="AM489" s="575"/>
      <c r="AN489" s="575"/>
      <c r="AO489" s="575"/>
      <c r="AP489" s="575"/>
      <c r="AQ489" s="575"/>
      <c r="AR489" s="575"/>
      <c r="AS489" s="575"/>
      <c r="AT489" s="575"/>
      <c r="AU489" s="575"/>
      <c r="AV489" s="575"/>
      <c r="AW489" s="575"/>
      <c r="AX489" s="575"/>
      <c r="AY489" s="575"/>
      <c r="AZ489" s="575"/>
      <c r="BA489" s="575"/>
      <c r="BB489" s="575"/>
      <c r="BC489" s="575"/>
      <c r="BD489" s="575"/>
      <c r="BE489" s="575"/>
      <c r="BF489" s="575"/>
      <c r="BG489" s="575"/>
      <c r="BH489" s="575"/>
      <c r="BI489" s="575"/>
      <c r="BJ489" s="575"/>
      <c r="BK489" s="575"/>
      <c r="BL489" s="575"/>
      <c r="BM489" s="575"/>
      <c r="BN489" s="575"/>
      <c r="BO489" s="575"/>
      <c r="BP489" s="575"/>
      <c r="BQ489" s="575"/>
      <c r="BR489" s="575"/>
      <c r="BS489" s="575"/>
      <c r="BT489" s="575"/>
      <c r="BU489" s="575"/>
      <c r="BV489" s="575"/>
      <c r="BW489" s="575"/>
      <c r="BX489" s="575"/>
      <c r="BY489" s="575"/>
      <c r="BZ489" s="575"/>
      <c r="CA489" s="575"/>
      <c r="CB489" s="575"/>
      <c r="CC489" s="575"/>
      <c r="CD489" s="575"/>
      <c r="CE489" s="575"/>
      <c r="CF489" s="575"/>
      <c r="CG489" s="575"/>
      <c r="CH489" s="575"/>
      <c r="CI489" s="575"/>
      <c r="CJ489" s="575"/>
      <c r="CK489" s="575"/>
      <c r="CL489" s="575"/>
      <c r="CM489" s="575"/>
      <c r="CN489" s="575"/>
      <c r="CO489" s="575"/>
      <c r="CP489" s="575"/>
      <c r="CQ489" s="575"/>
      <c r="CR489" s="575"/>
      <c r="CS489" s="575"/>
      <c r="CT489" s="575"/>
      <c r="CU489" s="575"/>
      <c r="CV489" s="575"/>
      <c r="CW489" s="575"/>
      <c r="CX489" s="575"/>
      <c r="CY489" s="575"/>
      <c r="CZ489" s="575"/>
      <c r="DA489" s="575"/>
      <c r="DB489" s="575"/>
      <c r="DC489" s="575"/>
      <c r="DD489" s="575"/>
      <c r="DE489" s="575"/>
      <c r="DF489" s="575"/>
      <c r="DG489" s="575"/>
      <c r="DH489" s="575"/>
      <c r="DI489" s="575"/>
      <c r="DJ489" s="575"/>
      <c r="DK489" s="575"/>
      <c r="DL489" s="575"/>
      <c r="DM489" s="575"/>
      <c r="DN489" s="575"/>
      <c r="DO489" s="575"/>
      <c r="DP489" s="575"/>
      <c r="DQ489" s="575"/>
      <c r="DR489" s="575"/>
      <c r="DS489" s="575"/>
      <c r="DT489" s="575"/>
      <c r="DU489" s="575"/>
      <c r="DV489" s="575"/>
      <c r="DW489" s="575"/>
      <c r="DX489" s="575"/>
      <c r="DY489" s="575"/>
      <c r="DZ489" s="575"/>
      <c r="EA489" s="575"/>
      <c r="EB489" s="575"/>
      <c r="EC489" s="575"/>
      <c r="ED489" s="575"/>
      <c r="EE489" s="575"/>
      <c r="EF489" s="575"/>
      <c r="EG489" s="575"/>
    </row>
    <row r="490" spans="1:137">
      <c r="A490" s="575"/>
      <c r="B490" s="575"/>
      <c r="C490" s="575"/>
      <c r="D490" s="575"/>
      <c r="E490" s="575"/>
      <c r="F490" s="575"/>
      <c r="G490" s="575"/>
      <c r="H490" s="575"/>
      <c r="I490" s="575"/>
      <c r="J490" s="575"/>
      <c r="K490" s="575"/>
      <c r="L490" s="575"/>
      <c r="M490" s="575"/>
      <c r="N490" s="575"/>
      <c r="O490" s="575"/>
      <c r="P490" s="575"/>
      <c r="Q490" s="575"/>
      <c r="R490" s="575"/>
      <c r="S490" s="575"/>
      <c r="T490" s="575"/>
      <c r="U490" s="575"/>
      <c r="V490" s="575"/>
      <c r="W490" s="575"/>
      <c r="X490" s="575"/>
      <c r="Y490" s="575"/>
      <c r="Z490" s="575"/>
      <c r="AA490" s="575"/>
      <c r="AB490" s="575"/>
      <c r="AC490" s="575"/>
      <c r="AD490" s="575"/>
      <c r="AE490" s="575"/>
      <c r="AF490" s="575"/>
      <c r="AG490" s="575"/>
      <c r="AH490" s="575"/>
      <c r="AI490" s="575"/>
      <c r="AJ490" s="575"/>
      <c r="AK490" s="575"/>
      <c r="AL490" s="575"/>
      <c r="AM490" s="575"/>
      <c r="AN490" s="575"/>
      <c r="AO490" s="575"/>
      <c r="AP490" s="575"/>
      <c r="AQ490" s="575"/>
      <c r="AR490" s="575"/>
      <c r="AS490" s="575"/>
      <c r="AT490" s="575"/>
      <c r="AU490" s="575"/>
      <c r="AV490" s="575"/>
      <c r="AW490" s="575"/>
      <c r="AX490" s="575"/>
      <c r="AY490" s="575"/>
      <c r="AZ490" s="575"/>
      <c r="BA490" s="575"/>
      <c r="BB490" s="575"/>
      <c r="BC490" s="575"/>
      <c r="BD490" s="575"/>
      <c r="BE490" s="575"/>
      <c r="BF490" s="575"/>
      <c r="BG490" s="575"/>
      <c r="BH490" s="575"/>
      <c r="BI490" s="575"/>
      <c r="BJ490" s="575"/>
      <c r="BK490" s="575"/>
      <c r="BL490" s="575"/>
      <c r="BM490" s="575"/>
      <c r="BN490" s="575"/>
      <c r="BO490" s="575"/>
      <c r="BP490" s="575"/>
      <c r="BQ490" s="575"/>
      <c r="BR490" s="575"/>
      <c r="BS490" s="575"/>
      <c r="BT490" s="575"/>
      <c r="BU490" s="575"/>
      <c r="BV490" s="575"/>
      <c r="BW490" s="575"/>
      <c r="BX490" s="575"/>
      <c r="BY490" s="575"/>
      <c r="BZ490" s="575"/>
      <c r="CA490" s="575"/>
      <c r="CB490" s="575"/>
      <c r="CC490" s="575"/>
      <c r="CD490" s="575"/>
      <c r="CE490" s="575"/>
      <c r="CF490" s="575"/>
      <c r="CG490" s="575"/>
      <c r="CH490" s="575"/>
      <c r="CI490" s="575"/>
      <c r="CJ490" s="575"/>
      <c r="CK490" s="575"/>
      <c r="CL490" s="575"/>
      <c r="CM490" s="575"/>
      <c r="CN490" s="575"/>
      <c r="CO490" s="575"/>
      <c r="CP490" s="575"/>
      <c r="CQ490" s="575"/>
      <c r="CR490" s="575"/>
      <c r="CS490" s="575"/>
      <c r="CT490" s="575"/>
      <c r="CU490" s="575"/>
      <c r="CV490" s="575"/>
      <c r="CW490" s="575"/>
      <c r="CX490" s="575"/>
      <c r="CY490" s="575"/>
      <c r="CZ490" s="575"/>
      <c r="DA490" s="575"/>
      <c r="DB490" s="575"/>
      <c r="DC490" s="575"/>
      <c r="DD490" s="575"/>
      <c r="DE490" s="575"/>
      <c r="DF490" s="575"/>
      <c r="DG490" s="575"/>
      <c r="DH490" s="575"/>
      <c r="DI490" s="575"/>
      <c r="DJ490" s="575"/>
      <c r="DK490" s="575"/>
      <c r="DL490" s="575"/>
      <c r="DM490" s="575"/>
      <c r="DN490" s="575"/>
      <c r="DO490" s="575"/>
      <c r="DP490" s="575"/>
      <c r="DQ490" s="575"/>
      <c r="DR490" s="575"/>
      <c r="DS490" s="575"/>
      <c r="DT490" s="575"/>
      <c r="DU490" s="575"/>
      <c r="DV490" s="575"/>
      <c r="DW490" s="575"/>
      <c r="DX490" s="575"/>
      <c r="DY490" s="575"/>
      <c r="DZ490" s="575"/>
      <c r="EA490" s="575"/>
      <c r="EB490" s="575"/>
      <c r="EC490" s="575"/>
      <c r="ED490" s="575"/>
      <c r="EE490" s="575"/>
      <c r="EF490" s="575"/>
      <c r="EG490" s="575"/>
    </row>
    <row r="491" spans="1:137">
      <c r="A491" s="575"/>
      <c r="B491" s="575"/>
      <c r="C491" s="575"/>
      <c r="D491" s="575"/>
      <c r="E491" s="575"/>
      <c r="F491" s="575"/>
      <c r="G491" s="575"/>
      <c r="H491" s="575"/>
      <c r="I491" s="575"/>
      <c r="J491" s="575"/>
      <c r="K491" s="575"/>
      <c r="L491" s="575"/>
      <c r="M491" s="575"/>
      <c r="N491" s="575"/>
      <c r="O491" s="575"/>
      <c r="P491" s="575"/>
      <c r="Q491" s="575"/>
      <c r="R491" s="575"/>
      <c r="S491" s="575"/>
      <c r="T491" s="575"/>
      <c r="U491" s="575"/>
      <c r="V491" s="575"/>
      <c r="W491" s="575"/>
      <c r="X491" s="575"/>
      <c r="Y491" s="575"/>
      <c r="Z491" s="575"/>
      <c r="AA491" s="575"/>
      <c r="AB491" s="575"/>
      <c r="AC491" s="575"/>
      <c r="AD491" s="575"/>
      <c r="AE491" s="575"/>
      <c r="AF491" s="575"/>
      <c r="AG491" s="575"/>
      <c r="AH491" s="575"/>
      <c r="AI491" s="575"/>
      <c r="AJ491" s="575"/>
      <c r="AK491" s="575"/>
      <c r="AL491" s="575"/>
      <c r="AM491" s="575"/>
      <c r="AN491" s="575"/>
      <c r="AO491" s="575"/>
      <c r="AP491" s="575"/>
      <c r="AQ491" s="575"/>
      <c r="AR491" s="575"/>
      <c r="AS491" s="575"/>
      <c r="AT491" s="575"/>
      <c r="AU491" s="575"/>
      <c r="AV491" s="575"/>
      <c r="AW491" s="575"/>
      <c r="AX491" s="575"/>
      <c r="AY491" s="575"/>
      <c r="AZ491" s="575"/>
      <c r="BA491" s="575"/>
      <c r="BB491" s="575"/>
      <c r="BC491" s="575"/>
      <c r="BD491" s="575"/>
      <c r="BE491" s="575"/>
      <c r="BF491" s="575"/>
      <c r="BG491" s="575"/>
      <c r="BH491" s="575"/>
      <c r="BI491" s="575"/>
      <c r="BJ491" s="575"/>
      <c r="BK491" s="575"/>
      <c r="BL491" s="575"/>
      <c r="BM491" s="575"/>
      <c r="BN491" s="575"/>
      <c r="BO491" s="575"/>
      <c r="BP491" s="575"/>
      <c r="BQ491" s="575"/>
      <c r="BR491" s="575"/>
      <c r="BS491" s="575"/>
      <c r="BT491" s="575"/>
      <c r="BU491" s="575"/>
      <c r="BV491" s="575"/>
      <c r="BW491" s="575"/>
      <c r="BX491" s="575"/>
      <c r="BY491" s="575"/>
      <c r="BZ491" s="575"/>
      <c r="CA491" s="575"/>
      <c r="CB491" s="575"/>
      <c r="CC491" s="575"/>
      <c r="CD491" s="575"/>
      <c r="CE491" s="575"/>
      <c r="CF491" s="575"/>
      <c r="CG491" s="575"/>
      <c r="CH491" s="575"/>
      <c r="CI491" s="575"/>
      <c r="CJ491" s="575"/>
      <c r="CK491" s="575"/>
      <c r="CL491" s="575"/>
      <c r="CM491" s="575"/>
      <c r="CN491" s="575"/>
      <c r="CO491" s="575"/>
      <c r="CP491" s="575"/>
      <c r="CQ491" s="575"/>
      <c r="CR491" s="575"/>
      <c r="CS491" s="575"/>
      <c r="CT491" s="575"/>
      <c r="CU491" s="575"/>
      <c r="CV491" s="575"/>
      <c r="CW491" s="575"/>
      <c r="CX491" s="575"/>
      <c r="CY491" s="575"/>
      <c r="CZ491" s="575"/>
      <c r="DA491" s="575"/>
      <c r="DB491" s="575"/>
      <c r="DC491" s="575"/>
      <c r="DD491" s="575"/>
      <c r="DE491" s="575"/>
      <c r="DF491" s="575"/>
      <c r="DG491" s="575"/>
      <c r="DH491" s="575"/>
      <c r="DI491" s="575"/>
      <c r="DJ491" s="575"/>
      <c r="DK491" s="575"/>
      <c r="DL491" s="575"/>
      <c r="DM491" s="575"/>
      <c r="DN491" s="575"/>
      <c r="DO491" s="575"/>
      <c r="DP491" s="575"/>
      <c r="DQ491" s="575"/>
      <c r="DR491" s="575"/>
      <c r="DS491" s="575"/>
      <c r="DT491" s="575"/>
      <c r="DU491" s="575"/>
      <c r="DV491" s="575"/>
      <c r="DW491" s="575"/>
      <c r="DX491" s="575"/>
      <c r="DY491" s="575"/>
      <c r="DZ491" s="575"/>
      <c r="EA491" s="575"/>
      <c r="EB491" s="575"/>
      <c r="EC491" s="575"/>
      <c r="ED491" s="575"/>
      <c r="EE491" s="575"/>
      <c r="EF491" s="575"/>
      <c r="EG491" s="575"/>
    </row>
    <row r="492" spans="1:137">
      <c r="A492" s="575"/>
      <c r="B492" s="575"/>
      <c r="C492" s="575"/>
      <c r="D492" s="575"/>
      <c r="E492" s="575"/>
      <c r="F492" s="575"/>
      <c r="G492" s="575"/>
      <c r="H492" s="575"/>
      <c r="I492" s="575"/>
      <c r="J492" s="575"/>
      <c r="K492" s="575"/>
      <c r="L492" s="575"/>
      <c r="M492" s="575"/>
      <c r="N492" s="575"/>
      <c r="O492" s="575"/>
      <c r="P492" s="575"/>
      <c r="Q492" s="575"/>
      <c r="R492" s="575"/>
      <c r="S492" s="575"/>
      <c r="T492" s="575"/>
      <c r="U492" s="575"/>
      <c r="V492" s="575"/>
      <c r="W492" s="575"/>
      <c r="X492" s="575"/>
      <c r="Y492" s="575"/>
      <c r="Z492" s="575"/>
      <c r="AA492" s="575"/>
      <c r="AB492" s="575"/>
      <c r="AC492" s="575"/>
      <c r="AD492" s="575"/>
      <c r="AE492" s="575"/>
      <c r="AF492" s="575"/>
      <c r="AG492" s="575"/>
      <c r="AH492" s="575"/>
      <c r="AI492" s="575"/>
      <c r="AJ492" s="575"/>
      <c r="AK492" s="575"/>
      <c r="AL492" s="575"/>
      <c r="AM492" s="575"/>
      <c r="AN492" s="575"/>
      <c r="AO492" s="575"/>
      <c r="AP492" s="575"/>
      <c r="AQ492" s="575"/>
      <c r="AR492" s="575"/>
      <c r="AS492" s="575"/>
      <c r="AT492" s="575"/>
      <c r="AU492" s="575"/>
      <c r="AV492" s="575"/>
      <c r="AW492" s="575"/>
      <c r="AX492" s="575"/>
      <c r="AY492" s="575"/>
      <c r="AZ492" s="575"/>
      <c r="BA492" s="575"/>
      <c r="BB492" s="575"/>
      <c r="BC492" s="575"/>
      <c r="BD492" s="575"/>
      <c r="BE492" s="575"/>
      <c r="BF492" s="575"/>
      <c r="BG492" s="575"/>
      <c r="BH492" s="575"/>
      <c r="BI492" s="575"/>
      <c r="BJ492" s="575"/>
      <c r="BK492" s="575"/>
      <c r="BL492" s="575"/>
      <c r="BM492" s="575"/>
      <c r="BN492" s="575"/>
      <c r="BO492" s="575"/>
      <c r="BP492" s="575"/>
      <c r="BQ492" s="575"/>
      <c r="BR492" s="575"/>
      <c r="BS492" s="575"/>
      <c r="BT492" s="575"/>
      <c r="BU492" s="575"/>
      <c r="BV492" s="575"/>
      <c r="BW492" s="575"/>
      <c r="BX492" s="575"/>
      <c r="BY492" s="575"/>
      <c r="BZ492" s="575"/>
      <c r="CA492" s="575"/>
      <c r="CB492" s="575"/>
      <c r="CC492" s="575"/>
      <c r="CD492" s="575"/>
      <c r="CE492" s="575"/>
      <c r="CF492" s="575"/>
      <c r="CG492" s="575"/>
      <c r="CH492" s="575"/>
      <c r="CI492" s="575"/>
      <c r="CJ492" s="575"/>
      <c r="CK492" s="575"/>
      <c r="CL492" s="575"/>
      <c r="CM492" s="575"/>
      <c r="CN492" s="575"/>
      <c r="CO492" s="575"/>
      <c r="CP492" s="575"/>
      <c r="CQ492" s="575"/>
      <c r="CR492" s="575"/>
      <c r="CS492" s="575"/>
      <c r="CT492" s="575"/>
      <c r="CU492" s="575"/>
      <c r="CV492" s="575"/>
      <c r="CW492" s="575"/>
      <c r="CX492" s="575"/>
      <c r="CY492" s="575"/>
      <c r="CZ492" s="575"/>
      <c r="DA492" s="575"/>
      <c r="DB492" s="575"/>
      <c r="DC492" s="575"/>
      <c r="DD492" s="575"/>
      <c r="DE492" s="575"/>
      <c r="DF492" s="575"/>
      <c r="DG492" s="575"/>
      <c r="DH492" s="575"/>
      <c r="DI492" s="575"/>
      <c r="DJ492" s="575"/>
      <c r="DK492" s="575"/>
      <c r="DL492" s="575"/>
      <c r="DM492" s="575"/>
      <c r="DN492" s="575"/>
      <c r="DO492" s="575"/>
      <c r="DP492" s="575"/>
      <c r="DQ492" s="575"/>
      <c r="DR492" s="575"/>
      <c r="DS492" s="575"/>
      <c r="DT492" s="575"/>
      <c r="DU492" s="575"/>
      <c r="DV492" s="575"/>
      <c r="DW492" s="575"/>
      <c r="DX492" s="575"/>
      <c r="DY492" s="575"/>
      <c r="DZ492" s="575"/>
      <c r="EA492" s="575"/>
      <c r="EB492" s="575"/>
      <c r="EC492" s="575"/>
      <c r="ED492" s="575"/>
      <c r="EE492" s="575"/>
      <c r="EF492" s="575"/>
      <c r="EG492" s="575"/>
    </row>
    <row r="493" spans="1:137">
      <c r="A493" s="575"/>
      <c r="B493" s="575"/>
      <c r="C493" s="575"/>
      <c r="D493" s="575"/>
      <c r="E493" s="575"/>
      <c r="F493" s="575"/>
      <c r="G493" s="575"/>
      <c r="H493" s="575"/>
      <c r="I493" s="575"/>
      <c r="J493" s="575"/>
      <c r="K493" s="575"/>
      <c r="L493" s="575"/>
      <c r="M493" s="575"/>
      <c r="N493" s="575"/>
      <c r="O493" s="575"/>
      <c r="P493" s="575"/>
      <c r="Q493" s="575"/>
      <c r="R493" s="575"/>
      <c r="S493" s="575"/>
      <c r="T493" s="575"/>
      <c r="U493" s="575"/>
      <c r="V493" s="575"/>
      <c r="W493" s="575"/>
      <c r="X493" s="575"/>
      <c r="Y493" s="575"/>
      <c r="Z493" s="575"/>
      <c r="AA493" s="575"/>
      <c r="AB493" s="575"/>
      <c r="AC493" s="575"/>
      <c r="AD493" s="575"/>
      <c r="AE493" s="575"/>
      <c r="AF493" s="575"/>
      <c r="AG493" s="575"/>
      <c r="AH493" s="575"/>
      <c r="AI493" s="575"/>
      <c r="AJ493" s="575"/>
      <c r="AK493" s="575"/>
      <c r="AL493" s="575"/>
      <c r="AM493" s="575"/>
      <c r="AN493" s="575"/>
      <c r="AO493" s="575"/>
      <c r="AP493" s="575"/>
      <c r="AQ493" s="575"/>
      <c r="AR493" s="575"/>
      <c r="AS493" s="575"/>
      <c r="AT493" s="575"/>
      <c r="AU493" s="575"/>
      <c r="AV493" s="575"/>
      <c r="AW493" s="575"/>
      <c r="AX493" s="575"/>
      <c r="AY493" s="575"/>
      <c r="AZ493" s="575"/>
      <c r="BA493" s="575"/>
      <c r="BB493" s="575"/>
      <c r="BC493" s="575"/>
      <c r="BD493" s="575"/>
      <c r="BE493" s="575"/>
      <c r="BF493" s="575"/>
      <c r="BG493" s="575"/>
      <c r="BH493" s="575"/>
      <c r="BI493" s="575"/>
      <c r="BJ493" s="575"/>
      <c r="BK493" s="575"/>
      <c r="BL493" s="575"/>
      <c r="BM493" s="575"/>
      <c r="BN493" s="575"/>
      <c r="BO493" s="575"/>
      <c r="BP493" s="575"/>
      <c r="BQ493" s="575"/>
      <c r="BR493" s="575"/>
      <c r="BS493" s="575"/>
      <c r="BT493" s="575"/>
      <c r="BU493" s="575"/>
      <c r="BV493" s="575"/>
      <c r="BW493" s="575"/>
      <c r="BX493" s="575"/>
      <c r="BY493" s="575"/>
      <c r="BZ493" s="575"/>
      <c r="CA493" s="575"/>
      <c r="CB493" s="575"/>
      <c r="CC493" s="575"/>
      <c r="CD493" s="575"/>
      <c r="CE493" s="575"/>
      <c r="CF493" s="575"/>
      <c r="CG493" s="575"/>
      <c r="CH493" s="575"/>
      <c r="CI493" s="575"/>
      <c r="CJ493" s="575"/>
      <c r="CK493" s="575"/>
      <c r="CL493" s="575"/>
      <c r="CM493" s="575"/>
      <c r="CN493" s="575"/>
      <c r="CO493" s="575"/>
      <c r="CP493" s="575"/>
      <c r="CQ493" s="575"/>
      <c r="CR493" s="575"/>
      <c r="CS493" s="575"/>
      <c r="CT493" s="575"/>
      <c r="CU493" s="575"/>
      <c r="CV493" s="575"/>
      <c r="CW493" s="575"/>
      <c r="CX493" s="575"/>
      <c r="CY493" s="575"/>
      <c r="CZ493" s="575"/>
      <c r="DA493" s="575"/>
      <c r="DB493" s="575"/>
      <c r="DC493" s="575"/>
      <c r="DD493" s="575"/>
      <c r="DE493" s="575"/>
      <c r="DF493" s="575"/>
      <c r="DG493" s="575"/>
      <c r="DH493" s="575"/>
      <c r="DI493" s="575"/>
      <c r="DJ493" s="575"/>
      <c r="DK493" s="575"/>
      <c r="DL493" s="575"/>
      <c r="DM493" s="575"/>
      <c r="DN493" s="575"/>
      <c r="DO493" s="575"/>
      <c r="DP493" s="575"/>
      <c r="DQ493" s="575"/>
      <c r="DR493" s="575"/>
      <c r="DS493" s="575"/>
      <c r="DT493" s="575"/>
      <c r="DU493" s="575"/>
      <c r="DV493" s="575"/>
      <c r="DW493" s="575"/>
      <c r="DX493" s="575"/>
      <c r="DY493" s="575"/>
      <c r="DZ493" s="575"/>
      <c r="EA493" s="575"/>
      <c r="EB493" s="575"/>
      <c r="EC493" s="575"/>
      <c r="ED493" s="575"/>
      <c r="EE493" s="575"/>
      <c r="EF493" s="575"/>
      <c r="EG493" s="575"/>
    </row>
    <row r="494" spans="1:137">
      <c r="A494" s="575"/>
      <c r="B494" s="575"/>
      <c r="C494" s="575"/>
      <c r="D494" s="575"/>
      <c r="E494" s="575"/>
      <c r="F494" s="575"/>
      <c r="G494" s="575"/>
      <c r="H494" s="575"/>
      <c r="I494" s="575"/>
      <c r="J494" s="575"/>
      <c r="K494" s="575"/>
      <c r="L494" s="575"/>
      <c r="M494" s="575"/>
      <c r="N494" s="575"/>
      <c r="O494" s="575"/>
      <c r="P494" s="575"/>
      <c r="Q494" s="575"/>
      <c r="R494" s="575"/>
      <c r="S494" s="575"/>
      <c r="T494" s="575"/>
      <c r="U494" s="575"/>
      <c r="V494" s="575"/>
      <c r="W494" s="575"/>
      <c r="X494" s="575"/>
      <c r="Y494" s="575"/>
      <c r="Z494" s="575"/>
      <c r="AA494" s="575"/>
      <c r="AB494" s="575"/>
      <c r="AC494" s="575"/>
      <c r="AD494" s="575"/>
      <c r="AE494" s="575"/>
      <c r="AF494" s="575"/>
      <c r="AG494" s="575"/>
      <c r="AH494" s="575"/>
      <c r="AI494" s="575"/>
      <c r="AJ494" s="575"/>
      <c r="AK494" s="575"/>
      <c r="AL494" s="575"/>
      <c r="AM494" s="575"/>
      <c r="AN494" s="575"/>
      <c r="AO494" s="575"/>
      <c r="AP494" s="575"/>
      <c r="AQ494" s="575"/>
      <c r="AR494" s="575"/>
      <c r="AS494" s="575"/>
      <c r="AT494" s="575"/>
      <c r="AU494" s="575"/>
      <c r="AV494" s="575"/>
      <c r="AW494" s="575"/>
      <c r="AX494" s="575"/>
      <c r="AY494" s="575"/>
      <c r="AZ494" s="575"/>
      <c r="BA494" s="575"/>
      <c r="BB494" s="575"/>
      <c r="BC494" s="575"/>
      <c r="BD494" s="575"/>
      <c r="BE494" s="575"/>
      <c r="BF494" s="575"/>
      <c r="BG494" s="575"/>
      <c r="BH494" s="575"/>
      <c r="BI494" s="575"/>
      <c r="BJ494" s="575"/>
      <c r="BK494" s="575"/>
      <c r="BL494" s="575"/>
      <c r="BM494" s="575"/>
      <c r="BN494" s="575"/>
      <c r="BO494" s="575"/>
      <c r="BP494" s="575"/>
      <c r="BQ494" s="575"/>
      <c r="BR494" s="575"/>
      <c r="BS494" s="575"/>
      <c r="BT494" s="575"/>
      <c r="BU494" s="575"/>
      <c r="BV494" s="575"/>
      <c r="BW494" s="575"/>
      <c r="BX494" s="575"/>
      <c r="BY494" s="575"/>
      <c r="BZ494" s="575"/>
      <c r="CA494" s="575"/>
      <c r="CB494" s="575"/>
      <c r="CC494" s="575"/>
      <c r="CD494" s="575"/>
      <c r="CE494" s="575"/>
      <c r="CF494" s="575"/>
      <c r="CG494" s="575"/>
      <c r="CH494" s="575"/>
      <c r="CI494" s="575"/>
      <c r="CJ494" s="575"/>
      <c r="CK494" s="575"/>
      <c r="CL494" s="575"/>
      <c r="CM494" s="575"/>
      <c r="CN494" s="575"/>
      <c r="CO494" s="575"/>
      <c r="CP494" s="575"/>
      <c r="CQ494" s="575"/>
      <c r="CR494" s="575"/>
      <c r="CS494" s="575"/>
      <c r="CT494" s="575"/>
      <c r="CU494" s="575"/>
      <c r="CV494" s="575"/>
      <c r="CW494" s="575"/>
      <c r="CX494" s="575"/>
      <c r="CY494" s="575"/>
      <c r="CZ494" s="575"/>
      <c r="DA494" s="575"/>
      <c r="DB494" s="575"/>
      <c r="DC494" s="575"/>
      <c r="DD494" s="575"/>
      <c r="DE494" s="575"/>
      <c r="DF494" s="575"/>
      <c r="DG494" s="575"/>
      <c r="DH494" s="575"/>
      <c r="DI494" s="575"/>
      <c r="DJ494" s="575"/>
      <c r="DK494" s="575"/>
      <c r="DL494" s="575"/>
      <c r="DM494" s="575"/>
      <c r="DN494" s="575"/>
      <c r="DO494" s="575"/>
      <c r="DP494" s="575"/>
      <c r="DQ494" s="575"/>
      <c r="DR494" s="575"/>
      <c r="DS494" s="575"/>
      <c r="DT494" s="575"/>
      <c r="DU494" s="575"/>
      <c r="DV494" s="575"/>
      <c r="DW494" s="575"/>
      <c r="DX494" s="575"/>
      <c r="DY494" s="575"/>
      <c r="DZ494" s="575"/>
      <c r="EA494" s="575"/>
      <c r="EB494" s="575"/>
      <c r="EC494" s="575"/>
      <c r="ED494" s="575"/>
      <c r="EE494" s="575"/>
      <c r="EF494" s="575"/>
      <c r="EG494" s="575"/>
    </row>
    <row r="495" spans="1:137">
      <c r="A495" s="575"/>
      <c r="B495" s="575"/>
      <c r="C495" s="575"/>
      <c r="D495" s="575"/>
      <c r="E495" s="575"/>
      <c r="F495" s="575"/>
      <c r="G495" s="575"/>
      <c r="H495" s="575"/>
      <c r="I495" s="575"/>
      <c r="J495" s="575"/>
      <c r="K495" s="575"/>
      <c r="L495" s="575"/>
      <c r="M495" s="575"/>
      <c r="N495" s="575"/>
      <c r="O495" s="575"/>
      <c r="P495" s="575"/>
      <c r="Q495" s="575"/>
      <c r="R495" s="575"/>
      <c r="S495" s="575"/>
      <c r="T495" s="575"/>
      <c r="U495" s="575"/>
      <c r="V495" s="575"/>
      <c r="W495" s="575"/>
      <c r="X495" s="575"/>
      <c r="Y495" s="575"/>
      <c r="Z495" s="575"/>
      <c r="AA495" s="575"/>
      <c r="AB495" s="575"/>
      <c r="AC495" s="575"/>
      <c r="AD495" s="575"/>
      <c r="AE495" s="575"/>
      <c r="AF495" s="575"/>
      <c r="AG495" s="575"/>
      <c r="AH495" s="575"/>
      <c r="AI495" s="575"/>
      <c r="AJ495" s="575"/>
      <c r="AK495" s="575"/>
      <c r="AL495" s="575"/>
      <c r="AM495" s="575"/>
      <c r="AN495" s="575"/>
      <c r="AO495" s="575"/>
      <c r="AP495" s="575"/>
      <c r="AQ495" s="575"/>
      <c r="AR495" s="575"/>
      <c r="AS495" s="575"/>
      <c r="AT495" s="575"/>
      <c r="AU495" s="575"/>
      <c r="AV495" s="575"/>
      <c r="AW495" s="575"/>
      <c r="AX495" s="575"/>
      <c r="AY495" s="575"/>
      <c r="AZ495" s="575"/>
      <c r="BA495" s="575"/>
      <c r="BB495" s="575"/>
      <c r="BC495" s="575"/>
      <c r="BD495" s="575"/>
      <c r="BE495" s="575"/>
      <c r="BF495" s="575"/>
      <c r="BG495" s="575"/>
      <c r="BH495" s="575"/>
      <c r="BI495" s="575"/>
      <c r="BJ495" s="575"/>
      <c r="BK495" s="575"/>
      <c r="BL495" s="575"/>
      <c r="BM495" s="575"/>
      <c r="BN495" s="575"/>
      <c r="BO495" s="575"/>
      <c r="BP495" s="575"/>
      <c r="BQ495" s="575"/>
      <c r="BR495" s="575"/>
      <c r="BS495" s="575"/>
      <c r="BT495" s="575"/>
      <c r="BU495" s="575"/>
      <c r="BV495" s="575"/>
      <c r="BW495" s="575"/>
      <c r="BX495" s="575"/>
      <c r="BY495" s="575"/>
      <c r="BZ495" s="575"/>
      <c r="CA495" s="575"/>
      <c r="CB495" s="575"/>
      <c r="CC495" s="575"/>
      <c r="CD495" s="575"/>
      <c r="CE495" s="575"/>
      <c r="CF495" s="575"/>
      <c r="CG495" s="575"/>
      <c r="CH495" s="575"/>
      <c r="CI495" s="575"/>
      <c r="CJ495" s="575"/>
      <c r="CK495" s="575"/>
      <c r="CL495" s="575"/>
      <c r="CM495" s="575"/>
      <c r="CN495" s="575"/>
      <c r="CO495" s="575"/>
      <c r="CP495" s="575"/>
      <c r="CQ495" s="575"/>
      <c r="CR495" s="575"/>
      <c r="CS495" s="575"/>
      <c r="CT495" s="575"/>
      <c r="CU495" s="575"/>
      <c r="CV495" s="575"/>
      <c r="CW495" s="575"/>
      <c r="CX495" s="575"/>
      <c r="CY495" s="575"/>
      <c r="CZ495" s="575"/>
      <c r="DA495" s="575"/>
      <c r="DB495" s="575"/>
      <c r="DC495" s="575"/>
      <c r="DD495" s="575"/>
      <c r="DE495" s="575"/>
      <c r="DF495" s="575"/>
      <c r="DG495" s="575"/>
      <c r="DH495" s="575"/>
      <c r="DI495" s="575"/>
      <c r="DJ495" s="575"/>
      <c r="DK495" s="575"/>
      <c r="DL495" s="575"/>
      <c r="DM495" s="575"/>
      <c r="DN495" s="575"/>
      <c r="DO495" s="575"/>
      <c r="DP495" s="575"/>
      <c r="DQ495" s="575"/>
      <c r="DR495" s="575"/>
      <c r="DS495" s="575"/>
      <c r="DT495" s="575"/>
      <c r="DU495" s="575"/>
      <c r="DV495" s="575"/>
      <c r="DW495" s="575"/>
      <c r="DX495" s="575"/>
      <c r="DY495" s="575"/>
      <c r="DZ495" s="575"/>
      <c r="EA495" s="575"/>
      <c r="EB495" s="575"/>
      <c r="EC495" s="575"/>
      <c r="ED495" s="575"/>
      <c r="EE495" s="575"/>
      <c r="EF495" s="575"/>
      <c r="EG495" s="575"/>
    </row>
    <row r="496" spans="1:137">
      <c r="A496" s="575"/>
      <c r="B496" s="575"/>
      <c r="C496" s="575"/>
      <c r="D496" s="575"/>
      <c r="E496" s="575"/>
      <c r="F496" s="575"/>
      <c r="G496" s="575"/>
      <c r="H496" s="575"/>
      <c r="I496" s="575"/>
      <c r="J496" s="575"/>
      <c r="K496" s="575"/>
      <c r="L496" s="575"/>
      <c r="M496" s="575"/>
      <c r="N496" s="575"/>
      <c r="O496" s="575"/>
      <c r="P496" s="575"/>
      <c r="Q496" s="575"/>
      <c r="R496" s="575"/>
      <c r="S496" s="575"/>
      <c r="T496" s="575"/>
      <c r="U496" s="575"/>
      <c r="V496" s="575"/>
      <c r="W496" s="575"/>
      <c r="X496" s="575"/>
      <c r="Y496" s="575"/>
      <c r="Z496" s="575"/>
      <c r="AA496" s="575"/>
      <c r="AB496" s="575"/>
      <c r="AC496" s="575"/>
      <c r="AD496" s="575"/>
      <c r="AE496" s="575"/>
      <c r="AF496" s="575"/>
      <c r="AG496" s="575"/>
      <c r="AH496" s="575"/>
      <c r="AI496" s="575"/>
      <c r="AJ496" s="575"/>
      <c r="AK496" s="575"/>
      <c r="AL496" s="575"/>
      <c r="AM496" s="575"/>
      <c r="AN496" s="575"/>
      <c r="AO496" s="575"/>
      <c r="AP496" s="575"/>
      <c r="AQ496" s="575"/>
      <c r="AR496" s="575"/>
      <c r="AS496" s="575"/>
      <c r="AT496" s="575"/>
      <c r="AU496" s="575"/>
      <c r="AV496" s="575"/>
      <c r="AW496" s="575"/>
      <c r="AX496" s="575"/>
      <c r="AY496" s="575"/>
      <c r="AZ496" s="575"/>
      <c r="BA496" s="575"/>
      <c r="BB496" s="575"/>
      <c r="BC496" s="575"/>
      <c r="BD496" s="575"/>
      <c r="BE496" s="575"/>
      <c r="BF496" s="575"/>
      <c r="BG496" s="575"/>
      <c r="BH496" s="575"/>
      <c r="BI496" s="575"/>
      <c r="BJ496" s="575"/>
      <c r="BK496" s="575"/>
      <c r="BL496" s="575"/>
      <c r="BM496" s="575"/>
      <c r="BN496" s="575"/>
      <c r="BO496" s="575"/>
      <c r="BP496" s="575"/>
      <c r="BQ496" s="575"/>
      <c r="BR496" s="575"/>
      <c r="BS496" s="575"/>
      <c r="BT496" s="575"/>
      <c r="BU496" s="575"/>
      <c r="BV496" s="575"/>
      <c r="BW496" s="575"/>
      <c r="BX496" s="575"/>
      <c r="BY496" s="575"/>
      <c r="BZ496" s="575"/>
      <c r="CA496" s="575"/>
      <c r="CB496" s="575"/>
      <c r="CC496" s="575"/>
      <c r="CD496" s="575"/>
      <c r="CE496" s="575"/>
      <c r="CF496" s="575"/>
      <c r="CG496" s="575"/>
      <c r="CH496" s="575"/>
      <c r="CI496" s="575"/>
      <c r="CJ496" s="575"/>
      <c r="CK496" s="575"/>
      <c r="CL496" s="575"/>
      <c r="CM496" s="575"/>
      <c r="CN496" s="575"/>
      <c r="CO496" s="575"/>
      <c r="CP496" s="575"/>
      <c r="CQ496" s="575"/>
      <c r="CR496" s="575"/>
      <c r="CS496" s="575"/>
      <c r="CT496" s="575"/>
      <c r="CU496" s="575"/>
      <c r="CV496" s="575"/>
      <c r="CW496" s="575"/>
      <c r="CX496" s="575"/>
      <c r="CY496" s="575"/>
      <c r="CZ496" s="575"/>
      <c r="DA496" s="575"/>
      <c r="DB496" s="575"/>
      <c r="DC496" s="575"/>
      <c r="DD496" s="575"/>
      <c r="DE496" s="575"/>
      <c r="DF496" s="575"/>
      <c r="DG496" s="575"/>
      <c r="DH496" s="575"/>
      <c r="DI496" s="575"/>
      <c r="DJ496" s="575"/>
      <c r="DK496" s="575"/>
      <c r="DL496" s="575"/>
      <c r="DM496" s="575"/>
      <c r="DN496" s="575"/>
      <c r="DO496" s="575"/>
      <c r="DP496" s="575"/>
      <c r="DQ496" s="575"/>
      <c r="DR496" s="575"/>
      <c r="DS496" s="575"/>
      <c r="DT496" s="575"/>
      <c r="DU496" s="575"/>
      <c r="DV496" s="575"/>
      <c r="DW496" s="575"/>
      <c r="DX496" s="575"/>
      <c r="DY496" s="575"/>
      <c r="DZ496" s="575"/>
      <c r="EA496" s="575"/>
      <c r="EB496" s="575"/>
      <c r="EC496" s="575"/>
      <c r="ED496" s="575"/>
      <c r="EE496" s="575"/>
      <c r="EF496" s="575"/>
      <c r="EG496" s="575"/>
    </row>
    <row r="497" spans="1:137">
      <c r="A497" s="575"/>
      <c r="B497" s="575"/>
      <c r="C497" s="575"/>
      <c r="D497" s="575"/>
      <c r="E497" s="575"/>
      <c r="F497" s="575"/>
      <c r="G497" s="575"/>
      <c r="H497" s="575"/>
      <c r="I497" s="575"/>
      <c r="J497" s="575"/>
      <c r="K497" s="575"/>
      <c r="L497" s="575"/>
      <c r="M497" s="575"/>
      <c r="N497" s="575"/>
      <c r="O497" s="575"/>
      <c r="P497" s="575"/>
      <c r="Q497" s="575"/>
      <c r="R497" s="575"/>
      <c r="S497" s="575"/>
      <c r="T497" s="575"/>
      <c r="U497" s="575"/>
      <c r="V497" s="575"/>
      <c r="W497" s="575"/>
      <c r="X497" s="575"/>
      <c r="Y497" s="575"/>
      <c r="Z497" s="575"/>
      <c r="AA497" s="575"/>
      <c r="AB497" s="575"/>
      <c r="AC497" s="575"/>
      <c r="AD497" s="575"/>
      <c r="AE497" s="575"/>
      <c r="AF497" s="575"/>
      <c r="AG497" s="575"/>
      <c r="AH497" s="575"/>
      <c r="AI497" s="575"/>
      <c r="AJ497" s="575"/>
      <c r="AK497" s="575"/>
      <c r="AL497" s="575"/>
      <c r="AM497" s="575"/>
      <c r="AN497" s="575"/>
      <c r="AO497" s="575"/>
      <c r="AP497" s="575"/>
      <c r="AQ497" s="575"/>
      <c r="AR497" s="575"/>
      <c r="AS497" s="575"/>
      <c r="AT497" s="575"/>
      <c r="AU497" s="575"/>
      <c r="AV497" s="575"/>
      <c r="AW497" s="575"/>
      <c r="AX497" s="575"/>
      <c r="AY497" s="575"/>
      <c r="AZ497" s="575"/>
      <c r="BA497" s="575"/>
      <c r="BB497" s="575"/>
      <c r="BC497" s="575"/>
      <c r="BD497" s="575"/>
      <c r="BE497" s="575"/>
      <c r="BF497" s="575"/>
      <c r="BG497" s="575"/>
      <c r="BH497" s="575"/>
      <c r="BI497" s="575"/>
      <c r="BJ497" s="575"/>
      <c r="BK497" s="575"/>
      <c r="BL497" s="575"/>
      <c r="BM497" s="575"/>
      <c r="BN497" s="575"/>
      <c r="BO497" s="575"/>
      <c r="BP497" s="575"/>
      <c r="BQ497" s="575"/>
      <c r="BR497" s="575"/>
      <c r="BS497" s="575"/>
      <c r="BT497" s="575"/>
      <c r="BU497" s="575"/>
      <c r="BV497" s="575"/>
      <c r="BW497" s="575"/>
      <c r="BX497" s="575"/>
      <c r="BY497" s="575"/>
      <c r="BZ497" s="575"/>
      <c r="CA497" s="575"/>
      <c r="CB497" s="575"/>
      <c r="CC497" s="575"/>
      <c r="CD497" s="575"/>
      <c r="CE497" s="575"/>
      <c r="CF497" s="575"/>
      <c r="CG497" s="575"/>
      <c r="CH497" s="575"/>
      <c r="CI497" s="575"/>
      <c r="CJ497" s="575"/>
      <c r="CK497" s="575"/>
      <c r="CL497" s="575"/>
      <c r="CM497" s="575"/>
      <c r="CN497" s="575"/>
      <c r="CO497" s="575"/>
      <c r="CP497" s="575"/>
      <c r="CQ497" s="575"/>
      <c r="CR497" s="575"/>
      <c r="CS497" s="575"/>
      <c r="CT497" s="575"/>
      <c r="CU497" s="575"/>
      <c r="CV497" s="575"/>
      <c r="CW497" s="575"/>
      <c r="CX497" s="575"/>
      <c r="CY497" s="575"/>
      <c r="CZ497" s="575"/>
      <c r="DA497" s="575"/>
      <c r="DB497" s="575"/>
      <c r="DC497" s="575"/>
      <c r="DD497" s="575"/>
      <c r="DE497" s="575"/>
      <c r="DF497" s="575"/>
      <c r="DG497" s="575"/>
      <c r="DH497" s="575"/>
      <c r="DI497" s="575"/>
      <c r="DJ497" s="575"/>
      <c r="DK497" s="575"/>
      <c r="DL497" s="575"/>
      <c r="DM497" s="575"/>
      <c r="DN497" s="575"/>
      <c r="DO497" s="575"/>
      <c r="DP497" s="575"/>
      <c r="DQ497" s="575"/>
      <c r="DR497" s="575"/>
      <c r="DS497" s="575"/>
      <c r="DT497" s="575"/>
      <c r="DU497" s="575"/>
      <c r="DV497" s="575"/>
      <c r="DW497" s="575"/>
      <c r="DX497" s="575"/>
      <c r="DY497" s="575"/>
      <c r="DZ497" s="575"/>
      <c r="EA497" s="575"/>
      <c r="EB497" s="575"/>
      <c r="EC497" s="575"/>
      <c r="ED497" s="575"/>
      <c r="EE497" s="575"/>
      <c r="EF497" s="575"/>
      <c r="EG497" s="575"/>
    </row>
    <row r="498" spans="1:137">
      <c r="A498" s="575"/>
      <c r="B498" s="575"/>
      <c r="C498" s="575"/>
      <c r="D498" s="575"/>
      <c r="E498" s="575"/>
      <c r="F498" s="575"/>
      <c r="G498" s="575"/>
      <c r="H498" s="575"/>
      <c r="I498" s="575"/>
      <c r="J498" s="575"/>
      <c r="K498" s="575"/>
      <c r="L498" s="575"/>
      <c r="M498" s="575"/>
      <c r="N498" s="575"/>
      <c r="O498" s="575"/>
      <c r="P498" s="575"/>
      <c r="Q498" s="575"/>
      <c r="R498" s="575"/>
      <c r="S498" s="575"/>
      <c r="T498" s="575"/>
      <c r="U498" s="575"/>
      <c r="V498" s="575"/>
      <c r="W498" s="575"/>
      <c r="X498" s="575"/>
      <c r="Y498" s="575"/>
      <c r="Z498" s="575"/>
      <c r="AA498" s="575"/>
      <c r="AB498" s="575"/>
      <c r="AC498" s="575"/>
      <c r="AD498" s="575"/>
      <c r="AE498" s="575"/>
      <c r="AF498" s="575"/>
      <c r="AG498" s="575"/>
      <c r="AH498" s="575"/>
      <c r="AI498" s="575"/>
      <c r="AJ498" s="575"/>
      <c r="AK498" s="575"/>
      <c r="AL498" s="575"/>
      <c r="AM498" s="575"/>
      <c r="AN498" s="575"/>
      <c r="AO498" s="575"/>
      <c r="AP498" s="575"/>
      <c r="AQ498" s="575"/>
      <c r="AR498" s="575"/>
      <c r="AS498" s="575"/>
      <c r="AT498" s="575"/>
      <c r="AU498" s="575"/>
      <c r="AV498" s="575"/>
      <c r="AW498" s="575"/>
      <c r="AX498" s="575"/>
      <c r="AY498" s="575"/>
      <c r="AZ498" s="575"/>
      <c r="BA498" s="575"/>
      <c r="BB498" s="575"/>
      <c r="BC498" s="575"/>
      <c r="BD498" s="575"/>
      <c r="BE498" s="575"/>
      <c r="BF498" s="575"/>
      <c r="BG498" s="575"/>
      <c r="BH498" s="575"/>
      <c r="BI498" s="575"/>
      <c r="BJ498" s="575"/>
      <c r="BK498" s="575"/>
      <c r="BL498" s="575"/>
      <c r="BM498" s="575"/>
      <c r="BN498" s="575"/>
      <c r="BO498" s="575"/>
      <c r="BP498" s="575"/>
      <c r="BQ498" s="575"/>
      <c r="BR498" s="575"/>
      <c r="BS498" s="575"/>
      <c r="BT498" s="575"/>
      <c r="BU498" s="575"/>
      <c r="BV498" s="575"/>
      <c r="BW498" s="575"/>
      <c r="BX498" s="575"/>
      <c r="BY498" s="575"/>
      <c r="BZ498" s="575"/>
      <c r="CA498" s="575"/>
      <c r="CB498" s="575"/>
      <c r="CC498" s="575"/>
      <c r="CD498" s="575"/>
      <c r="CE498" s="575"/>
      <c r="CF498" s="575"/>
      <c r="CG498" s="575"/>
      <c r="CH498" s="575"/>
      <c r="CI498" s="575"/>
      <c r="CJ498" s="575"/>
      <c r="CK498" s="575"/>
      <c r="CL498" s="575"/>
      <c r="CM498" s="575"/>
      <c r="CN498" s="575"/>
      <c r="CO498" s="575"/>
      <c r="CP498" s="575"/>
      <c r="CQ498" s="575"/>
      <c r="CR498" s="575"/>
      <c r="CS498" s="575"/>
      <c r="CT498" s="575"/>
      <c r="CU498" s="575"/>
      <c r="CV498" s="575"/>
      <c r="CW498" s="575"/>
      <c r="CX498" s="575"/>
      <c r="CY498" s="575"/>
      <c r="CZ498" s="575"/>
      <c r="DA498" s="575"/>
      <c r="DB498" s="575"/>
      <c r="DC498" s="575"/>
      <c r="DD498" s="575"/>
      <c r="DE498" s="575"/>
      <c r="DF498" s="575"/>
      <c r="DG498" s="575"/>
      <c r="DH498" s="575"/>
      <c r="DI498" s="575"/>
      <c r="DJ498" s="575"/>
      <c r="DK498" s="575"/>
      <c r="DL498" s="575"/>
      <c r="DM498" s="575"/>
      <c r="DN498" s="575"/>
      <c r="DO498" s="575"/>
      <c r="DP498" s="575"/>
      <c r="DQ498" s="575"/>
      <c r="DR498" s="575"/>
      <c r="DS498" s="575"/>
      <c r="DT498" s="575"/>
      <c r="DU498" s="575"/>
      <c r="DV498" s="575"/>
      <c r="DW498" s="575"/>
      <c r="DX498" s="575"/>
      <c r="DY498" s="575"/>
      <c r="DZ498" s="575"/>
      <c r="EA498" s="575"/>
      <c r="EB498" s="575"/>
      <c r="EC498" s="575"/>
      <c r="ED498" s="575"/>
      <c r="EE498" s="575"/>
      <c r="EF498" s="575"/>
      <c r="EG498" s="575"/>
    </row>
    <row r="499" spans="1:137">
      <c r="A499" s="575"/>
      <c r="B499" s="575"/>
      <c r="C499" s="575"/>
      <c r="D499" s="575"/>
      <c r="E499" s="575"/>
      <c r="F499" s="575"/>
      <c r="G499" s="575"/>
      <c r="H499" s="575"/>
      <c r="I499" s="575"/>
      <c r="J499" s="575"/>
      <c r="K499" s="575"/>
      <c r="L499" s="575"/>
      <c r="M499" s="575"/>
      <c r="N499" s="575"/>
      <c r="O499" s="575"/>
      <c r="P499" s="575"/>
      <c r="Q499" s="575"/>
      <c r="R499" s="575"/>
      <c r="S499" s="575"/>
      <c r="T499" s="575"/>
      <c r="U499" s="575"/>
      <c r="V499" s="575"/>
      <c r="W499" s="575"/>
      <c r="X499" s="575"/>
      <c r="Y499" s="575"/>
      <c r="Z499" s="575"/>
      <c r="AA499" s="575"/>
      <c r="AB499" s="575"/>
      <c r="AC499" s="575"/>
      <c r="AD499" s="575"/>
      <c r="AE499" s="575"/>
      <c r="AF499" s="575"/>
      <c r="AG499" s="575"/>
      <c r="AH499" s="575"/>
      <c r="AI499" s="575"/>
      <c r="AJ499" s="575"/>
      <c r="AK499" s="575"/>
      <c r="AL499" s="575"/>
      <c r="AM499" s="575"/>
      <c r="AN499" s="575"/>
      <c r="AO499" s="575"/>
      <c r="AP499" s="575"/>
      <c r="AQ499" s="575"/>
      <c r="AR499" s="575"/>
      <c r="AS499" s="575"/>
      <c r="AT499" s="575"/>
      <c r="AU499" s="575"/>
      <c r="AV499" s="575"/>
      <c r="AW499" s="575"/>
      <c r="AX499" s="575"/>
      <c r="AY499" s="575"/>
      <c r="AZ499" s="575"/>
      <c r="BA499" s="575"/>
      <c r="BB499" s="575"/>
      <c r="BC499" s="575"/>
      <c r="BD499" s="575"/>
      <c r="BE499" s="575"/>
      <c r="BF499" s="575"/>
      <c r="BG499" s="575"/>
      <c r="BH499" s="575"/>
      <c r="BI499" s="575"/>
      <c r="BJ499" s="575"/>
      <c r="BK499" s="575"/>
      <c r="BL499" s="575"/>
      <c r="BM499" s="575"/>
      <c r="BN499" s="575"/>
      <c r="BO499" s="575"/>
      <c r="BP499" s="575"/>
      <c r="BQ499" s="575"/>
      <c r="BR499" s="575"/>
      <c r="BS499" s="575"/>
      <c r="BT499" s="575"/>
      <c r="BU499" s="575"/>
      <c r="BV499" s="575"/>
      <c r="BW499" s="575"/>
      <c r="BX499" s="575"/>
      <c r="BY499" s="575"/>
      <c r="BZ499" s="575"/>
      <c r="CA499" s="575"/>
      <c r="CB499" s="575"/>
      <c r="CC499" s="575"/>
      <c r="CD499" s="575"/>
      <c r="CE499" s="575"/>
      <c r="CF499" s="575"/>
      <c r="CG499" s="575"/>
      <c r="CH499" s="575"/>
      <c r="CI499" s="575"/>
      <c r="CJ499" s="575"/>
      <c r="CK499" s="575"/>
      <c r="CL499" s="575"/>
      <c r="CM499" s="575"/>
      <c r="CN499" s="575"/>
      <c r="CO499" s="575"/>
      <c r="CP499" s="575"/>
      <c r="CQ499" s="575"/>
      <c r="CR499" s="575"/>
      <c r="CS499" s="575"/>
      <c r="CT499" s="575"/>
      <c r="CU499" s="575"/>
      <c r="CV499" s="575"/>
      <c r="CW499" s="575"/>
      <c r="CX499" s="575"/>
      <c r="CY499" s="575"/>
      <c r="CZ499" s="575"/>
      <c r="DA499" s="575"/>
      <c r="DB499" s="575"/>
      <c r="DC499" s="575"/>
      <c r="DD499" s="575"/>
      <c r="DE499" s="575"/>
      <c r="DF499" s="575"/>
      <c r="DG499" s="575"/>
      <c r="DH499" s="575"/>
      <c r="DI499" s="575"/>
      <c r="DJ499" s="575"/>
      <c r="DK499" s="575"/>
      <c r="DL499" s="575"/>
      <c r="DM499" s="575"/>
      <c r="DN499" s="575"/>
      <c r="DO499" s="575"/>
      <c r="DP499" s="575"/>
      <c r="DQ499" s="575"/>
      <c r="DR499" s="575"/>
      <c r="DS499" s="575"/>
      <c r="DT499" s="575"/>
      <c r="DU499" s="575"/>
      <c r="DV499" s="575"/>
      <c r="DW499" s="575"/>
      <c r="DX499" s="575"/>
      <c r="DY499" s="575"/>
      <c r="DZ499" s="575"/>
      <c r="EA499" s="575"/>
      <c r="EB499" s="575"/>
      <c r="EC499" s="575"/>
      <c r="ED499" s="575"/>
      <c r="EE499" s="575"/>
      <c r="EF499" s="575"/>
      <c r="EG499" s="575"/>
    </row>
    <row r="500" spans="1:137">
      <c r="A500" s="575"/>
      <c r="B500" s="575"/>
      <c r="C500" s="575"/>
      <c r="D500" s="575"/>
      <c r="E500" s="575"/>
      <c r="F500" s="575"/>
      <c r="G500" s="575"/>
      <c r="H500" s="575"/>
      <c r="I500" s="575"/>
      <c r="J500" s="575"/>
      <c r="K500" s="575"/>
      <c r="L500" s="575"/>
      <c r="M500" s="575"/>
      <c r="N500" s="575"/>
      <c r="O500" s="575"/>
      <c r="P500" s="575"/>
      <c r="Q500" s="575"/>
      <c r="R500" s="575"/>
      <c r="S500" s="575"/>
      <c r="T500" s="575"/>
      <c r="U500" s="575"/>
      <c r="V500" s="575"/>
      <c r="W500" s="575"/>
      <c r="X500" s="575"/>
      <c r="Y500" s="575"/>
      <c r="Z500" s="575"/>
      <c r="AA500" s="575"/>
      <c r="AB500" s="575"/>
      <c r="AC500" s="575"/>
      <c r="AD500" s="575"/>
      <c r="AE500" s="575"/>
      <c r="AF500" s="575"/>
      <c r="AG500" s="575"/>
      <c r="AH500" s="575"/>
      <c r="AI500" s="575"/>
      <c r="AJ500" s="575"/>
      <c r="AK500" s="575"/>
      <c r="AL500" s="575"/>
      <c r="AM500" s="575"/>
      <c r="AN500" s="575"/>
      <c r="AO500" s="575"/>
      <c r="AP500" s="575"/>
      <c r="AQ500" s="575"/>
      <c r="AR500" s="575"/>
      <c r="AS500" s="575"/>
      <c r="AT500" s="575"/>
      <c r="AU500" s="575"/>
      <c r="AV500" s="575"/>
      <c r="AW500" s="575"/>
      <c r="AX500" s="575"/>
      <c r="AY500" s="575"/>
      <c r="AZ500" s="575"/>
      <c r="BA500" s="575"/>
      <c r="BB500" s="575"/>
      <c r="BC500" s="575"/>
      <c r="BD500" s="575"/>
      <c r="BE500" s="575"/>
      <c r="BF500" s="575"/>
      <c r="BG500" s="575"/>
      <c r="BH500" s="575"/>
      <c r="BI500" s="575"/>
      <c r="BJ500" s="575"/>
      <c r="BK500" s="575"/>
      <c r="BL500" s="575"/>
      <c r="BM500" s="575"/>
      <c r="BN500" s="575"/>
      <c r="BO500" s="575"/>
      <c r="BP500" s="575"/>
      <c r="BQ500" s="575"/>
      <c r="BR500" s="575"/>
      <c r="BS500" s="575"/>
      <c r="BT500" s="575"/>
      <c r="BU500" s="575"/>
      <c r="BV500" s="575"/>
      <c r="BW500" s="575"/>
      <c r="BX500" s="575"/>
      <c r="BY500" s="575"/>
      <c r="BZ500" s="575"/>
      <c r="CA500" s="575"/>
      <c r="CB500" s="575"/>
      <c r="CC500" s="575"/>
      <c r="CD500" s="575"/>
      <c r="CE500" s="575"/>
      <c r="CF500" s="575"/>
      <c r="CG500" s="575"/>
      <c r="CH500" s="575"/>
      <c r="CI500" s="575"/>
      <c r="CJ500" s="575"/>
      <c r="CK500" s="575"/>
      <c r="CL500" s="575"/>
      <c r="CM500" s="575"/>
      <c r="CN500" s="575"/>
      <c r="CO500" s="575"/>
      <c r="CP500" s="575"/>
      <c r="CQ500" s="575"/>
      <c r="CR500" s="575"/>
      <c r="CS500" s="575"/>
      <c r="CT500" s="575"/>
      <c r="CU500" s="575"/>
      <c r="CV500" s="575"/>
      <c r="CW500" s="575"/>
      <c r="CX500" s="575"/>
      <c r="CY500" s="575"/>
      <c r="CZ500" s="575"/>
      <c r="DA500" s="575"/>
      <c r="DB500" s="575"/>
      <c r="DC500" s="575"/>
      <c r="DD500" s="575"/>
      <c r="DE500" s="575"/>
      <c r="DF500" s="575"/>
      <c r="DG500" s="575"/>
      <c r="DH500" s="575"/>
      <c r="DI500" s="575"/>
      <c r="DJ500" s="575"/>
      <c r="DK500" s="575"/>
      <c r="DL500" s="575"/>
      <c r="DM500" s="575"/>
      <c r="DN500" s="575"/>
      <c r="DO500" s="575"/>
      <c r="DP500" s="575"/>
      <c r="DQ500" s="575"/>
      <c r="DR500" s="575"/>
      <c r="DS500" s="575"/>
      <c r="DT500" s="575"/>
      <c r="DU500" s="575"/>
      <c r="DV500" s="575"/>
      <c r="DW500" s="575"/>
      <c r="DX500" s="575"/>
      <c r="DY500" s="575"/>
      <c r="DZ500" s="575"/>
      <c r="EA500" s="575"/>
      <c r="EB500" s="575"/>
      <c r="EC500" s="575"/>
      <c r="ED500" s="575"/>
      <c r="EE500" s="575"/>
      <c r="EF500" s="575"/>
      <c r="EG500" s="575"/>
    </row>
    <row r="501" spans="1:137">
      <c r="A501" s="575"/>
      <c r="B501" s="575"/>
      <c r="C501" s="575"/>
      <c r="D501" s="575"/>
      <c r="E501" s="575"/>
      <c r="F501" s="575"/>
      <c r="G501" s="575"/>
      <c r="H501" s="575"/>
      <c r="I501" s="575"/>
      <c r="J501" s="575"/>
      <c r="K501" s="575"/>
      <c r="L501" s="575"/>
      <c r="M501" s="575"/>
      <c r="N501" s="575"/>
      <c r="O501" s="575"/>
      <c r="P501" s="575"/>
      <c r="Q501" s="575"/>
      <c r="R501" s="575"/>
      <c r="S501" s="575"/>
      <c r="T501" s="575"/>
      <c r="U501" s="575"/>
      <c r="V501" s="575"/>
      <c r="W501" s="575"/>
      <c r="X501" s="575"/>
      <c r="Y501" s="575"/>
      <c r="Z501" s="575"/>
      <c r="AA501" s="575"/>
      <c r="AB501" s="575"/>
      <c r="AC501" s="575"/>
      <c r="AD501" s="575"/>
      <c r="AE501" s="575"/>
      <c r="AF501" s="575"/>
      <c r="AG501" s="575"/>
      <c r="AH501" s="575"/>
      <c r="AI501" s="575"/>
      <c r="AJ501" s="575"/>
      <c r="AK501" s="575"/>
      <c r="AL501" s="575"/>
      <c r="AM501" s="575"/>
      <c r="AN501" s="575"/>
      <c r="AO501" s="575"/>
      <c r="AP501" s="575"/>
      <c r="AQ501" s="575"/>
      <c r="AR501" s="575"/>
      <c r="AS501" s="575"/>
      <c r="AT501" s="575"/>
      <c r="AU501" s="575"/>
      <c r="AV501" s="575"/>
      <c r="AW501" s="575"/>
      <c r="AX501" s="575"/>
      <c r="AY501" s="575"/>
      <c r="AZ501" s="575"/>
      <c r="BA501" s="575"/>
      <c r="BB501" s="575"/>
      <c r="BC501" s="575"/>
      <c r="BD501" s="575"/>
      <c r="BE501" s="575"/>
      <c r="BF501" s="575"/>
      <c r="BG501" s="575"/>
      <c r="BH501" s="575"/>
      <c r="BI501" s="575"/>
      <c r="BJ501" s="575"/>
      <c r="BK501" s="575"/>
      <c r="BL501" s="575"/>
      <c r="BM501" s="575"/>
      <c r="BN501" s="575"/>
      <c r="BO501" s="575"/>
      <c r="BP501" s="575"/>
      <c r="BQ501" s="575"/>
      <c r="BR501" s="575"/>
      <c r="BS501" s="575"/>
      <c r="BT501" s="575"/>
      <c r="BU501" s="575"/>
      <c r="BV501" s="575"/>
      <c r="BW501" s="575"/>
      <c r="BX501" s="575"/>
      <c r="BY501" s="575"/>
      <c r="BZ501" s="575"/>
      <c r="CA501" s="575"/>
      <c r="CB501" s="575"/>
      <c r="CC501" s="575"/>
      <c r="CD501" s="575"/>
      <c r="CE501" s="575"/>
      <c r="CF501" s="575"/>
      <c r="CG501" s="575"/>
      <c r="CH501" s="575"/>
      <c r="CI501" s="575"/>
      <c r="CJ501" s="575"/>
      <c r="CK501" s="575"/>
      <c r="CL501" s="575"/>
      <c r="CM501" s="575"/>
      <c r="CN501" s="575"/>
      <c r="CO501" s="575"/>
      <c r="CP501" s="575"/>
      <c r="CQ501" s="575"/>
      <c r="CR501" s="575"/>
      <c r="CS501" s="575"/>
      <c r="CT501" s="575"/>
      <c r="CU501" s="575"/>
      <c r="CV501" s="575"/>
      <c r="CW501" s="575"/>
      <c r="CX501" s="575"/>
      <c r="CY501" s="575"/>
      <c r="CZ501" s="575"/>
      <c r="DA501" s="575"/>
      <c r="DB501" s="575"/>
      <c r="DC501" s="575"/>
      <c r="DD501" s="575"/>
      <c r="DE501" s="575"/>
      <c r="DF501" s="575"/>
      <c r="DG501" s="575"/>
      <c r="DH501" s="575"/>
      <c r="DI501" s="575"/>
      <c r="DJ501" s="575"/>
      <c r="DK501" s="575"/>
      <c r="DL501" s="575"/>
      <c r="DM501" s="575"/>
      <c r="DN501" s="575"/>
      <c r="DO501" s="575"/>
      <c r="DP501" s="575"/>
      <c r="DQ501" s="575"/>
      <c r="DR501" s="575"/>
      <c r="DS501" s="575"/>
      <c r="DT501" s="575"/>
      <c r="DU501" s="575"/>
      <c r="DV501" s="575"/>
      <c r="DW501" s="575"/>
      <c r="DX501" s="575"/>
      <c r="DY501" s="575"/>
      <c r="DZ501" s="575"/>
      <c r="EA501" s="575"/>
      <c r="EB501" s="575"/>
      <c r="EC501" s="575"/>
      <c r="ED501" s="575"/>
      <c r="EE501" s="575"/>
      <c r="EF501" s="575"/>
      <c r="EG501" s="575"/>
    </row>
    <row r="502" spans="1:137">
      <c r="A502" s="575"/>
      <c r="B502" s="575"/>
      <c r="C502" s="575"/>
      <c r="D502" s="575"/>
      <c r="E502" s="575"/>
      <c r="F502" s="575"/>
      <c r="G502" s="575"/>
      <c r="H502" s="575"/>
      <c r="I502" s="575"/>
      <c r="J502" s="575"/>
      <c r="K502" s="575"/>
      <c r="L502" s="575"/>
      <c r="M502" s="575"/>
      <c r="N502" s="575"/>
      <c r="O502" s="575"/>
      <c r="P502" s="575"/>
      <c r="Q502" s="575"/>
      <c r="R502" s="575"/>
      <c r="S502" s="575"/>
      <c r="T502" s="575"/>
      <c r="U502" s="575"/>
      <c r="V502" s="575"/>
      <c r="W502" s="575"/>
      <c r="X502" s="575"/>
      <c r="Y502" s="575"/>
      <c r="Z502" s="575"/>
      <c r="AA502" s="575"/>
      <c r="AB502" s="575"/>
      <c r="AC502" s="575"/>
      <c r="AD502" s="575"/>
      <c r="AE502" s="575"/>
      <c r="AF502" s="575"/>
      <c r="AG502" s="575"/>
      <c r="AH502" s="575"/>
      <c r="AI502" s="575"/>
      <c r="AJ502" s="575"/>
      <c r="AK502" s="575"/>
      <c r="AL502" s="575"/>
      <c r="AM502" s="575"/>
      <c r="AN502" s="575"/>
      <c r="AO502" s="575"/>
      <c r="AP502" s="575"/>
      <c r="AQ502" s="575"/>
      <c r="AR502" s="575"/>
      <c r="AS502" s="575"/>
      <c r="AT502" s="575"/>
      <c r="AU502" s="575"/>
      <c r="AV502" s="575"/>
      <c r="AW502" s="575"/>
      <c r="AX502" s="575"/>
      <c r="AY502" s="575"/>
      <c r="AZ502" s="575"/>
      <c r="BA502" s="575"/>
      <c r="BB502" s="575"/>
      <c r="BC502" s="575"/>
      <c r="BD502" s="575"/>
      <c r="BE502" s="575"/>
      <c r="BF502" s="575"/>
      <c r="BG502" s="575"/>
      <c r="BH502" s="575"/>
      <c r="BI502" s="575"/>
      <c r="BJ502" s="575"/>
      <c r="BK502" s="575"/>
      <c r="BL502" s="575"/>
      <c r="BM502" s="575"/>
      <c r="BN502" s="575"/>
      <c r="BO502" s="575"/>
      <c r="BP502" s="575"/>
      <c r="BQ502" s="575"/>
      <c r="BR502" s="575"/>
      <c r="BS502" s="575"/>
      <c r="BT502" s="575"/>
      <c r="BU502" s="575"/>
      <c r="BV502" s="575"/>
      <c r="BW502" s="575"/>
      <c r="BX502" s="575"/>
      <c r="BY502" s="575"/>
      <c r="BZ502" s="575"/>
      <c r="CA502" s="575"/>
      <c r="CB502" s="575"/>
      <c r="CC502" s="575"/>
      <c r="CD502" s="575"/>
      <c r="CE502" s="575"/>
      <c r="CF502" s="575"/>
      <c r="CG502" s="575"/>
      <c r="CH502" s="575"/>
      <c r="CI502" s="575"/>
      <c r="CJ502" s="575"/>
      <c r="CK502" s="575"/>
      <c r="CL502" s="575"/>
      <c r="CM502" s="575"/>
      <c r="CN502" s="575"/>
      <c r="CO502" s="575"/>
      <c r="CP502" s="575"/>
      <c r="CQ502" s="575"/>
      <c r="CR502" s="575"/>
      <c r="CS502" s="575"/>
      <c r="CT502" s="575"/>
      <c r="CU502" s="575"/>
      <c r="CV502" s="575"/>
      <c r="CW502" s="575"/>
      <c r="CX502" s="575"/>
      <c r="CY502" s="575"/>
      <c r="CZ502" s="575"/>
      <c r="DA502" s="575"/>
      <c r="DB502" s="575"/>
      <c r="DC502" s="575"/>
      <c r="DD502" s="575"/>
      <c r="DE502" s="575"/>
      <c r="DF502" s="575"/>
      <c r="DG502" s="575"/>
      <c r="DH502" s="575"/>
      <c r="DI502" s="575"/>
      <c r="DJ502" s="575"/>
      <c r="DK502" s="575"/>
      <c r="DL502" s="575"/>
      <c r="DM502" s="575"/>
      <c r="DN502" s="575"/>
      <c r="DO502" s="575"/>
      <c r="DP502" s="575"/>
      <c r="DQ502" s="575"/>
      <c r="DR502" s="575"/>
      <c r="DS502" s="575"/>
      <c r="DT502" s="575"/>
      <c r="DU502" s="575"/>
      <c r="DV502" s="575"/>
      <c r="DW502" s="575"/>
      <c r="DX502" s="575"/>
      <c r="DY502" s="575"/>
      <c r="DZ502" s="575"/>
      <c r="EA502" s="575"/>
      <c r="EB502" s="575"/>
      <c r="EC502" s="575"/>
      <c r="ED502" s="575"/>
      <c r="EE502" s="575"/>
      <c r="EF502" s="575"/>
      <c r="EG502" s="575"/>
    </row>
    <row r="503" spans="1:137">
      <c r="A503" s="575"/>
      <c r="B503" s="575"/>
      <c r="C503" s="575"/>
      <c r="D503" s="575"/>
      <c r="E503" s="575"/>
      <c r="F503" s="575"/>
      <c r="G503" s="575"/>
      <c r="H503" s="575"/>
      <c r="I503" s="575"/>
      <c r="J503" s="575"/>
      <c r="K503" s="575"/>
      <c r="L503" s="575"/>
      <c r="M503" s="575"/>
      <c r="N503" s="575"/>
      <c r="O503" s="575"/>
      <c r="P503" s="575"/>
      <c r="Q503" s="575"/>
      <c r="R503" s="575"/>
      <c r="S503" s="575"/>
      <c r="T503" s="575"/>
      <c r="U503" s="575"/>
      <c r="V503" s="575"/>
      <c r="W503" s="575"/>
      <c r="X503" s="575"/>
      <c r="Y503" s="575"/>
      <c r="Z503" s="575"/>
      <c r="AA503" s="575"/>
      <c r="AB503" s="575"/>
      <c r="AC503" s="575"/>
      <c r="AD503" s="575"/>
      <c r="AE503" s="575"/>
      <c r="AF503" s="575"/>
      <c r="AG503" s="575"/>
      <c r="AH503" s="575"/>
      <c r="AI503" s="575"/>
      <c r="AJ503" s="575"/>
      <c r="AK503" s="575"/>
      <c r="AL503" s="575"/>
      <c r="AM503" s="575"/>
      <c r="AN503" s="575"/>
      <c r="AO503" s="575"/>
      <c r="AP503" s="575"/>
      <c r="AQ503" s="575"/>
      <c r="AR503" s="575"/>
      <c r="AS503" s="575"/>
      <c r="AT503" s="575"/>
      <c r="AU503" s="575"/>
      <c r="AV503" s="575"/>
      <c r="AW503" s="575"/>
      <c r="AX503" s="575"/>
      <c r="AY503" s="575"/>
      <c r="AZ503" s="575"/>
      <c r="BA503" s="575"/>
      <c r="BB503" s="575"/>
      <c r="BC503" s="575"/>
      <c r="BD503" s="575"/>
      <c r="BE503" s="575"/>
      <c r="BF503" s="575"/>
      <c r="BG503" s="575"/>
      <c r="BH503" s="575"/>
      <c r="BI503" s="575"/>
      <c r="BJ503" s="575"/>
      <c r="BK503" s="575"/>
      <c r="BL503" s="575"/>
      <c r="BM503" s="575"/>
      <c r="BN503" s="575"/>
      <c r="BO503" s="575"/>
      <c r="BP503" s="575"/>
      <c r="BQ503" s="575"/>
      <c r="BR503" s="575"/>
      <c r="BS503" s="575"/>
      <c r="BT503" s="575"/>
      <c r="BU503" s="575"/>
      <c r="BV503" s="575"/>
      <c r="BW503" s="575"/>
      <c r="BX503" s="575"/>
      <c r="BY503" s="575"/>
      <c r="BZ503" s="575"/>
      <c r="CA503" s="575"/>
      <c r="CB503" s="575"/>
      <c r="CC503" s="575"/>
      <c r="CD503" s="575"/>
      <c r="CE503" s="575"/>
      <c r="CF503" s="575"/>
      <c r="CG503" s="575"/>
      <c r="CH503" s="575"/>
      <c r="CI503" s="575"/>
      <c r="CJ503" s="575"/>
      <c r="CK503" s="575"/>
      <c r="CL503" s="575"/>
      <c r="CM503" s="575"/>
      <c r="CN503" s="575"/>
      <c r="CO503" s="575"/>
      <c r="CP503" s="575"/>
      <c r="CQ503" s="575"/>
      <c r="CR503" s="575"/>
      <c r="CS503" s="575"/>
      <c r="CT503" s="575"/>
      <c r="CU503" s="575"/>
      <c r="CV503" s="575"/>
      <c r="CW503" s="575"/>
      <c r="CX503" s="575"/>
      <c r="CY503" s="575"/>
      <c r="CZ503" s="575"/>
      <c r="DA503" s="575"/>
      <c r="DB503" s="575"/>
      <c r="DC503" s="575"/>
      <c r="DD503" s="575"/>
      <c r="DE503" s="575"/>
      <c r="DF503" s="575"/>
      <c r="DG503" s="575"/>
      <c r="DH503" s="575"/>
      <c r="DI503" s="575"/>
      <c r="DJ503" s="575"/>
      <c r="DK503" s="575"/>
      <c r="DL503" s="575"/>
      <c r="DM503" s="575"/>
      <c r="DN503" s="575"/>
      <c r="DO503" s="575"/>
      <c r="DP503" s="575"/>
      <c r="DQ503" s="575"/>
      <c r="DR503" s="575"/>
      <c r="DS503" s="575"/>
      <c r="DT503" s="575"/>
      <c r="DU503" s="575"/>
      <c r="DV503" s="575"/>
      <c r="DW503" s="575"/>
      <c r="DX503" s="575"/>
      <c r="DY503" s="575"/>
      <c r="DZ503" s="575"/>
      <c r="EA503" s="575"/>
      <c r="EB503" s="575"/>
      <c r="EC503" s="575"/>
      <c r="ED503" s="575"/>
      <c r="EE503" s="575"/>
      <c r="EF503" s="575"/>
      <c r="EG503" s="575"/>
    </row>
    <row r="504" spans="1:137">
      <c r="A504" s="575"/>
      <c r="B504" s="575"/>
      <c r="C504" s="575"/>
      <c r="D504" s="575"/>
      <c r="E504" s="575"/>
      <c r="F504" s="575"/>
      <c r="G504" s="575"/>
      <c r="H504" s="575"/>
      <c r="I504" s="575"/>
      <c r="J504" s="575"/>
      <c r="K504" s="575"/>
      <c r="L504" s="575"/>
      <c r="M504" s="575"/>
      <c r="N504" s="575"/>
      <c r="O504" s="575"/>
      <c r="P504" s="575"/>
      <c r="Q504" s="575"/>
      <c r="R504" s="575"/>
      <c r="S504" s="575"/>
      <c r="T504" s="575"/>
      <c r="U504" s="575"/>
      <c r="V504" s="575"/>
      <c r="W504" s="575"/>
      <c r="X504" s="575"/>
      <c r="Y504" s="575"/>
      <c r="Z504" s="575"/>
      <c r="AA504" s="575"/>
      <c r="AB504" s="575"/>
      <c r="AC504" s="575"/>
      <c r="AD504" s="575"/>
      <c r="AE504" s="575"/>
      <c r="AF504" s="575"/>
      <c r="AG504" s="575"/>
      <c r="AH504" s="575"/>
      <c r="AI504" s="575"/>
      <c r="AJ504" s="575"/>
      <c r="AK504" s="575"/>
      <c r="AL504" s="575"/>
      <c r="AM504" s="575"/>
      <c r="AN504" s="575"/>
      <c r="AO504" s="575"/>
      <c r="AP504" s="575"/>
      <c r="AQ504" s="575"/>
      <c r="AR504" s="575"/>
      <c r="AS504" s="575"/>
      <c r="AT504" s="575"/>
      <c r="AU504" s="575"/>
      <c r="AV504" s="575"/>
      <c r="AW504" s="575"/>
      <c r="AX504" s="575"/>
      <c r="AY504" s="575"/>
      <c r="AZ504" s="575"/>
      <c r="BA504" s="575"/>
      <c r="BB504" s="575"/>
      <c r="BC504" s="575"/>
      <c r="BD504" s="575"/>
      <c r="BE504" s="575"/>
      <c r="BF504" s="575"/>
      <c r="BG504" s="575"/>
      <c r="BH504" s="575"/>
      <c r="BI504" s="575"/>
      <c r="BJ504" s="575"/>
      <c r="BK504" s="575"/>
      <c r="BL504" s="575"/>
      <c r="BM504" s="575"/>
      <c r="BN504" s="575"/>
      <c r="BO504" s="575"/>
      <c r="BP504" s="575"/>
      <c r="BQ504" s="575"/>
      <c r="BR504" s="575"/>
      <c r="BS504" s="575"/>
      <c r="BT504" s="575"/>
      <c r="BU504" s="575"/>
      <c r="BV504" s="575"/>
      <c r="BW504" s="575"/>
      <c r="BX504" s="575"/>
      <c r="BY504" s="575"/>
      <c r="BZ504" s="575"/>
      <c r="CA504" s="575"/>
      <c r="CB504" s="575"/>
      <c r="CC504" s="575"/>
      <c r="CD504" s="575"/>
      <c r="CE504" s="575"/>
      <c r="CF504" s="575"/>
      <c r="CG504" s="575"/>
      <c r="CH504" s="575"/>
      <c r="CI504" s="575"/>
      <c r="CJ504" s="575"/>
      <c r="CK504" s="575"/>
      <c r="CL504" s="575"/>
      <c r="CM504" s="575"/>
      <c r="CN504" s="575"/>
      <c r="CO504" s="575"/>
      <c r="CP504" s="575"/>
      <c r="CQ504" s="575"/>
      <c r="CR504" s="575"/>
      <c r="CS504" s="575"/>
      <c r="CT504" s="575"/>
      <c r="CU504" s="575"/>
      <c r="CV504" s="575"/>
      <c r="CW504" s="575"/>
      <c r="CX504" s="575"/>
      <c r="CY504" s="575"/>
      <c r="CZ504" s="575"/>
      <c r="DA504" s="575"/>
      <c r="DB504" s="575"/>
      <c r="DC504" s="575"/>
      <c r="DD504" s="575"/>
      <c r="DE504" s="575"/>
      <c r="DF504" s="575"/>
      <c r="DG504" s="575"/>
      <c r="DH504" s="575"/>
      <c r="DI504" s="575"/>
      <c r="DJ504" s="575"/>
      <c r="DK504" s="575"/>
      <c r="DL504" s="575"/>
      <c r="DM504" s="575"/>
      <c r="DN504" s="575"/>
      <c r="DO504" s="575"/>
      <c r="DP504" s="575"/>
      <c r="DQ504" s="575"/>
      <c r="DR504" s="575"/>
      <c r="DS504" s="575"/>
      <c r="DT504" s="575"/>
      <c r="DU504" s="575"/>
      <c r="DV504" s="575"/>
      <c r="DW504" s="575"/>
      <c r="DX504" s="575"/>
      <c r="DY504" s="575"/>
      <c r="DZ504" s="575"/>
      <c r="EA504" s="575"/>
      <c r="EB504" s="575"/>
      <c r="EC504" s="575"/>
      <c r="ED504" s="575"/>
      <c r="EE504" s="575"/>
      <c r="EF504" s="575"/>
      <c r="EG504" s="575"/>
    </row>
    <row r="505" spans="1:137">
      <c r="A505" s="575"/>
      <c r="B505" s="575"/>
      <c r="C505" s="575"/>
      <c r="D505" s="575"/>
      <c r="E505" s="575"/>
      <c r="F505" s="575"/>
      <c r="G505" s="575"/>
      <c r="H505" s="575"/>
      <c r="I505" s="575"/>
      <c r="J505" s="575"/>
      <c r="K505" s="575"/>
      <c r="L505" s="575"/>
      <c r="M505" s="575"/>
      <c r="N505" s="575"/>
      <c r="O505" s="575"/>
      <c r="P505" s="575"/>
      <c r="Q505" s="575"/>
      <c r="R505" s="575"/>
      <c r="S505" s="575"/>
      <c r="T505" s="575"/>
      <c r="U505" s="575"/>
      <c r="V505" s="575"/>
      <c r="W505" s="575"/>
      <c r="X505" s="575"/>
      <c r="Y505" s="575"/>
      <c r="Z505" s="575"/>
      <c r="AA505" s="575"/>
      <c r="AB505" s="575"/>
      <c r="AC505" s="575"/>
      <c r="AD505" s="575"/>
      <c r="AE505" s="575"/>
      <c r="AF505" s="575"/>
      <c r="AG505" s="575"/>
      <c r="AH505" s="575"/>
      <c r="AI505" s="575"/>
      <c r="AJ505" s="575"/>
      <c r="AK505" s="575"/>
      <c r="AL505" s="575"/>
      <c r="AM505" s="575"/>
      <c r="AN505" s="575"/>
      <c r="AO505" s="575"/>
      <c r="AP505" s="575"/>
      <c r="AQ505" s="575"/>
      <c r="AR505" s="575"/>
      <c r="AS505" s="575"/>
      <c r="AT505" s="575"/>
      <c r="AU505" s="575"/>
      <c r="AV505" s="575"/>
      <c r="AW505" s="575"/>
      <c r="AX505" s="575"/>
      <c r="AY505" s="575"/>
      <c r="AZ505" s="575"/>
      <c r="BA505" s="575"/>
      <c r="BB505" s="575"/>
      <c r="BC505" s="575"/>
      <c r="BD505" s="575"/>
      <c r="BE505" s="575"/>
      <c r="BF505" s="575"/>
      <c r="BG505" s="575"/>
      <c r="BH505" s="575"/>
      <c r="BI505" s="575"/>
      <c r="BJ505" s="575"/>
      <c r="BK505" s="575"/>
      <c r="BL505" s="575"/>
      <c r="BM505" s="575"/>
      <c r="BN505" s="575"/>
      <c r="BO505" s="575"/>
      <c r="BP505" s="575"/>
      <c r="BQ505" s="575"/>
      <c r="BR505" s="575"/>
      <c r="BS505" s="575"/>
      <c r="BT505" s="575"/>
      <c r="BU505" s="575"/>
      <c r="BV505" s="575"/>
      <c r="BW505" s="575"/>
      <c r="BX505" s="575"/>
      <c r="BY505" s="575"/>
      <c r="BZ505" s="575"/>
      <c r="CA505" s="575"/>
      <c r="CB505" s="575"/>
      <c r="CC505" s="575"/>
      <c r="CD505" s="575"/>
      <c r="CE505" s="575"/>
      <c r="CF505" s="575"/>
      <c r="CG505" s="575"/>
      <c r="CH505" s="575"/>
      <c r="CI505" s="575"/>
      <c r="CJ505" s="575"/>
      <c r="CK505" s="575"/>
      <c r="CL505" s="575"/>
      <c r="CM505" s="575"/>
      <c r="CN505" s="575"/>
      <c r="CO505" s="575"/>
      <c r="CP505" s="575"/>
      <c r="CQ505" s="575"/>
      <c r="CR505" s="575"/>
      <c r="CS505" s="575"/>
      <c r="CT505" s="575"/>
      <c r="CU505" s="575"/>
      <c r="CV505" s="575"/>
      <c r="CW505" s="575"/>
      <c r="CX505" s="575"/>
      <c r="CY505" s="575"/>
      <c r="CZ505" s="575"/>
      <c r="DA505" s="575"/>
      <c r="DB505" s="575"/>
      <c r="DC505" s="575"/>
      <c r="DD505" s="575"/>
      <c r="DE505" s="575"/>
      <c r="DF505" s="575"/>
      <c r="DG505" s="575"/>
      <c r="DH505" s="575"/>
      <c r="DI505" s="575"/>
      <c r="DJ505" s="575"/>
      <c r="DK505" s="575"/>
      <c r="DL505" s="575"/>
      <c r="DM505" s="575"/>
      <c r="DN505" s="575"/>
      <c r="DO505" s="575"/>
      <c r="DP505" s="575"/>
      <c r="DQ505" s="575"/>
      <c r="DR505" s="575"/>
      <c r="DS505" s="575"/>
      <c r="DT505" s="575"/>
      <c r="DU505" s="575"/>
      <c r="DV505" s="575"/>
      <c r="DW505" s="575"/>
      <c r="DX505" s="575"/>
      <c r="DY505" s="575"/>
      <c r="DZ505" s="575"/>
      <c r="EA505" s="575"/>
      <c r="EB505" s="575"/>
      <c r="EC505" s="575"/>
      <c r="ED505" s="575"/>
      <c r="EE505" s="575"/>
      <c r="EF505" s="575"/>
      <c r="EG505" s="575"/>
    </row>
    <row r="506" spans="1:137">
      <c r="A506" s="575"/>
      <c r="B506" s="575"/>
      <c r="C506" s="575"/>
      <c r="D506" s="575"/>
      <c r="E506" s="575"/>
      <c r="F506" s="575"/>
      <c r="G506" s="575"/>
      <c r="H506" s="575"/>
      <c r="I506" s="575"/>
      <c r="J506" s="575"/>
      <c r="K506" s="575"/>
      <c r="L506" s="575"/>
      <c r="M506" s="575"/>
      <c r="N506" s="575"/>
      <c r="O506" s="575"/>
      <c r="P506" s="575"/>
      <c r="Q506" s="575"/>
      <c r="R506" s="575"/>
      <c r="S506" s="575"/>
      <c r="T506" s="575"/>
      <c r="U506" s="575"/>
      <c r="V506" s="575"/>
      <c r="W506" s="575"/>
      <c r="X506" s="575"/>
      <c r="Y506" s="575"/>
      <c r="Z506" s="575"/>
      <c r="AA506" s="575"/>
      <c r="AB506" s="575"/>
      <c r="AC506" s="575"/>
      <c r="AD506" s="575"/>
      <c r="AE506" s="575"/>
      <c r="AF506" s="575"/>
      <c r="AG506" s="575"/>
      <c r="AH506" s="575"/>
      <c r="AI506" s="575"/>
      <c r="AJ506" s="575"/>
      <c r="AK506" s="575"/>
      <c r="AL506" s="575"/>
      <c r="AM506" s="575"/>
      <c r="AN506" s="575"/>
      <c r="AO506" s="575"/>
      <c r="AP506" s="575"/>
      <c r="AQ506" s="575"/>
      <c r="AR506" s="575"/>
      <c r="AS506" s="575"/>
      <c r="AT506" s="575"/>
      <c r="AU506" s="575"/>
      <c r="AV506" s="575"/>
      <c r="AW506" s="575"/>
      <c r="AX506" s="575"/>
      <c r="AY506" s="575"/>
      <c r="AZ506" s="575"/>
      <c r="BA506" s="575"/>
      <c r="BB506" s="575"/>
      <c r="BC506" s="575"/>
      <c r="BD506" s="575"/>
      <c r="BE506" s="575"/>
      <c r="BF506" s="575"/>
      <c r="BG506" s="575"/>
      <c r="BH506" s="575"/>
      <c r="BI506" s="575"/>
      <c r="BJ506" s="575"/>
      <c r="BK506" s="575"/>
      <c r="BL506" s="575"/>
      <c r="BM506" s="575"/>
      <c r="BN506" s="575"/>
      <c r="BO506" s="575"/>
      <c r="BP506" s="575"/>
      <c r="BQ506" s="575"/>
      <c r="BR506" s="575"/>
      <c r="BS506" s="575"/>
      <c r="BT506" s="575"/>
      <c r="BU506" s="575"/>
      <c r="BV506" s="575"/>
      <c r="BW506" s="575"/>
      <c r="BX506" s="575"/>
      <c r="BY506" s="575"/>
      <c r="BZ506" s="575"/>
      <c r="CA506" s="575"/>
      <c r="CB506" s="575"/>
      <c r="CC506" s="575"/>
      <c r="CD506" s="575"/>
      <c r="CE506" s="575"/>
      <c r="CF506" s="575"/>
      <c r="CG506" s="575"/>
      <c r="CH506" s="575"/>
      <c r="CI506" s="575"/>
      <c r="CJ506" s="575"/>
      <c r="CK506" s="575"/>
      <c r="CL506" s="575"/>
      <c r="CM506" s="575"/>
      <c r="CN506" s="575"/>
      <c r="CO506" s="575"/>
      <c r="CP506" s="575"/>
      <c r="CQ506" s="575"/>
      <c r="CR506" s="575"/>
      <c r="CS506" s="575"/>
      <c r="CT506" s="575"/>
      <c r="CU506" s="575"/>
      <c r="CV506" s="575"/>
      <c r="CW506" s="575"/>
      <c r="CX506" s="575"/>
      <c r="CY506" s="575"/>
      <c r="CZ506" s="575"/>
      <c r="DA506" s="575"/>
      <c r="DB506" s="575"/>
      <c r="DC506" s="575"/>
      <c r="DD506" s="575"/>
      <c r="DE506" s="575"/>
      <c r="DF506" s="575"/>
      <c r="DG506" s="575"/>
      <c r="DH506" s="575"/>
      <c r="DI506" s="575"/>
      <c r="DJ506" s="575"/>
      <c r="DK506" s="575"/>
      <c r="DL506" s="575"/>
      <c r="DM506" s="575"/>
      <c r="DN506" s="575"/>
      <c r="DO506" s="575"/>
      <c r="DP506" s="575"/>
      <c r="DQ506" s="575"/>
      <c r="DR506" s="575"/>
      <c r="DS506" s="575"/>
      <c r="DT506" s="575"/>
      <c r="DU506" s="575"/>
      <c r="DV506" s="575"/>
      <c r="DW506" s="575"/>
      <c r="DX506" s="575"/>
      <c r="DY506" s="575"/>
      <c r="DZ506" s="575"/>
      <c r="EA506" s="575"/>
      <c r="EB506" s="575"/>
      <c r="EC506" s="575"/>
      <c r="ED506" s="575"/>
      <c r="EE506" s="575"/>
      <c r="EF506" s="575"/>
      <c r="EG506" s="575"/>
    </row>
    <row r="507" spans="1:137">
      <c r="A507" s="575"/>
      <c r="B507" s="575"/>
      <c r="C507" s="575"/>
      <c r="D507" s="575"/>
      <c r="E507" s="575"/>
      <c r="F507" s="575"/>
      <c r="G507" s="575"/>
      <c r="H507" s="575"/>
      <c r="I507" s="575"/>
      <c r="J507" s="575"/>
      <c r="K507" s="575"/>
      <c r="L507" s="575"/>
      <c r="M507" s="575"/>
      <c r="N507" s="575"/>
      <c r="O507" s="575"/>
      <c r="P507" s="575"/>
      <c r="Q507" s="575"/>
      <c r="R507" s="575"/>
      <c r="S507" s="575"/>
      <c r="T507" s="575"/>
      <c r="U507" s="575"/>
      <c r="V507" s="575"/>
      <c r="W507" s="575"/>
      <c r="X507" s="575"/>
      <c r="Y507" s="575"/>
      <c r="Z507" s="575"/>
      <c r="AA507" s="575"/>
      <c r="AB507" s="575"/>
      <c r="AC507" s="575"/>
      <c r="AD507" s="575"/>
      <c r="AE507" s="575"/>
      <c r="AF507" s="575"/>
      <c r="AG507" s="575"/>
      <c r="AH507" s="575"/>
      <c r="AI507" s="575"/>
      <c r="AJ507" s="575"/>
      <c r="AK507" s="575"/>
      <c r="AL507" s="575"/>
      <c r="AM507" s="575"/>
      <c r="AN507" s="575"/>
      <c r="AO507" s="575"/>
      <c r="AP507" s="575"/>
      <c r="AQ507" s="575"/>
      <c r="AR507" s="575"/>
      <c r="AS507" s="575"/>
      <c r="AT507" s="575"/>
      <c r="AU507" s="575"/>
      <c r="AV507" s="575"/>
      <c r="AW507" s="575"/>
      <c r="AX507" s="575"/>
      <c r="AY507" s="575"/>
      <c r="AZ507" s="575"/>
      <c r="BA507" s="575"/>
      <c r="BB507" s="575"/>
      <c r="BC507" s="575"/>
      <c r="BD507" s="575"/>
      <c r="BE507" s="575"/>
      <c r="BF507" s="575"/>
      <c r="BG507" s="575"/>
      <c r="BH507" s="575"/>
      <c r="BI507" s="575"/>
      <c r="BJ507" s="575"/>
      <c r="BK507" s="575"/>
      <c r="BL507" s="575"/>
      <c r="BM507" s="575"/>
      <c r="BN507" s="575"/>
      <c r="BO507" s="575"/>
      <c r="BP507" s="575"/>
      <c r="BQ507" s="575"/>
      <c r="BR507" s="575"/>
      <c r="BS507" s="575"/>
      <c r="BT507" s="575"/>
      <c r="BU507" s="575"/>
      <c r="BV507" s="575"/>
      <c r="BW507" s="575"/>
      <c r="BX507" s="575"/>
      <c r="BY507" s="575"/>
      <c r="BZ507" s="575"/>
      <c r="CA507" s="575"/>
      <c r="CB507" s="575"/>
      <c r="CC507" s="575"/>
      <c r="CD507" s="575"/>
      <c r="CE507" s="575"/>
      <c r="CF507" s="575"/>
      <c r="CG507" s="575"/>
      <c r="CH507" s="575"/>
      <c r="CI507" s="575"/>
      <c r="CJ507" s="575"/>
      <c r="CK507" s="575"/>
      <c r="CL507" s="575"/>
      <c r="CM507" s="575"/>
      <c r="CN507" s="575"/>
      <c r="CO507" s="575"/>
      <c r="CP507" s="575"/>
      <c r="CQ507" s="575"/>
      <c r="CR507" s="575"/>
      <c r="CS507" s="575"/>
      <c r="CT507" s="575"/>
      <c r="CU507" s="575"/>
      <c r="CV507" s="575"/>
      <c r="CW507" s="575"/>
      <c r="CX507" s="575"/>
      <c r="CY507" s="575"/>
      <c r="CZ507" s="575"/>
      <c r="DA507" s="575"/>
      <c r="DB507" s="575"/>
      <c r="DC507" s="575"/>
      <c r="DD507" s="575"/>
      <c r="DE507" s="575"/>
      <c r="DF507" s="575"/>
      <c r="DG507" s="575"/>
      <c r="DH507" s="575"/>
      <c r="DI507" s="575"/>
      <c r="DJ507" s="575"/>
      <c r="DK507" s="575"/>
      <c r="DL507" s="575"/>
      <c r="DM507" s="575"/>
      <c r="DN507" s="575"/>
      <c r="DO507" s="575"/>
      <c r="DP507" s="575"/>
      <c r="DQ507" s="575"/>
      <c r="DR507" s="575"/>
      <c r="DS507" s="575"/>
      <c r="DT507" s="575"/>
      <c r="DU507" s="575"/>
      <c r="DV507" s="575"/>
      <c r="DW507" s="575"/>
      <c r="DX507" s="575"/>
      <c r="DY507" s="575"/>
      <c r="DZ507" s="575"/>
      <c r="EA507" s="575"/>
      <c r="EB507" s="575"/>
      <c r="EC507" s="575"/>
      <c r="ED507" s="575"/>
      <c r="EE507" s="575"/>
      <c r="EF507" s="575"/>
      <c r="EG507" s="575"/>
    </row>
    <row r="508" spans="1:137">
      <c r="A508" s="575"/>
      <c r="B508" s="575"/>
      <c r="C508" s="575"/>
      <c r="D508" s="575"/>
      <c r="E508" s="575"/>
      <c r="F508" s="575"/>
      <c r="G508" s="575"/>
      <c r="H508" s="575"/>
      <c r="I508" s="575"/>
      <c r="J508" s="575"/>
      <c r="K508" s="575"/>
      <c r="L508" s="575"/>
      <c r="M508" s="575"/>
      <c r="N508" s="575"/>
      <c r="O508" s="575"/>
      <c r="P508" s="575"/>
      <c r="Q508" s="575"/>
      <c r="R508" s="575"/>
      <c r="S508" s="575"/>
      <c r="T508" s="575"/>
      <c r="U508" s="575"/>
      <c r="V508" s="575"/>
      <c r="W508" s="575"/>
      <c r="X508" s="575"/>
      <c r="Y508" s="575"/>
      <c r="Z508" s="575"/>
      <c r="AA508" s="575"/>
      <c r="AB508" s="575"/>
      <c r="AC508" s="575"/>
      <c r="AD508" s="575"/>
      <c r="AE508" s="575"/>
      <c r="AF508" s="575"/>
      <c r="AG508" s="575"/>
      <c r="AH508" s="575"/>
      <c r="AI508" s="575"/>
      <c r="AJ508" s="575"/>
      <c r="AK508" s="575"/>
      <c r="AL508" s="575"/>
      <c r="AM508" s="575"/>
      <c r="AN508" s="575"/>
      <c r="AO508" s="575"/>
      <c r="AP508" s="575"/>
      <c r="AQ508" s="575"/>
      <c r="AR508" s="575"/>
      <c r="AS508" s="575"/>
      <c r="AT508" s="575"/>
      <c r="AU508" s="575"/>
      <c r="AV508" s="575"/>
      <c r="AW508" s="575"/>
      <c r="AX508" s="575"/>
      <c r="AY508" s="575"/>
      <c r="AZ508" s="575"/>
      <c r="BA508" s="575"/>
      <c r="BB508" s="575"/>
      <c r="BC508" s="575"/>
      <c r="BD508" s="575"/>
      <c r="BE508" s="575"/>
      <c r="BF508" s="575"/>
      <c r="BG508" s="575"/>
      <c r="BH508" s="575"/>
      <c r="BI508" s="575"/>
      <c r="BJ508" s="575"/>
      <c r="BK508" s="575"/>
      <c r="BL508" s="575"/>
      <c r="BM508" s="575"/>
      <c r="BN508" s="575"/>
      <c r="BO508" s="575"/>
      <c r="BP508" s="575"/>
      <c r="BQ508" s="575"/>
      <c r="BR508" s="575"/>
      <c r="BS508" s="575"/>
      <c r="BT508" s="575"/>
      <c r="BU508" s="575"/>
      <c r="BV508" s="575"/>
      <c r="BW508" s="575"/>
      <c r="BX508" s="575"/>
      <c r="BY508" s="575"/>
      <c r="BZ508" s="575"/>
      <c r="CA508" s="575"/>
      <c r="CB508" s="575"/>
      <c r="CC508" s="575"/>
      <c r="CD508" s="575"/>
      <c r="CE508" s="575"/>
      <c r="CF508" s="575"/>
      <c r="CG508" s="575"/>
      <c r="CH508" s="575"/>
      <c r="CI508" s="575"/>
      <c r="CJ508" s="575"/>
      <c r="CK508" s="575"/>
      <c r="CL508" s="575"/>
      <c r="CM508" s="575"/>
      <c r="CN508" s="575"/>
      <c r="CO508" s="575"/>
      <c r="CP508" s="575"/>
      <c r="CQ508" s="575"/>
      <c r="CR508" s="575"/>
      <c r="CS508" s="575"/>
      <c r="CT508" s="575"/>
      <c r="CU508" s="575"/>
      <c r="CV508" s="575"/>
      <c r="CW508" s="575"/>
      <c r="CX508" s="575"/>
      <c r="CY508" s="575"/>
      <c r="CZ508" s="575"/>
      <c r="DA508" s="575"/>
      <c r="DB508" s="575"/>
      <c r="DC508" s="575"/>
      <c r="DD508" s="575"/>
      <c r="DE508" s="575"/>
      <c r="DF508" s="575"/>
      <c r="DG508" s="575"/>
      <c r="DH508" s="575"/>
      <c r="DI508" s="575"/>
      <c r="DJ508" s="575"/>
      <c r="DK508" s="575"/>
      <c r="DL508" s="575"/>
      <c r="DM508" s="575"/>
      <c r="DN508" s="575"/>
      <c r="DO508" s="575"/>
      <c r="DP508" s="575"/>
      <c r="DQ508" s="575"/>
      <c r="DR508" s="575"/>
      <c r="DS508" s="575"/>
      <c r="DT508" s="575"/>
      <c r="DU508" s="575"/>
      <c r="DV508" s="575"/>
      <c r="DW508" s="575"/>
      <c r="DX508" s="575"/>
      <c r="DY508" s="575"/>
      <c r="DZ508" s="575"/>
      <c r="EA508" s="575"/>
      <c r="EB508" s="575"/>
      <c r="EC508" s="575"/>
      <c r="ED508" s="575"/>
      <c r="EE508" s="575"/>
      <c r="EF508" s="575"/>
      <c r="EG508" s="575"/>
    </row>
    <row r="509" spans="1:137">
      <c r="A509" s="575"/>
      <c r="B509" s="575"/>
      <c r="C509" s="575"/>
      <c r="D509" s="575"/>
      <c r="E509" s="575"/>
      <c r="F509" s="575"/>
      <c r="G509" s="575"/>
      <c r="H509" s="575"/>
      <c r="I509" s="575"/>
      <c r="J509" s="575"/>
      <c r="K509" s="575"/>
      <c r="L509" s="575"/>
      <c r="M509" s="575"/>
      <c r="N509" s="575"/>
      <c r="O509" s="575"/>
      <c r="P509" s="575"/>
      <c r="Q509" s="575"/>
      <c r="R509" s="575"/>
      <c r="S509" s="575"/>
      <c r="T509" s="575"/>
      <c r="U509" s="575"/>
      <c r="V509" s="575"/>
      <c r="W509" s="575"/>
      <c r="X509" s="575"/>
      <c r="Y509" s="575"/>
      <c r="Z509" s="575"/>
      <c r="AA509" s="575"/>
      <c r="AB509" s="575"/>
      <c r="AC509" s="575"/>
      <c r="AD509" s="575"/>
      <c r="AE509" s="575"/>
      <c r="AF509" s="575"/>
      <c r="AG509" s="575"/>
      <c r="AH509" s="575"/>
      <c r="AI509" s="575"/>
      <c r="AJ509" s="575"/>
      <c r="AK509" s="575"/>
      <c r="AL509" s="575"/>
      <c r="AM509" s="575"/>
      <c r="AN509" s="575"/>
      <c r="AO509" s="575"/>
      <c r="AP509" s="575"/>
      <c r="AQ509" s="575"/>
      <c r="AR509" s="575"/>
      <c r="AS509" s="575"/>
      <c r="AT509" s="575"/>
      <c r="AU509" s="575"/>
      <c r="AV509" s="575"/>
      <c r="AW509" s="575"/>
      <c r="AX509" s="575"/>
      <c r="AY509" s="575"/>
      <c r="AZ509" s="575"/>
      <c r="BA509" s="575"/>
      <c r="BB509" s="575"/>
      <c r="BC509" s="575"/>
      <c r="BD509" s="575"/>
      <c r="BE509" s="575"/>
      <c r="BF509" s="575"/>
      <c r="BG509" s="575"/>
      <c r="BH509" s="575"/>
      <c r="BI509" s="575"/>
      <c r="BJ509" s="575"/>
      <c r="BK509" s="575"/>
      <c r="BL509" s="575"/>
      <c r="BM509" s="575"/>
      <c r="BN509" s="575"/>
      <c r="BO509" s="575"/>
      <c r="BP509" s="575"/>
      <c r="BQ509" s="575"/>
      <c r="BR509" s="575"/>
      <c r="BS509" s="575"/>
      <c r="BT509" s="575"/>
      <c r="BU509" s="575"/>
      <c r="BV509" s="575"/>
      <c r="BW509" s="575"/>
      <c r="BX509" s="575"/>
      <c r="BY509" s="575"/>
      <c r="BZ509" s="575"/>
      <c r="CA509" s="575"/>
      <c r="CB509" s="575"/>
      <c r="CC509" s="575"/>
      <c r="CD509" s="575"/>
      <c r="CE509" s="575"/>
      <c r="CF509" s="575"/>
      <c r="CG509" s="575"/>
      <c r="CH509" s="575"/>
      <c r="CI509" s="575"/>
      <c r="CJ509" s="575"/>
      <c r="CK509" s="575"/>
      <c r="CL509" s="575"/>
      <c r="CM509" s="575"/>
      <c r="CN509" s="575"/>
      <c r="CO509" s="575"/>
      <c r="CP509" s="575"/>
      <c r="CQ509" s="575"/>
      <c r="CR509" s="575"/>
      <c r="CS509" s="575"/>
      <c r="CT509" s="575"/>
      <c r="CU509" s="575"/>
      <c r="CV509" s="575"/>
      <c r="CW509" s="575"/>
      <c r="CX509" s="575"/>
      <c r="CY509" s="575"/>
      <c r="CZ509" s="575"/>
      <c r="DA509" s="575"/>
      <c r="DB509" s="575"/>
      <c r="DC509" s="575"/>
      <c r="DD509" s="575"/>
      <c r="DE509" s="575"/>
      <c r="DF509" s="575"/>
      <c r="DG509" s="575"/>
      <c r="DH509" s="575"/>
      <c r="DI509" s="575"/>
      <c r="DJ509" s="575"/>
      <c r="DK509" s="575"/>
      <c r="DL509" s="575"/>
      <c r="DM509" s="575"/>
      <c r="DN509" s="575"/>
      <c r="DO509" s="575"/>
      <c r="DP509" s="575"/>
      <c r="DQ509" s="575"/>
      <c r="DR509" s="575"/>
      <c r="DS509" s="575"/>
      <c r="DT509" s="575"/>
      <c r="DU509" s="575"/>
      <c r="DV509" s="575"/>
      <c r="DW509" s="575"/>
      <c r="DX509" s="575"/>
      <c r="DY509" s="575"/>
      <c r="DZ509" s="575"/>
      <c r="EA509" s="575"/>
      <c r="EB509" s="575"/>
      <c r="EC509" s="575"/>
      <c r="ED509" s="575"/>
      <c r="EE509" s="575"/>
      <c r="EF509" s="575"/>
      <c r="EG509" s="575"/>
    </row>
    <row r="510" spans="1:137">
      <c r="A510" s="575"/>
      <c r="B510" s="575"/>
      <c r="C510" s="575"/>
      <c r="D510" s="575"/>
      <c r="E510" s="575"/>
      <c r="F510" s="575"/>
      <c r="G510" s="575"/>
      <c r="H510" s="575"/>
      <c r="I510" s="575"/>
      <c r="J510" s="575"/>
      <c r="K510" s="575"/>
      <c r="L510" s="575"/>
      <c r="M510" s="575"/>
      <c r="N510" s="575"/>
      <c r="O510" s="575"/>
      <c r="P510" s="575"/>
      <c r="Q510" s="575"/>
      <c r="R510" s="575"/>
      <c r="S510" s="575"/>
      <c r="T510" s="575"/>
      <c r="U510" s="575"/>
      <c r="V510" s="575"/>
      <c r="W510" s="575"/>
      <c r="X510" s="575"/>
      <c r="Y510" s="575"/>
      <c r="Z510" s="575"/>
      <c r="AA510" s="575"/>
      <c r="AB510" s="575"/>
      <c r="AC510" s="575"/>
      <c r="AD510" s="575"/>
      <c r="AE510" s="575"/>
      <c r="AF510" s="575"/>
      <c r="AG510" s="575"/>
      <c r="AH510" s="575"/>
      <c r="AI510" s="575"/>
      <c r="AJ510" s="575"/>
      <c r="AK510" s="575"/>
      <c r="AL510" s="575"/>
      <c r="AM510" s="575"/>
      <c r="AN510" s="575"/>
      <c r="AO510" s="575"/>
      <c r="AP510" s="575"/>
      <c r="AQ510" s="575"/>
      <c r="AR510" s="575"/>
      <c r="AS510" s="575"/>
      <c r="AT510" s="575"/>
      <c r="AU510" s="575"/>
      <c r="AV510" s="575"/>
      <c r="AW510" s="575"/>
      <c r="AX510" s="575"/>
      <c r="AY510" s="575"/>
      <c r="AZ510" s="575"/>
      <c r="BA510" s="575"/>
      <c r="BB510" s="575"/>
      <c r="BC510" s="575"/>
      <c r="BD510" s="575"/>
      <c r="BE510" s="575"/>
      <c r="BF510" s="575"/>
      <c r="BG510" s="575"/>
      <c r="BH510" s="575"/>
      <c r="BI510" s="575"/>
      <c r="BJ510" s="575"/>
      <c r="BK510" s="575"/>
      <c r="BL510" s="575"/>
      <c r="BM510" s="575"/>
      <c r="BN510" s="575"/>
      <c r="BO510" s="575"/>
      <c r="BP510" s="575"/>
      <c r="BQ510" s="575"/>
      <c r="BR510" s="575"/>
      <c r="BS510" s="575"/>
      <c r="BT510" s="575"/>
      <c r="BU510" s="575"/>
      <c r="BV510" s="575"/>
      <c r="BW510" s="575"/>
      <c r="BX510" s="575"/>
      <c r="BY510" s="575"/>
      <c r="BZ510" s="575"/>
      <c r="CA510" s="575"/>
      <c r="CB510" s="575"/>
      <c r="CC510" s="575"/>
      <c r="CD510" s="575"/>
      <c r="CE510" s="575"/>
      <c r="CF510" s="575"/>
      <c r="CG510" s="575"/>
      <c r="CH510" s="575"/>
      <c r="CI510" s="575"/>
      <c r="CJ510" s="575"/>
      <c r="CK510" s="575"/>
      <c r="CL510" s="575"/>
      <c r="CM510" s="575"/>
      <c r="CN510" s="575"/>
      <c r="CO510" s="575"/>
      <c r="CP510" s="575"/>
      <c r="CQ510" s="575"/>
      <c r="CR510" s="575"/>
      <c r="CS510" s="575"/>
      <c r="CT510" s="575"/>
      <c r="CU510" s="575"/>
      <c r="CV510" s="575"/>
      <c r="CW510" s="575"/>
      <c r="CX510" s="575"/>
      <c r="CY510" s="575"/>
      <c r="CZ510" s="575"/>
      <c r="DA510" s="575"/>
      <c r="DB510" s="575"/>
      <c r="DC510" s="575"/>
      <c r="DD510" s="575"/>
      <c r="DE510" s="575"/>
      <c r="DF510" s="575"/>
      <c r="DG510" s="575"/>
      <c r="DH510" s="575"/>
      <c r="DI510" s="575"/>
      <c r="DJ510" s="575"/>
      <c r="DK510" s="575"/>
      <c r="DL510" s="575"/>
      <c r="DM510" s="575"/>
      <c r="DN510" s="575"/>
      <c r="DO510" s="575"/>
      <c r="DP510" s="575"/>
      <c r="DQ510" s="575"/>
      <c r="DR510" s="575"/>
      <c r="DS510" s="575"/>
      <c r="DT510" s="575"/>
      <c r="DU510" s="575"/>
      <c r="DV510" s="575"/>
      <c r="DW510" s="575"/>
      <c r="DX510" s="575"/>
      <c r="DY510" s="575"/>
      <c r="DZ510" s="575"/>
      <c r="EA510" s="575"/>
      <c r="EB510" s="575"/>
      <c r="EC510" s="575"/>
      <c r="ED510" s="575"/>
      <c r="EE510" s="575"/>
      <c r="EF510" s="575"/>
      <c r="EG510" s="575"/>
    </row>
    <row r="511" spans="1:137">
      <c r="A511" s="575"/>
      <c r="B511" s="575"/>
      <c r="C511" s="575"/>
      <c r="D511" s="575"/>
      <c r="E511" s="575"/>
      <c r="F511" s="575"/>
      <c r="G511" s="575"/>
      <c r="H511" s="575"/>
      <c r="I511" s="575"/>
      <c r="J511" s="575"/>
      <c r="K511" s="575"/>
      <c r="L511" s="575"/>
      <c r="M511" s="575"/>
      <c r="N511" s="575"/>
      <c r="O511" s="575"/>
      <c r="P511" s="575"/>
      <c r="Q511" s="575"/>
      <c r="R511" s="575"/>
      <c r="S511" s="575"/>
      <c r="T511" s="575"/>
      <c r="U511" s="575"/>
      <c r="V511" s="575"/>
      <c r="W511" s="575"/>
      <c r="X511" s="575"/>
      <c r="Y511" s="575"/>
      <c r="Z511" s="575"/>
      <c r="AA511" s="575"/>
      <c r="AB511" s="575"/>
      <c r="AC511" s="575"/>
      <c r="AD511" s="575"/>
      <c r="AE511" s="575"/>
      <c r="AF511" s="575"/>
      <c r="AG511" s="575"/>
      <c r="AH511" s="575"/>
      <c r="AI511" s="575"/>
      <c r="AJ511" s="575"/>
      <c r="AK511" s="575"/>
      <c r="AL511" s="575"/>
      <c r="AM511" s="575"/>
      <c r="AN511" s="575"/>
      <c r="AO511" s="575"/>
      <c r="AP511" s="575"/>
      <c r="AQ511" s="575"/>
      <c r="AR511" s="575"/>
      <c r="AS511" s="575"/>
      <c r="AT511" s="575"/>
      <c r="AU511" s="575"/>
      <c r="AV511" s="575"/>
      <c r="AW511" s="575"/>
      <c r="AX511" s="575"/>
      <c r="AY511" s="575"/>
      <c r="AZ511" s="575"/>
      <c r="BA511" s="575"/>
      <c r="BB511" s="575"/>
      <c r="BC511" s="575"/>
      <c r="BD511" s="575"/>
      <c r="BE511" s="575"/>
      <c r="BF511" s="575"/>
      <c r="BG511" s="575"/>
      <c r="BH511" s="575"/>
      <c r="BI511" s="575"/>
      <c r="BJ511" s="575"/>
      <c r="BK511" s="575"/>
      <c r="BL511" s="575"/>
      <c r="BM511" s="575"/>
      <c r="BN511" s="575"/>
      <c r="BO511" s="575"/>
      <c r="BP511" s="575"/>
      <c r="BQ511" s="575"/>
      <c r="BR511" s="575"/>
      <c r="BS511" s="575"/>
      <c r="BT511" s="575"/>
      <c r="BU511" s="575"/>
      <c r="BV511" s="575"/>
      <c r="BW511" s="575"/>
      <c r="BX511" s="575"/>
      <c r="BY511" s="575"/>
      <c r="BZ511" s="575"/>
      <c r="CA511" s="575"/>
      <c r="CB511" s="575"/>
      <c r="CC511" s="575"/>
      <c r="CD511" s="575"/>
      <c r="CE511" s="575"/>
      <c r="CF511" s="575"/>
      <c r="CG511" s="575"/>
      <c r="CH511" s="575"/>
      <c r="CI511" s="575"/>
      <c r="CJ511" s="575"/>
      <c r="CK511" s="575"/>
      <c r="CL511" s="575"/>
      <c r="CM511" s="575"/>
      <c r="CN511" s="575"/>
      <c r="CO511" s="575"/>
      <c r="CP511" s="575"/>
      <c r="CQ511" s="575"/>
      <c r="CR511" s="575"/>
      <c r="CS511" s="575"/>
      <c r="CT511" s="575"/>
      <c r="CU511" s="575"/>
      <c r="CV511" s="575"/>
      <c r="CW511" s="575"/>
      <c r="CX511" s="575"/>
      <c r="CY511" s="575"/>
      <c r="CZ511" s="575"/>
      <c r="DA511" s="575"/>
      <c r="DB511" s="575"/>
      <c r="DC511" s="575"/>
      <c r="DD511" s="575"/>
      <c r="DE511" s="575"/>
      <c r="DF511" s="575"/>
      <c r="DG511" s="575"/>
      <c r="DH511" s="575"/>
      <c r="DI511" s="575"/>
      <c r="DJ511" s="575"/>
      <c r="DK511" s="575"/>
      <c r="DL511" s="575"/>
      <c r="DM511" s="575"/>
      <c r="DN511" s="575"/>
      <c r="DO511" s="575"/>
      <c r="DP511" s="575"/>
      <c r="DQ511" s="575"/>
      <c r="DR511" s="575"/>
      <c r="DS511" s="575"/>
      <c r="DT511" s="575"/>
      <c r="DU511" s="575"/>
      <c r="DV511" s="575"/>
      <c r="DW511" s="575"/>
      <c r="DX511" s="575"/>
      <c r="DY511" s="575"/>
      <c r="DZ511" s="575"/>
      <c r="EA511" s="575"/>
      <c r="EB511" s="575"/>
      <c r="EC511" s="575"/>
      <c r="ED511" s="575"/>
      <c r="EE511" s="575"/>
      <c r="EF511" s="575"/>
      <c r="EG511" s="575"/>
    </row>
    <row r="512" spans="1:137">
      <c r="A512" s="575"/>
      <c r="B512" s="575"/>
      <c r="C512" s="575"/>
      <c r="D512" s="575"/>
      <c r="E512" s="575"/>
      <c r="F512" s="575"/>
      <c r="G512" s="575"/>
      <c r="H512" s="575"/>
      <c r="I512" s="575"/>
      <c r="J512" s="575"/>
      <c r="K512" s="575"/>
      <c r="L512" s="575"/>
      <c r="M512" s="575"/>
      <c r="N512" s="575"/>
      <c r="O512" s="575"/>
      <c r="P512" s="575"/>
      <c r="Q512" s="575"/>
      <c r="R512" s="575"/>
      <c r="S512" s="575"/>
      <c r="T512" s="575"/>
      <c r="U512" s="575"/>
      <c r="V512" s="575"/>
      <c r="W512" s="575"/>
      <c r="X512" s="575"/>
      <c r="Y512" s="575"/>
      <c r="Z512" s="575"/>
      <c r="AA512" s="575"/>
      <c r="AB512" s="575"/>
      <c r="AC512" s="575"/>
      <c r="AD512" s="575"/>
      <c r="AE512" s="575"/>
      <c r="AF512" s="575"/>
      <c r="AG512" s="575"/>
      <c r="AH512" s="575"/>
      <c r="AI512" s="575"/>
      <c r="AJ512" s="575"/>
      <c r="AK512" s="575"/>
      <c r="AL512" s="575"/>
      <c r="AM512" s="575"/>
      <c r="AN512" s="575"/>
      <c r="AO512" s="575"/>
      <c r="AP512" s="575"/>
      <c r="AQ512" s="575"/>
      <c r="AR512" s="575"/>
      <c r="AS512" s="575"/>
      <c r="AT512" s="575"/>
      <c r="AU512" s="575"/>
      <c r="AV512" s="575"/>
      <c r="AW512" s="575"/>
      <c r="AX512" s="575"/>
      <c r="AY512" s="575"/>
      <c r="AZ512" s="575"/>
      <c r="BA512" s="575"/>
      <c r="BB512" s="575"/>
      <c r="BC512" s="575"/>
      <c r="BD512" s="575"/>
      <c r="BE512" s="575"/>
      <c r="BF512" s="575"/>
      <c r="BG512" s="575"/>
      <c r="BH512" s="575"/>
      <c r="BI512" s="575"/>
      <c r="BJ512" s="575"/>
      <c r="BK512" s="575"/>
      <c r="BL512" s="575"/>
      <c r="BM512" s="575"/>
      <c r="BN512" s="575"/>
      <c r="BO512" s="575"/>
      <c r="BP512" s="575"/>
      <c r="BQ512" s="575"/>
      <c r="BR512" s="575"/>
      <c r="BS512" s="575"/>
      <c r="BT512" s="575"/>
      <c r="BU512" s="575"/>
      <c r="BV512" s="575"/>
      <c r="BW512" s="575"/>
      <c r="BX512" s="575"/>
      <c r="BY512" s="575"/>
      <c r="BZ512" s="575"/>
      <c r="CA512" s="575"/>
      <c r="CB512" s="575"/>
      <c r="CC512" s="575"/>
      <c r="CD512" s="575"/>
      <c r="CE512" s="575"/>
      <c r="CF512" s="575"/>
      <c r="CG512" s="575"/>
      <c r="CH512" s="575"/>
      <c r="CI512" s="575"/>
      <c r="CJ512" s="575"/>
      <c r="CK512" s="575"/>
      <c r="CL512" s="575"/>
      <c r="CM512" s="575"/>
      <c r="CN512" s="575"/>
      <c r="CO512" s="575"/>
      <c r="CP512" s="575"/>
      <c r="CQ512" s="575"/>
      <c r="CR512" s="575"/>
      <c r="CS512" s="575"/>
      <c r="CT512" s="575"/>
      <c r="CU512" s="575"/>
      <c r="CV512" s="575"/>
      <c r="CW512" s="575"/>
      <c r="CX512" s="575"/>
      <c r="CY512" s="575"/>
      <c r="CZ512" s="575"/>
      <c r="DA512" s="575"/>
      <c r="DB512" s="575"/>
      <c r="DC512" s="575"/>
      <c r="DD512" s="575"/>
      <c r="DE512" s="575"/>
      <c r="DF512" s="575"/>
      <c r="DG512" s="575"/>
      <c r="DH512" s="575"/>
      <c r="DI512" s="575"/>
      <c r="DJ512" s="575"/>
      <c r="DK512" s="575"/>
      <c r="DL512" s="575"/>
      <c r="DM512" s="575"/>
      <c r="DN512" s="575"/>
      <c r="DO512" s="575"/>
      <c r="DP512" s="575"/>
      <c r="DQ512" s="575"/>
      <c r="DR512" s="575"/>
      <c r="DS512" s="575"/>
      <c r="DT512" s="575"/>
      <c r="DU512" s="575"/>
      <c r="DV512" s="575"/>
      <c r="DW512" s="575"/>
      <c r="DX512" s="575"/>
      <c r="DY512" s="575"/>
      <c r="DZ512" s="575"/>
      <c r="EA512" s="575"/>
      <c r="EB512" s="575"/>
      <c r="EC512" s="575"/>
      <c r="ED512" s="575"/>
      <c r="EE512" s="575"/>
      <c r="EF512" s="575"/>
      <c r="EG512" s="575"/>
    </row>
    <row r="513" spans="1:137">
      <c r="A513" s="575"/>
      <c r="B513" s="575"/>
      <c r="C513" s="575"/>
      <c r="D513" s="575"/>
      <c r="E513" s="575"/>
      <c r="F513" s="575"/>
      <c r="G513" s="575"/>
      <c r="H513" s="575"/>
      <c r="I513" s="575"/>
      <c r="J513" s="575"/>
      <c r="K513" s="575"/>
      <c r="L513" s="575"/>
      <c r="M513" s="575"/>
      <c r="N513" s="575"/>
      <c r="O513" s="575"/>
      <c r="P513" s="575"/>
      <c r="Q513" s="575"/>
      <c r="R513" s="575"/>
      <c r="S513" s="575"/>
      <c r="T513" s="575"/>
      <c r="U513" s="575"/>
      <c r="V513" s="575"/>
      <c r="W513" s="575"/>
      <c r="X513" s="575"/>
      <c r="Y513" s="575"/>
      <c r="Z513" s="575"/>
      <c r="AA513" s="575"/>
      <c r="AB513" s="575"/>
      <c r="AC513" s="575"/>
      <c r="AD513" s="575"/>
      <c r="AE513" s="575"/>
      <c r="AF513" s="575"/>
      <c r="AG513" s="575"/>
      <c r="AH513" s="575"/>
      <c r="AI513" s="575"/>
      <c r="AJ513" s="575"/>
      <c r="AK513" s="575"/>
      <c r="AL513" s="575"/>
      <c r="AM513" s="575"/>
      <c r="AN513" s="575"/>
      <c r="AO513" s="575"/>
      <c r="AP513" s="575"/>
      <c r="AQ513" s="575"/>
      <c r="AR513" s="575"/>
      <c r="AS513" s="575"/>
      <c r="AT513" s="575"/>
      <c r="AU513" s="575"/>
      <c r="AV513" s="575"/>
      <c r="AW513" s="575"/>
      <c r="AX513" s="575"/>
      <c r="AY513" s="575"/>
      <c r="AZ513" s="575"/>
      <c r="BA513" s="575"/>
      <c r="BB513" s="575"/>
      <c r="BC513" s="575"/>
      <c r="BD513" s="575"/>
      <c r="BE513" s="575"/>
      <c r="BF513" s="575"/>
      <c r="BG513" s="575"/>
      <c r="BH513" s="575"/>
      <c r="BI513" s="575"/>
      <c r="BJ513" s="575"/>
      <c r="BK513" s="575"/>
      <c r="BL513" s="575"/>
      <c r="BM513" s="575"/>
      <c r="BN513" s="575"/>
      <c r="BO513" s="575"/>
      <c r="BP513" s="575"/>
      <c r="BQ513" s="575"/>
      <c r="BR513" s="575"/>
      <c r="BS513" s="575"/>
      <c r="BT513" s="575"/>
      <c r="BU513" s="575"/>
      <c r="BV513" s="575"/>
      <c r="BW513" s="575"/>
      <c r="BX513" s="575"/>
      <c r="BY513" s="575"/>
      <c r="BZ513" s="575"/>
      <c r="CA513" s="575"/>
      <c r="CB513" s="575"/>
      <c r="CC513" s="575"/>
      <c r="CD513" s="575"/>
      <c r="CE513" s="575"/>
      <c r="CF513" s="575"/>
      <c r="CG513" s="575"/>
      <c r="CH513" s="575"/>
      <c r="CI513" s="575"/>
      <c r="CJ513" s="575"/>
      <c r="CK513" s="575"/>
      <c r="CL513" s="575"/>
      <c r="CM513" s="575"/>
      <c r="CN513" s="575"/>
      <c r="CO513" s="575"/>
      <c r="CP513" s="575"/>
      <c r="CQ513" s="575"/>
      <c r="CR513" s="575"/>
      <c r="CS513" s="575"/>
      <c r="CT513" s="575"/>
      <c r="CU513" s="575"/>
      <c r="CV513" s="575"/>
      <c r="CW513" s="575"/>
      <c r="CX513" s="575"/>
      <c r="CY513" s="575"/>
      <c r="CZ513" s="575"/>
      <c r="DA513" s="575"/>
      <c r="DB513" s="575"/>
      <c r="DC513" s="575"/>
      <c r="DD513" s="575"/>
      <c r="DE513" s="575"/>
      <c r="DF513" s="575"/>
      <c r="DG513" s="575"/>
      <c r="DH513" s="575"/>
      <c r="DI513" s="575"/>
      <c r="DJ513" s="575"/>
      <c r="DK513" s="575"/>
      <c r="DL513" s="575"/>
      <c r="DM513" s="575"/>
      <c r="DN513" s="575"/>
      <c r="DO513" s="575"/>
      <c r="DP513" s="575"/>
      <c r="DQ513" s="575"/>
      <c r="DR513" s="575"/>
      <c r="DS513" s="575"/>
      <c r="DT513" s="575"/>
      <c r="DU513" s="575"/>
      <c r="DV513" s="575"/>
      <c r="DW513" s="575"/>
      <c r="DX513" s="575"/>
      <c r="DY513" s="575"/>
      <c r="DZ513" s="575"/>
      <c r="EA513" s="575"/>
      <c r="EB513" s="575"/>
      <c r="EC513" s="575"/>
      <c r="ED513" s="575"/>
      <c r="EE513" s="575"/>
      <c r="EF513" s="575"/>
      <c r="EG513" s="575"/>
    </row>
    <row r="514" spans="1:137">
      <c r="A514" s="575"/>
      <c r="B514" s="575"/>
      <c r="C514" s="575"/>
      <c r="D514" s="575"/>
      <c r="E514" s="575"/>
      <c r="F514" s="575"/>
      <c r="G514" s="575"/>
      <c r="H514" s="575"/>
      <c r="I514" s="575"/>
      <c r="J514" s="575"/>
      <c r="K514" s="575"/>
      <c r="L514" s="575"/>
      <c r="M514" s="575"/>
      <c r="N514" s="575"/>
      <c r="O514" s="575"/>
      <c r="P514" s="575"/>
      <c r="Q514" s="575"/>
      <c r="R514" s="575"/>
      <c r="S514" s="575"/>
      <c r="T514" s="575"/>
      <c r="U514" s="575"/>
      <c r="V514" s="575"/>
      <c r="W514" s="575"/>
      <c r="X514" s="575"/>
      <c r="Y514" s="575"/>
      <c r="Z514" s="575"/>
      <c r="AA514" s="575"/>
      <c r="AB514" s="575"/>
      <c r="AC514" s="575"/>
      <c r="AD514" s="575"/>
      <c r="AE514" s="575"/>
      <c r="AF514" s="575"/>
      <c r="AG514" s="575"/>
      <c r="AH514" s="575"/>
      <c r="AI514" s="575"/>
      <c r="AJ514" s="575"/>
      <c r="AK514" s="575"/>
      <c r="AL514" s="575"/>
      <c r="AM514" s="575"/>
      <c r="AN514" s="575"/>
      <c r="AO514" s="575"/>
      <c r="AP514" s="575"/>
      <c r="AQ514" s="575"/>
      <c r="AR514" s="575"/>
      <c r="AS514" s="575"/>
      <c r="AT514" s="575"/>
      <c r="AU514" s="575"/>
      <c r="AV514" s="575"/>
      <c r="AW514" s="575"/>
      <c r="AX514" s="575"/>
      <c r="AY514" s="575"/>
      <c r="AZ514" s="575"/>
      <c r="BA514" s="575"/>
      <c r="BB514" s="575"/>
      <c r="BC514" s="575"/>
      <c r="BD514" s="575"/>
      <c r="BE514" s="575"/>
      <c r="BF514" s="575"/>
      <c r="BG514" s="575"/>
      <c r="BH514" s="575"/>
      <c r="BI514" s="575"/>
      <c r="BJ514" s="575"/>
      <c r="BK514" s="575"/>
      <c r="BL514" s="575"/>
      <c r="BM514" s="575"/>
      <c r="BN514" s="575"/>
      <c r="BO514" s="575"/>
      <c r="BP514" s="575"/>
      <c r="BQ514" s="575"/>
      <c r="BR514" s="575"/>
      <c r="BS514" s="575"/>
      <c r="BT514" s="575"/>
      <c r="BU514" s="575"/>
      <c r="BV514" s="575"/>
      <c r="BW514" s="575"/>
      <c r="BX514" s="575"/>
      <c r="BY514" s="575"/>
      <c r="BZ514" s="575"/>
      <c r="CA514" s="575"/>
      <c r="CB514" s="575"/>
      <c r="CC514" s="575"/>
      <c r="CD514" s="575"/>
      <c r="CE514" s="575"/>
      <c r="CF514" s="575"/>
      <c r="CG514" s="575"/>
      <c r="CH514" s="575"/>
      <c r="CI514" s="575"/>
      <c r="CJ514" s="575"/>
      <c r="CK514" s="575"/>
      <c r="CL514" s="575"/>
      <c r="CM514" s="575"/>
      <c r="CN514" s="575"/>
      <c r="CO514" s="575"/>
      <c r="CP514" s="575"/>
      <c r="CQ514" s="575"/>
      <c r="CR514" s="575"/>
      <c r="CS514" s="575"/>
      <c r="CT514" s="575"/>
      <c r="CU514" s="575"/>
      <c r="CV514" s="575"/>
      <c r="CW514" s="575"/>
      <c r="CX514" s="575"/>
      <c r="CY514" s="575"/>
      <c r="CZ514" s="575"/>
      <c r="DA514" s="575"/>
      <c r="DB514" s="575"/>
      <c r="DC514" s="575"/>
      <c r="DD514" s="575"/>
      <c r="DE514" s="575"/>
      <c r="DF514" s="575"/>
      <c r="DG514" s="575"/>
      <c r="DH514" s="575"/>
      <c r="DI514" s="575"/>
      <c r="DJ514" s="575"/>
      <c r="DK514" s="575"/>
      <c r="DL514" s="575"/>
      <c r="DM514" s="575"/>
      <c r="DN514" s="575"/>
      <c r="DO514" s="575"/>
      <c r="DP514" s="575"/>
      <c r="DQ514" s="575"/>
      <c r="DR514" s="575"/>
      <c r="DS514" s="575"/>
      <c r="DT514" s="575"/>
      <c r="DU514" s="575"/>
      <c r="DV514" s="575"/>
      <c r="DW514" s="575"/>
      <c r="DX514" s="575"/>
      <c r="DY514" s="575"/>
      <c r="DZ514" s="575"/>
      <c r="EA514" s="575"/>
      <c r="EB514" s="575"/>
      <c r="EC514" s="575"/>
      <c r="ED514" s="575"/>
      <c r="EE514" s="575"/>
      <c r="EF514" s="575"/>
      <c r="EG514" s="575"/>
    </row>
    <row r="515" spans="1:137">
      <c r="A515" s="575"/>
      <c r="B515" s="575"/>
      <c r="C515" s="575"/>
      <c r="D515" s="575"/>
      <c r="E515" s="575"/>
      <c r="F515" s="575"/>
      <c r="G515" s="575"/>
      <c r="H515" s="575"/>
      <c r="I515" s="575"/>
      <c r="J515" s="575"/>
      <c r="K515" s="575"/>
      <c r="L515" s="575"/>
      <c r="M515" s="575"/>
      <c r="N515" s="575"/>
      <c r="O515" s="575"/>
      <c r="P515" s="575"/>
      <c r="Q515" s="575"/>
      <c r="R515" s="575"/>
      <c r="S515" s="575"/>
      <c r="T515" s="575"/>
      <c r="U515" s="575"/>
      <c r="V515" s="575"/>
      <c r="W515" s="575"/>
      <c r="X515" s="575"/>
      <c r="Y515" s="575"/>
      <c r="Z515" s="575"/>
      <c r="AA515" s="575"/>
      <c r="AB515" s="575"/>
      <c r="AC515" s="575"/>
      <c r="AD515" s="575"/>
      <c r="AE515" s="575"/>
      <c r="AF515" s="575"/>
      <c r="AG515" s="575"/>
      <c r="AH515" s="575"/>
      <c r="AI515" s="575"/>
      <c r="AJ515" s="575"/>
      <c r="AK515" s="575"/>
      <c r="AL515" s="575"/>
      <c r="AM515" s="575"/>
      <c r="AN515" s="575"/>
      <c r="AO515" s="575"/>
      <c r="AP515" s="575"/>
      <c r="AQ515" s="575"/>
      <c r="AR515" s="575"/>
      <c r="AS515" s="575"/>
      <c r="AT515" s="575"/>
      <c r="AU515" s="575"/>
      <c r="AV515" s="575"/>
      <c r="AW515" s="575"/>
      <c r="AX515" s="575"/>
      <c r="AY515" s="575"/>
      <c r="AZ515" s="575"/>
      <c r="BA515" s="575"/>
      <c r="BB515" s="575"/>
      <c r="BC515" s="575"/>
      <c r="BD515" s="575"/>
      <c r="BE515" s="575"/>
      <c r="BF515" s="575"/>
      <c r="BG515" s="575"/>
      <c r="BH515" s="575"/>
      <c r="BI515" s="575"/>
      <c r="BJ515" s="575"/>
      <c r="BK515" s="575"/>
      <c r="BL515" s="575"/>
      <c r="BM515" s="575"/>
      <c r="BN515" s="575"/>
      <c r="BO515" s="575"/>
      <c r="BP515" s="575"/>
      <c r="BQ515" s="575"/>
      <c r="BR515" s="575"/>
      <c r="BS515" s="575"/>
      <c r="BT515" s="575"/>
      <c r="BU515" s="575"/>
      <c r="BV515" s="575"/>
      <c r="BW515" s="575"/>
      <c r="BX515" s="575"/>
      <c r="BY515" s="575"/>
      <c r="BZ515" s="575"/>
      <c r="CA515" s="575"/>
      <c r="CB515" s="575"/>
      <c r="CC515" s="575"/>
      <c r="CD515" s="575"/>
      <c r="CE515" s="575"/>
      <c r="CF515" s="575"/>
      <c r="CG515" s="575"/>
      <c r="CH515" s="575"/>
      <c r="CI515" s="575"/>
      <c r="CJ515" s="575"/>
      <c r="CK515" s="575"/>
      <c r="CL515" s="575"/>
      <c r="CM515" s="575"/>
      <c r="CN515" s="575"/>
      <c r="CO515" s="575"/>
      <c r="CP515" s="575"/>
      <c r="CQ515" s="575"/>
      <c r="CR515" s="575"/>
      <c r="CS515" s="575"/>
      <c r="CT515" s="575"/>
      <c r="CU515" s="575"/>
      <c r="CV515" s="575"/>
      <c r="CW515" s="575"/>
      <c r="CX515" s="575"/>
      <c r="CY515" s="575"/>
      <c r="CZ515" s="575"/>
      <c r="DA515" s="575"/>
      <c r="DB515" s="575"/>
      <c r="DC515" s="575"/>
      <c r="DD515" s="575"/>
      <c r="DE515" s="575"/>
      <c r="DF515" s="575"/>
      <c r="DG515" s="575"/>
      <c r="DH515" s="575"/>
      <c r="DI515" s="575"/>
      <c r="DJ515" s="575"/>
      <c r="DK515" s="575"/>
      <c r="DL515" s="575"/>
      <c r="DM515" s="575"/>
      <c r="DN515" s="575"/>
      <c r="DO515" s="575"/>
      <c r="DP515" s="575"/>
      <c r="DQ515" s="575"/>
      <c r="DR515" s="575"/>
      <c r="DS515" s="575"/>
      <c r="DT515" s="575"/>
      <c r="DU515" s="575"/>
      <c r="DV515" s="575"/>
      <c r="DW515" s="575"/>
      <c r="DX515" s="575"/>
      <c r="DY515" s="575"/>
      <c r="DZ515" s="575"/>
      <c r="EA515" s="575"/>
      <c r="EB515" s="575"/>
      <c r="EC515" s="575"/>
      <c r="ED515" s="575"/>
      <c r="EE515" s="575"/>
      <c r="EF515" s="575"/>
      <c r="EG515" s="575"/>
    </row>
    <row r="516" spans="1:137">
      <c r="A516" s="575"/>
      <c r="B516" s="575"/>
      <c r="C516" s="575"/>
      <c r="D516" s="575"/>
      <c r="E516" s="575"/>
      <c r="F516" s="575"/>
      <c r="G516" s="575"/>
      <c r="H516" s="575"/>
      <c r="I516" s="575"/>
      <c r="J516" s="575"/>
      <c r="K516" s="575"/>
      <c r="L516" s="575"/>
      <c r="M516" s="575"/>
      <c r="N516" s="575"/>
      <c r="O516" s="575"/>
      <c r="P516" s="575"/>
      <c r="Q516" s="575"/>
      <c r="R516" s="575"/>
      <c r="S516" s="575"/>
      <c r="T516" s="575"/>
      <c r="U516" s="575"/>
      <c r="V516" s="575"/>
      <c r="W516" s="575"/>
      <c r="X516" s="575"/>
      <c r="Y516" s="575"/>
      <c r="Z516" s="575"/>
      <c r="AA516" s="575"/>
      <c r="AB516" s="575"/>
      <c r="AC516" s="575"/>
      <c r="AD516" s="575"/>
      <c r="AE516" s="575"/>
      <c r="AF516" s="575"/>
      <c r="AG516" s="575"/>
      <c r="AH516" s="575"/>
      <c r="AI516" s="575"/>
      <c r="AJ516" s="575"/>
      <c r="AK516" s="575"/>
      <c r="AL516" s="575"/>
      <c r="AM516" s="575"/>
      <c r="AN516" s="575"/>
      <c r="AO516" s="575"/>
      <c r="AP516" s="575"/>
      <c r="AQ516" s="575"/>
      <c r="AR516" s="575"/>
      <c r="AS516" s="575"/>
      <c r="AT516" s="575"/>
      <c r="AU516" s="575"/>
      <c r="AV516" s="575"/>
      <c r="AW516" s="575"/>
      <c r="AX516" s="575"/>
      <c r="AY516" s="575"/>
      <c r="AZ516" s="575"/>
      <c r="BA516" s="575"/>
      <c r="BB516" s="575"/>
      <c r="BC516" s="575"/>
      <c r="BD516" s="575"/>
      <c r="BE516" s="575"/>
      <c r="BF516" s="575"/>
      <c r="BG516" s="575"/>
      <c r="BH516" s="575"/>
      <c r="BI516" s="575"/>
      <c r="BJ516" s="575"/>
      <c r="BK516" s="575"/>
      <c r="BL516" s="575"/>
      <c r="BM516" s="575"/>
      <c r="BN516" s="575"/>
      <c r="BO516" s="575"/>
      <c r="BP516" s="575"/>
      <c r="BQ516" s="575"/>
      <c r="BR516" s="575"/>
      <c r="BS516" s="575"/>
      <c r="BT516" s="575"/>
      <c r="BU516" s="575"/>
      <c r="BV516" s="575"/>
      <c r="BW516" s="575"/>
      <c r="BX516" s="575"/>
      <c r="BY516" s="575"/>
      <c r="BZ516" s="575"/>
      <c r="CA516" s="575"/>
      <c r="CB516" s="575"/>
      <c r="CC516" s="575"/>
      <c r="CD516" s="575"/>
      <c r="CE516" s="575"/>
      <c r="CF516" s="575"/>
      <c r="CG516" s="575"/>
      <c r="CH516" s="575"/>
      <c r="CI516" s="575"/>
      <c r="CJ516" s="575"/>
      <c r="CK516" s="575"/>
      <c r="CL516" s="575"/>
      <c r="CM516" s="575"/>
      <c r="CN516" s="575"/>
      <c r="CO516" s="575"/>
      <c r="CP516" s="575"/>
      <c r="CQ516" s="575"/>
      <c r="CR516" s="575"/>
      <c r="CS516" s="575"/>
      <c r="CT516" s="575"/>
      <c r="CU516" s="575"/>
      <c r="CV516" s="575"/>
      <c r="CW516" s="575"/>
      <c r="CX516" s="575"/>
      <c r="CY516" s="575"/>
      <c r="CZ516" s="575"/>
      <c r="DA516" s="575"/>
      <c r="DB516" s="575"/>
      <c r="DC516" s="575"/>
      <c r="DD516" s="575"/>
      <c r="DE516" s="575"/>
      <c r="DF516" s="575"/>
      <c r="DG516" s="575"/>
      <c r="DH516" s="575"/>
      <c r="DI516" s="575"/>
      <c r="DJ516" s="575"/>
      <c r="DK516" s="575"/>
      <c r="DL516" s="575"/>
      <c r="DM516" s="575"/>
      <c r="DN516" s="575"/>
      <c r="DO516" s="575"/>
      <c r="DP516" s="575"/>
      <c r="DQ516" s="575"/>
      <c r="DR516" s="575"/>
      <c r="DS516" s="575"/>
      <c r="DT516" s="575"/>
      <c r="DU516" s="575"/>
      <c r="DV516" s="575"/>
      <c r="DW516" s="575"/>
      <c r="DX516" s="575"/>
      <c r="DY516" s="575"/>
      <c r="DZ516" s="575"/>
      <c r="EA516" s="575"/>
      <c r="EB516" s="575"/>
      <c r="EC516" s="575"/>
      <c r="ED516" s="575"/>
      <c r="EE516" s="575"/>
      <c r="EF516" s="575"/>
      <c r="EG516" s="575"/>
    </row>
    <row r="517" spans="1:137">
      <c r="A517" s="575"/>
      <c r="B517" s="575"/>
      <c r="C517" s="575"/>
      <c r="D517" s="575"/>
      <c r="E517" s="575"/>
      <c r="F517" s="575"/>
      <c r="G517" s="575"/>
      <c r="H517" s="575"/>
      <c r="I517" s="575"/>
      <c r="J517" s="575"/>
      <c r="K517" s="575"/>
      <c r="L517" s="575"/>
      <c r="M517" s="575"/>
      <c r="N517" s="575"/>
      <c r="O517" s="575"/>
      <c r="P517" s="575"/>
      <c r="Q517" s="575"/>
      <c r="R517" s="575"/>
      <c r="S517" s="575"/>
      <c r="T517" s="575"/>
      <c r="U517" s="575"/>
      <c r="V517" s="575"/>
      <c r="W517" s="575"/>
      <c r="X517" s="575"/>
      <c r="Y517" s="575"/>
      <c r="Z517" s="575"/>
      <c r="AA517" s="575"/>
      <c r="AB517" s="575"/>
      <c r="AC517" s="575"/>
      <c r="AD517" s="575"/>
      <c r="AE517" s="575"/>
      <c r="AF517" s="575"/>
      <c r="AG517" s="575"/>
      <c r="AH517" s="575"/>
      <c r="AI517" s="575"/>
      <c r="AJ517" s="575"/>
      <c r="AK517" s="575"/>
      <c r="AL517" s="575"/>
      <c r="AM517" s="575"/>
      <c r="AN517" s="575"/>
      <c r="AO517" s="575"/>
      <c r="AP517" s="575"/>
      <c r="AQ517" s="575"/>
      <c r="AR517" s="575"/>
      <c r="AS517" s="575"/>
      <c r="AT517" s="575"/>
      <c r="AU517" s="575"/>
      <c r="AV517" s="575"/>
      <c r="AW517" s="575"/>
      <c r="AX517" s="575"/>
      <c r="AY517" s="575"/>
      <c r="AZ517" s="575"/>
      <c r="BA517" s="575"/>
      <c r="BB517" s="575"/>
      <c r="BC517" s="575"/>
      <c r="BD517" s="575"/>
      <c r="BE517" s="575"/>
      <c r="BF517" s="575"/>
      <c r="BG517" s="575"/>
      <c r="BH517" s="575"/>
      <c r="BI517" s="575"/>
      <c r="BJ517" s="575"/>
      <c r="BK517" s="575"/>
      <c r="BL517" s="575"/>
      <c r="BM517" s="575"/>
      <c r="BN517" s="575"/>
      <c r="BO517" s="575"/>
      <c r="BP517" s="575"/>
      <c r="BQ517" s="575"/>
      <c r="BR517" s="575"/>
      <c r="BS517" s="575"/>
      <c r="BT517" s="575"/>
      <c r="BU517" s="575"/>
      <c r="BV517" s="575"/>
      <c r="BW517" s="575"/>
      <c r="BX517" s="575"/>
      <c r="BY517" s="575"/>
      <c r="BZ517" s="575"/>
      <c r="CA517" s="575"/>
      <c r="CB517" s="575"/>
      <c r="CC517" s="575"/>
      <c r="CD517" s="575"/>
      <c r="CE517" s="575"/>
      <c r="CF517" s="575"/>
      <c r="CG517" s="575"/>
      <c r="CH517" s="575"/>
      <c r="CI517" s="575"/>
      <c r="CJ517" s="575"/>
      <c r="CK517" s="575"/>
      <c r="CL517" s="575"/>
      <c r="CM517" s="575"/>
      <c r="CN517" s="575"/>
      <c r="CO517" s="575"/>
      <c r="CP517" s="575"/>
      <c r="CQ517" s="575"/>
      <c r="CR517" s="575"/>
      <c r="CS517" s="575"/>
      <c r="CT517" s="575"/>
      <c r="CU517" s="575"/>
      <c r="CV517" s="575"/>
      <c r="CW517" s="575"/>
      <c r="CX517" s="575"/>
      <c r="CY517" s="575"/>
      <c r="CZ517" s="575"/>
      <c r="DA517" s="575"/>
      <c r="DB517" s="575"/>
      <c r="DC517" s="575"/>
      <c r="DD517" s="575"/>
      <c r="DE517" s="575"/>
      <c r="DF517" s="575"/>
      <c r="DG517" s="575"/>
      <c r="DH517" s="575"/>
      <c r="DI517" s="575"/>
      <c r="DJ517" s="575"/>
      <c r="DK517" s="575"/>
      <c r="DL517" s="575"/>
      <c r="DM517" s="575"/>
      <c r="DN517" s="575"/>
      <c r="DO517" s="575"/>
      <c r="DP517" s="575"/>
      <c r="DQ517" s="575"/>
      <c r="DR517" s="575"/>
      <c r="DS517" s="575"/>
      <c r="DT517" s="575"/>
      <c r="DU517" s="575"/>
      <c r="DV517" s="575"/>
      <c r="DW517" s="575"/>
      <c r="DX517" s="575"/>
      <c r="DY517" s="575"/>
      <c r="DZ517" s="575"/>
      <c r="EA517" s="575"/>
      <c r="EB517" s="575"/>
      <c r="EC517" s="575"/>
      <c r="ED517" s="575"/>
      <c r="EE517" s="575"/>
      <c r="EF517" s="575"/>
      <c r="EG517" s="575"/>
    </row>
    <row r="518" spans="1:137">
      <c r="A518" s="575"/>
      <c r="B518" s="575"/>
      <c r="C518" s="575"/>
      <c r="D518" s="575"/>
      <c r="E518" s="575"/>
      <c r="F518" s="575"/>
      <c r="G518" s="575"/>
      <c r="H518" s="575"/>
      <c r="I518" s="575"/>
      <c r="J518" s="575"/>
      <c r="K518" s="575"/>
      <c r="L518" s="575"/>
      <c r="M518" s="575"/>
      <c r="N518" s="575"/>
      <c r="O518" s="575"/>
      <c r="P518" s="575"/>
      <c r="Q518" s="575"/>
      <c r="R518" s="575"/>
      <c r="S518" s="575"/>
      <c r="T518" s="575"/>
      <c r="U518" s="575"/>
      <c r="V518" s="575"/>
      <c r="W518" s="575"/>
      <c r="X518" s="575"/>
      <c r="Y518" s="575"/>
      <c r="Z518" s="575"/>
      <c r="AA518" s="575"/>
      <c r="AB518" s="575"/>
      <c r="AC518" s="575"/>
      <c r="AD518" s="575"/>
      <c r="AE518" s="575"/>
      <c r="AF518" s="575"/>
      <c r="AG518" s="575"/>
      <c r="AH518" s="575"/>
      <c r="AI518" s="575"/>
      <c r="AJ518" s="575"/>
      <c r="AK518" s="575"/>
      <c r="AL518" s="575"/>
      <c r="AM518" s="575"/>
      <c r="AN518" s="575"/>
      <c r="AO518" s="575"/>
      <c r="AP518" s="575"/>
      <c r="AQ518" s="575"/>
      <c r="AR518" s="575"/>
      <c r="AS518" s="575"/>
      <c r="AT518" s="575"/>
      <c r="AU518" s="575"/>
      <c r="AV518" s="575"/>
      <c r="AW518" s="575"/>
      <c r="AX518" s="575"/>
      <c r="AY518" s="575"/>
      <c r="AZ518" s="575"/>
      <c r="BA518" s="575"/>
      <c r="BB518" s="575"/>
      <c r="BC518" s="575"/>
      <c r="BD518" s="575"/>
      <c r="BE518" s="575"/>
      <c r="BF518" s="575"/>
      <c r="BG518" s="575"/>
      <c r="BH518" s="575"/>
      <c r="BI518" s="575"/>
      <c r="BJ518" s="575"/>
      <c r="BK518" s="575"/>
      <c r="BL518" s="575"/>
      <c r="BM518" s="575"/>
      <c r="BN518" s="575"/>
      <c r="BO518" s="575"/>
      <c r="BP518" s="575"/>
      <c r="BQ518" s="575"/>
      <c r="BR518" s="575"/>
      <c r="BS518" s="575"/>
      <c r="BT518" s="575"/>
      <c r="BU518" s="575"/>
      <c r="BV518" s="575"/>
      <c r="BW518" s="575"/>
      <c r="BX518" s="575"/>
      <c r="BY518" s="575"/>
      <c r="BZ518" s="575"/>
      <c r="CA518" s="575"/>
      <c r="CB518" s="575"/>
      <c r="CC518" s="575"/>
      <c r="CD518" s="575"/>
      <c r="CE518" s="575"/>
      <c r="CF518" s="575"/>
      <c r="CG518" s="575"/>
      <c r="CH518" s="575"/>
      <c r="CI518" s="575"/>
      <c r="CJ518" s="575"/>
      <c r="CK518" s="575"/>
      <c r="CL518" s="575"/>
      <c r="CM518" s="575"/>
      <c r="CN518" s="575"/>
      <c r="CO518" s="575"/>
      <c r="CP518" s="575"/>
      <c r="CQ518" s="575"/>
      <c r="CR518" s="575"/>
      <c r="CS518" s="575"/>
      <c r="CT518" s="575"/>
      <c r="CU518" s="575"/>
      <c r="CV518" s="575"/>
      <c r="CW518" s="575"/>
      <c r="CX518" s="575"/>
      <c r="CY518" s="575"/>
      <c r="CZ518" s="575"/>
      <c r="DA518" s="575"/>
      <c r="DB518" s="575"/>
      <c r="DC518" s="575"/>
      <c r="DD518" s="575"/>
      <c r="DE518" s="575"/>
      <c r="DF518" s="575"/>
      <c r="DG518" s="575"/>
      <c r="DH518" s="575"/>
      <c r="DI518" s="575"/>
      <c r="DJ518" s="575"/>
      <c r="DK518" s="575"/>
      <c r="DL518" s="575"/>
      <c r="DM518" s="575"/>
      <c r="DN518" s="575"/>
      <c r="DO518" s="575"/>
      <c r="DP518" s="575"/>
      <c r="DQ518" s="575"/>
      <c r="DR518" s="575"/>
      <c r="DS518" s="575"/>
      <c r="DT518" s="575"/>
      <c r="DU518" s="575"/>
      <c r="DV518" s="575"/>
      <c r="DW518" s="575"/>
      <c r="DX518" s="575"/>
      <c r="DY518" s="575"/>
      <c r="DZ518" s="575"/>
      <c r="EA518" s="575"/>
      <c r="EB518" s="575"/>
      <c r="EC518" s="575"/>
      <c r="ED518" s="575"/>
      <c r="EE518" s="575"/>
      <c r="EF518" s="575"/>
      <c r="EG518" s="575"/>
    </row>
    <row r="519" spans="1:137">
      <c r="A519" s="575"/>
      <c r="B519" s="575"/>
      <c r="C519" s="575"/>
      <c r="D519" s="575"/>
      <c r="E519" s="575"/>
      <c r="F519" s="575"/>
      <c r="G519" s="575"/>
      <c r="H519" s="575"/>
      <c r="I519" s="575"/>
      <c r="J519" s="575"/>
      <c r="K519" s="575"/>
      <c r="L519" s="575"/>
      <c r="M519" s="575"/>
      <c r="N519" s="575"/>
      <c r="O519" s="575"/>
      <c r="P519" s="575"/>
      <c r="Q519" s="575"/>
      <c r="R519" s="575"/>
      <c r="S519" s="575"/>
      <c r="T519" s="575"/>
      <c r="U519" s="575"/>
      <c r="V519" s="575"/>
      <c r="W519" s="575"/>
      <c r="X519" s="575"/>
      <c r="Y519" s="575"/>
      <c r="Z519" s="575"/>
      <c r="AA519" s="575"/>
      <c r="AB519" s="575"/>
      <c r="AC519" s="575"/>
      <c r="AD519" s="575"/>
      <c r="AE519" s="575"/>
      <c r="AF519" s="575"/>
      <c r="AG519" s="575"/>
      <c r="AH519" s="575"/>
      <c r="AI519" s="575"/>
      <c r="AJ519" s="575"/>
      <c r="AK519" s="575"/>
      <c r="AL519" s="575"/>
      <c r="AM519" s="575"/>
      <c r="AN519" s="575"/>
      <c r="AO519" s="575"/>
      <c r="AP519" s="575"/>
      <c r="AQ519" s="575"/>
      <c r="AR519" s="575"/>
      <c r="AS519" s="575"/>
      <c r="AT519" s="575"/>
      <c r="AU519" s="575"/>
      <c r="AV519" s="575"/>
      <c r="AW519" s="575"/>
      <c r="AX519" s="575"/>
      <c r="AY519" s="575"/>
      <c r="AZ519" s="575"/>
      <c r="BA519" s="575"/>
      <c r="BB519" s="575"/>
      <c r="BC519" s="575"/>
      <c r="BD519" s="575"/>
      <c r="BE519" s="575"/>
      <c r="BF519" s="575"/>
      <c r="BG519" s="575"/>
      <c r="BH519" s="575"/>
      <c r="BI519" s="575"/>
      <c r="BJ519" s="575"/>
      <c r="BK519" s="575"/>
      <c r="BL519" s="575"/>
      <c r="BM519" s="575"/>
      <c r="BN519" s="575"/>
      <c r="BO519" s="575"/>
      <c r="BP519" s="575"/>
      <c r="BQ519" s="575"/>
      <c r="BR519" s="575"/>
      <c r="BS519" s="575"/>
      <c r="BT519" s="575"/>
      <c r="BU519" s="575"/>
      <c r="BV519" s="575"/>
      <c r="BW519" s="575"/>
      <c r="BX519" s="575"/>
      <c r="BY519" s="575"/>
      <c r="BZ519" s="575"/>
      <c r="CA519" s="575"/>
      <c r="CB519" s="575"/>
      <c r="CC519" s="575"/>
      <c r="CD519" s="575"/>
      <c r="CE519" s="575"/>
      <c r="CF519" s="575"/>
      <c r="CG519" s="575"/>
      <c r="CH519" s="575"/>
      <c r="CI519" s="575"/>
      <c r="CJ519" s="575"/>
      <c r="CK519" s="575"/>
      <c r="CL519" s="575"/>
      <c r="CM519" s="575"/>
      <c r="CN519" s="575"/>
      <c r="CO519" s="575"/>
      <c r="CP519" s="575"/>
      <c r="CQ519" s="575"/>
      <c r="CR519" s="575"/>
      <c r="CS519" s="575"/>
      <c r="CT519" s="575"/>
      <c r="CU519" s="575"/>
      <c r="CV519" s="575"/>
      <c r="CW519" s="575"/>
      <c r="CX519" s="575"/>
      <c r="CY519" s="575"/>
      <c r="CZ519" s="575"/>
      <c r="DA519" s="575"/>
      <c r="DB519" s="575"/>
      <c r="DC519" s="575"/>
      <c r="DD519" s="575"/>
      <c r="DE519" s="575"/>
      <c r="DF519" s="575"/>
      <c r="DG519" s="575"/>
      <c r="DH519" s="575"/>
      <c r="DI519" s="575"/>
      <c r="DJ519" s="575"/>
      <c r="DK519" s="575"/>
      <c r="DL519" s="575"/>
      <c r="DM519" s="575"/>
      <c r="DN519" s="575"/>
      <c r="DO519" s="575"/>
      <c r="DP519" s="575"/>
      <c r="DQ519" s="575"/>
      <c r="DR519" s="575"/>
      <c r="DS519" s="575"/>
      <c r="DT519" s="575"/>
      <c r="DU519" s="575"/>
      <c r="DV519" s="575"/>
      <c r="DW519" s="575"/>
      <c r="DX519" s="575"/>
      <c r="DY519" s="575"/>
      <c r="DZ519" s="575"/>
      <c r="EA519" s="575"/>
      <c r="EB519" s="575"/>
      <c r="EC519" s="575"/>
      <c r="ED519" s="575"/>
      <c r="EE519" s="575"/>
      <c r="EF519" s="575"/>
      <c r="EG519" s="575"/>
    </row>
    <row r="520" spans="1:137">
      <c r="A520" s="575"/>
      <c r="B520" s="575"/>
      <c r="C520" s="575"/>
      <c r="D520" s="575"/>
      <c r="E520" s="575"/>
      <c r="F520" s="575"/>
      <c r="G520" s="575"/>
      <c r="H520" s="575"/>
      <c r="I520" s="575"/>
      <c r="J520" s="575"/>
      <c r="K520" s="575"/>
      <c r="L520" s="575"/>
      <c r="M520" s="575"/>
      <c r="N520" s="575"/>
      <c r="O520" s="575"/>
      <c r="P520" s="575"/>
      <c r="Q520" s="575"/>
      <c r="R520" s="575"/>
      <c r="S520" s="575"/>
      <c r="T520" s="575"/>
      <c r="U520" s="575"/>
      <c r="V520" s="575"/>
      <c r="W520" s="575"/>
      <c r="X520" s="575"/>
      <c r="Y520" s="575"/>
      <c r="Z520" s="575"/>
      <c r="AA520" s="575"/>
      <c r="AB520" s="575"/>
      <c r="AC520" s="575"/>
      <c r="AD520" s="575"/>
      <c r="AE520" s="575"/>
      <c r="AF520" s="575"/>
      <c r="AG520" s="575"/>
      <c r="AH520" s="575"/>
      <c r="AI520" s="575"/>
      <c r="AJ520" s="575"/>
      <c r="AK520" s="575"/>
      <c r="AL520" s="575"/>
      <c r="AM520" s="575"/>
      <c r="AN520" s="575"/>
      <c r="AO520" s="575"/>
      <c r="AP520" s="575"/>
      <c r="AQ520" s="575"/>
      <c r="AR520" s="575"/>
      <c r="AS520" s="575"/>
      <c r="AT520" s="575"/>
      <c r="AU520" s="575"/>
      <c r="AV520" s="575"/>
      <c r="AW520" s="575"/>
      <c r="AX520" s="575"/>
      <c r="AY520" s="575"/>
      <c r="AZ520" s="575"/>
      <c r="BA520" s="575"/>
      <c r="BB520" s="575"/>
      <c r="BC520" s="575"/>
      <c r="BD520" s="575"/>
      <c r="BE520" s="575"/>
      <c r="BF520" s="575"/>
      <c r="BG520" s="575"/>
      <c r="BH520" s="575"/>
      <c r="BI520" s="575"/>
      <c r="BJ520" s="575"/>
      <c r="BK520" s="575"/>
      <c r="BL520" s="575"/>
      <c r="BM520" s="575"/>
      <c r="BN520" s="575"/>
      <c r="BO520" s="575"/>
      <c r="BP520" s="575"/>
      <c r="BQ520" s="575"/>
      <c r="BR520" s="575"/>
      <c r="BS520" s="575"/>
      <c r="BT520" s="575"/>
      <c r="BU520" s="575"/>
      <c r="BV520" s="575"/>
      <c r="BW520" s="575"/>
      <c r="BX520" s="575"/>
      <c r="BY520" s="575"/>
      <c r="BZ520" s="575"/>
      <c r="CA520" s="575"/>
      <c r="CB520" s="575"/>
      <c r="CC520" s="575"/>
      <c r="CD520" s="575"/>
      <c r="CE520" s="575"/>
      <c r="CF520" s="575"/>
      <c r="CG520" s="575"/>
      <c r="CH520" s="575"/>
      <c r="CI520" s="575"/>
      <c r="CJ520" s="575"/>
      <c r="CK520" s="575"/>
      <c r="CL520" s="575"/>
      <c r="CM520" s="575"/>
      <c r="CN520" s="575"/>
      <c r="CO520" s="575"/>
      <c r="CP520" s="575"/>
      <c r="CQ520" s="575"/>
      <c r="CR520" s="575"/>
      <c r="CS520" s="575"/>
      <c r="CT520" s="575"/>
      <c r="CU520" s="575"/>
      <c r="CV520" s="575"/>
      <c r="CW520" s="575"/>
      <c r="CX520" s="575"/>
      <c r="CY520" s="575"/>
      <c r="CZ520" s="575"/>
      <c r="DA520" s="575"/>
      <c r="DB520" s="575"/>
      <c r="DC520" s="575"/>
      <c r="DD520" s="575"/>
      <c r="DE520" s="575"/>
      <c r="DF520" s="575"/>
      <c r="DG520" s="575"/>
      <c r="DH520" s="575"/>
      <c r="DI520" s="575"/>
      <c r="DJ520" s="575"/>
      <c r="DK520" s="575"/>
      <c r="DL520" s="575"/>
      <c r="DM520" s="575"/>
      <c r="DN520" s="575"/>
      <c r="DO520" s="575"/>
      <c r="DP520" s="575"/>
      <c r="DQ520" s="575"/>
      <c r="DR520" s="575"/>
      <c r="DS520" s="575"/>
      <c r="DT520" s="575"/>
      <c r="DU520" s="575"/>
      <c r="DV520" s="575"/>
      <c r="DW520" s="575"/>
      <c r="DX520" s="575"/>
      <c r="DY520" s="575"/>
      <c r="DZ520" s="575"/>
      <c r="EA520" s="575"/>
      <c r="EB520" s="575"/>
      <c r="EC520" s="575"/>
      <c r="ED520" s="575"/>
      <c r="EE520" s="575"/>
      <c r="EF520" s="575"/>
      <c r="EG520" s="575"/>
    </row>
    <row r="521" spans="1:137">
      <c r="A521" s="575"/>
      <c r="B521" s="575"/>
      <c r="C521" s="575"/>
      <c r="D521" s="575"/>
      <c r="E521" s="575"/>
      <c r="F521" s="575"/>
      <c r="G521" s="575"/>
      <c r="H521" s="575"/>
      <c r="I521" s="575"/>
      <c r="J521" s="575"/>
      <c r="K521" s="575"/>
      <c r="L521" s="575"/>
      <c r="M521" s="575"/>
      <c r="N521" s="575"/>
      <c r="O521" s="575"/>
      <c r="P521" s="575"/>
      <c r="Q521" s="575"/>
      <c r="R521" s="575"/>
      <c r="S521" s="575"/>
      <c r="T521" s="575"/>
      <c r="U521" s="575"/>
      <c r="V521" s="575"/>
      <c r="W521" s="575"/>
      <c r="X521" s="575"/>
      <c r="Y521" s="575"/>
      <c r="Z521" s="575"/>
      <c r="AA521" s="575"/>
      <c r="AB521" s="575"/>
      <c r="AC521" s="575"/>
      <c r="AD521" s="575"/>
      <c r="AE521" s="575"/>
      <c r="AF521" s="575"/>
      <c r="AG521" s="575"/>
      <c r="AH521" s="575"/>
      <c r="AI521" s="575"/>
      <c r="AJ521" s="575"/>
      <c r="AK521" s="575"/>
      <c r="AL521" s="575"/>
      <c r="AM521" s="575"/>
      <c r="AN521" s="575"/>
      <c r="AO521" s="575"/>
      <c r="AP521" s="575"/>
      <c r="AQ521" s="575"/>
      <c r="AR521" s="575"/>
      <c r="AS521" s="575"/>
      <c r="AT521" s="575"/>
      <c r="AU521" s="575"/>
      <c r="AV521" s="575"/>
      <c r="AW521" s="575"/>
      <c r="AX521" s="575"/>
      <c r="AY521" s="575"/>
      <c r="AZ521" s="575"/>
      <c r="BA521" s="575"/>
      <c r="BB521" s="575"/>
      <c r="BC521" s="575"/>
      <c r="BD521" s="575"/>
      <c r="BE521" s="575"/>
      <c r="BF521" s="575"/>
      <c r="BG521" s="575"/>
      <c r="BH521" s="575"/>
      <c r="BI521" s="575"/>
      <c r="BJ521" s="575"/>
      <c r="BK521" s="575"/>
      <c r="BL521" s="575"/>
      <c r="BM521" s="575"/>
      <c r="BN521" s="575"/>
      <c r="BO521" s="575"/>
      <c r="BP521" s="575"/>
      <c r="BQ521" s="575"/>
      <c r="BR521" s="575"/>
      <c r="BS521" s="575"/>
      <c r="BT521" s="575"/>
      <c r="BU521" s="575"/>
      <c r="BV521" s="575"/>
      <c r="BW521" s="575"/>
      <c r="BX521" s="575"/>
      <c r="BY521" s="575"/>
      <c r="BZ521" s="575"/>
      <c r="CA521" s="575"/>
      <c r="CB521" s="575"/>
      <c r="CC521" s="575"/>
      <c r="CD521" s="575"/>
      <c r="CE521" s="575"/>
      <c r="CF521" s="575"/>
      <c r="CG521" s="575"/>
      <c r="CH521" s="575"/>
      <c r="CI521" s="575"/>
      <c r="CJ521" s="575"/>
      <c r="CK521" s="575"/>
      <c r="CL521" s="575"/>
      <c r="CM521" s="575"/>
      <c r="CN521" s="575"/>
      <c r="CO521" s="575"/>
      <c r="CP521" s="575"/>
      <c r="CQ521" s="575"/>
      <c r="CR521" s="575"/>
      <c r="CS521" s="575"/>
      <c r="CT521" s="575"/>
      <c r="CU521" s="575"/>
      <c r="CV521" s="575"/>
      <c r="CW521" s="575"/>
      <c r="CX521" s="575"/>
      <c r="CY521" s="575"/>
      <c r="CZ521" s="575"/>
      <c r="DA521" s="575"/>
      <c r="DB521" s="575"/>
      <c r="DC521" s="575"/>
      <c r="DD521" s="575"/>
      <c r="DE521" s="575"/>
      <c r="DF521" s="575"/>
      <c r="DG521" s="575"/>
      <c r="DH521" s="575"/>
      <c r="DI521" s="575"/>
      <c r="DJ521" s="575"/>
      <c r="DK521" s="575"/>
      <c r="DL521" s="575"/>
      <c r="DM521" s="575"/>
      <c r="DN521" s="575"/>
      <c r="DO521" s="575"/>
      <c r="DP521" s="575"/>
      <c r="DQ521" s="575"/>
      <c r="DR521" s="575"/>
      <c r="DS521" s="575"/>
      <c r="DT521" s="575"/>
      <c r="DU521" s="575"/>
      <c r="DV521" s="575"/>
      <c r="DW521" s="575"/>
      <c r="DX521" s="575"/>
      <c r="DY521" s="575"/>
      <c r="DZ521" s="575"/>
      <c r="EA521" s="575"/>
      <c r="EB521" s="575"/>
      <c r="EC521" s="575"/>
      <c r="ED521" s="575"/>
      <c r="EE521" s="575"/>
      <c r="EF521" s="575"/>
      <c r="EG521" s="575"/>
    </row>
    <row r="522" spans="1:137">
      <c r="A522" s="575"/>
      <c r="B522" s="575"/>
      <c r="C522" s="575"/>
      <c r="D522" s="575"/>
      <c r="E522" s="575"/>
      <c r="F522" s="575"/>
      <c r="G522" s="575"/>
      <c r="H522" s="575"/>
      <c r="I522" s="575"/>
      <c r="J522" s="575"/>
      <c r="K522" s="575"/>
      <c r="L522" s="575"/>
      <c r="M522" s="575"/>
      <c r="N522" s="575"/>
      <c r="O522" s="575"/>
      <c r="P522" s="575"/>
      <c r="Q522" s="575"/>
      <c r="R522" s="575"/>
      <c r="S522" s="575"/>
      <c r="T522" s="575"/>
      <c r="U522" s="575"/>
      <c r="V522" s="575"/>
      <c r="W522" s="575"/>
      <c r="X522" s="575"/>
      <c r="Y522" s="575"/>
      <c r="Z522" s="575"/>
      <c r="AA522" s="575"/>
      <c r="AB522" s="575"/>
      <c r="AC522" s="575"/>
      <c r="AD522" s="575"/>
      <c r="AE522" s="575"/>
      <c r="AF522" s="575"/>
      <c r="AG522" s="575"/>
      <c r="AH522" s="575"/>
      <c r="AI522" s="575"/>
      <c r="AJ522" s="575"/>
      <c r="AK522" s="575"/>
      <c r="AL522" s="575"/>
      <c r="AM522" s="575"/>
      <c r="AN522" s="575"/>
      <c r="AO522" s="575"/>
      <c r="AP522" s="575"/>
      <c r="AQ522" s="575"/>
      <c r="AR522" s="575"/>
      <c r="AS522" s="575"/>
      <c r="AT522" s="575"/>
      <c r="AU522" s="575"/>
      <c r="AV522" s="575"/>
      <c r="AW522" s="575"/>
      <c r="AX522" s="575"/>
      <c r="AY522" s="575"/>
      <c r="AZ522" s="575"/>
      <c r="BA522" s="575"/>
      <c r="BB522" s="575"/>
      <c r="BC522" s="575"/>
      <c r="BD522" s="575"/>
      <c r="BE522" s="575"/>
      <c r="BF522" s="575"/>
      <c r="BG522" s="575"/>
      <c r="BH522" s="575"/>
      <c r="BI522" s="575"/>
      <c r="BJ522" s="575"/>
      <c r="BK522" s="575"/>
      <c r="BL522" s="575"/>
      <c r="BM522" s="575"/>
      <c r="BN522" s="575"/>
      <c r="BO522" s="575"/>
      <c r="BP522" s="575"/>
      <c r="BQ522" s="575"/>
      <c r="BR522" s="575"/>
      <c r="BS522" s="575"/>
      <c r="BT522" s="575"/>
      <c r="BU522" s="575"/>
      <c r="BV522" s="575"/>
      <c r="BW522" s="575"/>
      <c r="BX522" s="575"/>
      <c r="BY522" s="575"/>
      <c r="BZ522" s="575"/>
      <c r="CA522" s="575"/>
      <c r="CB522" s="575"/>
      <c r="CC522" s="575"/>
      <c r="CD522" s="575"/>
      <c r="CE522" s="575"/>
      <c r="CF522" s="575"/>
      <c r="CG522" s="575"/>
      <c r="CH522" s="575"/>
      <c r="CI522" s="575"/>
      <c r="CJ522" s="575"/>
      <c r="CK522" s="575"/>
      <c r="CL522" s="575"/>
      <c r="CM522" s="575"/>
      <c r="CN522" s="575"/>
      <c r="CO522" s="575"/>
      <c r="CP522" s="575"/>
      <c r="CQ522" s="575"/>
      <c r="CR522" s="575"/>
      <c r="CS522" s="575"/>
      <c r="CT522" s="575"/>
      <c r="CU522" s="575"/>
      <c r="CV522" s="575"/>
      <c r="CW522" s="575"/>
      <c r="CX522" s="575"/>
      <c r="CY522" s="575"/>
      <c r="CZ522" s="575"/>
      <c r="DA522" s="575"/>
      <c r="DB522" s="575"/>
      <c r="DC522" s="575"/>
      <c r="DD522" s="575"/>
      <c r="DE522" s="575"/>
      <c r="DF522" s="575"/>
      <c r="DG522" s="575"/>
      <c r="DH522" s="575"/>
      <c r="DI522" s="575"/>
      <c r="DJ522" s="575"/>
      <c r="DK522" s="575"/>
      <c r="DL522" s="575"/>
      <c r="DM522" s="575"/>
      <c r="DN522" s="575"/>
      <c r="DO522" s="575"/>
      <c r="DP522" s="575"/>
      <c r="DQ522" s="575"/>
      <c r="DR522" s="575"/>
      <c r="DS522" s="575"/>
      <c r="DT522" s="575"/>
      <c r="DU522" s="575"/>
      <c r="DV522" s="575"/>
      <c r="DW522" s="575"/>
      <c r="DX522" s="575"/>
      <c r="DY522" s="575"/>
      <c r="DZ522" s="575"/>
      <c r="EA522" s="575"/>
      <c r="EB522" s="575"/>
      <c r="EC522" s="575"/>
      <c r="ED522" s="575"/>
      <c r="EE522" s="575"/>
      <c r="EF522" s="575"/>
      <c r="EG522" s="575"/>
    </row>
    <row r="523" spans="1:137">
      <c r="A523" s="575"/>
      <c r="B523" s="575"/>
      <c r="C523" s="575"/>
      <c r="D523" s="575"/>
      <c r="E523" s="575"/>
      <c r="F523" s="575"/>
      <c r="G523" s="575"/>
      <c r="H523" s="575"/>
      <c r="I523" s="575"/>
      <c r="J523" s="575"/>
      <c r="K523" s="575"/>
      <c r="L523" s="575"/>
      <c r="M523" s="575"/>
      <c r="N523" s="575"/>
      <c r="O523" s="575"/>
      <c r="P523" s="575"/>
      <c r="Q523" s="575"/>
      <c r="R523" s="575"/>
      <c r="S523" s="575"/>
      <c r="T523" s="575"/>
      <c r="U523" s="575"/>
      <c r="V523" s="575"/>
      <c r="W523" s="575"/>
      <c r="X523" s="575"/>
      <c r="Y523" s="575"/>
      <c r="Z523" s="575"/>
      <c r="AA523" s="575"/>
      <c r="AB523" s="575"/>
      <c r="AC523" s="575"/>
      <c r="AD523" s="575"/>
      <c r="AE523" s="575"/>
      <c r="AF523" s="575"/>
      <c r="AG523" s="575"/>
      <c r="AH523" s="575"/>
      <c r="AI523" s="575"/>
      <c r="AJ523" s="575"/>
      <c r="AK523" s="575"/>
      <c r="AL523" s="575"/>
      <c r="AM523" s="575"/>
      <c r="AN523" s="575"/>
      <c r="AO523" s="575"/>
      <c r="AP523" s="575"/>
      <c r="AQ523" s="575"/>
      <c r="AR523" s="575"/>
      <c r="AS523" s="575"/>
      <c r="AT523" s="575"/>
      <c r="AU523" s="575"/>
      <c r="AV523" s="575"/>
      <c r="AW523" s="575"/>
      <c r="AX523" s="575"/>
      <c r="AY523" s="575"/>
      <c r="AZ523" s="575"/>
      <c r="BA523" s="575"/>
      <c r="BB523" s="575"/>
      <c r="BC523" s="575"/>
      <c r="BD523" s="575"/>
      <c r="BE523" s="575"/>
      <c r="BF523" s="575"/>
      <c r="BG523" s="575"/>
      <c r="BH523" s="575"/>
      <c r="BI523" s="575"/>
      <c r="BJ523" s="575"/>
      <c r="BK523" s="575"/>
      <c r="BL523" s="575"/>
      <c r="BM523" s="575"/>
      <c r="BN523" s="575"/>
      <c r="BO523" s="575"/>
      <c r="BP523" s="575"/>
      <c r="BQ523" s="575"/>
      <c r="BR523" s="575"/>
      <c r="BS523" s="575"/>
      <c r="BT523" s="575"/>
      <c r="BU523" s="575"/>
      <c r="BV523" s="575"/>
      <c r="BW523" s="575"/>
      <c r="BX523" s="575"/>
      <c r="BY523" s="575"/>
      <c r="BZ523" s="575"/>
      <c r="CA523" s="575"/>
      <c r="CB523" s="575"/>
      <c r="CC523" s="575"/>
      <c r="CD523" s="575"/>
      <c r="CE523" s="575"/>
      <c r="CF523" s="575"/>
      <c r="CG523" s="575"/>
      <c r="CH523" s="575"/>
      <c r="CI523" s="575"/>
      <c r="CJ523" s="575"/>
      <c r="CK523" s="575"/>
      <c r="CL523" s="575"/>
      <c r="CM523" s="575"/>
      <c r="CN523" s="575"/>
      <c r="CO523" s="575"/>
      <c r="CP523" s="575"/>
      <c r="CQ523" s="575"/>
      <c r="CR523" s="575"/>
      <c r="CS523" s="575"/>
      <c r="CT523" s="575"/>
      <c r="CU523" s="575"/>
      <c r="CV523" s="575"/>
      <c r="CW523" s="575"/>
      <c r="CX523" s="575"/>
      <c r="CY523" s="575"/>
      <c r="CZ523" s="575"/>
      <c r="DA523" s="575"/>
      <c r="DB523" s="575"/>
      <c r="DC523" s="575"/>
      <c r="DD523" s="575"/>
      <c r="DE523" s="575"/>
      <c r="DF523" s="575"/>
      <c r="DG523" s="575"/>
      <c r="DH523" s="575"/>
      <c r="DI523" s="575"/>
      <c r="DJ523" s="575"/>
      <c r="DK523" s="575"/>
      <c r="DL523" s="575"/>
      <c r="DM523" s="575"/>
      <c r="DN523" s="575"/>
      <c r="DO523" s="575"/>
      <c r="DP523" s="575"/>
      <c r="DQ523" s="575"/>
      <c r="DR523" s="575"/>
      <c r="DS523" s="575"/>
      <c r="DT523" s="575"/>
      <c r="DU523" s="575"/>
      <c r="DV523" s="575"/>
      <c r="DW523" s="575"/>
      <c r="DX523" s="575"/>
      <c r="DY523" s="575"/>
      <c r="DZ523" s="575"/>
      <c r="EA523" s="575"/>
      <c r="EB523" s="575"/>
      <c r="EC523" s="575"/>
      <c r="ED523" s="575"/>
      <c r="EE523" s="575"/>
      <c r="EF523" s="575"/>
      <c r="EG523" s="575"/>
    </row>
    <row r="524" spans="1:137">
      <c r="A524" s="575"/>
      <c r="B524" s="575"/>
      <c r="C524" s="575"/>
      <c r="D524" s="575"/>
      <c r="E524" s="575"/>
      <c r="F524" s="575"/>
      <c r="G524" s="575"/>
      <c r="H524" s="575"/>
      <c r="I524" s="575"/>
      <c r="J524" s="575"/>
      <c r="K524" s="575"/>
      <c r="L524" s="575"/>
      <c r="M524" s="575"/>
      <c r="N524" s="575"/>
      <c r="O524" s="575"/>
      <c r="P524" s="575"/>
      <c r="Q524" s="575"/>
      <c r="R524" s="575"/>
      <c r="S524" s="575"/>
      <c r="T524" s="575"/>
      <c r="U524" s="575"/>
      <c r="V524" s="575"/>
      <c r="W524" s="575"/>
      <c r="X524" s="575"/>
      <c r="Y524" s="575"/>
      <c r="Z524" s="575"/>
      <c r="AA524" s="575"/>
      <c r="AB524" s="575"/>
      <c r="AC524" s="575"/>
      <c r="AD524" s="575"/>
      <c r="AE524" s="575"/>
      <c r="AF524" s="575"/>
      <c r="AG524" s="575"/>
      <c r="AH524" s="575"/>
      <c r="AI524" s="575"/>
      <c r="AJ524" s="575"/>
      <c r="AK524" s="575"/>
      <c r="AL524" s="575"/>
      <c r="AM524" s="575"/>
      <c r="AN524" s="575"/>
      <c r="AO524" s="575"/>
      <c r="AP524" s="575"/>
      <c r="AQ524" s="575"/>
      <c r="AR524" s="575"/>
      <c r="AS524" s="575"/>
      <c r="AT524" s="575"/>
      <c r="AU524" s="575"/>
      <c r="AV524" s="575"/>
      <c r="AW524" s="575"/>
      <c r="AX524" s="575"/>
      <c r="AY524" s="575"/>
      <c r="AZ524" s="575"/>
      <c r="BA524" s="575"/>
      <c r="BB524" s="575"/>
      <c r="BC524" s="575"/>
      <c r="BD524" s="575"/>
      <c r="BE524" s="575"/>
      <c r="BF524" s="575"/>
      <c r="BG524" s="575"/>
      <c r="BH524" s="575"/>
      <c r="BI524" s="575"/>
      <c r="BJ524" s="575"/>
      <c r="BK524" s="575"/>
      <c r="BL524" s="575"/>
      <c r="BM524" s="575"/>
      <c r="BN524" s="575"/>
      <c r="BO524" s="575"/>
      <c r="BP524" s="575"/>
      <c r="BQ524" s="575"/>
      <c r="BR524" s="575"/>
      <c r="BS524" s="575"/>
      <c r="BT524" s="575"/>
      <c r="BU524" s="575"/>
      <c r="BV524" s="575"/>
      <c r="BW524" s="575"/>
      <c r="BX524" s="575"/>
      <c r="BY524" s="575"/>
      <c r="BZ524" s="575"/>
      <c r="CA524" s="575"/>
      <c r="CB524" s="575"/>
      <c r="CC524" s="575"/>
      <c r="CD524" s="575"/>
      <c r="CE524" s="575"/>
      <c r="CF524" s="575"/>
      <c r="CG524" s="575"/>
      <c r="CH524" s="575"/>
      <c r="CI524" s="575"/>
      <c r="CJ524" s="575"/>
      <c r="CK524" s="575"/>
      <c r="CL524" s="575"/>
      <c r="CM524" s="575"/>
      <c r="CN524" s="575"/>
      <c r="CO524" s="575"/>
      <c r="CP524" s="575"/>
      <c r="CQ524" s="575"/>
      <c r="CR524" s="575"/>
      <c r="CS524" s="575"/>
      <c r="CT524" s="575"/>
      <c r="CU524" s="575"/>
      <c r="CV524" s="575"/>
      <c r="CW524" s="575"/>
      <c r="CX524" s="575"/>
      <c r="CY524" s="575"/>
      <c r="CZ524" s="575"/>
      <c r="DA524" s="575"/>
      <c r="DB524" s="575"/>
      <c r="DC524" s="575"/>
      <c r="DD524" s="575"/>
      <c r="DE524" s="575"/>
      <c r="DF524" s="575"/>
      <c r="DG524" s="575"/>
      <c r="DH524" s="575"/>
      <c r="DI524" s="575"/>
      <c r="DJ524" s="575"/>
      <c r="DK524" s="575"/>
      <c r="DL524" s="575"/>
      <c r="DM524" s="575"/>
      <c r="DN524" s="575"/>
      <c r="DO524" s="575"/>
      <c r="DP524" s="575"/>
      <c r="DQ524" s="575"/>
      <c r="DR524" s="575"/>
      <c r="DS524" s="575"/>
      <c r="DT524" s="575"/>
      <c r="DU524" s="575"/>
      <c r="DV524" s="575"/>
      <c r="DW524" s="575"/>
      <c r="DX524" s="575"/>
      <c r="DY524" s="575"/>
      <c r="DZ524" s="575"/>
      <c r="EA524" s="575"/>
      <c r="EB524" s="575"/>
      <c r="EC524" s="575"/>
      <c r="ED524" s="575"/>
      <c r="EE524" s="575"/>
      <c r="EF524" s="575"/>
      <c r="EG524" s="575"/>
    </row>
    <row r="525" spans="1:137">
      <c r="A525" s="575"/>
      <c r="B525" s="575"/>
      <c r="C525" s="575"/>
      <c r="D525" s="575"/>
      <c r="E525" s="575"/>
      <c r="F525" s="575"/>
      <c r="G525" s="575"/>
      <c r="H525" s="575"/>
      <c r="I525" s="575"/>
      <c r="J525" s="575"/>
      <c r="K525" s="575"/>
      <c r="L525" s="575"/>
      <c r="M525" s="575"/>
      <c r="N525" s="575"/>
      <c r="O525" s="575"/>
      <c r="P525" s="575"/>
      <c r="Q525" s="575"/>
      <c r="R525" s="575"/>
      <c r="S525" s="575"/>
      <c r="T525" s="575"/>
      <c r="U525" s="575"/>
      <c r="V525" s="575"/>
      <c r="W525" s="575"/>
      <c r="X525" s="575"/>
      <c r="Y525" s="575"/>
      <c r="Z525" s="575"/>
      <c r="AA525" s="575"/>
      <c r="AB525" s="575"/>
      <c r="AC525" s="575"/>
      <c r="AD525" s="575"/>
      <c r="AE525" s="575"/>
      <c r="AF525" s="575"/>
      <c r="AG525" s="575"/>
      <c r="AH525" s="575"/>
      <c r="AI525" s="575"/>
      <c r="AJ525" s="575"/>
      <c r="AK525" s="575"/>
      <c r="AL525" s="575"/>
      <c r="AM525" s="575"/>
      <c r="AN525" s="575"/>
      <c r="AO525" s="575"/>
      <c r="AP525" s="575"/>
      <c r="AQ525" s="575"/>
      <c r="AR525" s="575"/>
      <c r="AS525" s="575"/>
      <c r="AT525" s="575"/>
      <c r="AU525" s="575"/>
      <c r="AV525" s="575"/>
      <c r="AW525" s="575"/>
      <c r="AX525" s="575"/>
      <c r="AY525" s="575"/>
      <c r="AZ525" s="575"/>
      <c r="BA525" s="575"/>
      <c r="BB525" s="575"/>
      <c r="BC525" s="575"/>
      <c r="BD525" s="575"/>
      <c r="BE525" s="575"/>
      <c r="BF525" s="575"/>
      <c r="BG525" s="575"/>
      <c r="BH525" s="575"/>
      <c r="BI525" s="575"/>
      <c r="BJ525" s="575"/>
      <c r="BK525" s="575"/>
      <c r="BL525" s="575"/>
      <c r="BM525" s="575"/>
      <c r="BN525" s="575"/>
      <c r="BO525" s="575"/>
      <c r="BP525" s="575"/>
      <c r="BQ525" s="575"/>
      <c r="BR525" s="575"/>
      <c r="BS525" s="575"/>
      <c r="BT525" s="575"/>
      <c r="BU525" s="575"/>
      <c r="BV525" s="575"/>
      <c r="BW525" s="575"/>
      <c r="BX525" s="575"/>
      <c r="BY525" s="575"/>
      <c r="BZ525" s="575"/>
      <c r="CA525" s="575"/>
      <c r="CB525" s="575"/>
      <c r="CC525" s="575"/>
      <c r="CD525" s="575"/>
      <c r="CE525" s="575"/>
      <c r="CF525" s="575"/>
      <c r="CG525" s="575"/>
      <c r="CH525" s="575"/>
      <c r="CI525" s="575"/>
      <c r="CJ525" s="575"/>
      <c r="CK525" s="575"/>
      <c r="CL525" s="575"/>
      <c r="CM525" s="575"/>
      <c r="CN525" s="575"/>
      <c r="CO525" s="575"/>
      <c r="CP525" s="575"/>
      <c r="CQ525" s="575"/>
      <c r="CR525" s="575"/>
      <c r="CS525" s="575"/>
      <c r="CT525" s="575"/>
      <c r="CU525" s="575"/>
      <c r="CV525" s="575"/>
      <c r="CW525" s="575"/>
      <c r="CX525" s="575"/>
      <c r="CY525" s="575"/>
      <c r="CZ525" s="575"/>
      <c r="DA525" s="575"/>
      <c r="DB525" s="575"/>
      <c r="DC525" s="575"/>
      <c r="DD525" s="575"/>
      <c r="DE525" s="575"/>
      <c r="DF525" s="575"/>
      <c r="DG525" s="575"/>
      <c r="DH525" s="575"/>
      <c r="DI525" s="575"/>
      <c r="DJ525" s="575"/>
      <c r="DK525" s="575"/>
      <c r="DL525" s="575"/>
      <c r="DM525" s="575"/>
      <c r="DN525" s="575"/>
      <c r="DO525" s="575"/>
      <c r="DP525" s="575"/>
      <c r="DQ525" s="575"/>
      <c r="DR525" s="575"/>
      <c r="DS525" s="575"/>
      <c r="DT525" s="575"/>
      <c r="DU525" s="575"/>
      <c r="DV525" s="575"/>
      <c r="DW525" s="575"/>
      <c r="DX525" s="575"/>
      <c r="DY525" s="575"/>
      <c r="DZ525" s="575"/>
      <c r="EA525" s="575"/>
      <c r="EB525" s="575"/>
      <c r="EC525" s="575"/>
      <c r="ED525" s="575"/>
      <c r="EE525" s="575"/>
      <c r="EF525" s="575"/>
      <c r="EG525" s="575"/>
    </row>
    <row r="526" spans="1:137">
      <c r="A526" s="575"/>
      <c r="B526" s="575"/>
      <c r="C526" s="575"/>
      <c r="D526" s="575"/>
      <c r="E526" s="575"/>
      <c r="F526" s="575"/>
      <c r="G526" s="575"/>
      <c r="H526" s="575"/>
      <c r="I526" s="575"/>
      <c r="J526" s="575"/>
      <c r="K526" s="575"/>
      <c r="L526" s="575"/>
      <c r="M526" s="575"/>
      <c r="N526" s="575"/>
      <c r="O526" s="575"/>
      <c r="P526" s="575"/>
      <c r="Q526" s="575"/>
      <c r="R526" s="575"/>
      <c r="S526" s="575"/>
      <c r="T526" s="575"/>
      <c r="U526" s="575"/>
      <c r="V526" s="575"/>
      <c r="W526" s="575"/>
      <c r="X526" s="575"/>
      <c r="Y526" s="575"/>
      <c r="Z526" s="575"/>
      <c r="AA526" s="575"/>
      <c r="AB526" s="575"/>
      <c r="AC526" s="575"/>
      <c r="AD526" s="575"/>
      <c r="AE526" s="575"/>
      <c r="AF526" s="575"/>
      <c r="AG526" s="575"/>
      <c r="AH526" s="575"/>
      <c r="AI526" s="575"/>
      <c r="AJ526" s="575"/>
      <c r="AK526" s="575"/>
      <c r="AL526" s="575"/>
      <c r="AM526" s="575"/>
      <c r="AN526" s="575"/>
      <c r="AO526" s="575"/>
      <c r="AP526" s="575"/>
      <c r="AQ526" s="575"/>
      <c r="AR526" s="575"/>
      <c r="AS526" s="575"/>
      <c r="AT526" s="575"/>
      <c r="AU526" s="575"/>
      <c r="AV526" s="575"/>
      <c r="AW526" s="575"/>
      <c r="AX526" s="575"/>
      <c r="AY526" s="575"/>
      <c r="AZ526" s="575"/>
      <c r="BA526" s="575"/>
      <c r="BB526" s="575"/>
      <c r="BC526" s="575"/>
      <c r="BD526" s="575"/>
      <c r="BE526" s="575"/>
      <c r="BF526" s="575"/>
      <c r="BG526" s="575"/>
      <c r="BH526" s="575"/>
      <c r="BI526" s="575"/>
      <c r="BJ526" s="575"/>
      <c r="BK526" s="575"/>
      <c r="BL526" s="575"/>
      <c r="BM526" s="575"/>
      <c r="BN526" s="575"/>
      <c r="BO526" s="575"/>
      <c r="BP526" s="575"/>
      <c r="BQ526" s="575"/>
      <c r="BR526" s="575"/>
      <c r="BS526" s="575"/>
      <c r="BT526" s="575"/>
      <c r="BU526" s="575"/>
      <c r="BV526" s="575"/>
      <c r="BW526" s="575"/>
      <c r="BX526" s="575"/>
      <c r="BY526" s="575"/>
      <c r="BZ526" s="575"/>
      <c r="CA526" s="575"/>
      <c r="CB526" s="575"/>
      <c r="CC526" s="575"/>
      <c r="CD526" s="575"/>
      <c r="CE526" s="575"/>
      <c r="CF526" s="575"/>
      <c r="CG526" s="575"/>
      <c r="CH526" s="575"/>
      <c r="CI526" s="575"/>
      <c r="CJ526" s="575"/>
      <c r="CK526" s="575"/>
      <c r="CL526" s="575"/>
      <c r="CM526" s="575"/>
      <c r="CN526" s="575"/>
      <c r="CO526" s="575"/>
      <c r="CP526" s="575"/>
      <c r="CQ526" s="575"/>
      <c r="CR526" s="575"/>
      <c r="CS526" s="575"/>
      <c r="CT526" s="575"/>
      <c r="CU526" s="575"/>
      <c r="CV526" s="575"/>
      <c r="CW526" s="575"/>
      <c r="CX526" s="575"/>
      <c r="CY526" s="575"/>
      <c r="CZ526" s="575"/>
      <c r="DA526" s="575"/>
      <c r="DB526" s="575"/>
      <c r="DC526" s="575"/>
      <c r="DD526" s="575"/>
      <c r="DE526" s="575"/>
      <c r="DF526" s="575"/>
      <c r="DG526" s="575"/>
      <c r="DH526" s="575"/>
      <c r="DI526" s="575"/>
      <c r="DJ526" s="575"/>
      <c r="DK526" s="575"/>
      <c r="DL526" s="575"/>
      <c r="DM526" s="575"/>
      <c r="DN526" s="575"/>
      <c r="DO526" s="575"/>
      <c r="DP526" s="575"/>
      <c r="DQ526" s="575"/>
      <c r="DR526" s="575"/>
      <c r="DS526" s="575"/>
      <c r="DT526" s="575"/>
      <c r="DU526" s="575"/>
      <c r="DV526" s="575"/>
      <c r="DW526" s="575"/>
      <c r="DX526" s="575"/>
      <c r="DY526" s="575"/>
      <c r="DZ526" s="575"/>
      <c r="EA526" s="575"/>
      <c r="EB526" s="575"/>
      <c r="EC526" s="575"/>
      <c r="ED526" s="575"/>
      <c r="EE526" s="575"/>
      <c r="EF526" s="575"/>
      <c r="EG526" s="575"/>
    </row>
    <row r="527" spans="1:137">
      <c r="A527" s="575"/>
      <c r="B527" s="575"/>
      <c r="C527" s="575"/>
      <c r="D527" s="575"/>
      <c r="E527" s="575"/>
      <c r="F527" s="575"/>
      <c r="G527" s="575"/>
      <c r="H527" s="575"/>
      <c r="I527" s="575"/>
      <c r="J527" s="575"/>
      <c r="K527" s="575"/>
      <c r="L527" s="575"/>
      <c r="M527" s="575"/>
      <c r="N527" s="575"/>
      <c r="O527" s="575"/>
      <c r="P527" s="575"/>
      <c r="Q527" s="575"/>
      <c r="R527" s="575"/>
      <c r="S527" s="575"/>
      <c r="T527" s="575"/>
      <c r="U527" s="575"/>
      <c r="V527" s="575"/>
      <c r="W527" s="575"/>
      <c r="X527" s="575"/>
      <c r="Y527" s="575"/>
      <c r="Z527" s="575"/>
      <c r="AA527" s="575"/>
      <c r="AB527" s="575"/>
      <c r="AC527" s="575"/>
      <c r="AD527" s="575"/>
      <c r="AE527" s="575"/>
      <c r="AF527" s="575"/>
      <c r="AG527" s="575"/>
      <c r="AH527" s="575"/>
      <c r="AI527" s="575"/>
      <c r="AJ527" s="575"/>
      <c r="AK527" s="575"/>
      <c r="AL527" s="575"/>
      <c r="AM527" s="575"/>
      <c r="AN527" s="575"/>
      <c r="AO527" s="575"/>
      <c r="AP527" s="575"/>
      <c r="AQ527" s="575"/>
      <c r="AR527" s="575"/>
      <c r="AS527" s="575"/>
      <c r="AT527" s="575"/>
      <c r="AU527" s="575"/>
      <c r="AV527" s="575"/>
      <c r="AW527" s="575"/>
      <c r="AX527" s="575"/>
      <c r="AY527" s="575"/>
      <c r="AZ527" s="575"/>
      <c r="BA527" s="575"/>
      <c r="BB527" s="575"/>
      <c r="BC527" s="575"/>
      <c r="BD527" s="575"/>
      <c r="BE527" s="575"/>
      <c r="BF527" s="575"/>
      <c r="BG527" s="575"/>
      <c r="BH527" s="575"/>
      <c r="BI527" s="575"/>
      <c r="BJ527" s="575"/>
      <c r="BK527" s="575"/>
      <c r="BL527" s="575"/>
      <c r="BM527" s="575"/>
      <c r="BN527" s="575"/>
      <c r="BO527" s="575"/>
      <c r="BP527" s="575"/>
      <c r="BQ527" s="575"/>
      <c r="BR527" s="575"/>
      <c r="BS527" s="575"/>
      <c r="BT527" s="575"/>
      <c r="BU527" s="575"/>
      <c r="BV527" s="575"/>
      <c r="BW527" s="575"/>
      <c r="BX527" s="575"/>
      <c r="BY527" s="575"/>
      <c r="BZ527" s="575"/>
      <c r="CA527" s="575"/>
      <c r="CB527" s="575"/>
      <c r="CC527" s="575"/>
      <c r="CD527" s="575"/>
      <c r="CE527" s="575"/>
      <c r="CF527" s="575"/>
      <c r="CG527" s="575"/>
      <c r="CH527" s="575"/>
      <c r="CI527" s="575"/>
      <c r="CJ527" s="575"/>
      <c r="CK527" s="575"/>
      <c r="CL527" s="575"/>
      <c r="CM527" s="575"/>
      <c r="CN527" s="575"/>
      <c r="CO527" s="575"/>
      <c r="CP527" s="575"/>
      <c r="CQ527" s="575"/>
      <c r="CR527" s="575"/>
      <c r="CS527" s="575"/>
      <c r="CT527" s="575"/>
      <c r="CU527" s="575"/>
      <c r="CV527" s="575"/>
      <c r="CW527" s="575"/>
      <c r="CX527" s="575"/>
      <c r="CY527" s="575"/>
      <c r="CZ527" s="575"/>
      <c r="DA527" s="575"/>
      <c r="DB527" s="575"/>
      <c r="DC527" s="575"/>
      <c r="DD527" s="575"/>
      <c r="DE527" s="575"/>
      <c r="DF527" s="575"/>
      <c r="DG527" s="575"/>
      <c r="DH527" s="575"/>
      <c r="DI527" s="575"/>
      <c r="DJ527" s="575"/>
      <c r="DK527" s="575"/>
      <c r="DL527" s="575"/>
      <c r="DM527" s="575"/>
      <c r="DN527" s="575"/>
      <c r="DO527" s="575"/>
      <c r="DP527" s="575"/>
      <c r="DQ527" s="575"/>
      <c r="DR527" s="575"/>
      <c r="DS527" s="575"/>
      <c r="DT527" s="575"/>
      <c r="DU527" s="575"/>
      <c r="DV527" s="575"/>
      <c r="DW527" s="575"/>
      <c r="DX527" s="575"/>
      <c r="DY527" s="575"/>
      <c r="DZ527" s="575"/>
      <c r="EA527" s="575"/>
      <c r="EB527" s="575"/>
      <c r="EC527" s="575"/>
      <c r="ED527" s="575"/>
      <c r="EE527" s="575"/>
      <c r="EF527" s="575"/>
      <c r="EG527" s="575"/>
    </row>
    <row r="528" spans="1:137">
      <c r="A528" s="575"/>
      <c r="B528" s="575"/>
      <c r="C528" s="575"/>
      <c r="D528" s="575"/>
      <c r="E528" s="575"/>
      <c r="F528" s="575"/>
      <c r="G528" s="575"/>
      <c r="H528" s="575"/>
      <c r="I528" s="575"/>
      <c r="J528" s="575"/>
      <c r="K528" s="575"/>
      <c r="L528" s="575"/>
      <c r="M528" s="575"/>
      <c r="N528" s="575"/>
      <c r="O528" s="575"/>
      <c r="P528" s="575"/>
      <c r="Q528" s="575"/>
      <c r="R528" s="575"/>
      <c r="S528" s="575"/>
      <c r="T528" s="575"/>
      <c r="U528" s="575"/>
      <c r="V528" s="575"/>
      <c r="W528" s="575"/>
      <c r="X528" s="575"/>
      <c r="Y528" s="575"/>
      <c r="Z528" s="575"/>
      <c r="AA528" s="575"/>
      <c r="AB528" s="575"/>
      <c r="AC528" s="575"/>
      <c r="AD528" s="575"/>
      <c r="AE528" s="575"/>
      <c r="AF528" s="575"/>
      <c r="AG528" s="575"/>
      <c r="AH528" s="575"/>
      <c r="AI528" s="575"/>
      <c r="AJ528" s="575"/>
      <c r="AK528" s="575"/>
      <c r="AL528" s="575"/>
      <c r="AM528" s="575"/>
      <c r="AN528" s="575"/>
      <c r="AO528" s="575"/>
      <c r="AP528" s="575"/>
      <c r="AQ528" s="575"/>
      <c r="AR528" s="575"/>
      <c r="AS528" s="575"/>
      <c r="AT528" s="575"/>
      <c r="AU528" s="575"/>
      <c r="AV528" s="575"/>
      <c r="AW528" s="575"/>
      <c r="AX528" s="575"/>
      <c r="AY528" s="575"/>
      <c r="AZ528" s="575"/>
      <c r="BA528" s="575"/>
      <c r="BB528" s="575"/>
      <c r="BC528" s="575"/>
      <c r="BD528" s="575"/>
      <c r="BE528" s="575"/>
      <c r="BF528" s="575"/>
      <c r="BG528" s="575"/>
      <c r="BH528" s="575"/>
      <c r="BI528" s="575"/>
      <c r="BJ528" s="575"/>
      <c r="BK528" s="575"/>
      <c r="BL528" s="575"/>
      <c r="BM528" s="575"/>
      <c r="BN528" s="575"/>
      <c r="BO528" s="575"/>
      <c r="BP528" s="575"/>
      <c r="BQ528" s="575"/>
      <c r="BR528" s="575"/>
      <c r="BS528" s="575"/>
      <c r="BT528" s="575"/>
      <c r="BU528" s="575"/>
      <c r="BV528" s="575"/>
      <c r="BW528" s="575"/>
      <c r="BX528" s="575"/>
      <c r="BY528" s="575"/>
      <c r="BZ528" s="575"/>
      <c r="CA528" s="575"/>
      <c r="CB528" s="575"/>
      <c r="CC528" s="575"/>
      <c r="CD528" s="575"/>
      <c r="CE528" s="575"/>
      <c r="CF528" s="575"/>
      <c r="CG528" s="575"/>
      <c r="CH528" s="575"/>
      <c r="CI528" s="575"/>
      <c r="CJ528" s="575"/>
      <c r="CK528" s="575"/>
      <c r="CL528" s="575"/>
      <c r="CM528" s="575"/>
      <c r="CN528" s="575"/>
      <c r="CO528" s="575"/>
      <c r="CP528" s="575"/>
      <c r="CQ528" s="575"/>
      <c r="CR528" s="575"/>
      <c r="CS528" s="575"/>
      <c r="CT528" s="575"/>
      <c r="CU528" s="575"/>
      <c r="CV528" s="575"/>
      <c r="CW528" s="575"/>
      <c r="CX528" s="575"/>
      <c r="CY528" s="575"/>
      <c r="CZ528" s="575"/>
      <c r="DA528" s="575"/>
      <c r="DB528" s="575"/>
      <c r="DC528" s="575"/>
      <c r="DD528" s="575"/>
      <c r="DE528" s="575"/>
      <c r="DF528" s="575"/>
      <c r="DG528" s="575"/>
      <c r="DH528" s="575"/>
      <c r="DI528" s="575"/>
      <c r="DJ528" s="575"/>
      <c r="DK528" s="575"/>
      <c r="DL528" s="575"/>
      <c r="DM528" s="575"/>
      <c r="DN528" s="575"/>
      <c r="DO528" s="575"/>
      <c r="DP528" s="575"/>
      <c r="DQ528" s="575"/>
      <c r="DR528" s="575"/>
      <c r="DS528" s="575"/>
      <c r="DT528" s="575"/>
      <c r="DU528" s="575"/>
      <c r="DV528" s="575"/>
      <c r="DW528" s="575"/>
      <c r="DX528" s="575"/>
      <c r="DY528" s="575"/>
      <c r="DZ528" s="575"/>
      <c r="EA528" s="575"/>
      <c r="EB528" s="575"/>
      <c r="EC528" s="575"/>
      <c r="ED528" s="575"/>
      <c r="EE528" s="575"/>
      <c r="EF528" s="575"/>
      <c r="EG528" s="575"/>
    </row>
    <row r="529" spans="1:137">
      <c r="A529" s="575"/>
      <c r="B529" s="575"/>
      <c r="C529" s="575"/>
      <c r="D529" s="575"/>
      <c r="E529" s="575"/>
      <c r="F529" s="575"/>
      <c r="G529" s="575"/>
      <c r="H529" s="575"/>
      <c r="I529" s="575"/>
      <c r="J529" s="575"/>
      <c r="K529" s="575"/>
      <c r="L529" s="575"/>
      <c r="M529" s="575"/>
      <c r="N529" s="575"/>
      <c r="O529" s="575"/>
      <c r="P529" s="575"/>
      <c r="Q529" s="575"/>
      <c r="R529" s="575"/>
      <c r="S529" s="575"/>
      <c r="T529" s="575"/>
      <c r="U529" s="575"/>
      <c r="V529" s="575"/>
      <c r="W529" s="575"/>
      <c r="X529" s="575"/>
      <c r="Y529" s="575"/>
      <c r="Z529" s="575"/>
      <c r="AA529" s="575"/>
      <c r="AB529" s="575"/>
      <c r="AC529" s="575"/>
      <c r="AD529" s="575"/>
      <c r="AE529" s="575"/>
      <c r="AF529" s="575"/>
      <c r="AG529" s="575"/>
      <c r="AH529" s="575"/>
      <c r="AI529" s="575"/>
      <c r="AJ529" s="575"/>
      <c r="AK529" s="575"/>
      <c r="AL529" s="575"/>
      <c r="AM529" s="575"/>
      <c r="AN529" s="575"/>
      <c r="AO529" s="575"/>
      <c r="AP529" s="575"/>
      <c r="AQ529" s="575"/>
      <c r="AR529" s="575"/>
      <c r="AS529" s="575"/>
      <c r="AT529" s="575"/>
      <c r="AU529" s="575"/>
      <c r="AV529" s="575"/>
      <c r="AW529" s="575"/>
      <c r="AX529" s="575"/>
      <c r="AY529" s="575"/>
      <c r="AZ529" s="575"/>
      <c r="BA529" s="575"/>
      <c r="BB529" s="575"/>
      <c r="BC529" s="575"/>
      <c r="BD529" s="575"/>
      <c r="BE529" s="575"/>
      <c r="BF529" s="575"/>
      <c r="BG529" s="575"/>
      <c r="BH529" s="575"/>
      <c r="BI529" s="575"/>
      <c r="BJ529" s="575"/>
      <c r="BK529" s="575"/>
      <c r="BL529" s="575"/>
      <c r="BM529" s="575"/>
      <c r="BN529" s="575"/>
      <c r="BO529" s="575"/>
      <c r="BP529" s="575"/>
      <c r="BQ529" s="575"/>
      <c r="BR529" s="575"/>
      <c r="BS529" s="575"/>
      <c r="BT529" s="575"/>
      <c r="BU529" s="575"/>
      <c r="BV529" s="575"/>
      <c r="BW529" s="575"/>
      <c r="BX529" s="575"/>
      <c r="BY529" s="575"/>
      <c r="BZ529" s="575"/>
      <c r="CA529" s="575"/>
      <c r="CB529" s="575"/>
      <c r="CC529" s="575"/>
      <c r="CD529" s="575"/>
      <c r="CE529" s="575"/>
      <c r="CF529" s="575"/>
      <c r="CG529" s="575"/>
      <c r="CH529" s="575"/>
      <c r="CI529" s="575"/>
      <c r="CJ529" s="575"/>
      <c r="CK529" s="575"/>
      <c r="CL529" s="575"/>
      <c r="CM529" s="575"/>
      <c r="CN529" s="575"/>
      <c r="CO529" s="575"/>
      <c r="CP529" s="575"/>
      <c r="CQ529" s="575"/>
      <c r="CR529" s="575"/>
      <c r="CS529" s="575"/>
      <c r="CT529" s="575"/>
      <c r="CU529" s="575"/>
      <c r="CV529" s="575"/>
      <c r="CW529" s="575"/>
      <c r="CX529" s="575"/>
      <c r="CY529" s="575"/>
      <c r="CZ529" s="575"/>
      <c r="DA529" s="575"/>
      <c r="DB529" s="575"/>
      <c r="DC529" s="575"/>
      <c r="DD529" s="575"/>
      <c r="DE529" s="575"/>
      <c r="DF529" s="575"/>
      <c r="DG529" s="575"/>
      <c r="DH529" s="575"/>
      <c r="DI529" s="575"/>
      <c r="DJ529" s="575"/>
      <c r="DK529" s="575"/>
      <c r="DL529" s="575"/>
      <c r="DM529" s="575"/>
      <c r="DN529" s="575"/>
      <c r="DO529" s="575"/>
      <c r="DP529" s="575"/>
      <c r="DQ529" s="575"/>
      <c r="DR529" s="575"/>
      <c r="DS529" s="575"/>
      <c r="DT529" s="575"/>
      <c r="DU529" s="575"/>
      <c r="DV529" s="575"/>
      <c r="DW529" s="575"/>
      <c r="DX529" s="575"/>
      <c r="DY529" s="575"/>
      <c r="DZ529" s="575"/>
      <c r="EA529" s="575"/>
      <c r="EB529" s="575"/>
      <c r="EC529" s="575"/>
      <c r="ED529" s="575"/>
      <c r="EE529" s="575"/>
      <c r="EF529" s="575"/>
      <c r="EG529" s="575"/>
    </row>
    <row r="530" spans="1:137">
      <c r="A530" s="575"/>
      <c r="B530" s="575"/>
      <c r="C530" s="575"/>
      <c r="D530" s="575"/>
      <c r="E530" s="575"/>
      <c r="F530" s="575"/>
      <c r="G530" s="575"/>
      <c r="H530" s="575"/>
      <c r="I530" s="575"/>
      <c r="J530" s="575"/>
      <c r="K530" s="575"/>
      <c r="L530" s="575"/>
      <c r="M530" s="575"/>
      <c r="N530" s="575"/>
      <c r="O530" s="575"/>
      <c r="P530" s="575"/>
      <c r="Q530" s="575"/>
      <c r="R530" s="575"/>
      <c r="S530" s="575"/>
      <c r="T530" s="575"/>
      <c r="U530" s="575"/>
      <c r="V530" s="575"/>
      <c r="W530" s="575"/>
      <c r="X530" s="575"/>
      <c r="Y530" s="575"/>
      <c r="Z530" s="575"/>
      <c r="AA530" s="575"/>
      <c r="AB530" s="575"/>
      <c r="AC530" s="575"/>
      <c r="AD530" s="575"/>
      <c r="AE530" s="575"/>
      <c r="AF530" s="575"/>
      <c r="AG530" s="575"/>
      <c r="AH530" s="575"/>
      <c r="AI530" s="575"/>
      <c r="AJ530" s="575"/>
      <c r="AK530" s="575"/>
      <c r="AL530" s="575"/>
      <c r="AM530" s="575"/>
      <c r="AN530" s="575"/>
      <c r="AO530" s="575"/>
      <c r="AP530" s="575"/>
      <c r="AQ530" s="575"/>
      <c r="AR530" s="575"/>
      <c r="AS530" s="575"/>
      <c r="AT530" s="575"/>
      <c r="AU530" s="575"/>
      <c r="AV530" s="575"/>
      <c r="AW530" s="575"/>
      <c r="AX530" s="575"/>
      <c r="AY530" s="575"/>
      <c r="AZ530" s="575"/>
      <c r="BA530" s="575"/>
      <c r="BB530" s="575"/>
      <c r="BC530" s="575"/>
      <c r="BD530" s="575"/>
      <c r="BE530" s="575"/>
      <c r="BF530" s="575"/>
      <c r="BG530" s="575"/>
      <c r="BH530" s="575"/>
      <c r="BI530" s="575"/>
      <c r="BJ530" s="575"/>
      <c r="BK530" s="575"/>
      <c r="BL530" s="575"/>
      <c r="BM530" s="575"/>
      <c r="BN530" s="575"/>
      <c r="BO530" s="575"/>
      <c r="BP530" s="575"/>
      <c r="BQ530" s="575"/>
      <c r="BR530" s="575"/>
      <c r="BS530" s="575"/>
      <c r="BT530" s="575"/>
      <c r="BU530" s="575"/>
      <c r="BV530" s="575"/>
      <c r="BW530" s="575"/>
      <c r="BX530" s="575"/>
      <c r="BY530" s="575"/>
      <c r="BZ530" s="575"/>
      <c r="CA530" s="575"/>
      <c r="CB530" s="575"/>
      <c r="CC530" s="575"/>
      <c r="CD530" s="575"/>
      <c r="CE530" s="575"/>
      <c r="CF530" s="575"/>
      <c r="CG530" s="575"/>
      <c r="CH530" s="575"/>
      <c r="CI530" s="575"/>
      <c r="CJ530" s="575"/>
      <c r="CK530" s="575"/>
      <c r="CL530" s="575"/>
      <c r="CM530" s="575"/>
      <c r="CN530" s="575"/>
      <c r="CO530" s="575"/>
      <c r="CP530" s="575"/>
      <c r="CQ530" s="575"/>
      <c r="CR530" s="575"/>
      <c r="CS530" s="575"/>
      <c r="CT530" s="575"/>
      <c r="CU530" s="575"/>
      <c r="CV530" s="575"/>
      <c r="CW530" s="575"/>
      <c r="CX530" s="575"/>
      <c r="CY530" s="575"/>
      <c r="CZ530" s="575"/>
      <c r="DA530" s="575"/>
      <c r="DB530" s="575"/>
      <c r="DC530" s="575"/>
      <c r="DD530" s="575"/>
      <c r="DE530" s="575"/>
      <c r="DF530" s="575"/>
      <c r="DG530" s="575"/>
      <c r="DH530" s="575"/>
      <c r="DI530" s="575"/>
      <c r="DJ530" s="575"/>
      <c r="DK530" s="575"/>
      <c r="DL530" s="575"/>
      <c r="DM530" s="575"/>
      <c r="DN530" s="575"/>
      <c r="DO530" s="575"/>
      <c r="DP530" s="575"/>
      <c r="DQ530" s="575"/>
      <c r="DR530" s="575"/>
      <c r="DS530" s="575"/>
      <c r="DT530" s="575"/>
      <c r="DU530" s="575"/>
      <c r="DV530" s="575"/>
      <c r="DW530" s="575"/>
      <c r="DX530" s="575"/>
      <c r="DY530" s="575"/>
      <c r="DZ530" s="575"/>
      <c r="EA530" s="575"/>
      <c r="EB530" s="575"/>
      <c r="EC530" s="575"/>
      <c r="ED530" s="575"/>
      <c r="EE530" s="575"/>
      <c r="EF530" s="575"/>
      <c r="EG530" s="575"/>
    </row>
    <row r="531" spans="1:137">
      <c r="A531" s="575"/>
      <c r="B531" s="575"/>
      <c r="C531" s="575"/>
      <c r="D531" s="575"/>
      <c r="E531" s="575"/>
      <c r="F531" s="575"/>
      <c r="G531" s="575"/>
      <c r="H531" s="575"/>
      <c r="I531" s="575"/>
      <c r="J531" s="575"/>
      <c r="K531" s="575"/>
      <c r="L531" s="575"/>
      <c r="M531" s="575"/>
      <c r="N531" s="575"/>
      <c r="O531" s="575"/>
      <c r="P531" s="575"/>
      <c r="Q531" s="575"/>
      <c r="R531" s="575"/>
      <c r="S531" s="575"/>
      <c r="T531" s="575"/>
      <c r="U531" s="575"/>
      <c r="V531" s="575"/>
      <c r="W531" s="575"/>
      <c r="X531" s="575"/>
      <c r="Y531" s="575"/>
      <c r="Z531" s="575"/>
      <c r="AA531" s="575"/>
      <c r="AB531" s="575"/>
      <c r="AC531" s="575"/>
      <c r="AD531" s="575"/>
      <c r="AE531" s="575"/>
      <c r="AF531" s="575"/>
      <c r="AG531" s="575"/>
      <c r="AH531" s="575"/>
      <c r="AI531" s="575"/>
      <c r="AJ531" s="575"/>
      <c r="AK531" s="575"/>
      <c r="AL531" s="575"/>
      <c r="AM531" s="575"/>
      <c r="AN531" s="575"/>
      <c r="AO531" s="575"/>
      <c r="AP531" s="575"/>
      <c r="AQ531" s="575"/>
      <c r="AR531" s="575"/>
      <c r="AS531" s="575"/>
      <c r="AT531" s="575"/>
      <c r="AU531" s="575"/>
      <c r="AV531" s="575"/>
      <c r="AW531" s="575"/>
      <c r="AX531" s="575"/>
      <c r="AY531" s="575"/>
      <c r="AZ531" s="575"/>
      <c r="BA531" s="575"/>
      <c r="BB531" s="575"/>
      <c r="BC531" s="575"/>
      <c r="BD531" s="575"/>
      <c r="BE531" s="575"/>
      <c r="BF531" s="575"/>
      <c r="BG531" s="575"/>
      <c r="BH531" s="575"/>
      <c r="BI531" s="575"/>
      <c r="BJ531" s="575"/>
      <c r="BK531" s="575"/>
      <c r="BL531" s="575"/>
      <c r="BM531" s="575"/>
      <c r="BN531" s="575"/>
      <c r="BO531" s="575"/>
      <c r="BP531" s="575"/>
      <c r="BQ531" s="575"/>
      <c r="BR531" s="575"/>
      <c r="BS531" s="575"/>
      <c r="BT531" s="575"/>
      <c r="BU531" s="575"/>
      <c r="BV531" s="575"/>
      <c r="BW531" s="575"/>
      <c r="BX531" s="575"/>
      <c r="BY531" s="575"/>
      <c r="BZ531" s="575"/>
      <c r="CA531" s="575"/>
      <c r="CB531" s="575"/>
      <c r="CC531" s="575"/>
      <c r="CD531" s="575"/>
      <c r="CE531" s="575"/>
      <c r="CF531" s="575"/>
      <c r="CG531" s="575"/>
      <c r="CH531" s="575"/>
      <c r="CI531" s="575"/>
      <c r="CJ531" s="575"/>
      <c r="CK531" s="575"/>
      <c r="CL531" s="575"/>
      <c r="CM531" s="575"/>
      <c r="CN531" s="575"/>
      <c r="CO531" s="575"/>
      <c r="CP531" s="575"/>
      <c r="CQ531" s="575"/>
      <c r="CR531" s="575"/>
      <c r="CS531" s="575"/>
      <c r="CT531" s="575"/>
      <c r="CU531" s="575"/>
      <c r="CV531" s="575"/>
      <c r="CW531" s="575"/>
      <c r="CX531" s="575"/>
      <c r="CY531" s="575"/>
      <c r="CZ531" s="575"/>
      <c r="DA531" s="575"/>
      <c r="DB531" s="575"/>
      <c r="DC531" s="575"/>
      <c r="DD531" s="575"/>
      <c r="DE531" s="575"/>
      <c r="DF531" s="575"/>
      <c r="DG531" s="575"/>
      <c r="DH531" s="575"/>
      <c r="DI531" s="575"/>
      <c r="DJ531" s="575"/>
      <c r="DK531" s="575"/>
      <c r="DL531" s="575"/>
      <c r="DM531" s="575"/>
      <c r="DN531" s="575"/>
      <c r="DO531" s="575"/>
      <c r="DP531" s="575"/>
      <c r="DQ531" s="575"/>
      <c r="DR531" s="575"/>
      <c r="DS531" s="575"/>
      <c r="DT531" s="575"/>
      <c r="DU531" s="575"/>
      <c r="DV531" s="575"/>
      <c r="DW531" s="575"/>
      <c r="DX531" s="575"/>
      <c r="DY531" s="575"/>
      <c r="DZ531" s="575"/>
      <c r="EA531" s="575"/>
      <c r="EB531" s="575"/>
      <c r="EC531" s="575"/>
      <c r="ED531" s="575"/>
      <c r="EE531" s="575"/>
      <c r="EF531" s="575"/>
      <c r="EG531" s="575"/>
    </row>
    <row r="532" spans="1:137">
      <c r="A532" s="575"/>
      <c r="B532" s="575"/>
      <c r="C532" s="575"/>
      <c r="D532" s="575"/>
      <c r="E532" s="575"/>
      <c r="F532" s="575"/>
      <c r="G532" s="575"/>
      <c r="H532" s="575"/>
      <c r="I532" s="575"/>
      <c r="J532" s="575"/>
      <c r="K532" s="575"/>
      <c r="L532" s="575"/>
      <c r="M532" s="575"/>
      <c r="N532" s="575"/>
      <c r="O532" s="575"/>
      <c r="P532" s="575"/>
      <c r="Q532" s="575"/>
      <c r="R532" s="575"/>
      <c r="S532" s="575"/>
      <c r="T532" s="575"/>
      <c r="U532" s="575"/>
      <c r="V532" s="575"/>
      <c r="W532" s="575"/>
      <c r="X532" s="575"/>
      <c r="Y532" s="575"/>
      <c r="Z532" s="575"/>
      <c r="AA532" s="575"/>
      <c r="AB532" s="575"/>
      <c r="AC532" s="575"/>
      <c r="AD532" s="575"/>
      <c r="AE532" s="575"/>
      <c r="AF532" s="575"/>
      <c r="AG532" s="575"/>
      <c r="AH532" s="575"/>
      <c r="AI532" s="575"/>
      <c r="AJ532" s="575"/>
      <c r="AK532" s="575"/>
      <c r="AL532" s="575"/>
      <c r="AM532" s="575"/>
      <c r="AN532" s="575"/>
      <c r="AO532" s="575"/>
      <c r="AP532" s="575"/>
      <c r="AQ532" s="575"/>
      <c r="AR532" s="575"/>
      <c r="AS532" s="575"/>
      <c r="AT532" s="575"/>
      <c r="AU532" s="575"/>
      <c r="AV532" s="575"/>
      <c r="AW532" s="575"/>
      <c r="AX532" s="575"/>
      <c r="AY532" s="575"/>
      <c r="AZ532" s="575"/>
      <c r="BA532" s="575"/>
      <c r="BB532" s="575"/>
      <c r="BC532" s="575"/>
      <c r="BD532" s="575"/>
      <c r="BE532" s="575"/>
      <c r="BF532" s="575"/>
      <c r="BG532" s="575"/>
      <c r="BH532" s="575"/>
      <c r="BI532" s="575"/>
      <c r="BJ532" s="575"/>
      <c r="BK532" s="575"/>
      <c r="BL532" s="575"/>
      <c r="BM532" s="575"/>
      <c r="BN532" s="575"/>
      <c r="BO532" s="575"/>
      <c r="BP532" s="575"/>
      <c r="BQ532" s="575"/>
      <c r="BR532" s="575"/>
      <c r="BS532" s="575"/>
      <c r="BT532" s="575"/>
      <c r="BU532" s="575"/>
      <c r="BV532" s="575"/>
      <c r="BW532" s="575"/>
      <c r="BX532" s="575"/>
      <c r="BY532" s="575"/>
      <c r="BZ532" s="575"/>
      <c r="CA532" s="575"/>
      <c r="CB532" s="575"/>
      <c r="CC532" s="575"/>
      <c r="CD532" s="575"/>
      <c r="CE532" s="575"/>
      <c r="CF532" s="575"/>
      <c r="CG532" s="575"/>
      <c r="CH532" s="575"/>
      <c r="CI532" s="575"/>
      <c r="CJ532" s="575"/>
      <c r="CK532" s="575"/>
      <c r="CL532" s="575"/>
      <c r="CM532" s="575"/>
      <c r="CN532" s="575"/>
      <c r="CO532" s="575"/>
      <c r="CP532" s="575"/>
      <c r="CQ532" s="575"/>
      <c r="CR532" s="575"/>
      <c r="CS532" s="575"/>
      <c r="CT532" s="575"/>
      <c r="CU532" s="575"/>
      <c r="CV532" s="575"/>
      <c r="CW532" s="575"/>
      <c r="CX532" s="575"/>
      <c r="CY532" s="575"/>
      <c r="CZ532" s="575"/>
      <c r="DA532" s="575"/>
      <c r="DB532" s="575"/>
      <c r="DC532" s="575"/>
      <c r="DD532" s="575"/>
      <c r="DE532" s="575"/>
      <c r="DF532" s="575"/>
      <c r="DG532" s="575"/>
      <c r="DH532" s="575"/>
      <c r="DI532" s="575"/>
      <c r="DJ532" s="575"/>
      <c r="DK532" s="575"/>
      <c r="DL532" s="575"/>
      <c r="DM532" s="575"/>
      <c r="DN532" s="575"/>
      <c r="DO532" s="575"/>
      <c r="DP532" s="575"/>
      <c r="DQ532" s="575"/>
      <c r="DR532" s="575"/>
      <c r="DS532" s="575"/>
      <c r="DT532" s="575"/>
      <c r="DU532" s="575"/>
      <c r="DV532" s="575"/>
      <c r="DW532" s="575"/>
      <c r="DX532" s="575"/>
      <c r="DY532" s="575"/>
      <c r="DZ532" s="575"/>
      <c r="EA532" s="575"/>
      <c r="EB532" s="575"/>
      <c r="EC532" s="575"/>
      <c r="ED532" s="575"/>
      <c r="EE532" s="575"/>
      <c r="EF532" s="575"/>
      <c r="EG532" s="575"/>
    </row>
    <row r="533" spans="1:137">
      <c r="A533" s="575"/>
      <c r="B533" s="575"/>
      <c r="C533" s="575"/>
      <c r="D533" s="575"/>
      <c r="E533" s="575"/>
      <c r="F533" s="575"/>
      <c r="G533" s="575"/>
      <c r="H533" s="575"/>
      <c r="I533" s="575"/>
      <c r="J533" s="575"/>
      <c r="K533" s="575"/>
      <c r="L533" s="575"/>
      <c r="M533" s="575"/>
      <c r="N533" s="575"/>
      <c r="O533" s="575"/>
      <c r="P533" s="575"/>
      <c r="Q533" s="575"/>
      <c r="R533" s="575"/>
      <c r="S533" s="575"/>
      <c r="T533" s="575"/>
      <c r="U533" s="575"/>
      <c r="V533" s="575"/>
      <c r="W533" s="575"/>
      <c r="X533" s="575"/>
      <c r="Y533" s="575"/>
      <c r="Z533" s="575"/>
      <c r="AA533" s="575"/>
      <c r="AB533" s="575"/>
      <c r="AC533" s="575"/>
      <c r="AD533" s="575"/>
      <c r="AE533" s="575"/>
      <c r="AF533" s="575"/>
      <c r="AG533" s="575"/>
      <c r="AH533" s="575"/>
      <c r="AI533" s="575"/>
      <c r="AJ533" s="575"/>
      <c r="AK533" s="575"/>
      <c r="AL533" s="575"/>
      <c r="AM533" s="575"/>
      <c r="AN533" s="575"/>
      <c r="AO533" s="575"/>
      <c r="AP533" s="575"/>
      <c r="AQ533" s="575"/>
      <c r="AR533" s="575"/>
      <c r="AS533" s="575"/>
      <c r="AT533" s="575"/>
      <c r="AU533" s="575"/>
      <c r="AV533" s="575"/>
      <c r="AW533" s="575"/>
      <c r="AX533" s="575"/>
      <c r="AY533" s="575"/>
      <c r="AZ533" s="575"/>
      <c r="BA533" s="575"/>
      <c r="BB533" s="575"/>
      <c r="BC533" s="575"/>
      <c r="BD533" s="575"/>
      <c r="BE533" s="575"/>
      <c r="BF533" s="575"/>
      <c r="BG533" s="575"/>
      <c r="BH533" s="575"/>
      <c r="BI533" s="575"/>
      <c r="BJ533" s="575"/>
      <c r="BK533" s="575"/>
      <c r="BL533" s="575"/>
      <c r="BM533" s="575"/>
      <c r="BN533" s="575"/>
      <c r="BO533" s="575"/>
      <c r="BP533" s="575"/>
      <c r="BQ533" s="575"/>
      <c r="BR533" s="575"/>
      <c r="BS533" s="575"/>
      <c r="BT533" s="575"/>
      <c r="BU533" s="575"/>
      <c r="BV533" s="575"/>
      <c r="BW533" s="575"/>
      <c r="BX533" s="575"/>
      <c r="BY533" s="575"/>
      <c r="BZ533" s="575"/>
      <c r="CA533" s="575"/>
      <c r="CB533" s="575"/>
      <c r="CC533" s="575"/>
      <c r="CD533" s="575"/>
      <c r="CE533" s="575"/>
      <c r="CF533" s="575"/>
      <c r="CG533" s="575"/>
      <c r="CH533" s="575"/>
      <c r="CI533" s="575"/>
      <c r="CJ533" s="575"/>
      <c r="CK533" s="575"/>
      <c r="CL533" s="575"/>
      <c r="CM533" s="575"/>
      <c r="CN533" s="575"/>
      <c r="CO533" s="575"/>
      <c r="CP533" s="575"/>
      <c r="CQ533" s="575"/>
      <c r="CR533" s="575"/>
      <c r="CS533" s="575"/>
      <c r="CT533" s="575"/>
      <c r="CU533" s="575"/>
      <c r="CV533" s="575"/>
      <c r="CW533" s="575"/>
      <c r="CX533" s="575"/>
      <c r="CY533" s="575"/>
      <c r="CZ533" s="575"/>
      <c r="DA533" s="575"/>
      <c r="DB533" s="575"/>
      <c r="DC533" s="575"/>
      <c r="DD533" s="575"/>
      <c r="DE533" s="575"/>
      <c r="DF533" s="575"/>
      <c r="DG533" s="575"/>
      <c r="DH533" s="575"/>
      <c r="DI533" s="575"/>
      <c r="DJ533" s="575"/>
      <c r="DK533" s="575"/>
      <c r="DL533" s="575"/>
      <c r="DM533" s="575"/>
      <c r="DN533" s="575"/>
      <c r="DO533" s="575"/>
      <c r="DP533" s="575"/>
      <c r="DQ533" s="575"/>
      <c r="DR533" s="575"/>
      <c r="DS533" s="575"/>
      <c r="DT533" s="575"/>
      <c r="DU533" s="575"/>
      <c r="DV533" s="575"/>
      <c r="DW533" s="575"/>
      <c r="DX533" s="575"/>
      <c r="DY533" s="575"/>
      <c r="DZ533" s="575"/>
      <c r="EA533" s="575"/>
      <c r="EB533" s="575"/>
      <c r="EC533" s="575"/>
      <c r="ED533" s="575"/>
      <c r="EE533" s="575"/>
      <c r="EF533" s="575"/>
      <c r="EG533" s="575"/>
    </row>
    <row r="534" spans="1:137">
      <c r="A534" s="575"/>
      <c r="B534" s="575"/>
      <c r="C534" s="575"/>
      <c r="D534" s="575"/>
      <c r="E534" s="575"/>
      <c r="F534" s="575"/>
      <c r="G534" s="575"/>
      <c r="H534" s="575"/>
      <c r="I534" s="575"/>
      <c r="J534" s="575"/>
      <c r="K534" s="575"/>
      <c r="L534" s="575"/>
      <c r="M534" s="575"/>
      <c r="N534" s="575"/>
      <c r="O534" s="575"/>
      <c r="P534" s="575"/>
      <c r="Q534" s="575"/>
      <c r="R534" s="575"/>
      <c r="S534" s="575"/>
      <c r="T534" s="575"/>
      <c r="U534" s="575"/>
      <c r="V534" s="575"/>
      <c r="W534" s="575"/>
      <c r="X534" s="575"/>
      <c r="Y534" s="575"/>
      <c r="Z534" s="575"/>
      <c r="AA534" s="575"/>
      <c r="AB534" s="575"/>
      <c r="AC534" s="575"/>
      <c r="AD534" s="575"/>
      <c r="AE534" s="575"/>
      <c r="AF534" s="575"/>
      <c r="AG534" s="575"/>
      <c r="AH534" s="575"/>
      <c r="AI534" s="575"/>
      <c r="AJ534" s="575"/>
      <c r="AK534" s="575"/>
      <c r="AL534" s="575"/>
      <c r="AM534" s="575"/>
      <c r="AN534" s="575"/>
      <c r="AO534" s="575"/>
      <c r="AP534" s="575"/>
      <c r="AQ534" s="575"/>
      <c r="AR534" s="575"/>
      <c r="AS534" s="575"/>
      <c r="AT534" s="575"/>
      <c r="AU534" s="575"/>
      <c r="AV534" s="575"/>
      <c r="AW534" s="575"/>
      <c r="AX534" s="575"/>
      <c r="AY534" s="575"/>
      <c r="AZ534" s="575"/>
      <c r="BA534" s="575"/>
      <c r="BB534" s="575"/>
      <c r="BC534" s="575"/>
      <c r="BD534" s="575"/>
      <c r="BE534" s="575"/>
      <c r="BF534" s="575"/>
      <c r="BG534" s="575"/>
      <c r="BH534" s="575"/>
      <c r="BI534" s="575"/>
      <c r="BJ534" s="575"/>
      <c r="BK534" s="575"/>
      <c r="BL534" s="575"/>
      <c r="BM534" s="575"/>
      <c r="BN534" s="575"/>
      <c r="BO534" s="575"/>
      <c r="BP534" s="575"/>
      <c r="BQ534" s="575"/>
      <c r="BR534" s="575"/>
      <c r="BS534" s="575"/>
      <c r="BT534" s="575"/>
      <c r="BU534" s="575"/>
      <c r="BV534" s="575"/>
      <c r="BW534" s="575"/>
      <c r="BX534" s="575"/>
      <c r="BY534" s="575"/>
      <c r="BZ534" s="575"/>
      <c r="CA534" s="575"/>
      <c r="CB534" s="575"/>
      <c r="CC534" s="575"/>
      <c r="CD534" s="575"/>
      <c r="CE534" s="575"/>
      <c r="CF534" s="575"/>
      <c r="CG534" s="575"/>
      <c r="CH534" s="575"/>
      <c r="CI534" s="575"/>
      <c r="CJ534" s="575"/>
      <c r="CK534" s="575"/>
      <c r="CL534" s="575"/>
      <c r="CM534" s="575"/>
      <c r="CN534" s="575"/>
      <c r="CO534" s="575"/>
      <c r="CP534" s="575"/>
      <c r="CQ534" s="575"/>
      <c r="CR534" s="575"/>
      <c r="CS534" s="575"/>
      <c r="CT534" s="575"/>
      <c r="CU534" s="575"/>
      <c r="CV534" s="575"/>
      <c r="CW534" s="575"/>
      <c r="CX534" s="575"/>
      <c r="CY534" s="575"/>
      <c r="CZ534" s="575"/>
      <c r="DA534" s="575"/>
      <c r="DB534" s="575"/>
      <c r="DC534" s="575"/>
      <c r="DD534" s="575"/>
      <c r="DE534" s="575"/>
      <c r="DF534" s="575"/>
      <c r="DG534" s="575"/>
      <c r="DH534" s="575"/>
      <c r="DI534" s="575"/>
      <c r="DJ534" s="575"/>
      <c r="DK534" s="575"/>
      <c r="DL534" s="575"/>
      <c r="DM534" s="575"/>
      <c r="DN534" s="575"/>
      <c r="DO534" s="575"/>
      <c r="DP534" s="575"/>
      <c r="DQ534" s="575"/>
      <c r="DR534" s="575"/>
      <c r="DS534" s="575"/>
      <c r="DT534" s="575"/>
      <c r="DU534" s="575"/>
      <c r="DV534" s="575"/>
      <c r="DW534" s="575"/>
      <c r="DX534" s="575"/>
      <c r="DY534" s="575"/>
      <c r="DZ534" s="575"/>
      <c r="EA534" s="575"/>
      <c r="EB534" s="575"/>
      <c r="EC534" s="575"/>
      <c r="ED534" s="575"/>
      <c r="EE534" s="575"/>
      <c r="EF534" s="575"/>
      <c r="EG534" s="575"/>
    </row>
    <row r="535" spans="1:137">
      <c r="A535" s="575"/>
      <c r="B535" s="575"/>
      <c r="C535" s="575"/>
      <c r="D535" s="575"/>
      <c r="E535" s="575"/>
      <c r="F535" s="575"/>
      <c r="G535" s="575"/>
      <c r="H535" s="575"/>
      <c r="I535" s="575"/>
      <c r="J535" s="575"/>
      <c r="K535" s="575"/>
      <c r="L535" s="575"/>
      <c r="M535" s="575"/>
      <c r="N535" s="575"/>
      <c r="O535" s="575"/>
      <c r="P535" s="575"/>
      <c r="Q535" s="575"/>
      <c r="R535" s="575"/>
      <c r="S535" s="575"/>
      <c r="T535" s="575"/>
      <c r="U535" s="575"/>
      <c r="V535" s="575"/>
      <c r="W535" s="575"/>
      <c r="X535" s="575"/>
      <c r="Y535" s="575"/>
      <c r="Z535" s="575"/>
      <c r="AA535" s="575"/>
      <c r="AB535" s="575"/>
      <c r="AC535" s="575"/>
      <c r="AD535" s="575"/>
      <c r="AE535" s="575"/>
      <c r="AF535" s="575"/>
      <c r="AG535" s="575"/>
      <c r="AH535" s="575"/>
      <c r="AI535" s="575"/>
      <c r="AJ535" s="575"/>
      <c r="AK535" s="575"/>
      <c r="AL535" s="575"/>
      <c r="AM535" s="575"/>
      <c r="AN535" s="575"/>
      <c r="AO535" s="575"/>
      <c r="AP535" s="575"/>
      <c r="AQ535" s="575"/>
      <c r="AR535" s="575"/>
      <c r="AS535" s="575"/>
      <c r="AT535" s="575"/>
      <c r="AU535" s="575"/>
      <c r="AV535" s="575"/>
      <c r="AW535" s="575"/>
      <c r="AX535" s="575"/>
      <c r="AY535" s="575"/>
      <c r="AZ535" s="575"/>
      <c r="BA535" s="575"/>
      <c r="BB535" s="575"/>
      <c r="BC535" s="575"/>
      <c r="BD535" s="575"/>
      <c r="BE535" s="575"/>
      <c r="BF535" s="575"/>
      <c r="BG535" s="575"/>
      <c r="BH535" s="575"/>
      <c r="BI535" s="575"/>
      <c r="BJ535" s="575"/>
      <c r="BK535" s="575"/>
      <c r="BL535" s="575"/>
      <c r="BM535" s="575"/>
      <c r="BN535" s="575"/>
      <c r="BO535" s="575"/>
      <c r="BP535" s="575"/>
      <c r="BQ535" s="575"/>
      <c r="BR535" s="575"/>
      <c r="BS535" s="575"/>
      <c r="BT535" s="575"/>
      <c r="BU535" s="575"/>
      <c r="BV535" s="575"/>
      <c r="BW535" s="575"/>
      <c r="BX535" s="575"/>
      <c r="BY535" s="575"/>
      <c r="BZ535" s="575"/>
      <c r="CA535" s="575"/>
      <c r="CB535" s="575"/>
      <c r="CC535" s="575"/>
      <c r="CD535" s="575"/>
      <c r="CE535" s="575"/>
      <c r="CF535" s="575"/>
      <c r="CG535" s="575"/>
      <c r="CH535" s="575"/>
      <c r="CI535" s="575"/>
      <c r="CJ535" s="575"/>
      <c r="CK535" s="575"/>
      <c r="CL535" s="575"/>
      <c r="CM535" s="575"/>
      <c r="CN535" s="575"/>
      <c r="CO535" s="575"/>
      <c r="CP535" s="575"/>
      <c r="CQ535" s="575"/>
      <c r="CR535" s="575"/>
      <c r="CS535" s="575"/>
      <c r="CT535" s="575"/>
      <c r="CU535" s="575"/>
      <c r="CV535" s="575"/>
      <c r="CW535" s="575"/>
      <c r="CX535" s="575"/>
      <c r="CY535" s="575"/>
      <c r="CZ535" s="575"/>
      <c r="DA535" s="575"/>
      <c r="DB535" s="575"/>
      <c r="DC535" s="575"/>
      <c r="DD535" s="575"/>
      <c r="DE535" s="575"/>
      <c r="DF535" s="575"/>
      <c r="DG535" s="575"/>
      <c r="DH535" s="575"/>
      <c r="DI535" s="575"/>
      <c r="DJ535" s="575"/>
      <c r="DK535" s="575"/>
      <c r="DL535" s="575"/>
      <c r="DM535" s="575"/>
      <c r="DN535" s="575"/>
      <c r="DO535" s="575"/>
      <c r="DP535" s="575"/>
      <c r="DQ535" s="575"/>
      <c r="DR535" s="575"/>
      <c r="DS535" s="575"/>
      <c r="DT535" s="575"/>
      <c r="DU535" s="575"/>
      <c r="DV535" s="575"/>
      <c r="DW535" s="575"/>
      <c r="DX535" s="575"/>
      <c r="DY535" s="575"/>
      <c r="DZ535" s="575"/>
      <c r="EA535" s="575"/>
      <c r="EB535" s="575"/>
      <c r="EC535" s="575"/>
      <c r="ED535" s="575"/>
      <c r="EE535" s="575"/>
      <c r="EF535" s="575"/>
      <c r="EG535" s="575"/>
    </row>
    <row r="536" spans="1:137">
      <c r="A536" s="575"/>
      <c r="B536" s="575"/>
      <c r="C536" s="575"/>
      <c r="D536" s="575"/>
      <c r="E536" s="575"/>
      <c r="F536" s="575"/>
      <c r="G536" s="575"/>
      <c r="H536" s="575"/>
      <c r="I536" s="575"/>
      <c r="J536" s="575"/>
      <c r="K536" s="575"/>
      <c r="L536" s="575"/>
      <c r="M536" s="575"/>
      <c r="N536" s="575"/>
      <c r="O536" s="575"/>
      <c r="P536" s="575"/>
      <c r="Q536" s="575"/>
      <c r="R536" s="575"/>
      <c r="S536" s="575"/>
      <c r="T536" s="575"/>
      <c r="U536" s="575"/>
      <c r="V536" s="575"/>
      <c r="W536" s="575"/>
      <c r="X536" s="575"/>
      <c r="Y536" s="575"/>
      <c r="Z536" s="575"/>
      <c r="AA536" s="575"/>
      <c r="AB536" s="575"/>
      <c r="AC536" s="575"/>
      <c r="AD536" s="575"/>
      <c r="AE536" s="575"/>
      <c r="AF536" s="575"/>
      <c r="AG536" s="575"/>
      <c r="AH536" s="575"/>
      <c r="AI536" s="575"/>
      <c r="AJ536" s="575"/>
      <c r="AK536" s="575"/>
      <c r="AL536" s="575"/>
      <c r="AM536" s="575"/>
      <c r="AN536" s="575"/>
      <c r="AO536" s="575"/>
      <c r="AP536" s="575"/>
      <c r="AQ536" s="575"/>
      <c r="AR536" s="575"/>
      <c r="AS536" s="575"/>
      <c r="AT536" s="575"/>
      <c r="AU536" s="575"/>
      <c r="AV536" s="575"/>
      <c r="AW536" s="575"/>
      <c r="AX536" s="575"/>
      <c r="AY536" s="575"/>
      <c r="AZ536" s="575"/>
      <c r="BA536" s="575"/>
      <c r="BB536" s="575"/>
      <c r="BC536" s="575"/>
      <c r="BD536" s="575"/>
      <c r="BE536" s="575"/>
      <c r="BF536" s="575"/>
      <c r="BG536" s="575"/>
      <c r="BH536" s="575"/>
      <c r="BI536" s="575"/>
      <c r="BJ536" s="575"/>
      <c r="BK536" s="575"/>
      <c r="BL536" s="575"/>
      <c r="BM536" s="575"/>
      <c r="BN536" s="575"/>
      <c r="BO536" s="575"/>
      <c r="BP536" s="575"/>
      <c r="BQ536" s="575"/>
      <c r="BR536" s="575"/>
      <c r="BS536" s="575"/>
      <c r="BT536" s="575"/>
      <c r="BU536" s="575"/>
      <c r="BV536" s="575"/>
      <c r="BW536" s="575"/>
      <c r="BX536" s="575"/>
      <c r="BY536" s="575"/>
      <c r="BZ536" s="575"/>
      <c r="CA536" s="575"/>
      <c r="CB536" s="575"/>
      <c r="CC536" s="575"/>
      <c r="CD536" s="575"/>
      <c r="CE536" s="575"/>
      <c r="CF536" s="575"/>
      <c r="CG536" s="575"/>
      <c r="CH536" s="575"/>
      <c r="CI536" s="575"/>
      <c r="CJ536" s="575"/>
      <c r="CK536" s="575"/>
      <c r="CL536" s="575"/>
      <c r="CM536" s="575"/>
      <c r="CN536" s="575"/>
      <c r="CO536" s="575"/>
      <c r="CP536" s="575"/>
      <c r="CQ536" s="575"/>
      <c r="CR536" s="575"/>
      <c r="CS536" s="575"/>
      <c r="CT536" s="575"/>
      <c r="CU536" s="575"/>
      <c r="CV536" s="575"/>
      <c r="CW536" s="575"/>
      <c r="CX536" s="575"/>
      <c r="CY536" s="575"/>
      <c r="CZ536" s="575"/>
      <c r="DA536" s="575"/>
      <c r="DB536" s="575"/>
      <c r="DC536" s="575"/>
      <c r="DD536" s="575"/>
      <c r="DE536" s="575"/>
      <c r="DF536" s="575"/>
      <c r="DG536" s="575"/>
      <c r="DH536" s="575"/>
      <c r="DI536" s="575"/>
      <c r="DJ536" s="575"/>
      <c r="DK536" s="575"/>
      <c r="DL536" s="575"/>
      <c r="DM536" s="575"/>
      <c r="DN536" s="575"/>
      <c r="DO536" s="575"/>
      <c r="DP536" s="575"/>
      <c r="DQ536" s="575"/>
      <c r="DR536" s="575"/>
      <c r="DS536" s="575"/>
      <c r="DT536" s="575"/>
      <c r="DU536" s="575"/>
      <c r="DV536" s="575"/>
      <c r="DW536" s="575"/>
      <c r="DX536" s="575"/>
      <c r="DY536" s="575"/>
      <c r="DZ536" s="575"/>
      <c r="EA536" s="575"/>
      <c r="EB536" s="575"/>
      <c r="EC536" s="575"/>
      <c r="ED536" s="575"/>
      <c r="EE536" s="575"/>
      <c r="EF536" s="575"/>
      <c r="EG536" s="575"/>
    </row>
    <row r="537" spans="1:137">
      <c r="A537" s="575"/>
      <c r="B537" s="575"/>
      <c r="C537" s="575"/>
      <c r="D537" s="575"/>
      <c r="E537" s="575"/>
      <c r="F537" s="575"/>
      <c r="G537" s="575"/>
      <c r="H537" s="575"/>
      <c r="I537" s="575"/>
      <c r="J537" s="575"/>
      <c r="K537" s="575"/>
      <c r="L537" s="575"/>
      <c r="M537" s="575"/>
      <c r="N537" s="575"/>
      <c r="O537" s="575"/>
      <c r="P537" s="575"/>
      <c r="Q537" s="575"/>
      <c r="R537" s="575"/>
      <c r="S537" s="575"/>
      <c r="T537" s="575"/>
      <c r="U537" s="575"/>
      <c r="V537" s="575"/>
      <c r="W537" s="575"/>
      <c r="X537" s="575"/>
      <c r="Y537" s="575"/>
      <c r="Z537" s="575"/>
      <c r="AA537" s="575"/>
      <c r="AB537" s="575"/>
      <c r="AC537" s="575"/>
      <c r="AD537" s="575"/>
      <c r="AE537" s="575"/>
      <c r="AF537" s="575"/>
      <c r="AG537" s="575"/>
      <c r="AH537" s="575"/>
      <c r="AI537" s="575"/>
      <c r="AJ537" s="575"/>
      <c r="AK537" s="575"/>
      <c r="AL537" s="575"/>
      <c r="AM537" s="575"/>
      <c r="AN537" s="575"/>
      <c r="AO537" s="575"/>
      <c r="AP537" s="575"/>
      <c r="AQ537" s="575"/>
      <c r="AR537" s="575"/>
      <c r="AS537" s="575"/>
      <c r="AT537" s="575"/>
      <c r="AU537" s="575"/>
      <c r="AV537" s="575"/>
      <c r="AW537" s="575"/>
      <c r="AX537" s="575"/>
      <c r="AY537" s="575"/>
      <c r="AZ537" s="575"/>
      <c r="BA537" s="575"/>
      <c r="BB537" s="575"/>
      <c r="BC537" s="575"/>
      <c r="BD537" s="575"/>
      <c r="BE537" s="575"/>
      <c r="BF537" s="575"/>
      <c r="BG537" s="575"/>
      <c r="BH537" s="575"/>
      <c r="BI537" s="575"/>
      <c r="BJ537" s="575"/>
      <c r="BK537" s="575"/>
      <c r="BL537" s="575"/>
      <c r="BM537" s="575"/>
      <c r="BN537" s="575"/>
      <c r="BO537" s="575"/>
      <c r="BP537" s="575"/>
      <c r="BQ537" s="575"/>
      <c r="BR537" s="575"/>
      <c r="BS537" s="575"/>
      <c r="BT537" s="575"/>
      <c r="BU537" s="575"/>
      <c r="BV537" s="575"/>
      <c r="BW537" s="575"/>
      <c r="BX537" s="575"/>
      <c r="BY537" s="575"/>
      <c r="BZ537" s="575"/>
      <c r="CA537" s="575"/>
      <c r="CB537" s="575"/>
      <c r="CC537" s="575"/>
      <c r="CD537" s="575"/>
      <c r="CE537" s="575"/>
      <c r="CF537" s="575"/>
      <c r="CG537" s="575"/>
      <c r="CH537" s="575"/>
      <c r="CI537" s="575"/>
      <c r="CJ537" s="575"/>
      <c r="CK537" s="575"/>
      <c r="CL537" s="575"/>
      <c r="CM537" s="575"/>
      <c r="CN537" s="575"/>
      <c r="CO537" s="575"/>
      <c r="CP537" s="575"/>
      <c r="CQ537" s="575"/>
      <c r="CR537" s="575"/>
      <c r="CS537" s="575"/>
      <c r="CT537" s="575"/>
      <c r="CU537" s="575"/>
      <c r="CV537" s="575"/>
      <c r="CW537" s="575"/>
      <c r="CX537" s="575"/>
      <c r="CY537" s="575"/>
      <c r="CZ537" s="575"/>
      <c r="DA537" s="575"/>
      <c r="DB537" s="575"/>
      <c r="DC537" s="575"/>
      <c r="DD537" s="575"/>
      <c r="DE537" s="575"/>
      <c r="DF537" s="575"/>
      <c r="DG537" s="575"/>
      <c r="DH537" s="575"/>
      <c r="DI537" s="575"/>
      <c r="DJ537" s="575"/>
      <c r="DK537" s="575"/>
      <c r="DL537" s="575"/>
      <c r="DM537" s="575"/>
      <c r="DN537" s="575"/>
      <c r="DO537" s="575"/>
      <c r="DP537" s="575"/>
      <c r="DQ537" s="575"/>
      <c r="DR537" s="575"/>
      <c r="DS537" s="575"/>
      <c r="DT537" s="575"/>
      <c r="DU537" s="575"/>
      <c r="DV537" s="575"/>
      <c r="DW537" s="575"/>
      <c r="DX537" s="575"/>
      <c r="DY537" s="575"/>
      <c r="DZ537" s="575"/>
      <c r="EA537" s="575"/>
      <c r="EB537" s="575"/>
      <c r="EC537" s="575"/>
      <c r="ED537" s="575"/>
      <c r="EE537" s="575"/>
      <c r="EF537" s="575"/>
      <c r="EG537" s="575"/>
    </row>
    <row r="538" spans="1:137">
      <c r="A538" s="575"/>
      <c r="B538" s="575"/>
      <c r="C538" s="575"/>
      <c r="D538" s="575"/>
      <c r="E538" s="575"/>
      <c r="F538" s="575"/>
      <c r="G538" s="575"/>
      <c r="H538" s="575"/>
      <c r="I538" s="575"/>
      <c r="J538" s="575"/>
      <c r="K538" s="575"/>
      <c r="L538" s="575"/>
      <c r="M538" s="575"/>
      <c r="N538" s="575"/>
      <c r="O538" s="575"/>
      <c r="P538" s="575"/>
      <c r="Q538" s="575"/>
      <c r="R538" s="575"/>
      <c r="S538" s="575"/>
      <c r="T538" s="575"/>
      <c r="U538" s="575"/>
      <c r="V538" s="575"/>
      <c r="W538" s="575"/>
      <c r="X538" s="575"/>
      <c r="Y538" s="575"/>
      <c r="Z538" s="575"/>
      <c r="AA538" s="575"/>
      <c r="AB538" s="575"/>
      <c r="AC538" s="575"/>
      <c r="AD538" s="575"/>
      <c r="AE538" s="575"/>
      <c r="AF538" s="575"/>
      <c r="AG538" s="575"/>
      <c r="AH538" s="575"/>
      <c r="AI538" s="575"/>
      <c r="AJ538" s="575"/>
      <c r="AK538" s="575"/>
      <c r="AL538" s="575"/>
      <c r="AM538" s="575"/>
      <c r="AN538" s="575"/>
      <c r="AO538" s="575"/>
      <c r="AP538" s="575"/>
      <c r="AQ538" s="575"/>
      <c r="AR538" s="575"/>
      <c r="AS538" s="575"/>
      <c r="AT538" s="575"/>
      <c r="AU538" s="575"/>
      <c r="AV538" s="575"/>
      <c r="AW538" s="575"/>
      <c r="AX538" s="575"/>
      <c r="AY538" s="575"/>
      <c r="AZ538" s="575"/>
      <c r="BA538" s="575"/>
      <c r="BB538" s="575"/>
      <c r="BC538" s="575"/>
      <c r="BD538" s="575"/>
      <c r="BE538" s="575"/>
      <c r="BF538" s="575"/>
      <c r="BG538" s="575"/>
      <c r="BH538" s="575"/>
      <c r="BI538" s="575"/>
      <c r="BJ538" s="575"/>
      <c r="BK538" s="575"/>
      <c r="BL538" s="575"/>
      <c r="BM538" s="575"/>
      <c r="BN538" s="575"/>
      <c r="BO538" s="575"/>
      <c r="BP538" s="575"/>
      <c r="BQ538" s="575"/>
      <c r="BR538" s="575"/>
      <c r="BS538" s="575"/>
      <c r="BT538" s="575"/>
      <c r="BU538" s="575"/>
      <c r="BV538" s="575"/>
      <c r="BW538" s="575"/>
      <c r="BX538" s="575"/>
      <c r="BY538" s="575"/>
      <c r="BZ538" s="575"/>
      <c r="CA538" s="575"/>
      <c r="CB538" s="575"/>
      <c r="CC538" s="575"/>
      <c r="CD538" s="575"/>
      <c r="CE538" s="575"/>
      <c r="CF538" s="575"/>
      <c r="CG538" s="575"/>
      <c r="CH538" s="575"/>
      <c r="CI538" s="575"/>
      <c r="CJ538" s="575"/>
      <c r="CK538" s="575"/>
      <c r="CL538" s="575"/>
      <c r="CM538" s="575"/>
      <c r="CN538" s="575"/>
      <c r="CO538" s="575"/>
      <c r="CP538" s="575"/>
      <c r="CQ538" s="575"/>
      <c r="CR538" s="575"/>
      <c r="CS538" s="575"/>
      <c r="CT538" s="575"/>
      <c r="CU538" s="575"/>
      <c r="CV538" s="575"/>
      <c r="CW538" s="575"/>
      <c r="CX538" s="575"/>
      <c r="CY538" s="575"/>
      <c r="CZ538" s="575"/>
      <c r="DA538" s="575"/>
      <c r="DB538" s="575"/>
      <c r="DC538" s="575"/>
      <c r="DD538" s="575"/>
      <c r="DE538" s="575"/>
      <c r="DF538" s="575"/>
      <c r="DG538" s="575"/>
      <c r="DH538" s="575"/>
      <c r="DI538" s="575"/>
      <c r="DJ538" s="575"/>
      <c r="DK538" s="575"/>
      <c r="DL538" s="575"/>
      <c r="DM538" s="575"/>
      <c r="DN538" s="575"/>
      <c r="DO538" s="575"/>
      <c r="DP538" s="575"/>
      <c r="DQ538" s="575"/>
      <c r="DR538" s="575"/>
      <c r="DS538" s="575"/>
      <c r="DT538" s="575"/>
      <c r="DU538" s="575"/>
      <c r="DV538" s="575"/>
      <c r="DW538" s="575"/>
      <c r="DX538" s="575"/>
      <c r="DY538" s="575"/>
      <c r="DZ538" s="575"/>
      <c r="EA538" s="575"/>
      <c r="EB538" s="575"/>
      <c r="EC538" s="575"/>
      <c r="ED538" s="575"/>
      <c r="EE538" s="575"/>
      <c r="EF538" s="575"/>
      <c r="EG538" s="575"/>
    </row>
    <row r="539" spans="1:137">
      <c r="A539" s="575"/>
      <c r="B539" s="575"/>
      <c r="C539" s="575"/>
      <c r="D539" s="575"/>
      <c r="E539" s="575"/>
      <c r="F539" s="575"/>
      <c r="G539" s="575"/>
      <c r="H539" s="575"/>
      <c r="I539" s="575"/>
      <c r="J539" s="575"/>
      <c r="K539" s="575"/>
      <c r="L539" s="575"/>
      <c r="M539" s="575"/>
      <c r="N539" s="575"/>
      <c r="O539" s="575"/>
      <c r="P539" s="575"/>
      <c r="Q539" s="575"/>
      <c r="R539" s="575"/>
      <c r="S539" s="575"/>
      <c r="T539" s="575"/>
      <c r="U539" s="575"/>
      <c r="V539" s="575"/>
      <c r="W539" s="575"/>
      <c r="X539" s="575"/>
      <c r="Y539" s="575"/>
      <c r="Z539" s="575"/>
      <c r="AA539" s="575"/>
      <c r="AB539" s="575"/>
      <c r="AC539" s="575"/>
      <c r="AD539" s="575"/>
      <c r="AE539" s="575"/>
      <c r="AF539" s="575"/>
      <c r="AG539" s="575"/>
      <c r="AH539" s="575"/>
      <c r="AI539" s="575"/>
      <c r="AJ539" s="575"/>
      <c r="AK539" s="575"/>
      <c r="AL539" s="575"/>
      <c r="AM539" s="575"/>
      <c r="AN539" s="575"/>
      <c r="AO539" s="575"/>
      <c r="AP539" s="575"/>
      <c r="AQ539" s="575"/>
      <c r="AR539" s="575"/>
      <c r="AS539" s="575"/>
      <c r="AT539" s="575"/>
      <c r="AU539" s="575"/>
      <c r="AV539" s="575"/>
      <c r="AW539" s="575"/>
      <c r="AX539" s="575"/>
      <c r="AY539" s="575"/>
      <c r="AZ539" s="575"/>
      <c r="BA539" s="575"/>
      <c r="BB539" s="575"/>
      <c r="BC539" s="575"/>
      <c r="BD539" s="575"/>
      <c r="BE539" s="575"/>
      <c r="BF539" s="575"/>
      <c r="BG539" s="575"/>
      <c r="BH539" s="575"/>
      <c r="BI539" s="575"/>
      <c r="BJ539" s="575"/>
      <c r="BK539" s="575"/>
      <c r="BL539" s="575"/>
      <c r="BM539" s="575"/>
      <c r="BN539" s="575"/>
      <c r="BO539" s="575"/>
      <c r="BP539" s="575"/>
      <c r="BQ539" s="575"/>
      <c r="BR539" s="575"/>
      <c r="BS539" s="575"/>
      <c r="BT539" s="575"/>
      <c r="BU539" s="575"/>
      <c r="BV539" s="575"/>
      <c r="BW539" s="575"/>
      <c r="BX539" s="575"/>
      <c r="BY539" s="575"/>
      <c r="BZ539" s="575"/>
      <c r="CA539" s="575"/>
      <c r="CB539" s="575"/>
      <c r="CC539" s="575"/>
      <c r="CD539" s="575"/>
      <c r="CE539" s="575"/>
      <c r="CF539" s="575"/>
      <c r="CG539" s="575"/>
      <c r="CH539" s="575"/>
      <c r="CI539" s="575"/>
      <c r="CJ539" s="575"/>
      <c r="CK539" s="575"/>
      <c r="CL539" s="575"/>
      <c r="CM539" s="575"/>
      <c r="CN539" s="575"/>
      <c r="CO539" s="575"/>
      <c r="CP539" s="575"/>
      <c r="CQ539" s="575"/>
      <c r="CR539" s="575"/>
      <c r="CS539" s="575"/>
      <c r="CT539" s="575"/>
      <c r="CU539" s="575"/>
      <c r="CV539" s="575"/>
      <c r="CW539" s="575"/>
      <c r="CX539" s="575"/>
      <c r="CY539" s="575"/>
      <c r="CZ539" s="575"/>
      <c r="DA539" s="575"/>
      <c r="DB539" s="575"/>
      <c r="DC539" s="575"/>
      <c r="DD539" s="575"/>
      <c r="DE539" s="575"/>
      <c r="DF539" s="575"/>
      <c r="DG539" s="575"/>
      <c r="DH539" s="575"/>
      <c r="DI539" s="575"/>
      <c r="DJ539" s="575"/>
      <c r="DK539" s="575"/>
      <c r="DL539" s="575"/>
      <c r="DM539" s="575"/>
      <c r="DN539" s="575"/>
      <c r="DO539" s="575"/>
      <c r="DP539" s="575"/>
      <c r="DQ539" s="575"/>
      <c r="DR539" s="575"/>
      <c r="DS539" s="575"/>
      <c r="DT539" s="575"/>
      <c r="DU539" s="575"/>
      <c r="DV539" s="575"/>
      <c r="DW539" s="575"/>
      <c r="DX539" s="575"/>
      <c r="DY539" s="575"/>
      <c r="DZ539" s="575"/>
      <c r="EA539" s="575"/>
      <c r="EB539" s="575"/>
      <c r="EC539" s="575"/>
      <c r="ED539" s="575"/>
      <c r="EE539" s="575"/>
      <c r="EF539" s="575"/>
      <c r="EG539" s="575"/>
    </row>
    <row r="540" spans="1:137">
      <c r="A540" s="575"/>
      <c r="B540" s="575"/>
      <c r="C540" s="575"/>
      <c r="D540" s="575"/>
      <c r="E540" s="575"/>
      <c r="F540" s="575"/>
      <c r="G540" s="575"/>
      <c r="H540" s="575"/>
      <c r="I540" s="575"/>
      <c r="J540" s="575"/>
      <c r="K540" s="575"/>
      <c r="L540" s="575"/>
      <c r="M540" s="575"/>
      <c r="N540" s="575"/>
      <c r="O540" s="575"/>
      <c r="P540" s="575"/>
      <c r="Q540" s="575"/>
      <c r="R540" s="575"/>
      <c r="S540" s="575"/>
      <c r="T540" s="575"/>
      <c r="U540" s="575"/>
      <c r="V540" s="575"/>
      <c r="W540" s="575"/>
      <c r="X540" s="575"/>
      <c r="Y540" s="575"/>
      <c r="Z540" s="575"/>
      <c r="AA540" s="575"/>
      <c r="AB540" s="575"/>
      <c r="AC540" s="575"/>
      <c r="AD540" s="575"/>
      <c r="AE540" s="575"/>
      <c r="AF540" s="575"/>
      <c r="AG540" s="575"/>
      <c r="AH540" s="575"/>
      <c r="AI540" s="575"/>
      <c r="AJ540" s="575"/>
      <c r="AK540" s="575"/>
      <c r="AL540" s="575"/>
      <c r="AM540" s="575"/>
      <c r="AN540" s="575"/>
      <c r="AO540" s="575"/>
      <c r="AP540" s="575"/>
      <c r="AQ540" s="575"/>
      <c r="AR540" s="575"/>
      <c r="AS540" s="575"/>
      <c r="AT540" s="575"/>
      <c r="AU540" s="575"/>
      <c r="AV540" s="575"/>
      <c r="AW540" s="575"/>
      <c r="AX540" s="575"/>
      <c r="AY540" s="575"/>
      <c r="AZ540" s="575"/>
      <c r="BA540" s="575"/>
      <c r="BB540" s="575"/>
      <c r="BC540" s="575"/>
      <c r="BD540" s="575"/>
      <c r="BE540" s="575"/>
      <c r="BF540" s="575"/>
      <c r="BG540" s="575"/>
      <c r="BH540" s="575"/>
      <c r="BI540" s="575"/>
      <c r="BJ540" s="575"/>
      <c r="BK540" s="575"/>
      <c r="BL540" s="575"/>
      <c r="BM540" s="575"/>
      <c r="BN540" s="575"/>
      <c r="BO540" s="575"/>
      <c r="BP540" s="575"/>
      <c r="BQ540" s="575"/>
      <c r="BR540" s="575"/>
      <c r="BS540" s="575"/>
      <c r="BT540" s="575"/>
      <c r="BU540" s="575"/>
      <c r="BV540" s="575"/>
      <c r="BW540" s="575"/>
      <c r="BX540" s="575"/>
      <c r="BY540" s="575"/>
      <c r="BZ540" s="575"/>
      <c r="CA540" s="575"/>
      <c r="CB540" s="575"/>
      <c r="CC540" s="575"/>
      <c r="CD540" s="575"/>
      <c r="CE540" s="575"/>
      <c r="CF540" s="575"/>
      <c r="CG540" s="575"/>
      <c r="CH540" s="575"/>
      <c r="CI540" s="575"/>
      <c r="CJ540" s="575"/>
      <c r="CK540" s="575"/>
      <c r="CL540" s="575"/>
      <c r="CM540" s="575"/>
      <c r="CN540" s="575"/>
      <c r="CO540" s="575"/>
      <c r="CP540" s="575"/>
      <c r="CQ540" s="575"/>
      <c r="CR540" s="575"/>
      <c r="CS540" s="575"/>
      <c r="CT540" s="575"/>
      <c r="CU540" s="575"/>
      <c r="CV540" s="575"/>
      <c r="CW540" s="575"/>
      <c r="CX540" s="575"/>
      <c r="CY540" s="575"/>
      <c r="CZ540" s="575"/>
      <c r="DA540" s="575"/>
      <c r="DB540" s="575"/>
      <c r="DC540" s="575"/>
      <c r="DD540" s="575"/>
      <c r="DE540" s="575"/>
      <c r="DF540" s="575"/>
      <c r="DG540" s="575"/>
      <c r="DH540" s="575"/>
      <c r="DI540" s="575"/>
      <c r="DJ540" s="575"/>
      <c r="DK540" s="575"/>
      <c r="DL540" s="575"/>
      <c r="DM540" s="575"/>
      <c r="DN540" s="575"/>
      <c r="DO540" s="575"/>
      <c r="DP540" s="575"/>
      <c r="DQ540" s="575"/>
      <c r="DR540" s="575"/>
      <c r="DS540" s="575"/>
      <c r="DT540" s="575"/>
      <c r="DU540" s="575"/>
      <c r="DV540" s="575"/>
      <c r="DW540" s="575"/>
      <c r="DX540" s="575"/>
      <c r="DY540" s="575"/>
      <c r="DZ540" s="575"/>
      <c r="EA540" s="575"/>
      <c r="EB540" s="575"/>
      <c r="EC540" s="575"/>
      <c r="ED540" s="575"/>
      <c r="EE540" s="575"/>
      <c r="EF540" s="575"/>
      <c r="EG540" s="575"/>
    </row>
    <row r="541" spans="1:137">
      <c r="A541" s="575"/>
      <c r="B541" s="575"/>
      <c r="C541" s="575"/>
      <c r="D541" s="575"/>
      <c r="E541" s="575"/>
      <c r="F541" s="575"/>
      <c r="G541" s="575"/>
      <c r="H541" s="575"/>
      <c r="I541" s="575"/>
      <c r="J541" s="575"/>
      <c r="K541" s="575"/>
      <c r="L541" s="575"/>
      <c r="M541" s="575"/>
      <c r="N541" s="575"/>
      <c r="O541" s="575"/>
      <c r="P541" s="575"/>
      <c r="Q541" s="575"/>
      <c r="R541" s="575"/>
      <c r="S541" s="575"/>
      <c r="T541" s="575"/>
      <c r="U541" s="575"/>
      <c r="V541" s="575"/>
      <c r="W541" s="575"/>
      <c r="X541" s="575"/>
      <c r="Y541" s="575"/>
      <c r="Z541" s="575"/>
      <c r="AA541" s="575"/>
      <c r="AB541" s="575"/>
      <c r="AC541" s="575"/>
      <c r="AD541" s="575"/>
      <c r="AE541" s="575"/>
      <c r="AF541" s="575"/>
      <c r="AG541" s="575"/>
      <c r="AH541" s="575"/>
      <c r="AI541" s="575"/>
      <c r="AJ541" s="575"/>
      <c r="AK541" s="575"/>
      <c r="AL541" s="575"/>
      <c r="AM541" s="575"/>
      <c r="AN541" s="575"/>
      <c r="AO541" s="575"/>
      <c r="AP541" s="575"/>
      <c r="AQ541" s="575"/>
      <c r="AR541" s="575"/>
      <c r="AS541" s="575"/>
      <c r="AT541" s="575"/>
      <c r="AU541" s="575"/>
      <c r="AV541" s="575"/>
      <c r="AW541" s="575"/>
      <c r="AX541" s="575"/>
      <c r="AY541" s="575"/>
      <c r="AZ541" s="575"/>
      <c r="BA541" s="575"/>
      <c r="BB541" s="575"/>
      <c r="BC541" s="575"/>
      <c r="BD541" s="575"/>
      <c r="BE541" s="575"/>
      <c r="BF541" s="575"/>
      <c r="BG541" s="575"/>
      <c r="BH541" s="575"/>
      <c r="BI541" s="575"/>
      <c r="BJ541" s="575"/>
      <c r="BK541" s="575"/>
      <c r="BL541" s="575"/>
      <c r="BM541" s="575"/>
      <c r="BN541" s="575"/>
      <c r="BO541" s="575"/>
      <c r="BP541" s="575"/>
      <c r="BQ541" s="575"/>
      <c r="BR541" s="575"/>
      <c r="BS541" s="575"/>
      <c r="BT541" s="575"/>
      <c r="BU541" s="575"/>
      <c r="BV541" s="575"/>
      <c r="BW541" s="575"/>
      <c r="BX541" s="575"/>
      <c r="BY541" s="575"/>
      <c r="BZ541" s="575"/>
      <c r="CA541" s="575"/>
      <c r="CB541" s="575"/>
      <c r="CC541" s="575"/>
      <c r="CD541" s="575"/>
      <c r="CE541" s="575"/>
      <c r="CF541" s="575"/>
      <c r="CG541" s="575"/>
      <c r="CH541" s="575"/>
      <c r="CI541" s="575"/>
      <c r="CJ541" s="575"/>
      <c r="CK541" s="575"/>
      <c r="CL541" s="575"/>
      <c r="CM541" s="575"/>
      <c r="CN541" s="575"/>
      <c r="CO541" s="575"/>
      <c r="CP541" s="575"/>
      <c r="CQ541" s="575"/>
      <c r="CR541" s="575"/>
      <c r="CS541" s="575"/>
      <c r="CT541" s="575"/>
      <c r="CU541" s="575"/>
      <c r="CV541" s="575"/>
      <c r="CW541" s="575"/>
      <c r="CX541" s="575"/>
      <c r="CY541" s="575"/>
      <c r="CZ541" s="575"/>
      <c r="DA541" s="575"/>
      <c r="DB541" s="575"/>
      <c r="DC541" s="575"/>
      <c r="DD541" s="575"/>
      <c r="DE541" s="575"/>
      <c r="DF541" s="575"/>
      <c r="DG541" s="575"/>
      <c r="DH541" s="575"/>
      <c r="DI541" s="575"/>
      <c r="DJ541" s="575"/>
      <c r="DK541" s="575"/>
      <c r="DL541" s="575"/>
      <c r="DM541" s="575"/>
      <c r="DN541" s="575"/>
      <c r="DO541" s="575"/>
      <c r="DP541" s="575"/>
      <c r="DQ541" s="575"/>
      <c r="DR541" s="575"/>
      <c r="DS541" s="575"/>
      <c r="DT541" s="575"/>
      <c r="DU541" s="575"/>
      <c r="DV541" s="575"/>
      <c r="DW541" s="575"/>
      <c r="DX541" s="575"/>
      <c r="DY541" s="575"/>
      <c r="DZ541" s="575"/>
      <c r="EA541" s="575"/>
      <c r="EB541" s="575"/>
      <c r="EC541" s="575"/>
      <c r="ED541" s="575"/>
      <c r="EE541" s="575"/>
      <c r="EF541" s="575"/>
      <c r="EG541" s="575"/>
    </row>
    <row r="542" spans="1:137">
      <c r="A542" s="575"/>
      <c r="B542" s="575"/>
      <c r="C542" s="575"/>
      <c r="D542" s="575"/>
      <c r="E542" s="575"/>
      <c r="F542" s="575"/>
      <c r="G542" s="575"/>
      <c r="H542" s="575"/>
      <c r="I542" s="575"/>
      <c r="J542" s="575"/>
      <c r="K542" s="575"/>
      <c r="L542" s="575"/>
      <c r="M542" s="575"/>
      <c r="N542" s="575"/>
      <c r="O542" s="575"/>
      <c r="P542" s="575"/>
      <c r="Q542" s="575"/>
      <c r="R542" s="575"/>
      <c r="S542" s="575"/>
      <c r="T542" s="575"/>
      <c r="U542" s="575"/>
      <c r="V542" s="575"/>
      <c r="W542" s="575"/>
      <c r="X542" s="575"/>
      <c r="Y542" s="575"/>
      <c r="Z542" s="575"/>
      <c r="AA542" s="575"/>
      <c r="AB542" s="575"/>
      <c r="AC542" s="575"/>
      <c r="AD542" s="575"/>
      <c r="AE542" s="575"/>
      <c r="AF542" s="575"/>
      <c r="AG542" s="575"/>
      <c r="AH542" s="575"/>
      <c r="AI542" s="575"/>
      <c r="AJ542" s="575"/>
      <c r="AK542" s="575"/>
      <c r="AL542" s="575"/>
      <c r="AM542" s="575"/>
      <c r="AN542" s="575"/>
      <c r="AO542" s="575"/>
      <c r="AP542" s="575"/>
      <c r="AQ542" s="575"/>
      <c r="AR542" s="575"/>
      <c r="AS542" s="575"/>
      <c r="AT542" s="575"/>
      <c r="AU542" s="575"/>
      <c r="AV542" s="575"/>
      <c r="AW542" s="575"/>
      <c r="AX542" s="575"/>
      <c r="AY542" s="575"/>
      <c r="AZ542" s="575"/>
      <c r="BA542" s="575"/>
      <c r="BB542" s="575"/>
      <c r="BC542" s="575"/>
      <c r="BD542" s="575"/>
      <c r="BE542" s="575"/>
      <c r="BF542" s="575"/>
      <c r="BG542" s="575"/>
      <c r="BH542" s="575"/>
      <c r="BI542" s="575"/>
      <c r="BJ542" s="575"/>
      <c r="BK542" s="575"/>
      <c r="BL542" s="575"/>
      <c r="BM542" s="575"/>
      <c r="BN542" s="575"/>
      <c r="BO542" s="575"/>
      <c r="BP542" s="575"/>
      <c r="BQ542" s="575"/>
      <c r="BR542" s="575"/>
      <c r="BS542" s="575"/>
      <c r="BT542" s="575"/>
      <c r="BU542" s="575"/>
      <c r="BV542" s="575"/>
      <c r="BW542" s="575"/>
      <c r="BX542" s="575"/>
      <c r="BY542" s="575"/>
      <c r="BZ542" s="575"/>
      <c r="CA542" s="575"/>
      <c r="CB542" s="575"/>
      <c r="CC542" s="575"/>
      <c r="CD542" s="575"/>
      <c r="CE542" s="575"/>
      <c r="CF542" s="575"/>
      <c r="CG542" s="575"/>
      <c r="CH542" s="575"/>
      <c r="CI542" s="575"/>
      <c r="CJ542" s="575"/>
      <c r="CK542" s="575"/>
      <c r="CL542" s="575"/>
      <c r="CM542" s="575"/>
      <c r="CN542" s="575"/>
      <c r="CO542" s="575"/>
      <c r="CP542" s="575"/>
      <c r="CQ542" s="575"/>
      <c r="CR542" s="575"/>
      <c r="CS542" s="575"/>
      <c r="CT542" s="575"/>
      <c r="CU542" s="575"/>
      <c r="CV542" s="575"/>
      <c r="CW542" s="575"/>
      <c r="CX542" s="575"/>
      <c r="CY542" s="575"/>
      <c r="CZ542" s="575"/>
      <c r="DA542" s="575"/>
      <c r="DB542" s="575"/>
      <c r="DC542" s="575"/>
      <c r="DD542" s="575"/>
      <c r="DE542" s="575"/>
      <c r="DF542" s="575"/>
      <c r="DG542" s="575"/>
      <c r="DH542" s="575"/>
      <c r="DI542" s="575"/>
      <c r="DJ542" s="575"/>
      <c r="DK542" s="575"/>
      <c r="DL542" s="575"/>
      <c r="DM542" s="575"/>
      <c r="DN542" s="575"/>
      <c r="DO542" s="575"/>
      <c r="DP542" s="575"/>
      <c r="DQ542" s="575"/>
      <c r="DR542" s="575"/>
      <c r="DS542" s="575"/>
      <c r="DT542" s="575"/>
      <c r="DU542" s="575"/>
      <c r="DV542" s="575"/>
      <c r="DW542" s="575"/>
      <c r="DX542" s="575"/>
      <c r="DY542" s="575"/>
      <c r="DZ542" s="575"/>
      <c r="EA542" s="575"/>
      <c r="EB542" s="575"/>
      <c r="EC542" s="575"/>
      <c r="ED542" s="575"/>
      <c r="EE542" s="575"/>
      <c r="EF542" s="575"/>
      <c r="EG542" s="575"/>
    </row>
    <row r="543" spans="1:137">
      <c r="A543" s="575"/>
      <c r="B543" s="575"/>
      <c r="C543" s="575"/>
      <c r="D543" s="575"/>
      <c r="E543" s="575"/>
      <c r="F543" s="575"/>
      <c r="G543" s="575"/>
      <c r="H543" s="575"/>
      <c r="I543" s="575"/>
      <c r="J543" s="575"/>
      <c r="K543" s="575"/>
      <c r="L543" s="575"/>
      <c r="M543" s="575"/>
      <c r="N543" s="575"/>
      <c r="O543" s="575"/>
      <c r="P543" s="575"/>
      <c r="Q543" s="575"/>
      <c r="R543" s="575"/>
      <c r="S543" s="575"/>
      <c r="T543" s="575"/>
      <c r="U543" s="575"/>
      <c r="V543" s="575"/>
      <c r="W543" s="575"/>
      <c r="X543" s="575"/>
      <c r="Y543" s="575"/>
      <c r="Z543" s="575"/>
      <c r="AA543" s="575"/>
      <c r="AB543" s="575"/>
      <c r="AC543" s="575"/>
      <c r="AD543" s="575"/>
      <c r="AE543" s="575"/>
      <c r="AF543" s="575"/>
      <c r="AG543" s="575"/>
      <c r="AH543" s="575"/>
      <c r="AI543" s="575"/>
      <c r="AJ543" s="575"/>
      <c r="AK543" s="575"/>
      <c r="AL543" s="575"/>
      <c r="AM543" s="575"/>
      <c r="AN543" s="575"/>
      <c r="AO543" s="575"/>
      <c r="AP543" s="575"/>
      <c r="AQ543" s="575"/>
      <c r="AR543" s="575"/>
      <c r="AS543" s="575"/>
      <c r="AT543" s="575"/>
      <c r="AU543" s="575"/>
      <c r="AV543" s="575"/>
      <c r="AW543" s="575"/>
      <c r="AX543" s="575"/>
      <c r="AY543" s="575"/>
      <c r="AZ543" s="575"/>
      <c r="BA543" s="575"/>
      <c r="BB543" s="575"/>
      <c r="BC543" s="575"/>
      <c r="BD543" s="575"/>
      <c r="BE543" s="575"/>
      <c r="BF543" s="575"/>
      <c r="BG543" s="575"/>
      <c r="BH543" s="575"/>
      <c r="BI543" s="575"/>
      <c r="BJ543" s="575"/>
      <c r="BK543" s="575"/>
      <c r="BL543" s="575"/>
      <c r="BM543" s="575"/>
      <c r="BN543" s="575"/>
      <c r="BO543" s="575"/>
      <c r="BP543" s="575"/>
      <c r="BQ543" s="575"/>
      <c r="BR543" s="575"/>
      <c r="BS543" s="575"/>
      <c r="BT543" s="575"/>
      <c r="BU543" s="575"/>
      <c r="BV543" s="575"/>
      <c r="BW543" s="575"/>
      <c r="BX543" s="575"/>
      <c r="BY543" s="575"/>
      <c r="BZ543" s="575"/>
      <c r="CA543" s="575"/>
      <c r="CB543" s="575"/>
      <c r="CC543" s="575"/>
      <c r="CD543" s="575"/>
      <c r="CE543" s="575"/>
      <c r="CF543" s="575"/>
      <c r="CG543" s="575"/>
      <c r="CH543" s="575"/>
      <c r="CI543" s="575"/>
      <c r="CJ543" s="575"/>
      <c r="CK543" s="575"/>
      <c r="CL543" s="575"/>
      <c r="CM543" s="575"/>
      <c r="CN543" s="575"/>
      <c r="CO543" s="575"/>
      <c r="CP543" s="575"/>
      <c r="CQ543" s="575"/>
      <c r="CR543" s="575"/>
      <c r="CS543" s="575"/>
      <c r="CT543" s="575"/>
      <c r="CU543" s="575"/>
      <c r="CV543" s="575"/>
      <c r="CW543" s="575"/>
      <c r="CX543" s="575"/>
      <c r="CY543" s="575"/>
      <c r="CZ543" s="575"/>
      <c r="DA543" s="575"/>
      <c r="DB543" s="575"/>
      <c r="DC543" s="575"/>
      <c r="DD543" s="575"/>
      <c r="DE543" s="575"/>
      <c r="DF543" s="575"/>
      <c r="DG543" s="575"/>
      <c r="DH543" s="575"/>
      <c r="DI543" s="575"/>
      <c r="DJ543" s="575"/>
      <c r="DK543" s="575"/>
      <c r="DL543" s="575"/>
      <c r="DM543" s="575"/>
      <c r="DN543" s="575"/>
      <c r="DO543" s="575"/>
      <c r="DP543" s="575"/>
      <c r="DQ543" s="575"/>
      <c r="DR543" s="575"/>
      <c r="DS543" s="575"/>
      <c r="DT543" s="575"/>
      <c r="DU543" s="575"/>
      <c r="DV543" s="575"/>
      <c r="DW543" s="575"/>
      <c r="DX543" s="575"/>
      <c r="DY543" s="575"/>
      <c r="DZ543" s="575"/>
      <c r="EA543" s="575"/>
      <c r="EB543" s="575"/>
      <c r="EC543" s="575"/>
      <c r="ED543" s="575"/>
      <c r="EE543" s="575"/>
      <c r="EF543" s="575"/>
      <c r="EG543" s="575"/>
    </row>
    <row r="544" spans="1:137">
      <c r="A544" s="575"/>
      <c r="B544" s="575"/>
      <c r="C544" s="575"/>
      <c r="D544" s="575"/>
      <c r="E544" s="575"/>
      <c r="F544" s="575"/>
      <c r="G544" s="575"/>
      <c r="H544" s="575"/>
      <c r="I544" s="575"/>
      <c r="J544" s="575"/>
      <c r="K544" s="575"/>
      <c r="L544" s="575"/>
      <c r="M544" s="575"/>
      <c r="N544" s="575"/>
      <c r="O544" s="575"/>
      <c r="P544" s="575"/>
      <c r="Q544" s="575"/>
      <c r="R544" s="575"/>
      <c r="S544" s="575"/>
      <c r="T544" s="575"/>
      <c r="U544" s="575"/>
      <c r="V544" s="575"/>
      <c r="W544" s="575"/>
      <c r="X544" s="575"/>
      <c r="Y544" s="575"/>
      <c r="Z544" s="575"/>
      <c r="AA544" s="575"/>
      <c r="AB544" s="575"/>
      <c r="AC544" s="575"/>
      <c r="AD544" s="575"/>
      <c r="AE544" s="575"/>
      <c r="AF544" s="575"/>
      <c r="AG544" s="575"/>
      <c r="AH544" s="575"/>
      <c r="AI544" s="575"/>
      <c r="AJ544" s="575"/>
      <c r="AK544" s="575"/>
      <c r="AL544" s="575"/>
      <c r="AM544" s="575"/>
      <c r="AN544" s="575"/>
      <c r="AO544" s="575"/>
      <c r="AP544" s="575"/>
      <c r="AQ544" s="575"/>
      <c r="AR544" s="575"/>
      <c r="AS544" s="575"/>
      <c r="AT544" s="575"/>
      <c r="AU544" s="575"/>
      <c r="AV544" s="575"/>
      <c r="AW544" s="575"/>
      <c r="AX544" s="575"/>
      <c r="AY544" s="575"/>
      <c r="AZ544" s="575"/>
      <c r="BA544" s="575"/>
      <c r="BB544" s="575"/>
      <c r="BC544" s="575"/>
      <c r="BD544" s="575"/>
      <c r="BE544" s="575"/>
      <c r="BF544" s="575"/>
      <c r="BG544" s="575"/>
      <c r="BH544" s="575"/>
      <c r="BI544" s="575"/>
      <c r="BJ544" s="575"/>
      <c r="BK544" s="575"/>
      <c r="BL544" s="575"/>
      <c r="BM544" s="575"/>
      <c r="BN544" s="575"/>
      <c r="BO544" s="575"/>
      <c r="BP544" s="575"/>
      <c r="BQ544" s="575"/>
      <c r="BR544" s="575"/>
      <c r="BS544" s="575"/>
      <c r="BT544" s="575"/>
      <c r="BU544" s="575"/>
      <c r="BV544" s="575"/>
      <c r="BW544" s="575"/>
      <c r="BX544" s="575"/>
      <c r="BY544" s="575"/>
      <c r="BZ544" s="575"/>
      <c r="CA544" s="575"/>
      <c r="CB544" s="575"/>
      <c r="CC544" s="575"/>
      <c r="CD544" s="575"/>
      <c r="CE544" s="575"/>
      <c r="CF544" s="575"/>
      <c r="CG544" s="575"/>
      <c r="CH544" s="575"/>
      <c r="CI544" s="575"/>
      <c r="CJ544" s="575"/>
      <c r="CK544" s="575"/>
      <c r="CL544" s="575"/>
      <c r="CM544" s="575"/>
      <c r="CN544" s="575"/>
      <c r="CO544" s="575"/>
      <c r="CP544" s="575"/>
      <c r="CQ544" s="575"/>
      <c r="CR544" s="575"/>
      <c r="CS544" s="575"/>
      <c r="CT544" s="575"/>
      <c r="CU544" s="575"/>
      <c r="CV544" s="575"/>
      <c r="CW544" s="575"/>
      <c r="CX544" s="575"/>
      <c r="CY544" s="575"/>
      <c r="CZ544" s="575"/>
      <c r="DA544" s="575"/>
      <c r="DB544" s="575"/>
      <c r="DC544" s="575"/>
      <c r="DD544" s="575"/>
      <c r="DE544" s="575"/>
      <c r="DF544" s="575"/>
      <c r="DG544" s="575"/>
      <c r="DH544" s="575"/>
      <c r="DI544" s="575"/>
      <c r="DJ544" s="575"/>
      <c r="DK544" s="575"/>
      <c r="DL544" s="575"/>
      <c r="DM544" s="575"/>
      <c r="DN544" s="575"/>
      <c r="DO544" s="575"/>
      <c r="DP544" s="575"/>
      <c r="DQ544" s="575"/>
      <c r="DR544" s="575"/>
      <c r="DS544" s="575"/>
      <c r="DT544" s="575"/>
      <c r="DU544" s="575"/>
      <c r="DV544" s="575"/>
      <c r="DW544" s="575"/>
      <c r="DX544" s="575"/>
      <c r="DY544" s="575"/>
      <c r="DZ544" s="575"/>
      <c r="EA544" s="575"/>
      <c r="EB544" s="575"/>
      <c r="EC544" s="575"/>
      <c r="ED544" s="575"/>
      <c r="EE544" s="575"/>
      <c r="EF544" s="575"/>
      <c r="EG544" s="575"/>
    </row>
    <row r="545" spans="1:137">
      <c r="A545" s="575"/>
      <c r="B545" s="575"/>
      <c r="C545" s="575"/>
      <c r="D545" s="575"/>
      <c r="E545" s="575"/>
      <c r="F545" s="575"/>
      <c r="G545" s="575"/>
      <c r="H545" s="575"/>
      <c r="I545" s="575"/>
      <c r="J545" s="575"/>
      <c r="K545" s="575"/>
      <c r="L545" s="575"/>
      <c r="M545" s="575"/>
      <c r="N545" s="575"/>
      <c r="O545" s="575"/>
      <c r="P545" s="575"/>
      <c r="Q545" s="575"/>
      <c r="R545" s="575"/>
      <c r="S545" s="575"/>
      <c r="T545" s="575"/>
      <c r="U545" s="575"/>
      <c r="V545" s="575"/>
      <c r="W545" s="575"/>
      <c r="X545" s="575"/>
      <c r="Y545" s="575"/>
      <c r="Z545" s="575"/>
      <c r="AA545" s="575"/>
      <c r="AB545" s="575"/>
      <c r="AC545" s="575"/>
      <c r="AD545" s="575"/>
      <c r="AE545" s="575"/>
      <c r="AF545" s="575"/>
      <c r="AG545" s="575"/>
      <c r="AH545" s="575"/>
      <c r="AI545" s="575"/>
      <c r="AJ545" s="575"/>
      <c r="AK545" s="575"/>
      <c r="AL545" s="575"/>
      <c r="AM545" s="575"/>
      <c r="AN545" s="575"/>
      <c r="AO545" s="575"/>
      <c r="AP545" s="575"/>
      <c r="AQ545" s="575"/>
      <c r="AR545" s="575"/>
      <c r="AS545" s="575"/>
      <c r="AT545" s="575"/>
      <c r="AU545" s="575"/>
      <c r="AV545" s="575"/>
      <c r="AW545" s="575"/>
      <c r="AX545" s="575"/>
      <c r="AY545" s="575"/>
      <c r="AZ545" s="575"/>
      <c r="BA545" s="575"/>
      <c r="BB545" s="575"/>
      <c r="BC545" s="575"/>
      <c r="BD545" s="575"/>
      <c r="BE545" s="575"/>
      <c r="BF545" s="575"/>
      <c r="BG545" s="575"/>
      <c r="BH545" s="575"/>
      <c r="BI545" s="575"/>
      <c r="BJ545" s="575"/>
      <c r="BK545" s="575"/>
      <c r="BL545" s="575"/>
      <c r="BM545" s="575"/>
      <c r="BN545" s="575"/>
      <c r="BO545" s="575"/>
      <c r="BP545" s="575"/>
      <c r="BQ545" s="575"/>
      <c r="BR545" s="575"/>
      <c r="BS545" s="575"/>
      <c r="BT545" s="575"/>
      <c r="BU545" s="575"/>
      <c r="BV545" s="575"/>
      <c r="BW545" s="575"/>
      <c r="BX545" s="575"/>
      <c r="BY545" s="575"/>
      <c r="BZ545" s="575"/>
      <c r="CA545" s="575"/>
      <c r="CB545" s="575"/>
      <c r="CC545" s="575"/>
      <c r="CD545" s="575"/>
      <c r="CE545" s="575"/>
      <c r="CF545" s="575"/>
      <c r="CG545" s="575"/>
      <c r="CH545" s="575"/>
      <c r="CI545" s="575"/>
      <c r="CJ545" s="575"/>
      <c r="CK545" s="575"/>
      <c r="CL545" s="575"/>
      <c r="CM545" s="575"/>
      <c r="CN545" s="575"/>
      <c r="CO545" s="575"/>
      <c r="CP545" s="575"/>
      <c r="CQ545" s="575"/>
      <c r="CR545" s="575"/>
      <c r="CS545" s="575"/>
      <c r="CT545" s="575"/>
      <c r="CU545" s="575"/>
      <c r="CV545" s="575"/>
      <c r="CW545" s="575"/>
      <c r="CX545" s="575"/>
      <c r="CY545" s="575"/>
      <c r="CZ545" s="575"/>
      <c r="DA545" s="575"/>
      <c r="DB545" s="575"/>
      <c r="DC545" s="575"/>
      <c r="DD545" s="575"/>
      <c r="DE545" s="575"/>
      <c r="DF545" s="575"/>
      <c r="DG545" s="575"/>
      <c r="DH545" s="575"/>
      <c r="DI545" s="575"/>
      <c r="DJ545" s="575"/>
      <c r="DK545" s="575"/>
      <c r="DL545" s="575"/>
      <c r="DM545" s="575"/>
      <c r="DN545" s="575"/>
      <c r="DO545" s="575"/>
      <c r="DP545" s="575"/>
      <c r="DQ545" s="575"/>
      <c r="DR545" s="575"/>
      <c r="DS545" s="575"/>
      <c r="DT545" s="575"/>
      <c r="DU545" s="575"/>
      <c r="DV545" s="575"/>
      <c r="DW545" s="575"/>
      <c r="DX545" s="575"/>
      <c r="DY545" s="575"/>
      <c r="DZ545" s="575"/>
      <c r="EA545" s="575"/>
      <c r="EB545" s="575"/>
      <c r="EC545" s="575"/>
      <c r="ED545" s="575"/>
      <c r="EE545" s="575"/>
      <c r="EF545" s="575"/>
      <c r="EG545" s="575"/>
    </row>
    <row r="546" spans="1:137">
      <c r="A546" s="575"/>
      <c r="B546" s="575"/>
      <c r="C546" s="575"/>
      <c r="D546" s="575"/>
      <c r="E546" s="575"/>
      <c r="F546" s="575"/>
      <c r="G546" s="575"/>
      <c r="H546" s="575"/>
      <c r="I546" s="575"/>
      <c r="J546" s="575"/>
      <c r="K546" s="575"/>
      <c r="L546" s="575"/>
      <c r="M546" s="575"/>
      <c r="N546" s="575"/>
      <c r="O546" s="575"/>
      <c r="P546" s="575"/>
      <c r="Q546" s="575"/>
      <c r="R546" s="575"/>
      <c r="S546" s="575"/>
      <c r="T546" s="575"/>
      <c r="U546" s="575"/>
      <c r="V546" s="575"/>
      <c r="W546" s="575"/>
      <c r="X546" s="575"/>
      <c r="Y546" s="575"/>
      <c r="Z546" s="575"/>
      <c r="AA546" s="575"/>
      <c r="AB546" s="575"/>
      <c r="AC546" s="575"/>
      <c r="AD546" s="575"/>
      <c r="AE546" s="575"/>
      <c r="AF546" s="575"/>
      <c r="AG546" s="575"/>
      <c r="AH546" s="575"/>
      <c r="AI546" s="575"/>
      <c r="AJ546" s="575"/>
      <c r="AK546" s="575"/>
      <c r="AL546" s="575"/>
      <c r="AM546" s="575"/>
      <c r="AN546" s="575"/>
      <c r="AO546" s="575"/>
      <c r="AP546" s="575"/>
      <c r="AQ546" s="575"/>
      <c r="AR546" s="575"/>
      <c r="AS546" s="575"/>
      <c r="AT546" s="575"/>
      <c r="AU546" s="575"/>
      <c r="AV546" s="575"/>
      <c r="AW546" s="575"/>
      <c r="AX546" s="575"/>
      <c r="AY546" s="575"/>
      <c r="AZ546" s="575"/>
      <c r="BA546" s="575"/>
      <c r="BB546" s="575"/>
      <c r="BC546" s="575"/>
      <c r="BD546" s="575"/>
      <c r="BE546" s="575"/>
      <c r="BF546" s="575"/>
      <c r="BG546" s="575"/>
      <c r="BH546" s="575"/>
      <c r="BI546" s="575"/>
      <c r="BJ546" s="575"/>
      <c r="BK546" s="575"/>
      <c r="BL546" s="575"/>
      <c r="BM546" s="575"/>
      <c r="BN546" s="575"/>
      <c r="BO546" s="575"/>
      <c r="BP546" s="575"/>
      <c r="BQ546" s="575"/>
      <c r="BR546" s="575"/>
      <c r="BS546" s="575"/>
      <c r="BT546" s="575"/>
      <c r="BU546" s="575"/>
      <c r="BV546" s="575"/>
      <c r="BW546" s="575"/>
      <c r="BX546" s="575"/>
      <c r="BY546" s="575"/>
      <c r="BZ546" s="575"/>
      <c r="CA546" s="575"/>
      <c r="CB546" s="575"/>
      <c r="CC546" s="575"/>
      <c r="CD546" s="575"/>
      <c r="CE546" s="575"/>
      <c r="CF546" s="575"/>
      <c r="CG546" s="575"/>
      <c r="CH546" s="575"/>
      <c r="CI546" s="575"/>
      <c r="CJ546" s="575"/>
      <c r="CK546" s="575"/>
      <c r="CL546" s="575"/>
      <c r="CM546" s="575"/>
      <c r="CN546" s="575"/>
      <c r="CO546" s="575"/>
      <c r="CP546" s="575"/>
      <c r="CQ546" s="575"/>
      <c r="CR546" s="575"/>
      <c r="CS546" s="575"/>
      <c r="CT546" s="575"/>
      <c r="CU546" s="575"/>
      <c r="CV546" s="575"/>
      <c r="CW546" s="575"/>
      <c r="CX546" s="575"/>
      <c r="CY546" s="575"/>
      <c r="CZ546" s="575"/>
      <c r="DA546" s="575"/>
      <c r="DB546" s="575"/>
      <c r="DC546" s="575"/>
      <c r="DD546" s="575"/>
      <c r="DE546" s="575"/>
      <c r="DF546" s="575"/>
      <c r="DG546" s="575"/>
      <c r="DH546" s="575"/>
      <c r="DI546" s="575"/>
      <c r="DJ546" s="575"/>
      <c r="DK546" s="575"/>
      <c r="DL546" s="575"/>
      <c r="DM546" s="575"/>
      <c r="DN546" s="575"/>
      <c r="DO546" s="575"/>
      <c r="DP546" s="575"/>
      <c r="DQ546" s="575"/>
      <c r="DR546" s="575"/>
      <c r="DS546" s="575"/>
      <c r="DT546" s="575"/>
      <c r="DU546" s="575"/>
      <c r="DV546" s="575"/>
      <c r="DW546" s="575"/>
      <c r="DX546" s="575"/>
      <c r="DY546" s="575"/>
      <c r="DZ546" s="575"/>
      <c r="EA546" s="575"/>
      <c r="EB546" s="575"/>
      <c r="EC546" s="575"/>
      <c r="ED546" s="575"/>
      <c r="EE546" s="575"/>
      <c r="EF546" s="575"/>
      <c r="EG546" s="575"/>
    </row>
    <row r="547" spans="1:137">
      <c r="A547" s="575"/>
      <c r="B547" s="575"/>
      <c r="C547" s="575"/>
      <c r="D547" s="575"/>
      <c r="E547" s="575"/>
      <c r="F547" s="575"/>
      <c r="G547" s="575"/>
      <c r="H547" s="575"/>
      <c r="I547" s="575"/>
      <c r="J547" s="575"/>
      <c r="K547" s="575"/>
      <c r="L547" s="575"/>
      <c r="M547" s="575"/>
      <c r="N547" s="575"/>
      <c r="O547" s="575"/>
      <c r="P547" s="575"/>
      <c r="Q547" s="575"/>
      <c r="R547" s="575"/>
      <c r="S547" s="575"/>
      <c r="T547" s="575"/>
      <c r="U547" s="575"/>
      <c r="V547" s="575"/>
      <c r="W547" s="575"/>
      <c r="X547" s="575"/>
      <c r="Y547" s="575"/>
      <c r="Z547" s="575"/>
      <c r="AA547" s="575"/>
      <c r="AB547" s="575"/>
      <c r="AC547" s="575"/>
      <c r="AD547" s="575"/>
      <c r="AE547" s="575"/>
      <c r="AF547" s="575"/>
      <c r="AG547" s="575"/>
      <c r="AH547" s="575"/>
      <c r="AI547" s="575"/>
      <c r="AJ547" s="575"/>
      <c r="AK547" s="575"/>
      <c r="AL547" s="575"/>
      <c r="AM547" s="575"/>
      <c r="AN547" s="575"/>
      <c r="AO547" s="575"/>
      <c r="AP547" s="575"/>
      <c r="AQ547" s="575"/>
      <c r="AR547" s="575"/>
      <c r="AS547" s="575"/>
      <c r="AT547" s="575"/>
      <c r="AU547" s="575"/>
      <c r="AV547" s="575"/>
      <c r="AW547" s="575"/>
      <c r="AX547" s="575"/>
      <c r="AY547" s="575"/>
      <c r="AZ547" s="575"/>
      <c r="BA547" s="575"/>
      <c r="BB547" s="575"/>
      <c r="BC547" s="575"/>
      <c r="BD547" s="575"/>
      <c r="BE547" s="575"/>
      <c r="BF547" s="575"/>
      <c r="BG547" s="575"/>
      <c r="BH547" s="575"/>
      <c r="BI547" s="575"/>
      <c r="BJ547" s="575"/>
      <c r="BK547" s="575"/>
      <c r="BL547" s="575"/>
      <c r="BM547" s="575"/>
      <c r="BN547" s="575"/>
      <c r="BO547" s="575"/>
      <c r="BP547" s="575"/>
      <c r="BQ547" s="575"/>
      <c r="BR547" s="575"/>
      <c r="BS547" s="575"/>
      <c r="BT547" s="575"/>
      <c r="BU547" s="575"/>
      <c r="BV547" s="575"/>
      <c r="BW547" s="575"/>
      <c r="BX547" s="575"/>
      <c r="BY547" s="575"/>
      <c r="BZ547" s="575"/>
      <c r="CA547" s="575"/>
      <c r="CB547" s="575"/>
      <c r="CC547" s="575"/>
      <c r="CD547" s="575"/>
      <c r="CE547" s="575"/>
      <c r="CF547" s="575"/>
      <c r="CG547" s="575"/>
      <c r="CH547" s="575"/>
      <c r="CI547" s="575"/>
      <c r="CJ547" s="575"/>
      <c r="CK547" s="575"/>
      <c r="CL547" s="575"/>
      <c r="CM547" s="575"/>
      <c r="CN547" s="575"/>
      <c r="CO547" s="575"/>
      <c r="CP547" s="575"/>
      <c r="CQ547" s="575"/>
      <c r="CR547" s="575"/>
      <c r="CS547" s="575"/>
      <c r="CT547" s="575"/>
      <c r="CU547" s="575"/>
      <c r="CV547" s="575"/>
      <c r="CW547" s="575"/>
      <c r="CX547" s="575"/>
      <c r="CY547" s="575"/>
      <c r="CZ547" s="575"/>
      <c r="DA547" s="575"/>
      <c r="DB547" s="575"/>
      <c r="DC547" s="575"/>
      <c r="DD547" s="575"/>
      <c r="DE547" s="575"/>
      <c r="DF547" s="575"/>
      <c r="DG547" s="575"/>
      <c r="DH547" s="575"/>
      <c r="DI547" s="575"/>
      <c r="DJ547" s="575"/>
      <c r="DK547" s="575"/>
      <c r="DL547" s="575"/>
      <c r="DM547" s="575"/>
      <c r="DN547" s="575"/>
      <c r="DO547" s="575"/>
      <c r="DP547" s="575"/>
      <c r="DQ547" s="575"/>
      <c r="DR547" s="575"/>
      <c r="DS547" s="575"/>
      <c r="DT547" s="575"/>
      <c r="DU547" s="575"/>
      <c r="DV547" s="575"/>
      <c r="DW547" s="575"/>
      <c r="DX547" s="575"/>
      <c r="DY547" s="575"/>
      <c r="DZ547" s="575"/>
      <c r="EA547" s="575"/>
      <c r="EB547" s="575"/>
      <c r="EC547" s="575"/>
      <c r="ED547" s="575"/>
      <c r="EE547" s="575"/>
      <c r="EF547" s="575"/>
      <c r="EG547" s="575"/>
    </row>
    <row r="548" spans="1:137">
      <c r="A548" s="575"/>
      <c r="B548" s="575"/>
      <c r="C548" s="575"/>
      <c r="D548" s="575"/>
      <c r="E548" s="575"/>
      <c r="F548" s="575"/>
      <c r="G548" s="575"/>
      <c r="H548" s="575"/>
      <c r="I548" s="575"/>
      <c r="J548" s="575"/>
      <c r="K548" s="575"/>
      <c r="L548" s="575"/>
      <c r="M548" s="575"/>
      <c r="N548" s="575"/>
      <c r="O548" s="575"/>
      <c r="P548" s="575"/>
      <c r="Q548" s="575"/>
      <c r="R548" s="575"/>
      <c r="S548" s="575"/>
      <c r="T548" s="575"/>
      <c r="U548" s="575"/>
      <c r="V548" s="575"/>
      <c r="W548" s="575"/>
      <c r="X548" s="575"/>
      <c r="Y548" s="575"/>
      <c r="Z548" s="575"/>
      <c r="AA548" s="575"/>
      <c r="AB548" s="575"/>
      <c r="AC548" s="575"/>
      <c r="AD548" s="575"/>
      <c r="AE548" s="575"/>
      <c r="AF548" s="575"/>
      <c r="AG548" s="575"/>
      <c r="AH548" s="575"/>
      <c r="AI548" s="575"/>
      <c r="AJ548" s="575"/>
      <c r="AK548" s="575"/>
      <c r="AL548" s="575"/>
      <c r="AM548" s="575"/>
      <c r="AN548" s="575"/>
      <c r="AO548" s="575"/>
      <c r="AP548" s="575"/>
      <c r="AQ548" s="575"/>
      <c r="AR548" s="575"/>
      <c r="AS548" s="575"/>
      <c r="AT548" s="575"/>
      <c r="AU548" s="575"/>
      <c r="AV548" s="575"/>
      <c r="AW548" s="575"/>
      <c r="AX548" s="575"/>
      <c r="AY548" s="575"/>
      <c r="AZ548" s="575"/>
      <c r="BA548" s="575"/>
      <c r="BB548" s="575"/>
      <c r="BC548" s="575"/>
      <c r="BD548" s="575"/>
      <c r="BE548" s="575"/>
      <c r="BF548" s="575"/>
      <c r="BG548" s="575"/>
      <c r="BH548" s="575"/>
      <c r="BI548" s="575"/>
      <c r="BJ548" s="575"/>
      <c r="BK548" s="575"/>
      <c r="BL548" s="575"/>
      <c r="BM548" s="575"/>
      <c r="BN548" s="575"/>
      <c r="BO548" s="575"/>
      <c r="BP548" s="575"/>
      <c r="BQ548" s="575"/>
      <c r="BR548" s="575"/>
      <c r="BS548" s="575"/>
      <c r="BT548" s="575"/>
      <c r="BU548" s="575"/>
      <c r="BV548" s="575"/>
      <c r="BW548" s="575"/>
      <c r="BX548" s="575"/>
      <c r="BY548" s="575"/>
      <c r="BZ548" s="575"/>
      <c r="CA548" s="575"/>
      <c r="CB548" s="575"/>
      <c r="CC548" s="575"/>
      <c r="CD548" s="575"/>
      <c r="CE548" s="575"/>
      <c r="CF548" s="575"/>
      <c r="CG548" s="575"/>
      <c r="CH548" s="575"/>
      <c r="CI548" s="575"/>
      <c r="CJ548" s="575"/>
      <c r="CK548" s="575"/>
      <c r="CL548" s="575"/>
      <c r="CM548" s="575"/>
      <c r="CN548" s="575"/>
      <c r="CO548" s="575"/>
      <c r="CP548" s="575"/>
      <c r="CQ548" s="575"/>
      <c r="CR548" s="575"/>
      <c r="CS548" s="575"/>
      <c r="CT548" s="575"/>
      <c r="CU548" s="575"/>
      <c r="CV548" s="575"/>
      <c r="CW548" s="575"/>
      <c r="CX548" s="575"/>
      <c r="CY548" s="575"/>
      <c r="CZ548" s="575"/>
      <c r="DA548" s="575"/>
      <c r="DB548" s="575"/>
      <c r="DC548" s="575"/>
      <c r="DD548" s="575"/>
      <c r="DE548" s="575"/>
      <c r="DF548" s="575"/>
      <c r="DG548" s="575"/>
      <c r="DH548" s="575"/>
      <c r="DI548" s="575"/>
      <c r="DJ548" s="575"/>
      <c r="DK548" s="575"/>
      <c r="DL548" s="575"/>
      <c r="DM548" s="575"/>
      <c r="DN548" s="575"/>
      <c r="DO548" s="575"/>
      <c r="DP548" s="575"/>
      <c r="DQ548" s="575"/>
      <c r="DR548" s="575"/>
      <c r="DS548" s="575"/>
      <c r="DT548" s="575"/>
      <c r="DU548" s="575"/>
      <c r="DV548" s="575"/>
      <c r="DW548" s="575"/>
      <c r="DX548" s="575"/>
      <c r="DY548" s="575"/>
      <c r="DZ548" s="575"/>
      <c r="EA548" s="575"/>
      <c r="EB548" s="575"/>
      <c r="EC548" s="575"/>
      <c r="ED548" s="575"/>
      <c r="EE548" s="575"/>
      <c r="EF548" s="575"/>
      <c r="EG548" s="575"/>
    </row>
    <row r="549" spans="1:137">
      <c r="A549" s="575"/>
      <c r="B549" s="575"/>
      <c r="C549" s="575"/>
      <c r="D549" s="575"/>
      <c r="E549" s="575"/>
      <c r="F549" s="575"/>
      <c r="G549" s="575"/>
      <c r="H549" s="575"/>
      <c r="I549" s="575"/>
      <c r="J549" s="575"/>
      <c r="K549" s="575"/>
      <c r="L549" s="575"/>
      <c r="M549" s="575"/>
      <c r="N549" s="575"/>
      <c r="O549" s="575"/>
      <c r="P549" s="575"/>
      <c r="Q549" s="575"/>
      <c r="R549" s="575"/>
      <c r="S549" s="575"/>
      <c r="T549" s="575"/>
      <c r="U549" s="575"/>
      <c r="V549" s="575"/>
      <c r="W549" s="575"/>
      <c r="X549" s="575"/>
      <c r="Y549" s="575"/>
      <c r="Z549" s="575"/>
      <c r="AA549" s="575"/>
      <c r="AB549" s="575"/>
      <c r="AC549" s="575"/>
      <c r="AD549" s="575"/>
      <c r="AE549" s="575"/>
      <c r="AF549" s="575"/>
      <c r="AG549" s="575"/>
      <c r="AH549" s="575"/>
      <c r="AI549" s="575"/>
      <c r="AJ549" s="575"/>
      <c r="AK549" s="575"/>
      <c r="AL549" s="575"/>
      <c r="AM549" s="575"/>
      <c r="AN549" s="575"/>
      <c r="AO549" s="575"/>
      <c r="AP549" s="575"/>
      <c r="AQ549" s="575"/>
      <c r="AR549" s="575"/>
      <c r="AS549" s="575"/>
      <c r="AT549" s="575"/>
      <c r="AU549" s="575"/>
      <c r="AV549" s="575"/>
      <c r="AW549" s="575"/>
      <c r="AX549" s="575"/>
      <c r="AY549" s="575"/>
      <c r="AZ549" s="575"/>
      <c r="BA549" s="575"/>
      <c r="BB549" s="575"/>
      <c r="BC549" s="575"/>
      <c r="BD549" s="575"/>
      <c r="BE549" s="575"/>
      <c r="BF549" s="575"/>
      <c r="BG549" s="575"/>
      <c r="BH549" s="575"/>
      <c r="BI549" s="575"/>
      <c r="BJ549" s="575"/>
      <c r="BK549" s="575"/>
      <c r="BL549" s="575"/>
      <c r="BM549" s="575"/>
      <c r="BN549" s="575"/>
      <c r="BO549" s="575"/>
      <c r="BP549" s="575"/>
      <c r="BQ549" s="575"/>
      <c r="BR549" s="575"/>
      <c r="BS549" s="575"/>
      <c r="BT549" s="575"/>
      <c r="BU549" s="575"/>
      <c r="BV549" s="575"/>
      <c r="BW549" s="575"/>
      <c r="BX549" s="575"/>
      <c r="BY549" s="575"/>
      <c r="BZ549" s="575"/>
      <c r="CA549" s="575"/>
      <c r="CB549" s="575"/>
      <c r="CC549" s="575"/>
      <c r="CD549" s="575"/>
      <c r="CE549" s="575"/>
      <c r="CF549" s="575"/>
      <c r="CG549" s="575"/>
      <c r="CH549" s="575"/>
      <c r="CI549" s="575"/>
      <c r="CJ549" s="575"/>
      <c r="CK549" s="575"/>
      <c r="CL549" s="575"/>
      <c r="CM549" s="575"/>
      <c r="CN549" s="575"/>
      <c r="CO549" s="575"/>
      <c r="CP549" s="575"/>
      <c r="CQ549" s="575"/>
      <c r="CR549" s="575"/>
      <c r="CS549" s="575"/>
      <c r="CT549" s="575"/>
      <c r="CU549" s="575"/>
      <c r="CV549" s="575"/>
      <c r="CW549" s="575"/>
      <c r="CX549" s="575"/>
      <c r="CY549" s="575"/>
      <c r="CZ549" s="575"/>
      <c r="DA549" s="575"/>
      <c r="DB549" s="575"/>
      <c r="DC549" s="575"/>
      <c r="DD549" s="575"/>
      <c r="DE549" s="575"/>
      <c r="DF549" s="575"/>
      <c r="DG549" s="575"/>
      <c r="DH549" s="575"/>
      <c r="DI549" s="575"/>
      <c r="DJ549" s="575"/>
      <c r="DK549" s="575"/>
      <c r="DL549" s="575"/>
      <c r="DM549" s="575"/>
      <c r="DN549" s="575"/>
      <c r="DO549" s="575"/>
      <c r="DP549" s="575"/>
      <c r="DQ549" s="575"/>
      <c r="DR549" s="575"/>
      <c r="DS549" s="575"/>
      <c r="DT549" s="575"/>
      <c r="DU549" s="575"/>
      <c r="DV549" s="575"/>
      <c r="DW549" s="575"/>
      <c r="DX549" s="575"/>
      <c r="DY549" s="575"/>
      <c r="DZ549" s="575"/>
      <c r="EA549" s="575"/>
      <c r="EB549" s="575"/>
      <c r="EC549" s="575"/>
      <c r="ED549" s="575"/>
      <c r="EE549" s="575"/>
      <c r="EF549" s="575"/>
      <c r="EG549" s="575"/>
    </row>
    <row r="550" spans="1:137">
      <c r="A550" s="575"/>
      <c r="B550" s="575"/>
      <c r="C550" s="575"/>
      <c r="D550" s="575"/>
      <c r="E550" s="575"/>
      <c r="F550" s="575"/>
      <c r="G550" s="575"/>
      <c r="H550" s="575"/>
      <c r="I550" s="575"/>
      <c r="J550" s="575"/>
      <c r="K550" s="575"/>
      <c r="L550" s="575"/>
      <c r="M550" s="575"/>
      <c r="N550" s="575"/>
      <c r="O550" s="575"/>
      <c r="P550" s="575"/>
      <c r="Q550" s="575"/>
      <c r="R550" s="575"/>
      <c r="S550" s="575"/>
      <c r="T550" s="575"/>
      <c r="U550" s="575"/>
      <c r="V550" s="575"/>
      <c r="W550" s="575"/>
      <c r="X550" s="575"/>
      <c r="Y550" s="575"/>
      <c r="Z550" s="575"/>
      <c r="AA550" s="575"/>
      <c r="AB550" s="575"/>
      <c r="AC550" s="575"/>
      <c r="AD550" s="575"/>
      <c r="AE550" s="575"/>
      <c r="AF550" s="575"/>
      <c r="AG550" s="575"/>
      <c r="AH550" s="575"/>
      <c r="AI550" s="575"/>
      <c r="AJ550" s="575"/>
      <c r="AK550" s="575"/>
      <c r="AL550" s="575"/>
      <c r="AM550" s="575"/>
      <c r="AN550" s="575"/>
      <c r="AO550" s="575"/>
      <c r="AP550" s="575"/>
      <c r="AQ550" s="575"/>
      <c r="AR550" s="575"/>
      <c r="AS550" s="575"/>
      <c r="AT550" s="575"/>
      <c r="AU550" s="575"/>
      <c r="AV550" s="575"/>
      <c r="AW550" s="575"/>
      <c r="AX550" s="575"/>
      <c r="AY550" s="575"/>
      <c r="AZ550" s="575"/>
      <c r="BA550" s="575"/>
      <c r="BB550" s="575"/>
      <c r="BC550" s="575"/>
      <c r="BD550" s="575"/>
      <c r="BE550" s="575"/>
      <c r="BF550" s="575"/>
      <c r="BG550" s="575"/>
      <c r="BH550" s="575"/>
      <c r="BI550" s="575"/>
      <c r="BJ550" s="575"/>
      <c r="BK550" s="575"/>
      <c r="BL550" s="575"/>
      <c r="BM550" s="575"/>
      <c r="BN550" s="575"/>
      <c r="BO550" s="575"/>
      <c r="BP550" s="575"/>
      <c r="BQ550" s="575"/>
      <c r="BR550" s="575"/>
      <c r="BS550" s="575"/>
      <c r="BT550" s="575"/>
      <c r="BU550" s="575"/>
      <c r="BV550" s="575"/>
      <c r="BW550" s="575"/>
      <c r="BX550" s="575"/>
      <c r="BY550" s="575"/>
      <c r="BZ550" s="575"/>
      <c r="CA550" s="575"/>
      <c r="CB550" s="575"/>
      <c r="CC550" s="575"/>
      <c r="CD550" s="575"/>
      <c r="CE550" s="575"/>
      <c r="CF550" s="575"/>
      <c r="CG550" s="575"/>
      <c r="CH550" s="575"/>
      <c r="CI550" s="575"/>
      <c r="CJ550" s="575"/>
      <c r="CK550" s="575"/>
      <c r="CL550" s="575"/>
      <c r="CM550" s="575"/>
      <c r="CN550" s="575"/>
      <c r="CO550" s="575"/>
      <c r="CP550" s="575"/>
      <c r="CQ550" s="575"/>
      <c r="CR550" s="575"/>
      <c r="CS550" s="575"/>
      <c r="CT550" s="575"/>
      <c r="CU550" s="575"/>
      <c r="CV550" s="575"/>
      <c r="CW550" s="575"/>
      <c r="CX550" s="575"/>
      <c r="CY550" s="575"/>
      <c r="CZ550" s="575"/>
      <c r="DA550" s="575"/>
      <c r="DB550" s="575"/>
      <c r="DC550" s="575"/>
      <c r="DD550" s="575"/>
      <c r="DE550" s="575"/>
      <c r="DF550" s="575"/>
      <c r="DG550" s="575"/>
      <c r="DH550" s="575"/>
      <c r="DI550" s="575"/>
      <c r="DJ550" s="575"/>
      <c r="DK550" s="575"/>
      <c r="DL550" s="575"/>
      <c r="DM550" s="575"/>
      <c r="DN550" s="575"/>
      <c r="DO550" s="575"/>
      <c r="DP550" s="575"/>
      <c r="DQ550" s="575"/>
      <c r="DR550" s="575"/>
      <c r="DS550" s="575"/>
      <c r="DT550" s="575"/>
      <c r="DU550" s="575"/>
      <c r="DV550" s="575"/>
      <c r="DW550" s="575"/>
      <c r="DX550" s="575"/>
      <c r="DY550" s="575"/>
      <c r="DZ550" s="575"/>
      <c r="EA550" s="575"/>
      <c r="EB550" s="575"/>
      <c r="EC550" s="575"/>
      <c r="ED550" s="575"/>
      <c r="EE550" s="575"/>
      <c r="EF550" s="575"/>
      <c r="EG550" s="575"/>
    </row>
    <row r="551" spans="1:137">
      <c r="A551" s="575"/>
      <c r="B551" s="575"/>
      <c r="C551" s="575"/>
      <c r="D551" s="575"/>
      <c r="E551" s="575"/>
      <c r="F551" s="575"/>
      <c r="G551" s="575"/>
      <c r="H551" s="575"/>
      <c r="I551" s="575"/>
      <c r="J551" s="575"/>
      <c r="K551" s="575"/>
      <c r="L551" s="575"/>
      <c r="M551" s="575"/>
      <c r="N551" s="575"/>
      <c r="O551" s="575"/>
      <c r="P551" s="575"/>
      <c r="Q551" s="575"/>
      <c r="R551" s="575"/>
      <c r="S551" s="575"/>
      <c r="T551" s="575"/>
      <c r="U551" s="575"/>
      <c r="V551" s="575"/>
      <c r="W551" s="575"/>
      <c r="X551" s="575"/>
      <c r="Y551" s="575"/>
      <c r="Z551" s="575"/>
      <c r="AA551" s="575"/>
      <c r="AB551" s="575"/>
      <c r="AC551" s="575"/>
      <c r="AD551" s="575"/>
      <c r="AE551" s="575"/>
      <c r="AF551" s="575"/>
      <c r="AG551" s="575"/>
      <c r="AH551" s="575"/>
      <c r="AI551" s="575"/>
      <c r="AJ551" s="575"/>
      <c r="AK551" s="575"/>
      <c r="AL551" s="575"/>
      <c r="AM551" s="575"/>
      <c r="AN551" s="575"/>
      <c r="AO551" s="575"/>
      <c r="AP551" s="575"/>
      <c r="AQ551" s="575"/>
      <c r="AR551" s="575"/>
      <c r="AS551" s="575"/>
      <c r="AT551" s="575"/>
      <c r="AU551" s="575"/>
      <c r="AV551" s="575"/>
      <c r="AW551" s="575"/>
      <c r="AX551" s="575"/>
      <c r="AY551" s="575"/>
      <c r="AZ551" s="575"/>
      <c r="BA551" s="575"/>
      <c r="BB551" s="575"/>
      <c r="BC551" s="575"/>
      <c r="BD551" s="575"/>
      <c r="BE551" s="575"/>
      <c r="BF551" s="575"/>
      <c r="BG551" s="575"/>
      <c r="BH551" s="575"/>
      <c r="BI551" s="575"/>
      <c r="BJ551" s="575"/>
      <c r="BK551" s="575"/>
      <c r="BL551" s="575"/>
      <c r="BM551" s="575"/>
      <c r="BN551" s="575"/>
      <c r="BO551" s="575"/>
      <c r="BP551" s="575"/>
      <c r="BQ551" s="575"/>
      <c r="BR551" s="575"/>
      <c r="BS551" s="575"/>
      <c r="BT551" s="575"/>
      <c r="BU551" s="575"/>
      <c r="BV551" s="575"/>
      <c r="BW551" s="575"/>
      <c r="BX551" s="575"/>
      <c r="BY551" s="575"/>
      <c r="BZ551" s="575"/>
      <c r="CA551" s="575"/>
      <c r="CB551" s="575"/>
      <c r="CC551" s="575"/>
      <c r="CD551" s="575"/>
      <c r="CE551" s="575"/>
      <c r="CF551" s="575"/>
      <c r="CG551" s="575"/>
      <c r="CH551" s="575"/>
      <c r="CI551" s="575"/>
      <c r="CJ551" s="575"/>
      <c r="CK551" s="575"/>
      <c r="CL551" s="575"/>
      <c r="CM551" s="575"/>
      <c r="CN551" s="575"/>
      <c r="CO551" s="575"/>
      <c r="CP551" s="575"/>
      <c r="CQ551" s="575"/>
      <c r="CR551" s="575"/>
      <c r="CS551" s="575"/>
      <c r="CT551" s="575"/>
      <c r="CU551" s="575"/>
      <c r="CV551" s="575"/>
      <c r="CW551" s="575"/>
      <c r="CX551" s="575"/>
      <c r="CY551" s="575"/>
      <c r="CZ551" s="575"/>
      <c r="DA551" s="575"/>
      <c r="DB551" s="575"/>
      <c r="DC551" s="575"/>
      <c r="DD551" s="575"/>
      <c r="DE551" s="575"/>
      <c r="DF551" s="575"/>
      <c r="DG551" s="575"/>
      <c r="DH551" s="575"/>
      <c r="DI551" s="575"/>
      <c r="DJ551" s="575"/>
      <c r="DK551" s="575"/>
      <c r="DL551" s="575"/>
      <c r="DM551" s="575"/>
      <c r="DN551" s="575"/>
      <c r="DO551" s="575"/>
      <c r="DP551" s="575"/>
      <c r="DQ551" s="575"/>
      <c r="DR551" s="575"/>
      <c r="DS551" s="575"/>
      <c r="DT551" s="575"/>
      <c r="DU551" s="575"/>
      <c r="DV551" s="575"/>
      <c r="DW551" s="575"/>
      <c r="DX551" s="575"/>
      <c r="DY551" s="575"/>
      <c r="DZ551" s="575"/>
      <c r="EA551" s="575"/>
      <c r="EB551" s="575"/>
      <c r="EC551" s="575"/>
      <c r="ED551" s="575"/>
      <c r="EE551" s="575"/>
      <c r="EF551" s="575"/>
      <c r="EG551" s="575"/>
    </row>
    <row r="552" spans="1:137">
      <c r="A552" s="575"/>
      <c r="B552" s="575"/>
      <c r="C552" s="575"/>
      <c r="D552" s="575"/>
      <c r="E552" s="575"/>
      <c r="F552" s="575"/>
      <c r="G552" s="575"/>
      <c r="H552" s="575"/>
      <c r="I552" s="575"/>
      <c r="J552" s="575"/>
      <c r="K552" s="575"/>
      <c r="L552" s="575"/>
      <c r="M552" s="575"/>
      <c r="N552" s="575"/>
      <c r="O552" s="575"/>
      <c r="P552" s="575"/>
      <c r="Q552" s="575"/>
      <c r="R552" s="575"/>
      <c r="S552" s="575"/>
      <c r="T552" s="575"/>
      <c r="U552" s="575"/>
      <c r="V552" s="575"/>
      <c r="W552" s="575"/>
      <c r="X552" s="575"/>
      <c r="Y552" s="575"/>
      <c r="Z552" s="575"/>
      <c r="AA552" s="575"/>
      <c r="AB552" s="575"/>
      <c r="AC552" s="575"/>
      <c r="AD552" s="575"/>
      <c r="AE552" s="575"/>
      <c r="AF552" s="575"/>
      <c r="AG552" s="575"/>
      <c r="AH552" s="575"/>
      <c r="AI552" s="575"/>
      <c r="AJ552" s="575"/>
      <c r="AK552" s="575"/>
      <c r="AL552" s="575"/>
      <c r="AM552" s="575"/>
      <c r="AN552" s="575"/>
      <c r="AO552" s="575"/>
      <c r="AP552" s="575"/>
      <c r="AQ552" s="575"/>
      <c r="AR552" s="575"/>
      <c r="AS552" s="575"/>
      <c r="AT552" s="575"/>
      <c r="AU552" s="575"/>
      <c r="AV552" s="575"/>
      <c r="AW552" s="575"/>
      <c r="AX552" s="575"/>
      <c r="AY552" s="575"/>
      <c r="AZ552" s="575"/>
      <c r="BA552" s="575"/>
      <c r="BB552" s="575"/>
      <c r="BC552" s="575"/>
      <c r="BD552" s="575"/>
      <c r="BE552" s="575"/>
      <c r="BF552" s="575"/>
      <c r="BG552" s="575"/>
      <c r="BH552" s="575"/>
      <c r="BI552" s="575"/>
      <c r="BJ552" s="575"/>
      <c r="BK552" s="575"/>
      <c r="BL552" s="575"/>
      <c r="BM552" s="575"/>
      <c r="BN552" s="575"/>
      <c r="BO552" s="575"/>
      <c r="BP552" s="575"/>
      <c r="BQ552" s="575"/>
      <c r="BR552" s="575"/>
      <c r="BS552" s="575"/>
      <c r="BT552" s="575"/>
      <c r="BU552" s="575"/>
      <c r="BV552" s="575"/>
      <c r="BW552" s="575"/>
      <c r="BX552" s="575"/>
      <c r="BY552" s="575"/>
      <c r="BZ552" s="575"/>
      <c r="CA552" s="575"/>
      <c r="CB552" s="575"/>
      <c r="CC552" s="575"/>
      <c r="CD552" s="575"/>
      <c r="CE552" s="575"/>
      <c r="CF552" s="575"/>
      <c r="CG552" s="575"/>
      <c r="CH552" s="575"/>
      <c r="CI552" s="575"/>
      <c r="CJ552" s="575"/>
      <c r="CK552" s="575"/>
      <c r="CL552" s="575"/>
      <c r="CM552" s="575"/>
      <c r="CN552" s="575"/>
      <c r="CO552" s="575"/>
      <c r="CP552" s="575"/>
      <c r="CQ552" s="575"/>
      <c r="CR552" s="575"/>
      <c r="CS552" s="575"/>
      <c r="CT552" s="575"/>
      <c r="CU552" s="575"/>
      <c r="CV552" s="575"/>
      <c r="CW552" s="575"/>
      <c r="CX552" s="575"/>
      <c r="CY552" s="575"/>
      <c r="CZ552" s="575"/>
      <c r="DA552" s="575"/>
      <c r="DB552" s="575"/>
      <c r="DC552" s="575"/>
      <c r="DD552" s="575"/>
      <c r="DE552" s="575"/>
      <c r="DF552" s="575"/>
      <c r="DG552" s="575"/>
      <c r="DH552" s="575"/>
      <c r="DI552" s="575"/>
      <c r="DJ552" s="575"/>
      <c r="DK552" s="575"/>
      <c r="DL552" s="575"/>
      <c r="DM552" s="575"/>
      <c r="DN552" s="575"/>
      <c r="DO552" s="575"/>
      <c r="DP552" s="575"/>
      <c r="DQ552" s="575"/>
      <c r="DR552" s="575"/>
      <c r="DS552" s="575"/>
      <c r="DT552" s="575"/>
      <c r="DU552" s="575"/>
      <c r="DV552" s="575"/>
      <c r="DW552" s="575"/>
      <c r="DX552" s="575"/>
      <c r="DY552" s="575"/>
      <c r="DZ552" s="575"/>
      <c r="EA552" s="575"/>
      <c r="EB552" s="575"/>
      <c r="EC552" s="575"/>
      <c r="ED552" s="575"/>
      <c r="EE552" s="575"/>
      <c r="EF552" s="575"/>
      <c r="EG552" s="575"/>
    </row>
    <row r="553" spans="1:137">
      <c r="A553" s="575"/>
      <c r="B553" s="575"/>
      <c r="C553" s="575"/>
      <c r="D553" s="575"/>
      <c r="E553" s="575"/>
      <c r="F553" s="575"/>
      <c r="G553" s="575"/>
      <c r="H553" s="575"/>
      <c r="I553" s="575"/>
      <c r="J553" s="575"/>
      <c r="K553" s="575"/>
      <c r="L553" s="575"/>
      <c r="M553" s="575"/>
      <c r="N553" s="575"/>
      <c r="O553" s="575"/>
      <c r="P553" s="575"/>
      <c r="Q553" s="575"/>
      <c r="R553" s="575"/>
      <c r="S553" s="575"/>
      <c r="T553" s="575"/>
      <c r="U553" s="575"/>
      <c r="V553" s="575"/>
      <c r="W553" s="575"/>
      <c r="X553" s="575"/>
      <c r="Y553" s="575"/>
      <c r="Z553" s="575"/>
      <c r="AA553" s="575"/>
      <c r="AB553" s="575"/>
      <c r="AC553" s="575"/>
      <c r="AD553" s="575"/>
      <c r="AE553" s="575"/>
      <c r="AF553" s="575"/>
      <c r="AG553" s="575"/>
      <c r="AH553" s="575"/>
      <c r="AI553" s="575"/>
      <c r="AJ553" s="575"/>
      <c r="AK553" s="575"/>
      <c r="AL553" s="575"/>
      <c r="AM553" s="575"/>
      <c r="AN553" s="575"/>
      <c r="AO553" s="575"/>
      <c r="AP553" s="575"/>
      <c r="AQ553" s="575"/>
      <c r="AR553" s="575"/>
      <c r="AS553" s="575"/>
      <c r="AT553" s="575"/>
      <c r="AU553" s="575"/>
      <c r="AV553" s="575"/>
      <c r="AW553" s="575"/>
      <c r="AX553" s="575"/>
      <c r="AY553" s="575"/>
      <c r="AZ553" s="575"/>
      <c r="BA553" s="575"/>
      <c r="BB553" s="575"/>
      <c r="BC553" s="575"/>
      <c r="BD553" s="575"/>
      <c r="BE553" s="575"/>
      <c r="BF553" s="575"/>
      <c r="BG553" s="575"/>
      <c r="BH553" s="575"/>
      <c r="BI553" s="575"/>
      <c r="BJ553" s="575"/>
      <c r="BK553" s="575"/>
      <c r="BL553" s="575"/>
      <c r="BM553" s="575"/>
      <c r="BN553" s="575"/>
      <c r="BO553" s="575"/>
      <c r="BP553" s="575"/>
      <c r="BQ553" s="575"/>
      <c r="BR553" s="575"/>
      <c r="BS553" s="575"/>
      <c r="BT553" s="575"/>
      <c r="BU553" s="575"/>
      <c r="BV553" s="575"/>
      <c r="BW553" s="575"/>
      <c r="BX553" s="575"/>
      <c r="BY553" s="575"/>
      <c r="BZ553" s="575"/>
      <c r="CA553" s="575"/>
      <c r="CB553" s="575"/>
      <c r="CC553" s="575"/>
      <c r="CD553" s="575"/>
      <c r="CE553" s="575"/>
      <c r="CF553" s="575"/>
      <c r="CG553" s="575"/>
      <c r="CH553" s="575"/>
      <c r="CI553" s="575"/>
      <c r="CJ553" s="575"/>
      <c r="CK553" s="575"/>
      <c r="CL553" s="575"/>
      <c r="CM553" s="575"/>
      <c r="CN553" s="575"/>
      <c r="CO553" s="575"/>
      <c r="CP553" s="575"/>
      <c r="CQ553" s="575"/>
      <c r="CR553" s="575"/>
      <c r="CS553" s="575"/>
      <c r="CT553" s="575"/>
      <c r="CU553" s="575"/>
      <c r="CV553" s="575"/>
      <c r="CW553" s="575"/>
      <c r="CX553" s="575"/>
      <c r="CY553" s="575"/>
      <c r="CZ553" s="575"/>
      <c r="DA553" s="575"/>
      <c r="DB553" s="575"/>
      <c r="DC553" s="575"/>
      <c r="DD553" s="575"/>
      <c r="DE553" s="575"/>
      <c r="DF553" s="575"/>
      <c r="DG553" s="575"/>
      <c r="DH553" s="575"/>
      <c r="DI553" s="575"/>
      <c r="DJ553" s="575"/>
      <c r="DK553" s="575"/>
      <c r="DL553" s="575"/>
      <c r="DM553" s="575"/>
      <c r="DN553" s="575"/>
      <c r="DO553" s="575"/>
      <c r="DP553" s="575"/>
      <c r="DQ553" s="575"/>
      <c r="DR553" s="575"/>
      <c r="DS553" s="575"/>
      <c r="DT553" s="575"/>
      <c r="DU553" s="575"/>
      <c r="DV553" s="575"/>
      <c r="DW553" s="575"/>
      <c r="DX553" s="575"/>
      <c r="DY553" s="575"/>
      <c r="DZ553" s="575"/>
      <c r="EA553" s="575"/>
      <c r="EB553" s="575"/>
      <c r="EC553" s="575"/>
      <c r="ED553" s="575"/>
      <c r="EE553" s="575"/>
      <c r="EF553" s="575"/>
      <c r="EG553" s="575"/>
    </row>
    <row r="554" spans="1:137">
      <c r="A554" s="575"/>
      <c r="B554" s="575"/>
      <c r="C554" s="575"/>
      <c r="D554" s="575"/>
      <c r="E554" s="575"/>
      <c r="F554" s="575"/>
      <c r="G554" s="575"/>
      <c r="H554" s="575"/>
      <c r="I554" s="575"/>
      <c r="J554" s="575"/>
      <c r="K554" s="575"/>
      <c r="L554" s="575"/>
      <c r="M554" s="575"/>
      <c r="N554" s="575"/>
      <c r="O554" s="575"/>
      <c r="P554" s="575"/>
      <c r="Q554" s="575"/>
      <c r="R554" s="575"/>
      <c r="S554" s="575"/>
      <c r="T554" s="575"/>
      <c r="U554" s="575"/>
      <c r="V554" s="575"/>
      <c r="W554" s="575"/>
      <c r="X554" s="575"/>
      <c r="Y554" s="575"/>
      <c r="Z554" s="575"/>
      <c r="AA554" s="575"/>
      <c r="AB554" s="575"/>
      <c r="AC554" s="575"/>
      <c r="AD554" s="575"/>
      <c r="AE554" s="575"/>
      <c r="AF554" s="575"/>
      <c r="AG554" s="575"/>
      <c r="AH554" s="575"/>
      <c r="AI554" s="575"/>
      <c r="AJ554" s="575"/>
      <c r="AK554" s="575"/>
      <c r="AL554" s="575"/>
      <c r="AM554" s="575"/>
      <c r="AN554" s="575"/>
      <c r="AO554" s="575"/>
      <c r="AP554" s="575"/>
      <c r="AQ554" s="575"/>
      <c r="AR554" s="575"/>
      <c r="AS554" s="575"/>
      <c r="AT554" s="575"/>
      <c r="AU554" s="575"/>
      <c r="AV554" s="575"/>
      <c r="AW554" s="575"/>
      <c r="AX554" s="575"/>
      <c r="AY554" s="575"/>
      <c r="AZ554" s="575"/>
      <c r="BA554" s="575"/>
      <c r="BB554" s="575"/>
      <c r="BC554" s="575"/>
      <c r="BD554" s="575"/>
      <c r="BE554" s="575"/>
      <c r="BF554" s="575"/>
      <c r="BG554" s="575"/>
      <c r="BH554" s="575"/>
      <c r="BI554" s="575"/>
      <c r="BJ554" s="575"/>
      <c r="BK554" s="575"/>
      <c r="BL554" s="575"/>
      <c r="BM554" s="575"/>
      <c r="BN554" s="575"/>
      <c r="BO554" s="575"/>
      <c r="BP554" s="575"/>
      <c r="BQ554" s="575"/>
      <c r="BR554" s="575"/>
      <c r="BS554" s="575"/>
      <c r="BT554" s="575"/>
      <c r="BU554" s="575"/>
      <c r="BV554" s="575"/>
      <c r="BW554" s="575"/>
      <c r="BX554" s="575"/>
      <c r="BY554" s="575"/>
      <c r="BZ554" s="575"/>
      <c r="CA554" s="575"/>
      <c r="CB554" s="575"/>
      <c r="CC554" s="575"/>
      <c r="CD554" s="575"/>
      <c r="CE554" s="575"/>
      <c r="CF554" s="575"/>
      <c r="CG554" s="575"/>
      <c r="CH554" s="575"/>
      <c r="CI554" s="575"/>
      <c r="CJ554" s="575"/>
      <c r="CK554" s="575"/>
      <c r="CL554" s="575"/>
      <c r="CM554" s="575"/>
      <c r="CN554" s="575"/>
      <c r="CO554" s="575"/>
      <c r="CP554" s="575"/>
      <c r="CQ554" s="575"/>
      <c r="CR554" s="575"/>
      <c r="CS554" s="575"/>
      <c r="CT554" s="575"/>
      <c r="CU554" s="575"/>
      <c r="CV554" s="575"/>
      <c r="CW554" s="575"/>
      <c r="CX554" s="575"/>
      <c r="CY554" s="575"/>
      <c r="CZ554" s="575"/>
      <c r="DA554" s="575"/>
      <c r="DB554" s="575"/>
      <c r="DC554" s="575"/>
      <c r="DD554" s="575"/>
      <c r="DE554" s="575"/>
      <c r="DF554" s="575"/>
      <c r="DG554" s="575"/>
      <c r="DH554" s="575"/>
      <c r="DI554" s="575"/>
      <c r="DJ554" s="575"/>
      <c r="DK554" s="575"/>
      <c r="DL554" s="575"/>
      <c r="DM554" s="575"/>
      <c r="DN554" s="575"/>
      <c r="DO554" s="575"/>
      <c r="DP554" s="575"/>
      <c r="DQ554" s="575"/>
      <c r="DR554" s="575"/>
      <c r="DS554" s="575"/>
      <c r="DT554" s="575"/>
      <c r="DU554" s="575"/>
      <c r="DV554" s="575"/>
      <c r="DW554" s="575"/>
      <c r="DX554" s="575"/>
      <c r="DY554" s="575"/>
      <c r="DZ554" s="575"/>
      <c r="EA554" s="575"/>
      <c r="EB554" s="575"/>
      <c r="EC554" s="575"/>
      <c r="ED554" s="575"/>
      <c r="EE554" s="575"/>
      <c r="EF554" s="575"/>
      <c r="EG554" s="575"/>
    </row>
    <row r="555" spans="1:137">
      <c r="A555" s="575"/>
      <c r="B555" s="575"/>
      <c r="C555" s="575"/>
      <c r="D555" s="575"/>
      <c r="E555" s="575"/>
      <c r="F555" s="575"/>
      <c r="G555" s="575"/>
      <c r="H555" s="575"/>
      <c r="I555" s="575"/>
      <c r="J555" s="575"/>
      <c r="K555" s="575"/>
      <c r="L555" s="575"/>
      <c r="M555" s="575"/>
      <c r="N555" s="575"/>
      <c r="O555" s="575"/>
      <c r="P555" s="575"/>
      <c r="Q555" s="575"/>
      <c r="R555" s="575"/>
      <c r="S555" s="575"/>
      <c r="T555" s="575"/>
      <c r="U555" s="575"/>
      <c r="V555" s="575"/>
      <c r="W555" s="575"/>
      <c r="X555" s="575"/>
      <c r="Y555" s="575"/>
      <c r="Z555" s="575"/>
      <c r="AA555" s="575"/>
      <c r="AB555" s="575"/>
      <c r="AC555" s="575"/>
      <c r="AD555" s="575"/>
      <c r="AE555" s="575"/>
      <c r="AF555" s="575"/>
      <c r="AG555" s="575"/>
      <c r="AH555" s="575"/>
      <c r="AI555" s="575"/>
      <c r="AJ555" s="575"/>
      <c r="AK555" s="575"/>
      <c r="AL555" s="575"/>
      <c r="AM555" s="575"/>
      <c r="AN555" s="575"/>
      <c r="AO555" s="575"/>
      <c r="AP555" s="575"/>
      <c r="AQ555" s="575"/>
      <c r="AR555" s="575"/>
      <c r="AS555" s="575"/>
      <c r="AT555" s="575"/>
      <c r="AU555" s="575"/>
      <c r="AV555" s="575"/>
      <c r="AW555" s="575"/>
      <c r="AX555" s="575"/>
      <c r="AY555" s="575"/>
      <c r="AZ555" s="575"/>
      <c r="BA555" s="575"/>
      <c r="BB555" s="575"/>
      <c r="BC555" s="575"/>
      <c r="BD555" s="575"/>
      <c r="BE555" s="575"/>
      <c r="BF555" s="575"/>
      <c r="BG555" s="575"/>
      <c r="BH555" s="575"/>
      <c r="BI555" s="575"/>
      <c r="BJ555" s="575"/>
      <c r="BK555" s="575"/>
      <c r="BL555" s="575"/>
      <c r="BM555" s="575"/>
      <c r="BN555" s="575"/>
      <c r="BO555" s="575"/>
      <c r="BP555" s="575"/>
      <c r="BQ555" s="575"/>
      <c r="BR555" s="575"/>
      <c r="BS555" s="575"/>
      <c r="BT555" s="575"/>
      <c r="BU555" s="575"/>
      <c r="BV555" s="575"/>
      <c r="BW555" s="575"/>
      <c r="BX555" s="575"/>
      <c r="BY555" s="575"/>
      <c r="BZ555" s="575"/>
      <c r="CA555" s="575"/>
      <c r="CB555" s="575"/>
      <c r="CC555" s="575"/>
      <c r="CD555" s="575"/>
      <c r="CE555" s="575"/>
      <c r="CF555" s="575"/>
      <c r="CG555" s="575"/>
      <c r="CH555" s="575"/>
      <c r="CI555" s="575"/>
      <c r="CJ555" s="575"/>
      <c r="CK555" s="575"/>
      <c r="CL555" s="575"/>
      <c r="CM555" s="575"/>
      <c r="CN555" s="575"/>
      <c r="CO555" s="575"/>
      <c r="CP555" s="575"/>
      <c r="CQ555" s="575"/>
      <c r="CR555" s="575"/>
      <c r="CS555" s="575"/>
      <c r="CT555" s="575"/>
      <c r="CU555" s="575"/>
      <c r="CV555" s="575"/>
      <c r="CW555" s="575"/>
      <c r="CX555" s="575"/>
      <c r="CY555" s="575"/>
      <c r="CZ555" s="575"/>
      <c r="DA555" s="575"/>
      <c r="DB555" s="575"/>
      <c r="DC555" s="575"/>
      <c r="DD555" s="575"/>
      <c r="DE555" s="575"/>
      <c r="DF555" s="575"/>
      <c r="DG555" s="575"/>
      <c r="DH555" s="575"/>
      <c r="DI555" s="575"/>
      <c r="DJ555" s="575"/>
      <c r="DK555" s="575"/>
      <c r="DL555" s="575"/>
      <c r="DM555" s="575"/>
      <c r="DN555" s="575"/>
      <c r="DO555" s="575"/>
      <c r="DP555" s="575"/>
      <c r="DQ555" s="575"/>
      <c r="DR555" s="575"/>
      <c r="DS555" s="575"/>
      <c r="DT555" s="575"/>
      <c r="DU555" s="575"/>
      <c r="DV555" s="575"/>
      <c r="DW555" s="575"/>
      <c r="DX555" s="575"/>
      <c r="DY555" s="575"/>
      <c r="DZ555" s="575"/>
      <c r="EA555" s="575"/>
      <c r="EB555" s="575"/>
      <c r="EC555" s="575"/>
      <c r="ED555" s="575"/>
      <c r="EE555" s="575"/>
      <c r="EF555" s="575"/>
      <c r="EG555" s="575"/>
    </row>
    <row r="556" spans="1:137">
      <c r="A556" s="575"/>
      <c r="B556" s="575"/>
      <c r="C556" s="575"/>
      <c r="D556" s="575"/>
      <c r="E556" s="575"/>
      <c r="F556" s="575"/>
      <c r="G556" s="575"/>
      <c r="H556" s="575"/>
      <c r="I556" s="575"/>
      <c r="J556" s="575"/>
      <c r="K556" s="575"/>
      <c r="L556" s="575"/>
      <c r="M556" s="575"/>
      <c r="N556" s="575"/>
      <c r="O556" s="575"/>
      <c r="P556" s="575"/>
      <c r="Q556" s="575"/>
      <c r="R556" s="575"/>
      <c r="S556" s="575"/>
      <c r="T556" s="575"/>
      <c r="U556" s="575"/>
      <c r="V556" s="575"/>
      <c r="W556" s="575"/>
      <c r="X556" s="575"/>
      <c r="Y556" s="575"/>
      <c r="Z556" s="575"/>
      <c r="AA556" s="575"/>
      <c r="AB556" s="575"/>
      <c r="AC556" s="575"/>
      <c r="AD556" s="575"/>
      <c r="AE556" s="575"/>
      <c r="AF556" s="575"/>
      <c r="AG556" s="575"/>
      <c r="AH556" s="575"/>
      <c r="AI556" s="575"/>
      <c r="AJ556" s="575"/>
      <c r="AK556" s="575"/>
      <c r="AL556" s="575"/>
      <c r="AM556" s="575"/>
      <c r="AN556" s="575"/>
      <c r="AO556" s="575"/>
      <c r="AP556" s="575"/>
      <c r="AQ556" s="575"/>
      <c r="AR556" s="575"/>
      <c r="AS556" s="575"/>
      <c r="AT556" s="575"/>
      <c r="AU556" s="575"/>
      <c r="AV556" s="575"/>
      <c r="AW556" s="575"/>
      <c r="AX556" s="575"/>
      <c r="AY556" s="575"/>
      <c r="AZ556" s="575"/>
      <c r="BA556" s="575"/>
      <c r="BB556" s="575"/>
      <c r="BC556" s="575"/>
      <c r="BD556" s="575"/>
      <c r="BE556" s="575"/>
      <c r="BF556" s="575"/>
      <c r="BG556" s="575"/>
      <c r="BH556" s="575"/>
      <c r="BI556" s="575"/>
      <c r="BJ556" s="575"/>
      <c r="BK556" s="575"/>
      <c r="BL556" s="575"/>
      <c r="BM556" s="575"/>
      <c r="BN556" s="575"/>
      <c r="BO556" s="575"/>
      <c r="BP556" s="575"/>
      <c r="BQ556" s="575"/>
      <c r="BR556" s="575"/>
      <c r="BS556" s="575"/>
      <c r="BT556" s="575"/>
      <c r="BU556" s="575"/>
      <c r="BV556" s="575"/>
      <c r="BW556" s="575"/>
      <c r="BX556" s="575"/>
      <c r="BY556" s="575"/>
      <c r="BZ556" s="575"/>
      <c r="CA556" s="575"/>
      <c r="CB556" s="575"/>
      <c r="CC556" s="575"/>
      <c r="CD556" s="575"/>
      <c r="CE556" s="575"/>
      <c r="CF556" s="575"/>
      <c r="CG556" s="575"/>
      <c r="CH556" s="575"/>
      <c r="CI556" s="575"/>
      <c r="CJ556" s="575"/>
      <c r="CK556" s="575"/>
      <c r="CL556" s="575"/>
      <c r="CM556" s="575"/>
      <c r="CN556" s="575"/>
      <c r="CO556" s="575"/>
      <c r="CP556" s="575"/>
      <c r="CQ556" s="575"/>
      <c r="CR556" s="575"/>
      <c r="CS556" s="575"/>
      <c r="CT556" s="575"/>
      <c r="CU556" s="575"/>
      <c r="CV556" s="575"/>
      <c r="CW556" s="575"/>
      <c r="CX556" s="575"/>
      <c r="CY556" s="575"/>
      <c r="CZ556" s="575"/>
      <c r="DA556" s="575"/>
      <c r="DB556" s="575"/>
      <c r="DC556" s="575"/>
      <c r="DD556" s="575"/>
      <c r="DE556" s="575"/>
      <c r="DF556" s="575"/>
      <c r="DG556" s="575"/>
      <c r="DH556" s="575"/>
      <c r="DI556" s="575"/>
      <c r="DJ556" s="575"/>
      <c r="DK556" s="575"/>
      <c r="DL556" s="575"/>
      <c r="DM556" s="575"/>
      <c r="DN556" s="575"/>
      <c r="DO556" s="575"/>
      <c r="DP556" s="575"/>
      <c r="DQ556" s="575"/>
      <c r="DR556" s="575"/>
      <c r="DS556" s="575"/>
      <c r="DT556" s="575"/>
      <c r="DU556" s="575"/>
      <c r="DV556" s="575"/>
      <c r="DW556" s="575"/>
      <c r="DX556" s="575"/>
      <c r="DY556" s="575"/>
      <c r="DZ556" s="575"/>
      <c r="EA556" s="575"/>
      <c r="EB556" s="575"/>
      <c r="EC556" s="575"/>
      <c r="ED556" s="575"/>
      <c r="EE556" s="575"/>
      <c r="EF556" s="575"/>
      <c r="EG556" s="575"/>
    </row>
    <row r="557" spans="1:137">
      <c r="A557" s="575"/>
      <c r="B557" s="575"/>
      <c r="C557" s="575"/>
      <c r="D557" s="575"/>
      <c r="E557" s="575"/>
      <c r="F557" s="575"/>
      <c r="G557" s="575"/>
      <c r="H557" s="575"/>
      <c r="I557" s="575"/>
      <c r="J557" s="575"/>
      <c r="K557" s="575"/>
      <c r="L557" s="575"/>
      <c r="M557" s="575"/>
      <c r="N557" s="575"/>
      <c r="O557" s="575"/>
      <c r="P557" s="575"/>
      <c r="Q557" s="575"/>
      <c r="R557" s="575"/>
      <c r="S557" s="575"/>
      <c r="T557" s="575"/>
      <c r="U557" s="575"/>
      <c r="V557" s="575"/>
      <c r="W557" s="575"/>
      <c r="X557" s="575"/>
      <c r="Y557" s="575"/>
      <c r="Z557" s="575"/>
      <c r="AA557" s="575"/>
      <c r="AB557" s="575"/>
      <c r="AC557" s="575"/>
      <c r="AD557" s="575"/>
      <c r="AE557" s="575"/>
      <c r="AF557" s="575"/>
      <c r="AG557" s="575"/>
      <c r="AH557" s="575"/>
      <c r="AI557" s="575"/>
      <c r="AJ557" s="575"/>
      <c r="AK557" s="575"/>
      <c r="AL557" s="575"/>
      <c r="AM557" s="575"/>
      <c r="AN557" s="575"/>
      <c r="AO557" s="575"/>
      <c r="AP557" s="575"/>
      <c r="AQ557" s="575"/>
      <c r="AR557" s="575"/>
      <c r="AS557" s="575"/>
      <c r="AT557" s="575"/>
      <c r="AU557" s="575"/>
      <c r="AV557" s="575"/>
      <c r="AW557" s="575"/>
      <c r="AX557" s="575"/>
      <c r="AY557" s="575"/>
      <c r="AZ557" s="575"/>
      <c r="BA557" s="575"/>
      <c r="BB557" s="575"/>
      <c r="BC557" s="575"/>
      <c r="BD557" s="575"/>
      <c r="BE557" s="575"/>
      <c r="BF557" s="575"/>
      <c r="BG557" s="575"/>
      <c r="BH557" s="575"/>
      <c r="BI557" s="575"/>
      <c r="BJ557" s="575"/>
      <c r="BK557" s="575"/>
      <c r="BL557" s="575"/>
      <c r="BM557" s="575"/>
      <c r="BN557" s="575"/>
      <c r="BO557" s="575"/>
      <c r="BP557" s="575"/>
      <c r="BQ557" s="575"/>
      <c r="BR557" s="575"/>
      <c r="BS557" s="575"/>
      <c r="BT557" s="575"/>
      <c r="BU557" s="575"/>
      <c r="BV557" s="575"/>
      <c r="BW557" s="575"/>
      <c r="BX557" s="575"/>
      <c r="BY557" s="575"/>
      <c r="BZ557" s="575"/>
      <c r="CA557" s="575"/>
      <c r="CB557" s="575"/>
      <c r="CC557" s="575"/>
      <c r="CD557" s="575"/>
      <c r="CE557" s="575"/>
      <c r="CF557" s="575"/>
      <c r="CG557" s="575"/>
      <c r="CH557" s="575"/>
      <c r="CI557" s="575"/>
      <c r="CJ557" s="575"/>
      <c r="CK557" s="575"/>
      <c r="CL557" s="575"/>
      <c r="CM557" s="575"/>
      <c r="CN557" s="575"/>
      <c r="CO557" s="575"/>
      <c r="CP557" s="575"/>
      <c r="CQ557" s="575"/>
      <c r="CR557" s="575"/>
      <c r="CS557" s="575"/>
      <c r="CT557" s="575"/>
      <c r="CU557" s="575"/>
      <c r="CV557" s="575"/>
      <c r="CW557" s="575"/>
      <c r="CX557" s="575"/>
      <c r="CY557" s="575"/>
      <c r="CZ557" s="575"/>
      <c r="DA557" s="575"/>
      <c r="DB557" s="575"/>
      <c r="DC557" s="575"/>
      <c r="DD557" s="575"/>
      <c r="DE557" s="575"/>
      <c r="DF557" s="575"/>
      <c r="DG557" s="575"/>
      <c r="DH557" s="575"/>
      <c r="DI557" s="575"/>
      <c r="DJ557" s="575"/>
      <c r="DK557" s="575"/>
      <c r="DL557" s="575"/>
      <c r="DM557" s="575"/>
      <c r="DN557" s="575"/>
      <c r="DO557" s="575"/>
      <c r="DP557" s="575"/>
      <c r="DQ557" s="575"/>
      <c r="DR557" s="575"/>
      <c r="DS557" s="575"/>
      <c r="DT557" s="575"/>
      <c r="DU557" s="575"/>
      <c r="DV557" s="575"/>
      <c r="DW557" s="575"/>
      <c r="DX557" s="575"/>
      <c r="DY557" s="575"/>
      <c r="DZ557" s="575"/>
      <c r="EA557" s="575"/>
      <c r="EB557" s="575"/>
      <c r="EC557" s="575"/>
      <c r="ED557" s="575"/>
      <c r="EE557" s="575"/>
      <c r="EF557" s="575"/>
      <c r="EG557" s="575"/>
    </row>
    <row r="558" spans="1:137">
      <c r="A558" s="575"/>
      <c r="B558" s="575"/>
      <c r="C558" s="575"/>
      <c r="D558" s="575"/>
      <c r="E558" s="575"/>
      <c r="F558" s="575"/>
      <c r="G558" s="575"/>
      <c r="H558" s="575"/>
      <c r="I558" s="575"/>
      <c r="J558" s="575"/>
      <c r="K558" s="575"/>
      <c r="L558" s="575"/>
      <c r="M558" s="575"/>
      <c r="N558" s="575"/>
      <c r="O558" s="575"/>
      <c r="P558" s="575"/>
      <c r="Q558" s="575"/>
      <c r="R558" s="575"/>
      <c r="S558" s="575"/>
      <c r="T558" s="575"/>
      <c r="U558" s="575"/>
      <c r="V558" s="575"/>
      <c r="W558" s="575"/>
      <c r="X558" s="575"/>
      <c r="Y558" s="575"/>
      <c r="Z558" s="575"/>
      <c r="AA558" s="575"/>
      <c r="AB558" s="575"/>
      <c r="AC558" s="575"/>
      <c r="AD558" s="575"/>
      <c r="AE558" s="575"/>
      <c r="AF558" s="575"/>
      <c r="AG558" s="575"/>
      <c r="AH558" s="575"/>
      <c r="AI558" s="575"/>
      <c r="AJ558" s="575"/>
      <c r="AK558" s="575"/>
      <c r="AL558" s="575"/>
      <c r="AM558" s="575"/>
      <c r="AN558" s="575"/>
      <c r="AO558" s="575"/>
      <c r="AP558" s="575"/>
      <c r="AQ558" s="575"/>
      <c r="AR558" s="575"/>
      <c r="AS558" s="575"/>
      <c r="AT558" s="575"/>
      <c r="AU558" s="575"/>
      <c r="AV558" s="575"/>
      <c r="AW558" s="575"/>
      <c r="AX558" s="575"/>
      <c r="AY558" s="575"/>
      <c r="AZ558" s="575"/>
      <c r="BA558" s="575"/>
      <c r="BB558" s="575"/>
      <c r="BC558" s="575"/>
      <c r="BD558" s="575"/>
      <c r="BE558" s="575"/>
      <c r="BF558" s="575"/>
      <c r="BG558" s="575"/>
      <c r="BH558" s="575"/>
      <c r="BI558" s="575"/>
      <c r="BJ558" s="575"/>
      <c r="BK558" s="575"/>
      <c r="BL558" s="575"/>
      <c r="BM558" s="575"/>
      <c r="BN558" s="575"/>
      <c r="BO558" s="575"/>
      <c r="BP558" s="575"/>
      <c r="BQ558" s="575"/>
      <c r="BR558" s="575"/>
      <c r="BS558" s="575"/>
      <c r="BT558" s="575"/>
      <c r="BU558" s="575"/>
      <c r="BV558" s="575"/>
      <c r="BW558" s="575"/>
      <c r="BX558" s="575"/>
      <c r="BY558" s="575"/>
      <c r="BZ558" s="575"/>
      <c r="CA558" s="575"/>
      <c r="CB558" s="575"/>
      <c r="CC558" s="575"/>
      <c r="CD558" s="575"/>
      <c r="CE558" s="575"/>
      <c r="CF558" s="575"/>
      <c r="CG558" s="575"/>
      <c r="CH558" s="575"/>
      <c r="CI558" s="575"/>
      <c r="CJ558" s="575"/>
      <c r="CK558" s="575"/>
      <c r="CL558" s="575"/>
      <c r="CM558" s="575"/>
      <c r="CN558" s="575"/>
      <c r="CO558" s="575"/>
      <c r="CP558" s="575"/>
      <c r="CQ558" s="575"/>
      <c r="CR558" s="575"/>
      <c r="CS558" s="575"/>
      <c r="CT558" s="575"/>
      <c r="CU558" s="575"/>
      <c r="CV558" s="575"/>
      <c r="CW558" s="575"/>
      <c r="CX558" s="575"/>
      <c r="CY558" s="575"/>
      <c r="CZ558" s="575"/>
      <c r="DA558" s="575"/>
      <c r="DB558" s="575"/>
      <c r="DC558" s="575"/>
      <c r="DD558" s="575"/>
      <c r="DE558" s="575"/>
      <c r="DF558" s="575"/>
      <c r="DG558" s="575"/>
      <c r="DH558" s="575"/>
      <c r="DI558" s="575"/>
      <c r="DJ558" s="575"/>
      <c r="DK558" s="575"/>
      <c r="DL558" s="575"/>
      <c r="DM558" s="575"/>
      <c r="DN558" s="575"/>
      <c r="DO558" s="575"/>
      <c r="DP558" s="575"/>
      <c r="DQ558" s="575"/>
      <c r="DR558" s="575"/>
      <c r="DS558" s="575"/>
      <c r="DT558" s="575"/>
      <c r="DU558" s="575"/>
      <c r="DV558" s="575"/>
      <c r="DW558" s="575"/>
      <c r="DX558" s="575"/>
      <c r="DY558" s="575"/>
      <c r="DZ558" s="575"/>
      <c r="EA558" s="575"/>
      <c r="EB558" s="575"/>
      <c r="EC558" s="575"/>
      <c r="ED558" s="575"/>
      <c r="EE558" s="575"/>
      <c r="EF558" s="575"/>
      <c r="EG558" s="575"/>
    </row>
    <row r="559" spans="1:137">
      <c r="A559" s="575"/>
      <c r="B559" s="575"/>
      <c r="C559" s="575"/>
      <c r="D559" s="575"/>
      <c r="E559" s="575"/>
      <c r="F559" s="575"/>
      <c r="G559" s="575"/>
      <c r="H559" s="575"/>
      <c r="I559" s="575"/>
      <c r="J559" s="575"/>
      <c r="K559" s="575"/>
      <c r="L559" s="575"/>
      <c r="M559" s="575"/>
      <c r="N559" s="575"/>
      <c r="O559" s="575"/>
      <c r="P559" s="575"/>
      <c r="Q559" s="575"/>
      <c r="R559" s="575"/>
      <c r="S559" s="575"/>
      <c r="T559" s="575"/>
      <c r="U559" s="575"/>
      <c r="V559" s="575"/>
      <c r="W559" s="575"/>
      <c r="X559" s="575"/>
      <c r="Y559" s="575"/>
      <c r="Z559" s="575"/>
      <c r="AA559" s="575"/>
      <c r="AB559" s="575"/>
      <c r="AC559" s="575"/>
      <c r="AD559" s="575"/>
      <c r="AE559" s="575"/>
      <c r="AF559" s="575"/>
      <c r="AG559" s="575"/>
      <c r="AH559" s="575"/>
      <c r="AI559" s="575"/>
      <c r="AJ559" s="575"/>
      <c r="AK559" s="575"/>
      <c r="AL559" s="575"/>
      <c r="AM559" s="575"/>
      <c r="AN559" s="575"/>
      <c r="AO559" s="575"/>
      <c r="AP559" s="575"/>
      <c r="AQ559" s="575"/>
      <c r="AR559" s="575"/>
      <c r="AS559" s="575"/>
      <c r="AT559" s="575"/>
      <c r="AU559" s="575"/>
      <c r="AV559" s="575"/>
      <c r="AW559" s="575"/>
      <c r="AX559" s="575"/>
      <c r="AY559" s="575"/>
      <c r="AZ559" s="575"/>
      <c r="BA559" s="575"/>
      <c r="BB559" s="575"/>
      <c r="BC559" s="575"/>
      <c r="BD559" s="575"/>
      <c r="BE559" s="575"/>
      <c r="BF559" s="575"/>
      <c r="BG559" s="575"/>
      <c r="BH559" s="575"/>
      <c r="BI559" s="575"/>
      <c r="BJ559" s="575"/>
      <c r="BK559" s="575"/>
      <c r="BL559" s="575"/>
      <c r="BM559" s="575"/>
      <c r="BN559" s="575"/>
      <c r="BO559" s="575"/>
      <c r="BP559" s="575"/>
      <c r="BQ559" s="575"/>
      <c r="BR559" s="575"/>
      <c r="BS559" s="575"/>
      <c r="BT559" s="575"/>
      <c r="BU559" s="575"/>
      <c r="BV559" s="575"/>
      <c r="BW559" s="575"/>
      <c r="BX559" s="575"/>
      <c r="BY559" s="575"/>
      <c r="BZ559" s="575"/>
      <c r="CA559" s="575"/>
      <c r="CB559" s="575"/>
      <c r="CC559" s="575"/>
      <c r="CD559" s="575"/>
      <c r="CE559" s="575"/>
      <c r="CF559" s="575"/>
      <c r="CG559" s="575"/>
      <c r="CH559" s="575"/>
      <c r="CI559" s="575"/>
      <c r="CJ559" s="575"/>
      <c r="CK559" s="575"/>
      <c r="CL559" s="575"/>
      <c r="CM559" s="575"/>
      <c r="CN559" s="575"/>
      <c r="CO559" s="575"/>
      <c r="CP559" s="575"/>
      <c r="CQ559" s="575"/>
      <c r="CR559" s="575"/>
      <c r="CS559" s="575"/>
      <c r="CT559" s="575"/>
      <c r="CU559" s="575"/>
      <c r="CV559" s="575"/>
      <c r="CW559" s="575"/>
      <c r="CX559" s="575"/>
      <c r="CY559" s="575"/>
      <c r="CZ559" s="575"/>
      <c r="DA559" s="575"/>
      <c r="DB559" s="575"/>
      <c r="DC559" s="575"/>
      <c r="DD559" s="575"/>
      <c r="DE559" s="575"/>
      <c r="DF559" s="575"/>
      <c r="DG559" s="575"/>
      <c r="DH559" s="575"/>
      <c r="DI559" s="575"/>
      <c r="DJ559" s="575"/>
      <c r="DK559" s="575"/>
      <c r="DL559" s="575"/>
      <c r="DM559" s="575"/>
      <c r="DN559" s="575"/>
      <c r="DO559" s="575"/>
      <c r="DP559" s="575"/>
      <c r="DQ559" s="575"/>
      <c r="DR559" s="575"/>
      <c r="DS559" s="575"/>
      <c r="DT559" s="575"/>
      <c r="DU559" s="575"/>
      <c r="DV559" s="575"/>
      <c r="DW559" s="575"/>
      <c r="DX559" s="575"/>
      <c r="DY559" s="575"/>
      <c r="DZ559" s="575"/>
      <c r="EA559" s="575"/>
      <c r="EB559" s="575"/>
      <c r="EC559" s="575"/>
      <c r="ED559" s="575"/>
      <c r="EE559" s="575"/>
      <c r="EF559" s="575"/>
      <c r="EG559" s="575"/>
    </row>
    <row r="560" spans="1:137">
      <c r="A560" s="575"/>
      <c r="B560" s="575"/>
      <c r="C560" s="575"/>
      <c r="D560" s="575"/>
      <c r="E560" s="575"/>
      <c r="F560" s="575"/>
      <c r="G560" s="575"/>
      <c r="H560" s="575"/>
      <c r="I560" s="575"/>
      <c r="J560" s="575"/>
      <c r="K560" s="575"/>
      <c r="L560" s="575"/>
      <c r="M560" s="575"/>
      <c r="N560" s="575"/>
      <c r="O560" s="575"/>
      <c r="P560" s="575"/>
      <c r="Q560" s="575"/>
      <c r="R560" s="575"/>
      <c r="S560" s="575"/>
      <c r="T560" s="575"/>
      <c r="U560" s="575"/>
      <c r="V560" s="575"/>
      <c r="W560" s="575"/>
      <c r="X560" s="575"/>
      <c r="Y560" s="575"/>
      <c r="Z560" s="575"/>
      <c r="AA560" s="575"/>
      <c r="AB560" s="575"/>
      <c r="AC560" s="575"/>
      <c r="AD560" s="575"/>
      <c r="AE560" s="575"/>
      <c r="AF560" s="575"/>
      <c r="AG560" s="575"/>
      <c r="AH560" s="575"/>
      <c r="AI560" s="575"/>
      <c r="AJ560" s="575"/>
      <c r="AK560" s="575"/>
      <c r="AL560" s="575"/>
      <c r="AM560" s="575"/>
      <c r="AN560" s="575"/>
      <c r="AO560" s="575"/>
      <c r="AP560" s="575"/>
      <c r="AQ560" s="575"/>
      <c r="AR560" s="575"/>
      <c r="AS560" s="575"/>
      <c r="AT560" s="575"/>
      <c r="AU560" s="575"/>
      <c r="AV560" s="575"/>
      <c r="AW560" s="575"/>
      <c r="AX560" s="575"/>
      <c r="AY560" s="575"/>
      <c r="AZ560" s="575"/>
      <c r="BA560" s="575"/>
      <c r="BB560" s="575"/>
      <c r="BC560" s="575"/>
      <c r="BD560" s="575"/>
      <c r="BE560" s="575"/>
      <c r="BF560" s="575"/>
      <c r="BG560" s="575"/>
      <c r="BH560" s="575"/>
      <c r="BI560" s="575"/>
      <c r="BJ560" s="575"/>
      <c r="BK560" s="575"/>
      <c r="BL560" s="575"/>
      <c r="BM560" s="575"/>
      <c r="BN560" s="575"/>
      <c r="BO560" s="575"/>
      <c r="BP560" s="575"/>
      <c r="BQ560" s="575"/>
      <c r="BR560" s="575"/>
      <c r="BS560" s="575"/>
      <c r="BT560" s="575"/>
      <c r="BU560" s="575"/>
      <c r="BV560" s="575"/>
      <c r="BW560" s="575"/>
      <c r="BX560" s="575"/>
      <c r="BY560" s="575"/>
      <c r="BZ560" s="575"/>
      <c r="CA560" s="575"/>
      <c r="CB560" s="575"/>
      <c r="CC560" s="575"/>
      <c r="CD560" s="575"/>
      <c r="CE560" s="575"/>
      <c r="CF560" s="575"/>
      <c r="CG560" s="575"/>
      <c r="CH560" s="575"/>
      <c r="CI560" s="575"/>
      <c r="CJ560" s="575"/>
      <c r="CK560" s="575"/>
      <c r="CL560" s="575"/>
      <c r="CM560" s="575"/>
      <c r="CN560" s="575"/>
      <c r="CO560" s="575"/>
      <c r="CP560" s="575"/>
      <c r="CQ560" s="575"/>
      <c r="CR560" s="575"/>
      <c r="CS560" s="575"/>
      <c r="CT560" s="575"/>
      <c r="CU560" s="575"/>
      <c r="CV560" s="575"/>
      <c r="CW560" s="575"/>
      <c r="CX560" s="575"/>
      <c r="CY560" s="575"/>
      <c r="CZ560" s="575"/>
      <c r="DA560" s="575"/>
      <c r="DB560" s="575"/>
      <c r="DC560" s="575"/>
      <c r="DD560" s="575"/>
      <c r="DE560" s="575"/>
      <c r="DF560" s="575"/>
      <c r="DG560" s="575"/>
      <c r="DH560" s="575"/>
      <c r="DI560" s="575"/>
      <c r="DJ560" s="575"/>
      <c r="DK560" s="575"/>
      <c r="DL560" s="575"/>
      <c r="DM560" s="575"/>
      <c r="DN560" s="575"/>
      <c r="DO560" s="575"/>
      <c r="DP560" s="575"/>
      <c r="DQ560" s="575"/>
      <c r="DR560" s="575"/>
      <c r="DS560" s="575"/>
      <c r="DT560" s="575"/>
      <c r="DU560" s="575"/>
      <c r="DV560" s="575"/>
      <c r="DW560" s="575"/>
      <c r="DX560" s="575"/>
      <c r="DY560" s="575"/>
      <c r="DZ560" s="575"/>
      <c r="EA560" s="575"/>
      <c r="EB560" s="575"/>
      <c r="EC560" s="575"/>
      <c r="ED560" s="575"/>
      <c r="EE560" s="575"/>
      <c r="EF560" s="575"/>
      <c r="EG560" s="575"/>
    </row>
    <row r="561" spans="1:137">
      <c r="A561" s="575"/>
      <c r="B561" s="575"/>
      <c r="C561" s="575"/>
      <c r="D561" s="575"/>
      <c r="E561" s="575"/>
      <c r="F561" s="575"/>
      <c r="G561" s="575"/>
      <c r="H561" s="575"/>
      <c r="I561" s="575"/>
      <c r="J561" s="575"/>
      <c r="K561" s="575"/>
      <c r="L561" s="575"/>
      <c r="M561" s="575"/>
      <c r="N561" s="575"/>
      <c r="O561" s="575"/>
      <c r="P561" s="575"/>
      <c r="Q561" s="575"/>
      <c r="R561" s="575"/>
      <c r="S561" s="575"/>
      <c r="T561" s="575"/>
      <c r="U561" s="575"/>
      <c r="V561" s="575"/>
      <c r="W561" s="575"/>
      <c r="X561" s="575"/>
      <c r="Y561" s="575"/>
      <c r="Z561" s="575"/>
      <c r="AA561" s="575"/>
      <c r="AB561" s="575"/>
      <c r="AC561" s="575"/>
      <c r="AD561" s="575"/>
      <c r="AE561" s="575"/>
      <c r="AF561" s="575"/>
      <c r="AG561" s="575"/>
      <c r="AH561" s="575"/>
      <c r="AI561" s="575"/>
      <c r="AJ561" s="575"/>
      <c r="AK561" s="575"/>
      <c r="AL561" s="575"/>
      <c r="AM561" s="575"/>
      <c r="AN561" s="575"/>
      <c r="AO561" s="575"/>
      <c r="AP561" s="575"/>
      <c r="AQ561" s="575"/>
      <c r="AR561" s="575"/>
      <c r="AS561" s="575"/>
      <c r="AT561" s="575"/>
      <c r="AU561" s="575"/>
      <c r="AV561" s="575"/>
      <c r="AW561" s="575"/>
      <c r="AX561" s="575"/>
      <c r="AY561" s="575"/>
      <c r="AZ561" s="575"/>
      <c r="BA561" s="575"/>
      <c r="BB561" s="575"/>
      <c r="BC561" s="575"/>
      <c r="BD561" s="575"/>
      <c r="BE561" s="575"/>
      <c r="BF561" s="575"/>
      <c r="BG561" s="575"/>
      <c r="BH561" s="575"/>
      <c r="BI561" s="575"/>
      <c r="BJ561" s="575"/>
      <c r="BK561" s="575"/>
      <c r="BL561" s="575"/>
      <c r="BM561" s="575"/>
      <c r="BN561" s="575"/>
      <c r="BO561" s="575"/>
      <c r="BP561" s="575"/>
      <c r="BQ561" s="575"/>
      <c r="BR561" s="575"/>
      <c r="BS561" s="575"/>
      <c r="BT561" s="575"/>
      <c r="BU561" s="575"/>
      <c r="BV561" s="575"/>
      <c r="BW561" s="575"/>
      <c r="BX561" s="575"/>
      <c r="BY561" s="575"/>
      <c r="BZ561" s="575"/>
      <c r="CA561" s="575"/>
      <c r="CB561" s="575"/>
      <c r="CC561" s="575"/>
      <c r="CD561" s="575"/>
      <c r="CE561" s="575"/>
      <c r="CF561" s="575"/>
      <c r="CG561" s="575"/>
      <c r="CH561" s="575"/>
      <c r="CI561" s="575"/>
      <c r="CJ561" s="575"/>
      <c r="CK561" s="575"/>
      <c r="CL561" s="575"/>
      <c r="CM561" s="575"/>
      <c r="CN561" s="575"/>
      <c r="CO561" s="575"/>
      <c r="CP561" s="575"/>
      <c r="CQ561" s="575"/>
      <c r="CR561" s="575"/>
      <c r="CS561" s="575"/>
      <c r="CT561" s="575"/>
      <c r="CU561" s="575"/>
      <c r="CV561" s="575"/>
      <c r="CW561" s="575"/>
      <c r="CX561" s="575"/>
      <c r="CY561" s="575"/>
      <c r="CZ561" s="575"/>
      <c r="DA561" s="575"/>
      <c r="DB561" s="575"/>
      <c r="DC561" s="575"/>
      <c r="DD561" s="575"/>
      <c r="DE561" s="575"/>
      <c r="DF561" s="575"/>
      <c r="DG561" s="575"/>
      <c r="DH561" s="575"/>
      <c r="DI561" s="575"/>
      <c r="DJ561" s="575"/>
      <c r="DK561" s="575"/>
      <c r="DL561" s="575"/>
      <c r="DM561" s="575"/>
      <c r="DN561" s="575"/>
      <c r="DO561" s="575"/>
      <c r="DP561" s="575"/>
      <c r="DQ561" s="575"/>
      <c r="DR561" s="575"/>
      <c r="DS561" s="575"/>
      <c r="DT561" s="575"/>
      <c r="DU561" s="575"/>
      <c r="DV561" s="575"/>
      <c r="DW561" s="575"/>
      <c r="DX561" s="575"/>
      <c r="DY561" s="575"/>
      <c r="DZ561" s="575"/>
      <c r="EA561" s="575"/>
      <c r="EB561" s="575"/>
      <c r="EC561" s="575"/>
      <c r="ED561" s="575"/>
      <c r="EE561" s="575"/>
      <c r="EF561" s="575"/>
      <c r="EG561" s="575"/>
    </row>
    <row r="562" spans="1:137">
      <c r="A562" s="575"/>
      <c r="B562" s="575"/>
      <c r="C562" s="575"/>
      <c r="D562" s="575"/>
      <c r="E562" s="575"/>
      <c r="F562" s="575"/>
      <c r="G562" s="575"/>
      <c r="H562" s="575"/>
      <c r="I562" s="575"/>
      <c r="J562" s="575"/>
      <c r="K562" s="575"/>
      <c r="L562" s="575"/>
      <c r="M562" s="575"/>
      <c r="N562" s="575"/>
      <c r="O562" s="575"/>
      <c r="P562" s="575"/>
      <c r="Q562" s="575"/>
      <c r="R562" s="575"/>
      <c r="S562" s="575"/>
      <c r="T562" s="575"/>
      <c r="U562" s="575"/>
      <c r="V562" s="575"/>
      <c r="W562" s="575"/>
      <c r="X562" s="575"/>
      <c r="Y562" s="575"/>
      <c r="Z562" s="575"/>
      <c r="AA562" s="575"/>
      <c r="AB562" s="575"/>
      <c r="AC562" s="575"/>
      <c r="AD562" s="575"/>
      <c r="AE562" s="575"/>
      <c r="AF562" s="575"/>
      <c r="AG562" s="575"/>
      <c r="AH562" s="575"/>
      <c r="AI562" s="575"/>
      <c r="AJ562" s="575"/>
      <c r="AK562" s="575"/>
      <c r="AL562" s="575"/>
      <c r="AM562" s="575"/>
      <c r="AN562" s="575"/>
      <c r="AO562" s="575"/>
      <c r="AP562" s="575"/>
      <c r="AQ562" s="575"/>
      <c r="AR562" s="575"/>
      <c r="AS562" s="575"/>
      <c r="AT562" s="575"/>
      <c r="AU562" s="575"/>
      <c r="AV562" s="575"/>
      <c r="AW562" s="575"/>
      <c r="AX562" s="575"/>
      <c r="AY562" s="575"/>
      <c r="AZ562" s="575"/>
      <c r="BA562" s="575"/>
      <c r="BB562" s="575"/>
      <c r="BC562" s="575"/>
      <c r="BD562" s="575"/>
      <c r="BE562" s="575"/>
      <c r="BF562" s="575"/>
      <c r="BG562" s="575"/>
      <c r="BH562" s="575"/>
      <c r="BI562" s="575"/>
      <c r="BJ562" s="575"/>
      <c r="BK562" s="575"/>
      <c r="BL562" s="575"/>
      <c r="BM562" s="575"/>
      <c r="BN562" s="575"/>
      <c r="BO562" s="575"/>
      <c r="BP562" s="575"/>
      <c r="BQ562" s="575"/>
      <c r="BR562" s="575"/>
      <c r="BS562" s="575"/>
      <c r="BT562" s="575"/>
      <c r="BU562" s="575"/>
      <c r="BV562" s="575"/>
      <c r="BW562" s="575"/>
      <c r="BX562" s="575"/>
      <c r="BY562" s="575"/>
      <c r="BZ562" s="575"/>
      <c r="CA562" s="575"/>
      <c r="CB562" s="575"/>
      <c r="CC562" s="575"/>
      <c r="CD562" s="575"/>
      <c r="CE562" s="575"/>
      <c r="CF562" s="575"/>
      <c r="CG562" s="575"/>
      <c r="CH562" s="575"/>
      <c r="CI562" s="575"/>
      <c r="CJ562" s="575"/>
      <c r="CK562" s="575"/>
      <c r="CL562" s="575"/>
      <c r="CM562" s="575"/>
      <c r="CN562" s="575"/>
      <c r="CO562" s="575"/>
      <c r="CP562" s="575"/>
      <c r="CQ562" s="575"/>
      <c r="CR562" s="575"/>
      <c r="CS562" s="575"/>
      <c r="CT562" s="575"/>
      <c r="CU562" s="575"/>
      <c r="CV562" s="575"/>
      <c r="CW562" s="575"/>
      <c r="CX562" s="575"/>
      <c r="CY562" s="575"/>
      <c r="CZ562" s="575"/>
      <c r="DA562" s="575"/>
      <c r="DB562" s="575"/>
      <c r="DC562" s="575"/>
      <c r="DD562" s="575"/>
      <c r="DE562" s="575"/>
      <c r="DF562" s="575"/>
      <c r="DG562" s="575"/>
      <c r="DH562" s="575"/>
      <c r="DI562" s="575"/>
      <c r="DJ562" s="575"/>
      <c r="DK562" s="575"/>
      <c r="DL562" s="575"/>
      <c r="DM562" s="575"/>
      <c r="DN562" s="575"/>
      <c r="DO562" s="575"/>
      <c r="DP562" s="575"/>
      <c r="DQ562" s="575"/>
      <c r="DR562" s="575"/>
      <c r="DS562" s="575"/>
      <c r="DT562" s="575"/>
      <c r="DU562" s="575"/>
      <c r="DV562" s="575"/>
      <c r="DW562" s="575"/>
      <c r="DX562" s="575"/>
      <c r="DY562" s="575"/>
      <c r="DZ562" s="575"/>
      <c r="EA562" s="575"/>
      <c r="EB562" s="575"/>
      <c r="EC562" s="575"/>
      <c r="ED562" s="575"/>
      <c r="EE562" s="575"/>
      <c r="EF562" s="575"/>
      <c r="EG562" s="575"/>
    </row>
    <row r="563" spans="1:137">
      <c r="A563" s="575"/>
      <c r="B563" s="575"/>
      <c r="C563" s="575"/>
      <c r="D563" s="575"/>
      <c r="E563" s="575"/>
      <c r="F563" s="575"/>
      <c r="G563" s="575"/>
      <c r="H563" s="575"/>
      <c r="I563" s="575"/>
      <c r="J563" s="575"/>
      <c r="K563" s="575"/>
      <c r="L563" s="575"/>
      <c r="M563" s="575"/>
      <c r="N563" s="575"/>
      <c r="O563" s="575"/>
      <c r="P563" s="575"/>
      <c r="Q563" s="575"/>
      <c r="R563" s="575"/>
      <c r="S563" s="575"/>
      <c r="T563" s="575"/>
      <c r="U563" s="575"/>
      <c r="V563" s="575"/>
      <c r="W563" s="575"/>
      <c r="X563" s="575"/>
      <c r="Y563" s="575"/>
      <c r="Z563" s="575"/>
      <c r="AA563" s="575"/>
      <c r="AB563" s="575"/>
      <c r="AC563" s="575"/>
      <c r="AD563" s="575"/>
      <c r="AE563" s="575"/>
      <c r="AF563" s="575"/>
      <c r="AG563" s="575"/>
      <c r="AH563" s="575"/>
      <c r="AI563" s="575"/>
      <c r="AJ563" s="575"/>
      <c r="AK563" s="575"/>
      <c r="AL563" s="575"/>
      <c r="AM563" s="575"/>
      <c r="AN563" s="575"/>
      <c r="AO563" s="575"/>
      <c r="AP563" s="575"/>
      <c r="AQ563" s="575"/>
      <c r="AR563" s="575"/>
      <c r="AS563" s="575"/>
      <c r="AT563" s="575"/>
      <c r="AU563" s="575"/>
      <c r="AV563" s="575"/>
      <c r="AW563" s="575"/>
      <c r="AX563" s="575"/>
      <c r="AY563" s="575"/>
      <c r="AZ563" s="575"/>
      <c r="BA563" s="575"/>
      <c r="BB563" s="575"/>
      <c r="BC563" s="575"/>
      <c r="BD563" s="575"/>
      <c r="BE563" s="575"/>
      <c r="BF563" s="575"/>
      <c r="BG563" s="575"/>
      <c r="BH563" s="575"/>
      <c r="BI563" s="575"/>
      <c r="BJ563" s="575"/>
      <c r="BK563" s="575"/>
      <c r="BL563" s="575"/>
      <c r="BM563" s="575"/>
      <c r="BN563" s="575"/>
      <c r="BO563" s="575"/>
      <c r="BP563" s="575"/>
      <c r="BQ563" s="575"/>
      <c r="BR563" s="575"/>
      <c r="BS563" s="575"/>
      <c r="BT563" s="575"/>
      <c r="BU563" s="575"/>
      <c r="BV563" s="575"/>
      <c r="BW563" s="575"/>
      <c r="BX563" s="575"/>
      <c r="BY563" s="575"/>
      <c r="BZ563" s="575"/>
      <c r="CA563" s="575"/>
      <c r="CB563" s="575"/>
      <c r="CC563" s="575"/>
      <c r="CD563" s="575"/>
      <c r="CE563" s="575"/>
      <c r="CF563" s="575"/>
      <c r="CG563" s="575"/>
      <c r="CH563" s="575"/>
      <c r="CI563" s="575"/>
      <c r="CJ563" s="575"/>
      <c r="CK563" s="575"/>
      <c r="CL563" s="575"/>
      <c r="CM563" s="575"/>
      <c r="CN563" s="575"/>
      <c r="CO563" s="575"/>
      <c r="CP563" s="575"/>
      <c r="CQ563" s="575"/>
      <c r="CR563" s="575"/>
      <c r="CS563" s="575"/>
      <c r="CT563" s="575"/>
      <c r="CU563" s="575"/>
      <c r="CV563" s="575"/>
      <c r="CW563" s="575"/>
      <c r="CX563" s="575"/>
      <c r="CY563" s="575"/>
      <c r="CZ563" s="575"/>
      <c r="DA563" s="575"/>
      <c r="DB563" s="575"/>
      <c r="DC563" s="575"/>
      <c r="DD563" s="575"/>
      <c r="DE563" s="575"/>
      <c r="DF563" s="575"/>
      <c r="DG563" s="575"/>
      <c r="DH563" s="575"/>
      <c r="DI563" s="575"/>
      <c r="DJ563" s="575"/>
      <c r="DK563" s="575"/>
      <c r="DL563" s="575"/>
      <c r="DM563" s="575"/>
      <c r="DN563" s="575"/>
      <c r="DO563" s="575"/>
      <c r="DP563" s="575"/>
      <c r="DQ563" s="575"/>
      <c r="DR563" s="575"/>
      <c r="DS563" s="575"/>
      <c r="DT563" s="575"/>
      <c r="DU563" s="575"/>
      <c r="DV563" s="575"/>
      <c r="DW563" s="575"/>
      <c r="DX563" s="575"/>
      <c r="DY563" s="575"/>
      <c r="DZ563" s="575"/>
      <c r="EA563" s="575"/>
      <c r="EB563" s="575"/>
      <c r="EC563" s="575"/>
      <c r="ED563" s="575"/>
      <c r="EE563" s="575"/>
      <c r="EF563" s="575"/>
      <c r="EG563" s="575"/>
    </row>
    <row r="564" spans="1:137">
      <c r="A564" s="575"/>
      <c r="B564" s="575"/>
      <c r="C564" s="575"/>
      <c r="D564" s="575"/>
      <c r="E564" s="575"/>
      <c r="F564" s="575"/>
      <c r="G564" s="575"/>
      <c r="H564" s="575"/>
      <c r="I564" s="575"/>
      <c r="J564" s="575"/>
      <c r="K564" s="575"/>
      <c r="L564" s="575"/>
      <c r="M564" s="575"/>
      <c r="N564" s="575"/>
      <c r="O564" s="575"/>
      <c r="P564" s="575"/>
      <c r="Q564" s="575"/>
      <c r="R564" s="575"/>
      <c r="S564" s="575"/>
      <c r="T564" s="575"/>
      <c r="U564" s="575"/>
      <c r="V564" s="575"/>
      <c r="W564" s="575"/>
      <c r="X564" s="575"/>
      <c r="Y564" s="575"/>
      <c r="Z564" s="575"/>
      <c r="AA564" s="575"/>
      <c r="AB564" s="575"/>
      <c r="AC564" s="575"/>
      <c r="AD564" s="575"/>
      <c r="AE564" s="575"/>
      <c r="AF564" s="575"/>
      <c r="AG564" s="575"/>
      <c r="AH564" s="575"/>
      <c r="AI564" s="575"/>
      <c r="AJ564" s="575"/>
      <c r="AK564" s="575"/>
      <c r="AL564" s="575"/>
      <c r="AM564" s="575"/>
      <c r="AN564" s="575"/>
      <c r="AO564" s="575"/>
      <c r="AP564" s="575"/>
      <c r="AQ564" s="575"/>
      <c r="AR564" s="575"/>
      <c r="AS564" s="575"/>
      <c r="AT564" s="575"/>
      <c r="AU564" s="575"/>
      <c r="AV564" s="575"/>
      <c r="AW564" s="575"/>
      <c r="AX564" s="575"/>
      <c r="AY564" s="575"/>
      <c r="AZ564" s="575"/>
      <c r="BA564" s="575"/>
      <c r="BB564" s="575"/>
      <c r="BC564" s="575"/>
      <c r="BD564" s="575"/>
      <c r="BE564" s="575"/>
      <c r="BF564" s="575"/>
      <c r="BG564" s="575"/>
      <c r="BH564" s="575"/>
      <c r="BI564" s="575"/>
      <c r="BJ564" s="575"/>
      <c r="BK564" s="575"/>
      <c r="BL564" s="575"/>
      <c r="BM564" s="575"/>
      <c r="BN564" s="575"/>
      <c r="BO564" s="575"/>
      <c r="BP564" s="575"/>
      <c r="BQ564" s="575"/>
      <c r="BR564" s="575"/>
      <c r="BS564" s="575"/>
      <c r="BT564" s="575"/>
      <c r="BU564" s="575"/>
      <c r="BV564" s="575"/>
      <c r="BW564" s="575"/>
      <c r="BX564" s="575"/>
      <c r="BY564" s="575"/>
      <c r="BZ564" s="575"/>
      <c r="CA564" s="575"/>
      <c r="CB564" s="575"/>
      <c r="CC564" s="575"/>
      <c r="CD564" s="575"/>
      <c r="CE564" s="575"/>
      <c r="CF564" s="575"/>
      <c r="CG564" s="575"/>
      <c r="CH564" s="575"/>
      <c r="CI564" s="575"/>
      <c r="CJ564" s="575"/>
      <c r="CK564" s="575"/>
      <c r="CL564" s="575"/>
      <c r="CM564" s="575"/>
      <c r="CN564" s="575"/>
      <c r="CO564" s="575"/>
      <c r="CP564" s="575"/>
      <c r="CQ564" s="575"/>
      <c r="CR564" s="575"/>
      <c r="CS564" s="575"/>
      <c r="CT564" s="575"/>
      <c r="CU564" s="575"/>
      <c r="CV564" s="575"/>
      <c r="CW564" s="575"/>
      <c r="CX564" s="575"/>
      <c r="CY564" s="575"/>
      <c r="CZ564" s="575"/>
      <c r="DA564" s="575"/>
      <c r="DB564" s="575"/>
      <c r="DC564" s="575"/>
      <c r="DD564" s="575"/>
      <c r="DE564" s="575"/>
      <c r="DF564" s="575"/>
      <c r="DG564" s="575"/>
      <c r="DH564" s="575"/>
      <c r="DI564" s="575"/>
      <c r="DJ564" s="575"/>
      <c r="DK564" s="575"/>
      <c r="DL564" s="575"/>
      <c r="DM564" s="575"/>
      <c r="DN564" s="575"/>
      <c r="DO564" s="575"/>
      <c r="DP564" s="575"/>
      <c r="DQ564" s="575"/>
      <c r="DR564" s="575"/>
      <c r="DS564" s="575"/>
      <c r="DT564" s="575"/>
      <c r="DU564" s="575"/>
      <c r="DV564" s="575"/>
      <c r="DW564" s="575"/>
      <c r="DX564" s="575"/>
      <c r="DY564" s="575"/>
      <c r="DZ564" s="575"/>
      <c r="EA564" s="575"/>
      <c r="EB564" s="575"/>
      <c r="EC564" s="575"/>
      <c r="ED564" s="575"/>
      <c r="EE564" s="575"/>
      <c r="EF564" s="575"/>
      <c r="EG564" s="575"/>
    </row>
    <row r="565" spans="1:137">
      <c r="A565" s="575"/>
      <c r="B565" s="575"/>
      <c r="C565" s="575"/>
      <c r="D565" s="575"/>
      <c r="E565" s="575"/>
      <c r="F565" s="575"/>
      <c r="G565" s="575"/>
      <c r="H565" s="575"/>
      <c r="I565" s="575"/>
      <c r="J565" s="575"/>
      <c r="K565" s="575"/>
      <c r="L565" s="575"/>
      <c r="M565" s="575"/>
      <c r="N565" s="575"/>
      <c r="O565" s="575"/>
      <c r="P565" s="575"/>
      <c r="Q565" s="575"/>
      <c r="R565" s="575"/>
      <c r="S565" s="575"/>
      <c r="T565" s="575"/>
      <c r="U565" s="575"/>
      <c r="V565" s="575"/>
      <c r="W565" s="575"/>
      <c r="X565" s="575"/>
      <c r="Y565" s="575"/>
      <c r="Z565" s="575"/>
      <c r="AA565" s="575"/>
      <c r="AB565" s="575"/>
      <c r="AC565" s="575"/>
      <c r="AD565" s="575"/>
      <c r="AE565" s="575"/>
      <c r="AF565" s="575"/>
      <c r="AG565" s="575"/>
      <c r="AH565" s="575"/>
      <c r="AI565" s="575"/>
      <c r="AJ565" s="575"/>
      <c r="AK565" s="575"/>
      <c r="AL565" s="575"/>
      <c r="AM565" s="575"/>
      <c r="AN565" s="575"/>
      <c r="AO565" s="575"/>
      <c r="AP565" s="575"/>
      <c r="AQ565" s="575"/>
      <c r="AR565" s="575"/>
      <c r="AS565" s="575"/>
      <c r="AT565" s="575"/>
      <c r="AU565" s="575"/>
      <c r="AV565" s="575"/>
      <c r="AW565" s="575"/>
      <c r="AX565" s="575"/>
      <c r="AY565" s="575"/>
      <c r="AZ565" s="575"/>
      <c r="BA565" s="575"/>
      <c r="BB565" s="575"/>
      <c r="BC565" s="575"/>
      <c r="BD565" s="575"/>
      <c r="BE565" s="575"/>
      <c r="BF565" s="575"/>
      <c r="BG565" s="575"/>
      <c r="BH565" s="575"/>
      <c r="BI565" s="575"/>
      <c r="BJ565" s="575"/>
      <c r="BK565" s="575"/>
      <c r="BL565" s="575"/>
      <c r="BM565" s="575"/>
      <c r="BN565" s="575"/>
      <c r="BO565" s="575"/>
      <c r="BP565" s="575"/>
      <c r="BQ565" s="575"/>
      <c r="BR565" s="575"/>
      <c r="BS565" s="575"/>
      <c r="BT565" s="575"/>
      <c r="BU565" s="575"/>
      <c r="BV565" s="575"/>
      <c r="BW565" s="575"/>
      <c r="BX565" s="575"/>
      <c r="BY565" s="575"/>
      <c r="BZ565" s="575"/>
      <c r="CA565" s="575"/>
      <c r="CB565" s="575"/>
      <c r="CC565" s="575"/>
      <c r="CD565" s="575"/>
      <c r="CE565" s="575"/>
      <c r="CF565" s="575"/>
      <c r="CG565" s="575"/>
      <c r="CH565" s="575"/>
      <c r="CI565" s="575"/>
      <c r="CJ565" s="575"/>
      <c r="CK565" s="575"/>
      <c r="CL565" s="575"/>
      <c r="CM565" s="575"/>
      <c r="CN565" s="575"/>
      <c r="CO565" s="575"/>
      <c r="CP565" s="575"/>
      <c r="CQ565" s="575"/>
      <c r="CR565" s="575"/>
      <c r="CS565" s="575"/>
      <c r="CT565" s="575"/>
      <c r="CU565" s="575"/>
      <c r="CV565" s="575"/>
      <c r="CW565" s="575"/>
      <c r="CX565" s="575"/>
      <c r="CY565" s="575"/>
      <c r="CZ565" s="575"/>
      <c r="DA565" s="575"/>
      <c r="DB565" s="575"/>
      <c r="DC565" s="575"/>
      <c r="DD565" s="575"/>
      <c r="DE565" s="575"/>
      <c r="DF565" s="575"/>
      <c r="DG565" s="575"/>
      <c r="DH565" s="575"/>
      <c r="DI565" s="575"/>
      <c r="DJ565" s="575"/>
      <c r="DK565" s="575"/>
      <c r="DL565" s="575"/>
      <c r="DM565" s="575"/>
      <c r="DN565" s="575"/>
      <c r="DO565" s="575"/>
      <c r="DP565" s="575"/>
      <c r="DQ565" s="575"/>
      <c r="DR565" s="575"/>
      <c r="DS565" s="575"/>
      <c r="DT565" s="575"/>
      <c r="DU565" s="575"/>
      <c r="DV565" s="575"/>
      <c r="DW565" s="575"/>
      <c r="DX565" s="575"/>
      <c r="DY565" s="575"/>
      <c r="DZ565" s="575"/>
      <c r="EA565" s="575"/>
      <c r="EB565" s="575"/>
      <c r="EC565" s="575"/>
      <c r="ED565" s="575"/>
      <c r="EE565" s="575"/>
      <c r="EF565" s="575"/>
      <c r="EG565" s="575"/>
    </row>
    <row r="566" spans="1:137">
      <c r="A566" s="575"/>
      <c r="B566" s="575"/>
      <c r="C566" s="575"/>
      <c r="D566" s="575"/>
      <c r="E566" s="575"/>
      <c r="F566" s="575"/>
      <c r="G566" s="575"/>
      <c r="H566" s="575"/>
      <c r="I566" s="575"/>
      <c r="J566" s="575"/>
      <c r="K566" s="575"/>
      <c r="L566" s="575"/>
      <c r="M566" s="575"/>
      <c r="N566" s="575"/>
      <c r="O566" s="575"/>
      <c r="P566" s="575"/>
      <c r="Q566" s="575"/>
      <c r="R566" s="575"/>
      <c r="S566" s="575"/>
      <c r="T566" s="575"/>
      <c r="U566" s="575"/>
      <c r="V566" s="575"/>
      <c r="W566" s="575"/>
      <c r="X566" s="575"/>
      <c r="Y566" s="575"/>
      <c r="Z566" s="575"/>
      <c r="AA566" s="575"/>
      <c r="AB566" s="575"/>
      <c r="AC566" s="575"/>
      <c r="AD566" s="575"/>
      <c r="AE566" s="575"/>
      <c r="AF566" s="575"/>
      <c r="AG566" s="575"/>
      <c r="AH566" s="575"/>
      <c r="AI566" s="575"/>
      <c r="AJ566" s="575"/>
      <c r="AK566" s="575"/>
      <c r="AL566" s="575"/>
      <c r="AM566" s="575"/>
      <c r="AN566" s="575"/>
      <c r="AO566" s="575"/>
      <c r="AP566" s="575"/>
      <c r="AQ566" s="575"/>
      <c r="AR566" s="575"/>
      <c r="AS566" s="575"/>
      <c r="AT566" s="575"/>
      <c r="AU566" s="575"/>
      <c r="AV566" s="575"/>
      <c r="AW566" s="575"/>
      <c r="AX566" s="575"/>
      <c r="AY566" s="575"/>
      <c r="AZ566" s="575"/>
      <c r="BA566" s="575"/>
      <c r="BB566" s="575"/>
      <c r="BC566" s="575"/>
      <c r="BD566" s="575"/>
      <c r="BE566" s="575"/>
      <c r="BF566" s="575"/>
      <c r="BG566" s="575"/>
      <c r="BH566" s="575"/>
      <c r="BI566" s="575"/>
      <c r="BJ566" s="575"/>
      <c r="BK566" s="575"/>
      <c r="BL566" s="575"/>
      <c r="BM566" s="575"/>
      <c r="BN566" s="575"/>
      <c r="BO566" s="575"/>
      <c r="BP566" s="575"/>
      <c r="BQ566" s="575"/>
      <c r="BR566" s="575"/>
      <c r="BS566" s="575"/>
      <c r="BT566" s="575"/>
      <c r="BU566" s="575"/>
      <c r="BV566" s="575"/>
      <c r="BW566" s="575"/>
      <c r="BX566" s="575"/>
      <c r="BY566" s="575"/>
      <c r="BZ566" s="575"/>
      <c r="CA566" s="575"/>
      <c r="CB566" s="575"/>
      <c r="CC566" s="575"/>
      <c r="CD566" s="575"/>
      <c r="CE566" s="575"/>
      <c r="CF566" s="575"/>
      <c r="CG566" s="575"/>
      <c r="CH566" s="575"/>
      <c r="CI566" s="575"/>
      <c r="CJ566" s="575"/>
      <c r="CK566" s="575"/>
      <c r="CL566" s="575"/>
      <c r="CM566" s="575"/>
      <c r="CN566" s="575"/>
      <c r="CO566" s="575"/>
      <c r="CP566" s="575"/>
      <c r="CQ566" s="575"/>
      <c r="CR566" s="575"/>
      <c r="CS566" s="575"/>
      <c r="CT566" s="575"/>
      <c r="CU566" s="575"/>
      <c r="CV566" s="575"/>
      <c r="CW566" s="575"/>
      <c r="CX566" s="575"/>
      <c r="CY566" s="575"/>
      <c r="CZ566" s="575"/>
      <c r="DA566" s="575"/>
      <c r="DB566" s="575"/>
      <c r="DC566" s="575"/>
      <c r="DD566" s="575"/>
      <c r="DE566" s="575"/>
      <c r="DF566" s="575"/>
      <c r="DG566" s="575"/>
      <c r="DH566" s="575"/>
      <c r="DI566" s="575"/>
      <c r="DJ566" s="575"/>
      <c r="DK566" s="575"/>
      <c r="DL566" s="575"/>
      <c r="DM566" s="575"/>
      <c r="DN566" s="575"/>
      <c r="DO566" s="575"/>
      <c r="DP566" s="575"/>
      <c r="DQ566" s="575"/>
      <c r="DR566" s="575"/>
      <c r="DS566" s="575"/>
      <c r="DT566" s="575"/>
      <c r="DU566" s="575"/>
      <c r="DV566" s="575"/>
      <c r="DW566" s="575"/>
      <c r="DX566" s="575"/>
      <c r="DY566" s="575"/>
      <c r="DZ566" s="575"/>
      <c r="EA566" s="575"/>
      <c r="EB566" s="575"/>
      <c r="EC566" s="575"/>
      <c r="ED566" s="575"/>
      <c r="EE566" s="575"/>
      <c r="EF566" s="575"/>
      <c r="EG566" s="575"/>
    </row>
    <row r="567" spans="1:137">
      <c r="A567" s="575"/>
      <c r="B567" s="575"/>
      <c r="C567" s="575"/>
      <c r="D567" s="575"/>
      <c r="E567" s="575"/>
      <c r="F567" s="575"/>
      <c r="G567" s="575"/>
      <c r="H567" s="575"/>
      <c r="I567" s="575"/>
      <c r="J567" s="575"/>
      <c r="K567" s="575"/>
      <c r="L567" s="575"/>
      <c r="M567" s="575"/>
      <c r="N567" s="575"/>
      <c r="O567" s="575"/>
      <c r="P567" s="575"/>
      <c r="Q567" s="575"/>
      <c r="R567" s="575"/>
      <c r="S567" s="575"/>
      <c r="T567" s="575"/>
      <c r="U567" s="575"/>
      <c r="V567" s="575"/>
      <c r="W567" s="575"/>
      <c r="X567" s="575"/>
      <c r="Y567" s="575"/>
      <c r="Z567" s="575"/>
      <c r="AA567" s="575"/>
      <c r="AB567" s="575"/>
      <c r="AC567" s="575"/>
      <c r="AD567" s="575"/>
      <c r="AE567" s="575"/>
      <c r="AF567" s="575"/>
      <c r="AG567" s="575"/>
      <c r="AH567" s="575"/>
      <c r="AI567" s="575"/>
      <c r="AJ567" s="575"/>
      <c r="AK567" s="575"/>
      <c r="AL567" s="575"/>
      <c r="AM567" s="575"/>
      <c r="AN567" s="575"/>
      <c r="AO567" s="575"/>
      <c r="AP567" s="575"/>
      <c r="AQ567" s="575"/>
      <c r="AR567" s="575"/>
      <c r="AS567" s="575"/>
      <c r="AT567" s="575"/>
      <c r="AU567" s="575"/>
      <c r="AV567" s="575"/>
      <c r="AW567" s="575"/>
      <c r="AX567" s="575"/>
      <c r="AY567" s="575"/>
      <c r="AZ567" s="575"/>
      <c r="BA567" s="575"/>
      <c r="BB567" s="575"/>
      <c r="BC567" s="575"/>
      <c r="BD567" s="575"/>
      <c r="BE567" s="575"/>
      <c r="BF567" s="575"/>
      <c r="BG567" s="575"/>
      <c r="BH567" s="575"/>
      <c r="BI567" s="575"/>
      <c r="BJ567" s="575"/>
      <c r="BK567" s="575"/>
      <c r="BL567" s="575"/>
      <c r="BM567" s="575"/>
      <c r="BN567" s="575"/>
      <c r="BO567" s="575"/>
      <c r="BP567" s="575"/>
      <c r="BQ567" s="575"/>
      <c r="BR567" s="575"/>
      <c r="BS567" s="575"/>
      <c r="BT567" s="575"/>
      <c r="BU567" s="575"/>
      <c r="BV567" s="575"/>
      <c r="BW567" s="575"/>
      <c r="BX567" s="575"/>
      <c r="BY567" s="575"/>
      <c r="BZ567" s="575"/>
      <c r="CA567" s="575"/>
      <c r="CB567" s="575"/>
      <c r="CC567" s="575"/>
      <c r="CD567" s="575"/>
      <c r="CE567" s="575"/>
      <c r="CF567" s="575"/>
      <c r="CG567" s="575"/>
      <c r="CH567" s="575"/>
      <c r="CI567" s="575"/>
      <c r="CJ567" s="575"/>
      <c r="CK567" s="575"/>
      <c r="CL567" s="575"/>
      <c r="CM567" s="575"/>
      <c r="CN567" s="575"/>
      <c r="CO567" s="575"/>
      <c r="CP567" s="575"/>
      <c r="CQ567" s="575"/>
      <c r="CR567" s="575"/>
      <c r="CS567" s="575"/>
      <c r="CT567" s="575"/>
      <c r="CU567" s="575"/>
      <c r="CV567" s="575"/>
      <c r="CW567" s="575"/>
      <c r="CX567" s="575"/>
      <c r="CY567" s="575"/>
      <c r="CZ567" s="575"/>
      <c r="DA567" s="575"/>
      <c r="DB567" s="575"/>
      <c r="DC567" s="575"/>
      <c r="DD567" s="575"/>
      <c r="DE567" s="575"/>
      <c r="DF567" s="575"/>
      <c r="DG567" s="575"/>
      <c r="DH567" s="575"/>
      <c r="DI567" s="575"/>
      <c r="DJ567" s="575"/>
      <c r="DK567" s="575"/>
      <c r="DL567" s="575"/>
      <c r="DM567" s="575"/>
      <c r="DN567" s="575"/>
      <c r="DO567" s="575"/>
      <c r="DP567" s="575"/>
      <c r="DQ567" s="575"/>
      <c r="DR567" s="575"/>
      <c r="DS567" s="575"/>
      <c r="DT567" s="575"/>
      <c r="DU567" s="575"/>
      <c r="DV567" s="575"/>
      <c r="DW567" s="575"/>
      <c r="DX567" s="575"/>
      <c r="DY567" s="575"/>
      <c r="DZ567" s="575"/>
      <c r="EA567" s="575"/>
      <c r="EB567" s="575"/>
      <c r="EC567" s="575"/>
      <c r="ED567" s="575"/>
      <c r="EE567" s="575"/>
      <c r="EF567" s="575"/>
      <c r="EG567" s="575"/>
    </row>
    <row r="568" spans="1:137">
      <c r="A568" s="575"/>
      <c r="B568" s="575"/>
      <c r="C568" s="575"/>
      <c r="D568" s="575"/>
      <c r="E568" s="575"/>
      <c r="F568" s="575"/>
      <c r="G568" s="575"/>
      <c r="H568" s="575"/>
      <c r="I568" s="575"/>
      <c r="J568" s="575"/>
      <c r="K568" s="575"/>
      <c r="L568" s="575"/>
      <c r="M568" s="575"/>
      <c r="N568" s="575"/>
      <c r="O568" s="575"/>
      <c r="P568" s="575"/>
      <c r="Q568" s="575"/>
      <c r="R568" s="575"/>
      <c r="S568" s="575"/>
      <c r="T568" s="575"/>
      <c r="U568" s="575"/>
      <c r="V568" s="575"/>
      <c r="W568" s="575"/>
      <c r="X568" s="575"/>
      <c r="Y568" s="575"/>
      <c r="Z568" s="575"/>
      <c r="AA568" s="575"/>
      <c r="AB568" s="575"/>
      <c r="AC568" s="575"/>
      <c r="AD568" s="575"/>
      <c r="AE568" s="575"/>
      <c r="AF568" s="575"/>
      <c r="AG568" s="575"/>
      <c r="AH568" s="575"/>
      <c r="AI568" s="575"/>
      <c r="AJ568" s="575"/>
      <c r="AK568" s="575"/>
      <c r="AL568" s="575"/>
      <c r="AM568" s="575"/>
      <c r="AN568" s="575"/>
      <c r="AO568" s="575"/>
      <c r="AP568" s="575"/>
      <c r="AQ568" s="575"/>
      <c r="AR568" s="575"/>
      <c r="AS568" s="575"/>
      <c r="AT568" s="575"/>
      <c r="AU568" s="575"/>
      <c r="AV568" s="575"/>
      <c r="AW568" s="575"/>
      <c r="AX568" s="575"/>
      <c r="AY568" s="575"/>
      <c r="AZ568" s="575"/>
      <c r="BA568" s="575"/>
      <c r="BB568" s="575"/>
      <c r="BC568" s="575"/>
      <c r="BD568" s="575"/>
      <c r="BE568" s="575"/>
      <c r="BF568" s="575"/>
      <c r="BG568" s="575"/>
      <c r="BH568" s="575"/>
      <c r="BI568" s="575"/>
      <c r="BJ568" s="575"/>
      <c r="BK568" s="575"/>
      <c r="BL568" s="575"/>
      <c r="BM568" s="575"/>
      <c r="BN568" s="575"/>
      <c r="BO568" s="575"/>
      <c r="BP568" s="575"/>
      <c r="BQ568" s="575"/>
      <c r="BR568" s="575"/>
      <c r="BS568" s="575"/>
      <c r="BT568" s="575"/>
      <c r="BU568" s="575"/>
      <c r="BV568" s="575"/>
      <c r="BW568" s="575"/>
      <c r="BX568" s="575"/>
      <c r="BY568" s="575"/>
      <c r="BZ568" s="575"/>
      <c r="CA568" s="575"/>
      <c r="CB568" s="575"/>
      <c r="CC568" s="575"/>
      <c r="CD568" s="575"/>
      <c r="CE568" s="575"/>
      <c r="CF568" s="575"/>
      <c r="CG568" s="575"/>
      <c r="CH568" s="575"/>
      <c r="CI568" s="575"/>
      <c r="CJ568" s="575"/>
      <c r="CK568" s="575"/>
      <c r="CL568" s="575"/>
      <c r="CM568" s="575"/>
      <c r="CN568" s="575"/>
      <c r="CO568" s="575"/>
      <c r="CP568" s="575"/>
      <c r="CQ568" s="575"/>
      <c r="CR568" s="575"/>
      <c r="CS568" s="575"/>
      <c r="CT568" s="575"/>
      <c r="CU568" s="575"/>
      <c r="CV568" s="575"/>
      <c r="CW568" s="575"/>
      <c r="CX568" s="575"/>
      <c r="CY568" s="575"/>
      <c r="CZ568" s="575"/>
      <c r="DA568" s="575"/>
      <c r="DB568" s="575"/>
      <c r="DC568" s="575"/>
      <c r="DD568" s="575"/>
      <c r="DE568" s="575"/>
      <c r="DF568" s="575"/>
      <c r="DG568" s="575"/>
      <c r="DH568" s="575"/>
      <c r="DI568" s="575"/>
      <c r="DJ568" s="575"/>
      <c r="DK568" s="575"/>
      <c r="DL568" s="575"/>
      <c r="DM568" s="575"/>
      <c r="DN568" s="575"/>
      <c r="DO568" s="575"/>
      <c r="DP568" s="575"/>
      <c r="DQ568" s="575"/>
      <c r="DR568" s="575"/>
      <c r="DS568" s="575"/>
      <c r="DT568" s="575"/>
      <c r="DU568" s="575"/>
      <c r="DV568" s="575"/>
      <c r="DW568" s="575"/>
      <c r="DX568" s="575"/>
      <c r="DY568" s="575"/>
      <c r="DZ568" s="575"/>
      <c r="EA568" s="575"/>
      <c r="EB568" s="575"/>
      <c r="EC568" s="575"/>
      <c r="ED568" s="575"/>
      <c r="EE568" s="575"/>
      <c r="EF568" s="575"/>
      <c r="EG568" s="575"/>
    </row>
    <row r="569" spans="1:137">
      <c r="A569" s="575"/>
      <c r="B569" s="575"/>
      <c r="C569" s="575"/>
      <c r="D569" s="575"/>
      <c r="E569" s="575"/>
      <c r="F569" s="575"/>
      <c r="G569" s="575"/>
      <c r="H569" s="575"/>
      <c r="I569" s="575"/>
      <c r="J569" s="575"/>
      <c r="K569" s="575"/>
      <c r="L569" s="575"/>
      <c r="M569" s="575"/>
      <c r="N569" s="575"/>
      <c r="O569" s="575"/>
      <c r="P569" s="575"/>
      <c r="Q569" s="575"/>
      <c r="R569" s="575"/>
      <c r="S569" s="575"/>
      <c r="T569" s="575"/>
      <c r="U569" s="575"/>
      <c r="V569" s="575"/>
      <c r="W569" s="575"/>
      <c r="X569" s="575"/>
      <c r="Y569" s="575"/>
      <c r="Z569" s="575"/>
      <c r="AA569" s="575"/>
      <c r="AB569" s="575"/>
      <c r="AC569" s="575"/>
      <c r="AD569" s="575"/>
      <c r="AE569" s="575"/>
      <c r="AF569" s="575"/>
      <c r="AG569" s="575"/>
      <c r="AH569" s="575"/>
      <c r="AI569" s="575"/>
      <c r="AJ569" s="575"/>
      <c r="AK569" s="575"/>
      <c r="AL569" s="575"/>
      <c r="AM569" s="575"/>
      <c r="AN569" s="575"/>
      <c r="AO569" s="575"/>
      <c r="AP569" s="575"/>
      <c r="AQ569" s="575"/>
      <c r="AR569" s="575"/>
      <c r="AS569" s="575"/>
      <c r="AT569" s="575"/>
      <c r="AU569" s="575"/>
      <c r="AV569" s="575"/>
      <c r="AW569" s="575"/>
      <c r="AX569" s="575"/>
      <c r="AY569" s="575"/>
      <c r="AZ569" s="575"/>
      <c r="BA569" s="575"/>
      <c r="BB569" s="575"/>
      <c r="BC569" s="575"/>
      <c r="BD569" s="575"/>
      <c r="BE569" s="575"/>
      <c r="BF569" s="575"/>
      <c r="BG569" s="575"/>
      <c r="BH569" s="575"/>
      <c r="BI569" s="575"/>
      <c r="BJ569" s="575"/>
      <c r="BK569" s="575"/>
      <c r="BL569" s="575"/>
      <c r="BM569" s="575"/>
      <c r="BN569" s="575"/>
      <c r="BO569" s="575"/>
      <c r="BP569" s="575"/>
      <c r="BQ569" s="575"/>
      <c r="BR569" s="575"/>
      <c r="BS569" s="575"/>
      <c r="BT569" s="575"/>
      <c r="BU569" s="575"/>
      <c r="BV569" s="575"/>
      <c r="BW569" s="575"/>
      <c r="BX569" s="575"/>
      <c r="BY569" s="575"/>
      <c r="BZ569" s="575"/>
      <c r="CA569" s="575"/>
      <c r="CB569" s="575"/>
      <c r="CC569" s="575"/>
      <c r="CD569" s="575"/>
      <c r="CE569" s="575"/>
      <c r="CF569" s="575"/>
      <c r="CG569" s="575"/>
      <c r="CH569" s="575"/>
      <c r="CI569" s="575"/>
      <c r="CJ569" s="575"/>
      <c r="CK569" s="575"/>
      <c r="CL569" s="575"/>
      <c r="CM569" s="575"/>
      <c r="CN569" s="575"/>
      <c r="CO569" s="575"/>
      <c r="CP569" s="575"/>
      <c r="CQ569" s="575"/>
      <c r="CR569" s="575"/>
      <c r="CS569" s="575"/>
      <c r="CT569" s="575"/>
      <c r="CU569" s="575"/>
      <c r="CV569" s="575"/>
      <c r="CW569" s="575"/>
      <c r="CX569" s="575"/>
      <c r="CY569" s="575"/>
      <c r="CZ569" s="575"/>
      <c r="DA569" s="575"/>
      <c r="DB569" s="575"/>
      <c r="DC569" s="575"/>
      <c r="DD569" s="575"/>
      <c r="DE569" s="575"/>
      <c r="DF569" s="575"/>
      <c r="DG569" s="575"/>
      <c r="DH569" s="575"/>
      <c r="DI569" s="575"/>
      <c r="DJ569" s="575"/>
      <c r="DK569" s="575"/>
      <c r="DL569" s="575"/>
      <c r="DM569" s="575"/>
      <c r="DN569" s="575"/>
      <c r="DO569" s="575"/>
      <c r="DP569" s="575"/>
      <c r="DQ569" s="575"/>
      <c r="DR569" s="575"/>
      <c r="DS569" s="575"/>
      <c r="DT569" s="575"/>
      <c r="DU569" s="575"/>
      <c r="DV569" s="575"/>
      <c r="DW569" s="575"/>
      <c r="DX569" s="575"/>
      <c r="DY569" s="575"/>
      <c r="DZ569" s="575"/>
      <c r="EA569" s="575"/>
      <c r="EB569" s="575"/>
      <c r="EC569" s="575"/>
      <c r="ED569" s="575"/>
      <c r="EE569" s="575"/>
      <c r="EF569" s="575"/>
      <c r="EG569" s="575"/>
    </row>
    <row r="570" spans="1:137">
      <c r="A570" s="575"/>
      <c r="B570" s="575"/>
      <c r="C570" s="575"/>
      <c r="D570" s="575"/>
      <c r="E570" s="575"/>
      <c r="F570" s="575"/>
      <c r="G570" s="575"/>
      <c r="H570" s="575"/>
      <c r="I570" s="575"/>
      <c r="J570" s="575"/>
      <c r="K570" s="575"/>
      <c r="L570" s="575"/>
      <c r="M570" s="575"/>
      <c r="N570" s="575"/>
      <c r="O570" s="575"/>
      <c r="P570" s="575"/>
      <c r="Q570" s="575"/>
      <c r="R570" s="575"/>
      <c r="S570" s="575"/>
      <c r="T570" s="575"/>
      <c r="U570" s="575"/>
      <c r="V570" s="575"/>
      <c r="W570" s="575"/>
      <c r="X570" s="575"/>
      <c r="Y570" s="575"/>
      <c r="Z570" s="575"/>
      <c r="AA570" s="575"/>
      <c r="AB570" s="575"/>
      <c r="AC570" s="575"/>
      <c r="AD570" s="575"/>
      <c r="AE570" s="575"/>
      <c r="AF570" s="575"/>
      <c r="AG570" s="575"/>
      <c r="AH570" s="575"/>
      <c r="AI570" s="575"/>
      <c r="AJ570" s="575"/>
      <c r="AK570" s="575"/>
      <c r="AL570" s="575"/>
      <c r="AM570" s="575"/>
      <c r="AN570" s="575"/>
      <c r="AO570" s="575"/>
      <c r="AP570" s="575"/>
      <c r="AQ570" s="575"/>
      <c r="AR570" s="575"/>
      <c r="AS570" s="575"/>
      <c r="AT570" s="575"/>
      <c r="AU570" s="575"/>
      <c r="AV570" s="575"/>
      <c r="AW570" s="575"/>
      <c r="AX570" s="575"/>
      <c r="AY570" s="575"/>
      <c r="AZ570" s="575"/>
      <c r="BA570" s="575"/>
      <c r="BB570" s="575"/>
      <c r="BC570" s="575"/>
      <c r="BD570" s="575"/>
      <c r="BE570" s="575"/>
      <c r="BF570" s="575"/>
      <c r="BG570" s="575"/>
      <c r="BH570" s="575"/>
      <c r="BI570" s="575"/>
      <c r="BJ570" s="575"/>
      <c r="BK570" s="575"/>
      <c r="BL570" s="575"/>
      <c r="BM570" s="575"/>
      <c r="BN570" s="575"/>
      <c r="BO570" s="575"/>
      <c r="BP570" s="575"/>
      <c r="BQ570" s="575"/>
      <c r="BR570" s="575"/>
      <c r="BS570" s="575"/>
      <c r="BT570" s="575"/>
      <c r="BU570" s="575"/>
      <c r="BV570" s="575"/>
      <c r="BW570" s="575"/>
      <c r="BX570" s="575"/>
      <c r="BY570" s="575"/>
      <c r="BZ570" s="575"/>
      <c r="CA570" s="575"/>
      <c r="CB570" s="575"/>
      <c r="CC570" s="575"/>
      <c r="CD570" s="575"/>
      <c r="CE570" s="575"/>
      <c r="CF570" s="575"/>
      <c r="CG570" s="575"/>
      <c r="CH570" s="575"/>
      <c r="CI570" s="575"/>
      <c r="CJ570" s="575"/>
      <c r="CK570" s="575"/>
      <c r="CL570" s="575"/>
      <c r="CM570" s="575"/>
      <c r="CN570" s="575"/>
      <c r="CO570" s="575"/>
      <c r="CP570" s="575"/>
      <c r="CQ570" s="575"/>
      <c r="CR570" s="575"/>
      <c r="CS570" s="575"/>
      <c r="CT570" s="575"/>
      <c r="CU570" s="575"/>
      <c r="CV570" s="575"/>
      <c r="CW570" s="575"/>
      <c r="CX570" s="575"/>
      <c r="CY570" s="575"/>
      <c r="CZ570" s="575"/>
      <c r="DA570" s="575"/>
      <c r="DB570" s="575"/>
      <c r="DC570" s="575"/>
      <c r="DD570" s="575"/>
      <c r="DE570" s="575"/>
      <c r="DF570" s="575"/>
      <c r="DG570" s="575"/>
      <c r="DH570" s="575"/>
      <c r="DI570" s="575"/>
      <c r="DJ570" s="575"/>
      <c r="DK570" s="575"/>
      <c r="DL570" s="575"/>
      <c r="DM570" s="575"/>
      <c r="DN570" s="575"/>
      <c r="DO570" s="575"/>
      <c r="DP570" s="575"/>
      <c r="DQ570" s="575"/>
      <c r="DR570" s="575"/>
      <c r="DS570" s="575"/>
      <c r="DT570" s="575"/>
      <c r="DU570" s="575"/>
      <c r="DV570" s="575"/>
      <c r="DW570" s="575"/>
      <c r="DX570" s="575"/>
      <c r="DY570" s="575"/>
      <c r="DZ570" s="575"/>
      <c r="EA570" s="575"/>
      <c r="EB570" s="575"/>
      <c r="EC570" s="575"/>
      <c r="ED570" s="575"/>
      <c r="EE570" s="575"/>
      <c r="EF570" s="575"/>
      <c r="EG570" s="575"/>
    </row>
    <row r="571" spans="1:137">
      <c r="A571" s="575"/>
      <c r="B571" s="575"/>
      <c r="C571" s="575"/>
      <c r="D571" s="575"/>
      <c r="E571" s="575"/>
      <c r="F571" s="575"/>
      <c r="G571" s="575"/>
      <c r="H571" s="575"/>
      <c r="I571" s="575"/>
      <c r="J571" s="575"/>
      <c r="K571" s="575"/>
      <c r="L571" s="575"/>
      <c r="M571" s="575"/>
      <c r="N571" s="575"/>
      <c r="O571" s="575"/>
      <c r="P571" s="575"/>
      <c r="Q571" s="575"/>
      <c r="R571" s="575"/>
      <c r="S571" s="575"/>
      <c r="T571" s="575"/>
      <c r="U571" s="575"/>
      <c r="V571" s="575"/>
      <c r="W571" s="575"/>
      <c r="X571" s="575"/>
      <c r="Y571" s="575"/>
      <c r="Z571" s="575"/>
      <c r="AA571" s="575"/>
      <c r="AB571" s="575"/>
      <c r="AC571" s="575"/>
      <c r="AD571" s="575"/>
      <c r="AE571" s="575"/>
      <c r="AF571" s="575"/>
      <c r="AG571" s="575"/>
      <c r="AH571" s="575"/>
      <c r="AI571" s="575"/>
      <c r="AJ571" s="575"/>
      <c r="AK571" s="575"/>
      <c r="AL571" s="575"/>
      <c r="AM571" s="575"/>
      <c r="AN571" s="575"/>
      <c r="AO571" s="575"/>
      <c r="AP571" s="575"/>
      <c r="AQ571" s="575"/>
      <c r="AR571" s="575"/>
      <c r="AS571" s="575"/>
      <c r="AT571" s="575"/>
      <c r="AU571" s="575"/>
      <c r="AV571" s="575"/>
      <c r="AW571" s="575"/>
      <c r="AX571" s="575"/>
      <c r="AY571" s="575"/>
      <c r="AZ571" s="575"/>
      <c r="BA571" s="575"/>
      <c r="BB571" s="575"/>
      <c r="BC571" s="575"/>
      <c r="BD571" s="575"/>
      <c r="BE571" s="575"/>
      <c r="BF571" s="575"/>
      <c r="BG571" s="575"/>
      <c r="BH571" s="575"/>
      <c r="BI571" s="575"/>
      <c r="BJ571" s="575"/>
      <c r="BK571" s="575"/>
      <c r="BL571" s="575"/>
      <c r="BM571" s="575"/>
      <c r="BN571" s="575"/>
      <c r="BO571" s="575"/>
      <c r="BP571" s="575"/>
      <c r="BQ571" s="575"/>
      <c r="BR571" s="575"/>
      <c r="BS571" s="575"/>
      <c r="BT571" s="575"/>
      <c r="BU571" s="575"/>
      <c r="BV571" s="575"/>
      <c r="BW571" s="575"/>
      <c r="BX571" s="575"/>
      <c r="BY571" s="575"/>
      <c r="BZ571" s="575"/>
      <c r="CA571" s="575"/>
      <c r="CB571" s="575"/>
      <c r="CC571" s="575"/>
      <c r="CD571" s="575"/>
      <c r="CE571" s="575"/>
      <c r="CF571" s="575"/>
      <c r="CG571" s="575"/>
      <c r="CH571" s="575"/>
      <c r="CI571" s="575"/>
      <c r="CJ571" s="575"/>
      <c r="CK571" s="575"/>
      <c r="CL571" s="575"/>
      <c r="CM571" s="575"/>
      <c r="CN571" s="575"/>
      <c r="CO571" s="575"/>
      <c r="CP571" s="575"/>
      <c r="CQ571" s="575"/>
      <c r="CR571" s="575"/>
      <c r="CS571" s="575"/>
      <c r="CT571" s="575"/>
      <c r="CU571" s="575"/>
      <c r="CV571" s="575"/>
      <c r="CW571" s="575"/>
      <c r="CX571" s="575"/>
      <c r="CY571" s="575"/>
      <c r="CZ571" s="575"/>
      <c r="DA571" s="575"/>
      <c r="DB571" s="575"/>
      <c r="DC571" s="575"/>
      <c r="DD571" s="575"/>
      <c r="DE571" s="575"/>
      <c r="DF571" s="575"/>
      <c r="DG571" s="575"/>
      <c r="DH571" s="575"/>
      <c r="DI571" s="575"/>
      <c r="DJ571" s="575"/>
      <c r="DK571" s="575"/>
      <c r="DL571" s="575"/>
      <c r="DM571" s="575"/>
      <c r="DN571" s="575"/>
      <c r="DO571" s="575"/>
      <c r="DP571" s="575"/>
      <c r="DQ571" s="575"/>
      <c r="DR571" s="575"/>
      <c r="DS571" s="575"/>
      <c r="DT571" s="575"/>
      <c r="DU571" s="575"/>
      <c r="DV571" s="575"/>
      <c r="DW571" s="575"/>
      <c r="DX571" s="575"/>
      <c r="DY571" s="575"/>
      <c r="DZ571" s="575"/>
      <c r="EA571" s="575"/>
      <c r="EB571" s="575"/>
      <c r="EC571" s="575"/>
      <c r="ED571" s="575"/>
      <c r="EE571" s="575"/>
      <c r="EF571" s="575"/>
      <c r="EG571" s="575"/>
    </row>
    <row r="572" spans="1:137">
      <c r="A572" s="575"/>
      <c r="B572" s="575"/>
      <c r="C572" s="575"/>
      <c r="D572" s="575"/>
      <c r="E572" s="575"/>
      <c r="F572" s="575"/>
      <c r="G572" s="575"/>
      <c r="H572" s="575"/>
      <c r="I572" s="575"/>
      <c r="J572" s="575"/>
      <c r="K572" s="575"/>
      <c r="L572" s="575"/>
      <c r="M572" s="575"/>
      <c r="N572" s="575"/>
      <c r="O572" s="575"/>
      <c r="P572" s="575"/>
      <c r="Q572" s="575"/>
      <c r="R572" s="575"/>
      <c r="S572" s="575"/>
      <c r="T572" s="575"/>
      <c r="U572" s="575"/>
      <c r="V572" s="575"/>
      <c r="W572" s="575"/>
      <c r="X572" s="575"/>
      <c r="Y572" s="575"/>
      <c r="Z572" s="575"/>
      <c r="AA572" s="575"/>
      <c r="AB572" s="575"/>
      <c r="AC572" s="575"/>
      <c r="AD572" s="575"/>
      <c r="AE572" s="575"/>
      <c r="AF572" s="575"/>
      <c r="AG572" s="575"/>
      <c r="AH572" s="575"/>
      <c r="AI572" s="575"/>
      <c r="AJ572" s="575"/>
      <c r="AK572" s="575"/>
      <c r="AL572" s="575"/>
      <c r="AM572" s="575"/>
      <c r="AN572" s="575"/>
      <c r="AO572" s="575"/>
      <c r="AP572" s="575"/>
      <c r="AQ572" s="575"/>
      <c r="AR572" s="575"/>
      <c r="AS572" s="575"/>
      <c r="AT572" s="575"/>
      <c r="AU572" s="575"/>
      <c r="AV572" s="575"/>
      <c r="AW572" s="575"/>
      <c r="AX572" s="575"/>
      <c r="AY572" s="575"/>
      <c r="AZ572" s="575"/>
      <c r="BA572" s="575"/>
      <c r="BB572" s="575"/>
      <c r="BC572" s="575"/>
      <c r="BD572" s="575"/>
      <c r="BE572" s="575"/>
      <c r="BF572" s="575"/>
      <c r="BG572" s="575"/>
      <c r="BH572" s="575"/>
      <c r="BI572" s="575"/>
      <c r="BJ572" s="575"/>
      <c r="BK572" s="575"/>
      <c r="BL572" s="575"/>
      <c r="BM572" s="575"/>
      <c r="BN572" s="575"/>
      <c r="BO572" s="575"/>
      <c r="BP572" s="575"/>
      <c r="BQ572" s="575"/>
      <c r="BR572" s="575"/>
      <c r="BS572" s="575"/>
      <c r="BT572" s="575"/>
      <c r="BU572" s="575"/>
      <c r="BV572" s="575"/>
      <c r="BW572" s="575"/>
      <c r="BX572" s="575"/>
      <c r="BY572" s="575"/>
      <c r="BZ572" s="575"/>
      <c r="CA572" s="575"/>
      <c r="CB572" s="575"/>
      <c r="CC572" s="575"/>
      <c r="CD572" s="575"/>
      <c r="CE572" s="575"/>
      <c r="CF572" s="575"/>
      <c r="CG572" s="575"/>
      <c r="CH572" s="575"/>
      <c r="CI572" s="575"/>
      <c r="CJ572" s="575"/>
      <c r="CK572" s="575"/>
      <c r="CL572" s="575"/>
      <c r="CM572" s="575"/>
      <c r="CN572" s="575"/>
      <c r="CO572" s="575"/>
      <c r="CP572" s="575"/>
      <c r="CQ572" s="575"/>
      <c r="CR572" s="575"/>
      <c r="CS572" s="575"/>
      <c r="CT572" s="575"/>
      <c r="CU572" s="575"/>
      <c r="CV572" s="575"/>
      <c r="CW572" s="575"/>
      <c r="CX572" s="575"/>
      <c r="CY572" s="575"/>
      <c r="CZ572" s="575"/>
      <c r="DA572" s="575"/>
      <c r="DB572" s="575"/>
      <c r="DC572" s="575"/>
      <c r="DD572" s="575"/>
      <c r="DE572" s="575"/>
      <c r="DF572" s="575"/>
      <c r="DG572" s="575"/>
      <c r="DH572" s="575"/>
      <c r="DI572" s="575"/>
      <c r="DJ572" s="575"/>
      <c r="DK572" s="575"/>
      <c r="DL572" s="575"/>
      <c r="DM572" s="575"/>
      <c r="DN572" s="575"/>
      <c r="DO572" s="575"/>
      <c r="DP572" s="575"/>
      <c r="DQ572" s="575"/>
      <c r="DR572" s="575"/>
      <c r="DS572" s="575"/>
      <c r="DT572" s="575"/>
      <c r="DU572" s="575"/>
      <c r="DV572" s="575"/>
      <c r="DW572" s="575"/>
      <c r="DX572" s="575"/>
      <c r="DY572" s="575"/>
      <c r="DZ572" s="575"/>
      <c r="EA572" s="575"/>
      <c r="EB572" s="575"/>
      <c r="EC572" s="575"/>
      <c r="ED572" s="575"/>
      <c r="EE572" s="575"/>
      <c r="EF572" s="575"/>
      <c r="EG572" s="575"/>
    </row>
    <row r="573" spans="1:137">
      <c r="A573" s="575"/>
      <c r="B573" s="575"/>
      <c r="C573" s="575"/>
      <c r="D573" s="575"/>
      <c r="E573" s="575"/>
      <c r="F573" s="575"/>
      <c r="G573" s="575"/>
      <c r="H573" s="575"/>
      <c r="I573" s="575"/>
      <c r="J573" s="575"/>
      <c r="K573" s="575"/>
      <c r="L573" s="575"/>
      <c r="M573" s="575"/>
      <c r="N573" s="575"/>
      <c r="O573" s="575"/>
      <c r="P573" s="575"/>
      <c r="Q573" s="575"/>
      <c r="R573" s="575"/>
      <c r="S573" s="575"/>
      <c r="T573" s="575"/>
      <c r="U573" s="575"/>
      <c r="V573" s="575"/>
      <c r="W573" s="575"/>
      <c r="X573" s="575"/>
      <c r="Y573" s="575"/>
      <c r="Z573" s="575"/>
      <c r="AA573" s="575"/>
      <c r="AB573" s="575"/>
      <c r="AC573" s="575"/>
      <c r="AD573" s="575"/>
      <c r="AE573" s="575"/>
      <c r="AF573" s="575"/>
      <c r="AG573" s="575"/>
      <c r="AH573" s="575"/>
      <c r="AI573" s="575"/>
      <c r="AJ573" s="575"/>
      <c r="AK573" s="575"/>
      <c r="AL573" s="575"/>
      <c r="AM573" s="575"/>
      <c r="AN573" s="575"/>
      <c r="AO573" s="575"/>
      <c r="AP573" s="575"/>
      <c r="AQ573" s="575"/>
      <c r="AR573" s="575"/>
      <c r="AS573" s="575"/>
      <c r="AT573" s="575"/>
      <c r="AU573" s="575"/>
      <c r="AV573" s="575"/>
      <c r="AW573" s="575"/>
      <c r="AX573" s="575"/>
      <c r="AY573" s="575"/>
      <c r="AZ573" s="575"/>
      <c r="BA573" s="575"/>
      <c r="BB573" s="575"/>
      <c r="BC573" s="575"/>
      <c r="BD573" s="575"/>
      <c r="BE573" s="575"/>
      <c r="BF573" s="575"/>
      <c r="BG573" s="575"/>
      <c r="BH573" s="575"/>
      <c r="BI573" s="575"/>
      <c r="BJ573" s="575"/>
      <c r="BK573" s="575"/>
      <c r="BL573" s="575"/>
      <c r="BM573" s="575"/>
      <c r="BN573" s="575"/>
      <c r="BO573" s="575"/>
      <c r="BP573" s="575"/>
      <c r="BQ573" s="575"/>
      <c r="BR573" s="575"/>
      <c r="BS573" s="575"/>
      <c r="BT573" s="575"/>
      <c r="BU573" s="575"/>
      <c r="BV573" s="575"/>
      <c r="BW573" s="575"/>
      <c r="BX573" s="575"/>
      <c r="BY573" s="575"/>
      <c r="BZ573" s="575"/>
      <c r="CA573" s="575"/>
      <c r="CB573" s="575"/>
      <c r="CC573" s="575"/>
      <c r="CD573" s="575"/>
      <c r="CE573" s="575"/>
      <c r="CF573" s="575"/>
      <c r="CG573" s="575"/>
      <c r="CH573" s="575"/>
      <c r="CI573" s="575"/>
      <c r="CJ573" s="575"/>
      <c r="CK573" s="575"/>
      <c r="CL573" s="575"/>
      <c r="CM573" s="575"/>
      <c r="CN573" s="575"/>
      <c r="CO573" s="575"/>
      <c r="CP573" s="575"/>
      <c r="CQ573" s="575"/>
      <c r="CR573" s="575"/>
      <c r="CS573" s="575"/>
      <c r="CT573" s="575"/>
      <c r="CU573" s="575"/>
      <c r="CV573" s="575"/>
      <c r="CW573" s="575"/>
      <c r="CX573" s="575"/>
      <c r="CY573" s="575"/>
      <c r="CZ573" s="575"/>
      <c r="DA573" s="575"/>
      <c r="DB573" s="575"/>
      <c r="DC573" s="575"/>
      <c r="DD573" s="575"/>
      <c r="DE573" s="575"/>
      <c r="DF573" s="575"/>
      <c r="DG573" s="575"/>
      <c r="DH573" s="575"/>
      <c r="DI573" s="575"/>
      <c r="DJ573" s="575"/>
      <c r="DK573" s="575"/>
      <c r="DL573" s="575"/>
      <c r="DM573" s="575"/>
      <c r="DN573" s="575"/>
      <c r="DO573" s="575"/>
      <c r="DP573" s="575"/>
      <c r="DQ573" s="575"/>
      <c r="DR573" s="575"/>
      <c r="DS573" s="575"/>
      <c r="DT573" s="575"/>
      <c r="DU573" s="575"/>
      <c r="DV573" s="575"/>
      <c r="DW573" s="575"/>
      <c r="DX573" s="575"/>
      <c r="DY573" s="575"/>
      <c r="DZ573" s="575"/>
      <c r="EA573" s="575"/>
      <c r="EB573" s="575"/>
      <c r="EC573" s="575"/>
      <c r="ED573" s="575"/>
      <c r="EE573" s="575"/>
      <c r="EF573" s="575"/>
      <c r="EG573" s="575"/>
    </row>
    <row r="574" spans="1:137">
      <c r="A574" s="575"/>
      <c r="B574" s="575"/>
      <c r="C574" s="575"/>
      <c r="D574" s="575"/>
      <c r="E574" s="575"/>
      <c r="F574" s="575"/>
      <c r="G574" s="575"/>
      <c r="H574" s="575"/>
      <c r="I574" s="575"/>
      <c r="J574" s="575"/>
      <c r="K574" s="575"/>
      <c r="L574" s="575"/>
      <c r="M574" s="575"/>
      <c r="N574" s="575"/>
      <c r="O574" s="575"/>
      <c r="P574" s="575"/>
      <c r="Q574" s="575"/>
      <c r="R574" s="575"/>
      <c r="S574" s="575"/>
      <c r="T574" s="575"/>
      <c r="U574" s="575"/>
      <c r="V574" s="575"/>
      <c r="W574" s="575"/>
      <c r="X574" s="575"/>
      <c r="Y574" s="575"/>
      <c r="Z574" s="575"/>
      <c r="AA574" s="575"/>
      <c r="AB574" s="575"/>
      <c r="AC574" s="575"/>
      <c r="AD574" s="575"/>
      <c r="AE574" s="575"/>
      <c r="AF574" s="575"/>
      <c r="AG574" s="575"/>
      <c r="AH574" s="575"/>
      <c r="AI574" s="575"/>
      <c r="AJ574" s="575"/>
      <c r="AK574" s="575"/>
      <c r="AL574" s="575"/>
      <c r="AM574" s="575"/>
      <c r="AN574" s="575"/>
      <c r="AO574" s="575"/>
      <c r="AP574" s="575"/>
      <c r="AQ574" s="575"/>
      <c r="AR574" s="575"/>
      <c r="AS574" s="575"/>
      <c r="AT574" s="575"/>
      <c r="AU574" s="575"/>
      <c r="AV574" s="575"/>
      <c r="AW574" s="575"/>
      <c r="AX574" s="575"/>
      <c r="AY574" s="575"/>
      <c r="AZ574" s="575"/>
      <c r="BA574" s="575"/>
      <c r="BB574" s="575"/>
      <c r="BC574" s="575"/>
      <c r="BD574" s="575"/>
      <c r="BE574" s="575"/>
      <c r="BF574" s="575"/>
      <c r="BG574" s="575"/>
      <c r="BH574" s="575"/>
      <c r="BI574" s="575"/>
      <c r="BJ574" s="575"/>
      <c r="BK574" s="575"/>
      <c r="BL574" s="575"/>
      <c r="BM574" s="575"/>
      <c r="BN574" s="575"/>
      <c r="BO574" s="575"/>
      <c r="BP574" s="575"/>
      <c r="BQ574" s="575"/>
      <c r="BR574" s="575"/>
      <c r="BS574" s="575"/>
      <c r="BT574" s="575"/>
      <c r="BU574" s="575"/>
      <c r="BV574" s="575"/>
      <c r="BW574" s="575"/>
      <c r="BX574" s="575"/>
      <c r="BY574" s="575"/>
      <c r="BZ574" s="575"/>
      <c r="CA574" s="575"/>
      <c r="CB574" s="575"/>
      <c r="CC574" s="575"/>
      <c r="CD574" s="575"/>
      <c r="CE574" s="575"/>
      <c r="CF574" s="575"/>
      <c r="CG574" s="575"/>
      <c r="CH574" s="575"/>
      <c r="CI574" s="575"/>
      <c r="CJ574" s="575"/>
      <c r="CK574" s="575"/>
      <c r="CL574" s="575"/>
      <c r="CM574" s="575"/>
      <c r="CN574" s="575"/>
      <c r="CO574" s="575"/>
      <c r="CP574" s="575"/>
      <c r="CQ574" s="575"/>
      <c r="CR574" s="575"/>
      <c r="CS574" s="575"/>
      <c r="CT574" s="575"/>
      <c r="CU574" s="575"/>
      <c r="CV574" s="575"/>
      <c r="CW574" s="575"/>
      <c r="CX574" s="575"/>
      <c r="CY574" s="575"/>
      <c r="CZ574" s="575"/>
      <c r="DA574" s="575"/>
      <c r="DB574" s="575"/>
      <c r="DC574" s="575"/>
      <c r="DD574" s="575"/>
      <c r="DE574" s="575"/>
      <c r="DF574" s="575"/>
      <c r="DG574" s="575"/>
      <c r="DH574" s="575"/>
      <c r="DI574" s="575"/>
      <c r="DJ574" s="575"/>
      <c r="DK574" s="575"/>
      <c r="DL574" s="575"/>
      <c r="DM574" s="575"/>
      <c r="DN574" s="575"/>
      <c r="DO574" s="575"/>
      <c r="DP574" s="575"/>
      <c r="DQ574" s="575"/>
      <c r="DR574" s="575"/>
      <c r="DS574" s="575"/>
      <c r="DT574" s="575"/>
      <c r="DU574" s="575"/>
      <c r="DV574" s="575"/>
      <c r="DW574" s="575"/>
      <c r="DX574" s="575"/>
      <c r="DY574" s="575"/>
      <c r="DZ574" s="575"/>
      <c r="EA574" s="575"/>
      <c r="EB574" s="575"/>
      <c r="EC574" s="575"/>
      <c r="ED574" s="575"/>
      <c r="EE574" s="575"/>
      <c r="EF574" s="575"/>
      <c r="EG574" s="575"/>
    </row>
    <row r="575" spans="1:137">
      <c r="A575" s="575"/>
      <c r="B575" s="575"/>
      <c r="C575" s="575"/>
      <c r="D575" s="575"/>
      <c r="E575" s="575"/>
      <c r="F575" s="575"/>
      <c r="G575" s="575"/>
      <c r="H575" s="575"/>
      <c r="I575" s="575"/>
      <c r="J575" s="575"/>
      <c r="K575" s="575"/>
      <c r="L575" s="575"/>
      <c r="M575" s="575"/>
      <c r="N575" s="575"/>
      <c r="O575" s="575"/>
      <c r="P575" s="575"/>
      <c r="Q575" s="575"/>
      <c r="R575" s="575"/>
      <c r="S575" s="575"/>
      <c r="T575" s="575"/>
      <c r="U575" s="575"/>
      <c r="V575" s="575"/>
      <c r="W575" s="575"/>
      <c r="X575" s="575"/>
      <c r="Y575" s="575"/>
      <c r="Z575" s="575"/>
      <c r="AA575" s="575"/>
      <c r="AB575" s="575"/>
      <c r="AC575" s="575"/>
      <c r="AD575" s="575"/>
      <c r="AE575" s="575"/>
      <c r="AF575" s="575"/>
      <c r="AG575" s="575"/>
      <c r="AH575" s="575"/>
      <c r="AI575" s="575"/>
      <c r="AJ575" s="575"/>
      <c r="AK575" s="575"/>
      <c r="AL575" s="575"/>
      <c r="AM575" s="575"/>
      <c r="AN575" s="575"/>
      <c r="AO575" s="575"/>
      <c r="AP575" s="575"/>
      <c r="AQ575" s="575"/>
      <c r="AR575" s="575"/>
      <c r="AS575" s="575"/>
      <c r="AT575" s="575"/>
      <c r="AU575" s="575"/>
      <c r="AV575" s="575"/>
      <c r="AW575" s="575"/>
      <c r="AX575" s="575"/>
      <c r="AY575" s="575"/>
      <c r="AZ575" s="575"/>
      <c r="BA575" s="575"/>
      <c r="BB575" s="575"/>
      <c r="BC575" s="575"/>
      <c r="BD575" s="575"/>
      <c r="BE575" s="575"/>
      <c r="BF575" s="575"/>
      <c r="BG575" s="575"/>
      <c r="BH575" s="575"/>
      <c r="BI575" s="575"/>
      <c r="BJ575" s="575"/>
      <c r="BK575" s="575"/>
      <c r="BL575" s="575"/>
      <c r="BM575" s="575"/>
      <c r="BN575" s="575"/>
      <c r="BO575" s="575"/>
      <c r="BP575" s="575"/>
      <c r="BQ575" s="575"/>
      <c r="BR575" s="575"/>
      <c r="BS575" s="575"/>
      <c r="BT575" s="575"/>
      <c r="BU575" s="575"/>
      <c r="BV575" s="575"/>
      <c r="BW575" s="575"/>
      <c r="BX575" s="575"/>
      <c r="BY575" s="575"/>
      <c r="BZ575" s="575"/>
      <c r="CA575" s="575"/>
      <c r="CB575" s="575"/>
      <c r="CC575" s="575"/>
      <c r="CD575" s="575"/>
      <c r="CE575" s="575"/>
      <c r="CF575" s="575"/>
      <c r="CG575" s="575"/>
      <c r="CH575" s="575"/>
      <c r="CI575" s="575"/>
      <c r="CJ575" s="575"/>
      <c r="CK575" s="575"/>
      <c r="CL575" s="575"/>
      <c r="CM575" s="575"/>
      <c r="CN575" s="575"/>
      <c r="CO575" s="575"/>
      <c r="CP575" s="575"/>
      <c r="CQ575" s="575"/>
      <c r="CR575" s="575"/>
      <c r="CS575" s="575"/>
      <c r="CT575" s="575"/>
      <c r="CU575" s="575"/>
      <c r="CV575" s="575"/>
      <c r="CW575" s="575"/>
      <c r="CX575" s="575"/>
      <c r="CY575" s="575"/>
      <c r="CZ575" s="575"/>
      <c r="DA575" s="575"/>
      <c r="DB575" s="575"/>
      <c r="DC575" s="575"/>
      <c r="DD575" s="575"/>
      <c r="DE575" s="575"/>
      <c r="DF575" s="575"/>
      <c r="DG575" s="575"/>
      <c r="DH575" s="575"/>
      <c r="DI575" s="575"/>
      <c r="DJ575" s="575"/>
      <c r="DK575" s="575"/>
      <c r="DL575" s="575"/>
      <c r="DM575" s="575"/>
      <c r="DN575" s="575"/>
      <c r="DO575" s="575"/>
      <c r="DP575" s="575"/>
      <c r="DQ575" s="575"/>
      <c r="DR575" s="575"/>
      <c r="DS575" s="575"/>
      <c r="DT575" s="575"/>
      <c r="DU575" s="575"/>
      <c r="DV575" s="575"/>
      <c r="DW575" s="575"/>
      <c r="DX575" s="575"/>
      <c r="DY575" s="575"/>
      <c r="DZ575" s="575"/>
      <c r="EA575" s="575"/>
      <c r="EB575" s="575"/>
      <c r="EC575" s="575"/>
      <c r="ED575" s="575"/>
      <c r="EE575" s="575"/>
      <c r="EF575" s="575"/>
      <c r="EG575" s="575"/>
    </row>
    <row r="576" spans="1:137">
      <c r="A576" s="575"/>
      <c r="B576" s="575"/>
      <c r="C576" s="575"/>
      <c r="D576" s="575"/>
      <c r="E576" s="575"/>
      <c r="F576" s="575"/>
      <c r="G576" s="575"/>
      <c r="H576" s="575"/>
      <c r="I576" s="575"/>
      <c r="J576" s="575"/>
      <c r="K576" s="575"/>
      <c r="L576" s="575"/>
      <c r="M576" s="575"/>
      <c r="N576" s="575"/>
      <c r="O576" s="575"/>
      <c r="P576" s="575"/>
      <c r="Q576" s="575"/>
      <c r="R576" s="575"/>
      <c r="S576" s="575"/>
      <c r="T576" s="575"/>
      <c r="U576" s="575"/>
      <c r="V576" s="575"/>
      <c r="W576" s="575"/>
      <c r="X576" s="575"/>
      <c r="Y576" s="575"/>
      <c r="Z576" s="575"/>
      <c r="AA576" s="575"/>
      <c r="AB576" s="575"/>
      <c r="AC576" s="575"/>
      <c r="AD576" s="575"/>
      <c r="AE576" s="575"/>
      <c r="AF576" s="575"/>
      <c r="AG576" s="575"/>
      <c r="AH576" s="575"/>
      <c r="AI576" s="575"/>
      <c r="AJ576" s="575"/>
      <c r="AK576" s="575"/>
      <c r="AL576" s="575"/>
      <c r="AM576" s="575"/>
      <c r="AN576" s="575"/>
      <c r="AO576" s="575"/>
      <c r="AP576" s="575"/>
      <c r="AQ576" s="575"/>
      <c r="AR576" s="575"/>
      <c r="AS576" s="575"/>
      <c r="AT576" s="575"/>
      <c r="AU576" s="575"/>
      <c r="AV576" s="575"/>
      <c r="AW576" s="575"/>
      <c r="AX576" s="575"/>
      <c r="AY576" s="575"/>
      <c r="AZ576" s="575"/>
      <c r="BA576" s="575"/>
      <c r="BB576" s="575"/>
      <c r="BC576" s="575"/>
      <c r="BD576" s="575"/>
      <c r="BE576" s="575"/>
      <c r="BF576" s="575"/>
      <c r="BG576" s="575"/>
      <c r="BH576" s="575"/>
      <c r="BI576" s="575"/>
      <c r="BJ576" s="575"/>
      <c r="BK576" s="575"/>
      <c r="BL576" s="575"/>
      <c r="BM576" s="575"/>
      <c r="BN576" s="575"/>
      <c r="BO576" s="575"/>
      <c r="BP576" s="575"/>
      <c r="BQ576" s="575"/>
      <c r="BR576" s="575"/>
      <c r="BS576" s="575"/>
      <c r="BT576" s="575"/>
      <c r="BU576" s="575"/>
      <c r="BV576" s="575"/>
      <c r="BW576" s="575"/>
      <c r="BX576" s="575"/>
      <c r="BY576" s="575"/>
      <c r="BZ576" s="575"/>
      <c r="CA576" s="575"/>
      <c r="CB576" s="575"/>
      <c r="CC576" s="575"/>
      <c r="CD576" s="575"/>
      <c r="CE576" s="575"/>
      <c r="CF576" s="575"/>
      <c r="CG576" s="575"/>
      <c r="CH576" s="575"/>
      <c r="CI576" s="575"/>
      <c r="CJ576" s="575"/>
      <c r="CK576" s="575"/>
      <c r="CL576" s="575"/>
      <c r="CM576" s="575"/>
      <c r="CN576" s="575"/>
      <c r="CO576" s="575"/>
      <c r="CP576" s="575"/>
      <c r="CQ576" s="575"/>
      <c r="CR576" s="575"/>
      <c r="CS576" s="575"/>
      <c r="CT576" s="575"/>
      <c r="CU576" s="575"/>
      <c r="CV576" s="575"/>
      <c r="CW576" s="575"/>
      <c r="CX576" s="575"/>
      <c r="CY576" s="575"/>
      <c r="CZ576" s="575"/>
      <c r="DA576" s="575"/>
      <c r="DB576" s="575"/>
      <c r="DC576" s="575"/>
      <c r="DD576" s="575"/>
      <c r="DE576" s="575"/>
      <c r="DF576" s="575"/>
      <c r="DG576" s="575"/>
      <c r="DH576" s="575"/>
      <c r="DI576" s="575"/>
      <c r="DJ576" s="575"/>
      <c r="DK576" s="575"/>
      <c r="DL576" s="575"/>
      <c r="DM576" s="575"/>
      <c r="DN576" s="575"/>
      <c r="DO576" s="575"/>
      <c r="DP576" s="575"/>
      <c r="DQ576" s="575"/>
      <c r="DR576" s="575"/>
      <c r="DS576" s="575"/>
      <c r="DT576" s="575"/>
      <c r="DU576" s="575"/>
      <c r="DV576" s="575"/>
      <c r="DW576" s="575"/>
      <c r="DX576" s="575"/>
      <c r="DY576" s="575"/>
      <c r="DZ576" s="575"/>
      <c r="EA576" s="575"/>
      <c r="EB576" s="575"/>
      <c r="EC576" s="575"/>
      <c r="ED576" s="575"/>
      <c r="EE576" s="575"/>
      <c r="EF576" s="575"/>
      <c r="EG576" s="575"/>
    </row>
    <row r="577" spans="1:137">
      <c r="A577" s="575"/>
      <c r="B577" s="575"/>
      <c r="C577" s="575"/>
      <c r="D577" s="575"/>
      <c r="E577" s="575"/>
      <c r="F577" s="575"/>
      <c r="G577" s="575"/>
      <c r="H577" s="575"/>
      <c r="I577" s="575"/>
      <c r="J577" s="575"/>
      <c r="K577" s="575"/>
      <c r="L577" s="575"/>
      <c r="M577" s="575"/>
      <c r="N577" s="575"/>
      <c r="O577" s="575"/>
      <c r="P577" s="575"/>
      <c r="Q577" s="575"/>
      <c r="R577" s="575"/>
      <c r="S577" s="575"/>
      <c r="T577" s="575"/>
      <c r="U577" s="575"/>
      <c r="V577" s="575"/>
      <c r="W577" s="575"/>
      <c r="X577" s="575"/>
      <c r="Y577" s="575"/>
      <c r="Z577" s="575"/>
      <c r="AA577" s="575"/>
      <c r="AB577" s="575"/>
      <c r="AC577" s="575"/>
      <c r="AD577" s="575"/>
      <c r="AE577" s="575"/>
      <c r="AF577" s="575"/>
      <c r="AG577" s="575"/>
      <c r="AH577" s="575"/>
      <c r="AI577" s="575"/>
      <c r="AJ577" s="575"/>
      <c r="AK577" s="575"/>
      <c r="AL577" s="575"/>
      <c r="AM577" s="575"/>
      <c r="AN577" s="575"/>
      <c r="AO577" s="575"/>
      <c r="AP577" s="575"/>
      <c r="AQ577" s="575"/>
      <c r="AR577" s="575"/>
      <c r="AS577" s="575"/>
      <c r="AT577" s="575"/>
      <c r="AU577" s="575"/>
      <c r="AV577" s="575"/>
      <c r="AW577" s="575"/>
      <c r="AX577" s="575"/>
      <c r="AY577" s="575"/>
      <c r="AZ577" s="575"/>
      <c r="BA577" s="575"/>
      <c r="BB577" s="575"/>
      <c r="BC577" s="575"/>
      <c r="BD577" s="575"/>
      <c r="BE577" s="575"/>
      <c r="BF577" s="575"/>
      <c r="BG577" s="575"/>
      <c r="BH577" s="575"/>
      <c r="BI577" s="575"/>
      <c r="BJ577" s="575"/>
      <c r="BK577" s="575"/>
      <c r="BL577" s="575"/>
      <c r="BM577" s="575"/>
      <c r="BN577" s="575"/>
      <c r="BO577" s="575"/>
      <c r="BP577" s="575"/>
      <c r="BQ577" s="575"/>
      <c r="BR577" s="575"/>
      <c r="BS577" s="575"/>
      <c r="BT577" s="575"/>
      <c r="BU577" s="575"/>
      <c r="BV577" s="575"/>
      <c r="BW577" s="575"/>
      <c r="BX577" s="575"/>
      <c r="BY577" s="575"/>
      <c r="BZ577" s="575"/>
      <c r="CA577" s="575"/>
      <c r="CB577" s="575"/>
      <c r="CC577" s="575"/>
      <c r="CD577" s="575"/>
      <c r="CE577" s="575"/>
      <c r="CF577" s="575"/>
      <c r="CG577" s="575"/>
      <c r="CH577" s="575"/>
      <c r="CI577" s="575"/>
      <c r="CJ577" s="575"/>
      <c r="CK577" s="575"/>
      <c r="CL577" s="575"/>
      <c r="CM577" s="575"/>
      <c r="CN577" s="575"/>
      <c r="CO577" s="575"/>
      <c r="CP577" s="575"/>
      <c r="CQ577" s="575"/>
      <c r="CR577" s="575"/>
      <c r="CS577" s="575"/>
      <c r="CT577" s="575"/>
      <c r="CU577" s="575"/>
      <c r="CV577" s="575"/>
      <c r="CW577" s="575"/>
      <c r="CX577" s="575"/>
      <c r="CY577" s="575"/>
      <c r="CZ577" s="575"/>
      <c r="DA577" s="575"/>
      <c r="DB577" s="575"/>
      <c r="DC577" s="575"/>
      <c r="DD577" s="575"/>
      <c r="DE577" s="575"/>
      <c r="DF577" s="575"/>
      <c r="DG577" s="575"/>
      <c r="DH577" s="575"/>
      <c r="DI577" s="575"/>
      <c r="DJ577" s="575"/>
      <c r="DK577" s="575"/>
      <c r="DL577" s="575"/>
      <c r="DM577" s="575"/>
      <c r="DN577" s="575"/>
      <c r="DO577" s="575"/>
      <c r="DP577" s="575"/>
      <c r="DQ577" s="575"/>
      <c r="DR577" s="575"/>
      <c r="DS577" s="575"/>
      <c r="DT577" s="575"/>
      <c r="DU577" s="575"/>
      <c r="DV577" s="575"/>
      <c r="DW577" s="575"/>
      <c r="DX577" s="575"/>
      <c r="DY577" s="575"/>
      <c r="DZ577" s="575"/>
      <c r="EA577" s="575"/>
      <c r="EB577" s="575"/>
      <c r="EC577" s="575"/>
      <c r="ED577" s="575"/>
      <c r="EE577" s="575"/>
      <c r="EF577" s="575"/>
      <c r="EG577" s="575"/>
    </row>
    <row r="578" spans="1:137">
      <c r="A578" s="575"/>
      <c r="B578" s="575"/>
      <c r="C578" s="575"/>
      <c r="D578" s="575"/>
      <c r="E578" s="575"/>
      <c r="F578" s="575"/>
      <c r="G578" s="575"/>
      <c r="H578" s="575"/>
      <c r="I578" s="575"/>
      <c r="J578" s="575"/>
      <c r="K578" s="575"/>
      <c r="L578" s="575"/>
      <c r="M578" s="575"/>
      <c r="N578" s="575"/>
      <c r="O578" s="575"/>
      <c r="P578" s="575"/>
      <c r="Q578" s="575"/>
      <c r="R578" s="575"/>
      <c r="S578" s="575"/>
      <c r="T578" s="575"/>
      <c r="U578" s="575"/>
      <c r="V578" s="575"/>
      <c r="W578" s="575"/>
      <c r="X578" s="575"/>
      <c r="Y578" s="575"/>
      <c r="Z578" s="575"/>
      <c r="AA578" s="575"/>
      <c r="AB578" s="575"/>
      <c r="AC578" s="575"/>
      <c r="AD578" s="575"/>
      <c r="AE578" s="575"/>
      <c r="AF578" s="575"/>
      <c r="AG578" s="575"/>
      <c r="AH578" s="575"/>
      <c r="AI578" s="575"/>
      <c r="AJ578" s="575"/>
      <c r="AK578" s="575"/>
      <c r="AL578" s="575"/>
      <c r="AM578" s="575"/>
      <c r="AN578" s="575"/>
      <c r="AO578" s="575"/>
      <c r="AP578" s="575"/>
      <c r="AQ578" s="575"/>
      <c r="AR578" s="575"/>
      <c r="AS578" s="575"/>
      <c r="AT578" s="575"/>
      <c r="AU578" s="575"/>
      <c r="AV578" s="575"/>
      <c r="AW578" s="575"/>
      <c r="AX578" s="575"/>
      <c r="AY578" s="575"/>
      <c r="AZ578" s="575"/>
      <c r="BA578" s="575"/>
      <c r="BB578" s="575"/>
      <c r="BC578" s="575"/>
      <c r="BD578" s="575"/>
      <c r="BE578" s="575"/>
      <c r="BF578" s="575"/>
      <c r="BG578" s="575"/>
      <c r="BH578" s="575"/>
      <c r="BI578" s="575"/>
      <c r="BJ578" s="575"/>
      <c r="BK578" s="575"/>
      <c r="BL578" s="575"/>
      <c r="BM578" s="575"/>
      <c r="BN578" s="575"/>
      <c r="BO578" s="575"/>
      <c r="BP578" s="575"/>
      <c r="BQ578" s="575"/>
      <c r="BR578" s="575"/>
      <c r="BS578" s="575"/>
      <c r="BT578" s="575"/>
      <c r="BU578" s="575"/>
      <c r="BV578" s="575"/>
      <c r="BW578" s="575"/>
      <c r="BX578" s="575"/>
      <c r="BY578" s="575"/>
      <c r="BZ578" s="575"/>
      <c r="CA578" s="575"/>
      <c r="CB578" s="575"/>
      <c r="CC578" s="575"/>
      <c r="CD578" s="575"/>
      <c r="CE578" s="575"/>
      <c r="CF578" s="575"/>
      <c r="CG578" s="575"/>
      <c r="CH578" s="575"/>
      <c r="CI578" s="575"/>
      <c r="CJ578" s="575"/>
      <c r="CK578" s="575"/>
      <c r="CL578" s="575"/>
      <c r="CM578" s="575"/>
      <c r="CN578" s="575"/>
      <c r="CO578" s="575"/>
      <c r="CP578" s="575"/>
      <c r="CQ578" s="575"/>
      <c r="CR578" s="575"/>
      <c r="CS578" s="575"/>
      <c r="CT578" s="575"/>
      <c r="CU578" s="575"/>
      <c r="CV578" s="575"/>
      <c r="CW578" s="575"/>
      <c r="CX578" s="575"/>
      <c r="CY578" s="575"/>
      <c r="CZ578" s="575"/>
      <c r="DA578" s="575"/>
      <c r="DB578" s="575"/>
      <c r="DC578" s="575"/>
      <c r="DD578" s="575"/>
      <c r="DE578" s="575"/>
      <c r="DF578" s="575"/>
      <c r="DG578" s="575"/>
      <c r="DH578" s="575"/>
      <c r="DI578" s="575"/>
      <c r="DJ578" s="575"/>
      <c r="DK578" s="575"/>
      <c r="DL578" s="575"/>
      <c r="DM578" s="575"/>
      <c r="DN578" s="575"/>
      <c r="DO578" s="575"/>
      <c r="DP578" s="575"/>
      <c r="DQ578" s="575"/>
      <c r="DR578" s="575"/>
      <c r="DS578" s="575"/>
      <c r="DT578" s="575"/>
      <c r="DU578" s="575"/>
      <c r="DV578" s="575"/>
      <c r="DW578" s="575"/>
      <c r="DX578" s="575"/>
      <c r="DY578" s="575"/>
      <c r="DZ578" s="575"/>
      <c r="EA578" s="575"/>
      <c r="EB578" s="575"/>
      <c r="EC578" s="575"/>
      <c r="ED578" s="575"/>
      <c r="EE578" s="575"/>
      <c r="EF578" s="575"/>
      <c r="EG578" s="575"/>
    </row>
    <row r="579" spans="1:137">
      <c r="A579" s="575"/>
      <c r="B579" s="575"/>
      <c r="C579" s="575"/>
      <c r="D579" s="575"/>
      <c r="E579" s="575"/>
      <c r="F579" s="575"/>
      <c r="G579" s="575"/>
      <c r="H579" s="575"/>
      <c r="I579" s="575"/>
      <c r="J579" s="575"/>
      <c r="K579" s="575"/>
      <c r="L579" s="575"/>
      <c r="M579" s="575"/>
      <c r="N579" s="575"/>
      <c r="O579" s="575"/>
      <c r="P579" s="575"/>
      <c r="Q579" s="575"/>
      <c r="R579" s="575"/>
      <c r="S579" s="575"/>
      <c r="T579" s="575"/>
      <c r="U579" s="575"/>
      <c r="V579" s="575"/>
      <c r="W579" s="575"/>
      <c r="X579" s="575"/>
      <c r="Y579" s="575"/>
      <c r="Z579" s="575"/>
      <c r="AA579" s="575"/>
      <c r="AB579" s="575"/>
      <c r="AC579" s="575"/>
      <c r="AD579" s="575"/>
      <c r="AE579" s="575"/>
      <c r="AF579" s="575"/>
      <c r="AG579" s="575"/>
      <c r="AH579" s="575"/>
      <c r="AI579" s="575"/>
      <c r="AJ579" s="575"/>
      <c r="AK579" s="575"/>
      <c r="AL579" s="575"/>
      <c r="AM579" s="575"/>
      <c r="AN579" s="575"/>
      <c r="AO579" s="575"/>
      <c r="AP579" s="575"/>
      <c r="AQ579" s="575"/>
      <c r="AR579" s="575"/>
      <c r="AS579" s="575"/>
      <c r="AT579" s="575"/>
      <c r="AU579" s="575"/>
      <c r="AV579" s="575"/>
      <c r="AW579" s="575"/>
      <c r="AX579" s="575"/>
      <c r="AY579" s="575"/>
      <c r="AZ579" s="575"/>
      <c r="BA579" s="575"/>
      <c r="BB579" s="575"/>
      <c r="BC579" s="575"/>
      <c r="BD579" s="575"/>
      <c r="BE579" s="575"/>
      <c r="BF579" s="575"/>
      <c r="BG579" s="575"/>
      <c r="BH579" s="575"/>
      <c r="BI579" s="575"/>
      <c r="BJ579" s="575"/>
      <c r="BK579" s="575"/>
      <c r="BL579" s="575"/>
      <c r="BM579" s="575"/>
      <c r="BN579" s="575"/>
      <c r="BO579" s="575"/>
      <c r="BP579" s="575"/>
      <c r="BQ579" s="575"/>
      <c r="BR579" s="575"/>
      <c r="BS579" s="575"/>
      <c r="BT579" s="575"/>
      <c r="BU579" s="575"/>
      <c r="BV579" s="575"/>
      <c r="BW579" s="575"/>
      <c r="BX579" s="575"/>
      <c r="BY579" s="575"/>
      <c r="BZ579" s="575"/>
      <c r="CA579" s="575"/>
      <c r="CB579" s="575"/>
      <c r="CC579" s="575"/>
      <c r="CD579" s="575"/>
      <c r="CE579" s="575"/>
      <c r="CF579" s="575"/>
      <c r="CG579" s="575"/>
      <c r="CH579" s="575"/>
      <c r="CI579" s="575"/>
      <c r="CJ579" s="575"/>
      <c r="CK579" s="575"/>
      <c r="CL579" s="575"/>
      <c r="CM579" s="575"/>
      <c r="CN579" s="575"/>
      <c r="CO579" s="575"/>
      <c r="CP579" s="575"/>
      <c r="CQ579" s="575"/>
      <c r="CR579" s="575"/>
      <c r="CS579" s="575"/>
      <c r="CT579" s="575"/>
      <c r="CU579" s="575"/>
      <c r="CV579" s="575"/>
      <c r="CW579" s="575"/>
      <c r="CX579" s="575"/>
      <c r="CY579" s="575"/>
      <c r="CZ579" s="575"/>
      <c r="DA579" s="575"/>
      <c r="DB579" s="575"/>
      <c r="DC579" s="575"/>
      <c r="DD579" s="575"/>
      <c r="DE579" s="575"/>
      <c r="DF579" s="575"/>
      <c r="DG579" s="575"/>
      <c r="DH579" s="575"/>
      <c r="DI579" s="575"/>
      <c r="DJ579" s="575"/>
      <c r="DK579" s="575"/>
      <c r="DL579" s="575"/>
      <c r="DM579" s="575"/>
      <c r="DN579" s="575"/>
      <c r="DO579" s="575"/>
      <c r="DP579" s="575"/>
      <c r="DQ579" s="575"/>
      <c r="DR579" s="575"/>
      <c r="DS579" s="575"/>
      <c r="DT579" s="575"/>
      <c r="DU579" s="575"/>
      <c r="DV579" s="575"/>
      <c r="DW579" s="575"/>
      <c r="DX579" s="575"/>
      <c r="DY579" s="575"/>
      <c r="DZ579" s="575"/>
      <c r="EA579" s="575"/>
      <c r="EB579" s="575"/>
      <c r="EC579" s="575"/>
      <c r="ED579" s="575"/>
      <c r="EE579" s="575"/>
      <c r="EF579" s="575"/>
      <c r="EG579" s="575"/>
    </row>
    <row r="580" spans="1:137">
      <c r="A580" s="575"/>
      <c r="B580" s="575"/>
      <c r="C580" s="575"/>
      <c r="D580" s="575"/>
      <c r="E580" s="575"/>
      <c r="F580" s="575"/>
      <c r="G580" s="575"/>
      <c r="H580" s="575"/>
      <c r="I580" s="575"/>
      <c r="J580" s="575"/>
      <c r="K580" s="575"/>
      <c r="L580" s="575"/>
      <c r="M580" s="575"/>
      <c r="N580" s="575"/>
      <c r="O580" s="575"/>
      <c r="P580" s="575"/>
      <c r="Q580" s="575"/>
      <c r="R580" s="575"/>
      <c r="S580" s="575"/>
      <c r="T580" s="575"/>
      <c r="U580" s="575"/>
      <c r="V580" s="575"/>
      <c r="W580" s="575"/>
      <c r="X580" s="575"/>
      <c r="Y580" s="575"/>
      <c r="Z580" s="575"/>
      <c r="AA580" s="575"/>
      <c r="AB580" s="575"/>
      <c r="AC580" s="575"/>
      <c r="AD580" s="575"/>
      <c r="AE580" s="575"/>
      <c r="AF580" s="575"/>
      <c r="AG580" s="575"/>
      <c r="AH580" s="575"/>
      <c r="AI580" s="575"/>
      <c r="AJ580" s="575"/>
      <c r="AK580" s="575"/>
      <c r="AL580" s="575"/>
      <c r="AM580" s="575"/>
      <c r="AN580" s="575"/>
      <c r="AO580" s="575"/>
      <c r="AP580" s="575"/>
      <c r="AQ580" s="575"/>
      <c r="AR580" s="575"/>
      <c r="AS580" s="575"/>
      <c r="AT580" s="575"/>
      <c r="AU580" s="575"/>
      <c r="AV580" s="575"/>
      <c r="AW580" s="575"/>
      <c r="AX580" s="575"/>
      <c r="AY580" s="575"/>
      <c r="AZ580" s="575"/>
      <c r="BA580" s="575"/>
      <c r="BB580" s="575"/>
      <c r="BC580" s="575"/>
      <c r="BD580" s="575"/>
      <c r="BE580" s="575"/>
      <c r="BF580" s="575"/>
      <c r="BG580" s="575"/>
      <c r="BH580" s="575"/>
      <c r="BI580" s="575"/>
      <c r="BJ580" s="575"/>
      <c r="BK580" s="575"/>
      <c r="BL580" s="575"/>
      <c r="BM580" s="575"/>
      <c r="BN580" s="575"/>
      <c r="BO580" s="575"/>
      <c r="BP580" s="575"/>
      <c r="BQ580" s="575"/>
      <c r="BR580" s="575"/>
      <c r="BS580" s="575"/>
      <c r="BT580" s="575"/>
      <c r="BU580" s="575"/>
      <c r="BV580" s="575"/>
      <c r="BW580" s="575"/>
      <c r="BX580" s="575"/>
      <c r="BY580" s="575"/>
      <c r="BZ580" s="575"/>
      <c r="CA580" s="575"/>
      <c r="CB580" s="575"/>
      <c r="CC580" s="575"/>
      <c r="CD580" s="575"/>
      <c r="CE580" s="575"/>
      <c r="CF580" s="575"/>
      <c r="CG580" s="575"/>
      <c r="CH580" s="575"/>
      <c r="CI580" s="575"/>
      <c r="CJ580" s="575"/>
      <c r="CK580" s="575"/>
      <c r="CL580" s="575"/>
      <c r="CM580" s="575"/>
      <c r="CN580" s="575"/>
      <c r="CO580" s="575"/>
      <c r="CP580" s="575"/>
      <c r="CQ580" s="575"/>
      <c r="CR580" s="575"/>
      <c r="CS580" s="575"/>
      <c r="CT580" s="575"/>
      <c r="CU580" s="575"/>
      <c r="CV580" s="575"/>
      <c r="CW580" s="575"/>
      <c r="CX580" s="575"/>
      <c r="CY580" s="575"/>
      <c r="CZ580" s="575"/>
      <c r="DA580" s="575"/>
      <c r="DB580" s="575"/>
      <c r="DC580" s="575"/>
      <c r="DD580" s="575"/>
      <c r="DE580" s="575"/>
      <c r="DF580" s="575"/>
      <c r="DG580" s="575"/>
      <c r="DH580" s="575"/>
      <c r="DI580" s="575"/>
      <c r="DJ580" s="575"/>
      <c r="DK580" s="575"/>
      <c r="DL580" s="575"/>
      <c r="DM580" s="575"/>
      <c r="DN580" s="575"/>
      <c r="DO580" s="575"/>
      <c r="DP580" s="575"/>
      <c r="DQ580" s="575"/>
      <c r="DR580" s="575"/>
      <c r="DS580" s="575"/>
      <c r="DT580" s="575"/>
      <c r="DU580" s="575"/>
      <c r="DV580" s="575"/>
      <c r="DW580" s="575"/>
      <c r="DX580" s="575"/>
      <c r="DY580" s="575"/>
      <c r="DZ580" s="575"/>
      <c r="EA580" s="575"/>
      <c r="EB580" s="575"/>
      <c r="EC580" s="575"/>
      <c r="ED580" s="575"/>
      <c r="EE580" s="575"/>
      <c r="EF580" s="575"/>
      <c r="EG580" s="575"/>
    </row>
    <row r="581" spans="1:137">
      <c r="A581" s="575"/>
      <c r="B581" s="575"/>
      <c r="C581" s="575"/>
      <c r="D581" s="575"/>
      <c r="E581" s="575"/>
      <c r="F581" s="575"/>
      <c r="G581" s="575"/>
      <c r="H581" s="575"/>
      <c r="I581" s="575"/>
      <c r="J581" s="575"/>
      <c r="K581" s="575"/>
      <c r="L581" s="575"/>
      <c r="M581" s="575"/>
      <c r="N581" s="575"/>
      <c r="O581" s="575"/>
      <c r="P581" s="575"/>
      <c r="Q581" s="575"/>
      <c r="R581" s="575"/>
      <c r="S581" s="575"/>
      <c r="T581" s="575"/>
      <c r="U581" s="575"/>
      <c r="V581" s="575"/>
      <c r="W581" s="575"/>
      <c r="X581" s="575"/>
      <c r="Y581" s="575"/>
      <c r="Z581" s="575"/>
      <c r="AA581" s="575"/>
      <c r="AB581" s="575"/>
      <c r="AC581" s="575"/>
      <c r="AD581" s="575"/>
      <c r="AE581" s="575"/>
      <c r="AF581" s="575"/>
      <c r="AG581" s="575"/>
      <c r="AH581" s="575"/>
      <c r="AI581" s="575"/>
      <c r="AJ581" s="575"/>
      <c r="AK581" s="575"/>
      <c r="AL581" s="575"/>
      <c r="AM581" s="575"/>
      <c r="AN581" s="575"/>
      <c r="AO581" s="575"/>
      <c r="AP581" s="575"/>
      <c r="AQ581" s="575"/>
      <c r="AR581" s="575"/>
      <c r="AS581" s="575"/>
      <c r="AT581" s="575"/>
      <c r="AU581" s="575"/>
      <c r="AV581" s="575"/>
      <c r="AW581" s="575"/>
      <c r="AX581" s="575"/>
      <c r="AY581" s="575"/>
      <c r="AZ581" s="575"/>
      <c r="BA581" s="575"/>
      <c r="BB581" s="575"/>
      <c r="BC581" s="575"/>
      <c r="BD581" s="575"/>
      <c r="BE581" s="575"/>
      <c r="BF581" s="575"/>
      <c r="BG581" s="575"/>
      <c r="BH581" s="575"/>
      <c r="BI581" s="575"/>
      <c r="BJ581" s="575"/>
      <c r="BK581" s="575"/>
      <c r="BL581" s="575"/>
      <c r="BM581" s="575"/>
      <c r="BN581" s="575"/>
      <c r="BO581" s="575"/>
      <c r="BP581" s="575"/>
      <c r="BQ581" s="575"/>
      <c r="BR581" s="575"/>
      <c r="BS581" s="575"/>
      <c r="BT581" s="575"/>
      <c r="BU581" s="575"/>
      <c r="BV581" s="575"/>
      <c r="BW581" s="575"/>
      <c r="BX581" s="575"/>
      <c r="BY581" s="575"/>
      <c r="BZ581" s="575"/>
      <c r="CA581" s="575"/>
      <c r="CB581" s="575"/>
      <c r="CC581" s="575"/>
      <c r="CD581" s="575"/>
      <c r="CE581" s="575"/>
      <c r="CF581" s="575"/>
      <c r="CG581" s="575"/>
      <c r="CH581" s="575"/>
      <c r="CI581" s="575"/>
      <c r="CJ581" s="575"/>
      <c r="CK581" s="575"/>
      <c r="CL581" s="575"/>
      <c r="CM581" s="575"/>
      <c r="CN581" s="575"/>
      <c r="CO581" s="575"/>
      <c r="CP581" s="575"/>
      <c r="CQ581" s="575"/>
      <c r="CR581" s="575"/>
      <c r="CS581" s="575"/>
      <c r="CT581" s="575"/>
      <c r="CU581" s="575"/>
      <c r="CV581" s="575"/>
      <c r="CW581" s="575"/>
      <c r="CX581" s="575"/>
      <c r="CY581" s="575"/>
      <c r="CZ581" s="575"/>
      <c r="DA581" s="575"/>
      <c r="DB581" s="575"/>
      <c r="DC581" s="575"/>
      <c r="DD581" s="575"/>
      <c r="DE581" s="575"/>
      <c r="DF581" s="575"/>
      <c r="DG581" s="575"/>
      <c r="DH581" s="575"/>
      <c r="DI581" s="575"/>
      <c r="DJ581" s="575"/>
      <c r="DK581" s="575"/>
      <c r="DL581" s="575"/>
      <c r="DM581" s="575"/>
      <c r="DN581" s="575"/>
      <c r="DO581" s="575"/>
      <c r="DP581" s="575"/>
      <c r="DQ581" s="575"/>
      <c r="DR581" s="575"/>
      <c r="DS581" s="575"/>
      <c r="DT581" s="575"/>
      <c r="DU581" s="575"/>
      <c r="DV581" s="575"/>
      <c r="DW581" s="575"/>
      <c r="DX581" s="575"/>
      <c r="DY581" s="575"/>
      <c r="DZ581" s="575"/>
      <c r="EA581" s="575"/>
      <c r="EB581" s="575"/>
      <c r="EC581" s="575"/>
      <c r="ED581" s="575"/>
      <c r="EE581" s="575"/>
      <c r="EF581" s="575"/>
      <c r="EG581" s="575"/>
    </row>
    <row r="582" spans="1:137">
      <c r="A582" s="575"/>
      <c r="B582" s="575"/>
      <c r="C582" s="575"/>
      <c r="D582" s="575"/>
      <c r="E582" s="575"/>
      <c r="F582" s="575"/>
      <c r="G582" s="575"/>
      <c r="H582" s="575"/>
      <c r="I582" s="575"/>
      <c r="J582" s="575"/>
      <c r="K582" s="575"/>
      <c r="L582" s="575"/>
      <c r="M582" s="575"/>
      <c r="N582" s="575"/>
      <c r="O582" s="575"/>
      <c r="P582" s="575"/>
      <c r="Q582" s="575"/>
      <c r="R582" s="575"/>
      <c r="S582" s="575"/>
      <c r="T582" s="575"/>
      <c r="U582" s="575"/>
      <c r="V582" s="575"/>
      <c r="W582" s="575"/>
      <c r="X582" s="575"/>
      <c r="Y582" s="575"/>
      <c r="Z582" s="575"/>
      <c r="AA582" s="575"/>
      <c r="AB582" s="575"/>
      <c r="AC582" s="575"/>
      <c r="AD582" s="575"/>
      <c r="AE582" s="575"/>
      <c r="AF582" s="575"/>
      <c r="AG582" s="575"/>
      <c r="AH582" s="575"/>
      <c r="AI582" s="575"/>
      <c r="AJ582" s="575"/>
      <c r="AK582" s="575"/>
      <c r="AL582" s="575"/>
      <c r="AM582" s="575"/>
      <c r="AN582" s="575"/>
      <c r="AO582" s="575"/>
      <c r="AP582" s="575"/>
      <c r="AQ582" s="575"/>
      <c r="AR582" s="575"/>
      <c r="AS582" s="575"/>
      <c r="AT582" s="575"/>
      <c r="AU582" s="575"/>
      <c r="AV582" s="575"/>
      <c r="AW582" s="575"/>
      <c r="AX582" s="575"/>
      <c r="AY582" s="575"/>
      <c r="AZ582" s="575"/>
      <c r="BA582" s="575"/>
      <c r="BB582" s="575"/>
      <c r="BC582" s="575"/>
      <c r="BD582" s="575"/>
      <c r="BE582" s="575"/>
      <c r="BF582" s="575"/>
      <c r="BG582" s="575"/>
      <c r="BH582" s="575"/>
      <c r="BI582" s="575"/>
      <c r="BJ582" s="575"/>
      <c r="BK582" s="575"/>
      <c r="BL582" s="575"/>
      <c r="BM582" s="575"/>
      <c r="BN582" s="575"/>
      <c r="BO582" s="575"/>
      <c r="BP582" s="575"/>
      <c r="BQ582" s="575"/>
      <c r="BR582" s="575"/>
      <c r="BS582" s="575"/>
      <c r="BT582" s="575"/>
      <c r="BU582" s="575"/>
      <c r="BV582" s="575"/>
      <c r="BW582" s="575"/>
      <c r="BX582" s="575"/>
      <c r="BY582" s="575"/>
      <c r="BZ582" s="575"/>
      <c r="CA582" s="575"/>
      <c r="CB582" s="575"/>
      <c r="CC582" s="575"/>
      <c r="CD582" s="575"/>
      <c r="CE582" s="575"/>
      <c r="CF582" s="575"/>
      <c r="CG582" s="575"/>
      <c r="CH582" s="575"/>
      <c r="CI582" s="575"/>
      <c r="CJ582" s="575"/>
      <c r="CK582" s="575"/>
      <c r="CL582" s="575"/>
      <c r="CM582" s="575"/>
      <c r="CN582" s="575"/>
      <c r="CO582" s="575"/>
      <c r="CP582" s="575"/>
      <c r="CQ582" s="575"/>
      <c r="CR582" s="575"/>
      <c r="CS582" s="575"/>
      <c r="CT582" s="575"/>
      <c r="CU582" s="575"/>
      <c r="CV582" s="575"/>
      <c r="CW582" s="575"/>
      <c r="CX582" s="575"/>
      <c r="CY582" s="575"/>
      <c r="CZ582" s="575"/>
      <c r="DA582" s="575"/>
      <c r="DB582" s="575"/>
      <c r="DC582" s="575"/>
      <c r="DD582" s="575"/>
      <c r="DE582" s="575"/>
      <c r="DF582" s="575"/>
      <c r="DG582" s="575"/>
      <c r="DH582" s="575"/>
      <c r="DI582" s="575"/>
      <c r="DJ582" s="575"/>
      <c r="DK582" s="575"/>
      <c r="DL582" s="575"/>
      <c r="DM582" s="575"/>
      <c r="DN582" s="575"/>
      <c r="DO582" s="575"/>
      <c r="DP582" s="575"/>
      <c r="DQ582" s="575"/>
      <c r="DR582" s="575"/>
      <c r="DS582" s="575"/>
      <c r="DT582" s="575"/>
      <c r="DU582" s="575"/>
      <c r="DV582" s="575"/>
      <c r="DW582" s="575"/>
      <c r="DX582" s="575"/>
      <c r="DY582" s="575"/>
      <c r="DZ582" s="575"/>
      <c r="EA582" s="575"/>
      <c r="EB582" s="575"/>
      <c r="EC582" s="575"/>
      <c r="ED582" s="575"/>
      <c r="EE582" s="575"/>
      <c r="EF582" s="575"/>
      <c r="EG582" s="575"/>
    </row>
    <row r="583" spans="1:137">
      <c r="A583" s="575"/>
      <c r="B583" s="575"/>
      <c r="C583" s="575"/>
      <c r="D583" s="575"/>
      <c r="E583" s="575"/>
      <c r="F583" s="575"/>
      <c r="G583" s="575"/>
      <c r="H583" s="575"/>
      <c r="I583" s="575"/>
      <c r="J583" s="575"/>
      <c r="K583" s="575"/>
      <c r="L583" s="575"/>
      <c r="M583" s="575"/>
      <c r="N583" s="575"/>
      <c r="O583" s="575"/>
      <c r="P583" s="575"/>
      <c r="Q583" s="575"/>
      <c r="R583" s="575"/>
      <c r="S583" s="575"/>
      <c r="T583" s="575"/>
      <c r="U583" s="575"/>
      <c r="V583" s="575"/>
      <c r="W583" s="575"/>
      <c r="X583" s="575"/>
      <c r="Y583" s="575"/>
      <c r="Z583" s="575"/>
      <c r="AA583" s="575"/>
      <c r="AB583" s="575"/>
      <c r="AC583" s="575"/>
      <c r="AD583" s="575"/>
      <c r="AE583" s="575"/>
      <c r="AF583" s="575"/>
      <c r="AG583" s="575"/>
      <c r="AH583" s="575"/>
      <c r="AI583" s="575"/>
      <c r="AJ583" s="575"/>
      <c r="AK583" s="575"/>
      <c r="AL583" s="575"/>
      <c r="AM583" s="575"/>
      <c r="AN583" s="575"/>
      <c r="AO583" s="575"/>
      <c r="AP583" s="575"/>
      <c r="AQ583" s="575"/>
      <c r="AR583" s="575"/>
      <c r="AS583" s="575"/>
      <c r="AT583" s="575"/>
      <c r="AU583" s="575"/>
      <c r="AV583" s="575"/>
      <c r="AW583" s="575"/>
      <c r="AX583" s="575"/>
      <c r="AY583" s="575"/>
      <c r="AZ583" s="575"/>
      <c r="BA583" s="575"/>
      <c r="BB583" s="575"/>
      <c r="BC583" s="575"/>
      <c r="BD583" s="575"/>
      <c r="BE583" s="575"/>
      <c r="BF583" s="575"/>
      <c r="BG583" s="575"/>
      <c r="BH583" s="575"/>
      <c r="BI583" s="575"/>
      <c r="BJ583" s="575"/>
      <c r="BK583" s="575"/>
      <c r="BL583" s="575"/>
      <c r="BM583" s="575"/>
      <c r="BN583" s="575"/>
      <c r="BO583" s="575"/>
      <c r="BP583" s="575"/>
      <c r="BQ583" s="575"/>
      <c r="BR583" s="575"/>
      <c r="BS583" s="575"/>
      <c r="BT583" s="575"/>
      <c r="BU583" s="575"/>
      <c r="BV583" s="575"/>
      <c r="BW583" s="575"/>
      <c r="BX583" s="575"/>
      <c r="BY583" s="575"/>
      <c r="BZ583" s="575"/>
      <c r="CA583" s="575"/>
      <c r="CB583" s="575"/>
      <c r="CC583" s="575"/>
      <c r="CD583" s="575"/>
      <c r="CE583" s="575"/>
      <c r="CF583" s="575"/>
      <c r="CG583" s="575"/>
      <c r="CH583" s="575"/>
      <c r="CI583" s="575"/>
      <c r="CJ583" s="575"/>
      <c r="CK583" s="575"/>
      <c r="CL583" s="575"/>
      <c r="CM583" s="575"/>
      <c r="CN583" s="575"/>
      <c r="CO583" s="575"/>
      <c r="CP583" s="575"/>
      <c r="CQ583" s="575"/>
      <c r="CR583" s="575"/>
      <c r="CS583" s="575"/>
      <c r="CT583" s="575"/>
      <c r="CU583" s="575"/>
      <c r="CV583" s="575"/>
      <c r="CW583" s="575"/>
      <c r="CX583" s="575"/>
      <c r="CY583" s="575"/>
      <c r="CZ583" s="575"/>
      <c r="DA583" s="575"/>
      <c r="DB583" s="575"/>
      <c r="DC583" s="575"/>
      <c r="DD583" s="575"/>
      <c r="DE583" s="575"/>
      <c r="DF583" s="575"/>
      <c r="DG583" s="575"/>
      <c r="DH583" s="575"/>
      <c r="DI583" s="575"/>
      <c r="DJ583" s="575"/>
      <c r="DK583" s="575"/>
      <c r="DL583" s="575"/>
      <c r="DM583" s="575"/>
      <c r="DN583" s="575"/>
      <c r="DO583" s="575"/>
      <c r="DP583" s="575"/>
      <c r="DQ583" s="575"/>
      <c r="DR583" s="575"/>
      <c r="DS583" s="575"/>
      <c r="DT583" s="575"/>
      <c r="DU583" s="575"/>
      <c r="DV583" s="575"/>
      <c r="DW583" s="575"/>
      <c r="DX583" s="575"/>
      <c r="DY583" s="575"/>
      <c r="DZ583" s="575"/>
      <c r="EA583" s="575"/>
      <c r="EB583" s="575"/>
      <c r="EC583" s="575"/>
      <c r="ED583" s="575"/>
      <c r="EE583" s="575"/>
      <c r="EF583" s="575"/>
      <c r="EG583" s="575"/>
    </row>
    <row r="584" spans="1:137">
      <c r="A584" s="575"/>
      <c r="B584" s="575"/>
      <c r="C584" s="575"/>
      <c r="D584" s="575"/>
      <c r="E584" s="575"/>
      <c r="F584" s="575"/>
      <c r="G584" s="575"/>
      <c r="H584" s="575"/>
      <c r="I584" s="575"/>
      <c r="J584" s="575"/>
      <c r="K584" s="575"/>
      <c r="L584" s="575"/>
      <c r="M584" s="575"/>
      <c r="N584" s="575"/>
      <c r="O584" s="575"/>
      <c r="P584" s="575"/>
      <c r="Q584" s="575"/>
      <c r="R584" s="575"/>
      <c r="S584" s="575"/>
      <c r="T584" s="575"/>
      <c r="U584" s="575"/>
      <c r="V584" s="575"/>
      <c r="W584" s="575"/>
      <c r="X584" s="575"/>
      <c r="Y584" s="575"/>
      <c r="Z584" s="575"/>
      <c r="AA584" s="575"/>
      <c r="AB584" s="575"/>
      <c r="AC584" s="575"/>
      <c r="AD584" s="575"/>
      <c r="AE584" s="575"/>
      <c r="AF584" s="575"/>
      <c r="AG584" s="575"/>
      <c r="AH584" s="575"/>
      <c r="AI584" s="575"/>
      <c r="AJ584" s="575"/>
      <c r="AK584" s="575"/>
      <c r="AL584" s="575"/>
      <c r="AM584" s="575"/>
      <c r="AN584" s="575"/>
      <c r="AO584" s="575"/>
      <c r="AP584" s="575"/>
      <c r="AQ584" s="575"/>
      <c r="AR584" s="575"/>
      <c r="AS584" s="575"/>
      <c r="AT584" s="575"/>
      <c r="AU584" s="575"/>
      <c r="AV584" s="575"/>
      <c r="AW584" s="575"/>
      <c r="AX584" s="575"/>
      <c r="AY584" s="575"/>
      <c r="AZ584" s="575"/>
      <c r="BA584" s="575"/>
      <c r="BB584" s="575"/>
      <c r="BC584" s="575"/>
      <c r="BD584" s="575"/>
      <c r="BE584" s="575"/>
      <c r="BF584" s="575"/>
      <c r="BG584" s="575"/>
      <c r="BH584" s="575"/>
      <c r="BI584" s="575"/>
      <c r="BJ584" s="575"/>
      <c r="BK584" s="575"/>
      <c r="BL584" s="575"/>
      <c r="BM584" s="575"/>
      <c r="BN584" s="575"/>
      <c r="BO584" s="575"/>
      <c r="BP584" s="575"/>
      <c r="BQ584" s="575"/>
      <c r="BR584" s="575"/>
      <c r="BS584" s="575"/>
      <c r="BT584" s="575"/>
      <c r="BU584" s="575"/>
      <c r="BV584" s="575"/>
      <c r="BW584" s="575"/>
      <c r="BX584" s="575"/>
      <c r="BY584" s="575"/>
      <c r="BZ584" s="575"/>
      <c r="CA584" s="575"/>
      <c r="CB584" s="575"/>
      <c r="CC584" s="575"/>
      <c r="CD584" s="575"/>
      <c r="CE584" s="575"/>
      <c r="CF584" s="575"/>
      <c r="CG584" s="575"/>
      <c r="CH584" s="575"/>
      <c r="CI584" s="575"/>
      <c r="CJ584" s="575"/>
      <c r="CK584" s="575"/>
      <c r="CL584" s="575"/>
      <c r="CM584" s="575"/>
      <c r="CN584" s="575"/>
      <c r="CO584" s="575"/>
      <c r="CP584" s="575"/>
      <c r="CQ584" s="575"/>
      <c r="CR584" s="575"/>
      <c r="CS584" s="575"/>
      <c r="CT584" s="575"/>
      <c r="CU584" s="575"/>
      <c r="CV584" s="575"/>
      <c r="CW584" s="575"/>
      <c r="CX584" s="575"/>
      <c r="CY584" s="575"/>
      <c r="CZ584" s="575"/>
      <c r="DA584" s="575"/>
      <c r="DB584" s="575"/>
      <c r="DC584" s="575"/>
      <c r="DD584" s="575"/>
      <c r="DE584" s="575"/>
      <c r="DF584" s="575"/>
      <c r="DG584" s="575"/>
      <c r="DH584" s="575"/>
      <c r="DI584" s="575"/>
      <c r="DJ584" s="575"/>
      <c r="DK584" s="575"/>
      <c r="DL584" s="575"/>
      <c r="DM584" s="575"/>
      <c r="DN584" s="575"/>
      <c r="DO584" s="575"/>
      <c r="DP584" s="575"/>
      <c r="DQ584" s="575"/>
      <c r="DR584" s="575"/>
      <c r="DS584" s="575"/>
      <c r="DT584" s="575"/>
      <c r="DU584" s="575"/>
      <c r="DV584" s="575"/>
      <c r="DW584" s="575"/>
      <c r="DX584" s="575"/>
      <c r="DY584" s="575"/>
      <c r="DZ584" s="575"/>
      <c r="EA584" s="575"/>
      <c r="EB584" s="575"/>
      <c r="EC584" s="575"/>
      <c r="ED584" s="575"/>
      <c r="EE584" s="575"/>
      <c r="EF584" s="575"/>
      <c r="EG584" s="575"/>
    </row>
    <row r="585" spans="1:137">
      <c r="A585" s="575"/>
      <c r="B585" s="575"/>
      <c r="C585" s="575"/>
      <c r="D585" s="575"/>
      <c r="E585" s="575"/>
      <c r="F585" s="575"/>
      <c r="G585" s="575"/>
      <c r="H585" s="575"/>
      <c r="I585" s="575"/>
      <c r="J585" s="575"/>
      <c r="K585" s="575"/>
      <c r="L585" s="575"/>
      <c r="M585" s="575"/>
      <c r="N585" s="575"/>
      <c r="O585" s="575"/>
      <c r="P585" s="575"/>
      <c r="Q585" s="575"/>
      <c r="R585" s="575"/>
      <c r="S585" s="575"/>
      <c r="T585" s="575"/>
      <c r="U585" s="575"/>
      <c r="V585" s="575"/>
      <c r="W585" s="575"/>
      <c r="X585" s="575"/>
      <c r="Y585" s="575"/>
      <c r="Z585" s="575"/>
      <c r="AA585" s="575"/>
      <c r="AB585" s="575"/>
      <c r="AC585" s="575"/>
      <c r="AD585" s="575"/>
      <c r="AE585" s="575"/>
      <c r="AF585" s="575"/>
      <c r="AG585" s="575"/>
      <c r="AH585" s="575"/>
      <c r="AI585" s="575"/>
      <c r="AJ585" s="575"/>
      <c r="AK585" s="575"/>
      <c r="AL585" s="575"/>
      <c r="AM585" s="575"/>
      <c r="AN585" s="575"/>
      <c r="AO585" s="575"/>
      <c r="AP585" s="575"/>
      <c r="AQ585" s="575"/>
      <c r="AR585" s="575"/>
      <c r="AS585" s="575"/>
      <c r="AT585" s="575"/>
      <c r="AU585" s="575"/>
      <c r="AV585" s="575"/>
      <c r="AW585" s="575"/>
      <c r="AX585" s="575"/>
      <c r="AY585" s="575"/>
      <c r="AZ585" s="575"/>
      <c r="BA585" s="575"/>
      <c r="BB585" s="575"/>
      <c r="BC585" s="575"/>
      <c r="BD585" s="575"/>
      <c r="BE585" s="575"/>
      <c r="BF585" s="575"/>
      <c r="BG585" s="575"/>
      <c r="BH585" s="575"/>
      <c r="BI585" s="575"/>
      <c r="BJ585" s="575"/>
      <c r="BK585" s="575"/>
      <c r="BL585" s="575"/>
      <c r="BM585" s="575"/>
      <c r="BN585" s="575"/>
      <c r="BO585" s="575"/>
      <c r="BP585" s="575"/>
      <c r="BQ585" s="575"/>
      <c r="BR585" s="575"/>
      <c r="BS585" s="575"/>
      <c r="BT585" s="575"/>
      <c r="BU585" s="575"/>
      <c r="BV585" s="575"/>
      <c r="BW585" s="575"/>
      <c r="BX585" s="575"/>
      <c r="BY585" s="575"/>
      <c r="BZ585" s="575"/>
      <c r="CA585" s="575"/>
      <c r="CB585" s="575"/>
      <c r="CC585" s="575"/>
      <c r="CD585" s="575"/>
      <c r="CE585" s="575"/>
      <c r="CF585" s="575"/>
      <c r="CG585" s="575"/>
      <c r="CH585" s="575"/>
      <c r="CI585" s="575"/>
      <c r="CJ585" s="575"/>
      <c r="CK585" s="575"/>
      <c r="CL585" s="575"/>
      <c r="CM585" s="575"/>
      <c r="CN585" s="575"/>
      <c r="CO585" s="575"/>
      <c r="CP585" s="575"/>
      <c r="CQ585" s="575"/>
      <c r="CR585" s="575"/>
      <c r="CS585" s="575"/>
      <c r="CT585" s="575"/>
      <c r="CU585" s="575"/>
      <c r="CV585" s="575"/>
      <c r="CW585" s="575"/>
      <c r="CX585" s="575"/>
      <c r="CY585" s="575"/>
      <c r="CZ585" s="575"/>
      <c r="DA585" s="575"/>
      <c r="DB585" s="575"/>
      <c r="DC585" s="575"/>
      <c r="DD585" s="575"/>
      <c r="DE585" s="575"/>
      <c r="DF585" s="575"/>
      <c r="DG585" s="575"/>
      <c r="DH585" s="575"/>
      <c r="DI585" s="575"/>
      <c r="DJ585" s="575"/>
      <c r="DK585" s="575"/>
      <c r="DL585" s="575"/>
      <c r="DM585" s="575"/>
      <c r="DN585" s="575"/>
      <c r="DO585" s="575"/>
      <c r="DP585" s="575"/>
      <c r="DQ585" s="575"/>
      <c r="DR585" s="575"/>
      <c r="DS585" s="575"/>
      <c r="DT585" s="575"/>
      <c r="DU585" s="575"/>
      <c r="DV585" s="575"/>
      <c r="DW585" s="575"/>
      <c r="DX585" s="575"/>
      <c r="DY585" s="575"/>
      <c r="DZ585" s="575"/>
      <c r="EA585" s="575"/>
      <c r="EB585" s="575"/>
      <c r="EC585" s="575"/>
      <c r="ED585" s="575"/>
      <c r="EE585" s="575"/>
      <c r="EF585" s="575"/>
      <c r="EG585" s="575"/>
    </row>
    <row r="586" spans="1:137">
      <c r="A586" s="575"/>
      <c r="B586" s="575"/>
      <c r="C586" s="575"/>
      <c r="D586" s="575"/>
      <c r="E586" s="575"/>
      <c r="F586" s="575"/>
      <c r="G586" s="575"/>
      <c r="H586" s="575"/>
      <c r="I586" s="575"/>
      <c r="J586" s="575"/>
      <c r="K586" s="575"/>
      <c r="L586" s="575"/>
      <c r="M586" s="575"/>
      <c r="N586" s="575"/>
      <c r="O586" s="575"/>
      <c r="P586" s="575"/>
      <c r="Q586" s="575"/>
      <c r="R586" s="575"/>
      <c r="S586" s="575"/>
      <c r="T586" s="575"/>
      <c r="U586" s="575"/>
      <c r="V586" s="575"/>
      <c r="W586" s="575"/>
      <c r="X586" s="575"/>
      <c r="Y586" s="575"/>
      <c r="Z586" s="575"/>
      <c r="AA586" s="575"/>
      <c r="AB586" s="575"/>
      <c r="AC586" s="575"/>
      <c r="AD586" s="575"/>
      <c r="AE586" s="575"/>
      <c r="AF586" s="575"/>
      <c r="AG586" s="575"/>
      <c r="AH586" s="575"/>
      <c r="AI586" s="575"/>
      <c r="AJ586" s="575"/>
      <c r="AK586" s="575"/>
      <c r="AL586" s="575"/>
      <c r="AM586" s="575"/>
      <c r="AN586" s="575"/>
      <c r="AO586" s="575"/>
      <c r="AP586" s="575"/>
      <c r="AQ586" s="575"/>
      <c r="AR586" s="575"/>
      <c r="AS586" s="575"/>
      <c r="AT586" s="575"/>
      <c r="AU586" s="575"/>
      <c r="AV586" s="575"/>
      <c r="AW586" s="575"/>
      <c r="AX586" s="575"/>
      <c r="AY586" s="575"/>
      <c r="AZ586" s="575"/>
      <c r="BA586" s="575"/>
      <c r="BB586" s="575"/>
      <c r="BC586" s="575"/>
      <c r="BD586" s="575"/>
      <c r="BE586" s="575"/>
      <c r="BF586" s="575"/>
      <c r="BG586" s="575"/>
      <c r="BH586" s="575"/>
      <c r="BI586" s="575"/>
      <c r="BJ586" s="575"/>
      <c r="BK586" s="575"/>
      <c r="BL586" s="575"/>
      <c r="BM586" s="575"/>
      <c r="BN586" s="575"/>
      <c r="BO586" s="575"/>
      <c r="BP586" s="575"/>
      <c r="BQ586" s="575"/>
      <c r="BR586" s="575"/>
      <c r="BS586" s="575"/>
      <c r="BT586" s="575"/>
      <c r="BU586" s="575"/>
      <c r="BV586" s="575"/>
      <c r="BW586" s="575"/>
      <c r="BX586" s="575"/>
      <c r="BY586" s="575"/>
      <c r="BZ586" s="575"/>
      <c r="CA586" s="575"/>
      <c r="CB586" s="575"/>
      <c r="CC586" s="575"/>
      <c r="CD586" s="575"/>
      <c r="CE586" s="575"/>
      <c r="CF586" s="575"/>
      <c r="CG586" s="575"/>
      <c r="CH586" s="575"/>
      <c r="CI586" s="575"/>
      <c r="CJ586" s="575"/>
      <c r="CK586" s="575"/>
      <c r="CL586" s="575"/>
      <c r="CM586" s="575"/>
      <c r="CN586" s="575"/>
      <c r="CO586" s="575"/>
      <c r="CP586" s="575"/>
      <c r="CQ586" s="575"/>
      <c r="CR586" s="575"/>
      <c r="CS586" s="575"/>
      <c r="CT586" s="575"/>
      <c r="CU586" s="575"/>
      <c r="CV586" s="575"/>
      <c r="CW586" s="575"/>
      <c r="CX586" s="575"/>
      <c r="CY586" s="575"/>
      <c r="CZ586" s="575"/>
      <c r="DA586" s="575"/>
      <c r="DB586" s="575"/>
      <c r="DC586" s="575"/>
      <c r="DD586" s="575"/>
      <c r="DE586" s="575"/>
      <c r="DF586" s="575"/>
      <c r="DG586" s="575"/>
      <c r="DH586" s="575"/>
      <c r="DI586" s="575"/>
      <c r="DJ586" s="575"/>
      <c r="DK586" s="575"/>
      <c r="DL586" s="575"/>
      <c r="DM586" s="575"/>
      <c r="DN586" s="575"/>
      <c r="DO586" s="575"/>
      <c r="DP586" s="575"/>
      <c r="DQ586" s="575"/>
      <c r="DR586" s="575"/>
      <c r="DS586" s="575"/>
      <c r="DT586" s="575"/>
      <c r="DU586" s="575"/>
      <c r="DV586" s="575"/>
      <c r="DW586" s="575"/>
      <c r="DX586" s="575"/>
      <c r="DY586" s="575"/>
      <c r="DZ586" s="575"/>
      <c r="EA586" s="575"/>
      <c r="EB586" s="575"/>
      <c r="EC586" s="575"/>
      <c r="ED586" s="575"/>
      <c r="EE586" s="575"/>
      <c r="EF586" s="575"/>
      <c r="EG586" s="575"/>
    </row>
    <row r="587" spans="1:137">
      <c r="A587" s="575"/>
      <c r="B587" s="575"/>
      <c r="C587" s="575"/>
      <c r="D587" s="575"/>
      <c r="E587" s="575"/>
      <c r="F587" s="575"/>
      <c r="G587" s="575"/>
      <c r="H587" s="575"/>
      <c r="I587" s="575"/>
      <c r="J587" s="575"/>
      <c r="K587" s="575"/>
      <c r="L587" s="575"/>
      <c r="M587" s="575"/>
      <c r="N587" s="575"/>
      <c r="O587" s="575"/>
      <c r="P587" s="575"/>
      <c r="Q587" s="575"/>
      <c r="R587" s="575"/>
      <c r="S587" s="575"/>
      <c r="T587" s="575"/>
      <c r="U587" s="575"/>
      <c r="V587" s="575"/>
      <c r="W587" s="575"/>
      <c r="X587" s="575"/>
      <c r="Y587" s="575"/>
      <c r="Z587" s="575"/>
      <c r="AA587" s="575"/>
      <c r="AB587" s="575"/>
      <c r="AC587" s="575"/>
      <c r="AD587" s="575"/>
      <c r="AE587" s="575"/>
      <c r="AF587" s="575"/>
      <c r="AG587" s="575"/>
      <c r="AH587" s="575"/>
      <c r="AI587" s="575"/>
      <c r="AJ587" s="575"/>
      <c r="AK587" s="575"/>
      <c r="AL587" s="575"/>
      <c r="AM587" s="575"/>
      <c r="AN587" s="575"/>
      <c r="AO587" s="575"/>
      <c r="AP587" s="575"/>
      <c r="AQ587" s="575"/>
      <c r="AR587" s="575"/>
      <c r="AS587" s="575"/>
      <c r="AT587" s="575"/>
      <c r="AU587" s="575"/>
      <c r="AV587" s="575"/>
      <c r="AW587" s="575"/>
      <c r="AX587" s="575"/>
      <c r="AY587" s="575"/>
      <c r="AZ587" s="575"/>
      <c r="BA587" s="575"/>
      <c r="BB587" s="575"/>
      <c r="BC587" s="575"/>
      <c r="BD587" s="575"/>
      <c r="BE587" s="575"/>
      <c r="BF587" s="575"/>
      <c r="BG587" s="575"/>
      <c r="BH587" s="575"/>
      <c r="BI587" s="575"/>
      <c r="BJ587" s="575"/>
      <c r="BK587" s="575"/>
      <c r="BL587" s="575"/>
      <c r="BM587" s="575"/>
      <c r="BN587" s="575"/>
      <c r="BO587" s="575"/>
      <c r="BP587" s="575"/>
      <c r="BQ587" s="575"/>
      <c r="BR587" s="575"/>
      <c r="BS587" s="575"/>
      <c r="BT587" s="575"/>
      <c r="BU587" s="575"/>
      <c r="BV587" s="575"/>
      <c r="BW587" s="575"/>
      <c r="BX587" s="575"/>
      <c r="BY587" s="575"/>
      <c r="BZ587" s="575"/>
      <c r="CA587" s="575"/>
      <c r="CB587" s="575"/>
      <c r="CC587" s="575"/>
      <c r="CD587" s="575"/>
      <c r="CE587" s="575"/>
      <c r="CF587" s="575"/>
      <c r="CG587" s="575"/>
      <c r="CH587" s="575"/>
      <c r="CI587" s="575"/>
      <c r="CJ587" s="575"/>
      <c r="CK587" s="575"/>
      <c r="CL587" s="575"/>
      <c r="CM587" s="575"/>
      <c r="CN587" s="575"/>
      <c r="CO587" s="575"/>
      <c r="CP587" s="575"/>
      <c r="CQ587" s="575"/>
      <c r="CR587" s="575"/>
      <c r="CS587" s="575"/>
      <c r="CT587" s="575"/>
      <c r="CU587" s="575"/>
      <c r="CV587" s="575"/>
      <c r="CW587" s="575"/>
      <c r="CX587" s="575"/>
      <c r="CY587" s="575"/>
      <c r="CZ587" s="575"/>
      <c r="DA587" s="575"/>
      <c r="DB587" s="575"/>
      <c r="DC587" s="575"/>
      <c r="DD587" s="575"/>
      <c r="DE587" s="575"/>
      <c r="DF587" s="575"/>
      <c r="DG587" s="575"/>
      <c r="DH587" s="575"/>
      <c r="DI587" s="575"/>
      <c r="DJ587" s="575"/>
      <c r="DK587" s="575"/>
      <c r="DL587" s="575"/>
      <c r="DM587" s="575"/>
      <c r="DN587" s="575"/>
      <c r="DO587" s="575"/>
      <c r="DP587" s="575"/>
      <c r="DQ587" s="575"/>
      <c r="DR587" s="575"/>
      <c r="DS587" s="575"/>
      <c r="DT587" s="575"/>
      <c r="DU587" s="575"/>
      <c r="DV587" s="575"/>
      <c r="DW587" s="575"/>
      <c r="DX587" s="575"/>
      <c r="DY587" s="575"/>
      <c r="DZ587" s="575"/>
      <c r="EA587" s="575"/>
      <c r="EB587" s="575"/>
      <c r="EC587" s="575"/>
      <c r="ED587" s="575"/>
      <c r="EE587" s="575"/>
      <c r="EF587" s="575"/>
      <c r="EG587" s="575"/>
    </row>
    <row r="588" spans="1:137">
      <c r="A588" s="575"/>
      <c r="B588" s="575"/>
      <c r="C588" s="575"/>
      <c r="D588" s="575"/>
      <c r="E588" s="575"/>
      <c r="F588" s="575"/>
      <c r="G588" s="575"/>
      <c r="H588" s="575"/>
      <c r="I588" s="575"/>
      <c r="J588" s="575"/>
      <c r="K588" s="575"/>
      <c r="L588" s="575"/>
      <c r="M588" s="575"/>
      <c r="N588" s="575"/>
      <c r="O588" s="575"/>
      <c r="P588" s="575"/>
      <c r="Q588" s="575"/>
      <c r="R588" s="575"/>
      <c r="S588" s="575"/>
      <c r="T588" s="575"/>
      <c r="U588" s="575"/>
      <c r="V588" s="575"/>
      <c r="W588" s="575"/>
      <c r="X588" s="575"/>
      <c r="Y588" s="575"/>
      <c r="Z588" s="575"/>
      <c r="AA588" s="575"/>
      <c r="AB588" s="575"/>
      <c r="AC588" s="575"/>
      <c r="AD588" s="575"/>
      <c r="AE588" s="575"/>
      <c r="AF588" s="575"/>
      <c r="AG588" s="575"/>
      <c r="AH588" s="575"/>
      <c r="AI588" s="575"/>
      <c r="AJ588" s="575"/>
      <c r="AK588" s="575"/>
      <c r="AL588" s="575"/>
      <c r="AM588" s="575"/>
      <c r="AN588" s="575"/>
      <c r="AO588" s="575"/>
      <c r="AP588" s="575"/>
      <c r="AQ588" s="575"/>
      <c r="AR588" s="575"/>
      <c r="AS588" s="575"/>
      <c r="AT588" s="575"/>
      <c r="AU588" s="575"/>
      <c r="AV588" s="575"/>
      <c r="AW588" s="575"/>
      <c r="AX588" s="575"/>
      <c r="AY588" s="575"/>
      <c r="AZ588" s="575"/>
      <c r="BA588" s="575"/>
      <c r="BB588" s="575"/>
      <c r="BC588" s="575"/>
      <c r="BD588" s="575"/>
      <c r="BE588" s="575"/>
      <c r="BF588" s="575"/>
      <c r="BG588" s="575"/>
      <c r="BH588" s="575"/>
      <c r="BI588" s="575"/>
      <c r="BJ588" s="575"/>
      <c r="BK588" s="575"/>
      <c r="BL588" s="575"/>
      <c r="BM588" s="575"/>
      <c r="BN588" s="575"/>
      <c r="BO588" s="575"/>
      <c r="BP588" s="575"/>
      <c r="BQ588" s="575"/>
      <c r="BR588" s="575"/>
      <c r="BS588" s="575"/>
      <c r="BT588" s="575"/>
      <c r="BU588" s="575"/>
      <c r="BV588" s="575"/>
      <c r="BW588" s="575"/>
      <c r="BX588" s="575"/>
      <c r="BY588" s="575"/>
      <c r="BZ588" s="575"/>
      <c r="CA588" s="575"/>
      <c r="CB588" s="575"/>
      <c r="CC588" s="575"/>
      <c r="CD588" s="575"/>
      <c r="CE588" s="575"/>
      <c r="CF588" s="575"/>
      <c r="CG588" s="575"/>
      <c r="CH588" s="575"/>
      <c r="CI588" s="575"/>
      <c r="CJ588" s="575"/>
      <c r="CK588" s="575"/>
      <c r="CL588" s="575"/>
      <c r="CM588" s="575"/>
      <c r="CN588" s="575"/>
      <c r="CO588" s="575"/>
      <c r="CP588" s="575"/>
      <c r="CQ588" s="575"/>
      <c r="CR588" s="575"/>
      <c r="CS588" s="575"/>
      <c r="CT588" s="575"/>
      <c r="CU588" s="575"/>
      <c r="CV588" s="575"/>
      <c r="CW588" s="575"/>
      <c r="CX588" s="575"/>
      <c r="CY588" s="575"/>
      <c r="CZ588" s="575"/>
      <c r="DA588" s="575"/>
      <c r="DB588" s="575"/>
      <c r="DC588" s="575"/>
      <c r="DD588" s="575"/>
      <c r="DE588" s="575"/>
      <c r="DF588" s="575"/>
      <c r="DG588" s="575"/>
      <c r="DH588" s="575"/>
      <c r="DI588" s="575"/>
      <c r="DJ588" s="575"/>
      <c r="DK588" s="575"/>
      <c r="DL588" s="575"/>
      <c r="DM588" s="575"/>
      <c r="DN588" s="575"/>
      <c r="DO588" s="575"/>
      <c r="DP588" s="575"/>
      <c r="DQ588" s="575"/>
      <c r="DR588" s="575"/>
      <c r="DS588" s="575"/>
      <c r="DT588" s="575"/>
      <c r="DU588" s="575"/>
      <c r="DV588" s="575"/>
      <c r="DW588" s="575"/>
      <c r="DX588" s="575"/>
      <c r="DY588" s="575"/>
      <c r="DZ588" s="575"/>
      <c r="EA588" s="575"/>
      <c r="EB588" s="575"/>
      <c r="EC588" s="575"/>
      <c r="ED588" s="575"/>
      <c r="EE588" s="575"/>
      <c r="EF588" s="575"/>
      <c r="EG588" s="575"/>
    </row>
    <row r="589" spans="1:137">
      <c r="A589" s="575"/>
      <c r="B589" s="575"/>
      <c r="C589" s="575"/>
      <c r="D589" s="575"/>
      <c r="E589" s="575"/>
      <c r="F589" s="575"/>
      <c r="G589" s="575"/>
      <c r="H589" s="575"/>
      <c r="I589" s="575"/>
      <c r="J589" s="575"/>
      <c r="K589" s="575"/>
      <c r="L589" s="575"/>
      <c r="M589" s="575"/>
      <c r="N589" s="575"/>
      <c r="O589" s="575"/>
      <c r="P589" s="575"/>
      <c r="Q589" s="575"/>
      <c r="R589" s="575"/>
      <c r="S589" s="575"/>
      <c r="T589" s="575"/>
      <c r="U589" s="575"/>
      <c r="V589" s="575"/>
      <c r="W589" s="575"/>
      <c r="X589" s="575"/>
      <c r="Y589" s="575"/>
      <c r="Z589" s="575"/>
      <c r="AA589" s="575"/>
      <c r="AB589" s="575"/>
      <c r="AC589" s="575"/>
      <c r="AD589" s="575"/>
      <c r="AE589" s="575"/>
      <c r="AF589" s="575"/>
      <c r="AG589" s="575"/>
      <c r="AH589" s="575"/>
      <c r="AI589" s="575"/>
      <c r="AJ589" s="575"/>
      <c r="AK589" s="575"/>
      <c r="AL589" s="575"/>
      <c r="AM589" s="575"/>
      <c r="AN589" s="575"/>
      <c r="AO589" s="575"/>
      <c r="AP589" s="575"/>
      <c r="AQ589" s="575"/>
      <c r="AR589" s="575"/>
      <c r="AS589" s="575"/>
      <c r="AT589" s="575"/>
      <c r="AU589" s="575"/>
      <c r="AV589" s="575"/>
      <c r="AW589" s="575"/>
      <c r="AX589" s="575"/>
      <c r="AY589" s="575"/>
      <c r="AZ589" s="575"/>
      <c r="BA589" s="575"/>
      <c r="BB589" s="575"/>
      <c r="BC589" s="575"/>
      <c r="BD589" s="575"/>
      <c r="BE589" s="575"/>
      <c r="BF589" s="575"/>
      <c r="BG589" s="575"/>
      <c r="BH589" s="575"/>
      <c r="BI589" s="575"/>
      <c r="BJ589" s="575"/>
      <c r="BK589" s="575"/>
      <c r="BL589" s="575"/>
      <c r="BM589" s="575"/>
      <c r="BN589" s="575"/>
      <c r="BO589" s="575"/>
      <c r="BP589" s="575"/>
      <c r="BQ589" s="575"/>
      <c r="BR589" s="575"/>
      <c r="BS589" s="575"/>
      <c r="BT589" s="575"/>
      <c r="BU589" s="575"/>
      <c r="BV589" s="575"/>
      <c r="BW589" s="575"/>
      <c r="BX589" s="575"/>
      <c r="BY589" s="575"/>
      <c r="BZ589" s="575"/>
      <c r="CA589" s="575"/>
      <c r="CB589" s="575"/>
      <c r="CC589" s="575"/>
      <c r="CD589" s="575"/>
      <c r="CE589" s="575"/>
      <c r="CF589" s="575"/>
      <c r="CG589" s="575"/>
      <c r="CH589" s="575"/>
      <c r="CI589" s="575"/>
      <c r="CJ589" s="575"/>
      <c r="CK589" s="575"/>
      <c r="CL589" s="575"/>
      <c r="CM589" s="575"/>
      <c r="CN589" s="575"/>
      <c r="CO589" s="575"/>
      <c r="CP589" s="575"/>
      <c r="CQ589" s="575"/>
      <c r="CR589" s="575"/>
      <c r="CS589" s="575"/>
      <c r="CT589" s="575"/>
      <c r="CU589" s="575"/>
      <c r="CV589" s="575"/>
      <c r="CW589" s="575"/>
      <c r="CX589" s="575"/>
      <c r="CY589" s="575"/>
      <c r="CZ589" s="575"/>
      <c r="DA589" s="575"/>
      <c r="DB589" s="575"/>
      <c r="DC589" s="575"/>
      <c r="DD589" s="575"/>
      <c r="DE589" s="575"/>
      <c r="DF589" s="575"/>
      <c r="DG589" s="575"/>
      <c r="DH589" s="575"/>
      <c r="DI589" s="575"/>
      <c r="DJ589" s="575"/>
      <c r="DK589" s="575"/>
      <c r="DL589" s="575"/>
      <c r="DM589" s="575"/>
      <c r="DN589" s="575"/>
      <c r="DO589" s="575"/>
      <c r="DP589" s="575"/>
      <c r="DQ589" s="575"/>
      <c r="DR589" s="575"/>
      <c r="DS589" s="575"/>
      <c r="DT589" s="575"/>
      <c r="DU589" s="575"/>
      <c r="DV589" s="575"/>
      <c r="DW589" s="575"/>
      <c r="DX589" s="575"/>
      <c r="DY589" s="575"/>
      <c r="DZ589" s="575"/>
      <c r="EA589" s="575"/>
      <c r="EB589" s="575"/>
      <c r="EC589" s="575"/>
      <c r="ED589" s="575"/>
      <c r="EE589" s="575"/>
      <c r="EF589" s="575"/>
      <c r="EG589" s="575"/>
    </row>
    <row r="590" spans="1:137">
      <c r="A590" s="575"/>
      <c r="B590" s="575"/>
      <c r="C590" s="575"/>
      <c r="D590" s="575"/>
      <c r="E590" s="575"/>
      <c r="F590" s="575"/>
      <c r="G590" s="575"/>
      <c r="H590" s="575"/>
      <c r="I590" s="575"/>
      <c r="J590" s="575"/>
      <c r="K590" s="575"/>
      <c r="L590" s="575"/>
      <c r="M590" s="575"/>
      <c r="N590" s="575"/>
      <c r="O590" s="575"/>
      <c r="P590" s="575"/>
      <c r="Q590" s="575"/>
      <c r="R590" s="575"/>
      <c r="S590" s="575"/>
      <c r="T590" s="575"/>
      <c r="U590" s="575"/>
      <c r="V590" s="575"/>
      <c r="W590" s="575"/>
      <c r="X590" s="575"/>
      <c r="Y590" s="575"/>
      <c r="Z590" s="575"/>
      <c r="AA590" s="575"/>
      <c r="AB590" s="575"/>
      <c r="AC590" s="575"/>
      <c r="AD590" s="575"/>
      <c r="AE590" s="575"/>
      <c r="AF590" s="575"/>
      <c r="AG590" s="575"/>
      <c r="AH590" s="575"/>
      <c r="AI590" s="575"/>
      <c r="AJ590" s="575"/>
      <c r="AK590" s="575"/>
      <c r="AL590" s="575"/>
      <c r="AM590" s="575"/>
      <c r="AN590" s="575"/>
      <c r="AO590" s="575"/>
      <c r="AP590" s="575"/>
      <c r="AQ590" s="575"/>
      <c r="AR590" s="575"/>
      <c r="AS590" s="575"/>
      <c r="AT590" s="575"/>
      <c r="AU590" s="575"/>
      <c r="AV590" s="575"/>
      <c r="AW590" s="575"/>
      <c r="AX590" s="575"/>
      <c r="AY590" s="575"/>
      <c r="AZ590" s="575"/>
      <c r="BA590" s="575"/>
      <c r="BB590" s="575"/>
      <c r="BC590" s="575"/>
      <c r="BD590" s="575"/>
      <c r="BE590" s="575"/>
      <c r="BF590" s="575"/>
      <c r="BG590" s="575"/>
      <c r="BH590" s="575"/>
      <c r="BI590" s="575"/>
      <c r="BJ590" s="575"/>
      <c r="BK590" s="575"/>
      <c r="BL590" s="575"/>
      <c r="BM590" s="575"/>
      <c r="BN590" s="575"/>
      <c r="BO590" s="575"/>
      <c r="BP590" s="575"/>
      <c r="BQ590" s="575"/>
      <c r="BR590" s="575"/>
      <c r="BS590" s="575"/>
      <c r="BT590" s="575"/>
      <c r="BU590" s="575"/>
      <c r="BV590" s="575"/>
      <c r="BW590" s="575"/>
      <c r="BX590" s="575"/>
      <c r="BY590" s="575"/>
      <c r="BZ590" s="575"/>
      <c r="CA590" s="575"/>
      <c r="CB590" s="575"/>
      <c r="CC590" s="575"/>
      <c r="CD590" s="575"/>
      <c r="CE590" s="575"/>
      <c r="CF590" s="575"/>
      <c r="CG590" s="575"/>
      <c r="CH590" s="575"/>
      <c r="CI590" s="575"/>
      <c r="CJ590" s="575"/>
      <c r="CK590" s="575"/>
      <c r="CL590" s="575"/>
      <c r="CM590" s="575"/>
      <c r="CN590" s="575"/>
      <c r="CO590" s="575"/>
      <c r="CP590" s="575"/>
      <c r="CQ590" s="575"/>
      <c r="CR590" s="575"/>
      <c r="CS590" s="575"/>
      <c r="CT590" s="575"/>
      <c r="CU590" s="575"/>
      <c r="CV590" s="575"/>
      <c r="CW590" s="575"/>
      <c r="CX590" s="575"/>
      <c r="CY590" s="575"/>
      <c r="CZ590" s="575"/>
      <c r="DA590" s="575"/>
      <c r="DB590" s="575"/>
      <c r="DC590" s="575"/>
      <c r="DD590" s="575"/>
      <c r="DE590" s="575"/>
      <c r="DF590" s="575"/>
      <c r="DG590" s="575"/>
      <c r="DH590" s="575"/>
      <c r="DI590" s="575"/>
      <c r="DJ590" s="575"/>
      <c r="DK590" s="575"/>
      <c r="DL590" s="575"/>
      <c r="DM590" s="575"/>
      <c r="DN590" s="575"/>
      <c r="DO590" s="575"/>
      <c r="DP590" s="575"/>
      <c r="DQ590" s="575"/>
      <c r="DR590" s="575"/>
      <c r="DS590" s="575"/>
      <c r="DT590" s="575"/>
      <c r="DU590" s="575"/>
      <c r="DV590" s="575"/>
      <c r="DW590" s="575"/>
      <c r="DX590" s="575"/>
      <c r="DY590" s="575"/>
      <c r="DZ590" s="575"/>
      <c r="EA590" s="575"/>
      <c r="EB590" s="575"/>
      <c r="EC590" s="575"/>
      <c r="ED590" s="575"/>
      <c r="EE590" s="575"/>
      <c r="EF590" s="575"/>
      <c r="EG590" s="575"/>
    </row>
    <row r="591" spans="1:137">
      <c r="A591" s="575"/>
      <c r="B591" s="575"/>
      <c r="C591" s="575"/>
      <c r="D591" s="575"/>
      <c r="E591" s="575"/>
      <c r="F591" s="575"/>
      <c r="G591" s="575"/>
      <c r="H591" s="575"/>
      <c r="I591" s="575"/>
      <c r="J591" s="575"/>
      <c r="K591" s="575"/>
      <c r="L591" s="575"/>
      <c r="M591" s="575"/>
      <c r="N591" s="575"/>
      <c r="O591" s="575"/>
      <c r="P591" s="575"/>
      <c r="Q591" s="575"/>
      <c r="R591" s="575"/>
      <c r="S591" s="575"/>
      <c r="T591" s="575"/>
      <c r="U591" s="575"/>
      <c r="V591" s="575"/>
      <c r="W591" s="575"/>
      <c r="X591" s="575"/>
      <c r="Y591" s="575"/>
      <c r="Z591" s="575"/>
      <c r="AA591" s="575"/>
      <c r="AB591" s="575"/>
      <c r="AC591" s="575"/>
      <c r="AD591" s="575"/>
      <c r="AE591" s="575"/>
      <c r="AF591" s="575"/>
      <c r="AG591" s="575"/>
      <c r="AH591" s="575"/>
      <c r="AI591" s="575"/>
      <c r="AJ591" s="575"/>
      <c r="AK591" s="575"/>
      <c r="AL591" s="575"/>
      <c r="AM591" s="575"/>
      <c r="AN591" s="575"/>
      <c r="AO591" s="575"/>
      <c r="AP591" s="575"/>
      <c r="AQ591" s="575"/>
      <c r="AR591" s="575"/>
      <c r="AS591" s="575"/>
      <c r="AT591" s="575"/>
      <c r="AU591" s="575"/>
      <c r="AV591" s="575"/>
      <c r="AW591" s="575"/>
      <c r="AX591" s="575"/>
      <c r="AY591" s="575"/>
      <c r="AZ591" s="575"/>
      <c r="BA591" s="575"/>
      <c r="BB591" s="575"/>
      <c r="BC591" s="575"/>
      <c r="BD591" s="575"/>
      <c r="BE591" s="575"/>
      <c r="BF591" s="575"/>
      <c r="BG591" s="575"/>
      <c r="BH591" s="575"/>
      <c r="BI591" s="575"/>
      <c r="BJ591" s="575"/>
      <c r="BK591" s="575"/>
      <c r="BL591" s="575"/>
      <c r="BM591" s="575"/>
      <c r="BN591" s="575"/>
      <c r="BO591" s="575"/>
      <c r="BP591" s="575"/>
      <c r="BQ591" s="575"/>
      <c r="BR591" s="575"/>
      <c r="BS591" s="575"/>
      <c r="BT591" s="575"/>
      <c r="BU591" s="575"/>
      <c r="BV591" s="575"/>
      <c r="BW591" s="575"/>
      <c r="BX591" s="575"/>
      <c r="BY591" s="575"/>
      <c r="BZ591" s="575"/>
      <c r="CA591" s="575"/>
      <c r="CB591" s="575"/>
      <c r="CC591" s="575"/>
      <c r="CD591" s="575"/>
      <c r="CE591" s="575"/>
      <c r="CF591" s="575"/>
      <c r="CG591" s="575"/>
      <c r="CH591" s="575"/>
      <c r="CI591" s="575"/>
      <c r="CJ591" s="575"/>
      <c r="CK591" s="575"/>
      <c r="CL591" s="575"/>
      <c r="CM591" s="575"/>
      <c r="CN591" s="575"/>
      <c r="CO591" s="575"/>
      <c r="CP591" s="575"/>
      <c r="CQ591" s="575"/>
      <c r="CR591" s="575"/>
      <c r="CS591" s="575"/>
      <c r="CT591" s="575"/>
      <c r="CU591" s="575"/>
      <c r="CV591" s="575"/>
      <c r="CW591" s="575"/>
      <c r="CX591" s="575"/>
      <c r="CY591" s="575"/>
      <c r="CZ591" s="575"/>
      <c r="DA591" s="575"/>
      <c r="DB591" s="575"/>
      <c r="DC591" s="575"/>
      <c r="DD591" s="575"/>
      <c r="DE591" s="575"/>
      <c r="DF591" s="575"/>
      <c r="DG591" s="575"/>
      <c r="DH591" s="575"/>
      <c r="DI591" s="575"/>
      <c r="DJ591" s="575"/>
      <c r="DK591" s="575"/>
      <c r="DL591" s="575"/>
      <c r="DM591" s="575"/>
      <c r="DN591" s="575"/>
      <c r="DO591" s="575"/>
      <c r="DP591" s="575"/>
      <c r="DQ591" s="575"/>
      <c r="DR591" s="575"/>
      <c r="DS591" s="575"/>
      <c r="DT591" s="575"/>
      <c r="DU591" s="575"/>
      <c r="DV591" s="575"/>
      <c r="DW591" s="575"/>
      <c r="DX591" s="575"/>
      <c r="DY591" s="575"/>
      <c r="DZ591" s="575"/>
      <c r="EA591" s="575"/>
      <c r="EB591" s="575"/>
      <c r="EC591" s="575"/>
      <c r="ED591" s="575"/>
      <c r="EE591" s="575"/>
      <c r="EF591" s="575"/>
      <c r="EG591" s="575"/>
    </row>
    <row r="592" spans="1:137">
      <c r="A592" s="575"/>
      <c r="B592" s="575"/>
      <c r="C592" s="575"/>
      <c r="D592" s="575"/>
      <c r="E592" s="575"/>
      <c r="F592" s="575"/>
      <c r="G592" s="575"/>
      <c r="H592" s="575"/>
      <c r="I592" s="575"/>
      <c r="J592" s="575"/>
      <c r="K592" s="575"/>
      <c r="L592" s="575"/>
      <c r="M592" s="575"/>
      <c r="N592" s="575"/>
      <c r="O592" s="575"/>
      <c r="P592" s="575"/>
      <c r="Q592" s="575"/>
      <c r="R592" s="575"/>
      <c r="S592" s="575"/>
      <c r="T592" s="575"/>
      <c r="U592" s="575"/>
      <c r="V592" s="575"/>
      <c r="W592" s="575"/>
      <c r="X592" s="575"/>
      <c r="Y592" s="575"/>
      <c r="Z592" s="575"/>
      <c r="AA592" s="575"/>
      <c r="AB592" s="575"/>
      <c r="AC592" s="575"/>
      <c r="AD592" s="575"/>
      <c r="AE592" s="575"/>
      <c r="AF592" s="575"/>
      <c r="AG592" s="575"/>
      <c r="AH592" s="575"/>
      <c r="AI592" s="575"/>
      <c r="AJ592" s="575"/>
      <c r="AK592" s="575"/>
      <c r="AL592" s="575"/>
      <c r="AM592" s="575"/>
      <c r="AN592" s="575"/>
      <c r="AO592" s="575"/>
      <c r="AP592" s="575"/>
      <c r="AQ592" s="575"/>
      <c r="AR592" s="575"/>
      <c r="AS592" s="575"/>
      <c r="AT592" s="575"/>
      <c r="AU592" s="575"/>
      <c r="AV592" s="575"/>
      <c r="AW592" s="575"/>
      <c r="AX592" s="575"/>
      <c r="AY592" s="575"/>
      <c r="AZ592" s="575"/>
      <c r="BA592" s="575"/>
      <c r="BB592" s="575"/>
      <c r="BC592" s="575"/>
      <c r="BD592" s="575"/>
      <c r="BE592" s="575"/>
      <c r="BF592" s="575"/>
      <c r="BG592" s="575"/>
      <c r="BH592" s="575"/>
      <c r="BI592" s="575"/>
      <c r="BJ592" s="575"/>
      <c r="BK592" s="575"/>
      <c r="BL592" s="575"/>
      <c r="BM592" s="575"/>
      <c r="BN592" s="575"/>
      <c r="BO592" s="575"/>
      <c r="BP592" s="575"/>
      <c r="BQ592" s="575"/>
      <c r="BR592" s="575"/>
      <c r="BS592" s="575"/>
      <c r="BT592" s="575"/>
      <c r="BU592" s="575"/>
      <c r="BV592" s="575"/>
      <c r="BW592" s="575"/>
      <c r="BX592" s="575"/>
      <c r="BY592" s="575"/>
      <c r="BZ592" s="575"/>
      <c r="CA592" s="575"/>
      <c r="CB592" s="575"/>
      <c r="CC592" s="575"/>
      <c r="CD592" s="575"/>
      <c r="CE592" s="575"/>
      <c r="CF592" s="575"/>
      <c r="CG592" s="575"/>
      <c r="CH592" s="575"/>
      <c r="CI592" s="575"/>
      <c r="CJ592" s="575"/>
      <c r="CK592" s="575"/>
      <c r="CL592" s="575"/>
      <c r="CM592" s="575"/>
      <c r="CN592" s="575"/>
      <c r="CO592" s="575"/>
      <c r="CP592" s="575"/>
      <c r="CQ592" s="575"/>
      <c r="CR592" s="575"/>
      <c r="CS592" s="575"/>
      <c r="CT592" s="575"/>
      <c r="CU592" s="575"/>
      <c r="CV592" s="575"/>
      <c r="CW592" s="575"/>
      <c r="CX592" s="575"/>
      <c r="CY592" s="575"/>
      <c r="CZ592" s="575"/>
      <c r="DA592" s="575"/>
      <c r="DB592" s="575"/>
      <c r="DC592" s="575"/>
      <c r="DD592" s="575"/>
      <c r="DE592" s="575"/>
      <c r="DF592" s="575"/>
      <c r="DG592" s="575"/>
      <c r="DH592" s="575"/>
      <c r="DI592" s="575"/>
      <c r="DJ592" s="575"/>
      <c r="DK592" s="575"/>
      <c r="DL592" s="575"/>
      <c r="DM592" s="575"/>
      <c r="DN592" s="575"/>
      <c r="DO592" s="575"/>
      <c r="DP592" s="575"/>
      <c r="DQ592" s="575"/>
      <c r="DR592" s="575"/>
      <c r="DS592" s="575"/>
      <c r="DT592" s="575"/>
      <c r="DU592" s="575"/>
      <c r="DV592" s="575"/>
      <c r="DW592" s="575"/>
      <c r="DX592" s="575"/>
      <c r="DY592" s="575"/>
      <c r="DZ592" s="575"/>
      <c r="EA592" s="575"/>
      <c r="EB592" s="575"/>
      <c r="EC592" s="575"/>
      <c r="ED592" s="575"/>
      <c r="EE592" s="575"/>
      <c r="EF592" s="575"/>
      <c r="EG592" s="575"/>
    </row>
    <row r="593" spans="1:137">
      <c r="A593" s="575"/>
      <c r="B593" s="575"/>
      <c r="C593" s="575"/>
      <c r="D593" s="575"/>
      <c r="E593" s="575"/>
      <c r="F593" s="575"/>
      <c r="G593" s="575"/>
      <c r="H593" s="575"/>
      <c r="I593" s="575"/>
      <c r="J593" s="575"/>
      <c r="K593" s="575"/>
      <c r="L593" s="575"/>
      <c r="M593" s="575"/>
      <c r="N593" s="575"/>
      <c r="O593" s="575"/>
      <c r="P593" s="575"/>
      <c r="Q593" s="575"/>
      <c r="R593" s="575"/>
      <c r="S593" s="575"/>
      <c r="T593" s="575"/>
      <c r="U593" s="575"/>
      <c r="V593" s="575"/>
      <c r="W593" s="575"/>
      <c r="X593" s="575"/>
      <c r="Y593" s="575"/>
      <c r="Z593" s="575"/>
      <c r="AA593" s="575"/>
      <c r="AB593" s="575"/>
      <c r="AC593" s="575"/>
      <c r="AD593" s="575"/>
      <c r="AE593" s="575"/>
      <c r="AF593" s="575"/>
      <c r="AG593" s="575"/>
      <c r="AH593" s="575"/>
      <c r="AI593" s="575"/>
      <c r="AJ593" s="575"/>
      <c r="AK593" s="575"/>
      <c r="AL593" s="575"/>
      <c r="AM593" s="575"/>
      <c r="AN593" s="575"/>
      <c r="AO593" s="575"/>
      <c r="AP593" s="575"/>
      <c r="AQ593" s="575"/>
      <c r="AR593" s="575"/>
      <c r="AS593" s="575"/>
      <c r="AT593" s="575"/>
      <c r="AU593" s="575"/>
      <c r="AV593" s="575"/>
      <c r="AW593" s="575"/>
      <c r="AX593" s="575"/>
      <c r="AY593" s="575"/>
      <c r="AZ593" s="575"/>
      <c r="BA593" s="575"/>
      <c r="BB593" s="575"/>
      <c r="BC593" s="575"/>
      <c r="BD593" s="575"/>
      <c r="BE593" s="575"/>
      <c r="BF593" s="575"/>
      <c r="BG593" s="575"/>
      <c r="BH593" s="575"/>
      <c r="BI593" s="575"/>
      <c r="BJ593" s="575"/>
      <c r="BK593" s="575"/>
      <c r="BL593" s="575"/>
      <c r="BM593" s="575"/>
      <c r="BN593" s="575"/>
      <c r="BO593" s="575"/>
      <c r="BP593" s="575"/>
      <c r="BQ593" s="575"/>
      <c r="BR593" s="575"/>
      <c r="BS593" s="575"/>
      <c r="BT593" s="575"/>
      <c r="BU593" s="575"/>
      <c r="BV593" s="575"/>
      <c r="BW593" s="575"/>
      <c r="BX593" s="575"/>
      <c r="BY593" s="575"/>
      <c r="BZ593" s="575"/>
      <c r="CA593" s="575"/>
      <c r="CB593" s="575"/>
      <c r="CC593" s="575"/>
      <c r="CD593" s="575"/>
      <c r="CE593" s="575"/>
      <c r="CF593" s="575"/>
      <c r="CG593" s="575"/>
      <c r="CH593" s="575"/>
      <c r="CI593" s="575"/>
      <c r="CJ593" s="575"/>
      <c r="CK593" s="575"/>
      <c r="CL593" s="575"/>
      <c r="CM593" s="575"/>
      <c r="CN593" s="575"/>
      <c r="CO593" s="575"/>
      <c r="CP593" s="575"/>
      <c r="CQ593" s="575"/>
      <c r="CR593" s="575"/>
      <c r="CS593" s="575"/>
      <c r="CT593" s="575"/>
      <c r="CU593" s="575"/>
      <c r="CV593" s="575"/>
      <c r="CW593" s="575"/>
      <c r="CX593" s="575"/>
      <c r="CY593" s="575"/>
      <c r="CZ593" s="575"/>
      <c r="DA593" s="575"/>
      <c r="DB593" s="575"/>
      <c r="DC593" s="575"/>
      <c r="DD593" s="575"/>
      <c r="DE593" s="575"/>
      <c r="DF593" s="575"/>
      <c r="DG593" s="575"/>
      <c r="DH593" s="575"/>
      <c r="DI593" s="575"/>
      <c r="DJ593" s="575"/>
      <c r="DK593" s="575"/>
      <c r="DL593" s="575"/>
      <c r="DM593" s="575"/>
      <c r="DN593" s="575"/>
      <c r="DO593" s="575"/>
      <c r="DP593" s="575"/>
      <c r="DQ593" s="575"/>
      <c r="DR593" s="575"/>
      <c r="DS593" s="575"/>
      <c r="DT593" s="575"/>
      <c r="DU593" s="575"/>
      <c r="DV593" s="575"/>
      <c r="DW593" s="575"/>
      <c r="DX593" s="575"/>
      <c r="DY593" s="575"/>
      <c r="DZ593" s="575"/>
      <c r="EA593" s="575"/>
      <c r="EB593" s="575"/>
      <c r="EC593" s="575"/>
      <c r="ED593" s="575"/>
      <c r="EE593" s="575"/>
      <c r="EF593" s="575"/>
      <c r="EG593" s="575"/>
    </row>
    <row r="594" spans="1:137">
      <c r="A594" s="575"/>
      <c r="B594" s="575"/>
      <c r="C594" s="575"/>
      <c r="D594" s="575"/>
      <c r="E594" s="575"/>
      <c r="F594" s="575"/>
      <c r="G594" s="575"/>
      <c r="H594" s="575"/>
      <c r="I594" s="575"/>
      <c r="J594" s="575"/>
      <c r="K594" s="575"/>
      <c r="L594" s="575"/>
      <c r="M594" s="575"/>
      <c r="N594" s="575"/>
      <c r="O594" s="575"/>
      <c r="P594" s="575"/>
      <c r="Q594" s="575"/>
      <c r="R594" s="575"/>
      <c r="S594" s="575"/>
      <c r="T594" s="575"/>
      <c r="U594" s="575"/>
      <c r="V594" s="575"/>
      <c r="W594" s="575"/>
      <c r="X594" s="575"/>
      <c r="Y594" s="575"/>
      <c r="Z594" s="575"/>
      <c r="AA594" s="575"/>
      <c r="AB594" s="575"/>
      <c r="AC594" s="575"/>
      <c r="AD594" s="575"/>
      <c r="AE594" s="575"/>
      <c r="AF594" s="575"/>
      <c r="AG594" s="575"/>
      <c r="AH594" s="575"/>
      <c r="AI594" s="575"/>
      <c r="AJ594" s="575"/>
      <c r="AK594" s="575"/>
      <c r="AL594" s="575"/>
      <c r="AM594" s="575"/>
      <c r="AN594" s="575"/>
      <c r="AO594" s="575"/>
      <c r="AP594" s="575"/>
      <c r="AQ594" s="575"/>
      <c r="AR594" s="575"/>
      <c r="AS594" s="575"/>
      <c r="AT594" s="575"/>
      <c r="AU594" s="575"/>
      <c r="AV594" s="575"/>
      <c r="AW594" s="575"/>
      <c r="AX594" s="575"/>
      <c r="AY594" s="575"/>
      <c r="AZ594" s="575"/>
      <c r="BA594" s="575"/>
      <c r="BB594" s="575"/>
      <c r="BC594" s="575"/>
      <c r="BD594" s="575"/>
      <c r="BE594" s="575"/>
      <c r="BF594" s="575"/>
      <c r="BG594" s="575"/>
      <c r="BH594" s="575"/>
      <c r="BI594" s="575"/>
      <c r="BJ594" s="575"/>
      <c r="BK594" s="575"/>
      <c r="BL594" s="575"/>
      <c r="BM594" s="575"/>
      <c r="BN594" s="575"/>
      <c r="BO594" s="575"/>
      <c r="BP594" s="575"/>
      <c r="BQ594" s="575"/>
      <c r="BR594" s="575"/>
      <c r="BS594" s="575"/>
      <c r="BT594" s="575"/>
      <c r="BU594" s="575"/>
      <c r="BV594" s="575"/>
      <c r="BW594" s="575"/>
      <c r="BX594" s="575"/>
      <c r="BY594" s="575"/>
      <c r="BZ594" s="575"/>
      <c r="CA594" s="575"/>
      <c r="CB594" s="575"/>
      <c r="CC594" s="575"/>
      <c r="CD594" s="575"/>
      <c r="CE594" s="575"/>
      <c r="CF594" s="575"/>
      <c r="CG594" s="575"/>
      <c r="CH594" s="575"/>
      <c r="CI594" s="575"/>
      <c r="CJ594" s="575"/>
      <c r="CK594" s="575"/>
      <c r="CL594" s="575"/>
      <c r="CM594" s="575"/>
      <c r="CN594" s="575"/>
      <c r="CO594" s="575"/>
      <c r="CP594" s="575"/>
      <c r="CQ594" s="575"/>
      <c r="CR594" s="575"/>
      <c r="CS594" s="575"/>
      <c r="CT594" s="575"/>
      <c r="CU594" s="575"/>
      <c r="CV594" s="575"/>
      <c r="CW594" s="575"/>
      <c r="CX594" s="575"/>
      <c r="CY594" s="575"/>
      <c r="CZ594" s="575"/>
      <c r="DA594" s="575"/>
      <c r="DB594" s="575"/>
      <c r="DC594" s="575"/>
      <c r="DD594" s="575"/>
      <c r="DE594" s="575"/>
      <c r="DF594" s="575"/>
      <c r="DG594" s="575"/>
      <c r="DH594" s="575"/>
      <c r="DI594" s="575"/>
      <c r="DJ594" s="575"/>
      <c r="DK594" s="575"/>
      <c r="DL594" s="575"/>
      <c r="DM594" s="575"/>
      <c r="DN594" s="575"/>
      <c r="DO594" s="575"/>
      <c r="DP594" s="575"/>
      <c r="DQ594" s="575"/>
      <c r="DR594" s="575"/>
      <c r="DS594" s="575"/>
      <c r="DT594" s="575"/>
      <c r="DU594" s="575"/>
      <c r="DV594" s="575"/>
      <c r="DW594" s="575"/>
      <c r="DX594" s="575"/>
      <c r="DY594" s="575"/>
      <c r="DZ594" s="575"/>
      <c r="EA594" s="575"/>
      <c r="EB594" s="575"/>
      <c r="EC594" s="575"/>
      <c r="ED594" s="575"/>
      <c r="EE594" s="575"/>
      <c r="EF594" s="575"/>
      <c r="EG594" s="575"/>
    </row>
    <row r="595" spans="1:137">
      <c r="A595" s="575"/>
      <c r="B595" s="575"/>
      <c r="C595" s="575"/>
      <c r="D595" s="575"/>
      <c r="E595" s="575"/>
      <c r="F595" s="575"/>
      <c r="G595" s="575"/>
      <c r="H595" s="575"/>
      <c r="I595" s="575"/>
      <c r="J595" s="575"/>
      <c r="K595" s="575"/>
      <c r="L595" s="575"/>
      <c r="M595" s="575"/>
      <c r="N595" s="575"/>
      <c r="O595" s="575"/>
      <c r="P595" s="575"/>
      <c r="Q595" s="575"/>
      <c r="R595" s="575"/>
      <c r="S595" s="575"/>
      <c r="T595" s="575"/>
      <c r="U595" s="575"/>
      <c r="V595" s="575"/>
      <c r="W595" s="575"/>
      <c r="X595" s="575"/>
      <c r="Y595" s="575"/>
      <c r="Z595" s="575"/>
      <c r="AA595" s="575"/>
      <c r="AB595" s="575"/>
      <c r="AC595" s="575"/>
      <c r="AD595" s="575"/>
      <c r="AE595" s="575"/>
      <c r="AF595" s="575"/>
      <c r="AG595" s="575"/>
      <c r="AH595" s="575"/>
      <c r="AI595" s="575"/>
      <c r="AJ595" s="575"/>
      <c r="AK595" s="575"/>
      <c r="AL595" s="575"/>
      <c r="AM595" s="575"/>
      <c r="AN595" s="575"/>
      <c r="AO595" s="575"/>
      <c r="AP595" s="575"/>
      <c r="AQ595" s="575"/>
      <c r="AR595" s="575"/>
      <c r="AS595" s="575"/>
      <c r="AT595" s="575"/>
      <c r="AU595" s="575"/>
      <c r="AV595" s="575"/>
      <c r="AW595" s="575"/>
      <c r="AX595" s="575"/>
      <c r="AY595" s="575"/>
      <c r="AZ595" s="575"/>
      <c r="BA595" s="575"/>
      <c r="BB595" s="575"/>
      <c r="BC595" s="575"/>
      <c r="BD595" s="575"/>
      <c r="BE595" s="575"/>
      <c r="BF595" s="575"/>
      <c r="BG595" s="575"/>
      <c r="BH595" s="575"/>
      <c r="BI595" s="575"/>
      <c r="BJ595" s="575"/>
      <c r="BK595" s="575"/>
      <c r="BL595" s="575"/>
      <c r="BM595" s="575"/>
      <c r="BN595" s="575"/>
      <c r="BO595" s="575"/>
      <c r="BP595" s="575"/>
      <c r="BQ595" s="575"/>
      <c r="BR595" s="575"/>
      <c r="BS595" s="575"/>
      <c r="BT595" s="575"/>
      <c r="BU595" s="575"/>
      <c r="BV595" s="575"/>
      <c r="BW595" s="575"/>
      <c r="BX595" s="575"/>
      <c r="BY595" s="575"/>
      <c r="BZ595" s="575"/>
      <c r="CA595" s="575"/>
      <c r="CB595" s="575"/>
      <c r="CC595" s="575"/>
      <c r="CD595" s="575"/>
      <c r="CE595" s="575"/>
      <c r="CF595" s="575"/>
      <c r="CG595" s="575"/>
      <c r="CH595" s="575"/>
      <c r="CI595" s="575"/>
      <c r="CJ595" s="575"/>
      <c r="CK595" s="575"/>
      <c r="CL595" s="575"/>
      <c r="CM595" s="575"/>
      <c r="CN595" s="575"/>
      <c r="CO595" s="575"/>
      <c r="CP595" s="575"/>
      <c r="CQ595" s="575"/>
      <c r="CR595" s="575"/>
      <c r="CS595" s="575"/>
      <c r="CT595" s="575"/>
      <c r="CU595" s="575"/>
      <c r="CV595" s="575"/>
      <c r="CW595" s="575"/>
      <c r="CX595" s="575"/>
      <c r="CY595" s="575"/>
      <c r="CZ595" s="575"/>
      <c r="DA595" s="575"/>
      <c r="DB595" s="575"/>
      <c r="DC595" s="575"/>
      <c r="DD595" s="575"/>
      <c r="DE595" s="575"/>
      <c r="DF595" s="575"/>
      <c r="DG595" s="575"/>
      <c r="DH595" s="575"/>
      <c r="DI595" s="575"/>
      <c r="DJ595" s="575"/>
      <c r="DK595" s="575"/>
      <c r="DL595" s="575"/>
      <c r="DM595" s="575"/>
      <c r="DN595" s="575"/>
      <c r="DO595" s="575"/>
      <c r="DP595" s="575"/>
      <c r="DQ595" s="575"/>
      <c r="DR595" s="575"/>
      <c r="DS595" s="575"/>
      <c r="DT595" s="575"/>
      <c r="DU595" s="575"/>
      <c r="DV595" s="575"/>
      <c r="DW595" s="575"/>
      <c r="DX595" s="575"/>
      <c r="DY595" s="575"/>
      <c r="DZ595" s="575"/>
      <c r="EA595" s="575"/>
      <c r="EB595" s="575"/>
      <c r="EC595" s="575"/>
      <c r="ED595" s="575"/>
      <c r="EE595" s="575"/>
      <c r="EF595" s="575"/>
      <c r="EG595" s="575"/>
    </row>
    <row r="596" spans="1:137">
      <c r="A596" s="575"/>
      <c r="B596" s="575"/>
      <c r="C596" s="575"/>
      <c r="D596" s="575"/>
      <c r="E596" s="575"/>
      <c r="F596" s="575"/>
      <c r="G596" s="575"/>
      <c r="H596" s="575"/>
      <c r="I596" s="575"/>
      <c r="J596" s="575"/>
      <c r="K596" s="575"/>
      <c r="L596" s="575"/>
      <c r="M596" s="575"/>
      <c r="N596" s="575"/>
      <c r="O596" s="575"/>
      <c r="P596" s="575"/>
      <c r="Q596" s="575"/>
      <c r="R596" s="575"/>
      <c r="S596" s="575"/>
      <c r="T596" s="575"/>
      <c r="U596" s="575"/>
      <c r="V596" s="575"/>
      <c r="W596" s="575"/>
      <c r="X596" s="575"/>
      <c r="Y596" s="575"/>
      <c r="Z596" s="575"/>
      <c r="AA596" s="575"/>
      <c r="AB596" s="575"/>
      <c r="AC596" s="575"/>
      <c r="AD596" s="575"/>
      <c r="AE596" s="575"/>
      <c r="AF596" s="575"/>
      <c r="AG596" s="575"/>
      <c r="AH596" s="575"/>
      <c r="AI596" s="575"/>
      <c r="AJ596" s="575"/>
      <c r="AK596" s="575"/>
      <c r="AL596" s="575"/>
      <c r="AM596" s="575"/>
      <c r="AN596" s="575"/>
      <c r="AO596" s="575"/>
      <c r="AP596" s="575"/>
      <c r="AQ596" s="575"/>
      <c r="AR596" s="575"/>
      <c r="AS596" s="575"/>
      <c r="AT596" s="575"/>
      <c r="AU596" s="575"/>
      <c r="AV596" s="575"/>
      <c r="AW596" s="575"/>
      <c r="AX596" s="575"/>
      <c r="AY596" s="575"/>
      <c r="AZ596" s="575"/>
      <c r="BA596" s="575"/>
      <c r="BB596" s="575"/>
      <c r="BC596" s="575"/>
      <c r="BD596" s="575"/>
      <c r="BE596" s="575"/>
      <c r="BF596" s="575"/>
      <c r="BG596" s="575"/>
      <c r="BH596" s="575"/>
      <c r="BI596" s="575"/>
      <c r="BJ596" s="575"/>
      <c r="BK596" s="575"/>
      <c r="BL596" s="575"/>
      <c r="BM596" s="575"/>
      <c r="BN596" s="575"/>
      <c r="BO596" s="575"/>
      <c r="BP596" s="575"/>
      <c r="BQ596" s="575"/>
      <c r="BR596" s="575"/>
      <c r="BS596" s="575"/>
      <c r="BT596" s="575"/>
      <c r="BU596" s="575"/>
      <c r="BV596" s="575"/>
      <c r="BW596" s="575"/>
      <c r="BX596" s="575"/>
      <c r="BY596" s="575"/>
      <c r="BZ596" s="575"/>
      <c r="CA596" s="575"/>
      <c r="CB596" s="575"/>
      <c r="CC596" s="575"/>
      <c r="CD596" s="575"/>
      <c r="CE596" s="575"/>
      <c r="CF596" s="575"/>
      <c r="CG596" s="575"/>
      <c r="CH596" s="575"/>
      <c r="CI596" s="575"/>
      <c r="CJ596" s="575"/>
      <c r="CK596" s="575"/>
      <c r="CL596" s="575"/>
      <c r="CM596" s="575"/>
      <c r="CN596" s="575"/>
      <c r="CO596" s="575"/>
      <c r="CP596" s="575"/>
      <c r="CQ596" s="575"/>
      <c r="CR596" s="575"/>
      <c r="CS596" s="575"/>
      <c r="CT596" s="575"/>
      <c r="CU596" s="575"/>
      <c r="CV596" s="575"/>
      <c r="CW596" s="575"/>
      <c r="CX596" s="575"/>
      <c r="CY596" s="575"/>
      <c r="CZ596" s="575"/>
      <c r="DA596" s="575"/>
      <c r="DB596" s="575"/>
      <c r="DC596" s="575"/>
      <c r="DD596" s="575"/>
      <c r="DE596" s="575"/>
      <c r="DF596" s="575"/>
      <c r="DG596" s="575"/>
      <c r="DH596" s="575"/>
      <c r="DI596" s="575"/>
      <c r="DJ596" s="575"/>
      <c r="DK596" s="575"/>
      <c r="DL596" s="575"/>
      <c r="DM596" s="575"/>
      <c r="DN596" s="575"/>
      <c r="DO596" s="575"/>
      <c r="DP596" s="575"/>
      <c r="DQ596" s="575"/>
      <c r="DR596" s="575"/>
      <c r="DS596" s="575"/>
      <c r="DT596" s="575"/>
      <c r="DU596" s="575"/>
      <c r="DV596" s="575"/>
      <c r="DW596" s="575"/>
      <c r="DX596" s="575"/>
      <c r="DY596" s="575"/>
      <c r="DZ596" s="575"/>
      <c r="EA596" s="575"/>
      <c r="EB596" s="575"/>
      <c r="EC596" s="575"/>
      <c r="ED596" s="575"/>
      <c r="EE596" s="575"/>
      <c r="EF596" s="575"/>
      <c r="EG596" s="575"/>
    </row>
    <row r="597" spans="1:137">
      <c r="A597" s="575"/>
      <c r="B597" s="575"/>
      <c r="C597" s="575"/>
      <c r="D597" s="575"/>
      <c r="E597" s="575"/>
      <c r="F597" s="575"/>
      <c r="G597" s="575"/>
      <c r="H597" s="575"/>
      <c r="I597" s="575"/>
      <c r="J597" s="575"/>
      <c r="K597" s="575"/>
      <c r="L597" s="575"/>
      <c r="M597" s="575"/>
      <c r="N597" s="575"/>
      <c r="O597" s="575"/>
      <c r="P597" s="575"/>
      <c r="Q597" s="575"/>
      <c r="R597" s="575"/>
      <c r="S597" s="575"/>
      <c r="T597" s="575"/>
      <c r="U597" s="575"/>
      <c r="V597" s="575"/>
      <c r="W597" s="575"/>
      <c r="X597" s="575"/>
      <c r="Y597" s="575"/>
      <c r="Z597" s="575"/>
      <c r="AA597" s="575"/>
      <c r="AB597" s="575"/>
      <c r="AC597" s="575"/>
      <c r="AD597" s="575"/>
      <c r="AE597" s="575"/>
      <c r="AF597" s="575"/>
      <c r="AG597" s="575"/>
      <c r="AH597" s="575"/>
      <c r="AI597" s="575"/>
      <c r="AJ597" s="575"/>
      <c r="AK597" s="575"/>
      <c r="AL597" s="575"/>
      <c r="AM597" s="575"/>
      <c r="AN597" s="575"/>
      <c r="AO597" s="575"/>
      <c r="AP597" s="575"/>
      <c r="AQ597" s="575"/>
      <c r="AR597" s="575"/>
      <c r="AS597" s="575"/>
      <c r="AT597" s="575"/>
      <c r="AU597" s="575"/>
      <c r="AV597" s="575"/>
      <c r="AW597" s="575"/>
      <c r="AX597" s="575"/>
      <c r="AY597" s="575"/>
      <c r="AZ597" s="575"/>
      <c r="BA597" s="575"/>
      <c r="BB597" s="575"/>
      <c r="BC597" s="575"/>
      <c r="BD597" s="575"/>
      <c r="BE597" s="575"/>
      <c r="BF597" s="575"/>
      <c r="BG597" s="575"/>
      <c r="BH597" s="575"/>
      <c r="BI597" s="575"/>
      <c r="BJ597" s="575"/>
      <c r="BK597" s="575"/>
      <c r="BL597" s="575"/>
      <c r="BM597" s="575"/>
      <c r="BN597" s="575"/>
      <c r="BO597" s="575"/>
      <c r="BP597" s="575"/>
      <c r="BQ597" s="575"/>
      <c r="BR597" s="575"/>
      <c r="BS597" s="575"/>
      <c r="BT597" s="575"/>
      <c r="BU597" s="575"/>
      <c r="BV597" s="575"/>
      <c r="BW597" s="575"/>
      <c r="BX597" s="575"/>
      <c r="BY597" s="575"/>
      <c r="BZ597" s="575"/>
      <c r="CA597" s="575"/>
      <c r="CB597" s="575"/>
      <c r="CC597" s="575"/>
      <c r="CD597" s="575"/>
      <c r="CE597" s="575"/>
      <c r="CF597" s="575"/>
      <c r="CG597" s="575"/>
      <c r="CH597" s="575"/>
      <c r="CI597" s="575"/>
      <c r="CJ597" s="575"/>
      <c r="CK597" s="575"/>
      <c r="CL597" s="575"/>
      <c r="CM597" s="575"/>
      <c r="CN597" s="575"/>
      <c r="CO597" s="575"/>
      <c r="CP597" s="575"/>
      <c r="CQ597" s="575"/>
      <c r="CR597" s="575"/>
      <c r="CS597" s="575"/>
      <c r="CT597" s="575"/>
      <c r="CU597" s="575"/>
      <c r="CV597" s="575"/>
      <c r="CW597" s="575"/>
      <c r="CX597" s="575"/>
      <c r="CY597" s="575"/>
      <c r="CZ597" s="575"/>
      <c r="DA597" s="575"/>
      <c r="DB597" s="575"/>
      <c r="DC597" s="575"/>
      <c r="DD597" s="575"/>
      <c r="DE597" s="575"/>
      <c r="DF597" s="575"/>
      <c r="DG597" s="575"/>
      <c r="DH597" s="575"/>
      <c r="DI597" s="575"/>
      <c r="DJ597" s="575"/>
      <c r="DK597" s="575"/>
      <c r="DL597" s="575"/>
      <c r="DM597" s="575"/>
      <c r="DN597" s="575"/>
      <c r="DO597" s="575"/>
      <c r="DP597" s="575"/>
      <c r="DQ597" s="575"/>
      <c r="DR597" s="575"/>
      <c r="DS597" s="575"/>
      <c r="DT597" s="575"/>
      <c r="DU597" s="575"/>
      <c r="DV597" s="575"/>
      <c r="DW597" s="575"/>
      <c r="DX597" s="575"/>
      <c r="DY597" s="575"/>
      <c r="DZ597" s="575"/>
      <c r="EA597" s="575"/>
      <c r="EB597" s="575"/>
      <c r="EC597" s="575"/>
      <c r="ED597" s="575"/>
      <c r="EE597" s="575"/>
      <c r="EF597" s="575"/>
      <c r="EG597" s="575"/>
    </row>
    <row r="598" spans="1:137">
      <c r="A598" s="575"/>
      <c r="B598" s="575"/>
      <c r="C598" s="575"/>
      <c r="D598" s="575"/>
      <c r="E598" s="575"/>
      <c r="F598" s="575"/>
      <c r="G598" s="575"/>
      <c r="H598" s="575"/>
      <c r="I598" s="575"/>
      <c r="J598" s="575"/>
      <c r="K598" s="575"/>
      <c r="L598" s="575"/>
      <c r="M598" s="575"/>
      <c r="N598" s="575"/>
      <c r="O598" s="575"/>
      <c r="P598" s="575"/>
      <c r="Q598" s="575"/>
      <c r="R598" s="575"/>
      <c r="S598" s="575"/>
      <c r="T598" s="575"/>
      <c r="U598" s="575"/>
      <c r="V598" s="575"/>
      <c r="W598" s="575"/>
      <c r="X598" s="575"/>
      <c r="Y598" s="575"/>
      <c r="Z598" s="575"/>
      <c r="AA598" s="575"/>
      <c r="AB598" s="575"/>
      <c r="AC598" s="575"/>
      <c r="AD598" s="575"/>
      <c r="AE598" s="575"/>
      <c r="AF598" s="575"/>
      <c r="AG598" s="575"/>
      <c r="AH598" s="575"/>
      <c r="AI598" s="575"/>
      <c r="AJ598" s="575"/>
      <c r="AK598" s="575"/>
      <c r="AL598" s="575"/>
      <c r="AM598" s="575"/>
      <c r="AN598" s="575"/>
      <c r="AO598" s="575"/>
      <c r="AP598" s="575"/>
      <c r="AQ598" s="575"/>
      <c r="AR598" s="575"/>
      <c r="AS598" s="575"/>
      <c r="AT598" s="575"/>
      <c r="AU598" s="575"/>
      <c r="AV598" s="575"/>
      <c r="AW598" s="575"/>
      <c r="AX598" s="575"/>
      <c r="AY598" s="575"/>
      <c r="AZ598" s="575"/>
      <c r="BA598" s="575"/>
      <c r="BB598" s="575"/>
      <c r="BC598" s="575"/>
      <c r="BD598" s="575"/>
      <c r="BE598" s="575"/>
      <c r="BF598" s="575"/>
      <c r="BG598" s="575"/>
      <c r="BH598" s="575"/>
      <c r="BI598" s="575"/>
      <c r="BJ598" s="575"/>
      <c r="BK598" s="575"/>
      <c r="BL598" s="575"/>
      <c r="BM598" s="575"/>
      <c r="BN598" s="575"/>
      <c r="BO598" s="575"/>
      <c r="BP598" s="575"/>
      <c r="BQ598" s="575"/>
      <c r="BR598" s="575"/>
      <c r="BS598" s="575"/>
      <c r="BT598" s="575"/>
      <c r="BU598" s="575"/>
      <c r="BV598" s="575"/>
      <c r="BW598" s="575"/>
      <c r="BX598" s="575"/>
      <c r="BY598" s="575"/>
      <c r="BZ598" s="575"/>
      <c r="CA598" s="575"/>
      <c r="CB598" s="575"/>
      <c r="CC598" s="575"/>
      <c r="CD598" s="575"/>
      <c r="CE598" s="575"/>
      <c r="CF598" s="575"/>
      <c r="CG598" s="575"/>
      <c r="CH598" s="575"/>
      <c r="CI598" s="575"/>
      <c r="CJ598" s="575"/>
      <c r="CK598" s="575"/>
      <c r="CL598" s="575"/>
      <c r="CM598" s="575"/>
      <c r="CN598" s="575"/>
      <c r="CO598" s="575"/>
      <c r="CP598" s="575"/>
      <c r="CQ598" s="575"/>
      <c r="CR598" s="575"/>
      <c r="CS598" s="575"/>
      <c r="CT598" s="575"/>
      <c r="CU598" s="575"/>
      <c r="CV598" s="575"/>
      <c r="CW598" s="575"/>
      <c r="CX598" s="575"/>
      <c r="CY598" s="575"/>
      <c r="CZ598" s="575"/>
      <c r="DA598" s="575"/>
      <c r="DB598" s="575"/>
      <c r="DC598" s="575"/>
      <c r="DD598" s="575"/>
      <c r="DE598" s="575"/>
      <c r="DF598" s="575"/>
      <c r="DG598" s="575"/>
      <c r="DH598" s="575"/>
      <c r="DI598" s="575"/>
      <c r="DJ598" s="575"/>
      <c r="DK598" s="575"/>
      <c r="DL598" s="575"/>
      <c r="DM598" s="575"/>
      <c r="DN598" s="575"/>
      <c r="DO598" s="575"/>
      <c r="DP598" s="575"/>
      <c r="DQ598" s="575"/>
      <c r="DR598" s="575"/>
      <c r="DS598" s="575"/>
      <c r="DT598" s="575"/>
      <c r="DU598" s="575"/>
      <c r="DV598" s="575"/>
      <c r="DW598" s="575"/>
      <c r="DX598" s="575"/>
      <c r="DY598" s="575"/>
      <c r="DZ598" s="575"/>
      <c r="EA598" s="575"/>
      <c r="EB598" s="575"/>
      <c r="EC598" s="575"/>
      <c r="ED598" s="575"/>
      <c r="EE598" s="575"/>
      <c r="EF598" s="575"/>
      <c r="EG598" s="575"/>
    </row>
    <row r="599" spans="1:137">
      <c r="A599" s="575"/>
      <c r="B599" s="575"/>
      <c r="C599" s="575"/>
      <c r="D599" s="575"/>
      <c r="E599" s="575"/>
      <c r="F599" s="575"/>
      <c r="G599" s="575"/>
      <c r="H599" s="575"/>
      <c r="I599" s="575"/>
      <c r="J599" s="575"/>
      <c r="K599" s="575"/>
      <c r="L599" s="575"/>
      <c r="M599" s="575"/>
      <c r="N599" s="575"/>
      <c r="O599" s="575"/>
      <c r="P599" s="575"/>
      <c r="Q599" s="575"/>
      <c r="R599" s="575"/>
      <c r="S599" s="575"/>
      <c r="T599" s="575"/>
      <c r="U599" s="575"/>
      <c r="V599" s="575"/>
      <c r="W599" s="575"/>
      <c r="X599" s="575"/>
      <c r="Y599" s="575"/>
      <c r="Z599" s="575"/>
      <c r="AA599" s="575"/>
      <c r="AB599" s="575"/>
      <c r="AC599" s="575"/>
      <c r="AD599" s="575"/>
      <c r="AE599" s="575"/>
      <c r="AF599" s="575"/>
      <c r="AG599" s="575"/>
      <c r="AH599" s="575"/>
      <c r="AI599" s="575"/>
      <c r="AJ599" s="575"/>
      <c r="AK599" s="575"/>
      <c r="AL599" s="575"/>
      <c r="AM599" s="575"/>
      <c r="AN599" s="575"/>
      <c r="AO599" s="575"/>
      <c r="AP599" s="575"/>
      <c r="AQ599" s="575"/>
      <c r="AR599" s="575"/>
      <c r="AS599" s="575"/>
      <c r="AT599" s="575"/>
      <c r="AU599" s="575"/>
      <c r="AV599" s="575"/>
      <c r="AW599" s="575"/>
      <c r="AX599" s="575"/>
      <c r="AY599" s="575"/>
      <c r="AZ599" s="575"/>
      <c r="BA599" s="575"/>
      <c r="BB599" s="575"/>
      <c r="BC599" s="575"/>
      <c r="BD599" s="575"/>
      <c r="BE599" s="575"/>
      <c r="BF599" s="575"/>
      <c r="BG599" s="575"/>
      <c r="BH599" s="575"/>
      <c r="BI599" s="575"/>
      <c r="BJ599" s="575"/>
      <c r="BK599" s="575"/>
      <c r="BL599" s="575"/>
      <c r="BM599" s="575"/>
      <c r="BN599" s="575"/>
      <c r="BO599" s="575"/>
      <c r="BP599" s="575"/>
      <c r="BQ599" s="575"/>
      <c r="BR599" s="575"/>
      <c r="BS599" s="575"/>
      <c r="BT599" s="575"/>
      <c r="BU599" s="575"/>
      <c r="BV599" s="575"/>
      <c r="BW599" s="575"/>
      <c r="BX599" s="575"/>
      <c r="BY599" s="575"/>
      <c r="BZ599" s="575"/>
      <c r="CA599" s="575"/>
      <c r="CB599" s="575"/>
      <c r="CC599" s="575"/>
      <c r="CD599" s="575"/>
      <c r="CE599" s="575"/>
      <c r="CF599" s="575"/>
      <c r="CG599" s="575"/>
      <c r="CH599" s="575"/>
      <c r="CI599" s="575"/>
      <c r="CJ599" s="575"/>
      <c r="CK599" s="575"/>
      <c r="CL599" s="575"/>
      <c r="CM599" s="575"/>
      <c r="CN599" s="575"/>
      <c r="CO599" s="575"/>
      <c r="CP599" s="575"/>
      <c r="CQ599" s="575"/>
      <c r="CR599" s="575"/>
      <c r="CS599" s="575"/>
      <c r="CT599" s="575"/>
      <c r="CU599" s="575"/>
      <c r="CV599" s="575"/>
      <c r="CW599" s="575"/>
      <c r="CX599" s="575"/>
      <c r="CY599" s="575"/>
      <c r="CZ599" s="575"/>
      <c r="DA599" s="575"/>
      <c r="DB599" s="575"/>
      <c r="DC599" s="575"/>
      <c r="DD599" s="575"/>
      <c r="DE599" s="575"/>
      <c r="DF599" s="575"/>
      <c r="DG599" s="575"/>
      <c r="DH599" s="575"/>
      <c r="DI599" s="575"/>
      <c r="DJ599" s="575"/>
      <c r="DK599" s="575"/>
      <c r="DL599" s="575"/>
      <c r="DM599" s="575"/>
      <c r="DN599" s="575"/>
      <c r="DO599" s="575"/>
      <c r="DP599" s="575"/>
      <c r="DQ599" s="575"/>
      <c r="DR599" s="575"/>
      <c r="DS599" s="575"/>
      <c r="DT599" s="575"/>
      <c r="DU599" s="575"/>
      <c r="DV599" s="575"/>
      <c r="DW599" s="575"/>
      <c r="DX599" s="575"/>
      <c r="DY599" s="575"/>
      <c r="DZ599" s="575"/>
      <c r="EA599" s="575"/>
      <c r="EB599" s="575"/>
      <c r="EC599" s="575"/>
      <c r="ED599" s="575"/>
      <c r="EE599" s="575"/>
      <c r="EF599" s="575"/>
      <c r="EG599" s="575"/>
    </row>
    <row r="600" spans="1:137">
      <c r="A600" s="575"/>
      <c r="B600" s="575"/>
      <c r="C600" s="575"/>
      <c r="D600" s="575"/>
      <c r="E600" s="575"/>
      <c r="F600" s="575"/>
      <c r="G600" s="575"/>
      <c r="H600" s="575"/>
      <c r="I600" s="575"/>
      <c r="J600" s="575"/>
      <c r="K600" s="575"/>
      <c r="L600" s="575"/>
      <c r="M600" s="575"/>
      <c r="N600" s="575"/>
      <c r="O600" s="575"/>
      <c r="P600" s="575"/>
      <c r="Q600" s="575"/>
      <c r="R600" s="575"/>
      <c r="S600" s="575"/>
      <c r="T600" s="575"/>
      <c r="U600" s="575"/>
      <c r="V600" s="575"/>
      <c r="W600" s="575"/>
      <c r="X600" s="575"/>
      <c r="Y600" s="575"/>
      <c r="Z600" s="575"/>
      <c r="AA600" s="575"/>
      <c r="AB600" s="575"/>
      <c r="AC600" s="575"/>
      <c r="AD600" s="575"/>
      <c r="AE600" s="575"/>
      <c r="AF600" s="575"/>
      <c r="AG600" s="575"/>
      <c r="AH600" s="575"/>
      <c r="AI600" s="575"/>
      <c r="AJ600" s="575"/>
      <c r="AK600" s="575"/>
      <c r="AL600" s="575"/>
      <c r="AM600" s="575"/>
      <c r="AN600" s="575"/>
      <c r="AO600" s="575"/>
      <c r="AP600" s="575"/>
      <c r="AQ600" s="575"/>
      <c r="AR600" s="575"/>
      <c r="AS600" s="575"/>
      <c r="AT600" s="575"/>
      <c r="AU600" s="575"/>
      <c r="AV600" s="575"/>
      <c r="AW600" s="575"/>
      <c r="AX600" s="575"/>
      <c r="AY600" s="575"/>
      <c r="AZ600" s="575"/>
      <c r="BA600" s="575"/>
      <c r="BB600" s="575"/>
      <c r="BC600" s="575"/>
      <c r="BD600" s="575"/>
      <c r="BE600" s="575"/>
      <c r="BF600" s="575"/>
      <c r="BG600" s="575"/>
      <c r="BH600" s="575"/>
      <c r="BI600" s="575"/>
      <c r="BJ600" s="575"/>
      <c r="BK600" s="575"/>
      <c r="BL600" s="575"/>
      <c r="BM600" s="575"/>
      <c r="BN600" s="575"/>
      <c r="BO600" s="575"/>
      <c r="BP600" s="575"/>
      <c r="BQ600" s="575"/>
      <c r="BR600" s="575"/>
      <c r="BS600" s="575"/>
      <c r="BT600" s="575"/>
      <c r="BU600" s="575"/>
      <c r="BV600" s="575"/>
      <c r="BW600" s="575"/>
      <c r="BX600" s="575"/>
      <c r="BY600" s="575"/>
      <c r="BZ600" s="575"/>
      <c r="CA600" s="575"/>
      <c r="CB600" s="575"/>
      <c r="CC600" s="575"/>
      <c r="CD600" s="575"/>
      <c r="CE600" s="575"/>
      <c r="CF600" s="575"/>
      <c r="CG600" s="575"/>
      <c r="CH600" s="575"/>
      <c r="CI600" s="575"/>
      <c r="CJ600" s="575"/>
      <c r="CK600" s="575"/>
      <c r="CL600" s="575"/>
      <c r="CM600" s="575"/>
      <c r="CN600" s="575"/>
      <c r="CO600" s="575"/>
      <c r="CP600" s="575"/>
      <c r="CQ600" s="575"/>
      <c r="CR600" s="575"/>
      <c r="CS600" s="575"/>
      <c r="CT600" s="575"/>
      <c r="CU600" s="575"/>
      <c r="CV600" s="575"/>
      <c r="CW600" s="575"/>
      <c r="CX600" s="575"/>
      <c r="CY600" s="575"/>
      <c r="CZ600" s="575"/>
      <c r="DA600" s="575"/>
      <c r="DB600" s="575"/>
      <c r="DC600" s="575"/>
      <c r="DD600" s="575"/>
      <c r="DE600" s="575"/>
      <c r="DF600" s="575"/>
      <c r="DG600" s="575"/>
      <c r="DH600" s="575"/>
      <c r="DI600" s="575"/>
      <c r="DJ600" s="575"/>
      <c r="DK600" s="575"/>
      <c r="DL600" s="575"/>
      <c r="DM600" s="575"/>
      <c r="DN600" s="575"/>
      <c r="DO600" s="575"/>
      <c r="DP600" s="575"/>
      <c r="DQ600" s="575"/>
      <c r="DR600" s="575"/>
      <c r="DS600" s="575"/>
      <c r="DT600" s="575"/>
      <c r="DU600" s="575"/>
      <c r="DV600" s="575"/>
      <c r="DW600" s="575"/>
      <c r="DX600" s="575"/>
      <c r="DY600" s="575"/>
      <c r="DZ600" s="575"/>
      <c r="EA600" s="575"/>
      <c r="EB600" s="575"/>
      <c r="EC600" s="575"/>
      <c r="ED600" s="575"/>
      <c r="EE600" s="575"/>
      <c r="EF600" s="575"/>
      <c r="EG600" s="575"/>
    </row>
    <row r="601" spans="1:137">
      <c r="A601" s="575"/>
      <c r="B601" s="575"/>
      <c r="C601" s="575"/>
      <c r="D601" s="575"/>
      <c r="E601" s="575"/>
      <c r="F601" s="575"/>
      <c r="G601" s="575"/>
      <c r="H601" s="575"/>
      <c r="I601" s="575"/>
      <c r="J601" s="575"/>
      <c r="K601" s="575"/>
      <c r="L601" s="575"/>
      <c r="M601" s="575"/>
      <c r="N601" s="575"/>
      <c r="O601" s="575"/>
      <c r="P601" s="575"/>
      <c r="Q601" s="575"/>
      <c r="R601" s="575"/>
      <c r="S601" s="575"/>
      <c r="T601" s="575"/>
      <c r="U601" s="575"/>
      <c r="V601" s="575"/>
      <c r="W601" s="575"/>
      <c r="X601" s="575"/>
      <c r="Y601" s="575"/>
      <c r="Z601" s="575"/>
      <c r="AA601" s="575"/>
      <c r="AB601" s="575"/>
      <c r="AC601" s="575"/>
      <c r="AD601" s="575"/>
      <c r="AE601" s="575"/>
      <c r="AF601" s="575"/>
      <c r="AG601" s="575"/>
      <c r="AH601" s="575"/>
      <c r="AI601" s="575"/>
      <c r="AJ601" s="575"/>
      <c r="AK601" s="575"/>
      <c r="AL601" s="575"/>
      <c r="AM601" s="575"/>
      <c r="AN601" s="575"/>
      <c r="AO601" s="575"/>
      <c r="AP601" s="575"/>
      <c r="AQ601" s="575"/>
      <c r="AR601" s="575"/>
      <c r="AS601" s="575"/>
      <c r="AT601" s="575"/>
      <c r="AU601" s="575"/>
      <c r="AV601" s="575"/>
      <c r="AW601" s="575"/>
      <c r="AX601" s="575"/>
      <c r="AY601" s="575"/>
      <c r="AZ601" s="575"/>
      <c r="BA601" s="575"/>
      <c r="BB601" s="575"/>
      <c r="BC601" s="575"/>
      <c r="BD601" s="575"/>
      <c r="BE601" s="575"/>
      <c r="BF601" s="575"/>
      <c r="BG601" s="575"/>
      <c r="BH601" s="575"/>
      <c r="BI601" s="575"/>
      <c r="BJ601" s="575"/>
      <c r="BK601" s="575"/>
      <c r="BL601" s="575"/>
      <c r="BM601" s="575"/>
      <c r="BN601" s="575"/>
      <c r="BO601" s="575"/>
      <c r="BP601" s="575"/>
      <c r="BQ601" s="575"/>
      <c r="BR601" s="575"/>
      <c r="BS601" s="575"/>
      <c r="BT601" s="575"/>
      <c r="BU601" s="575"/>
      <c r="BV601" s="575"/>
      <c r="BW601" s="575"/>
      <c r="BX601" s="575"/>
      <c r="BY601" s="575"/>
      <c r="BZ601" s="575"/>
      <c r="CA601" s="575"/>
      <c r="CB601" s="575"/>
      <c r="CC601" s="575"/>
      <c r="CD601" s="575"/>
      <c r="CE601" s="575"/>
      <c r="CF601" s="575"/>
      <c r="CG601" s="575"/>
      <c r="CH601" s="575"/>
      <c r="CI601" s="575"/>
      <c r="CJ601" s="575"/>
      <c r="CK601" s="575"/>
      <c r="CL601" s="575"/>
      <c r="CM601" s="575"/>
      <c r="CN601" s="575"/>
      <c r="CO601" s="575"/>
      <c r="CP601" s="575"/>
      <c r="CQ601" s="575"/>
      <c r="CR601" s="575"/>
      <c r="CS601" s="575"/>
      <c r="CT601" s="575"/>
      <c r="CU601" s="575"/>
      <c r="CV601" s="575"/>
      <c r="CW601" s="575"/>
      <c r="CX601" s="575"/>
      <c r="CY601" s="575"/>
      <c r="CZ601" s="575"/>
      <c r="DA601" s="575"/>
      <c r="DB601" s="575"/>
      <c r="DC601" s="575"/>
      <c r="DD601" s="575"/>
      <c r="DE601" s="575"/>
      <c r="DF601" s="575"/>
      <c r="DG601" s="575"/>
      <c r="DH601" s="575"/>
      <c r="DI601" s="575"/>
      <c r="DJ601" s="575"/>
      <c r="DK601" s="575"/>
      <c r="DL601" s="575"/>
      <c r="DM601" s="575"/>
      <c r="DN601" s="575"/>
      <c r="DO601" s="575"/>
      <c r="DP601" s="575"/>
      <c r="DQ601" s="575"/>
      <c r="DR601" s="575"/>
      <c r="DS601" s="575"/>
      <c r="DT601" s="575"/>
      <c r="DU601" s="575"/>
      <c r="DV601" s="575"/>
      <c r="DW601" s="575"/>
      <c r="DX601" s="575"/>
      <c r="DY601" s="575"/>
      <c r="DZ601" s="575"/>
      <c r="EA601" s="575"/>
      <c r="EB601" s="575"/>
      <c r="EC601" s="575"/>
      <c r="ED601" s="575"/>
      <c r="EE601" s="575"/>
      <c r="EF601" s="575"/>
      <c r="EG601" s="575"/>
    </row>
    <row r="602" spans="1:137">
      <c r="A602" s="575"/>
      <c r="B602" s="575"/>
      <c r="C602" s="575"/>
      <c r="D602" s="575"/>
      <c r="E602" s="575"/>
      <c r="F602" s="575"/>
      <c r="G602" s="575"/>
      <c r="H602" s="575"/>
      <c r="I602" s="575"/>
      <c r="J602" s="575"/>
      <c r="K602" s="575"/>
      <c r="L602" s="575"/>
      <c r="M602" s="575"/>
      <c r="N602" s="575"/>
      <c r="O602" s="575"/>
      <c r="P602" s="575"/>
      <c r="Q602" s="575"/>
      <c r="R602" s="575"/>
      <c r="S602" s="575"/>
      <c r="T602" s="575"/>
      <c r="U602" s="575"/>
      <c r="V602" s="575"/>
      <c r="W602" s="575"/>
      <c r="X602" s="575"/>
      <c r="Y602" s="575"/>
      <c r="Z602" s="575"/>
      <c r="AA602" s="575"/>
      <c r="AB602" s="575"/>
      <c r="AC602" s="575"/>
      <c r="AD602" s="575"/>
      <c r="AE602" s="575"/>
      <c r="AF602" s="575"/>
      <c r="AG602" s="575"/>
      <c r="AH602" s="575"/>
      <c r="AI602" s="575"/>
      <c r="AJ602" s="575"/>
      <c r="AK602" s="575"/>
      <c r="AL602" s="575"/>
      <c r="AM602" s="575"/>
      <c r="AN602" s="575"/>
      <c r="AO602" s="575"/>
      <c r="AP602" s="575"/>
      <c r="AQ602" s="575"/>
      <c r="AR602" s="575"/>
      <c r="AS602" s="575"/>
      <c r="AT602" s="575"/>
      <c r="AU602" s="575"/>
      <c r="AV602" s="575"/>
      <c r="AW602" s="575"/>
      <c r="AX602" s="575"/>
      <c r="AY602" s="575"/>
      <c r="AZ602" s="575"/>
      <c r="BA602" s="575"/>
      <c r="BB602" s="575"/>
      <c r="BC602" s="575"/>
      <c r="BD602" s="575"/>
      <c r="BE602" s="575"/>
      <c r="BF602" s="575"/>
      <c r="BG602" s="575"/>
      <c r="BH602" s="575"/>
      <c r="BI602" s="575"/>
      <c r="BJ602" s="575"/>
      <c r="BK602" s="575"/>
      <c r="BL602" s="575"/>
      <c r="BM602" s="575"/>
      <c r="BN602" s="575"/>
      <c r="BO602" s="575"/>
      <c r="BP602" s="575"/>
      <c r="BQ602" s="575"/>
      <c r="BR602" s="575"/>
      <c r="BS602" s="575"/>
      <c r="BT602" s="575"/>
      <c r="BU602" s="575"/>
      <c r="BV602" s="575"/>
      <c r="BW602" s="575"/>
      <c r="BX602" s="575"/>
      <c r="BY602" s="575"/>
      <c r="BZ602" s="575"/>
      <c r="CA602" s="575"/>
      <c r="CB602" s="575"/>
      <c r="CC602" s="575"/>
      <c r="CD602" s="575"/>
      <c r="CE602" s="575"/>
      <c r="CF602" s="575"/>
      <c r="CG602" s="575"/>
      <c r="CH602" s="575"/>
      <c r="CI602" s="575"/>
      <c r="CJ602" s="575"/>
      <c r="CK602" s="575"/>
      <c r="CL602" s="575"/>
      <c r="CM602" s="575"/>
      <c r="CN602" s="575"/>
      <c r="CO602" s="575"/>
      <c r="CP602" s="575"/>
      <c r="CQ602" s="575"/>
      <c r="CR602" s="575"/>
      <c r="CS602" s="575"/>
      <c r="CT602" s="575"/>
      <c r="CU602" s="575"/>
      <c r="CV602" s="575"/>
      <c r="CW602" s="575"/>
      <c r="CX602" s="575"/>
      <c r="CY602" s="575"/>
      <c r="CZ602" s="575"/>
      <c r="DA602" s="575"/>
      <c r="DB602" s="575"/>
      <c r="DC602" s="575"/>
      <c r="DD602" s="575"/>
      <c r="DE602" s="575"/>
      <c r="DF602" s="575"/>
      <c r="DG602" s="575"/>
      <c r="DH602" s="575"/>
      <c r="DI602" s="575"/>
      <c r="DJ602" s="575"/>
      <c r="DK602" s="575"/>
      <c r="DL602" s="575"/>
      <c r="DM602" s="575"/>
      <c r="DN602" s="575"/>
      <c r="DO602" s="575"/>
      <c r="DP602" s="575"/>
      <c r="DQ602" s="575"/>
      <c r="DR602" s="575"/>
      <c r="DS602" s="575"/>
      <c r="DT602" s="575"/>
      <c r="DU602" s="575"/>
      <c r="DV602" s="575"/>
      <c r="DW602" s="575"/>
      <c r="DX602" s="575"/>
      <c r="DY602" s="575"/>
      <c r="DZ602" s="575"/>
      <c r="EA602" s="575"/>
      <c r="EB602" s="575"/>
      <c r="EC602" s="575"/>
      <c r="ED602" s="575"/>
      <c r="EE602" s="575"/>
      <c r="EF602" s="575"/>
      <c r="EG602" s="575"/>
    </row>
    <row r="603" spans="1:137">
      <c r="A603" s="575"/>
      <c r="B603" s="575"/>
      <c r="C603" s="575"/>
      <c r="D603" s="575"/>
      <c r="E603" s="575"/>
      <c r="F603" s="575"/>
      <c r="G603" s="575"/>
      <c r="H603" s="575"/>
      <c r="I603" s="575"/>
      <c r="J603" s="575"/>
      <c r="K603" s="575"/>
      <c r="L603" s="575"/>
      <c r="M603" s="575"/>
      <c r="N603" s="575"/>
      <c r="O603" s="575"/>
      <c r="P603" s="575"/>
      <c r="Q603" s="575"/>
      <c r="R603" s="575"/>
      <c r="S603" s="575"/>
      <c r="T603" s="575"/>
      <c r="U603" s="575"/>
      <c r="V603" s="575"/>
      <c r="W603" s="575"/>
      <c r="X603" s="575"/>
      <c r="Y603" s="575"/>
      <c r="Z603" s="575"/>
      <c r="AA603" s="575"/>
      <c r="AB603" s="575"/>
      <c r="AC603" s="575"/>
      <c r="AD603" s="575"/>
      <c r="AE603" s="575"/>
      <c r="AF603" s="575"/>
      <c r="AG603" s="575"/>
      <c r="AH603" s="575"/>
      <c r="AI603" s="575"/>
      <c r="AJ603" s="575"/>
      <c r="AK603" s="575"/>
      <c r="AL603" s="575"/>
      <c r="AM603" s="575"/>
      <c r="AN603" s="575"/>
      <c r="AO603" s="575"/>
      <c r="AP603" s="575"/>
      <c r="AQ603" s="575"/>
      <c r="AR603" s="575"/>
      <c r="AS603" s="575"/>
      <c r="AT603" s="575"/>
      <c r="AU603" s="575"/>
      <c r="AV603" s="575"/>
      <c r="AW603" s="575"/>
      <c r="AX603" s="575"/>
      <c r="AY603" s="575"/>
      <c r="AZ603" s="575"/>
      <c r="BA603" s="575"/>
      <c r="BB603" s="575"/>
      <c r="BC603" s="575"/>
      <c r="BD603" s="575"/>
      <c r="BE603" s="575"/>
      <c r="BF603" s="575"/>
      <c r="BG603" s="575"/>
      <c r="BH603" s="575"/>
      <c r="BI603" s="575"/>
      <c r="BJ603" s="575"/>
      <c r="BK603" s="575"/>
      <c r="BL603" s="575"/>
      <c r="BM603" s="575"/>
      <c r="BN603" s="575"/>
      <c r="BO603" s="575"/>
      <c r="BP603" s="575"/>
      <c r="BQ603" s="575"/>
      <c r="BR603" s="575"/>
      <c r="BS603" s="575"/>
      <c r="BT603" s="575"/>
      <c r="BU603" s="575"/>
      <c r="BV603" s="575"/>
      <c r="BW603" s="575"/>
      <c r="BX603" s="575"/>
      <c r="BY603" s="575"/>
      <c r="BZ603" s="575"/>
      <c r="CA603" s="575"/>
      <c r="CB603" s="575"/>
      <c r="CC603" s="575"/>
      <c r="CD603" s="575"/>
      <c r="CE603" s="575"/>
      <c r="CF603" s="575"/>
      <c r="CG603" s="575"/>
      <c r="CH603" s="575"/>
      <c r="CI603" s="575"/>
      <c r="CJ603" s="575"/>
      <c r="CK603" s="575"/>
      <c r="CL603" s="575"/>
      <c r="CM603" s="575"/>
      <c r="CN603" s="575"/>
      <c r="CO603" s="575"/>
      <c r="CP603" s="575"/>
      <c r="CQ603" s="575"/>
      <c r="CR603" s="575"/>
      <c r="CS603" s="575"/>
      <c r="CT603" s="575"/>
      <c r="CU603" s="575"/>
      <c r="CV603" s="575"/>
      <c r="CW603" s="575"/>
      <c r="CX603" s="575"/>
      <c r="CY603" s="575"/>
      <c r="CZ603" s="575"/>
      <c r="DA603" s="575"/>
      <c r="DB603" s="575"/>
      <c r="DC603" s="575"/>
      <c r="DD603" s="575"/>
      <c r="DE603" s="575"/>
      <c r="DF603" s="575"/>
      <c r="DG603" s="575"/>
      <c r="DH603" s="575"/>
      <c r="DI603" s="575"/>
      <c r="DJ603" s="575"/>
      <c r="DK603" s="575"/>
      <c r="DL603" s="575"/>
      <c r="DM603" s="575"/>
      <c r="DN603" s="575"/>
      <c r="DO603" s="575"/>
      <c r="DP603" s="575"/>
      <c r="DQ603" s="575"/>
      <c r="DR603" s="575"/>
      <c r="DS603" s="575"/>
      <c r="DT603" s="575"/>
      <c r="DU603" s="575"/>
      <c r="DV603" s="575"/>
      <c r="DW603" s="575"/>
      <c r="DX603" s="575"/>
      <c r="DY603" s="575"/>
      <c r="DZ603" s="575"/>
      <c r="EA603" s="575"/>
      <c r="EB603" s="575"/>
      <c r="EC603" s="575"/>
      <c r="ED603" s="575"/>
      <c r="EE603" s="575"/>
      <c r="EF603" s="575"/>
      <c r="EG603" s="575"/>
    </row>
    <row r="604" spans="1:137">
      <c r="A604" s="575"/>
      <c r="B604" s="575"/>
      <c r="C604" s="575"/>
      <c r="D604" s="575"/>
      <c r="E604" s="575"/>
      <c r="F604" s="575"/>
      <c r="G604" s="575"/>
      <c r="H604" s="575"/>
      <c r="I604" s="575"/>
      <c r="J604" s="575"/>
      <c r="K604" s="575"/>
      <c r="L604" s="575"/>
      <c r="M604" s="575"/>
      <c r="N604" s="575"/>
      <c r="O604" s="575"/>
      <c r="P604" s="575"/>
      <c r="Q604" s="575"/>
      <c r="R604" s="575"/>
      <c r="S604" s="575"/>
      <c r="T604" s="575"/>
      <c r="U604" s="575"/>
      <c r="V604" s="575"/>
      <c r="W604" s="575"/>
      <c r="X604" s="575"/>
      <c r="Y604" s="575"/>
      <c r="Z604" s="575"/>
      <c r="AA604" s="575"/>
      <c r="AB604" s="575"/>
      <c r="AC604" s="575"/>
      <c r="AD604" s="575"/>
      <c r="AE604" s="575"/>
      <c r="AF604" s="575"/>
      <c r="AG604" s="575"/>
      <c r="AH604" s="575"/>
      <c r="AI604" s="575"/>
      <c r="AJ604" s="575"/>
      <c r="AK604" s="575"/>
      <c r="AL604" s="575"/>
      <c r="AM604" s="575"/>
      <c r="AN604" s="575"/>
      <c r="AO604" s="575"/>
      <c r="AP604" s="575"/>
      <c r="AQ604" s="575"/>
      <c r="AR604" s="575"/>
      <c r="AS604" s="575"/>
      <c r="AT604" s="575"/>
      <c r="AU604" s="575"/>
      <c r="AV604" s="575"/>
      <c r="AW604" s="575"/>
      <c r="AX604" s="575"/>
      <c r="AY604" s="575"/>
      <c r="AZ604" s="575"/>
      <c r="BA604" s="575"/>
      <c r="BB604" s="575"/>
      <c r="BC604" s="575"/>
      <c r="BD604" s="575"/>
      <c r="BE604" s="575"/>
      <c r="BF604" s="575"/>
      <c r="BG604" s="575"/>
      <c r="BH604" s="575"/>
      <c r="BI604" s="575"/>
      <c r="BJ604" s="575"/>
      <c r="BK604" s="575"/>
      <c r="BL604" s="575"/>
      <c r="BM604" s="575"/>
      <c r="BN604" s="575"/>
      <c r="BO604" s="575"/>
      <c r="BP604" s="575"/>
      <c r="BQ604" s="575"/>
      <c r="BR604" s="575"/>
      <c r="BS604" s="575"/>
      <c r="BT604" s="575"/>
      <c r="BU604" s="575"/>
      <c r="BV604" s="575"/>
      <c r="BW604" s="575"/>
      <c r="BX604" s="575"/>
      <c r="BY604" s="575"/>
      <c r="BZ604" s="575"/>
      <c r="CA604" s="575"/>
      <c r="CB604" s="575"/>
      <c r="CC604" s="575"/>
      <c r="CD604" s="575"/>
      <c r="CE604" s="575"/>
      <c r="CF604" s="575"/>
      <c r="CG604" s="575"/>
      <c r="CH604" s="575"/>
      <c r="CI604" s="575"/>
      <c r="CJ604" s="575"/>
      <c r="CK604" s="575"/>
      <c r="CL604" s="575"/>
      <c r="CM604" s="575"/>
      <c r="CN604" s="575"/>
      <c r="CO604" s="575"/>
      <c r="CP604" s="575"/>
      <c r="CQ604" s="575"/>
      <c r="CR604" s="575"/>
      <c r="CS604" s="575"/>
      <c r="CT604" s="575"/>
      <c r="CU604" s="575"/>
      <c r="CV604" s="575"/>
      <c r="CW604" s="575"/>
      <c r="CX604" s="575"/>
      <c r="CY604" s="575"/>
      <c r="CZ604" s="575"/>
      <c r="DA604" s="575"/>
      <c r="DB604" s="575"/>
      <c r="DC604" s="575"/>
      <c r="DD604" s="575"/>
      <c r="DE604" s="575"/>
      <c r="DF604" s="575"/>
      <c r="DG604" s="575"/>
      <c r="DH604" s="575"/>
      <c r="DI604" s="575"/>
      <c r="DJ604" s="575"/>
      <c r="DK604" s="575"/>
      <c r="DL604" s="575"/>
      <c r="DM604" s="575"/>
      <c r="DN604" s="575"/>
      <c r="DO604" s="575"/>
      <c r="DP604" s="575"/>
      <c r="DQ604" s="575"/>
      <c r="DR604" s="575"/>
      <c r="DS604" s="575"/>
      <c r="DT604" s="575"/>
      <c r="DU604" s="575"/>
      <c r="DV604" s="575"/>
      <c r="DW604" s="575"/>
      <c r="DX604" s="575"/>
      <c r="DY604" s="575"/>
      <c r="DZ604" s="575"/>
      <c r="EA604" s="575"/>
      <c r="EB604" s="575"/>
      <c r="EC604" s="575"/>
      <c r="ED604" s="575"/>
      <c r="EE604" s="575"/>
      <c r="EF604" s="575"/>
      <c r="EG604" s="575"/>
    </row>
    <row r="605" spans="1:137">
      <c r="A605" s="575"/>
      <c r="B605" s="575"/>
      <c r="C605" s="575"/>
      <c r="D605" s="575"/>
      <c r="E605" s="575"/>
      <c r="F605" s="575"/>
      <c r="G605" s="575"/>
      <c r="H605" s="575"/>
      <c r="I605" s="575"/>
      <c r="J605" s="575"/>
      <c r="K605" s="575"/>
      <c r="L605" s="575"/>
      <c r="M605" s="575"/>
      <c r="N605" s="575"/>
      <c r="O605" s="575"/>
      <c r="P605" s="575"/>
      <c r="Q605" s="575"/>
      <c r="R605" s="575"/>
      <c r="S605" s="575"/>
      <c r="T605" s="575"/>
      <c r="U605" s="575"/>
      <c r="V605" s="575"/>
      <c r="W605" s="575"/>
      <c r="X605" s="575"/>
      <c r="Y605" s="575"/>
      <c r="Z605" s="575"/>
      <c r="AA605" s="575"/>
      <c r="AB605" s="575"/>
      <c r="AC605" s="575"/>
      <c r="AD605" s="575"/>
      <c r="AE605" s="575"/>
      <c r="AF605" s="575"/>
      <c r="AG605" s="575"/>
      <c r="AH605" s="575"/>
      <c r="AI605" s="575"/>
      <c r="AJ605" s="575"/>
      <c r="AK605" s="575"/>
      <c r="AL605" s="575"/>
      <c r="AM605" s="575"/>
      <c r="AN605" s="575"/>
      <c r="AO605" s="575"/>
      <c r="AP605" s="575"/>
      <c r="AQ605" s="575"/>
      <c r="AR605" s="575"/>
      <c r="AS605" s="575"/>
      <c r="AT605" s="575"/>
      <c r="AU605" s="575"/>
      <c r="AV605" s="575"/>
      <c r="AW605" s="575"/>
      <c r="AX605" s="575"/>
      <c r="AY605" s="575"/>
      <c r="AZ605" s="575"/>
      <c r="BA605" s="575"/>
      <c r="BB605" s="575"/>
      <c r="BC605" s="575"/>
      <c r="BD605" s="575"/>
      <c r="BE605" s="575"/>
      <c r="BF605" s="575"/>
      <c r="BG605" s="575"/>
      <c r="BH605" s="575"/>
      <c r="BI605" s="575"/>
      <c r="BJ605" s="575"/>
      <c r="BK605" s="575"/>
      <c r="BL605" s="575"/>
      <c r="BM605" s="575"/>
      <c r="BN605" s="575"/>
      <c r="BO605" s="575"/>
      <c r="BP605" s="575"/>
      <c r="BQ605" s="575"/>
      <c r="BR605" s="575"/>
      <c r="BS605" s="575"/>
      <c r="BT605" s="575"/>
      <c r="BU605" s="575"/>
      <c r="BV605" s="575"/>
      <c r="BW605" s="575"/>
      <c r="BX605" s="575"/>
      <c r="BY605" s="575"/>
      <c r="BZ605" s="575"/>
      <c r="CA605" s="575"/>
      <c r="CB605" s="575"/>
      <c r="CC605" s="575"/>
      <c r="CD605" s="575"/>
      <c r="CE605" s="575"/>
      <c r="CF605" s="575"/>
      <c r="CG605" s="575"/>
      <c r="CH605" s="575"/>
      <c r="CI605" s="575"/>
      <c r="CJ605" s="575"/>
      <c r="CK605" s="575"/>
      <c r="CL605" s="575"/>
      <c r="CM605" s="575"/>
      <c r="CN605" s="575"/>
      <c r="CO605" s="575"/>
      <c r="CP605" s="575"/>
      <c r="CQ605" s="575"/>
      <c r="CR605" s="575"/>
      <c r="CS605" s="575"/>
      <c r="CT605" s="575"/>
      <c r="CU605" s="575"/>
      <c r="CV605" s="575"/>
      <c r="CW605" s="575"/>
      <c r="CX605" s="575"/>
      <c r="CY605" s="575"/>
      <c r="CZ605" s="575"/>
      <c r="DA605" s="575"/>
      <c r="DB605" s="575"/>
      <c r="DC605" s="575"/>
      <c r="DD605" s="575"/>
      <c r="DE605" s="575"/>
      <c r="DF605" s="575"/>
      <c r="DG605" s="575"/>
      <c r="DH605" s="575"/>
      <c r="DI605" s="575"/>
      <c r="DJ605" s="575"/>
      <c r="DK605" s="575"/>
      <c r="DL605" s="575"/>
      <c r="DM605" s="575"/>
      <c r="DN605" s="575"/>
      <c r="DO605" s="575"/>
      <c r="DP605" s="575"/>
      <c r="DQ605" s="575"/>
      <c r="DR605" s="575"/>
      <c r="DS605" s="575"/>
      <c r="DT605" s="575"/>
      <c r="DU605" s="575"/>
      <c r="DV605" s="575"/>
      <c r="DW605" s="575"/>
      <c r="DX605" s="575"/>
      <c r="DY605" s="575"/>
      <c r="DZ605" s="575"/>
      <c r="EA605" s="575"/>
      <c r="EB605" s="575"/>
      <c r="EC605" s="575"/>
      <c r="ED605" s="575"/>
      <c r="EE605" s="575"/>
      <c r="EF605" s="575"/>
      <c r="EG605" s="575"/>
    </row>
    <row r="606" spans="1:137">
      <c r="A606" s="575"/>
      <c r="B606" s="575"/>
      <c r="C606" s="575"/>
      <c r="D606" s="575"/>
      <c r="E606" s="575"/>
      <c r="F606" s="575"/>
      <c r="G606" s="575"/>
      <c r="H606" s="575"/>
      <c r="I606" s="575"/>
      <c r="J606" s="575"/>
      <c r="K606" s="575"/>
      <c r="L606" s="575"/>
      <c r="M606" s="575"/>
      <c r="N606" s="575"/>
      <c r="O606" s="575"/>
      <c r="P606" s="575"/>
      <c r="Q606" s="575"/>
      <c r="R606" s="575"/>
      <c r="S606" s="575"/>
      <c r="T606" s="575"/>
      <c r="U606" s="575"/>
      <c r="V606" s="575"/>
      <c r="W606" s="575"/>
      <c r="X606" s="575"/>
      <c r="Y606" s="575"/>
      <c r="Z606" s="575"/>
      <c r="AA606" s="575"/>
      <c r="AB606" s="575"/>
      <c r="AC606" s="575"/>
      <c r="AD606" s="575"/>
      <c r="AE606" s="575"/>
      <c r="AF606" s="575"/>
      <c r="AG606" s="575"/>
      <c r="AH606" s="575"/>
      <c r="AI606" s="575"/>
      <c r="AJ606" s="575"/>
      <c r="AK606" s="575"/>
      <c r="AL606" s="575"/>
      <c r="AM606" s="575"/>
      <c r="AN606" s="575"/>
      <c r="AO606" s="575"/>
      <c r="AP606" s="575"/>
      <c r="AQ606" s="575"/>
      <c r="AR606" s="575"/>
      <c r="AS606" s="575"/>
      <c r="AT606" s="575"/>
      <c r="AU606" s="575"/>
      <c r="AV606" s="575"/>
      <c r="AW606" s="575"/>
      <c r="AX606" s="575"/>
      <c r="AY606" s="575"/>
      <c r="AZ606" s="575"/>
      <c r="BA606" s="575"/>
      <c r="BB606" s="575"/>
      <c r="BC606" s="575"/>
      <c r="BD606" s="575"/>
      <c r="BE606" s="575"/>
      <c r="BF606" s="575"/>
      <c r="BG606" s="575"/>
      <c r="BH606" s="575"/>
      <c r="BI606" s="575"/>
      <c r="BJ606" s="575"/>
      <c r="BK606" s="575"/>
      <c r="BL606" s="575"/>
      <c r="BM606" s="575"/>
      <c r="BN606" s="575"/>
      <c r="BO606" s="575"/>
      <c r="BP606" s="575"/>
      <c r="BQ606" s="575"/>
      <c r="BR606" s="575"/>
      <c r="BS606" s="575"/>
      <c r="BT606" s="575"/>
      <c r="BU606" s="575"/>
      <c r="BV606" s="575"/>
      <c r="BW606" s="575"/>
      <c r="BX606" s="575"/>
      <c r="BY606" s="575"/>
      <c r="BZ606" s="575"/>
      <c r="CA606" s="575"/>
      <c r="CB606" s="575"/>
      <c r="CC606" s="575"/>
      <c r="CD606" s="575"/>
      <c r="CE606" s="575"/>
      <c r="CF606" s="575"/>
      <c r="CG606" s="575"/>
      <c r="CH606" s="575"/>
      <c r="CI606" s="575"/>
      <c r="CJ606" s="575"/>
      <c r="CK606" s="575"/>
      <c r="CL606" s="575"/>
      <c r="CM606" s="575"/>
      <c r="CN606" s="575"/>
      <c r="CO606" s="575"/>
      <c r="CP606" s="575"/>
      <c r="CQ606" s="575"/>
      <c r="CR606" s="575"/>
      <c r="CS606" s="575"/>
      <c r="CT606" s="575"/>
      <c r="CU606" s="575"/>
      <c r="CV606" s="575"/>
      <c r="CW606" s="575"/>
      <c r="CX606" s="575"/>
      <c r="CY606" s="575"/>
      <c r="CZ606" s="575"/>
      <c r="DA606" s="575"/>
      <c r="DB606" s="575"/>
      <c r="DC606" s="575"/>
      <c r="DD606" s="575"/>
      <c r="DE606" s="575"/>
      <c r="DF606" s="575"/>
      <c r="DG606" s="575"/>
      <c r="DH606" s="575"/>
      <c r="DI606" s="575"/>
      <c r="DJ606" s="575"/>
      <c r="DK606" s="575"/>
      <c r="DL606" s="575"/>
      <c r="DM606" s="575"/>
      <c r="DN606" s="575"/>
      <c r="DO606" s="575"/>
      <c r="DP606" s="575"/>
      <c r="DQ606" s="575"/>
      <c r="DR606" s="575"/>
      <c r="DS606" s="575"/>
      <c r="DT606" s="575"/>
      <c r="DU606" s="575"/>
      <c r="DV606" s="575"/>
      <c r="DW606" s="575"/>
      <c r="DX606" s="575"/>
      <c r="DY606" s="575"/>
      <c r="DZ606" s="575"/>
      <c r="EA606" s="575"/>
      <c r="EB606" s="575"/>
      <c r="EC606" s="575"/>
      <c r="ED606" s="575"/>
      <c r="EE606" s="575"/>
      <c r="EF606" s="575"/>
      <c r="EG606" s="575"/>
    </row>
    <row r="607" spans="1:137">
      <c r="A607" s="575"/>
      <c r="B607" s="575"/>
      <c r="C607" s="575"/>
      <c r="D607" s="575"/>
      <c r="E607" s="575"/>
      <c r="F607" s="575"/>
      <c r="G607" s="575"/>
      <c r="H607" s="575"/>
      <c r="I607" s="575"/>
      <c r="J607" s="575"/>
      <c r="K607" s="575"/>
      <c r="L607" s="575"/>
      <c r="M607" s="575"/>
      <c r="N607" s="575"/>
      <c r="O607" s="575"/>
      <c r="P607" s="575"/>
      <c r="Q607" s="575"/>
      <c r="R607" s="575"/>
      <c r="S607" s="575"/>
      <c r="T607" s="575"/>
      <c r="U607" s="575"/>
      <c r="V607" s="575"/>
      <c r="W607" s="575"/>
      <c r="X607" s="575"/>
      <c r="Y607" s="575"/>
      <c r="Z607" s="575"/>
      <c r="AA607" s="575"/>
      <c r="AB607" s="575"/>
      <c r="AC607" s="575"/>
      <c r="AD607" s="575"/>
      <c r="AE607" s="575"/>
      <c r="AF607" s="575"/>
      <c r="AG607" s="575"/>
      <c r="AH607" s="575"/>
      <c r="AI607" s="575"/>
      <c r="AJ607" s="575"/>
      <c r="AK607" s="575"/>
      <c r="AL607" s="575"/>
      <c r="AM607" s="575"/>
      <c r="AN607" s="575"/>
      <c r="AO607" s="575"/>
      <c r="AP607" s="575"/>
      <c r="AQ607" s="575"/>
      <c r="AR607" s="575"/>
      <c r="AS607" s="575"/>
      <c r="AT607" s="575"/>
      <c r="AU607" s="575"/>
      <c r="AV607" s="575"/>
      <c r="AW607" s="575"/>
      <c r="AX607" s="575"/>
      <c r="AY607" s="575"/>
      <c r="AZ607" s="575"/>
      <c r="BA607" s="575"/>
      <c r="BB607" s="575"/>
      <c r="BC607" s="575"/>
      <c r="BD607" s="575"/>
      <c r="BE607" s="575"/>
      <c r="BF607" s="575"/>
      <c r="BG607" s="575"/>
      <c r="BH607" s="575"/>
      <c r="BI607" s="575"/>
      <c r="BJ607" s="575"/>
      <c r="BK607" s="575"/>
      <c r="BL607" s="575"/>
      <c r="BM607" s="575"/>
      <c r="BN607" s="575"/>
      <c r="BO607" s="575"/>
      <c r="BP607" s="575"/>
      <c r="BQ607" s="575"/>
      <c r="BR607" s="575"/>
      <c r="BS607" s="575"/>
      <c r="BT607" s="575"/>
      <c r="BU607" s="575"/>
      <c r="BV607" s="575"/>
      <c r="BW607" s="575"/>
      <c r="BX607" s="575"/>
      <c r="BY607" s="575"/>
      <c r="BZ607" s="575"/>
      <c r="CA607" s="575"/>
      <c r="CB607" s="575"/>
      <c r="CC607" s="575"/>
      <c r="CD607" s="575"/>
      <c r="CE607" s="575"/>
      <c r="CF607" s="575"/>
      <c r="CG607" s="575"/>
      <c r="CH607" s="575"/>
      <c r="CI607" s="575"/>
      <c r="CJ607" s="575"/>
      <c r="CK607" s="575"/>
      <c r="CL607" s="575"/>
      <c r="CM607" s="575"/>
      <c r="CN607" s="575"/>
      <c r="CO607" s="575"/>
      <c r="CP607" s="575"/>
      <c r="CQ607" s="575"/>
      <c r="CR607" s="575"/>
      <c r="CS607" s="575"/>
      <c r="CT607" s="575"/>
      <c r="CU607" s="575"/>
      <c r="CV607" s="575"/>
      <c r="CW607" s="575"/>
      <c r="CX607" s="575"/>
      <c r="CY607" s="575"/>
      <c r="CZ607" s="575"/>
      <c r="DA607" s="575"/>
      <c r="DB607" s="575"/>
      <c r="DC607" s="575"/>
      <c r="DD607" s="575"/>
      <c r="DE607" s="575"/>
      <c r="DF607" s="575"/>
      <c r="DG607" s="575"/>
      <c r="DH607" s="575"/>
      <c r="DI607" s="575"/>
      <c r="DJ607" s="575"/>
      <c r="DK607" s="575"/>
      <c r="DL607" s="575"/>
      <c r="DM607" s="575"/>
      <c r="DN607" s="575"/>
      <c r="DO607" s="575"/>
      <c r="DP607" s="575"/>
      <c r="DQ607" s="575"/>
      <c r="DR607" s="575"/>
      <c r="DS607" s="575"/>
      <c r="DT607" s="575"/>
      <c r="DU607" s="575"/>
      <c r="DV607" s="575"/>
      <c r="DW607" s="575"/>
      <c r="DX607" s="575"/>
      <c r="DY607" s="575"/>
      <c r="DZ607" s="575"/>
      <c r="EA607" s="575"/>
      <c r="EB607" s="575"/>
      <c r="EC607" s="575"/>
      <c r="ED607" s="575"/>
      <c r="EE607" s="575"/>
      <c r="EF607" s="575"/>
      <c r="EG607" s="575"/>
    </row>
    <row r="608" spans="1:137">
      <c r="A608" s="575"/>
      <c r="B608" s="575"/>
      <c r="C608" s="575"/>
      <c r="D608" s="575"/>
      <c r="E608" s="575"/>
      <c r="F608" s="575"/>
      <c r="G608" s="575"/>
      <c r="H608" s="575"/>
      <c r="I608" s="575"/>
      <c r="J608" s="575"/>
      <c r="K608" s="575"/>
      <c r="L608" s="575"/>
      <c r="M608" s="575"/>
      <c r="N608" s="575"/>
      <c r="O608" s="575"/>
      <c r="P608" s="575"/>
      <c r="Q608" s="575"/>
      <c r="R608" s="575"/>
      <c r="S608" s="575"/>
      <c r="T608" s="575"/>
      <c r="U608" s="575"/>
      <c r="V608" s="575"/>
      <c r="W608" s="575"/>
      <c r="X608" s="575"/>
      <c r="Y608" s="575"/>
      <c r="Z608" s="575"/>
      <c r="AA608" s="575"/>
      <c r="AB608" s="575"/>
      <c r="AC608" s="575"/>
      <c r="AD608" s="575"/>
      <c r="AE608" s="575"/>
      <c r="AF608" s="575"/>
      <c r="AG608" s="575"/>
      <c r="AH608" s="575"/>
      <c r="AI608" s="575"/>
      <c r="AJ608" s="575"/>
      <c r="AK608" s="575"/>
      <c r="AL608" s="575"/>
      <c r="AM608" s="575"/>
      <c r="AN608" s="575"/>
      <c r="AO608" s="575"/>
      <c r="AP608" s="575"/>
      <c r="AQ608" s="575"/>
      <c r="AR608" s="575"/>
      <c r="AS608" s="575"/>
      <c r="AT608" s="575"/>
      <c r="AU608" s="575"/>
      <c r="AV608" s="575"/>
      <c r="AW608" s="575"/>
      <c r="AX608" s="575"/>
      <c r="AY608" s="575"/>
      <c r="AZ608" s="575"/>
      <c r="BA608" s="575"/>
      <c r="BB608" s="575"/>
      <c r="BC608" s="575"/>
      <c r="BD608" s="575"/>
      <c r="BE608" s="575"/>
      <c r="BF608" s="575"/>
      <c r="BG608" s="575"/>
      <c r="BH608" s="575"/>
      <c r="BI608" s="575"/>
      <c r="BJ608" s="575"/>
      <c r="BK608" s="575"/>
      <c r="BL608" s="575"/>
      <c r="BM608" s="575"/>
      <c r="BN608" s="575"/>
      <c r="BO608" s="575"/>
      <c r="BP608" s="575"/>
      <c r="BQ608" s="575"/>
      <c r="BR608" s="575"/>
      <c r="BS608" s="575"/>
      <c r="BT608" s="575"/>
      <c r="BU608" s="575"/>
      <c r="BV608" s="575"/>
      <c r="BW608" s="575"/>
      <c r="BX608" s="575"/>
      <c r="BY608" s="575"/>
      <c r="BZ608" s="575"/>
      <c r="CA608" s="575"/>
      <c r="CB608" s="575"/>
      <c r="CC608" s="575"/>
      <c r="CD608" s="575"/>
      <c r="CE608" s="575"/>
      <c r="CF608" s="575"/>
      <c r="CG608" s="575"/>
      <c r="CH608" s="575"/>
      <c r="CI608" s="575"/>
      <c r="CJ608" s="575"/>
      <c r="CK608" s="575"/>
      <c r="CL608" s="575"/>
      <c r="CM608" s="575"/>
      <c r="CN608" s="575"/>
      <c r="CO608" s="575"/>
      <c r="CP608" s="575"/>
      <c r="CQ608" s="575"/>
      <c r="CR608" s="575"/>
      <c r="CS608" s="575"/>
      <c r="CT608" s="575"/>
      <c r="CU608" s="575"/>
      <c r="CV608" s="575"/>
      <c r="CW608" s="575"/>
      <c r="CX608" s="575"/>
      <c r="CY608" s="575"/>
      <c r="CZ608" s="575"/>
      <c r="DA608" s="575"/>
      <c r="DB608" s="575"/>
      <c r="DC608" s="575"/>
      <c r="DD608" s="575"/>
      <c r="DE608" s="575"/>
      <c r="DF608" s="575"/>
      <c r="DG608" s="575"/>
      <c r="DH608" s="575"/>
      <c r="DI608" s="575"/>
      <c r="DJ608" s="575"/>
      <c r="DK608" s="575"/>
      <c r="DL608" s="575"/>
      <c r="DM608" s="575"/>
      <c r="DN608" s="575"/>
      <c r="DO608" s="575"/>
      <c r="DP608" s="575"/>
      <c r="DQ608" s="575"/>
      <c r="DR608" s="575"/>
      <c r="DS608" s="575"/>
      <c r="DT608" s="575"/>
      <c r="DU608" s="575"/>
      <c r="DV608" s="575"/>
      <c r="DW608" s="575"/>
      <c r="DX608" s="575"/>
      <c r="DY608" s="575"/>
      <c r="DZ608" s="575"/>
      <c r="EA608" s="575"/>
      <c r="EB608" s="575"/>
      <c r="EC608" s="575"/>
      <c r="ED608" s="575"/>
      <c r="EE608" s="575"/>
      <c r="EF608" s="575"/>
      <c r="EG608" s="575"/>
    </row>
    <row r="609" spans="1:137">
      <c r="A609" s="575"/>
      <c r="B609" s="575"/>
      <c r="C609" s="575"/>
      <c r="D609" s="575"/>
      <c r="E609" s="575"/>
      <c r="F609" s="575"/>
      <c r="G609" s="575"/>
      <c r="H609" s="575"/>
      <c r="I609" s="575"/>
      <c r="J609" s="575"/>
      <c r="K609" s="575"/>
      <c r="L609" s="575"/>
      <c r="M609" s="575"/>
      <c r="N609" s="575"/>
      <c r="O609" s="575"/>
      <c r="P609" s="575"/>
      <c r="Q609" s="575"/>
      <c r="R609" s="575"/>
      <c r="S609" s="575"/>
      <c r="T609" s="575"/>
      <c r="U609" s="575"/>
      <c r="V609" s="575"/>
      <c r="W609" s="575"/>
      <c r="X609" s="575"/>
      <c r="Y609" s="575"/>
      <c r="Z609" s="575"/>
      <c r="AA609" s="575"/>
      <c r="AB609" s="575"/>
      <c r="AC609" s="575"/>
      <c r="AD609" s="575"/>
      <c r="AE609" s="575"/>
      <c r="AF609" s="575"/>
      <c r="AG609" s="575"/>
      <c r="AH609" s="575"/>
      <c r="AI609" s="575"/>
      <c r="AJ609" s="575"/>
      <c r="AK609" s="575"/>
      <c r="AL609" s="575"/>
      <c r="AM609" s="575"/>
      <c r="AN609" s="575"/>
      <c r="AO609" s="575"/>
      <c r="AP609" s="575"/>
      <c r="AQ609" s="575"/>
      <c r="AR609" s="575"/>
      <c r="AS609" s="575"/>
      <c r="AT609" s="575"/>
      <c r="AU609" s="575"/>
      <c r="AV609" s="575"/>
      <c r="AW609" s="575"/>
      <c r="AX609" s="575"/>
      <c r="AY609" s="575"/>
      <c r="AZ609" s="575"/>
      <c r="BA609" s="575"/>
      <c r="BB609" s="575"/>
      <c r="BC609" s="575"/>
      <c r="BD609" s="575"/>
      <c r="BE609" s="575"/>
      <c r="BF609" s="575"/>
      <c r="BG609" s="575"/>
      <c r="BH609" s="575"/>
      <c r="BI609" s="575"/>
      <c r="BJ609" s="575"/>
      <c r="BK609" s="575"/>
      <c r="BL609" s="575"/>
      <c r="BM609" s="575"/>
      <c r="BN609" s="575"/>
      <c r="BO609" s="575"/>
      <c r="BP609" s="575"/>
      <c r="BQ609" s="575"/>
      <c r="BR609" s="575"/>
      <c r="BS609" s="575"/>
      <c r="BT609" s="575"/>
      <c r="BU609" s="575"/>
      <c r="BV609" s="575"/>
      <c r="BW609" s="575"/>
      <c r="BX609" s="575"/>
      <c r="BY609" s="575"/>
      <c r="BZ609" s="575"/>
      <c r="CA609" s="575"/>
      <c r="CB609" s="575"/>
      <c r="CC609" s="575"/>
      <c r="CD609" s="575"/>
      <c r="CE609" s="575"/>
      <c r="CF609" s="575"/>
      <c r="CG609" s="575"/>
      <c r="CH609" s="575"/>
      <c r="CI609" s="575"/>
      <c r="CJ609" s="575"/>
      <c r="CK609" s="575"/>
      <c r="CL609" s="575"/>
      <c r="CM609" s="575"/>
      <c r="CN609" s="575"/>
      <c r="CO609" s="575"/>
      <c r="CP609" s="575"/>
      <c r="CQ609" s="575"/>
      <c r="CR609" s="575"/>
      <c r="CS609" s="575"/>
      <c r="CT609" s="575"/>
      <c r="CU609" s="575"/>
      <c r="CV609" s="575"/>
      <c r="CW609" s="575"/>
      <c r="CX609" s="575"/>
      <c r="CY609" s="575"/>
      <c r="CZ609" s="575"/>
      <c r="DA609" s="575"/>
      <c r="DB609" s="575"/>
      <c r="DC609" s="575"/>
      <c r="DD609" s="575"/>
      <c r="DE609" s="575"/>
      <c r="DF609" s="575"/>
      <c r="DG609" s="575"/>
      <c r="DH609" s="575"/>
      <c r="DI609" s="575"/>
      <c r="DJ609" s="575"/>
      <c r="DK609" s="575"/>
      <c r="DL609" s="575"/>
      <c r="DM609" s="575"/>
      <c r="DN609" s="575"/>
      <c r="DO609" s="575"/>
      <c r="DP609" s="575"/>
      <c r="DQ609" s="575"/>
      <c r="DR609" s="575"/>
      <c r="DS609" s="575"/>
      <c r="DT609" s="575"/>
      <c r="DU609" s="575"/>
      <c r="DV609" s="575"/>
      <c r="DW609" s="575"/>
      <c r="DX609" s="575"/>
      <c r="DY609" s="575"/>
      <c r="DZ609" s="575"/>
      <c r="EA609" s="575"/>
      <c r="EB609" s="575"/>
      <c r="EC609" s="575"/>
      <c r="ED609" s="575"/>
      <c r="EE609" s="575"/>
      <c r="EF609" s="575"/>
      <c r="EG609" s="575"/>
    </row>
    <row r="610" spans="1:137">
      <c r="A610" s="575"/>
      <c r="B610" s="575"/>
      <c r="C610" s="575"/>
      <c r="D610" s="575"/>
      <c r="E610" s="575"/>
      <c r="F610" s="575"/>
      <c r="G610" s="575"/>
      <c r="H610" s="575"/>
      <c r="I610" s="575"/>
      <c r="J610" s="575"/>
      <c r="K610" s="575"/>
      <c r="L610" s="575"/>
      <c r="M610" s="575"/>
      <c r="N610" s="575"/>
      <c r="O610" s="575"/>
      <c r="P610" s="575"/>
      <c r="Q610" s="575"/>
      <c r="R610" s="575"/>
      <c r="S610" s="575"/>
      <c r="T610" s="575"/>
      <c r="U610" s="575"/>
      <c r="V610" s="575"/>
      <c r="W610" s="575"/>
      <c r="X610" s="575"/>
      <c r="Y610" s="575"/>
      <c r="Z610" s="575"/>
      <c r="AA610" s="575"/>
      <c r="AB610" s="575"/>
      <c r="AC610" s="575"/>
      <c r="AD610" s="575"/>
      <c r="AE610" s="575"/>
      <c r="AF610" s="575"/>
      <c r="AG610" s="575"/>
      <c r="AH610" s="575"/>
      <c r="AI610" s="575"/>
      <c r="AJ610" s="575"/>
      <c r="AK610" s="575"/>
      <c r="AL610" s="575"/>
      <c r="AM610" s="575"/>
      <c r="AN610" s="575"/>
      <c r="AO610" s="575"/>
      <c r="AP610" s="575"/>
      <c r="AQ610" s="575"/>
      <c r="AR610" s="575"/>
      <c r="AS610" s="575"/>
      <c r="AT610" s="575"/>
      <c r="AU610" s="575"/>
      <c r="AV610" s="575"/>
      <c r="AW610" s="575"/>
      <c r="AX610" s="575"/>
      <c r="AY610" s="575"/>
      <c r="AZ610" s="575"/>
      <c r="BA610" s="575"/>
      <c r="BB610" s="575"/>
      <c r="BC610" s="575"/>
      <c r="BD610" s="575"/>
      <c r="BE610" s="575"/>
      <c r="BF610" s="575"/>
      <c r="BG610" s="575"/>
      <c r="BH610" s="575"/>
      <c r="BI610" s="575"/>
      <c r="BJ610" s="575"/>
      <c r="BK610" s="575"/>
      <c r="BL610" s="575"/>
      <c r="BM610" s="575"/>
      <c r="BN610" s="575"/>
      <c r="BO610" s="575"/>
      <c r="BP610" s="575"/>
      <c r="BQ610" s="575"/>
      <c r="BR610" s="575"/>
      <c r="BS610" s="575"/>
      <c r="BT610" s="575"/>
      <c r="BU610" s="575"/>
      <c r="BV610" s="575"/>
      <c r="BW610" s="575"/>
      <c r="BX610" s="575"/>
      <c r="BY610" s="575"/>
      <c r="BZ610" s="575"/>
      <c r="CA610" s="575"/>
      <c r="CB610" s="575"/>
      <c r="CC610" s="575"/>
      <c r="CD610" s="575"/>
      <c r="CE610" s="575"/>
      <c r="CF610" s="575"/>
      <c r="CG610" s="575"/>
      <c r="CH610" s="575"/>
      <c r="CI610" s="575"/>
      <c r="CJ610" s="575"/>
      <c r="CK610" s="575"/>
      <c r="CL610" s="575"/>
      <c r="CM610" s="575"/>
      <c r="CN610" s="575"/>
      <c r="CO610" s="575"/>
      <c r="CP610" s="575"/>
      <c r="CQ610" s="575"/>
      <c r="CR610" s="575"/>
      <c r="CS610" s="575"/>
      <c r="CT610" s="575"/>
      <c r="CU610" s="575"/>
      <c r="CV610" s="575"/>
      <c r="CW610" s="575"/>
      <c r="CX610" s="575"/>
      <c r="CY610" s="575"/>
      <c r="CZ610" s="575"/>
      <c r="DA610" s="575"/>
      <c r="DB610" s="575"/>
      <c r="DC610" s="575"/>
      <c r="DD610" s="575"/>
      <c r="DE610" s="575"/>
      <c r="DF610" s="575"/>
      <c r="DG610" s="575"/>
      <c r="DH610" s="575"/>
      <c r="DI610" s="575"/>
      <c r="DJ610" s="575"/>
      <c r="DK610" s="575"/>
      <c r="DL610" s="575"/>
      <c r="DM610" s="575"/>
      <c r="DN610" s="575"/>
      <c r="DO610" s="575"/>
      <c r="DP610" s="575"/>
      <c r="DQ610" s="575"/>
      <c r="DR610" s="575"/>
      <c r="DS610" s="575"/>
      <c r="DT610" s="575"/>
      <c r="DU610" s="575"/>
      <c r="DV610" s="575"/>
      <c r="DW610" s="575"/>
      <c r="DX610" s="575"/>
      <c r="DY610" s="575"/>
      <c r="DZ610" s="575"/>
      <c r="EA610" s="575"/>
      <c r="EB610" s="575"/>
      <c r="EC610" s="575"/>
      <c r="ED610" s="575"/>
      <c r="EE610" s="575"/>
      <c r="EF610" s="575"/>
      <c r="EG610" s="575"/>
    </row>
    <row r="611" spans="1:137">
      <c r="A611" s="575"/>
      <c r="B611" s="575"/>
      <c r="C611" s="575"/>
      <c r="D611" s="575"/>
      <c r="E611" s="575"/>
      <c r="F611" s="575"/>
      <c r="G611" s="575"/>
      <c r="H611" s="575"/>
      <c r="I611" s="575"/>
      <c r="J611" s="575"/>
      <c r="K611" s="575"/>
      <c r="L611" s="575"/>
      <c r="M611" s="575"/>
      <c r="N611" s="575"/>
      <c r="O611" s="575"/>
      <c r="P611" s="575"/>
      <c r="Q611" s="575"/>
      <c r="R611" s="575"/>
      <c r="S611" s="575"/>
      <c r="T611" s="575"/>
      <c r="U611" s="575"/>
      <c r="V611" s="575"/>
      <c r="W611" s="575"/>
      <c r="X611" s="575"/>
      <c r="Y611" s="575"/>
      <c r="Z611" s="575"/>
      <c r="AA611" s="575"/>
      <c r="AB611" s="575"/>
      <c r="AC611" s="575"/>
      <c r="AD611" s="575"/>
      <c r="AE611" s="575"/>
      <c r="AF611" s="575"/>
      <c r="AG611" s="575"/>
      <c r="AH611" s="575"/>
      <c r="AI611" s="575"/>
      <c r="AJ611" s="575"/>
      <c r="AK611" s="575"/>
      <c r="AL611" s="575"/>
      <c r="AM611" s="575"/>
      <c r="AN611" s="575"/>
      <c r="AO611" s="575"/>
      <c r="AP611" s="575"/>
      <c r="AQ611" s="575"/>
      <c r="AR611" s="575"/>
      <c r="AS611" s="575"/>
      <c r="AT611" s="575"/>
      <c r="AU611" s="575"/>
      <c r="AV611" s="575"/>
      <c r="AW611" s="575"/>
      <c r="AX611" s="575"/>
      <c r="AY611" s="575"/>
      <c r="AZ611" s="575"/>
      <c r="BA611" s="575"/>
      <c r="BB611" s="575"/>
      <c r="BC611" s="575"/>
      <c r="BD611" s="575"/>
      <c r="BE611" s="575"/>
      <c r="BF611" s="575"/>
      <c r="BG611" s="575"/>
      <c r="BH611" s="575"/>
      <c r="BI611" s="575"/>
      <c r="BJ611" s="575"/>
      <c r="BK611" s="575"/>
      <c r="BL611" s="575"/>
      <c r="BM611" s="575"/>
      <c r="BN611" s="575"/>
      <c r="BO611" s="575"/>
      <c r="BP611" s="575"/>
      <c r="BQ611" s="575"/>
      <c r="BR611" s="575"/>
      <c r="BS611" s="575"/>
      <c r="BT611" s="575"/>
      <c r="BU611" s="575"/>
      <c r="BV611" s="575"/>
      <c r="BW611" s="575"/>
      <c r="BX611" s="575"/>
      <c r="BY611" s="575"/>
      <c r="BZ611" s="575"/>
      <c r="CA611" s="575"/>
      <c r="CB611" s="575"/>
      <c r="CC611" s="575"/>
      <c r="CD611" s="575"/>
      <c r="CE611" s="575"/>
      <c r="CF611" s="575"/>
      <c r="CG611" s="575"/>
      <c r="CH611" s="575"/>
      <c r="CI611" s="575"/>
      <c r="CJ611" s="575"/>
      <c r="CK611" s="575"/>
      <c r="CL611" s="575"/>
      <c r="CM611" s="575"/>
      <c r="CN611" s="575"/>
      <c r="CO611" s="575"/>
      <c r="CP611" s="575"/>
      <c r="CQ611" s="575"/>
      <c r="CR611" s="575"/>
      <c r="CS611" s="575"/>
      <c r="CT611" s="575"/>
      <c r="CU611" s="575"/>
      <c r="CV611" s="575"/>
      <c r="CW611" s="575"/>
      <c r="CX611" s="575"/>
      <c r="CY611" s="575"/>
      <c r="CZ611" s="575"/>
      <c r="DA611" s="575"/>
      <c r="DB611" s="575"/>
      <c r="DC611" s="575"/>
      <c r="DD611" s="575"/>
      <c r="DE611" s="575"/>
      <c r="DF611" s="575"/>
      <c r="DG611" s="575"/>
      <c r="DH611" s="575"/>
      <c r="DI611" s="575"/>
      <c r="DJ611" s="575"/>
      <c r="DK611" s="575"/>
      <c r="DL611" s="575"/>
      <c r="DM611" s="575"/>
      <c r="DN611" s="575"/>
      <c r="DO611" s="575"/>
      <c r="DP611" s="575"/>
      <c r="DQ611" s="575"/>
      <c r="DR611" s="575"/>
      <c r="DS611" s="575"/>
      <c r="DT611" s="575"/>
      <c r="DU611" s="575"/>
      <c r="DV611" s="575"/>
      <c r="DW611" s="575"/>
      <c r="DX611" s="575"/>
      <c r="DY611" s="575"/>
      <c r="DZ611" s="575"/>
      <c r="EA611" s="575"/>
      <c r="EB611" s="575"/>
      <c r="EC611" s="575"/>
      <c r="ED611" s="575"/>
      <c r="EE611" s="575"/>
      <c r="EF611" s="575"/>
      <c r="EG611" s="575"/>
    </row>
    <row r="612" spans="1:137">
      <c r="A612" s="575"/>
      <c r="B612" s="575"/>
      <c r="C612" s="575"/>
      <c r="D612" s="575"/>
      <c r="E612" s="575"/>
      <c r="F612" s="575"/>
      <c r="G612" s="575"/>
      <c r="H612" s="575"/>
      <c r="I612" s="575"/>
      <c r="J612" s="575"/>
      <c r="K612" s="575"/>
      <c r="L612" s="575"/>
      <c r="M612" s="575"/>
      <c r="N612" s="575"/>
      <c r="O612" s="575"/>
      <c r="P612" s="575"/>
      <c r="Q612" s="575"/>
      <c r="R612" s="575"/>
      <c r="S612" s="575"/>
      <c r="T612" s="575"/>
      <c r="U612" s="575"/>
      <c r="V612" s="575"/>
      <c r="W612" s="575"/>
      <c r="X612" s="575"/>
      <c r="Y612" s="575"/>
      <c r="Z612" s="575"/>
      <c r="AA612" s="575"/>
      <c r="AB612" s="575"/>
      <c r="AC612" s="575"/>
      <c r="AD612" s="575"/>
      <c r="AE612" s="575"/>
      <c r="AF612" s="575"/>
      <c r="AG612" s="575"/>
      <c r="AH612" s="575"/>
      <c r="AI612" s="575"/>
      <c r="AJ612" s="575"/>
      <c r="AK612" s="575"/>
      <c r="AL612" s="575"/>
      <c r="AM612" s="575"/>
      <c r="AN612" s="575"/>
      <c r="AO612" s="575"/>
      <c r="AP612" s="575"/>
      <c r="AQ612" s="575"/>
      <c r="AR612" s="575"/>
      <c r="AS612" s="575"/>
      <c r="AT612" s="575"/>
      <c r="AU612" s="575"/>
      <c r="AV612" s="575"/>
      <c r="AW612" s="575"/>
      <c r="AX612" s="575"/>
      <c r="AY612" s="575"/>
      <c r="AZ612" s="575"/>
      <c r="BA612" s="575"/>
      <c r="BB612" s="575"/>
      <c r="BC612" s="575"/>
      <c r="BD612" s="575"/>
      <c r="BE612" s="575"/>
      <c r="BF612" s="575"/>
      <c r="BG612" s="575"/>
      <c r="BH612" s="575"/>
      <c r="BI612" s="575"/>
      <c r="BJ612" s="575"/>
      <c r="BK612" s="575"/>
      <c r="BL612" s="575"/>
      <c r="BM612" s="575"/>
      <c r="BN612" s="575"/>
      <c r="BO612" s="575"/>
      <c r="BP612" s="575"/>
      <c r="BQ612" s="575"/>
      <c r="BR612" s="575"/>
      <c r="BS612" s="575"/>
      <c r="BT612" s="575"/>
      <c r="BU612" s="575"/>
      <c r="BV612" s="575"/>
      <c r="BW612" s="575"/>
      <c r="BX612" s="575"/>
      <c r="BY612" s="575"/>
      <c r="BZ612" s="575"/>
      <c r="CA612" s="575"/>
      <c r="CB612" s="575"/>
      <c r="CC612" s="575"/>
      <c r="CD612" s="575"/>
      <c r="CE612" s="575"/>
      <c r="CF612" s="575"/>
      <c r="CG612" s="575"/>
      <c r="CH612" s="575"/>
      <c r="CI612" s="575"/>
      <c r="CJ612" s="575"/>
      <c r="CK612" s="575"/>
      <c r="CL612" s="575"/>
      <c r="CM612" s="575"/>
      <c r="CN612" s="575"/>
      <c r="CO612" s="575"/>
      <c r="CP612" s="575"/>
      <c r="CQ612" s="575"/>
      <c r="CR612" s="575"/>
      <c r="CS612" s="575"/>
      <c r="CT612" s="575"/>
      <c r="CU612" s="575"/>
      <c r="CV612" s="575"/>
      <c r="CW612" s="575"/>
      <c r="CX612" s="575"/>
      <c r="CY612" s="575"/>
      <c r="CZ612" s="575"/>
      <c r="DA612" s="575"/>
      <c r="DB612" s="575"/>
      <c r="DC612" s="575"/>
      <c r="DD612" s="575"/>
      <c r="DE612" s="575"/>
      <c r="DF612" s="575"/>
      <c r="DG612" s="575"/>
      <c r="DH612" s="575"/>
      <c r="DI612" s="575"/>
      <c r="DJ612" s="575"/>
      <c r="DK612" s="575"/>
      <c r="DL612" s="575"/>
      <c r="DM612" s="575"/>
      <c r="DN612" s="575"/>
      <c r="DO612" s="575"/>
      <c r="DP612" s="575"/>
      <c r="DQ612" s="575"/>
      <c r="DR612" s="575"/>
      <c r="DS612" s="575"/>
      <c r="DT612" s="575"/>
      <c r="DU612" s="575"/>
      <c r="DV612" s="575"/>
      <c r="DW612" s="575"/>
      <c r="DX612" s="575"/>
      <c r="DY612" s="575"/>
      <c r="DZ612" s="575"/>
      <c r="EA612" s="575"/>
      <c r="EB612" s="575"/>
      <c r="EC612" s="575"/>
      <c r="ED612" s="575"/>
      <c r="EE612" s="575"/>
      <c r="EF612" s="575"/>
      <c r="EG612" s="575"/>
    </row>
    <row r="613" spans="1:137">
      <c r="A613" s="575"/>
      <c r="B613" s="575"/>
      <c r="C613" s="575"/>
      <c r="D613" s="575"/>
      <c r="E613" s="575"/>
      <c r="F613" s="575"/>
      <c r="G613" s="575"/>
      <c r="H613" s="575"/>
      <c r="I613" s="575"/>
      <c r="J613" s="575"/>
      <c r="K613" s="575"/>
      <c r="L613" s="575"/>
      <c r="M613" s="575"/>
      <c r="N613" s="575"/>
      <c r="O613" s="575"/>
      <c r="P613" s="575"/>
      <c r="Q613" s="575"/>
      <c r="R613" s="575"/>
      <c r="S613" s="575"/>
      <c r="T613" s="575"/>
      <c r="U613" s="575"/>
      <c r="V613" s="575"/>
      <c r="W613" s="575"/>
      <c r="X613" s="575"/>
      <c r="Y613" s="575"/>
      <c r="Z613" s="575"/>
      <c r="AA613" s="575"/>
      <c r="AB613" s="575"/>
      <c r="AC613" s="575"/>
      <c r="AD613" s="575"/>
      <c r="AE613" s="575"/>
      <c r="AF613" s="575"/>
      <c r="AG613" s="575"/>
      <c r="AH613" s="575"/>
      <c r="AI613" s="575"/>
      <c r="AJ613" s="575"/>
      <c r="AK613" s="575"/>
      <c r="AL613" s="575"/>
      <c r="AM613" s="575"/>
      <c r="AN613" s="575"/>
      <c r="AO613" s="575"/>
      <c r="AP613" s="575"/>
      <c r="AQ613" s="575"/>
      <c r="AR613" s="575"/>
      <c r="AS613" s="575"/>
      <c r="AT613" s="575"/>
      <c r="AU613" s="575"/>
      <c r="AV613" s="575"/>
      <c r="AW613" s="575"/>
      <c r="AX613" s="575"/>
      <c r="AY613" s="575"/>
      <c r="AZ613" s="575"/>
      <c r="BA613" s="575"/>
      <c r="BB613" s="575"/>
      <c r="BC613" s="575"/>
      <c r="BD613" s="575"/>
      <c r="BE613" s="575"/>
      <c r="BF613" s="575"/>
      <c r="BG613" s="575"/>
      <c r="BH613" s="575"/>
      <c r="BI613" s="575"/>
      <c r="BJ613" s="575"/>
      <c r="BK613" s="575"/>
      <c r="BL613" s="575"/>
      <c r="BM613" s="575"/>
      <c r="BN613" s="575"/>
      <c r="BO613" s="575"/>
      <c r="BP613" s="575"/>
      <c r="BQ613" s="575"/>
      <c r="BR613" s="575"/>
      <c r="BS613" s="575"/>
      <c r="BT613" s="575"/>
      <c r="BU613" s="575"/>
      <c r="BV613" s="575"/>
      <c r="BW613" s="575"/>
      <c r="BX613" s="575"/>
      <c r="BY613" s="575"/>
      <c r="BZ613" s="575"/>
      <c r="CA613" s="575"/>
      <c r="CB613" s="575"/>
      <c r="CC613" s="575"/>
      <c r="CD613" s="575"/>
      <c r="CE613" s="575"/>
      <c r="CF613" s="575"/>
      <c r="CG613" s="575"/>
      <c r="CH613" s="575"/>
      <c r="CI613" s="575"/>
      <c r="CJ613" s="575"/>
      <c r="CK613" s="575"/>
      <c r="CL613" s="575"/>
      <c r="CM613" s="575"/>
      <c r="CN613" s="575"/>
      <c r="CO613" s="575"/>
      <c r="CP613" s="575"/>
      <c r="CQ613" s="575"/>
      <c r="CR613" s="575"/>
      <c r="CS613" s="575"/>
      <c r="CT613" s="575"/>
      <c r="CU613" s="575"/>
      <c r="CV613" s="575"/>
      <c r="CW613" s="575"/>
      <c r="CX613" s="575"/>
      <c r="CY613" s="575"/>
      <c r="CZ613" s="575"/>
      <c r="DA613" s="575"/>
      <c r="DB613" s="575"/>
      <c r="DC613" s="575"/>
      <c r="DD613" s="575"/>
      <c r="DE613" s="575"/>
      <c r="DF613" s="575"/>
      <c r="DG613" s="575"/>
      <c r="DH613" s="575"/>
      <c r="DI613" s="575"/>
      <c r="DJ613" s="575"/>
      <c r="DK613" s="575"/>
      <c r="DL613" s="575"/>
      <c r="DM613" s="575"/>
      <c r="DN613" s="575"/>
      <c r="DO613" s="575"/>
      <c r="DP613" s="575"/>
      <c r="DQ613" s="575"/>
      <c r="DR613" s="575"/>
      <c r="DS613" s="575"/>
      <c r="DT613" s="575"/>
      <c r="DU613" s="575"/>
      <c r="DV613" s="575"/>
      <c r="DW613" s="575"/>
      <c r="DX613" s="575"/>
      <c r="DY613" s="575"/>
      <c r="DZ613" s="575"/>
      <c r="EA613" s="575"/>
      <c r="EB613" s="575"/>
      <c r="EC613" s="575"/>
      <c r="ED613" s="575"/>
      <c r="EE613" s="575"/>
      <c r="EF613" s="575"/>
      <c r="EG613" s="575"/>
    </row>
    <row r="614" spans="1:137">
      <c r="A614" s="575"/>
      <c r="B614" s="575"/>
      <c r="C614" s="575"/>
      <c r="D614" s="575"/>
      <c r="E614" s="575"/>
      <c r="F614" s="575"/>
      <c r="G614" s="575"/>
      <c r="H614" s="575"/>
      <c r="I614" s="575"/>
      <c r="J614" s="575"/>
      <c r="K614" s="575"/>
      <c r="L614" s="575"/>
      <c r="M614" s="575"/>
      <c r="N614" s="575"/>
      <c r="O614" s="575"/>
      <c r="P614" s="575"/>
      <c r="Q614" s="575"/>
      <c r="R614" s="575"/>
      <c r="S614" s="575"/>
      <c r="T614" s="575"/>
      <c r="U614" s="575"/>
      <c r="V614" s="575"/>
      <c r="W614" s="575"/>
      <c r="X614" s="575"/>
      <c r="Y614" s="575"/>
      <c r="Z614" s="575"/>
      <c r="AA614" s="575"/>
      <c r="AB614" s="575"/>
      <c r="AC614" s="575"/>
      <c r="AD614" s="575"/>
      <c r="AE614" s="575"/>
      <c r="AF614" s="575"/>
      <c r="AG614" s="575"/>
      <c r="AH614" s="575"/>
      <c r="AI614" s="575"/>
      <c r="AJ614" s="575"/>
      <c r="AK614" s="575"/>
      <c r="AL614" s="575"/>
      <c r="AM614" s="575"/>
      <c r="AN614" s="575"/>
      <c r="AO614" s="575"/>
      <c r="AP614" s="575"/>
      <c r="AQ614" s="575"/>
      <c r="AR614" s="575"/>
      <c r="AS614" s="575"/>
      <c r="AT614" s="575"/>
      <c r="AU614" s="575"/>
      <c r="AV614" s="575"/>
      <c r="AW614" s="575"/>
      <c r="AX614" s="575"/>
      <c r="AY614" s="575"/>
      <c r="AZ614" s="575"/>
      <c r="BA614" s="575"/>
      <c r="BB614" s="575"/>
      <c r="BC614" s="575"/>
      <c r="BD614" s="575"/>
      <c r="BE614" s="575"/>
      <c r="BF614" s="575"/>
      <c r="BG614" s="575"/>
      <c r="BH614" s="575"/>
      <c r="BI614" s="575"/>
      <c r="BJ614" s="575"/>
      <c r="BK614" s="575"/>
      <c r="BL614" s="575"/>
      <c r="BM614" s="575"/>
      <c r="BN614" s="575"/>
      <c r="BO614" s="575"/>
      <c r="BP614" s="575"/>
      <c r="BQ614" s="575"/>
      <c r="BR614" s="575"/>
      <c r="BS614" s="575"/>
      <c r="BT614" s="575"/>
      <c r="BU614" s="575"/>
      <c r="BV614" s="575"/>
      <c r="BW614" s="575"/>
      <c r="BX614" s="575"/>
      <c r="BY614" s="575"/>
      <c r="BZ614" s="575"/>
      <c r="CA614" s="575"/>
      <c r="CB614" s="575"/>
      <c r="CC614" s="575"/>
      <c r="CD614" s="575"/>
      <c r="CE614" s="575"/>
      <c r="CF614" s="575"/>
      <c r="CG614" s="575"/>
      <c r="CH614" s="575"/>
      <c r="CI614" s="575"/>
      <c r="CJ614" s="575"/>
      <c r="CK614" s="575"/>
      <c r="CL614" s="575"/>
      <c r="CM614" s="575"/>
      <c r="CN614" s="575"/>
      <c r="CO614" s="575"/>
      <c r="CP614" s="575"/>
      <c r="CQ614" s="575"/>
      <c r="CR614" s="575"/>
      <c r="CS614" s="575"/>
      <c r="CT614" s="575"/>
      <c r="CU614" s="575"/>
      <c r="CV614" s="575"/>
      <c r="CW614" s="575"/>
      <c r="CX614" s="575"/>
      <c r="CY614" s="575"/>
      <c r="CZ614" s="575"/>
      <c r="DA614" s="575"/>
      <c r="DB614" s="575"/>
      <c r="DC614" s="575"/>
      <c r="DD614" s="575"/>
      <c r="DE614" s="575"/>
      <c r="DF614" s="575"/>
      <c r="DG614" s="575"/>
      <c r="DH614" s="575"/>
      <c r="DI614" s="575"/>
      <c r="DJ614" s="575"/>
      <c r="DK614" s="575"/>
      <c r="DL614" s="575"/>
      <c r="DM614" s="575"/>
      <c r="DN614" s="575"/>
      <c r="DO614" s="575"/>
      <c r="DP614" s="575"/>
      <c r="DQ614" s="575"/>
      <c r="DR614" s="575"/>
      <c r="DS614" s="575"/>
      <c r="DT614" s="575"/>
      <c r="DU614" s="575"/>
      <c r="DV614" s="575"/>
      <c r="DW614" s="575"/>
      <c r="DX614" s="575"/>
      <c r="DY614" s="575"/>
      <c r="DZ614" s="575"/>
      <c r="EA614" s="575"/>
      <c r="EB614" s="575"/>
      <c r="EC614" s="575"/>
      <c r="ED614" s="575"/>
      <c r="EE614" s="575"/>
      <c r="EF614" s="575"/>
      <c r="EG614" s="575"/>
    </row>
    <row r="615" spans="1:137">
      <c r="A615" s="575"/>
      <c r="B615" s="575"/>
      <c r="C615" s="575"/>
      <c r="D615" s="575"/>
      <c r="E615" s="575"/>
      <c r="F615" s="575"/>
      <c r="G615" s="575"/>
      <c r="H615" s="575"/>
      <c r="I615" s="575"/>
      <c r="J615" s="575"/>
      <c r="K615" s="575"/>
      <c r="L615" s="575"/>
      <c r="M615" s="575"/>
      <c r="N615" s="575"/>
      <c r="O615" s="575"/>
      <c r="P615" s="575"/>
      <c r="Q615" s="575"/>
      <c r="R615" s="575"/>
      <c r="S615" s="575"/>
      <c r="T615" s="575"/>
      <c r="U615" s="575"/>
      <c r="V615" s="575"/>
      <c r="W615" s="575"/>
      <c r="X615" s="575"/>
      <c r="Y615" s="575"/>
      <c r="Z615" s="575"/>
      <c r="AA615" s="575"/>
      <c r="AB615" s="575"/>
      <c r="AC615" s="575"/>
      <c r="AD615" s="575"/>
      <c r="AE615" s="575"/>
      <c r="AF615" s="575"/>
      <c r="AG615" s="575"/>
      <c r="AH615" s="575"/>
      <c r="AI615" s="575"/>
      <c r="AJ615" s="575"/>
      <c r="AK615" s="575"/>
      <c r="AL615" s="575"/>
      <c r="AM615" s="575"/>
      <c r="AN615" s="575"/>
      <c r="AO615" s="575"/>
      <c r="AP615" s="575"/>
      <c r="AQ615" s="575"/>
      <c r="AR615" s="575"/>
      <c r="AS615" s="575"/>
      <c r="AT615" s="575"/>
      <c r="AU615" s="575"/>
      <c r="AV615" s="575"/>
      <c r="AW615" s="575"/>
      <c r="AX615" s="575"/>
      <c r="AY615" s="575"/>
      <c r="AZ615" s="575"/>
      <c r="BA615" s="575"/>
      <c r="BB615" s="575"/>
      <c r="BC615" s="575"/>
      <c r="BD615" s="575"/>
      <c r="BE615" s="575"/>
      <c r="BF615" s="575"/>
      <c r="BG615" s="575"/>
      <c r="BH615" s="575"/>
      <c r="BI615" s="575"/>
      <c r="BJ615" s="575"/>
      <c r="BK615" s="575"/>
      <c r="BL615" s="575"/>
      <c r="BM615" s="575"/>
      <c r="BN615" s="575"/>
      <c r="BO615" s="575"/>
      <c r="BP615" s="575"/>
      <c r="BQ615" s="575"/>
      <c r="BR615" s="575"/>
      <c r="BS615" s="575"/>
      <c r="BT615" s="575"/>
      <c r="BU615" s="575"/>
      <c r="BV615" s="575"/>
      <c r="BW615" s="575"/>
      <c r="BX615" s="575"/>
      <c r="BY615" s="575"/>
      <c r="BZ615" s="575"/>
      <c r="CA615" s="575"/>
      <c r="CB615" s="575"/>
      <c r="CC615" s="575"/>
      <c r="CD615" s="575"/>
      <c r="CE615" s="575"/>
      <c r="CF615" s="575"/>
      <c r="CG615" s="575"/>
      <c r="CH615" s="575"/>
      <c r="CI615" s="575"/>
      <c r="CJ615" s="575"/>
      <c r="CK615" s="575"/>
      <c r="CL615" s="575"/>
      <c r="CM615" s="575"/>
      <c r="CN615" s="575"/>
      <c r="CO615" s="575"/>
      <c r="CP615" s="575"/>
      <c r="CQ615" s="575"/>
      <c r="CR615" s="575"/>
      <c r="CS615" s="575"/>
      <c r="CT615" s="575"/>
      <c r="CU615" s="575"/>
      <c r="CV615" s="575"/>
      <c r="CW615" s="575"/>
      <c r="CX615" s="575"/>
      <c r="CY615" s="575"/>
      <c r="CZ615" s="575"/>
      <c r="DA615" s="575"/>
      <c r="DB615" s="575"/>
      <c r="DC615" s="575"/>
      <c r="DD615" s="575"/>
      <c r="DE615" s="575"/>
      <c r="DF615" s="575"/>
      <c r="DG615" s="575"/>
      <c r="DH615" s="575"/>
      <c r="DI615" s="575"/>
      <c r="DJ615" s="575"/>
      <c r="DK615" s="575"/>
      <c r="DL615" s="575"/>
      <c r="DM615" s="575"/>
      <c r="DN615" s="575"/>
      <c r="DO615" s="575"/>
      <c r="DP615" s="575"/>
      <c r="DQ615" s="575"/>
      <c r="DR615" s="575"/>
      <c r="DS615" s="575"/>
      <c r="DT615" s="575"/>
      <c r="DU615" s="575"/>
      <c r="DV615" s="575"/>
      <c r="DW615" s="575"/>
      <c r="DX615" s="575"/>
      <c r="DY615" s="575"/>
      <c r="DZ615" s="575"/>
      <c r="EA615" s="575"/>
      <c r="EB615" s="575"/>
      <c r="EC615" s="575"/>
      <c r="ED615" s="575"/>
      <c r="EE615" s="575"/>
      <c r="EF615" s="575"/>
      <c r="EG615" s="575"/>
    </row>
    <row r="616" spans="1:137">
      <c r="A616" s="575"/>
      <c r="B616" s="575"/>
      <c r="C616" s="575"/>
      <c r="D616" s="575"/>
      <c r="E616" s="575"/>
      <c r="F616" s="575"/>
      <c r="G616" s="575"/>
      <c r="H616" s="575"/>
      <c r="I616" s="575"/>
      <c r="J616" s="575"/>
      <c r="K616" s="575"/>
      <c r="L616" s="575"/>
      <c r="M616" s="575"/>
      <c r="N616" s="575"/>
      <c r="O616" s="575"/>
      <c r="P616" s="575"/>
      <c r="Q616" s="575"/>
      <c r="R616" s="575"/>
      <c r="S616" s="575"/>
      <c r="T616" s="575"/>
      <c r="U616" s="575"/>
      <c r="V616" s="575"/>
      <c r="W616" s="575"/>
      <c r="X616" s="575"/>
      <c r="Y616" s="575"/>
      <c r="Z616" s="575"/>
      <c r="AA616" s="575"/>
      <c r="AB616" s="575"/>
      <c r="AC616" s="575"/>
      <c r="AD616" s="575"/>
      <c r="AE616" s="575"/>
      <c r="AF616" s="575"/>
      <c r="AG616" s="575"/>
      <c r="AH616" s="575"/>
      <c r="AI616" s="575"/>
      <c r="AJ616" s="575"/>
      <c r="AK616" s="575"/>
      <c r="AL616" s="575"/>
      <c r="AM616" s="575"/>
      <c r="AN616" s="575"/>
      <c r="AO616" s="575"/>
      <c r="AP616" s="575"/>
      <c r="AQ616" s="575"/>
      <c r="AR616" s="575"/>
      <c r="AS616" s="575"/>
      <c r="AT616" s="575"/>
      <c r="AU616" s="575"/>
      <c r="AV616" s="575"/>
      <c r="AW616" s="575"/>
      <c r="AX616" s="575"/>
      <c r="AY616" s="575"/>
      <c r="AZ616" s="575"/>
      <c r="BA616" s="575"/>
      <c r="BB616" s="575"/>
      <c r="BC616" s="575"/>
      <c r="BD616" s="575"/>
      <c r="BE616" s="575"/>
      <c r="BF616" s="575"/>
      <c r="BG616" s="575"/>
      <c r="BH616" s="575"/>
      <c r="BI616" s="575"/>
      <c r="BJ616" s="575"/>
      <c r="BK616" s="575"/>
      <c r="BL616" s="575"/>
      <c r="BM616" s="575"/>
      <c r="BN616" s="575"/>
      <c r="BO616" s="575"/>
      <c r="BP616" s="575"/>
      <c r="BQ616" s="575"/>
      <c r="BR616" s="575"/>
      <c r="BS616" s="575"/>
      <c r="BT616" s="575"/>
      <c r="BU616" s="575"/>
      <c r="BV616" s="575"/>
      <c r="BW616" s="575"/>
      <c r="BX616" s="575"/>
      <c r="BY616" s="575"/>
      <c r="BZ616" s="575"/>
      <c r="CA616" s="575"/>
      <c r="CB616" s="575"/>
      <c r="CC616" s="575"/>
      <c r="CD616" s="575"/>
      <c r="CE616" s="575"/>
      <c r="CF616" s="575"/>
      <c r="CG616" s="575"/>
      <c r="CH616" s="575"/>
      <c r="CI616" s="575"/>
      <c r="CJ616" s="575"/>
      <c r="CK616" s="575"/>
      <c r="CL616" s="575"/>
      <c r="CM616" s="575"/>
      <c r="CN616" s="575"/>
      <c r="CO616" s="575"/>
      <c r="CP616" s="575"/>
      <c r="CQ616" s="575"/>
      <c r="CR616" s="575"/>
      <c r="CS616" s="575"/>
      <c r="CT616" s="575"/>
      <c r="CU616" s="575"/>
      <c r="CV616" s="575"/>
      <c r="CW616" s="575"/>
      <c r="CX616" s="575"/>
      <c r="CY616" s="575"/>
      <c r="CZ616" s="575"/>
      <c r="DA616" s="575"/>
      <c r="DB616" s="575"/>
      <c r="DC616" s="575"/>
      <c r="DD616" s="575"/>
      <c r="DE616" s="575"/>
      <c r="DF616" s="575"/>
      <c r="DG616" s="575"/>
      <c r="DH616" s="575"/>
      <c r="DI616" s="575"/>
      <c r="DJ616" s="575"/>
      <c r="DK616" s="575"/>
      <c r="DL616" s="575"/>
      <c r="DM616" s="575"/>
      <c r="DN616" s="575"/>
      <c r="DO616" s="575"/>
      <c r="DP616" s="575"/>
      <c r="DQ616" s="575"/>
      <c r="DR616" s="575"/>
      <c r="DS616" s="575"/>
      <c r="DT616" s="575"/>
      <c r="DU616" s="575"/>
      <c r="DV616" s="575"/>
      <c r="DW616" s="575"/>
      <c r="DX616" s="575"/>
      <c r="DY616" s="575"/>
      <c r="DZ616" s="575"/>
      <c r="EA616" s="575"/>
      <c r="EB616" s="575"/>
      <c r="EC616" s="575"/>
      <c r="ED616" s="575"/>
      <c r="EE616" s="575"/>
      <c r="EF616" s="575"/>
      <c r="EG616" s="575"/>
    </row>
    <row r="617" spans="1:137">
      <c r="A617" s="575"/>
      <c r="B617" s="575"/>
      <c r="C617" s="575"/>
      <c r="D617" s="575"/>
      <c r="E617" s="575"/>
      <c r="F617" s="575"/>
      <c r="G617" s="575"/>
      <c r="H617" s="575"/>
      <c r="I617" s="575"/>
      <c r="J617" s="575"/>
      <c r="K617" s="575"/>
      <c r="L617" s="575"/>
      <c r="M617" s="575"/>
      <c r="N617" s="575"/>
      <c r="O617" s="575"/>
      <c r="P617" s="575"/>
      <c r="Q617" s="575"/>
      <c r="R617" s="575"/>
      <c r="S617" s="575"/>
      <c r="T617" s="575"/>
      <c r="U617" s="575"/>
      <c r="V617" s="575"/>
      <c r="W617" s="575"/>
      <c r="X617" s="575"/>
      <c r="Y617" s="575"/>
      <c r="Z617" s="575"/>
      <c r="AA617" s="575"/>
      <c r="AB617" s="575"/>
      <c r="AC617" s="575"/>
      <c r="AD617" s="575"/>
      <c r="AE617" s="575"/>
      <c r="AF617" s="575"/>
      <c r="AG617" s="575"/>
      <c r="AH617" s="575"/>
      <c r="AI617" s="575"/>
      <c r="AJ617" s="575"/>
      <c r="AK617" s="575"/>
      <c r="AL617" s="575"/>
      <c r="AM617" s="575"/>
      <c r="AN617" s="575"/>
      <c r="AO617" s="575"/>
      <c r="AP617" s="575"/>
      <c r="AQ617" s="575"/>
      <c r="AR617" s="575"/>
      <c r="AS617" s="575"/>
      <c r="AT617" s="575"/>
      <c r="AU617" s="575"/>
      <c r="AV617" s="575"/>
      <c r="AW617" s="575"/>
      <c r="AX617" s="575"/>
      <c r="AY617" s="575"/>
      <c r="AZ617" s="575"/>
      <c r="BA617" s="575"/>
      <c r="BB617" s="575"/>
      <c r="BC617" s="575"/>
      <c r="BD617" s="575"/>
      <c r="BE617" s="575"/>
      <c r="BF617" s="575"/>
      <c r="BG617" s="575"/>
      <c r="BH617" s="575"/>
      <c r="BI617" s="575"/>
      <c r="BJ617" s="575"/>
      <c r="BK617" s="575"/>
      <c r="BL617" s="575"/>
      <c r="BM617" s="575"/>
      <c r="BN617" s="575"/>
      <c r="BO617" s="575"/>
      <c r="BP617" s="575"/>
      <c r="BQ617" s="575"/>
      <c r="BR617" s="575"/>
      <c r="BS617" s="575"/>
      <c r="BT617" s="575"/>
      <c r="BU617" s="575"/>
      <c r="BV617" s="575"/>
      <c r="BW617" s="575"/>
      <c r="BX617" s="575"/>
      <c r="BY617" s="575"/>
      <c r="BZ617" s="575"/>
      <c r="CA617" s="575"/>
      <c r="CB617" s="575"/>
      <c r="CC617" s="575"/>
      <c r="CD617" s="575"/>
      <c r="CE617" s="575"/>
      <c r="CF617" s="575"/>
      <c r="CG617" s="575"/>
      <c r="CH617" s="575"/>
      <c r="CI617" s="575"/>
      <c r="CJ617" s="575"/>
      <c r="CK617" s="575"/>
      <c r="CL617" s="575"/>
      <c r="CM617" s="575"/>
      <c r="CN617" s="575"/>
      <c r="CO617" s="575"/>
      <c r="CP617" s="575"/>
      <c r="CQ617" s="575"/>
      <c r="CR617" s="575"/>
      <c r="CS617" s="575"/>
      <c r="CT617" s="575"/>
      <c r="CU617" s="575"/>
      <c r="CV617" s="575"/>
      <c r="CW617" s="575"/>
      <c r="CX617" s="575"/>
      <c r="CY617" s="575"/>
      <c r="CZ617" s="575"/>
      <c r="DA617" s="575"/>
      <c r="DB617" s="575"/>
      <c r="DC617" s="575"/>
      <c r="DD617" s="575"/>
      <c r="DE617" s="575"/>
      <c r="DF617" s="575"/>
      <c r="DG617" s="575"/>
      <c r="DH617" s="575"/>
      <c r="DI617" s="575"/>
      <c r="DJ617" s="575"/>
      <c r="DK617" s="575"/>
      <c r="DL617" s="575"/>
      <c r="DM617" s="575"/>
      <c r="DN617" s="575"/>
      <c r="DO617" s="575"/>
      <c r="DP617" s="575"/>
      <c r="DQ617" s="575"/>
      <c r="DR617" s="575"/>
      <c r="DS617" s="575"/>
      <c r="DT617" s="575"/>
      <c r="DU617" s="575"/>
      <c r="DV617" s="575"/>
      <c r="DW617" s="575"/>
      <c r="DX617" s="575"/>
      <c r="DY617" s="575"/>
      <c r="DZ617" s="575"/>
      <c r="EA617" s="575"/>
      <c r="EB617" s="575"/>
      <c r="EC617" s="575"/>
      <c r="ED617" s="575"/>
      <c r="EE617" s="575"/>
      <c r="EF617" s="575"/>
      <c r="EG617" s="575"/>
    </row>
    <row r="618" spans="1:137">
      <c r="A618" s="575"/>
      <c r="B618" s="575"/>
      <c r="C618" s="575"/>
      <c r="D618" s="575"/>
      <c r="E618" s="575"/>
      <c r="F618" s="575"/>
      <c r="G618" s="575"/>
      <c r="H618" s="575"/>
      <c r="I618" s="575"/>
      <c r="J618" s="575"/>
      <c r="K618" s="575"/>
      <c r="L618" s="575"/>
      <c r="M618" s="575"/>
      <c r="N618" s="575"/>
      <c r="O618" s="575"/>
      <c r="P618" s="575"/>
      <c r="Q618" s="575"/>
      <c r="R618" s="575"/>
      <c r="S618" s="575"/>
      <c r="T618" s="575"/>
      <c r="U618" s="575"/>
      <c r="V618" s="575"/>
      <c r="W618" s="575"/>
      <c r="X618" s="575"/>
      <c r="Y618" s="575"/>
      <c r="Z618" s="575"/>
      <c r="AA618" s="575"/>
      <c r="AB618" s="575"/>
      <c r="AC618" s="575"/>
      <c r="AD618" s="575"/>
      <c r="AE618" s="575"/>
      <c r="AF618" s="575"/>
      <c r="AG618" s="575"/>
      <c r="AH618" s="575"/>
      <c r="AI618" s="575"/>
      <c r="AJ618" s="575"/>
      <c r="AK618" s="575"/>
      <c r="AL618" s="575"/>
      <c r="AM618" s="575"/>
      <c r="AN618" s="575"/>
      <c r="AO618" s="575"/>
      <c r="AP618" s="575"/>
      <c r="AQ618" s="575"/>
      <c r="AR618" s="575"/>
      <c r="AS618" s="575"/>
      <c r="AT618" s="575"/>
      <c r="AU618" s="575"/>
      <c r="AV618" s="575"/>
      <c r="AW618" s="575"/>
      <c r="AX618" s="575"/>
      <c r="AY618" s="575"/>
      <c r="AZ618" s="575"/>
      <c r="BA618" s="575"/>
      <c r="BB618" s="575"/>
      <c r="BC618" s="575"/>
      <c r="BD618" s="575"/>
      <c r="BE618" s="575"/>
      <c r="BF618" s="575"/>
      <c r="BG618" s="575"/>
      <c r="BH618" s="575"/>
      <c r="BI618" s="575"/>
      <c r="BJ618" s="575"/>
      <c r="BK618" s="575"/>
      <c r="BL618" s="575"/>
      <c r="BM618" s="575"/>
      <c r="BN618" s="575"/>
      <c r="BO618" s="575"/>
      <c r="BP618" s="575"/>
      <c r="BQ618" s="575"/>
      <c r="BR618" s="575"/>
      <c r="BS618" s="575"/>
      <c r="BT618" s="575"/>
      <c r="BU618" s="575"/>
      <c r="BV618" s="575"/>
      <c r="BW618" s="575"/>
      <c r="BX618" s="575"/>
      <c r="BY618" s="575"/>
      <c r="BZ618" s="575"/>
      <c r="CA618" s="575"/>
      <c r="CB618" s="575"/>
      <c r="CC618" s="575"/>
      <c r="CD618" s="575"/>
      <c r="CE618" s="575"/>
      <c r="CF618" s="575"/>
      <c r="CG618" s="575"/>
      <c r="CH618" s="575"/>
      <c r="CI618" s="575"/>
      <c r="CJ618" s="575"/>
      <c r="CK618" s="575"/>
      <c r="CL618" s="575"/>
      <c r="CM618" s="575"/>
      <c r="CN618" s="575"/>
      <c r="CO618" s="575"/>
      <c r="CP618" s="575"/>
      <c r="CQ618" s="575"/>
      <c r="CR618" s="575"/>
      <c r="CS618" s="575"/>
      <c r="CT618" s="575"/>
      <c r="CU618" s="575"/>
      <c r="CV618" s="575"/>
      <c r="CW618" s="575"/>
      <c r="CX618" s="575"/>
      <c r="CY618" s="575"/>
      <c r="CZ618" s="575"/>
      <c r="DA618" s="575"/>
      <c r="DB618" s="575"/>
      <c r="DC618" s="575"/>
      <c r="DD618" s="575"/>
      <c r="DE618" s="575"/>
      <c r="DF618" s="575"/>
      <c r="DG618" s="575"/>
      <c r="DH618" s="575"/>
      <c r="DI618" s="575"/>
      <c r="DJ618" s="575"/>
      <c r="DK618" s="575"/>
      <c r="DL618" s="575"/>
      <c r="DM618" s="575"/>
      <c r="DN618" s="575"/>
      <c r="DO618" s="575"/>
      <c r="DP618" s="575"/>
      <c r="DQ618" s="575"/>
      <c r="DR618" s="575"/>
      <c r="DS618" s="575"/>
      <c r="DT618" s="575"/>
      <c r="DU618" s="575"/>
      <c r="DV618" s="575"/>
      <c r="DW618" s="575"/>
      <c r="DX618" s="575"/>
      <c r="DY618" s="575"/>
      <c r="DZ618" s="575"/>
      <c r="EA618" s="575"/>
      <c r="EB618" s="575"/>
      <c r="EC618" s="575"/>
      <c r="ED618" s="575"/>
      <c r="EE618" s="575"/>
      <c r="EF618" s="575"/>
      <c r="EG618" s="575"/>
    </row>
    <row r="619" spans="1:137">
      <c r="A619" s="575"/>
      <c r="B619" s="575"/>
      <c r="C619" s="575"/>
      <c r="D619" s="575"/>
      <c r="E619" s="575"/>
      <c r="F619" s="575"/>
      <c r="G619" s="575"/>
      <c r="H619" s="575"/>
      <c r="I619" s="575"/>
      <c r="J619" s="575"/>
      <c r="K619" s="575"/>
      <c r="L619" s="575"/>
      <c r="M619" s="575"/>
      <c r="N619" s="575"/>
      <c r="O619" s="575"/>
      <c r="P619" s="575"/>
      <c r="Q619" s="575"/>
      <c r="R619" s="575"/>
      <c r="S619" s="575"/>
      <c r="T619" s="575"/>
      <c r="U619" s="575"/>
      <c r="V619" s="575"/>
      <c r="W619" s="575"/>
      <c r="X619" s="575"/>
      <c r="Y619" s="575"/>
      <c r="Z619" s="575"/>
      <c r="AA619" s="575"/>
      <c r="AB619" s="575"/>
      <c r="AC619" s="575"/>
      <c r="AD619" s="575"/>
      <c r="AE619" s="575"/>
      <c r="AF619" s="575"/>
      <c r="AG619" s="575"/>
      <c r="AH619" s="575"/>
      <c r="AI619" s="575"/>
      <c r="AJ619" s="575"/>
      <c r="AK619" s="575"/>
      <c r="AL619" s="575"/>
      <c r="AM619" s="575"/>
      <c r="AN619" s="575"/>
      <c r="AO619" s="575"/>
      <c r="AP619" s="575"/>
      <c r="AQ619" s="575"/>
      <c r="AR619" s="575"/>
      <c r="AS619" s="575"/>
      <c r="AT619" s="575"/>
      <c r="AU619" s="575"/>
      <c r="AV619" s="575"/>
      <c r="AW619" s="575"/>
      <c r="AX619" s="575"/>
      <c r="AY619" s="575"/>
      <c r="AZ619" s="575"/>
      <c r="BA619" s="575"/>
      <c r="BB619" s="575"/>
      <c r="BC619" s="575"/>
      <c r="BD619" s="575"/>
      <c r="BE619" s="575"/>
      <c r="BF619" s="575"/>
      <c r="BG619" s="575"/>
      <c r="BH619" s="575"/>
      <c r="BI619" s="575"/>
      <c r="BJ619" s="575"/>
      <c r="BK619" s="575"/>
      <c r="BL619" s="575"/>
      <c r="BM619" s="575"/>
      <c r="BN619" s="575"/>
      <c r="BO619" s="575"/>
      <c r="BP619" s="575"/>
      <c r="BQ619" s="575"/>
      <c r="BR619" s="575"/>
      <c r="BS619" s="575"/>
      <c r="BT619" s="575"/>
      <c r="BU619" s="575"/>
      <c r="BV619" s="575"/>
      <c r="BW619" s="575"/>
      <c r="BX619" s="575"/>
      <c r="BY619" s="575"/>
      <c r="BZ619" s="575"/>
      <c r="CA619" s="575"/>
      <c r="CB619" s="575"/>
      <c r="CC619" s="575"/>
      <c r="CD619" s="575"/>
      <c r="CE619" s="575"/>
      <c r="CF619" s="575"/>
      <c r="CG619" s="575"/>
      <c r="CH619" s="575"/>
      <c r="CI619" s="575"/>
      <c r="CJ619" s="575"/>
      <c r="CK619" s="575"/>
      <c r="CL619" s="575"/>
      <c r="CM619" s="575"/>
      <c r="CN619" s="575"/>
      <c r="CO619" s="575"/>
      <c r="CP619" s="575"/>
      <c r="CQ619" s="575"/>
      <c r="CR619" s="575"/>
      <c r="CS619" s="575"/>
      <c r="CT619" s="575"/>
      <c r="CU619" s="575"/>
      <c r="CV619" s="575"/>
      <c r="CW619" s="575"/>
      <c r="CX619" s="575"/>
      <c r="CY619" s="575"/>
      <c r="CZ619" s="575"/>
      <c r="DA619" s="575"/>
      <c r="DB619" s="575"/>
      <c r="DC619" s="575"/>
      <c r="DD619" s="575"/>
      <c r="DE619" s="575"/>
      <c r="DF619" s="575"/>
      <c r="DG619" s="575"/>
      <c r="DH619" s="575"/>
      <c r="DI619" s="575"/>
      <c r="DJ619" s="575"/>
      <c r="DK619" s="575"/>
      <c r="DL619" s="575"/>
      <c r="DM619" s="575"/>
      <c r="DN619" s="575"/>
      <c r="DO619" s="575"/>
      <c r="DP619" s="575"/>
      <c r="DQ619" s="575"/>
      <c r="DR619" s="575"/>
      <c r="DS619" s="575"/>
      <c r="DT619" s="575"/>
      <c r="DU619" s="575"/>
      <c r="DV619" s="575"/>
      <c r="DW619" s="575"/>
      <c r="DX619" s="575"/>
      <c r="DY619" s="575"/>
      <c r="DZ619" s="575"/>
      <c r="EA619" s="575"/>
      <c r="EB619" s="575"/>
      <c r="EC619" s="575"/>
      <c r="ED619" s="575"/>
      <c r="EE619" s="575"/>
      <c r="EF619" s="575"/>
      <c r="EG619" s="575"/>
    </row>
    <row r="620" spans="1:137">
      <c r="A620" s="575"/>
      <c r="B620" s="575"/>
      <c r="C620" s="575"/>
      <c r="D620" s="575"/>
      <c r="E620" s="575"/>
      <c r="F620" s="575"/>
      <c r="G620" s="575"/>
      <c r="H620" s="575"/>
      <c r="I620" s="575"/>
      <c r="J620" s="575"/>
      <c r="K620" s="575"/>
      <c r="L620" s="575"/>
      <c r="M620" s="575"/>
      <c r="N620" s="575"/>
      <c r="O620" s="575"/>
      <c r="P620" s="575"/>
      <c r="Q620" s="575"/>
      <c r="R620" s="575"/>
      <c r="S620" s="575"/>
      <c r="T620" s="575"/>
      <c r="U620" s="575"/>
      <c r="V620" s="575"/>
      <c r="W620" s="575"/>
      <c r="X620" s="575"/>
      <c r="Y620" s="575"/>
      <c r="Z620" s="575"/>
      <c r="AA620" s="575"/>
      <c r="AB620" s="575"/>
      <c r="AC620" s="575"/>
      <c r="AD620" s="575"/>
      <c r="AE620" s="575"/>
      <c r="AF620" s="575"/>
      <c r="AG620" s="575"/>
      <c r="AH620" s="575"/>
      <c r="AI620" s="575"/>
      <c r="AJ620" s="575"/>
      <c r="AK620" s="575"/>
      <c r="AL620" s="575"/>
      <c r="AM620" s="575"/>
      <c r="AN620" s="575"/>
      <c r="AO620" s="575"/>
      <c r="AP620" s="575"/>
      <c r="AQ620" s="575"/>
      <c r="AR620" s="575"/>
      <c r="AS620" s="575"/>
      <c r="AT620" s="575"/>
      <c r="AU620" s="575"/>
      <c r="AV620" s="575"/>
      <c r="AW620" s="575"/>
      <c r="AX620" s="575"/>
      <c r="AY620" s="575"/>
      <c r="AZ620" s="575"/>
      <c r="BA620" s="575"/>
      <c r="BB620" s="575"/>
      <c r="BC620" s="575"/>
      <c r="BD620" s="575"/>
      <c r="BE620" s="575"/>
      <c r="BF620" s="575"/>
      <c r="BG620" s="575"/>
      <c r="BH620" s="575"/>
      <c r="BI620" s="575"/>
      <c r="BJ620" s="575"/>
      <c r="BK620" s="575"/>
      <c r="BL620" s="575"/>
      <c r="BM620" s="575"/>
      <c r="BN620" s="575"/>
      <c r="BO620" s="575"/>
      <c r="BP620" s="575"/>
      <c r="BQ620" s="575"/>
      <c r="BR620" s="575"/>
      <c r="BS620" s="575"/>
      <c r="BT620" s="575"/>
      <c r="BU620" s="575"/>
      <c r="BV620" s="575"/>
      <c r="BW620" s="575"/>
      <c r="BX620" s="575"/>
      <c r="BY620" s="575"/>
      <c r="BZ620" s="575"/>
      <c r="CA620" s="575"/>
      <c r="CB620" s="575"/>
      <c r="CC620" s="575"/>
      <c r="CD620" s="575"/>
      <c r="CE620" s="575"/>
      <c r="CF620" s="575"/>
      <c r="CG620" s="575"/>
      <c r="CH620" s="575"/>
      <c r="CI620" s="575"/>
      <c r="CJ620" s="575"/>
      <c r="CK620" s="575"/>
      <c r="CL620" s="575"/>
      <c r="CM620" s="575"/>
      <c r="CN620" s="575"/>
      <c r="CO620" s="575"/>
      <c r="CP620" s="575"/>
      <c r="CQ620" s="575"/>
      <c r="CR620" s="575"/>
      <c r="CS620" s="575"/>
      <c r="CT620" s="575"/>
      <c r="CU620" s="575"/>
      <c r="CV620" s="575"/>
      <c r="CW620" s="575"/>
      <c r="CX620" s="575"/>
      <c r="CY620" s="575"/>
      <c r="CZ620" s="575"/>
      <c r="DA620" s="575"/>
      <c r="DB620" s="575"/>
      <c r="DC620" s="575"/>
      <c r="DD620" s="575"/>
      <c r="DE620" s="575"/>
      <c r="DF620" s="575"/>
      <c r="DG620" s="575"/>
      <c r="DH620" s="575"/>
      <c r="DI620" s="575"/>
      <c r="DJ620" s="575"/>
      <c r="DK620" s="575"/>
      <c r="DL620" s="575"/>
      <c r="DM620" s="575"/>
      <c r="DN620" s="575"/>
      <c r="DO620" s="575"/>
      <c r="DP620" s="575"/>
      <c r="DQ620" s="575"/>
      <c r="DR620" s="575"/>
      <c r="DS620" s="575"/>
      <c r="DT620" s="575"/>
      <c r="DU620" s="575"/>
      <c r="DV620" s="575"/>
      <c r="DW620" s="575"/>
      <c r="DX620" s="575"/>
      <c r="DY620" s="575"/>
      <c r="DZ620" s="575"/>
      <c r="EA620" s="575"/>
      <c r="EB620" s="575"/>
      <c r="EC620" s="575"/>
      <c r="ED620" s="575"/>
      <c r="EE620" s="575"/>
      <c r="EF620" s="575"/>
      <c r="EG620" s="575"/>
    </row>
    <row r="621" spans="1:137">
      <c r="A621" s="575"/>
      <c r="B621" s="575"/>
      <c r="C621" s="575"/>
      <c r="D621" s="575"/>
      <c r="E621" s="575"/>
      <c r="F621" s="575"/>
      <c r="G621" s="575"/>
      <c r="H621" s="575"/>
      <c r="I621" s="575"/>
      <c r="J621" s="575"/>
      <c r="K621" s="575"/>
      <c r="L621" s="575"/>
      <c r="M621" s="575"/>
      <c r="N621" s="575"/>
      <c r="O621" s="575"/>
      <c r="P621" s="575"/>
      <c r="Q621" s="575"/>
      <c r="R621" s="575"/>
      <c r="S621" s="575"/>
      <c r="T621" s="575"/>
      <c r="U621" s="575"/>
      <c r="V621" s="575"/>
      <c r="W621" s="575"/>
      <c r="X621" s="575"/>
      <c r="Y621" s="575"/>
      <c r="Z621" s="575"/>
      <c r="AA621" s="575"/>
      <c r="AB621" s="575"/>
      <c r="AC621" s="575"/>
      <c r="AD621" s="575"/>
      <c r="AE621" s="575"/>
      <c r="AF621" s="575"/>
      <c r="AG621" s="575"/>
      <c r="AH621" s="575"/>
      <c r="AI621" s="575"/>
      <c r="AJ621" s="575"/>
      <c r="AK621" s="575"/>
      <c r="AL621" s="575"/>
      <c r="AM621" s="575"/>
      <c r="AN621" s="575"/>
      <c r="AO621" s="575"/>
      <c r="AP621" s="575"/>
      <c r="AQ621" s="575"/>
      <c r="AR621" s="575"/>
      <c r="AS621" s="575"/>
      <c r="AT621" s="575"/>
      <c r="AU621" s="575"/>
      <c r="AV621" s="575"/>
      <c r="AW621" s="575"/>
      <c r="AX621" s="575"/>
      <c r="AY621" s="575"/>
      <c r="AZ621" s="575"/>
      <c r="BA621" s="575"/>
      <c r="BB621" s="575"/>
      <c r="BC621" s="575"/>
      <c r="BD621" s="575"/>
      <c r="BE621" s="575"/>
      <c r="BF621" s="575"/>
      <c r="BG621" s="575"/>
      <c r="BH621" s="575"/>
      <c r="BI621" s="575"/>
      <c r="BJ621" s="575"/>
      <c r="BK621" s="575"/>
      <c r="BL621" s="575"/>
      <c r="BM621" s="575"/>
      <c r="BN621" s="575"/>
      <c r="BO621" s="575"/>
      <c r="BP621" s="575"/>
      <c r="BQ621" s="575"/>
      <c r="BR621" s="575"/>
      <c r="BS621" s="575"/>
      <c r="BT621" s="575"/>
      <c r="BU621" s="575"/>
      <c r="BV621" s="575"/>
      <c r="BW621" s="575"/>
      <c r="BX621" s="575"/>
      <c r="BY621" s="575"/>
      <c r="BZ621" s="575"/>
      <c r="CA621" s="575"/>
      <c r="CB621" s="575"/>
      <c r="CC621" s="575"/>
      <c r="CD621" s="575"/>
      <c r="CE621" s="575"/>
      <c r="CF621" s="575"/>
      <c r="CG621" s="575"/>
      <c r="CH621" s="575"/>
      <c r="CI621" s="575"/>
      <c r="CJ621" s="575"/>
      <c r="CK621" s="575"/>
      <c r="CL621" s="575"/>
      <c r="CM621" s="575"/>
      <c r="CN621" s="575"/>
      <c r="CO621" s="575"/>
      <c r="CP621" s="575"/>
      <c r="CQ621" s="575"/>
      <c r="CR621" s="575"/>
      <c r="CS621" s="575"/>
      <c r="CT621" s="575"/>
      <c r="CU621" s="575"/>
      <c r="CV621" s="575"/>
      <c r="CW621" s="575"/>
      <c r="CX621" s="575"/>
      <c r="CY621" s="575"/>
      <c r="CZ621" s="575"/>
      <c r="DA621" s="575"/>
      <c r="DB621" s="575"/>
      <c r="DC621" s="575"/>
      <c r="DD621" s="575"/>
      <c r="DE621" s="575"/>
      <c r="DF621" s="575"/>
      <c r="DG621" s="575"/>
      <c r="DH621" s="575"/>
      <c r="DI621" s="575"/>
      <c r="DJ621" s="575"/>
      <c r="DK621" s="575"/>
      <c r="DL621" s="575"/>
      <c r="DM621" s="575"/>
      <c r="DN621" s="575"/>
      <c r="DO621" s="575"/>
      <c r="DP621" s="575"/>
      <c r="DQ621" s="575"/>
      <c r="DR621" s="575"/>
      <c r="DS621" s="575"/>
      <c r="DT621" s="575"/>
      <c r="DU621" s="575"/>
      <c r="DV621" s="575"/>
      <c r="DW621" s="575"/>
      <c r="DX621" s="575"/>
      <c r="DY621" s="575"/>
      <c r="DZ621" s="575"/>
      <c r="EA621" s="575"/>
      <c r="EB621" s="575"/>
      <c r="EC621" s="575"/>
      <c r="ED621" s="575"/>
      <c r="EE621" s="575"/>
      <c r="EF621" s="575"/>
      <c r="EG621" s="575"/>
    </row>
    <row r="622" spans="1:137">
      <c r="A622" s="575"/>
      <c r="B622" s="575"/>
      <c r="C622" s="575"/>
      <c r="D622" s="575"/>
      <c r="E622" s="575"/>
      <c r="F622" s="575"/>
      <c r="G622" s="575"/>
      <c r="H622" s="575"/>
      <c r="I622" s="575"/>
      <c r="J622" s="575"/>
      <c r="K622" s="575"/>
      <c r="L622" s="575"/>
      <c r="M622" s="575"/>
      <c r="N622" s="575"/>
      <c r="O622" s="575"/>
      <c r="P622" s="575"/>
      <c r="Q622" s="575"/>
      <c r="R622" s="575"/>
      <c r="S622" s="575"/>
      <c r="T622" s="575"/>
      <c r="U622" s="575"/>
      <c r="V622" s="575"/>
      <c r="W622" s="575"/>
      <c r="X622" s="575"/>
      <c r="Y622" s="575"/>
      <c r="Z622" s="575"/>
      <c r="AA622" s="575"/>
      <c r="AB622" s="575"/>
      <c r="AC622" s="575"/>
      <c r="AD622" s="575"/>
      <c r="AE622" s="575"/>
      <c r="AF622" s="575"/>
      <c r="AG622" s="575"/>
      <c r="AH622" s="575"/>
      <c r="AI622" s="575"/>
      <c r="AJ622" s="575"/>
      <c r="AK622" s="575"/>
      <c r="AL622" s="575"/>
      <c r="AM622" s="575"/>
      <c r="AN622" s="575"/>
      <c r="AO622" s="575"/>
      <c r="AP622" s="575"/>
      <c r="AQ622" s="575"/>
      <c r="AR622" s="575"/>
      <c r="AS622" s="575"/>
      <c r="AT622" s="575"/>
      <c r="AU622" s="575"/>
      <c r="AV622" s="575"/>
      <c r="AW622" s="575"/>
      <c r="AX622" s="575"/>
      <c r="AY622" s="575"/>
      <c r="AZ622" s="575"/>
      <c r="BA622" s="575"/>
      <c r="BB622" s="575"/>
      <c r="BC622" s="575"/>
      <c r="BD622" s="575"/>
      <c r="BE622" s="575"/>
      <c r="BF622" s="575"/>
      <c r="BG622" s="575"/>
      <c r="BH622" s="575"/>
      <c r="BI622" s="575"/>
      <c r="BJ622" s="575"/>
      <c r="BK622" s="575"/>
      <c r="BL622" s="575"/>
      <c r="BM622" s="575"/>
      <c r="BN622" s="575"/>
      <c r="BO622" s="575"/>
      <c r="BP622" s="575"/>
      <c r="BQ622" s="575"/>
      <c r="BR622" s="575"/>
      <c r="BS622" s="575"/>
      <c r="BT622" s="575"/>
      <c r="BU622" s="575"/>
      <c r="BV622" s="575"/>
      <c r="BW622" s="575"/>
      <c r="BX622" s="575"/>
      <c r="BY622" s="575"/>
      <c r="BZ622" s="575"/>
      <c r="CA622" s="575"/>
      <c r="CB622" s="575"/>
      <c r="CC622" s="575"/>
      <c r="CD622" s="575"/>
      <c r="CE622" s="575"/>
      <c r="CF622" s="575"/>
      <c r="CG622" s="575"/>
      <c r="CH622" s="575"/>
      <c r="CI622" s="575"/>
      <c r="CJ622" s="575"/>
      <c r="CK622" s="575"/>
      <c r="CL622" s="575"/>
      <c r="CM622" s="575"/>
      <c r="CN622" s="575"/>
      <c r="CO622" s="575"/>
      <c r="CP622" s="575"/>
      <c r="CQ622" s="575"/>
      <c r="CR622" s="575"/>
      <c r="CS622" s="575"/>
      <c r="CT622" s="575"/>
      <c r="CU622" s="575"/>
      <c r="CV622" s="575"/>
      <c r="CW622" s="575"/>
      <c r="CX622" s="575"/>
      <c r="CY622" s="575"/>
      <c r="CZ622" s="575"/>
      <c r="DA622" s="575"/>
      <c r="DB622" s="575"/>
      <c r="DC622" s="575"/>
      <c r="DD622" s="575"/>
      <c r="DE622" s="575"/>
      <c r="DF622" s="575"/>
      <c r="DG622" s="575"/>
      <c r="DH622" s="575"/>
      <c r="DI622" s="575"/>
      <c r="DJ622" s="575"/>
      <c r="DK622" s="575"/>
      <c r="DL622" s="575"/>
      <c r="DM622" s="575"/>
      <c r="DN622" s="575"/>
      <c r="DO622" s="575"/>
      <c r="DP622" s="575"/>
      <c r="DQ622" s="575"/>
      <c r="DR622" s="575"/>
      <c r="DS622" s="575"/>
      <c r="DT622" s="575"/>
      <c r="DU622" s="575"/>
      <c r="DV622" s="575"/>
      <c r="DW622" s="575"/>
      <c r="DX622" s="575"/>
      <c r="DY622" s="575"/>
      <c r="DZ622" s="575"/>
      <c r="EA622" s="575"/>
      <c r="EB622" s="575"/>
      <c r="EC622" s="575"/>
      <c r="ED622" s="575"/>
      <c r="EE622" s="575"/>
      <c r="EF622" s="575"/>
      <c r="EG622" s="575"/>
    </row>
    <row r="623" spans="1:137">
      <c r="A623" s="575"/>
      <c r="B623" s="575"/>
      <c r="C623" s="575"/>
      <c r="D623" s="575"/>
      <c r="E623" s="575"/>
      <c r="F623" s="575"/>
      <c r="G623" s="575"/>
      <c r="H623" s="575"/>
      <c r="I623" s="575"/>
      <c r="J623" s="575"/>
      <c r="K623" s="575"/>
      <c r="L623" s="575"/>
      <c r="M623" s="575"/>
      <c r="N623" s="575"/>
      <c r="O623" s="575"/>
      <c r="P623" s="575"/>
      <c r="Q623" s="575"/>
      <c r="R623" s="575"/>
      <c r="S623" s="575"/>
      <c r="T623" s="575"/>
      <c r="U623" s="575"/>
      <c r="V623" s="575"/>
      <c r="W623" s="575"/>
      <c r="X623" s="575"/>
      <c r="Y623" s="575"/>
      <c r="Z623" s="575"/>
      <c r="AA623" s="575"/>
      <c r="AB623" s="575"/>
      <c r="AC623" s="575"/>
      <c r="AD623" s="575"/>
      <c r="AE623" s="575"/>
      <c r="AF623" s="575"/>
      <c r="AG623" s="575"/>
      <c r="AH623" s="575"/>
      <c r="AI623" s="575"/>
      <c r="AJ623" s="575"/>
      <c r="AK623" s="575"/>
      <c r="AL623" s="575"/>
      <c r="AM623" s="575"/>
      <c r="AN623" s="575"/>
      <c r="AO623" s="575"/>
      <c r="AP623" s="575"/>
      <c r="AQ623" s="575"/>
      <c r="AR623" s="575"/>
      <c r="AS623" s="575"/>
      <c r="AT623" s="575"/>
      <c r="AU623" s="575"/>
      <c r="AV623" s="575"/>
      <c r="AW623" s="575"/>
      <c r="AX623" s="575"/>
      <c r="AY623" s="575"/>
      <c r="AZ623" s="575"/>
      <c r="BA623" s="575"/>
      <c r="BB623" s="575"/>
      <c r="BC623" s="575"/>
      <c r="BD623" s="575"/>
      <c r="BE623" s="575"/>
      <c r="BF623" s="575"/>
      <c r="BG623" s="575"/>
      <c r="BH623" s="575"/>
      <c r="BI623" s="575"/>
      <c r="BJ623" s="575"/>
      <c r="BK623" s="575"/>
      <c r="BL623" s="575"/>
      <c r="BM623" s="575"/>
      <c r="BN623" s="575"/>
      <c r="BO623" s="575"/>
      <c r="BP623" s="575"/>
      <c r="BQ623" s="575"/>
      <c r="BR623" s="575"/>
      <c r="BS623" s="575"/>
      <c r="BT623" s="575"/>
      <c r="BU623" s="575"/>
      <c r="BV623" s="575"/>
      <c r="BW623" s="575"/>
      <c r="BX623" s="575"/>
      <c r="BY623" s="575"/>
      <c r="BZ623" s="575"/>
      <c r="CA623" s="575"/>
      <c r="CB623" s="575"/>
      <c r="CC623" s="575"/>
      <c r="CD623" s="575"/>
      <c r="CE623" s="575"/>
      <c r="CF623" s="575"/>
      <c r="CG623" s="575"/>
      <c r="CH623" s="575"/>
      <c r="CI623" s="575"/>
      <c r="CJ623" s="575"/>
      <c r="CK623" s="575"/>
      <c r="CL623" s="575"/>
      <c r="CM623" s="575"/>
      <c r="CN623" s="575"/>
      <c r="CO623" s="575"/>
      <c r="CP623" s="575"/>
      <c r="CQ623" s="575"/>
      <c r="CR623" s="575"/>
      <c r="CS623" s="575"/>
      <c r="CT623" s="575"/>
      <c r="CU623" s="575"/>
      <c r="CV623" s="575"/>
      <c r="CW623" s="575"/>
      <c r="CX623" s="575"/>
      <c r="CY623" s="575"/>
      <c r="CZ623" s="575"/>
      <c r="DA623" s="575"/>
      <c r="DB623" s="575"/>
      <c r="DC623" s="575"/>
      <c r="DD623" s="575"/>
      <c r="DE623" s="575"/>
      <c r="DF623" s="575"/>
      <c r="DG623" s="575"/>
      <c r="DH623" s="575"/>
      <c r="DI623" s="575"/>
      <c r="DJ623" s="575"/>
      <c r="DK623" s="575"/>
      <c r="DL623" s="575"/>
      <c r="DM623" s="575"/>
      <c r="DN623" s="575"/>
      <c r="DO623" s="575"/>
      <c r="DP623" s="575"/>
      <c r="DQ623" s="575"/>
      <c r="DR623" s="575"/>
      <c r="DS623" s="575"/>
      <c r="DT623" s="575"/>
      <c r="DU623" s="575"/>
      <c r="DV623" s="575"/>
      <c r="DW623" s="575"/>
      <c r="DX623" s="575"/>
      <c r="DY623" s="575"/>
      <c r="DZ623" s="575"/>
      <c r="EA623" s="575"/>
      <c r="EB623" s="575"/>
      <c r="EC623" s="575"/>
      <c r="ED623" s="575"/>
      <c r="EE623" s="575"/>
      <c r="EF623" s="575"/>
      <c r="EG623" s="575"/>
    </row>
    <row r="624" spans="1:137">
      <c r="A624" s="575"/>
      <c r="B624" s="575"/>
      <c r="C624" s="575"/>
      <c r="D624" s="575"/>
      <c r="E624" s="575"/>
      <c r="F624" s="575"/>
      <c r="G624" s="575"/>
      <c r="H624" s="575"/>
      <c r="I624" s="575"/>
      <c r="J624" s="575"/>
      <c r="K624" s="575"/>
      <c r="L624" s="575"/>
      <c r="M624" s="575"/>
      <c r="N624" s="575"/>
      <c r="O624" s="575"/>
      <c r="P624" s="575"/>
      <c r="Q624" s="575"/>
      <c r="R624" s="575"/>
      <c r="S624" s="575"/>
      <c r="T624" s="575"/>
      <c r="U624" s="575"/>
      <c r="V624" s="575"/>
      <c r="W624" s="575"/>
      <c r="X624" s="575"/>
      <c r="Y624" s="575"/>
      <c r="Z624" s="575"/>
      <c r="AA624" s="575"/>
      <c r="AB624" s="575"/>
      <c r="AC624" s="575"/>
      <c r="AD624" s="575"/>
      <c r="AE624" s="575"/>
      <c r="AF624" s="575"/>
      <c r="AG624" s="575"/>
      <c r="AH624" s="575"/>
      <c r="AI624" s="575"/>
      <c r="AJ624" s="575"/>
      <c r="AK624" s="575"/>
      <c r="AL624" s="575"/>
      <c r="AM624" s="575"/>
      <c r="AN624" s="575"/>
      <c r="AO624" s="575"/>
      <c r="AP624" s="575"/>
      <c r="AQ624" s="575"/>
      <c r="AR624" s="575"/>
      <c r="AS624" s="575"/>
      <c r="AT624" s="575"/>
      <c r="AU624" s="575"/>
      <c r="AV624" s="575"/>
      <c r="AW624" s="575"/>
      <c r="AX624" s="575"/>
      <c r="AY624" s="575"/>
      <c r="AZ624" s="575"/>
      <c r="BA624" s="575"/>
      <c r="BB624" s="575"/>
      <c r="BC624" s="575"/>
      <c r="BD624" s="575"/>
      <c r="BE624" s="575"/>
      <c r="BF624" s="575"/>
      <c r="BG624" s="575"/>
      <c r="BH624" s="575"/>
      <c r="BI624" s="575"/>
      <c r="BJ624" s="575"/>
      <c r="BK624" s="575"/>
      <c r="BL624" s="575"/>
      <c r="BM624" s="575"/>
      <c r="BN624" s="575"/>
      <c r="BO624" s="575"/>
      <c r="BP624" s="575"/>
      <c r="BQ624" s="575"/>
      <c r="BR624" s="575"/>
      <c r="BS624" s="575"/>
      <c r="BT624" s="575"/>
      <c r="BU624" s="575"/>
      <c r="BV624" s="575"/>
      <c r="BW624" s="575"/>
      <c r="BX624" s="575"/>
      <c r="BY624" s="575"/>
      <c r="BZ624" s="575"/>
      <c r="CA624" s="575"/>
      <c r="CB624" s="575"/>
      <c r="CC624" s="575"/>
      <c r="CD624" s="575"/>
      <c r="CE624" s="575"/>
      <c r="CF624" s="575"/>
      <c r="CG624" s="575"/>
      <c r="CH624" s="575"/>
      <c r="CI624" s="575"/>
      <c r="CJ624" s="575"/>
      <c r="CK624" s="575"/>
      <c r="CL624" s="575"/>
      <c r="CM624" s="575"/>
      <c r="CN624" s="575"/>
      <c r="CO624" s="575"/>
      <c r="CP624" s="575"/>
      <c r="CQ624" s="575"/>
      <c r="CR624" s="575"/>
      <c r="CS624" s="575"/>
      <c r="CT624" s="575"/>
      <c r="CU624" s="575"/>
      <c r="CV624" s="575"/>
      <c r="CW624" s="575"/>
      <c r="CX624" s="575"/>
      <c r="CY624" s="575"/>
      <c r="CZ624" s="575"/>
      <c r="DA624" s="575"/>
      <c r="DB624" s="575"/>
      <c r="DC624" s="575"/>
      <c r="DD624" s="575"/>
      <c r="DE624" s="575"/>
      <c r="DF624" s="575"/>
      <c r="DG624" s="575"/>
      <c r="DH624" s="575"/>
      <c r="DI624" s="575"/>
      <c r="DJ624" s="575"/>
      <c r="DK624" s="575"/>
      <c r="DL624" s="575"/>
      <c r="DM624" s="575"/>
      <c r="DN624" s="575"/>
      <c r="DO624" s="575"/>
      <c r="DP624" s="575"/>
      <c r="DQ624" s="575"/>
      <c r="DR624" s="575"/>
      <c r="DS624" s="575"/>
      <c r="DT624" s="575"/>
      <c r="DU624" s="575"/>
      <c r="DV624" s="575"/>
      <c r="DW624" s="575"/>
      <c r="DX624" s="575"/>
      <c r="DY624" s="575"/>
      <c r="DZ624" s="575"/>
      <c r="EA624" s="575"/>
      <c r="EB624" s="575"/>
      <c r="EC624" s="575"/>
      <c r="ED624" s="575"/>
      <c r="EE624" s="575"/>
      <c r="EF624" s="575"/>
      <c r="EG624" s="575"/>
    </row>
    <row r="625" spans="1:137">
      <c r="A625" s="575"/>
      <c r="B625" s="575"/>
      <c r="C625" s="575"/>
      <c r="D625" s="575"/>
      <c r="E625" s="575"/>
      <c r="F625" s="575"/>
      <c r="G625" s="575"/>
      <c r="H625" s="575"/>
      <c r="I625" s="575"/>
      <c r="J625" s="575"/>
      <c r="K625" s="575"/>
      <c r="L625" s="575"/>
      <c r="M625" s="575"/>
      <c r="N625" s="575"/>
      <c r="O625" s="575"/>
      <c r="P625" s="575"/>
      <c r="Q625" s="575"/>
      <c r="R625" s="575"/>
      <c r="S625" s="575"/>
      <c r="T625" s="575"/>
      <c r="U625" s="575"/>
      <c r="V625" s="575"/>
      <c r="W625" s="575"/>
      <c r="X625" s="575"/>
      <c r="Y625" s="575"/>
      <c r="Z625" s="575"/>
      <c r="AA625" s="575"/>
      <c r="AB625" s="575"/>
      <c r="AC625" s="575"/>
      <c r="AD625" s="575"/>
      <c r="AE625" s="575"/>
      <c r="AF625" s="575"/>
      <c r="AG625" s="575"/>
      <c r="AH625" s="575"/>
      <c r="AI625" s="575"/>
      <c r="AJ625" s="575"/>
      <c r="AK625" s="575"/>
      <c r="AL625" s="575"/>
      <c r="AM625" s="575"/>
      <c r="AN625" s="575"/>
      <c r="AO625" s="575"/>
      <c r="AP625" s="575"/>
      <c r="AQ625" s="575"/>
      <c r="AR625" s="575"/>
      <c r="AS625" s="575"/>
      <c r="AT625" s="575"/>
      <c r="AU625" s="575"/>
      <c r="AV625" s="575"/>
      <c r="AW625" s="575"/>
      <c r="AX625" s="575"/>
      <c r="AY625" s="575"/>
      <c r="AZ625" s="575"/>
      <c r="BA625" s="575"/>
      <c r="BB625" s="575"/>
      <c r="BC625" s="575"/>
      <c r="BD625" s="575"/>
      <c r="BE625" s="575"/>
      <c r="BF625" s="575"/>
      <c r="BG625" s="575"/>
      <c r="BH625" s="575"/>
      <c r="BI625" s="575"/>
      <c r="BJ625" s="575"/>
      <c r="BK625" s="575"/>
      <c r="BL625" s="575"/>
      <c r="BM625" s="575"/>
      <c r="BN625" s="575"/>
      <c r="BO625" s="575"/>
      <c r="BP625" s="575"/>
      <c r="BQ625" s="575"/>
      <c r="BR625" s="575"/>
      <c r="BS625" s="575"/>
      <c r="BT625" s="575"/>
      <c r="BU625" s="575"/>
      <c r="BV625" s="575"/>
      <c r="BW625" s="575"/>
      <c r="BX625" s="575"/>
      <c r="BY625" s="575"/>
      <c r="BZ625" s="575"/>
      <c r="CA625" s="575"/>
      <c r="CB625" s="575"/>
      <c r="CC625" s="575"/>
      <c r="CD625" s="575"/>
      <c r="CE625" s="575"/>
      <c r="CF625" s="575"/>
      <c r="CG625" s="575"/>
      <c r="CH625" s="575"/>
      <c r="CI625" s="575"/>
      <c r="CJ625" s="575"/>
      <c r="CK625" s="575"/>
      <c r="CL625" s="575"/>
      <c r="CM625" s="575"/>
      <c r="CN625" s="575"/>
      <c r="CO625" s="575"/>
      <c r="CP625" s="575"/>
      <c r="CQ625" s="575"/>
      <c r="CR625" s="575"/>
      <c r="CS625" s="575"/>
      <c r="CT625" s="575"/>
      <c r="CU625" s="575"/>
      <c r="CV625" s="575"/>
      <c r="CW625" s="575"/>
      <c r="CX625" s="575"/>
      <c r="CY625" s="575"/>
      <c r="CZ625" s="575"/>
      <c r="DA625" s="575"/>
      <c r="DB625" s="575"/>
      <c r="DC625" s="575"/>
      <c r="DD625" s="575"/>
      <c r="DE625" s="575"/>
      <c r="DF625" s="575"/>
      <c r="DG625" s="575"/>
      <c r="DH625" s="575"/>
      <c r="DI625" s="575"/>
      <c r="DJ625" s="575"/>
      <c r="DK625" s="575"/>
      <c r="DL625" s="575"/>
      <c r="DM625" s="575"/>
      <c r="DN625" s="575"/>
      <c r="DO625" s="575"/>
      <c r="DP625" s="575"/>
      <c r="DQ625" s="575"/>
      <c r="DR625" s="575"/>
      <c r="DS625" s="575"/>
      <c r="DT625" s="575"/>
      <c r="DU625" s="575"/>
      <c r="DV625" s="575"/>
      <c r="DW625" s="575"/>
      <c r="DX625" s="575"/>
      <c r="DY625" s="575"/>
      <c r="DZ625" s="575"/>
      <c r="EA625" s="575"/>
      <c r="EB625" s="575"/>
      <c r="EC625" s="575"/>
      <c r="ED625" s="575"/>
      <c r="EE625" s="575"/>
      <c r="EF625" s="575"/>
      <c r="EG625" s="575"/>
    </row>
    <row r="626" spans="1:137">
      <c r="A626" s="575"/>
      <c r="B626" s="575"/>
      <c r="C626" s="575"/>
      <c r="D626" s="575"/>
      <c r="E626" s="575"/>
      <c r="F626" s="575"/>
      <c r="G626" s="575"/>
      <c r="H626" s="575"/>
      <c r="I626" s="575"/>
      <c r="J626" s="575"/>
      <c r="K626" s="575"/>
      <c r="L626" s="575"/>
      <c r="M626" s="575"/>
      <c r="N626" s="575"/>
      <c r="O626" s="575"/>
      <c r="P626" s="575"/>
      <c r="Q626" s="575"/>
      <c r="R626" s="575"/>
      <c r="S626" s="575"/>
      <c r="T626" s="575"/>
      <c r="U626" s="575"/>
      <c r="V626" s="575"/>
      <c r="W626" s="575"/>
      <c r="X626" s="575"/>
      <c r="Y626" s="575"/>
      <c r="Z626" s="575"/>
      <c r="AA626" s="575"/>
      <c r="AB626" s="575"/>
      <c r="AC626" s="575"/>
      <c r="AD626" s="575"/>
      <c r="AE626" s="575"/>
      <c r="AF626" s="575"/>
      <c r="AG626" s="575"/>
      <c r="AH626" s="575"/>
      <c r="AI626" s="575"/>
      <c r="AJ626" s="575"/>
      <c r="AK626" s="575"/>
      <c r="AL626" s="575"/>
      <c r="AM626" s="575"/>
      <c r="AN626" s="575"/>
      <c r="AO626" s="575"/>
      <c r="AP626" s="575"/>
      <c r="AQ626" s="575"/>
      <c r="AR626" s="575"/>
      <c r="AS626" s="575"/>
      <c r="AT626" s="575"/>
      <c r="AU626" s="575"/>
      <c r="AV626" s="575"/>
      <c r="AW626" s="575"/>
      <c r="AX626" s="575"/>
      <c r="AY626" s="575"/>
      <c r="AZ626" s="575"/>
      <c r="BA626" s="575"/>
      <c r="BB626" s="575"/>
      <c r="BC626" s="575"/>
      <c r="BD626" s="575"/>
      <c r="BE626" s="575"/>
      <c r="BF626" s="575"/>
      <c r="BG626" s="575"/>
      <c r="BH626" s="575"/>
      <c r="BI626" s="575"/>
      <c r="BJ626" s="575"/>
      <c r="BK626" s="575"/>
      <c r="BL626" s="575"/>
      <c r="BM626" s="575"/>
      <c r="BN626" s="575"/>
      <c r="BO626" s="575"/>
      <c r="BP626" s="575"/>
      <c r="BQ626" s="575"/>
      <c r="BR626" s="575"/>
      <c r="BS626" s="575"/>
      <c r="BT626" s="575"/>
      <c r="BU626" s="575"/>
      <c r="BV626" s="575"/>
      <c r="BW626" s="575"/>
      <c r="BX626" s="575"/>
      <c r="BY626" s="575"/>
      <c r="BZ626" s="575"/>
      <c r="CA626" s="575"/>
      <c r="CB626" s="575"/>
      <c r="CC626" s="575"/>
      <c r="CD626" s="575"/>
      <c r="CE626" s="575"/>
      <c r="CF626" s="575"/>
      <c r="CG626" s="575"/>
      <c r="CH626" s="575"/>
      <c r="CI626" s="575"/>
      <c r="CJ626" s="575"/>
      <c r="CK626" s="575"/>
      <c r="CL626" s="575"/>
      <c r="CM626" s="575"/>
      <c r="CN626" s="575"/>
      <c r="CO626" s="575"/>
      <c r="CP626" s="575"/>
      <c r="CQ626" s="575"/>
      <c r="CR626" s="575"/>
      <c r="CS626" s="575"/>
      <c r="CT626" s="575"/>
      <c r="CU626" s="575"/>
      <c r="CV626" s="575"/>
      <c r="CW626" s="575"/>
      <c r="CX626" s="575"/>
      <c r="CY626" s="575"/>
      <c r="CZ626" s="575"/>
      <c r="DA626" s="575"/>
      <c r="DB626" s="575"/>
      <c r="DC626" s="575"/>
      <c r="DD626" s="575"/>
      <c r="DE626" s="575"/>
      <c r="DF626" s="575"/>
      <c r="DG626" s="575"/>
      <c r="DH626" s="575"/>
      <c r="DI626" s="575"/>
      <c r="DJ626" s="575"/>
      <c r="DK626" s="575"/>
      <c r="DL626" s="575"/>
      <c r="DM626" s="575"/>
      <c r="DN626" s="575"/>
      <c r="DO626" s="575"/>
      <c r="DP626" s="575"/>
      <c r="DQ626" s="575"/>
      <c r="DR626" s="575"/>
      <c r="DS626" s="575"/>
      <c r="DT626" s="575"/>
      <c r="DU626" s="575"/>
      <c r="DV626" s="575"/>
      <c r="DW626" s="575"/>
      <c r="DX626" s="575"/>
      <c r="DY626" s="575"/>
      <c r="DZ626" s="575"/>
      <c r="EA626" s="575"/>
      <c r="EB626" s="575"/>
      <c r="EC626" s="575"/>
      <c r="ED626" s="575"/>
      <c r="EE626" s="575"/>
      <c r="EF626" s="575"/>
      <c r="EG626" s="575"/>
    </row>
    <row r="627" spans="1:137">
      <c r="A627" s="575"/>
      <c r="B627" s="575"/>
      <c r="C627" s="575"/>
      <c r="D627" s="575"/>
      <c r="E627" s="575"/>
      <c r="F627" s="575"/>
      <c r="G627" s="575"/>
      <c r="H627" s="575"/>
      <c r="I627" s="575"/>
      <c r="J627" s="575"/>
      <c r="K627" s="575"/>
      <c r="L627" s="575"/>
      <c r="M627" s="575"/>
      <c r="N627" s="575"/>
      <c r="O627" s="575"/>
      <c r="P627" s="575"/>
      <c r="Q627" s="575"/>
      <c r="R627" s="575"/>
      <c r="S627" s="575"/>
      <c r="T627" s="575"/>
      <c r="U627" s="575"/>
      <c r="V627" s="575"/>
      <c r="W627" s="575"/>
      <c r="X627" s="575"/>
      <c r="Y627" s="575"/>
      <c r="Z627" s="575"/>
      <c r="AA627" s="575"/>
      <c r="AB627" s="575"/>
      <c r="AC627" s="575"/>
      <c r="AD627" s="575"/>
      <c r="AE627" s="575"/>
      <c r="AF627" s="575"/>
      <c r="AG627" s="575"/>
      <c r="AH627" s="575"/>
      <c r="AI627" s="575"/>
      <c r="AJ627" s="575"/>
      <c r="AK627" s="575"/>
      <c r="AL627" s="575"/>
      <c r="AM627" s="575"/>
      <c r="AN627" s="575"/>
      <c r="AO627" s="575"/>
      <c r="AP627" s="575"/>
      <c r="AQ627" s="575"/>
      <c r="AR627" s="575"/>
      <c r="AS627" s="575"/>
      <c r="AT627" s="575"/>
      <c r="AU627" s="575"/>
      <c r="AV627" s="575"/>
      <c r="AW627" s="575"/>
      <c r="AX627" s="575"/>
      <c r="AY627" s="575"/>
      <c r="AZ627" s="575"/>
      <c r="BA627" s="575"/>
      <c r="BB627" s="575"/>
      <c r="BC627" s="575"/>
      <c r="BD627" s="575"/>
      <c r="BE627" s="575"/>
      <c r="BF627" s="575"/>
      <c r="BG627" s="575"/>
      <c r="BH627" s="575"/>
      <c r="BI627" s="575"/>
      <c r="BJ627" s="575"/>
      <c r="BK627" s="575"/>
      <c r="BL627" s="575"/>
      <c r="BM627" s="575"/>
      <c r="BN627" s="575"/>
      <c r="BO627" s="575"/>
      <c r="BP627" s="575"/>
      <c r="BQ627" s="575"/>
      <c r="BR627" s="575"/>
      <c r="BS627" s="575"/>
      <c r="BT627" s="575"/>
      <c r="BU627" s="575"/>
      <c r="BV627" s="575"/>
      <c r="BW627" s="575"/>
      <c r="BX627" s="575"/>
      <c r="BY627" s="575"/>
      <c r="BZ627" s="575"/>
      <c r="CA627" s="575"/>
      <c r="CB627" s="575"/>
      <c r="CC627" s="575"/>
      <c r="CD627" s="575"/>
      <c r="CE627" s="575"/>
      <c r="CF627" s="575"/>
      <c r="CG627" s="575"/>
      <c r="CH627" s="575"/>
      <c r="CI627" s="575"/>
      <c r="CJ627" s="575"/>
      <c r="CK627" s="575"/>
      <c r="CL627" s="575"/>
      <c r="CM627" s="575"/>
      <c r="CN627" s="575"/>
      <c r="CO627" s="575"/>
      <c r="CP627" s="575"/>
      <c r="CQ627" s="575"/>
      <c r="CR627" s="575"/>
      <c r="CS627" s="575"/>
      <c r="CT627" s="575"/>
      <c r="CU627" s="575"/>
      <c r="CV627" s="575"/>
      <c r="CW627" s="575"/>
      <c r="CX627" s="575"/>
      <c r="CY627" s="575"/>
      <c r="CZ627" s="575"/>
      <c r="DA627" s="575"/>
      <c r="DB627" s="575"/>
      <c r="DC627" s="575"/>
      <c r="DD627" s="575"/>
      <c r="DE627" s="575"/>
      <c r="DF627" s="575"/>
      <c r="DG627" s="575"/>
      <c r="DH627" s="575"/>
      <c r="DI627" s="575"/>
      <c r="DJ627" s="575"/>
      <c r="DK627" s="575"/>
      <c r="DL627" s="575"/>
      <c r="DM627" s="575"/>
      <c r="DN627" s="575"/>
      <c r="DO627" s="575"/>
      <c r="DP627" s="575"/>
      <c r="DQ627" s="575"/>
      <c r="DR627" s="575"/>
      <c r="DS627" s="575"/>
      <c r="DT627" s="575"/>
      <c r="DU627" s="575"/>
      <c r="DV627" s="575"/>
      <c r="DW627" s="575"/>
      <c r="DX627" s="575"/>
      <c r="DY627" s="575"/>
      <c r="DZ627" s="575"/>
      <c r="EA627" s="575"/>
      <c r="EB627" s="575"/>
      <c r="EC627" s="575"/>
      <c r="ED627" s="575"/>
      <c r="EE627" s="575"/>
      <c r="EF627" s="575"/>
      <c r="EG627" s="575"/>
    </row>
    <row r="628" spans="1:137">
      <c r="A628" s="575"/>
      <c r="B628" s="575"/>
      <c r="C628" s="575"/>
      <c r="D628" s="575"/>
      <c r="E628" s="575"/>
      <c r="F628" s="575"/>
      <c r="G628" s="575"/>
      <c r="H628" s="575"/>
      <c r="I628" s="575"/>
      <c r="J628" s="575"/>
      <c r="K628" s="575"/>
      <c r="L628" s="575"/>
      <c r="M628" s="575"/>
      <c r="N628" s="575"/>
      <c r="O628" s="575"/>
      <c r="P628" s="575"/>
      <c r="Q628" s="575"/>
      <c r="R628" s="575"/>
      <c r="S628" s="575"/>
      <c r="T628" s="575"/>
      <c r="U628" s="575"/>
      <c r="V628" s="575"/>
      <c r="W628" s="575"/>
      <c r="X628" s="575"/>
      <c r="Y628" s="575"/>
      <c r="Z628" s="575"/>
      <c r="AA628" s="575"/>
      <c r="AB628" s="575"/>
      <c r="AC628" s="575"/>
      <c r="AD628" s="575"/>
      <c r="AE628" s="575"/>
      <c r="AF628" s="575"/>
      <c r="AG628" s="575"/>
      <c r="AH628" s="575"/>
      <c r="AI628" s="575"/>
      <c r="AJ628" s="575"/>
      <c r="AK628" s="575"/>
      <c r="AL628" s="575"/>
      <c r="AM628" s="575"/>
      <c r="AN628" s="575"/>
      <c r="AO628" s="575"/>
      <c r="AP628" s="575"/>
      <c r="AQ628" s="575"/>
      <c r="AR628" s="575"/>
      <c r="AS628" s="575"/>
      <c r="AT628" s="575"/>
      <c r="AU628" s="575"/>
      <c r="AV628" s="575"/>
      <c r="AW628" s="575"/>
      <c r="AX628" s="575"/>
      <c r="AY628" s="575"/>
      <c r="AZ628" s="575"/>
      <c r="BA628" s="575"/>
      <c r="BB628" s="575"/>
      <c r="BC628" s="575"/>
      <c r="BD628" s="575"/>
      <c r="BE628" s="575"/>
      <c r="BF628" s="575"/>
      <c r="BG628" s="575"/>
      <c r="BH628" s="575"/>
      <c r="BI628" s="575"/>
      <c r="BJ628" s="575"/>
      <c r="BK628" s="575"/>
      <c r="BL628" s="575"/>
      <c r="BM628" s="575"/>
      <c r="BN628" s="575"/>
      <c r="BO628" s="575"/>
      <c r="BP628" s="575"/>
      <c r="BQ628" s="575"/>
      <c r="BR628" s="575"/>
      <c r="BS628" s="575"/>
      <c r="BT628" s="575"/>
      <c r="BU628" s="575"/>
      <c r="BV628" s="575"/>
      <c r="BW628" s="575"/>
      <c r="BX628" s="575"/>
      <c r="BY628" s="575"/>
      <c r="BZ628" s="575"/>
      <c r="CA628" s="575"/>
      <c r="CB628" s="575"/>
      <c r="CC628" s="575"/>
      <c r="CD628" s="575"/>
      <c r="CE628" s="575"/>
      <c r="CF628" s="575"/>
      <c r="CG628" s="575"/>
      <c r="CH628" s="575"/>
      <c r="CI628" s="575"/>
      <c r="CJ628" s="575"/>
      <c r="CK628" s="575"/>
      <c r="CL628" s="575"/>
      <c r="CM628" s="575"/>
      <c r="CN628" s="575"/>
      <c r="CO628" s="575"/>
      <c r="CP628" s="575"/>
      <c r="CQ628" s="575"/>
      <c r="CR628" s="575"/>
      <c r="CS628" s="575"/>
      <c r="CT628" s="575"/>
      <c r="CU628" s="575"/>
      <c r="CV628" s="575"/>
      <c r="CW628" s="575"/>
      <c r="CX628" s="575"/>
      <c r="CY628" s="575"/>
      <c r="CZ628" s="575"/>
      <c r="DA628" s="575"/>
      <c r="DB628" s="575"/>
      <c r="DC628" s="575"/>
      <c r="DD628" s="575"/>
      <c r="DE628" s="575"/>
      <c r="DF628" s="575"/>
      <c r="DG628" s="575"/>
      <c r="DH628" s="575"/>
      <c r="DI628" s="575"/>
      <c r="DJ628" s="575"/>
      <c r="DK628" s="575"/>
      <c r="DL628" s="575"/>
      <c r="DM628" s="575"/>
      <c r="DN628" s="575"/>
      <c r="DO628" s="575"/>
      <c r="DP628" s="575"/>
      <c r="DQ628" s="575"/>
      <c r="DR628" s="575"/>
      <c r="DS628" s="575"/>
      <c r="DT628" s="575"/>
      <c r="DU628" s="575"/>
      <c r="DV628" s="575"/>
      <c r="DW628" s="575"/>
      <c r="DX628" s="575"/>
      <c r="DY628" s="575"/>
      <c r="DZ628" s="575"/>
      <c r="EA628" s="575"/>
      <c r="EB628" s="575"/>
      <c r="EC628" s="575"/>
      <c r="ED628" s="575"/>
      <c r="EE628" s="575"/>
      <c r="EF628" s="575"/>
      <c r="EG628" s="575"/>
    </row>
    <row r="629" spans="1:137">
      <c r="A629" s="575"/>
      <c r="B629" s="575"/>
      <c r="C629" s="575"/>
      <c r="D629" s="575"/>
      <c r="E629" s="575"/>
      <c r="F629" s="575"/>
      <c r="G629" s="575"/>
      <c r="H629" s="575"/>
      <c r="I629" s="575"/>
      <c r="J629" s="575"/>
      <c r="K629" s="575"/>
      <c r="L629" s="575"/>
      <c r="M629" s="575"/>
      <c r="N629" s="575"/>
      <c r="O629" s="575"/>
      <c r="P629" s="575"/>
      <c r="Q629" s="575"/>
      <c r="R629" s="575"/>
      <c r="S629" s="575"/>
      <c r="T629" s="575"/>
      <c r="U629" s="575"/>
      <c r="V629" s="575"/>
      <c r="W629" s="575"/>
      <c r="X629" s="575"/>
      <c r="Y629" s="575"/>
      <c r="Z629" s="575"/>
      <c r="AA629" s="575"/>
      <c r="AB629" s="575"/>
      <c r="AC629" s="575"/>
      <c r="AD629" s="575"/>
      <c r="AE629" s="575"/>
      <c r="AF629" s="575"/>
      <c r="AG629" s="575"/>
      <c r="AH629" s="575"/>
      <c r="AI629" s="575"/>
      <c r="AJ629" s="575"/>
      <c r="AK629" s="575"/>
      <c r="AL629" s="575"/>
      <c r="AM629" s="575"/>
      <c r="AN629" s="575"/>
      <c r="AO629" s="575"/>
      <c r="AP629" s="575"/>
      <c r="AQ629" s="575"/>
      <c r="AR629" s="575"/>
      <c r="AS629" s="575"/>
      <c r="AT629" s="575"/>
      <c r="AU629" s="575"/>
      <c r="AV629" s="575"/>
      <c r="AW629" s="575"/>
      <c r="AX629" s="575"/>
      <c r="AY629" s="575"/>
      <c r="AZ629" s="575"/>
      <c r="BA629" s="575"/>
      <c r="BB629" s="575"/>
      <c r="BC629" s="575"/>
      <c r="BD629" s="575"/>
      <c r="BE629" s="575"/>
      <c r="BF629" s="575"/>
      <c r="BG629" s="575"/>
      <c r="BH629" s="575"/>
      <c r="BI629" s="575"/>
      <c r="BJ629" s="575"/>
      <c r="BK629" s="575"/>
      <c r="BL629" s="575"/>
      <c r="BM629" s="575"/>
      <c r="BN629" s="575"/>
      <c r="BO629" s="575"/>
      <c r="BP629" s="575"/>
      <c r="BQ629" s="575"/>
      <c r="BR629" s="575"/>
      <c r="BS629" s="575"/>
      <c r="BT629" s="575"/>
      <c r="BU629" s="575"/>
      <c r="BV629" s="575"/>
      <c r="BW629" s="575"/>
      <c r="BX629" s="575"/>
      <c r="BY629" s="575"/>
      <c r="BZ629" s="575"/>
      <c r="CA629" s="575"/>
      <c r="CB629" s="575"/>
      <c r="CC629" s="575"/>
      <c r="CD629" s="575"/>
      <c r="CE629" s="575"/>
      <c r="CF629" s="575"/>
      <c r="CG629" s="575"/>
      <c r="CH629" s="575"/>
      <c r="CI629" s="575"/>
      <c r="CJ629" s="575"/>
      <c r="CK629" s="575"/>
      <c r="CL629" s="575"/>
      <c r="CM629" s="575"/>
      <c r="CN629" s="575"/>
      <c r="CO629" s="575"/>
      <c r="CP629" s="575"/>
      <c r="CQ629" s="575"/>
      <c r="CR629" s="575"/>
      <c r="CS629" s="575"/>
      <c r="CT629" s="575"/>
      <c r="CU629" s="575"/>
      <c r="CV629" s="575"/>
      <c r="CW629" s="575"/>
      <c r="CX629" s="575"/>
      <c r="CY629" s="575"/>
      <c r="CZ629" s="575"/>
      <c r="DA629" s="575"/>
      <c r="DB629" s="575"/>
      <c r="DC629" s="575"/>
      <c r="DD629" s="575"/>
      <c r="DE629" s="575"/>
      <c r="DF629" s="575"/>
      <c r="DG629" s="575"/>
      <c r="DH629" s="575"/>
      <c r="DI629" s="575"/>
      <c r="DJ629" s="575"/>
      <c r="DK629" s="575"/>
      <c r="DL629" s="575"/>
      <c r="DM629" s="575"/>
      <c r="DN629" s="575"/>
      <c r="DO629" s="575"/>
      <c r="DP629" s="575"/>
      <c r="DQ629" s="575"/>
      <c r="DR629" s="575"/>
      <c r="DS629" s="575"/>
      <c r="DT629" s="575"/>
      <c r="DU629" s="575"/>
      <c r="DV629" s="575"/>
      <c r="DW629" s="575"/>
      <c r="DX629" s="575"/>
      <c r="DY629" s="575"/>
      <c r="DZ629" s="575"/>
      <c r="EA629" s="575"/>
      <c r="EB629" s="575"/>
      <c r="EC629" s="575"/>
      <c r="ED629" s="575"/>
      <c r="EE629" s="575"/>
      <c r="EF629" s="575"/>
      <c r="EG629" s="575"/>
    </row>
    <row r="630" spans="1:137">
      <c r="A630" s="575"/>
      <c r="B630" s="575"/>
      <c r="C630" s="575"/>
      <c r="D630" s="575"/>
      <c r="E630" s="575"/>
      <c r="F630" s="575"/>
      <c r="G630" s="575"/>
      <c r="H630" s="575"/>
      <c r="I630" s="575"/>
      <c r="J630" s="575"/>
      <c r="K630" s="575"/>
      <c r="L630" s="575"/>
      <c r="M630" s="575"/>
      <c r="N630" s="575"/>
      <c r="O630" s="575"/>
      <c r="P630" s="575"/>
      <c r="Q630" s="575"/>
      <c r="R630" s="575"/>
      <c r="S630" s="575"/>
      <c r="T630" s="575"/>
      <c r="U630" s="575"/>
      <c r="V630" s="575"/>
      <c r="W630" s="575"/>
      <c r="X630" s="575"/>
      <c r="Y630" s="575"/>
      <c r="Z630" s="575"/>
      <c r="AA630" s="575"/>
      <c r="AB630" s="575"/>
      <c r="AC630" s="575"/>
      <c r="AD630" s="575"/>
      <c r="AE630" s="575"/>
      <c r="AF630" s="575"/>
      <c r="AG630" s="575"/>
      <c r="AH630" s="575"/>
      <c r="AI630" s="575"/>
      <c r="AJ630" s="575"/>
      <c r="AK630" s="575"/>
      <c r="AL630" s="575"/>
      <c r="AM630" s="575"/>
      <c r="AN630" s="575"/>
      <c r="AO630" s="575"/>
      <c r="AP630" s="575"/>
      <c r="AQ630" s="575"/>
      <c r="AR630" s="575"/>
      <c r="AS630" s="575"/>
      <c r="AT630" s="575"/>
      <c r="AU630" s="575"/>
      <c r="AV630" s="575"/>
      <c r="AW630" s="575"/>
      <c r="AX630" s="575"/>
      <c r="AY630" s="575"/>
      <c r="AZ630" s="575"/>
      <c r="BA630" s="575"/>
      <c r="BB630" s="575"/>
      <c r="BC630" s="575"/>
      <c r="BD630" s="575"/>
      <c r="BE630" s="575"/>
      <c r="BF630" s="575"/>
      <c r="BG630" s="575"/>
      <c r="BH630" s="575"/>
      <c r="BI630" s="575"/>
      <c r="BJ630" s="575"/>
      <c r="BK630" s="575"/>
      <c r="BL630" s="575"/>
      <c r="BM630" s="575"/>
      <c r="BN630" s="575"/>
      <c r="BO630" s="575"/>
      <c r="BP630" s="575"/>
      <c r="BQ630" s="575"/>
      <c r="BR630" s="575"/>
      <c r="BS630" s="575"/>
      <c r="BT630" s="575"/>
      <c r="BU630" s="575"/>
      <c r="BV630" s="575"/>
      <c r="BW630" s="575"/>
      <c r="BX630" s="575"/>
      <c r="BY630" s="575"/>
      <c r="BZ630" s="575"/>
      <c r="CA630" s="575"/>
      <c r="CB630" s="575"/>
      <c r="CC630" s="575"/>
      <c r="CD630" s="575"/>
      <c r="CE630" s="575"/>
      <c r="CF630" s="575"/>
      <c r="CG630" s="575"/>
      <c r="CH630" s="575"/>
      <c r="CI630" s="575"/>
      <c r="CJ630" s="575"/>
      <c r="CK630" s="575"/>
      <c r="CL630" s="575"/>
      <c r="CM630" s="575"/>
      <c r="CN630" s="575"/>
      <c r="CO630" s="575"/>
      <c r="CP630" s="575"/>
      <c r="CQ630" s="575"/>
      <c r="CR630" s="575"/>
      <c r="CS630" s="575"/>
      <c r="CT630" s="575"/>
      <c r="CU630" s="575"/>
      <c r="CV630" s="575"/>
      <c r="CW630" s="575"/>
      <c r="CX630" s="575"/>
      <c r="CY630" s="575"/>
      <c r="CZ630" s="575"/>
      <c r="DA630" s="575"/>
      <c r="DB630" s="575"/>
      <c r="DC630" s="575"/>
      <c r="DD630" s="575"/>
      <c r="DE630" s="575"/>
      <c r="DF630" s="575"/>
      <c r="DG630" s="575"/>
      <c r="DH630" s="575"/>
      <c r="DI630" s="575"/>
      <c r="DJ630" s="575"/>
      <c r="DK630" s="575"/>
      <c r="DL630" s="575"/>
      <c r="DM630" s="575"/>
      <c r="DN630" s="575"/>
      <c r="DO630" s="575"/>
      <c r="DP630" s="575"/>
      <c r="DQ630" s="575"/>
      <c r="DR630" s="575"/>
      <c r="DS630" s="575"/>
      <c r="DT630" s="575"/>
      <c r="DU630" s="575"/>
      <c r="DV630" s="575"/>
      <c r="DW630" s="575"/>
      <c r="DX630" s="575"/>
      <c r="DY630" s="575"/>
      <c r="DZ630" s="575"/>
      <c r="EA630" s="575"/>
      <c r="EB630" s="575"/>
      <c r="EC630" s="575"/>
      <c r="ED630" s="575"/>
      <c r="EE630" s="575"/>
      <c r="EF630" s="575"/>
      <c r="EG630" s="575"/>
    </row>
    <row r="631" spans="1:137">
      <c r="A631" s="575"/>
      <c r="B631" s="575"/>
      <c r="C631" s="575"/>
      <c r="D631" s="575"/>
      <c r="E631" s="575"/>
      <c r="F631" s="575"/>
      <c r="G631" s="575"/>
      <c r="H631" s="575"/>
      <c r="I631" s="575"/>
      <c r="J631" s="575"/>
      <c r="K631" s="575"/>
      <c r="L631" s="575"/>
      <c r="M631" s="575"/>
      <c r="N631" s="575"/>
      <c r="O631" s="575"/>
      <c r="P631" s="575"/>
      <c r="Q631" s="575"/>
      <c r="R631" s="575"/>
      <c r="S631" s="575"/>
      <c r="T631" s="575"/>
      <c r="U631" s="575"/>
      <c r="V631" s="575"/>
      <c r="W631" s="575"/>
      <c r="X631" s="575"/>
      <c r="Y631" s="575"/>
      <c r="Z631" s="575"/>
      <c r="AA631" s="575"/>
      <c r="AB631" s="575"/>
      <c r="AC631" s="575"/>
      <c r="AD631" s="575"/>
      <c r="AE631" s="575"/>
      <c r="AF631" s="575"/>
      <c r="AG631" s="575"/>
      <c r="AH631" s="575"/>
      <c r="AI631" s="575"/>
      <c r="AJ631" s="575"/>
      <c r="AK631" s="575"/>
      <c r="AL631" s="575"/>
      <c r="AM631" s="575"/>
      <c r="AN631" s="575"/>
      <c r="AO631" s="575"/>
      <c r="AP631" s="575"/>
      <c r="AQ631" s="575"/>
      <c r="AR631" s="575"/>
      <c r="AS631" s="575"/>
      <c r="AT631" s="575"/>
      <c r="AU631" s="575"/>
      <c r="AV631" s="575"/>
      <c r="AW631" s="575"/>
      <c r="AX631" s="575"/>
      <c r="AY631" s="575"/>
      <c r="AZ631" s="575"/>
      <c r="BA631" s="575"/>
      <c r="BB631" s="575"/>
      <c r="BC631" s="575"/>
      <c r="BD631" s="575"/>
      <c r="BE631" s="575"/>
      <c r="BF631" s="575"/>
      <c r="BG631" s="575"/>
      <c r="BH631" s="575"/>
      <c r="BI631" s="575"/>
      <c r="BJ631" s="575"/>
      <c r="BK631" s="575"/>
      <c r="BL631" s="575"/>
      <c r="BM631" s="575"/>
      <c r="BN631" s="575"/>
      <c r="BO631" s="575"/>
      <c r="BP631" s="575"/>
      <c r="BQ631" s="575"/>
      <c r="BR631" s="575"/>
      <c r="BS631" s="575"/>
      <c r="BT631" s="575"/>
      <c r="BU631" s="575"/>
      <c r="BV631" s="575"/>
      <c r="BW631" s="575"/>
      <c r="BX631" s="575"/>
      <c r="BY631" s="575"/>
      <c r="BZ631" s="575"/>
      <c r="CA631" s="575"/>
      <c r="CB631" s="575"/>
      <c r="CC631" s="575"/>
      <c r="CD631" s="575"/>
      <c r="CE631" s="575"/>
      <c r="CF631" s="575"/>
      <c r="CG631" s="575"/>
      <c r="CH631" s="575"/>
      <c r="CI631" s="575"/>
      <c r="CJ631" s="575"/>
      <c r="CK631" s="575"/>
      <c r="CL631" s="575"/>
      <c r="CM631" s="575"/>
      <c r="CN631" s="575"/>
      <c r="CO631" s="575"/>
      <c r="CP631" s="575"/>
      <c r="CQ631" s="575"/>
      <c r="CR631" s="575"/>
      <c r="CS631" s="575"/>
      <c r="CT631" s="575"/>
      <c r="CU631" s="575"/>
      <c r="CV631" s="575"/>
      <c r="CW631" s="575"/>
      <c r="CX631" s="575"/>
      <c r="CY631" s="575"/>
      <c r="CZ631" s="575"/>
      <c r="DA631" s="575"/>
      <c r="DB631" s="575"/>
      <c r="DC631" s="575"/>
      <c r="DD631" s="575"/>
      <c r="DE631" s="575"/>
      <c r="DF631" s="575"/>
      <c r="DG631" s="575"/>
      <c r="DH631" s="575"/>
      <c r="DI631" s="575"/>
      <c r="DJ631" s="575"/>
      <c r="DK631" s="575"/>
      <c r="DL631" s="575"/>
      <c r="DM631" s="575"/>
      <c r="DN631" s="575"/>
      <c r="DO631" s="575"/>
      <c r="DP631" s="575"/>
      <c r="DQ631" s="575"/>
      <c r="DR631" s="575"/>
      <c r="DS631" s="575"/>
      <c r="DT631" s="575"/>
      <c r="DU631" s="575"/>
      <c r="DV631" s="575"/>
      <c r="DW631" s="575"/>
      <c r="DX631" s="575"/>
      <c r="DY631" s="575"/>
      <c r="DZ631" s="575"/>
      <c r="EA631" s="575"/>
      <c r="EB631" s="575"/>
      <c r="EC631" s="575"/>
      <c r="ED631" s="575"/>
      <c r="EE631" s="575"/>
      <c r="EF631" s="575"/>
      <c r="EG631" s="575"/>
    </row>
    <row r="632" spans="1:137">
      <c r="A632" s="575"/>
      <c r="B632" s="575"/>
      <c r="C632" s="575"/>
      <c r="D632" s="575"/>
      <c r="E632" s="575"/>
      <c r="F632" s="575"/>
      <c r="G632" s="575"/>
      <c r="H632" s="575"/>
      <c r="I632" s="575"/>
      <c r="J632" s="575"/>
      <c r="K632" s="575"/>
      <c r="L632" s="575"/>
      <c r="M632" s="575"/>
      <c r="N632" s="575"/>
      <c r="O632" s="575"/>
      <c r="P632" s="575"/>
      <c r="Q632" s="575"/>
      <c r="R632" s="575"/>
      <c r="S632" s="575"/>
      <c r="T632" s="575"/>
      <c r="U632" s="575"/>
      <c r="V632" s="575"/>
      <c r="W632" s="575"/>
      <c r="X632" s="575"/>
      <c r="Y632" s="575"/>
      <c r="Z632" s="575"/>
      <c r="AA632" s="575"/>
      <c r="AB632" s="575"/>
      <c r="AC632" s="575"/>
      <c r="AD632" s="575"/>
      <c r="AE632" s="575"/>
      <c r="AF632" s="575"/>
      <c r="AG632" s="575"/>
      <c r="AH632" s="575"/>
      <c r="AI632" s="575"/>
      <c r="AJ632" s="575"/>
      <c r="AK632" s="575"/>
      <c r="AL632" s="575"/>
      <c r="AM632" s="575"/>
      <c r="AN632" s="575"/>
      <c r="AO632" s="575"/>
      <c r="AP632" s="575"/>
      <c r="AQ632" s="575"/>
      <c r="AR632" s="575"/>
      <c r="AS632" s="575"/>
      <c r="AT632" s="575"/>
      <c r="AU632" s="575"/>
      <c r="AV632" s="575"/>
      <c r="AW632" s="575"/>
      <c r="AX632" s="575"/>
      <c r="AY632" s="575"/>
      <c r="AZ632" s="575"/>
      <c r="BA632" s="575"/>
      <c r="BB632" s="575"/>
      <c r="BC632" s="575"/>
      <c r="BD632" s="575"/>
      <c r="BE632" s="575"/>
      <c r="BF632" s="575"/>
      <c r="BG632" s="575"/>
      <c r="BH632" s="575"/>
      <c r="BI632" s="575"/>
      <c r="BJ632" s="575"/>
      <c r="BK632" s="575"/>
      <c r="BL632" s="575"/>
      <c r="BM632" s="575"/>
      <c r="BN632" s="575"/>
      <c r="BO632" s="575"/>
      <c r="BP632" s="575"/>
      <c r="BQ632" s="575"/>
      <c r="BR632" s="575"/>
      <c r="BS632" s="575"/>
      <c r="BT632" s="575"/>
      <c r="BU632" s="575"/>
      <c r="BV632" s="575"/>
      <c r="BW632" s="575"/>
      <c r="BX632" s="575"/>
      <c r="BY632" s="575"/>
      <c r="BZ632" s="575"/>
      <c r="CA632" s="575"/>
      <c r="CB632" s="575"/>
      <c r="CC632" s="575"/>
      <c r="CD632" s="575"/>
      <c r="CE632" s="575"/>
      <c r="CF632" s="575"/>
      <c r="CG632" s="575"/>
      <c r="CH632" s="575"/>
      <c r="CI632" s="575"/>
      <c r="CJ632" s="575"/>
      <c r="CK632" s="575"/>
      <c r="CL632" s="575"/>
      <c r="CM632" s="575"/>
      <c r="CN632" s="575"/>
      <c r="CO632" s="575"/>
      <c r="CP632" s="575"/>
      <c r="CQ632" s="575"/>
      <c r="CR632" s="575"/>
      <c r="CS632" s="575"/>
      <c r="CT632" s="575"/>
      <c r="CU632" s="575"/>
      <c r="CV632" s="575"/>
      <c r="CW632" s="575"/>
      <c r="CX632" s="575"/>
      <c r="CY632" s="575"/>
      <c r="CZ632" s="575"/>
      <c r="DA632" s="575"/>
      <c r="DB632" s="575"/>
      <c r="DC632" s="575"/>
      <c r="DD632" s="575"/>
      <c r="DE632" s="575"/>
      <c r="DF632" s="575"/>
      <c r="DG632" s="575"/>
      <c r="DH632" s="575"/>
      <c r="DI632" s="575"/>
      <c r="DJ632" s="575"/>
      <c r="DK632" s="575"/>
      <c r="DL632" s="575"/>
      <c r="DM632" s="575"/>
      <c r="DN632" s="575"/>
      <c r="DO632" s="575"/>
      <c r="DP632" s="575"/>
      <c r="DQ632" s="575"/>
      <c r="DR632" s="575"/>
      <c r="DS632" s="575"/>
      <c r="DT632" s="575"/>
      <c r="DU632" s="575"/>
      <c r="DV632" s="575"/>
      <c r="DW632" s="575"/>
      <c r="DX632" s="575"/>
      <c r="DY632" s="575"/>
      <c r="DZ632" s="575"/>
      <c r="EA632" s="575"/>
      <c r="EB632" s="575"/>
      <c r="EC632" s="575"/>
      <c r="ED632" s="575"/>
      <c r="EE632" s="575"/>
      <c r="EF632" s="575"/>
      <c r="EG632" s="575"/>
    </row>
    <row r="633" spans="1:137">
      <c r="A633" s="575"/>
      <c r="B633" s="575"/>
      <c r="C633" s="575"/>
      <c r="D633" s="575"/>
      <c r="E633" s="575"/>
      <c r="F633" s="575"/>
      <c r="G633" s="575"/>
      <c r="H633" s="575"/>
      <c r="I633" s="575"/>
      <c r="J633" s="575"/>
      <c r="K633" s="575"/>
      <c r="L633" s="575"/>
      <c r="M633" s="575"/>
      <c r="N633" s="575"/>
      <c r="O633" s="575"/>
      <c r="P633" s="575"/>
      <c r="Q633" s="575"/>
      <c r="R633" s="575"/>
      <c r="S633" s="575"/>
      <c r="T633" s="575"/>
      <c r="U633" s="575"/>
      <c r="V633" s="575"/>
      <c r="W633" s="575"/>
      <c r="X633" s="575"/>
      <c r="Y633" s="575"/>
      <c r="Z633" s="575"/>
      <c r="AA633" s="575"/>
      <c r="AB633" s="575"/>
      <c r="AC633" s="575"/>
      <c r="AD633" s="575"/>
      <c r="AE633" s="575"/>
      <c r="AF633" s="575"/>
      <c r="AG633" s="575"/>
      <c r="AH633" s="575"/>
      <c r="AI633" s="575"/>
      <c r="AJ633" s="575"/>
      <c r="AK633" s="575"/>
      <c r="AL633" s="575"/>
      <c r="AM633" s="575"/>
      <c r="AN633" s="575"/>
      <c r="AO633" s="575"/>
      <c r="AP633" s="575"/>
      <c r="AQ633" s="575"/>
      <c r="AR633" s="575"/>
      <c r="AS633" s="575"/>
      <c r="AT633" s="575"/>
      <c r="AU633" s="575"/>
      <c r="AV633" s="575"/>
      <c r="AW633" s="575"/>
      <c r="AX633" s="575"/>
      <c r="AY633" s="575"/>
      <c r="AZ633" s="575"/>
      <c r="BA633" s="575"/>
      <c r="BB633" s="575"/>
      <c r="BC633" s="575"/>
      <c r="BD633" s="575"/>
      <c r="BE633" s="575"/>
      <c r="BF633" s="575"/>
      <c r="BG633" s="575"/>
      <c r="BH633" s="575"/>
      <c r="BI633" s="575"/>
      <c r="BJ633" s="575"/>
      <c r="BK633" s="575"/>
      <c r="BL633" s="575"/>
      <c r="BM633" s="575"/>
      <c r="BN633" s="575"/>
      <c r="BO633" s="575"/>
      <c r="BP633" s="575"/>
      <c r="BQ633" s="575"/>
      <c r="BR633" s="575"/>
      <c r="BS633" s="575"/>
      <c r="BT633" s="575"/>
      <c r="BU633" s="575"/>
      <c r="BV633" s="575"/>
      <c r="BW633" s="575"/>
      <c r="BX633" s="575"/>
      <c r="BY633" s="575"/>
      <c r="BZ633" s="575"/>
      <c r="CA633" s="575"/>
      <c r="CB633" s="575"/>
      <c r="CC633" s="575"/>
      <c r="CD633" s="575"/>
      <c r="CE633" s="575"/>
      <c r="CF633" s="575"/>
      <c r="CG633" s="575"/>
      <c r="CH633" s="575"/>
      <c r="CI633" s="575"/>
      <c r="CJ633" s="575"/>
      <c r="CK633" s="575"/>
      <c r="CL633" s="575"/>
      <c r="CM633" s="575"/>
      <c r="CN633" s="575"/>
      <c r="CO633" s="575"/>
      <c r="CP633" s="575"/>
      <c r="CQ633" s="575"/>
      <c r="CR633" s="575"/>
      <c r="CS633" s="575"/>
      <c r="CT633" s="575"/>
      <c r="CU633" s="575"/>
      <c r="CV633" s="575"/>
      <c r="CW633" s="575"/>
      <c r="CX633" s="575"/>
      <c r="CY633" s="575"/>
      <c r="CZ633" s="575"/>
      <c r="DA633" s="575"/>
      <c r="DB633" s="575"/>
      <c r="DC633" s="575"/>
      <c r="DD633" s="575"/>
      <c r="DE633" s="575"/>
      <c r="DF633" s="575"/>
      <c r="DG633" s="575"/>
      <c r="DH633" s="575"/>
      <c r="DI633" s="575"/>
      <c r="DJ633" s="575"/>
      <c r="DK633" s="575"/>
      <c r="DL633" s="575"/>
      <c r="DM633" s="575"/>
      <c r="DN633" s="575"/>
      <c r="DO633" s="575"/>
      <c r="DP633" s="575"/>
      <c r="DQ633" s="575"/>
      <c r="DR633" s="575"/>
      <c r="DS633" s="575"/>
      <c r="DT633" s="575"/>
      <c r="DU633" s="575"/>
      <c r="DV633" s="575"/>
      <c r="DW633" s="575"/>
      <c r="DX633" s="575"/>
      <c r="DY633" s="575"/>
      <c r="DZ633" s="575"/>
      <c r="EA633" s="575"/>
      <c r="EB633" s="575"/>
      <c r="EC633" s="575"/>
      <c r="ED633" s="575"/>
      <c r="EE633" s="575"/>
      <c r="EF633" s="575"/>
      <c r="EG633" s="575"/>
    </row>
    <row r="634" spans="1:137">
      <c r="A634" s="575"/>
      <c r="B634" s="575"/>
      <c r="C634" s="575"/>
      <c r="D634" s="575"/>
      <c r="E634" s="575"/>
      <c r="F634" s="575"/>
      <c r="G634" s="575"/>
      <c r="H634" s="575"/>
      <c r="I634" s="575"/>
      <c r="J634" s="575"/>
      <c r="K634" s="575"/>
      <c r="L634" s="575"/>
      <c r="M634" s="575"/>
      <c r="N634" s="575"/>
      <c r="O634" s="575"/>
      <c r="P634" s="575"/>
      <c r="Q634" s="575"/>
      <c r="R634" s="575"/>
      <c r="S634" s="575"/>
      <c r="T634" s="575"/>
      <c r="U634" s="575"/>
      <c r="V634" s="575"/>
      <c r="W634" s="575"/>
      <c r="X634" s="575"/>
      <c r="Y634" s="575"/>
      <c r="Z634" s="575"/>
      <c r="AA634" s="575"/>
      <c r="AB634" s="575"/>
      <c r="AC634" s="575"/>
      <c r="AD634" s="575"/>
      <c r="AE634" s="575"/>
      <c r="AF634" s="575"/>
      <c r="AG634" s="575"/>
      <c r="AH634" s="575"/>
      <c r="AI634" s="575"/>
      <c r="AJ634" s="575"/>
      <c r="AK634" s="575"/>
      <c r="AL634" s="575"/>
      <c r="AM634" s="575"/>
      <c r="AN634" s="575"/>
      <c r="AO634" s="575"/>
      <c r="AP634" s="575"/>
      <c r="AQ634" s="575"/>
      <c r="AR634" s="575"/>
      <c r="AS634" s="575"/>
      <c r="AT634" s="575"/>
      <c r="AU634" s="575"/>
      <c r="AV634" s="575"/>
      <c r="AW634" s="575"/>
      <c r="AX634" s="575"/>
      <c r="AY634" s="575"/>
      <c r="AZ634" s="575"/>
      <c r="BA634" s="575"/>
      <c r="BB634" s="575"/>
      <c r="BC634" s="575"/>
      <c r="BD634" s="575"/>
      <c r="BE634" s="575"/>
      <c r="BF634" s="575"/>
      <c r="BG634" s="575"/>
      <c r="BH634" s="575"/>
      <c r="BI634" s="575"/>
      <c r="BJ634" s="575"/>
      <c r="BK634" s="575"/>
      <c r="BL634" s="575"/>
      <c r="BM634" s="575"/>
      <c r="BN634" s="575"/>
      <c r="BO634" s="575"/>
      <c r="BP634" s="575"/>
      <c r="BQ634" s="575"/>
      <c r="BR634" s="575"/>
      <c r="BS634" s="575"/>
      <c r="BT634" s="575"/>
      <c r="BU634" s="575"/>
      <c r="BV634" s="575"/>
      <c r="BW634" s="575"/>
      <c r="BX634" s="575"/>
      <c r="BY634" s="575"/>
      <c r="BZ634" s="575"/>
      <c r="CA634" s="575"/>
      <c r="CB634" s="575"/>
      <c r="CC634" s="575"/>
      <c r="CD634" s="575"/>
      <c r="CE634" s="575"/>
      <c r="CF634" s="575"/>
      <c r="CG634" s="575"/>
      <c r="CH634" s="575"/>
      <c r="CI634" s="575"/>
      <c r="CJ634" s="575"/>
      <c r="CK634" s="575"/>
      <c r="CL634" s="575"/>
      <c r="CM634" s="575"/>
      <c r="CN634" s="575"/>
      <c r="CO634" s="575"/>
      <c r="CP634" s="575"/>
      <c r="CQ634" s="575"/>
      <c r="CR634" s="575"/>
      <c r="CS634" s="575"/>
      <c r="CT634" s="575"/>
      <c r="CU634" s="575"/>
      <c r="CV634" s="575"/>
      <c r="CW634" s="575"/>
      <c r="CX634" s="575"/>
      <c r="CY634" s="575"/>
      <c r="CZ634" s="575"/>
      <c r="DA634" s="575"/>
      <c r="DB634" s="575"/>
      <c r="DC634" s="575"/>
      <c r="DD634" s="575"/>
      <c r="DE634" s="575"/>
      <c r="DF634" s="575"/>
      <c r="DG634" s="575"/>
      <c r="DH634" s="575"/>
      <c r="DI634" s="575"/>
      <c r="DJ634" s="575"/>
      <c r="DK634" s="575"/>
      <c r="DL634" s="575"/>
      <c r="DM634" s="575"/>
      <c r="DN634" s="575"/>
      <c r="DO634" s="575"/>
      <c r="DP634" s="575"/>
      <c r="DQ634" s="575"/>
      <c r="DR634" s="575"/>
      <c r="DS634" s="575"/>
      <c r="DT634" s="575"/>
      <c r="DU634" s="575"/>
      <c r="DV634" s="575"/>
      <c r="DW634" s="575"/>
      <c r="DX634" s="575"/>
      <c r="DY634" s="575"/>
      <c r="DZ634" s="575"/>
      <c r="EA634" s="575"/>
      <c r="EB634" s="575"/>
      <c r="EC634" s="575"/>
      <c r="ED634" s="575"/>
      <c r="EE634" s="575"/>
      <c r="EF634" s="575"/>
      <c r="EG634" s="575"/>
    </row>
    <row r="635" spans="1:137">
      <c r="A635" s="575"/>
      <c r="B635" s="575"/>
      <c r="C635" s="575"/>
      <c r="D635" s="575"/>
      <c r="E635" s="575"/>
      <c r="F635" s="575"/>
      <c r="G635" s="575"/>
      <c r="H635" s="575"/>
      <c r="I635" s="575"/>
      <c r="J635" s="575"/>
      <c r="K635" s="575"/>
      <c r="L635" s="575"/>
      <c r="M635" s="575"/>
      <c r="N635" s="575"/>
      <c r="O635" s="575"/>
      <c r="P635" s="575"/>
      <c r="Q635" s="575"/>
      <c r="R635" s="575"/>
      <c r="S635" s="575"/>
      <c r="T635" s="575"/>
      <c r="U635" s="575"/>
      <c r="V635" s="575"/>
      <c r="W635" s="575"/>
      <c r="X635" s="575"/>
      <c r="Y635" s="575"/>
      <c r="Z635" s="575"/>
      <c r="AA635" s="575"/>
      <c r="AB635" s="575"/>
      <c r="AC635" s="575"/>
      <c r="AD635" s="575"/>
      <c r="AE635" s="575"/>
      <c r="AF635" s="575"/>
      <c r="AG635" s="575"/>
      <c r="AH635" s="575"/>
      <c r="AI635" s="575"/>
      <c r="AJ635" s="575"/>
      <c r="AK635" s="575"/>
      <c r="AL635" s="575"/>
      <c r="AM635" s="575"/>
      <c r="AN635" s="575"/>
      <c r="AO635" s="575"/>
      <c r="AP635" s="575"/>
      <c r="AQ635" s="575"/>
      <c r="AR635" s="575"/>
      <c r="AS635" s="575"/>
      <c r="AT635" s="575"/>
      <c r="AU635" s="575"/>
      <c r="AV635" s="575"/>
      <c r="AW635" s="575"/>
      <c r="AX635" s="575"/>
      <c r="AY635" s="575"/>
      <c r="AZ635" s="575"/>
      <c r="BA635" s="575"/>
      <c r="BB635" s="575"/>
      <c r="BC635" s="575"/>
      <c r="BD635" s="575"/>
      <c r="BE635" s="575"/>
      <c r="BF635" s="575"/>
      <c r="BG635" s="575"/>
      <c r="BH635" s="575"/>
      <c r="BI635" s="575"/>
      <c r="BJ635" s="575"/>
      <c r="BK635" s="575"/>
      <c r="BL635" s="575"/>
      <c r="BM635" s="575"/>
      <c r="BN635" s="575"/>
      <c r="BO635" s="575"/>
      <c r="BP635" s="575"/>
      <c r="BQ635" s="575"/>
      <c r="BR635" s="575"/>
      <c r="BS635" s="575"/>
      <c r="BT635" s="575"/>
      <c r="BU635" s="575"/>
      <c r="BV635" s="575"/>
      <c r="BW635" s="575"/>
      <c r="BX635" s="575"/>
      <c r="BY635" s="575"/>
      <c r="BZ635" s="575"/>
      <c r="CA635" s="575"/>
      <c r="CB635" s="575"/>
      <c r="CC635" s="575"/>
      <c r="CD635" s="575"/>
      <c r="CE635" s="575"/>
      <c r="CF635" s="575"/>
      <c r="CG635" s="575"/>
      <c r="CH635" s="575"/>
      <c r="CI635" s="575"/>
      <c r="CJ635" s="575"/>
      <c r="CK635" s="575"/>
      <c r="CL635" s="575"/>
      <c r="CM635" s="575"/>
      <c r="CN635" s="575"/>
      <c r="CO635" s="575"/>
      <c r="CP635" s="575"/>
      <c r="CQ635" s="575"/>
      <c r="CR635" s="575"/>
      <c r="CS635" s="575"/>
      <c r="CT635" s="575"/>
      <c r="CU635" s="575"/>
      <c r="CV635" s="575"/>
      <c r="CW635" s="575"/>
      <c r="CX635" s="575"/>
      <c r="CY635" s="575"/>
      <c r="CZ635" s="575"/>
      <c r="DA635" s="575"/>
      <c r="DB635" s="575"/>
      <c r="DC635" s="575"/>
      <c r="DD635" s="575"/>
      <c r="DE635" s="575"/>
      <c r="DF635" s="575"/>
      <c r="DG635" s="575"/>
      <c r="DH635" s="575"/>
      <c r="DI635" s="575"/>
      <c r="DJ635" s="575"/>
      <c r="DK635" s="575"/>
      <c r="DL635" s="575"/>
      <c r="DM635" s="575"/>
      <c r="DN635" s="575"/>
      <c r="DO635" s="575"/>
      <c r="DP635" s="575"/>
      <c r="DQ635" s="575"/>
      <c r="DR635" s="575"/>
      <c r="DS635" s="575"/>
      <c r="DT635" s="575"/>
      <c r="DU635" s="575"/>
      <c r="DV635" s="575"/>
      <c r="DW635" s="575"/>
      <c r="DX635" s="575"/>
      <c r="DY635" s="575"/>
      <c r="DZ635" s="575"/>
      <c r="EA635" s="575"/>
      <c r="EB635" s="575"/>
      <c r="EC635" s="575"/>
      <c r="ED635" s="575"/>
      <c r="EE635" s="575"/>
      <c r="EF635" s="575"/>
      <c r="EG635" s="575"/>
    </row>
    <row r="636" spans="1:137">
      <c r="A636" s="575"/>
      <c r="B636" s="575"/>
      <c r="C636" s="575"/>
      <c r="D636" s="575"/>
      <c r="E636" s="575"/>
      <c r="F636" s="575"/>
      <c r="G636" s="575"/>
      <c r="H636" s="575"/>
      <c r="I636" s="575"/>
      <c r="J636" s="575"/>
      <c r="K636" s="575"/>
      <c r="L636" s="575"/>
      <c r="M636" s="575"/>
      <c r="N636" s="575"/>
      <c r="O636" s="575"/>
      <c r="P636" s="575"/>
      <c r="Q636" s="575"/>
      <c r="R636" s="575"/>
      <c r="S636" s="575"/>
      <c r="T636" s="575"/>
      <c r="U636" s="575"/>
      <c r="V636" s="575"/>
      <c r="W636" s="575"/>
      <c r="X636" s="575"/>
      <c r="Y636" s="575"/>
      <c r="Z636" s="575"/>
      <c r="AA636" s="575"/>
      <c r="AB636" s="575"/>
      <c r="AC636" s="575"/>
      <c r="AD636" s="575"/>
      <c r="AE636" s="575"/>
      <c r="AF636" s="575"/>
      <c r="AG636" s="575"/>
      <c r="AH636" s="575"/>
      <c r="AI636" s="575"/>
      <c r="AJ636" s="575"/>
      <c r="AK636" s="575"/>
      <c r="AL636" s="575"/>
      <c r="AM636" s="575"/>
      <c r="AN636" s="575"/>
      <c r="AO636" s="575"/>
      <c r="AP636" s="575"/>
      <c r="AQ636" s="575"/>
      <c r="AR636" s="575"/>
      <c r="AS636" s="575"/>
      <c r="AT636" s="575"/>
      <c r="AU636" s="575"/>
      <c r="AV636" s="575"/>
      <c r="AW636" s="575"/>
      <c r="AX636" s="575"/>
      <c r="AY636" s="575"/>
      <c r="AZ636" s="575"/>
      <c r="BA636" s="575"/>
      <c r="BB636" s="575"/>
      <c r="BC636" s="575"/>
      <c r="BD636" s="575"/>
      <c r="BE636" s="575"/>
      <c r="BF636" s="575"/>
      <c r="BG636" s="575"/>
      <c r="BH636" s="575"/>
      <c r="BI636" s="575"/>
      <c r="BJ636" s="575"/>
      <c r="BK636" s="575"/>
      <c r="BL636" s="575"/>
      <c r="BM636" s="575"/>
      <c r="BN636" s="575"/>
      <c r="BO636" s="575"/>
      <c r="BP636" s="575"/>
      <c r="BQ636" s="575"/>
      <c r="BR636" s="575"/>
      <c r="BS636" s="575"/>
      <c r="BT636" s="575"/>
      <c r="BU636" s="575"/>
      <c r="BV636" s="575"/>
      <c r="BW636" s="575"/>
      <c r="BX636" s="575"/>
      <c r="BY636" s="575"/>
      <c r="BZ636" s="575"/>
      <c r="CA636" s="575"/>
      <c r="CB636" s="575"/>
      <c r="CC636" s="575"/>
      <c r="CD636" s="575"/>
      <c r="CE636" s="575"/>
      <c r="CF636" s="575"/>
      <c r="CG636" s="575"/>
      <c r="CH636" s="575"/>
      <c r="CI636" s="575"/>
      <c r="CJ636" s="575"/>
      <c r="CK636" s="575"/>
      <c r="CL636" s="575"/>
      <c r="CM636" s="575"/>
      <c r="CN636" s="575"/>
      <c r="CO636" s="575"/>
      <c r="CP636" s="575"/>
      <c r="CQ636" s="575"/>
      <c r="CR636" s="575"/>
      <c r="CS636" s="575"/>
      <c r="CT636" s="575"/>
      <c r="CU636" s="575"/>
      <c r="CV636" s="575"/>
      <c r="CW636" s="575"/>
      <c r="CX636" s="575"/>
      <c r="CY636" s="575"/>
      <c r="CZ636" s="575"/>
      <c r="DA636" s="575"/>
      <c r="DB636" s="575"/>
      <c r="DC636" s="575"/>
      <c r="DD636" s="575"/>
      <c r="DE636" s="575"/>
      <c r="DF636" s="575"/>
      <c r="DG636" s="575"/>
      <c r="DH636" s="575"/>
      <c r="DI636" s="575"/>
      <c r="DJ636" s="575"/>
      <c r="DK636" s="575"/>
      <c r="DL636" s="575"/>
      <c r="DM636" s="575"/>
      <c r="DN636" s="575"/>
      <c r="DO636" s="575"/>
      <c r="DP636" s="575"/>
      <c r="DQ636" s="575"/>
      <c r="DR636" s="575"/>
      <c r="DS636" s="575"/>
      <c r="DT636" s="575"/>
      <c r="DU636" s="575"/>
      <c r="DV636" s="575"/>
      <c r="DW636" s="575"/>
      <c r="DX636" s="575"/>
      <c r="DY636" s="575"/>
      <c r="DZ636" s="575"/>
      <c r="EA636" s="575"/>
      <c r="EB636" s="575"/>
      <c r="EC636" s="575"/>
      <c r="ED636" s="575"/>
      <c r="EE636" s="575"/>
      <c r="EF636" s="575"/>
      <c r="EG636" s="575"/>
    </row>
    <row r="637" spans="1:137">
      <c r="A637" s="575"/>
      <c r="B637" s="575"/>
      <c r="C637" s="575"/>
      <c r="D637" s="575"/>
      <c r="E637" s="575"/>
      <c r="F637" s="575"/>
      <c r="G637" s="575"/>
      <c r="H637" s="575"/>
      <c r="I637" s="575"/>
      <c r="J637" s="575"/>
      <c r="K637" s="575"/>
      <c r="L637" s="575"/>
      <c r="M637" s="575"/>
      <c r="N637" s="575"/>
      <c r="O637" s="575"/>
      <c r="P637" s="575"/>
      <c r="Q637" s="575"/>
      <c r="R637" s="575"/>
      <c r="S637" s="575"/>
      <c r="T637" s="575"/>
      <c r="U637" s="575"/>
      <c r="V637" s="575"/>
      <c r="W637" s="575"/>
      <c r="X637" s="575"/>
      <c r="Y637" s="575"/>
      <c r="Z637" s="575"/>
      <c r="AA637" s="575"/>
      <c r="AB637" s="575"/>
      <c r="AC637" s="575"/>
      <c r="AD637" s="575"/>
      <c r="AE637" s="575"/>
      <c r="AF637" s="575"/>
      <c r="AG637" s="575"/>
      <c r="AH637" s="575"/>
      <c r="AI637" s="575"/>
      <c r="AJ637" s="575"/>
      <c r="AK637" s="575"/>
      <c r="AL637" s="575"/>
      <c r="AM637" s="575"/>
      <c r="AN637" s="575"/>
      <c r="AO637" s="575"/>
      <c r="AP637" s="575"/>
      <c r="AQ637" s="575"/>
      <c r="AR637" s="575"/>
      <c r="AS637" s="575"/>
      <c r="AT637" s="575"/>
      <c r="AU637" s="575"/>
      <c r="AV637" s="575"/>
      <c r="AW637" s="575"/>
      <c r="AX637" s="575"/>
      <c r="AY637" s="575"/>
      <c r="AZ637" s="575"/>
      <c r="BA637" s="575"/>
      <c r="BB637" s="575"/>
      <c r="BC637" s="575"/>
      <c r="BD637" s="575"/>
      <c r="BE637" s="575"/>
      <c r="BF637" s="575"/>
      <c r="BG637" s="575"/>
      <c r="BH637" s="575"/>
      <c r="BI637" s="575"/>
      <c r="BJ637" s="575"/>
      <c r="BK637" s="575"/>
      <c r="BL637" s="575"/>
      <c r="BM637" s="575"/>
      <c r="BN637" s="575"/>
      <c r="BO637" s="575"/>
      <c r="BP637" s="575"/>
      <c r="BQ637" s="575"/>
      <c r="BR637" s="575"/>
      <c r="BS637" s="575"/>
      <c r="BT637" s="575"/>
      <c r="BU637" s="575"/>
      <c r="BV637" s="575"/>
      <c r="BW637" s="575"/>
      <c r="BX637" s="575"/>
      <c r="BY637" s="575"/>
      <c r="BZ637" s="575"/>
      <c r="CA637" s="575"/>
      <c r="CB637" s="575"/>
      <c r="CC637" s="575"/>
      <c r="CD637" s="575"/>
      <c r="CE637" s="575"/>
      <c r="CF637" s="575"/>
      <c r="CG637" s="575"/>
      <c r="CH637" s="575"/>
      <c r="CI637" s="575"/>
      <c r="CJ637" s="575"/>
      <c r="CK637" s="575"/>
      <c r="CL637" s="575"/>
      <c r="CM637" s="575"/>
      <c r="CN637" s="575"/>
      <c r="CO637" s="575"/>
      <c r="CP637" s="575"/>
      <c r="CQ637" s="575"/>
      <c r="CR637" s="575"/>
      <c r="CS637" s="575"/>
      <c r="CT637" s="575"/>
      <c r="CU637" s="575"/>
      <c r="CV637" s="575"/>
      <c r="CW637" s="575"/>
      <c r="CX637" s="575"/>
      <c r="CY637" s="575"/>
      <c r="CZ637" s="575"/>
      <c r="DA637" s="575"/>
      <c r="DB637" s="575"/>
      <c r="DC637" s="575"/>
      <c r="DD637" s="575"/>
      <c r="DE637" s="575"/>
      <c r="DF637" s="575"/>
      <c r="DG637" s="575"/>
      <c r="DH637" s="575"/>
      <c r="DI637" s="575"/>
      <c r="DJ637" s="575"/>
      <c r="DK637" s="575"/>
      <c r="DL637" s="575"/>
      <c r="DM637" s="575"/>
      <c r="DN637" s="575"/>
      <c r="DO637" s="575"/>
      <c r="DP637" s="575"/>
      <c r="DQ637" s="575"/>
      <c r="DR637" s="575"/>
      <c r="DS637" s="575"/>
      <c r="DT637" s="575"/>
      <c r="DU637" s="575"/>
      <c r="DV637" s="575"/>
      <c r="DW637" s="575"/>
      <c r="DX637" s="575"/>
      <c r="DY637" s="575"/>
      <c r="DZ637" s="575"/>
      <c r="EA637" s="575"/>
      <c r="EB637" s="575"/>
      <c r="EC637" s="575"/>
      <c r="ED637" s="575"/>
      <c r="EE637" s="575"/>
      <c r="EF637" s="575"/>
      <c r="EG637" s="575"/>
    </row>
    <row r="638" spans="1:137">
      <c r="A638" s="575"/>
      <c r="B638" s="575"/>
      <c r="C638" s="575"/>
      <c r="D638" s="575"/>
      <c r="E638" s="575"/>
      <c r="F638" s="575"/>
      <c r="G638" s="575"/>
      <c r="H638" s="575"/>
      <c r="I638" s="575"/>
      <c r="J638" s="575"/>
      <c r="K638" s="575"/>
      <c r="L638" s="575"/>
      <c r="M638" s="575"/>
      <c r="N638" s="575"/>
      <c r="O638" s="575"/>
      <c r="P638" s="575"/>
      <c r="Q638" s="575"/>
      <c r="R638" s="575"/>
      <c r="S638" s="575"/>
      <c r="T638" s="575"/>
      <c r="U638" s="575"/>
      <c r="V638" s="575"/>
      <c r="W638" s="575"/>
      <c r="X638" s="575"/>
      <c r="Y638" s="575"/>
      <c r="Z638" s="575"/>
      <c r="AA638" s="575"/>
      <c r="AB638" s="575"/>
      <c r="AC638" s="575"/>
      <c r="AD638" s="575"/>
      <c r="AE638" s="575"/>
      <c r="AF638" s="575"/>
      <c r="AG638" s="575"/>
      <c r="AH638" s="575"/>
      <c r="AI638" s="575"/>
      <c r="AJ638" s="575"/>
      <c r="AK638" s="575"/>
      <c r="AL638" s="575"/>
      <c r="AM638" s="575"/>
      <c r="AN638" s="575"/>
      <c r="AO638" s="575"/>
      <c r="AP638" s="575"/>
      <c r="AQ638" s="575"/>
      <c r="AR638" s="575"/>
      <c r="AS638" s="575"/>
      <c r="AT638" s="575"/>
      <c r="AU638" s="575"/>
      <c r="AV638" s="575"/>
      <c r="AW638" s="575"/>
      <c r="AX638" s="575"/>
      <c r="AY638" s="575"/>
      <c r="AZ638" s="575"/>
      <c r="BA638" s="575"/>
      <c r="BB638" s="575"/>
      <c r="BC638" s="575"/>
      <c r="BD638" s="575"/>
      <c r="BE638" s="575"/>
      <c r="BF638" s="575"/>
      <c r="BG638" s="575"/>
      <c r="BH638" s="575"/>
      <c r="BI638" s="575"/>
      <c r="BJ638" s="575"/>
      <c r="BK638" s="575"/>
      <c r="BL638" s="575"/>
      <c r="BM638" s="575"/>
      <c r="BN638" s="575"/>
      <c r="BO638" s="575"/>
      <c r="BP638" s="575"/>
      <c r="BQ638" s="575"/>
      <c r="BR638" s="575"/>
      <c r="BS638" s="575"/>
      <c r="BT638" s="575"/>
      <c r="BU638" s="575"/>
      <c r="BV638" s="575"/>
      <c r="BW638" s="575"/>
      <c r="BX638" s="575"/>
      <c r="BY638" s="575"/>
      <c r="BZ638" s="575"/>
      <c r="CA638" s="575"/>
      <c r="CB638" s="575"/>
      <c r="CC638" s="575"/>
      <c r="CD638" s="575"/>
      <c r="CE638" s="575"/>
      <c r="CF638" s="575"/>
      <c r="CG638" s="575"/>
      <c r="CH638" s="575"/>
      <c r="CI638" s="575"/>
      <c r="CJ638" s="575"/>
      <c r="CK638" s="575"/>
      <c r="CL638" s="575"/>
      <c r="CM638" s="575"/>
      <c r="CN638" s="575"/>
      <c r="CO638" s="575"/>
      <c r="CP638" s="575"/>
      <c r="CQ638" s="575"/>
      <c r="CR638" s="575"/>
      <c r="CS638" s="575"/>
      <c r="CT638" s="575"/>
      <c r="CU638" s="575"/>
      <c r="CV638" s="575"/>
      <c r="CW638" s="575"/>
      <c r="CX638" s="575"/>
      <c r="CY638" s="575"/>
      <c r="CZ638" s="575"/>
      <c r="DA638" s="575"/>
      <c r="DB638" s="575"/>
      <c r="DC638" s="575"/>
      <c r="DD638" s="575"/>
      <c r="DE638" s="575"/>
      <c r="DF638" s="575"/>
      <c r="DG638" s="575"/>
      <c r="DH638" s="575"/>
      <c r="DI638" s="575"/>
      <c r="DJ638" s="575"/>
      <c r="DK638" s="575"/>
      <c r="DL638" s="575"/>
      <c r="DM638" s="575"/>
      <c r="DN638" s="575"/>
      <c r="DO638" s="575"/>
      <c r="DP638" s="575"/>
      <c r="DQ638" s="575"/>
      <c r="DR638" s="575"/>
      <c r="DS638" s="575"/>
      <c r="DT638" s="575"/>
      <c r="DU638" s="575"/>
      <c r="DV638" s="575"/>
      <c r="DW638" s="575"/>
      <c r="DX638" s="575"/>
      <c r="DY638" s="575"/>
      <c r="DZ638" s="575"/>
      <c r="EA638" s="575"/>
      <c r="EB638" s="575"/>
      <c r="EC638" s="575"/>
      <c r="ED638" s="575"/>
      <c r="EE638" s="575"/>
      <c r="EF638" s="575"/>
      <c r="EG638" s="575"/>
    </row>
    <row r="639" spans="1:137">
      <c r="A639" s="575"/>
      <c r="B639" s="575"/>
      <c r="C639" s="575"/>
      <c r="D639" s="575"/>
      <c r="E639" s="575"/>
      <c r="F639" s="575"/>
      <c r="G639" s="575"/>
      <c r="H639" s="575"/>
      <c r="I639" s="575"/>
      <c r="J639" s="575"/>
      <c r="K639" s="575"/>
      <c r="L639" s="575"/>
      <c r="M639" s="575"/>
      <c r="N639" s="575"/>
      <c r="O639" s="575"/>
      <c r="P639" s="575"/>
      <c r="Q639" s="575"/>
      <c r="R639" s="575"/>
      <c r="S639" s="575"/>
      <c r="T639" s="575"/>
      <c r="U639" s="575"/>
      <c r="V639" s="575"/>
      <c r="W639" s="575"/>
      <c r="X639" s="575"/>
      <c r="Y639" s="575"/>
      <c r="Z639" s="575"/>
      <c r="AA639" s="575"/>
      <c r="AB639" s="575"/>
      <c r="AC639" s="575"/>
      <c r="AD639" s="575"/>
      <c r="AE639" s="575"/>
      <c r="AF639" s="575"/>
      <c r="AG639" s="575"/>
      <c r="AH639" s="575"/>
      <c r="AI639" s="575"/>
      <c r="AJ639" s="575"/>
      <c r="AK639" s="575"/>
      <c r="AL639" s="575"/>
      <c r="AM639" s="575"/>
      <c r="AN639" s="575"/>
      <c r="AO639" s="575"/>
      <c r="AP639" s="575"/>
      <c r="AQ639" s="575"/>
      <c r="AR639" s="575"/>
      <c r="AS639" s="575"/>
      <c r="AT639" s="575"/>
      <c r="AU639" s="575"/>
      <c r="AV639" s="575"/>
      <c r="AW639" s="575"/>
      <c r="AX639" s="575"/>
      <c r="AY639" s="575"/>
      <c r="AZ639" s="575"/>
      <c r="BA639" s="575"/>
      <c r="BB639" s="575"/>
      <c r="BC639" s="575"/>
      <c r="BD639" s="575"/>
      <c r="BE639" s="575"/>
      <c r="BF639" s="575"/>
      <c r="BG639" s="575"/>
      <c r="BH639" s="575"/>
      <c r="BI639" s="575"/>
      <c r="BJ639" s="575"/>
      <c r="BK639" s="575"/>
      <c r="BL639" s="575"/>
      <c r="BM639" s="575"/>
      <c r="BN639" s="575"/>
      <c r="BO639" s="575"/>
      <c r="BP639" s="575"/>
      <c r="BQ639" s="575"/>
      <c r="BR639" s="575"/>
      <c r="BS639" s="575"/>
      <c r="BT639" s="575"/>
      <c r="BU639" s="575"/>
      <c r="BV639" s="575"/>
      <c r="BW639" s="575"/>
      <c r="BX639" s="575"/>
      <c r="BY639" s="575"/>
      <c r="BZ639" s="575"/>
      <c r="CA639" s="575"/>
      <c r="CB639" s="575"/>
      <c r="CC639" s="575"/>
      <c r="CD639" s="575"/>
      <c r="CE639" s="575"/>
      <c r="CF639" s="575"/>
      <c r="CG639" s="575"/>
      <c r="CH639" s="575"/>
      <c r="CI639" s="575"/>
      <c r="CJ639" s="575"/>
      <c r="CK639" s="575"/>
      <c r="CL639" s="575"/>
      <c r="CM639" s="575"/>
      <c r="CN639" s="575"/>
      <c r="CO639" s="575"/>
      <c r="CP639" s="575"/>
      <c r="CQ639" s="575"/>
      <c r="CR639" s="575"/>
      <c r="CS639" s="575"/>
      <c r="CT639" s="575"/>
      <c r="CU639" s="575"/>
      <c r="CV639" s="575"/>
      <c r="CW639" s="575"/>
      <c r="CX639" s="575"/>
      <c r="CY639" s="575"/>
      <c r="CZ639" s="575"/>
      <c r="DA639" s="575"/>
      <c r="DB639" s="575"/>
      <c r="DC639" s="575"/>
      <c r="DD639" s="575"/>
      <c r="DE639" s="575"/>
      <c r="DF639" s="575"/>
      <c r="DG639" s="575"/>
      <c r="DH639" s="575"/>
      <c r="DI639" s="575"/>
      <c r="DJ639" s="575"/>
      <c r="DK639" s="575"/>
      <c r="DL639" s="575"/>
      <c r="DM639" s="575"/>
      <c r="DN639" s="575"/>
      <c r="DO639" s="575"/>
      <c r="DP639" s="575"/>
      <c r="DQ639" s="575"/>
      <c r="DR639" s="575"/>
      <c r="DS639" s="575"/>
      <c r="DT639" s="575"/>
      <c r="DU639" s="575"/>
      <c r="DV639" s="575"/>
      <c r="DW639" s="575"/>
      <c r="DX639" s="575"/>
      <c r="DY639" s="575"/>
      <c r="DZ639" s="575"/>
      <c r="EA639" s="575"/>
      <c r="EB639" s="575"/>
      <c r="EC639" s="575"/>
      <c r="ED639" s="575"/>
      <c r="EE639" s="575"/>
      <c r="EF639" s="575"/>
      <c r="EG639" s="575"/>
    </row>
    <row r="640" spans="1:137">
      <c r="A640" s="575"/>
      <c r="B640" s="575"/>
      <c r="C640" s="575"/>
      <c r="D640" s="575"/>
      <c r="E640" s="575"/>
      <c r="F640" s="575"/>
      <c r="G640" s="575"/>
      <c r="H640" s="575"/>
      <c r="I640" s="575"/>
      <c r="J640" s="575"/>
      <c r="K640" s="575"/>
      <c r="L640" s="575"/>
      <c r="M640" s="575"/>
      <c r="N640" s="575"/>
      <c r="O640" s="575"/>
      <c r="P640" s="575"/>
      <c r="Q640" s="575"/>
      <c r="R640" s="575"/>
      <c r="S640" s="575"/>
      <c r="T640" s="575"/>
      <c r="U640" s="575"/>
      <c r="V640" s="575"/>
      <c r="W640" s="575"/>
      <c r="X640" s="575"/>
      <c r="Y640" s="575"/>
      <c r="Z640" s="575"/>
      <c r="AA640" s="575"/>
      <c r="AB640" s="575"/>
      <c r="AC640" s="575"/>
      <c r="AD640" s="575"/>
      <c r="AE640" s="575"/>
      <c r="AF640" s="575"/>
      <c r="AG640" s="575"/>
      <c r="AH640" s="575"/>
      <c r="AI640" s="575"/>
      <c r="AJ640" s="575"/>
      <c r="AK640" s="575"/>
      <c r="AL640" s="575"/>
      <c r="AM640" s="575"/>
      <c r="AN640" s="575"/>
      <c r="AO640" s="575"/>
      <c r="AP640" s="575"/>
      <c r="AQ640" s="575"/>
      <c r="AR640" s="575"/>
      <c r="AS640" s="575"/>
      <c r="AT640" s="575"/>
      <c r="AU640" s="575"/>
      <c r="AV640" s="575"/>
      <c r="AW640" s="575"/>
      <c r="AX640" s="575"/>
      <c r="AY640" s="575"/>
      <c r="AZ640" s="575"/>
      <c r="BA640" s="575"/>
      <c r="BB640" s="575"/>
      <c r="BC640" s="575"/>
      <c r="BD640" s="575"/>
      <c r="BE640" s="575"/>
      <c r="BF640" s="575"/>
      <c r="BG640" s="575"/>
      <c r="BH640" s="575"/>
      <c r="BI640" s="575"/>
      <c r="BJ640" s="575"/>
      <c r="BK640" s="575"/>
      <c r="BL640" s="575"/>
      <c r="BM640" s="575"/>
      <c r="BN640" s="575"/>
      <c r="BO640" s="575"/>
      <c r="BP640" s="575"/>
      <c r="BQ640" s="575"/>
      <c r="BR640" s="575"/>
      <c r="BS640" s="575"/>
      <c r="BT640" s="575"/>
      <c r="BU640" s="575"/>
      <c r="BV640" s="575"/>
      <c r="BW640" s="575"/>
      <c r="BX640" s="575"/>
      <c r="BY640" s="575"/>
      <c r="BZ640" s="575"/>
      <c r="CA640" s="575"/>
      <c r="CB640" s="575"/>
      <c r="CC640" s="575"/>
      <c r="CD640" s="575"/>
      <c r="CE640" s="575"/>
      <c r="CF640" s="575"/>
      <c r="CG640" s="575"/>
      <c r="CH640" s="575"/>
      <c r="CI640" s="575"/>
      <c r="CJ640" s="575"/>
      <c r="CK640" s="575"/>
      <c r="CL640" s="575"/>
      <c r="CM640" s="575"/>
      <c r="CN640" s="575"/>
      <c r="CO640" s="575"/>
      <c r="CP640" s="575"/>
      <c r="CQ640" s="575"/>
      <c r="CR640" s="575"/>
      <c r="CS640" s="575"/>
      <c r="CT640" s="575"/>
      <c r="CU640" s="575"/>
      <c r="CV640" s="575"/>
      <c r="CW640" s="575"/>
      <c r="CX640" s="575"/>
      <c r="CY640" s="575"/>
      <c r="CZ640" s="575"/>
      <c r="DA640" s="575"/>
      <c r="DB640" s="575"/>
      <c r="DC640" s="575"/>
      <c r="DD640" s="575"/>
      <c r="DE640" s="575"/>
      <c r="DF640" s="575"/>
      <c r="DG640" s="575"/>
      <c r="DH640" s="575"/>
      <c r="DI640" s="575"/>
      <c r="DJ640" s="575"/>
      <c r="DK640" s="575"/>
      <c r="DL640" s="575"/>
      <c r="DM640" s="575"/>
      <c r="DN640" s="575"/>
      <c r="DO640" s="575"/>
      <c r="DP640" s="575"/>
      <c r="DQ640" s="575"/>
      <c r="DR640" s="575"/>
      <c r="DS640" s="575"/>
      <c r="DT640" s="575"/>
      <c r="DU640" s="575"/>
      <c r="DV640" s="575"/>
      <c r="DW640" s="575"/>
      <c r="DX640" s="575"/>
      <c r="DY640" s="575"/>
      <c r="DZ640" s="575"/>
      <c r="EA640" s="575"/>
      <c r="EB640" s="575"/>
      <c r="EC640" s="575"/>
      <c r="ED640" s="575"/>
      <c r="EE640" s="575"/>
      <c r="EF640" s="575"/>
      <c r="EG640" s="575"/>
    </row>
    <row r="641" spans="1:137">
      <c r="A641" s="575"/>
      <c r="B641" s="575"/>
      <c r="C641" s="575"/>
      <c r="D641" s="575"/>
      <c r="E641" s="575"/>
      <c r="F641" s="575"/>
      <c r="G641" s="575"/>
      <c r="H641" s="575"/>
      <c r="I641" s="575"/>
      <c r="J641" s="575"/>
      <c r="K641" s="575"/>
      <c r="L641" s="575"/>
      <c r="M641" s="575"/>
      <c r="N641" s="575"/>
      <c r="O641" s="575"/>
      <c r="P641" s="575"/>
      <c r="Q641" s="575"/>
      <c r="R641" s="575"/>
      <c r="S641" s="575"/>
      <c r="T641" s="575"/>
      <c r="U641" s="575"/>
      <c r="V641" s="575"/>
      <c r="W641" s="575"/>
      <c r="X641" s="575"/>
      <c r="Y641" s="575"/>
      <c r="Z641" s="575"/>
      <c r="AA641" s="575"/>
      <c r="AB641" s="575"/>
      <c r="AC641" s="575"/>
      <c r="AD641" s="575"/>
      <c r="AE641" s="575"/>
      <c r="AF641" s="575"/>
      <c r="AG641" s="575"/>
      <c r="AH641" s="575"/>
      <c r="AI641" s="575"/>
      <c r="AJ641" s="575"/>
      <c r="AK641" s="575"/>
      <c r="AL641" s="575"/>
      <c r="AM641" s="575"/>
      <c r="AN641" s="575"/>
      <c r="AO641" s="575"/>
      <c r="AP641" s="575"/>
      <c r="AQ641" s="575"/>
      <c r="AR641" s="575"/>
      <c r="AS641" s="575"/>
      <c r="AT641" s="575"/>
      <c r="AU641" s="575"/>
      <c r="AV641" s="575"/>
      <c r="AW641" s="575"/>
      <c r="AX641" s="575"/>
      <c r="AY641" s="575"/>
      <c r="AZ641" s="575"/>
      <c r="BA641" s="575"/>
      <c r="BB641" s="575"/>
      <c r="BC641" s="575"/>
      <c r="BD641" s="575"/>
      <c r="BE641" s="575"/>
      <c r="BF641" s="575"/>
      <c r="BG641" s="575"/>
      <c r="BH641" s="575"/>
      <c r="BI641" s="575"/>
      <c r="BJ641" s="575"/>
      <c r="BK641" s="575"/>
      <c r="BL641" s="575"/>
      <c r="BM641" s="575"/>
      <c r="BN641" s="575"/>
      <c r="BO641" s="575"/>
      <c r="BP641" s="575"/>
      <c r="BQ641" s="575"/>
      <c r="BR641" s="575"/>
      <c r="BS641" s="575"/>
      <c r="BT641" s="575"/>
      <c r="BU641" s="575"/>
      <c r="BV641" s="575"/>
      <c r="BW641" s="575"/>
      <c r="BX641" s="575"/>
      <c r="BY641" s="575"/>
      <c r="BZ641" s="575"/>
      <c r="CA641" s="575"/>
      <c r="CB641" s="575"/>
      <c r="CC641" s="575"/>
      <c r="CD641" s="575"/>
      <c r="CE641" s="575"/>
      <c r="CF641" s="575"/>
      <c r="CG641" s="575"/>
      <c r="CH641" s="575"/>
      <c r="CI641" s="575"/>
      <c r="CJ641" s="575"/>
      <c r="CK641" s="575"/>
      <c r="CL641" s="575"/>
      <c r="CM641" s="575"/>
      <c r="CN641" s="575"/>
      <c r="CO641" s="575"/>
      <c r="CP641" s="575"/>
      <c r="CQ641" s="575"/>
      <c r="CR641" s="575"/>
      <c r="CS641" s="575"/>
      <c r="CT641" s="575"/>
      <c r="CU641" s="575"/>
      <c r="CV641" s="575"/>
      <c r="CW641" s="575"/>
      <c r="CX641" s="575"/>
      <c r="CY641" s="575"/>
      <c r="CZ641" s="575"/>
      <c r="DA641" s="575"/>
      <c r="DB641" s="575"/>
      <c r="DC641" s="575"/>
      <c r="DD641" s="575"/>
      <c r="DE641" s="575"/>
      <c r="DF641" s="575"/>
      <c r="DG641" s="575"/>
      <c r="DH641" s="575"/>
      <c r="DI641" s="575"/>
      <c r="DJ641" s="575"/>
      <c r="DK641" s="575"/>
      <c r="DL641" s="575"/>
      <c r="DM641" s="575"/>
      <c r="DN641" s="575"/>
      <c r="DO641" s="575"/>
      <c r="DP641" s="575"/>
      <c r="DQ641" s="575"/>
      <c r="DR641" s="575"/>
      <c r="DS641" s="575"/>
      <c r="DT641" s="575"/>
      <c r="DU641" s="575"/>
      <c r="DV641" s="575"/>
      <c r="DW641" s="575"/>
      <c r="DX641" s="575"/>
      <c r="DY641" s="575"/>
      <c r="DZ641" s="575"/>
      <c r="EA641" s="575"/>
      <c r="EB641" s="575"/>
      <c r="EC641" s="575"/>
      <c r="ED641" s="575"/>
      <c r="EE641" s="575"/>
      <c r="EF641" s="575"/>
      <c r="EG641" s="575"/>
    </row>
    <row r="642" spans="1:137">
      <c r="A642" s="575"/>
      <c r="B642" s="575"/>
      <c r="C642" s="575"/>
      <c r="D642" s="575"/>
      <c r="E642" s="575"/>
      <c r="F642" s="575"/>
      <c r="G642" s="575"/>
      <c r="H642" s="575"/>
      <c r="I642" s="575"/>
      <c r="J642" s="575"/>
      <c r="K642" s="575"/>
      <c r="L642" s="575"/>
      <c r="M642" s="575"/>
      <c r="N642" s="575"/>
      <c r="O642" s="575"/>
      <c r="P642" s="575"/>
      <c r="Q642" s="575"/>
      <c r="R642" s="575"/>
      <c r="S642" s="575"/>
      <c r="T642" s="575"/>
      <c r="U642" s="575"/>
      <c r="V642" s="575"/>
      <c r="W642" s="575"/>
      <c r="X642" s="575"/>
      <c r="Y642" s="575"/>
      <c r="Z642" s="575"/>
      <c r="AA642" s="575"/>
      <c r="AB642" s="575"/>
      <c r="AC642" s="575"/>
      <c r="AD642" s="575"/>
      <c r="AE642" s="575"/>
      <c r="AF642" s="575"/>
      <c r="AG642" s="575"/>
      <c r="AH642" s="575"/>
      <c r="AI642" s="575"/>
      <c r="AJ642" s="575"/>
      <c r="AK642" s="575"/>
      <c r="AL642" s="575"/>
      <c r="AM642" s="575"/>
      <c r="AN642" s="575"/>
      <c r="AO642" s="575"/>
      <c r="AP642" s="575"/>
      <c r="AQ642" s="575"/>
      <c r="AR642" s="575"/>
      <c r="AS642" s="575"/>
      <c r="AT642" s="575"/>
      <c r="AU642" s="575"/>
      <c r="AV642" s="575"/>
      <c r="AW642" s="575"/>
      <c r="AX642" s="575"/>
      <c r="AY642" s="575"/>
      <c r="AZ642" s="575"/>
      <c r="BA642" s="575"/>
      <c r="BB642" s="575"/>
      <c r="BC642" s="575"/>
      <c r="BD642" s="575"/>
      <c r="BE642" s="575"/>
      <c r="BF642" s="575"/>
      <c r="BG642" s="575"/>
      <c r="BH642" s="575"/>
      <c r="BI642" s="575"/>
      <c r="BJ642" s="575"/>
      <c r="BK642" s="575"/>
      <c r="BL642" s="575"/>
      <c r="BM642" s="575"/>
      <c r="BN642" s="575"/>
      <c r="BO642" s="575"/>
      <c r="BP642" s="575"/>
      <c r="BQ642" s="575"/>
      <c r="BR642" s="575"/>
      <c r="BS642" s="575"/>
      <c r="BT642" s="575"/>
      <c r="BU642" s="575"/>
      <c r="BV642" s="575"/>
      <c r="BW642" s="575"/>
      <c r="BX642" s="575"/>
      <c r="BY642" s="575"/>
      <c r="BZ642" s="575"/>
      <c r="CA642" s="575"/>
      <c r="CB642" s="575"/>
      <c r="CC642" s="575"/>
      <c r="CD642" s="575"/>
      <c r="CE642" s="575"/>
      <c r="CF642" s="575"/>
      <c r="CG642" s="575"/>
      <c r="CH642" s="575"/>
      <c r="CI642" s="575"/>
      <c r="CJ642" s="575"/>
      <c r="CK642" s="575"/>
      <c r="CL642" s="575"/>
      <c r="CM642" s="575"/>
      <c r="CN642" s="575"/>
      <c r="CO642" s="575"/>
      <c r="CP642" s="575"/>
      <c r="CQ642" s="575"/>
      <c r="CR642" s="575"/>
      <c r="CS642" s="575"/>
      <c r="CT642" s="575"/>
      <c r="CU642" s="575"/>
      <c r="CV642" s="575"/>
      <c r="CW642" s="575"/>
      <c r="CX642" s="575"/>
      <c r="CY642" s="575"/>
      <c r="CZ642" s="575"/>
      <c r="DA642" s="575"/>
      <c r="DB642" s="575"/>
      <c r="DC642" s="575"/>
      <c r="DD642" s="575"/>
      <c r="DE642" s="575"/>
      <c r="DF642" s="575"/>
      <c r="DG642" s="575"/>
      <c r="DH642" s="575"/>
      <c r="DI642" s="575"/>
      <c r="DJ642" s="575"/>
      <c r="DK642" s="575"/>
      <c r="DL642" s="575"/>
      <c r="DM642" s="575"/>
      <c r="DN642" s="575"/>
      <c r="DO642" s="575"/>
      <c r="DP642" s="575"/>
      <c r="DQ642" s="575"/>
      <c r="DR642" s="575"/>
      <c r="DS642" s="575"/>
      <c r="DT642" s="575"/>
      <c r="DU642" s="575"/>
      <c r="DV642" s="575"/>
      <c r="DW642" s="575"/>
      <c r="DX642" s="575"/>
      <c r="DY642" s="575"/>
      <c r="DZ642" s="575"/>
      <c r="EA642" s="575"/>
      <c r="EB642" s="575"/>
      <c r="EC642" s="575"/>
      <c r="ED642" s="575"/>
      <c r="EE642" s="575"/>
      <c r="EF642" s="575"/>
      <c r="EG642" s="575"/>
    </row>
    <row r="643" spans="1:137">
      <c r="A643" s="575"/>
      <c r="B643" s="575"/>
      <c r="C643" s="575"/>
      <c r="D643" s="575"/>
      <c r="E643" s="575"/>
      <c r="F643" s="575"/>
      <c r="G643" s="575"/>
      <c r="H643" s="575"/>
      <c r="I643" s="575"/>
      <c r="J643" s="575"/>
      <c r="K643" s="575"/>
      <c r="L643" s="575"/>
      <c r="M643" s="575"/>
      <c r="N643" s="575"/>
      <c r="O643" s="575"/>
      <c r="P643" s="575"/>
      <c r="Q643" s="575"/>
      <c r="R643" s="575"/>
      <c r="S643" s="575"/>
      <c r="T643" s="575"/>
      <c r="U643" s="575"/>
      <c r="V643" s="575"/>
      <c r="W643" s="575"/>
      <c r="X643" s="575"/>
      <c r="Y643" s="575"/>
      <c r="Z643" s="575"/>
      <c r="AA643" s="575"/>
      <c r="AB643" s="575"/>
      <c r="AC643" s="575"/>
      <c r="AD643" s="575"/>
      <c r="AE643" s="575"/>
      <c r="AF643" s="575"/>
      <c r="AG643" s="575"/>
      <c r="AH643" s="575"/>
      <c r="AI643" s="575"/>
      <c r="AJ643" s="575"/>
      <c r="AK643" s="575"/>
      <c r="AL643" s="575"/>
      <c r="AM643" s="575"/>
      <c r="AN643" s="575"/>
      <c r="AO643" s="575"/>
      <c r="AP643" s="575"/>
      <c r="AQ643" s="575"/>
      <c r="AR643" s="575"/>
      <c r="AS643" s="575"/>
      <c r="AT643" s="575"/>
      <c r="AU643" s="575"/>
      <c r="AV643" s="575"/>
      <c r="AW643" s="575"/>
      <c r="AX643" s="575"/>
      <c r="AY643" s="575"/>
      <c r="AZ643" s="575"/>
      <c r="BA643" s="575"/>
      <c r="BB643" s="575"/>
      <c r="BC643" s="575"/>
      <c r="BD643" s="575"/>
      <c r="BE643" s="575"/>
      <c r="BF643" s="575"/>
      <c r="BG643" s="575"/>
      <c r="BH643" s="575"/>
      <c r="BI643" s="575"/>
      <c r="BJ643" s="575"/>
      <c r="BK643" s="575"/>
      <c r="BL643" s="575"/>
      <c r="BM643" s="575"/>
      <c r="BN643" s="575"/>
      <c r="BO643" s="575"/>
      <c r="BP643" s="575"/>
      <c r="BQ643" s="575"/>
      <c r="BR643" s="575"/>
      <c r="BS643" s="575"/>
      <c r="BT643" s="575"/>
      <c r="BU643" s="575"/>
      <c r="BV643" s="575"/>
      <c r="BW643" s="575"/>
      <c r="BX643" s="575"/>
      <c r="BY643" s="575"/>
      <c r="BZ643" s="575"/>
      <c r="CA643" s="575"/>
      <c r="CB643" s="575"/>
      <c r="CC643" s="575"/>
      <c r="CD643" s="575"/>
      <c r="CE643" s="575"/>
      <c r="CF643" s="575"/>
      <c r="CG643" s="575"/>
      <c r="CH643" s="575"/>
      <c r="CI643" s="575"/>
      <c r="CJ643" s="575"/>
      <c r="CK643" s="575"/>
      <c r="CL643" s="575"/>
      <c r="CM643" s="575"/>
      <c r="CN643" s="575"/>
      <c r="CO643" s="575"/>
      <c r="CP643" s="575"/>
      <c r="CQ643" s="575"/>
      <c r="CR643" s="575"/>
      <c r="CS643" s="575"/>
      <c r="CT643" s="575"/>
      <c r="CU643" s="575"/>
      <c r="CV643" s="575"/>
      <c r="CW643" s="575"/>
      <c r="CX643" s="575"/>
      <c r="CY643" s="575"/>
      <c r="CZ643" s="575"/>
      <c r="DA643" s="575"/>
      <c r="DB643" s="575"/>
      <c r="DC643" s="575"/>
      <c r="DD643" s="575"/>
      <c r="DE643" s="575"/>
      <c r="DF643" s="575"/>
      <c r="DG643" s="575"/>
      <c r="DH643" s="575"/>
      <c r="DI643" s="575"/>
      <c r="DJ643" s="575"/>
      <c r="DK643" s="575"/>
      <c r="DL643" s="575"/>
      <c r="DM643" s="575"/>
      <c r="DN643" s="575"/>
      <c r="DO643" s="575"/>
      <c r="DP643" s="575"/>
      <c r="DQ643" s="575"/>
      <c r="DR643" s="575"/>
      <c r="DS643" s="575"/>
      <c r="DT643" s="575"/>
      <c r="DU643" s="575"/>
      <c r="DV643" s="575"/>
      <c r="DW643" s="575"/>
      <c r="DX643" s="575"/>
      <c r="DY643" s="575"/>
      <c r="DZ643" s="575"/>
      <c r="EA643" s="575"/>
      <c r="EB643" s="575"/>
      <c r="EC643" s="575"/>
      <c r="ED643" s="575"/>
      <c r="EE643" s="575"/>
      <c r="EF643" s="575"/>
      <c r="EG643" s="575"/>
    </row>
    <row r="644" spans="1:137">
      <c r="A644" s="575"/>
      <c r="B644" s="575"/>
      <c r="C644" s="575"/>
      <c r="D644" s="575"/>
      <c r="E644" s="575"/>
      <c r="F644" s="575"/>
      <c r="G644" s="575"/>
      <c r="H644" s="575"/>
      <c r="I644" s="575"/>
      <c r="J644" s="575"/>
      <c r="K644" s="575"/>
      <c r="L644" s="575"/>
      <c r="M644" s="575"/>
      <c r="N644" s="575"/>
      <c r="O644" s="575"/>
      <c r="P644" s="575"/>
      <c r="Q644" s="575"/>
      <c r="R644" s="575"/>
      <c r="S644" s="575"/>
      <c r="T644" s="575"/>
      <c r="U644" s="575"/>
      <c r="V644" s="575"/>
      <c r="W644" s="575"/>
      <c r="X644" s="575"/>
      <c r="Y644" s="575"/>
      <c r="Z644" s="575"/>
      <c r="AA644" s="575"/>
      <c r="AB644" s="575"/>
      <c r="AC644" s="575"/>
      <c r="AD644" s="575"/>
      <c r="AE644" s="575"/>
      <c r="AF644" s="575"/>
      <c r="AG644" s="575"/>
      <c r="AH644" s="575"/>
      <c r="AI644" s="575"/>
      <c r="AJ644" s="575"/>
      <c r="AK644" s="575"/>
      <c r="AL644" s="575"/>
      <c r="AM644" s="575"/>
      <c r="AN644" s="575"/>
      <c r="AO644" s="575"/>
      <c r="AP644" s="575"/>
      <c r="AQ644" s="575"/>
      <c r="AR644" s="575"/>
      <c r="AS644" s="575"/>
      <c r="AT644" s="575"/>
      <c r="AU644" s="575"/>
      <c r="AV644" s="575"/>
      <c r="AW644" s="575"/>
      <c r="AX644" s="575"/>
      <c r="AY644" s="575"/>
      <c r="AZ644" s="575"/>
      <c r="BA644" s="575"/>
      <c r="BB644" s="575"/>
      <c r="BC644" s="575"/>
      <c r="BD644" s="575"/>
      <c r="BE644" s="575"/>
      <c r="BF644" s="575"/>
      <c r="BG644" s="575"/>
      <c r="BH644" s="575"/>
      <c r="BI644" s="575"/>
      <c r="BJ644" s="575"/>
      <c r="BK644" s="575"/>
      <c r="BL644" s="575"/>
      <c r="BM644" s="575"/>
      <c r="BN644" s="575"/>
      <c r="BO644" s="575"/>
      <c r="BP644" s="575"/>
      <c r="BQ644" s="575"/>
      <c r="BR644" s="575"/>
      <c r="BS644" s="575"/>
      <c r="BT644" s="575"/>
      <c r="BU644" s="575"/>
      <c r="BV644" s="575"/>
      <c r="BW644" s="575"/>
      <c r="BX644" s="575"/>
      <c r="BY644" s="575"/>
      <c r="BZ644" s="575"/>
      <c r="CA644" s="575"/>
      <c r="CB644" s="575"/>
      <c r="CC644" s="575"/>
      <c r="CD644" s="575"/>
      <c r="CE644" s="575"/>
      <c r="CF644" s="575"/>
      <c r="CG644" s="575"/>
      <c r="CH644" s="575"/>
      <c r="CI644" s="575"/>
      <c r="CJ644" s="575"/>
      <c r="CK644" s="575"/>
      <c r="CL644" s="575"/>
      <c r="CM644" s="575"/>
      <c r="CN644" s="575"/>
      <c r="CO644" s="575"/>
      <c r="CP644" s="575"/>
      <c r="CQ644" s="575"/>
      <c r="CR644" s="575"/>
      <c r="CS644" s="575"/>
      <c r="CT644" s="575"/>
      <c r="CU644" s="575"/>
      <c r="CV644" s="575"/>
      <c r="CW644" s="575"/>
      <c r="CX644" s="575"/>
      <c r="CY644" s="575"/>
      <c r="CZ644" s="575"/>
      <c r="DA644" s="575"/>
      <c r="DB644" s="575"/>
      <c r="DC644" s="575"/>
      <c r="DD644" s="575"/>
      <c r="DE644" s="575"/>
      <c r="DF644" s="575"/>
      <c r="DG644" s="575"/>
      <c r="DH644" s="575"/>
      <c r="DI644" s="575"/>
      <c r="DJ644" s="575"/>
      <c r="DK644" s="575"/>
      <c r="DL644" s="575"/>
      <c r="DM644" s="575"/>
      <c r="DN644" s="575"/>
      <c r="DO644" s="575"/>
      <c r="DP644" s="575"/>
      <c r="DQ644" s="575"/>
      <c r="DR644" s="575"/>
      <c r="DS644" s="575"/>
      <c r="DT644" s="575"/>
      <c r="DU644" s="575"/>
      <c r="DV644" s="575"/>
      <c r="DW644" s="575"/>
      <c r="DX644" s="575"/>
      <c r="DY644" s="575"/>
      <c r="DZ644" s="575"/>
      <c r="EA644" s="575"/>
      <c r="EB644" s="575"/>
      <c r="EC644" s="575"/>
      <c r="ED644" s="575"/>
      <c r="EE644" s="575"/>
      <c r="EF644" s="575"/>
      <c r="EG644" s="575"/>
    </row>
    <row r="645" spans="1:137">
      <c r="A645" s="575"/>
      <c r="B645" s="575"/>
      <c r="C645" s="575"/>
      <c r="D645" s="575"/>
      <c r="E645" s="575"/>
      <c r="F645" s="575"/>
      <c r="G645" s="575"/>
      <c r="H645" s="575"/>
      <c r="I645" s="575"/>
      <c r="J645" s="575"/>
      <c r="K645" s="575"/>
      <c r="L645" s="575"/>
      <c r="M645" s="575"/>
      <c r="N645" s="575"/>
      <c r="O645" s="575"/>
      <c r="P645" s="575"/>
      <c r="Q645" s="575"/>
      <c r="R645" s="575"/>
      <c r="S645" s="575"/>
      <c r="T645" s="575"/>
      <c r="U645" s="575"/>
      <c r="V645" s="575"/>
      <c r="W645" s="575"/>
      <c r="X645" s="575"/>
      <c r="Y645" s="575"/>
      <c r="Z645" s="575"/>
      <c r="AA645" s="575"/>
      <c r="AB645" s="575"/>
      <c r="AC645" s="575"/>
      <c r="AD645" s="575"/>
      <c r="AE645" s="575"/>
      <c r="AF645" s="575"/>
      <c r="AG645" s="575"/>
      <c r="AH645" s="575"/>
      <c r="AI645" s="575"/>
      <c r="AJ645" s="575"/>
      <c r="AK645" s="575"/>
      <c r="AL645" s="575"/>
      <c r="AM645" s="575"/>
      <c r="AN645" s="575"/>
      <c r="AO645" s="575"/>
      <c r="AP645" s="575"/>
      <c r="AQ645" s="575"/>
      <c r="AR645" s="575"/>
      <c r="AS645" s="575"/>
      <c r="AT645" s="575"/>
      <c r="AU645" s="575"/>
      <c r="AV645" s="575"/>
      <c r="AW645" s="575"/>
      <c r="AX645" s="575"/>
      <c r="AY645" s="575"/>
      <c r="AZ645" s="575"/>
      <c r="BA645" s="575"/>
      <c r="BB645" s="575"/>
      <c r="BC645" s="575"/>
      <c r="BD645" s="575"/>
      <c r="BE645" s="575"/>
      <c r="BF645" s="575"/>
      <c r="BG645" s="575"/>
      <c r="BH645" s="575"/>
      <c r="BI645" s="575"/>
      <c r="BJ645" s="575"/>
      <c r="BK645" s="575"/>
      <c r="BL645" s="575"/>
      <c r="BM645" s="575"/>
      <c r="BN645" s="575"/>
      <c r="BO645" s="575"/>
      <c r="BP645" s="575"/>
      <c r="BQ645" s="575"/>
      <c r="BR645" s="575"/>
      <c r="BS645" s="575"/>
      <c r="BT645" s="575"/>
      <c r="BU645" s="575"/>
      <c r="BV645" s="575"/>
      <c r="BW645" s="575"/>
      <c r="BX645" s="575"/>
      <c r="BY645" s="575"/>
      <c r="BZ645" s="575"/>
      <c r="CA645" s="575"/>
      <c r="CB645" s="575"/>
      <c r="CC645" s="575"/>
      <c r="CD645" s="575"/>
      <c r="CE645" s="575"/>
      <c r="CF645" s="575"/>
      <c r="CG645" s="575"/>
      <c r="CH645" s="575"/>
      <c r="CI645" s="575"/>
      <c r="CJ645" s="575"/>
      <c r="CK645" s="575"/>
      <c r="CL645" s="575"/>
      <c r="CM645" s="575"/>
      <c r="CN645" s="575"/>
      <c r="CO645" s="575"/>
      <c r="CP645" s="575"/>
      <c r="CQ645" s="575"/>
      <c r="CR645" s="575"/>
      <c r="CS645" s="575"/>
      <c r="CT645" s="575"/>
      <c r="CU645" s="575"/>
      <c r="CV645" s="575"/>
      <c r="CW645" s="575"/>
      <c r="CX645" s="575"/>
      <c r="CY645" s="575"/>
      <c r="CZ645" s="575"/>
      <c r="DA645" s="575"/>
      <c r="DB645" s="575"/>
      <c r="DC645" s="575"/>
      <c r="DD645" s="575"/>
      <c r="DE645" s="575"/>
      <c r="DF645" s="575"/>
      <c r="DG645" s="575"/>
      <c r="DH645" s="575"/>
      <c r="DI645" s="575"/>
      <c r="DJ645" s="575"/>
      <c r="DK645" s="575"/>
      <c r="DL645" s="575"/>
      <c r="DM645" s="575"/>
      <c r="DN645" s="575"/>
      <c r="DO645" s="575"/>
      <c r="DP645" s="575"/>
      <c r="DQ645" s="575"/>
      <c r="DR645" s="575"/>
      <c r="DS645" s="575"/>
      <c r="DT645" s="575"/>
      <c r="DU645" s="575"/>
      <c r="DV645" s="575"/>
      <c r="DW645" s="575"/>
      <c r="DX645" s="575"/>
      <c r="DY645" s="575"/>
      <c r="DZ645" s="575"/>
      <c r="EA645" s="575"/>
      <c r="EB645" s="575"/>
      <c r="EC645" s="575"/>
      <c r="ED645" s="575"/>
      <c r="EE645" s="575"/>
      <c r="EF645" s="575"/>
      <c r="EG645" s="575"/>
    </row>
    <row r="646" spans="1:137">
      <c r="A646" s="575"/>
      <c r="B646" s="575"/>
      <c r="C646" s="575"/>
      <c r="D646" s="575"/>
      <c r="E646" s="575"/>
      <c r="F646" s="575"/>
      <c r="G646" s="575"/>
      <c r="H646" s="575"/>
      <c r="I646" s="575"/>
      <c r="J646" s="575"/>
      <c r="K646" s="575"/>
      <c r="L646" s="575"/>
      <c r="M646" s="575"/>
      <c r="N646" s="575"/>
      <c r="O646" s="575"/>
      <c r="P646" s="575"/>
      <c r="Q646" s="575"/>
      <c r="R646" s="575"/>
      <c r="S646" s="575"/>
      <c r="T646" s="575"/>
      <c r="U646" s="575"/>
      <c r="V646" s="575"/>
      <c r="W646" s="575"/>
      <c r="X646" s="575"/>
      <c r="Y646" s="575"/>
      <c r="Z646" s="575"/>
      <c r="AA646" s="575"/>
      <c r="AB646" s="575"/>
      <c r="AC646" s="575"/>
      <c r="AD646" s="575"/>
      <c r="AE646" s="575"/>
      <c r="AF646" s="575"/>
      <c r="AG646" s="575"/>
      <c r="AH646" s="575"/>
      <c r="AI646" s="575"/>
      <c r="AJ646" s="575"/>
      <c r="AK646" s="575"/>
      <c r="AL646" s="575"/>
      <c r="AM646" s="575"/>
      <c r="AN646" s="575"/>
      <c r="AO646" s="575"/>
      <c r="AP646" s="575"/>
      <c r="AQ646" s="575"/>
      <c r="AR646" s="575"/>
      <c r="AS646" s="575"/>
      <c r="AT646" s="575"/>
      <c r="AU646" s="575"/>
      <c r="AV646" s="575"/>
      <c r="AW646" s="575"/>
      <c r="AX646" s="575"/>
      <c r="AY646" s="575"/>
      <c r="AZ646" s="575"/>
      <c r="BA646" s="575"/>
      <c r="BB646" s="575"/>
      <c r="BC646" s="575"/>
      <c r="BD646" s="575"/>
      <c r="BE646" s="575"/>
      <c r="BF646" s="575"/>
      <c r="BG646" s="575"/>
      <c r="BH646" s="575"/>
      <c r="BI646" s="575"/>
      <c r="BJ646" s="575"/>
      <c r="BK646" s="575"/>
      <c r="BL646" s="575"/>
      <c r="BM646" s="575"/>
      <c r="BN646" s="575"/>
      <c r="BO646" s="575"/>
      <c r="BP646" s="575"/>
      <c r="BQ646" s="575"/>
      <c r="BR646" s="575"/>
      <c r="BS646" s="575"/>
      <c r="BT646" s="575"/>
      <c r="BU646" s="575"/>
      <c r="BV646" s="575"/>
      <c r="BW646" s="575"/>
      <c r="BX646" s="575"/>
      <c r="BY646" s="575"/>
      <c r="BZ646" s="575"/>
      <c r="CA646" s="575"/>
      <c r="CB646" s="575"/>
      <c r="CC646" s="575"/>
      <c r="CD646" s="575"/>
      <c r="CE646" s="575"/>
      <c r="CF646" s="575"/>
      <c r="CG646" s="575"/>
      <c r="CH646" s="575"/>
      <c r="CI646" s="575"/>
      <c r="CJ646" s="575"/>
      <c r="CK646" s="575"/>
      <c r="CL646" s="575"/>
      <c r="CM646" s="575"/>
      <c r="CN646" s="575"/>
      <c r="CO646" s="575"/>
      <c r="CP646" s="575"/>
      <c r="CQ646" s="575"/>
      <c r="CR646" s="575"/>
      <c r="CS646" s="575"/>
      <c r="CT646" s="575"/>
      <c r="CU646" s="575"/>
      <c r="CV646" s="575"/>
      <c r="CW646" s="575"/>
      <c r="CX646" s="575"/>
      <c r="CY646" s="575"/>
      <c r="CZ646" s="575"/>
      <c r="DA646" s="575"/>
      <c r="DB646" s="575"/>
      <c r="DC646" s="575"/>
      <c r="DD646" s="575"/>
      <c r="DE646" s="575"/>
      <c r="DF646" s="575"/>
      <c r="DG646" s="575"/>
      <c r="DH646" s="575"/>
      <c r="DI646" s="575"/>
      <c r="DJ646" s="575"/>
      <c r="DK646" s="575"/>
      <c r="DL646" s="575"/>
      <c r="DM646" s="575"/>
      <c r="DN646" s="575"/>
      <c r="DO646" s="575"/>
      <c r="DP646" s="575"/>
      <c r="DQ646" s="575"/>
      <c r="DR646" s="575"/>
      <c r="DS646" s="575"/>
      <c r="DT646" s="575"/>
      <c r="DU646" s="575"/>
      <c r="DV646" s="575"/>
      <c r="DW646" s="575"/>
      <c r="DX646" s="575"/>
      <c r="DY646" s="575"/>
      <c r="DZ646" s="575"/>
      <c r="EA646" s="575"/>
      <c r="EB646" s="575"/>
      <c r="EC646" s="575"/>
      <c r="ED646" s="575"/>
      <c r="EE646" s="575"/>
      <c r="EF646" s="575"/>
      <c r="EG646" s="575"/>
    </row>
    <row r="647" spans="1:137">
      <c r="A647" s="575"/>
      <c r="B647" s="575"/>
      <c r="C647" s="575"/>
      <c r="D647" s="575"/>
      <c r="E647" s="575"/>
      <c r="F647" s="575"/>
      <c r="G647" s="575"/>
      <c r="H647" s="575"/>
      <c r="I647" s="575"/>
      <c r="J647" s="575"/>
      <c r="K647" s="575"/>
      <c r="L647" s="575"/>
      <c r="M647" s="575"/>
      <c r="N647" s="575"/>
      <c r="O647" s="575"/>
      <c r="P647" s="575"/>
      <c r="Q647" s="575"/>
      <c r="R647" s="575"/>
      <c r="S647" s="575"/>
      <c r="T647" s="575"/>
      <c r="U647" s="575"/>
      <c r="V647" s="575"/>
      <c r="W647" s="575"/>
      <c r="X647" s="575"/>
      <c r="Y647" s="575"/>
      <c r="Z647" s="575"/>
      <c r="AA647" s="575"/>
      <c r="AB647" s="575"/>
      <c r="AC647" s="575"/>
      <c r="AD647" s="575"/>
      <c r="AE647" s="575"/>
      <c r="AF647" s="575"/>
      <c r="AG647" s="575"/>
      <c r="AH647" s="575"/>
      <c r="AI647" s="575"/>
      <c r="AJ647" s="575"/>
      <c r="AK647" s="575"/>
      <c r="AL647" s="575"/>
      <c r="AM647" s="575"/>
      <c r="AN647" s="575"/>
      <c r="AO647" s="575"/>
      <c r="AP647" s="575"/>
      <c r="AQ647" s="575"/>
      <c r="AR647" s="575"/>
      <c r="AS647" s="575"/>
      <c r="AT647" s="575"/>
      <c r="AU647" s="575"/>
      <c r="AV647" s="575"/>
      <c r="AW647" s="575"/>
      <c r="AX647" s="575"/>
      <c r="AY647" s="575"/>
      <c r="AZ647" s="575"/>
      <c r="BA647" s="575"/>
      <c r="BB647" s="575"/>
      <c r="BC647" s="575"/>
      <c r="BD647" s="575"/>
      <c r="BE647" s="575"/>
      <c r="BF647" s="575"/>
      <c r="BG647" s="575"/>
      <c r="BH647" s="575"/>
      <c r="BI647" s="575"/>
      <c r="BJ647" s="575"/>
      <c r="BK647" s="575"/>
      <c r="BL647" s="575"/>
      <c r="BM647" s="575"/>
      <c r="BN647" s="575"/>
      <c r="BO647" s="575"/>
      <c r="BP647" s="575"/>
      <c r="BQ647" s="575"/>
      <c r="BR647" s="575"/>
      <c r="BS647" s="575"/>
      <c r="BT647" s="575"/>
      <c r="BU647" s="575"/>
      <c r="BV647" s="575"/>
      <c r="BW647" s="575"/>
      <c r="BX647" s="575"/>
      <c r="BY647" s="575"/>
      <c r="BZ647" s="575"/>
      <c r="CA647" s="575"/>
      <c r="CB647" s="575"/>
      <c r="CC647" s="575"/>
      <c r="CD647" s="575"/>
      <c r="CE647" s="575"/>
      <c r="CF647" s="575"/>
      <c r="CG647" s="575"/>
      <c r="CH647" s="575"/>
      <c r="CI647" s="575"/>
      <c r="CJ647" s="575"/>
      <c r="CK647" s="575"/>
      <c r="CL647" s="575"/>
      <c r="CM647" s="575"/>
      <c r="CN647" s="575"/>
      <c r="CO647" s="575"/>
      <c r="CP647" s="575"/>
      <c r="CQ647" s="575"/>
      <c r="CR647" s="575"/>
      <c r="CS647" s="575"/>
      <c r="CT647" s="575"/>
      <c r="CU647" s="575"/>
      <c r="CV647" s="575"/>
      <c r="CW647" s="575"/>
      <c r="CX647" s="575"/>
      <c r="CY647" s="575"/>
      <c r="CZ647" s="575"/>
      <c r="DA647" s="575"/>
      <c r="DB647" s="575"/>
      <c r="DC647" s="575"/>
      <c r="DD647" s="575"/>
      <c r="DE647" s="575"/>
      <c r="DF647" s="575"/>
      <c r="DG647" s="575"/>
      <c r="DH647" s="575"/>
      <c r="DI647" s="575"/>
      <c r="DJ647" s="575"/>
      <c r="DK647" s="575"/>
      <c r="DL647" s="575"/>
      <c r="DM647" s="575"/>
      <c r="DN647" s="575"/>
      <c r="DO647" s="575"/>
      <c r="DP647" s="575"/>
      <c r="DQ647" s="575"/>
      <c r="DR647" s="575"/>
      <c r="DS647" s="575"/>
      <c r="DT647" s="575"/>
      <c r="DU647" s="575"/>
      <c r="DV647" s="575"/>
      <c r="DW647" s="575"/>
      <c r="DX647" s="575"/>
      <c r="DY647" s="575"/>
      <c r="DZ647" s="575"/>
      <c r="EA647" s="575"/>
      <c r="EB647" s="575"/>
      <c r="EC647" s="575"/>
      <c r="ED647" s="575"/>
      <c r="EE647" s="575"/>
      <c r="EF647" s="575"/>
      <c r="EG647" s="575"/>
    </row>
    <row r="648" spans="1:137">
      <c r="A648" s="575"/>
      <c r="B648" s="575"/>
      <c r="C648" s="575"/>
      <c r="D648" s="575"/>
      <c r="E648" s="575"/>
      <c r="F648" s="575"/>
      <c r="G648" s="575"/>
      <c r="H648" s="575"/>
      <c r="I648" s="575"/>
      <c r="J648" s="575"/>
      <c r="K648" s="575"/>
      <c r="L648" s="575"/>
      <c r="M648" s="575"/>
      <c r="N648" s="575"/>
      <c r="O648" s="575"/>
      <c r="P648" s="575"/>
      <c r="Q648" s="575"/>
      <c r="R648" s="575"/>
      <c r="S648" s="575"/>
      <c r="T648" s="575"/>
      <c r="U648" s="575"/>
      <c r="V648" s="575"/>
      <c r="W648" s="575"/>
      <c r="X648" s="575"/>
      <c r="Y648" s="575"/>
      <c r="Z648" s="575"/>
      <c r="AA648" s="575"/>
      <c r="AB648" s="575"/>
      <c r="AC648" s="575"/>
      <c r="AD648" s="575"/>
      <c r="AE648" s="575"/>
      <c r="AF648" s="575"/>
      <c r="AG648" s="575"/>
      <c r="AH648" s="575"/>
      <c r="AI648" s="575"/>
      <c r="AJ648" s="575"/>
      <c r="AK648" s="575"/>
      <c r="AL648" s="575"/>
      <c r="AM648" s="575"/>
      <c r="AN648" s="575"/>
      <c r="AO648" s="575"/>
      <c r="AP648" s="575"/>
      <c r="AQ648" s="575"/>
      <c r="AR648" s="575"/>
      <c r="AS648" s="575"/>
      <c r="AT648" s="575"/>
      <c r="AU648" s="575"/>
      <c r="AV648" s="575"/>
      <c r="AW648" s="575"/>
      <c r="AX648" s="575"/>
      <c r="AY648" s="575"/>
      <c r="AZ648" s="575"/>
      <c r="BA648" s="575"/>
      <c r="BB648" s="575"/>
      <c r="BC648" s="575"/>
      <c r="BD648" s="575"/>
      <c r="BE648" s="575"/>
      <c r="BF648" s="575"/>
      <c r="BG648" s="575"/>
      <c r="BH648" s="575"/>
      <c r="BI648" s="575"/>
      <c r="BJ648" s="575"/>
      <c r="BK648" s="575"/>
      <c r="BL648" s="575"/>
      <c r="BM648" s="575"/>
      <c r="BN648" s="575"/>
      <c r="BO648" s="575"/>
      <c r="BP648" s="575"/>
      <c r="BQ648" s="575"/>
      <c r="BR648" s="575"/>
      <c r="BS648" s="575"/>
      <c r="BT648" s="575"/>
      <c r="BU648" s="575"/>
      <c r="BV648" s="575"/>
      <c r="BW648" s="575"/>
      <c r="BX648" s="575"/>
      <c r="BY648" s="575"/>
      <c r="BZ648" s="575"/>
      <c r="CA648" s="575"/>
      <c r="CB648" s="575"/>
      <c r="CC648" s="575"/>
      <c r="CD648" s="575"/>
      <c r="CE648" s="575"/>
      <c r="CF648" s="575"/>
      <c r="CG648" s="575"/>
      <c r="CH648" s="575"/>
      <c r="CI648" s="575"/>
      <c r="CJ648" s="575"/>
      <c r="CK648" s="575"/>
      <c r="CL648" s="575"/>
      <c r="CM648" s="575"/>
      <c r="CN648" s="575"/>
      <c r="CO648" s="575"/>
      <c r="CP648" s="575"/>
      <c r="CQ648" s="575"/>
      <c r="CR648" s="575"/>
      <c r="CS648" s="575"/>
      <c r="CT648" s="575"/>
      <c r="CU648" s="575"/>
      <c r="CV648" s="575"/>
      <c r="CW648" s="575"/>
      <c r="CX648" s="575"/>
      <c r="CY648" s="575"/>
      <c r="CZ648" s="575"/>
      <c r="DA648" s="575"/>
      <c r="DB648" s="575"/>
      <c r="DC648" s="575"/>
      <c r="DD648" s="575"/>
      <c r="DE648" s="575"/>
      <c r="DF648" s="575"/>
      <c r="DG648" s="575"/>
      <c r="DH648" s="575"/>
      <c r="DI648" s="575"/>
      <c r="DJ648" s="575"/>
      <c r="DK648" s="575"/>
      <c r="DL648" s="575"/>
      <c r="DM648" s="575"/>
      <c r="DN648" s="575"/>
      <c r="DO648" s="575"/>
      <c r="DP648" s="575"/>
      <c r="DQ648" s="575"/>
      <c r="DR648" s="575"/>
      <c r="DS648" s="575"/>
      <c r="DT648" s="575"/>
      <c r="DU648" s="575"/>
      <c r="DV648" s="575"/>
      <c r="DW648" s="575"/>
      <c r="DX648" s="575"/>
      <c r="DY648" s="575"/>
      <c r="DZ648" s="575"/>
      <c r="EA648" s="575"/>
      <c r="EB648" s="575"/>
      <c r="EC648" s="575"/>
      <c r="ED648" s="575"/>
      <c r="EE648" s="575"/>
      <c r="EF648" s="575"/>
      <c r="EG648" s="575"/>
    </row>
    <row r="649" spans="1:137">
      <c r="A649" s="575"/>
      <c r="B649" s="575"/>
      <c r="C649" s="575"/>
      <c r="D649" s="575"/>
      <c r="E649" s="575"/>
      <c r="F649" s="575"/>
      <c r="G649" s="575"/>
      <c r="H649" s="575"/>
      <c r="I649" s="575"/>
      <c r="J649" s="575"/>
      <c r="K649" s="575"/>
      <c r="L649" s="575"/>
      <c r="M649" s="575"/>
      <c r="N649" s="575"/>
      <c r="O649" s="575"/>
      <c r="P649" s="575"/>
      <c r="Q649" s="575"/>
      <c r="R649" s="575"/>
      <c r="S649" s="575"/>
      <c r="T649" s="575"/>
      <c r="U649" s="575"/>
      <c r="V649" s="575"/>
      <c r="W649" s="575"/>
      <c r="X649" s="575"/>
      <c r="Y649" s="575"/>
      <c r="Z649" s="575"/>
      <c r="AA649" s="575"/>
      <c r="AB649" s="575"/>
      <c r="AC649" s="575"/>
      <c r="AD649" s="575"/>
      <c r="AE649" s="575"/>
      <c r="AF649" s="575"/>
      <c r="AG649" s="575"/>
      <c r="AH649" s="575"/>
      <c r="AI649" s="575"/>
      <c r="AJ649" s="575"/>
      <c r="AK649" s="575"/>
      <c r="AL649" s="575"/>
      <c r="AM649" s="575"/>
      <c r="AN649" s="575"/>
      <c r="AO649" s="575"/>
      <c r="AP649" s="575"/>
      <c r="AQ649" s="575"/>
      <c r="AR649" s="575"/>
      <c r="AS649" s="575"/>
      <c r="AT649" s="575"/>
      <c r="AU649" s="575"/>
      <c r="AV649" s="575"/>
      <c r="AW649" s="575"/>
      <c r="AX649" s="575"/>
      <c r="AY649" s="575"/>
      <c r="AZ649" s="575"/>
      <c r="BA649" s="575"/>
      <c r="BB649" s="575"/>
      <c r="BC649" s="575"/>
      <c r="BD649" s="575"/>
      <c r="BE649" s="575"/>
      <c r="BF649" s="575"/>
      <c r="BG649" s="575"/>
      <c r="BH649" s="575"/>
      <c r="BI649" s="575"/>
      <c r="BJ649" s="575"/>
      <c r="BK649" s="575"/>
      <c r="BL649" s="575"/>
      <c r="BM649" s="575"/>
      <c r="BN649" s="575"/>
      <c r="BO649" s="575"/>
      <c r="BP649" s="575"/>
      <c r="BQ649" s="575"/>
      <c r="BR649" s="575"/>
      <c r="BS649" s="575"/>
      <c r="BT649" s="575"/>
      <c r="BU649" s="575"/>
      <c r="BV649" s="575"/>
      <c r="BW649" s="575"/>
      <c r="BX649" s="575"/>
      <c r="BY649" s="575"/>
      <c r="BZ649" s="575"/>
      <c r="CA649" s="575"/>
      <c r="CB649" s="575"/>
      <c r="CC649" s="575"/>
      <c r="CD649" s="575"/>
      <c r="CE649" s="575"/>
      <c r="CF649" s="575"/>
      <c r="CG649" s="575"/>
      <c r="CH649" s="575"/>
      <c r="CI649" s="575"/>
      <c r="CJ649" s="575"/>
      <c r="CK649" s="575"/>
      <c r="CL649" s="575"/>
      <c r="CM649" s="575"/>
      <c r="CN649" s="575"/>
      <c r="CO649" s="575"/>
      <c r="CP649" s="575"/>
      <c r="CQ649" s="575"/>
      <c r="CR649" s="575"/>
      <c r="CS649" s="575"/>
      <c r="CT649" s="575"/>
      <c r="CU649" s="575"/>
      <c r="CV649" s="575"/>
      <c r="CW649" s="575"/>
      <c r="CX649" s="575"/>
      <c r="CY649" s="575"/>
      <c r="CZ649" s="575"/>
      <c r="DA649" s="575"/>
      <c r="DB649" s="575"/>
      <c r="DC649" s="575"/>
      <c r="DD649" s="575"/>
      <c r="DE649" s="575"/>
      <c r="DF649" s="575"/>
      <c r="DG649" s="575"/>
      <c r="DH649" s="575"/>
      <c r="DI649" s="575"/>
      <c r="DJ649" s="575"/>
      <c r="DK649" s="575"/>
      <c r="DL649" s="575"/>
      <c r="DM649" s="575"/>
      <c r="DN649" s="575"/>
      <c r="DO649" s="575"/>
      <c r="DP649" s="575"/>
      <c r="DQ649" s="575"/>
      <c r="DR649" s="575"/>
      <c r="DS649" s="575"/>
      <c r="DT649" s="575"/>
      <c r="DU649" s="575"/>
      <c r="DV649" s="575"/>
      <c r="DW649" s="575"/>
      <c r="DX649" s="575"/>
      <c r="DY649" s="575"/>
      <c r="DZ649" s="575"/>
      <c r="EA649" s="575"/>
      <c r="EB649" s="575"/>
      <c r="EC649" s="575"/>
      <c r="ED649" s="575"/>
      <c r="EE649" s="575"/>
      <c r="EF649" s="575"/>
      <c r="EG649" s="575"/>
    </row>
    <row r="650" spans="1:137">
      <c r="A650" s="575"/>
      <c r="B650" s="575"/>
      <c r="C650" s="575"/>
      <c r="D650" s="575"/>
      <c r="E650" s="575"/>
      <c r="F650" s="575"/>
      <c r="G650" s="575"/>
      <c r="H650" s="575"/>
      <c r="I650" s="575"/>
      <c r="J650" s="575"/>
      <c r="K650" s="575"/>
      <c r="L650" s="575"/>
      <c r="M650" s="575"/>
      <c r="N650" s="575"/>
      <c r="O650" s="575"/>
      <c r="P650" s="575"/>
      <c r="Q650" s="575"/>
      <c r="R650" s="575"/>
      <c r="S650" s="575"/>
      <c r="T650" s="575"/>
      <c r="U650" s="575"/>
      <c r="V650" s="575"/>
      <c r="W650" s="575"/>
      <c r="X650" s="575"/>
      <c r="Y650" s="575"/>
      <c r="Z650" s="575"/>
      <c r="AA650" s="575"/>
      <c r="AB650" s="575"/>
      <c r="AC650" s="575"/>
      <c r="AD650" s="575"/>
      <c r="AE650" s="575"/>
      <c r="AF650" s="575"/>
      <c r="AG650" s="575"/>
      <c r="AH650" s="575"/>
      <c r="AI650" s="575"/>
      <c r="AJ650" s="575"/>
      <c r="AK650" s="575"/>
      <c r="AL650" s="575"/>
      <c r="AM650" s="575"/>
      <c r="AN650" s="575"/>
      <c r="AO650" s="575"/>
      <c r="AP650" s="575"/>
      <c r="AQ650" s="575"/>
      <c r="AR650" s="575"/>
      <c r="AS650" s="575"/>
      <c r="AT650" s="575"/>
      <c r="AU650" s="575"/>
      <c r="AV650" s="575"/>
      <c r="AW650" s="575"/>
      <c r="AX650" s="575"/>
      <c r="AY650" s="575"/>
      <c r="AZ650" s="575"/>
      <c r="BA650" s="575"/>
      <c r="BB650" s="575"/>
      <c r="BC650" s="575"/>
      <c r="BD650" s="575"/>
      <c r="BE650" s="575"/>
      <c r="BF650" s="575"/>
      <c r="BG650" s="575"/>
      <c r="BH650" s="575"/>
      <c r="BI650" s="575"/>
      <c r="BJ650" s="575"/>
      <c r="BK650" s="575"/>
      <c r="BL650" s="575"/>
      <c r="BM650" s="575"/>
      <c r="BN650" s="575"/>
      <c r="BO650" s="575"/>
      <c r="BP650" s="575"/>
      <c r="BQ650" s="575"/>
      <c r="BR650" s="575"/>
      <c r="BS650" s="575"/>
      <c r="BT650" s="575"/>
      <c r="BU650" s="575"/>
      <c r="BV650" s="575"/>
      <c r="BW650" s="575"/>
      <c r="BX650" s="575"/>
      <c r="BY650" s="575"/>
      <c r="BZ650" s="575"/>
      <c r="CA650" s="575"/>
      <c r="CB650" s="575"/>
      <c r="CC650" s="575"/>
      <c r="CD650" s="575"/>
      <c r="CE650" s="575"/>
      <c r="CF650" s="575"/>
      <c r="CG650" s="575"/>
      <c r="CH650" s="575"/>
      <c r="CI650" s="575"/>
      <c r="CJ650" s="575"/>
      <c r="CK650" s="575"/>
      <c r="CL650" s="575"/>
      <c r="CM650" s="575"/>
      <c r="CN650" s="575"/>
      <c r="CO650" s="575"/>
      <c r="CP650" s="575"/>
      <c r="CQ650" s="575"/>
      <c r="CR650" s="575"/>
      <c r="CS650" s="575"/>
      <c r="CT650" s="575"/>
      <c r="CU650" s="575"/>
      <c r="CV650" s="575"/>
      <c r="CW650" s="575"/>
      <c r="CX650" s="575"/>
      <c r="CY650" s="575"/>
      <c r="CZ650" s="575"/>
      <c r="DA650" s="575"/>
      <c r="DB650" s="575"/>
      <c r="DC650" s="575"/>
      <c r="DD650" s="575"/>
      <c r="DE650" s="575"/>
      <c r="DF650" s="575"/>
      <c r="DG650" s="575"/>
      <c r="DH650" s="575"/>
      <c r="DI650" s="575"/>
      <c r="DJ650" s="575"/>
      <c r="DK650" s="575"/>
      <c r="DL650" s="575"/>
      <c r="DM650" s="575"/>
      <c r="DN650" s="575"/>
      <c r="DO650" s="575"/>
      <c r="DP650" s="575"/>
      <c r="DQ650" s="575"/>
      <c r="DR650" s="575"/>
      <c r="DS650" s="575"/>
      <c r="DT650" s="575"/>
      <c r="DU650" s="575"/>
      <c r="DV650" s="575"/>
      <c r="DW650" s="575"/>
      <c r="DX650" s="575"/>
      <c r="DY650" s="575"/>
      <c r="DZ650" s="575"/>
      <c r="EA650" s="575"/>
      <c r="EB650" s="575"/>
      <c r="EC650" s="575"/>
      <c r="ED650" s="575"/>
      <c r="EE650" s="575"/>
      <c r="EF650" s="575"/>
      <c r="EG650" s="575"/>
    </row>
    <row r="651" spans="1:137">
      <c r="A651" s="575"/>
      <c r="B651" s="575"/>
      <c r="C651" s="575"/>
      <c r="D651" s="575"/>
      <c r="E651" s="575"/>
      <c r="F651" s="575"/>
      <c r="G651" s="575"/>
      <c r="H651" s="575"/>
      <c r="I651" s="575"/>
      <c r="J651" s="575"/>
      <c r="K651" s="575"/>
      <c r="L651" s="575"/>
      <c r="M651" s="575"/>
      <c r="N651" s="575"/>
      <c r="O651" s="575"/>
      <c r="P651" s="575"/>
      <c r="Q651" s="575"/>
      <c r="R651" s="575"/>
      <c r="S651" s="575"/>
      <c r="T651" s="575"/>
      <c r="U651" s="575"/>
      <c r="V651" s="575"/>
      <c r="W651" s="575"/>
      <c r="X651" s="575"/>
      <c r="Y651" s="575"/>
      <c r="Z651" s="575"/>
      <c r="AA651" s="575"/>
      <c r="AB651" s="575"/>
      <c r="AC651" s="575"/>
      <c r="AD651" s="575"/>
      <c r="AE651" s="575"/>
      <c r="AF651" s="575"/>
      <c r="AG651" s="575"/>
      <c r="AH651" s="575"/>
      <c r="AI651" s="575"/>
      <c r="AJ651" s="575"/>
      <c r="AK651" s="575"/>
      <c r="AL651" s="575"/>
      <c r="AM651" s="575"/>
      <c r="AN651" s="575"/>
      <c r="AO651" s="575"/>
      <c r="AP651" s="575"/>
      <c r="AQ651" s="575"/>
      <c r="AR651" s="575"/>
      <c r="AS651" s="575"/>
      <c r="AT651" s="575"/>
      <c r="AU651" s="575"/>
      <c r="AV651" s="575"/>
      <c r="AW651" s="575"/>
      <c r="AX651" s="575"/>
      <c r="AY651" s="575"/>
      <c r="AZ651" s="575"/>
      <c r="BA651" s="575"/>
      <c r="BB651" s="575"/>
      <c r="BC651" s="575"/>
      <c r="BD651" s="575"/>
      <c r="BE651" s="575"/>
      <c r="BF651" s="575"/>
      <c r="BG651" s="575"/>
      <c r="BH651" s="575"/>
      <c r="BI651" s="575"/>
      <c r="BJ651" s="575"/>
      <c r="BK651" s="575"/>
      <c r="BL651" s="575"/>
      <c r="BM651" s="575"/>
      <c r="BN651" s="575"/>
      <c r="BO651" s="575"/>
      <c r="BP651" s="575"/>
      <c r="BQ651" s="575"/>
      <c r="BR651" s="575"/>
      <c r="BS651" s="575"/>
      <c r="BT651" s="575"/>
      <c r="BU651" s="575"/>
      <c r="BV651" s="575"/>
      <c r="BW651" s="575"/>
      <c r="BX651" s="575"/>
      <c r="BY651" s="575"/>
      <c r="BZ651" s="575"/>
      <c r="CA651" s="575"/>
      <c r="CB651" s="575"/>
      <c r="CC651" s="575"/>
      <c r="CD651" s="575"/>
      <c r="CE651" s="575"/>
      <c r="CF651" s="575"/>
      <c r="CG651" s="575"/>
      <c r="CH651" s="575"/>
      <c r="CI651" s="575"/>
      <c r="CJ651" s="575"/>
      <c r="CK651" s="575"/>
      <c r="CL651" s="575"/>
      <c r="CM651" s="575"/>
      <c r="CN651" s="575"/>
      <c r="CO651" s="575"/>
      <c r="CP651" s="575"/>
      <c r="CQ651" s="575"/>
      <c r="CR651" s="575"/>
      <c r="CS651" s="575"/>
      <c r="CT651" s="575"/>
      <c r="CU651" s="575"/>
      <c r="CV651" s="575"/>
      <c r="CW651" s="575"/>
      <c r="CX651" s="575"/>
      <c r="CY651" s="575"/>
      <c r="CZ651" s="575"/>
      <c r="DA651" s="575"/>
      <c r="DB651" s="575"/>
      <c r="DC651" s="575"/>
      <c r="DD651" s="575"/>
      <c r="DE651" s="575"/>
      <c r="DF651" s="575"/>
      <c r="DG651" s="575"/>
      <c r="DH651" s="575"/>
      <c r="DI651" s="575"/>
      <c r="DJ651" s="575"/>
      <c r="DK651" s="575"/>
      <c r="DL651" s="575"/>
      <c r="DM651" s="575"/>
      <c r="DN651" s="575"/>
      <c r="DO651" s="575"/>
      <c r="DP651" s="575"/>
      <c r="DQ651" s="575"/>
      <c r="DR651" s="575"/>
      <c r="DS651" s="575"/>
      <c r="DT651" s="575"/>
      <c r="DU651" s="575"/>
      <c r="DV651" s="575"/>
      <c r="DW651" s="575"/>
      <c r="DX651" s="575"/>
      <c r="DY651" s="575"/>
      <c r="DZ651" s="575"/>
      <c r="EA651" s="575"/>
      <c r="EB651" s="575"/>
      <c r="EC651" s="575"/>
      <c r="ED651" s="575"/>
      <c r="EE651" s="575"/>
      <c r="EF651" s="575"/>
      <c r="EG651" s="575"/>
    </row>
    <row r="652" spans="1:137">
      <c r="A652" s="575"/>
      <c r="B652" s="575"/>
      <c r="C652" s="575"/>
      <c r="D652" s="575"/>
      <c r="E652" s="575"/>
      <c r="F652" s="575"/>
      <c r="G652" s="575"/>
      <c r="H652" s="575"/>
      <c r="I652" s="575"/>
      <c r="J652" s="575"/>
      <c r="K652" s="575"/>
      <c r="L652" s="575"/>
      <c r="M652" s="575"/>
      <c r="N652" s="575"/>
      <c r="O652" s="575"/>
      <c r="P652" s="575"/>
      <c r="Q652" s="575"/>
      <c r="R652" s="575"/>
      <c r="S652" s="575"/>
      <c r="T652" s="575"/>
      <c r="U652" s="575"/>
      <c r="V652" s="575"/>
      <c r="W652" s="575"/>
      <c r="X652" s="575"/>
      <c r="Y652" s="575"/>
      <c r="Z652" s="575"/>
      <c r="AA652" s="575"/>
      <c r="AB652" s="575"/>
      <c r="AC652" s="575"/>
      <c r="AD652" s="575"/>
      <c r="AE652" s="575"/>
      <c r="AF652" s="575"/>
      <c r="AG652" s="575"/>
      <c r="AH652" s="575"/>
      <c r="AI652" s="575"/>
      <c r="AJ652" s="575"/>
      <c r="AK652" s="575"/>
      <c r="AL652" s="575"/>
      <c r="AM652" s="575"/>
      <c r="AN652" s="575"/>
      <c r="AO652" s="575"/>
      <c r="AP652" s="575"/>
      <c r="AQ652" s="575"/>
      <c r="AR652" s="575"/>
      <c r="AS652" s="575"/>
      <c r="AT652" s="575"/>
      <c r="AU652" s="575"/>
      <c r="AV652" s="575"/>
      <c r="AW652" s="575"/>
      <c r="AX652" s="575"/>
      <c r="AY652" s="575"/>
      <c r="AZ652" s="575"/>
      <c r="BA652" s="575"/>
      <c r="BB652" s="575"/>
      <c r="BC652" s="575"/>
      <c r="BD652" s="575"/>
      <c r="BE652" s="575"/>
      <c r="BF652" s="575"/>
      <c r="BG652" s="575"/>
      <c r="BH652" s="575"/>
      <c r="BI652" s="575"/>
      <c r="BJ652" s="575"/>
      <c r="BK652" s="575"/>
      <c r="BL652" s="575"/>
      <c r="BM652" s="575"/>
      <c r="BN652" s="575"/>
      <c r="BO652" s="575"/>
      <c r="BP652" s="575"/>
      <c r="BQ652" s="575"/>
      <c r="BR652" s="575"/>
      <c r="BS652" s="575"/>
      <c r="BT652" s="575"/>
      <c r="BU652" s="575"/>
      <c r="BV652" s="575"/>
      <c r="BW652" s="575"/>
      <c r="BX652" s="575"/>
      <c r="BY652" s="575"/>
      <c r="BZ652" s="575"/>
      <c r="CA652" s="575"/>
      <c r="CB652" s="575"/>
      <c r="CC652" s="575"/>
      <c r="CD652" s="575"/>
      <c r="CE652" s="575"/>
      <c r="CF652" s="575"/>
      <c r="CG652" s="575"/>
      <c r="CH652" s="575"/>
      <c r="CI652" s="575"/>
      <c r="CJ652" s="575"/>
      <c r="CK652" s="575"/>
      <c r="CL652" s="575"/>
      <c r="CM652" s="575"/>
      <c r="CN652" s="575"/>
      <c r="CO652" s="575"/>
      <c r="CP652" s="575"/>
      <c r="CQ652" s="575"/>
      <c r="CR652" s="575"/>
      <c r="CS652" s="575"/>
      <c r="CT652" s="575"/>
      <c r="CU652" s="575"/>
      <c r="CV652" s="575"/>
      <c r="CW652" s="575"/>
      <c r="CX652" s="575"/>
      <c r="CY652" s="575"/>
      <c r="CZ652" s="575"/>
      <c r="DA652" s="575"/>
      <c r="DB652" s="575"/>
      <c r="DC652" s="575"/>
      <c r="DD652" s="575"/>
      <c r="DE652" s="575"/>
      <c r="DF652" s="575"/>
      <c r="DG652" s="575"/>
      <c r="DH652" s="575"/>
      <c r="DI652" s="575"/>
      <c r="DJ652" s="575"/>
      <c r="DK652" s="575"/>
      <c r="DL652" s="575"/>
      <c r="DM652" s="575"/>
      <c r="DN652" s="575"/>
      <c r="DO652" s="575"/>
      <c r="DP652" s="575"/>
      <c r="DQ652" s="575"/>
      <c r="DR652" s="575"/>
      <c r="DS652" s="575"/>
      <c r="DT652" s="575"/>
      <c r="DU652" s="575"/>
      <c r="DV652" s="575"/>
      <c r="DW652" s="575"/>
      <c r="DX652" s="575"/>
      <c r="DY652" s="575"/>
      <c r="DZ652" s="575"/>
      <c r="EA652" s="575"/>
      <c r="EB652" s="575"/>
      <c r="EC652" s="575"/>
      <c r="ED652" s="575"/>
      <c r="EE652" s="575"/>
      <c r="EF652" s="575"/>
      <c r="EG652" s="575"/>
    </row>
    <row r="653" spans="1:137">
      <c r="A653" s="575"/>
      <c r="B653" s="575"/>
      <c r="C653" s="575"/>
      <c r="D653" s="575"/>
      <c r="E653" s="575"/>
      <c r="F653" s="575"/>
      <c r="G653" s="575"/>
      <c r="H653" s="575"/>
      <c r="I653" s="575"/>
      <c r="J653" s="575"/>
      <c r="K653" s="575"/>
      <c r="L653" s="575"/>
      <c r="M653" s="575"/>
      <c r="N653" s="575"/>
      <c r="O653" s="575"/>
      <c r="P653" s="575"/>
      <c r="Q653" s="575"/>
      <c r="R653" s="575"/>
      <c r="S653" s="575"/>
      <c r="T653" s="575"/>
      <c r="U653" s="575"/>
      <c r="V653" s="575"/>
      <c r="W653" s="575"/>
      <c r="X653" s="575"/>
      <c r="Y653" s="575"/>
      <c r="Z653" s="575"/>
      <c r="AA653" s="575"/>
      <c r="AB653" s="575"/>
      <c r="AC653" s="575"/>
      <c r="AD653" s="575"/>
      <c r="AE653" s="575"/>
      <c r="AF653" s="575"/>
      <c r="AG653" s="575"/>
      <c r="AH653" s="575"/>
      <c r="AI653" s="575"/>
      <c r="AJ653" s="575"/>
      <c r="AK653" s="575"/>
      <c r="AL653" s="575"/>
      <c r="AM653" s="575"/>
      <c r="AN653" s="575"/>
      <c r="AO653" s="575"/>
      <c r="AP653" s="575"/>
      <c r="AQ653" s="575"/>
      <c r="AR653" s="575"/>
      <c r="AS653" s="575"/>
      <c r="AT653" s="575"/>
      <c r="AU653" s="575"/>
      <c r="AV653" s="575"/>
      <c r="AW653" s="575"/>
      <c r="AX653" s="575"/>
      <c r="AY653" s="575"/>
      <c r="AZ653" s="575"/>
      <c r="BA653" s="575"/>
      <c r="BB653" s="575"/>
      <c r="BC653" s="575"/>
      <c r="BD653" s="575"/>
      <c r="BE653" s="575"/>
      <c r="BF653" s="575"/>
      <c r="BG653" s="575"/>
      <c r="BH653" s="575"/>
      <c r="BI653" s="575"/>
      <c r="BJ653" s="575"/>
      <c r="BK653" s="575"/>
      <c r="BL653" s="575"/>
      <c r="BM653" s="575"/>
      <c r="BN653" s="575"/>
      <c r="BO653" s="575"/>
      <c r="BP653" s="575"/>
      <c r="BQ653" s="575"/>
      <c r="BR653" s="575"/>
      <c r="BS653" s="575"/>
      <c r="BT653" s="575"/>
      <c r="BU653" s="575"/>
      <c r="BV653" s="575"/>
      <c r="BW653" s="575"/>
      <c r="BX653" s="575"/>
      <c r="BY653" s="575"/>
      <c r="BZ653" s="575"/>
      <c r="CA653" s="575"/>
      <c r="CB653" s="575"/>
      <c r="CC653" s="575"/>
      <c r="CD653" s="575"/>
      <c r="CE653" s="575"/>
      <c r="CF653" s="575"/>
      <c r="CG653" s="575"/>
      <c r="CH653" s="575"/>
      <c r="CI653" s="575"/>
      <c r="CJ653" s="575"/>
      <c r="CK653" s="575"/>
      <c r="CL653" s="575"/>
      <c r="CM653" s="575"/>
      <c r="CN653" s="575"/>
      <c r="CO653" s="575"/>
      <c r="CP653" s="575"/>
      <c r="CQ653" s="575"/>
      <c r="CR653" s="575"/>
      <c r="CS653" s="575"/>
      <c r="CT653" s="575"/>
      <c r="CU653" s="575"/>
      <c r="CV653" s="575"/>
      <c r="CW653" s="575"/>
      <c r="CX653" s="575"/>
      <c r="CY653" s="575"/>
      <c r="CZ653" s="575"/>
      <c r="DA653" s="575"/>
      <c r="DB653" s="575"/>
      <c r="DC653" s="575"/>
      <c r="DD653" s="575"/>
      <c r="DE653" s="575"/>
      <c r="DF653" s="575"/>
      <c r="DG653" s="575"/>
      <c r="DH653" s="575"/>
      <c r="DI653" s="575"/>
      <c r="DJ653" s="575"/>
      <c r="DK653" s="575"/>
      <c r="DL653" s="575"/>
      <c r="DM653" s="575"/>
      <c r="DN653" s="575"/>
      <c r="DO653" s="575"/>
      <c r="DP653" s="575"/>
      <c r="DQ653" s="575"/>
      <c r="DR653" s="575"/>
      <c r="DS653" s="575"/>
      <c r="DT653" s="575"/>
      <c r="DU653" s="575"/>
      <c r="DV653" s="575"/>
      <c r="DW653" s="575"/>
      <c r="DX653" s="575"/>
      <c r="DY653" s="575"/>
      <c r="DZ653" s="575"/>
      <c r="EA653" s="575"/>
      <c r="EB653" s="575"/>
      <c r="EC653" s="575"/>
      <c r="ED653" s="575"/>
      <c r="EE653" s="575"/>
      <c r="EF653" s="575"/>
      <c r="EG653" s="575"/>
    </row>
    <row r="654" spans="1:137">
      <c r="A654" s="575"/>
      <c r="B654" s="575"/>
      <c r="C654" s="575"/>
      <c r="D654" s="575"/>
      <c r="E654" s="575"/>
      <c r="F654" s="575"/>
      <c r="G654" s="575"/>
      <c r="H654" s="575"/>
      <c r="I654" s="575"/>
      <c r="J654" s="575"/>
      <c r="K654" s="575"/>
      <c r="L654" s="575"/>
      <c r="M654" s="575"/>
      <c r="N654" s="575"/>
      <c r="O654" s="575"/>
      <c r="P654" s="575"/>
      <c r="Q654" s="575"/>
      <c r="R654" s="575"/>
      <c r="S654" s="575"/>
      <c r="T654" s="575"/>
      <c r="U654" s="575"/>
      <c r="V654" s="575"/>
      <c r="W654" s="575"/>
      <c r="X654" s="575"/>
      <c r="Y654" s="575"/>
      <c r="Z654" s="575"/>
      <c r="AA654" s="575"/>
      <c r="AB654" s="575"/>
      <c r="AC654" s="575"/>
      <c r="AD654" s="575"/>
      <c r="AE654" s="575"/>
      <c r="AF654" s="575"/>
      <c r="AG654" s="575"/>
      <c r="AH654" s="575"/>
      <c r="AI654" s="575"/>
      <c r="AJ654" s="575"/>
      <c r="AK654" s="575"/>
      <c r="AL654" s="575"/>
      <c r="AM654" s="575"/>
      <c r="AN654" s="575"/>
      <c r="AO654" s="575"/>
      <c r="AP654" s="575"/>
      <c r="AQ654" s="575"/>
      <c r="AR654" s="575"/>
      <c r="AS654" s="575"/>
      <c r="AT654" s="575"/>
      <c r="AU654" s="575"/>
      <c r="AV654" s="575"/>
      <c r="AW654" s="575"/>
      <c r="AX654" s="575"/>
      <c r="AY654" s="575"/>
      <c r="AZ654" s="575"/>
      <c r="BA654" s="575"/>
      <c r="BB654" s="575"/>
      <c r="BC654" s="575"/>
      <c r="BD654" s="575"/>
      <c r="BE654" s="575"/>
      <c r="BF654" s="575"/>
      <c r="BG654" s="575"/>
      <c r="BH654" s="575"/>
      <c r="BI654" s="575"/>
      <c r="BJ654" s="575"/>
      <c r="BK654" s="575"/>
      <c r="BL654" s="575"/>
      <c r="BM654" s="575"/>
      <c r="BN654" s="575"/>
      <c r="BO654" s="575"/>
      <c r="BP654" s="575"/>
      <c r="BQ654" s="575"/>
      <c r="BR654" s="575"/>
      <c r="BS654" s="575"/>
      <c r="BT654" s="575"/>
      <c r="BU654" s="575"/>
      <c r="BV654" s="575"/>
      <c r="BW654" s="575"/>
      <c r="BX654" s="575"/>
      <c r="BY654" s="575"/>
      <c r="BZ654" s="575"/>
      <c r="CA654" s="575"/>
      <c r="CB654" s="575"/>
      <c r="CC654" s="575"/>
      <c r="CD654" s="575"/>
      <c r="CE654" s="575"/>
      <c r="CF654" s="575"/>
      <c r="CG654" s="575"/>
      <c r="CH654" s="575"/>
      <c r="CI654" s="575"/>
      <c r="CJ654" s="575"/>
      <c r="CK654" s="575"/>
      <c r="CL654" s="575"/>
      <c r="CM654" s="575"/>
      <c r="CN654" s="575"/>
      <c r="CO654" s="575"/>
      <c r="CP654" s="575"/>
      <c r="CQ654" s="575"/>
      <c r="CR654" s="575"/>
      <c r="CS654" s="575"/>
      <c r="CT654" s="575"/>
      <c r="CU654" s="575"/>
      <c r="CV654" s="575"/>
      <c r="CW654" s="575"/>
      <c r="CX654" s="575"/>
      <c r="CY654" s="575"/>
      <c r="CZ654" s="575"/>
      <c r="DA654" s="575"/>
      <c r="DB654" s="575"/>
      <c r="DC654" s="575"/>
      <c r="DD654" s="575"/>
      <c r="DE654" s="575"/>
      <c r="DF654" s="575"/>
      <c r="DG654" s="575"/>
      <c r="DH654" s="575"/>
      <c r="DI654" s="575"/>
      <c r="DJ654" s="575"/>
      <c r="DK654" s="575"/>
      <c r="DL654" s="575"/>
      <c r="DM654" s="575"/>
      <c r="DN654" s="575"/>
      <c r="DO654" s="575"/>
      <c r="DP654" s="575"/>
      <c r="DQ654" s="575"/>
      <c r="DR654" s="575"/>
      <c r="DS654" s="575"/>
      <c r="DT654" s="575"/>
      <c r="DU654" s="575"/>
      <c r="DV654" s="575"/>
      <c r="DW654" s="575"/>
      <c r="DX654" s="575"/>
      <c r="DY654" s="575"/>
      <c r="DZ654" s="575"/>
      <c r="EA654" s="575"/>
      <c r="EB654" s="575"/>
      <c r="EC654" s="575"/>
      <c r="ED654" s="575"/>
      <c r="EE654" s="575"/>
      <c r="EF654" s="575"/>
      <c r="EG654" s="575"/>
    </row>
    <row r="655" spans="1:137">
      <c r="A655" s="575"/>
      <c r="B655" s="575"/>
      <c r="C655" s="575"/>
      <c r="D655" s="575"/>
      <c r="E655" s="575"/>
      <c r="F655" s="575"/>
      <c r="G655" s="575"/>
      <c r="H655" s="575"/>
      <c r="I655" s="575"/>
      <c r="J655" s="575"/>
      <c r="K655" s="575"/>
      <c r="L655" s="575"/>
      <c r="M655" s="575"/>
      <c r="N655" s="575"/>
      <c r="O655" s="575"/>
      <c r="P655" s="575"/>
      <c r="Q655" s="575"/>
      <c r="R655" s="575"/>
      <c r="S655" s="575"/>
      <c r="T655" s="575"/>
      <c r="U655" s="575"/>
      <c r="V655" s="575"/>
      <c r="W655" s="575"/>
      <c r="X655" s="575"/>
      <c r="Y655" s="575"/>
      <c r="Z655" s="575"/>
      <c r="AA655" s="575"/>
      <c r="AB655" s="575"/>
      <c r="AC655" s="575"/>
      <c r="AD655" s="575"/>
      <c r="AE655" s="575"/>
      <c r="AF655" s="575"/>
      <c r="AG655" s="575"/>
      <c r="AH655" s="575"/>
      <c r="AI655" s="575"/>
      <c r="AJ655" s="575"/>
      <c r="AK655" s="575"/>
      <c r="AL655" s="575"/>
      <c r="AM655" s="575"/>
      <c r="AN655" s="575"/>
      <c r="AO655" s="575"/>
      <c r="AP655" s="575"/>
      <c r="AQ655" s="575"/>
      <c r="AR655" s="575"/>
      <c r="AS655" s="575"/>
      <c r="AT655" s="575"/>
      <c r="AU655" s="575"/>
      <c r="AV655" s="575"/>
      <c r="AW655" s="575"/>
      <c r="AX655" s="575"/>
      <c r="AY655" s="575"/>
      <c r="AZ655" s="575"/>
      <c r="BA655" s="575"/>
      <c r="BB655" s="575"/>
      <c r="BC655" s="575"/>
      <c r="BD655" s="575"/>
      <c r="BE655" s="575"/>
      <c r="BF655" s="575"/>
      <c r="BG655" s="575"/>
      <c r="BH655" s="575"/>
      <c r="BI655" s="575"/>
      <c r="BJ655" s="575"/>
      <c r="BK655" s="575"/>
      <c r="BL655" s="575"/>
      <c r="BM655" s="575"/>
      <c r="BN655" s="575"/>
      <c r="BO655" s="575"/>
      <c r="BP655" s="575"/>
      <c r="BQ655" s="575"/>
      <c r="BR655" s="575"/>
      <c r="BS655" s="575"/>
      <c r="BT655" s="575"/>
      <c r="BU655" s="575"/>
      <c r="BV655" s="575"/>
      <c r="BW655" s="575"/>
      <c r="BX655" s="575"/>
      <c r="BY655" s="575"/>
      <c r="BZ655" s="575"/>
      <c r="CA655" s="575"/>
      <c r="CB655" s="575"/>
      <c r="CC655" s="575"/>
      <c r="CD655" s="575"/>
      <c r="CE655" s="575"/>
      <c r="CF655" s="575"/>
      <c r="CG655" s="575"/>
      <c r="CH655" s="575"/>
      <c r="CI655" s="575"/>
      <c r="CJ655" s="575"/>
      <c r="CK655" s="575"/>
      <c r="CL655" s="575"/>
      <c r="CM655" s="575"/>
      <c r="CN655" s="575"/>
      <c r="CO655" s="575"/>
      <c r="CP655" s="575"/>
      <c r="CQ655" s="575"/>
      <c r="CR655" s="575"/>
      <c r="CS655" s="575"/>
      <c r="CT655" s="575"/>
      <c r="CU655" s="575"/>
      <c r="CV655" s="575"/>
      <c r="CW655" s="575"/>
      <c r="CX655" s="575"/>
      <c r="CY655" s="575"/>
      <c r="CZ655" s="575"/>
      <c r="DA655" s="575"/>
      <c r="DB655" s="575"/>
      <c r="DC655" s="575"/>
      <c r="DD655" s="575"/>
      <c r="DE655" s="575"/>
      <c r="DF655" s="575"/>
      <c r="DG655" s="575"/>
      <c r="DH655" s="575"/>
      <c r="DI655" s="575"/>
      <c r="DJ655" s="575"/>
      <c r="DK655" s="575"/>
      <c r="DL655" s="575"/>
      <c r="DM655" s="575"/>
      <c r="DN655" s="575"/>
      <c r="DO655" s="575"/>
      <c r="DP655" s="575"/>
      <c r="DQ655" s="575"/>
      <c r="DR655" s="575"/>
      <c r="DS655" s="575"/>
      <c r="DT655" s="575"/>
      <c r="DU655" s="575"/>
      <c r="DV655" s="575"/>
      <c r="DW655" s="575"/>
      <c r="DX655" s="575"/>
      <c r="DY655" s="575"/>
      <c r="DZ655" s="575"/>
      <c r="EA655" s="575"/>
      <c r="EB655" s="575"/>
      <c r="EC655" s="575"/>
      <c r="ED655" s="575"/>
      <c r="EE655" s="575"/>
      <c r="EF655" s="575"/>
      <c r="EG655" s="575"/>
    </row>
    <row r="656" spans="1:137">
      <c r="A656" s="575"/>
      <c r="B656" s="575"/>
      <c r="C656" s="575"/>
      <c r="D656" s="575"/>
      <c r="E656" s="575"/>
      <c r="F656" s="575"/>
      <c r="G656" s="575"/>
      <c r="H656" s="575"/>
      <c r="I656" s="575"/>
      <c r="J656" s="575"/>
      <c r="K656" s="575"/>
      <c r="L656" s="575"/>
      <c r="M656" s="575"/>
      <c r="N656" s="575"/>
      <c r="O656" s="575"/>
      <c r="P656" s="575"/>
      <c r="Q656" s="575"/>
      <c r="R656" s="575"/>
      <c r="S656" s="575"/>
      <c r="T656" s="575"/>
      <c r="U656" s="575"/>
      <c r="V656" s="575"/>
      <c r="W656" s="575"/>
      <c r="X656" s="575"/>
      <c r="Y656" s="575"/>
      <c r="Z656" s="575"/>
      <c r="AA656" s="575"/>
      <c r="AB656" s="575"/>
      <c r="AC656" s="575"/>
      <c r="AD656" s="575"/>
      <c r="AE656" s="575"/>
      <c r="AF656" s="575"/>
      <c r="AG656" s="575"/>
      <c r="AH656" s="575"/>
      <c r="AI656" s="575"/>
      <c r="AJ656" s="575"/>
      <c r="AK656" s="575"/>
      <c r="AL656" s="575"/>
      <c r="AM656" s="575"/>
      <c r="AN656" s="575"/>
      <c r="AO656" s="575"/>
      <c r="AP656" s="575"/>
      <c r="AQ656" s="575"/>
      <c r="AR656" s="575"/>
      <c r="AS656" s="575"/>
      <c r="AT656" s="575"/>
      <c r="AU656" s="575"/>
      <c r="AV656" s="575"/>
      <c r="AW656" s="575"/>
      <c r="AX656" s="575"/>
      <c r="AY656" s="575"/>
      <c r="AZ656" s="575"/>
      <c r="BA656" s="575"/>
      <c r="BB656" s="575"/>
      <c r="BC656" s="575"/>
      <c r="BD656" s="575"/>
      <c r="BE656" s="575"/>
      <c r="BF656" s="575"/>
      <c r="BG656" s="575"/>
      <c r="BH656" s="575"/>
      <c r="BI656" s="575"/>
      <c r="BJ656" s="575"/>
      <c r="BK656" s="575"/>
      <c r="BL656" s="575"/>
      <c r="BM656" s="575"/>
      <c r="BN656" s="575"/>
      <c r="BO656" s="575"/>
      <c r="BP656" s="575"/>
      <c r="BQ656" s="575"/>
      <c r="BR656" s="575"/>
      <c r="BS656" s="575"/>
      <c r="BT656" s="575"/>
      <c r="BU656" s="575"/>
      <c r="BV656" s="575"/>
      <c r="BW656" s="575"/>
      <c r="BX656" s="575"/>
      <c r="BY656" s="575"/>
      <c r="BZ656" s="575"/>
      <c r="CA656" s="575"/>
      <c r="CB656" s="575"/>
      <c r="CC656" s="575"/>
      <c r="CD656" s="575"/>
      <c r="CE656" s="575"/>
      <c r="CF656" s="575"/>
      <c r="CG656" s="575"/>
      <c r="CH656" s="575"/>
      <c r="CI656" s="575"/>
      <c r="CJ656" s="575"/>
      <c r="CK656" s="575"/>
      <c r="CL656" s="575"/>
      <c r="CM656" s="575"/>
      <c r="CN656" s="575"/>
      <c r="CO656" s="575"/>
      <c r="CP656" s="575"/>
      <c r="CQ656" s="575"/>
      <c r="CR656" s="575"/>
      <c r="CS656" s="575"/>
      <c r="CT656" s="575"/>
      <c r="CU656" s="575"/>
      <c r="CV656" s="575"/>
      <c r="CW656" s="575"/>
      <c r="CX656" s="575"/>
      <c r="CY656" s="575"/>
      <c r="CZ656" s="575"/>
      <c r="DA656" s="575"/>
      <c r="DB656" s="575"/>
      <c r="DC656" s="575"/>
      <c r="DD656" s="575"/>
      <c r="DE656" s="575"/>
      <c r="DF656" s="575"/>
      <c r="DG656" s="575"/>
      <c r="DH656" s="575"/>
      <c r="DI656" s="575"/>
      <c r="DJ656" s="575"/>
      <c r="DK656" s="575"/>
      <c r="DL656" s="575"/>
      <c r="DM656" s="575"/>
      <c r="DN656" s="575"/>
      <c r="DO656" s="575"/>
      <c r="DP656" s="575"/>
      <c r="DQ656" s="575"/>
      <c r="DR656" s="575"/>
      <c r="DS656" s="575"/>
      <c r="DT656" s="575"/>
      <c r="DU656" s="575"/>
      <c r="DV656" s="575"/>
      <c r="DW656" s="575"/>
      <c r="DX656" s="575"/>
      <c r="DY656" s="575"/>
      <c r="DZ656" s="575"/>
      <c r="EA656" s="575"/>
      <c r="EB656" s="575"/>
      <c r="EC656" s="575"/>
      <c r="ED656" s="575"/>
      <c r="EE656" s="575"/>
      <c r="EF656" s="575"/>
      <c r="EG656" s="575"/>
    </row>
    <row r="657" spans="1:137">
      <c r="A657" s="575"/>
      <c r="B657" s="575"/>
      <c r="C657" s="575"/>
      <c r="D657" s="575"/>
      <c r="E657" s="575"/>
      <c r="F657" s="575"/>
      <c r="G657" s="575"/>
      <c r="H657" s="575"/>
      <c r="I657" s="575"/>
      <c r="J657" s="575"/>
      <c r="K657" s="575"/>
      <c r="L657" s="575"/>
      <c r="M657" s="575"/>
      <c r="N657" s="575"/>
      <c r="O657" s="575"/>
      <c r="P657" s="575"/>
      <c r="Q657" s="575"/>
      <c r="R657" s="575"/>
      <c r="S657" s="575"/>
      <c r="T657" s="575"/>
      <c r="U657" s="575"/>
      <c r="V657" s="575"/>
      <c r="W657" s="575"/>
      <c r="X657" s="575"/>
      <c r="Y657" s="575"/>
      <c r="Z657" s="575"/>
      <c r="AA657" s="575"/>
      <c r="AB657" s="575"/>
      <c r="AC657" s="575"/>
      <c r="AD657" s="575"/>
      <c r="AE657" s="575"/>
      <c r="AF657" s="575"/>
      <c r="AG657" s="575"/>
      <c r="AH657" s="575"/>
      <c r="AI657" s="575"/>
      <c r="AJ657" s="575"/>
      <c r="AK657" s="575"/>
      <c r="AL657" s="575"/>
      <c r="AM657" s="575"/>
      <c r="AN657" s="575"/>
      <c r="AO657" s="575"/>
      <c r="AP657" s="575"/>
      <c r="AQ657" s="575"/>
      <c r="AR657" s="575"/>
      <c r="AS657" s="575"/>
      <c r="AT657" s="575"/>
      <c r="AU657" s="575"/>
      <c r="AV657" s="575"/>
      <c r="AW657" s="575"/>
      <c r="AX657" s="575"/>
      <c r="AY657" s="575"/>
      <c r="AZ657" s="575"/>
      <c r="BA657" s="575"/>
      <c r="BB657" s="575"/>
      <c r="BC657" s="575"/>
      <c r="BD657" s="575"/>
      <c r="BE657" s="575"/>
      <c r="BF657" s="575"/>
      <c r="BG657" s="575"/>
      <c r="BH657" s="575"/>
      <c r="BI657" s="575"/>
      <c r="BJ657" s="575"/>
      <c r="BK657" s="575"/>
      <c r="BL657" s="575"/>
      <c r="BM657" s="575"/>
      <c r="BN657" s="575"/>
      <c r="BO657" s="575"/>
      <c r="BP657" s="575"/>
      <c r="BQ657" s="575"/>
      <c r="BR657" s="575"/>
      <c r="BS657" s="575"/>
      <c r="BT657" s="575"/>
      <c r="BU657" s="575"/>
      <c r="BV657" s="575"/>
      <c r="BW657" s="575"/>
      <c r="BX657" s="575"/>
      <c r="BY657" s="575"/>
      <c r="BZ657" s="575"/>
      <c r="CA657" s="575"/>
      <c r="CB657" s="575"/>
      <c r="CC657" s="575"/>
      <c r="CD657" s="575"/>
      <c r="CE657" s="575"/>
      <c r="CF657" s="575"/>
      <c r="CG657" s="575"/>
      <c r="CH657" s="575"/>
      <c r="CI657" s="575"/>
      <c r="CJ657" s="575"/>
      <c r="CK657" s="575"/>
      <c r="CL657" s="575"/>
      <c r="CM657" s="575"/>
      <c r="CN657" s="575"/>
      <c r="CO657" s="575"/>
      <c r="CP657" s="575"/>
      <c r="CQ657" s="575"/>
      <c r="CR657" s="575"/>
      <c r="CS657" s="575"/>
      <c r="CT657" s="575"/>
      <c r="CU657" s="575"/>
      <c r="CV657" s="575"/>
      <c r="CW657" s="575"/>
      <c r="CX657" s="575"/>
      <c r="CY657" s="575"/>
      <c r="CZ657" s="575"/>
      <c r="DA657" s="575"/>
      <c r="DB657" s="575"/>
      <c r="DC657" s="575"/>
      <c r="DD657" s="575"/>
      <c r="DE657" s="575"/>
      <c r="DF657" s="575"/>
      <c r="DG657" s="575"/>
      <c r="DH657" s="575"/>
      <c r="DI657" s="575"/>
      <c r="DJ657" s="575"/>
      <c r="DK657" s="575"/>
      <c r="DL657" s="575"/>
      <c r="DM657" s="575"/>
      <c r="DN657" s="575"/>
      <c r="DO657" s="575"/>
      <c r="DP657" s="575"/>
      <c r="DQ657" s="575"/>
      <c r="DR657" s="575"/>
      <c r="DS657" s="575"/>
      <c r="DT657" s="575"/>
      <c r="DU657" s="575"/>
      <c r="DV657" s="575"/>
      <c r="DW657" s="575"/>
      <c r="DX657" s="575"/>
      <c r="DY657" s="575"/>
      <c r="DZ657" s="575"/>
      <c r="EA657" s="575"/>
      <c r="EB657" s="575"/>
      <c r="EC657" s="575"/>
      <c r="ED657" s="575"/>
      <c r="EE657" s="575"/>
      <c r="EF657" s="575"/>
      <c r="EG657" s="575"/>
    </row>
    <row r="658" spans="1:137">
      <c r="A658" s="575"/>
      <c r="B658" s="575"/>
      <c r="C658" s="575"/>
      <c r="D658" s="575"/>
      <c r="E658" s="575"/>
      <c r="F658" s="575"/>
      <c r="G658" s="575"/>
      <c r="H658" s="575"/>
      <c r="I658" s="575"/>
      <c r="J658" s="575"/>
      <c r="K658" s="575"/>
      <c r="L658" s="575"/>
      <c r="M658" s="575"/>
      <c r="N658" s="575"/>
      <c r="O658" s="575"/>
      <c r="P658" s="575"/>
      <c r="Q658" s="575"/>
      <c r="R658" s="575"/>
      <c r="S658" s="575"/>
      <c r="T658" s="575"/>
      <c r="U658" s="575"/>
      <c r="V658" s="575"/>
      <c r="W658" s="575"/>
      <c r="X658" s="575"/>
      <c r="Y658" s="575"/>
      <c r="Z658" s="575"/>
      <c r="AA658" s="575"/>
      <c r="AB658" s="575"/>
      <c r="AC658" s="575"/>
      <c r="AD658" s="575"/>
      <c r="AE658" s="575"/>
      <c r="AF658" s="575"/>
      <c r="AG658" s="575"/>
      <c r="AH658" s="575"/>
      <c r="AI658" s="575"/>
      <c r="AJ658" s="575"/>
      <c r="AK658" s="575"/>
      <c r="AL658" s="575"/>
      <c r="AM658" s="575"/>
      <c r="AN658" s="575"/>
      <c r="AO658" s="575"/>
      <c r="AP658" s="575"/>
      <c r="AQ658" s="575"/>
      <c r="AR658" s="575"/>
      <c r="AS658" s="575"/>
      <c r="AT658" s="575"/>
      <c r="AU658" s="575"/>
      <c r="AV658" s="575"/>
      <c r="AW658" s="575"/>
      <c r="AX658" s="575"/>
      <c r="AY658" s="575"/>
      <c r="AZ658" s="575"/>
      <c r="BA658" s="575"/>
      <c r="BB658" s="575"/>
      <c r="BC658" s="575"/>
      <c r="BD658" s="575"/>
      <c r="BE658" s="575"/>
      <c r="BF658" s="575"/>
      <c r="BG658" s="575"/>
      <c r="BH658" s="575"/>
      <c r="BI658" s="575"/>
      <c r="BJ658" s="575"/>
      <c r="BK658" s="575"/>
      <c r="BL658" s="575"/>
      <c r="BM658" s="575"/>
      <c r="BN658" s="575"/>
      <c r="BO658" s="575"/>
      <c r="BP658" s="575"/>
      <c r="BQ658" s="575"/>
      <c r="BR658" s="575"/>
      <c r="BS658" s="575"/>
      <c r="BT658" s="575"/>
      <c r="BU658" s="575"/>
      <c r="BV658" s="575"/>
      <c r="BW658" s="575"/>
      <c r="BX658" s="575"/>
      <c r="BY658" s="575"/>
      <c r="BZ658" s="575"/>
      <c r="CA658" s="575"/>
      <c r="CB658" s="575"/>
      <c r="CC658" s="575"/>
      <c r="CD658" s="575"/>
      <c r="CE658" s="575"/>
      <c r="CF658" s="575"/>
      <c r="CG658" s="575"/>
      <c r="CH658" s="575"/>
      <c r="CI658" s="575"/>
      <c r="CJ658" s="575"/>
      <c r="CK658" s="575"/>
      <c r="CL658" s="575"/>
      <c r="CM658" s="575"/>
      <c r="CN658" s="575"/>
      <c r="CO658" s="575"/>
      <c r="CP658" s="575"/>
      <c r="CQ658" s="575"/>
      <c r="CR658" s="575"/>
      <c r="CS658" s="575"/>
      <c r="CT658" s="575"/>
      <c r="CU658" s="575"/>
      <c r="CV658" s="575"/>
      <c r="CW658" s="575"/>
      <c r="CX658" s="575"/>
      <c r="CY658" s="575"/>
      <c r="CZ658" s="575"/>
      <c r="DA658" s="575"/>
      <c r="DB658" s="575"/>
      <c r="DC658" s="575"/>
      <c r="DD658" s="575"/>
      <c r="DE658" s="575"/>
      <c r="DF658" s="575"/>
      <c r="DG658" s="575"/>
      <c r="DH658" s="575"/>
      <c r="DI658" s="575"/>
      <c r="DJ658" s="575"/>
      <c r="DK658" s="575"/>
      <c r="DL658" s="575"/>
      <c r="DM658" s="575"/>
      <c r="DN658" s="575"/>
      <c r="DO658" s="575"/>
      <c r="DP658" s="575"/>
      <c r="DQ658" s="575"/>
      <c r="DR658" s="575"/>
      <c r="DS658" s="575"/>
      <c r="DT658" s="575"/>
      <c r="DU658" s="575"/>
      <c r="DV658" s="575"/>
      <c r="DW658" s="575"/>
      <c r="DX658" s="575"/>
      <c r="DY658" s="575"/>
      <c r="DZ658" s="575"/>
      <c r="EA658" s="575"/>
      <c r="EB658" s="575"/>
      <c r="EC658" s="575"/>
      <c r="ED658" s="575"/>
      <c r="EE658" s="575"/>
      <c r="EF658" s="575"/>
      <c r="EG658" s="575"/>
    </row>
    <row r="659" spans="1:137">
      <c r="A659" s="575"/>
      <c r="B659" s="575"/>
      <c r="C659" s="575"/>
      <c r="D659" s="575"/>
      <c r="E659" s="575"/>
      <c r="F659" s="575"/>
      <c r="G659" s="575"/>
      <c r="H659" s="575"/>
      <c r="I659" s="575"/>
      <c r="J659" s="575"/>
      <c r="K659" s="575"/>
      <c r="L659" s="575"/>
      <c r="M659" s="575"/>
      <c r="N659" s="575"/>
      <c r="O659" s="575"/>
      <c r="P659" s="575"/>
      <c r="Q659" s="575"/>
      <c r="R659" s="575"/>
      <c r="S659" s="575"/>
      <c r="T659" s="575"/>
      <c r="U659" s="575"/>
      <c r="V659" s="575"/>
      <c r="W659" s="575"/>
      <c r="X659" s="575"/>
      <c r="Y659" s="575"/>
      <c r="Z659" s="575"/>
      <c r="AA659" s="575"/>
      <c r="AB659" s="575"/>
      <c r="AC659" s="575"/>
      <c r="AD659" s="575"/>
      <c r="AE659" s="575"/>
      <c r="AF659" s="575"/>
      <c r="AG659" s="575"/>
      <c r="AH659" s="575"/>
      <c r="AI659" s="575"/>
      <c r="AJ659" s="575"/>
      <c r="AK659" s="575"/>
      <c r="AL659" s="575"/>
      <c r="AM659" s="575"/>
      <c r="AN659" s="575"/>
      <c r="AO659" s="575"/>
      <c r="AP659" s="575"/>
      <c r="AQ659" s="575"/>
      <c r="AR659" s="575"/>
      <c r="AS659" s="575"/>
      <c r="AT659" s="575"/>
      <c r="AU659" s="575"/>
      <c r="AV659" s="575"/>
      <c r="AW659" s="575"/>
      <c r="AX659" s="575"/>
      <c r="AY659" s="575"/>
      <c r="AZ659" s="575"/>
      <c r="BA659" s="575"/>
      <c r="BB659" s="575"/>
      <c r="BC659" s="575"/>
      <c r="BD659" s="575"/>
      <c r="BE659" s="575"/>
      <c r="BF659" s="575"/>
      <c r="BG659" s="575"/>
      <c r="BH659" s="575"/>
      <c r="BI659" s="575"/>
      <c r="BJ659" s="575"/>
      <c r="BK659" s="575"/>
      <c r="BL659" s="575"/>
      <c r="BM659" s="575"/>
      <c r="BN659" s="575"/>
      <c r="BO659" s="575"/>
      <c r="BP659" s="575"/>
      <c r="BQ659" s="575"/>
      <c r="BR659" s="575"/>
      <c r="BS659" s="575"/>
      <c r="BT659" s="575"/>
      <c r="BU659" s="575"/>
      <c r="BV659" s="575"/>
      <c r="BW659" s="575"/>
      <c r="BX659" s="575"/>
      <c r="BY659" s="575"/>
      <c r="BZ659" s="575"/>
      <c r="CA659" s="575"/>
      <c r="CB659" s="575"/>
      <c r="CC659" s="575"/>
      <c r="CD659" s="575"/>
      <c r="CE659" s="575"/>
      <c r="CF659" s="575"/>
      <c r="CG659" s="575"/>
      <c r="CH659" s="575"/>
      <c r="CI659" s="575"/>
      <c r="CJ659" s="575"/>
      <c r="CK659" s="575"/>
      <c r="CL659" s="575"/>
      <c r="CM659" s="575"/>
      <c r="CN659" s="575"/>
      <c r="CO659" s="575"/>
      <c r="CP659" s="575"/>
      <c r="CQ659" s="575"/>
      <c r="CR659" s="575"/>
      <c r="CS659" s="575"/>
      <c r="CT659" s="575"/>
      <c r="CU659" s="575"/>
      <c r="CV659" s="575"/>
      <c r="CW659" s="575"/>
      <c r="CX659" s="575"/>
      <c r="CY659" s="575"/>
      <c r="CZ659" s="575"/>
      <c r="DA659" s="575"/>
      <c r="DB659" s="575"/>
      <c r="DC659" s="575"/>
      <c r="DD659" s="575"/>
      <c r="DE659" s="575"/>
      <c r="DF659" s="575"/>
      <c r="DG659" s="575"/>
      <c r="DH659" s="575"/>
      <c r="DI659" s="575"/>
      <c r="DJ659" s="575"/>
      <c r="DK659" s="575"/>
      <c r="DL659" s="575"/>
      <c r="DM659" s="575"/>
      <c r="DN659" s="575"/>
      <c r="DO659" s="575"/>
      <c r="DP659" s="575"/>
      <c r="DQ659" s="575"/>
      <c r="DR659" s="575"/>
      <c r="DS659" s="575"/>
      <c r="DT659" s="575"/>
      <c r="DU659" s="575"/>
      <c r="DV659" s="575"/>
      <c r="DW659" s="575"/>
      <c r="DX659" s="575"/>
      <c r="DY659" s="575"/>
      <c r="DZ659" s="575"/>
      <c r="EA659" s="575"/>
      <c r="EB659" s="575"/>
      <c r="EC659" s="575"/>
      <c r="ED659" s="575"/>
      <c r="EE659" s="575"/>
      <c r="EF659" s="575"/>
      <c r="EG659" s="575"/>
    </row>
    <row r="660" spans="1:137">
      <c r="A660" s="575"/>
      <c r="B660" s="575"/>
      <c r="C660" s="575"/>
      <c r="D660" s="575"/>
      <c r="E660" s="575"/>
      <c r="F660" s="575"/>
      <c r="G660" s="575"/>
      <c r="H660" s="575"/>
      <c r="I660" s="575"/>
      <c r="J660" s="575"/>
      <c r="K660" s="575"/>
      <c r="L660" s="575"/>
      <c r="M660" s="575"/>
      <c r="N660" s="575"/>
      <c r="O660" s="575"/>
      <c r="P660" s="575"/>
      <c r="Q660" s="575"/>
      <c r="R660" s="575"/>
      <c r="S660" s="575"/>
      <c r="T660" s="575"/>
      <c r="U660" s="575"/>
      <c r="V660" s="575"/>
      <c r="W660" s="575"/>
      <c r="X660" s="575"/>
      <c r="Y660" s="575"/>
      <c r="Z660" s="575"/>
      <c r="AA660" s="575"/>
      <c r="AB660" s="575"/>
      <c r="AC660" s="575"/>
      <c r="AD660" s="575"/>
      <c r="AE660" s="575"/>
      <c r="AF660" s="575"/>
      <c r="AG660" s="575"/>
      <c r="AH660" s="575"/>
      <c r="AI660" s="575"/>
      <c r="AJ660" s="575"/>
      <c r="AK660" s="575"/>
      <c r="AL660" s="575"/>
      <c r="AM660" s="575"/>
      <c r="AN660" s="575"/>
      <c r="AO660" s="575"/>
      <c r="AP660" s="575"/>
      <c r="AQ660" s="575"/>
      <c r="AR660" s="575"/>
      <c r="AS660" s="575"/>
      <c r="AT660" s="575"/>
      <c r="AU660" s="575"/>
      <c r="AV660" s="575"/>
      <c r="AW660" s="575"/>
      <c r="AX660" s="575"/>
      <c r="AY660" s="575"/>
      <c r="AZ660" s="575"/>
      <c r="BA660" s="575"/>
      <c r="BB660" s="575"/>
      <c r="BC660" s="575"/>
      <c r="BD660" s="575"/>
      <c r="BE660" s="575"/>
      <c r="BF660" s="575"/>
      <c r="BG660" s="575"/>
      <c r="BH660" s="575"/>
      <c r="BI660" s="575"/>
      <c r="BJ660" s="575"/>
      <c r="BK660" s="575"/>
      <c r="BL660" s="575"/>
      <c r="BM660" s="575"/>
      <c r="BN660" s="575"/>
      <c r="BO660" s="575"/>
      <c r="BP660" s="575"/>
      <c r="BQ660" s="575"/>
      <c r="BR660" s="575"/>
      <c r="BS660" s="575"/>
      <c r="BT660" s="575"/>
      <c r="BU660" s="575"/>
      <c r="BV660" s="575"/>
      <c r="BW660" s="575"/>
      <c r="BX660" s="575"/>
      <c r="BY660" s="575"/>
      <c r="BZ660" s="575"/>
      <c r="CA660" s="575"/>
      <c r="CB660" s="575"/>
      <c r="CC660" s="575"/>
      <c r="CD660" s="575"/>
      <c r="CE660" s="575"/>
      <c r="CF660" s="575"/>
      <c r="CG660" s="575"/>
      <c r="CH660" s="575"/>
      <c r="CI660" s="575"/>
      <c r="CJ660" s="575"/>
      <c r="CK660" s="575"/>
      <c r="CL660" s="575"/>
      <c r="CM660" s="575"/>
      <c r="CN660" s="575"/>
      <c r="CO660" s="575"/>
      <c r="CP660" s="575"/>
      <c r="CQ660" s="575"/>
      <c r="CR660" s="575"/>
      <c r="CS660" s="575"/>
      <c r="CT660" s="575"/>
      <c r="CU660" s="575"/>
      <c r="CV660" s="575"/>
      <c r="CW660" s="575"/>
      <c r="CX660" s="575"/>
      <c r="CY660" s="575"/>
      <c r="CZ660" s="575"/>
      <c r="DA660" s="575"/>
      <c r="DB660" s="575"/>
      <c r="DC660" s="575"/>
      <c r="DD660" s="575"/>
      <c r="DE660" s="575"/>
      <c r="DF660" s="575"/>
      <c r="DG660" s="575"/>
      <c r="DH660" s="575"/>
      <c r="DI660" s="575"/>
      <c r="DJ660" s="575"/>
      <c r="DK660" s="575"/>
      <c r="DL660" s="575"/>
      <c r="DM660" s="575"/>
      <c r="DN660" s="575"/>
      <c r="DO660" s="575"/>
      <c r="DP660" s="575"/>
      <c r="DQ660" s="575"/>
      <c r="DR660" s="575"/>
      <c r="DS660" s="575"/>
      <c r="DT660" s="575"/>
      <c r="DU660" s="575"/>
      <c r="DV660" s="575"/>
      <c r="DW660" s="575"/>
      <c r="DX660" s="575"/>
      <c r="DY660" s="575"/>
      <c r="DZ660" s="575"/>
      <c r="EA660" s="575"/>
      <c r="EB660" s="575"/>
      <c r="EC660" s="575"/>
      <c r="ED660" s="575"/>
      <c r="EE660" s="575"/>
      <c r="EF660" s="575"/>
      <c r="EG660" s="575"/>
    </row>
    <row r="661" spans="1:137">
      <c r="A661" s="575"/>
      <c r="B661" s="575"/>
      <c r="C661" s="575"/>
      <c r="D661" s="575"/>
      <c r="E661" s="575"/>
      <c r="F661" s="575"/>
      <c r="G661" s="575"/>
      <c r="H661" s="575"/>
      <c r="I661" s="575"/>
      <c r="J661" s="575"/>
      <c r="K661" s="575"/>
      <c r="L661" s="575"/>
      <c r="M661" s="575"/>
      <c r="N661" s="575"/>
      <c r="O661" s="575"/>
      <c r="P661" s="575"/>
      <c r="Q661" s="575"/>
      <c r="R661" s="575"/>
      <c r="S661" s="575"/>
      <c r="T661" s="575"/>
      <c r="U661" s="575"/>
      <c r="V661" s="575"/>
      <c r="W661" s="575"/>
      <c r="X661" s="575"/>
      <c r="Y661" s="575"/>
      <c r="Z661" s="575"/>
      <c r="AA661" s="575"/>
      <c r="AB661" s="575"/>
      <c r="AC661" s="575"/>
      <c r="AD661" s="575"/>
      <c r="AE661" s="575"/>
      <c r="AF661" s="575"/>
      <c r="AG661" s="575"/>
      <c r="AH661" s="575"/>
      <c r="AI661" s="575"/>
      <c r="AJ661" s="575"/>
      <c r="AK661" s="575"/>
      <c r="AL661" s="575"/>
      <c r="AM661" s="575"/>
      <c r="AN661" s="575"/>
      <c r="AO661" s="575"/>
      <c r="AP661" s="575"/>
      <c r="AQ661" s="575"/>
      <c r="AR661" s="575"/>
      <c r="AS661" s="575"/>
      <c r="AT661" s="575"/>
      <c r="AU661" s="575"/>
      <c r="AV661" s="575"/>
      <c r="AW661" s="575"/>
      <c r="AX661" s="575"/>
      <c r="AY661" s="575"/>
      <c r="AZ661" s="575"/>
      <c r="BA661" s="575"/>
      <c r="BB661" s="575"/>
      <c r="BC661" s="575"/>
      <c r="BD661" s="575"/>
      <c r="BE661" s="575"/>
      <c r="BF661" s="575"/>
      <c r="BG661" s="575"/>
      <c r="BH661" s="575"/>
      <c r="BI661" s="575"/>
      <c r="BJ661" s="575"/>
      <c r="BK661" s="575"/>
      <c r="BL661" s="575"/>
      <c r="BM661" s="575"/>
      <c r="BN661" s="575"/>
      <c r="BO661" s="575"/>
      <c r="BP661" s="575"/>
      <c r="BQ661" s="575"/>
      <c r="BR661" s="575"/>
      <c r="BS661" s="575"/>
      <c r="BT661" s="575"/>
      <c r="BU661" s="575"/>
      <c r="BV661" s="575"/>
      <c r="BW661" s="575"/>
      <c r="BX661" s="575"/>
      <c r="BY661" s="575"/>
      <c r="BZ661" s="575"/>
      <c r="CA661" s="575"/>
      <c r="CB661" s="575"/>
      <c r="CC661" s="575"/>
      <c r="CD661" s="575"/>
      <c r="CE661" s="575"/>
      <c r="CF661" s="575"/>
      <c r="CG661" s="575"/>
      <c r="CH661" s="575"/>
      <c r="CI661" s="575"/>
      <c r="CJ661" s="575"/>
      <c r="CK661" s="575"/>
      <c r="CL661" s="575"/>
      <c r="CM661" s="575"/>
      <c r="CN661" s="575"/>
      <c r="CO661" s="575"/>
      <c r="CP661" s="575"/>
      <c r="CQ661" s="575"/>
      <c r="CR661" s="575"/>
      <c r="CS661" s="575"/>
      <c r="CT661" s="575"/>
      <c r="CU661" s="575"/>
      <c r="CV661" s="575"/>
      <c r="CW661" s="575"/>
      <c r="CX661" s="575"/>
      <c r="CY661" s="575"/>
      <c r="CZ661" s="575"/>
      <c r="DA661" s="575"/>
      <c r="DB661" s="575"/>
      <c r="DC661" s="575"/>
      <c r="DD661" s="575"/>
      <c r="DE661" s="575"/>
      <c r="DF661" s="575"/>
      <c r="DG661" s="575"/>
      <c r="DH661" s="575"/>
      <c r="DI661" s="575"/>
      <c r="DJ661" s="575"/>
      <c r="DK661" s="575"/>
      <c r="DL661" s="575"/>
      <c r="DM661" s="575"/>
      <c r="DN661" s="575"/>
      <c r="DO661" s="575"/>
      <c r="DP661" s="575"/>
      <c r="DQ661" s="575"/>
      <c r="DR661" s="575"/>
      <c r="DS661" s="575"/>
      <c r="DT661" s="575"/>
      <c r="DU661" s="575"/>
      <c r="DV661" s="575"/>
      <c r="DW661" s="575"/>
      <c r="DX661" s="575"/>
      <c r="DY661" s="575"/>
      <c r="DZ661" s="575"/>
      <c r="EA661" s="575"/>
      <c r="EB661" s="575"/>
      <c r="EC661" s="575"/>
      <c r="ED661" s="575"/>
      <c r="EE661" s="575"/>
      <c r="EF661" s="575"/>
      <c r="EG661" s="575"/>
    </row>
    <row r="662" spans="1:137">
      <c r="A662" s="575"/>
      <c r="B662" s="575"/>
      <c r="C662" s="575"/>
      <c r="D662" s="575"/>
      <c r="E662" s="575"/>
      <c r="F662" s="575"/>
      <c r="G662" s="575"/>
      <c r="H662" s="575"/>
      <c r="I662" s="575"/>
      <c r="J662" s="575"/>
      <c r="K662" s="575"/>
      <c r="L662" s="575"/>
      <c r="M662" s="575"/>
      <c r="N662" s="575"/>
      <c r="O662" s="575"/>
      <c r="P662" s="575"/>
      <c r="Q662" s="575"/>
      <c r="R662" s="575"/>
      <c r="S662" s="575"/>
      <c r="T662" s="575"/>
      <c r="U662" s="575"/>
      <c r="V662" s="575"/>
      <c r="W662" s="575"/>
      <c r="X662" s="575"/>
      <c r="Y662" s="575"/>
      <c r="Z662" s="575"/>
      <c r="AA662" s="575"/>
      <c r="AB662" s="575"/>
      <c r="AC662" s="575"/>
      <c r="AD662" s="575"/>
      <c r="AE662" s="575"/>
      <c r="AF662" s="575"/>
      <c r="AG662" s="575"/>
      <c r="AH662" s="575"/>
      <c r="AI662" s="575"/>
      <c r="AJ662" s="575"/>
      <c r="AK662" s="575"/>
      <c r="AL662" s="575"/>
      <c r="AM662" s="575"/>
      <c r="AN662" s="575"/>
      <c r="AO662" s="575"/>
      <c r="AP662" s="575"/>
      <c r="AQ662" s="575"/>
      <c r="AR662" s="575"/>
      <c r="AS662" s="575"/>
      <c r="AT662" s="575"/>
      <c r="AU662" s="575"/>
      <c r="AV662" s="575"/>
      <c r="AW662" s="575"/>
      <c r="AX662" s="575"/>
      <c r="AY662" s="575"/>
      <c r="AZ662" s="575"/>
      <c r="BA662" s="575"/>
      <c r="BB662" s="575"/>
      <c r="BC662" s="575"/>
      <c r="BD662" s="575"/>
      <c r="BE662" s="575"/>
      <c r="BF662" s="575"/>
      <c r="BG662" s="575"/>
      <c r="BH662" s="575"/>
      <c r="BI662" s="575"/>
      <c r="BJ662" s="575"/>
      <c r="BK662" s="575"/>
      <c r="BL662" s="575"/>
      <c r="BM662" s="575"/>
      <c r="BN662" s="575"/>
      <c r="BO662" s="575"/>
      <c r="BP662" s="575"/>
      <c r="BQ662" s="575"/>
      <c r="BR662" s="575"/>
      <c r="BS662" s="575"/>
      <c r="BT662" s="575"/>
      <c r="BU662" s="575"/>
      <c r="BV662" s="575"/>
      <c r="BW662" s="575"/>
      <c r="BX662" s="575"/>
      <c r="BY662" s="575"/>
      <c r="BZ662" s="575"/>
      <c r="CA662" s="575"/>
      <c r="CB662" s="575"/>
      <c r="CC662" s="575"/>
      <c r="CD662" s="575"/>
      <c r="CE662" s="575"/>
      <c r="CF662" s="575"/>
      <c r="CG662" s="575"/>
      <c r="CH662" s="575"/>
      <c r="CI662" s="575"/>
      <c r="CJ662" s="575"/>
      <c r="CK662" s="575"/>
      <c r="CL662" s="575"/>
      <c r="CM662" s="575"/>
      <c r="CN662" s="575"/>
      <c r="CO662" s="575"/>
      <c r="CP662" s="575"/>
      <c r="CQ662" s="575"/>
      <c r="CR662" s="575"/>
      <c r="CS662" s="575"/>
      <c r="CT662" s="575"/>
      <c r="CU662" s="575"/>
      <c r="CV662" s="575"/>
      <c r="CW662" s="575"/>
      <c r="CX662" s="575"/>
      <c r="CY662" s="575"/>
      <c r="CZ662" s="575"/>
      <c r="DA662" s="575"/>
      <c r="DB662" s="575"/>
      <c r="DC662" s="575"/>
      <c r="DD662" s="575"/>
      <c r="DE662" s="575"/>
      <c r="DF662" s="575"/>
      <c r="DG662" s="575"/>
      <c r="DH662" s="575"/>
      <c r="DI662" s="575"/>
      <c r="DJ662" s="575"/>
      <c r="DK662" s="575"/>
      <c r="DL662" s="575"/>
      <c r="DM662" s="575"/>
      <c r="DN662" s="575"/>
      <c r="DO662" s="575"/>
      <c r="DP662" s="575"/>
      <c r="DQ662" s="575"/>
      <c r="DR662" s="575"/>
      <c r="DS662" s="575"/>
      <c r="DT662" s="575"/>
      <c r="DU662" s="575"/>
      <c r="DV662" s="575"/>
      <c r="DW662" s="575"/>
      <c r="DX662" s="575"/>
      <c r="DY662" s="575"/>
      <c r="DZ662" s="575"/>
      <c r="EA662" s="575"/>
      <c r="EB662" s="575"/>
      <c r="EC662" s="575"/>
      <c r="ED662" s="575"/>
      <c r="EE662" s="575"/>
      <c r="EF662" s="575"/>
      <c r="EG662" s="575"/>
    </row>
    <row r="663" spans="1:137">
      <c r="A663" s="575"/>
      <c r="B663" s="575"/>
      <c r="C663" s="575"/>
      <c r="D663" s="575"/>
      <c r="E663" s="575"/>
      <c r="F663" s="575"/>
      <c r="G663" s="575"/>
      <c r="H663" s="575"/>
      <c r="I663" s="575"/>
      <c r="J663" s="575"/>
      <c r="K663" s="575"/>
      <c r="L663" s="575"/>
      <c r="M663" s="575"/>
      <c r="N663" s="575"/>
      <c r="O663" s="575"/>
      <c r="P663" s="575"/>
      <c r="Q663" s="575"/>
      <c r="R663" s="575"/>
      <c r="S663" s="575"/>
      <c r="T663" s="575"/>
      <c r="U663" s="575"/>
      <c r="V663" s="575"/>
      <c r="W663" s="575"/>
      <c r="X663" s="575"/>
      <c r="Y663" s="575"/>
      <c r="Z663" s="575"/>
      <c r="AA663" s="575"/>
      <c r="AB663" s="575"/>
      <c r="AC663" s="575"/>
      <c r="AD663" s="575"/>
      <c r="AE663" s="575"/>
      <c r="AF663" s="575"/>
      <c r="AG663" s="575"/>
      <c r="AH663" s="575"/>
      <c r="AI663" s="575"/>
      <c r="AJ663" s="575"/>
      <c r="AK663" s="575"/>
      <c r="AL663" s="575"/>
      <c r="AM663" s="575"/>
      <c r="AN663" s="575"/>
      <c r="AO663" s="575"/>
      <c r="AP663" s="575"/>
      <c r="AQ663" s="575"/>
      <c r="AR663" s="575"/>
      <c r="AS663" s="575"/>
      <c r="AT663" s="575"/>
      <c r="AU663" s="575"/>
      <c r="AV663" s="575"/>
      <c r="AW663" s="575"/>
      <c r="AX663" s="575"/>
      <c r="AY663" s="575"/>
      <c r="AZ663" s="575"/>
      <c r="BA663" s="575"/>
      <c r="BB663" s="575"/>
      <c r="BC663" s="575"/>
      <c r="BD663" s="575"/>
      <c r="BE663" s="575"/>
      <c r="BF663" s="575"/>
      <c r="BG663" s="575"/>
      <c r="BH663" s="575"/>
      <c r="BI663" s="575"/>
      <c r="BJ663" s="575"/>
      <c r="BK663" s="575"/>
      <c r="BL663" s="575"/>
      <c r="BM663" s="575"/>
      <c r="BN663" s="575"/>
      <c r="BO663" s="575"/>
      <c r="BP663" s="575"/>
      <c r="BQ663" s="575"/>
      <c r="BR663" s="575"/>
      <c r="BS663" s="575"/>
      <c r="BT663" s="575"/>
      <c r="BU663" s="575"/>
      <c r="BV663" s="575"/>
      <c r="BW663" s="575"/>
      <c r="BX663" s="575"/>
      <c r="BY663" s="575"/>
      <c r="BZ663" s="575"/>
      <c r="CA663" s="575"/>
      <c r="CB663" s="575"/>
      <c r="CC663" s="575"/>
      <c r="CD663" s="575"/>
      <c r="CE663" s="575"/>
      <c r="CF663" s="575"/>
      <c r="CG663" s="575"/>
      <c r="CH663" s="575"/>
      <c r="CI663" s="575"/>
      <c r="CJ663" s="575"/>
      <c r="CK663" s="575"/>
      <c r="CL663" s="575"/>
      <c r="CM663" s="575"/>
      <c r="CN663" s="575"/>
      <c r="CO663" s="575"/>
      <c r="CP663" s="575"/>
      <c r="CQ663" s="575"/>
      <c r="CR663" s="575"/>
      <c r="CS663" s="575"/>
      <c r="CT663" s="575"/>
      <c r="CU663" s="575"/>
      <c r="CV663" s="575"/>
      <c r="CW663" s="575"/>
      <c r="CX663" s="575"/>
      <c r="CY663" s="575"/>
      <c r="CZ663" s="575"/>
      <c r="DA663" s="575"/>
      <c r="DB663" s="575"/>
      <c r="DC663" s="575"/>
      <c r="DD663" s="575"/>
      <c r="DE663" s="575"/>
      <c r="DF663" s="575"/>
      <c r="DG663" s="575"/>
      <c r="DH663" s="575"/>
      <c r="DI663" s="575"/>
      <c r="DJ663" s="575"/>
      <c r="DK663" s="575"/>
      <c r="DL663" s="575"/>
      <c r="DM663" s="575"/>
      <c r="DN663" s="575"/>
      <c r="DO663" s="575"/>
      <c r="DP663" s="575"/>
      <c r="DQ663" s="575"/>
      <c r="DR663" s="575"/>
      <c r="DS663" s="575"/>
      <c r="DT663" s="575"/>
      <c r="DU663" s="575"/>
      <c r="DV663" s="575"/>
      <c r="DW663" s="575"/>
      <c r="DX663" s="575"/>
      <c r="DY663" s="575"/>
      <c r="DZ663" s="575"/>
      <c r="EA663" s="575"/>
      <c r="EB663" s="575"/>
      <c r="EC663" s="575"/>
      <c r="ED663" s="575"/>
      <c r="EE663" s="575"/>
      <c r="EF663" s="575"/>
      <c r="EG663" s="575"/>
    </row>
    <row r="664" spans="1:137">
      <c r="A664" s="575"/>
      <c r="B664" s="575"/>
      <c r="C664" s="575"/>
      <c r="D664" s="575"/>
      <c r="E664" s="575"/>
      <c r="F664" s="575"/>
      <c r="G664" s="575"/>
      <c r="H664" s="575"/>
      <c r="I664" s="575"/>
      <c r="J664" s="575"/>
      <c r="K664" s="575"/>
      <c r="L664" s="575"/>
      <c r="M664" s="575"/>
      <c r="N664" s="575"/>
      <c r="O664" s="575"/>
      <c r="P664" s="575"/>
      <c r="Q664" s="575"/>
      <c r="R664" s="575"/>
      <c r="S664" s="575"/>
      <c r="T664" s="575"/>
      <c r="U664" s="575"/>
      <c r="V664" s="575"/>
      <c r="W664" s="575"/>
      <c r="X664" s="575"/>
      <c r="Y664" s="575"/>
      <c r="Z664" s="575"/>
      <c r="AA664" s="575"/>
      <c r="AB664" s="575"/>
      <c r="AC664" s="575"/>
      <c r="AD664" s="575"/>
      <c r="AE664" s="575"/>
      <c r="AF664" s="575"/>
      <c r="AG664" s="575"/>
      <c r="AH664" s="575"/>
      <c r="AI664" s="575"/>
      <c r="AJ664" s="575"/>
      <c r="AK664" s="575"/>
      <c r="AL664" s="575"/>
      <c r="AM664" s="575"/>
      <c r="AN664" s="575"/>
      <c r="AO664" s="575"/>
      <c r="AP664" s="575"/>
      <c r="AQ664" s="575"/>
      <c r="AR664" s="575"/>
      <c r="AS664" s="575"/>
      <c r="AT664" s="575"/>
      <c r="AU664" s="575"/>
      <c r="AV664" s="575"/>
      <c r="AW664" s="575"/>
      <c r="AX664" s="575"/>
      <c r="AY664" s="575"/>
      <c r="AZ664" s="575"/>
      <c r="BA664" s="575"/>
      <c r="BB664" s="575"/>
      <c r="BC664" s="575"/>
      <c r="BD664" s="575"/>
      <c r="BE664" s="575"/>
      <c r="BF664" s="575"/>
      <c r="BG664" s="575"/>
      <c r="BH664" s="575"/>
      <c r="BI664" s="575"/>
      <c r="BJ664" s="575"/>
      <c r="BK664" s="575"/>
      <c r="BL664" s="575"/>
      <c r="BM664" s="575"/>
      <c r="BN664" s="575"/>
      <c r="BO664" s="575"/>
      <c r="BP664" s="575"/>
      <c r="BQ664" s="575"/>
      <c r="BR664" s="575"/>
      <c r="BS664" s="575"/>
      <c r="BT664" s="575"/>
      <c r="BU664" s="575"/>
      <c r="BV664" s="575"/>
      <c r="BW664" s="575"/>
      <c r="BX664" s="575"/>
      <c r="BY664" s="575"/>
      <c r="BZ664" s="575"/>
      <c r="CA664" s="575"/>
      <c r="CB664" s="575"/>
      <c r="CC664" s="575"/>
      <c r="CD664" s="575"/>
      <c r="CE664" s="575"/>
      <c r="CF664" s="575"/>
      <c r="CG664" s="575"/>
      <c r="CH664" s="575"/>
      <c r="CI664" s="575"/>
      <c r="CJ664" s="575"/>
      <c r="CK664" s="575"/>
      <c r="CL664" s="575"/>
      <c r="CM664" s="575"/>
      <c r="CN664" s="575"/>
      <c r="CO664" s="575"/>
      <c r="CP664" s="575"/>
      <c r="CQ664" s="575"/>
      <c r="CR664" s="575"/>
      <c r="CS664" s="575"/>
      <c r="CT664" s="575"/>
      <c r="CU664" s="575"/>
      <c r="CV664" s="575"/>
      <c r="CW664" s="575"/>
      <c r="CX664" s="575"/>
      <c r="CY664" s="575"/>
      <c r="CZ664" s="575"/>
      <c r="DA664" s="575"/>
      <c r="DB664" s="575"/>
      <c r="DC664" s="575"/>
      <c r="DD664" s="575"/>
      <c r="DE664" s="575"/>
      <c r="DF664" s="575"/>
      <c r="DG664" s="575"/>
      <c r="DH664" s="575"/>
      <c r="DI664" s="575"/>
      <c r="DJ664" s="575"/>
      <c r="DK664" s="575"/>
      <c r="DL664" s="575"/>
      <c r="DM664" s="575"/>
      <c r="DN664" s="575"/>
      <c r="DO664" s="575"/>
      <c r="DP664" s="575"/>
      <c r="DQ664" s="575"/>
      <c r="DR664" s="575"/>
      <c r="DS664" s="575"/>
      <c r="DT664" s="575"/>
      <c r="DU664" s="575"/>
      <c r="DV664" s="575"/>
      <c r="DW664" s="575"/>
      <c r="DX664" s="575"/>
      <c r="DY664" s="575"/>
      <c r="DZ664" s="575"/>
      <c r="EA664" s="575"/>
      <c r="EB664" s="575"/>
      <c r="EC664" s="575"/>
      <c r="ED664" s="575"/>
      <c r="EE664" s="575"/>
      <c r="EF664" s="575"/>
      <c r="EG664" s="575"/>
    </row>
    <row r="665" spans="1:137">
      <c r="A665" s="575"/>
      <c r="B665" s="575"/>
      <c r="C665" s="575"/>
      <c r="D665" s="575"/>
      <c r="E665" s="575"/>
      <c r="F665" s="575"/>
      <c r="G665" s="575"/>
      <c r="H665" s="575"/>
      <c r="I665" s="575"/>
      <c r="J665" s="575"/>
      <c r="K665" s="575"/>
      <c r="L665" s="575"/>
      <c r="M665" s="575"/>
      <c r="N665" s="575"/>
      <c r="O665" s="575"/>
      <c r="P665" s="575"/>
      <c r="Q665" s="575"/>
      <c r="R665" s="575"/>
      <c r="S665" s="575"/>
      <c r="T665" s="575"/>
      <c r="U665" s="575"/>
      <c r="V665" s="575"/>
      <c r="W665" s="575"/>
      <c r="X665" s="575"/>
      <c r="Y665" s="575"/>
      <c r="Z665" s="575"/>
      <c r="AA665" s="575"/>
      <c r="AB665" s="575"/>
      <c r="AC665" s="575"/>
      <c r="AD665" s="575"/>
      <c r="AE665" s="575"/>
      <c r="AF665" s="575"/>
      <c r="AG665" s="575"/>
      <c r="AH665" s="575"/>
      <c r="AI665" s="575"/>
      <c r="AJ665" s="575"/>
      <c r="AK665" s="575"/>
      <c r="AL665" s="575"/>
      <c r="AM665" s="575"/>
      <c r="AN665" s="575"/>
      <c r="AO665" s="575"/>
      <c r="AP665" s="575"/>
      <c r="AQ665" s="575"/>
      <c r="AR665" s="575"/>
      <c r="AS665" s="575"/>
      <c r="AT665" s="575"/>
      <c r="AU665" s="575"/>
      <c r="AV665" s="575"/>
      <c r="AW665" s="575"/>
      <c r="AX665" s="575"/>
      <c r="AY665" s="575"/>
      <c r="AZ665" s="575"/>
      <c r="BA665" s="575"/>
      <c r="BB665" s="575"/>
      <c r="BC665" s="575"/>
      <c r="BD665" s="575"/>
      <c r="BE665" s="575"/>
      <c r="BF665" s="575"/>
      <c r="BG665" s="575"/>
      <c r="BH665" s="575"/>
      <c r="BI665" s="575"/>
      <c r="BJ665" s="575"/>
      <c r="BK665" s="575"/>
      <c r="BL665" s="575"/>
      <c r="BM665" s="575"/>
      <c r="BN665" s="575"/>
      <c r="BO665" s="575"/>
      <c r="BP665" s="575"/>
      <c r="BQ665" s="575"/>
      <c r="BR665" s="575"/>
      <c r="BS665" s="575"/>
      <c r="BT665" s="575"/>
      <c r="BU665" s="575"/>
      <c r="BV665" s="575"/>
      <c r="BW665" s="575"/>
      <c r="BX665" s="575"/>
      <c r="BY665" s="575"/>
      <c r="BZ665" s="575"/>
      <c r="CA665" s="575"/>
      <c r="CB665" s="575"/>
      <c r="CC665" s="575"/>
      <c r="CD665" s="575"/>
      <c r="CE665" s="575"/>
      <c r="CF665" s="575"/>
      <c r="CG665" s="575"/>
      <c r="CH665" s="575"/>
      <c r="CI665" s="575"/>
      <c r="CJ665" s="575"/>
      <c r="CK665" s="575"/>
      <c r="CL665" s="575"/>
      <c r="CM665" s="575"/>
      <c r="CN665" s="575"/>
      <c r="CO665" s="575"/>
      <c r="CP665" s="575"/>
      <c r="CQ665" s="575"/>
      <c r="CR665" s="575"/>
      <c r="CS665" s="575"/>
      <c r="CT665" s="575"/>
      <c r="CU665" s="575"/>
      <c r="CV665" s="575"/>
      <c r="CW665" s="575"/>
      <c r="CX665" s="575"/>
      <c r="CY665" s="575"/>
      <c r="CZ665" s="575"/>
      <c r="DA665" s="575"/>
      <c r="DB665" s="575"/>
      <c r="DC665" s="575"/>
      <c r="DD665" s="575"/>
      <c r="DE665" s="575"/>
      <c r="DF665" s="575"/>
      <c r="DG665" s="575"/>
      <c r="DH665" s="575"/>
      <c r="DI665" s="575"/>
      <c r="DJ665" s="575"/>
      <c r="DK665" s="575"/>
      <c r="DL665" s="575"/>
      <c r="DM665" s="575"/>
      <c r="DN665" s="575"/>
      <c r="DO665" s="575"/>
      <c r="DP665" s="575"/>
      <c r="DQ665" s="575"/>
      <c r="DR665" s="575"/>
      <c r="DS665" s="575"/>
      <c r="DT665" s="575"/>
      <c r="DU665" s="575"/>
      <c r="DV665" s="575"/>
      <c r="DW665" s="575"/>
      <c r="DX665" s="575"/>
      <c r="DY665" s="575"/>
      <c r="DZ665" s="575"/>
      <c r="EA665" s="575"/>
      <c r="EB665" s="575"/>
      <c r="EC665" s="575"/>
      <c r="ED665" s="575"/>
      <c r="EE665" s="575"/>
      <c r="EF665" s="575"/>
      <c r="EG665" s="575"/>
    </row>
    <row r="666" spans="1:137">
      <c r="A666" s="575"/>
      <c r="B666" s="575"/>
      <c r="C666" s="575"/>
      <c r="D666" s="575"/>
      <c r="E666" s="575"/>
      <c r="F666" s="575"/>
      <c r="G666" s="575"/>
      <c r="H666" s="575"/>
      <c r="I666" s="575"/>
      <c r="J666" s="575"/>
      <c r="K666" s="575"/>
      <c r="L666" s="575"/>
      <c r="M666" s="575"/>
      <c r="N666" s="575"/>
      <c r="O666" s="575"/>
      <c r="P666" s="575"/>
      <c r="Q666" s="575"/>
      <c r="R666" s="575"/>
      <c r="S666" s="575"/>
      <c r="T666" s="575"/>
      <c r="U666" s="575"/>
      <c r="V666" s="575"/>
      <c r="W666" s="575"/>
      <c r="X666" s="575"/>
      <c r="Y666" s="575"/>
      <c r="Z666" s="575"/>
      <c r="AA666" s="575"/>
      <c r="AB666" s="575"/>
      <c r="AC666" s="575"/>
      <c r="AD666" s="575"/>
      <c r="AE666" s="575"/>
      <c r="AF666" s="575"/>
      <c r="AG666" s="575"/>
      <c r="AH666" s="575"/>
      <c r="AI666" s="575"/>
      <c r="AJ666" s="575"/>
      <c r="AK666" s="575"/>
      <c r="AL666" s="575"/>
      <c r="AM666" s="575"/>
      <c r="AN666" s="575"/>
      <c r="AO666" s="575"/>
      <c r="AP666" s="575"/>
      <c r="AQ666" s="575"/>
      <c r="AR666" s="575"/>
      <c r="AS666" s="575"/>
      <c r="AT666" s="575"/>
      <c r="AU666" s="575"/>
      <c r="AV666" s="575"/>
      <c r="AW666" s="575"/>
      <c r="AX666" s="575"/>
      <c r="AY666" s="575"/>
      <c r="AZ666" s="575"/>
      <c r="BA666" s="575"/>
      <c r="BB666" s="575"/>
      <c r="BC666" s="575"/>
      <c r="BD666" s="575"/>
      <c r="BE666" s="575"/>
      <c r="BF666" s="575"/>
      <c r="BG666" s="575"/>
      <c r="BH666" s="575"/>
      <c r="BI666" s="575"/>
      <c r="BJ666" s="575"/>
      <c r="BK666" s="575"/>
      <c r="BL666" s="575"/>
      <c r="BM666" s="575"/>
      <c r="BN666" s="575"/>
      <c r="BO666" s="575"/>
      <c r="BP666" s="575"/>
      <c r="BQ666" s="575"/>
      <c r="BR666" s="575"/>
      <c r="BS666" s="575"/>
      <c r="BT666" s="575"/>
      <c r="BU666" s="575"/>
      <c r="BV666" s="575"/>
      <c r="BW666" s="575"/>
      <c r="BX666" s="575"/>
      <c r="BY666" s="575"/>
      <c r="BZ666" s="575"/>
      <c r="CA666" s="575"/>
      <c r="CB666" s="575"/>
      <c r="CC666" s="575"/>
      <c r="CD666" s="575"/>
      <c r="CE666" s="575"/>
      <c r="CF666" s="575"/>
      <c r="CG666" s="575"/>
      <c r="CH666" s="575"/>
      <c r="CI666" s="575"/>
      <c r="CJ666" s="575"/>
      <c r="CK666" s="575"/>
      <c r="CL666" s="575"/>
      <c r="CM666" s="575"/>
      <c r="CN666" s="575"/>
      <c r="CO666" s="575"/>
      <c r="CP666" s="575"/>
      <c r="CQ666" s="575"/>
      <c r="CR666" s="575"/>
      <c r="CS666" s="575"/>
      <c r="CT666" s="575"/>
      <c r="CU666" s="575"/>
      <c r="CV666" s="575"/>
      <c r="CW666" s="575"/>
      <c r="CX666" s="575"/>
      <c r="CY666" s="575"/>
      <c r="CZ666" s="575"/>
      <c r="DA666" s="575"/>
      <c r="DB666" s="575"/>
      <c r="DC666" s="575"/>
      <c r="DD666" s="575"/>
      <c r="DE666" s="575"/>
      <c r="DF666" s="575"/>
      <c r="DG666" s="575"/>
      <c r="DH666" s="575"/>
      <c r="DI666" s="575"/>
      <c r="DJ666" s="575"/>
      <c r="DK666" s="575"/>
      <c r="DL666" s="575"/>
      <c r="DM666" s="575"/>
      <c r="DN666" s="575"/>
      <c r="DO666" s="575"/>
      <c r="DP666" s="575"/>
      <c r="DQ666" s="575"/>
      <c r="DR666" s="575"/>
      <c r="DS666" s="575"/>
      <c r="DT666" s="575"/>
      <c r="DU666" s="575"/>
      <c r="DV666" s="575"/>
      <c r="DW666" s="575"/>
      <c r="DX666" s="575"/>
      <c r="DY666" s="575"/>
      <c r="DZ666" s="575"/>
      <c r="EA666" s="575"/>
      <c r="EB666" s="575"/>
      <c r="EC666" s="575"/>
      <c r="ED666" s="575"/>
      <c r="EE666" s="575"/>
      <c r="EF666" s="575"/>
      <c r="EG666" s="575"/>
    </row>
    <row r="667" spans="1:137">
      <c r="A667" s="575"/>
      <c r="B667" s="575"/>
      <c r="C667" s="575"/>
      <c r="D667" s="575"/>
      <c r="E667" s="575"/>
      <c r="F667" s="575"/>
      <c r="G667" s="575"/>
      <c r="H667" s="575"/>
      <c r="I667" s="575"/>
      <c r="J667" s="575"/>
      <c r="K667" s="575"/>
      <c r="L667" s="575"/>
      <c r="M667" s="575"/>
      <c r="N667" s="575"/>
      <c r="O667" s="575"/>
      <c r="P667" s="575"/>
      <c r="Q667" s="575"/>
      <c r="R667" s="575"/>
      <c r="S667" s="575"/>
      <c r="T667" s="575"/>
      <c r="U667" s="575"/>
      <c r="V667" s="575"/>
      <c r="W667" s="575"/>
      <c r="X667" s="575"/>
      <c r="Y667" s="575"/>
      <c r="Z667" s="575"/>
      <c r="AA667" s="575"/>
      <c r="AB667" s="575"/>
      <c r="AC667" s="575"/>
      <c r="AD667" s="575"/>
      <c r="AE667" s="575"/>
      <c r="AF667" s="575"/>
      <c r="AG667" s="575"/>
      <c r="AH667" s="575"/>
      <c r="AI667" s="575"/>
      <c r="AJ667" s="575"/>
      <c r="AK667" s="575"/>
      <c r="AL667" s="575"/>
      <c r="AM667" s="575"/>
      <c r="AN667" s="575"/>
      <c r="AO667" s="575"/>
      <c r="AP667" s="575"/>
      <c r="AQ667" s="575"/>
      <c r="AR667" s="575"/>
      <c r="AS667" s="575"/>
      <c r="AT667" s="575"/>
      <c r="AU667" s="575"/>
      <c r="AV667" s="575"/>
      <c r="AW667" s="575"/>
      <c r="AX667" s="575"/>
      <c r="AY667" s="575"/>
      <c r="AZ667" s="575"/>
      <c r="BA667" s="575"/>
      <c r="BB667" s="575"/>
      <c r="BC667" s="575"/>
      <c r="BD667" s="575"/>
      <c r="BE667" s="575"/>
      <c r="BF667" s="575"/>
      <c r="BG667" s="575"/>
      <c r="BH667" s="575"/>
      <c r="BI667" s="575"/>
      <c r="BJ667" s="575"/>
      <c r="BK667" s="575"/>
      <c r="BL667" s="575"/>
      <c r="BM667" s="575"/>
      <c r="BN667" s="575"/>
      <c r="BO667" s="575"/>
      <c r="BP667" s="575"/>
      <c r="BQ667" s="575"/>
      <c r="BR667" s="575"/>
      <c r="BS667" s="575"/>
      <c r="BT667" s="575"/>
      <c r="BU667" s="575"/>
      <c r="BV667" s="575"/>
      <c r="BW667" s="575"/>
      <c r="BX667" s="575"/>
      <c r="BY667" s="575"/>
      <c r="BZ667" s="575"/>
      <c r="CA667" s="575"/>
      <c r="CB667" s="575"/>
      <c r="CC667" s="575"/>
      <c r="CD667" s="575"/>
      <c r="CE667" s="575"/>
      <c r="CF667" s="575"/>
      <c r="CG667" s="575"/>
      <c r="CH667" s="575"/>
      <c r="CI667" s="575"/>
      <c r="CJ667" s="575"/>
      <c r="CK667" s="575"/>
      <c r="CL667" s="575"/>
      <c r="CM667" s="575"/>
      <c r="CN667" s="575"/>
      <c r="CO667" s="575"/>
      <c r="CP667" s="575"/>
      <c r="CQ667" s="575"/>
      <c r="CR667" s="575"/>
      <c r="CS667" s="575"/>
      <c r="CT667" s="575"/>
      <c r="CU667" s="575"/>
      <c r="CV667" s="575"/>
      <c r="CW667" s="575"/>
      <c r="CX667" s="575"/>
      <c r="CY667" s="575"/>
      <c r="CZ667" s="575"/>
      <c r="DA667" s="575"/>
      <c r="DB667" s="575"/>
      <c r="DC667" s="575"/>
      <c r="DD667" s="575"/>
      <c r="DE667" s="575"/>
      <c r="DF667" s="575"/>
      <c r="DG667" s="575"/>
      <c r="DH667" s="575"/>
      <c r="DI667" s="575"/>
      <c r="DJ667" s="575"/>
      <c r="DK667" s="575"/>
      <c r="DL667" s="575"/>
      <c r="DM667" s="575"/>
      <c r="DN667" s="575"/>
      <c r="DO667" s="575"/>
      <c r="DP667" s="575"/>
      <c r="DQ667" s="575"/>
      <c r="DR667" s="575"/>
      <c r="DS667" s="575"/>
      <c r="DT667" s="575"/>
      <c r="DU667" s="575"/>
      <c r="DV667" s="575"/>
      <c r="DW667" s="575"/>
      <c r="DX667" s="575"/>
      <c r="DY667" s="575"/>
      <c r="DZ667" s="575"/>
      <c r="EA667" s="575"/>
      <c r="EB667" s="575"/>
      <c r="EC667" s="575"/>
      <c r="ED667" s="575"/>
      <c r="EE667" s="575"/>
      <c r="EF667" s="575"/>
      <c r="EG667" s="575"/>
    </row>
    <row r="668" spans="1:137">
      <c r="A668" s="575"/>
      <c r="B668" s="575"/>
      <c r="C668" s="575"/>
      <c r="D668" s="575"/>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75"/>
      <c r="AD668" s="575"/>
      <c r="AE668" s="575"/>
      <c r="AF668" s="575"/>
      <c r="AG668" s="575"/>
      <c r="AH668" s="575"/>
      <c r="AI668" s="575"/>
      <c r="AJ668" s="575"/>
      <c r="AK668" s="575"/>
      <c r="AL668" s="575"/>
      <c r="AM668" s="575"/>
      <c r="AN668" s="575"/>
      <c r="AO668" s="575"/>
      <c r="AP668" s="575"/>
      <c r="AQ668" s="575"/>
      <c r="AR668" s="575"/>
      <c r="AS668" s="575"/>
      <c r="AT668" s="575"/>
      <c r="AU668" s="575"/>
      <c r="AV668" s="575"/>
      <c r="AW668" s="575"/>
      <c r="AX668" s="575"/>
      <c r="AY668" s="575"/>
      <c r="AZ668" s="575"/>
      <c r="BA668" s="575"/>
      <c r="BB668" s="575"/>
      <c r="BC668" s="575"/>
      <c r="BD668" s="575"/>
      <c r="BE668" s="575"/>
      <c r="BF668" s="575"/>
      <c r="BG668" s="575"/>
      <c r="BH668" s="575"/>
      <c r="BI668" s="575"/>
      <c r="BJ668" s="575"/>
      <c r="BK668" s="575"/>
      <c r="BL668" s="575"/>
      <c r="BM668" s="575"/>
      <c r="BN668" s="575"/>
      <c r="BO668" s="575"/>
      <c r="BP668" s="575"/>
      <c r="BQ668" s="575"/>
      <c r="BR668" s="575"/>
      <c r="BS668" s="575"/>
      <c r="BT668" s="575"/>
      <c r="BU668" s="575"/>
      <c r="BV668" s="575"/>
      <c r="BW668" s="575"/>
      <c r="BX668" s="575"/>
      <c r="BY668" s="575"/>
      <c r="BZ668" s="575"/>
      <c r="CA668" s="575"/>
      <c r="CB668" s="575"/>
      <c r="CC668" s="575"/>
      <c r="CD668" s="575"/>
      <c r="CE668" s="575"/>
      <c r="CF668" s="575"/>
      <c r="CG668" s="575"/>
      <c r="CH668" s="575"/>
      <c r="CI668" s="575"/>
      <c r="CJ668" s="575"/>
      <c r="CK668" s="575"/>
      <c r="CL668" s="575"/>
      <c r="CM668" s="575"/>
      <c r="CN668" s="575"/>
      <c r="CO668" s="575"/>
      <c r="CP668" s="575"/>
      <c r="CQ668" s="575"/>
      <c r="CR668" s="575"/>
      <c r="CS668" s="575"/>
      <c r="CT668" s="575"/>
      <c r="CU668" s="575"/>
      <c r="CV668" s="575"/>
      <c r="CW668" s="575"/>
      <c r="CX668" s="575"/>
      <c r="CY668" s="575"/>
      <c r="CZ668" s="575"/>
      <c r="DA668" s="575"/>
      <c r="DB668" s="575"/>
      <c r="DC668" s="575"/>
      <c r="DD668" s="575"/>
      <c r="DE668" s="575"/>
      <c r="DF668" s="575"/>
      <c r="DG668" s="575"/>
      <c r="DH668" s="575"/>
      <c r="DI668" s="575"/>
      <c r="DJ668" s="575"/>
      <c r="DK668" s="575"/>
      <c r="DL668" s="575"/>
      <c r="DM668" s="575"/>
      <c r="DN668" s="575"/>
      <c r="DO668" s="575"/>
      <c r="DP668" s="575"/>
      <c r="DQ668" s="575"/>
      <c r="DR668" s="575"/>
      <c r="DS668" s="575"/>
      <c r="DT668" s="575"/>
      <c r="DU668" s="575"/>
      <c r="DV668" s="575"/>
      <c r="DW668" s="575"/>
      <c r="DX668" s="575"/>
      <c r="DY668" s="575"/>
      <c r="DZ668" s="575"/>
      <c r="EA668" s="575"/>
      <c r="EB668" s="575"/>
      <c r="EC668" s="575"/>
      <c r="ED668" s="575"/>
      <c r="EE668" s="575"/>
      <c r="EF668" s="575"/>
      <c r="EG668" s="575"/>
    </row>
    <row r="669" spans="1:137">
      <c r="A669" s="575"/>
      <c r="B669" s="575"/>
      <c r="C669" s="575"/>
      <c r="D669" s="575"/>
      <c r="E669" s="575"/>
      <c r="F669" s="575"/>
      <c r="G669" s="575"/>
      <c r="H669" s="575"/>
      <c r="I669" s="575"/>
      <c r="J669" s="575"/>
      <c r="K669" s="575"/>
      <c r="L669" s="575"/>
      <c r="M669" s="575"/>
      <c r="N669" s="575"/>
      <c r="O669" s="575"/>
      <c r="P669" s="575"/>
      <c r="Q669" s="575"/>
      <c r="R669" s="575"/>
      <c r="S669" s="575"/>
      <c r="T669" s="575"/>
      <c r="U669" s="575"/>
      <c r="V669" s="575"/>
      <c r="W669" s="575"/>
      <c r="X669" s="575"/>
      <c r="Y669" s="575"/>
      <c r="Z669" s="575"/>
      <c r="AA669" s="575"/>
      <c r="AB669" s="575"/>
      <c r="AC669" s="575"/>
      <c r="AD669" s="575"/>
      <c r="AE669" s="575"/>
      <c r="AF669" s="575"/>
      <c r="AG669" s="575"/>
      <c r="AH669" s="575"/>
      <c r="AI669" s="575"/>
      <c r="AJ669" s="575"/>
      <c r="AK669" s="575"/>
      <c r="AL669" s="575"/>
      <c r="AM669" s="575"/>
      <c r="AN669" s="575"/>
      <c r="AO669" s="575"/>
      <c r="AP669" s="575"/>
      <c r="AQ669" s="575"/>
      <c r="AR669" s="575"/>
      <c r="AS669" s="575"/>
      <c r="AT669" s="575"/>
      <c r="AU669" s="575"/>
      <c r="AV669" s="575"/>
      <c r="AW669" s="575"/>
      <c r="AX669" s="575"/>
      <c r="AY669" s="575"/>
      <c r="AZ669" s="575"/>
      <c r="BA669" s="575"/>
      <c r="BB669" s="575"/>
      <c r="BC669" s="575"/>
      <c r="BD669" s="575"/>
      <c r="BE669" s="575"/>
      <c r="BF669" s="575"/>
      <c r="BG669" s="575"/>
      <c r="BH669" s="575"/>
      <c r="BI669" s="575"/>
      <c r="BJ669" s="575"/>
      <c r="BK669" s="575"/>
      <c r="BL669" s="575"/>
      <c r="BM669" s="575"/>
      <c r="BN669" s="575"/>
      <c r="BO669" s="575"/>
      <c r="BP669" s="575"/>
      <c r="BQ669" s="575"/>
      <c r="BR669" s="575"/>
      <c r="BS669" s="575"/>
      <c r="BT669" s="575"/>
      <c r="BU669" s="575"/>
      <c r="BV669" s="575"/>
      <c r="BW669" s="575"/>
      <c r="BX669" s="575"/>
      <c r="BY669" s="575"/>
      <c r="BZ669" s="575"/>
      <c r="CA669" s="575"/>
      <c r="CB669" s="575"/>
      <c r="CC669" s="575"/>
      <c r="CD669" s="575"/>
      <c r="CE669" s="575"/>
      <c r="CF669" s="575"/>
      <c r="CG669" s="575"/>
      <c r="CH669" s="575"/>
      <c r="CI669" s="575"/>
      <c r="CJ669" s="575"/>
      <c r="CK669" s="575"/>
      <c r="CL669" s="575"/>
      <c r="CM669" s="575"/>
      <c r="CN669" s="575"/>
      <c r="CO669" s="575"/>
      <c r="CP669" s="575"/>
      <c r="CQ669" s="575"/>
      <c r="CR669" s="575"/>
      <c r="CS669" s="575"/>
      <c r="CT669" s="575"/>
      <c r="CU669" s="575"/>
      <c r="CV669" s="575"/>
      <c r="CW669" s="575"/>
      <c r="CX669" s="575"/>
      <c r="CY669" s="575"/>
      <c r="CZ669" s="575"/>
      <c r="DA669" s="575"/>
      <c r="DB669" s="575"/>
      <c r="DC669" s="575"/>
      <c r="DD669" s="575"/>
      <c r="DE669" s="575"/>
      <c r="DF669" s="575"/>
      <c r="DG669" s="575"/>
      <c r="DH669" s="575"/>
      <c r="DI669" s="575"/>
      <c r="DJ669" s="575"/>
      <c r="DK669" s="575"/>
      <c r="DL669" s="575"/>
      <c r="DM669" s="575"/>
      <c r="DN669" s="575"/>
      <c r="DO669" s="575"/>
      <c r="DP669" s="575"/>
      <c r="DQ669" s="575"/>
      <c r="DR669" s="575"/>
      <c r="DS669" s="575"/>
      <c r="DT669" s="575"/>
      <c r="DU669" s="575"/>
      <c r="DV669" s="575"/>
      <c r="DW669" s="575"/>
      <c r="DX669" s="575"/>
      <c r="DY669" s="575"/>
      <c r="DZ669" s="575"/>
      <c r="EA669" s="575"/>
      <c r="EB669" s="575"/>
      <c r="EC669" s="575"/>
      <c r="ED669" s="575"/>
      <c r="EE669" s="575"/>
      <c r="EF669" s="575"/>
      <c r="EG669" s="575"/>
    </row>
    <row r="670" spans="1:137">
      <c r="A670" s="575"/>
      <c r="B670" s="575"/>
      <c r="C670" s="575"/>
      <c r="D670" s="575"/>
      <c r="E670" s="575"/>
      <c r="F670" s="575"/>
      <c r="G670" s="575"/>
      <c r="H670" s="575"/>
      <c r="I670" s="575"/>
      <c r="J670" s="575"/>
      <c r="K670" s="575"/>
      <c r="L670" s="575"/>
      <c r="M670" s="575"/>
      <c r="N670" s="575"/>
      <c r="O670" s="575"/>
      <c r="P670" s="575"/>
      <c r="Q670" s="575"/>
      <c r="R670" s="575"/>
      <c r="S670" s="575"/>
      <c r="T670" s="575"/>
      <c r="U670" s="575"/>
      <c r="V670" s="575"/>
      <c r="W670" s="575"/>
      <c r="X670" s="575"/>
      <c r="Y670" s="575"/>
      <c r="Z670" s="575"/>
      <c r="AA670" s="575"/>
      <c r="AB670" s="575"/>
      <c r="AC670" s="575"/>
      <c r="AD670" s="575"/>
      <c r="AE670" s="575"/>
      <c r="AF670" s="575"/>
      <c r="AG670" s="575"/>
      <c r="AH670" s="575"/>
      <c r="AI670" s="575"/>
      <c r="AJ670" s="575"/>
      <c r="AK670" s="575"/>
      <c r="AL670" s="575"/>
      <c r="AM670" s="575"/>
      <c r="AN670" s="575"/>
      <c r="AO670" s="575"/>
      <c r="AP670" s="575"/>
      <c r="AQ670" s="575"/>
      <c r="AR670" s="575"/>
      <c r="AS670" s="575"/>
      <c r="AT670" s="575"/>
      <c r="AU670" s="575"/>
      <c r="AV670" s="575"/>
      <c r="AW670" s="575"/>
      <c r="AX670" s="575"/>
      <c r="AY670" s="575"/>
      <c r="AZ670" s="575"/>
      <c r="BA670" s="575"/>
      <c r="BB670" s="575"/>
      <c r="BC670" s="575"/>
      <c r="BD670" s="575"/>
      <c r="BE670" s="575"/>
      <c r="BF670" s="575"/>
      <c r="BG670" s="575"/>
      <c r="BH670" s="575"/>
      <c r="BI670" s="575"/>
      <c r="BJ670" s="575"/>
      <c r="BK670" s="575"/>
      <c r="BL670" s="575"/>
      <c r="BM670" s="575"/>
      <c r="BN670" s="575"/>
      <c r="BO670" s="575"/>
      <c r="BP670" s="575"/>
      <c r="BQ670" s="575"/>
      <c r="BR670" s="575"/>
      <c r="BS670" s="575"/>
      <c r="BT670" s="575"/>
      <c r="BU670" s="575"/>
      <c r="BV670" s="575"/>
      <c r="BW670" s="575"/>
      <c r="BX670" s="575"/>
      <c r="BY670" s="575"/>
      <c r="BZ670" s="575"/>
      <c r="CA670" s="575"/>
      <c r="CB670" s="575"/>
      <c r="CC670" s="575"/>
      <c r="CD670" s="575"/>
      <c r="CE670" s="575"/>
      <c r="CF670" s="575"/>
      <c r="CG670" s="575"/>
      <c r="CH670" s="575"/>
      <c r="CI670" s="575"/>
      <c r="CJ670" s="575"/>
      <c r="CK670" s="575"/>
      <c r="CL670" s="575"/>
      <c r="CM670" s="575"/>
      <c r="CN670" s="575"/>
      <c r="CO670" s="575"/>
      <c r="CP670" s="575"/>
      <c r="CQ670" s="575"/>
      <c r="CR670" s="575"/>
      <c r="CS670" s="575"/>
      <c r="CT670" s="575"/>
      <c r="CU670" s="575"/>
      <c r="CV670" s="575"/>
      <c r="CW670" s="575"/>
      <c r="CX670" s="575"/>
      <c r="CY670" s="575"/>
      <c r="CZ670" s="575"/>
      <c r="DA670" s="575"/>
      <c r="DB670" s="575"/>
      <c r="DC670" s="575"/>
      <c r="DD670" s="575"/>
      <c r="DE670" s="575"/>
      <c r="DF670" s="575"/>
      <c r="DG670" s="575"/>
      <c r="DH670" s="575"/>
      <c r="DI670" s="575"/>
      <c r="DJ670" s="575"/>
      <c r="DK670" s="575"/>
      <c r="DL670" s="575"/>
      <c r="DM670" s="575"/>
      <c r="DN670" s="575"/>
      <c r="DO670" s="575"/>
      <c r="DP670" s="575"/>
      <c r="DQ670" s="575"/>
      <c r="DR670" s="575"/>
      <c r="DS670" s="575"/>
      <c r="DT670" s="575"/>
      <c r="DU670" s="575"/>
      <c r="DV670" s="575"/>
      <c r="DW670" s="575"/>
      <c r="DX670" s="575"/>
      <c r="DY670" s="575"/>
      <c r="DZ670" s="575"/>
      <c r="EA670" s="575"/>
      <c r="EB670" s="575"/>
      <c r="EC670" s="575"/>
      <c r="ED670" s="575"/>
      <c r="EE670" s="575"/>
      <c r="EF670" s="575"/>
      <c r="EG670" s="575"/>
    </row>
    <row r="671" spans="1:137">
      <c r="A671" s="575"/>
      <c r="B671" s="575"/>
      <c r="C671" s="575"/>
      <c r="D671" s="575"/>
      <c r="E671" s="575"/>
      <c r="F671" s="575"/>
      <c r="G671" s="575"/>
      <c r="H671" s="575"/>
      <c r="I671" s="575"/>
      <c r="J671" s="575"/>
      <c r="K671" s="575"/>
      <c r="L671" s="575"/>
      <c r="M671" s="575"/>
      <c r="N671" s="575"/>
      <c r="O671" s="575"/>
      <c r="P671" s="575"/>
      <c r="Q671" s="575"/>
      <c r="R671" s="575"/>
      <c r="S671" s="575"/>
      <c r="T671" s="575"/>
      <c r="U671" s="575"/>
      <c r="V671" s="575"/>
      <c r="W671" s="575"/>
      <c r="X671" s="575"/>
      <c r="Y671" s="575"/>
      <c r="Z671" s="575"/>
      <c r="AA671" s="575"/>
      <c r="AB671" s="575"/>
      <c r="AC671" s="575"/>
      <c r="AD671" s="575"/>
      <c r="AE671" s="575"/>
      <c r="AF671" s="575"/>
      <c r="AG671" s="575"/>
      <c r="AH671" s="575"/>
      <c r="AI671" s="575"/>
      <c r="AJ671" s="575"/>
      <c r="AK671" s="575"/>
      <c r="AL671" s="575"/>
      <c r="AM671" s="575"/>
      <c r="AN671" s="575"/>
      <c r="AO671" s="575"/>
      <c r="AP671" s="575"/>
      <c r="AQ671" s="575"/>
      <c r="AR671" s="575"/>
      <c r="AS671" s="575"/>
      <c r="AT671" s="575"/>
      <c r="AU671" s="575"/>
      <c r="AV671" s="575"/>
      <c r="AW671" s="575"/>
      <c r="AX671" s="575"/>
      <c r="AY671" s="575"/>
      <c r="AZ671" s="575"/>
      <c r="BA671" s="575"/>
      <c r="BB671" s="575"/>
      <c r="BC671" s="575"/>
      <c r="BD671" s="575"/>
      <c r="BE671" s="575"/>
      <c r="BF671" s="575"/>
      <c r="BG671" s="575"/>
      <c r="BH671" s="575"/>
      <c r="BI671" s="575"/>
      <c r="BJ671" s="575"/>
      <c r="BK671" s="575"/>
      <c r="BL671" s="575"/>
      <c r="BM671" s="575"/>
      <c r="BN671" s="575"/>
      <c r="BO671" s="575"/>
      <c r="BP671" s="575"/>
      <c r="BQ671" s="575"/>
      <c r="BR671" s="575"/>
      <c r="BS671" s="575"/>
      <c r="BT671" s="575"/>
      <c r="BU671" s="575"/>
      <c r="BV671" s="575"/>
      <c r="BW671" s="575"/>
      <c r="BX671" s="575"/>
      <c r="BY671" s="575"/>
      <c r="BZ671" s="575"/>
      <c r="CA671" s="575"/>
      <c r="CB671" s="575"/>
      <c r="CC671" s="575"/>
      <c r="CD671" s="575"/>
      <c r="CE671" s="575"/>
      <c r="CF671" s="575"/>
      <c r="CG671" s="575"/>
      <c r="CH671" s="575"/>
      <c r="CI671" s="575"/>
      <c r="CJ671" s="575"/>
      <c r="CK671" s="575"/>
      <c r="CL671" s="575"/>
      <c r="CM671" s="575"/>
      <c r="CN671" s="575"/>
      <c r="CO671" s="575"/>
      <c r="CP671" s="575"/>
      <c r="CQ671" s="575"/>
      <c r="CR671" s="575"/>
      <c r="CS671" s="575"/>
      <c r="CT671" s="575"/>
      <c r="CU671" s="575"/>
      <c r="CV671" s="575"/>
      <c r="CW671" s="575"/>
      <c r="CX671" s="575"/>
      <c r="CY671" s="575"/>
      <c r="CZ671" s="575"/>
      <c r="DA671" s="575"/>
      <c r="DB671" s="575"/>
      <c r="DC671" s="575"/>
      <c r="DD671" s="575"/>
      <c r="DE671" s="575"/>
      <c r="DF671" s="575"/>
      <c r="DG671" s="575"/>
      <c r="DH671" s="575"/>
      <c r="DI671" s="575"/>
      <c r="DJ671" s="575"/>
      <c r="DK671" s="575"/>
      <c r="DL671" s="575"/>
      <c r="DM671" s="575"/>
      <c r="DN671" s="575"/>
      <c r="DO671" s="575"/>
      <c r="DP671" s="575"/>
      <c r="DQ671" s="575"/>
      <c r="DR671" s="575"/>
      <c r="DS671" s="575"/>
      <c r="DT671" s="575"/>
      <c r="DU671" s="575"/>
      <c r="DV671" s="575"/>
      <c r="DW671" s="575"/>
      <c r="DX671" s="575"/>
      <c r="DY671" s="575"/>
      <c r="DZ671" s="575"/>
      <c r="EA671" s="575"/>
      <c r="EB671" s="575"/>
      <c r="EC671" s="575"/>
      <c r="ED671" s="575"/>
      <c r="EE671" s="575"/>
      <c r="EF671" s="575"/>
      <c r="EG671" s="575"/>
    </row>
    <row r="672" spans="1:137">
      <c r="A672" s="575"/>
      <c r="B672" s="575"/>
      <c r="C672" s="575"/>
      <c r="D672" s="575"/>
      <c r="E672" s="575"/>
      <c r="F672" s="575"/>
      <c r="G672" s="575"/>
      <c r="H672" s="575"/>
      <c r="I672" s="575"/>
      <c r="J672" s="575"/>
      <c r="K672" s="575"/>
      <c r="L672" s="575"/>
      <c r="M672" s="575"/>
      <c r="N672" s="575"/>
      <c r="O672" s="575"/>
      <c r="P672" s="575"/>
      <c r="Q672" s="575"/>
      <c r="R672" s="575"/>
      <c r="S672" s="575"/>
      <c r="T672" s="575"/>
      <c r="U672" s="575"/>
      <c r="V672" s="575"/>
      <c r="W672" s="575"/>
      <c r="X672" s="575"/>
      <c r="Y672" s="575"/>
      <c r="Z672" s="575"/>
      <c r="AA672" s="575"/>
      <c r="AB672" s="575"/>
      <c r="AC672" s="575"/>
      <c r="AD672" s="575"/>
      <c r="AE672" s="575"/>
      <c r="AF672" s="575"/>
      <c r="AG672" s="575"/>
      <c r="AH672" s="575"/>
      <c r="AI672" s="575"/>
      <c r="AJ672" s="575"/>
      <c r="AK672" s="575"/>
      <c r="AL672" s="575"/>
      <c r="AM672" s="575"/>
      <c r="AN672" s="575"/>
      <c r="AO672" s="575"/>
      <c r="AP672" s="575"/>
      <c r="AQ672" s="575"/>
      <c r="AR672" s="575"/>
      <c r="AS672" s="575"/>
      <c r="AT672" s="575"/>
      <c r="AU672" s="575"/>
      <c r="AV672" s="575"/>
      <c r="AW672" s="575"/>
      <c r="AX672" s="575"/>
      <c r="AY672" s="575"/>
      <c r="AZ672" s="575"/>
      <c r="BA672" s="575"/>
      <c r="BB672" s="575"/>
      <c r="BC672" s="575"/>
      <c r="BD672" s="575"/>
      <c r="BE672" s="575"/>
      <c r="BF672" s="575"/>
      <c r="BG672" s="575"/>
      <c r="BH672" s="575"/>
      <c r="BI672" s="575"/>
      <c r="BJ672" s="575"/>
      <c r="BK672" s="575"/>
      <c r="BL672" s="575"/>
      <c r="BM672" s="575"/>
      <c r="BN672" s="575"/>
      <c r="BO672" s="575"/>
      <c r="BP672" s="575"/>
      <c r="BQ672" s="575"/>
      <c r="BR672" s="575"/>
      <c r="BS672" s="575"/>
      <c r="BT672" s="575"/>
      <c r="BU672" s="575"/>
      <c r="BV672" s="575"/>
      <c r="BW672" s="575"/>
      <c r="BX672" s="575"/>
      <c r="BY672" s="575"/>
      <c r="BZ672" s="575"/>
      <c r="CA672" s="575"/>
      <c r="CB672" s="575"/>
      <c r="CC672" s="575"/>
      <c r="CD672" s="575"/>
      <c r="CE672" s="575"/>
      <c r="CF672" s="575"/>
      <c r="CG672" s="575"/>
      <c r="CH672" s="575"/>
      <c r="CI672" s="575"/>
      <c r="CJ672" s="575"/>
      <c r="CK672" s="575"/>
      <c r="CL672" s="575"/>
      <c r="CM672" s="575"/>
      <c r="CN672" s="575"/>
      <c r="CO672" s="575"/>
      <c r="CP672" s="575"/>
      <c r="CQ672" s="575"/>
      <c r="CR672" s="575"/>
      <c r="CS672" s="575"/>
      <c r="CT672" s="575"/>
      <c r="CU672" s="575"/>
      <c r="CV672" s="575"/>
      <c r="CW672" s="575"/>
      <c r="CX672" s="575"/>
      <c r="CY672" s="575"/>
      <c r="CZ672" s="575"/>
      <c r="DA672" s="575"/>
      <c r="DB672" s="575"/>
      <c r="DC672" s="575"/>
      <c r="DD672" s="575"/>
      <c r="DE672" s="575"/>
      <c r="DF672" s="575"/>
      <c r="DG672" s="575"/>
      <c r="DH672" s="575"/>
      <c r="DI672" s="575"/>
      <c r="DJ672" s="575"/>
      <c r="DK672" s="575"/>
      <c r="DL672" s="575"/>
      <c r="DM672" s="575"/>
      <c r="DN672" s="575"/>
      <c r="DO672" s="575"/>
      <c r="DP672" s="575"/>
      <c r="DQ672" s="575"/>
      <c r="DR672" s="575"/>
      <c r="DS672" s="575"/>
      <c r="DT672" s="575"/>
      <c r="DU672" s="575"/>
      <c r="DV672" s="575"/>
      <c r="DW672" s="575"/>
      <c r="DX672" s="575"/>
      <c r="DY672" s="575"/>
      <c r="DZ672" s="575"/>
      <c r="EA672" s="575"/>
      <c r="EB672" s="575"/>
      <c r="EC672" s="575"/>
      <c r="ED672" s="575"/>
      <c r="EE672" s="575"/>
      <c r="EF672" s="575"/>
      <c r="EG672" s="575"/>
    </row>
    <row r="673" spans="1:137">
      <c r="A673" s="575"/>
      <c r="B673" s="575"/>
      <c r="C673" s="575"/>
      <c r="D673" s="575"/>
      <c r="E673" s="575"/>
      <c r="F673" s="575"/>
      <c r="G673" s="575"/>
      <c r="H673" s="575"/>
      <c r="I673" s="575"/>
      <c r="J673" s="575"/>
      <c r="K673" s="575"/>
      <c r="L673" s="575"/>
      <c r="M673" s="575"/>
      <c r="N673" s="575"/>
      <c r="O673" s="575"/>
      <c r="P673" s="575"/>
      <c r="Q673" s="575"/>
      <c r="R673" s="575"/>
      <c r="S673" s="575"/>
      <c r="T673" s="575"/>
      <c r="U673" s="575"/>
      <c r="V673" s="575"/>
      <c r="W673" s="575"/>
      <c r="X673" s="575"/>
      <c r="Y673" s="575"/>
      <c r="Z673" s="575"/>
      <c r="AA673" s="575"/>
      <c r="AB673" s="575"/>
      <c r="AC673" s="575"/>
      <c r="AD673" s="575"/>
      <c r="AE673" s="575"/>
      <c r="AF673" s="575"/>
      <c r="AG673" s="575"/>
      <c r="AH673" s="575"/>
      <c r="AI673" s="575"/>
      <c r="AJ673" s="575"/>
      <c r="AK673" s="575"/>
      <c r="AL673" s="575"/>
      <c r="AM673" s="575"/>
      <c r="AN673" s="575"/>
      <c r="AO673" s="575"/>
      <c r="AP673" s="575"/>
      <c r="AQ673" s="575"/>
      <c r="AR673" s="575"/>
      <c r="AS673" s="575"/>
      <c r="AT673" s="575"/>
      <c r="AU673" s="575"/>
      <c r="AV673" s="575"/>
      <c r="AW673" s="575"/>
      <c r="AX673" s="575"/>
      <c r="AY673" s="575"/>
      <c r="AZ673" s="575"/>
      <c r="BA673" s="575"/>
      <c r="BB673" s="575"/>
      <c r="BC673" s="575"/>
      <c r="BD673" s="575"/>
      <c r="BE673" s="575"/>
      <c r="BF673" s="575"/>
      <c r="BG673" s="575"/>
      <c r="BH673" s="575"/>
      <c r="BI673" s="575"/>
      <c r="BJ673" s="575"/>
      <c r="BK673" s="575"/>
      <c r="BL673" s="575"/>
      <c r="BM673" s="575"/>
      <c r="BN673" s="575"/>
      <c r="BO673" s="575"/>
      <c r="BP673" s="575"/>
      <c r="BQ673" s="575"/>
      <c r="BR673" s="575"/>
      <c r="BS673" s="575"/>
      <c r="BT673" s="575"/>
      <c r="BU673" s="575"/>
      <c r="BV673" s="575"/>
      <c r="BW673" s="575"/>
      <c r="BX673" s="575"/>
      <c r="BY673" s="575"/>
      <c r="BZ673" s="575"/>
      <c r="CA673" s="575"/>
      <c r="CB673" s="575"/>
      <c r="CC673" s="575"/>
      <c r="CD673" s="575"/>
      <c r="CE673" s="575"/>
      <c r="CF673" s="575"/>
      <c r="CG673" s="575"/>
      <c r="CH673" s="575"/>
      <c r="CI673" s="575"/>
      <c r="CJ673" s="575"/>
      <c r="CK673" s="575"/>
      <c r="CL673" s="575"/>
      <c r="CM673" s="575"/>
      <c r="CN673" s="575"/>
      <c r="CO673" s="575"/>
      <c r="CP673" s="575"/>
      <c r="CQ673" s="575"/>
      <c r="CR673" s="575"/>
      <c r="CS673" s="575"/>
      <c r="CT673" s="575"/>
      <c r="CU673" s="575"/>
      <c r="CV673" s="575"/>
      <c r="CW673" s="575"/>
      <c r="CX673" s="575"/>
      <c r="CY673" s="575"/>
      <c r="CZ673" s="575"/>
      <c r="DA673" s="575"/>
      <c r="DB673" s="575"/>
      <c r="DC673" s="575"/>
      <c r="DD673" s="575"/>
      <c r="DE673" s="575"/>
      <c r="DF673" s="575"/>
      <c r="DG673" s="575"/>
      <c r="DH673" s="575"/>
      <c r="DI673" s="575"/>
      <c r="DJ673" s="575"/>
      <c r="DK673" s="575"/>
      <c r="DL673" s="575"/>
      <c r="DM673" s="575"/>
      <c r="DN673" s="575"/>
      <c r="DO673" s="575"/>
      <c r="DP673" s="575"/>
      <c r="DQ673" s="575"/>
      <c r="DR673" s="575"/>
      <c r="DS673" s="575"/>
      <c r="DT673" s="575"/>
      <c r="DU673" s="575"/>
      <c r="DV673" s="575"/>
      <c r="DW673" s="575"/>
      <c r="DX673" s="575"/>
      <c r="DY673" s="575"/>
      <c r="DZ673" s="575"/>
      <c r="EA673" s="575"/>
      <c r="EB673" s="575"/>
      <c r="EC673" s="575"/>
      <c r="ED673" s="575"/>
      <c r="EE673" s="575"/>
      <c r="EF673" s="575"/>
      <c r="EG673" s="575"/>
    </row>
    <row r="674" spans="1:137">
      <c r="A674" s="575"/>
      <c r="B674" s="575"/>
      <c r="C674" s="575"/>
      <c r="D674" s="575"/>
      <c r="E674" s="575"/>
      <c r="F674" s="575"/>
      <c r="G674" s="575"/>
      <c r="H674" s="575"/>
      <c r="I674" s="575"/>
      <c r="J674" s="575"/>
      <c r="K674" s="575"/>
      <c r="L674" s="575"/>
      <c r="M674" s="575"/>
      <c r="N674" s="575"/>
      <c r="O674" s="575"/>
      <c r="P674" s="575"/>
      <c r="Q674" s="575"/>
      <c r="R674" s="575"/>
      <c r="S674" s="575"/>
      <c r="T674" s="575"/>
      <c r="U674" s="575"/>
      <c r="V674" s="575"/>
      <c r="W674" s="575"/>
      <c r="X674" s="575"/>
      <c r="Y674" s="575"/>
      <c r="Z674" s="575"/>
      <c r="AA674" s="575"/>
      <c r="AB674" s="575"/>
      <c r="AC674" s="575"/>
      <c r="AD674" s="575"/>
      <c r="AE674" s="575"/>
      <c r="AF674" s="575"/>
      <c r="AG674" s="575"/>
      <c r="AH674" s="575"/>
      <c r="AI674" s="575"/>
      <c r="AJ674" s="575"/>
      <c r="AK674" s="575"/>
      <c r="AL674" s="575"/>
      <c r="AM674" s="575"/>
      <c r="AN674" s="575"/>
      <c r="AO674" s="575"/>
      <c r="AP674" s="575"/>
      <c r="AQ674" s="575"/>
      <c r="AR674" s="575"/>
      <c r="AS674" s="575"/>
      <c r="AT674" s="575"/>
      <c r="AU674" s="575"/>
      <c r="AV674" s="575"/>
      <c r="AW674" s="575"/>
      <c r="AX674" s="575"/>
      <c r="AY674" s="575"/>
      <c r="AZ674" s="575"/>
      <c r="BA674" s="575"/>
      <c r="BB674" s="575"/>
      <c r="BC674" s="575"/>
      <c r="BD674" s="575"/>
      <c r="BE674" s="575"/>
      <c r="BF674" s="575"/>
      <c r="BG674" s="575"/>
      <c r="BH674" s="575"/>
      <c r="BI674" s="575"/>
      <c r="BJ674" s="575"/>
      <c r="BK674" s="575"/>
      <c r="BL674" s="575"/>
      <c r="BM674" s="575"/>
      <c r="BN674" s="575"/>
      <c r="BO674" s="575"/>
      <c r="BP674" s="575"/>
      <c r="BQ674" s="575"/>
      <c r="BR674" s="575"/>
      <c r="BS674" s="575"/>
      <c r="BT674" s="575"/>
      <c r="BU674" s="575"/>
      <c r="BV674" s="575"/>
      <c r="BW674" s="575"/>
      <c r="BX674" s="575"/>
      <c r="BY674" s="575"/>
      <c r="BZ674" s="575"/>
      <c r="CA674" s="575"/>
      <c r="CB674" s="575"/>
      <c r="CC674" s="575"/>
      <c r="CD674" s="575"/>
      <c r="CE674" s="575"/>
      <c r="CF674" s="575"/>
      <c r="CG674" s="575"/>
      <c r="CH674" s="575"/>
      <c r="CI674" s="575"/>
      <c r="CJ674" s="575"/>
      <c r="CK674" s="575"/>
      <c r="CL674" s="575"/>
      <c r="CM674" s="575"/>
      <c r="CN674" s="575"/>
      <c r="CO674" s="575"/>
      <c r="CP674" s="575"/>
      <c r="CQ674" s="575"/>
      <c r="CR674" s="575"/>
      <c r="CS674" s="575"/>
      <c r="CT674" s="575"/>
      <c r="CU674" s="575"/>
      <c r="CV674" s="575"/>
      <c r="CW674" s="575"/>
      <c r="CX674" s="575"/>
      <c r="CY674" s="575"/>
      <c r="CZ674" s="575"/>
      <c r="DA674" s="575"/>
      <c r="DB674" s="575"/>
      <c r="DC674" s="575"/>
      <c r="DD674" s="575"/>
      <c r="DE674" s="575"/>
      <c r="DF674" s="575"/>
      <c r="DG674" s="575"/>
      <c r="DH674" s="575"/>
      <c r="DI674" s="575"/>
      <c r="DJ674" s="575"/>
      <c r="DK674" s="575"/>
      <c r="DL674" s="575"/>
      <c r="DM674" s="575"/>
      <c r="DN674" s="575"/>
      <c r="DO674" s="575"/>
      <c r="DP674" s="575"/>
      <c r="DQ674" s="575"/>
      <c r="DR674" s="575"/>
      <c r="DS674" s="575"/>
      <c r="DT674" s="575"/>
      <c r="DU674" s="575"/>
      <c r="DV674" s="575"/>
      <c r="DW674" s="575"/>
      <c r="DX674" s="575"/>
      <c r="DY674" s="575"/>
      <c r="DZ674" s="575"/>
      <c r="EA674" s="575"/>
      <c r="EB674" s="575"/>
      <c r="EC674" s="575"/>
      <c r="ED674" s="575"/>
      <c r="EE674" s="575"/>
      <c r="EF674" s="575"/>
      <c r="EG674" s="575"/>
    </row>
    <row r="675" spans="1:137">
      <c r="A675" s="575"/>
      <c r="B675" s="575"/>
      <c r="C675" s="575"/>
      <c r="D675" s="575"/>
      <c r="E675" s="575"/>
      <c r="F675" s="575"/>
      <c r="G675" s="575"/>
      <c r="H675" s="575"/>
      <c r="I675" s="575"/>
      <c r="J675" s="575"/>
      <c r="K675" s="575"/>
      <c r="L675" s="575"/>
      <c r="M675" s="575"/>
      <c r="N675" s="575"/>
      <c r="O675" s="575"/>
      <c r="P675" s="575"/>
      <c r="Q675" s="575"/>
      <c r="R675" s="575"/>
      <c r="S675" s="575"/>
      <c r="T675" s="575"/>
      <c r="U675" s="575"/>
      <c r="V675" s="575"/>
      <c r="W675" s="575"/>
      <c r="X675" s="575"/>
      <c r="Y675" s="575"/>
      <c r="Z675" s="575"/>
      <c r="AA675" s="575"/>
      <c r="AB675" s="575"/>
      <c r="AC675" s="575"/>
      <c r="AD675" s="575"/>
      <c r="AE675" s="575"/>
      <c r="AF675" s="575"/>
      <c r="AG675" s="575"/>
      <c r="AH675" s="575"/>
      <c r="AI675" s="575"/>
      <c r="AJ675" s="575"/>
      <c r="AK675" s="575"/>
      <c r="AL675" s="575"/>
      <c r="AM675" s="575"/>
      <c r="AN675" s="575"/>
      <c r="AO675" s="575"/>
      <c r="AP675" s="575"/>
      <c r="AQ675" s="575"/>
      <c r="AR675" s="575"/>
      <c r="AS675" s="575"/>
      <c r="AT675" s="575"/>
      <c r="AU675" s="575"/>
      <c r="AV675" s="575"/>
      <c r="AW675" s="575"/>
      <c r="AX675" s="575"/>
      <c r="AY675" s="575"/>
      <c r="AZ675" s="575"/>
      <c r="BA675" s="575"/>
      <c r="BB675" s="575"/>
      <c r="BC675" s="575"/>
      <c r="BD675" s="575"/>
      <c r="BE675" s="575"/>
      <c r="BF675" s="575"/>
      <c r="BG675" s="575"/>
      <c r="BH675" s="575"/>
      <c r="BI675" s="575"/>
      <c r="BJ675" s="575"/>
      <c r="BK675" s="575"/>
      <c r="BL675" s="575"/>
      <c r="BM675" s="575"/>
      <c r="BN675" s="575"/>
      <c r="BO675" s="575"/>
      <c r="BP675" s="575"/>
      <c r="BQ675" s="575"/>
      <c r="BR675" s="575"/>
      <c r="BS675" s="575"/>
      <c r="BT675" s="575"/>
      <c r="BU675" s="575"/>
      <c r="BV675" s="575"/>
      <c r="BW675" s="575"/>
      <c r="BX675" s="575"/>
      <c r="BY675" s="575"/>
      <c r="BZ675" s="575"/>
      <c r="CA675" s="575"/>
      <c r="CB675" s="575"/>
      <c r="CC675" s="575"/>
      <c r="CD675" s="575"/>
      <c r="CE675" s="575"/>
      <c r="CF675" s="575"/>
      <c r="CG675" s="575"/>
      <c r="CH675" s="575"/>
      <c r="CI675" s="575"/>
      <c r="CJ675" s="575"/>
      <c r="CK675" s="575"/>
      <c r="CL675" s="575"/>
      <c r="CM675" s="575"/>
      <c r="CN675" s="575"/>
      <c r="CO675" s="575"/>
      <c r="CP675" s="575"/>
      <c r="CQ675" s="575"/>
      <c r="CR675" s="575"/>
      <c r="CS675" s="575"/>
      <c r="CT675" s="575"/>
      <c r="CU675" s="575"/>
      <c r="CV675" s="575"/>
      <c r="CW675" s="575"/>
      <c r="CX675" s="575"/>
      <c r="CY675" s="575"/>
      <c r="CZ675" s="575"/>
      <c r="DA675" s="575"/>
      <c r="DB675" s="575"/>
      <c r="DC675" s="575"/>
      <c r="DD675" s="575"/>
      <c r="DE675" s="575"/>
      <c r="DF675" s="575"/>
      <c r="DG675" s="575"/>
      <c r="DH675" s="575"/>
      <c r="DI675" s="575"/>
      <c r="DJ675" s="575"/>
      <c r="DK675" s="575"/>
      <c r="DL675" s="575"/>
      <c r="DM675" s="575"/>
      <c r="DN675" s="575"/>
      <c r="DO675" s="575"/>
      <c r="DP675" s="575"/>
      <c r="DQ675" s="575"/>
      <c r="DR675" s="575"/>
      <c r="DS675" s="575"/>
      <c r="DT675" s="575"/>
      <c r="DU675" s="575"/>
      <c r="DV675" s="575"/>
      <c r="DW675" s="575"/>
      <c r="DX675" s="575"/>
      <c r="DY675" s="575"/>
      <c r="DZ675" s="575"/>
      <c r="EA675" s="575"/>
      <c r="EB675" s="575"/>
      <c r="EC675" s="575"/>
      <c r="ED675" s="575"/>
      <c r="EE675" s="575"/>
      <c r="EF675" s="575"/>
      <c r="EG675" s="575"/>
    </row>
    <row r="676" spans="1:137">
      <c r="A676" s="575"/>
      <c r="B676" s="575"/>
      <c r="C676" s="575"/>
      <c r="D676" s="575"/>
      <c r="E676" s="575"/>
      <c r="F676" s="575"/>
      <c r="G676" s="575"/>
      <c r="H676" s="575"/>
      <c r="I676" s="575"/>
      <c r="J676" s="575"/>
      <c r="K676" s="575"/>
      <c r="L676" s="575"/>
      <c r="M676" s="575"/>
      <c r="N676" s="575"/>
      <c r="O676" s="575"/>
      <c r="P676" s="575"/>
      <c r="Q676" s="575"/>
      <c r="R676" s="575"/>
      <c r="S676" s="575"/>
      <c r="T676" s="575"/>
      <c r="U676" s="575"/>
      <c r="V676" s="575"/>
      <c r="W676" s="575"/>
      <c r="X676" s="575"/>
      <c r="Y676" s="575"/>
      <c r="Z676" s="575"/>
      <c r="AA676" s="575"/>
      <c r="AB676" s="575"/>
      <c r="AC676" s="575"/>
      <c r="AD676" s="575"/>
      <c r="AE676" s="575"/>
      <c r="AF676" s="575"/>
      <c r="AG676" s="575"/>
      <c r="AH676" s="575"/>
      <c r="AI676" s="575"/>
      <c r="AJ676" s="575"/>
      <c r="AK676" s="575"/>
      <c r="AL676" s="575"/>
      <c r="AM676" s="575"/>
      <c r="AN676" s="575"/>
      <c r="AO676" s="575"/>
      <c r="AP676" s="575"/>
      <c r="AQ676" s="575"/>
      <c r="AR676" s="575"/>
      <c r="AS676" s="575"/>
      <c r="AT676" s="575"/>
      <c r="AU676" s="575"/>
      <c r="AV676" s="575"/>
      <c r="AW676" s="575"/>
      <c r="AX676" s="575"/>
      <c r="AY676" s="575"/>
      <c r="AZ676" s="575"/>
      <c r="BA676" s="575"/>
      <c r="BB676" s="575"/>
      <c r="BC676" s="575"/>
      <c r="BD676" s="575"/>
      <c r="BE676" s="575"/>
      <c r="BF676" s="575"/>
      <c r="BG676" s="575"/>
      <c r="BH676" s="575"/>
      <c r="BI676" s="575"/>
      <c r="BJ676" s="575"/>
      <c r="BK676" s="575"/>
      <c r="BL676" s="575"/>
      <c r="BM676" s="575"/>
      <c r="BN676" s="575"/>
      <c r="BO676" s="575"/>
      <c r="BP676" s="575"/>
      <c r="BQ676" s="575"/>
      <c r="BR676" s="575"/>
      <c r="BS676" s="575"/>
      <c r="BT676" s="575"/>
      <c r="BU676" s="575"/>
      <c r="BV676" s="575"/>
      <c r="BW676" s="575"/>
      <c r="BX676" s="575"/>
      <c r="BY676" s="575"/>
      <c r="BZ676" s="575"/>
      <c r="CA676" s="575"/>
      <c r="CB676" s="575"/>
      <c r="CC676" s="575"/>
      <c r="CD676" s="575"/>
      <c r="CE676" s="575"/>
      <c r="CF676" s="575"/>
      <c r="CG676" s="575"/>
      <c r="CH676" s="575"/>
      <c r="CI676" s="575"/>
      <c r="CJ676" s="575"/>
      <c r="CK676" s="575"/>
      <c r="CL676" s="575"/>
      <c r="CM676" s="575"/>
      <c r="CN676" s="575"/>
      <c r="CO676" s="575"/>
      <c r="CP676" s="575"/>
      <c r="CQ676" s="575"/>
      <c r="CR676" s="575"/>
      <c r="CS676" s="575"/>
      <c r="CT676" s="575"/>
      <c r="CU676" s="575"/>
      <c r="CV676" s="575"/>
      <c r="CW676" s="575"/>
      <c r="CX676" s="575"/>
      <c r="CY676" s="575"/>
      <c r="CZ676" s="575"/>
      <c r="DA676" s="575"/>
      <c r="DB676" s="575"/>
      <c r="DC676" s="575"/>
      <c r="DD676" s="575"/>
      <c r="DE676" s="575"/>
      <c r="DF676" s="575"/>
      <c r="DG676" s="575"/>
      <c r="DH676" s="575"/>
      <c r="DI676" s="575"/>
      <c r="DJ676" s="575"/>
      <c r="DK676" s="575"/>
      <c r="DL676" s="575"/>
      <c r="DM676" s="575"/>
      <c r="DN676" s="575"/>
      <c r="DO676" s="575"/>
      <c r="DP676" s="575"/>
      <c r="DQ676" s="575"/>
      <c r="DR676" s="575"/>
      <c r="DS676" s="575"/>
      <c r="DT676" s="575"/>
      <c r="DU676" s="575"/>
      <c r="DV676" s="575"/>
      <c r="DW676" s="575"/>
      <c r="DX676" s="575"/>
      <c r="DY676" s="575"/>
      <c r="DZ676" s="575"/>
      <c r="EA676" s="575"/>
      <c r="EB676" s="575"/>
      <c r="EC676" s="575"/>
      <c r="ED676" s="575"/>
      <c r="EE676" s="575"/>
      <c r="EF676" s="575"/>
      <c r="EG676" s="575"/>
    </row>
    <row r="677" spans="1:137">
      <c r="A677" s="575"/>
      <c r="B677" s="575"/>
      <c r="C677" s="575"/>
      <c r="D677" s="575"/>
      <c r="E677" s="575"/>
      <c r="F677" s="575"/>
      <c r="G677" s="575"/>
      <c r="H677" s="575"/>
      <c r="I677" s="575"/>
      <c r="J677" s="575"/>
      <c r="K677" s="575"/>
      <c r="L677" s="575"/>
      <c r="M677" s="575"/>
      <c r="N677" s="575"/>
      <c r="O677" s="575"/>
      <c r="P677" s="575"/>
      <c r="Q677" s="575"/>
      <c r="R677" s="575"/>
      <c r="S677" s="575"/>
      <c r="T677" s="575"/>
      <c r="U677" s="575"/>
      <c r="V677" s="575"/>
      <c r="W677" s="575"/>
      <c r="X677" s="575"/>
      <c r="Y677" s="575"/>
      <c r="Z677" s="575"/>
      <c r="AA677" s="575"/>
      <c r="AB677" s="575"/>
      <c r="AC677" s="575"/>
      <c r="AD677" s="575"/>
      <c r="AE677" s="575"/>
      <c r="AF677" s="575"/>
      <c r="AG677" s="575"/>
      <c r="AH677" s="575"/>
      <c r="AI677" s="575"/>
      <c r="AJ677" s="575"/>
      <c r="AK677" s="575"/>
      <c r="AL677" s="575"/>
      <c r="AM677" s="575"/>
      <c r="AN677" s="575"/>
      <c r="AO677" s="575"/>
      <c r="AP677" s="575"/>
      <c r="AQ677" s="575"/>
      <c r="AR677" s="575"/>
      <c r="AS677" s="575"/>
      <c r="AT677" s="575"/>
      <c r="AU677" s="575"/>
      <c r="AV677" s="575"/>
      <c r="AW677" s="575"/>
      <c r="AX677" s="575"/>
      <c r="AY677" s="575"/>
      <c r="AZ677" s="575"/>
      <c r="BA677" s="575"/>
      <c r="BB677" s="575"/>
      <c r="BC677" s="575"/>
      <c r="BD677" s="575"/>
      <c r="BE677" s="575"/>
      <c r="BF677" s="575"/>
      <c r="BG677" s="575"/>
      <c r="BH677" s="575"/>
      <c r="BI677" s="575"/>
      <c r="BJ677" s="575"/>
      <c r="BK677" s="575"/>
      <c r="BL677" s="575"/>
      <c r="BM677" s="575"/>
      <c r="BN677" s="575"/>
      <c r="BO677" s="575"/>
      <c r="BP677" s="575"/>
      <c r="BQ677" s="575"/>
      <c r="BR677" s="575"/>
      <c r="BS677" s="575"/>
      <c r="BT677" s="575"/>
      <c r="BU677" s="575"/>
      <c r="BV677" s="575"/>
      <c r="BW677" s="575"/>
      <c r="BX677" s="575"/>
      <c r="BY677" s="575"/>
      <c r="BZ677" s="575"/>
      <c r="CA677" s="575"/>
      <c r="CB677" s="575"/>
      <c r="CC677" s="575"/>
      <c r="CD677" s="575"/>
      <c r="CE677" s="575"/>
      <c r="CF677" s="575"/>
      <c r="CG677" s="575"/>
      <c r="CH677" s="575"/>
      <c r="CI677" s="575"/>
      <c r="CJ677" s="575"/>
      <c r="CK677" s="575"/>
      <c r="CL677" s="575"/>
      <c r="CM677" s="575"/>
      <c r="CN677" s="575"/>
      <c r="CO677" s="575"/>
      <c r="CP677" s="575"/>
      <c r="CQ677" s="575"/>
      <c r="CR677" s="575"/>
      <c r="CS677" s="575"/>
      <c r="CT677" s="575"/>
      <c r="CU677" s="575"/>
      <c r="CV677" s="575"/>
      <c r="CW677" s="575"/>
      <c r="CX677" s="575"/>
      <c r="CY677" s="575"/>
      <c r="CZ677" s="575"/>
      <c r="DA677" s="575"/>
      <c r="DB677" s="575"/>
      <c r="DC677" s="575"/>
      <c r="DD677" s="575"/>
      <c r="DE677" s="575"/>
      <c r="DF677" s="575"/>
      <c r="DG677" s="575"/>
      <c r="DH677" s="575"/>
      <c r="DI677" s="575"/>
      <c r="DJ677" s="575"/>
      <c r="DK677" s="575"/>
      <c r="DL677" s="575"/>
      <c r="DM677" s="575"/>
      <c r="DN677" s="575"/>
      <c r="DO677" s="575"/>
      <c r="DP677" s="575"/>
      <c r="DQ677" s="575"/>
      <c r="DR677" s="575"/>
      <c r="DS677" s="575"/>
      <c r="DT677" s="575"/>
      <c r="DU677" s="575"/>
      <c r="DV677" s="575"/>
      <c r="DW677" s="575"/>
      <c r="DX677" s="575"/>
      <c r="DY677" s="575"/>
      <c r="DZ677" s="575"/>
      <c r="EA677" s="575"/>
      <c r="EB677" s="575"/>
      <c r="EC677" s="575"/>
      <c r="ED677" s="575"/>
      <c r="EE677" s="575"/>
      <c r="EF677" s="575"/>
      <c r="EG677" s="575"/>
    </row>
    <row r="678" spans="1:137">
      <c r="A678" s="575"/>
      <c r="B678" s="575"/>
      <c r="C678" s="575"/>
      <c r="D678" s="575"/>
      <c r="E678" s="575"/>
      <c r="F678" s="575"/>
      <c r="G678" s="575"/>
      <c r="H678" s="575"/>
      <c r="I678" s="575"/>
      <c r="J678" s="575"/>
      <c r="K678" s="575"/>
      <c r="L678" s="575"/>
      <c r="M678" s="575"/>
      <c r="N678" s="575"/>
      <c r="O678" s="575"/>
      <c r="P678" s="575"/>
      <c r="Q678" s="575"/>
      <c r="R678" s="575"/>
      <c r="S678" s="575"/>
      <c r="T678" s="575"/>
      <c r="U678" s="575"/>
      <c r="V678" s="575"/>
      <c r="W678" s="575"/>
      <c r="X678" s="575"/>
      <c r="Y678" s="575"/>
      <c r="Z678" s="575"/>
      <c r="AA678" s="575"/>
      <c r="AB678" s="575"/>
      <c r="AC678" s="575"/>
      <c r="AD678" s="575"/>
      <c r="AE678" s="575"/>
      <c r="AF678" s="575"/>
      <c r="AG678" s="575"/>
      <c r="AH678" s="575"/>
      <c r="AI678" s="575"/>
      <c r="AJ678" s="575"/>
      <c r="AK678" s="575"/>
      <c r="AL678" s="575"/>
      <c r="AM678" s="575"/>
      <c r="AN678" s="575"/>
      <c r="AO678" s="575"/>
      <c r="AP678" s="575"/>
      <c r="AQ678" s="575"/>
      <c r="AR678" s="575"/>
      <c r="AS678" s="575"/>
      <c r="AT678" s="575"/>
      <c r="AU678" s="575"/>
      <c r="AV678" s="575"/>
      <c r="AW678" s="575"/>
      <c r="AX678" s="575"/>
      <c r="AY678" s="575"/>
      <c r="AZ678" s="575"/>
      <c r="BA678" s="575"/>
      <c r="BB678" s="575"/>
      <c r="BC678" s="575"/>
      <c r="BD678" s="575"/>
      <c r="BE678" s="575"/>
      <c r="BF678" s="575"/>
      <c r="BG678" s="575"/>
      <c r="BH678" s="575"/>
      <c r="BI678" s="575"/>
      <c r="BJ678" s="575"/>
      <c r="BK678" s="575"/>
      <c r="BL678" s="575"/>
      <c r="BM678" s="575"/>
      <c r="BN678" s="575"/>
      <c r="BO678" s="575"/>
      <c r="BP678" s="575"/>
      <c r="BQ678" s="575"/>
      <c r="BR678" s="575"/>
      <c r="BS678" s="575"/>
      <c r="BT678" s="575"/>
      <c r="BU678" s="575"/>
      <c r="BV678" s="575"/>
      <c r="BW678" s="575"/>
      <c r="BX678" s="575"/>
      <c r="BY678" s="575"/>
      <c r="BZ678" s="575"/>
      <c r="CA678" s="575"/>
      <c r="CB678" s="575"/>
      <c r="CC678" s="575"/>
      <c r="CD678" s="575"/>
      <c r="CE678" s="575"/>
      <c r="CF678" s="575"/>
      <c r="CG678" s="575"/>
      <c r="CH678" s="575"/>
      <c r="CI678" s="575"/>
      <c r="CJ678" s="575"/>
      <c r="CK678" s="575"/>
      <c r="CL678" s="575"/>
      <c r="CM678" s="575"/>
      <c r="CN678" s="575"/>
      <c r="CO678" s="575"/>
      <c r="CP678" s="575"/>
      <c r="CQ678" s="575"/>
      <c r="CR678" s="575"/>
      <c r="CS678" s="575"/>
      <c r="CT678" s="575"/>
      <c r="CU678" s="575"/>
      <c r="CV678" s="575"/>
      <c r="CW678" s="575"/>
      <c r="CX678" s="575"/>
      <c r="CY678" s="575"/>
      <c r="CZ678" s="575"/>
      <c r="DA678" s="575"/>
      <c r="DB678" s="575"/>
      <c r="DC678" s="575"/>
      <c r="DD678" s="575"/>
      <c r="DE678" s="575"/>
      <c r="DF678" s="575"/>
      <c r="DG678" s="575"/>
      <c r="DH678" s="575"/>
      <c r="DI678" s="575"/>
      <c r="DJ678" s="575"/>
      <c r="DK678" s="575"/>
      <c r="DL678" s="575"/>
      <c r="DM678" s="575"/>
      <c r="DN678" s="575"/>
      <c r="DO678" s="575"/>
      <c r="DP678" s="575"/>
      <c r="DQ678" s="575"/>
      <c r="DR678" s="575"/>
      <c r="DS678" s="575"/>
      <c r="DT678" s="575"/>
      <c r="DU678" s="575"/>
      <c r="DV678" s="575"/>
      <c r="DW678" s="575"/>
      <c r="DX678" s="575"/>
      <c r="DY678" s="575"/>
      <c r="DZ678" s="575"/>
      <c r="EA678" s="575"/>
      <c r="EB678" s="575"/>
      <c r="EC678" s="575"/>
      <c r="ED678" s="575"/>
      <c r="EE678" s="575"/>
      <c r="EF678" s="575"/>
      <c r="EG678" s="575"/>
    </row>
    <row r="679" spans="1:137">
      <c r="A679" s="575"/>
      <c r="B679" s="575"/>
      <c r="C679" s="575"/>
      <c r="D679" s="575"/>
      <c r="E679" s="575"/>
      <c r="F679" s="575"/>
      <c r="G679" s="575"/>
      <c r="H679" s="575"/>
      <c r="I679" s="575"/>
      <c r="J679" s="575"/>
      <c r="K679" s="575"/>
      <c r="L679" s="575"/>
      <c r="M679" s="575"/>
      <c r="N679" s="575"/>
      <c r="O679" s="575"/>
      <c r="P679" s="575"/>
      <c r="Q679" s="575"/>
      <c r="R679" s="575"/>
      <c r="S679" s="575"/>
      <c r="T679" s="575"/>
      <c r="U679" s="575"/>
      <c r="V679" s="575"/>
      <c r="W679" s="575"/>
      <c r="X679" s="575"/>
      <c r="Y679" s="575"/>
      <c r="Z679" s="575"/>
      <c r="AA679" s="575"/>
      <c r="AB679" s="575"/>
      <c r="AC679" s="575"/>
      <c r="AD679" s="575"/>
      <c r="AE679" s="575"/>
      <c r="AF679" s="575"/>
      <c r="AG679" s="575"/>
      <c r="AH679" s="575"/>
      <c r="AI679" s="575"/>
      <c r="AJ679" s="575"/>
      <c r="AK679" s="575"/>
      <c r="AL679" s="575"/>
      <c r="AM679" s="575"/>
      <c r="AN679" s="575"/>
      <c r="AO679" s="575"/>
      <c r="AP679" s="575"/>
      <c r="AQ679" s="575"/>
      <c r="AR679" s="575"/>
      <c r="AS679" s="575"/>
      <c r="AT679" s="575"/>
      <c r="AU679" s="575"/>
      <c r="AV679" s="575"/>
      <c r="AW679" s="575"/>
      <c r="AX679" s="575"/>
      <c r="AY679" s="575"/>
      <c r="AZ679" s="575"/>
      <c r="BA679" s="575"/>
      <c r="BB679" s="575"/>
      <c r="BC679" s="575"/>
      <c r="BD679" s="575"/>
      <c r="BE679" s="575"/>
      <c r="BF679" s="575"/>
      <c r="BG679" s="575"/>
      <c r="BH679" s="575"/>
      <c r="BI679" s="575"/>
      <c r="BJ679" s="575"/>
      <c r="BK679" s="575"/>
      <c r="BL679" s="575"/>
      <c r="BM679" s="575"/>
      <c r="BN679" s="575"/>
      <c r="BO679" s="575"/>
      <c r="BP679" s="575"/>
      <c r="BQ679" s="575"/>
      <c r="BR679" s="575"/>
      <c r="BS679" s="575"/>
      <c r="BT679" s="575"/>
      <c r="BU679" s="575"/>
      <c r="BV679" s="575"/>
      <c r="BW679" s="575"/>
      <c r="BX679" s="575"/>
      <c r="BY679" s="575"/>
      <c r="BZ679" s="575"/>
      <c r="CA679" s="575"/>
      <c r="CB679" s="575"/>
      <c r="CC679" s="575"/>
      <c r="CD679" s="575"/>
      <c r="CE679" s="575"/>
      <c r="CF679" s="575"/>
      <c r="CG679" s="575"/>
      <c r="CH679" s="575"/>
      <c r="CI679" s="575"/>
      <c r="CJ679" s="575"/>
      <c r="CK679" s="575"/>
      <c r="CL679" s="575"/>
      <c r="CM679" s="575"/>
      <c r="CN679" s="575"/>
      <c r="CO679" s="575"/>
      <c r="CP679" s="575"/>
      <c r="CQ679" s="575"/>
      <c r="CR679" s="575"/>
      <c r="CS679" s="575"/>
      <c r="CT679" s="575"/>
      <c r="CU679" s="575"/>
      <c r="CV679" s="575"/>
      <c r="CW679" s="575"/>
      <c r="CX679" s="575"/>
      <c r="CY679" s="575"/>
      <c r="CZ679" s="575"/>
      <c r="DA679" s="575"/>
      <c r="DB679" s="575"/>
      <c r="DC679" s="575"/>
      <c r="DD679" s="575"/>
      <c r="DE679" s="575"/>
      <c r="DF679" s="575"/>
      <c r="DG679" s="575"/>
      <c r="DH679" s="575"/>
      <c r="DI679" s="575"/>
      <c r="DJ679" s="575"/>
      <c r="DK679" s="575"/>
      <c r="DL679" s="575"/>
      <c r="DM679" s="575"/>
      <c r="DN679" s="575"/>
      <c r="DO679" s="575"/>
      <c r="DP679" s="575"/>
      <c r="DQ679" s="575"/>
      <c r="DR679" s="575"/>
      <c r="DS679" s="575"/>
      <c r="DT679" s="575"/>
      <c r="DU679" s="575"/>
      <c r="DV679" s="575"/>
      <c r="DW679" s="575"/>
      <c r="DX679" s="575"/>
      <c r="DY679" s="575"/>
      <c r="DZ679" s="575"/>
      <c r="EA679" s="575"/>
      <c r="EB679" s="575"/>
      <c r="EC679" s="575"/>
      <c r="ED679" s="575"/>
      <c r="EE679" s="575"/>
      <c r="EF679" s="575"/>
      <c r="EG679" s="575"/>
    </row>
    <row r="680" spans="1:137">
      <c r="A680" s="575"/>
      <c r="B680" s="575"/>
      <c r="C680" s="575"/>
      <c r="D680" s="575"/>
      <c r="E680" s="575"/>
      <c r="F680" s="575"/>
      <c r="G680" s="575"/>
      <c r="H680" s="575"/>
      <c r="I680" s="575"/>
      <c r="J680" s="575"/>
      <c r="K680" s="575"/>
      <c r="L680" s="575"/>
      <c r="M680" s="575"/>
      <c r="N680" s="575"/>
      <c r="O680" s="575"/>
      <c r="P680" s="575"/>
      <c r="Q680" s="575"/>
      <c r="R680" s="575"/>
      <c r="S680" s="575"/>
      <c r="T680" s="575"/>
      <c r="U680" s="575"/>
      <c r="V680" s="575"/>
      <c r="W680" s="575"/>
      <c r="X680" s="575"/>
      <c r="Y680" s="575"/>
      <c r="Z680" s="575"/>
      <c r="AA680" s="575"/>
      <c r="AB680" s="575"/>
      <c r="AC680" s="575"/>
      <c r="AD680" s="575"/>
      <c r="AE680" s="575"/>
      <c r="AF680" s="575"/>
      <c r="AG680" s="575"/>
      <c r="AH680" s="575"/>
      <c r="AI680" s="575"/>
      <c r="AJ680" s="575"/>
      <c r="AK680" s="575"/>
      <c r="AL680" s="575"/>
      <c r="AM680" s="575"/>
      <c r="AN680" s="575"/>
      <c r="AO680" s="575"/>
      <c r="AP680" s="575"/>
      <c r="AQ680" s="575"/>
      <c r="AR680" s="575"/>
      <c r="AS680" s="575"/>
      <c r="AT680" s="575"/>
      <c r="AU680" s="575"/>
      <c r="AV680" s="575"/>
      <c r="AW680" s="575"/>
      <c r="AX680" s="575"/>
      <c r="AY680" s="575"/>
      <c r="AZ680" s="575"/>
      <c r="BA680" s="575"/>
      <c r="BB680" s="575"/>
      <c r="BC680" s="575"/>
      <c r="BD680" s="575"/>
      <c r="BE680" s="575"/>
      <c r="BF680" s="575"/>
      <c r="BG680" s="575"/>
      <c r="BH680" s="575"/>
      <c r="BI680" s="575"/>
      <c r="BJ680" s="575"/>
      <c r="BK680" s="575"/>
      <c r="BL680" s="575"/>
      <c r="BM680" s="575"/>
      <c r="BN680" s="575"/>
      <c r="BO680" s="575"/>
      <c r="BP680" s="575"/>
      <c r="BQ680" s="575"/>
      <c r="BR680" s="575"/>
      <c r="BS680" s="575"/>
      <c r="BT680" s="575"/>
      <c r="BU680" s="575"/>
      <c r="BV680" s="575"/>
      <c r="BW680" s="575"/>
      <c r="BX680" s="575"/>
      <c r="BY680" s="575"/>
      <c r="BZ680" s="575"/>
      <c r="CA680" s="575"/>
      <c r="CB680" s="575"/>
      <c r="CC680" s="575"/>
      <c r="CD680" s="575"/>
      <c r="CE680" s="575"/>
      <c r="CF680" s="575"/>
      <c r="CG680" s="575"/>
      <c r="CH680" s="575"/>
      <c r="CI680" s="575"/>
      <c r="CJ680" s="575"/>
      <c r="CK680" s="575"/>
      <c r="CL680" s="575"/>
      <c r="CM680" s="575"/>
      <c r="CN680" s="575"/>
      <c r="CO680" s="575"/>
      <c r="CP680" s="575"/>
      <c r="CQ680" s="575"/>
      <c r="CR680" s="575"/>
      <c r="CS680" s="575"/>
      <c r="CT680" s="575"/>
      <c r="CU680" s="575"/>
      <c r="CV680" s="575"/>
      <c r="CW680" s="575"/>
      <c r="CX680" s="575"/>
      <c r="CY680" s="575"/>
      <c r="CZ680" s="575"/>
      <c r="DA680" s="575"/>
      <c r="DB680" s="575"/>
      <c r="DC680" s="575"/>
      <c r="DD680" s="575"/>
      <c r="DE680" s="575"/>
      <c r="DF680" s="575"/>
      <c r="DG680" s="575"/>
      <c r="DH680" s="575"/>
      <c r="DI680" s="575"/>
      <c r="DJ680" s="575"/>
      <c r="DK680" s="575"/>
      <c r="DL680" s="575"/>
      <c r="DM680" s="575"/>
      <c r="DN680" s="575"/>
      <c r="DO680" s="575"/>
      <c r="DP680" s="575"/>
      <c r="DQ680" s="575"/>
      <c r="DR680" s="575"/>
      <c r="DS680" s="575"/>
      <c r="DT680" s="575"/>
      <c r="DU680" s="575"/>
      <c r="DV680" s="575"/>
      <c r="DW680" s="575"/>
      <c r="DX680" s="575"/>
      <c r="DY680" s="575"/>
      <c r="DZ680" s="575"/>
      <c r="EA680" s="575"/>
      <c r="EB680" s="575"/>
      <c r="EC680" s="575"/>
      <c r="ED680" s="575"/>
      <c r="EE680" s="575"/>
      <c r="EF680" s="575"/>
      <c r="EG680" s="575"/>
    </row>
    <row r="681" spans="1:137">
      <c r="A681" s="575"/>
      <c r="B681" s="575"/>
      <c r="C681" s="575"/>
      <c r="D681" s="575"/>
      <c r="E681" s="575"/>
      <c r="F681" s="575"/>
      <c r="G681" s="575"/>
      <c r="H681" s="575"/>
      <c r="I681" s="575"/>
      <c r="J681" s="575"/>
      <c r="K681" s="575"/>
      <c r="L681" s="575"/>
      <c r="M681" s="575"/>
      <c r="N681" s="575"/>
      <c r="O681" s="575"/>
      <c r="P681" s="575"/>
      <c r="Q681" s="575"/>
      <c r="R681" s="575"/>
      <c r="S681" s="575"/>
      <c r="T681" s="575"/>
      <c r="U681" s="575"/>
      <c r="V681" s="575"/>
      <c r="W681" s="575"/>
      <c r="X681" s="575"/>
      <c r="Y681" s="575"/>
      <c r="Z681" s="575"/>
      <c r="AA681" s="575"/>
      <c r="AB681" s="575"/>
      <c r="AC681" s="575"/>
      <c r="AD681" s="575"/>
      <c r="AE681" s="575"/>
      <c r="AF681" s="575"/>
      <c r="AG681" s="575"/>
      <c r="AH681" s="575"/>
      <c r="AI681" s="575"/>
      <c r="AJ681" s="575"/>
      <c r="AK681" s="575"/>
      <c r="AL681" s="575"/>
      <c r="AM681" s="575"/>
      <c r="AN681" s="575"/>
      <c r="AO681" s="575"/>
      <c r="AP681" s="575"/>
      <c r="AQ681" s="575"/>
      <c r="AR681" s="575"/>
      <c r="AS681" s="575"/>
      <c r="AT681" s="575"/>
      <c r="AU681" s="575"/>
      <c r="AV681" s="575"/>
      <c r="AW681" s="575"/>
      <c r="AX681" s="575"/>
      <c r="AY681" s="575"/>
      <c r="AZ681" s="575"/>
      <c r="BA681" s="575"/>
      <c r="BB681" s="575"/>
      <c r="BC681" s="575"/>
      <c r="BD681" s="575"/>
      <c r="BE681" s="575"/>
      <c r="BF681" s="575"/>
      <c r="BG681" s="575"/>
      <c r="BH681" s="575"/>
      <c r="BI681" s="575"/>
      <c r="BJ681" s="575"/>
      <c r="BK681" s="575"/>
      <c r="BL681" s="575"/>
      <c r="BM681" s="575"/>
      <c r="BN681" s="575"/>
      <c r="BO681" s="575"/>
      <c r="BP681" s="575"/>
      <c r="BQ681" s="575"/>
      <c r="BR681" s="575"/>
      <c r="BS681" s="575"/>
      <c r="BT681" s="575"/>
      <c r="BU681" s="575"/>
      <c r="BV681" s="575"/>
      <c r="BW681" s="575"/>
      <c r="BX681" s="575"/>
      <c r="BY681" s="575"/>
      <c r="BZ681" s="575"/>
      <c r="CA681" s="575"/>
      <c r="CB681" s="575"/>
      <c r="CC681" s="575"/>
      <c r="CD681" s="575"/>
      <c r="CE681" s="575"/>
      <c r="CF681" s="575"/>
      <c r="CG681" s="575"/>
      <c r="CH681" s="575"/>
      <c r="CI681" s="575"/>
      <c r="CJ681" s="575"/>
      <c r="CK681" s="575"/>
      <c r="CL681" s="575"/>
      <c r="CM681" s="575"/>
      <c r="CN681" s="575"/>
      <c r="CO681" s="575"/>
      <c r="CP681" s="575"/>
      <c r="CQ681" s="575"/>
      <c r="CR681" s="575"/>
      <c r="CS681" s="575"/>
      <c r="CT681" s="575"/>
      <c r="CU681" s="575"/>
      <c r="CV681" s="575"/>
      <c r="CW681" s="575"/>
      <c r="CX681" s="575"/>
      <c r="CY681" s="575"/>
      <c r="CZ681" s="575"/>
      <c r="DA681" s="575"/>
      <c r="DB681" s="575"/>
      <c r="DC681" s="575"/>
      <c r="DD681" s="575"/>
      <c r="DE681" s="575"/>
      <c r="DF681" s="575"/>
      <c r="DG681" s="575"/>
      <c r="DH681" s="575"/>
      <c r="DI681" s="575"/>
      <c r="DJ681" s="575"/>
      <c r="DK681" s="575"/>
      <c r="DL681" s="575"/>
      <c r="DM681" s="575"/>
      <c r="DN681" s="575"/>
      <c r="DO681" s="575"/>
      <c r="DP681" s="575"/>
      <c r="DQ681" s="575"/>
      <c r="DR681" s="575"/>
      <c r="DS681" s="575"/>
      <c r="DT681" s="575"/>
      <c r="DU681" s="575"/>
      <c r="DV681" s="575"/>
      <c r="DW681" s="575"/>
      <c r="DX681" s="575"/>
      <c r="DY681" s="575"/>
      <c r="DZ681" s="575"/>
      <c r="EA681" s="575"/>
      <c r="EB681" s="575"/>
      <c r="EC681" s="575"/>
      <c r="ED681" s="575"/>
      <c r="EE681" s="575"/>
      <c r="EF681" s="575"/>
      <c r="EG681" s="575"/>
    </row>
    <row r="682" spans="1:137">
      <c r="A682" s="575"/>
      <c r="B682" s="575"/>
      <c r="C682" s="575"/>
      <c r="D682" s="575"/>
      <c r="E682" s="575"/>
      <c r="F682" s="575"/>
      <c r="G682" s="575"/>
      <c r="H682" s="575"/>
      <c r="I682" s="575"/>
      <c r="J682" s="575"/>
      <c r="K682" s="575"/>
      <c r="L682" s="575"/>
      <c r="M682" s="575"/>
      <c r="N682" s="575"/>
      <c r="O682" s="575"/>
      <c r="P682" s="575"/>
      <c r="Q682" s="575"/>
      <c r="R682" s="575"/>
      <c r="S682" s="575"/>
      <c r="T682" s="575"/>
      <c r="U682" s="575"/>
      <c r="V682" s="575"/>
      <c r="W682" s="575"/>
      <c r="X682" s="575"/>
      <c r="Y682" s="575"/>
      <c r="Z682" s="575"/>
      <c r="AA682" s="575"/>
      <c r="AB682" s="575"/>
      <c r="AC682" s="575"/>
      <c r="AD682" s="575"/>
      <c r="AE682" s="575"/>
      <c r="AF682" s="575"/>
      <c r="AG682" s="575"/>
      <c r="AH682" s="575"/>
      <c r="AI682" s="575"/>
      <c r="AJ682" s="575"/>
      <c r="AK682" s="575"/>
      <c r="AL682" s="575"/>
      <c r="AM682" s="575"/>
      <c r="AN682" s="575"/>
      <c r="AO682" s="575"/>
      <c r="AP682" s="575"/>
      <c r="AQ682" s="575"/>
      <c r="AR682" s="575"/>
      <c r="AS682" s="575"/>
      <c r="AT682" s="575"/>
      <c r="AU682" s="575"/>
      <c r="AV682" s="575"/>
      <c r="AW682" s="575"/>
      <c r="AX682" s="575"/>
      <c r="AY682" s="575"/>
      <c r="AZ682" s="575"/>
      <c r="BA682" s="575"/>
      <c r="BB682" s="575"/>
      <c r="BC682" s="575"/>
      <c r="BD682" s="575"/>
      <c r="BE682" s="575"/>
      <c r="BF682" s="575"/>
      <c r="BG682" s="575"/>
      <c r="BH682" s="575"/>
      <c r="BI682" s="575"/>
      <c r="BJ682" s="575"/>
      <c r="BK682" s="575"/>
      <c r="BL682" s="575"/>
      <c r="BM682" s="575"/>
      <c r="BN682" s="575"/>
      <c r="BO682" s="575"/>
      <c r="BP682" s="575"/>
      <c r="BQ682" s="575"/>
      <c r="BR682" s="575"/>
      <c r="BS682" s="575"/>
      <c r="BT682" s="575"/>
      <c r="BU682" s="575"/>
      <c r="BV682" s="575"/>
      <c r="BW682" s="575"/>
      <c r="BX682" s="575"/>
      <c r="BY682" s="575"/>
      <c r="BZ682" s="575"/>
      <c r="CA682" s="575"/>
      <c r="CB682" s="575"/>
      <c r="CC682" s="575"/>
      <c r="CD682" s="575"/>
      <c r="CE682" s="575"/>
      <c r="CF682" s="575"/>
      <c r="CG682" s="575"/>
      <c r="CH682" s="575"/>
      <c r="CI682" s="575"/>
      <c r="CJ682" s="575"/>
      <c r="CK682" s="575"/>
      <c r="CL682" s="575"/>
      <c r="CM682" s="575"/>
      <c r="CN682" s="575"/>
      <c r="CO682" s="575"/>
      <c r="CP682" s="575"/>
      <c r="CQ682" s="575"/>
      <c r="CR682" s="575"/>
      <c r="CS682" s="575"/>
      <c r="CT682" s="575"/>
      <c r="CU682" s="575"/>
      <c r="CV682" s="575"/>
      <c r="CW682" s="575"/>
      <c r="CX682" s="575"/>
      <c r="CY682" s="575"/>
      <c r="CZ682" s="575"/>
      <c r="DA682" s="575"/>
      <c r="DB682" s="575"/>
      <c r="DC682" s="575"/>
      <c r="DD682" s="575"/>
      <c r="DE682" s="575"/>
      <c r="DF682" s="575"/>
      <c r="DG682" s="575"/>
      <c r="DH682" s="575"/>
      <c r="DI682" s="575"/>
      <c r="DJ682" s="575"/>
      <c r="DK682" s="575"/>
      <c r="DL682" s="575"/>
      <c r="DM682" s="575"/>
      <c r="DN682" s="575"/>
      <c r="DO682" s="575"/>
      <c r="DP682" s="575"/>
      <c r="DQ682" s="575"/>
      <c r="DR682" s="575"/>
      <c r="DS682" s="575"/>
      <c r="DT682" s="575"/>
      <c r="DU682" s="575"/>
      <c r="DV682" s="575"/>
      <c r="DW682" s="575"/>
      <c r="DX682" s="575"/>
      <c r="DY682" s="575"/>
      <c r="DZ682" s="575"/>
      <c r="EA682" s="575"/>
      <c r="EB682" s="575"/>
      <c r="EC682" s="575"/>
      <c r="ED682" s="575"/>
      <c r="EE682" s="575"/>
      <c r="EF682" s="575"/>
      <c r="EG682" s="575"/>
    </row>
    <row r="683" spans="1:137">
      <c r="A683" s="575"/>
      <c r="B683" s="575"/>
      <c r="C683" s="575"/>
      <c r="D683" s="575"/>
      <c r="E683" s="575"/>
      <c r="F683" s="575"/>
      <c r="G683" s="575"/>
      <c r="H683" s="575"/>
      <c r="I683" s="575"/>
      <c r="J683" s="575"/>
      <c r="K683" s="575"/>
      <c r="L683" s="575"/>
      <c r="M683" s="575"/>
      <c r="N683" s="575"/>
      <c r="O683" s="575"/>
      <c r="P683" s="575"/>
      <c r="Q683" s="575"/>
      <c r="R683" s="575"/>
      <c r="S683" s="575"/>
      <c r="T683" s="575"/>
      <c r="U683" s="575"/>
      <c r="V683" s="575"/>
      <c r="W683" s="575"/>
      <c r="X683" s="575"/>
      <c r="Y683" s="575"/>
      <c r="Z683" s="575"/>
      <c r="AA683" s="575"/>
      <c r="AB683" s="575"/>
      <c r="AC683" s="575"/>
      <c r="AD683" s="575"/>
      <c r="AE683" s="575"/>
      <c r="AF683" s="575"/>
      <c r="AG683" s="575"/>
      <c r="AH683" s="575"/>
      <c r="AI683" s="575"/>
      <c r="AJ683" s="575"/>
      <c r="AK683" s="575"/>
      <c r="AL683" s="575"/>
      <c r="AM683" s="575"/>
      <c r="AN683" s="575"/>
      <c r="AO683" s="575"/>
      <c r="AP683" s="575"/>
      <c r="AQ683" s="575"/>
      <c r="AR683" s="575"/>
      <c r="AS683" s="575"/>
      <c r="AT683" s="575"/>
      <c r="AU683" s="575"/>
      <c r="AV683" s="575"/>
      <c r="AW683" s="575"/>
      <c r="AX683" s="575"/>
      <c r="AY683" s="575"/>
      <c r="AZ683" s="575"/>
      <c r="BA683" s="575"/>
      <c r="BB683" s="575"/>
      <c r="BC683" s="575"/>
      <c r="BD683" s="575"/>
      <c r="BE683" s="575"/>
      <c r="BF683" s="575"/>
      <c r="BG683" s="575"/>
      <c r="BH683" s="575"/>
      <c r="BI683" s="575"/>
      <c r="BJ683" s="575"/>
      <c r="BK683" s="575"/>
      <c r="BL683" s="575"/>
      <c r="BM683" s="575"/>
      <c r="BN683" s="575"/>
      <c r="BO683" s="575"/>
      <c r="BP683" s="575"/>
      <c r="BQ683" s="575"/>
      <c r="BR683" s="575"/>
      <c r="BS683" s="575"/>
      <c r="BT683" s="575"/>
      <c r="BU683" s="575"/>
      <c r="BV683" s="575"/>
      <c r="BW683" s="575"/>
      <c r="BX683" s="575"/>
      <c r="BY683" s="575"/>
      <c r="BZ683" s="575"/>
      <c r="CA683" s="575"/>
      <c r="CB683" s="575"/>
      <c r="CC683" s="575"/>
      <c r="CD683" s="575"/>
      <c r="CE683" s="575"/>
      <c r="CF683" s="575"/>
      <c r="CG683" s="575"/>
      <c r="CH683" s="575"/>
      <c r="CI683" s="575"/>
      <c r="CJ683" s="575"/>
      <c r="CK683" s="575"/>
      <c r="CL683" s="575"/>
      <c r="CM683" s="575"/>
      <c r="CN683" s="575"/>
      <c r="CO683" s="575"/>
      <c r="CP683" s="575"/>
      <c r="CQ683" s="575"/>
      <c r="CR683" s="575"/>
      <c r="CS683" s="575"/>
      <c r="CT683" s="575"/>
      <c r="CU683" s="575"/>
      <c r="CV683" s="575"/>
      <c r="CW683" s="575"/>
      <c r="CX683" s="575"/>
      <c r="CY683" s="575"/>
      <c r="CZ683" s="575"/>
      <c r="DA683" s="575"/>
      <c r="DB683" s="575"/>
      <c r="DC683" s="575"/>
      <c r="DD683" s="575"/>
      <c r="DE683" s="575"/>
      <c r="DF683" s="575"/>
      <c r="DG683" s="575"/>
      <c r="DH683" s="575"/>
      <c r="DI683" s="575"/>
      <c r="DJ683" s="575"/>
      <c r="DK683" s="575"/>
      <c r="DL683" s="575"/>
      <c r="DM683" s="575"/>
      <c r="DN683" s="575"/>
      <c r="DO683" s="575"/>
      <c r="DP683" s="575"/>
      <c r="DQ683" s="575"/>
      <c r="DR683" s="575"/>
      <c r="DS683" s="575"/>
      <c r="DT683" s="575"/>
      <c r="DU683" s="575"/>
      <c r="DV683" s="575"/>
      <c r="DW683" s="575"/>
      <c r="DX683" s="575"/>
      <c r="DY683" s="575"/>
      <c r="DZ683" s="575"/>
      <c r="EA683" s="575"/>
      <c r="EB683" s="575"/>
      <c r="EC683" s="575"/>
      <c r="ED683" s="575"/>
      <c r="EE683" s="575"/>
      <c r="EF683" s="575"/>
      <c r="EG683" s="575"/>
    </row>
    <row r="684" spans="1:137">
      <c r="A684" s="575"/>
      <c r="B684" s="575"/>
      <c r="C684" s="575"/>
      <c r="D684" s="575"/>
      <c r="E684" s="575"/>
      <c r="F684" s="575"/>
      <c r="G684" s="575"/>
      <c r="H684" s="575"/>
      <c r="I684" s="575"/>
      <c r="J684" s="575"/>
      <c r="K684" s="575"/>
      <c r="L684" s="575"/>
      <c r="M684" s="575"/>
      <c r="N684" s="575"/>
      <c r="O684" s="575"/>
      <c r="P684" s="575"/>
      <c r="Q684" s="575"/>
      <c r="R684" s="575"/>
      <c r="S684" s="575"/>
      <c r="T684" s="575"/>
      <c r="U684" s="575"/>
      <c r="V684" s="575"/>
      <c r="W684" s="575"/>
      <c r="X684" s="575"/>
      <c r="Y684" s="575"/>
      <c r="Z684" s="575"/>
      <c r="AA684" s="575"/>
      <c r="AB684" s="575"/>
      <c r="AC684" s="575"/>
      <c r="AD684" s="575"/>
      <c r="AE684" s="575"/>
      <c r="AF684" s="575"/>
      <c r="AG684" s="575"/>
      <c r="AH684" s="575"/>
      <c r="AI684" s="575"/>
      <c r="AJ684" s="575"/>
      <c r="AK684" s="575"/>
      <c r="AL684" s="575"/>
      <c r="AM684" s="575"/>
      <c r="AN684" s="575"/>
      <c r="AO684" s="575"/>
      <c r="AP684" s="575"/>
      <c r="AQ684" s="575"/>
      <c r="AR684" s="575"/>
      <c r="AS684" s="575"/>
      <c r="AT684" s="575"/>
      <c r="AU684" s="575"/>
      <c r="AV684" s="575"/>
      <c r="AW684" s="575"/>
      <c r="AX684" s="575"/>
      <c r="AY684" s="575"/>
      <c r="AZ684" s="575"/>
      <c r="BA684" s="575"/>
      <c r="BB684" s="575"/>
      <c r="BC684" s="575"/>
      <c r="BD684" s="575"/>
      <c r="BE684" s="575"/>
      <c r="BF684" s="575"/>
      <c r="BG684" s="575"/>
      <c r="BH684" s="575"/>
      <c r="BI684" s="575"/>
      <c r="BJ684" s="575"/>
      <c r="BK684" s="575"/>
      <c r="BL684" s="575"/>
      <c r="BM684" s="575"/>
      <c r="BN684" s="575"/>
      <c r="BO684" s="575"/>
      <c r="BP684" s="575"/>
      <c r="BQ684" s="575"/>
      <c r="BR684" s="575"/>
      <c r="BS684" s="575"/>
      <c r="BT684" s="575"/>
      <c r="BU684" s="575"/>
      <c r="BV684" s="575"/>
      <c r="BW684" s="575"/>
      <c r="BX684" s="575"/>
      <c r="BY684" s="575"/>
      <c r="BZ684" s="575"/>
      <c r="CA684" s="575"/>
      <c r="CB684" s="575"/>
      <c r="CC684" s="575"/>
      <c r="CD684" s="575"/>
      <c r="CE684" s="575"/>
      <c r="CF684" s="575"/>
      <c r="CG684" s="575"/>
      <c r="CH684" s="575"/>
      <c r="CI684" s="575"/>
      <c r="CJ684" s="575"/>
      <c r="CK684" s="575"/>
      <c r="CL684" s="575"/>
      <c r="CM684" s="575"/>
      <c r="CN684" s="575"/>
      <c r="CO684" s="575"/>
      <c r="CP684" s="575"/>
      <c r="CQ684" s="575"/>
      <c r="CR684" s="575"/>
      <c r="CS684" s="575"/>
      <c r="CT684" s="575"/>
      <c r="CU684" s="575"/>
      <c r="CV684" s="575"/>
      <c r="CW684" s="575"/>
      <c r="CX684" s="575"/>
      <c r="CY684" s="575"/>
      <c r="CZ684" s="575"/>
      <c r="DA684" s="575"/>
      <c r="DB684" s="575"/>
      <c r="DC684" s="575"/>
      <c r="DD684" s="575"/>
      <c r="DE684" s="575"/>
      <c r="DF684" s="575"/>
      <c r="DG684" s="575"/>
      <c r="DH684" s="575"/>
      <c r="DI684" s="575"/>
      <c r="DJ684" s="575"/>
      <c r="DK684" s="575"/>
      <c r="DL684" s="575"/>
      <c r="DM684" s="575"/>
      <c r="DN684" s="575"/>
      <c r="DO684" s="575"/>
      <c r="DP684" s="575"/>
      <c r="DQ684" s="575"/>
      <c r="DR684" s="575"/>
      <c r="DS684" s="575"/>
      <c r="DT684" s="575"/>
      <c r="DU684" s="575"/>
      <c r="DV684" s="575"/>
      <c r="DW684" s="575"/>
      <c r="DX684" s="575"/>
      <c r="DY684" s="575"/>
      <c r="DZ684" s="575"/>
      <c r="EA684" s="575"/>
      <c r="EB684" s="575"/>
      <c r="EC684" s="575"/>
      <c r="ED684" s="575"/>
      <c r="EE684" s="575"/>
      <c r="EF684" s="575"/>
      <c r="EG684" s="575"/>
    </row>
    <row r="685" spans="1:137">
      <c r="A685" s="575"/>
      <c r="B685" s="575"/>
      <c r="C685" s="575"/>
      <c r="D685" s="575"/>
      <c r="E685" s="575"/>
      <c r="F685" s="575"/>
      <c r="G685" s="575"/>
      <c r="H685" s="575"/>
      <c r="I685" s="575"/>
      <c r="J685" s="575"/>
      <c r="K685" s="575"/>
      <c r="L685" s="575"/>
      <c r="M685" s="575"/>
      <c r="N685" s="575"/>
      <c r="O685" s="575"/>
      <c r="P685" s="575"/>
      <c r="Q685" s="575"/>
      <c r="R685" s="575"/>
      <c r="S685" s="575"/>
      <c r="T685" s="575"/>
      <c r="U685" s="575"/>
      <c r="V685" s="575"/>
      <c r="W685" s="575"/>
      <c r="X685" s="575"/>
      <c r="Y685" s="575"/>
      <c r="Z685" s="575"/>
      <c r="AA685" s="575"/>
      <c r="AB685" s="575"/>
      <c r="AC685" s="575"/>
      <c r="AD685" s="575"/>
      <c r="AE685" s="575"/>
      <c r="AF685" s="575"/>
      <c r="AG685" s="575"/>
      <c r="AH685" s="575"/>
      <c r="AI685" s="575"/>
      <c r="AJ685" s="575"/>
      <c r="AK685" s="575"/>
      <c r="AL685" s="575"/>
      <c r="AM685" s="575"/>
      <c r="AN685" s="575"/>
      <c r="AO685" s="575"/>
      <c r="AP685" s="575"/>
      <c r="AQ685" s="575"/>
      <c r="AR685" s="575"/>
      <c r="AS685" s="575"/>
      <c r="AT685" s="575"/>
      <c r="AU685" s="575"/>
      <c r="AV685" s="575"/>
      <c r="AW685" s="575"/>
      <c r="AX685" s="575"/>
      <c r="AY685" s="575"/>
      <c r="AZ685" s="575"/>
      <c r="BA685" s="575"/>
      <c r="BB685" s="575"/>
      <c r="BC685" s="575"/>
      <c r="BD685" s="575"/>
      <c r="BE685" s="575"/>
      <c r="BF685" s="575"/>
      <c r="BG685" s="575"/>
      <c r="BH685" s="575"/>
      <c r="BI685" s="575"/>
      <c r="BJ685" s="575"/>
      <c r="BK685" s="575"/>
      <c r="BL685" s="575"/>
      <c r="BM685" s="575"/>
      <c r="BN685" s="575"/>
      <c r="BO685" s="575"/>
      <c r="BP685" s="575"/>
      <c r="BQ685" s="575"/>
      <c r="BR685" s="575"/>
      <c r="BS685" s="575"/>
      <c r="BT685" s="575"/>
      <c r="BU685" s="575"/>
      <c r="BV685" s="575"/>
      <c r="BW685" s="575"/>
      <c r="BX685" s="575"/>
      <c r="BY685" s="575"/>
      <c r="BZ685" s="575"/>
      <c r="CA685" s="575"/>
      <c r="CB685" s="575"/>
      <c r="CC685" s="575"/>
      <c r="CD685" s="575"/>
      <c r="CE685" s="575"/>
      <c r="CF685" s="575"/>
      <c r="CG685" s="575"/>
      <c r="CH685" s="575"/>
      <c r="CI685" s="575"/>
      <c r="CJ685" s="575"/>
      <c r="CK685" s="575"/>
      <c r="CL685" s="575"/>
      <c r="CM685" s="575"/>
      <c r="CN685" s="575"/>
      <c r="CO685" s="575"/>
      <c r="CP685" s="575"/>
      <c r="CQ685" s="575"/>
      <c r="CR685" s="575"/>
      <c r="CS685" s="575"/>
      <c r="CT685" s="575"/>
      <c r="CU685" s="575"/>
      <c r="CV685" s="575"/>
      <c r="CW685" s="575"/>
      <c r="CX685" s="575"/>
      <c r="CY685" s="575"/>
      <c r="CZ685" s="575"/>
      <c r="DA685" s="575"/>
      <c r="DB685" s="575"/>
      <c r="DC685" s="575"/>
      <c r="DD685" s="575"/>
      <c r="DE685" s="575"/>
      <c r="DF685" s="575"/>
      <c r="DG685" s="575"/>
      <c r="DH685" s="575"/>
      <c r="DI685" s="575"/>
      <c r="DJ685" s="575"/>
      <c r="DK685" s="575"/>
      <c r="DL685" s="575"/>
      <c r="DM685" s="575"/>
      <c r="DN685" s="575"/>
      <c r="DO685" s="575"/>
      <c r="DP685" s="575"/>
      <c r="DQ685" s="575"/>
      <c r="DR685" s="575"/>
      <c r="DS685" s="575"/>
      <c r="DT685" s="575"/>
      <c r="DU685" s="575"/>
      <c r="DV685" s="575"/>
      <c r="DW685" s="575"/>
      <c r="DX685" s="575"/>
      <c r="DY685" s="575"/>
      <c r="DZ685" s="575"/>
      <c r="EA685" s="575"/>
      <c r="EB685" s="575"/>
      <c r="EC685" s="575"/>
      <c r="ED685" s="575"/>
      <c r="EE685" s="575"/>
      <c r="EF685" s="575"/>
      <c r="EG685" s="575"/>
    </row>
    <row r="686" spans="1:137">
      <c r="A686" s="575"/>
      <c r="B686" s="575"/>
      <c r="C686" s="575"/>
      <c r="D686" s="575"/>
      <c r="E686" s="575"/>
      <c r="F686" s="575"/>
      <c r="G686" s="575"/>
      <c r="H686" s="575"/>
      <c r="I686" s="575"/>
      <c r="J686" s="575"/>
      <c r="K686" s="575"/>
      <c r="L686" s="575"/>
      <c r="M686" s="575"/>
      <c r="N686" s="575"/>
      <c r="O686" s="575"/>
      <c r="P686" s="575"/>
      <c r="Q686" s="575"/>
      <c r="R686" s="575"/>
      <c r="S686" s="575"/>
      <c r="T686" s="575"/>
      <c r="U686" s="575"/>
      <c r="V686" s="575"/>
      <c r="W686" s="575"/>
      <c r="X686" s="575"/>
      <c r="Y686" s="575"/>
      <c r="Z686" s="575"/>
      <c r="AA686" s="575"/>
      <c r="AB686" s="575"/>
      <c r="AC686" s="575"/>
      <c r="AD686" s="575"/>
      <c r="AE686" s="575"/>
      <c r="AF686" s="575"/>
      <c r="AG686" s="575"/>
      <c r="AH686" s="575"/>
      <c r="AI686" s="575"/>
      <c r="AJ686" s="575"/>
      <c r="AK686" s="575"/>
      <c r="AL686" s="575"/>
      <c r="AM686" s="575"/>
      <c r="AN686" s="575"/>
      <c r="AO686" s="575"/>
      <c r="AP686" s="575"/>
      <c r="AQ686" s="575"/>
      <c r="AR686" s="575"/>
      <c r="AS686" s="575"/>
      <c r="AT686" s="575"/>
      <c r="AU686" s="575"/>
      <c r="AV686" s="575"/>
      <c r="AW686" s="575"/>
      <c r="AX686" s="575"/>
      <c r="AY686" s="575"/>
      <c r="AZ686" s="575"/>
      <c r="BA686" s="575"/>
      <c r="BB686" s="575"/>
      <c r="BC686" s="575"/>
      <c r="BD686" s="575"/>
      <c r="BE686" s="575"/>
      <c r="BF686" s="575"/>
      <c r="BG686" s="575"/>
      <c r="BH686" s="575"/>
      <c r="BI686" s="575"/>
      <c r="BJ686" s="575"/>
      <c r="BK686" s="575"/>
      <c r="BL686" s="575"/>
      <c r="BM686" s="575"/>
      <c r="BN686" s="575"/>
      <c r="BO686" s="575"/>
      <c r="BP686" s="575"/>
      <c r="BQ686" s="575"/>
      <c r="BR686" s="575"/>
      <c r="BS686" s="575"/>
      <c r="BT686" s="575"/>
      <c r="BU686" s="575"/>
      <c r="BV686" s="575"/>
      <c r="BW686" s="575"/>
      <c r="BX686" s="575"/>
      <c r="BY686" s="575"/>
      <c r="BZ686" s="575"/>
      <c r="CA686" s="575"/>
      <c r="CB686" s="575"/>
      <c r="CC686" s="575"/>
      <c r="CD686" s="575"/>
      <c r="CE686" s="575"/>
      <c r="CF686" s="575"/>
      <c r="CG686" s="575"/>
      <c r="CH686" s="575"/>
      <c r="CI686" s="575"/>
      <c r="CJ686" s="575"/>
      <c r="CK686" s="575"/>
      <c r="CL686" s="575"/>
      <c r="CM686" s="575"/>
      <c r="CN686" s="575"/>
      <c r="CO686" s="575"/>
      <c r="CP686" s="575"/>
      <c r="CQ686" s="575"/>
      <c r="CR686" s="575"/>
      <c r="CS686" s="575"/>
      <c r="CT686" s="575"/>
      <c r="CU686" s="575"/>
      <c r="CV686" s="575"/>
      <c r="CW686" s="575"/>
      <c r="CX686" s="575"/>
      <c r="CY686" s="575"/>
      <c r="CZ686" s="575"/>
      <c r="DA686" s="575"/>
      <c r="DB686" s="575"/>
      <c r="DC686" s="575"/>
      <c r="DD686" s="575"/>
      <c r="DE686" s="575"/>
      <c r="DF686" s="575"/>
      <c r="DG686" s="575"/>
      <c r="DH686" s="575"/>
      <c r="DI686" s="575"/>
      <c r="DJ686" s="575"/>
      <c r="DK686" s="575"/>
      <c r="DL686" s="575"/>
      <c r="DM686" s="575"/>
      <c r="DN686" s="575"/>
      <c r="DO686" s="575"/>
      <c r="DP686" s="575"/>
      <c r="DQ686" s="575"/>
      <c r="DR686" s="575"/>
      <c r="DS686" s="575"/>
      <c r="DT686" s="575"/>
      <c r="DU686" s="575"/>
      <c r="DV686" s="575"/>
      <c r="DW686" s="575"/>
      <c r="DX686" s="575"/>
      <c r="DY686" s="575"/>
      <c r="DZ686" s="575"/>
      <c r="EA686" s="575"/>
      <c r="EB686" s="575"/>
      <c r="EC686" s="575"/>
      <c r="ED686" s="575"/>
      <c r="EE686" s="575"/>
      <c r="EF686" s="575"/>
      <c r="EG686" s="575"/>
    </row>
    <row r="687" spans="1:137">
      <c r="A687" s="575"/>
      <c r="B687" s="575"/>
      <c r="C687" s="575"/>
      <c r="D687" s="575"/>
      <c r="E687" s="575"/>
      <c r="F687" s="575"/>
      <c r="G687" s="575"/>
      <c r="H687" s="575"/>
      <c r="I687" s="575"/>
      <c r="J687" s="575"/>
      <c r="K687" s="575"/>
      <c r="L687" s="575"/>
      <c r="M687" s="575"/>
      <c r="N687" s="575"/>
      <c r="O687" s="575"/>
      <c r="P687" s="575"/>
      <c r="Q687" s="575"/>
      <c r="R687" s="575"/>
      <c r="S687" s="575"/>
      <c r="T687" s="575"/>
      <c r="U687" s="575"/>
      <c r="V687" s="575"/>
      <c r="W687" s="575"/>
      <c r="X687" s="575"/>
      <c r="Y687" s="575"/>
      <c r="Z687" s="575"/>
      <c r="AA687" s="575"/>
      <c r="AB687" s="575"/>
      <c r="AC687" s="575"/>
      <c r="AD687" s="575"/>
      <c r="AE687" s="575"/>
      <c r="AF687" s="575"/>
      <c r="AG687" s="575"/>
      <c r="AH687" s="575"/>
      <c r="AI687" s="575"/>
      <c r="AJ687" s="575"/>
      <c r="AK687" s="575"/>
      <c r="AL687" s="575"/>
      <c r="AM687" s="575"/>
      <c r="AN687" s="575"/>
      <c r="AO687" s="575"/>
      <c r="AP687" s="575"/>
      <c r="AQ687" s="575"/>
      <c r="AR687" s="575"/>
      <c r="AS687" s="575"/>
      <c r="AT687" s="575"/>
      <c r="AU687" s="575"/>
      <c r="AV687" s="575"/>
      <c r="AW687" s="575"/>
      <c r="AX687" s="575"/>
      <c r="AY687" s="575"/>
      <c r="AZ687" s="575"/>
      <c r="BA687" s="575"/>
      <c r="BB687" s="575"/>
      <c r="BC687" s="575"/>
      <c r="BD687" s="575"/>
      <c r="BE687" s="575"/>
      <c r="BF687" s="575"/>
      <c r="BG687" s="575"/>
      <c r="BH687" s="575"/>
      <c r="BI687" s="575"/>
      <c r="BJ687" s="575"/>
      <c r="BK687" s="575"/>
      <c r="BL687" s="575"/>
      <c r="BM687" s="575"/>
      <c r="BN687" s="575"/>
      <c r="BO687" s="575"/>
      <c r="BP687" s="575"/>
      <c r="BQ687" s="575"/>
      <c r="BR687" s="575"/>
      <c r="BS687" s="575"/>
      <c r="BT687" s="575"/>
      <c r="BU687" s="575"/>
      <c r="BV687" s="575"/>
      <c r="BW687" s="575"/>
      <c r="BX687" s="575"/>
      <c r="BY687" s="575"/>
      <c r="BZ687" s="575"/>
      <c r="CA687" s="575"/>
      <c r="CB687" s="575"/>
      <c r="CC687" s="575"/>
      <c r="CD687" s="575"/>
      <c r="CE687" s="575"/>
      <c r="CF687" s="575"/>
      <c r="CG687" s="575"/>
      <c r="CH687" s="575"/>
      <c r="CI687" s="575"/>
      <c r="CJ687" s="575"/>
      <c r="CK687" s="575"/>
      <c r="CL687" s="575"/>
      <c r="CM687" s="575"/>
      <c r="CN687" s="575"/>
      <c r="CO687" s="575"/>
      <c r="CP687" s="575"/>
      <c r="CQ687" s="575"/>
      <c r="CR687" s="575"/>
      <c r="CS687" s="575"/>
      <c r="CT687" s="575"/>
      <c r="CU687" s="575"/>
      <c r="CV687" s="575"/>
      <c r="CW687" s="575"/>
      <c r="CX687" s="575"/>
      <c r="CY687" s="575"/>
      <c r="CZ687" s="575"/>
      <c r="DA687" s="575"/>
      <c r="DB687" s="575"/>
      <c r="DC687" s="575"/>
      <c r="DD687" s="575"/>
      <c r="DE687" s="575"/>
      <c r="DF687" s="575"/>
      <c r="DG687" s="575"/>
      <c r="DH687" s="575"/>
      <c r="DI687" s="575"/>
      <c r="DJ687" s="575"/>
      <c r="DK687" s="575"/>
      <c r="DL687" s="575"/>
      <c r="DM687" s="575"/>
      <c r="DN687" s="575"/>
      <c r="DO687" s="575"/>
      <c r="DP687" s="575"/>
      <c r="DQ687" s="575"/>
      <c r="DR687" s="575"/>
      <c r="DS687" s="575"/>
      <c r="DT687" s="575"/>
      <c r="DU687" s="575"/>
      <c r="DV687" s="575"/>
      <c r="DW687" s="575"/>
      <c r="DX687" s="575"/>
      <c r="DY687" s="575"/>
      <c r="DZ687" s="575"/>
      <c r="EA687" s="575"/>
      <c r="EB687" s="575"/>
      <c r="EC687" s="575"/>
      <c r="ED687" s="575"/>
      <c r="EE687" s="575"/>
      <c r="EF687" s="575"/>
      <c r="EG687" s="575"/>
    </row>
    <row r="688" spans="1:137">
      <c r="A688" s="575"/>
      <c r="B688" s="575"/>
      <c r="C688" s="575"/>
      <c r="D688" s="575"/>
      <c r="E688" s="575"/>
      <c r="F688" s="575"/>
      <c r="G688" s="575"/>
      <c r="H688" s="575"/>
      <c r="I688" s="575"/>
      <c r="J688" s="575"/>
      <c r="K688" s="575"/>
      <c r="L688" s="575"/>
      <c r="M688" s="575"/>
      <c r="N688" s="575"/>
      <c r="O688" s="575"/>
      <c r="P688" s="575"/>
      <c r="Q688" s="575"/>
      <c r="R688" s="575"/>
      <c r="S688" s="575"/>
      <c r="T688" s="575"/>
      <c r="U688" s="575"/>
      <c r="V688" s="575"/>
      <c r="W688" s="575"/>
      <c r="X688" s="575"/>
      <c r="Y688" s="575"/>
      <c r="Z688" s="575"/>
      <c r="AA688" s="575"/>
      <c r="AB688" s="575"/>
      <c r="AC688" s="575"/>
      <c r="AD688" s="575"/>
      <c r="AE688" s="575"/>
      <c r="AF688" s="575"/>
      <c r="AG688" s="575"/>
      <c r="AH688" s="575"/>
      <c r="AI688" s="575"/>
      <c r="AJ688" s="575"/>
      <c r="AK688" s="575"/>
      <c r="AL688" s="575"/>
      <c r="AM688" s="575"/>
      <c r="AN688" s="575"/>
      <c r="AO688" s="575"/>
      <c r="AP688" s="575"/>
      <c r="AQ688" s="575"/>
      <c r="AR688" s="575"/>
      <c r="AS688" s="575"/>
      <c r="AT688" s="575"/>
      <c r="AU688" s="575"/>
      <c r="AV688" s="575"/>
      <c r="AW688" s="575"/>
      <c r="AX688" s="575"/>
      <c r="AY688" s="575"/>
      <c r="AZ688" s="575"/>
      <c r="BA688" s="575"/>
      <c r="BB688" s="575"/>
      <c r="BC688" s="575"/>
      <c r="BD688" s="575"/>
      <c r="BE688" s="575"/>
      <c r="BF688" s="575"/>
      <c r="BG688" s="575"/>
      <c r="BH688" s="575"/>
      <c r="BI688" s="575"/>
      <c r="BJ688" s="575"/>
      <c r="BK688" s="575"/>
      <c r="BL688" s="575"/>
      <c r="BM688" s="575"/>
      <c r="BN688" s="575"/>
      <c r="BO688" s="575"/>
      <c r="BP688" s="575"/>
      <c r="BQ688" s="575"/>
      <c r="BR688" s="575"/>
      <c r="BS688" s="575"/>
      <c r="BT688" s="575"/>
      <c r="BU688" s="575"/>
      <c r="BV688" s="575"/>
      <c r="BW688" s="575"/>
      <c r="BX688" s="575"/>
      <c r="BY688" s="575"/>
      <c r="BZ688" s="575"/>
      <c r="CA688" s="575"/>
      <c r="CB688" s="575"/>
      <c r="CC688" s="575"/>
      <c r="CD688" s="575"/>
      <c r="CE688" s="575"/>
      <c r="CF688" s="575"/>
      <c r="CG688" s="575"/>
      <c r="CH688" s="575"/>
      <c r="CI688" s="575"/>
      <c r="CJ688" s="575"/>
      <c r="CK688" s="575"/>
      <c r="CL688" s="575"/>
      <c r="CM688" s="575"/>
      <c r="CN688" s="575"/>
      <c r="CO688" s="575"/>
      <c r="CP688" s="575"/>
      <c r="CQ688" s="575"/>
      <c r="CR688" s="575"/>
      <c r="CS688" s="575"/>
      <c r="CT688" s="575"/>
      <c r="CU688" s="575"/>
      <c r="CV688" s="575"/>
      <c r="CW688" s="575"/>
      <c r="CX688" s="575"/>
      <c r="CY688" s="575"/>
      <c r="CZ688" s="575"/>
      <c r="DA688" s="575"/>
      <c r="DB688" s="575"/>
      <c r="DC688" s="575"/>
      <c r="DD688" s="575"/>
      <c r="DE688" s="575"/>
      <c r="DF688" s="575"/>
      <c r="DG688" s="575"/>
      <c r="DH688" s="575"/>
      <c r="DI688" s="575"/>
      <c r="DJ688" s="575"/>
      <c r="DK688" s="575"/>
      <c r="DL688" s="575"/>
      <c r="DM688" s="575"/>
      <c r="DN688" s="575"/>
      <c r="DO688" s="575"/>
      <c r="DP688" s="575"/>
      <c r="DQ688" s="575"/>
      <c r="DR688" s="575"/>
      <c r="DS688" s="575"/>
      <c r="DT688" s="575"/>
      <c r="DU688" s="575"/>
      <c r="DV688" s="575"/>
      <c r="DW688" s="575"/>
      <c r="DX688" s="575"/>
      <c r="DY688" s="575"/>
      <c r="DZ688" s="575"/>
      <c r="EA688" s="575"/>
      <c r="EB688" s="575"/>
      <c r="EC688" s="575"/>
      <c r="ED688" s="575"/>
      <c r="EE688" s="575"/>
      <c r="EF688" s="575"/>
      <c r="EG688" s="575"/>
    </row>
    <row r="689" spans="1:137">
      <c r="A689" s="575"/>
      <c r="B689" s="575"/>
      <c r="C689" s="575"/>
      <c r="D689" s="575"/>
      <c r="E689" s="575"/>
      <c r="F689" s="575"/>
      <c r="G689" s="575"/>
      <c r="H689" s="575"/>
      <c r="I689" s="575"/>
      <c r="J689" s="575"/>
      <c r="K689" s="575"/>
      <c r="L689" s="575"/>
      <c r="M689" s="575"/>
      <c r="N689" s="575"/>
      <c r="O689" s="575"/>
      <c r="P689" s="575"/>
      <c r="Q689" s="575"/>
      <c r="R689" s="575"/>
      <c r="S689" s="575"/>
      <c r="T689" s="575"/>
      <c r="U689" s="575"/>
      <c r="V689" s="575"/>
      <c r="W689" s="575"/>
      <c r="X689" s="575"/>
      <c r="Y689" s="575"/>
      <c r="Z689" s="575"/>
      <c r="AA689" s="575"/>
      <c r="AB689" s="575"/>
      <c r="AC689" s="575"/>
      <c r="AD689" s="575"/>
      <c r="AE689" s="575"/>
      <c r="AF689" s="575"/>
      <c r="AG689" s="575"/>
      <c r="AH689" s="575"/>
      <c r="AI689" s="575"/>
      <c r="AJ689" s="575"/>
      <c r="AK689" s="575"/>
      <c r="AL689" s="575"/>
      <c r="AM689" s="575"/>
      <c r="AN689" s="575"/>
      <c r="AO689" s="575"/>
      <c r="AP689" s="575"/>
      <c r="AQ689" s="575"/>
      <c r="AR689" s="575"/>
      <c r="AS689" s="575"/>
      <c r="AT689" s="575"/>
      <c r="AU689" s="575"/>
      <c r="AV689" s="575"/>
      <c r="AW689" s="575"/>
      <c r="AX689" s="575"/>
      <c r="AY689" s="575"/>
      <c r="AZ689" s="575"/>
      <c r="BA689" s="575"/>
      <c r="BB689" s="575"/>
      <c r="BC689" s="575"/>
      <c r="BD689" s="575"/>
      <c r="BE689" s="575"/>
      <c r="BF689" s="575"/>
      <c r="BG689" s="575"/>
      <c r="BH689" s="575"/>
      <c r="BI689" s="575"/>
      <c r="BJ689" s="575"/>
      <c r="BK689" s="575"/>
      <c r="BL689" s="575"/>
      <c r="BM689" s="575"/>
      <c r="BN689" s="575"/>
      <c r="BO689" s="575"/>
      <c r="BP689" s="575"/>
      <c r="BQ689" s="575"/>
      <c r="BR689" s="575"/>
      <c r="BS689" s="575"/>
      <c r="BT689" s="575"/>
      <c r="BU689" s="575"/>
      <c r="BV689" s="575"/>
      <c r="BW689" s="575"/>
      <c r="BX689" s="575"/>
      <c r="BY689" s="575"/>
      <c r="BZ689" s="575"/>
      <c r="CA689" s="575"/>
      <c r="CB689" s="575"/>
      <c r="CC689" s="575"/>
      <c r="CD689" s="575"/>
      <c r="CE689" s="575"/>
      <c r="CF689" s="575"/>
      <c r="CG689" s="575"/>
      <c r="CH689" s="575"/>
      <c r="CI689" s="575"/>
      <c r="CJ689" s="575"/>
      <c r="CK689" s="575"/>
      <c r="CL689" s="575"/>
      <c r="CM689" s="575"/>
      <c r="CN689" s="575"/>
      <c r="CO689" s="575"/>
      <c r="CP689" s="575"/>
      <c r="CQ689" s="575"/>
      <c r="CR689" s="575"/>
      <c r="CS689" s="575"/>
      <c r="CT689" s="575"/>
      <c r="CU689" s="575"/>
      <c r="CV689" s="575"/>
      <c r="CW689" s="575"/>
      <c r="CX689" s="575"/>
      <c r="CY689" s="575"/>
      <c r="CZ689" s="575"/>
      <c r="DA689" s="575"/>
      <c r="DB689" s="575"/>
      <c r="DC689" s="575"/>
      <c r="DD689" s="575"/>
      <c r="DE689" s="575"/>
      <c r="DF689" s="575"/>
      <c r="DG689" s="575"/>
      <c r="DH689" s="575"/>
      <c r="DI689" s="575"/>
      <c r="DJ689" s="575"/>
      <c r="DK689" s="575"/>
      <c r="DL689" s="575"/>
      <c r="DM689" s="575"/>
      <c r="DN689" s="575"/>
      <c r="DO689" s="575"/>
      <c r="DP689" s="575"/>
      <c r="DQ689" s="575"/>
      <c r="DR689" s="575"/>
      <c r="DS689" s="575"/>
      <c r="DT689" s="575"/>
      <c r="DU689" s="575"/>
      <c r="DV689" s="575"/>
      <c r="DW689" s="575"/>
      <c r="DX689" s="575"/>
      <c r="DY689" s="575"/>
      <c r="DZ689" s="575"/>
      <c r="EA689" s="575"/>
      <c r="EB689" s="575"/>
      <c r="EC689" s="575"/>
      <c r="ED689" s="575"/>
      <c r="EE689" s="575"/>
      <c r="EF689" s="575"/>
      <c r="EG689" s="575"/>
    </row>
    <row r="690" spans="1:137">
      <c r="A690" s="575"/>
      <c r="B690" s="575"/>
      <c r="C690" s="575"/>
      <c r="D690" s="575"/>
      <c r="E690" s="575"/>
      <c r="F690" s="575"/>
      <c r="G690" s="575"/>
      <c r="H690" s="575"/>
      <c r="I690" s="575"/>
      <c r="J690" s="575"/>
      <c r="K690" s="575"/>
      <c r="L690" s="575"/>
      <c r="M690" s="575"/>
      <c r="N690" s="575"/>
      <c r="O690" s="575"/>
      <c r="P690" s="575"/>
      <c r="Q690" s="575"/>
      <c r="R690" s="575"/>
      <c r="S690" s="575"/>
      <c r="T690" s="575"/>
      <c r="U690" s="575"/>
      <c r="V690" s="575"/>
      <c r="W690" s="575"/>
      <c r="X690" s="575"/>
      <c r="Y690" s="575"/>
      <c r="Z690" s="575"/>
      <c r="AA690" s="575"/>
      <c r="AB690" s="575"/>
      <c r="AC690" s="575"/>
      <c r="AD690" s="575"/>
      <c r="AE690" s="575"/>
      <c r="AF690" s="575"/>
      <c r="AG690" s="575"/>
      <c r="AH690" s="575"/>
      <c r="AI690" s="575"/>
      <c r="AJ690" s="575"/>
      <c r="AK690" s="575"/>
      <c r="AL690" s="575"/>
      <c r="AM690" s="575"/>
      <c r="AN690" s="575"/>
      <c r="AO690" s="575"/>
      <c r="AP690" s="575"/>
      <c r="AQ690" s="575"/>
      <c r="AR690" s="575"/>
      <c r="AS690" s="575"/>
      <c r="AT690" s="575"/>
      <c r="AU690" s="575"/>
      <c r="AV690" s="575"/>
      <c r="AW690" s="575"/>
      <c r="AX690" s="575"/>
      <c r="AY690" s="575"/>
      <c r="AZ690" s="575"/>
      <c r="BA690" s="575"/>
      <c r="BB690" s="575"/>
      <c r="BC690" s="575"/>
      <c r="BD690" s="575"/>
      <c r="BE690" s="575"/>
      <c r="BF690" s="575"/>
      <c r="BG690" s="575"/>
      <c r="BH690" s="575"/>
      <c r="BI690" s="575"/>
      <c r="BJ690" s="575"/>
      <c r="BK690" s="575"/>
      <c r="BL690" s="575"/>
      <c r="BM690" s="575"/>
      <c r="BN690" s="575"/>
      <c r="BO690" s="575"/>
      <c r="BP690" s="575"/>
      <c r="BQ690" s="575"/>
      <c r="BR690" s="575"/>
      <c r="BS690" s="575"/>
      <c r="BT690" s="575"/>
      <c r="BU690" s="575"/>
      <c r="BV690" s="575"/>
      <c r="BW690" s="575"/>
      <c r="BX690" s="575"/>
      <c r="BY690" s="575"/>
      <c r="BZ690" s="575"/>
      <c r="CA690" s="575"/>
      <c r="CB690" s="575"/>
      <c r="CC690" s="575"/>
      <c r="CD690" s="575"/>
      <c r="CE690" s="575"/>
      <c r="CF690" s="575"/>
      <c r="CG690" s="575"/>
      <c r="CH690" s="575"/>
      <c r="CI690" s="575"/>
      <c r="CJ690" s="575"/>
      <c r="CK690" s="575"/>
      <c r="CL690" s="575"/>
      <c r="CM690" s="575"/>
      <c r="CN690" s="575"/>
      <c r="CO690" s="575"/>
      <c r="CP690" s="575"/>
      <c r="CQ690" s="575"/>
      <c r="CR690" s="575"/>
      <c r="CS690" s="575"/>
      <c r="CT690" s="575"/>
      <c r="CU690" s="575"/>
      <c r="CV690" s="575"/>
      <c r="CW690" s="575"/>
      <c r="CX690" s="575"/>
      <c r="CY690" s="575"/>
      <c r="CZ690" s="575"/>
      <c r="DA690" s="575"/>
      <c r="DB690" s="575"/>
      <c r="DC690" s="575"/>
      <c r="DD690" s="575"/>
      <c r="DE690" s="575"/>
      <c r="DF690" s="575"/>
      <c r="DG690" s="575"/>
      <c r="DH690" s="575"/>
      <c r="DI690" s="575"/>
      <c r="DJ690" s="575"/>
      <c r="DK690" s="575"/>
      <c r="DL690" s="575"/>
      <c r="DM690" s="575"/>
      <c r="DN690" s="575"/>
      <c r="DO690" s="575"/>
      <c r="DP690" s="575"/>
      <c r="DQ690" s="575"/>
      <c r="DR690" s="575"/>
      <c r="DS690" s="575"/>
      <c r="DT690" s="575"/>
      <c r="DU690" s="575"/>
      <c r="DV690" s="575"/>
      <c r="DW690" s="575"/>
      <c r="DX690" s="575"/>
      <c r="DY690" s="575"/>
      <c r="DZ690" s="575"/>
      <c r="EA690" s="575"/>
      <c r="EB690" s="575"/>
      <c r="EC690" s="575"/>
      <c r="ED690" s="575"/>
      <c r="EE690" s="575"/>
      <c r="EF690" s="575"/>
      <c r="EG690" s="575"/>
    </row>
    <row r="691" spans="1:137">
      <c r="A691" s="575"/>
      <c r="B691" s="575"/>
      <c r="C691" s="575"/>
      <c r="D691" s="575"/>
      <c r="E691" s="575"/>
      <c r="F691" s="575"/>
      <c r="G691" s="575"/>
      <c r="H691" s="575"/>
      <c r="I691" s="575"/>
      <c r="J691" s="575"/>
      <c r="K691" s="575"/>
      <c r="L691" s="575"/>
      <c r="M691" s="575"/>
      <c r="N691" s="575"/>
      <c r="O691" s="575"/>
      <c r="P691" s="575"/>
      <c r="Q691" s="575"/>
      <c r="R691" s="575"/>
      <c r="S691" s="575"/>
      <c r="T691" s="575"/>
      <c r="U691" s="575"/>
      <c r="V691" s="575"/>
      <c r="W691" s="575"/>
      <c r="X691" s="575"/>
      <c r="Y691" s="575"/>
      <c r="Z691" s="575"/>
      <c r="AA691" s="575"/>
      <c r="AB691" s="575"/>
      <c r="AC691" s="575"/>
      <c r="AD691" s="575"/>
      <c r="AE691" s="575"/>
      <c r="AF691" s="575"/>
      <c r="AG691" s="575"/>
      <c r="AH691" s="575"/>
      <c r="AI691" s="575"/>
      <c r="AJ691" s="575"/>
      <c r="AK691" s="575"/>
      <c r="AL691" s="575"/>
      <c r="AM691" s="575"/>
      <c r="AN691" s="575"/>
      <c r="AO691" s="575"/>
      <c r="AP691" s="575"/>
      <c r="AQ691" s="575"/>
      <c r="AR691" s="575"/>
      <c r="AS691" s="575"/>
      <c r="AT691" s="575"/>
      <c r="AU691" s="575"/>
      <c r="AV691" s="575"/>
      <c r="AW691" s="575"/>
      <c r="AX691" s="575"/>
      <c r="AY691" s="575"/>
      <c r="AZ691" s="575"/>
      <c r="BA691" s="575"/>
      <c r="BB691" s="575"/>
      <c r="BC691" s="575"/>
      <c r="BD691" s="575"/>
      <c r="BE691" s="575"/>
      <c r="BF691" s="575"/>
      <c r="BG691" s="575"/>
      <c r="BH691" s="575"/>
      <c r="BI691" s="575"/>
      <c r="BJ691" s="575"/>
      <c r="BK691" s="575"/>
      <c r="BL691" s="575"/>
      <c r="BM691" s="575"/>
      <c r="BN691" s="575"/>
      <c r="BO691" s="575"/>
      <c r="BP691" s="575"/>
      <c r="BQ691" s="575"/>
      <c r="BR691" s="575"/>
      <c r="BS691" s="575"/>
      <c r="BT691" s="575"/>
      <c r="BU691" s="575"/>
      <c r="BV691" s="575"/>
      <c r="BW691" s="575"/>
      <c r="BX691" s="575"/>
      <c r="BY691" s="575"/>
      <c r="BZ691" s="575"/>
      <c r="CA691" s="575"/>
      <c r="CB691" s="575"/>
      <c r="CC691" s="575"/>
      <c r="CD691" s="575"/>
      <c r="CE691" s="575"/>
      <c r="CF691" s="575"/>
      <c r="CG691" s="575"/>
      <c r="CH691" s="575"/>
      <c r="CI691" s="575"/>
      <c r="CJ691" s="575"/>
      <c r="CK691" s="575"/>
      <c r="CL691" s="575"/>
      <c r="CM691" s="575"/>
      <c r="CN691" s="575"/>
      <c r="CO691" s="575"/>
      <c r="CP691" s="575"/>
      <c r="CQ691" s="575"/>
      <c r="CR691" s="575"/>
      <c r="CS691" s="575"/>
      <c r="CT691" s="575"/>
      <c r="CU691" s="575"/>
      <c r="CV691" s="575"/>
      <c r="CW691" s="575"/>
      <c r="CX691" s="575"/>
      <c r="CY691" s="575"/>
      <c r="CZ691" s="575"/>
      <c r="DA691" s="575"/>
      <c r="DB691" s="575"/>
      <c r="DC691" s="575"/>
      <c r="DD691" s="575"/>
      <c r="DE691" s="575"/>
      <c r="DF691" s="575"/>
      <c r="DG691" s="575"/>
      <c r="DH691" s="575"/>
      <c r="DI691" s="575"/>
      <c r="DJ691" s="575"/>
      <c r="DK691" s="575"/>
      <c r="DL691" s="575"/>
      <c r="DM691" s="575"/>
      <c r="DN691" s="575"/>
      <c r="DO691" s="575"/>
      <c r="DP691" s="575"/>
      <c r="DQ691" s="575"/>
      <c r="DR691" s="575"/>
      <c r="DS691" s="575"/>
      <c r="DT691" s="575"/>
      <c r="DU691" s="575"/>
      <c r="DV691" s="575"/>
      <c r="DW691" s="575"/>
      <c r="DX691" s="575"/>
      <c r="DY691" s="575"/>
      <c r="DZ691" s="575"/>
      <c r="EA691" s="575"/>
      <c r="EB691" s="575"/>
      <c r="EC691" s="575"/>
      <c r="ED691" s="575"/>
      <c r="EE691" s="575"/>
      <c r="EF691" s="575"/>
      <c r="EG691" s="575"/>
    </row>
    <row r="692" spans="1:137">
      <c r="A692" s="575"/>
      <c r="B692" s="575"/>
      <c r="C692" s="575"/>
      <c r="D692" s="575"/>
      <c r="E692" s="575"/>
      <c r="F692" s="575"/>
      <c r="G692" s="575"/>
      <c r="H692" s="575"/>
      <c r="I692" s="575"/>
      <c r="J692" s="575"/>
      <c r="K692" s="575"/>
      <c r="L692" s="575"/>
      <c r="M692" s="575"/>
      <c r="N692" s="575"/>
      <c r="O692" s="575"/>
      <c r="P692" s="575"/>
      <c r="Q692" s="575"/>
      <c r="R692" s="575"/>
      <c r="S692" s="575"/>
      <c r="T692" s="575"/>
      <c r="U692" s="575"/>
      <c r="V692" s="575"/>
      <c r="W692" s="575"/>
      <c r="X692" s="575"/>
      <c r="Y692" s="575"/>
      <c r="Z692" s="575"/>
      <c r="AA692" s="575"/>
      <c r="AB692" s="575"/>
      <c r="AC692" s="575"/>
      <c r="AD692" s="575"/>
      <c r="AE692" s="575"/>
      <c r="AF692" s="575"/>
      <c r="AG692" s="575"/>
      <c r="AH692" s="575"/>
      <c r="AI692" s="575"/>
      <c r="AJ692" s="575"/>
      <c r="AK692" s="575"/>
      <c r="AL692" s="575"/>
      <c r="AM692" s="575"/>
      <c r="AN692" s="575"/>
      <c r="AO692" s="575"/>
      <c r="AP692" s="575"/>
      <c r="AQ692" s="575"/>
      <c r="AR692" s="575"/>
      <c r="AS692" s="575"/>
      <c r="AT692" s="575"/>
      <c r="AU692" s="575"/>
      <c r="AV692" s="575"/>
      <c r="AW692" s="575"/>
      <c r="AX692" s="575"/>
      <c r="AY692" s="575"/>
      <c r="AZ692" s="575"/>
      <c r="BA692" s="575"/>
      <c r="BB692" s="575"/>
      <c r="BC692" s="575"/>
      <c r="BD692" s="575"/>
      <c r="BE692" s="575"/>
      <c r="BF692" s="575"/>
      <c r="BG692" s="575"/>
      <c r="BH692" s="575"/>
      <c r="BI692" s="575"/>
      <c r="BJ692" s="575"/>
      <c r="BK692" s="575"/>
      <c r="BL692" s="575"/>
      <c r="BM692" s="575"/>
      <c r="BN692" s="575"/>
      <c r="BO692" s="575"/>
      <c r="BP692" s="575"/>
      <c r="BQ692" s="575"/>
      <c r="BR692" s="575"/>
      <c r="BS692" s="575"/>
      <c r="BT692" s="575"/>
      <c r="BU692" s="575"/>
      <c r="BV692" s="575"/>
      <c r="BW692" s="575"/>
      <c r="BX692" s="575"/>
      <c r="BY692" s="575"/>
      <c r="BZ692" s="575"/>
      <c r="CA692" s="575"/>
      <c r="CB692" s="575"/>
      <c r="CC692" s="575"/>
      <c r="CD692" s="575"/>
      <c r="CE692" s="575"/>
      <c r="CF692" s="575"/>
      <c r="CG692" s="575"/>
      <c r="CH692" s="575"/>
      <c r="CI692" s="575"/>
      <c r="CJ692" s="575"/>
      <c r="CK692" s="575"/>
      <c r="CL692" s="575"/>
      <c r="CM692" s="575"/>
      <c r="CN692" s="575"/>
      <c r="CO692" s="575"/>
      <c r="CP692" s="575"/>
      <c r="CQ692" s="575"/>
      <c r="CR692" s="575"/>
      <c r="CS692" s="575"/>
      <c r="CT692" s="575"/>
      <c r="CU692" s="575"/>
      <c r="CV692" s="575"/>
      <c r="CW692" s="575"/>
      <c r="CX692" s="575"/>
      <c r="CY692" s="575"/>
      <c r="CZ692" s="575"/>
      <c r="DA692" s="575"/>
      <c r="DB692" s="575"/>
      <c r="DC692" s="575"/>
      <c r="DD692" s="575"/>
      <c r="DE692" s="575"/>
      <c r="DF692" s="575"/>
      <c r="DG692" s="575"/>
      <c r="DH692" s="575"/>
      <c r="DI692" s="575"/>
      <c r="DJ692" s="575"/>
      <c r="DK692" s="575"/>
      <c r="DL692" s="575"/>
      <c r="DM692" s="575"/>
      <c r="DN692" s="575"/>
      <c r="DO692" s="575"/>
      <c r="DP692" s="575"/>
      <c r="DQ692" s="575"/>
      <c r="DR692" s="575"/>
      <c r="DS692" s="575"/>
      <c r="DT692" s="575"/>
      <c r="DU692" s="575"/>
      <c r="DV692" s="575"/>
      <c r="DW692" s="575"/>
      <c r="DX692" s="575"/>
      <c r="DY692" s="575"/>
      <c r="DZ692" s="575"/>
      <c r="EA692" s="575"/>
      <c r="EB692" s="575"/>
      <c r="EC692" s="575"/>
      <c r="ED692" s="575"/>
      <c r="EE692" s="575"/>
      <c r="EF692" s="575"/>
      <c r="EG692" s="575"/>
    </row>
    <row r="693" spans="1:137">
      <c r="A693" s="575"/>
      <c r="B693" s="575"/>
      <c r="C693" s="575"/>
      <c r="D693" s="575"/>
      <c r="E693" s="575"/>
      <c r="F693" s="575"/>
      <c r="G693" s="575"/>
      <c r="H693" s="575"/>
      <c r="I693" s="575"/>
      <c r="J693" s="575"/>
      <c r="K693" s="575"/>
      <c r="L693" s="575"/>
      <c r="M693" s="575"/>
      <c r="N693" s="575"/>
      <c r="O693" s="575"/>
      <c r="P693" s="575"/>
      <c r="Q693" s="575"/>
      <c r="R693" s="575"/>
      <c r="S693" s="575"/>
      <c r="T693" s="575"/>
      <c r="U693" s="575"/>
      <c r="V693" s="575"/>
      <c r="W693" s="575"/>
      <c r="X693" s="575"/>
      <c r="Y693" s="575"/>
      <c r="Z693" s="575"/>
      <c r="AA693" s="575"/>
      <c r="AB693" s="575"/>
      <c r="AC693" s="575"/>
      <c r="AD693" s="575"/>
      <c r="AE693" s="575"/>
      <c r="AF693" s="575"/>
      <c r="AG693" s="575"/>
      <c r="AH693" s="575"/>
      <c r="AI693" s="575"/>
      <c r="AJ693" s="575"/>
      <c r="AK693" s="575"/>
      <c r="AL693" s="575"/>
      <c r="AM693" s="575"/>
      <c r="AN693" s="575"/>
      <c r="AO693" s="575"/>
      <c r="AP693" s="575"/>
      <c r="AQ693" s="575"/>
      <c r="AR693" s="575"/>
      <c r="AS693" s="575"/>
      <c r="AT693" s="575"/>
      <c r="AU693" s="575"/>
      <c r="AV693" s="575"/>
      <c r="AW693" s="575"/>
      <c r="AX693" s="575"/>
      <c r="AY693" s="575"/>
      <c r="AZ693" s="575"/>
      <c r="BA693" s="575"/>
      <c r="BB693" s="575"/>
      <c r="BC693" s="575"/>
      <c r="BD693" s="575"/>
      <c r="BE693" s="575"/>
      <c r="BF693" s="575"/>
      <c r="BG693" s="575"/>
      <c r="BH693" s="575"/>
      <c r="BI693" s="575"/>
      <c r="BJ693" s="575"/>
      <c r="BK693" s="575"/>
      <c r="BL693" s="575"/>
      <c r="BM693" s="575"/>
      <c r="BN693" s="575"/>
      <c r="BO693" s="575"/>
      <c r="BP693" s="575"/>
      <c r="BQ693" s="575"/>
      <c r="BR693" s="575"/>
      <c r="BS693" s="575"/>
      <c r="BT693" s="575"/>
      <c r="BU693" s="575"/>
      <c r="BV693" s="575"/>
      <c r="BW693" s="575"/>
      <c r="BX693" s="575"/>
      <c r="BY693" s="575"/>
      <c r="BZ693" s="575"/>
      <c r="CA693" s="575"/>
      <c r="CB693" s="575"/>
      <c r="CC693" s="575"/>
      <c r="CD693" s="575"/>
      <c r="CE693" s="575"/>
      <c r="CF693" s="575"/>
      <c r="CG693" s="575"/>
      <c r="CH693" s="575"/>
      <c r="CI693" s="575"/>
      <c r="CJ693" s="575"/>
      <c r="CK693" s="575"/>
      <c r="CL693" s="575"/>
      <c r="CM693" s="575"/>
      <c r="CN693" s="575"/>
      <c r="CO693" s="575"/>
      <c r="CP693" s="575"/>
      <c r="CQ693" s="575"/>
      <c r="CR693" s="575"/>
      <c r="CS693" s="575"/>
      <c r="CT693" s="575"/>
      <c r="CU693" s="575"/>
      <c r="CV693" s="575"/>
      <c r="CW693" s="575"/>
      <c r="CX693" s="575"/>
      <c r="CY693" s="575"/>
      <c r="CZ693" s="575"/>
      <c r="DA693" s="575"/>
      <c r="DB693" s="575"/>
      <c r="DC693" s="575"/>
      <c r="DD693" s="575"/>
      <c r="DE693" s="575"/>
      <c r="DF693" s="575"/>
      <c r="DG693" s="575"/>
      <c r="DH693" s="575"/>
      <c r="DI693" s="575"/>
      <c r="DJ693" s="575"/>
      <c r="DK693" s="575"/>
      <c r="DL693" s="575"/>
      <c r="DM693" s="575"/>
      <c r="DN693" s="575"/>
      <c r="DO693" s="575"/>
      <c r="DP693" s="575"/>
      <c r="DQ693" s="575"/>
      <c r="DR693" s="575"/>
      <c r="DS693" s="575"/>
      <c r="DT693" s="575"/>
      <c r="DU693" s="575"/>
      <c r="DV693" s="575"/>
      <c r="DW693" s="575"/>
      <c r="DX693" s="575"/>
      <c r="DY693" s="575"/>
      <c r="DZ693" s="575"/>
      <c r="EA693" s="575"/>
      <c r="EB693" s="575"/>
      <c r="EC693" s="575"/>
      <c r="ED693" s="575"/>
      <c r="EE693" s="575"/>
      <c r="EF693" s="575"/>
      <c r="EG693" s="575"/>
    </row>
    <row r="694" spans="1:137">
      <c r="A694" s="575"/>
      <c r="B694" s="575"/>
      <c r="C694" s="575"/>
      <c r="D694" s="575"/>
      <c r="E694" s="575"/>
      <c r="F694" s="575"/>
      <c r="G694" s="575"/>
      <c r="H694" s="575"/>
      <c r="I694" s="575"/>
      <c r="J694" s="575"/>
      <c r="K694" s="575"/>
      <c r="L694" s="575"/>
      <c r="M694" s="575"/>
      <c r="N694" s="575"/>
      <c r="O694" s="575"/>
      <c r="P694" s="575"/>
      <c r="Q694" s="575"/>
      <c r="R694" s="575"/>
      <c r="S694" s="575"/>
      <c r="T694" s="575"/>
      <c r="U694" s="575"/>
      <c r="V694" s="575"/>
      <c r="W694" s="575"/>
      <c r="X694" s="575"/>
      <c r="Y694" s="575"/>
      <c r="Z694" s="575"/>
      <c r="AA694" s="575"/>
      <c r="AB694" s="575"/>
      <c r="AC694" s="575"/>
      <c r="AD694" s="575"/>
      <c r="AE694" s="575"/>
      <c r="AF694" s="575"/>
      <c r="AG694" s="575"/>
      <c r="AH694" s="575"/>
      <c r="AI694" s="575"/>
      <c r="AJ694" s="575"/>
      <c r="AK694" s="575"/>
      <c r="AL694" s="575"/>
      <c r="AM694" s="575"/>
      <c r="AN694" s="575"/>
      <c r="AO694" s="575"/>
      <c r="AP694" s="575"/>
      <c r="AQ694" s="575"/>
      <c r="AR694" s="575"/>
      <c r="AS694" s="575"/>
      <c r="AT694" s="575"/>
      <c r="AU694" s="575"/>
      <c r="AV694" s="575"/>
      <c r="AW694" s="575"/>
      <c r="AX694" s="575"/>
      <c r="AY694" s="575"/>
      <c r="AZ694" s="575"/>
      <c r="BA694" s="575"/>
      <c r="BB694" s="575"/>
      <c r="BC694" s="575"/>
      <c r="BD694" s="575"/>
      <c r="BE694" s="575"/>
      <c r="BF694" s="575"/>
      <c r="BG694" s="575"/>
      <c r="BH694" s="575"/>
      <c r="BI694" s="575"/>
      <c r="BJ694" s="575"/>
      <c r="BK694" s="575"/>
      <c r="BL694" s="575"/>
      <c r="BM694" s="575"/>
      <c r="BN694" s="575"/>
      <c r="BO694" s="575"/>
      <c r="BP694" s="575"/>
      <c r="BQ694" s="575"/>
      <c r="BR694" s="575"/>
      <c r="BS694" s="575"/>
      <c r="BT694" s="575"/>
      <c r="BU694" s="575"/>
      <c r="BV694" s="575"/>
      <c r="BW694" s="575"/>
      <c r="BX694" s="575"/>
      <c r="BY694" s="575"/>
      <c r="BZ694" s="575"/>
      <c r="CA694" s="575"/>
      <c r="CB694" s="575"/>
      <c r="CC694" s="575"/>
      <c r="CD694" s="575"/>
      <c r="CE694" s="575"/>
      <c r="CF694" s="575"/>
      <c r="CG694" s="575"/>
      <c r="CH694" s="575"/>
      <c r="CI694" s="575"/>
      <c r="CJ694" s="575"/>
      <c r="CK694" s="575"/>
      <c r="CL694" s="575"/>
      <c r="CM694" s="575"/>
      <c r="CN694" s="575"/>
      <c r="CO694" s="575"/>
      <c r="CP694" s="575"/>
      <c r="CQ694" s="575"/>
      <c r="CR694" s="575"/>
      <c r="CS694" s="575"/>
      <c r="CT694" s="575"/>
      <c r="CU694" s="575"/>
      <c r="CV694" s="575"/>
      <c r="CW694" s="575"/>
      <c r="CX694" s="575"/>
      <c r="CY694" s="575"/>
      <c r="CZ694" s="575"/>
      <c r="DA694" s="575"/>
      <c r="DB694" s="575"/>
      <c r="DC694" s="575"/>
      <c r="DD694" s="575"/>
      <c r="DE694" s="575"/>
      <c r="DF694" s="575"/>
      <c r="DG694" s="575"/>
      <c r="DH694" s="575"/>
      <c r="DI694" s="575"/>
      <c r="DJ694" s="575"/>
      <c r="DK694" s="575"/>
      <c r="DL694" s="575"/>
      <c r="DM694" s="575"/>
      <c r="DN694" s="575"/>
      <c r="DO694" s="575"/>
      <c r="DP694" s="575"/>
      <c r="DQ694" s="575"/>
      <c r="DR694" s="575"/>
      <c r="DS694" s="575"/>
      <c r="DT694" s="575"/>
      <c r="DU694" s="575"/>
      <c r="DV694" s="575"/>
      <c r="DW694" s="575"/>
      <c r="DX694" s="575"/>
      <c r="DY694" s="575"/>
      <c r="DZ694" s="575"/>
      <c r="EA694" s="575"/>
      <c r="EB694" s="575"/>
      <c r="EC694" s="575"/>
      <c r="ED694" s="575"/>
      <c r="EE694" s="575"/>
      <c r="EF694" s="575"/>
      <c r="EG694" s="575"/>
    </row>
    <row r="695" spans="1:137">
      <c r="A695" s="575"/>
      <c r="B695" s="575"/>
      <c r="C695" s="575"/>
      <c r="D695" s="575"/>
      <c r="E695" s="575"/>
      <c r="F695" s="575"/>
      <c r="G695" s="575"/>
      <c r="H695" s="575"/>
      <c r="I695" s="575"/>
      <c r="J695" s="575"/>
      <c r="K695" s="575"/>
      <c r="L695" s="575"/>
      <c r="M695" s="575"/>
      <c r="N695" s="575"/>
      <c r="O695" s="575"/>
      <c r="P695" s="575"/>
      <c r="Q695" s="575"/>
      <c r="R695" s="575"/>
      <c r="S695" s="575"/>
      <c r="T695" s="575"/>
      <c r="U695" s="575"/>
      <c r="V695" s="575"/>
      <c r="W695" s="575"/>
      <c r="X695" s="575"/>
      <c r="Y695" s="575"/>
      <c r="Z695" s="575"/>
      <c r="AA695" s="575"/>
      <c r="AB695" s="575"/>
      <c r="AC695" s="575"/>
      <c r="AD695" s="575"/>
      <c r="AE695" s="575"/>
      <c r="AF695" s="575"/>
      <c r="AG695" s="575"/>
      <c r="AH695" s="575"/>
      <c r="AI695" s="575"/>
      <c r="AJ695" s="575"/>
      <c r="AK695" s="575"/>
      <c r="AL695" s="575"/>
      <c r="AM695" s="575"/>
      <c r="AN695" s="575"/>
      <c r="AO695" s="575"/>
      <c r="AP695" s="575"/>
      <c r="AQ695" s="575"/>
      <c r="AR695" s="575"/>
      <c r="AS695" s="575"/>
      <c r="AT695" s="575"/>
      <c r="AU695" s="575"/>
      <c r="AV695" s="575"/>
      <c r="AW695" s="575"/>
      <c r="AX695" s="575"/>
      <c r="AY695" s="575"/>
      <c r="AZ695" s="575"/>
      <c r="BA695" s="575"/>
      <c r="BB695" s="575"/>
      <c r="BC695" s="575"/>
      <c r="BD695" s="575"/>
      <c r="BE695" s="575"/>
      <c r="BF695" s="575"/>
      <c r="BG695" s="575"/>
      <c r="BH695" s="575"/>
      <c r="BI695" s="575"/>
      <c r="BJ695" s="575"/>
      <c r="BK695" s="575"/>
      <c r="BL695" s="575"/>
      <c r="BM695" s="575"/>
      <c r="BN695" s="575"/>
      <c r="BO695" s="575"/>
      <c r="BP695" s="575"/>
      <c r="BQ695" s="575"/>
      <c r="BR695" s="575"/>
      <c r="BS695" s="575"/>
      <c r="BT695" s="575"/>
      <c r="BU695" s="575"/>
      <c r="BV695" s="575"/>
      <c r="BW695" s="575"/>
      <c r="BX695" s="575"/>
      <c r="BY695" s="575"/>
      <c r="BZ695" s="575"/>
      <c r="CA695" s="575"/>
      <c r="CB695" s="575"/>
      <c r="CC695" s="575"/>
      <c r="CD695" s="575"/>
      <c r="CE695" s="575"/>
      <c r="CF695" s="575"/>
      <c r="CG695" s="575"/>
      <c r="CH695" s="575"/>
      <c r="CI695" s="575"/>
      <c r="CJ695" s="575"/>
      <c r="CK695" s="575"/>
      <c r="CL695" s="575"/>
      <c r="CM695" s="575"/>
      <c r="CN695" s="575"/>
      <c r="CO695" s="575"/>
      <c r="CP695" s="575"/>
      <c r="CQ695" s="575"/>
      <c r="CR695" s="575"/>
      <c r="CS695" s="575"/>
      <c r="CT695" s="575"/>
      <c r="CU695" s="575"/>
      <c r="CV695" s="575"/>
      <c r="CW695" s="575"/>
      <c r="CX695" s="575"/>
      <c r="CY695" s="575"/>
      <c r="CZ695" s="575"/>
      <c r="DA695" s="575"/>
      <c r="DB695" s="575"/>
      <c r="DC695" s="575"/>
      <c r="DD695" s="575"/>
      <c r="DE695" s="575"/>
      <c r="DF695" s="575"/>
      <c r="DG695" s="575"/>
      <c r="DH695" s="575"/>
      <c r="DI695" s="575"/>
      <c r="DJ695" s="575"/>
      <c r="DK695" s="575"/>
      <c r="DL695" s="575"/>
      <c r="DM695" s="575"/>
      <c r="DN695" s="575"/>
      <c r="DO695" s="575"/>
      <c r="DP695" s="575"/>
      <c r="DQ695" s="575"/>
      <c r="DR695" s="575"/>
      <c r="DS695" s="575"/>
      <c r="DT695" s="575"/>
      <c r="DU695" s="575"/>
      <c r="DV695" s="575"/>
      <c r="DW695" s="575"/>
      <c r="DX695" s="575"/>
      <c r="DY695" s="575"/>
      <c r="DZ695" s="575"/>
      <c r="EA695" s="575"/>
      <c r="EB695" s="575"/>
      <c r="EC695" s="575"/>
      <c r="ED695" s="575"/>
      <c r="EE695" s="575"/>
      <c r="EF695" s="575"/>
      <c r="EG695" s="575"/>
    </row>
    <row r="696" spans="1:137">
      <c r="A696" s="575"/>
      <c r="B696" s="575"/>
      <c r="C696" s="575"/>
      <c r="D696" s="575"/>
      <c r="E696" s="575"/>
      <c r="F696" s="575"/>
      <c r="G696" s="575"/>
      <c r="H696" s="575"/>
      <c r="I696" s="575"/>
      <c r="J696" s="575"/>
      <c r="K696" s="575"/>
      <c r="L696" s="575"/>
      <c r="M696" s="575"/>
      <c r="N696" s="575"/>
      <c r="O696" s="575"/>
      <c r="P696" s="575"/>
      <c r="Q696" s="575"/>
      <c r="R696" s="575"/>
      <c r="S696" s="575"/>
      <c r="T696" s="575"/>
      <c r="U696" s="575"/>
      <c r="V696" s="575"/>
      <c r="W696" s="575"/>
      <c r="X696" s="575"/>
      <c r="Y696" s="575"/>
      <c r="Z696" s="575"/>
      <c r="AA696" s="575"/>
      <c r="AB696" s="575"/>
      <c r="AC696" s="575"/>
      <c r="AD696" s="575"/>
      <c r="AE696" s="575"/>
      <c r="AF696" s="575"/>
      <c r="AG696" s="575"/>
      <c r="AH696" s="575"/>
      <c r="AI696" s="575"/>
      <c r="AJ696" s="575"/>
      <c r="AK696" s="575"/>
      <c r="AL696" s="575"/>
      <c r="AM696" s="575"/>
      <c r="AN696" s="575"/>
      <c r="AO696" s="575"/>
      <c r="AP696" s="575"/>
      <c r="AQ696" s="575"/>
      <c r="AR696" s="575"/>
      <c r="AS696" s="575"/>
      <c r="AT696" s="575"/>
      <c r="AU696" s="575"/>
      <c r="AV696" s="575"/>
      <c r="AW696" s="575"/>
      <c r="AX696" s="575"/>
      <c r="AY696" s="575"/>
      <c r="AZ696" s="575"/>
      <c r="BA696" s="575"/>
      <c r="BB696" s="575"/>
      <c r="BC696" s="575"/>
      <c r="BD696" s="575"/>
      <c r="BE696" s="575"/>
      <c r="BF696" s="575"/>
      <c r="BG696" s="575"/>
      <c r="BH696" s="575"/>
      <c r="BI696" s="575"/>
      <c r="BJ696" s="575"/>
      <c r="BK696" s="575"/>
      <c r="BL696" s="575"/>
      <c r="BM696" s="575"/>
      <c r="BN696" s="575"/>
      <c r="BO696" s="575"/>
      <c r="BP696" s="575"/>
      <c r="BQ696" s="575"/>
      <c r="BR696" s="575"/>
      <c r="BS696" s="575"/>
      <c r="BT696" s="575"/>
      <c r="BU696" s="575"/>
      <c r="BV696" s="575"/>
      <c r="BW696" s="575"/>
      <c r="BX696" s="575"/>
      <c r="BY696" s="575"/>
      <c r="BZ696" s="575"/>
      <c r="CA696" s="575"/>
      <c r="CB696" s="575"/>
      <c r="CC696" s="575"/>
      <c r="CD696" s="575"/>
      <c r="CE696" s="575"/>
      <c r="CF696" s="575"/>
      <c r="CG696" s="575"/>
      <c r="CH696" s="575"/>
      <c r="CI696" s="575"/>
      <c r="CJ696" s="575"/>
      <c r="CK696" s="575"/>
      <c r="CL696" s="575"/>
      <c r="CM696" s="575"/>
      <c r="CN696" s="575"/>
      <c r="CO696" s="575"/>
      <c r="CP696" s="575"/>
      <c r="CQ696" s="575"/>
      <c r="CR696" s="575"/>
      <c r="CS696" s="575"/>
      <c r="CT696" s="575"/>
      <c r="CU696" s="575"/>
      <c r="CV696" s="575"/>
      <c r="CW696" s="575"/>
      <c r="CX696" s="575"/>
      <c r="CY696" s="575"/>
      <c r="CZ696" s="575"/>
      <c r="DA696" s="575"/>
      <c r="DB696" s="575"/>
      <c r="DC696" s="575"/>
      <c r="DD696" s="575"/>
      <c r="DE696" s="575"/>
      <c r="DF696" s="575"/>
      <c r="DG696" s="575"/>
      <c r="DH696" s="575"/>
      <c r="DI696" s="575"/>
      <c r="DJ696" s="575"/>
      <c r="DK696" s="575"/>
      <c r="DL696" s="575"/>
      <c r="DM696" s="575"/>
      <c r="DN696" s="575"/>
      <c r="DO696" s="575"/>
      <c r="DP696" s="575"/>
      <c r="DQ696" s="575"/>
      <c r="DR696" s="575"/>
      <c r="DS696" s="575"/>
      <c r="DT696" s="575"/>
      <c r="DU696" s="575"/>
      <c r="DV696" s="575"/>
      <c r="DW696" s="575"/>
      <c r="DX696" s="575"/>
      <c r="DY696" s="575"/>
      <c r="DZ696" s="575"/>
      <c r="EA696" s="575"/>
      <c r="EB696" s="575"/>
      <c r="EC696" s="575"/>
      <c r="ED696" s="575"/>
      <c r="EE696" s="575"/>
      <c r="EF696" s="575"/>
      <c r="EG696" s="575"/>
    </row>
    <row r="697" spans="1:137">
      <c r="A697" s="575"/>
      <c r="B697" s="575"/>
      <c r="C697" s="575"/>
      <c r="D697" s="575"/>
      <c r="E697" s="575"/>
      <c r="F697" s="575"/>
      <c r="G697" s="575"/>
      <c r="H697" s="575"/>
      <c r="I697" s="575"/>
      <c r="J697" s="575"/>
      <c r="K697" s="575"/>
      <c r="L697" s="575"/>
      <c r="M697" s="575"/>
      <c r="N697" s="575"/>
      <c r="O697" s="575"/>
      <c r="P697" s="575"/>
      <c r="Q697" s="575"/>
      <c r="R697" s="575"/>
      <c r="S697" s="575"/>
      <c r="T697" s="575"/>
      <c r="U697" s="575"/>
      <c r="V697" s="575"/>
      <c r="W697" s="575"/>
      <c r="X697" s="575"/>
      <c r="Y697" s="575"/>
      <c r="Z697" s="575"/>
      <c r="AA697" s="575"/>
      <c r="AB697" s="575"/>
      <c r="AC697" s="575"/>
      <c r="AD697" s="575"/>
      <c r="AE697" s="575"/>
      <c r="AF697" s="575"/>
      <c r="AG697" s="575"/>
      <c r="AH697" s="575"/>
      <c r="AI697" s="575"/>
      <c r="AJ697" s="575"/>
      <c r="AK697" s="575"/>
      <c r="AL697" s="575"/>
      <c r="AM697" s="575"/>
      <c r="AN697" s="575"/>
      <c r="AO697" s="575"/>
      <c r="AP697" s="575"/>
      <c r="AQ697" s="575"/>
      <c r="AR697" s="575"/>
      <c r="AS697" s="575"/>
      <c r="AT697" s="575"/>
      <c r="AU697" s="575"/>
      <c r="AV697" s="575"/>
      <c r="AW697" s="575"/>
      <c r="AX697" s="575"/>
      <c r="AY697" s="575"/>
      <c r="AZ697" s="575"/>
      <c r="BA697" s="575"/>
      <c r="BB697" s="575"/>
      <c r="BC697" s="575"/>
      <c r="BD697" s="575"/>
      <c r="BE697" s="575"/>
      <c r="BF697" s="575"/>
      <c r="BG697" s="575"/>
      <c r="BH697" s="575"/>
      <c r="BI697" s="575"/>
      <c r="BJ697" s="575"/>
      <c r="BK697" s="575"/>
      <c r="BL697" s="575"/>
      <c r="BM697" s="575"/>
      <c r="BN697" s="575"/>
      <c r="BO697" s="575"/>
      <c r="BP697" s="575"/>
      <c r="BQ697" s="575"/>
      <c r="BR697" s="575"/>
      <c r="BS697" s="575"/>
      <c r="BT697" s="575"/>
      <c r="BU697" s="575"/>
      <c r="BV697" s="575"/>
      <c r="BW697" s="575"/>
      <c r="BX697" s="575"/>
      <c r="BY697" s="575"/>
      <c r="BZ697" s="575"/>
      <c r="CA697" s="575"/>
      <c r="CB697" s="575"/>
      <c r="CC697" s="575"/>
      <c r="CD697" s="575"/>
      <c r="CE697" s="575"/>
      <c r="CF697" s="575"/>
      <c r="CG697" s="575"/>
      <c r="CH697" s="575"/>
      <c r="CI697" s="575"/>
      <c r="CJ697" s="575"/>
      <c r="CK697" s="575"/>
      <c r="CL697" s="575"/>
      <c r="CM697" s="575"/>
      <c r="CN697" s="575"/>
      <c r="CO697" s="575"/>
      <c r="CP697" s="575"/>
      <c r="CQ697" s="575"/>
      <c r="CR697" s="575"/>
      <c r="CS697" s="575"/>
      <c r="CT697" s="575"/>
      <c r="CU697" s="575"/>
      <c r="CV697" s="575"/>
      <c r="CW697" s="575"/>
      <c r="CX697" s="575"/>
      <c r="CY697" s="575"/>
      <c r="CZ697" s="575"/>
      <c r="DA697" s="575"/>
      <c r="DB697" s="575"/>
      <c r="DC697" s="575"/>
      <c r="DD697" s="575"/>
      <c r="DE697" s="575"/>
      <c r="DF697" s="575"/>
      <c r="DG697" s="575"/>
      <c r="DH697" s="575"/>
      <c r="DI697" s="575"/>
      <c r="DJ697" s="575"/>
      <c r="DK697" s="575"/>
      <c r="DL697" s="575"/>
      <c r="DM697" s="575"/>
      <c r="DN697" s="575"/>
      <c r="DO697" s="575"/>
      <c r="DP697" s="575"/>
      <c r="DQ697" s="575"/>
      <c r="DR697" s="575"/>
      <c r="DS697" s="575"/>
      <c r="DT697" s="575"/>
      <c r="DU697" s="575"/>
      <c r="DV697" s="575"/>
      <c r="DW697" s="575"/>
      <c r="DX697" s="575"/>
      <c r="DY697" s="575"/>
      <c r="DZ697" s="575"/>
      <c r="EA697" s="575"/>
      <c r="EB697" s="575"/>
      <c r="EC697" s="575"/>
      <c r="ED697" s="575"/>
      <c r="EE697" s="575"/>
      <c r="EF697" s="575"/>
      <c r="EG697" s="575"/>
    </row>
    <row r="698" spans="1:137">
      <c r="A698" s="575"/>
      <c r="B698" s="575"/>
      <c r="C698" s="575"/>
      <c r="D698" s="575"/>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75"/>
      <c r="AD698" s="575"/>
      <c r="AE698" s="575"/>
      <c r="AF698" s="575"/>
      <c r="AG698" s="575"/>
      <c r="AH698" s="575"/>
      <c r="AI698" s="575"/>
      <c r="AJ698" s="575"/>
      <c r="AK698" s="575"/>
      <c r="AL698" s="575"/>
      <c r="AM698" s="575"/>
      <c r="AN698" s="575"/>
      <c r="AO698" s="575"/>
      <c r="AP698" s="575"/>
      <c r="AQ698" s="575"/>
      <c r="AR698" s="575"/>
      <c r="AS698" s="575"/>
      <c r="AT698" s="575"/>
      <c r="AU698" s="575"/>
      <c r="AV698" s="575"/>
      <c r="AW698" s="575"/>
      <c r="AX698" s="575"/>
      <c r="AY698" s="575"/>
      <c r="AZ698" s="575"/>
      <c r="BA698" s="575"/>
      <c r="BB698" s="575"/>
      <c r="BC698" s="575"/>
      <c r="BD698" s="575"/>
      <c r="BE698" s="575"/>
      <c r="BF698" s="575"/>
      <c r="BG698" s="575"/>
      <c r="BH698" s="575"/>
      <c r="BI698" s="575"/>
      <c r="BJ698" s="575"/>
      <c r="BK698" s="575"/>
      <c r="BL698" s="575"/>
      <c r="BM698" s="575"/>
      <c r="BN698" s="575"/>
      <c r="BO698" s="575"/>
      <c r="BP698" s="575"/>
      <c r="BQ698" s="575"/>
      <c r="BR698" s="575"/>
      <c r="BS698" s="575"/>
      <c r="BT698" s="575"/>
      <c r="BU698" s="575"/>
      <c r="BV698" s="575"/>
      <c r="BW698" s="575"/>
      <c r="BX698" s="575"/>
      <c r="BY698" s="575"/>
      <c r="BZ698" s="575"/>
      <c r="CA698" s="575"/>
      <c r="CB698" s="575"/>
      <c r="CC698" s="575"/>
      <c r="CD698" s="575"/>
      <c r="CE698" s="575"/>
      <c r="CF698" s="575"/>
      <c r="CG698" s="575"/>
      <c r="CH698" s="575"/>
      <c r="CI698" s="575"/>
      <c r="CJ698" s="575"/>
      <c r="CK698" s="575"/>
      <c r="CL698" s="575"/>
      <c r="CM698" s="575"/>
      <c r="CN698" s="575"/>
      <c r="CO698" s="575"/>
      <c r="CP698" s="575"/>
      <c r="CQ698" s="575"/>
      <c r="CR698" s="575"/>
      <c r="CS698" s="575"/>
      <c r="CT698" s="575"/>
      <c r="CU698" s="575"/>
      <c r="CV698" s="575"/>
      <c r="CW698" s="575"/>
      <c r="CX698" s="575"/>
      <c r="CY698" s="575"/>
      <c r="CZ698" s="575"/>
      <c r="DA698" s="575"/>
      <c r="DB698" s="575"/>
      <c r="DC698" s="575"/>
      <c r="DD698" s="575"/>
      <c r="DE698" s="575"/>
      <c r="DF698" s="575"/>
      <c r="DG698" s="575"/>
      <c r="DH698" s="575"/>
      <c r="DI698" s="575"/>
      <c r="DJ698" s="575"/>
      <c r="DK698" s="575"/>
      <c r="DL698" s="575"/>
      <c r="DM698" s="575"/>
      <c r="DN698" s="575"/>
      <c r="DO698" s="575"/>
      <c r="DP698" s="575"/>
      <c r="DQ698" s="575"/>
      <c r="DR698" s="575"/>
      <c r="DS698" s="575"/>
      <c r="DT698" s="575"/>
      <c r="DU698" s="575"/>
      <c r="DV698" s="575"/>
      <c r="DW698" s="575"/>
      <c r="DX698" s="575"/>
      <c r="DY698" s="575"/>
      <c r="DZ698" s="575"/>
      <c r="EA698" s="575"/>
      <c r="EB698" s="575"/>
      <c r="EC698" s="575"/>
      <c r="ED698" s="575"/>
      <c r="EE698" s="575"/>
      <c r="EF698" s="575"/>
      <c r="EG698" s="575"/>
    </row>
    <row r="699" spans="1:137">
      <c r="A699" s="575"/>
      <c r="B699" s="575"/>
      <c r="C699" s="575"/>
      <c r="D699" s="575"/>
      <c r="E699" s="575"/>
      <c r="F699" s="575"/>
      <c r="G699" s="575"/>
      <c r="H699" s="575"/>
      <c r="I699" s="575"/>
      <c r="J699" s="575"/>
      <c r="K699" s="575"/>
      <c r="L699" s="575"/>
      <c r="M699" s="575"/>
      <c r="N699" s="575"/>
      <c r="O699" s="575"/>
      <c r="P699" s="575"/>
      <c r="Q699" s="575"/>
      <c r="R699" s="575"/>
      <c r="S699" s="575"/>
      <c r="T699" s="575"/>
      <c r="U699" s="575"/>
      <c r="V699" s="575"/>
      <c r="W699" s="575"/>
      <c r="X699" s="575"/>
      <c r="Y699" s="575"/>
      <c r="Z699" s="575"/>
      <c r="AA699" s="575"/>
      <c r="AB699" s="575"/>
      <c r="AC699" s="575"/>
      <c r="AD699" s="575"/>
      <c r="AE699" s="575"/>
      <c r="AF699" s="575"/>
      <c r="AG699" s="575"/>
      <c r="AH699" s="575"/>
      <c r="AI699" s="575"/>
      <c r="AJ699" s="575"/>
      <c r="AK699" s="575"/>
      <c r="AL699" s="575"/>
      <c r="AM699" s="575"/>
      <c r="AN699" s="575"/>
      <c r="AO699" s="575"/>
      <c r="AP699" s="575"/>
      <c r="AQ699" s="575"/>
      <c r="AR699" s="575"/>
      <c r="AS699" s="575"/>
      <c r="AT699" s="575"/>
      <c r="AU699" s="575"/>
      <c r="AV699" s="575"/>
      <c r="AW699" s="575"/>
      <c r="AX699" s="575"/>
      <c r="AY699" s="575"/>
      <c r="AZ699" s="575"/>
      <c r="BA699" s="575"/>
      <c r="BB699" s="575"/>
      <c r="BC699" s="575"/>
      <c r="BD699" s="575"/>
      <c r="BE699" s="575"/>
      <c r="BF699" s="575"/>
      <c r="BG699" s="575"/>
      <c r="BH699" s="575"/>
      <c r="BI699" s="575"/>
      <c r="BJ699" s="575"/>
      <c r="BK699" s="575"/>
      <c r="BL699" s="575"/>
      <c r="BM699" s="575"/>
      <c r="BN699" s="575"/>
      <c r="BO699" s="575"/>
      <c r="BP699" s="575"/>
      <c r="BQ699" s="575"/>
      <c r="BR699" s="575"/>
      <c r="BS699" s="575"/>
      <c r="BT699" s="575"/>
      <c r="BU699" s="575"/>
      <c r="BV699" s="575"/>
      <c r="BW699" s="575"/>
      <c r="BX699" s="575"/>
      <c r="BY699" s="575"/>
      <c r="BZ699" s="575"/>
      <c r="CA699" s="575"/>
      <c r="CB699" s="575"/>
      <c r="CC699" s="575"/>
      <c r="CD699" s="575"/>
      <c r="CE699" s="575"/>
      <c r="CF699" s="575"/>
      <c r="CG699" s="575"/>
      <c r="CH699" s="575"/>
      <c r="CI699" s="575"/>
      <c r="CJ699" s="575"/>
      <c r="CK699" s="575"/>
      <c r="CL699" s="575"/>
      <c r="CM699" s="575"/>
      <c r="CN699" s="575"/>
      <c r="CO699" s="575"/>
      <c r="CP699" s="575"/>
      <c r="CQ699" s="575"/>
      <c r="CR699" s="575"/>
      <c r="CS699" s="575"/>
      <c r="CT699" s="575"/>
      <c r="CU699" s="575"/>
      <c r="CV699" s="575"/>
      <c r="CW699" s="575"/>
      <c r="CX699" s="575"/>
      <c r="CY699" s="575"/>
      <c r="CZ699" s="575"/>
      <c r="DA699" s="575"/>
      <c r="DB699" s="575"/>
      <c r="DC699" s="575"/>
      <c r="DD699" s="575"/>
      <c r="DE699" s="575"/>
      <c r="DF699" s="575"/>
      <c r="DG699" s="575"/>
      <c r="DH699" s="575"/>
      <c r="DI699" s="575"/>
      <c r="DJ699" s="575"/>
      <c r="DK699" s="575"/>
      <c r="DL699" s="575"/>
      <c r="DM699" s="575"/>
      <c r="DN699" s="575"/>
      <c r="DO699" s="575"/>
      <c r="DP699" s="575"/>
      <c r="DQ699" s="575"/>
      <c r="DR699" s="575"/>
      <c r="DS699" s="575"/>
      <c r="DT699" s="575"/>
      <c r="DU699" s="575"/>
      <c r="DV699" s="575"/>
      <c r="DW699" s="575"/>
      <c r="DX699" s="575"/>
      <c r="DY699" s="575"/>
      <c r="DZ699" s="575"/>
      <c r="EA699" s="575"/>
      <c r="EB699" s="575"/>
      <c r="EC699" s="575"/>
      <c r="ED699" s="575"/>
      <c r="EE699" s="575"/>
      <c r="EF699" s="575"/>
      <c r="EG699" s="575"/>
    </row>
    <row r="700" spans="1:137">
      <c r="A700" s="575"/>
      <c r="B700" s="575"/>
      <c r="C700" s="575"/>
      <c r="D700" s="575"/>
      <c r="E700" s="575"/>
      <c r="F700" s="575"/>
      <c r="G700" s="575"/>
      <c r="H700" s="575"/>
      <c r="I700" s="575"/>
      <c r="J700" s="575"/>
      <c r="K700" s="575"/>
      <c r="L700" s="575"/>
      <c r="M700" s="575"/>
      <c r="N700" s="575"/>
      <c r="O700" s="575"/>
      <c r="P700" s="575"/>
      <c r="Q700" s="575"/>
      <c r="R700" s="575"/>
      <c r="S700" s="575"/>
      <c r="T700" s="575"/>
      <c r="U700" s="575"/>
      <c r="V700" s="575"/>
      <c r="W700" s="575"/>
      <c r="X700" s="575"/>
      <c r="Y700" s="575"/>
      <c r="Z700" s="575"/>
      <c r="AA700" s="575"/>
      <c r="AB700" s="575"/>
      <c r="AC700" s="575"/>
      <c r="AD700" s="575"/>
      <c r="AE700" s="575"/>
      <c r="AF700" s="575"/>
      <c r="AG700" s="575"/>
      <c r="AH700" s="575"/>
      <c r="AI700" s="575"/>
      <c r="AJ700" s="575"/>
      <c r="AK700" s="575"/>
      <c r="AL700" s="575"/>
      <c r="AM700" s="575"/>
      <c r="AN700" s="575"/>
      <c r="AO700" s="575"/>
      <c r="AP700" s="575"/>
      <c r="AQ700" s="575"/>
      <c r="AR700" s="575"/>
      <c r="AS700" s="575"/>
      <c r="AT700" s="575"/>
      <c r="AU700" s="575"/>
      <c r="AV700" s="575"/>
      <c r="AW700" s="575"/>
      <c r="AX700" s="575"/>
      <c r="AY700" s="575"/>
      <c r="AZ700" s="575"/>
      <c r="BA700" s="575"/>
      <c r="BB700" s="575"/>
      <c r="BC700" s="575"/>
      <c r="BD700" s="575"/>
      <c r="BE700" s="575"/>
      <c r="BF700" s="575"/>
      <c r="BG700" s="575"/>
      <c r="BH700" s="575"/>
      <c r="BI700" s="575"/>
      <c r="BJ700" s="575"/>
      <c r="BK700" s="575"/>
      <c r="BL700" s="575"/>
      <c r="BM700" s="575"/>
      <c r="BN700" s="575"/>
      <c r="BO700" s="575"/>
      <c r="BP700" s="575"/>
      <c r="BQ700" s="575"/>
      <c r="BR700" s="575"/>
      <c r="BS700" s="575"/>
      <c r="BT700" s="575"/>
      <c r="BU700" s="575"/>
      <c r="BV700" s="575"/>
      <c r="BW700" s="575"/>
      <c r="BX700" s="575"/>
      <c r="BY700" s="575"/>
      <c r="BZ700" s="575"/>
      <c r="CA700" s="575"/>
      <c r="CB700" s="575"/>
      <c r="CC700" s="575"/>
      <c r="CD700" s="575"/>
      <c r="CE700" s="575"/>
      <c r="CF700" s="575"/>
      <c r="CG700" s="575"/>
      <c r="CH700" s="575"/>
      <c r="CI700" s="575"/>
      <c r="CJ700" s="575"/>
      <c r="CK700" s="575"/>
      <c r="CL700" s="575"/>
      <c r="CM700" s="575"/>
      <c r="CN700" s="575"/>
      <c r="CO700" s="575"/>
      <c r="CP700" s="575"/>
      <c r="CQ700" s="575"/>
      <c r="CR700" s="575"/>
      <c r="CS700" s="575"/>
      <c r="CT700" s="575"/>
      <c r="CU700" s="575"/>
      <c r="CV700" s="575"/>
      <c r="CW700" s="575"/>
      <c r="CX700" s="575"/>
      <c r="CY700" s="575"/>
      <c r="CZ700" s="575"/>
      <c r="DA700" s="575"/>
      <c r="DB700" s="575"/>
      <c r="DC700" s="575"/>
      <c r="DD700" s="575"/>
      <c r="DE700" s="575"/>
      <c r="DF700" s="575"/>
      <c r="DG700" s="575"/>
      <c r="DH700" s="575"/>
      <c r="DI700" s="575"/>
      <c r="DJ700" s="575"/>
      <c r="DK700" s="575"/>
      <c r="DL700" s="575"/>
      <c r="DM700" s="575"/>
      <c r="DN700" s="575"/>
      <c r="DO700" s="575"/>
      <c r="DP700" s="575"/>
      <c r="DQ700" s="575"/>
      <c r="DR700" s="575"/>
      <c r="DS700" s="575"/>
      <c r="DT700" s="575"/>
      <c r="DU700" s="575"/>
      <c r="DV700" s="575"/>
      <c r="DW700" s="575"/>
      <c r="DX700" s="575"/>
      <c r="DY700" s="575"/>
      <c r="DZ700" s="575"/>
      <c r="EA700" s="575"/>
      <c r="EB700" s="575"/>
      <c r="EC700" s="575"/>
      <c r="ED700" s="575"/>
      <c r="EE700" s="575"/>
      <c r="EF700" s="575"/>
      <c r="EG700" s="575"/>
    </row>
    <row r="701" spans="1:137">
      <c r="A701" s="575"/>
      <c r="B701" s="575"/>
      <c r="C701" s="575"/>
      <c r="D701" s="575"/>
      <c r="E701" s="575"/>
      <c r="F701" s="575"/>
      <c r="G701" s="575"/>
      <c r="H701" s="575"/>
      <c r="I701" s="575"/>
      <c r="J701" s="575"/>
      <c r="K701" s="575"/>
      <c r="L701" s="575"/>
      <c r="M701" s="575"/>
      <c r="N701" s="575"/>
      <c r="O701" s="575"/>
      <c r="P701" s="575"/>
      <c r="Q701" s="575"/>
      <c r="R701" s="575"/>
      <c r="S701" s="575"/>
      <c r="T701" s="575"/>
      <c r="U701" s="575"/>
      <c r="V701" s="575"/>
      <c r="W701" s="575"/>
      <c r="X701" s="575"/>
      <c r="Y701" s="575"/>
      <c r="Z701" s="575"/>
      <c r="AA701" s="575"/>
      <c r="AB701" s="575"/>
      <c r="AC701" s="575"/>
      <c r="AD701" s="575"/>
      <c r="AE701" s="575"/>
      <c r="AF701" s="575"/>
      <c r="AG701" s="575"/>
      <c r="AH701" s="575"/>
      <c r="AI701" s="575"/>
      <c r="AJ701" s="575"/>
      <c r="AK701" s="575"/>
      <c r="AL701" s="575"/>
      <c r="AM701" s="575"/>
      <c r="AN701" s="575"/>
      <c r="AO701" s="575"/>
      <c r="AP701" s="575"/>
      <c r="AQ701" s="575"/>
      <c r="AR701" s="575"/>
      <c r="AS701" s="575"/>
      <c r="AT701" s="575"/>
      <c r="AU701" s="575"/>
      <c r="AV701" s="575"/>
      <c r="AW701" s="575"/>
      <c r="AX701" s="575"/>
      <c r="AY701" s="575"/>
      <c r="AZ701" s="575"/>
      <c r="BA701" s="575"/>
      <c r="BB701" s="575"/>
      <c r="BC701" s="575"/>
      <c r="BD701" s="575"/>
      <c r="BE701" s="575"/>
      <c r="BF701" s="575"/>
      <c r="BG701" s="575"/>
      <c r="BH701" s="575"/>
      <c r="BI701" s="575"/>
      <c r="BJ701" s="575"/>
      <c r="BK701" s="575"/>
      <c r="BL701" s="575"/>
      <c r="BM701" s="575"/>
      <c r="BN701" s="575"/>
      <c r="BO701" s="575"/>
      <c r="BP701" s="575"/>
      <c r="BQ701" s="575"/>
      <c r="BR701" s="575"/>
      <c r="BS701" s="575"/>
      <c r="BT701" s="575"/>
      <c r="BU701" s="575"/>
      <c r="BV701" s="575"/>
      <c r="BW701" s="575"/>
      <c r="BX701" s="575"/>
      <c r="BY701" s="575"/>
      <c r="BZ701" s="575"/>
      <c r="CA701" s="575"/>
      <c r="CB701" s="575"/>
      <c r="CC701" s="575"/>
      <c r="CD701" s="575"/>
      <c r="CE701" s="575"/>
      <c r="CF701" s="575"/>
      <c r="CG701" s="575"/>
      <c r="CH701" s="575"/>
      <c r="CI701" s="575"/>
      <c r="CJ701" s="575"/>
      <c r="CK701" s="575"/>
      <c r="CL701" s="575"/>
      <c r="CM701" s="575"/>
      <c r="CN701" s="575"/>
      <c r="CO701" s="575"/>
      <c r="CP701" s="575"/>
      <c r="CQ701" s="575"/>
      <c r="CR701" s="575"/>
      <c r="CS701" s="575"/>
      <c r="CT701" s="575"/>
      <c r="CU701" s="575"/>
      <c r="CV701" s="575"/>
      <c r="CW701" s="575"/>
      <c r="CX701" s="575"/>
      <c r="CY701" s="575"/>
      <c r="CZ701" s="575"/>
      <c r="DA701" s="575"/>
      <c r="DB701" s="575"/>
      <c r="DC701" s="575"/>
      <c r="DD701" s="575"/>
      <c r="DE701" s="575"/>
      <c r="DF701" s="575"/>
      <c r="DG701" s="575"/>
      <c r="DH701" s="575"/>
      <c r="DI701" s="575"/>
      <c r="DJ701" s="575"/>
      <c r="DK701" s="575"/>
      <c r="DL701" s="575"/>
      <c r="DM701" s="575"/>
      <c r="DN701" s="575"/>
      <c r="DO701" s="575"/>
      <c r="DP701" s="575"/>
      <c r="DQ701" s="575"/>
      <c r="DR701" s="575"/>
      <c r="DS701" s="575"/>
      <c r="DT701" s="575"/>
      <c r="DU701" s="575"/>
      <c r="DV701" s="575"/>
      <c r="DW701" s="575"/>
      <c r="DX701" s="575"/>
      <c r="DY701" s="575"/>
      <c r="DZ701" s="575"/>
      <c r="EA701" s="575"/>
      <c r="EB701" s="575"/>
      <c r="EC701" s="575"/>
      <c r="ED701" s="575"/>
      <c r="EE701" s="575"/>
      <c r="EF701" s="575"/>
      <c r="EG701" s="575"/>
    </row>
    <row r="702" spans="1:137">
      <c r="A702" s="575"/>
      <c r="B702" s="575"/>
      <c r="C702" s="575"/>
      <c r="D702" s="575"/>
      <c r="E702" s="575"/>
      <c r="F702" s="575"/>
      <c r="G702" s="575"/>
      <c r="H702" s="575"/>
      <c r="I702" s="575"/>
      <c r="J702" s="575"/>
      <c r="K702" s="575"/>
      <c r="L702" s="575"/>
      <c r="M702" s="575"/>
      <c r="N702" s="575"/>
      <c r="O702" s="575"/>
      <c r="P702" s="575"/>
      <c r="Q702" s="575"/>
      <c r="R702" s="575"/>
      <c r="S702" s="575"/>
      <c r="T702" s="575"/>
      <c r="U702" s="575"/>
      <c r="V702" s="575"/>
      <c r="W702" s="575"/>
      <c r="X702" s="575"/>
      <c r="Y702" s="575"/>
      <c r="Z702" s="575"/>
      <c r="AA702" s="575"/>
      <c r="AB702" s="575"/>
      <c r="AC702" s="575"/>
      <c r="AD702" s="575"/>
      <c r="AE702" s="575"/>
      <c r="AF702" s="575"/>
      <c r="AG702" s="575"/>
      <c r="AH702" s="575"/>
      <c r="AI702" s="575"/>
      <c r="AJ702" s="575"/>
      <c r="AK702" s="575"/>
      <c r="AL702" s="575"/>
      <c r="AM702" s="575"/>
      <c r="AN702" s="575"/>
      <c r="AO702" s="575"/>
      <c r="AP702" s="575"/>
      <c r="AQ702" s="575"/>
      <c r="AR702" s="575"/>
      <c r="AS702" s="575"/>
      <c r="AT702" s="575"/>
      <c r="AU702" s="575"/>
      <c r="AV702" s="575"/>
      <c r="AW702" s="575"/>
      <c r="AX702" s="575"/>
      <c r="AY702" s="575"/>
      <c r="AZ702" s="575"/>
      <c r="BA702" s="575"/>
      <c r="BB702" s="575"/>
      <c r="BC702" s="575"/>
      <c r="BD702" s="575"/>
      <c r="BE702" s="575"/>
      <c r="BF702" s="575"/>
      <c r="BG702" s="575"/>
      <c r="BH702" s="575"/>
      <c r="BI702" s="575"/>
      <c r="BJ702" s="575"/>
      <c r="BK702" s="575"/>
      <c r="BL702" s="575"/>
      <c r="BM702" s="575"/>
      <c r="BN702" s="575"/>
      <c r="BO702" s="575"/>
      <c r="BP702" s="575"/>
      <c r="BQ702" s="575"/>
      <c r="BR702" s="575"/>
      <c r="BS702" s="575"/>
      <c r="BT702" s="575"/>
      <c r="BU702" s="575"/>
      <c r="BV702" s="575"/>
      <c r="BW702" s="575"/>
      <c r="BX702" s="575"/>
      <c r="BY702" s="575"/>
      <c r="BZ702" s="575"/>
      <c r="CA702" s="575"/>
      <c r="CB702" s="575"/>
      <c r="CC702" s="575"/>
      <c r="CD702" s="575"/>
      <c r="CE702" s="575"/>
      <c r="CF702" s="575"/>
      <c r="CG702" s="575"/>
      <c r="CH702" s="575"/>
      <c r="CI702" s="575"/>
      <c r="CJ702" s="575"/>
      <c r="CK702" s="575"/>
      <c r="CL702" s="575"/>
      <c r="CM702" s="575"/>
      <c r="CN702" s="575"/>
      <c r="CO702" s="575"/>
      <c r="CP702" s="575"/>
      <c r="CQ702" s="575"/>
      <c r="CR702" s="575"/>
      <c r="CS702" s="575"/>
      <c r="CT702" s="575"/>
      <c r="CU702" s="575"/>
      <c r="CV702" s="575"/>
      <c r="CW702" s="575"/>
      <c r="CX702" s="575"/>
      <c r="CY702" s="575"/>
      <c r="CZ702" s="575"/>
      <c r="DA702" s="575"/>
      <c r="DB702" s="575"/>
      <c r="DC702" s="575"/>
      <c r="DD702" s="575"/>
      <c r="DE702" s="575"/>
      <c r="DF702" s="575"/>
      <c r="DG702" s="575"/>
      <c r="DH702" s="575"/>
      <c r="DI702" s="575"/>
      <c r="DJ702" s="575"/>
      <c r="DK702" s="575"/>
      <c r="DL702" s="575"/>
      <c r="DM702" s="575"/>
      <c r="DN702" s="575"/>
      <c r="DO702" s="575"/>
      <c r="DP702" s="575"/>
      <c r="DQ702" s="575"/>
      <c r="DR702" s="575"/>
      <c r="DS702" s="575"/>
      <c r="DT702" s="575"/>
      <c r="DU702" s="575"/>
      <c r="DV702" s="575"/>
      <c r="DW702" s="575"/>
      <c r="DX702" s="575"/>
      <c r="DY702" s="575"/>
      <c r="DZ702" s="575"/>
      <c r="EA702" s="575"/>
      <c r="EB702" s="575"/>
      <c r="EC702" s="575"/>
      <c r="ED702" s="575"/>
      <c r="EE702" s="575"/>
      <c r="EF702" s="575"/>
      <c r="EG702" s="575"/>
    </row>
    <row r="703" spans="1:137">
      <c r="A703" s="575"/>
      <c r="B703" s="575"/>
      <c r="C703" s="575"/>
      <c r="D703" s="575"/>
      <c r="E703" s="575"/>
      <c r="F703" s="575"/>
      <c r="G703" s="575"/>
      <c r="H703" s="575"/>
      <c r="I703" s="575"/>
      <c r="J703" s="575"/>
      <c r="K703" s="575"/>
      <c r="L703" s="575"/>
      <c r="M703" s="575"/>
      <c r="N703" s="575"/>
      <c r="O703" s="575"/>
      <c r="P703" s="575"/>
      <c r="Q703" s="575"/>
      <c r="R703" s="575"/>
      <c r="S703" s="575"/>
      <c r="T703" s="575"/>
      <c r="U703" s="575"/>
      <c r="V703" s="575"/>
      <c r="W703" s="575"/>
      <c r="X703" s="575"/>
      <c r="Y703" s="575"/>
      <c r="Z703" s="575"/>
      <c r="AA703" s="575"/>
      <c r="AB703" s="575"/>
      <c r="AC703" s="575"/>
      <c r="AD703" s="575"/>
      <c r="AE703" s="575"/>
      <c r="AF703" s="575"/>
      <c r="AG703" s="575"/>
      <c r="AH703" s="575"/>
      <c r="AI703" s="575"/>
      <c r="AJ703" s="575"/>
      <c r="AK703" s="575"/>
      <c r="AL703" s="575"/>
      <c r="AM703" s="575"/>
      <c r="AN703" s="575"/>
      <c r="AO703" s="575"/>
      <c r="AP703" s="575"/>
      <c r="AQ703" s="575"/>
      <c r="AR703" s="575"/>
      <c r="AS703" s="575"/>
      <c r="AT703" s="575"/>
      <c r="AU703" s="575"/>
      <c r="AV703" s="575"/>
      <c r="AW703" s="575"/>
      <c r="AX703" s="575"/>
      <c r="AY703" s="575"/>
      <c r="AZ703" s="575"/>
      <c r="BA703" s="575"/>
      <c r="BB703" s="575"/>
      <c r="BC703" s="575"/>
      <c r="BD703" s="575"/>
      <c r="BE703" s="575"/>
      <c r="BF703" s="575"/>
      <c r="BG703" s="575"/>
      <c r="BH703" s="575"/>
      <c r="BI703" s="575"/>
      <c r="BJ703" s="575"/>
      <c r="BK703" s="575"/>
      <c r="BL703" s="575"/>
      <c r="BM703" s="575"/>
      <c r="BN703" s="575"/>
      <c r="BO703" s="575"/>
      <c r="BP703" s="575"/>
      <c r="BQ703" s="575"/>
      <c r="BR703" s="575"/>
      <c r="BS703" s="575"/>
      <c r="BT703" s="575"/>
      <c r="BU703" s="575"/>
      <c r="BV703" s="575"/>
      <c r="BW703" s="575"/>
      <c r="BX703" s="575"/>
      <c r="BY703" s="575"/>
      <c r="BZ703" s="575"/>
      <c r="CA703" s="575"/>
      <c r="CB703" s="575"/>
      <c r="CC703" s="575"/>
      <c r="CD703" s="575"/>
      <c r="CE703" s="575"/>
      <c r="CF703" s="575"/>
      <c r="CG703" s="575"/>
      <c r="CH703" s="575"/>
      <c r="CI703" s="575"/>
      <c r="CJ703" s="575"/>
      <c r="CK703" s="575"/>
      <c r="CL703" s="575"/>
      <c r="CM703" s="575"/>
      <c r="CN703" s="575"/>
      <c r="CO703" s="575"/>
      <c r="CP703" s="575"/>
      <c r="CQ703" s="575"/>
      <c r="CR703" s="575"/>
      <c r="CS703" s="575"/>
      <c r="CT703" s="575"/>
      <c r="CU703" s="575"/>
      <c r="CV703" s="575"/>
      <c r="CW703" s="575"/>
      <c r="CX703" s="575"/>
      <c r="CY703" s="575"/>
      <c r="CZ703" s="575"/>
      <c r="DA703" s="575"/>
      <c r="DB703" s="575"/>
      <c r="DC703" s="575"/>
      <c r="DD703" s="575"/>
      <c r="DE703" s="575"/>
      <c r="DF703" s="575"/>
      <c r="DG703" s="575"/>
      <c r="DH703" s="575"/>
      <c r="DI703" s="575"/>
      <c r="DJ703" s="575"/>
      <c r="DK703" s="575"/>
      <c r="DL703" s="575"/>
      <c r="DM703" s="575"/>
      <c r="DN703" s="575"/>
      <c r="DO703" s="575"/>
      <c r="DP703" s="575"/>
      <c r="DQ703" s="575"/>
      <c r="DR703" s="575"/>
      <c r="DS703" s="575"/>
      <c r="DT703" s="575"/>
      <c r="DU703" s="575"/>
      <c r="DV703" s="575"/>
      <c r="DW703" s="575"/>
      <c r="DX703" s="575"/>
      <c r="DY703" s="575"/>
      <c r="DZ703" s="575"/>
      <c r="EA703" s="575"/>
      <c r="EB703" s="575"/>
      <c r="EC703" s="575"/>
      <c r="ED703" s="575"/>
      <c r="EE703" s="575"/>
      <c r="EF703" s="575"/>
      <c r="EG703" s="575"/>
    </row>
    <row r="704" spans="1:137">
      <c r="A704" s="575"/>
      <c r="B704" s="575"/>
      <c r="C704" s="575"/>
      <c r="D704" s="575"/>
      <c r="E704" s="575"/>
      <c r="F704" s="575"/>
      <c r="G704" s="575"/>
      <c r="H704" s="575"/>
      <c r="I704" s="575"/>
      <c r="J704" s="575"/>
      <c r="K704" s="575"/>
      <c r="L704" s="575"/>
      <c r="M704" s="575"/>
      <c r="N704" s="575"/>
      <c r="O704" s="575"/>
      <c r="P704" s="575"/>
      <c r="Q704" s="575"/>
      <c r="R704" s="575"/>
      <c r="S704" s="575"/>
      <c r="T704" s="575"/>
      <c r="U704" s="575"/>
      <c r="V704" s="575"/>
      <c r="W704" s="575"/>
      <c r="X704" s="575"/>
      <c r="Y704" s="575"/>
      <c r="Z704" s="575"/>
      <c r="AA704" s="575"/>
      <c r="AB704" s="575"/>
      <c r="AC704" s="575"/>
      <c r="AD704" s="575"/>
      <c r="AE704" s="575"/>
      <c r="AF704" s="575"/>
      <c r="AG704" s="575"/>
      <c r="AH704" s="575"/>
      <c r="AI704" s="575"/>
      <c r="AJ704" s="575"/>
      <c r="AK704" s="575"/>
      <c r="AL704" s="575"/>
      <c r="AM704" s="575"/>
      <c r="AN704" s="575"/>
      <c r="AO704" s="575"/>
      <c r="AP704" s="575"/>
      <c r="AQ704" s="575"/>
      <c r="AR704" s="575"/>
      <c r="AS704" s="575"/>
      <c r="AT704" s="575"/>
      <c r="AU704" s="575"/>
      <c r="AV704" s="575"/>
      <c r="AW704" s="575"/>
      <c r="AX704" s="575"/>
      <c r="AY704" s="575"/>
      <c r="AZ704" s="575"/>
      <c r="BA704" s="575"/>
      <c r="BB704" s="575"/>
      <c r="BC704" s="575"/>
      <c r="BD704" s="575"/>
      <c r="BE704" s="575"/>
      <c r="BF704" s="575"/>
      <c r="BG704" s="575"/>
      <c r="BH704" s="575"/>
      <c r="BI704" s="575"/>
      <c r="BJ704" s="575"/>
      <c r="BK704" s="575"/>
      <c r="BL704" s="575"/>
      <c r="BM704" s="575"/>
      <c r="BN704" s="575"/>
      <c r="BO704" s="575"/>
      <c r="BP704" s="575"/>
      <c r="BQ704" s="575"/>
      <c r="BR704" s="575"/>
      <c r="BS704" s="575"/>
      <c r="BT704" s="575"/>
      <c r="BU704" s="575"/>
      <c r="BV704" s="575"/>
      <c r="BW704" s="575"/>
      <c r="BX704" s="575"/>
      <c r="BY704" s="575"/>
      <c r="BZ704" s="575"/>
      <c r="CA704" s="575"/>
      <c r="CB704" s="575"/>
      <c r="CC704" s="575"/>
      <c r="CD704" s="575"/>
      <c r="CE704" s="575"/>
      <c r="CF704" s="575"/>
      <c r="CG704" s="575"/>
      <c r="CH704" s="575"/>
      <c r="CI704" s="575"/>
      <c r="CJ704" s="575"/>
      <c r="CK704" s="575"/>
      <c r="CL704" s="575"/>
      <c r="CM704" s="575"/>
      <c r="CN704" s="575"/>
      <c r="CO704" s="575"/>
      <c r="CP704" s="575"/>
      <c r="CQ704" s="575"/>
      <c r="CR704" s="575"/>
      <c r="CS704" s="575"/>
      <c r="CT704" s="575"/>
      <c r="CU704" s="575"/>
      <c r="CV704" s="575"/>
      <c r="CW704" s="575"/>
      <c r="CX704" s="575"/>
      <c r="CY704" s="575"/>
      <c r="CZ704" s="575"/>
      <c r="DA704" s="575"/>
      <c r="DB704" s="575"/>
      <c r="DC704" s="575"/>
      <c r="DD704" s="575"/>
      <c r="DE704" s="575"/>
      <c r="DF704" s="575"/>
      <c r="DG704" s="575"/>
      <c r="DH704" s="575"/>
      <c r="DI704" s="575"/>
      <c r="DJ704" s="575"/>
      <c r="DK704" s="575"/>
      <c r="DL704" s="575"/>
      <c r="DM704" s="575"/>
      <c r="DN704" s="575"/>
      <c r="DO704" s="575"/>
      <c r="DP704" s="575"/>
      <c r="DQ704" s="575"/>
      <c r="DR704" s="575"/>
      <c r="DS704" s="575"/>
      <c r="DT704" s="575"/>
      <c r="DU704" s="575"/>
      <c r="DV704" s="575"/>
      <c r="DW704" s="575"/>
      <c r="DX704" s="575"/>
      <c r="DY704" s="575"/>
      <c r="DZ704" s="575"/>
      <c r="EA704" s="575"/>
      <c r="EB704" s="575"/>
      <c r="EC704" s="575"/>
      <c r="ED704" s="575"/>
      <c r="EE704" s="575"/>
      <c r="EF704" s="575"/>
      <c r="EG704" s="575"/>
    </row>
    <row r="705" spans="1:137">
      <c r="A705" s="575"/>
      <c r="B705" s="575"/>
      <c r="C705" s="575"/>
      <c r="D705" s="575"/>
      <c r="E705" s="575"/>
      <c r="F705" s="575"/>
      <c r="G705" s="575"/>
      <c r="H705" s="575"/>
      <c r="I705" s="575"/>
      <c r="J705" s="575"/>
      <c r="K705" s="575"/>
      <c r="L705" s="575"/>
      <c r="M705" s="575"/>
      <c r="N705" s="575"/>
      <c r="O705" s="575"/>
      <c r="P705" s="575"/>
      <c r="Q705" s="575"/>
      <c r="R705" s="575"/>
      <c r="S705" s="575"/>
      <c r="T705" s="575"/>
      <c r="U705" s="575"/>
      <c r="V705" s="575"/>
      <c r="W705" s="575"/>
      <c r="X705" s="575"/>
      <c r="Y705" s="575"/>
      <c r="Z705" s="575"/>
      <c r="AA705" s="575"/>
      <c r="AB705" s="575"/>
      <c r="AC705" s="575"/>
      <c r="AD705" s="575"/>
      <c r="AE705" s="575"/>
      <c r="AF705" s="575"/>
      <c r="AG705" s="575"/>
      <c r="AH705" s="575"/>
      <c r="AI705" s="575"/>
      <c r="AJ705" s="575"/>
      <c r="AK705" s="575"/>
      <c r="AL705" s="575"/>
      <c r="AM705" s="575"/>
      <c r="AN705" s="575"/>
      <c r="AO705" s="575"/>
      <c r="AP705" s="575"/>
      <c r="AQ705" s="575"/>
      <c r="AR705" s="575"/>
      <c r="AS705" s="575"/>
      <c r="AT705" s="575"/>
      <c r="AU705" s="575"/>
      <c r="AV705" s="575"/>
      <c r="AW705" s="575"/>
      <c r="AX705" s="575"/>
      <c r="AY705" s="575"/>
      <c r="AZ705" s="575"/>
      <c r="BA705" s="575"/>
      <c r="BB705" s="575"/>
      <c r="BC705" s="575"/>
      <c r="BD705" s="575"/>
      <c r="BE705" s="575"/>
      <c r="BF705" s="575"/>
      <c r="BG705" s="575"/>
      <c r="BH705" s="575"/>
      <c r="BI705" s="575"/>
      <c r="BJ705" s="575"/>
      <c r="BK705" s="575"/>
      <c r="BL705" s="575"/>
      <c r="BM705" s="575"/>
      <c r="BN705" s="575"/>
      <c r="BO705" s="575"/>
      <c r="BP705" s="575"/>
      <c r="BQ705" s="575"/>
      <c r="BR705" s="575"/>
      <c r="BS705" s="575"/>
      <c r="BT705" s="575"/>
      <c r="BU705" s="575"/>
      <c r="BV705" s="575"/>
      <c r="BW705" s="575"/>
      <c r="BX705" s="575"/>
      <c r="BY705" s="575"/>
      <c r="BZ705" s="575"/>
      <c r="CA705" s="575"/>
      <c r="CB705" s="575"/>
      <c r="CC705" s="575"/>
      <c r="CD705" s="575"/>
      <c r="CE705" s="575"/>
      <c r="CF705" s="575"/>
      <c r="CG705" s="575"/>
      <c r="CH705" s="575"/>
      <c r="CI705" s="575"/>
      <c r="CJ705" s="575"/>
      <c r="CK705" s="575"/>
      <c r="CL705" s="575"/>
      <c r="CM705" s="575"/>
      <c r="CN705" s="575"/>
      <c r="CO705" s="575"/>
      <c r="CP705" s="575"/>
      <c r="CQ705" s="575"/>
      <c r="CR705" s="575"/>
      <c r="CS705" s="575"/>
      <c r="CT705" s="575"/>
      <c r="CU705" s="575"/>
      <c r="CV705" s="575"/>
      <c r="CW705" s="575"/>
      <c r="CX705" s="575"/>
      <c r="CY705" s="575"/>
      <c r="CZ705" s="575"/>
      <c r="DA705" s="575"/>
      <c r="DB705" s="575"/>
      <c r="DC705" s="575"/>
      <c r="DD705" s="575"/>
      <c r="DE705" s="575"/>
      <c r="DF705" s="575"/>
      <c r="DG705" s="575"/>
      <c r="DH705" s="575"/>
      <c r="DI705" s="575"/>
      <c r="DJ705" s="575"/>
      <c r="DK705" s="575"/>
      <c r="DL705" s="575"/>
      <c r="DM705" s="575"/>
      <c r="DN705" s="575"/>
      <c r="DO705" s="575"/>
      <c r="DP705" s="575"/>
      <c r="DQ705" s="575"/>
      <c r="DR705" s="575"/>
      <c r="DS705" s="575"/>
      <c r="DT705" s="575"/>
      <c r="DU705" s="575"/>
      <c r="DV705" s="575"/>
      <c r="DW705" s="575"/>
      <c r="DX705" s="575"/>
      <c r="DY705" s="575"/>
      <c r="DZ705" s="575"/>
      <c r="EA705" s="575"/>
      <c r="EB705" s="575"/>
      <c r="EC705" s="575"/>
      <c r="ED705" s="575"/>
      <c r="EE705" s="575"/>
      <c r="EF705" s="575"/>
      <c r="EG705" s="575"/>
    </row>
    <row r="706" spans="1:137">
      <c r="A706" s="575"/>
      <c r="B706" s="575"/>
      <c r="C706" s="575"/>
      <c r="D706" s="575"/>
      <c r="E706" s="575"/>
      <c r="F706" s="575"/>
      <c r="G706" s="575"/>
      <c r="H706" s="575"/>
      <c r="I706" s="575"/>
      <c r="J706" s="575"/>
      <c r="K706" s="575"/>
      <c r="L706" s="575"/>
      <c r="M706" s="575"/>
      <c r="N706" s="575"/>
      <c r="O706" s="575"/>
      <c r="P706" s="575"/>
      <c r="Q706" s="575"/>
      <c r="R706" s="575"/>
      <c r="S706" s="575"/>
      <c r="T706" s="575"/>
      <c r="U706" s="575"/>
      <c r="V706" s="575"/>
      <c r="W706" s="575"/>
      <c r="X706" s="575"/>
      <c r="Y706" s="575"/>
      <c r="Z706" s="575"/>
      <c r="AA706" s="575"/>
      <c r="AB706" s="575"/>
      <c r="AC706" s="575"/>
      <c r="AD706" s="575"/>
      <c r="AE706" s="575"/>
      <c r="AF706" s="575"/>
      <c r="AG706" s="575"/>
      <c r="AH706" s="575"/>
      <c r="AI706" s="575"/>
      <c r="AJ706" s="575"/>
      <c r="AK706" s="575"/>
      <c r="AL706" s="575"/>
      <c r="AM706" s="575"/>
      <c r="AN706" s="575"/>
      <c r="AO706" s="575"/>
      <c r="AP706" s="575"/>
      <c r="AQ706" s="575"/>
      <c r="AR706" s="575"/>
      <c r="AS706" s="575"/>
      <c r="AT706" s="575"/>
      <c r="AU706" s="575"/>
      <c r="AV706" s="575"/>
      <c r="AW706" s="575"/>
      <c r="AX706" s="575"/>
      <c r="AY706" s="575"/>
      <c r="AZ706" s="575"/>
      <c r="BA706" s="575"/>
      <c r="BB706" s="575"/>
      <c r="BC706" s="575"/>
      <c r="BD706" s="575"/>
      <c r="BE706" s="575"/>
      <c r="BF706" s="575"/>
      <c r="BG706" s="575"/>
      <c r="BH706" s="575"/>
      <c r="BI706" s="575"/>
      <c r="BJ706" s="575"/>
      <c r="BK706" s="575"/>
      <c r="BL706" s="575"/>
      <c r="BM706" s="575"/>
      <c r="BN706" s="575"/>
      <c r="BO706" s="575"/>
      <c r="BP706" s="575"/>
      <c r="BQ706" s="575"/>
      <c r="BR706" s="575"/>
      <c r="BS706" s="575"/>
      <c r="BT706" s="575"/>
      <c r="BU706" s="575"/>
      <c r="BV706" s="575"/>
      <c r="BW706" s="575"/>
      <c r="BX706" s="575"/>
      <c r="BY706" s="575"/>
      <c r="BZ706" s="575"/>
      <c r="CA706" s="575"/>
      <c r="CB706" s="575"/>
      <c r="CC706" s="575"/>
      <c r="CD706" s="575"/>
      <c r="CE706" s="575"/>
      <c r="CF706" s="575"/>
      <c r="CG706" s="575"/>
      <c r="CH706" s="575"/>
      <c r="CI706" s="575"/>
      <c r="CJ706" s="575"/>
      <c r="CK706" s="575"/>
      <c r="CL706" s="575"/>
      <c r="CM706" s="575"/>
      <c r="CN706" s="575"/>
      <c r="CO706" s="575"/>
      <c r="CP706" s="575"/>
      <c r="CQ706" s="575"/>
      <c r="CR706" s="575"/>
      <c r="CS706" s="575"/>
      <c r="CT706" s="575"/>
      <c r="CU706" s="575"/>
      <c r="CV706" s="575"/>
      <c r="CW706" s="575"/>
      <c r="CX706" s="575"/>
      <c r="CY706" s="575"/>
      <c r="CZ706" s="575"/>
      <c r="DA706" s="575"/>
      <c r="DB706" s="575"/>
      <c r="DC706" s="575"/>
      <c r="DD706" s="575"/>
      <c r="DE706" s="575"/>
      <c r="DF706" s="575"/>
      <c r="DG706" s="575"/>
      <c r="DH706" s="575"/>
      <c r="DI706" s="575"/>
      <c r="DJ706" s="575"/>
      <c r="DK706" s="575"/>
      <c r="DL706" s="575"/>
      <c r="DM706" s="575"/>
      <c r="DN706" s="575"/>
      <c r="DO706" s="575"/>
      <c r="DP706" s="575"/>
      <c r="DQ706" s="575"/>
      <c r="DR706" s="575"/>
      <c r="DS706" s="575"/>
      <c r="DT706" s="575"/>
      <c r="DU706" s="575"/>
      <c r="DV706" s="575"/>
      <c r="DW706" s="575"/>
      <c r="DX706" s="575"/>
      <c r="DY706" s="575"/>
      <c r="DZ706" s="575"/>
      <c r="EA706" s="575"/>
      <c r="EB706" s="575"/>
      <c r="EC706" s="575"/>
      <c r="ED706" s="575"/>
      <c r="EE706" s="575"/>
      <c r="EF706" s="575"/>
      <c r="EG706" s="575"/>
    </row>
    <row r="707" spans="1:137">
      <c r="A707" s="575"/>
      <c r="B707" s="575"/>
      <c r="C707" s="575"/>
      <c r="D707" s="575"/>
      <c r="E707" s="575"/>
      <c r="F707" s="575"/>
      <c r="G707" s="575"/>
      <c r="H707" s="575"/>
      <c r="I707" s="575"/>
      <c r="J707" s="575"/>
      <c r="K707" s="575"/>
      <c r="L707" s="575"/>
      <c r="M707" s="575"/>
      <c r="N707" s="575"/>
      <c r="O707" s="575"/>
      <c r="P707" s="575"/>
      <c r="Q707" s="575"/>
      <c r="R707" s="575"/>
      <c r="S707" s="575"/>
      <c r="T707" s="575"/>
      <c r="U707" s="575"/>
      <c r="V707" s="575"/>
      <c r="W707" s="575"/>
      <c r="X707" s="575"/>
      <c r="Y707" s="575"/>
      <c r="Z707" s="575"/>
      <c r="AA707" s="575"/>
      <c r="AB707" s="575"/>
      <c r="AC707" s="575"/>
      <c r="AD707" s="575"/>
      <c r="AE707" s="575"/>
      <c r="AF707" s="575"/>
      <c r="AG707" s="575"/>
      <c r="AH707" s="575"/>
      <c r="AI707" s="575"/>
      <c r="AJ707" s="575"/>
      <c r="AK707" s="575"/>
      <c r="AL707" s="575"/>
      <c r="AM707" s="575"/>
      <c r="AN707" s="575"/>
      <c r="AO707" s="575"/>
      <c r="AP707" s="575"/>
      <c r="AQ707" s="575"/>
      <c r="AR707" s="575"/>
      <c r="AS707" s="575"/>
      <c r="AT707" s="575"/>
      <c r="AU707" s="575"/>
      <c r="AV707" s="575"/>
      <c r="AW707" s="575"/>
      <c r="AX707" s="575"/>
      <c r="AY707" s="575"/>
      <c r="AZ707" s="575"/>
      <c r="BA707" s="575"/>
      <c r="BB707" s="575"/>
      <c r="BC707" s="575"/>
      <c r="BD707" s="575"/>
      <c r="BE707" s="575"/>
      <c r="BF707" s="575"/>
      <c r="BG707" s="575"/>
      <c r="BH707" s="575"/>
      <c r="BI707" s="575"/>
      <c r="BJ707" s="575"/>
      <c r="BK707" s="575"/>
      <c r="BL707" s="575"/>
      <c r="BM707" s="575"/>
      <c r="BN707" s="575"/>
      <c r="BO707" s="575"/>
      <c r="BP707" s="575"/>
      <c r="BQ707" s="575"/>
      <c r="BR707" s="575"/>
      <c r="BS707" s="575"/>
      <c r="BT707" s="575"/>
      <c r="BU707" s="575"/>
      <c r="BV707" s="575"/>
      <c r="BW707" s="575"/>
      <c r="BX707" s="575"/>
      <c r="BY707" s="575"/>
      <c r="BZ707" s="575"/>
      <c r="CA707" s="575"/>
      <c r="CB707" s="575"/>
      <c r="CC707" s="575"/>
      <c r="CD707" s="575"/>
      <c r="CE707" s="575"/>
      <c r="CF707" s="575"/>
      <c r="CG707" s="575"/>
      <c r="CH707" s="575"/>
      <c r="CI707" s="575"/>
      <c r="CJ707" s="575"/>
      <c r="CK707" s="575"/>
      <c r="CL707" s="575"/>
      <c r="CM707" s="575"/>
      <c r="CN707" s="575"/>
      <c r="CO707" s="575"/>
      <c r="CP707" s="575"/>
      <c r="CQ707" s="575"/>
      <c r="CR707" s="575"/>
      <c r="CS707" s="575"/>
      <c r="CT707" s="575"/>
      <c r="CU707" s="575"/>
      <c r="CV707" s="575"/>
      <c r="CW707" s="575"/>
      <c r="CX707" s="575"/>
      <c r="CY707" s="575"/>
      <c r="CZ707" s="575"/>
      <c r="DA707" s="575"/>
      <c r="DB707" s="575"/>
      <c r="DC707" s="575"/>
      <c r="DD707" s="575"/>
      <c r="DE707" s="575"/>
      <c r="DF707" s="575"/>
      <c r="DG707" s="575"/>
      <c r="DH707" s="575"/>
      <c r="DI707" s="575"/>
      <c r="DJ707" s="575"/>
      <c r="DK707" s="575"/>
      <c r="DL707" s="575"/>
      <c r="DM707" s="575"/>
      <c r="DN707" s="575"/>
      <c r="DO707" s="575"/>
      <c r="DP707" s="575"/>
      <c r="DQ707" s="575"/>
      <c r="DR707" s="575"/>
      <c r="DS707" s="575"/>
      <c r="DT707" s="575"/>
      <c r="DU707" s="575"/>
      <c r="DV707" s="575"/>
      <c r="DW707" s="575"/>
      <c r="DX707" s="575"/>
      <c r="DY707" s="575"/>
      <c r="DZ707" s="575"/>
      <c r="EA707" s="575"/>
      <c r="EB707" s="575"/>
      <c r="EC707" s="575"/>
      <c r="ED707" s="575"/>
      <c r="EE707" s="575"/>
      <c r="EF707" s="575"/>
      <c r="EG707" s="575"/>
    </row>
    <row r="708" spans="1:137">
      <c r="A708" s="575"/>
      <c r="B708" s="575"/>
      <c r="C708" s="575"/>
      <c r="D708" s="575"/>
      <c r="E708" s="575"/>
      <c r="F708" s="575"/>
      <c r="G708" s="575"/>
      <c r="H708" s="575"/>
      <c r="I708" s="575"/>
      <c r="J708" s="575"/>
      <c r="K708" s="575"/>
      <c r="L708" s="575"/>
      <c r="M708" s="575"/>
      <c r="N708" s="575"/>
      <c r="O708" s="575"/>
      <c r="P708" s="575"/>
      <c r="Q708" s="575"/>
      <c r="R708" s="575"/>
      <c r="S708" s="575"/>
      <c r="T708" s="575"/>
      <c r="U708" s="575"/>
      <c r="V708" s="575"/>
      <c r="W708" s="575"/>
      <c r="X708" s="575"/>
      <c r="Y708" s="575"/>
      <c r="Z708" s="575"/>
      <c r="AA708" s="575"/>
      <c r="AB708" s="575"/>
      <c r="AC708" s="575"/>
      <c r="AD708" s="575"/>
      <c r="AE708" s="575"/>
      <c r="AF708" s="575"/>
      <c r="AG708" s="575"/>
      <c r="AH708" s="575"/>
      <c r="AI708" s="575"/>
      <c r="AJ708" s="575"/>
      <c r="AK708" s="575"/>
      <c r="AL708" s="575"/>
      <c r="AM708" s="575"/>
      <c r="AN708" s="575"/>
      <c r="AO708" s="575"/>
      <c r="AP708" s="575"/>
      <c r="AQ708" s="575"/>
      <c r="AR708" s="575"/>
      <c r="AS708" s="575"/>
      <c r="AT708" s="575"/>
      <c r="AU708" s="575"/>
      <c r="AV708" s="575"/>
      <c r="AW708" s="575"/>
      <c r="AX708" s="575"/>
      <c r="AY708" s="575"/>
      <c r="AZ708" s="575"/>
      <c r="BA708" s="575"/>
      <c r="BB708" s="575"/>
      <c r="BC708" s="575"/>
      <c r="BD708" s="575"/>
      <c r="BE708" s="575"/>
      <c r="BF708" s="575"/>
      <c r="BG708" s="575"/>
      <c r="BH708" s="575"/>
      <c r="BI708" s="575"/>
      <c r="BJ708" s="575"/>
      <c r="BK708" s="575"/>
      <c r="BL708" s="575"/>
      <c r="BM708" s="575"/>
      <c r="BN708" s="575"/>
      <c r="BO708" s="575"/>
      <c r="BP708" s="575"/>
      <c r="BQ708" s="575"/>
      <c r="BR708" s="575"/>
      <c r="BS708" s="575"/>
      <c r="BT708" s="575"/>
      <c r="BU708" s="575"/>
      <c r="BV708" s="575"/>
      <c r="BW708" s="575"/>
      <c r="BX708" s="575"/>
      <c r="BY708" s="575"/>
      <c r="BZ708" s="575"/>
      <c r="CA708" s="575"/>
      <c r="CB708" s="575"/>
      <c r="CC708" s="575"/>
      <c r="CD708" s="575"/>
      <c r="CE708" s="575"/>
      <c r="CF708" s="575"/>
      <c r="CG708" s="575"/>
      <c r="CH708" s="575"/>
      <c r="CI708" s="575"/>
      <c r="CJ708" s="575"/>
      <c r="CK708" s="575"/>
      <c r="CL708" s="575"/>
      <c r="CM708" s="575"/>
      <c r="CN708" s="575"/>
      <c r="CO708" s="575"/>
      <c r="CP708" s="575"/>
      <c r="CQ708" s="575"/>
      <c r="CR708" s="575"/>
      <c r="CS708" s="575"/>
      <c r="CT708" s="575"/>
      <c r="CU708" s="575"/>
      <c r="CV708" s="575"/>
      <c r="CW708" s="575"/>
      <c r="CX708" s="575"/>
      <c r="CY708" s="575"/>
      <c r="CZ708" s="575"/>
      <c r="DA708" s="575"/>
      <c r="DB708" s="575"/>
      <c r="DC708" s="575"/>
      <c r="DD708" s="575"/>
      <c r="DE708" s="575"/>
      <c r="DF708" s="575"/>
      <c r="DG708" s="575"/>
      <c r="DH708" s="575"/>
      <c r="DI708" s="575"/>
      <c r="DJ708" s="575"/>
      <c r="DK708" s="575"/>
      <c r="DL708" s="575"/>
      <c r="DM708" s="575"/>
      <c r="DN708" s="575"/>
      <c r="DO708" s="575"/>
      <c r="DP708" s="575"/>
      <c r="DQ708" s="575"/>
      <c r="DR708" s="575"/>
      <c r="DS708" s="575"/>
      <c r="DT708" s="575"/>
      <c r="DU708" s="575"/>
      <c r="DV708" s="575"/>
      <c r="DW708" s="575"/>
      <c r="DX708" s="575"/>
      <c r="DY708" s="575"/>
      <c r="DZ708" s="575"/>
      <c r="EA708" s="575"/>
      <c r="EB708" s="575"/>
      <c r="EC708" s="575"/>
      <c r="ED708" s="575"/>
      <c r="EE708" s="575"/>
      <c r="EF708" s="575"/>
      <c r="EG708" s="575"/>
    </row>
    <row r="709" spans="1:137">
      <c r="A709" s="575"/>
      <c r="B709" s="575"/>
      <c r="C709" s="575"/>
      <c r="D709" s="575"/>
      <c r="E709" s="575"/>
      <c r="F709" s="575"/>
      <c r="G709" s="575"/>
      <c r="H709" s="575"/>
      <c r="I709" s="575"/>
      <c r="J709" s="575"/>
      <c r="K709" s="575"/>
      <c r="L709" s="575"/>
      <c r="M709" s="575"/>
      <c r="N709" s="575"/>
      <c r="O709" s="575"/>
      <c r="P709" s="575"/>
      <c r="Q709" s="575"/>
      <c r="R709" s="575"/>
      <c r="S709" s="575"/>
      <c r="T709" s="575"/>
      <c r="U709" s="575"/>
      <c r="V709" s="575"/>
      <c r="W709" s="575"/>
      <c r="X709" s="575"/>
      <c r="Y709" s="575"/>
      <c r="Z709" s="575"/>
      <c r="AA709" s="575"/>
      <c r="AB709" s="575"/>
      <c r="AC709" s="575"/>
      <c r="AD709" s="575"/>
      <c r="AE709" s="575"/>
      <c r="AF709" s="575"/>
      <c r="AG709" s="575"/>
      <c r="AH709" s="575"/>
      <c r="AI709" s="575"/>
      <c r="AJ709" s="575"/>
      <c r="AK709" s="575"/>
      <c r="AL709" s="575"/>
      <c r="AM709" s="575"/>
      <c r="AN709" s="575"/>
      <c r="AO709" s="575"/>
      <c r="AP709" s="575"/>
      <c r="AQ709" s="575"/>
      <c r="AR709" s="575"/>
      <c r="AS709" s="575"/>
      <c r="AT709" s="575"/>
      <c r="AU709" s="575"/>
      <c r="AV709" s="575"/>
      <c r="AW709" s="575"/>
      <c r="AX709" s="575"/>
      <c r="AY709" s="575"/>
      <c r="AZ709" s="575"/>
      <c r="BA709" s="575"/>
      <c r="BB709" s="575"/>
      <c r="BC709" s="575"/>
      <c r="BD709" s="575"/>
      <c r="BE709" s="575"/>
      <c r="BF709" s="575"/>
      <c r="BG709" s="575"/>
      <c r="BH709" s="575"/>
      <c r="BI709" s="575"/>
      <c r="BJ709" s="575"/>
      <c r="BK709" s="575"/>
      <c r="BL709" s="575"/>
      <c r="BM709" s="575"/>
      <c r="BN709" s="575"/>
      <c r="BO709" s="575"/>
      <c r="BP709" s="575"/>
      <c r="BQ709" s="575"/>
      <c r="BR709" s="575"/>
      <c r="BS709" s="575"/>
      <c r="BT709" s="575"/>
      <c r="BU709" s="575"/>
      <c r="BV709" s="575"/>
      <c r="BW709" s="575"/>
      <c r="BX709" s="575"/>
      <c r="BY709" s="575"/>
      <c r="BZ709" s="575"/>
      <c r="CA709" s="575"/>
      <c r="CB709" s="575"/>
      <c r="CC709" s="575"/>
      <c r="CD709" s="575"/>
      <c r="CE709" s="575"/>
      <c r="CF709" s="575"/>
      <c r="CG709" s="575"/>
      <c r="CH709" s="575"/>
      <c r="CI709" s="575"/>
      <c r="CJ709" s="575"/>
      <c r="CK709" s="575"/>
      <c r="CL709" s="575"/>
      <c r="CM709" s="575"/>
      <c r="CN709" s="575"/>
      <c r="CO709" s="575"/>
      <c r="CP709" s="575"/>
      <c r="CQ709" s="575"/>
      <c r="CR709" s="575"/>
      <c r="CS709" s="575"/>
      <c r="CT709" s="575"/>
      <c r="CU709" s="575"/>
      <c r="CV709" s="575"/>
      <c r="CW709" s="575"/>
      <c r="CX709" s="575"/>
      <c r="CY709" s="575"/>
      <c r="CZ709" s="575"/>
      <c r="DA709" s="575"/>
      <c r="DB709" s="575"/>
      <c r="DC709" s="575"/>
      <c r="DD709" s="575"/>
      <c r="DE709" s="575"/>
      <c r="DF709" s="575"/>
      <c r="DG709" s="575"/>
      <c r="DH709" s="575"/>
      <c r="DI709" s="575"/>
      <c r="DJ709" s="575"/>
      <c r="DK709" s="575"/>
      <c r="DL709" s="575"/>
      <c r="DM709" s="575"/>
      <c r="DN709" s="575"/>
      <c r="DO709" s="575"/>
      <c r="DP709" s="575"/>
      <c r="DQ709" s="575"/>
      <c r="DR709" s="575"/>
      <c r="DS709" s="575"/>
      <c r="DT709" s="575"/>
      <c r="DU709" s="575"/>
      <c r="DV709" s="575"/>
      <c r="DW709" s="575"/>
      <c r="DX709" s="575"/>
      <c r="DY709" s="575"/>
      <c r="DZ709" s="575"/>
      <c r="EA709" s="575"/>
      <c r="EB709" s="575"/>
      <c r="EC709" s="575"/>
      <c r="ED709" s="575"/>
      <c r="EE709" s="575"/>
      <c r="EF709" s="575"/>
      <c r="EG709" s="575"/>
    </row>
    <row r="710" spans="1:137">
      <c r="A710" s="575"/>
      <c r="B710" s="575"/>
      <c r="C710" s="575"/>
      <c r="D710" s="575"/>
      <c r="E710" s="575"/>
      <c r="F710" s="575"/>
      <c r="G710" s="575"/>
      <c r="H710" s="575"/>
      <c r="I710" s="575"/>
      <c r="J710" s="575"/>
      <c r="K710" s="575"/>
      <c r="L710" s="575"/>
      <c r="M710" s="575"/>
      <c r="N710" s="575"/>
      <c r="O710" s="575"/>
      <c r="P710" s="575"/>
      <c r="Q710" s="575"/>
      <c r="R710" s="575"/>
      <c r="S710" s="575"/>
      <c r="T710" s="575"/>
      <c r="U710" s="575"/>
      <c r="V710" s="575"/>
      <c r="W710" s="575"/>
      <c r="X710" s="575"/>
      <c r="Y710" s="575"/>
      <c r="Z710" s="575"/>
      <c r="AA710" s="575"/>
      <c r="AB710" s="575"/>
      <c r="AC710" s="575"/>
      <c r="AD710" s="575"/>
      <c r="AE710" s="575"/>
      <c r="AF710" s="575"/>
      <c r="AG710" s="575"/>
      <c r="AH710" s="575"/>
      <c r="AI710" s="575"/>
      <c r="AJ710" s="575"/>
      <c r="AK710" s="575"/>
      <c r="AL710" s="575"/>
      <c r="AM710" s="575"/>
      <c r="AN710" s="575"/>
      <c r="AO710" s="575"/>
      <c r="AP710" s="575"/>
      <c r="AQ710" s="575"/>
      <c r="AR710" s="575"/>
      <c r="AS710" s="575"/>
      <c r="AT710" s="575"/>
      <c r="AU710" s="575"/>
      <c r="AV710" s="575"/>
      <c r="AW710" s="575"/>
      <c r="AX710" s="575"/>
      <c r="AY710" s="575"/>
      <c r="AZ710" s="575"/>
      <c r="BA710" s="575"/>
      <c r="BB710" s="575"/>
      <c r="BC710" s="575"/>
      <c r="BD710" s="575"/>
      <c r="BE710" s="575"/>
      <c r="BF710" s="575"/>
      <c r="BG710" s="575"/>
      <c r="BH710" s="575"/>
      <c r="BI710" s="575"/>
      <c r="BJ710" s="575"/>
      <c r="BK710" s="575"/>
      <c r="BL710" s="575"/>
      <c r="BM710" s="575"/>
      <c r="BN710" s="575"/>
      <c r="BO710" s="575"/>
      <c r="BP710" s="575"/>
      <c r="BQ710" s="575"/>
      <c r="BR710" s="575"/>
      <c r="BS710" s="575"/>
      <c r="BT710" s="575"/>
      <c r="BU710" s="575"/>
      <c r="BV710" s="575"/>
      <c r="BW710" s="575"/>
      <c r="BX710" s="575"/>
      <c r="BY710" s="575"/>
      <c r="BZ710" s="575"/>
      <c r="CA710" s="575"/>
      <c r="CB710" s="575"/>
      <c r="CC710" s="575"/>
      <c r="CD710" s="575"/>
      <c r="CE710" s="575"/>
      <c r="CF710" s="575"/>
      <c r="CG710" s="575"/>
      <c r="CH710" s="575"/>
      <c r="CI710" s="575"/>
      <c r="CJ710" s="575"/>
      <c r="CK710" s="575"/>
      <c r="CL710" s="575"/>
      <c r="CM710" s="575"/>
      <c r="CN710" s="575"/>
      <c r="CO710" s="575"/>
      <c r="CP710" s="575"/>
      <c r="CQ710" s="575"/>
      <c r="CR710" s="575"/>
      <c r="CS710" s="575"/>
      <c r="CT710" s="575"/>
      <c r="CU710" s="575"/>
      <c r="CV710" s="575"/>
      <c r="CW710" s="575"/>
      <c r="CX710" s="575"/>
      <c r="CY710" s="575"/>
      <c r="CZ710" s="575"/>
      <c r="DA710" s="575"/>
      <c r="DB710" s="575"/>
      <c r="DC710" s="575"/>
      <c r="DD710" s="575"/>
      <c r="DE710" s="575"/>
      <c r="DF710" s="575"/>
      <c r="DG710" s="575"/>
      <c r="DH710" s="575"/>
      <c r="DI710" s="575"/>
      <c r="DJ710" s="575"/>
      <c r="DK710" s="575"/>
      <c r="DL710" s="575"/>
      <c r="DM710" s="575"/>
      <c r="DN710" s="575"/>
      <c r="DO710" s="575"/>
      <c r="DP710" s="575"/>
      <c r="DQ710" s="575"/>
      <c r="DR710" s="575"/>
      <c r="DS710" s="575"/>
      <c r="DT710" s="575"/>
      <c r="DU710" s="575"/>
      <c r="DV710" s="575"/>
      <c r="DW710" s="575"/>
      <c r="DX710" s="575"/>
      <c r="DY710" s="575"/>
      <c r="DZ710" s="575"/>
      <c r="EA710" s="575"/>
      <c r="EB710" s="575"/>
      <c r="EC710" s="575"/>
      <c r="ED710" s="575"/>
      <c r="EE710" s="575"/>
      <c r="EF710" s="575"/>
      <c r="EG710" s="575"/>
    </row>
    <row r="711" spans="1:137">
      <c r="A711" s="575"/>
      <c r="B711" s="575"/>
      <c r="C711" s="575"/>
      <c r="D711" s="575"/>
      <c r="E711" s="575"/>
      <c r="F711" s="575"/>
      <c r="G711" s="575"/>
      <c r="H711" s="575"/>
      <c r="I711" s="575"/>
      <c r="J711" s="575"/>
      <c r="K711" s="575"/>
      <c r="L711" s="575"/>
      <c r="M711" s="575"/>
      <c r="N711" s="575"/>
      <c r="O711" s="575"/>
      <c r="P711" s="575"/>
      <c r="Q711" s="575"/>
      <c r="R711" s="575"/>
      <c r="S711" s="575"/>
      <c r="T711" s="575"/>
      <c r="U711" s="575"/>
      <c r="V711" s="575"/>
      <c r="W711" s="575"/>
      <c r="X711" s="575"/>
      <c r="Y711" s="575"/>
      <c r="Z711" s="575"/>
      <c r="AA711" s="575"/>
      <c r="AB711" s="575"/>
      <c r="AC711" s="575"/>
      <c r="AD711" s="575"/>
      <c r="AE711" s="575"/>
      <c r="AF711" s="575"/>
      <c r="AG711" s="575"/>
      <c r="AH711" s="575"/>
      <c r="AI711" s="575"/>
      <c r="AJ711" s="575"/>
      <c r="AK711" s="575"/>
      <c r="AL711" s="575"/>
      <c r="AM711" s="575"/>
      <c r="AN711" s="575"/>
      <c r="AO711" s="575"/>
      <c r="AP711" s="575"/>
      <c r="AQ711" s="575"/>
      <c r="AR711" s="575"/>
      <c r="AS711" s="575"/>
      <c r="AT711" s="575"/>
      <c r="AU711" s="575"/>
      <c r="AV711" s="575"/>
      <c r="AW711" s="575"/>
      <c r="AX711" s="575"/>
      <c r="AY711" s="575"/>
      <c r="AZ711" s="575"/>
      <c r="BA711" s="575"/>
      <c r="BB711" s="575"/>
      <c r="BC711" s="575"/>
      <c r="BD711" s="575"/>
      <c r="BE711" s="575"/>
      <c r="BF711" s="575"/>
      <c r="BG711" s="575"/>
      <c r="BH711" s="575"/>
      <c r="BI711" s="575"/>
      <c r="BJ711" s="575"/>
      <c r="BK711" s="575"/>
      <c r="BL711" s="575"/>
      <c r="BM711" s="575"/>
      <c r="BN711" s="575"/>
      <c r="BO711" s="575"/>
      <c r="BP711" s="575"/>
      <c r="BQ711" s="575"/>
      <c r="BR711" s="575"/>
      <c r="BS711" s="575"/>
      <c r="BT711" s="575"/>
      <c r="BU711" s="575"/>
      <c r="BV711" s="575"/>
      <c r="BW711" s="575"/>
      <c r="BX711" s="575"/>
      <c r="BY711" s="575"/>
      <c r="BZ711" s="575"/>
      <c r="CA711" s="575"/>
      <c r="CB711" s="575"/>
      <c r="CC711" s="575"/>
      <c r="CD711" s="575"/>
      <c r="CE711" s="575"/>
      <c r="CF711" s="575"/>
      <c r="CG711" s="575"/>
      <c r="CH711" s="575"/>
      <c r="CI711" s="575"/>
      <c r="CJ711" s="575"/>
      <c r="CK711" s="575"/>
      <c r="CL711" s="575"/>
      <c r="CM711" s="575"/>
      <c r="CN711" s="575"/>
      <c r="CO711" s="575"/>
      <c r="CP711" s="575"/>
      <c r="CQ711" s="575"/>
      <c r="CR711" s="575"/>
      <c r="CS711" s="575"/>
      <c r="CT711" s="575"/>
      <c r="CU711" s="575"/>
      <c r="CV711" s="575"/>
      <c r="CW711" s="575"/>
      <c r="CX711" s="575"/>
      <c r="CY711" s="575"/>
      <c r="CZ711" s="575"/>
      <c r="DA711" s="575"/>
      <c r="DB711" s="575"/>
      <c r="DC711" s="575"/>
      <c r="DD711" s="575"/>
      <c r="DE711" s="575"/>
      <c r="DF711" s="575"/>
      <c r="DG711" s="575"/>
      <c r="DH711" s="575"/>
      <c r="DI711" s="575"/>
      <c r="DJ711" s="575"/>
      <c r="DK711" s="575"/>
      <c r="DL711" s="575"/>
      <c r="DM711" s="575"/>
      <c r="DN711" s="575"/>
      <c r="DO711" s="575"/>
      <c r="DP711" s="575"/>
      <c r="DQ711" s="575"/>
      <c r="DR711" s="575"/>
      <c r="DS711" s="575"/>
      <c r="DT711" s="575"/>
      <c r="DU711" s="575"/>
      <c r="DV711" s="575"/>
      <c r="DW711" s="575"/>
      <c r="DX711" s="575"/>
      <c r="DY711" s="575"/>
      <c r="DZ711" s="575"/>
      <c r="EA711" s="575"/>
      <c r="EB711" s="575"/>
      <c r="EC711" s="575"/>
      <c r="ED711" s="575"/>
      <c r="EE711" s="575"/>
      <c r="EF711" s="575"/>
      <c r="EG711" s="575"/>
    </row>
    <row r="712" spans="1:137">
      <c r="A712" s="575"/>
      <c r="B712" s="575"/>
      <c r="C712" s="575"/>
      <c r="D712" s="575"/>
      <c r="E712" s="575"/>
      <c r="F712" s="575"/>
      <c r="G712" s="575"/>
      <c r="H712" s="575"/>
      <c r="I712" s="575"/>
      <c r="J712" s="575"/>
      <c r="K712" s="575"/>
      <c r="L712" s="575"/>
      <c r="M712" s="575"/>
      <c r="N712" s="575"/>
      <c r="O712" s="575"/>
      <c r="P712" s="575"/>
      <c r="Q712" s="575"/>
      <c r="R712" s="575"/>
      <c r="S712" s="575"/>
      <c r="T712" s="575"/>
      <c r="U712" s="575"/>
      <c r="V712" s="575"/>
      <c r="W712" s="575"/>
      <c r="X712" s="575"/>
      <c r="Y712" s="575"/>
      <c r="Z712" s="575"/>
      <c r="AA712" s="575"/>
      <c r="AB712" s="575"/>
      <c r="AC712" s="575"/>
      <c r="AD712" s="575"/>
      <c r="AE712" s="575"/>
      <c r="AF712" s="575"/>
      <c r="AG712" s="575"/>
      <c r="AH712" s="575"/>
      <c r="AI712" s="575"/>
      <c r="AJ712" s="575"/>
      <c r="AK712" s="575"/>
      <c r="AL712" s="575"/>
      <c r="AM712" s="575"/>
      <c r="AN712" s="575"/>
      <c r="AO712" s="575"/>
      <c r="AP712" s="575"/>
      <c r="AQ712" s="575"/>
      <c r="AR712" s="575"/>
      <c r="AS712" s="575"/>
      <c r="AT712" s="575"/>
      <c r="AU712" s="575"/>
      <c r="AV712" s="575"/>
      <c r="AW712" s="575"/>
      <c r="AX712" s="575"/>
      <c r="AY712" s="575"/>
      <c r="AZ712" s="575"/>
      <c r="BA712" s="575"/>
      <c r="BB712" s="575"/>
      <c r="BC712" s="575"/>
      <c r="BD712" s="575"/>
      <c r="BE712" s="575"/>
      <c r="BF712" s="575"/>
      <c r="BG712" s="575"/>
      <c r="BH712" s="575"/>
      <c r="BI712" s="575"/>
      <c r="BJ712" s="575"/>
      <c r="BK712" s="575"/>
      <c r="BL712" s="575"/>
      <c r="BM712" s="575"/>
      <c r="BN712" s="575"/>
      <c r="BO712" s="575"/>
      <c r="BP712" s="575"/>
      <c r="BQ712" s="575"/>
      <c r="BR712" s="575"/>
      <c r="BS712" s="575"/>
      <c r="BT712" s="575"/>
      <c r="BU712" s="575"/>
      <c r="BV712" s="575"/>
      <c r="BW712" s="575"/>
      <c r="BX712" s="575"/>
      <c r="BY712" s="575"/>
      <c r="BZ712" s="575"/>
      <c r="CA712" s="575"/>
      <c r="CB712" s="575"/>
      <c r="CC712" s="575"/>
      <c r="CD712" s="575"/>
      <c r="CE712" s="575"/>
      <c r="CF712" s="575"/>
      <c r="CG712" s="575"/>
      <c r="CH712" s="575"/>
      <c r="CI712" s="575"/>
      <c r="CJ712" s="575"/>
      <c r="CK712" s="575"/>
      <c r="CL712" s="575"/>
      <c r="CM712" s="575"/>
      <c r="CN712" s="575"/>
      <c r="CO712" s="575"/>
      <c r="CP712" s="575"/>
      <c r="CQ712" s="575"/>
      <c r="CR712" s="575"/>
      <c r="CS712" s="575"/>
      <c r="CT712" s="575"/>
      <c r="CU712" s="575"/>
      <c r="CV712" s="575"/>
      <c r="CW712" s="575"/>
      <c r="CX712" s="575"/>
      <c r="CY712" s="575"/>
      <c r="CZ712" s="575"/>
      <c r="DA712" s="575"/>
      <c r="DB712" s="575"/>
      <c r="DC712" s="575"/>
      <c r="DD712" s="575"/>
      <c r="DE712" s="575"/>
      <c r="DF712" s="575"/>
      <c r="DG712" s="575"/>
      <c r="DH712" s="575"/>
      <c r="DI712" s="575"/>
      <c r="DJ712" s="575"/>
      <c r="DK712" s="575"/>
      <c r="DL712" s="575"/>
      <c r="DM712" s="575"/>
      <c r="DN712" s="575"/>
      <c r="DO712" s="575"/>
      <c r="DP712" s="575"/>
      <c r="DQ712" s="575"/>
      <c r="DR712" s="575"/>
      <c r="DS712" s="575"/>
      <c r="DT712" s="575"/>
      <c r="DU712" s="575"/>
      <c r="DV712" s="575"/>
      <c r="DW712" s="575"/>
      <c r="DX712" s="575"/>
      <c r="DY712" s="575"/>
      <c r="DZ712" s="575"/>
      <c r="EA712" s="575"/>
      <c r="EB712" s="575"/>
      <c r="EC712" s="575"/>
      <c r="ED712" s="575"/>
      <c r="EE712" s="575"/>
      <c r="EF712" s="575"/>
      <c r="EG712" s="575"/>
    </row>
    <row r="713" spans="1:137">
      <c r="A713" s="575"/>
      <c r="B713" s="575"/>
      <c r="C713" s="575"/>
      <c r="D713" s="575"/>
      <c r="E713" s="575"/>
      <c r="F713" s="575"/>
      <c r="G713" s="575"/>
      <c r="H713" s="575"/>
      <c r="I713" s="575"/>
      <c r="J713" s="575"/>
      <c r="K713" s="575"/>
      <c r="L713" s="575"/>
      <c r="M713" s="575"/>
      <c r="N713" s="575"/>
      <c r="O713" s="575"/>
      <c r="P713" s="575"/>
      <c r="Q713" s="575"/>
      <c r="R713" s="575"/>
      <c r="S713" s="575"/>
      <c r="T713" s="575"/>
      <c r="U713" s="575"/>
      <c r="V713" s="575"/>
      <c r="W713" s="575"/>
      <c r="X713" s="575"/>
      <c r="Y713" s="575"/>
      <c r="Z713" s="575"/>
      <c r="AA713" s="575"/>
      <c r="AB713" s="575"/>
      <c r="AC713" s="575"/>
      <c r="AD713" s="575"/>
      <c r="AE713" s="575"/>
      <c r="AF713" s="575"/>
      <c r="AG713" s="575"/>
      <c r="AH713" s="575"/>
      <c r="AI713" s="575"/>
      <c r="AJ713" s="575"/>
      <c r="AK713" s="575"/>
      <c r="AL713" s="575"/>
      <c r="AM713" s="575"/>
      <c r="AN713" s="575"/>
      <c r="AO713" s="575"/>
      <c r="AP713" s="575"/>
      <c r="AQ713" s="575"/>
      <c r="AR713" s="575"/>
      <c r="AS713" s="575"/>
      <c r="AT713" s="575"/>
      <c r="AU713" s="575"/>
      <c r="AV713" s="575"/>
      <c r="AW713" s="575"/>
      <c r="AX713" s="575"/>
      <c r="AY713" s="575"/>
      <c r="AZ713" s="575"/>
      <c r="BA713" s="575"/>
      <c r="BB713" s="575"/>
      <c r="BC713" s="575"/>
      <c r="BD713" s="575"/>
      <c r="BE713" s="575"/>
      <c r="BF713" s="575"/>
      <c r="BG713" s="575"/>
      <c r="BH713" s="575"/>
      <c r="BI713" s="575"/>
      <c r="BJ713" s="575"/>
      <c r="BK713" s="575"/>
      <c r="BL713" s="575"/>
      <c r="BM713" s="575"/>
      <c r="BN713" s="575"/>
      <c r="BO713" s="575"/>
      <c r="BP713" s="575"/>
      <c r="BQ713" s="575"/>
      <c r="BR713" s="575"/>
      <c r="BS713" s="575"/>
      <c r="BT713" s="575"/>
      <c r="BU713" s="575"/>
      <c r="BV713" s="575"/>
      <c r="BW713" s="575"/>
      <c r="BX713" s="575"/>
      <c r="BY713" s="575"/>
      <c r="BZ713" s="575"/>
      <c r="CA713" s="575"/>
      <c r="CB713" s="575"/>
      <c r="CC713" s="575"/>
      <c r="CD713" s="575"/>
      <c r="CE713" s="575"/>
      <c r="CF713" s="575"/>
      <c r="CG713" s="575"/>
      <c r="CH713" s="575"/>
      <c r="CI713" s="575"/>
      <c r="CJ713" s="575"/>
      <c r="CK713" s="575"/>
      <c r="CL713" s="575"/>
      <c r="CM713" s="575"/>
      <c r="CN713" s="575"/>
      <c r="CO713" s="575"/>
      <c r="CP713" s="575"/>
      <c r="CQ713" s="575"/>
      <c r="CR713" s="575"/>
      <c r="CS713" s="575"/>
      <c r="CT713" s="575"/>
      <c r="CU713" s="575"/>
      <c r="CV713" s="575"/>
      <c r="CW713" s="575"/>
      <c r="CX713" s="575"/>
      <c r="CY713" s="575"/>
      <c r="CZ713" s="575"/>
      <c r="DA713" s="575"/>
      <c r="DB713" s="575"/>
      <c r="DC713" s="575"/>
      <c r="DD713" s="575"/>
      <c r="DE713" s="575"/>
      <c r="DF713" s="575"/>
      <c r="DG713" s="575"/>
      <c r="DH713" s="575"/>
      <c r="DI713" s="575"/>
      <c r="DJ713" s="575"/>
      <c r="DK713" s="575"/>
      <c r="DL713" s="575"/>
      <c r="DM713" s="575"/>
      <c r="DN713" s="575"/>
      <c r="DO713" s="575"/>
      <c r="DP713" s="575"/>
      <c r="DQ713" s="575"/>
      <c r="DR713" s="575"/>
      <c r="DS713" s="575"/>
      <c r="DT713" s="575"/>
      <c r="DU713" s="575"/>
      <c r="DV713" s="575"/>
      <c r="DW713" s="575"/>
      <c r="DX713" s="575"/>
      <c r="DY713" s="575"/>
      <c r="DZ713" s="575"/>
      <c r="EA713" s="575"/>
      <c r="EB713" s="575"/>
      <c r="EC713" s="575"/>
      <c r="ED713" s="575"/>
      <c r="EE713" s="575"/>
      <c r="EF713" s="575"/>
      <c r="EG713" s="575"/>
    </row>
    <row r="714" spans="1:137">
      <c r="A714" s="575"/>
      <c r="B714" s="575"/>
      <c r="C714" s="575"/>
      <c r="D714" s="575"/>
      <c r="E714" s="575"/>
      <c r="F714" s="575"/>
      <c r="G714" s="575"/>
      <c r="H714" s="575"/>
      <c r="I714" s="575"/>
      <c r="J714" s="575"/>
      <c r="K714" s="575"/>
      <c r="L714" s="575"/>
      <c r="M714" s="575"/>
      <c r="N714" s="575"/>
      <c r="O714" s="575"/>
      <c r="P714" s="575"/>
      <c r="Q714" s="575"/>
      <c r="R714" s="575"/>
      <c r="S714" s="575"/>
      <c r="T714" s="575"/>
      <c r="U714" s="575"/>
      <c r="V714" s="575"/>
      <c r="W714" s="575"/>
      <c r="X714" s="575"/>
      <c r="Y714" s="575"/>
      <c r="Z714" s="575"/>
      <c r="AA714" s="575"/>
      <c r="AB714" s="575"/>
      <c r="AC714" s="575"/>
      <c r="AD714" s="575"/>
      <c r="AE714" s="575"/>
      <c r="AF714" s="575"/>
      <c r="AG714" s="575"/>
      <c r="AH714" s="575"/>
      <c r="AI714" s="575"/>
      <c r="AJ714" s="575"/>
      <c r="AK714" s="575"/>
      <c r="AL714" s="575"/>
      <c r="AM714" s="575"/>
      <c r="AN714" s="575"/>
      <c r="AO714" s="575"/>
      <c r="AP714" s="575"/>
      <c r="AQ714" s="575"/>
      <c r="AR714" s="575"/>
      <c r="AS714" s="575"/>
      <c r="AT714" s="575"/>
      <c r="AU714" s="575"/>
      <c r="AV714" s="575"/>
      <c r="AW714" s="575"/>
      <c r="AX714" s="575"/>
      <c r="AY714" s="575"/>
      <c r="AZ714" s="575"/>
      <c r="BA714" s="575"/>
      <c r="BB714" s="575"/>
      <c r="BC714" s="575"/>
      <c r="BD714" s="575"/>
      <c r="BE714" s="575"/>
      <c r="BF714" s="575"/>
      <c r="BG714" s="575"/>
      <c r="BH714" s="575"/>
      <c r="BI714" s="575"/>
      <c r="BJ714" s="575"/>
      <c r="BK714" s="575"/>
      <c r="BL714" s="575"/>
      <c r="BM714" s="575"/>
      <c r="BN714" s="575"/>
      <c r="BO714" s="575"/>
      <c r="BP714" s="575"/>
      <c r="BQ714" s="575"/>
      <c r="BR714" s="575"/>
      <c r="BS714" s="575"/>
      <c r="BT714" s="575"/>
      <c r="BU714" s="575"/>
      <c r="BV714" s="575"/>
      <c r="BW714" s="575"/>
      <c r="BX714" s="575"/>
      <c r="BY714" s="575"/>
      <c r="BZ714" s="575"/>
      <c r="CA714" s="575"/>
      <c r="CB714" s="575"/>
      <c r="CC714" s="575"/>
      <c r="CD714" s="575"/>
      <c r="CE714" s="575"/>
      <c r="CF714" s="575"/>
      <c r="CG714" s="575"/>
      <c r="CH714" s="575"/>
      <c r="CI714" s="575"/>
      <c r="CJ714" s="575"/>
      <c r="CK714" s="575"/>
      <c r="CL714" s="575"/>
      <c r="CM714" s="575"/>
      <c r="CN714" s="575"/>
      <c r="CO714" s="575"/>
      <c r="CP714" s="575"/>
      <c r="CQ714" s="575"/>
      <c r="CR714" s="575"/>
      <c r="CS714" s="575"/>
      <c r="CT714" s="575"/>
      <c r="CU714" s="575"/>
      <c r="CV714" s="575"/>
      <c r="CW714" s="575"/>
      <c r="CX714" s="575"/>
      <c r="CY714" s="575"/>
      <c r="CZ714" s="575"/>
      <c r="DA714" s="575"/>
      <c r="DB714" s="575"/>
      <c r="DC714" s="575"/>
      <c r="DD714" s="575"/>
      <c r="DE714" s="575"/>
      <c r="DF714" s="575"/>
      <c r="DG714" s="575"/>
      <c r="DH714" s="575"/>
      <c r="DI714" s="575"/>
      <c r="DJ714" s="575"/>
      <c r="DK714" s="575"/>
      <c r="DL714" s="575"/>
      <c r="DM714" s="575"/>
      <c r="DN714" s="575"/>
      <c r="DO714" s="575"/>
      <c r="DP714" s="575"/>
      <c r="DQ714" s="575"/>
      <c r="DR714" s="575"/>
      <c r="DS714" s="575"/>
      <c r="DT714" s="575"/>
      <c r="DU714" s="575"/>
      <c r="DV714" s="575"/>
      <c r="DW714" s="575"/>
      <c r="DX714" s="575"/>
      <c r="DY714" s="575"/>
      <c r="DZ714" s="575"/>
      <c r="EA714" s="575"/>
      <c r="EB714" s="575"/>
      <c r="EC714" s="575"/>
      <c r="ED714" s="575"/>
      <c r="EE714" s="575"/>
      <c r="EF714" s="575"/>
      <c r="EG714" s="575"/>
    </row>
    <row r="715" spans="1:137">
      <c r="A715" s="575"/>
      <c r="B715" s="575"/>
      <c r="C715" s="575"/>
      <c r="D715" s="575"/>
      <c r="E715" s="575"/>
      <c r="F715" s="575"/>
      <c r="G715" s="575"/>
      <c r="H715" s="575"/>
      <c r="I715" s="575"/>
      <c r="J715" s="575"/>
      <c r="K715" s="575"/>
      <c r="L715" s="575"/>
      <c r="M715" s="575"/>
      <c r="N715" s="575"/>
      <c r="O715" s="575"/>
      <c r="P715" s="575"/>
      <c r="Q715" s="575"/>
      <c r="R715" s="575"/>
      <c r="S715" s="575"/>
      <c r="T715" s="575"/>
      <c r="U715" s="575"/>
      <c r="V715" s="575"/>
      <c r="W715" s="575"/>
      <c r="X715" s="575"/>
      <c r="Y715" s="575"/>
      <c r="Z715" s="575"/>
      <c r="AA715" s="575"/>
      <c r="AB715" s="575"/>
      <c r="AC715" s="575"/>
      <c r="AD715" s="575"/>
      <c r="AE715" s="575"/>
      <c r="AF715" s="575"/>
      <c r="AG715" s="575"/>
      <c r="AH715" s="575"/>
      <c r="AI715" s="575"/>
      <c r="AJ715" s="575"/>
      <c r="AK715" s="575"/>
      <c r="AL715" s="575"/>
      <c r="AM715" s="575"/>
      <c r="AN715" s="575"/>
      <c r="AO715" s="575"/>
      <c r="AP715" s="575"/>
      <c r="AQ715" s="575"/>
      <c r="AR715" s="575"/>
      <c r="AS715" s="575"/>
      <c r="AT715" s="575"/>
      <c r="AU715" s="575"/>
      <c r="AV715" s="575"/>
      <c r="AW715" s="575"/>
      <c r="AX715" s="575"/>
      <c r="AY715" s="575"/>
      <c r="AZ715" s="575"/>
      <c r="BA715" s="575"/>
      <c r="BB715" s="575"/>
      <c r="BC715" s="575"/>
      <c r="BD715" s="575"/>
      <c r="BE715" s="575"/>
      <c r="BF715" s="575"/>
      <c r="BG715" s="575"/>
      <c r="BH715" s="575"/>
      <c r="BI715" s="575"/>
      <c r="BJ715" s="575"/>
      <c r="BK715" s="575"/>
      <c r="BL715" s="575"/>
      <c r="BM715" s="575"/>
      <c r="BN715" s="575"/>
      <c r="BO715" s="575"/>
      <c r="BP715" s="575"/>
      <c r="BQ715" s="575"/>
      <c r="BR715" s="575"/>
      <c r="BS715" s="575"/>
      <c r="BT715" s="575"/>
      <c r="BU715" s="575"/>
      <c r="BV715" s="575"/>
      <c r="BW715" s="575"/>
      <c r="BX715" s="575"/>
      <c r="BY715" s="575"/>
      <c r="BZ715" s="575"/>
      <c r="CA715" s="575"/>
      <c r="CB715" s="575"/>
      <c r="CC715" s="575"/>
      <c r="CD715" s="575"/>
      <c r="CE715" s="575"/>
      <c r="CF715" s="575"/>
      <c r="CG715" s="575"/>
      <c r="CH715" s="575"/>
      <c r="CI715" s="575"/>
      <c r="CJ715" s="575"/>
      <c r="CK715" s="575"/>
      <c r="CL715" s="575"/>
      <c r="CM715" s="575"/>
      <c r="CN715" s="575"/>
      <c r="CO715" s="575"/>
      <c r="CP715" s="575"/>
      <c r="CQ715" s="575"/>
      <c r="CR715" s="575"/>
      <c r="CS715" s="575"/>
      <c r="CT715" s="575"/>
      <c r="CU715" s="575"/>
      <c r="CV715" s="575"/>
      <c r="CW715" s="575"/>
      <c r="CX715" s="575"/>
      <c r="CY715" s="575"/>
      <c r="CZ715" s="575"/>
      <c r="DA715" s="575"/>
      <c r="DB715" s="575"/>
      <c r="DC715" s="575"/>
      <c r="DD715" s="575"/>
      <c r="DE715" s="575"/>
      <c r="DF715" s="575"/>
      <c r="DG715" s="575"/>
      <c r="DH715" s="575"/>
      <c r="DI715" s="575"/>
      <c r="DJ715" s="575"/>
      <c r="DK715" s="575"/>
      <c r="DL715" s="575"/>
      <c r="DM715" s="575"/>
      <c r="DN715" s="575"/>
      <c r="DO715" s="575"/>
      <c r="DP715" s="575"/>
      <c r="DQ715" s="575"/>
      <c r="DR715" s="575"/>
      <c r="DS715" s="575"/>
      <c r="DT715" s="575"/>
      <c r="DU715" s="575"/>
      <c r="DV715" s="575"/>
      <c r="DW715" s="575"/>
      <c r="DX715" s="575"/>
      <c r="DY715" s="575"/>
      <c r="DZ715" s="575"/>
      <c r="EA715" s="575"/>
      <c r="EB715" s="575"/>
      <c r="EC715" s="575"/>
      <c r="ED715" s="575"/>
      <c r="EE715" s="575"/>
      <c r="EF715" s="575"/>
      <c r="EG715" s="575"/>
    </row>
    <row r="716" spans="1:137">
      <c r="A716" s="575"/>
      <c r="B716" s="575"/>
      <c r="C716" s="575"/>
      <c r="D716" s="575"/>
      <c r="E716" s="575"/>
      <c r="F716" s="575"/>
      <c r="G716" s="575"/>
      <c r="H716" s="575"/>
      <c r="I716" s="575"/>
      <c r="J716" s="575"/>
      <c r="K716" s="575"/>
      <c r="L716" s="575"/>
      <c r="M716" s="575"/>
      <c r="N716" s="575"/>
      <c r="O716" s="575"/>
      <c r="P716" s="575"/>
      <c r="Q716" s="575"/>
      <c r="R716" s="575"/>
      <c r="S716" s="575"/>
      <c r="T716" s="575"/>
      <c r="U716" s="575"/>
      <c r="V716" s="575"/>
      <c r="W716" s="575"/>
      <c r="X716" s="575"/>
      <c r="Y716" s="575"/>
      <c r="Z716" s="575"/>
      <c r="AA716" s="575"/>
      <c r="AB716" s="575"/>
      <c r="AC716" s="575"/>
      <c r="AD716" s="575"/>
      <c r="AE716" s="575"/>
      <c r="AF716" s="575"/>
      <c r="AG716" s="575"/>
      <c r="AH716" s="575"/>
      <c r="AI716" s="575"/>
      <c r="AJ716" s="575"/>
      <c r="AK716" s="575"/>
      <c r="AL716" s="575"/>
      <c r="AM716" s="575"/>
      <c r="AN716" s="575"/>
      <c r="AO716" s="575"/>
      <c r="AP716" s="575"/>
      <c r="AQ716" s="575"/>
      <c r="AR716" s="575"/>
      <c r="AS716" s="575"/>
      <c r="AT716" s="575"/>
      <c r="AU716" s="575"/>
      <c r="AV716" s="575"/>
      <c r="AW716" s="575"/>
      <c r="AX716" s="575"/>
      <c r="AY716" s="575"/>
      <c r="AZ716" s="575"/>
      <c r="BA716" s="575"/>
      <c r="BB716" s="575"/>
      <c r="BC716" s="575"/>
      <c r="BD716" s="575"/>
      <c r="BE716" s="575"/>
      <c r="BF716" s="575"/>
      <c r="BG716" s="575"/>
      <c r="BH716" s="575"/>
      <c r="BI716" s="575"/>
      <c r="BJ716" s="575"/>
      <c r="BK716" s="575"/>
      <c r="BL716" s="575"/>
      <c r="BM716" s="575"/>
      <c r="BN716" s="575"/>
      <c r="BO716" s="575"/>
      <c r="BP716" s="575"/>
      <c r="BQ716" s="575"/>
      <c r="BR716" s="575"/>
      <c r="BS716" s="575"/>
      <c r="BT716" s="575"/>
      <c r="BU716" s="575"/>
      <c r="BV716" s="575"/>
      <c r="BW716" s="575"/>
      <c r="BX716" s="575"/>
      <c r="BY716" s="575"/>
      <c r="BZ716" s="575"/>
      <c r="CA716" s="575"/>
      <c r="CB716" s="575"/>
      <c r="CC716" s="575"/>
      <c r="CD716" s="575"/>
      <c r="CE716" s="575"/>
      <c r="CF716" s="575"/>
      <c r="CG716" s="575"/>
      <c r="CH716" s="575"/>
      <c r="CI716" s="575"/>
      <c r="CJ716" s="575"/>
      <c r="CK716" s="575"/>
      <c r="CL716" s="575"/>
      <c r="CM716" s="575"/>
      <c r="CN716" s="575"/>
      <c r="CO716" s="575"/>
      <c r="CP716" s="575"/>
      <c r="CQ716" s="575"/>
      <c r="CR716" s="575"/>
      <c r="CS716" s="575"/>
      <c r="CT716" s="575"/>
      <c r="CU716" s="575"/>
      <c r="CV716" s="575"/>
      <c r="CW716" s="575"/>
      <c r="CX716" s="575"/>
      <c r="CY716" s="575"/>
      <c r="CZ716" s="575"/>
      <c r="DA716" s="575"/>
      <c r="DB716" s="575"/>
      <c r="DC716" s="575"/>
      <c r="DD716" s="575"/>
      <c r="DE716" s="575"/>
      <c r="DF716" s="575"/>
      <c r="DG716" s="575"/>
      <c r="DH716" s="575"/>
      <c r="DI716" s="575"/>
      <c r="DJ716" s="575"/>
      <c r="DK716" s="575"/>
      <c r="DL716" s="575"/>
      <c r="DM716" s="575"/>
      <c r="DN716" s="575"/>
      <c r="DO716" s="575"/>
      <c r="DP716" s="575"/>
      <c r="DQ716" s="575"/>
      <c r="DR716" s="575"/>
      <c r="DS716" s="575"/>
      <c r="DT716" s="575"/>
      <c r="DU716" s="575"/>
      <c r="DV716" s="575"/>
      <c r="DW716" s="575"/>
      <c r="DX716" s="575"/>
      <c r="DY716" s="575"/>
      <c r="DZ716" s="575"/>
      <c r="EA716" s="575"/>
      <c r="EB716" s="575"/>
      <c r="EC716" s="575"/>
      <c r="ED716" s="575"/>
      <c r="EE716" s="575"/>
      <c r="EF716" s="575"/>
      <c r="EG716" s="575"/>
    </row>
    <row r="717" spans="1:137">
      <c r="A717" s="575"/>
      <c r="B717" s="575"/>
      <c r="C717" s="575"/>
      <c r="D717" s="575"/>
      <c r="E717" s="575"/>
      <c r="F717" s="575"/>
      <c r="G717" s="575"/>
      <c r="H717" s="575"/>
      <c r="I717" s="575"/>
      <c r="J717" s="575"/>
      <c r="K717" s="575"/>
      <c r="L717" s="575"/>
      <c r="M717" s="575"/>
      <c r="N717" s="575"/>
      <c r="O717" s="575"/>
      <c r="P717" s="575"/>
      <c r="Q717" s="575"/>
      <c r="R717" s="575"/>
      <c r="S717" s="575"/>
      <c r="T717" s="575"/>
      <c r="U717" s="575"/>
      <c r="V717" s="575"/>
      <c r="W717" s="575"/>
      <c r="X717" s="575"/>
      <c r="Y717" s="575"/>
      <c r="Z717" s="575"/>
      <c r="AA717" s="575"/>
      <c r="AB717" s="575"/>
      <c r="AC717" s="575"/>
      <c r="AD717" s="575"/>
      <c r="AE717" s="575"/>
      <c r="AF717" s="575"/>
      <c r="AG717" s="575"/>
      <c r="AH717" s="575"/>
      <c r="AI717" s="575"/>
      <c r="AJ717" s="575"/>
      <c r="AK717" s="575"/>
      <c r="AL717" s="575"/>
      <c r="AM717" s="575"/>
      <c r="AN717" s="575"/>
      <c r="AO717" s="575"/>
      <c r="AP717" s="575"/>
      <c r="AQ717" s="575"/>
      <c r="AR717" s="575"/>
      <c r="AS717" s="575"/>
      <c r="AT717" s="575"/>
      <c r="AU717" s="575"/>
      <c r="AV717" s="575"/>
      <c r="AW717" s="575"/>
      <c r="AX717" s="575"/>
      <c r="AY717" s="575"/>
      <c r="AZ717" s="575"/>
      <c r="BA717" s="575"/>
      <c r="BB717" s="575"/>
      <c r="BC717" s="575"/>
      <c r="BD717" s="575"/>
      <c r="BE717" s="575"/>
      <c r="BF717" s="575"/>
      <c r="BG717" s="575"/>
      <c r="BH717" s="575"/>
      <c r="BI717" s="575"/>
      <c r="BJ717" s="575"/>
      <c r="BK717" s="575"/>
      <c r="BL717" s="575"/>
      <c r="BM717" s="575"/>
      <c r="BN717" s="575"/>
      <c r="BO717" s="575"/>
      <c r="BP717" s="575"/>
      <c r="BQ717" s="575"/>
      <c r="BR717" s="575"/>
      <c r="BS717" s="575"/>
      <c r="BT717" s="575"/>
      <c r="BU717" s="575"/>
      <c r="BV717" s="575"/>
      <c r="BW717" s="575"/>
      <c r="BX717" s="575"/>
      <c r="BY717" s="575"/>
      <c r="BZ717" s="575"/>
      <c r="CA717" s="575"/>
      <c r="CB717" s="575"/>
      <c r="CC717" s="575"/>
      <c r="CD717" s="575"/>
      <c r="CE717" s="575"/>
      <c r="CF717" s="575"/>
      <c r="CG717" s="575"/>
      <c r="CH717" s="575"/>
      <c r="CI717" s="575"/>
      <c r="CJ717" s="575"/>
      <c r="CK717" s="575"/>
      <c r="CL717" s="575"/>
      <c r="CM717" s="575"/>
      <c r="CN717" s="575"/>
      <c r="CO717" s="575"/>
      <c r="CP717" s="575"/>
      <c r="CQ717" s="575"/>
      <c r="CR717" s="575"/>
      <c r="CS717" s="575"/>
      <c r="CT717" s="575"/>
      <c r="CU717" s="575"/>
      <c r="CV717" s="575"/>
      <c r="CW717" s="575"/>
      <c r="CX717" s="575"/>
      <c r="CY717" s="575"/>
      <c r="CZ717" s="575"/>
      <c r="DA717" s="575"/>
      <c r="DB717" s="575"/>
      <c r="DC717" s="575"/>
      <c r="DD717" s="575"/>
      <c r="DE717" s="575"/>
      <c r="DF717" s="575"/>
      <c r="DG717" s="575"/>
      <c r="DH717" s="575"/>
      <c r="DI717" s="575"/>
      <c r="DJ717" s="575"/>
      <c r="DK717" s="575"/>
      <c r="DL717" s="575"/>
      <c r="DM717" s="575"/>
      <c r="DN717" s="575"/>
      <c r="DO717" s="575"/>
      <c r="DP717" s="575"/>
      <c r="DQ717" s="575"/>
      <c r="DR717" s="575"/>
      <c r="DS717" s="575"/>
      <c r="DT717" s="575"/>
      <c r="DU717" s="575"/>
      <c r="DV717" s="575"/>
      <c r="DW717" s="575"/>
      <c r="DX717" s="575"/>
      <c r="DY717" s="575"/>
      <c r="DZ717" s="575"/>
      <c r="EA717" s="575"/>
      <c r="EB717" s="575"/>
      <c r="EC717" s="575"/>
      <c r="ED717" s="575"/>
      <c r="EE717" s="575"/>
      <c r="EF717" s="575"/>
      <c r="EG717" s="575"/>
    </row>
    <row r="718" spans="1:137">
      <c r="A718" s="575"/>
      <c r="B718" s="575"/>
      <c r="C718" s="575"/>
      <c r="D718" s="575"/>
      <c r="E718" s="575"/>
      <c r="F718" s="575"/>
      <c r="G718" s="575"/>
      <c r="H718" s="575"/>
      <c r="I718" s="575"/>
      <c r="J718" s="575"/>
      <c r="K718" s="575"/>
      <c r="L718" s="575"/>
      <c r="M718" s="575"/>
      <c r="N718" s="575"/>
      <c r="O718" s="575"/>
      <c r="P718" s="575"/>
      <c r="Q718" s="575"/>
      <c r="R718" s="575"/>
      <c r="S718" s="575"/>
      <c r="T718" s="575"/>
      <c r="U718" s="575"/>
      <c r="V718" s="575"/>
      <c r="W718" s="575"/>
      <c r="X718" s="575"/>
      <c r="Y718" s="575"/>
      <c r="Z718" s="575"/>
      <c r="AA718" s="575"/>
      <c r="AB718" s="575"/>
      <c r="AC718" s="575"/>
      <c r="AD718" s="575"/>
      <c r="AE718" s="575"/>
      <c r="AF718" s="575"/>
      <c r="AG718" s="575"/>
      <c r="AH718" s="575"/>
      <c r="AI718" s="575"/>
      <c r="AJ718" s="575"/>
      <c r="AK718" s="575"/>
      <c r="AL718" s="575"/>
      <c r="AM718" s="575"/>
      <c r="AN718" s="575"/>
      <c r="AO718" s="575"/>
      <c r="AP718" s="575"/>
      <c r="AQ718" s="575"/>
      <c r="AR718" s="575"/>
      <c r="AS718" s="575"/>
      <c r="AT718" s="575"/>
      <c r="AU718" s="575"/>
      <c r="AV718" s="575"/>
      <c r="AW718" s="575"/>
      <c r="AX718" s="575"/>
      <c r="AY718" s="575"/>
      <c r="AZ718" s="575"/>
      <c r="BA718" s="575"/>
      <c r="BB718" s="575"/>
      <c r="BC718" s="575"/>
      <c r="BD718" s="575"/>
      <c r="BE718" s="575"/>
      <c r="BF718" s="575"/>
      <c r="BG718" s="575"/>
      <c r="BH718" s="575"/>
      <c r="BI718" s="575"/>
      <c r="BJ718" s="575"/>
      <c r="BK718" s="575"/>
      <c r="BL718" s="575"/>
      <c r="BM718" s="575"/>
      <c r="BN718" s="575"/>
      <c r="BO718" s="575"/>
      <c r="BP718" s="575"/>
      <c r="BQ718" s="575"/>
      <c r="BR718" s="575"/>
      <c r="BS718" s="575"/>
      <c r="BT718" s="575"/>
      <c r="BU718" s="575"/>
      <c r="BV718" s="575"/>
      <c r="BW718" s="575"/>
      <c r="BX718" s="575"/>
      <c r="BY718" s="575"/>
      <c r="BZ718" s="575"/>
      <c r="CA718" s="575"/>
      <c r="CB718" s="575"/>
      <c r="CC718" s="575"/>
      <c r="CD718" s="575"/>
      <c r="CE718" s="575"/>
      <c r="CF718" s="575"/>
      <c r="CG718" s="575"/>
      <c r="CH718" s="575"/>
      <c r="CI718" s="575"/>
      <c r="CJ718" s="575"/>
      <c r="CK718" s="575"/>
      <c r="CL718" s="575"/>
      <c r="CM718" s="575"/>
      <c r="CN718" s="575"/>
      <c r="CO718" s="575"/>
      <c r="CP718" s="575"/>
      <c r="CQ718" s="575"/>
      <c r="CR718" s="575"/>
      <c r="CS718" s="575"/>
      <c r="CT718" s="575"/>
      <c r="CU718" s="575"/>
      <c r="CV718" s="575"/>
      <c r="CW718" s="575"/>
      <c r="CX718" s="575"/>
      <c r="CY718" s="575"/>
      <c r="CZ718" s="575"/>
      <c r="DA718" s="575"/>
      <c r="DB718" s="575"/>
      <c r="DC718" s="575"/>
      <c r="DD718" s="575"/>
      <c r="DE718" s="575"/>
      <c r="DF718" s="575"/>
      <c r="DG718" s="575"/>
      <c r="DH718" s="575"/>
      <c r="DI718" s="575"/>
      <c r="DJ718" s="575"/>
      <c r="DK718" s="575"/>
      <c r="DL718" s="575"/>
      <c r="DM718" s="575"/>
      <c r="DN718" s="575"/>
      <c r="DO718" s="575"/>
      <c r="DP718" s="575"/>
      <c r="DQ718" s="575"/>
      <c r="DR718" s="575"/>
      <c r="DS718" s="575"/>
      <c r="DT718" s="575"/>
      <c r="DU718" s="575"/>
      <c r="DV718" s="575"/>
      <c r="DW718" s="575"/>
      <c r="DX718" s="575"/>
      <c r="DY718" s="575"/>
      <c r="DZ718" s="575"/>
      <c r="EA718" s="575"/>
      <c r="EB718" s="575"/>
      <c r="EC718" s="575"/>
      <c r="ED718" s="575"/>
      <c r="EE718" s="575"/>
      <c r="EF718" s="575"/>
      <c r="EG718" s="575"/>
    </row>
    <row r="719" spans="1:137">
      <c r="A719" s="575"/>
      <c r="B719" s="575"/>
      <c r="C719" s="575"/>
      <c r="D719" s="575"/>
      <c r="E719" s="575"/>
      <c r="F719" s="575"/>
      <c r="G719" s="575"/>
      <c r="H719" s="575"/>
      <c r="I719" s="575"/>
      <c r="J719" s="575"/>
      <c r="K719" s="575"/>
      <c r="L719" s="575"/>
      <c r="M719" s="575"/>
      <c r="N719" s="575"/>
      <c r="O719" s="575"/>
      <c r="P719" s="575"/>
      <c r="Q719" s="575"/>
      <c r="R719" s="575"/>
      <c r="S719" s="575"/>
      <c r="T719" s="575"/>
      <c r="U719" s="575"/>
      <c r="V719" s="575"/>
      <c r="W719" s="575"/>
      <c r="X719" s="575"/>
      <c r="Y719" s="575"/>
      <c r="Z719" s="575"/>
      <c r="AA719" s="575"/>
      <c r="AB719" s="575"/>
      <c r="AC719" s="575"/>
      <c r="AD719" s="575"/>
      <c r="AE719" s="575"/>
      <c r="AF719" s="575"/>
      <c r="AG719" s="575"/>
      <c r="AH719" s="575"/>
      <c r="AI719" s="575"/>
      <c r="AJ719" s="575"/>
      <c r="AK719" s="575"/>
      <c r="AL719" s="575"/>
      <c r="AM719" s="575"/>
      <c r="AN719" s="575"/>
      <c r="AO719" s="575"/>
      <c r="AP719" s="575"/>
      <c r="AQ719" s="575"/>
      <c r="AR719" s="575"/>
      <c r="AS719" s="575"/>
      <c r="AT719" s="575"/>
      <c r="AU719" s="575"/>
      <c r="AV719" s="575"/>
      <c r="AW719" s="575"/>
      <c r="AX719" s="575"/>
      <c r="AY719" s="575"/>
      <c r="AZ719" s="575"/>
      <c r="BA719" s="575"/>
      <c r="BB719" s="575"/>
      <c r="BC719" s="575"/>
      <c r="BD719" s="575"/>
      <c r="BE719" s="575"/>
      <c r="BF719" s="575"/>
      <c r="BG719" s="575"/>
      <c r="BH719" s="575"/>
      <c r="BI719" s="575"/>
      <c r="BJ719" s="575"/>
      <c r="BK719" s="575"/>
      <c r="BL719" s="575"/>
      <c r="BM719" s="575"/>
      <c r="BN719" s="575"/>
      <c r="BO719" s="575"/>
      <c r="BP719" s="575"/>
      <c r="BQ719" s="575"/>
      <c r="BR719" s="575"/>
      <c r="BS719" s="575"/>
      <c r="BT719" s="575"/>
      <c r="BU719" s="575"/>
      <c r="BV719" s="575"/>
      <c r="BW719" s="575"/>
      <c r="BX719" s="575"/>
      <c r="BY719" s="575"/>
      <c r="BZ719" s="575"/>
      <c r="CA719" s="575"/>
      <c r="CB719" s="575"/>
      <c r="CC719" s="575"/>
      <c r="CD719" s="575"/>
      <c r="CE719" s="575"/>
      <c r="CF719" s="575"/>
      <c r="CG719" s="575"/>
      <c r="CH719" s="575"/>
      <c r="CI719" s="575"/>
      <c r="CJ719" s="575"/>
      <c r="CK719" s="575"/>
      <c r="CL719" s="575"/>
      <c r="CM719" s="575"/>
      <c r="CN719" s="575"/>
      <c r="CO719" s="575"/>
      <c r="CP719" s="575"/>
      <c r="CQ719" s="575"/>
      <c r="CR719" s="575"/>
      <c r="CS719" s="575"/>
      <c r="CT719" s="575"/>
      <c r="CU719" s="575"/>
      <c r="CV719" s="575"/>
      <c r="CW719" s="575"/>
      <c r="CX719" s="575"/>
      <c r="CY719" s="575"/>
      <c r="CZ719" s="575"/>
      <c r="DA719" s="575"/>
      <c r="DB719" s="575"/>
      <c r="DC719" s="575"/>
      <c r="DD719" s="575"/>
      <c r="DE719" s="575"/>
      <c r="DF719" s="575"/>
      <c r="DG719" s="575"/>
      <c r="DH719" s="575"/>
      <c r="DI719" s="575"/>
      <c r="DJ719" s="575"/>
      <c r="DK719" s="575"/>
      <c r="DL719" s="575"/>
      <c r="DM719" s="575"/>
      <c r="DN719" s="575"/>
      <c r="DO719" s="575"/>
      <c r="DP719" s="575"/>
      <c r="DQ719" s="575"/>
      <c r="DR719" s="575"/>
      <c r="DS719" s="575"/>
      <c r="DT719" s="575"/>
      <c r="DU719" s="575"/>
      <c r="DV719" s="575"/>
      <c r="DW719" s="575"/>
      <c r="DX719" s="575"/>
      <c r="DY719" s="575"/>
      <c r="DZ719" s="575"/>
      <c r="EA719" s="575"/>
      <c r="EB719" s="575"/>
      <c r="EC719" s="575"/>
      <c r="ED719" s="575"/>
      <c r="EE719" s="575"/>
      <c r="EF719" s="575"/>
      <c r="EG719" s="575"/>
    </row>
    <row r="720" spans="1:137">
      <c r="A720" s="575"/>
      <c r="B720" s="575"/>
      <c r="C720" s="575"/>
      <c r="D720" s="575"/>
      <c r="E720" s="575"/>
      <c r="F720" s="575"/>
      <c r="G720" s="575"/>
      <c r="H720" s="575"/>
      <c r="I720" s="575"/>
      <c r="J720" s="575"/>
      <c r="K720" s="575"/>
      <c r="L720" s="575"/>
      <c r="M720" s="575"/>
      <c r="N720" s="575"/>
      <c r="O720" s="575"/>
      <c r="P720" s="575"/>
      <c r="Q720" s="575"/>
      <c r="R720" s="575"/>
      <c r="S720" s="575"/>
      <c r="T720" s="575"/>
      <c r="U720" s="575"/>
      <c r="V720" s="575"/>
      <c r="W720" s="575"/>
      <c r="X720" s="575"/>
      <c r="Y720" s="575"/>
      <c r="Z720" s="575"/>
      <c r="AA720" s="575"/>
      <c r="AB720" s="575"/>
      <c r="AC720" s="575"/>
      <c r="AD720" s="575"/>
      <c r="AE720" s="575"/>
      <c r="AF720" s="575"/>
      <c r="AG720" s="575"/>
      <c r="AH720" s="575"/>
      <c r="AI720" s="575"/>
      <c r="AJ720" s="575"/>
      <c r="AK720" s="575"/>
      <c r="AL720" s="575"/>
      <c r="AM720" s="575"/>
      <c r="AN720" s="575"/>
      <c r="AO720" s="575"/>
      <c r="AP720" s="575"/>
      <c r="AQ720" s="575"/>
      <c r="AR720" s="575"/>
      <c r="AS720" s="575"/>
      <c r="AT720" s="575"/>
      <c r="AU720" s="575"/>
      <c r="AV720" s="575"/>
      <c r="AW720" s="575"/>
      <c r="AX720" s="575"/>
      <c r="AY720" s="575"/>
      <c r="AZ720" s="575"/>
      <c r="BA720" s="575"/>
      <c r="BB720" s="575"/>
      <c r="BC720" s="575"/>
      <c r="BD720" s="575"/>
      <c r="BE720" s="575"/>
      <c r="BF720" s="575"/>
      <c r="BG720" s="575"/>
      <c r="BH720" s="575"/>
      <c r="BI720" s="575"/>
      <c r="BJ720" s="575"/>
      <c r="BK720" s="575"/>
      <c r="BL720" s="575"/>
      <c r="BM720" s="575"/>
      <c r="BN720" s="575"/>
      <c r="BO720" s="575"/>
      <c r="BP720" s="575"/>
      <c r="BQ720" s="575"/>
      <c r="BR720" s="575"/>
      <c r="BS720" s="575"/>
      <c r="BT720" s="575"/>
      <c r="BU720" s="575"/>
      <c r="BV720" s="575"/>
      <c r="BW720" s="575"/>
      <c r="BX720" s="575"/>
      <c r="BY720" s="575"/>
      <c r="BZ720" s="575"/>
      <c r="CA720" s="575"/>
      <c r="CB720" s="575"/>
      <c r="CC720" s="575"/>
      <c r="CD720" s="575"/>
      <c r="CE720" s="575"/>
      <c r="CF720" s="575"/>
      <c r="CG720" s="575"/>
      <c r="CH720" s="575"/>
      <c r="CI720" s="575"/>
      <c r="CJ720" s="575"/>
      <c r="CK720" s="575"/>
      <c r="CL720" s="575"/>
      <c r="CM720" s="575"/>
      <c r="CN720" s="575"/>
      <c r="CO720" s="575"/>
      <c r="CP720" s="575"/>
      <c r="CQ720" s="575"/>
      <c r="CR720" s="575"/>
      <c r="CS720" s="575"/>
      <c r="CT720" s="575"/>
      <c r="CU720" s="575"/>
      <c r="CV720" s="575"/>
      <c r="CW720" s="575"/>
      <c r="CX720" s="575"/>
      <c r="CY720" s="575"/>
      <c r="CZ720" s="575"/>
      <c r="DA720" s="575"/>
      <c r="DB720" s="575"/>
      <c r="DC720" s="575"/>
      <c r="DD720" s="575"/>
      <c r="DE720" s="575"/>
      <c r="DF720" s="575"/>
      <c r="DG720" s="575"/>
      <c r="DH720" s="575"/>
      <c r="DI720" s="575"/>
      <c r="DJ720" s="575"/>
      <c r="DK720" s="575"/>
      <c r="DL720" s="575"/>
      <c r="DM720" s="575"/>
      <c r="DN720" s="575"/>
      <c r="DO720" s="575"/>
      <c r="DP720" s="575"/>
      <c r="DQ720" s="575"/>
      <c r="DR720" s="575"/>
      <c r="DS720" s="575"/>
      <c r="DT720" s="575"/>
      <c r="DU720" s="575"/>
      <c r="DV720" s="575"/>
      <c r="DW720" s="575"/>
      <c r="DX720" s="575"/>
      <c r="DY720" s="575"/>
      <c r="DZ720" s="575"/>
      <c r="EA720" s="575"/>
      <c r="EB720" s="575"/>
      <c r="EC720" s="575"/>
      <c r="ED720" s="575"/>
      <c r="EE720" s="575"/>
      <c r="EF720" s="575"/>
      <c r="EG720" s="575"/>
    </row>
    <row r="721" spans="1:137">
      <c r="A721" s="575"/>
      <c r="B721" s="575"/>
      <c r="C721" s="575"/>
      <c r="D721" s="575"/>
      <c r="E721" s="575"/>
      <c r="F721" s="575"/>
      <c r="G721" s="575"/>
      <c r="H721" s="575"/>
      <c r="I721" s="575"/>
      <c r="J721" s="575"/>
      <c r="K721" s="575"/>
      <c r="L721" s="575"/>
      <c r="M721" s="575"/>
      <c r="N721" s="575"/>
      <c r="O721" s="575"/>
      <c r="P721" s="575"/>
      <c r="Q721" s="575"/>
      <c r="R721" s="575"/>
      <c r="S721" s="575"/>
      <c r="T721" s="575"/>
      <c r="U721" s="575"/>
      <c r="V721" s="575"/>
      <c r="W721" s="575"/>
      <c r="X721" s="575"/>
      <c r="Y721" s="575"/>
      <c r="Z721" s="575"/>
      <c r="AA721" s="575"/>
      <c r="AB721" s="575"/>
      <c r="AC721" s="575"/>
      <c r="AD721" s="575"/>
      <c r="AE721" s="575"/>
      <c r="AF721" s="575"/>
      <c r="AG721" s="575"/>
      <c r="AH721" s="575"/>
      <c r="AI721" s="575"/>
      <c r="AJ721" s="575"/>
      <c r="AK721" s="575"/>
      <c r="AL721" s="575"/>
      <c r="AM721" s="575"/>
      <c r="AN721" s="575"/>
      <c r="AO721" s="575"/>
      <c r="AP721" s="575"/>
      <c r="AQ721" s="575"/>
      <c r="AR721" s="575"/>
      <c r="AS721" s="575"/>
      <c r="AT721" s="575"/>
      <c r="AU721" s="575"/>
      <c r="AV721" s="575"/>
      <c r="AW721" s="575"/>
      <c r="AX721" s="575"/>
      <c r="AY721" s="575"/>
      <c r="AZ721" s="575"/>
      <c r="BA721" s="575"/>
      <c r="BB721" s="575"/>
      <c r="BC721" s="575"/>
      <c r="BD721" s="575"/>
      <c r="BE721" s="575"/>
      <c r="BF721" s="575"/>
      <c r="BG721" s="575"/>
      <c r="BH721" s="575"/>
      <c r="BI721" s="575"/>
      <c r="BJ721" s="575"/>
      <c r="BK721" s="575"/>
      <c r="BL721" s="575"/>
      <c r="BM721" s="575"/>
      <c r="BN721" s="575"/>
      <c r="BO721" s="575"/>
      <c r="BP721" s="575"/>
      <c r="BQ721" s="575"/>
      <c r="BR721" s="575"/>
      <c r="BS721" s="575"/>
      <c r="BT721" s="575"/>
      <c r="BU721" s="575"/>
      <c r="BV721" s="575"/>
      <c r="BW721" s="575"/>
      <c r="BX721" s="575"/>
      <c r="BY721" s="575"/>
      <c r="BZ721" s="575"/>
      <c r="CA721" s="575"/>
      <c r="CB721" s="575"/>
      <c r="CC721" s="575"/>
      <c r="CD721" s="575"/>
      <c r="CE721" s="575"/>
      <c r="CF721" s="575"/>
      <c r="CG721" s="575"/>
      <c r="CH721" s="575"/>
      <c r="CI721" s="575"/>
      <c r="CJ721" s="575"/>
      <c r="CK721" s="575"/>
      <c r="CL721" s="575"/>
      <c r="CM721" s="575"/>
      <c r="CN721" s="575"/>
      <c r="CO721" s="575"/>
      <c r="CP721" s="575"/>
      <c r="CQ721" s="575"/>
      <c r="CR721" s="575"/>
      <c r="CS721" s="575"/>
      <c r="CT721" s="575"/>
      <c r="CU721" s="575"/>
      <c r="CV721" s="575"/>
      <c r="CW721" s="575"/>
      <c r="CX721" s="575"/>
      <c r="CY721" s="575"/>
      <c r="CZ721" s="575"/>
      <c r="DA721" s="575"/>
      <c r="DB721" s="575"/>
      <c r="DC721" s="575"/>
      <c r="DD721" s="575"/>
      <c r="DE721" s="575"/>
      <c r="DF721" s="575"/>
      <c r="DG721" s="575"/>
      <c r="DH721" s="575"/>
      <c r="DI721" s="575"/>
      <c r="DJ721" s="575"/>
      <c r="DK721" s="575"/>
      <c r="DL721" s="575"/>
      <c r="DM721" s="575"/>
      <c r="DN721" s="575"/>
      <c r="DO721" s="575"/>
      <c r="DP721" s="575"/>
      <c r="DQ721" s="575"/>
      <c r="DR721" s="575"/>
      <c r="DS721" s="575"/>
      <c r="DT721" s="575"/>
      <c r="DU721" s="575"/>
      <c r="DV721" s="575"/>
      <c r="DW721" s="575"/>
      <c r="DX721" s="575"/>
      <c r="DY721" s="575"/>
      <c r="DZ721" s="575"/>
      <c r="EA721" s="575"/>
      <c r="EB721" s="575"/>
      <c r="EC721" s="575"/>
      <c r="ED721" s="575"/>
      <c r="EE721" s="575"/>
      <c r="EF721" s="575"/>
      <c r="EG721" s="575"/>
    </row>
    <row r="722" spans="1:137">
      <c r="A722" s="575"/>
      <c r="B722" s="575"/>
      <c r="C722" s="575"/>
      <c r="D722" s="575"/>
      <c r="E722" s="575"/>
      <c r="F722" s="575"/>
      <c r="G722" s="575"/>
      <c r="H722" s="575"/>
      <c r="I722" s="575"/>
      <c r="J722" s="575"/>
      <c r="K722" s="575"/>
      <c r="L722" s="575"/>
      <c r="M722" s="575"/>
      <c r="N722" s="575"/>
      <c r="O722" s="575"/>
      <c r="P722" s="575"/>
      <c r="Q722" s="575"/>
      <c r="R722" s="575"/>
      <c r="S722" s="575"/>
      <c r="T722" s="575"/>
      <c r="U722" s="575"/>
      <c r="V722" s="575"/>
      <c r="W722" s="575"/>
      <c r="X722" s="575"/>
      <c r="Y722" s="575"/>
      <c r="Z722" s="575"/>
      <c r="AA722" s="575"/>
      <c r="AB722" s="575"/>
      <c r="AC722" s="575"/>
      <c r="AD722" s="575"/>
      <c r="AE722" s="575"/>
      <c r="AF722" s="575"/>
      <c r="AG722" s="575"/>
      <c r="AH722" s="575"/>
      <c r="AI722" s="575"/>
      <c r="AJ722" s="575"/>
      <c r="AK722" s="575"/>
      <c r="AL722" s="575"/>
      <c r="AM722" s="575"/>
      <c r="AN722" s="575"/>
      <c r="AO722" s="575"/>
      <c r="AP722" s="575"/>
      <c r="AQ722" s="575"/>
      <c r="AR722" s="575"/>
      <c r="AS722" s="575"/>
      <c r="AT722" s="575"/>
      <c r="AU722" s="575"/>
      <c r="AV722" s="575"/>
      <c r="AW722" s="575"/>
      <c r="AX722" s="575"/>
      <c r="AY722" s="575"/>
      <c r="AZ722" s="575"/>
      <c r="BA722" s="575"/>
      <c r="BB722" s="575"/>
      <c r="BC722" s="575"/>
      <c r="BD722" s="575"/>
      <c r="BE722" s="575"/>
      <c r="BF722" s="575"/>
      <c r="BG722" s="575"/>
      <c r="BH722" s="575"/>
      <c r="BI722" s="575"/>
      <c r="BJ722" s="575"/>
      <c r="BK722" s="575"/>
      <c r="BL722" s="575"/>
      <c r="BM722" s="575"/>
      <c r="BN722" s="575"/>
      <c r="BO722" s="575"/>
      <c r="BP722" s="575"/>
      <c r="BQ722" s="575"/>
      <c r="BR722" s="575"/>
      <c r="BS722" s="575"/>
      <c r="BT722" s="575"/>
      <c r="BU722" s="575"/>
      <c r="BV722" s="575"/>
      <c r="BW722" s="575"/>
      <c r="BX722" s="575"/>
      <c r="BY722" s="575"/>
      <c r="BZ722" s="575"/>
      <c r="CA722" s="575"/>
      <c r="CB722" s="575"/>
      <c r="CC722" s="575"/>
      <c r="CD722" s="575"/>
      <c r="CE722" s="575"/>
      <c r="CF722" s="575"/>
      <c r="CG722" s="575"/>
      <c r="CH722" s="575"/>
      <c r="CI722" s="575"/>
      <c r="CJ722" s="575"/>
      <c r="CK722" s="575"/>
      <c r="CL722" s="575"/>
      <c r="CM722" s="575"/>
      <c r="CN722" s="575"/>
      <c r="CO722" s="575"/>
      <c r="CP722" s="575"/>
      <c r="CQ722" s="575"/>
      <c r="CR722" s="575"/>
      <c r="CS722" s="575"/>
      <c r="CT722" s="575"/>
      <c r="CU722" s="575"/>
      <c r="CV722" s="575"/>
      <c r="CW722" s="575"/>
      <c r="CX722" s="575"/>
      <c r="CY722" s="575"/>
      <c r="CZ722" s="575"/>
      <c r="DA722" s="575"/>
      <c r="DB722" s="575"/>
      <c r="DC722" s="575"/>
      <c r="DD722" s="575"/>
      <c r="DE722" s="575"/>
      <c r="DF722" s="575"/>
      <c r="DG722" s="575"/>
      <c r="DH722" s="575"/>
      <c r="DI722" s="575"/>
      <c r="DJ722" s="575"/>
      <c r="DK722" s="575"/>
      <c r="DL722" s="575"/>
      <c r="DM722" s="575"/>
      <c r="DN722" s="575"/>
      <c r="DO722" s="575"/>
      <c r="DP722" s="575"/>
      <c r="DQ722" s="575"/>
      <c r="DR722" s="575"/>
      <c r="DS722" s="575"/>
      <c r="DT722" s="575"/>
      <c r="DU722" s="575"/>
      <c r="DV722" s="575"/>
      <c r="DW722" s="575"/>
      <c r="DX722" s="575"/>
      <c r="DY722" s="575"/>
      <c r="DZ722" s="575"/>
      <c r="EA722" s="575"/>
      <c r="EB722" s="575"/>
      <c r="EC722" s="575"/>
      <c r="ED722" s="575"/>
      <c r="EE722" s="575"/>
      <c r="EF722" s="575"/>
      <c r="EG722" s="575"/>
    </row>
    <row r="723" spans="1:137">
      <c r="A723" s="575"/>
      <c r="B723" s="575"/>
      <c r="C723" s="575"/>
      <c r="D723" s="575"/>
      <c r="E723" s="575"/>
      <c r="F723" s="575"/>
      <c r="G723" s="575"/>
      <c r="H723" s="575"/>
      <c r="I723" s="575"/>
      <c r="J723" s="575"/>
      <c r="K723" s="575"/>
      <c r="L723" s="575"/>
      <c r="M723" s="575"/>
      <c r="N723" s="575"/>
      <c r="O723" s="575"/>
      <c r="P723" s="575"/>
      <c r="Q723" s="575"/>
      <c r="R723" s="575"/>
      <c r="S723" s="575"/>
      <c r="T723" s="575"/>
      <c r="U723" s="575"/>
      <c r="V723" s="575"/>
      <c r="W723" s="575"/>
      <c r="X723" s="575"/>
      <c r="Y723" s="575"/>
      <c r="Z723" s="575"/>
      <c r="AA723" s="575"/>
      <c r="AB723" s="575"/>
      <c r="AC723" s="575"/>
      <c r="AD723" s="575"/>
      <c r="AE723" s="575"/>
      <c r="AF723" s="575"/>
      <c r="AG723" s="575"/>
      <c r="AH723" s="575"/>
      <c r="AI723" s="575"/>
      <c r="AJ723" s="575"/>
      <c r="AK723" s="575"/>
      <c r="AL723" s="575"/>
      <c r="AM723" s="575"/>
      <c r="AN723" s="575"/>
      <c r="AO723" s="575"/>
      <c r="AP723" s="575"/>
      <c r="AQ723" s="575"/>
      <c r="AR723" s="575"/>
      <c r="AS723" s="575"/>
      <c r="AT723" s="575"/>
      <c r="AU723" s="575"/>
      <c r="AV723" s="575"/>
      <c r="AW723" s="575"/>
      <c r="AX723" s="575"/>
      <c r="AY723" s="575"/>
      <c r="AZ723" s="575"/>
      <c r="BA723" s="575"/>
      <c r="BB723" s="575"/>
      <c r="BC723" s="575"/>
      <c r="BD723" s="575"/>
      <c r="BE723" s="575"/>
      <c r="BF723" s="575"/>
      <c r="BG723" s="575"/>
      <c r="BH723" s="575"/>
      <c r="BI723" s="575"/>
      <c r="BJ723" s="575"/>
      <c r="BK723" s="575"/>
      <c r="BL723" s="575"/>
      <c r="BM723" s="575"/>
      <c r="BN723" s="575"/>
      <c r="BO723" s="575"/>
      <c r="BP723" s="575"/>
      <c r="BQ723" s="575"/>
      <c r="BR723" s="575"/>
      <c r="BS723" s="575"/>
      <c r="BT723" s="575"/>
      <c r="BU723" s="575"/>
      <c r="BV723" s="575"/>
      <c r="BW723" s="575"/>
      <c r="BX723" s="575"/>
      <c r="BY723" s="575"/>
      <c r="BZ723" s="575"/>
      <c r="CA723" s="575"/>
      <c r="CB723" s="575"/>
      <c r="CC723" s="575"/>
      <c r="CD723" s="575"/>
      <c r="CE723" s="575"/>
      <c r="CF723" s="575"/>
      <c r="CG723" s="575"/>
      <c r="CH723" s="575"/>
      <c r="CI723" s="575"/>
      <c r="CJ723" s="575"/>
      <c r="CK723" s="575"/>
      <c r="CL723" s="575"/>
      <c r="CM723" s="575"/>
      <c r="CN723" s="575"/>
      <c r="CO723" s="575"/>
      <c r="CP723" s="575"/>
      <c r="CQ723" s="575"/>
      <c r="CR723" s="575"/>
      <c r="CS723" s="575"/>
      <c r="CT723" s="575"/>
      <c r="CU723" s="575"/>
      <c r="CV723" s="575"/>
      <c r="CW723" s="575"/>
      <c r="CX723" s="575"/>
      <c r="CY723" s="575"/>
      <c r="CZ723" s="575"/>
      <c r="DA723" s="575"/>
      <c r="DB723" s="575"/>
      <c r="DC723" s="575"/>
      <c r="DD723" s="575"/>
      <c r="DE723" s="575"/>
      <c r="DF723" s="575"/>
      <c r="DG723" s="575"/>
      <c r="DH723" s="575"/>
      <c r="DI723" s="575"/>
      <c r="DJ723" s="575"/>
      <c r="DK723" s="575"/>
      <c r="DL723" s="575"/>
      <c r="DM723" s="575"/>
      <c r="DN723" s="575"/>
      <c r="DO723" s="575"/>
      <c r="DP723" s="575"/>
      <c r="DQ723" s="575"/>
      <c r="DR723" s="575"/>
      <c r="DS723" s="575"/>
      <c r="DT723" s="575"/>
      <c r="DU723" s="575"/>
      <c r="DV723" s="575"/>
      <c r="DW723" s="575"/>
      <c r="DX723" s="575"/>
      <c r="DY723" s="575"/>
      <c r="DZ723" s="575"/>
      <c r="EA723" s="575"/>
      <c r="EB723" s="575"/>
      <c r="EC723" s="575"/>
      <c r="ED723" s="575"/>
      <c r="EE723" s="575"/>
      <c r="EF723" s="575"/>
      <c r="EG723" s="575"/>
    </row>
    <row r="724" spans="1:137">
      <c r="A724" s="575"/>
      <c r="B724" s="575"/>
      <c r="C724" s="575"/>
      <c r="D724" s="575"/>
      <c r="E724" s="575"/>
      <c r="F724" s="575"/>
      <c r="G724" s="575"/>
      <c r="H724" s="575"/>
      <c r="I724" s="575"/>
      <c r="J724" s="575"/>
      <c r="K724" s="575"/>
      <c r="L724" s="575"/>
      <c r="M724" s="575"/>
      <c r="N724" s="575"/>
      <c r="O724" s="575"/>
      <c r="P724" s="575"/>
      <c r="Q724" s="575"/>
      <c r="R724" s="575"/>
      <c r="S724" s="575"/>
      <c r="T724" s="575"/>
      <c r="U724" s="575"/>
      <c r="V724" s="575"/>
      <c r="W724" s="575"/>
      <c r="X724" s="575"/>
      <c r="Y724" s="575"/>
      <c r="Z724" s="575"/>
      <c r="AA724" s="575"/>
      <c r="AB724" s="575"/>
      <c r="AC724" s="575"/>
      <c r="AD724" s="575"/>
      <c r="AE724" s="575"/>
      <c r="AF724" s="575"/>
      <c r="AG724" s="575"/>
      <c r="AH724" s="575"/>
      <c r="AI724" s="575"/>
      <c r="AJ724" s="575"/>
      <c r="AK724" s="575"/>
      <c r="AL724" s="575"/>
      <c r="AM724" s="575"/>
      <c r="AN724" s="575"/>
      <c r="AO724" s="575"/>
      <c r="AP724" s="575"/>
      <c r="AQ724" s="575"/>
      <c r="AR724" s="575"/>
      <c r="AS724" s="575"/>
      <c r="AT724" s="575"/>
      <c r="AU724" s="575"/>
      <c r="AV724" s="575"/>
      <c r="AW724" s="575"/>
      <c r="AX724" s="575"/>
      <c r="AY724" s="575"/>
      <c r="AZ724" s="575"/>
      <c r="BA724" s="575"/>
      <c r="BB724" s="575"/>
      <c r="BC724" s="575"/>
      <c r="BD724" s="575"/>
      <c r="BE724" s="575"/>
      <c r="BF724" s="575"/>
      <c r="BG724" s="575"/>
      <c r="BH724" s="575"/>
      <c r="BI724" s="575"/>
      <c r="BJ724" s="575"/>
      <c r="BK724" s="575"/>
      <c r="BL724" s="575"/>
      <c r="BM724" s="575"/>
      <c r="BN724" s="575"/>
      <c r="BO724" s="575"/>
      <c r="BP724" s="575"/>
      <c r="BQ724" s="575"/>
      <c r="BR724" s="575"/>
      <c r="BS724" s="575"/>
      <c r="BT724" s="575"/>
      <c r="BU724" s="575"/>
      <c r="BV724" s="575"/>
      <c r="BW724" s="575"/>
      <c r="BX724" s="575"/>
      <c r="BY724" s="575"/>
      <c r="BZ724" s="575"/>
      <c r="CA724" s="575"/>
      <c r="CB724" s="575"/>
      <c r="CC724" s="575"/>
      <c r="CD724" s="575"/>
      <c r="CE724" s="575"/>
      <c r="CF724" s="575"/>
      <c r="CG724" s="575"/>
      <c r="CH724" s="575"/>
      <c r="CI724" s="575"/>
      <c r="CJ724" s="575"/>
      <c r="CK724" s="575"/>
      <c r="CL724" s="575"/>
      <c r="CM724" s="575"/>
      <c r="CN724" s="575"/>
      <c r="CO724" s="575"/>
      <c r="CP724" s="575"/>
      <c r="CQ724" s="575"/>
      <c r="CR724" s="575"/>
      <c r="CS724" s="575"/>
      <c r="CT724" s="575"/>
      <c r="CU724" s="575"/>
      <c r="CV724" s="575"/>
      <c r="CW724" s="575"/>
      <c r="CX724" s="575"/>
      <c r="CY724" s="575"/>
      <c r="CZ724" s="575"/>
      <c r="DA724" s="575"/>
      <c r="DB724" s="575"/>
      <c r="DC724" s="575"/>
      <c r="DD724" s="575"/>
      <c r="DE724" s="575"/>
      <c r="DF724" s="575"/>
      <c r="DG724" s="575"/>
      <c r="DH724" s="575"/>
      <c r="DI724" s="575"/>
      <c r="DJ724" s="575"/>
      <c r="DK724" s="575"/>
      <c r="DL724" s="575"/>
      <c r="DM724" s="575"/>
      <c r="DN724" s="575"/>
      <c r="DO724" s="575"/>
      <c r="DP724" s="575"/>
      <c r="DQ724" s="575"/>
      <c r="DR724" s="575"/>
      <c r="DS724" s="575"/>
      <c r="DT724" s="575"/>
      <c r="DU724" s="575"/>
      <c r="DV724" s="575"/>
      <c r="DW724" s="575"/>
      <c r="DX724" s="575"/>
      <c r="DY724" s="575"/>
      <c r="DZ724" s="575"/>
      <c r="EA724" s="575"/>
      <c r="EB724" s="575"/>
      <c r="EC724" s="575"/>
      <c r="ED724" s="575"/>
      <c r="EE724" s="575"/>
      <c r="EF724" s="575"/>
      <c r="EG724" s="575"/>
    </row>
    <row r="725" spans="1:137">
      <c r="A725" s="575"/>
      <c r="B725" s="575"/>
      <c r="C725" s="575"/>
      <c r="D725" s="575"/>
      <c r="E725" s="575"/>
      <c r="F725" s="575"/>
      <c r="G725" s="575"/>
      <c r="H725" s="575"/>
      <c r="I725" s="575"/>
      <c r="J725" s="575"/>
      <c r="K725" s="575"/>
      <c r="L725" s="575"/>
      <c r="M725" s="575"/>
      <c r="N725" s="575"/>
      <c r="O725" s="575"/>
      <c r="P725" s="575"/>
      <c r="Q725" s="575"/>
      <c r="R725" s="575"/>
      <c r="S725" s="575"/>
      <c r="T725" s="575"/>
      <c r="U725" s="575"/>
      <c r="V725" s="575"/>
      <c r="W725" s="575"/>
      <c r="X725" s="575"/>
      <c r="Y725" s="575"/>
      <c r="Z725" s="575"/>
      <c r="AA725" s="575"/>
      <c r="AB725" s="575"/>
      <c r="AC725" s="575"/>
      <c r="AD725" s="575"/>
      <c r="AE725" s="575"/>
      <c r="AF725" s="575"/>
      <c r="AG725" s="575"/>
      <c r="AH725" s="575"/>
      <c r="AI725" s="575"/>
      <c r="AJ725" s="575"/>
      <c r="AK725" s="575"/>
      <c r="AL725" s="575"/>
      <c r="AM725" s="575"/>
      <c r="AN725" s="575"/>
      <c r="AO725" s="575"/>
      <c r="AP725" s="575"/>
      <c r="AQ725" s="575"/>
      <c r="AR725" s="575"/>
      <c r="AS725" s="575"/>
      <c r="AT725" s="575"/>
      <c r="AU725" s="575"/>
      <c r="AV725" s="575"/>
      <c r="AW725" s="575"/>
      <c r="AX725" s="575"/>
      <c r="AY725" s="575"/>
      <c r="AZ725" s="575"/>
      <c r="BA725" s="575"/>
      <c r="BB725" s="575"/>
      <c r="BC725" s="575"/>
      <c r="BD725" s="575"/>
      <c r="BE725" s="575"/>
      <c r="BF725" s="575"/>
      <c r="BG725" s="575"/>
      <c r="BH725" s="575"/>
      <c r="BI725" s="575"/>
      <c r="BJ725" s="575"/>
      <c r="BK725" s="575"/>
      <c r="BL725" s="575"/>
      <c r="BM725" s="575"/>
      <c r="BN725" s="575"/>
      <c r="BO725" s="575"/>
      <c r="BP725" s="575"/>
      <c r="BQ725" s="575"/>
      <c r="BR725" s="575"/>
      <c r="BS725" s="575"/>
      <c r="BT725" s="575"/>
      <c r="BU725" s="575"/>
      <c r="BV725" s="575"/>
      <c r="BW725" s="575"/>
      <c r="BX725" s="575"/>
      <c r="BY725" s="575"/>
      <c r="BZ725" s="575"/>
      <c r="CA725" s="575"/>
      <c r="CB725" s="575"/>
      <c r="CC725" s="575"/>
      <c r="CD725" s="575"/>
      <c r="CE725" s="575"/>
      <c r="CF725" s="575"/>
      <c r="CG725" s="575"/>
      <c r="CH725" s="575"/>
      <c r="CI725" s="575"/>
      <c r="CJ725" s="575"/>
      <c r="CK725" s="575"/>
      <c r="CL725" s="575"/>
      <c r="CM725" s="575"/>
      <c r="CN725" s="575"/>
      <c r="CO725" s="575"/>
      <c r="CP725" s="575"/>
      <c r="CQ725" s="575"/>
      <c r="CR725" s="575"/>
      <c r="CS725" s="575"/>
      <c r="CT725" s="575"/>
      <c r="CU725" s="575"/>
      <c r="CV725" s="575"/>
      <c r="CW725" s="575"/>
      <c r="CX725" s="575"/>
      <c r="CY725" s="575"/>
      <c r="CZ725" s="575"/>
      <c r="DA725" s="575"/>
      <c r="DB725" s="575"/>
      <c r="DC725" s="575"/>
      <c r="DD725" s="575"/>
      <c r="DE725" s="575"/>
      <c r="DF725" s="575"/>
      <c r="DG725" s="575"/>
      <c r="DH725" s="575"/>
      <c r="DI725" s="575"/>
      <c r="DJ725" s="575"/>
      <c r="DK725" s="575"/>
      <c r="DL725" s="575"/>
      <c r="DM725" s="575"/>
      <c r="DN725" s="575"/>
      <c r="DO725" s="575"/>
      <c r="DP725" s="575"/>
      <c r="DQ725" s="575"/>
      <c r="DR725" s="575"/>
      <c r="DS725" s="575"/>
      <c r="DT725" s="575"/>
      <c r="DU725" s="575"/>
      <c r="DV725" s="575"/>
      <c r="DW725" s="575"/>
      <c r="DX725" s="575"/>
      <c r="DY725" s="575"/>
      <c r="DZ725" s="575"/>
      <c r="EA725" s="575"/>
      <c r="EB725" s="575"/>
      <c r="EC725" s="575"/>
      <c r="ED725" s="575"/>
      <c r="EE725" s="575"/>
      <c r="EF725" s="575"/>
      <c r="EG725" s="575"/>
    </row>
    <row r="726" spans="1:137">
      <c r="A726" s="575"/>
      <c r="B726" s="575"/>
      <c r="C726" s="575"/>
      <c r="D726" s="575"/>
      <c r="E726" s="575"/>
      <c r="F726" s="575"/>
      <c r="G726" s="575"/>
      <c r="H726" s="575"/>
      <c r="I726" s="575"/>
      <c r="J726" s="575"/>
      <c r="K726" s="575"/>
      <c r="L726" s="575"/>
      <c r="M726" s="575"/>
      <c r="N726" s="575"/>
      <c r="O726" s="575"/>
      <c r="P726" s="575"/>
      <c r="Q726" s="575"/>
      <c r="R726" s="575"/>
      <c r="S726" s="575"/>
      <c r="T726" s="575"/>
      <c r="U726" s="575"/>
      <c r="V726" s="575"/>
      <c r="W726" s="575"/>
      <c r="X726" s="575"/>
      <c r="Y726" s="575"/>
      <c r="Z726" s="575"/>
      <c r="AA726" s="575"/>
      <c r="AB726" s="575"/>
      <c r="AC726" s="575"/>
      <c r="AD726" s="575"/>
      <c r="AE726" s="575"/>
      <c r="AF726" s="575"/>
      <c r="AG726" s="575"/>
      <c r="AH726" s="575"/>
      <c r="AI726" s="575"/>
      <c r="AJ726" s="575"/>
      <c r="AK726" s="575"/>
      <c r="AL726" s="575"/>
      <c r="AM726" s="575"/>
      <c r="AN726" s="575"/>
      <c r="AO726" s="575"/>
      <c r="AP726" s="575"/>
      <c r="AQ726" s="575"/>
      <c r="AR726" s="575"/>
      <c r="AS726" s="575"/>
      <c r="AT726" s="575"/>
      <c r="AU726" s="575"/>
      <c r="AV726" s="575"/>
      <c r="AW726" s="575"/>
      <c r="AX726" s="575"/>
      <c r="AY726" s="575"/>
      <c r="AZ726" s="575"/>
      <c r="BA726" s="575"/>
      <c r="BB726" s="575"/>
      <c r="BC726" s="575"/>
      <c r="BD726" s="575"/>
      <c r="BE726" s="575"/>
      <c r="BF726" s="575"/>
      <c r="BG726" s="575"/>
      <c r="BH726" s="575"/>
      <c r="BI726" s="575"/>
      <c r="BJ726" s="575"/>
      <c r="BK726" s="575"/>
      <c r="BL726" s="575"/>
      <c r="BM726" s="575"/>
      <c r="BN726" s="575"/>
      <c r="BO726" s="575"/>
      <c r="BP726" s="575"/>
      <c r="BQ726" s="575"/>
      <c r="BR726" s="575"/>
      <c r="BS726" s="575"/>
      <c r="BT726" s="575"/>
      <c r="BU726" s="575"/>
      <c r="BV726" s="575"/>
      <c r="BW726" s="575"/>
      <c r="BX726" s="575"/>
      <c r="BY726" s="575"/>
      <c r="BZ726" s="575"/>
      <c r="CA726" s="575"/>
      <c r="CB726" s="575"/>
      <c r="CC726" s="575"/>
      <c r="CD726" s="575"/>
      <c r="CE726" s="575"/>
      <c r="CF726" s="575"/>
      <c r="CG726" s="575"/>
      <c r="CH726" s="575"/>
      <c r="CI726" s="575"/>
      <c r="CJ726" s="575"/>
      <c r="CK726" s="575"/>
      <c r="CL726" s="575"/>
      <c r="CM726" s="575"/>
      <c r="CN726" s="575"/>
      <c r="CO726" s="575"/>
      <c r="CP726" s="575"/>
      <c r="CQ726" s="575"/>
      <c r="CR726" s="575"/>
      <c r="CS726" s="575"/>
      <c r="CT726" s="575"/>
      <c r="CU726" s="575"/>
      <c r="CV726" s="575"/>
      <c r="CW726" s="575"/>
      <c r="CX726" s="575"/>
      <c r="CY726" s="575"/>
      <c r="CZ726" s="575"/>
      <c r="DA726" s="575"/>
      <c r="DB726" s="575"/>
      <c r="DC726" s="575"/>
      <c r="DD726" s="575"/>
      <c r="DE726" s="575"/>
      <c r="DF726" s="575"/>
      <c r="DG726" s="575"/>
      <c r="DH726" s="575"/>
      <c r="DI726" s="575"/>
      <c r="DJ726" s="575"/>
      <c r="DK726" s="575"/>
      <c r="DL726" s="575"/>
      <c r="DM726" s="575"/>
      <c r="DN726" s="575"/>
      <c r="DO726" s="575"/>
      <c r="DP726" s="575"/>
      <c r="DQ726" s="575"/>
      <c r="DR726" s="575"/>
      <c r="DS726" s="575"/>
      <c r="DT726" s="575"/>
      <c r="DU726" s="575"/>
      <c r="DV726" s="575"/>
      <c r="DW726" s="575"/>
      <c r="DX726" s="575"/>
      <c r="DY726" s="575"/>
      <c r="DZ726" s="575"/>
      <c r="EA726" s="575"/>
      <c r="EB726" s="575"/>
      <c r="EC726" s="575"/>
      <c r="ED726" s="575"/>
      <c r="EE726" s="575"/>
      <c r="EF726" s="575"/>
      <c r="EG726" s="575"/>
    </row>
    <row r="727" spans="1:137">
      <c r="A727" s="575"/>
      <c r="B727" s="575"/>
      <c r="C727" s="575"/>
      <c r="D727" s="575"/>
      <c r="E727" s="575"/>
      <c r="F727" s="575"/>
      <c r="G727" s="575"/>
      <c r="H727" s="575"/>
      <c r="I727" s="575"/>
      <c r="J727" s="575"/>
      <c r="K727" s="575"/>
      <c r="L727" s="575"/>
      <c r="M727" s="575"/>
      <c r="N727" s="575"/>
      <c r="O727" s="575"/>
      <c r="P727" s="575"/>
      <c r="Q727" s="575"/>
      <c r="R727" s="575"/>
      <c r="S727" s="575"/>
      <c r="T727" s="575"/>
      <c r="U727" s="575"/>
      <c r="V727" s="575"/>
      <c r="W727" s="575"/>
      <c r="X727" s="575"/>
      <c r="Y727" s="575"/>
      <c r="Z727" s="575"/>
      <c r="AA727" s="575"/>
      <c r="AB727" s="575"/>
      <c r="AC727" s="575"/>
      <c r="AD727" s="575"/>
      <c r="AE727" s="575"/>
      <c r="AF727" s="575"/>
      <c r="AG727" s="575"/>
      <c r="AH727" s="575"/>
      <c r="AI727" s="575"/>
      <c r="AJ727" s="575"/>
      <c r="AK727" s="575"/>
      <c r="AL727" s="575"/>
      <c r="AM727" s="575"/>
      <c r="AN727" s="575"/>
      <c r="AO727" s="575"/>
      <c r="AP727" s="575"/>
      <c r="AQ727" s="575"/>
      <c r="AR727" s="575"/>
      <c r="AS727" s="575"/>
      <c r="AT727" s="575"/>
      <c r="AU727" s="575"/>
      <c r="AV727" s="575"/>
      <c r="AW727" s="575"/>
      <c r="AX727" s="575"/>
      <c r="AY727" s="575"/>
      <c r="AZ727" s="575"/>
      <c r="BA727" s="575"/>
      <c r="BB727" s="575"/>
      <c r="BC727" s="575"/>
      <c r="BD727" s="575"/>
      <c r="BE727" s="575"/>
      <c r="BF727" s="575"/>
      <c r="BG727" s="575"/>
      <c r="BH727" s="575"/>
      <c r="BI727" s="575"/>
      <c r="BJ727" s="575"/>
      <c r="BK727" s="575"/>
      <c r="BL727" s="575"/>
      <c r="BM727" s="575"/>
      <c r="BN727" s="575"/>
      <c r="BO727" s="575"/>
      <c r="BP727" s="575"/>
      <c r="BQ727" s="575"/>
      <c r="BR727" s="575"/>
      <c r="BS727" s="575"/>
      <c r="BT727" s="575"/>
      <c r="BU727" s="575"/>
      <c r="BV727" s="575"/>
      <c r="BW727" s="575"/>
      <c r="BX727" s="575"/>
      <c r="BY727" s="575"/>
      <c r="BZ727" s="575"/>
      <c r="CA727" s="575"/>
      <c r="CB727" s="575"/>
      <c r="CC727" s="575"/>
      <c r="CD727" s="575"/>
      <c r="CE727" s="575"/>
      <c r="CF727" s="575"/>
      <c r="CG727" s="575"/>
      <c r="CH727" s="575"/>
      <c r="CI727" s="575"/>
      <c r="CJ727" s="575"/>
      <c r="CK727" s="575"/>
      <c r="CL727" s="575"/>
      <c r="CM727" s="575"/>
      <c r="CN727" s="575"/>
      <c r="CO727" s="575"/>
      <c r="CP727" s="575"/>
      <c r="CQ727" s="575"/>
      <c r="CR727" s="575"/>
      <c r="CS727" s="575"/>
      <c r="CT727" s="575"/>
      <c r="CU727" s="575"/>
      <c r="CV727" s="575"/>
      <c r="CW727" s="575"/>
      <c r="CX727" s="575"/>
      <c r="CY727" s="575"/>
      <c r="CZ727" s="575"/>
      <c r="DA727" s="575"/>
      <c r="DB727" s="575"/>
      <c r="DC727" s="575"/>
      <c r="DD727" s="575"/>
      <c r="DE727" s="575"/>
      <c r="DF727" s="575"/>
      <c r="DG727" s="575"/>
      <c r="DH727" s="575"/>
      <c r="DI727" s="575"/>
      <c r="DJ727" s="575"/>
      <c r="DK727" s="575"/>
      <c r="DL727" s="575"/>
      <c r="DM727" s="575"/>
      <c r="DN727" s="575"/>
      <c r="DO727" s="575"/>
      <c r="DP727" s="575"/>
      <c r="DQ727" s="575"/>
      <c r="DR727" s="575"/>
      <c r="DS727" s="575"/>
      <c r="DT727" s="575"/>
      <c r="DU727" s="575"/>
      <c r="DV727" s="575"/>
      <c r="DW727" s="575"/>
      <c r="DX727" s="575"/>
      <c r="DY727" s="575"/>
      <c r="DZ727" s="575"/>
      <c r="EA727" s="575"/>
      <c r="EB727" s="575"/>
      <c r="EC727" s="575"/>
      <c r="ED727" s="575"/>
      <c r="EE727" s="575"/>
      <c r="EF727" s="575"/>
      <c r="EG727" s="575"/>
    </row>
    <row r="728" spans="1:137">
      <c r="A728" s="575"/>
      <c r="B728" s="575"/>
      <c r="C728" s="575"/>
      <c r="D728" s="575"/>
      <c r="E728" s="575"/>
      <c r="F728" s="575"/>
      <c r="G728" s="575"/>
      <c r="H728" s="575"/>
      <c r="I728" s="575"/>
      <c r="J728" s="575"/>
      <c r="K728" s="575"/>
      <c r="L728" s="575"/>
      <c r="M728" s="575"/>
      <c r="N728" s="575"/>
      <c r="O728" s="575"/>
      <c r="P728" s="575"/>
      <c r="Q728" s="575"/>
      <c r="R728" s="575"/>
      <c r="S728" s="575"/>
      <c r="T728" s="575"/>
      <c r="U728" s="575"/>
      <c r="V728" s="575"/>
      <c r="W728" s="575"/>
      <c r="X728" s="575"/>
      <c r="Y728" s="575"/>
      <c r="Z728" s="575"/>
      <c r="AA728" s="575"/>
      <c r="AB728" s="575"/>
      <c r="AC728" s="575"/>
      <c r="AD728" s="575"/>
      <c r="AE728" s="575"/>
      <c r="AF728" s="575"/>
      <c r="AG728" s="575"/>
      <c r="AH728" s="575"/>
      <c r="AI728" s="575"/>
      <c r="AJ728" s="575"/>
      <c r="AK728" s="575"/>
      <c r="AL728" s="575"/>
      <c r="AM728" s="575"/>
      <c r="AN728" s="575"/>
      <c r="AO728" s="575"/>
      <c r="AP728" s="575"/>
      <c r="AQ728" s="575"/>
      <c r="AR728" s="575"/>
      <c r="AS728" s="575"/>
      <c r="AT728" s="575"/>
      <c r="AU728" s="575"/>
      <c r="AV728" s="575"/>
      <c r="AW728" s="575"/>
      <c r="AX728" s="575"/>
      <c r="AY728" s="575"/>
      <c r="AZ728" s="575"/>
      <c r="BA728" s="575"/>
      <c r="BB728" s="575"/>
      <c r="BC728" s="575"/>
      <c r="BD728" s="575"/>
      <c r="BE728" s="575"/>
      <c r="BF728" s="575"/>
      <c r="BG728" s="575"/>
      <c r="BH728" s="575"/>
      <c r="BI728" s="575"/>
      <c r="BJ728" s="575"/>
      <c r="BK728" s="575"/>
      <c r="BL728" s="575"/>
      <c r="BM728" s="575"/>
      <c r="BN728" s="575"/>
      <c r="BO728" s="575"/>
      <c r="BP728" s="575"/>
      <c r="BQ728" s="575"/>
      <c r="BR728" s="575"/>
      <c r="BS728" s="575"/>
      <c r="BT728" s="575"/>
      <c r="BU728" s="575"/>
      <c r="BV728" s="575"/>
      <c r="BW728" s="575"/>
      <c r="BX728" s="575"/>
      <c r="BY728" s="575"/>
      <c r="BZ728" s="575"/>
      <c r="CA728" s="575"/>
      <c r="CB728" s="575"/>
      <c r="CC728" s="575"/>
      <c r="CD728" s="575"/>
      <c r="CE728" s="575"/>
      <c r="CF728" s="575"/>
      <c r="CG728" s="575"/>
      <c r="CH728" s="575"/>
      <c r="CI728" s="575"/>
      <c r="CJ728" s="575"/>
      <c r="CK728" s="575"/>
      <c r="CL728" s="575"/>
      <c r="CM728" s="575"/>
      <c r="CN728" s="575"/>
      <c r="CO728" s="575"/>
      <c r="CP728" s="575"/>
      <c r="CQ728" s="575"/>
      <c r="CR728" s="575"/>
      <c r="CS728" s="575"/>
      <c r="CT728" s="575"/>
      <c r="CU728" s="575"/>
      <c r="CV728" s="575"/>
      <c r="CW728" s="575"/>
      <c r="CX728" s="575"/>
      <c r="CY728" s="575"/>
      <c r="CZ728" s="575"/>
      <c r="DA728" s="575"/>
      <c r="DB728" s="575"/>
      <c r="DC728" s="575"/>
      <c r="DD728" s="575"/>
      <c r="DE728" s="575"/>
      <c r="DF728" s="575"/>
      <c r="DG728" s="575"/>
      <c r="DH728" s="575"/>
      <c r="DI728" s="575"/>
      <c r="DJ728" s="575"/>
      <c r="DK728" s="575"/>
      <c r="DL728" s="575"/>
      <c r="DM728" s="575"/>
      <c r="DN728" s="575"/>
      <c r="DO728" s="575"/>
      <c r="DP728" s="575"/>
      <c r="DQ728" s="575"/>
      <c r="DR728" s="575"/>
      <c r="DS728" s="575"/>
      <c r="DT728" s="575"/>
      <c r="DU728" s="575"/>
      <c r="DV728" s="575"/>
      <c r="DW728" s="575"/>
      <c r="DX728" s="575"/>
      <c r="DY728" s="575"/>
      <c r="DZ728" s="575"/>
      <c r="EA728" s="575"/>
      <c r="EB728" s="575"/>
      <c r="EC728" s="575"/>
      <c r="ED728" s="575"/>
      <c r="EE728" s="575"/>
      <c r="EF728" s="575"/>
      <c r="EG728" s="575"/>
    </row>
    <row r="729" spans="1:137">
      <c r="A729" s="575"/>
      <c r="B729" s="575"/>
      <c r="C729" s="575"/>
      <c r="D729" s="575"/>
      <c r="E729" s="575"/>
      <c r="F729" s="575"/>
      <c r="G729" s="575"/>
      <c r="H729" s="575"/>
      <c r="I729" s="575"/>
      <c r="J729" s="575"/>
      <c r="K729" s="575"/>
      <c r="L729" s="575"/>
      <c r="M729" s="575"/>
      <c r="N729" s="575"/>
      <c r="O729" s="575"/>
      <c r="P729" s="575"/>
      <c r="Q729" s="575"/>
      <c r="R729" s="575"/>
      <c r="S729" s="575"/>
      <c r="T729" s="575"/>
      <c r="U729" s="575"/>
      <c r="V729" s="575"/>
      <c r="W729" s="575"/>
      <c r="X729" s="575"/>
      <c r="Y729" s="575"/>
      <c r="Z729" s="575"/>
      <c r="AA729" s="575"/>
      <c r="AB729" s="575"/>
      <c r="AC729" s="575"/>
      <c r="AD729" s="575"/>
      <c r="AE729" s="575"/>
      <c r="AF729" s="575"/>
      <c r="AG729" s="575"/>
      <c r="AH729" s="575"/>
      <c r="AI729" s="575"/>
      <c r="AJ729" s="575"/>
      <c r="AK729" s="575"/>
      <c r="AL729" s="575"/>
      <c r="AM729" s="575"/>
      <c r="AN729" s="575"/>
      <c r="AO729" s="575"/>
      <c r="AP729" s="575"/>
      <c r="AQ729" s="575"/>
      <c r="AR729" s="575"/>
      <c r="AS729" s="575"/>
      <c r="AT729" s="575"/>
      <c r="AU729" s="575"/>
      <c r="AV729" s="575"/>
      <c r="AW729" s="575"/>
      <c r="AX729" s="575"/>
      <c r="AY729" s="575"/>
      <c r="AZ729" s="575"/>
      <c r="BA729" s="575"/>
      <c r="BB729" s="575"/>
      <c r="BC729" s="575"/>
      <c r="BD729" s="575"/>
      <c r="BE729" s="575"/>
      <c r="BF729" s="575"/>
      <c r="BG729" s="575"/>
      <c r="BH729" s="575"/>
      <c r="BI729" s="575"/>
      <c r="BJ729" s="575"/>
      <c r="BK729" s="575"/>
      <c r="BL729" s="575"/>
      <c r="BM729" s="575"/>
      <c r="BN729" s="575"/>
      <c r="BO729" s="575"/>
      <c r="BP729" s="575"/>
      <c r="BQ729" s="575"/>
      <c r="BR729" s="575"/>
      <c r="BS729" s="575"/>
      <c r="BT729" s="575"/>
      <c r="BU729" s="575"/>
      <c r="BV729" s="575"/>
      <c r="BW729" s="575"/>
      <c r="BX729" s="575"/>
      <c r="BY729" s="575"/>
      <c r="BZ729" s="575"/>
      <c r="CA729" s="575"/>
      <c r="CB729" s="575"/>
      <c r="CC729" s="575"/>
      <c r="CD729" s="575"/>
      <c r="CE729" s="575"/>
      <c r="CF729" s="575"/>
      <c r="CG729" s="575"/>
      <c r="CH729" s="575"/>
      <c r="CI729" s="575"/>
      <c r="CJ729" s="575"/>
      <c r="CK729" s="575"/>
      <c r="CL729" s="575"/>
      <c r="CM729" s="575"/>
      <c r="CN729" s="575"/>
      <c r="CO729" s="575"/>
      <c r="CP729" s="575"/>
      <c r="CQ729" s="575"/>
      <c r="CR729" s="575"/>
      <c r="CS729" s="575"/>
      <c r="CT729" s="575"/>
      <c r="CU729" s="575"/>
      <c r="CV729" s="575"/>
      <c r="CW729" s="575"/>
      <c r="CX729" s="575"/>
      <c r="CY729" s="575"/>
      <c r="CZ729" s="575"/>
      <c r="DA729" s="575"/>
      <c r="DB729" s="575"/>
      <c r="DC729" s="575"/>
      <c r="DD729" s="575"/>
      <c r="DE729" s="575"/>
      <c r="DF729" s="575"/>
      <c r="DG729" s="575"/>
      <c r="DH729" s="575"/>
      <c r="DI729" s="575"/>
      <c r="DJ729" s="575"/>
      <c r="DK729" s="575"/>
      <c r="DL729" s="575"/>
      <c r="DM729" s="575"/>
      <c r="DN729" s="575"/>
      <c r="DO729" s="575"/>
      <c r="DP729" s="575"/>
      <c r="DQ729" s="575"/>
      <c r="DR729" s="575"/>
      <c r="DS729" s="575"/>
      <c r="DT729" s="575"/>
      <c r="DU729" s="575"/>
      <c r="DV729" s="575"/>
      <c r="DW729" s="575"/>
      <c r="DX729" s="575"/>
      <c r="DY729" s="575"/>
      <c r="DZ729" s="575"/>
      <c r="EA729" s="575"/>
      <c r="EB729" s="575"/>
      <c r="EC729" s="575"/>
      <c r="ED729" s="575"/>
      <c r="EE729" s="575"/>
      <c r="EF729" s="575"/>
      <c r="EG729" s="575"/>
    </row>
    <row r="730" spans="1:137">
      <c r="A730" s="575"/>
      <c r="B730" s="575"/>
      <c r="C730" s="575"/>
      <c r="D730" s="575"/>
      <c r="E730" s="575"/>
      <c r="F730" s="575"/>
      <c r="G730" s="575"/>
      <c r="H730" s="575"/>
      <c r="I730" s="575"/>
      <c r="J730" s="575"/>
      <c r="K730" s="575"/>
      <c r="L730" s="575"/>
      <c r="M730" s="575"/>
      <c r="N730" s="575"/>
      <c r="O730" s="575"/>
      <c r="P730" s="575"/>
      <c r="Q730" s="575"/>
      <c r="R730" s="575"/>
      <c r="S730" s="575"/>
      <c r="T730" s="575"/>
      <c r="U730" s="575"/>
      <c r="V730" s="575"/>
      <c r="W730" s="575"/>
      <c r="X730" s="575"/>
      <c r="Y730" s="575"/>
      <c r="Z730" s="575"/>
      <c r="AA730" s="575"/>
      <c r="AB730" s="575"/>
      <c r="AC730" s="575"/>
      <c r="AD730" s="575"/>
      <c r="AE730" s="575"/>
      <c r="AF730" s="575"/>
      <c r="AG730" s="575"/>
      <c r="AH730" s="575"/>
      <c r="AI730" s="575"/>
      <c r="AJ730" s="575"/>
      <c r="AK730" s="575"/>
      <c r="AL730" s="575"/>
      <c r="AM730" s="575"/>
      <c r="AN730" s="575"/>
      <c r="AO730" s="575"/>
      <c r="AP730" s="575"/>
      <c r="AQ730" s="575"/>
      <c r="AR730" s="575"/>
      <c r="AS730" s="575"/>
      <c r="AT730" s="575"/>
      <c r="AU730" s="575"/>
      <c r="AV730" s="575"/>
      <c r="AW730" s="575"/>
      <c r="AX730" s="575"/>
      <c r="AY730" s="575"/>
      <c r="AZ730" s="575"/>
      <c r="BA730" s="575"/>
      <c r="BB730" s="575"/>
      <c r="BC730" s="575"/>
      <c r="BD730" s="575"/>
      <c r="BE730" s="575"/>
      <c r="BF730" s="575"/>
      <c r="BG730" s="575"/>
      <c r="BH730" s="575"/>
      <c r="BI730" s="575"/>
      <c r="BJ730" s="575"/>
      <c r="BK730" s="575"/>
      <c r="BL730" s="575"/>
      <c r="BM730" s="575"/>
      <c r="BN730" s="575"/>
      <c r="BO730" s="575"/>
      <c r="BP730" s="575"/>
      <c r="BQ730" s="575"/>
      <c r="BR730" s="575"/>
      <c r="BS730" s="575"/>
      <c r="BT730" s="575"/>
      <c r="BU730" s="575"/>
      <c r="BV730" s="575"/>
      <c r="BW730" s="575"/>
      <c r="BX730" s="575"/>
      <c r="BY730" s="575"/>
      <c r="BZ730" s="575"/>
      <c r="CA730" s="575"/>
      <c r="CB730" s="575"/>
      <c r="CC730" s="575"/>
      <c r="CD730" s="575"/>
      <c r="CE730" s="575"/>
      <c r="CF730" s="575"/>
      <c r="CG730" s="575"/>
      <c r="CH730" s="575"/>
      <c r="CI730" s="575"/>
      <c r="CJ730" s="575"/>
      <c r="CK730" s="575"/>
      <c r="CL730" s="575"/>
      <c r="CM730" s="575"/>
      <c r="CN730" s="575"/>
      <c r="CO730" s="575"/>
      <c r="CP730" s="575"/>
      <c r="CQ730" s="575"/>
      <c r="CR730" s="575"/>
      <c r="CS730" s="575"/>
      <c r="CT730" s="575"/>
      <c r="CU730" s="575"/>
      <c r="CV730" s="575"/>
      <c r="CW730" s="575"/>
      <c r="CX730" s="575"/>
      <c r="CY730" s="575"/>
      <c r="CZ730" s="575"/>
      <c r="DA730" s="575"/>
      <c r="DB730" s="575"/>
      <c r="DC730" s="575"/>
      <c r="DD730" s="575"/>
      <c r="DE730" s="575"/>
      <c r="DF730" s="575"/>
      <c r="DG730" s="575"/>
      <c r="DH730" s="575"/>
      <c r="DI730" s="575"/>
      <c r="DJ730" s="575"/>
      <c r="DK730" s="575"/>
      <c r="DL730" s="575"/>
      <c r="DM730" s="575"/>
      <c r="DN730" s="575"/>
      <c r="DO730" s="575"/>
      <c r="DP730" s="575"/>
      <c r="DQ730" s="575"/>
      <c r="DR730" s="575"/>
      <c r="DS730" s="575"/>
      <c r="DT730" s="575"/>
      <c r="DU730" s="575"/>
      <c r="DV730" s="575"/>
      <c r="DW730" s="575"/>
      <c r="DX730" s="575"/>
      <c r="DY730" s="575"/>
      <c r="DZ730" s="575"/>
      <c r="EA730" s="575"/>
      <c r="EB730" s="575"/>
      <c r="EC730" s="575"/>
      <c r="ED730" s="575"/>
      <c r="EE730" s="575"/>
      <c r="EF730" s="575"/>
      <c r="EG730" s="575"/>
    </row>
    <row r="731" spans="1:137">
      <c r="A731" s="575"/>
      <c r="B731" s="575"/>
      <c r="C731" s="575"/>
      <c r="D731" s="575"/>
      <c r="E731" s="575"/>
      <c r="F731" s="575"/>
      <c r="G731" s="575"/>
      <c r="H731" s="575"/>
      <c r="I731" s="575"/>
      <c r="J731" s="575"/>
      <c r="K731" s="575"/>
      <c r="L731" s="575"/>
      <c r="M731" s="575"/>
      <c r="N731" s="575"/>
      <c r="O731" s="575"/>
      <c r="P731" s="575"/>
      <c r="Q731" s="575"/>
      <c r="R731" s="575"/>
      <c r="S731" s="575"/>
      <c r="T731" s="575"/>
      <c r="U731" s="575"/>
      <c r="V731" s="575"/>
      <c r="W731" s="575"/>
      <c r="X731" s="575"/>
      <c r="Y731" s="575"/>
      <c r="Z731" s="575"/>
      <c r="AA731" s="575"/>
      <c r="AB731" s="575"/>
      <c r="AC731" s="575"/>
      <c r="AD731" s="575"/>
      <c r="AE731" s="575"/>
      <c r="AF731" s="575"/>
      <c r="AG731" s="575"/>
      <c r="AH731" s="575"/>
      <c r="AI731" s="575"/>
      <c r="AJ731" s="575"/>
      <c r="AK731" s="575"/>
      <c r="AL731" s="575"/>
      <c r="AM731" s="575"/>
      <c r="AN731" s="575"/>
      <c r="AO731" s="575"/>
      <c r="AP731" s="575"/>
      <c r="AQ731" s="575"/>
      <c r="AR731" s="575"/>
      <c r="AS731" s="575"/>
      <c r="AT731" s="575"/>
      <c r="AU731" s="575"/>
      <c r="AV731" s="575"/>
      <c r="AW731" s="575"/>
      <c r="AX731" s="575"/>
      <c r="AY731" s="575"/>
      <c r="AZ731" s="575"/>
      <c r="BA731" s="575"/>
      <c r="BB731" s="575"/>
      <c r="BC731" s="575"/>
      <c r="BD731" s="575"/>
      <c r="BE731" s="575"/>
      <c r="BF731" s="575"/>
      <c r="BG731" s="575"/>
      <c r="BH731" s="575"/>
      <c r="BI731" s="575"/>
      <c r="BJ731" s="575"/>
      <c r="BK731" s="575"/>
      <c r="BL731" s="575"/>
      <c r="BM731" s="575"/>
      <c r="BN731" s="575"/>
      <c r="BO731" s="575"/>
      <c r="BP731" s="575"/>
      <c r="BQ731" s="575"/>
      <c r="BR731" s="575"/>
      <c r="BS731" s="575"/>
      <c r="BT731" s="575"/>
      <c r="BU731" s="575"/>
      <c r="BV731" s="575"/>
      <c r="BW731" s="575"/>
      <c r="BX731" s="575"/>
      <c r="BY731" s="575"/>
      <c r="BZ731" s="575"/>
      <c r="CA731" s="575"/>
      <c r="CB731" s="575"/>
      <c r="CC731" s="575"/>
      <c r="CD731" s="575"/>
      <c r="CE731" s="575"/>
      <c r="CF731" s="575"/>
      <c r="CG731" s="575"/>
      <c r="CH731" s="575"/>
      <c r="CI731" s="575"/>
      <c r="CJ731" s="575"/>
      <c r="CK731" s="575"/>
      <c r="CL731" s="575"/>
      <c r="CM731" s="575"/>
      <c r="CN731" s="575"/>
      <c r="CO731" s="575"/>
      <c r="CP731" s="575"/>
      <c r="CQ731" s="575"/>
      <c r="CR731" s="575"/>
      <c r="CS731" s="575"/>
      <c r="CT731" s="575"/>
      <c r="CU731" s="575"/>
      <c r="CV731" s="575"/>
      <c r="CW731" s="575"/>
      <c r="CX731" s="575"/>
      <c r="CY731" s="575"/>
      <c r="CZ731" s="575"/>
      <c r="DA731" s="575"/>
      <c r="DB731" s="575"/>
      <c r="DC731" s="575"/>
      <c r="DD731" s="575"/>
      <c r="DE731" s="575"/>
      <c r="DF731" s="575"/>
      <c r="DG731" s="575"/>
      <c r="DH731" s="575"/>
      <c r="DI731" s="575"/>
      <c r="DJ731" s="575"/>
      <c r="DK731" s="575"/>
      <c r="DL731" s="575"/>
      <c r="DM731" s="575"/>
      <c r="DN731" s="575"/>
      <c r="DO731" s="575"/>
      <c r="DP731" s="575"/>
      <c r="DQ731" s="575"/>
      <c r="DR731" s="575"/>
      <c r="DS731" s="575"/>
      <c r="DT731" s="575"/>
      <c r="DU731" s="575"/>
      <c r="DV731" s="575"/>
      <c r="DW731" s="575"/>
      <c r="DX731" s="575"/>
      <c r="DY731" s="575"/>
      <c r="DZ731" s="575"/>
      <c r="EA731" s="575"/>
      <c r="EB731" s="575"/>
      <c r="EC731" s="575"/>
      <c r="ED731" s="575"/>
      <c r="EE731" s="575"/>
      <c r="EF731" s="575"/>
      <c r="EG731" s="575"/>
    </row>
    <row r="732" spans="1:137">
      <c r="A732" s="575"/>
      <c r="B732" s="575"/>
      <c r="C732" s="575"/>
      <c r="D732" s="575"/>
      <c r="E732" s="575"/>
      <c r="F732" s="575"/>
      <c r="G732" s="575"/>
      <c r="H732" s="575"/>
      <c r="I732" s="575"/>
      <c r="J732" s="575"/>
      <c r="K732" s="575"/>
      <c r="L732" s="575"/>
      <c r="M732" s="575"/>
      <c r="N732" s="575"/>
      <c r="O732" s="575"/>
      <c r="P732" s="575"/>
      <c r="Q732" s="575"/>
      <c r="R732" s="575"/>
      <c r="S732" s="575"/>
      <c r="T732" s="575"/>
      <c r="U732" s="575"/>
      <c r="V732" s="575"/>
      <c r="W732" s="575"/>
      <c r="X732" s="575"/>
      <c r="Y732" s="575"/>
      <c r="Z732" s="575"/>
      <c r="AA732" s="575"/>
      <c r="AB732" s="575"/>
      <c r="AC732" s="575"/>
      <c r="AD732" s="575"/>
      <c r="AE732" s="575"/>
      <c r="AF732" s="575"/>
      <c r="AG732" s="575"/>
      <c r="AH732" s="575"/>
      <c r="AI732" s="575"/>
      <c r="AJ732" s="575"/>
      <c r="AK732" s="575"/>
      <c r="AL732" s="575"/>
      <c r="AM732" s="575"/>
      <c r="AN732" s="575"/>
      <c r="AO732" s="575"/>
      <c r="AP732" s="575"/>
      <c r="AQ732" s="575"/>
      <c r="AR732" s="575"/>
      <c r="AS732" s="575"/>
      <c r="AT732" s="575"/>
      <c r="AU732" s="575"/>
      <c r="AV732" s="575"/>
      <c r="AW732" s="575"/>
      <c r="AX732" s="575"/>
      <c r="AY732" s="575"/>
      <c r="AZ732" s="575"/>
      <c r="BA732" s="575"/>
      <c r="BB732" s="575"/>
      <c r="BC732" s="575"/>
      <c r="BD732" s="575"/>
      <c r="BE732" s="575"/>
      <c r="BF732" s="575"/>
      <c r="BG732" s="575"/>
      <c r="BH732" s="575"/>
      <c r="BI732" s="575"/>
      <c r="BJ732" s="575"/>
      <c r="BK732" s="575"/>
      <c r="BL732" s="575"/>
      <c r="BM732" s="575"/>
      <c r="BN732" s="575"/>
      <c r="BO732" s="575"/>
      <c r="BP732" s="575"/>
      <c r="BQ732" s="575"/>
      <c r="BR732" s="575"/>
      <c r="BS732" s="575"/>
      <c r="BT732" s="575"/>
      <c r="BU732" s="575"/>
      <c r="BV732" s="575"/>
      <c r="BW732" s="575"/>
      <c r="BX732" s="575"/>
      <c r="BY732" s="575"/>
      <c r="BZ732" s="575"/>
      <c r="CA732" s="575"/>
      <c r="CB732" s="575"/>
      <c r="CC732" s="575"/>
      <c r="CD732" s="575"/>
      <c r="CE732" s="575"/>
      <c r="CF732" s="575"/>
      <c r="CG732" s="575"/>
      <c r="CH732" s="575"/>
      <c r="CI732" s="575"/>
      <c r="CJ732" s="575"/>
      <c r="CK732" s="575"/>
      <c r="CL732" s="575"/>
      <c r="CM732" s="575"/>
      <c r="CN732" s="575"/>
      <c r="CO732" s="575"/>
      <c r="CP732" s="575"/>
      <c r="CQ732" s="575"/>
      <c r="CR732" s="575"/>
      <c r="CS732" s="575"/>
      <c r="CT732" s="575"/>
      <c r="CU732" s="575"/>
      <c r="CV732" s="575"/>
      <c r="CW732" s="575"/>
      <c r="CX732" s="575"/>
      <c r="CY732" s="575"/>
      <c r="CZ732" s="575"/>
      <c r="DA732" s="575"/>
      <c r="DB732" s="575"/>
      <c r="DC732" s="575"/>
      <c r="DD732" s="575"/>
      <c r="DE732" s="575"/>
      <c r="DF732" s="575"/>
      <c r="DG732" s="575"/>
      <c r="DH732" s="575"/>
      <c r="DI732" s="575"/>
      <c r="DJ732" s="575"/>
      <c r="DK732" s="575"/>
      <c r="DL732" s="575"/>
      <c r="DM732" s="575"/>
      <c r="DN732" s="575"/>
      <c r="DO732" s="575"/>
      <c r="DP732" s="575"/>
      <c r="DQ732" s="575"/>
      <c r="DR732" s="575"/>
      <c r="DS732" s="575"/>
      <c r="DT732" s="575"/>
      <c r="DU732" s="575"/>
      <c r="DV732" s="575"/>
      <c r="DW732" s="575"/>
      <c r="DX732" s="575"/>
      <c r="DY732" s="575"/>
      <c r="DZ732" s="575"/>
      <c r="EA732" s="575"/>
      <c r="EB732" s="575"/>
      <c r="EC732" s="575"/>
      <c r="ED732" s="575"/>
      <c r="EE732" s="575"/>
      <c r="EF732" s="575"/>
      <c r="EG732" s="575"/>
    </row>
    <row r="733" spans="1:137">
      <c r="A733" s="575"/>
      <c r="B733" s="575"/>
      <c r="C733" s="575"/>
      <c r="D733" s="575"/>
      <c r="E733" s="575"/>
      <c r="F733" s="575"/>
      <c r="G733" s="575"/>
      <c r="H733" s="575"/>
      <c r="I733" s="575"/>
      <c r="J733" s="575"/>
      <c r="K733" s="575"/>
      <c r="L733" s="575"/>
      <c r="M733" s="575"/>
      <c r="N733" s="575"/>
      <c r="O733" s="575"/>
      <c r="P733" s="575"/>
      <c r="Q733" s="575"/>
      <c r="R733" s="575"/>
      <c r="S733" s="575"/>
      <c r="T733" s="575"/>
      <c r="U733" s="575"/>
      <c r="V733" s="575"/>
      <c r="W733" s="575"/>
      <c r="X733" s="575"/>
      <c r="Y733" s="575"/>
      <c r="Z733" s="575"/>
      <c r="AA733" s="575"/>
      <c r="AB733" s="575"/>
      <c r="AC733" s="575"/>
      <c r="AD733" s="575"/>
      <c r="AE733" s="575"/>
      <c r="AF733" s="575"/>
      <c r="AG733" s="575"/>
      <c r="AH733" s="575"/>
      <c r="AI733" s="575"/>
      <c r="AJ733" s="575"/>
      <c r="AK733" s="575"/>
      <c r="AL733" s="575"/>
      <c r="AM733" s="575"/>
      <c r="AN733" s="575"/>
      <c r="AO733" s="575"/>
      <c r="AP733" s="575"/>
      <c r="AQ733" s="575"/>
      <c r="AR733" s="575"/>
      <c r="AS733" s="575"/>
      <c r="AT733" s="575"/>
      <c r="AU733" s="575"/>
      <c r="AV733" s="575"/>
      <c r="AW733" s="575"/>
      <c r="AX733" s="575"/>
      <c r="AY733" s="575"/>
      <c r="AZ733" s="575"/>
      <c r="BA733" s="575"/>
      <c r="BB733" s="575"/>
      <c r="BC733" s="575"/>
      <c r="BD733" s="575"/>
      <c r="BE733" s="575"/>
      <c r="BF733" s="575"/>
      <c r="BG733" s="575"/>
      <c r="BH733" s="575"/>
      <c r="BI733" s="575"/>
      <c r="BJ733" s="575"/>
      <c r="BK733" s="575"/>
      <c r="BL733" s="575"/>
      <c r="BM733" s="575"/>
      <c r="BN733" s="575"/>
      <c r="BO733" s="575"/>
      <c r="BP733" s="575"/>
      <c r="BQ733" s="575"/>
      <c r="BR733" s="575"/>
      <c r="BS733" s="575"/>
      <c r="BT733" s="575"/>
      <c r="BU733" s="575"/>
      <c r="BV733" s="575"/>
      <c r="BW733" s="575"/>
      <c r="BX733" s="575"/>
      <c r="BY733" s="575"/>
      <c r="BZ733" s="575"/>
      <c r="CA733" s="575"/>
      <c r="CB733" s="575"/>
      <c r="CC733" s="575"/>
      <c r="CD733" s="575"/>
      <c r="CE733" s="575"/>
      <c r="CF733" s="575"/>
      <c r="CG733" s="575"/>
      <c r="CH733" s="575"/>
      <c r="CI733" s="575"/>
      <c r="CJ733" s="575"/>
      <c r="CK733" s="575"/>
      <c r="CL733" s="575"/>
      <c r="CM733" s="575"/>
      <c r="CN733" s="575"/>
      <c r="CO733" s="575"/>
      <c r="CP733" s="575"/>
      <c r="CQ733" s="575"/>
      <c r="CR733" s="575"/>
      <c r="CS733" s="575"/>
      <c r="CT733" s="575"/>
      <c r="CU733" s="575"/>
      <c r="CV733" s="575"/>
      <c r="CW733" s="575"/>
      <c r="CX733" s="575"/>
      <c r="CY733" s="575"/>
      <c r="CZ733" s="575"/>
      <c r="DA733" s="575"/>
      <c r="DB733" s="575"/>
      <c r="DC733" s="575"/>
      <c r="DD733" s="575"/>
      <c r="DE733" s="575"/>
      <c r="DF733" s="575"/>
      <c r="DG733" s="575"/>
      <c r="DH733" s="575"/>
      <c r="DI733" s="575"/>
      <c r="DJ733" s="575"/>
      <c r="DK733" s="575"/>
      <c r="DL733" s="575"/>
      <c r="DM733" s="575"/>
      <c r="DN733" s="575"/>
      <c r="DO733" s="575"/>
      <c r="DP733" s="575"/>
      <c r="DQ733" s="575"/>
      <c r="DR733" s="575"/>
      <c r="DS733" s="575"/>
      <c r="DT733" s="575"/>
      <c r="DU733" s="575"/>
      <c r="DV733" s="575"/>
      <c r="DW733" s="575"/>
      <c r="DX733" s="575"/>
      <c r="DY733" s="575"/>
      <c r="DZ733" s="575"/>
      <c r="EA733" s="575"/>
      <c r="EB733" s="575"/>
      <c r="EC733" s="575"/>
      <c r="ED733" s="575"/>
      <c r="EE733" s="575"/>
      <c r="EF733" s="575"/>
      <c r="EG733" s="575"/>
    </row>
    <row r="734" spans="1:137">
      <c r="A734" s="575"/>
      <c r="B734" s="575"/>
      <c r="C734" s="575"/>
      <c r="D734" s="575"/>
      <c r="E734" s="575"/>
      <c r="F734" s="575"/>
      <c r="G734" s="575"/>
      <c r="H734" s="575"/>
      <c r="I734" s="575"/>
      <c r="J734" s="575"/>
      <c r="K734" s="575"/>
      <c r="L734" s="575"/>
      <c r="M734" s="575"/>
      <c r="N734" s="575"/>
      <c r="O734" s="575"/>
      <c r="P734" s="575"/>
      <c r="Q734" s="575"/>
      <c r="R734" s="575"/>
      <c r="S734" s="575"/>
      <c r="T734" s="575"/>
      <c r="U734" s="575"/>
      <c r="V734" s="575"/>
      <c r="W734" s="575"/>
      <c r="X734" s="575"/>
      <c r="Y734" s="575"/>
      <c r="Z734" s="575"/>
      <c r="AA734" s="575"/>
      <c r="AB734" s="575"/>
      <c r="AC734" s="575"/>
      <c r="AD734" s="575"/>
      <c r="AE734" s="575"/>
      <c r="AF734" s="575"/>
      <c r="AG734" s="575"/>
      <c r="AH734" s="575"/>
      <c r="AI734" s="575"/>
      <c r="AJ734" s="575"/>
      <c r="AK734" s="575"/>
      <c r="AL734" s="575"/>
      <c r="AM734" s="575"/>
      <c r="AN734" s="575"/>
      <c r="AO734" s="575"/>
      <c r="AP734" s="575"/>
      <c r="AQ734" s="575"/>
      <c r="AR734" s="575"/>
      <c r="AS734" s="575"/>
      <c r="AT734" s="575"/>
      <c r="AU734" s="575"/>
      <c r="AV734" s="575"/>
      <c r="AW734" s="575"/>
      <c r="AX734" s="575"/>
      <c r="AY734" s="575"/>
      <c r="AZ734" s="575"/>
      <c r="BA734" s="575"/>
      <c r="BB734" s="575"/>
      <c r="BC734" s="575"/>
      <c r="BD734" s="575"/>
      <c r="BE734" s="575"/>
      <c r="BF734" s="575"/>
      <c r="BG734" s="575"/>
      <c r="BH734" s="575"/>
      <c r="BI734" s="575"/>
      <c r="BJ734" s="575"/>
      <c r="BK734" s="575"/>
      <c r="BL734" s="575"/>
      <c r="BM734" s="575"/>
      <c r="BN734" s="575"/>
      <c r="BO734" s="575"/>
      <c r="BP734" s="575"/>
      <c r="BQ734" s="575"/>
      <c r="BR734" s="575"/>
      <c r="BS734" s="575"/>
      <c r="BT734" s="575"/>
      <c r="BU734" s="575"/>
      <c r="BV734" s="575"/>
      <c r="BW734" s="575"/>
      <c r="BX734" s="575"/>
      <c r="BY734" s="575"/>
      <c r="BZ734" s="575"/>
      <c r="CA734" s="575"/>
      <c r="CB734" s="575"/>
      <c r="CC734" s="575"/>
      <c r="CD734" s="575"/>
      <c r="CE734" s="575"/>
      <c r="CF734" s="575"/>
      <c r="CG734" s="575"/>
      <c r="CH734" s="575"/>
      <c r="CI734" s="575"/>
      <c r="CJ734" s="575"/>
      <c r="CK734" s="575"/>
      <c r="CL734" s="575"/>
      <c r="CM734" s="575"/>
      <c r="CN734" s="575"/>
      <c r="CO734" s="575"/>
      <c r="CP734" s="575"/>
      <c r="CQ734" s="575"/>
      <c r="CR734" s="575"/>
      <c r="CS734" s="575"/>
      <c r="CT734" s="575"/>
      <c r="CU734" s="575"/>
      <c r="CV734" s="575"/>
      <c r="CW734" s="575"/>
      <c r="CX734" s="575"/>
      <c r="CY734" s="575"/>
      <c r="CZ734" s="575"/>
      <c r="DA734" s="575"/>
      <c r="DB734" s="575"/>
      <c r="DC734" s="575"/>
      <c r="DD734" s="575"/>
      <c r="DE734" s="575"/>
      <c r="DF734" s="575"/>
      <c r="DG734" s="575"/>
      <c r="DH734" s="575"/>
      <c r="DI734" s="575"/>
      <c r="DJ734" s="575"/>
      <c r="DK734" s="575"/>
      <c r="DL734" s="575"/>
      <c r="DM734" s="575"/>
      <c r="DN734" s="575"/>
      <c r="DO734" s="575"/>
      <c r="DP734" s="575"/>
      <c r="DQ734" s="575"/>
      <c r="DR734" s="575"/>
      <c r="DS734" s="575"/>
      <c r="DT734" s="575"/>
      <c r="DU734" s="575"/>
      <c r="DV734" s="575"/>
      <c r="DW734" s="575"/>
      <c r="DX734" s="575"/>
      <c r="DY734" s="575"/>
      <c r="DZ734" s="575"/>
      <c r="EA734" s="575"/>
      <c r="EB734" s="575"/>
      <c r="EC734" s="575"/>
      <c r="ED734" s="575"/>
      <c r="EE734" s="575"/>
      <c r="EF734" s="575"/>
      <c r="EG734" s="575"/>
    </row>
    <row r="735" spans="1:137">
      <c r="A735" s="575"/>
      <c r="B735" s="575"/>
      <c r="C735" s="575"/>
      <c r="D735" s="575"/>
      <c r="E735" s="575"/>
      <c r="F735" s="575"/>
      <c r="G735" s="575"/>
      <c r="H735" s="575"/>
      <c r="I735" s="575"/>
      <c r="J735" s="575"/>
      <c r="K735" s="575"/>
      <c r="L735" s="575"/>
      <c r="M735" s="575"/>
      <c r="N735" s="575"/>
      <c r="O735" s="575"/>
      <c r="P735" s="575"/>
      <c r="Q735" s="575"/>
      <c r="R735" s="575"/>
      <c r="S735" s="575"/>
      <c r="T735" s="575"/>
      <c r="U735" s="575"/>
      <c r="V735" s="575"/>
      <c r="W735" s="575"/>
      <c r="X735" s="575"/>
      <c r="Y735" s="575"/>
      <c r="Z735" s="575"/>
      <c r="AA735" s="575"/>
      <c r="AB735" s="575"/>
      <c r="AC735" s="575"/>
      <c r="AD735" s="575"/>
      <c r="AE735" s="575"/>
      <c r="AF735" s="575"/>
      <c r="AG735" s="575"/>
      <c r="AH735" s="575"/>
      <c r="AI735" s="575"/>
      <c r="AJ735" s="575"/>
      <c r="AK735" s="575"/>
      <c r="AL735" s="575"/>
      <c r="AM735" s="575"/>
      <c r="AN735" s="575"/>
      <c r="AO735" s="575"/>
      <c r="AP735" s="575"/>
      <c r="AQ735" s="575"/>
      <c r="AR735" s="575"/>
      <c r="AS735" s="575"/>
      <c r="AT735" s="575"/>
      <c r="AU735" s="575"/>
      <c r="AV735" s="575"/>
      <c r="AW735" s="575"/>
      <c r="AX735" s="575"/>
      <c r="AY735" s="575"/>
      <c r="AZ735" s="575"/>
      <c r="BA735" s="575"/>
      <c r="BB735" s="575"/>
      <c r="BC735" s="575"/>
      <c r="BD735" s="575"/>
      <c r="BE735" s="575"/>
      <c r="BF735" s="575"/>
      <c r="BG735" s="575"/>
      <c r="BH735" s="575"/>
      <c r="BI735" s="575"/>
      <c r="BJ735" s="575"/>
      <c r="BK735" s="575"/>
      <c r="BL735" s="575"/>
      <c r="BM735" s="575"/>
      <c r="BN735" s="575"/>
      <c r="BO735" s="575"/>
      <c r="BP735" s="575"/>
      <c r="BQ735" s="575"/>
      <c r="BR735" s="575"/>
      <c r="BS735" s="575"/>
      <c r="BT735" s="575"/>
      <c r="BU735" s="575"/>
      <c r="BV735" s="575"/>
      <c r="BW735" s="575"/>
      <c r="BX735" s="575"/>
      <c r="BY735" s="575"/>
      <c r="BZ735" s="575"/>
      <c r="CA735" s="575"/>
      <c r="CB735" s="575"/>
      <c r="CC735" s="575"/>
      <c r="CD735" s="575"/>
      <c r="CE735" s="575"/>
      <c r="CF735" s="575"/>
      <c r="CG735" s="575"/>
      <c r="CH735" s="575"/>
      <c r="CI735" s="575"/>
      <c r="CJ735" s="575"/>
      <c r="CK735" s="575"/>
      <c r="CL735" s="575"/>
      <c r="CM735" s="575"/>
      <c r="CN735" s="575"/>
      <c r="CO735" s="575"/>
      <c r="CP735" s="575"/>
      <c r="CQ735" s="575"/>
      <c r="CR735" s="575"/>
      <c r="CS735" s="575"/>
      <c r="CT735" s="575"/>
      <c r="CU735" s="575"/>
      <c r="CV735" s="575"/>
      <c r="CW735" s="575"/>
      <c r="CX735" s="575"/>
      <c r="CY735" s="575"/>
      <c r="CZ735" s="575"/>
      <c r="DA735" s="575"/>
      <c r="DB735" s="575"/>
      <c r="DC735" s="575"/>
      <c r="DD735" s="575"/>
      <c r="DE735" s="575"/>
      <c r="DF735" s="575"/>
      <c r="DG735" s="575"/>
      <c r="DH735" s="575"/>
      <c r="DI735" s="575"/>
      <c r="DJ735" s="575"/>
      <c r="DK735" s="575"/>
      <c r="DL735" s="575"/>
      <c r="DM735" s="575"/>
      <c r="DN735" s="575"/>
      <c r="DO735" s="575"/>
      <c r="DP735" s="575"/>
      <c r="DQ735" s="575"/>
      <c r="DR735" s="575"/>
      <c r="DS735" s="575"/>
      <c r="DT735" s="575"/>
      <c r="DU735" s="575"/>
      <c r="DV735" s="575"/>
      <c r="DW735" s="575"/>
      <c r="DX735" s="575"/>
      <c r="DY735" s="575"/>
      <c r="DZ735" s="575"/>
      <c r="EA735" s="575"/>
      <c r="EB735" s="575"/>
      <c r="EC735" s="575"/>
      <c r="ED735" s="575"/>
      <c r="EE735" s="575"/>
      <c r="EF735" s="575"/>
      <c r="EG735" s="575"/>
    </row>
    <row r="736" spans="1:137">
      <c r="A736" s="575"/>
      <c r="B736" s="575"/>
      <c r="C736" s="575"/>
      <c r="D736" s="575"/>
      <c r="E736" s="575"/>
      <c r="F736" s="575"/>
      <c r="G736" s="575"/>
      <c r="H736" s="575"/>
      <c r="I736" s="575"/>
      <c r="J736" s="575"/>
      <c r="K736" s="575"/>
      <c r="L736" s="575"/>
      <c r="M736" s="575"/>
      <c r="N736" s="575"/>
      <c r="O736" s="575"/>
      <c r="P736" s="575"/>
      <c r="Q736" s="575"/>
      <c r="R736" s="575"/>
      <c r="S736" s="575"/>
      <c r="T736" s="575"/>
      <c r="U736" s="575"/>
      <c r="V736" s="575"/>
      <c r="W736" s="575"/>
      <c r="X736" s="575"/>
      <c r="Y736" s="575"/>
      <c r="Z736" s="575"/>
      <c r="AA736" s="575"/>
      <c r="AB736" s="575"/>
      <c r="AC736" s="575"/>
      <c r="AD736" s="575"/>
      <c r="AE736" s="575"/>
      <c r="AF736" s="575"/>
      <c r="AG736" s="575"/>
      <c r="AH736" s="575"/>
      <c r="AI736" s="575"/>
      <c r="AJ736" s="575"/>
      <c r="AK736" s="575"/>
      <c r="AL736" s="575"/>
      <c r="AM736" s="575"/>
      <c r="AN736" s="575"/>
      <c r="AO736" s="575"/>
      <c r="AP736" s="575"/>
      <c r="AQ736" s="575"/>
      <c r="AR736" s="575"/>
      <c r="AS736" s="575"/>
      <c r="AT736" s="575"/>
      <c r="AU736" s="575"/>
      <c r="AV736" s="575"/>
      <c r="AW736" s="575"/>
      <c r="AX736" s="575"/>
      <c r="AY736" s="575"/>
      <c r="AZ736" s="575"/>
      <c r="BA736" s="575"/>
      <c r="BB736" s="575"/>
      <c r="BC736" s="575"/>
      <c r="BD736" s="575"/>
      <c r="BE736" s="575"/>
      <c r="BF736" s="575"/>
      <c r="BG736" s="575"/>
      <c r="BH736" s="575"/>
      <c r="BI736" s="575"/>
      <c r="BJ736" s="575"/>
      <c r="BK736" s="575"/>
      <c r="BL736" s="575"/>
      <c r="BM736" s="575"/>
      <c r="BN736" s="575"/>
      <c r="BO736" s="575"/>
      <c r="BP736" s="575"/>
      <c r="BQ736" s="575"/>
      <c r="BR736" s="575"/>
      <c r="BS736" s="575"/>
      <c r="BT736" s="575"/>
      <c r="BU736" s="575"/>
      <c r="BV736" s="575"/>
      <c r="BW736" s="575"/>
      <c r="BX736" s="575"/>
      <c r="BY736" s="575"/>
      <c r="BZ736" s="575"/>
      <c r="CA736" s="575"/>
      <c r="CB736" s="575"/>
      <c r="CC736" s="575"/>
      <c r="CD736" s="575"/>
      <c r="CE736" s="575"/>
      <c r="CF736" s="575"/>
      <c r="CG736" s="575"/>
      <c r="CH736" s="575"/>
      <c r="CI736" s="575"/>
      <c r="CJ736" s="575"/>
      <c r="CK736" s="575"/>
      <c r="CL736" s="575"/>
      <c r="CM736" s="575"/>
      <c r="CN736" s="575"/>
      <c r="CO736" s="575"/>
      <c r="CP736" s="575"/>
      <c r="CQ736" s="575"/>
      <c r="CR736" s="575"/>
      <c r="CS736" s="575"/>
      <c r="CT736" s="575"/>
      <c r="CU736" s="575"/>
      <c r="CV736" s="575"/>
      <c r="CW736" s="575"/>
      <c r="CX736" s="575"/>
      <c r="CY736" s="575"/>
      <c r="CZ736" s="575"/>
      <c r="DA736" s="575"/>
      <c r="DB736" s="575"/>
      <c r="DC736" s="575"/>
      <c r="DD736" s="575"/>
      <c r="DE736" s="575"/>
      <c r="DF736" s="575"/>
      <c r="DG736" s="575"/>
      <c r="DH736" s="575"/>
      <c r="DI736" s="575"/>
      <c r="DJ736" s="575"/>
      <c r="DK736" s="575"/>
      <c r="DL736" s="575"/>
      <c r="DM736" s="575"/>
      <c r="DN736" s="575"/>
      <c r="DO736" s="575"/>
      <c r="DP736" s="575"/>
      <c r="DQ736" s="575"/>
      <c r="DR736" s="575"/>
      <c r="DS736" s="575"/>
      <c r="DT736" s="575"/>
      <c r="DU736" s="575"/>
      <c r="DV736" s="575"/>
      <c r="DW736" s="575"/>
      <c r="DX736" s="575"/>
      <c r="DY736" s="575"/>
      <c r="DZ736" s="575"/>
      <c r="EA736" s="575"/>
      <c r="EB736" s="575"/>
      <c r="EC736" s="575"/>
      <c r="ED736" s="575"/>
      <c r="EE736" s="575"/>
      <c r="EF736" s="575"/>
      <c r="EG736" s="575"/>
    </row>
    <row r="737" spans="1:137">
      <c r="A737" s="575"/>
      <c r="B737" s="575"/>
      <c r="C737" s="575"/>
      <c r="D737" s="575"/>
      <c r="E737" s="575"/>
      <c r="F737" s="575"/>
      <c r="G737" s="575"/>
      <c r="H737" s="575"/>
      <c r="I737" s="575"/>
      <c r="J737" s="575"/>
      <c r="K737" s="575"/>
      <c r="L737" s="575"/>
      <c r="M737" s="575"/>
      <c r="N737" s="575"/>
      <c r="O737" s="575"/>
      <c r="P737" s="575"/>
      <c r="Q737" s="575"/>
      <c r="R737" s="575"/>
      <c r="S737" s="575"/>
      <c r="T737" s="575"/>
      <c r="U737" s="575"/>
      <c r="V737" s="575"/>
      <c r="W737" s="575"/>
      <c r="X737" s="575"/>
      <c r="Y737" s="575"/>
      <c r="Z737" s="575"/>
      <c r="AA737" s="575"/>
      <c r="AB737" s="575"/>
      <c r="AC737" s="575"/>
      <c r="AD737" s="575"/>
      <c r="AE737" s="575"/>
      <c r="AF737" s="575"/>
      <c r="AG737" s="575"/>
      <c r="AH737" s="575"/>
      <c r="AI737" s="575"/>
      <c r="AJ737" s="575"/>
      <c r="AK737" s="575"/>
      <c r="AL737" s="575"/>
      <c r="AM737" s="575"/>
      <c r="AN737" s="575"/>
      <c r="AO737" s="575"/>
      <c r="AP737" s="575"/>
      <c r="AQ737" s="575"/>
      <c r="AR737" s="575"/>
      <c r="AS737" s="575"/>
      <c r="AT737" s="575"/>
      <c r="AU737" s="575"/>
      <c r="AV737" s="575"/>
      <c r="AW737" s="575"/>
      <c r="AX737" s="575"/>
      <c r="AY737" s="575"/>
      <c r="AZ737" s="575"/>
      <c r="BA737" s="575"/>
      <c r="BB737" s="575"/>
      <c r="BC737" s="575"/>
      <c r="BD737" s="575"/>
      <c r="BE737" s="575"/>
      <c r="BF737" s="575"/>
      <c r="BG737" s="575"/>
      <c r="BH737" s="575"/>
      <c r="BI737" s="575"/>
      <c r="BJ737" s="575"/>
      <c r="BK737" s="575"/>
      <c r="BL737" s="575"/>
      <c r="BM737" s="575"/>
      <c r="BN737" s="575"/>
      <c r="BO737" s="575"/>
      <c r="BP737" s="575"/>
      <c r="BQ737" s="575"/>
      <c r="BR737" s="575"/>
      <c r="BS737" s="575"/>
      <c r="BT737" s="575"/>
      <c r="BU737" s="575"/>
      <c r="BV737" s="575"/>
      <c r="BW737" s="575"/>
      <c r="BX737" s="575"/>
      <c r="BY737" s="575"/>
      <c r="BZ737" s="575"/>
      <c r="CA737" s="575"/>
      <c r="CB737" s="575"/>
      <c r="CC737" s="575"/>
      <c r="CD737" s="575"/>
      <c r="CE737" s="575"/>
      <c r="CF737" s="575"/>
      <c r="CG737" s="575"/>
      <c r="CH737" s="575"/>
      <c r="CI737" s="575"/>
      <c r="CJ737" s="575"/>
      <c r="CK737" s="575"/>
      <c r="CL737" s="575"/>
      <c r="CM737" s="575"/>
      <c r="CN737" s="575"/>
      <c r="CO737" s="575"/>
      <c r="CP737" s="575"/>
      <c r="CQ737" s="575"/>
      <c r="CR737" s="575"/>
      <c r="CS737" s="575"/>
      <c r="CT737" s="575"/>
      <c r="CU737" s="575"/>
      <c r="CV737" s="575"/>
      <c r="CW737" s="575"/>
      <c r="CX737" s="575"/>
      <c r="CY737" s="575"/>
      <c r="CZ737" s="575"/>
      <c r="DA737" s="575"/>
      <c r="DB737" s="575"/>
      <c r="DC737" s="575"/>
      <c r="DD737" s="575"/>
      <c r="DE737" s="575"/>
      <c r="DF737" s="575"/>
      <c r="DG737" s="575"/>
      <c r="DH737" s="575"/>
      <c r="DI737" s="575"/>
      <c r="DJ737" s="575"/>
      <c r="DK737" s="575"/>
      <c r="DL737" s="575"/>
      <c r="DM737" s="575"/>
      <c r="DN737" s="575"/>
      <c r="DO737" s="575"/>
      <c r="DP737" s="575"/>
      <c r="DQ737" s="575"/>
      <c r="DR737" s="575"/>
      <c r="DS737" s="575"/>
      <c r="DT737" s="575"/>
      <c r="DU737" s="575"/>
      <c r="DV737" s="575"/>
      <c r="DW737" s="575"/>
      <c r="DX737" s="575"/>
      <c r="DY737" s="575"/>
      <c r="DZ737" s="575"/>
      <c r="EA737" s="575"/>
      <c r="EB737" s="575"/>
      <c r="EC737" s="575"/>
      <c r="ED737" s="575"/>
      <c r="EE737" s="575"/>
      <c r="EF737" s="575"/>
      <c r="EG737" s="575"/>
    </row>
    <row r="738" spans="1:137">
      <c r="A738" s="575"/>
      <c r="B738" s="575"/>
      <c r="C738" s="575"/>
      <c r="D738" s="575"/>
      <c r="E738" s="575"/>
      <c r="F738" s="575"/>
      <c r="G738" s="575"/>
      <c r="H738" s="575"/>
      <c r="I738" s="575"/>
      <c r="J738" s="575"/>
      <c r="K738" s="575"/>
      <c r="L738" s="575"/>
      <c r="M738" s="575"/>
      <c r="N738" s="575"/>
      <c r="O738" s="575"/>
      <c r="P738" s="575"/>
      <c r="Q738" s="575"/>
      <c r="R738" s="575"/>
      <c r="S738" s="575"/>
      <c r="T738" s="575"/>
      <c r="U738" s="575"/>
      <c r="V738" s="575"/>
      <c r="W738" s="575"/>
      <c r="X738" s="575"/>
      <c r="Y738" s="575"/>
      <c r="Z738" s="575"/>
      <c r="AA738" s="575"/>
      <c r="AB738" s="575"/>
      <c r="AC738" s="575"/>
      <c r="AD738" s="575"/>
      <c r="AE738" s="575"/>
      <c r="AF738" s="575"/>
      <c r="AG738" s="575"/>
      <c r="AH738" s="575"/>
      <c r="AI738" s="575"/>
      <c r="AJ738" s="575"/>
      <c r="AK738" s="575"/>
      <c r="AL738" s="575"/>
      <c r="AM738" s="575"/>
      <c r="AN738" s="575"/>
      <c r="AO738" s="575"/>
      <c r="AP738" s="575"/>
      <c r="AQ738" s="575"/>
      <c r="AR738" s="575"/>
      <c r="AS738" s="575"/>
      <c r="AT738" s="575"/>
      <c r="AU738" s="575"/>
      <c r="AV738" s="575"/>
      <c r="AW738" s="575"/>
      <c r="AX738" s="575"/>
      <c r="AY738" s="575"/>
      <c r="AZ738" s="575"/>
      <c r="BA738" s="575"/>
      <c r="BB738" s="575"/>
      <c r="BC738" s="575"/>
      <c r="BD738" s="575"/>
      <c r="BE738" s="575"/>
      <c r="BF738" s="575"/>
      <c r="BG738" s="575"/>
      <c r="BH738" s="575"/>
      <c r="BI738" s="575"/>
      <c r="BJ738" s="575"/>
      <c r="BK738" s="575"/>
      <c r="BL738" s="575"/>
      <c r="BM738" s="575"/>
      <c r="BN738" s="575"/>
      <c r="BO738" s="575"/>
      <c r="BP738" s="575"/>
      <c r="BQ738" s="575"/>
      <c r="BR738" s="575"/>
      <c r="BS738" s="575"/>
      <c r="BT738" s="575"/>
      <c r="BU738" s="575"/>
      <c r="BV738" s="575"/>
      <c r="BW738" s="575"/>
      <c r="BX738" s="575"/>
      <c r="BY738" s="575"/>
      <c r="BZ738" s="575"/>
      <c r="CA738" s="575"/>
      <c r="CB738" s="575"/>
      <c r="CC738" s="575"/>
      <c r="CD738" s="575"/>
      <c r="CE738" s="575"/>
      <c r="CF738" s="575"/>
      <c r="CG738" s="575"/>
      <c r="CH738" s="575"/>
      <c r="CI738" s="575"/>
      <c r="CJ738" s="575"/>
      <c r="CK738" s="575"/>
      <c r="CL738" s="575"/>
      <c r="CM738" s="575"/>
      <c r="CN738" s="575"/>
      <c r="CO738" s="575"/>
      <c r="CP738" s="575"/>
      <c r="CQ738" s="575"/>
      <c r="CR738" s="575"/>
      <c r="CS738" s="575"/>
      <c r="CT738" s="575"/>
      <c r="CU738" s="575"/>
      <c r="CV738" s="575"/>
      <c r="CW738" s="575"/>
      <c r="CX738" s="575"/>
      <c r="CY738" s="575"/>
      <c r="CZ738" s="575"/>
      <c r="DA738" s="575"/>
      <c r="DB738" s="575"/>
      <c r="DC738" s="575"/>
      <c r="DD738" s="575"/>
      <c r="DE738" s="575"/>
      <c r="DF738" s="575"/>
      <c r="DG738" s="575"/>
      <c r="DH738" s="575"/>
      <c r="DI738" s="575"/>
      <c r="DJ738" s="575"/>
      <c r="DK738" s="575"/>
      <c r="DL738" s="575"/>
      <c r="DM738" s="575"/>
      <c r="DN738" s="575"/>
      <c r="DO738" s="575"/>
      <c r="DP738" s="575"/>
      <c r="DQ738" s="575"/>
      <c r="DR738" s="575"/>
      <c r="DS738" s="575"/>
      <c r="DT738" s="575"/>
      <c r="DU738" s="575"/>
      <c r="DV738" s="575"/>
      <c r="DW738" s="575"/>
      <c r="DX738" s="575"/>
      <c r="DY738" s="575"/>
      <c r="DZ738" s="575"/>
      <c r="EA738" s="575"/>
      <c r="EB738" s="575"/>
      <c r="EC738" s="575"/>
      <c r="ED738" s="575"/>
      <c r="EE738" s="575"/>
      <c r="EF738" s="575"/>
      <c r="EG738" s="575"/>
    </row>
    <row r="739" spans="1:137">
      <c r="A739" s="575"/>
      <c r="B739" s="575"/>
      <c r="C739" s="575"/>
      <c r="D739" s="575"/>
      <c r="E739" s="575"/>
      <c r="F739" s="575"/>
      <c r="G739" s="575"/>
      <c r="H739" s="575"/>
      <c r="I739" s="575"/>
      <c r="J739" s="575"/>
      <c r="K739" s="575"/>
      <c r="L739" s="575"/>
      <c r="M739" s="575"/>
      <c r="N739" s="575"/>
      <c r="O739" s="575"/>
      <c r="P739" s="575"/>
      <c r="Q739" s="575"/>
      <c r="R739" s="575"/>
      <c r="S739" s="575"/>
      <c r="T739" s="575"/>
      <c r="U739" s="575"/>
      <c r="V739" s="575"/>
      <c r="W739" s="575"/>
      <c r="X739" s="575"/>
      <c r="Y739" s="575"/>
      <c r="Z739" s="575"/>
      <c r="AA739" s="575"/>
      <c r="AB739" s="575"/>
      <c r="AC739" s="575"/>
      <c r="AD739" s="575"/>
      <c r="AE739" s="575"/>
      <c r="AF739" s="575"/>
      <c r="AG739" s="575"/>
      <c r="AH739" s="575"/>
      <c r="AI739" s="575"/>
      <c r="AJ739" s="575"/>
      <c r="AK739" s="575"/>
      <c r="AL739" s="575"/>
      <c r="AM739" s="575"/>
      <c r="AN739" s="575"/>
      <c r="AO739" s="575"/>
      <c r="AP739" s="575"/>
      <c r="AQ739" s="575"/>
      <c r="AR739" s="575"/>
      <c r="AS739" s="575"/>
      <c r="AT739" s="575"/>
      <c r="AU739" s="575"/>
      <c r="AV739" s="575"/>
      <c r="AW739" s="575"/>
      <c r="AX739" s="575"/>
      <c r="AY739" s="575"/>
      <c r="AZ739" s="575"/>
      <c r="BA739" s="575"/>
      <c r="BB739" s="575"/>
      <c r="BC739" s="575"/>
      <c r="BD739" s="575"/>
      <c r="BE739" s="575"/>
      <c r="BF739" s="575"/>
      <c r="BG739" s="575"/>
      <c r="BH739" s="575"/>
      <c r="BI739" s="575"/>
      <c r="BJ739" s="575"/>
      <c r="BK739" s="575"/>
      <c r="BL739" s="575"/>
      <c r="BM739" s="575"/>
      <c r="BN739" s="575"/>
      <c r="BO739" s="575"/>
      <c r="BP739" s="575"/>
      <c r="BQ739" s="575"/>
      <c r="BR739" s="575"/>
      <c r="BS739" s="575"/>
      <c r="BT739" s="575"/>
      <c r="BU739" s="575"/>
      <c r="BV739" s="575"/>
      <c r="BW739" s="575"/>
      <c r="BX739" s="575"/>
      <c r="BY739" s="575"/>
      <c r="BZ739" s="575"/>
      <c r="CA739" s="575"/>
      <c r="CB739" s="575"/>
      <c r="CC739" s="575"/>
      <c r="CD739" s="575"/>
      <c r="CE739" s="575"/>
      <c r="CF739" s="575"/>
      <c r="CG739" s="575"/>
      <c r="CH739" s="575"/>
      <c r="CI739" s="575"/>
      <c r="CJ739" s="575"/>
      <c r="CK739" s="575"/>
      <c r="CL739" s="575"/>
      <c r="CM739" s="575"/>
      <c r="CN739" s="575"/>
      <c r="CO739" s="575"/>
      <c r="CP739" s="575"/>
      <c r="CQ739" s="575"/>
      <c r="CR739" s="575"/>
      <c r="CS739" s="575"/>
      <c r="CT739" s="575"/>
      <c r="CU739" s="575"/>
      <c r="CV739" s="575"/>
      <c r="CW739" s="575"/>
      <c r="CX739" s="575"/>
      <c r="CY739" s="575"/>
      <c r="CZ739" s="575"/>
      <c r="DA739" s="575"/>
      <c r="DB739" s="575"/>
      <c r="DC739" s="575"/>
      <c r="DD739" s="575"/>
      <c r="DE739" s="575"/>
      <c r="DF739" s="575"/>
      <c r="DG739" s="575"/>
      <c r="DH739" s="575"/>
      <c r="DI739" s="575"/>
      <c r="DJ739" s="575"/>
      <c r="DK739" s="575"/>
      <c r="DL739" s="575"/>
      <c r="DM739" s="575"/>
      <c r="DN739" s="575"/>
      <c r="DO739" s="575"/>
      <c r="DP739" s="575"/>
      <c r="DQ739" s="575"/>
      <c r="DR739" s="575"/>
      <c r="DS739" s="575"/>
      <c r="DT739" s="575"/>
      <c r="DU739" s="575"/>
      <c r="DV739" s="575"/>
      <c r="DW739" s="575"/>
      <c r="DX739" s="575"/>
      <c r="DY739" s="575"/>
      <c r="DZ739" s="575"/>
      <c r="EA739" s="575"/>
      <c r="EB739" s="575"/>
      <c r="EC739" s="575"/>
      <c r="ED739" s="575"/>
      <c r="EE739" s="575"/>
      <c r="EF739" s="575"/>
      <c r="EG739" s="575"/>
    </row>
    <row r="740" spans="1:137">
      <c r="A740" s="575"/>
      <c r="B740" s="575"/>
      <c r="C740" s="575"/>
      <c r="D740" s="575"/>
      <c r="E740" s="575"/>
      <c r="F740" s="575"/>
      <c r="G740" s="575"/>
      <c r="H740" s="575"/>
      <c r="I740" s="575"/>
      <c r="J740" s="575"/>
      <c r="K740" s="575"/>
      <c r="L740" s="575"/>
      <c r="M740" s="575"/>
      <c r="N740" s="575"/>
      <c r="O740" s="575"/>
      <c r="P740" s="575"/>
      <c r="Q740" s="575"/>
      <c r="R740" s="575"/>
      <c r="S740" s="575"/>
      <c r="T740" s="575"/>
      <c r="U740" s="575"/>
      <c r="V740" s="575"/>
      <c r="W740" s="575"/>
      <c r="X740" s="575"/>
      <c r="Y740" s="575"/>
      <c r="Z740" s="575"/>
      <c r="AA740" s="575"/>
      <c r="AB740" s="575"/>
      <c r="AC740" s="575"/>
      <c r="AD740" s="575"/>
      <c r="AE740" s="575"/>
      <c r="AF740" s="575"/>
      <c r="AG740" s="575"/>
      <c r="AH740" s="575"/>
      <c r="AI740" s="575"/>
      <c r="AJ740" s="575"/>
      <c r="AK740" s="575"/>
      <c r="AL740" s="575"/>
      <c r="AM740" s="575"/>
      <c r="AN740" s="575"/>
      <c r="AO740" s="575"/>
      <c r="AP740" s="575"/>
      <c r="AQ740" s="575"/>
      <c r="AR740" s="575"/>
      <c r="AS740" s="575"/>
      <c r="AT740" s="575"/>
      <c r="AU740" s="575"/>
      <c r="AV740" s="575"/>
      <c r="AW740" s="575"/>
      <c r="AX740" s="575"/>
      <c r="AY740" s="575"/>
      <c r="AZ740" s="575"/>
      <c r="BA740" s="575"/>
      <c r="BB740" s="575"/>
      <c r="BC740" s="575"/>
      <c r="BD740" s="575"/>
      <c r="BE740" s="575"/>
      <c r="BF740" s="575"/>
      <c r="BG740" s="575"/>
      <c r="BH740" s="575"/>
      <c r="BI740" s="575"/>
      <c r="BJ740" s="575"/>
      <c r="BK740" s="575"/>
      <c r="BL740" s="575"/>
      <c r="BM740" s="575"/>
      <c r="BN740" s="575"/>
      <c r="BO740" s="575"/>
      <c r="BP740" s="575"/>
      <c r="BQ740" s="575"/>
      <c r="BR740" s="575"/>
      <c r="BS740" s="575"/>
      <c r="BT740" s="575"/>
      <c r="BU740" s="575"/>
      <c r="BV740" s="575"/>
      <c r="BW740" s="575"/>
      <c r="BX740" s="575"/>
      <c r="BY740" s="575"/>
      <c r="BZ740" s="575"/>
      <c r="CA740" s="575"/>
      <c r="CB740" s="575"/>
      <c r="CC740" s="575"/>
      <c r="CD740" s="575"/>
      <c r="CE740" s="575"/>
      <c r="CF740" s="575"/>
      <c r="CG740" s="575"/>
      <c r="CH740" s="575"/>
      <c r="CI740" s="575"/>
      <c r="CJ740" s="575"/>
      <c r="CK740" s="575"/>
      <c r="CL740" s="575"/>
      <c r="CM740" s="575"/>
      <c r="CN740" s="575"/>
      <c r="CO740" s="575"/>
      <c r="CP740" s="575"/>
      <c r="CQ740" s="575"/>
      <c r="CR740" s="575"/>
      <c r="CS740" s="575"/>
      <c r="CT740" s="575"/>
      <c r="CU740" s="575"/>
      <c r="CV740" s="575"/>
      <c r="CW740" s="575"/>
      <c r="CX740" s="575"/>
      <c r="CY740" s="575"/>
      <c r="CZ740" s="575"/>
      <c r="DA740" s="575"/>
      <c r="DB740" s="575"/>
      <c r="DC740" s="575"/>
      <c r="DD740" s="575"/>
      <c r="DE740" s="575"/>
      <c r="DF740" s="575"/>
      <c r="DG740" s="575"/>
      <c r="DH740" s="575"/>
      <c r="DI740" s="575"/>
      <c r="DJ740" s="575"/>
      <c r="DK740" s="575"/>
      <c r="DL740" s="575"/>
      <c r="DM740" s="575"/>
      <c r="DN740" s="575"/>
      <c r="DO740" s="575"/>
      <c r="DP740" s="575"/>
      <c r="DQ740" s="575"/>
      <c r="DR740" s="575"/>
      <c r="DS740" s="575"/>
      <c r="DT740" s="575"/>
      <c r="DU740" s="575"/>
      <c r="DV740" s="575"/>
      <c r="DW740" s="575"/>
      <c r="DX740" s="575"/>
      <c r="DY740" s="575"/>
      <c r="DZ740" s="575"/>
      <c r="EA740" s="575"/>
      <c r="EB740" s="575"/>
      <c r="EC740" s="575"/>
      <c r="ED740" s="575"/>
      <c r="EE740" s="575"/>
      <c r="EF740" s="575"/>
      <c r="EG740" s="575"/>
    </row>
    <row r="741" spans="1:137">
      <c r="A741" s="575"/>
      <c r="B741" s="575"/>
      <c r="C741" s="575"/>
      <c r="D741" s="575"/>
      <c r="E741" s="575"/>
      <c r="F741" s="575"/>
      <c r="G741" s="575"/>
      <c r="H741" s="575"/>
      <c r="I741" s="575"/>
      <c r="J741" s="575"/>
      <c r="K741" s="575"/>
      <c r="L741" s="575"/>
      <c r="M741" s="575"/>
      <c r="N741" s="575"/>
      <c r="O741" s="575"/>
      <c r="P741" s="575"/>
      <c r="Q741" s="575"/>
      <c r="R741" s="575"/>
      <c r="S741" s="575"/>
      <c r="T741" s="575"/>
      <c r="U741" s="575"/>
      <c r="V741" s="575"/>
      <c r="W741" s="575"/>
      <c r="X741" s="575"/>
      <c r="Y741" s="575"/>
      <c r="Z741" s="575"/>
      <c r="AA741" s="575"/>
      <c r="AB741" s="575"/>
      <c r="AC741" s="575"/>
      <c r="AD741" s="575"/>
      <c r="AE741" s="575"/>
      <c r="AF741" s="575"/>
      <c r="AG741" s="575"/>
      <c r="AH741" s="575"/>
      <c r="AI741" s="575"/>
      <c r="AJ741" s="575"/>
      <c r="AK741" s="575"/>
      <c r="AL741" s="575"/>
      <c r="AM741" s="575"/>
      <c r="AN741" s="575"/>
      <c r="AO741" s="575"/>
      <c r="AP741" s="575"/>
      <c r="AQ741" s="575"/>
      <c r="AR741" s="575"/>
      <c r="AS741" s="575"/>
      <c r="AT741" s="575"/>
      <c r="AU741" s="575"/>
      <c r="AV741" s="575"/>
      <c r="AW741" s="575"/>
      <c r="AX741" s="575"/>
      <c r="AY741" s="575"/>
      <c r="AZ741" s="575"/>
      <c r="BA741" s="575"/>
      <c r="BB741" s="575"/>
      <c r="BC741" s="575"/>
      <c r="BD741" s="575"/>
      <c r="BE741" s="575"/>
      <c r="BF741" s="575"/>
      <c r="BG741" s="575"/>
      <c r="BH741" s="575"/>
      <c r="BI741" s="575"/>
      <c r="BJ741" s="575"/>
      <c r="BK741" s="575"/>
      <c r="BL741" s="575"/>
      <c r="BM741" s="575"/>
      <c r="BN741" s="575"/>
      <c r="BO741" s="575"/>
      <c r="BP741" s="575"/>
      <c r="BQ741" s="575"/>
      <c r="BR741" s="575"/>
      <c r="BS741" s="575"/>
      <c r="BT741" s="575"/>
      <c r="BU741" s="575"/>
      <c r="BV741" s="575"/>
      <c r="BW741" s="575"/>
      <c r="BX741" s="575"/>
      <c r="BY741" s="575"/>
      <c r="BZ741" s="575"/>
      <c r="CA741" s="575"/>
      <c r="CB741" s="575"/>
      <c r="CC741" s="575"/>
      <c r="CD741" s="575"/>
      <c r="CE741" s="575"/>
      <c r="CF741" s="575"/>
      <c r="CG741" s="575"/>
      <c r="CH741" s="575"/>
      <c r="CI741" s="575"/>
      <c r="CJ741" s="575"/>
      <c r="CK741" s="575"/>
      <c r="CL741" s="575"/>
      <c r="CM741" s="575"/>
      <c r="CN741" s="575"/>
      <c r="CO741" s="575"/>
      <c r="CP741" s="575"/>
      <c r="CQ741" s="575"/>
      <c r="CR741" s="575"/>
      <c r="CS741" s="575"/>
      <c r="CT741" s="575"/>
      <c r="CU741" s="575"/>
      <c r="CV741" s="575"/>
      <c r="CW741" s="575"/>
      <c r="CX741" s="575"/>
      <c r="CY741" s="575"/>
      <c r="CZ741" s="575"/>
      <c r="DA741" s="575"/>
      <c r="DB741" s="575"/>
      <c r="DC741" s="575"/>
      <c r="DD741" s="575"/>
      <c r="DE741" s="575"/>
      <c r="DF741" s="575"/>
      <c r="DG741" s="575"/>
      <c r="DH741" s="575"/>
      <c r="DI741" s="575"/>
      <c r="DJ741" s="575"/>
      <c r="DK741" s="575"/>
      <c r="DL741" s="575"/>
      <c r="DM741" s="575"/>
      <c r="DN741" s="575"/>
      <c r="DO741" s="575"/>
      <c r="DP741" s="575"/>
      <c r="DQ741" s="575"/>
      <c r="DR741" s="575"/>
      <c r="DS741" s="575"/>
      <c r="DT741" s="575"/>
      <c r="DU741" s="575"/>
      <c r="DV741" s="575"/>
      <c r="DW741" s="575"/>
      <c r="DX741" s="575"/>
      <c r="DY741" s="575"/>
      <c r="DZ741" s="575"/>
      <c r="EA741" s="575"/>
      <c r="EB741" s="575"/>
      <c r="EC741" s="575"/>
      <c r="ED741" s="575"/>
      <c r="EE741" s="575"/>
      <c r="EF741" s="575"/>
      <c r="EG741" s="575"/>
    </row>
    <row r="742" spans="1:137">
      <c r="A742" s="575"/>
      <c r="B742" s="575"/>
      <c r="C742" s="575"/>
      <c r="D742" s="575"/>
      <c r="E742" s="575"/>
      <c r="F742" s="575"/>
      <c r="G742" s="575"/>
      <c r="H742" s="575"/>
      <c r="I742" s="575"/>
      <c r="J742" s="575"/>
      <c r="K742" s="575"/>
      <c r="L742" s="575"/>
      <c r="M742" s="575"/>
      <c r="N742" s="575"/>
      <c r="O742" s="575"/>
      <c r="P742" s="575"/>
      <c r="Q742" s="575"/>
      <c r="R742" s="575"/>
      <c r="S742" s="575"/>
      <c r="T742" s="575"/>
      <c r="U742" s="575"/>
      <c r="V742" s="575"/>
      <c r="W742" s="575"/>
      <c r="X742" s="575"/>
      <c r="Y742" s="575"/>
      <c r="Z742" s="575"/>
      <c r="AA742" s="575"/>
      <c r="AB742" s="575"/>
      <c r="AC742" s="575"/>
      <c r="AD742" s="575"/>
      <c r="AE742" s="575"/>
      <c r="AF742" s="575"/>
      <c r="AG742" s="575"/>
      <c r="AH742" s="575"/>
      <c r="AI742" s="575"/>
      <c r="AJ742" s="575"/>
      <c r="AK742" s="575"/>
      <c r="AL742" s="575"/>
      <c r="AM742" s="575"/>
      <c r="AN742" s="575"/>
      <c r="AO742" s="575"/>
      <c r="AP742" s="575"/>
      <c r="AQ742" s="575"/>
      <c r="AR742" s="575"/>
      <c r="AS742" s="575"/>
      <c r="AT742" s="575"/>
      <c r="AU742" s="575"/>
      <c r="AV742" s="575"/>
      <c r="AW742" s="575"/>
      <c r="AX742" s="575"/>
      <c r="AY742" s="575"/>
      <c r="AZ742" s="575"/>
      <c r="BA742" s="575"/>
      <c r="BB742" s="575"/>
      <c r="BC742" s="575"/>
      <c r="BD742" s="575"/>
      <c r="BE742" s="575"/>
      <c r="BF742" s="575"/>
      <c r="BG742" s="575"/>
      <c r="BH742" s="575"/>
      <c r="BI742" s="575"/>
      <c r="BJ742" s="575"/>
      <c r="BK742" s="575"/>
      <c r="BL742" s="575"/>
      <c r="BM742" s="575"/>
      <c r="BN742" s="575"/>
      <c r="BO742" s="575"/>
      <c r="BP742" s="575"/>
      <c r="BQ742" s="575"/>
      <c r="BR742" s="575"/>
      <c r="BS742" s="575"/>
      <c r="BT742" s="575"/>
      <c r="BU742" s="575"/>
      <c r="BV742" s="575"/>
      <c r="BW742" s="575"/>
      <c r="BX742" s="575"/>
      <c r="BY742" s="575"/>
      <c r="BZ742" s="575"/>
      <c r="CA742" s="575"/>
      <c r="CB742" s="575"/>
      <c r="CC742" s="575"/>
      <c r="CD742" s="575"/>
      <c r="CE742" s="575"/>
      <c r="CF742" s="575"/>
      <c r="CG742" s="575"/>
      <c r="CH742" s="575"/>
      <c r="CI742" s="575"/>
      <c r="CJ742" s="575"/>
      <c r="CK742" s="575"/>
      <c r="CL742" s="575"/>
      <c r="CM742" s="575"/>
      <c r="CN742" s="575"/>
      <c r="CO742" s="575"/>
      <c r="CP742" s="575"/>
      <c r="CQ742" s="575"/>
      <c r="CR742" s="575"/>
      <c r="CS742" s="575"/>
      <c r="CT742" s="575"/>
      <c r="CU742" s="575"/>
      <c r="CV742" s="575"/>
      <c r="CW742" s="575"/>
      <c r="CX742" s="575"/>
      <c r="CY742" s="575"/>
      <c r="CZ742" s="575"/>
      <c r="DA742" s="575"/>
      <c r="DB742" s="575"/>
      <c r="DC742" s="575"/>
      <c r="DD742" s="575"/>
      <c r="DE742" s="575"/>
      <c r="DF742" s="575"/>
      <c r="DG742" s="575"/>
      <c r="DH742" s="575"/>
      <c r="DI742" s="575"/>
      <c r="DJ742" s="575"/>
      <c r="DK742" s="575"/>
      <c r="DL742" s="575"/>
      <c r="DM742" s="575"/>
      <c r="DN742" s="575"/>
      <c r="DO742" s="575"/>
      <c r="DP742" s="575"/>
      <c r="DQ742" s="575"/>
      <c r="DR742" s="575"/>
      <c r="DS742" s="575"/>
      <c r="DT742" s="575"/>
      <c r="DU742" s="575"/>
      <c r="DV742" s="575"/>
      <c r="DW742" s="575"/>
      <c r="DX742" s="575"/>
      <c r="DY742" s="575"/>
      <c r="DZ742" s="575"/>
      <c r="EA742" s="575"/>
      <c r="EB742" s="575"/>
      <c r="EC742" s="575"/>
      <c r="ED742" s="575"/>
      <c r="EE742" s="575"/>
      <c r="EF742" s="575"/>
      <c r="EG742" s="575"/>
    </row>
    <row r="743" spans="1:137">
      <c r="A743" s="575"/>
      <c r="B743" s="575"/>
      <c r="C743" s="575"/>
      <c r="D743" s="575"/>
      <c r="E743" s="575"/>
      <c r="F743" s="575"/>
      <c r="G743" s="575"/>
      <c r="H743" s="575"/>
      <c r="I743" s="575"/>
      <c r="J743" s="575"/>
      <c r="K743" s="575"/>
      <c r="L743" s="575"/>
      <c r="M743" s="575"/>
      <c r="N743" s="575"/>
      <c r="O743" s="575"/>
      <c r="P743" s="575"/>
      <c r="Q743" s="575"/>
      <c r="R743" s="575"/>
      <c r="S743" s="575"/>
      <c r="T743" s="575"/>
      <c r="U743" s="575"/>
      <c r="V743" s="575"/>
      <c r="W743" s="575"/>
      <c r="X743" s="575"/>
      <c r="Y743" s="575"/>
      <c r="Z743" s="575"/>
      <c r="AA743" s="575"/>
      <c r="AB743" s="575"/>
      <c r="AC743" s="575"/>
      <c r="AD743" s="575"/>
      <c r="AE743" s="575"/>
      <c r="AF743" s="575"/>
      <c r="AG743" s="575"/>
      <c r="AH743" s="575"/>
      <c r="AI743" s="575"/>
      <c r="AJ743" s="575"/>
      <c r="AK743" s="575"/>
      <c r="AL743" s="575"/>
      <c r="AM743" s="575"/>
      <c r="AN743" s="575"/>
      <c r="AO743" s="575"/>
      <c r="AP743" s="575"/>
      <c r="AQ743" s="575"/>
      <c r="AR743" s="575"/>
      <c r="AS743" s="575"/>
      <c r="AT743" s="575"/>
      <c r="AU743" s="575"/>
      <c r="AV743" s="575"/>
      <c r="AW743" s="575"/>
      <c r="AX743" s="575"/>
      <c r="AY743" s="575"/>
      <c r="AZ743" s="575"/>
      <c r="BA743" s="575"/>
      <c r="BB743" s="575"/>
      <c r="BC743" s="575"/>
      <c r="BD743" s="575"/>
      <c r="BE743" s="575"/>
      <c r="BF743" s="575"/>
      <c r="BG743" s="575"/>
      <c r="BH743" s="575"/>
      <c r="BI743" s="575"/>
      <c r="BJ743" s="575"/>
      <c r="BK743" s="575"/>
      <c r="BL743" s="575"/>
      <c r="BM743" s="575"/>
      <c r="BN743" s="575"/>
      <c r="BO743" s="575"/>
      <c r="BP743" s="575"/>
      <c r="BQ743" s="575"/>
      <c r="BR743" s="575"/>
      <c r="BS743" s="575"/>
      <c r="BT743" s="575"/>
      <c r="BU743" s="575"/>
      <c r="BV743" s="575"/>
      <c r="BW743" s="575"/>
      <c r="BX743" s="575"/>
      <c r="BY743" s="575"/>
      <c r="BZ743" s="575"/>
      <c r="CA743" s="575"/>
      <c r="CB743" s="575"/>
      <c r="CC743" s="575"/>
      <c r="CD743" s="575"/>
      <c r="CE743" s="575"/>
      <c r="CF743" s="575"/>
      <c r="CG743" s="575"/>
      <c r="CH743" s="575"/>
      <c r="CI743" s="575"/>
      <c r="CJ743" s="575"/>
      <c r="CK743" s="575"/>
      <c r="CL743" s="575"/>
      <c r="CM743" s="575"/>
      <c r="CN743" s="575"/>
      <c r="CO743" s="575"/>
      <c r="CP743" s="575"/>
      <c r="CQ743" s="575"/>
      <c r="CR743" s="575"/>
      <c r="CS743" s="575"/>
      <c r="CT743" s="575"/>
      <c r="CU743" s="575"/>
      <c r="CV743" s="575"/>
      <c r="CW743" s="575"/>
      <c r="CX743" s="575"/>
      <c r="CY743" s="575"/>
      <c r="CZ743" s="575"/>
      <c r="DA743" s="575"/>
      <c r="DB743" s="575"/>
      <c r="DC743" s="575"/>
      <c r="DD743" s="575"/>
      <c r="DE743" s="575"/>
      <c r="DF743" s="575"/>
      <c r="DG743" s="575"/>
      <c r="DH743" s="575"/>
      <c r="DI743" s="575"/>
      <c r="DJ743" s="575"/>
      <c r="DK743" s="575"/>
      <c r="DL743" s="575"/>
      <c r="DM743" s="575"/>
      <c r="DN743" s="575"/>
      <c r="DO743" s="575"/>
      <c r="DP743" s="575"/>
      <c r="DQ743" s="575"/>
      <c r="DR743" s="575"/>
      <c r="DS743" s="575"/>
      <c r="DT743" s="575"/>
      <c r="DU743" s="575"/>
      <c r="DV743" s="575"/>
      <c r="DW743" s="575"/>
      <c r="DX743" s="575"/>
      <c r="DY743" s="575"/>
      <c r="DZ743" s="575"/>
      <c r="EA743" s="575"/>
      <c r="EB743" s="575"/>
      <c r="EC743" s="575"/>
      <c r="ED743" s="575"/>
      <c r="EE743" s="575"/>
      <c r="EF743" s="575"/>
      <c r="EG743" s="575"/>
    </row>
    <row r="744" spans="1:137">
      <c r="A744" s="575"/>
      <c r="B744" s="575"/>
      <c r="C744" s="575"/>
      <c r="D744" s="575"/>
      <c r="E744" s="575"/>
      <c r="F744" s="575"/>
      <c r="G744" s="575"/>
      <c r="H744" s="575"/>
      <c r="I744" s="575"/>
      <c r="J744" s="575"/>
      <c r="K744" s="575"/>
      <c r="L744" s="575"/>
      <c r="M744" s="575"/>
      <c r="N744" s="575"/>
      <c r="O744" s="575"/>
      <c r="P744" s="575"/>
      <c r="Q744" s="575"/>
      <c r="R744" s="575"/>
      <c r="S744" s="575"/>
      <c r="T744" s="575"/>
      <c r="U744" s="575"/>
      <c r="V744" s="575"/>
      <c r="W744" s="575"/>
      <c r="X744" s="575"/>
      <c r="Y744" s="575"/>
      <c r="Z744" s="575"/>
      <c r="AA744" s="575"/>
      <c r="AB744" s="575"/>
      <c r="AC744" s="575"/>
      <c r="AD744" s="575"/>
      <c r="AE744" s="575"/>
      <c r="AF744" s="575"/>
      <c r="AG744" s="575"/>
      <c r="AH744" s="575"/>
      <c r="AI744" s="575"/>
      <c r="AJ744" s="575"/>
      <c r="AK744" s="575"/>
      <c r="AL744" s="575"/>
      <c r="AM744" s="575"/>
      <c r="AN744" s="575"/>
      <c r="AO744" s="575"/>
      <c r="AP744" s="575"/>
      <c r="AQ744" s="575"/>
      <c r="AR744" s="575"/>
      <c r="AS744" s="575"/>
      <c r="AT744" s="575"/>
      <c r="AU744" s="575"/>
      <c r="AV744" s="575"/>
      <c r="AW744" s="575"/>
      <c r="AX744" s="575"/>
      <c r="AY744" s="575"/>
      <c r="AZ744" s="575"/>
      <c r="BA744" s="575"/>
      <c r="BB744" s="575"/>
      <c r="BC744" s="575"/>
      <c r="BD744" s="575"/>
      <c r="BE744" s="575"/>
      <c r="BF744" s="575"/>
      <c r="BG744" s="575"/>
      <c r="BH744" s="575"/>
      <c r="BI744" s="575"/>
      <c r="BJ744" s="575"/>
      <c r="BK744" s="575"/>
      <c r="BL744" s="575"/>
      <c r="BM744" s="575"/>
      <c r="BN744" s="575"/>
      <c r="BO744" s="575"/>
      <c r="BP744" s="575"/>
      <c r="BQ744" s="575"/>
      <c r="BR744" s="575"/>
      <c r="BS744" s="575"/>
      <c r="BT744" s="575"/>
      <c r="BU744" s="575"/>
      <c r="BV744" s="575"/>
      <c r="BW744" s="575"/>
      <c r="BX744" s="575"/>
      <c r="BY744" s="575"/>
      <c r="BZ744" s="575"/>
      <c r="CA744" s="575"/>
      <c r="CB744" s="575"/>
      <c r="CC744" s="575"/>
      <c r="CD744" s="575"/>
      <c r="CE744" s="575"/>
      <c r="CF744" s="575"/>
      <c r="CG744" s="575"/>
      <c r="CH744" s="575"/>
      <c r="CI744" s="575"/>
      <c r="CJ744" s="575"/>
      <c r="CK744" s="575"/>
      <c r="CL744" s="575"/>
      <c r="CM744" s="575"/>
      <c r="CN744" s="575"/>
      <c r="CO744" s="575"/>
      <c r="CP744" s="575"/>
      <c r="CQ744" s="575"/>
      <c r="CR744" s="575"/>
      <c r="CS744" s="575"/>
      <c r="CT744" s="575"/>
      <c r="CU744" s="575"/>
      <c r="CV744" s="575"/>
      <c r="CW744" s="575"/>
      <c r="CX744" s="575"/>
      <c r="CY744" s="575"/>
      <c r="CZ744" s="575"/>
      <c r="DA744" s="575"/>
      <c r="DB744" s="575"/>
      <c r="DC744" s="575"/>
      <c r="DD744" s="575"/>
      <c r="DE744" s="575"/>
      <c r="DF744" s="575"/>
      <c r="DG744" s="575"/>
      <c r="DH744" s="575"/>
      <c r="DI744" s="575"/>
      <c r="DJ744" s="575"/>
      <c r="DK744" s="575"/>
      <c r="DL744" s="575"/>
      <c r="DM744" s="575"/>
      <c r="DN744" s="575"/>
      <c r="DO744" s="575"/>
      <c r="DP744" s="575"/>
      <c r="DQ744" s="575"/>
      <c r="DR744" s="575"/>
      <c r="DS744" s="575"/>
      <c r="DT744" s="575"/>
      <c r="DU744" s="575"/>
      <c r="DV744" s="575"/>
      <c r="DW744" s="575"/>
      <c r="DX744" s="575"/>
      <c r="DY744" s="575"/>
      <c r="DZ744" s="575"/>
      <c r="EA744" s="575"/>
      <c r="EB744" s="575"/>
      <c r="EC744" s="575"/>
      <c r="ED744" s="575"/>
      <c r="EE744" s="575"/>
      <c r="EF744" s="575"/>
      <c r="EG744" s="575"/>
    </row>
    <row r="745" spans="1:137">
      <c r="A745" s="575"/>
      <c r="B745" s="575"/>
      <c r="C745" s="575"/>
      <c r="D745" s="575"/>
      <c r="E745" s="575"/>
      <c r="F745" s="575"/>
      <c r="G745" s="575"/>
      <c r="H745" s="575"/>
      <c r="I745" s="575"/>
      <c r="J745" s="575"/>
      <c r="K745" s="575"/>
      <c r="L745" s="575"/>
      <c r="M745" s="575"/>
      <c r="N745" s="575"/>
      <c r="O745" s="575"/>
      <c r="P745" s="575"/>
      <c r="Q745" s="575"/>
      <c r="R745" s="575"/>
      <c r="S745" s="575"/>
      <c r="T745" s="575"/>
      <c r="U745" s="575"/>
      <c r="V745" s="575"/>
      <c r="W745" s="575"/>
      <c r="X745" s="575"/>
      <c r="Y745" s="575"/>
      <c r="Z745" s="575"/>
      <c r="AA745" s="575"/>
      <c r="AB745" s="575"/>
      <c r="AC745" s="575"/>
      <c r="AD745" s="575"/>
      <c r="AE745" s="575"/>
      <c r="AF745" s="575"/>
      <c r="AG745" s="575"/>
      <c r="AH745" s="575"/>
      <c r="AI745" s="575"/>
      <c r="AJ745" s="575"/>
      <c r="AK745" s="575"/>
      <c r="AL745" s="575"/>
      <c r="AM745" s="575"/>
      <c r="AN745" s="575"/>
      <c r="AO745" s="575"/>
      <c r="AP745" s="575"/>
      <c r="AQ745" s="575"/>
      <c r="AR745" s="575"/>
      <c r="AS745" s="575"/>
      <c r="AT745" s="575"/>
      <c r="AU745" s="575"/>
      <c r="AV745" s="575"/>
      <c r="AW745" s="575"/>
      <c r="AX745" s="575"/>
      <c r="AY745" s="575"/>
      <c r="AZ745" s="575"/>
      <c r="BA745" s="575"/>
      <c r="BB745" s="575"/>
      <c r="BC745" s="575"/>
      <c r="BD745" s="575"/>
      <c r="BE745" s="575"/>
      <c r="BF745" s="575"/>
      <c r="BG745" s="575"/>
      <c r="BH745" s="575"/>
      <c r="BI745" s="575"/>
      <c r="BJ745" s="575"/>
      <c r="BK745" s="575"/>
      <c r="BL745" s="575"/>
      <c r="BM745" s="575"/>
      <c r="BN745" s="575"/>
      <c r="BO745" s="575"/>
      <c r="BP745" s="575"/>
      <c r="BQ745" s="575"/>
      <c r="BR745" s="575"/>
      <c r="BS745" s="575"/>
      <c r="BT745" s="575"/>
      <c r="BU745" s="575"/>
      <c r="BV745" s="575"/>
      <c r="BW745" s="575"/>
      <c r="BX745" s="575"/>
      <c r="BY745" s="575"/>
      <c r="BZ745" s="575"/>
      <c r="CA745" s="575"/>
      <c r="CB745" s="575"/>
      <c r="CC745" s="575"/>
      <c r="CD745" s="575"/>
      <c r="CE745" s="575"/>
      <c r="CF745" s="575"/>
      <c r="CG745" s="575"/>
      <c r="CH745" s="575"/>
      <c r="CI745" s="575"/>
      <c r="CJ745" s="575"/>
      <c r="CK745" s="575"/>
      <c r="CL745" s="575"/>
      <c r="CM745" s="575"/>
      <c r="CN745" s="575"/>
      <c r="CO745" s="575"/>
      <c r="CP745" s="575"/>
      <c r="CQ745" s="575"/>
      <c r="CR745" s="575"/>
      <c r="CS745" s="575"/>
      <c r="CT745" s="575"/>
      <c r="CU745" s="575"/>
      <c r="CV745" s="575"/>
      <c r="CW745" s="575"/>
      <c r="CX745" s="575"/>
      <c r="CY745" s="575"/>
      <c r="CZ745" s="575"/>
      <c r="DA745" s="575"/>
      <c r="DB745" s="575"/>
      <c r="DC745" s="575"/>
      <c r="DD745" s="575"/>
      <c r="DE745" s="575"/>
      <c r="DF745" s="575"/>
      <c r="DG745" s="575"/>
      <c r="DH745" s="575"/>
      <c r="DI745" s="575"/>
      <c r="DJ745" s="575"/>
      <c r="DK745" s="575"/>
      <c r="DL745" s="575"/>
      <c r="DM745" s="575"/>
      <c r="DN745" s="575"/>
      <c r="DO745" s="575"/>
      <c r="DP745" s="575"/>
      <c r="DQ745" s="575"/>
      <c r="DR745" s="575"/>
      <c r="DS745" s="575"/>
      <c r="DT745" s="575"/>
      <c r="DU745" s="575"/>
      <c r="DV745" s="575"/>
      <c r="DW745" s="575"/>
      <c r="DX745" s="575"/>
      <c r="DY745" s="575"/>
      <c r="DZ745" s="575"/>
      <c r="EA745" s="575"/>
      <c r="EB745" s="575"/>
      <c r="EC745" s="575"/>
      <c r="ED745" s="575"/>
      <c r="EE745" s="575"/>
      <c r="EF745" s="575"/>
      <c r="EG745" s="575"/>
    </row>
    <row r="746" spans="1:137">
      <c r="A746" s="575"/>
      <c r="B746" s="575"/>
      <c r="C746" s="575"/>
      <c r="D746" s="575"/>
      <c r="E746" s="575"/>
      <c r="F746" s="575"/>
      <c r="G746" s="575"/>
      <c r="H746" s="575"/>
      <c r="I746" s="575"/>
      <c r="J746" s="575"/>
      <c r="K746" s="575"/>
      <c r="L746" s="575"/>
      <c r="M746" s="575"/>
      <c r="N746" s="575"/>
      <c r="O746" s="575"/>
      <c r="P746" s="575"/>
      <c r="Q746" s="575"/>
      <c r="R746" s="575"/>
      <c r="S746" s="575"/>
      <c r="T746" s="575"/>
      <c r="U746" s="575"/>
      <c r="V746" s="575"/>
      <c r="W746" s="575"/>
      <c r="X746" s="575"/>
      <c r="Y746" s="575"/>
      <c r="Z746" s="575"/>
      <c r="AA746" s="575"/>
      <c r="AB746" s="575"/>
      <c r="AC746" s="575"/>
      <c r="AD746" s="575"/>
      <c r="AE746" s="575"/>
      <c r="AF746" s="575"/>
      <c r="AG746" s="575"/>
      <c r="AH746" s="575"/>
      <c r="AI746" s="575"/>
      <c r="AJ746" s="575"/>
      <c r="AK746" s="575"/>
      <c r="AL746" s="575"/>
      <c r="AM746" s="575"/>
      <c r="AN746" s="575"/>
      <c r="AO746" s="575"/>
      <c r="AP746" s="575"/>
      <c r="AQ746" s="575"/>
      <c r="AR746" s="575"/>
      <c r="AS746" s="575"/>
      <c r="AT746" s="575"/>
      <c r="AU746" s="575"/>
      <c r="AV746" s="575"/>
      <c r="AW746" s="575"/>
      <c r="AX746" s="575"/>
      <c r="AY746" s="575"/>
      <c r="AZ746" s="575"/>
      <c r="BA746" s="575"/>
      <c r="BB746" s="575"/>
      <c r="BC746" s="575"/>
      <c r="BD746" s="575"/>
      <c r="BE746" s="575"/>
      <c r="BF746" s="575"/>
      <c r="BG746" s="575"/>
      <c r="BH746" s="575"/>
      <c r="BI746" s="575"/>
      <c r="BJ746" s="575"/>
      <c r="BK746" s="575"/>
      <c r="BL746" s="575"/>
      <c r="BM746" s="575"/>
      <c r="BN746" s="575"/>
      <c r="BO746" s="575"/>
      <c r="BP746" s="575"/>
      <c r="BQ746" s="575"/>
      <c r="BR746" s="575"/>
      <c r="BS746" s="575"/>
      <c r="BT746" s="575"/>
      <c r="BU746" s="575"/>
      <c r="BV746" s="575"/>
      <c r="BW746" s="575"/>
      <c r="BX746" s="575"/>
      <c r="BY746" s="575"/>
      <c r="BZ746" s="575"/>
      <c r="CA746" s="575"/>
      <c r="CB746" s="575"/>
      <c r="CC746" s="575"/>
      <c r="CD746" s="575"/>
      <c r="CE746" s="575"/>
      <c r="CF746" s="575"/>
      <c r="CG746" s="575"/>
      <c r="CH746" s="575"/>
      <c r="CI746" s="575"/>
      <c r="CJ746" s="575"/>
      <c r="CK746" s="575"/>
      <c r="CL746" s="575"/>
      <c r="CM746" s="575"/>
      <c r="CN746" s="575"/>
      <c r="CO746" s="575"/>
      <c r="CP746" s="575"/>
      <c r="CQ746" s="575"/>
      <c r="CR746" s="575"/>
      <c r="CS746" s="575"/>
      <c r="CT746" s="575"/>
      <c r="CU746" s="575"/>
      <c r="CV746" s="575"/>
      <c r="CW746" s="575"/>
      <c r="CX746" s="575"/>
      <c r="CY746" s="575"/>
      <c r="CZ746" s="575"/>
      <c r="DA746" s="575"/>
      <c r="DB746" s="575"/>
      <c r="DC746" s="575"/>
      <c r="DD746" s="575"/>
      <c r="DE746" s="575"/>
      <c r="DF746" s="575"/>
      <c r="DG746" s="575"/>
      <c r="DH746" s="575"/>
      <c r="DI746" s="575"/>
      <c r="DJ746" s="575"/>
      <c r="DK746" s="575"/>
      <c r="DL746" s="575"/>
      <c r="DM746" s="575"/>
      <c r="DN746" s="575"/>
      <c r="DO746" s="575"/>
      <c r="DP746" s="575"/>
      <c r="DQ746" s="575"/>
      <c r="DR746" s="575"/>
      <c r="DS746" s="575"/>
      <c r="DT746" s="575"/>
      <c r="DU746" s="575"/>
      <c r="DV746" s="575"/>
      <c r="DW746" s="575"/>
      <c r="DX746" s="575"/>
      <c r="DY746" s="575"/>
      <c r="DZ746" s="575"/>
      <c r="EA746" s="575"/>
      <c r="EB746" s="575"/>
      <c r="EC746" s="575"/>
      <c r="ED746" s="575"/>
      <c r="EE746" s="575"/>
      <c r="EF746" s="575"/>
      <c r="EG746" s="575"/>
    </row>
    <row r="747" spans="1:137">
      <c r="A747" s="575"/>
      <c r="B747" s="575"/>
      <c r="C747" s="575"/>
      <c r="D747" s="575"/>
      <c r="E747" s="575"/>
      <c r="F747" s="575"/>
      <c r="G747" s="575"/>
      <c r="H747" s="575"/>
      <c r="I747" s="575"/>
      <c r="J747" s="575"/>
      <c r="K747" s="575"/>
      <c r="L747" s="575"/>
      <c r="M747" s="575"/>
      <c r="N747" s="575"/>
      <c r="O747" s="575"/>
      <c r="P747" s="575"/>
      <c r="Q747" s="575"/>
      <c r="R747" s="575"/>
      <c r="S747" s="575"/>
      <c r="T747" s="575"/>
      <c r="U747" s="575"/>
      <c r="V747" s="575"/>
      <c r="W747" s="575"/>
      <c r="X747" s="575"/>
      <c r="Y747" s="575"/>
      <c r="Z747" s="575"/>
      <c r="AA747" s="575"/>
      <c r="AB747" s="575"/>
      <c r="AC747" s="575"/>
      <c r="AD747" s="575"/>
      <c r="AE747" s="575"/>
      <c r="AF747" s="575"/>
      <c r="AG747" s="575"/>
      <c r="AH747" s="575"/>
      <c r="AI747" s="575"/>
      <c r="AJ747" s="575"/>
      <c r="AK747" s="575"/>
      <c r="AL747" s="575"/>
      <c r="AM747" s="575"/>
      <c r="AN747" s="575"/>
      <c r="AO747" s="575"/>
      <c r="AP747" s="575"/>
      <c r="AQ747" s="575"/>
      <c r="AR747" s="575"/>
      <c r="AS747" s="575"/>
      <c r="AT747" s="575"/>
      <c r="AU747" s="575"/>
      <c r="AV747" s="575"/>
      <c r="AW747" s="575"/>
      <c r="AX747" s="575"/>
      <c r="AY747" s="575"/>
      <c r="AZ747" s="575"/>
      <c r="BA747" s="575"/>
      <c r="BB747" s="575"/>
      <c r="BC747" s="575"/>
      <c r="BD747" s="575"/>
      <c r="BE747" s="575"/>
      <c r="BF747" s="575"/>
      <c r="BG747" s="575"/>
      <c r="BH747" s="575"/>
      <c r="BI747" s="575"/>
      <c r="BJ747" s="575"/>
      <c r="BK747" s="575"/>
      <c r="BL747" s="575"/>
      <c r="BM747" s="575"/>
      <c r="BN747" s="575"/>
      <c r="BO747" s="575"/>
      <c r="BP747" s="575"/>
      <c r="BQ747" s="575"/>
      <c r="BR747" s="575"/>
      <c r="BS747" s="575"/>
      <c r="BT747" s="575"/>
      <c r="BU747" s="575"/>
      <c r="BV747" s="575"/>
      <c r="BW747" s="575"/>
      <c r="BX747" s="575"/>
      <c r="BY747" s="575"/>
      <c r="BZ747" s="575"/>
      <c r="CA747" s="575"/>
      <c r="CB747" s="575"/>
      <c r="CC747" s="575"/>
      <c r="CD747" s="575"/>
      <c r="CE747" s="575"/>
      <c r="CF747" s="575"/>
      <c r="CG747" s="575"/>
      <c r="CH747" s="575"/>
      <c r="CI747" s="575"/>
      <c r="CJ747" s="575"/>
      <c r="CK747" s="575"/>
      <c r="CL747" s="575"/>
      <c r="CM747" s="575"/>
      <c r="CN747" s="575"/>
      <c r="CO747" s="575"/>
      <c r="CP747" s="575"/>
      <c r="CQ747" s="575"/>
      <c r="CR747" s="575"/>
      <c r="CS747" s="575"/>
      <c r="CT747" s="575"/>
      <c r="CU747" s="575"/>
      <c r="CV747" s="575"/>
      <c r="CW747" s="575"/>
      <c r="CX747" s="575"/>
      <c r="CY747" s="575"/>
      <c r="CZ747" s="575"/>
      <c r="DA747" s="575"/>
      <c r="DB747" s="575"/>
      <c r="DC747" s="575"/>
      <c r="DD747" s="575"/>
      <c r="DE747" s="575"/>
      <c r="DF747" s="575"/>
      <c r="DG747" s="575"/>
      <c r="DH747" s="575"/>
      <c r="DI747" s="575"/>
      <c r="DJ747" s="575"/>
      <c r="DK747" s="575"/>
      <c r="DL747" s="575"/>
      <c r="DM747" s="575"/>
      <c r="DN747" s="575"/>
      <c r="DO747" s="575"/>
      <c r="DP747" s="575"/>
      <c r="DQ747" s="575"/>
      <c r="DR747" s="575"/>
      <c r="DS747" s="575"/>
      <c r="DT747" s="575"/>
      <c r="DU747" s="575"/>
      <c r="DV747" s="575"/>
      <c r="DW747" s="575"/>
      <c r="DX747" s="575"/>
      <c r="DY747" s="575"/>
      <c r="DZ747" s="575"/>
      <c r="EA747" s="575"/>
      <c r="EB747" s="575"/>
      <c r="EC747" s="575"/>
      <c r="ED747" s="575"/>
      <c r="EE747" s="575"/>
      <c r="EF747" s="575"/>
      <c r="EG747" s="575"/>
    </row>
    <row r="748" spans="1:137">
      <c r="A748" s="575"/>
      <c r="B748" s="575"/>
      <c r="C748" s="575"/>
      <c r="D748" s="575"/>
      <c r="E748" s="575"/>
      <c r="F748" s="575"/>
      <c r="G748" s="575"/>
      <c r="H748" s="575"/>
      <c r="I748" s="575"/>
      <c r="J748" s="575"/>
      <c r="K748" s="575"/>
      <c r="L748" s="575"/>
      <c r="M748" s="575"/>
      <c r="N748" s="575"/>
      <c r="O748" s="575"/>
      <c r="P748" s="575"/>
      <c r="Q748" s="575"/>
      <c r="R748" s="575"/>
      <c r="S748" s="575"/>
      <c r="T748" s="575"/>
      <c r="U748" s="575"/>
      <c r="V748" s="575"/>
      <c r="W748" s="575"/>
      <c r="X748" s="575"/>
      <c r="Y748" s="575"/>
      <c r="Z748" s="575"/>
      <c r="AA748" s="575"/>
      <c r="AB748" s="575"/>
      <c r="AC748" s="575"/>
      <c r="AD748" s="575"/>
      <c r="AE748" s="575"/>
      <c r="AF748" s="575"/>
      <c r="AG748" s="575"/>
      <c r="AH748" s="575"/>
      <c r="AI748" s="575"/>
      <c r="AJ748" s="575"/>
      <c r="AK748" s="575"/>
      <c r="AL748" s="575"/>
      <c r="AM748" s="575"/>
      <c r="AN748" s="575"/>
      <c r="AO748" s="575"/>
      <c r="AP748" s="575"/>
      <c r="AQ748" s="575"/>
      <c r="AR748" s="575"/>
      <c r="AS748" s="575"/>
      <c r="AT748" s="575"/>
      <c r="AU748" s="575"/>
      <c r="AV748" s="575"/>
      <c r="AW748" s="575"/>
      <c r="AX748" s="575"/>
      <c r="AY748" s="575"/>
      <c r="AZ748" s="575"/>
      <c r="BA748" s="575"/>
      <c r="BB748" s="575"/>
      <c r="BC748" s="575"/>
      <c r="BD748" s="575"/>
      <c r="BE748" s="575"/>
      <c r="BF748" s="575"/>
      <c r="BG748" s="575"/>
      <c r="BH748" s="575"/>
      <c r="BI748" s="575"/>
      <c r="BJ748" s="575"/>
      <c r="BK748" s="575"/>
      <c r="BL748" s="575"/>
      <c r="BM748" s="575"/>
      <c r="BN748" s="575"/>
      <c r="BO748" s="575"/>
      <c r="BP748" s="575"/>
      <c r="BQ748" s="575"/>
      <c r="BR748" s="575"/>
      <c r="BS748" s="575"/>
      <c r="BT748" s="575"/>
      <c r="BU748" s="575"/>
      <c r="BV748" s="575"/>
      <c r="BW748" s="575"/>
      <c r="BX748" s="575"/>
      <c r="BY748" s="575"/>
      <c r="BZ748" s="575"/>
      <c r="CA748" s="575"/>
      <c r="CB748" s="575"/>
      <c r="CC748" s="575"/>
      <c r="CD748" s="575"/>
      <c r="CE748" s="575"/>
      <c r="CF748" s="575"/>
      <c r="CG748" s="575"/>
      <c r="CH748" s="575"/>
      <c r="CI748" s="575"/>
      <c r="CJ748" s="575"/>
      <c r="CK748" s="575"/>
      <c r="CL748" s="575"/>
      <c r="CM748" s="575"/>
      <c r="CN748" s="575"/>
      <c r="CO748" s="575"/>
      <c r="CP748" s="575"/>
      <c r="CQ748" s="575"/>
      <c r="CR748" s="575"/>
      <c r="CS748" s="575"/>
      <c r="CT748" s="575"/>
      <c r="CU748" s="575"/>
      <c r="CV748" s="575"/>
      <c r="CW748" s="575"/>
      <c r="CX748" s="575"/>
      <c r="CY748" s="575"/>
      <c r="CZ748" s="575"/>
      <c r="DA748" s="575"/>
      <c r="DB748" s="575"/>
      <c r="DC748" s="575"/>
      <c r="DD748" s="575"/>
      <c r="DE748" s="575"/>
      <c r="DF748" s="575"/>
      <c r="DG748" s="575"/>
      <c r="DH748" s="575"/>
      <c r="DI748" s="575"/>
      <c r="DJ748" s="575"/>
      <c r="DK748" s="575"/>
      <c r="DL748" s="575"/>
      <c r="DM748" s="575"/>
      <c r="DN748" s="575"/>
      <c r="DO748" s="575"/>
      <c r="DP748" s="575"/>
      <c r="DQ748" s="575"/>
      <c r="DR748" s="575"/>
      <c r="DS748" s="575"/>
      <c r="DT748" s="575"/>
      <c r="DU748" s="575"/>
      <c r="DV748" s="575"/>
      <c r="DW748" s="575"/>
      <c r="DX748" s="575"/>
      <c r="DY748" s="575"/>
      <c r="DZ748" s="575"/>
      <c r="EA748" s="575"/>
      <c r="EB748" s="575"/>
      <c r="EC748" s="575"/>
      <c r="ED748" s="575"/>
      <c r="EE748" s="575"/>
      <c r="EF748" s="575"/>
      <c r="EG748" s="575"/>
    </row>
    <row r="749" spans="1:137">
      <c r="A749" s="575"/>
      <c r="B749" s="575"/>
      <c r="C749" s="575"/>
      <c r="D749" s="575"/>
      <c r="E749" s="575"/>
      <c r="F749" s="575"/>
      <c r="G749" s="575"/>
      <c r="H749" s="575"/>
      <c r="I749" s="575"/>
      <c r="J749" s="575"/>
      <c r="K749" s="575"/>
      <c r="L749" s="575"/>
      <c r="M749" s="575"/>
      <c r="N749" s="575"/>
      <c r="O749" s="575"/>
      <c r="P749" s="575"/>
      <c r="Q749" s="575"/>
      <c r="R749" s="575"/>
      <c r="S749" s="575"/>
      <c r="T749" s="575"/>
      <c r="U749" s="575"/>
      <c r="V749" s="575"/>
      <c r="W749" s="575"/>
      <c r="X749" s="575"/>
      <c r="Y749" s="575"/>
      <c r="Z749" s="575"/>
      <c r="AA749" s="575"/>
      <c r="AB749" s="575"/>
      <c r="AC749" s="575"/>
      <c r="AD749" s="575"/>
      <c r="AE749" s="575"/>
      <c r="AF749" s="575"/>
      <c r="AG749" s="575"/>
      <c r="AH749" s="575"/>
      <c r="AI749" s="575"/>
      <c r="AJ749" s="575"/>
      <c r="AK749" s="575"/>
      <c r="AL749" s="575"/>
      <c r="AM749" s="575"/>
      <c r="AN749" s="575"/>
      <c r="AO749" s="575"/>
      <c r="AP749" s="575"/>
      <c r="AQ749" s="575"/>
      <c r="AR749" s="575"/>
      <c r="AS749" s="575"/>
      <c r="AT749" s="575"/>
      <c r="AU749" s="575"/>
      <c r="AV749" s="575"/>
      <c r="AW749" s="575"/>
      <c r="AX749" s="575"/>
      <c r="AY749" s="575"/>
      <c r="AZ749" s="575"/>
      <c r="BA749" s="575"/>
      <c r="BB749" s="575"/>
      <c r="BC749" s="575"/>
      <c r="BD749" s="575"/>
      <c r="BE749" s="575"/>
      <c r="BF749" s="575"/>
      <c r="BG749" s="575"/>
      <c r="BH749" s="575"/>
      <c r="BI749" s="575"/>
      <c r="BJ749" s="575"/>
      <c r="BK749" s="575"/>
      <c r="BL749" s="575"/>
      <c r="BM749" s="575"/>
      <c r="BN749" s="575"/>
      <c r="BO749" s="575"/>
      <c r="BP749" s="575"/>
      <c r="BQ749" s="575"/>
      <c r="BR749" s="575"/>
      <c r="BS749" s="575"/>
      <c r="BT749" s="575"/>
      <c r="BU749" s="575"/>
      <c r="BV749" s="575"/>
      <c r="BW749" s="575"/>
      <c r="BX749" s="575"/>
      <c r="BY749" s="575"/>
      <c r="BZ749" s="575"/>
      <c r="CA749" s="575"/>
      <c r="CB749" s="575"/>
      <c r="CC749" s="575"/>
      <c r="CD749" s="575"/>
      <c r="CE749" s="575"/>
      <c r="CF749" s="575"/>
      <c r="CG749" s="575"/>
      <c r="CH749" s="575"/>
      <c r="CI749" s="575"/>
      <c r="CJ749" s="575"/>
      <c r="CK749" s="575"/>
      <c r="CL749" s="575"/>
      <c r="CM749" s="575"/>
      <c r="CN749" s="575"/>
      <c r="CO749" s="575"/>
      <c r="CP749" s="575"/>
      <c r="CQ749" s="575"/>
      <c r="CR749" s="575"/>
      <c r="CS749" s="575"/>
      <c r="CT749" s="575"/>
      <c r="CU749" s="575"/>
      <c r="CV749" s="575"/>
      <c r="CW749" s="575"/>
      <c r="CX749" s="575"/>
      <c r="CY749" s="575"/>
      <c r="CZ749" s="575"/>
      <c r="DA749" s="575"/>
      <c r="DB749" s="575"/>
      <c r="DC749" s="575"/>
      <c r="DD749" s="575"/>
      <c r="DE749" s="575"/>
      <c r="DF749" s="575"/>
      <c r="DG749" s="575"/>
      <c r="DH749" s="575"/>
      <c r="DI749" s="575"/>
      <c r="DJ749" s="575"/>
      <c r="DK749" s="575"/>
      <c r="DL749" s="575"/>
      <c r="DM749" s="575"/>
      <c r="DN749" s="575"/>
      <c r="DO749" s="575"/>
      <c r="DP749" s="575"/>
      <c r="DQ749" s="575"/>
      <c r="DR749" s="575"/>
      <c r="DS749" s="575"/>
      <c r="DT749" s="575"/>
      <c r="DU749" s="575"/>
      <c r="DV749" s="575"/>
      <c r="DW749" s="575"/>
      <c r="DX749" s="575"/>
      <c r="DY749" s="575"/>
      <c r="DZ749" s="575"/>
      <c r="EA749" s="575"/>
      <c r="EB749" s="575"/>
      <c r="EC749" s="575"/>
      <c r="ED749" s="575"/>
      <c r="EE749" s="575"/>
      <c r="EF749" s="575"/>
      <c r="EG749" s="575"/>
    </row>
    <row r="750" spans="1:137">
      <c r="A750" s="575"/>
      <c r="B750" s="575"/>
      <c r="C750" s="575"/>
      <c r="D750" s="575"/>
      <c r="E750" s="575"/>
      <c r="F750" s="575"/>
      <c r="G750" s="575"/>
      <c r="H750" s="575"/>
      <c r="I750" s="575"/>
      <c r="J750" s="575"/>
      <c r="K750" s="575"/>
      <c r="L750" s="575"/>
      <c r="M750" s="575"/>
      <c r="N750" s="575"/>
      <c r="O750" s="575"/>
      <c r="P750" s="575"/>
      <c r="Q750" s="575"/>
      <c r="R750" s="575"/>
      <c r="S750" s="575"/>
      <c r="T750" s="575"/>
      <c r="U750" s="575"/>
      <c r="V750" s="575"/>
      <c r="W750" s="575"/>
      <c r="X750" s="575"/>
      <c r="Y750" s="575"/>
      <c r="Z750" s="575"/>
      <c r="AA750" s="575"/>
      <c r="AB750" s="575"/>
      <c r="AC750" s="575"/>
      <c r="AD750" s="575"/>
      <c r="AE750" s="575"/>
      <c r="AF750" s="575"/>
      <c r="AG750" s="575"/>
      <c r="AH750" s="575"/>
      <c r="AI750" s="575"/>
      <c r="AJ750" s="575"/>
      <c r="AK750" s="575"/>
      <c r="AL750" s="575"/>
      <c r="AM750" s="575"/>
      <c r="AN750" s="575"/>
      <c r="AO750" s="575"/>
      <c r="AP750" s="575"/>
      <c r="AQ750" s="575"/>
      <c r="AR750" s="575"/>
      <c r="AS750" s="575"/>
      <c r="AT750" s="575"/>
      <c r="AU750" s="575"/>
      <c r="AV750" s="575"/>
      <c r="AW750" s="575"/>
      <c r="AX750" s="575"/>
      <c r="AY750" s="575"/>
      <c r="AZ750" s="575"/>
      <c r="BA750" s="575"/>
      <c r="BB750" s="575"/>
      <c r="BC750" s="575"/>
      <c r="BD750" s="575"/>
      <c r="BE750" s="575"/>
      <c r="BF750" s="575"/>
      <c r="BG750" s="575"/>
      <c r="BH750" s="575"/>
      <c r="BI750" s="575"/>
      <c r="BJ750" s="575"/>
      <c r="BK750" s="575"/>
      <c r="BL750" s="575"/>
      <c r="BM750" s="575"/>
      <c r="BN750" s="575"/>
      <c r="BO750" s="575"/>
      <c r="BP750" s="575"/>
      <c r="BQ750" s="575"/>
      <c r="BR750" s="575"/>
      <c r="BS750" s="575"/>
      <c r="BT750" s="575"/>
      <c r="BU750" s="575"/>
      <c r="BV750" s="575"/>
      <c r="BW750" s="575"/>
      <c r="BX750" s="575"/>
      <c r="BY750" s="575"/>
      <c r="BZ750" s="575"/>
      <c r="CA750" s="575"/>
      <c r="CB750" s="575"/>
      <c r="CC750" s="575"/>
      <c r="CD750" s="575"/>
      <c r="CE750" s="575"/>
      <c r="CF750" s="575"/>
      <c r="CG750" s="575"/>
      <c r="CH750" s="575"/>
      <c r="CI750" s="575"/>
      <c r="CJ750" s="575"/>
      <c r="CK750" s="575"/>
      <c r="CL750" s="575"/>
      <c r="CM750" s="575"/>
      <c r="CN750" s="575"/>
      <c r="CO750" s="575"/>
      <c r="CP750" s="575"/>
      <c r="CQ750" s="575"/>
      <c r="CR750" s="575"/>
      <c r="CS750" s="575"/>
      <c r="CT750" s="575"/>
      <c r="CU750" s="575"/>
      <c r="CV750" s="575"/>
      <c r="CW750" s="575"/>
      <c r="CX750" s="575"/>
      <c r="CY750" s="575"/>
      <c r="CZ750" s="575"/>
      <c r="DA750" s="575"/>
      <c r="DB750" s="575"/>
      <c r="DC750" s="575"/>
      <c r="DD750" s="575"/>
      <c r="DE750" s="575"/>
      <c r="DF750" s="575"/>
      <c r="DG750" s="575"/>
      <c r="DH750" s="575"/>
      <c r="DI750" s="575"/>
      <c r="DJ750" s="575"/>
      <c r="DK750" s="575"/>
      <c r="DL750" s="575"/>
      <c r="DM750" s="575"/>
      <c r="DN750" s="575"/>
      <c r="DO750" s="575"/>
      <c r="DP750" s="575"/>
      <c r="DQ750" s="575"/>
      <c r="DR750" s="575"/>
      <c r="DS750" s="575"/>
      <c r="DT750" s="575"/>
      <c r="DU750" s="575"/>
      <c r="DV750" s="575"/>
      <c r="DW750" s="575"/>
      <c r="DX750" s="575"/>
      <c r="DY750" s="575"/>
      <c r="DZ750" s="575"/>
      <c r="EA750" s="575"/>
      <c r="EB750" s="575"/>
      <c r="EC750" s="575"/>
      <c r="ED750" s="575"/>
      <c r="EE750" s="575"/>
      <c r="EF750" s="575"/>
      <c r="EG750" s="575"/>
    </row>
    <row r="751" spans="1:137">
      <c r="A751" s="575"/>
      <c r="B751" s="575"/>
      <c r="C751" s="575"/>
      <c r="D751" s="575"/>
      <c r="E751" s="575"/>
      <c r="F751" s="575"/>
      <c r="G751" s="575"/>
      <c r="H751" s="575"/>
      <c r="I751" s="575"/>
      <c r="J751" s="575"/>
      <c r="K751" s="575"/>
      <c r="L751" s="575"/>
      <c r="M751" s="575"/>
      <c r="N751" s="575"/>
      <c r="O751" s="575"/>
      <c r="P751" s="575"/>
      <c r="Q751" s="575"/>
      <c r="R751" s="575"/>
      <c r="S751" s="575"/>
      <c r="T751" s="575"/>
      <c r="U751" s="575"/>
      <c r="V751" s="575"/>
      <c r="W751" s="575"/>
      <c r="X751" s="575"/>
      <c r="Y751" s="575"/>
      <c r="Z751" s="575"/>
      <c r="AA751" s="575"/>
      <c r="AB751" s="575"/>
      <c r="AC751" s="575"/>
      <c r="AD751" s="575"/>
      <c r="AE751" s="575"/>
      <c r="AF751" s="575"/>
      <c r="AG751" s="575"/>
      <c r="AH751" s="575"/>
      <c r="AI751" s="575"/>
      <c r="AJ751" s="575"/>
      <c r="AK751" s="575"/>
      <c r="AL751" s="575"/>
      <c r="AM751" s="575"/>
      <c r="AN751" s="575"/>
      <c r="AO751" s="575"/>
      <c r="AP751" s="575"/>
      <c r="AQ751" s="575"/>
      <c r="AR751" s="575"/>
      <c r="AS751" s="575"/>
      <c r="AT751" s="575"/>
      <c r="AU751" s="575"/>
      <c r="AV751" s="575"/>
      <c r="AW751" s="575"/>
      <c r="AX751" s="575"/>
      <c r="AY751" s="575"/>
      <c r="AZ751" s="575"/>
      <c r="BA751" s="575"/>
      <c r="BB751" s="575"/>
      <c r="BC751" s="575"/>
      <c r="BD751" s="575"/>
      <c r="BE751" s="575"/>
      <c r="BF751" s="575"/>
      <c r="BG751" s="575"/>
      <c r="BH751" s="575"/>
      <c r="BI751" s="575"/>
      <c r="BJ751" s="575"/>
      <c r="BK751" s="575"/>
      <c r="BL751" s="575"/>
      <c r="BM751" s="575"/>
      <c r="BN751" s="575"/>
      <c r="BO751" s="575"/>
      <c r="BP751" s="575"/>
      <c r="BQ751" s="575"/>
      <c r="BR751" s="575"/>
      <c r="BS751" s="575"/>
      <c r="BT751" s="575"/>
      <c r="BU751" s="575"/>
      <c r="BV751" s="575"/>
      <c r="BW751" s="575"/>
      <c r="BX751" s="575"/>
      <c r="BY751" s="575"/>
      <c r="BZ751" s="575"/>
      <c r="CA751" s="575"/>
      <c r="CB751" s="575"/>
      <c r="CC751" s="575"/>
      <c r="CD751" s="575"/>
      <c r="CE751" s="575"/>
      <c r="CF751" s="575"/>
      <c r="CG751" s="575"/>
      <c r="CH751" s="575"/>
      <c r="CI751" s="575"/>
      <c r="CJ751" s="575"/>
      <c r="CK751" s="575"/>
      <c r="CL751" s="575"/>
      <c r="CM751" s="575"/>
      <c r="CN751" s="575"/>
      <c r="CO751" s="575"/>
      <c r="CP751" s="575"/>
      <c r="CQ751" s="575"/>
      <c r="CR751" s="575"/>
      <c r="CS751" s="575"/>
      <c r="CT751" s="575"/>
      <c r="CU751" s="575"/>
      <c r="CV751" s="575"/>
      <c r="CW751" s="575"/>
      <c r="CX751" s="575"/>
      <c r="CY751" s="575"/>
      <c r="CZ751" s="575"/>
      <c r="DA751" s="575"/>
      <c r="DB751" s="575"/>
      <c r="DC751" s="575"/>
      <c r="DD751" s="575"/>
      <c r="DE751" s="575"/>
      <c r="DF751" s="575"/>
      <c r="DG751" s="575"/>
      <c r="DH751" s="575"/>
      <c r="DI751" s="575"/>
      <c r="DJ751" s="575"/>
      <c r="DK751" s="575"/>
      <c r="DL751" s="575"/>
      <c r="DM751" s="575"/>
      <c r="DN751" s="575"/>
      <c r="DO751" s="575"/>
      <c r="DP751" s="575"/>
      <c r="DQ751" s="575"/>
      <c r="DR751" s="575"/>
      <c r="DS751" s="575"/>
      <c r="DT751" s="575"/>
      <c r="DU751" s="575"/>
      <c r="DV751" s="575"/>
      <c r="DW751" s="575"/>
      <c r="DX751" s="575"/>
      <c r="DY751" s="575"/>
      <c r="DZ751" s="575"/>
      <c r="EA751" s="575"/>
      <c r="EB751" s="575"/>
      <c r="EC751" s="575"/>
      <c r="ED751" s="575"/>
      <c r="EE751" s="575"/>
      <c r="EF751" s="575"/>
      <c r="EG751" s="575"/>
    </row>
    <row r="752" spans="1:137">
      <c r="A752" s="575"/>
      <c r="B752" s="575"/>
      <c r="C752" s="575"/>
      <c r="D752" s="575"/>
      <c r="E752" s="575"/>
      <c r="F752" s="575"/>
      <c r="G752" s="575"/>
      <c r="H752" s="575"/>
      <c r="I752" s="575"/>
      <c r="J752" s="575"/>
      <c r="K752" s="575"/>
      <c r="L752" s="575"/>
      <c r="M752" s="575"/>
      <c r="N752" s="575"/>
      <c r="O752" s="575"/>
      <c r="P752" s="575"/>
      <c r="Q752" s="575"/>
      <c r="R752" s="575"/>
      <c r="S752" s="575"/>
      <c r="T752" s="575"/>
      <c r="U752" s="575"/>
      <c r="V752" s="575"/>
      <c r="W752" s="575"/>
      <c r="X752" s="575"/>
      <c r="Y752" s="575"/>
      <c r="Z752" s="575"/>
      <c r="AA752" s="575"/>
      <c r="AB752" s="575"/>
      <c r="AC752" s="575"/>
      <c r="AD752" s="575"/>
      <c r="AE752" s="575"/>
      <c r="AF752" s="575"/>
      <c r="AG752" s="575"/>
      <c r="AH752" s="575"/>
      <c r="AI752" s="575"/>
      <c r="AJ752" s="575"/>
      <c r="AK752" s="575"/>
      <c r="AL752" s="575"/>
      <c r="AM752" s="575"/>
      <c r="AN752" s="575"/>
      <c r="AO752" s="575"/>
      <c r="AP752" s="575"/>
      <c r="AQ752" s="575"/>
      <c r="AR752" s="575"/>
      <c r="AS752" s="575"/>
      <c r="AT752" s="575"/>
      <c r="AU752" s="575"/>
      <c r="AV752" s="575"/>
      <c r="AW752" s="575"/>
      <c r="AX752" s="575"/>
      <c r="AY752" s="575"/>
      <c r="AZ752" s="575"/>
      <c r="BA752" s="575"/>
      <c r="BB752" s="575"/>
      <c r="BC752" s="575"/>
      <c r="BD752" s="575"/>
      <c r="BE752" s="575"/>
      <c r="BF752" s="575"/>
      <c r="BG752" s="575"/>
      <c r="BH752" s="575"/>
      <c r="BI752" s="575"/>
      <c r="BJ752" s="575"/>
      <c r="BK752" s="575"/>
      <c r="BL752" s="575"/>
      <c r="BM752" s="575"/>
      <c r="BN752" s="575"/>
      <c r="BO752" s="575"/>
      <c r="BP752" s="575"/>
      <c r="BQ752" s="575"/>
      <c r="BR752" s="575"/>
      <c r="BS752" s="575"/>
      <c r="BT752" s="575"/>
      <c r="BU752" s="575"/>
      <c r="BV752" s="575"/>
      <c r="BW752" s="575"/>
      <c r="BX752" s="575"/>
      <c r="BY752" s="575"/>
      <c r="BZ752" s="575"/>
      <c r="CA752" s="575"/>
      <c r="CB752" s="575"/>
      <c r="CC752" s="575"/>
      <c r="CD752" s="575"/>
      <c r="CE752" s="575"/>
      <c r="CF752" s="575"/>
      <c r="CG752" s="575"/>
      <c r="CH752" s="575"/>
      <c r="CI752" s="575"/>
      <c r="CJ752" s="575"/>
      <c r="CK752" s="575"/>
      <c r="CL752" s="575"/>
      <c r="CM752" s="575"/>
      <c r="CN752" s="575"/>
      <c r="CO752" s="575"/>
      <c r="CP752" s="575"/>
      <c r="CQ752" s="575"/>
      <c r="CR752" s="575"/>
      <c r="CS752" s="575"/>
      <c r="CT752" s="575"/>
      <c r="CU752" s="575"/>
      <c r="CV752" s="575"/>
      <c r="CW752" s="575"/>
      <c r="CX752" s="575"/>
      <c r="CY752" s="575"/>
      <c r="CZ752" s="575"/>
      <c r="DA752" s="575"/>
      <c r="DB752" s="575"/>
      <c r="DC752" s="575"/>
      <c r="DD752" s="575"/>
      <c r="DE752" s="575"/>
      <c r="DF752" s="575"/>
      <c r="DG752" s="575"/>
      <c r="DH752" s="575"/>
      <c r="DI752" s="575"/>
      <c r="DJ752" s="575"/>
      <c r="DK752" s="575"/>
      <c r="DL752" s="575"/>
      <c r="DM752" s="575"/>
      <c r="DN752" s="575"/>
      <c r="DO752" s="575"/>
      <c r="DP752" s="575"/>
      <c r="DQ752" s="575"/>
      <c r="DR752" s="575"/>
      <c r="DS752" s="575"/>
      <c r="DT752" s="575"/>
      <c r="DU752" s="575"/>
      <c r="DV752" s="575"/>
      <c r="DW752" s="575"/>
      <c r="DX752" s="575"/>
      <c r="DY752" s="575"/>
      <c r="DZ752" s="575"/>
      <c r="EA752" s="575"/>
      <c r="EB752" s="575"/>
      <c r="EC752" s="575"/>
      <c r="ED752" s="575"/>
      <c r="EE752" s="575"/>
      <c r="EF752" s="575"/>
      <c r="EG752" s="575"/>
    </row>
    <row r="753" spans="1:137">
      <c r="A753" s="575"/>
      <c r="B753" s="575"/>
      <c r="C753" s="575"/>
      <c r="D753" s="575"/>
      <c r="E753" s="575"/>
      <c r="F753" s="575"/>
      <c r="G753" s="575"/>
      <c r="H753" s="575"/>
      <c r="I753" s="575"/>
      <c r="J753" s="575"/>
      <c r="K753" s="575"/>
      <c r="L753" s="575"/>
      <c r="M753" s="575"/>
      <c r="N753" s="575"/>
      <c r="O753" s="575"/>
      <c r="P753" s="575"/>
      <c r="Q753" s="575"/>
      <c r="R753" s="575"/>
      <c r="S753" s="575"/>
      <c r="T753" s="575"/>
      <c r="U753" s="575"/>
      <c r="V753" s="575"/>
      <c r="W753" s="575"/>
      <c r="X753" s="575"/>
      <c r="Y753" s="575"/>
      <c r="Z753" s="575"/>
      <c r="AA753" s="575"/>
      <c r="AB753" s="575"/>
      <c r="AC753" s="575"/>
      <c r="AD753" s="575"/>
      <c r="AE753" s="575"/>
      <c r="AF753" s="575"/>
      <c r="AG753" s="575"/>
      <c r="AH753" s="575"/>
      <c r="AI753" s="575"/>
      <c r="AJ753" s="575"/>
      <c r="AK753" s="575"/>
      <c r="AL753" s="575"/>
      <c r="AM753" s="575"/>
      <c r="AN753" s="575"/>
      <c r="AO753" s="575"/>
      <c r="AP753" s="575"/>
      <c r="AQ753" s="575"/>
      <c r="AR753" s="575"/>
      <c r="AS753" s="575"/>
      <c r="AT753" s="575"/>
      <c r="AU753" s="575"/>
      <c r="AV753" s="575"/>
      <c r="AW753" s="575"/>
      <c r="AX753" s="575"/>
      <c r="AY753" s="575"/>
      <c r="AZ753" s="575"/>
      <c r="BA753" s="575"/>
      <c r="BB753" s="575"/>
      <c r="BC753" s="575"/>
      <c r="BD753" s="575"/>
      <c r="BE753" s="575"/>
      <c r="BF753" s="575"/>
      <c r="BG753" s="575"/>
      <c r="BH753" s="575"/>
      <c r="BI753" s="575"/>
      <c r="BJ753" s="575"/>
      <c r="BK753" s="575"/>
      <c r="BL753" s="575"/>
      <c r="BM753" s="575"/>
      <c r="BN753" s="575"/>
      <c r="BO753" s="575"/>
      <c r="BP753" s="575"/>
      <c r="BQ753" s="575"/>
      <c r="BR753" s="575"/>
      <c r="BS753" s="575"/>
      <c r="BT753" s="575"/>
      <c r="BU753" s="575"/>
      <c r="BV753" s="575"/>
      <c r="BW753" s="575"/>
      <c r="BX753" s="575"/>
      <c r="BY753" s="575"/>
      <c r="BZ753" s="575"/>
      <c r="CA753" s="575"/>
      <c r="CB753" s="575"/>
      <c r="CC753" s="575"/>
      <c r="CD753" s="575"/>
      <c r="CE753" s="575"/>
      <c r="CF753" s="575"/>
      <c r="CG753" s="575"/>
      <c r="CH753" s="575"/>
      <c r="CI753" s="575"/>
      <c r="CJ753" s="575"/>
      <c r="CK753" s="575"/>
      <c r="CL753" s="575"/>
      <c r="CM753" s="575"/>
      <c r="CN753" s="575"/>
      <c r="CO753" s="575"/>
      <c r="CP753" s="575"/>
      <c r="CQ753" s="575"/>
      <c r="CR753" s="575"/>
      <c r="CS753" s="575"/>
      <c r="CT753" s="575"/>
      <c r="CU753" s="575"/>
      <c r="CV753" s="575"/>
      <c r="CW753" s="575"/>
      <c r="CX753" s="575"/>
      <c r="CY753" s="575"/>
      <c r="CZ753" s="575"/>
      <c r="DA753" s="575"/>
      <c r="DB753" s="575"/>
      <c r="DC753" s="575"/>
      <c r="DD753" s="575"/>
      <c r="DE753" s="575"/>
      <c r="DF753" s="575"/>
      <c r="DG753" s="575"/>
      <c r="DH753" s="575"/>
      <c r="DI753" s="575"/>
      <c r="DJ753" s="575"/>
      <c r="DK753" s="575"/>
      <c r="DL753" s="575"/>
      <c r="DM753" s="575"/>
      <c r="DN753" s="575"/>
      <c r="DO753" s="575"/>
      <c r="DP753" s="575"/>
      <c r="DQ753" s="575"/>
      <c r="DR753" s="575"/>
      <c r="DS753" s="575"/>
      <c r="DT753" s="575"/>
      <c r="DU753" s="575"/>
      <c r="DV753" s="575"/>
      <c r="DW753" s="575"/>
      <c r="DX753" s="575"/>
      <c r="DY753" s="575"/>
      <c r="DZ753" s="575"/>
      <c r="EA753" s="575"/>
      <c r="EB753" s="575"/>
      <c r="EC753" s="575"/>
      <c r="ED753" s="575"/>
      <c r="EE753" s="575"/>
      <c r="EF753" s="575"/>
      <c r="EG753" s="575"/>
    </row>
    <row r="754" spans="1:137">
      <c r="A754" s="575"/>
      <c r="B754" s="575"/>
      <c r="C754" s="575"/>
      <c r="D754" s="575"/>
      <c r="E754" s="575"/>
      <c r="F754" s="575"/>
      <c r="G754" s="575"/>
      <c r="H754" s="575"/>
      <c r="I754" s="575"/>
      <c r="J754" s="575"/>
      <c r="K754" s="575"/>
      <c r="L754" s="575"/>
      <c r="M754" s="575"/>
      <c r="N754" s="575"/>
      <c r="O754" s="575"/>
      <c r="P754" s="575"/>
      <c r="Q754" s="575"/>
      <c r="R754" s="575"/>
      <c r="S754" s="575"/>
      <c r="T754" s="575"/>
      <c r="U754" s="575"/>
      <c r="V754" s="575"/>
      <c r="W754" s="575"/>
      <c r="X754" s="575"/>
      <c r="Y754" s="575"/>
      <c r="Z754" s="575"/>
      <c r="AA754" s="575"/>
      <c r="AB754" s="575"/>
      <c r="AC754" s="575"/>
      <c r="AD754" s="575"/>
      <c r="AE754" s="575"/>
      <c r="AF754" s="575"/>
      <c r="AG754" s="575"/>
      <c r="AH754" s="575"/>
      <c r="AI754" s="575"/>
      <c r="AJ754" s="575"/>
      <c r="AK754" s="575"/>
      <c r="AL754" s="575"/>
      <c r="AM754" s="575"/>
      <c r="AN754" s="575"/>
      <c r="AO754" s="575"/>
      <c r="AP754" s="575"/>
      <c r="AQ754" s="575"/>
      <c r="AR754" s="575"/>
      <c r="AS754" s="575"/>
      <c r="AT754" s="575"/>
      <c r="AU754" s="575"/>
      <c r="AV754" s="575"/>
      <c r="AW754" s="575"/>
      <c r="AX754" s="575"/>
      <c r="AY754" s="575"/>
      <c r="AZ754" s="575"/>
      <c r="BA754" s="575"/>
      <c r="BB754" s="575"/>
      <c r="BC754" s="575"/>
      <c r="BD754" s="575"/>
      <c r="BE754" s="575"/>
      <c r="BF754" s="575"/>
      <c r="BG754" s="575"/>
      <c r="BH754" s="575"/>
      <c r="BI754" s="575"/>
      <c r="BJ754" s="575"/>
      <c r="BK754" s="575"/>
      <c r="BL754" s="575"/>
      <c r="BM754" s="575"/>
      <c r="BN754" s="575"/>
      <c r="BO754" s="575"/>
      <c r="BP754" s="575"/>
      <c r="BQ754" s="575"/>
      <c r="BR754" s="575"/>
      <c r="BS754" s="575"/>
      <c r="BT754" s="575"/>
      <c r="BU754" s="575"/>
      <c r="BV754" s="575"/>
      <c r="BW754" s="575"/>
      <c r="BX754" s="575"/>
      <c r="BY754" s="575"/>
      <c r="BZ754" s="575"/>
      <c r="CA754" s="575"/>
      <c r="CB754" s="575"/>
      <c r="CC754" s="575"/>
      <c r="CD754" s="575"/>
      <c r="CE754" s="575"/>
      <c r="CF754" s="575"/>
      <c r="CG754" s="575"/>
      <c r="CH754" s="575"/>
      <c r="CI754" s="575"/>
      <c r="CJ754" s="575"/>
      <c r="CK754" s="575"/>
      <c r="CL754" s="575"/>
      <c r="CM754" s="575"/>
      <c r="CN754" s="575"/>
      <c r="CO754" s="575"/>
      <c r="CP754" s="575"/>
      <c r="CQ754" s="575"/>
      <c r="CR754" s="575"/>
      <c r="CS754" s="575"/>
      <c r="CT754" s="575"/>
      <c r="CU754" s="575"/>
      <c r="CV754" s="575"/>
      <c r="CW754" s="575"/>
      <c r="CX754" s="575"/>
      <c r="CY754" s="575"/>
      <c r="CZ754" s="575"/>
      <c r="DA754" s="575"/>
      <c r="DB754" s="575"/>
      <c r="DC754" s="575"/>
      <c r="DD754" s="575"/>
      <c r="DE754" s="575"/>
      <c r="DF754" s="575"/>
      <c r="DG754" s="575"/>
      <c r="DH754" s="575"/>
      <c r="DI754" s="575"/>
      <c r="DJ754" s="575"/>
      <c r="DK754" s="575"/>
      <c r="DL754" s="575"/>
      <c r="DM754" s="575"/>
      <c r="DN754" s="575"/>
      <c r="DO754" s="575"/>
      <c r="DP754" s="575"/>
      <c r="DQ754" s="575"/>
      <c r="DR754" s="575"/>
      <c r="DS754" s="575"/>
      <c r="DT754" s="575"/>
      <c r="DU754" s="575"/>
      <c r="DV754" s="575"/>
      <c r="DW754" s="575"/>
      <c r="DX754" s="575"/>
      <c r="DY754" s="575"/>
      <c r="DZ754" s="575"/>
      <c r="EA754" s="575"/>
      <c r="EB754" s="575"/>
      <c r="EC754" s="575"/>
      <c r="ED754" s="575"/>
      <c r="EE754" s="575"/>
      <c r="EF754" s="575"/>
      <c r="EG754" s="575"/>
    </row>
    <row r="755" spans="1:137">
      <c r="A755" s="575"/>
      <c r="B755" s="575"/>
      <c r="C755" s="575"/>
      <c r="D755" s="575"/>
      <c r="E755" s="575"/>
      <c r="F755" s="575"/>
      <c r="G755" s="575"/>
      <c r="H755" s="575"/>
      <c r="I755" s="575"/>
      <c r="J755" s="575"/>
      <c r="K755" s="575"/>
      <c r="L755" s="575"/>
      <c r="M755" s="575"/>
      <c r="N755" s="575"/>
      <c r="O755" s="575"/>
      <c r="P755" s="575"/>
      <c r="Q755" s="575"/>
      <c r="R755" s="575"/>
      <c r="S755" s="575"/>
      <c r="T755" s="575"/>
      <c r="U755" s="575"/>
      <c r="V755" s="575"/>
      <c r="W755" s="575"/>
      <c r="X755" s="575"/>
      <c r="Y755" s="575"/>
      <c r="Z755" s="575"/>
      <c r="AA755" s="575"/>
      <c r="AB755" s="575"/>
      <c r="AC755" s="575"/>
      <c r="AD755" s="575"/>
      <c r="AE755" s="575"/>
      <c r="AF755" s="575"/>
      <c r="AG755" s="575"/>
      <c r="AH755" s="575"/>
      <c r="AI755" s="575"/>
      <c r="AJ755" s="575"/>
      <c r="AK755" s="575"/>
      <c r="AL755" s="575"/>
      <c r="AM755" s="575"/>
      <c r="AN755" s="575"/>
      <c r="AO755" s="575"/>
      <c r="AP755" s="575"/>
      <c r="AQ755" s="575"/>
      <c r="AR755" s="575"/>
      <c r="AS755" s="575"/>
      <c r="AT755" s="575"/>
      <c r="AU755" s="575"/>
      <c r="AV755" s="575"/>
      <c r="AW755" s="575"/>
      <c r="AX755" s="575"/>
      <c r="AY755" s="575"/>
      <c r="AZ755" s="575"/>
      <c r="BA755" s="575"/>
      <c r="BB755" s="575"/>
      <c r="BC755" s="575"/>
      <c r="BD755" s="575"/>
      <c r="BE755" s="575"/>
      <c r="BF755" s="575"/>
      <c r="BG755" s="575"/>
      <c r="BH755" s="575"/>
      <c r="BI755" s="575"/>
      <c r="BJ755" s="575"/>
      <c r="BK755" s="575"/>
      <c r="BL755" s="575"/>
      <c r="BM755" s="575"/>
      <c r="BN755" s="575"/>
      <c r="BO755" s="575"/>
      <c r="BP755" s="575"/>
      <c r="BQ755" s="575"/>
      <c r="BR755" s="575"/>
      <c r="BS755" s="575"/>
      <c r="BT755" s="575"/>
      <c r="BU755" s="575"/>
      <c r="BV755" s="575"/>
      <c r="BW755" s="575"/>
      <c r="BX755" s="575"/>
      <c r="BY755" s="575"/>
      <c r="BZ755" s="575"/>
      <c r="CA755" s="575"/>
      <c r="CB755" s="575"/>
      <c r="CC755" s="575"/>
      <c r="CD755" s="575"/>
      <c r="CE755" s="575"/>
      <c r="CF755" s="575"/>
      <c r="CG755" s="575"/>
      <c r="CH755" s="575"/>
      <c r="CI755" s="575"/>
      <c r="CJ755" s="575"/>
      <c r="CK755" s="575"/>
      <c r="CL755" s="575"/>
      <c r="CM755" s="575"/>
      <c r="CN755" s="575"/>
      <c r="CO755" s="575"/>
      <c r="CP755" s="575"/>
      <c r="CQ755" s="575"/>
      <c r="CR755" s="575"/>
      <c r="CS755" s="575"/>
      <c r="CT755" s="575"/>
      <c r="CU755" s="575"/>
      <c r="CV755" s="575"/>
      <c r="CW755" s="575"/>
      <c r="CX755" s="575"/>
      <c r="CY755" s="575"/>
      <c r="CZ755" s="575"/>
      <c r="DA755" s="575"/>
      <c r="DB755" s="575"/>
      <c r="DC755" s="575"/>
      <c r="DD755" s="575"/>
      <c r="DE755" s="575"/>
      <c r="DF755" s="575"/>
      <c r="DG755" s="575"/>
      <c r="DH755" s="575"/>
      <c r="DI755" s="575"/>
      <c r="DJ755" s="575"/>
      <c r="DK755" s="575"/>
      <c r="DL755" s="575"/>
      <c r="DM755" s="575"/>
      <c r="DN755" s="575"/>
      <c r="DO755" s="575"/>
      <c r="DP755" s="575"/>
      <c r="DQ755" s="575"/>
      <c r="DR755" s="575"/>
      <c r="DS755" s="575"/>
      <c r="DT755" s="575"/>
      <c r="DU755" s="575"/>
      <c r="DV755" s="575"/>
      <c r="DW755" s="575"/>
      <c r="DX755" s="575"/>
      <c r="DY755" s="575"/>
      <c r="DZ755" s="575"/>
      <c r="EA755" s="575"/>
      <c r="EB755" s="575"/>
      <c r="EC755" s="575"/>
      <c r="ED755" s="575"/>
      <c r="EE755" s="575"/>
      <c r="EF755" s="575"/>
      <c r="EG755" s="575"/>
    </row>
    <row r="756" spans="1:137">
      <c r="A756" s="575"/>
      <c r="B756" s="575"/>
      <c r="C756" s="575"/>
      <c r="D756" s="575"/>
      <c r="E756" s="575"/>
      <c r="F756" s="575"/>
      <c r="G756" s="575"/>
      <c r="H756" s="575"/>
      <c r="I756" s="575"/>
      <c r="J756" s="575"/>
      <c r="K756" s="575"/>
      <c r="L756" s="575"/>
      <c r="M756" s="575"/>
      <c r="N756" s="575"/>
      <c r="O756" s="575"/>
      <c r="P756" s="575"/>
      <c r="Q756" s="575"/>
      <c r="R756" s="575"/>
      <c r="S756" s="575"/>
      <c r="T756" s="575"/>
      <c r="U756" s="575"/>
      <c r="V756" s="575"/>
      <c r="W756" s="575"/>
      <c r="X756" s="575"/>
      <c r="Y756" s="575"/>
      <c r="Z756" s="575"/>
      <c r="AA756" s="575"/>
      <c r="AB756" s="575"/>
      <c r="AC756" s="575"/>
      <c r="AD756" s="575"/>
      <c r="AE756" s="575"/>
      <c r="AF756" s="575"/>
      <c r="AG756" s="575"/>
      <c r="AH756" s="575"/>
      <c r="AI756" s="575"/>
      <c r="AJ756" s="575"/>
      <c r="AK756" s="575"/>
      <c r="AL756" s="575"/>
      <c r="AM756" s="575"/>
      <c r="AN756" s="575"/>
      <c r="AO756" s="575"/>
      <c r="AP756" s="575"/>
      <c r="AQ756" s="575"/>
      <c r="AR756" s="575"/>
      <c r="AS756" s="575"/>
      <c r="AT756" s="575"/>
      <c r="AU756" s="575"/>
      <c r="AV756" s="575"/>
      <c r="AW756" s="575"/>
      <c r="AX756" s="575"/>
      <c r="AY756" s="575"/>
      <c r="AZ756" s="575"/>
      <c r="BA756" s="575"/>
      <c r="BB756" s="575"/>
      <c r="BC756" s="575"/>
      <c r="BD756" s="575"/>
      <c r="BE756" s="575"/>
      <c r="BF756" s="575"/>
      <c r="BG756" s="575"/>
      <c r="BH756" s="575"/>
      <c r="BI756" s="575"/>
      <c r="BJ756" s="575"/>
      <c r="BK756" s="575"/>
      <c r="BL756" s="575"/>
      <c r="BM756" s="575"/>
      <c r="BN756" s="575"/>
      <c r="BO756" s="575"/>
      <c r="BP756" s="575"/>
      <c r="BQ756" s="575"/>
      <c r="BR756" s="575"/>
      <c r="BS756" s="575"/>
      <c r="BT756" s="575"/>
      <c r="BU756" s="575"/>
      <c r="BV756" s="575"/>
      <c r="BW756" s="575"/>
      <c r="BX756" s="575"/>
      <c r="BY756" s="575"/>
      <c r="BZ756" s="575"/>
      <c r="CA756" s="575"/>
      <c r="CB756" s="575"/>
      <c r="CC756" s="575"/>
      <c r="CD756" s="575"/>
      <c r="CE756" s="575"/>
      <c r="CF756" s="575"/>
      <c r="CG756" s="575"/>
      <c r="CH756" s="575"/>
      <c r="CI756" s="575"/>
      <c r="CJ756" s="575"/>
      <c r="CK756" s="575"/>
      <c r="CL756" s="575"/>
      <c r="CM756" s="575"/>
      <c r="CN756" s="575"/>
      <c r="CO756" s="575"/>
      <c r="CP756" s="575"/>
      <c r="CQ756" s="575"/>
      <c r="CR756" s="575"/>
      <c r="CS756" s="575"/>
      <c r="CT756" s="575"/>
      <c r="CU756" s="575"/>
      <c r="CV756" s="575"/>
      <c r="CW756" s="575"/>
      <c r="CX756" s="575"/>
      <c r="CY756" s="575"/>
      <c r="CZ756" s="575"/>
      <c r="DA756" s="575"/>
      <c r="DB756" s="575"/>
      <c r="DC756" s="575"/>
      <c r="DD756" s="575"/>
      <c r="DE756" s="575"/>
      <c r="DF756" s="575"/>
      <c r="DG756" s="575"/>
      <c r="DH756" s="575"/>
      <c r="DI756" s="575"/>
      <c r="DJ756" s="575"/>
      <c r="DK756" s="575"/>
      <c r="DL756" s="575"/>
      <c r="DM756" s="575"/>
      <c r="DN756" s="575"/>
      <c r="DO756" s="575"/>
      <c r="DP756" s="575"/>
      <c r="DQ756" s="575"/>
      <c r="DR756" s="575"/>
      <c r="DS756" s="575"/>
      <c r="DT756" s="575"/>
      <c r="DU756" s="575"/>
      <c r="DV756" s="575"/>
      <c r="DW756" s="575"/>
      <c r="DX756" s="575"/>
      <c r="DY756" s="575"/>
      <c r="DZ756" s="575"/>
      <c r="EA756" s="575"/>
      <c r="EB756" s="575"/>
      <c r="EC756" s="575"/>
      <c r="ED756" s="575"/>
      <c r="EE756" s="575"/>
      <c r="EF756" s="575"/>
      <c r="EG756" s="575"/>
    </row>
    <row r="757" spans="1:137">
      <c r="A757" s="575"/>
      <c r="B757" s="575"/>
      <c r="C757" s="575"/>
      <c r="D757" s="575"/>
      <c r="E757" s="575"/>
      <c r="F757" s="575"/>
      <c r="G757" s="575"/>
      <c r="H757" s="575"/>
      <c r="I757" s="575"/>
      <c r="J757" s="575"/>
      <c r="K757" s="575"/>
      <c r="L757" s="575"/>
      <c r="M757" s="575"/>
      <c r="N757" s="575"/>
      <c r="O757" s="575"/>
      <c r="P757" s="575"/>
      <c r="Q757" s="575"/>
      <c r="R757" s="575"/>
      <c r="S757" s="575"/>
      <c r="T757" s="575"/>
      <c r="U757" s="575"/>
      <c r="V757" s="575"/>
      <c r="W757" s="575"/>
      <c r="X757" s="575"/>
      <c r="Y757" s="575"/>
      <c r="Z757" s="575"/>
      <c r="AA757" s="575"/>
      <c r="AB757" s="575"/>
      <c r="AC757" s="575"/>
      <c r="AD757" s="575"/>
      <c r="AE757" s="575"/>
      <c r="AF757" s="575"/>
      <c r="AG757" s="575"/>
      <c r="AH757" s="575"/>
      <c r="AI757" s="575"/>
      <c r="AJ757" s="575"/>
      <c r="AK757" s="575"/>
      <c r="AL757" s="575"/>
      <c r="AM757" s="575"/>
      <c r="AN757" s="575"/>
      <c r="AO757" s="575"/>
      <c r="AP757" s="575"/>
      <c r="AQ757" s="575"/>
      <c r="AR757" s="575"/>
      <c r="AS757" s="575"/>
      <c r="AT757" s="575"/>
      <c r="AU757" s="575"/>
      <c r="AV757" s="575"/>
      <c r="AW757" s="575"/>
      <c r="AX757" s="575"/>
      <c r="AY757" s="575"/>
      <c r="AZ757" s="575"/>
      <c r="BA757" s="575"/>
      <c r="BB757" s="575"/>
      <c r="BC757" s="575"/>
      <c r="BD757" s="575"/>
      <c r="BE757" s="575"/>
      <c r="BF757" s="575"/>
      <c r="BG757" s="575"/>
      <c r="BH757" s="575"/>
      <c r="BI757" s="575"/>
      <c r="BJ757" s="575"/>
      <c r="BK757" s="575"/>
      <c r="BL757" s="575"/>
      <c r="BM757" s="575"/>
      <c r="BN757" s="575"/>
      <c r="BO757" s="575"/>
      <c r="BP757" s="575"/>
      <c r="BQ757" s="575"/>
      <c r="BR757" s="575"/>
      <c r="BS757" s="575"/>
      <c r="BT757" s="575"/>
      <c r="BU757" s="575"/>
      <c r="BV757" s="575"/>
      <c r="BW757" s="575"/>
      <c r="BX757" s="575"/>
      <c r="BY757" s="575"/>
      <c r="BZ757" s="575"/>
      <c r="CA757" s="575"/>
      <c r="CB757" s="575"/>
      <c r="CC757" s="575"/>
      <c r="CD757" s="575"/>
      <c r="CE757" s="575"/>
      <c r="CF757" s="575"/>
      <c r="CG757" s="575"/>
      <c r="CH757" s="575"/>
      <c r="CI757" s="575"/>
      <c r="CJ757" s="575"/>
      <c r="CK757" s="575"/>
      <c r="CL757" s="575"/>
      <c r="CM757" s="575"/>
      <c r="CN757" s="575"/>
      <c r="CO757" s="575"/>
      <c r="CP757" s="575"/>
      <c r="CQ757" s="575"/>
      <c r="CR757" s="575"/>
      <c r="CS757" s="575"/>
      <c r="CT757" s="575"/>
      <c r="CU757" s="575"/>
      <c r="CV757" s="575"/>
      <c r="CW757" s="575"/>
      <c r="CX757" s="575"/>
      <c r="CY757" s="575"/>
      <c r="CZ757" s="575"/>
      <c r="DA757" s="575"/>
      <c r="DB757" s="575"/>
      <c r="DC757" s="575"/>
      <c r="DD757" s="575"/>
      <c r="DE757" s="575"/>
      <c r="DF757" s="575"/>
      <c r="DG757" s="575"/>
      <c r="DH757" s="575"/>
      <c r="DI757" s="575"/>
      <c r="DJ757" s="575"/>
      <c r="DK757" s="575"/>
      <c r="DL757" s="575"/>
      <c r="DM757" s="575"/>
      <c r="DN757" s="575"/>
      <c r="DO757" s="575"/>
      <c r="DP757" s="575"/>
      <c r="DQ757" s="575"/>
      <c r="DR757" s="575"/>
      <c r="DS757" s="575"/>
      <c r="DT757" s="575"/>
      <c r="DU757" s="575"/>
      <c r="DV757" s="575"/>
      <c r="DW757" s="575"/>
      <c r="DX757" s="575"/>
      <c r="DY757" s="575"/>
      <c r="DZ757" s="575"/>
      <c r="EA757" s="575"/>
      <c r="EB757" s="575"/>
      <c r="EC757" s="575"/>
      <c r="ED757" s="575"/>
      <c r="EE757" s="575"/>
      <c r="EF757" s="575"/>
      <c r="EG757" s="575"/>
    </row>
    <row r="758" spans="1:137">
      <c r="A758" s="575"/>
      <c r="B758" s="575"/>
      <c r="C758" s="575"/>
      <c r="D758" s="575"/>
      <c r="E758" s="575"/>
      <c r="F758" s="575"/>
      <c r="G758" s="575"/>
      <c r="H758" s="575"/>
      <c r="I758" s="575"/>
      <c r="J758" s="575"/>
      <c r="K758" s="575"/>
      <c r="L758" s="575"/>
      <c r="M758" s="575"/>
      <c r="N758" s="575"/>
      <c r="O758" s="575"/>
      <c r="P758" s="575"/>
      <c r="Q758" s="575"/>
      <c r="R758" s="575"/>
      <c r="S758" s="575"/>
      <c r="T758" s="575"/>
      <c r="U758" s="575"/>
      <c r="V758" s="575"/>
      <c r="W758" s="575"/>
      <c r="X758" s="575"/>
      <c r="Y758" s="575"/>
      <c r="Z758" s="575"/>
      <c r="AA758" s="575"/>
      <c r="AB758" s="575"/>
      <c r="AC758" s="575"/>
      <c r="AD758" s="575"/>
      <c r="AE758" s="575"/>
      <c r="AF758" s="575"/>
      <c r="AG758" s="575"/>
      <c r="AH758" s="575"/>
      <c r="AI758" s="575"/>
      <c r="AJ758" s="575"/>
      <c r="AK758" s="575"/>
      <c r="AL758" s="575"/>
      <c r="AM758" s="575"/>
      <c r="AN758" s="575"/>
      <c r="AO758" s="575"/>
      <c r="AP758" s="575"/>
      <c r="AQ758" s="575"/>
      <c r="AR758" s="575"/>
      <c r="AS758" s="575"/>
      <c r="AT758" s="575"/>
      <c r="AU758" s="575"/>
      <c r="AV758" s="575"/>
      <c r="AW758" s="575"/>
      <c r="AX758" s="575"/>
      <c r="AY758" s="575"/>
      <c r="AZ758" s="575"/>
      <c r="BA758" s="575"/>
      <c r="BB758" s="575"/>
      <c r="BC758" s="575"/>
      <c r="BD758" s="575"/>
      <c r="BE758" s="575"/>
      <c r="BF758" s="575"/>
      <c r="BG758" s="575"/>
      <c r="BH758" s="575"/>
      <c r="BI758" s="575"/>
      <c r="BJ758" s="575"/>
      <c r="BK758" s="575"/>
      <c r="BL758" s="575"/>
      <c r="BM758" s="575"/>
      <c r="BN758" s="575"/>
      <c r="BO758" s="575"/>
      <c r="BP758" s="575"/>
      <c r="BQ758" s="575"/>
      <c r="BR758" s="575"/>
      <c r="BS758" s="575"/>
      <c r="BT758" s="575"/>
      <c r="BU758" s="575"/>
      <c r="BV758" s="575"/>
      <c r="BW758" s="575"/>
      <c r="BX758" s="575"/>
      <c r="BY758" s="575"/>
      <c r="BZ758" s="575"/>
      <c r="CA758" s="575"/>
      <c r="CB758" s="575"/>
      <c r="CC758" s="575"/>
      <c r="CD758" s="575"/>
      <c r="CE758" s="575"/>
      <c r="CF758" s="575"/>
      <c r="CG758" s="575"/>
      <c r="CH758" s="575"/>
      <c r="CI758" s="575"/>
      <c r="CJ758" s="575"/>
      <c r="CK758" s="575"/>
      <c r="CL758" s="575"/>
      <c r="CM758" s="575"/>
      <c r="CN758" s="575"/>
      <c r="CO758" s="575"/>
      <c r="CP758" s="575"/>
      <c r="CQ758" s="575"/>
      <c r="CR758" s="575"/>
      <c r="CS758" s="575"/>
      <c r="CT758" s="575"/>
      <c r="CU758" s="575"/>
      <c r="CV758" s="575"/>
      <c r="CW758" s="575"/>
      <c r="CX758" s="575"/>
      <c r="CY758" s="575"/>
      <c r="CZ758" s="575"/>
      <c r="DA758" s="575"/>
      <c r="DB758" s="575"/>
      <c r="DC758" s="575"/>
      <c r="DD758" s="575"/>
      <c r="DE758" s="575"/>
      <c r="DF758" s="575"/>
      <c r="DG758" s="575"/>
      <c r="DH758" s="575"/>
      <c r="DI758" s="575"/>
      <c r="DJ758" s="575"/>
      <c r="DK758" s="575"/>
      <c r="DL758" s="575"/>
      <c r="DM758" s="575"/>
      <c r="DN758" s="575"/>
      <c r="DO758" s="575"/>
      <c r="DP758" s="575"/>
      <c r="DQ758" s="575"/>
      <c r="DR758" s="575"/>
      <c r="DS758" s="575"/>
      <c r="DT758" s="575"/>
      <c r="DU758" s="575"/>
      <c r="DV758" s="575"/>
      <c r="DW758" s="575"/>
      <c r="DX758" s="575"/>
      <c r="DY758" s="575"/>
      <c r="DZ758" s="575"/>
      <c r="EA758" s="575"/>
      <c r="EB758" s="575"/>
      <c r="EC758" s="575"/>
      <c r="ED758" s="575"/>
      <c r="EE758" s="575"/>
      <c r="EF758" s="575"/>
      <c r="EG758" s="575"/>
    </row>
    <row r="759" spans="1:137">
      <c r="A759" s="575"/>
      <c r="B759" s="575"/>
      <c r="C759" s="575"/>
      <c r="D759" s="575"/>
      <c r="E759" s="575"/>
      <c r="F759" s="575"/>
      <c r="G759" s="575"/>
      <c r="H759" s="575"/>
      <c r="I759" s="575"/>
      <c r="J759" s="575"/>
      <c r="K759" s="575"/>
      <c r="L759" s="575"/>
      <c r="M759" s="575"/>
      <c r="N759" s="575"/>
      <c r="O759" s="575"/>
      <c r="P759" s="575"/>
      <c r="Q759" s="575"/>
      <c r="R759" s="575"/>
      <c r="S759" s="575"/>
      <c r="T759" s="575"/>
      <c r="U759" s="575"/>
      <c r="V759" s="575"/>
      <c r="W759" s="575"/>
      <c r="X759" s="575"/>
      <c r="Y759" s="575"/>
      <c r="Z759" s="575"/>
      <c r="AA759" s="575"/>
      <c r="AB759" s="575"/>
      <c r="AC759" s="575"/>
      <c r="AD759" s="575"/>
      <c r="AE759" s="575"/>
      <c r="AF759" s="575"/>
      <c r="AG759" s="575"/>
      <c r="AH759" s="575"/>
      <c r="AI759" s="575"/>
      <c r="AJ759" s="575"/>
      <c r="AK759" s="575"/>
      <c r="AL759" s="575"/>
      <c r="AM759" s="575"/>
      <c r="AN759" s="575"/>
      <c r="AO759" s="575"/>
      <c r="AP759" s="575"/>
      <c r="AQ759" s="575"/>
      <c r="AR759" s="575"/>
      <c r="AS759" s="575"/>
      <c r="AT759" s="575"/>
      <c r="AU759" s="575"/>
      <c r="AV759" s="575"/>
      <c r="AW759" s="575"/>
      <c r="AX759" s="575"/>
      <c r="AY759" s="575"/>
      <c r="AZ759" s="575"/>
      <c r="BA759" s="575"/>
      <c r="BB759" s="575"/>
      <c r="BC759" s="575"/>
      <c r="BD759" s="575"/>
      <c r="BE759" s="575"/>
      <c r="BF759" s="575"/>
      <c r="BG759" s="575"/>
      <c r="BH759" s="575"/>
      <c r="BI759" s="575"/>
      <c r="BJ759" s="575"/>
      <c r="BK759" s="575"/>
      <c r="BL759" s="575"/>
      <c r="BM759" s="575"/>
      <c r="BN759" s="575"/>
      <c r="BO759" s="575"/>
      <c r="BP759" s="575"/>
      <c r="BQ759" s="575"/>
      <c r="BR759" s="575"/>
      <c r="BS759" s="575"/>
      <c r="BT759" s="575"/>
      <c r="BU759" s="575"/>
      <c r="BV759" s="575"/>
      <c r="BW759" s="575"/>
      <c r="BX759" s="575"/>
      <c r="BY759" s="575"/>
      <c r="BZ759" s="575"/>
      <c r="CA759" s="575"/>
      <c r="CB759" s="575"/>
      <c r="CC759" s="575"/>
      <c r="CD759" s="575"/>
      <c r="CE759" s="575"/>
      <c r="CF759" s="575"/>
      <c r="CG759" s="575"/>
      <c r="CH759" s="575"/>
      <c r="CI759" s="575"/>
      <c r="CJ759" s="575"/>
      <c r="CK759" s="575"/>
      <c r="CL759" s="575"/>
      <c r="CM759" s="575"/>
      <c r="CN759" s="575"/>
      <c r="CO759" s="575"/>
      <c r="CP759" s="575"/>
      <c r="CQ759" s="575"/>
      <c r="CR759" s="575"/>
      <c r="CS759" s="575"/>
      <c r="CT759" s="575"/>
      <c r="CU759" s="575"/>
      <c r="CV759" s="575"/>
      <c r="CW759" s="575"/>
      <c r="CX759" s="575"/>
      <c r="CY759" s="575"/>
      <c r="CZ759" s="575"/>
      <c r="DA759" s="575"/>
      <c r="DB759" s="575"/>
      <c r="DC759" s="575"/>
      <c r="DD759" s="575"/>
      <c r="DE759" s="575"/>
      <c r="DF759" s="575"/>
      <c r="DG759" s="575"/>
      <c r="DH759" s="575"/>
      <c r="DI759" s="575"/>
      <c r="DJ759" s="575"/>
      <c r="DK759" s="575"/>
      <c r="DL759" s="575"/>
      <c r="DM759" s="575"/>
      <c r="DN759" s="575"/>
      <c r="DO759" s="575"/>
      <c r="DP759" s="575"/>
      <c r="DQ759" s="575"/>
      <c r="DR759" s="575"/>
      <c r="DS759" s="575"/>
      <c r="DT759" s="575"/>
      <c r="DU759" s="575"/>
      <c r="DV759" s="575"/>
      <c r="DW759" s="575"/>
      <c r="DX759" s="575"/>
      <c r="DY759" s="575"/>
      <c r="DZ759" s="575"/>
      <c r="EA759" s="575"/>
      <c r="EB759" s="575"/>
      <c r="EC759" s="575"/>
      <c r="ED759" s="575"/>
      <c r="EE759" s="575"/>
      <c r="EF759" s="575"/>
      <c r="EG759" s="575"/>
    </row>
    <row r="760" spans="1:137">
      <c r="A760" s="575"/>
      <c r="B760" s="575"/>
      <c r="C760" s="575"/>
      <c r="D760" s="575"/>
      <c r="E760" s="575"/>
      <c r="F760" s="575"/>
      <c r="G760" s="575"/>
      <c r="H760" s="575"/>
      <c r="I760" s="575"/>
      <c r="J760" s="575"/>
      <c r="K760" s="575"/>
      <c r="L760" s="575"/>
      <c r="M760" s="575"/>
      <c r="N760" s="575"/>
      <c r="O760" s="575"/>
      <c r="P760" s="575"/>
      <c r="Q760" s="575"/>
      <c r="R760" s="575"/>
      <c r="S760" s="575"/>
      <c r="T760" s="575"/>
      <c r="U760" s="575"/>
      <c r="V760" s="575"/>
      <c r="W760" s="575"/>
      <c r="X760" s="575"/>
      <c r="Y760" s="575"/>
      <c r="Z760" s="575"/>
      <c r="AA760" s="575"/>
      <c r="AB760" s="575"/>
      <c r="AC760" s="575"/>
      <c r="AD760" s="575"/>
      <c r="AE760" s="575"/>
      <c r="AF760" s="575"/>
      <c r="AG760" s="575"/>
      <c r="AH760" s="575"/>
      <c r="AI760" s="575"/>
      <c r="AJ760" s="575"/>
      <c r="AK760" s="575"/>
      <c r="AL760" s="575"/>
      <c r="AM760" s="575"/>
      <c r="AN760" s="575"/>
      <c r="AO760" s="575"/>
      <c r="AP760" s="575"/>
      <c r="AQ760" s="575"/>
      <c r="AR760" s="575"/>
      <c r="AS760" s="575"/>
      <c r="AT760" s="575"/>
      <c r="AU760" s="575"/>
      <c r="AV760" s="575"/>
      <c r="AW760" s="575"/>
      <c r="AX760" s="575"/>
      <c r="AY760" s="575"/>
      <c r="AZ760" s="575"/>
      <c r="BA760" s="575"/>
      <c r="BB760" s="575"/>
      <c r="BC760" s="575"/>
      <c r="BD760" s="575"/>
      <c r="BE760" s="575"/>
      <c r="BF760" s="575"/>
      <c r="BG760" s="575"/>
      <c r="BH760" s="575"/>
      <c r="BI760" s="575"/>
      <c r="BJ760" s="575"/>
      <c r="BK760" s="575"/>
      <c r="BL760" s="575"/>
      <c r="BM760" s="575"/>
      <c r="BN760" s="575"/>
      <c r="BO760" s="575"/>
      <c r="BP760" s="575"/>
      <c r="BQ760" s="575"/>
      <c r="BR760" s="575"/>
      <c r="BS760" s="575"/>
      <c r="BT760" s="575"/>
      <c r="BU760" s="575"/>
      <c r="BV760" s="575"/>
      <c r="BW760" s="575"/>
      <c r="BX760" s="575"/>
      <c r="BY760" s="575"/>
      <c r="BZ760" s="575"/>
      <c r="CA760" s="575"/>
      <c r="CB760" s="575"/>
      <c r="CC760" s="575"/>
      <c r="CD760" s="575"/>
      <c r="CE760" s="575"/>
      <c r="CF760" s="575"/>
      <c r="CG760" s="575"/>
      <c r="CH760" s="575"/>
      <c r="CI760" s="575"/>
      <c r="CJ760" s="575"/>
      <c r="CK760" s="575"/>
      <c r="CL760" s="575"/>
      <c r="CM760" s="575"/>
      <c r="CN760" s="575"/>
      <c r="CO760" s="575"/>
      <c r="CP760" s="575"/>
      <c r="CQ760" s="575"/>
      <c r="CR760" s="575"/>
      <c r="CS760" s="575"/>
      <c r="CT760" s="575"/>
      <c r="CU760" s="575"/>
      <c r="CV760" s="575"/>
      <c r="CW760" s="575"/>
      <c r="CX760" s="575"/>
      <c r="CY760" s="575"/>
      <c r="CZ760" s="575"/>
      <c r="DA760" s="575"/>
      <c r="DB760" s="575"/>
      <c r="DC760" s="575"/>
      <c r="DD760" s="575"/>
      <c r="DE760" s="575"/>
      <c r="DF760" s="575"/>
      <c r="DG760" s="575"/>
      <c r="DH760" s="575"/>
      <c r="DI760" s="575"/>
      <c r="DJ760" s="575"/>
      <c r="DK760" s="575"/>
      <c r="DL760" s="575"/>
      <c r="DM760" s="575"/>
      <c r="DN760" s="575"/>
      <c r="DO760" s="575"/>
      <c r="DP760" s="575"/>
      <c r="DQ760" s="575"/>
      <c r="DR760" s="575"/>
      <c r="DS760" s="575"/>
      <c r="DT760" s="575"/>
      <c r="DU760" s="575"/>
      <c r="DV760" s="575"/>
      <c r="DW760" s="575"/>
      <c r="DX760" s="575"/>
      <c r="DY760" s="575"/>
      <c r="DZ760" s="575"/>
      <c r="EA760" s="575"/>
      <c r="EB760" s="575"/>
      <c r="EC760" s="575"/>
      <c r="ED760" s="575"/>
      <c r="EE760" s="575"/>
      <c r="EF760" s="575"/>
      <c r="EG760" s="575"/>
    </row>
    <row r="761" spans="1:137">
      <c r="A761" s="575"/>
      <c r="B761" s="575"/>
      <c r="C761" s="575"/>
      <c r="D761" s="575"/>
      <c r="E761" s="575"/>
      <c r="F761" s="575"/>
      <c r="G761" s="575"/>
      <c r="H761" s="575"/>
      <c r="I761" s="575"/>
      <c r="J761" s="575"/>
      <c r="K761" s="575"/>
      <c r="L761" s="575"/>
      <c r="M761" s="575"/>
      <c r="N761" s="575"/>
      <c r="O761" s="575"/>
      <c r="P761" s="575"/>
      <c r="Q761" s="575"/>
      <c r="R761" s="575"/>
      <c r="S761" s="575"/>
      <c r="T761" s="575"/>
      <c r="U761" s="575"/>
      <c r="V761" s="575"/>
      <c r="W761" s="575"/>
      <c r="X761" s="575"/>
      <c r="Y761" s="575"/>
      <c r="Z761" s="575"/>
      <c r="AA761" s="575"/>
      <c r="AB761" s="575"/>
      <c r="AC761" s="575"/>
      <c r="AD761" s="575"/>
      <c r="AE761" s="575"/>
      <c r="AF761" s="575"/>
      <c r="AG761" s="575"/>
      <c r="AH761" s="575"/>
      <c r="AI761" s="575"/>
      <c r="AJ761" s="575"/>
      <c r="AK761" s="575"/>
      <c r="AL761" s="575"/>
      <c r="AM761" s="575"/>
      <c r="AN761" s="575"/>
      <c r="AO761" s="575"/>
      <c r="AP761" s="575"/>
      <c r="AQ761" s="575"/>
      <c r="AR761" s="575"/>
      <c r="AS761" s="575"/>
      <c r="AT761" s="575"/>
      <c r="AU761" s="575"/>
      <c r="AV761" s="575"/>
      <c r="AW761" s="575"/>
      <c r="AX761" s="575"/>
      <c r="AY761" s="575"/>
      <c r="AZ761" s="575"/>
      <c r="BA761" s="575"/>
      <c r="BB761" s="575"/>
      <c r="BC761" s="575"/>
      <c r="BD761" s="575"/>
      <c r="BE761" s="575"/>
      <c r="BF761" s="575"/>
      <c r="BG761" s="575"/>
      <c r="BH761" s="575"/>
      <c r="BI761" s="575"/>
      <c r="BJ761" s="575"/>
      <c r="BK761" s="575"/>
      <c r="BL761" s="575"/>
      <c r="BM761" s="575"/>
      <c r="BN761" s="575"/>
      <c r="BO761" s="575"/>
      <c r="BP761" s="575"/>
      <c r="BQ761" s="575"/>
      <c r="BR761" s="575"/>
      <c r="BS761" s="575"/>
      <c r="BT761" s="575"/>
      <c r="BU761" s="575"/>
      <c r="BV761" s="575"/>
      <c r="BW761" s="575"/>
      <c r="BX761" s="575"/>
      <c r="BY761" s="575"/>
      <c r="BZ761" s="575"/>
      <c r="CA761" s="575"/>
      <c r="CB761" s="575"/>
      <c r="CC761" s="575"/>
      <c r="CD761" s="575"/>
      <c r="CE761" s="575"/>
      <c r="CF761" s="575"/>
      <c r="CG761" s="575"/>
      <c r="CH761" s="575"/>
      <c r="CI761" s="575"/>
      <c r="CJ761" s="575"/>
      <c r="CK761" s="575"/>
      <c r="CL761" s="575"/>
      <c r="CM761" s="575"/>
      <c r="CN761" s="575"/>
      <c r="CO761" s="575"/>
      <c r="CP761" s="575"/>
      <c r="CQ761" s="575"/>
      <c r="CR761" s="575"/>
      <c r="CS761" s="575"/>
      <c r="CT761" s="575"/>
      <c r="CU761" s="575"/>
      <c r="CV761" s="575"/>
      <c r="CW761" s="575"/>
      <c r="CX761" s="575"/>
      <c r="CY761" s="575"/>
      <c r="CZ761" s="575"/>
      <c r="DA761" s="575"/>
      <c r="DB761" s="575"/>
      <c r="DC761" s="575"/>
      <c r="DD761" s="575"/>
      <c r="DE761" s="575"/>
      <c r="DF761" s="575"/>
      <c r="DG761" s="575"/>
      <c r="DH761" s="575"/>
      <c r="DI761" s="575"/>
      <c r="DJ761" s="575"/>
      <c r="DK761" s="575"/>
      <c r="DL761" s="575"/>
      <c r="DM761" s="575"/>
      <c r="DN761" s="575"/>
      <c r="DO761" s="575"/>
      <c r="DP761" s="575"/>
      <c r="DQ761" s="575"/>
      <c r="DR761" s="575"/>
      <c r="DS761" s="575"/>
      <c r="DT761" s="575"/>
      <c r="DU761" s="575"/>
      <c r="DV761" s="575"/>
      <c r="DW761" s="575"/>
      <c r="DX761" s="575"/>
      <c r="DY761" s="575"/>
      <c r="DZ761" s="575"/>
      <c r="EA761" s="575"/>
      <c r="EB761" s="575"/>
      <c r="EC761" s="575"/>
      <c r="ED761" s="575"/>
      <c r="EE761" s="575"/>
      <c r="EF761" s="575"/>
      <c r="EG761" s="575"/>
    </row>
    <row r="762" spans="1:137">
      <c r="A762" s="575"/>
      <c r="B762" s="575"/>
      <c r="C762" s="575"/>
      <c r="D762" s="575"/>
      <c r="E762" s="575"/>
      <c r="F762" s="575"/>
      <c r="G762" s="575"/>
      <c r="H762" s="575"/>
      <c r="I762" s="575"/>
      <c r="J762" s="575"/>
      <c r="K762" s="575"/>
      <c r="L762" s="575"/>
      <c r="M762" s="575"/>
      <c r="N762" s="575"/>
      <c r="O762" s="575"/>
      <c r="P762" s="575"/>
      <c r="Q762" s="575"/>
      <c r="R762" s="575"/>
      <c r="S762" s="575"/>
      <c r="T762" s="575"/>
      <c r="U762" s="575"/>
      <c r="V762" s="575"/>
      <c r="W762" s="575"/>
      <c r="X762" s="575"/>
      <c r="Y762" s="575"/>
      <c r="Z762" s="575"/>
      <c r="AA762" s="575"/>
      <c r="AB762" s="575"/>
      <c r="AC762" s="575"/>
      <c r="AD762" s="575"/>
      <c r="AE762" s="575"/>
      <c r="AF762" s="575"/>
      <c r="AG762" s="575"/>
      <c r="AH762" s="575"/>
      <c r="AI762" s="575"/>
      <c r="AJ762" s="575"/>
      <c r="AK762" s="575"/>
      <c r="AL762" s="575"/>
      <c r="AM762" s="575"/>
      <c r="AN762" s="575"/>
      <c r="AO762" s="575"/>
      <c r="AP762" s="575"/>
      <c r="AQ762" s="575"/>
      <c r="AR762" s="575"/>
      <c r="AS762" s="575"/>
      <c r="AT762" s="575"/>
      <c r="AU762" s="575"/>
      <c r="AV762" s="575"/>
      <c r="AW762" s="575"/>
      <c r="AX762" s="575"/>
      <c r="AY762" s="575"/>
      <c r="AZ762" s="575"/>
      <c r="BA762" s="575"/>
      <c r="BB762" s="575"/>
      <c r="BC762" s="575"/>
      <c r="BD762" s="575"/>
      <c r="BE762" s="575"/>
      <c r="BF762" s="575"/>
      <c r="BG762" s="575"/>
      <c r="BH762" s="575"/>
      <c r="BI762" s="575"/>
      <c r="BJ762" s="575"/>
      <c r="BK762" s="575"/>
      <c r="BL762" s="575"/>
      <c r="BM762" s="575"/>
      <c r="BN762" s="575"/>
      <c r="BO762" s="575"/>
      <c r="BP762" s="575"/>
      <c r="BQ762" s="575"/>
      <c r="BR762" s="575"/>
      <c r="BS762" s="575"/>
      <c r="BT762" s="575"/>
      <c r="BU762" s="575"/>
      <c r="BV762" s="575"/>
      <c r="BW762" s="575"/>
      <c r="BX762" s="575"/>
      <c r="BY762" s="575"/>
      <c r="BZ762" s="575"/>
      <c r="CA762" s="575"/>
      <c r="CB762" s="575"/>
      <c r="CC762" s="575"/>
      <c r="CD762" s="575"/>
      <c r="CE762" s="575"/>
      <c r="CF762" s="575"/>
      <c r="CG762" s="575"/>
      <c r="CH762" s="575"/>
      <c r="CI762" s="575"/>
      <c r="CJ762" s="575"/>
      <c r="CK762" s="575"/>
      <c r="CL762" s="575"/>
      <c r="CM762" s="575"/>
      <c r="CN762" s="575"/>
      <c r="CO762" s="575"/>
      <c r="CP762" s="575"/>
      <c r="CQ762" s="575"/>
      <c r="CR762" s="575"/>
      <c r="CS762" s="575"/>
      <c r="CT762" s="575"/>
      <c r="CU762" s="575"/>
      <c r="CV762" s="575"/>
      <c r="CW762" s="575"/>
      <c r="CX762" s="575"/>
      <c r="CY762" s="575"/>
      <c r="CZ762" s="575"/>
      <c r="DA762" s="575"/>
      <c r="DB762" s="575"/>
      <c r="DC762" s="575"/>
      <c r="DD762" s="575"/>
      <c r="DE762" s="575"/>
      <c r="DF762" s="575"/>
      <c r="DG762" s="575"/>
      <c r="DH762" s="575"/>
      <c r="DI762" s="575"/>
      <c r="DJ762" s="575"/>
      <c r="DK762" s="575"/>
      <c r="DL762" s="575"/>
      <c r="DM762" s="575"/>
      <c r="DN762" s="575"/>
      <c r="DO762" s="575"/>
      <c r="DP762" s="575"/>
      <c r="DQ762" s="575"/>
      <c r="DR762" s="575"/>
      <c r="DS762" s="575"/>
      <c r="DT762" s="575"/>
      <c r="DU762" s="575"/>
      <c r="DV762" s="575"/>
      <c r="DW762" s="575"/>
      <c r="DX762" s="575"/>
      <c r="DY762" s="575"/>
      <c r="DZ762" s="575"/>
      <c r="EA762" s="575"/>
      <c r="EB762" s="575"/>
      <c r="EC762" s="575"/>
      <c r="ED762" s="575"/>
      <c r="EE762" s="575"/>
      <c r="EF762" s="575"/>
      <c r="EG762" s="575"/>
    </row>
    <row r="763" spans="1:137">
      <c r="A763" s="575"/>
      <c r="B763" s="575"/>
      <c r="C763" s="575"/>
      <c r="D763" s="575"/>
      <c r="E763" s="575"/>
      <c r="F763" s="575"/>
      <c r="G763" s="575"/>
      <c r="H763" s="575"/>
      <c r="I763" s="575"/>
      <c r="J763" s="575"/>
      <c r="K763" s="575"/>
      <c r="L763" s="575"/>
      <c r="M763" s="575"/>
      <c r="N763" s="575"/>
      <c r="O763" s="575"/>
      <c r="P763" s="575"/>
      <c r="Q763" s="575"/>
      <c r="R763" s="575"/>
      <c r="S763" s="575"/>
      <c r="T763" s="575"/>
      <c r="U763" s="575"/>
      <c r="V763" s="575"/>
      <c r="W763" s="575"/>
      <c r="X763" s="575"/>
      <c r="Y763" s="575"/>
      <c r="Z763" s="575"/>
      <c r="AA763" s="575"/>
      <c r="AB763" s="575"/>
      <c r="AC763" s="575"/>
      <c r="AD763" s="575"/>
      <c r="AE763" s="575"/>
      <c r="AF763" s="575"/>
      <c r="AG763" s="575"/>
      <c r="AH763" s="575"/>
      <c r="AI763" s="575"/>
      <c r="AJ763" s="575"/>
      <c r="AK763" s="575"/>
      <c r="AL763" s="575"/>
      <c r="AM763" s="575"/>
      <c r="AN763" s="575"/>
      <c r="AO763" s="575"/>
      <c r="AP763" s="575"/>
      <c r="AQ763" s="575"/>
      <c r="AR763" s="575"/>
      <c r="AS763" s="575"/>
      <c r="AT763" s="575"/>
      <c r="AU763" s="575"/>
      <c r="AV763" s="575"/>
      <c r="AW763" s="575"/>
      <c r="AX763" s="575"/>
      <c r="AY763" s="575"/>
      <c r="AZ763" s="575"/>
      <c r="BA763" s="575"/>
      <c r="BB763" s="575"/>
      <c r="BC763" s="575"/>
      <c r="BD763" s="575"/>
      <c r="BE763" s="575"/>
      <c r="BF763" s="575"/>
      <c r="BG763" s="575"/>
      <c r="BH763" s="575"/>
      <c r="BI763" s="575"/>
      <c r="BJ763" s="575"/>
      <c r="BK763" s="575"/>
      <c r="BL763" s="575"/>
      <c r="BM763" s="575"/>
      <c r="BN763" s="575"/>
      <c r="BO763" s="575"/>
      <c r="BP763" s="575"/>
      <c r="BQ763" s="575"/>
      <c r="BR763" s="575"/>
      <c r="BS763" s="575"/>
      <c r="BT763" s="575"/>
      <c r="BU763" s="575"/>
      <c r="BV763" s="575"/>
      <c r="BW763" s="575"/>
      <c r="BX763" s="575"/>
      <c r="BY763" s="575"/>
      <c r="BZ763" s="575"/>
      <c r="CA763" s="575"/>
      <c r="CB763" s="575"/>
      <c r="CC763" s="575"/>
      <c r="CD763" s="575"/>
      <c r="CE763" s="575"/>
      <c r="CF763" s="575"/>
      <c r="CG763" s="575"/>
      <c r="CH763" s="575"/>
      <c r="CI763" s="575"/>
      <c r="CJ763" s="575"/>
      <c r="CK763" s="575"/>
      <c r="CL763" s="575"/>
      <c r="CM763" s="575"/>
      <c r="CN763" s="575"/>
      <c r="CO763" s="575"/>
      <c r="CP763" s="575"/>
      <c r="CQ763" s="575"/>
      <c r="CR763" s="575"/>
      <c r="CS763" s="575"/>
      <c r="CT763" s="575"/>
      <c r="CU763" s="575"/>
      <c r="CV763" s="575"/>
      <c r="CW763" s="575"/>
      <c r="CX763" s="575"/>
      <c r="CY763" s="575"/>
      <c r="CZ763" s="575"/>
      <c r="DA763" s="575"/>
      <c r="DB763" s="575"/>
      <c r="DC763" s="575"/>
      <c r="DD763" s="575"/>
      <c r="DE763" s="575"/>
      <c r="DF763" s="575"/>
      <c r="DG763" s="575"/>
      <c r="DH763" s="575"/>
      <c r="DI763" s="575"/>
      <c r="DJ763" s="575"/>
      <c r="DK763" s="575"/>
      <c r="DL763" s="575"/>
      <c r="DM763" s="575"/>
      <c r="DN763" s="575"/>
      <c r="DO763" s="575"/>
      <c r="DP763" s="575"/>
      <c r="DQ763" s="575"/>
      <c r="DR763" s="575"/>
      <c r="DS763" s="575"/>
      <c r="DT763" s="575"/>
      <c r="DU763" s="575"/>
      <c r="DV763" s="575"/>
      <c r="DW763" s="575"/>
      <c r="DX763" s="575"/>
      <c r="DY763" s="575"/>
      <c r="DZ763" s="575"/>
      <c r="EA763" s="575"/>
      <c r="EB763" s="575"/>
      <c r="EC763" s="575"/>
      <c r="ED763" s="575"/>
      <c r="EE763" s="575"/>
      <c r="EF763" s="575"/>
      <c r="EG763" s="575"/>
    </row>
    <row r="764" spans="1:137">
      <c r="A764" s="575"/>
      <c r="B764" s="575"/>
      <c r="C764" s="575"/>
      <c r="D764" s="575"/>
      <c r="E764" s="575"/>
      <c r="F764" s="575"/>
      <c r="G764" s="575"/>
      <c r="H764" s="575"/>
      <c r="I764" s="575"/>
      <c r="J764" s="575"/>
      <c r="K764" s="575"/>
      <c r="L764" s="575"/>
      <c r="M764" s="575"/>
      <c r="N764" s="575"/>
      <c r="O764" s="575"/>
      <c r="P764" s="575"/>
      <c r="Q764" s="575"/>
      <c r="R764" s="575"/>
      <c r="S764" s="575"/>
      <c r="T764" s="575"/>
      <c r="U764" s="575"/>
      <c r="V764" s="575"/>
      <c r="W764" s="575"/>
      <c r="X764" s="575"/>
      <c r="Y764" s="575"/>
      <c r="Z764" s="575"/>
      <c r="AA764" s="575"/>
      <c r="AB764" s="575"/>
      <c r="AC764" s="575"/>
      <c r="AD764" s="575"/>
      <c r="AE764" s="575"/>
      <c r="AF764" s="575"/>
      <c r="AG764" s="575"/>
      <c r="AH764" s="575"/>
      <c r="AI764" s="575"/>
      <c r="AJ764" s="575"/>
      <c r="AK764" s="575"/>
      <c r="AL764" s="575"/>
      <c r="AM764" s="575"/>
      <c r="AN764" s="575"/>
      <c r="AO764" s="575"/>
      <c r="AP764" s="575"/>
      <c r="AQ764" s="575"/>
      <c r="AR764" s="575"/>
      <c r="AS764" s="575"/>
      <c r="AT764" s="575"/>
      <c r="AU764" s="575"/>
      <c r="AV764" s="575"/>
      <c r="AW764" s="575"/>
      <c r="AX764" s="575"/>
      <c r="AY764" s="575"/>
      <c r="AZ764" s="575"/>
      <c r="BA764" s="575"/>
      <c r="BB764" s="575"/>
      <c r="BC764" s="575"/>
      <c r="BD764" s="575"/>
      <c r="BE764" s="575"/>
      <c r="BF764" s="575"/>
      <c r="BG764" s="575"/>
      <c r="BH764" s="575"/>
      <c r="BI764" s="575"/>
      <c r="BJ764" s="575"/>
      <c r="BK764" s="575"/>
      <c r="BL764" s="575"/>
      <c r="BM764" s="575"/>
      <c r="BN764" s="575"/>
      <c r="BO764" s="575"/>
      <c r="BP764" s="575"/>
      <c r="BQ764" s="575"/>
      <c r="BR764" s="575"/>
      <c r="BS764" s="575"/>
      <c r="BT764" s="575"/>
      <c r="BU764" s="575"/>
      <c r="BV764" s="575"/>
      <c r="BW764" s="575"/>
      <c r="BX764" s="575"/>
      <c r="BY764" s="575"/>
      <c r="BZ764" s="575"/>
      <c r="CA764" s="575"/>
      <c r="CB764" s="575"/>
      <c r="CC764" s="575"/>
      <c r="CD764" s="575"/>
      <c r="CE764" s="575"/>
      <c r="CF764" s="575"/>
      <c r="CG764" s="575"/>
      <c r="CH764" s="575"/>
      <c r="CI764" s="575"/>
      <c r="CJ764" s="575"/>
      <c r="CK764" s="575"/>
      <c r="CL764" s="575"/>
      <c r="CM764" s="575"/>
      <c r="CN764" s="575"/>
      <c r="CO764" s="575"/>
      <c r="CP764" s="575"/>
      <c r="CQ764" s="575"/>
      <c r="CR764" s="575"/>
      <c r="CS764" s="575"/>
      <c r="CT764" s="575"/>
      <c r="CU764" s="575"/>
      <c r="CV764" s="575"/>
      <c r="CW764" s="575"/>
      <c r="CX764" s="575"/>
      <c r="CY764" s="575"/>
      <c r="CZ764" s="575"/>
      <c r="DA764" s="575"/>
      <c r="DB764" s="575"/>
      <c r="DC764" s="575"/>
      <c r="DD764" s="575"/>
      <c r="DE764" s="575"/>
      <c r="DF764" s="575"/>
      <c r="DG764" s="575"/>
      <c r="DH764" s="575"/>
      <c r="DI764" s="575"/>
      <c r="DJ764" s="575"/>
      <c r="DK764" s="575"/>
      <c r="DL764" s="575"/>
      <c r="DM764" s="575"/>
      <c r="DN764" s="575"/>
      <c r="DO764" s="575"/>
      <c r="DP764" s="575"/>
      <c r="DQ764" s="575"/>
      <c r="DR764" s="575"/>
      <c r="DS764" s="575"/>
      <c r="DT764" s="575"/>
      <c r="DU764" s="575"/>
      <c r="DV764" s="575"/>
      <c r="DW764" s="575"/>
      <c r="DX764" s="575"/>
      <c r="DY764" s="575"/>
      <c r="DZ764" s="575"/>
      <c r="EA764" s="575"/>
      <c r="EB764" s="575"/>
      <c r="EC764" s="575"/>
      <c r="ED764" s="575"/>
      <c r="EE764" s="575"/>
      <c r="EF764" s="575"/>
      <c r="EG764" s="575"/>
    </row>
    <row r="765" spans="1:137">
      <c r="A765" s="575"/>
      <c r="B765" s="575"/>
      <c r="C765" s="575"/>
      <c r="D765" s="575"/>
      <c r="E765" s="575"/>
      <c r="F765" s="575"/>
      <c r="G765" s="575"/>
      <c r="H765" s="575"/>
      <c r="I765" s="575"/>
      <c r="J765" s="575"/>
      <c r="K765" s="575"/>
      <c r="L765" s="575"/>
      <c r="M765" s="575"/>
      <c r="N765" s="575"/>
      <c r="O765" s="575"/>
      <c r="P765" s="575"/>
      <c r="Q765" s="575"/>
      <c r="R765" s="575"/>
      <c r="S765" s="575"/>
      <c r="T765" s="575"/>
      <c r="U765" s="575"/>
      <c r="V765" s="575"/>
      <c r="W765" s="575"/>
      <c r="X765" s="575"/>
      <c r="Y765" s="575"/>
      <c r="Z765" s="575"/>
      <c r="AA765" s="575"/>
      <c r="AB765" s="575"/>
      <c r="AC765" s="575"/>
      <c r="AD765" s="575"/>
      <c r="AE765" s="575"/>
      <c r="AF765" s="575"/>
      <c r="AG765" s="575"/>
      <c r="AH765" s="575"/>
      <c r="AI765" s="575"/>
      <c r="AJ765" s="575"/>
      <c r="AK765" s="575"/>
      <c r="AL765" s="575"/>
      <c r="AM765" s="575"/>
      <c r="AN765" s="575"/>
      <c r="AO765" s="575"/>
      <c r="AP765" s="575"/>
      <c r="AQ765" s="575"/>
      <c r="AR765" s="575"/>
      <c r="AS765" s="575"/>
      <c r="AT765" s="575"/>
      <c r="AU765" s="575"/>
      <c r="AV765" s="575"/>
      <c r="AW765" s="575"/>
      <c r="AX765" s="575"/>
      <c r="AY765" s="575"/>
      <c r="AZ765" s="575"/>
      <c r="BA765" s="575"/>
      <c r="BB765" s="575"/>
      <c r="BC765" s="575"/>
      <c r="BD765" s="575"/>
      <c r="BE765" s="575"/>
      <c r="BF765" s="575"/>
      <c r="BG765" s="575"/>
      <c r="BH765" s="575"/>
      <c r="BI765" s="575"/>
      <c r="BJ765" s="575"/>
      <c r="BK765" s="575"/>
      <c r="BL765" s="575"/>
      <c r="BM765" s="575"/>
      <c r="BN765" s="575"/>
      <c r="BO765" s="575"/>
      <c r="BP765" s="575"/>
      <c r="BQ765" s="575"/>
      <c r="BR765" s="575"/>
      <c r="BS765" s="575"/>
      <c r="BT765" s="575"/>
      <c r="BU765" s="575"/>
      <c r="BV765" s="575"/>
      <c r="BW765" s="575"/>
      <c r="BX765" s="575"/>
      <c r="BY765" s="575"/>
      <c r="BZ765" s="575"/>
      <c r="CA765" s="575"/>
      <c r="CB765" s="575"/>
      <c r="CC765" s="575"/>
      <c r="CD765" s="575"/>
      <c r="CE765" s="575"/>
      <c r="CF765" s="575"/>
      <c r="CG765" s="575"/>
      <c r="CH765" s="575"/>
      <c r="CI765" s="575"/>
      <c r="CJ765" s="575"/>
      <c r="CK765" s="575"/>
      <c r="CL765" s="575"/>
      <c r="CM765" s="575"/>
      <c r="CN765" s="575"/>
      <c r="CO765" s="575"/>
      <c r="CP765" s="575"/>
      <c r="CQ765" s="575"/>
      <c r="CR765" s="575"/>
      <c r="CS765" s="575"/>
      <c r="CT765" s="575"/>
      <c r="CU765" s="575"/>
      <c r="CV765" s="575"/>
      <c r="CW765" s="575"/>
      <c r="CX765" s="575"/>
      <c r="CY765" s="575"/>
      <c r="CZ765" s="575"/>
      <c r="DA765" s="575"/>
      <c r="DB765" s="575"/>
      <c r="DC765" s="575"/>
      <c r="DD765" s="575"/>
      <c r="DE765" s="575"/>
      <c r="DF765" s="575"/>
      <c r="DG765" s="575"/>
      <c r="DH765" s="575"/>
      <c r="DI765" s="575"/>
      <c r="DJ765" s="575"/>
      <c r="DK765" s="575"/>
      <c r="DL765" s="575"/>
      <c r="DM765" s="575"/>
      <c r="DN765" s="575"/>
      <c r="DO765" s="575"/>
      <c r="DP765" s="575"/>
      <c r="DQ765" s="575"/>
      <c r="DR765" s="575"/>
      <c r="DS765" s="575"/>
      <c r="DT765" s="575"/>
      <c r="DU765" s="575"/>
      <c r="DV765" s="575"/>
      <c r="DW765" s="575"/>
      <c r="DX765" s="575"/>
      <c r="DY765" s="575"/>
      <c r="DZ765" s="575"/>
      <c r="EA765" s="575"/>
      <c r="EB765" s="575"/>
      <c r="EC765" s="575"/>
      <c r="ED765" s="575"/>
      <c r="EE765" s="575"/>
      <c r="EF765" s="575"/>
      <c r="EG765" s="575"/>
    </row>
    <row r="766" spans="1:137">
      <c r="A766" s="575"/>
      <c r="B766" s="575"/>
      <c r="C766" s="575"/>
      <c r="D766" s="575"/>
      <c r="E766" s="575"/>
      <c r="F766" s="575"/>
      <c r="G766" s="575"/>
      <c r="H766" s="575"/>
      <c r="I766" s="575"/>
      <c r="J766" s="575"/>
      <c r="K766" s="575"/>
      <c r="L766" s="575"/>
      <c r="M766" s="575"/>
      <c r="N766" s="575"/>
      <c r="O766" s="575"/>
      <c r="P766" s="575"/>
      <c r="Q766" s="575"/>
      <c r="R766" s="575"/>
      <c r="S766" s="575"/>
      <c r="T766" s="575"/>
      <c r="U766" s="575"/>
      <c r="V766" s="575"/>
      <c r="W766" s="575"/>
      <c r="X766" s="575"/>
      <c r="Y766" s="575"/>
      <c r="Z766" s="575"/>
      <c r="AA766" s="575"/>
      <c r="AB766" s="575"/>
      <c r="AC766" s="575"/>
      <c r="AD766" s="575"/>
      <c r="AE766" s="575"/>
      <c r="AF766" s="575"/>
      <c r="AG766" s="575"/>
      <c r="AH766" s="575"/>
      <c r="AI766" s="575"/>
      <c r="AJ766" s="575"/>
      <c r="AK766" s="575"/>
      <c r="AL766" s="575"/>
      <c r="AM766" s="575"/>
      <c r="AN766" s="575"/>
      <c r="AO766" s="575"/>
      <c r="AP766" s="575"/>
      <c r="AQ766" s="575"/>
      <c r="AR766" s="575"/>
      <c r="AS766" s="575"/>
      <c r="AT766" s="575"/>
      <c r="AU766" s="575"/>
      <c r="AV766" s="575"/>
      <c r="AW766" s="575"/>
      <c r="AX766" s="575"/>
      <c r="AY766" s="575"/>
      <c r="AZ766" s="575"/>
      <c r="BA766" s="575"/>
      <c r="BB766" s="575"/>
      <c r="BC766" s="575"/>
      <c r="BD766" s="575"/>
      <c r="BE766" s="575"/>
      <c r="BF766" s="575"/>
      <c r="BG766" s="575"/>
      <c r="BH766" s="575"/>
      <c r="BI766" s="575"/>
      <c r="BJ766" s="575"/>
      <c r="BK766" s="575"/>
      <c r="BL766" s="575"/>
      <c r="BM766" s="575"/>
      <c r="BN766" s="575"/>
      <c r="BO766" s="575"/>
      <c r="BP766" s="575"/>
      <c r="BQ766" s="575"/>
      <c r="BR766" s="575"/>
      <c r="BS766" s="575"/>
      <c r="BT766" s="575"/>
      <c r="BU766" s="575"/>
      <c r="BV766" s="575"/>
      <c r="BW766" s="575"/>
      <c r="BX766" s="575"/>
      <c r="BY766" s="575"/>
      <c r="BZ766" s="575"/>
      <c r="CA766" s="575"/>
      <c r="CB766" s="575"/>
      <c r="CC766" s="575"/>
      <c r="CD766" s="575"/>
      <c r="CE766" s="575"/>
      <c r="CF766" s="575"/>
      <c r="CG766" s="575"/>
      <c r="CH766" s="575"/>
      <c r="CI766" s="575"/>
      <c r="CJ766" s="575"/>
      <c r="CK766" s="575"/>
      <c r="CL766" s="575"/>
      <c r="CM766" s="575"/>
      <c r="CN766" s="575"/>
      <c r="CO766" s="575"/>
      <c r="CP766" s="575"/>
      <c r="CQ766" s="575"/>
      <c r="CR766" s="575"/>
      <c r="CS766" s="575"/>
      <c r="CT766" s="575"/>
      <c r="CU766" s="575"/>
      <c r="CV766" s="575"/>
      <c r="CW766" s="575"/>
      <c r="CX766" s="575"/>
      <c r="CY766" s="575"/>
      <c r="CZ766" s="575"/>
      <c r="DA766" s="575"/>
      <c r="DB766" s="575"/>
      <c r="DC766" s="575"/>
      <c r="DD766" s="575"/>
      <c r="DE766" s="575"/>
      <c r="DF766" s="575"/>
      <c r="DG766" s="575"/>
      <c r="DH766" s="575"/>
      <c r="DI766" s="575"/>
      <c r="DJ766" s="575"/>
      <c r="DK766" s="575"/>
      <c r="DL766" s="575"/>
      <c r="DM766" s="575"/>
      <c r="DN766" s="575"/>
      <c r="DO766" s="575"/>
      <c r="DP766" s="575"/>
      <c r="DQ766" s="575"/>
      <c r="DR766" s="575"/>
      <c r="DS766" s="575"/>
      <c r="DT766" s="575"/>
      <c r="DU766" s="575"/>
      <c r="DV766" s="575"/>
      <c r="DW766" s="575"/>
      <c r="DX766" s="575"/>
      <c r="DY766" s="575"/>
      <c r="DZ766" s="575"/>
      <c r="EA766" s="575"/>
      <c r="EB766" s="575"/>
      <c r="EC766" s="575"/>
      <c r="ED766" s="575"/>
      <c r="EE766" s="575"/>
      <c r="EF766" s="575"/>
      <c r="EG766" s="575"/>
    </row>
    <row r="767" spans="1:137">
      <c r="A767" s="575"/>
      <c r="B767" s="575"/>
      <c r="C767" s="575"/>
      <c r="D767" s="575"/>
      <c r="E767" s="575"/>
      <c r="F767" s="575"/>
      <c r="G767" s="575"/>
      <c r="H767" s="575"/>
      <c r="I767" s="575"/>
      <c r="J767" s="575"/>
      <c r="K767" s="575"/>
      <c r="L767" s="575"/>
      <c r="M767" s="575"/>
      <c r="N767" s="575"/>
      <c r="O767" s="575"/>
      <c r="P767" s="575"/>
      <c r="Q767" s="575"/>
      <c r="R767" s="575"/>
      <c r="S767" s="575"/>
      <c r="T767" s="575"/>
      <c r="U767" s="575"/>
      <c r="V767" s="575"/>
      <c r="W767" s="575"/>
      <c r="X767" s="575"/>
      <c r="Y767" s="575"/>
      <c r="Z767" s="575"/>
      <c r="AA767" s="575"/>
      <c r="AB767" s="575"/>
      <c r="AC767" s="575"/>
      <c r="AD767" s="575"/>
      <c r="AE767" s="575"/>
      <c r="AF767" s="575"/>
      <c r="AG767" s="575"/>
      <c r="AH767" s="575"/>
      <c r="AI767" s="575"/>
      <c r="AJ767" s="575"/>
      <c r="AK767" s="575"/>
      <c r="AL767" s="575"/>
      <c r="AM767" s="575"/>
      <c r="AN767" s="575"/>
      <c r="AO767" s="575"/>
      <c r="AP767" s="575"/>
      <c r="AQ767" s="575"/>
      <c r="AR767" s="575"/>
      <c r="AS767" s="575"/>
      <c r="AT767" s="575"/>
      <c r="AU767" s="575"/>
      <c r="AV767" s="575"/>
      <c r="AW767" s="575"/>
      <c r="AX767" s="575"/>
      <c r="AY767" s="575"/>
      <c r="AZ767" s="575"/>
      <c r="BA767" s="575"/>
      <c r="BB767" s="575"/>
      <c r="BC767" s="575"/>
      <c r="BD767" s="575"/>
      <c r="BE767" s="575"/>
      <c r="BF767" s="575"/>
      <c r="BG767" s="575"/>
      <c r="BH767" s="575"/>
      <c r="BI767" s="575"/>
      <c r="BJ767" s="575"/>
      <c r="BK767" s="575"/>
      <c r="BL767" s="575"/>
      <c r="BM767" s="575"/>
      <c r="BN767" s="575"/>
      <c r="BO767" s="575"/>
      <c r="BP767" s="575"/>
      <c r="BQ767" s="575"/>
      <c r="BR767" s="575"/>
      <c r="BS767" s="575"/>
      <c r="BT767" s="575"/>
      <c r="BU767" s="575"/>
      <c r="BV767" s="575"/>
      <c r="BW767" s="575"/>
      <c r="BX767" s="575"/>
      <c r="BY767" s="575"/>
      <c r="BZ767" s="575"/>
      <c r="CA767" s="575"/>
      <c r="CB767" s="575"/>
      <c r="CC767" s="575"/>
      <c r="CD767" s="575"/>
      <c r="CE767" s="575"/>
      <c r="CF767" s="575"/>
      <c r="CG767" s="575"/>
      <c r="CH767" s="575"/>
      <c r="CI767" s="575"/>
      <c r="CJ767" s="575"/>
      <c r="CK767" s="575"/>
      <c r="CL767" s="575"/>
      <c r="CM767" s="575"/>
      <c r="CN767" s="575"/>
      <c r="CO767" s="575"/>
      <c r="CP767" s="575"/>
      <c r="CQ767" s="575"/>
      <c r="CR767" s="575"/>
      <c r="CS767" s="575"/>
      <c r="CT767" s="575"/>
      <c r="CU767" s="575"/>
      <c r="CV767" s="575"/>
      <c r="CW767" s="575"/>
      <c r="CX767" s="575"/>
      <c r="CY767" s="575"/>
      <c r="CZ767" s="575"/>
      <c r="DA767" s="575"/>
      <c r="DB767" s="575"/>
      <c r="DC767" s="575"/>
      <c r="DD767" s="575"/>
      <c r="DE767" s="575"/>
      <c r="DF767" s="575"/>
      <c r="DG767" s="575"/>
      <c r="DH767" s="575"/>
      <c r="DI767" s="575"/>
      <c r="DJ767" s="575"/>
      <c r="DK767" s="575"/>
      <c r="DL767" s="575"/>
      <c r="DM767" s="575"/>
      <c r="DN767" s="575"/>
      <c r="DO767" s="575"/>
      <c r="DP767" s="575"/>
      <c r="DQ767" s="575"/>
      <c r="DR767" s="575"/>
      <c r="DS767" s="575"/>
      <c r="DT767" s="575"/>
      <c r="DU767" s="575"/>
      <c r="DV767" s="575"/>
      <c r="DW767" s="575"/>
      <c r="DX767" s="575"/>
      <c r="DY767" s="575"/>
      <c r="DZ767" s="575"/>
      <c r="EA767" s="575"/>
      <c r="EB767" s="575"/>
      <c r="EC767" s="575"/>
      <c r="ED767" s="575"/>
      <c r="EE767" s="575"/>
      <c r="EF767" s="575"/>
      <c r="EG767" s="575"/>
    </row>
    <row r="768" spans="1:137">
      <c r="A768" s="575"/>
      <c r="B768" s="575"/>
      <c r="C768" s="575"/>
      <c r="D768" s="575"/>
      <c r="E768" s="575"/>
      <c r="F768" s="575"/>
      <c r="G768" s="575"/>
      <c r="H768" s="575"/>
      <c r="I768" s="575"/>
      <c r="J768" s="575"/>
      <c r="K768" s="575"/>
      <c r="L768" s="575"/>
      <c r="M768" s="575"/>
      <c r="N768" s="575"/>
      <c r="O768" s="575"/>
      <c r="P768" s="575"/>
      <c r="Q768" s="575"/>
      <c r="R768" s="575"/>
      <c r="S768" s="575"/>
      <c r="T768" s="575"/>
      <c r="U768" s="575"/>
      <c r="V768" s="575"/>
      <c r="W768" s="575"/>
      <c r="X768" s="575"/>
      <c r="Y768" s="575"/>
      <c r="Z768" s="575"/>
      <c r="AA768" s="575"/>
      <c r="AB768" s="575"/>
      <c r="AC768" s="575"/>
      <c r="AD768" s="575"/>
      <c r="AE768" s="575"/>
      <c r="AF768" s="575"/>
      <c r="AG768" s="575"/>
      <c r="AH768" s="575"/>
      <c r="AI768" s="575"/>
      <c r="AJ768" s="575"/>
      <c r="AK768" s="575"/>
      <c r="AL768" s="575"/>
      <c r="AM768" s="575"/>
      <c r="AN768" s="575"/>
      <c r="AO768" s="575"/>
      <c r="AP768" s="575"/>
      <c r="AQ768" s="575"/>
      <c r="AR768" s="575"/>
      <c r="AS768" s="575"/>
      <c r="AT768" s="575"/>
      <c r="AU768" s="575"/>
      <c r="AV768" s="575"/>
      <c r="AW768" s="575"/>
      <c r="AX768" s="575"/>
      <c r="AY768" s="575"/>
      <c r="AZ768" s="575"/>
      <c r="BA768" s="575"/>
      <c r="BB768" s="575"/>
      <c r="BC768" s="575"/>
      <c r="BD768" s="575"/>
      <c r="BE768" s="575"/>
      <c r="BF768" s="575"/>
      <c r="BG768" s="575"/>
      <c r="BH768" s="575"/>
      <c r="BI768" s="575"/>
      <c r="BJ768" s="575"/>
      <c r="BK768" s="575"/>
      <c r="BL768" s="575"/>
      <c r="BM768" s="575"/>
      <c r="BN768" s="575"/>
      <c r="BO768" s="575"/>
      <c r="BP768" s="575"/>
      <c r="BQ768" s="575"/>
      <c r="BR768" s="575"/>
      <c r="BS768" s="575"/>
      <c r="BT768" s="575"/>
      <c r="BU768" s="575"/>
      <c r="BV768" s="575"/>
      <c r="BW768" s="575"/>
      <c r="BX768" s="575"/>
      <c r="BY768" s="575"/>
      <c r="BZ768" s="575"/>
      <c r="CA768" s="575"/>
      <c r="CB768" s="575"/>
      <c r="CC768" s="575"/>
      <c r="CD768" s="575"/>
      <c r="CE768" s="575"/>
      <c r="CF768" s="575"/>
      <c r="CG768" s="575"/>
      <c r="CH768" s="575"/>
      <c r="CI768" s="575"/>
      <c r="CJ768" s="575"/>
      <c r="CK768" s="575"/>
      <c r="CL768" s="575"/>
      <c r="CM768" s="575"/>
      <c r="CN768" s="575"/>
      <c r="CO768" s="575"/>
      <c r="CP768" s="575"/>
      <c r="CQ768" s="575"/>
      <c r="CR768" s="575"/>
      <c r="CS768" s="575"/>
      <c r="CT768" s="575"/>
      <c r="CU768" s="575"/>
      <c r="CV768" s="575"/>
      <c r="CW768" s="575"/>
      <c r="CX768" s="575"/>
      <c r="CY768" s="575"/>
      <c r="CZ768" s="575"/>
      <c r="DA768" s="575"/>
      <c r="DB768" s="575"/>
      <c r="DC768" s="575"/>
      <c r="DD768" s="575"/>
      <c r="DE768" s="575"/>
      <c r="DF768" s="575"/>
      <c r="DG768" s="575"/>
      <c r="DH768" s="575"/>
      <c r="DI768" s="575"/>
      <c r="DJ768" s="575"/>
      <c r="DK768" s="575"/>
      <c r="DL768" s="575"/>
      <c r="DM768" s="575"/>
      <c r="DN768" s="575"/>
      <c r="DO768" s="575"/>
      <c r="DP768" s="575"/>
      <c r="DQ768" s="575"/>
      <c r="DR768" s="575"/>
      <c r="DS768" s="575"/>
      <c r="DT768" s="575"/>
      <c r="DU768" s="575"/>
      <c r="DV768" s="575"/>
      <c r="DW768" s="575"/>
      <c r="DX768" s="575"/>
      <c r="DY768" s="575"/>
      <c r="DZ768" s="575"/>
      <c r="EA768" s="575"/>
      <c r="EB768" s="575"/>
      <c r="EC768" s="575"/>
      <c r="ED768" s="575"/>
      <c r="EE768" s="575"/>
      <c r="EF768" s="575"/>
      <c r="EG768" s="575"/>
    </row>
    <row r="769" spans="1:137">
      <c r="A769" s="575"/>
      <c r="B769" s="575"/>
      <c r="C769" s="575"/>
      <c r="D769" s="575"/>
      <c r="E769" s="575"/>
      <c r="F769" s="575"/>
      <c r="G769" s="575"/>
      <c r="H769" s="575"/>
      <c r="I769" s="575"/>
      <c r="J769" s="575"/>
      <c r="K769" s="575"/>
      <c r="L769" s="575"/>
      <c r="M769" s="575"/>
      <c r="N769" s="575"/>
      <c r="O769" s="575"/>
      <c r="P769" s="575"/>
      <c r="Q769" s="575"/>
      <c r="R769" s="575"/>
      <c r="S769" s="575"/>
      <c r="T769" s="575"/>
      <c r="U769" s="575"/>
      <c r="V769" s="575"/>
      <c r="W769" s="575"/>
      <c r="X769" s="575"/>
      <c r="Y769" s="575"/>
      <c r="Z769" s="575"/>
      <c r="AA769" s="575"/>
      <c r="AB769" s="575"/>
      <c r="AC769" s="575"/>
      <c r="AD769" s="575"/>
      <c r="AE769" s="575"/>
      <c r="AF769" s="575"/>
      <c r="AG769" s="575"/>
      <c r="AH769" s="575"/>
      <c r="AI769" s="575"/>
      <c r="AJ769" s="575"/>
      <c r="AK769" s="575"/>
      <c r="AL769" s="575"/>
      <c r="AM769" s="575"/>
      <c r="AN769" s="575"/>
      <c r="AO769" s="575"/>
      <c r="AP769" s="575"/>
      <c r="AQ769" s="575"/>
      <c r="AR769" s="575"/>
      <c r="AS769" s="575"/>
      <c r="AT769" s="575"/>
      <c r="AU769" s="575"/>
      <c r="AV769" s="575"/>
      <c r="AW769" s="575"/>
      <c r="AX769" s="575"/>
      <c r="AY769" s="575"/>
      <c r="AZ769" s="575"/>
      <c r="BA769" s="575"/>
      <c r="BB769" s="575"/>
      <c r="BC769" s="575"/>
      <c r="BD769" s="575"/>
      <c r="BE769" s="575"/>
      <c r="BF769" s="575"/>
      <c r="BG769" s="575"/>
      <c r="BH769" s="575"/>
      <c r="BI769" s="575"/>
      <c r="BJ769" s="575"/>
      <c r="BK769" s="575"/>
      <c r="BL769" s="575"/>
      <c r="BM769" s="575"/>
      <c r="BN769" s="575"/>
      <c r="BO769" s="575"/>
      <c r="BP769" s="575"/>
      <c r="BQ769" s="575"/>
      <c r="BR769" s="575"/>
      <c r="BS769" s="575"/>
      <c r="BT769" s="575"/>
      <c r="BU769" s="575"/>
      <c r="BV769" s="575"/>
      <c r="BW769" s="575"/>
      <c r="BX769" s="575"/>
      <c r="BY769" s="575"/>
      <c r="BZ769" s="575"/>
      <c r="CA769" s="575"/>
      <c r="CB769" s="575"/>
      <c r="CC769" s="575"/>
      <c r="CD769" s="575"/>
      <c r="CE769" s="575"/>
      <c r="CF769" s="575"/>
      <c r="CG769" s="575"/>
      <c r="CH769" s="575"/>
      <c r="CI769" s="575"/>
      <c r="CJ769" s="575"/>
      <c r="CK769" s="575"/>
      <c r="CL769" s="575"/>
      <c r="CM769" s="575"/>
      <c r="CN769" s="575"/>
      <c r="CO769" s="575"/>
      <c r="CP769" s="575"/>
      <c r="CQ769" s="575"/>
      <c r="CR769" s="575"/>
      <c r="CS769" s="575"/>
      <c r="CT769" s="575"/>
      <c r="CU769" s="575"/>
      <c r="CV769" s="575"/>
      <c r="CW769" s="575"/>
      <c r="CX769" s="575"/>
      <c r="CY769" s="575"/>
      <c r="CZ769" s="575"/>
      <c r="DA769" s="575"/>
      <c r="DB769" s="575"/>
      <c r="DC769" s="575"/>
      <c r="DD769" s="575"/>
      <c r="DE769" s="575"/>
      <c r="DF769" s="575"/>
      <c r="DG769" s="575"/>
      <c r="DH769" s="575"/>
      <c r="DI769" s="575"/>
      <c r="DJ769" s="575"/>
      <c r="DK769" s="575"/>
      <c r="DL769" s="575"/>
      <c r="DM769" s="575"/>
      <c r="DN769" s="575"/>
      <c r="DO769" s="575"/>
      <c r="DP769" s="575"/>
      <c r="DQ769" s="575"/>
      <c r="DR769" s="575"/>
      <c r="DS769" s="575"/>
      <c r="DT769" s="575"/>
      <c r="DU769" s="575"/>
      <c r="DV769" s="575"/>
      <c r="DW769" s="575"/>
      <c r="DX769" s="575"/>
      <c r="DY769" s="575"/>
      <c r="DZ769" s="575"/>
      <c r="EA769" s="575"/>
      <c r="EB769" s="575"/>
      <c r="EC769" s="575"/>
      <c r="ED769" s="575"/>
      <c r="EE769" s="575"/>
      <c r="EF769" s="575"/>
      <c r="EG769" s="575"/>
    </row>
    <row r="770" spans="1:137">
      <c r="A770" s="575"/>
      <c r="B770" s="575"/>
      <c r="C770" s="575"/>
      <c r="D770" s="575"/>
      <c r="E770" s="575"/>
      <c r="F770" s="575"/>
      <c r="G770" s="575"/>
      <c r="H770" s="575"/>
      <c r="I770" s="575"/>
      <c r="J770" s="575"/>
      <c r="K770" s="575"/>
      <c r="L770" s="575"/>
      <c r="M770" s="575"/>
      <c r="N770" s="575"/>
      <c r="O770" s="575"/>
      <c r="P770" s="575"/>
      <c r="Q770" s="575"/>
      <c r="R770" s="575"/>
      <c r="S770" s="575"/>
      <c r="T770" s="575"/>
      <c r="U770" s="575"/>
      <c r="V770" s="575"/>
      <c r="W770" s="575"/>
      <c r="X770" s="575"/>
      <c r="Y770" s="575"/>
      <c r="Z770" s="575"/>
      <c r="AA770" s="575"/>
      <c r="AB770" s="575"/>
      <c r="AC770" s="575"/>
      <c r="AD770" s="575"/>
      <c r="AE770" s="575"/>
      <c r="AF770" s="575"/>
      <c r="AG770" s="575"/>
      <c r="AH770" s="575"/>
      <c r="AI770" s="575"/>
      <c r="AJ770" s="575"/>
      <c r="AK770" s="575"/>
      <c r="AL770" s="575"/>
      <c r="AM770" s="575"/>
      <c r="AN770" s="575"/>
      <c r="AO770" s="575"/>
      <c r="AP770" s="575"/>
      <c r="AQ770" s="575"/>
      <c r="AR770" s="575"/>
      <c r="AS770" s="575"/>
      <c r="AT770" s="575"/>
      <c r="AU770" s="575"/>
      <c r="AV770" s="575"/>
      <c r="AW770" s="575"/>
      <c r="AX770" s="575"/>
      <c r="AY770" s="575"/>
      <c r="AZ770" s="575"/>
      <c r="BA770" s="575"/>
      <c r="BB770" s="575"/>
      <c r="BC770" s="575"/>
      <c r="BD770" s="575"/>
      <c r="BE770" s="575"/>
      <c r="BF770" s="575"/>
      <c r="BG770" s="575"/>
      <c r="BH770" s="575"/>
      <c r="BI770" s="575"/>
      <c r="BJ770" s="575"/>
      <c r="BK770" s="575"/>
      <c r="BL770" s="575"/>
      <c r="BM770" s="575"/>
      <c r="BN770" s="575"/>
      <c r="BO770" s="575"/>
      <c r="BP770" s="575"/>
      <c r="BQ770" s="575"/>
      <c r="BR770" s="575"/>
      <c r="BS770" s="575"/>
      <c r="BT770" s="575"/>
      <c r="BU770" s="575"/>
      <c r="BV770" s="575"/>
      <c r="BW770" s="575"/>
      <c r="BX770" s="575"/>
      <c r="BY770" s="575"/>
      <c r="BZ770" s="575"/>
      <c r="CA770" s="575"/>
      <c r="CB770" s="575"/>
      <c r="CC770" s="575"/>
      <c r="CD770" s="575"/>
      <c r="CE770" s="575"/>
      <c r="CF770" s="575"/>
      <c r="CG770" s="575"/>
      <c r="CH770" s="575"/>
      <c r="CI770" s="575"/>
      <c r="CJ770" s="575"/>
      <c r="CK770" s="575"/>
      <c r="CL770" s="575"/>
      <c r="CM770" s="575"/>
      <c r="CN770" s="575"/>
      <c r="CO770" s="575"/>
      <c r="CP770" s="575"/>
      <c r="CQ770" s="575"/>
      <c r="CR770" s="575"/>
      <c r="CS770" s="575"/>
      <c r="CT770" s="575"/>
      <c r="CU770" s="575"/>
      <c r="CV770" s="575"/>
      <c r="CW770" s="575"/>
      <c r="CX770" s="575"/>
      <c r="CY770" s="575"/>
      <c r="CZ770" s="575"/>
      <c r="DA770" s="575"/>
      <c r="DB770" s="575"/>
      <c r="DC770" s="575"/>
      <c r="DD770" s="575"/>
      <c r="DE770" s="575"/>
      <c r="DF770" s="575"/>
      <c r="DG770" s="575"/>
      <c r="DH770" s="575"/>
      <c r="DI770" s="575"/>
      <c r="DJ770" s="575"/>
      <c r="DK770" s="575"/>
      <c r="DL770" s="575"/>
      <c r="DM770" s="575"/>
      <c r="DN770" s="575"/>
      <c r="DO770" s="575"/>
      <c r="DP770" s="575"/>
      <c r="DQ770" s="575"/>
      <c r="DR770" s="575"/>
      <c r="DS770" s="575"/>
      <c r="DT770" s="575"/>
      <c r="DU770" s="575"/>
      <c r="DV770" s="575"/>
      <c r="DW770" s="575"/>
      <c r="DX770" s="575"/>
      <c r="DY770" s="575"/>
      <c r="DZ770" s="575"/>
      <c r="EA770" s="575"/>
      <c r="EB770" s="575"/>
      <c r="EC770" s="575"/>
      <c r="ED770" s="575"/>
      <c r="EE770" s="575"/>
      <c r="EF770" s="575"/>
      <c r="EG770" s="575"/>
    </row>
    <row r="771" spans="1:137">
      <c r="A771" s="575"/>
      <c r="B771" s="575"/>
      <c r="C771" s="575"/>
      <c r="D771" s="575"/>
      <c r="E771" s="575"/>
      <c r="F771" s="575"/>
      <c r="G771" s="575"/>
      <c r="H771" s="575"/>
      <c r="I771" s="575"/>
      <c r="J771" s="575"/>
      <c r="K771" s="575"/>
      <c r="L771" s="575"/>
      <c r="M771" s="575"/>
      <c r="N771" s="575"/>
      <c r="O771" s="575"/>
      <c r="P771" s="575"/>
      <c r="Q771" s="575"/>
      <c r="R771" s="575"/>
      <c r="S771" s="575"/>
      <c r="T771" s="575"/>
      <c r="U771" s="575"/>
      <c r="V771" s="575"/>
      <c r="W771" s="575"/>
      <c r="X771" s="575"/>
      <c r="Y771" s="575"/>
      <c r="Z771" s="575"/>
      <c r="AA771" s="575"/>
      <c r="AB771" s="575"/>
      <c r="AC771" s="575"/>
      <c r="AD771" s="575"/>
      <c r="AE771" s="575"/>
      <c r="AF771" s="575"/>
      <c r="AG771" s="575"/>
      <c r="AH771" s="575"/>
      <c r="AI771" s="575"/>
      <c r="AJ771" s="575"/>
      <c r="AK771" s="575"/>
      <c r="AL771" s="575"/>
      <c r="AM771" s="575"/>
      <c r="AN771" s="575"/>
      <c r="AO771" s="575"/>
      <c r="AP771" s="575"/>
      <c r="AQ771" s="575"/>
      <c r="AR771" s="575"/>
      <c r="AS771" s="575"/>
      <c r="AT771" s="575"/>
      <c r="AU771" s="575"/>
      <c r="AV771" s="575"/>
      <c r="AW771" s="575"/>
      <c r="AX771" s="575"/>
      <c r="AY771" s="575"/>
      <c r="AZ771" s="575"/>
      <c r="BA771" s="575"/>
      <c r="BB771" s="575"/>
      <c r="BC771" s="575"/>
      <c r="BD771" s="575"/>
      <c r="BE771" s="575"/>
      <c r="BF771" s="575"/>
      <c r="BG771" s="575"/>
      <c r="BH771" s="575"/>
      <c r="BI771" s="575"/>
      <c r="BJ771" s="575"/>
      <c r="BK771" s="575"/>
      <c r="BL771" s="575"/>
      <c r="BM771" s="575"/>
      <c r="BN771" s="575"/>
      <c r="BO771" s="575"/>
      <c r="BP771" s="575"/>
      <c r="BQ771" s="575"/>
      <c r="BR771" s="575"/>
      <c r="BS771" s="575"/>
      <c r="BT771" s="575"/>
      <c r="BU771" s="575"/>
      <c r="BV771" s="575"/>
      <c r="BW771" s="575"/>
      <c r="BX771" s="575"/>
      <c r="BY771" s="575"/>
      <c r="BZ771" s="575"/>
      <c r="CA771" s="575"/>
      <c r="CB771" s="575"/>
      <c r="CC771" s="575"/>
      <c r="CD771" s="575"/>
      <c r="CE771" s="575"/>
      <c r="CF771" s="575"/>
      <c r="CG771" s="575"/>
      <c r="CH771" s="575"/>
      <c r="CI771" s="575"/>
      <c r="CJ771" s="575"/>
      <c r="CK771" s="575"/>
      <c r="CL771" s="575"/>
      <c r="CM771" s="575"/>
      <c r="CN771" s="575"/>
      <c r="CO771" s="575"/>
      <c r="CP771" s="575"/>
      <c r="CQ771" s="575"/>
      <c r="CR771" s="575"/>
      <c r="CS771" s="575"/>
      <c r="CT771" s="575"/>
      <c r="CU771" s="575"/>
      <c r="CV771" s="575"/>
      <c r="CW771" s="575"/>
      <c r="CX771" s="575"/>
      <c r="CY771" s="575"/>
      <c r="CZ771" s="575"/>
      <c r="DA771" s="575"/>
      <c r="DB771" s="575"/>
      <c r="DC771" s="575"/>
      <c r="DD771" s="575"/>
      <c r="DE771" s="575"/>
      <c r="DF771" s="575"/>
      <c r="DG771" s="575"/>
      <c r="DH771" s="575"/>
      <c r="DI771" s="575"/>
      <c r="DJ771" s="575"/>
      <c r="DK771" s="575"/>
      <c r="DL771" s="575"/>
      <c r="DM771" s="575"/>
      <c r="DN771" s="575"/>
      <c r="DO771" s="575"/>
      <c r="DP771" s="575"/>
      <c r="DQ771" s="575"/>
      <c r="DR771" s="575"/>
      <c r="DS771" s="575"/>
      <c r="DT771" s="575"/>
      <c r="DU771" s="575"/>
      <c r="DV771" s="575"/>
      <c r="DW771" s="575"/>
      <c r="DX771" s="575"/>
      <c r="DY771" s="575"/>
      <c r="DZ771" s="575"/>
      <c r="EA771" s="575"/>
      <c r="EB771" s="575"/>
      <c r="EC771" s="575"/>
      <c r="ED771" s="575"/>
      <c r="EE771" s="575"/>
      <c r="EF771" s="575"/>
      <c r="EG771" s="575"/>
    </row>
    <row r="772" spans="1:137">
      <c r="A772" s="575"/>
      <c r="B772" s="575"/>
      <c r="C772" s="575"/>
      <c r="D772" s="575"/>
      <c r="E772" s="575"/>
      <c r="F772" s="575"/>
      <c r="G772" s="575"/>
      <c r="H772" s="575"/>
      <c r="I772" s="575"/>
      <c r="J772" s="575"/>
      <c r="K772" s="575"/>
      <c r="L772" s="575"/>
      <c r="M772" s="575"/>
      <c r="N772" s="575"/>
      <c r="O772" s="575"/>
      <c r="P772" s="575"/>
      <c r="Q772" s="575"/>
      <c r="R772" s="575"/>
      <c r="S772" s="575"/>
      <c r="T772" s="575"/>
      <c r="U772" s="575"/>
      <c r="V772" s="575"/>
      <c r="W772" s="575"/>
      <c r="X772" s="575"/>
      <c r="Y772" s="575"/>
      <c r="Z772" s="575"/>
      <c r="AA772" s="575"/>
      <c r="AB772" s="575"/>
      <c r="AC772" s="575"/>
      <c r="AD772" s="575"/>
      <c r="AE772" s="575"/>
      <c r="AF772" s="575"/>
      <c r="AG772" s="575"/>
      <c r="AH772" s="575"/>
      <c r="AI772" s="575"/>
      <c r="AJ772" s="575"/>
      <c r="AK772" s="575"/>
      <c r="AL772" s="575"/>
      <c r="AM772" s="575"/>
      <c r="AN772" s="575"/>
      <c r="AO772" s="575"/>
      <c r="AP772" s="575"/>
      <c r="AQ772" s="575"/>
      <c r="AR772" s="575"/>
      <c r="AS772" s="575"/>
      <c r="AT772" s="575"/>
      <c r="AU772" s="575"/>
      <c r="AV772" s="575"/>
      <c r="AW772" s="575"/>
      <c r="AX772" s="575"/>
      <c r="AY772" s="575"/>
      <c r="AZ772" s="575"/>
      <c r="BA772" s="575"/>
      <c r="BB772" s="575"/>
      <c r="BC772" s="575"/>
      <c r="BD772" s="575"/>
      <c r="BE772" s="575"/>
      <c r="BF772" s="575"/>
      <c r="BG772" s="575"/>
      <c r="BH772" s="575"/>
      <c r="BI772" s="575"/>
      <c r="BJ772" s="575"/>
      <c r="BK772" s="575"/>
      <c r="BL772" s="575"/>
      <c r="BM772" s="575"/>
      <c r="BN772" s="575"/>
      <c r="BO772" s="575"/>
      <c r="BP772" s="575"/>
      <c r="BQ772" s="575"/>
      <c r="BR772" s="575"/>
      <c r="BS772" s="575"/>
      <c r="BT772" s="575"/>
      <c r="BU772" s="575"/>
      <c r="BV772" s="575"/>
      <c r="BW772" s="575"/>
      <c r="BX772" s="575"/>
      <c r="BY772" s="575"/>
      <c r="BZ772" s="575"/>
      <c r="CA772" s="575"/>
      <c r="CB772" s="575"/>
      <c r="CC772" s="575"/>
      <c r="CD772" s="575"/>
      <c r="CE772" s="575"/>
      <c r="CF772" s="575"/>
      <c r="CG772" s="575"/>
      <c r="CH772" s="575"/>
      <c r="CI772" s="575"/>
      <c r="CJ772" s="575"/>
      <c r="CK772" s="575"/>
      <c r="CL772" s="575"/>
      <c r="CM772" s="575"/>
      <c r="CN772" s="575"/>
      <c r="CO772" s="575"/>
      <c r="CP772" s="575"/>
      <c r="CQ772" s="575"/>
      <c r="CR772" s="575"/>
      <c r="CS772" s="575"/>
      <c r="CT772" s="575"/>
      <c r="CU772" s="575"/>
      <c r="CV772" s="575"/>
      <c r="CW772" s="575"/>
      <c r="CX772" s="575"/>
      <c r="CY772" s="575"/>
      <c r="CZ772" s="575"/>
      <c r="DA772" s="575"/>
      <c r="DB772" s="575"/>
      <c r="DC772" s="575"/>
      <c r="DD772" s="575"/>
      <c r="DE772" s="575"/>
      <c r="DF772" s="575"/>
      <c r="DG772" s="575"/>
      <c r="DH772" s="575"/>
      <c r="DI772" s="575"/>
      <c r="DJ772" s="575"/>
      <c r="DK772" s="575"/>
      <c r="DL772" s="575"/>
      <c r="DM772" s="575"/>
      <c r="DN772" s="575"/>
      <c r="DO772" s="575"/>
      <c r="DP772" s="575"/>
      <c r="DQ772" s="575"/>
      <c r="DR772" s="575"/>
      <c r="DS772" s="575"/>
      <c r="DT772" s="575"/>
      <c r="DU772" s="575"/>
      <c r="DV772" s="575"/>
      <c r="DW772" s="575"/>
      <c r="DX772" s="575"/>
      <c r="DY772" s="575"/>
      <c r="DZ772" s="575"/>
      <c r="EA772" s="575"/>
      <c r="EB772" s="575"/>
      <c r="EC772" s="575"/>
      <c r="ED772" s="575"/>
      <c r="EE772" s="575"/>
      <c r="EF772" s="575"/>
      <c r="EG772" s="575"/>
    </row>
    <row r="773" spans="1:137">
      <c r="A773" s="575"/>
      <c r="B773" s="575"/>
      <c r="C773" s="575"/>
      <c r="D773" s="575"/>
      <c r="E773" s="575"/>
      <c r="F773" s="575"/>
      <c r="G773" s="575"/>
      <c r="H773" s="575"/>
      <c r="I773" s="575"/>
      <c r="J773" s="575"/>
      <c r="K773" s="575"/>
      <c r="L773" s="575"/>
      <c r="M773" s="575"/>
      <c r="N773" s="575"/>
      <c r="O773" s="575"/>
      <c r="P773" s="575"/>
      <c r="Q773" s="575"/>
      <c r="R773" s="575"/>
      <c r="S773" s="575"/>
      <c r="T773" s="575"/>
      <c r="U773" s="575"/>
      <c r="V773" s="575"/>
      <c r="W773" s="575"/>
      <c r="X773" s="575"/>
      <c r="Y773" s="575"/>
      <c r="Z773" s="575"/>
      <c r="AA773" s="575"/>
      <c r="AB773" s="575"/>
      <c r="AC773" s="575"/>
      <c r="AD773" s="575"/>
      <c r="AE773" s="575"/>
      <c r="AF773" s="575"/>
      <c r="AG773" s="575"/>
      <c r="AH773" s="575"/>
      <c r="AI773" s="575"/>
      <c r="AJ773" s="575"/>
      <c r="AK773" s="575"/>
      <c r="AL773" s="575"/>
      <c r="AM773" s="575"/>
      <c r="AN773" s="575"/>
      <c r="AO773" s="575"/>
      <c r="AP773" s="575"/>
      <c r="AQ773" s="575"/>
      <c r="AR773" s="575"/>
      <c r="AS773" s="575"/>
      <c r="AT773" s="575"/>
      <c r="AU773" s="575"/>
      <c r="AV773" s="575"/>
      <c r="AW773" s="575"/>
      <c r="AX773" s="575"/>
      <c r="AY773" s="575"/>
      <c r="AZ773" s="575"/>
      <c r="BA773" s="575"/>
      <c r="BB773" s="575"/>
      <c r="BC773" s="575"/>
      <c r="BD773" s="575"/>
      <c r="BE773" s="575"/>
      <c r="BF773" s="575"/>
      <c r="BG773" s="575"/>
      <c r="BH773" s="575"/>
      <c r="BI773" s="575"/>
      <c r="BJ773" s="575"/>
      <c r="BK773" s="575"/>
      <c r="BL773" s="575"/>
      <c r="BM773" s="575"/>
      <c r="BN773" s="575"/>
      <c r="BO773" s="575"/>
      <c r="BP773" s="575"/>
      <c r="BQ773" s="575"/>
      <c r="BR773" s="575"/>
      <c r="BS773" s="575"/>
      <c r="BT773" s="575"/>
      <c r="BU773" s="575"/>
      <c r="BV773" s="575"/>
      <c r="BW773" s="575"/>
      <c r="BX773" s="575"/>
      <c r="BY773" s="575"/>
      <c r="BZ773" s="575"/>
      <c r="CA773" s="575"/>
      <c r="CB773" s="575"/>
      <c r="CC773" s="575"/>
      <c r="CD773" s="575"/>
      <c r="CE773" s="575"/>
      <c r="CF773" s="575"/>
      <c r="CG773" s="575"/>
      <c r="CH773" s="575"/>
      <c r="CI773" s="575"/>
      <c r="CJ773" s="575"/>
      <c r="CK773" s="575"/>
      <c r="CL773" s="575"/>
      <c r="CM773" s="575"/>
      <c r="CN773" s="575"/>
      <c r="CO773" s="575"/>
      <c r="CP773" s="575"/>
      <c r="CQ773" s="575"/>
      <c r="CR773" s="575"/>
      <c r="CS773" s="575"/>
      <c r="CT773" s="575"/>
      <c r="CU773" s="575"/>
      <c r="CV773" s="575"/>
      <c r="CW773" s="575"/>
      <c r="CX773" s="575"/>
      <c r="CY773" s="575"/>
      <c r="CZ773" s="575"/>
      <c r="DA773" s="575"/>
      <c r="DB773" s="575"/>
      <c r="DC773" s="575"/>
      <c r="DD773" s="575"/>
      <c r="DE773" s="575"/>
      <c r="DF773" s="575"/>
      <c r="DG773" s="575"/>
      <c r="DH773" s="575"/>
      <c r="DI773" s="575"/>
      <c r="DJ773" s="575"/>
      <c r="DK773" s="575"/>
      <c r="DL773" s="575"/>
      <c r="DM773" s="575"/>
      <c r="DN773" s="575"/>
      <c r="DO773" s="575"/>
      <c r="DP773" s="575"/>
      <c r="DQ773" s="575"/>
      <c r="DR773" s="575"/>
      <c r="DS773" s="575"/>
      <c r="DT773" s="575"/>
      <c r="DU773" s="575"/>
      <c r="DV773" s="575"/>
      <c r="DW773" s="575"/>
      <c r="DX773" s="575"/>
      <c r="DY773" s="575"/>
      <c r="DZ773" s="575"/>
      <c r="EA773" s="575"/>
      <c r="EB773" s="575"/>
      <c r="EC773" s="575"/>
      <c r="ED773" s="575"/>
      <c r="EE773" s="575"/>
      <c r="EF773" s="575"/>
      <c r="EG773" s="575"/>
    </row>
    <row r="774" spans="1:137">
      <c r="A774" s="575"/>
      <c r="B774" s="575"/>
      <c r="C774" s="575"/>
      <c r="D774" s="575"/>
      <c r="E774" s="575"/>
      <c r="F774" s="575"/>
      <c r="G774" s="575"/>
      <c r="H774" s="575"/>
      <c r="I774" s="575"/>
      <c r="J774" s="575"/>
      <c r="K774" s="575"/>
      <c r="L774" s="575"/>
      <c r="M774" s="575"/>
      <c r="N774" s="575"/>
      <c r="O774" s="575"/>
      <c r="P774" s="575"/>
      <c r="Q774" s="575"/>
      <c r="R774" s="575"/>
      <c r="S774" s="575"/>
      <c r="T774" s="575"/>
      <c r="U774" s="575"/>
      <c r="V774" s="575"/>
      <c r="W774" s="575"/>
      <c r="X774" s="575"/>
      <c r="Y774" s="575"/>
      <c r="Z774" s="575"/>
      <c r="AA774" s="575"/>
      <c r="AB774" s="575"/>
      <c r="AC774" s="575"/>
      <c r="AD774" s="575"/>
      <c r="AE774" s="575"/>
      <c r="AF774" s="575"/>
      <c r="AG774" s="575"/>
      <c r="AH774" s="575"/>
      <c r="AI774" s="575"/>
      <c r="AJ774" s="575"/>
      <c r="AK774" s="575"/>
      <c r="AL774" s="575"/>
      <c r="AM774" s="575"/>
      <c r="AN774" s="575"/>
      <c r="AO774" s="575"/>
      <c r="AP774" s="575"/>
      <c r="AQ774" s="575"/>
      <c r="AR774" s="575"/>
      <c r="AS774" s="575"/>
      <c r="AT774" s="575"/>
      <c r="AU774" s="575"/>
      <c r="AV774" s="575"/>
      <c r="AW774" s="575"/>
      <c r="AX774" s="575"/>
      <c r="AY774" s="575"/>
      <c r="AZ774" s="575"/>
      <c r="BA774" s="575"/>
      <c r="BB774" s="575"/>
      <c r="BC774" s="575"/>
      <c r="BD774" s="575"/>
      <c r="BE774" s="575"/>
      <c r="BF774" s="575"/>
      <c r="BG774" s="575"/>
      <c r="BH774" s="575"/>
      <c r="BI774" s="575"/>
      <c r="BJ774" s="575"/>
      <c r="BK774" s="575"/>
      <c r="BL774" s="575"/>
      <c r="BM774" s="575"/>
      <c r="BN774" s="575"/>
      <c r="BO774" s="575"/>
      <c r="BP774" s="575"/>
      <c r="BQ774" s="575"/>
      <c r="BR774" s="575"/>
      <c r="BS774" s="575"/>
      <c r="BT774" s="575"/>
      <c r="BU774" s="575"/>
      <c r="BV774" s="575"/>
      <c r="BW774" s="575"/>
      <c r="BX774" s="575"/>
      <c r="BY774" s="575"/>
      <c r="BZ774" s="575"/>
      <c r="CA774" s="575"/>
      <c r="CB774" s="575"/>
      <c r="CC774" s="575"/>
      <c r="CD774" s="575"/>
      <c r="CE774" s="575"/>
      <c r="CF774" s="575"/>
      <c r="CG774" s="575"/>
      <c r="CH774" s="575"/>
      <c r="CI774" s="575"/>
      <c r="CJ774" s="575"/>
      <c r="CK774" s="575"/>
      <c r="CL774" s="575"/>
      <c r="CM774" s="575"/>
      <c r="CN774" s="575"/>
      <c r="CO774" s="575"/>
      <c r="CP774" s="575"/>
      <c r="CQ774" s="575"/>
      <c r="CR774" s="575"/>
      <c r="CS774" s="575"/>
      <c r="CT774" s="575"/>
      <c r="CU774" s="575"/>
      <c r="CV774" s="575"/>
      <c r="CW774" s="575"/>
      <c r="CX774" s="575"/>
      <c r="CY774" s="575"/>
      <c r="CZ774" s="575"/>
      <c r="DA774" s="575"/>
      <c r="DB774" s="575"/>
      <c r="DC774" s="575"/>
      <c r="DD774" s="575"/>
      <c r="DE774" s="575"/>
      <c r="DF774" s="575"/>
      <c r="DG774" s="575"/>
      <c r="DH774" s="575"/>
      <c r="DI774" s="575"/>
      <c r="DJ774" s="575"/>
      <c r="DK774" s="575"/>
      <c r="DL774" s="575"/>
      <c r="DM774" s="575"/>
      <c r="DN774" s="575"/>
      <c r="DO774" s="575"/>
      <c r="DP774" s="575"/>
      <c r="DQ774" s="575"/>
      <c r="DR774" s="575"/>
      <c r="DS774" s="575"/>
      <c r="DT774" s="575"/>
      <c r="DU774" s="575"/>
      <c r="DV774" s="575"/>
      <c r="DW774" s="575"/>
      <c r="DX774" s="575"/>
      <c r="DY774" s="575"/>
      <c r="DZ774" s="575"/>
      <c r="EA774" s="575"/>
      <c r="EB774" s="575"/>
      <c r="EC774" s="575"/>
      <c r="ED774" s="575"/>
      <c r="EE774" s="575"/>
      <c r="EF774" s="575"/>
      <c r="EG774" s="575"/>
    </row>
    <row r="775" spans="1:137">
      <c r="A775" s="575"/>
      <c r="B775" s="575"/>
      <c r="C775" s="575"/>
      <c r="D775" s="575"/>
      <c r="E775" s="575"/>
      <c r="F775" s="575"/>
      <c r="G775" s="575"/>
      <c r="H775" s="575"/>
      <c r="I775" s="575"/>
      <c r="J775" s="575"/>
      <c r="K775" s="575"/>
      <c r="L775" s="575"/>
      <c r="M775" s="575"/>
      <c r="N775" s="575"/>
      <c r="O775" s="575"/>
      <c r="P775" s="575"/>
      <c r="Q775" s="575"/>
      <c r="R775" s="575"/>
      <c r="S775" s="575"/>
      <c r="T775" s="575"/>
      <c r="U775" s="575"/>
      <c r="V775" s="575"/>
      <c r="W775" s="575"/>
      <c r="X775" s="575"/>
      <c r="Y775" s="575"/>
      <c r="Z775" s="575"/>
      <c r="AA775" s="575"/>
      <c r="AB775" s="575"/>
      <c r="AC775" s="575"/>
      <c r="AD775" s="575"/>
      <c r="AE775" s="575"/>
      <c r="AF775" s="575"/>
      <c r="AG775" s="575"/>
      <c r="AH775" s="575"/>
      <c r="AI775" s="575"/>
      <c r="AJ775" s="575"/>
      <c r="AK775" s="575"/>
      <c r="AL775" s="575"/>
      <c r="AM775" s="575"/>
      <c r="AN775" s="575"/>
      <c r="AO775" s="575"/>
      <c r="AP775" s="575"/>
      <c r="AQ775" s="575"/>
      <c r="AR775" s="575"/>
      <c r="AS775" s="575"/>
      <c r="AT775" s="575"/>
      <c r="AU775" s="575"/>
      <c r="AV775" s="575"/>
      <c r="AW775" s="575"/>
      <c r="AX775" s="575"/>
      <c r="AY775" s="575"/>
      <c r="AZ775" s="575"/>
      <c r="BA775" s="575"/>
      <c r="BB775" s="575"/>
      <c r="BC775" s="575"/>
      <c r="BD775" s="575"/>
      <c r="BE775" s="575"/>
      <c r="BF775" s="575"/>
      <c r="BG775" s="575"/>
      <c r="BH775" s="575"/>
      <c r="BI775" s="575"/>
      <c r="BJ775" s="575"/>
      <c r="BK775" s="575"/>
      <c r="BL775" s="575"/>
      <c r="BM775" s="575"/>
      <c r="BN775" s="575"/>
      <c r="BO775" s="575"/>
      <c r="BP775" s="575"/>
      <c r="BQ775" s="575"/>
      <c r="BR775" s="575"/>
      <c r="BS775" s="575"/>
      <c r="BT775" s="575"/>
      <c r="BU775" s="575"/>
      <c r="BV775" s="575"/>
      <c r="BW775" s="575"/>
      <c r="BX775" s="575"/>
      <c r="BY775" s="575"/>
      <c r="BZ775" s="575"/>
      <c r="CA775" s="575"/>
      <c r="CB775" s="575"/>
      <c r="CC775" s="575"/>
      <c r="CD775" s="575"/>
      <c r="CE775" s="575"/>
      <c r="CF775" s="575"/>
      <c r="CG775" s="575"/>
      <c r="CH775" s="575"/>
      <c r="CI775" s="575"/>
      <c r="CJ775" s="575"/>
      <c r="CK775" s="575"/>
      <c r="CL775" s="575"/>
      <c r="CM775" s="575"/>
      <c r="CN775" s="575"/>
      <c r="CO775" s="575"/>
      <c r="CP775" s="575"/>
      <c r="CQ775" s="575"/>
      <c r="CR775" s="575"/>
      <c r="CS775" s="575"/>
      <c r="CT775" s="575"/>
      <c r="CU775" s="575"/>
      <c r="CV775" s="575"/>
      <c r="CW775" s="575"/>
      <c r="CX775" s="575"/>
      <c r="CY775" s="575"/>
      <c r="CZ775" s="575"/>
      <c r="DA775" s="575"/>
      <c r="DB775" s="575"/>
      <c r="DC775" s="575"/>
      <c r="DD775" s="575"/>
      <c r="DE775" s="575"/>
      <c r="DF775" s="575"/>
      <c r="DG775" s="575"/>
      <c r="DH775" s="575"/>
      <c r="DI775" s="575"/>
      <c r="DJ775" s="575"/>
      <c r="DK775" s="575"/>
      <c r="DL775" s="575"/>
      <c r="DM775" s="575"/>
      <c r="DN775" s="575"/>
      <c r="DO775" s="575"/>
      <c r="DP775" s="575"/>
      <c r="DQ775" s="575"/>
      <c r="DR775" s="575"/>
      <c r="DS775" s="575"/>
      <c r="DT775" s="575"/>
      <c r="DU775" s="575"/>
      <c r="DV775" s="575"/>
      <c r="DW775" s="575"/>
      <c r="DX775" s="575"/>
      <c r="DY775" s="575"/>
      <c r="DZ775" s="575"/>
      <c r="EA775" s="575"/>
      <c r="EB775" s="575"/>
      <c r="EC775" s="575"/>
      <c r="ED775" s="575"/>
      <c r="EE775" s="575"/>
      <c r="EF775" s="575"/>
      <c r="EG775" s="575"/>
    </row>
    <row r="776" spans="1:137">
      <c r="A776" s="575"/>
      <c r="B776" s="575"/>
      <c r="C776" s="575"/>
      <c r="D776" s="575"/>
      <c r="E776" s="575"/>
      <c r="F776" s="575"/>
      <c r="G776" s="575"/>
      <c r="H776" s="575"/>
      <c r="I776" s="575"/>
      <c r="J776" s="575"/>
      <c r="K776" s="575"/>
      <c r="L776" s="575"/>
      <c r="M776" s="575"/>
      <c r="N776" s="575"/>
      <c r="O776" s="575"/>
      <c r="P776" s="575"/>
      <c r="Q776" s="575"/>
      <c r="R776" s="575"/>
      <c r="S776" s="575"/>
      <c r="T776" s="575"/>
      <c r="U776" s="575"/>
      <c r="V776" s="575"/>
      <c r="W776" s="575"/>
      <c r="X776" s="575"/>
      <c r="Y776" s="575"/>
      <c r="Z776" s="575"/>
      <c r="AA776" s="575"/>
      <c r="AB776" s="575"/>
      <c r="AC776" s="575"/>
      <c r="AD776" s="575"/>
      <c r="AE776" s="575"/>
      <c r="AF776" s="575"/>
      <c r="AG776" s="575"/>
      <c r="AH776" s="575"/>
      <c r="AI776" s="575"/>
      <c r="AJ776" s="575"/>
      <c r="AK776" s="575"/>
      <c r="AL776" s="575"/>
      <c r="AM776" s="575"/>
      <c r="AN776" s="575"/>
      <c r="AO776" s="575"/>
      <c r="AP776" s="575"/>
      <c r="AQ776" s="575"/>
      <c r="AR776" s="575"/>
      <c r="AS776" s="575"/>
      <c r="AT776" s="575"/>
      <c r="AU776" s="575"/>
      <c r="AV776" s="575"/>
      <c r="AW776" s="575"/>
      <c r="AX776" s="575"/>
      <c r="AY776" s="575"/>
      <c r="AZ776" s="575"/>
      <c r="BA776" s="575"/>
      <c r="BB776" s="575"/>
      <c r="BC776" s="575"/>
      <c r="BD776" s="575"/>
      <c r="BE776" s="575"/>
      <c r="BF776" s="575"/>
      <c r="BG776" s="575"/>
      <c r="BH776" s="575"/>
      <c r="BI776" s="575"/>
      <c r="BJ776" s="575"/>
      <c r="BK776" s="575"/>
      <c r="BL776" s="575"/>
      <c r="BM776" s="575"/>
      <c r="BN776" s="575"/>
      <c r="BO776" s="575"/>
      <c r="BP776" s="575"/>
      <c r="BQ776" s="575"/>
      <c r="BR776" s="575"/>
      <c r="BS776" s="575"/>
      <c r="BT776" s="575"/>
      <c r="BU776" s="575"/>
      <c r="BV776" s="575"/>
      <c r="BW776" s="575"/>
      <c r="BX776" s="575"/>
      <c r="BY776" s="575"/>
      <c r="BZ776" s="575"/>
      <c r="CA776" s="575"/>
      <c r="CB776" s="575"/>
      <c r="CC776" s="575"/>
      <c r="CD776" s="575"/>
      <c r="CE776" s="575"/>
      <c r="CF776" s="575"/>
      <c r="CG776" s="575"/>
      <c r="CH776" s="575"/>
      <c r="CI776" s="575"/>
      <c r="CJ776" s="575"/>
      <c r="CK776" s="575"/>
      <c r="CL776" s="575"/>
      <c r="CM776" s="575"/>
      <c r="CN776" s="575"/>
      <c r="CO776" s="575"/>
      <c r="CP776" s="575"/>
      <c r="CQ776" s="575"/>
      <c r="CR776" s="575"/>
      <c r="CS776" s="575"/>
      <c r="CT776" s="575"/>
      <c r="CU776" s="575"/>
      <c r="CV776" s="575"/>
      <c r="CW776" s="575"/>
      <c r="CX776" s="575"/>
      <c r="CY776" s="575"/>
      <c r="CZ776" s="575"/>
      <c r="DA776" s="575"/>
      <c r="DB776" s="575"/>
      <c r="DC776" s="575"/>
      <c r="DD776" s="575"/>
      <c r="DE776" s="575"/>
      <c r="DF776" s="575"/>
      <c r="DG776" s="575"/>
      <c r="DH776" s="575"/>
      <c r="DI776" s="575"/>
      <c r="DJ776" s="575"/>
      <c r="DK776" s="575"/>
      <c r="DL776" s="575"/>
      <c r="DM776" s="575"/>
      <c r="DN776" s="575"/>
      <c r="DO776" s="575"/>
      <c r="DP776" s="575"/>
      <c r="DQ776" s="575"/>
      <c r="DR776" s="575"/>
      <c r="DS776" s="575"/>
      <c r="DT776" s="575"/>
      <c r="DU776" s="575"/>
      <c r="DV776" s="575"/>
      <c r="DW776" s="575"/>
      <c r="DX776" s="575"/>
      <c r="DY776" s="575"/>
      <c r="DZ776" s="575"/>
      <c r="EA776" s="575"/>
      <c r="EB776" s="575"/>
      <c r="EC776" s="575"/>
      <c r="ED776" s="575"/>
      <c r="EE776" s="575"/>
      <c r="EF776" s="575"/>
      <c r="EG776" s="575"/>
    </row>
    <row r="777" spans="1:137">
      <c r="A777" s="575"/>
      <c r="B777" s="575"/>
      <c r="C777" s="575"/>
      <c r="D777" s="575"/>
      <c r="E777" s="575"/>
      <c r="F777" s="575"/>
      <c r="G777" s="575"/>
      <c r="H777" s="575"/>
      <c r="I777" s="575"/>
      <c r="J777" s="575"/>
      <c r="K777" s="575"/>
      <c r="L777" s="575"/>
      <c r="M777" s="575"/>
      <c r="N777" s="575"/>
      <c r="O777" s="575"/>
      <c r="P777" s="575"/>
      <c r="Q777" s="575"/>
      <c r="R777" s="575"/>
      <c r="S777" s="575"/>
      <c r="T777" s="575"/>
      <c r="U777" s="575"/>
      <c r="V777" s="575"/>
      <c r="W777" s="575"/>
      <c r="X777" s="575"/>
      <c r="Y777" s="575"/>
      <c r="Z777" s="575"/>
      <c r="AA777" s="575"/>
      <c r="AB777" s="575"/>
      <c r="AC777" s="575"/>
      <c r="AD777" s="575"/>
      <c r="AE777" s="575"/>
      <c r="AF777" s="575"/>
      <c r="AG777" s="575"/>
      <c r="AH777" s="575"/>
      <c r="AI777" s="575"/>
      <c r="AJ777" s="575"/>
      <c r="AK777" s="575"/>
      <c r="AL777" s="575"/>
      <c r="AM777" s="575"/>
      <c r="AN777" s="575"/>
      <c r="AO777" s="575"/>
      <c r="AP777" s="575"/>
      <c r="AQ777" s="575"/>
      <c r="AR777" s="575"/>
      <c r="AS777" s="575"/>
      <c r="AT777" s="575"/>
      <c r="AU777" s="575"/>
      <c r="AV777" s="575"/>
      <c r="AW777" s="575"/>
      <c r="AX777" s="575"/>
      <c r="AY777" s="575"/>
      <c r="AZ777" s="575"/>
      <c r="BA777" s="575"/>
      <c r="BB777" s="575"/>
      <c r="BC777" s="575"/>
      <c r="BD777" s="575"/>
      <c r="BE777" s="575"/>
      <c r="BF777" s="575"/>
      <c r="BG777" s="575"/>
      <c r="BH777" s="575"/>
      <c r="BI777" s="575"/>
      <c r="BJ777" s="575"/>
      <c r="BK777" s="575"/>
      <c r="BL777" s="575"/>
      <c r="BM777" s="575"/>
      <c r="BN777" s="575"/>
      <c r="BO777" s="575"/>
      <c r="BP777" s="575"/>
      <c r="BQ777" s="575"/>
      <c r="BR777" s="575"/>
      <c r="BS777" s="575"/>
      <c r="BT777" s="575"/>
      <c r="BU777" s="575"/>
      <c r="BV777" s="575"/>
      <c r="BW777" s="575"/>
      <c r="BX777" s="575"/>
      <c r="BY777" s="575"/>
      <c r="BZ777" s="575"/>
      <c r="CA777" s="575"/>
      <c r="CB777" s="575"/>
      <c r="CC777" s="575"/>
      <c r="CD777" s="575"/>
      <c r="CE777" s="575"/>
      <c r="CF777" s="575"/>
      <c r="CG777" s="575"/>
      <c r="CH777" s="575"/>
      <c r="CI777" s="575"/>
      <c r="CJ777" s="575"/>
      <c r="CK777" s="575"/>
      <c r="CL777" s="575"/>
      <c r="CM777" s="575"/>
      <c r="CN777" s="575"/>
      <c r="CO777" s="575"/>
      <c r="CP777" s="575"/>
      <c r="CQ777" s="575"/>
      <c r="CR777" s="575"/>
      <c r="CS777" s="575"/>
      <c r="CT777" s="575"/>
      <c r="CU777" s="575"/>
      <c r="CV777" s="575"/>
      <c r="CW777" s="575"/>
      <c r="CX777" s="575"/>
      <c r="CY777" s="575"/>
      <c r="CZ777" s="575"/>
      <c r="DA777" s="575"/>
      <c r="DB777" s="575"/>
      <c r="DC777" s="575"/>
      <c r="DD777" s="575"/>
      <c r="DE777" s="575"/>
      <c r="DF777" s="575"/>
      <c r="DG777" s="575"/>
      <c r="DH777" s="575"/>
      <c r="DI777" s="575"/>
      <c r="DJ777" s="575"/>
      <c r="DK777" s="575"/>
      <c r="DL777" s="575"/>
      <c r="DM777" s="575"/>
      <c r="DN777" s="575"/>
      <c r="DO777" s="575"/>
      <c r="DP777" s="575"/>
      <c r="DQ777" s="575"/>
      <c r="DR777" s="575"/>
      <c r="DS777" s="575"/>
      <c r="DT777" s="575"/>
      <c r="DU777" s="575"/>
      <c r="DV777" s="575"/>
      <c r="DW777" s="575"/>
      <c r="DX777" s="575"/>
      <c r="DY777" s="575"/>
      <c r="DZ777" s="575"/>
      <c r="EA777" s="575"/>
      <c r="EB777" s="575"/>
      <c r="EC777" s="575"/>
      <c r="ED777" s="575"/>
      <c r="EE777" s="575"/>
      <c r="EF777" s="575"/>
      <c r="EG777" s="575"/>
    </row>
  </sheetData>
  <hyperlinks>
    <hyperlink ref="B5" location="'DATA 2'!c9" display="'DATA 2'!c9"/>
    <hyperlink ref="B6" location="'DATA 2'!c26" display="'DATA 2'!c26"/>
    <hyperlink ref="B7" location="'DATA 2'!c71" display="'DATA 2'!c71"/>
    <hyperlink ref="B73" location="'DATA 2'!c8" display="'DATA 2'!c8"/>
  </hyperlinks>
  <pageMargins left="0.7" right="0.7" top="0.75" bottom="0.75" header="0.3" footer="0.3"/>
  <pageSetup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E1256"/>
  <sheetViews>
    <sheetView workbookViewId="0">
      <pane xSplit="3" ySplit="16" topLeftCell="AE281" activePane="bottomRight" state="frozen"/>
      <selection pane="topRight" activeCell="D1" sqref="D1"/>
      <selection pane="bottomLeft" activeCell="A17" sqref="A17"/>
      <selection pane="bottomRight" activeCell="AF293" sqref="AF293"/>
    </sheetView>
  </sheetViews>
  <sheetFormatPr defaultRowHeight="12.75"/>
  <cols>
    <col min="1" max="1" width="1.33203125" style="449" customWidth="1"/>
    <col min="2" max="2" width="25.83203125" style="449" customWidth="1"/>
    <col min="3" max="3" width="9.1640625" style="449" customWidth="1"/>
    <col min="4" max="150" width="18.33203125" style="449" customWidth="1"/>
    <col min="151" max="364" width="9.33203125" style="449"/>
    <col min="365" max="365" width="1.33203125" style="449" customWidth="1"/>
    <col min="366" max="366" width="25.83203125" style="449" customWidth="1"/>
    <col min="367" max="367" width="9.1640625" style="449" customWidth="1"/>
    <col min="368" max="406" width="18.33203125" style="449" customWidth="1"/>
    <col min="407" max="620" width="9.33203125" style="449"/>
    <col min="621" max="621" width="1.33203125" style="449" customWidth="1"/>
    <col min="622" max="622" width="25.83203125" style="449" customWidth="1"/>
    <col min="623" max="623" width="9.1640625" style="449" customWidth="1"/>
    <col min="624" max="662" width="18.33203125" style="449" customWidth="1"/>
    <col min="663" max="876" width="9.33203125" style="449"/>
    <col min="877" max="877" width="1.33203125" style="449" customWidth="1"/>
    <col min="878" max="878" width="25.83203125" style="449" customWidth="1"/>
    <col min="879" max="879" width="9.1640625" style="449" customWidth="1"/>
    <col min="880" max="918" width="18.33203125" style="449" customWidth="1"/>
    <col min="919" max="1132" width="9.33203125" style="449"/>
    <col min="1133" max="1133" width="1.33203125" style="449" customWidth="1"/>
    <col min="1134" max="1134" width="25.83203125" style="449" customWidth="1"/>
    <col min="1135" max="1135" width="9.1640625" style="449" customWidth="1"/>
    <col min="1136" max="1174" width="18.33203125" style="449" customWidth="1"/>
    <col min="1175" max="1388" width="9.33203125" style="449"/>
    <col min="1389" max="1389" width="1.33203125" style="449" customWidth="1"/>
    <col min="1390" max="1390" width="25.83203125" style="449" customWidth="1"/>
    <col min="1391" max="1391" width="9.1640625" style="449" customWidth="1"/>
    <col min="1392" max="1430" width="18.33203125" style="449" customWidth="1"/>
    <col min="1431" max="1644" width="9.33203125" style="449"/>
    <col min="1645" max="1645" width="1.33203125" style="449" customWidth="1"/>
    <col min="1646" max="1646" width="25.83203125" style="449" customWidth="1"/>
    <col min="1647" max="1647" width="9.1640625" style="449" customWidth="1"/>
    <col min="1648" max="1686" width="18.33203125" style="449" customWidth="1"/>
    <col min="1687" max="1900" width="9.33203125" style="449"/>
    <col min="1901" max="1901" width="1.33203125" style="449" customWidth="1"/>
    <col min="1902" max="1902" width="25.83203125" style="449" customWidth="1"/>
    <col min="1903" max="1903" width="9.1640625" style="449" customWidth="1"/>
    <col min="1904" max="1942" width="18.33203125" style="449" customWidth="1"/>
    <col min="1943" max="2156" width="9.33203125" style="449"/>
    <col min="2157" max="2157" width="1.33203125" style="449" customWidth="1"/>
    <col min="2158" max="2158" width="25.83203125" style="449" customWidth="1"/>
    <col min="2159" max="2159" width="9.1640625" style="449" customWidth="1"/>
    <col min="2160" max="2198" width="18.33203125" style="449" customWidth="1"/>
    <col min="2199" max="2412" width="9.33203125" style="449"/>
    <col min="2413" max="2413" width="1.33203125" style="449" customWidth="1"/>
    <col min="2414" max="2414" width="25.83203125" style="449" customWidth="1"/>
    <col min="2415" max="2415" width="9.1640625" style="449" customWidth="1"/>
    <col min="2416" max="2454" width="18.33203125" style="449" customWidth="1"/>
    <col min="2455" max="2668" width="9.33203125" style="449"/>
    <col min="2669" max="2669" width="1.33203125" style="449" customWidth="1"/>
    <col min="2670" max="2670" width="25.83203125" style="449" customWidth="1"/>
    <col min="2671" max="2671" width="9.1640625" style="449" customWidth="1"/>
    <col min="2672" max="2710" width="18.33203125" style="449" customWidth="1"/>
    <col min="2711" max="2924" width="9.33203125" style="449"/>
    <col min="2925" max="2925" width="1.33203125" style="449" customWidth="1"/>
    <col min="2926" max="2926" width="25.83203125" style="449" customWidth="1"/>
    <col min="2927" max="2927" width="9.1640625" style="449" customWidth="1"/>
    <col min="2928" max="2966" width="18.33203125" style="449" customWidth="1"/>
    <col min="2967" max="3180" width="9.33203125" style="449"/>
    <col min="3181" max="3181" width="1.33203125" style="449" customWidth="1"/>
    <col min="3182" max="3182" width="25.83203125" style="449" customWidth="1"/>
    <col min="3183" max="3183" width="9.1640625" style="449" customWidth="1"/>
    <col min="3184" max="3222" width="18.33203125" style="449" customWidth="1"/>
    <col min="3223" max="3436" width="9.33203125" style="449"/>
    <col min="3437" max="3437" width="1.33203125" style="449" customWidth="1"/>
    <col min="3438" max="3438" width="25.83203125" style="449" customWidth="1"/>
    <col min="3439" max="3439" width="9.1640625" style="449" customWidth="1"/>
    <col min="3440" max="3478" width="18.33203125" style="449" customWidth="1"/>
    <col min="3479" max="3692" width="9.33203125" style="449"/>
    <col min="3693" max="3693" width="1.33203125" style="449" customWidth="1"/>
    <col min="3694" max="3694" width="25.83203125" style="449" customWidth="1"/>
    <col min="3695" max="3695" width="9.1640625" style="449" customWidth="1"/>
    <col min="3696" max="3734" width="18.33203125" style="449" customWidth="1"/>
    <col min="3735" max="3948" width="9.33203125" style="449"/>
    <col min="3949" max="3949" width="1.33203125" style="449" customWidth="1"/>
    <col min="3950" max="3950" width="25.83203125" style="449" customWidth="1"/>
    <col min="3951" max="3951" width="9.1640625" style="449" customWidth="1"/>
    <col min="3952" max="3990" width="18.33203125" style="449" customWidth="1"/>
    <col min="3991" max="4204" width="9.33203125" style="449"/>
    <col min="4205" max="4205" width="1.33203125" style="449" customWidth="1"/>
    <col min="4206" max="4206" width="25.83203125" style="449" customWidth="1"/>
    <col min="4207" max="4207" width="9.1640625" style="449" customWidth="1"/>
    <col min="4208" max="4246" width="18.33203125" style="449" customWidth="1"/>
    <col min="4247" max="4460" width="9.33203125" style="449"/>
    <col min="4461" max="4461" width="1.33203125" style="449" customWidth="1"/>
    <col min="4462" max="4462" width="25.83203125" style="449" customWidth="1"/>
    <col min="4463" max="4463" width="9.1640625" style="449" customWidth="1"/>
    <col min="4464" max="4502" width="18.33203125" style="449" customWidth="1"/>
    <col min="4503" max="4716" width="9.33203125" style="449"/>
    <col min="4717" max="4717" width="1.33203125" style="449" customWidth="1"/>
    <col min="4718" max="4718" width="25.83203125" style="449" customWidth="1"/>
    <col min="4719" max="4719" width="9.1640625" style="449" customWidth="1"/>
    <col min="4720" max="4758" width="18.33203125" style="449" customWidth="1"/>
    <col min="4759" max="4972" width="9.33203125" style="449"/>
    <col min="4973" max="4973" width="1.33203125" style="449" customWidth="1"/>
    <col min="4974" max="4974" width="25.83203125" style="449" customWidth="1"/>
    <col min="4975" max="4975" width="9.1640625" style="449" customWidth="1"/>
    <col min="4976" max="5014" width="18.33203125" style="449" customWidth="1"/>
    <col min="5015" max="5228" width="9.33203125" style="449"/>
    <col min="5229" max="5229" width="1.33203125" style="449" customWidth="1"/>
    <col min="5230" max="5230" width="25.83203125" style="449" customWidth="1"/>
    <col min="5231" max="5231" width="9.1640625" style="449" customWidth="1"/>
    <col min="5232" max="5270" width="18.33203125" style="449" customWidth="1"/>
    <col min="5271" max="5484" width="9.33203125" style="449"/>
    <col min="5485" max="5485" width="1.33203125" style="449" customWidth="1"/>
    <col min="5486" max="5486" width="25.83203125" style="449" customWidth="1"/>
    <col min="5487" max="5487" width="9.1640625" style="449" customWidth="1"/>
    <col min="5488" max="5526" width="18.33203125" style="449" customWidth="1"/>
    <col min="5527" max="5740" width="9.33203125" style="449"/>
    <col min="5741" max="5741" width="1.33203125" style="449" customWidth="1"/>
    <col min="5742" max="5742" width="25.83203125" style="449" customWidth="1"/>
    <col min="5743" max="5743" width="9.1640625" style="449" customWidth="1"/>
    <col min="5744" max="5782" width="18.33203125" style="449" customWidth="1"/>
    <col min="5783" max="5996" width="9.33203125" style="449"/>
    <col min="5997" max="5997" width="1.33203125" style="449" customWidth="1"/>
    <col min="5998" max="5998" width="25.83203125" style="449" customWidth="1"/>
    <col min="5999" max="5999" width="9.1640625" style="449" customWidth="1"/>
    <col min="6000" max="6038" width="18.33203125" style="449" customWidth="1"/>
    <col min="6039" max="6252" width="9.33203125" style="449"/>
    <col min="6253" max="6253" width="1.33203125" style="449" customWidth="1"/>
    <col min="6254" max="6254" width="25.83203125" style="449" customWidth="1"/>
    <col min="6255" max="6255" width="9.1640625" style="449" customWidth="1"/>
    <col min="6256" max="6294" width="18.33203125" style="449" customWidth="1"/>
    <col min="6295" max="6508" width="9.33203125" style="449"/>
    <col min="6509" max="6509" width="1.33203125" style="449" customWidth="1"/>
    <col min="6510" max="6510" width="25.83203125" style="449" customWidth="1"/>
    <col min="6511" max="6511" width="9.1640625" style="449" customWidth="1"/>
    <col min="6512" max="6550" width="18.33203125" style="449" customWidth="1"/>
    <col min="6551" max="6764" width="9.33203125" style="449"/>
    <col min="6765" max="6765" width="1.33203125" style="449" customWidth="1"/>
    <col min="6766" max="6766" width="25.83203125" style="449" customWidth="1"/>
    <col min="6767" max="6767" width="9.1640625" style="449" customWidth="1"/>
    <col min="6768" max="6806" width="18.33203125" style="449" customWidth="1"/>
    <col min="6807" max="7020" width="9.33203125" style="449"/>
    <col min="7021" max="7021" width="1.33203125" style="449" customWidth="1"/>
    <col min="7022" max="7022" width="25.83203125" style="449" customWidth="1"/>
    <col min="7023" max="7023" width="9.1640625" style="449" customWidth="1"/>
    <col min="7024" max="7062" width="18.33203125" style="449" customWidth="1"/>
    <col min="7063" max="7276" width="9.33203125" style="449"/>
    <col min="7277" max="7277" width="1.33203125" style="449" customWidth="1"/>
    <col min="7278" max="7278" width="25.83203125" style="449" customWidth="1"/>
    <col min="7279" max="7279" width="9.1640625" style="449" customWidth="1"/>
    <col min="7280" max="7318" width="18.33203125" style="449" customWidth="1"/>
    <col min="7319" max="7532" width="9.33203125" style="449"/>
    <col min="7533" max="7533" width="1.33203125" style="449" customWidth="1"/>
    <col min="7534" max="7534" width="25.83203125" style="449" customWidth="1"/>
    <col min="7535" max="7535" width="9.1640625" style="449" customWidth="1"/>
    <col min="7536" max="7574" width="18.33203125" style="449" customWidth="1"/>
    <col min="7575" max="7788" width="9.33203125" style="449"/>
    <col min="7789" max="7789" width="1.33203125" style="449" customWidth="1"/>
    <col min="7790" max="7790" width="25.83203125" style="449" customWidth="1"/>
    <col min="7791" max="7791" width="9.1640625" style="449" customWidth="1"/>
    <col min="7792" max="7830" width="18.33203125" style="449" customWidth="1"/>
    <col min="7831" max="8044" width="9.33203125" style="449"/>
    <col min="8045" max="8045" width="1.33203125" style="449" customWidth="1"/>
    <col min="8046" max="8046" width="25.83203125" style="449" customWidth="1"/>
    <col min="8047" max="8047" width="9.1640625" style="449" customWidth="1"/>
    <col min="8048" max="8086" width="18.33203125" style="449" customWidth="1"/>
    <col min="8087" max="8300" width="9.33203125" style="449"/>
    <col min="8301" max="8301" width="1.33203125" style="449" customWidth="1"/>
    <col min="8302" max="8302" width="25.83203125" style="449" customWidth="1"/>
    <col min="8303" max="8303" width="9.1640625" style="449" customWidth="1"/>
    <col min="8304" max="8342" width="18.33203125" style="449" customWidth="1"/>
    <col min="8343" max="8556" width="9.33203125" style="449"/>
    <col min="8557" max="8557" width="1.33203125" style="449" customWidth="1"/>
    <col min="8558" max="8558" width="25.83203125" style="449" customWidth="1"/>
    <col min="8559" max="8559" width="9.1640625" style="449" customWidth="1"/>
    <col min="8560" max="8598" width="18.33203125" style="449" customWidth="1"/>
    <col min="8599" max="8812" width="9.33203125" style="449"/>
    <col min="8813" max="8813" width="1.33203125" style="449" customWidth="1"/>
    <col min="8814" max="8814" width="25.83203125" style="449" customWidth="1"/>
    <col min="8815" max="8815" width="9.1640625" style="449" customWidth="1"/>
    <col min="8816" max="8854" width="18.33203125" style="449" customWidth="1"/>
    <col min="8855" max="9068" width="9.33203125" style="449"/>
    <col min="9069" max="9069" width="1.33203125" style="449" customWidth="1"/>
    <col min="9070" max="9070" width="25.83203125" style="449" customWidth="1"/>
    <col min="9071" max="9071" width="9.1640625" style="449" customWidth="1"/>
    <col min="9072" max="9110" width="18.33203125" style="449" customWidth="1"/>
    <col min="9111" max="9324" width="9.33203125" style="449"/>
    <col min="9325" max="9325" width="1.33203125" style="449" customWidth="1"/>
    <col min="9326" max="9326" width="25.83203125" style="449" customWidth="1"/>
    <col min="9327" max="9327" width="9.1640625" style="449" customWidth="1"/>
    <col min="9328" max="9366" width="18.33203125" style="449" customWidth="1"/>
    <col min="9367" max="9580" width="9.33203125" style="449"/>
    <col min="9581" max="9581" width="1.33203125" style="449" customWidth="1"/>
    <col min="9582" max="9582" width="25.83203125" style="449" customWidth="1"/>
    <col min="9583" max="9583" width="9.1640625" style="449" customWidth="1"/>
    <col min="9584" max="9622" width="18.33203125" style="449" customWidth="1"/>
    <col min="9623" max="9836" width="9.33203125" style="449"/>
    <col min="9837" max="9837" width="1.33203125" style="449" customWidth="1"/>
    <col min="9838" max="9838" width="25.83203125" style="449" customWidth="1"/>
    <col min="9839" max="9839" width="9.1640625" style="449" customWidth="1"/>
    <col min="9840" max="9878" width="18.33203125" style="449" customWidth="1"/>
    <col min="9879" max="10092" width="9.33203125" style="449"/>
    <col min="10093" max="10093" width="1.33203125" style="449" customWidth="1"/>
    <col min="10094" max="10094" width="25.83203125" style="449" customWidth="1"/>
    <col min="10095" max="10095" width="9.1640625" style="449" customWidth="1"/>
    <col min="10096" max="10134" width="18.33203125" style="449" customWidth="1"/>
    <col min="10135" max="10348" width="9.33203125" style="449"/>
    <col min="10349" max="10349" width="1.33203125" style="449" customWidth="1"/>
    <col min="10350" max="10350" width="25.83203125" style="449" customWidth="1"/>
    <col min="10351" max="10351" width="9.1640625" style="449" customWidth="1"/>
    <col min="10352" max="10390" width="18.33203125" style="449" customWidth="1"/>
    <col min="10391" max="10604" width="9.33203125" style="449"/>
    <col min="10605" max="10605" width="1.33203125" style="449" customWidth="1"/>
    <col min="10606" max="10606" width="25.83203125" style="449" customWidth="1"/>
    <col min="10607" max="10607" width="9.1640625" style="449" customWidth="1"/>
    <col min="10608" max="10646" width="18.33203125" style="449" customWidth="1"/>
    <col min="10647" max="10860" width="9.33203125" style="449"/>
    <col min="10861" max="10861" width="1.33203125" style="449" customWidth="1"/>
    <col min="10862" max="10862" width="25.83203125" style="449" customWidth="1"/>
    <col min="10863" max="10863" width="9.1640625" style="449" customWidth="1"/>
    <col min="10864" max="10902" width="18.33203125" style="449" customWidth="1"/>
    <col min="10903" max="11116" width="9.33203125" style="449"/>
    <col min="11117" max="11117" width="1.33203125" style="449" customWidth="1"/>
    <col min="11118" max="11118" width="25.83203125" style="449" customWidth="1"/>
    <col min="11119" max="11119" width="9.1640625" style="449" customWidth="1"/>
    <col min="11120" max="11158" width="18.33203125" style="449" customWidth="1"/>
    <col min="11159" max="11372" width="9.33203125" style="449"/>
    <col min="11373" max="11373" width="1.33203125" style="449" customWidth="1"/>
    <col min="11374" max="11374" width="25.83203125" style="449" customWidth="1"/>
    <col min="11375" max="11375" width="9.1640625" style="449" customWidth="1"/>
    <col min="11376" max="11414" width="18.33203125" style="449" customWidth="1"/>
    <col min="11415" max="11628" width="9.33203125" style="449"/>
    <col min="11629" max="11629" width="1.33203125" style="449" customWidth="1"/>
    <col min="11630" max="11630" width="25.83203125" style="449" customWidth="1"/>
    <col min="11631" max="11631" width="9.1640625" style="449" customWidth="1"/>
    <col min="11632" max="11670" width="18.33203125" style="449" customWidth="1"/>
    <col min="11671" max="11884" width="9.33203125" style="449"/>
    <col min="11885" max="11885" width="1.33203125" style="449" customWidth="1"/>
    <col min="11886" max="11886" width="25.83203125" style="449" customWidth="1"/>
    <col min="11887" max="11887" width="9.1640625" style="449" customWidth="1"/>
    <col min="11888" max="11926" width="18.33203125" style="449" customWidth="1"/>
    <col min="11927" max="12140" width="9.33203125" style="449"/>
    <col min="12141" max="12141" width="1.33203125" style="449" customWidth="1"/>
    <col min="12142" max="12142" width="25.83203125" style="449" customWidth="1"/>
    <col min="12143" max="12143" width="9.1640625" style="449" customWidth="1"/>
    <col min="12144" max="12182" width="18.33203125" style="449" customWidth="1"/>
    <col min="12183" max="12396" width="9.33203125" style="449"/>
    <col min="12397" max="12397" width="1.33203125" style="449" customWidth="1"/>
    <col min="12398" max="12398" width="25.83203125" style="449" customWidth="1"/>
    <col min="12399" max="12399" width="9.1640625" style="449" customWidth="1"/>
    <col min="12400" max="12438" width="18.33203125" style="449" customWidth="1"/>
    <col min="12439" max="12652" width="9.33203125" style="449"/>
    <col min="12653" max="12653" width="1.33203125" style="449" customWidth="1"/>
    <col min="12654" max="12654" width="25.83203125" style="449" customWidth="1"/>
    <col min="12655" max="12655" width="9.1640625" style="449" customWidth="1"/>
    <col min="12656" max="12694" width="18.33203125" style="449" customWidth="1"/>
    <col min="12695" max="12908" width="9.33203125" style="449"/>
    <col min="12909" max="12909" width="1.33203125" style="449" customWidth="1"/>
    <col min="12910" max="12910" width="25.83203125" style="449" customWidth="1"/>
    <col min="12911" max="12911" width="9.1640625" style="449" customWidth="1"/>
    <col min="12912" max="12950" width="18.33203125" style="449" customWidth="1"/>
    <col min="12951" max="13164" width="9.33203125" style="449"/>
    <col min="13165" max="13165" width="1.33203125" style="449" customWidth="1"/>
    <col min="13166" max="13166" width="25.83203125" style="449" customWidth="1"/>
    <col min="13167" max="13167" width="9.1640625" style="449" customWidth="1"/>
    <col min="13168" max="13206" width="18.33203125" style="449" customWidth="1"/>
    <col min="13207" max="13420" width="9.33203125" style="449"/>
    <col min="13421" max="13421" width="1.33203125" style="449" customWidth="1"/>
    <col min="13422" max="13422" width="25.83203125" style="449" customWidth="1"/>
    <col min="13423" max="13423" width="9.1640625" style="449" customWidth="1"/>
    <col min="13424" max="13462" width="18.33203125" style="449" customWidth="1"/>
    <col min="13463" max="13676" width="9.33203125" style="449"/>
    <col min="13677" max="13677" width="1.33203125" style="449" customWidth="1"/>
    <col min="13678" max="13678" width="25.83203125" style="449" customWidth="1"/>
    <col min="13679" max="13679" width="9.1640625" style="449" customWidth="1"/>
    <col min="13680" max="13718" width="18.33203125" style="449" customWidth="1"/>
    <col min="13719" max="13932" width="9.33203125" style="449"/>
    <col min="13933" max="13933" width="1.33203125" style="449" customWidth="1"/>
    <col min="13934" max="13934" width="25.83203125" style="449" customWidth="1"/>
    <col min="13935" max="13935" width="9.1640625" style="449" customWidth="1"/>
    <col min="13936" max="13974" width="18.33203125" style="449" customWidth="1"/>
    <col min="13975" max="14188" width="9.33203125" style="449"/>
    <col min="14189" max="14189" width="1.33203125" style="449" customWidth="1"/>
    <col min="14190" max="14190" width="25.83203125" style="449" customWidth="1"/>
    <col min="14191" max="14191" width="9.1640625" style="449" customWidth="1"/>
    <col min="14192" max="14230" width="18.33203125" style="449" customWidth="1"/>
    <col min="14231" max="14444" width="9.33203125" style="449"/>
    <col min="14445" max="14445" width="1.33203125" style="449" customWidth="1"/>
    <col min="14446" max="14446" width="25.83203125" style="449" customWidth="1"/>
    <col min="14447" max="14447" width="9.1640625" style="449" customWidth="1"/>
    <col min="14448" max="14486" width="18.33203125" style="449" customWidth="1"/>
    <col min="14487" max="14700" width="9.33203125" style="449"/>
    <col min="14701" max="14701" width="1.33203125" style="449" customWidth="1"/>
    <col min="14702" max="14702" width="25.83203125" style="449" customWidth="1"/>
    <col min="14703" max="14703" width="9.1640625" style="449" customWidth="1"/>
    <col min="14704" max="14742" width="18.33203125" style="449" customWidth="1"/>
    <col min="14743" max="14956" width="9.33203125" style="449"/>
    <col min="14957" max="14957" width="1.33203125" style="449" customWidth="1"/>
    <col min="14958" max="14958" width="25.83203125" style="449" customWidth="1"/>
    <col min="14959" max="14959" width="9.1640625" style="449" customWidth="1"/>
    <col min="14960" max="14998" width="18.33203125" style="449" customWidth="1"/>
    <col min="14999" max="15212" width="9.33203125" style="449"/>
    <col min="15213" max="15213" width="1.33203125" style="449" customWidth="1"/>
    <col min="15214" max="15214" width="25.83203125" style="449" customWidth="1"/>
    <col min="15215" max="15215" width="9.1640625" style="449" customWidth="1"/>
    <col min="15216" max="15254" width="18.33203125" style="449" customWidth="1"/>
    <col min="15255" max="15468" width="9.33203125" style="449"/>
    <col min="15469" max="15469" width="1.33203125" style="449" customWidth="1"/>
    <col min="15470" max="15470" width="25.83203125" style="449" customWidth="1"/>
    <col min="15471" max="15471" width="9.1640625" style="449" customWidth="1"/>
    <col min="15472" max="15510" width="18.33203125" style="449" customWidth="1"/>
    <col min="15511" max="15724" width="9.33203125" style="449"/>
    <col min="15725" max="15725" width="1.33203125" style="449" customWidth="1"/>
    <col min="15726" max="15726" width="25.83203125" style="449" customWidth="1"/>
    <col min="15727" max="15727" width="9.1640625" style="449" customWidth="1"/>
    <col min="15728" max="15766" width="18.33203125" style="449" customWidth="1"/>
    <col min="15767" max="15980" width="9.33203125" style="449"/>
    <col min="15981" max="15981" width="1.33203125" style="449" customWidth="1"/>
    <col min="15982" max="15982" width="25.83203125" style="449" customWidth="1"/>
    <col min="15983" max="15983" width="9.1640625" style="449" customWidth="1"/>
    <col min="15984" max="16022" width="18.33203125" style="449" customWidth="1"/>
    <col min="16023" max="16236" width="9.33203125" style="449"/>
    <col min="16237" max="16237" width="1.33203125" style="449" customWidth="1"/>
    <col min="16238" max="16238" width="25.83203125" style="449" customWidth="1"/>
    <col min="16239" max="16239" width="9.1640625" style="449" customWidth="1"/>
    <col min="16240" max="16278" width="18.33203125" style="449" customWidth="1"/>
    <col min="16279" max="16384" width="9.33203125" style="449"/>
  </cols>
  <sheetData>
    <row r="1" spans="1:161">
      <c r="A1" s="576"/>
      <c r="B1" s="577" t="s">
        <v>402</v>
      </c>
      <c r="C1" s="578" t="s">
        <v>403</v>
      </c>
      <c r="D1" s="579"/>
      <c r="E1" s="580"/>
      <c r="F1" s="579"/>
      <c r="G1" s="580"/>
      <c r="H1" s="577" t="s">
        <v>404</v>
      </c>
      <c r="I1" s="577" t="s">
        <v>405</v>
      </c>
      <c r="J1" s="580"/>
      <c r="K1" s="580"/>
      <c r="L1" s="580"/>
      <c r="M1" s="580"/>
      <c r="N1" s="580"/>
      <c r="O1" s="580"/>
      <c r="P1" s="580"/>
      <c r="Q1" s="580"/>
      <c r="R1" s="580"/>
      <c r="S1" s="580"/>
      <c r="T1" s="580"/>
      <c r="U1" s="580"/>
      <c r="V1" s="580"/>
      <c r="W1" s="580"/>
      <c r="X1" s="580"/>
      <c r="Y1" s="580"/>
      <c r="Z1" s="580"/>
      <c r="AA1" s="580"/>
      <c r="AB1" s="580"/>
      <c r="AC1" s="580"/>
      <c r="AD1" s="580"/>
      <c r="AE1" s="580"/>
      <c r="AF1" s="580"/>
      <c r="AG1" s="580"/>
      <c r="AH1" s="580"/>
      <c r="AI1" s="580"/>
      <c r="AJ1" s="580"/>
      <c r="AK1" s="580"/>
      <c r="AL1" s="580"/>
      <c r="AM1" s="580"/>
      <c r="AN1" s="580"/>
      <c r="AO1" s="580"/>
      <c r="AP1" s="580"/>
      <c r="AQ1" s="580"/>
      <c r="AR1" s="580"/>
      <c r="AS1" s="580"/>
      <c r="AT1" s="580"/>
      <c r="AU1" s="580"/>
      <c r="AV1" s="580"/>
      <c r="AW1" s="580"/>
      <c r="AX1" s="580"/>
      <c r="AY1" s="580"/>
      <c r="AZ1" s="580"/>
      <c r="BA1" s="580"/>
      <c r="BB1" s="580"/>
      <c r="BC1" s="580"/>
      <c r="BD1" s="580"/>
      <c r="BE1" s="580"/>
      <c r="BF1" s="580"/>
      <c r="BG1" s="580"/>
      <c r="BH1" s="580"/>
      <c r="BI1" s="580"/>
      <c r="BJ1" s="580"/>
      <c r="BK1" s="580"/>
      <c r="BL1" s="580"/>
      <c r="BM1" s="580"/>
      <c r="BN1" s="580"/>
      <c r="BO1" s="580"/>
      <c r="BP1" s="580"/>
      <c r="BQ1" s="580"/>
      <c r="BR1" s="580"/>
      <c r="BS1" s="580"/>
      <c r="BT1" s="580"/>
      <c r="BU1" s="580"/>
      <c r="BV1" s="580"/>
      <c r="BW1" s="580"/>
      <c r="BX1" s="580"/>
      <c r="BY1" s="580"/>
      <c r="BZ1" s="580"/>
      <c r="CA1" s="580"/>
      <c r="CB1" s="580"/>
      <c r="CC1" s="580"/>
      <c r="CD1" s="580"/>
      <c r="CE1" s="580"/>
      <c r="CF1" s="580"/>
      <c r="CG1" s="580"/>
      <c r="CH1" s="580"/>
      <c r="CI1" s="580"/>
      <c r="CJ1" s="580"/>
      <c r="CK1" s="580"/>
      <c r="CL1" s="580"/>
      <c r="CM1" s="580"/>
      <c r="CN1" s="580"/>
      <c r="CO1" s="580"/>
      <c r="CP1" s="580"/>
      <c r="CQ1" s="580"/>
      <c r="CR1" s="580"/>
      <c r="CS1" s="580"/>
      <c r="CT1" s="580"/>
      <c r="CU1" s="580"/>
      <c r="CV1" s="580"/>
      <c r="CW1" s="580"/>
      <c r="CX1" s="580"/>
      <c r="CY1" s="580"/>
      <c r="CZ1" s="580"/>
      <c r="DA1" s="580"/>
      <c r="DB1" s="580"/>
      <c r="DC1" s="580"/>
      <c r="DD1" s="580"/>
      <c r="DE1" s="580"/>
      <c r="DF1" s="580"/>
      <c r="DG1" s="580"/>
      <c r="DH1" s="580"/>
      <c r="DI1" s="580"/>
      <c r="DJ1" s="580"/>
      <c r="DK1" s="580"/>
      <c r="DL1" s="580"/>
      <c r="DM1" s="580"/>
      <c r="DN1" s="580"/>
      <c r="DO1" s="580"/>
      <c r="DP1" s="580"/>
      <c r="DQ1" s="580"/>
      <c r="DR1" s="580"/>
      <c r="DS1" s="580"/>
      <c r="DT1" s="580"/>
      <c r="DU1" s="580"/>
      <c r="DV1" s="580"/>
      <c r="DW1" s="580"/>
      <c r="DX1" s="580"/>
      <c r="DY1" s="580"/>
      <c r="DZ1" s="580"/>
      <c r="EA1" s="580"/>
      <c r="EB1" s="580"/>
      <c r="EC1" s="580"/>
      <c r="ED1" s="580"/>
      <c r="EE1" s="580"/>
      <c r="EF1" s="576"/>
      <c r="EG1" s="580"/>
      <c r="EH1" s="580"/>
      <c r="EI1" s="580"/>
      <c r="EJ1" s="580"/>
      <c r="EK1" s="580"/>
      <c r="EL1" s="580"/>
      <c r="EM1" s="580"/>
      <c r="EN1" s="580"/>
      <c r="EO1" s="580"/>
      <c r="EP1" s="580"/>
      <c r="EQ1" s="580"/>
      <c r="ER1" s="580"/>
      <c r="ES1" s="580"/>
      <c r="ET1" s="580"/>
    </row>
    <row r="2" spans="1:161">
      <c r="A2" s="450"/>
      <c r="B2" s="451"/>
      <c r="C2" s="450"/>
      <c r="D2" s="452" t="s">
        <v>340</v>
      </c>
      <c r="E2" s="452">
        <f>E21</f>
        <v>0</v>
      </c>
      <c r="F2" s="452">
        <f>E2+1</f>
        <v>1</v>
      </c>
      <c r="G2" s="452">
        <f t="shared" ref="G2:M2" si="0">F2+1</f>
        <v>2</v>
      </c>
      <c r="H2" s="452">
        <f t="shared" si="0"/>
        <v>3</v>
      </c>
      <c r="I2" s="452">
        <f t="shared" si="0"/>
        <v>4</v>
      </c>
      <c r="J2" s="452">
        <f t="shared" si="0"/>
        <v>5</v>
      </c>
      <c r="K2" s="452">
        <f t="shared" si="0"/>
        <v>6</v>
      </c>
      <c r="L2" s="452">
        <f t="shared" si="0"/>
        <v>7</v>
      </c>
      <c r="M2" s="452">
        <f t="shared" si="0"/>
        <v>8</v>
      </c>
      <c r="N2" s="452">
        <f t="shared" ref="N2" si="1">M2+1</f>
        <v>9</v>
      </c>
      <c r="O2" s="450"/>
      <c r="P2" s="450"/>
      <c r="Q2" s="450"/>
      <c r="R2" s="450"/>
      <c r="S2" s="450"/>
      <c r="T2" s="450"/>
      <c r="U2" s="450"/>
      <c r="V2" s="450"/>
      <c r="W2" s="450"/>
      <c r="X2" s="450"/>
      <c r="Y2" s="450"/>
      <c r="Z2" s="450"/>
      <c r="AA2" s="450"/>
      <c r="AB2" s="450"/>
      <c r="AC2" s="450"/>
      <c r="AD2" s="450"/>
      <c r="AE2" s="450"/>
      <c r="AF2" s="450"/>
      <c r="AG2" s="450"/>
      <c r="AH2" s="450"/>
      <c r="AI2" s="450"/>
      <c r="AJ2" s="450"/>
      <c r="AK2" s="450"/>
      <c r="AL2" s="450"/>
      <c r="AM2" s="450"/>
      <c r="AN2" s="450"/>
      <c r="AO2" s="450"/>
      <c r="AP2" s="450"/>
      <c r="AQ2" s="450"/>
      <c r="AR2" s="450"/>
      <c r="AS2" s="450"/>
      <c r="AT2" s="450"/>
      <c r="AU2" s="450"/>
      <c r="AV2" s="450"/>
      <c r="AW2" s="450"/>
      <c r="AX2" s="450"/>
      <c r="AY2" s="450"/>
      <c r="AZ2" s="450"/>
      <c r="BA2" s="450"/>
      <c r="BB2" s="450"/>
      <c r="BC2" s="450"/>
      <c r="BD2" s="450"/>
      <c r="BE2" s="450"/>
      <c r="BF2" s="450"/>
      <c r="BG2" s="450"/>
      <c r="BH2" s="450"/>
      <c r="BI2" s="450"/>
      <c r="BJ2" s="450"/>
      <c r="BK2" s="450"/>
      <c r="BL2" s="450"/>
      <c r="BM2" s="450"/>
      <c r="BN2" s="450"/>
      <c r="BO2" s="450"/>
      <c r="BP2" s="450"/>
      <c r="BQ2" s="450"/>
      <c r="BR2" s="450"/>
      <c r="BS2" s="450"/>
      <c r="BT2" s="450"/>
      <c r="BU2" s="450"/>
      <c r="BV2" s="450"/>
      <c r="BW2" s="450"/>
      <c r="BX2" s="450"/>
      <c r="BY2" s="450"/>
      <c r="BZ2" s="450"/>
      <c r="CA2" s="450"/>
      <c r="CB2" s="450"/>
      <c r="CC2" s="450"/>
      <c r="CD2" s="450"/>
      <c r="CE2" s="450"/>
      <c r="CF2" s="450"/>
      <c r="CG2" s="450"/>
      <c r="CH2" s="450"/>
      <c r="CI2" s="450"/>
      <c r="CJ2" s="450"/>
      <c r="CK2" s="450"/>
      <c r="CL2" s="450"/>
      <c r="CM2" s="450"/>
      <c r="CN2" s="450"/>
      <c r="CO2" s="450"/>
      <c r="CP2" s="450"/>
      <c r="CQ2" s="450"/>
      <c r="CR2" s="450"/>
      <c r="CS2" s="450"/>
      <c r="CT2" s="450"/>
      <c r="CU2" s="450"/>
      <c r="CV2" s="450"/>
      <c r="CW2" s="450"/>
      <c r="CX2" s="450"/>
      <c r="CY2" s="450"/>
      <c r="CZ2" s="450"/>
      <c r="DA2" s="450"/>
      <c r="DB2" s="450"/>
      <c r="DC2" s="450"/>
      <c r="DD2" s="450"/>
      <c r="DE2" s="450"/>
      <c r="DF2" s="450"/>
      <c r="DG2" s="450"/>
      <c r="DH2" s="450"/>
      <c r="DI2" s="450"/>
      <c r="DJ2" s="450"/>
      <c r="DK2" s="450"/>
      <c r="DL2" s="450"/>
      <c r="DM2" s="450"/>
      <c r="DN2" s="450"/>
      <c r="DO2" s="450"/>
      <c r="DP2" s="450"/>
      <c r="DQ2" s="450"/>
      <c r="DR2" s="450"/>
      <c r="DS2" s="450"/>
      <c r="DT2" s="450"/>
      <c r="DU2" s="450"/>
      <c r="DV2" s="450"/>
      <c r="DW2" s="450"/>
      <c r="DX2" s="450"/>
      <c r="DY2" s="450"/>
      <c r="DZ2" s="450"/>
      <c r="EA2" s="450"/>
      <c r="EB2" s="450"/>
      <c r="EC2" s="450"/>
      <c r="ED2" s="450"/>
      <c r="EE2" s="450"/>
      <c r="EF2" s="454"/>
      <c r="EG2" s="454"/>
      <c r="EH2" s="454"/>
      <c r="EI2" s="454"/>
      <c r="EJ2" s="454"/>
      <c r="EK2" s="454"/>
      <c r="EL2" s="454"/>
      <c r="EM2" s="454"/>
      <c r="EN2" s="454"/>
      <c r="EO2" s="454"/>
      <c r="EP2" s="454"/>
      <c r="EQ2" s="454"/>
      <c r="ER2" s="454"/>
      <c r="ES2" s="454"/>
      <c r="ET2" s="454"/>
      <c r="EU2" s="581"/>
      <c r="EV2" s="581"/>
      <c r="EW2" s="581"/>
      <c r="EX2" s="581"/>
      <c r="EY2" s="581"/>
      <c r="EZ2" s="581"/>
      <c r="FA2" s="581"/>
      <c r="FB2" s="581"/>
      <c r="FC2" s="581"/>
      <c r="FD2" s="581"/>
      <c r="FE2" s="581"/>
    </row>
    <row r="3" spans="1:161">
      <c r="A3" s="460"/>
      <c r="B3" s="532"/>
      <c r="C3" s="460"/>
      <c r="D3" s="457" t="s">
        <v>341</v>
      </c>
      <c r="E3" s="582" t="e">
        <f>[1]Start!I11</f>
        <v>#N/A</v>
      </c>
      <c r="F3" s="582" t="str">
        <f>[1]Start!I12</f>
        <v>Feb</v>
      </c>
      <c r="G3" s="582" t="str">
        <f>[1]Start!I13</f>
        <v>Mar</v>
      </c>
      <c r="H3" s="582" t="str">
        <f>[1]Start!I14</f>
        <v>Apr</v>
      </c>
      <c r="I3" s="582" t="str">
        <f>[1]Start!I15</f>
        <v>May</v>
      </c>
      <c r="J3" s="582" t="str">
        <f>[1]Start!I16</f>
        <v>Jun</v>
      </c>
      <c r="K3" s="582" t="str">
        <f>[1]Start!I17</f>
        <v>Jul</v>
      </c>
      <c r="L3" s="582" t="str">
        <f>[1]Start!I18</f>
        <v>Aug</v>
      </c>
      <c r="M3" s="582" t="str">
        <f>[1]Start!I19</f>
        <v>Sep</v>
      </c>
      <c r="N3" s="582" t="str">
        <f>[1]Start!J19</f>
        <v>Month</v>
      </c>
      <c r="O3" s="582" t="str">
        <f>[1]Start!I21</f>
        <v>Nov</v>
      </c>
      <c r="P3" s="582" t="str">
        <f>[1]Start!I22</f>
        <v>Dec</v>
      </c>
      <c r="Q3" s="582"/>
      <c r="R3" s="582"/>
      <c r="S3" s="582"/>
      <c r="T3" s="582"/>
      <c r="U3" s="582"/>
      <c r="V3" s="582"/>
      <c r="W3" s="582"/>
      <c r="X3" s="582"/>
      <c r="Y3" s="582"/>
      <c r="Z3" s="582"/>
      <c r="AA3" s="582"/>
      <c r="AB3" s="582"/>
      <c r="AC3" s="582"/>
      <c r="AD3" s="582"/>
      <c r="AE3" s="582"/>
      <c r="AF3" s="582"/>
      <c r="AG3" s="582"/>
      <c r="AH3" s="582"/>
      <c r="AI3" s="582"/>
      <c r="AJ3" s="582"/>
      <c r="AK3" s="582"/>
      <c r="AL3" s="582"/>
      <c r="AM3" s="582"/>
      <c r="AN3" s="582"/>
      <c r="AO3" s="582"/>
      <c r="AP3" s="582"/>
      <c r="AQ3" s="582"/>
      <c r="AR3" s="582"/>
      <c r="AS3" s="582"/>
      <c r="AT3" s="582"/>
      <c r="AU3" s="582"/>
      <c r="AV3" s="582"/>
      <c r="AW3" s="582"/>
      <c r="AX3" s="582"/>
      <c r="AY3" s="582"/>
      <c r="AZ3" s="582"/>
      <c r="BA3" s="582"/>
      <c r="BB3" s="582"/>
      <c r="BC3" s="582"/>
      <c r="BD3" s="582"/>
      <c r="BE3" s="582"/>
      <c r="BF3" s="582"/>
      <c r="BG3" s="582"/>
      <c r="BH3" s="582"/>
      <c r="BI3" s="582"/>
      <c r="BJ3" s="582"/>
      <c r="BK3" s="582"/>
      <c r="BL3" s="582"/>
      <c r="BM3" s="582"/>
      <c r="BN3" s="582"/>
      <c r="BO3" s="582"/>
      <c r="BP3" s="582"/>
      <c r="BQ3" s="582"/>
      <c r="BR3" s="582"/>
      <c r="BS3" s="582"/>
      <c r="BT3" s="582"/>
      <c r="BU3" s="582"/>
      <c r="BV3" s="582"/>
      <c r="BW3" s="582"/>
      <c r="BX3" s="582"/>
      <c r="BY3" s="582"/>
      <c r="BZ3" s="582"/>
      <c r="CA3" s="582"/>
      <c r="CB3" s="582"/>
      <c r="CC3" s="582"/>
      <c r="CD3" s="582"/>
      <c r="CE3" s="582"/>
      <c r="CF3" s="582"/>
      <c r="CG3" s="582"/>
      <c r="CH3" s="582"/>
      <c r="CI3" s="582"/>
      <c r="CJ3" s="582"/>
      <c r="CK3" s="582"/>
      <c r="CL3" s="582"/>
      <c r="CM3" s="582"/>
      <c r="CN3" s="582"/>
      <c r="CO3" s="582"/>
      <c r="CP3" s="582"/>
      <c r="CQ3" s="582"/>
      <c r="CR3" s="582"/>
      <c r="CS3" s="582"/>
      <c r="CT3" s="582"/>
      <c r="CU3" s="582"/>
      <c r="CV3" s="582"/>
      <c r="CW3" s="582"/>
      <c r="CX3" s="582"/>
      <c r="CY3" s="582"/>
      <c r="CZ3" s="582"/>
      <c r="DA3" s="582"/>
      <c r="DB3" s="582"/>
      <c r="DC3" s="582"/>
      <c r="DD3" s="582"/>
      <c r="DE3" s="582"/>
      <c r="DF3" s="582"/>
      <c r="DG3" s="582"/>
      <c r="DH3" s="582"/>
      <c r="DI3" s="582"/>
      <c r="DJ3" s="582"/>
      <c r="DK3" s="582"/>
      <c r="DL3" s="582"/>
      <c r="DM3" s="582"/>
      <c r="DN3" s="582"/>
      <c r="DO3" s="582"/>
      <c r="DP3" s="582"/>
      <c r="DQ3" s="582"/>
      <c r="DR3" s="582"/>
      <c r="DS3" s="582"/>
      <c r="DT3" s="582"/>
      <c r="DU3" s="460"/>
      <c r="DV3" s="583">
        <f>E2</f>
        <v>0</v>
      </c>
      <c r="DW3" s="583">
        <f>F2</f>
        <v>1</v>
      </c>
      <c r="DX3" s="583"/>
      <c r="DY3" s="583"/>
      <c r="DZ3" s="583"/>
      <c r="EA3" s="583"/>
      <c r="EB3" s="583"/>
      <c r="EC3" s="583"/>
      <c r="ED3" s="583"/>
      <c r="EE3" s="583"/>
      <c r="EF3" s="584"/>
      <c r="EG3" s="584"/>
      <c r="EH3" s="584"/>
      <c r="EI3" s="584"/>
      <c r="EJ3" s="584"/>
      <c r="EK3" s="584"/>
      <c r="EL3" s="584"/>
      <c r="EM3" s="584"/>
      <c r="EN3" s="584"/>
      <c r="EO3" s="584"/>
      <c r="EP3" s="584"/>
      <c r="EQ3" s="584"/>
      <c r="ER3" s="584"/>
      <c r="ES3" s="584"/>
      <c r="ET3" s="584"/>
      <c r="EU3" s="581"/>
      <c r="EV3" s="581"/>
      <c r="EW3" s="581"/>
      <c r="EX3" s="581"/>
      <c r="EY3" s="581"/>
      <c r="EZ3" s="581"/>
      <c r="FA3" s="581"/>
      <c r="FB3" s="581"/>
      <c r="FC3" s="581"/>
      <c r="FD3" s="581"/>
      <c r="FE3" s="581"/>
    </row>
    <row r="4" spans="1:161">
      <c r="A4" s="464"/>
      <c r="B4" s="451"/>
      <c r="C4" s="450"/>
      <c r="D4" s="450"/>
      <c r="E4" s="464"/>
      <c r="F4" s="452"/>
      <c r="G4" s="452"/>
      <c r="H4" s="463"/>
      <c r="I4" s="464"/>
      <c r="J4" s="452"/>
      <c r="K4" s="463"/>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c r="AU4" s="450"/>
      <c r="AV4" s="450"/>
      <c r="AW4" s="450"/>
      <c r="AX4" s="450"/>
      <c r="AY4" s="450"/>
      <c r="AZ4" s="450"/>
      <c r="BA4" s="450"/>
      <c r="BB4" s="450"/>
      <c r="BC4" s="450"/>
      <c r="BD4" s="450"/>
      <c r="BE4" s="450"/>
      <c r="BF4" s="450"/>
      <c r="BG4" s="450"/>
      <c r="BH4" s="450"/>
      <c r="BI4" s="450"/>
      <c r="BJ4" s="450"/>
      <c r="BK4" s="450"/>
      <c r="BL4" s="450"/>
      <c r="BM4" s="450"/>
      <c r="BN4" s="450"/>
      <c r="BO4" s="450"/>
      <c r="BP4" s="450"/>
      <c r="BQ4" s="450"/>
      <c r="BR4" s="450"/>
      <c r="BS4" s="450"/>
      <c r="BT4" s="450"/>
      <c r="BU4" s="450"/>
      <c r="BV4" s="450"/>
      <c r="BW4" s="450"/>
      <c r="BX4" s="450"/>
      <c r="BY4" s="450"/>
      <c r="BZ4" s="450"/>
      <c r="CA4" s="450"/>
      <c r="CB4" s="450"/>
      <c r="CC4" s="450"/>
      <c r="CD4" s="450"/>
      <c r="CE4" s="450"/>
      <c r="CF4" s="450"/>
      <c r="CG4" s="450"/>
      <c r="CH4" s="450"/>
      <c r="CI4" s="450"/>
      <c r="CJ4" s="450"/>
      <c r="CK4" s="450"/>
      <c r="CL4" s="450"/>
      <c r="CM4" s="450"/>
      <c r="CN4" s="450"/>
      <c r="CO4" s="450"/>
      <c r="CP4" s="450"/>
      <c r="CQ4" s="450"/>
      <c r="CR4" s="450"/>
      <c r="CS4" s="450"/>
      <c r="CT4" s="450"/>
      <c r="CU4" s="450"/>
      <c r="CV4" s="450"/>
      <c r="CW4" s="450"/>
      <c r="CX4" s="450"/>
      <c r="CY4" s="450"/>
      <c r="CZ4" s="450"/>
      <c r="DA4" s="450"/>
      <c r="DB4" s="450"/>
      <c r="DC4" s="450"/>
      <c r="DD4" s="450"/>
      <c r="DE4" s="450"/>
      <c r="DF4" s="450"/>
      <c r="DG4" s="450"/>
      <c r="DH4" s="450"/>
      <c r="DI4" s="450"/>
      <c r="DJ4" s="450"/>
      <c r="DK4" s="450"/>
      <c r="DL4" s="450"/>
      <c r="DM4" s="450"/>
      <c r="DN4" s="450"/>
      <c r="DO4" s="450"/>
      <c r="DP4" s="450"/>
      <c r="DQ4" s="450"/>
      <c r="DR4" s="450"/>
      <c r="DS4" s="450"/>
      <c r="DT4" s="450"/>
      <c r="DU4" s="450"/>
      <c r="DV4" s="450"/>
      <c r="DW4" s="450"/>
      <c r="DX4" s="450"/>
      <c r="DY4" s="450"/>
      <c r="DZ4" s="450"/>
      <c r="EA4" s="450"/>
      <c r="EB4" s="450"/>
      <c r="EC4" s="450"/>
      <c r="ED4" s="450"/>
      <c r="EE4" s="450"/>
      <c r="EF4" s="454"/>
      <c r="EG4" s="454"/>
      <c r="EH4" s="454"/>
      <c r="EI4" s="454"/>
      <c r="EJ4" s="454"/>
      <c r="EK4" s="454"/>
      <c r="EL4" s="454"/>
      <c r="EM4" s="454"/>
      <c r="EN4" s="454"/>
      <c r="EO4" s="454"/>
      <c r="EP4" s="454"/>
      <c r="EQ4" s="454"/>
      <c r="ER4" s="454"/>
      <c r="ES4" s="454"/>
      <c r="ET4" s="454"/>
      <c r="EU4" s="581"/>
      <c r="EV4" s="581"/>
      <c r="EW4" s="581"/>
      <c r="EX4" s="581"/>
      <c r="EY4" s="581"/>
      <c r="EZ4" s="581"/>
      <c r="FA4" s="581"/>
      <c r="FB4" s="581"/>
      <c r="FC4" s="581"/>
      <c r="FD4" s="581"/>
      <c r="FE4" s="581"/>
    </row>
    <row r="5" spans="1:161">
      <c r="A5" s="464"/>
      <c r="B5" s="451"/>
      <c r="C5" s="460" t="s">
        <v>342</v>
      </c>
      <c r="D5" s="460"/>
      <c r="E5" s="471">
        <f>E2</f>
        <v>0</v>
      </c>
      <c r="F5" s="473">
        <f>E5+1</f>
        <v>1</v>
      </c>
      <c r="G5" s="473">
        <f>F5+1</f>
        <v>2</v>
      </c>
      <c r="H5" s="473">
        <f t="shared" ref="H5:N5" si="2">G5+1</f>
        <v>3</v>
      </c>
      <c r="I5" s="473">
        <f t="shared" si="2"/>
        <v>4</v>
      </c>
      <c r="J5" s="473">
        <f t="shared" si="2"/>
        <v>5</v>
      </c>
      <c r="K5" s="473">
        <f t="shared" si="2"/>
        <v>6</v>
      </c>
      <c r="L5" s="473">
        <f t="shared" si="2"/>
        <v>7</v>
      </c>
      <c r="M5" s="473">
        <f t="shared" si="2"/>
        <v>8</v>
      </c>
      <c r="N5" s="473">
        <f t="shared" si="2"/>
        <v>9</v>
      </c>
      <c r="O5" s="450"/>
      <c r="P5" s="450"/>
      <c r="Q5" s="450"/>
      <c r="R5" s="450"/>
      <c r="S5" s="450"/>
      <c r="T5" s="450"/>
      <c r="U5" s="450"/>
      <c r="V5" s="450"/>
      <c r="W5" s="450"/>
      <c r="X5" s="450"/>
      <c r="Y5" s="450"/>
      <c r="Z5" s="450"/>
      <c r="AA5" s="450"/>
      <c r="AB5" s="450"/>
      <c r="AC5" s="450"/>
      <c r="AD5" s="450"/>
      <c r="AE5" s="450"/>
      <c r="AF5" s="450"/>
      <c r="AG5" s="450"/>
      <c r="AH5" s="450"/>
      <c r="AI5" s="450"/>
      <c r="AJ5" s="450"/>
      <c r="AK5" s="450"/>
      <c r="AL5" s="450"/>
      <c r="AM5" s="450"/>
      <c r="AN5" s="450"/>
      <c r="AO5" s="450"/>
      <c r="AP5" s="450"/>
      <c r="AQ5" s="450"/>
      <c r="AR5" s="450"/>
      <c r="AS5" s="450"/>
      <c r="AT5" s="450"/>
      <c r="AU5" s="450"/>
      <c r="AV5" s="450"/>
      <c r="AW5" s="450"/>
      <c r="AX5" s="450"/>
      <c r="AY5" s="450"/>
      <c r="AZ5" s="450"/>
      <c r="BA5" s="450"/>
      <c r="BB5" s="450"/>
      <c r="BC5" s="450"/>
      <c r="BD5" s="450"/>
      <c r="BE5" s="450"/>
      <c r="BF5" s="450"/>
      <c r="BG5" s="450"/>
      <c r="BH5" s="450"/>
      <c r="BI5" s="450"/>
      <c r="BJ5" s="450"/>
      <c r="BK5" s="450"/>
      <c r="BL5" s="450"/>
      <c r="BM5" s="450"/>
      <c r="BN5" s="450"/>
      <c r="BO5" s="450"/>
      <c r="BP5" s="450"/>
      <c r="BQ5" s="450"/>
      <c r="BR5" s="450"/>
      <c r="BS5" s="450"/>
      <c r="BT5" s="450"/>
      <c r="BU5" s="450"/>
      <c r="BV5" s="450"/>
      <c r="BW5" s="450"/>
      <c r="BX5" s="450"/>
      <c r="BY5" s="450"/>
      <c r="BZ5" s="450"/>
      <c r="CA5" s="450"/>
      <c r="CB5" s="450"/>
      <c r="CC5" s="450"/>
      <c r="CD5" s="450"/>
      <c r="CE5" s="450"/>
      <c r="CF5" s="450"/>
      <c r="CG5" s="450"/>
      <c r="CH5" s="450"/>
      <c r="CI5" s="450"/>
      <c r="CJ5" s="450"/>
      <c r="CK5" s="450"/>
      <c r="CL5" s="450"/>
      <c r="CM5" s="450"/>
      <c r="CN5" s="450"/>
      <c r="CO5" s="450"/>
      <c r="CP5" s="450"/>
      <c r="CQ5" s="450"/>
      <c r="CR5" s="450"/>
      <c r="CS5" s="450"/>
      <c r="CT5" s="450"/>
      <c r="CU5" s="450"/>
      <c r="CV5" s="450"/>
      <c r="CW5" s="450"/>
      <c r="CX5" s="450"/>
      <c r="CY5" s="450"/>
      <c r="CZ5" s="450"/>
      <c r="DA5" s="450"/>
      <c r="DB5" s="450"/>
      <c r="DC5" s="450"/>
      <c r="DD5" s="450"/>
      <c r="DE5" s="450"/>
      <c r="DF5" s="450"/>
      <c r="DG5" s="450"/>
      <c r="DH5" s="450"/>
      <c r="DI5" s="450"/>
      <c r="DJ5" s="450"/>
      <c r="DK5" s="450"/>
      <c r="DL5" s="450"/>
      <c r="DM5" s="450"/>
      <c r="DN5" s="450"/>
      <c r="DO5" s="450"/>
      <c r="DP5" s="450"/>
      <c r="DQ5" s="450"/>
      <c r="DR5" s="450"/>
      <c r="DS5" s="450"/>
      <c r="DT5" s="450"/>
      <c r="DU5" s="450"/>
      <c r="DV5" s="450"/>
      <c r="DW5" s="450"/>
      <c r="DX5" s="450"/>
      <c r="DY5" s="450"/>
      <c r="DZ5" s="450"/>
      <c r="EA5" s="450"/>
      <c r="EB5" s="450"/>
      <c r="EC5" s="450"/>
      <c r="ED5" s="450"/>
      <c r="EE5" s="450"/>
      <c r="EF5" s="454"/>
      <c r="EG5" s="454"/>
      <c r="EH5" s="454"/>
      <c r="EI5" s="454"/>
      <c r="EJ5" s="454"/>
      <c r="EK5" s="454"/>
      <c r="EL5" s="454"/>
      <c r="EM5" s="454"/>
      <c r="EN5" s="454"/>
      <c r="EO5" s="454"/>
      <c r="EP5" s="454"/>
      <c r="EQ5" s="454"/>
      <c r="ER5" s="454"/>
      <c r="ES5" s="454"/>
      <c r="ET5" s="454"/>
      <c r="EU5" s="581"/>
      <c r="EV5" s="581"/>
      <c r="EW5" s="581"/>
      <c r="EX5" s="581"/>
      <c r="EY5" s="581"/>
      <c r="EZ5" s="581"/>
      <c r="FA5" s="581"/>
      <c r="FB5" s="581"/>
      <c r="FC5" s="581"/>
      <c r="FD5" s="581"/>
      <c r="FE5" s="581"/>
    </row>
    <row r="6" spans="1:161">
      <c r="A6" s="464" t="s">
        <v>406</v>
      </c>
      <c r="B6" s="451"/>
      <c r="C6" s="471" t="s">
        <v>407</v>
      </c>
      <c r="D6" s="471"/>
      <c r="E6" s="533">
        <f>SUM(DV23,DV35,DV47,DV59,DV71,DV83,DV95,DV107,DV119,DV131,DV143,DV155,DV167,DV179,DV191,DV203,DV215,DV227,DV239)</f>
        <v>0</v>
      </c>
      <c r="F6" s="533">
        <f>SUM(DW23,DW35,DW47,DW59,DW71,DW83,DW95,DW107,DW119,DW131,DW143,DW155,DW167,DW179,DW191,DW203,DW215,DW227,DW239)</f>
        <v>0</v>
      </c>
      <c r="G6" s="533">
        <f t="shared" ref="G6:N6" si="3">SUM(DX23,DX35,DX47,DX59,DX71,DX83,DX95,DX107,DX119,DX131,DX143,DX155,DX167,DX179,DX191,DX203,DX215,DX227,DX239)</f>
        <v>0</v>
      </c>
      <c r="H6" s="533">
        <f t="shared" si="3"/>
        <v>0</v>
      </c>
      <c r="I6" s="533">
        <f t="shared" si="3"/>
        <v>0</v>
      </c>
      <c r="J6" s="533">
        <f t="shared" si="3"/>
        <v>0</v>
      </c>
      <c r="K6" s="533">
        <f t="shared" si="3"/>
        <v>0</v>
      </c>
      <c r="L6" s="533">
        <f t="shared" si="3"/>
        <v>0</v>
      </c>
      <c r="M6" s="533">
        <f t="shared" si="3"/>
        <v>0</v>
      </c>
      <c r="N6" s="533">
        <f t="shared" si="3"/>
        <v>0</v>
      </c>
      <c r="O6" s="450"/>
      <c r="P6" s="450"/>
      <c r="Q6" s="450"/>
      <c r="R6" s="450"/>
      <c r="S6" s="450"/>
      <c r="T6" s="450"/>
      <c r="U6" s="450"/>
      <c r="V6" s="450"/>
      <c r="W6" s="450"/>
      <c r="X6" s="450"/>
      <c r="Y6" s="450"/>
      <c r="Z6" s="450"/>
      <c r="AA6" s="450"/>
      <c r="AB6" s="450"/>
      <c r="AC6" s="450"/>
      <c r="AD6" s="450"/>
      <c r="AE6" s="450"/>
      <c r="AF6" s="450"/>
      <c r="AG6" s="450"/>
      <c r="AH6" s="450"/>
      <c r="AI6" s="450"/>
      <c r="AJ6" s="450"/>
      <c r="AK6" s="450"/>
      <c r="AL6" s="450"/>
      <c r="AM6" s="450"/>
      <c r="AN6" s="450"/>
      <c r="AO6" s="450"/>
      <c r="AP6" s="450"/>
      <c r="AQ6" s="450"/>
      <c r="AR6" s="450"/>
      <c r="AS6" s="450"/>
      <c r="AT6" s="450"/>
      <c r="AU6" s="450"/>
      <c r="AV6" s="450"/>
      <c r="AW6" s="450"/>
      <c r="AX6" s="450"/>
      <c r="AY6" s="450"/>
      <c r="AZ6" s="450"/>
      <c r="BA6" s="450"/>
      <c r="BB6" s="450"/>
      <c r="BC6" s="450"/>
      <c r="BD6" s="450"/>
      <c r="BE6" s="450"/>
      <c r="BF6" s="450"/>
      <c r="BG6" s="450"/>
      <c r="BH6" s="450"/>
      <c r="BI6" s="450"/>
      <c r="BJ6" s="450"/>
      <c r="BK6" s="450"/>
      <c r="BL6" s="450"/>
      <c r="BM6" s="450"/>
      <c r="BN6" s="450"/>
      <c r="BO6" s="450"/>
      <c r="BP6" s="450"/>
      <c r="BQ6" s="450"/>
      <c r="BR6" s="450"/>
      <c r="BS6" s="450"/>
      <c r="BT6" s="450"/>
      <c r="BU6" s="450"/>
      <c r="BV6" s="450"/>
      <c r="BW6" s="450"/>
      <c r="BX6" s="450"/>
      <c r="BY6" s="450"/>
      <c r="BZ6" s="450"/>
      <c r="CA6" s="450"/>
      <c r="CB6" s="450"/>
      <c r="CC6" s="450"/>
      <c r="CD6" s="450"/>
      <c r="CE6" s="450"/>
      <c r="CF6" s="450"/>
      <c r="CG6" s="450"/>
      <c r="CH6" s="450"/>
      <c r="CI6" s="450"/>
      <c r="CJ6" s="450"/>
      <c r="CK6" s="450"/>
      <c r="CL6" s="450"/>
      <c r="CM6" s="450"/>
      <c r="CN6" s="450"/>
      <c r="CO6" s="450"/>
      <c r="CP6" s="450"/>
      <c r="CQ6" s="450"/>
      <c r="CR6" s="450"/>
      <c r="CS6" s="450"/>
      <c r="CT6" s="450"/>
      <c r="CU6" s="450"/>
      <c r="CV6" s="450"/>
      <c r="CW6" s="450"/>
      <c r="CX6" s="450"/>
      <c r="CY6" s="450"/>
      <c r="CZ6" s="450"/>
      <c r="DA6" s="450"/>
      <c r="DB6" s="450"/>
      <c r="DC6" s="450"/>
      <c r="DD6" s="450"/>
      <c r="DE6" s="450"/>
      <c r="DF6" s="450"/>
      <c r="DG6" s="450"/>
      <c r="DH6" s="450"/>
      <c r="DI6" s="450"/>
      <c r="DJ6" s="450"/>
      <c r="DK6" s="450"/>
      <c r="DL6" s="450"/>
      <c r="DM6" s="450"/>
      <c r="DN6" s="450"/>
      <c r="DO6" s="450"/>
      <c r="DP6" s="450"/>
      <c r="DQ6" s="450"/>
      <c r="DR6" s="450"/>
      <c r="DS6" s="450"/>
      <c r="DT6" s="450"/>
      <c r="DU6" s="450"/>
      <c r="DV6" s="450"/>
      <c r="DW6" s="450"/>
      <c r="DX6" s="450"/>
      <c r="DY6" s="450"/>
      <c r="DZ6" s="450"/>
      <c r="EA6" s="450"/>
      <c r="EB6" s="450"/>
      <c r="EC6" s="450"/>
      <c r="ED6" s="450"/>
      <c r="EE6" s="450"/>
      <c r="EF6" s="454"/>
      <c r="EG6" s="454"/>
      <c r="EH6" s="454"/>
      <c r="EI6" s="454"/>
      <c r="EJ6" s="454"/>
      <c r="EK6" s="454"/>
      <c r="EL6" s="454"/>
      <c r="EM6" s="454"/>
      <c r="EN6" s="454"/>
      <c r="EO6" s="454"/>
      <c r="EP6" s="454"/>
      <c r="EQ6" s="454"/>
      <c r="ER6" s="454"/>
      <c r="ES6" s="454"/>
      <c r="ET6" s="454"/>
      <c r="EU6" s="581"/>
      <c r="EV6" s="581"/>
      <c r="EW6" s="581"/>
      <c r="EX6" s="581"/>
      <c r="EY6" s="581"/>
      <c r="EZ6" s="581"/>
      <c r="FA6" s="581"/>
      <c r="FB6" s="581"/>
      <c r="FC6" s="581"/>
      <c r="FD6" s="581"/>
      <c r="FE6" s="581"/>
    </row>
    <row r="7" spans="1:161">
      <c r="A7" s="464" t="s">
        <v>408</v>
      </c>
      <c r="B7" s="451"/>
      <c r="C7" s="471" t="s">
        <v>409</v>
      </c>
      <c r="D7" s="471"/>
      <c r="E7" s="533">
        <f>SUM(DV25,DV37,DV49,DV61,DV73,DV85,DV97,DV109,DV121,DV133,DV145,DV157,DV169,DV181,DV193,DV205,DV217,DV229,DV241)</f>
        <v>75396000</v>
      </c>
      <c r="F7" s="533">
        <f t="shared" ref="F7:N7" si="4">SUM(DW25,DW37,DW49,DW61,DW73,DW85,DW97,DW109,DW121,DW133,DW145,DW157,DW169,DW181,DW193,DW205,DW217,DW229,DW241)</f>
        <v>-75396000</v>
      </c>
      <c r="G7" s="533">
        <f t="shared" si="4"/>
        <v>0</v>
      </c>
      <c r="H7" s="533">
        <f t="shared" si="4"/>
        <v>0</v>
      </c>
      <c r="I7" s="533">
        <f t="shared" si="4"/>
        <v>0</v>
      </c>
      <c r="J7" s="533">
        <f t="shared" si="4"/>
        <v>0</v>
      </c>
      <c r="K7" s="533">
        <f t="shared" si="4"/>
        <v>0</v>
      </c>
      <c r="L7" s="533">
        <f t="shared" si="4"/>
        <v>0</v>
      </c>
      <c r="M7" s="533">
        <f t="shared" si="4"/>
        <v>0</v>
      </c>
      <c r="N7" s="533">
        <f t="shared" si="4"/>
        <v>0</v>
      </c>
      <c r="O7" s="450"/>
      <c r="P7" s="450"/>
      <c r="Q7" s="450"/>
      <c r="R7" s="450"/>
      <c r="S7" s="450"/>
      <c r="T7" s="450"/>
      <c r="U7" s="450"/>
      <c r="V7" s="450"/>
      <c r="W7" s="450"/>
      <c r="X7" s="450"/>
      <c r="Y7" s="450"/>
      <c r="Z7" s="450"/>
      <c r="AA7" s="450"/>
      <c r="AB7" s="450"/>
      <c r="AC7" s="450"/>
      <c r="AD7" s="450"/>
      <c r="AE7" s="450"/>
      <c r="AF7" s="450"/>
      <c r="AG7" s="450"/>
      <c r="AH7" s="450"/>
      <c r="AI7" s="450"/>
      <c r="AJ7" s="450"/>
      <c r="AK7" s="450"/>
      <c r="AL7" s="450"/>
      <c r="AM7" s="450"/>
      <c r="AN7" s="450"/>
      <c r="AO7" s="450"/>
      <c r="AP7" s="450"/>
      <c r="AQ7" s="450"/>
      <c r="AR7" s="450"/>
      <c r="AS7" s="450"/>
      <c r="AT7" s="450"/>
      <c r="AU7" s="450"/>
      <c r="AV7" s="450"/>
      <c r="AW7" s="450"/>
      <c r="AX7" s="450"/>
      <c r="AY7" s="450"/>
      <c r="AZ7" s="450"/>
      <c r="BA7" s="450"/>
      <c r="BB7" s="450"/>
      <c r="BC7" s="450"/>
      <c r="BD7" s="450"/>
      <c r="BE7" s="450"/>
      <c r="BF7" s="450"/>
      <c r="BG7" s="450"/>
      <c r="BH7" s="450"/>
      <c r="BI7" s="450"/>
      <c r="BJ7" s="450"/>
      <c r="BK7" s="450"/>
      <c r="BL7" s="450"/>
      <c r="BM7" s="450"/>
      <c r="BN7" s="450"/>
      <c r="BO7" s="450"/>
      <c r="BP7" s="450"/>
      <c r="BQ7" s="450"/>
      <c r="BR7" s="450"/>
      <c r="BS7" s="450"/>
      <c r="BT7" s="450"/>
      <c r="BU7" s="450"/>
      <c r="BV7" s="450"/>
      <c r="BW7" s="450"/>
      <c r="BX7" s="450"/>
      <c r="BY7" s="450"/>
      <c r="BZ7" s="450"/>
      <c r="CA7" s="450"/>
      <c r="CB7" s="450"/>
      <c r="CC7" s="450"/>
      <c r="CD7" s="450"/>
      <c r="CE7" s="450"/>
      <c r="CF7" s="450"/>
      <c r="CG7" s="450"/>
      <c r="CH7" s="450"/>
      <c r="CI7" s="450"/>
      <c r="CJ7" s="450"/>
      <c r="CK7" s="450"/>
      <c r="CL7" s="450"/>
      <c r="CM7" s="450"/>
      <c r="CN7" s="450"/>
      <c r="CO7" s="450"/>
      <c r="CP7" s="450"/>
      <c r="CQ7" s="450"/>
      <c r="CR7" s="450"/>
      <c r="CS7" s="450"/>
      <c r="CT7" s="450"/>
      <c r="CU7" s="450"/>
      <c r="CV7" s="450"/>
      <c r="CW7" s="450"/>
      <c r="CX7" s="450"/>
      <c r="CY7" s="450"/>
      <c r="CZ7" s="450"/>
      <c r="DA7" s="450"/>
      <c r="DB7" s="450"/>
      <c r="DC7" s="450"/>
      <c r="DD7" s="450"/>
      <c r="DE7" s="450"/>
      <c r="DF7" s="450"/>
      <c r="DG7" s="450"/>
      <c r="DH7" s="450"/>
      <c r="DI7" s="450"/>
      <c r="DJ7" s="450"/>
      <c r="DK7" s="450"/>
      <c r="DL7" s="450"/>
      <c r="DM7" s="450"/>
      <c r="DN7" s="450"/>
      <c r="DO7" s="450"/>
      <c r="DP7" s="450"/>
      <c r="DQ7" s="450"/>
      <c r="DR7" s="450"/>
      <c r="DS7" s="450"/>
      <c r="DT7" s="450"/>
      <c r="DU7" s="450"/>
      <c r="DV7" s="450"/>
      <c r="DW7" s="450"/>
      <c r="DX7" s="450"/>
      <c r="DY7" s="450"/>
      <c r="DZ7" s="450"/>
      <c r="EA7" s="450"/>
      <c r="EB7" s="450"/>
      <c r="EC7" s="450"/>
      <c r="ED7" s="450"/>
      <c r="EE7" s="450"/>
      <c r="EF7" s="454"/>
      <c r="EG7" s="454"/>
      <c r="EH7" s="454"/>
      <c r="EI7" s="454"/>
      <c r="EJ7" s="454"/>
      <c r="EK7" s="454"/>
      <c r="EL7" s="454"/>
      <c r="EM7" s="454"/>
      <c r="EN7" s="454"/>
      <c r="EO7" s="454"/>
      <c r="EP7" s="454"/>
      <c r="EQ7" s="454"/>
      <c r="ER7" s="454"/>
      <c r="ES7" s="454"/>
      <c r="ET7" s="454"/>
      <c r="EU7" s="581"/>
      <c r="EV7" s="581"/>
      <c r="EW7" s="581"/>
      <c r="EX7" s="581"/>
      <c r="EY7" s="581"/>
      <c r="EZ7" s="581"/>
      <c r="FA7" s="581"/>
      <c r="FB7" s="581"/>
      <c r="FC7" s="581"/>
      <c r="FD7" s="581"/>
      <c r="FE7" s="581"/>
    </row>
    <row r="8" spans="1:161">
      <c r="A8" s="450"/>
      <c r="B8" s="451"/>
      <c r="C8" s="471" t="s">
        <v>410</v>
      </c>
      <c r="D8" s="471"/>
      <c r="E8" s="533">
        <f>SUM(DV27,DV39,DV51,DV63,DV75,DV87,DV99,DV111,DV123,DV135,DV147,DV159,DV171,DV183,DV195,DV207,DV219,DV231,DV243)</f>
        <v>-75396000</v>
      </c>
      <c r="F8" s="533">
        <f t="shared" ref="F8:N8" si="5">SUM(DW27,DW39,DW51,DW63,DW75,DW87,DW99,DW111,DW123,DW135,DW147,DW159,DW171,DW183,DW195,DW207,DW219,DW231,DW243)</f>
        <v>0</v>
      </c>
      <c r="G8" s="533">
        <f t="shared" si="5"/>
        <v>0</v>
      </c>
      <c r="H8" s="533">
        <f t="shared" si="5"/>
        <v>0</v>
      </c>
      <c r="I8" s="533">
        <f t="shared" si="5"/>
        <v>0</v>
      </c>
      <c r="J8" s="533">
        <f t="shared" si="5"/>
        <v>0</v>
      </c>
      <c r="K8" s="533">
        <f t="shared" si="5"/>
        <v>0</v>
      </c>
      <c r="L8" s="533">
        <f t="shared" si="5"/>
        <v>0</v>
      </c>
      <c r="M8" s="533">
        <f t="shared" si="5"/>
        <v>0</v>
      </c>
      <c r="N8" s="533">
        <f t="shared" si="5"/>
        <v>0</v>
      </c>
      <c r="O8" s="450"/>
      <c r="P8" s="450"/>
      <c r="Q8" s="450"/>
      <c r="R8" s="450"/>
      <c r="S8" s="450"/>
      <c r="T8" s="450"/>
      <c r="U8" s="450"/>
      <c r="V8" s="450"/>
      <c r="W8" s="450"/>
      <c r="X8" s="450"/>
      <c r="Y8" s="450"/>
      <c r="Z8" s="450"/>
      <c r="AA8" s="450"/>
      <c r="AB8" s="450"/>
      <c r="AC8" s="450"/>
      <c r="AD8" s="450"/>
      <c r="AE8" s="450"/>
      <c r="AF8" s="450"/>
      <c r="AG8" s="450"/>
      <c r="AH8" s="450"/>
      <c r="AI8" s="450"/>
      <c r="AJ8" s="450"/>
      <c r="AK8" s="450"/>
      <c r="AL8" s="450"/>
      <c r="AM8" s="450"/>
      <c r="AN8" s="450"/>
      <c r="AO8" s="450"/>
      <c r="AP8" s="450"/>
      <c r="AQ8" s="450"/>
      <c r="AR8" s="450"/>
      <c r="AS8" s="450"/>
      <c r="AT8" s="450"/>
      <c r="AU8" s="450"/>
      <c r="AV8" s="450"/>
      <c r="AW8" s="450"/>
      <c r="AX8" s="450"/>
      <c r="AY8" s="450"/>
      <c r="AZ8" s="450"/>
      <c r="BA8" s="450"/>
      <c r="BB8" s="450"/>
      <c r="BC8" s="450"/>
      <c r="BD8" s="450"/>
      <c r="BE8" s="450"/>
      <c r="BF8" s="450"/>
      <c r="BG8" s="450"/>
      <c r="BH8" s="450"/>
      <c r="BI8" s="450"/>
      <c r="BJ8" s="450"/>
      <c r="BK8" s="450"/>
      <c r="BL8" s="450"/>
      <c r="BM8" s="450"/>
      <c r="BN8" s="450"/>
      <c r="BO8" s="450"/>
      <c r="BP8" s="450"/>
      <c r="BQ8" s="450"/>
      <c r="BR8" s="450"/>
      <c r="BS8" s="450"/>
      <c r="BT8" s="450"/>
      <c r="BU8" s="450"/>
      <c r="BV8" s="450"/>
      <c r="BW8" s="450"/>
      <c r="BX8" s="450"/>
      <c r="BY8" s="450"/>
      <c r="BZ8" s="450"/>
      <c r="CA8" s="450"/>
      <c r="CB8" s="450"/>
      <c r="CC8" s="450"/>
      <c r="CD8" s="450"/>
      <c r="CE8" s="450"/>
      <c r="CF8" s="450"/>
      <c r="CG8" s="450"/>
      <c r="CH8" s="450"/>
      <c r="CI8" s="450"/>
      <c r="CJ8" s="450"/>
      <c r="CK8" s="450"/>
      <c r="CL8" s="450"/>
      <c r="CM8" s="450"/>
      <c r="CN8" s="450"/>
      <c r="CO8" s="450"/>
      <c r="CP8" s="450"/>
      <c r="CQ8" s="450"/>
      <c r="CR8" s="450"/>
      <c r="CS8" s="450"/>
      <c r="CT8" s="450"/>
      <c r="CU8" s="450"/>
      <c r="CV8" s="450"/>
      <c r="CW8" s="450"/>
      <c r="CX8" s="450"/>
      <c r="CY8" s="450"/>
      <c r="CZ8" s="450"/>
      <c r="DA8" s="450"/>
      <c r="DB8" s="450"/>
      <c r="DC8" s="450"/>
      <c r="DD8" s="450"/>
      <c r="DE8" s="450"/>
      <c r="DF8" s="450"/>
      <c r="DG8" s="450"/>
      <c r="DH8" s="450"/>
      <c r="DI8" s="450"/>
      <c r="DJ8" s="450"/>
      <c r="DK8" s="450"/>
      <c r="DL8" s="450"/>
      <c r="DM8" s="450"/>
      <c r="DN8" s="450"/>
      <c r="DO8" s="450"/>
      <c r="DP8" s="450"/>
      <c r="DQ8" s="450"/>
      <c r="DR8" s="450"/>
      <c r="DS8" s="450"/>
      <c r="DT8" s="450"/>
      <c r="DU8" s="450"/>
      <c r="DV8" s="450"/>
      <c r="DW8" s="450"/>
      <c r="DX8" s="450"/>
      <c r="DY8" s="450"/>
      <c r="DZ8" s="450"/>
      <c r="EA8" s="450"/>
      <c r="EB8" s="450"/>
      <c r="EC8" s="450"/>
      <c r="ED8" s="450"/>
      <c r="EE8" s="450"/>
      <c r="EF8" s="454"/>
      <c r="EG8" s="454"/>
      <c r="EH8" s="454"/>
      <c r="EI8" s="454"/>
      <c r="EJ8" s="454"/>
      <c r="EK8" s="454"/>
      <c r="EL8" s="454"/>
      <c r="EM8" s="454"/>
      <c r="EN8" s="454"/>
      <c r="EO8" s="454"/>
      <c r="EP8" s="454"/>
      <c r="EQ8" s="454"/>
      <c r="ER8" s="454"/>
      <c r="ES8" s="454"/>
      <c r="ET8" s="454"/>
      <c r="EU8" s="581"/>
      <c r="EV8" s="581"/>
      <c r="EW8" s="581"/>
      <c r="EX8" s="581"/>
      <c r="EY8" s="581"/>
      <c r="EZ8" s="581"/>
      <c r="FA8" s="581"/>
      <c r="FB8" s="581"/>
      <c r="FC8" s="581"/>
      <c r="FD8" s="581"/>
      <c r="FE8" s="581"/>
    </row>
    <row r="9" spans="1:161">
      <c r="A9" s="450"/>
      <c r="B9" s="451"/>
      <c r="C9" s="450"/>
      <c r="D9" s="450"/>
      <c r="E9" s="450"/>
      <c r="F9" s="464"/>
      <c r="G9" s="450"/>
      <c r="H9" s="450"/>
      <c r="I9" s="450"/>
      <c r="J9" s="450"/>
      <c r="K9" s="450"/>
      <c r="L9" s="450"/>
      <c r="M9" s="450"/>
      <c r="N9" s="582">
        <f>[1]Start!I26</f>
        <v>2024</v>
      </c>
      <c r="O9" s="450"/>
      <c r="P9" s="450"/>
      <c r="Q9" s="450"/>
      <c r="R9" s="450"/>
      <c r="S9" s="450"/>
      <c r="T9" s="450"/>
      <c r="U9" s="450"/>
      <c r="V9" s="450"/>
      <c r="W9" s="450"/>
      <c r="X9" s="450"/>
      <c r="Y9" s="450"/>
      <c r="Z9" s="450"/>
      <c r="AA9" s="450"/>
      <c r="AB9" s="450"/>
      <c r="AC9" s="450"/>
      <c r="AD9" s="450"/>
      <c r="AE9" s="450"/>
      <c r="AF9" s="450"/>
      <c r="AG9" s="450"/>
      <c r="AH9" s="450"/>
      <c r="AI9" s="450"/>
      <c r="AJ9" s="450"/>
      <c r="AK9" s="450"/>
      <c r="AL9" s="450"/>
      <c r="AM9" s="450"/>
      <c r="AN9" s="450"/>
      <c r="AO9" s="450"/>
      <c r="AP9" s="450"/>
      <c r="AQ9" s="450"/>
      <c r="AR9" s="450"/>
      <c r="AS9" s="450"/>
      <c r="AT9" s="450"/>
      <c r="AU9" s="450"/>
      <c r="AV9" s="450"/>
      <c r="AW9" s="450"/>
      <c r="AX9" s="450"/>
      <c r="AY9" s="450"/>
      <c r="AZ9" s="450"/>
      <c r="BA9" s="450"/>
      <c r="BB9" s="450"/>
      <c r="BC9" s="450"/>
      <c r="BD9" s="450"/>
      <c r="BE9" s="450"/>
      <c r="BF9" s="450"/>
      <c r="BG9" s="450"/>
      <c r="BH9" s="450"/>
      <c r="BI9" s="450"/>
      <c r="BJ9" s="450"/>
      <c r="BK9" s="450"/>
      <c r="BL9" s="450"/>
      <c r="BM9" s="450"/>
      <c r="BN9" s="450"/>
      <c r="BO9" s="450"/>
      <c r="BP9" s="450"/>
      <c r="BQ9" s="450"/>
      <c r="BR9" s="450"/>
      <c r="BS9" s="450"/>
      <c r="BT9" s="450"/>
      <c r="BU9" s="450"/>
      <c r="BV9" s="450"/>
      <c r="BW9" s="450"/>
      <c r="BX9" s="450"/>
      <c r="BY9" s="450"/>
      <c r="BZ9" s="450"/>
      <c r="CA9" s="450"/>
      <c r="CB9" s="450"/>
      <c r="CC9" s="450"/>
      <c r="CD9" s="450"/>
      <c r="CE9" s="450"/>
      <c r="CF9" s="450"/>
      <c r="CG9" s="450"/>
      <c r="CH9" s="450"/>
      <c r="CI9" s="450"/>
      <c r="CJ9" s="450"/>
      <c r="CK9" s="450"/>
      <c r="CL9" s="450"/>
      <c r="CM9" s="450"/>
      <c r="CN9" s="450"/>
      <c r="CO9" s="450"/>
      <c r="CP9" s="450"/>
      <c r="CQ9" s="450"/>
      <c r="CR9" s="450"/>
      <c r="CS9" s="450"/>
      <c r="CT9" s="450"/>
      <c r="CU9" s="450"/>
      <c r="CV9" s="450"/>
      <c r="CW9" s="450"/>
      <c r="CX9" s="450"/>
      <c r="CY9" s="450"/>
      <c r="CZ9" s="450"/>
      <c r="DA9" s="450"/>
      <c r="DB9" s="450"/>
      <c r="DC9" s="450"/>
      <c r="DD9" s="450"/>
      <c r="DE9" s="450"/>
      <c r="DF9" s="450"/>
      <c r="DG9" s="450"/>
      <c r="DH9" s="450"/>
      <c r="DI9" s="450"/>
      <c r="DJ9" s="450"/>
      <c r="DK9" s="450"/>
      <c r="DL9" s="450"/>
      <c r="DM9" s="450"/>
      <c r="DN9" s="450"/>
      <c r="DO9" s="450"/>
      <c r="DP9" s="450"/>
      <c r="DQ9" s="450"/>
      <c r="DR9" s="450"/>
      <c r="DS9" s="450"/>
      <c r="DT9" s="450"/>
      <c r="DU9" s="450"/>
      <c r="DV9" s="450"/>
      <c r="DW9" s="450"/>
      <c r="DX9" s="450"/>
      <c r="DY9" s="450"/>
      <c r="DZ9" s="450"/>
      <c r="EA9" s="450"/>
      <c r="EB9" s="450"/>
      <c r="EC9" s="450"/>
      <c r="ED9" s="450"/>
      <c r="EE9" s="450"/>
      <c r="EF9" s="454"/>
      <c r="EG9" s="454"/>
      <c r="EH9" s="454"/>
      <c r="EI9" s="454"/>
      <c r="EJ9" s="454"/>
      <c r="EK9" s="454"/>
      <c r="EL9" s="454"/>
      <c r="EM9" s="454"/>
      <c r="EN9" s="454"/>
      <c r="EO9" s="454"/>
      <c r="EP9" s="454"/>
      <c r="EQ9" s="454"/>
      <c r="ER9" s="454"/>
      <c r="ES9" s="454"/>
      <c r="ET9" s="454"/>
      <c r="EU9" s="581"/>
      <c r="EV9" s="581"/>
      <c r="EW9" s="581"/>
      <c r="EX9" s="581"/>
      <c r="EY9" s="581"/>
      <c r="EZ9" s="581"/>
      <c r="FA9" s="581"/>
      <c r="FB9" s="581"/>
      <c r="FC9" s="581"/>
      <c r="FD9" s="581"/>
      <c r="FE9" s="581"/>
    </row>
    <row r="10" spans="1:161">
      <c r="A10" s="450"/>
      <c r="B10" s="451"/>
      <c r="C10" s="450"/>
      <c r="D10" s="450"/>
      <c r="E10" s="450"/>
      <c r="F10" s="464"/>
      <c r="G10" s="450"/>
      <c r="H10" s="450"/>
      <c r="I10" s="450"/>
      <c r="J10" s="450"/>
      <c r="K10" s="450"/>
      <c r="L10" s="450"/>
      <c r="M10" s="450"/>
      <c r="N10" s="450"/>
      <c r="O10" s="450"/>
      <c r="P10" s="450"/>
      <c r="Q10" s="450"/>
      <c r="R10" s="450"/>
      <c r="S10" s="450"/>
      <c r="T10" s="450"/>
      <c r="U10" s="450"/>
      <c r="V10" s="450"/>
      <c r="W10" s="450"/>
      <c r="X10" s="450"/>
      <c r="Y10" s="450"/>
      <c r="Z10" s="450"/>
      <c r="AA10" s="450"/>
      <c r="AB10" s="450"/>
      <c r="AC10" s="450"/>
      <c r="AD10" s="450"/>
      <c r="AE10" s="450"/>
      <c r="AF10" s="450"/>
      <c r="AG10" s="450"/>
      <c r="AH10" s="450"/>
      <c r="AI10" s="450"/>
      <c r="AJ10" s="450"/>
      <c r="AK10" s="450"/>
      <c r="AL10" s="450"/>
      <c r="AM10" s="450"/>
      <c r="AN10" s="450"/>
      <c r="AO10" s="450"/>
      <c r="AP10" s="450"/>
      <c r="AQ10" s="450"/>
      <c r="AR10" s="450"/>
      <c r="AS10" s="450"/>
      <c r="AT10" s="450"/>
      <c r="AU10" s="450"/>
      <c r="AV10" s="450"/>
      <c r="AW10" s="450"/>
      <c r="AX10" s="450"/>
      <c r="AY10" s="450"/>
      <c r="AZ10" s="450"/>
      <c r="BA10" s="450"/>
      <c r="BB10" s="450"/>
      <c r="BC10" s="450"/>
      <c r="BD10" s="450"/>
      <c r="BE10" s="450"/>
      <c r="BF10" s="450"/>
      <c r="BG10" s="450"/>
      <c r="BH10" s="450"/>
      <c r="BI10" s="450"/>
      <c r="BJ10" s="450"/>
      <c r="BK10" s="450"/>
      <c r="BL10" s="450"/>
      <c r="BM10" s="450"/>
      <c r="BN10" s="450"/>
      <c r="BO10" s="450"/>
      <c r="BP10" s="450"/>
      <c r="BQ10" s="450"/>
      <c r="BR10" s="450"/>
      <c r="BS10" s="450"/>
      <c r="BT10" s="450"/>
      <c r="BU10" s="450"/>
      <c r="BV10" s="450"/>
      <c r="BW10" s="450"/>
      <c r="BX10" s="450"/>
      <c r="BY10" s="450"/>
      <c r="BZ10" s="450"/>
      <c r="CA10" s="450"/>
      <c r="CB10" s="450"/>
      <c r="CC10" s="450"/>
      <c r="CD10" s="450"/>
      <c r="CE10" s="450"/>
      <c r="CF10" s="450"/>
      <c r="CG10" s="450"/>
      <c r="CH10" s="450"/>
      <c r="CI10" s="450"/>
      <c r="CJ10" s="450"/>
      <c r="CK10" s="450"/>
      <c r="CL10" s="450"/>
      <c r="CM10" s="450"/>
      <c r="CN10" s="450"/>
      <c r="CO10" s="450"/>
      <c r="CP10" s="450"/>
      <c r="CQ10" s="450"/>
      <c r="CR10" s="450"/>
      <c r="CS10" s="450"/>
      <c r="CT10" s="450"/>
      <c r="CU10" s="450"/>
      <c r="CV10" s="450"/>
      <c r="CW10" s="450"/>
      <c r="CX10" s="450"/>
      <c r="CY10" s="450"/>
      <c r="CZ10" s="450"/>
      <c r="DA10" s="450"/>
      <c r="DB10" s="450"/>
      <c r="DC10" s="450"/>
      <c r="DD10" s="450"/>
      <c r="DE10" s="450"/>
      <c r="DF10" s="450"/>
      <c r="DG10" s="450"/>
      <c r="DH10" s="450"/>
      <c r="DI10" s="450"/>
      <c r="DJ10" s="450"/>
      <c r="DK10" s="450"/>
      <c r="DL10" s="450"/>
      <c r="DM10" s="450"/>
      <c r="DN10" s="450"/>
      <c r="DO10" s="450"/>
      <c r="DP10" s="450"/>
      <c r="DQ10" s="450"/>
      <c r="DR10" s="450"/>
      <c r="DS10" s="450"/>
      <c r="DT10" s="450"/>
      <c r="DU10" s="450"/>
      <c r="DV10" s="450"/>
      <c r="DW10" s="450"/>
      <c r="DX10" s="450"/>
      <c r="DY10" s="450"/>
      <c r="DZ10" s="450"/>
      <c r="EA10" s="450"/>
      <c r="EB10" s="450"/>
      <c r="EC10" s="450"/>
      <c r="ED10" s="450"/>
      <c r="EE10" s="450"/>
      <c r="EF10" s="454"/>
      <c r="EG10" s="454"/>
      <c r="EH10" s="454"/>
      <c r="EI10" s="454"/>
      <c r="EJ10" s="454"/>
      <c r="EK10" s="454"/>
      <c r="EL10" s="454"/>
      <c r="EM10" s="454"/>
      <c r="EN10" s="454"/>
      <c r="EO10" s="454"/>
      <c r="EP10" s="454"/>
      <c r="EQ10" s="454"/>
      <c r="ER10" s="454"/>
      <c r="ES10" s="454"/>
      <c r="ET10" s="454"/>
      <c r="EU10" s="581"/>
      <c r="EV10" s="581"/>
      <c r="EW10" s="581"/>
      <c r="EX10" s="581"/>
      <c r="EY10" s="581"/>
      <c r="EZ10" s="581"/>
      <c r="FA10" s="581"/>
      <c r="FB10" s="581"/>
      <c r="FC10" s="581"/>
      <c r="FD10" s="581"/>
      <c r="FE10" s="581"/>
    </row>
    <row r="11" spans="1:161" ht="15.75">
      <c r="A11" s="464" t="s">
        <v>411</v>
      </c>
      <c r="B11" s="450"/>
      <c r="C11" s="450"/>
      <c r="D11" s="472" t="s">
        <v>351</v>
      </c>
      <c r="E11" s="450"/>
      <c r="F11" s="464"/>
      <c r="G11" s="450"/>
      <c r="H11" s="450"/>
      <c r="I11" s="460"/>
      <c r="J11" s="460"/>
      <c r="K11" s="460"/>
      <c r="L11" s="457"/>
      <c r="M11" s="457"/>
      <c r="N11" s="450"/>
      <c r="O11" s="450"/>
      <c r="P11" s="450"/>
      <c r="Q11" s="450"/>
      <c r="R11" s="450"/>
      <c r="S11" s="450"/>
      <c r="T11" s="450"/>
      <c r="U11" s="450"/>
      <c r="V11" s="450"/>
      <c r="W11" s="450"/>
      <c r="X11" s="450"/>
      <c r="Y11" s="450"/>
      <c r="Z11" s="450"/>
      <c r="AA11" s="450"/>
      <c r="AB11" s="450"/>
      <c r="AC11" s="450"/>
      <c r="AD11" s="450"/>
      <c r="AE11" s="450"/>
      <c r="AF11" s="450"/>
      <c r="AG11" s="450"/>
      <c r="AH11" s="450"/>
      <c r="AI11" s="450"/>
      <c r="AJ11" s="450"/>
      <c r="AK11" s="450"/>
      <c r="AL11" s="450"/>
      <c r="AM11" s="450"/>
      <c r="AN11" s="450"/>
      <c r="AO11" s="450"/>
      <c r="AP11" s="450"/>
      <c r="AQ11" s="450"/>
      <c r="AR11" s="450"/>
      <c r="AS11" s="450"/>
      <c r="AT11" s="450"/>
      <c r="AU11" s="450"/>
      <c r="AV11" s="450"/>
      <c r="AW11" s="450"/>
      <c r="AX11" s="450"/>
      <c r="AY11" s="450"/>
      <c r="AZ11" s="450"/>
      <c r="BA11" s="450"/>
      <c r="BB11" s="450"/>
      <c r="BC11" s="450"/>
      <c r="BD11" s="450"/>
      <c r="BE11" s="450"/>
      <c r="BF11" s="450"/>
      <c r="BG11" s="450"/>
      <c r="BH11" s="450"/>
      <c r="BI11" s="450"/>
      <c r="BJ11" s="450"/>
      <c r="BK11" s="450"/>
      <c r="BL11" s="450"/>
      <c r="BM11" s="450"/>
      <c r="BN11" s="450"/>
      <c r="BO11" s="450"/>
      <c r="BP11" s="450"/>
      <c r="BQ11" s="450"/>
      <c r="BR11" s="450"/>
      <c r="BS11" s="450"/>
      <c r="BT11" s="450"/>
      <c r="BU11" s="450"/>
      <c r="BV11" s="450"/>
      <c r="BW11" s="450"/>
      <c r="BX11" s="450"/>
      <c r="BY11" s="450"/>
      <c r="BZ11" s="450"/>
      <c r="CA11" s="450"/>
      <c r="CB11" s="450"/>
      <c r="CC11" s="450"/>
      <c r="CD11" s="450"/>
      <c r="CE11" s="450"/>
      <c r="CF11" s="450"/>
      <c r="CG11" s="450"/>
      <c r="CH11" s="450"/>
      <c r="CI11" s="450"/>
      <c r="CJ11" s="450"/>
      <c r="CK11" s="450"/>
      <c r="CL11" s="450"/>
      <c r="CM11" s="450"/>
      <c r="CN11" s="450"/>
      <c r="CO11" s="450"/>
      <c r="CP11" s="450"/>
      <c r="CQ11" s="450"/>
      <c r="CR11" s="450"/>
      <c r="CS11" s="450"/>
      <c r="CT11" s="450"/>
      <c r="CU11" s="450"/>
      <c r="CV11" s="450"/>
      <c r="CW11" s="450"/>
      <c r="CX11" s="450"/>
      <c r="CY11" s="450"/>
      <c r="CZ11" s="450"/>
      <c r="DA11" s="450"/>
      <c r="DB11" s="450"/>
      <c r="DC11" s="450"/>
      <c r="DD11" s="450"/>
      <c r="DE11" s="450"/>
      <c r="DF11" s="450"/>
      <c r="DG11" s="450"/>
      <c r="DH11" s="450"/>
      <c r="DI11" s="450"/>
      <c r="DJ11" s="450"/>
      <c r="DK11" s="450"/>
      <c r="DL11" s="450"/>
      <c r="DM11" s="450"/>
      <c r="DN11" s="450"/>
      <c r="DO11" s="450"/>
      <c r="DP11" s="450"/>
      <c r="DQ11" s="450"/>
      <c r="DR11" s="450"/>
      <c r="DS11" s="450"/>
      <c r="DT11" s="450"/>
      <c r="DU11" s="450"/>
      <c r="DV11" s="450"/>
      <c r="DW11" s="450"/>
      <c r="DX11" s="450"/>
      <c r="DY11" s="450"/>
      <c r="DZ11" s="450"/>
      <c r="EA11" s="450"/>
      <c r="EB11" s="450"/>
      <c r="EC11" s="450"/>
      <c r="ED11" s="450"/>
      <c r="EE11" s="450"/>
      <c r="EF11" s="504"/>
      <c r="EG11" s="454"/>
      <c r="EH11" s="454"/>
      <c r="EI11" s="454"/>
      <c r="EJ11" s="454"/>
      <c r="EK11" s="454"/>
      <c r="EL11" s="454"/>
      <c r="EM11" s="454"/>
      <c r="EN11" s="454"/>
      <c r="EO11" s="454"/>
      <c r="EP11" s="454"/>
      <c r="EQ11" s="454"/>
      <c r="ER11" s="454"/>
      <c r="ES11" s="454"/>
      <c r="ET11" s="454"/>
      <c r="EU11" s="581"/>
      <c r="EV11" s="581"/>
      <c r="EW11" s="581"/>
      <c r="EX11" s="581"/>
      <c r="EY11" s="581"/>
      <c r="EZ11" s="581"/>
      <c r="FA11" s="581"/>
      <c r="FB11" s="581"/>
      <c r="FC11" s="581"/>
      <c r="FD11" s="581"/>
      <c r="FE11" s="581"/>
    </row>
    <row r="12" spans="1:161">
      <c r="A12" s="450"/>
      <c r="B12" s="475" t="s">
        <v>412</v>
      </c>
      <c r="C12" s="450"/>
      <c r="D12" s="450"/>
      <c r="E12" s="450"/>
      <c r="F12" s="464"/>
      <c r="G12" s="450"/>
      <c r="H12" s="450"/>
      <c r="I12" s="460"/>
      <c r="J12" s="460"/>
      <c r="K12" s="460"/>
      <c r="L12" s="460"/>
      <c r="M12" s="460"/>
      <c r="N12" s="450"/>
      <c r="O12" s="450"/>
      <c r="P12" s="450"/>
      <c r="Q12" s="450"/>
      <c r="R12" s="450"/>
      <c r="S12" s="450"/>
      <c r="T12" s="450"/>
      <c r="U12" s="450"/>
      <c r="V12" s="450"/>
      <c r="W12" s="450"/>
      <c r="X12" s="450"/>
      <c r="Y12" s="450"/>
      <c r="Z12" s="450"/>
      <c r="AA12" s="450"/>
      <c r="AB12" s="450"/>
      <c r="AC12" s="450"/>
      <c r="AD12" s="450"/>
      <c r="AE12" s="450"/>
      <c r="AF12" s="450"/>
      <c r="AG12" s="450"/>
      <c r="AH12" s="450"/>
      <c r="AI12" s="450"/>
      <c r="AJ12" s="450"/>
      <c r="AK12" s="450"/>
      <c r="AL12" s="450"/>
      <c r="AM12" s="450"/>
      <c r="AN12" s="450"/>
      <c r="AO12" s="450"/>
      <c r="AP12" s="450"/>
      <c r="AQ12" s="450"/>
      <c r="AR12" s="450"/>
      <c r="AS12" s="450"/>
      <c r="AT12" s="450"/>
      <c r="AU12" s="450"/>
      <c r="AV12" s="450"/>
      <c r="AW12" s="450"/>
      <c r="AX12" s="450"/>
      <c r="AY12" s="450"/>
      <c r="AZ12" s="450"/>
      <c r="BA12" s="450"/>
      <c r="BB12" s="450"/>
      <c r="BC12" s="450"/>
      <c r="BD12" s="450"/>
      <c r="BE12" s="450"/>
      <c r="BF12" s="450"/>
      <c r="BG12" s="450"/>
      <c r="BH12" s="450"/>
      <c r="BI12" s="450"/>
      <c r="BJ12" s="450"/>
      <c r="BK12" s="450"/>
      <c r="BL12" s="450"/>
      <c r="BM12" s="450"/>
      <c r="BN12" s="450"/>
      <c r="BO12" s="450"/>
      <c r="BP12" s="450"/>
      <c r="BQ12" s="450"/>
      <c r="BR12" s="450"/>
      <c r="BS12" s="450"/>
      <c r="BT12" s="450"/>
      <c r="BU12" s="450"/>
      <c r="BV12" s="450"/>
      <c r="BW12" s="450"/>
      <c r="BX12" s="450"/>
      <c r="BY12" s="450"/>
      <c r="BZ12" s="450"/>
      <c r="CA12" s="450"/>
      <c r="CB12" s="450"/>
      <c r="CC12" s="450"/>
      <c r="CD12" s="450"/>
      <c r="CE12" s="450"/>
      <c r="CF12" s="450"/>
      <c r="CG12" s="450"/>
      <c r="CH12" s="450"/>
      <c r="CI12" s="450"/>
      <c r="CJ12" s="450"/>
      <c r="CK12" s="450"/>
      <c r="CL12" s="450"/>
      <c r="CM12" s="450"/>
      <c r="CN12" s="450"/>
      <c r="CO12" s="450"/>
      <c r="CP12" s="450"/>
      <c r="CQ12" s="450"/>
      <c r="CR12" s="450"/>
      <c r="CS12" s="450"/>
      <c r="CT12" s="450"/>
      <c r="CU12" s="450"/>
      <c r="CV12" s="450"/>
      <c r="CW12" s="450"/>
      <c r="CX12" s="450"/>
      <c r="CY12" s="450"/>
      <c r="CZ12" s="450"/>
      <c r="DA12" s="450"/>
      <c r="DB12" s="450"/>
      <c r="DC12" s="450"/>
      <c r="DD12" s="450"/>
      <c r="DE12" s="450"/>
      <c r="DF12" s="450"/>
      <c r="DG12" s="450"/>
      <c r="DH12" s="450"/>
      <c r="DI12" s="450"/>
      <c r="DJ12" s="450"/>
      <c r="DK12" s="450"/>
      <c r="DL12" s="450"/>
      <c r="DM12" s="450"/>
      <c r="DN12" s="450"/>
      <c r="DO12" s="450"/>
      <c r="DP12" s="450"/>
      <c r="DQ12" s="450"/>
      <c r="DR12" s="450"/>
      <c r="DS12" s="450"/>
      <c r="DT12" s="450"/>
      <c r="DU12" s="450"/>
      <c r="DV12" s="450"/>
      <c r="DW12" s="450"/>
      <c r="DX12" s="450"/>
      <c r="DY12" s="450"/>
      <c r="DZ12" s="450"/>
      <c r="EA12" s="450"/>
      <c r="EB12" s="450"/>
      <c r="EC12" s="450"/>
      <c r="ED12" s="450"/>
      <c r="EE12" s="450"/>
      <c r="EF12" s="504"/>
      <c r="EG12" s="454"/>
      <c r="EH12" s="454"/>
      <c r="EI12" s="454"/>
      <c r="EJ12" s="454"/>
      <c r="EK12" s="454"/>
      <c r="EL12" s="454"/>
      <c r="EM12" s="454"/>
      <c r="EN12" s="454"/>
      <c r="EO12" s="454"/>
      <c r="EP12" s="454"/>
      <c r="EQ12" s="454"/>
      <c r="ER12" s="454"/>
      <c r="ES12" s="454"/>
      <c r="ET12" s="454"/>
      <c r="EU12" s="581"/>
      <c r="EV12" s="581"/>
      <c r="EW12" s="581"/>
      <c r="EX12" s="581"/>
      <c r="EY12" s="581"/>
      <c r="EZ12" s="581"/>
      <c r="FA12" s="581"/>
      <c r="FB12" s="581"/>
      <c r="FC12" s="581"/>
      <c r="FD12" s="581"/>
      <c r="FE12" s="581"/>
    </row>
    <row r="13" spans="1:161">
      <c r="A13" s="450"/>
      <c r="B13" s="475" t="s">
        <v>354</v>
      </c>
      <c r="C13" s="450"/>
      <c r="D13" s="450"/>
      <c r="E13" s="450"/>
      <c r="F13" s="464"/>
      <c r="G13" s="450"/>
      <c r="H13" s="450"/>
      <c r="I13" s="450"/>
      <c r="J13" s="450"/>
      <c r="K13" s="450"/>
      <c r="L13" s="450"/>
      <c r="M13" s="450"/>
      <c r="N13" s="450"/>
      <c r="O13" s="450"/>
      <c r="P13" s="450"/>
      <c r="Q13" s="450"/>
      <c r="R13" s="450"/>
      <c r="S13" s="450"/>
      <c r="T13" s="450"/>
      <c r="U13" s="450"/>
      <c r="V13" s="450"/>
      <c r="W13" s="450"/>
      <c r="X13" s="450"/>
      <c r="Y13" s="450"/>
      <c r="Z13" s="450"/>
      <c r="AA13" s="450"/>
      <c r="AB13" s="450"/>
      <c r="AC13" s="450"/>
      <c r="AD13" s="450"/>
      <c r="AE13" s="450"/>
      <c r="AF13" s="450"/>
      <c r="AG13" s="450"/>
      <c r="AH13" s="450"/>
      <c r="AI13" s="450"/>
      <c r="AJ13" s="450"/>
      <c r="AK13" s="450"/>
      <c r="AL13" s="450"/>
      <c r="AM13" s="450"/>
      <c r="AN13" s="450"/>
      <c r="AO13" s="450"/>
      <c r="AP13" s="450"/>
      <c r="AQ13" s="450"/>
      <c r="AR13" s="450"/>
      <c r="AS13" s="450"/>
      <c r="AT13" s="450"/>
      <c r="AU13" s="450"/>
      <c r="AV13" s="450"/>
      <c r="AW13" s="450"/>
      <c r="AX13" s="450"/>
      <c r="AY13" s="450"/>
      <c r="AZ13" s="450"/>
      <c r="BA13" s="450"/>
      <c r="BB13" s="450"/>
      <c r="BC13" s="450"/>
      <c r="BD13" s="450"/>
      <c r="BE13" s="450"/>
      <c r="BF13" s="450"/>
      <c r="BG13" s="450"/>
      <c r="BH13" s="450"/>
      <c r="BI13" s="450"/>
      <c r="BJ13" s="450"/>
      <c r="BK13" s="450"/>
      <c r="BL13" s="450"/>
      <c r="BM13" s="450"/>
      <c r="BN13" s="450"/>
      <c r="BO13" s="450"/>
      <c r="BP13" s="450"/>
      <c r="BQ13" s="450"/>
      <c r="BR13" s="450"/>
      <c r="BS13" s="450"/>
      <c r="BT13" s="450"/>
      <c r="BU13" s="450"/>
      <c r="BV13" s="450"/>
      <c r="BW13" s="450"/>
      <c r="BX13" s="450"/>
      <c r="BY13" s="450"/>
      <c r="BZ13" s="450"/>
      <c r="CA13" s="450"/>
      <c r="CB13" s="450"/>
      <c r="CC13" s="450"/>
      <c r="CD13" s="450"/>
      <c r="CE13" s="450"/>
      <c r="CF13" s="450"/>
      <c r="CG13" s="450"/>
      <c r="CH13" s="450"/>
      <c r="CI13" s="450"/>
      <c r="CJ13" s="450"/>
      <c r="CK13" s="450"/>
      <c r="CL13" s="450"/>
      <c r="CM13" s="450"/>
      <c r="CN13" s="450"/>
      <c r="CO13" s="450"/>
      <c r="CP13" s="450"/>
      <c r="CQ13" s="450"/>
      <c r="CR13" s="450"/>
      <c r="CS13" s="450"/>
      <c r="CT13" s="450"/>
      <c r="CU13" s="450"/>
      <c r="CV13" s="450"/>
      <c r="CW13" s="450"/>
      <c r="CX13" s="450"/>
      <c r="CY13" s="450"/>
      <c r="CZ13" s="450"/>
      <c r="DA13" s="450"/>
      <c r="DB13" s="450"/>
      <c r="DC13" s="450"/>
      <c r="DD13" s="450"/>
      <c r="DE13" s="450"/>
      <c r="DF13" s="450"/>
      <c r="DG13" s="450"/>
      <c r="DH13" s="450"/>
      <c r="DI13" s="450"/>
      <c r="DJ13" s="450"/>
      <c r="DK13" s="450"/>
      <c r="DL13" s="450"/>
      <c r="DM13" s="450"/>
      <c r="DN13" s="450"/>
      <c r="DO13" s="450"/>
      <c r="DP13" s="450"/>
      <c r="DQ13" s="450"/>
      <c r="DR13" s="450"/>
      <c r="DS13" s="450"/>
      <c r="DT13" s="450"/>
      <c r="DU13" s="450"/>
      <c r="DV13" s="450"/>
      <c r="DW13" s="450"/>
      <c r="DX13" s="450"/>
      <c r="DY13" s="450"/>
      <c r="DZ13" s="450"/>
      <c r="EA13" s="450"/>
      <c r="EB13" s="450"/>
      <c r="EC13" s="450"/>
      <c r="ED13" s="450"/>
      <c r="EE13" s="450"/>
      <c r="EF13" s="504"/>
      <c r="EG13" s="454"/>
      <c r="EH13" s="454"/>
      <c r="EI13" s="454"/>
      <c r="EJ13" s="454"/>
      <c r="EK13" s="454"/>
      <c r="EL13" s="454"/>
      <c r="EM13" s="454"/>
      <c r="EN13" s="454"/>
      <c r="EO13" s="454"/>
      <c r="EP13" s="454"/>
      <c r="EQ13" s="454"/>
      <c r="ER13" s="454"/>
      <c r="ES13" s="454"/>
      <c r="ET13" s="454"/>
      <c r="EU13" s="581"/>
      <c r="EV13" s="581"/>
      <c r="EW13" s="581"/>
      <c r="EX13" s="581"/>
      <c r="EY13" s="581"/>
      <c r="EZ13" s="581"/>
      <c r="FA13" s="581"/>
      <c r="FB13" s="581"/>
      <c r="FC13" s="581"/>
      <c r="FD13" s="581"/>
      <c r="FE13" s="581"/>
    </row>
    <row r="14" spans="1:161">
      <c r="A14" s="450"/>
      <c r="B14" s="475" t="s">
        <v>413</v>
      </c>
      <c r="C14" s="450"/>
      <c r="D14" s="450"/>
      <c r="E14" s="450"/>
      <c r="F14" s="464"/>
      <c r="G14" s="450"/>
      <c r="H14" s="450"/>
      <c r="I14" s="450"/>
      <c r="J14" s="450"/>
      <c r="K14" s="450"/>
      <c r="L14" s="450"/>
      <c r="M14" s="450"/>
      <c r="N14" s="450"/>
      <c r="O14" s="450"/>
      <c r="P14" s="450"/>
      <c r="Q14" s="450"/>
      <c r="R14" s="450"/>
      <c r="S14" s="450"/>
      <c r="T14" s="450"/>
      <c r="U14" s="450"/>
      <c r="V14" s="450"/>
      <c r="W14" s="450"/>
      <c r="X14" s="450"/>
      <c r="Y14" s="450"/>
      <c r="Z14" s="450"/>
      <c r="AA14" s="450"/>
      <c r="AB14" s="450"/>
      <c r="AC14" s="450"/>
      <c r="AD14" s="450"/>
      <c r="AE14" s="450"/>
      <c r="AF14" s="450"/>
      <c r="AG14" s="450"/>
      <c r="AH14" s="450"/>
      <c r="AI14" s="450"/>
      <c r="AJ14" s="450"/>
      <c r="AK14" s="450"/>
      <c r="AL14" s="450"/>
      <c r="AM14" s="450"/>
      <c r="AN14" s="450"/>
      <c r="AO14" s="450"/>
      <c r="AP14" s="450"/>
      <c r="AQ14" s="450"/>
      <c r="AR14" s="450"/>
      <c r="AS14" s="450"/>
      <c r="AT14" s="450"/>
      <c r="AU14" s="450"/>
      <c r="AV14" s="450"/>
      <c r="AW14" s="450"/>
      <c r="AX14" s="450"/>
      <c r="AY14" s="450"/>
      <c r="AZ14" s="450"/>
      <c r="BA14" s="450"/>
      <c r="BB14" s="450"/>
      <c r="BC14" s="450"/>
      <c r="BD14" s="450"/>
      <c r="BE14" s="450"/>
      <c r="BF14" s="450"/>
      <c r="BG14" s="450"/>
      <c r="BH14" s="450"/>
      <c r="BI14" s="450"/>
      <c r="BJ14" s="450"/>
      <c r="BK14" s="450"/>
      <c r="BL14" s="450"/>
      <c r="BM14" s="450"/>
      <c r="BN14" s="450"/>
      <c r="BO14" s="450"/>
      <c r="BP14" s="450"/>
      <c r="BQ14" s="450"/>
      <c r="BR14" s="450"/>
      <c r="BS14" s="450"/>
      <c r="BT14" s="450"/>
      <c r="BU14" s="450"/>
      <c r="BV14" s="450"/>
      <c r="BW14" s="450"/>
      <c r="BX14" s="450"/>
      <c r="BY14" s="450"/>
      <c r="BZ14" s="450"/>
      <c r="CA14" s="450"/>
      <c r="CB14" s="450"/>
      <c r="CC14" s="450"/>
      <c r="CD14" s="450"/>
      <c r="CE14" s="450"/>
      <c r="CF14" s="450"/>
      <c r="CG14" s="450"/>
      <c r="CH14" s="450"/>
      <c r="CI14" s="450"/>
      <c r="CJ14" s="450"/>
      <c r="CK14" s="450"/>
      <c r="CL14" s="450"/>
      <c r="CM14" s="450"/>
      <c r="CN14" s="450"/>
      <c r="CO14" s="450"/>
      <c r="CP14" s="450"/>
      <c r="CQ14" s="450"/>
      <c r="CR14" s="450"/>
      <c r="CS14" s="450"/>
      <c r="CT14" s="450"/>
      <c r="CU14" s="450"/>
      <c r="CV14" s="450"/>
      <c r="CW14" s="450"/>
      <c r="CX14" s="450"/>
      <c r="CY14" s="450"/>
      <c r="CZ14" s="450"/>
      <c r="DA14" s="450"/>
      <c r="DB14" s="450"/>
      <c r="DC14" s="450"/>
      <c r="DD14" s="450"/>
      <c r="DE14" s="450"/>
      <c r="DF14" s="450"/>
      <c r="DG14" s="450"/>
      <c r="DH14" s="450"/>
      <c r="DI14" s="450"/>
      <c r="DJ14" s="450"/>
      <c r="DK14" s="450"/>
      <c r="DL14" s="450"/>
      <c r="DM14" s="450"/>
      <c r="DN14" s="450"/>
      <c r="DO14" s="450"/>
      <c r="DP14" s="450"/>
      <c r="DQ14" s="450"/>
      <c r="DR14" s="450"/>
      <c r="DS14" s="450"/>
      <c r="DT14" s="450"/>
      <c r="DU14" s="450"/>
      <c r="DV14" s="450"/>
      <c r="DW14" s="450"/>
      <c r="DX14" s="450"/>
      <c r="DY14" s="450"/>
      <c r="DZ14" s="450"/>
      <c r="EA14" s="450"/>
      <c r="EB14" s="450"/>
      <c r="EC14" s="450"/>
      <c r="ED14" s="450"/>
      <c r="EE14" s="450"/>
      <c r="EF14" s="504"/>
      <c r="EG14" s="454"/>
      <c r="EH14" s="454"/>
      <c r="EI14" s="454"/>
      <c r="EJ14" s="454"/>
      <c r="EK14" s="454"/>
      <c r="EL14" s="454"/>
      <c r="EM14" s="454"/>
      <c r="EN14" s="454"/>
      <c r="EO14" s="454"/>
      <c r="EP14" s="454"/>
      <c r="EQ14" s="454"/>
      <c r="ER14" s="454"/>
      <c r="ES14" s="454"/>
      <c r="ET14" s="454"/>
      <c r="EU14" s="581"/>
      <c r="EV14" s="581"/>
      <c r="EW14" s="581"/>
      <c r="EX14" s="581"/>
      <c r="EY14" s="581"/>
      <c r="EZ14" s="581"/>
      <c r="FA14" s="581"/>
      <c r="FB14" s="581"/>
      <c r="FC14" s="581"/>
      <c r="FD14" s="581"/>
      <c r="FE14" s="581"/>
    </row>
    <row r="15" spans="1:161">
      <c r="A15" s="450"/>
      <c r="B15" s="475" t="s">
        <v>414</v>
      </c>
      <c r="C15" s="450"/>
      <c r="D15" s="450"/>
      <c r="E15" s="450"/>
      <c r="F15" s="464"/>
      <c r="G15" s="450"/>
      <c r="H15" s="450"/>
      <c r="I15" s="518" t="s">
        <v>415</v>
      </c>
      <c r="J15" s="471" t="s">
        <v>416</v>
      </c>
      <c r="K15" s="585"/>
      <c r="L15" s="586">
        <v>0</v>
      </c>
      <c r="M15" s="464" t="s">
        <v>417</v>
      </c>
      <c r="N15" s="450"/>
      <c r="O15" s="450"/>
      <c r="P15" s="450"/>
      <c r="Q15" s="450"/>
      <c r="R15" s="450"/>
      <c r="S15" s="450"/>
      <c r="T15" s="450"/>
      <c r="U15" s="450"/>
      <c r="V15" s="450"/>
      <c r="W15" s="450"/>
      <c r="X15" s="450"/>
      <c r="Y15" s="450"/>
      <c r="Z15" s="450"/>
      <c r="AA15" s="450"/>
      <c r="AB15" s="450"/>
      <c r="AC15" s="450"/>
      <c r="AD15" s="450"/>
      <c r="AE15" s="450"/>
      <c r="AF15" s="450"/>
      <c r="AG15" s="450"/>
      <c r="AH15" s="450"/>
      <c r="AI15" s="450"/>
      <c r="AJ15" s="450"/>
      <c r="AK15" s="450"/>
      <c r="AL15" s="450"/>
      <c r="AM15" s="450"/>
      <c r="AN15" s="450"/>
      <c r="AO15" s="450"/>
      <c r="AP15" s="450"/>
      <c r="AQ15" s="450"/>
      <c r="AR15" s="450"/>
      <c r="AS15" s="450"/>
      <c r="AT15" s="450"/>
      <c r="AU15" s="450"/>
      <c r="AV15" s="450"/>
      <c r="AW15" s="450"/>
      <c r="AX15" s="450"/>
      <c r="AY15" s="450"/>
      <c r="AZ15" s="450"/>
      <c r="BA15" s="450"/>
      <c r="BB15" s="450"/>
      <c r="BC15" s="450"/>
      <c r="BD15" s="450"/>
      <c r="BE15" s="450"/>
      <c r="BF15" s="450"/>
      <c r="BG15" s="450"/>
      <c r="BH15" s="450"/>
      <c r="BI15" s="450"/>
      <c r="BJ15" s="450"/>
      <c r="BK15" s="450"/>
      <c r="BL15" s="450"/>
      <c r="BM15" s="450"/>
      <c r="BN15" s="450"/>
      <c r="BO15" s="450"/>
      <c r="BP15" s="450"/>
      <c r="BQ15" s="450"/>
      <c r="BR15" s="450"/>
      <c r="BS15" s="450"/>
      <c r="BT15" s="450"/>
      <c r="BU15" s="450"/>
      <c r="BV15" s="450"/>
      <c r="BW15" s="450"/>
      <c r="BX15" s="450"/>
      <c r="BY15" s="450"/>
      <c r="BZ15" s="450"/>
      <c r="CA15" s="450"/>
      <c r="CB15" s="450"/>
      <c r="CC15" s="450"/>
      <c r="CD15" s="450"/>
      <c r="CE15" s="450"/>
      <c r="CF15" s="450"/>
      <c r="CG15" s="450"/>
      <c r="CH15" s="450"/>
      <c r="CI15" s="450"/>
      <c r="CJ15" s="450"/>
      <c r="CK15" s="450"/>
      <c r="CL15" s="450"/>
      <c r="CM15" s="450"/>
      <c r="CN15" s="450"/>
      <c r="CO15" s="450"/>
      <c r="CP15" s="450"/>
      <c r="CQ15" s="450"/>
      <c r="CR15" s="450"/>
      <c r="CS15" s="450"/>
      <c r="CT15" s="450"/>
      <c r="CU15" s="450"/>
      <c r="CV15" s="450"/>
      <c r="CW15" s="450"/>
      <c r="CX15" s="450"/>
      <c r="CY15" s="450"/>
      <c r="CZ15" s="450"/>
      <c r="DA15" s="450"/>
      <c r="DB15" s="450"/>
      <c r="DC15" s="450"/>
      <c r="DD15" s="450"/>
      <c r="DE15" s="450"/>
      <c r="DF15" s="450"/>
      <c r="DG15" s="450"/>
      <c r="DH15" s="450"/>
      <c r="DI15" s="450"/>
      <c r="DJ15" s="450"/>
      <c r="DK15" s="450"/>
      <c r="DL15" s="450"/>
      <c r="DM15" s="450"/>
      <c r="DN15" s="450"/>
      <c r="DO15" s="450"/>
      <c r="DP15" s="450"/>
      <c r="DQ15" s="450"/>
      <c r="DR15" s="450"/>
      <c r="DS15" s="450"/>
      <c r="DT15" s="450"/>
      <c r="DU15" s="450"/>
      <c r="DV15" s="450"/>
      <c r="DW15" s="450"/>
      <c r="DX15" s="450"/>
      <c r="DY15" s="450"/>
      <c r="DZ15" s="450"/>
      <c r="EA15" s="450"/>
      <c r="EB15" s="450"/>
      <c r="EC15" s="450"/>
      <c r="ED15" s="450"/>
      <c r="EE15" s="450"/>
      <c r="EF15" s="454"/>
      <c r="EG15" s="454"/>
      <c r="EH15" s="454"/>
      <c r="EI15" s="454"/>
      <c r="EJ15" s="454"/>
      <c r="EK15" s="454"/>
      <c r="EL15" s="454"/>
      <c r="EM15" s="454"/>
      <c r="EN15" s="454"/>
      <c r="EO15" s="454"/>
      <c r="EP15" s="454"/>
      <c r="EQ15" s="454"/>
      <c r="ER15" s="454"/>
      <c r="ES15" s="454"/>
      <c r="ET15" s="454"/>
      <c r="EU15" s="581"/>
      <c r="EV15" s="581"/>
      <c r="EW15" s="581"/>
      <c r="EX15" s="581"/>
      <c r="EY15" s="581"/>
      <c r="EZ15" s="581"/>
      <c r="FA15" s="581"/>
      <c r="FB15" s="581"/>
      <c r="FC15" s="581"/>
      <c r="FD15" s="581"/>
      <c r="FE15" s="581"/>
    </row>
    <row r="16" spans="1:161" ht="13.5" thickBot="1">
      <c r="A16" s="450"/>
      <c r="B16" s="451"/>
      <c r="C16" s="450"/>
      <c r="D16" s="450"/>
      <c r="E16" s="450"/>
      <c r="F16" s="464"/>
      <c r="G16" s="450"/>
      <c r="H16" s="450"/>
      <c r="I16" s="450"/>
      <c r="J16" s="587" t="s">
        <v>418</v>
      </c>
      <c r="K16" s="471"/>
      <c r="L16" s="586">
        <f>L15</f>
        <v>0</v>
      </c>
      <c r="M16" s="450" t="s">
        <v>419</v>
      </c>
      <c r="N16" s="450"/>
      <c r="O16" s="450"/>
      <c r="P16" s="450"/>
      <c r="Q16" s="450"/>
      <c r="R16" s="450"/>
      <c r="S16" s="450"/>
      <c r="T16" s="450"/>
      <c r="U16" s="450"/>
      <c r="V16" s="450"/>
      <c r="W16" s="450"/>
      <c r="X16" s="450"/>
      <c r="Y16" s="450"/>
      <c r="Z16" s="450"/>
      <c r="AA16" s="450"/>
      <c r="AB16" s="450"/>
      <c r="AC16" s="450"/>
      <c r="AD16" s="450"/>
      <c r="AE16" s="450"/>
      <c r="AF16" s="450"/>
      <c r="AG16" s="450"/>
      <c r="AH16" s="450"/>
      <c r="AI16" s="450"/>
      <c r="AJ16" s="450"/>
      <c r="AK16" s="450"/>
      <c r="AL16" s="450"/>
      <c r="AM16" s="450"/>
      <c r="AN16" s="450"/>
      <c r="AO16" s="450"/>
      <c r="AP16" s="450"/>
      <c r="AQ16" s="450"/>
      <c r="AR16" s="450"/>
      <c r="AS16" s="450"/>
      <c r="AT16" s="450"/>
      <c r="AU16" s="450"/>
      <c r="AV16" s="450"/>
      <c r="AW16" s="450"/>
      <c r="AX16" s="450"/>
      <c r="AY16" s="450"/>
      <c r="AZ16" s="450"/>
      <c r="BA16" s="450"/>
      <c r="BB16" s="450"/>
      <c r="BC16" s="450"/>
      <c r="BD16" s="450"/>
      <c r="BE16" s="450"/>
      <c r="BF16" s="450"/>
      <c r="BG16" s="450"/>
      <c r="BH16" s="450"/>
      <c r="BI16" s="450"/>
      <c r="BJ16" s="450"/>
      <c r="BK16" s="450"/>
      <c r="BL16" s="450"/>
      <c r="BM16" s="450"/>
      <c r="BN16" s="450"/>
      <c r="BO16" s="450"/>
      <c r="BP16" s="450"/>
      <c r="BQ16" s="450"/>
      <c r="BR16" s="450"/>
      <c r="BS16" s="450"/>
      <c r="BT16" s="450"/>
      <c r="BU16" s="450"/>
      <c r="BV16" s="450"/>
      <c r="BW16" s="450"/>
      <c r="BX16" s="450"/>
      <c r="BY16" s="450"/>
      <c r="BZ16" s="450"/>
      <c r="CA16" s="450"/>
      <c r="CB16" s="450"/>
      <c r="CC16" s="450"/>
      <c r="CD16" s="450"/>
      <c r="CE16" s="450"/>
      <c r="CF16" s="450"/>
      <c r="CG16" s="450"/>
      <c r="CH16" s="450"/>
      <c r="CI16" s="450"/>
      <c r="CJ16" s="450"/>
      <c r="CK16" s="450"/>
      <c r="CL16" s="450"/>
      <c r="CM16" s="450"/>
      <c r="CN16" s="450"/>
      <c r="CO16" s="450"/>
      <c r="CP16" s="450"/>
      <c r="CQ16" s="450"/>
      <c r="CR16" s="450"/>
      <c r="CS16" s="450"/>
      <c r="CT16" s="450"/>
      <c r="CU16" s="450"/>
      <c r="CV16" s="450"/>
      <c r="CW16" s="450"/>
      <c r="CX16" s="450"/>
      <c r="CY16" s="450"/>
      <c r="CZ16" s="450"/>
      <c r="DA16" s="450"/>
      <c r="DB16" s="450"/>
      <c r="DC16" s="450"/>
      <c r="DD16" s="450"/>
      <c r="DE16" s="450"/>
      <c r="DF16" s="450"/>
      <c r="DG16" s="450"/>
      <c r="DH16" s="450"/>
      <c r="DI16" s="450"/>
      <c r="DJ16" s="450"/>
      <c r="DK16" s="450"/>
      <c r="DL16" s="450"/>
      <c r="DM16" s="450"/>
      <c r="DN16" s="450"/>
      <c r="DO16" s="450"/>
      <c r="DP16" s="450"/>
      <c r="DQ16" s="450"/>
      <c r="DR16" s="450"/>
      <c r="DS16" s="450"/>
      <c r="DT16" s="450"/>
      <c r="DU16" s="450"/>
      <c r="DV16" s="450"/>
      <c r="DW16" s="450"/>
      <c r="DX16" s="450"/>
      <c r="DY16" s="450"/>
      <c r="DZ16" s="450"/>
      <c r="EA16" s="450"/>
      <c r="EB16" s="450"/>
      <c r="EC16" s="450"/>
      <c r="ED16" s="450"/>
      <c r="EE16" s="450"/>
      <c r="EF16" s="454"/>
      <c r="EG16" s="454"/>
      <c r="EH16" s="454"/>
      <c r="EI16" s="454"/>
      <c r="EJ16" s="454"/>
      <c r="EK16" s="454"/>
      <c r="EL16" s="454"/>
      <c r="EM16" s="454"/>
      <c r="EN16" s="454"/>
      <c r="EO16" s="454"/>
      <c r="EP16" s="454"/>
      <c r="EQ16" s="454"/>
      <c r="ER16" s="454"/>
      <c r="ES16" s="454"/>
      <c r="ET16" s="454"/>
      <c r="EU16" s="581"/>
      <c r="EV16" s="581"/>
      <c r="EW16" s="581"/>
      <c r="EX16" s="581"/>
      <c r="EY16" s="581"/>
      <c r="EZ16" s="581"/>
      <c r="FA16" s="581"/>
      <c r="FB16" s="581"/>
      <c r="FC16" s="581"/>
      <c r="FD16" s="581"/>
      <c r="FE16" s="581"/>
    </row>
    <row r="17" spans="1:161" ht="13.5" thickBot="1">
      <c r="A17" s="450"/>
      <c r="B17" s="476" t="s">
        <v>420</v>
      </c>
      <c r="C17" s="588"/>
      <c r="D17" s="477"/>
      <c r="E17" s="477"/>
      <c r="F17" s="477"/>
      <c r="G17" s="477"/>
      <c r="H17" s="477"/>
      <c r="I17" s="477"/>
      <c r="J17" s="477"/>
      <c r="K17" s="477"/>
      <c r="L17" s="477"/>
      <c r="M17" s="477"/>
      <c r="N17" s="589" t="str">
        <f>B17</f>
        <v>Payroll &amp; Related Expenses</v>
      </c>
      <c r="O17" s="477"/>
      <c r="P17" s="478"/>
      <c r="Q17" s="486"/>
      <c r="R17" s="486"/>
      <c r="S17" s="486"/>
      <c r="T17" s="486"/>
      <c r="U17" s="486"/>
      <c r="V17" s="486"/>
      <c r="W17" s="486"/>
      <c r="X17" s="486"/>
      <c r="Y17" s="486"/>
      <c r="Z17" s="486"/>
      <c r="AA17" s="486"/>
      <c r="AB17" s="486"/>
      <c r="AC17" s="486"/>
      <c r="AD17" s="486"/>
      <c r="AE17" s="486"/>
      <c r="AF17" s="486"/>
      <c r="AG17" s="486"/>
      <c r="AH17" s="486"/>
      <c r="AI17" s="486"/>
      <c r="AJ17" s="486"/>
      <c r="AK17" s="486"/>
      <c r="AL17" s="486"/>
      <c r="AM17" s="486"/>
      <c r="AN17" s="486"/>
      <c r="AO17" s="486"/>
      <c r="AP17" s="486"/>
      <c r="AQ17" s="486"/>
      <c r="AR17" s="486"/>
      <c r="AS17" s="486"/>
      <c r="AT17" s="486"/>
      <c r="AU17" s="486"/>
      <c r="AV17" s="486"/>
      <c r="AW17" s="486"/>
      <c r="AX17" s="486"/>
      <c r="AY17" s="486"/>
      <c r="AZ17" s="486"/>
      <c r="BA17" s="486"/>
      <c r="BB17" s="486"/>
      <c r="BC17" s="486"/>
      <c r="BD17" s="486"/>
      <c r="BE17" s="486"/>
      <c r="BF17" s="486"/>
      <c r="BG17" s="486"/>
      <c r="BH17" s="486"/>
      <c r="BI17" s="486"/>
      <c r="BJ17" s="486"/>
      <c r="BK17" s="486"/>
      <c r="BL17" s="486"/>
      <c r="BM17" s="486"/>
      <c r="BN17" s="486"/>
      <c r="BO17" s="486"/>
      <c r="BP17" s="486"/>
      <c r="BQ17" s="486"/>
      <c r="BR17" s="486"/>
      <c r="BS17" s="486"/>
      <c r="BT17" s="486"/>
      <c r="BU17" s="486"/>
      <c r="BV17" s="486"/>
      <c r="BW17" s="486"/>
      <c r="BX17" s="486"/>
      <c r="BY17" s="486"/>
      <c r="BZ17" s="486"/>
      <c r="CA17" s="486"/>
      <c r="CB17" s="486"/>
      <c r="CC17" s="486"/>
      <c r="CD17" s="486"/>
      <c r="CE17" s="486"/>
      <c r="CF17" s="486"/>
      <c r="CG17" s="486"/>
      <c r="CH17" s="486"/>
      <c r="CI17" s="486"/>
      <c r="CJ17" s="486"/>
      <c r="CK17" s="486"/>
      <c r="CL17" s="486"/>
      <c r="CM17" s="486"/>
      <c r="CN17" s="486"/>
      <c r="CO17" s="486"/>
      <c r="CP17" s="486"/>
      <c r="CQ17" s="486"/>
      <c r="CR17" s="486"/>
      <c r="CS17" s="486"/>
      <c r="CT17" s="486"/>
      <c r="CU17" s="486"/>
      <c r="CV17" s="486"/>
      <c r="CW17" s="486"/>
      <c r="CX17" s="486"/>
      <c r="CY17" s="486"/>
      <c r="CZ17" s="486"/>
      <c r="DA17" s="486"/>
      <c r="DB17" s="486"/>
      <c r="DC17" s="486"/>
      <c r="DD17" s="486"/>
      <c r="DE17" s="486"/>
      <c r="DF17" s="486"/>
      <c r="DG17" s="486"/>
      <c r="DH17" s="486"/>
      <c r="DI17" s="486"/>
      <c r="DJ17" s="486"/>
      <c r="DK17" s="486"/>
      <c r="DL17" s="486"/>
      <c r="DM17" s="486"/>
      <c r="DN17" s="486"/>
      <c r="DO17" s="486"/>
      <c r="DP17" s="486"/>
      <c r="DQ17" s="486"/>
      <c r="DR17" s="486"/>
      <c r="DS17" s="486"/>
      <c r="DT17" s="486"/>
      <c r="DU17" s="450"/>
      <c r="DV17" s="590" t="str">
        <f>B17</f>
        <v>Payroll &amp; Related Expenses</v>
      </c>
      <c r="DW17" s="588"/>
      <c r="DX17" s="477"/>
      <c r="DY17" s="477"/>
      <c r="DZ17" s="477"/>
      <c r="EA17" s="477"/>
      <c r="EB17" s="477"/>
      <c r="EC17" s="477"/>
      <c r="ED17" s="477"/>
      <c r="EE17" s="478"/>
      <c r="EF17" s="454"/>
      <c r="EG17" s="454"/>
      <c r="EH17" s="454"/>
      <c r="EI17" s="454"/>
      <c r="EJ17" s="454"/>
      <c r="EK17" s="454"/>
      <c r="EL17" s="454"/>
      <c r="EM17" s="454"/>
      <c r="EN17" s="454"/>
      <c r="EO17" s="454"/>
      <c r="EP17" s="454"/>
      <c r="EQ17" s="454"/>
      <c r="ER17" s="454"/>
      <c r="ES17" s="454"/>
      <c r="ET17" s="454"/>
      <c r="EU17" s="581"/>
      <c r="EV17" s="581"/>
      <c r="EW17" s="581"/>
      <c r="EX17" s="581"/>
      <c r="EY17" s="581"/>
      <c r="EZ17" s="581"/>
      <c r="FA17" s="581"/>
      <c r="FB17" s="581"/>
      <c r="FC17" s="581"/>
      <c r="FD17" s="581"/>
      <c r="FE17" s="581"/>
    </row>
    <row r="18" spans="1:161" ht="13.5" thickBot="1">
      <c r="A18" s="450"/>
      <c r="B18" s="591"/>
      <c r="C18" s="592"/>
      <c r="D18" s="486"/>
      <c r="E18" s="486"/>
      <c r="F18" s="486"/>
      <c r="G18" s="486"/>
      <c r="H18" s="486"/>
      <c r="I18" s="486"/>
      <c r="J18" s="486"/>
      <c r="K18" s="486"/>
      <c r="L18" s="486"/>
      <c r="M18" s="486"/>
      <c r="N18" s="486"/>
      <c r="O18" s="486"/>
      <c r="P18" s="487"/>
      <c r="Q18" s="486"/>
      <c r="R18" s="486"/>
      <c r="S18" s="486"/>
      <c r="T18" s="486"/>
      <c r="U18" s="486"/>
      <c r="V18" s="486"/>
      <c r="W18" s="486"/>
      <c r="X18" s="486"/>
      <c r="Y18" s="486"/>
      <c r="Z18" s="486"/>
      <c r="AA18" s="486"/>
      <c r="AB18" s="486"/>
      <c r="AC18" s="486"/>
      <c r="AD18" s="486"/>
      <c r="AE18" s="486"/>
      <c r="AF18" s="486"/>
      <c r="AG18" s="486"/>
      <c r="AH18" s="486"/>
      <c r="AI18" s="486"/>
      <c r="AJ18" s="486"/>
      <c r="AK18" s="486"/>
      <c r="AL18" s="486"/>
      <c r="AM18" s="486"/>
      <c r="AN18" s="486"/>
      <c r="AO18" s="486"/>
      <c r="AP18" s="486"/>
      <c r="AQ18" s="486"/>
      <c r="AR18" s="486"/>
      <c r="AS18" s="486"/>
      <c r="AT18" s="486"/>
      <c r="AU18" s="486"/>
      <c r="AV18" s="486"/>
      <c r="AW18" s="486"/>
      <c r="AX18" s="486"/>
      <c r="AY18" s="486"/>
      <c r="AZ18" s="486"/>
      <c r="BA18" s="486"/>
      <c r="BB18" s="486"/>
      <c r="BC18" s="486"/>
      <c r="BD18" s="486"/>
      <c r="BE18" s="486"/>
      <c r="BF18" s="486"/>
      <c r="BG18" s="486"/>
      <c r="BH18" s="486"/>
      <c r="BI18" s="486"/>
      <c r="BJ18" s="486"/>
      <c r="BK18" s="486"/>
      <c r="BL18" s="486"/>
      <c r="BM18" s="486"/>
      <c r="BN18" s="486"/>
      <c r="BO18" s="486"/>
      <c r="BP18" s="486"/>
      <c r="BQ18" s="486"/>
      <c r="BR18" s="486"/>
      <c r="BS18" s="486"/>
      <c r="BT18" s="486"/>
      <c r="BU18" s="486"/>
      <c r="BV18" s="486"/>
      <c r="BW18" s="486"/>
      <c r="BX18" s="486"/>
      <c r="BY18" s="486"/>
      <c r="BZ18" s="486"/>
      <c r="CA18" s="486"/>
      <c r="CB18" s="486"/>
      <c r="CC18" s="486"/>
      <c r="CD18" s="486"/>
      <c r="CE18" s="486"/>
      <c r="CF18" s="486"/>
      <c r="CG18" s="486"/>
      <c r="CH18" s="486"/>
      <c r="CI18" s="486"/>
      <c r="CJ18" s="486"/>
      <c r="CK18" s="486"/>
      <c r="CL18" s="486"/>
      <c r="CM18" s="486"/>
      <c r="CN18" s="486"/>
      <c r="CO18" s="486"/>
      <c r="CP18" s="486"/>
      <c r="CQ18" s="486"/>
      <c r="CR18" s="486"/>
      <c r="CS18" s="486"/>
      <c r="CT18" s="486"/>
      <c r="CU18" s="486"/>
      <c r="CV18" s="486"/>
      <c r="CW18" s="486"/>
      <c r="CX18" s="486"/>
      <c r="CY18" s="486"/>
      <c r="CZ18" s="486"/>
      <c r="DA18" s="486"/>
      <c r="DB18" s="486"/>
      <c r="DC18" s="486"/>
      <c r="DD18" s="486"/>
      <c r="DE18" s="486"/>
      <c r="DF18" s="486"/>
      <c r="DG18" s="486"/>
      <c r="DH18" s="486"/>
      <c r="DI18" s="486"/>
      <c r="DJ18" s="486"/>
      <c r="DK18" s="486"/>
      <c r="DL18" s="486"/>
      <c r="DM18" s="486"/>
      <c r="DN18" s="486"/>
      <c r="DO18" s="486"/>
      <c r="DP18" s="486"/>
      <c r="DQ18" s="486"/>
      <c r="DR18" s="486"/>
      <c r="DS18" s="486"/>
      <c r="DT18" s="486"/>
      <c r="DU18" s="450"/>
      <c r="DV18" s="521">
        <f>E5</f>
        <v>0</v>
      </c>
      <c r="DW18" s="522">
        <f>DV18+1</f>
        <v>1</v>
      </c>
      <c r="DX18" s="522">
        <f t="shared" ref="DX18:EE18" si="6">DW18+1</f>
        <v>2</v>
      </c>
      <c r="DY18" s="522">
        <f t="shared" si="6"/>
        <v>3</v>
      </c>
      <c r="DZ18" s="522">
        <f t="shared" si="6"/>
        <v>4</v>
      </c>
      <c r="EA18" s="522">
        <f t="shared" si="6"/>
        <v>5</v>
      </c>
      <c r="EB18" s="522">
        <f t="shared" si="6"/>
        <v>6</v>
      </c>
      <c r="EC18" s="522">
        <f t="shared" si="6"/>
        <v>7</v>
      </c>
      <c r="ED18" s="522">
        <f t="shared" si="6"/>
        <v>8</v>
      </c>
      <c r="EE18" s="523">
        <f t="shared" si="6"/>
        <v>9</v>
      </c>
      <c r="EF18" s="454"/>
      <c r="EG18" s="454"/>
      <c r="EH18" s="454"/>
      <c r="EI18" s="454"/>
      <c r="EJ18" s="454"/>
      <c r="EK18" s="454"/>
      <c r="EL18" s="454"/>
      <c r="EM18" s="454"/>
      <c r="EN18" s="454"/>
      <c r="EO18" s="454"/>
      <c r="EP18" s="454"/>
      <c r="EQ18" s="454"/>
      <c r="ER18" s="454"/>
      <c r="ES18" s="454"/>
      <c r="ET18" s="454"/>
      <c r="EU18" s="581"/>
      <c r="EV18" s="581"/>
      <c r="EW18" s="581"/>
      <c r="EX18" s="581"/>
      <c r="EY18" s="581"/>
      <c r="EZ18" s="581"/>
      <c r="FA18" s="581"/>
      <c r="FB18" s="581"/>
      <c r="FC18" s="581"/>
      <c r="FD18" s="581"/>
      <c r="FE18" s="581"/>
    </row>
    <row r="19" spans="1:161">
      <c r="A19" s="450"/>
      <c r="B19" s="593"/>
      <c r="C19" s="477"/>
      <c r="D19" s="477"/>
      <c r="E19" s="477"/>
      <c r="F19" s="477"/>
      <c r="G19" s="477"/>
      <c r="H19" s="477"/>
      <c r="I19" s="477"/>
      <c r="J19" s="477"/>
      <c r="K19" s="477"/>
      <c r="L19" s="477"/>
      <c r="M19" s="477"/>
      <c r="N19" s="477"/>
      <c r="O19" s="477"/>
      <c r="P19" s="478"/>
      <c r="Q19" s="525"/>
      <c r="R19" s="477"/>
      <c r="S19" s="477"/>
      <c r="T19" s="477"/>
      <c r="U19" s="477"/>
      <c r="V19" s="477"/>
      <c r="W19" s="477"/>
      <c r="X19" s="477"/>
      <c r="Y19" s="477"/>
      <c r="Z19" s="477"/>
      <c r="AA19" s="477"/>
      <c r="AB19" s="477"/>
      <c r="AC19" s="477"/>
      <c r="AD19" s="477"/>
      <c r="AE19" s="477"/>
      <c r="AF19" s="477"/>
      <c r="AG19" s="477"/>
      <c r="AH19" s="477"/>
      <c r="AI19" s="477"/>
      <c r="AJ19" s="477"/>
      <c r="AK19" s="477"/>
      <c r="AL19" s="477"/>
      <c r="AM19" s="477"/>
      <c r="AN19" s="477"/>
      <c r="AO19" s="477"/>
      <c r="AP19" s="477"/>
      <c r="AQ19" s="477"/>
      <c r="AR19" s="477"/>
      <c r="AS19" s="477"/>
      <c r="AT19" s="477"/>
      <c r="AU19" s="477"/>
      <c r="AV19" s="477"/>
      <c r="AW19" s="477"/>
      <c r="AX19" s="477"/>
      <c r="AY19" s="477"/>
      <c r="AZ19" s="477"/>
      <c r="BA19" s="477"/>
      <c r="BB19" s="477"/>
      <c r="BC19" s="477"/>
      <c r="BD19" s="477"/>
      <c r="BE19" s="477"/>
      <c r="BF19" s="477"/>
      <c r="BG19" s="477"/>
      <c r="BH19" s="477"/>
      <c r="BI19" s="477"/>
      <c r="BJ19" s="477"/>
      <c r="BK19" s="477"/>
      <c r="BL19" s="478"/>
      <c r="BM19" s="477"/>
      <c r="BN19" s="477"/>
      <c r="BO19" s="477"/>
      <c r="BP19" s="477"/>
      <c r="BQ19" s="477"/>
      <c r="BR19" s="477"/>
      <c r="BS19" s="477"/>
      <c r="BT19" s="477"/>
      <c r="BU19" s="477"/>
      <c r="BV19" s="477"/>
      <c r="BW19" s="477"/>
      <c r="BX19" s="478"/>
      <c r="BY19" s="477"/>
      <c r="BZ19" s="477"/>
      <c r="CA19" s="477"/>
      <c r="CB19" s="477"/>
      <c r="CC19" s="477"/>
      <c r="CD19" s="477"/>
      <c r="CE19" s="477"/>
      <c r="CF19" s="477"/>
      <c r="CG19" s="477"/>
      <c r="CH19" s="477"/>
      <c r="CI19" s="477"/>
      <c r="CJ19" s="478"/>
      <c r="CK19" s="477"/>
      <c r="CL19" s="477"/>
      <c r="CM19" s="477"/>
      <c r="CN19" s="477"/>
      <c r="CO19" s="477"/>
      <c r="CP19" s="477"/>
      <c r="CQ19" s="477"/>
      <c r="CR19" s="477"/>
      <c r="CS19" s="477"/>
      <c r="CT19" s="477"/>
      <c r="CU19" s="477"/>
      <c r="CV19" s="478"/>
      <c r="CW19" s="477"/>
      <c r="CX19" s="477"/>
      <c r="CY19" s="477"/>
      <c r="CZ19" s="477"/>
      <c r="DA19" s="477"/>
      <c r="DB19" s="477"/>
      <c r="DC19" s="477"/>
      <c r="DD19" s="477"/>
      <c r="DE19" s="477"/>
      <c r="DF19" s="477"/>
      <c r="DG19" s="477"/>
      <c r="DH19" s="478"/>
      <c r="DI19" s="477"/>
      <c r="DJ19" s="477"/>
      <c r="DK19" s="477"/>
      <c r="DL19" s="477"/>
      <c r="DM19" s="477"/>
      <c r="DN19" s="477"/>
      <c r="DO19" s="477"/>
      <c r="DP19" s="477"/>
      <c r="DQ19" s="477"/>
      <c r="DR19" s="477"/>
      <c r="DS19" s="477"/>
      <c r="DT19" s="478"/>
      <c r="DU19" s="450"/>
      <c r="DV19" s="492"/>
      <c r="DW19" s="486"/>
      <c r="DX19" s="486"/>
      <c r="DY19" s="486"/>
      <c r="DZ19" s="486"/>
      <c r="EA19" s="486"/>
      <c r="EB19" s="486"/>
      <c r="EC19" s="486"/>
      <c r="ED19" s="486"/>
      <c r="EE19" s="487"/>
      <c r="EF19" s="454"/>
      <c r="EG19" s="454"/>
      <c r="EH19" s="454"/>
      <c r="EI19" s="454"/>
      <c r="EJ19" s="454"/>
      <c r="EK19" s="454"/>
      <c r="EL19" s="454"/>
      <c r="EM19" s="454"/>
      <c r="EN19" s="454"/>
      <c r="EO19" s="454"/>
      <c r="EP19" s="454"/>
      <c r="EQ19" s="454"/>
      <c r="ER19" s="454"/>
      <c r="ES19" s="454"/>
      <c r="ET19" s="454"/>
      <c r="EU19" s="581"/>
      <c r="EV19" s="581"/>
      <c r="EW19" s="581"/>
      <c r="EX19" s="581"/>
      <c r="EY19" s="581"/>
      <c r="EZ19" s="581"/>
      <c r="FA19" s="581"/>
      <c r="FB19" s="581"/>
      <c r="FC19" s="581"/>
      <c r="FD19" s="581"/>
      <c r="FE19" s="581"/>
    </row>
    <row r="20" spans="1:161">
      <c r="A20" s="450"/>
      <c r="B20" s="493" t="str">
        <f>B17</f>
        <v>Payroll &amp; Related Expenses</v>
      </c>
      <c r="C20" s="486"/>
      <c r="D20" s="544">
        <f>-IS!J59</f>
        <v>0</v>
      </c>
      <c r="E20" s="540"/>
      <c r="F20" s="486"/>
      <c r="G20" s="486"/>
      <c r="H20" s="486"/>
      <c r="I20" s="486"/>
      <c r="J20" s="486"/>
      <c r="K20" s="486"/>
      <c r="L20" s="486"/>
      <c r="M20" s="594"/>
      <c r="N20" s="594"/>
      <c r="O20" s="594"/>
      <c r="P20" s="595"/>
      <c r="Q20" s="1147"/>
      <c r="R20" s="594"/>
      <c r="S20" s="594"/>
      <c r="T20" s="594"/>
      <c r="U20" s="594"/>
      <c r="V20" s="594"/>
      <c r="W20" s="594"/>
      <c r="X20" s="594"/>
      <c r="Y20" s="594"/>
      <c r="Z20" s="594"/>
      <c r="AA20" s="594"/>
      <c r="AB20" s="594"/>
      <c r="AC20" s="594"/>
      <c r="AD20" s="594"/>
      <c r="AE20" s="594"/>
      <c r="AF20" s="594"/>
      <c r="AG20" s="594"/>
      <c r="AH20" s="594"/>
      <c r="AI20" s="594"/>
      <c r="AJ20" s="594"/>
      <c r="AK20" s="594"/>
      <c r="AL20" s="594"/>
      <c r="AM20" s="594"/>
      <c r="AN20" s="594"/>
      <c r="AO20" s="594"/>
      <c r="AP20" s="594"/>
      <c r="AQ20" s="594"/>
      <c r="AR20" s="594"/>
      <c r="AS20" s="594"/>
      <c r="AT20" s="594"/>
      <c r="AU20" s="594"/>
      <c r="AV20" s="594"/>
      <c r="AW20" s="594"/>
      <c r="AX20" s="594"/>
      <c r="AY20" s="594"/>
      <c r="AZ20" s="594"/>
      <c r="BA20" s="594"/>
      <c r="BB20" s="594"/>
      <c r="BC20" s="594"/>
      <c r="BD20" s="594"/>
      <c r="BE20" s="594"/>
      <c r="BF20" s="594"/>
      <c r="BG20" s="594"/>
      <c r="BH20" s="594"/>
      <c r="BI20" s="594"/>
      <c r="BJ20" s="594"/>
      <c r="BK20" s="594"/>
      <c r="BL20" s="595"/>
      <c r="BM20" s="594"/>
      <c r="BN20" s="594"/>
      <c r="BO20" s="594"/>
      <c r="BP20" s="594"/>
      <c r="BQ20" s="594"/>
      <c r="BR20" s="594"/>
      <c r="BS20" s="594"/>
      <c r="BT20" s="594"/>
      <c r="BU20" s="594"/>
      <c r="BV20" s="594"/>
      <c r="BW20" s="594"/>
      <c r="BX20" s="595"/>
      <c r="BY20" s="594"/>
      <c r="BZ20" s="594"/>
      <c r="CA20" s="594"/>
      <c r="CB20" s="594"/>
      <c r="CC20" s="594"/>
      <c r="CD20" s="594"/>
      <c r="CE20" s="594"/>
      <c r="CF20" s="594"/>
      <c r="CG20" s="594"/>
      <c r="CH20" s="594"/>
      <c r="CI20" s="594"/>
      <c r="CJ20" s="595"/>
      <c r="CK20" s="594"/>
      <c r="CL20" s="594"/>
      <c r="CM20" s="594"/>
      <c r="CN20" s="594"/>
      <c r="CO20" s="594"/>
      <c r="CP20" s="594"/>
      <c r="CQ20" s="594"/>
      <c r="CR20" s="594"/>
      <c r="CS20" s="594"/>
      <c r="CT20" s="594"/>
      <c r="CU20" s="594"/>
      <c r="CV20" s="595"/>
      <c r="CW20" s="594"/>
      <c r="CX20" s="594"/>
      <c r="CY20" s="594"/>
      <c r="CZ20" s="594"/>
      <c r="DA20" s="594"/>
      <c r="DB20" s="594"/>
      <c r="DC20" s="594"/>
      <c r="DD20" s="594"/>
      <c r="DE20" s="594"/>
      <c r="DF20" s="594"/>
      <c r="DG20" s="594"/>
      <c r="DH20" s="595"/>
      <c r="DI20" s="594"/>
      <c r="DJ20" s="594"/>
      <c r="DK20" s="594"/>
      <c r="DL20" s="594"/>
      <c r="DM20" s="594"/>
      <c r="DN20" s="594"/>
      <c r="DO20" s="594"/>
      <c r="DP20" s="594"/>
      <c r="DQ20" s="594"/>
      <c r="DR20" s="594"/>
      <c r="DS20" s="594"/>
      <c r="DT20" s="595"/>
      <c r="DU20" s="450"/>
      <c r="DV20" s="536">
        <f>DV23</f>
        <v>0</v>
      </c>
      <c r="DW20" s="596">
        <f>-SUM(IS!V59:AG59)</f>
        <v>0</v>
      </c>
      <c r="DX20" s="596">
        <f>-SUM(IS!AH59:AS59)</f>
        <v>0</v>
      </c>
      <c r="DY20" s="596">
        <f>-SUM(IS!AT59:BE59)</f>
        <v>0</v>
      </c>
      <c r="DZ20" s="596">
        <f>-SUM(IS!BF59:BQ59)</f>
        <v>0</v>
      </c>
      <c r="EA20" s="596">
        <f>-SUM(IS!BR59:CC59)</f>
        <v>0</v>
      </c>
      <c r="EB20" s="596">
        <f>-SUM(IS!CD59:CO59)</f>
        <v>0</v>
      </c>
      <c r="EC20" s="596">
        <f>-SUM(IS!CP59:DA59)</f>
        <v>0</v>
      </c>
      <c r="ED20" s="596">
        <f>-SUM(IS!DB59:DM59)</f>
        <v>0</v>
      </c>
      <c r="EE20" s="596">
        <f>-SUM(IS!DN59:DY59)</f>
        <v>0</v>
      </c>
      <c r="EF20" s="454"/>
      <c r="EG20" s="454"/>
      <c r="EH20" s="454"/>
      <c r="EI20" s="454"/>
      <c r="EJ20" s="454"/>
      <c r="EK20" s="454"/>
      <c r="EL20" s="454"/>
      <c r="EM20" s="454"/>
      <c r="EN20" s="454"/>
      <c r="EO20" s="454"/>
      <c r="EP20" s="454"/>
      <c r="EQ20" s="454"/>
      <c r="ER20" s="454"/>
      <c r="ES20" s="454"/>
      <c r="ET20" s="454"/>
      <c r="EU20" s="581"/>
      <c r="EV20" s="581"/>
      <c r="EW20" s="581"/>
      <c r="EX20" s="581"/>
      <c r="EY20" s="581"/>
      <c r="EZ20" s="581"/>
      <c r="FA20" s="581"/>
      <c r="FB20" s="581"/>
      <c r="FC20" s="581"/>
      <c r="FD20" s="581"/>
      <c r="FE20" s="581"/>
    </row>
    <row r="21" spans="1:161" ht="13.5" thickBot="1">
      <c r="A21" s="450"/>
      <c r="B21" s="490"/>
      <c r="C21" s="486"/>
      <c r="D21" s="486"/>
      <c r="E21" s="1164">
        <f>'Model Input'!D6</f>
        <v>0</v>
      </c>
      <c r="F21" s="1164">
        <f>E21</f>
        <v>0</v>
      </c>
      <c r="G21" s="1164">
        <f t="shared" ref="G21:P21" si="7">F21</f>
        <v>0</v>
      </c>
      <c r="H21" s="1164">
        <f t="shared" si="7"/>
        <v>0</v>
      </c>
      <c r="I21" s="1164">
        <f t="shared" si="7"/>
        <v>0</v>
      </c>
      <c r="J21" s="1164">
        <f t="shared" si="7"/>
        <v>0</v>
      </c>
      <c r="K21" s="1164">
        <f t="shared" si="7"/>
        <v>0</v>
      </c>
      <c r="L21" s="1164">
        <f t="shared" si="7"/>
        <v>0</v>
      </c>
      <c r="M21" s="1164">
        <f t="shared" si="7"/>
        <v>0</v>
      </c>
      <c r="N21" s="1164">
        <f t="shared" si="7"/>
        <v>0</v>
      </c>
      <c r="O21" s="1164">
        <f t="shared" si="7"/>
        <v>0</v>
      </c>
      <c r="P21" s="1164">
        <f t="shared" si="7"/>
        <v>0</v>
      </c>
      <c r="Q21" s="1165">
        <f>P21+1</f>
        <v>1</v>
      </c>
      <c r="R21" s="1164">
        <f>Q21</f>
        <v>1</v>
      </c>
      <c r="S21" s="1164">
        <f t="shared" ref="S21:AB21" si="8">R21</f>
        <v>1</v>
      </c>
      <c r="T21" s="1164">
        <f t="shared" si="8"/>
        <v>1</v>
      </c>
      <c r="U21" s="1164">
        <f t="shared" si="8"/>
        <v>1</v>
      </c>
      <c r="V21" s="1164">
        <f t="shared" si="8"/>
        <v>1</v>
      </c>
      <c r="W21" s="1164">
        <f t="shared" si="8"/>
        <v>1</v>
      </c>
      <c r="X21" s="1164">
        <f t="shared" si="8"/>
        <v>1</v>
      </c>
      <c r="Y21" s="1164">
        <f t="shared" si="8"/>
        <v>1</v>
      </c>
      <c r="Z21" s="1164">
        <f t="shared" si="8"/>
        <v>1</v>
      </c>
      <c r="AA21" s="1164">
        <f t="shared" si="8"/>
        <v>1</v>
      </c>
      <c r="AB21" s="1164">
        <f t="shared" si="8"/>
        <v>1</v>
      </c>
      <c r="AC21" s="1164">
        <f>AB21+1</f>
        <v>2</v>
      </c>
      <c r="AD21" s="1164">
        <f>AC21</f>
        <v>2</v>
      </c>
      <c r="AE21" s="1164">
        <f t="shared" ref="AE21:AN21" si="9">AD21</f>
        <v>2</v>
      </c>
      <c r="AF21" s="1164">
        <f t="shared" si="9"/>
        <v>2</v>
      </c>
      <c r="AG21" s="1164">
        <f t="shared" si="9"/>
        <v>2</v>
      </c>
      <c r="AH21" s="1164">
        <f t="shared" si="9"/>
        <v>2</v>
      </c>
      <c r="AI21" s="1164">
        <f t="shared" si="9"/>
        <v>2</v>
      </c>
      <c r="AJ21" s="1164">
        <f t="shared" si="9"/>
        <v>2</v>
      </c>
      <c r="AK21" s="1164">
        <f t="shared" si="9"/>
        <v>2</v>
      </c>
      <c r="AL21" s="1164">
        <f t="shared" si="9"/>
        <v>2</v>
      </c>
      <c r="AM21" s="1164">
        <f t="shared" si="9"/>
        <v>2</v>
      </c>
      <c r="AN21" s="1164">
        <f t="shared" si="9"/>
        <v>2</v>
      </c>
      <c r="AO21" s="1164">
        <f>AN21+1</f>
        <v>3</v>
      </c>
      <c r="AP21" s="1164">
        <f>AO21</f>
        <v>3</v>
      </c>
      <c r="AQ21" s="1164">
        <f t="shared" ref="AQ21:AZ21" si="10">AP21</f>
        <v>3</v>
      </c>
      <c r="AR21" s="1164">
        <f t="shared" si="10"/>
        <v>3</v>
      </c>
      <c r="AS21" s="1164">
        <f t="shared" si="10"/>
        <v>3</v>
      </c>
      <c r="AT21" s="1164">
        <f t="shared" si="10"/>
        <v>3</v>
      </c>
      <c r="AU21" s="1164">
        <f t="shared" si="10"/>
        <v>3</v>
      </c>
      <c r="AV21" s="1164">
        <f t="shared" si="10"/>
        <v>3</v>
      </c>
      <c r="AW21" s="1164">
        <f t="shared" si="10"/>
        <v>3</v>
      </c>
      <c r="AX21" s="1164">
        <f t="shared" si="10"/>
        <v>3</v>
      </c>
      <c r="AY21" s="1164">
        <f t="shared" si="10"/>
        <v>3</v>
      </c>
      <c r="AZ21" s="1164">
        <f t="shared" si="10"/>
        <v>3</v>
      </c>
      <c r="BA21" s="1164">
        <f>AZ21+1</f>
        <v>4</v>
      </c>
      <c r="BB21" s="1164">
        <f>BA21</f>
        <v>4</v>
      </c>
      <c r="BC21" s="1164">
        <f t="shared" ref="BC21:BL21" si="11">BB21</f>
        <v>4</v>
      </c>
      <c r="BD21" s="1164">
        <f t="shared" si="11"/>
        <v>4</v>
      </c>
      <c r="BE21" s="1164">
        <f t="shared" si="11"/>
        <v>4</v>
      </c>
      <c r="BF21" s="1164">
        <f t="shared" si="11"/>
        <v>4</v>
      </c>
      <c r="BG21" s="1164">
        <f t="shared" si="11"/>
        <v>4</v>
      </c>
      <c r="BH21" s="1164">
        <f t="shared" si="11"/>
        <v>4</v>
      </c>
      <c r="BI21" s="1164">
        <f t="shared" si="11"/>
        <v>4</v>
      </c>
      <c r="BJ21" s="1164">
        <f t="shared" si="11"/>
        <v>4</v>
      </c>
      <c r="BK21" s="1164">
        <f t="shared" si="11"/>
        <v>4</v>
      </c>
      <c r="BL21" s="1164">
        <f t="shared" si="11"/>
        <v>4</v>
      </c>
      <c r="BM21" s="1164">
        <f>BL21+1</f>
        <v>5</v>
      </c>
      <c r="BN21" s="1164">
        <f>BM21</f>
        <v>5</v>
      </c>
      <c r="BO21" s="1164">
        <f t="shared" ref="BO21:BX21" si="12">BN21</f>
        <v>5</v>
      </c>
      <c r="BP21" s="1164">
        <f t="shared" si="12"/>
        <v>5</v>
      </c>
      <c r="BQ21" s="1164">
        <f t="shared" si="12"/>
        <v>5</v>
      </c>
      <c r="BR21" s="1164">
        <f t="shared" si="12"/>
        <v>5</v>
      </c>
      <c r="BS21" s="1164">
        <f t="shared" si="12"/>
        <v>5</v>
      </c>
      <c r="BT21" s="1164">
        <f t="shared" si="12"/>
        <v>5</v>
      </c>
      <c r="BU21" s="1164">
        <f t="shared" si="12"/>
        <v>5</v>
      </c>
      <c r="BV21" s="1164">
        <f t="shared" si="12"/>
        <v>5</v>
      </c>
      <c r="BW21" s="1164">
        <f t="shared" si="12"/>
        <v>5</v>
      </c>
      <c r="BX21" s="1164">
        <f t="shared" si="12"/>
        <v>5</v>
      </c>
      <c r="BY21" s="1164">
        <f>BX21+1</f>
        <v>6</v>
      </c>
      <c r="BZ21" s="1164">
        <f>BY21</f>
        <v>6</v>
      </c>
      <c r="CA21" s="1164">
        <f t="shared" ref="CA21:CJ21" si="13">BZ21</f>
        <v>6</v>
      </c>
      <c r="CB21" s="1164">
        <f t="shared" si="13"/>
        <v>6</v>
      </c>
      <c r="CC21" s="1164">
        <f t="shared" si="13"/>
        <v>6</v>
      </c>
      <c r="CD21" s="1164">
        <f t="shared" si="13"/>
        <v>6</v>
      </c>
      <c r="CE21" s="1164">
        <f t="shared" si="13"/>
        <v>6</v>
      </c>
      <c r="CF21" s="1164">
        <f t="shared" si="13"/>
        <v>6</v>
      </c>
      <c r="CG21" s="1164">
        <f t="shared" si="13"/>
        <v>6</v>
      </c>
      <c r="CH21" s="1164">
        <f t="shared" si="13"/>
        <v>6</v>
      </c>
      <c r="CI21" s="1164">
        <f t="shared" si="13"/>
        <v>6</v>
      </c>
      <c r="CJ21" s="1164">
        <f t="shared" si="13"/>
        <v>6</v>
      </c>
      <c r="CK21" s="1164">
        <f>CJ21+1</f>
        <v>7</v>
      </c>
      <c r="CL21" s="1164">
        <f>CK21</f>
        <v>7</v>
      </c>
      <c r="CM21" s="1164">
        <f t="shared" ref="CM21:CV21" si="14">CL21</f>
        <v>7</v>
      </c>
      <c r="CN21" s="1164">
        <f t="shared" si="14"/>
        <v>7</v>
      </c>
      <c r="CO21" s="1164">
        <f t="shared" si="14"/>
        <v>7</v>
      </c>
      <c r="CP21" s="1164">
        <f t="shared" si="14"/>
        <v>7</v>
      </c>
      <c r="CQ21" s="1164">
        <f t="shared" si="14"/>
        <v>7</v>
      </c>
      <c r="CR21" s="1164">
        <f t="shared" si="14"/>
        <v>7</v>
      </c>
      <c r="CS21" s="1164">
        <f t="shared" si="14"/>
        <v>7</v>
      </c>
      <c r="CT21" s="1164">
        <f t="shared" si="14"/>
        <v>7</v>
      </c>
      <c r="CU21" s="1164">
        <f t="shared" si="14"/>
        <v>7</v>
      </c>
      <c r="CV21" s="1164">
        <f t="shared" si="14"/>
        <v>7</v>
      </c>
      <c r="CW21" s="1164">
        <f>CV21+1</f>
        <v>8</v>
      </c>
      <c r="CX21" s="1164">
        <f>CW21</f>
        <v>8</v>
      </c>
      <c r="CY21" s="1164">
        <f t="shared" ref="CY21:DH21" si="15">CX21</f>
        <v>8</v>
      </c>
      <c r="CZ21" s="1164">
        <f t="shared" si="15"/>
        <v>8</v>
      </c>
      <c r="DA21" s="1164">
        <f t="shared" si="15"/>
        <v>8</v>
      </c>
      <c r="DB21" s="1164">
        <f t="shared" si="15"/>
        <v>8</v>
      </c>
      <c r="DC21" s="1164">
        <f t="shared" si="15"/>
        <v>8</v>
      </c>
      <c r="DD21" s="1164">
        <f t="shared" si="15"/>
        <v>8</v>
      </c>
      <c r="DE21" s="1164">
        <f t="shared" si="15"/>
        <v>8</v>
      </c>
      <c r="DF21" s="1164">
        <f t="shared" si="15"/>
        <v>8</v>
      </c>
      <c r="DG21" s="1164">
        <f t="shared" si="15"/>
        <v>8</v>
      </c>
      <c r="DH21" s="1164">
        <f t="shared" si="15"/>
        <v>8</v>
      </c>
      <c r="DI21" s="1164">
        <f>DH21+1</f>
        <v>9</v>
      </c>
      <c r="DJ21" s="1164">
        <f>DI21</f>
        <v>9</v>
      </c>
      <c r="DK21" s="1164">
        <f t="shared" ref="DK21:DT21" si="16">DJ21</f>
        <v>9</v>
      </c>
      <c r="DL21" s="1164">
        <f t="shared" si="16"/>
        <v>9</v>
      </c>
      <c r="DM21" s="1164">
        <f t="shared" si="16"/>
        <v>9</v>
      </c>
      <c r="DN21" s="1164">
        <f t="shared" si="16"/>
        <v>9</v>
      </c>
      <c r="DO21" s="1164">
        <f t="shared" si="16"/>
        <v>9</v>
      </c>
      <c r="DP21" s="1164">
        <f t="shared" si="16"/>
        <v>9</v>
      </c>
      <c r="DQ21" s="1164">
        <f t="shared" si="16"/>
        <v>9</v>
      </c>
      <c r="DR21" s="1164">
        <f t="shared" si="16"/>
        <v>9</v>
      </c>
      <c r="DS21" s="1164">
        <f t="shared" si="16"/>
        <v>9</v>
      </c>
      <c r="DT21" s="1164">
        <f t="shared" si="16"/>
        <v>9</v>
      </c>
      <c r="DU21" s="450"/>
      <c r="DV21" s="597"/>
      <c r="DW21" s="545"/>
      <c r="DX21" s="545"/>
      <c r="DY21" s="545"/>
      <c r="DZ21" s="545"/>
      <c r="EA21" s="545"/>
      <c r="EB21" s="545"/>
      <c r="EC21" s="545"/>
      <c r="ED21" s="545"/>
      <c r="EE21" s="546"/>
      <c r="EF21" s="454"/>
      <c r="EG21" s="454"/>
      <c r="EH21" s="454"/>
      <c r="EI21" s="454"/>
      <c r="EJ21" s="454"/>
      <c r="EK21" s="454"/>
      <c r="EL21" s="454"/>
      <c r="EM21" s="454"/>
      <c r="EN21" s="454"/>
      <c r="EO21" s="454"/>
      <c r="EP21" s="454"/>
      <c r="EQ21" s="454"/>
      <c r="ER21" s="454"/>
      <c r="ES21" s="454"/>
      <c r="ET21" s="454"/>
      <c r="EU21" s="581"/>
      <c r="EV21" s="581"/>
      <c r="EW21" s="581"/>
      <c r="EX21" s="581"/>
      <c r="EY21" s="581"/>
      <c r="EZ21" s="581"/>
      <c r="FA21" s="581"/>
      <c r="FB21" s="581"/>
      <c r="FC21" s="581"/>
      <c r="FD21" s="581"/>
      <c r="FE21" s="581"/>
    </row>
    <row r="22" spans="1:161">
      <c r="A22" s="450"/>
      <c r="B22" s="490"/>
      <c r="C22" s="486"/>
      <c r="D22" s="498"/>
      <c r="E22" s="962" t="s">
        <v>431</v>
      </c>
      <c r="F22" s="962" t="s">
        <v>432</v>
      </c>
      <c r="G22" s="962" t="s">
        <v>433</v>
      </c>
      <c r="H22" s="962" t="s">
        <v>434</v>
      </c>
      <c r="I22" s="962" t="s">
        <v>267</v>
      </c>
      <c r="J22" s="962" t="s">
        <v>435</v>
      </c>
      <c r="K22" s="962" t="s">
        <v>436</v>
      </c>
      <c r="L22" s="962" t="s">
        <v>437</v>
      </c>
      <c r="M22" s="962" t="s">
        <v>438</v>
      </c>
      <c r="N22" s="962" t="s">
        <v>439</v>
      </c>
      <c r="O22" s="962" t="s">
        <v>440</v>
      </c>
      <c r="P22" s="963" t="s">
        <v>441</v>
      </c>
      <c r="Q22" s="1151" t="s">
        <v>431</v>
      </c>
      <c r="R22" s="1152" t="s">
        <v>432</v>
      </c>
      <c r="S22" s="1152" t="s">
        <v>433</v>
      </c>
      <c r="T22" s="1152" t="s">
        <v>434</v>
      </c>
      <c r="U22" s="1152" t="s">
        <v>267</v>
      </c>
      <c r="V22" s="1152" t="s">
        <v>435</v>
      </c>
      <c r="W22" s="1152" t="s">
        <v>436</v>
      </c>
      <c r="X22" s="1152" t="s">
        <v>437</v>
      </c>
      <c r="Y22" s="1152" t="s">
        <v>438</v>
      </c>
      <c r="Z22" s="1152" t="s">
        <v>439</v>
      </c>
      <c r="AA22" s="1152" t="s">
        <v>440</v>
      </c>
      <c r="AB22" s="1153" t="s">
        <v>441</v>
      </c>
      <c r="AC22" s="1154" t="s">
        <v>431</v>
      </c>
      <c r="AD22" s="1154" t="s">
        <v>432</v>
      </c>
      <c r="AE22" s="1154" t="s">
        <v>433</v>
      </c>
      <c r="AF22" s="1154" t="s">
        <v>434</v>
      </c>
      <c r="AG22" s="1154" t="s">
        <v>267</v>
      </c>
      <c r="AH22" s="1154" t="s">
        <v>435</v>
      </c>
      <c r="AI22" s="1154" t="s">
        <v>436</v>
      </c>
      <c r="AJ22" s="1154" t="s">
        <v>437</v>
      </c>
      <c r="AK22" s="1154" t="s">
        <v>438</v>
      </c>
      <c r="AL22" s="1154" t="s">
        <v>439</v>
      </c>
      <c r="AM22" s="1154" t="s">
        <v>440</v>
      </c>
      <c r="AN22" s="1155" t="s">
        <v>441</v>
      </c>
      <c r="AO22" s="1152" t="s">
        <v>431</v>
      </c>
      <c r="AP22" s="1152" t="s">
        <v>432</v>
      </c>
      <c r="AQ22" s="1152" t="s">
        <v>433</v>
      </c>
      <c r="AR22" s="1152" t="s">
        <v>434</v>
      </c>
      <c r="AS22" s="1152" t="s">
        <v>267</v>
      </c>
      <c r="AT22" s="1152" t="s">
        <v>435</v>
      </c>
      <c r="AU22" s="1152" t="s">
        <v>436</v>
      </c>
      <c r="AV22" s="1152" t="s">
        <v>437</v>
      </c>
      <c r="AW22" s="1152" t="s">
        <v>438</v>
      </c>
      <c r="AX22" s="1152" t="s">
        <v>439</v>
      </c>
      <c r="AY22" s="1152" t="s">
        <v>440</v>
      </c>
      <c r="AZ22" s="1153" t="s">
        <v>441</v>
      </c>
      <c r="BA22" s="1154" t="s">
        <v>431</v>
      </c>
      <c r="BB22" s="1154" t="s">
        <v>432</v>
      </c>
      <c r="BC22" s="1154" t="s">
        <v>433</v>
      </c>
      <c r="BD22" s="1154" t="s">
        <v>434</v>
      </c>
      <c r="BE22" s="1154" t="s">
        <v>267</v>
      </c>
      <c r="BF22" s="1154" t="s">
        <v>435</v>
      </c>
      <c r="BG22" s="1154" t="s">
        <v>436</v>
      </c>
      <c r="BH22" s="1154" t="s">
        <v>437</v>
      </c>
      <c r="BI22" s="1154" t="s">
        <v>438</v>
      </c>
      <c r="BJ22" s="1154" t="s">
        <v>439</v>
      </c>
      <c r="BK22" s="1154" t="s">
        <v>440</v>
      </c>
      <c r="BL22" s="1155" t="s">
        <v>441</v>
      </c>
      <c r="BM22" s="1154" t="s">
        <v>431</v>
      </c>
      <c r="BN22" s="1154" t="s">
        <v>432</v>
      </c>
      <c r="BO22" s="1154" t="s">
        <v>433</v>
      </c>
      <c r="BP22" s="1154" t="s">
        <v>434</v>
      </c>
      <c r="BQ22" s="1154" t="s">
        <v>267</v>
      </c>
      <c r="BR22" s="1154" t="s">
        <v>435</v>
      </c>
      <c r="BS22" s="1154" t="s">
        <v>436</v>
      </c>
      <c r="BT22" s="1154" t="s">
        <v>437</v>
      </c>
      <c r="BU22" s="1154" t="s">
        <v>438</v>
      </c>
      <c r="BV22" s="1154" t="s">
        <v>439</v>
      </c>
      <c r="BW22" s="1154" t="s">
        <v>440</v>
      </c>
      <c r="BX22" s="1155" t="s">
        <v>441</v>
      </c>
      <c r="BY22" s="1154" t="s">
        <v>431</v>
      </c>
      <c r="BZ22" s="1154" t="s">
        <v>432</v>
      </c>
      <c r="CA22" s="1154" t="s">
        <v>433</v>
      </c>
      <c r="CB22" s="1154" t="s">
        <v>434</v>
      </c>
      <c r="CC22" s="1154" t="s">
        <v>267</v>
      </c>
      <c r="CD22" s="1154" t="s">
        <v>435</v>
      </c>
      <c r="CE22" s="1154" t="s">
        <v>436</v>
      </c>
      <c r="CF22" s="1154" t="s">
        <v>437</v>
      </c>
      <c r="CG22" s="1154" t="s">
        <v>438</v>
      </c>
      <c r="CH22" s="1154" t="s">
        <v>439</v>
      </c>
      <c r="CI22" s="1154" t="s">
        <v>440</v>
      </c>
      <c r="CJ22" s="1155" t="s">
        <v>441</v>
      </c>
      <c r="CK22" s="1154" t="s">
        <v>431</v>
      </c>
      <c r="CL22" s="1154" t="s">
        <v>432</v>
      </c>
      <c r="CM22" s="1154" t="s">
        <v>433</v>
      </c>
      <c r="CN22" s="1154" t="s">
        <v>434</v>
      </c>
      <c r="CO22" s="1154" t="s">
        <v>267</v>
      </c>
      <c r="CP22" s="1154" t="s">
        <v>435</v>
      </c>
      <c r="CQ22" s="1154" t="s">
        <v>436</v>
      </c>
      <c r="CR22" s="1154" t="s">
        <v>437</v>
      </c>
      <c r="CS22" s="1154" t="s">
        <v>438</v>
      </c>
      <c r="CT22" s="1154" t="s">
        <v>439</v>
      </c>
      <c r="CU22" s="1154" t="s">
        <v>440</v>
      </c>
      <c r="CV22" s="1155" t="s">
        <v>441</v>
      </c>
      <c r="CW22" s="1154" t="s">
        <v>431</v>
      </c>
      <c r="CX22" s="1154" t="s">
        <v>432</v>
      </c>
      <c r="CY22" s="1154" t="s">
        <v>433</v>
      </c>
      <c r="CZ22" s="1154" t="s">
        <v>434</v>
      </c>
      <c r="DA22" s="1154" t="s">
        <v>267</v>
      </c>
      <c r="DB22" s="1154" t="s">
        <v>435</v>
      </c>
      <c r="DC22" s="1154" t="s">
        <v>436</v>
      </c>
      <c r="DD22" s="1154" t="s">
        <v>437</v>
      </c>
      <c r="DE22" s="1154" t="s">
        <v>438</v>
      </c>
      <c r="DF22" s="1154" t="s">
        <v>439</v>
      </c>
      <c r="DG22" s="1154" t="s">
        <v>440</v>
      </c>
      <c r="DH22" s="1155" t="s">
        <v>441</v>
      </c>
      <c r="DI22" s="1154" t="s">
        <v>431</v>
      </c>
      <c r="DJ22" s="1154" t="s">
        <v>432</v>
      </c>
      <c r="DK22" s="1154" t="s">
        <v>433</v>
      </c>
      <c r="DL22" s="1154" t="s">
        <v>434</v>
      </c>
      <c r="DM22" s="1154" t="s">
        <v>267</v>
      </c>
      <c r="DN22" s="1154" t="s">
        <v>435</v>
      </c>
      <c r="DO22" s="1154" t="s">
        <v>436</v>
      </c>
      <c r="DP22" s="1154" t="s">
        <v>437</v>
      </c>
      <c r="DQ22" s="1154" t="s">
        <v>438</v>
      </c>
      <c r="DR22" s="1154" t="s">
        <v>439</v>
      </c>
      <c r="DS22" s="1154" t="s">
        <v>440</v>
      </c>
      <c r="DT22" s="1155" t="s">
        <v>441</v>
      </c>
      <c r="DU22" s="450"/>
      <c r="DV22" s="597"/>
      <c r="DW22" s="545"/>
      <c r="DX22" s="545"/>
      <c r="DY22" s="545"/>
      <c r="DZ22" s="545"/>
      <c r="EA22" s="545"/>
      <c r="EB22" s="545"/>
      <c r="EC22" s="545"/>
      <c r="ED22" s="545"/>
      <c r="EE22" s="546"/>
      <c r="EF22" s="454"/>
      <c r="EG22" s="454"/>
      <c r="EH22" s="454"/>
      <c r="EI22" s="454"/>
      <c r="EJ22" s="454"/>
      <c r="EK22" s="454"/>
      <c r="EL22" s="454"/>
      <c r="EM22" s="454"/>
      <c r="EN22" s="454"/>
      <c r="EO22" s="454"/>
      <c r="EP22" s="454"/>
      <c r="EQ22" s="454"/>
      <c r="ER22" s="454"/>
      <c r="ES22" s="454"/>
      <c r="ET22" s="454"/>
      <c r="EU22" s="581"/>
      <c r="EV22" s="581"/>
      <c r="EW22" s="581"/>
      <c r="EX22" s="581"/>
      <c r="EY22" s="581"/>
      <c r="EZ22" s="581"/>
      <c r="FA22" s="581"/>
      <c r="FB22" s="581"/>
      <c r="FC22" s="581"/>
      <c r="FD22" s="581"/>
      <c r="FE22" s="581"/>
    </row>
    <row r="23" spans="1:161">
      <c r="A23" s="450"/>
      <c r="B23" s="490" t="str">
        <f>B17</f>
        <v>Payroll &amp; Related Expenses</v>
      </c>
      <c r="C23" s="598" t="s">
        <v>421</v>
      </c>
      <c r="D23" s="486"/>
      <c r="E23" s="599">
        <f>D20</f>
        <v>0</v>
      </c>
      <c r="F23" s="599">
        <f>E23</f>
        <v>0</v>
      </c>
      <c r="G23" s="599">
        <f t="shared" ref="G23:P23" si="17">F23</f>
        <v>0</v>
      </c>
      <c r="H23" s="599">
        <f t="shared" si="17"/>
        <v>0</v>
      </c>
      <c r="I23" s="599">
        <f t="shared" si="17"/>
        <v>0</v>
      </c>
      <c r="J23" s="599">
        <f t="shared" si="17"/>
        <v>0</v>
      </c>
      <c r="K23" s="599">
        <f t="shared" si="17"/>
        <v>0</v>
      </c>
      <c r="L23" s="599">
        <f t="shared" si="17"/>
        <v>0</v>
      </c>
      <c r="M23" s="599">
        <f t="shared" si="17"/>
        <v>0</v>
      </c>
      <c r="N23" s="599">
        <f t="shared" si="17"/>
        <v>0</v>
      </c>
      <c r="O23" s="599">
        <f t="shared" si="17"/>
        <v>0</v>
      </c>
      <c r="P23" s="600">
        <f t="shared" si="17"/>
        <v>0</v>
      </c>
      <c r="Q23" s="1148">
        <f>-IS!V59</f>
        <v>0</v>
      </c>
      <c r="R23" s="1100">
        <f>-IS!W59</f>
        <v>0</v>
      </c>
      <c r="S23" s="1100">
        <f>-IS!X59</f>
        <v>0</v>
      </c>
      <c r="T23" s="1100">
        <f>-IS!Y59</f>
        <v>0</v>
      </c>
      <c r="U23" s="1100">
        <f>-IS!Z59</f>
        <v>0</v>
      </c>
      <c r="V23" s="1100">
        <f>-IS!AA59</f>
        <v>0</v>
      </c>
      <c r="W23" s="1100">
        <f>-IS!AB59</f>
        <v>0</v>
      </c>
      <c r="X23" s="1100">
        <f>-IS!AC59</f>
        <v>0</v>
      </c>
      <c r="Y23" s="1100">
        <f>-IS!AD59</f>
        <v>0</v>
      </c>
      <c r="Z23" s="1100">
        <f>-IS!AE59</f>
        <v>0</v>
      </c>
      <c r="AA23" s="1100">
        <f>-IS!AF59</f>
        <v>0</v>
      </c>
      <c r="AB23" s="1100">
        <f>-IS!AG59</f>
        <v>0</v>
      </c>
      <c r="AC23" s="599">
        <f>-IS!AH59</f>
        <v>0</v>
      </c>
      <c r="AD23" s="599">
        <f>-IS!AI59</f>
        <v>0</v>
      </c>
      <c r="AE23" s="599">
        <f>-IS!AJ59</f>
        <v>0</v>
      </c>
      <c r="AF23" s="599">
        <f>-IS!AK59</f>
        <v>0</v>
      </c>
      <c r="AG23" s="599">
        <f>-IS!AL59</f>
        <v>0</v>
      </c>
      <c r="AH23" s="599">
        <f>-IS!AM59</f>
        <v>0</v>
      </c>
      <c r="AI23" s="599">
        <f>-IS!AN59</f>
        <v>0</v>
      </c>
      <c r="AJ23" s="599">
        <f>-IS!AO59</f>
        <v>0</v>
      </c>
      <c r="AK23" s="599">
        <f>-IS!AP59</f>
        <v>0</v>
      </c>
      <c r="AL23" s="599">
        <f>-IS!AQ59</f>
        <v>0</v>
      </c>
      <c r="AM23" s="599">
        <f>-IS!AR59</f>
        <v>0</v>
      </c>
      <c r="AN23" s="599">
        <f>-IS!AS59</f>
        <v>0</v>
      </c>
      <c r="AO23" s="1100">
        <f>-IS!AT59</f>
        <v>0</v>
      </c>
      <c r="AP23" s="1100">
        <f>-IS!AU59</f>
        <v>0</v>
      </c>
      <c r="AQ23" s="1100">
        <f>-IS!AV59</f>
        <v>0</v>
      </c>
      <c r="AR23" s="1100">
        <f>-IS!AW59</f>
        <v>0</v>
      </c>
      <c r="AS23" s="1100">
        <f>-IS!AX59</f>
        <v>0</v>
      </c>
      <c r="AT23" s="1100">
        <f>-IS!AY59</f>
        <v>0</v>
      </c>
      <c r="AU23" s="1100">
        <f>-IS!AZ59</f>
        <v>0</v>
      </c>
      <c r="AV23" s="1100">
        <f>-IS!BA59</f>
        <v>0</v>
      </c>
      <c r="AW23" s="1100">
        <f>-IS!BB59</f>
        <v>0</v>
      </c>
      <c r="AX23" s="1100">
        <f>-IS!BC59</f>
        <v>0</v>
      </c>
      <c r="AY23" s="1100">
        <f>-IS!BD59</f>
        <v>0</v>
      </c>
      <c r="AZ23" s="1100">
        <f>-IS!BE59</f>
        <v>0</v>
      </c>
      <c r="BA23" s="599">
        <f>-IS!BF59</f>
        <v>0</v>
      </c>
      <c r="BB23" s="599">
        <f>-IS!BG59</f>
        <v>0</v>
      </c>
      <c r="BC23" s="599">
        <f>-IS!BH59</f>
        <v>0</v>
      </c>
      <c r="BD23" s="599">
        <f>-IS!BI59</f>
        <v>0</v>
      </c>
      <c r="BE23" s="599">
        <f>-IS!BJ59</f>
        <v>0</v>
      </c>
      <c r="BF23" s="599">
        <f>-IS!BK59</f>
        <v>0</v>
      </c>
      <c r="BG23" s="599">
        <f>-IS!BL59</f>
        <v>0</v>
      </c>
      <c r="BH23" s="599">
        <f>-IS!BM59</f>
        <v>0</v>
      </c>
      <c r="BI23" s="599">
        <f>-IS!BN59</f>
        <v>0</v>
      </c>
      <c r="BJ23" s="599">
        <f>-IS!BO59</f>
        <v>0</v>
      </c>
      <c r="BK23" s="599">
        <f>-IS!BP59</f>
        <v>0</v>
      </c>
      <c r="BL23" s="600">
        <f>-IS!BQ59</f>
        <v>0</v>
      </c>
      <c r="BM23" s="599">
        <f>-IS!BR59</f>
        <v>0</v>
      </c>
      <c r="BN23" s="599">
        <f>-IS!BS59</f>
        <v>0</v>
      </c>
      <c r="BO23" s="599">
        <f>-IS!BT59</f>
        <v>0</v>
      </c>
      <c r="BP23" s="599">
        <f>-IS!BU59</f>
        <v>0</v>
      </c>
      <c r="BQ23" s="599">
        <f>-IS!BV59</f>
        <v>0</v>
      </c>
      <c r="BR23" s="599">
        <f>-IS!BW59</f>
        <v>0</v>
      </c>
      <c r="BS23" s="599">
        <f>-IS!BX59</f>
        <v>0</v>
      </c>
      <c r="BT23" s="599">
        <f>-IS!BY59</f>
        <v>0</v>
      </c>
      <c r="BU23" s="599">
        <f>-IS!BZ59</f>
        <v>0</v>
      </c>
      <c r="BV23" s="599">
        <f>-IS!CA59</f>
        <v>0</v>
      </c>
      <c r="BW23" s="599">
        <f>-IS!CB59</f>
        <v>0</v>
      </c>
      <c r="BX23" s="600">
        <f>-IS!CC59</f>
        <v>0</v>
      </c>
      <c r="BY23" s="599">
        <f>-IS!CD59</f>
        <v>0</v>
      </c>
      <c r="BZ23" s="599">
        <f>-IS!CE59</f>
        <v>0</v>
      </c>
      <c r="CA23" s="599">
        <f>-IS!CF59</f>
        <v>0</v>
      </c>
      <c r="CB23" s="599">
        <f>-IS!CG59</f>
        <v>0</v>
      </c>
      <c r="CC23" s="599">
        <f>-IS!CH59</f>
        <v>0</v>
      </c>
      <c r="CD23" s="599">
        <f>-IS!CI59</f>
        <v>0</v>
      </c>
      <c r="CE23" s="599">
        <f>-IS!CJ59</f>
        <v>0</v>
      </c>
      <c r="CF23" s="599">
        <f>-IS!CK59</f>
        <v>0</v>
      </c>
      <c r="CG23" s="599">
        <f>-IS!CL59</f>
        <v>0</v>
      </c>
      <c r="CH23" s="599">
        <f>-IS!CM59</f>
        <v>0</v>
      </c>
      <c r="CI23" s="599">
        <f>-IS!CN59</f>
        <v>0</v>
      </c>
      <c r="CJ23" s="600">
        <f>-IS!CO59</f>
        <v>0</v>
      </c>
      <c r="CK23" s="599">
        <f>-IS!CP59</f>
        <v>0</v>
      </c>
      <c r="CL23" s="599">
        <f>-IS!CQ59</f>
        <v>0</v>
      </c>
      <c r="CM23" s="599">
        <f>-IS!CR59</f>
        <v>0</v>
      </c>
      <c r="CN23" s="599">
        <f>-IS!CS59</f>
        <v>0</v>
      </c>
      <c r="CO23" s="599">
        <f>-IS!CT59</f>
        <v>0</v>
      </c>
      <c r="CP23" s="599">
        <f>-IS!CU59</f>
        <v>0</v>
      </c>
      <c r="CQ23" s="599">
        <f>-IS!CV59</f>
        <v>0</v>
      </c>
      <c r="CR23" s="599">
        <f>-IS!CW59</f>
        <v>0</v>
      </c>
      <c r="CS23" s="599">
        <f>-IS!CX59</f>
        <v>0</v>
      </c>
      <c r="CT23" s="599">
        <f>-IS!CY59</f>
        <v>0</v>
      </c>
      <c r="CU23" s="599">
        <f>-IS!CZ59</f>
        <v>0</v>
      </c>
      <c r="CV23" s="600">
        <f>-IS!DA59</f>
        <v>0</v>
      </c>
      <c r="CW23" s="599">
        <f>-IS!DB59</f>
        <v>0</v>
      </c>
      <c r="CX23" s="599">
        <f>-IS!DC59</f>
        <v>0</v>
      </c>
      <c r="CY23" s="599">
        <f>-IS!DD59</f>
        <v>0</v>
      </c>
      <c r="CZ23" s="599">
        <f>-IS!DE59</f>
        <v>0</v>
      </c>
      <c r="DA23" s="599">
        <f>-IS!DF59</f>
        <v>0</v>
      </c>
      <c r="DB23" s="599">
        <f>-IS!DG59</f>
        <v>0</v>
      </c>
      <c r="DC23" s="599">
        <f>-IS!DH59</f>
        <v>0</v>
      </c>
      <c r="DD23" s="599">
        <f>-IS!DI59</f>
        <v>0</v>
      </c>
      <c r="DE23" s="599">
        <f>-IS!DJ59</f>
        <v>0</v>
      </c>
      <c r="DF23" s="599">
        <f>-IS!DK59</f>
        <v>0</v>
      </c>
      <c r="DG23" s="599">
        <f>-IS!DL59</f>
        <v>0</v>
      </c>
      <c r="DH23" s="600">
        <f>-IS!DM59</f>
        <v>0</v>
      </c>
      <c r="DI23" s="599">
        <f>-IS!DN59</f>
        <v>0</v>
      </c>
      <c r="DJ23" s="599">
        <f>-IS!DO59</f>
        <v>0</v>
      </c>
      <c r="DK23" s="599">
        <f>-IS!DP59</f>
        <v>0</v>
      </c>
      <c r="DL23" s="599">
        <f>-IS!DQ59</f>
        <v>0</v>
      </c>
      <c r="DM23" s="599">
        <f>-IS!DR59</f>
        <v>0</v>
      </c>
      <c r="DN23" s="599">
        <f>-IS!DS59</f>
        <v>0</v>
      </c>
      <c r="DO23" s="599">
        <f>-IS!DT59</f>
        <v>0</v>
      </c>
      <c r="DP23" s="599">
        <f>-IS!DU59</f>
        <v>0</v>
      </c>
      <c r="DQ23" s="599">
        <f>-IS!DV59</f>
        <v>0</v>
      </c>
      <c r="DR23" s="599">
        <f>-IS!DW59</f>
        <v>0</v>
      </c>
      <c r="DS23" s="599">
        <f>-IS!DX59</f>
        <v>0</v>
      </c>
      <c r="DT23" s="600">
        <f>-IS!DY59</f>
        <v>0</v>
      </c>
      <c r="DU23" s="450"/>
      <c r="DV23" s="601">
        <f>SUM(E23:P23)</f>
        <v>0</v>
      </c>
      <c r="DW23" s="599">
        <f>DW20</f>
        <v>0</v>
      </c>
      <c r="DX23" s="599">
        <f t="shared" ref="DX23:EE23" si="18">DX20</f>
        <v>0</v>
      </c>
      <c r="DY23" s="599">
        <f t="shared" si="18"/>
        <v>0</v>
      </c>
      <c r="DZ23" s="599">
        <f t="shared" si="18"/>
        <v>0</v>
      </c>
      <c r="EA23" s="599">
        <f t="shared" si="18"/>
        <v>0</v>
      </c>
      <c r="EB23" s="599">
        <f t="shared" si="18"/>
        <v>0</v>
      </c>
      <c r="EC23" s="599">
        <f t="shared" si="18"/>
        <v>0</v>
      </c>
      <c r="ED23" s="599">
        <f t="shared" si="18"/>
        <v>0</v>
      </c>
      <c r="EE23" s="600">
        <f t="shared" si="18"/>
        <v>0</v>
      </c>
      <c r="EF23" s="454" t="s">
        <v>422</v>
      </c>
      <c r="EG23" s="454"/>
      <c r="EH23" s="454"/>
      <c r="EI23" s="454"/>
      <c r="EJ23" s="454"/>
      <c r="EK23" s="454"/>
      <c r="EL23" s="454"/>
      <c r="EM23" s="454"/>
      <c r="EN23" s="454"/>
      <c r="EO23" s="454"/>
      <c r="EP23" s="454"/>
      <c r="EQ23" s="454"/>
      <c r="ER23" s="454"/>
      <c r="ES23" s="454"/>
      <c r="ET23" s="454"/>
      <c r="EU23" s="581"/>
      <c r="EV23" s="581"/>
      <c r="EW23" s="581"/>
      <c r="EX23" s="581"/>
      <c r="EY23" s="581"/>
      <c r="EZ23" s="581"/>
      <c r="FA23" s="581"/>
      <c r="FB23" s="581"/>
      <c r="FC23" s="581"/>
      <c r="FD23" s="581"/>
      <c r="FE23" s="581"/>
    </row>
    <row r="24" spans="1:161">
      <c r="A24" s="450"/>
      <c r="B24" s="490"/>
      <c r="C24" s="486"/>
      <c r="D24" s="486"/>
      <c r="E24" s="540"/>
      <c r="F24" s="540"/>
      <c r="G24" s="540"/>
      <c r="H24" s="540"/>
      <c r="I24" s="540"/>
      <c r="J24" s="540"/>
      <c r="K24" s="540"/>
      <c r="L24" s="540"/>
      <c r="M24" s="540"/>
      <c r="N24" s="540"/>
      <c r="O24" s="540"/>
      <c r="P24" s="541"/>
      <c r="Q24" s="1149"/>
      <c r="R24" s="1102"/>
      <c r="S24" s="1102"/>
      <c r="T24" s="1102"/>
      <c r="U24" s="1102"/>
      <c r="V24" s="1102"/>
      <c r="W24" s="1102"/>
      <c r="X24" s="1102"/>
      <c r="Y24" s="1102"/>
      <c r="Z24" s="1102"/>
      <c r="AA24" s="1102"/>
      <c r="AB24" s="1103"/>
      <c r="AC24" s="540"/>
      <c r="AD24" s="540"/>
      <c r="AE24" s="540"/>
      <c r="AF24" s="540"/>
      <c r="AG24" s="540"/>
      <c r="AH24" s="540"/>
      <c r="AI24" s="540"/>
      <c r="AJ24" s="540"/>
      <c r="AK24" s="540"/>
      <c r="AL24" s="540"/>
      <c r="AM24" s="540"/>
      <c r="AN24" s="541"/>
      <c r="AO24" s="1102"/>
      <c r="AP24" s="1102"/>
      <c r="AQ24" s="1102"/>
      <c r="AR24" s="1102"/>
      <c r="AS24" s="1102"/>
      <c r="AT24" s="1102"/>
      <c r="AU24" s="1102"/>
      <c r="AV24" s="1102"/>
      <c r="AW24" s="1102"/>
      <c r="AX24" s="1102"/>
      <c r="AY24" s="1102"/>
      <c r="AZ24" s="1103"/>
      <c r="BA24" s="540"/>
      <c r="BB24" s="540"/>
      <c r="BC24" s="540"/>
      <c r="BD24" s="540"/>
      <c r="BE24" s="540"/>
      <c r="BF24" s="540"/>
      <c r="BG24" s="540"/>
      <c r="BH24" s="540"/>
      <c r="BI24" s="540"/>
      <c r="BJ24" s="540"/>
      <c r="BK24" s="540"/>
      <c r="BL24" s="541"/>
      <c r="BM24" s="540"/>
      <c r="BN24" s="540"/>
      <c r="BO24" s="540"/>
      <c r="BP24" s="540"/>
      <c r="BQ24" s="540"/>
      <c r="BR24" s="540"/>
      <c r="BS24" s="540"/>
      <c r="BT24" s="540"/>
      <c r="BU24" s="540"/>
      <c r="BV24" s="540"/>
      <c r="BW24" s="540"/>
      <c r="BX24" s="541"/>
      <c r="BY24" s="540"/>
      <c r="BZ24" s="540"/>
      <c r="CA24" s="540"/>
      <c r="CB24" s="540"/>
      <c r="CC24" s="540"/>
      <c r="CD24" s="540"/>
      <c r="CE24" s="540"/>
      <c r="CF24" s="540"/>
      <c r="CG24" s="540"/>
      <c r="CH24" s="540"/>
      <c r="CI24" s="540"/>
      <c r="CJ24" s="541"/>
      <c r="CK24" s="540"/>
      <c r="CL24" s="540"/>
      <c r="CM24" s="540"/>
      <c r="CN24" s="540"/>
      <c r="CO24" s="540"/>
      <c r="CP24" s="540"/>
      <c r="CQ24" s="540"/>
      <c r="CR24" s="540"/>
      <c r="CS24" s="540"/>
      <c r="CT24" s="540"/>
      <c r="CU24" s="540"/>
      <c r="CV24" s="541"/>
      <c r="CW24" s="540"/>
      <c r="CX24" s="540"/>
      <c r="CY24" s="540"/>
      <c r="CZ24" s="540"/>
      <c r="DA24" s="540"/>
      <c r="DB24" s="540"/>
      <c r="DC24" s="540"/>
      <c r="DD24" s="540"/>
      <c r="DE24" s="540"/>
      <c r="DF24" s="540"/>
      <c r="DG24" s="540"/>
      <c r="DH24" s="541"/>
      <c r="DI24" s="540"/>
      <c r="DJ24" s="540"/>
      <c r="DK24" s="540"/>
      <c r="DL24" s="540"/>
      <c r="DM24" s="540"/>
      <c r="DN24" s="540"/>
      <c r="DO24" s="540"/>
      <c r="DP24" s="540"/>
      <c r="DQ24" s="540"/>
      <c r="DR24" s="540"/>
      <c r="DS24" s="540"/>
      <c r="DT24" s="541"/>
      <c r="DU24" s="450"/>
      <c r="DV24" s="597"/>
      <c r="DW24" s="545"/>
      <c r="DX24" s="545"/>
      <c r="DY24" s="545"/>
      <c r="DZ24" s="545"/>
      <c r="EA24" s="545"/>
      <c r="EB24" s="545"/>
      <c r="EC24" s="545"/>
      <c r="ED24" s="545"/>
      <c r="EE24" s="546"/>
      <c r="EF24" s="454"/>
      <c r="EG24" s="454"/>
      <c r="EH24" s="454"/>
      <c r="EI24" s="454"/>
      <c r="EJ24" s="454"/>
      <c r="EK24" s="454"/>
      <c r="EL24" s="454"/>
      <c r="EM24" s="454"/>
      <c r="EN24" s="454"/>
      <c r="EO24" s="454"/>
      <c r="EP24" s="454"/>
      <c r="EQ24" s="454"/>
      <c r="ER24" s="454"/>
      <c r="ES24" s="454"/>
      <c r="ET24" s="454"/>
      <c r="EU24" s="581"/>
      <c r="EV24" s="581"/>
      <c r="EW24" s="581"/>
      <c r="EX24" s="581"/>
      <c r="EY24" s="581"/>
      <c r="EZ24" s="581"/>
      <c r="FA24" s="581"/>
      <c r="FB24" s="581"/>
      <c r="FC24" s="581"/>
      <c r="FD24" s="581"/>
      <c r="FE24" s="581"/>
    </row>
    <row r="25" spans="1:161">
      <c r="A25" s="450"/>
      <c r="B25" s="490" t="str">
        <f>B17</f>
        <v>Payroll &amp; Related Expenses</v>
      </c>
      <c r="C25" s="598" t="s">
        <v>423</v>
      </c>
      <c r="D25" s="486"/>
      <c r="E25" s="599">
        <v>0</v>
      </c>
      <c r="F25" s="599">
        <f>E23</f>
        <v>0</v>
      </c>
      <c r="G25" s="599">
        <f>F23</f>
        <v>0</v>
      </c>
      <c r="H25" s="599">
        <f t="shared" ref="H25:P25" si="19">G23</f>
        <v>0</v>
      </c>
      <c r="I25" s="599">
        <f t="shared" si="19"/>
        <v>0</v>
      </c>
      <c r="J25" s="599">
        <f t="shared" si="19"/>
        <v>0</v>
      </c>
      <c r="K25" s="599">
        <f t="shared" si="19"/>
        <v>0</v>
      </c>
      <c r="L25" s="599">
        <f t="shared" si="19"/>
        <v>0</v>
      </c>
      <c r="M25" s="599">
        <f t="shared" si="19"/>
        <v>0</v>
      </c>
      <c r="N25" s="599">
        <f t="shared" si="19"/>
        <v>0</v>
      </c>
      <c r="O25" s="599">
        <f t="shared" si="19"/>
        <v>0</v>
      </c>
      <c r="P25" s="600">
        <f t="shared" si="19"/>
        <v>0</v>
      </c>
      <c r="Q25" s="1148">
        <f>P27</f>
        <v>0</v>
      </c>
      <c r="R25" s="1100">
        <f>Q23</f>
        <v>0</v>
      </c>
      <c r="S25" s="1100">
        <f>R23</f>
        <v>0</v>
      </c>
      <c r="T25" s="1100">
        <f t="shared" ref="T25" si="20">S23</f>
        <v>0</v>
      </c>
      <c r="U25" s="1100">
        <f t="shared" ref="U25" si="21">T23</f>
        <v>0</v>
      </c>
      <c r="V25" s="1100">
        <f t="shared" ref="V25" si="22">U23</f>
        <v>0</v>
      </c>
      <c r="W25" s="1100">
        <f t="shared" ref="W25" si="23">V23</f>
        <v>0</v>
      </c>
      <c r="X25" s="1100">
        <f t="shared" ref="X25" si="24">W23</f>
        <v>0</v>
      </c>
      <c r="Y25" s="1100">
        <f t="shared" ref="Y25" si="25">X23</f>
        <v>0</v>
      </c>
      <c r="Z25" s="1100">
        <f t="shared" ref="Z25" si="26">Y23</f>
        <v>0</v>
      </c>
      <c r="AA25" s="1100">
        <f t="shared" ref="AA25" si="27">Z23</f>
        <v>0</v>
      </c>
      <c r="AB25" s="1101">
        <f t="shared" ref="AB25" si="28">AA23</f>
        <v>0</v>
      </c>
      <c r="AC25" s="599">
        <f>AB27</f>
        <v>0</v>
      </c>
      <c r="AD25" s="599">
        <f>AC23</f>
        <v>0</v>
      </c>
      <c r="AE25" s="599">
        <f>AD23</f>
        <v>0</v>
      </c>
      <c r="AF25" s="599">
        <f t="shared" ref="AF25" si="29">AE23</f>
        <v>0</v>
      </c>
      <c r="AG25" s="599">
        <f t="shared" ref="AG25" si="30">AF23</f>
        <v>0</v>
      </c>
      <c r="AH25" s="599">
        <f t="shared" ref="AH25" si="31">AG23</f>
        <v>0</v>
      </c>
      <c r="AI25" s="599">
        <f t="shared" ref="AI25" si="32">AH23</f>
        <v>0</v>
      </c>
      <c r="AJ25" s="599">
        <f t="shared" ref="AJ25" si="33">AI23</f>
        <v>0</v>
      </c>
      <c r="AK25" s="599">
        <f t="shared" ref="AK25" si="34">AJ23</f>
        <v>0</v>
      </c>
      <c r="AL25" s="599">
        <f t="shared" ref="AL25" si="35">AK23</f>
        <v>0</v>
      </c>
      <c r="AM25" s="599">
        <f t="shared" ref="AM25" si="36">AL23</f>
        <v>0</v>
      </c>
      <c r="AN25" s="600">
        <f t="shared" ref="AN25" si="37">AM23</f>
        <v>0</v>
      </c>
      <c r="AO25" s="1100">
        <f>AN27</f>
        <v>0</v>
      </c>
      <c r="AP25" s="1100">
        <f>AO23</f>
        <v>0</v>
      </c>
      <c r="AQ25" s="1100">
        <f>AP23</f>
        <v>0</v>
      </c>
      <c r="AR25" s="1100">
        <f t="shared" ref="AR25" si="38">AQ23</f>
        <v>0</v>
      </c>
      <c r="AS25" s="1100">
        <f t="shared" ref="AS25" si="39">AR23</f>
        <v>0</v>
      </c>
      <c r="AT25" s="1100">
        <f t="shared" ref="AT25" si="40">AS23</f>
        <v>0</v>
      </c>
      <c r="AU25" s="1100">
        <f t="shared" ref="AU25" si="41">AT23</f>
        <v>0</v>
      </c>
      <c r="AV25" s="1100">
        <f t="shared" ref="AV25" si="42">AU23</f>
        <v>0</v>
      </c>
      <c r="AW25" s="1100">
        <f t="shared" ref="AW25" si="43">AV23</f>
        <v>0</v>
      </c>
      <c r="AX25" s="1100">
        <f t="shared" ref="AX25" si="44">AW23</f>
        <v>0</v>
      </c>
      <c r="AY25" s="1100">
        <f t="shared" ref="AY25" si="45">AX23</f>
        <v>0</v>
      </c>
      <c r="AZ25" s="1101">
        <f t="shared" ref="AZ25" si="46">AY23</f>
        <v>0</v>
      </c>
      <c r="BA25" s="599">
        <f>AZ27</f>
        <v>0</v>
      </c>
      <c r="BB25" s="599">
        <f>BA23</f>
        <v>0</v>
      </c>
      <c r="BC25" s="599">
        <f>BB23</f>
        <v>0</v>
      </c>
      <c r="BD25" s="599">
        <f t="shared" ref="BD25" si="47">BC23</f>
        <v>0</v>
      </c>
      <c r="BE25" s="599">
        <f t="shared" ref="BE25" si="48">BD23</f>
        <v>0</v>
      </c>
      <c r="BF25" s="599">
        <f t="shared" ref="BF25" si="49">BE23</f>
        <v>0</v>
      </c>
      <c r="BG25" s="599">
        <f t="shared" ref="BG25" si="50">BF23</f>
        <v>0</v>
      </c>
      <c r="BH25" s="599">
        <f t="shared" ref="BH25" si="51">BG23</f>
        <v>0</v>
      </c>
      <c r="BI25" s="599">
        <f t="shared" ref="BI25" si="52">BH23</f>
        <v>0</v>
      </c>
      <c r="BJ25" s="599">
        <f t="shared" ref="BJ25" si="53">BI23</f>
        <v>0</v>
      </c>
      <c r="BK25" s="599">
        <f t="shared" ref="BK25" si="54">BJ23</f>
        <v>0</v>
      </c>
      <c r="BL25" s="600">
        <f t="shared" ref="BL25" si="55">BK23</f>
        <v>0</v>
      </c>
      <c r="BM25" s="599">
        <f>BL27</f>
        <v>0</v>
      </c>
      <c r="BN25" s="599">
        <f>BM23</f>
        <v>0</v>
      </c>
      <c r="BO25" s="599">
        <f>BN23</f>
        <v>0</v>
      </c>
      <c r="BP25" s="599">
        <f t="shared" ref="BP25" si="56">BO23</f>
        <v>0</v>
      </c>
      <c r="BQ25" s="599">
        <f t="shared" ref="BQ25" si="57">BP23</f>
        <v>0</v>
      </c>
      <c r="BR25" s="599">
        <f t="shared" ref="BR25" si="58">BQ23</f>
        <v>0</v>
      </c>
      <c r="BS25" s="599">
        <f t="shared" ref="BS25" si="59">BR23</f>
        <v>0</v>
      </c>
      <c r="BT25" s="599">
        <f t="shared" ref="BT25" si="60">BS23</f>
        <v>0</v>
      </c>
      <c r="BU25" s="599">
        <f t="shared" ref="BU25" si="61">BT23</f>
        <v>0</v>
      </c>
      <c r="BV25" s="599">
        <f t="shared" ref="BV25" si="62">BU23</f>
        <v>0</v>
      </c>
      <c r="BW25" s="599">
        <f t="shared" ref="BW25" si="63">BV23</f>
        <v>0</v>
      </c>
      <c r="BX25" s="600">
        <f t="shared" ref="BX25" si="64">BW23</f>
        <v>0</v>
      </c>
      <c r="BY25" s="599">
        <f>BX27</f>
        <v>0</v>
      </c>
      <c r="BZ25" s="599">
        <f>BY23</f>
        <v>0</v>
      </c>
      <c r="CA25" s="599">
        <f>BZ23</f>
        <v>0</v>
      </c>
      <c r="CB25" s="599">
        <f t="shared" ref="CB25" si="65">CA23</f>
        <v>0</v>
      </c>
      <c r="CC25" s="599">
        <f t="shared" ref="CC25" si="66">CB23</f>
        <v>0</v>
      </c>
      <c r="CD25" s="599">
        <f t="shared" ref="CD25" si="67">CC23</f>
        <v>0</v>
      </c>
      <c r="CE25" s="599">
        <f t="shared" ref="CE25" si="68">CD23</f>
        <v>0</v>
      </c>
      <c r="CF25" s="599">
        <f t="shared" ref="CF25" si="69">CE23</f>
        <v>0</v>
      </c>
      <c r="CG25" s="599">
        <f t="shared" ref="CG25" si="70">CF23</f>
        <v>0</v>
      </c>
      <c r="CH25" s="599">
        <f t="shared" ref="CH25" si="71">CG23</f>
        <v>0</v>
      </c>
      <c r="CI25" s="599">
        <f t="shared" ref="CI25" si="72">CH23</f>
        <v>0</v>
      </c>
      <c r="CJ25" s="600">
        <f t="shared" ref="CJ25" si="73">CI23</f>
        <v>0</v>
      </c>
      <c r="CK25" s="599">
        <f>CJ27</f>
        <v>0</v>
      </c>
      <c r="CL25" s="599">
        <f>CK23</f>
        <v>0</v>
      </c>
      <c r="CM25" s="599">
        <f>CL23</f>
        <v>0</v>
      </c>
      <c r="CN25" s="599">
        <f t="shared" ref="CN25" si="74">CM23</f>
        <v>0</v>
      </c>
      <c r="CO25" s="599">
        <f t="shared" ref="CO25" si="75">CN23</f>
        <v>0</v>
      </c>
      <c r="CP25" s="599">
        <f t="shared" ref="CP25" si="76">CO23</f>
        <v>0</v>
      </c>
      <c r="CQ25" s="599">
        <f t="shared" ref="CQ25" si="77">CP23</f>
        <v>0</v>
      </c>
      <c r="CR25" s="599">
        <f t="shared" ref="CR25" si="78">CQ23</f>
        <v>0</v>
      </c>
      <c r="CS25" s="599">
        <f t="shared" ref="CS25" si="79">CR23</f>
        <v>0</v>
      </c>
      <c r="CT25" s="599">
        <f t="shared" ref="CT25" si="80">CS23</f>
        <v>0</v>
      </c>
      <c r="CU25" s="599">
        <f t="shared" ref="CU25" si="81">CT23</f>
        <v>0</v>
      </c>
      <c r="CV25" s="600">
        <f t="shared" ref="CV25" si="82">CU23</f>
        <v>0</v>
      </c>
      <c r="CW25" s="599">
        <f>CV27</f>
        <v>0</v>
      </c>
      <c r="CX25" s="599">
        <f>CW23</f>
        <v>0</v>
      </c>
      <c r="CY25" s="599">
        <f>CX23</f>
        <v>0</v>
      </c>
      <c r="CZ25" s="599">
        <f t="shared" ref="CZ25" si="83">CY23</f>
        <v>0</v>
      </c>
      <c r="DA25" s="599">
        <f t="shared" ref="DA25" si="84">CZ23</f>
        <v>0</v>
      </c>
      <c r="DB25" s="599">
        <f t="shared" ref="DB25" si="85">DA23</f>
        <v>0</v>
      </c>
      <c r="DC25" s="599">
        <f t="shared" ref="DC25" si="86">DB23</f>
        <v>0</v>
      </c>
      <c r="DD25" s="599">
        <f t="shared" ref="DD25" si="87">DC23</f>
        <v>0</v>
      </c>
      <c r="DE25" s="599">
        <f t="shared" ref="DE25" si="88">DD23</f>
        <v>0</v>
      </c>
      <c r="DF25" s="599">
        <f t="shared" ref="DF25" si="89">DE23</f>
        <v>0</v>
      </c>
      <c r="DG25" s="599">
        <f t="shared" ref="DG25" si="90">DF23</f>
        <v>0</v>
      </c>
      <c r="DH25" s="600">
        <f t="shared" ref="DH25" si="91">DG23</f>
        <v>0</v>
      </c>
      <c r="DI25" s="599">
        <f>DH27</f>
        <v>0</v>
      </c>
      <c r="DJ25" s="599">
        <f>DI23</f>
        <v>0</v>
      </c>
      <c r="DK25" s="599">
        <f>DJ23</f>
        <v>0</v>
      </c>
      <c r="DL25" s="599">
        <f t="shared" ref="DL25" si="92">DK23</f>
        <v>0</v>
      </c>
      <c r="DM25" s="599">
        <f t="shared" ref="DM25" si="93">DL23</f>
        <v>0</v>
      </c>
      <c r="DN25" s="599">
        <f t="shared" ref="DN25" si="94">DM23</f>
        <v>0</v>
      </c>
      <c r="DO25" s="599">
        <f t="shared" ref="DO25" si="95">DN23</f>
        <v>0</v>
      </c>
      <c r="DP25" s="599">
        <f t="shared" ref="DP25" si="96">DO23</f>
        <v>0</v>
      </c>
      <c r="DQ25" s="599">
        <f t="shared" ref="DQ25" si="97">DP23</f>
        <v>0</v>
      </c>
      <c r="DR25" s="599">
        <f t="shared" ref="DR25" si="98">DQ23</f>
        <v>0</v>
      </c>
      <c r="DS25" s="599">
        <f t="shared" ref="DS25" si="99">DR23</f>
        <v>0</v>
      </c>
      <c r="DT25" s="600">
        <f t="shared" ref="DT25" si="100">DS23</f>
        <v>0</v>
      </c>
      <c r="DU25" s="450"/>
      <c r="DV25" s="601">
        <f>SUM(E25:P25)</f>
        <v>0</v>
      </c>
      <c r="DW25" s="599">
        <f>DW23/12*11+DV27</f>
        <v>0</v>
      </c>
      <c r="DX25" s="599">
        <f t="shared" ref="DX25:EE25" si="101">DX23/12*11+DW27</f>
        <v>0</v>
      </c>
      <c r="DY25" s="599">
        <f t="shared" si="101"/>
        <v>0</v>
      </c>
      <c r="DZ25" s="599">
        <f t="shared" si="101"/>
        <v>0</v>
      </c>
      <c r="EA25" s="599">
        <f t="shared" si="101"/>
        <v>0</v>
      </c>
      <c r="EB25" s="599">
        <f t="shared" si="101"/>
        <v>0</v>
      </c>
      <c r="EC25" s="599">
        <f t="shared" si="101"/>
        <v>0</v>
      </c>
      <c r="ED25" s="599">
        <f t="shared" si="101"/>
        <v>0</v>
      </c>
      <c r="EE25" s="600">
        <f t="shared" si="101"/>
        <v>0</v>
      </c>
      <c r="EF25" s="454" t="s">
        <v>424</v>
      </c>
      <c r="EG25" s="454"/>
      <c r="EH25" s="454"/>
      <c r="EI25" s="454"/>
      <c r="EJ25" s="454"/>
      <c r="EK25" s="454"/>
      <c r="EL25" s="454"/>
      <c r="EM25" s="454"/>
      <c r="EN25" s="454"/>
      <c r="EO25" s="454"/>
      <c r="EP25" s="454"/>
      <c r="EQ25" s="454"/>
      <c r="ER25" s="454"/>
      <c r="ES25" s="454"/>
      <c r="ET25" s="454"/>
      <c r="EU25" s="581"/>
      <c r="EV25" s="581"/>
      <c r="EW25" s="581"/>
      <c r="EX25" s="581"/>
      <c r="EY25" s="581"/>
      <c r="EZ25" s="581"/>
      <c r="FA25" s="581"/>
      <c r="FB25" s="581"/>
      <c r="FC25" s="581"/>
      <c r="FD25" s="581"/>
      <c r="FE25" s="581"/>
    </row>
    <row r="26" spans="1:161">
      <c r="A26" s="450"/>
      <c r="B26" s="490"/>
      <c r="C26" s="486"/>
      <c r="D26" s="486"/>
      <c r="E26" s="540"/>
      <c r="F26" s="540"/>
      <c r="G26" s="540"/>
      <c r="H26" s="540"/>
      <c r="I26" s="540"/>
      <c r="J26" s="540"/>
      <c r="K26" s="540"/>
      <c r="L26" s="540"/>
      <c r="M26" s="540"/>
      <c r="N26" s="540"/>
      <c r="O26" s="540"/>
      <c r="P26" s="541"/>
      <c r="Q26" s="1149"/>
      <c r="R26" s="1102"/>
      <c r="S26" s="1102"/>
      <c r="T26" s="1102"/>
      <c r="U26" s="1102"/>
      <c r="V26" s="1102"/>
      <c r="W26" s="1102"/>
      <c r="X26" s="1102"/>
      <c r="Y26" s="1102"/>
      <c r="Z26" s="1102"/>
      <c r="AA26" s="1102"/>
      <c r="AB26" s="1103"/>
      <c r="AC26" s="540"/>
      <c r="AD26" s="540"/>
      <c r="AE26" s="540"/>
      <c r="AF26" s="540"/>
      <c r="AG26" s="540"/>
      <c r="AH26" s="540"/>
      <c r="AI26" s="540"/>
      <c r="AJ26" s="540"/>
      <c r="AK26" s="540"/>
      <c r="AL26" s="540"/>
      <c r="AM26" s="540"/>
      <c r="AN26" s="541"/>
      <c r="AO26" s="1102"/>
      <c r="AP26" s="1102"/>
      <c r="AQ26" s="1102"/>
      <c r="AR26" s="1102"/>
      <c r="AS26" s="1102"/>
      <c r="AT26" s="1102"/>
      <c r="AU26" s="1102"/>
      <c r="AV26" s="1102"/>
      <c r="AW26" s="1102"/>
      <c r="AX26" s="1102"/>
      <c r="AY26" s="1102"/>
      <c r="AZ26" s="1103"/>
      <c r="BA26" s="540"/>
      <c r="BB26" s="540"/>
      <c r="BC26" s="540"/>
      <c r="BD26" s="540"/>
      <c r="BE26" s="540"/>
      <c r="BF26" s="540"/>
      <c r="BG26" s="540"/>
      <c r="BH26" s="540"/>
      <c r="BI26" s="540"/>
      <c r="BJ26" s="540"/>
      <c r="BK26" s="540"/>
      <c r="BL26" s="541"/>
      <c r="BM26" s="540"/>
      <c r="BN26" s="540"/>
      <c r="BO26" s="540"/>
      <c r="BP26" s="540"/>
      <c r="BQ26" s="540"/>
      <c r="BR26" s="540"/>
      <c r="BS26" s="540"/>
      <c r="BT26" s="540"/>
      <c r="BU26" s="540"/>
      <c r="BV26" s="540"/>
      <c r="BW26" s="540"/>
      <c r="BX26" s="541"/>
      <c r="BY26" s="540"/>
      <c r="BZ26" s="540"/>
      <c r="CA26" s="540"/>
      <c r="CB26" s="540"/>
      <c r="CC26" s="540"/>
      <c r="CD26" s="540"/>
      <c r="CE26" s="540"/>
      <c r="CF26" s="540"/>
      <c r="CG26" s="540"/>
      <c r="CH26" s="540"/>
      <c r="CI26" s="540"/>
      <c r="CJ26" s="541"/>
      <c r="CK26" s="540"/>
      <c r="CL26" s="540"/>
      <c r="CM26" s="540"/>
      <c r="CN26" s="540"/>
      <c r="CO26" s="540"/>
      <c r="CP26" s="540"/>
      <c r="CQ26" s="540"/>
      <c r="CR26" s="540"/>
      <c r="CS26" s="540"/>
      <c r="CT26" s="540"/>
      <c r="CU26" s="540"/>
      <c r="CV26" s="541"/>
      <c r="CW26" s="540"/>
      <c r="CX26" s="540"/>
      <c r="CY26" s="540"/>
      <c r="CZ26" s="540"/>
      <c r="DA26" s="540"/>
      <c r="DB26" s="540"/>
      <c r="DC26" s="540"/>
      <c r="DD26" s="540"/>
      <c r="DE26" s="540"/>
      <c r="DF26" s="540"/>
      <c r="DG26" s="540"/>
      <c r="DH26" s="541"/>
      <c r="DI26" s="540"/>
      <c r="DJ26" s="540"/>
      <c r="DK26" s="540"/>
      <c r="DL26" s="540"/>
      <c r="DM26" s="540"/>
      <c r="DN26" s="540"/>
      <c r="DO26" s="540"/>
      <c r="DP26" s="540"/>
      <c r="DQ26" s="540"/>
      <c r="DR26" s="540"/>
      <c r="DS26" s="540"/>
      <c r="DT26" s="541"/>
      <c r="DU26" s="450"/>
      <c r="DV26" s="539"/>
      <c r="DW26" s="540"/>
      <c r="DX26" s="540"/>
      <c r="DY26" s="540"/>
      <c r="DZ26" s="540"/>
      <c r="EA26" s="540"/>
      <c r="EB26" s="540"/>
      <c r="EC26" s="540"/>
      <c r="ED26" s="540"/>
      <c r="EE26" s="541"/>
      <c r="EF26" s="454"/>
      <c r="EG26" s="454"/>
      <c r="EH26" s="454"/>
      <c r="EI26" s="454"/>
      <c r="EJ26" s="454"/>
      <c r="EK26" s="454"/>
      <c r="EL26" s="454"/>
      <c r="EM26" s="454"/>
      <c r="EN26" s="454"/>
      <c r="EO26" s="454"/>
      <c r="EP26" s="454"/>
      <c r="EQ26" s="454"/>
      <c r="ER26" s="454"/>
      <c r="ES26" s="454"/>
      <c r="ET26" s="454"/>
      <c r="EU26" s="581"/>
      <c r="EV26" s="581"/>
      <c r="EW26" s="581"/>
      <c r="EX26" s="581"/>
      <c r="EY26" s="581"/>
      <c r="EZ26" s="581"/>
      <c r="FA26" s="581"/>
      <c r="FB26" s="581"/>
      <c r="FC26" s="581"/>
      <c r="FD26" s="581"/>
      <c r="FE26" s="581"/>
    </row>
    <row r="27" spans="1:161" ht="13.5" thickBot="1">
      <c r="A27" s="450"/>
      <c r="B27" s="949" t="str">
        <f>B17</f>
        <v>Payroll &amp; Related Expenses</v>
      </c>
      <c r="C27" s="961" t="s">
        <v>425</v>
      </c>
      <c r="D27" s="950"/>
      <c r="E27" s="603">
        <f>E23-E25</f>
        <v>0</v>
      </c>
      <c r="F27" s="603">
        <f>E27+F23-F25</f>
        <v>0</v>
      </c>
      <c r="G27" s="603">
        <f t="shared" ref="G27:P27" si="102">F27+G23-G25</f>
        <v>0</v>
      </c>
      <c r="H27" s="603">
        <f t="shared" si="102"/>
        <v>0</v>
      </c>
      <c r="I27" s="603">
        <f t="shared" si="102"/>
        <v>0</v>
      </c>
      <c r="J27" s="603">
        <f t="shared" si="102"/>
        <v>0</v>
      </c>
      <c r="K27" s="603">
        <f t="shared" si="102"/>
        <v>0</v>
      </c>
      <c r="L27" s="603">
        <f t="shared" si="102"/>
        <v>0</v>
      </c>
      <c r="M27" s="603">
        <f t="shared" si="102"/>
        <v>0</v>
      </c>
      <c r="N27" s="603">
        <f t="shared" si="102"/>
        <v>0</v>
      </c>
      <c r="O27" s="603">
        <f t="shared" si="102"/>
        <v>0</v>
      </c>
      <c r="P27" s="604">
        <f t="shared" si="102"/>
        <v>0</v>
      </c>
      <c r="Q27" s="1150">
        <f>Q23-Q25+P27</f>
        <v>0</v>
      </c>
      <c r="R27" s="1104">
        <f>Q27+R23-R25</f>
        <v>0</v>
      </c>
      <c r="S27" s="1104">
        <f t="shared" ref="S27" si="103">R27+S23-S25</f>
        <v>0</v>
      </c>
      <c r="T27" s="1104">
        <f t="shared" ref="T27" si="104">S27+T23-T25</f>
        <v>0</v>
      </c>
      <c r="U27" s="1104">
        <f t="shared" ref="U27" si="105">T27+U23-U25</f>
        <v>0</v>
      </c>
      <c r="V27" s="1104">
        <f t="shared" ref="V27" si="106">U27+V23-V25</f>
        <v>0</v>
      </c>
      <c r="W27" s="1104">
        <f t="shared" ref="W27" si="107">V27+W23-W25</f>
        <v>0</v>
      </c>
      <c r="X27" s="1104">
        <f t="shared" ref="X27" si="108">W27+X23-X25</f>
        <v>0</v>
      </c>
      <c r="Y27" s="1104">
        <f t="shared" ref="Y27" si="109">X27+Y23-Y25</f>
        <v>0</v>
      </c>
      <c r="Z27" s="1104">
        <f t="shared" ref="Z27" si="110">Y27+Z23-Z25</f>
        <v>0</v>
      </c>
      <c r="AA27" s="1104">
        <f t="shared" ref="AA27" si="111">Z27+AA23-AA25</f>
        <v>0</v>
      </c>
      <c r="AB27" s="1105">
        <f t="shared" ref="AB27" si="112">AA27+AB23-AB25</f>
        <v>0</v>
      </c>
      <c r="AC27" s="603">
        <f>AC23-AC25+AB27</f>
        <v>0</v>
      </c>
      <c r="AD27" s="603">
        <f>AC27+AD23-AD25</f>
        <v>0</v>
      </c>
      <c r="AE27" s="603">
        <f t="shared" ref="AE27" si="113">AD27+AE23-AE25</f>
        <v>0</v>
      </c>
      <c r="AF27" s="603">
        <f t="shared" ref="AF27" si="114">AE27+AF23-AF25</f>
        <v>0</v>
      </c>
      <c r="AG27" s="603">
        <f t="shared" ref="AG27" si="115">AF27+AG23-AG25</f>
        <v>0</v>
      </c>
      <c r="AH27" s="603">
        <f t="shared" ref="AH27" si="116">AG27+AH23-AH25</f>
        <v>0</v>
      </c>
      <c r="AI27" s="603">
        <f t="shared" ref="AI27" si="117">AH27+AI23-AI25</f>
        <v>0</v>
      </c>
      <c r="AJ27" s="603">
        <f t="shared" ref="AJ27" si="118">AI27+AJ23-AJ25</f>
        <v>0</v>
      </c>
      <c r="AK27" s="603">
        <f t="shared" ref="AK27" si="119">AJ27+AK23-AK25</f>
        <v>0</v>
      </c>
      <c r="AL27" s="603">
        <f t="shared" ref="AL27" si="120">AK27+AL23-AL25</f>
        <v>0</v>
      </c>
      <c r="AM27" s="603">
        <f t="shared" ref="AM27" si="121">AL27+AM23-AM25</f>
        <v>0</v>
      </c>
      <c r="AN27" s="604">
        <f t="shared" ref="AN27" si="122">AM27+AN23-AN25</f>
        <v>0</v>
      </c>
      <c r="AO27" s="1104">
        <f>AO23-AO25+AN27</f>
        <v>0</v>
      </c>
      <c r="AP27" s="1104">
        <f>AO27+AP23-AP25</f>
        <v>0</v>
      </c>
      <c r="AQ27" s="1104">
        <f t="shared" ref="AQ27" si="123">AP27+AQ23-AQ25</f>
        <v>0</v>
      </c>
      <c r="AR27" s="1104">
        <f t="shared" ref="AR27" si="124">AQ27+AR23-AR25</f>
        <v>0</v>
      </c>
      <c r="AS27" s="1104">
        <f t="shared" ref="AS27" si="125">AR27+AS23-AS25</f>
        <v>0</v>
      </c>
      <c r="AT27" s="1104">
        <f t="shared" ref="AT27" si="126">AS27+AT23-AT25</f>
        <v>0</v>
      </c>
      <c r="AU27" s="1104">
        <f t="shared" ref="AU27" si="127">AT27+AU23-AU25</f>
        <v>0</v>
      </c>
      <c r="AV27" s="1104">
        <f t="shared" ref="AV27" si="128">AU27+AV23-AV25</f>
        <v>0</v>
      </c>
      <c r="AW27" s="1104">
        <f t="shared" ref="AW27" si="129">AV27+AW23-AW25</f>
        <v>0</v>
      </c>
      <c r="AX27" s="1104">
        <f t="shared" ref="AX27" si="130">AW27+AX23-AX25</f>
        <v>0</v>
      </c>
      <c r="AY27" s="1104">
        <f t="shared" ref="AY27" si="131">AX27+AY23-AY25</f>
        <v>0</v>
      </c>
      <c r="AZ27" s="1105">
        <f t="shared" ref="AZ27" si="132">AY27+AZ23-AZ25</f>
        <v>0</v>
      </c>
      <c r="BA27" s="603">
        <f>BA23-BA25+AZ27</f>
        <v>0</v>
      </c>
      <c r="BB27" s="603">
        <f>BA27+BB23-BB25</f>
        <v>0</v>
      </c>
      <c r="BC27" s="603">
        <f t="shared" ref="BC27" si="133">BB27+BC23-BC25</f>
        <v>0</v>
      </c>
      <c r="BD27" s="603">
        <f t="shared" ref="BD27" si="134">BC27+BD23-BD25</f>
        <v>0</v>
      </c>
      <c r="BE27" s="603">
        <f t="shared" ref="BE27" si="135">BD27+BE23-BE25</f>
        <v>0</v>
      </c>
      <c r="BF27" s="603">
        <f t="shared" ref="BF27" si="136">BE27+BF23-BF25</f>
        <v>0</v>
      </c>
      <c r="BG27" s="603">
        <f t="shared" ref="BG27" si="137">BF27+BG23-BG25</f>
        <v>0</v>
      </c>
      <c r="BH27" s="603">
        <f t="shared" ref="BH27" si="138">BG27+BH23-BH25</f>
        <v>0</v>
      </c>
      <c r="BI27" s="603">
        <f t="shared" ref="BI27" si="139">BH27+BI23-BI25</f>
        <v>0</v>
      </c>
      <c r="BJ27" s="603">
        <f t="shared" ref="BJ27" si="140">BI27+BJ23-BJ25</f>
        <v>0</v>
      </c>
      <c r="BK27" s="603">
        <f t="shared" ref="BK27" si="141">BJ27+BK23-BK25</f>
        <v>0</v>
      </c>
      <c r="BL27" s="604">
        <f t="shared" ref="BL27" si="142">BK27+BL23-BL25</f>
        <v>0</v>
      </c>
      <c r="BM27" s="603">
        <f>BM23-BM25+BL27</f>
        <v>0</v>
      </c>
      <c r="BN27" s="603">
        <f>BM27+BN23-BN25</f>
        <v>0</v>
      </c>
      <c r="BO27" s="603">
        <f t="shared" ref="BO27" si="143">BN27+BO23-BO25</f>
        <v>0</v>
      </c>
      <c r="BP27" s="603">
        <f t="shared" ref="BP27" si="144">BO27+BP23-BP25</f>
        <v>0</v>
      </c>
      <c r="BQ27" s="603">
        <f t="shared" ref="BQ27" si="145">BP27+BQ23-BQ25</f>
        <v>0</v>
      </c>
      <c r="BR27" s="603">
        <f t="shared" ref="BR27" si="146">BQ27+BR23-BR25</f>
        <v>0</v>
      </c>
      <c r="BS27" s="603">
        <f t="shared" ref="BS27" si="147">BR27+BS23-BS25</f>
        <v>0</v>
      </c>
      <c r="BT27" s="603">
        <f t="shared" ref="BT27" si="148">BS27+BT23-BT25</f>
        <v>0</v>
      </c>
      <c r="BU27" s="603">
        <f t="shared" ref="BU27" si="149">BT27+BU23-BU25</f>
        <v>0</v>
      </c>
      <c r="BV27" s="603">
        <f t="shared" ref="BV27" si="150">BU27+BV23-BV25</f>
        <v>0</v>
      </c>
      <c r="BW27" s="603">
        <f t="shared" ref="BW27" si="151">BV27+BW23-BW25</f>
        <v>0</v>
      </c>
      <c r="BX27" s="604">
        <f t="shared" ref="BX27" si="152">BW27+BX23-BX25</f>
        <v>0</v>
      </c>
      <c r="BY27" s="603">
        <f>BY23-BY25+BX27</f>
        <v>0</v>
      </c>
      <c r="BZ27" s="603">
        <f>BY27+BZ23-BZ25</f>
        <v>0</v>
      </c>
      <c r="CA27" s="603">
        <f t="shared" ref="CA27" si="153">BZ27+CA23-CA25</f>
        <v>0</v>
      </c>
      <c r="CB27" s="603">
        <f t="shared" ref="CB27" si="154">CA27+CB23-CB25</f>
        <v>0</v>
      </c>
      <c r="CC27" s="603">
        <f t="shared" ref="CC27" si="155">CB27+CC23-CC25</f>
        <v>0</v>
      </c>
      <c r="CD27" s="603">
        <f t="shared" ref="CD27" si="156">CC27+CD23-CD25</f>
        <v>0</v>
      </c>
      <c r="CE27" s="603">
        <f t="shared" ref="CE27" si="157">CD27+CE23-CE25</f>
        <v>0</v>
      </c>
      <c r="CF27" s="603">
        <f t="shared" ref="CF27" si="158">CE27+CF23-CF25</f>
        <v>0</v>
      </c>
      <c r="CG27" s="603">
        <f t="shared" ref="CG27" si="159">CF27+CG23-CG25</f>
        <v>0</v>
      </c>
      <c r="CH27" s="603">
        <f t="shared" ref="CH27" si="160">CG27+CH23-CH25</f>
        <v>0</v>
      </c>
      <c r="CI27" s="603">
        <f t="shared" ref="CI27" si="161">CH27+CI23-CI25</f>
        <v>0</v>
      </c>
      <c r="CJ27" s="604">
        <f t="shared" ref="CJ27" si="162">CI27+CJ23-CJ25</f>
        <v>0</v>
      </c>
      <c r="CK27" s="603">
        <f>CK23-CK25+CJ27</f>
        <v>0</v>
      </c>
      <c r="CL27" s="603">
        <f>CK27+CL23-CL25</f>
        <v>0</v>
      </c>
      <c r="CM27" s="603">
        <f t="shared" ref="CM27" si="163">CL27+CM23-CM25</f>
        <v>0</v>
      </c>
      <c r="CN27" s="603">
        <f t="shared" ref="CN27" si="164">CM27+CN23-CN25</f>
        <v>0</v>
      </c>
      <c r="CO27" s="603">
        <f t="shared" ref="CO27" si="165">CN27+CO23-CO25</f>
        <v>0</v>
      </c>
      <c r="CP27" s="603">
        <f t="shared" ref="CP27" si="166">CO27+CP23-CP25</f>
        <v>0</v>
      </c>
      <c r="CQ27" s="603">
        <f t="shared" ref="CQ27" si="167">CP27+CQ23-CQ25</f>
        <v>0</v>
      </c>
      <c r="CR27" s="603">
        <f t="shared" ref="CR27" si="168">CQ27+CR23-CR25</f>
        <v>0</v>
      </c>
      <c r="CS27" s="603">
        <f t="shared" ref="CS27" si="169">CR27+CS23-CS25</f>
        <v>0</v>
      </c>
      <c r="CT27" s="603">
        <f t="shared" ref="CT27" si="170">CS27+CT23-CT25</f>
        <v>0</v>
      </c>
      <c r="CU27" s="603">
        <f t="shared" ref="CU27" si="171">CT27+CU23-CU25</f>
        <v>0</v>
      </c>
      <c r="CV27" s="604">
        <f t="shared" ref="CV27" si="172">CU27+CV23-CV25</f>
        <v>0</v>
      </c>
      <c r="CW27" s="603">
        <f>CW23-CW25+CV27</f>
        <v>0</v>
      </c>
      <c r="CX27" s="603">
        <f>CW27+CX23-CX25</f>
        <v>0</v>
      </c>
      <c r="CY27" s="603">
        <f t="shared" ref="CY27" si="173">CX27+CY23-CY25</f>
        <v>0</v>
      </c>
      <c r="CZ27" s="603">
        <f t="shared" ref="CZ27" si="174">CY27+CZ23-CZ25</f>
        <v>0</v>
      </c>
      <c r="DA27" s="603">
        <f t="shared" ref="DA27" si="175">CZ27+DA23-DA25</f>
        <v>0</v>
      </c>
      <c r="DB27" s="603">
        <f t="shared" ref="DB27" si="176">DA27+DB23-DB25</f>
        <v>0</v>
      </c>
      <c r="DC27" s="603">
        <f t="shared" ref="DC27" si="177">DB27+DC23-DC25</f>
        <v>0</v>
      </c>
      <c r="DD27" s="603">
        <f t="shared" ref="DD27" si="178">DC27+DD23-DD25</f>
        <v>0</v>
      </c>
      <c r="DE27" s="603">
        <f t="shared" ref="DE27" si="179">DD27+DE23-DE25</f>
        <v>0</v>
      </c>
      <c r="DF27" s="603">
        <f t="shared" ref="DF27" si="180">DE27+DF23-DF25</f>
        <v>0</v>
      </c>
      <c r="DG27" s="603">
        <f t="shared" ref="DG27" si="181">DF27+DG23-DG25</f>
        <v>0</v>
      </c>
      <c r="DH27" s="604">
        <f t="shared" ref="DH27" si="182">DG27+DH23-DH25</f>
        <v>0</v>
      </c>
      <c r="DI27" s="603">
        <f>DI23-DI25+DH27</f>
        <v>0</v>
      </c>
      <c r="DJ27" s="603">
        <f>DI27+DJ23-DJ25</f>
        <v>0</v>
      </c>
      <c r="DK27" s="603">
        <f t="shared" ref="DK27" si="183">DJ27+DK23-DK25</f>
        <v>0</v>
      </c>
      <c r="DL27" s="603">
        <f t="shared" ref="DL27" si="184">DK27+DL23-DL25</f>
        <v>0</v>
      </c>
      <c r="DM27" s="603">
        <f t="shared" ref="DM27" si="185">DL27+DM23-DM25</f>
        <v>0</v>
      </c>
      <c r="DN27" s="603">
        <f t="shared" ref="DN27" si="186">DM27+DN23-DN25</f>
        <v>0</v>
      </c>
      <c r="DO27" s="603">
        <f t="shared" ref="DO27" si="187">DN27+DO23-DO25</f>
        <v>0</v>
      </c>
      <c r="DP27" s="603">
        <f t="shared" ref="DP27" si="188">DO27+DP23-DP25</f>
        <v>0</v>
      </c>
      <c r="DQ27" s="603">
        <f t="shared" ref="DQ27" si="189">DP27+DQ23-DQ25</f>
        <v>0</v>
      </c>
      <c r="DR27" s="603">
        <f t="shared" ref="DR27" si="190">DQ27+DR23-DR25</f>
        <v>0</v>
      </c>
      <c r="DS27" s="603">
        <f t="shared" ref="DS27" si="191">DR27+DS23-DS25</f>
        <v>0</v>
      </c>
      <c r="DT27" s="604">
        <f t="shared" ref="DT27" si="192">DS27+DT23-DT25</f>
        <v>0</v>
      </c>
      <c r="DU27" s="450"/>
      <c r="DV27" s="605">
        <f>P27</f>
        <v>0</v>
      </c>
      <c r="DW27" s="606">
        <f>DV27+DW23-DW25</f>
        <v>0</v>
      </c>
      <c r="DX27" s="606">
        <f t="shared" ref="DX27:EE27" si="193">DW27+DX23-DX25</f>
        <v>0</v>
      </c>
      <c r="DY27" s="606">
        <f t="shared" si="193"/>
        <v>0</v>
      </c>
      <c r="DZ27" s="606">
        <f t="shared" si="193"/>
        <v>0</v>
      </c>
      <c r="EA27" s="606">
        <f t="shared" si="193"/>
        <v>0</v>
      </c>
      <c r="EB27" s="606">
        <f t="shared" si="193"/>
        <v>0</v>
      </c>
      <c r="EC27" s="606">
        <f t="shared" si="193"/>
        <v>0</v>
      </c>
      <c r="ED27" s="606">
        <f t="shared" si="193"/>
        <v>0</v>
      </c>
      <c r="EE27" s="607">
        <f t="shared" si="193"/>
        <v>0</v>
      </c>
      <c r="EF27" s="454" t="s">
        <v>426</v>
      </c>
      <c r="EG27" s="454"/>
      <c r="EH27" s="454"/>
      <c r="EI27" s="454"/>
      <c r="EJ27" s="454"/>
      <c r="EK27" s="454"/>
      <c r="EL27" s="454"/>
      <c r="EM27" s="454"/>
      <c r="EN27" s="454"/>
      <c r="EO27" s="454"/>
      <c r="EP27" s="454"/>
      <c r="EQ27" s="454"/>
      <c r="ER27" s="454"/>
      <c r="ES27" s="454"/>
      <c r="ET27" s="454"/>
      <c r="EU27" s="581"/>
      <c r="EV27" s="581"/>
      <c r="EW27" s="581"/>
      <c r="EX27" s="581"/>
      <c r="EY27" s="581"/>
      <c r="EZ27" s="581"/>
      <c r="FA27" s="581"/>
      <c r="FB27" s="581"/>
      <c r="FC27" s="581"/>
      <c r="FD27" s="581"/>
      <c r="FE27" s="581"/>
    </row>
    <row r="28" spans="1:161" ht="13.5" thickBot="1">
      <c r="A28" s="450"/>
      <c r="B28" s="451"/>
      <c r="C28" s="450"/>
      <c r="D28" s="450"/>
      <c r="E28" s="450"/>
      <c r="F28" s="464"/>
      <c r="G28" s="450"/>
      <c r="H28" s="450"/>
      <c r="I28" s="450"/>
      <c r="J28" s="450"/>
      <c r="K28" s="450"/>
      <c r="L28" s="450"/>
      <c r="M28" s="450"/>
      <c r="N28" s="450"/>
      <c r="O28" s="450"/>
      <c r="P28" s="450"/>
      <c r="Q28" s="1106"/>
      <c r="R28" s="1107"/>
      <c r="S28" s="1106"/>
      <c r="T28" s="1106"/>
      <c r="U28" s="1106"/>
      <c r="V28" s="1106"/>
      <c r="W28" s="1106"/>
      <c r="X28" s="1106"/>
      <c r="Y28" s="1106"/>
      <c r="Z28" s="1106"/>
      <c r="AA28" s="1106"/>
      <c r="AB28" s="1106"/>
      <c r="AC28" s="450"/>
      <c r="AD28" s="464"/>
      <c r="AE28" s="450"/>
      <c r="AF28" s="450"/>
      <c r="AG28" s="450"/>
      <c r="AH28" s="450"/>
      <c r="AI28" s="450"/>
      <c r="AJ28" s="450"/>
      <c r="AK28" s="450"/>
      <c r="AL28" s="450"/>
      <c r="AM28" s="450"/>
      <c r="AN28" s="450"/>
      <c r="AO28" s="1106"/>
      <c r="AP28" s="1107"/>
      <c r="AQ28" s="1106"/>
      <c r="AR28" s="1106"/>
      <c r="AS28" s="1106"/>
      <c r="AT28" s="1106"/>
      <c r="AU28" s="1106"/>
      <c r="AV28" s="1106"/>
      <c r="AW28" s="1106"/>
      <c r="AX28" s="1106"/>
      <c r="AY28" s="1106"/>
      <c r="AZ28" s="1106"/>
      <c r="BA28" s="450"/>
      <c r="BB28" s="464"/>
      <c r="BC28" s="450"/>
      <c r="BD28" s="450"/>
      <c r="BE28" s="450"/>
      <c r="BF28" s="450"/>
      <c r="BG28" s="450"/>
      <c r="BH28" s="450"/>
      <c r="BI28" s="450"/>
      <c r="BJ28" s="450"/>
      <c r="BK28" s="450"/>
      <c r="BL28" s="450"/>
      <c r="BM28" s="450"/>
      <c r="BN28" s="464"/>
      <c r="BO28" s="450"/>
      <c r="BP28" s="450"/>
      <c r="BQ28" s="450"/>
      <c r="BR28" s="450"/>
      <c r="BS28" s="450"/>
      <c r="BT28" s="450"/>
      <c r="BU28" s="450"/>
      <c r="BV28" s="450"/>
      <c r="BW28" s="450"/>
      <c r="BX28" s="450"/>
      <c r="BY28" s="450"/>
      <c r="BZ28" s="464"/>
      <c r="CA28" s="450"/>
      <c r="CB28" s="450"/>
      <c r="CC28" s="450"/>
      <c r="CD28" s="450"/>
      <c r="CE28" s="450"/>
      <c r="CF28" s="450"/>
      <c r="CG28" s="450"/>
      <c r="CH28" s="450"/>
      <c r="CI28" s="450"/>
      <c r="CJ28" s="450"/>
      <c r="CK28" s="450"/>
      <c r="CL28" s="464"/>
      <c r="CM28" s="450"/>
      <c r="CN28" s="450"/>
      <c r="CO28" s="450"/>
      <c r="CP28" s="450"/>
      <c r="CQ28" s="450"/>
      <c r="CR28" s="450"/>
      <c r="CS28" s="450"/>
      <c r="CT28" s="450"/>
      <c r="CU28" s="450"/>
      <c r="CV28" s="450"/>
      <c r="CW28" s="450"/>
      <c r="CX28" s="464"/>
      <c r="CY28" s="450"/>
      <c r="CZ28" s="450"/>
      <c r="DA28" s="450"/>
      <c r="DB28" s="450"/>
      <c r="DC28" s="450"/>
      <c r="DD28" s="450"/>
      <c r="DE28" s="450"/>
      <c r="DF28" s="450"/>
      <c r="DG28" s="450"/>
      <c r="DH28" s="450"/>
      <c r="DI28" s="450"/>
      <c r="DJ28" s="464"/>
      <c r="DK28" s="450"/>
      <c r="DL28" s="450"/>
      <c r="DM28" s="450"/>
      <c r="DN28" s="450"/>
      <c r="DO28" s="450"/>
      <c r="DP28" s="450"/>
      <c r="DQ28" s="450"/>
      <c r="DR28" s="450"/>
      <c r="DS28" s="450"/>
      <c r="DT28" s="450"/>
      <c r="DU28" s="450"/>
      <c r="DV28" s="450"/>
      <c r="DW28" s="450"/>
      <c r="DX28" s="450"/>
      <c r="DY28" s="450"/>
      <c r="DZ28" s="450"/>
      <c r="EA28" s="450"/>
      <c r="EB28" s="450"/>
      <c r="EC28" s="450"/>
      <c r="ED28" s="450"/>
      <c r="EE28" s="450"/>
      <c r="EF28" s="454"/>
      <c r="EG28" s="454"/>
      <c r="EH28" s="454"/>
      <c r="EI28" s="454"/>
      <c r="EJ28" s="454"/>
      <c r="EK28" s="454"/>
      <c r="EL28" s="454"/>
      <c r="EM28" s="454"/>
      <c r="EN28" s="454"/>
      <c r="EO28" s="454"/>
      <c r="EP28" s="454"/>
      <c r="EQ28" s="454"/>
      <c r="ER28" s="454"/>
      <c r="ES28" s="454"/>
      <c r="ET28" s="454"/>
      <c r="EU28" s="581"/>
      <c r="EV28" s="581"/>
      <c r="EW28" s="581"/>
      <c r="EX28" s="581"/>
      <c r="EY28" s="581"/>
      <c r="EZ28" s="581"/>
      <c r="FA28" s="581"/>
      <c r="FB28" s="581"/>
      <c r="FC28" s="581"/>
      <c r="FD28" s="581"/>
      <c r="FE28" s="581"/>
    </row>
    <row r="29" spans="1:161" ht="13.5" thickBot="1">
      <c r="A29" s="450"/>
      <c r="B29" s="476">
        <f>IS!D62</f>
        <v>0</v>
      </c>
      <c r="C29" s="588"/>
      <c r="D29" s="477"/>
      <c r="E29" s="477"/>
      <c r="F29" s="477"/>
      <c r="G29" s="477"/>
      <c r="H29" s="477"/>
      <c r="I29" s="477"/>
      <c r="J29" s="477"/>
      <c r="K29" s="477"/>
      <c r="L29" s="477"/>
      <c r="M29" s="477"/>
      <c r="N29" s="589">
        <f>B29</f>
        <v>0</v>
      </c>
      <c r="O29" s="477"/>
      <c r="P29" s="478"/>
      <c r="Q29" s="1108"/>
      <c r="R29" s="1108"/>
      <c r="S29" s="1108"/>
      <c r="T29" s="1108"/>
      <c r="U29" s="1108"/>
      <c r="V29" s="1108"/>
      <c r="W29" s="1108"/>
      <c r="X29" s="1108"/>
      <c r="Y29" s="1108"/>
      <c r="Z29" s="1109">
        <f>N29</f>
        <v>0</v>
      </c>
      <c r="AA29" s="1108"/>
      <c r="AB29" s="1110"/>
      <c r="AC29" s="477"/>
      <c r="AD29" s="477"/>
      <c r="AE29" s="477"/>
      <c r="AF29" s="477"/>
      <c r="AG29" s="477"/>
      <c r="AH29" s="477"/>
      <c r="AI29" s="477"/>
      <c r="AJ29" s="477"/>
      <c r="AK29" s="477"/>
      <c r="AL29" s="589">
        <f>Z29</f>
        <v>0</v>
      </c>
      <c r="AM29" s="477"/>
      <c r="AN29" s="478"/>
      <c r="AO29" s="1108"/>
      <c r="AP29" s="1108"/>
      <c r="AQ29" s="1108"/>
      <c r="AR29" s="1108"/>
      <c r="AS29" s="1108"/>
      <c r="AT29" s="1108"/>
      <c r="AU29" s="1108"/>
      <c r="AV29" s="1108"/>
      <c r="AW29" s="1108"/>
      <c r="AX29" s="1109">
        <f>AL29</f>
        <v>0</v>
      </c>
      <c r="AY29" s="1108"/>
      <c r="AZ29" s="1110"/>
      <c r="BA29" s="477"/>
      <c r="BB29" s="477"/>
      <c r="BC29" s="477"/>
      <c r="BD29" s="477"/>
      <c r="BE29" s="477"/>
      <c r="BF29" s="477"/>
      <c r="BG29" s="477"/>
      <c r="BH29" s="477"/>
      <c r="BI29" s="477"/>
      <c r="BJ29" s="589">
        <f>AX29</f>
        <v>0</v>
      </c>
      <c r="BK29" s="477"/>
      <c r="BL29" s="478"/>
      <c r="BM29" s="477"/>
      <c r="BN29" s="477"/>
      <c r="BO29" s="477"/>
      <c r="BP29" s="477"/>
      <c r="BQ29" s="477"/>
      <c r="BR29" s="477"/>
      <c r="BS29" s="477"/>
      <c r="BT29" s="477"/>
      <c r="BU29" s="477"/>
      <c r="BV29" s="589">
        <f>BJ29</f>
        <v>0</v>
      </c>
      <c r="BW29" s="477"/>
      <c r="BX29" s="478"/>
      <c r="BY29" s="477"/>
      <c r="BZ29" s="477"/>
      <c r="CA29" s="477"/>
      <c r="CB29" s="477"/>
      <c r="CC29" s="477"/>
      <c r="CD29" s="477"/>
      <c r="CE29" s="477"/>
      <c r="CF29" s="477"/>
      <c r="CG29" s="477"/>
      <c r="CH29" s="589">
        <f>BV29</f>
        <v>0</v>
      </c>
      <c r="CI29" s="477"/>
      <c r="CJ29" s="478"/>
      <c r="CK29" s="477"/>
      <c r="CL29" s="477"/>
      <c r="CM29" s="477"/>
      <c r="CN29" s="477"/>
      <c r="CO29" s="477"/>
      <c r="CP29" s="477"/>
      <c r="CQ29" s="477"/>
      <c r="CR29" s="477"/>
      <c r="CS29" s="477"/>
      <c r="CT29" s="589">
        <f>CH29</f>
        <v>0</v>
      </c>
      <c r="CU29" s="477"/>
      <c r="CV29" s="478"/>
      <c r="CW29" s="477"/>
      <c r="CX29" s="477"/>
      <c r="CY29" s="477"/>
      <c r="CZ29" s="477"/>
      <c r="DA29" s="477"/>
      <c r="DB29" s="477"/>
      <c r="DC29" s="477"/>
      <c r="DD29" s="477"/>
      <c r="DE29" s="477"/>
      <c r="DF29" s="589">
        <f>CT29</f>
        <v>0</v>
      </c>
      <c r="DG29" s="477"/>
      <c r="DH29" s="478"/>
      <c r="DI29" s="477"/>
      <c r="DJ29" s="477"/>
      <c r="DK29" s="477"/>
      <c r="DL29" s="477"/>
      <c r="DM29" s="477"/>
      <c r="DN29" s="477"/>
      <c r="DO29" s="477"/>
      <c r="DP29" s="477"/>
      <c r="DQ29" s="477"/>
      <c r="DR29" s="589">
        <f>DF29</f>
        <v>0</v>
      </c>
      <c r="DS29" s="477"/>
      <c r="DT29" s="478"/>
      <c r="DU29" s="450"/>
      <c r="DV29" s="590">
        <f>B29</f>
        <v>0</v>
      </c>
      <c r="DW29" s="608"/>
      <c r="DX29" s="589"/>
      <c r="DY29" s="477"/>
      <c r="DZ29" s="477"/>
      <c r="EA29" s="477"/>
      <c r="EB29" s="477"/>
      <c r="EC29" s="477"/>
      <c r="ED29" s="477"/>
      <c r="EE29" s="478"/>
      <c r="EF29" s="454"/>
      <c r="EG29" s="454"/>
      <c r="EH29" s="454"/>
      <c r="EI29" s="454"/>
      <c r="EJ29" s="454"/>
      <c r="EK29" s="454"/>
      <c r="EL29" s="454"/>
      <c r="EM29" s="454"/>
      <c r="EN29" s="454"/>
      <c r="EO29" s="454"/>
      <c r="EP29" s="454"/>
      <c r="EQ29" s="454"/>
      <c r="ER29" s="454"/>
      <c r="ES29" s="454"/>
      <c r="ET29" s="454"/>
      <c r="EU29" s="581"/>
      <c r="EV29" s="581"/>
      <c r="EW29" s="581"/>
      <c r="EX29" s="581"/>
      <c r="EY29" s="581"/>
      <c r="EZ29" s="581"/>
      <c r="FA29" s="581"/>
      <c r="FB29" s="581"/>
      <c r="FC29" s="581"/>
      <c r="FD29" s="581"/>
      <c r="FE29" s="581"/>
    </row>
    <row r="30" spans="1:161" ht="13.5" thickBot="1">
      <c r="A30" s="450"/>
      <c r="B30" s="591"/>
      <c r="C30" s="592"/>
      <c r="D30" s="486"/>
      <c r="E30" s="486"/>
      <c r="F30" s="486"/>
      <c r="G30" s="486"/>
      <c r="H30" s="486"/>
      <c r="I30" s="486"/>
      <c r="J30" s="486"/>
      <c r="K30" s="486"/>
      <c r="L30" s="486"/>
      <c r="M30" s="486"/>
      <c r="N30" s="486"/>
      <c r="O30" s="486"/>
      <c r="P30" s="487"/>
      <c r="Q30" s="1111"/>
      <c r="R30" s="1111"/>
      <c r="S30" s="1111"/>
      <c r="T30" s="1111"/>
      <c r="U30" s="1111"/>
      <c r="V30" s="1111"/>
      <c r="W30" s="1111"/>
      <c r="X30" s="1111"/>
      <c r="Y30" s="1111"/>
      <c r="Z30" s="1111"/>
      <c r="AA30" s="1111"/>
      <c r="AB30" s="1112"/>
      <c r="AC30" s="486"/>
      <c r="AD30" s="486"/>
      <c r="AE30" s="486"/>
      <c r="AF30" s="486"/>
      <c r="AG30" s="486"/>
      <c r="AH30" s="486"/>
      <c r="AI30" s="486"/>
      <c r="AJ30" s="486"/>
      <c r="AK30" s="486"/>
      <c r="AL30" s="486"/>
      <c r="AM30" s="486"/>
      <c r="AN30" s="487"/>
      <c r="AO30" s="1111"/>
      <c r="AP30" s="1111"/>
      <c r="AQ30" s="1111"/>
      <c r="AR30" s="1111"/>
      <c r="AS30" s="1111"/>
      <c r="AT30" s="1111"/>
      <c r="AU30" s="1111"/>
      <c r="AV30" s="1111"/>
      <c r="AW30" s="1111"/>
      <c r="AX30" s="1111"/>
      <c r="AY30" s="1111"/>
      <c r="AZ30" s="1112"/>
      <c r="BA30" s="486"/>
      <c r="BB30" s="486"/>
      <c r="BC30" s="486"/>
      <c r="BD30" s="486"/>
      <c r="BE30" s="486"/>
      <c r="BF30" s="486"/>
      <c r="BG30" s="486"/>
      <c r="BH30" s="486"/>
      <c r="BI30" s="486"/>
      <c r="BJ30" s="486"/>
      <c r="BK30" s="486"/>
      <c r="BL30" s="487"/>
      <c r="BM30" s="486"/>
      <c r="BN30" s="486"/>
      <c r="BO30" s="486"/>
      <c r="BP30" s="486"/>
      <c r="BQ30" s="486"/>
      <c r="BR30" s="486"/>
      <c r="BS30" s="486"/>
      <c r="BT30" s="486"/>
      <c r="BU30" s="486"/>
      <c r="BV30" s="486"/>
      <c r="BW30" s="486"/>
      <c r="BX30" s="487"/>
      <c r="BY30" s="486"/>
      <c r="BZ30" s="486"/>
      <c r="CA30" s="486"/>
      <c r="CB30" s="486"/>
      <c r="CC30" s="486"/>
      <c r="CD30" s="486"/>
      <c r="CE30" s="486"/>
      <c r="CF30" s="486"/>
      <c r="CG30" s="486"/>
      <c r="CH30" s="486"/>
      <c r="CI30" s="486"/>
      <c r="CJ30" s="487"/>
      <c r="CK30" s="486"/>
      <c r="CL30" s="486"/>
      <c r="CM30" s="486"/>
      <c r="CN30" s="486"/>
      <c r="CO30" s="486"/>
      <c r="CP30" s="486"/>
      <c r="CQ30" s="486"/>
      <c r="CR30" s="486"/>
      <c r="CS30" s="486"/>
      <c r="CT30" s="486"/>
      <c r="CU30" s="486"/>
      <c r="CV30" s="487"/>
      <c r="CW30" s="486"/>
      <c r="CX30" s="486"/>
      <c r="CY30" s="486"/>
      <c r="CZ30" s="486"/>
      <c r="DA30" s="486"/>
      <c r="DB30" s="486"/>
      <c r="DC30" s="486"/>
      <c r="DD30" s="486"/>
      <c r="DE30" s="486"/>
      <c r="DF30" s="486"/>
      <c r="DG30" s="486"/>
      <c r="DH30" s="487"/>
      <c r="DI30" s="486"/>
      <c r="DJ30" s="486"/>
      <c r="DK30" s="486"/>
      <c r="DL30" s="486"/>
      <c r="DM30" s="486"/>
      <c r="DN30" s="486"/>
      <c r="DO30" s="486"/>
      <c r="DP30" s="486"/>
      <c r="DQ30" s="486"/>
      <c r="DR30" s="486"/>
      <c r="DS30" s="486"/>
      <c r="DT30" s="487"/>
      <c r="DU30" s="450"/>
      <c r="DV30" s="965">
        <f>DV18</f>
        <v>0</v>
      </c>
      <c r="DW30" s="966">
        <f>DV30+1</f>
        <v>1</v>
      </c>
      <c r="DX30" s="966">
        <f t="shared" ref="DX30:ED30" si="194">DW30+1</f>
        <v>2</v>
      </c>
      <c r="DY30" s="966">
        <f t="shared" si="194"/>
        <v>3</v>
      </c>
      <c r="DZ30" s="966">
        <f t="shared" si="194"/>
        <v>4</v>
      </c>
      <c r="EA30" s="966">
        <f t="shared" si="194"/>
        <v>5</v>
      </c>
      <c r="EB30" s="966">
        <f t="shared" si="194"/>
        <v>6</v>
      </c>
      <c r="EC30" s="966">
        <f t="shared" si="194"/>
        <v>7</v>
      </c>
      <c r="ED30" s="966">
        <f t="shared" si="194"/>
        <v>8</v>
      </c>
      <c r="EE30" s="967">
        <f>ED30+1</f>
        <v>9</v>
      </c>
      <c r="EF30" s="454"/>
      <c r="EG30" s="454"/>
      <c r="EH30" s="454"/>
      <c r="EI30" s="454"/>
      <c r="EJ30" s="454"/>
      <c r="EK30" s="454"/>
      <c r="EL30" s="454"/>
      <c r="EM30" s="454"/>
      <c r="EN30" s="454"/>
      <c r="EO30" s="454"/>
      <c r="EP30" s="454"/>
      <c r="EQ30" s="454"/>
      <c r="ER30" s="454"/>
      <c r="ES30" s="454"/>
      <c r="ET30" s="454"/>
      <c r="EU30" s="581"/>
      <c r="EV30" s="581"/>
      <c r="EW30" s="581"/>
      <c r="EX30" s="581"/>
      <c r="EY30" s="581"/>
      <c r="EZ30" s="581"/>
      <c r="FA30" s="581"/>
      <c r="FB30" s="581"/>
      <c r="FC30" s="581"/>
      <c r="FD30" s="581"/>
      <c r="FE30" s="581"/>
    </row>
    <row r="31" spans="1:161">
      <c r="A31" s="450"/>
      <c r="B31" s="593"/>
      <c r="C31" s="477"/>
      <c r="D31" s="609"/>
      <c r="E31" s="477"/>
      <c r="F31" s="477"/>
      <c r="G31" s="609"/>
      <c r="H31" s="477"/>
      <c r="I31" s="477"/>
      <c r="J31" s="609"/>
      <c r="K31" s="477"/>
      <c r="L31" s="477"/>
      <c r="M31" s="477"/>
      <c r="N31" s="477"/>
      <c r="O31" s="477"/>
      <c r="P31" s="478"/>
      <c r="Q31" s="1108"/>
      <c r="R31" s="1108"/>
      <c r="S31" s="1113"/>
      <c r="T31" s="1108"/>
      <c r="U31" s="1108"/>
      <c r="V31" s="1113"/>
      <c r="W31" s="1108"/>
      <c r="X31" s="1108"/>
      <c r="Y31" s="1108"/>
      <c r="Z31" s="1108"/>
      <c r="AA31" s="1108"/>
      <c r="AB31" s="1110"/>
      <c r="AC31" s="477"/>
      <c r="AD31" s="477"/>
      <c r="AE31" s="609"/>
      <c r="AF31" s="477"/>
      <c r="AG31" s="477"/>
      <c r="AH31" s="609"/>
      <c r="AI31" s="477"/>
      <c r="AJ31" s="477"/>
      <c r="AK31" s="477"/>
      <c r="AL31" s="477"/>
      <c r="AM31" s="477"/>
      <c r="AN31" s="478"/>
      <c r="AO31" s="1108"/>
      <c r="AP31" s="1108"/>
      <c r="AQ31" s="1113"/>
      <c r="AR31" s="1108"/>
      <c r="AS31" s="1108"/>
      <c r="AT31" s="1113"/>
      <c r="AU31" s="1108"/>
      <c r="AV31" s="1108"/>
      <c r="AW31" s="1108"/>
      <c r="AX31" s="1108"/>
      <c r="AY31" s="1108"/>
      <c r="AZ31" s="1110"/>
      <c r="BA31" s="477"/>
      <c r="BB31" s="477"/>
      <c r="BC31" s="609"/>
      <c r="BD31" s="477"/>
      <c r="BE31" s="477"/>
      <c r="BF31" s="609"/>
      <c r="BG31" s="477"/>
      <c r="BH31" s="477"/>
      <c r="BI31" s="477"/>
      <c r="BJ31" s="477"/>
      <c r="BK31" s="477"/>
      <c r="BL31" s="478"/>
      <c r="BM31" s="477"/>
      <c r="BN31" s="477"/>
      <c r="BO31" s="609"/>
      <c r="BP31" s="477"/>
      <c r="BQ31" s="477"/>
      <c r="BR31" s="609"/>
      <c r="BS31" s="477"/>
      <c r="BT31" s="477"/>
      <c r="BU31" s="477"/>
      <c r="BV31" s="477"/>
      <c r="BW31" s="477"/>
      <c r="BX31" s="478"/>
      <c r="BY31" s="477"/>
      <c r="BZ31" s="477"/>
      <c r="CA31" s="609"/>
      <c r="CB31" s="477"/>
      <c r="CC31" s="477"/>
      <c r="CD31" s="609"/>
      <c r="CE31" s="477"/>
      <c r="CF31" s="477"/>
      <c r="CG31" s="477"/>
      <c r="CH31" s="477"/>
      <c r="CI31" s="477"/>
      <c r="CJ31" s="478"/>
      <c r="CK31" s="477"/>
      <c r="CL31" s="477"/>
      <c r="CM31" s="609"/>
      <c r="CN31" s="477"/>
      <c r="CO31" s="477"/>
      <c r="CP31" s="609"/>
      <c r="CQ31" s="477"/>
      <c r="CR31" s="477"/>
      <c r="CS31" s="477"/>
      <c r="CT31" s="477"/>
      <c r="CU31" s="477"/>
      <c r="CV31" s="478"/>
      <c r="CW31" s="477"/>
      <c r="CX31" s="477"/>
      <c r="CY31" s="609"/>
      <c r="CZ31" s="477"/>
      <c r="DA31" s="477"/>
      <c r="DB31" s="609"/>
      <c r="DC31" s="477"/>
      <c r="DD31" s="477"/>
      <c r="DE31" s="477"/>
      <c r="DF31" s="477"/>
      <c r="DG31" s="477"/>
      <c r="DH31" s="478"/>
      <c r="DI31" s="477"/>
      <c r="DJ31" s="477"/>
      <c r="DK31" s="609"/>
      <c r="DL31" s="477"/>
      <c r="DM31" s="477"/>
      <c r="DN31" s="609"/>
      <c r="DO31" s="477"/>
      <c r="DP31" s="477"/>
      <c r="DQ31" s="477"/>
      <c r="DR31" s="477"/>
      <c r="DS31" s="477"/>
      <c r="DT31" s="478"/>
      <c r="DU31" s="450"/>
      <c r="DV31" s="492"/>
      <c r="DW31" s="486"/>
      <c r="DX31" s="486"/>
      <c r="DY31" s="486"/>
      <c r="DZ31" s="486"/>
      <c r="EA31" s="486"/>
      <c r="EB31" s="486"/>
      <c r="EC31" s="486"/>
      <c r="ED31" s="486"/>
      <c r="EE31" s="487"/>
      <c r="EF31" s="454"/>
      <c r="EG31" s="454"/>
      <c r="EH31" s="454"/>
      <c r="EI31" s="454"/>
      <c r="EJ31" s="454"/>
      <c r="EK31" s="454"/>
      <c r="EL31" s="454"/>
      <c r="EM31" s="454"/>
      <c r="EN31" s="454"/>
      <c r="EO31" s="454"/>
      <c r="EP31" s="454"/>
      <c r="EQ31" s="454"/>
      <c r="ER31" s="454"/>
      <c r="ES31" s="454"/>
      <c r="ET31" s="454"/>
      <c r="EU31" s="581"/>
      <c r="EV31" s="581"/>
      <c r="EW31" s="581"/>
      <c r="EX31" s="581"/>
      <c r="EY31" s="581"/>
      <c r="EZ31" s="581"/>
      <c r="FA31" s="581"/>
      <c r="FB31" s="581"/>
      <c r="FC31" s="581"/>
      <c r="FD31" s="581"/>
      <c r="FE31" s="581"/>
    </row>
    <row r="32" spans="1:161">
      <c r="A32" s="450"/>
      <c r="B32" s="493" t="s">
        <v>427</v>
      </c>
      <c r="C32" s="486"/>
      <c r="D32" s="610"/>
      <c r="E32" s="486"/>
      <c r="F32" s="486"/>
      <c r="G32" s="486"/>
      <c r="H32" s="486"/>
      <c r="I32" s="486"/>
      <c r="J32" s="486"/>
      <c r="K32" s="486"/>
      <c r="L32" s="486"/>
      <c r="M32" s="486"/>
      <c r="N32" s="486"/>
      <c r="O32" s="486"/>
      <c r="P32" s="487"/>
      <c r="Q32" s="1111"/>
      <c r="R32" s="1111"/>
      <c r="S32" s="1111"/>
      <c r="T32" s="1111"/>
      <c r="U32" s="1111"/>
      <c r="V32" s="1111"/>
      <c r="W32" s="1111"/>
      <c r="X32" s="1111"/>
      <c r="Y32" s="1111"/>
      <c r="Z32" s="1111"/>
      <c r="AA32" s="1111"/>
      <c r="AB32" s="1112"/>
      <c r="AC32" s="486"/>
      <c r="AD32" s="486"/>
      <c r="AE32" s="486"/>
      <c r="AF32" s="486"/>
      <c r="AG32" s="486"/>
      <c r="AH32" s="486"/>
      <c r="AI32" s="486"/>
      <c r="AJ32" s="486"/>
      <c r="AK32" s="486"/>
      <c r="AL32" s="486"/>
      <c r="AM32" s="486"/>
      <c r="AN32" s="487"/>
      <c r="AO32" s="1111"/>
      <c r="AP32" s="1111"/>
      <c r="AQ32" s="1111"/>
      <c r="AR32" s="1111"/>
      <c r="AS32" s="1111"/>
      <c r="AT32" s="1111"/>
      <c r="AU32" s="1111"/>
      <c r="AV32" s="1111"/>
      <c r="AW32" s="1111"/>
      <c r="AX32" s="1111"/>
      <c r="AY32" s="1111"/>
      <c r="AZ32" s="1112"/>
      <c r="BA32" s="486"/>
      <c r="BB32" s="486"/>
      <c r="BC32" s="486"/>
      <c r="BD32" s="486"/>
      <c r="BE32" s="486"/>
      <c r="BF32" s="486"/>
      <c r="BG32" s="486"/>
      <c r="BH32" s="486"/>
      <c r="BI32" s="486"/>
      <c r="BJ32" s="486"/>
      <c r="BK32" s="486"/>
      <c r="BL32" s="487"/>
      <c r="BM32" s="486"/>
      <c r="BN32" s="486"/>
      <c r="BO32" s="486"/>
      <c r="BP32" s="486"/>
      <c r="BQ32" s="486"/>
      <c r="BR32" s="486"/>
      <c r="BS32" s="486"/>
      <c r="BT32" s="486"/>
      <c r="BU32" s="486"/>
      <c r="BV32" s="486"/>
      <c r="BW32" s="486"/>
      <c r="BX32" s="487"/>
      <c r="BY32" s="486"/>
      <c r="BZ32" s="486"/>
      <c r="CA32" s="486"/>
      <c r="CB32" s="486"/>
      <c r="CC32" s="486"/>
      <c r="CD32" s="486"/>
      <c r="CE32" s="486"/>
      <c r="CF32" s="486"/>
      <c r="CG32" s="486"/>
      <c r="CH32" s="486"/>
      <c r="CI32" s="486"/>
      <c r="CJ32" s="487"/>
      <c r="CK32" s="486"/>
      <c r="CL32" s="486"/>
      <c r="CM32" s="486"/>
      <c r="CN32" s="486"/>
      <c r="CO32" s="486"/>
      <c r="CP32" s="486"/>
      <c r="CQ32" s="486"/>
      <c r="CR32" s="486"/>
      <c r="CS32" s="486"/>
      <c r="CT32" s="486"/>
      <c r="CU32" s="486"/>
      <c r="CV32" s="487"/>
      <c r="CW32" s="486"/>
      <c r="CX32" s="486"/>
      <c r="CY32" s="486"/>
      <c r="CZ32" s="486"/>
      <c r="DA32" s="486"/>
      <c r="DB32" s="486"/>
      <c r="DC32" s="486"/>
      <c r="DD32" s="486"/>
      <c r="DE32" s="486"/>
      <c r="DF32" s="486"/>
      <c r="DG32" s="486"/>
      <c r="DH32" s="487"/>
      <c r="DI32" s="486"/>
      <c r="DJ32" s="486"/>
      <c r="DK32" s="486"/>
      <c r="DL32" s="486"/>
      <c r="DM32" s="486"/>
      <c r="DN32" s="486"/>
      <c r="DO32" s="486"/>
      <c r="DP32" s="486"/>
      <c r="DQ32" s="486"/>
      <c r="DR32" s="486"/>
      <c r="DS32" s="486"/>
      <c r="DT32" s="487"/>
      <c r="DU32" s="450"/>
      <c r="DV32" s="611">
        <f>DV35</f>
        <v>0</v>
      </c>
      <c r="DW32" s="542">
        <f>DW35</f>
        <v>0</v>
      </c>
      <c r="DX32" s="542">
        <f t="shared" ref="DX32:EE32" si="195">DX35</f>
        <v>0</v>
      </c>
      <c r="DY32" s="542">
        <f t="shared" si="195"/>
        <v>0</v>
      </c>
      <c r="DZ32" s="542">
        <f t="shared" si="195"/>
        <v>0</v>
      </c>
      <c r="EA32" s="542">
        <f t="shared" si="195"/>
        <v>0</v>
      </c>
      <c r="EB32" s="542">
        <f t="shared" si="195"/>
        <v>0</v>
      </c>
      <c r="EC32" s="542">
        <f t="shared" si="195"/>
        <v>0</v>
      </c>
      <c r="ED32" s="542">
        <f t="shared" si="195"/>
        <v>0</v>
      </c>
      <c r="EE32" s="543">
        <f t="shared" si="195"/>
        <v>0</v>
      </c>
      <c r="EF32" s="454"/>
      <c r="EG32" s="454"/>
      <c r="EH32" s="454"/>
      <c r="EI32" s="454"/>
      <c r="EJ32" s="454"/>
      <c r="EK32" s="454"/>
      <c r="EL32" s="454"/>
      <c r="EM32" s="454"/>
      <c r="EN32" s="454"/>
      <c r="EO32" s="454"/>
      <c r="EP32" s="454"/>
      <c r="EQ32" s="454"/>
      <c r="ER32" s="454"/>
      <c r="ES32" s="454"/>
      <c r="ET32" s="454"/>
      <c r="EU32" s="581"/>
      <c r="EV32" s="581"/>
      <c r="EW32" s="581"/>
      <c r="EX32" s="581"/>
      <c r="EY32" s="581"/>
      <c r="EZ32" s="581"/>
      <c r="FA32" s="581"/>
      <c r="FB32" s="581"/>
      <c r="FC32" s="581"/>
      <c r="FD32" s="581"/>
      <c r="FE32" s="581"/>
    </row>
    <row r="33" spans="1:161">
      <c r="A33" s="450"/>
      <c r="B33" s="490"/>
      <c r="C33" s="486"/>
      <c r="D33" s="486"/>
      <c r="E33" s="1163">
        <f>E21</f>
        <v>0</v>
      </c>
      <c r="F33" s="1163">
        <f t="shared" ref="F33:BQ33" si="196">F21</f>
        <v>0</v>
      </c>
      <c r="G33" s="1163">
        <f t="shared" si="196"/>
        <v>0</v>
      </c>
      <c r="H33" s="1163">
        <f t="shared" si="196"/>
        <v>0</v>
      </c>
      <c r="I33" s="1163">
        <f t="shared" si="196"/>
        <v>0</v>
      </c>
      <c r="J33" s="1163">
        <f t="shared" si="196"/>
        <v>0</v>
      </c>
      <c r="K33" s="1163">
        <f t="shared" si="196"/>
        <v>0</v>
      </c>
      <c r="L33" s="1163">
        <f t="shared" si="196"/>
        <v>0</v>
      </c>
      <c r="M33" s="1163">
        <f t="shared" si="196"/>
        <v>0</v>
      </c>
      <c r="N33" s="1163">
        <f t="shared" si="196"/>
        <v>0</v>
      </c>
      <c r="O33" s="1163">
        <f t="shared" si="196"/>
        <v>0</v>
      </c>
      <c r="P33" s="1163">
        <f t="shared" si="196"/>
        <v>0</v>
      </c>
      <c r="Q33" s="1163">
        <f t="shared" si="196"/>
        <v>1</v>
      </c>
      <c r="R33" s="1163">
        <f t="shared" si="196"/>
        <v>1</v>
      </c>
      <c r="S33" s="1163">
        <f t="shared" si="196"/>
        <v>1</v>
      </c>
      <c r="T33" s="1163">
        <f t="shared" si="196"/>
        <v>1</v>
      </c>
      <c r="U33" s="1163">
        <f t="shared" si="196"/>
        <v>1</v>
      </c>
      <c r="V33" s="1163">
        <f t="shared" si="196"/>
        <v>1</v>
      </c>
      <c r="W33" s="1163">
        <f t="shared" si="196"/>
        <v>1</v>
      </c>
      <c r="X33" s="1163">
        <f t="shared" si="196"/>
        <v>1</v>
      </c>
      <c r="Y33" s="1163">
        <f t="shared" si="196"/>
        <v>1</v>
      </c>
      <c r="Z33" s="1163">
        <f t="shared" si="196"/>
        <v>1</v>
      </c>
      <c r="AA33" s="1163">
        <f t="shared" si="196"/>
        <v>1</v>
      </c>
      <c r="AB33" s="1163">
        <f t="shared" si="196"/>
        <v>1</v>
      </c>
      <c r="AC33" s="1163">
        <f t="shared" si="196"/>
        <v>2</v>
      </c>
      <c r="AD33" s="1163">
        <f t="shared" si="196"/>
        <v>2</v>
      </c>
      <c r="AE33" s="1163">
        <f t="shared" si="196"/>
        <v>2</v>
      </c>
      <c r="AF33" s="1163">
        <f t="shared" si="196"/>
        <v>2</v>
      </c>
      <c r="AG33" s="1163">
        <f t="shared" si="196"/>
        <v>2</v>
      </c>
      <c r="AH33" s="1163">
        <f t="shared" si="196"/>
        <v>2</v>
      </c>
      <c r="AI33" s="1163">
        <f t="shared" si="196"/>
        <v>2</v>
      </c>
      <c r="AJ33" s="1163">
        <f t="shared" si="196"/>
        <v>2</v>
      </c>
      <c r="AK33" s="1163">
        <f t="shared" si="196"/>
        <v>2</v>
      </c>
      <c r="AL33" s="1163">
        <f t="shared" si="196"/>
        <v>2</v>
      </c>
      <c r="AM33" s="1163">
        <f t="shared" si="196"/>
        <v>2</v>
      </c>
      <c r="AN33" s="1163">
        <f t="shared" si="196"/>
        <v>2</v>
      </c>
      <c r="AO33" s="1163">
        <f t="shared" si="196"/>
        <v>3</v>
      </c>
      <c r="AP33" s="1163">
        <f t="shared" si="196"/>
        <v>3</v>
      </c>
      <c r="AQ33" s="1163">
        <f t="shared" si="196"/>
        <v>3</v>
      </c>
      <c r="AR33" s="1163">
        <f t="shared" si="196"/>
        <v>3</v>
      </c>
      <c r="AS33" s="1163">
        <f t="shared" si="196"/>
        <v>3</v>
      </c>
      <c r="AT33" s="1163">
        <f t="shared" si="196"/>
        <v>3</v>
      </c>
      <c r="AU33" s="1163">
        <f t="shared" si="196"/>
        <v>3</v>
      </c>
      <c r="AV33" s="1163">
        <f t="shared" si="196"/>
        <v>3</v>
      </c>
      <c r="AW33" s="1163">
        <f t="shared" si="196"/>
        <v>3</v>
      </c>
      <c r="AX33" s="1163">
        <f t="shared" si="196"/>
        <v>3</v>
      </c>
      <c r="AY33" s="1163">
        <f t="shared" si="196"/>
        <v>3</v>
      </c>
      <c r="AZ33" s="1163">
        <f t="shared" si="196"/>
        <v>3</v>
      </c>
      <c r="BA33" s="1163">
        <f t="shared" si="196"/>
        <v>4</v>
      </c>
      <c r="BB33" s="1163">
        <f t="shared" si="196"/>
        <v>4</v>
      </c>
      <c r="BC33" s="1163">
        <f t="shared" si="196"/>
        <v>4</v>
      </c>
      <c r="BD33" s="1163">
        <f t="shared" si="196"/>
        <v>4</v>
      </c>
      <c r="BE33" s="1163">
        <f t="shared" si="196"/>
        <v>4</v>
      </c>
      <c r="BF33" s="1163">
        <f t="shared" si="196"/>
        <v>4</v>
      </c>
      <c r="BG33" s="1163">
        <f t="shared" si="196"/>
        <v>4</v>
      </c>
      <c r="BH33" s="1163">
        <f t="shared" si="196"/>
        <v>4</v>
      </c>
      <c r="BI33" s="1163">
        <f t="shared" si="196"/>
        <v>4</v>
      </c>
      <c r="BJ33" s="1163">
        <f t="shared" si="196"/>
        <v>4</v>
      </c>
      <c r="BK33" s="1163">
        <f t="shared" si="196"/>
        <v>4</v>
      </c>
      <c r="BL33" s="1163">
        <f t="shared" si="196"/>
        <v>4</v>
      </c>
      <c r="BM33" s="1163">
        <f t="shared" si="196"/>
        <v>5</v>
      </c>
      <c r="BN33" s="1163">
        <f t="shared" si="196"/>
        <v>5</v>
      </c>
      <c r="BO33" s="1163">
        <f t="shared" si="196"/>
        <v>5</v>
      </c>
      <c r="BP33" s="1163">
        <f t="shared" si="196"/>
        <v>5</v>
      </c>
      <c r="BQ33" s="1163">
        <f t="shared" si="196"/>
        <v>5</v>
      </c>
      <c r="BR33" s="1163">
        <f t="shared" ref="BR33:DT33" si="197">BR21</f>
        <v>5</v>
      </c>
      <c r="BS33" s="1163">
        <f t="shared" si="197"/>
        <v>5</v>
      </c>
      <c r="BT33" s="1163">
        <f t="shared" si="197"/>
        <v>5</v>
      </c>
      <c r="BU33" s="1163">
        <f t="shared" si="197"/>
        <v>5</v>
      </c>
      <c r="BV33" s="1163">
        <f t="shared" si="197"/>
        <v>5</v>
      </c>
      <c r="BW33" s="1163">
        <f t="shared" si="197"/>
        <v>5</v>
      </c>
      <c r="BX33" s="1163">
        <f t="shared" si="197"/>
        <v>5</v>
      </c>
      <c r="BY33" s="1163">
        <f t="shared" si="197"/>
        <v>6</v>
      </c>
      <c r="BZ33" s="1163">
        <f t="shared" si="197"/>
        <v>6</v>
      </c>
      <c r="CA33" s="1163">
        <f t="shared" si="197"/>
        <v>6</v>
      </c>
      <c r="CB33" s="1163">
        <f t="shared" si="197"/>
        <v>6</v>
      </c>
      <c r="CC33" s="1163">
        <f t="shared" si="197"/>
        <v>6</v>
      </c>
      <c r="CD33" s="1163">
        <f t="shared" si="197"/>
        <v>6</v>
      </c>
      <c r="CE33" s="1163">
        <f t="shared" si="197"/>
        <v>6</v>
      </c>
      <c r="CF33" s="1163">
        <f t="shared" si="197"/>
        <v>6</v>
      </c>
      <c r="CG33" s="1163">
        <f t="shared" si="197"/>
        <v>6</v>
      </c>
      <c r="CH33" s="1163">
        <f t="shared" si="197"/>
        <v>6</v>
      </c>
      <c r="CI33" s="1163">
        <f t="shared" si="197"/>
        <v>6</v>
      </c>
      <c r="CJ33" s="1163">
        <f t="shared" si="197"/>
        <v>6</v>
      </c>
      <c r="CK33" s="1163">
        <f t="shared" si="197"/>
        <v>7</v>
      </c>
      <c r="CL33" s="1163">
        <f t="shared" si="197"/>
        <v>7</v>
      </c>
      <c r="CM33" s="1163">
        <f t="shared" si="197"/>
        <v>7</v>
      </c>
      <c r="CN33" s="1163">
        <f t="shared" si="197"/>
        <v>7</v>
      </c>
      <c r="CO33" s="1163">
        <f t="shared" si="197"/>
        <v>7</v>
      </c>
      <c r="CP33" s="1163">
        <f t="shared" si="197"/>
        <v>7</v>
      </c>
      <c r="CQ33" s="1163">
        <f t="shared" si="197"/>
        <v>7</v>
      </c>
      <c r="CR33" s="1163">
        <f t="shared" si="197"/>
        <v>7</v>
      </c>
      <c r="CS33" s="1163">
        <f t="shared" si="197"/>
        <v>7</v>
      </c>
      <c r="CT33" s="1163">
        <f t="shared" si="197"/>
        <v>7</v>
      </c>
      <c r="CU33" s="1163">
        <f t="shared" si="197"/>
        <v>7</v>
      </c>
      <c r="CV33" s="1163">
        <f t="shared" si="197"/>
        <v>7</v>
      </c>
      <c r="CW33" s="1163">
        <f t="shared" si="197"/>
        <v>8</v>
      </c>
      <c r="CX33" s="1163">
        <f t="shared" si="197"/>
        <v>8</v>
      </c>
      <c r="CY33" s="1163">
        <f t="shared" si="197"/>
        <v>8</v>
      </c>
      <c r="CZ33" s="1163">
        <f t="shared" si="197"/>
        <v>8</v>
      </c>
      <c r="DA33" s="1163">
        <f t="shared" si="197"/>
        <v>8</v>
      </c>
      <c r="DB33" s="1163">
        <f t="shared" si="197"/>
        <v>8</v>
      </c>
      <c r="DC33" s="1163">
        <f t="shared" si="197"/>
        <v>8</v>
      </c>
      <c r="DD33" s="1163">
        <f t="shared" si="197"/>
        <v>8</v>
      </c>
      <c r="DE33" s="1163">
        <f t="shared" si="197"/>
        <v>8</v>
      </c>
      <c r="DF33" s="1163">
        <f t="shared" si="197"/>
        <v>8</v>
      </c>
      <c r="DG33" s="1163">
        <f t="shared" si="197"/>
        <v>8</v>
      </c>
      <c r="DH33" s="1163">
        <f t="shared" si="197"/>
        <v>8</v>
      </c>
      <c r="DI33" s="1163">
        <f t="shared" si="197"/>
        <v>9</v>
      </c>
      <c r="DJ33" s="1163">
        <f t="shared" si="197"/>
        <v>9</v>
      </c>
      <c r="DK33" s="1163">
        <f t="shared" si="197"/>
        <v>9</v>
      </c>
      <c r="DL33" s="1163">
        <f t="shared" si="197"/>
        <v>9</v>
      </c>
      <c r="DM33" s="1163">
        <f t="shared" si="197"/>
        <v>9</v>
      </c>
      <c r="DN33" s="1163">
        <f t="shared" si="197"/>
        <v>9</v>
      </c>
      <c r="DO33" s="1163">
        <f t="shared" si="197"/>
        <v>9</v>
      </c>
      <c r="DP33" s="1163">
        <f t="shared" si="197"/>
        <v>9</v>
      </c>
      <c r="DQ33" s="1163">
        <f t="shared" si="197"/>
        <v>9</v>
      </c>
      <c r="DR33" s="1163">
        <f t="shared" si="197"/>
        <v>9</v>
      </c>
      <c r="DS33" s="1163">
        <f t="shared" si="197"/>
        <v>9</v>
      </c>
      <c r="DT33" s="1163">
        <f t="shared" si="197"/>
        <v>9</v>
      </c>
      <c r="DU33" s="450"/>
      <c r="DV33" s="539"/>
      <c r="DW33" s="540"/>
      <c r="DX33" s="540"/>
      <c r="DY33" s="540"/>
      <c r="DZ33" s="540"/>
      <c r="EA33" s="540"/>
      <c r="EB33" s="540"/>
      <c r="EC33" s="540"/>
      <c r="ED33" s="540"/>
      <c r="EE33" s="541"/>
      <c r="EF33" s="454"/>
      <c r="EG33" s="454"/>
      <c r="EH33" s="454"/>
      <c r="EI33" s="454"/>
      <c r="EJ33" s="454"/>
      <c r="EK33" s="454"/>
      <c r="EL33" s="454"/>
      <c r="EM33" s="454"/>
      <c r="EN33" s="454"/>
      <c r="EO33" s="454"/>
      <c r="EP33" s="454"/>
      <c r="EQ33" s="454"/>
      <c r="ER33" s="454"/>
      <c r="ES33" s="454"/>
      <c r="ET33" s="454"/>
      <c r="EU33" s="581"/>
      <c r="EV33" s="581"/>
      <c r="EW33" s="581"/>
      <c r="EX33" s="581"/>
      <c r="EY33" s="581"/>
      <c r="EZ33" s="581"/>
      <c r="FA33" s="581"/>
      <c r="FB33" s="581"/>
      <c r="FC33" s="581"/>
      <c r="FD33" s="581"/>
      <c r="FE33" s="581"/>
    </row>
    <row r="34" spans="1:161">
      <c r="A34" s="450"/>
      <c r="B34" s="490"/>
      <c r="C34" s="486"/>
      <c r="D34" s="498"/>
      <c r="E34" s="962" t="s">
        <v>431</v>
      </c>
      <c r="F34" s="962" t="s">
        <v>432</v>
      </c>
      <c r="G34" s="962" t="s">
        <v>433</v>
      </c>
      <c r="H34" s="962" t="s">
        <v>434</v>
      </c>
      <c r="I34" s="962" t="s">
        <v>267</v>
      </c>
      <c r="J34" s="962" t="s">
        <v>435</v>
      </c>
      <c r="K34" s="962" t="s">
        <v>436</v>
      </c>
      <c r="L34" s="962" t="s">
        <v>437</v>
      </c>
      <c r="M34" s="962" t="s">
        <v>438</v>
      </c>
      <c r="N34" s="962" t="s">
        <v>439</v>
      </c>
      <c r="O34" s="962" t="s">
        <v>440</v>
      </c>
      <c r="P34" s="963" t="s">
        <v>441</v>
      </c>
      <c r="Q34" s="1098" t="s">
        <v>431</v>
      </c>
      <c r="R34" s="1098" t="s">
        <v>432</v>
      </c>
      <c r="S34" s="1098" t="s">
        <v>433</v>
      </c>
      <c r="T34" s="1098" t="s">
        <v>434</v>
      </c>
      <c r="U34" s="1098" t="s">
        <v>267</v>
      </c>
      <c r="V34" s="1098" t="s">
        <v>435</v>
      </c>
      <c r="W34" s="1098" t="s">
        <v>436</v>
      </c>
      <c r="X34" s="1098" t="s">
        <v>437</v>
      </c>
      <c r="Y34" s="1098" t="s">
        <v>438</v>
      </c>
      <c r="Z34" s="1098" t="s">
        <v>439</v>
      </c>
      <c r="AA34" s="1098" t="s">
        <v>440</v>
      </c>
      <c r="AB34" s="1099" t="s">
        <v>441</v>
      </c>
      <c r="AC34" s="962" t="s">
        <v>431</v>
      </c>
      <c r="AD34" s="962" t="s">
        <v>432</v>
      </c>
      <c r="AE34" s="962" t="s">
        <v>433</v>
      </c>
      <c r="AF34" s="962" t="s">
        <v>434</v>
      </c>
      <c r="AG34" s="962" t="s">
        <v>267</v>
      </c>
      <c r="AH34" s="962" t="s">
        <v>435</v>
      </c>
      <c r="AI34" s="962" t="s">
        <v>436</v>
      </c>
      <c r="AJ34" s="962" t="s">
        <v>437</v>
      </c>
      <c r="AK34" s="962" t="s">
        <v>438</v>
      </c>
      <c r="AL34" s="962" t="s">
        <v>439</v>
      </c>
      <c r="AM34" s="962" t="s">
        <v>440</v>
      </c>
      <c r="AN34" s="963" t="s">
        <v>441</v>
      </c>
      <c r="AO34" s="1098" t="s">
        <v>431</v>
      </c>
      <c r="AP34" s="1098" t="s">
        <v>432</v>
      </c>
      <c r="AQ34" s="1098" t="s">
        <v>433</v>
      </c>
      <c r="AR34" s="1098" t="s">
        <v>434</v>
      </c>
      <c r="AS34" s="1098" t="s">
        <v>267</v>
      </c>
      <c r="AT34" s="1098" t="s">
        <v>435</v>
      </c>
      <c r="AU34" s="1098" t="s">
        <v>436</v>
      </c>
      <c r="AV34" s="1098" t="s">
        <v>437</v>
      </c>
      <c r="AW34" s="1098" t="s">
        <v>438</v>
      </c>
      <c r="AX34" s="1098" t="s">
        <v>439</v>
      </c>
      <c r="AY34" s="1098" t="s">
        <v>440</v>
      </c>
      <c r="AZ34" s="1099" t="s">
        <v>441</v>
      </c>
      <c r="BA34" s="962" t="s">
        <v>431</v>
      </c>
      <c r="BB34" s="962" t="s">
        <v>432</v>
      </c>
      <c r="BC34" s="962" t="s">
        <v>433</v>
      </c>
      <c r="BD34" s="962" t="s">
        <v>434</v>
      </c>
      <c r="BE34" s="962" t="s">
        <v>267</v>
      </c>
      <c r="BF34" s="962" t="s">
        <v>435</v>
      </c>
      <c r="BG34" s="962" t="s">
        <v>436</v>
      </c>
      <c r="BH34" s="962" t="s">
        <v>437</v>
      </c>
      <c r="BI34" s="962" t="s">
        <v>438</v>
      </c>
      <c r="BJ34" s="962" t="s">
        <v>439</v>
      </c>
      <c r="BK34" s="962" t="s">
        <v>440</v>
      </c>
      <c r="BL34" s="963" t="s">
        <v>441</v>
      </c>
      <c r="BM34" s="962" t="s">
        <v>431</v>
      </c>
      <c r="BN34" s="962" t="s">
        <v>432</v>
      </c>
      <c r="BO34" s="962" t="s">
        <v>433</v>
      </c>
      <c r="BP34" s="962" t="s">
        <v>434</v>
      </c>
      <c r="BQ34" s="962" t="s">
        <v>267</v>
      </c>
      <c r="BR34" s="962" t="s">
        <v>435</v>
      </c>
      <c r="BS34" s="962" t="s">
        <v>436</v>
      </c>
      <c r="BT34" s="962" t="s">
        <v>437</v>
      </c>
      <c r="BU34" s="962" t="s">
        <v>438</v>
      </c>
      <c r="BV34" s="962" t="s">
        <v>439</v>
      </c>
      <c r="BW34" s="962" t="s">
        <v>440</v>
      </c>
      <c r="BX34" s="963" t="s">
        <v>441</v>
      </c>
      <c r="BY34" s="962" t="s">
        <v>431</v>
      </c>
      <c r="BZ34" s="962" t="s">
        <v>432</v>
      </c>
      <c r="CA34" s="962" t="s">
        <v>433</v>
      </c>
      <c r="CB34" s="962" t="s">
        <v>434</v>
      </c>
      <c r="CC34" s="962" t="s">
        <v>267</v>
      </c>
      <c r="CD34" s="962" t="s">
        <v>435</v>
      </c>
      <c r="CE34" s="962" t="s">
        <v>436</v>
      </c>
      <c r="CF34" s="962" t="s">
        <v>437</v>
      </c>
      <c r="CG34" s="962" t="s">
        <v>438</v>
      </c>
      <c r="CH34" s="962" t="s">
        <v>439</v>
      </c>
      <c r="CI34" s="962" t="s">
        <v>440</v>
      </c>
      <c r="CJ34" s="963" t="s">
        <v>441</v>
      </c>
      <c r="CK34" s="962" t="s">
        <v>431</v>
      </c>
      <c r="CL34" s="962" t="s">
        <v>432</v>
      </c>
      <c r="CM34" s="962" t="s">
        <v>433</v>
      </c>
      <c r="CN34" s="962" t="s">
        <v>434</v>
      </c>
      <c r="CO34" s="962" t="s">
        <v>267</v>
      </c>
      <c r="CP34" s="962" t="s">
        <v>435</v>
      </c>
      <c r="CQ34" s="962" t="s">
        <v>436</v>
      </c>
      <c r="CR34" s="962" t="s">
        <v>437</v>
      </c>
      <c r="CS34" s="962" t="s">
        <v>438</v>
      </c>
      <c r="CT34" s="962" t="s">
        <v>439</v>
      </c>
      <c r="CU34" s="962" t="s">
        <v>440</v>
      </c>
      <c r="CV34" s="963" t="s">
        <v>441</v>
      </c>
      <c r="CW34" s="962" t="s">
        <v>431</v>
      </c>
      <c r="CX34" s="962" t="s">
        <v>432</v>
      </c>
      <c r="CY34" s="962" t="s">
        <v>433</v>
      </c>
      <c r="CZ34" s="962" t="s">
        <v>434</v>
      </c>
      <c r="DA34" s="962" t="s">
        <v>267</v>
      </c>
      <c r="DB34" s="962" t="s">
        <v>435</v>
      </c>
      <c r="DC34" s="962" t="s">
        <v>436</v>
      </c>
      <c r="DD34" s="962" t="s">
        <v>437</v>
      </c>
      <c r="DE34" s="962" t="s">
        <v>438</v>
      </c>
      <c r="DF34" s="962" t="s">
        <v>439</v>
      </c>
      <c r="DG34" s="962" t="s">
        <v>440</v>
      </c>
      <c r="DH34" s="963" t="s">
        <v>441</v>
      </c>
      <c r="DI34" s="962" t="s">
        <v>431</v>
      </c>
      <c r="DJ34" s="962" t="s">
        <v>432</v>
      </c>
      <c r="DK34" s="962" t="s">
        <v>433</v>
      </c>
      <c r="DL34" s="962" t="s">
        <v>434</v>
      </c>
      <c r="DM34" s="962" t="s">
        <v>267</v>
      </c>
      <c r="DN34" s="962" t="s">
        <v>435</v>
      </c>
      <c r="DO34" s="962" t="s">
        <v>436</v>
      </c>
      <c r="DP34" s="962" t="s">
        <v>437</v>
      </c>
      <c r="DQ34" s="962" t="s">
        <v>438</v>
      </c>
      <c r="DR34" s="962" t="s">
        <v>439</v>
      </c>
      <c r="DS34" s="962" t="s">
        <v>440</v>
      </c>
      <c r="DT34" s="963" t="s">
        <v>441</v>
      </c>
      <c r="DU34" s="450"/>
      <c r="DV34" s="539"/>
      <c r="DW34" s="540"/>
      <c r="DX34" s="540"/>
      <c r="DY34" s="540"/>
      <c r="DZ34" s="540"/>
      <c r="EA34" s="540"/>
      <c r="EB34" s="540"/>
      <c r="EC34" s="540"/>
      <c r="ED34" s="540"/>
      <c r="EE34" s="541"/>
      <c r="EF34" s="454"/>
      <c r="EG34" s="454"/>
      <c r="EH34" s="454"/>
      <c r="EI34" s="454"/>
      <c r="EJ34" s="454"/>
      <c r="EK34" s="454"/>
      <c r="EL34" s="454"/>
      <c r="EM34" s="454"/>
      <c r="EN34" s="454"/>
      <c r="EO34" s="454"/>
      <c r="EP34" s="454"/>
      <c r="EQ34" s="454"/>
      <c r="ER34" s="454"/>
      <c r="ES34" s="454"/>
      <c r="ET34" s="454"/>
      <c r="EU34" s="581"/>
      <c r="EV34" s="581"/>
      <c r="EW34" s="581"/>
      <c r="EX34" s="581"/>
      <c r="EY34" s="581"/>
      <c r="EZ34" s="581"/>
      <c r="FA34" s="581"/>
      <c r="FB34" s="581"/>
      <c r="FC34" s="581"/>
      <c r="FD34" s="581"/>
      <c r="FE34" s="581"/>
    </row>
    <row r="35" spans="1:161">
      <c r="A35" s="450"/>
      <c r="B35" s="490">
        <f>B29</f>
        <v>0</v>
      </c>
      <c r="C35" s="598" t="s">
        <v>421</v>
      </c>
      <c r="D35" s="486"/>
      <c r="E35" s="500">
        <f>-IS!J62</f>
        <v>0</v>
      </c>
      <c r="F35" s="500">
        <f>-IS!K62</f>
        <v>0</v>
      </c>
      <c r="G35" s="500">
        <f>-IS!L62</f>
        <v>0</v>
      </c>
      <c r="H35" s="500">
        <f>-IS!M62</f>
        <v>0</v>
      </c>
      <c r="I35" s="500">
        <f>-IS!N62</f>
        <v>0</v>
      </c>
      <c r="J35" s="500">
        <f>-IS!O62</f>
        <v>0</v>
      </c>
      <c r="K35" s="500">
        <f>-IS!P62</f>
        <v>0</v>
      </c>
      <c r="L35" s="500">
        <f>-IS!Q62</f>
        <v>0</v>
      </c>
      <c r="M35" s="500">
        <f>-IS!R62</f>
        <v>0</v>
      </c>
      <c r="N35" s="500">
        <f>-IS!S62</f>
        <v>0</v>
      </c>
      <c r="O35" s="500">
        <f>-IS!T62</f>
        <v>0</v>
      </c>
      <c r="P35" s="501">
        <f>-IS!U62</f>
        <v>0</v>
      </c>
      <c r="Q35" s="1114">
        <f>-IS!V62</f>
        <v>0</v>
      </c>
      <c r="R35" s="1114">
        <f>-IS!W62</f>
        <v>0</v>
      </c>
      <c r="S35" s="1114">
        <f>-IS!X62</f>
        <v>0</v>
      </c>
      <c r="T35" s="1114">
        <f>-IS!Y62</f>
        <v>0</v>
      </c>
      <c r="U35" s="1114">
        <f>-IS!Z62</f>
        <v>0</v>
      </c>
      <c r="V35" s="1114">
        <f>-IS!AA62</f>
        <v>0</v>
      </c>
      <c r="W35" s="1114">
        <f>-IS!AB62</f>
        <v>0</v>
      </c>
      <c r="X35" s="1114">
        <f>-IS!AC62</f>
        <v>0</v>
      </c>
      <c r="Y35" s="1114">
        <f>-IS!AD62</f>
        <v>0</v>
      </c>
      <c r="Z35" s="1114">
        <f>-IS!AE62</f>
        <v>0</v>
      </c>
      <c r="AA35" s="1114">
        <f>-IS!AF62</f>
        <v>0</v>
      </c>
      <c r="AB35" s="1115">
        <f>-IS!AG62</f>
        <v>0</v>
      </c>
      <c r="AC35" s="500">
        <f>-IS!AH62</f>
        <v>0</v>
      </c>
      <c r="AD35" s="500">
        <f>-IS!AI62</f>
        <v>0</v>
      </c>
      <c r="AE35" s="500">
        <f>-IS!AJ62</f>
        <v>0</v>
      </c>
      <c r="AF35" s="500">
        <f>-IS!AK62</f>
        <v>0</v>
      </c>
      <c r="AG35" s="500">
        <f>-IS!AL62</f>
        <v>0</v>
      </c>
      <c r="AH35" s="500">
        <f>-IS!AM62</f>
        <v>0</v>
      </c>
      <c r="AI35" s="500">
        <f>-IS!AN62</f>
        <v>0</v>
      </c>
      <c r="AJ35" s="500">
        <f>-IS!AO62</f>
        <v>0</v>
      </c>
      <c r="AK35" s="500">
        <f>-IS!AP62</f>
        <v>0</v>
      </c>
      <c r="AL35" s="500">
        <f>-IS!AQ62</f>
        <v>0</v>
      </c>
      <c r="AM35" s="500">
        <f>-IS!AR62</f>
        <v>0</v>
      </c>
      <c r="AN35" s="501">
        <f>-IS!AS62</f>
        <v>0</v>
      </c>
      <c r="AO35" s="1114">
        <f>-IS!AT62</f>
        <v>0</v>
      </c>
      <c r="AP35" s="1114">
        <f>-IS!AU62</f>
        <v>0</v>
      </c>
      <c r="AQ35" s="1114">
        <f>-IS!AV62</f>
        <v>0</v>
      </c>
      <c r="AR35" s="1114">
        <f>-IS!AW62</f>
        <v>0</v>
      </c>
      <c r="AS35" s="1114">
        <f>-IS!AX62</f>
        <v>0</v>
      </c>
      <c r="AT35" s="1114">
        <f>-IS!AY62</f>
        <v>0</v>
      </c>
      <c r="AU35" s="1114">
        <f>-IS!AZ62</f>
        <v>0</v>
      </c>
      <c r="AV35" s="1114">
        <f>-IS!BA62</f>
        <v>0</v>
      </c>
      <c r="AW35" s="1114">
        <f>-IS!BB62</f>
        <v>0</v>
      </c>
      <c r="AX35" s="1114">
        <f>-IS!BC62</f>
        <v>0</v>
      </c>
      <c r="AY35" s="1114">
        <f>-IS!BD62</f>
        <v>0</v>
      </c>
      <c r="AZ35" s="1115">
        <f>-IS!BE62</f>
        <v>0</v>
      </c>
      <c r="BA35" s="500">
        <f>-IS!BF62</f>
        <v>0</v>
      </c>
      <c r="BB35" s="500">
        <f>-IS!BG62</f>
        <v>0</v>
      </c>
      <c r="BC35" s="500">
        <f>-IS!BH62</f>
        <v>0</v>
      </c>
      <c r="BD35" s="500">
        <f>-IS!BI62</f>
        <v>0</v>
      </c>
      <c r="BE35" s="500">
        <f>-IS!BJ62</f>
        <v>0</v>
      </c>
      <c r="BF35" s="500">
        <f>-IS!BK62</f>
        <v>0</v>
      </c>
      <c r="BG35" s="500">
        <f>-IS!BL62</f>
        <v>0</v>
      </c>
      <c r="BH35" s="500">
        <f>-IS!BM62</f>
        <v>0</v>
      </c>
      <c r="BI35" s="500">
        <f>-IS!BN62</f>
        <v>0</v>
      </c>
      <c r="BJ35" s="500">
        <f>-IS!BO62</f>
        <v>0</v>
      </c>
      <c r="BK35" s="500">
        <f>-IS!BP62</f>
        <v>0</v>
      </c>
      <c r="BL35" s="501">
        <f>-IS!BQ62</f>
        <v>0</v>
      </c>
      <c r="BM35" s="500">
        <f>-IS!BR62</f>
        <v>0</v>
      </c>
      <c r="BN35" s="500">
        <f>-IS!BS62</f>
        <v>0</v>
      </c>
      <c r="BO35" s="500">
        <f>-IS!BT62</f>
        <v>0</v>
      </c>
      <c r="BP35" s="500">
        <f>-IS!BU62</f>
        <v>0</v>
      </c>
      <c r="BQ35" s="500">
        <f>-IS!BV62</f>
        <v>0</v>
      </c>
      <c r="BR35" s="500">
        <f>-IS!BW62</f>
        <v>0</v>
      </c>
      <c r="BS35" s="500">
        <f>-IS!BX62</f>
        <v>0</v>
      </c>
      <c r="BT35" s="500">
        <f>-IS!BY62</f>
        <v>0</v>
      </c>
      <c r="BU35" s="500">
        <f>-IS!BZ62</f>
        <v>0</v>
      </c>
      <c r="BV35" s="500">
        <f>-IS!CA62</f>
        <v>0</v>
      </c>
      <c r="BW35" s="500">
        <f>-IS!CB62</f>
        <v>0</v>
      </c>
      <c r="BX35" s="501">
        <f>-IS!CC62</f>
        <v>0</v>
      </c>
      <c r="BY35" s="500">
        <f>-IS!CD62</f>
        <v>0</v>
      </c>
      <c r="BZ35" s="500">
        <f>-IS!CE62</f>
        <v>0</v>
      </c>
      <c r="CA35" s="500">
        <f>-IS!CF62</f>
        <v>0</v>
      </c>
      <c r="CB35" s="500">
        <f>-IS!CG62</f>
        <v>0</v>
      </c>
      <c r="CC35" s="500">
        <f>-IS!CH62</f>
        <v>0</v>
      </c>
      <c r="CD35" s="500">
        <f>-IS!CI62</f>
        <v>0</v>
      </c>
      <c r="CE35" s="500">
        <f>-IS!CJ62</f>
        <v>0</v>
      </c>
      <c r="CF35" s="500">
        <f>-IS!CK62</f>
        <v>0</v>
      </c>
      <c r="CG35" s="500">
        <f>-IS!CL62</f>
        <v>0</v>
      </c>
      <c r="CH35" s="500">
        <f>-IS!CM62</f>
        <v>0</v>
      </c>
      <c r="CI35" s="500">
        <f>-IS!CN62</f>
        <v>0</v>
      </c>
      <c r="CJ35" s="501">
        <f>-IS!CO62</f>
        <v>0</v>
      </c>
      <c r="CK35" s="500">
        <f>-IS!CP62</f>
        <v>0</v>
      </c>
      <c r="CL35" s="500">
        <f>-IS!CQ62</f>
        <v>0</v>
      </c>
      <c r="CM35" s="500">
        <f>-IS!CR62</f>
        <v>0</v>
      </c>
      <c r="CN35" s="500">
        <f>-IS!CS62</f>
        <v>0</v>
      </c>
      <c r="CO35" s="500">
        <f>-IS!CT62</f>
        <v>0</v>
      </c>
      <c r="CP35" s="500">
        <f>-IS!CU62</f>
        <v>0</v>
      </c>
      <c r="CQ35" s="500">
        <f>-IS!CV62</f>
        <v>0</v>
      </c>
      <c r="CR35" s="500">
        <f>-IS!CW62</f>
        <v>0</v>
      </c>
      <c r="CS35" s="500">
        <f>-IS!CX62</f>
        <v>0</v>
      </c>
      <c r="CT35" s="500">
        <f>-IS!CY62</f>
        <v>0</v>
      </c>
      <c r="CU35" s="500">
        <f>-IS!CZ62</f>
        <v>0</v>
      </c>
      <c r="CV35" s="501">
        <f>-IS!DA62</f>
        <v>0</v>
      </c>
      <c r="CW35" s="500">
        <f>-IS!DB62</f>
        <v>0</v>
      </c>
      <c r="CX35" s="500">
        <f>-IS!DC62</f>
        <v>0</v>
      </c>
      <c r="CY35" s="500">
        <f>-IS!DD62</f>
        <v>0</v>
      </c>
      <c r="CZ35" s="500">
        <f>-IS!DE62</f>
        <v>0</v>
      </c>
      <c r="DA35" s="500">
        <f>-IS!DF62</f>
        <v>0</v>
      </c>
      <c r="DB35" s="500">
        <f>-IS!DG62</f>
        <v>0</v>
      </c>
      <c r="DC35" s="500">
        <f>-IS!DH62</f>
        <v>0</v>
      </c>
      <c r="DD35" s="500">
        <f>-IS!DI62</f>
        <v>0</v>
      </c>
      <c r="DE35" s="500">
        <f>-IS!DJ62</f>
        <v>0</v>
      </c>
      <c r="DF35" s="500">
        <f>-IS!DK62</f>
        <v>0</v>
      </c>
      <c r="DG35" s="500">
        <f>-IS!DL62</f>
        <v>0</v>
      </c>
      <c r="DH35" s="501">
        <f>-IS!DM62</f>
        <v>0</v>
      </c>
      <c r="DI35" s="500">
        <f>-IS!DN62</f>
        <v>0</v>
      </c>
      <c r="DJ35" s="500">
        <f>-IS!DO62</f>
        <v>0</v>
      </c>
      <c r="DK35" s="500">
        <f>-IS!DP62</f>
        <v>0</v>
      </c>
      <c r="DL35" s="500">
        <f>-IS!DQ62</f>
        <v>0</v>
      </c>
      <c r="DM35" s="500">
        <f>-IS!DR62</f>
        <v>0</v>
      </c>
      <c r="DN35" s="500">
        <f>-IS!DS62</f>
        <v>0</v>
      </c>
      <c r="DO35" s="500">
        <f>-IS!DT62</f>
        <v>0</v>
      </c>
      <c r="DP35" s="500">
        <f>-IS!DU62</f>
        <v>0</v>
      </c>
      <c r="DQ35" s="500">
        <f>-IS!DV62</f>
        <v>0</v>
      </c>
      <c r="DR35" s="500">
        <f>-IS!DW62</f>
        <v>0</v>
      </c>
      <c r="DS35" s="500">
        <f>-IS!DX62</f>
        <v>0</v>
      </c>
      <c r="DT35" s="501">
        <f>-IS!DY62</f>
        <v>0</v>
      </c>
      <c r="DU35" s="450"/>
      <c r="DV35" s="601">
        <f>SUM(E35:P35)</f>
        <v>0</v>
      </c>
      <c r="DW35" s="596">
        <f>-SUM(IS!$V$62:$AG$62)</f>
        <v>0</v>
      </c>
      <c r="DX35" s="596">
        <f>-SUM(IS!$AH$62:$AS$62)</f>
        <v>0</v>
      </c>
      <c r="DY35" s="596">
        <f>-SUM(IS!$AT$62:$BE$62)</f>
        <v>0</v>
      </c>
      <c r="DZ35" s="596">
        <f>-SUM(IS!$BF$62:$BQ$62)</f>
        <v>0</v>
      </c>
      <c r="EA35" s="596">
        <f>-SUM(IS!$BR$62:$CC$62)</f>
        <v>0</v>
      </c>
      <c r="EB35" s="596">
        <f>-SUM(IS!$CD$62:$CO$62)</f>
        <v>0</v>
      </c>
      <c r="EC35" s="596">
        <f>-SUM(IS!$CP$62:$DA$62)</f>
        <v>0</v>
      </c>
      <c r="ED35" s="596">
        <f>-SUM(IS!$DB$62:$DM$62)</f>
        <v>0</v>
      </c>
      <c r="EE35" s="596">
        <f>-SUM(IS!$DN$62:$DY$62)</f>
        <v>0</v>
      </c>
      <c r="EF35" s="454" t="s">
        <v>422</v>
      </c>
      <c r="EG35" s="454"/>
      <c r="EH35" s="454"/>
      <c r="EI35" s="454"/>
      <c r="EJ35" s="454">
        <v>493242750</v>
      </c>
      <c r="EK35" s="454">
        <v>493242750</v>
      </c>
      <c r="EL35" s="454">
        <v>493242750</v>
      </c>
      <c r="EM35" s="454">
        <v>493242750</v>
      </c>
      <c r="EN35" s="454">
        <v>493242750</v>
      </c>
      <c r="EO35" s="454">
        <v>493242750</v>
      </c>
      <c r="EP35" s="454">
        <v>493242750</v>
      </c>
      <c r="EQ35" s="454">
        <v>3452699250</v>
      </c>
      <c r="ER35" s="454"/>
      <c r="ES35" s="454"/>
      <c r="ET35" s="454"/>
      <c r="EU35" s="581"/>
      <c r="EV35" s="581"/>
      <c r="EW35" s="581"/>
      <c r="EX35" s="581"/>
      <c r="EY35" s="581"/>
      <c r="EZ35" s="581"/>
      <c r="FA35" s="581"/>
      <c r="FB35" s="581"/>
      <c r="FC35" s="581"/>
      <c r="FD35" s="581"/>
      <c r="FE35" s="581"/>
    </row>
    <row r="36" spans="1:161">
      <c r="A36" s="450"/>
      <c r="B36" s="490"/>
      <c r="C36" s="486"/>
      <c r="D36" s="486"/>
      <c r="E36" s="612"/>
      <c r="F36" s="612"/>
      <c r="G36" s="612"/>
      <c r="H36" s="612"/>
      <c r="I36" s="612"/>
      <c r="J36" s="612"/>
      <c r="K36" s="612"/>
      <c r="L36" s="612"/>
      <c r="M36" s="612"/>
      <c r="N36" s="612"/>
      <c r="O36" s="612"/>
      <c r="P36" s="613"/>
      <c r="Q36" s="1116"/>
      <c r="R36" s="1116"/>
      <c r="S36" s="1116"/>
      <c r="T36" s="1116"/>
      <c r="U36" s="1116"/>
      <c r="V36" s="1116"/>
      <c r="W36" s="1116"/>
      <c r="X36" s="1116"/>
      <c r="Y36" s="1116"/>
      <c r="Z36" s="1116"/>
      <c r="AA36" s="1116"/>
      <c r="AB36" s="1117"/>
      <c r="AC36" s="612"/>
      <c r="AD36" s="612"/>
      <c r="AE36" s="612"/>
      <c r="AF36" s="612"/>
      <c r="AG36" s="612"/>
      <c r="AH36" s="612"/>
      <c r="AI36" s="612"/>
      <c r="AJ36" s="612"/>
      <c r="AK36" s="612"/>
      <c r="AL36" s="612"/>
      <c r="AM36" s="612"/>
      <c r="AN36" s="613"/>
      <c r="AO36" s="1116"/>
      <c r="AP36" s="1116"/>
      <c r="AQ36" s="1116"/>
      <c r="AR36" s="1116"/>
      <c r="AS36" s="1116"/>
      <c r="AT36" s="1116"/>
      <c r="AU36" s="1116"/>
      <c r="AV36" s="1116"/>
      <c r="AW36" s="1116"/>
      <c r="AX36" s="1116"/>
      <c r="AY36" s="1116"/>
      <c r="AZ36" s="1117"/>
      <c r="BA36" s="612"/>
      <c r="BB36" s="612"/>
      <c r="BC36" s="612"/>
      <c r="BD36" s="612"/>
      <c r="BE36" s="612"/>
      <c r="BF36" s="612"/>
      <c r="BG36" s="612"/>
      <c r="BH36" s="612"/>
      <c r="BI36" s="612"/>
      <c r="BJ36" s="612"/>
      <c r="BK36" s="612"/>
      <c r="BL36" s="613"/>
      <c r="BM36" s="612"/>
      <c r="BN36" s="612"/>
      <c r="BO36" s="612"/>
      <c r="BP36" s="612"/>
      <c r="BQ36" s="612"/>
      <c r="BR36" s="612"/>
      <c r="BS36" s="612"/>
      <c r="BT36" s="612"/>
      <c r="BU36" s="612"/>
      <c r="BV36" s="612"/>
      <c r="BW36" s="612"/>
      <c r="BX36" s="613"/>
      <c r="BY36" s="612"/>
      <c r="BZ36" s="612"/>
      <c r="CA36" s="612"/>
      <c r="CB36" s="612"/>
      <c r="CC36" s="612"/>
      <c r="CD36" s="612"/>
      <c r="CE36" s="612"/>
      <c r="CF36" s="612"/>
      <c r="CG36" s="612"/>
      <c r="CH36" s="612"/>
      <c r="CI36" s="612"/>
      <c r="CJ36" s="613"/>
      <c r="CK36" s="612"/>
      <c r="CL36" s="612"/>
      <c r="CM36" s="612"/>
      <c r="CN36" s="612"/>
      <c r="CO36" s="612"/>
      <c r="CP36" s="612"/>
      <c r="CQ36" s="612"/>
      <c r="CR36" s="612"/>
      <c r="CS36" s="612"/>
      <c r="CT36" s="612"/>
      <c r="CU36" s="612"/>
      <c r="CV36" s="613"/>
      <c r="CW36" s="612"/>
      <c r="CX36" s="612"/>
      <c r="CY36" s="612"/>
      <c r="CZ36" s="612"/>
      <c r="DA36" s="612"/>
      <c r="DB36" s="612"/>
      <c r="DC36" s="612"/>
      <c r="DD36" s="612"/>
      <c r="DE36" s="612"/>
      <c r="DF36" s="612"/>
      <c r="DG36" s="612"/>
      <c r="DH36" s="613"/>
      <c r="DI36" s="612"/>
      <c r="DJ36" s="612"/>
      <c r="DK36" s="612"/>
      <c r="DL36" s="612"/>
      <c r="DM36" s="612"/>
      <c r="DN36" s="612"/>
      <c r="DO36" s="612"/>
      <c r="DP36" s="612"/>
      <c r="DQ36" s="612"/>
      <c r="DR36" s="612"/>
      <c r="DS36" s="612"/>
      <c r="DT36" s="613"/>
      <c r="DU36" s="450"/>
      <c r="DV36" s="539"/>
      <c r="DW36" s="540"/>
      <c r="DX36" s="540"/>
      <c r="DY36" s="540"/>
      <c r="DZ36" s="540"/>
      <c r="EA36" s="540"/>
      <c r="EB36" s="540"/>
      <c r="EC36" s="540"/>
      <c r="ED36" s="540"/>
      <c r="EE36" s="541"/>
      <c r="EF36" s="454"/>
      <c r="EG36" s="454"/>
      <c r="EH36" s="454"/>
      <c r="EI36" s="454"/>
      <c r="EJ36" s="454"/>
      <c r="EK36" s="454"/>
      <c r="EL36" s="454"/>
      <c r="EM36" s="454"/>
      <c r="EN36" s="454"/>
      <c r="EO36" s="454"/>
      <c r="EP36" s="454"/>
      <c r="EQ36" s="454"/>
      <c r="ER36" s="454"/>
      <c r="ES36" s="454"/>
      <c r="ET36" s="454"/>
      <c r="EU36" s="581"/>
      <c r="EV36" s="581"/>
      <c r="EW36" s="581"/>
      <c r="EX36" s="581"/>
      <c r="EY36" s="581"/>
      <c r="EZ36" s="581"/>
      <c r="FA36" s="581"/>
      <c r="FB36" s="581"/>
      <c r="FC36" s="581"/>
      <c r="FD36" s="581"/>
      <c r="FE36" s="581"/>
    </row>
    <row r="37" spans="1:161">
      <c r="A37" s="450"/>
      <c r="B37" s="490">
        <f>B29</f>
        <v>0</v>
      </c>
      <c r="C37" s="598" t="s">
        <v>423</v>
      </c>
      <c r="D37" s="486"/>
      <c r="E37" s="614">
        <f>E35</f>
        <v>0</v>
      </c>
      <c r="F37" s="614">
        <f>F35</f>
        <v>0</v>
      </c>
      <c r="G37" s="614">
        <f t="shared" ref="G37:P37" si="198">G35</f>
        <v>0</v>
      </c>
      <c r="H37" s="614">
        <f t="shared" si="198"/>
        <v>0</v>
      </c>
      <c r="I37" s="614">
        <f t="shared" si="198"/>
        <v>0</v>
      </c>
      <c r="J37" s="614">
        <f t="shared" si="198"/>
        <v>0</v>
      </c>
      <c r="K37" s="614">
        <f t="shared" si="198"/>
        <v>0</v>
      </c>
      <c r="L37" s="614">
        <f t="shared" si="198"/>
        <v>0</v>
      </c>
      <c r="M37" s="614">
        <f t="shared" si="198"/>
        <v>0</v>
      </c>
      <c r="N37" s="614">
        <f t="shared" si="198"/>
        <v>0</v>
      </c>
      <c r="O37" s="614">
        <f t="shared" si="198"/>
        <v>0</v>
      </c>
      <c r="P37" s="615">
        <f t="shared" si="198"/>
        <v>0</v>
      </c>
      <c r="Q37" s="1118">
        <f>Q35</f>
        <v>0</v>
      </c>
      <c r="R37" s="1118">
        <f>R35</f>
        <v>0</v>
      </c>
      <c r="S37" s="1118">
        <f t="shared" ref="S37:AB37" si="199">S35</f>
        <v>0</v>
      </c>
      <c r="T37" s="1118">
        <f t="shared" si="199"/>
        <v>0</v>
      </c>
      <c r="U37" s="1118">
        <f t="shared" si="199"/>
        <v>0</v>
      </c>
      <c r="V37" s="1118">
        <f t="shared" si="199"/>
        <v>0</v>
      </c>
      <c r="W37" s="1118">
        <f t="shared" si="199"/>
        <v>0</v>
      </c>
      <c r="X37" s="1118">
        <f t="shared" si="199"/>
        <v>0</v>
      </c>
      <c r="Y37" s="1118">
        <f t="shared" si="199"/>
        <v>0</v>
      </c>
      <c r="Z37" s="1118">
        <f t="shared" si="199"/>
        <v>0</v>
      </c>
      <c r="AA37" s="1118">
        <f t="shared" si="199"/>
        <v>0</v>
      </c>
      <c r="AB37" s="1119">
        <f t="shared" si="199"/>
        <v>0</v>
      </c>
      <c r="AC37" s="614">
        <f>AC35</f>
        <v>0</v>
      </c>
      <c r="AD37" s="614">
        <f>AD35</f>
        <v>0</v>
      </c>
      <c r="AE37" s="614">
        <f t="shared" ref="AE37:AN37" si="200">AE35</f>
        <v>0</v>
      </c>
      <c r="AF37" s="614">
        <f t="shared" si="200"/>
        <v>0</v>
      </c>
      <c r="AG37" s="614">
        <f t="shared" si="200"/>
        <v>0</v>
      </c>
      <c r="AH37" s="614">
        <f t="shared" si="200"/>
        <v>0</v>
      </c>
      <c r="AI37" s="614">
        <f t="shared" si="200"/>
        <v>0</v>
      </c>
      <c r="AJ37" s="614">
        <f t="shared" si="200"/>
        <v>0</v>
      </c>
      <c r="AK37" s="614">
        <f t="shared" si="200"/>
        <v>0</v>
      </c>
      <c r="AL37" s="614">
        <f t="shared" si="200"/>
        <v>0</v>
      </c>
      <c r="AM37" s="614">
        <f t="shared" si="200"/>
        <v>0</v>
      </c>
      <c r="AN37" s="615">
        <f t="shared" si="200"/>
        <v>0</v>
      </c>
      <c r="AO37" s="1118">
        <f>AO35</f>
        <v>0</v>
      </c>
      <c r="AP37" s="1118">
        <f>AP35</f>
        <v>0</v>
      </c>
      <c r="AQ37" s="1118">
        <f t="shared" ref="AQ37:AZ37" si="201">AQ35</f>
        <v>0</v>
      </c>
      <c r="AR37" s="1118">
        <f t="shared" si="201"/>
        <v>0</v>
      </c>
      <c r="AS37" s="1118">
        <f t="shared" si="201"/>
        <v>0</v>
      </c>
      <c r="AT37" s="1118">
        <f t="shared" si="201"/>
        <v>0</v>
      </c>
      <c r="AU37" s="1118">
        <f t="shared" si="201"/>
        <v>0</v>
      </c>
      <c r="AV37" s="1118">
        <f t="shared" si="201"/>
        <v>0</v>
      </c>
      <c r="AW37" s="1118">
        <f t="shared" si="201"/>
        <v>0</v>
      </c>
      <c r="AX37" s="1118">
        <f t="shared" si="201"/>
        <v>0</v>
      </c>
      <c r="AY37" s="1118">
        <f t="shared" si="201"/>
        <v>0</v>
      </c>
      <c r="AZ37" s="1119">
        <f t="shared" si="201"/>
        <v>0</v>
      </c>
      <c r="BA37" s="614">
        <f>BA35</f>
        <v>0</v>
      </c>
      <c r="BB37" s="614">
        <f>BB35</f>
        <v>0</v>
      </c>
      <c r="BC37" s="614">
        <f t="shared" ref="BC37:BL37" si="202">BC35</f>
        <v>0</v>
      </c>
      <c r="BD37" s="614">
        <f t="shared" si="202"/>
        <v>0</v>
      </c>
      <c r="BE37" s="614">
        <f t="shared" si="202"/>
        <v>0</v>
      </c>
      <c r="BF37" s="614">
        <f t="shared" si="202"/>
        <v>0</v>
      </c>
      <c r="BG37" s="614">
        <f t="shared" si="202"/>
        <v>0</v>
      </c>
      <c r="BH37" s="614">
        <f t="shared" si="202"/>
        <v>0</v>
      </c>
      <c r="BI37" s="614">
        <f t="shared" si="202"/>
        <v>0</v>
      </c>
      <c r="BJ37" s="614">
        <f t="shared" si="202"/>
        <v>0</v>
      </c>
      <c r="BK37" s="614">
        <f t="shared" si="202"/>
        <v>0</v>
      </c>
      <c r="BL37" s="615">
        <f t="shared" si="202"/>
        <v>0</v>
      </c>
      <c r="BM37" s="614">
        <f>BM35</f>
        <v>0</v>
      </c>
      <c r="BN37" s="614">
        <f>BN35</f>
        <v>0</v>
      </c>
      <c r="BO37" s="614">
        <f t="shared" ref="BO37:BX37" si="203">BO35</f>
        <v>0</v>
      </c>
      <c r="BP37" s="614">
        <f t="shared" si="203"/>
        <v>0</v>
      </c>
      <c r="BQ37" s="614">
        <f t="shared" si="203"/>
        <v>0</v>
      </c>
      <c r="BR37" s="614">
        <f t="shared" si="203"/>
        <v>0</v>
      </c>
      <c r="BS37" s="614">
        <f t="shared" si="203"/>
        <v>0</v>
      </c>
      <c r="BT37" s="614">
        <f t="shared" si="203"/>
        <v>0</v>
      </c>
      <c r="BU37" s="614">
        <f t="shared" si="203"/>
        <v>0</v>
      </c>
      <c r="BV37" s="614">
        <f t="shared" si="203"/>
        <v>0</v>
      </c>
      <c r="BW37" s="614">
        <f t="shared" si="203"/>
        <v>0</v>
      </c>
      <c r="BX37" s="615">
        <f t="shared" si="203"/>
        <v>0</v>
      </c>
      <c r="BY37" s="614">
        <f>BY35</f>
        <v>0</v>
      </c>
      <c r="BZ37" s="614">
        <f>BZ35</f>
        <v>0</v>
      </c>
      <c r="CA37" s="614">
        <f t="shared" ref="CA37:CJ37" si="204">CA35</f>
        <v>0</v>
      </c>
      <c r="CB37" s="614">
        <f t="shared" si="204"/>
        <v>0</v>
      </c>
      <c r="CC37" s="614">
        <f t="shared" si="204"/>
        <v>0</v>
      </c>
      <c r="CD37" s="614">
        <f t="shared" si="204"/>
        <v>0</v>
      </c>
      <c r="CE37" s="614">
        <f t="shared" si="204"/>
        <v>0</v>
      </c>
      <c r="CF37" s="614">
        <f t="shared" si="204"/>
        <v>0</v>
      </c>
      <c r="CG37" s="614">
        <f t="shared" si="204"/>
        <v>0</v>
      </c>
      <c r="CH37" s="614">
        <f t="shared" si="204"/>
        <v>0</v>
      </c>
      <c r="CI37" s="614">
        <f t="shared" si="204"/>
        <v>0</v>
      </c>
      <c r="CJ37" s="615">
        <f t="shared" si="204"/>
        <v>0</v>
      </c>
      <c r="CK37" s="614">
        <f>CK35</f>
        <v>0</v>
      </c>
      <c r="CL37" s="614">
        <f>CL35</f>
        <v>0</v>
      </c>
      <c r="CM37" s="614">
        <f t="shared" ref="CM37:CV37" si="205">CM35</f>
        <v>0</v>
      </c>
      <c r="CN37" s="614">
        <f t="shared" si="205"/>
        <v>0</v>
      </c>
      <c r="CO37" s="614">
        <f t="shared" si="205"/>
        <v>0</v>
      </c>
      <c r="CP37" s="614">
        <f t="shared" si="205"/>
        <v>0</v>
      </c>
      <c r="CQ37" s="614">
        <f t="shared" si="205"/>
        <v>0</v>
      </c>
      <c r="CR37" s="614">
        <f t="shared" si="205"/>
        <v>0</v>
      </c>
      <c r="CS37" s="614">
        <f t="shared" si="205"/>
        <v>0</v>
      </c>
      <c r="CT37" s="614">
        <f t="shared" si="205"/>
        <v>0</v>
      </c>
      <c r="CU37" s="614">
        <f t="shared" si="205"/>
        <v>0</v>
      </c>
      <c r="CV37" s="615">
        <f t="shared" si="205"/>
        <v>0</v>
      </c>
      <c r="CW37" s="614">
        <f>CW35</f>
        <v>0</v>
      </c>
      <c r="CX37" s="614">
        <f>CX35</f>
        <v>0</v>
      </c>
      <c r="CY37" s="614">
        <f t="shared" ref="CY37:DH37" si="206">CY35</f>
        <v>0</v>
      </c>
      <c r="CZ37" s="614">
        <f t="shared" si="206"/>
        <v>0</v>
      </c>
      <c r="DA37" s="614">
        <f t="shared" si="206"/>
        <v>0</v>
      </c>
      <c r="DB37" s="614">
        <f t="shared" si="206"/>
        <v>0</v>
      </c>
      <c r="DC37" s="614">
        <f t="shared" si="206"/>
        <v>0</v>
      </c>
      <c r="DD37" s="614">
        <f t="shared" si="206"/>
        <v>0</v>
      </c>
      <c r="DE37" s="614">
        <f t="shared" si="206"/>
        <v>0</v>
      </c>
      <c r="DF37" s="614">
        <f t="shared" si="206"/>
        <v>0</v>
      </c>
      <c r="DG37" s="614">
        <f t="shared" si="206"/>
        <v>0</v>
      </c>
      <c r="DH37" s="615">
        <f t="shared" si="206"/>
        <v>0</v>
      </c>
      <c r="DI37" s="614">
        <f>DI35</f>
        <v>0</v>
      </c>
      <c r="DJ37" s="614">
        <f>DJ35</f>
        <v>0</v>
      </c>
      <c r="DK37" s="614">
        <f t="shared" ref="DK37:DT37" si="207">DK35</f>
        <v>0</v>
      </c>
      <c r="DL37" s="614">
        <f t="shared" si="207"/>
        <v>0</v>
      </c>
      <c r="DM37" s="614">
        <f t="shared" si="207"/>
        <v>0</v>
      </c>
      <c r="DN37" s="614">
        <f t="shared" si="207"/>
        <v>0</v>
      </c>
      <c r="DO37" s="614">
        <f t="shared" si="207"/>
        <v>0</v>
      </c>
      <c r="DP37" s="614">
        <f t="shared" si="207"/>
        <v>0</v>
      </c>
      <c r="DQ37" s="614">
        <f t="shared" si="207"/>
        <v>0</v>
      </c>
      <c r="DR37" s="614">
        <f t="shared" si="207"/>
        <v>0</v>
      </c>
      <c r="DS37" s="614">
        <f t="shared" si="207"/>
        <v>0</v>
      </c>
      <c r="DT37" s="615">
        <f t="shared" si="207"/>
        <v>0</v>
      </c>
      <c r="DU37" s="450"/>
      <c r="DV37" s="601">
        <f>SUM(E37:P37)</f>
        <v>0</v>
      </c>
      <c r="DW37" s="599">
        <f>DW35</f>
        <v>0</v>
      </c>
      <c r="DX37" s="599">
        <f t="shared" ref="DX37:EE37" si="208">DX35</f>
        <v>0</v>
      </c>
      <c r="DY37" s="599">
        <f t="shared" si="208"/>
        <v>0</v>
      </c>
      <c r="DZ37" s="599">
        <f t="shared" si="208"/>
        <v>0</v>
      </c>
      <c r="EA37" s="599">
        <f t="shared" si="208"/>
        <v>0</v>
      </c>
      <c r="EB37" s="599">
        <f t="shared" si="208"/>
        <v>0</v>
      </c>
      <c r="EC37" s="599">
        <f t="shared" si="208"/>
        <v>0</v>
      </c>
      <c r="ED37" s="599">
        <f t="shared" si="208"/>
        <v>0</v>
      </c>
      <c r="EE37" s="600">
        <f t="shared" si="208"/>
        <v>0</v>
      </c>
      <c r="EF37" s="454" t="s">
        <v>424</v>
      </c>
      <c r="EG37" s="454"/>
      <c r="EH37" s="454"/>
      <c r="EI37" s="454"/>
      <c r="EJ37" s="454"/>
      <c r="EK37" s="454"/>
      <c r="EL37" s="454"/>
      <c r="EM37" s="454"/>
      <c r="EN37" s="454"/>
      <c r="EO37" s="454"/>
      <c r="EP37" s="454"/>
      <c r="EQ37" s="454"/>
      <c r="ER37" s="454"/>
      <c r="ES37" s="454"/>
      <c r="ET37" s="454"/>
      <c r="EU37" s="581"/>
      <c r="EV37" s="581"/>
      <c r="EW37" s="581"/>
      <c r="EX37" s="581"/>
      <c r="EY37" s="581"/>
      <c r="EZ37" s="581"/>
      <c r="FA37" s="581"/>
      <c r="FB37" s="581"/>
      <c r="FC37" s="581"/>
      <c r="FD37" s="581"/>
      <c r="FE37" s="581"/>
    </row>
    <row r="38" spans="1:161">
      <c r="A38" s="450"/>
      <c r="B38" s="490"/>
      <c r="C38" s="486"/>
      <c r="D38" s="486"/>
      <c r="E38" s="612"/>
      <c r="F38" s="612"/>
      <c r="G38" s="612"/>
      <c r="H38" s="612"/>
      <c r="I38" s="612"/>
      <c r="J38" s="612"/>
      <c r="K38" s="612"/>
      <c r="L38" s="612"/>
      <c r="M38" s="612"/>
      <c r="N38" s="612"/>
      <c r="O38" s="612"/>
      <c r="P38" s="613"/>
      <c r="Q38" s="1116"/>
      <c r="R38" s="1116"/>
      <c r="S38" s="1116"/>
      <c r="T38" s="1116"/>
      <c r="U38" s="1116"/>
      <c r="V38" s="1116"/>
      <c r="W38" s="1116"/>
      <c r="X38" s="1116"/>
      <c r="Y38" s="1116"/>
      <c r="Z38" s="1116"/>
      <c r="AA38" s="1116"/>
      <c r="AB38" s="1117"/>
      <c r="AC38" s="612"/>
      <c r="AD38" s="612"/>
      <c r="AE38" s="612"/>
      <c r="AF38" s="612"/>
      <c r="AG38" s="612"/>
      <c r="AH38" s="612"/>
      <c r="AI38" s="612"/>
      <c r="AJ38" s="612"/>
      <c r="AK38" s="612"/>
      <c r="AL38" s="612"/>
      <c r="AM38" s="612"/>
      <c r="AN38" s="613"/>
      <c r="AO38" s="1116"/>
      <c r="AP38" s="1116"/>
      <c r="AQ38" s="1116"/>
      <c r="AR38" s="1116"/>
      <c r="AS38" s="1116"/>
      <c r="AT38" s="1116"/>
      <c r="AU38" s="1116"/>
      <c r="AV38" s="1116"/>
      <c r="AW38" s="1116"/>
      <c r="AX38" s="1116"/>
      <c r="AY38" s="1116"/>
      <c r="AZ38" s="1117"/>
      <c r="BA38" s="612"/>
      <c r="BB38" s="612"/>
      <c r="BC38" s="612"/>
      <c r="BD38" s="612"/>
      <c r="BE38" s="612"/>
      <c r="BF38" s="612"/>
      <c r="BG38" s="612"/>
      <c r="BH38" s="612"/>
      <c r="BI38" s="612"/>
      <c r="BJ38" s="612"/>
      <c r="BK38" s="612"/>
      <c r="BL38" s="613"/>
      <c r="BM38" s="612"/>
      <c r="BN38" s="612"/>
      <c r="BO38" s="612"/>
      <c r="BP38" s="612"/>
      <c r="BQ38" s="612"/>
      <c r="BR38" s="612"/>
      <c r="BS38" s="612"/>
      <c r="BT38" s="612"/>
      <c r="BU38" s="612"/>
      <c r="BV38" s="612"/>
      <c r="BW38" s="612"/>
      <c r="BX38" s="613"/>
      <c r="BY38" s="612"/>
      <c r="BZ38" s="612"/>
      <c r="CA38" s="612"/>
      <c r="CB38" s="612"/>
      <c r="CC38" s="612"/>
      <c r="CD38" s="612"/>
      <c r="CE38" s="612"/>
      <c r="CF38" s="612"/>
      <c r="CG38" s="612"/>
      <c r="CH38" s="612"/>
      <c r="CI38" s="612"/>
      <c r="CJ38" s="613"/>
      <c r="CK38" s="612"/>
      <c r="CL38" s="612"/>
      <c r="CM38" s="612"/>
      <c r="CN38" s="612"/>
      <c r="CO38" s="612"/>
      <c r="CP38" s="612"/>
      <c r="CQ38" s="612"/>
      <c r="CR38" s="612"/>
      <c r="CS38" s="612"/>
      <c r="CT38" s="612"/>
      <c r="CU38" s="612"/>
      <c r="CV38" s="613"/>
      <c r="CW38" s="612"/>
      <c r="CX38" s="612"/>
      <c r="CY38" s="612"/>
      <c r="CZ38" s="612"/>
      <c r="DA38" s="612"/>
      <c r="DB38" s="612"/>
      <c r="DC38" s="612"/>
      <c r="DD38" s="612"/>
      <c r="DE38" s="612"/>
      <c r="DF38" s="612"/>
      <c r="DG38" s="612"/>
      <c r="DH38" s="613"/>
      <c r="DI38" s="612"/>
      <c r="DJ38" s="612"/>
      <c r="DK38" s="612"/>
      <c r="DL38" s="612"/>
      <c r="DM38" s="612"/>
      <c r="DN38" s="612"/>
      <c r="DO38" s="612"/>
      <c r="DP38" s="612"/>
      <c r="DQ38" s="612"/>
      <c r="DR38" s="612"/>
      <c r="DS38" s="612"/>
      <c r="DT38" s="613"/>
      <c r="DU38" s="450"/>
      <c r="DV38" s="539"/>
      <c r="DW38" s="540"/>
      <c r="DX38" s="540"/>
      <c r="DY38" s="540"/>
      <c r="DZ38" s="540"/>
      <c r="EA38" s="540"/>
      <c r="EB38" s="540"/>
      <c r="EC38" s="540"/>
      <c r="ED38" s="540"/>
      <c r="EE38" s="541"/>
      <c r="EF38" s="454"/>
      <c r="EG38" s="454"/>
      <c r="EH38" s="454"/>
      <c r="EI38" s="454"/>
      <c r="EJ38" s="454"/>
      <c r="EK38" s="454"/>
      <c r="EL38" s="454"/>
      <c r="EM38" s="454"/>
      <c r="EN38" s="454"/>
      <c r="EO38" s="454"/>
      <c r="EP38" s="454"/>
      <c r="EQ38" s="454"/>
      <c r="ER38" s="454"/>
      <c r="ES38" s="454"/>
      <c r="ET38" s="454"/>
      <c r="EU38" s="581"/>
      <c r="EV38" s="581"/>
      <c r="EW38" s="581"/>
      <c r="EX38" s="581"/>
      <c r="EY38" s="581"/>
      <c r="EZ38" s="581"/>
      <c r="FA38" s="581"/>
      <c r="FB38" s="581"/>
      <c r="FC38" s="581"/>
      <c r="FD38" s="581"/>
      <c r="FE38" s="581"/>
    </row>
    <row r="39" spans="1:161" ht="13.5" thickBot="1">
      <c r="A39" s="450"/>
      <c r="B39" s="949">
        <f>B29</f>
        <v>0</v>
      </c>
      <c r="C39" s="961" t="s">
        <v>425</v>
      </c>
      <c r="D39" s="950"/>
      <c r="E39" s="616">
        <f>E35-E37</f>
        <v>0</v>
      </c>
      <c r="F39" s="616">
        <f t="shared" ref="F39:P39" si="209">F35-F37</f>
        <v>0</v>
      </c>
      <c r="G39" s="616">
        <f t="shared" si="209"/>
        <v>0</v>
      </c>
      <c r="H39" s="616">
        <f t="shared" si="209"/>
        <v>0</v>
      </c>
      <c r="I39" s="616">
        <f t="shared" si="209"/>
        <v>0</v>
      </c>
      <c r="J39" s="616">
        <f t="shared" si="209"/>
        <v>0</v>
      </c>
      <c r="K39" s="616">
        <f t="shared" si="209"/>
        <v>0</v>
      </c>
      <c r="L39" s="616">
        <f t="shared" si="209"/>
        <v>0</v>
      </c>
      <c r="M39" s="616">
        <f t="shared" si="209"/>
        <v>0</v>
      </c>
      <c r="N39" s="616">
        <f t="shared" si="209"/>
        <v>0</v>
      </c>
      <c r="O39" s="616">
        <f t="shared" si="209"/>
        <v>0</v>
      </c>
      <c r="P39" s="617">
        <f t="shared" si="209"/>
        <v>0</v>
      </c>
      <c r="Q39" s="1120">
        <f>Q35-Q37</f>
        <v>0</v>
      </c>
      <c r="R39" s="1120">
        <f t="shared" ref="R39:AB39" si="210">R35-R37</f>
        <v>0</v>
      </c>
      <c r="S39" s="1120">
        <f t="shared" si="210"/>
        <v>0</v>
      </c>
      <c r="T39" s="1120">
        <f t="shared" si="210"/>
        <v>0</v>
      </c>
      <c r="U39" s="1120">
        <f t="shared" si="210"/>
        <v>0</v>
      </c>
      <c r="V39" s="1120">
        <f t="shared" si="210"/>
        <v>0</v>
      </c>
      <c r="W39" s="1120">
        <f t="shared" si="210"/>
        <v>0</v>
      </c>
      <c r="X39" s="1120">
        <f t="shared" si="210"/>
        <v>0</v>
      </c>
      <c r="Y39" s="1120">
        <f t="shared" si="210"/>
        <v>0</v>
      </c>
      <c r="Z39" s="1120">
        <f t="shared" si="210"/>
        <v>0</v>
      </c>
      <c r="AA39" s="1120">
        <f t="shared" si="210"/>
        <v>0</v>
      </c>
      <c r="AB39" s="1121">
        <f t="shared" si="210"/>
        <v>0</v>
      </c>
      <c r="AC39" s="616">
        <f>AC35-AC37</f>
        <v>0</v>
      </c>
      <c r="AD39" s="616">
        <f t="shared" ref="AD39:AN39" si="211">AD35-AD37</f>
        <v>0</v>
      </c>
      <c r="AE39" s="616">
        <f t="shared" si="211"/>
        <v>0</v>
      </c>
      <c r="AF39" s="616">
        <f t="shared" si="211"/>
        <v>0</v>
      </c>
      <c r="AG39" s="616">
        <f t="shared" si="211"/>
        <v>0</v>
      </c>
      <c r="AH39" s="616">
        <f t="shared" si="211"/>
        <v>0</v>
      </c>
      <c r="AI39" s="616">
        <f t="shared" si="211"/>
        <v>0</v>
      </c>
      <c r="AJ39" s="616">
        <f t="shared" si="211"/>
        <v>0</v>
      </c>
      <c r="AK39" s="616">
        <f t="shared" si="211"/>
        <v>0</v>
      </c>
      <c r="AL39" s="616">
        <f t="shared" si="211"/>
        <v>0</v>
      </c>
      <c r="AM39" s="616">
        <f t="shared" si="211"/>
        <v>0</v>
      </c>
      <c r="AN39" s="617">
        <f t="shared" si="211"/>
        <v>0</v>
      </c>
      <c r="AO39" s="1120">
        <f>AO35-AO37</f>
        <v>0</v>
      </c>
      <c r="AP39" s="1120">
        <f t="shared" ref="AP39:AZ39" si="212">AP35-AP37</f>
        <v>0</v>
      </c>
      <c r="AQ39" s="1120">
        <f t="shared" si="212"/>
        <v>0</v>
      </c>
      <c r="AR39" s="1120">
        <f t="shared" si="212"/>
        <v>0</v>
      </c>
      <c r="AS39" s="1120">
        <f t="shared" si="212"/>
        <v>0</v>
      </c>
      <c r="AT39" s="1120">
        <f t="shared" si="212"/>
        <v>0</v>
      </c>
      <c r="AU39" s="1120">
        <f t="shared" si="212"/>
        <v>0</v>
      </c>
      <c r="AV39" s="1120">
        <f t="shared" si="212"/>
        <v>0</v>
      </c>
      <c r="AW39" s="1120">
        <f t="shared" si="212"/>
        <v>0</v>
      </c>
      <c r="AX39" s="1120">
        <f t="shared" si="212"/>
        <v>0</v>
      </c>
      <c r="AY39" s="1120">
        <f t="shared" si="212"/>
        <v>0</v>
      </c>
      <c r="AZ39" s="1121">
        <f t="shared" si="212"/>
        <v>0</v>
      </c>
      <c r="BA39" s="616">
        <f>BA35-BA37</f>
        <v>0</v>
      </c>
      <c r="BB39" s="616">
        <f t="shared" ref="BB39:BL39" si="213">BB35-BB37</f>
        <v>0</v>
      </c>
      <c r="BC39" s="616">
        <f t="shared" si="213"/>
        <v>0</v>
      </c>
      <c r="BD39" s="616">
        <f t="shared" si="213"/>
        <v>0</v>
      </c>
      <c r="BE39" s="616">
        <f t="shared" si="213"/>
        <v>0</v>
      </c>
      <c r="BF39" s="616">
        <f t="shared" si="213"/>
        <v>0</v>
      </c>
      <c r="BG39" s="616">
        <f t="shared" si="213"/>
        <v>0</v>
      </c>
      <c r="BH39" s="616">
        <f t="shared" si="213"/>
        <v>0</v>
      </c>
      <c r="BI39" s="616">
        <f t="shared" si="213"/>
        <v>0</v>
      </c>
      <c r="BJ39" s="616">
        <f t="shared" si="213"/>
        <v>0</v>
      </c>
      <c r="BK39" s="616">
        <f t="shared" si="213"/>
        <v>0</v>
      </c>
      <c r="BL39" s="617">
        <f t="shared" si="213"/>
        <v>0</v>
      </c>
      <c r="BM39" s="616">
        <f>BM35-BM37</f>
        <v>0</v>
      </c>
      <c r="BN39" s="616">
        <f t="shared" ref="BN39:BX39" si="214">BN35-BN37</f>
        <v>0</v>
      </c>
      <c r="BO39" s="616">
        <f t="shared" si="214"/>
        <v>0</v>
      </c>
      <c r="BP39" s="616">
        <f t="shared" si="214"/>
        <v>0</v>
      </c>
      <c r="BQ39" s="616">
        <f t="shared" si="214"/>
        <v>0</v>
      </c>
      <c r="BR39" s="616">
        <f t="shared" si="214"/>
        <v>0</v>
      </c>
      <c r="BS39" s="616">
        <f t="shared" si="214"/>
        <v>0</v>
      </c>
      <c r="BT39" s="616">
        <f t="shared" si="214"/>
        <v>0</v>
      </c>
      <c r="BU39" s="616">
        <f t="shared" si="214"/>
        <v>0</v>
      </c>
      <c r="BV39" s="616">
        <f t="shared" si="214"/>
        <v>0</v>
      </c>
      <c r="BW39" s="616">
        <f t="shared" si="214"/>
        <v>0</v>
      </c>
      <c r="BX39" s="617">
        <f t="shared" si="214"/>
        <v>0</v>
      </c>
      <c r="BY39" s="616">
        <f>BY35-BY37</f>
        <v>0</v>
      </c>
      <c r="BZ39" s="616">
        <f t="shared" ref="BZ39:CJ39" si="215">BZ35-BZ37</f>
        <v>0</v>
      </c>
      <c r="CA39" s="616">
        <f t="shared" si="215"/>
        <v>0</v>
      </c>
      <c r="CB39" s="616">
        <f t="shared" si="215"/>
        <v>0</v>
      </c>
      <c r="CC39" s="616">
        <f t="shared" si="215"/>
        <v>0</v>
      </c>
      <c r="CD39" s="616">
        <f t="shared" si="215"/>
        <v>0</v>
      </c>
      <c r="CE39" s="616">
        <f t="shared" si="215"/>
        <v>0</v>
      </c>
      <c r="CF39" s="616">
        <f t="shared" si="215"/>
        <v>0</v>
      </c>
      <c r="CG39" s="616">
        <f t="shared" si="215"/>
        <v>0</v>
      </c>
      <c r="CH39" s="616">
        <f t="shared" si="215"/>
        <v>0</v>
      </c>
      <c r="CI39" s="616">
        <f t="shared" si="215"/>
        <v>0</v>
      </c>
      <c r="CJ39" s="617">
        <f t="shared" si="215"/>
        <v>0</v>
      </c>
      <c r="CK39" s="616">
        <f>CK35-CK37</f>
        <v>0</v>
      </c>
      <c r="CL39" s="616">
        <f t="shared" ref="CL39:CV39" si="216">CL35-CL37</f>
        <v>0</v>
      </c>
      <c r="CM39" s="616">
        <f t="shared" si="216"/>
        <v>0</v>
      </c>
      <c r="CN39" s="616">
        <f t="shared" si="216"/>
        <v>0</v>
      </c>
      <c r="CO39" s="616">
        <f t="shared" si="216"/>
        <v>0</v>
      </c>
      <c r="CP39" s="616">
        <f t="shared" si="216"/>
        <v>0</v>
      </c>
      <c r="CQ39" s="616">
        <f t="shared" si="216"/>
        <v>0</v>
      </c>
      <c r="CR39" s="616">
        <f t="shared" si="216"/>
        <v>0</v>
      </c>
      <c r="CS39" s="616">
        <f t="shared" si="216"/>
        <v>0</v>
      </c>
      <c r="CT39" s="616">
        <f t="shared" si="216"/>
        <v>0</v>
      </c>
      <c r="CU39" s="616">
        <f t="shared" si="216"/>
        <v>0</v>
      </c>
      <c r="CV39" s="617">
        <f t="shared" si="216"/>
        <v>0</v>
      </c>
      <c r="CW39" s="616">
        <f>CW35-CW37</f>
        <v>0</v>
      </c>
      <c r="CX39" s="616">
        <f t="shared" ref="CX39:DH39" si="217">CX35-CX37</f>
        <v>0</v>
      </c>
      <c r="CY39" s="616">
        <f t="shared" si="217"/>
        <v>0</v>
      </c>
      <c r="CZ39" s="616">
        <f t="shared" si="217"/>
        <v>0</v>
      </c>
      <c r="DA39" s="616">
        <f t="shared" si="217"/>
        <v>0</v>
      </c>
      <c r="DB39" s="616">
        <f t="shared" si="217"/>
        <v>0</v>
      </c>
      <c r="DC39" s="616">
        <f t="shared" si="217"/>
        <v>0</v>
      </c>
      <c r="DD39" s="616">
        <f t="shared" si="217"/>
        <v>0</v>
      </c>
      <c r="DE39" s="616">
        <f t="shared" si="217"/>
        <v>0</v>
      </c>
      <c r="DF39" s="616">
        <f t="shared" si="217"/>
        <v>0</v>
      </c>
      <c r="DG39" s="616">
        <f t="shared" si="217"/>
        <v>0</v>
      </c>
      <c r="DH39" s="617">
        <f t="shared" si="217"/>
        <v>0</v>
      </c>
      <c r="DI39" s="616">
        <f>DI35-DI37</f>
        <v>0</v>
      </c>
      <c r="DJ39" s="616">
        <f t="shared" ref="DJ39:DT39" si="218">DJ35-DJ37</f>
        <v>0</v>
      </c>
      <c r="DK39" s="616">
        <f t="shared" si="218"/>
        <v>0</v>
      </c>
      <c r="DL39" s="616">
        <f t="shared" si="218"/>
        <v>0</v>
      </c>
      <c r="DM39" s="616">
        <f t="shared" si="218"/>
        <v>0</v>
      </c>
      <c r="DN39" s="616">
        <f t="shared" si="218"/>
        <v>0</v>
      </c>
      <c r="DO39" s="616">
        <f t="shared" si="218"/>
        <v>0</v>
      </c>
      <c r="DP39" s="616">
        <f t="shared" si="218"/>
        <v>0</v>
      </c>
      <c r="DQ39" s="616">
        <f t="shared" si="218"/>
        <v>0</v>
      </c>
      <c r="DR39" s="616">
        <f t="shared" si="218"/>
        <v>0</v>
      </c>
      <c r="DS39" s="616">
        <f t="shared" si="218"/>
        <v>0</v>
      </c>
      <c r="DT39" s="617">
        <f t="shared" si="218"/>
        <v>0</v>
      </c>
      <c r="DU39" s="450"/>
      <c r="DV39" s="605">
        <f>DV35-DV37</f>
        <v>0</v>
      </c>
      <c r="DW39" s="605">
        <f t="shared" ref="DW39:EE39" si="219">DW35-DW37</f>
        <v>0</v>
      </c>
      <c r="DX39" s="605">
        <f t="shared" si="219"/>
        <v>0</v>
      </c>
      <c r="DY39" s="605">
        <f t="shared" si="219"/>
        <v>0</v>
      </c>
      <c r="DZ39" s="605">
        <f t="shared" si="219"/>
        <v>0</v>
      </c>
      <c r="EA39" s="605">
        <f t="shared" si="219"/>
        <v>0</v>
      </c>
      <c r="EB39" s="605">
        <f t="shared" si="219"/>
        <v>0</v>
      </c>
      <c r="EC39" s="605">
        <f t="shared" si="219"/>
        <v>0</v>
      </c>
      <c r="ED39" s="605">
        <f t="shared" si="219"/>
        <v>0</v>
      </c>
      <c r="EE39" s="618">
        <f t="shared" si="219"/>
        <v>0</v>
      </c>
      <c r="EF39" s="454" t="s">
        <v>428</v>
      </c>
      <c r="EG39" s="454"/>
      <c r="EH39" s="454"/>
      <c r="EI39" s="454"/>
      <c r="EJ39" s="454"/>
      <c r="EK39" s="454"/>
      <c r="EL39" s="454"/>
      <c r="EM39" s="454"/>
      <c r="EN39" s="454"/>
      <c r="EO39" s="454"/>
      <c r="EP39" s="454"/>
      <c r="EQ39" s="454"/>
      <c r="ER39" s="454"/>
      <c r="ES39" s="454"/>
      <c r="ET39" s="454"/>
      <c r="EU39" s="581"/>
      <c r="EV39" s="581"/>
      <c r="EW39" s="581"/>
      <c r="EX39" s="581"/>
      <c r="EY39" s="581"/>
      <c r="EZ39" s="581"/>
      <c r="FA39" s="581"/>
      <c r="FB39" s="581"/>
      <c r="FC39" s="581"/>
      <c r="FD39" s="581"/>
      <c r="FE39" s="581"/>
    </row>
    <row r="40" spans="1:161" ht="13.5" thickBot="1">
      <c r="A40" s="450"/>
      <c r="B40" s="451"/>
      <c r="C40" s="450"/>
      <c r="D40" s="450"/>
      <c r="E40" s="450"/>
      <c r="F40" s="464"/>
      <c r="G40" s="450"/>
      <c r="H40" s="450"/>
      <c r="I40" s="450"/>
      <c r="J40" s="450"/>
      <c r="K40" s="450"/>
      <c r="L40" s="450"/>
      <c r="M40" s="450"/>
      <c r="N40" s="450"/>
      <c r="O40" s="450"/>
      <c r="P40" s="450"/>
      <c r="Q40" s="1106"/>
      <c r="R40" s="1107"/>
      <c r="S40" s="1106"/>
      <c r="T40" s="1106"/>
      <c r="U40" s="1106"/>
      <c r="V40" s="1106"/>
      <c r="W40" s="1106"/>
      <c r="X40" s="1106"/>
      <c r="Y40" s="1106"/>
      <c r="Z40" s="1106"/>
      <c r="AA40" s="1106"/>
      <c r="AB40" s="1106"/>
      <c r="AC40" s="450"/>
      <c r="AD40" s="464"/>
      <c r="AE40" s="450"/>
      <c r="AF40" s="450"/>
      <c r="AG40" s="450"/>
      <c r="AH40" s="450"/>
      <c r="AI40" s="450"/>
      <c r="AJ40" s="450"/>
      <c r="AK40" s="450"/>
      <c r="AL40" s="450"/>
      <c r="AM40" s="450"/>
      <c r="AN40" s="450"/>
      <c r="AO40" s="1106"/>
      <c r="AP40" s="1107"/>
      <c r="AQ40" s="1106"/>
      <c r="AR40" s="1106"/>
      <c r="AS40" s="1106"/>
      <c r="AT40" s="1106"/>
      <c r="AU40" s="1106"/>
      <c r="AV40" s="1106"/>
      <c r="AW40" s="1106"/>
      <c r="AX40" s="1106"/>
      <c r="AY40" s="1106"/>
      <c r="AZ40" s="1106"/>
      <c r="BA40" s="450"/>
      <c r="BB40" s="464"/>
      <c r="BC40" s="450"/>
      <c r="BD40" s="450"/>
      <c r="BE40" s="450"/>
      <c r="BF40" s="450"/>
      <c r="BG40" s="450"/>
      <c r="BH40" s="450"/>
      <c r="BI40" s="450"/>
      <c r="BJ40" s="450"/>
      <c r="BK40" s="450"/>
      <c r="BL40" s="450"/>
      <c r="BM40" s="450"/>
      <c r="BN40" s="464"/>
      <c r="BO40" s="450"/>
      <c r="BP40" s="450"/>
      <c r="BQ40" s="450"/>
      <c r="BR40" s="450"/>
      <c r="BS40" s="450"/>
      <c r="BT40" s="450"/>
      <c r="BU40" s="450"/>
      <c r="BV40" s="450"/>
      <c r="BW40" s="450"/>
      <c r="BX40" s="450"/>
      <c r="BY40" s="450"/>
      <c r="BZ40" s="464"/>
      <c r="CA40" s="450"/>
      <c r="CB40" s="450"/>
      <c r="CC40" s="450"/>
      <c r="CD40" s="450"/>
      <c r="CE40" s="450"/>
      <c r="CF40" s="450"/>
      <c r="CG40" s="450"/>
      <c r="CH40" s="450"/>
      <c r="CI40" s="450"/>
      <c r="CJ40" s="450"/>
      <c r="CK40" s="450"/>
      <c r="CL40" s="464"/>
      <c r="CM40" s="450"/>
      <c r="CN40" s="450"/>
      <c r="CO40" s="450"/>
      <c r="CP40" s="450"/>
      <c r="CQ40" s="450"/>
      <c r="CR40" s="450"/>
      <c r="CS40" s="450"/>
      <c r="CT40" s="450"/>
      <c r="CU40" s="450"/>
      <c r="CV40" s="450"/>
      <c r="CW40" s="450"/>
      <c r="CX40" s="464"/>
      <c r="CY40" s="450"/>
      <c r="CZ40" s="450"/>
      <c r="DA40" s="450"/>
      <c r="DB40" s="450"/>
      <c r="DC40" s="450"/>
      <c r="DD40" s="450"/>
      <c r="DE40" s="450"/>
      <c r="DF40" s="450"/>
      <c r="DG40" s="450"/>
      <c r="DH40" s="450"/>
      <c r="DI40" s="450"/>
      <c r="DJ40" s="464"/>
      <c r="DK40" s="450"/>
      <c r="DL40" s="450"/>
      <c r="DM40" s="450"/>
      <c r="DN40" s="450"/>
      <c r="DO40" s="450"/>
      <c r="DP40" s="450"/>
      <c r="DQ40" s="450"/>
      <c r="DR40" s="450"/>
      <c r="DS40" s="450"/>
      <c r="DT40" s="450"/>
      <c r="DU40" s="450"/>
      <c r="DV40" s="450"/>
      <c r="DW40" s="450"/>
      <c r="DX40" s="450"/>
      <c r="DY40" s="450"/>
      <c r="DZ40" s="450"/>
      <c r="EA40" s="450"/>
      <c r="EB40" s="450"/>
      <c r="EC40" s="450"/>
      <c r="ED40" s="450"/>
      <c r="EE40" s="450"/>
      <c r="EF40" s="454"/>
      <c r="EG40" s="454"/>
      <c r="EH40" s="454"/>
      <c r="EI40" s="454"/>
      <c r="EJ40" s="454"/>
      <c r="EK40" s="454"/>
      <c r="EL40" s="454"/>
      <c r="EM40" s="454"/>
      <c r="EN40" s="454"/>
      <c r="EO40" s="454"/>
      <c r="EP40" s="454"/>
      <c r="EQ40" s="454"/>
      <c r="ER40" s="454"/>
      <c r="ES40" s="454"/>
      <c r="ET40" s="454"/>
      <c r="EU40" s="581"/>
      <c r="EV40" s="581"/>
      <c r="EW40" s="581"/>
      <c r="EX40" s="581"/>
      <c r="EY40" s="581"/>
      <c r="EZ40" s="581"/>
      <c r="FA40" s="581"/>
      <c r="FB40" s="581"/>
      <c r="FC40" s="581"/>
      <c r="FD40" s="581"/>
      <c r="FE40" s="581"/>
    </row>
    <row r="41" spans="1:161" ht="13.5" thickBot="1">
      <c r="A41" s="450"/>
      <c r="B41" s="476">
        <f>IS!D63</f>
        <v>0</v>
      </c>
      <c r="C41" s="588"/>
      <c r="D41" s="477"/>
      <c r="E41" s="477"/>
      <c r="F41" s="477"/>
      <c r="G41" s="477"/>
      <c r="H41" s="477"/>
      <c r="I41" s="477"/>
      <c r="J41" s="477"/>
      <c r="K41" s="477"/>
      <c r="L41" s="477"/>
      <c r="M41" s="477"/>
      <c r="N41" s="589">
        <f>B41</f>
        <v>0</v>
      </c>
      <c r="O41" s="477"/>
      <c r="P41" s="478"/>
      <c r="Q41" s="1108"/>
      <c r="R41" s="1108"/>
      <c r="S41" s="1108"/>
      <c r="T41" s="1108"/>
      <c r="U41" s="1108"/>
      <c r="V41" s="1108"/>
      <c r="W41" s="1108"/>
      <c r="X41" s="1108"/>
      <c r="Y41" s="1108"/>
      <c r="Z41" s="1109">
        <f>N41</f>
        <v>0</v>
      </c>
      <c r="AA41" s="1108"/>
      <c r="AB41" s="1110"/>
      <c r="AC41" s="477"/>
      <c r="AD41" s="477"/>
      <c r="AE41" s="477"/>
      <c r="AF41" s="477"/>
      <c r="AG41" s="477"/>
      <c r="AH41" s="477"/>
      <c r="AI41" s="477"/>
      <c r="AJ41" s="477"/>
      <c r="AK41" s="477"/>
      <c r="AL41" s="589">
        <f>Z41</f>
        <v>0</v>
      </c>
      <c r="AM41" s="477"/>
      <c r="AN41" s="478"/>
      <c r="AO41" s="1108"/>
      <c r="AP41" s="1108"/>
      <c r="AQ41" s="1108"/>
      <c r="AR41" s="1108"/>
      <c r="AS41" s="1108"/>
      <c r="AT41" s="1108"/>
      <c r="AU41" s="1108"/>
      <c r="AV41" s="1108"/>
      <c r="AW41" s="1108"/>
      <c r="AX41" s="1109">
        <f>AL41</f>
        <v>0</v>
      </c>
      <c r="AY41" s="1108"/>
      <c r="AZ41" s="1110"/>
      <c r="BA41" s="477"/>
      <c r="BB41" s="477"/>
      <c r="BC41" s="477"/>
      <c r="BD41" s="477"/>
      <c r="BE41" s="477"/>
      <c r="BF41" s="477"/>
      <c r="BG41" s="477"/>
      <c r="BH41" s="477"/>
      <c r="BI41" s="477"/>
      <c r="BJ41" s="589">
        <f>AX41</f>
        <v>0</v>
      </c>
      <c r="BK41" s="477"/>
      <c r="BL41" s="478"/>
      <c r="BM41" s="477"/>
      <c r="BN41" s="477"/>
      <c r="BO41" s="477"/>
      <c r="BP41" s="477"/>
      <c r="BQ41" s="477"/>
      <c r="BR41" s="477"/>
      <c r="BS41" s="477"/>
      <c r="BT41" s="477"/>
      <c r="BU41" s="477"/>
      <c r="BV41" s="589">
        <f>BJ41</f>
        <v>0</v>
      </c>
      <c r="BW41" s="477"/>
      <c r="BX41" s="478"/>
      <c r="BY41" s="477"/>
      <c r="BZ41" s="477"/>
      <c r="CA41" s="477"/>
      <c r="CB41" s="477"/>
      <c r="CC41" s="477"/>
      <c r="CD41" s="477"/>
      <c r="CE41" s="477"/>
      <c r="CF41" s="477"/>
      <c r="CG41" s="477"/>
      <c r="CH41" s="589">
        <f>BV41</f>
        <v>0</v>
      </c>
      <c r="CI41" s="477"/>
      <c r="CJ41" s="478"/>
      <c r="CK41" s="477"/>
      <c r="CL41" s="477"/>
      <c r="CM41" s="477"/>
      <c r="CN41" s="477"/>
      <c r="CO41" s="477"/>
      <c r="CP41" s="477"/>
      <c r="CQ41" s="477"/>
      <c r="CR41" s="477"/>
      <c r="CS41" s="477"/>
      <c r="CT41" s="589">
        <f>CH41</f>
        <v>0</v>
      </c>
      <c r="CU41" s="477"/>
      <c r="CV41" s="478"/>
      <c r="CW41" s="477"/>
      <c r="CX41" s="477"/>
      <c r="CY41" s="477"/>
      <c r="CZ41" s="477"/>
      <c r="DA41" s="477"/>
      <c r="DB41" s="477"/>
      <c r="DC41" s="477"/>
      <c r="DD41" s="477"/>
      <c r="DE41" s="477"/>
      <c r="DF41" s="589">
        <f>CT41</f>
        <v>0</v>
      </c>
      <c r="DG41" s="477"/>
      <c r="DH41" s="478"/>
      <c r="DI41" s="477"/>
      <c r="DJ41" s="477"/>
      <c r="DK41" s="477"/>
      <c r="DL41" s="477"/>
      <c r="DM41" s="477"/>
      <c r="DN41" s="477"/>
      <c r="DO41" s="477"/>
      <c r="DP41" s="477"/>
      <c r="DQ41" s="477"/>
      <c r="DR41" s="589">
        <f>DF41</f>
        <v>0</v>
      </c>
      <c r="DS41" s="477"/>
      <c r="DT41" s="478"/>
      <c r="DU41" s="450"/>
      <c r="DV41" s="590">
        <f>B41</f>
        <v>0</v>
      </c>
      <c r="DW41" s="608"/>
      <c r="DX41" s="589"/>
      <c r="DY41" s="477"/>
      <c r="DZ41" s="477"/>
      <c r="EA41" s="477"/>
      <c r="EB41" s="477"/>
      <c r="EC41" s="477"/>
      <c r="ED41" s="477"/>
      <c r="EE41" s="478"/>
      <c r="EF41" s="454"/>
      <c r="EG41" s="454"/>
      <c r="EH41" s="454"/>
      <c r="EI41" s="454"/>
      <c r="EJ41" s="454"/>
      <c r="EK41" s="454"/>
      <c r="EL41" s="454"/>
      <c r="EM41" s="454"/>
      <c r="EN41" s="454"/>
      <c r="EO41" s="454"/>
      <c r="EP41" s="454"/>
      <c r="EQ41" s="454"/>
      <c r="ER41" s="454"/>
      <c r="ES41" s="454"/>
      <c r="ET41" s="454"/>
      <c r="EU41" s="581"/>
      <c r="EV41" s="581"/>
      <c r="EW41" s="581"/>
      <c r="EX41" s="581"/>
      <c r="EY41" s="581"/>
      <c r="EZ41" s="581"/>
      <c r="FA41" s="581"/>
      <c r="FB41" s="581"/>
      <c r="FC41" s="581"/>
      <c r="FD41" s="581"/>
      <c r="FE41" s="581"/>
    </row>
    <row r="42" spans="1:161" ht="13.5" thickBot="1">
      <c r="A42" s="450"/>
      <c r="B42" s="591"/>
      <c r="C42" s="592"/>
      <c r="D42" s="486"/>
      <c r="E42" s="486"/>
      <c r="F42" s="486"/>
      <c r="G42" s="486"/>
      <c r="H42" s="486"/>
      <c r="I42" s="486"/>
      <c r="J42" s="486"/>
      <c r="K42" s="486"/>
      <c r="L42" s="486"/>
      <c r="M42" s="486"/>
      <c r="N42" s="486"/>
      <c r="O42" s="486"/>
      <c r="P42" s="487"/>
      <c r="Q42" s="1111"/>
      <c r="R42" s="1111"/>
      <c r="S42" s="1111"/>
      <c r="T42" s="1111"/>
      <c r="U42" s="1111"/>
      <c r="V42" s="1111"/>
      <c r="W42" s="1111"/>
      <c r="X42" s="1111"/>
      <c r="Y42" s="1111"/>
      <c r="Z42" s="1111"/>
      <c r="AA42" s="1111"/>
      <c r="AB42" s="1112"/>
      <c r="AC42" s="486"/>
      <c r="AD42" s="486"/>
      <c r="AE42" s="486"/>
      <c r="AF42" s="486"/>
      <c r="AG42" s="486"/>
      <c r="AH42" s="486"/>
      <c r="AI42" s="486"/>
      <c r="AJ42" s="486"/>
      <c r="AK42" s="486"/>
      <c r="AL42" s="486"/>
      <c r="AM42" s="486"/>
      <c r="AN42" s="487"/>
      <c r="AO42" s="1111"/>
      <c r="AP42" s="1111"/>
      <c r="AQ42" s="1111"/>
      <c r="AR42" s="1111"/>
      <c r="AS42" s="1111"/>
      <c r="AT42" s="1111"/>
      <c r="AU42" s="1111"/>
      <c r="AV42" s="1111"/>
      <c r="AW42" s="1111"/>
      <c r="AX42" s="1111"/>
      <c r="AY42" s="1111"/>
      <c r="AZ42" s="1112"/>
      <c r="BA42" s="486"/>
      <c r="BB42" s="486"/>
      <c r="BC42" s="486"/>
      <c r="BD42" s="486"/>
      <c r="BE42" s="486"/>
      <c r="BF42" s="486"/>
      <c r="BG42" s="486"/>
      <c r="BH42" s="486"/>
      <c r="BI42" s="486"/>
      <c r="BJ42" s="486"/>
      <c r="BK42" s="486"/>
      <c r="BL42" s="487"/>
      <c r="BM42" s="486"/>
      <c r="BN42" s="486"/>
      <c r="BO42" s="486"/>
      <c r="BP42" s="486"/>
      <c r="BQ42" s="486"/>
      <c r="BR42" s="486"/>
      <c r="BS42" s="486"/>
      <c r="BT42" s="486"/>
      <c r="BU42" s="486"/>
      <c r="BV42" s="486"/>
      <c r="BW42" s="486"/>
      <c r="BX42" s="487"/>
      <c r="BY42" s="486"/>
      <c r="BZ42" s="486"/>
      <c r="CA42" s="486"/>
      <c r="CB42" s="486"/>
      <c r="CC42" s="486"/>
      <c r="CD42" s="486"/>
      <c r="CE42" s="486"/>
      <c r="CF42" s="486"/>
      <c r="CG42" s="486"/>
      <c r="CH42" s="486"/>
      <c r="CI42" s="486"/>
      <c r="CJ42" s="487"/>
      <c r="CK42" s="486"/>
      <c r="CL42" s="486"/>
      <c r="CM42" s="486"/>
      <c r="CN42" s="486"/>
      <c r="CO42" s="486"/>
      <c r="CP42" s="486"/>
      <c r="CQ42" s="486"/>
      <c r="CR42" s="486"/>
      <c r="CS42" s="486"/>
      <c r="CT42" s="486"/>
      <c r="CU42" s="486"/>
      <c r="CV42" s="487"/>
      <c r="CW42" s="486"/>
      <c r="CX42" s="486"/>
      <c r="CY42" s="486"/>
      <c r="CZ42" s="486"/>
      <c r="DA42" s="486"/>
      <c r="DB42" s="486"/>
      <c r="DC42" s="486"/>
      <c r="DD42" s="486"/>
      <c r="DE42" s="486"/>
      <c r="DF42" s="486"/>
      <c r="DG42" s="486"/>
      <c r="DH42" s="487"/>
      <c r="DI42" s="486"/>
      <c r="DJ42" s="486"/>
      <c r="DK42" s="486"/>
      <c r="DL42" s="486"/>
      <c r="DM42" s="486"/>
      <c r="DN42" s="486"/>
      <c r="DO42" s="486"/>
      <c r="DP42" s="486"/>
      <c r="DQ42" s="486"/>
      <c r="DR42" s="486"/>
      <c r="DS42" s="486"/>
      <c r="DT42" s="487"/>
      <c r="DU42" s="450"/>
      <c r="DV42" s="521">
        <f>DV30</f>
        <v>0</v>
      </c>
      <c r="DW42" s="522">
        <f>DV42+1</f>
        <v>1</v>
      </c>
      <c r="DX42" s="522">
        <f t="shared" ref="DX42:EE42" si="220">DW42+1</f>
        <v>2</v>
      </c>
      <c r="DY42" s="522">
        <f t="shared" si="220"/>
        <v>3</v>
      </c>
      <c r="DZ42" s="522">
        <f t="shared" si="220"/>
        <v>4</v>
      </c>
      <c r="EA42" s="522">
        <f t="shared" si="220"/>
        <v>5</v>
      </c>
      <c r="EB42" s="522">
        <f t="shared" si="220"/>
        <v>6</v>
      </c>
      <c r="EC42" s="522">
        <f t="shared" si="220"/>
        <v>7</v>
      </c>
      <c r="ED42" s="522">
        <f t="shared" si="220"/>
        <v>8</v>
      </c>
      <c r="EE42" s="523">
        <f t="shared" si="220"/>
        <v>9</v>
      </c>
      <c r="EF42" s="454"/>
      <c r="EG42" s="454"/>
      <c r="EH42" s="454"/>
      <c r="EI42" s="454"/>
      <c r="EJ42" s="454"/>
      <c r="EK42" s="454"/>
      <c r="EL42" s="454"/>
      <c r="EM42" s="454"/>
      <c r="EN42" s="454"/>
      <c r="EO42" s="454"/>
      <c r="EP42" s="454"/>
      <c r="EQ42" s="454"/>
      <c r="ER42" s="454"/>
      <c r="ES42" s="454"/>
      <c r="ET42" s="454"/>
      <c r="EU42" s="581"/>
      <c r="EV42" s="581"/>
      <c r="EW42" s="581"/>
      <c r="EX42" s="581"/>
      <c r="EY42" s="581"/>
      <c r="EZ42" s="581"/>
      <c r="FA42" s="581"/>
      <c r="FB42" s="581"/>
      <c r="FC42" s="581"/>
      <c r="FD42" s="581"/>
      <c r="FE42" s="581"/>
    </row>
    <row r="43" spans="1:161">
      <c r="A43" s="450"/>
      <c r="B43" s="593"/>
      <c r="C43" s="477"/>
      <c r="D43" s="609"/>
      <c r="E43" s="477"/>
      <c r="F43" s="477"/>
      <c r="G43" s="609"/>
      <c r="H43" s="477"/>
      <c r="I43" s="477"/>
      <c r="J43" s="609"/>
      <c r="K43" s="477"/>
      <c r="L43" s="477"/>
      <c r="M43" s="477"/>
      <c r="N43" s="477"/>
      <c r="O43" s="477"/>
      <c r="P43" s="478"/>
      <c r="Q43" s="1108"/>
      <c r="R43" s="1108"/>
      <c r="S43" s="1113"/>
      <c r="T43" s="1108"/>
      <c r="U43" s="1108"/>
      <c r="V43" s="1113"/>
      <c r="W43" s="1108"/>
      <c r="X43" s="1108"/>
      <c r="Y43" s="1108"/>
      <c r="Z43" s="1108"/>
      <c r="AA43" s="1108"/>
      <c r="AB43" s="1110"/>
      <c r="AC43" s="477"/>
      <c r="AD43" s="477"/>
      <c r="AE43" s="609"/>
      <c r="AF43" s="477"/>
      <c r="AG43" s="477"/>
      <c r="AH43" s="609"/>
      <c r="AI43" s="477"/>
      <c r="AJ43" s="477"/>
      <c r="AK43" s="477"/>
      <c r="AL43" s="477"/>
      <c r="AM43" s="477"/>
      <c r="AN43" s="478"/>
      <c r="AO43" s="1108"/>
      <c r="AP43" s="1108"/>
      <c r="AQ43" s="1113"/>
      <c r="AR43" s="1108"/>
      <c r="AS43" s="1108"/>
      <c r="AT43" s="1113"/>
      <c r="AU43" s="1108"/>
      <c r="AV43" s="1108"/>
      <c r="AW43" s="1108"/>
      <c r="AX43" s="1108"/>
      <c r="AY43" s="1108"/>
      <c r="AZ43" s="1110"/>
      <c r="BA43" s="477"/>
      <c r="BB43" s="477"/>
      <c r="BC43" s="609"/>
      <c r="BD43" s="477"/>
      <c r="BE43" s="477"/>
      <c r="BF43" s="609"/>
      <c r="BG43" s="477"/>
      <c r="BH43" s="477"/>
      <c r="BI43" s="477"/>
      <c r="BJ43" s="477"/>
      <c r="BK43" s="477"/>
      <c r="BL43" s="478"/>
      <c r="BM43" s="477"/>
      <c r="BN43" s="477"/>
      <c r="BO43" s="609"/>
      <c r="BP43" s="477"/>
      <c r="BQ43" s="477"/>
      <c r="BR43" s="609"/>
      <c r="BS43" s="477"/>
      <c r="BT43" s="477"/>
      <c r="BU43" s="477"/>
      <c r="BV43" s="477"/>
      <c r="BW43" s="477"/>
      <c r="BX43" s="478"/>
      <c r="BY43" s="477"/>
      <c r="BZ43" s="477"/>
      <c r="CA43" s="609"/>
      <c r="CB43" s="477"/>
      <c r="CC43" s="477"/>
      <c r="CD43" s="609"/>
      <c r="CE43" s="477"/>
      <c r="CF43" s="477"/>
      <c r="CG43" s="477"/>
      <c r="CH43" s="477"/>
      <c r="CI43" s="477"/>
      <c r="CJ43" s="478"/>
      <c r="CK43" s="477"/>
      <c r="CL43" s="477"/>
      <c r="CM43" s="609"/>
      <c r="CN43" s="477"/>
      <c r="CO43" s="477"/>
      <c r="CP43" s="609"/>
      <c r="CQ43" s="477"/>
      <c r="CR43" s="477"/>
      <c r="CS43" s="477"/>
      <c r="CT43" s="477"/>
      <c r="CU43" s="477"/>
      <c r="CV43" s="478"/>
      <c r="CW43" s="477"/>
      <c r="CX43" s="477"/>
      <c r="CY43" s="609"/>
      <c r="CZ43" s="477"/>
      <c r="DA43" s="477"/>
      <c r="DB43" s="609"/>
      <c r="DC43" s="477"/>
      <c r="DD43" s="477"/>
      <c r="DE43" s="477"/>
      <c r="DF43" s="477"/>
      <c r="DG43" s="477"/>
      <c r="DH43" s="478"/>
      <c r="DI43" s="477"/>
      <c r="DJ43" s="477"/>
      <c r="DK43" s="609"/>
      <c r="DL43" s="477"/>
      <c r="DM43" s="477"/>
      <c r="DN43" s="609"/>
      <c r="DO43" s="477"/>
      <c r="DP43" s="477"/>
      <c r="DQ43" s="477"/>
      <c r="DR43" s="477"/>
      <c r="DS43" s="477"/>
      <c r="DT43" s="478"/>
      <c r="DU43" s="450"/>
      <c r="DV43" s="492"/>
      <c r="DW43" s="486"/>
      <c r="DX43" s="486"/>
      <c r="DY43" s="486"/>
      <c r="DZ43" s="486"/>
      <c r="EA43" s="486"/>
      <c r="EB43" s="486"/>
      <c r="EC43" s="486"/>
      <c r="ED43" s="486"/>
      <c r="EE43" s="487"/>
      <c r="EF43" s="454"/>
      <c r="EG43" s="454"/>
      <c r="EH43" s="454"/>
      <c r="EI43" s="454"/>
      <c r="EJ43" s="454"/>
      <c r="EK43" s="454"/>
      <c r="EL43" s="454"/>
      <c r="EM43" s="454"/>
      <c r="EN43" s="454"/>
      <c r="EO43" s="454"/>
      <c r="EP43" s="454"/>
      <c r="EQ43" s="454"/>
      <c r="ER43" s="454"/>
      <c r="ES43" s="454"/>
      <c r="ET43" s="454"/>
      <c r="EU43" s="581"/>
      <c r="EV43" s="581"/>
      <c r="EW43" s="581"/>
      <c r="EX43" s="581"/>
      <c r="EY43" s="581"/>
      <c r="EZ43" s="581"/>
      <c r="FA43" s="581"/>
      <c r="FB43" s="581"/>
      <c r="FC43" s="581"/>
      <c r="FD43" s="581"/>
      <c r="FE43" s="581"/>
    </row>
    <row r="44" spans="1:161">
      <c r="A44" s="450"/>
      <c r="B44" s="493">
        <f>B41</f>
        <v>0</v>
      </c>
      <c r="C44" s="499"/>
      <c r="D44" s="610"/>
      <c r="E44" s="498"/>
      <c r="F44" s="498"/>
      <c r="G44" s="498"/>
      <c r="H44" s="498"/>
      <c r="I44" s="498"/>
      <c r="J44" s="498"/>
      <c r="K44" s="498"/>
      <c r="L44" s="486"/>
      <c r="M44" s="486"/>
      <c r="N44" s="486"/>
      <c r="O44" s="486"/>
      <c r="P44" s="487"/>
      <c r="Q44" s="1122"/>
      <c r="R44" s="1122"/>
      <c r="S44" s="1122"/>
      <c r="T44" s="1122"/>
      <c r="U44" s="1122"/>
      <c r="V44" s="1122"/>
      <c r="W44" s="1122"/>
      <c r="X44" s="1111"/>
      <c r="Y44" s="1111"/>
      <c r="Z44" s="1111"/>
      <c r="AA44" s="1111"/>
      <c r="AB44" s="1112"/>
      <c r="AC44" s="498"/>
      <c r="AD44" s="498"/>
      <c r="AE44" s="498"/>
      <c r="AF44" s="498"/>
      <c r="AG44" s="498"/>
      <c r="AH44" s="498"/>
      <c r="AI44" s="498"/>
      <c r="AJ44" s="486"/>
      <c r="AK44" s="486"/>
      <c r="AL44" s="486"/>
      <c r="AM44" s="486"/>
      <c r="AN44" s="487"/>
      <c r="AO44" s="1122"/>
      <c r="AP44" s="1122"/>
      <c r="AQ44" s="1122"/>
      <c r="AR44" s="1122"/>
      <c r="AS44" s="1122"/>
      <c r="AT44" s="1122"/>
      <c r="AU44" s="1122"/>
      <c r="AV44" s="1111"/>
      <c r="AW44" s="1111"/>
      <c r="AX44" s="1111"/>
      <c r="AY44" s="1111"/>
      <c r="AZ44" s="1112"/>
      <c r="BA44" s="498"/>
      <c r="BB44" s="498"/>
      <c r="BC44" s="498"/>
      <c r="BD44" s="498"/>
      <c r="BE44" s="498"/>
      <c r="BF44" s="498"/>
      <c r="BG44" s="498"/>
      <c r="BH44" s="486"/>
      <c r="BI44" s="486"/>
      <c r="BJ44" s="486"/>
      <c r="BK44" s="486"/>
      <c r="BL44" s="487"/>
      <c r="BM44" s="498"/>
      <c r="BN44" s="498"/>
      <c r="BO44" s="498"/>
      <c r="BP44" s="498"/>
      <c r="BQ44" s="498"/>
      <c r="BR44" s="498"/>
      <c r="BS44" s="498"/>
      <c r="BT44" s="486"/>
      <c r="BU44" s="486"/>
      <c r="BV44" s="486"/>
      <c r="BW44" s="486"/>
      <c r="BX44" s="487"/>
      <c r="BY44" s="498"/>
      <c r="BZ44" s="498"/>
      <c r="CA44" s="498"/>
      <c r="CB44" s="498"/>
      <c r="CC44" s="498"/>
      <c r="CD44" s="498"/>
      <c r="CE44" s="498"/>
      <c r="CF44" s="486"/>
      <c r="CG44" s="486"/>
      <c r="CH44" s="486"/>
      <c r="CI44" s="486"/>
      <c r="CJ44" s="487"/>
      <c r="CK44" s="498"/>
      <c r="CL44" s="498"/>
      <c r="CM44" s="498"/>
      <c r="CN44" s="498"/>
      <c r="CO44" s="498"/>
      <c r="CP44" s="498"/>
      <c r="CQ44" s="498"/>
      <c r="CR44" s="486"/>
      <c r="CS44" s="486"/>
      <c r="CT44" s="486"/>
      <c r="CU44" s="486"/>
      <c r="CV44" s="487"/>
      <c r="CW44" s="498"/>
      <c r="CX44" s="498"/>
      <c r="CY44" s="498"/>
      <c r="CZ44" s="498"/>
      <c r="DA44" s="498"/>
      <c r="DB44" s="498"/>
      <c r="DC44" s="498"/>
      <c r="DD44" s="486"/>
      <c r="DE44" s="486"/>
      <c r="DF44" s="486"/>
      <c r="DG44" s="486"/>
      <c r="DH44" s="487"/>
      <c r="DI44" s="498"/>
      <c r="DJ44" s="498"/>
      <c r="DK44" s="498"/>
      <c r="DL44" s="498"/>
      <c r="DM44" s="498"/>
      <c r="DN44" s="498"/>
      <c r="DO44" s="498"/>
      <c r="DP44" s="486"/>
      <c r="DQ44" s="486"/>
      <c r="DR44" s="486"/>
      <c r="DS44" s="486"/>
      <c r="DT44" s="487"/>
      <c r="DU44" s="450"/>
      <c r="DV44" s="611">
        <f>DV47</f>
        <v>0</v>
      </c>
      <c r="DW44" s="542">
        <f>DW47</f>
        <v>0</v>
      </c>
      <c r="DX44" s="542">
        <f t="shared" ref="DX44:EE44" si="221">DX47</f>
        <v>0</v>
      </c>
      <c r="DY44" s="542">
        <f t="shared" si="221"/>
        <v>0</v>
      </c>
      <c r="DZ44" s="542">
        <f t="shared" si="221"/>
        <v>0</v>
      </c>
      <c r="EA44" s="542">
        <f t="shared" si="221"/>
        <v>0</v>
      </c>
      <c r="EB44" s="542">
        <f t="shared" si="221"/>
        <v>0</v>
      </c>
      <c r="EC44" s="542">
        <f t="shared" si="221"/>
        <v>0</v>
      </c>
      <c r="ED44" s="542">
        <f t="shared" si="221"/>
        <v>0</v>
      </c>
      <c r="EE44" s="543">
        <f t="shared" si="221"/>
        <v>0</v>
      </c>
      <c r="EF44" s="454"/>
      <c r="EG44" s="454"/>
      <c r="EH44" s="454"/>
      <c r="EI44" s="454"/>
      <c r="EJ44" s="454"/>
      <c r="EK44" s="454"/>
      <c r="EL44" s="454"/>
      <c r="EM44" s="454"/>
      <c r="EN44" s="454"/>
      <c r="EO44" s="454"/>
      <c r="EP44" s="454"/>
      <c r="EQ44" s="454"/>
      <c r="ER44" s="454"/>
      <c r="ES44" s="454"/>
      <c r="ET44" s="454"/>
      <c r="EU44" s="581"/>
      <c r="EV44" s="581"/>
      <c r="EW44" s="581"/>
      <c r="EX44" s="581"/>
      <c r="EY44" s="581"/>
      <c r="EZ44" s="581"/>
      <c r="FA44" s="581"/>
      <c r="FB44" s="581"/>
      <c r="FC44" s="581"/>
      <c r="FD44" s="581"/>
      <c r="FE44" s="581"/>
    </row>
    <row r="45" spans="1:161">
      <c r="A45" s="450"/>
      <c r="B45" s="490"/>
      <c r="C45" s="486"/>
      <c r="D45" s="486"/>
      <c r="E45" s="1163">
        <f>E33</f>
        <v>0</v>
      </c>
      <c r="F45" s="1163">
        <f t="shared" ref="F45:BQ45" si="222">F33</f>
        <v>0</v>
      </c>
      <c r="G45" s="1163">
        <f t="shared" si="222"/>
        <v>0</v>
      </c>
      <c r="H45" s="1163">
        <f t="shared" si="222"/>
        <v>0</v>
      </c>
      <c r="I45" s="1163">
        <f t="shared" si="222"/>
        <v>0</v>
      </c>
      <c r="J45" s="1163">
        <f t="shared" si="222"/>
        <v>0</v>
      </c>
      <c r="K45" s="1163">
        <f t="shared" si="222"/>
        <v>0</v>
      </c>
      <c r="L45" s="1163">
        <f t="shared" si="222"/>
        <v>0</v>
      </c>
      <c r="M45" s="1163">
        <f t="shared" si="222"/>
        <v>0</v>
      </c>
      <c r="N45" s="1163">
        <f t="shared" si="222"/>
        <v>0</v>
      </c>
      <c r="O45" s="1163">
        <f t="shared" si="222"/>
        <v>0</v>
      </c>
      <c r="P45" s="1163">
        <f t="shared" si="222"/>
        <v>0</v>
      </c>
      <c r="Q45" s="1163">
        <f t="shared" si="222"/>
        <v>1</v>
      </c>
      <c r="R45" s="1163">
        <f t="shared" si="222"/>
        <v>1</v>
      </c>
      <c r="S45" s="1163">
        <f t="shared" si="222"/>
        <v>1</v>
      </c>
      <c r="T45" s="1163">
        <f t="shared" si="222"/>
        <v>1</v>
      </c>
      <c r="U45" s="1163">
        <f t="shared" si="222"/>
        <v>1</v>
      </c>
      <c r="V45" s="1163">
        <f t="shared" si="222"/>
        <v>1</v>
      </c>
      <c r="W45" s="1163">
        <f t="shared" si="222"/>
        <v>1</v>
      </c>
      <c r="X45" s="1163">
        <f t="shared" si="222"/>
        <v>1</v>
      </c>
      <c r="Y45" s="1163">
        <f t="shared" si="222"/>
        <v>1</v>
      </c>
      <c r="Z45" s="1163">
        <f t="shared" si="222"/>
        <v>1</v>
      </c>
      <c r="AA45" s="1163">
        <f t="shared" si="222"/>
        <v>1</v>
      </c>
      <c r="AB45" s="1163">
        <f t="shared" si="222"/>
        <v>1</v>
      </c>
      <c r="AC45" s="1163">
        <f t="shared" si="222"/>
        <v>2</v>
      </c>
      <c r="AD45" s="1163">
        <f t="shared" si="222"/>
        <v>2</v>
      </c>
      <c r="AE45" s="1163">
        <f t="shared" si="222"/>
        <v>2</v>
      </c>
      <c r="AF45" s="1163">
        <f t="shared" si="222"/>
        <v>2</v>
      </c>
      <c r="AG45" s="1163">
        <f t="shared" si="222"/>
        <v>2</v>
      </c>
      <c r="AH45" s="1163">
        <f t="shared" si="222"/>
        <v>2</v>
      </c>
      <c r="AI45" s="1163">
        <f t="shared" si="222"/>
        <v>2</v>
      </c>
      <c r="AJ45" s="1163">
        <f t="shared" si="222"/>
        <v>2</v>
      </c>
      <c r="AK45" s="1163">
        <f t="shared" si="222"/>
        <v>2</v>
      </c>
      <c r="AL45" s="1163">
        <f t="shared" si="222"/>
        <v>2</v>
      </c>
      <c r="AM45" s="1163">
        <f t="shared" si="222"/>
        <v>2</v>
      </c>
      <c r="AN45" s="1163">
        <f t="shared" si="222"/>
        <v>2</v>
      </c>
      <c r="AO45" s="1163">
        <f t="shared" si="222"/>
        <v>3</v>
      </c>
      <c r="AP45" s="1163">
        <f t="shared" si="222"/>
        <v>3</v>
      </c>
      <c r="AQ45" s="1163">
        <f t="shared" si="222"/>
        <v>3</v>
      </c>
      <c r="AR45" s="1163">
        <f t="shared" si="222"/>
        <v>3</v>
      </c>
      <c r="AS45" s="1163">
        <f t="shared" si="222"/>
        <v>3</v>
      </c>
      <c r="AT45" s="1163">
        <f t="shared" si="222"/>
        <v>3</v>
      </c>
      <c r="AU45" s="1163">
        <f t="shared" si="222"/>
        <v>3</v>
      </c>
      <c r="AV45" s="1163">
        <f t="shared" si="222"/>
        <v>3</v>
      </c>
      <c r="AW45" s="1163">
        <f t="shared" si="222"/>
        <v>3</v>
      </c>
      <c r="AX45" s="1163">
        <f t="shared" si="222"/>
        <v>3</v>
      </c>
      <c r="AY45" s="1163">
        <f t="shared" si="222"/>
        <v>3</v>
      </c>
      <c r="AZ45" s="1163">
        <f t="shared" si="222"/>
        <v>3</v>
      </c>
      <c r="BA45" s="1163">
        <f t="shared" si="222"/>
        <v>4</v>
      </c>
      <c r="BB45" s="1163">
        <f t="shared" si="222"/>
        <v>4</v>
      </c>
      <c r="BC45" s="1163">
        <f t="shared" si="222"/>
        <v>4</v>
      </c>
      <c r="BD45" s="1163">
        <f t="shared" si="222"/>
        <v>4</v>
      </c>
      <c r="BE45" s="1163">
        <f t="shared" si="222"/>
        <v>4</v>
      </c>
      <c r="BF45" s="1163">
        <f t="shared" si="222"/>
        <v>4</v>
      </c>
      <c r="BG45" s="1163">
        <f t="shared" si="222"/>
        <v>4</v>
      </c>
      <c r="BH45" s="1163">
        <f t="shared" si="222"/>
        <v>4</v>
      </c>
      <c r="BI45" s="1163">
        <f t="shared" si="222"/>
        <v>4</v>
      </c>
      <c r="BJ45" s="1163">
        <f t="shared" si="222"/>
        <v>4</v>
      </c>
      <c r="BK45" s="1163">
        <f t="shared" si="222"/>
        <v>4</v>
      </c>
      <c r="BL45" s="1163">
        <f t="shared" si="222"/>
        <v>4</v>
      </c>
      <c r="BM45" s="1163">
        <f t="shared" si="222"/>
        <v>5</v>
      </c>
      <c r="BN45" s="1163">
        <f t="shared" si="222"/>
        <v>5</v>
      </c>
      <c r="BO45" s="1163">
        <f t="shared" si="222"/>
        <v>5</v>
      </c>
      <c r="BP45" s="1163">
        <f t="shared" si="222"/>
        <v>5</v>
      </c>
      <c r="BQ45" s="1163">
        <f t="shared" si="222"/>
        <v>5</v>
      </c>
      <c r="BR45" s="1163">
        <f t="shared" ref="BR45:DT45" si="223">BR33</f>
        <v>5</v>
      </c>
      <c r="BS45" s="1163">
        <f t="shared" si="223"/>
        <v>5</v>
      </c>
      <c r="BT45" s="1163">
        <f t="shared" si="223"/>
        <v>5</v>
      </c>
      <c r="BU45" s="1163">
        <f t="shared" si="223"/>
        <v>5</v>
      </c>
      <c r="BV45" s="1163">
        <f t="shared" si="223"/>
        <v>5</v>
      </c>
      <c r="BW45" s="1163">
        <f t="shared" si="223"/>
        <v>5</v>
      </c>
      <c r="BX45" s="1163">
        <f t="shared" si="223"/>
        <v>5</v>
      </c>
      <c r="BY45" s="1163">
        <f t="shared" si="223"/>
        <v>6</v>
      </c>
      <c r="BZ45" s="1163">
        <f t="shared" si="223"/>
        <v>6</v>
      </c>
      <c r="CA45" s="1163">
        <f t="shared" si="223"/>
        <v>6</v>
      </c>
      <c r="CB45" s="1163">
        <f t="shared" si="223"/>
        <v>6</v>
      </c>
      <c r="CC45" s="1163">
        <f t="shared" si="223"/>
        <v>6</v>
      </c>
      <c r="CD45" s="1163">
        <f t="shared" si="223"/>
        <v>6</v>
      </c>
      <c r="CE45" s="1163">
        <f t="shared" si="223"/>
        <v>6</v>
      </c>
      <c r="CF45" s="1163">
        <f t="shared" si="223"/>
        <v>6</v>
      </c>
      <c r="CG45" s="1163">
        <f t="shared" si="223"/>
        <v>6</v>
      </c>
      <c r="CH45" s="1163">
        <f t="shared" si="223"/>
        <v>6</v>
      </c>
      <c r="CI45" s="1163">
        <f t="shared" si="223"/>
        <v>6</v>
      </c>
      <c r="CJ45" s="1163">
        <f t="shared" si="223"/>
        <v>6</v>
      </c>
      <c r="CK45" s="1163">
        <f t="shared" si="223"/>
        <v>7</v>
      </c>
      <c r="CL45" s="1163">
        <f t="shared" si="223"/>
        <v>7</v>
      </c>
      <c r="CM45" s="1163">
        <f t="shared" si="223"/>
        <v>7</v>
      </c>
      <c r="CN45" s="1163">
        <f t="shared" si="223"/>
        <v>7</v>
      </c>
      <c r="CO45" s="1163">
        <f t="shared" si="223"/>
        <v>7</v>
      </c>
      <c r="CP45" s="1163">
        <f t="shared" si="223"/>
        <v>7</v>
      </c>
      <c r="CQ45" s="1163">
        <f t="shared" si="223"/>
        <v>7</v>
      </c>
      <c r="CR45" s="1163">
        <f t="shared" si="223"/>
        <v>7</v>
      </c>
      <c r="CS45" s="1163">
        <f t="shared" si="223"/>
        <v>7</v>
      </c>
      <c r="CT45" s="1163">
        <f t="shared" si="223"/>
        <v>7</v>
      </c>
      <c r="CU45" s="1163">
        <f t="shared" si="223"/>
        <v>7</v>
      </c>
      <c r="CV45" s="1163">
        <f t="shared" si="223"/>
        <v>7</v>
      </c>
      <c r="CW45" s="1163">
        <f t="shared" si="223"/>
        <v>8</v>
      </c>
      <c r="CX45" s="1163">
        <f t="shared" si="223"/>
        <v>8</v>
      </c>
      <c r="CY45" s="1163">
        <f t="shared" si="223"/>
        <v>8</v>
      </c>
      <c r="CZ45" s="1163">
        <f t="shared" si="223"/>
        <v>8</v>
      </c>
      <c r="DA45" s="1163">
        <f t="shared" si="223"/>
        <v>8</v>
      </c>
      <c r="DB45" s="1163">
        <f t="shared" si="223"/>
        <v>8</v>
      </c>
      <c r="DC45" s="1163">
        <f t="shared" si="223"/>
        <v>8</v>
      </c>
      <c r="DD45" s="1163">
        <f t="shared" si="223"/>
        <v>8</v>
      </c>
      <c r="DE45" s="1163">
        <f t="shared" si="223"/>
        <v>8</v>
      </c>
      <c r="DF45" s="1163">
        <f t="shared" si="223"/>
        <v>8</v>
      </c>
      <c r="DG45" s="1163">
        <f t="shared" si="223"/>
        <v>8</v>
      </c>
      <c r="DH45" s="1163">
        <f t="shared" si="223"/>
        <v>8</v>
      </c>
      <c r="DI45" s="1163">
        <f t="shared" si="223"/>
        <v>9</v>
      </c>
      <c r="DJ45" s="1163">
        <f t="shared" si="223"/>
        <v>9</v>
      </c>
      <c r="DK45" s="1163">
        <f t="shared" si="223"/>
        <v>9</v>
      </c>
      <c r="DL45" s="1163">
        <f t="shared" si="223"/>
        <v>9</v>
      </c>
      <c r="DM45" s="1163">
        <f t="shared" si="223"/>
        <v>9</v>
      </c>
      <c r="DN45" s="1163">
        <f t="shared" si="223"/>
        <v>9</v>
      </c>
      <c r="DO45" s="1163">
        <f t="shared" si="223"/>
        <v>9</v>
      </c>
      <c r="DP45" s="1163">
        <f t="shared" si="223"/>
        <v>9</v>
      </c>
      <c r="DQ45" s="1163">
        <f t="shared" si="223"/>
        <v>9</v>
      </c>
      <c r="DR45" s="1163">
        <f t="shared" si="223"/>
        <v>9</v>
      </c>
      <c r="DS45" s="1163">
        <f t="shared" si="223"/>
        <v>9</v>
      </c>
      <c r="DT45" s="1163">
        <f t="shared" si="223"/>
        <v>9</v>
      </c>
      <c r="DU45" s="450"/>
      <c r="DV45" s="597"/>
      <c r="DW45" s="540"/>
      <c r="DX45" s="540"/>
      <c r="DY45" s="540"/>
      <c r="DZ45" s="540"/>
      <c r="EA45" s="540"/>
      <c r="EB45" s="540"/>
      <c r="EC45" s="540"/>
      <c r="ED45" s="540"/>
      <c r="EE45" s="541"/>
      <c r="EF45" s="454"/>
      <c r="EG45" s="454"/>
      <c r="EH45" s="454"/>
      <c r="EI45" s="454"/>
      <c r="EJ45" s="454"/>
      <c r="EK45" s="454"/>
      <c r="EL45" s="454"/>
      <c r="EM45" s="454"/>
      <c r="EN45" s="454"/>
      <c r="EO45" s="454"/>
      <c r="EP45" s="454"/>
      <c r="EQ45" s="454"/>
      <c r="ER45" s="454"/>
      <c r="ES45" s="454"/>
      <c r="ET45" s="454"/>
      <c r="EU45" s="581"/>
      <c r="EV45" s="581"/>
      <c r="EW45" s="581"/>
      <c r="EX45" s="581"/>
      <c r="EY45" s="581"/>
      <c r="EZ45" s="581"/>
      <c r="FA45" s="581"/>
      <c r="FB45" s="581"/>
      <c r="FC45" s="581"/>
      <c r="FD45" s="581"/>
      <c r="FE45" s="581"/>
    </row>
    <row r="46" spans="1:161">
      <c r="A46" s="450"/>
      <c r="B46" s="490"/>
      <c r="C46" s="486"/>
      <c r="D46" s="498"/>
      <c r="E46" s="962" t="s">
        <v>431</v>
      </c>
      <c r="F46" s="962" t="s">
        <v>432</v>
      </c>
      <c r="G46" s="962" t="s">
        <v>433</v>
      </c>
      <c r="H46" s="962" t="s">
        <v>434</v>
      </c>
      <c r="I46" s="962" t="s">
        <v>267</v>
      </c>
      <c r="J46" s="962" t="s">
        <v>435</v>
      </c>
      <c r="K46" s="962" t="s">
        <v>436</v>
      </c>
      <c r="L46" s="962" t="s">
        <v>437</v>
      </c>
      <c r="M46" s="962" t="s">
        <v>438</v>
      </c>
      <c r="N46" s="962" t="s">
        <v>439</v>
      </c>
      <c r="O46" s="962" t="s">
        <v>440</v>
      </c>
      <c r="P46" s="963" t="s">
        <v>441</v>
      </c>
      <c r="Q46" s="1098" t="s">
        <v>431</v>
      </c>
      <c r="R46" s="1098" t="s">
        <v>432</v>
      </c>
      <c r="S46" s="1098" t="s">
        <v>433</v>
      </c>
      <c r="T46" s="1098" t="s">
        <v>434</v>
      </c>
      <c r="U46" s="1098" t="s">
        <v>267</v>
      </c>
      <c r="V46" s="1098" t="s">
        <v>435</v>
      </c>
      <c r="W46" s="1098" t="s">
        <v>436</v>
      </c>
      <c r="X46" s="1098" t="s">
        <v>437</v>
      </c>
      <c r="Y46" s="1098" t="s">
        <v>438</v>
      </c>
      <c r="Z46" s="1098" t="s">
        <v>439</v>
      </c>
      <c r="AA46" s="1098" t="s">
        <v>440</v>
      </c>
      <c r="AB46" s="1099" t="s">
        <v>441</v>
      </c>
      <c r="AC46" s="962" t="s">
        <v>431</v>
      </c>
      <c r="AD46" s="962" t="s">
        <v>432</v>
      </c>
      <c r="AE46" s="962" t="s">
        <v>433</v>
      </c>
      <c r="AF46" s="962" t="s">
        <v>434</v>
      </c>
      <c r="AG46" s="962" t="s">
        <v>267</v>
      </c>
      <c r="AH46" s="962" t="s">
        <v>435</v>
      </c>
      <c r="AI46" s="962" t="s">
        <v>436</v>
      </c>
      <c r="AJ46" s="962" t="s">
        <v>437</v>
      </c>
      <c r="AK46" s="962" t="s">
        <v>438</v>
      </c>
      <c r="AL46" s="962" t="s">
        <v>439</v>
      </c>
      <c r="AM46" s="962" t="s">
        <v>440</v>
      </c>
      <c r="AN46" s="963" t="s">
        <v>441</v>
      </c>
      <c r="AO46" s="1098" t="s">
        <v>431</v>
      </c>
      <c r="AP46" s="1098" t="s">
        <v>432</v>
      </c>
      <c r="AQ46" s="1098" t="s">
        <v>433</v>
      </c>
      <c r="AR46" s="1098" t="s">
        <v>434</v>
      </c>
      <c r="AS46" s="1098" t="s">
        <v>267</v>
      </c>
      <c r="AT46" s="1098" t="s">
        <v>435</v>
      </c>
      <c r="AU46" s="1098" t="s">
        <v>436</v>
      </c>
      <c r="AV46" s="1098" t="s">
        <v>437</v>
      </c>
      <c r="AW46" s="1098" t="s">
        <v>438</v>
      </c>
      <c r="AX46" s="1098" t="s">
        <v>439</v>
      </c>
      <c r="AY46" s="1098" t="s">
        <v>440</v>
      </c>
      <c r="AZ46" s="1099" t="s">
        <v>441</v>
      </c>
      <c r="BA46" s="962" t="s">
        <v>431</v>
      </c>
      <c r="BB46" s="962" t="s">
        <v>432</v>
      </c>
      <c r="BC46" s="962" t="s">
        <v>433</v>
      </c>
      <c r="BD46" s="962" t="s">
        <v>434</v>
      </c>
      <c r="BE46" s="962" t="s">
        <v>267</v>
      </c>
      <c r="BF46" s="962" t="s">
        <v>435</v>
      </c>
      <c r="BG46" s="962" t="s">
        <v>436</v>
      </c>
      <c r="BH46" s="962" t="s">
        <v>437</v>
      </c>
      <c r="BI46" s="962" t="s">
        <v>438</v>
      </c>
      <c r="BJ46" s="962" t="s">
        <v>439</v>
      </c>
      <c r="BK46" s="962" t="s">
        <v>440</v>
      </c>
      <c r="BL46" s="963" t="s">
        <v>441</v>
      </c>
      <c r="BM46" s="962" t="s">
        <v>431</v>
      </c>
      <c r="BN46" s="962" t="s">
        <v>432</v>
      </c>
      <c r="BO46" s="962" t="s">
        <v>433</v>
      </c>
      <c r="BP46" s="962" t="s">
        <v>434</v>
      </c>
      <c r="BQ46" s="962" t="s">
        <v>267</v>
      </c>
      <c r="BR46" s="962" t="s">
        <v>435</v>
      </c>
      <c r="BS46" s="962" t="s">
        <v>436</v>
      </c>
      <c r="BT46" s="962" t="s">
        <v>437</v>
      </c>
      <c r="BU46" s="962" t="s">
        <v>438</v>
      </c>
      <c r="BV46" s="962" t="s">
        <v>439</v>
      </c>
      <c r="BW46" s="962" t="s">
        <v>440</v>
      </c>
      <c r="BX46" s="963" t="s">
        <v>441</v>
      </c>
      <c r="BY46" s="962" t="s">
        <v>431</v>
      </c>
      <c r="BZ46" s="962" t="s">
        <v>432</v>
      </c>
      <c r="CA46" s="962" t="s">
        <v>433</v>
      </c>
      <c r="CB46" s="962" t="s">
        <v>434</v>
      </c>
      <c r="CC46" s="962" t="s">
        <v>267</v>
      </c>
      <c r="CD46" s="962" t="s">
        <v>435</v>
      </c>
      <c r="CE46" s="962" t="s">
        <v>436</v>
      </c>
      <c r="CF46" s="962" t="s">
        <v>437</v>
      </c>
      <c r="CG46" s="962" t="s">
        <v>438</v>
      </c>
      <c r="CH46" s="962" t="s">
        <v>439</v>
      </c>
      <c r="CI46" s="962" t="s">
        <v>440</v>
      </c>
      <c r="CJ46" s="963" t="s">
        <v>441</v>
      </c>
      <c r="CK46" s="962" t="s">
        <v>431</v>
      </c>
      <c r="CL46" s="962" t="s">
        <v>432</v>
      </c>
      <c r="CM46" s="962" t="s">
        <v>433</v>
      </c>
      <c r="CN46" s="962" t="s">
        <v>434</v>
      </c>
      <c r="CO46" s="962" t="s">
        <v>267</v>
      </c>
      <c r="CP46" s="962" t="s">
        <v>435</v>
      </c>
      <c r="CQ46" s="962" t="s">
        <v>436</v>
      </c>
      <c r="CR46" s="962" t="s">
        <v>437</v>
      </c>
      <c r="CS46" s="962" t="s">
        <v>438</v>
      </c>
      <c r="CT46" s="962" t="s">
        <v>439</v>
      </c>
      <c r="CU46" s="962" t="s">
        <v>440</v>
      </c>
      <c r="CV46" s="963" t="s">
        <v>441</v>
      </c>
      <c r="CW46" s="962" t="s">
        <v>431</v>
      </c>
      <c r="CX46" s="962" t="s">
        <v>432</v>
      </c>
      <c r="CY46" s="962" t="s">
        <v>433</v>
      </c>
      <c r="CZ46" s="962" t="s">
        <v>434</v>
      </c>
      <c r="DA46" s="962" t="s">
        <v>267</v>
      </c>
      <c r="DB46" s="962" t="s">
        <v>435</v>
      </c>
      <c r="DC46" s="962" t="s">
        <v>436</v>
      </c>
      <c r="DD46" s="962" t="s">
        <v>437</v>
      </c>
      <c r="DE46" s="962" t="s">
        <v>438</v>
      </c>
      <c r="DF46" s="962" t="s">
        <v>439</v>
      </c>
      <c r="DG46" s="962" t="s">
        <v>440</v>
      </c>
      <c r="DH46" s="963" t="s">
        <v>441</v>
      </c>
      <c r="DI46" s="962" t="s">
        <v>431</v>
      </c>
      <c r="DJ46" s="962" t="s">
        <v>432</v>
      </c>
      <c r="DK46" s="962" t="s">
        <v>433</v>
      </c>
      <c r="DL46" s="962" t="s">
        <v>434</v>
      </c>
      <c r="DM46" s="962" t="s">
        <v>267</v>
      </c>
      <c r="DN46" s="962" t="s">
        <v>435</v>
      </c>
      <c r="DO46" s="962" t="s">
        <v>436</v>
      </c>
      <c r="DP46" s="962" t="s">
        <v>437</v>
      </c>
      <c r="DQ46" s="962" t="s">
        <v>438</v>
      </c>
      <c r="DR46" s="962" t="s">
        <v>439</v>
      </c>
      <c r="DS46" s="962" t="s">
        <v>440</v>
      </c>
      <c r="DT46" s="963" t="s">
        <v>441</v>
      </c>
      <c r="DU46" s="450"/>
      <c r="DV46" s="597"/>
      <c r="DW46" s="540"/>
      <c r="DX46" s="540"/>
      <c r="DY46" s="540"/>
      <c r="DZ46" s="540"/>
      <c r="EA46" s="540"/>
      <c r="EB46" s="540"/>
      <c r="EC46" s="540"/>
      <c r="ED46" s="540"/>
      <c r="EE46" s="541"/>
      <c r="EF46" s="454"/>
      <c r="EG46" s="454"/>
      <c r="EH46" s="454"/>
      <c r="EI46" s="454"/>
      <c r="EJ46" s="454"/>
      <c r="EK46" s="454"/>
      <c r="EL46" s="454"/>
      <c r="EM46" s="454"/>
      <c r="EN46" s="454"/>
      <c r="EO46" s="454"/>
      <c r="EP46" s="454"/>
      <c r="EQ46" s="454"/>
      <c r="ER46" s="454"/>
      <c r="ES46" s="454"/>
      <c r="ET46" s="454"/>
      <c r="EU46" s="581"/>
      <c r="EV46" s="581"/>
      <c r="EW46" s="581"/>
      <c r="EX46" s="581"/>
      <c r="EY46" s="581"/>
      <c r="EZ46" s="581"/>
      <c r="FA46" s="581"/>
      <c r="FB46" s="581"/>
      <c r="FC46" s="581"/>
      <c r="FD46" s="581"/>
      <c r="FE46" s="581"/>
    </row>
    <row r="47" spans="1:161">
      <c r="A47" s="450"/>
      <c r="B47" s="490">
        <f>B41</f>
        <v>0</v>
      </c>
      <c r="C47" s="598" t="s">
        <v>421</v>
      </c>
      <c r="D47" s="486"/>
      <c r="E47" s="500">
        <f>-IS!J63</f>
        <v>0</v>
      </c>
      <c r="F47" s="500">
        <f>-IS!K63</f>
        <v>0</v>
      </c>
      <c r="G47" s="500">
        <f>-IS!L63</f>
        <v>0</v>
      </c>
      <c r="H47" s="500">
        <f>-IS!M63</f>
        <v>0</v>
      </c>
      <c r="I47" s="500">
        <f>-IS!N63</f>
        <v>0</v>
      </c>
      <c r="J47" s="500">
        <f>-IS!O63</f>
        <v>0</v>
      </c>
      <c r="K47" s="500">
        <f>-IS!P63</f>
        <v>0</v>
      </c>
      <c r="L47" s="500">
        <f>-IS!Q63</f>
        <v>0</v>
      </c>
      <c r="M47" s="500">
        <f>-IS!R63</f>
        <v>0</v>
      </c>
      <c r="N47" s="500">
        <f>-IS!S63</f>
        <v>0</v>
      </c>
      <c r="O47" s="500">
        <f>-IS!T63</f>
        <v>0</v>
      </c>
      <c r="P47" s="501">
        <f>-IS!U63</f>
        <v>0</v>
      </c>
      <c r="Q47" s="1114">
        <f>-IS!V63</f>
        <v>0</v>
      </c>
      <c r="R47" s="1114">
        <f>-IS!W63</f>
        <v>0</v>
      </c>
      <c r="S47" s="1114">
        <f>-IS!X63</f>
        <v>0</v>
      </c>
      <c r="T47" s="1114">
        <f>-IS!Y63</f>
        <v>0</v>
      </c>
      <c r="U47" s="1114">
        <f>-IS!Z63</f>
        <v>0</v>
      </c>
      <c r="V47" s="1114">
        <f>-IS!AA63</f>
        <v>0</v>
      </c>
      <c r="W47" s="1114">
        <f>-IS!AB63</f>
        <v>0</v>
      </c>
      <c r="X47" s="1114">
        <f>-IS!AC63</f>
        <v>0</v>
      </c>
      <c r="Y47" s="1114">
        <f>-IS!AD63</f>
        <v>0</v>
      </c>
      <c r="Z47" s="1114">
        <f>-IS!AE63</f>
        <v>0</v>
      </c>
      <c r="AA47" s="1114">
        <f>-IS!AF63</f>
        <v>0</v>
      </c>
      <c r="AB47" s="1115">
        <f>-IS!AG63</f>
        <v>0</v>
      </c>
      <c r="AC47" s="500">
        <f>-IS!AH63</f>
        <v>0</v>
      </c>
      <c r="AD47" s="500">
        <f>-IS!AI63</f>
        <v>0</v>
      </c>
      <c r="AE47" s="500">
        <f>-IS!AJ63</f>
        <v>0</v>
      </c>
      <c r="AF47" s="500">
        <f>-IS!AK63</f>
        <v>0</v>
      </c>
      <c r="AG47" s="500">
        <f>-IS!AL63</f>
        <v>0</v>
      </c>
      <c r="AH47" s="500">
        <f>-IS!AM63</f>
        <v>0</v>
      </c>
      <c r="AI47" s="500">
        <f>-IS!AN63</f>
        <v>0</v>
      </c>
      <c r="AJ47" s="500">
        <f>-IS!AO63</f>
        <v>0</v>
      </c>
      <c r="AK47" s="500">
        <f>-IS!AP63</f>
        <v>0</v>
      </c>
      <c r="AL47" s="500">
        <f>-IS!AQ63</f>
        <v>0</v>
      </c>
      <c r="AM47" s="500">
        <f>-IS!AR63</f>
        <v>0</v>
      </c>
      <c r="AN47" s="501">
        <f>-IS!AS63</f>
        <v>0</v>
      </c>
      <c r="AO47" s="1114">
        <f>-IS!AT63</f>
        <v>0</v>
      </c>
      <c r="AP47" s="1114">
        <f>-IS!AU63</f>
        <v>0</v>
      </c>
      <c r="AQ47" s="1114">
        <f>-IS!AV63</f>
        <v>0</v>
      </c>
      <c r="AR47" s="1114">
        <f>-IS!AW63</f>
        <v>0</v>
      </c>
      <c r="AS47" s="1114">
        <f>-IS!AX63</f>
        <v>0</v>
      </c>
      <c r="AT47" s="1114">
        <f>-IS!AY63</f>
        <v>0</v>
      </c>
      <c r="AU47" s="1114">
        <f>-IS!AZ63</f>
        <v>0</v>
      </c>
      <c r="AV47" s="1114">
        <f>-IS!BA63</f>
        <v>0</v>
      </c>
      <c r="AW47" s="1114">
        <f>-IS!BB63</f>
        <v>0</v>
      </c>
      <c r="AX47" s="1114">
        <f>-IS!BC63</f>
        <v>0</v>
      </c>
      <c r="AY47" s="1114">
        <f>-IS!BD63</f>
        <v>0</v>
      </c>
      <c r="AZ47" s="1115">
        <f>-IS!BE63</f>
        <v>0</v>
      </c>
      <c r="BA47" s="500">
        <f>-IS!BF63</f>
        <v>0</v>
      </c>
      <c r="BB47" s="500">
        <f>-IS!BG63</f>
        <v>0</v>
      </c>
      <c r="BC47" s="500">
        <f>-IS!BH63</f>
        <v>0</v>
      </c>
      <c r="BD47" s="500">
        <f>-IS!BI63</f>
        <v>0</v>
      </c>
      <c r="BE47" s="500">
        <f>-IS!BJ63</f>
        <v>0</v>
      </c>
      <c r="BF47" s="500">
        <f>-IS!BK63</f>
        <v>0</v>
      </c>
      <c r="BG47" s="500">
        <f>-IS!BL63</f>
        <v>0</v>
      </c>
      <c r="BH47" s="500">
        <f>-IS!BM63</f>
        <v>0</v>
      </c>
      <c r="BI47" s="500">
        <f>-IS!BN63</f>
        <v>0</v>
      </c>
      <c r="BJ47" s="500">
        <f>-IS!BO63</f>
        <v>0</v>
      </c>
      <c r="BK47" s="500">
        <f>-IS!BP63</f>
        <v>0</v>
      </c>
      <c r="BL47" s="501">
        <f>-IS!BQ63</f>
        <v>0</v>
      </c>
      <c r="BM47" s="500">
        <f>-IS!BR63</f>
        <v>0</v>
      </c>
      <c r="BN47" s="500">
        <f>-IS!BS63</f>
        <v>0</v>
      </c>
      <c r="BO47" s="500">
        <f>-IS!BT63</f>
        <v>0</v>
      </c>
      <c r="BP47" s="500">
        <f>-IS!BU63</f>
        <v>0</v>
      </c>
      <c r="BQ47" s="500">
        <f>-IS!BV63</f>
        <v>0</v>
      </c>
      <c r="BR47" s="500">
        <f>-IS!BW63</f>
        <v>0</v>
      </c>
      <c r="BS47" s="500">
        <f>-IS!BX63</f>
        <v>0</v>
      </c>
      <c r="BT47" s="500">
        <f>-IS!BY63</f>
        <v>0</v>
      </c>
      <c r="BU47" s="500">
        <f>-IS!BZ63</f>
        <v>0</v>
      </c>
      <c r="BV47" s="500">
        <f>-IS!CA63</f>
        <v>0</v>
      </c>
      <c r="BW47" s="500">
        <f>-IS!CB63</f>
        <v>0</v>
      </c>
      <c r="BX47" s="501">
        <f>-IS!CC63</f>
        <v>0</v>
      </c>
      <c r="BY47" s="500">
        <f>-IS!CD63</f>
        <v>0</v>
      </c>
      <c r="BZ47" s="500">
        <f>-IS!CE63</f>
        <v>0</v>
      </c>
      <c r="CA47" s="500">
        <f>-IS!CF63</f>
        <v>0</v>
      </c>
      <c r="CB47" s="500">
        <f>-IS!CG63</f>
        <v>0</v>
      </c>
      <c r="CC47" s="500">
        <f>-IS!CH63</f>
        <v>0</v>
      </c>
      <c r="CD47" s="500">
        <f>-IS!CI63</f>
        <v>0</v>
      </c>
      <c r="CE47" s="500">
        <f>-IS!CJ63</f>
        <v>0</v>
      </c>
      <c r="CF47" s="500">
        <f>-IS!CK63</f>
        <v>0</v>
      </c>
      <c r="CG47" s="500">
        <f>-IS!CL63</f>
        <v>0</v>
      </c>
      <c r="CH47" s="500">
        <f>-IS!CM63</f>
        <v>0</v>
      </c>
      <c r="CI47" s="500">
        <f>-IS!CN63</f>
        <v>0</v>
      </c>
      <c r="CJ47" s="501">
        <f>-IS!CO63</f>
        <v>0</v>
      </c>
      <c r="CK47" s="500">
        <f>-IS!CP63</f>
        <v>0</v>
      </c>
      <c r="CL47" s="500">
        <f>-IS!CQ63</f>
        <v>0</v>
      </c>
      <c r="CM47" s="500">
        <f>-IS!CR63</f>
        <v>0</v>
      </c>
      <c r="CN47" s="500">
        <f>-IS!CS63</f>
        <v>0</v>
      </c>
      <c r="CO47" s="500">
        <f>-IS!CT63</f>
        <v>0</v>
      </c>
      <c r="CP47" s="500">
        <f>-IS!CU63</f>
        <v>0</v>
      </c>
      <c r="CQ47" s="500">
        <f>-IS!CV63</f>
        <v>0</v>
      </c>
      <c r="CR47" s="500">
        <f>-IS!CW63</f>
        <v>0</v>
      </c>
      <c r="CS47" s="500">
        <f>-IS!CX63</f>
        <v>0</v>
      </c>
      <c r="CT47" s="500">
        <f>-IS!CY63</f>
        <v>0</v>
      </c>
      <c r="CU47" s="500">
        <f>-IS!CZ63</f>
        <v>0</v>
      </c>
      <c r="CV47" s="501">
        <f>-IS!DA63</f>
        <v>0</v>
      </c>
      <c r="CW47" s="500">
        <f>-IS!DB63</f>
        <v>0</v>
      </c>
      <c r="CX47" s="500">
        <f>-IS!DC63</f>
        <v>0</v>
      </c>
      <c r="CY47" s="500">
        <f>-IS!DD63</f>
        <v>0</v>
      </c>
      <c r="CZ47" s="500">
        <f>-IS!DE63</f>
        <v>0</v>
      </c>
      <c r="DA47" s="500">
        <f>-IS!DF63</f>
        <v>0</v>
      </c>
      <c r="DB47" s="500">
        <f>-IS!DG63</f>
        <v>0</v>
      </c>
      <c r="DC47" s="500">
        <f>-IS!DH63</f>
        <v>0</v>
      </c>
      <c r="DD47" s="500">
        <f>-IS!DI63</f>
        <v>0</v>
      </c>
      <c r="DE47" s="500">
        <f>-IS!DJ63</f>
        <v>0</v>
      </c>
      <c r="DF47" s="500">
        <f>-IS!DK63</f>
        <v>0</v>
      </c>
      <c r="DG47" s="500">
        <f>-IS!DL63</f>
        <v>0</v>
      </c>
      <c r="DH47" s="501">
        <f>-IS!DM63</f>
        <v>0</v>
      </c>
      <c r="DI47" s="500">
        <f>-IS!DN63</f>
        <v>0</v>
      </c>
      <c r="DJ47" s="500">
        <f>-IS!DO63</f>
        <v>0</v>
      </c>
      <c r="DK47" s="500">
        <f>-IS!DP63</f>
        <v>0</v>
      </c>
      <c r="DL47" s="500">
        <f>-IS!DQ63</f>
        <v>0</v>
      </c>
      <c r="DM47" s="500">
        <f>-IS!DR63</f>
        <v>0</v>
      </c>
      <c r="DN47" s="500">
        <f>-IS!DS63</f>
        <v>0</v>
      </c>
      <c r="DO47" s="500">
        <f>-IS!DT63</f>
        <v>0</v>
      </c>
      <c r="DP47" s="500">
        <f>-IS!DU63</f>
        <v>0</v>
      </c>
      <c r="DQ47" s="500">
        <f>-IS!DV63</f>
        <v>0</v>
      </c>
      <c r="DR47" s="500">
        <f>-IS!DW63</f>
        <v>0</v>
      </c>
      <c r="DS47" s="500">
        <f>-IS!DX63</f>
        <v>0</v>
      </c>
      <c r="DT47" s="501">
        <f>-IS!DY63</f>
        <v>0</v>
      </c>
      <c r="DU47" s="619"/>
      <c r="DV47" s="601">
        <f>SUM(E47:P47)</f>
        <v>0</v>
      </c>
      <c r="DW47" s="596">
        <f>-SUM(IS!$V$63:$AG$63)</f>
        <v>0</v>
      </c>
      <c r="DX47" s="596">
        <f>-SUM(IS!$AH$63:$AS$63)</f>
        <v>0</v>
      </c>
      <c r="DY47" s="596">
        <f>-SUM(IS!$AT$63:$BE$63)</f>
        <v>0</v>
      </c>
      <c r="DZ47" s="596">
        <f>-SUM(IS!$BF$63:$BQ$63)</f>
        <v>0</v>
      </c>
      <c r="EA47" s="596">
        <f>-SUM(IS!$BR$63:$CC$63)</f>
        <v>0</v>
      </c>
      <c r="EB47" s="596">
        <f>-SUM(IS!$CD$63:$CO$63)</f>
        <v>0</v>
      </c>
      <c r="EC47" s="596">
        <f>-SUM(IS!$CP$63:$DA$63)</f>
        <v>0</v>
      </c>
      <c r="ED47" s="596">
        <f>-SUM(IS!$DB$63:$DM$63)</f>
        <v>0</v>
      </c>
      <c r="EE47" s="596">
        <f>-SUM(IS!$DN$63:$DY$63)</f>
        <v>0</v>
      </c>
      <c r="EF47" s="454" t="s">
        <v>422</v>
      </c>
      <c r="EG47" s="454"/>
      <c r="EH47" s="454"/>
      <c r="EI47" s="454"/>
      <c r="EJ47" s="454"/>
      <c r="EK47" s="454"/>
      <c r="EL47" s="454"/>
      <c r="EM47" s="454"/>
      <c r="EN47" s="454"/>
      <c r="EO47" s="454"/>
      <c r="EP47" s="454"/>
      <c r="EQ47" s="454"/>
      <c r="ER47" s="454"/>
      <c r="ES47" s="454"/>
      <c r="ET47" s="454"/>
      <c r="EU47" s="581"/>
      <c r="EV47" s="581"/>
      <c r="EW47" s="581"/>
      <c r="EX47" s="581"/>
      <c r="EY47" s="581"/>
      <c r="EZ47" s="581"/>
      <c r="FA47" s="581"/>
      <c r="FB47" s="581"/>
      <c r="FC47" s="581"/>
      <c r="FD47" s="581"/>
      <c r="FE47" s="581"/>
    </row>
    <row r="48" spans="1:161">
      <c r="A48" s="450"/>
      <c r="B48" s="490"/>
      <c r="C48" s="486"/>
      <c r="D48" s="486"/>
      <c r="E48" s="612"/>
      <c r="F48" s="612"/>
      <c r="G48" s="612"/>
      <c r="H48" s="612"/>
      <c r="I48" s="612"/>
      <c r="J48" s="612"/>
      <c r="K48" s="612"/>
      <c r="L48" s="612"/>
      <c r="M48" s="612"/>
      <c r="N48" s="612"/>
      <c r="O48" s="612"/>
      <c r="P48" s="613"/>
      <c r="Q48" s="1057"/>
      <c r="R48" s="1057"/>
      <c r="S48" s="1057"/>
      <c r="T48" s="1057"/>
      <c r="U48" s="1057"/>
      <c r="V48" s="1057"/>
      <c r="W48" s="1057"/>
      <c r="X48" s="1057"/>
      <c r="Y48" s="1057"/>
      <c r="Z48" s="1057"/>
      <c r="AA48" s="1057"/>
      <c r="AB48" s="1058"/>
      <c r="AC48" s="612"/>
      <c r="AD48" s="612"/>
      <c r="AE48" s="612"/>
      <c r="AF48" s="612"/>
      <c r="AG48" s="612"/>
      <c r="AH48" s="612"/>
      <c r="AI48" s="612"/>
      <c r="AJ48" s="612"/>
      <c r="AK48" s="612"/>
      <c r="AL48" s="612"/>
      <c r="AM48" s="612"/>
      <c r="AN48" s="613"/>
      <c r="AO48" s="1116"/>
      <c r="AP48" s="1116"/>
      <c r="AQ48" s="1116"/>
      <c r="AR48" s="1116"/>
      <c r="AS48" s="1116"/>
      <c r="AT48" s="1116"/>
      <c r="AU48" s="1116"/>
      <c r="AV48" s="1116"/>
      <c r="AW48" s="1116"/>
      <c r="AX48" s="1116"/>
      <c r="AY48" s="1116"/>
      <c r="AZ48" s="1117"/>
      <c r="BA48" s="612"/>
      <c r="BB48" s="612"/>
      <c r="BC48" s="612"/>
      <c r="BD48" s="612"/>
      <c r="BE48" s="612"/>
      <c r="BF48" s="612"/>
      <c r="BG48" s="612"/>
      <c r="BH48" s="612"/>
      <c r="BI48" s="612"/>
      <c r="BJ48" s="612"/>
      <c r="BK48" s="612"/>
      <c r="BL48" s="613"/>
      <c r="BM48" s="612"/>
      <c r="BN48" s="612"/>
      <c r="BO48" s="612"/>
      <c r="BP48" s="612"/>
      <c r="BQ48" s="612"/>
      <c r="BR48" s="612"/>
      <c r="BS48" s="612"/>
      <c r="BT48" s="612"/>
      <c r="BU48" s="612"/>
      <c r="BV48" s="612"/>
      <c r="BW48" s="612"/>
      <c r="BX48" s="613"/>
      <c r="BY48" s="612"/>
      <c r="BZ48" s="612"/>
      <c r="CA48" s="612"/>
      <c r="CB48" s="612"/>
      <c r="CC48" s="612"/>
      <c r="CD48" s="612"/>
      <c r="CE48" s="612"/>
      <c r="CF48" s="612"/>
      <c r="CG48" s="612"/>
      <c r="CH48" s="612"/>
      <c r="CI48" s="612"/>
      <c r="CJ48" s="613"/>
      <c r="CK48" s="612"/>
      <c r="CL48" s="612"/>
      <c r="CM48" s="612"/>
      <c r="CN48" s="612"/>
      <c r="CO48" s="612"/>
      <c r="CP48" s="612"/>
      <c r="CQ48" s="612"/>
      <c r="CR48" s="612"/>
      <c r="CS48" s="612"/>
      <c r="CT48" s="612"/>
      <c r="CU48" s="612"/>
      <c r="CV48" s="613"/>
      <c r="CW48" s="612"/>
      <c r="CX48" s="612"/>
      <c r="CY48" s="612"/>
      <c r="CZ48" s="612"/>
      <c r="DA48" s="612"/>
      <c r="DB48" s="612"/>
      <c r="DC48" s="612"/>
      <c r="DD48" s="612"/>
      <c r="DE48" s="612"/>
      <c r="DF48" s="612"/>
      <c r="DG48" s="612"/>
      <c r="DH48" s="613"/>
      <c r="DI48" s="612"/>
      <c r="DJ48" s="612"/>
      <c r="DK48" s="612"/>
      <c r="DL48" s="612"/>
      <c r="DM48" s="612"/>
      <c r="DN48" s="612"/>
      <c r="DO48" s="612"/>
      <c r="DP48" s="612"/>
      <c r="DQ48" s="612"/>
      <c r="DR48" s="612"/>
      <c r="DS48" s="612"/>
      <c r="DT48" s="613"/>
      <c r="DU48" s="619"/>
      <c r="DV48" s="539"/>
      <c r="DW48" s="540"/>
      <c r="DX48" s="540"/>
      <c r="DY48" s="540"/>
      <c r="DZ48" s="540"/>
      <c r="EA48" s="540"/>
      <c r="EB48" s="540"/>
      <c r="EC48" s="540"/>
      <c r="ED48" s="540"/>
      <c r="EE48" s="541"/>
      <c r="EF48" s="454"/>
      <c r="EG48" s="454"/>
      <c r="EH48" s="454"/>
      <c r="EI48" s="454"/>
      <c r="EJ48" s="454"/>
      <c r="EK48" s="454"/>
      <c r="EL48" s="454"/>
      <c r="EM48" s="454"/>
      <c r="EN48" s="454"/>
      <c r="EO48" s="454"/>
      <c r="EP48" s="454"/>
      <c r="EQ48" s="454"/>
      <c r="ER48" s="454"/>
      <c r="ES48" s="454"/>
      <c r="ET48" s="454"/>
      <c r="EU48" s="581"/>
      <c r="EV48" s="581"/>
      <c r="EW48" s="581"/>
      <c r="EX48" s="581"/>
      <c r="EY48" s="581"/>
      <c r="EZ48" s="581"/>
      <c r="FA48" s="581"/>
      <c r="FB48" s="581"/>
      <c r="FC48" s="581"/>
      <c r="FD48" s="581"/>
      <c r="FE48" s="581"/>
    </row>
    <row r="49" spans="1:161">
      <c r="A49" s="450"/>
      <c r="B49" s="490">
        <f>B41</f>
        <v>0</v>
      </c>
      <c r="C49" s="598" t="s">
        <v>429</v>
      </c>
      <c r="D49" s="486"/>
      <c r="E49" s="614">
        <v>0</v>
      </c>
      <c r="F49" s="614">
        <f>E47</f>
        <v>0</v>
      </c>
      <c r="G49" s="614">
        <f t="shared" ref="G49:P49" si="224">F47</f>
        <v>0</v>
      </c>
      <c r="H49" s="614">
        <f t="shared" si="224"/>
        <v>0</v>
      </c>
      <c r="I49" s="614">
        <f t="shared" si="224"/>
        <v>0</v>
      </c>
      <c r="J49" s="614">
        <f t="shared" si="224"/>
        <v>0</v>
      </c>
      <c r="K49" s="614">
        <f t="shared" si="224"/>
        <v>0</v>
      </c>
      <c r="L49" s="614">
        <f t="shared" si="224"/>
        <v>0</v>
      </c>
      <c r="M49" s="614">
        <f t="shared" si="224"/>
        <v>0</v>
      </c>
      <c r="N49" s="614">
        <f t="shared" si="224"/>
        <v>0</v>
      </c>
      <c r="O49" s="614">
        <f t="shared" si="224"/>
        <v>0</v>
      </c>
      <c r="P49" s="615">
        <f t="shared" si="224"/>
        <v>0</v>
      </c>
      <c r="Q49" s="1059">
        <f>P51</f>
        <v>0</v>
      </c>
      <c r="R49" s="1059">
        <f>Q47</f>
        <v>0</v>
      </c>
      <c r="S49" s="1059">
        <f t="shared" ref="S49" si="225">R47</f>
        <v>0</v>
      </c>
      <c r="T49" s="1059">
        <f t="shared" ref="T49" si="226">S47</f>
        <v>0</v>
      </c>
      <c r="U49" s="1059">
        <f t="shared" ref="U49" si="227">T47</f>
        <v>0</v>
      </c>
      <c r="V49" s="1059">
        <f t="shared" ref="V49" si="228">U47</f>
        <v>0</v>
      </c>
      <c r="W49" s="1059">
        <f t="shared" ref="W49" si="229">V47</f>
        <v>0</v>
      </c>
      <c r="X49" s="1059">
        <f t="shared" ref="X49" si="230">W47</f>
        <v>0</v>
      </c>
      <c r="Y49" s="1059">
        <f t="shared" ref="Y49" si="231">X47</f>
        <v>0</v>
      </c>
      <c r="Z49" s="1059">
        <f t="shared" ref="Z49" si="232">Y47</f>
        <v>0</v>
      </c>
      <c r="AA49" s="1059">
        <f t="shared" ref="AA49" si="233">Z47</f>
        <v>0</v>
      </c>
      <c r="AB49" s="1060">
        <f t="shared" ref="AB49" si="234">AA47</f>
        <v>0</v>
      </c>
      <c r="AC49" s="614">
        <f>AB51</f>
        <v>0</v>
      </c>
      <c r="AD49" s="614">
        <f>AC47</f>
        <v>0</v>
      </c>
      <c r="AE49" s="614">
        <f t="shared" ref="AE49" si="235">AD47</f>
        <v>0</v>
      </c>
      <c r="AF49" s="614">
        <f t="shared" ref="AF49" si="236">AE47</f>
        <v>0</v>
      </c>
      <c r="AG49" s="614">
        <f t="shared" ref="AG49" si="237">AF47</f>
        <v>0</v>
      </c>
      <c r="AH49" s="614">
        <f t="shared" ref="AH49" si="238">AG47</f>
        <v>0</v>
      </c>
      <c r="AI49" s="614">
        <f t="shared" ref="AI49" si="239">AH47</f>
        <v>0</v>
      </c>
      <c r="AJ49" s="614">
        <f t="shared" ref="AJ49" si="240">AI47</f>
        <v>0</v>
      </c>
      <c r="AK49" s="614">
        <f t="shared" ref="AK49" si="241">AJ47</f>
        <v>0</v>
      </c>
      <c r="AL49" s="614">
        <f t="shared" ref="AL49" si="242">AK47</f>
        <v>0</v>
      </c>
      <c r="AM49" s="614">
        <f t="shared" ref="AM49" si="243">AL47</f>
        <v>0</v>
      </c>
      <c r="AN49" s="615">
        <f t="shared" ref="AN49" si="244">AM47</f>
        <v>0</v>
      </c>
      <c r="AO49" s="1118">
        <f>AN51</f>
        <v>0</v>
      </c>
      <c r="AP49" s="1118">
        <f>AO47</f>
        <v>0</v>
      </c>
      <c r="AQ49" s="1118">
        <f t="shared" ref="AQ49" si="245">AP47</f>
        <v>0</v>
      </c>
      <c r="AR49" s="1118">
        <f t="shared" ref="AR49" si="246">AQ47</f>
        <v>0</v>
      </c>
      <c r="AS49" s="1118">
        <f t="shared" ref="AS49" si="247">AR47</f>
        <v>0</v>
      </c>
      <c r="AT49" s="1118">
        <f t="shared" ref="AT49" si="248">AS47</f>
        <v>0</v>
      </c>
      <c r="AU49" s="1118">
        <f t="shared" ref="AU49" si="249">AT47</f>
        <v>0</v>
      </c>
      <c r="AV49" s="1118">
        <f t="shared" ref="AV49" si="250">AU47</f>
        <v>0</v>
      </c>
      <c r="AW49" s="1118">
        <f t="shared" ref="AW49" si="251">AV47</f>
        <v>0</v>
      </c>
      <c r="AX49" s="1118">
        <f t="shared" ref="AX49" si="252">AW47</f>
        <v>0</v>
      </c>
      <c r="AY49" s="1118">
        <f t="shared" ref="AY49" si="253">AX47</f>
        <v>0</v>
      </c>
      <c r="AZ49" s="1119">
        <f t="shared" ref="AZ49" si="254">AY47</f>
        <v>0</v>
      </c>
      <c r="BA49" s="614">
        <f>AZ51</f>
        <v>0</v>
      </c>
      <c r="BB49" s="614">
        <f>BA47</f>
        <v>0</v>
      </c>
      <c r="BC49" s="614">
        <f t="shared" ref="BC49" si="255">BB47</f>
        <v>0</v>
      </c>
      <c r="BD49" s="614">
        <f t="shared" ref="BD49" si="256">BC47</f>
        <v>0</v>
      </c>
      <c r="BE49" s="614">
        <f t="shared" ref="BE49" si="257">BD47</f>
        <v>0</v>
      </c>
      <c r="BF49" s="614">
        <f t="shared" ref="BF49" si="258">BE47</f>
        <v>0</v>
      </c>
      <c r="BG49" s="614">
        <f t="shared" ref="BG49" si="259">BF47</f>
        <v>0</v>
      </c>
      <c r="BH49" s="614">
        <f t="shared" ref="BH49" si="260">BG47</f>
        <v>0</v>
      </c>
      <c r="BI49" s="614">
        <f t="shared" ref="BI49" si="261">BH47</f>
        <v>0</v>
      </c>
      <c r="BJ49" s="614">
        <f t="shared" ref="BJ49" si="262">BI47</f>
        <v>0</v>
      </c>
      <c r="BK49" s="614">
        <f t="shared" ref="BK49" si="263">BJ47</f>
        <v>0</v>
      </c>
      <c r="BL49" s="615">
        <f t="shared" ref="BL49" si="264">BK47</f>
        <v>0</v>
      </c>
      <c r="BM49" s="614">
        <f>BL51</f>
        <v>0</v>
      </c>
      <c r="BN49" s="614">
        <f>BM47</f>
        <v>0</v>
      </c>
      <c r="BO49" s="614">
        <f t="shared" ref="BO49" si="265">BN47</f>
        <v>0</v>
      </c>
      <c r="BP49" s="614">
        <f t="shared" ref="BP49" si="266">BO47</f>
        <v>0</v>
      </c>
      <c r="BQ49" s="614">
        <f t="shared" ref="BQ49" si="267">BP47</f>
        <v>0</v>
      </c>
      <c r="BR49" s="614">
        <f t="shared" ref="BR49" si="268">BQ47</f>
        <v>0</v>
      </c>
      <c r="BS49" s="614">
        <f t="shared" ref="BS49" si="269">BR47</f>
        <v>0</v>
      </c>
      <c r="BT49" s="614">
        <f t="shared" ref="BT49" si="270">BS47</f>
        <v>0</v>
      </c>
      <c r="BU49" s="614">
        <f t="shared" ref="BU49" si="271">BT47</f>
        <v>0</v>
      </c>
      <c r="BV49" s="614">
        <f t="shared" ref="BV49" si="272">BU47</f>
        <v>0</v>
      </c>
      <c r="BW49" s="614">
        <f t="shared" ref="BW49" si="273">BV47</f>
        <v>0</v>
      </c>
      <c r="BX49" s="615">
        <f t="shared" ref="BX49" si="274">BW47</f>
        <v>0</v>
      </c>
      <c r="BY49" s="614">
        <f>BX51</f>
        <v>0</v>
      </c>
      <c r="BZ49" s="614">
        <f>BY47</f>
        <v>0</v>
      </c>
      <c r="CA49" s="614">
        <f t="shared" ref="CA49" si="275">BZ47</f>
        <v>0</v>
      </c>
      <c r="CB49" s="614">
        <f t="shared" ref="CB49" si="276">CA47</f>
        <v>0</v>
      </c>
      <c r="CC49" s="614">
        <f t="shared" ref="CC49" si="277">CB47</f>
        <v>0</v>
      </c>
      <c r="CD49" s="614">
        <f t="shared" ref="CD49" si="278">CC47</f>
        <v>0</v>
      </c>
      <c r="CE49" s="614">
        <f t="shared" ref="CE49" si="279">CD47</f>
        <v>0</v>
      </c>
      <c r="CF49" s="614">
        <f t="shared" ref="CF49" si="280">CE47</f>
        <v>0</v>
      </c>
      <c r="CG49" s="614">
        <f t="shared" ref="CG49" si="281">CF47</f>
        <v>0</v>
      </c>
      <c r="CH49" s="614">
        <f t="shared" ref="CH49" si="282">CG47</f>
        <v>0</v>
      </c>
      <c r="CI49" s="614">
        <f t="shared" ref="CI49" si="283">CH47</f>
        <v>0</v>
      </c>
      <c r="CJ49" s="615">
        <f t="shared" ref="CJ49" si="284">CI47</f>
        <v>0</v>
      </c>
      <c r="CK49" s="614">
        <f>CJ51</f>
        <v>0</v>
      </c>
      <c r="CL49" s="614">
        <f>CK47</f>
        <v>0</v>
      </c>
      <c r="CM49" s="614">
        <f t="shared" ref="CM49" si="285">CL47</f>
        <v>0</v>
      </c>
      <c r="CN49" s="614">
        <f t="shared" ref="CN49" si="286">CM47</f>
        <v>0</v>
      </c>
      <c r="CO49" s="614">
        <f t="shared" ref="CO49" si="287">CN47</f>
        <v>0</v>
      </c>
      <c r="CP49" s="614">
        <f t="shared" ref="CP49" si="288">CO47</f>
        <v>0</v>
      </c>
      <c r="CQ49" s="614">
        <f t="shared" ref="CQ49" si="289">CP47</f>
        <v>0</v>
      </c>
      <c r="CR49" s="614">
        <f t="shared" ref="CR49" si="290">CQ47</f>
        <v>0</v>
      </c>
      <c r="CS49" s="614">
        <f t="shared" ref="CS49" si="291">CR47</f>
        <v>0</v>
      </c>
      <c r="CT49" s="614">
        <f t="shared" ref="CT49" si="292">CS47</f>
        <v>0</v>
      </c>
      <c r="CU49" s="614">
        <f t="shared" ref="CU49" si="293">CT47</f>
        <v>0</v>
      </c>
      <c r="CV49" s="615">
        <f t="shared" ref="CV49" si="294">CU47</f>
        <v>0</v>
      </c>
      <c r="CW49" s="614">
        <f>CV51</f>
        <v>0</v>
      </c>
      <c r="CX49" s="614">
        <f>CW47</f>
        <v>0</v>
      </c>
      <c r="CY49" s="614">
        <f t="shared" ref="CY49" si="295">CX47</f>
        <v>0</v>
      </c>
      <c r="CZ49" s="614">
        <f t="shared" ref="CZ49" si="296">CY47</f>
        <v>0</v>
      </c>
      <c r="DA49" s="614">
        <f t="shared" ref="DA49" si="297">CZ47</f>
        <v>0</v>
      </c>
      <c r="DB49" s="614">
        <f t="shared" ref="DB49" si="298">DA47</f>
        <v>0</v>
      </c>
      <c r="DC49" s="614">
        <f t="shared" ref="DC49" si="299">DB47</f>
        <v>0</v>
      </c>
      <c r="DD49" s="614">
        <f t="shared" ref="DD49" si="300">DC47</f>
        <v>0</v>
      </c>
      <c r="DE49" s="614">
        <f t="shared" ref="DE49" si="301">DD47</f>
        <v>0</v>
      </c>
      <c r="DF49" s="614">
        <f t="shared" ref="DF49" si="302">DE47</f>
        <v>0</v>
      </c>
      <c r="DG49" s="614">
        <f t="shared" ref="DG49" si="303">DF47</f>
        <v>0</v>
      </c>
      <c r="DH49" s="615">
        <f t="shared" ref="DH49" si="304">DG47</f>
        <v>0</v>
      </c>
      <c r="DI49" s="614">
        <f>DH51</f>
        <v>0</v>
      </c>
      <c r="DJ49" s="614">
        <f>DI47</f>
        <v>0</v>
      </c>
      <c r="DK49" s="614">
        <f t="shared" ref="DK49" si="305">DJ47</f>
        <v>0</v>
      </c>
      <c r="DL49" s="614">
        <f t="shared" ref="DL49" si="306">DK47</f>
        <v>0</v>
      </c>
      <c r="DM49" s="614">
        <f t="shared" ref="DM49" si="307">DL47</f>
        <v>0</v>
      </c>
      <c r="DN49" s="614">
        <f t="shared" ref="DN49" si="308">DM47</f>
        <v>0</v>
      </c>
      <c r="DO49" s="614">
        <f t="shared" ref="DO49" si="309">DN47</f>
        <v>0</v>
      </c>
      <c r="DP49" s="614">
        <f t="shared" ref="DP49" si="310">DO47</f>
        <v>0</v>
      </c>
      <c r="DQ49" s="614">
        <f t="shared" ref="DQ49" si="311">DP47</f>
        <v>0</v>
      </c>
      <c r="DR49" s="614">
        <f t="shared" ref="DR49" si="312">DQ47</f>
        <v>0</v>
      </c>
      <c r="DS49" s="614">
        <f t="shared" ref="DS49" si="313">DR47</f>
        <v>0</v>
      </c>
      <c r="DT49" s="615">
        <f t="shared" ref="DT49" si="314">DS47</f>
        <v>0</v>
      </c>
      <c r="DU49" s="619"/>
      <c r="DV49" s="601">
        <f>SUM(E49:P49)</f>
        <v>0</v>
      </c>
      <c r="DW49" s="599">
        <f>DW47/12*11+DV51</f>
        <v>0</v>
      </c>
      <c r="DX49" s="599">
        <f t="shared" ref="DX49:EE49" si="315">DX47/12*11+DW51</f>
        <v>0</v>
      </c>
      <c r="DY49" s="599">
        <f t="shared" si="315"/>
        <v>0</v>
      </c>
      <c r="DZ49" s="599">
        <f t="shared" si="315"/>
        <v>0</v>
      </c>
      <c r="EA49" s="599">
        <f t="shared" si="315"/>
        <v>0</v>
      </c>
      <c r="EB49" s="599">
        <f t="shared" si="315"/>
        <v>0</v>
      </c>
      <c r="EC49" s="599">
        <f t="shared" si="315"/>
        <v>0</v>
      </c>
      <c r="ED49" s="599">
        <f t="shared" si="315"/>
        <v>0</v>
      </c>
      <c r="EE49" s="600">
        <f t="shared" si="315"/>
        <v>0</v>
      </c>
      <c r="EF49" s="454" t="s">
        <v>424</v>
      </c>
      <c r="EG49" s="454"/>
      <c r="EH49" s="454"/>
      <c r="EI49" s="454"/>
      <c r="EJ49" s="454"/>
      <c r="EK49" s="454"/>
      <c r="EL49" s="454"/>
      <c r="EM49" s="454"/>
      <c r="EN49" s="454"/>
      <c r="EO49" s="454"/>
      <c r="EP49" s="454"/>
      <c r="EQ49" s="454"/>
      <c r="ER49" s="454"/>
      <c r="ES49" s="454"/>
      <c r="ET49" s="454"/>
      <c r="EU49" s="581"/>
      <c r="EV49" s="581"/>
      <c r="EW49" s="581"/>
      <c r="EX49" s="581"/>
      <c r="EY49" s="581"/>
      <c r="EZ49" s="581"/>
      <c r="FA49" s="581"/>
      <c r="FB49" s="581"/>
      <c r="FC49" s="581"/>
      <c r="FD49" s="581"/>
      <c r="FE49" s="581"/>
    </row>
    <row r="50" spans="1:161">
      <c r="A50" s="450"/>
      <c r="B50" s="490"/>
      <c r="C50" s="486"/>
      <c r="D50" s="486"/>
      <c r="E50" s="612"/>
      <c r="F50" s="612"/>
      <c r="G50" s="612"/>
      <c r="H50" s="612"/>
      <c r="I50" s="612"/>
      <c r="J50" s="612"/>
      <c r="K50" s="612"/>
      <c r="L50" s="612"/>
      <c r="M50" s="612"/>
      <c r="N50" s="612"/>
      <c r="O50" s="612"/>
      <c r="P50" s="613"/>
      <c r="Q50" s="1057"/>
      <c r="R50" s="1057"/>
      <c r="S50" s="1057"/>
      <c r="T50" s="1057"/>
      <c r="U50" s="1057"/>
      <c r="V50" s="1057"/>
      <c r="W50" s="1057"/>
      <c r="X50" s="1057"/>
      <c r="Y50" s="1057"/>
      <c r="Z50" s="1057"/>
      <c r="AA50" s="1057"/>
      <c r="AB50" s="1058"/>
      <c r="AC50" s="612"/>
      <c r="AD50" s="612"/>
      <c r="AE50" s="612"/>
      <c r="AF50" s="612"/>
      <c r="AG50" s="612"/>
      <c r="AH50" s="612"/>
      <c r="AI50" s="612"/>
      <c r="AJ50" s="612"/>
      <c r="AK50" s="612"/>
      <c r="AL50" s="612"/>
      <c r="AM50" s="612"/>
      <c r="AN50" s="613"/>
      <c r="AO50" s="1116"/>
      <c r="AP50" s="1116"/>
      <c r="AQ50" s="1116"/>
      <c r="AR50" s="1116"/>
      <c r="AS50" s="1116"/>
      <c r="AT50" s="1116"/>
      <c r="AU50" s="1116"/>
      <c r="AV50" s="1116"/>
      <c r="AW50" s="1116"/>
      <c r="AX50" s="1116"/>
      <c r="AY50" s="1116"/>
      <c r="AZ50" s="1117"/>
      <c r="BA50" s="612"/>
      <c r="BB50" s="612"/>
      <c r="BC50" s="612"/>
      <c r="BD50" s="612"/>
      <c r="BE50" s="612"/>
      <c r="BF50" s="612"/>
      <c r="BG50" s="612"/>
      <c r="BH50" s="612"/>
      <c r="BI50" s="612"/>
      <c r="BJ50" s="612"/>
      <c r="BK50" s="612"/>
      <c r="BL50" s="613"/>
      <c r="BM50" s="612"/>
      <c r="BN50" s="612"/>
      <c r="BO50" s="612"/>
      <c r="BP50" s="612"/>
      <c r="BQ50" s="612"/>
      <c r="BR50" s="612"/>
      <c r="BS50" s="612"/>
      <c r="BT50" s="612"/>
      <c r="BU50" s="612"/>
      <c r="BV50" s="612"/>
      <c r="BW50" s="612"/>
      <c r="BX50" s="613"/>
      <c r="BY50" s="612"/>
      <c r="BZ50" s="612"/>
      <c r="CA50" s="612"/>
      <c r="CB50" s="612"/>
      <c r="CC50" s="612"/>
      <c r="CD50" s="612"/>
      <c r="CE50" s="612"/>
      <c r="CF50" s="612"/>
      <c r="CG50" s="612"/>
      <c r="CH50" s="612"/>
      <c r="CI50" s="612"/>
      <c r="CJ50" s="613"/>
      <c r="CK50" s="612"/>
      <c r="CL50" s="612"/>
      <c r="CM50" s="612"/>
      <c r="CN50" s="612"/>
      <c r="CO50" s="612"/>
      <c r="CP50" s="612"/>
      <c r="CQ50" s="612"/>
      <c r="CR50" s="612"/>
      <c r="CS50" s="612"/>
      <c r="CT50" s="612"/>
      <c r="CU50" s="612"/>
      <c r="CV50" s="613"/>
      <c r="CW50" s="612"/>
      <c r="CX50" s="612"/>
      <c r="CY50" s="612"/>
      <c r="CZ50" s="612"/>
      <c r="DA50" s="612"/>
      <c r="DB50" s="612"/>
      <c r="DC50" s="612"/>
      <c r="DD50" s="612"/>
      <c r="DE50" s="612"/>
      <c r="DF50" s="612"/>
      <c r="DG50" s="612"/>
      <c r="DH50" s="613"/>
      <c r="DI50" s="612"/>
      <c r="DJ50" s="612"/>
      <c r="DK50" s="612"/>
      <c r="DL50" s="612"/>
      <c r="DM50" s="612"/>
      <c r="DN50" s="612"/>
      <c r="DO50" s="612"/>
      <c r="DP50" s="612"/>
      <c r="DQ50" s="612"/>
      <c r="DR50" s="612"/>
      <c r="DS50" s="612"/>
      <c r="DT50" s="613"/>
      <c r="DU50" s="619"/>
      <c r="DV50" s="539"/>
      <c r="DW50" s="540"/>
      <c r="DX50" s="540"/>
      <c r="DY50" s="540"/>
      <c r="DZ50" s="540"/>
      <c r="EA50" s="540"/>
      <c r="EB50" s="540"/>
      <c r="EC50" s="540"/>
      <c r="ED50" s="540"/>
      <c r="EE50" s="541"/>
      <c r="EF50" s="454"/>
      <c r="EG50" s="454"/>
      <c r="EH50" s="454"/>
      <c r="EI50" s="454"/>
      <c r="EJ50" s="454"/>
      <c r="EK50" s="454"/>
      <c r="EL50" s="454"/>
      <c r="EM50" s="454"/>
      <c r="EN50" s="454"/>
      <c r="EO50" s="454"/>
      <c r="EP50" s="454"/>
      <c r="EQ50" s="454"/>
      <c r="ER50" s="454"/>
      <c r="ES50" s="454"/>
      <c r="ET50" s="454"/>
      <c r="EU50" s="581"/>
      <c r="EV50" s="581"/>
      <c r="EW50" s="581"/>
      <c r="EX50" s="581"/>
      <c r="EY50" s="581"/>
      <c r="EZ50" s="581"/>
      <c r="FA50" s="581"/>
      <c r="FB50" s="581"/>
      <c r="FC50" s="581"/>
      <c r="FD50" s="581"/>
      <c r="FE50" s="581"/>
    </row>
    <row r="51" spans="1:161" ht="13.5" thickBot="1">
      <c r="A51" s="450"/>
      <c r="B51" s="949">
        <f>B41</f>
        <v>0</v>
      </c>
      <c r="C51" s="961" t="s">
        <v>430</v>
      </c>
      <c r="D51" s="950"/>
      <c r="E51" s="616">
        <f>E47-E49</f>
        <v>0</v>
      </c>
      <c r="F51" s="616">
        <f>E51+F47-F49</f>
        <v>0</v>
      </c>
      <c r="G51" s="616">
        <f t="shared" ref="G51:P51" si="316">F51+G47-G49</f>
        <v>0</v>
      </c>
      <c r="H51" s="616">
        <f t="shared" si="316"/>
        <v>0</v>
      </c>
      <c r="I51" s="616">
        <f t="shared" si="316"/>
        <v>0</v>
      </c>
      <c r="J51" s="616">
        <f t="shared" si="316"/>
        <v>0</v>
      </c>
      <c r="K51" s="616">
        <f t="shared" si="316"/>
        <v>0</v>
      </c>
      <c r="L51" s="616">
        <f t="shared" si="316"/>
        <v>0</v>
      </c>
      <c r="M51" s="616">
        <f t="shared" si="316"/>
        <v>0</v>
      </c>
      <c r="N51" s="616">
        <f t="shared" si="316"/>
        <v>0</v>
      </c>
      <c r="O51" s="616">
        <f t="shared" si="316"/>
        <v>0</v>
      </c>
      <c r="P51" s="617">
        <f t="shared" si="316"/>
        <v>0</v>
      </c>
      <c r="Q51" s="1061">
        <f>P51+Q47-Q49</f>
        <v>0</v>
      </c>
      <c r="R51" s="1061">
        <f>Q51+R47-R49</f>
        <v>0</v>
      </c>
      <c r="S51" s="1061">
        <f t="shared" ref="S51" si="317">R51+S47-S49</f>
        <v>0</v>
      </c>
      <c r="T51" s="1061">
        <f t="shared" ref="T51" si="318">S51+T47-T49</f>
        <v>0</v>
      </c>
      <c r="U51" s="1061">
        <f t="shared" ref="U51" si="319">T51+U47-U49</f>
        <v>0</v>
      </c>
      <c r="V51" s="1061">
        <f t="shared" ref="V51" si="320">U51+V47-V49</f>
        <v>0</v>
      </c>
      <c r="W51" s="1061">
        <f t="shared" ref="W51" si="321">V51+W47-W49</f>
        <v>0</v>
      </c>
      <c r="X51" s="1061">
        <f t="shared" ref="X51" si="322">W51+X47-X49</f>
        <v>0</v>
      </c>
      <c r="Y51" s="1061">
        <f t="shared" ref="Y51" si="323">X51+Y47-Y49</f>
        <v>0</v>
      </c>
      <c r="Z51" s="1061">
        <f t="shared" ref="Z51" si="324">Y51+Z47-Z49</f>
        <v>0</v>
      </c>
      <c r="AA51" s="1061">
        <f t="shared" ref="AA51" si="325">Z51+AA47-AA49</f>
        <v>0</v>
      </c>
      <c r="AB51" s="1062">
        <f t="shared" ref="AB51" si="326">AA51+AB47-AB49</f>
        <v>0</v>
      </c>
      <c r="AC51" s="616">
        <f>AC47-AC49+AB51</f>
        <v>0</v>
      </c>
      <c r="AD51" s="616">
        <f>AC51+AD47-AD49</f>
        <v>0</v>
      </c>
      <c r="AE51" s="616">
        <f t="shared" ref="AE51" si="327">AD51+AE47-AE49</f>
        <v>0</v>
      </c>
      <c r="AF51" s="616">
        <f t="shared" ref="AF51" si="328">AE51+AF47-AF49</f>
        <v>0</v>
      </c>
      <c r="AG51" s="616">
        <f t="shared" ref="AG51" si="329">AF51+AG47-AG49</f>
        <v>0</v>
      </c>
      <c r="AH51" s="616">
        <f t="shared" ref="AH51" si="330">AG51+AH47-AH49</f>
        <v>0</v>
      </c>
      <c r="AI51" s="616">
        <f t="shared" ref="AI51" si="331">AH51+AI47-AI49</f>
        <v>0</v>
      </c>
      <c r="AJ51" s="616">
        <f t="shared" ref="AJ51" si="332">AI51+AJ47-AJ49</f>
        <v>0</v>
      </c>
      <c r="AK51" s="616">
        <f t="shared" ref="AK51" si="333">AJ51+AK47-AK49</f>
        <v>0</v>
      </c>
      <c r="AL51" s="616">
        <f t="shared" ref="AL51" si="334">AK51+AL47-AL49</f>
        <v>0</v>
      </c>
      <c r="AM51" s="616">
        <f t="shared" ref="AM51" si="335">AL51+AM47-AM49</f>
        <v>0</v>
      </c>
      <c r="AN51" s="617">
        <f t="shared" ref="AN51" si="336">AM51+AN47-AN49</f>
        <v>0</v>
      </c>
      <c r="AO51" s="1120">
        <f>AO47-AO49+AN51</f>
        <v>0</v>
      </c>
      <c r="AP51" s="1120">
        <f>AO51+AP47-AP49</f>
        <v>0</v>
      </c>
      <c r="AQ51" s="1120">
        <f t="shared" ref="AQ51" si="337">AP51+AQ47-AQ49</f>
        <v>0</v>
      </c>
      <c r="AR51" s="1120">
        <f t="shared" ref="AR51" si="338">AQ51+AR47-AR49</f>
        <v>0</v>
      </c>
      <c r="AS51" s="1120">
        <f t="shared" ref="AS51" si="339">AR51+AS47-AS49</f>
        <v>0</v>
      </c>
      <c r="AT51" s="1120">
        <f t="shared" ref="AT51" si="340">AS51+AT47-AT49</f>
        <v>0</v>
      </c>
      <c r="AU51" s="1120">
        <f t="shared" ref="AU51" si="341">AT51+AU47-AU49</f>
        <v>0</v>
      </c>
      <c r="AV51" s="1120">
        <f t="shared" ref="AV51" si="342">AU51+AV47-AV49</f>
        <v>0</v>
      </c>
      <c r="AW51" s="1120">
        <f t="shared" ref="AW51" si="343">AV51+AW47-AW49</f>
        <v>0</v>
      </c>
      <c r="AX51" s="1120">
        <f t="shared" ref="AX51" si="344">AW51+AX47-AX49</f>
        <v>0</v>
      </c>
      <c r="AY51" s="1120">
        <f t="shared" ref="AY51" si="345">AX51+AY47-AY49</f>
        <v>0</v>
      </c>
      <c r="AZ51" s="1121">
        <f t="shared" ref="AZ51" si="346">AY51+AZ47-AZ49</f>
        <v>0</v>
      </c>
      <c r="BA51" s="616">
        <f>BA47-BA49+AZ51</f>
        <v>0</v>
      </c>
      <c r="BB51" s="616">
        <f>BA51+BB47-BB49</f>
        <v>0</v>
      </c>
      <c r="BC51" s="616">
        <f t="shared" ref="BC51" si="347">BB51+BC47-BC49</f>
        <v>0</v>
      </c>
      <c r="BD51" s="616">
        <f t="shared" ref="BD51" si="348">BC51+BD47-BD49</f>
        <v>0</v>
      </c>
      <c r="BE51" s="616">
        <f t="shared" ref="BE51" si="349">BD51+BE47-BE49</f>
        <v>0</v>
      </c>
      <c r="BF51" s="616">
        <f t="shared" ref="BF51" si="350">BE51+BF47-BF49</f>
        <v>0</v>
      </c>
      <c r="BG51" s="616">
        <f t="shared" ref="BG51" si="351">BF51+BG47-BG49</f>
        <v>0</v>
      </c>
      <c r="BH51" s="616">
        <f t="shared" ref="BH51" si="352">BG51+BH47-BH49</f>
        <v>0</v>
      </c>
      <c r="BI51" s="616">
        <f t="shared" ref="BI51" si="353">BH51+BI47-BI49</f>
        <v>0</v>
      </c>
      <c r="BJ51" s="616">
        <f t="shared" ref="BJ51" si="354">BI51+BJ47-BJ49</f>
        <v>0</v>
      </c>
      <c r="BK51" s="616">
        <f t="shared" ref="BK51" si="355">BJ51+BK47-BK49</f>
        <v>0</v>
      </c>
      <c r="BL51" s="617">
        <f t="shared" ref="BL51" si="356">BK51+BL47-BL49</f>
        <v>0</v>
      </c>
      <c r="BM51" s="616">
        <f>BM47-BM49+BL51</f>
        <v>0</v>
      </c>
      <c r="BN51" s="616">
        <f>BM51+BN47-BN49</f>
        <v>0</v>
      </c>
      <c r="BO51" s="616">
        <f t="shared" ref="BO51" si="357">BN51+BO47-BO49</f>
        <v>0</v>
      </c>
      <c r="BP51" s="616">
        <f t="shared" ref="BP51" si="358">BO51+BP47-BP49</f>
        <v>0</v>
      </c>
      <c r="BQ51" s="616">
        <f t="shared" ref="BQ51" si="359">BP51+BQ47-BQ49</f>
        <v>0</v>
      </c>
      <c r="BR51" s="616">
        <f t="shared" ref="BR51" si="360">BQ51+BR47-BR49</f>
        <v>0</v>
      </c>
      <c r="BS51" s="616">
        <f t="shared" ref="BS51" si="361">BR51+BS47-BS49</f>
        <v>0</v>
      </c>
      <c r="BT51" s="616">
        <f t="shared" ref="BT51" si="362">BS51+BT47-BT49</f>
        <v>0</v>
      </c>
      <c r="BU51" s="616">
        <f t="shared" ref="BU51" si="363">BT51+BU47-BU49</f>
        <v>0</v>
      </c>
      <c r="BV51" s="616">
        <f t="shared" ref="BV51" si="364">BU51+BV47-BV49</f>
        <v>0</v>
      </c>
      <c r="BW51" s="616">
        <f t="shared" ref="BW51" si="365">BV51+BW47-BW49</f>
        <v>0</v>
      </c>
      <c r="BX51" s="617">
        <f t="shared" ref="BX51" si="366">BW51+BX47-BX49</f>
        <v>0</v>
      </c>
      <c r="BY51" s="616">
        <f>BY47-BY49+BX51</f>
        <v>0</v>
      </c>
      <c r="BZ51" s="616">
        <f>BY51+BZ47-BZ49</f>
        <v>0</v>
      </c>
      <c r="CA51" s="616">
        <f t="shared" ref="CA51" si="367">BZ51+CA47-CA49</f>
        <v>0</v>
      </c>
      <c r="CB51" s="616">
        <f t="shared" ref="CB51" si="368">CA51+CB47-CB49</f>
        <v>0</v>
      </c>
      <c r="CC51" s="616">
        <f t="shared" ref="CC51" si="369">CB51+CC47-CC49</f>
        <v>0</v>
      </c>
      <c r="CD51" s="616">
        <f t="shared" ref="CD51" si="370">CC51+CD47-CD49</f>
        <v>0</v>
      </c>
      <c r="CE51" s="616">
        <f t="shared" ref="CE51" si="371">CD51+CE47-CE49</f>
        <v>0</v>
      </c>
      <c r="CF51" s="616">
        <f t="shared" ref="CF51" si="372">CE51+CF47-CF49</f>
        <v>0</v>
      </c>
      <c r="CG51" s="616">
        <f t="shared" ref="CG51" si="373">CF51+CG47-CG49</f>
        <v>0</v>
      </c>
      <c r="CH51" s="616">
        <f t="shared" ref="CH51" si="374">CG51+CH47-CH49</f>
        <v>0</v>
      </c>
      <c r="CI51" s="616">
        <f t="shared" ref="CI51" si="375">CH51+CI47-CI49</f>
        <v>0</v>
      </c>
      <c r="CJ51" s="617">
        <f t="shared" ref="CJ51" si="376">CI51+CJ47-CJ49</f>
        <v>0</v>
      </c>
      <c r="CK51" s="616">
        <f>CK47-CK49+CJ51</f>
        <v>0</v>
      </c>
      <c r="CL51" s="616">
        <f>CK51+CL47-CL49</f>
        <v>0</v>
      </c>
      <c r="CM51" s="616">
        <f t="shared" ref="CM51" si="377">CL51+CM47-CM49</f>
        <v>0</v>
      </c>
      <c r="CN51" s="616">
        <f t="shared" ref="CN51" si="378">CM51+CN47-CN49</f>
        <v>0</v>
      </c>
      <c r="CO51" s="616">
        <f t="shared" ref="CO51" si="379">CN51+CO47-CO49</f>
        <v>0</v>
      </c>
      <c r="CP51" s="616">
        <f t="shared" ref="CP51" si="380">CO51+CP47-CP49</f>
        <v>0</v>
      </c>
      <c r="CQ51" s="616">
        <f t="shared" ref="CQ51" si="381">CP51+CQ47-CQ49</f>
        <v>0</v>
      </c>
      <c r="CR51" s="616">
        <f t="shared" ref="CR51" si="382">CQ51+CR47-CR49</f>
        <v>0</v>
      </c>
      <c r="CS51" s="616">
        <f t="shared" ref="CS51" si="383">CR51+CS47-CS49</f>
        <v>0</v>
      </c>
      <c r="CT51" s="616">
        <f t="shared" ref="CT51" si="384">CS51+CT47-CT49</f>
        <v>0</v>
      </c>
      <c r="CU51" s="616">
        <f t="shared" ref="CU51" si="385">CT51+CU47-CU49</f>
        <v>0</v>
      </c>
      <c r="CV51" s="617">
        <f t="shared" ref="CV51" si="386">CU51+CV47-CV49</f>
        <v>0</v>
      </c>
      <c r="CW51" s="616">
        <f>CW47-CW49+CV51</f>
        <v>0</v>
      </c>
      <c r="CX51" s="616">
        <f>CW51+CX47-CX49</f>
        <v>0</v>
      </c>
      <c r="CY51" s="616">
        <f t="shared" ref="CY51" si="387">CX51+CY47-CY49</f>
        <v>0</v>
      </c>
      <c r="CZ51" s="616">
        <f t="shared" ref="CZ51" si="388">CY51+CZ47-CZ49</f>
        <v>0</v>
      </c>
      <c r="DA51" s="616">
        <f t="shared" ref="DA51" si="389">CZ51+DA47-DA49</f>
        <v>0</v>
      </c>
      <c r="DB51" s="616">
        <f t="shared" ref="DB51" si="390">DA51+DB47-DB49</f>
        <v>0</v>
      </c>
      <c r="DC51" s="616">
        <f t="shared" ref="DC51" si="391">DB51+DC47-DC49</f>
        <v>0</v>
      </c>
      <c r="DD51" s="616">
        <f t="shared" ref="DD51" si="392">DC51+DD47-DD49</f>
        <v>0</v>
      </c>
      <c r="DE51" s="616">
        <f t="shared" ref="DE51" si="393">DD51+DE47-DE49</f>
        <v>0</v>
      </c>
      <c r="DF51" s="616">
        <f t="shared" ref="DF51" si="394">DE51+DF47-DF49</f>
        <v>0</v>
      </c>
      <c r="DG51" s="616">
        <f t="shared" ref="DG51" si="395">DF51+DG47-DG49</f>
        <v>0</v>
      </c>
      <c r="DH51" s="617">
        <f t="shared" ref="DH51" si="396">DG51+DH47-DH49</f>
        <v>0</v>
      </c>
      <c r="DI51" s="616">
        <f>DI47-DI49+DH51</f>
        <v>0</v>
      </c>
      <c r="DJ51" s="616">
        <f>DI51+DJ47-DJ49</f>
        <v>0</v>
      </c>
      <c r="DK51" s="616">
        <f t="shared" ref="DK51" si="397">DJ51+DK47-DK49</f>
        <v>0</v>
      </c>
      <c r="DL51" s="616">
        <f t="shared" ref="DL51" si="398">DK51+DL47-DL49</f>
        <v>0</v>
      </c>
      <c r="DM51" s="616">
        <f t="shared" ref="DM51" si="399">DL51+DM47-DM49</f>
        <v>0</v>
      </c>
      <c r="DN51" s="616">
        <f t="shared" ref="DN51" si="400">DM51+DN47-DN49</f>
        <v>0</v>
      </c>
      <c r="DO51" s="616">
        <f t="shared" ref="DO51" si="401">DN51+DO47-DO49</f>
        <v>0</v>
      </c>
      <c r="DP51" s="616">
        <f t="shared" ref="DP51" si="402">DO51+DP47-DP49</f>
        <v>0</v>
      </c>
      <c r="DQ51" s="616">
        <f t="shared" ref="DQ51" si="403">DP51+DQ47-DQ49</f>
        <v>0</v>
      </c>
      <c r="DR51" s="616">
        <f t="shared" ref="DR51" si="404">DQ51+DR47-DR49</f>
        <v>0</v>
      </c>
      <c r="DS51" s="616">
        <f t="shared" ref="DS51" si="405">DR51+DS47-DS49</f>
        <v>0</v>
      </c>
      <c r="DT51" s="617">
        <f t="shared" ref="DT51" si="406">DS51+DT47-DT49</f>
        <v>0</v>
      </c>
      <c r="DU51" s="619"/>
      <c r="DV51" s="605">
        <f>DV47-DV49</f>
        <v>0</v>
      </c>
      <c r="DW51" s="606">
        <f>DV51+DW47-DW49</f>
        <v>0</v>
      </c>
      <c r="DX51" s="606">
        <f t="shared" ref="DX51:EE51" si="407">DW51+DX47-DX49</f>
        <v>0</v>
      </c>
      <c r="DY51" s="606">
        <f t="shared" si="407"/>
        <v>0</v>
      </c>
      <c r="DZ51" s="606">
        <f t="shared" si="407"/>
        <v>0</v>
      </c>
      <c r="EA51" s="606">
        <f t="shared" si="407"/>
        <v>0</v>
      </c>
      <c r="EB51" s="606">
        <f t="shared" si="407"/>
        <v>0</v>
      </c>
      <c r="EC51" s="606">
        <f t="shared" si="407"/>
        <v>0</v>
      </c>
      <c r="ED51" s="606">
        <f t="shared" si="407"/>
        <v>0</v>
      </c>
      <c r="EE51" s="607">
        <f t="shared" si="407"/>
        <v>0</v>
      </c>
      <c r="EF51" s="454" t="s">
        <v>428</v>
      </c>
      <c r="EG51" s="454"/>
      <c r="EH51" s="454"/>
      <c r="EI51" s="454"/>
      <c r="EJ51" s="454"/>
      <c r="EK51" s="454"/>
      <c r="EL51" s="454"/>
      <c r="EM51" s="454"/>
      <c r="EN51" s="454"/>
      <c r="EO51" s="454"/>
      <c r="EP51" s="454"/>
      <c r="EQ51" s="454"/>
      <c r="ER51" s="454"/>
      <c r="ES51" s="454"/>
      <c r="ET51" s="454"/>
      <c r="EU51" s="581"/>
      <c r="EV51" s="581"/>
      <c r="EW51" s="581"/>
      <c r="EX51" s="581"/>
      <c r="EY51" s="581"/>
      <c r="EZ51" s="581"/>
      <c r="FA51" s="581"/>
      <c r="FB51" s="581"/>
      <c r="FC51" s="581"/>
      <c r="FD51" s="581"/>
      <c r="FE51" s="581"/>
    </row>
    <row r="52" spans="1:161" ht="13.5" thickBot="1">
      <c r="A52" s="450"/>
      <c r="B52" s="451"/>
      <c r="C52" s="450"/>
      <c r="D52" s="450"/>
      <c r="E52" s="450"/>
      <c r="F52" s="464"/>
      <c r="G52" s="450"/>
      <c r="H52" s="450"/>
      <c r="I52" s="450"/>
      <c r="J52" s="450"/>
      <c r="K52" s="450"/>
      <c r="L52" s="450"/>
      <c r="M52" s="450"/>
      <c r="N52" s="450"/>
      <c r="O52" s="450"/>
      <c r="P52" s="450"/>
      <c r="Q52" s="1063"/>
      <c r="R52" s="1064"/>
      <c r="S52" s="1063"/>
      <c r="T52" s="1063"/>
      <c r="U52" s="1063"/>
      <c r="V52" s="1063"/>
      <c r="W52" s="1063"/>
      <c r="X52" s="1063"/>
      <c r="Y52" s="1063"/>
      <c r="Z52" s="1063"/>
      <c r="AA52" s="1063"/>
      <c r="AB52" s="1063"/>
      <c r="AC52" s="450"/>
      <c r="AD52" s="464"/>
      <c r="AE52" s="450"/>
      <c r="AF52" s="450"/>
      <c r="AG52" s="450"/>
      <c r="AH52" s="450"/>
      <c r="AI52" s="450"/>
      <c r="AJ52" s="450"/>
      <c r="AK52" s="450"/>
      <c r="AL52" s="450"/>
      <c r="AM52" s="450"/>
      <c r="AN52" s="450"/>
      <c r="AO52" s="1106"/>
      <c r="AP52" s="1107"/>
      <c r="AQ52" s="1106"/>
      <c r="AR52" s="1106"/>
      <c r="AS52" s="1106"/>
      <c r="AT52" s="1106"/>
      <c r="AU52" s="1106"/>
      <c r="AV52" s="1106"/>
      <c r="AW52" s="1106"/>
      <c r="AX52" s="1106"/>
      <c r="AY52" s="1106"/>
      <c r="AZ52" s="1106"/>
      <c r="BA52" s="450"/>
      <c r="BB52" s="464"/>
      <c r="BC52" s="450"/>
      <c r="BD52" s="450"/>
      <c r="BE52" s="450"/>
      <c r="BF52" s="450"/>
      <c r="BG52" s="450"/>
      <c r="BH52" s="450"/>
      <c r="BI52" s="450"/>
      <c r="BJ52" s="450"/>
      <c r="BK52" s="450"/>
      <c r="BL52" s="450"/>
      <c r="BM52" s="450"/>
      <c r="BN52" s="464"/>
      <c r="BO52" s="450"/>
      <c r="BP52" s="450"/>
      <c r="BQ52" s="450"/>
      <c r="BR52" s="450"/>
      <c r="BS52" s="450"/>
      <c r="BT52" s="450"/>
      <c r="BU52" s="450"/>
      <c r="BV52" s="450"/>
      <c r="BW52" s="450"/>
      <c r="BX52" s="450"/>
      <c r="BY52" s="450"/>
      <c r="BZ52" s="464"/>
      <c r="CA52" s="450"/>
      <c r="CB52" s="450"/>
      <c r="CC52" s="450"/>
      <c r="CD52" s="450"/>
      <c r="CE52" s="450"/>
      <c r="CF52" s="450"/>
      <c r="CG52" s="450"/>
      <c r="CH52" s="450"/>
      <c r="CI52" s="450"/>
      <c r="CJ52" s="450"/>
      <c r="CK52" s="450"/>
      <c r="CL52" s="464"/>
      <c r="CM52" s="450"/>
      <c r="CN52" s="450"/>
      <c r="CO52" s="450"/>
      <c r="CP52" s="450"/>
      <c r="CQ52" s="450"/>
      <c r="CR52" s="450"/>
      <c r="CS52" s="450"/>
      <c r="CT52" s="450"/>
      <c r="CU52" s="450"/>
      <c r="CV52" s="450"/>
      <c r="CW52" s="450"/>
      <c r="CX52" s="464"/>
      <c r="CY52" s="450"/>
      <c r="CZ52" s="450"/>
      <c r="DA52" s="450"/>
      <c r="DB52" s="450"/>
      <c r="DC52" s="450"/>
      <c r="DD52" s="450"/>
      <c r="DE52" s="450"/>
      <c r="DF52" s="450"/>
      <c r="DG52" s="450"/>
      <c r="DH52" s="450"/>
      <c r="DI52" s="450"/>
      <c r="DJ52" s="464"/>
      <c r="DK52" s="450"/>
      <c r="DL52" s="450"/>
      <c r="DM52" s="450"/>
      <c r="DN52" s="450"/>
      <c r="DO52" s="450"/>
      <c r="DP52" s="450"/>
      <c r="DQ52" s="450"/>
      <c r="DR52" s="450"/>
      <c r="DS52" s="450"/>
      <c r="DT52" s="450"/>
      <c r="DU52" s="450"/>
      <c r="DV52" s="450"/>
      <c r="DW52" s="450"/>
      <c r="DX52" s="450"/>
      <c r="DY52" s="450"/>
      <c r="DZ52" s="450"/>
      <c r="EA52" s="450"/>
      <c r="EB52" s="450"/>
      <c r="EC52" s="450"/>
      <c r="ED52" s="450"/>
      <c r="EE52" s="450"/>
      <c r="EF52" s="454"/>
      <c r="EG52" s="454"/>
      <c r="EH52" s="454"/>
      <c r="EI52" s="454"/>
      <c r="EJ52" s="454"/>
      <c r="EK52" s="454"/>
      <c r="EL52" s="454"/>
      <c r="EM52" s="454"/>
      <c r="EN52" s="454"/>
      <c r="EO52" s="454"/>
      <c r="EP52" s="454"/>
      <c r="EQ52" s="454"/>
      <c r="ER52" s="454"/>
      <c r="ES52" s="454"/>
      <c r="ET52" s="454"/>
      <c r="EU52" s="581"/>
      <c r="EV52" s="581"/>
      <c r="EW52" s="581"/>
      <c r="EX52" s="581"/>
      <c r="EY52" s="581"/>
      <c r="EZ52" s="581"/>
      <c r="FA52" s="581"/>
      <c r="FB52" s="581"/>
      <c r="FC52" s="581"/>
      <c r="FD52" s="581"/>
      <c r="FE52" s="581"/>
    </row>
    <row r="53" spans="1:161" ht="13.5" thickBot="1">
      <c r="A53" s="450"/>
      <c r="B53" s="476">
        <f>IS!D64</f>
        <v>0</v>
      </c>
      <c r="C53" s="588"/>
      <c r="D53" s="477"/>
      <c r="E53" s="477"/>
      <c r="F53" s="477"/>
      <c r="G53" s="477"/>
      <c r="H53" s="477"/>
      <c r="I53" s="477"/>
      <c r="J53" s="477"/>
      <c r="K53" s="477"/>
      <c r="L53" s="477"/>
      <c r="M53" s="477"/>
      <c r="N53" s="589">
        <f>B53</f>
        <v>0</v>
      </c>
      <c r="O53" s="477"/>
      <c r="P53" s="478"/>
      <c r="Q53" s="1065"/>
      <c r="R53" s="1065"/>
      <c r="S53" s="1065"/>
      <c r="T53" s="1065"/>
      <c r="U53" s="1065"/>
      <c r="V53" s="1065"/>
      <c r="W53" s="1065"/>
      <c r="X53" s="1065"/>
      <c r="Y53" s="1065"/>
      <c r="Z53" s="1066">
        <f>N53</f>
        <v>0</v>
      </c>
      <c r="AA53" s="1065"/>
      <c r="AB53" s="1067"/>
      <c r="AC53" s="477"/>
      <c r="AD53" s="477"/>
      <c r="AE53" s="477"/>
      <c r="AF53" s="477"/>
      <c r="AG53" s="477"/>
      <c r="AH53" s="477"/>
      <c r="AI53" s="477"/>
      <c r="AJ53" s="477"/>
      <c r="AK53" s="477"/>
      <c r="AL53" s="589">
        <f>Z53</f>
        <v>0</v>
      </c>
      <c r="AM53" s="477"/>
      <c r="AN53" s="478"/>
      <c r="AO53" s="1108"/>
      <c r="AP53" s="1108"/>
      <c r="AQ53" s="1108"/>
      <c r="AR53" s="1108"/>
      <c r="AS53" s="1108"/>
      <c r="AT53" s="1108"/>
      <c r="AU53" s="1108"/>
      <c r="AV53" s="1108"/>
      <c r="AW53" s="1108"/>
      <c r="AX53" s="1109">
        <f>AL53</f>
        <v>0</v>
      </c>
      <c r="AY53" s="1108"/>
      <c r="AZ53" s="1110"/>
      <c r="BA53" s="477"/>
      <c r="BB53" s="477"/>
      <c r="BC53" s="477"/>
      <c r="BD53" s="477"/>
      <c r="BE53" s="477"/>
      <c r="BF53" s="477"/>
      <c r="BG53" s="477"/>
      <c r="BH53" s="477"/>
      <c r="BI53" s="477"/>
      <c r="BJ53" s="589">
        <f>AX53</f>
        <v>0</v>
      </c>
      <c r="BK53" s="477"/>
      <c r="BL53" s="478"/>
      <c r="BM53" s="477"/>
      <c r="BN53" s="477"/>
      <c r="BO53" s="477"/>
      <c r="BP53" s="477"/>
      <c r="BQ53" s="477"/>
      <c r="BR53" s="477"/>
      <c r="BS53" s="477"/>
      <c r="BT53" s="477"/>
      <c r="BU53" s="477"/>
      <c r="BV53" s="589">
        <f>BJ53</f>
        <v>0</v>
      </c>
      <c r="BW53" s="477"/>
      <c r="BX53" s="478"/>
      <c r="BY53" s="477"/>
      <c r="BZ53" s="477"/>
      <c r="CA53" s="477"/>
      <c r="CB53" s="477"/>
      <c r="CC53" s="477"/>
      <c r="CD53" s="477"/>
      <c r="CE53" s="477"/>
      <c r="CF53" s="477"/>
      <c r="CG53" s="477"/>
      <c r="CH53" s="589">
        <f>BV53</f>
        <v>0</v>
      </c>
      <c r="CI53" s="477"/>
      <c r="CJ53" s="478"/>
      <c r="CK53" s="477"/>
      <c r="CL53" s="477"/>
      <c r="CM53" s="477"/>
      <c r="CN53" s="477"/>
      <c r="CO53" s="477"/>
      <c r="CP53" s="477"/>
      <c r="CQ53" s="477"/>
      <c r="CR53" s="477"/>
      <c r="CS53" s="477"/>
      <c r="CT53" s="589">
        <f>CH53</f>
        <v>0</v>
      </c>
      <c r="CU53" s="477"/>
      <c r="CV53" s="478"/>
      <c r="CW53" s="477"/>
      <c r="CX53" s="477"/>
      <c r="CY53" s="477"/>
      <c r="CZ53" s="477"/>
      <c r="DA53" s="477"/>
      <c r="DB53" s="477"/>
      <c r="DC53" s="477"/>
      <c r="DD53" s="477"/>
      <c r="DE53" s="477"/>
      <c r="DF53" s="589">
        <f>CT53</f>
        <v>0</v>
      </c>
      <c r="DG53" s="477"/>
      <c r="DH53" s="478"/>
      <c r="DI53" s="477"/>
      <c r="DJ53" s="477"/>
      <c r="DK53" s="477"/>
      <c r="DL53" s="477"/>
      <c r="DM53" s="477"/>
      <c r="DN53" s="477"/>
      <c r="DO53" s="477"/>
      <c r="DP53" s="477"/>
      <c r="DQ53" s="477"/>
      <c r="DR53" s="589">
        <f>DF53</f>
        <v>0</v>
      </c>
      <c r="DS53" s="477"/>
      <c r="DT53" s="478"/>
      <c r="DU53" s="450"/>
      <c r="DV53" s="590">
        <f>B53</f>
        <v>0</v>
      </c>
      <c r="DW53" s="620"/>
      <c r="DX53" s="589"/>
      <c r="DY53" s="477"/>
      <c r="DZ53" s="477"/>
      <c r="EA53" s="477"/>
      <c r="EB53" s="477"/>
      <c r="EC53" s="477"/>
      <c r="ED53" s="477"/>
      <c r="EE53" s="478"/>
      <c r="EF53" s="454"/>
      <c r="EG53" s="454"/>
      <c r="EH53" s="454"/>
      <c r="EI53" s="454"/>
      <c r="EJ53" s="454"/>
      <c r="EK53" s="454"/>
      <c r="EL53" s="454"/>
      <c r="EM53" s="454"/>
      <c r="EN53" s="454"/>
      <c r="EO53" s="454"/>
      <c r="EP53" s="454"/>
      <c r="EQ53" s="454"/>
      <c r="ER53" s="454"/>
      <c r="ES53" s="454"/>
      <c r="ET53" s="454"/>
      <c r="EU53" s="581"/>
      <c r="EV53" s="581"/>
      <c r="EW53" s="581"/>
      <c r="EX53" s="581"/>
      <c r="EY53" s="581"/>
      <c r="EZ53" s="581"/>
      <c r="FA53" s="581"/>
      <c r="FB53" s="581"/>
      <c r="FC53" s="581"/>
      <c r="FD53" s="581"/>
      <c r="FE53" s="581"/>
    </row>
    <row r="54" spans="1:161" ht="13.5" thickBot="1">
      <c r="A54" s="450"/>
      <c r="B54" s="591"/>
      <c r="C54" s="592"/>
      <c r="D54" s="486"/>
      <c r="E54" s="486"/>
      <c r="F54" s="486"/>
      <c r="G54" s="486"/>
      <c r="H54" s="486"/>
      <c r="I54" s="486"/>
      <c r="J54" s="486"/>
      <c r="K54" s="486"/>
      <c r="L54" s="486"/>
      <c r="M54" s="486"/>
      <c r="N54" s="486"/>
      <c r="O54" s="486"/>
      <c r="P54" s="487"/>
      <c r="Q54" s="1068"/>
      <c r="R54" s="1068"/>
      <c r="S54" s="1068"/>
      <c r="T54" s="1068"/>
      <c r="U54" s="1068"/>
      <c r="V54" s="1068"/>
      <c r="W54" s="1068"/>
      <c r="X54" s="1068"/>
      <c r="Y54" s="1068"/>
      <c r="Z54" s="1068"/>
      <c r="AA54" s="1068"/>
      <c r="AB54" s="1069"/>
      <c r="AC54" s="486"/>
      <c r="AD54" s="486"/>
      <c r="AE54" s="486"/>
      <c r="AF54" s="486"/>
      <c r="AG54" s="486"/>
      <c r="AH54" s="486"/>
      <c r="AI54" s="486"/>
      <c r="AJ54" s="486"/>
      <c r="AK54" s="486"/>
      <c r="AL54" s="486"/>
      <c r="AM54" s="486"/>
      <c r="AN54" s="487"/>
      <c r="AO54" s="1111"/>
      <c r="AP54" s="1111"/>
      <c r="AQ54" s="1111"/>
      <c r="AR54" s="1111"/>
      <c r="AS54" s="1111"/>
      <c r="AT54" s="1111"/>
      <c r="AU54" s="1111"/>
      <c r="AV54" s="1111"/>
      <c r="AW54" s="1111"/>
      <c r="AX54" s="1111"/>
      <c r="AY54" s="1111"/>
      <c r="AZ54" s="1112"/>
      <c r="BA54" s="486"/>
      <c r="BB54" s="486"/>
      <c r="BC54" s="486"/>
      <c r="BD54" s="486"/>
      <c r="BE54" s="486"/>
      <c r="BF54" s="486"/>
      <c r="BG54" s="486"/>
      <c r="BH54" s="486"/>
      <c r="BI54" s="486"/>
      <c r="BJ54" s="486"/>
      <c r="BK54" s="486"/>
      <c r="BL54" s="487"/>
      <c r="BM54" s="486"/>
      <c r="BN54" s="486"/>
      <c r="BO54" s="486"/>
      <c r="BP54" s="486"/>
      <c r="BQ54" s="486"/>
      <c r="BR54" s="486"/>
      <c r="BS54" s="486"/>
      <c r="BT54" s="486"/>
      <c r="BU54" s="486"/>
      <c r="BV54" s="486"/>
      <c r="BW54" s="486"/>
      <c r="BX54" s="487"/>
      <c r="BY54" s="486"/>
      <c r="BZ54" s="486"/>
      <c r="CA54" s="486"/>
      <c r="CB54" s="486"/>
      <c r="CC54" s="486"/>
      <c r="CD54" s="486"/>
      <c r="CE54" s="486"/>
      <c r="CF54" s="486"/>
      <c r="CG54" s="486"/>
      <c r="CH54" s="486"/>
      <c r="CI54" s="486"/>
      <c r="CJ54" s="487"/>
      <c r="CK54" s="486"/>
      <c r="CL54" s="486"/>
      <c r="CM54" s="486"/>
      <c r="CN54" s="486"/>
      <c r="CO54" s="486"/>
      <c r="CP54" s="486"/>
      <c r="CQ54" s="486"/>
      <c r="CR54" s="486"/>
      <c r="CS54" s="486"/>
      <c r="CT54" s="486"/>
      <c r="CU54" s="486"/>
      <c r="CV54" s="487"/>
      <c r="CW54" s="486"/>
      <c r="CX54" s="486"/>
      <c r="CY54" s="486"/>
      <c r="CZ54" s="486"/>
      <c r="DA54" s="486"/>
      <c r="DB54" s="486"/>
      <c r="DC54" s="486"/>
      <c r="DD54" s="486"/>
      <c r="DE54" s="486"/>
      <c r="DF54" s="486"/>
      <c r="DG54" s="486"/>
      <c r="DH54" s="487"/>
      <c r="DI54" s="486"/>
      <c r="DJ54" s="486"/>
      <c r="DK54" s="486"/>
      <c r="DL54" s="486"/>
      <c r="DM54" s="486"/>
      <c r="DN54" s="486"/>
      <c r="DO54" s="486"/>
      <c r="DP54" s="486"/>
      <c r="DQ54" s="486"/>
      <c r="DR54" s="486"/>
      <c r="DS54" s="486"/>
      <c r="DT54" s="487"/>
      <c r="DU54" s="450"/>
      <c r="DV54" s="521">
        <f>DV18</f>
        <v>0</v>
      </c>
      <c r="DW54" s="522">
        <f>DV54+1</f>
        <v>1</v>
      </c>
      <c r="DX54" s="522">
        <f t="shared" ref="DX54:EE54" si="408">DW54+1</f>
        <v>2</v>
      </c>
      <c r="DY54" s="522">
        <f t="shared" si="408"/>
        <v>3</v>
      </c>
      <c r="DZ54" s="522">
        <f t="shared" si="408"/>
        <v>4</v>
      </c>
      <c r="EA54" s="522">
        <f t="shared" si="408"/>
        <v>5</v>
      </c>
      <c r="EB54" s="522">
        <f t="shared" si="408"/>
        <v>6</v>
      </c>
      <c r="EC54" s="522">
        <f t="shared" si="408"/>
        <v>7</v>
      </c>
      <c r="ED54" s="522">
        <f t="shared" si="408"/>
        <v>8</v>
      </c>
      <c r="EE54" s="523">
        <f t="shared" si="408"/>
        <v>9</v>
      </c>
      <c r="EF54" s="454"/>
      <c r="EG54" s="454"/>
      <c r="EH54" s="454"/>
      <c r="EI54" s="454"/>
      <c r="EJ54" s="454"/>
      <c r="EK54" s="454"/>
      <c r="EL54" s="454"/>
      <c r="EM54" s="454"/>
      <c r="EN54" s="454"/>
      <c r="EO54" s="454"/>
      <c r="EP54" s="454"/>
      <c r="EQ54" s="454"/>
      <c r="ER54" s="454"/>
      <c r="ES54" s="454"/>
      <c r="ET54" s="454"/>
      <c r="EU54" s="581"/>
      <c r="EV54" s="581"/>
      <c r="EW54" s="581"/>
      <c r="EX54" s="581"/>
      <c r="EY54" s="581"/>
      <c r="EZ54" s="581"/>
      <c r="FA54" s="581"/>
      <c r="FB54" s="581"/>
      <c r="FC54" s="581"/>
      <c r="FD54" s="581"/>
      <c r="FE54" s="581"/>
    </row>
    <row r="55" spans="1:161">
      <c r="A55" s="450"/>
      <c r="B55" s="593"/>
      <c r="C55" s="477"/>
      <c r="D55" s="609"/>
      <c r="E55" s="477"/>
      <c r="F55" s="477"/>
      <c r="G55" s="609"/>
      <c r="H55" s="477"/>
      <c r="I55" s="477"/>
      <c r="J55" s="609"/>
      <c r="K55" s="477"/>
      <c r="L55" s="477"/>
      <c r="M55" s="477"/>
      <c r="N55" s="477"/>
      <c r="O55" s="477"/>
      <c r="P55" s="478"/>
      <c r="Q55" s="1065"/>
      <c r="R55" s="1065"/>
      <c r="S55" s="1070"/>
      <c r="T55" s="1065"/>
      <c r="U55" s="1065"/>
      <c r="V55" s="1070"/>
      <c r="W55" s="1065"/>
      <c r="X55" s="1065"/>
      <c r="Y55" s="1065"/>
      <c r="Z55" s="1065"/>
      <c r="AA55" s="1065"/>
      <c r="AB55" s="1067"/>
      <c r="AC55" s="477"/>
      <c r="AD55" s="477"/>
      <c r="AE55" s="609"/>
      <c r="AF55" s="477"/>
      <c r="AG55" s="477"/>
      <c r="AH55" s="609"/>
      <c r="AI55" s="477"/>
      <c r="AJ55" s="477"/>
      <c r="AK55" s="477"/>
      <c r="AL55" s="477"/>
      <c r="AM55" s="477"/>
      <c r="AN55" s="478"/>
      <c r="AO55" s="1108"/>
      <c r="AP55" s="1108"/>
      <c r="AQ55" s="1113"/>
      <c r="AR55" s="1108"/>
      <c r="AS55" s="1108"/>
      <c r="AT55" s="1113"/>
      <c r="AU55" s="1108"/>
      <c r="AV55" s="1108"/>
      <c r="AW55" s="1108"/>
      <c r="AX55" s="1108"/>
      <c r="AY55" s="1108"/>
      <c r="AZ55" s="1110"/>
      <c r="BA55" s="477"/>
      <c r="BB55" s="477"/>
      <c r="BC55" s="609"/>
      <c r="BD55" s="477"/>
      <c r="BE55" s="477"/>
      <c r="BF55" s="609"/>
      <c r="BG55" s="477"/>
      <c r="BH55" s="477"/>
      <c r="BI55" s="477"/>
      <c r="BJ55" s="477"/>
      <c r="BK55" s="477"/>
      <c r="BL55" s="478"/>
      <c r="BM55" s="477"/>
      <c r="BN55" s="477"/>
      <c r="BO55" s="609"/>
      <c r="BP55" s="477"/>
      <c r="BQ55" s="477"/>
      <c r="BR55" s="609"/>
      <c r="BS55" s="477"/>
      <c r="BT55" s="477"/>
      <c r="BU55" s="477"/>
      <c r="BV55" s="477"/>
      <c r="BW55" s="477"/>
      <c r="BX55" s="478"/>
      <c r="BY55" s="477"/>
      <c r="BZ55" s="477"/>
      <c r="CA55" s="609"/>
      <c r="CB55" s="477"/>
      <c r="CC55" s="477"/>
      <c r="CD55" s="609"/>
      <c r="CE55" s="477"/>
      <c r="CF55" s="477"/>
      <c r="CG55" s="477"/>
      <c r="CH55" s="477"/>
      <c r="CI55" s="477"/>
      <c r="CJ55" s="478"/>
      <c r="CK55" s="477"/>
      <c r="CL55" s="477"/>
      <c r="CM55" s="609"/>
      <c r="CN55" s="477"/>
      <c r="CO55" s="477"/>
      <c r="CP55" s="609"/>
      <c r="CQ55" s="477"/>
      <c r="CR55" s="477"/>
      <c r="CS55" s="477"/>
      <c r="CT55" s="477"/>
      <c r="CU55" s="477"/>
      <c r="CV55" s="478"/>
      <c r="CW55" s="477"/>
      <c r="CX55" s="477"/>
      <c r="CY55" s="609"/>
      <c r="CZ55" s="477"/>
      <c r="DA55" s="477"/>
      <c r="DB55" s="609"/>
      <c r="DC55" s="477"/>
      <c r="DD55" s="477"/>
      <c r="DE55" s="477"/>
      <c r="DF55" s="477"/>
      <c r="DG55" s="477"/>
      <c r="DH55" s="478"/>
      <c r="DI55" s="477"/>
      <c r="DJ55" s="477"/>
      <c r="DK55" s="609"/>
      <c r="DL55" s="477"/>
      <c r="DM55" s="477"/>
      <c r="DN55" s="609"/>
      <c r="DO55" s="477"/>
      <c r="DP55" s="477"/>
      <c r="DQ55" s="477"/>
      <c r="DR55" s="477"/>
      <c r="DS55" s="477"/>
      <c r="DT55" s="478"/>
      <c r="DU55" s="450"/>
      <c r="DV55" s="492"/>
      <c r="DW55" s="486"/>
      <c r="DX55" s="486"/>
      <c r="DY55" s="486"/>
      <c r="DZ55" s="486"/>
      <c r="EA55" s="486"/>
      <c r="EB55" s="486"/>
      <c r="EC55" s="486"/>
      <c r="ED55" s="486"/>
      <c r="EE55" s="487"/>
      <c r="EF55" s="454"/>
      <c r="EG55" s="454"/>
      <c r="EH55" s="454"/>
      <c r="EI55" s="454"/>
      <c r="EJ55" s="454"/>
      <c r="EK55" s="454"/>
      <c r="EL55" s="454"/>
      <c r="EM55" s="454"/>
      <c r="EN55" s="454"/>
      <c r="EO55" s="454"/>
      <c r="EP55" s="454"/>
      <c r="EQ55" s="454"/>
      <c r="ER55" s="454"/>
      <c r="ES55" s="454"/>
      <c r="ET55" s="454"/>
      <c r="EU55" s="581"/>
      <c r="EV55" s="581"/>
      <c r="EW55" s="581"/>
      <c r="EX55" s="581"/>
      <c r="EY55" s="581"/>
      <c r="EZ55" s="581"/>
      <c r="FA55" s="581"/>
      <c r="FB55" s="581"/>
      <c r="FC55" s="581"/>
      <c r="FD55" s="581"/>
      <c r="FE55" s="581"/>
    </row>
    <row r="56" spans="1:161">
      <c r="A56" s="450"/>
      <c r="B56" s="493">
        <f>B53</f>
        <v>0</v>
      </c>
      <c r="C56" s="499"/>
      <c r="D56" s="621"/>
      <c r="E56" s="486"/>
      <c r="F56" s="486"/>
      <c r="G56" s="486"/>
      <c r="H56" s="486"/>
      <c r="I56" s="486"/>
      <c r="J56" s="486"/>
      <c r="K56" s="486"/>
      <c r="L56" s="486"/>
      <c r="M56" s="486"/>
      <c r="N56" s="486"/>
      <c r="O56" s="486"/>
      <c r="P56" s="487"/>
      <c r="Q56" s="1068"/>
      <c r="R56" s="1068"/>
      <c r="S56" s="1068"/>
      <c r="T56" s="1068"/>
      <c r="U56" s="1068"/>
      <c r="V56" s="1068"/>
      <c r="W56" s="1068"/>
      <c r="X56" s="1068"/>
      <c r="Y56" s="1068"/>
      <c r="Z56" s="1068"/>
      <c r="AA56" s="1068"/>
      <c r="AB56" s="1069"/>
      <c r="AC56" s="486"/>
      <c r="AD56" s="486"/>
      <c r="AE56" s="486"/>
      <c r="AF56" s="486"/>
      <c r="AG56" s="486"/>
      <c r="AH56" s="486"/>
      <c r="AI56" s="486"/>
      <c r="AJ56" s="486"/>
      <c r="AK56" s="486"/>
      <c r="AL56" s="486"/>
      <c r="AM56" s="486"/>
      <c r="AN56" s="487"/>
      <c r="AO56" s="1111"/>
      <c r="AP56" s="1111"/>
      <c r="AQ56" s="1111"/>
      <c r="AR56" s="1111"/>
      <c r="AS56" s="1111"/>
      <c r="AT56" s="1111"/>
      <c r="AU56" s="1111"/>
      <c r="AV56" s="1111"/>
      <c r="AW56" s="1111"/>
      <c r="AX56" s="1111"/>
      <c r="AY56" s="1111"/>
      <c r="AZ56" s="1112"/>
      <c r="BA56" s="486"/>
      <c r="BB56" s="486"/>
      <c r="BC56" s="486"/>
      <c r="BD56" s="486"/>
      <c r="BE56" s="486"/>
      <c r="BF56" s="486"/>
      <c r="BG56" s="486"/>
      <c r="BH56" s="486"/>
      <c r="BI56" s="486"/>
      <c r="BJ56" s="486"/>
      <c r="BK56" s="486"/>
      <c r="BL56" s="487"/>
      <c r="BM56" s="486"/>
      <c r="BN56" s="486"/>
      <c r="BO56" s="486"/>
      <c r="BP56" s="486"/>
      <c r="BQ56" s="486"/>
      <c r="BR56" s="486"/>
      <c r="BS56" s="486"/>
      <c r="BT56" s="486"/>
      <c r="BU56" s="486"/>
      <c r="BV56" s="486"/>
      <c r="BW56" s="486"/>
      <c r="BX56" s="487"/>
      <c r="BY56" s="486"/>
      <c r="BZ56" s="486"/>
      <c r="CA56" s="486"/>
      <c r="CB56" s="486"/>
      <c r="CC56" s="486"/>
      <c r="CD56" s="486"/>
      <c r="CE56" s="486"/>
      <c r="CF56" s="486"/>
      <c r="CG56" s="486"/>
      <c r="CH56" s="486"/>
      <c r="CI56" s="486"/>
      <c r="CJ56" s="487"/>
      <c r="CK56" s="486"/>
      <c r="CL56" s="486"/>
      <c r="CM56" s="486"/>
      <c r="CN56" s="486"/>
      <c r="CO56" s="486"/>
      <c r="CP56" s="486"/>
      <c r="CQ56" s="486"/>
      <c r="CR56" s="486"/>
      <c r="CS56" s="486"/>
      <c r="CT56" s="486"/>
      <c r="CU56" s="486"/>
      <c r="CV56" s="487"/>
      <c r="CW56" s="486"/>
      <c r="CX56" s="486"/>
      <c r="CY56" s="486"/>
      <c r="CZ56" s="486"/>
      <c r="DA56" s="486"/>
      <c r="DB56" s="486"/>
      <c r="DC56" s="486"/>
      <c r="DD56" s="486"/>
      <c r="DE56" s="486"/>
      <c r="DF56" s="486"/>
      <c r="DG56" s="486"/>
      <c r="DH56" s="487"/>
      <c r="DI56" s="486"/>
      <c r="DJ56" s="486"/>
      <c r="DK56" s="486"/>
      <c r="DL56" s="486"/>
      <c r="DM56" s="486"/>
      <c r="DN56" s="486"/>
      <c r="DO56" s="486"/>
      <c r="DP56" s="486"/>
      <c r="DQ56" s="486"/>
      <c r="DR56" s="486"/>
      <c r="DS56" s="486"/>
      <c r="DT56" s="487"/>
      <c r="DU56" s="450"/>
      <c r="DV56" s="611">
        <f>DV59</f>
        <v>0</v>
      </c>
      <c r="DW56" s="542">
        <f>DW59</f>
        <v>0</v>
      </c>
      <c r="DX56" s="542">
        <f t="shared" ref="DX56:EE56" si="409">DX59</f>
        <v>0</v>
      </c>
      <c r="DY56" s="542">
        <f t="shared" si="409"/>
        <v>0</v>
      </c>
      <c r="DZ56" s="542">
        <f t="shared" si="409"/>
        <v>0</v>
      </c>
      <c r="EA56" s="542">
        <f t="shared" si="409"/>
        <v>0</v>
      </c>
      <c r="EB56" s="542">
        <f t="shared" si="409"/>
        <v>0</v>
      </c>
      <c r="EC56" s="542">
        <f t="shared" si="409"/>
        <v>0</v>
      </c>
      <c r="ED56" s="542">
        <f t="shared" si="409"/>
        <v>0</v>
      </c>
      <c r="EE56" s="543">
        <f t="shared" si="409"/>
        <v>0</v>
      </c>
      <c r="EF56" s="454"/>
      <c r="EG56" s="454"/>
      <c r="EH56" s="454"/>
      <c r="EI56" s="454"/>
      <c r="EJ56" s="454"/>
      <c r="EK56" s="454"/>
      <c r="EL56" s="454"/>
      <c r="EM56" s="454"/>
      <c r="EN56" s="454"/>
      <c r="EO56" s="454"/>
      <c r="EP56" s="454"/>
      <c r="EQ56" s="454"/>
      <c r="ER56" s="454"/>
      <c r="ES56" s="454"/>
      <c r="ET56" s="454"/>
      <c r="EU56" s="581"/>
      <c r="EV56" s="581"/>
      <c r="EW56" s="581"/>
      <c r="EX56" s="581"/>
      <c r="EY56" s="581"/>
      <c r="EZ56" s="581"/>
      <c r="FA56" s="581"/>
      <c r="FB56" s="581"/>
      <c r="FC56" s="581"/>
      <c r="FD56" s="581"/>
      <c r="FE56" s="581"/>
    </row>
    <row r="57" spans="1:161">
      <c r="A57" s="450"/>
      <c r="B57" s="490"/>
      <c r="C57" s="486"/>
      <c r="D57" s="486"/>
      <c r="E57" s="1163">
        <f>E45</f>
        <v>0</v>
      </c>
      <c r="F57" s="1163">
        <f t="shared" ref="F57:BQ57" si="410">F45</f>
        <v>0</v>
      </c>
      <c r="G57" s="1163">
        <f t="shared" si="410"/>
        <v>0</v>
      </c>
      <c r="H57" s="1163">
        <f t="shared" si="410"/>
        <v>0</v>
      </c>
      <c r="I57" s="1163">
        <f t="shared" si="410"/>
        <v>0</v>
      </c>
      <c r="J57" s="1163">
        <f t="shared" si="410"/>
        <v>0</v>
      </c>
      <c r="K57" s="1163">
        <f t="shared" si="410"/>
        <v>0</v>
      </c>
      <c r="L57" s="1163">
        <f t="shared" si="410"/>
        <v>0</v>
      </c>
      <c r="M57" s="1163">
        <f t="shared" si="410"/>
        <v>0</v>
      </c>
      <c r="N57" s="1163">
        <f t="shared" si="410"/>
        <v>0</v>
      </c>
      <c r="O57" s="1163">
        <f t="shared" si="410"/>
        <v>0</v>
      </c>
      <c r="P57" s="1163">
        <f t="shared" si="410"/>
        <v>0</v>
      </c>
      <c r="Q57" s="1163">
        <f t="shared" si="410"/>
        <v>1</v>
      </c>
      <c r="R57" s="1163">
        <f t="shared" si="410"/>
        <v>1</v>
      </c>
      <c r="S57" s="1163">
        <f t="shared" si="410"/>
        <v>1</v>
      </c>
      <c r="T57" s="1163">
        <f t="shared" si="410"/>
        <v>1</v>
      </c>
      <c r="U57" s="1163">
        <f t="shared" si="410"/>
        <v>1</v>
      </c>
      <c r="V57" s="1163">
        <f t="shared" si="410"/>
        <v>1</v>
      </c>
      <c r="W57" s="1163">
        <f t="shared" si="410"/>
        <v>1</v>
      </c>
      <c r="X57" s="1163">
        <f t="shared" si="410"/>
        <v>1</v>
      </c>
      <c r="Y57" s="1163">
        <f t="shared" si="410"/>
        <v>1</v>
      </c>
      <c r="Z57" s="1163">
        <f t="shared" si="410"/>
        <v>1</v>
      </c>
      <c r="AA57" s="1163">
        <f t="shared" si="410"/>
        <v>1</v>
      </c>
      <c r="AB57" s="1163">
        <f t="shared" si="410"/>
        <v>1</v>
      </c>
      <c r="AC57" s="1163">
        <f t="shared" si="410"/>
        <v>2</v>
      </c>
      <c r="AD57" s="1163">
        <f t="shared" si="410"/>
        <v>2</v>
      </c>
      <c r="AE57" s="1163">
        <f t="shared" si="410"/>
        <v>2</v>
      </c>
      <c r="AF57" s="1163">
        <f t="shared" si="410"/>
        <v>2</v>
      </c>
      <c r="AG57" s="1163">
        <f t="shared" si="410"/>
        <v>2</v>
      </c>
      <c r="AH57" s="1163">
        <f t="shared" si="410"/>
        <v>2</v>
      </c>
      <c r="AI57" s="1163">
        <f t="shared" si="410"/>
        <v>2</v>
      </c>
      <c r="AJ57" s="1163">
        <f t="shared" si="410"/>
        <v>2</v>
      </c>
      <c r="AK57" s="1163">
        <f t="shared" si="410"/>
        <v>2</v>
      </c>
      <c r="AL57" s="1163">
        <f t="shared" si="410"/>
        <v>2</v>
      </c>
      <c r="AM57" s="1163">
        <f t="shared" si="410"/>
        <v>2</v>
      </c>
      <c r="AN57" s="1163">
        <f t="shared" si="410"/>
        <v>2</v>
      </c>
      <c r="AO57" s="1163">
        <f t="shared" si="410"/>
        <v>3</v>
      </c>
      <c r="AP57" s="1163">
        <f t="shared" si="410"/>
        <v>3</v>
      </c>
      <c r="AQ57" s="1163">
        <f t="shared" si="410"/>
        <v>3</v>
      </c>
      <c r="AR57" s="1163">
        <f t="shared" si="410"/>
        <v>3</v>
      </c>
      <c r="AS57" s="1163">
        <f t="shared" si="410"/>
        <v>3</v>
      </c>
      <c r="AT57" s="1163">
        <f t="shared" si="410"/>
        <v>3</v>
      </c>
      <c r="AU57" s="1163">
        <f t="shared" si="410"/>
        <v>3</v>
      </c>
      <c r="AV57" s="1163">
        <f t="shared" si="410"/>
        <v>3</v>
      </c>
      <c r="AW57" s="1163">
        <f t="shared" si="410"/>
        <v>3</v>
      </c>
      <c r="AX57" s="1163">
        <f t="shared" si="410"/>
        <v>3</v>
      </c>
      <c r="AY57" s="1163">
        <f t="shared" si="410"/>
        <v>3</v>
      </c>
      <c r="AZ57" s="1163">
        <f t="shared" si="410"/>
        <v>3</v>
      </c>
      <c r="BA57" s="1163">
        <f t="shared" si="410"/>
        <v>4</v>
      </c>
      <c r="BB57" s="1163">
        <f t="shared" si="410"/>
        <v>4</v>
      </c>
      <c r="BC57" s="1163">
        <f t="shared" si="410"/>
        <v>4</v>
      </c>
      <c r="BD57" s="1163">
        <f t="shared" si="410"/>
        <v>4</v>
      </c>
      <c r="BE57" s="1163">
        <f t="shared" si="410"/>
        <v>4</v>
      </c>
      <c r="BF57" s="1163">
        <f t="shared" si="410"/>
        <v>4</v>
      </c>
      <c r="BG57" s="1163">
        <f t="shared" si="410"/>
        <v>4</v>
      </c>
      <c r="BH57" s="1163">
        <f t="shared" si="410"/>
        <v>4</v>
      </c>
      <c r="BI57" s="1163">
        <f t="shared" si="410"/>
        <v>4</v>
      </c>
      <c r="BJ57" s="1163">
        <f t="shared" si="410"/>
        <v>4</v>
      </c>
      <c r="BK57" s="1163">
        <f t="shared" si="410"/>
        <v>4</v>
      </c>
      <c r="BL57" s="1163">
        <f t="shared" si="410"/>
        <v>4</v>
      </c>
      <c r="BM57" s="1163">
        <f t="shared" si="410"/>
        <v>5</v>
      </c>
      <c r="BN57" s="1163">
        <f t="shared" si="410"/>
        <v>5</v>
      </c>
      <c r="BO57" s="1163">
        <f t="shared" si="410"/>
        <v>5</v>
      </c>
      <c r="BP57" s="1163">
        <f t="shared" si="410"/>
        <v>5</v>
      </c>
      <c r="BQ57" s="1163">
        <f t="shared" si="410"/>
        <v>5</v>
      </c>
      <c r="BR57" s="1163">
        <f t="shared" ref="BR57:DT57" si="411">BR45</f>
        <v>5</v>
      </c>
      <c r="BS57" s="1163">
        <f t="shared" si="411"/>
        <v>5</v>
      </c>
      <c r="BT57" s="1163">
        <f t="shared" si="411"/>
        <v>5</v>
      </c>
      <c r="BU57" s="1163">
        <f t="shared" si="411"/>
        <v>5</v>
      </c>
      <c r="BV57" s="1163">
        <f t="shared" si="411"/>
        <v>5</v>
      </c>
      <c r="BW57" s="1163">
        <f t="shared" si="411"/>
        <v>5</v>
      </c>
      <c r="BX57" s="1163">
        <f t="shared" si="411"/>
        <v>5</v>
      </c>
      <c r="BY57" s="1163">
        <f t="shared" si="411"/>
        <v>6</v>
      </c>
      <c r="BZ57" s="1163">
        <f t="shared" si="411"/>
        <v>6</v>
      </c>
      <c r="CA57" s="1163">
        <f t="shared" si="411"/>
        <v>6</v>
      </c>
      <c r="CB57" s="1163">
        <f t="shared" si="411"/>
        <v>6</v>
      </c>
      <c r="CC57" s="1163">
        <f t="shared" si="411"/>
        <v>6</v>
      </c>
      <c r="CD57" s="1163">
        <f t="shared" si="411"/>
        <v>6</v>
      </c>
      <c r="CE57" s="1163">
        <f t="shared" si="411"/>
        <v>6</v>
      </c>
      <c r="CF57" s="1163">
        <f t="shared" si="411"/>
        <v>6</v>
      </c>
      <c r="CG57" s="1163">
        <f t="shared" si="411"/>
        <v>6</v>
      </c>
      <c r="CH57" s="1163">
        <f t="shared" si="411"/>
        <v>6</v>
      </c>
      <c r="CI57" s="1163">
        <f t="shared" si="411"/>
        <v>6</v>
      </c>
      <c r="CJ57" s="1163">
        <f t="shared" si="411"/>
        <v>6</v>
      </c>
      <c r="CK57" s="1163">
        <f t="shared" si="411"/>
        <v>7</v>
      </c>
      <c r="CL57" s="1163">
        <f t="shared" si="411"/>
        <v>7</v>
      </c>
      <c r="CM57" s="1163">
        <f t="shared" si="411"/>
        <v>7</v>
      </c>
      <c r="CN57" s="1163">
        <f t="shared" si="411"/>
        <v>7</v>
      </c>
      <c r="CO57" s="1163">
        <f t="shared" si="411"/>
        <v>7</v>
      </c>
      <c r="CP57" s="1163">
        <f t="shared" si="411"/>
        <v>7</v>
      </c>
      <c r="CQ57" s="1163">
        <f t="shared" si="411"/>
        <v>7</v>
      </c>
      <c r="CR57" s="1163">
        <f t="shared" si="411"/>
        <v>7</v>
      </c>
      <c r="CS57" s="1163">
        <f t="shared" si="411"/>
        <v>7</v>
      </c>
      <c r="CT57" s="1163">
        <f t="shared" si="411"/>
        <v>7</v>
      </c>
      <c r="CU57" s="1163">
        <f t="shared" si="411"/>
        <v>7</v>
      </c>
      <c r="CV57" s="1163">
        <f t="shared" si="411"/>
        <v>7</v>
      </c>
      <c r="CW57" s="1163">
        <f t="shared" si="411"/>
        <v>8</v>
      </c>
      <c r="CX57" s="1163">
        <f t="shared" si="411"/>
        <v>8</v>
      </c>
      <c r="CY57" s="1163">
        <f t="shared" si="411"/>
        <v>8</v>
      </c>
      <c r="CZ57" s="1163">
        <f t="shared" si="411"/>
        <v>8</v>
      </c>
      <c r="DA57" s="1163">
        <f t="shared" si="411"/>
        <v>8</v>
      </c>
      <c r="DB57" s="1163">
        <f t="shared" si="411"/>
        <v>8</v>
      </c>
      <c r="DC57" s="1163">
        <f t="shared" si="411"/>
        <v>8</v>
      </c>
      <c r="DD57" s="1163">
        <f t="shared" si="411"/>
        <v>8</v>
      </c>
      <c r="DE57" s="1163">
        <f t="shared" si="411"/>
        <v>8</v>
      </c>
      <c r="DF57" s="1163">
        <f t="shared" si="411"/>
        <v>8</v>
      </c>
      <c r="DG57" s="1163">
        <f t="shared" si="411"/>
        <v>8</v>
      </c>
      <c r="DH57" s="1163">
        <f t="shared" si="411"/>
        <v>8</v>
      </c>
      <c r="DI57" s="1163">
        <f t="shared" si="411"/>
        <v>9</v>
      </c>
      <c r="DJ57" s="1163">
        <f t="shared" si="411"/>
        <v>9</v>
      </c>
      <c r="DK57" s="1163">
        <f t="shared" si="411"/>
        <v>9</v>
      </c>
      <c r="DL57" s="1163">
        <f t="shared" si="411"/>
        <v>9</v>
      </c>
      <c r="DM57" s="1163">
        <f t="shared" si="411"/>
        <v>9</v>
      </c>
      <c r="DN57" s="1163">
        <f t="shared" si="411"/>
        <v>9</v>
      </c>
      <c r="DO57" s="1163">
        <f t="shared" si="411"/>
        <v>9</v>
      </c>
      <c r="DP57" s="1163">
        <f t="shared" si="411"/>
        <v>9</v>
      </c>
      <c r="DQ57" s="1163">
        <f t="shared" si="411"/>
        <v>9</v>
      </c>
      <c r="DR57" s="1163">
        <f t="shared" si="411"/>
        <v>9</v>
      </c>
      <c r="DS57" s="1163">
        <f t="shared" si="411"/>
        <v>9</v>
      </c>
      <c r="DT57" s="1163">
        <f t="shared" si="411"/>
        <v>9</v>
      </c>
      <c r="DU57" s="450"/>
      <c r="DV57" s="539"/>
      <c r="DW57" s="540"/>
      <c r="DX57" s="540"/>
      <c r="DY57" s="540"/>
      <c r="DZ57" s="540"/>
      <c r="EA57" s="540"/>
      <c r="EB57" s="540"/>
      <c r="EC57" s="540"/>
      <c r="ED57" s="540"/>
      <c r="EE57" s="541"/>
      <c r="EF57" s="454"/>
      <c r="EG57" s="454"/>
      <c r="EH57" s="454"/>
      <c r="EI57" s="454"/>
      <c r="EJ57" s="454"/>
      <c r="EK57" s="454"/>
      <c r="EL57" s="454"/>
      <c r="EM57" s="454"/>
      <c r="EN57" s="454"/>
      <c r="EO57" s="454"/>
      <c r="EP57" s="454"/>
      <c r="EQ57" s="454"/>
      <c r="ER57" s="454"/>
      <c r="ES57" s="454"/>
      <c r="ET57" s="454"/>
      <c r="EU57" s="581"/>
      <c r="EV57" s="581"/>
      <c r="EW57" s="581"/>
      <c r="EX57" s="581"/>
      <c r="EY57" s="581"/>
      <c r="EZ57" s="581"/>
      <c r="FA57" s="581"/>
      <c r="FB57" s="581"/>
      <c r="FC57" s="581"/>
      <c r="FD57" s="581"/>
      <c r="FE57" s="581"/>
    </row>
    <row r="58" spans="1:161">
      <c r="A58" s="450"/>
      <c r="B58" s="490"/>
      <c r="C58" s="486"/>
      <c r="D58" s="498"/>
      <c r="E58" s="962" t="s">
        <v>431</v>
      </c>
      <c r="F58" s="962" t="s">
        <v>432</v>
      </c>
      <c r="G58" s="962" t="s">
        <v>433</v>
      </c>
      <c r="H58" s="962" t="s">
        <v>434</v>
      </c>
      <c r="I58" s="962" t="s">
        <v>267</v>
      </c>
      <c r="J58" s="962" t="s">
        <v>435</v>
      </c>
      <c r="K58" s="962" t="s">
        <v>436</v>
      </c>
      <c r="L58" s="962" t="s">
        <v>437</v>
      </c>
      <c r="M58" s="962" t="s">
        <v>438</v>
      </c>
      <c r="N58" s="962" t="s">
        <v>439</v>
      </c>
      <c r="O58" s="962" t="s">
        <v>440</v>
      </c>
      <c r="P58" s="963" t="s">
        <v>441</v>
      </c>
      <c r="Q58" s="1053" t="s">
        <v>431</v>
      </c>
      <c r="R58" s="1053" t="s">
        <v>432</v>
      </c>
      <c r="S58" s="1053" t="s">
        <v>433</v>
      </c>
      <c r="T58" s="1053" t="s">
        <v>434</v>
      </c>
      <c r="U58" s="1053" t="s">
        <v>267</v>
      </c>
      <c r="V58" s="1053" t="s">
        <v>435</v>
      </c>
      <c r="W58" s="1053" t="s">
        <v>436</v>
      </c>
      <c r="X58" s="1053" t="s">
        <v>437</v>
      </c>
      <c r="Y58" s="1053" t="s">
        <v>438</v>
      </c>
      <c r="Z58" s="1053" t="s">
        <v>439</v>
      </c>
      <c r="AA58" s="1053" t="s">
        <v>440</v>
      </c>
      <c r="AB58" s="1054" t="s">
        <v>441</v>
      </c>
      <c r="AC58" s="962" t="s">
        <v>431</v>
      </c>
      <c r="AD58" s="962" t="s">
        <v>432</v>
      </c>
      <c r="AE58" s="962" t="s">
        <v>433</v>
      </c>
      <c r="AF58" s="962" t="s">
        <v>434</v>
      </c>
      <c r="AG58" s="962" t="s">
        <v>267</v>
      </c>
      <c r="AH58" s="962" t="s">
        <v>435</v>
      </c>
      <c r="AI58" s="962" t="s">
        <v>436</v>
      </c>
      <c r="AJ58" s="962" t="s">
        <v>437</v>
      </c>
      <c r="AK58" s="962" t="s">
        <v>438</v>
      </c>
      <c r="AL58" s="962" t="s">
        <v>439</v>
      </c>
      <c r="AM58" s="962" t="s">
        <v>440</v>
      </c>
      <c r="AN58" s="963" t="s">
        <v>441</v>
      </c>
      <c r="AO58" s="1098" t="s">
        <v>431</v>
      </c>
      <c r="AP58" s="1098" t="s">
        <v>432</v>
      </c>
      <c r="AQ58" s="1098" t="s">
        <v>433</v>
      </c>
      <c r="AR58" s="1098" t="s">
        <v>434</v>
      </c>
      <c r="AS58" s="1098" t="s">
        <v>267</v>
      </c>
      <c r="AT58" s="1098" t="s">
        <v>435</v>
      </c>
      <c r="AU58" s="1098" t="s">
        <v>436</v>
      </c>
      <c r="AV58" s="1098" t="s">
        <v>437</v>
      </c>
      <c r="AW58" s="1098" t="s">
        <v>438</v>
      </c>
      <c r="AX58" s="1098" t="s">
        <v>439</v>
      </c>
      <c r="AY58" s="1098" t="s">
        <v>440</v>
      </c>
      <c r="AZ58" s="1099" t="s">
        <v>441</v>
      </c>
      <c r="BA58" s="962" t="s">
        <v>431</v>
      </c>
      <c r="BB58" s="962" t="s">
        <v>432</v>
      </c>
      <c r="BC58" s="962" t="s">
        <v>433</v>
      </c>
      <c r="BD58" s="962" t="s">
        <v>434</v>
      </c>
      <c r="BE58" s="962" t="s">
        <v>267</v>
      </c>
      <c r="BF58" s="962" t="s">
        <v>435</v>
      </c>
      <c r="BG58" s="962" t="s">
        <v>436</v>
      </c>
      <c r="BH58" s="962" t="s">
        <v>437</v>
      </c>
      <c r="BI58" s="962" t="s">
        <v>438</v>
      </c>
      <c r="BJ58" s="962" t="s">
        <v>439</v>
      </c>
      <c r="BK58" s="962" t="s">
        <v>440</v>
      </c>
      <c r="BL58" s="963" t="s">
        <v>441</v>
      </c>
      <c r="BM58" s="962" t="s">
        <v>431</v>
      </c>
      <c r="BN58" s="962" t="s">
        <v>432</v>
      </c>
      <c r="BO58" s="962" t="s">
        <v>433</v>
      </c>
      <c r="BP58" s="962" t="s">
        <v>434</v>
      </c>
      <c r="BQ58" s="962" t="s">
        <v>267</v>
      </c>
      <c r="BR58" s="962" t="s">
        <v>435</v>
      </c>
      <c r="BS58" s="962" t="s">
        <v>436</v>
      </c>
      <c r="BT58" s="962" t="s">
        <v>437</v>
      </c>
      <c r="BU58" s="962" t="s">
        <v>438</v>
      </c>
      <c r="BV58" s="962" t="s">
        <v>439</v>
      </c>
      <c r="BW58" s="962" t="s">
        <v>440</v>
      </c>
      <c r="BX58" s="963" t="s">
        <v>441</v>
      </c>
      <c r="BY58" s="962" t="s">
        <v>431</v>
      </c>
      <c r="BZ58" s="962" t="s">
        <v>432</v>
      </c>
      <c r="CA58" s="962" t="s">
        <v>433</v>
      </c>
      <c r="CB58" s="962" t="s">
        <v>434</v>
      </c>
      <c r="CC58" s="962" t="s">
        <v>267</v>
      </c>
      <c r="CD58" s="962" t="s">
        <v>435</v>
      </c>
      <c r="CE58" s="962" t="s">
        <v>436</v>
      </c>
      <c r="CF58" s="962" t="s">
        <v>437</v>
      </c>
      <c r="CG58" s="962" t="s">
        <v>438</v>
      </c>
      <c r="CH58" s="962" t="s">
        <v>439</v>
      </c>
      <c r="CI58" s="962" t="s">
        <v>440</v>
      </c>
      <c r="CJ58" s="963" t="s">
        <v>441</v>
      </c>
      <c r="CK58" s="962" t="s">
        <v>431</v>
      </c>
      <c r="CL58" s="962" t="s">
        <v>432</v>
      </c>
      <c r="CM58" s="962" t="s">
        <v>433</v>
      </c>
      <c r="CN58" s="962" t="s">
        <v>434</v>
      </c>
      <c r="CO58" s="962" t="s">
        <v>267</v>
      </c>
      <c r="CP58" s="962" t="s">
        <v>435</v>
      </c>
      <c r="CQ58" s="962" t="s">
        <v>436</v>
      </c>
      <c r="CR58" s="962" t="s">
        <v>437</v>
      </c>
      <c r="CS58" s="962" t="s">
        <v>438</v>
      </c>
      <c r="CT58" s="962" t="s">
        <v>439</v>
      </c>
      <c r="CU58" s="962" t="s">
        <v>440</v>
      </c>
      <c r="CV58" s="963" t="s">
        <v>441</v>
      </c>
      <c r="CW58" s="962" t="s">
        <v>431</v>
      </c>
      <c r="CX58" s="962" t="s">
        <v>432</v>
      </c>
      <c r="CY58" s="962" t="s">
        <v>433</v>
      </c>
      <c r="CZ58" s="962" t="s">
        <v>434</v>
      </c>
      <c r="DA58" s="962" t="s">
        <v>267</v>
      </c>
      <c r="DB58" s="962" t="s">
        <v>435</v>
      </c>
      <c r="DC58" s="962" t="s">
        <v>436</v>
      </c>
      <c r="DD58" s="962" t="s">
        <v>437</v>
      </c>
      <c r="DE58" s="962" t="s">
        <v>438</v>
      </c>
      <c r="DF58" s="962" t="s">
        <v>439</v>
      </c>
      <c r="DG58" s="962" t="s">
        <v>440</v>
      </c>
      <c r="DH58" s="963" t="s">
        <v>441</v>
      </c>
      <c r="DI58" s="962" t="s">
        <v>431</v>
      </c>
      <c r="DJ58" s="962" t="s">
        <v>432</v>
      </c>
      <c r="DK58" s="962" t="s">
        <v>433</v>
      </c>
      <c r="DL58" s="962" t="s">
        <v>434</v>
      </c>
      <c r="DM58" s="962" t="s">
        <v>267</v>
      </c>
      <c r="DN58" s="962" t="s">
        <v>435</v>
      </c>
      <c r="DO58" s="962" t="s">
        <v>436</v>
      </c>
      <c r="DP58" s="962" t="s">
        <v>437</v>
      </c>
      <c r="DQ58" s="962" t="s">
        <v>438</v>
      </c>
      <c r="DR58" s="962" t="s">
        <v>439</v>
      </c>
      <c r="DS58" s="962" t="s">
        <v>440</v>
      </c>
      <c r="DT58" s="963" t="s">
        <v>441</v>
      </c>
      <c r="DU58" s="450"/>
      <c r="DV58" s="539"/>
      <c r="DW58" s="540"/>
      <c r="DX58" s="540"/>
      <c r="DY58" s="540"/>
      <c r="DZ58" s="540"/>
      <c r="EA58" s="540"/>
      <c r="EB58" s="540"/>
      <c r="EC58" s="540"/>
      <c r="ED58" s="540"/>
      <c r="EE58" s="541"/>
      <c r="EF58" s="454"/>
      <c r="EG58" s="454"/>
      <c r="EH58" s="454"/>
      <c r="EI58" s="454"/>
      <c r="EJ58" s="454"/>
      <c r="EK58" s="454"/>
      <c r="EL58" s="454"/>
      <c r="EM58" s="454"/>
      <c r="EN58" s="454"/>
      <c r="EO58" s="454"/>
      <c r="EP58" s="454"/>
      <c r="EQ58" s="454"/>
      <c r="ER58" s="454"/>
      <c r="ES58" s="454"/>
      <c r="ET58" s="454"/>
      <c r="EU58" s="581"/>
      <c r="EV58" s="581"/>
      <c r="EW58" s="581"/>
      <c r="EX58" s="581"/>
      <c r="EY58" s="581"/>
      <c r="EZ58" s="581"/>
      <c r="FA58" s="581"/>
      <c r="FB58" s="581"/>
      <c r="FC58" s="581"/>
      <c r="FD58" s="581"/>
      <c r="FE58" s="581"/>
    </row>
    <row r="59" spans="1:161">
      <c r="A59" s="450"/>
      <c r="B59" s="490">
        <f>B56</f>
        <v>0</v>
      </c>
      <c r="C59" s="598" t="s">
        <v>421</v>
      </c>
      <c r="D59" s="486"/>
      <c r="E59" s="500">
        <f>-IS!J64</f>
        <v>0</v>
      </c>
      <c r="F59" s="500">
        <f>-IS!K64</f>
        <v>0</v>
      </c>
      <c r="G59" s="500">
        <f>-IS!L64</f>
        <v>0</v>
      </c>
      <c r="H59" s="500">
        <f>-IS!M64</f>
        <v>0</v>
      </c>
      <c r="I59" s="500">
        <f>-IS!N64</f>
        <v>0</v>
      </c>
      <c r="J59" s="500">
        <f>-IS!O64</f>
        <v>0</v>
      </c>
      <c r="K59" s="500">
        <f>-IS!P64</f>
        <v>0</v>
      </c>
      <c r="L59" s="500">
        <f>-IS!Q64</f>
        <v>0</v>
      </c>
      <c r="M59" s="500">
        <f>-IS!R64</f>
        <v>0</v>
      </c>
      <c r="N59" s="500">
        <f>-IS!S64</f>
        <v>0</v>
      </c>
      <c r="O59" s="500">
        <f>-IS!T64</f>
        <v>0</v>
      </c>
      <c r="P59" s="501">
        <f>-IS!U64</f>
        <v>0</v>
      </c>
      <c r="Q59" s="1055">
        <f>-IS!V64</f>
        <v>0</v>
      </c>
      <c r="R59" s="1055">
        <f>-IS!W64</f>
        <v>0</v>
      </c>
      <c r="S59" s="1055">
        <f>-IS!X64</f>
        <v>0</v>
      </c>
      <c r="T59" s="1055">
        <f>-IS!Y64</f>
        <v>0</v>
      </c>
      <c r="U59" s="1055">
        <f>-IS!Z64</f>
        <v>0</v>
      </c>
      <c r="V59" s="1055">
        <f>-IS!AA64</f>
        <v>0</v>
      </c>
      <c r="W59" s="1055">
        <f>-IS!AB64</f>
        <v>0</v>
      </c>
      <c r="X59" s="1055">
        <f>-IS!AC64</f>
        <v>0</v>
      </c>
      <c r="Y59" s="1055">
        <f>-IS!AD64</f>
        <v>0</v>
      </c>
      <c r="Z59" s="1055">
        <f>-IS!AE64</f>
        <v>0</v>
      </c>
      <c r="AA59" s="1055">
        <f>-IS!AF64</f>
        <v>0</v>
      </c>
      <c r="AB59" s="1056">
        <f>-IS!AG64</f>
        <v>0</v>
      </c>
      <c r="AC59" s="500">
        <f>-IS!AH64</f>
        <v>0</v>
      </c>
      <c r="AD59" s="500">
        <f>-IS!AI64</f>
        <v>0</v>
      </c>
      <c r="AE59" s="500">
        <f>-IS!AJ64</f>
        <v>0</v>
      </c>
      <c r="AF59" s="500">
        <f>-IS!AK64</f>
        <v>0</v>
      </c>
      <c r="AG59" s="500">
        <f>-IS!AL64</f>
        <v>0</v>
      </c>
      <c r="AH59" s="500">
        <f>-IS!AM64</f>
        <v>0</v>
      </c>
      <c r="AI59" s="500">
        <f>-IS!AN64</f>
        <v>0</v>
      </c>
      <c r="AJ59" s="500">
        <f>-IS!AO64</f>
        <v>0</v>
      </c>
      <c r="AK59" s="500">
        <f>-IS!AP64</f>
        <v>0</v>
      </c>
      <c r="AL59" s="500">
        <f>-IS!AQ64</f>
        <v>0</v>
      </c>
      <c r="AM59" s="500">
        <f>-IS!AR64</f>
        <v>0</v>
      </c>
      <c r="AN59" s="501">
        <f>-IS!AS64</f>
        <v>0</v>
      </c>
      <c r="AO59" s="1114">
        <f>-IS!AT64</f>
        <v>0</v>
      </c>
      <c r="AP59" s="1114">
        <f>-IS!AU64</f>
        <v>0</v>
      </c>
      <c r="AQ59" s="1114">
        <f>-IS!AV64</f>
        <v>0</v>
      </c>
      <c r="AR59" s="1114">
        <f>-IS!AW64</f>
        <v>0</v>
      </c>
      <c r="AS59" s="1114">
        <f>-IS!AX64</f>
        <v>0</v>
      </c>
      <c r="AT59" s="1114">
        <f>-IS!AY64</f>
        <v>0</v>
      </c>
      <c r="AU59" s="1114">
        <f>-IS!AZ64</f>
        <v>0</v>
      </c>
      <c r="AV59" s="1114">
        <f>-IS!BA64</f>
        <v>0</v>
      </c>
      <c r="AW59" s="1114">
        <f>-IS!BB64</f>
        <v>0</v>
      </c>
      <c r="AX59" s="1114">
        <f>-IS!BC64</f>
        <v>0</v>
      </c>
      <c r="AY59" s="1114">
        <f>-IS!BD64</f>
        <v>0</v>
      </c>
      <c r="AZ59" s="1115">
        <f>-IS!BE64</f>
        <v>0</v>
      </c>
      <c r="BA59" s="500">
        <f>-IS!BF64</f>
        <v>0</v>
      </c>
      <c r="BB59" s="500">
        <f>-IS!BG64</f>
        <v>0</v>
      </c>
      <c r="BC59" s="500">
        <f>-IS!BH64</f>
        <v>0</v>
      </c>
      <c r="BD59" s="500">
        <f>-IS!BI64</f>
        <v>0</v>
      </c>
      <c r="BE59" s="500">
        <f>-IS!BJ64</f>
        <v>0</v>
      </c>
      <c r="BF59" s="500">
        <f>-IS!BK64</f>
        <v>0</v>
      </c>
      <c r="BG59" s="500">
        <f>-IS!BL64</f>
        <v>0</v>
      </c>
      <c r="BH59" s="500">
        <f>-IS!BM64</f>
        <v>0</v>
      </c>
      <c r="BI59" s="500">
        <f>-IS!BN64</f>
        <v>0</v>
      </c>
      <c r="BJ59" s="500">
        <f>-IS!BO64</f>
        <v>0</v>
      </c>
      <c r="BK59" s="500">
        <f>-IS!BP64</f>
        <v>0</v>
      </c>
      <c r="BL59" s="501">
        <f>-IS!BQ64</f>
        <v>0</v>
      </c>
      <c r="BM59" s="500">
        <f>-IS!BR64</f>
        <v>0</v>
      </c>
      <c r="BN59" s="500">
        <f>-IS!BS64</f>
        <v>0</v>
      </c>
      <c r="BO59" s="500">
        <f>-IS!BT64</f>
        <v>0</v>
      </c>
      <c r="BP59" s="500">
        <f>-IS!BU64</f>
        <v>0</v>
      </c>
      <c r="BQ59" s="500">
        <f>-IS!BV64</f>
        <v>0</v>
      </c>
      <c r="BR59" s="500">
        <f>-IS!BW64</f>
        <v>0</v>
      </c>
      <c r="BS59" s="500">
        <f>-IS!BX64</f>
        <v>0</v>
      </c>
      <c r="BT59" s="500">
        <f>-IS!BY64</f>
        <v>0</v>
      </c>
      <c r="BU59" s="500">
        <f>-IS!BZ64</f>
        <v>0</v>
      </c>
      <c r="BV59" s="500">
        <f>-IS!CA64</f>
        <v>0</v>
      </c>
      <c r="BW59" s="500">
        <f>-IS!CB64</f>
        <v>0</v>
      </c>
      <c r="BX59" s="501">
        <f>-IS!CC64</f>
        <v>0</v>
      </c>
      <c r="BY59" s="500">
        <f>-IS!CD64</f>
        <v>0</v>
      </c>
      <c r="BZ59" s="500">
        <f>-IS!CE64</f>
        <v>0</v>
      </c>
      <c r="CA59" s="500">
        <f>-IS!CF64</f>
        <v>0</v>
      </c>
      <c r="CB59" s="500">
        <f>-IS!CG64</f>
        <v>0</v>
      </c>
      <c r="CC59" s="500">
        <f>-IS!CH64</f>
        <v>0</v>
      </c>
      <c r="CD59" s="500">
        <f>-IS!CI64</f>
        <v>0</v>
      </c>
      <c r="CE59" s="500">
        <f>-IS!CJ64</f>
        <v>0</v>
      </c>
      <c r="CF59" s="500">
        <f>-IS!CK64</f>
        <v>0</v>
      </c>
      <c r="CG59" s="500">
        <f>-IS!CL64</f>
        <v>0</v>
      </c>
      <c r="CH59" s="500">
        <f>-IS!CM64</f>
        <v>0</v>
      </c>
      <c r="CI59" s="500">
        <f>-IS!CN64</f>
        <v>0</v>
      </c>
      <c r="CJ59" s="501">
        <f>-IS!CO64</f>
        <v>0</v>
      </c>
      <c r="CK59" s="500">
        <f>-IS!CP64</f>
        <v>0</v>
      </c>
      <c r="CL59" s="500">
        <f>-IS!CQ64</f>
        <v>0</v>
      </c>
      <c r="CM59" s="500">
        <f>-IS!CR64</f>
        <v>0</v>
      </c>
      <c r="CN59" s="500">
        <f>-IS!CS64</f>
        <v>0</v>
      </c>
      <c r="CO59" s="500">
        <f>-IS!CT64</f>
        <v>0</v>
      </c>
      <c r="CP59" s="500">
        <f>-IS!CU64</f>
        <v>0</v>
      </c>
      <c r="CQ59" s="500">
        <f>-IS!CV64</f>
        <v>0</v>
      </c>
      <c r="CR59" s="500">
        <f>-IS!CW64</f>
        <v>0</v>
      </c>
      <c r="CS59" s="500">
        <f>-IS!CX64</f>
        <v>0</v>
      </c>
      <c r="CT59" s="500">
        <f>-IS!CY64</f>
        <v>0</v>
      </c>
      <c r="CU59" s="500">
        <f>-IS!CZ64</f>
        <v>0</v>
      </c>
      <c r="CV59" s="501">
        <f>-IS!DA64</f>
        <v>0</v>
      </c>
      <c r="CW59" s="500">
        <f>-IS!DB64</f>
        <v>0</v>
      </c>
      <c r="CX59" s="500">
        <f>-IS!DC64</f>
        <v>0</v>
      </c>
      <c r="CY59" s="500">
        <f>-IS!DD64</f>
        <v>0</v>
      </c>
      <c r="CZ59" s="500">
        <f>-IS!DE64</f>
        <v>0</v>
      </c>
      <c r="DA59" s="500">
        <f>-IS!DF64</f>
        <v>0</v>
      </c>
      <c r="DB59" s="500">
        <f>-IS!DG64</f>
        <v>0</v>
      </c>
      <c r="DC59" s="500">
        <f>-IS!DH64</f>
        <v>0</v>
      </c>
      <c r="DD59" s="500">
        <f>-IS!DI64</f>
        <v>0</v>
      </c>
      <c r="DE59" s="500">
        <f>-IS!DJ64</f>
        <v>0</v>
      </c>
      <c r="DF59" s="500">
        <f>-IS!DK64</f>
        <v>0</v>
      </c>
      <c r="DG59" s="500">
        <f>-IS!DL64</f>
        <v>0</v>
      </c>
      <c r="DH59" s="501">
        <f>-IS!DM64</f>
        <v>0</v>
      </c>
      <c r="DI59" s="500">
        <f>-IS!DN64</f>
        <v>0</v>
      </c>
      <c r="DJ59" s="500">
        <f>-IS!DO64</f>
        <v>0</v>
      </c>
      <c r="DK59" s="500">
        <f>-IS!DP64</f>
        <v>0</v>
      </c>
      <c r="DL59" s="500">
        <f>-IS!DQ64</f>
        <v>0</v>
      </c>
      <c r="DM59" s="500">
        <f>-IS!DR64</f>
        <v>0</v>
      </c>
      <c r="DN59" s="500">
        <f>-IS!DS64</f>
        <v>0</v>
      </c>
      <c r="DO59" s="500">
        <f>-IS!DT64</f>
        <v>0</v>
      </c>
      <c r="DP59" s="500">
        <f>-IS!DU64</f>
        <v>0</v>
      </c>
      <c r="DQ59" s="500">
        <f>-IS!DV64</f>
        <v>0</v>
      </c>
      <c r="DR59" s="500">
        <f>-IS!DW64</f>
        <v>0</v>
      </c>
      <c r="DS59" s="500">
        <f>-IS!DX64</f>
        <v>0</v>
      </c>
      <c r="DT59" s="501">
        <f>-IS!DY64</f>
        <v>0</v>
      </c>
      <c r="DU59" s="619"/>
      <c r="DV59" s="601">
        <f>SUM(E59:P59)</f>
        <v>0</v>
      </c>
      <c r="DW59" s="596">
        <f>-SUM(IS!$V$64:$AG$64)</f>
        <v>0</v>
      </c>
      <c r="DX59" s="596">
        <f>-SUM(IS!$AH$64:$AS$64)</f>
        <v>0</v>
      </c>
      <c r="DY59" s="596">
        <f>-SUM(IS!$AT$64:$BE$64)</f>
        <v>0</v>
      </c>
      <c r="DZ59" s="596">
        <f>-SUM(IS!$BF$64:$BQ$64)</f>
        <v>0</v>
      </c>
      <c r="EA59" s="596">
        <f>-SUM(IS!$BR$64:$CC$64)</f>
        <v>0</v>
      </c>
      <c r="EB59" s="596">
        <f>-SUM(IS!$CD$64:$CO$64)</f>
        <v>0</v>
      </c>
      <c r="EC59" s="596">
        <f>-SUM(IS!$CP$64:$DA$64)</f>
        <v>0</v>
      </c>
      <c r="ED59" s="596">
        <f>-SUM(IS!$DB$64:$DM$64)</f>
        <v>0</v>
      </c>
      <c r="EE59" s="596">
        <f>-SUM(IS!$DN$64:$DY$64)</f>
        <v>0</v>
      </c>
      <c r="EF59" s="454" t="s">
        <v>422</v>
      </c>
      <c r="EG59" s="454"/>
      <c r="EH59" s="454"/>
      <c r="EI59" s="454"/>
      <c r="EJ59" s="454"/>
      <c r="EK59" s="454"/>
      <c r="EL59" s="454"/>
      <c r="EM59" s="454"/>
      <c r="EN59" s="454"/>
      <c r="EO59" s="454"/>
      <c r="EP59" s="454"/>
      <c r="EQ59" s="454"/>
      <c r="ER59" s="454"/>
      <c r="ES59" s="454"/>
      <c r="ET59" s="454"/>
      <c r="EU59" s="581"/>
      <c r="EV59" s="581"/>
      <c r="EW59" s="581"/>
      <c r="EX59" s="581"/>
      <c r="EY59" s="581"/>
      <c r="EZ59" s="581"/>
      <c r="FA59" s="581"/>
      <c r="FB59" s="581"/>
      <c r="FC59" s="581"/>
      <c r="FD59" s="581"/>
      <c r="FE59" s="581"/>
    </row>
    <row r="60" spans="1:161">
      <c r="A60" s="450"/>
      <c r="B60" s="490"/>
      <c r="C60" s="486"/>
      <c r="D60" s="486"/>
      <c r="E60" s="612"/>
      <c r="F60" s="612"/>
      <c r="G60" s="612"/>
      <c r="H60" s="612"/>
      <c r="I60" s="612"/>
      <c r="J60" s="612"/>
      <c r="K60" s="612"/>
      <c r="L60" s="612"/>
      <c r="M60" s="612"/>
      <c r="N60" s="612"/>
      <c r="O60" s="612"/>
      <c r="P60" s="613"/>
      <c r="Q60" s="1057"/>
      <c r="R60" s="1057"/>
      <c r="S60" s="1057"/>
      <c r="T60" s="1057"/>
      <c r="U60" s="1057"/>
      <c r="V60" s="1057"/>
      <c r="W60" s="1057"/>
      <c r="X60" s="1057"/>
      <c r="Y60" s="1057"/>
      <c r="Z60" s="1057"/>
      <c r="AA60" s="1057"/>
      <c r="AB60" s="1058"/>
      <c r="AC60" s="612"/>
      <c r="AD60" s="612"/>
      <c r="AE60" s="612"/>
      <c r="AF60" s="612"/>
      <c r="AG60" s="612"/>
      <c r="AH60" s="612"/>
      <c r="AI60" s="612"/>
      <c r="AJ60" s="612"/>
      <c r="AK60" s="612"/>
      <c r="AL60" s="612"/>
      <c r="AM60" s="612"/>
      <c r="AN60" s="613"/>
      <c r="AO60" s="1116"/>
      <c r="AP60" s="1116"/>
      <c r="AQ60" s="1116"/>
      <c r="AR60" s="1116"/>
      <c r="AS60" s="1116"/>
      <c r="AT60" s="1116"/>
      <c r="AU60" s="1116"/>
      <c r="AV60" s="1116"/>
      <c r="AW60" s="1116"/>
      <c r="AX60" s="1116"/>
      <c r="AY60" s="1116"/>
      <c r="AZ60" s="1117"/>
      <c r="BA60" s="612"/>
      <c r="BB60" s="612"/>
      <c r="BC60" s="612"/>
      <c r="BD60" s="612"/>
      <c r="BE60" s="612"/>
      <c r="BF60" s="612"/>
      <c r="BG60" s="612"/>
      <c r="BH60" s="612"/>
      <c r="BI60" s="612"/>
      <c r="BJ60" s="612"/>
      <c r="BK60" s="612"/>
      <c r="BL60" s="613"/>
      <c r="BM60" s="612"/>
      <c r="BN60" s="612"/>
      <c r="BO60" s="612"/>
      <c r="BP60" s="612"/>
      <c r="BQ60" s="612"/>
      <c r="BR60" s="612"/>
      <c r="BS60" s="612"/>
      <c r="BT60" s="612"/>
      <c r="BU60" s="612"/>
      <c r="BV60" s="612"/>
      <c r="BW60" s="612"/>
      <c r="BX60" s="613"/>
      <c r="BY60" s="612"/>
      <c r="BZ60" s="612"/>
      <c r="CA60" s="612"/>
      <c r="CB60" s="612"/>
      <c r="CC60" s="612"/>
      <c r="CD60" s="612"/>
      <c r="CE60" s="612"/>
      <c r="CF60" s="612"/>
      <c r="CG60" s="612"/>
      <c r="CH60" s="612"/>
      <c r="CI60" s="612"/>
      <c r="CJ60" s="613"/>
      <c r="CK60" s="612"/>
      <c r="CL60" s="612"/>
      <c r="CM60" s="612"/>
      <c r="CN60" s="612"/>
      <c r="CO60" s="612"/>
      <c r="CP60" s="612"/>
      <c r="CQ60" s="612"/>
      <c r="CR60" s="612"/>
      <c r="CS60" s="612"/>
      <c r="CT60" s="612"/>
      <c r="CU60" s="612"/>
      <c r="CV60" s="613"/>
      <c r="CW60" s="612"/>
      <c r="CX60" s="612"/>
      <c r="CY60" s="612"/>
      <c r="CZ60" s="612"/>
      <c r="DA60" s="612"/>
      <c r="DB60" s="612"/>
      <c r="DC60" s="612"/>
      <c r="DD60" s="612"/>
      <c r="DE60" s="612"/>
      <c r="DF60" s="612"/>
      <c r="DG60" s="612"/>
      <c r="DH60" s="613"/>
      <c r="DI60" s="612"/>
      <c r="DJ60" s="612"/>
      <c r="DK60" s="612"/>
      <c r="DL60" s="612"/>
      <c r="DM60" s="612"/>
      <c r="DN60" s="612"/>
      <c r="DO60" s="612"/>
      <c r="DP60" s="612"/>
      <c r="DQ60" s="612"/>
      <c r="DR60" s="612"/>
      <c r="DS60" s="612"/>
      <c r="DT60" s="613"/>
      <c r="DU60" s="619"/>
      <c r="DV60" s="539"/>
      <c r="DW60" s="540"/>
      <c r="DX60" s="540"/>
      <c r="DY60" s="540"/>
      <c r="DZ60" s="540"/>
      <c r="EA60" s="540"/>
      <c r="EB60" s="540"/>
      <c r="EC60" s="540"/>
      <c r="ED60" s="540"/>
      <c r="EE60" s="541"/>
      <c r="EF60" s="454"/>
      <c r="EG60" s="454"/>
      <c r="EH60" s="454"/>
      <c r="EI60" s="454"/>
      <c r="EJ60" s="454"/>
      <c r="EK60" s="454"/>
      <c r="EL60" s="454"/>
      <c r="EM60" s="454"/>
      <c r="EN60" s="454"/>
      <c r="EO60" s="454"/>
      <c r="EP60" s="454"/>
      <c r="EQ60" s="454"/>
      <c r="ER60" s="454"/>
      <c r="ES60" s="454"/>
      <c r="ET60" s="454"/>
      <c r="EU60" s="581"/>
      <c r="EV60" s="581"/>
      <c r="EW60" s="581"/>
      <c r="EX60" s="581"/>
      <c r="EY60" s="581"/>
      <c r="EZ60" s="581"/>
      <c r="FA60" s="581"/>
      <c r="FB60" s="581"/>
      <c r="FC60" s="581"/>
      <c r="FD60" s="581"/>
      <c r="FE60" s="581"/>
    </row>
    <row r="61" spans="1:161">
      <c r="A61" s="450"/>
      <c r="B61" s="490">
        <f>B59</f>
        <v>0</v>
      </c>
      <c r="C61" s="598" t="s">
        <v>423</v>
      </c>
      <c r="D61" s="486"/>
      <c r="E61" s="614">
        <v>0</v>
      </c>
      <c r="F61" s="614">
        <f>E63</f>
        <v>0</v>
      </c>
      <c r="G61" s="614">
        <f t="shared" ref="G61:P61" si="412">F63</f>
        <v>0</v>
      </c>
      <c r="H61" s="614">
        <f t="shared" si="412"/>
        <v>0</v>
      </c>
      <c r="I61" s="614">
        <f t="shared" si="412"/>
        <v>0</v>
      </c>
      <c r="J61" s="614">
        <f t="shared" si="412"/>
        <v>0</v>
      </c>
      <c r="K61" s="614">
        <f t="shared" si="412"/>
        <v>0</v>
      </c>
      <c r="L61" s="614">
        <f t="shared" si="412"/>
        <v>0</v>
      </c>
      <c r="M61" s="614">
        <f t="shared" si="412"/>
        <v>0</v>
      </c>
      <c r="N61" s="614">
        <f t="shared" si="412"/>
        <v>0</v>
      </c>
      <c r="O61" s="614">
        <f t="shared" si="412"/>
        <v>0</v>
      </c>
      <c r="P61" s="615">
        <f t="shared" si="412"/>
        <v>0</v>
      </c>
      <c r="Q61" s="1059">
        <f>P63</f>
        <v>0</v>
      </c>
      <c r="R61" s="1059">
        <f>Q63</f>
        <v>0</v>
      </c>
      <c r="S61" s="1059">
        <f t="shared" ref="S61" si="413">R63</f>
        <v>0</v>
      </c>
      <c r="T61" s="1059">
        <f t="shared" ref="T61" si="414">S63</f>
        <v>0</v>
      </c>
      <c r="U61" s="1059">
        <f t="shared" ref="U61" si="415">T63</f>
        <v>0</v>
      </c>
      <c r="V61" s="1059">
        <f t="shared" ref="V61" si="416">U63</f>
        <v>0</v>
      </c>
      <c r="W61" s="1059">
        <f t="shared" ref="W61" si="417">V63</f>
        <v>0</v>
      </c>
      <c r="X61" s="1059">
        <f t="shared" ref="X61" si="418">W63</f>
        <v>0</v>
      </c>
      <c r="Y61" s="1059">
        <f t="shared" ref="Y61" si="419">X63</f>
        <v>0</v>
      </c>
      <c r="Z61" s="1059">
        <f t="shared" ref="Z61" si="420">Y63</f>
        <v>0</v>
      </c>
      <c r="AA61" s="1059">
        <f t="shared" ref="AA61" si="421">Z63</f>
        <v>0</v>
      </c>
      <c r="AB61" s="1060">
        <f t="shared" ref="AB61" si="422">AA63</f>
        <v>0</v>
      </c>
      <c r="AC61" s="614">
        <f>AB63</f>
        <v>0</v>
      </c>
      <c r="AD61" s="614">
        <f>AC63</f>
        <v>0</v>
      </c>
      <c r="AE61" s="614">
        <f t="shared" ref="AE61" si="423">AD63</f>
        <v>0</v>
      </c>
      <c r="AF61" s="614">
        <f t="shared" ref="AF61" si="424">AE63</f>
        <v>0</v>
      </c>
      <c r="AG61" s="614">
        <f t="shared" ref="AG61" si="425">AF63</f>
        <v>0</v>
      </c>
      <c r="AH61" s="614">
        <f t="shared" ref="AH61" si="426">AG63</f>
        <v>0</v>
      </c>
      <c r="AI61" s="614">
        <f t="shared" ref="AI61" si="427">AH63</f>
        <v>0</v>
      </c>
      <c r="AJ61" s="614">
        <f t="shared" ref="AJ61" si="428">AI63</f>
        <v>0</v>
      </c>
      <c r="AK61" s="614">
        <f t="shared" ref="AK61" si="429">AJ63</f>
        <v>0</v>
      </c>
      <c r="AL61" s="614">
        <f t="shared" ref="AL61" si="430">AK63</f>
        <v>0</v>
      </c>
      <c r="AM61" s="614">
        <f t="shared" ref="AM61" si="431">AL63</f>
        <v>0</v>
      </c>
      <c r="AN61" s="615">
        <f t="shared" ref="AN61" si="432">AM63</f>
        <v>0</v>
      </c>
      <c r="AO61" s="1118">
        <f>AN63</f>
        <v>0</v>
      </c>
      <c r="AP61" s="1118">
        <f>AO63</f>
        <v>0</v>
      </c>
      <c r="AQ61" s="1118">
        <f t="shared" ref="AQ61" si="433">AP63</f>
        <v>0</v>
      </c>
      <c r="AR61" s="1118">
        <f t="shared" ref="AR61" si="434">AQ63</f>
        <v>0</v>
      </c>
      <c r="AS61" s="1118">
        <f t="shared" ref="AS61" si="435">AR63</f>
        <v>0</v>
      </c>
      <c r="AT61" s="1118">
        <f t="shared" ref="AT61" si="436">AS63</f>
        <v>0</v>
      </c>
      <c r="AU61" s="1118">
        <f t="shared" ref="AU61" si="437">AT63</f>
        <v>0</v>
      </c>
      <c r="AV61" s="1118">
        <f t="shared" ref="AV61" si="438">AU63</f>
        <v>0</v>
      </c>
      <c r="AW61" s="1118">
        <f t="shared" ref="AW61" si="439">AV63</f>
        <v>0</v>
      </c>
      <c r="AX61" s="1118">
        <f t="shared" ref="AX61" si="440">AW63</f>
        <v>0</v>
      </c>
      <c r="AY61" s="1118">
        <f t="shared" ref="AY61" si="441">AX63</f>
        <v>0</v>
      </c>
      <c r="AZ61" s="1119">
        <f t="shared" ref="AZ61" si="442">AY63</f>
        <v>0</v>
      </c>
      <c r="BA61" s="614">
        <f>AZ63</f>
        <v>0</v>
      </c>
      <c r="BB61" s="614">
        <f>BA63</f>
        <v>0</v>
      </c>
      <c r="BC61" s="614">
        <f t="shared" ref="BC61" si="443">BB63</f>
        <v>0</v>
      </c>
      <c r="BD61" s="614">
        <f t="shared" ref="BD61" si="444">BC63</f>
        <v>0</v>
      </c>
      <c r="BE61" s="614">
        <f t="shared" ref="BE61" si="445">BD63</f>
        <v>0</v>
      </c>
      <c r="BF61" s="614">
        <f t="shared" ref="BF61" si="446">BE63</f>
        <v>0</v>
      </c>
      <c r="BG61" s="614">
        <f t="shared" ref="BG61" si="447">BF63</f>
        <v>0</v>
      </c>
      <c r="BH61" s="614">
        <f t="shared" ref="BH61" si="448">BG63</f>
        <v>0</v>
      </c>
      <c r="BI61" s="614">
        <f t="shared" ref="BI61" si="449">BH63</f>
        <v>0</v>
      </c>
      <c r="BJ61" s="614">
        <f t="shared" ref="BJ61" si="450">BI63</f>
        <v>0</v>
      </c>
      <c r="BK61" s="614">
        <f t="shared" ref="BK61" si="451">BJ63</f>
        <v>0</v>
      </c>
      <c r="BL61" s="615">
        <f t="shared" ref="BL61" si="452">BK63</f>
        <v>0</v>
      </c>
      <c r="BM61" s="614">
        <f>BL63</f>
        <v>0</v>
      </c>
      <c r="BN61" s="614">
        <f>BM63</f>
        <v>0</v>
      </c>
      <c r="BO61" s="614">
        <f t="shared" ref="BO61" si="453">BN63</f>
        <v>0</v>
      </c>
      <c r="BP61" s="614">
        <f t="shared" ref="BP61" si="454">BO63</f>
        <v>0</v>
      </c>
      <c r="BQ61" s="614">
        <f t="shared" ref="BQ61" si="455">BP63</f>
        <v>0</v>
      </c>
      <c r="BR61" s="614">
        <f t="shared" ref="BR61" si="456">BQ63</f>
        <v>0</v>
      </c>
      <c r="BS61" s="614">
        <f t="shared" ref="BS61" si="457">BR63</f>
        <v>0</v>
      </c>
      <c r="BT61" s="614">
        <f t="shared" ref="BT61" si="458">BS63</f>
        <v>0</v>
      </c>
      <c r="BU61" s="614">
        <f t="shared" ref="BU61" si="459">BT63</f>
        <v>0</v>
      </c>
      <c r="BV61" s="614">
        <f t="shared" ref="BV61" si="460">BU63</f>
        <v>0</v>
      </c>
      <c r="BW61" s="614">
        <f t="shared" ref="BW61" si="461">BV63</f>
        <v>0</v>
      </c>
      <c r="BX61" s="615">
        <f t="shared" ref="BX61" si="462">BW63</f>
        <v>0</v>
      </c>
      <c r="BY61" s="614">
        <f>BX63</f>
        <v>0</v>
      </c>
      <c r="BZ61" s="614">
        <f>BY63</f>
        <v>0</v>
      </c>
      <c r="CA61" s="614">
        <f t="shared" ref="CA61" si="463">BZ63</f>
        <v>0</v>
      </c>
      <c r="CB61" s="614">
        <f t="shared" ref="CB61" si="464">CA63</f>
        <v>0</v>
      </c>
      <c r="CC61" s="614">
        <f t="shared" ref="CC61" si="465">CB63</f>
        <v>0</v>
      </c>
      <c r="CD61" s="614">
        <f t="shared" ref="CD61" si="466">CC63</f>
        <v>0</v>
      </c>
      <c r="CE61" s="614">
        <f t="shared" ref="CE61" si="467">CD63</f>
        <v>0</v>
      </c>
      <c r="CF61" s="614">
        <f t="shared" ref="CF61" si="468">CE63</f>
        <v>0</v>
      </c>
      <c r="CG61" s="614">
        <f t="shared" ref="CG61" si="469">CF63</f>
        <v>0</v>
      </c>
      <c r="CH61" s="614">
        <f t="shared" ref="CH61" si="470">CG63</f>
        <v>0</v>
      </c>
      <c r="CI61" s="614">
        <f t="shared" ref="CI61" si="471">CH63</f>
        <v>0</v>
      </c>
      <c r="CJ61" s="615">
        <f t="shared" ref="CJ61" si="472">CI63</f>
        <v>0</v>
      </c>
      <c r="CK61" s="614">
        <f>CJ63</f>
        <v>0</v>
      </c>
      <c r="CL61" s="614">
        <f>CK63</f>
        <v>0</v>
      </c>
      <c r="CM61" s="614">
        <f t="shared" ref="CM61" si="473">CL63</f>
        <v>0</v>
      </c>
      <c r="CN61" s="614">
        <f t="shared" ref="CN61" si="474">CM63</f>
        <v>0</v>
      </c>
      <c r="CO61" s="614">
        <f t="shared" ref="CO61" si="475">CN63</f>
        <v>0</v>
      </c>
      <c r="CP61" s="614">
        <f t="shared" ref="CP61" si="476">CO63</f>
        <v>0</v>
      </c>
      <c r="CQ61" s="614">
        <f t="shared" ref="CQ61" si="477">CP63</f>
        <v>0</v>
      </c>
      <c r="CR61" s="614">
        <f t="shared" ref="CR61" si="478">CQ63</f>
        <v>0</v>
      </c>
      <c r="CS61" s="614">
        <f t="shared" ref="CS61" si="479">CR63</f>
        <v>0</v>
      </c>
      <c r="CT61" s="614">
        <f t="shared" ref="CT61" si="480">CS63</f>
        <v>0</v>
      </c>
      <c r="CU61" s="614">
        <f t="shared" ref="CU61" si="481">CT63</f>
        <v>0</v>
      </c>
      <c r="CV61" s="615">
        <f t="shared" ref="CV61" si="482">CU63</f>
        <v>0</v>
      </c>
      <c r="CW61" s="614">
        <f>CV63</f>
        <v>0</v>
      </c>
      <c r="CX61" s="614">
        <f>CW63</f>
        <v>0</v>
      </c>
      <c r="CY61" s="614">
        <f t="shared" ref="CY61" si="483">CX63</f>
        <v>0</v>
      </c>
      <c r="CZ61" s="614">
        <f t="shared" ref="CZ61" si="484">CY63</f>
        <v>0</v>
      </c>
      <c r="DA61" s="614">
        <f t="shared" ref="DA61" si="485">CZ63</f>
        <v>0</v>
      </c>
      <c r="DB61" s="614">
        <f t="shared" ref="DB61" si="486">DA63</f>
        <v>0</v>
      </c>
      <c r="DC61" s="614">
        <f t="shared" ref="DC61" si="487">DB63</f>
        <v>0</v>
      </c>
      <c r="DD61" s="614">
        <f t="shared" ref="DD61" si="488">DC63</f>
        <v>0</v>
      </c>
      <c r="DE61" s="614">
        <f t="shared" ref="DE61" si="489">DD63</f>
        <v>0</v>
      </c>
      <c r="DF61" s="614">
        <f t="shared" ref="DF61" si="490">DE63</f>
        <v>0</v>
      </c>
      <c r="DG61" s="614">
        <f t="shared" ref="DG61" si="491">DF63</f>
        <v>0</v>
      </c>
      <c r="DH61" s="615">
        <f t="shared" ref="DH61" si="492">DG63</f>
        <v>0</v>
      </c>
      <c r="DI61" s="614">
        <f>DH63</f>
        <v>0</v>
      </c>
      <c r="DJ61" s="614">
        <f>DI63</f>
        <v>0</v>
      </c>
      <c r="DK61" s="614">
        <f t="shared" ref="DK61" si="493">DJ63</f>
        <v>0</v>
      </c>
      <c r="DL61" s="614">
        <f t="shared" ref="DL61" si="494">DK63</f>
        <v>0</v>
      </c>
      <c r="DM61" s="614">
        <f t="shared" ref="DM61" si="495">DL63</f>
        <v>0</v>
      </c>
      <c r="DN61" s="614">
        <f t="shared" ref="DN61" si="496">DM63</f>
        <v>0</v>
      </c>
      <c r="DO61" s="614">
        <f t="shared" ref="DO61" si="497">DN63</f>
        <v>0</v>
      </c>
      <c r="DP61" s="614">
        <f t="shared" ref="DP61" si="498">DO63</f>
        <v>0</v>
      </c>
      <c r="DQ61" s="614">
        <f t="shared" ref="DQ61" si="499">DP63</f>
        <v>0</v>
      </c>
      <c r="DR61" s="614">
        <f t="shared" ref="DR61" si="500">DQ63</f>
        <v>0</v>
      </c>
      <c r="DS61" s="614">
        <f t="shared" ref="DS61" si="501">DR63</f>
        <v>0</v>
      </c>
      <c r="DT61" s="615">
        <f t="shared" ref="DT61" si="502">DS63</f>
        <v>0</v>
      </c>
      <c r="DU61" s="619"/>
      <c r="DV61" s="601">
        <f>SUM(E61:P61)</f>
        <v>0</v>
      </c>
      <c r="DW61" s="599">
        <f>DW59</f>
        <v>0</v>
      </c>
      <c r="DX61" s="599">
        <f>DX59/12*11+DW63</f>
        <v>0</v>
      </c>
      <c r="DY61" s="599">
        <f t="shared" ref="DY61:EE61" si="503">DY59/12*11+DX63</f>
        <v>0</v>
      </c>
      <c r="DZ61" s="599">
        <f t="shared" si="503"/>
        <v>0</v>
      </c>
      <c r="EA61" s="599">
        <f t="shared" si="503"/>
        <v>0</v>
      </c>
      <c r="EB61" s="599">
        <f t="shared" si="503"/>
        <v>0</v>
      </c>
      <c r="EC61" s="599">
        <f t="shared" si="503"/>
        <v>0</v>
      </c>
      <c r="ED61" s="599">
        <f t="shared" si="503"/>
        <v>0</v>
      </c>
      <c r="EE61" s="600">
        <f t="shared" si="503"/>
        <v>0</v>
      </c>
      <c r="EF61" s="454" t="s">
        <v>424</v>
      </c>
      <c r="EG61" s="454"/>
      <c r="EH61" s="454"/>
      <c r="EI61" s="454"/>
      <c r="EJ61" s="454"/>
      <c r="EK61" s="454"/>
      <c r="EL61" s="454"/>
      <c r="EM61" s="454"/>
      <c r="EN61" s="454"/>
      <c r="EO61" s="454"/>
      <c r="EP61" s="454"/>
      <c r="EQ61" s="454"/>
      <c r="ER61" s="454"/>
      <c r="ES61" s="454"/>
      <c r="ET61" s="454"/>
      <c r="EU61" s="581"/>
      <c r="EV61" s="581"/>
      <c r="EW61" s="581"/>
      <c r="EX61" s="581"/>
      <c r="EY61" s="581"/>
      <c r="EZ61" s="581"/>
      <c r="FA61" s="581"/>
      <c r="FB61" s="581"/>
      <c r="FC61" s="581"/>
      <c r="FD61" s="581"/>
      <c r="FE61" s="581"/>
    </row>
    <row r="62" spans="1:161">
      <c r="A62" s="450"/>
      <c r="B62" s="490"/>
      <c r="C62" s="486"/>
      <c r="D62" s="486"/>
      <c r="E62" s="612"/>
      <c r="F62" s="612"/>
      <c r="G62" s="612"/>
      <c r="H62" s="612"/>
      <c r="I62" s="612"/>
      <c r="J62" s="612"/>
      <c r="K62" s="612"/>
      <c r="L62" s="612"/>
      <c r="M62" s="612"/>
      <c r="N62" s="612"/>
      <c r="O62" s="612"/>
      <c r="P62" s="613"/>
      <c r="Q62" s="1057"/>
      <c r="R62" s="1057"/>
      <c r="S62" s="1057"/>
      <c r="T62" s="1057"/>
      <c r="U62" s="1057"/>
      <c r="V62" s="1057"/>
      <c r="W62" s="1057"/>
      <c r="X62" s="1057"/>
      <c r="Y62" s="1057"/>
      <c r="Z62" s="1057"/>
      <c r="AA62" s="1057"/>
      <c r="AB62" s="1058"/>
      <c r="AC62" s="612"/>
      <c r="AD62" s="612"/>
      <c r="AE62" s="612"/>
      <c r="AF62" s="612"/>
      <c r="AG62" s="612"/>
      <c r="AH62" s="612"/>
      <c r="AI62" s="612"/>
      <c r="AJ62" s="612"/>
      <c r="AK62" s="612"/>
      <c r="AL62" s="612"/>
      <c r="AM62" s="612"/>
      <c r="AN62" s="613"/>
      <c r="AO62" s="1116"/>
      <c r="AP62" s="1116"/>
      <c r="AQ62" s="1116"/>
      <c r="AR62" s="1116"/>
      <c r="AS62" s="1116"/>
      <c r="AT62" s="1116"/>
      <c r="AU62" s="1116"/>
      <c r="AV62" s="1116"/>
      <c r="AW62" s="1116"/>
      <c r="AX62" s="1116"/>
      <c r="AY62" s="1116"/>
      <c r="AZ62" s="1117"/>
      <c r="BA62" s="612"/>
      <c r="BB62" s="612"/>
      <c r="BC62" s="612"/>
      <c r="BD62" s="612"/>
      <c r="BE62" s="612"/>
      <c r="BF62" s="612"/>
      <c r="BG62" s="612"/>
      <c r="BH62" s="612"/>
      <c r="BI62" s="612"/>
      <c r="BJ62" s="612"/>
      <c r="BK62" s="612"/>
      <c r="BL62" s="613"/>
      <c r="BM62" s="612"/>
      <c r="BN62" s="612"/>
      <c r="BO62" s="612"/>
      <c r="BP62" s="612"/>
      <c r="BQ62" s="612"/>
      <c r="BR62" s="612"/>
      <c r="BS62" s="612"/>
      <c r="BT62" s="612"/>
      <c r="BU62" s="612"/>
      <c r="BV62" s="612"/>
      <c r="BW62" s="612"/>
      <c r="BX62" s="613"/>
      <c r="BY62" s="612"/>
      <c r="BZ62" s="612"/>
      <c r="CA62" s="612"/>
      <c r="CB62" s="612"/>
      <c r="CC62" s="612"/>
      <c r="CD62" s="612"/>
      <c r="CE62" s="612"/>
      <c r="CF62" s="612"/>
      <c r="CG62" s="612"/>
      <c r="CH62" s="612"/>
      <c r="CI62" s="612"/>
      <c r="CJ62" s="613"/>
      <c r="CK62" s="612"/>
      <c r="CL62" s="612"/>
      <c r="CM62" s="612"/>
      <c r="CN62" s="612"/>
      <c r="CO62" s="612"/>
      <c r="CP62" s="612"/>
      <c r="CQ62" s="612"/>
      <c r="CR62" s="612"/>
      <c r="CS62" s="612"/>
      <c r="CT62" s="612"/>
      <c r="CU62" s="612"/>
      <c r="CV62" s="613"/>
      <c r="CW62" s="612"/>
      <c r="CX62" s="612"/>
      <c r="CY62" s="612"/>
      <c r="CZ62" s="612"/>
      <c r="DA62" s="612"/>
      <c r="DB62" s="612"/>
      <c r="DC62" s="612"/>
      <c r="DD62" s="612"/>
      <c r="DE62" s="612"/>
      <c r="DF62" s="612"/>
      <c r="DG62" s="612"/>
      <c r="DH62" s="613"/>
      <c r="DI62" s="612"/>
      <c r="DJ62" s="612"/>
      <c r="DK62" s="612"/>
      <c r="DL62" s="612"/>
      <c r="DM62" s="612"/>
      <c r="DN62" s="612"/>
      <c r="DO62" s="612"/>
      <c r="DP62" s="612"/>
      <c r="DQ62" s="612"/>
      <c r="DR62" s="612"/>
      <c r="DS62" s="612"/>
      <c r="DT62" s="613"/>
      <c r="DU62" s="619"/>
      <c r="DV62" s="539"/>
      <c r="DW62" s="540"/>
      <c r="DX62" s="540"/>
      <c r="DY62" s="540"/>
      <c r="DZ62" s="540"/>
      <c r="EA62" s="540"/>
      <c r="EB62" s="540"/>
      <c r="EC62" s="540"/>
      <c r="ED62" s="540"/>
      <c r="EE62" s="541"/>
      <c r="EF62" s="454"/>
      <c r="EG62" s="454"/>
      <c r="EH62" s="454"/>
      <c r="EI62" s="454"/>
      <c r="EJ62" s="454"/>
      <c r="EK62" s="454"/>
      <c r="EL62" s="454"/>
      <c r="EM62" s="454"/>
      <c r="EN62" s="454"/>
      <c r="EO62" s="454"/>
      <c r="EP62" s="454"/>
      <c r="EQ62" s="454"/>
      <c r="ER62" s="454"/>
      <c r="ES62" s="454"/>
      <c r="ET62" s="454"/>
      <c r="EU62" s="581"/>
      <c r="EV62" s="581"/>
      <c r="EW62" s="581"/>
      <c r="EX62" s="581"/>
      <c r="EY62" s="581"/>
      <c r="EZ62" s="581"/>
      <c r="FA62" s="581"/>
      <c r="FB62" s="581"/>
      <c r="FC62" s="581"/>
      <c r="FD62" s="581"/>
      <c r="FE62" s="581"/>
    </row>
    <row r="63" spans="1:161" ht="13.5" thickBot="1">
      <c r="A63" s="450"/>
      <c r="B63" s="949">
        <f>B61</f>
        <v>0</v>
      </c>
      <c r="C63" s="961" t="s">
        <v>430</v>
      </c>
      <c r="D63" s="950"/>
      <c r="E63" s="616">
        <f>E59-E61</f>
        <v>0</v>
      </c>
      <c r="F63" s="616">
        <f>E63+F59-F61</f>
        <v>0</v>
      </c>
      <c r="G63" s="616">
        <f t="shared" ref="G63:P63" si="504">F63+G59-G61</f>
        <v>0</v>
      </c>
      <c r="H63" s="616">
        <f t="shared" si="504"/>
        <v>0</v>
      </c>
      <c r="I63" s="616">
        <f t="shared" si="504"/>
        <v>0</v>
      </c>
      <c r="J63" s="616">
        <f t="shared" si="504"/>
        <v>0</v>
      </c>
      <c r="K63" s="616">
        <f t="shared" si="504"/>
        <v>0</v>
      </c>
      <c r="L63" s="616">
        <f t="shared" si="504"/>
        <v>0</v>
      </c>
      <c r="M63" s="616">
        <f t="shared" si="504"/>
        <v>0</v>
      </c>
      <c r="N63" s="616">
        <f t="shared" si="504"/>
        <v>0</v>
      </c>
      <c r="O63" s="616">
        <f t="shared" si="504"/>
        <v>0</v>
      </c>
      <c r="P63" s="617">
        <f t="shared" si="504"/>
        <v>0</v>
      </c>
      <c r="Q63" s="1061">
        <f>Q59-Q61+P63</f>
        <v>0</v>
      </c>
      <c r="R63" s="1061">
        <f>Q63+R59-R61</f>
        <v>0</v>
      </c>
      <c r="S63" s="1061">
        <f t="shared" ref="S63" si="505">R63+S59-S61</f>
        <v>0</v>
      </c>
      <c r="T63" s="1061">
        <f t="shared" ref="T63" si="506">S63+T59-T61</f>
        <v>0</v>
      </c>
      <c r="U63" s="1061">
        <f t="shared" ref="U63" si="507">T63+U59-U61</f>
        <v>0</v>
      </c>
      <c r="V63" s="1061">
        <f t="shared" ref="V63" si="508">U63+V59-V61</f>
        <v>0</v>
      </c>
      <c r="W63" s="1061">
        <f t="shared" ref="W63" si="509">V63+W59-W61</f>
        <v>0</v>
      </c>
      <c r="X63" s="1061">
        <f t="shared" ref="X63" si="510">W63+X59-X61</f>
        <v>0</v>
      </c>
      <c r="Y63" s="1061">
        <f t="shared" ref="Y63" si="511">X63+Y59-Y61</f>
        <v>0</v>
      </c>
      <c r="Z63" s="1061">
        <f t="shared" ref="Z63" si="512">Y63+Z59-Z61</f>
        <v>0</v>
      </c>
      <c r="AA63" s="1061">
        <f t="shared" ref="AA63" si="513">Z63+AA59-AA61</f>
        <v>0</v>
      </c>
      <c r="AB63" s="1062">
        <f t="shared" ref="AB63" si="514">AA63+AB59-AB61</f>
        <v>0</v>
      </c>
      <c r="AC63" s="616">
        <f>AC59-AC61+AB63</f>
        <v>0</v>
      </c>
      <c r="AD63" s="616">
        <f>AC63+AD59-AD61</f>
        <v>0</v>
      </c>
      <c r="AE63" s="616">
        <f t="shared" ref="AE63" si="515">AD63+AE59-AE61</f>
        <v>0</v>
      </c>
      <c r="AF63" s="616">
        <f t="shared" ref="AF63" si="516">AE63+AF59-AF61</f>
        <v>0</v>
      </c>
      <c r="AG63" s="616">
        <f t="shared" ref="AG63" si="517">AF63+AG59-AG61</f>
        <v>0</v>
      </c>
      <c r="AH63" s="616">
        <f t="shared" ref="AH63" si="518">AG63+AH59-AH61</f>
        <v>0</v>
      </c>
      <c r="AI63" s="616">
        <f t="shared" ref="AI63" si="519">AH63+AI59-AI61</f>
        <v>0</v>
      </c>
      <c r="AJ63" s="616">
        <f t="shared" ref="AJ63" si="520">AI63+AJ59-AJ61</f>
        <v>0</v>
      </c>
      <c r="AK63" s="616">
        <f t="shared" ref="AK63" si="521">AJ63+AK59-AK61</f>
        <v>0</v>
      </c>
      <c r="AL63" s="616">
        <f t="shared" ref="AL63" si="522">AK63+AL59-AL61</f>
        <v>0</v>
      </c>
      <c r="AM63" s="616">
        <f t="shared" ref="AM63" si="523">AL63+AM59-AM61</f>
        <v>0</v>
      </c>
      <c r="AN63" s="617">
        <f t="shared" ref="AN63" si="524">AM63+AN59-AN61</f>
        <v>0</v>
      </c>
      <c r="AO63" s="1120">
        <f>AO59-AO61+AN63</f>
        <v>0</v>
      </c>
      <c r="AP63" s="1120">
        <f>AO63+AP59-AP61</f>
        <v>0</v>
      </c>
      <c r="AQ63" s="1120">
        <f t="shared" ref="AQ63" si="525">AP63+AQ59-AQ61</f>
        <v>0</v>
      </c>
      <c r="AR63" s="1120">
        <f t="shared" ref="AR63" si="526">AQ63+AR59-AR61</f>
        <v>0</v>
      </c>
      <c r="AS63" s="1120">
        <f t="shared" ref="AS63" si="527">AR63+AS59-AS61</f>
        <v>0</v>
      </c>
      <c r="AT63" s="1120">
        <f t="shared" ref="AT63" si="528">AS63+AT59-AT61</f>
        <v>0</v>
      </c>
      <c r="AU63" s="1120">
        <f t="shared" ref="AU63" si="529">AT63+AU59-AU61</f>
        <v>0</v>
      </c>
      <c r="AV63" s="1120">
        <f t="shared" ref="AV63" si="530">AU63+AV59-AV61</f>
        <v>0</v>
      </c>
      <c r="AW63" s="1120">
        <f t="shared" ref="AW63" si="531">AV63+AW59-AW61</f>
        <v>0</v>
      </c>
      <c r="AX63" s="1120">
        <f t="shared" ref="AX63" si="532">AW63+AX59-AX61</f>
        <v>0</v>
      </c>
      <c r="AY63" s="1120">
        <f t="shared" ref="AY63" si="533">AX63+AY59-AY61</f>
        <v>0</v>
      </c>
      <c r="AZ63" s="1121">
        <f t="shared" ref="AZ63" si="534">AY63+AZ59-AZ61</f>
        <v>0</v>
      </c>
      <c r="BA63" s="616">
        <f>BA59-BA61+AZ63</f>
        <v>0</v>
      </c>
      <c r="BB63" s="616">
        <f>BA63+BB59-BB61</f>
        <v>0</v>
      </c>
      <c r="BC63" s="616">
        <f t="shared" ref="BC63" si="535">BB63+BC59-BC61</f>
        <v>0</v>
      </c>
      <c r="BD63" s="616">
        <f t="shared" ref="BD63" si="536">BC63+BD59-BD61</f>
        <v>0</v>
      </c>
      <c r="BE63" s="616">
        <f t="shared" ref="BE63" si="537">BD63+BE59-BE61</f>
        <v>0</v>
      </c>
      <c r="BF63" s="616">
        <f t="shared" ref="BF63" si="538">BE63+BF59-BF61</f>
        <v>0</v>
      </c>
      <c r="BG63" s="616">
        <f t="shared" ref="BG63" si="539">BF63+BG59-BG61</f>
        <v>0</v>
      </c>
      <c r="BH63" s="616">
        <f t="shared" ref="BH63" si="540">BG63+BH59-BH61</f>
        <v>0</v>
      </c>
      <c r="BI63" s="616">
        <f t="shared" ref="BI63" si="541">BH63+BI59-BI61</f>
        <v>0</v>
      </c>
      <c r="BJ63" s="616">
        <f t="shared" ref="BJ63" si="542">BI63+BJ59-BJ61</f>
        <v>0</v>
      </c>
      <c r="BK63" s="616">
        <f t="shared" ref="BK63" si="543">BJ63+BK59-BK61</f>
        <v>0</v>
      </c>
      <c r="BL63" s="617">
        <f t="shared" ref="BL63" si="544">BK63+BL59-BL61</f>
        <v>0</v>
      </c>
      <c r="BM63" s="616">
        <f>BM59-BM61+BL63</f>
        <v>0</v>
      </c>
      <c r="BN63" s="616">
        <f>BM63+BN59-BN61</f>
        <v>0</v>
      </c>
      <c r="BO63" s="616">
        <f t="shared" ref="BO63" si="545">BN63+BO59-BO61</f>
        <v>0</v>
      </c>
      <c r="BP63" s="616">
        <f t="shared" ref="BP63" si="546">BO63+BP59-BP61</f>
        <v>0</v>
      </c>
      <c r="BQ63" s="616">
        <f t="shared" ref="BQ63" si="547">BP63+BQ59-BQ61</f>
        <v>0</v>
      </c>
      <c r="BR63" s="616">
        <f t="shared" ref="BR63" si="548">BQ63+BR59-BR61</f>
        <v>0</v>
      </c>
      <c r="BS63" s="616">
        <f t="shared" ref="BS63" si="549">BR63+BS59-BS61</f>
        <v>0</v>
      </c>
      <c r="BT63" s="616">
        <f t="shared" ref="BT63" si="550">BS63+BT59-BT61</f>
        <v>0</v>
      </c>
      <c r="BU63" s="616">
        <f t="shared" ref="BU63" si="551">BT63+BU59-BU61</f>
        <v>0</v>
      </c>
      <c r="BV63" s="616">
        <f t="shared" ref="BV63" si="552">BU63+BV59-BV61</f>
        <v>0</v>
      </c>
      <c r="BW63" s="616">
        <f t="shared" ref="BW63" si="553">BV63+BW59-BW61</f>
        <v>0</v>
      </c>
      <c r="BX63" s="617">
        <f t="shared" ref="BX63" si="554">BW63+BX59-BX61</f>
        <v>0</v>
      </c>
      <c r="BY63" s="616">
        <f>BY59-BY61+BX63</f>
        <v>0</v>
      </c>
      <c r="BZ63" s="616">
        <f>BY63+BZ59-BZ61</f>
        <v>0</v>
      </c>
      <c r="CA63" s="616">
        <f t="shared" ref="CA63" si="555">BZ63+CA59-CA61</f>
        <v>0</v>
      </c>
      <c r="CB63" s="616">
        <f t="shared" ref="CB63" si="556">CA63+CB59-CB61</f>
        <v>0</v>
      </c>
      <c r="CC63" s="616">
        <f t="shared" ref="CC63" si="557">CB63+CC59-CC61</f>
        <v>0</v>
      </c>
      <c r="CD63" s="616">
        <f t="shared" ref="CD63" si="558">CC63+CD59-CD61</f>
        <v>0</v>
      </c>
      <c r="CE63" s="616">
        <f t="shared" ref="CE63" si="559">CD63+CE59-CE61</f>
        <v>0</v>
      </c>
      <c r="CF63" s="616">
        <f t="shared" ref="CF63" si="560">CE63+CF59-CF61</f>
        <v>0</v>
      </c>
      <c r="CG63" s="616">
        <f t="shared" ref="CG63" si="561">CF63+CG59-CG61</f>
        <v>0</v>
      </c>
      <c r="CH63" s="616">
        <f t="shared" ref="CH63" si="562">CG63+CH59-CH61</f>
        <v>0</v>
      </c>
      <c r="CI63" s="616">
        <f t="shared" ref="CI63" si="563">CH63+CI59-CI61</f>
        <v>0</v>
      </c>
      <c r="CJ63" s="617">
        <f t="shared" ref="CJ63" si="564">CI63+CJ59-CJ61</f>
        <v>0</v>
      </c>
      <c r="CK63" s="616">
        <f>CK59-CK61+CJ63</f>
        <v>0</v>
      </c>
      <c r="CL63" s="616">
        <f>CK63+CL59-CL61</f>
        <v>0</v>
      </c>
      <c r="CM63" s="616">
        <f t="shared" ref="CM63" si="565">CL63+CM59-CM61</f>
        <v>0</v>
      </c>
      <c r="CN63" s="616">
        <f t="shared" ref="CN63" si="566">CM63+CN59-CN61</f>
        <v>0</v>
      </c>
      <c r="CO63" s="616">
        <f t="shared" ref="CO63" si="567">CN63+CO59-CO61</f>
        <v>0</v>
      </c>
      <c r="CP63" s="616">
        <f t="shared" ref="CP63" si="568">CO63+CP59-CP61</f>
        <v>0</v>
      </c>
      <c r="CQ63" s="616">
        <f t="shared" ref="CQ63" si="569">CP63+CQ59-CQ61</f>
        <v>0</v>
      </c>
      <c r="CR63" s="616">
        <f t="shared" ref="CR63" si="570">CQ63+CR59-CR61</f>
        <v>0</v>
      </c>
      <c r="CS63" s="616">
        <f t="shared" ref="CS63" si="571">CR63+CS59-CS61</f>
        <v>0</v>
      </c>
      <c r="CT63" s="616">
        <f t="shared" ref="CT63" si="572">CS63+CT59-CT61</f>
        <v>0</v>
      </c>
      <c r="CU63" s="616">
        <f t="shared" ref="CU63" si="573">CT63+CU59-CU61</f>
        <v>0</v>
      </c>
      <c r="CV63" s="617">
        <f t="shared" ref="CV63" si="574">CU63+CV59-CV61</f>
        <v>0</v>
      </c>
      <c r="CW63" s="616">
        <f>CW59-CW61+CV63</f>
        <v>0</v>
      </c>
      <c r="CX63" s="616">
        <f>CW63+CX59-CX61</f>
        <v>0</v>
      </c>
      <c r="CY63" s="616">
        <f t="shared" ref="CY63" si="575">CX63+CY59-CY61</f>
        <v>0</v>
      </c>
      <c r="CZ63" s="616">
        <f t="shared" ref="CZ63" si="576">CY63+CZ59-CZ61</f>
        <v>0</v>
      </c>
      <c r="DA63" s="616">
        <f t="shared" ref="DA63" si="577">CZ63+DA59-DA61</f>
        <v>0</v>
      </c>
      <c r="DB63" s="616">
        <f t="shared" ref="DB63" si="578">DA63+DB59-DB61</f>
        <v>0</v>
      </c>
      <c r="DC63" s="616">
        <f t="shared" ref="DC63" si="579">DB63+DC59-DC61</f>
        <v>0</v>
      </c>
      <c r="DD63" s="616">
        <f t="shared" ref="DD63" si="580">DC63+DD59-DD61</f>
        <v>0</v>
      </c>
      <c r="DE63" s="616">
        <f t="shared" ref="DE63" si="581">DD63+DE59-DE61</f>
        <v>0</v>
      </c>
      <c r="DF63" s="616">
        <f t="shared" ref="DF63" si="582">DE63+DF59-DF61</f>
        <v>0</v>
      </c>
      <c r="DG63" s="616">
        <f t="shared" ref="DG63" si="583">DF63+DG59-DG61</f>
        <v>0</v>
      </c>
      <c r="DH63" s="617">
        <f t="shared" ref="DH63" si="584">DG63+DH59-DH61</f>
        <v>0</v>
      </c>
      <c r="DI63" s="616">
        <f>DI59-DI61+DH63</f>
        <v>0</v>
      </c>
      <c r="DJ63" s="616">
        <f>DI63+DJ59-DJ61</f>
        <v>0</v>
      </c>
      <c r="DK63" s="616">
        <f t="shared" ref="DK63" si="585">DJ63+DK59-DK61</f>
        <v>0</v>
      </c>
      <c r="DL63" s="616">
        <f t="shared" ref="DL63" si="586">DK63+DL59-DL61</f>
        <v>0</v>
      </c>
      <c r="DM63" s="616">
        <f t="shared" ref="DM63" si="587">DL63+DM59-DM61</f>
        <v>0</v>
      </c>
      <c r="DN63" s="616">
        <f t="shared" ref="DN63" si="588">DM63+DN59-DN61</f>
        <v>0</v>
      </c>
      <c r="DO63" s="616">
        <f t="shared" ref="DO63" si="589">DN63+DO59-DO61</f>
        <v>0</v>
      </c>
      <c r="DP63" s="616">
        <f t="shared" ref="DP63" si="590">DO63+DP59-DP61</f>
        <v>0</v>
      </c>
      <c r="DQ63" s="616">
        <f t="shared" ref="DQ63" si="591">DP63+DQ59-DQ61</f>
        <v>0</v>
      </c>
      <c r="DR63" s="616">
        <f t="shared" ref="DR63" si="592">DQ63+DR59-DR61</f>
        <v>0</v>
      </c>
      <c r="DS63" s="616">
        <f t="shared" ref="DS63" si="593">DR63+DS59-DS61</f>
        <v>0</v>
      </c>
      <c r="DT63" s="617">
        <f t="shared" ref="DT63" si="594">DS63+DT59-DT61</f>
        <v>0</v>
      </c>
      <c r="DU63" s="619"/>
      <c r="DV63" s="605">
        <f>DV59-DV61</f>
        <v>0</v>
      </c>
      <c r="DW63" s="606">
        <f>DV63+DW59-DW61</f>
        <v>0</v>
      </c>
      <c r="DX63" s="606">
        <f>DW63+DX59-DX61</f>
        <v>0</v>
      </c>
      <c r="DY63" s="606">
        <f t="shared" ref="DY63:EE63" si="595">DX63+DY59-DY61</f>
        <v>0</v>
      </c>
      <c r="DZ63" s="606">
        <f t="shared" si="595"/>
        <v>0</v>
      </c>
      <c r="EA63" s="606">
        <f t="shared" si="595"/>
        <v>0</v>
      </c>
      <c r="EB63" s="606">
        <f t="shared" si="595"/>
        <v>0</v>
      </c>
      <c r="EC63" s="606">
        <f t="shared" si="595"/>
        <v>0</v>
      </c>
      <c r="ED63" s="606">
        <f t="shared" si="595"/>
        <v>0</v>
      </c>
      <c r="EE63" s="607">
        <f t="shared" si="595"/>
        <v>0</v>
      </c>
      <c r="EF63" s="454" t="s">
        <v>428</v>
      </c>
      <c r="EG63" s="454"/>
      <c r="EH63" s="454"/>
      <c r="EI63" s="454"/>
      <c r="EJ63" s="454"/>
      <c r="EK63" s="454"/>
      <c r="EL63" s="454"/>
      <c r="EM63" s="454"/>
      <c r="EN63" s="454"/>
      <c r="EO63" s="454"/>
      <c r="EP63" s="454"/>
      <c r="EQ63" s="454"/>
      <c r="ER63" s="454"/>
      <c r="ES63" s="454"/>
      <c r="ET63" s="454"/>
      <c r="EU63" s="581"/>
      <c r="EV63" s="581"/>
      <c r="EW63" s="581"/>
      <c r="EX63" s="581"/>
      <c r="EY63" s="581"/>
      <c r="EZ63" s="581"/>
      <c r="FA63" s="581"/>
      <c r="FB63" s="581"/>
      <c r="FC63" s="581"/>
      <c r="FD63" s="581"/>
      <c r="FE63" s="581"/>
    </row>
    <row r="64" spans="1:161" ht="13.5" thickBot="1">
      <c r="A64" s="450"/>
      <c r="B64" s="451"/>
      <c r="C64" s="450"/>
      <c r="D64" s="450"/>
      <c r="E64" s="450"/>
      <c r="F64" s="464"/>
      <c r="G64" s="450"/>
      <c r="H64" s="450"/>
      <c r="I64" s="450"/>
      <c r="J64" s="450"/>
      <c r="K64" s="450"/>
      <c r="L64" s="450"/>
      <c r="M64" s="450"/>
      <c r="N64" s="450"/>
      <c r="O64" s="450"/>
      <c r="P64" s="450"/>
      <c r="Q64" s="1063"/>
      <c r="R64" s="1064"/>
      <c r="S64" s="1063"/>
      <c r="T64" s="1063"/>
      <c r="U64" s="1063"/>
      <c r="V64" s="1063"/>
      <c r="W64" s="1063"/>
      <c r="X64" s="1063"/>
      <c r="Y64" s="1063"/>
      <c r="Z64" s="1063"/>
      <c r="AA64" s="1063"/>
      <c r="AB64" s="1063"/>
      <c r="AC64" s="450"/>
      <c r="AD64" s="464"/>
      <c r="AE64" s="450"/>
      <c r="AF64" s="450"/>
      <c r="AG64" s="450"/>
      <c r="AH64" s="450"/>
      <c r="AI64" s="450"/>
      <c r="AJ64" s="450"/>
      <c r="AK64" s="450"/>
      <c r="AL64" s="450"/>
      <c r="AM64" s="450"/>
      <c r="AN64" s="450"/>
      <c r="AO64" s="1106"/>
      <c r="AP64" s="1107"/>
      <c r="AQ64" s="1106"/>
      <c r="AR64" s="1106"/>
      <c r="AS64" s="1106"/>
      <c r="AT64" s="1106"/>
      <c r="AU64" s="1106"/>
      <c r="AV64" s="1106"/>
      <c r="AW64" s="1106"/>
      <c r="AX64" s="1106"/>
      <c r="AY64" s="1106"/>
      <c r="AZ64" s="1106"/>
      <c r="BA64" s="450"/>
      <c r="BB64" s="464"/>
      <c r="BC64" s="450"/>
      <c r="BD64" s="450"/>
      <c r="BE64" s="450"/>
      <c r="BF64" s="450"/>
      <c r="BG64" s="450"/>
      <c r="BH64" s="450"/>
      <c r="BI64" s="450"/>
      <c r="BJ64" s="450"/>
      <c r="BK64" s="450"/>
      <c r="BL64" s="450"/>
      <c r="BM64" s="450"/>
      <c r="BN64" s="464"/>
      <c r="BO64" s="450"/>
      <c r="BP64" s="450"/>
      <c r="BQ64" s="450"/>
      <c r="BR64" s="450"/>
      <c r="BS64" s="450"/>
      <c r="BT64" s="450"/>
      <c r="BU64" s="450"/>
      <c r="BV64" s="450"/>
      <c r="BW64" s="450"/>
      <c r="BX64" s="450"/>
      <c r="BY64" s="450"/>
      <c r="BZ64" s="464"/>
      <c r="CA64" s="450"/>
      <c r="CB64" s="450"/>
      <c r="CC64" s="450"/>
      <c r="CD64" s="450"/>
      <c r="CE64" s="450"/>
      <c r="CF64" s="450"/>
      <c r="CG64" s="450"/>
      <c r="CH64" s="450"/>
      <c r="CI64" s="450"/>
      <c r="CJ64" s="450"/>
      <c r="CK64" s="450"/>
      <c r="CL64" s="464"/>
      <c r="CM64" s="450"/>
      <c r="CN64" s="450"/>
      <c r="CO64" s="450"/>
      <c r="CP64" s="450"/>
      <c r="CQ64" s="450"/>
      <c r="CR64" s="450"/>
      <c r="CS64" s="450"/>
      <c r="CT64" s="450"/>
      <c r="CU64" s="450"/>
      <c r="CV64" s="450"/>
      <c r="CW64" s="450"/>
      <c r="CX64" s="464"/>
      <c r="CY64" s="450"/>
      <c r="CZ64" s="450"/>
      <c r="DA64" s="450"/>
      <c r="DB64" s="450"/>
      <c r="DC64" s="450"/>
      <c r="DD64" s="450"/>
      <c r="DE64" s="450"/>
      <c r="DF64" s="450"/>
      <c r="DG64" s="450"/>
      <c r="DH64" s="450"/>
      <c r="DI64" s="450"/>
      <c r="DJ64" s="464"/>
      <c r="DK64" s="450"/>
      <c r="DL64" s="450"/>
      <c r="DM64" s="450"/>
      <c r="DN64" s="450"/>
      <c r="DO64" s="450"/>
      <c r="DP64" s="450"/>
      <c r="DQ64" s="450"/>
      <c r="DR64" s="450"/>
      <c r="DS64" s="450"/>
      <c r="DT64" s="450"/>
      <c r="DU64" s="450"/>
      <c r="DV64" s="450"/>
      <c r="DW64" s="450"/>
      <c r="DX64" s="450"/>
      <c r="DY64" s="450"/>
      <c r="DZ64" s="450"/>
      <c r="EA64" s="450"/>
      <c r="EB64" s="450"/>
      <c r="EC64" s="450"/>
      <c r="ED64" s="450"/>
      <c r="EE64" s="450"/>
      <c r="EF64" s="454"/>
      <c r="EG64" s="454"/>
      <c r="EH64" s="454"/>
      <c r="EI64" s="454"/>
      <c r="EJ64" s="454"/>
      <c r="EK64" s="454"/>
      <c r="EL64" s="454"/>
      <c r="EM64" s="454"/>
      <c r="EN64" s="454"/>
      <c r="EO64" s="454"/>
      <c r="EP64" s="454"/>
      <c r="EQ64" s="454"/>
      <c r="ER64" s="454"/>
      <c r="ES64" s="454"/>
      <c r="ET64" s="454"/>
      <c r="EU64" s="581"/>
      <c r="EV64" s="581"/>
      <c r="EW64" s="581"/>
      <c r="EX64" s="581"/>
      <c r="EY64" s="581"/>
      <c r="EZ64" s="581"/>
      <c r="FA64" s="581"/>
      <c r="FB64" s="581"/>
      <c r="FC64" s="581"/>
      <c r="FD64" s="581"/>
      <c r="FE64" s="581"/>
    </row>
    <row r="65" spans="1:161" ht="13.5" thickBot="1">
      <c r="A65" s="450"/>
      <c r="B65" s="476">
        <f>IS!D65</f>
        <v>0</v>
      </c>
      <c r="C65" s="588"/>
      <c r="D65" s="477"/>
      <c r="E65" s="477"/>
      <c r="F65" s="477"/>
      <c r="G65" s="477"/>
      <c r="H65" s="477"/>
      <c r="I65" s="477"/>
      <c r="J65" s="477"/>
      <c r="K65" s="477"/>
      <c r="L65" s="477"/>
      <c r="M65" s="477"/>
      <c r="N65" s="589">
        <f>B65</f>
        <v>0</v>
      </c>
      <c r="O65" s="477"/>
      <c r="P65" s="478"/>
      <c r="Q65" s="1065"/>
      <c r="R65" s="1065"/>
      <c r="S65" s="1065"/>
      <c r="T65" s="1065"/>
      <c r="U65" s="1065"/>
      <c r="V65" s="1065"/>
      <c r="W65" s="1065"/>
      <c r="X65" s="1065"/>
      <c r="Y65" s="1065"/>
      <c r="Z65" s="1066">
        <f>N65</f>
        <v>0</v>
      </c>
      <c r="AA65" s="1065"/>
      <c r="AB65" s="1067"/>
      <c r="AC65" s="477"/>
      <c r="AD65" s="477"/>
      <c r="AE65" s="477"/>
      <c r="AF65" s="477"/>
      <c r="AG65" s="477"/>
      <c r="AH65" s="477"/>
      <c r="AI65" s="477"/>
      <c r="AJ65" s="477"/>
      <c r="AK65" s="477"/>
      <c r="AL65" s="589">
        <f>Z65</f>
        <v>0</v>
      </c>
      <c r="AM65" s="477"/>
      <c r="AN65" s="478"/>
      <c r="AO65" s="1108"/>
      <c r="AP65" s="1108"/>
      <c r="AQ65" s="1108"/>
      <c r="AR65" s="1108"/>
      <c r="AS65" s="1108"/>
      <c r="AT65" s="1108"/>
      <c r="AU65" s="1108"/>
      <c r="AV65" s="1108"/>
      <c r="AW65" s="1108"/>
      <c r="AX65" s="1109">
        <f>AL65</f>
        <v>0</v>
      </c>
      <c r="AY65" s="1108"/>
      <c r="AZ65" s="1110"/>
      <c r="BA65" s="477"/>
      <c r="BB65" s="477"/>
      <c r="BC65" s="477"/>
      <c r="BD65" s="477"/>
      <c r="BE65" s="477"/>
      <c r="BF65" s="477"/>
      <c r="BG65" s="477"/>
      <c r="BH65" s="477"/>
      <c r="BI65" s="477"/>
      <c r="BJ65" s="589">
        <f>AX65</f>
        <v>0</v>
      </c>
      <c r="BK65" s="477"/>
      <c r="BL65" s="478"/>
      <c r="BM65" s="477"/>
      <c r="BN65" s="477"/>
      <c r="BO65" s="477"/>
      <c r="BP65" s="477"/>
      <c r="BQ65" s="477"/>
      <c r="BR65" s="477"/>
      <c r="BS65" s="477"/>
      <c r="BT65" s="477"/>
      <c r="BU65" s="477"/>
      <c r="BV65" s="589">
        <f>BJ65</f>
        <v>0</v>
      </c>
      <c r="BW65" s="477"/>
      <c r="BX65" s="478"/>
      <c r="BY65" s="477"/>
      <c r="BZ65" s="477"/>
      <c r="CA65" s="477"/>
      <c r="CB65" s="477"/>
      <c r="CC65" s="477"/>
      <c r="CD65" s="477"/>
      <c r="CE65" s="477"/>
      <c r="CF65" s="477"/>
      <c r="CG65" s="477"/>
      <c r="CH65" s="589">
        <f>BV65</f>
        <v>0</v>
      </c>
      <c r="CI65" s="477"/>
      <c r="CJ65" s="478"/>
      <c r="CK65" s="477"/>
      <c r="CL65" s="477"/>
      <c r="CM65" s="477"/>
      <c r="CN65" s="477"/>
      <c r="CO65" s="477"/>
      <c r="CP65" s="477"/>
      <c r="CQ65" s="477"/>
      <c r="CR65" s="477"/>
      <c r="CS65" s="477"/>
      <c r="CT65" s="589">
        <f>CH65</f>
        <v>0</v>
      </c>
      <c r="CU65" s="477"/>
      <c r="CV65" s="478"/>
      <c r="CW65" s="477"/>
      <c r="CX65" s="477"/>
      <c r="CY65" s="477"/>
      <c r="CZ65" s="477"/>
      <c r="DA65" s="477"/>
      <c r="DB65" s="477"/>
      <c r="DC65" s="477"/>
      <c r="DD65" s="477"/>
      <c r="DE65" s="477"/>
      <c r="DF65" s="589">
        <f>CT65</f>
        <v>0</v>
      </c>
      <c r="DG65" s="477"/>
      <c r="DH65" s="478"/>
      <c r="DI65" s="477"/>
      <c r="DJ65" s="477"/>
      <c r="DK65" s="477"/>
      <c r="DL65" s="477"/>
      <c r="DM65" s="477"/>
      <c r="DN65" s="477"/>
      <c r="DO65" s="477"/>
      <c r="DP65" s="477"/>
      <c r="DQ65" s="477"/>
      <c r="DR65" s="589">
        <f>DF65</f>
        <v>0</v>
      </c>
      <c r="DS65" s="477"/>
      <c r="DT65" s="478"/>
      <c r="DU65" s="450"/>
      <c r="DV65" s="590">
        <f>B65</f>
        <v>0</v>
      </c>
      <c r="DW65" s="620"/>
      <c r="DX65" s="589"/>
      <c r="DY65" s="477"/>
      <c r="DZ65" s="477"/>
      <c r="EA65" s="477"/>
      <c r="EB65" s="477"/>
      <c r="EC65" s="477"/>
      <c r="ED65" s="477"/>
      <c r="EE65" s="478"/>
      <c r="EF65" s="454"/>
      <c r="EG65" s="454"/>
      <c r="EH65" s="454"/>
      <c r="EI65" s="454"/>
      <c r="EJ65" s="454"/>
      <c r="EK65" s="454"/>
      <c r="EL65" s="454"/>
      <c r="EM65" s="454"/>
      <c r="EN65" s="454"/>
      <c r="EO65" s="454"/>
      <c r="EP65" s="454"/>
      <c r="EQ65" s="454"/>
      <c r="ER65" s="454"/>
      <c r="ES65" s="454"/>
      <c r="ET65" s="454"/>
      <c r="EU65" s="581"/>
      <c r="EV65" s="581"/>
      <c r="EW65" s="581"/>
      <c r="EX65" s="581"/>
      <c r="EY65" s="581"/>
      <c r="EZ65" s="581"/>
      <c r="FA65" s="581"/>
      <c r="FB65" s="581"/>
      <c r="FC65" s="581"/>
      <c r="FD65" s="581"/>
      <c r="FE65" s="581"/>
    </row>
    <row r="66" spans="1:161" ht="13.5" thickBot="1">
      <c r="A66" s="450"/>
      <c r="B66" s="591"/>
      <c r="C66" s="592"/>
      <c r="D66" s="486"/>
      <c r="E66" s="486"/>
      <c r="F66" s="486"/>
      <c r="G66" s="486"/>
      <c r="H66" s="486"/>
      <c r="I66" s="486"/>
      <c r="J66" s="486"/>
      <c r="K66" s="486"/>
      <c r="L66" s="486"/>
      <c r="M66" s="486"/>
      <c r="N66" s="486"/>
      <c r="O66" s="486"/>
      <c r="P66" s="487"/>
      <c r="Q66" s="1068"/>
      <c r="R66" s="1068"/>
      <c r="S66" s="1068"/>
      <c r="T66" s="1068"/>
      <c r="U66" s="1068"/>
      <c r="V66" s="1068"/>
      <c r="W66" s="1068"/>
      <c r="X66" s="1068"/>
      <c r="Y66" s="1068"/>
      <c r="Z66" s="1068"/>
      <c r="AA66" s="1068"/>
      <c r="AB66" s="1069"/>
      <c r="AC66" s="486"/>
      <c r="AD66" s="486"/>
      <c r="AE66" s="486"/>
      <c r="AF66" s="486"/>
      <c r="AG66" s="486"/>
      <c r="AH66" s="486"/>
      <c r="AI66" s="486"/>
      <c r="AJ66" s="486"/>
      <c r="AK66" s="486"/>
      <c r="AL66" s="486"/>
      <c r="AM66" s="486"/>
      <c r="AN66" s="487"/>
      <c r="AO66" s="1111"/>
      <c r="AP66" s="1111"/>
      <c r="AQ66" s="1111"/>
      <c r="AR66" s="1111"/>
      <c r="AS66" s="1111"/>
      <c r="AT66" s="1111"/>
      <c r="AU66" s="1111"/>
      <c r="AV66" s="1111"/>
      <c r="AW66" s="1111"/>
      <c r="AX66" s="1111"/>
      <c r="AY66" s="1111"/>
      <c r="AZ66" s="1112"/>
      <c r="BA66" s="486"/>
      <c r="BB66" s="486"/>
      <c r="BC66" s="486"/>
      <c r="BD66" s="486"/>
      <c r="BE66" s="486"/>
      <c r="BF66" s="486"/>
      <c r="BG66" s="486"/>
      <c r="BH66" s="486"/>
      <c r="BI66" s="486"/>
      <c r="BJ66" s="486"/>
      <c r="BK66" s="486"/>
      <c r="BL66" s="487"/>
      <c r="BM66" s="486"/>
      <c r="BN66" s="486"/>
      <c r="BO66" s="486"/>
      <c r="BP66" s="486"/>
      <c r="BQ66" s="486"/>
      <c r="BR66" s="486"/>
      <c r="BS66" s="486"/>
      <c r="BT66" s="486"/>
      <c r="BU66" s="486"/>
      <c r="BV66" s="486"/>
      <c r="BW66" s="486"/>
      <c r="BX66" s="487"/>
      <c r="BY66" s="486"/>
      <c r="BZ66" s="486"/>
      <c r="CA66" s="486"/>
      <c r="CB66" s="486"/>
      <c r="CC66" s="486"/>
      <c r="CD66" s="486"/>
      <c r="CE66" s="486"/>
      <c r="CF66" s="486"/>
      <c r="CG66" s="486"/>
      <c r="CH66" s="486"/>
      <c r="CI66" s="486"/>
      <c r="CJ66" s="487"/>
      <c r="CK66" s="486"/>
      <c r="CL66" s="486"/>
      <c r="CM66" s="486"/>
      <c r="CN66" s="486"/>
      <c r="CO66" s="486"/>
      <c r="CP66" s="486"/>
      <c r="CQ66" s="486"/>
      <c r="CR66" s="486"/>
      <c r="CS66" s="486"/>
      <c r="CT66" s="486"/>
      <c r="CU66" s="486"/>
      <c r="CV66" s="487"/>
      <c r="CW66" s="486"/>
      <c r="CX66" s="486"/>
      <c r="CY66" s="486"/>
      <c r="CZ66" s="486"/>
      <c r="DA66" s="486"/>
      <c r="DB66" s="486"/>
      <c r="DC66" s="486"/>
      <c r="DD66" s="486"/>
      <c r="DE66" s="486"/>
      <c r="DF66" s="486"/>
      <c r="DG66" s="486"/>
      <c r="DH66" s="487"/>
      <c r="DI66" s="486"/>
      <c r="DJ66" s="486"/>
      <c r="DK66" s="486"/>
      <c r="DL66" s="486"/>
      <c r="DM66" s="486"/>
      <c r="DN66" s="486"/>
      <c r="DO66" s="486"/>
      <c r="DP66" s="486"/>
      <c r="DQ66" s="486"/>
      <c r="DR66" s="486"/>
      <c r="DS66" s="486"/>
      <c r="DT66" s="487"/>
      <c r="DU66" s="450"/>
      <c r="DV66" s="521">
        <f>DV54</f>
        <v>0</v>
      </c>
      <c r="DW66" s="527">
        <f>DV66+1</f>
        <v>1</v>
      </c>
      <c r="DX66" s="527">
        <f t="shared" ref="DX66:EE66" si="596">DW66+1</f>
        <v>2</v>
      </c>
      <c r="DY66" s="527">
        <f t="shared" si="596"/>
        <v>3</v>
      </c>
      <c r="DZ66" s="527">
        <f t="shared" si="596"/>
        <v>4</v>
      </c>
      <c r="EA66" s="527">
        <f t="shared" si="596"/>
        <v>5</v>
      </c>
      <c r="EB66" s="527">
        <f t="shared" si="596"/>
        <v>6</v>
      </c>
      <c r="EC66" s="527">
        <f t="shared" si="596"/>
        <v>7</v>
      </c>
      <c r="ED66" s="527">
        <f t="shared" si="596"/>
        <v>8</v>
      </c>
      <c r="EE66" s="528">
        <f t="shared" si="596"/>
        <v>9</v>
      </c>
      <c r="EF66" s="454"/>
      <c r="EG66" s="454"/>
      <c r="EH66" s="454"/>
      <c r="EI66" s="454"/>
      <c r="EJ66" s="454"/>
      <c r="EK66" s="454"/>
      <c r="EL66" s="454"/>
      <c r="EM66" s="454"/>
      <c r="EN66" s="454"/>
      <c r="EO66" s="454"/>
      <c r="EP66" s="454"/>
      <c r="EQ66" s="454"/>
      <c r="ER66" s="454"/>
      <c r="ES66" s="454"/>
      <c r="ET66" s="454"/>
      <c r="EU66" s="581"/>
      <c r="EV66" s="581"/>
      <c r="EW66" s="581"/>
      <c r="EX66" s="581"/>
      <c r="EY66" s="581"/>
      <c r="EZ66" s="581"/>
      <c r="FA66" s="581"/>
      <c r="FB66" s="581"/>
      <c r="FC66" s="581"/>
      <c r="FD66" s="581"/>
      <c r="FE66" s="581"/>
    </row>
    <row r="67" spans="1:161">
      <c r="A67" s="450"/>
      <c r="B67" s="593"/>
      <c r="C67" s="477"/>
      <c r="D67" s="609"/>
      <c r="E67" s="477"/>
      <c r="F67" s="477"/>
      <c r="G67" s="609"/>
      <c r="H67" s="477"/>
      <c r="I67" s="477"/>
      <c r="J67" s="609"/>
      <c r="K67" s="477"/>
      <c r="L67" s="477"/>
      <c r="M67" s="477"/>
      <c r="N67" s="477"/>
      <c r="O67" s="477"/>
      <c r="P67" s="478"/>
      <c r="Q67" s="1065"/>
      <c r="R67" s="1065"/>
      <c r="S67" s="1070"/>
      <c r="T67" s="1065"/>
      <c r="U67" s="1065"/>
      <c r="V67" s="1070"/>
      <c r="W67" s="1065"/>
      <c r="X67" s="1065"/>
      <c r="Y67" s="1065"/>
      <c r="Z67" s="1065"/>
      <c r="AA67" s="1065"/>
      <c r="AB67" s="1067"/>
      <c r="AC67" s="477"/>
      <c r="AD67" s="477"/>
      <c r="AE67" s="609"/>
      <c r="AF67" s="477"/>
      <c r="AG67" s="477"/>
      <c r="AH67" s="609"/>
      <c r="AI67" s="477"/>
      <c r="AJ67" s="477"/>
      <c r="AK67" s="477"/>
      <c r="AL67" s="477"/>
      <c r="AM67" s="477"/>
      <c r="AN67" s="478"/>
      <c r="AO67" s="1108"/>
      <c r="AP67" s="1108"/>
      <c r="AQ67" s="1113"/>
      <c r="AR67" s="1108"/>
      <c r="AS67" s="1108"/>
      <c r="AT67" s="1113"/>
      <c r="AU67" s="1108"/>
      <c r="AV67" s="1108"/>
      <c r="AW67" s="1108"/>
      <c r="AX67" s="1108"/>
      <c r="AY67" s="1108"/>
      <c r="AZ67" s="1110"/>
      <c r="BA67" s="477"/>
      <c r="BB67" s="477"/>
      <c r="BC67" s="609"/>
      <c r="BD67" s="477"/>
      <c r="BE67" s="477"/>
      <c r="BF67" s="609"/>
      <c r="BG67" s="477"/>
      <c r="BH67" s="477"/>
      <c r="BI67" s="477"/>
      <c r="BJ67" s="477"/>
      <c r="BK67" s="477"/>
      <c r="BL67" s="478"/>
      <c r="BM67" s="477"/>
      <c r="BN67" s="477"/>
      <c r="BO67" s="609"/>
      <c r="BP67" s="477"/>
      <c r="BQ67" s="477"/>
      <c r="BR67" s="609"/>
      <c r="BS67" s="477"/>
      <c r="BT67" s="477"/>
      <c r="BU67" s="477"/>
      <c r="BV67" s="477"/>
      <c r="BW67" s="477"/>
      <c r="BX67" s="478"/>
      <c r="BY67" s="477"/>
      <c r="BZ67" s="477"/>
      <c r="CA67" s="609"/>
      <c r="CB67" s="477"/>
      <c r="CC67" s="477"/>
      <c r="CD67" s="609"/>
      <c r="CE67" s="477"/>
      <c r="CF67" s="477"/>
      <c r="CG67" s="477"/>
      <c r="CH67" s="477"/>
      <c r="CI67" s="477"/>
      <c r="CJ67" s="478"/>
      <c r="CK67" s="477"/>
      <c r="CL67" s="477"/>
      <c r="CM67" s="609"/>
      <c r="CN67" s="477"/>
      <c r="CO67" s="477"/>
      <c r="CP67" s="609"/>
      <c r="CQ67" s="477"/>
      <c r="CR67" s="477"/>
      <c r="CS67" s="477"/>
      <c r="CT67" s="477"/>
      <c r="CU67" s="477"/>
      <c r="CV67" s="478"/>
      <c r="CW67" s="477"/>
      <c r="CX67" s="477"/>
      <c r="CY67" s="609"/>
      <c r="CZ67" s="477"/>
      <c r="DA67" s="477"/>
      <c r="DB67" s="609"/>
      <c r="DC67" s="477"/>
      <c r="DD67" s="477"/>
      <c r="DE67" s="477"/>
      <c r="DF67" s="477"/>
      <c r="DG67" s="477"/>
      <c r="DH67" s="478"/>
      <c r="DI67" s="477"/>
      <c r="DJ67" s="477"/>
      <c r="DK67" s="609"/>
      <c r="DL67" s="477"/>
      <c r="DM67" s="477"/>
      <c r="DN67" s="609"/>
      <c r="DO67" s="477"/>
      <c r="DP67" s="477"/>
      <c r="DQ67" s="477"/>
      <c r="DR67" s="477"/>
      <c r="DS67" s="477"/>
      <c r="DT67" s="478"/>
      <c r="DU67" s="450"/>
      <c r="DV67" s="492"/>
      <c r="DW67" s="491"/>
      <c r="DX67" s="491"/>
      <c r="DY67" s="491"/>
      <c r="DZ67" s="491"/>
      <c r="EA67" s="491"/>
      <c r="EB67" s="491"/>
      <c r="EC67" s="491"/>
      <c r="ED67" s="491"/>
      <c r="EE67" s="530"/>
      <c r="EF67" s="454"/>
      <c r="EG67" s="454"/>
      <c r="EH67" s="454"/>
      <c r="EI67" s="454"/>
      <c r="EJ67" s="454"/>
      <c r="EK67" s="454"/>
      <c r="EL67" s="454"/>
      <c r="EM67" s="454"/>
      <c r="EN67" s="454"/>
      <c r="EO67" s="454"/>
      <c r="EP67" s="454"/>
      <c r="EQ67" s="454"/>
      <c r="ER67" s="454"/>
      <c r="ES67" s="454"/>
      <c r="ET67" s="454"/>
      <c r="EU67" s="581"/>
      <c r="EV67" s="581"/>
      <c r="EW67" s="581"/>
      <c r="EX67" s="581"/>
      <c r="EY67" s="581"/>
      <c r="EZ67" s="581"/>
      <c r="FA67" s="581"/>
      <c r="FB67" s="581"/>
      <c r="FC67" s="581"/>
      <c r="FD67" s="581"/>
      <c r="FE67" s="581"/>
    </row>
    <row r="68" spans="1:161">
      <c r="A68" s="450"/>
      <c r="B68" s="493">
        <f>B65</f>
        <v>0</v>
      </c>
      <c r="C68" s="499"/>
      <c r="D68" s="610"/>
      <c r="E68" s="486"/>
      <c r="F68" s="486"/>
      <c r="G68" s="486"/>
      <c r="H68" s="486"/>
      <c r="I68" s="486"/>
      <c r="J68" s="486"/>
      <c r="K68" s="486"/>
      <c r="L68" s="486"/>
      <c r="M68" s="486"/>
      <c r="N68" s="486"/>
      <c r="O68" s="486"/>
      <c r="P68" s="487"/>
      <c r="Q68" s="1068"/>
      <c r="R68" s="1068"/>
      <c r="S68" s="1068"/>
      <c r="T68" s="1068"/>
      <c r="U68" s="1068"/>
      <c r="V68" s="1068"/>
      <c r="W68" s="1068"/>
      <c r="X68" s="1068"/>
      <c r="Y68" s="1068"/>
      <c r="Z68" s="1068"/>
      <c r="AA68" s="1068"/>
      <c r="AB68" s="1069"/>
      <c r="AC68" s="486"/>
      <c r="AD68" s="486"/>
      <c r="AE68" s="486"/>
      <c r="AF68" s="486"/>
      <c r="AG68" s="486"/>
      <c r="AH68" s="486"/>
      <c r="AI68" s="486"/>
      <c r="AJ68" s="486"/>
      <c r="AK68" s="486"/>
      <c r="AL68" s="486"/>
      <c r="AM68" s="486"/>
      <c r="AN68" s="487"/>
      <c r="AO68" s="1111"/>
      <c r="AP68" s="1111"/>
      <c r="AQ68" s="1111"/>
      <c r="AR68" s="1111"/>
      <c r="AS68" s="1111"/>
      <c r="AT68" s="1111"/>
      <c r="AU68" s="1111"/>
      <c r="AV68" s="1111"/>
      <c r="AW68" s="1111"/>
      <c r="AX68" s="1111"/>
      <c r="AY68" s="1111"/>
      <c r="AZ68" s="1112"/>
      <c r="BA68" s="486"/>
      <c r="BB68" s="486"/>
      <c r="BC68" s="486"/>
      <c r="BD68" s="486"/>
      <c r="BE68" s="486"/>
      <c r="BF68" s="486"/>
      <c r="BG68" s="486"/>
      <c r="BH68" s="486"/>
      <c r="BI68" s="486"/>
      <c r="BJ68" s="486"/>
      <c r="BK68" s="486"/>
      <c r="BL68" s="487"/>
      <c r="BM68" s="486"/>
      <c r="BN68" s="486"/>
      <c r="BO68" s="486"/>
      <c r="BP68" s="486"/>
      <c r="BQ68" s="486"/>
      <c r="BR68" s="486"/>
      <c r="BS68" s="486"/>
      <c r="BT68" s="486"/>
      <c r="BU68" s="486"/>
      <c r="BV68" s="486"/>
      <c r="BW68" s="486"/>
      <c r="BX68" s="487"/>
      <c r="BY68" s="486"/>
      <c r="BZ68" s="486"/>
      <c r="CA68" s="486"/>
      <c r="CB68" s="486"/>
      <c r="CC68" s="486"/>
      <c r="CD68" s="486"/>
      <c r="CE68" s="486"/>
      <c r="CF68" s="486"/>
      <c r="CG68" s="486"/>
      <c r="CH68" s="486"/>
      <c r="CI68" s="486"/>
      <c r="CJ68" s="487"/>
      <c r="CK68" s="486"/>
      <c r="CL68" s="486"/>
      <c r="CM68" s="486"/>
      <c r="CN68" s="486"/>
      <c r="CO68" s="486"/>
      <c r="CP68" s="486"/>
      <c r="CQ68" s="486"/>
      <c r="CR68" s="486"/>
      <c r="CS68" s="486"/>
      <c r="CT68" s="486"/>
      <c r="CU68" s="486"/>
      <c r="CV68" s="487"/>
      <c r="CW68" s="486"/>
      <c r="CX68" s="486"/>
      <c r="CY68" s="486"/>
      <c r="CZ68" s="486"/>
      <c r="DA68" s="486"/>
      <c r="DB68" s="486"/>
      <c r="DC68" s="486"/>
      <c r="DD68" s="486"/>
      <c r="DE68" s="486"/>
      <c r="DF68" s="486"/>
      <c r="DG68" s="486"/>
      <c r="DH68" s="487"/>
      <c r="DI68" s="486"/>
      <c r="DJ68" s="486"/>
      <c r="DK68" s="486"/>
      <c r="DL68" s="486"/>
      <c r="DM68" s="486"/>
      <c r="DN68" s="486"/>
      <c r="DO68" s="486"/>
      <c r="DP68" s="486"/>
      <c r="DQ68" s="486"/>
      <c r="DR68" s="486"/>
      <c r="DS68" s="486"/>
      <c r="DT68" s="487"/>
      <c r="DU68" s="450"/>
      <c r="DV68" s="611">
        <f>DV71</f>
        <v>0</v>
      </c>
      <c r="DW68" s="542">
        <f>DW71</f>
        <v>0</v>
      </c>
      <c r="DX68" s="542">
        <f t="shared" ref="DX68:EE68" si="597">DX71</f>
        <v>0</v>
      </c>
      <c r="DY68" s="542">
        <f t="shared" si="597"/>
        <v>0</v>
      </c>
      <c r="DZ68" s="542">
        <f t="shared" si="597"/>
        <v>0</v>
      </c>
      <c r="EA68" s="542">
        <f t="shared" si="597"/>
        <v>0</v>
      </c>
      <c r="EB68" s="542">
        <f t="shared" si="597"/>
        <v>0</v>
      </c>
      <c r="EC68" s="542">
        <f t="shared" si="597"/>
        <v>0</v>
      </c>
      <c r="ED68" s="542">
        <f t="shared" si="597"/>
        <v>0</v>
      </c>
      <c r="EE68" s="543">
        <f t="shared" si="597"/>
        <v>0</v>
      </c>
      <c r="EF68" s="454"/>
      <c r="EG68" s="454"/>
      <c r="EH68" s="454"/>
      <c r="EI68" s="454"/>
      <c r="EJ68" s="454"/>
      <c r="EK68" s="454"/>
      <c r="EL68" s="454"/>
      <c r="EM68" s="454"/>
      <c r="EN68" s="454"/>
      <c r="EO68" s="454"/>
      <c r="EP68" s="454"/>
      <c r="EQ68" s="454"/>
      <c r="ER68" s="454"/>
      <c r="ES68" s="454"/>
      <c r="ET68" s="454"/>
      <c r="EU68" s="581"/>
      <c r="EV68" s="581"/>
      <c r="EW68" s="581"/>
      <c r="EX68" s="581"/>
      <c r="EY68" s="581"/>
      <c r="EZ68" s="581"/>
      <c r="FA68" s="581"/>
      <c r="FB68" s="581"/>
      <c r="FC68" s="581"/>
      <c r="FD68" s="581"/>
      <c r="FE68" s="581"/>
    </row>
    <row r="69" spans="1:161">
      <c r="A69" s="450"/>
      <c r="B69" s="490"/>
      <c r="C69" s="486"/>
      <c r="D69" s="486"/>
      <c r="E69" s="1163">
        <f>E57</f>
        <v>0</v>
      </c>
      <c r="F69" s="1163">
        <f t="shared" ref="F69:BQ69" si="598">F57</f>
        <v>0</v>
      </c>
      <c r="G69" s="1163">
        <f t="shared" si="598"/>
        <v>0</v>
      </c>
      <c r="H69" s="1163">
        <f t="shared" si="598"/>
        <v>0</v>
      </c>
      <c r="I69" s="1163">
        <f t="shared" si="598"/>
        <v>0</v>
      </c>
      <c r="J69" s="1163">
        <f t="shared" si="598"/>
        <v>0</v>
      </c>
      <c r="K69" s="1163">
        <f t="shared" si="598"/>
        <v>0</v>
      </c>
      <c r="L69" s="1163">
        <f t="shared" si="598"/>
        <v>0</v>
      </c>
      <c r="M69" s="1163">
        <f t="shared" si="598"/>
        <v>0</v>
      </c>
      <c r="N69" s="1163">
        <f t="shared" si="598"/>
        <v>0</v>
      </c>
      <c r="O69" s="1163">
        <f t="shared" si="598"/>
        <v>0</v>
      </c>
      <c r="P69" s="1163">
        <f t="shared" si="598"/>
        <v>0</v>
      </c>
      <c r="Q69" s="1163">
        <f t="shared" si="598"/>
        <v>1</v>
      </c>
      <c r="R69" s="1163">
        <f t="shared" si="598"/>
        <v>1</v>
      </c>
      <c r="S69" s="1163">
        <f t="shared" si="598"/>
        <v>1</v>
      </c>
      <c r="T69" s="1163">
        <f t="shared" si="598"/>
        <v>1</v>
      </c>
      <c r="U69" s="1163">
        <f t="shared" si="598"/>
        <v>1</v>
      </c>
      <c r="V69" s="1163">
        <f t="shared" si="598"/>
        <v>1</v>
      </c>
      <c r="W69" s="1163">
        <f t="shared" si="598"/>
        <v>1</v>
      </c>
      <c r="X69" s="1163">
        <f t="shared" si="598"/>
        <v>1</v>
      </c>
      <c r="Y69" s="1163">
        <f t="shared" si="598"/>
        <v>1</v>
      </c>
      <c r="Z69" s="1163">
        <f t="shared" si="598"/>
        <v>1</v>
      </c>
      <c r="AA69" s="1163">
        <f t="shared" si="598"/>
        <v>1</v>
      </c>
      <c r="AB69" s="1163">
        <f t="shared" si="598"/>
        <v>1</v>
      </c>
      <c r="AC69" s="1163">
        <f t="shared" si="598"/>
        <v>2</v>
      </c>
      <c r="AD69" s="1163">
        <f t="shared" si="598"/>
        <v>2</v>
      </c>
      <c r="AE69" s="1163">
        <f t="shared" si="598"/>
        <v>2</v>
      </c>
      <c r="AF69" s="1163">
        <f t="shared" si="598"/>
        <v>2</v>
      </c>
      <c r="AG69" s="1163">
        <f t="shared" si="598"/>
        <v>2</v>
      </c>
      <c r="AH69" s="1163">
        <f t="shared" si="598"/>
        <v>2</v>
      </c>
      <c r="AI69" s="1163">
        <f t="shared" si="598"/>
        <v>2</v>
      </c>
      <c r="AJ69" s="1163">
        <f t="shared" si="598"/>
        <v>2</v>
      </c>
      <c r="AK69" s="1163">
        <f t="shared" si="598"/>
        <v>2</v>
      </c>
      <c r="AL69" s="1163">
        <f t="shared" si="598"/>
        <v>2</v>
      </c>
      <c r="AM69" s="1163">
        <f t="shared" si="598"/>
        <v>2</v>
      </c>
      <c r="AN69" s="1163">
        <f t="shared" si="598"/>
        <v>2</v>
      </c>
      <c r="AO69" s="1163">
        <f t="shared" si="598"/>
        <v>3</v>
      </c>
      <c r="AP69" s="1163">
        <f t="shared" si="598"/>
        <v>3</v>
      </c>
      <c r="AQ69" s="1163">
        <f t="shared" si="598"/>
        <v>3</v>
      </c>
      <c r="AR69" s="1163">
        <f t="shared" si="598"/>
        <v>3</v>
      </c>
      <c r="AS69" s="1163">
        <f t="shared" si="598"/>
        <v>3</v>
      </c>
      <c r="AT69" s="1163">
        <f t="shared" si="598"/>
        <v>3</v>
      </c>
      <c r="AU69" s="1163">
        <f t="shared" si="598"/>
        <v>3</v>
      </c>
      <c r="AV69" s="1163">
        <f t="shared" si="598"/>
        <v>3</v>
      </c>
      <c r="AW69" s="1163">
        <f t="shared" si="598"/>
        <v>3</v>
      </c>
      <c r="AX69" s="1163">
        <f t="shared" si="598"/>
        <v>3</v>
      </c>
      <c r="AY69" s="1163">
        <f t="shared" si="598"/>
        <v>3</v>
      </c>
      <c r="AZ69" s="1163">
        <f t="shared" si="598"/>
        <v>3</v>
      </c>
      <c r="BA69" s="1163">
        <f t="shared" si="598"/>
        <v>4</v>
      </c>
      <c r="BB69" s="1163">
        <f t="shared" si="598"/>
        <v>4</v>
      </c>
      <c r="BC69" s="1163">
        <f t="shared" si="598"/>
        <v>4</v>
      </c>
      <c r="BD69" s="1163">
        <f t="shared" si="598"/>
        <v>4</v>
      </c>
      <c r="BE69" s="1163">
        <f t="shared" si="598"/>
        <v>4</v>
      </c>
      <c r="BF69" s="1163">
        <f t="shared" si="598"/>
        <v>4</v>
      </c>
      <c r="BG69" s="1163">
        <f t="shared" si="598"/>
        <v>4</v>
      </c>
      <c r="BH69" s="1163">
        <f t="shared" si="598"/>
        <v>4</v>
      </c>
      <c r="BI69" s="1163">
        <f t="shared" si="598"/>
        <v>4</v>
      </c>
      <c r="BJ69" s="1163">
        <f t="shared" si="598"/>
        <v>4</v>
      </c>
      <c r="BK69" s="1163">
        <f t="shared" si="598"/>
        <v>4</v>
      </c>
      <c r="BL69" s="1163">
        <f t="shared" si="598"/>
        <v>4</v>
      </c>
      <c r="BM69" s="1163">
        <f t="shared" si="598"/>
        <v>5</v>
      </c>
      <c r="BN69" s="1163">
        <f t="shared" si="598"/>
        <v>5</v>
      </c>
      <c r="BO69" s="1163">
        <f t="shared" si="598"/>
        <v>5</v>
      </c>
      <c r="BP69" s="1163">
        <f t="shared" si="598"/>
        <v>5</v>
      </c>
      <c r="BQ69" s="1163">
        <f t="shared" si="598"/>
        <v>5</v>
      </c>
      <c r="BR69" s="1163">
        <f t="shared" ref="BR69:DT69" si="599">BR57</f>
        <v>5</v>
      </c>
      <c r="BS69" s="1163">
        <f t="shared" si="599"/>
        <v>5</v>
      </c>
      <c r="BT69" s="1163">
        <f t="shared" si="599"/>
        <v>5</v>
      </c>
      <c r="BU69" s="1163">
        <f t="shared" si="599"/>
        <v>5</v>
      </c>
      <c r="BV69" s="1163">
        <f t="shared" si="599"/>
        <v>5</v>
      </c>
      <c r="BW69" s="1163">
        <f t="shared" si="599"/>
        <v>5</v>
      </c>
      <c r="BX69" s="1163">
        <f t="shared" si="599"/>
        <v>5</v>
      </c>
      <c r="BY69" s="1163">
        <f t="shared" si="599"/>
        <v>6</v>
      </c>
      <c r="BZ69" s="1163">
        <f t="shared" si="599"/>
        <v>6</v>
      </c>
      <c r="CA69" s="1163">
        <f t="shared" si="599"/>
        <v>6</v>
      </c>
      <c r="CB69" s="1163">
        <f t="shared" si="599"/>
        <v>6</v>
      </c>
      <c r="CC69" s="1163">
        <f t="shared" si="599"/>
        <v>6</v>
      </c>
      <c r="CD69" s="1163">
        <f t="shared" si="599"/>
        <v>6</v>
      </c>
      <c r="CE69" s="1163">
        <f t="shared" si="599"/>
        <v>6</v>
      </c>
      <c r="CF69" s="1163">
        <f t="shared" si="599"/>
        <v>6</v>
      </c>
      <c r="CG69" s="1163">
        <f t="shared" si="599"/>
        <v>6</v>
      </c>
      <c r="CH69" s="1163">
        <f t="shared" si="599"/>
        <v>6</v>
      </c>
      <c r="CI69" s="1163">
        <f t="shared" si="599"/>
        <v>6</v>
      </c>
      <c r="CJ69" s="1163">
        <f t="shared" si="599"/>
        <v>6</v>
      </c>
      <c r="CK69" s="1163">
        <f t="shared" si="599"/>
        <v>7</v>
      </c>
      <c r="CL69" s="1163">
        <f t="shared" si="599"/>
        <v>7</v>
      </c>
      <c r="CM69" s="1163">
        <f t="shared" si="599"/>
        <v>7</v>
      </c>
      <c r="CN69" s="1163">
        <f t="shared" si="599"/>
        <v>7</v>
      </c>
      <c r="CO69" s="1163">
        <f t="shared" si="599"/>
        <v>7</v>
      </c>
      <c r="CP69" s="1163">
        <f t="shared" si="599"/>
        <v>7</v>
      </c>
      <c r="CQ69" s="1163">
        <f t="shared" si="599"/>
        <v>7</v>
      </c>
      <c r="CR69" s="1163">
        <f t="shared" si="599"/>
        <v>7</v>
      </c>
      <c r="CS69" s="1163">
        <f t="shared" si="599"/>
        <v>7</v>
      </c>
      <c r="CT69" s="1163">
        <f t="shared" si="599"/>
        <v>7</v>
      </c>
      <c r="CU69" s="1163">
        <f t="shared" si="599"/>
        <v>7</v>
      </c>
      <c r="CV69" s="1163">
        <f t="shared" si="599"/>
        <v>7</v>
      </c>
      <c r="CW69" s="1163">
        <f t="shared" si="599"/>
        <v>8</v>
      </c>
      <c r="CX69" s="1163">
        <f t="shared" si="599"/>
        <v>8</v>
      </c>
      <c r="CY69" s="1163">
        <f t="shared" si="599"/>
        <v>8</v>
      </c>
      <c r="CZ69" s="1163">
        <f t="shared" si="599"/>
        <v>8</v>
      </c>
      <c r="DA69" s="1163">
        <f t="shared" si="599"/>
        <v>8</v>
      </c>
      <c r="DB69" s="1163">
        <f t="shared" si="599"/>
        <v>8</v>
      </c>
      <c r="DC69" s="1163">
        <f t="shared" si="599"/>
        <v>8</v>
      </c>
      <c r="DD69" s="1163">
        <f t="shared" si="599"/>
        <v>8</v>
      </c>
      <c r="DE69" s="1163">
        <f t="shared" si="599"/>
        <v>8</v>
      </c>
      <c r="DF69" s="1163">
        <f t="shared" si="599"/>
        <v>8</v>
      </c>
      <c r="DG69" s="1163">
        <f t="shared" si="599"/>
        <v>8</v>
      </c>
      <c r="DH69" s="1163">
        <f t="shared" si="599"/>
        <v>8</v>
      </c>
      <c r="DI69" s="1163">
        <f t="shared" si="599"/>
        <v>9</v>
      </c>
      <c r="DJ69" s="1163">
        <f t="shared" si="599"/>
        <v>9</v>
      </c>
      <c r="DK69" s="1163">
        <f t="shared" si="599"/>
        <v>9</v>
      </c>
      <c r="DL69" s="1163">
        <f t="shared" si="599"/>
        <v>9</v>
      </c>
      <c r="DM69" s="1163">
        <f t="shared" si="599"/>
        <v>9</v>
      </c>
      <c r="DN69" s="1163">
        <f t="shared" si="599"/>
        <v>9</v>
      </c>
      <c r="DO69" s="1163">
        <f t="shared" si="599"/>
        <v>9</v>
      </c>
      <c r="DP69" s="1163">
        <f t="shared" si="599"/>
        <v>9</v>
      </c>
      <c r="DQ69" s="1163">
        <f t="shared" si="599"/>
        <v>9</v>
      </c>
      <c r="DR69" s="1163">
        <f t="shared" si="599"/>
        <v>9</v>
      </c>
      <c r="DS69" s="1163">
        <f t="shared" si="599"/>
        <v>9</v>
      </c>
      <c r="DT69" s="1163">
        <f t="shared" si="599"/>
        <v>9</v>
      </c>
      <c r="DU69" s="450"/>
      <c r="DV69" s="539"/>
      <c r="DW69" s="540"/>
      <c r="DX69" s="540"/>
      <c r="DY69" s="540"/>
      <c r="DZ69" s="540"/>
      <c r="EA69" s="540"/>
      <c r="EB69" s="540"/>
      <c r="EC69" s="540"/>
      <c r="ED69" s="540"/>
      <c r="EE69" s="541"/>
      <c r="EF69" s="454"/>
      <c r="EG69" s="454"/>
      <c r="EH69" s="454"/>
      <c r="EI69" s="454"/>
      <c r="EJ69" s="454"/>
      <c r="EK69" s="454"/>
      <c r="EL69" s="454"/>
      <c r="EM69" s="454"/>
      <c r="EN69" s="454"/>
      <c r="EO69" s="454"/>
      <c r="EP69" s="454"/>
      <c r="EQ69" s="454"/>
      <c r="ER69" s="454"/>
      <c r="ES69" s="454"/>
      <c r="ET69" s="454"/>
      <c r="EU69" s="581"/>
      <c r="EV69" s="581"/>
      <c r="EW69" s="581"/>
      <c r="EX69" s="581"/>
      <c r="EY69" s="581"/>
      <c r="EZ69" s="581"/>
      <c r="FA69" s="581"/>
      <c r="FB69" s="581"/>
      <c r="FC69" s="581"/>
      <c r="FD69" s="581"/>
      <c r="FE69" s="581"/>
    </row>
    <row r="70" spans="1:161">
      <c r="A70" s="450"/>
      <c r="B70" s="490"/>
      <c r="C70" s="486"/>
      <c r="D70" s="498"/>
      <c r="E70" s="962" t="s">
        <v>431</v>
      </c>
      <c r="F70" s="962" t="s">
        <v>432</v>
      </c>
      <c r="G70" s="962" t="s">
        <v>433</v>
      </c>
      <c r="H70" s="962" t="s">
        <v>434</v>
      </c>
      <c r="I70" s="962" t="s">
        <v>267</v>
      </c>
      <c r="J70" s="962" t="s">
        <v>435</v>
      </c>
      <c r="K70" s="962" t="s">
        <v>436</v>
      </c>
      <c r="L70" s="962" t="s">
        <v>437</v>
      </c>
      <c r="M70" s="962" t="s">
        <v>438</v>
      </c>
      <c r="N70" s="962" t="s">
        <v>439</v>
      </c>
      <c r="O70" s="962" t="s">
        <v>440</v>
      </c>
      <c r="P70" s="963" t="s">
        <v>441</v>
      </c>
      <c r="Q70" s="1053" t="s">
        <v>431</v>
      </c>
      <c r="R70" s="1053" t="s">
        <v>432</v>
      </c>
      <c r="S70" s="1053" t="s">
        <v>433</v>
      </c>
      <c r="T70" s="1053" t="s">
        <v>434</v>
      </c>
      <c r="U70" s="1053" t="s">
        <v>267</v>
      </c>
      <c r="V70" s="1053" t="s">
        <v>435</v>
      </c>
      <c r="W70" s="1053" t="s">
        <v>436</v>
      </c>
      <c r="X70" s="1053" t="s">
        <v>437</v>
      </c>
      <c r="Y70" s="1053" t="s">
        <v>438</v>
      </c>
      <c r="Z70" s="1053" t="s">
        <v>439</v>
      </c>
      <c r="AA70" s="1053" t="s">
        <v>440</v>
      </c>
      <c r="AB70" s="1054" t="s">
        <v>441</v>
      </c>
      <c r="AC70" s="962" t="s">
        <v>431</v>
      </c>
      <c r="AD70" s="962" t="s">
        <v>432</v>
      </c>
      <c r="AE70" s="962" t="s">
        <v>433</v>
      </c>
      <c r="AF70" s="962" t="s">
        <v>434</v>
      </c>
      <c r="AG70" s="962" t="s">
        <v>267</v>
      </c>
      <c r="AH70" s="962" t="s">
        <v>435</v>
      </c>
      <c r="AI70" s="962" t="s">
        <v>436</v>
      </c>
      <c r="AJ70" s="962" t="s">
        <v>437</v>
      </c>
      <c r="AK70" s="962" t="s">
        <v>438</v>
      </c>
      <c r="AL70" s="962" t="s">
        <v>439</v>
      </c>
      <c r="AM70" s="962" t="s">
        <v>440</v>
      </c>
      <c r="AN70" s="963" t="s">
        <v>441</v>
      </c>
      <c r="AO70" s="1098" t="s">
        <v>431</v>
      </c>
      <c r="AP70" s="1098" t="s">
        <v>432</v>
      </c>
      <c r="AQ70" s="1098" t="s">
        <v>433</v>
      </c>
      <c r="AR70" s="1098" t="s">
        <v>434</v>
      </c>
      <c r="AS70" s="1098" t="s">
        <v>267</v>
      </c>
      <c r="AT70" s="1098" t="s">
        <v>435</v>
      </c>
      <c r="AU70" s="1098" t="s">
        <v>436</v>
      </c>
      <c r="AV70" s="1098" t="s">
        <v>437</v>
      </c>
      <c r="AW70" s="1098" t="s">
        <v>438</v>
      </c>
      <c r="AX70" s="1098" t="s">
        <v>439</v>
      </c>
      <c r="AY70" s="1098" t="s">
        <v>440</v>
      </c>
      <c r="AZ70" s="1099" t="s">
        <v>441</v>
      </c>
      <c r="BA70" s="962" t="s">
        <v>431</v>
      </c>
      <c r="BB70" s="962" t="s">
        <v>432</v>
      </c>
      <c r="BC70" s="962" t="s">
        <v>433</v>
      </c>
      <c r="BD70" s="962" t="s">
        <v>434</v>
      </c>
      <c r="BE70" s="962" t="s">
        <v>267</v>
      </c>
      <c r="BF70" s="962" t="s">
        <v>435</v>
      </c>
      <c r="BG70" s="962" t="s">
        <v>436</v>
      </c>
      <c r="BH70" s="962" t="s">
        <v>437</v>
      </c>
      <c r="BI70" s="962" t="s">
        <v>438</v>
      </c>
      <c r="BJ70" s="962" t="s">
        <v>439</v>
      </c>
      <c r="BK70" s="962" t="s">
        <v>440</v>
      </c>
      <c r="BL70" s="963" t="s">
        <v>441</v>
      </c>
      <c r="BM70" s="962" t="s">
        <v>431</v>
      </c>
      <c r="BN70" s="962" t="s">
        <v>432</v>
      </c>
      <c r="BO70" s="962" t="s">
        <v>433</v>
      </c>
      <c r="BP70" s="962" t="s">
        <v>434</v>
      </c>
      <c r="BQ70" s="962" t="s">
        <v>267</v>
      </c>
      <c r="BR70" s="962" t="s">
        <v>435</v>
      </c>
      <c r="BS70" s="962" t="s">
        <v>436</v>
      </c>
      <c r="BT70" s="962" t="s">
        <v>437</v>
      </c>
      <c r="BU70" s="962" t="s">
        <v>438</v>
      </c>
      <c r="BV70" s="962" t="s">
        <v>439</v>
      </c>
      <c r="BW70" s="962" t="s">
        <v>440</v>
      </c>
      <c r="BX70" s="963" t="s">
        <v>441</v>
      </c>
      <c r="BY70" s="962" t="s">
        <v>431</v>
      </c>
      <c r="BZ70" s="962" t="s">
        <v>432</v>
      </c>
      <c r="CA70" s="962" t="s">
        <v>433</v>
      </c>
      <c r="CB70" s="962" t="s">
        <v>434</v>
      </c>
      <c r="CC70" s="962" t="s">
        <v>267</v>
      </c>
      <c r="CD70" s="962" t="s">
        <v>435</v>
      </c>
      <c r="CE70" s="962" t="s">
        <v>436</v>
      </c>
      <c r="CF70" s="962" t="s">
        <v>437</v>
      </c>
      <c r="CG70" s="962" t="s">
        <v>438</v>
      </c>
      <c r="CH70" s="962" t="s">
        <v>439</v>
      </c>
      <c r="CI70" s="962" t="s">
        <v>440</v>
      </c>
      <c r="CJ70" s="963" t="s">
        <v>441</v>
      </c>
      <c r="CK70" s="962" t="s">
        <v>431</v>
      </c>
      <c r="CL70" s="962" t="s">
        <v>432</v>
      </c>
      <c r="CM70" s="962" t="s">
        <v>433</v>
      </c>
      <c r="CN70" s="962" t="s">
        <v>434</v>
      </c>
      <c r="CO70" s="962" t="s">
        <v>267</v>
      </c>
      <c r="CP70" s="962" t="s">
        <v>435</v>
      </c>
      <c r="CQ70" s="962" t="s">
        <v>436</v>
      </c>
      <c r="CR70" s="962" t="s">
        <v>437</v>
      </c>
      <c r="CS70" s="962" t="s">
        <v>438</v>
      </c>
      <c r="CT70" s="962" t="s">
        <v>439</v>
      </c>
      <c r="CU70" s="962" t="s">
        <v>440</v>
      </c>
      <c r="CV70" s="963" t="s">
        <v>441</v>
      </c>
      <c r="CW70" s="962" t="s">
        <v>431</v>
      </c>
      <c r="CX70" s="962" t="s">
        <v>432</v>
      </c>
      <c r="CY70" s="962" t="s">
        <v>433</v>
      </c>
      <c r="CZ70" s="962" t="s">
        <v>434</v>
      </c>
      <c r="DA70" s="962" t="s">
        <v>267</v>
      </c>
      <c r="DB70" s="962" t="s">
        <v>435</v>
      </c>
      <c r="DC70" s="962" t="s">
        <v>436</v>
      </c>
      <c r="DD70" s="962" t="s">
        <v>437</v>
      </c>
      <c r="DE70" s="962" t="s">
        <v>438</v>
      </c>
      <c r="DF70" s="962" t="s">
        <v>439</v>
      </c>
      <c r="DG70" s="962" t="s">
        <v>440</v>
      </c>
      <c r="DH70" s="963" t="s">
        <v>441</v>
      </c>
      <c r="DI70" s="962" t="s">
        <v>431</v>
      </c>
      <c r="DJ70" s="962" t="s">
        <v>432</v>
      </c>
      <c r="DK70" s="962" t="s">
        <v>433</v>
      </c>
      <c r="DL70" s="962" t="s">
        <v>434</v>
      </c>
      <c r="DM70" s="962" t="s">
        <v>267</v>
      </c>
      <c r="DN70" s="962" t="s">
        <v>435</v>
      </c>
      <c r="DO70" s="962" t="s">
        <v>436</v>
      </c>
      <c r="DP70" s="962" t="s">
        <v>437</v>
      </c>
      <c r="DQ70" s="962" t="s">
        <v>438</v>
      </c>
      <c r="DR70" s="962" t="s">
        <v>439</v>
      </c>
      <c r="DS70" s="962" t="s">
        <v>440</v>
      </c>
      <c r="DT70" s="963" t="s">
        <v>441</v>
      </c>
      <c r="DU70" s="450"/>
      <c r="DV70" s="539"/>
      <c r="DW70" s="540"/>
      <c r="DX70" s="540"/>
      <c r="DY70" s="540"/>
      <c r="DZ70" s="540"/>
      <c r="EA70" s="540"/>
      <c r="EB70" s="540"/>
      <c r="EC70" s="540"/>
      <c r="ED70" s="540"/>
      <c r="EE70" s="541"/>
      <c r="EF70" s="454"/>
      <c r="EG70" s="454"/>
      <c r="EH70" s="454"/>
      <c r="EI70" s="454"/>
      <c r="EJ70" s="454"/>
      <c r="EK70" s="454"/>
      <c r="EL70" s="454"/>
      <c r="EM70" s="454"/>
      <c r="EN70" s="454"/>
      <c r="EO70" s="454"/>
      <c r="EP70" s="454"/>
      <c r="EQ70" s="454"/>
      <c r="ER70" s="454"/>
      <c r="ES70" s="454"/>
      <c r="ET70" s="454"/>
      <c r="EU70" s="581"/>
      <c r="EV70" s="581"/>
      <c r="EW70" s="581"/>
      <c r="EX70" s="581"/>
      <c r="EY70" s="581"/>
      <c r="EZ70" s="581"/>
      <c r="FA70" s="581"/>
      <c r="FB70" s="581"/>
      <c r="FC70" s="581"/>
      <c r="FD70" s="581"/>
      <c r="FE70" s="581"/>
    </row>
    <row r="71" spans="1:161">
      <c r="A71" s="450"/>
      <c r="B71" s="490">
        <f>B68</f>
        <v>0</v>
      </c>
      <c r="C71" s="598" t="s">
        <v>421</v>
      </c>
      <c r="D71" s="486"/>
      <c r="E71" s="500">
        <f>-IS!J65</f>
        <v>0</v>
      </c>
      <c r="F71" s="500">
        <f>-IS!K65</f>
        <v>0</v>
      </c>
      <c r="G71" s="500">
        <f>-IS!L65</f>
        <v>0</v>
      </c>
      <c r="H71" s="500">
        <f>-IS!M65</f>
        <v>0</v>
      </c>
      <c r="I71" s="500">
        <f>-IS!N65</f>
        <v>0</v>
      </c>
      <c r="J71" s="500">
        <f>-IS!O65</f>
        <v>0</v>
      </c>
      <c r="K71" s="500">
        <f>-IS!P65</f>
        <v>0</v>
      </c>
      <c r="L71" s="500">
        <f>-IS!Q65</f>
        <v>0</v>
      </c>
      <c r="M71" s="500">
        <f>-IS!R65</f>
        <v>0</v>
      </c>
      <c r="N71" s="500">
        <f>-IS!S65</f>
        <v>0</v>
      </c>
      <c r="O71" s="500">
        <f>-IS!T65</f>
        <v>0</v>
      </c>
      <c r="P71" s="501">
        <f>-IS!U65</f>
        <v>0</v>
      </c>
      <c r="Q71" s="1055">
        <f>-IS!V65</f>
        <v>0</v>
      </c>
      <c r="R71" s="1055">
        <f>-IS!W65</f>
        <v>0</v>
      </c>
      <c r="S71" s="1055">
        <f>-IS!X65</f>
        <v>0</v>
      </c>
      <c r="T71" s="1055">
        <f>-IS!Y65</f>
        <v>0</v>
      </c>
      <c r="U71" s="1055">
        <f>-IS!Z65</f>
        <v>0</v>
      </c>
      <c r="V71" s="1055">
        <f>-IS!AA65</f>
        <v>0</v>
      </c>
      <c r="W71" s="1055">
        <f>-IS!AB65</f>
        <v>0</v>
      </c>
      <c r="X71" s="1055">
        <f>-IS!AC65</f>
        <v>0</v>
      </c>
      <c r="Y71" s="1055">
        <f>-IS!AD65</f>
        <v>0</v>
      </c>
      <c r="Z71" s="1055">
        <f>-IS!AE65</f>
        <v>0</v>
      </c>
      <c r="AA71" s="1055">
        <f>-IS!AF65</f>
        <v>0</v>
      </c>
      <c r="AB71" s="1056">
        <f>-IS!AG65</f>
        <v>0</v>
      </c>
      <c r="AC71" s="500">
        <f>-IS!AH65</f>
        <v>0</v>
      </c>
      <c r="AD71" s="500">
        <f>-IS!AI65</f>
        <v>0</v>
      </c>
      <c r="AE71" s="500">
        <f>-IS!AJ65</f>
        <v>0</v>
      </c>
      <c r="AF71" s="500">
        <f>-IS!AK65</f>
        <v>0</v>
      </c>
      <c r="AG71" s="500">
        <f>-IS!AL65</f>
        <v>0</v>
      </c>
      <c r="AH71" s="500">
        <f>-IS!AM65</f>
        <v>0</v>
      </c>
      <c r="AI71" s="500">
        <f>-IS!AN65</f>
        <v>0</v>
      </c>
      <c r="AJ71" s="500">
        <f>-IS!AO65</f>
        <v>0</v>
      </c>
      <c r="AK71" s="500">
        <f>-IS!AP65</f>
        <v>0</v>
      </c>
      <c r="AL71" s="500">
        <f>-IS!AQ65</f>
        <v>0</v>
      </c>
      <c r="AM71" s="500">
        <f>-IS!AR65</f>
        <v>0</v>
      </c>
      <c r="AN71" s="501">
        <f>-IS!AS65</f>
        <v>0</v>
      </c>
      <c r="AO71" s="1114">
        <f>-IS!AT65</f>
        <v>0</v>
      </c>
      <c r="AP71" s="1114">
        <f>-IS!AU65</f>
        <v>0</v>
      </c>
      <c r="AQ71" s="1114">
        <f>-IS!AV65</f>
        <v>0</v>
      </c>
      <c r="AR71" s="1114">
        <f>-IS!AW65</f>
        <v>0</v>
      </c>
      <c r="AS71" s="1114">
        <f>-IS!AX65</f>
        <v>0</v>
      </c>
      <c r="AT71" s="1114">
        <f>-IS!AY65</f>
        <v>0</v>
      </c>
      <c r="AU71" s="1114">
        <f>-IS!AZ65</f>
        <v>0</v>
      </c>
      <c r="AV71" s="1114">
        <f>-IS!BA65</f>
        <v>0</v>
      </c>
      <c r="AW71" s="1114">
        <f>-IS!BB65</f>
        <v>0</v>
      </c>
      <c r="AX71" s="1114">
        <f>-IS!BC65</f>
        <v>0</v>
      </c>
      <c r="AY71" s="1114">
        <f>-IS!BD65</f>
        <v>0</v>
      </c>
      <c r="AZ71" s="1115">
        <f>-IS!BE65</f>
        <v>0</v>
      </c>
      <c r="BA71" s="500">
        <f>-IS!BF65</f>
        <v>0</v>
      </c>
      <c r="BB71" s="500">
        <f>-IS!BG65</f>
        <v>0</v>
      </c>
      <c r="BC71" s="500">
        <f>-IS!BH65</f>
        <v>0</v>
      </c>
      <c r="BD71" s="500">
        <f>-IS!BI65</f>
        <v>0</v>
      </c>
      <c r="BE71" s="500">
        <f>-IS!BJ65</f>
        <v>0</v>
      </c>
      <c r="BF71" s="500">
        <f>-IS!BK65</f>
        <v>0</v>
      </c>
      <c r="BG71" s="500">
        <f>-IS!BL65</f>
        <v>0</v>
      </c>
      <c r="BH71" s="500">
        <f>-IS!BM65</f>
        <v>0</v>
      </c>
      <c r="BI71" s="500">
        <f>-IS!BN65</f>
        <v>0</v>
      </c>
      <c r="BJ71" s="500">
        <f>-IS!BO65</f>
        <v>0</v>
      </c>
      <c r="BK71" s="500">
        <f>-IS!BP65</f>
        <v>0</v>
      </c>
      <c r="BL71" s="501">
        <f>-IS!BQ65</f>
        <v>0</v>
      </c>
      <c r="BM71" s="500">
        <f>-IS!BR65</f>
        <v>0</v>
      </c>
      <c r="BN71" s="500">
        <f>-IS!BS65</f>
        <v>0</v>
      </c>
      <c r="BO71" s="500">
        <f>-IS!BT65</f>
        <v>0</v>
      </c>
      <c r="BP71" s="500">
        <f>-IS!BU65</f>
        <v>0</v>
      </c>
      <c r="BQ71" s="500">
        <f>-IS!BV65</f>
        <v>0</v>
      </c>
      <c r="BR71" s="500">
        <f>-IS!BW65</f>
        <v>0</v>
      </c>
      <c r="BS71" s="500">
        <f>-IS!BX65</f>
        <v>0</v>
      </c>
      <c r="BT71" s="500">
        <f>-IS!BY65</f>
        <v>0</v>
      </c>
      <c r="BU71" s="500">
        <f>-IS!BZ65</f>
        <v>0</v>
      </c>
      <c r="BV71" s="500">
        <f>-IS!CA65</f>
        <v>0</v>
      </c>
      <c r="BW71" s="500">
        <f>-IS!CB65</f>
        <v>0</v>
      </c>
      <c r="BX71" s="501">
        <f>-IS!CC65</f>
        <v>0</v>
      </c>
      <c r="BY71" s="500">
        <f>-IS!CD65</f>
        <v>0</v>
      </c>
      <c r="BZ71" s="500">
        <f>-IS!CE65</f>
        <v>0</v>
      </c>
      <c r="CA71" s="500">
        <f>-IS!CF65</f>
        <v>0</v>
      </c>
      <c r="CB71" s="500">
        <f>-IS!CG65</f>
        <v>0</v>
      </c>
      <c r="CC71" s="500">
        <f>-IS!CH65</f>
        <v>0</v>
      </c>
      <c r="CD71" s="500">
        <f>-IS!CI65</f>
        <v>0</v>
      </c>
      <c r="CE71" s="500">
        <f>-IS!CJ65</f>
        <v>0</v>
      </c>
      <c r="CF71" s="500">
        <f>-IS!CK65</f>
        <v>0</v>
      </c>
      <c r="CG71" s="500">
        <f>-IS!CL65</f>
        <v>0</v>
      </c>
      <c r="CH71" s="500">
        <f>-IS!CM65</f>
        <v>0</v>
      </c>
      <c r="CI71" s="500">
        <f>-IS!CN65</f>
        <v>0</v>
      </c>
      <c r="CJ71" s="501">
        <f>-IS!CO65</f>
        <v>0</v>
      </c>
      <c r="CK71" s="500">
        <f>-IS!CP65</f>
        <v>0</v>
      </c>
      <c r="CL71" s="500">
        <f>-IS!CQ65</f>
        <v>0</v>
      </c>
      <c r="CM71" s="500">
        <f>-IS!CR65</f>
        <v>0</v>
      </c>
      <c r="CN71" s="500">
        <f>-IS!CS65</f>
        <v>0</v>
      </c>
      <c r="CO71" s="500">
        <f>-IS!CT65</f>
        <v>0</v>
      </c>
      <c r="CP71" s="500">
        <f>-IS!CU65</f>
        <v>0</v>
      </c>
      <c r="CQ71" s="500">
        <f>-IS!CV65</f>
        <v>0</v>
      </c>
      <c r="CR71" s="500">
        <f>-IS!CW65</f>
        <v>0</v>
      </c>
      <c r="CS71" s="500">
        <f>-IS!CX65</f>
        <v>0</v>
      </c>
      <c r="CT71" s="500">
        <f>-IS!CY65</f>
        <v>0</v>
      </c>
      <c r="CU71" s="500">
        <f>-IS!CZ65</f>
        <v>0</v>
      </c>
      <c r="CV71" s="501">
        <f>-IS!DA65</f>
        <v>0</v>
      </c>
      <c r="CW71" s="500">
        <f>-IS!DB65</f>
        <v>0</v>
      </c>
      <c r="CX71" s="500">
        <f>-IS!DC65</f>
        <v>0</v>
      </c>
      <c r="CY71" s="500">
        <f>-IS!DD65</f>
        <v>0</v>
      </c>
      <c r="CZ71" s="500">
        <f>-IS!DE65</f>
        <v>0</v>
      </c>
      <c r="DA71" s="500">
        <f>-IS!DF65</f>
        <v>0</v>
      </c>
      <c r="DB71" s="500">
        <f>-IS!DG65</f>
        <v>0</v>
      </c>
      <c r="DC71" s="500">
        <f>-IS!DH65</f>
        <v>0</v>
      </c>
      <c r="DD71" s="500">
        <f>-IS!DI65</f>
        <v>0</v>
      </c>
      <c r="DE71" s="500">
        <f>-IS!DJ65</f>
        <v>0</v>
      </c>
      <c r="DF71" s="500">
        <f>-IS!DK65</f>
        <v>0</v>
      </c>
      <c r="DG71" s="500">
        <f>-IS!DL65</f>
        <v>0</v>
      </c>
      <c r="DH71" s="501">
        <f>-IS!DM65</f>
        <v>0</v>
      </c>
      <c r="DI71" s="500">
        <f>-IS!DN65</f>
        <v>0</v>
      </c>
      <c r="DJ71" s="500">
        <f>-IS!DO65</f>
        <v>0</v>
      </c>
      <c r="DK71" s="500">
        <f>-IS!DP65</f>
        <v>0</v>
      </c>
      <c r="DL71" s="500">
        <f>-IS!DQ65</f>
        <v>0</v>
      </c>
      <c r="DM71" s="500">
        <f>-IS!DR65</f>
        <v>0</v>
      </c>
      <c r="DN71" s="500">
        <f>-IS!DS65</f>
        <v>0</v>
      </c>
      <c r="DO71" s="500">
        <f>-IS!DT65</f>
        <v>0</v>
      </c>
      <c r="DP71" s="500">
        <f>-IS!DU65</f>
        <v>0</v>
      </c>
      <c r="DQ71" s="500">
        <f>-IS!DV65</f>
        <v>0</v>
      </c>
      <c r="DR71" s="500">
        <f>-IS!DW65</f>
        <v>0</v>
      </c>
      <c r="DS71" s="500">
        <f>-IS!DX65</f>
        <v>0</v>
      </c>
      <c r="DT71" s="501">
        <f>-IS!DY65</f>
        <v>0</v>
      </c>
      <c r="DU71" s="450"/>
      <c r="DV71" s="601">
        <f>SUM(E71:P71)</f>
        <v>0</v>
      </c>
      <c r="DW71" s="596">
        <f>-SUM(IS!$V$65:$AG$65)</f>
        <v>0</v>
      </c>
      <c r="DX71" s="596">
        <f>-SUM(IS!$AH$65:$AS$65)</f>
        <v>0</v>
      </c>
      <c r="DY71" s="596">
        <f>-SUM(IS!$AT$65:$BE$65)</f>
        <v>0</v>
      </c>
      <c r="DZ71" s="596">
        <f>-SUM(IS!$BF$65:$BQ$65)</f>
        <v>0</v>
      </c>
      <c r="EA71" s="596">
        <f>-SUM(IS!$BR$65:$CC$65)</f>
        <v>0</v>
      </c>
      <c r="EB71" s="596">
        <f>-SUM(IS!$CD$65:$CO$65)</f>
        <v>0</v>
      </c>
      <c r="EC71" s="596">
        <f>-SUM(IS!$CP$65:$DA$65)</f>
        <v>0</v>
      </c>
      <c r="ED71" s="596">
        <f>-SUM(IS!$DB$65:$DM$65)</f>
        <v>0</v>
      </c>
      <c r="EE71" s="596">
        <f>-SUM(IS!$DN$65:$DY$65)</f>
        <v>0</v>
      </c>
      <c r="EF71" s="454" t="s">
        <v>422</v>
      </c>
      <c r="EG71" s="454"/>
      <c r="EH71" s="454"/>
      <c r="EI71" s="454"/>
      <c r="EJ71" s="454"/>
      <c r="EK71" s="454"/>
      <c r="EL71" s="454"/>
      <c r="EM71" s="454"/>
      <c r="EN71" s="454"/>
      <c r="EO71" s="454"/>
      <c r="EP71" s="454"/>
      <c r="EQ71" s="454"/>
      <c r="ER71" s="454"/>
      <c r="ES71" s="454"/>
      <c r="ET71" s="454"/>
      <c r="EU71" s="581"/>
      <c r="EV71" s="581"/>
      <c r="EW71" s="581"/>
      <c r="EX71" s="581"/>
      <c r="EY71" s="581"/>
      <c r="EZ71" s="581"/>
      <c r="FA71" s="581"/>
      <c r="FB71" s="581"/>
      <c r="FC71" s="581"/>
      <c r="FD71" s="581"/>
      <c r="FE71" s="581"/>
    </row>
    <row r="72" spans="1:161">
      <c r="A72" s="450"/>
      <c r="B72" s="490"/>
      <c r="C72" s="486"/>
      <c r="D72" s="486"/>
      <c r="E72" s="612"/>
      <c r="F72" s="612"/>
      <c r="G72" s="612"/>
      <c r="H72" s="612"/>
      <c r="I72" s="612"/>
      <c r="J72" s="612"/>
      <c r="K72" s="612"/>
      <c r="L72" s="612"/>
      <c r="M72" s="612"/>
      <c r="N72" s="612"/>
      <c r="O72" s="612"/>
      <c r="P72" s="613"/>
      <c r="Q72" s="1057"/>
      <c r="R72" s="1057"/>
      <c r="S72" s="1057"/>
      <c r="T72" s="1057"/>
      <c r="U72" s="1057"/>
      <c r="V72" s="1057"/>
      <c r="W72" s="1057"/>
      <c r="X72" s="1057"/>
      <c r="Y72" s="1057"/>
      <c r="Z72" s="1057"/>
      <c r="AA72" s="1057"/>
      <c r="AB72" s="1058"/>
      <c r="AC72" s="612"/>
      <c r="AD72" s="612"/>
      <c r="AE72" s="612"/>
      <c r="AF72" s="612"/>
      <c r="AG72" s="612"/>
      <c r="AH72" s="612"/>
      <c r="AI72" s="612"/>
      <c r="AJ72" s="612"/>
      <c r="AK72" s="612"/>
      <c r="AL72" s="612"/>
      <c r="AM72" s="612"/>
      <c r="AN72" s="613"/>
      <c r="AO72" s="1116"/>
      <c r="AP72" s="1116"/>
      <c r="AQ72" s="1116"/>
      <c r="AR72" s="1116"/>
      <c r="AS72" s="1116"/>
      <c r="AT72" s="1116"/>
      <c r="AU72" s="1116"/>
      <c r="AV72" s="1116"/>
      <c r="AW72" s="1116"/>
      <c r="AX72" s="1116"/>
      <c r="AY72" s="1116"/>
      <c r="AZ72" s="1117"/>
      <c r="BA72" s="612"/>
      <c r="BB72" s="612"/>
      <c r="BC72" s="612"/>
      <c r="BD72" s="612"/>
      <c r="BE72" s="612"/>
      <c r="BF72" s="612"/>
      <c r="BG72" s="612"/>
      <c r="BH72" s="612"/>
      <c r="BI72" s="612"/>
      <c r="BJ72" s="612"/>
      <c r="BK72" s="612"/>
      <c r="BL72" s="613"/>
      <c r="BM72" s="612"/>
      <c r="BN72" s="612"/>
      <c r="BO72" s="612"/>
      <c r="BP72" s="612"/>
      <c r="BQ72" s="612"/>
      <c r="BR72" s="612"/>
      <c r="BS72" s="612"/>
      <c r="BT72" s="612"/>
      <c r="BU72" s="612"/>
      <c r="BV72" s="612"/>
      <c r="BW72" s="612"/>
      <c r="BX72" s="613"/>
      <c r="BY72" s="612"/>
      <c r="BZ72" s="612"/>
      <c r="CA72" s="612"/>
      <c r="CB72" s="612"/>
      <c r="CC72" s="612"/>
      <c r="CD72" s="612"/>
      <c r="CE72" s="612"/>
      <c r="CF72" s="612"/>
      <c r="CG72" s="612"/>
      <c r="CH72" s="612"/>
      <c r="CI72" s="612"/>
      <c r="CJ72" s="613"/>
      <c r="CK72" s="612"/>
      <c r="CL72" s="612"/>
      <c r="CM72" s="612"/>
      <c r="CN72" s="612"/>
      <c r="CO72" s="612"/>
      <c r="CP72" s="612"/>
      <c r="CQ72" s="612"/>
      <c r="CR72" s="612"/>
      <c r="CS72" s="612"/>
      <c r="CT72" s="612"/>
      <c r="CU72" s="612"/>
      <c r="CV72" s="613"/>
      <c r="CW72" s="612"/>
      <c r="CX72" s="612"/>
      <c r="CY72" s="612"/>
      <c r="CZ72" s="612"/>
      <c r="DA72" s="612"/>
      <c r="DB72" s="612"/>
      <c r="DC72" s="612"/>
      <c r="DD72" s="612"/>
      <c r="DE72" s="612"/>
      <c r="DF72" s="612"/>
      <c r="DG72" s="612"/>
      <c r="DH72" s="613"/>
      <c r="DI72" s="612"/>
      <c r="DJ72" s="612"/>
      <c r="DK72" s="612"/>
      <c r="DL72" s="612"/>
      <c r="DM72" s="612"/>
      <c r="DN72" s="612"/>
      <c r="DO72" s="612"/>
      <c r="DP72" s="612"/>
      <c r="DQ72" s="612"/>
      <c r="DR72" s="612"/>
      <c r="DS72" s="612"/>
      <c r="DT72" s="613"/>
      <c r="DU72" s="450"/>
      <c r="DV72" s="539"/>
      <c r="DW72" s="540"/>
      <c r="DX72" s="540"/>
      <c r="DY72" s="540"/>
      <c r="DZ72" s="540"/>
      <c r="EA72" s="540"/>
      <c r="EB72" s="540"/>
      <c r="EC72" s="540"/>
      <c r="ED72" s="540"/>
      <c r="EE72" s="541"/>
      <c r="EF72" s="454"/>
      <c r="EG72" s="454"/>
      <c r="EH72" s="454"/>
      <c r="EI72" s="454"/>
      <c r="EJ72" s="454"/>
      <c r="EK72" s="454"/>
      <c r="EL72" s="454"/>
      <c r="EM72" s="454"/>
      <c r="EN72" s="454"/>
      <c r="EO72" s="454"/>
      <c r="EP72" s="454"/>
      <c r="EQ72" s="454"/>
      <c r="ER72" s="454"/>
      <c r="ES72" s="454"/>
      <c r="ET72" s="454"/>
      <c r="EU72" s="581"/>
      <c r="EV72" s="581"/>
      <c r="EW72" s="581"/>
      <c r="EX72" s="581"/>
      <c r="EY72" s="581"/>
      <c r="EZ72" s="581"/>
      <c r="FA72" s="581"/>
      <c r="FB72" s="581"/>
      <c r="FC72" s="581"/>
      <c r="FD72" s="581"/>
      <c r="FE72" s="581"/>
    </row>
    <row r="73" spans="1:161">
      <c r="A73" s="450"/>
      <c r="B73" s="490">
        <f>B71</f>
        <v>0</v>
      </c>
      <c r="C73" s="598" t="s">
        <v>423</v>
      </c>
      <c r="D73" s="486"/>
      <c r="E73" s="614">
        <v>0</v>
      </c>
      <c r="F73" s="614">
        <f>E75</f>
        <v>0</v>
      </c>
      <c r="G73" s="614">
        <f t="shared" ref="G73:P73" si="600">F75</f>
        <v>0</v>
      </c>
      <c r="H73" s="614">
        <f t="shared" si="600"/>
        <v>0</v>
      </c>
      <c r="I73" s="614">
        <f t="shared" si="600"/>
        <v>0</v>
      </c>
      <c r="J73" s="614">
        <f t="shared" si="600"/>
        <v>0</v>
      </c>
      <c r="K73" s="614">
        <f t="shared" si="600"/>
        <v>0</v>
      </c>
      <c r="L73" s="614">
        <f t="shared" si="600"/>
        <v>0</v>
      </c>
      <c r="M73" s="614">
        <f t="shared" si="600"/>
        <v>0</v>
      </c>
      <c r="N73" s="614">
        <f t="shared" si="600"/>
        <v>0</v>
      </c>
      <c r="O73" s="614">
        <f t="shared" si="600"/>
        <v>0</v>
      </c>
      <c r="P73" s="615">
        <f t="shared" si="600"/>
        <v>0</v>
      </c>
      <c r="Q73" s="1059">
        <f>P75</f>
        <v>0</v>
      </c>
      <c r="R73" s="1059">
        <f>Q75</f>
        <v>0</v>
      </c>
      <c r="S73" s="1059">
        <f t="shared" ref="S73" si="601">R75</f>
        <v>0</v>
      </c>
      <c r="T73" s="1059">
        <f t="shared" ref="T73" si="602">S75</f>
        <v>0</v>
      </c>
      <c r="U73" s="1059">
        <f t="shared" ref="U73" si="603">T75</f>
        <v>0</v>
      </c>
      <c r="V73" s="1059">
        <f t="shared" ref="V73" si="604">U75</f>
        <v>0</v>
      </c>
      <c r="W73" s="1059">
        <f t="shared" ref="W73" si="605">V75</f>
        <v>0</v>
      </c>
      <c r="X73" s="1059">
        <f t="shared" ref="X73" si="606">W75</f>
        <v>0</v>
      </c>
      <c r="Y73" s="1059">
        <f t="shared" ref="Y73" si="607">X75</f>
        <v>0</v>
      </c>
      <c r="Z73" s="1059">
        <f t="shared" ref="Z73" si="608">Y75</f>
        <v>0</v>
      </c>
      <c r="AA73" s="1059">
        <f t="shared" ref="AA73" si="609">Z75</f>
        <v>0</v>
      </c>
      <c r="AB73" s="1060">
        <f t="shared" ref="AB73" si="610">AA75</f>
        <v>0</v>
      </c>
      <c r="AC73" s="614">
        <f>AB75</f>
        <v>0</v>
      </c>
      <c r="AD73" s="614">
        <f>AC75</f>
        <v>0</v>
      </c>
      <c r="AE73" s="614">
        <f t="shared" ref="AE73" si="611">AD75</f>
        <v>0</v>
      </c>
      <c r="AF73" s="614">
        <f t="shared" ref="AF73" si="612">AE75</f>
        <v>0</v>
      </c>
      <c r="AG73" s="614">
        <f t="shared" ref="AG73" si="613">AF75</f>
        <v>0</v>
      </c>
      <c r="AH73" s="614">
        <f t="shared" ref="AH73" si="614">AG75</f>
        <v>0</v>
      </c>
      <c r="AI73" s="614">
        <f t="shared" ref="AI73" si="615">AH75</f>
        <v>0</v>
      </c>
      <c r="AJ73" s="614">
        <f t="shared" ref="AJ73" si="616">AI75</f>
        <v>0</v>
      </c>
      <c r="AK73" s="614">
        <f t="shared" ref="AK73" si="617">AJ75</f>
        <v>0</v>
      </c>
      <c r="AL73" s="614">
        <f t="shared" ref="AL73" si="618">AK75</f>
        <v>0</v>
      </c>
      <c r="AM73" s="614">
        <f t="shared" ref="AM73" si="619">AL75</f>
        <v>0</v>
      </c>
      <c r="AN73" s="615">
        <f t="shared" ref="AN73" si="620">AM75</f>
        <v>0</v>
      </c>
      <c r="AO73" s="1118">
        <f>AN75</f>
        <v>0</v>
      </c>
      <c r="AP73" s="1118">
        <f>AO75</f>
        <v>0</v>
      </c>
      <c r="AQ73" s="1118">
        <f t="shared" ref="AQ73" si="621">AP75</f>
        <v>0</v>
      </c>
      <c r="AR73" s="1118">
        <f t="shared" ref="AR73" si="622">AQ75</f>
        <v>0</v>
      </c>
      <c r="AS73" s="1118">
        <f t="shared" ref="AS73" si="623">AR75</f>
        <v>0</v>
      </c>
      <c r="AT73" s="1118">
        <f t="shared" ref="AT73" si="624">AS75</f>
        <v>0</v>
      </c>
      <c r="AU73" s="1118">
        <f t="shared" ref="AU73" si="625">AT75</f>
        <v>0</v>
      </c>
      <c r="AV73" s="1118">
        <f t="shared" ref="AV73" si="626">AU75</f>
        <v>0</v>
      </c>
      <c r="AW73" s="1118">
        <f t="shared" ref="AW73" si="627">AV75</f>
        <v>0</v>
      </c>
      <c r="AX73" s="1118">
        <f t="shared" ref="AX73" si="628">AW75</f>
        <v>0</v>
      </c>
      <c r="AY73" s="1118">
        <f t="shared" ref="AY73" si="629">AX75</f>
        <v>0</v>
      </c>
      <c r="AZ73" s="1119">
        <f t="shared" ref="AZ73" si="630">AY75</f>
        <v>0</v>
      </c>
      <c r="BA73" s="614">
        <f>AZ75</f>
        <v>0</v>
      </c>
      <c r="BB73" s="614">
        <f>BA75</f>
        <v>0</v>
      </c>
      <c r="BC73" s="614">
        <f t="shared" ref="BC73" si="631">BB75</f>
        <v>0</v>
      </c>
      <c r="BD73" s="614">
        <f t="shared" ref="BD73" si="632">BC75</f>
        <v>0</v>
      </c>
      <c r="BE73" s="614">
        <f t="shared" ref="BE73" si="633">BD75</f>
        <v>0</v>
      </c>
      <c r="BF73" s="614">
        <f t="shared" ref="BF73" si="634">BE75</f>
        <v>0</v>
      </c>
      <c r="BG73" s="614">
        <f t="shared" ref="BG73" si="635">BF75</f>
        <v>0</v>
      </c>
      <c r="BH73" s="614">
        <f t="shared" ref="BH73" si="636">BG75</f>
        <v>0</v>
      </c>
      <c r="BI73" s="614">
        <f t="shared" ref="BI73" si="637">BH75</f>
        <v>0</v>
      </c>
      <c r="BJ73" s="614">
        <f t="shared" ref="BJ73" si="638">BI75</f>
        <v>0</v>
      </c>
      <c r="BK73" s="614">
        <f t="shared" ref="BK73" si="639">BJ75</f>
        <v>0</v>
      </c>
      <c r="BL73" s="615">
        <f t="shared" ref="BL73" si="640">BK75</f>
        <v>0</v>
      </c>
      <c r="BM73" s="614">
        <f>BL75</f>
        <v>0</v>
      </c>
      <c r="BN73" s="614">
        <f>BM75</f>
        <v>0</v>
      </c>
      <c r="BO73" s="614">
        <f t="shared" ref="BO73" si="641">BN75</f>
        <v>0</v>
      </c>
      <c r="BP73" s="614">
        <f t="shared" ref="BP73" si="642">BO75</f>
        <v>0</v>
      </c>
      <c r="BQ73" s="614">
        <f t="shared" ref="BQ73" si="643">BP75</f>
        <v>0</v>
      </c>
      <c r="BR73" s="614">
        <f t="shared" ref="BR73" si="644">BQ75</f>
        <v>0</v>
      </c>
      <c r="BS73" s="614">
        <f t="shared" ref="BS73" si="645">BR75</f>
        <v>0</v>
      </c>
      <c r="BT73" s="614">
        <f t="shared" ref="BT73" si="646">BS75</f>
        <v>0</v>
      </c>
      <c r="BU73" s="614">
        <f t="shared" ref="BU73" si="647">BT75</f>
        <v>0</v>
      </c>
      <c r="BV73" s="614">
        <f t="shared" ref="BV73" si="648">BU75</f>
        <v>0</v>
      </c>
      <c r="BW73" s="614">
        <f t="shared" ref="BW73" si="649">BV75</f>
        <v>0</v>
      </c>
      <c r="BX73" s="615">
        <f t="shared" ref="BX73" si="650">BW75</f>
        <v>0</v>
      </c>
      <c r="BY73" s="614">
        <f>BX75</f>
        <v>0</v>
      </c>
      <c r="BZ73" s="614">
        <f>BY75</f>
        <v>0</v>
      </c>
      <c r="CA73" s="614">
        <f t="shared" ref="CA73" si="651">BZ75</f>
        <v>0</v>
      </c>
      <c r="CB73" s="614">
        <f t="shared" ref="CB73" si="652">CA75</f>
        <v>0</v>
      </c>
      <c r="CC73" s="614">
        <f t="shared" ref="CC73" si="653">CB75</f>
        <v>0</v>
      </c>
      <c r="CD73" s="614">
        <f t="shared" ref="CD73" si="654">CC75</f>
        <v>0</v>
      </c>
      <c r="CE73" s="614">
        <f t="shared" ref="CE73" si="655">CD75</f>
        <v>0</v>
      </c>
      <c r="CF73" s="614">
        <f t="shared" ref="CF73" si="656">CE75</f>
        <v>0</v>
      </c>
      <c r="CG73" s="614">
        <f t="shared" ref="CG73" si="657">CF75</f>
        <v>0</v>
      </c>
      <c r="CH73" s="614">
        <f t="shared" ref="CH73" si="658">CG75</f>
        <v>0</v>
      </c>
      <c r="CI73" s="614">
        <f t="shared" ref="CI73" si="659">CH75</f>
        <v>0</v>
      </c>
      <c r="CJ73" s="615">
        <f t="shared" ref="CJ73" si="660">CI75</f>
        <v>0</v>
      </c>
      <c r="CK73" s="614">
        <f>CJ75</f>
        <v>0</v>
      </c>
      <c r="CL73" s="614">
        <f>CK75</f>
        <v>0</v>
      </c>
      <c r="CM73" s="614">
        <f t="shared" ref="CM73" si="661">CL75</f>
        <v>0</v>
      </c>
      <c r="CN73" s="614">
        <f t="shared" ref="CN73" si="662">CM75</f>
        <v>0</v>
      </c>
      <c r="CO73" s="614">
        <f t="shared" ref="CO73" si="663">CN75</f>
        <v>0</v>
      </c>
      <c r="CP73" s="614">
        <f t="shared" ref="CP73" si="664">CO75</f>
        <v>0</v>
      </c>
      <c r="CQ73" s="614">
        <f t="shared" ref="CQ73" si="665">CP75</f>
        <v>0</v>
      </c>
      <c r="CR73" s="614">
        <f t="shared" ref="CR73" si="666">CQ75</f>
        <v>0</v>
      </c>
      <c r="CS73" s="614">
        <f t="shared" ref="CS73" si="667">CR75</f>
        <v>0</v>
      </c>
      <c r="CT73" s="614">
        <f t="shared" ref="CT73" si="668">CS75</f>
        <v>0</v>
      </c>
      <c r="CU73" s="614">
        <f t="shared" ref="CU73" si="669">CT75</f>
        <v>0</v>
      </c>
      <c r="CV73" s="615">
        <f t="shared" ref="CV73" si="670">CU75</f>
        <v>0</v>
      </c>
      <c r="CW73" s="614">
        <f>CV75</f>
        <v>0</v>
      </c>
      <c r="CX73" s="614">
        <f>CW75</f>
        <v>0</v>
      </c>
      <c r="CY73" s="614">
        <f t="shared" ref="CY73" si="671">CX75</f>
        <v>0</v>
      </c>
      <c r="CZ73" s="614">
        <f t="shared" ref="CZ73" si="672">CY75</f>
        <v>0</v>
      </c>
      <c r="DA73" s="614">
        <f t="shared" ref="DA73" si="673">CZ75</f>
        <v>0</v>
      </c>
      <c r="DB73" s="614">
        <f t="shared" ref="DB73" si="674">DA75</f>
        <v>0</v>
      </c>
      <c r="DC73" s="614">
        <f t="shared" ref="DC73" si="675">DB75</f>
        <v>0</v>
      </c>
      <c r="DD73" s="614">
        <f t="shared" ref="DD73" si="676">DC75</f>
        <v>0</v>
      </c>
      <c r="DE73" s="614">
        <f t="shared" ref="DE73" si="677">DD75</f>
        <v>0</v>
      </c>
      <c r="DF73" s="614">
        <f t="shared" ref="DF73" si="678">DE75</f>
        <v>0</v>
      </c>
      <c r="DG73" s="614">
        <f t="shared" ref="DG73" si="679">DF75</f>
        <v>0</v>
      </c>
      <c r="DH73" s="615">
        <f t="shared" ref="DH73" si="680">DG75</f>
        <v>0</v>
      </c>
      <c r="DI73" s="614">
        <f>DH75</f>
        <v>0</v>
      </c>
      <c r="DJ73" s="614">
        <f>DI75</f>
        <v>0</v>
      </c>
      <c r="DK73" s="614">
        <f t="shared" ref="DK73" si="681">DJ75</f>
        <v>0</v>
      </c>
      <c r="DL73" s="614">
        <f t="shared" ref="DL73" si="682">DK75</f>
        <v>0</v>
      </c>
      <c r="DM73" s="614">
        <f t="shared" ref="DM73" si="683">DL75</f>
        <v>0</v>
      </c>
      <c r="DN73" s="614">
        <f t="shared" ref="DN73" si="684">DM75</f>
        <v>0</v>
      </c>
      <c r="DO73" s="614">
        <f t="shared" ref="DO73" si="685">DN75</f>
        <v>0</v>
      </c>
      <c r="DP73" s="614">
        <f t="shared" ref="DP73" si="686">DO75</f>
        <v>0</v>
      </c>
      <c r="DQ73" s="614">
        <f t="shared" ref="DQ73" si="687">DP75</f>
        <v>0</v>
      </c>
      <c r="DR73" s="614">
        <f t="shared" ref="DR73" si="688">DQ75</f>
        <v>0</v>
      </c>
      <c r="DS73" s="614">
        <f t="shared" ref="DS73" si="689">DR75</f>
        <v>0</v>
      </c>
      <c r="DT73" s="615">
        <f t="shared" ref="DT73" si="690">DS75</f>
        <v>0</v>
      </c>
      <c r="DU73" s="450"/>
      <c r="DV73" s="601">
        <f>SUM(E73:P73)</f>
        <v>0</v>
      </c>
      <c r="DW73" s="599">
        <f>DW71/12*11+DV75</f>
        <v>0</v>
      </c>
      <c r="DX73" s="599">
        <f t="shared" ref="DX73:EE73" si="691">DX71/12*11+DW75</f>
        <v>0</v>
      </c>
      <c r="DY73" s="599">
        <f t="shared" si="691"/>
        <v>0</v>
      </c>
      <c r="DZ73" s="599">
        <f t="shared" si="691"/>
        <v>0</v>
      </c>
      <c r="EA73" s="599">
        <f t="shared" si="691"/>
        <v>0</v>
      </c>
      <c r="EB73" s="599">
        <f t="shared" si="691"/>
        <v>0</v>
      </c>
      <c r="EC73" s="599">
        <f t="shared" si="691"/>
        <v>0</v>
      </c>
      <c r="ED73" s="599">
        <f t="shared" si="691"/>
        <v>0</v>
      </c>
      <c r="EE73" s="600">
        <f t="shared" si="691"/>
        <v>0</v>
      </c>
      <c r="EF73" s="454" t="s">
        <v>424</v>
      </c>
      <c r="EG73" s="454"/>
      <c r="EH73" s="454"/>
      <c r="EI73" s="454"/>
      <c r="EJ73" s="454"/>
      <c r="EK73" s="454"/>
      <c r="EL73" s="454"/>
      <c r="EM73" s="454"/>
      <c r="EN73" s="454"/>
      <c r="EO73" s="454"/>
      <c r="EP73" s="454"/>
      <c r="EQ73" s="454"/>
      <c r="ER73" s="454"/>
      <c r="ES73" s="454"/>
      <c r="ET73" s="454"/>
      <c r="EU73" s="581"/>
      <c r="EV73" s="581"/>
      <c r="EW73" s="581"/>
      <c r="EX73" s="581"/>
      <c r="EY73" s="581"/>
      <c r="EZ73" s="581"/>
      <c r="FA73" s="581"/>
      <c r="FB73" s="581"/>
      <c r="FC73" s="581"/>
      <c r="FD73" s="581"/>
      <c r="FE73" s="581"/>
    </row>
    <row r="74" spans="1:161">
      <c r="A74" s="450"/>
      <c r="B74" s="490"/>
      <c r="C74" s="486"/>
      <c r="D74" s="486"/>
      <c r="E74" s="612"/>
      <c r="F74" s="612"/>
      <c r="G74" s="612"/>
      <c r="H74" s="612"/>
      <c r="I74" s="612"/>
      <c r="J74" s="612"/>
      <c r="K74" s="612"/>
      <c r="L74" s="612"/>
      <c r="M74" s="612"/>
      <c r="N74" s="612"/>
      <c r="O74" s="612"/>
      <c r="P74" s="613"/>
      <c r="Q74" s="1057"/>
      <c r="R74" s="1057"/>
      <c r="S74" s="1057"/>
      <c r="T74" s="1057"/>
      <c r="U74" s="1057"/>
      <c r="V74" s="1057"/>
      <c r="W74" s="1057"/>
      <c r="X74" s="1057"/>
      <c r="Y74" s="1057"/>
      <c r="Z74" s="1057"/>
      <c r="AA74" s="1057"/>
      <c r="AB74" s="1058"/>
      <c r="AC74" s="612"/>
      <c r="AD74" s="612"/>
      <c r="AE74" s="612"/>
      <c r="AF74" s="612"/>
      <c r="AG74" s="612"/>
      <c r="AH74" s="612"/>
      <c r="AI74" s="612"/>
      <c r="AJ74" s="612"/>
      <c r="AK74" s="612"/>
      <c r="AL74" s="612"/>
      <c r="AM74" s="612"/>
      <c r="AN74" s="613"/>
      <c r="AO74" s="1116"/>
      <c r="AP74" s="1116"/>
      <c r="AQ74" s="1116"/>
      <c r="AR74" s="1116"/>
      <c r="AS74" s="1116"/>
      <c r="AT74" s="1116"/>
      <c r="AU74" s="1116"/>
      <c r="AV74" s="1116"/>
      <c r="AW74" s="1116"/>
      <c r="AX74" s="1116"/>
      <c r="AY74" s="1116"/>
      <c r="AZ74" s="1117"/>
      <c r="BA74" s="612"/>
      <c r="BB74" s="612"/>
      <c r="BC74" s="612"/>
      <c r="BD74" s="612"/>
      <c r="BE74" s="612"/>
      <c r="BF74" s="612"/>
      <c r="BG74" s="612"/>
      <c r="BH74" s="612"/>
      <c r="BI74" s="612"/>
      <c r="BJ74" s="612"/>
      <c r="BK74" s="612"/>
      <c r="BL74" s="613"/>
      <c r="BM74" s="612"/>
      <c r="BN74" s="612"/>
      <c r="BO74" s="612"/>
      <c r="BP74" s="612"/>
      <c r="BQ74" s="612"/>
      <c r="BR74" s="612"/>
      <c r="BS74" s="612"/>
      <c r="BT74" s="612"/>
      <c r="BU74" s="612"/>
      <c r="BV74" s="612"/>
      <c r="BW74" s="612"/>
      <c r="BX74" s="613"/>
      <c r="BY74" s="612"/>
      <c r="BZ74" s="612"/>
      <c r="CA74" s="612"/>
      <c r="CB74" s="612"/>
      <c r="CC74" s="612"/>
      <c r="CD74" s="612"/>
      <c r="CE74" s="612"/>
      <c r="CF74" s="612"/>
      <c r="CG74" s="612"/>
      <c r="CH74" s="612"/>
      <c r="CI74" s="612"/>
      <c r="CJ74" s="613"/>
      <c r="CK74" s="612"/>
      <c r="CL74" s="612"/>
      <c r="CM74" s="612"/>
      <c r="CN74" s="612"/>
      <c r="CO74" s="612"/>
      <c r="CP74" s="612"/>
      <c r="CQ74" s="612"/>
      <c r="CR74" s="612"/>
      <c r="CS74" s="612"/>
      <c r="CT74" s="612"/>
      <c r="CU74" s="612"/>
      <c r="CV74" s="613"/>
      <c r="CW74" s="612"/>
      <c r="CX74" s="612"/>
      <c r="CY74" s="612"/>
      <c r="CZ74" s="612"/>
      <c r="DA74" s="612"/>
      <c r="DB74" s="612"/>
      <c r="DC74" s="612"/>
      <c r="DD74" s="612"/>
      <c r="DE74" s="612"/>
      <c r="DF74" s="612"/>
      <c r="DG74" s="612"/>
      <c r="DH74" s="613"/>
      <c r="DI74" s="612"/>
      <c r="DJ74" s="612"/>
      <c r="DK74" s="612"/>
      <c r="DL74" s="612"/>
      <c r="DM74" s="612"/>
      <c r="DN74" s="612"/>
      <c r="DO74" s="612"/>
      <c r="DP74" s="612"/>
      <c r="DQ74" s="612"/>
      <c r="DR74" s="612"/>
      <c r="DS74" s="612"/>
      <c r="DT74" s="613"/>
      <c r="DU74" s="450"/>
      <c r="DV74" s="539"/>
      <c r="DW74" s="540"/>
      <c r="DX74" s="540"/>
      <c r="DY74" s="540"/>
      <c r="DZ74" s="540"/>
      <c r="EA74" s="540"/>
      <c r="EB74" s="540"/>
      <c r="EC74" s="540"/>
      <c r="ED74" s="540"/>
      <c r="EE74" s="541"/>
      <c r="EF74" s="454"/>
      <c r="EG74" s="454"/>
      <c r="EH74" s="454"/>
      <c r="EI74" s="454"/>
      <c r="EJ74" s="454"/>
      <c r="EK74" s="454"/>
      <c r="EL74" s="454"/>
      <c r="EM74" s="454"/>
      <c r="EN74" s="454"/>
      <c r="EO74" s="454"/>
      <c r="EP74" s="454"/>
      <c r="EQ74" s="454"/>
      <c r="ER74" s="454"/>
      <c r="ES74" s="454"/>
      <c r="ET74" s="454"/>
      <c r="EU74" s="581"/>
      <c r="EV74" s="581"/>
      <c r="EW74" s="581"/>
      <c r="EX74" s="581"/>
      <c r="EY74" s="581"/>
      <c r="EZ74" s="581"/>
      <c r="FA74" s="581"/>
      <c r="FB74" s="581"/>
      <c r="FC74" s="581"/>
      <c r="FD74" s="581"/>
      <c r="FE74" s="581"/>
    </row>
    <row r="75" spans="1:161" ht="13.5" thickBot="1">
      <c r="A75" s="450"/>
      <c r="B75" s="949">
        <f>B73</f>
        <v>0</v>
      </c>
      <c r="C75" s="961" t="s">
        <v>430</v>
      </c>
      <c r="D75" s="950"/>
      <c r="E75" s="616">
        <f>E71-E73</f>
        <v>0</v>
      </c>
      <c r="F75" s="616">
        <f>F71+E75-F73</f>
        <v>0</v>
      </c>
      <c r="G75" s="616">
        <f t="shared" ref="G75:P75" si="692">G71+F75-G73</f>
        <v>0</v>
      </c>
      <c r="H75" s="616">
        <f t="shared" si="692"/>
        <v>0</v>
      </c>
      <c r="I75" s="616">
        <f t="shared" si="692"/>
        <v>0</v>
      </c>
      <c r="J75" s="616">
        <f t="shared" si="692"/>
        <v>0</v>
      </c>
      <c r="K75" s="616">
        <f t="shared" si="692"/>
        <v>0</v>
      </c>
      <c r="L75" s="616">
        <f t="shared" si="692"/>
        <v>0</v>
      </c>
      <c r="M75" s="616">
        <f t="shared" si="692"/>
        <v>0</v>
      </c>
      <c r="N75" s="616">
        <f t="shared" si="692"/>
        <v>0</v>
      </c>
      <c r="O75" s="616">
        <f t="shared" si="692"/>
        <v>0</v>
      </c>
      <c r="P75" s="617">
        <f t="shared" si="692"/>
        <v>0</v>
      </c>
      <c r="Q75" s="1061">
        <f>Q71-Q73+P75</f>
        <v>0</v>
      </c>
      <c r="R75" s="1061">
        <f>R71+Q75-R73</f>
        <v>0</v>
      </c>
      <c r="S75" s="1061">
        <f t="shared" ref="S75" si="693">S71+R75-S73</f>
        <v>0</v>
      </c>
      <c r="T75" s="1061">
        <f t="shared" ref="T75" si="694">T71+S75-T73</f>
        <v>0</v>
      </c>
      <c r="U75" s="1061">
        <f t="shared" ref="U75" si="695">U71+T75-U73</f>
        <v>0</v>
      </c>
      <c r="V75" s="1061">
        <f t="shared" ref="V75" si="696">V71+U75-V73</f>
        <v>0</v>
      </c>
      <c r="W75" s="1061">
        <f t="shared" ref="W75" si="697">W71+V75-W73</f>
        <v>0</v>
      </c>
      <c r="X75" s="1061">
        <f t="shared" ref="X75" si="698">X71+W75-X73</f>
        <v>0</v>
      </c>
      <c r="Y75" s="1061">
        <f t="shared" ref="Y75" si="699">Y71+X75-Y73</f>
        <v>0</v>
      </c>
      <c r="Z75" s="1061">
        <f t="shared" ref="Z75" si="700">Z71+Y75-Z73</f>
        <v>0</v>
      </c>
      <c r="AA75" s="1061">
        <f t="shared" ref="AA75" si="701">AA71+Z75-AA73</f>
        <v>0</v>
      </c>
      <c r="AB75" s="1062">
        <f t="shared" ref="AB75" si="702">AB71+AA75-AB73</f>
        <v>0</v>
      </c>
      <c r="AC75" s="616">
        <f>AC71-AC73+AB75</f>
        <v>0</v>
      </c>
      <c r="AD75" s="616">
        <f>AD71+AC75-AD73</f>
        <v>0</v>
      </c>
      <c r="AE75" s="616">
        <f t="shared" ref="AE75" si="703">AE71+AD75-AE73</f>
        <v>0</v>
      </c>
      <c r="AF75" s="616">
        <f t="shared" ref="AF75" si="704">AF71+AE75-AF73</f>
        <v>0</v>
      </c>
      <c r="AG75" s="616">
        <f t="shared" ref="AG75" si="705">AG71+AF75-AG73</f>
        <v>0</v>
      </c>
      <c r="AH75" s="616">
        <f t="shared" ref="AH75" si="706">AH71+AG75-AH73</f>
        <v>0</v>
      </c>
      <c r="AI75" s="616">
        <f t="shared" ref="AI75" si="707">AI71+AH75-AI73</f>
        <v>0</v>
      </c>
      <c r="AJ75" s="616">
        <f t="shared" ref="AJ75" si="708">AJ71+AI75-AJ73</f>
        <v>0</v>
      </c>
      <c r="AK75" s="616">
        <f t="shared" ref="AK75" si="709">AK71+AJ75-AK73</f>
        <v>0</v>
      </c>
      <c r="AL75" s="616">
        <f t="shared" ref="AL75" si="710">AL71+AK75-AL73</f>
        <v>0</v>
      </c>
      <c r="AM75" s="616">
        <f t="shared" ref="AM75" si="711">AM71+AL75-AM73</f>
        <v>0</v>
      </c>
      <c r="AN75" s="617">
        <f t="shared" ref="AN75" si="712">AN71+AM75-AN73</f>
        <v>0</v>
      </c>
      <c r="AO75" s="1120">
        <f>AO71-AO73+AN75</f>
        <v>0</v>
      </c>
      <c r="AP75" s="1120">
        <f>AP71+AO75-AP73</f>
        <v>0</v>
      </c>
      <c r="AQ75" s="1120">
        <f t="shared" ref="AQ75" si="713">AQ71+AP75-AQ73</f>
        <v>0</v>
      </c>
      <c r="AR75" s="1120">
        <f t="shared" ref="AR75" si="714">AR71+AQ75-AR73</f>
        <v>0</v>
      </c>
      <c r="AS75" s="1120">
        <f t="shared" ref="AS75" si="715">AS71+AR75-AS73</f>
        <v>0</v>
      </c>
      <c r="AT75" s="1120">
        <f t="shared" ref="AT75" si="716">AT71+AS75-AT73</f>
        <v>0</v>
      </c>
      <c r="AU75" s="1120">
        <f t="shared" ref="AU75" si="717">AU71+AT75-AU73</f>
        <v>0</v>
      </c>
      <c r="AV75" s="1120">
        <f t="shared" ref="AV75" si="718">AV71+AU75-AV73</f>
        <v>0</v>
      </c>
      <c r="AW75" s="1120">
        <f t="shared" ref="AW75" si="719">AW71+AV75-AW73</f>
        <v>0</v>
      </c>
      <c r="AX75" s="1120">
        <f t="shared" ref="AX75" si="720">AX71+AW75-AX73</f>
        <v>0</v>
      </c>
      <c r="AY75" s="1120">
        <f t="shared" ref="AY75" si="721">AY71+AX75-AY73</f>
        <v>0</v>
      </c>
      <c r="AZ75" s="1121">
        <f t="shared" ref="AZ75" si="722">AZ71+AY75-AZ73</f>
        <v>0</v>
      </c>
      <c r="BA75" s="616">
        <f>BA71-BA73+AZ75</f>
        <v>0</v>
      </c>
      <c r="BB75" s="616">
        <f>BB71+BA75-BB73</f>
        <v>0</v>
      </c>
      <c r="BC75" s="616">
        <f t="shared" ref="BC75" si="723">BC71+BB75-BC73</f>
        <v>0</v>
      </c>
      <c r="BD75" s="616">
        <f t="shared" ref="BD75" si="724">BD71+BC75-BD73</f>
        <v>0</v>
      </c>
      <c r="BE75" s="616">
        <f t="shared" ref="BE75" si="725">BE71+BD75-BE73</f>
        <v>0</v>
      </c>
      <c r="BF75" s="616">
        <f t="shared" ref="BF75" si="726">BF71+BE75-BF73</f>
        <v>0</v>
      </c>
      <c r="BG75" s="616">
        <f t="shared" ref="BG75" si="727">BG71+BF75-BG73</f>
        <v>0</v>
      </c>
      <c r="BH75" s="616">
        <f t="shared" ref="BH75" si="728">BH71+BG75-BH73</f>
        <v>0</v>
      </c>
      <c r="BI75" s="616">
        <f t="shared" ref="BI75" si="729">BI71+BH75-BI73</f>
        <v>0</v>
      </c>
      <c r="BJ75" s="616">
        <f t="shared" ref="BJ75" si="730">BJ71+BI75-BJ73</f>
        <v>0</v>
      </c>
      <c r="BK75" s="616">
        <f t="shared" ref="BK75" si="731">BK71+BJ75-BK73</f>
        <v>0</v>
      </c>
      <c r="BL75" s="617">
        <f t="shared" ref="BL75" si="732">BL71+BK75-BL73</f>
        <v>0</v>
      </c>
      <c r="BM75" s="616">
        <f>BM71-BM73+BL75</f>
        <v>0</v>
      </c>
      <c r="BN75" s="616">
        <f>BN71+BM75-BN73</f>
        <v>0</v>
      </c>
      <c r="BO75" s="616">
        <f t="shared" ref="BO75" si="733">BO71+BN75-BO73</f>
        <v>0</v>
      </c>
      <c r="BP75" s="616">
        <f t="shared" ref="BP75" si="734">BP71+BO75-BP73</f>
        <v>0</v>
      </c>
      <c r="BQ75" s="616">
        <f t="shared" ref="BQ75" si="735">BQ71+BP75-BQ73</f>
        <v>0</v>
      </c>
      <c r="BR75" s="616">
        <f t="shared" ref="BR75" si="736">BR71+BQ75-BR73</f>
        <v>0</v>
      </c>
      <c r="BS75" s="616">
        <f t="shared" ref="BS75" si="737">BS71+BR75-BS73</f>
        <v>0</v>
      </c>
      <c r="BT75" s="616">
        <f t="shared" ref="BT75" si="738">BT71+BS75-BT73</f>
        <v>0</v>
      </c>
      <c r="BU75" s="616">
        <f t="shared" ref="BU75" si="739">BU71+BT75-BU73</f>
        <v>0</v>
      </c>
      <c r="BV75" s="616">
        <f t="shared" ref="BV75" si="740">BV71+BU75-BV73</f>
        <v>0</v>
      </c>
      <c r="BW75" s="616">
        <f t="shared" ref="BW75" si="741">BW71+BV75-BW73</f>
        <v>0</v>
      </c>
      <c r="BX75" s="617">
        <f t="shared" ref="BX75" si="742">BX71+BW75-BX73</f>
        <v>0</v>
      </c>
      <c r="BY75" s="616">
        <f>BY71-BY73+BX75</f>
        <v>0</v>
      </c>
      <c r="BZ75" s="616">
        <f>BZ71+BY75-BZ73</f>
        <v>0</v>
      </c>
      <c r="CA75" s="616">
        <f t="shared" ref="CA75" si="743">CA71+BZ75-CA73</f>
        <v>0</v>
      </c>
      <c r="CB75" s="616">
        <f t="shared" ref="CB75" si="744">CB71+CA75-CB73</f>
        <v>0</v>
      </c>
      <c r="CC75" s="616">
        <f t="shared" ref="CC75" si="745">CC71+CB75-CC73</f>
        <v>0</v>
      </c>
      <c r="CD75" s="616">
        <f t="shared" ref="CD75" si="746">CD71+CC75-CD73</f>
        <v>0</v>
      </c>
      <c r="CE75" s="616">
        <f t="shared" ref="CE75" si="747">CE71+CD75-CE73</f>
        <v>0</v>
      </c>
      <c r="CF75" s="616">
        <f t="shared" ref="CF75" si="748">CF71+CE75-CF73</f>
        <v>0</v>
      </c>
      <c r="CG75" s="616">
        <f t="shared" ref="CG75" si="749">CG71+CF75-CG73</f>
        <v>0</v>
      </c>
      <c r="CH75" s="616">
        <f t="shared" ref="CH75" si="750">CH71+CG75-CH73</f>
        <v>0</v>
      </c>
      <c r="CI75" s="616">
        <f t="shared" ref="CI75" si="751">CI71+CH75-CI73</f>
        <v>0</v>
      </c>
      <c r="CJ75" s="617">
        <f t="shared" ref="CJ75" si="752">CJ71+CI75-CJ73</f>
        <v>0</v>
      </c>
      <c r="CK75" s="616">
        <f>CK71-CK73+CJ75</f>
        <v>0</v>
      </c>
      <c r="CL75" s="616">
        <f>CL71+CK75-CL73</f>
        <v>0</v>
      </c>
      <c r="CM75" s="616">
        <f t="shared" ref="CM75" si="753">CM71+CL75-CM73</f>
        <v>0</v>
      </c>
      <c r="CN75" s="616">
        <f t="shared" ref="CN75" si="754">CN71+CM75-CN73</f>
        <v>0</v>
      </c>
      <c r="CO75" s="616">
        <f t="shared" ref="CO75" si="755">CO71+CN75-CO73</f>
        <v>0</v>
      </c>
      <c r="CP75" s="616">
        <f t="shared" ref="CP75" si="756">CP71+CO75-CP73</f>
        <v>0</v>
      </c>
      <c r="CQ75" s="616">
        <f t="shared" ref="CQ75" si="757">CQ71+CP75-CQ73</f>
        <v>0</v>
      </c>
      <c r="CR75" s="616">
        <f t="shared" ref="CR75" si="758">CR71+CQ75-CR73</f>
        <v>0</v>
      </c>
      <c r="CS75" s="616">
        <f t="shared" ref="CS75" si="759">CS71+CR75-CS73</f>
        <v>0</v>
      </c>
      <c r="CT75" s="616">
        <f t="shared" ref="CT75" si="760">CT71+CS75-CT73</f>
        <v>0</v>
      </c>
      <c r="CU75" s="616">
        <f t="shared" ref="CU75" si="761">CU71+CT75-CU73</f>
        <v>0</v>
      </c>
      <c r="CV75" s="617">
        <f t="shared" ref="CV75" si="762">CV71+CU75-CV73</f>
        <v>0</v>
      </c>
      <c r="CW75" s="616">
        <f>CW71-CW73+CV75</f>
        <v>0</v>
      </c>
      <c r="CX75" s="616">
        <f>CX71+CW75-CX73</f>
        <v>0</v>
      </c>
      <c r="CY75" s="616">
        <f t="shared" ref="CY75" si="763">CY71+CX75-CY73</f>
        <v>0</v>
      </c>
      <c r="CZ75" s="616">
        <f t="shared" ref="CZ75" si="764">CZ71+CY75-CZ73</f>
        <v>0</v>
      </c>
      <c r="DA75" s="616">
        <f t="shared" ref="DA75" si="765">DA71+CZ75-DA73</f>
        <v>0</v>
      </c>
      <c r="DB75" s="616">
        <f t="shared" ref="DB75" si="766">DB71+DA75-DB73</f>
        <v>0</v>
      </c>
      <c r="DC75" s="616">
        <f t="shared" ref="DC75" si="767">DC71+DB75-DC73</f>
        <v>0</v>
      </c>
      <c r="DD75" s="616">
        <f t="shared" ref="DD75" si="768">DD71+DC75-DD73</f>
        <v>0</v>
      </c>
      <c r="DE75" s="616">
        <f t="shared" ref="DE75" si="769">DE71+DD75-DE73</f>
        <v>0</v>
      </c>
      <c r="DF75" s="616">
        <f t="shared" ref="DF75" si="770">DF71+DE75-DF73</f>
        <v>0</v>
      </c>
      <c r="DG75" s="616">
        <f t="shared" ref="DG75" si="771">DG71+DF75-DG73</f>
        <v>0</v>
      </c>
      <c r="DH75" s="617">
        <f t="shared" ref="DH75" si="772">DH71+DG75-DH73</f>
        <v>0</v>
      </c>
      <c r="DI75" s="616">
        <f>DI71-DI73+DH75</f>
        <v>0</v>
      </c>
      <c r="DJ75" s="616">
        <f>DJ71+DI75-DJ73</f>
        <v>0</v>
      </c>
      <c r="DK75" s="616">
        <f t="shared" ref="DK75" si="773">DK71+DJ75-DK73</f>
        <v>0</v>
      </c>
      <c r="DL75" s="616">
        <f t="shared" ref="DL75" si="774">DL71+DK75-DL73</f>
        <v>0</v>
      </c>
      <c r="DM75" s="616">
        <f t="shared" ref="DM75" si="775">DM71+DL75-DM73</f>
        <v>0</v>
      </c>
      <c r="DN75" s="616">
        <f t="shared" ref="DN75" si="776">DN71+DM75-DN73</f>
        <v>0</v>
      </c>
      <c r="DO75" s="616">
        <f t="shared" ref="DO75" si="777">DO71+DN75-DO73</f>
        <v>0</v>
      </c>
      <c r="DP75" s="616">
        <f t="shared" ref="DP75" si="778">DP71+DO75-DP73</f>
        <v>0</v>
      </c>
      <c r="DQ75" s="616">
        <f t="shared" ref="DQ75" si="779">DQ71+DP75-DQ73</f>
        <v>0</v>
      </c>
      <c r="DR75" s="616">
        <f t="shared" ref="DR75" si="780">DR71+DQ75-DR73</f>
        <v>0</v>
      </c>
      <c r="DS75" s="616">
        <f t="shared" ref="DS75" si="781">DS71+DR75-DS73</f>
        <v>0</v>
      </c>
      <c r="DT75" s="617">
        <f t="shared" ref="DT75" si="782">DT71+DS75-DT73</f>
        <v>0</v>
      </c>
      <c r="DU75" s="450"/>
      <c r="DV75" s="605">
        <f>DV71-DV73</f>
        <v>0</v>
      </c>
      <c r="DW75" s="606">
        <f>DV75+DW71-DW73</f>
        <v>0</v>
      </c>
      <c r="DX75" s="606">
        <f t="shared" ref="DX75:EE75" si="783">DW75+DX71-DX73</f>
        <v>0</v>
      </c>
      <c r="DY75" s="606">
        <f t="shared" si="783"/>
        <v>0</v>
      </c>
      <c r="DZ75" s="606">
        <f t="shared" si="783"/>
        <v>0</v>
      </c>
      <c r="EA75" s="606">
        <f t="shared" si="783"/>
        <v>0</v>
      </c>
      <c r="EB75" s="606">
        <f t="shared" si="783"/>
        <v>0</v>
      </c>
      <c r="EC75" s="606">
        <f t="shared" si="783"/>
        <v>0</v>
      </c>
      <c r="ED75" s="606">
        <f t="shared" si="783"/>
        <v>0</v>
      </c>
      <c r="EE75" s="607">
        <f t="shared" si="783"/>
        <v>0</v>
      </c>
      <c r="EF75" s="454" t="s">
        <v>428</v>
      </c>
      <c r="EG75" s="454"/>
      <c r="EH75" s="454"/>
      <c r="EI75" s="454"/>
      <c r="EJ75" s="454"/>
      <c r="EK75" s="454"/>
      <c r="EL75" s="454"/>
      <c r="EM75" s="454"/>
      <c r="EN75" s="454"/>
      <c r="EO75" s="454"/>
      <c r="EP75" s="454"/>
      <c r="EQ75" s="454"/>
      <c r="ER75" s="454"/>
      <c r="ES75" s="454"/>
      <c r="ET75" s="454"/>
      <c r="EU75" s="581"/>
      <c r="EV75" s="581"/>
      <c r="EW75" s="581"/>
      <c r="EX75" s="581"/>
      <c r="EY75" s="581"/>
      <c r="EZ75" s="581"/>
      <c r="FA75" s="581"/>
      <c r="FB75" s="581"/>
      <c r="FC75" s="581"/>
      <c r="FD75" s="581"/>
      <c r="FE75" s="581"/>
    </row>
    <row r="76" spans="1:161" ht="13.5" thickBot="1">
      <c r="A76" s="450"/>
      <c r="B76" s="451"/>
      <c r="C76" s="450"/>
      <c r="D76" s="450"/>
      <c r="E76" s="450"/>
      <c r="F76" s="464"/>
      <c r="G76" s="450"/>
      <c r="H76" s="450"/>
      <c r="I76" s="450"/>
      <c r="J76" s="450"/>
      <c r="K76" s="450"/>
      <c r="L76" s="450"/>
      <c r="M76" s="450"/>
      <c r="N76" s="450"/>
      <c r="O76" s="450"/>
      <c r="P76" s="450"/>
      <c r="Q76" s="1063"/>
      <c r="R76" s="1064"/>
      <c r="S76" s="1063"/>
      <c r="T76" s="1063"/>
      <c r="U76" s="1063"/>
      <c r="V76" s="1063"/>
      <c r="W76" s="1063"/>
      <c r="X76" s="1063"/>
      <c r="Y76" s="1063"/>
      <c r="Z76" s="1063"/>
      <c r="AA76" s="1063"/>
      <c r="AB76" s="1063"/>
      <c r="AC76" s="450"/>
      <c r="AD76" s="464"/>
      <c r="AE76" s="450"/>
      <c r="AF76" s="450"/>
      <c r="AG76" s="450"/>
      <c r="AH76" s="450"/>
      <c r="AI76" s="450"/>
      <c r="AJ76" s="450"/>
      <c r="AK76" s="450"/>
      <c r="AL76" s="450"/>
      <c r="AM76" s="450"/>
      <c r="AN76" s="450"/>
      <c r="AO76" s="1106"/>
      <c r="AP76" s="1107"/>
      <c r="AQ76" s="1106"/>
      <c r="AR76" s="1106"/>
      <c r="AS76" s="1106"/>
      <c r="AT76" s="1106"/>
      <c r="AU76" s="1106"/>
      <c r="AV76" s="1106"/>
      <c r="AW76" s="1106"/>
      <c r="AX76" s="1106"/>
      <c r="AY76" s="1106"/>
      <c r="AZ76" s="1106"/>
      <c r="BA76" s="450"/>
      <c r="BB76" s="464"/>
      <c r="BC76" s="450"/>
      <c r="BD76" s="450"/>
      <c r="BE76" s="450"/>
      <c r="BF76" s="450"/>
      <c r="BG76" s="450"/>
      <c r="BH76" s="450"/>
      <c r="BI76" s="450"/>
      <c r="BJ76" s="450"/>
      <c r="BK76" s="450"/>
      <c r="BL76" s="450"/>
      <c r="BM76" s="450"/>
      <c r="BN76" s="464"/>
      <c r="BO76" s="450"/>
      <c r="BP76" s="450"/>
      <c r="BQ76" s="450"/>
      <c r="BR76" s="450"/>
      <c r="BS76" s="450"/>
      <c r="BT76" s="450"/>
      <c r="BU76" s="450"/>
      <c r="BV76" s="450"/>
      <c r="BW76" s="450"/>
      <c r="BX76" s="450"/>
      <c r="BY76" s="450"/>
      <c r="BZ76" s="464"/>
      <c r="CA76" s="450"/>
      <c r="CB76" s="450"/>
      <c r="CC76" s="450"/>
      <c r="CD76" s="450"/>
      <c r="CE76" s="450"/>
      <c r="CF76" s="450"/>
      <c r="CG76" s="450"/>
      <c r="CH76" s="450"/>
      <c r="CI76" s="450"/>
      <c r="CJ76" s="450"/>
      <c r="CK76" s="450"/>
      <c r="CL76" s="464"/>
      <c r="CM76" s="450"/>
      <c r="CN76" s="450"/>
      <c r="CO76" s="450"/>
      <c r="CP76" s="450"/>
      <c r="CQ76" s="450"/>
      <c r="CR76" s="450"/>
      <c r="CS76" s="450"/>
      <c r="CT76" s="450"/>
      <c r="CU76" s="450"/>
      <c r="CV76" s="450"/>
      <c r="CW76" s="450"/>
      <c r="CX76" s="464"/>
      <c r="CY76" s="450"/>
      <c r="CZ76" s="450"/>
      <c r="DA76" s="450"/>
      <c r="DB76" s="450"/>
      <c r="DC76" s="450"/>
      <c r="DD76" s="450"/>
      <c r="DE76" s="450"/>
      <c r="DF76" s="450"/>
      <c r="DG76" s="450"/>
      <c r="DH76" s="450"/>
      <c r="DI76" s="450"/>
      <c r="DJ76" s="464"/>
      <c r="DK76" s="450"/>
      <c r="DL76" s="450"/>
      <c r="DM76" s="450"/>
      <c r="DN76" s="450"/>
      <c r="DO76" s="450"/>
      <c r="DP76" s="450"/>
      <c r="DQ76" s="450"/>
      <c r="DR76" s="450"/>
      <c r="DS76" s="450"/>
      <c r="DT76" s="450"/>
      <c r="DU76" s="450"/>
      <c r="DV76" s="535"/>
      <c r="DW76" s="535"/>
      <c r="DX76" s="535"/>
      <c r="DY76" s="535"/>
      <c r="DZ76" s="535"/>
      <c r="EA76" s="535"/>
      <c r="EB76" s="535"/>
      <c r="EC76" s="535"/>
      <c r="ED76" s="535"/>
      <c r="EE76" s="535"/>
      <c r="EF76" s="454"/>
      <c r="EG76" s="454"/>
      <c r="EH76" s="454"/>
      <c r="EI76" s="454"/>
      <c r="EJ76" s="454"/>
      <c r="EK76" s="454"/>
      <c r="EL76" s="454"/>
      <c r="EM76" s="454"/>
      <c r="EN76" s="454"/>
      <c r="EO76" s="454"/>
      <c r="EP76" s="454"/>
      <c r="EQ76" s="454"/>
      <c r="ER76" s="454"/>
      <c r="ES76" s="454"/>
      <c r="ET76" s="454"/>
      <c r="EU76" s="581"/>
      <c r="EV76" s="581"/>
      <c r="EW76" s="581"/>
      <c r="EX76" s="581"/>
      <c r="EY76" s="581"/>
      <c r="EZ76" s="581"/>
      <c r="FA76" s="581"/>
      <c r="FB76" s="581"/>
      <c r="FC76" s="581"/>
      <c r="FD76" s="581"/>
      <c r="FE76" s="581"/>
    </row>
    <row r="77" spans="1:161" ht="13.5" thickBot="1">
      <c r="A77" s="450"/>
      <c r="B77" s="476">
        <f>IS!D66</f>
        <v>0</v>
      </c>
      <c r="C77" s="588"/>
      <c r="D77" s="477"/>
      <c r="E77" s="477"/>
      <c r="F77" s="477"/>
      <c r="G77" s="477"/>
      <c r="H77" s="477"/>
      <c r="I77" s="477"/>
      <c r="J77" s="477"/>
      <c r="K77" s="477"/>
      <c r="L77" s="477"/>
      <c r="M77" s="477"/>
      <c r="N77" s="589">
        <f>B77</f>
        <v>0</v>
      </c>
      <c r="O77" s="477"/>
      <c r="P77" s="478"/>
      <c r="Q77" s="1065"/>
      <c r="R77" s="1065"/>
      <c r="S77" s="1065"/>
      <c r="T77" s="1065"/>
      <c r="U77" s="1065"/>
      <c r="V77" s="1065"/>
      <c r="W77" s="1065"/>
      <c r="X77" s="1065"/>
      <c r="Y77" s="1065"/>
      <c r="Z77" s="1066">
        <f>N77</f>
        <v>0</v>
      </c>
      <c r="AA77" s="1065"/>
      <c r="AB77" s="1067"/>
      <c r="AC77" s="477"/>
      <c r="AD77" s="477"/>
      <c r="AE77" s="477"/>
      <c r="AF77" s="477"/>
      <c r="AG77" s="477"/>
      <c r="AH77" s="477"/>
      <c r="AI77" s="477"/>
      <c r="AJ77" s="477"/>
      <c r="AK77" s="477"/>
      <c r="AL77" s="589">
        <f>Z77</f>
        <v>0</v>
      </c>
      <c r="AM77" s="477"/>
      <c r="AN77" s="478"/>
      <c r="AO77" s="1108"/>
      <c r="AP77" s="1108"/>
      <c r="AQ77" s="1108"/>
      <c r="AR77" s="1108"/>
      <c r="AS77" s="1108"/>
      <c r="AT77" s="1108"/>
      <c r="AU77" s="1108"/>
      <c r="AV77" s="1108"/>
      <c r="AW77" s="1108"/>
      <c r="AX77" s="1109">
        <f>AL77</f>
        <v>0</v>
      </c>
      <c r="AY77" s="1108"/>
      <c r="AZ77" s="1110"/>
      <c r="BA77" s="477"/>
      <c r="BB77" s="477"/>
      <c r="BC77" s="477"/>
      <c r="BD77" s="477"/>
      <c r="BE77" s="477"/>
      <c r="BF77" s="477"/>
      <c r="BG77" s="477"/>
      <c r="BH77" s="477"/>
      <c r="BI77" s="477"/>
      <c r="BJ77" s="589">
        <f>AX77</f>
        <v>0</v>
      </c>
      <c r="BK77" s="477"/>
      <c r="BL77" s="478"/>
      <c r="BM77" s="477"/>
      <c r="BN77" s="477"/>
      <c r="BO77" s="477"/>
      <c r="BP77" s="477"/>
      <c r="BQ77" s="477"/>
      <c r="BR77" s="477"/>
      <c r="BS77" s="477"/>
      <c r="BT77" s="477"/>
      <c r="BU77" s="477"/>
      <c r="BV77" s="589">
        <f>BJ77</f>
        <v>0</v>
      </c>
      <c r="BW77" s="477"/>
      <c r="BX77" s="478"/>
      <c r="BY77" s="477"/>
      <c r="BZ77" s="477"/>
      <c r="CA77" s="477"/>
      <c r="CB77" s="477"/>
      <c r="CC77" s="477"/>
      <c r="CD77" s="477"/>
      <c r="CE77" s="477"/>
      <c r="CF77" s="477"/>
      <c r="CG77" s="477"/>
      <c r="CH77" s="589">
        <f>BV77</f>
        <v>0</v>
      </c>
      <c r="CI77" s="477"/>
      <c r="CJ77" s="478"/>
      <c r="CK77" s="477"/>
      <c r="CL77" s="477"/>
      <c r="CM77" s="477"/>
      <c r="CN77" s="477"/>
      <c r="CO77" s="477"/>
      <c r="CP77" s="477"/>
      <c r="CQ77" s="477"/>
      <c r="CR77" s="477"/>
      <c r="CS77" s="477"/>
      <c r="CT77" s="589">
        <f>CH77</f>
        <v>0</v>
      </c>
      <c r="CU77" s="477"/>
      <c r="CV77" s="478"/>
      <c r="CW77" s="477"/>
      <c r="CX77" s="477"/>
      <c r="CY77" s="477"/>
      <c r="CZ77" s="477"/>
      <c r="DA77" s="477"/>
      <c r="DB77" s="477"/>
      <c r="DC77" s="477"/>
      <c r="DD77" s="477"/>
      <c r="DE77" s="477"/>
      <c r="DF77" s="589">
        <f>CT77</f>
        <v>0</v>
      </c>
      <c r="DG77" s="477"/>
      <c r="DH77" s="478"/>
      <c r="DI77" s="477"/>
      <c r="DJ77" s="477"/>
      <c r="DK77" s="477"/>
      <c r="DL77" s="477"/>
      <c r="DM77" s="477"/>
      <c r="DN77" s="477"/>
      <c r="DO77" s="477"/>
      <c r="DP77" s="477"/>
      <c r="DQ77" s="477"/>
      <c r="DR77" s="589">
        <f>DF77</f>
        <v>0</v>
      </c>
      <c r="DS77" s="477"/>
      <c r="DT77" s="478"/>
      <c r="DU77" s="450"/>
      <c r="DV77" s="590">
        <f>B77</f>
        <v>0</v>
      </c>
      <c r="DW77" s="620"/>
      <c r="DX77" s="589"/>
      <c r="DY77" s="477"/>
      <c r="DZ77" s="477"/>
      <c r="EA77" s="477"/>
      <c r="EB77" s="477"/>
      <c r="EC77" s="477"/>
      <c r="ED77" s="477"/>
      <c r="EE77" s="478"/>
      <c r="EF77" s="454"/>
      <c r="EG77" s="454"/>
      <c r="EH77" s="454"/>
      <c r="EI77" s="454"/>
      <c r="EJ77" s="454"/>
      <c r="EK77" s="454"/>
      <c r="EL77" s="454"/>
      <c r="EM77" s="454"/>
      <c r="EN77" s="454"/>
      <c r="EO77" s="454"/>
      <c r="EP77" s="454"/>
      <c r="EQ77" s="454"/>
      <c r="ER77" s="454"/>
      <c r="ES77" s="454"/>
      <c r="ET77" s="454"/>
      <c r="EU77" s="581"/>
      <c r="EV77" s="581"/>
      <c r="EW77" s="581"/>
      <c r="EX77" s="581"/>
      <c r="EY77" s="581"/>
      <c r="EZ77" s="581"/>
      <c r="FA77" s="581"/>
      <c r="FB77" s="581"/>
      <c r="FC77" s="581"/>
      <c r="FD77" s="581"/>
      <c r="FE77" s="581"/>
    </row>
    <row r="78" spans="1:161" ht="13.5" thickBot="1">
      <c r="A78" s="450"/>
      <c r="B78" s="591"/>
      <c r="C78" s="592"/>
      <c r="D78" s="486"/>
      <c r="E78" s="486"/>
      <c r="F78" s="486"/>
      <c r="G78" s="486"/>
      <c r="H78" s="486"/>
      <c r="I78" s="486"/>
      <c r="J78" s="486"/>
      <c r="K78" s="486"/>
      <c r="L78" s="486"/>
      <c r="M78" s="486"/>
      <c r="N78" s="486"/>
      <c r="O78" s="486"/>
      <c r="P78" s="487"/>
      <c r="Q78" s="1068"/>
      <c r="R78" s="1068"/>
      <c r="S78" s="1068"/>
      <c r="T78" s="1068"/>
      <c r="U78" s="1068"/>
      <c r="V78" s="1068"/>
      <c r="W78" s="1068"/>
      <c r="X78" s="1068"/>
      <c r="Y78" s="1068"/>
      <c r="Z78" s="1068"/>
      <c r="AA78" s="1068"/>
      <c r="AB78" s="1069"/>
      <c r="AC78" s="486"/>
      <c r="AD78" s="486"/>
      <c r="AE78" s="486"/>
      <c r="AF78" s="486"/>
      <c r="AG78" s="486"/>
      <c r="AH78" s="486"/>
      <c r="AI78" s="486"/>
      <c r="AJ78" s="486"/>
      <c r="AK78" s="486"/>
      <c r="AL78" s="486"/>
      <c r="AM78" s="486"/>
      <c r="AN78" s="487"/>
      <c r="AO78" s="1111"/>
      <c r="AP78" s="1111"/>
      <c r="AQ78" s="1111"/>
      <c r="AR78" s="1111"/>
      <c r="AS78" s="1111"/>
      <c r="AT78" s="1111"/>
      <c r="AU78" s="1111"/>
      <c r="AV78" s="1111"/>
      <c r="AW78" s="1111"/>
      <c r="AX78" s="1111"/>
      <c r="AY78" s="1111"/>
      <c r="AZ78" s="1112"/>
      <c r="BA78" s="486"/>
      <c r="BB78" s="486"/>
      <c r="BC78" s="486"/>
      <c r="BD78" s="486"/>
      <c r="BE78" s="486"/>
      <c r="BF78" s="486"/>
      <c r="BG78" s="486"/>
      <c r="BH78" s="486"/>
      <c r="BI78" s="486"/>
      <c r="BJ78" s="486"/>
      <c r="BK78" s="486"/>
      <c r="BL78" s="487"/>
      <c r="BM78" s="486"/>
      <c r="BN78" s="486"/>
      <c r="BO78" s="486"/>
      <c r="BP78" s="486"/>
      <c r="BQ78" s="486"/>
      <c r="BR78" s="486"/>
      <c r="BS78" s="486"/>
      <c r="BT78" s="486"/>
      <c r="BU78" s="486"/>
      <c r="BV78" s="486"/>
      <c r="BW78" s="486"/>
      <c r="BX78" s="487"/>
      <c r="BY78" s="486"/>
      <c r="BZ78" s="486"/>
      <c r="CA78" s="486"/>
      <c r="CB78" s="486"/>
      <c r="CC78" s="486"/>
      <c r="CD78" s="486"/>
      <c r="CE78" s="486"/>
      <c r="CF78" s="486"/>
      <c r="CG78" s="486"/>
      <c r="CH78" s="486"/>
      <c r="CI78" s="486"/>
      <c r="CJ78" s="487"/>
      <c r="CK78" s="486"/>
      <c r="CL78" s="486"/>
      <c r="CM78" s="486"/>
      <c r="CN78" s="486"/>
      <c r="CO78" s="486"/>
      <c r="CP78" s="486"/>
      <c r="CQ78" s="486"/>
      <c r="CR78" s="486"/>
      <c r="CS78" s="486"/>
      <c r="CT78" s="486"/>
      <c r="CU78" s="486"/>
      <c r="CV78" s="487"/>
      <c r="CW78" s="486"/>
      <c r="CX78" s="486"/>
      <c r="CY78" s="486"/>
      <c r="CZ78" s="486"/>
      <c r="DA78" s="486"/>
      <c r="DB78" s="486"/>
      <c r="DC78" s="486"/>
      <c r="DD78" s="486"/>
      <c r="DE78" s="486"/>
      <c r="DF78" s="486"/>
      <c r="DG78" s="486"/>
      <c r="DH78" s="487"/>
      <c r="DI78" s="486"/>
      <c r="DJ78" s="486"/>
      <c r="DK78" s="486"/>
      <c r="DL78" s="486"/>
      <c r="DM78" s="486"/>
      <c r="DN78" s="486"/>
      <c r="DO78" s="486"/>
      <c r="DP78" s="486"/>
      <c r="DQ78" s="486"/>
      <c r="DR78" s="486"/>
      <c r="DS78" s="486"/>
      <c r="DT78" s="487"/>
      <c r="DU78" s="450"/>
      <c r="DV78" s="521">
        <f>DV66</f>
        <v>0</v>
      </c>
      <c r="DW78" s="522">
        <f>DV78+1</f>
        <v>1</v>
      </c>
      <c r="DX78" s="522">
        <f t="shared" ref="DX78:EE78" si="784">DW78+1</f>
        <v>2</v>
      </c>
      <c r="DY78" s="522">
        <f t="shared" si="784"/>
        <v>3</v>
      </c>
      <c r="DZ78" s="522">
        <f t="shared" si="784"/>
        <v>4</v>
      </c>
      <c r="EA78" s="522">
        <f t="shared" si="784"/>
        <v>5</v>
      </c>
      <c r="EB78" s="522">
        <f t="shared" si="784"/>
        <v>6</v>
      </c>
      <c r="EC78" s="522">
        <f t="shared" si="784"/>
        <v>7</v>
      </c>
      <c r="ED78" s="522">
        <f t="shared" si="784"/>
        <v>8</v>
      </c>
      <c r="EE78" s="523">
        <f t="shared" si="784"/>
        <v>9</v>
      </c>
      <c r="EF78" s="454"/>
      <c r="EG78" s="454"/>
      <c r="EH78" s="454"/>
      <c r="EI78" s="454"/>
      <c r="EJ78" s="454"/>
      <c r="EK78" s="454"/>
      <c r="EL78" s="454"/>
      <c r="EM78" s="454"/>
      <c r="EN78" s="454"/>
      <c r="EO78" s="454"/>
      <c r="EP78" s="454"/>
      <c r="EQ78" s="454"/>
      <c r="ER78" s="454"/>
      <c r="ES78" s="454"/>
      <c r="ET78" s="454"/>
      <c r="EU78" s="581"/>
      <c r="EV78" s="581"/>
      <c r="EW78" s="581"/>
      <c r="EX78" s="581"/>
      <c r="EY78" s="581"/>
      <c r="EZ78" s="581"/>
      <c r="FA78" s="581"/>
      <c r="FB78" s="581"/>
      <c r="FC78" s="581"/>
      <c r="FD78" s="581"/>
      <c r="FE78" s="581"/>
    </row>
    <row r="79" spans="1:161">
      <c r="A79" s="450"/>
      <c r="B79" s="593"/>
      <c r="C79" s="477"/>
      <c r="D79" s="609"/>
      <c r="E79" s="477"/>
      <c r="F79" s="477"/>
      <c r="G79" s="609"/>
      <c r="H79" s="477"/>
      <c r="I79" s="477"/>
      <c r="J79" s="609"/>
      <c r="K79" s="477"/>
      <c r="L79" s="477"/>
      <c r="M79" s="477"/>
      <c r="N79" s="477"/>
      <c r="O79" s="477"/>
      <c r="P79" s="478"/>
      <c r="Q79" s="1065"/>
      <c r="R79" s="1065"/>
      <c r="S79" s="1070"/>
      <c r="T79" s="1065"/>
      <c r="U79" s="1065"/>
      <c r="V79" s="1070"/>
      <c r="W79" s="1065"/>
      <c r="X79" s="1065"/>
      <c r="Y79" s="1065"/>
      <c r="Z79" s="1065"/>
      <c r="AA79" s="1065"/>
      <c r="AB79" s="1067"/>
      <c r="AC79" s="477"/>
      <c r="AD79" s="477"/>
      <c r="AE79" s="609"/>
      <c r="AF79" s="477"/>
      <c r="AG79" s="477"/>
      <c r="AH79" s="609"/>
      <c r="AI79" s="477"/>
      <c r="AJ79" s="477"/>
      <c r="AK79" s="477"/>
      <c r="AL79" s="477"/>
      <c r="AM79" s="477"/>
      <c r="AN79" s="478"/>
      <c r="AO79" s="1108"/>
      <c r="AP79" s="1108"/>
      <c r="AQ79" s="1113"/>
      <c r="AR79" s="1108"/>
      <c r="AS79" s="1108"/>
      <c r="AT79" s="1113"/>
      <c r="AU79" s="1108"/>
      <c r="AV79" s="1108"/>
      <c r="AW79" s="1108"/>
      <c r="AX79" s="1108"/>
      <c r="AY79" s="1108"/>
      <c r="AZ79" s="1110"/>
      <c r="BA79" s="477"/>
      <c r="BB79" s="477"/>
      <c r="BC79" s="609"/>
      <c r="BD79" s="477"/>
      <c r="BE79" s="477"/>
      <c r="BF79" s="609"/>
      <c r="BG79" s="477"/>
      <c r="BH79" s="477"/>
      <c r="BI79" s="477"/>
      <c r="BJ79" s="477"/>
      <c r="BK79" s="477"/>
      <c r="BL79" s="478"/>
      <c r="BM79" s="477"/>
      <c r="BN79" s="477"/>
      <c r="BO79" s="609"/>
      <c r="BP79" s="477"/>
      <c r="BQ79" s="477"/>
      <c r="BR79" s="609"/>
      <c r="BS79" s="477"/>
      <c r="BT79" s="477"/>
      <c r="BU79" s="477"/>
      <c r="BV79" s="477"/>
      <c r="BW79" s="477"/>
      <c r="BX79" s="478"/>
      <c r="BY79" s="477"/>
      <c r="BZ79" s="477"/>
      <c r="CA79" s="609"/>
      <c r="CB79" s="477"/>
      <c r="CC79" s="477"/>
      <c r="CD79" s="609"/>
      <c r="CE79" s="477"/>
      <c r="CF79" s="477"/>
      <c r="CG79" s="477"/>
      <c r="CH79" s="477"/>
      <c r="CI79" s="477"/>
      <c r="CJ79" s="478"/>
      <c r="CK79" s="477"/>
      <c r="CL79" s="477"/>
      <c r="CM79" s="609"/>
      <c r="CN79" s="477"/>
      <c r="CO79" s="477"/>
      <c r="CP79" s="609"/>
      <c r="CQ79" s="477"/>
      <c r="CR79" s="477"/>
      <c r="CS79" s="477"/>
      <c r="CT79" s="477"/>
      <c r="CU79" s="477"/>
      <c r="CV79" s="478"/>
      <c r="CW79" s="477"/>
      <c r="CX79" s="477"/>
      <c r="CY79" s="609"/>
      <c r="CZ79" s="477"/>
      <c r="DA79" s="477"/>
      <c r="DB79" s="609"/>
      <c r="DC79" s="477"/>
      <c r="DD79" s="477"/>
      <c r="DE79" s="477"/>
      <c r="DF79" s="477"/>
      <c r="DG79" s="477"/>
      <c r="DH79" s="478"/>
      <c r="DI79" s="477"/>
      <c r="DJ79" s="477"/>
      <c r="DK79" s="609"/>
      <c r="DL79" s="477"/>
      <c r="DM79" s="477"/>
      <c r="DN79" s="609"/>
      <c r="DO79" s="477"/>
      <c r="DP79" s="477"/>
      <c r="DQ79" s="477"/>
      <c r="DR79" s="477"/>
      <c r="DS79" s="477"/>
      <c r="DT79" s="478"/>
      <c r="DU79" s="450"/>
      <c r="DV79" s="492"/>
      <c r="DW79" s="486"/>
      <c r="DX79" s="486"/>
      <c r="DY79" s="486"/>
      <c r="DZ79" s="486"/>
      <c r="EA79" s="486"/>
      <c r="EB79" s="486"/>
      <c r="EC79" s="486"/>
      <c r="ED79" s="486"/>
      <c r="EE79" s="487"/>
      <c r="EF79" s="454"/>
      <c r="EG79" s="454"/>
      <c r="EH79" s="454"/>
      <c r="EI79" s="454"/>
      <c r="EJ79" s="454"/>
      <c r="EK79" s="454"/>
      <c r="EL79" s="454"/>
      <c r="EM79" s="454"/>
      <c r="EN79" s="454"/>
      <c r="EO79" s="454"/>
      <c r="EP79" s="454"/>
      <c r="EQ79" s="454"/>
      <c r="ER79" s="454"/>
      <c r="ES79" s="454"/>
      <c r="ET79" s="454"/>
      <c r="EU79" s="581"/>
      <c r="EV79" s="581"/>
      <c r="EW79" s="581"/>
      <c r="EX79" s="581"/>
      <c r="EY79" s="581"/>
      <c r="EZ79" s="581"/>
      <c r="FA79" s="581"/>
      <c r="FB79" s="581"/>
      <c r="FC79" s="581"/>
      <c r="FD79" s="581"/>
      <c r="FE79" s="581"/>
    </row>
    <row r="80" spans="1:161">
      <c r="A80" s="450"/>
      <c r="B80" s="493">
        <f>B77</f>
        <v>0</v>
      </c>
      <c r="C80" s="486"/>
      <c r="D80" s="610"/>
      <c r="E80" s="486"/>
      <c r="F80" s="486"/>
      <c r="G80" s="486"/>
      <c r="H80" s="486"/>
      <c r="I80" s="486"/>
      <c r="J80" s="486"/>
      <c r="K80" s="486"/>
      <c r="L80" s="486"/>
      <c r="M80" s="486"/>
      <c r="N80" s="486"/>
      <c r="O80" s="486"/>
      <c r="P80" s="487"/>
      <c r="Q80" s="1068"/>
      <c r="R80" s="1068"/>
      <c r="S80" s="1068"/>
      <c r="T80" s="1068"/>
      <c r="U80" s="1068"/>
      <c r="V80" s="1068"/>
      <c r="W80" s="1068"/>
      <c r="X80" s="1068"/>
      <c r="Y80" s="1068"/>
      <c r="Z80" s="1068"/>
      <c r="AA80" s="1068"/>
      <c r="AB80" s="1069"/>
      <c r="AC80" s="486"/>
      <c r="AD80" s="486"/>
      <c r="AE80" s="486"/>
      <c r="AF80" s="486"/>
      <c r="AG80" s="486"/>
      <c r="AH80" s="486"/>
      <c r="AI80" s="486"/>
      <c r="AJ80" s="486"/>
      <c r="AK80" s="486"/>
      <c r="AL80" s="486"/>
      <c r="AM80" s="486"/>
      <c r="AN80" s="487"/>
      <c r="AO80" s="1111"/>
      <c r="AP80" s="1111"/>
      <c r="AQ80" s="1111"/>
      <c r="AR80" s="1111"/>
      <c r="AS80" s="1111"/>
      <c r="AT80" s="1111"/>
      <c r="AU80" s="1111"/>
      <c r="AV80" s="1111"/>
      <c r="AW80" s="1111"/>
      <c r="AX80" s="1111"/>
      <c r="AY80" s="1111"/>
      <c r="AZ80" s="1112"/>
      <c r="BA80" s="486"/>
      <c r="BB80" s="486"/>
      <c r="BC80" s="486"/>
      <c r="BD80" s="486"/>
      <c r="BE80" s="486"/>
      <c r="BF80" s="486"/>
      <c r="BG80" s="486"/>
      <c r="BH80" s="486"/>
      <c r="BI80" s="486"/>
      <c r="BJ80" s="486"/>
      <c r="BK80" s="486"/>
      <c r="BL80" s="487"/>
      <c r="BM80" s="486"/>
      <c r="BN80" s="486"/>
      <c r="BO80" s="486"/>
      <c r="BP80" s="486"/>
      <c r="BQ80" s="486"/>
      <c r="BR80" s="486"/>
      <c r="BS80" s="486"/>
      <c r="BT80" s="486"/>
      <c r="BU80" s="486"/>
      <c r="BV80" s="486"/>
      <c r="BW80" s="486"/>
      <c r="BX80" s="487"/>
      <c r="BY80" s="486"/>
      <c r="BZ80" s="486"/>
      <c r="CA80" s="486"/>
      <c r="CB80" s="486"/>
      <c r="CC80" s="486"/>
      <c r="CD80" s="486"/>
      <c r="CE80" s="486"/>
      <c r="CF80" s="486"/>
      <c r="CG80" s="486"/>
      <c r="CH80" s="486"/>
      <c r="CI80" s="486"/>
      <c r="CJ80" s="487"/>
      <c r="CK80" s="486"/>
      <c r="CL80" s="486"/>
      <c r="CM80" s="486"/>
      <c r="CN80" s="486"/>
      <c r="CO80" s="486"/>
      <c r="CP80" s="486"/>
      <c r="CQ80" s="486"/>
      <c r="CR80" s="486"/>
      <c r="CS80" s="486"/>
      <c r="CT80" s="486"/>
      <c r="CU80" s="486"/>
      <c r="CV80" s="487"/>
      <c r="CW80" s="486"/>
      <c r="CX80" s="486"/>
      <c r="CY80" s="486"/>
      <c r="CZ80" s="486"/>
      <c r="DA80" s="486"/>
      <c r="DB80" s="486"/>
      <c r="DC80" s="486"/>
      <c r="DD80" s="486"/>
      <c r="DE80" s="486"/>
      <c r="DF80" s="486"/>
      <c r="DG80" s="486"/>
      <c r="DH80" s="487"/>
      <c r="DI80" s="486"/>
      <c r="DJ80" s="486"/>
      <c r="DK80" s="486"/>
      <c r="DL80" s="486"/>
      <c r="DM80" s="486"/>
      <c r="DN80" s="486"/>
      <c r="DO80" s="486"/>
      <c r="DP80" s="486"/>
      <c r="DQ80" s="486"/>
      <c r="DR80" s="486"/>
      <c r="DS80" s="486"/>
      <c r="DT80" s="487"/>
      <c r="DU80" s="450"/>
      <c r="DV80" s="611">
        <f>DV83</f>
        <v>0</v>
      </c>
      <c r="DW80" s="542">
        <f>DW83</f>
        <v>0</v>
      </c>
      <c r="DX80" s="542">
        <f t="shared" ref="DX80:EE80" si="785">DX83</f>
        <v>0</v>
      </c>
      <c r="DY80" s="542">
        <f t="shared" si="785"/>
        <v>0</v>
      </c>
      <c r="DZ80" s="542">
        <f t="shared" si="785"/>
        <v>0</v>
      </c>
      <c r="EA80" s="542">
        <f t="shared" si="785"/>
        <v>0</v>
      </c>
      <c r="EB80" s="542">
        <f t="shared" si="785"/>
        <v>0</v>
      </c>
      <c r="EC80" s="542">
        <f t="shared" si="785"/>
        <v>0</v>
      </c>
      <c r="ED80" s="542">
        <f t="shared" si="785"/>
        <v>0</v>
      </c>
      <c r="EE80" s="543">
        <f t="shared" si="785"/>
        <v>0</v>
      </c>
      <c r="EF80" s="454"/>
      <c r="EG80" s="454"/>
      <c r="EH80" s="454"/>
      <c r="EI80" s="454"/>
      <c r="EJ80" s="454"/>
      <c r="EK80" s="454"/>
      <c r="EL80" s="454"/>
      <c r="EM80" s="454"/>
      <c r="EN80" s="454"/>
      <c r="EO80" s="454"/>
      <c r="EP80" s="454"/>
      <c r="EQ80" s="454"/>
      <c r="ER80" s="454"/>
      <c r="ES80" s="454"/>
      <c r="ET80" s="454"/>
      <c r="EU80" s="581"/>
      <c r="EV80" s="581"/>
      <c r="EW80" s="581"/>
      <c r="EX80" s="581"/>
      <c r="EY80" s="581"/>
      <c r="EZ80" s="581"/>
      <c r="FA80" s="581"/>
      <c r="FB80" s="581"/>
      <c r="FC80" s="581"/>
      <c r="FD80" s="581"/>
      <c r="FE80" s="581"/>
    </row>
    <row r="81" spans="1:161">
      <c r="A81" s="450"/>
      <c r="B81" s="490"/>
      <c r="C81" s="486"/>
      <c r="D81" s="486"/>
      <c r="E81" s="1163">
        <f>E69</f>
        <v>0</v>
      </c>
      <c r="F81" s="1163">
        <f>F69</f>
        <v>0</v>
      </c>
      <c r="G81" s="1163">
        <f t="shared" ref="G81:BR81" si="786">G69</f>
        <v>0</v>
      </c>
      <c r="H81" s="1163">
        <f t="shared" si="786"/>
        <v>0</v>
      </c>
      <c r="I81" s="1163">
        <f t="shared" si="786"/>
        <v>0</v>
      </c>
      <c r="J81" s="1163">
        <f t="shared" si="786"/>
        <v>0</v>
      </c>
      <c r="K81" s="1163">
        <f t="shared" si="786"/>
        <v>0</v>
      </c>
      <c r="L81" s="1163">
        <f t="shared" si="786"/>
        <v>0</v>
      </c>
      <c r="M81" s="1163">
        <f t="shared" si="786"/>
        <v>0</v>
      </c>
      <c r="N81" s="1163">
        <f t="shared" si="786"/>
        <v>0</v>
      </c>
      <c r="O81" s="1163">
        <f t="shared" si="786"/>
        <v>0</v>
      </c>
      <c r="P81" s="1163">
        <f t="shared" si="786"/>
        <v>0</v>
      </c>
      <c r="Q81" s="1163">
        <f t="shared" si="786"/>
        <v>1</v>
      </c>
      <c r="R81" s="1163">
        <f t="shared" si="786"/>
        <v>1</v>
      </c>
      <c r="S81" s="1163">
        <f t="shared" si="786"/>
        <v>1</v>
      </c>
      <c r="T81" s="1163">
        <f t="shared" si="786"/>
        <v>1</v>
      </c>
      <c r="U81" s="1163">
        <f t="shared" si="786"/>
        <v>1</v>
      </c>
      <c r="V81" s="1163">
        <f t="shared" si="786"/>
        <v>1</v>
      </c>
      <c r="W81" s="1163">
        <f t="shared" si="786"/>
        <v>1</v>
      </c>
      <c r="X81" s="1163">
        <f t="shared" si="786"/>
        <v>1</v>
      </c>
      <c r="Y81" s="1163">
        <f t="shared" si="786"/>
        <v>1</v>
      </c>
      <c r="Z81" s="1163">
        <f t="shared" si="786"/>
        <v>1</v>
      </c>
      <c r="AA81" s="1163">
        <f t="shared" si="786"/>
        <v>1</v>
      </c>
      <c r="AB81" s="1163">
        <f t="shared" si="786"/>
        <v>1</v>
      </c>
      <c r="AC81" s="1163">
        <f t="shared" si="786"/>
        <v>2</v>
      </c>
      <c r="AD81" s="1163">
        <f t="shared" si="786"/>
        <v>2</v>
      </c>
      <c r="AE81" s="1163">
        <f t="shared" si="786"/>
        <v>2</v>
      </c>
      <c r="AF81" s="1163">
        <f t="shared" si="786"/>
        <v>2</v>
      </c>
      <c r="AG81" s="1163">
        <f t="shared" si="786"/>
        <v>2</v>
      </c>
      <c r="AH81" s="1163">
        <f t="shared" si="786"/>
        <v>2</v>
      </c>
      <c r="AI81" s="1163">
        <f t="shared" si="786"/>
        <v>2</v>
      </c>
      <c r="AJ81" s="1163">
        <f t="shared" si="786"/>
        <v>2</v>
      </c>
      <c r="AK81" s="1163">
        <f t="shared" si="786"/>
        <v>2</v>
      </c>
      <c r="AL81" s="1163">
        <f t="shared" si="786"/>
        <v>2</v>
      </c>
      <c r="AM81" s="1163">
        <f t="shared" si="786"/>
        <v>2</v>
      </c>
      <c r="AN81" s="1163">
        <f t="shared" si="786"/>
        <v>2</v>
      </c>
      <c r="AO81" s="1163">
        <f t="shared" si="786"/>
        <v>3</v>
      </c>
      <c r="AP81" s="1163">
        <f t="shared" si="786"/>
        <v>3</v>
      </c>
      <c r="AQ81" s="1163">
        <f t="shared" si="786"/>
        <v>3</v>
      </c>
      <c r="AR81" s="1163">
        <f t="shared" si="786"/>
        <v>3</v>
      </c>
      <c r="AS81" s="1163">
        <f t="shared" si="786"/>
        <v>3</v>
      </c>
      <c r="AT81" s="1163">
        <f t="shared" si="786"/>
        <v>3</v>
      </c>
      <c r="AU81" s="1163">
        <f t="shared" si="786"/>
        <v>3</v>
      </c>
      <c r="AV81" s="1163">
        <f t="shared" si="786"/>
        <v>3</v>
      </c>
      <c r="AW81" s="1163">
        <f t="shared" si="786"/>
        <v>3</v>
      </c>
      <c r="AX81" s="1163">
        <f t="shared" si="786"/>
        <v>3</v>
      </c>
      <c r="AY81" s="1163">
        <f t="shared" si="786"/>
        <v>3</v>
      </c>
      <c r="AZ81" s="1163">
        <f t="shared" si="786"/>
        <v>3</v>
      </c>
      <c r="BA81" s="1163">
        <f t="shared" si="786"/>
        <v>4</v>
      </c>
      <c r="BB81" s="1163">
        <f t="shared" si="786"/>
        <v>4</v>
      </c>
      <c r="BC81" s="1163">
        <f t="shared" si="786"/>
        <v>4</v>
      </c>
      <c r="BD81" s="1163">
        <f t="shared" si="786"/>
        <v>4</v>
      </c>
      <c r="BE81" s="1163">
        <f t="shared" si="786"/>
        <v>4</v>
      </c>
      <c r="BF81" s="1163">
        <f t="shared" si="786"/>
        <v>4</v>
      </c>
      <c r="BG81" s="1163">
        <f t="shared" si="786"/>
        <v>4</v>
      </c>
      <c r="BH81" s="1163">
        <f t="shared" si="786"/>
        <v>4</v>
      </c>
      <c r="BI81" s="1163">
        <f t="shared" si="786"/>
        <v>4</v>
      </c>
      <c r="BJ81" s="1163">
        <f t="shared" si="786"/>
        <v>4</v>
      </c>
      <c r="BK81" s="1163">
        <f t="shared" si="786"/>
        <v>4</v>
      </c>
      <c r="BL81" s="1163">
        <f t="shared" si="786"/>
        <v>4</v>
      </c>
      <c r="BM81" s="1163">
        <f t="shared" si="786"/>
        <v>5</v>
      </c>
      <c r="BN81" s="1163">
        <f t="shared" si="786"/>
        <v>5</v>
      </c>
      <c r="BO81" s="1163">
        <f t="shared" si="786"/>
        <v>5</v>
      </c>
      <c r="BP81" s="1163">
        <f t="shared" si="786"/>
        <v>5</v>
      </c>
      <c r="BQ81" s="1163">
        <f t="shared" si="786"/>
        <v>5</v>
      </c>
      <c r="BR81" s="1163">
        <f t="shared" si="786"/>
        <v>5</v>
      </c>
      <c r="BS81" s="1163">
        <f t="shared" ref="BS81:DT81" si="787">BS69</f>
        <v>5</v>
      </c>
      <c r="BT81" s="1163">
        <f t="shared" si="787"/>
        <v>5</v>
      </c>
      <c r="BU81" s="1163">
        <f t="shared" si="787"/>
        <v>5</v>
      </c>
      <c r="BV81" s="1163">
        <f t="shared" si="787"/>
        <v>5</v>
      </c>
      <c r="BW81" s="1163">
        <f t="shared" si="787"/>
        <v>5</v>
      </c>
      <c r="BX81" s="1163">
        <f t="shared" si="787"/>
        <v>5</v>
      </c>
      <c r="BY81" s="1163">
        <f t="shared" si="787"/>
        <v>6</v>
      </c>
      <c r="BZ81" s="1163">
        <f t="shared" si="787"/>
        <v>6</v>
      </c>
      <c r="CA81" s="1163">
        <f t="shared" si="787"/>
        <v>6</v>
      </c>
      <c r="CB81" s="1163">
        <f t="shared" si="787"/>
        <v>6</v>
      </c>
      <c r="CC81" s="1163">
        <f t="shared" si="787"/>
        <v>6</v>
      </c>
      <c r="CD81" s="1163">
        <f t="shared" si="787"/>
        <v>6</v>
      </c>
      <c r="CE81" s="1163">
        <f t="shared" si="787"/>
        <v>6</v>
      </c>
      <c r="CF81" s="1163">
        <f t="shared" si="787"/>
        <v>6</v>
      </c>
      <c r="CG81" s="1163">
        <f t="shared" si="787"/>
        <v>6</v>
      </c>
      <c r="CH81" s="1163">
        <f t="shared" si="787"/>
        <v>6</v>
      </c>
      <c r="CI81" s="1163">
        <f t="shared" si="787"/>
        <v>6</v>
      </c>
      <c r="CJ81" s="1163">
        <f t="shared" si="787"/>
        <v>6</v>
      </c>
      <c r="CK81" s="1163">
        <f t="shared" si="787"/>
        <v>7</v>
      </c>
      <c r="CL81" s="1163">
        <f t="shared" si="787"/>
        <v>7</v>
      </c>
      <c r="CM81" s="1163">
        <f t="shared" si="787"/>
        <v>7</v>
      </c>
      <c r="CN81" s="1163">
        <f t="shared" si="787"/>
        <v>7</v>
      </c>
      <c r="CO81" s="1163">
        <f t="shared" si="787"/>
        <v>7</v>
      </c>
      <c r="CP81" s="1163">
        <f t="shared" si="787"/>
        <v>7</v>
      </c>
      <c r="CQ81" s="1163">
        <f t="shared" si="787"/>
        <v>7</v>
      </c>
      <c r="CR81" s="1163">
        <f t="shared" si="787"/>
        <v>7</v>
      </c>
      <c r="CS81" s="1163">
        <f t="shared" si="787"/>
        <v>7</v>
      </c>
      <c r="CT81" s="1163">
        <f t="shared" si="787"/>
        <v>7</v>
      </c>
      <c r="CU81" s="1163">
        <f t="shared" si="787"/>
        <v>7</v>
      </c>
      <c r="CV81" s="1163">
        <f t="shared" si="787"/>
        <v>7</v>
      </c>
      <c r="CW81" s="1163">
        <f t="shared" si="787"/>
        <v>8</v>
      </c>
      <c r="CX81" s="1163">
        <f t="shared" si="787"/>
        <v>8</v>
      </c>
      <c r="CY81" s="1163">
        <f t="shared" si="787"/>
        <v>8</v>
      </c>
      <c r="CZ81" s="1163">
        <f t="shared" si="787"/>
        <v>8</v>
      </c>
      <c r="DA81" s="1163">
        <f t="shared" si="787"/>
        <v>8</v>
      </c>
      <c r="DB81" s="1163">
        <f t="shared" si="787"/>
        <v>8</v>
      </c>
      <c r="DC81" s="1163">
        <f t="shared" si="787"/>
        <v>8</v>
      </c>
      <c r="DD81" s="1163">
        <f t="shared" si="787"/>
        <v>8</v>
      </c>
      <c r="DE81" s="1163">
        <f t="shared" si="787"/>
        <v>8</v>
      </c>
      <c r="DF81" s="1163">
        <f t="shared" si="787"/>
        <v>8</v>
      </c>
      <c r="DG81" s="1163">
        <f t="shared" si="787"/>
        <v>8</v>
      </c>
      <c r="DH81" s="1163">
        <f t="shared" si="787"/>
        <v>8</v>
      </c>
      <c r="DI81" s="1163">
        <f t="shared" si="787"/>
        <v>9</v>
      </c>
      <c r="DJ81" s="1163">
        <f t="shared" si="787"/>
        <v>9</v>
      </c>
      <c r="DK81" s="1163">
        <f t="shared" si="787"/>
        <v>9</v>
      </c>
      <c r="DL81" s="1163">
        <f t="shared" si="787"/>
        <v>9</v>
      </c>
      <c r="DM81" s="1163">
        <f t="shared" si="787"/>
        <v>9</v>
      </c>
      <c r="DN81" s="1163">
        <f t="shared" si="787"/>
        <v>9</v>
      </c>
      <c r="DO81" s="1163">
        <f t="shared" si="787"/>
        <v>9</v>
      </c>
      <c r="DP81" s="1163">
        <f t="shared" si="787"/>
        <v>9</v>
      </c>
      <c r="DQ81" s="1163">
        <f t="shared" si="787"/>
        <v>9</v>
      </c>
      <c r="DR81" s="1163">
        <f t="shared" si="787"/>
        <v>9</v>
      </c>
      <c r="DS81" s="1163">
        <f t="shared" si="787"/>
        <v>9</v>
      </c>
      <c r="DT81" s="1163">
        <f t="shared" si="787"/>
        <v>9</v>
      </c>
      <c r="DU81" s="450"/>
      <c r="DV81" s="539"/>
      <c r="DW81" s="540"/>
      <c r="DX81" s="540"/>
      <c r="DY81" s="540"/>
      <c r="DZ81" s="540"/>
      <c r="EA81" s="540"/>
      <c r="EB81" s="540"/>
      <c r="EC81" s="540"/>
      <c r="ED81" s="540"/>
      <c r="EE81" s="541"/>
      <c r="EF81" s="454"/>
      <c r="EG81" s="454"/>
      <c r="EH81" s="454"/>
      <c r="EI81" s="454"/>
      <c r="EJ81" s="454"/>
      <c r="EK81" s="454"/>
      <c r="EL81" s="454"/>
      <c r="EM81" s="454"/>
      <c r="EN81" s="454"/>
      <c r="EO81" s="454"/>
      <c r="EP81" s="454"/>
      <c r="EQ81" s="454"/>
      <c r="ER81" s="454"/>
      <c r="ES81" s="454"/>
      <c r="ET81" s="454"/>
      <c r="EU81" s="581"/>
      <c r="EV81" s="581"/>
      <c r="EW81" s="581"/>
      <c r="EX81" s="581"/>
      <c r="EY81" s="581"/>
      <c r="EZ81" s="581"/>
      <c r="FA81" s="581"/>
      <c r="FB81" s="581"/>
      <c r="FC81" s="581"/>
      <c r="FD81" s="581"/>
      <c r="FE81" s="581"/>
    </row>
    <row r="82" spans="1:161">
      <c r="A82" s="450"/>
      <c r="B82" s="490"/>
      <c r="C82" s="486"/>
      <c r="D82" s="498"/>
      <c r="E82" s="962" t="s">
        <v>431</v>
      </c>
      <c r="F82" s="962" t="s">
        <v>432</v>
      </c>
      <c r="G82" s="962" t="s">
        <v>433</v>
      </c>
      <c r="H82" s="962" t="s">
        <v>434</v>
      </c>
      <c r="I82" s="962" t="s">
        <v>267</v>
      </c>
      <c r="J82" s="962" t="s">
        <v>435</v>
      </c>
      <c r="K82" s="962" t="s">
        <v>436</v>
      </c>
      <c r="L82" s="962" t="s">
        <v>437</v>
      </c>
      <c r="M82" s="962" t="s">
        <v>438</v>
      </c>
      <c r="N82" s="962" t="s">
        <v>439</v>
      </c>
      <c r="O82" s="962" t="s">
        <v>440</v>
      </c>
      <c r="P82" s="963" t="s">
        <v>441</v>
      </c>
      <c r="Q82" s="1053" t="s">
        <v>431</v>
      </c>
      <c r="R82" s="1053" t="s">
        <v>432</v>
      </c>
      <c r="S82" s="1053" t="s">
        <v>433</v>
      </c>
      <c r="T82" s="1053" t="s">
        <v>434</v>
      </c>
      <c r="U82" s="1053" t="s">
        <v>267</v>
      </c>
      <c r="V82" s="1053" t="s">
        <v>435</v>
      </c>
      <c r="W82" s="1053" t="s">
        <v>436</v>
      </c>
      <c r="X82" s="1053" t="s">
        <v>437</v>
      </c>
      <c r="Y82" s="1053" t="s">
        <v>438</v>
      </c>
      <c r="Z82" s="1053" t="s">
        <v>439</v>
      </c>
      <c r="AA82" s="1053" t="s">
        <v>440</v>
      </c>
      <c r="AB82" s="1054" t="s">
        <v>441</v>
      </c>
      <c r="AC82" s="962" t="s">
        <v>431</v>
      </c>
      <c r="AD82" s="962" t="s">
        <v>432</v>
      </c>
      <c r="AE82" s="962" t="s">
        <v>433</v>
      </c>
      <c r="AF82" s="962" t="s">
        <v>434</v>
      </c>
      <c r="AG82" s="962" t="s">
        <v>267</v>
      </c>
      <c r="AH82" s="962" t="s">
        <v>435</v>
      </c>
      <c r="AI82" s="962" t="s">
        <v>436</v>
      </c>
      <c r="AJ82" s="962" t="s">
        <v>437</v>
      </c>
      <c r="AK82" s="962" t="s">
        <v>438</v>
      </c>
      <c r="AL82" s="962" t="s">
        <v>439</v>
      </c>
      <c r="AM82" s="962" t="s">
        <v>440</v>
      </c>
      <c r="AN82" s="963" t="s">
        <v>441</v>
      </c>
      <c r="AO82" s="1098" t="s">
        <v>431</v>
      </c>
      <c r="AP82" s="1098" t="s">
        <v>432</v>
      </c>
      <c r="AQ82" s="1098" t="s">
        <v>433</v>
      </c>
      <c r="AR82" s="1098" t="s">
        <v>434</v>
      </c>
      <c r="AS82" s="1098" t="s">
        <v>267</v>
      </c>
      <c r="AT82" s="1098" t="s">
        <v>435</v>
      </c>
      <c r="AU82" s="1098" t="s">
        <v>436</v>
      </c>
      <c r="AV82" s="1098" t="s">
        <v>437</v>
      </c>
      <c r="AW82" s="1098" t="s">
        <v>438</v>
      </c>
      <c r="AX82" s="1098" t="s">
        <v>439</v>
      </c>
      <c r="AY82" s="1098" t="s">
        <v>440</v>
      </c>
      <c r="AZ82" s="1099" t="s">
        <v>441</v>
      </c>
      <c r="BA82" s="962" t="s">
        <v>431</v>
      </c>
      <c r="BB82" s="962" t="s">
        <v>432</v>
      </c>
      <c r="BC82" s="962" t="s">
        <v>433</v>
      </c>
      <c r="BD82" s="962" t="s">
        <v>434</v>
      </c>
      <c r="BE82" s="962" t="s">
        <v>267</v>
      </c>
      <c r="BF82" s="962" t="s">
        <v>435</v>
      </c>
      <c r="BG82" s="962" t="s">
        <v>436</v>
      </c>
      <c r="BH82" s="962" t="s">
        <v>437</v>
      </c>
      <c r="BI82" s="962" t="s">
        <v>438</v>
      </c>
      <c r="BJ82" s="962" t="s">
        <v>439</v>
      </c>
      <c r="BK82" s="962" t="s">
        <v>440</v>
      </c>
      <c r="BL82" s="963" t="s">
        <v>441</v>
      </c>
      <c r="BM82" s="962" t="s">
        <v>431</v>
      </c>
      <c r="BN82" s="962" t="s">
        <v>432</v>
      </c>
      <c r="BO82" s="962" t="s">
        <v>433</v>
      </c>
      <c r="BP82" s="962" t="s">
        <v>434</v>
      </c>
      <c r="BQ82" s="962" t="s">
        <v>267</v>
      </c>
      <c r="BR82" s="962" t="s">
        <v>435</v>
      </c>
      <c r="BS82" s="962" t="s">
        <v>436</v>
      </c>
      <c r="BT82" s="962" t="s">
        <v>437</v>
      </c>
      <c r="BU82" s="962" t="s">
        <v>438</v>
      </c>
      <c r="BV82" s="962" t="s">
        <v>439</v>
      </c>
      <c r="BW82" s="962" t="s">
        <v>440</v>
      </c>
      <c r="BX82" s="963" t="s">
        <v>441</v>
      </c>
      <c r="BY82" s="962" t="s">
        <v>431</v>
      </c>
      <c r="BZ82" s="962" t="s">
        <v>432</v>
      </c>
      <c r="CA82" s="962" t="s">
        <v>433</v>
      </c>
      <c r="CB82" s="962" t="s">
        <v>434</v>
      </c>
      <c r="CC82" s="962" t="s">
        <v>267</v>
      </c>
      <c r="CD82" s="962" t="s">
        <v>435</v>
      </c>
      <c r="CE82" s="962" t="s">
        <v>436</v>
      </c>
      <c r="CF82" s="962" t="s">
        <v>437</v>
      </c>
      <c r="CG82" s="962" t="s">
        <v>438</v>
      </c>
      <c r="CH82" s="962" t="s">
        <v>439</v>
      </c>
      <c r="CI82" s="962" t="s">
        <v>440</v>
      </c>
      <c r="CJ82" s="963" t="s">
        <v>441</v>
      </c>
      <c r="CK82" s="962" t="s">
        <v>431</v>
      </c>
      <c r="CL82" s="962" t="s">
        <v>432</v>
      </c>
      <c r="CM82" s="962" t="s">
        <v>433</v>
      </c>
      <c r="CN82" s="962" t="s">
        <v>434</v>
      </c>
      <c r="CO82" s="962" t="s">
        <v>267</v>
      </c>
      <c r="CP82" s="962" t="s">
        <v>435</v>
      </c>
      <c r="CQ82" s="962" t="s">
        <v>436</v>
      </c>
      <c r="CR82" s="962" t="s">
        <v>437</v>
      </c>
      <c r="CS82" s="962" t="s">
        <v>438</v>
      </c>
      <c r="CT82" s="962" t="s">
        <v>439</v>
      </c>
      <c r="CU82" s="962" t="s">
        <v>440</v>
      </c>
      <c r="CV82" s="963" t="s">
        <v>441</v>
      </c>
      <c r="CW82" s="962" t="s">
        <v>431</v>
      </c>
      <c r="CX82" s="962" t="s">
        <v>432</v>
      </c>
      <c r="CY82" s="962" t="s">
        <v>433</v>
      </c>
      <c r="CZ82" s="962" t="s">
        <v>434</v>
      </c>
      <c r="DA82" s="962" t="s">
        <v>267</v>
      </c>
      <c r="DB82" s="962" t="s">
        <v>435</v>
      </c>
      <c r="DC82" s="962" t="s">
        <v>436</v>
      </c>
      <c r="DD82" s="962" t="s">
        <v>437</v>
      </c>
      <c r="DE82" s="962" t="s">
        <v>438</v>
      </c>
      <c r="DF82" s="962" t="s">
        <v>439</v>
      </c>
      <c r="DG82" s="962" t="s">
        <v>440</v>
      </c>
      <c r="DH82" s="963" t="s">
        <v>441</v>
      </c>
      <c r="DI82" s="962" t="s">
        <v>431</v>
      </c>
      <c r="DJ82" s="962" t="s">
        <v>432</v>
      </c>
      <c r="DK82" s="962" t="s">
        <v>433</v>
      </c>
      <c r="DL82" s="962" t="s">
        <v>434</v>
      </c>
      <c r="DM82" s="962" t="s">
        <v>267</v>
      </c>
      <c r="DN82" s="962" t="s">
        <v>435</v>
      </c>
      <c r="DO82" s="962" t="s">
        <v>436</v>
      </c>
      <c r="DP82" s="962" t="s">
        <v>437</v>
      </c>
      <c r="DQ82" s="962" t="s">
        <v>438</v>
      </c>
      <c r="DR82" s="962" t="s">
        <v>439</v>
      </c>
      <c r="DS82" s="962" t="s">
        <v>440</v>
      </c>
      <c r="DT82" s="963" t="s">
        <v>441</v>
      </c>
      <c r="DU82" s="450"/>
      <c r="DV82" s="539"/>
      <c r="DW82" s="540"/>
      <c r="DX82" s="540"/>
      <c r="DY82" s="540"/>
      <c r="DZ82" s="540"/>
      <c r="EA82" s="540"/>
      <c r="EB82" s="540"/>
      <c r="EC82" s="540"/>
      <c r="ED82" s="540"/>
      <c r="EE82" s="541"/>
      <c r="EF82" s="454"/>
      <c r="EG82" s="454"/>
      <c r="EH82" s="454"/>
      <c r="EI82" s="454"/>
      <c r="EJ82" s="454"/>
      <c r="EK82" s="454"/>
      <c r="EL82" s="454"/>
      <c r="EM82" s="454"/>
      <c r="EN82" s="454"/>
      <c r="EO82" s="454"/>
      <c r="EP82" s="454"/>
      <c r="EQ82" s="454"/>
      <c r="ER82" s="454"/>
      <c r="ES82" s="454"/>
      <c r="ET82" s="454"/>
      <c r="EU82" s="581"/>
      <c r="EV82" s="581"/>
      <c r="EW82" s="581"/>
      <c r="EX82" s="581"/>
      <c r="EY82" s="581"/>
      <c r="EZ82" s="581"/>
      <c r="FA82" s="581"/>
      <c r="FB82" s="581"/>
      <c r="FC82" s="581"/>
      <c r="FD82" s="581"/>
      <c r="FE82" s="581"/>
    </row>
    <row r="83" spans="1:161">
      <c r="A83" s="450"/>
      <c r="B83" s="490">
        <f>B80</f>
        <v>0</v>
      </c>
      <c r="C83" s="598" t="s">
        <v>421</v>
      </c>
      <c r="D83" s="486"/>
      <c r="E83" s="500">
        <f>-IS!J66</f>
        <v>0</v>
      </c>
      <c r="F83" s="500">
        <f>-IS!K66</f>
        <v>0</v>
      </c>
      <c r="G83" s="500">
        <f>-IS!L66</f>
        <v>0</v>
      </c>
      <c r="H83" s="500">
        <f>-IS!M66</f>
        <v>0</v>
      </c>
      <c r="I83" s="500">
        <f>-IS!N66</f>
        <v>0</v>
      </c>
      <c r="J83" s="500">
        <f>-IS!O66</f>
        <v>0</v>
      </c>
      <c r="K83" s="500">
        <f>-IS!P66</f>
        <v>0</v>
      </c>
      <c r="L83" s="500">
        <f>-IS!Q66</f>
        <v>0</v>
      </c>
      <c r="M83" s="500">
        <f>-IS!R66</f>
        <v>0</v>
      </c>
      <c r="N83" s="500">
        <f>-IS!S66</f>
        <v>0</v>
      </c>
      <c r="O83" s="500">
        <f>-IS!T66</f>
        <v>0</v>
      </c>
      <c r="P83" s="501">
        <f>-IS!U66</f>
        <v>0</v>
      </c>
      <c r="Q83" s="1055">
        <f>-IS!V66</f>
        <v>0</v>
      </c>
      <c r="R83" s="1055">
        <f>-IS!W66</f>
        <v>0</v>
      </c>
      <c r="S83" s="1055">
        <f>-IS!X66</f>
        <v>0</v>
      </c>
      <c r="T83" s="1055">
        <f>-IS!Y66</f>
        <v>0</v>
      </c>
      <c r="U83" s="1055">
        <f>-IS!Z66</f>
        <v>0</v>
      </c>
      <c r="V83" s="1055">
        <f>-IS!AA66</f>
        <v>0</v>
      </c>
      <c r="W83" s="1055">
        <f>-IS!AB66</f>
        <v>0</v>
      </c>
      <c r="X83" s="1055">
        <f>-IS!AC66</f>
        <v>0</v>
      </c>
      <c r="Y83" s="1055">
        <f>-IS!AD66</f>
        <v>0</v>
      </c>
      <c r="Z83" s="1055">
        <f>-IS!AE66</f>
        <v>0</v>
      </c>
      <c r="AA83" s="1055">
        <f>-IS!AF66</f>
        <v>0</v>
      </c>
      <c r="AB83" s="1056">
        <f>-IS!AG66</f>
        <v>0</v>
      </c>
      <c r="AC83" s="500">
        <f>-IS!AH66</f>
        <v>0</v>
      </c>
      <c r="AD83" s="500">
        <f>-IS!AI66</f>
        <v>0</v>
      </c>
      <c r="AE83" s="500">
        <f>-IS!AJ66</f>
        <v>0</v>
      </c>
      <c r="AF83" s="500">
        <f>-IS!AK66</f>
        <v>0</v>
      </c>
      <c r="AG83" s="500">
        <f>-IS!AL66</f>
        <v>0</v>
      </c>
      <c r="AH83" s="500">
        <f>-IS!AM66</f>
        <v>0</v>
      </c>
      <c r="AI83" s="500">
        <f>-IS!AN66</f>
        <v>0</v>
      </c>
      <c r="AJ83" s="500">
        <f>-IS!AO66</f>
        <v>0</v>
      </c>
      <c r="AK83" s="500">
        <f>-IS!AP66</f>
        <v>0</v>
      </c>
      <c r="AL83" s="500">
        <f>-IS!AQ66</f>
        <v>0</v>
      </c>
      <c r="AM83" s="500">
        <f>-IS!AR66</f>
        <v>0</v>
      </c>
      <c r="AN83" s="501">
        <f>-IS!AS66</f>
        <v>0</v>
      </c>
      <c r="AO83" s="1114">
        <f>-IS!AT66</f>
        <v>0</v>
      </c>
      <c r="AP83" s="1114">
        <f>-IS!AU66</f>
        <v>0</v>
      </c>
      <c r="AQ83" s="1114">
        <f>-IS!AV66</f>
        <v>0</v>
      </c>
      <c r="AR83" s="1114">
        <f>-IS!AW66</f>
        <v>0</v>
      </c>
      <c r="AS83" s="1114">
        <f>-IS!AX66</f>
        <v>0</v>
      </c>
      <c r="AT83" s="1114">
        <f>-IS!AY66</f>
        <v>0</v>
      </c>
      <c r="AU83" s="1114">
        <f>-IS!AZ66</f>
        <v>0</v>
      </c>
      <c r="AV83" s="1114">
        <f>-IS!BA66</f>
        <v>0</v>
      </c>
      <c r="AW83" s="1114">
        <f>-IS!BB66</f>
        <v>0</v>
      </c>
      <c r="AX83" s="1114">
        <f>-IS!BC66</f>
        <v>0</v>
      </c>
      <c r="AY83" s="1114">
        <f>-IS!BD66</f>
        <v>0</v>
      </c>
      <c r="AZ83" s="1115">
        <f>-IS!BE66</f>
        <v>0</v>
      </c>
      <c r="BA83" s="500">
        <f>-IS!BF66</f>
        <v>0</v>
      </c>
      <c r="BB83" s="500">
        <f>-IS!BG66</f>
        <v>0</v>
      </c>
      <c r="BC83" s="500">
        <f>-IS!BH66</f>
        <v>0</v>
      </c>
      <c r="BD83" s="500">
        <f>-IS!BI66</f>
        <v>0</v>
      </c>
      <c r="BE83" s="500">
        <f>-IS!BJ66</f>
        <v>0</v>
      </c>
      <c r="BF83" s="500">
        <f>-IS!BK66</f>
        <v>0</v>
      </c>
      <c r="BG83" s="500">
        <f>-IS!BL66</f>
        <v>0</v>
      </c>
      <c r="BH83" s="500">
        <f>-IS!BM66</f>
        <v>0</v>
      </c>
      <c r="BI83" s="500">
        <f>-IS!BN66</f>
        <v>0</v>
      </c>
      <c r="BJ83" s="500">
        <f>-IS!BO66</f>
        <v>0</v>
      </c>
      <c r="BK83" s="500">
        <f>-IS!BP66</f>
        <v>0</v>
      </c>
      <c r="BL83" s="501">
        <f>-IS!BQ66</f>
        <v>0</v>
      </c>
      <c r="BM83" s="500">
        <f>-IS!BR66</f>
        <v>0</v>
      </c>
      <c r="BN83" s="500">
        <f>-IS!BS66</f>
        <v>0</v>
      </c>
      <c r="BO83" s="500">
        <f>-IS!BT66</f>
        <v>0</v>
      </c>
      <c r="BP83" s="500">
        <f>-IS!BU66</f>
        <v>0</v>
      </c>
      <c r="BQ83" s="500">
        <f>-IS!BV66</f>
        <v>0</v>
      </c>
      <c r="BR83" s="500">
        <f>-IS!BW66</f>
        <v>0</v>
      </c>
      <c r="BS83" s="500">
        <f>-IS!BX66</f>
        <v>0</v>
      </c>
      <c r="BT83" s="500">
        <f>-IS!BY66</f>
        <v>0</v>
      </c>
      <c r="BU83" s="500">
        <f>-IS!BZ66</f>
        <v>0</v>
      </c>
      <c r="BV83" s="500">
        <f>-IS!CA66</f>
        <v>0</v>
      </c>
      <c r="BW83" s="500">
        <f>-IS!CB66</f>
        <v>0</v>
      </c>
      <c r="BX83" s="501">
        <f>-IS!CC66</f>
        <v>0</v>
      </c>
      <c r="BY83" s="500">
        <f>-IS!CD66</f>
        <v>0</v>
      </c>
      <c r="BZ83" s="500">
        <f>-IS!CE66</f>
        <v>0</v>
      </c>
      <c r="CA83" s="500">
        <f>-IS!CF66</f>
        <v>0</v>
      </c>
      <c r="CB83" s="500">
        <f>-IS!CG66</f>
        <v>0</v>
      </c>
      <c r="CC83" s="500">
        <f>-IS!CH66</f>
        <v>0</v>
      </c>
      <c r="CD83" s="500">
        <f>-IS!CI66</f>
        <v>0</v>
      </c>
      <c r="CE83" s="500">
        <f>-IS!CJ66</f>
        <v>0</v>
      </c>
      <c r="CF83" s="500">
        <f>-IS!CK66</f>
        <v>0</v>
      </c>
      <c r="CG83" s="500">
        <f>-IS!CL66</f>
        <v>0</v>
      </c>
      <c r="CH83" s="500">
        <f>-IS!CM66</f>
        <v>0</v>
      </c>
      <c r="CI83" s="500">
        <f>-IS!CN66</f>
        <v>0</v>
      </c>
      <c r="CJ83" s="501">
        <f>-IS!CO66</f>
        <v>0</v>
      </c>
      <c r="CK83" s="500">
        <f>-IS!CP66</f>
        <v>0</v>
      </c>
      <c r="CL83" s="500">
        <f>-IS!CQ66</f>
        <v>0</v>
      </c>
      <c r="CM83" s="500">
        <f>-IS!CR66</f>
        <v>0</v>
      </c>
      <c r="CN83" s="500">
        <f>-IS!CS66</f>
        <v>0</v>
      </c>
      <c r="CO83" s="500">
        <f>-IS!CT66</f>
        <v>0</v>
      </c>
      <c r="CP83" s="500">
        <f>-IS!CU66</f>
        <v>0</v>
      </c>
      <c r="CQ83" s="500">
        <f>-IS!CV66</f>
        <v>0</v>
      </c>
      <c r="CR83" s="500">
        <f>-IS!CW66</f>
        <v>0</v>
      </c>
      <c r="CS83" s="500">
        <f>-IS!CX66</f>
        <v>0</v>
      </c>
      <c r="CT83" s="500">
        <f>-IS!CY66</f>
        <v>0</v>
      </c>
      <c r="CU83" s="500">
        <f>-IS!CZ66</f>
        <v>0</v>
      </c>
      <c r="CV83" s="501">
        <f>-IS!DA66</f>
        <v>0</v>
      </c>
      <c r="CW83" s="500">
        <f>-IS!DB66</f>
        <v>0</v>
      </c>
      <c r="CX83" s="500">
        <f>-IS!DC66</f>
        <v>0</v>
      </c>
      <c r="CY83" s="500">
        <f>-IS!DD66</f>
        <v>0</v>
      </c>
      <c r="CZ83" s="500">
        <f>-IS!DE66</f>
        <v>0</v>
      </c>
      <c r="DA83" s="500">
        <f>-IS!DF66</f>
        <v>0</v>
      </c>
      <c r="DB83" s="500">
        <f>-IS!DG66</f>
        <v>0</v>
      </c>
      <c r="DC83" s="500">
        <f>-IS!DH66</f>
        <v>0</v>
      </c>
      <c r="DD83" s="500">
        <f>-IS!DI66</f>
        <v>0</v>
      </c>
      <c r="DE83" s="500">
        <f>-IS!DJ66</f>
        <v>0</v>
      </c>
      <c r="DF83" s="500">
        <f>-IS!DK66</f>
        <v>0</v>
      </c>
      <c r="DG83" s="500">
        <f>-IS!DL66</f>
        <v>0</v>
      </c>
      <c r="DH83" s="501">
        <f>-IS!DM66</f>
        <v>0</v>
      </c>
      <c r="DI83" s="500">
        <f>-IS!DN66</f>
        <v>0</v>
      </c>
      <c r="DJ83" s="500">
        <f>-IS!DO66</f>
        <v>0</v>
      </c>
      <c r="DK83" s="500">
        <f>-IS!DP66</f>
        <v>0</v>
      </c>
      <c r="DL83" s="500">
        <f>-IS!DQ66</f>
        <v>0</v>
      </c>
      <c r="DM83" s="500">
        <f>-IS!DR66</f>
        <v>0</v>
      </c>
      <c r="DN83" s="500">
        <f>-IS!DS66</f>
        <v>0</v>
      </c>
      <c r="DO83" s="500">
        <f>-IS!DT66</f>
        <v>0</v>
      </c>
      <c r="DP83" s="500">
        <f>-IS!DU66</f>
        <v>0</v>
      </c>
      <c r="DQ83" s="500">
        <f>-IS!DV66</f>
        <v>0</v>
      </c>
      <c r="DR83" s="500">
        <f>-IS!DW66</f>
        <v>0</v>
      </c>
      <c r="DS83" s="500">
        <f>-IS!DX66</f>
        <v>0</v>
      </c>
      <c r="DT83" s="501">
        <f>-IS!DY66</f>
        <v>0</v>
      </c>
      <c r="DU83" s="450"/>
      <c r="DV83" s="601">
        <f>SUM(E83:P83)</f>
        <v>0</v>
      </c>
      <c r="DW83" s="596">
        <f>-SUM(IS!$V$66:$AG$66)</f>
        <v>0</v>
      </c>
      <c r="DX83" s="596">
        <f>-SUM(IS!$AH$66:$AS$66)</f>
        <v>0</v>
      </c>
      <c r="DY83" s="596">
        <f>-SUM(IS!$AT$66:$BE$66)</f>
        <v>0</v>
      </c>
      <c r="DZ83" s="596">
        <f>-SUM(IS!$BF$66:$BQ$66)</f>
        <v>0</v>
      </c>
      <c r="EA83" s="596">
        <f>-SUM(IS!$BR$66:$CC$66)</f>
        <v>0</v>
      </c>
      <c r="EB83" s="596">
        <f>-SUM(IS!$CD$66:$CO$66)</f>
        <v>0</v>
      </c>
      <c r="EC83" s="596">
        <f>-SUM(IS!$CP$66:$DA$66)</f>
        <v>0</v>
      </c>
      <c r="ED83" s="596">
        <f>-SUM(IS!$DB$66:$DM$66)</f>
        <v>0</v>
      </c>
      <c r="EE83" s="596">
        <f>-SUM(IS!$DN$66:$DY$66)</f>
        <v>0</v>
      </c>
      <c r="EF83" s="454" t="s">
        <v>422</v>
      </c>
      <c r="EG83" s="454"/>
      <c r="EH83" s="454"/>
      <c r="EI83" s="454"/>
      <c r="EJ83" s="454"/>
      <c r="EK83" s="454"/>
      <c r="EL83" s="454"/>
      <c r="EM83" s="454"/>
      <c r="EN83" s="454"/>
      <c r="EO83" s="454"/>
      <c r="EP83" s="454"/>
      <c r="EQ83" s="454"/>
      <c r="ER83" s="454"/>
      <c r="ES83" s="454"/>
      <c r="ET83" s="454"/>
      <c r="EU83" s="581"/>
      <c r="EV83" s="581"/>
      <c r="EW83" s="581"/>
      <c r="EX83" s="581"/>
      <c r="EY83" s="581"/>
      <c r="EZ83" s="581"/>
      <c r="FA83" s="581"/>
      <c r="FB83" s="581"/>
      <c r="FC83" s="581"/>
      <c r="FD83" s="581"/>
      <c r="FE83" s="581"/>
    </row>
    <row r="84" spans="1:161">
      <c r="A84" s="450"/>
      <c r="B84" s="490"/>
      <c r="C84" s="486"/>
      <c r="D84" s="486"/>
      <c r="E84" s="612"/>
      <c r="F84" s="612"/>
      <c r="G84" s="612"/>
      <c r="H84" s="612"/>
      <c r="I84" s="612"/>
      <c r="J84" s="612"/>
      <c r="K84" s="612"/>
      <c r="L84" s="612"/>
      <c r="M84" s="612"/>
      <c r="N84" s="612"/>
      <c r="O84" s="612"/>
      <c r="P84" s="613"/>
      <c r="Q84" s="1057"/>
      <c r="R84" s="1057"/>
      <c r="S84" s="1057"/>
      <c r="T84" s="1057"/>
      <c r="U84" s="1057"/>
      <c r="V84" s="1057"/>
      <c r="W84" s="1057"/>
      <c r="X84" s="1057"/>
      <c r="Y84" s="1057"/>
      <c r="Z84" s="1057"/>
      <c r="AA84" s="1057"/>
      <c r="AB84" s="1058"/>
      <c r="AC84" s="612"/>
      <c r="AD84" s="612"/>
      <c r="AE84" s="612"/>
      <c r="AF84" s="612"/>
      <c r="AG84" s="612"/>
      <c r="AH84" s="612"/>
      <c r="AI84" s="612"/>
      <c r="AJ84" s="612"/>
      <c r="AK84" s="612"/>
      <c r="AL84" s="612"/>
      <c r="AM84" s="612"/>
      <c r="AN84" s="613"/>
      <c r="AO84" s="1116"/>
      <c r="AP84" s="1116"/>
      <c r="AQ84" s="1116"/>
      <c r="AR84" s="1116"/>
      <c r="AS84" s="1116"/>
      <c r="AT84" s="1116"/>
      <c r="AU84" s="1116"/>
      <c r="AV84" s="1116"/>
      <c r="AW84" s="1116"/>
      <c r="AX84" s="1116"/>
      <c r="AY84" s="1116"/>
      <c r="AZ84" s="1117"/>
      <c r="BA84" s="612"/>
      <c r="BB84" s="612"/>
      <c r="BC84" s="612"/>
      <c r="BD84" s="612"/>
      <c r="BE84" s="612"/>
      <c r="BF84" s="612"/>
      <c r="BG84" s="612"/>
      <c r="BH84" s="612"/>
      <c r="BI84" s="612"/>
      <c r="BJ84" s="612"/>
      <c r="BK84" s="612"/>
      <c r="BL84" s="613"/>
      <c r="BM84" s="612"/>
      <c r="BN84" s="612"/>
      <c r="BO84" s="612"/>
      <c r="BP84" s="612"/>
      <c r="BQ84" s="612"/>
      <c r="BR84" s="612"/>
      <c r="BS84" s="612"/>
      <c r="BT84" s="612"/>
      <c r="BU84" s="612"/>
      <c r="BV84" s="612"/>
      <c r="BW84" s="612"/>
      <c r="BX84" s="613"/>
      <c r="BY84" s="612"/>
      <c r="BZ84" s="612"/>
      <c r="CA84" s="612"/>
      <c r="CB84" s="612"/>
      <c r="CC84" s="612"/>
      <c r="CD84" s="612"/>
      <c r="CE84" s="612"/>
      <c r="CF84" s="612"/>
      <c r="CG84" s="612"/>
      <c r="CH84" s="612"/>
      <c r="CI84" s="612"/>
      <c r="CJ84" s="613"/>
      <c r="CK84" s="612"/>
      <c r="CL84" s="612"/>
      <c r="CM84" s="612"/>
      <c r="CN84" s="612"/>
      <c r="CO84" s="612"/>
      <c r="CP84" s="612"/>
      <c r="CQ84" s="612"/>
      <c r="CR84" s="612"/>
      <c r="CS84" s="612"/>
      <c r="CT84" s="612"/>
      <c r="CU84" s="612"/>
      <c r="CV84" s="613"/>
      <c r="CW84" s="612"/>
      <c r="CX84" s="612"/>
      <c r="CY84" s="612"/>
      <c r="CZ84" s="612"/>
      <c r="DA84" s="612"/>
      <c r="DB84" s="612"/>
      <c r="DC84" s="612"/>
      <c r="DD84" s="612"/>
      <c r="DE84" s="612"/>
      <c r="DF84" s="612"/>
      <c r="DG84" s="612"/>
      <c r="DH84" s="613"/>
      <c r="DI84" s="612"/>
      <c r="DJ84" s="612"/>
      <c r="DK84" s="612"/>
      <c r="DL84" s="612"/>
      <c r="DM84" s="612"/>
      <c r="DN84" s="612"/>
      <c r="DO84" s="612"/>
      <c r="DP84" s="612"/>
      <c r="DQ84" s="612"/>
      <c r="DR84" s="612"/>
      <c r="DS84" s="612"/>
      <c r="DT84" s="613"/>
      <c r="DU84" s="450"/>
      <c r="DV84" s="539"/>
      <c r="DW84" s="540"/>
      <c r="DX84" s="540"/>
      <c r="DY84" s="540"/>
      <c r="DZ84" s="540"/>
      <c r="EA84" s="540"/>
      <c r="EB84" s="540"/>
      <c r="EC84" s="540"/>
      <c r="ED84" s="540"/>
      <c r="EE84" s="541"/>
      <c r="EF84" s="454"/>
      <c r="EG84" s="454"/>
      <c r="EH84" s="454"/>
      <c r="EI84" s="454"/>
      <c r="EJ84" s="454"/>
      <c r="EK84" s="454"/>
      <c r="EL84" s="454"/>
      <c r="EM84" s="454"/>
      <c r="EN84" s="454"/>
      <c r="EO84" s="454"/>
      <c r="EP84" s="454"/>
      <c r="EQ84" s="454"/>
      <c r="ER84" s="454"/>
      <c r="ES84" s="454"/>
      <c r="ET84" s="454"/>
      <c r="EU84" s="581"/>
      <c r="EV84" s="581"/>
      <c r="EW84" s="581"/>
      <c r="EX84" s="581"/>
      <c r="EY84" s="581"/>
      <c r="EZ84" s="581"/>
      <c r="FA84" s="581"/>
      <c r="FB84" s="581"/>
      <c r="FC84" s="581"/>
      <c r="FD84" s="581"/>
      <c r="FE84" s="581"/>
    </row>
    <row r="85" spans="1:161">
      <c r="A85" s="450"/>
      <c r="B85" s="490">
        <f>B83</f>
        <v>0</v>
      </c>
      <c r="C85" s="598" t="s">
        <v>423</v>
      </c>
      <c r="D85" s="486"/>
      <c r="E85" s="614">
        <f>E83</f>
        <v>0</v>
      </c>
      <c r="F85" s="614">
        <f t="shared" ref="F85:P85" si="788">F83</f>
        <v>0</v>
      </c>
      <c r="G85" s="614">
        <f t="shared" si="788"/>
        <v>0</v>
      </c>
      <c r="H85" s="614">
        <f t="shared" si="788"/>
        <v>0</v>
      </c>
      <c r="I85" s="614">
        <f t="shared" si="788"/>
        <v>0</v>
      </c>
      <c r="J85" s="614">
        <f t="shared" si="788"/>
        <v>0</v>
      </c>
      <c r="K85" s="614">
        <f t="shared" si="788"/>
        <v>0</v>
      </c>
      <c r="L85" s="614">
        <f t="shared" si="788"/>
        <v>0</v>
      </c>
      <c r="M85" s="614">
        <f t="shared" si="788"/>
        <v>0</v>
      </c>
      <c r="N85" s="614">
        <f t="shared" si="788"/>
        <v>0</v>
      </c>
      <c r="O85" s="614">
        <f t="shared" si="788"/>
        <v>0</v>
      </c>
      <c r="P85" s="615">
        <f t="shared" si="788"/>
        <v>0</v>
      </c>
      <c r="Q85" s="1059">
        <f>Q83</f>
        <v>0</v>
      </c>
      <c r="R85" s="1059">
        <f t="shared" ref="R85:AB85" si="789">R83</f>
        <v>0</v>
      </c>
      <c r="S85" s="1059">
        <f t="shared" si="789"/>
        <v>0</v>
      </c>
      <c r="T85" s="1059">
        <f t="shared" si="789"/>
        <v>0</v>
      </c>
      <c r="U85" s="1059">
        <f t="shared" si="789"/>
        <v>0</v>
      </c>
      <c r="V85" s="1059">
        <f t="shared" si="789"/>
        <v>0</v>
      </c>
      <c r="W85" s="1059">
        <f t="shared" si="789"/>
        <v>0</v>
      </c>
      <c r="X85" s="1059">
        <f t="shared" si="789"/>
        <v>0</v>
      </c>
      <c r="Y85" s="1059">
        <f t="shared" si="789"/>
        <v>0</v>
      </c>
      <c r="Z85" s="1059">
        <f t="shared" si="789"/>
        <v>0</v>
      </c>
      <c r="AA85" s="1059">
        <f t="shared" si="789"/>
        <v>0</v>
      </c>
      <c r="AB85" s="1060">
        <f t="shared" si="789"/>
        <v>0</v>
      </c>
      <c r="AC85" s="614">
        <f>AC83</f>
        <v>0</v>
      </c>
      <c r="AD85" s="614">
        <f t="shared" ref="AD85:AN85" si="790">AD83</f>
        <v>0</v>
      </c>
      <c r="AE85" s="614">
        <f t="shared" si="790"/>
        <v>0</v>
      </c>
      <c r="AF85" s="614">
        <f t="shared" si="790"/>
        <v>0</v>
      </c>
      <c r="AG85" s="614">
        <f t="shared" si="790"/>
        <v>0</v>
      </c>
      <c r="AH85" s="614">
        <f t="shared" si="790"/>
        <v>0</v>
      </c>
      <c r="AI85" s="614">
        <f t="shared" si="790"/>
        <v>0</v>
      </c>
      <c r="AJ85" s="614">
        <f t="shared" si="790"/>
        <v>0</v>
      </c>
      <c r="AK85" s="614">
        <f t="shared" si="790"/>
        <v>0</v>
      </c>
      <c r="AL85" s="614">
        <f t="shared" si="790"/>
        <v>0</v>
      </c>
      <c r="AM85" s="614">
        <f t="shared" si="790"/>
        <v>0</v>
      </c>
      <c r="AN85" s="615">
        <f t="shared" si="790"/>
        <v>0</v>
      </c>
      <c r="AO85" s="1118">
        <f>AO83</f>
        <v>0</v>
      </c>
      <c r="AP85" s="1118">
        <f t="shared" ref="AP85:AZ85" si="791">AP83</f>
        <v>0</v>
      </c>
      <c r="AQ85" s="1118">
        <f t="shared" si="791"/>
        <v>0</v>
      </c>
      <c r="AR85" s="1118">
        <f t="shared" si="791"/>
        <v>0</v>
      </c>
      <c r="AS85" s="1118">
        <f t="shared" si="791"/>
        <v>0</v>
      </c>
      <c r="AT85" s="1118">
        <f t="shared" si="791"/>
        <v>0</v>
      </c>
      <c r="AU85" s="1118">
        <f t="shared" si="791"/>
        <v>0</v>
      </c>
      <c r="AV85" s="1118">
        <f t="shared" si="791"/>
        <v>0</v>
      </c>
      <c r="AW85" s="1118">
        <f t="shared" si="791"/>
        <v>0</v>
      </c>
      <c r="AX85" s="1118">
        <f t="shared" si="791"/>
        <v>0</v>
      </c>
      <c r="AY85" s="1118">
        <f t="shared" si="791"/>
        <v>0</v>
      </c>
      <c r="AZ85" s="1119">
        <f t="shared" si="791"/>
        <v>0</v>
      </c>
      <c r="BA85" s="614">
        <f>BA83</f>
        <v>0</v>
      </c>
      <c r="BB85" s="614">
        <f t="shared" ref="BB85:BL85" si="792">BB83</f>
        <v>0</v>
      </c>
      <c r="BC85" s="614">
        <f t="shared" si="792"/>
        <v>0</v>
      </c>
      <c r="BD85" s="614">
        <f t="shared" si="792"/>
        <v>0</v>
      </c>
      <c r="BE85" s="614">
        <f t="shared" si="792"/>
        <v>0</v>
      </c>
      <c r="BF85" s="614">
        <f t="shared" si="792"/>
        <v>0</v>
      </c>
      <c r="BG85" s="614">
        <f t="shared" si="792"/>
        <v>0</v>
      </c>
      <c r="BH85" s="614">
        <f t="shared" si="792"/>
        <v>0</v>
      </c>
      <c r="BI85" s="614">
        <f t="shared" si="792"/>
        <v>0</v>
      </c>
      <c r="BJ85" s="614">
        <f t="shared" si="792"/>
        <v>0</v>
      </c>
      <c r="BK85" s="614">
        <f t="shared" si="792"/>
        <v>0</v>
      </c>
      <c r="BL85" s="615">
        <f t="shared" si="792"/>
        <v>0</v>
      </c>
      <c r="BM85" s="614">
        <f>BM83</f>
        <v>0</v>
      </c>
      <c r="BN85" s="614">
        <f t="shared" ref="BN85:BX85" si="793">BN83</f>
        <v>0</v>
      </c>
      <c r="BO85" s="614">
        <f t="shared" si="793"/>
        <v>0</v>
      </c>
      <c r="BP85" s="614">
        <f t="shared" si="793"/>
        <v>0</v>
      </c>
      <c r="BQ85" s="614">
        <f t="shared" si="793"/>
        <v>0</v>
      </c>
      <c r="BR85" s="614">
        <f t="shared" si="793"/>
        <v>0</v>
      </c>
      <c r="BS85" s="614">
        <f t="shared" si="793"/>
        <v>0</v>
      </c>
      <c r="BT85" s="614">
        <f t="shared" si="793"/>
        <v>0</v>
      </c>
      <c r="BU85" s="614">
        <f t="shared" si="793"/>
        <v>0</v>
      </c>
      <c r="BV85" s="614">
        <f t="shared" si="793"/>
        <v>0</v>
      </c>
      <c r="BW85" s="614">
        <f t="shared" si="793"/>
        <v>0</v>
      </c>
      <c r="BX85" s="615">
        <f t="shared" si="793"/>
        <v>0</v>
      </c>
      <c r="BY85" s="614">
        <f>BY83</f>
        <v>0</v>
      </c>
      <c r="BZ85" s="614">
        <f t="shared" ref="BZ85:CJ85" si="794">BZ83</f>
        <v>0</v>
      </c>
      <c r="CA85" s="614">
        <f t="shared" si="794"/>
        <v>0</v>
      </c>
      <c r="CB85" s="614">
        <f t="shared" si="794"/>
        <v>0</v>
      </c>
      <c r="CC85" s="614">
        <f t="shared" si="794"/>
        <v>0</v>
      </c>
      <c r="CD85" s="614">
        <f t="shared" si="794"/>
        <v>0</v>
      </c>
      <c r="CE85" s="614">
        <f t="shared" si="794"/>
        <v>0</v>
      </c>
      <c r="CF85" s="614">
        <f t="shared" si="794"/>
        <v>0</v>
      </c>
      <c r="CG85" s="614">
        <f t="shared" si="794"/>
        <v>0</v>
      </c>
      <c r="CH85" s="614">
        <f t="shared" si="794"/>
        <v>0</v>
      </c>
      <c r="CI85" s="614">
        <f t="shared" si="794"/>
        <v>0</v>
      </c>
      <c r="CJ85" s="615">
        <f t="shared" si="794"/>
        <v>0</v>
      </c>
      <c r="CK85" s="614">
        <f>CK83</f>
        <v>0</v>
      </c>
      <c r="CL85" s="614">
        <f t="shared" ref="CL85:CV85" si="795">CL83</f>
        <v>0</v>
      </c>
      <c r="CM85" s="614">
        <f t="shared" si="795"/>
        <v>0</v>
      </c>
      <c r="CN85" s="614">
        <f t="shared" si="795"/>
        <v>0</v>
      </c>
      <c r="CO85" s="614">
        <f t="shared" si="795"/>
        <v>0</v>
      </c>
      <c r="CP85" s="614">
        <f t="shared" si="795"/>
        <v>0</v>
      </c>
      <c r="CQ85" s="614">
        <f t="shared" si="795"/>
        <v>0</v>
      </c>
      <c r="CR85" s="614">
        <f t="shared" si="795"/>
        <v>0</v>
      </c>
      <c r="CS85" s="614">
        <f t="shared" si="795"/>
        <v>0</v>
      </c>
      <c r="CT85" s="614">
        <f t="shared" si="795"/>
        <v>0</v>
      </c>
      <c r="CU85" s="614">
        <f t="shared" si="795"/>
        <v>0</v>
      </c>
      <c r="CV85" s="615">
        <f t="shared" si="795"/>
        <v>0</v>
      </c>
      <c r="CW85" s="614">
        <f>CW83</f>
        <v>0</v>
      </c>
      <c r="CX85" s="614">
        <f t="shared" ref="CX85:DH85" si="796">CX83</f>
        <v>0</v>
      </c>
      <c r="CY85" s="614">
        <f t="shared" si="796"/>
        <v>0</v>
      </c>
      <c r="CZ85" s="614">
        <f t="shared" si="796"/>
        <v>0</v>
      </c>
      <c r="DA85" s="614">
        <f t="shared" si="796"/>
        <v>0</v>
      </c>
      <c r="DB85" s="614">
        <f t="shared" si="796"/>
        <v>0</v>
      </c>
      <c r="DC85" s="614">
        <f t="shared" si="796"/>
        <v>0</v>
      </c>
      <c r="DD85" s="614">
        <f t="shared" si="796"/>
        <v>0</v>
      </c>
      <c r="DE85" s="614">
        <f t="shared" si="796"/>
        <v>0</v>
      </c>
      <c r="DF85" s="614">
        <f t="shared" si="796"/>
        <v>0</v>
      </c>
      <c r="DG85" s="614">
        <f t="shared" si="796"/>
        <v>0</v>
      </c>
      <c r="DH85" s="615">
        <f t="shared" si="796"/>
        <v>0</v>
      </c>
      <c r="DI85" s="614">
        <f>DI83</f>
        <v>0</v>
      </c>
      <c r="DJ85" s="614">
        <f t="shared" ref="DJ85:DT85" si="797">DJ83</f>
        <v>0</v>
      </c>
      <c r="DK85" s="614">
        <f t="shared" si="797"/>
        <v>0</v>
      </c>
      <c r="DL85" s="614">
        <f t="shared" si="797"/>
        <v>0</v>
      </c>
      <c r="DM85" s="614">
        <f t="shared" si="797"/>
        <v>0</v>
      </c>
      <c r="DN85" s="614">
        <f t="shared" si="797"/>
        <v>0</v>
      </c>
      <c r="DO85" s="614">
        <f t="shared" si="797"/>
        <v>0</v>
      </c>
      <c r="DP85" s="614">
        <f t="shared" si="797"/>
        <v>0</v>
      </c>
      <c r="DQ85" s="614">
        <f t="shared" si="797"/>
        <v>0</v>
      </c>
      <c r="DR85" s="614">
        <f t="shared" si="797"/>
        <v>0</v>
      </c>
      <c r="DS85" s="614">
        <f t="shared" si="797"/>
        <v>0</v>
      </c>
      <c r="DT85" s="615">
        <f t="shared" si="797"/>
        <v>0</v>
      </c>
      <c r="DU85" s="450"/>
      <c r="DV85" s="601">
        <f>SUM(E85:P85)</f>
        <v>0</v>
      </c>
      <c r="DW85" s="599">
        <f>DW83</f>
        <v>0</v>
      </c>
      <c r="DX85" s="599">
        <f t="shared" ref="DX85:EE85" si="798">DX83</f>
        <v>0</v>
      </c>
      <c r="DY85" s="599">
        <f t="shared" si="798"/>
        <v>0</v>
      </c>
      <c r="DZ85" s="599">
        <f t="shared" si="798"/>
        <v>0</v>
      </c>
      <c r="EA85" s="599">
        <f t="shared" si="798"/>
        <v>0</v>
      </c>
      <c r="EB85" s="599">
        <f t="shared" si="798"/>
        <v>0</v>
      </c>
      <c r="EC85" s="599">
        <f t="shared" si="798"/>
        <v>0</v>
      </c>
      <c r="ED85" s="599">
        <f t="shared" si="798"/>
        <v>0</v>
      </c>
      <c r="EE85" s="600">
        <f t="shared" si="798"/>
        <v>0</v>
      </c>
      <c r="EF85" s="454" t="s">
        <v>424</v>
      </c>
      <c r="EG85" s="454"/>
      <c r="EH85" s="454"/>
      <c r="EI85" s="454"/>
      <c r="EJ85" s="454"/>
      <c r="EK85" s="454"/>
      <c r="EL85" s="454"/>
      <c r="EM85" s="454"/>
      <c r="EN85" s="454"/>
      <c r="EO85" s="454"/>
      <c r="EP85" s="454"/>
      <c r="EQ85" s="454"/>
      <c r="ER85" s="454"/>
      <c r="ES85" s="454"/>
      <c r="ET85" s="454"/>
      <c r="EU85" s="581"/>
      <c r="EV85" s="581"/>
      <c r="EW85" s="581"/>
      <c r="EX85" s="581"/>
      <c r="EY85" s="581"/>
      <c r="EZ85" s="581"/>
      <c r="FA85" s="581"/>
      <c r="FB85" s="581"/>
      <c r="FC85" s="581"/>
      <c r="FD85" s="581"/>
      <c r="FE85" s="581"/>
    </row>
    <row r="86" spans="1:161">
      <c r="A86" s="450"/>
      <c r="B86" s="490"/>
      <c r="C86" s="486"/>
      <c r="D86" s="486"/>
      <c r="E86" s="612"/>
      <c r="F86" s="612"/>
      <c r="G86" s="612"/>
      <c r="H86" s="612"/>
      <c r="I86" s="612"/>
      <c r="J86" s="612"/>
      <c r="K86" s="612"/>
      <c r="L86" s="612"/>
      <c r="M86" s="612"/>
      <c r="N86" s="612"/>
      <c r="O86" s="612"/>
      <c r="P86" s="613"/>
      <c r="Q86" s="1057"/>
      <c r="R86" s="1057"/>
      <c r="S86" s="1057"/>
      <c r="T86" s="1057"/>
      <c r="U86" s="1057"/>
      <c r="V86" s="1057"/>
      <c r="W86" s="1057"/>
      <c r="X86" s="1057"/>
      <c r="Y86" s="1057"/>
      <c r="Z86" s="1057"/>
      <c r="AA86" s="1057"/>
      <c r="AB86" s="1058"/>
      <c r="AC86" s="612"/>
      <c r="AD86" s="612"/>
      <c r="AE86" s="612"/>
      <c r="AF86" s="612"/>
      <c r="AG86" s="612"/>
      <c r="AH86" s="612"/>
      <c r="AI86" s="612"/>
      <c r="AJ86" s="612"/>
      <c r="AK86" s="612"/>
      <c r="AL86" s="612"/>
      <c r="AM86" s="612"/>
      <c r="AN86" s="613"/>
      <c r="AO86" s="1116"/>
      <c r="AP86" s="1116"/>
      <c r="AQ86" s="1116"/>
      <c r="AR86" s="1116"/>
      <c r="AS86" s="1116"/>
      <c r="AT86" s="1116"/>
      <c r="AU86" s="1116"/>
      <c r="AV86" s="1116"/>
      <c r="AW86" s="1116"/>
      <c r="AX86" s="1116"/>
      <c r="AY86" s="1116"/>
      <c r="AZ86" s="1117"/>
      <c r="BA86" s="612"/>
      <c r="BB86" s="612"/>
      <c r="BC86" s="612"/>
      <c r="BD86" s="612"/>
      <c r="BE86" s="612"/>
      <c r="BF86" s="612"/>
      <c r="BG86" s="612"/>
      <c r="BH86" s="612"/>
      <c r="BI86" s="612"/>
      <c r="BJ86" s="612"/>
      <c r="BK86" s="612"/>
      <c r="BL86" s="613"/>
      <c r="BM86" s="612"/>
      <c r="BN86" s="612"/>
      <c r="BO86" s="612"/>
      <c r="BP86" s="612"/>
      <c r="BQ86" s="612"/>
      <c r="BR86" s="612"/>
      <c r="BS86" s="612"/>
      <c r="BT86" s="612"/>
      <c r="BU86" s="612"/>
      <c r="BV86" s="612"/>
      <c r="BW86" s="612"/>
      <c r="BX86" s="613"/>
      <c r="BY86" s="612"/>
      <c r="BZ86" s="612"/>
      <c r="CA86" s="612"/>
      <c r="CB86" s="612"/>
      <c r="CC86" s="612"/>
      <c r="CD86" s="612"/>
      <c r="CE86" s="612"/>
      <c r="CF86" s="612"/>
      <c r="CG86" s="612"/>
      <c r="CH86" s="612"/>
      <c r="CI86" s="612"/>
      <c r="CJ86" s="613"/>
      <c r="CK86" s="612"/>
      <c r="CL86" s="612"/>
      <c r="CM86" s="612"/>
      <c r="CN86" s="612"/>
      <c r="CO86" s="612"/>
      <c r="CP86" s="612"/>
      <c r="CQ86" s="612"/>
      <c r="CR86" s="612"/>
      <c r="CS86" s="612"/>
      <c r="CT86" s="612"/>
      <c r="CU86" s="612"/>
      <c r="CV86" s="613"/>
      <c r="CW86" s="612"/>
      <c r="CX86" s="612"/>
      <c r="CY86" s="612"/>
      <c r="CZ86" s="612"/>
      <c r="DA86" s="612"/>
      <c r="DB86" s="612"/>
      <c r="DC86" s="612"/>
      <c r="DD86" s="612"/>
      <c r="DE86" s="612"/>
      <c r="DF86" s="612"/>
      <c r="DG86" s="612"/>
      <c r="DH86" s="613"/>
      <c r="DI86" s="612"/>
      <c r="DJ86" s="612"/>
      <c r="DK86" s="612"/>
      <c r="DL86" s="612"/>
      <c r="DM86" s="612"/>
      <c r="DN86" s="612"/>
      <c r="DO86" s="612"/>
      <c r="DP86" s="612"/>
      <c r="DQ86" s="612"/>
      <c r="DR86" s="612"/>
      <c r="DS86" s="612"/>
      <c r="DT86" s="613"/>
      <c r="DU86" s="450"/>
      <c r="DV86" s="539"/>
      <c r="DW86" s="540"/>
      <c r="DX86" s="540"/>
      <c r="DY86" s="540"/>
      <c r="DZ86" s="540"/>
      <c r="EA86" s="540"/>
      <c r="EB86" s="540"/>
      <c r="EC86" s="540"/>
      <c r="ED86" s="540"/>
      <c r="EE86" s="541"/>
      <c r="EF86" s="454"/>
      <c r="EG86" s="454"/>
      <c r="EH86" s="454"/>
      <c r="EI86" s="454"/>
      <c r="EJ86" s="454"/>
      <c r="EK86" s="454"/>
      <c r="EL86" s="454"/>
      <c r="EM86" s="454"/>
      <c r="EN86" s="454"/>
      <c r="EO86" s="454"/>
      <c r="EP86" s="454"/>
      <c r="EQ86" s="454"/>
      <c r="ER86" s="454"/>
      <c r="ES86" s="454"/>
      <c r="ET86" s="454"/>
      <c r="EU86" s="581"/>
      <c r="EV86" s="581"/>
      <c r="EW86" s="581"/>
      <c r="EX86" s="581"/>
      <c r="EY86" s="581"/>
      <c r="EZ86" s="581"/>
      <c r="FA86" s="581"/>
      <c r="FB86" s="581"/>
      <c r="FC86" s="581"/>
      <c r="FD86" s="581"/>
      <c r="FE86" s="581"/>
    </row>
    <row r="87" spans="1:161" ht="13.5" thickBot="1">
      <c r="A87" s="450"/>
      <c r="B87" s="949">
        <f>B85</f>
        <v>0</v>
      </c>
      <c r="C87" s="961" t="s">
        <v>430</v>
      </c>
      <c r="D87" s="950"/>
      <c r="E87" s="616">
        <f>E83-E85</f>
        <v>0</v>
      </c>
      <c r="F87" s="616">
        <f>E87+F83-F85</f>
        <v>0</v>
      </c>
      <c r="G87" s="616">
        <f t="shared" ref="G87:P87" si="799">F87+G83-G85</f>
        <v>0</v>
      </c>
      <c r="H87" s="616">
        <f t="shared" si="799"/>
        <v>0</v>
      </c>
      <c r="I87" s="616">
        <f t="shared" si="799"/>
        <v>0</v>
      </c>
      <c r="J87" s="616">
        <f t="shared" si="799"/>
        <v>0</v>
      </c>
      <c r="K87" s="616">
        <f t="shared" si="799"/>
        <v>0</v>
      </c>
      <c r="L87" s="616">
        <f t="shared" si="799"/>
        <v>0</v>
      </c>
      <c r="M87" s="616">
        <f t="shared" si="799"/>
        <v>0</v>
      </c>
      <c r="N87" s="616">
        <f t="shared" si="799"/>
        <v>0</v>
      </c>
      <c r="O87" s="616">
        <f t="shared" si="799"/>
        <v>0</v>
      </c>
      <c r="P87" s="617">
        <f t="shared" si="799"/>
        <v>0</v>
      </c>
      <c r="Q87" s="1061">
        <f>Q83-Q85</f>
        <v>0</v>
      </c>
      <c r="R87" s="1061">
        <f>Q87+R83-R85</f>
        <v>0</v>
      </c>
      <c r="S87" s="1061">
        <f t="shared" ref="S87" si="800">R87+S83-S85</f>
        <v>0</v>
      </c>
      <c r="T87" s="1061">
        <f t="shared" ref="T87" si="801">S87+T83-T85</f>
        <v>0</v>
      </c>
      <c r="U87" s="1061">
        <f t="shared" ref="U87" si="802">T87+U83-U85</f>
        <v>0</v>
      </c>
      <c r="V87" s="1061">
        <f t="shared" ref="V87" si="803">U87+V83-V85</f>
        <v>0</v>
      </c>
      <c r="W87" s="1061">
        <f t="shared" ref="W87" si="804">V87+W83-W85</f>
        <v>0</v>
      </c>
      <c r="X87" s="1061">
        <f t="shared" ref="X87" si="805">W87+X83-X85</f>
        <v>0</v>
      </c>
      <c r="Y87" s="1061">
        <f t="shared" ref="Y87" si="806">X87+Y83-Y85</f>
        <v>0</v>
      </c>
      <c r="Z87" s="1061">
        <f t="shared" ref="Z87" si="807">Y87+Z83-Z85</f>
        <v>0</v>
      </c>
      <c r="AA87" s="1061">
        <f t="shared" ref="AA87" si="808">Z87+AA83-AA85</f>
        <v>0</v>
      </c>
      <c r="AB87" s="1062">
        <f t="shared" ref="AB87" si="809">AA87+AB83-AB85</f>
        <v>0</v>
      </c>
      <c r="AC87" s="616">
        <f>AC83-AC85</f>
        <v>0</v>
      </c>
      <c r="AD87" s="616">
        <f>AC87+AD83-AD85</f>
        <v>0</v>
      </c>
      <c r="AE87" s="616">
        <f t="shared" ref="AE87" si="810">AD87+AE83-AE85</f>
        <v>0</v>
      </c>
      <c r="AF87" s="616">
        <f t="shared" ref="AF87" si="811">AE87+AF83-AF85</f>
        <v>0</v>
      </c>
      <c r="AG87" s="616">
        <f t="shared" ref="AG87" si="812">AF87+AG83-AG85</f>
        <v>0</v>
      </c>
      <c r="AH87" s="616">
        <f t="shared" ref="AH87" si="813">AG87+AH83-AH85</f>
        <v>0</v>
      </c>
      <c r="AI87" s="616">
        <f t="shared" ref="AI87" si="814">AH87+AI83-AI85</f>
        <v>0</v>
      </c>
      <c r="AJ87" s="616">
        <f t="shared" ref="AJ87" si="815">AI87+AJ83-AJ85</f>
        <v>0</v>
      </c>
      <c r="AK87" s="616">
        <f t="shared" ref="AK87" si="816">AJ87+AK83-AK85</f>
        <v>0</v>
      </c>
      <c r="AL87" s="616">
        <f t="shared" ref="AL87" si="817">AK87+AL83-AL85</f>
        <v>0</v>
      </c>
      <c r="AM87" s="616">
        <f t="shared" ref="AM87" si="818">AL87+AM83-AM85</f>
        <v>0</v>
      </c>
      <c r="AN87" s="617">
        <f t="shared" ref="AN87" si="819">AM87+AN83-AN85</f>
        <v>0</v>
      </c>
      <c r="AO87" s="1120">
        <f>AO83-AO85</f>
        <v>0</v>
      </c>
      <c r="AP87" s="1120">
        <f>AO87+AP83-AP85</f>
        <v>0</v>
      </c>
      <c r="AQ87" s="1120">
        <f t="shared" ref="AQ87" si="820">AP87+AQ83-AQ85</f>
        <v>0</v>
      </c>
      <c r="AR87" s="1120">
        <f t="shared" ref="AR87" si="821">AQ87+AR83-AR85</f>
        <v>0</v>
      </c>
      <c r="AS87" s="1120">
        <f t="shared" ref="AS87" si="822">AR87+AS83-AS85</f>
        <v>0</v>
      </c>
      <c r="AT87" s="1120">
        <f t="shared" ref="AT87" si="823">AS87+AT83-AT85</f>
        <v>0</v>
      </c>
      <c r="AU87" s="1120">
        <f t="shared" ref="AU87" si="824">AT87+AU83-AU85</f>
        <v>0</v>
      </c>
      <c r="AV87" s="1120">
        <f t="shared" ref="AV87" si="825">AU87+AV83-AV85</f>
        <v>0</v>
      </c>
      <c r="AW87" s="1120">
        <f t="shared" ref="AW87" si="826">AV87+AW83-AW85</f>
        <v>0</v>
      </c>
      <c r="AX87" s="1120">
        <f t="shared" ref="AX87" si="827">AW87+AX83-AX85</f>
        <v>0</v>
      </c>
      <c r="AY87" s="1120">
        <f t="shared" ref="AY87" si="828">AX87+AY83-AY85</f>
        <v>0</v>
      </c>
      <c r="AZ87" s="1121">
        <f t="shared" ref="AZ87" si="829">AY87+AZ83-AZ85</f>
        <v>0</v>
      </c>
      <c r="BA87" s="616">
        <f>BA83-BA85</f>
        <v>0</v>
      </c>
      <c r="BB87" s="616">
        <f>BA87+BB83-BB85</f>
        <v>0</v>
      </c>
      <c r="BC87" s="616">
        <f t="shared" ref="BC87" si="830">BB87+BC83-BC85</f>
        <v>0</v>
      </c>
      <c r="BD87" s="616">
        <f t="shared" ref="BD87" si="831">BC87+BD83-BD85</f>
        <v>0</v>
      </c>
      <c r="BE87" s="616">
        <f t="shared" ref="BE87" si="832">BD87+BE83-BE85</f>
        <v>0</v>
      </c>
      <c r="BF87" s="616">
        <f t="shared" ref="BF87" si="833">BE87+BF83-BF85</f>
        <v>0</v>
      </c>
      <c r="BG87" s="616">
        <f t="shared" ref="BG87" si="834">BF87+BG83-BG85</f>
        <v>0</v>
      </c>
      <c r="BH87" s="616">
        <f t="shared" ref="BH87" si="835">BG87+BH83-BH85</f>
        <v>0</v>
      </c>
      <c r="BI87" s="616">
        <f t="shared" ref="BI87" si="836">BH87+BI83-BI85</f>
        <v>0</v>
      </c>
      <c r="BJ87" s="616">
        <f t="shared" ref="BJ87" si="837">BI87+BJ83-BJ85</f>
        <v>0</v>
      </c>
      <c r="BK87" s="616">
        <f t="shared" ref="BK87" si="838">BJ87+BK83-BK85</f>
        <v>0</v>
      </c>
      <c r="BL87" s="617">
        <f t="shared" ref="BL87" si="839">BK87+BL83-BL85</f>
        <v>0</v>
      </c>
      <c r="BM87" s="616">
        <f>BM83-BM85</f>
        <v>0</v>
      </c>
      <c r="BN87" s="616">
        <f>BM87+BN83-BN85</f>
        <v>0</v>
      </c>
      <c r="BO87" s="616">
        <f t="shared" ref="BO87" si="840">BN87+BO83-BO85</f>
        <v>0</v>
      </c>
      <c r="BP87" s="616">
        <f t="shared" ref="BP87" si="841">BO87+BP83-BP85</f>
        <v>0</v>
      </c>
      <c r="BQ87" s="616">
        <f t="shared" ref="BQ87" si="842">BP87+BQ83-BQ85</f>
        <v>0</v>
      </c>
      <c r="BR87" s="616">
        <f t="shared" ref="BR87" si="843">BQ87+BR83-BR85</f>
        <v>0</v>
      </c>
      <c r="BS87" s="616">
        <f t="shared" ref="BS87" si="844">BR87+BS83-BS85</f>
        <v>0</v>
      </c>
      <c r="BT87" s="616">
        <f t="shared" ref="BT87" si="845">BS87+BT83-BT85</f>
        <v>0</v>
      </c>
      <c r="BU87" s="616">
        <f t="shared" ref="BU87" si="846">BT87+BU83-BU85</f>
        <v>0</v>
      </c>
      <c r="BV87" s="616">
        <f t="shared" ref="BV87" si="847">BU87+BV83-BV85</f>
        <v>0</v>
      </c>
      <c r="BW87" s="616">
        <f t="shared" ref="BW87" si="848">BV87+BW83-BW85</f>
        <v>0</v>
      </c>
      <c r="BX87" s="617">
        <f t="shared" ref="BX87" si="849">BW87+BX83-BX85</f>
        <v>0</v>
      </c>
      <c r="BY87" s="616">
        <f>BY83-BY85</f>
        <v>0</v>
      </c>
      <c r="BZ87" s="616">
        <f>BY87+BZ83-BZ85</f>
        <v>0</v>
      </c>
      <c r="CA87" s="616">
        <f t="shared" ref="CA87" si="850">BZ87+CA83-CA85</f>
        <v>0</v>
      </c>
      <c r="CB87" s="616">
        <f t="shared" ref="CB87" si="851">CA87+CB83-CB85</f>
        <v>0</v>
      </c>
      <c r="CC87" s="616">
        <f t="shared" ref="CC87" si="852">CB87+CC83-CC85</f>
        <v>0</v>
      </c>
      <c r="CD87" s="616">
        <f t="shared" ref="CD87" si="853">CC87+CD83-CD85</f>
        <v>0</v>
      </c>
      <c r="CE87" s="616">
        <f t="shared" ref="CE87" si="854">CD87+CE83-CE85</f>
        <v>0</v>
      </c>
      <c r="CF87" s="616">
        <f t="shared" ref="CF87" si="855">CE87+CF83-CF85</f>
        <v>0</v>
      </c>
      <c r="CG87" s="616">
        <f t="shared" ref="CG87" si="856">CF87+CG83-CG85</f>
        <v>0</v>
      </c>
      <c r="CH87" s="616">
        <f t="shared" ref="CH87" si="857">CG87+CH83-CH85</f>
        <v>0</v>
      </c>
      <c r="CI87" s="616">
        <f t="shared" ref="CI87" si="858">CH87+CI83-CI85</f>
        <v>0</v>
      </c>
      <c r="CJ87" s="617">
        <f t="shared" ref="CJ87" si="859">CI87+CJ83-CJ85</f>
        <v>0</v>
      </c>
      <c r="CK87" s="616">
        <f>CK83-CK85</f>
        <v>0</v>
      </c>
      <c r="CL87" s="616">
        <f>CK87+CL83-CL85</f>
        <v>0</v>
      </c>
      <c r="CM87" s="616">
        <f t="shared" ref="CM87" si="860">CL87+CM83-CM85</f>
        <v>0</v>
      </c>
      <c r="CN87" s="616">
        <f t="shared" ref="CN87" si="861">CM87+CN83-CN85</f>
        <v>0</v>
      </c>
      <c r="CO87" s="616">
        <f t="shared" ref="CO87" si="862">CN87+CO83-CO85</f>
        <v>0</v>
      </c>
      <c r="CP87" s="616">
        <f t="shared" ref="CP87" si="863">CO87+CP83-CP85</f>
        <v>0</v>
      </c>
      <c r="CQ87" s="616">
        <f t="shared" ref="CQ87" si="864">CP87+CQ83-CQ85</f>
        <v>0</v>
      </c>
      <c r="CR87" s="616">
        <f t="shared" ref="CR87" si="865">CQ87+CR83-CR85</f>
        <v>0</v>
      </c>
      <c r="CS87" s="616">
        <f t="shared" ref="CS87" si="866">CR87+CS83-CS85</f>
        <v>0</v>
      </c>
      <c r="CT87" s="616">
        <f t="shared" ref="CT87" si="867">CS87+CT83-CT85</f>
        <v>0</v>
      </c>
      <c r="CU87" s="616">
        <f t="shared" ref="CU87" si="868">CT87+CU83-CU85</f>
        <v>0</v>
      </c>
      <c r="CV87" s="617">
        <f t="shared" ref="CV87" si="869">CU87+CV83-CV85</f>
        <v>0</v>
      </c>
      <c r="CW87" s="616">
        <f>CW83-CW85</f>
        <v>0</v>
      </c>
      <c r="CX87" s="616">
        <f>CW87+CX83-CX85</f>
        <v>0</v>
      </c>
      <c r="CY87" s="616">
        <f t="shared" ref="CY87" si="870">CX87+CY83-CY85</f>
        <v>0</v>
      </c>
      <c r="CZ87" s="616">
        <f t="shared" ref="CZ87" si="871">CY87+CZ83-CZ85</f>
        <v>0</v>
      </c>
      <c r="DA87" s="616">
        <f t="shared" ref="DA87" si="872">CZ87+DA83-DA85</f>
        <v>0</v>
      </c>
      <c r="DB87" s="616">
        <f t="shared" ref="DB87" si="873">DA87+DB83-DB85</f>
        <v>0</v>
      </c>
      <c r="DC87" s="616">
        <f t="shared" ref="DC87" si="874">DB87+DC83-DC85</f>
        <v>0</v>
      </c>
      <c r="DD87" s="616">
        <f t="shared" ref="DD87" si="875">DC87+DD83-DD85</f>
        <v>0</v>
      </c>
      <c r="DE87" s="616">
        <f t="shared" ref="DE87" si="876">DD87+DE83-DE85</f>
        <v>0</v>
      </c>
      <c r="DF87" s="616">
        <f t="shared" ref="DF87" si="877">DE87+DF83-DF85</f>
        <v>0</v>
      </c>
      <c r="DG87" s="616">
        <f t="shared" ref="DG87" si="878">DF87+DG83-DG85</f>
        <v>0</v>
      </c>
      <c r="DH87" s="617">
        <f t="shared" ref="DH87" si="879">DG87+DH83-DH85</f>
        <v>0</v>
      </c>
      <c r="DI87" s="616">
        <f>DI83-DI85</f>
        <v>0</v>
      </c>
      <c r="DJ87" s="616">
        <f>DI87+DJ83-DJ85</f>
        <v>0</v>
      </c>
      <c r="DK87" s="616">
        <f t="shared" ref="DK87" si="880">DJ87+DK83-DK85</f>
        <v>0</v>
      </c>
      <c r="DL87" s="616">
        <f t="shared" ref="DL87" si="881">DK87+DL83-DL85</f>
        <v>0</v>
      </c>
      <c r="DM87" s="616">
        <f t="shared" ref="DM87" si="882">DL87+DM83-DM85</f>
        <v>0</v>
      </c>
      <c r="DN87" s="616">
        <f t="shared" ref="DN87" si="883">DM87+DN83-DN85</f>
        <v>0</v>
      </c>
      <c r="DO87" s="616">
        <f t="shared" ref="DO87" si="884">DN87+DO83-DO85</f>
        <v>0</v>
      </c>
      <c r="DP87" s="616">
        <f t="shared" ref="DP87" si="885">DO87+DP83-DP85</f>
        <v>0</v>
      </c>
      <c r="DQ87" s="616">
        <f t="shared" ref="DQ87" si="886">DP87+DQ83-DQ85</f>
        <v>0</v>
      </c>
      <c r="DR87" s="616">
        <f t="shared" ref="DR87" si="887">DQ87+DR83-DR85</f>
        <v>0</v>
      </c>
      <c r="DS87" s="616">
        <f t="shared" ref="DS87" si="888">DR87+DS83-DS85</f>
        <v>0</v>
      </c>
      <c r="DT87" s="617">
        <f t="shared" ref="DT87" si="889">DS87+DT83-DT85</f>
        <v>0</v>
      </c>
      <c r="DU87" s="450"/>
      <c r="DV87" s="605">
        <f>DV83-DV85</f>
        <v>0</v>
      </c>
      <c r="DW87" s="606">
        <f>DV87+DW83-DW85</f>
        <v>0</v>
      </c>
      <c r="DX87" s="606">
        <f t="shared" ref="DX87:EE87" si="890">DW87+DX83-DX85</f>
        <v>0</v>
      </c>
      <c r="DY87" s="606">
        <f t="shared" si="890"/>
        <v>0</v>
      </c>
      <c r="DZ87" s="606">
        <f t="shared" si="890"/>
        <v>0</v>
      </c>
      <c r="EA87" s="606">
        <f t="shared" si="890"/>
        <v>0</v>
      </c>
      <c r="EB87" s="606">
        <f t="shared" si="890"/>
        <v>0</v>
      </c>
      <c r="EC87" s="606">
        <f t="shared" si="890"/>
        <v>0</v>
      </c>
      <c r="ED87" s="606">
        <f t="shared" si="890"/>
        <v>0</v>
      </c>
      <c r="EE87" s="607">
        <f t="shared" si="890"/>
        <v>0</v>
      </c>
      <c r="EF87" s="454" t="s">
        <v>428</v>
      </c>
      <c r="EG87" s="454"/>
      <c r="EH87" s="454"/>
      <c r="EI87" s="454"/>
      <c r="EJ87" s="454"/>
      <c r="EK87" s="454"/>
      <c r="EL87" s="454"/>
      <c r="EM87" s="454"/>
      <c r="EN87" s="454"/>
      <c r="EO87" s="454"/>
      <c r="EP87" s="454"/>
      <c r="EQ87" s="454"/>
      <c r="ER87" s="454"/>
      <c r="ES87" s="454"/>
      <c r="ET87" s="454"/>
      <c r="EU87" s="581"/>
      <c r="EV87" s="581"/>
      <c r="EW87" s="581"/>
      <c r="EX87" s="581"/>
      <c r="EY87" s="581"/>
      <c r="EZ87" s="581"/>
      <c r="FA87" s="581"/>
      <c r="FB87" s="581"/>
      <c r="FC87" s="581"/>
      <c r="FD87" s="581"/>
      <c r="FE87" s="581"/>
    </row>
    <row r="88" spans="1:161" ht="13.5" thickBot="1">
      <c r="A88" s="450"/>
      <c r="B88" s="451"/>
      <c r="C88" s="450"/>
      <c r="D88" s="450"/>
      <c r="E88" s="450"/>
      <c r="F88" s="464"/>
      <c r="G88" s="450"/>
      <c r="H88" s="450"/>
      <c r="I88" s="450"/>
      <c r="J88" s="450"/>
      <c r="K88" s="450"/>
      <c r="L88" s="450"/>
      <c r="M88" s="450"/>
      <c r="N88" s="450"/>
      <c r="O88" s="450"/>
      <c r="P88" s="450"/>
      <c r="Q88" s="1063"/>
      <c r="R88" s="1064"/>
      <c r="S88" s="1063"/>
      <c r="T88" s="1063"/>
      <c r="U88" s="1063"/>
      <c r="V88" s="1063"/>
      <c r="W88" s="1063"/>
      <c r="X88" s="1063"/>
      <c r="Y88" s="1063"/>
      <c r="Z88" s="1063"/>
      <c r="AA88" s="1063"/>
      <c r="AB88" s="1063"/>
      <c r="AC88" s="450"/>
      <c r="AD88" s="464"/>
      <c r="AE88" s="450"/>
      <c r="AF88" s="450"/>
      <c r="AG88" s="450"/>
      <c r="AH88" s="450"/>
      <c r="AI88" s="450"/>
      <c r="AJ88" s="450"/>
      <c r="AK88" s="450"/>
      <c r="AL88" s="450"/>
      <c r="AM88" s="450"/>
      <c r="AN88" s="450"/>
      <c r="AO88" s="1106"/>
      <c r="AP88" s="1107"/>
      <c r="AQ88" s="1106"/>
      <c r="AR88" s="1106"/>
      <c r="AS88" s="1106"/>
      <c r="AT88" s="1106"/>
      <c r="AU88" s="1106"/>
      <c r="AV88" s="1106"/>
      <c r="AW88" s="1106"/>
      <c r="AX88" s="1106"/>
      <c r="AY88" s="1106"/>
      <c r="AZ88" s="1106"/>
      <c r="BA88" s="450"/>
      <c r="BB88" s="464"/>
      <c r="BC88" s="450"/>
      <c r="BD88" s="450"/>
      <c r="BE88" s="450"/>
      <c r="BF88" s="450"/>
      <c r="BG88" s="450"/>
      <c r="BH88" s="450"/>
      <c r="BI88" s="450"/>
      <c r="BJ88" s="450"/>
      <c r="BK88" s="450"/>
      <c r="BL88" s="450"/>
      <c r="BM88" s="450"/>
      <c r="BN88" s="464"/>
      <c r="BO88" s="450"/>
      <c r="BP88" s="450"/>
      <c r="BQ88" s="450"/>
      <c r="BR88" s="450"/>
      <c r="BS88" s="450"/>
      <c r="BT88" s="450"/>
      <c r="BU88" s="450"/>
      <c r="BV88" s="450"/>
      <c r="BW88" s="450"/>
      <c r="BX88" s="450"/>
      <c r="BY88" s="450"/>
      <c r="BZ88" s="464"/>
      <c r="CA88" s="450"/>
      <c r="CB88" s="450"/>
      <c r="CC88" s="450"/>
      <c r="CD88" s="450"/>
      <c r="CE88" s="450"/>
      <c r="CF88" s="450"/>
      <c r="CG88" s="450"/>
      <c r="CH88" s="450"/>
      <c r="CI88" s="450"/>
      <c r="CJ88" s="450"/>
      <c r="CK88" s="450"/>
      <c r="CL88" s="464"/>
      <c r="CM88" s="450"/>
      <c r="CN88" s="450"/>
      <c r="CO88" s="450"/>
      <c r="CP88" s="450"/>
      <c r="CQ88" s="450"/>
      <c r="CR88" s="450"/>
      <c r="CS88" s="450"/>
      <c r="CT88" s="450"/>
      <c r="CU88" s="450"/>
      <c r="CV88" s="450"/>
      <c r="CW88" s="450"/>
      <c r="CX88" s="464"/>
      <c r="CY88" s="450"/>
      <c r="CZ88" s="450"/>
      <c r="DA88" s="450"/>
      <c r="DB88" s="450"/>
      <c r="DC88" s="450"/>
      <c r="DD88" s="450"/>
      <c r="DE88" s="450"/>
      <c r="DF88" s="450"/>
      <c r="DG88" s="450"/>
      <c r="DH88" s="450"/>
      <c r="DI88" s="450"/>
      <c r="DJ88" s="464"/>
      <c r="DK88" s="450"/>
      <c r="DL88" s="450"/>
      <c r="DM88" s="450"/>
      <c r="DN88" s="450"/>
      <c r="DO88" s="450"/>
      <c r="DP88" s="450"/>
      <c r="DQ88" s="450"/>
      <c r="DR88" s="450"/>
      <c r="DS88" s="450"/>
      <c r="DT88" s="450"/>
      <c r="DU88" s="450"/>
      <c r="DV88" s="450"/>
      <c r="DW88" s="450"/>
      <c r="DX88" s="450"/>
      <c r="DY88" s="450"/>
      <c r="DZ88" s="450"/>
      <c r="EA88" s="450"/>
      <c r="EB88" s="450"/>
      <c r="EC88" s="450"/>
      <c r="ED88" s="450"/>
      <c r="EE88" s="450"/>
      <c r="EF88" s="454"/>
      <c r="EG88" s="454"/>
      <c r="EH88" s="454"/>
      <c r="EI88" s="454"/>
      <c r="EJ88" s="454"/>
      <c r="EK88" s="454"/>
      <c r="EL88" s="454"/>
      <c r="EM88" s="454"/>
      <c r="EN88" s="454"/>
      <c r="EO88" s="454"/>
      <c r="EP88" s="454"/>
      <c r="EQ88" s="454"/>
      <c r="ER88" s="454"/>
      <c r="ES88" s="454"/>
      <c r="ET88" s="454"/>
      <c r="EU88" s="581"/>
      <c r="EV88" s="581"/>
      <c r="EW88" s="581"/>
      <c r="EX88" s="581"/>
      <c r="EY88" s="581"/>
      <c r="EZ88" s="581"/>
      <c r="FA88" s="581"/>
      <c r="FB88" s="581"/>
      <c r="FC88" s="581"/>
      <c r="FD88" s="581"/>
      <c r="FE88" s="581"/>
    </row>
    <row r="89" spans="1:161" ht="13.5" thickBot="1">
      <c r="A89" s="450"/>
      <c r="B89" s="476">
        <f>IS!D67</f>
        <v>0</v>
      </c>
      <c r="C89" s="588"/>
      <c r="D89" s="477"/>
      <c r="E89" s="477"/>
      <c r="F89" s="477"/>
      <c r="G89" s="477"/>
      <c r="H89" s="477"/>
      <c r="I89" s="477"/>
      <c r="J89" s="477"/>
      <c r="K89" s="477"/>
      <c r="L89" s="477"/>
      <c r="M89" s="477"/>
      <c r="N89" s="589">
        <f>B89</f>
        <v>0</v>
      </c>
      <c r="O89" s="477"/>
      <c r="P89" s="478"/>
      <c r="Q89" s="1065"/>
      <c r="R89" s="1065"/>
      <c r="S89" s="1065"/>
      <c r="T89" s="1065"/>
      <c r="U89" s="1065"/>
      <c r="V89" s="1065"/>
      <c r="W89" s="1065"/>
      <c r="X89" s="1065"/>
      <c r="Y89" s="1065"/>
      <c r="Z89" s="1066">
        <f>N89</f>
        <v>0</v>
      </c>
      <c r="AA89" s="1065"/>
      <c r="AB89" s="1067"/>
      <c r="AC89" s="477"/>
      <c r="AD89" s="477"/>
      <c r="AE89" s="477"/>
      <c r="AF89" s="477"/>
      <c r="AG89" s="477"/>
      <c r="AH89" s="477"/>
      <c r="AI89" s="477"/>
      <c r="AJ89" s="477"/>
      <c r="AK89" s="477"/>
      <c r="AL89" s="589">
        <f>Z89</f>
        <v>0</v>
      </c>
      <c r="AM89" s="477"/>
      <c r="AN89" s="478"/>
      <c r="AO89" s="1108"/>
      <c r="AP89" s="1108"/>
      <c r="AQ89" s="1108"/>
      <c r="AR89" s="1108"/>
      <c r="AS89" s="1108"/>
      <c r="AT89" s="1108"/>
      <c r="AU89" s="1108"/>
      <c r="AV89" s="1108"/>
      <c r="AW89" s="1108"/>
      <c r="AX89" s="1109">
        <f>AL89</f>
        <v>0</v>
      </c>
      <c r="AY89" s="1108"/>
      <c r="AZ89" s="1110"/>
      <c r="BA89" s="477"/>
      <c r="BB89" s="477"/>
      <c r="BC89" s="477"/>
      <c r="BD89" s="477"/>
      <c r="BE89" s="477"/>
      <c r="BF89" s="477"/>
      <c r="BG89" s="477"/>
      <c r="BH89" s="477"/>
      <c r="BI89" s="477"/>
      <c r="BJ89" s="589">
        <f>AX89</f>
        <v>0</v>
      </c>
      <c r="BK89" s="477"/>
      <c r="BL89" s="478"/>
      <c r="BM89" s="477"/>
      <c r="BN89" s="477"/>
      <c r="BO89" s="477"/>
      <c r="BP89" s="477"/>
      <c r="BQ89" s="477"/>
      <c r="BR89" s="477"/>
      <c r="BS89" s="477"/>
      <c r="BT89" s="477"/>
      <c r="BU89" s="477"/>
      <c r="BV89" s="589">
        <f>BJ89</f>
        <v>0</v>
      </c>
      <c r="BW89" s="477"/>
      <c r="BX89" s="478"/>
      <c r="BY89" s="477"/>
      <c r="BZ89" s="477"/>
      <c r="CA89" s="477"/>
      <c r="CB89" s="477"/>
      <c r="CC89" s="477"/>
      <c r="CD89" s="477"/>
      <c r="CE89" s="477"/>
      <c r="CF89" s="477"/>
      <c r="CG89" s="477"/>
      <c r="CH89" s="589">
        <f>BV89</f>
        <v>0</v>
      </c>
      <c r="CI89" s="477"/>
      <c r="CJ89" s="478"/>
      <c r="CK89" s="477"/>
      <c r="CL89" s="477"/>
      <c r="CM89" s="477"/>
      <c r="CN89" s="477"/>
      <c r="CO89" s="477"/>
      <c r="CP89" s="477"/>
      <c r="CQ89" s="477"/>
      <c r="CR89" s="477"/>
      <c r="CS89" s="477"/>
      <c r="CT89" s="589">
        <f>CH89</f>
        <v>0</v>
      </c>
      <c r="CU89" s="477"/>
      <c r="CV89" s="478"/>
      <c r="CW89" s="477"/>
      <c r="CX89" s="477"/>
      <c r="CY89" s="477"/>
      <c r="CZ89" s="477"/>
      <c r="DA89" s="477"/>
      <c r="DB89" s="477"/>
      <c r="DC89" s="477"/>
      <c r="DD89" s="477"/>
      <c r="DE89" s="477"/>
      <c r="DF89" s="589">
        <f>CT89</f>
        <v>0</v>
      </c>
      <c r="DG89" s="477"/>
      <c r="DH89" s="478"/>
      <c r="DI89" s="477"/>
      <c r="DJ89" s="477"/>
      <c r="DK89" s="477"/>
      <c r="DL89" s="477"/>
      <c r="DM89" s="477"/>
      <c r="DN89" s="477"/>
      <c r="DO89" s="477"/>
      <c r="DP89" s="477"/>
      <c r="DQ89" s="477"/>
      <c r="DR89" s="589">
        <f>DF89</f>
        <v>0</v>
      </c>
      <c r="DS89" s="477"/>
      <c r="DT89" s="478"/>
      <c r="DU89" s="450"/>
      <c r="DV89" s="590">
        <f>B89</f>
        <v>0</v>
      </c>
      <c r="DW89" s="620"/>
      <c r="DX89" s="589"/>
      <c r="DY89" s="477"/>
      <c r="DZ89" s="477"/>
      <c r="EA89" s="477"/>
      <c r="EB89" s="477"/>
      <c r="EC89" s="477"/>
      <c r="ED89" s="477"/>
      <c r="EE89" s="478"/>
      <c r="EF89" s="454"/>
      <c r="EG89" s="454"/>
      <c r="EH89" s="454"/>
      <c r="EI89" s="454"/>
      <c r="EJ89" s="454"/>
      <c r="EK89" s="454"/>
      <c r="EL89" s="454"/>
      <c r="EM89" s="454"/>
      <c r="EN89" s="454"/>
      <c r="EO89" s="454"/>
      <c r="EP89" s="454"/>
      <c r="EQ89" s="454"/>
      <c r="ER89" s="454"/>
      <c r="ES89" s="454"/>
      <c r="ET89" s="454"/>
      <c r="EU89" s="581"/>
      <c r="EV89" s="581"/>
      <c r="EW89" s="581"/>
      <c r="EX89" s="581"/>
      <c r="EY89" s="581"/>
      <c r="EZ89" s="581"/>
      <c r="FA89" s="581"/>
      <c r="FB89" s="581"/>
      <c r="FC89" s="581"/>
      <c r="FD89" s="581"/>
      <c r="FE89" s="581"/>
    </row>
    <row r="90" spans="1:161" ht="13.5" thickBot="1">
      <c r="A90" s="450"/>
      <c r="B90" s="591"/>
      <c r="C90" s="592"/>
      <c r="D90" s="486"/>
      <c r="E90" s="486"/>
      <c r="F90" s="486"/>
      <c r="G90" s="486"/>
      <c r="H90" s="486"/>
      <c r="I90" s="486"/>
      <c r="J90" s="486"/>
      <c r="K90" s="486"/>
      <c r="L90" s="486"/>
      <c r="M90" s="486"/>
      <c r="N90" s="486"/>
      <c r="O90" s="486"/>
      <c r="P90" s="487"/>
      <c r="Q90" s="1068"/>
      <c r="R90" s="1068"/>
      <c r="S90" s="1068"/>
      <c r="T90" s="1068"/>
      <c r="U90" s="1068"/>
      <c r="V90" s="1068"/>
      <c r="W90" s="1068"/>
      <c r="X90" s="1068"/>
      <c r="Y90" s="1068"/>
      <c r="Z90" s="1068"/>
      <c r="AA90" s="1068"/>
      <c r="AB90" s="1069"/>
      <c r="AC90" s="486"/>
      <c r="AD90" s="486"/>
      <c r="AE90" s="486"/>
      <c r="AF90" s="486"/>
      <c r="AG90" s="486"/>
      <c r="AH90" s="486"/>
      <c r="AI90" s="486"/>
      <c r="AJ90" s="486"/>
      <c r="AK90" s="486"/>
      <c r="AL90" s="486"/>
      <c r="AM90" s="486"/>
      <c r="AN90" s="487"/>
      <c r="AO90" s="1111"/>
      <c r="AP90" s="1111"/>
      <c r="AQ90" s="1111"/>
      <c r="AR90" s="1111"/>
      <c r="AS90" s="1111"/>
      <c r="AT90" s="1111"/>
      <c r="AU90" s="1111"/>
      <c r="AV90" s="1111"/>
      <c r="AW90" s="1111"/>
      <c r="AX90" s="1111"/>
      <c r="AY90" s="1111"/>
      <c r="AZ90" s="1112"/>
      <c r="BA90" s="486"/>
      <c r="BB90" s="486"/>
      <c r="BC90" s="486"/>
      <c r="BD90" s="486"/>
      <c r="BE90" s="486"/>
      <c r="BF90" s="486"/>
      <c r="BG90" s="486"/>
      <c r="BH90" s="486"/>
      <c r="BI90" s="486"/>
      <c r="BJ90" s="486"/>
      <c r="BK90" s="486"/>
      <c r="BL90" s="487"/>
      <c r="BM90" s="486"/>
      <c r="BN90" s="486"/>
      <c r="BO90" s="486"/>
      <c r="BP90" s="486"/>
      <c r="BQ90" s="486"/>
      <c r="BR90" s="486"/>
      <c r="BS90" s="486"/>
      <c r="BT90" s="486"/>
      <c r="BU90" s="486"/>
      <c r="BV90" s="486"/>
      <c r="BW90" s="486"/>
      <c r="BX90" s="487"/>
      <c r="BY90" s="486"/>
      <c r="BZ90" s="486"/>
      <c r="CA90" s="486"/>
      <c r="CB90" s="486"/>
      <c r="CC90" s="486"/>
      <c r="CD90" s="486"/>
      <c r="CE90" s="486"/>
      <c r="CF90" s="486"/>
      <c r="CG90" s="486"/>
      <c r="CH90" s="486"/>
      <c r="CI90" s="486"/>
      <c r="CJ90" s="487"/>
      <c r="CK90" s="486"/>
      <c r="CL90" s="486"/>
      <c r="CM90" s="486"/>
      <c r="CN90" s="486"/>
      <c r="CO90" s="486"/>
      <c r="CP90" s="486"/>
      <c r="CQ90" s="486"/>
      <c r="CR90" s="486"/>
      <c r="CS90" s="486"/>
      <c r="CT90" s="486"/>
      <c r="CU90" s="486"/>
      <c r="CV90" s="487"/>
      <c r="CW90" s="486"/>
      <c r="CX90" s="486"/>
      <c r="CY90" s="486"/>
      <c r="CZ90" s="486"/>
      <c r="DA90" s="486"/>
      <c r="DB90" s="486"/>
      <c r="DC90" s="486"/>
      <c r="DD90" s="486"/>
      <c r="DE90" s="486"/>
      <c r="DF90" s="486"/>
      <c r="DG90" s="486"/>
      <c r="DH90" s="487"/>
      <c r="DI90" s="486"/>
      <c r="DJ90" s="486"/>
      <c r="DK90" s="486"/>
      <c r="DL90" s="486"/>
      <c r="DM90" s="486"/>
      <c r="DN90" s="486"/>
      <c r="DO90" s="486"/>
      <c r="DP90" s="486"/>
      <c r="DQ90" s="486"/>
      <c r="DR90" s="486"/>
      <c r="DS90" s="486"/>
      <c r="DT90" s="487"/>
      <c r="DU90" s="450"/>
      <c r="DV90" s="521">
        <f>DV78</f>
        <v>0</v>
      </c>
      <c r="DW90" s="522">
        <f>DV90+1</f>
        <v>1</v>
      </c>
      <c r="DX90" s="522">
        <f t="shared" ref="DX90:EE90" si="891">DW90+1</f>
        <v>2</v>
      </c>
      <c r="DY90" s="522">
        <f t="shared" si="891"/>
        <v>3</v>
      </c>
      <c r="DZ90" s="522">
        <f t="shared" si="891"/>
        <v>4</v>
      </c>
      <c r="EA90" s="522">
        <f t="shared" si="891"/>
        <v>5</v>
      </c>
      <c r="EB90" s="522">
        <f t="shared" si="891"/>
        <v>6</v>
      </c>
      <c r="EC90" s="522">
        <f t="shared" si="891"/>
        <v>7</v>
      </c>
      <c r="ED90" s="522">
        <f t="shared" si="891"/>
        <v>8</v>
      </c>
      <c r="EE90" s="523">
        <f t="shared" si="891"/>
        <v>9</v>
      </c>
      <c r="EF90" s="454"/>
      <c r="EG90" s="454"/>
      <c r="EH90" s="454"/>
      <c r="EI90" s="454"/>
      <c r="EJ90" s="454"/>
      <c r="EK90" s="454"/>
      <c r="EL90" s="454"/>
      <c r="EM90" s="454"/>
      <c r="EN90" s="454"/>
      <c r="EO90" s="454"/>
      <c r="EP90" s="454"/>
      <c r="EQ90" s="454"/>
      <c r="ER90" s="454"/>
      <c r="ES90" s="454"/>
      <c r="ET90" s="454"/>
      <c r="EU90" s="581"/>
      <c r="EV90" s="581"/>
      <c r="EW90" s="581"/>
      <c r="EX90" s="581"/>
      <c r="EY90" s="581"/>
      <c r="EZ90" s="581"/>
      <c r="FA90" s="581"/>
      <c r="FB90" s="581"/>
      <c r="FC90" s="581"/>
      <c r="FD90" s="581"/>
      <c r="FE90" s="581"/>
    </row>
    <row r="91" spans="1:161">
      <c r="A91" s="450"/>
      <c r="B91" s="593"/>
      <c r="C91" s="477"/>
      <c r="D91" s="609"/>
      <c r="E91" s="477"/>
      <c r="F91" s="477"/>
      <c r="G91" s="609"/>
      <c r="H91" s="477"/>
      <c r="I91" s="477"/>
      <c r="J91" s="609"/>
      <c r="K91" s="477"/>
      <c r="L91" s="477"/>
      <c r="M91" s="477"/>
      <c r="N91" s="477"/>
      <c r="O91" s="477"/>
      <c r="P91" s="478"/>
      <c r="Q91" s="1065"/>
      <c r="R91" s="1065"/>
      <c r="S91" s="1070"/>
      <c r="T91" s="1065"/>
      <c r="U91" s="1065"/>
      <c r="V91" s="1070"/>
      <c r="W91" s="1065"/>
      <c r="X91" s="1065"/>
      <c r="Y91" s="1065"/>
      <c r="Z91" s="1065"/>
      <c r="AA91" s="1065"/>
      <c r="AB91" s="1067"/>
      <c r="AC91" s="477"/>
      <c r="AD91" s="477"/>
      <c r="AE91" s="609"/>
      <c r="AF91" s="477"/>
      <c r="AG91" s="477"/>
      <c r="AH91" s="609"/>
      <c r="AI91" s="477"/>
      <c r="AJ91" s="477"/>
      <c r="AK91" s="477"/>
      <c r="AL91" s="477"/>
      <c r="AM91" s="477"/>
      <c r="AN91" s="478"/>
      <c r="AO91" s="1108"/>
      <c r="AP91" s="1108"/>
      <c r="AQ91" s="1113"/>
      <c r="AR91" s="1108"/>
      <c r="AS91" s="1108"/>
      <c r="AT91" s="1113"/>
      <c r="AU91" s="1108"/>
      <c r="AV91" s="1108"/>
      <c r="AW91" s="1108"/>
      <c r="AX91" s="1108"/>
      <c r="AY91" s="1108"/>
      <c r="AZ91" s="1110"/>
      <c r="BA91" s="477"/>
      <c r="BB91" s="477"/>
      <c r="BC91" s="609"/>
      <c r="BD91" s="477"/>
      <c r="BE91" s="477"/>
      <c r="BF91" s="609"/>
      <c r="BG91" s="477"/>
      <c r="BH91" s="477"/>
      <c r="BI91" s="477"/>
      <c r="BJ91" s="477"/>
      <c r="BK91" s="477"/>
      <c r="BL91" s="478"/>
      <c r="BM91" s="477"/>
      <c r="BN91" s="477"/>
      <c r="BO91" s="609"/>
      <c r="BP91" s="477"/>
      <c r="BQ91" s="477"/>
      <c r="BR91" s="609"/>
      <c r="BS91" s="477"/>
      <c r="BT91" s="477"/>
      <c r="BU91" s="477"/>
      <c r="BV91" s="477"/>
      <c r="BW91" s="477"/>
      <c r="BX91" s="478"/>
      <c r="BY91" s="477"/>
      <c r="BZ91" s="477"/>
      <c r="CA91" s="609"/>
      <c r="CB91" s="477"/>
      <c r="CC91" s="477"/>
      <c r="CD91" s="609"/>
      <c r="CE91" s="477"/>
      <c r="CF91" s="477"/>
      <c r="CG91" s="477"/>
      <c r="CH91" s="477"/>
      <c r="CI91" s="477"/>
      <c r="CJ91" s="478"/>
      <c r="CK91" s="477"/>
      <c r="CL91" s="477"/>
      <c r="CM91" s="609"/>
      <c r="CN91" s="477"/>
      <c r="CO91" s="477"/>
      <c r="CP91" s="609"/>
      <c r="CQ91" s="477"/>
      <c r="CR91" s="477"/>
      <c r="CS91" s="477"/>
      <c r="CT91" s="477"/>
      <c r="CU91" s="477"/>
      <c r="CV91" s="478"/>
      <c r="CW91" s="477"/>
      <c r="CX91" s="477"/>
      <c r="CY91" s="609"/>
      <c r="CZ91" s="477"/>
      <c r="DA91" s="477"/>
      <c r="DB91" s="609"/>
      <c r="DC91" s="477"/>
      <c r="DD91" s="477"/>
      <c r="DE91" s="477"/>
      <c r="DF91" s="477"/>
      <c r="DG91" s="477"/>
      <c r="DH91" s="478"/>
      <c r="DI91" s="477"/>
      <c r="DJ91" s="477"/>
      <c r="DK91" s="609"/>
      <c r="DL91" s="477"/>
      <c r="DM91" s="477"/>
      <c r="DN91" s="609"/>
      <c r="DO91" s="477"/>
      <c r="DP91" s="477"/>
      <c r="DQ91" s="477"/>
      <c r="DR91" s="477"/>
      <c r="DS91" s="477"/>
      <c r="DT91" s="478"/>
      <c r="DU91" s="450"/>
      <c r="DV91" s="492"/>
      <c r="DW91" s="486"/>
      <c r="DX91" s="486"/>
      <c r="DY91" s="486"/>
      <c r="DZ91" s="486"/>
      <c r="EA91" s="486"/>
      <c r="EB91" s="486"/>
      <c r="EC91" s="486"/>
      <c r="ED91" s="486"/>
      <c r="EE91" s="487"/>
      <c r="EF91" s="454"/>
      <c r="EG91" s="454"/>
      <c r="EH91" s="454"/>
      <c r="EI91" s="454"/>
      <c r="EJ91" s="454"/>
      <c r="EK91" s="454"/>
      <c r="EL91" s="454"/>
      <c r="EM91" s="454"/>
      <c r="EN91" s="454"/>
      <c r="EO91" s="454"/>
      <c r="EP91" s="454"/>
      <c r="EQ91" s="454"/>
      <c r="ER91" s="454"/>
      <c r="ES91" s="454"/>
      <c r="ET91" s="454"/>
      <c r="EU91" s="581"/>
      <c r="EV91" s="581"/>
      <c r="EW91" s="581"/>
      <c r="EX91" s="581"/>
      <c r="EY91" s="581"/>
      <c r="EZ91" s="581"/>
      <c r="FA91" s="581"/>
      <c r="FB91" s="581"/>
      <c r="FC91" s="581"/>
      <c r="FD91" s="581"/>
      <c r="FE91" s="581"/>
    </row>
    <row r="92" spans="1:161">
      <c r="A92" s="450"/>
      <c r="B92" s="493">
        <f>B89</f>
        <v>0</v>
      </c>
      <c r="C92" s="486"/>
      <c r="D92" s="610"/>
      <c r="E92" s="486"/>
      <c r="F92" s="486"/>
      <c r="G92" s="486"/>
      <c r="H92" s="486"/>
      <c r="I92" s="486"/>
      <c r="J92" s="486"/>
      <c r="K92" s="486"/>
      <c r="L92" s="486"/>
      <c r="M92" s="486"/>
      <c r="N92" s="486"/>
      <c r="O92" s="486"/>
      <c r="P92" s="487"/>
      <c r="Q92" s="1068"/>
      <c r="R92" s="1068"/>
      <c r="S92" s="1068"/>
      <c r="T92" s="1068"/>
      <c r="U92" s="1068"/>
      <c r="V92" s="1068"/>
      <c r="W92" s="1068"/>
      <c r="X92" s="1068"/>
      <c r="Y92" s="1068"/>
      <c r="Z92" s="1068"/>
      <c r="AA92" s="1068"/>
      <c r="AB92" s="1069"/>
      <c r="AC92" s="486"/>
      <c r="AD92" s="486"/>
      <c r="AE92" s="486"/>
      <c r="AF92" s="486"/>
      <c r="AG92" s="486"/>
      <c r="AH92" s="486"/>
      <c r="AI92" s="486"/>
      <c r="AJ92" s="486"/>
      <c r="AK92" s="486"/>
      <c r="AL92" s="486"/>
      <c r="AM92" s="486"/>
      <c r="AN92" s="487"/>
      <c r="AO92" s="1111"/>
      <c r="AP92" s="1111"/>
      <c r="AQ92" s="1111"/>
      <c r="AR92" s="1111"/>
      <c r="AS92" s="1111"/>
      <c r="AT92" s="1111"/>
      <c r="AU92" s="1111"/>
      <c r="AV92" s="1111"/>
      <c r="AW92" s="1111"/>
      <c r="AX92" s="1111"/>
      <c r="AY92" s="1111"/>
      <c r="AZ92" s="1112"/>
      <c r="BA92" s="486"/>
      <c r="BB92" s="486"/>
      <c r="BC92" s="486"/>
      <c r="BD92" s="486"/>
      <c r="BE92" s="486"/>
      <c r="BF92" s="486"/>
      <c r="BG92" s="486"/>
      <c r="BH92" s="486"/>
      <c r="BI92" s="486"/>
      <c r="BJ92" s="486"/>
      <c r="BK92" s="486"/>
      <c r="BL92" s="487"/>
      <c r="BM92" s="486"/>
      <c r="BN92" s="486"/>
      <c r="BO92" s="486"/>
      <c r="BP92" s="486"/>
      <c r="BQ92" s="486"/>
      <c r="BR92" s="486"/>
      <c r="BS92" s="486"/>
      <c r="BT92" s="486"/>
      <c r="BU92" s="486"/>
      <c r="BV92" s="486"/>
      <c r="BW92" s="486"/>
      <c r="BX92" s="487"/>
      <c r="BY92" s="486"/>
      <c r="BZ92" s="486"/>
      <c r="CA92" s="486"/>
      <c r="CB92" s="486"/>
      <c r="CC92" s="486"/>
      <c r="CD92" s="486"/>
      <c r="CE92" s="486"/>
      <c r="CF92" s="486"/>
      <c r="CG92" s="486"/>
      <c r="CH92" s="486"/>
      <c r="CI92" s="486"/>
      <c r="CJ92" s="487"/>
      <c r="CK92" s="486"/>
      <c r="CL92" s="486"/>
      <c r="CM92" s="486"/>
      <c r="CN92" s="486"/>
      <c r="CO92" s="486"/>
      <c r="CP92" s="486"/>
      <c r="CQ92" s="486"/>
      <c r="CR92" s="486"/>
      <c r="CS92" s="486"/>
      <c r="CT92" s="486"/>
      <c r="CU92" s="486"/>
      <c r="CV92" s="487"/>
      <c r="CW92" s="486"/>
      <c r="CX92" s="486"/>
      <c r="CY92" s="486"/>
      <c r="CZ92" s="486"/>
      <c r="DA92" s="486"/>
      <c r="DB92" s="486"/>
      <c r="DC92" s="486"/>
      <c r="DD92" s="486"/>
      <c r="DE92" s="486"/>
      <c r="DF92" s="486"/>
      <c r="DG92" s="486"/>
      <c r="DH92" s="487"/>
      <c r="DI92" s="486"/>
      <c r="DJ92" s="486"/>
      <c r="DK92" s="486"/>
      <c r="DL92" s="486"/>
      <c r="DM92" s="486"/>
      <c r="DN92" s="486"/>
      <c r="DO92" s="486"/>
      <c r="DP92" s="486"/>
      <c r="DQ92" s="486"/>
      <c r="DR92" s="486"/>
      <c r="DS92" s="486"/>
      <c r="DT92" s="487"/>
      <c r="DU92" s="450"/>
      <c r="DV92" s="611">
        <f>DV95</f>
        <v>0</v>
      </c>
      <c r="DW92" s="542">
        <f>DW95</f>
        <v>0</v>
      </c>
      <c r="DX92" s="542">
        <f t="shared" ref="DX92:EE92" si="892">DX95</f>
        <v>0</v>
      </c>
      <c r="DY92" s="542">
        <f t="shared" si="892"/>
        <v>0</v>
      </c>
      <c r="DZ92" s="542">
        <f t="shared" si="892"/>
        <v>0</v>
      </c>
      <c r="EA92" s="542">
        <f t="shared" si="892"/>
        <v>0</v>
      </c>
      <c r="EB92" s="542">
        <f t="shared" si="892"/>
        <v>0</v>
      </c>
      <c r="EC92" s="542">
        <f t="shared" si="892"/>
        <v>0</v>
      </c>
      <c r="ED92" s="542">
        <f t="shared" si="892"/>
        <v>0</v>
      </c>
      <c r="EE92" s="543">
        <f t="shared" si="892"/>
        <v>0</v>
      </c>
      <c r="EF92" s="454"/>
      <c r="EG92" s="454"/>
      <c r="EH92" s="454"/>
      <c r="EI92" s="454"/>
      <c r="EJ92" s="454"/>
      <c r="EK92" s="454"/>
      <c r="EL92" s="454"/>
      <c r="EM92" s="454"/>
      <c r="EN92" s="454"/>
      <c r="EO92" s="454"/>
      <c r="EP92" s="454"/>
      <c r="EQ92" s="454"/>
      <c r="ER92" s="454"/>
      <c r="ES92" s="454"/>
      <c r="ET92" s="454"/>
      <c r="EU92" s="581"/>
      <c r="EV92" s="581"/>
      <c r="EW92" s="581"/>
      <c r="EX92" s="581"/>
      <c r="EY92" s="581"/>
      <c r="EZ92" s="581"/>
      <c r="FA92" s="581"/>
      <c r="FB92" s="581"/>
      <c r="FC92" s="581"/>
      <c r="FD92" s="581"/>
      <c r="FE92" s="581"/>
    </row>
    <row r="93" spans="1:161">
      <c r="A93" s="450"/>
      <c r="B93" s="490"/>
      <c r="C93" s="486"/>
      <c r="D93" s="486"/>
      <c r="E93" s="1163">
        <f>E81</f>
        <v>0</v>
      </c>
      <c r="F93" s="1163">
        <f t="shared" ref="F93:BQ93" si="893">F81</f>
        <v>0</v>
      </c>
      <c r="G93" s="1163">
        <f t="shared" si="893"/>
        <v>0</v>
      </c>
      <c r="H93" s="1163">
        <f t="shared" si="893"/>
        <v>0</v>
      </c>
      <c r="I93" s="1163">
        <f t="shared" si="893"/>
        <v>0</v>
      </c>
      <c r="J93" s="1163">
        <f t="shared" si="893"/>
        <v>0</v>
      </c>
      <c r="K93" s="1163">
        <f t="shared" si="893"/>
        <v>0</v>
      </c>
      <c r="L93" s="1163">
        <f t="shared" si="893"/>
        <v>0</v>
      </c>
      <c r="M93" s="1163">
        <f t="shared" si="893"/>
        <v>0</v>
      </c>
      <c r="N93" s="1163">
        <f t="shared" si="893"/>
        <v>0</v>
      </c>
      <c r="O93" s="1163">
        <f t="shared" si="893"/>
        <v>0</v>
      </c>
      <c r="P93" s="1163">
        <f t="shared" si="893"/>
        <v>0</v>
      </c>
      <c r="Q93" s="1163">
        <f t="shared" si="893"/>
        <v>1</v>
      </c>
      <c r="R93" s="1163">
        <f t="shared" si="893"/>
        <v>1</v>
      </c>
      <c r="S93" s="1163">
        <f t="shared" si="893"/>
        <v>1</v>
      </c>
      <c r="T93" s="1163">
        <f t="shared" si="893"/>
        <v>1</v>
      </c>
      <c r="U93" s="1163">
        <f t="shared" si="893"/>
        <v>1</v>
      </c>
      <c r="V93" s="1163">
        <f t="shared" si="893"/>
        <v>1</v>
      </c>
      <c r="W93" s="1163">
        <f t="shared" si="893"/>
        <v>1</v>
      </c>
      <c r="X93" s="1163">
        <f t="shared" si="893"/>
        <v>1</v>
      </c>
      <c r="Y93" s="1163">
        <f t="shared" si="893"/>
        <v>1</v>
      </c>
      <c r="Z93" s="1163">
        <f t="shared" si="893"/>
        <v>1</v>
      </c>
      <c r="AA93" s="1163">
        <f t="shared" si="893"/>
        <v>1</v>
      </c>
      <c r="AB93" s="1163">
        <f t="shared" si="893"/>
        <v>1</v>
      </c>
      <c r="AC93" s="1163">
        <f t="shared" si="893"/>
        <v>2</v>
      </c>
      <c r="AD93" s="1163">
        <f t="shared" si="893"/>
        <v>2</v>
      </c>
      <c r="AE93" s="1163">
        <f t="shared" si="893"/>
        <v>2</v>
      </c>
      <c r="AF93" s="1163">
        <f t="shared" si="893"/>
        <v>2</v>
      </c>
      <c r="AG93" s="1163">
        <f t="shared" si="893"/>
        <v>2</v>
      </c>
      <c r="AH93" s="1163">
        <f t="shared" si="893"/>
        <v>2</v>
      </c>
      <c r="AI93" s="1163">
        <f t="shared" si="893"/>
        <v>2</v>
      </c>
      <c r="AJ93" s="1163">
        <f t="shared" si="893"/>
        <v>2</v>
      </c>
      <c r="AK93" s="1163">
        <f t="shared" si="893"/>
        <v>2</v>
      </c>
      <c r="AL93" s="1163">
        <f t="shared" si="893"/>
        <v>2</v>
      </c>
      <c r="AM93" s="1163">
        <f t="shared" si="893"/>
        <v>2</v>
      </c>
      <c r="AN93" s="1163">
        <f t="shared" si="893"/>
        <v>2</v>
      </c>
      <c r="AO93" s="1163">
        <f t="shared" si="893"/>
        <v>3</v>
      </c>
      <c r="AP93" s="1163">
        <f t="shared" si="893"/>
        <v>3</v>
      </c>
      <c r="AQ93" s="1163">
        <f t="shared" si="893"/>
        <v>3</v>
      </c>
      <c r="AR93" s="1163">
        <f t="shared" si="893"/>
        <v>3</v>
      </c>
      <c r="AS93" s="1163">
        <f t="shared" si="893"/>
        <v>3</v>
      </c>
      <c r="AT93" s="1163">
        <f t="shared" si="893"/>
        <v>3</v>
      </c>
      <c r="AU93" s="1163">
        <f t="shared" si="893"/>
        <v>3</v>
      </c>
      <c r="AV93" s="1163">
        <f t="shared" si="893"/>
        <v>3</v>
      </c>
      <c r="AW93" s="1163">
        <f t="shared" si="893"/>
        <v>3</v>
      </c>
      <c r="AX93" s="1163">
        <f t="shared" si="893"/>
        <v>3</v>
      </c>
      <c r="AY93" s="1163">
        <f t="shared" si="893"/>
        <v>3</v>
      </c>
      <c r="AZ93" s="1163">
        <f t="shared" si="893"/>
        <v>3</v>
      </c>
      <c r="BA93" s="1163">
        <f t="shared" si="893"/>
        <v>4</v>
      </c>
      <c r="BB93" s="1163">
        <f t="shared" si="893"/>
        <v>4</v>
      </c>
      <c r="BC93" s="1163">
        <f t="shared" si="893"/>
        <v>4</v>
      </c>
      <c r="BD93" s="1163">
        <f t="shared" si="893"/>
        <v>4</v>
      </c>
      <c r="BE93" s="1163">
        <f t="shared" si="893"/>
        <v>4</v>
      </c>
      <c r="BF93" s="1163">
        <f t="shared" si="893"/>
        <v>4</v>
      </c>
      <c r="BG93" s="1163">
        <f t="shared" si="893"/>
        <v>4</v>
      </c>
      <c r="BH93" s="1163">
        <f t="shared" si="893"/>
        <v>4</v>
      </c>
      <c r="BI93" s="1163">
        <f t="shared" si="893"/>
        <v>4</v>
      </c>
      <c r="BJ93" s="1163">
        <f t="shared" si="893"/>
        <v>4</v>
      </c>
      <c r="BK93" s="1163">
        <f t="shared" si="893"/>
        <v>4</v>
      </c>
      <c r="BL93" s="1163">
        <f t="shared" si="893"/>
        <v>4</v>
      </c>
      <c r="BM93" s="1163">
        <f t="shared" si="893"/>
        <v>5</v>
      </c>
      <c r="BN93" s="1163">
        <f t="shared" si="893"/>
        <v>5</v>
      </c>
      <c r="BO93" s="1163">
        <f t="shared" si="893"/>
        <v>5</v>
      </c>
      <c r="BP93" s="1163">
        <f t="shared" si="893"/>
        <v>5</v>
      </c>
      <c r="BQ93" s="1163">
        <f t="shared" si="893"/>
        <v>5</v>
      </c>
      <c r="BR93" s="1163">
        <f t="shared" ref="BR93:DT93" si="894">BR81</f>
        <v>5</v>
      </c>
      <c r="BS93" s="1163">
        <f t="shared" si="894"/>
        <v>5</v>
      </c>
      <c r="BT93" s="1163">
        <f t="shared" si="894"/>
        <v>5</v>
      </c>
      <c r="BU93" s="1163">
        <f t="shared" si="894"/>
        <v>5</v>
      </c>
      <c r="BV93" s="1163">
        <f t="shared" si="894"/>
        <v>5</v>
      </c>
      <c r="BW93" s="1163">
        <f t="shared" si="894"/>
        <v>5</v>
      </c>
      <c r="BX93" s="1163">
        <f t="shared" si="894"/>
        <v>5</v>
      </c>
      <c r="BY93" s="1163">
        <f t="shared" si="894"/>
        <v>6</v>
      </c>
      <c r="BZ93" s="1163">
        <f t="shared" si="894"/>
        <v>6</v>
      </c>
      <c r="CA93" s="1163">
        <f t="shared" si="894"/>
        <v>6</v>
      </c>
      <c r="CB93" s="1163">
        <f t="shared" si="894"/>
        <v>6</v>
      </c>
      <c r="CC93" s="1163">
        <f t="shared" si="894"/>
        <v>6</v>
      </c>
      <c r="CD93" s="1163">
        <f t="shared" si="894"/>
        <v>6</v>
      </c>
      <c r="CE93" s="1163">
        <f t="shared" si="894"/>
        <v>6</v>
      </c>
      <c r="CF93" s="1163">
        <f t="shared" si="894"/>
        <v>6</v>
      </c>
      <c r="CG93" s="1163">
        <f t="shared" si="894"/>
        <v>6</v>
      </c>
      <c r="CH93" s="1163">
        <f t="shared" si="894"/>
        <v>6</v>
      </c>
      <c r="CI93" s="1163">
        <f t="shared" si="894"/>
        <v>6</v>
      </c>
      <c r="CJ93" s="1163">
        <f t="shared" si="894"/>
        <v>6</v>
      </c>
      <c r="CK93" s="1163">
        <f t="shared" si="894"/>
        <v>7</v>
      </c>
      <c r="CL93" s="1163">
        <f t="shared" si="894"/>
        <v>7</v>
      </c>
      <c r="CM93" s="1163">
        <f t="shared" si="894"/>
        <v>7</v>
      </c>
      <c r="CN93" s="1163">
        <f t="shared" si="894"/>
        <v>7</v>
      </c>
      <c r="CO93" s="1163">
        <f t="shared" si="894"/>
        <v>7</v>
      </c>
      <c r="CP93" s="1163">
        <f t="shared" si="894"/>
        <v>7</v>
      </c>
      <c r="CQ93" s="1163">
        <f t="shared" si="894"/>
        <v>7</v>
      </c>
      <c r="CR93" s="1163">
        <f t="shared" si="894"/>
        <v>7</v>
      </c>
      <c r="CS93" s="1163">
        <f t="shared" si="894"/>
        <v>7</v>
      </c>
      <c r="CT93" s="1163">
        <f t="shared" si="894"/>
        <v>7</v>
      </c>
      <c r="CU93" s="1163">
        <f t="shared" si="894"/>
        <v>7</v>
      </c>
      <c r="CV93" s="1163">
        <f t="shared" si="894"/>
        <v>7</v>
      </c>
      <c r="CW93" s="1163">
        <f t="shared" si="894"/>
        <v>8</v>
      </c>
      <c r="CX93" s="1163">
        <f t="shared" si="894"/>
        <v>8</v>
      </c>
      <c r="CY93" s="1163">
        <f t="shared" si="894"/>
        <v>8</v>
      </c>
      <c r="CZ93" s="1163">
        <f t="shared" si="894"/>
        <v>8</v>
      </c>
      <c r="DA93" s="1163">
        <f t="shared" si="894"/>
        <v>8</v>
      </c>
      <c r="DB93" s="1163">
        <f t="shared" si="894"/>
        <v>8</v>
      </c>
      <c r="DC93" s="1163">
        <f t="shared" si="894"/>
        <v>8</v>
      </c>
      <c r="DD93" s="1163">
        <f t="shared" si="894"/>
        <v>8</v>
      </c>
      <c r="DE93" s="1163">
        <f t="shared" si="894"/>
        <v>8</v>
      </c>
      <c r="DF93" s="1163">
        <f t="shared" si="894"/>
        <v>8</v>
      </c>
      <c r="DG93" s="1163">
        <f t="shared" si="894"/>
        <v>8</v>
      </c>
      <c r="DH93" s="1163">
        <f t="shared" si="894"/>
        <v>8</v>
      </c>
      <c r="DI93" s="1163">
        <f t="shared" si="894"/>
        <v>9</v>
      </c>
      <c r="DJ93" s="1163">
        <f t="shared" si="894"/>
        <v>9</v>
      </c>
      <c r="DK93" s="1163">
        <f t="shared" si="894"/>
        <v>9</v>
      </c>
      <c r="DL93" s="1163">
        <f t="shared" si="894"/>
        <v>9</v>
      </c>
      <c r="DM93" s="1163">
        <f t="shared" si="894"/>
        <v>9</v>
      </c>
      <c r="DN93" s="1163">
        <f t="shared" si="894"/>
        <v>9</v>
      </c>
      <c r="DO93" s="1163">
        <f t="shared" si="894"/>
        <v>9</v>
      </c>
      <c r="DP93" s="1163">
        <f t="shared" si="894"/>
        <v>9</v>
      </c>
      <c r="DQ93" s="1163">
        <f t="shared" si="894"/>
        <v>9</v>
      </c>
      <c r="DR93" s="1163">
        <f t="shared" si="894"/>
        <v>9</v>
      </c>
      <c r="DS93" s="1163">
        <f t="shared" si="894"/>
        <v>9</v>
      </c>
      <c r="DT93" s="1163">
        <f t="shared" si="894"/>
        <v>9</v>
      </c>
      <c r="DU93" s="450"/>
      <c r="DV93" s="539"/>
      <c r="DW93" s="540"/>
      <c r="DX93" s="540"/>
      <c r="DY93" s="540"/>
      <c r="DZ93" s="540"/>
      <c r="EA93" s="540"/>
      <c r="EB93" s="540"/>
      <c r="EC93" s="540"/>
      <c r="ED93" s="540"/>
      <c r="EE93" s="541"/>
      <c r="EF93" s="454"/>
      <c r="EG93" s="454"/>
      <c r="EH93" s="454"/>
      <c r="EI93" s="454"/>
      <c r="EJ93" s="454"/>
      <c r="EK93" s="454"/>
      <c r="EL93" s="454"/>
      <c r="EM93" s="454"/>
      <c r="EN93" s="454"/>
      <c r="EO93" s="454"/>
      <c r="EP93" s="454"/>
      <c r="EQ93" s="454"/>
      <c r="ER93" s="454"/>
      <c r="ES93" s="454"/>
      <c r="ET93" s="454"/>
      <c r="EU93" s="581"/>
      <c r="EV93" s="581"/>
      <c r="EW93" s="581"/>
      <c r="EX93" s="581"/>
      <c r="EY93" s="581"/>
      <c r="EZ93" s="581"/>
      <c r="FA93" s="581"/>
      <c r="FB93" s="581"/>
      <c r="FC93" s="581"/>
      <c r="FD93" s="581"/>
      <c r="FE93" s="581"/>
    </row>
    <row r="94" spans="1:161">
      <c r="A94" s="450"/>
      <c r="B94" s="490"/>
      <c r="C94" s="486"/>
      <c r="D94" s="498"/>
      <c r="E94" s="962" t="s">
        <v>431</v>
      </c>
      <c r="F94" s="962" t="s">
        <v>432</v>
      </c>
      <c r="G94" s="962" t="s">
        <v>433</v>
      </c>
      <c r="H94" s="962" t="s">
        <v>434</v>
      </c>
      <c r="I94" s="962" t="s">
        <v>267</v>
      </c>
      <c r="J94" s="962" t="s">
        <v>435</v>
      </c>
      <c r="K94" s="962" t="s">
        <v>436</v>
      </c>
      <c r="L94" s="962" t="s">
        <v>437</v>
      </c>
      <c r="M94" s="962" t="s">
        <v>438</v>
      </c>
      <c r="N94" s="962" t="s">
        <v>439</v>
      </c>
      <c r="O94" s="962" t="s">
        <v>440</v>
      </c>
      <c r="P94" s="963" t="s">
        <v>441</v>
      </c>
      <c r="Q94" s="1053" t="s">
        <v>431</v>
      </c>
      <c r="R94" s="1053" t="s">
        <v>432</v>
      </c>
      <c r="S94" s="1053" t="s">
        <v>433</v>
      </c>
      <c r="T94" s="1053" t="s">
        <v>434</v>
      </c>
      <c r="U94" s="1053" t="s">
        <v>267</v>
      </c>
      <c r="V94" s="1053" t="s">
        <v>435</v>
      </c>
      <c r="W94" s="1053" t="s">
        <v>436</v>
      </c>
      <c r="X94" s="1053" t="s">
        <v>437</v>
      </c>
      <c r="Y94" s="1053" t="s">
        <v>438</v>
      </c>
      <c r="Z94" s="1053" t="s">
        <v>439</v>
      </c>
      <c r="AA94" s="1053" t="s">
        <v>440</v>
      </c>
      <c r="AB94" s="1054" t="s">
        <v>441</v>
      </c>
      <c r="AC94" s="962" t="s">
        <v>431</v>
      </c>
      <c r="AD94" s="962" t="s">
        <v>432</v>
      </c>
      <c r="AE94" s="962" t="s">
        <v>433</v>
      </c>
      <c r="AF94" s="962" t="s">
        <v>434</v>
      </c>
      <c r="AG94" s="962" t="s">
        <v>267</v>
      </c>
      <c r="AH94" s="962" t="s">
        <v>435</v>
      </c>
      <c r="AI94" s="962" t="s">
        <v>436</v>
      </c>
      <c r="AJ94" s="962" t="s">
        <v>437</v>
      </c>
      <c r="AK94" s="962" t="s">
        <v>438</v>
      </c>
      <c r="AL94" s="962" t="s">
        <v>439</v>
      </c>
      <c r="AM94" s="962" t="s">
        <v>440</v>
      </c>
      <c r="AN94" s="963" t="s">
        <v>441</v>
      </c>
      <c r="AO94" s="1098" t="s">
        <v>431</v>
      </c>
      <c r="AP94" s="1098" t="s">
        <v>432</v>
      </c>
      <c r="AQ94" s="1098" t="s">
        <v>433</v>
      </c>
      <c r="AR94" s="1098" t="s">
        <v>434</v>
      </c>
      <c r="AS94" s="1098" t="s">
        <v>267</v>
      </c>
      <c r="AT94" s="1098" t="s">
        <v>435</v>
      </c>
      <c r="AU94" s="1098" t="s">
        <v>436</v>
      </c>
      <c r="AV94" s="1098" t="s">
        <v>437</v>
      </c>
      <c r="AW94" s="1098" t="s">
        <v>438</v>
      </c>
      <c r="AX94" s="1098" t="s">
        <v>439</v>
      </c>
      <c r="AY94" s="1098" t="s">
        <v>440</v>
      </c>
      <c r="AZ94" s="1099" t="s">
        <v>441</v>
      </c>
      <c r="BA94" s="962" t="s">
        <v>431</v>
      </c>
      <c r="BB94" s="962" t="s">
        <v>432</v>
      </c>
      <c r="BC94" s="962" t="s">
        <v>433</v>
      </c>
      <c r="BD94" s="962" t="s">
        <v>434</v>
      </c>
      <c r="BE94" s="962" t="s">
        <v>267</v>
      </c>
      <c r="BF94" s="962" t="s">
        <v>435</v>
      </c>
      <c r="BG94" s="962" t="s">
        <v>436</v>
      </c>
      <c r="BH94" s="962" t="s">
        <v>437</v>
      </c>
      <c r="BI94" s="962" t="s">
        <v>438</v>
      </c>
      <c r="BJ94" s="962" t="s">
        <v>439</v>
      </c>
      <c r="BK94" s="962" t="s">
        <v>440</v>
      </c>
      <c r="BL94" s="963" t="s">
        <v>441</v>
      </c>
      <c r="BM94" s="962" t="s">
        <v>431</v>
      </c>
      <c r="BN94" s="962" t="s">
        <v>432</v>
      </c>
      <c r="BO94" s="962" t="s">
        <v>433</v>
      </c>
      <c r="BP94" s="962" t="s">
        <v>434</v>
      </c>
      <c r="BQ94" s="962" t="s">
        <v>267</v>
      </c>
      <c r="BR94" s="962" t="s">
        <v>435</v>
      </c>
      <c r="BS94" s="962" t="s">
        <v>436</v>
      </c>
      <c r="BT94" s="962" t="s">
        <v>437</v>
      </c>
      <c r="BU94" s="962" t="s">
        <v>438</v>
      </c>
      <c r="BV94" s="962" t="s">
        <v>439</v>
      </c>
      <c r="BW94" s="962" t="s">
        <v>440</v>
      </c>
      <c r="BX94" s="963" t="s">
        <v>441</v>
      </c>
      <c r="BY94" s="962" t="s">
        <v>431</v>
      </c>
      <c r="BZ94" s="962" t="s">
        <v>432</v>
      </c>
      <c r="CA94" s="962" t="s">
        <v>433</v>
      </c>
      <c r="CB94" s="962" t="s">
        <v>434</v>
      </c>
      <c r="CC94" s="962" t="s">
        <v>267</v>
      </c>
      <c r="CD94" s="962" t="s">
        <v>435</v>
      </c>
      <c r="CE94" s="962" t="s">
        <v>436</v>
      </c>
      <c r="CF94" s="962" t="s">
        <v>437</v>
      </c>
      <c r="CG94" s="962" t="s">
        <v>438</v>
      </c>
      <c r="CH94" s="962" t="s">
        <v>439</v>
      </c>
      <c r="CI94" s="962" t="s">
        <v>440</v>
      </c>
      <c r="CJ94" s="963" t="s">
        <v>441</v>
      </c>
      <c r="CK94" s="962" t="s">
        <v>431</v>
      </c>
      <c r="CL94" s="962" t="s">
        <v>432</v>
      </c>
      <c r="CM94" s="962" t="s">
        <v>433</v>
      </c>
      <c r="CN94" s="962" t="s">
        <v>434</v>
      </c>
      <c r="CO94" s="962" t="s">
        <v>267</v>
      </c>
      <c r="CP94" s="962" t="s">
        <v>435</v>
      </c>
      <c r="CQ94" s="962" t="s">
        <v>436</v>
      </c>
      <c r="CR94" s="962" t="s">
        <v>437</v>
      </c>
      <c r="CS94" s="962" t="s">
        <v>438</v>
      </c>
      <c r="CT94" s="962" t="s">
        <v>439</v>
      </c>
      <c r="CU94" s="962" t="s">
        <v>440</v>
      </c>
      <c r="CV94" s="963" t="s">
        <v>441</v>
      </c>
      <c r="CW94" s="962" t="s">
        <v>431</v>
      </c>
      <c r="CX94" s="962" t="s">
        <v>432</v>
      </c>
      <c r="CY94" s="962" t="s">
        <v>433</v>
      </c>
      <c r="CZ94" s="962" t="s">
        <v>434</v>
      </c>
      <c r="DA94" s="962" t="s">
        <v>267</v>
      </c>
      <c r="DB94" s="962" t="s">
        <v>435</v>
      </c>
      <c r="DC94" s="962" t="s">
        <v>436</v>
      </c>
      <c r="DD94" s="962" t="s">
        <v>437</v>
      </c>
      <c r="DE94" s="962" t="s">
        <v>438</v>
      </c>
      <c r="DF94" s="962" t="s">
        <v>439</v>
      </c>
      <c r="DG94" s="962" t="s">
        <v>440</v>
      </c>
      <c r="DH94" s="963" t="s">
        <v>441</v>
      </c>
      <c r="DI94" s="962" t="s">
        <v>431</v>
      </c>
      <c r="DJ94" s="962" t="s">
        <v>432</v>
      </c>
      <c r="DK94" s="962" t="s">
        <v>433</v>
      </c>
      <c r="DL94" s="962" t="s">
        <v>434</v>
      </c>
      <c r="DM94" s="962" t="s">
        <v>267</v>
      </c>
      <c r="DN94" s="962" t="s">
        <v>435</v>
      </c>
      <c r="DO94" s="962" t="s">
        <v>436</v>
      </c>
      <c r="DP94" s="962" t="s">
        <v>437</v>
      </c>
      <c r="DQ94" s="962" t="s">
        <v>438</v>
      </c>
      <c r="DR94" s="962" t="s">
        <v>439</v>
      </c>
      <c r="DS94" s="962" t="s">
        <v>440</v>
      </c>
      <c r="DT94" s="963" t="s">
        <v>441</v>
      </c>
      <c r="DU94" s="450"/>
      <c r="DV94" s="539"/>
      <c r="DW94" s="540"/>
      <c r="DX94" s="540"/>
      <c r="DY94" s="540"/>
      <c r="DZ94" s="540"/>
      <c r="EA94" s="540"/>
      <c r="EB94" s="540"/>
      <c r="EC94" s="540"/>
      <c r="ED94" s="540"/>
      <c r="EE94" s="541"/>
      <c r="EF94" s="454"/>
      <c r="EG94" s="454"/>
      <c r="EH94" s="454"/>
      <c r="EI94" s="454"/>
      <c r="EJ94" s="454"/>
      <c r="EK94" s="454"/>
      <c r="EL94" s="454"/>
      <c r="EM94" s="454"/>
      <c r="EN94" s="454"/>
      <c r="EO94" s="454"/>
      <c r="EP94" s="454"/>
      <c r="EQ94" s="454"/>
      <c r="ER94" s="454"/>
      <c r="ES94" s="454"/>
      <c r="ET94" s="454"/>
      <c r="EU94" s="581"/>
      <c r="EV94" s="581"/>
      <c r="EW94" s="581"/>
      <c r="EX94" s="581"/>
      <c r="EY94" s="581"/>
      <c r="EZ94" s="581"/>
      <c r="FA94" s="581"/>
      <c r="FB94" s="581"/>
      <c r="FC94" s="581"/>
      <c r="FD94" s="581"/>
      <c r="FE94" s="581"/>
    </row>
    <row r="95" spans="1:161">
      <c r="A95" s="450"/>
      <c r="B95" s="490">
        <f>B92</f>
        <v>0</v>
      </c>
      <c r="C95" s="598" t="s">
        <v>421</v>
      </c>
      <c r="D95" s="486"/>
      <c r="E95" s="500">
        <f>-IS!J67</f>
        <v>0</v>
      </c>
      <c r="F95" s="500">
        <f>-IS!K67</f>
        <v>0</v>
      </c>
      <c r="G95" s="500">
        <f>-IS!L67</f>
        <v>0</v>
      </c>
      <c r="H95" s="500">
        <f>-IS!M67</f>
        <v>0</v>
      </c>
      <c r="I95" s="500">
        <f>-IS!N67</f>
        <v>0</v>
      </c>
      <c r="J95" s="500">
        <f>-IS!O67</f>
        <v>0</v>
      </c>
      <c r="K95" s="500">
        <f>-IS!P67</f>
        <v>0</v>
      </c>
      <c r="L95" s="500">
        <f>-IS!Q67</f>
        <v>0</v>
      </c>
      <c r="M95" s="500">
        <f>-IS!R67</f>
        <v>0</v>
      </c>
      <c r="N95" s="500">
        <f>-IS!S67</f>
        <v>0</v>
      </c>
      <c r="O95" s="500">
        <f>-IS!T67</f>
        <v>0</v>
      </c>
      <c r="P95" s="501">
        <f>-IS!U67</f>
        <v>0</v>
      </c>
      <c r="Q95" s="1055">
        <f>-IS!V67</f>
        <v>0</v>
      </c>
      <c r="R95" s="1055">
        <f>-IS!W67</f>
        <v>0</v>
      </c>
      <c r="S95" s="1055">
        <f>-IS!X67</f>
        <v>0</v>
      </c>
      <c r="T95" s="1055">
        <f>-IS!Y67</f>
        <v>0</v>
      </c>
      <c r="U95" s="1055">
        <f>-IS!Z67</f>
        <v>0</v>
      </c>
      <c r="V95" s="1055">
        <f>-IS!AA67</f>
        <v>0</v>
      </c>
      <c r="W95" s="1055">
        <f>-IS!AB67</f>
        <v>0</v>
      </c>
      <c r="X95" s="1055">
        <f>-IS!AC67</f>
        <v>0</v>
      </c>
      <c r="Y95" s="1055">
        <f>-IS!AD67</f>
        <v>0</v>
      </c>
      <c r="Z95" s="1055">
        <f>-IS!AE67</f>
        <v>0</v>
      </c>
      <c r="AA95" s="1055">
        <f>-IS!AF67</f>
        <v>0</v>
      </c>
      <c r="AB95" s="1056">
        <f>-IS!AG67</f>
        <v>0</v>
      </c>
      <c r="AC95" s="500">
        <f>-IS!AH67</f>
        <v>0</v>
      </c>
      <c r="AD95" s="500">
        <f>-IS!AI67</f>
        <v>0</v>
      </c>
      <c r="AE95" s="500">
        <f>-IS!AJ67</f>
        <v>0</v>
      </c>
      <c r="AF95" s="500">
        <f>-IS!AK67</f>
        <v>0</v>
      </c>
      <c r="AG95" s="500">
        <f>-IS!AL67</f>
        <v>0</v>
      </c>
      <c r="AH95" s="500">
        <f>-IS!AM67</f>
        <v>0</v>
      </c>
      <c r="AI95" s="500">
        <f>-IS!AN67</f>
        <v>0</v>
      </c>
      <c r="AJ95" s="500">
        <f>-IS!AO67</f>
        <v>0</v>
      </c>
      <c r="AK95" s="500">
        <f>-IS!AP67</f>
        <v>0</v>
      </c>
      <c r="AL95" s="500">
        <f>-IS!AQ67</f>
        <v>0</v>
      </c>
      <c r="AM95" s="500">
        <f>-IS!AR67</f>
        <v>0</v>
      </c>
      <c r="AN95" s="501">
        <f>-IS!AS67</f>
        <v>0</v>
      </c>
      <c r="AO95" s="1114">
        <f>-IS!AT67</f>
        <v>0</v>
      </c>
      <c r="AP95" s="1114">
        <f>-IS!AU67</f>
        <v>0</v>
      </c>
      <c r="AQ95" s="1114">
        <f>-IS!AV67</f>
        <v>0</v>
      </c>
      <c r="AR95" s="1114">
        <f>-IS!AW67</f>
        <v>0</v>
      </c>
      <c r="AS95" s="1114">
        <f>-IS!AX67</f>
        <v>0</v>
      </c>
      <c r="AT95" s="1114">
        <f>-IS!AY67</f>
        <v>0</v>
      </c>
      <c r="AU95" s="1114">
        <f>-IS!AZ67</f>
        <v>0</v>
      </c>
      <c r="AV95" s="1114">
        <f>-IS!BA67</f>
        <v>0</v>
      </c>
      <c r="AW95" s="1114">
        <f>-IS!BB67</f>
        <v>0</v>
      </c>
      <c r="AX95" s="1114">
        <f>-IS!BC67</f>
        <v>0</v>
      </c>
      <c r="AY95" s="1114">
        <f>-IS!BD67</f>
        <v>0</v>
      </c>
      <c r="AZ95" s="1115">
        <f>-IS!BE67</f>
        <v>0</v>
      </c>
      <c r="BA95" s="500">
        <f>-IS!BF67</f>
        <v>0</v>
      </c>
      <c r="BB95" s="500">
        <f>-IS!BG67</f>
        <v>0</v>
      </c>
      <c r="BC95" s="500">
        <f>-IS!BH67</f>
        <v>0</v>
      </c>
      <c r="BD95" s="500">
        <f>-IS!BI67</f>
        <v>0</v>
      </c>
      <c r="BE95" s="500">
        <f>-IS!BJ67</f>
        <v>0</v>
      </c>
      <c r="BF95" s="500">
        <f>-IS!BK67</f>
        <v>0</v>
      </c>
      <c r="BG95" s="500">
        <f>-IS!BL67</f>
        <v>0</v>
      </c>
      <c r="BH95" s="500">
        <f>-IS!BM67</f>
        <v>0</v>
      </c>
      <c r="BI95" s="500">
        <f>-IS!BN67</f>
        <v>0</v>
      </c>
      <c r="BJ95" s="500">
        <f>-IS!BO67</f>
        <v>0</v>
      </c>
      <c r="BK95" s="500">
        <f>-IS!BP67</f>
        <v>0</v>
      </c>
      <c r="BL95" s="501">
        <f>-IS!BQ67</f>
        <v>0</v>
      </c>
      <c r="BM95" s="500">
        <f>-IS!BR67</f>
        <v>0</v>
      </c>
      <c r="BN95" s="500">
        <f>-IS!BS67</f>
        <v>0</v>
      </c>
      <c r="BO95" s="500">
        <f>-IS!BT67</f>
        <v>0</v>
      </c>
      <c r="BP95" s="500">
        <f>-IS!BU67</f>
        <v>0</v>
      </c>
      <c r="BQ95" s="500">
        <f>-IS!BV67</f>
        <v>0</v>
      </c>
      <c r="BR95" s="500">
        <f>-IS!BW67</f>
        <v>0</v>
      </c>
      <c r="BS95" s="500">
        <f>-IS!BX67</f>
        <v>0</v>
      </c>
      <c r="BT95" s="500">
        <f>-IS!BY67</f>
        <v>0</v>
      </c>
      <c r="BU95" s="500">
        <f>-IS!BZ67</f>
        <v>0</v>
      </c>
      <c r="BV95" s="500">
        <f>-IS!CA67</f>
        <v>0</v>
      </c>
      <c r="BW95" s="500">
        <f>-IS!CB67</f>
        <v>0</v>
      </c>
      <c r="BX95" s="501">
        <f>-IS!CC67</f>
        <v>0</v>
      </c>
      <c r="BY95" s="500">
        <f>-IS!CD67</f>
        <v>0</v>
      </c>
      <c r="BZ95" s="500">
        <f>-IS!CE67</f>
        <v>0</v>
      </c>
      <c r="CA95" s="500">
        <f>-IS!CF67</f>
        <v>0</v>
      </c>
      <c r="CB95" s="500">
        <f>-IS!CG67</f>
        <v>0</v>
      </c>
      <c r="CC95" s="500">
        <f>-IS!CH67</f>
        <v>0</v>
      </c>
      <c r="CD95" s="500">
        <f>-IS!CI67</f>
        <v>0</v>
      </c>
      <c r="CE95" s="500">
        <f>-IS!CJ67</f>
        <v>0</v>
      </c>
      <c r="CF95" s="500">
        <f>-IS!CK67</f>
        <v>0</v>
      </c>
      <c r="CG95" s="500">
        <f>-IS!CL67</f>
        <v>0</v>
      </c>
      <c r="CH95" s="500">
        <f>-IS!CM67</f>
        <v>0</v>
      </c>
      <c r="CI95" s="500">
        <f>-IS!CN67</f>
        <v>0</v>
      </c>
      <c r="CJ95" s="501">
        <f>-IS!CO67</f>
        <v>0</v>
      </c>
      <c r="CK95" s="500">
        <f>-IS!CP67</f>
        <v>0</v>
      </c>
      <c r="CL95" s="500">
        <f>-IS!CQ67</f>
        <v>0</v>
      </c>
      <c r="CM95" s="500">
        <f>-IS!CR67</f>
        <v>0</v>
      </c>
      <c r="CN95" s="500">
        <f>-IS!CS67</f>
        <v>0</v>
      </c>
      <c r="CO95" s="500">
        <f>-IS!CT67</f>
        <v>0</v>
      </c>
      <c r="CP95" s="500">
        <f>-IS!CU67</f>
        <v>0</v>
      </c>
      <c r="CQ95" s="500">
        <f>-IS!CV67</f>
        <v>0</v>
      </c>
      <c r="CR95" s="500">
        <f>-IS!CW67</f>
        <v>0</v>
      </c>
      <c r="CS95" s="500">
        <f>-IS!CX67</f>
        <v>0</v>
      </c>
      <c r="CT95" s="500">
        <f>-IS!CY67</f>
        <v>0</v>
      </c>
      <c r="CU95" s="500">
        <f>-IS!CZ67</f>
        <v>0</v>
      </c>
      <c r="CV95" s="501">
        <f>-IS!DA67</f>
        <v>0</v>
      </c>
      <c r="CW95" s="500">
        <f>-IS!DB67</f>
        <v>0</v>
      </c>
      <c r="CX95" s="500">
        <f>-IS!DC67</f>
        <v>0</v>
      </c>
      <c r="CY95" s="500">
        <f>-IS!DD67</f>
        <v>0</v>
      </c>
      <c r="CZ95" s="500">
        <f>-IS!DE67</f>
        <v>0</v>
      </c>
      <c r="DA95" s="500">
        <f>-IS!DF67</f>
        <v>0</v>
      </c>
      <c r="DB95" s="500">
        <f>-IS!DG67</f>
        <v>0</v>
      </c>
      <c r="DC95" s="500">
        <f>-IS!DH67</f>
        <v>0</v>
      </c>
      <c r="DD95" s="500">
        <f>-IS!DI67</f>
        <v>0</v>
      </c>
      <c r="DE95" s="500">
        <f>-IS!DJ67</f>
        <v>0</v>
      </c>
      <c r="DF95" s="500">
        <f>-IS!DK67</f>
        <v>0</v>
      </c>
      <c r="DG95" s="500">
        <f>-IS!DL67</f>
        <v>0</v>
      </c>
      <c r="DH95" s="501">
        <f>-IS!DM67</f>
        <v>0</v>
      </c>
      <c r="DI95" s="500">
        <f>-IS!DN67</f>
        <v>0</v>
      </c>
      <c r="DJ95" s="500">
        <f>-IS!DO67</f>
        <v>0</v>
      </c>
      <c r="DK95" s="500">
        <f>-IS!DP67</f>
        <v>0</v>
      </c>
      <c r="DL95" s="500">
        <f>-IS!DQ67</f>
        <v>0</v>
      </c>
      <c r="DM95" s="500">
        <f>-IS!DR67</f>
        <v>0</v>
      </c>
      <c r="DN95" s="500">
        <f>-IS!DS67</f>
        <v>0</v>
      </c>
      <c r="DO95" s="500">
        <f>-IS!DT67</f>
        <v>0</v>
      </c>
      <c r="DP95" s="500">
        <f>-IS!DU67</f>
        <v>0</v>
      </c>
      <c r="DQ95" s="500">
        <f>-IS!DV67</f>
        <v>0</v>
      </c>
      <c r="DR95" s="500">
        <f>-IS!DW67</f>
        <v>0</v>
      </c>
      <c r="DS95" s="500">
        <f>-IS!DX67</f>
        <v>0</v>
      </c>
      <c r="DT95" s="501">
        <f>-IS!DY67</f>
        <v>0</v>
      </c>
      <c r="DU95" s="450"/>
      <c r="DV95" s="601">
        <f>SUM(E95:P95)</f>
        <v>0</v>
      </c>
      <c r="DW95" s="596">
        <f>-SUM(IS!$V$67:$AG$67)</f>
        <v>0</v>
      </c>
      <c r="DX95" s="596">
        <f>-SUM(IS!$AH$67:$AS$67)</f>
        <v>0</v>
      </c>
      <c r="DY95" s="596">
        <f>-SUM(IS!$AT$67:$BE$67)</f>
        <v>0</v>
      </c>
      <c r="DZ95" s="596">
        <f>-SUM(IS!$BF$67:$BQ$67)</f>
        <v>0</v>
      </c>
      <c r="EA95" s="596">
        <f>-SUM(IS!$BR$67:$CC$67)</f>
        <v>0</v>
      </c>
      <c r="EB95" s="596">
        <f>-SUM(IS!$CD$67:$CO$67)</f>
        <v>0</v>
      </c>
      <c r="EC95" s="596">
        <f>-SUM(IS!$CP$67:$DA$67)</f>
        <v>0</v>
      </c>
      <c r="ED95" s="596">
        <f>-SUM(IS!$DB$67:$DM$67)</f>
        <v>0</v>
      </c>
      <c r="EE95" s="596">
        <f>-SUM(IS!$DN$67:$DY$67)</f>
        <v>0</v>
      </c>
      <c r="EF95" s="454" t="s">
        <v>422</v>
      </c>
      <c r="EG95" s="454"/>
      <c r="EH95" s="454"/>
      <c r="EI95" s="454"/>
      <c r="EJ95" s="454"/>
      <c r="EK95" s="454"/>
      <c r="EL95" s="454"/>
      <c r="EM95" s="454"/>
      <c r="EN95" s="454"/>
      <c r="EO95" s="454"/>
      <c r="EP95" s="454"/>
      <c r="EQ95" s="454"/>
      <c r="ER95" s="454"/>
      <c r="ES95" s="454"/>
      <c r="ET95" s="454"/>
      <c r="EU95" s="581"/>
      <c r="EV95" s="581"/>
      <c r="EW95" s="581"/>
      <c r="EX95" s="581"/>
      <c r="EY95" s="581"/>
      <c r="EZ95" s="581"/>
      <c r="FA95" s="581"/>
      <c r="FB95" s="581"/>
      <c r="FC95" s="581"/>
      <c r="FD95" s="581"/>
      <c r="FE95" s="581"/>
    </row>
    <row r="96" spans="1:161">
      <c r="A96" s="450"/>
      <c r="B96" s="490"/>
      <c r="C96" s="486"/>
      <c r="D96" s="486"/>
      <c r="E96" s="612"/>
      <c r="F96" s="612"/>
      <c r="G96" s="612"/>
      <c r="H96" s="612"/>
      <c r="I96" s="612"/>
      <c r="J96" s="612"/>
      <c r="K96" s="612"/>
      <c r="L96" s="612"/>
      <c r="M96" s="612"/>
      <c r="N96" s="612"/>
      <c r="O96" s="612"/>
      <c r="P96" s="613"/>
      <c r="Q96" s="1057"/>
      <c r="R96" s="1057"/>
      <c r="S96" s="1057"/>
      <c r="T96" s="1057"/>
      <c r="U96" s="1057"/>
      <c r="V96" s="1057"/>
      <c r="W96" s="1057"/>
      <c r="X96" s="1057"/>
      <c r="Y96" s="1057"/>
      <c r="Z96" s="1057"/>
      <c r="AA96" s="1057"/>
      <c r="AB96" s="1058"/>
      <c r="AC96" s="612"/>
      <c r="AD96" s="612"/>
      <c r="AE96" s="612"/>
      <c r="AF96" s="612"/>
      <c r="AG96" s="612"/>
      <c r="AH96" s="612"/>
      <c r="AI96" s="612"/>
      <c r="AJ96" s="612"/>
      <c r="AK96" s="612"/>
      <c r="AL96" s="612"/>
      <c r="AM96" s="612"/>
      <c r="AN96" s="613"/>
      <c r="AO96" s="1116"/>
      <c r="AP96" s="1116"/>
      <c r="AQ96" s="1116"/>
      <c r="AR96" s="1116"/>
      <c r="AS96" s="1116"/>
      <c r="AT96" s="1116"/>
      <c r="AU96" s="1116"/>
      <c r="AV96" s="1116"/>
      <c r="AW96" s="1116"/>
      <c r="AX96" s="1116"/>
      <c r="AY96" s="1116"/>
      <c r="AZ96" s="1117"/>
      <c r="BA96" s="612"/>
      <c r="BB96" s="612"/>
      <c r="BC96" s="612"/>
      <c r="BD96" s="612"/>
      <c r="BE96" s="612"/>
      <c r="BF96" s="612"/>
      <c r="BG96" s="612"/>
      <c r="BH96" s="612"/>
      <c r="BI96" s="612"/>
      <c r="BJ96" s="612"/>
      <c r="BK96" s="612"/>
      <c r="BL96" s="613"/>
      <c r="BM96" s="612"/>
      <c r="BN96" s="612"/>
      <c r="BO96" s="612"/>
      <c r="BP96" s="612"/>
      <c r="BQ96" s="612"/>
      <c r="BR96" s="612"/>
      <c r="BS96" s="612"/>
      <c r="BT96" s="612"/>
      <c r="BU96" s="612"/>
      <c r="BV96" s="612"/>
      <c r="BW96" s="612"/>
      <c r="BX96" s="613"/>
      <c r="BY96" s="612"/>
      <c r="BZ96" s="612"/>
      <c r="CA96" s="612"/>
      <c r="CB96" s="612"/>
      <c r="CC96" s="612"/>
      <c r="CD96" s="612"/>
      <c r="CE96" s="612"/>
      <c r="CF96" s="612"/>
      <c r="CG96" s="612"/>
      <c r="CH96" s="612"/>
      <c r="CI96" s="612"/>
      <c r="CJ96" s="613"/>
      <c r="CK96" s="612"/>
      <c r="CL96" s="612"/>
      <c r="CM96" s="612"/>
      <c r="CN96" s="612"/>
      <c r="CO96" s="612"/>
      <c r="CP96" s="612"/>
      <c r="CQ96" s="612"/>
      <c r="CR96" s="612"/>
      <c r="CS96" s="612"/>
      <c r="CT96" s="612"/>
      <c r="CU96" s="612"/>
      <c r="CV96" s="613"/>
      <c r="CW96" s="612"/>
      <c r="CX96" s="612"/>
      <c r="CY96" s="612"/>
      <c r="CZ96" s="612"/>
      <c r="DA96" s="612"/>
      <c r="DB96" s="612"/>
      <c r="DC96" s="612"/>
      <c r="DD96" s="612"/>
      <c r="DE96" s="612"/>
      <c r="DF96" s="612"/>
      <c r="DG96" s="612"/>
      <c r="DH96" s="613"/>
      <c r="DI96" s="612"/>
      <c r="DJ96" s="612"/>
      <c r="DK96" s="612"/>
      <c r="DL96" s="612"/>
      <c r="DM96" s="612"/>
      <c r="DN96" s="612"/>
      <c r="DO96" s="612"/>
      <c r="DP96" s="612"/>
      <c r="DQ96" s="612"/>
      <c r="DR96" s="612"/>
      <c r="DS96" s="612"/>
      <c r="DT96" s="613"/>
      <c r="DU96" s="450"/>
      <c r="DV96" s="539"/>
      <c r="DW96" s="540"/>
      <c r="DX96" s="540"/>
      <c r="DY96" s="540"/>
      <c r="DZ96" s="540"/>
      <c r="EA96" s="540"/>
      <c r="EB96" s="540"/>
      <c r="EC96" s="540"/>
      <c r="ED96" s="540"/>
      <c r="EE96" s="541"/>
      <c r="EF96" s="454"/>
      <c r="EG96" s="454"/>
      <c r="EH96" s="454"/>
      <c r="EI96" s="454"/>
      <c r="EJ96" s="454"/>
      <c r="EK96" s="454"/>
      <c r="EL96" s="454"/>
      <c r="EM96" s="454"/>
      <c r="EN96" s="454"/>
      <c r="EO96" s="454"/>
      <c r="EP96" s="454"/>
      <c r="EQ96" s="454"/>
      <c r="ER96" s="454"/>
      <c r="ES96" s="454"/>
      <c r="ET96" s="454"/>
      <c r="EU96" s="581"/>
      <c r="EV96" s="581"/>
      <c r="EW96" s="581"/>
      <c r="EX96" s="581"/>
      <c r="EY96" s="581"/>
      <c r="EZ96" s="581"/>
      <c r="FA96" s="581"/>
      <c r="FB96" s="581"/>
      <c r="FC96" s="581"/>
      <c r="FD96" s="581"/>
      <c r="FE96" s="581"/>
    </row>
    <row r="97" spans="1:161">
      <c r="A97" s="450"/>
      <c r="B97" s="490">
        <f>B95</f>
        <v>0</v>
      </c>
      <c r="C97" s="598" t="s">
        <v>423</v>
      </c>
      <c r="D97" s="486"/>
      <c r="E97" s="614">
        <f>E95</f>
        <v>0</v>
      </c>
      <c r="F97" s="614">
        <f t="shared" ref="F97:P97" si="895">F95</f>
        <v>0</v>
      </c>
      <c r="G97" s="614">
        <f t="shared" si="895"/>
        <v>0</v>
      </c>
      <c r="H97" s="614">
        <f t="shared" si="895"/>
        <v>0</v>
      </c>
      <c r="I97" s="614">
        <f t="shared" si="895"/>
        <v>0</v>
      </c>
      <c r="J97" s="614">
        <f t="shared" si="895"/>
        <v>0</v>
      </c>
      <c r="K97" s="614">
        <f t="shared" si="895"/>
        <v>0</v>
      </c>
      <c r="L97" s="614">
        <f t="shared" si="895"/>
        <v>0</v>
      </c>
      <c r="M97" s="614">
        <f t="shared" si="895"/>
        <v>0</v>
      </c>
      <c r="N97" s="614">
        <f t="shared" si="895"/>
        <v>0</v>
      </c>
      <c r="O97" s="614">
        <f t="shared" si="895"/>
        <v>0</v>
      </c>
      <c r="P97" s="615">
        <f t="shared" si="895"/>
        <v>0</v>
      </c>
      <c r="Q97" s="1059">
        <f>Q95</f>
        <v>0</v>
      </c>
      <c r="R97" s="1059">
        <f t="shared" ref="R97:AB97" si="896">R95</f>
        <v>0</v>
      </c>
      <c r="S97" s="1059">
        <f t="shared" si="896"/>
        <v>0</v>
      </c>
      <c r="T97" s="1059">
        <f t="shared" si="896"/>
        <v>0</v>
      </c>
      <c r="U97" s="1059">
        <f t="shared" si="896"/>
        <v>0</v>
      </c>
      <c r="V97" s="1059">
        <f t="shared" si="896"/>
        <v>0</v>
      </c>
      <c r="W97" s="1059">
        <f t="shared" si="896"/>
        <v>0</v>
      </c>
      <c r="X97" s="1059">
        <f t="shared" si="896"/>
        <v>0</v>
      </c>
      <c r="Y97" s="1059">
        <f t="shared" si="896"/>
        <v>0</v>
      </c>
      <c r="Z97" s="1059">
        <f t="shared" si="896"/>
        <v>0</v>
      </c>
      <c r="AA97" s="1059">
        <f t="shared" si="896"/>
        <v>0</v>
      </c>
      <c r="AB97" s="1060">
        <f t="shared" si="896"/>
        <v>0</v>
      </c>
      <c r="AC97" s="614">
        <f>AC95</f>
        <v>0</v>
      </c>
      <c r="AD97" s="614">
        <f t="shared" ref="AD97:AN97" si="897">AD95</f>
        <v>0</v>
      </c>
      <c r="AE97" s="614">
        <f t="shared" si="897"/>
        <v>0</v>
      </c>
      <c r="AF97" s="614">
        <f t="shared" si="897"/>
        <v>0</v>
      </c>
      <c r="AG97" s="614">
        <f t="shared" si="897"/>
        <v>0</v>
      </c>
      <c r="AH97" s="614">
        <f t="shared" si="897"/>
        <v>0</v>
      </c>
      <c r="AI97" s="614">
        <f t="shared" si="897"/>
        <v>0</v>
      </c>
      <c r="AJ97" s="614">
        <f t="shared" si="897"/>
        <v>0</v>
      </c>
      <c r="AK97" s="614">
        <f t="shared" si="897"/>
        <v>0</v>
      </c>
      <c r="AL97" s="614">
        <f t="shared" si="897"/>
        <v>0</v>
      </c>
      <c r="AM97" s="614">
        <f t="shared" si="897"/>
        <v>0</v>
      </c>
      <c r="AN97" s="615">
        <f t="shared" si="897"/>
        <v>0</v>
      </c>
      <c r="AO97" s="1118">
        <f>AO95</f>
        <v>0</v>
      </c>
      <c r="AP97" s="1118">
        <f t="shared" ref="AP97:AZ97" si="898">AP95</f>
        <v>0</v>
      </c>
      <c r="AQ97" s="1118">
        <f t="shared" si="898"/>
        <v>0</v>
      </c>
      <c r="AR97" s="1118">
        <f t="shared" si="898"/>
        <v>0</v>
      </c>
      <c r="AS97" s="1118">
        <f t="shared" si="898"/>
        <v>0</v>
      </c>
      <c r="AT97" s="1118">
        <f t="shared" si="898"/>
        <v>0</v>
      </c>
      <c r="AU97" s="1118">
        <f t="shared" si="898"/>
        <v>0</v>
      </c>
      <c r="AV97" s="1118">
        <f t="shared" si="898"/>
        <v>0</v>
      </c>
      <c r="AW97" s="1118">
        <f t="shared" si="898"/>
        <v>0</v>
      </c>
      <c r="AX97" s="1118">
        <f t="shared" si="898"/>
        <v>0</v>
      </c>
      <c r="AY97" s="1118">
        <f t="shared" si="898"/>
        <v>0</v>
      </c>
      <c r="AZ97" s="1119">
        <f t="shared" si="898"/>
        <v>0</v>
      </c>
      <c r="BA97" s="614">
        <f>BA95</f>
        <v>0</v>
      </c>
      <c r="BB97" s="614">
        <f t="shared" ref="BB97:BL97" si="899">BB95</f>
        <v>0</v>
      </c>
      <c r="BC97" s="614">
        <f t="shared" si="899"/>
        <v>0</v>
      </c>
      <c r="BD97" s="614">
        <f t="shared" si="899"/>
        <v>0</v>
      </c>
      <c r="BE97" s="614">
        <f t="shared" si="899"/>
        <v>0</v>
      </c>
      <c r="BF97" s="614">
        <f t="shared" si="899"/>
        <v>0</v>
      </c>
      <c r="BG97" s="614">
        <f t="shared" si="899"/>
        <v>0</v>
      </c>
      <c r="BH97" s="614">
        <f t="shared" si="899"/>
        <v>0</v>
      </c>
      <c r="BI97" s="614">
        <f t="shared" si="899"/>
        <v>0</v>
      </c>
      <c r="BJ97" s="614">
        <f t="shared" si="899"/>
        <v>0</v>
      </c>
      <c r="BK97" s="614">
        <f t="shared" si="899"/>
        <v>0</v>
      </c>
      <c r="BL97" s="615">
        <f t="shared" si="899"/>
        <v>0</v>
      </c>
      <c r="BM97" s="614">
        <f>BM95</f>
        <v>0</v>
      </c>
      <c r="BN97" s="614">
        <f t="shared" ref="BN97:BX97" si="900">BN95</f>
        <v>0</v>
      </c>
      <c r="BO97" s="614">
        <f t="shared" si="900"/>
        <v>0</v>
      </c>
      <c r="BP97" s="614">
        <f t="shared" si="900"/>
        <v>0</v>
      </c>
      <c r="BQ97" s="614">
        <f t="shared" si="900"/>
        <v>0</v>
      </c>
      <c r="BR97" s="614">
        <f t="shared" si="900"/>
        <v>0</v>
      </c>
      <c r="BS97" s="614">
        <f t="shared" si="900"/>
        <v>0</v>
      </c>
      <c r="BT97" s="614">
        <f t="shared" si="900"/>
        <v>0</v>
      </c>
      <c r="BU97" s="614">
        <f t="shared" si="900"/>
        <v>0</v>
      </c>
      <c r="BV97" s="614">
        <f t="shared" si="900"/>
        <v>0</v>
      </c>
      <c r="BW97" s="614">
        <f t="shared" si="900"/>
        <v>0</v>
      </c>
      <c r="BX97" s="615">
        <f t="shared" si="900"/>
        <v>0</v>
      </c>
      <c r="BY97" s="614">
        <f>BY95</f>
        <v>0</v>
      </c>
      <c r="BZ97" s="614">
        <f t="shared" ref="BZ97:CJ97" si="901">BZ95</f>
        <v>0</v>
      </c>
      <c r="CA97" s="614">
        <f t="shared" si="901"/>
        <v>0</v>
      </c>
      <c r="CB97" s="614">
        <f t="shared" si="901"/>
        <v>0</v>
      </c>
      <c r="CC97" s="614">
        <f t="shared" si="901"/>
        <v>0</v>
      </c>
      <c r="CD97" s="614">
        <f t="shared" si="901"/>
        <v>0</v>
      </c>
      <c r="CE97" s="614">
        <f t="shared" si="901"/>
        <v>0</v>
      </c>
      <c r="CF97" s="614">
        <f t="shared" si="901"/>
        <v>0</v>
      </c>
      <c r="CG97" s="614">
        <f t="shared" si="901"/>
        <v>0</v>
      </c>
      <c r="CH97" s="614">
        <f t="shared" si="901"/>
        <v>0</v>
      </c>
      <c r="CI97" s="614">
        <f t="shared" si="901"/>
        <v>0</v>
      </c>
      <c r="CJ97" s="615">
        <f t="shared" si="901"/>
        <v>0</v>
      </c>
      <c r="CK97" s="614">
        <f>CK95</f>
        <v>0</v>
      </c>
      <c r="CL97" s="614">
        <f t="shared" ref="CL97:CV97" si="902">CL95</f>
        <v>0</v>
      </c>
      <c r="CM97" s="614">
        <f t="shared" si="902"/>
        <v>0</v>
      </c>
      <c r="CN97" s="614">
        <f t="shared" si="902"/>
        <v>0</v>
      </c>
      <c r="CO97" s="614">
        <f t="shared" si="902"/>
        <v>0</v>
      </c>
      <c r="CP97" s="614">
        <f t="shared" si="902"/>
        <v>0</v>
      </c>
      <c r="CQ97" s="614">
        <f t="shared" si="902"/>
        <v>0</v>
      </c>
      <c r="CR97" s="614">
        <f t="shared" si="902"/>
        <v>0</v>
      </c>
      <c r="CS97" s="614">
        <f t="shared" si="902"/>
        <v>0</v>
      </c>
      <c r="CT97" s="614">
        <f t="shared" si="902"/>
        <v>0</v>
      </c>
      <c r="CU97" s="614">
        <f t="shared" si="902"/>
        <v>0</v>
      </c>
      <c r="CV97" s="615">
        <f t="shared" si="902"/>
        <v>0</v>
      </c>
      <c r="CW97" s="614">
        <f>CW95</f>
        <v>0</v>
      </c>
      <c r="CX97" s="614">
        <f t="shared" ref="CX97:DH97" si="903">CX95</f>
        <v>0</v>
      </c>
      <c r="CY97" s="614">
        <f t="shared" si="903"/>
        <v>0</v>
      </c>
      <c r="CZ97" s="614">
        <f t="shared" si="903"/>
        <v>0</v>
      </c>
      <c r="DA97" s="614">
        <f t="shared" si="903"/>
        <v>0</v>
      </c>
      <c r="DB97" s="614">
        <f t="shared" si="903"/>
        <v>0</v>
      </c>
      <c r="DC97" s="614">
        <f t="shared" si="903"/>
        <v>0</v>
      </c>
      <c r="DD97" s="614">
        <f t="shared" si="903"/>
        <v>0</v>
      </c>
      <c r="DE97" s="614">
        <f t="shared" si="903"/>
        <v>0</v>
      </c>
      <c r="DF97" s="614">
        <f t="shared" si="903"/>
        <v>0</v>
      </c>
      <c r="DG97" s="614">
        <f t="shared" si="903"/>
        <v>0</v>
      </c>
      <c r="DH97" s="615">
        <f t="shared" si="903"/>
        <v>0</v>
      </c>
      <c r="DI97" s="614">
        <f>DI95</f>
        <v>0</v>
      </c>
      <c r="DJ97" s="614">
        <f t="shared" ref="DJ97:DT97" si="904">DJ95</f>
        <v>0</v>
      </c>
      <c r="DK97" s="614">
        <f t="shared" si="904"/>
        <v>0</v>
      </c>
      <c r="DL97" s="614">
        <f t="shared" si="904"/>
        <v>0</v>
      </c>
      <c r="DM97" s="614">
        <f t="shared" si="904"/>
        <v>0</v>
      </c>
      <c r="DN97" s="614">
        <f t="shared" si="904"/>
        <v>0</v>
      </c>
      <c r="DO97" s="614">
        <f t="shared" si="904"/>
        <v>0</v>
      </c>
      <c r="DP97" s="614">
        <f t="shared" si="904"/>
        <v>0</v>
      </c>
      <c r="DQ97" s="614">
        <f t="shared" si="904"/>
        <v>0</v>
      </c>
      <c r="DR97" s="614">
        <f t="shared" si="904"/>
        <v>0</v>
      </c>
      <c r="DS97" s="614">
        <f t="shared" si="904"/>
        <v>0</v>
      </c>
      <c r="DT97" s="615">
        <f t="shared" si="904"/>
        <v>0</v>
      </c>
      <c r="DU97" s="450"/>
      <c r="DV97" s="601">
        <f>SUM(E97:P97)</f>
        <v>0</v>
      </c>
      <c r="DW97" s="599">
        <f>DW95</f>
        <v>0</v>
      </c>
      <c r="DX97" s="599">
        <f t="shared" ref="DX97:EE97" si="905">DX95</f>
        <v>0</v>
      </c>
      <c r="DY97" s="599">
        <f t="shared" si="905"/>
        <v>0</v>
      </c>
      <c r="DZ97" s="599">
        <f t="shared" si="905"/>
        <v>0</v>
      </c>
      <c r="EA97" s="599">
        <f t="shared" si="905"/>
        <v>0</v>
      </c>
      <c r="EB97" s="599">
        <f t="shared" si="905"/>
        <v>0</v>
      </c>
      <c r="EC97" s="599">
        <f t="shared" si="905"/>
        <v>0</v>
      </c>
      <c r="ED97" s="599">
        <f t="shared" si="905"/>
        <v>0</v>
      </c>
      <c r="EE97" s="600">
        <f t="shared" si="905"/>
        <v>0</v>
      </c>
      <c r="EF97" s="454" t="s">
        <v>424</v>
      </c>
      <c r="EG97" s="454"/>
      <c r="EH97" s="454"/>
      <c r="EI97" s="454"/>
      <c r="EJ97" s="454"/>
      <c r="EK97" s="454"/>
      <c r="EL97" s="454"/>
      <c r="EM97" s="454"/>
      <c r="EN97" s="454"/>
      <c r="EO97" s="454"/>
      <c r="EP97" s="454"/>
      <c r="EQ97" s="454"/>
      <c r="ER97" s="454"/>
      <c r="ES97" s="454"/>
      <c r="ET97" s="454"/>
      <c r="EU97" s="581"/>
      <c r="EV97" s="581"/>
      <c r="EW97" s="581"/>
      <c r="EX97" s="581"/>
      <c r="EY97" s="581"/>
      <c r="EZ97" s="581"/>
      <c r="FA97" s="581"/>
      <c r="FB97" s="581"/>
      <c r="FC97" s="581"/>
      <c r="FD97" s="581"/>
      <c r="FE97" s="581"/>
    </row>
    <row r="98" spans="1:161">
      <c r="A98" s="450"/>
      <c r="B98" s="490"/>
      <c r="C98" s="486"/>
      <c r="D98" s="486"/>
      <c r="E98" s="612"/>
      <c r="F98" s="612"/>
      <c r="G98" s="612"/>
      <c r="H98" s="612"/>
      <c r="I98" s="612"/>
      <c r="J98" s="612"/>
      <c r="K98" s="612"/>
      <c r="L98" s="612"/>
      <c r="M98" s="612"/>
      <c r="N98" s="612"/>
      <c r="O98" s="612"/>
      <c r="P98" s="613"/>
      <c r="Q98" s="1057"/>
      <c r="R98" s="1057"/>
      <c r="S98" s="1057"/>
      <c r="T98" s="1057"/>
      <c r="U98" s="1057"/>
      <c r="V98" s="1057"/>
      <c r="W98" s="1057"/>
      <c r="X98" s="1057"/>
      <c r="Y98" s="1057"/>
      <c r="Z98" s="1057"/>
      <c r="AA98" s="1057"/>
      <c r="AB98" s="1058"/>
      <c r="AC98" s="612"/>
      <c r="AD98" s="612"/>
      <c r="AE98" s="612"/>
      <c r="AF98" s="612"/>
      <c r="AG98" s="612"/>
      <c r="AH98" s="612"/>
      <c r="AI98" s="612"/>
      <c r="AJ98" s="612"/>
      <c r="AK98" s="612"/>
      <c r="AL98" s="612"/>
      <c r="AM98" s="612"/>
      <c r="AN98" s="613"/>
      <c r="AO98" s="1116"/>
      <c r="AP98" s="1116"/>
      <c r="AQ98" s="1116"/>
      <c r="AR98" s="1116"/>
      <c r="AS98" s="1116"/>
      <c r="AT98" s="1116"/>
      <c r="AU98" s="1116"/>
      <c r="AV98" s="1116"/>
      <c r="AW98" s="1116"/>
      <c r="AX98" s="1116"/>
      <c r="AY98" s="1116"/>
      <c r="AZ98" s="1117"/>
      <c r="BA98" s="612"/>
      <c r="BB98" s="612"/>
      <c r="BC98" s="612"/>
      <c r="BD98" s="612"/>
      <c r="BE98" s="612"/>
      <c r="BF98" s="612"/>
      <c r="BG98" s="612"/>
      <c r="BH98" s="612"/>
      <c r="BI98" s="612"/>
      <c r="BJ98" s="612"/>
      <c r="BK98" s="612"/>
      <c r="BL98" s="613"/>
      <c r="BM98" s="612"/>
      <c r="BN98" s="612"/>
      <c r="BO98" s="612"/>
      <c r="BP98" s="612"/>
      <c r="BQ98" s="612"/>
      <c r="BR98" s="612"/>
      <c r="BS98" s="612"/>
      <c r="BT98" s="612"/>
      <c r="BU98" s="612"/>
      <c r="BV98" s="612"/>
      <c r="BW98" s="612"/>
      <c r="BX98" s="613"/>
      <c r="BY98" s="612"/>
      <c r="BZ98" s="612"/>
      <c r="CA98" s="612"/>
      <c r="CB98" s="612"/>
      <c r="CC98" s="612"/>
      <c r="CD98" s="612"/>
      <c r="CE98" s="612"/>
      <c r="CF98" s="612"/>
      <c r="CG98" s="612"/>
      <c r="CH98" s="612"/>
      <c r="CI98" s="612"/>
      <c r="CJ98" s="613"/>
      <c r="CK98" s="612"/>
      <c r="CL98" s="612"/>
      <c r="CM98" s="612"/>
      <c r="CN98" s="612"/>
      <c r="CO98" s="612"/>
      <c r="CP98" s="612"/>
      <c r="CQ98" s="612"/>
      <c r="CR98" s="612"/>
      <c r="CS98" s="612"/>
      <c r="CT98" s="612"/>
      <c r="CU98" s="612"/>
      <c r="CV98" s="613"/>
      <c r="CW98" s="612"/>
      <c r="CX98" s="612"/>
      <c r="CY98" s="612"/>
      <c r="CZ98" s="612"/>
      <c r="DA98" s="612"/>
      <c r="DB98" s="612"/>
      <c r="DC98" s="612"/>
      <c r="DD98" s="612"/>
      <c r="DE98" s="612"/>
      <c r="DF98" s="612"/>
      <c r="DG98" s="612"/>
      <c r="DH98" s="613"/>
      <c r="DI98" s="612"/>
      <c r="DJ98" s="612"/>
      <c r="DK98" s="612"/>
      <c r="DL98" s="612"/>
      <c r="DM98" s="612"/>
      <c r="DN98" s="612"/>
      <c r="DO98" s="612"/>
      <c r="DP98" s="612"/>
      <c r="DQ98" s="612"/>
      <c r="DR98" s="612"/>
      <c r="DS98" s="612"/>
      <c r="DT98" s="613"/>
      <c r="DU98" s="450"/>
      <c r="DV98" s="539"/>
      <c r="DW98" s="540"/>
      <c r="DX98" s="540"/>
      <c r="DY98" s="540"/>
      <c r="DZ98" s="540"/>
      <c r="EA98" s="540"/>
      <c r="EB98" s="540"/>
      <c r="EC98" s="540"/>
      <c r="ED98" s="540"/>
      <c r="EE98" s="541"/>
      <c r="EF98" s="454"/>
      <c r="EG98" s="454"/>
      <c r="EH98" s="454"/>
      <c r="EI98" s="454"/>
      <c r="EJ98" s="454"/>
      <c r="EK98" s="454"/>
      <c r="EL98" s="454"/>
      <c r="EM98" s="454"/>
      <c r="EN98" s="454"/>
      <c r="EO98" s="454"/>
      <c r="EP98" s="454"/>
      <c r="EQ98" s="454"/>
      <c r="ER98" s="454"/>
      <c r="ES98" s="454"/>
      <c r="ET98" s="454"/>
      <c r="EU98" s="581"/>
      <c r="EV98" s="581"/>
      <c r="EW98" s="581"/>
      <c r="EX98" s="581"/>
      <c r="EY98" s="581"/>
      <c r="EZ98" s="581"/>
      <c r="FA98" s="581"/>
      <c r="FB98" s="581"/>
      <c r="FC98" s="581"/>
      <c r="FD98" s="581"/>
      <c r="FE98" s="581"/>
    </row>
    <row r="99" spans="1:161" ht="13.5" thickBot="1">
      <c r="A99" s="450"/>
      <c r="B99" s="949">
        <f>B97</f>
        <v>0</v>
      </c>
      <c r="C99" s="961" t="s">
        <v>430</v>
      </c>
      <c r="D99" s="950"/>
      <c r="E99" s="616">
        <f>E95-E97</f>
        <v>0</v>
      </c>
      <c r="F99" s="616">
        <f t="shared" ref="F99:P99" si="906">F95-F97</f>
        <v>0</v>
      </c>
      <c r="G99" s="616">
        <f t="shared" si="906"/>
        <v>0</v>
      </c>
      <c r="H99" s="616">
        <f t="shared" si="906"/>
        <v>0</v>
      </c>
      <c r="I99" s="616">
        <f t="shared" si="906"/>
        <v>0</v>
      </c>
      <c r="J99" s="616">
        <f t="shared" si="906"/>
        <v>0</v>
      </c>
      <c r="K99" s="616">
        <f t="shared" si="906"/>
        <v>0</v>
      </c>
      <c r="L99" s="616">
        <f t="shared" si="906"/>
        <v>0</v>
      </c>
      <c r="M99" s="616">
        <f t="shared" si="906"/>
        <v>0</v>
      </c>
      <c r="N99" s="616">
        <f t="shared" si="906"/>
        <v>0</v>
      </c>
      <c r="O99" s="616">
        <f t="shared" si="906"/>
        <v>0</v>
      </c>
      <c r="P99" s="617">
        <f t="shared" si="906"/>
        <v>0</v>
      </c>
      <c r="Q99" s="1061">
        <f>Q95-Q97</f>
        <v>0</v>
      </c>
      <c r="R99" s="1061">
        <f t="shared" ref="R99:AB99" si="907">R95-R97</f>
        <v>0</v>
      </c>
      <c r="S99" s="1061">
        <f t="shared" si="907"/>
        <v>0</v>
      </c>
      <c r="T99" s="1061">
        <f t="shared" si="907"/>
        <v>0</v>
      </c>
      <c r="U99" s="1061">
        <f t="shared" si="907"/>
        <v>0</v>
      </c>
      <c r="V99" s="1061">
        <f t="shared" si="907"/>
        <v>0</v>
      </c>
      <c r="W99" s="1061">
        <f t="shared" si="907"/>
        <v>0</v>
      </c>
      <c r="X99" s="1061">
        <f t="shared" si="907"/>
        <v>0</v>
      </c>
      <c r="Y99" s="1061">
        <f t="shared" si="907"/>
        <v>0</v>
      </c>
      <c r="Z99" s="1061">
        <f t="shared" si="907"/>
        <v>0</v>
      </c>
      <c r="AA99" s="1061">
        <f t="shared" si="907"/>
        <v>0</v>
      </c>
      <c r="AB99" s="1062">
        <f t="shared" si="907"/>
        <v>0</v>
      </c>
      <c r="AC99" s="616">
        <f>AC95-AC97</f>
        <v>0</v>
      </c>
      <c r="AD99" s="616">
        <f t="shared" ref="AD99:AN99" si="908">AD95-AD97</f>
        <v>0</v>
      </c>
      <c r="AE99" s="616">
        <f t="shared" si="908"/>
        <v>0</v>
      </c>
      <c r="AF99" s="616">
        <f t="shared" si="908"/>
        <v>0</v>
      </c>
      <c r="AG99" s="616">
        <f t="shared" si="908"/>
        <v>0</v>
      </c>
      <c r="AH99" s="616">
        <f t="shared" si="908"/>
        <v>0</v>
      </c>
      <c r="AI99" s="616">
        <f t="shared" si="908"/>
        <v>0</v>
      </c>
      <c r="AJ99" s="616">
        <f t="shared" si="908"/>
        <v>0</v>
      </c>
      <c r="AK99" s="616">
        <f t="shared" si="908"/>
        <v>0</v>
      </c>
      <c r="AL99" s="616">
        <f t="shared" si="908"/>
        <v>0</v>
      </c>
      <c r="AM99" s="616">
        <f t="shared" si="908"/>
        <v>0</v>
      </c>
      <c r="AN99" s="617">
        <f t="shared" si="908"/>
        <v>0</v>
      </c>
      <c r="AO99" s="1120">
        <f>AO95-AO97</f>
        <v>0</v>
      </c>
      <c r="AP99" s="1120">
        <f t="shared" ref="AP99:AZ99" si="909">AP95-AP97</f>
        <v>0</v>
      </c>
      <c r="AQ99" s="1120">
        <f t="shared" si="909"/>
        <v>0</v>
      </c>
      <c r="AR99" s="1120">
        <f t="shared" si="909"/>
        <v>0</v>
      </c>
      <c r="AS99" s="1120">
        <f t="shared" si="909"/>
        <v>0</v>
      </c>
      <c r="AT99" s="1120">
        <f t="shared" si="909"/>
        <v>0</v>
      </c>
      <c r="AU99" s="1120">
        <f t="shared" si="909"/>
        <v>0</v>
      </c>
      <c r="AV99" s="1120">
        <f t="shared" si="909"/>
        <v>0</v>
      </c>
      <c r="AW99" s="1120">
        <f t="shared" si="909"/>
        <v>0</v>
      </c>
      <c r="AX99" s="1120">
        <f t="shared" si="909"/>
        <v>0</v>
      </c>
      <c r="AY99" s="1120">
        <f t="shared" si="909"/>
        <v>0</v>
      </c>
      <c r="AZ99" s="1121">
        <f t="shared" si="909"/>
        <v>0</v>
      </c>
      <c r="BA99" s="616">
        <f>BA95-BA97</f>
        <v>0</v>
      </c>
      <c r="BB99" s="616">
        <f t="shared" ref="BB99:BL99" si="910">BB95-BB97</f>
        <v>0</v>
      </c>
      <c r="BC99" s="616">
        <f t="shared" si="910"/>
        <v>0</v>
      </c>
      <c r="BD99" s="616">
        <f t="shared" si="910"/>
        <v>0</v>
      </c>
      <c r="BE99" s="616">
        <f t="shared" si="910"/>
        <v>0</v>
      </c>
      <c r="BF99" s="616">
        <f t="shared" si="910"/>
        <v>0</v>
      </c>
      <c r="BG99" s="616">
        <f t="shared" si="910"/>
        <v>0</v>
      </c>
      <c r="BH99" s="616">
        <f t="shared" si="910"/>
        <v>0</v>
      </c>
      <c r="BI99" s="616">
        <f t="shared" si="910"/>
        <v>0</v>
      </c>
      <c r="BJ99" s="616">
        <f t="shared" si="910"/>
        <v>0</v>
      </c>
      <c r="BK99" s="616">
        <f t="shared" si="910"/>
        <v>0</v>
      </c>
      <c r="BL99" s="617">
        <f t="shared" si="910"/>
        <v>0</v>
      </c>
      <c r="BM99" s="616">
        <f>BM95-BM97</f>
        <v>0</v>
      </c>
      <c r="BN99" s="616">
        <f t="shared" ref="BN99:BX99" si="911">BN95-BN97</f>
        <v>0</v>
      </c>
      <c r="BO99" s="616">
        <f t="shared" si="911"/>
        <v>0</v>
      </c>
      <c r="BP99" s="616">
        <f t="shared" si="911"/>
        <v>0</v>
      </c>
      <c r="BQ99" s="616">
        <f t="shared" si="911"/>
        <v>0</v>
      </c>
      <c r="BR99" s="616">
        <f t="shared" si="911"/>
        <v>0</v>
      </c>
      <c r="BS99" s="616">
        <f t="shared" si="911"/>
        <v>0</v>
      </c>
      <c r="BT99" s="616">
        <f t="shared" si="911"/>
        <v>0</v>
      </c>
      <c r="BU99" s="616">
        <f t="shared" si="911"/>
        <v>0</v>
      </c>
      <c r="BV99" s="616">
        <f t="shared" si="911"/>
        <v>0</v>
      </c>
      <c r="BW99" s="616">
        <f t="shared" si="911"/>
        <v>0</v>
      </c>
      <c r="BX99" s="617">
        <f t="shared" si="911"/>
        <v>0</v>
      </c>
      <c r="BY99" s="616">
        <f>BY95-BY97</f>
        <v>0</v>
      </c>
      <c r="BZ99" s="616">
        <f t="shared" ref="BZ99:CJ99" si="912">BZ95-BZ97</f>
        <v>0</v>
      </c>
      <c r="CA99" s="616">
        <f t="shared" si="912"/>
        <v>0</v>
      </c>
      <c r="CB99" s="616">
        <f t="shared" si="912"/>
        <v>0</v>
      </c>
      <c r="CC99" s="616">
        <f t="shared" si="912"/>
        <v>0</v>
      </c>
      <c r="CD99" s="616">
        <f t="shared" si="912"/>
        <v>0</v>
      </c>
      <c r="CE99" s="616">
        <f t="shared" si="912"/>
        <v>0</v>
      </c>
      <c r="CF99" s="616">
        <f t="shared" si="912"/>
        <v>0</v>
      </c>
      <c r="CG99" s="616">
        <f t="shared" si="912"/>
        <v>0</v>
      </c>
      <c r="CH99" s="616">
        <f t="shared" si="912"/>
        <v>0</v>
      </c>
      <c r="CI99" s="616">
        <f t="shared" si="912"/>
        <v>0</v>
      </c>
      <c r="CJ99" s="617">
        <f t="shared" si="912"/>
        <v>0</v>
      </c>
      <c r="CK99" s="616">
        <f>CK95-CK97</f>
        <v>0</v>
      </c>
      <c r="CL99" s="616">
        <f t="shared" ref="CL99:CV99" si="913">CL95-CL97</f>
        <v>0</v>
      </c>
      <c r="CM99" s="616">
        <f t="shared" si="913"/>
        <v>0</v>
      </c>
      <c r="CN99" s="616">
        <f t="shared" si="913"/>
        <v>0</v>
      </c>
      <c r="CO99" s="616">
        <f t="shared" si="913"/>
        <v>0</v>
      </c>
      <c r="CP99" s="616">
        <f t="shared" si="913"/>
        <v>0</v>
      </c>
      <c r="CQ99" s="616">
        <f t="shared" si="913"/>
        <v>0</v>
      </c>
      <c r="CR99" s="616">
        <f t="shared" si="913"/>
        <v>0</v>
      </c>
      <c r="CS99" s="616">
        <f t="shared" si="913"/>
        <v>0</v>
      </c>
      <c r="CT99" s="616">
        <f t="shared" si="913"/>
        <v>0</v>
      </c>
      <c r="CU99" s="616">
        <f t="shared" si="913"/>
        <v>0</v>
      </c>
      <c r="CV99" s="617">
        <f t="shared" si="913"/>
        <v>0</v>
      </c>
      <c r="CW99" s="616">
        <f>CW95-CW97</f>
        <v>0</v>
      </c>
      <c r="CX99" s="616">
        <f t="shared" ref="CX99:DH99" si="914">CX95-CX97</f>
        <v>0</v>
      </c>
      <c r="CY99" s="616">
        <f t="shared" si="914"/>
        <v>0</v>
      </c>
      <c r="CZ99" s="616">
        <f t="shared" si="914"/>
        <v>0</v>
      </c>
      <c r="DA99" s="616">
        <f t="shared" si="914"/>
        <v>0</v>
      </c>
      <c r="DB99" s="616">
        <f t="shared" si="914"/>
        <v>0</v>
      </c>
      <c r="DC99" s="616">
        <f t="shared" si="914"/>
        <v>0</v>
      </c>
      <c r="DD99" s="616">
        <f t="shared" si="914"/>
        <v>0</v>
      </c>
      <c r="DE99" s="616">
        <f t="shared" si="914"/>
        <v>0</v>
      </c>
      <c r="DF99" s="616">
        <f t="shared" si="914"/>
        <v>0</v>
      </c>
      <c r="DG99" s="616">
        <f t="shared" si="914"/>
        <v>0</v>
      </c>
      <c r="DH99" s="617">
        <f t="shared" si="914"/>
        <v>0</v>
      </c>
      <c r="DI99" s="616">
        <f>DI95-DI97</f>
        <v>0</v>
      </c>
      <c r="DJ99" s="616">
        <f t="shared" ref="DJ99:DT99" si="915">DJ95-DJ97</f>
        <v>0</v>
      </c>
      <c r="DK99" s="616">
        <f t="shared" si="915"/>
        <v>0</v>
      </c>
      <c r="DL99" s="616">
        <f t="shared" si="915"/>
        <v>0</v>
      </c>
      <c r="DM99" s="616">
        <f t="shared" si="915"/>
        <v>0</v>
      </c>
      <c r="DN99" s="616">
        <f t="shared" si="915"/>
        <v>0</v>
      </c>
      <c r="DO99" s="616">
        <f t="shared" si="915"/>
        <v>0</v>
      </c>
      <c r="DP99" s="616">
        <f t="shared" si="915"/>
        <v>0</v>
      </c>
      <c r="DQ99" s="616">
        <f t="shared" si="915"/>
        <v>0</v>
      </c>
      <c r="DR99" s="616">
        <f t="shared" si="915"/>
        <v>0</v>
      </c>
      <c r="DS99" s="616">
        <f t="shared" si="915"/>
        <v>0</v>
      </c>
      <c r="DT99" s="617">
        <f t="shared" si="915"/>
        <v>0</v>
      </c>
      <c r="DU99" s="450"/>
      <c r="DV99" s="605">
        <f>DV95-DV97</f>
        <v>0</v>
      </c>
      <c r="DW99" s="606">
        <f>DV99+DW95-DW97</f>
        <v>0</v>
      </c>
      <c r="DX99" s="606">
        <f t="shared" ref="DX99:EE99" si="916">DW99+DX95-DX97</f>
        <v>0</v>
      </c>
      <c r="DY99" s="606">
        <f t="shared" si="916"/>
        <v>0</v>
      </c>
      <c r="DZ99" s="606">
        <f t="shared" si="916"/>
        <v>0</v>
      </c>
      <c r="EA99" s="606">
        <f t="shared" si="916"/>
        <v>0</v>
      </c>
      <c r="EB99" s="606">
        <f t="shared" si="916"/>
        <v>0</v>
      </c>
      <c r="EC99" s="606">
        <f t="shared" si="916"/>
        <v>0</v>
      </c>
      <c r="ED99" s="606">
        <f t="shared" si="916"/>
        <v>0</v>
      </c>
      <c r="EE99" s="607">
        <f t="shared" si="916"/>
        <v>0</v>
      </c>
      <c r="EF99" s="454" t="s">
        <v>428</v>
      </c>
      <c r="EG99" s="454"/>
      <c r="EH99" s="454"/>
      <c r="EI99" s="454"/>
      <c r="EJ99" s="454"/>
      <c r="EK99" s="454"/>
      <c r="EL99" s="454"/>
      <c r="EM99" s="454"/>
      <c r="EN99" s="454"/>
      <c r="EO99" s="454"/>
      <c r="EP99" s="454"/>
      <c r="EQ99" s="454"/>
      <c r="ER99" s="454"/>
      <c r="ES99" s="454"/>
      <c r="ET99" s="454"/>
      <c r="EU99" s="581"/>
      <c r="EV99" s="581"/>
      <c r="EW99" s="581"/>
      <c r="EX99" s="581"/>
      <c r="EY99" s="581"/>
      <c r="EZ99" s="581"/>
      <c r="FA99" s="581"/>
      <c r="FB99" s="581"/>
      <c r="FC99" s="581"/>
      <c r="FD99" s="581"/>
      <c r="FE99" s="581"/>
    </row>
    <row r="100" spans="1:161" ht="13.5" thickBot="1">
      <c r="A100" s="450"/>
      <c r="B100" s="451"/>
      <c r="C100" s="450"/>
      <c r="D100" s="450"/>
      <c r="E100" s="450"/>
      <c r="F100" s="464"/>
      <c r="G100" s="450"/>
      <c r="H100" s="450"/>
      <c r="I100" s="450"/>
      <c r="J100" s="450"/>
      <c r="K100" s="450"/>
      <c r="L100" s="450"/>
      <c r="M100" s="450"/>
      <c r="N100" s="450"/>
      <c r="O100" s="450"/>
      <c r="P100" s="450"/>
      <c r="Q100" s="1063"/>
      <c r="R100" s="1064"/>
      <c r="S100" s="1063"/>
      <c r="T100" s="1063"/>
      <c r="U100" s="1063"/>
      <c r="V100" s="1063"/>
      <c r="W100" s="1063"/>
      <c r="X100" s="1063"/>
      <c r="Y100" s="1063"/>
      <c r="Z100" s="1063"/>
      <c r="AA100" s="1063"/>
      <c r="AB100" s="1063"/>
      <c r="AC100" s="450"/>
      <c r="AD100" s="464"/>
      <c r="AE100" s="450"/>
      <c r="AF100" s="450"/>
      <c r="AG100" s="450"/>
      <c r="AH100" s="450"/>
      <c r="AI100" s="450"/>
      <c r="AJ100" s="450"/>
      <c r="AK100" s="450"/>
      <c r="AL100" s="450"/>
      <c r="AM100" s="450"/>
      <c r="AN100" s="450"/>
      <c r="AO100" s="1106"/>
      <c r="AP100" s="1107"/>
      <c r="AQ100" s="1106"/>
      <c r="AR100" s="1106"/>
      <c r="AS100" s="1106"/>
      <c r="AT100" s="1106"/>
      <c r="AU100" s="1106"/>
      <c r="AV100" s="1106"/>
      <c r="AW100" s="1106"/>
      <c r="AX100" s="1106"/>
      <c r="AY100" s="1106"/>
      <c r="AZ100" s="1106"/>
      <c r="BA100" s="450"/>
      <c r="BB100" s="464"/>
      <c r="BC100" s="450"/>
      <c r="BD100" s="450"/>
      <c r="BE100" s="450"/>
      <c r="BF100" s="450"/>
      <c r="BG100" s="450"/>
      <c r="BH100" s="450"/>
      <c r="BI100" s="450"/>
      <c r="BJ100" s="450"/>
      <c r="BK100" s="450"/>
      <c r="BL100" s="450"/>
      <c r="BM100" s="450"/>
      <c r="BN100" s="464"/>
      <c r="BO100" s="450"/>
      <c r="BP100" s="450"/>
      <c r="BQ100" s="450"/>
      <c r="BR100" s="450"/>
      <c r="BS100" s="450"/>
      <c r="BT100" s="450"/>
      <c r="BU100" s="450"/>
      <c r="BV100" s="450"/>
      <c r="BW100" s="450"/>
      <c r="BX100" s="450"/>
      <c r="BY100" s="450"/>
      <c r="BZ100" s="464"/>
      <c r="CA100" s="450"/>
      <c r="CB100" s="450"/>
      <c r="CC100" s="450"/>
      <c r="CD100" s="450"/>
      <c r="CE100" s="450"/>
      <c r="CF100" s="450"/>
      <c r="CG100" s="450"/>
      <c r="CH100" s="450"/>
      <c r="CI100" s="450"/>
      <c r="CJ100" s="450"/>
      <c r="CK100" s="450"/>
      <c r="CL100" s="464"/>
      <c r="CM100" s="450"/>
      <c r="CN100" s="450"/>
      <c r="CO100" s="450"/>
      <c r="CP100" s="450"/>
      <c r="CQ100" s="450"/>
      <c r="CR100" s="450"/>
      <c r="CS100" s="450"/>
      <c r="CT100" s="450"/>
      <c r="CU100" s="450"/>
      <c r="CV100" s="450"/>
      <c r="CW100" s="450"/>
      <c r="CX100" s="464"/>
      <c r="CY100" s="450"/>
      <c r="CZ100" s="450"/>
      <c r="DA100" s="450"/>
      <c r="DB100" s="450"/>
      <c r="DC100" s="450"/>
      <c r="DD100" s="450"/>
      <c r="DE100" s="450"/>
      <c r="DF100" s="450"/>
      <c r="DG100" s="450"/>
      <c r="DH100" s="450"/>
      <c r="DI100" s="450"/>
      <c r="DJ100" s="464"/>
      <c r="DK100" s="450"/>
      <c r="DL100" s="450"/>
      <c r="DM100" s="450"/>
      <c r="DN100" s="450"/>
      <c r="DO100" s="450"/>
      <c r="DP100" s="450"/>
      <c r="DQ100" s="450"/>
      <c r="DR100" s="450"/>
      <c r="DS100" s="450"/>
      <c r="DT100" s="450"/>
      <c r="DU100" s="450"/>
      <c r="DV100" s="450"/>
      <c r="DW100" s="450"/>
      <c r="DX100" s="450"/>
      <c r="DY100" s="450"/>
      <c r="DZ100" s="450"/>
      <c r="EA100" s="450"/>
      <c r="EB100" s="450"/>
      <c r="EC100" s="450"/>
      <c r="ED100" s="450"/>
      <c r="EE100" s="450"/>
      <c r="EF100" s="454"/>
      <c r="EG100" s="454"/>
      <c r="EH100" s="454"/>
      <c r="EI100" s="454"/>
      <c r="EJ100" s="454"/>
      <c r="EK100" s="454"/>
      <c r="EL100" s="454"/>
      <c r="EM100" s="454"/>
      <c r="EN100" s="454"/>
      <c r="EO100" s="454"/>
      <c r="EP100" s="454"/>
      <c r="EQ100" s="454"/>
      <c r="ER100" s="454"/>
      <c r="ES100" s="454"/>
      <c r="ET100" s="454"/>
      <c r="EU100" s="581"/>
      <c r="EV100" s="581"/>
      <c r="EW100" s="581"/>
      <c r="EX100" s="581"/>
      <c r="EY100" s="581"/>
      <c r="EZ100" s="581"/>
      <c r="FA100" s="581"/>
      <c r="FB100" s="581"/>
      <c r="FC100" s="581"/>
      <c r="FD100" s="581"/>
      <c r="FE100" s="581"/>
    </row>
    <row r="101" spans="1:161" ht="13.5" thickBot="1">
      <c r="A101" s="450"/>
      <c r="B101" s="476">
        <f>IS!D68</f>
        <v>0</v>
      </c>
      <c r="C101" s="588"/>
      <c r="D101" s="477"/>
      <c r="E101" s="477"/>
      <c r="F101" s="477"/>
      <c r="G101" s="477"/>
      <c r="H101" s="477"/>
      <c r="I101" s="477"/>
      <c r="J101" s="477"/>
      <c r="K101" s="477"/>
      <c r="L101" s="477"/>
      <c r="M101" s="477"/>
      <c r="N101" s="589">
        <f>B101</f>
        <v>0</v>
      </c>
      <c r="O101" s="477"/>
      <c r="P101" s="478"/>
      <c r="Q101" s="1065"/>
      <c r="R101" s="1065"/>
      <c r="S101" s="1065"/>
      <c r="T101" s="1065"/>
      <c r="U101" s="1065"/>
      <c r="V101" s="1065"/>
      <c r="W101" s="1065"/>
      <c r="X101" s="1065"/>
      <c r="Y101" s="1065"/>
      <c r="Z101" s="1066">
        <f>N101</f>
        <v>0</v>
      </c>
      <c r="AA101" s="1065"/>
      <c r="AB101" s="1067"/>
      <c r="AC101" s="477"/>
      <c r="AD101" s="477"/>
      <c r="AE101" s="477"/>
      <c r="AF101" s="477"/>
      <c r="AG101" s="477"/>
      <c r="AH101" s="477"/>
      <c r="AI101" s="477"/>
      <c r="AJ101" s="477"/>
      <c r="AK101" s="477"/>
      <c r="AL101" s="589">
        <f>Z101</f>
        <v>0</v>
      </c>
      <c r="AM101" s="477"/>
      <c r="AN101" s="478"/>
      <c r="AO101" s="1108"/>
      <c r="AP101" s="1108"/>
      <c r="AQ101" s="1108"/>
      <c r="AR101" s="1108"/>
      <c r="AS101" s="1108"/>
      <c r="AT101" s="1108"/>
      <c r="AU101" s="1108"/>
      <c r="AV101" s="1108"/>
      <c r="AW101" s="1108"/>
      <c r="AX101" s="1109">
        <f>AL101</f>
        <v>0</v>
      </c>
      <c r="AY101" s="1108"/>
      <c r="AZ101" s="1110"/>
      <c r="BA101" s="477"/>
      <c r="BB101" s="477"/>
      <c r="BC101" s="477"/>
      <c r="BD101" s="477"/>
      <c r="BE101" s="477"/>
      <c r="BF101" s="477"/>
      <c r="BG101" s="477"/>
      <c r="BH101" s="477"/>
      <c r="BI101" s="477"/>
      <c r="BJ101" s="589">
        <f>AX101</f>
        <v>0</v>
      </c>
      <c r="BK101" s="477"/>
      <c r="BL101" s="478"/>
      <c r="BM101" s="477"/>
      <c r="BN101" s="477"/>
      <c r="BO101" s="477"/>
      <c r="BP101" s="477"/>
      <c r="BQ101" s="477"/>
      <c r="BR101" s="477"/>
      <c r="BS101" s="477"/>
      <c r="BT101" s="477"/>
      <c r="BU101" s="477"/>
      <c r="BV101" s="589">
        <f>BJ101</f>
        <v>0</v>
      </c>
      <c r="BW101" s="477"/>
      <c r="BX101" s="478"/>
      <c r="BY101" s="477"/>
      <c r="BZ101" s="477"/>
      <c r="CA101" s="477"/>
      <c r="CB101" s="477"/>
      <c r="CC101" s="477"/>
      <c r="CD101" s="477"/>
      <c r="CE101" s="477"/>
      <c r="CF101" s="477"/>
      <c r="CG101" s="477"/>
      <c r="CH101" s="589">
        <f>BV101</f>
        <v>0</v>
      </c>
      <c r="CI101" s="477"/>
      <c r="CJ101" s="478"/>
      <c r="CK101" s="477"/>
      <c r="CL101" s="477"/>
      <c r="CM101" s="477"/>
      <c r="CN101" s="477"/>
      <c r="CO101" s="477"/>
      <c r="CP101" s="477"/>
      <c r="CQ101" s="477"/>
      <c r="CR101" s="477"/>
      <c r="CS101" s="477"/>
      <c r="CT101" s="589">
        <f>CH101</f>
        <v>0</v>
      </c>
      <c r="CU101" s="477"/>
      <c r="CV101" s="478"/>
      <c r="CW101" s="477"/>
      <c r="CX101" s="477"/>
      <c r="CY101" s="477"/>
      <c r="CZ101" s="477"/>
      <c r="DA101" s="477"/>
      <c r="DB101" s="477"/>
      <c r="DC101" s="477"/>
      <c r="DD101" s="477"/>
      <c r="DE101" s="477"/>
      <c r="DF101" s="589">
        <f>CT101</f>
        <v>0</v>
      </c>
      <c r="DG101" s="477"/>
      <c r="DH101" s="478"/>
      <c r="DI101" s="477"/>
      <c r="DJ101" s="477"/>
      <c r="DK101" s="477"/>
      <c r="DL101" s="477"/>
      <c r="DM101" s="477"/>
      <c r="DN101" s="477"/>
      <c r="DO101" s="477"/>
      <c r="DP101" s="477"/>
      <c r="DQ101" s="477"/>
      <c r="DR101" s="589">
        <f>DF101</f>
        <v>0</v>
      </c>
      <c r="DS101" s="477"/>
      <c r="DT101" s="478"/>
      <c r="DU101" s="450"/>
      <c r="DV101" s="590">
        <f>B101</f>
        <v>0</v>
      </c>
      <c r="DW101" s="620"/>
      <c r="DX101" s="589"/>
      <c r="DY101" s="477"/>
      <c r="DZ101" s="477"/>
      <c r="EA101" s="477"/>
      <c r="EB101" s="477"/>
      <c r="EC101" s="477"/>
      <c r="ED101" s="477"/>
      <c r="EE101" s="478"/>
      <c r="EF101" s="454"/>
      <c r="EG101" s="454"/>
      <c r="EH101" s="454"/>
      <c r="EI101" s="454"/>
      <c r="EJ101" s="454"/>
      <c r="EK101" s="454"/>
      <c r="EL101" s="454"/>
      <c r="EM101" s="454"/>
      <c r="EN101" s="454"/>
      <c r="EO101" s="454"/>
      <c r="EP101" s="454"/>
      <c r="EQ101" s="454"/>
      <c r="ER101" s="454"/>
      <c r="ES101" s="454"/>
      <c r="ET101" s="454"/>
      <c r="EU101" s="581"/>
      <c r="EV101" s="581"/>
      <c r="EW101" s="581"/>
      <c r="EX101" s="581"/>
      <c r="EY101" s="581"/>
      <c r="EZ101" s="581"/>
      <c r="FA101" s="581"/>
      <c r="FB101" s="581"/>
      <c r="FC101" s="581"/>
      <c r="FD101" s="581"/>
      <c r="FE101" s="581"/>
    </row>
    <row r="102" spans="1:161" ht="13.5" thickBot="1">
      <c r="A102" s="450"/>
      <c r="B102" s="591"/>
      <c r="C102" s="592"/>
      <c r="D102" s="486"/>
      <c r="E102" s="486"/>
      <c r="F102" s="486"/>
      <c r="G102" s="486"/>
      <c r="H102" s="486"/>
      <c r="I102" s="486"/>
      <c r="J102" s="486"/>
      <c r="K102" s="486"/>
      <c r="L102" s="486"/>
      <c r="M102" s="486"/>
      <c r="N102" s="486"/>
      <c r="O102" s="486"/>
      <c r="P102" s="487"/>
      <c r="Q102" s="1068"/>
      <c r="R102" s="1068"/>
      <c r="S102" s="1068"/>
      <c r="T102" s="1068"/>
      <c r="U102" s="1068"/>
      <c r="V102" s="1068"/>
      <c r="W102" s="1068"/>
      <c r="X102" s="1068"/>
      <c r="Y102" s="1068"/>
      <c r="Z102" s="1068"/>
      <c r="AA102" s="1068"/>
      <c r="AB102" s="1069"/>
      <c r="AC102" s="486"/>
      <c r="AD102" s="486"/>
      <c r="AE102" s="486"/>
      <c r="AF102" s="486"/>
      <c r="AG102" s="486"/>
      <c r="AH102" s="486"/>
      <c r="AI102" s="486"/>
      <c r="AJ102" s="486"/>
      <c r="AK102" s="486"/>
      <c r="AL102" s="486"/>
      <c r="AM102" s="486"/>
      <c r="AN102" s="487"/>
      <c r="AO102" s="1111"/>
      <c r="AP102" s="1111"/>
      <c r="AQ102" s="1111"/>
      <c r="AR102" s="1111"/>
      <c r="AS102" s="1111"/>
      <c r="AT102" s="1111"/>
      <c r="AU102" s="1111"/>
      <c r="AV102" s="1111"/>
      <c r="AW102" s="1111"/>
      <c r="AX102" s="1111"/>
      <c r="AY102" s="1111"/>
      <c r="AZ102" s="1112"/>
      <c r="BA102" s="486"/>
      <c r="BB102" s="486"/>
      <c r="BC102" s="486"/>
      <c r="BD102" s="486"/>
      <c r="BE102" s="486"/>
      <c r="BF102" s="486"/>
      <c r="BG102" s="486"/>
      <c r="BH102" s="486"/>
      <c r="BI102" s="486"/>
      <c r="BJ102" s="486"/>
      <c r="BK102" s="486"/>
      <c r="BL102" s="487"/>
      <c r="BM102" s="486"/>
      <c r="BN102" s="486"/>
      <c r="BO102" s="486"/>
      <c r="BP102" s="486"/>
      <c r="BQ102" s="486"/>
      <c r="BR102" s="486"/>
      <c r="BS102" s="486"/>
      <c r="BT102" s="486"/>
      <c r="BU102" s="486"/>
      <c r="BV102" s="486"/>
      <c r="BW102" s="486"/>
      <c r="BX102" s="487"/>
      <c r="BY102" s="486"/>
      <c r="BZ102" s="486"/>
      <c r="CA102" s="486"/>
      <c r="CB102" s="486"/>
      <c r="CC102" s="486"/>
      <c r="CD102" s="486"/>
      <c r="CE102" s="486"/>
      <c r="CF102" s="486"/>
      <c r="CG102" s="486"/>
      <c r="CH102" s="486"/>
      <c r="CI102" s="486"/>
      <c r="CJ102" s="487"/>
      <c r="CK102" s="486"/>
      <c r="CL102" s="486"/>
      <c r="CM102" s="486"/>
      <c r="CN102" s="486"/>
      <c r="CO102" s="486"/>
      <c r="CP102" s="486"/>
      <c r="CQ102" s="486"/>
      <c r="CR102" s="486"/>
      <c r="CS102" s="486"/>
      <c r="CT102" s="486"/>
      <c r="CU102" s="486"/>
      <c r="CV102" s="487"/>
      <c r="CW102" s="486"/>
      <c r="CX102" s="486"/>
      <c r="CY102" s="486"/>
      <c r="CZ102" s="486"/>
      <c r="DA102" s="486"/>
      <c r="DB102" s="486"/>
      <c r="DC102" s="486"/>
      <c r="DD102" s="486"/>
      <c r="DE102" s="486"/>
      <c r="DF102" s="486"/>
      <c r="DG102" s="486"/>
      <c r="DH102" s="487"/>
      <c r="DI102" s="486"/>
      <c r="DJ102" s="486"/>
      <c r="DK102" s="486"/>
      <c r="DL102" s="486"/>
      <c r="DM102" s="486"/>
      <c r="DN102" s="486"/>
      <c r="DO102" s="486"/>
      <c r="DP102" s="486"/>
      <c r="DQ102" s="486"/>
      <c r="DR102" s="486"/>
      <c r="DS102" s="486"/>
      <c r="DT102" s="487"/>
      <c r="DU102" s="450"/>
      <c r="DV102" s="521">
        <f>DV90</f>
        <v>0</v>
      </c>
      <c r="DW102" s="522">
        <f>DV102+1</f>
        <v>1</v>
      </c>
      <c r="DX102" s="522">
        <f t="shared" ref="DX102:EE102" si="917">DW102+1</f>
        <v>2</v>
      </c>
      <c r="DY102" s="522">
        <f t="shared" si="917"/>
        <v>3</v>
      </c>
      <c r="DZ102" s="522">
        <f t="shared" si="917"/>
        <v>4</v>
      </c>
      <c r="EA102" s="522">
        <f t="shared" si="917"/>
        <v>5</v>
      </c>
      <c r="EB102" s="522">
        <f t="shared" si="917"/>
        <v>6</v>
      </c>
      <c r="EC102" s="522">
        <f t="shared" si="917"/>
        <v>7</v>
      </c>
      <c r="ED102" s="522">
        <f t="shared" si="917"/>
        <v>8</v>
      </c>
      <c r="EE102" s="523">
        <f t="shared" si="917"/>
        <v>9</v>
      </c>
      <c r="EF102" s="454"/>
      <c r="EG102" s="454"/>
      <c r="EH102" s="454"/>
      <c r="EI102" s="454"/>
      <c r="EJ102" s="454"/>
      <c r="EK102" s="454"/>
      <c r="EL102" s="454"/>
      <c r="EM102" s="454"/>
      <c r="EN102" s="454"/>
      <c r="EO102" s="454"/>
      <c r="EP102" s="454"/>
      <c r="EQ102" s="454"/>
      <c r="ER102" s="454"/>
      <c r="ES102" s="454"/>
      <c r="ET102" s="454"/>
      <c r="EU102" s="581"/>
      <c r="EV102" s="581"/>
      <c r="EW102" s="581"/>
      <c r="EX102" s="581"/>
      <c r="EY102" s="581"/>
      <c r="EZ102" s="581"/>
      <c r="FA102" s="581"/>
      <c r="FB102" s="581"/>
      <c r="FC102" s="581"/>
      <c r="FD102" s="581"/>
      <c r="FE102" s="581"/>
    </row>
    <row r="103" spans="1:161">
      <c r="A103" s="450"/>
      <c r="B103" s="593"/>
      <c r="C103" s="477"/>
      <c r="D103" s="609"/>
      <c r="E103" s="477"/>
      <c r="F103" s="477"/>
      <c r="G103" s="609"/>
      <c r="H103" s="477"/>
      <c r="I103" s="477"/>
      <c r="J103" s="609"/>
      <c r="K103" s="477"/>
      <c r="L103" s="477"/>
      <c r="M103" s="477"/>
      <c r="N103" s="477"/>
      <c r="O103" s="477"/>
      <c r="P103" s="478"/>
      <c r="Q103" s="1065"/>
      <c r="R103" s="1065"/>
      <c r="S103" s="1070"/>
      <c r="T103" s="1065"/>
      <c r="U103" s="1065"/>
      <c r="V103" s="1070"/>
      <c r="W103" s="1065"/>
      <c r="X103" s="1065"/>
      <c r="Y103" s="1065"/>
      <c r="Z103" s="1065"/>
      <c r="AA103" s="1065"/>
      <c r="AB103" s="1067"/>
      <c r="AC103" s="477"/>
      <c r="AD103" s="477"/>
      <c r="AE103" s="609"/>
      <c r="AF103" s="477"/>
      <c r="AG103" s="477"/>
      <c r="AH103" s="609"/>
      <c r="AI103" s="477"/>
      <c r="AJ103" s="477"/>
      <c r="AK103" s="477"/>
      <c r="AL103" s="477"/>
      <c r="AM103" s="477"/>
      <c r="AN103" s="478"/>
      <c r="AO103" s="1108"/>
      <c r="AP103" s="1108"/>
      <c r="AQ103" s="1113"/>
      <c r="AR103" s="1108"/>
      <c r="AS103" s="1108"/>
      <c r="AT103" s="1113"/>
      <c r="AU103" s="1108"/>
      <c r="AV103" s="1108"/>
      <c r="AW103" s="1108"/>
      <c r="AX103" s="1108"/>
      <c r="AY103" s="1108"/>
      <c r="AZ103" s="1110"/>
      <c r="BA103" s="477"/>
      <c r="BB103" s="477"/>
      <c r="BC103" s="609"/>
      <c r="BD103" s="477"/>
      <c r="BE103" s="477"/>
      <c r="BF103" s="609"/>
      <c r="BG103" s="477"/>
      <c r="BH103" s="477"/>
      <c r="BI103" s="477"/>
      <c r="BJ103" s="477"/>
      <c r="BK103" s="477"/>
      <c r="BL103" s="478"/>
      <c r="BM103" s="477"/>
      <c r="BN103" s="477"/>
      <c r="BO103" s="609"/>
      <c r="BP103" s="477"/>
      <c r="BQ103" s="477"/>
      <c r="BR103" s="609"/>
      <c r="BS103" s="477"/>
      <c r="BT103" s="477"/>
      <c r="BU103" s="477"/>
      <c r="BV103" s="477"/>
      <c r="BW103" s="477"/>
      <c r="BX103" s="478"/>
      <c r="BY103" s="477"/>
      <c r="BZ103" s="477"/>
      <c r="CA103" s="609"/>
      <c r="CB103" s="477"/>
      <c r="CC103" s="477"/>
      <c r="CD103" s="609"/>
      <c r="CE103" s="477"/>
      <c r="CF103" s="477"/>
      <c r="CG103" s="477"/>
      <c r="CH103" s="477"/>
      <c r="CI103" s="477"/>
      <c r="CJ103" s="478"/>
      <c r="CK103" s="477"/>
      <c r="CL103" s="477"/>
      <c r="CM103" s="609"/>
      <c r="CN103" s="477"/>
      <c r="CO103" s="477"/>
      <c r="CP103" s="609"/>
      <c r="CQ103" s="477"/>
      <c r="CR103" s="477"/>
      <c r="CS103" s="477"/>
      <c r="CT103" s="477"/>
      <c r="CU103" s="477"/>
      <c r="CV103" s="478"/>
      <c r="CW103" s="477"/>
      <c r="CX103" s="477"/>
      <c r="CY103" s="609"/>
      <c r="CZ103" s="477"/>
      <c r="DA103" s="477"/>
      <c r="DB103" s="609"/>
      <c r="DC103" s="477"/>
      <c r="DD103" s="477"/>
      <c r="DE103" s="477"/>
      <c r="DF103" s="477"/>
      <c r="DG103" s="477"/>
      <c r="DH103" s="478"/>
      <c r="DI103" s="477"/>
      <c r="DJ103" s="477"/>
      <c r="DK103" s="609"/>
      <c r="DL103" s="477"/>
      <c r="DM103" s="477"/>
      <c r="DN103" s="609"/>
      <c r="DO103" s="477"/>
      <c r="DP103" s="477"/>
      <c r="DQ103" s="477"/>
      <c r="DR103" s="477"/>
      <c r="DS103" s="477"/>
      <c r="DT103" s="478"/>
      <c r="DU103" s="450"/>
      <c r="DV103" s="492"/>
      <c r="DW103" s="486"/>
      <c r="DX103" s="486"/>
      <c r="DY103" s="486"/>
      <c r="DZ103" s="486"/>
      <c r="EA103" s="486"/>
      <c r="EB103" s="486"/>
      <c r="EC103" s="486"/>
      <c r="ED103" s="486"/>
      <c r="EE103" s="487"/>
      <c r="EF103" s="454"/>
      <c r="EG103" s="454"/>
      <c r="EH103" s="454"/>
      <c r="EI103" s="454"/>
      <c r="EJ103" s="454"/>
      <c r="EK103" s="454"/>
      <c r="EL103" s="454"/>
      <c r="EM103" s="454"/>
      <c r="EN103" s="454"/>
      <c r="EO103" s="454"/>
      <c r="EP103" s="454"/>
      <c r="EQ103" s="454"/>
      <c r="ER103" s="454"/>
      <c r="ES103" s="454"/>
      <c r="ET103" s="454"/>
      <c r="EU103" s="581"/>
      <c r="EV103" s="581"/>
      <c r="EW103" s="581"/>
      <c r="EX103" s="581"/>
      <c r="EY103" s="581"/>
      <c r="EZ103" s="581"/>
      <c r="FA103" s="581"/>
      <c r="FB103" s="581"/>
      <c r="FC103" s="581"/>
      <c r="FD103" s="581"/>
      <c r="FE103" s="581"/>
    </row>
    <row r="104" spans="1:161">
      <c r="A104" s="450"/>
      <c r="B104" s="493">
        <f>B101</f>
        <v>0</v>
      </c>
      <c r="C104" s="486"/>
      <c r="D104" s="621"/>
      <c r="E104" s="486"/>
      <c r="F104" s="486"/>
      <c r="G104" s="486"/>
      <c r="H104" s="486"/>
      <c r="I104" s="486"/>
      <c r="J104" s="486"/>
      <c r="K104" s="486"/>
      <c r="L104" s="486"/>
      <c r="M104" s="486"/>
      <c r="N104" s="486"/>
      <c r="O104" s="486"/>
      <c r="P104" s="487"/>
      <c r="Q104" s="1068"/>
      <c r="R104" s="1068"/>
      <c r="S104" s="1068"/>
      <c r="T104" s="1068"/>
      <c r="U104" s="1068"/>
      <c r="V104" s="1068"/>
      <c r="W104" s="1068"/>
      <c r="X104" s="1068"/>
      <c r="Y104" s="1068"/>
      <c r="Z104" s="1068"/>
      <c r="AA104" s="1068"/>
      <c r="AB104" s="1069"/>
      <c r="AC104" s="486"/>
      <c r="AD104" s="486"/>
      <c r="AE104" s="486"/>
      <c r="AF104" s="486"/>
      <c r="AG104" s="486"/>
      <c r="AH104" s="486"/>
      <c r="AI104" s="486"/>
      <c r="AJ104" s="486"/>
      <c r="AK104" s="486"/>
      <c r="AL104" s="486"/>
      <c r="AM104" s="486"/>
      <c r="AN104" s="487"/>
      <c r="AO104" s="1111"/>
      <c r="AP104" s="1111"/>
      <c r="AQ104" s="1111"/>
      <c r="AR104" s="1111"/>
      <c r="AS104" s="1111"/>
      <c r="AT104" s="1111"/>
      <c r="AU104" s="1111"/>
      <c r="AV104" s="1111"/>
      <c r="AW104" s="1111"/>
      <c r="AX104" s="1111"/>
      <c r="AY104" s="1111"/>
      <c r="AZ104" s="1112"/>
      <c r="BA104" s="486"/>
      <c r="BB104" s="486"/>
      <c r="BC104" s="486"/>
      <c r="BD104" s="486"/>
      <c r="BE104" s="486"/>
      <c r="BF104" s="486"/>
      <c r="BG104" s="486"/>
      <c r="BH104" s="486"/>
      <c r="BI104" s="486"/>
      <c r="BJ104" s="486"/>
      <c r="BK104" s="486"/>
      <c r="BL104" s="487"/>
      <c r="BM104" s="486"/>
      <c r="BN104" s="486"/>
      <c r="BO104" s="486"/>
      <c r="BP104" s="486"/>
      <c r="BQ104" s="486"/>
      <c r="BR104" s="486"/>
      <c r="BS104" s="486"/>
      <c r="BT104" s="486"/>
      <c r="BU104" s="486"/>
      <c r="BV104" s="486"/>
      <c r="BW104" s="486"/>
      <c r="BX104" s="487"/>
      <c r="BY104" s="486"/>
      <c r="BZ104" s="486"/>
      <c r="CA104" s="486"/>
      <c r="CB104" s="486"/>
      <c r="CC104" s="486"/>
      <c r="CD104" s="486"/>
      <c r="CE104" s="486"/>
      <c r="CF104" s="486"/>
      <c r="CG104" s="486"/>
      <c r="CH104" s="486"/>
      <c r="CI104" s="486"/>
      <c r="CJ104" s="487"/>
      <c r="CK104" s="486"/>
      <c r="CL104" s="486"/>
      <c r="CM104" s="486"/>
      <c r="CN104" s="486"/>
      <c r="CO104" s="486"/>
      <c r="CP104" s="486"/>
      <c r="CQ104" s="486"/>
      <c r="CR104" s="486"/>
      <c r="CS104" s="486"/>
      <c r="CT104" s="486"/>
      <c r="CU104" s="486"/>
      <c r="CV104" s="487"/>
      <c r="CW104" s="486"/>
      <c r="CX104" s="486"/>
      <c r="CY104" s="486"/>
      <c r="CZ104" s="486"/>
      <c r="DA104" s="486"/>
      <c r="DB104" s="486"/>
      <c r="DC104" s="486"/>
      <c r="DD104" s="486"/>
      <c r="DE104" s="486"/>
      <c r="DF104" s="486"/>
      <c r="DG104" s="486"/>
      <c r="DH104" s="487"/>
      <c r="DI104" s="486"/>
      <c r="DJ104" s="486"/>
      <c r="DK104" s="486"/>
      <c r="DL104" s="486"/>
      <c r="DM104" s="486"/>
      <c r="DN104" s="486"/>
      <c r="DO104" s="486"/>
      <c r="DP104" s="486"/>
      <c r="DQ104" s="486"/>
      <c r="DR104" s="486"/>
      <c r="DS104" s="486"/>
      <c r="DT104" s="487"/>
      <c r="DU104" s="450"/>
      <c r="DV104" s="611">
        <f>DV107</f>
        <v>0</v>
      </c>
      <c r="DW104" s="542">
        <f>DW107</f>
        <v>0</v>
      </c>
      <c r="DX104" s="542">
        <f t="shared" ref="DX104:EE104" si="918">DX107</f>
        <v>0</v>
      </c>
      <c r="DY104" s="542">
        <f t="shared" si="918"/>
        <v>0</v>
      </c>
      <c r="DZ104" s="542">
        <f t="shared" si="918"/>
        <v>0</v>
      </c>
      <c r="EA104" s="542">
        <f t="shared" si="918"/>
        <v>0</v>
      </c>
      <c r="EB104" s="542">
        <f t="shared" si="918"/>
        <v>0</v>
      </c>
      <c r="EC104" s="542">
        <f t="shared" si="918"/>
        <v>0</v>
      </c>
      <c r="ED104" s="542">
        <f t="shared" si="918"/>
        <v>0</v>
      </c>
      <c r="EE104" s="543">
        <f t="shared" si="918"/>
        <v>0</v>
      </c>
      <c r="EF104" s="454"/>
      <c r="EG104" s="454"/>
      <c r="EH104" s="454"/>
      <c r="EI104" s="454"/>
      <c r="EJ104" s="454"/>
      <c r="EK104" s="454"/>
      <c r="EL104" s="454"/>
      <c r="EM104" s="454"/>
      <c r="EN104" s="454"/>
      <c r="EO104" s="454"/>
      <c r="EP104" s="454"/>
      <c r="EQ104" s="454"/>
      <c r="ER104" s="454"/>
      <c r="ES104" s="454"/>
      <c r="ET104" s="454"/>
      <c r="EU104" s="581"/>
      <c r="EV104" s="581"/>
      <c r="EW104" s="581"/>
      <c r="EX104" s="581"/>
      <c r="EY104" s="581"/>
      <c r="EZ104" s="581"/>
      <c r="FA104" s="581"/>
      <c r="FB104" s="581"/>
      <c r="FC104" s="581"/>
      <c r="FD104" s="581"/>
      <c r="FE104" s="581"/>
    </row>
    <row r="105" spans="1:161">
      <c r="A105" s="450"/>
      <c r="B105" s="490"/>
      <c r="C105" s="486"/>
      <c r="D105" s="486"/>
      <c r="E105" s="1163">
        <f>E93</f>
        <v>0</v>
      </c>
      <c r="F105" s="1163">
        <f t="shared" ref="F105:BQ105" si="919">F93</f>
        <v>0</v>
      </c>
      <c r="G105" s="1163">
        <f t="shared" si="919"/>
        <v>0</v>
      </c>
      <c r="H105" s="1163">
        <f t="shared" si="919"/>
        <v>0</v>
      </c>
      <c r="I105" s="1163">
        <f t="shared" si="919"/>
        <v>0</v>
      </c>
      <c r="J105" s="1163">
        <f t="shared" si="919"/>
        <v>0</v>
      </c>
      <c r="K105" s="1163">
        <f t="shared" si="919"/>
        <v>0</v>
      </c>
      <c r="L105" s="1163">
        <f t="shared" si="919"/>
        <v>0</v>
      </c>
      <c r="M105" s="1163">
        <f t="shared" si="919"/>
        <v>0</v>
      </c>
      <c r="N105" s="1163">
        <f t="shared" si="919"/>
        <v>0</v>
      </c>
      <c r="O105" s="1163">
        <f t="shared" si="919"/>
        <v>0</v>
      </c>
      <c r="P105" s="1163">
        <f t="shared" si="919"/>
        <v>0</v>
      </c>
      <c r="Q105" s="1163">
        <f t="shared" si="919"/>
        <v>1</v>
      </c>
      <c r="R105" s="1163">
        <f t="shared" si="919"/>
        <v>1</v>
      </c>
      <c r="S105" s="1163">
        <f t="shared" si="919"/>
        <v>1</v>
      </c>
      <c r="T105" s="1163">
        <f t="shared" si="919"/>
        <v>1</v>
      </c>
      <c r="U105" s="1163">
        <f t="shared" si="919"/>
        <v>1</v>
      </c>
      <c r="V105" s="1163">
        <f t="shared" si="919"/>
        <v>1</v>
      </c>
      <c r="W105" s="1163">
        <f t="shared" si="919"/>
        <v>1</v>
      </c>
      <c r="X105" s="1163">
        <f t="shared" si="919"/>
        <v>1</v>
      </c>
      <c r="Y105" s="1163">
        <f t="shared" si="919"/>
        <v>1</v>
      </c>
      <c r="Z105" s="1163">
        <f t="shared" si="919"/>
        <v>1</v>
      </c>
      <c r="AA105" s="1163">
        <f t="shared" si="919"/>
        <v>1</v>
      </c>
      <c r="AB105" s="1163">
        <f t="shared" si="919"/>
        <v>1</v>
      </c>
      <c r="AC105" s="1163">
        <f t="shared" si="919"/>
        <v>2</v>
      </c>
      <c r="AD105" s="1163">
        <f t="shared" si="919"/>
        <v>2</v>
      </c>
      <c r="AE105" s="1163">
        <f t="shared" si="919"/>
        <v>2</v>
      </c>
      <c r="AF105" s="1163">
        <f t="shared" si="919"/>
        <v>2</v>
      </c>
      <c r="AG105" s="1163">
        <f t="shared" si="919"/>
        <v>2</v>
      </c>
      <c r="AH105" s="1163">
        <f t="shared" si="919"/>
        <v>2</v>
      </c>
      <c r="AI105" s="1163">
        <f t="shared" si="919"/>
        <v>2</v>
      </c>
      <c r="AJ105" s="1163">
        <f t="shared" si="919"/>
        <v>2</v>
      </c>
      <c r="AK105" s="1163">
        <f t="shared" si="919"/>
        <v>2</v>
      </c>
      <c r="AL105" s="1163">
        <f t="shared" si="919"/>
        <v>2</v>
      </c>
      <c r="AM105" s="1163">
        <f t="shared" si="919"/>
        <v>2</v>
      </c>
      <c r="AN105" s="1163">
        <f t="shared" si="919"/>
        <v>2</v>
      </c>
      <c r="AO105" s="1163">
        <f t="shared" si="919"/>
        <v>3</v>
      </c>
      <c r="AP105" s="1163">
        <f t="shared" si="919"/>
        <v>3</v>
      </c>
      <c r="AQ105" s="1163">
        <f t="shared" si="919"/>
        <v>3</v>
      </c>
      <c r="AR105" s="1163">
        <f t="shared" si="919"/>
        <v>3</v>
      </c>
      <c r="AS105" s="1163">
        <f t="shared" si="919"/>
        <v>3</v>
      </c>
      <c r="AT105" s="1163">
        <f t="shared" si="919"/>
        <v>3</v>
      </c>
      <c r="AU105" s="1163">
        <f t="shared" si="919"/>
        <v>3</v>
      </c>
      <c r="AV105" s="1163">
        <f t="shared" si="919"/>
        <v>3</v>
      </c>
      <c r="AW105" s="1163">
        <f t="shared" si="919"/>
        <v>3</v>
      </c>
      <c r="AX105" s="1163">
        <f t="shared" si="919"/>
        <v>3</v>
      </c>
      <c r="AY105" s="1163">
        <f t="shared" si="919"/>
        <v>3</v>
      </c>
      <c r="AZ105" s="1163">
        <f t="shared" si="919"/>
        <v>3</v>
      </c>
      <c r="BA105" s="1163">
        <f t="shared" si="919"/>
        <v>4</v>
      </c>
      <c r="BB105" s="1163">
        <f t="shared" si="919"/>
        <v>4</v>
      </c>
      <c r="BC105" s="1163">
        <f t="shared" si="919"/>
        <v>4</v>
      </c>
      <c r="BD105" s="1163">
        <f t="shared" si="919"/>
        <v>4</v>
      </c>
      <c r="BE105" s="1163">
        <f t="shared" si="919"/>
        <v>4</v>
      </c>
      <c r="BF105" s="1163">
        <f t="shared" si="919"/>
        <v>4</v>
      </c>
      <c r="BG105" s="1163">
        <f t="shared" si="919"/>
        <v>4</v>
      </c>
      <c r="BH105" s="1163">
        <f t="shared" si="919"/>
        <v>4</v>
      </c>
      <c r="BI105" s="1163">
        <f t="shared" si="919"/>
        <v>4</v>
      </c>
      <c r="BJ105" s="1163">
        <f t="shared" si="919"/>
        <v>4</v>
      </c>
      <c r="BK105" s="1163">
        <f t="shared" si="919"/>
        <v>4</v>
      </c>
      <c r="BL105" s="1163">
        <f t="shared" si="919"/>
        <v>4</v>
      </c>
      <c r="BM105" s="1163">
        <f t="shared" si="919"/>
        <v>5</v>
      </c>
      <c r="BN105" s="1163">
        <f t="shared" si="919"/>
        <v>5</v>
      </c>
      <c r="BO105" s="1163">
        <f t="shared" si="919"/>
        <v>5</v>
      </c>
      <c r="BP105" s="1163">
        <f t="shared" si="919"/>
        <v>5</v>
      </c>
      <c r="BQ105" s="1163">
        <f t="shared" si="919"/>
        <v>5</v>
      </c>
      <c r="BR105" s="1163">
        <f t="shared" ref="BR105:DT105" si="920">BR93</f>
        <v>5</v>
      </c>
      <c r="BS105" s="1163">
        <f t="shared" si="920"/>
        <v>5</v>
      </c>
      <c r="BT105" s="1163">
        <f t="shared" si="920"/>
        <v>5</v>
      </c>
      <c r="BU105" s="1163">
        <f t="shared" si="920"/>
        <v>5</v>
      </c>
      <c r="BV105" s="1163">
        <f t="shared" si="920"/>
        <v>5</v>
      </c>
      <c r="BW105" s="1163">
        <f t="shared" si="920"/>
        <v>5</v>
      </c>
      <c r="BX105" s="1163">
        <f t="shared" si="920"/>
        <v>5</v>
      </c>
      <c r="BY105" s="1163">
        <f t="shared" si="920"/>
        <v>6</v>
      </c>
      <c r="BZ105" s="1163">
        <f t="shared" si="920"/>
        <v>6</v>
      </c>
      <c r="CA105" s="1163">
        <f t="shared" si="920"/>
        <v>6</v>
      </c>
      <c r="CB105" s="1163">
        <f t="shared" si="920"/>
        <v>6</v>
      </c>
      <c r="CC105" s="1163">
        <f t="shared" si="920"/>
        <v>6</v>
      </c>
      <c r="CD105" s="1163">
        <f t="shared" si="920"/>
        <v>6</v>
      </c>
      <c r="CE105" s="1163">
        <f t="shared" si="920"/>
        <v>6</v>
      </c>
      <c r="CF105" s="1163">
        <f t="shared" si="920"/>
        <v>6</v>
      </c>
      <c r="CG105" s="1163">
        <f t="shared" si="920"/>
        <v>6</v>
      </c>
      <c r="CH105" s="1163">
        <f t="shared" si="920"/>
        <v>6</v>
      </c>
      <c r="CI105" s="1163">
        <f t="shared" si="920"/>
        <v>6</v>
      </c>
      <c r="CJ105" s="1163">
        <f t="shared" si="920"/>
        <v>6</v>
      </c>
      <c r="CK105" s="1163">
        <f t="shared" si="920"/>
        <v>7</v>
      </c>
      <c r="CL105" s="1163">
        <f t="shared" si="920"/>
        <v>7</v>
      </c>
      <c r="CM105" s="1163">
        <f t="shared" si="920"/>
        <v>7</v>
      </c>
      <c r="CN105" s="1163">
        <f t="shared" si="920"/>
        <v>7</v>
      </c>
      <c r="CO105" s="1163">
        <f t="shared" si="920"/>
        <v>7</v>
      </c>
      <c r="CP105" s="1163">
        <f t="shared" si="920"/>
        <v>7</v>
      </c>
      <c r="CQ105" s="1163">
        <f t="shared" si="920"/>
        <v>7</v>
      </c>
      <c r="CR105" s="1163">
        <f t="shared" si="920"/>
        <v>7</v>
      </c>
      <c r="CS105" s="1163">
        <f t="shared" si="920"/>
        <v>7</v>
      </c>
      <c r="CT105" s="1163">
        <f t="shared" si="920"/>
        <v>7</v>
      </c>
      <c r="CU105" s="1163">
        <f t="shared" si="920"/>
        <v>7</v>
      </c>
      <c r="CV105" s="1163">
        <f t="shared" si="920"/>
        <v>7</v>
      </c>
      <c r="CW105" s="1163">
        <f t="shared" si="920"/>
        <v>8</v>
      </c>
      <c r="CX105" s="1163">
        <f t="shared" si="920"/>
        <v>8</v>
      </c>
      <c r="CY105" s="1163">
        <f t="shared" si="920"/>
        <v>8</v>
      </c>
      <c r="CZ105" s="1163">
        <f t="shared" si="920"/>
        <v>8</v>
      </c>
      <c r="DA105" s="1163">
        <f t="shared" si="920"/>
        <v>8</v>
      </c>
      <c r="DB105" s="1163">
        <f t="shared" si="920"/>
        <v>8</v>
      </c>
      <c r="DC105" s="1163">
        <f t="shared" si="920"/>
        <v>8</v>
      </c>
      <c r="DD105" s="1163">
        <f t="shared" si="920"/>
        <v>8</v>
      </c>
      <c r="DE105" s="1163">
        <f t="shared" si="920"/>
        <v>8</v>
      </c>
      <c r="DF105" s="1163">
        <f t="shared" si="920"/>
        <v>8</v>
      </c>
      <c r="DG105" s="1163">
        <f t="shared" si="920"/>
        <v>8</v>
      </c>
      <c r="DH105" s="1163">
        <f t="shared" si="920"/>
        <v>8</v>
      </c>
      <c r="DI105" s="1163">
        <f t="shared" si="920"/>
        <v>9</v>
      </c>
      <c r="DJ105" s="1163">
        <f t="shared" si="920"/>
        <v>9</v>
      </c>
      <c r="DK105" s="1163">
        <f t="shared" si="920"/>
        <v>9</v>
      </c>
      <c r="DL105" s="1163">
        <f t="shared" si="920"/>
        <v>9</v>
      </c>
      <c r="DM105" s="1163">
        <f t="shared" si="920"/>
        <v>9</v>
      </c>
      <c r="DN105" s="1163">
        <f t="shared" si="920"/>
        <v>9</v>
      </c>
      <c r="DO105" s="1163">
        <f t="shared" si="920"/>
        <v>9</v>
      </c>
      <c r="DP105" s="1163">
        <f t="shared" si="920"/>
        <v>9</v>
      </c>
      <c r="DQ105" s="1163">
        <f t="shared" si="920"/>
        <v>9</v>
      </c>
      <c r="DR105" s="1163">
        <f t="shared" si="920"/>
        <v>9</v>
      </c>
      <c r="DS105" s="1163">
        <f t="shared" si="920"/>
        <v>9</v>
      </c>
      <c r="DT105" s="1163">
        <f t="shared" si="920"/>
        <v>9</v>
      </c>
      <c r="DU105" s="450"/>
      <c r="DV105" s="539"/>
      <c r="DW105" s="540"/>
      <c r="DX105" s="540"/>
      <c r="DY105" s="540"/>
      <c r="DZ105" s="540"/>
      <c r="EA105" s="540"/>
      <c r="EB105" s="540"/>
      <c r="EC105" s="540"/>
      <c r="ED105" s="540"/>
      <c r="EE105" s="541"/>
      <c r="EF105" s="454"/>
      <c r="EG105" s="454"/>
      <c r="EH105" s="454"/>
      <c r="EI105" s="454"/>
      <c r="EJ105" s="454"/>
      <c r="EK105" s="454"/>
      <c r="EL105" s="454"/>
      <c r="EM105" s="454"/>
      <c r="EN105" s="454"/>
      <c r="EO105" s="454"/>
      <c r="EP105" s="454"/>
      <c r="EQ105" s="454"/>
      <c r="ER105" s="454"/>
      <c r="ES105" s="454"/>
      <c r="ET105" s="454"/>
      <c r="EU105" s="581"/>
      <c r="EV105" s="581"/>
      <c r="EW105" s="581"/>
      <c r="EX105" s="581"/>
      <c r="EY105" s="581"/>
      <c r="EZ105" s="581"/>
      <c r="FA105" s="581"/>
      <c r="FB105" s="581"/>
      <c r="FC105" s="581"/>
      <c r="FD105" s="581"/>
      <c r="FE105" s="581"/>
    </row>
    <row r="106" spans="1:161">
      <c r="A106" s="450"/>
      <c r="B106" s="490"/>
      <c r="C106" s="486"/>
      <c r="D106" s="498"/>
      <c r="E106" s="962" t="s">
        <v>431</v>
      </c>
      <c r="F106" s="962" t="s">
        <v>432</v>
      </c>
      <c r="G106" s="962" t="s">
        <v>433</v>
      </c>
      <c r="H106" s="962" t="s">
        <v>434</v>
      </c>
      <c r="I106" s="962" t="s">
        <v>267</v>
      </c>
      <c r="J106" s="962" t="s">
        <v>435</v>
      </c>
      <c r="K106" s="962" t="s">
        <v>436</v>
      </c>
      <c r="L106" s="962" t="s">
        <v>437</v>
      </c>
      <c r="M106" s="962" t="s">
        <v>438</v>
      </c>
      <c r="N106" s="962" t="s">
        <v>439</v>
      </c>
      <c r="O106" s="962" t="s">
        <v>440</v>
      </c>
      <c r="P106" s="963" t="s">
        <v>441</v>
      </c>
      <c r="Q106" s="1053" t="s">
        <v>431</v>
      </c>
      <c r="R106" s="1053" t="s">
        <v>432</v>
      </c>
      <c r="S106" s="1053" t="s">
        <v>433</v>
      </c>
      <c r="T106" s="1053" t="s">
        <v>434</v>
      </c>
      <c r="U106" s="1053" t="s">
        <v>267</v>
      </c>
      <c r="V106" s="1053" t="s">
        <v>435</v>
      </c>
      <c r="W106" s="1053" t="s">
        <v>436</v>
      </c>
      <c r="X106" s="1053" t="s">
        <v>437</v>
      </c>
      <c r="Y106" s="1053" t="s">
        <v>438</v>
      </c>
      <c r="Z106" s="1053" t="s">
        <v>439</v>
      </c>
      <c r="AA106" s="1053" t="s">
        <v>440</v>
      </c>
      <c r="AB106" s="1054" t="s">
        <v>441</v>
      </c>
      <c r="AC106" s="962" t="s">
        <v>431</v>
      </c>
      <c r="AD106" s="962" t="s">
        <v>432</v>
      </c>
      <c r="AE106" s="962" t="s">
        <v>433</v>
      </c>
      <c r="AF106" s="962" t="s">
        <v>434</v>
      </c>
      <c r="AG106" s="962" t="s">
        <v>267</v>
      </c>
      <c r="AH106" s="962" t="s">
        <v>435</v>
      </c>
      <c r="AI106" s="962" t="s">
        <v>436</v>
      </c>
      <c r="AJ106" s="962" t="s">
        <v>437</v>
      </c>
      <c r="AK106" s="962" t="s">
        <v>438</v>
      </c>
      <c r="AL106" s="962" t="s">
        <v>439</v>
      </c>
      <c r="AM106" s="962" t="s">
        <v>440</v>
      </c>
      <c r="AN106" s="963" t="s">
        <v>441</v>
      </c>
      <c r="AO106" s="1098" t="s">
        <v>431</v>
      </c>
      <c r="AP106" s="1098" t="s">
        <v>432</v>
      </c>
      <c r="AQ106" s="1098" t="s">
        <v>433</v>
      </c>
      <c r="AR106" s="1098" t="s">
        <v>434</v>
      </c>
      <c r="AS106" s="1098" t="s">
        <v>267</v>
      </c>
      <c r="AT106" s="1098" t="s">
        <v>435</v>
      </c>
      <c r="AU106" s="1098" t="s">
        <v>436</v>
      </c>
      <c r="AV106" s="1098" t="s">
        <v>437</v>
      </c>
      <c r="AW106" s="1098" t="s">
        <v>438</v>
      </c>
      <c r="AX106" s="1098" t="s">
        <v>439</v>
      </c>
      <c r="AY106" s="1098" t="s">
        <v>440</v>
      </c>
      <c r="AZ106" s="1099" t="s">
        <v>441</v>
      </c>
      <c r="BA106" s="962" t="s">
        <v>431</v>
      </c>
      <c r="BB106" s="962" t="s">
        <v>432</v>
      </c>
      <c r="BC106" s="962" t="s">
        <v>433</v>
      </c>
      <c r="BD106" s="962" t="s">
        <v>434</v>
      </c>
      <c r="BE106" s="962" t="s">
        <v>267</v>
      </c>
      <c r="BF106" s="962" t="s">
        <v>435</v>
      </c>
      <c r="BG106" s="962" t="s">
        <v>436</v>
      </c>
      <c r="BH106" s="962" t="s">
        <v>437</v>
      </c>
      <c r="BI106" s="962" t="s">
        <v>438</v>
      </c>
      <c r="BJ106" s="962" t="s">
        <v>439</v>
      </c>
      <c r="BK106" s="962" t="s">
        <v>440</v>
      </c>
      <c r="BL106" s="963" t="s">
        <v>441</v>
      </c>
      <c r="BM106" s="962" t="s">
        <v>431</v>
      </c>
      <c r="BN106" s="962" t="s">
        <v>432</v>
      </c>
      <c r="BO106" s="962" t="s">
        <v>433</v>
      </c>
      <c r="BP106" s="962" t="s">
        <v>434</v>
      </c>
      <c r="BQ106" s="962" t="s">
        <v>267</v>
      </c>
      <c r="BR106" s="962" t="s">
        <v>435</v>
      </c>
      <c r="BS106" s="962" t="s">
        <v>436</v>
      </c>
      <c r="BT106" s="962" t="s">
        <v>437</v>
      </c>
      <c r="BU106" s="962" t="s">
        <v>438</v>
      </c>
      <c r="BV106" s="962" t="s">
        <v>439</v>
      </c>
      <c r="BW106" s="962" t="s">
        <v>440</v>
      </c>
      <c r="BX106" s="963" t="s">
        <v>441</v>
      </c>
      <c r="BY106" s="962" t="s">
        <v>431</v>
      </c>
      <c r="BZ106" s="962" t="s">
        <v>432</v>
      </c>
      <c r="CA106" s="962" t="s">
        <v>433</v>
      </c>
      <c r="CB106" s="962" t="s">
        <v>434</v>
      </c>
      <c r="CC106" s="962" t="s">
        <v>267</v>
      </c>
      <c r="CD106" s="962" t="s">
        <v>435</v>
      </c>
      <c r="CE106" s="962" t="s">
        <v>436</v>
      </c>
      <c r="CF106" s="962" t="s">
        <v>437</v>
      </c>
      <c r="CG106" s="962" t="s">
        <v>438</v>
      </c>
      <c r="CH106" s="962" t="s">
        <v>439</v>
      </c>
      <c r="CI106" s="962" t="s">
        <v>440</v>
      </c>
      <c r="CJ106" s="963" t="s">
        <v>441</v>
      </c>
      <c r="CK106" s="962" t="s">
        <v>431</v>
      </c>
      <c r="CL106" s="962" t="s">
        <v>432</v>
      </c>
      <c r="CM106" s="962" t="s">
        <v>433</v>
      </c>
      <c r="CN106" s="962" t="s">
        <v>434</v>
      </c>
      <c r="CO106" s="962" t="s">
        <v>267</v>
      </c>
      <c r="CP106" s="962" t="s">
        <v>435</v>
      </c>
      <c r="CQ106" s="962" t="s">
        <v>436</v>
      </c>
      <c r="CR106" s="962" t="s">
        <v>437</v>
      </c>
      <c r="CS106" s="962" t="s">
        <v>438</v>
      </c>
      <c r="CT106" s="962" t="s">
        <v>439</v>
      </c>
      <c r="CU106" s="962" t="s">
        <v>440</v>
      </c>
      <c r="CV106" s="963" t="s">
        <v>441</v>
      </c>
      <c r="CW106" s="962" t="s">
        <v>431</v>
      </c>
      <c r="CX106" s="962" t="s">
        <v>432</v>
      </c>
      <c r="CY106" s="962" t="s">
        <v>433</v>
      </c>
      <c r="CZ106" s="962" t="s">
        <v>434</v>
      </c>
      <c r="DA106" s="962" t="s">
        <v>267</v>
      </c>
      <c r="DB106" s="962" t="s">
        <v>435</v>
      </c>
      <c r="DC106" s="962" t="s">
        <v>436</v>
      </c>
      <c r="DD106" s="962" t="s">
        <v>437</v>
      </c>
      <c r="DE106" s="962" t="s">
        <v>438</v>
      </c>
      <c r="DF106" s="962" t="s">
        <v>439</v>
      </c>
      <c r="DG106" s="962" t="s">
        <v>440</v>
      </c>
      <c r="DH106" s="963" t="s">
        <v>441</v>
      </c>
      <c r="DI106" s="962" t="s">
        <v>431</v>
      </c>
      <c r="DJ106" s="962" t="s">
        <v>432</v>
      </c>
      <c r="DK106" s="962" t="s">
        <v>433</v>
      </c>
      <c r="DL106" s="962" t="s">
        <v>434</v>
      </c>
      <c r="DM106" s="962" t="s">
        <v>267</v>
      </c>
      <c r="DN106" s="962" t="s">
        <v>435</v>
      </c>
      <c r="DO106" s="962" t="s">
        <v>436</v>
      </c>
      <c r="DP106" s="962" t="s">
        <v>437</v>
      </c>
      <c r="DQ106" s="962" t="s">
        <v>438</v>
      </c>
      <c r="DR106" s="962" t="s">
        <v>439</v>
      </c>
      <c r="DS106" s="962" t="s">
        <v>440</v>
      </c>
      <c r="DT106" s="963" t="s">
        <v>441</v>
      </c>
      <c r="DU106" s="450"/>
      <c r="DV106" s="539"/>
      <c r="DW106" s="540"/>
      <c r="DX106" s="540"/>
      <c r="DY106" s="540"/>
      <c r="DZ106" s="540"/>
      <c r="EA106" s="540"/>
      <c r="EB106" s="540"/>
      <c r="EC106" s="540"/>
      <c r="ED106" s="540"/>
      <c r="EE106" s="541"/>
      <c r="EF106" s="454"/>
      <c r="EG106" s="454"/>
      <c r="EH106" s="454"/>
      <c r="EI106" s="454"/>
      <c r="EJ106" s="454"/>
      <c r="EK106" s="454"/>
      <c r="EL106" s="454"/>
      <c r="EM106" s="454"/>
      <c r="EN106" s="454"/>
      <c r="EO106" s="454"/>
      <c r="EP106" s="454"/>
      <c r="EQ106" s="454"/>
      <c r="ER106" s="454"/>
      <c r="ES106" s="454"/>
      <c r="ET106" s="454"/>
      <c r="EU106" s="581"/>
      <c r="EV106" s="581"/>
      <c r="EW106" s="581"/>
      <c r="EX106" s="581"/>
      <c r="EY106" s="581"/>
      <c r="EZ106" s="581"/>
      <c r="FA106" s="581"/>
      <c r="FB106" s="581"/>
      <c r="FC106" s="581"/>
      <c r="FD106" s="581"/>
      <c r="FE106" s="581"/>
    </row>
    <row r="107" spans="1:161">
      <c r="A107" s="450"/>
      <c r="B107" s="490">
        <f>B104</f>
        <v>0</v>
      </c>
      <c r="C107" s="598" t="s">
        <v>421</v>
      </c>
      <c r="D107" s="486"/>
      <c r="E107" s="500">
        <f>-IS!J68</f>
        <v>0</v>
      </c>
      <c r="F107" s="500">
        <f>-IS!K68</f>
        <v>0</v>
      </c>
      <c r="G107" s="500">
        <f>-IS!L68</f>
        <v>0</v>
      </c>
      <c r="H107" s="500">
        <f>-IS!M68</f>
        <v>0</v>
      </c>
      <c r="I107" s="500">
        <f>-IS!N68</f>
        <v>0</v>
      </c>
      <c r="J107" s="500">
        <f>-IS!O68</f>
        <v>0</v>
      </c>
      <c r="K107" s="500">
        <f>-IS!P68</f>
        <v>0</v>
      </c>
      <c r="L107" s="500">
        <f>-IS!Q68</f>
        <v>0</v>
      </c>
      <c r="M107" s="500">
        <f>-IS!R68</f>
        <v>0</v>
      </c>
      <c r="N107" s="500">
        <f>-IS!S68</f>
        <v>0</v>
      </c>
      <c r="O107" s="500">
        <f>-IS!T68</f>
        <v>0</v>
      </c>
      <c r="P107" s="501">
        <f>-IS!U68</f>
        <v>0</v>
      </c>
      <c r="Q107" s="1055">
        <f>-IS!V68</f>
        <v>0</v>
      </c>
      <c r="R107" s="1055">
        <f>-IS!W68</f>
        <v>0</v>
      </c>
      <c r="S107" s="1055">
        <f>-IS!X68</f>
        <v>0</v>
      </c>
      <c r="T107" s="1055">
        <f>-IS!Y68</f>
        <v>0</v>
      </c>
      <c r="U107" s="1055">
        <f>-IS!Z68</f>
        <v>0</v>
      </c>
      <c r="V107" s="1055">
        <f>-IS!AA68</f>
        <v>0</v>
      </c>
      <c r="W107" s="1055">
        <f>-IS!AB68</f>
        <v>0</v>
      </c>
      <c r="X107" s="1055">
        <f>-IS!AC68</f>
        <v>0</v>
      </c>
      <c r="Y107" s="1055">
        <f>-IS!AD68</f>
        <v>0</v>
      </c>
      <c r="Z107" s="1055">
        <f>-IS!AE68</f>
        <v>0</v>
      </c>
      <c r="AA107" s="1055">
        <f>-IS!AF68</f>
        <v>0</v>
      </c>
      <c r="AB107" s="1056">
        <f>-IS!AG68</f>
        <v>0</v>
      </c>
      <c r="AC107" s="500">
        <f>-IS!AH68</f>
        <v>0</v>
      </c>
      <c r="AD107" s="500">
        <f>-IS!AI68</f>
        <v>0</v>
      </c>
      <c r="AE107" s="500">
        <f>-IS!AJ68</f>
        <v>0</v>
      </c>
      <c r="AF107" s="500">
        <f>-IS!AK68</f>
        <v>0</v>
      </c>
      <c r="AG107" s="500">
        <f>-IS!AL68</f>
        <v>0</v>
      </c>
      <c r="AH107" s="500">
        <f>-IS!AM68</f>
        <v>0</v>
      </c>
      <c r="AI107" s="500">
        <f>-IS!AN68</f>
        <v>0</v>
      </c>
      <c r="AJ107" s="500">
        <f>-IS!AO68</f>
        <v>0</v>
      </c>
      <c r="AK107" s="500">
        <f>-IS!AP68</f>
        <v>0</v>
      </c>
      <c r="AL107" s="500">
        <f>-IS!AQ68</f>
        <v>0</v>
      </c>
      <c r="AM107" s="500">
        <f>-IS!AR68</f>
        <v>0</v>
      </c>
      <c r="AN107" s="501">
        <f>-IS!AS68</f>
        <v>0</v>
      </c>
      <c r="AO107" s="1114">
        <f>-IS!AT68</f>
        <v>0</v>
      </c>
      <c r="AP107" s="1114">
        <f>-IS!AU68</f>
        <v>0</v>
      </c>
      <c r="AQ107" s="1114">
        <f>-IS!AV68</f>
        <v>0</v>
      </c>
      <c r="AR107" s="1114">
        <f>-IS!AW68</f>
        <v>0</v>
      </c>
      <c r="AS107" s="1114">
        <f>-IS!AX68</f>
        <v>0</v>
      </c>
      <c r="AT107" s="1114">
        <f>-IS!AY68</f>
        <v>0</v>
      </c>
      <c r="AU107" s="1114">
        <f>-IS!AZ68</f>
        <v>0</v>
      </c>
      <c r="AV107" s="1114">
        <f>-IS!BA68</f>
        <v>0</v>
      </c>
      <c r="AW107" s="1114">
        <f>-IS!BB68</f>
        <v>0</v>
      </c>
      <c r="AX107" s="1114">
        <f>-IS!BC68</f>
        <v>0</v>
      </c>
      <c r="AY107" s="1114">
        <f>-IS!BD68</f>
        <v>0</v>
      </c>
      <c r="AZ107" s="1115">
        <f>-IS!BE68</f>
        <v>0</v>
      </c>
      <c r="BA107" s="500">
        <f>-IS!BF68</f>
        <v>0</v>
      </c>
      <c r="BB107" s="500">
        <f>-IS!BG68</f>
        <v>0</v>
      </c>
      <c r="BC107" s="500">
        <f>-IS!BH68</f>
        <v>0</v>
      </c>
      <c r="BD107" s="500">
        <f>-IS!BI68</f>
        <v>0</v>
      </c>
      <c r="BE107" s="500">
        <f>-IS!BJ68</f>
        <v>0</v>
      </c>
      <c r="BF107" s="500">
        <f>-IS!BK68</f>
        <v>0</v>
      </c>
      <c r="BG107" s="500">
        <f>-IS!BL68</f>
        <v>0</v>
      </c>
      <c r="BH107" s="500">
        <f>-IS!BM68</f>
        <v>0</v>
      </c>
      <c r="BI107" s="500">
        <f>-IS!BN68</f>
        <v>0</v>
      </c>
      <c r="BJ107" s="500">
        <f>-IS!BO68</f>
        <v>0</v>
      </c>
      <c r="BK107" s="500">
        <f>-IS!BP68</f>
        <v>0</v>
      </c>
      <c r="BL107" s="501">
        <f>-IS!BQ68</f>
        <v>0</v>
      </c>
      <c r="BM107" s="500">
        <f>-IS!BR68</f>
        <v>0</v>
      </c>
      <c r="BN107" s="500">
        <f>-IS!BS68</f>
        <v>0</v>
      </c>
      <c r="BO107" s="500">
        <f>-IS!BT68</f>
        <v>0</v>
      </c>
      <c r="BP107" s="500">
        <f>-IS!BU68</f>
        <v>0</v>
      </c>
      <c r="BQ107" s="500">
        <f>-IS!BV68</f>
        <v>0</v>
      </c>
      <c r="BR107" s="500">
        <f>-IS!BW68</f>
        <v>0</v>
      </c>
      <c r="BS107" s="500">
        <f>-IS!BX68</f>
        <v>0</v>
      </c>
      <c r="BT107" s="500">
        <f>-IS!BY68</f>
        <v>0</v>
      </c>
      <c r="BU107" s="500">
        <f>-IS!BZ68</f>
        <v>0</v>
      </c>
      <c r="BV107" s="500">
        <f>-IS!CA68</f>
        <v>0</v>
      </c>
      <c r="BW107" s="500">
        <f>-IS!CB68</f>
        <v>0</v>
      </c>
      <c r="BX107" s="501">
        <f>-IS!CC68</f>
        <v>0</v>
      </c>
      <c r="BY107" s="500">
        <f>-IS!CD68</f>
        <v>0</v>
      </c>
      <c r="BZ107" s="500">
        <f>-IS!CE68</f>
        <v>0</v>
      </c>
      <c r="CA107" s="500">
        <f>-IS!CF68</f>
        <v>0</v>
      </c>
      <c r="CB107" s="500">
        <f>-IS!CG68</f>
        <v>0</v>
      </c>
      <c r="CC107" s="500">
        <f>-IS!CH68</f>
        <v>0</v>
      </c>
      <c r="CD107" s="500">
        <f>-IS!CI68</f>
        <v>0</v>
      </c>
      <c r="CE107" s="500">
        <f>-IS!CJ68</f>
        <v>0</v>
      </c>
      <c r="CF107" s="500">
        <f>-IS!CK68</f>
        <v>0</v>
      </c>
      <c r="CG107" s="500">
        <f>-IS!CL68</f>
        <v>0</v>
      </c>
      <c r="CH107" s="500">
        <f>-IS!CM68</f>
        <v>0</v>
      </c>
      <c r="CI107" s="500">
        <f>-IS!CN68</f>
        <v>0</v>
      </c>
      <c r="CJ107" s="501">
        <f>-IS!CO68</f>
        <v>0</v>
      </c>
      <c r="CK107" s="500">
        <f>-IS!CP68</f>
        <v>0</v>
      </c>
      <c r="CL107" s="500">
        <f>-IS!CQ68</f>
        <v>0</v>
      </c>
      <c r="CM107" s="500">
        <f>-IS!CR68</f>
        <v>0</v>
      </c>
      <c r="CN107" s="500">
        <f>-IS!CS68</f>
        <v>0</v>
      </c>
      <c r="CO107" s="500">
        <f>-IS!CT68</f>
        <v>0</v>
      </c>
      <c r="CP107" s="500">
        <f>-IS!CU68</f>
        <v>0</v>
      </c>
      <c r="CQ107" s="500">
        <f>-IS!CV68</f>
        <v>0</v>
      </c>
      <c r="CR107" s="500">
        <f>-IS!CW68</f>
        <v>0</v>
      </c>
      <c r="CS107" s="500">
        <f>-IS!CX68</f>
        <v>0</v>
      </c>
      <c r="CT107" s="500">
        <f>-IS!CY68</f>
        <v>0</v>
      </c>
      <c r="CU107" s="500">
        <f>-IS!CZ68</f>
        <v>0</v>
      </c>
      <c r="CV107" s="501">
        <f>-IS!DA68</f>
        <v>0</v>
      </c>
      <c r="CW107" s="500">
        <f>-IS!DB68</f>
        <v>0</v>
      </c>
      <c r="CX107" s="500">
        <f>-IS!DC68</f>
        <v>0</v>
      </c>
      <c r="CY107" s="500">
        <f>-IS!DD68</f>
        <v>0</v>
      </c>
      <c r="CZ107" s="500">
        <f>-IS!DE68</f>
        <v>0</v>
      </c>
      <c r="DA107" s="500">
        <f>-IS!DF68</f>
        <v>0</v>
      </c>
      <c r="DB107" s="500">
        <f>-IS!DG68</f>
        <v>0</v>
      </c>
      <c r="DC107" s="500">
        <f>-IS!DH68</f>
        <v>0</v>
      </c>
      <c r="DD107" s="500">
        <f>-IS!DI68</f>
        <v>0</v>
      </c>
      <c r="DE107" s="500">
        <f>-IS!DJ68</f>
        <v>0</v>
      </c>
      <c r="DF107" s="500">
        <f>-IS!DK68</f>
        <v>0</v>
      </c>
      <c r="DG107" s="500">
        <f>-IS!DL68</f>
        <v>0</v>
      </c>
      <c r="DH107" s="501">
        <f>-IS!DM68</f>
        <v>0</v>
      </c>
      <c r="DI107" s="500">
        <f>-IS!DN68</f>
        <v>0</v>
      </c>
      <c r="DJ107" s="500">
        <f>-IS!DO68</f>
        <v>0</v>
      </c>
      <c r="DK107" s="500">
        <f>-IS!DP68</f>
        <v>0</v>
      </c>
      <c r="DL107" s="500">
        <f>-IS!DQ68</f>
        <v>0</v>
      </c>
      <c r="DM107" s="500">
        <f>-IS!DR68</f>
        <v>0</v>
      </c>
      <c r="DN107" s="500">
        <f>-IS!DS68</f>
        <v>0</v>
      </c>
      <c r="DO107" s="500">
        <f>-IS!DT68</f>
        <v>0</v>
      </c>
      <c r="DP107" s="500">
        <f>-IS!DU68</f>
        <v>0</v>
      </c>
      <c r="DQ107" s="500">
        <f>-IS!DV68</f>
        <v>0</v>
      </c>
      <c r="DR107" s="500">
        <f>-IS!DW68</f>
        <v>0</v>
      </c>
      <c r="DS107" s="500">
        <f>-IS!DX68</f>
        <v>0</v>
      </c>
      <c r="DT107" s="501">
        <f>-IS!DY68</f>
        <v>0</v>
      </c>
      <c r="DU107" s="450"/>
      <c r="DV107" s="601">
        <f>SUM(E107:P107)</f>
        <v>0</v>
      </c>
      <c r="DW107" s="596">
        <f>-SUM(IS!$V$68:$AG$68)</f>
        <v>0</v>
      </c>
      <c r="DX107" s="596">
        <f>-SUM(IS!$AH$68:$AS$68)</f>
        <v>0</v>
      </c>
      <c r="DY107" s="596">
        <f>-SUM(IS!$AT$68:$BE$68)</f>
        <v>0</v>
      </c>
      <c r="DZ107" s="596">
        <f>-SUM(IS!$BF$68:$BQ$68)</f>
        <v>0</v>
      </c>
      <c r="EA107" s="596">
        <f>-SUM(IS!$BR$68:$CC$68)</f>
        <v>0</v>
      </c>
      <c r="EB107" s="596">
        <f>-SUM(IS!$CD$68:$CO$68)</f>
        <v>0</v>
      </c>
      <c r="EC107" s="596">
        <f>-SUM(IS!$CP$68:$DA$68)</f>
        <v>0</v>
      </c>
      <c r="ED107" s="596">
        <f>-SUM(IS!$DB$68:$DM$68)</f>
        <v>0</v>
      </c>
      <c r="EE107" s="596">
        <f>-SUM(IS!$DN$68:$DY$68)</f>
        <v>0</v>
      </c>
      <c r="EF107" s="454" t="s">
        <v>422</v>
      </c>
      <c r="EG107" s="454"/>
      <c r="EH107" s="454"/>
      <c r="EI107" s="454"/>
      <c r="EJ107" s="454"/>
      <c r="EK107" s="454"/>
      <c r="EL107" s="454"/>
      <c r="EM107" s="454"/>
      <c r="EN107" s="454"/>
      <c r="EO107" s="454"/>
      <c r="EP107" s="454"/>
      <c r="EQ107" s="454"/>
      <c r="ER107" s="454"/>
      <c r="ES107" s="454"/>
      <c r="ET107" s="454"/>
      <c r="EU107" s="581"/>
      <c r="EV107" s="581"/>
      <c r="EW107" s="581"/>
      <c r="EX107" s="581"/>
      <c r="EY107" s="581"/>
      <c r="EZ107" s="581"/>
      <c r="FA107" s="581"/>
      <c r="FB107" s="581"/>
      <c r="FC107" s="581"/>
      <c r="FD107" s="581"/>
      <c r="FE107" s="581"/>
    </row>
    <row r="108" spans="1:161">
      <c r="A108" s="450"/>
      <c r="B108" s="490"/>
      <c r="C108" s="486"/>
      <c r="D108" s="486"/>
      <c r="E108" s="612"/>
      <c r="F108" s="612"/>
      <c r="G108" s="612"/>
      <c r="H108" s="612"/>
      <c r="I108" s="612"/>
      <c r="J108" s="612"/>
      <c r="K108" s="612"/>
      <c r="L108" s="612"/>
      <c r="M108" s="612"/>
      <c r="N108" s="612"/>
      <c r="O108" s="612"/>
      <c r="P108" s="613"/>
      <c r="Q108" s="1057"/>
      <c r="R108" s="1057"/>
      <c r="S108" s="1057"/>
      <c r="T108" s="1057"/>
      <c r="U108" s="1057"/>
      <c r="V108" s="1057"/>
      <c r="W108" s="1057"/>
      <c r="X108" s="1057"/>
      <c r="Y108" s="1057"/>
      <c r="Z108" s="1057"/>
      <c r="AA108" s="1057"/>
      <c r="AB108" s="1058"/>
      <c r="AC108" s="612"/>
      <c r="AD108" s="612"/>
      <c r="AE108" s="612"/>
      <c r="AF108" s="612"/>
      <c r="AG108" s="612"/>
      <c r="AH108" s="612"/>
      <c r="AI108" s="612"/>
      <c r="AJ108" s="612"/>
      <c r="AK108" s="612"/>
      <c r="AL108" s="612"/>
      <c r="AM108" s="612"/>
      <c r="AN108" s="613"/>
      <c r="AO108" s="1116"/>
      <c r="AP108" s="1116"/>
      <c r="AQ108" s="1116"/>
      <c r="AR108" s="1116"/>
      <c r="AS108" s="1116"/>
      <c r="AT108" s="1116"/>
      <c r="AU108" s="1116"/>
      <c r="AV108" s="1116"/>
      <c r="AW108" s="1116"/>
      <c r="AX108" s="1116"/>
      <c r="AY108" s="1116"/>
      <c r="AZ108" s="1117"/>
      <c r="BA108" s="612"/>
      <c r="BB108" s="612"/>
      <c r="BC108" s="612"/>
      <c r="BD108" s="612"/>
      <c r="BE108" s="612"/>
      <c r="BF108" s="612"/>
      <c r="BG108" s="612"/>
      <c r="BH108" s="612"/>
      <c r="BI108" s="612"/>
      <c r="BJ108" s="612"/>
      <c r="BK108" s="612"/>
      <c r="BL108" s="613"/>
      <c r="BM108" s="612"/>
      <c r="BN108" s="612"/>
      <c r="BO108" s="612"/>
      <c r="BP108" s="612"/>
      <c r="BQ108" s="612"/>
      <c r="BR108" s="612"/>
      <c r="BS108" s="612"/>
      <c r="BT108" s="612"/>
      <c r="BU108" s="612"/>
      <c r="BV108" s="612"/>
      <c r="BW108" s="612"/>
      <c r="BX108" s="613"/>
      <c r="BY108" s="612"/>
      <c r="BZ108" s="612"/>
      <c r="CA108" s="612"/>
      <c r="CB108" s="612"/>
      <c r="CC108" s="612"/>
      <c r="CD108" s="612"/>
      <c r="CE108" s="612"/>
      <c r="CF108" s="612"/>
      <c r="CG108" s="612"/>
      <c r="CH108" s="612"/>
      <c r="CI108" s="612"/>
      <c r="CJ108" s="613"/>
      <c r="CK108" s="612"/>
      <c r="CL108" s="612"/>
      <c r="CM108" s="612"/>
      <c r="CN108" s="612"/>
      <c r="CO108" s="612"/>
      <c r="CP108" s="612"/>
      <c r="CQ108" s="612"/>
      <c r="CR108" s="612"/>
      <c r="CS108" s="612"/>
      <c r="CT108" s="612"/>
      <c r="CU108" s="612"/>
      <c r="CV108" s="613"/>
      <c r="CW108" s="612"/>
      <c r="CX108" s="612"/>
      <c r="CY108" s="612"/>
      <c r="CZ108" s="612"/>
      <c r="DA108" s="612"/>
      <c r="DB108" s="612"/>
      <c r="DC108" s="612"/>
      <c r="DD108" s="612"/>
      <c r="DE108" s="612"/>
      <c r="DF108" s="612"/>
      <c r="DG108" s="612"/>
      <c r="DH108" s="613"/>
      <c r="DI108" s="612"/>
      <c r="DJ108" s="612"/>
      <c r="DK108" s="612"/>
      <c r="DL108" s="612"/>
      <c r="DM108" s="612"/>
      <c r="DN108" s="612"/>
      <c r="DO108" s="612"/>
      <c r="DP108" s="612"/>
      <c r="DQ108" s="612"/>
      <c r="DR108" s="612"/>
      <c r="DS108" s="612"/>
      <c r="DT108" s="613"/>
      <c r="DU108" s="450"/>
      <c r="DV108" s="539"/>
      <c r="DW108" s="540"/>
      <c r="DX108" s="540"/>
      <c r="DY108" s="540"/>
      <c r="DZ108" s="540"/>
      <c r="EA108" s="540"/>
      <c r="EB108" s="540"/>
      <c r="EC108" s="540"/>
      <c r="ED108" s="540"/>
      <c r="EE108" s="541"/>
      <c r="EF108" s="454"/>
      <c r="EG108" s="454"/>
      <c r="EH108" s="454"/>
      <c r="EI108" s="454"/>
      <c r="EJ108" s="454"/>
      <c r="EK108" s="454"/>
      <c r="EL108" s="454"/>
      <c r="EM108" s="454"/>
      <c r="EN108" s="454"/>
      <c r="EO108" s="454"/>
      <c r="EP108" s="454"/>
      <c r="EQ108" s="454"/>
      <c r="ER108" s="454"/>
      <c r="ES108" s="454"/>
      <c r="ET108" s="454"/>
      <c r="EU108" s="581"/>
      <c r="EV108" s="581"/>
      <c r="EW108" s="581"/>
      <c r="EX108" s="581"/>
      <c r="EY108" s="581"/>
      <c r="EZ108" s="581"/>
      <c r="FA108" s="581"/>
      <c r="FB108" s="581"/>
      <c r="FC108" s="581"/>
      <c r="FD108" s="581"/>
      <c r="FE108" s="581"/>
    </row>
    <row r="109" spans="1:161">
      <c r="A109" s="450"/>
      <c r="B109" s="490">
        <f>B107</f>
        <v>0</v>
      </c>
      <c r="C109" s="598" t="s">
        <v>423</v>
      </c>
      <c r="D109" s="486"/>
      <c r="E109" s="614">
        <f>E107</f>
        <v>0</v>
      </c>
      <c r="F109" s="614">
        <f t="shared" ref="F109:P109" si="921">F107</f>
        <v>0</v>
      </c>
      <c r="G109" s="614">
        <f t="shared" si="921"/>
        <v>0</v>
      </c>
      <c r="H109" s="614">
        <f t="shared" si="921"/>
        <v>0</v>
      </c>
      <c r="I109" s="614">
        <f t="shared" si="921"/>
        <v>0</v>
      </c>
      <c r="J109" s="614">
        <f t="shared" si="921"/>
        <v>0</v>
      </c>
      <c r="K109" s="614">
        <f t="shared" si="921"/>
        <v>0</v>
      </c>
      <c r="L109" s="614">
        <f t="shared" si="921"/>
        <v>0</v>
      </c>
      <c r="M109" s="614">
        <f t="shared" si="921"/>
        <v>0</v>
      </c>
      <c r="N109" s="614">
        <f t="shared" si="921"/>
        <v>0</v>
      </c>
      <c r="O109" s="614">
        <f t="shared" si="921"/>
        <v>0</v>
      </c>
      <c r="P109" s="615">
        <f t="shared" si="921"/>
        <v>0</v>
      </c>
      <c r="Q109" s="1059">
        <f>Q107</f>
        <v>0</v>
      </c>
      <c r="R109" s="1059">
        <f t="shared" ref="R109:AB109" si="922">R107</f>
        <v>0</v>
      </c>
      <c r="S109" s="1059">
        <f t="shared" si="922"/>
        <v>0</v>
      </c>
      <c r="T109" s="1059">
        <f t="shared" si="922"/>
        <v>0</v>
      </c>
      <c r="U109" s="1059">
        <f t="shared" si="922"/>
        <v>0</v>
      </c>
      <c r="V109" s="1059">
        <f t="shared" si="922"/>
        <v>0</v>
      </c>
      <c r="W109" s="1059">
        <f t="shared" si="922"/>
        <v>0</v>
      </c>
      <c r="X109" s="1059">
        <f t="shared" si="922"/>
        <v>0</v>
      </c>
      <c r="Y109" s="1059">
        <f t="shared" si="922"/>
        <v>0</v>
      </c>
      <c r="Z109" s="1059">
        <f t="shared" si="922"/>
        <v>0</v>
      </c>
      <c r="AA109" s="1059">
        <f t="shared" si="922"/>
        <v>0</v>
      </c>
      <c r="AB109" s="1060">
        <f t="shared" si="922"/>
        <v>0</v>
      </c>
      <c r="AC109" s="614">
        <f>AC107</f>
        <v>0</v>
      </c>
      <c r="AD109" s="614">
        <f t="shared" ref="AD109:AN109" si="923">AD107</f>
        <v>0</v>
      </c>
      <c r="AE109" s="614">
        <f t="shared" si="923"/>
        <v>0</v>
      </c>
      <c r="AF109" s="614">
        <f t="shared" si="923"/>
        <v>0</v>
      </c>
      <c r="AG109" s="614">
        <f t="shared" si="923"/>
        <v>0</v>
      </c>
      <c r="AH109" s="614">
        <f t="shared" si="923"/>
        <v>0</v>
      </c>
      <c r="AI109" s="614">
        <f t="shared" si="923"/>
        <v>0</v>
      </c>
      <c r="AJ109" s="614">
        <f t="shared" si="923"/>
        <v>0</v>
      </c>
      <c r="AK109" s="614">
        <f t="shared" si="923"/>
        <v>0</v>
      </c>
      <c r="AL109" s="614">
        <f t="shared" si="923"/>
        <v>0</v>
      </c>
      <c r="AM109" s="614">
        <f t="shared" si="923"/>
        <v>0</v>
      </c>
      <c r="AN109" s="615">
        <f t="shared" si="923"/>
        <v>0</v>
      </c>
      <c r="AO109" s="1118">
        <f>AO107</f>
        <v>0</v>
      </c>
      <c r="AP109" s="1118">
        <f t="shared" ref="AP109:AZ109" si="924">AP107</f>
        <v>0</v>
      </c>
      <c r="AQ109" s="1118">
        <f t="shared" si="924"/>
        <v>0</v>
      </c>
      <c r="AR109" s="1118">
        <f t="shared" si="924"/>
        <v>0</v>
      </c>
      <c r="AS109" s="1118">
        <f t="shared" si="924"/>
        <v>0</v>
      </c>
      <c r="AT109" s="1118">
        <f t="shared" si="924"/>
        <v>0</v>
      </c>
      <c r="AU109" s="1118">
        <f t="shared" si="924"/>
        <v>0</v>
      </c>
      <c r="AV109" s="1118">
        <f t="shared" si="924"/>
        <v>0</v>
      </c>
      <c r="AW109" s="1118">
        <f t="shared" si="924"/>
        <v>0</v>
      </c>
      <c r="AX109" s="1118">
        <f t="shared" si="924"/>
        <v>0</v>
      </c>
      <c r="AY109" s="1118">
        <f t="shared" si="924"/>
        <v>0</v>
      </c>
      <c r="AZ109" s="1119">
        <f t="shared" si="924"/>
        <v>0</v>
      </c>
      <c r="BA109" s="614">
        <f>BA107</f>
        <v>0</v>
      </c>
      <c r="BB109" s="614">
        <f t="shared" ref="BB109:BL109" si="925">BB107</f>
        <v>0</v>
      </c>
      <c r="BC109" s="614">
        <f t="shared" si="925"/>
        <v>0</v>
      </c>
      <c r="BD109" s="614">
        <f t="shared" si="925"/>
        <v>0</v>
      </c>
      <c r="BE109" s="614">
        <f t="shared" si="925"/>
        <v>0</v>
      </c>
      <c r="BF109" s="614">
        <f t="shared" si="925"/>
        <v>0</v>
      </c>
      <c r="BG109" s="614">
        <f t="shared" si="925"/>
        <v>0</v>
      </c>
      <c r="BH109" s="614">
        <f t="shared" si="925"/>
        <v>0</v>
      </c>
      <c r="BI109" s="614">
        <f t="shared" si="925"/>
        <v>0</v>
      </c>
      <c r="BJ109" s="614">
        <f t="shared" si="925"/>
        <v>0</v>
      </c>
      <c r="BK109" s="614">
        <f t="shared" si="925"/>
        <v>0</v>
      </c>
      <c r="BL109" s="615">
        <f t="shared" si="925"/>
        <v>0</v>
      </c>
      <c r="BM109" s="614">
        <f>BM107</f>
        <v>0</v>
      </c>
      <c r="BN109" s="614">
        <f t="shared" ref="BN109:BX109" si="926">BN107</f>
        <v>0</v>
      </c>
      <c r="BO109" s="614">
        <f t="shared" si="926"/>
        <v>0</v>
      </c>
      <c r="BP109" s="614">
        <f t="shared" si="926"/>
        <v>0</v>
      </c>
      <c r="BQ109" s="614">
        <f t="shared" si="926"/>
        <v>0</v>
      </c>
      <c r="BR109" s="614">
        <f t="shared" si="926"/>
        <v>0</v>
      </c>
      <c r="BS109" s="614">
        <f t="shared" si="926"/>
        <v>0</v>
      </c>
      <c r="BT109" s="614">
        <f t="shared" si="926"/>
        <v>0</v>
      </c>
      <c r="BU109" s="614">
        <f t="shared" si="926"/>
        <v>0</v>
      </c>
      <c r="BV109" s="614">
        <f t="shared" si="926"/>
        <v>0</v>
      </c>
      <c r="BW109" s="614">
        <f t="shared" si="926"/>
        <v>0</v>
      </c>
      <c r="BX109" s="615">
        <f t="shared" si="926"/>
        <v>0</v>
      </c>
      <c r="BY109" s="614">
        <f>BY107</f>
        <v>0</v>
      </c>
      <c r="BZ109" s="614">
        <f t="shared" ref="BZ109:CJ109" si="927">BZ107</f>
        <v>0</v>
      </c>
      <c r="CA109" s="614">
        <f t="shared" si="927"/>
        <v>0</v>
      </c>
      <c r="CB109" s="614">
        <f t="shared" si="927"/>
        <v>0</v>
      </c>
      <c r="CC109" s="614">
        <f t="shared" si="927"/>
        <v>0</v>
      </c>
      <c r="CD109" s="614">
        <f t="shared" si="927"/>
        <v>0</v>
      </c>
      <c r="CE109" s="614">
        <f t="shared" si="927"/>
        <v>0</v>
      </c>
      <c r="CF109" s="614">
        <f t="shared" si="927"/>
        <v>0</v>
      </c>
      <c r="CG109" s="614">
        <f t="shared" si="927"/>
        <v>0</v>
      </c>
      <c r="CH109" s="614">
        <f t="shared" si="927"/>
        <v>0</v>
      </c>
      <c r="CI109" s="614">
        <f t="shared" si="927"/>
        <v>0</v>
      </c>
      <c r="CJ109" s="615">
        <f t="shared" si="927"/>
        <v>0</v>
      </c>
      <c r="CK109" s="614">
        <f>CK107</f>
        <v>0</v>
      </c>
      <c r="CL109" s="614">
        <f t="shared" ref="CL109:CV109" si="928">CL107</f>
        <v>0</v>
      </c>
      <c r="CM109" s="614">
        <f t="shared" si="928"/>
        <v>0</v>
      </c>
      <c r="CN109" s="614">
        <f t="shared" si="928"/>
        <v>0</v>
      </c>
      <c r="CO109" s="614">
        <f t="shared" si="928"/>
        <v>0</v>
      </c>
      <c r="CP109" s="614">
        <f t="shared" si="928"/>
        <v>0</v>
      </c>
      <c r="CQ109" s="614">
        <f t="shared" si="928"/>
        <v>0</v>
      </c>
      <c r="CR109" s="614">
        <f t="shared" si="928"/>
        <v>0</v>
      </c>
      <c r="CS109" s="614">
        <f t="shared" si="928"/>
        <v>0</v>
      </c>
      <c r="CT109" s="614">
        <f t="shared" si="928"/>
        <v>0</v>
      </c>
      <c r="CU109" s="614">
        <f t="shared" si="928"/>
        <v>0</v>
      </c>
      <c r="CV109" s="615">
        <f t="shared" si="928"/>
        <v>0</v>
      </c>
      <c r="CW109" s="614">
        <f>CW107</f>
        <v>0</v>
      </c>
      <c r="CX109" s="614">
        <f t="shared" ref="CX109:DH109" si="929">CX107</f>
        <v>0</v>
      </c>
      <c r="CY109" s="614">
        <f t="shared" si="929"/>
        <v>0</v>
      </c>
      <c r="CZ109" s="614">
        <f t="shared" si="929"/>
        <v>0</v>
      </c>
      <c r="DA109" s="614">
        <f t="shared" si="929"/>
        <v>0</v>
      </c>
      <c r="DB109" s="614">
        <f t="shared" si="929"/>
        <v>0</v>
      </c>
      <c r="DC109" s="614">
        <f t="shared" si="929"/>
        <v>0</v>
      </c>
      <c r="DD109" s="614">
        <f t="shared" si="929"/>
        <v>0</v>
      </c>
      <c r="DE109" s="614">
        <f t="shared" si="929"/>
        <v>0</v>
      </c>
      <c r="DF109" s="614">
        <f t="shared" si="929"/>
        <v>0</v>
      </c>
      <c r="DG109" s="614">
        <f t="shared" si="929"/>
        <v>0</v>
      </c>
      <c r="DH109" s="615">
        <f t="shared" si="929"/>
        <v>0</v>
      </c>
      <c r="DI109" s="614">
        <f>DI107</f>
        <v>0</v>
      </c>
      <c r="DJ109" s="614">
        <f t="shared" ref="DJ109:DT109" si="930">DJ107</f>
        <v>0</v>
      </c>
      <c r="DK109" s="614">
        <f t="shared" si="930"/>
        <v>0</v>
      </c>
      <c r="DL109" s="614">
        <f t="shared" si="930"/>
        <v>0</v>
      </c>
      <c r="DM109" s="614">
        <f t="shared" si="930"/>
        <v>0</v>
      </c>
      <c r="DN109" s="614">
        <f t="shared" si="930"/>
        <v>0</v>
      </c>
      <c r="DO109" s="614">
        <f t="shared" si="930"/>
        <v>0</v>
      </c>
      <c r="DP109" s="614">
        <f t="shared" si="930"/>
        <v>0</v>
      </c>
      <c r="DQ109" s="614">
        <f t="shared" si="930"/>
        <v>0</v>
      </c>
      <c r="DR109" s="614">
        <f t="shared" si="930"/>
        <v>0</v>
      </c>
      <c r="DS109" s="614">
        <f t="shared" si="930"/>
        <v>0</v>
      </c>
      <c r="DT109" s="615">
        <f t="shared" si="930"/>
        <v>0</v>
      </c>
      <c r="DU109" s="450"/>
      <c r="DV109" s="601">
        <f>SUM(E109:P109)</f>
        <v>0</v>
      </c>
      <c r="DW109" s="599">
        <f>DW107</f>
        <v>0</v>
      </c>
      <c r="DX109" s="599">
        <f t="shared" ref="DX109:EE109" si="931">DX107</f>
        <v>0</v>
      </c>
      <c r="DY109" s="599">
        <f t="shared" si="931"/>
        <v>0</v>
      </c>
      <c r="DZ109" s="599">
        <f t="shared" si="931"/>
        <v>0</v>
      </c>
      <c r="EA109" s="599">
        <f t="shared" si="931"/>
        <v>0</v>
      </c>
      <c r="EB109" s="599">
        <f t="shared" si="931"/>
        <v>0</v>
      </c>
      <c r="EC109" s="599">
        <f t="shared" si="931"/>
        <v>0</v>
      </c>
      <c r="ED109" s="599">
        <f t="shared" si="931"/>
        <v>0</v>
      </c>
      <c r="EE109" s="600">
        <f t="shared" si="931"/>
        <v>0</v>
      </c>
      <c r="EF109" s="454" t="s">
        <v>424</v>
      </c>
      <c r="EG109" s="454"/>
      <c r="EH109" s="454"/>
      <c r="EI109" s="454"/>
      <c r="EJ109" s="454"/>
      <c r="EK109" s="454"/>
      <c r="EL109" s="454"/>
      <c r="EM109" s="454"/>
      <c r="EN109" s="454"/>
      <c r="EO109" s="454"/>
      <c r="EP109" s="454"/>
      <c r="EQ109" s="454"/>
      <c r="ER109" s="454"/>
      <c r="ES109" s="454"/>
      <c r="ET109" s="454"/>
      <c r="EU109" s="581"/>
      <c r="EV109" s="581"/>
      <c r="EW109" s="581"/>
      <c r="EX109" s="581"/>
      <c r="EY109" s="581"/>
      <c r="EZ109" s="581"/>
      <c r="FA109" s="581"/>
      <c r="FB109" s="581"/>
      <c r="FC109" s="581"/>
      <c r="FD109" s="581"/>
      <c r="FE109" s="581"/>
    </row>
    <row r="110" spans="1:161">
      <c r="A110" s="450"/>
      <c r="B110" s="490"/>
      <c r="C110" s="486"/>
      <c r="D110" s="486"/>
      <c r="E110" s="612"/>
      <c r="F110" s="612"/>
      <c r="G110" s="612"/>
      <c r="H110" s="612"/>
      <c r="I110" s="612"/>
      <c r="J110" s="612"/>
      <c r="K110" s="612"/>
      <c r="L110" s="612"/>
      <c r="M110" s="612"/>
      <c r="N110" s="612"/>
      <c r="O110" s="612"/>
      <c r="P110" s="613"/>
      <c r="Q110" s="1057"/>
      <c r="R110" s="1057"/>
      <c r="S110" s="1057"/>
      <c r="T110" s="1057"/>
      <c r="U110" s="1057"/>
      <c r="V110" s="1057"/>
      <c r="W110" s="1057"/>
      <c r="X110" s="1057"/>
      <c r="Y110" s="1057"/>
      <c r="Z110" s="1057"/>
      <c r="AA110" s="1057"/>
      <c r="AB110" s="1058"/>
      <c r="AC110" s="612"/>
      <c r="AD110" s="612"/>
      <c r="AE110" s="612"/>
      <c r="AF110" s="612"/>
      <c r="AG110" s="612"/>
      <c r="AH110" s="612"/>
      <c r="AI110" s="612"/>
      <c r="AJ110" s="612"/>
      <c r="AK110" s="612"/>
      <c r="AL110" s="612"/>
      <c r="AM110" s="612"/>
      <c r="AN110" s="613"/>
      <c r="AO110" s="1116"/>
      <c r="AP110" s="1116"/>
      <c r="AQ110" s="1116"/>
      <c r="AR110" s="1116"/>
      <c r="AS110" s="1116"/>
      <c r="AT110" s="1116"/>
      <c r="AU110" s="1116"/>
      <c r="AV110" s="1116"/>
      <c r="AW110" s="1116"/>
      <c r="AX110" s="1116"/>
      <c r="AY110" s="1116"/>
      <c r="AZ110" s="1117"/>
      <c r="BA110" s="612"/>
      <c r="BB110" s="612"/>
      <c r="BC110" s="612"/>
      <c r="BD110" s="612"/>
      <c r="BE110" s="612"/>
      <c r="BF110" s="612"/>
      <c r="BG110" s="612"/>
      <c r="BH110" s="612"/>
      <c r="BI110" s="612"/>
      <c r="BJ110" s="612"/>
      <c r="BK110" s="612"/>
      <c r="BL110" s="613"/>
      <c r="BM110" s="612"/>
      <c r="BN110" s="612"/>
      <c r="BO110" s="612"/>
      <c r="BP110" s="612"/>
      <c r="BQ110" s="612"/>
      <c r="BR110" s="612"/>
      <c r="BS110" s="612"/>
      <c r="BT110" s="612"/>
      <c r="BU110" s="612"/>
      <c r="BV110" s="612"/>
      <c r="BW110" s="612"/>
      <c r="BX110" s="613"/>
      <c r="BY110" s="612"/>
      <c r="BZ110" s="612"/>
      <c r="CA110" s="612"/>
      <c r="CB110" s="612"/>
      <c r="CC110" s="612"/>
      <c r="CD110" s="612"/>
      <c r="CE110" s="612"/>
      <c r="CF110" s="612"/>
      <c r="CG110" s="612"/>
      <c r="CH110" s="612"/>
      <c r="CI110" s="612"/>
      <c r="CJ110" s="613"/>
      <c r="CK110" s="612"/>
      <c r="CL110" s="612"/>
      <c r="CM110" s="612"/>
      <c r="CN110" s="612"/>
      <c r="CO110" s="612"/>
      <c r="CP110" s="612"/>
      <c r="CQ110" s="612"/>
      <c r="CR110" s="612"/>
      <c r="CS110" s="612"/>
      <c r="CT110" s="612"/>
      <c r="CU110" s="612"/>
      <c r="CV110" s="613"/>
      <c r="CW110" s="612"/>
      <c r="CX110" s="612"/>
      <c r="CY110" s="612"/>
      <c r="CZ110" s="612"/>
      <c r="DA110" s="612"/>
      <c r="DB110" s="612"/>
      <c r="DC110" s="612"/>
      <c r="DD110" s="612"/>
      <c r="DE110" s="612"/>
      <c r="DF110" s="612"/>
      <c r="DG110" s="612"/>
      <c r="DH110" s="613"/>
      <c r="DI110" s="612"/>
      <c r="DJ110" s="612"/>
      <c r="DK110" s="612"/>
      <c r="DL110" s="612"/>
      <c r="DM110" s="612"/>
      <c r="DN110" s="612"/>
      <c r="DO110" s="612"/>
      <c r="DP110" s="612"/>
      <c r="DQ110" s="612"/>
      <c r="DR110" s="612"/>
      <c r="DS110" s="612"/>
      <c r="DT110" s="613"/>
      <c r="DU110" s="450"/>
      <c r="DV110" s="539"/>
      <c r="DW110" s="540"/>
      <c r="DX110" s="540"/>
      <c r="DY110" s="540"/>
      <c r="DZ110" s="540"/>
      <c r="EA110" s="540"/>
      <c r="EB110" s="540"/>
      <c r="EC110" s="540"/>
      <c r="ED110" s="540"/>
      <c r="EE110" s="541"/>
      <c r="EF110" s="454"/>
      <c r="EG110" s="454"/>
      <c r="EH110" s="454"/>
      <c r="EI110" s="454"/>
      <c r="EJ110" s="454"/>
      <c r="EK110" s="454"/>
      <c r="EL110" s="454"/>
      <c r="EM110" s="454"/>
      <c r="EN110" s="454"/>
      <c r="EO110" s="454"/>
      <c r="EP110" s="454"/>
      <c r="EQ110" s="454"/>
      <c r="ER110" s="454"/>
      <c r="ES110" s="454"/>
      <c r="ET110" s="454"/>
      <c r="EU110" s="581"/>
      <c r="EV110" s="581"/>
      <c r="EW110" s="581"/>
      <c r="EX110" s="581"/>
      <c r="EY110" s="581"/>
      <c r="EZ110" s="581"/>
      <c r="FA110" s="581"/>
      <c r="FB110" s="581"/>
      <c r="FC110" s="581"/>
      <c r="FD110" s="581"/>
      <c r="FE110" s="581"/>
    </row>
    <row r="111" spans="1:161" ht="13.5" thickBot="1">
      <c r="A111" s="450"/>
      <c r="B111" s="949">
        <f>B109</f>
        <v>0</v>
      </c>
      <c r="C111" s="961" t="s">
        <v>430</v>
      </c>
      <c r="D111" s="950"/>
      <c r="E111" s="616">
        <f>E107-E109</f>
        <v>0</v>
      </c>
      <c r="F111" s="616">
        <f t="shared" ref="F111:P111" si="932">F107-F109</f>
        <v>0</v>
      </c>
      <c r="G111" s="616">
        <f t="shared" si="932"/>
        <v>0</v>
      </c>
      <c r="H111" s="616">
        <f t="shared" si="932"/>
        <v>0</v>
      </c>
      <c r="I111" s="616">
        <f t="shared" si="932"/>
        <v>0</v>
      </c>
      <c r="J111" s="616">
        <f t="shared" si="932"/>
        <v>0</v>
      </c>
      <c r="K111" s="616">
        <f t="shared" si="932"/>
        <v>0</v>
      </c>
      <c r="L111" s="616">
        <f t="shared" si="932"/>
        <v>0</v>
      </c>
      <c r="M111" s="616">
        <f t="shared" si="932"/>
        <v>0</v>
      </c>
      <c r="N111" s="616">
        <f t="shared" si="932"/>
        <v>0</v>
      </c>
      <c r="O111" s="616">
        <f t="shared" si="932"/>
        <v>0</v>
      </c>
      <c r="P111" s="617">
        <f t="shared" si="932"/>
        <v>0</v>
      </c>
      <c r="Q111" s="1061">
        <f>Q107-Q109</f>
        <v>0</v>
      </c>
      <c r="R111" s="1061">
        <f t="shared" ref="R111:AB111" si="933">R107-R109</f>
        <v>0</v>
      </c>
      <c r="S111" s="1061">
        <f t="shared" si="933"/>
        <v>0</v>
      </c>
      <c r="T111" s="1061">
        <f t="shared" si="933"/>
        <v>0</v>
      </c>
      <c r="U111" s="1061">
        <f t="shared" si="933"/>
        <v>0</v>
      </c>
      <c r="V111" s="1061">
        <f t="shared" si="933"/>
        <v>0</v>
      </c>
      <c r="W111" s="1061">
        <f t="shared" si="933"/>
        <v>0</v>
      </c>
      <c r="X111" s="1061">
        <f t="shared" si="933"/>
        <v>0</v>
      </c>
      <c r="Y111" s="1061">
        <f t="shared" si="933"/>
        <v>0</v>
      </c>
      <c r="Z111" s="1061">
        <f t="shared" si="933"/>
        <v>0</v>
      </c>
      <c r="AA111" s="1061">
        <f t="shared" si="933"/>
        <v>0</v>
      </c>
      <c r="AB111" s="1062">
        <f t="shared" si="933"/>
        <v>0</v>
      </c>
      <c r="AC111" s="616">
        <f>AC107-AC109</f>
        <v>0</v>
      </c>
      <c r="AD111" s="616">
        <f t="shared" ref="AD111:AN111" si="934">AD107-AD109</f>
        <v>0</v>
      </c>
      <c r="AE111" s="616">
        <f t="shared" si="934"/>
        <v>0</v>
      </c>
      <c r="AF111" s="616">
        <f t="shared" si="934"/>
        <v>0</v>
      </c>
      <c r="AG111" s="616">
        <f t="shared" si="934"/>
        <v>0</v>
      </c>
      <c r="AH111" s="616">
        <f t="shared" si="934"/>
        <v>0</v>
      </c>
      <c r="AI111" s="616">
        <f t="shared" si="934"/>
        <v>0</v>
      </c>
      <c r="AJ111" s="616">
        <f t="shared" si="934"/>
        <v>0</v>
      </c>
      <c r="AK111" s="616">
        <f t="shared" si="934"/>
        <v>0</v>
      </c>
      <c r="AL111" s="616">
        <f t="shared" si="934"/>
        <v>0</v>
      </c>
      <c r="AM111" s="616">
        <f t="shared" si="934"/>
        <v>0</v>
      </c>
      <c r="AN111" s="617">
        <f t="shared" si="934"/>
        <v>0</v>
      </c>
      <c r="AO111" s="1120">
        <f>AO107-AO109</f>
        <v>0</v>
      </c>
      <c r="AP111" s="1120">
        <f t="shared" ref="AP111:AZ111" si="935">AP107-AP109</f>
        <v>0</v>
      </c>
      <c r="AQ111" s="1120">
        <f t="shared" si="935"/>
        <v>0</v>
      </c>
      <c r="AR111" s="1120">
        <f t="shared" si="935"/>
        <v>0</v>
      </c>
      <c r="AS111" s="1120">
        <f t="shared" si="935"/>
        <v>0</v>
      </c>
      <c r="AT111" s="1120">
        <f t="shared" si="935"/>
        <v>0</v>
      </c>
      <c r="AU111" s="1120">
        <f t="shared" si="935"/>
        <v>0</v>
      </c>
      <c r="AV111" s="1120">
        <f t="shared" si="935"/>
        <v>0</v>
      </c>
      <c r="AW111" s="1120">
        <f t="shared" si="935"/>
        <v>0</v>
      </c>
      <c r="AX111" s="1120">
        <f t="shared" si="935"/>
        <v>0</v>
      </c>
      <c r="AY111" s="1120">
        <f t="shared" si="935"/>
        <v>0</v>
      </c>
      <c r="AZ111" s="1121">
        <f t="shared" si="935"/>
        <v>0</v>
      </c>
      <c r="BA111" s="616">
        <f>BA107-BA109</f>
        <v>0</v>
      </c>
      <c r="BB111" s="616">
        <f t="shared" ref="BB111:BL111" si="936">BB107-BB109</f>
        <v>0</v>
      </c>
      <c r="BC111" s="616">
        <f t="shared" si="936"/>
        <v>0</v>
      </c>
      <c r="BD111" s="616">
        <f t="shared" si="936"/>
        <v>0</v>
      </c>
      <c r="BE111" s="616">
        <f t="shared" si="936"/>
        <v>0</v>
      </c>
      <c r="BF111" s="616">
        <f t="shared" si="936"/>
        <v>0</v>
      </c>
      <c r="BG111" s="616">
        <f t="shared" si="936"/>
        <v>0</v>
      </c>
      <c r="BH111" s="616">
        <f t="shared" si="936"/>
        <v>0</v>
      </c>
      <c r="BI111" s="616">
        <f t="shared" si="936"/>
        <v>0</v>
      </c>
      <c r="BJ111" s="616">
        <f t="shared" si="936"/>
        <v>0</v>
      </c>
      <c r="BK111" s="616">
        <f t="shared" si="936"/>
        <v>0</v>
      </c>
      <c r="BL111" s="617">
        <f t="shared" si="936"/>
        <v>0</v>
      </c>
      <c r="BM111" s="616">
        <f>BM107-BM109</f>
        <v>0</v>
      </c>
      <c r="BN111" s="616">
        <f t="shared" ref="BN111:BX111" si="937">BN107-BN109</f>
        <v>0</v>
      </c>
      <c r="BO111" s="616">
        <f t="shared" si="937"/>
        <v>0</v>
      </c>
      <c r="BP111" s="616">
        <f t="shared" si="937"/>
        <v>0</v>
      </c>
      <c r="BQ111" s="616">
        <f t="shared" si="937"/>
        <v>0</v>
      </c>
      <c r="BR111" s="616">
        <f t="shared" si="937"/>
        <v>0</v>
      </c>
      <c r="BS111" s="616">
        <f t="shared" si="937"/>
        <v>0</v>
      </c>
      <c r="BT111" s="616">
        <f t="shared" si="937"/>
        <v>0</v>
      </c>
      <c r="BU111" s="616">
        <f t="shared" si="937"/>
        <v>0</v>
      </c>
      <c r="BV111" s="616">
        <f t="shared" si="937"/>
        <v>0</v>
      </c>
      <c r="BW111" s="616">
        <f t="shared" si="937"/>
        <v>0</v>
      </c>
      <c r="BX111" s="617">
        <f t="shared" si="937"/>
        <v>0</v>
      </c>
      <c r="BY111" s="616">
        <f>BY107-BY109</f>
        <v>0</v>
      </c>
      <c r="BZ111" s="616">
        <f t="shared" ref="BZ111:CJ111" si="938">BZ107-BZ109</f>
        <v>0</v>
      </c>
      <c r="CA111" s="616">
        <f t="shared" si="938"/>
        <v>0</v>
      </c>
      <c r="CB111" s="616">
        <f t="shared" si="938"/>
        <v>0</v>
      </c>
      <c r="CC111" s="616">
        <f t="shared" si="938"/>
        <v>0</v>
      </c>
      <c r="CD111" s="616">
        <f t="shared" si="938"/>
        <v>0</v>
      </c>
      <c r="CE111" s="616">
        <f t="shared" si="938"/>
        <v>0</v>
      </c>
      <c r="CF111" s="616">
        <f t="shared" si="938"/>
        <v>0</v>
      </c>
      <c r="CG111" s="616">
        <f t="shared" si="938"/>
        <v>0</v>
      </c>
      <c r="CH111" s="616">
        <f t="shared" si="938"/>
        <v>0</v>
      </c>
      <c r="CI111" s="616">
        <f t="shared" si="938"/>
        <v>0</v>
      </c>
      <c r="CJ111" s="617">
        <f t="shared" si="938"/>
        <v>0</v>
      </c>
      <c r="CK111" s="616">
        <f>CK107-CK109</f>
        <v>0</v>
      </c>
      <c r="CL111" s="616">
        <f t="shared" ref="CL111:CV111" si="939">CL107-CL109</f>
        <v>0</v>
      </c>
      <c r="CM111" s="616">
        <f t="shared" si="939"/>
        <v>0</v>
      </c>
      <c r="CN111" s="616">
        <f t="shared" si="939"/>
        <v>0</v>
      </c>
      <c r="CO111" s="616">
        <f t="shared" si="939"/>
        <v>0</v>
      </c>
      <c r="CP111" s="616">
        <f t="shared" si="939"/>
        <v>0</v>
      </c>
      <c r="CQ111" s="616">
        <f t="shared" si="939"/>
        <v>0</v>
      </c>
      <c r="CR111" s="616">
        <f t="shared" si="939"/>
        <v>0</v>
      </c>
      <c r="CS111" s="616">
        <f t="shared" si="939"/>
        <v>0</v>
      </c>
      <c r="CT111" s="616">
        <f t="shared" si="939"/>
        <v>0</v>
      </c>
      <c r="CU111" s="616">
        <f t="shared" si="939"/>
        <v>0</v>
      </c>
      <c r="CV111" s="617">
        <f t="shared" si="939"/>
        <v>0</v>
      </c>
      <c r="CW111" s="616">
        <f>CW107-CW109</f>
        <v>0</v>
      </c>
      <c r="CX111" s="616">
        <f t="shared" ref="CX111:DH111" si="940">CX107-CX109</f>
        <v>0</v>
      </c>
      <c r="CY111" s="616">
        <f t="shared" si="940"/>
        <v>0</v>
      </c>
      <c r="CZ111" s="616">
        <f t="shared" si="940"/>
        <v>0</v>
      </c>
      <c r="DA111" s="616">
        <f t="shared" si="940"/>
        <v>0</v>
      </c>
      <c r="DB111" s="616">
        <f t="shared" si="940"/>
        <v>0</v>
      </c>
      <c r="DC111" s="616">
        <f t="shared" si="940"/>
        <v>0</v>
      </c>
      <c r="DD111" s="616">
        <f t="shared" si="940"/>
        <v>0</v>
      </c>
      <c r="DE111" s="616">
        <f t="shared" si="940"/>
        <v>0</v>
      </c>
      <c r="DF111" s="616">
        <f t="shared" si="940"/>
        <v>0</v>
      </c>
      <c r="DG111" s="616">
        <f t="shared" si="940"/>
        <v>0</v>
      </c>
      <c r="DH111" s="617">
        <f t="shared" si="940"/>
        <v>0</v>
      </c>
      <c r="DI111" s="616">
        <f>DI107-DI109</f>
        <v>0</v>
      </c>
      <c r="DJ111" s="616">
        <f t="shared" ref="DJ111:DT111" si="941">DJ107-DJ109</f>
        <v>0</v>
      </c>
      <c r="DK111" s="616">
        <f t="shared" si="941"/>
        <v>0</v>
      </c>
      <c r="DL111" s="616">
        <f t="shared" si="941"/>
        <v>0</v>
      </c>
      <c r="DM111" s="616">
        <f t="shared" si="941"/>
        <v>0</v>
      </c>
      <c r="DN111" s="616">
        <f t="shared" si="941"/>
        <v>0</v>
      </c>
      <c r="DO111" s="616">
        <f t="shared" si="941"/>
        <v>0</v>
      </c>
      <c r="DP111" s="616">
        <f t="shared" si="941"/>
        <v>0</v>
      </c>
      <c r="DQ111" s="616">
        <f t="shared" si="941"/>
        <v>0</v>
      </c>
      <c r="DR111" s="616">
        <f t="shared" si="941"/>
        <v>0</v>
      </c>
      <c r="DS111" s="616">
        <f t="shared" si="941"/>
        <v>0</v>
      </c>
      <c r="DT111" s="617">
        <f t="shared" si="941"/>
        <v>0</v>
      </c>
      <c r="DU111" s="450"/>
      <c r="DV111" s="605">
        <f>DV107-DV109</f>
        <v>0</v>
      </c>
      <c r="DW111" s="606">
        <f>DV111+DW107-DW109</f>
        <v>0</v>
      </c>
      <c r="DX111" s="606">
        <f t="shared" ref="DX111:EE111" si="942">DW111+DX107-DX109</f>
        <v>0</v>
      </c>
      <c r="DY111" s="606">
        <f t="shared" si="942"/>
        <v>0</v>
      </c>
      <c r="DZ111" s="606">
        <f t="shared" si="942"/>
        <v>0</v>
      </c>
      <c r="EA111" s="606">
        <f t="shared" si="942"/>
        <v>0</v>
      </c>
      <c r="EB111" s="606">
        <f t="shared" si="942"/>
        <v>0</v>
      </c>
      <c r="EC111" s="606">
        <f t="shared" si="942"/>
        <v>0</v>
      </c>
      <c r="ED111" s="606">
        <f t="shared" si="942"/>
        <v>0</v>
      </c>
      <c r="EE111" s="607">
        <f t="shared" si="942"/>
        <v>0</v>
      </c>
      <c r="EF111" s="454" t="s">
        <v>428</v>
      </c>
      <c r="EG111" s="454"/>
      <c r="EH111" s="454"/>
      <c r="EI111" s="454"/>
      <c r="EJ111" s="454"/>
      <c r="EK111" s="454"/>
      <c r="EL111" s="454"/>
      <c r="EM111" s="454"/>
      <c r="EN111" s="454"/>
      <c r="EO111" s="454"/>
      <c r="EP111" s="454"/>
      <c r="EQ111" s="454"/>
      <c r="ER111" s="454"/>
      <c r="ES111" s="454"/>
      <c r="ET111" s="454"/>
      <c r="EU111" s="581"/>
      <c r="EV111" s="581"/>
      <c r="EW111" s="581"/>
      <c r="EX111" s="581"/>
      <c r="EY111" s="581"/>
      <c r="EZ111" s="581"/>
      <c r="FA111" s="581"/>
      <c r="FB111" s="581"/>
      <c r="FC111" s="581"/>
      <c r="FD111" s="581"/>
      <c r="FE111" s="581"/>
    </row>
    <row r="112" spans="1:161" ht="13.5" thickBot="1">
      <c r="A112" s="450"/>
      <c r="B112" s="451"/>
      <c r="C112" s="450"/>
      <c r="D112" s="450"/>
      <c r="E112" s="450"/>
      <c r="F112" s="464"/>
      <c r="G112" s="450"/>
      <c r="H112" s="450"/>
      <c r="I112" s="450"/>
      <c r="J112" s="450"/>
      <c r="K112" s="450"/>
      <c r="L112" s="450"/>
      <c r="M112" s="450"/>
      <c r="N112" s="450"/>
      <c r="O112" s="450"/>
      <c r="P112" s="450"/>
      <c r="Q112" s="1063"/>
      <c r="R112" s="1064"/>
      <c r="S112" s="1063"/>
      <c r="T112" s="1063"/>
      <c r="U112" s="1063"/>
      <c r="V112" s="1063"/>
      <c r="W112" s="1063"/>
      <c r="X112" s="1063"/>
      <c r="Y112" s="1063"/>
      <c r="Z112" s="1063"/>
      <c r="AA112" s="1063"/>
      <c r="AB112" s="1063"/>
      <c r="AC112" s="450"/>
      <c r="AD112" s="464"/>
      <c r="AE112" s="450"/>
      <c r="AF112" s="450"/>
      <c r="AG112" s="450"/>
      <c r="AH112" s="450"/>
      <c r="AI112" s="450"/>
      <c r="AJ112" s="450"/>
      <c r="AK112" s="450"/>
      <c r="AL112" s="450"/>
      <c r="AM112" s="450"/>
      <c r="AN112" s="450"/>
      <c r="AO112" s="1106"/>
      <c r="AP112" s="1107"/>
      <c r="AQ112" s="1106"/>
      <c r="AR112" s="1106"/>
      <c r="AS112" s="1106"/>
      <c r="AT112" s="1106"/>
      <c r="AU112" s="1106"/>
      <c r="AV112" s="1106"/>
      <c r="AW112" s="1106"/>
      <c r="AX112" s="1106"/>
      <c r="AY112" s="1106"/>
      <c r="AZ112" s="1106"/>
      <c r="BA112" s="450"/>
      <c r="BB112" s="464"/>
      <c r="BC112" s="450"/>
      <c r="BD112" s="450"/>
      <c r="BE112" s="450"/>
      <c r="BF112" s="450"/>
      <c r="BG112" s="450"/>
      <c r="BH112" s="450"/>
      <c r="BI112" s="450"/>
      <c r="BJ112" s="450"/>
      <c r="BK112" s="450"/>
      <c r="BL112" s="450"/>
      <c r="BM112" s="450"/>
      <c r="BN112" s="464"/>
      <c r="BO112" s="450"/>
      <c r="BP112" s="450"/>
      <c r="BQ112" s="450"/>
      <c r="BR112" s="450"/>
      <c r="BS112" s="450"/>
      <c r="BT112" s="450"/>
      <c r="BU112" s="450"/>
      <c r="BV112" s="450"/>
      <c r="BW112" s="450"/>
      <c r="BX112" s="450"/>
      <c r="BY112" s="450"/>
      <c r="BZ112" s="464"/>
      <c r="CA112" s="450"/>
      <c r="CB112" s="450"/>
      <c r="CC112" s="450"/>
      <c r="CD112" s="450"/>
      <c r="CE112" s="450"/>
      <c r="CF112" s="450"/>
      <c r="CG112" s="450"/>
      <c r="CH112" s="450"/>
      <c r="CI112" s="450"/>
      <c r="CJ112" s="450"/>
      <c r="CK112" s="450"/>
      <c r="CL112" s="464"/>
      <c r="CM112" s="450"/>
      <c r="CN112" s="450"/>
      <c r="CO112" s="450"/>
      <c r="CP112" s="450"/>
      <c r="CQ112" s="450"/>
      <c r="CR112" s="450"/>
      <c r="CS112" s="450"/>
      <c r="CT112" s="450"/>
      <c r="CU112" s="450"/>
      <c r="CV112" s="450"/>
      <c r="CW112" s="450"/>
      <c r="CX112" s="464"/>
      <c r="CY112" s="450"/>
      <c r="CZ112" s="450"/>
      <c r="DA112" s="450"/>
      <c r="DB112" s="450"/>
      <c r="DC112" s="450"/>
      <c r="DD112" s="450"/>
      <c r="DE112" s="450"/>
      <c r="DF112" s="450"/>
      <c r="DG112" s="450"/>
      <c r="DH112" s="450"/>
      <c r="DI112" s="450"/>
      <c r="DJ112" s="464"/>
      <c r="DK112" s="450"/>
      <c r="DL112" s="450"/>
      <c r="DM112" s="450"/>
      <c r="DN112" s="450"/>
      <c r="DO112" s="450"/>
      <c r="DP112" s="450"/>
      <c r="DQ112" s="450"/>
      <c r="DR112" s="450"/>
      <c r="DS112" s="450"/>
      <c r="DT112" s="450"/>
      <c r="DU112" s="450"/>
      <c r="DV112" s="450"/>
      <c r="DW112" s="450"/>
      <c r="DX112" s="450"/>
      <c r="DY112" s="450"/>
      <c r="DZ112" s="450"/>
      <c r="EA112" s="450"/>
      <c r="EB112" s="450"/>
      <c r="EC112" s="450"/>
      <c r="ED112" s="450"/>
      <c r="EE112" s="450"/>
      <c r="EF112" s="454"/>
      <c r="EG112" s="454"/>
      <c r="EH112" s="454"/>
      <c r="EI112" s="454"/>
      <c r="EJ112" s="454"/>
      <c r="EK112" s="454"/>
      <c r="EL112" s="454"/>
      <c r="EM112" s="454"/>
      <c r="EN112" s="454"/>
      <c r="EO112" s="454"/>
      <c r="EP112" s="454"/>
      <c r="EQ112" s="454"/>
      <c r="ER112" s="454"/>
      <c r="ES112" s="454"/>
      <c r="ET112" s="454"/>
      <c r="EU112" s="581"/>
      <c r="EV112" s="581"/>
      <c r="EW112" s="581"/>
      <c r="EX112" s="581"/>
      <c r="EY112" s="581"/>
      <c r="EZ112" s="581"/>
      <c r="FA112" s="581"/>
      <c r="FB112" s="581"/>
      <c r="FC112" s="581"/>
      <c r="FD112" s="581"/>
      <c r="FE112" s="581"/>
    </row>
    <row r="113" spans="1:161" ht="13.5" thickBot="1">
      <c r="A113" s="450"/>
      <c r="B113" s="476">
        <f>IS!D69</f>
        <v>0</v>
      </c>
      <c r="C113" s="588"/>
      <c r="D113" s="477"/>
      <c r="E113" s="477"/>
      <c r="F113" s="477"/>
      <c r="G113" s="477"/>
      <c r="H113" s="477"/>
      <c r="I113" s="477"/>
      <c r="J113" s="477"/>
      <c r="K113" s="477"/>
      <c r="L113" s="477"/>
      <c r="M113" s="477"/>
      <c r="N113" s="589">
        <f>B113</f>
        <v>0</v>
      </c>
      <c r="O113" s="477"/>
      <c r="P113" s="478"/>
      <c r="Q113" s="1065"/>
      <c r="R113" s="1065"/>
      <c r="S113" s="1065"/>
      <c r="T113" s="1065"/>
      <c r="U113" s="1065"/>
      <c r="V113" s="1065"/>
      <c r="W113" s="1065"/>
      <c r="X113" s="1065"/>
      <c r="Y113" s="1065"/>
      <c r="Z113" s="1066">
        <f>N113</f>
        <v>0</v>
      </c>
      <c r="AA113" s="1065"/>
      <c r="AB113" s="1067"/>
      <c r="AC113" s="477"/>
      <c r="AD113" s="477"/>
      <c r="AE113" s="477"/>
      <c r="AF113" s="477"/>
      <c r="AG113" s="477"/>
      <c r="AH113" s="477"/>
      <c r="AI113" s="477"/>
      <c r="AJ113" s="477"/>
      <c r="AK113" s="477"/>
      <c r="AL113" s="589">
        <f>Z113</f>
        <v>0</v>
      </c>
      <c r="AM113" s="477"/>
      <c r="AN113" s="478"/>
      <c r="AO113" s="1108"/>
      <c r="AP113" s="1108"/>
      <c r="AQ113" s="1108"/>
      <c r="AR113" s="1108"/>
      <c r="AS113" s="1108"/>
      <c r="AT113" s="1108"/>
      <c r="AU113" s="1108"/>
      <c r="AV113" s="1108"/>
      <c r="AW113" s="1108"/>
      <c r="AX113" s="1109">
        <f>AL113</f>
        <v>0</v>
      </c>
      <c r="AY113" s="1108"/>
      <c r="AZ113" s="1110"/>
      <c r="BA113" s="477"/>
      <c r="BB113" s="477"/>
      <c r="BC113" s="477"/>
      <c r="BD113" s="477"/>
      <c r="BE113" s="477"/>
      <c r="BF113" s="477"/>
      <c r="BG113" s="477"/>
      <c r="BH113" s="477"/>
      <c r="BI113" s="477"/>
      <c r="BJ113" s="589">
        <f>AX113</f>
        <v>0</v>
      </c>
      <c r="BK113" s="477"/>
      <c r="BL113" s="478"/>
      <c r="BM113" s="477"/>
      <c r="BN113" s="477"/>
      <c r="BO113" s="477"/>
      <c r="BP113" s="477"/>
      <c r="BQ113" s="477"/>
      <c r="BR113" s="477"/>
      <c r="BS113" s="477"/>
      <c r="BT113" s="477"/>
      <c r="BU113" s="477"/>
      <c r="BV113" s="589">
        <f>BJ113</f>
        <v>0</v>
      </c>
      <c r="BW113" s="477"/>
      <c r="BX113" s="478"/>
      <c r="BY113" s="477"/>
      <c r="BZ113" s="477"/>
      <c r="CA113" s="477"/>
      <c r="CB113" s="477"/>
      <c r="CC113" s="477"/>
      <c r="CD113" s="477"/>
      <c r="CE113" s="477"/>
      <c r="CF113" s="477"/>
      <c r="CG113" s="477"/>
      <c r="CH113" s="589">
        <f>BV113</f>
        <v>0</v>
      </c>
      <c r="CI113" s="477"/>
      <c r="CJ113" s="478"/>
      <c r="CK113" s="477"/>
      <c r="CL113" s="477"/>
      <c r="CM113" s="477"/>
      <c r="CN113" s="477"/>
      <c r="CO113" s="477"/>
      <c r="CP113" s="477"/>
      <c r="CQ113" s="477"/>
      <c r="CR113" s="477"/>
      <c r="CS113" s="477"/>
      <c r="CT113" s="589">
        <f>CH113</f>
        <v>0</v>
      </c>
      <c r="CU113" s="477"/>
      <c r="CV113" s="478"/>
      <c r="CW113" s="477"/>
      <c r="CX113" s="477"/>
      <c r="CY113" s="477"/>
      <c r="CZ113" s="477"/>
      <c r="DA113" s="477"/>
      <c r="DB113" s="477"/>
      <c r="DC113" s="477"/>
      <c r="DD113" s="477"/>
      <c r="DE113" s="477"/>
      <c r="DF113" s="589">
        <f>CT113</f>
        <v>0</v>
      </c>
      <c r="DG113" s="477"/>
      <c r="DH113" s="478"/>
      <c r="DI113" s="477"/>
      <c r="DJ113" s="477"/>
      <c r="DK113" s="477"/>
      <c r="DL113" s="477"/>
      <c r="DM113" s="477"/>
      <c r="DN113" s="477"/>
      <c r="DO113" s="477"/>
      <c r="DP113" s="477"/>
      <c r="DQ113" s="477"/>
      <c r="DR113" s="589">
        <f>DF113</f>
        <v>0</v>
      </c>
      <c r="DS113" s="477"/>
      <c r="DT113" s="478"/>
      <c r="DU113" s="450"/>
      <c r="DV113" s="590">
        <f>B113</f>
        <v>0</v>
      </c>
      <c r="DW113" s="620"/>
      <c r="DX113" s="589"/>
      <c r="DY113" s="477"/>
      <c r="DZ113" s="477"/>
      <c r="EA113" s="477"/>
      <c r="EB113" s="477"/>
      <c r="EC113" s="477"/>
      <c r="ED113" s="477"/>
      <c r="EE113" s="478"/>
      <c r="EF113" s="454"/>
      <c r="EG113" s="454"/>
      <c r="EH113" s="454"/>
      <c r="EI113" s="454"/>
      <c r="EJ113" s="454"/>
      <c r="EK113" s="454"/>
      <c r="EL113" s="454"/>
      <c r="EM113" s="454"/>
      <c r="EN113" s="454"/>
      <c r="EO113" s="454"/>
      <c r="EP113" s="454"/>
      <c r="EQ113" s="454"/>
      <c r="ER113" s="454"/>
      <c r="ES113" s="454"/>
      <c r="ET113" s="454"/>
      <c r="EU113" s="581"/>
      <c r="EV113" s="581"/>
      <c r="EW113" s="581"/>
      <c r="EX113" s="581"/>
      <c r="EY113" s="581"/>
      <c r="EZ113" s="581"/>
      <c r="FA113" s="581"/>
      <c r="FB113" s="581"/>
      <c r="FC113" s="581"/>
      <c r="FD113" s="581"/>
      <c r="FE113" s="581"/>
    </row>
    <row r="114" spans="1:161" ht="13.5" thickBot="1">
      <c r="A114" s="450"/>
      <c r="B114" s="591"/>
      <c r="C114" s="592"/>
      <c r="D114" s="486"/>
      <c r="E114" s="486"/>
      <c r="F114" s="486"/>
      <c r="G114" s="486"/>
      <c r="H114" s="486"/>
      <c r="I114" s="486"/>
      <c r="J114" s="486"/>
      <c r="K114" s="486"/>
      <c r="L114" s="486"/>
      <c r="M114" s="486"/>
      <c r="N114" s="486"/>
      <c r="O114" s="486"/>
      <c r="P114" s="487"/>
      <c r="Q114" s="1068"/>
      <c r="R114" s="1068"/>
      <c r="S114" s="1068"/>
      <c r="T114" s="1068"/>
      <c r="U114" s="1068"/>
      <c r="V114" s="1068"/>
      <c r="W114" s="1068"/>
      <c r="X114" s="1068"/>
      <c r="Y114" s="1068"/>
      <c r="Z114" s="1068"/>
      <c r="AA114" s="1068"/>
      <c r="AB114" s="1069"/>
      <c r="AC114" s="486"/>
      <c r="AD114" s="486"/>
      <c r="AE114" s="486"/>
      <c r="AF114" s="486"/>
      <c r="AG114" s="486"/>
      <c r="AH114" s="486"/>
      <c r="AI114" s="486"/>
      <c r="AJ114" s="486"/>
      <c r="AK114" s="486"/>
      <c r="AL114" s="486"/>
      <c r="AM114" s="486"/>
      <c r="AN114" s="487"/>
      <c r="AO114" s="1111"/>
      <c r="AP114" s="1111"/>
      <c r="AQ114" s="1111"/>
      <c r="AR114" s="1111"/>
      <c r="AS114" s="1111"/>
      <c r="AT114" s="1111"/>
      <c r="AU114" s="1111"/>
      <c r="AV114" s="1111"/>
      <c r="AW114" s="1111"/>
      <c r="AX114" s="1111"/>
      <c r="AY114" s="1111"/>
      <c r="AZ114" s="1112"/>
      <c r="BA114" s="486"/>
      <c r="BB114" s="486"/>
      <c r="BC114" s="486"/>
      <c r="BD114" s="486"/>
      <c r="BE114" s="486"/>
      <c r="BF114" s="486"/>
      <c r="BG114" s="486"/>
      <c r="BH114" s="486"/>
      <c r="BI114" s="486"/>
      <c r="BJ114" s="486"/>
      <c r="BK114" s="486"/>
      <c r="BL114" s="487"/>
      <c r="BM114" s="486"/>
      <c r="BN114" s="486"/>
      <c r="BO114" s="486"/>
      <c r="BP114" s="486"/>
      <c r="BQ114" s="486"/>
      <c r="BR114" s="486"/>
      <c r="BS114" s="486"/>
      <c r="BT114" s="486"/>
      <c r="BU114" s="486"/>
      <c r="BV114" s="486"/>
      <c r="BW114" s="486"/>
      <c r="BX114" s="487"/>
      <c r="BY114" s="486"/>
      <c r="BZ114" s="486"/>
      <c r="CA114" s="486"/>
      <c r="CB114" s="486"/>
      <c r="CC114" s="486"/>
      <c r="CD114" s="486"/>
      <c r="CE114" s="486"/>
      <c r="CF114" s="486"/>
      <c r="CG114" s="486"/>
      <c r="CH114" s="486"/>
      <c r="CI114" s="486"/>
      <c r="CJ114" s="487"/>
      <c r="CK114" s="486"/>
      <c r="CL114" s="486"/>
      <c r="CM114" s="486"/>
      <c r="CN114" s="486"/>
      <c r="CO114" s="486"/>
      <c r="CP114" s="486"/>
      <c r="CQ114" s="486"/>
      <c r="CR114" s="486"/>
      <c r="CS114" s="486"/>
      <c r="CT114" s="486"/>
      <c r="CU114" s="486"/>
      <c r="CV114" s="487"/>
      <c r="CW114" s="486"/>
      <c r="CX114" s="486"/>
      <c r="CY114" s="486"/>
      <c r="CZ114" s="486"/>
      <c r="DA114" s="486"/>
      <c r="DB114" s="486"/>
      <c r="DC114" s="486"/>
      <c r="DD114" s="486"/>
      <c r="DE114" s="486"/>
      <c r="DF114" s="486"/>
      <c r="DG114" s="486"/>
      <c r="DH114" s="487"/>
      <c r="DI114" s="486"/>
      <c r="DJ114" s="486"/>
      <c r="DK114" s="486"/>
      <c r="DL114" s="486"/>
      <c r="DM114" s="486"/>
      <c r="DN114" s="486"/>
      <c r="DO114" s="486"/>
      <c r="DP114" s="486"/>
      <c r="DQ114" s="486"/>
      <c r="DR114" s="486"/>
      <c r="DS114" s="486"/>
      <c r="DT114" s="487"/>
      <c r="DU114" s="450"/>
      <c r="DV114" s="521">
        <f>DV102</f>
        <v>0</v>
      </c>
      <c r="DW114" s="522">
        <f>DV114+1</f>
        <v>1</v>
      </c>
      <c r="DX114" s="522">
        <f t="shared" ref="DX114:EE114" si="943">DW114+1</f>
        <v>2</v>
      </c>
      <c r="DY114" s="522">
        <f t="shared" si="943"/>
        <v>3</v>
      </c>
      <c r="DZ114" s="522">
        <f t="shared" si="943"/>
        <v>4</v>
      </c>
      <c r="EA114" s="522">
        <f t="shared" si="943"/>
        <v>5</v>
      </c>
      <c r="EB114" s="522">
        <f t="shared" si="943"/>
        <v>6</v>
      </c>
      <c r="EC114" s="522">
        <f t="shared" si="943"/>
        <v>7</v>
      </c>
      <c r="ED114" s="522">
        <f t="shared" si="943"/>
        <v>8</v>
      </c>
      <c r="EE114" s="523">
        <f t="shared" si="943"/>
        <v>9</v>
      </c>
      <c r="EF114" s="454"/>
      <c r="EG114" s="454"/>
      <c r="EH114" s="454"/>
      <c r="EI114" s="454"/>
      <c r="EJ114" s="454"/>
      <c r="EK114" s="454"/>
      <c r="EL114" s="454"/>
      <c r="EM114" s="454"/>
      <c r="EN114" s="454"/>
      <c r="EO114" s="454"/>
      <c r="EP114" s="454"/>
      <c r="EQ114" s="454"/>
      <c r="ER114" s="454"/>
      <c r="ES114" s="454"/>
      <c r="ET114" s="454"/>
      <c r="EU114" s="581"/>
      <c r="EV114" s="581"/>
      <c r="EW114" s="581"/>
      <c r="EX114" s="581"/>
      <c r="EY114" s="581"/>
      <c r="EZ114" s="581"/>
      <c r="FA114" s="581"/>
      <c r="FB114" s="581"/>
      <c r="FC114" s="581"/>
      <c r="FD114" s="581"/>
      <c r="FE114" s="581"/>
    </row>
    <row r="115" spans="1:161">
      <c r="A115" s="450"/>
      <c r="B115" s="593"/>
      <c r="C115" s="477"/>
      <c r="D115" s="609"/>
      <c r="E115" s="477"/>
      <c r="F115" s="477"/>
      <c r="G115" s="609"/>
      <c r="H115" s="477"/>
      <c r="I115" s="477"/>
      <c r="J115" s="609"/>
      <c r="K115" s="477"/>
      <c r="L115" s="477"/>
      <c r="M115" s="477"/>
      <c r="N115" s="477"/>
      <c r="O115" s="477"/>
      <c r="P115" s="478"/>
      <c r="Q115" s="1065"/>
      <c r="R115" s="1065"/>
      <c r="S115" s="1070"/>
      <c r="T115" s="1065"/>
      <c r="U115" s="1065"/>
      <c r="V115" s="1070"/>
      <c r="W115" s="1065"/>
      <c r="X115" s="1065"/>
      <c r="Y115" s="1065"/>
      <c r="Z115" s="1065"/>
      <c r="AA115" s="1065"/>
      <c r="AB115" s="1067"/>
      <c r="AC115" s="477"/>
      <c r="AD115" s="477"/>
      <c r="AE115" s="609"/>
      <c r="AF115" s="477"/>
      <c r="AG115" s="477"/>
      <c r="AH115" s="609"/>
      <c r="AI115" s="477"/>
      <c r="AJ115" s="477"/>
      <c r="AK115" s="477"/>
      <c r="AL115" s="477"/>
      <c r="AM115" s="477"/>
      <c r="AN115" s="478"/>
      <c r="AO115" s="1108"/>
      <c r="AP115" s="1108"/>
      <c r="AQ115" s="1113"/>
      <c r="AR115" s="1108"/>
      <c r="AS115" s="1108"/>
      <c r="AT115" s="1113"/>
      <c r="AU115" s="1108"/>
      <c r="AV115" s="1108"/>
      <c r="AW115" s="1108"/>
      <c r="AX115" s="1108"/>
      <c r="AY115" s="1108"/>
      <c r="AZ115" s="1110"/>
      <c r="BA115" s="477"/>
      <c r="BB115" s="477"/>
      <c r="BC115" s="609"/>
      <c r="BD115" s="477"/>
      <c r="BE115" s="477"/>
      <c r="BF115" s="609"/>
      <c r="BG115" s="477"/>
      <c r="BH115" s="477"/>
      <c r="BI115" s="477"/>
      <c r="BJ115" s="477"/>
      <c r="BK115" s="477"/>
      <c r="BL115" s="478"/>
      <c r="BM115" s="477"/>
      <c r="BN115" s="477"/>
      <c r="BO115" s="609"/>
      <c r="BP115" s="477"/>
      <c r="BQ115" s="477"/>
      <c r="BR115" s="609"/>
      <c r="BS115" s="477"/>
      <c r="BT115" s="477"/>
      <c r="BU115" s="477"/>
      <c r="BV115" s="477"/>
      <c r="BW115" s="477"/>
      <c r="BX115" s="478"/>
      <c r="BY115" s="477"/>
      <c r="BZ115" s="477"/>
      <c r="CA115" s="609"/>
      <c r="CB115" s="477"/>
      <c r="CC115" s="477"/>
      <c r="CD115" s="609"/>
      <c r="CE115" s="477"/>
      <c r="CF115" s="477"/>
      <c r="CG115" s="477"/>
      <c r="CH115" s="477"/>
      <c r="CI115" s="477"/>
      <c r="CJ115" s="478"/>
      <c r="CK115" s="477"/>
      <c r="CL115" s="477"/>
      <c r="CM115" s="609"/>
      <c r="CN115" s="477"/>
      <c r="CO115" s="477"/>
      <c r="CP115" s="609"/>
      <c r="CQ115" s="477"/>
      <c r="CR115" s="477"/>
      <c r="CS115" s="477"/>
      <c r="CT115" s="477"/>
      <c r="CU115" s="477"/>
      <c r="CV115" s="478"/>
      <c r="CW115" s="477"/>
      <c r="CX115" s="477"/>
      <c r="CY115" s="609"/>
      <c r="CZ115" s="477"/>
      <c r="DA115" s="477"/>
      <c r="DB115" s="609"/>
      <c r="DC115" s="477"/>
      <c r="DD115" s="477"/>
      <c r="DE115" s="477"/>
      <c r="DF115" s="477"/>
      <c r="DG115" s="477"/>
      <c r="DH115" s="478"/>
      <c r="DI115" s="477"/>
      <c r="DJ115" s="477"/>
      <c r="DK115" s="609"/>
      <c r="DL115" s="477"/>
      <c r="DM115" s="477"/>
      <c r="DN115" s="609"/>
      <c r="DO115" s="477"/>
      <c r="DP115" s="477"/>
      <c r="DQ115" s="477"/>
      <c r="DR115" s="477"/>
      <c r="DS115" s="477"/>
      <c r="DT115" s="478"/>
      <c r="DU115" s="450"/>
      <c r="DV115" s="492"/>
      <c r="DW115" s="486"/>
      <c r="DX115" s="486"/>
      <c r="DY115" s="486"/>
      <c r="DZ115" s="486"/>
      <c r="EA115" s="486"/>
      <c r="EB115" s="486"/>
      <c r="EC115" s="486"/>
      <c r="ED115" s="486"/>
      <c r="EE115" s="487"/>
      <c r="EF115" s="454"/>
      <c r="EG115" s="454"/>
      <c r="EH115" s="454"/>
      <c r="EI115" s="454"/>
      <c r="EJ115" s="454"/>
      <c r="EK115" s="454"/>
      <c r="EL115" s="454"/>
      <c r="EM115" s="454"/>
      <c r="EN115" s="454"/>
      <c r="EO115" s="454"/>
      <c r="EP115" s="454"/>
      <c r="EQ115" s="454"/>
      <c r="ER115" s="454"/>
      <c r="ES115" s="454"/>
      <c r="ET115" s="454"/>
      <c r="EU115" s="581"/>
      <c r="EV115" s="581"/>
      <c r="EW115" s="581"/>
      <c r="EX115" s="581"/>
      <c r="EY115" s="581"/>
      <c r="EZ115" s="581"/>
      <c r="FA115" s="581"/>
      <c r="FB115" s="581"/>
      <c r="FC115" s="581"/>
      <c r="FD115" s="581"/>
      <c r="FE115" s="581"/>
    </row>
    <row r="116" spans="1:161">
      <c r="A116" s="450"/>
      <c r="B116" s="493">
        <f>B113</f>
        <v>0</v>
      </c>
      <c r="C116" s="486"/>
      <c r="D116" s="621"/>
      <c r="E116" s="486"/>
      <c r="F116" s="486"/>
      <c r="G116" s="486"/>
      <c r="H116" s="486"/>
      <c r="I116" s="486"/>
      <c r="J116" s="486"/>
      <c r="K116" s="486"/>
      <c r="L116" s="486"/>
      <c r="M116" s="486"/>
      <c r="N116" s="486"/>
      <c r="O116" s="486"/>
      <c r="P116" s="487"/>
      <c r="Q116" s="1068"/>
      <c r="R116" s="1068"/>
      <c r="S116" s="1068"/>
      <c r="T116" s="1068"/>
      <c r="U116" s="1068"/>
      <c r="V116" s="1068"/>
      <c r="W116" s="1068"/>
      <c r="X116" s="1068"/>
      <c r="Y116" s="1068"/>
      <c r="Z116" s="1068"/>
      <c r="AA116" s="1068"/>
      <c r="AB116" s="1069"/>
      <c r="AC116" s="486"/>
      <c r="AD116" s="486"/>
      <c r="AE116" s="486"/>
      <c r="AF116" s="486"/>
      <c r="AG116" s="486"/>
      <c r="AH116" s="486"/>
      <c r="AI116" s="486"/>
      <c r="AJ116" s="486"/>
      <c r="AK116" s="486"/>
      <c r="AL116" s="486"/>
      <c r="AM116" s="486"/>
      <c r="AN116" s="487"/>
      <c r="AO116" s="1111"/>
      <c r="AP116" s="1111"/>
      <c r="AQ116" s="1111"/>
      <c r="AR116" s="1111"/>
      <c r="AS116" s="1111"/>
      <c r="AT116" s="1111"/>
      <c r="AU116" s="1111"/>
      <c r="AV116" s="1111"/>
      <c r="AW116" s="1111"/>
      <c r="AX116" s="1111"/>
      <c r="AY116" s="1111"/>
      <c r="AZ116" s="1112"/>
      <c r="BA116" s="486"/>
      <c r="BB116" s="486"/>
      <c r="BC116" s="486"/>
      <c r="BD116" s="486"/>
      <c r="BE116" s="486"/>
      <c r="BF116" s="486"/>
      <c r="BG116" s="486"/>
      <c r="BH116" s="486"/>
      <c r="BI116" s="486"/>
      <c r="BJ116" s="486"/>
      <c r="BK116" s="486"/>
      <c r="BL116" s="487"/>
      <c r="BM116" s="486"/>
      <c r="BN116" s="486"/>
      <c r="BO116" s="486"/>
      <c r="BP116" s="486"/>
      <c r="BQ116" s="486"/>
      <c r="BR116" s="486"/>
      <c r="BS116" s="486"/>
      <c r="BT116" s="486"/>
      <c r="BU116" s="486"/>
      <c r="BV116" s="486"/>
      <c r="BW116" s="486"/>
      <c r="BX116" s="487"/>
      <c r="BY116" s="486"/>
      <c r="BZ116" s="486"/>
      <c r="CA116" s="486"/>
      <c r="CB116" s="486"/>
      <c r="CC116" s="486"/>
      <c r="CD116" s="486"/>
      <c r="CE116" s="486"/>
      <c r="CF116" s="486"/>
      <c r="CG116" s="486"/>
      <c r="CH116" s="486"/>
      <c r="CI116" s="486"/>
      <c r="CJ116" s="487"/>
      <c r="CK116" s="486"/>
      <c r="CL116" s="486"/>
      <c r="CM116" s="486"/>
      <c r="CN116" s="486"/>
      <c r="CO116" s="486"/>
      <c r="CP116" s="486"/>
      <c r="CQ116" s="486"/>
      <c r="CR116" s="486"/>
      <c r="CS116" s="486"/>
      <c r="CT116" s="486"/>
      <c r="CU116" s="486"/>
      <c r="CV116" s="487"/>
      <c r="CW116" s="486"/>
      <c r="CX116" s="486"/>
      <c r="CY116" s="486"/>
      <c r="CZ116" s="486"/>
      <c r="DA116" s="486"/>
      <c r="DB116" s="486"/>
      <c r="DC116" s="486"/>
      <c r="DD116" s="486"/>
      <c r="DE116" s="486"/>
      <c r="DF116" s="486"/>
      <c r="DG116" s="486"/>
      <c r="DH116" s="487"/>
      <c r="DI116" s="486"/>
      <c r="DJ116" s="486"/>
      <c r="DK116" s="486"/>
      <c r="DL116" s="486"/>
      <c r="DM116" s="486"/>
      <c r="DN116" s="486"/>
      <c r="DO116" s="486"/>
      <c r="DP116" s="486"/>
      <c r="DQ116" s="486"/>
      <c r="DR116" s="486"/>
      <c r="DS116" s="486"/>
      <c r="DT116" s="487"/>
      <c r="DU116" s="450"/>
      <c r="DV116" s="611">
        <f>DV119</f>
        <v>0</v>
      </c>
      <c r="DW116" s="542">
        <f>DW119</f>
        <v>0</v>
      </c>
      <c r="DX116" s="542">
        <f t="shared" ref="DX116:EE116" si="944">DX119</f>
        <v>0</v>
      </c>
      <c r="DY116" s="542">
        <f t="shared" si="944"/>
        <v>0</v>
      </c>
      <c r="DZ116" s="542">
        <f t="shared" si="944"/>
        <v>0</v>
      </c>
      <c r="EA116" s="542">
        <f t="shared" si="944"/>
        <v>0</v>
      </c>
      <c r="EB116" s="542">
        <f t="shared" si="944"/>
        <v>0</v>
      </c>
      <c r="EC116" s="542">
        <f t="shared" si="944"/>
        <v>0</v>
      </c>
      <c r="ED116" s="542">
        <f t="shared" si="944"/>
        <v>0</v>
      </c>
      <c r="EE116" s="543">
        <f t="shared" si="944"/>
        <v>0</v>
      </c>
      <c r="EF116" s="454"/>
      <c r="EG116" s="454"/>
      <c r="EH116" s="454"/>
      <c r="EI116" s="454"/>
      <c r="EJ116" s="454"/>
      <c r="EK116" s="454"/>
      <c r="EL116" s="454"/>
      <c r="EM116" s="454"/>
      <c r="EN116" s="454"/>
      <c r="EO116" s="454"/>
      <c r="EP116" s="454"/>
      <c r="EQ116" s="454"/>
      <c r="ER116" s="454"/>
      <c r="ES116" s="454"/>
      <c r="ET116" s="454"/>
      <c r="EU116" s="581"/>
      <c r="EV116" s="581"/>
      <c r="EW116" s="581"/>
      <c r="EX116" s="581"/>
      <c r="EY116" s="581"/>
      <c r="EZ116" s="581"/>
      <c r="FA116" s="581"/>
      <c r="FB116" s="581"/>
      <c r="FC116" s="581"/>
      <c r="FD116" s="581"/>
      <c r="FE116" s="581"/>
    </row>
    <row r="117" spans="1:161">
      <c r="A117" s="450"/>
      <c r="B117" s="490"/>
      <c r="C117" s="486"/>
      <c r="D117" s="486"/>
      <c r="E117" s="1163">
        <f>E105</f>
        <v>0</v>
      </c>
      <c r="F117" s="1163">
        <f t="shared" ref="F117:BQ117" si="945">F105</f>
        <v>0</v>
      </c>
      <c r="G117" s="1163">
        <f t="shared" si="945"/>
        <v>0</v>
      </c>
      <c r="H117" s="1163">
        <f t="shared" si="945"/>
        <v>0</v>
      </c>
      <c r="I117" s="1163">
        <f t="shared" si="945"/>
        <v>0</v>
      </c>
      <c r="J117" s="1163">
        <f t="shared" si="945"/>
        <v>0</v>
      </c>
      <c r="K117" s="1163">
        <f t="shared" si="945"/>
        <v>0</v>
      </c>
      <c r="L117" s="1163">
        <f t="shared" si="945"/>
        <v>0</v>
      </c>
      <c r="M117" s="1163">
        <f t="shared" si="945"/>
        <v>0</v>
      </c>
      <c r="N117" s="1163">
        <f t="shared" si="945"/>
        <v>0</v>
      </c>
      <c r="O117" s="1163">
        <f t="shared" si="945"/>
        <v>0</v>
      </c>
      <c r="P117" s="1163">
        <f t="shared" si="945"/>
        <v>0</v>
      </c>
      <c r="Q117" s="1163">
        <f t="shared" si="945"/>
        <v>1</v>
      </c>
      <c r="R117" s="1163">
        <f t="shared" si="945"/>
        <v>1</v>
      </c>
      <c r="S117" s="1163">
        <f t="shared" si="945"/>
        <v>1</v>
      </c>
      <c r="T117" s="1163">
        <f t="shared" si="945"/>
        <v>1</v>
      </c>
      <c r="U117" s="1163">
        <f t="shared" si="945"/>
        <v>1</v>
      </c>
      <c r="V117" s="1163">
        <f t="shared" si="945"/>
        <v>1</v>
      </c>
      <c r="W117" s="1163">
        <f t="shared" si="945"/>
        <v>1</v>
      </c>
      <c r="X117" s="1163">
        <f t="shared" si="945"/>
        <v>1</v>
      </c>
      <c r="Y117" s="1163">
        <f t="shared" si="945"/>
        <v>1</v>
      </c>
      <c r="Z117" s="1163">
        <f t="shared" si="945"/>
        <v>1</v>
      </c>
      <c r="AA117" s="1163">
        <f t="shared" si="945"/>
        <v>1</v>
      </c>
      <c r="AB117" s="1163">
        <f t="shared" si="945"/>
        <v>1</v>
      </c>
      <c r="AC117" s="1163">
        <f t="shared" si="945"/>
        <v>2</v>
      </c>
      <c r="AD117" s="1163">
        <f t="shared" si="945"/>
        <v>2</v>
      </c>
      <c r="AE117" s="1163">
        <f t="shared" si="945"/>
        <v>2</v>
      </c>
      <c r="AF117" s="1163">
        <f t="shared" si="945"/>
        <v>2</v>
      </c>
      <c r="AG117" s="1163">
        <f t="shared" si="945"/>
        <v>2</v>
      </c>
      <c r="AH117" s="1163">
        <f t="shared" si="945"/>
        <v>2</v>
      </c>
      <c r="AI117" s="1163">
        <f t="shared" si="945"/>
        <v>2</v>
      </c>
      <c r="AJ117" s="1163">
        <f t="shared" si="945"/>
        <v>2</v>
      </c>
      <c r="AK117" s="1163">
        <f t="shared" si="945"/>
        <v>2</v>
      </c>
      <c r="AL117" s="1163">
        <f t="shared" si="945"/>
        <v>2</v>
      </c>
      <c r="AM117" s="1163">
        <f t="shared" si="945"/>
        <v>2</v>
      </c>
      <c r="AN117" s="1163">
        <f t="shared" si="945"/>
        <v>2</v>
      </c>
      <c r="AO117" s="1163">
        <f t="shared" si="945"/>
        <v>3</v>
      </c>
      <c r="AP117" s="1163">
        <f t="shared" si="945"/>
        <v>3</v>
      </c>
      <c r="AQ117" s="1163">
        <f t="shared" si="945"/>
        <v>3</v>
      </c>
      <c r="AR117" s="1163">
        <f t="shared" si="945"/>
        <v>3</v>
      </c>
      <c r="AS117" s="1163">
        <f t="shared" si="945"/>
        <v>3</v>
      </c>
      <c r="AT117" s="1163">
        <f t="shared" si="945"/>
        <v>3</v>
      </c>
      <c r="AU117" s="1163">
        <f t="shared" si="945"/>
        <v>3</v>
      </c>
      <c r="AV117" s="1163">
        <f t="shared" si="945"/>
        <v>3</v>
      </c>
      <c r="AW117" s="1163">
        <f t="shared" si="945"/>
        <v>3</v>
      </c>
      <c r="AX117" s="1163">
        <f t="shared" si="945"/>
        <v>3</v>
      </c>
      <c r="AY117" s="1163">
        <f t="shared" si="945"/>
        <v>3</v>
      </c>
      <c r="AZ117" s="1163">
        <f t="shared" si="945"/>
        <v>3</v>
      </c>
      <c r="BA117" s="1163">
        <f t="shared" si="945"/>
        <v>4</v>
      </c>
      <c r="BB117" s="1163">
        <f t="shared" si="945"/>
        <v>4</v>
      </c>
      <c r="BC117" s="1163">
        <f t="shared" si="945"/>
        <v>4</v>
      </c>
      <c r="BD117" s="1163">
        <f t="shared" si="945"/>
        <v>4</v>
      </c>
      <c r="BE117" s="1163">
        <f t="shared" si="945"/>
        <v>4</v>
      </c>
      <c r="BF117" s="1163">
        <f t="shared" si="945"/>
        <v>4</v>
      </c>
      <c r="BG117" s="1163">
        <f t="shared" si="945"/>
        <v>4</v>
      </c>
      <c r="BH117" s="1163">
        <f t="shared" si="945"/>
        <v>4</v>
      </c>
      <c r="BI117" s="1163">
        <f t="shared" si="945"/>
        <v>4</v>
      </c>
      <c r="BJ117" s="1163">
        <f t="shared" si="945"/>
        <v>4</v>
      </c>
      <c r="BK117" s="1163">
        <f t="shared" si="945"/>
        <v>4</v>
      </c>
      <c r="BL117" s="1163">
        <f t="shared" si="945"/>
        <v>4</v>
      </c>
      <c r="BM117" s="1163">
        <f t="shared" si="945"/>
        <v>5</v>
      </c>
      <c r="BN117" s="1163">
        <f t="shared" si="945"/>
        <v>5</v>
      </c>
      <c r="BO117" s="1163">
        <f t="shared" si="945"/>
        <v>5</v>
      </c>
      <c r="BP117" s="1163">
        <f t="shared" si="945"/>
        <v>5</v>
      </c>
      <c r="BQ117" s="1163">
        <f t="shared" si="945"/>
        <v>5</v>
      </c>
      <c r="BR117" s="1163">
        <f t="shared" ref="BR117:DT117" si="946">BR105</f>
        <v>5</v>
      </c>
      <c r="BS117" s="1163">
        <f t="shared" si="946"/>
        <v>5</v>
      </c>
      <c r="BT117" s="1163">
        <f t="shared" si="946"/>
        <v>5</v>
      </c>
      <c r="BU117" s="1163">
        <f t="shared" si="946"/>
        <v>5</v>
      </c>
      <c r="BV117" s="1163">
        <f t="shared" si="946"/>
        <v>5</v>
      </c>
      <c r="BW117" s="1163">
        <f t="shared" si="946"/>
        <v>5</v>
      </c>
      <c r="BX117" s="1163">
        <f t="shared" si="946"/>
        <v>5</v>
      </c>
      <c r="BY117" s="1163">
        <f t="shared" si="946"/>
        <v>6</v>
      </c>
      <c r="BZ117" s="1163">
        <f t="shared" si="946"/>
        <v>6</v>
      </c>
      <c r="CA117" s="1163">
        <f t="shared" si="946"/>
        <v>6</v>
      </c>
      <c r="CB117" s="1163">
        <f t="shared" si="946"/>
        <v>6</v>
      </c>
      <c r="CC117" s="1163">
        <f t="shared" si="946"/>
        <v>6</v>
      </c>
      <c r="CD117" s="1163">
        <f t="shared" si="946"/>
        <v>6</v>
      </c>
      <c r="CE117" s="1163">
        <f t="shared" si="946"/>
        <v>6</v>
      </c>
      <c r="CF117" s="1163">
        <f t="shared" si="946"/>
        <v>6</v>
      </c>
      <c r="CG117" s="1163">
        <f t="shared" si="946"/>
        <v>6</v>
      </c>
      <c r="CH117" s="1163">
        <f t="shared" si="946"/>
        <v>6</v>
      </c>
      <c r="CI117" s="1163">
        <f t="shared" si="946"/>
        <v>6</v>
      </c>
      <c r="CJ117" s="1163">
        <f t="shared" si="946"/>
        <v>6</v>
      </c>
      <c r="CK117" s="1163">
        <f t="shared" si="946"/>
        <v>7</v>
      </c>
      <c r="CL117" s="1163">
        <f t="shared" si="946"/>
        <v>7</v>
      </c>
      <c r="CM117" s="1163">
        <f t="shared" si="946"/>
        <v>7</v>
      </c>
      <c r="CN117" s="1163">
        <f t="shared" si="946"/>
        <v>7</v>
      </c>
      <c r="CO117" s="1163">
        <f t="shared" si="946"/>
        <v>7</v>
      </c>
      <c r="CP117" s="1163">
        <f t="shared" si="946"/>
        <v>7</v>
      </c>
      <c r="CQ117" s="1163">
        <f t="shared" si="946"/>
        <v>7</v>
      </c>
      <c r="CR117" s="1163">
        <f t="shared" si="946"/>
        <v>7</v>
      </c>
      <c r="CS117" s="1163">
        <f t="shared" si="946"/>
        <v>7</v>
      </c>
      <c r="CT117" s="1163">
        <f t="shared" si="946"/>
        <v>7</v>
      </c>
      <c r="CU117" s="1163">
        <f t="shared" si="946"/>
        <v>7</v>
      </c>
      <c r="CV117" s="1163">
        <f t="shared" si="946"/>
        <v>7</v>
      </c>
      <c r="CW117" s="1163">
        <f t="shared" si="946"/>
        <v>8</v>
      </c>
      <c r="CX117" s="1163">
        <f t="shared" si="946"/>
        <v>8</v>
      </c>
      <c r="CY117" s="1163">
        <f t="shared" si="946"/>
        <v>8</v>
      </c>
      <c r="CZ117" s="1163">
        <f t="shared" si="946"/>
        <v>8</v>
      </c>
      <c r="DA117" s="1163">
        <f t="shared" si="946"/>
        <v>8</v>
      </c>
      <c r="DB117" s="1163">
        <f t="shared" si="946"/>
        <v>8</v>
      </c>
      <c r="DC117" s="1163">
        <f t="shared" si="946"/>
        <v>8</v>
      </c>
      <c r="DD117" s="1163">
        <f t="shared" si="946"/>
        <v>8</v>
      </c>
      <c r="DE117" s="1163">
        <f t="shared" si="946"/>
        <v>8</v>
      </c>
      <c r="DF117" s="1163">
        <f t="shared" si="946"/>
        <v>8</v>
      </c>
      <c r="DG117" s="1163">
        <f t="shared" si="946"/>
        <v>8</v>
      </c>
      <c r="DH117" s="1163">
        <f t="shared" si="946"/>
        <v>8</v>
      </c>
      <c r="DI117" s="1163">
        <f t="shared" si="946"/>
        <v>9</v>
      </c>
      <c r="DJ117" s="1163">
        <f t="shared" si="946"/>
        <v>9</v>
      </c>
      <c r="DK117" s="1163">
        <f t="shared" si="946"/>
        <v>9</v>
      </c>
      <c r="DL117" s="1163">
        <f t="shared" si="946"/>
        <v>9</v>
      </c>
      <c r="DM117" s="1163">
        <f t="shared" si="946"/>
        <v>9</v>
      </c>
      <c r="DN117" s="1163">
        <f t="shared" si="946"/>
        <v>9</v>
      </c>
      <c r="DO117" s="1163">
        <f t="shared" si="946"/>
        <v>9</v>
      </c>
      <c r="DP117" s="1163">
        <f t="shared" si="946"/>
        <v>9</v>
      </c>
      <c r="DQ117" s="1163">
        <f t="shared" si="946"/>
        <v>9</v>
      </c>
      <c r="DR117" s="1163">
        <f t="shared" si="946"/>
        <v>9</v>
      </c>
      <c r="DS117" s="1163">
        <f t="shared" si="946"/>
        <v>9</v>
      </c>
      <c r="DT117" s="1163">
        <f t="shared" si="946"/>
        <v>9</v>
      </c>
      <c r="DU117" s="450"/>
      <c r="DV117" s="539"/>
      <c r="DW117" s="540"/>
      <c r="DX117" s="540"/>
      <c r="DY117" s="540"/>
      <c r="DZ117" s="540"/>
      <c r="EA117" s="540"/>
      <c r="EB117" s="540"/>
      <c r="EC117" s="540"/>
      <c r="ED117" s="540"/>
      <c r="EE117" s="541"/>
      <c r="EF117" s="454"/>
      <c r="EG117" s="454"/>
      <c r="EH117" s="454"/>
      <c r="EI117" s="454"/>
      <c r="EJ117" s="454"/>
      <c r="EK117" s="454"/>
      <c r="EL117" s="454"/>
      <c r="EM117" s="454"/>
      <c r="EN117" s="454"/>
      <c r="EO117" s="454"/>
      <c r="EP117" s="454"/>
      <c r="EQ117" s="454"/>
      <c r="ER117" s="454"/>
      <c r="ES117" s="454"/>
      <c r="ET117" s="454"/>
      <c r="EU117" s="581"/>
      <c r="EV117" s="581"/>
      <c r="EW117" s="581"/>
      <c r="EX117" s="581"/>
      <c r="EY117" s="581"/>
      <c r="EZ117" s="581"/>
      <c r="FA117" s="581"/>
      <c r="FB117" s="581"/>
      <c r="FC117" s="581"/>
      <c r="FD117" s="581"/>
      <c r="FE117" s="581"/>
    </row>
    <row r="118" spans="1:161">
      <c r="A118" s="450"/>
      <c r="B118" s="490"/>
      <c r="C118" s="486"/>
      <c r="D118" s="498"/>
      <c r="E118" s="962" t="s">
        <v>431</v>
      </c>
      <c r="F118" s="962" t="s">
        <v>432</v>
      </c>
      <c r="G118" s="962" t="s">
        <v>433</v>
      </c>
      <c r="H118" s="962" t="s">
        <v>434</v>
      </c>
      <c r="I118" s="962" t="s">
        <v>267</v>
      </c>
      <c r="J118" s="962" t="s">
        <v>435</v>
      </c>
      <c r="K118" s="962" t="s">
        <v>436</v>
      </c>
      <c r="L118" s="962" t="s">
        <v>437</v>
      </c>
      <c r="M118" s="962" t="s">
        <v>438</v>
      </c>
      <c r="N118" s="962" t="s">
        <v>439</v>
      </c>
      <c r="O118" s="962" t="s">
        <v>440</v>
      </c>
      <c r="P118" s="963" t="s">
        <v>441</v>
      </c>
      <c r="Q118" s="1053" t="s">
        <v>431</v>
      </c>
      <c r="R118" s="1053" t="s">
        <v>432</v>
      </c>
      <c r="S118" s="1053" t="s">
        <v>433</v>
      </c>
      <c r="T118" s="1053" t="s">
        <v>434</v>
      </c>
      <c r="U118" s="1053" t="s">
        <v>267</v>
      </c>
      <c r="V118" s="1053" t="s">
        <v>435</v>
      </c>
      <c r="W118" s="1053" t="s">
        <v>436</v>
      </c>
      <c r="X118" s="1053" t="s">
        <v>437</v>
      </c>
      <c r="Y118" s="1053" t="s">
        <v>438</v>
      </c>
      <c r="Z118" s="1053" t="s">
        <v>439</v>
      </c>
      <c r="AA118" s="1053" t="s">
        <v>440</v>
      </c>
      <c r="AB118" s="1054" t="s">
        <v>441</v>
      </c>
      <c r="AC118" s="962" t="s">
        <v>431</v>
      </c>
      <c r="AD118" s="962" t="s">
        <v>432</v>
      </c>
      <c r="AE118" s="962" t="s">
        <v>433</v>
      </c>
      <c r="AF118" s="962" t="s">
        <v>434</v>
      </c>
      <c r="AG118" s="962" t="s">
        <v>267</v>
      </c>
      <c r="AH118" s="962" t="s">
        <v>435</v>
      </c>
      <c r="AI118" s="962" t="s">
        <v>436</v>
      </c>
      <c r="AJ118" s="962" t="s">
        <v>437</v>
      </c>
      <c r="AK118" s="962" t="s">
        <v>438</v>
      </c>
      <c r="AL118" s="962" t="s">
        <v>439</v>
      </c>
      <c r="AM118" s="962" t="s">
        <v>440</v>
      </c>
      <c r="AN118" s="963" t="s">
        <v>441</v>
      </c>
      <c r="AO118" s="1098" t="s">
        <v>431</v>
      </c>
      <c r="AP118" s="1098" t="s">
        <v>432</v>
      </c>
      <c r="AQ118" s="1098" t="s">
        <v>433</v>
      </c>
      <c r="AR118" s="1098" t="s">
        <v>434</v>
      </c>
      <c r="AS118" s="1098" t="s">
        <v>267</v>
      </c>
      <c r="AT118" s="1098" t="s">
        <v>435</v>
      </c>
      <c r="AU118" s="1098" t="s">
        <v>436</v>
      </c>
      <c r="AV118" s="1098" t="s">
        <v>437</v>
      </c>
      <c r="AW118" s="1098" t="s">
        <v>438</v>
      </c>
      <c r="AX118" s="1098" t="s">
        <v>439</v>
      </c>
      <c r="AY118" s="1098" t="s">
        <v>440</v>
      </c>
      <c r="AZ118" s="1099" t="s">
        <v>441</v>
      </c>
      <c r="BA118" s="962" t="s">
        <v>431</v>
      </c>
      <c r="BB118" s="962" t="s">
        <v>432</v>
      </c>
      <c r="BC118" s="962" t="s">
        <v>433</v>
      </c>
      <c r="BD118" s="962" t="s">
        <v>434</v>
      </c>
      <c r="BE118" s="962" t="s">
        <v>267</v>
      </c>
      <c r="BF118" s="962" t="s">
        <v>435</v>
      </c>
      <c r="BG118" s="962" t="s">
        <v>436</v>
      </c>
      <c r="BH118" s="962" t="s">
        <v>437</v>
      </c>
      <c r="BI118" s="962" t="s">
        <v>438</v>
      </c>
      <c r="BJ118" s="962" t="s">
        <v>439</v>
      </c>
      <c r="BK118" s="962" t="s">
        <v>440</v>
      </c>
      <c r="BL118" s="963" t="s">
        <v>441</v>
      </c>
      <c r="BM118" s="962" t="s">
        <v>431</v>
      </c>
      <c r="BN118" s="962" t="s">
        <v>432</v>
      </c>
      <c r="BO118" s="962" t="s">
        <v>433</v>
      </c>
      <c r="BP118" s="962" t="s">
        <v>434</v>
      </c>
      <c r="BQ118" s="962" t="s">
        <v>267</v>
      </c>
      <c r="BR118" s="962" t="s">
        <v>435</v>
      </c>
      <c r="BS118" s="962" t="s">
        <v>436</v>
      </c>
      <c r="BT118" s="962" t="s">
        <v>437</v>
      </c>
      <c r="BU118" s="962" t="s">
        <v>438</v>
      </c>
      <c r="BV118" s="962" t="s">
        <v>439</v>
      </c>
      <c r="BW118" s="962" t="s">
        <v>440</v>
      </c>
      <c r="BX118" s="963" t="s">
        <v>441</v>
      </c>
      <c r="BY118" s="962" t="s">
        <v>431</v>
      </c>
      <c r="BZ118" s="962" t="s">
        <v>432</v>
      </c>
      <c r="CA118" s="962" t="s">
        <v>433</v>
      </c>
      <c r="CB118" s="962" t="s">
        <v>434</v>
      </c>
      <c r="CC118" s="962" t="s">
        <v>267</v>
      </c>
      <c r="CD118" s="962" t="s">
        <v>435</v>
      </c>
      <c r="CE118" s="962" t="s">
        <v>436</v>
      </c>
      <c r="CF118" s="962" t="s">
        <v>437</v>
      </c>
      <c r="CG118" s="962" t="s">
        <v>438</v>
      </c>
      <c r="CH118" s="962" t="s">
        <v>439</v>
      </c>
      <c r="CI118" s="962" t="s">
        <v>440</v>
      </c>
      <c r="CJ118" s="963" t="s">
        <v>441</v>
      </c>
      <c r="CK118" s="962" t="s">
        <v>431</v>
      </c>
      <c r="CL118" s="962" t="s">
        <v>432</v>
      </c>
      <c r="CM118" s="962" t="s">
        <v>433</v>
      </c>
      <c r="CN118" s="962" t="s">
        <v>434</v>
      </c>
      <c r="CO118" s="962" t="s">
        <v>267</v>
      </c>
      <c r="CP118" s="962" t="s">
        <v>435</v>
      </c>
      <c r="CQ118" s="962" t="s">
        <v>436</v>
      </c>
      <c r="CR118" s="962" t="s">
        <v>437</v>
      </c>
      <c r="CS118" s="962" t="s">
        <v>438</v>
      </c>
      <c r="CT118" s="962" t="s">
        <v>439</v>
      </c>
      <c r="CU118" s="962" t="s">
        <v>440</v>
      </c>
      <c r="CV118" s="963" t="s">
        <v>441</v>
      </c>
      <c r="CW118" s="962" t="s">
        <v>431</v>
      </c>
      <c r="CX118" s="962" t="s">
        <v>432</v>
      </c>
      <c r="CY118" s="962" t="s">
        <v>433</v>
      </c>
      <c r="CZ118" s="962" t="s">
        <v>434</v>
      </c>
      <c r="DA118" s="962" t="s">
        <v>267</v>
      </c>
      <c r="DB118" s="962" t="s">
        <v>435</v>
      </c>
      <c r="DC118" s="962" t="s">
        <v>436</v>
      </c>
      <c r="DD118" s="962" t="s">
        <v>437</v>
      </c>
      <c r="DE118" s="962" t="s">
        <v>438</v>
      </c>
      <c r="DF118" s="962" t="s">
        <v>439</v>
      </c>
      <c r="DG118" s="962" t="s">
        <v>440</v>
      </c>
      <c r="DH118" s="963" t="s">
        <v>441</v>
      </c>
      <c r="DI118" s="962" t="s">
        <v>431</v>
      </c>
      <c r="DJ118" s="962" t="s">
        <v>432</v>
      </c>
      <c r="DK118" s="962" t="s">
        <v>433</v>
      </c>
      <c r="DL118" s="962" t="s">
        <v>434</v>
      </c>
      <c r="DM118" s="962" t="s">
        <v>267</v>
      </c>
      <c r="DN118" s="962" t="s">
        <v>435</v>
      </c>
      <c r="DO118" s="962" t="s">
        <v>436</v>
      </c>
      <c r="DP118" s="962" t="s">
        <v>437</v>
      </c>
      <c r="DQ118" s="962" t="s">
        <v>438</v>
      </c>
      <c r="DR118" s="962" t="s">
        <v>439</v>
      </c>
      <c r="DS118" s="962" t="s">
        <v>440</v>
      </c>
      <c r="DT118" s="963" t="s">
        <v>441</v>
      </c>
      <c r="DU118" s="450"/>
      <c r="DV118" s="539"/>
      <c r="DW118" s="540"/>
      <c r="DX118" s="540"/>
      <c r="DY118" s="540"/>
      <c r="DZ118" s="540"/>
      <c r="EA118" s="540"/>
      <c r="EB118" s="540"/>
      <c r="EC118" s="540"/>
      <c r="ED118" s="540"/>
      <c r="EE118" s="541"/>
      <c r="EF118" s="454"/>
      <c r="EG118" s="454"/>
      <c r="EH118" s="454"/>
      <c r="EI118" s="454"/>
      <c r="EJ118" s="454"/>
      <c r="EK118" s="454"/>
      <c r="EL118" s="454"/>
      <c r="EM118" s="454"/>
      <c r="EN118" s="454"/>
      <c r="EO118" s="454"/>
      <c r="EP118" s="454"/>
      <c r="EQ118" s="454"/>
      <c r="ER118" s="454"/>
      <c r="ES118" s="454"/>
      <c r="ET118" s="454"/>
      <c r="EU118" s="581"/>
      <c r="EV118" s="581"/>
      <c r="EW118" s="581"/>
      <c r="EX118" s="581"/>
      <c r="EY118" s="581"/>
      <c r="EZ118" s="581"/>
      <c r="FA118" s="581"/>
      <c r="FB118" s="581"/>
      <c r="FC118" s="581"/>
      <c r="FD118" s="581"/>
      <c r="FE118" s="581"/>
    </row>
    <row r="119" spans="1:161">
      <c r="A119" s="450"/>
      <c r="B119" s="490">
        <f>B116</f>
        <v>0</v>
      </c>
      <c r="C119" s="598" t="s">
        <v>421</v>
      </c>
      <c r="D119" s="486"/>
      <c r="E119" s="599">
        <f>-IS!J69</f>
        <v>0</v>
      </c>
      <c r="F119" s="599">
        <f>-IS!K69</f>
        <v>0</v>
      </c>
      <c r="G119" s="599">
        <f>-IS!L69</f>
        <v>0</v>
      </c>
      <c r="H119" s="599">
        <f>-IS!M69</f>
        <v>0</v>
      </c>
      <c r="I119" s="599">
        <f>-IS!N69</f>
        <v>0</v>
      </c>
      <c r="J119" s="599">
        <f>-IS!O69</f>
        <v>0</v>
      </c>
      <c r="K119" s="599">
        <f>-IS!P69</f>
        <v>0</v>
      </c>
      <c r="L119" s="599">
        <f>-IS!Q69</f>
        <v>0</v>
      </c>
      <c r="M119" s="599">
        <f>-IS!R69</f>
        <v>0</v>
      </c>
      <c r="N119" s="599">
        <f>-IS!S69</f>
        <v>0</v>
      </c>
      <c r="O119" s="599">
        <f>-IS!T69</f>
        <v>0</v>
      </c>
      <c r="P119" s="600">
        <f>-IS!U69</f>
        <v>0</v>
      </c>
      <c r="Q119" s="1072">
        <f>-IS!V69</f>
        <v>0</v>
      </c>
      <c r="R119" s="1072">
        <f>-IS!W69</f>
        <v>0</v>
      </c>
      <c r="S119" s="1072">
        <f>-IS!X69</f>
        <v>0</v>
      </c>
      <c r="T119" s="1072">
        <f>-IS!Y69</f>
        <v>0</v>
      </c>
      <c r="U119" s="1072">
        <f>-IS!Z69</f>
        <v>0</v>
      </c>
      <c r="V119" s="1072">
        <f>-IS!AA69</f>
        <v>0</v>
      </c>
      <c r="W119" s="1072">
        <f>-IS!AB69</f>
        <v>0</v>
      </c>
      <c r="X119" s="1072">
        <f>-IS!AC69</f>
        <v>0</v>
      </c>
      <c r="Y119" s="1072">
        <f>-IS!AD69</f>
        <v>0</v>
      </c>
      <c r="Z119" s="1072">
        <f>-IS!AE69</f>
        <v>0</v>
      </c>
      <c r="AA119" s="1072">
        <f>-IS!AF69</f>
        <v>0</v>
      </c>
      <c r="AB119" s="1073">
        <f>-IS!AG69</f>
        <v>0</v>
      </c>
      <c r="AC119" s="599">
        <f>-IS!AH69</f>
        <v>0</v>
      </c>
      <c r="AD119" s="599">
        <f>-IS!AI69</f>
        <v>0</v>
      </c>
      <c r="AE119" s="599">
        <f>-IS!AJ69</f>
        <v>0</v>
      </c>
      <c r="AF119" s="599">
        <f>-IS!AK69</f>
        <v>0</v>
      </c>
      <c r="AG119" s="599">
        <f>-IS!AL69</f>
        <v>0</v>
      </c>
      <c r="AH119" s="599">
        <f>-IS!AM69</f>
        <v>0</v>
      </c>
      <c r="AI119" s="599">
        <f>-IS!AN69</f>
        <v>0</v>
      </c>
      <c r="AJ119" s="599">
        <f>-IS!AO69</f>
        <v>0</v>
      </c>
      <c r="AK119" s="599">
        <f>-IS!AP69</f>
        <v>0</v>
      </c>
      <c r="AL119" s="599">
        <f>-IS!AQ69</f>
        <v>0</v>
      </c>
      <c r="AM119" s="599">
        <f>-IS!AR69</f>
        <v>0</v>
      </c>
      <c r="AN119" s="600">
        <f>-IS!AS69</f>
        <v>0</v>
      </c>
      <c r="AO119" s="1100">
        <f>-IS!AT69</f>
        <v>0</v>
      </c>
      <c r="AP119" s="1100">
        <f>-IS!AU69</f>
        <v>0</v>
      </c>
      <c r="AQ119" s="1100">
        <f>-IS!AV69</f>
        <v>0</v>
      </c>
      <c r="AR119" s="1100">
        <f>-IS!AW69</f>
        <v>0</v>
      </c>
      <c r="AS119" s="1100">
        <f>-IS!AX69</f>
        <v>0</v>
      </c>
      <c r="AT119" s="1100">
        <f>-IS!AY69</f>
        <v>0</v>
      </c>
      <c r="AU119" s="1100">
        <f>-IS!AZ69</f>
        <v>0</v>
      </c>
      <c r="AV119" s="1100">
        <f>-IS!BA69</f>
        <v>0</v>
      </c>
      <c r="AW119" s="1100">
        <f>-IS!BB69</f>
        <v>0</v>
      </c>
      <c r="AX119" s="1100">
        <f>-IS!BC69</f>
        <v>0</v>
      </c>
      <c r="AY119" s="1100">
        <f>-IS!BD69</f>
        <v>0</v>
      </c>
      <c r="AZ119" s="1101">
        <f>-IS!BE69</f>
        <v>0</v>
      </c>
      <c r="BA119" s="599">
        <f>-IS!BF69</f>
        <v>0</v>
      </c>
      <c r="BB119" s="599">
        <f>-IS!BG69</f>
        <v>0</v>
      </c>
      <c r="BC119" s="599">
        <f>-IS!BH69</f>
        <v>0</v>
      </c>
      <c r="BD119" s="599">
        <f>-IS!BI69</f>
        <v>0</v>
      </c>
      <c r="BE119" s="599">
        <f>-IS!BJ69</f>
        <v>0</v>
      </c>
      <c r="BF119" s="599">
        <f>-IS!BK69</f>
        <v>0</v>
      </c>
      <c r="BG119" s="599">
        <f>-IS!BL69</f>
        <v>0</v>
      </c>
      <c r="BH119" s="599">
        <f>-IS!BM69</f>
        <v>0</v>
      </c>
      <c r="BI119" s="599">
        <f>-IS!BN69</f>
        <v>0</v>
      </c>
      <c r="BJ119" s="599">
        <f>-IS!BO69</f>
        <v>0</v>
      </c>
      <c r="BK119" s="599">
        <f>-IS!BP69</f>
        <v>0</v>
      </c>
      <c r="BL119" s="600">
        <f>-IS!BQ69</f>
        <v>0</v>
      </c>
      <c r="BM119" s="599">
        <f>-IS!BR69</f>
        <v>0</v>
      </c>
      <c r="BN119" s="599">
        <f>-IS!BS69</f>
        <v>0</v>
      </c>
      <c r="BO119" s="599">
        <f>-IS!BT69</f>
        <v>0</v>
      </c>
      <c r="BP119" s="599">
        <f>-IS!BU69</f>
        <v>0</v>
      </c>
      <c r="BQ119" s="599">
        <f>-IS!BV69</f>
        <v>0</v>
      </c>
      <c r="BR119" s="599">
        <f>-IS!BW69</f>
        <v>0</v>
      </c>
      <c r="BS119" s="599">
        <f>-IS!BX69</f>
        <v>0</v>
      </c>
      <c r="BT119" s="599">
        <f>-IS!BY69</f>
        <v>0</v>
      </c>
      <c r="BU119" s="599">
        <f>-IS!BZ69</f>
        <v>0</v>
      </c>
      <c r="BV119" s="599">
        <f>-IS!CA69</f>
        <v>0</v>
      </c>
      <c r="BW119" s="599">
        <f>-IS!CB69</f>
        <v>0</v>
      </c>
      <c r="BX119" s="600">
        <f>-IS!CC69</f>
        <v>0</v>
      </c>
      <c r="BY119" s="599">
        <f>-IS!CD69</f>
        <v>0</v>
      </c>
      <c r="BZ119" s="599">
        <f>-IS!CE69</f>
        <v>0</v>
      </c>
      <c r="CA119" s="599">
        <f>-IS!CF69</f>
        <v>0</v>
      </c>
      <c r="CB119" s="599">
        <f>-IS!CG69</f>
        <v>0</v>
      </c>
      <c r="CC119" s="599">
        <f>-IS!CH69</f>
        <v>0</v>
      </c>
      <c r="CD119" s="599">
        <f>-IS!CI69</f>
        <v>0</v>
      </c>
      <c r="CE119" s="599">
        <f>-IS!CJ69</f>
        <v>0</v>
      </c>
      <c r="CF119" s="599">
        <f>-IS!CK69</f>
        <v>0</v>
      </c>
      <c r="CG119" s="599">
        <f>-IS!CL69</f>
        <v>0</v>
      </c>
      <c r="CH119" s="599">
        <f>-IS!CM69</f>
        <v>0</v>
      </c>
      <c r="CI119" s="599">
        <f>-IS!CN69</f>
        <v>0</v>
      </c>
      <c r="CJ119" s="600">
        <f>-IS!CO69</f>
        <v>0</v>
      </c>
      <c r="CK119" s="599">
        <f>-IS!CP69</f>
        <v>0</v>
      </c>
      <c r="CL119" s="599">
        <f>-IS!CQ69</f>
        <v>0</v>
      </c>
      <c r="CM119" s="599">
        <f>-IS!CR69</f>
        <v>0</v>
      </c>
      <c r="CN119" s="599">
        <f>-IS!CS69</f>
        <v>0</v>
      </c>
      <c r="CO119" s="599">
        <f>-IS!CT69</f>
        <v>0</v>
      </c>
      <c r="CP119" s="599">
        <f>-IS!CU69</f>
        <v>0</v>
      </c>
      <c r="CQ119" s="599">
        <f>-IS!CV69</f>
        <v>0</v>
      </c>
      <c r="CR119" s="599">
        <f>-IS!CW69</f>
        <v>0</v>
      </c>
      <c r="CS119" s="599">
        <f>-IS!CX69</f>
        <v>0</v>
      </c>
      <c r="CT119" s="599">
        <f>-IS!CY69</f>
        <v>0</v>
      </c>
      <c r="CU119" s="599">
        <f>-IS!CZ69</f>
        <v>0</v>
      </c>
      <c r="CV119" s="600">
        <f>-IS!DA69</f>
        <v>0</v>
      </c>
      <c r="CW119" s="599">
        <f>-IS!DB69</f>
        <v>0</v>
      </c>
      <c r="CX119" s="599">
        <f>-IS!DC69</f>
        <v>0</v>
      </c>
      <c r="CY119" s="599">
        <f>-IS!DD69</f>
        <v>0</v>
      </c>
      <c r="CZ119" s="599">
        <f>-IS!DE69</f>
        <v>0</v>
      </c>
      <c r="DA119" s="599">
        <f>-IS!DF69</f>
        <v>0</v>
      </c>
      <c r="DB119" s="599">
        <f>-IS!DG69</f>
        <v>0</v>
      </c>
      <c r="DC119" s="599">
        <f>-IS!DH69</f>
        <v>0</v>
      </c>
      <c r="DD119" s="599">
        <f>-IS!DI69</f>
        <v>0</v>
      </c>
      <c r="DE119" s="599">
        <f>-IS!DJ69</f>
        <v>0</v>
      </c>
      <c r="DF119" s="599">
        <f>-IS!DK69</f>
        <v>0</v>
      </c>
      <c r="DG119" s="599">
        <f>-IS!DL69</f>
        <v>0</v>
      </c>
      <c r="DH119" s="600">
        <f>-IS!DM69</f>
        <v>0</v>
      </c>
      <c r="DI119" s="599">
        <f>-IS!DN69</f>
        <v>0</v>
      </c>
      <c r="DJ119" s="599">
        <f>-IS!DO69</f>
        <v>0</v>
      </c>
      <c r="DK119" s="599">
        <f>-IS!DP69</f>
        <v>0</v>
      </c>
      <c r="DL119" s="599">
        <f>-IS!DQ69</f>
        <v>0</v>
      </c>
      <c r="DM119" s="599">
        <f>-IS!DR69</f>
        <v>0</v>
      </c>
      <c r="DN119" s="599">
        <f>-IS!DS69</f>
        <v>0</v>
      </c>
      <c r="DO119" s="599">
        <f>-IS!DT69</f>
        <v>0</v>
      </c>
      <c r="DP119" s="599">
        <f>-IS!DU69</f>
        <v>0</v>
      </c>
      <c r="DQ119" s="599">
        <f>-IS!DV69</f>
        <v>0</v>
      </c>
      <c r="DR119" s="599">
        <f>-IS!DW69</f>
        <v>0</v>
      </c>
      <c r="DS119" s="599">
        <f>-IS!DX69</f>
        <v>0</v>
      </c>
      <c r="DT119" s="600">
        <f>-IS!DY69</f>
        <v>0</v>
      </c>
      <c r="DU119" s="450"/>
      <c r="DV119" s="601">
        <f>SUM(E119:P119)</f>
        <v>0</v>
      </c>
      <c r="DW119" s="596">
        <f>-SUM(IS!$V$69:$AG$69)</f>
        <v>0</v>
      </c>
      <c r="DX119" s="596">
        <f>-SUM(IS!$AH$69:$AS$69)</f>
        <v>0</v>
      </c>
      <c r="DY119" s="596">
        <f>-SUM(IS!$AT$69:$BE$69)</f>
        <v>0</v>
      </c>
      <c r="DZ119" s="596">
        <f>-SUM(IS!$BF$69:$BQ$69)</f>
        <v>0</v>
      </c>
      <c r="EA119" s="596">
        <f>-SUM(IS!$BR$69:$CC$69)</f>
        <v>0</v>
      </c>
      <c r="EB119" s="596">
        <f>-SUM(IS!$CD$69:$CO$69)</f>
        <v>0</v>
      </c>
      <c r="EC119" s="596">
        <f>-SUM(IS!$CP$69:$DA$69)</f>
        <v>0</v>
      </c>
      <c r="ED119" s="596">
        <f>-SUM(IS!$DB$69:$DM$69)</f>
        <v>0</v>
      </c>
      <c r="EE119" s="596">
        <f>-SUM(IS!$DN$69:$DY$69)</f>
        <v>0</v>
      </c>
      <c r="EF119" s="454" t="s">
        <v>422</v>
      </c>
      <c r="EG119" s="454"/>
      <c r="EH119" s="454"/>
      <c r="EI119" s="454"/>
      <c r="EJ119" s="454"/>
      <c r="EK119" s="454"/>
      <c r="EL119" s="454"/>
      <c r="EM119" s="454"/>
      <c r="EN119" s="454"/>
      <c r="EO119" s="454"/>
      <c r="EP119" s="454"/>
      <c r="EQ119" s="454"/>
      <c r="ER119" s="454"/>
      <c r="ES119" s="454"/>
      <c r="ET119" s="454"/>
      <c r="EU119" s="581"/>
      <c r="EV119" s="581"/>
      <c r="EW119" s="581"/>
      <c r="EX119" s="581"/>
      <c r="EY119" s="581"/>
      <c r="EZ119" s="581"/>
      <c r="FA119" s="581"/>
      <c r="FB119" s="581"/>
      <c r="FC119" s="581"/>
      <c r="FD119" s="581"/>
      <c r="FE119" s="581"/>
    </row>
    <row r="120" spans="1:161">
      <c r="A120" s="450"/>
      <c r="B120" s="490"/>
      <c r="C120" s="486"/>
      <c r="D120" s="486"/>
      <c r="E120" s="540"/>
      <c r="F120" s="540"/>
      <c r="G120" s="540"/>
      <c r="H120" s="540"/>
      <c r="I120" s="540"/>
      <c r="J120" s="540"/>
      <c r="K120" s="540"/>
      <c r="L120" s="540"/>
      <c r="M120" s="540"/>
      <c r="N120" s="540"/>
      <c r="O120" s="540"/>
      <c r="P120" s="541"/>
      <c r="Q120" s="1074"/>
      <c r="R120" s="1074"/>
      <c r="S120" s="1074"/>
      <c r="T120" s="1074"/>
      <c r="U120" s="1074"/>
      <c r="V120" s="1074"/>
      <c r="W120" s="1074"/>
      <c r="X120" s="1074"/>
      <c r="Y120" s="1074"/>
      <c r="Z120" s="1074"/>
      <c r="AA120" s="1074"/>
      <c r="AB120" s="1075"/>
      <c r="AC120" s="540"/>
      <c r="AD120" s="540"/>
      <c r="AE120" s="540"/>
      <c r="AF120" s="540"/>
      <c r="AG120" s="540"/>
      <c r="AH120" s="540"/>
      <c r="AI120" s="540"/>
      <c r="AJ120" s="540"/>
      <c r="AK120" s="540"/>
      <c r="AL120" s="540"/>
      <c r="AM120" s="540"/>
      <c r="AN120" s="541"/>
      <c r="AO120" s="1102"/>
      <c r="AP120" s="1102"/>
      <c r="AQ120" s="1102"/>
      <c r="AR120" s="1102"/>
      <c r="AS120" s="1102"/>
      <c r="AT120" s="1102"/>
      <c r="AU120" s="1102"/>
      <c r="AV120" s="1102"/>
      <c r="AW120" s="1102"/>
      <c r="AX120" s="1102"/>
      <c r="AY120" s="1102"/>
      <c r="AZ120" s="1103"/>
      <c r="BA120" s="540"/>
      <c r="BB120" s="540"/>
      <c r="BC120" s="540"/>
      <c r="BD120" s="540"/>
      <c r="BE120" s="540"/>
      <c r="BF120" s="540"/>
      <c r="BG120" s="540"/>
      <c r="BH120" s="540"/>
      <c r="BI120" s="540"/>
      <c r="BJ120" s="540"/>
      <c r="BK120" s="540"/>
      <c r="BL120" s="541"/>
      <c r="BM120" s="540"/>
      <c r="BN120" s="540"/>
      <c r="BO120" s="540"/>
      <c r="BP120" s="540"/>
      <c r="BQ120" s="540"/>
      <c r="BR120" s="540"/>
      <c r="BS120" s="540"/>
      <c r="BT120" s="540"/>
      <c r="BU120" s="540"/>
      <c r="BV120" s="540"/>
      <c r="BW120" s="540"/>
      <c r="BX120" s="541"/>
      <c r="BY120" s="540"/>
      <c r="BZ120" s="540"/>
      <c r="CA120" s="540"/>
      <c r="CB120" s="540"/>
      <c r="CC120" s="540"/>
      <c r="CD120" s="540"/>
      <c r="CE120" s="540"/>
      <c r="CF120" s="540"/>
      <c r="CG120" s="540"/>
      <c r="CH120" s="540"/>
      <c r="CI120" s="540"/>
      <c r="CJ120" s="541"/>
      <c r="CK120" s="540"/>
      <c r="CL120" s="540"/>
      <c r="CM120" s="540"/>
      <c r="CN120" s="540"/>
      <c r="CO120" s="540"/>
      <c r="CP120" s="540"/>
      <c r="CQ120" s="540"/>
      <c r="CR120" s="540"/>
      <c r="CS120" s="540"/>
      <c r="CT120" s="540"/>
      <c r="CU120" s="540"/>
      <c r="CV120" s="541"/>
      <c r="CW120" s="540"/>
      <c r="CX120" s="540"/>
      <c r="CY120" s="540"/>
      <c r="CZ120" s="540"/>
      <c r="DA120" s="540"/>
      <c r="DB120" s="540"/>
      <c r="DC120" s="540"/>
      <c r="DD120" s="540"/>
      <c r="DE120" s="540"/>
      <c r="DF120" s="540"/>
      <c r="DG120" s="540"/>
      <c r="DH120" s="541"/>
      <c r="DI120" s="540"/>
      <c r="DJ120" s="540"/>
      <c r="DK120" s="540"/>
      <c r="DL120" s="540"/>
      <c r="DM120" s="540"/>
      <c r="DN120" s="540"/>
      <c r="DO120" s="540"/>
      <c r="DP120" s="540"/>
      <c r="DQ120" s="540"/>
      <c r="DR120" s="540"/>
      <c r="DS120" s="540"/>
      <c r="DT120" s="541"/>
      <c r="DU120" s="450"/>
      <c r="DV120" s="539"/>
      <c r="DW120" s="540"/>
      <c r="DX120" s="540"/>
      <c r="DY120" s="540"/>
      <c r="DZ120" s="540"/>
      <c r="EA120" s="540"/>
      <c r="EB120" s="540"/>
      <c r="EC120" s="540"/>
      <c r="ED120" s="540"/>
      <c r="EE120" s="541"/>
      <c r="EF120" s="454"/>
      <c r="EG120" s="454"/>
      <c r="EH120" s="454"/>
      <c r="EI120" s="454"/>
      <c r="EJ120" s="454"/>
      <c r="EK120" s="454"/>
      <c r="EL120" s="454"/>
      <c r="EM120" s="454"/>
      <c r="EN120" s="454"/>
      <c r="EO120" s="454"/>
      <c r="EP120" s="454"/>
      <c r="EQ120" s="454"/>
      <c r="ER120" s="454"/>
      <c r="ES120" s="454"/>
      <c r="ET120" s="454"/>
      <c r="EU120" s="581"/>
      <c r="EV120" s="581"/>
      <c r="EW120" s="581"/>
      <c r="EX120" s="581"/>
      <c r="EY120" s="581"/>
      <c r="EZ120" s="581"/>
      <c r="FA120" s="581"/>
      <c r="FB120" s="581"/>
      <c r="FC120" s="581"/>
      <c r="FD120" s="581"/>
      <c r="FE120" s="581"/>
    </row>
    <row r="121" spans="1:161">
      <c r="A121" s="450"/>
      <c r="B121" s="490">
        <f>B119</f>
        <v>0</v>
      </c>
      <c r="C121" s="598" t="s">
        <v>423</v>
      </c>
      <c r="D121" s="486"/>
      <c r="E121" s="599">
        <f>E119</f>
        <v>0</v>
      </c>
      <c r="F121" s="599">
        <f t="shared" ref="F121:P121" si="947">F119</f>
        <v>0</v>
      </c>
      <c r="G121" s="599">
        <f t="shared" si="947"/>
        <v>0</v>
      </c>
      <c r="H121" s="599">
        <f t="shared" si="947"/>
        <v>0</v>
      </c>
      <c r="I121" s="599">
        <f t="shared" si="947"/>
        <v>0</v>
      </c>
      <c r="J121" s="599">
        <f t="shared" si="947"/>
        <v>0</v>
      </c>
      <c r="K121" s="599">
        <f t="shared" si="947"/>
        <v>0</v>
      </c>
      <c r="L121" s="599">
        <f t="shared" si="947"/>
        <v>0</v>
      </c>
      <c r="M121" s="599">
        <f t="shared" si="947"/>
        <v>0</v>
      </c>
      <c r="N121" s="599">
        <f t="shared" si="947"/>
        <v>0</v>
      </c>
      <c r="O121" s="599">
        <f t="shared" si="947"/>
        <v>0</v>
      </c>
      <c r="P121" s="600">
        <f t="shared" si="947"/>
        <v>0</v>
      </c>
      <c r="Q121" s="1072">
        <f>Q119</f>
        <v>0</v>
      </c>
      <c r="R121" s="1072">
        <f t="shared" ref="R121:AB121" si="948">R119</f>
        <v>0</v>
      </c>
      <c r="S121" s="1072">
        <f t="shared" si="948"/>
        <v>0</v>
      </c>
      <c r="T121" s="1072">
        <f t="shared" si="948"/>
        <v>0</v>
      </c>
      <c r="U121" s="1072">
        <f t="shared" si="948"/>
        <v>0</v>
      </c>
      <c r="V121" s="1072">
        <f t="shared" si="948"/>
        <v>0</v>
      </c>
      <c r="W121" s="1072">
        <f t="shared" si="948"/>
        <v>0</v>
      </c>
      <c r="X121" s="1072">
        <f t="shared" si="948"/>
        <v>0</v>
      </c>
      <c r="Y121" s="1072">
        <f t="shared" si="948"/>
        <v>0</v>
      </c>
      <c r="Z121" s="1072">
        <f t="shared" si="948"/>
        <v>0</v>
      </c>
      <c r="AA121" s="1072">
        <f t="shared" si="948"/>
        <v>0</v>
      </c>
      <c r="AB121" s="1073">
        <f t="shared" si="948"/>
        <v>0</v>
      </c>
      <c r="AC121" s="599">
        <f>AC119</f>
        <v>0</v>
      </c>
      <c r="AD121" s="599">
        <f t="shared" ref="AD121:AN121" si="949">AD119</f>
        <v>0</v>
      </c>
      <c r="AE121" s="599">
        <f t="shared" si="949"/>
        <v>0</v>
      </c>
      <c r="AF121" s="599">
        <f t="shared" si="949"/>
        <v>0</v>
      </c>
      <c r="AG121" s="599">
        <f t="shared" si="949"/>
        <v>0</v>
      </c>
      <c r="AH121" s="599">
        <f t="shared" si="949"/>
        <v>0</v>
      </c>
      <c r="AI121" s="599">
        <f t="shared" si="949"/>
        <v>0</v>
      </c>
      <c r="AJ121" s="599">
        <f t="shared" si="949"/>
        <v>0</v>
      </c>
      <c r="AK121" s="599">
        <f t="shared" si="949"/>
        <v>0</v>
      </c>
      <c r="AL121" s="599">
        <f t="shared" si="949"/>
        <v>0</v>
      </c>
      <c r="AM121" s="599">
        <f t="shared" si="949"/>
        <v>0</v>
      </c>
      <c r="AN121" s="600">
        <f t="shared" si="949"/>
        <v>0</v>
      </c>
      <c r="AO121" s="1100">
        <f>AO119</f>
        <v>0</v>
      </c>
      <c r="AP121" s="1100">
        <f t="shared" ref="AP121:AZ121" si="950">AP119</f>
        <v>0</v>
      </c>
      <c r="AQ121" s="1100">
        <f t="shared" si="950"/>
        <v>0</v>
      </c>
      <c r="AR121" s="1100">
        <f t="shared" si="950"/>
        <v>0</v>
      </c>
      <c r="AS121" s="1100">
        <f t="shared" si="950"/>
        <v>0</v>
      </c>
      <c r="AT121" s="1100">
        <f t="shared" si="950"/>
        <v>0</v>
      </c>
      <c r="AU121" s="1100">
        <f t="shared" si="950"/>
        <v>0</v>
      </c>
      <c r="AV121" s="1100">
        <f t="shared" si="950"/>
        <v>0</v>
      </c>
      <c r="AW121" s="1100">
        <f t="shared" si="950"/>
        <v>0</v>
      </c>
      <c r="AX121" s="1100">
        <f t="shared" si="950"/>
        <v>0</v>
      </c>
      <c r="AY121" s="1100">
        <f t="shared" si="950"/>
        <v>0</v>
      </c>
      <c r="AZ121" s="1101">
        <f t="shared" si="950"/>
        <v>0</v>
      </c>
      <c r="BA121" s="599">
        <f>BA119</f>
        <v>0</v>
      </c>
      <c r="BB121" s="599">
        <f t="shared" ref="BB121:BL121" si="951">BB119</f>
        <v>0</v>
      </c>
      <c r="BC121" s="599">
        <f t="shared" si="951"/>
        <v>0</v>
      </c>
      <c r="BD121" s="599">
        <f t="shared" si="951"/>
        <v>0</v>
      </c>
      <c r="BE121" s="599">
        <f t="shared" si="951"/>
        <v>0</v>
      </c>
      <c r="BF121" s="599">
        <f t="shared" si="951"/>
        <v>0</v>
      </c>
      <c r="BG121" s="599">
        <f t="shared" si="951"/>
        <v>0</v>
      </c>
      <c r="BH121" s="599">
        <f t="shared" si="951"/>
        <v>0</v>
      </c>
      <c r="BI121" s="599">
        <f t="shared" si="951"/>
        <v>0</v>
      </c>
      <c r="BJ121" s="599">
        <f t="shared" si="951"/>
        <v>0</v>
      </c>
      <c r="BK121" s="599">
        <f t="shared" si="951"/>
        <v>0</v>
      </c>
      <c r="BL121" s="600">
        <f t="shared" si="951"/>
        <v>0</v>
      </c>
      <c r="BM121" s="599">
        <f>BM119</f>
        <v>0</v>
      </c>
      <c r="BN121" s="599">
        <f t="shared" ref="BN121:BX121" si="952">BN119</f>
        <v>0</v>
      </c>
      <c r="BO121" s="599">
        <f t="shared" si="952"/>
        <v>0</v>
      </c>
      <c r="BP121" s="599">
        <f t="shared" si="952"/>
        <v>0</v>
      </c>
      <c r="BQ121" s="599">
        <f t="shared" si="952"/>
        <v>0</v>
      </c>
      <c r="BR121" s="599">
        <f t="shared" si="952"/>
        <v>0</v>
      </c>
      <c r="BS121" s="599">
        <f t="shared" si="952"/>
        <v>0</v>
      </c>
      <c r="BT121" s="599">
        <f t="shared" si="952"/>
        <v>0</v>
      </c>
      <c r="BU121" s="599">
        <f t="shared" si="952"/>
        <v>0</v>
      </c>
      <c r="BV121" s="599">
        <f t="shared" si="952"/>
        <v>0</v>
      </c>
      <c r="BW121" s="599">
        <f t="shared" si="952"/>
        <v>0</v>
      </c>
      <c r="BX121" s="600">
        <f t="shared" si="952"/>
        <v>0</v>
      </c>
      <c r="BY121" s="599">
        <f>BY119</f>
        <v>0</v>
      </c>
      <c r="BZ121" s="599">
        <f t="shared" ref="BZ121:CJ121" si="953">BZ119</f>
        <v>0</v>
      </c>
      <c r="CA121" s="599">
        <f t="shared" si="953"/>
        <v>0</v>
      </c>
      <c r="CB121" s="599">
        <f t="shared" si="953"/>
        <v>0</v>
      </c>
      <c r="CC121" s="599">
        <f t="shared" si="953"/>
        <v>0</v>
      </c>
      <c r="CD121" s="599">
        <f t="shared" si="953"/>
        <v>0</v>
      </c>
      <c r="CE121" s="599">
        <f t="shared" si="953"/>
        <v>0</v>
      </c>
      <c r="CF121" s="599">
        <f t="shared" si="953"/>
        <v>0</v>
      </c>
      <c r="CG121" s="599">
        <f t="shared" si="953"/>
        <v>0</v>
      </c>
      <c r="CH121" s="599">
        <f t="shared" si="953"/>
        <v>0</v>
      </c>
      <c r="CI121" s="599">
        <f t="shared" si="953"/>
        <v>0</v>
      </c>
      <c r="CJ121" s="600">
        <f t="shared" si="953"/>
        <v>0</v>
      </c>
      <c r="CK121" s="599">
        <f>CK119</f>
        <v>0</v>
      </c>
      <c r="CL121" s="599">
        <f t="shared" ref="CL121:CV121" si="954">CL119</f>
        <v>0</v>
      </c>
      <c r="CM121" s="599">
        <f t="shared" si="954"/>
        <v>0</v>
      </c>
      <c r="CN121" s="599">
        <f t="shared" si="954"/>
        <v>0</v>
      </c>
      <c r="CO121" s="599">
        <f t="shared" si="954"/>
        <v>0</v>
      </c>
      <c r="CP121" s="599">
        <f t="shared" si="954"/>
        <v>0</v>
      </c>
      <c r="CQ121" s="599">
        <f t="shared" si="954"/>
        <v>0</v>
      </c>
      <c r="CR121" s="599">
        <f t="shared" si="954"/>
        <v>0</v>
      </c>
      <c r="CS121" s="599">
        <f t="shared" si="954"/>
        <v>0</v>
      </c>
      <c r="CT121" s="599">
        <f t="shared" si="954"/>
        <v>0</v>
      </c>
      <c r="CU121" s="599">
        <f t="shared" si="954"/>
        <v>0</v>
      </c>
      <c r="CV121" s="600">
        <f t="shared" si="954"/>
        <v>0</v>
      </c>
      <c r="CW121" s="599">
        <f>CW119</f>
        <v>0</v>
      </c>
      <c r="CX121" s="599">
        <f t="shared" ref="CX121:DH121" si="955">CX119</f>
        <v>0</v>
      </c>
      <c r="CY121" s="599">
        <f t="shared" si="955"/>
        <v>0</v>
      </c>
      <c r="CZ121" s="599">
        <f t="shared" si="955"/>
        <v>0</v>
      </c>
      <c r="DA121" s="599">
        <f t="shared" si="955"/>
        <v>0</v>
      </c>
      <c r="DB121" s="599">
        <f t="shared" si="955"/>
        <v>0</v>
      </c>
      <c r="DC121" s="599">
        <f t="shared" si="955"/>
        <v>0</v>
      </c>
      <c r="DD121" s="599">
        <f t="shared" si="955"/>
        <v>0</v>
      </c>
      <c r="DE121" s="599">
        <f t="shared" si="955"/>
        <v>0</v>
      </c>
      <c r="DF121" s="599">
        <f t="shared" si="955"/>
        <v>0</v>
      </c>
      <c r="DG121" s="599">
        <f t="shared" si="955"/>
        <v>0</v>
      </c>
      <c r="DH121" s="600">
        <f t="shared" si="955"/>
        <v>0</v>
      </c>
      <c r="DI121" s="599">
        <f>DI119</f>
        <v>0</v>
      </c>
      <c r="DJ121" s="599">
        <f t="shared" ref="DJ121:DT121" si="956">DJ119</f>
        <v>0</v>
      </c>
      <c r="DK121" s="599">
        <f t="shared" si="956"/>
        <v>0</v>
      </c>
      <c r="DL121" s="599">
        <f t="shared" si="956"/>
        <v>0</v>
      </c>
      <c r="DM121" s="599">
        <f t="shared" si="956"/>
        <v>0</v>
      </c>
      <c r="DN121" s="599">
        <f t="shared" si="956"/>
        <v>0</v>
      </c>
      <c r="DO121" s="599">
        <f t="shared" si="956"/>
        <v>0</v>
      </c>
      <c r="DP121" s="599">
        <f t="shared" si="956"/>
        <v>0</v>
      </c>
      <c r="DQ121" s="599">
        <f t="shared" si="956"/>
        <v>0</v>
      </c>
      <c r="DR121" s="599">
        <f t="shared" si="956"/>
        <v>0</v>
      </c>
      <c r="DS121" s="599">
        <f t="shared" si="956"/>
        <v>0</v>
      </c>
      <c r="DT121" s="600">
        <f t="shared" si="956"/>
        <v>0</v>
      </c>
      <c r="DU121" s="450"/>
      <c r="DV121" s="601">
        <f>DV119</f>
        <v>0</v>
      </c>
      <c r="DW121" s="599">
        <f>DW119</f>
        <v>0</v>
      </c>
      <c r="DX121" s="599">
        <f t="shared" ref="DX121:EE121" si="957">DX119</f>
        <v>0</v>
      </c>
      <c r="DY121" s="599">
        <f t="shared" si="957"/>
        <v>0</v>
      </c>
      <c r="DZ121" s="599">
        <f t="shared" si="957"/>
        <v>0</v>
      </c>
      <c r="EA121" s="599">
        <f t="shared" si="957"/>
        <v>0</v>
      </c>
      <c r="EB121" s="599">
        <f t="shared" si="957"/>
        <v>0</v>
      </c>
      <c r="EC121" s="599">
        <f t="shared" si="957"/>
        <v>0</v>
      </c>
      <c r="ED121" s="599">
        <f t="shared" si="957"/>
        <v>0</v>
      </c>
      <c r="EE121" s="600">
        <f t="shared" si="957"/>
        <v>0</v>
      </c>
      <c r="EF121" s="454" t="s">
        <v>424</v>
      </c>
      <c r="EG121" s="454"/>
      <c r="EH121" s="454"/>
      <c r="EI121" s="454"/>
      <c r="EJ121" s="454"/>
      <c r="EK121" s="454"/>
      <c r="EL121" s="454"/>
      <c r="EM121" s="454"/>
      <c r="EN121" s="454"/>
      <c r="EO121" s="454"/>
      <c r="EP121" s="454"/>
      <c r="EQ121" s="454"/>
      <c r="ER121" s="454"/>
      <c r="ES121" s="454"/>
      <c r="ET121" s="454"/>
      <c r="EU121" s="581"/>
      <c r="EV121" s="581"/>
      <c r="EW121" s="581"/>
      <c r="EX121" s="581"/>
      <c r="EY121" s="581"/>
      <c r="EZ121" s="581"/>
      <c r="FA121" s="581"/>
      <c r="FB121" s="581"/>
      <c r="FC121" s="581"/>
      <c r="FD121" s="581"/>
      <c r="FE121" s="581"/>
    </row>
    <row r="122" spans="1:161">
      <c r="A122" s="450"/>
      <c r="B122" s="490"/>
      <c r="C122" s="486"/>
      <c r="D122" s="486"/>
      <c r="E122" s="540"/>
      <c r="F122" s="540"/>
      <c r="G122" s="540"/>
      <c r="H122" s="540"/>
      <c r="I122" s="540"/>
      <c r="J122" s="540"/>
      <c r="K122" s="540"/>
      <c r="L122" s="540"/>
      <c r="M122" s="540"/>
      <c r="N122" s="540"/>
      <c r="O122" s="540"/>
      <c r="P122" s="541"/>
      <c r="Q122" s="1074"/>
      <c r="R122" s="1074"/>
      <c r="S122" s="1074"/>
      <c r="T122" s="1074"/>
      <c r="U122" s="1074"/>
      <c r="V122" s="1074"/>
      <c r="W122" s="1074"/>
      <c r="X122" s="1074"/>
      <c r="Y122" s="1074"/>
      <c r="Z122" s="1074"/>
      <c r="AA122" s="1074"/>
      <c r="AB122" s="1075"/>
      <c r="AC122" s="540"/>
      <c r="AD122" s="540"/>
      <c r="AE122" s="540"/>
      <c r="AF122" s="540"/>
      <c r="AG122" s="540"/>
      <c r="AH122" s="540"/>
      <c r="AI122" s="540"/>
      <c r="AJ122" s="540"/>
      <c r="AK122" s="540"/>
      <c r="AL122" s="540"/>
      <c r="AM122" s="540"/>
      <c r="AN122" s="541"/>
      <c r="AO122" s="1102"/>
      <c r="AP122" s="1102"/>
      <c r="AQ122" s="1102"/>
      <c r="AR122" s="1102"/>
      <c r="AS122" s="1102"/>
      <c r="AT122" s="1102"/>
      <c r="AU122" s="1102"/>
      <c r="AV122" s="1102"/>
      <c r="AW122" s="1102"/>
      <c r="AX122" s="1102"/>
      <c r="AY122" s="1102"/>
      <c r="AZ122" s="1103"/>
      <c r="BA122" s="540"/>
      <c r="BB122" s="540"/>
      <c r="BC122" s="540"/>
      <c r="BD122" s="540"/>
      <c r="BE122" s="540"/>
      <c r="BF122" s="540"/>
      <c r="BG122" s="540"/>
      <c r="BH122" s="540"/>
      <c r="BI122" s="540"/>
      <c r="BJ122" s="540"/>
      <c r="BK122" s="540"/>
      <c r="BL122" s="541"/>
      <c r="BM122" s="540"/>
      <c r="BN122" s="540"/>
      <c r="BO122" s="540"/>
      <c r="BP122" s="540"/>
      <c r="BQ122" s="540"/>
      <c r="BR122" s="540"/>
      <c r="BS122" s="540"/>
      <c r="BT122" s="540"/>
      <c r="BU122" s="540"/>
      <c r="BV122" s="540"/>
      <c r="BW122" s="540"/>
      <c r="BX122" s="541"/>
      <c r="BY122" s="540"/>
      <c r="BZ122" s="540"/>
      <c r="CA122" s="540"/>
      <c r="CB122" s="540"/>
      <c r="CC122" s="540"/>
      <c r="CD122" s="540"/>
      <c r="CE122" s="540"/>
      <c r="CF122" s="540"/>
      <c r="CG122" s="540"/>
      <c r="CH122" s="540"/>
      <c r="CI122" s="540"/>
      <c r="CJ122" s="541"/>
      <c r="CK122" s="540"/>
      <c r="CL122" s="540"/>
      <c r="CM122" s="540"/>
      <c r="CN122" s="540"/>
      <c r="CO122" s="540"/>
      <c r="CP122" s="540"/>
      <c r="CQ122" s="540"/>
      <c r="CR122" s="540"/>
      <c r="CS122" s="540"/>
      <c r="CT122" s="540"/>
      <c r="CU122" s="540"/>
      <c r="CV122" s="541"/>
      <c r="CW122" s="540"/>
      <c r="CX122" s="540"/>
      <c r="CY122" s="540"/>
      <c r="CZ122" s="540"/>
      <c r="DA122" s="540"/>
      <c r="DB122" s="540"/>
      <c r="DC122" s="540"/>
      <c r="DD122" s="540"/>
      <c r="DE122" s="540"/>
      <c r="DF122" s="540"/>
      <c r="DG122" s="540"/>
      <c r="DH122" s="541"/>
      <c r="DI122" s="540"/>
      <c r="DJ122" s="540"/>
      <c r="DK122" s="540"/>
      <c r="DL122" s="540"/>
      <c r="DM122" s="540"/>
      <c r="DN122" s="540"/>
      <c r="DO122" s="540"/>
      <c r="DP122" s="540"/>
      <c r="DQ122" s="540"/>
      <c r="DR122" s="540"/>
      <c r="DS122" s="540"/>
      <c r="DT122" s="541"/>
      <c r="DU122" s="450"/>
      <c r="DV122" s="539"/>
      <c r="DW122" s="540"/>
      <c r="DX122" s="540"/>
      <c r="DY122" s="540"/>
      <c r="DZ122" s="540"/>
      <c r="EA122" s="540"/>
      <c r="EB122" s="540"/>
      <c r="EC122" s="540"/>
      <c r="ED122" s="540"/>
      <c r="EE122" s="541"/>
      <c r="EF122" s="454"/>
      <c r="EG122" s="454"/>
      <c r="EH122" s="454"/>
      <c r="EI122" s="454"/>
      <c r="EJ122" s="454"/>
      <c r="EK122" s="454"/>
      <c r="EL122" s="454"/>
      <c r="EM122" s="454"/>
      <c r="EN122" s="454"/>
      <c r="EO122" s="454"/>
      <c r="EP122" s="454"/>
      <c r="EQ122" s="454"/>
      <c r="ER122" s="454"/>
      <c r="ES122" s="454"/>
      <c r="ET122" s="454"/>
      <c r="EU122" s="581"/>
      <c r="EV122" s="581"/>
      <c r="EW122" s="581"/>
      <c r="EX122" s="581"/>
      <c r="EY122" s="581"/>
      <c r="EZ122" s="581"/>
      <c r="FA122" s="581"/>
      <c r="FB122" s="581"/>
      <c r="FC122" s="581"/>
      <c r="FD122" s="581"/>
      <c r="FE122" s="581"/>
    </row>
    <row r="123" spans="1:161" ht="13.5" thickBot="1">
      <c r="A123" s="450"/>
      <c r="B123" s="949">
        <f>B121</f>
        <v>0</v>
      </c>
      <c r="C123" s="961" t="s">
        <v>430</v>
      </c>
      <c r="D123" s="950"/>
      <c r="E123" s="622">
        <v>0</v>
      </c>
      <c r="F123" s="622">
        <v>0</v>
      </c>
      <c r="G123" s="622">
        <v>0</v>
      </c>
      <c r="H123" s="622">
        <v>0</v>
      </c>
      <c r="I123" s="622">
        <v>0</v>
      </c>
      <c r="J123" s="622">
        <v>0</v>
      </c>
      <c r="K123" s="622">
        <v>0</v>
      </c>
      <c r="L123" s="622">
        <v>0</v>
      </c>
      <c r="M123" s="622">
        <v>0</v>
      </c>
      <c r="N123" s="622">
        <v>0</v>
      </c>
      <c r="O123" s="622">
        <v>0</v>
      </c>
      <c r="P123" s="623">
        <v>0</v>
      </c>
      <c r="Q123" s="1076">
        <v>0</v>
      </c>
      <c r="R123" s="1076">
        <v>0</v>
      </c>
      <c r="S123" s="1076">
        <v>0</v>
      </c>
      <c r="T123" s="1076">
        <v>0</v>
      </c>
      <c r="U123" s="1076">
        <v>0</v>
      </c>
      <c r="V123" s="1076">
        <v>0</v>
      </c>
      <c r="W123" s="1076">
        <v>0</v>
      </c>
      <c r="X123" s="1076">
        <v>0</v>
      </c>
      <c r="Y123" s="1076">
        <v>0</v>
      </c>
      <c r="Z123" s="1076">
        <v>0</v>
      </c>
      <c r="AA123" s="1076">
        <v>0</v>
      </c>
      <c r="AB123" s="1077">
        <v>0</v>
      </c>
      <c r="AC123" s="622">
        <v>0</v>
      </c>
      <c r="AD123" s="622">
        <v>0</v>
      </c>
      <c r="AE123" s="622">
        <v>0</v>
      </c>
      <c r="AF123" s="622">
        <v>0</v>
      </c>
      <c r="AG123" s="622">
        <v>0</v>
      </c>
      <c r="AH123" s="622">
        <v>0</v>
      </c>
      <c r="AI123" s="622">
        <v>0</v>
      </c>
      <c r="AJ123" s="622">
        <v>0</v>
      </c>
      <c r="AK123" s="622">
        <v>0</v>
      </c>
      <c r="AL123" s="622">
        <v>0</v>
      </c>
      <c r="AM123" s="622">
        <v>0</v>
      </c>
      <c r="AN123" s="623">
        <v>0</v>
      </c>
      <c r="AO123" s="1124">
        <v>0</v>
      </c>
      <c r="AP123" s="1124">
        <v>0</v>
      </c>
      <c r="AQ123" s="1124">
        <v>0</v>
      </c>
      <c r="AR123" s="1124">
        <v>0</v>
      </c>
      <c r="AS123" s="1124">
        <v>0</v>
      </c>
      <c r="AT123" s="1124">
        <v>0</v>
      </c>
      <c r="AU123" s="1124">
        <v>0</v>
      </c>
      <c r="AV123" s="1124">
        <v>0</v>
      </c>
      <c r="AW123" s="1124">
        <v>0</v>
      </c>
      <c r="AX123" s="1124">
        <v>0</v>
      </c>
      <c r="AY123" s="1124">
        <v>0</v>
      </c>
      <c r="AZ123" s="1125">
        <v>0</v>
      </c>
      <c r="BA123" s="622">
        <v>0</v>
      </c>
      <c r="BB123" s="622">
        <v>0</v>
      </c>
      <c r="BC123" s="622">
        <v>0</v>
      </c>
      <c r="BD123" s="622">
        <v>0</v>
      </c>
      <c r="BE123" s="622">
        <v>0</v>
      </c>
      <c r="BF123" s="622">
        <v>0</v>
      </c>
      <c r="BG123" s="622">
        <v>0</v>
      </c>
      <c r="BH123" s="622">
        <v>0</v>
      </c>
      <c r="BI123" s="622">
        <v>0</v>
      </c>
      <c r="BJ123" s="622">
        <v>0</v>
      </c>
      <c r="BK123" s="622">
        <v>0</v>
      </c>
      <c r="BL123" s="623">
        <v>0</v>
      </c>
      <c r="BM123" s="622">
        <v>0</v>
      </c>
      <c r="BN123" s="622">
        <v>0</v>
      </c>
      <c r="BO123" s="622">
        <v>0</v>
      </c>
      <c r="BP123" s="622">
        <v>0</v>
      </c>
      <c r="BQ123" s="622">
        <v>0</v>
      </c>
      <c r="BR123" s="622">
        <v>0</v>
      </c>
      <c r="BS123" s="622">
        <v>0</v>
      </c>
      <c r="BT123" s="622">
        <v>0</v>
      </c>
      <c r="BU123" s="622">
        <v>0</v>
      </c>
      <c r="BV123" s="622">
        <v>0</v>
      </c>
      <c r="BW123" s="622">
        <v>0</v>
      </c>
      <c r="BX123" s="623">
        <v>0</v>
      </c>
      <c r="BY123" s="622">
        <v>0</v>
      </c>
      <c r="BZ123" s="622">
        <v>0</v>
      </c>
      <c r="CA123" s="622">
        <v>0</v>
      </c>
      <c r="CB123" s="622">
        <v>0</v>
      </c>
      <c r="CC123" s="622">
        <v>0</v>
      </c>
      <c r="CD123" s="622">
        <v>0</v>
      </c>
      <c r="CE123" s="622">
        <v>0</v>
      </c>
      <c r="CF123" s="622">
        <v>0</v>
      </c>
      <c r="CG123" s="622">
        <v>0</v>
      </c>
      <c r="CH123" s="622">
        <v>0</v>
      </c>
      <c r="CI123" s="622">
        <v>0</v>
      </c>
      <c r="CJ123" s="623">
        <v>0</v>
      </c>
      <c r="CK123" s="622">
        <v>0</v>
      </c>
      <c r="CL123" s="622">
        <v>0</v>
      </c>
      <c r="CM123" s="622">
        <v>0</v>
      </c>
      <c r="CN123" s="622">
        <v>0</v>
      </c>
      <c r="CO123" s="622">
        <v>0</v>
      </c>
      <c r="CP123" s="622">
        <v>0</v>
      </c>
      <c r="CQ123" s="622">
        <v>0</v>
      </c>
      <c r="CR123" s="622">
        <v>0</v>
      </c>
      <c r="CS123" s="622">
        <v>0</v>
      </c>
      <c r="CT123" s="622">
        <v>0</v>
      </c>
      <c r="CU123" s="622">
        <v>0</v>
      </c>
      <c r="CV123" s="623">
        <v>0</v>
      </c>
      <c r="CW123" s="622">
        <v>0</v>
      </c>
      <c r="CX123" s="622">
        <v>0</v>
      </c>
      <c r="CY123" s="622">
        <v>0</v>
      </c>
      <c r="CZ123" s="622">
        <v>0</v>
      </c>
      <c r="DA123" s="622">
        <v>0</v>
      </c>
      <c r="DB123" s="622">
        <v>0</v>
      </c>
      <c r="DC123" s="622">
        <v>0</v>
      </c>
      <c r="DD123" s="622">
        <v>0</v>
      </c>
      <c r="DE123" s="622">
        <v>0</v>
      </c>
      <c r="DF123" s="622">
        <v>0</v>
      </c>
      <c r="DG123" s="622">
        <v>0</v>
      </c>
      <c r="DH123" s="623">
        <v>0</v>
      </c>
      <c r="DI123" s="622">
        <v>0</v>
      </c>
      <c r="DJ123" s="622">
        <v>0</v>
      </c>
      <c r="DK123" s="622">
        <v>0</v>
      </c>
      <c r="DL123" s="622">
        <v>0</v>
      </c>
      <c r="DM123" s="622">
        <v>0</v>
      </c>
      <c r="DN123" s="622">
        <v>0</v>
      </c>
      <c r="DO123" s="622">
        <v>0</v>
      </c>
      <c r="DP123" s="622">
        <v>0</v>
      </c>
      <c r="DQ123" s="622">
        <v>0</v>
      </c>
      <c r="DR123" s="622">
        <v>0</v>
      </c>
      <c r="DS123" s="622">
        <v>0</v>
      </c>
      <c r="DT123" s="623">
        <v>0</v>
      </c>
      <c r="DU123" s="450"/>
      <c r="DV123" s="605">
        <v>0</v>
      </c>
      <c r="DW123" s="606">
        <v>0</v>
      </c>
      <c r="DX123" s="606">
        <v>0</v>
      </c>
      <c r="DY123" s="606">
        <v>0</v>
      </c>
      <c r="DZ123" s="606">
        <v>0</v>
      </c>
      <c r="EA123" s="606">
        <v>0</v>
      </c>
      <c r="EB123" s="606">
        <v>0</v>
      </c>
      <c r="EC123" s="606">
        <v>0</v>
      </c>
      <c r="ED123" s="606">
        <v>0</v>
      </c>
      <c r="EE123" s="607">
        <v>0</v>
      </c>
      <c r="EF123" s="454" t="s">
        <v>428</v>
      </c>
      <c r="EG123" s="454"/>
      <c r="EH123" s="454"/>
      <c r="EI123" s="454"/>
      <c r="EJ123" s="454"/>
      <c r="EK123" s="454"/>
      <c r="EL123" s="454"/>
      <c r="EM123" s="454"/>
      <c r="EN123" s="454"/>
      <c r="EO123" s="454"/>
      <c r="EP123" s="454"/>
      <c r="EQ123" s="454"/>
      <c r="ER123" s="454"/>
      <c r="ES123" s="454"/>
      <c r="ET123" s="454"/>
      <c r="EU123" s="581"/>
      <c r="EV123" s="581"/>
      <c r="EW123" s="581"/>
      <c r="EX123" s="581"/>
      <c r="EY123" s="581"/>
      <c r="EZ123" s="581"/>
      <c r="FA123" s="581"/>
      <c r="FB123" s="581"/>
      <c r="FC123" s="581"/>
      <c r="FD123" s="581"/>
      <c r="FE123" s="581"/>
    </row>
    <row r="124" spans="1:161" ht="13.5" thickBot="1">
      <c r="A124" s="450"/>
      <c r="B124" s="451"/>
      <c r="C124" s="450"/>
      <c r="D124" s="450"/>
      <c r="E124" s="450"/>
      <c r="F124" s="464"/>
      <c r="G124" s="450"/>
      <c r="H124" s="450"/>
      <c r="I124" s="450"/>
      <c r="J124" s="450"/>
      <c r="K124" s="450"/>
      <c r="L124" s="450"/>
      <c r="M124" s="450"/>
      <c r="N124" s="450"/>
      <c r="O124" s="450"/>
      <c r="P124" s="450"/>
      <c r="Q124" s="1063"/>
      <c r="R124" s="1064"/>
      <c r="S124" s="1063"/>
      <c r="T124" s="1063"/>
      <c r="U124" s="1063"/>
      <c r="V124" s="1063"/>
      <c r="W124" s="1063"/>
      <c r="X124" s="1063"/>
      <c r="Y124" s="1063"/>
      <c r="Z124" s="1063"/>
      <c r="AA124" s="1063"/>
      <c r="AB124" s="1063"/>
      <c r="AC124" s="450"/>
      <c r="AD124" s="464"/>
      <c r="AE124" s="450"/>
      <c r="AF124" s="450"/>
      <c r="AG124" s="450"/>
      <c r="AH124" s="450"/>
      <c r="AI124" s="450"/>
      <c r="AJ124" s="450"/>
      <c r="AK124" s="450"/>
      <c r="AL124" s="450"/>
      <c r="AM124" s="450"/>
      <c r="AN124" s="450"/>
      <c r="AO124" s="1106"/>
      <c r="AP124" s="1107"/>
      <c r="AQ124" s="1106"/>
      <c r="AR124" s="1106"/>
      <c r="AS124" s="1106"/>
      <c r="AT124" s="1106"/>
      <c r="AU124" s="1106"/>
      <c r="AV124" s="1106"/>
      <c r="AW124" s="1106"/>
      <c r="AX124" s="1106"/>
      <c r="AY124" s="1106"/>
      <c r="AZ124" s="1106"/>
      <c r="BA124" s="450"/>
      <c r="BB124" s="464"/>
      <c r="BC124" s="450"/>
      <c r="BD124" s="450"/>
      <c r="BE124" s="450"/>
      <c r="BF124" s="450"/>
      <c r="BG124" s="450"/>
      <c r="BH124" s="450"/>
      <c r="BI124" s="450"/>
      <c r="BJ124" s="450"/>
      <c r="BK124" s="450"/>
      <c r="BL124" s="450"/>
      <c r="BM124" s="450"/>
      <c r="BN124" s="464"/>
      <c r="BO124" s="450"/>
      <c r="BP124" s="450"/>
      <c r="BQ124" s="450"/>
      <c r="BR124" s="450"/>
      <c r="BS124" s="450"/>
      <c r="BT124" s="450"/>
      <c r="BU124" s="450"/>
      <c r="BV124" s="450"/>
      <c r="BW124" s="450"/>
      <c r="BX124" s="450"/>
      <c r="BY124" s="450"/>
      <c r="BZ124" s="464"/>
      <c r="CA124" s="450"/>
      <c r="CB124" s="450"/>
      <c r="CC124" s="450"/>
      <c r="CD124" s="450"/>
      <c r="CE124" s="450"/>
      <c r="CF124" s="450"/>
      <c r="CG124" s="450"/>
      <c r="CH124" s="450"/>
      <c r="CI124" s="450"/>
      <c r="CJ124" s="450"/>
      <c r="CK124" s="450"/>
      <c r="CL124" s="464"/>
      <c r="CM124" s="450"/>
      <c r="CN124" s="450"/>
      <c r="CO124" s="450"/>
      <c r="CP124" s="450"/>
      <c r="CQ124" s="450"/>
      <c r="CR124" s="450"/>
      <c r="CS124" s="450"/>
      <c r="CT124" s="450"/>
      <c r="CU124" s="450"/>
      <c r="CV124" s="450"/>
      <c r="CW124" s="450"/>
      <c r="CX124" s="464"/>
      <c r="CY124" s="450"/>
      <c r="CZ124" s="450"/>
      <c r="DA124" s="450"/>
      <c r="DB124" s="450"/>
      <c r="DC124" s="450"/>
      <c r="DD124" s="450"/>
      <c r="DE124" s="450"/>
      <c r="DF124" s="450"/>
      <c r="DG124" s="450"/>
      <c r="DH124" s="450"/>
      <c r="DI124" s="450"/>
      <c r="DJ124" s="464"/>
      <c r="DK124" s="450"/>
      <c r="DL124" s="450"/>
      <c r="DM124" s="450"/>
      <c r="DN124" s="450"/>
      <c r="DO124" s="450"/>
      <c r="DP124" s="450"/>
      <c r="DQ124" s="450"/>
      <c r="DR124" s="450"/>
      <c r="DS124" s="450"/>
      <c r="DT124" s="450"/>
      <c r="DU124" s="450"/>
      <c r="DV124" s="450"/>
      <c r="DW124" s="450"/>
      <c r="DX124" s="450"/>
      <c r="DY124" s="450"/>
      <c r="DZ124" s="450"/>
      <c r="EA124" s="450"/>
      <c r="EB124" s="450"/>
      <c r="EC124" s="450"/>
      <c r="ED124" s="450"/>
      <c r="EE124" s="450"/>
      <c r="EF124" s="454"/>
      <c r="EG124" s="454"/>
      <c r="EH124" s="454"/>
      <c r="EI124" s="454"/>
      <c r="EJ124" s="454"/>
      <c r="EK124" s="454"/>
      <c r="EL124" s="454"/>
      <c r="EM124" s="454"/>
      <c r="EN124" s="454"/>
      <c r="EO124" s="454"/>
      <c r="EP124" s="454"/>
      <c r="EQ124" s="454"/>
      <c r="ER124" s="454"/>
      <c r="ES124" s="454"/>
      <c r="ET124" s="454"/>
      <c r="EU124" s="581"/>
      <c r="EV124" s="581"/>
      <c r="EW124" s="581"/>
      <c r="EX124" s="581"/>
      <c r="EY124" s="581"/>
      <c r="EZ124" s="581"/>
      <c r="FA124" s="581"/>
      <c r="FB124" s="581"/>
      <c r="FC124" s="581"/>
      <c r="FD124" s="581"/>
      <c r="FE124" s="581"/>
    </row>
    <row r="125" spans="1:161" ht="13.5" thickBot="1">
      <c r="A125" s="450"/>
      <c r="B125" s="476">
        <f>IS!D70</f>
        <v>0</v>
      </c>
      <c r="C125" s="588"/>
      <c r="D125" s="477"/>
      <c r="E125" s="477"/>
      <c r="F125" s="477"/>
      <c r="G125" s="477"/>
      <c r="H125" s="477"/>
      <c r="I125" s="477"/>
      <c r="J125" s="477"/>
      <c r="K125" s="477"/>
      <c r="L125" s="477"/>
      <c r="M125" s="477"/>
      <c r="N125" s="589">
        <f>B125</f>
        <v>0</v>
      </c>
      <c r="O125" s="477"/>
      <c r="P125" s="478"/>
      <c r="Q125" s="1065"/>
      <c r="R125" s="1065"/>
      <c r="S125" s="1065"/>
      <c r="T125" s="1065"/>
      <c r="U125" s="1065"/>
      <c r="V125" s="1065"/>
      <c r="W125" s="1065"/>
      <c r="X125" s="1065"/>
      <c r="Y125" s="1065"/>
      <c r="Z125" s="1066">
        <f>N125</f>
        <v>0</v>
      </c>
      <c r="AA125" s="1065"/>
      <c r="AB125" s="1067"/>
      <c r="AC125" s="477"/>
      <c r="AD125" s="477"/>
      <c r="AE125" s="477"/>
      <c r="AF125" s="477"/>
      <c r="AG125" s="477"/>
      <c r="AH125" s="477"/>
      <c r="AI125" s="477"/>
      <c r="AJ125" s="477"/>
      <c r="AK125" s="477"/>
      <c r="AL125" s="589">
        <f>Z125</f>
        <v>0</v>
      </c>
      <c r="AM125" s="477"/>
      <c r="AN125" s="478"/>
      <c r="AO125" s="1108"/>
      <c r="AP125" s="1108"/>
      <c r="AQ125" s="1108"/>
      <c r="AR125" s="1108"/>
      <c r="AS125" s="1108"/>
      <c r="AT125" s="1108"/>
      <c r="AU125" s="1108"/>
      <c r="AV125" s="1108"/>
      <c r="AW125" s="1108"/>
      <c r="AX125" s="1109">
        <f>AL125</f>
        <v>0</v>
      </c>
      <c r="AY125" s="1108"/>
      <c r="AZ125" s="1110"/>
      <c r="BA125" s="477"/>
      <c r="BB125" s="477"/>
      <c r="BC125" s="477"/>
      <c r="BD125" s="477"/>
      <c r="BE125" s="477"/>
      <c r="BF125" s="477"/>
      <c r="BG125" s="477"/>
      <c r="BH125" s="477"/>
      <c r="BI125" s="477"/>
      <c r="BJ125" s="589">
        <f>AX125</f>
        <v>0</v>
      </c>
      <c r="BK125" s="477"/>
      <c r="BL125" s="478"/>
      <c r="BM125" s="477"/>
      <c r="BN125" s="477"/>
      <c r="BO125" s="477"/>
      <c r="BP125" s="477"/>
      <c r="BQ125" s="477"/>
      <c r="BR125" s="477"/>
      <c r="BS125" s="477"/>
      <c r="BT125" s="477"/>
      <c r="BU125" s="477"/>
      <c r="BV125" s="589">
        <f>BJ125</f>
        <v>0</v>
      </c>
      <c r="BW125" s="477"/>
      <c r="BX125" s="478"/>
      <c r="BY125" s="477"/>
      <c r="BZ125" s="477"/>
      <c r="CA125" s="477"/>
      <c r="CB125" s="477"/>
      <c r="CC125" s="477"/>
      <c r="CD125" s="477"/>
      <c r="CE125" s="477"/>
      <c r="CF125" s="477"/>
      <c r="CG125" s="477"/>
      <c r="CH125" s="589">
        <f>BV125</f>
        <v>0</v>
      </c>
      <c r="CI125" s="477"/>
      <c r="CJ125" s="478"/>
      <c r="CK125" s="477"/>
      <c r="CL125" s="477"/>
      <c r="CM125" s="477"/>
      <c r="CN125" s="477"/>
      <c r="CO125" s="477"/>
      <c r="CP125" s="477"/>
      <c r="CQ125" s="477"/>
      <c r="CR125" s="477"/>
      <c r="CS125" s="477"/>
      <c r="CT125" s="589">
        <f>CH125</f>
        <v>0</v>
      </c>
      <c r="CU125" s="477"/>
      <c r="CV125" s="478"/>
      <c r="CW125" s="477"/>
      <c r="CX125" s="477"/>
      <c r="CY125" s="477"/>
      <c r="CZ125" s="477"/>
      <c r="DA125" s="477"/>
      <c r="DB125" s="477"/>
      <c r="DC125" s="477"/>
      <c r="DD125" s="477"/>
      <c r="DE125" s="477"/>
      <c r="DF125" s="589">
        <f>CT125</f>
        <v>0</v>
      </c>
      <c r="DG125" s="477"/>
      <c r="DH125" s="478"/>
      <c r="DI125" s="477"/>
      <c r="DJ125" s="477"/>
      <c r="DK125" s="477"/>
      <c r="DL125" s="477"/>
      <c r="DM125" s="477"/>
      <c r="DN125" s="477"/>
      <c r="DO125" s="477"/>
      <c r="DP125" s="477"/>
      <c r="DQ125" s="477"/>
      <c r="DR125" s="589">
        <f>DF125</f>
        <v>0</v>
      </c>
      <c r="DS125" s="477"/>
      <c r="DT125" s="478"/>
      <c r="DU125" s="450"/>
      <c r="DV125" s="590">
        <f>B125</f>
        <v>0</v>
      </c>
      <c r="DW125" s="588"/>
      <c r="DX125" s="477"/>
      <c r="DY125" s="477"/>
      <c r="DZ125" s="477"/>
      <c r="EA125" s="477"/>
      <c r="EB125" s="477"/>
      <c r="EC125" s="477"/>
      <c r="ED125" s="477"/>
      <c r="EE125" s="478"/>
      <c r="EF125" s="454"/>
      <c r="EG125" s="454"/>
      <c r="EH125" s="454"/>
      <c r="EI125" s="454"/>
      <c r="EJ125" s="454"/>
      <c r="EK125" s="454"/>
      <c r="EL125" s="454"/>
      <c r="EM125" s="454"/>
      <c r="EN125" s="454"/>
      <c r="EO125" s="454"/>
      <c r="EP125" s="454"/>
      <c r="EQ125" s="454"/>
      <c r="ER125" s="454"/>
      <c r="ES125" s="454"/>
      <c r="ET125" s="454"/>
      <c r="EU125" s="581"/>
      <c r="EV125" s="581"/>
      <c r="EW125" s="581"/>
      <c r="EX125" s="581"/>
      <c r="EY125" s="581"/>
      <c r="EZ125" s="581"/>
      <c r="FA125" s="581"/>
      <c r="FB125" s="581"/>
      <c r="FC125" s="581"/>
      <c r="FD125" s="581"/>
      <c r="FE125" s="581"/>
    </row>
    <row r="126" spans="1:161" ht="13.5" thickBot="1">
      <c r="A126" s="450"/>
      <c r="B126" s="591"/>
      <c r="C126" s="592"/>
      <c r="D126" s="486"/>
      <c r="E126" s="486"/>
      <c r="F126" s="486"/>
      <c r="G126" s="486"/>
      <c r="H126" s="486"/>
      <c r="I126" s="486"/>
      <c r="J126" s="486"/>
      <c r="K126" s="486"/>
      <c r="L126" s="486"/>
      <c r="M126" s="486"/>
      <c r="N126" s="486"/>
      <c r="O126" s="486"/>
      <c r="P126" s="487"/>
      <c r="Q126" s="1068"/>
      <c r="R126" s="1068"/>
      <c r="S126" s="1068"/>
      <c r="T126" s="1068"/>
      <c r="U126" s="1068"/>
      <c r="V126" s="1068"/>
      <c r="W126" s="1068"/>
      <c r="X126" s="1068"/>
      <c r="Y126" s="1068"/>
      <c r="Z126" s="1068"/>
      <c r="AA126" s="1068"/>
      <c r="AB126" s="1069"/>
      <c r="AC126" s="486"/>
      <c r="AD126" s="486"/>
      <c r="AE126" s="486"/>
      <c r="AF126" s="486"/>
      <c r="AG126" s="486"/>
      <c r="AH126" s="486"/>
      <c r="AI126" s="486"/>
      <c r="AJ126" s="486"/>
      <c r="AK126" s="486"/>
      <c r="AL126" s="486"/>
      <c r="AM126" s="486"/>
      <c r="AN126" s="487"/>
      <c r="AO126" s="1111"/>
      <c r="AP126" s="1111"/>
      <c r="AQ126" s="1111"/>
      <c r="AR126" s="1111"/>
      <c r="AS126" s="1111"/>
      <c r="AT126" s="1111"/>
      <c r="AU126" s="1111"/>
      <c r="AV126" s="1111"/>
      <c r="AW126" s="1111"/>
      <c r="AX126" s="1111"/>
      <c r="AY126" s="1111"/>
      <c r="AZ126" s="1112"/>
      <c r="BA126" s="486"/>
      <c r="BB126" s="486"/>
      <c r="BC126" s="486"/>
      <c r="BD126" s="486"/>
      <c r="BE126" s="486"/>
      <c r="BF126" s="486"/>
      <c r="BG126" s="486"/>
      <c r="BH126" s="486"/>
      <c r="BI126" s="486"/>
      <c r="BJ126" s="486"/>
      <c r="BK126" s="486"/>
      <c r="BL126" s="487"/>
      <c r="BM126" s="486"/>
      <c r="BN126" s="486"/>
      <c r="BO126" s="486"/>
      <c r="BP126" s="486"/>
      <c r="BQ126" s="486"/>
      <c r="BR126" s="486"/>
      <c r="BS126" s="486"/>
      <c r="BT126" s="486"/>
      <c r="BU126" s="486"/>
      <c r="BV126" s="486"/>
      <c r="BW126" s="486"/>
      <c r="BX126" s="487"/>
      <c r="BY126" s="486"/>
      <c r="BZ126" s="486"/>
      <c r="CA126" s="486"/>
      <c r="CB126" s="486"/>
      <c r="CC126" s="486"/>
      <c r="CD126" s="486"/>
      <c r="CE126" s="486"/>
      <c r="CF126" s="486"/>
      <c r="CG126" s="486"/>
      <c r="CH126" s="486"/>
      <c r="CI126" s="486"/>
      <c r="CJ126" s="487"/>
      <c r="CK126" s="486"/>
      <c r="CL126" s="486"/>
      <c r="CM126" s="486"/>
      <c r="CN126" s="486"/>
      <c r="CO126" s="486"/>
      <c r="CP126" s="486"/>
      <c r="CQ126" s="486"/>
      <c r="CR126" s="486"/>
      <c r="CS126" s="486"/>
      <c r="CT126" s="486"/>
      <c r="CU126" s="486"/>
      <c r="CV126" s="487"/>
      <c r="CW126" s="486"/>
      <c r="CX126" s="486"/>
      <c r="CY126" s="486"/>
      <c r="CZ126" s="486"/>
      <c r="DA126" s="486"/>
      <c r="DB126" s="486"/>
      <c r="DC126" s="486"/>
      <c r="DD126" s="486"/>
      <c r="DE126" s="486"/>
      <c r="DF126" s="486"/>
      <c r="DG126" s="486"/>
      <c r="DH126" s="487"/>
      <c r="DI126" s="486"/>
      <c r="DJ126" s="486"/>
      <c r="DK126" s="486"/>
      <c r="DL126" s="486"/>
      <c r="DM126" s="486"/>
      <c r="DN126" s="486"/>
      <c r="DO126" s="486"/>
      <c r="DP126" s="486"/>
      <c r="DQ126" s="486"/>
      <c r="DR126" s="486"/>
      <c r="DS126" s="486"/>
      <c r="DT126" s="487"/>
      <c r="DU126" s="450"/>
      <c r="DV126" s="521">
        <f>DV114</f>
        <v>0</v>
      </c>
      <c r="DW126" s="522">
        <f>DV126+1</f>
        <v>1</v>
      </c>
      <c r="DX126" s="522">
        <f t="shared" ref="DX126:EE126" si="958">DW126+1</f>
        <v>2</v>
      </c>
      <c r="DY126" s="522">
        <f t="shared" si="958"/>
        <v>3</v>
      </c>
      <c r="DZ126" s="522">
        <f t="shared" si="958"/>
        <v>4</v>
      </c>
      <c r="EA126" s="522">
        <f t="shared" si="958"/>
        <v>5</v>
      </c>
      <c r="EB126" s="522">
        <f t="shared" si="958"/>
        <v>6</v>
      </c>
      <c r="EC126" s="522">
        <f t="shared" si="958"/>
        <v>7</v>
      </c>
      <c r="ED126" s="522">
        <f t="shared" si="958"/>
        <v>8</v>
      </c>
      <c r="EE126" s="523">
        <f t="shared" si="958"/>
        <v>9</v>
      </c>
      <c r="EF126" s="454"/>
      <c r="EG126" s="454"/>
      <c r="EH126" s="454"/>
      <c r="EI126" s="454"/>
      <c r="EJ126" s="454"/>
      <c r="EK126" s="454"/>
      <c r="EL126" s="454"/>
      <c r="EM126" s="454"/>
      <c r="EN126" s="454"/>
      <c r="EO126" s="454"/>
      <c r="EP126" s="454"/>
      <c r="EQ126" s="454"/>
      <c r="ER126" s="454"/>
      <c r="ES126" s="454"/>
      <c r="ET126" s="454"/>
      <c r="EU126" s="581"/>
      <c r="EV126" s="581"/>
      <c r="EW126" s="581"/>
      <c r="EX126" s="581"/>
      <c r="EY126" s="581"/>
      <c r="EZ126" s="581"/>
      <c r="FA126" s="581"/>
      <c r="FB126" s="581"/>
      <c r="FC126" s="581"/>
      <c r="FD126" s="581"/>
      <c r="FE126" s="581"/>
    </row>
    <row r="127" spans="1:161">
      <c r="A127" s="450"/>
      <c r="B127" s="593"/>
      <c r="C127" s="477"/>
      <c r="D127" s="477"/>
      <c r="E127" s="477"/>
      <c r="F127" s="477"/>
      <c r="G127" s="477"/>
      <c r="H127" s="477"/>
      <c r="I127" s="477"/>
      <c r="J127" s="477"/>
      <c r="K127" s="477"/>
      <c r="L127" s="477"/>
      <c r="M127" s="477"/>
      <c r="N127" s="477"/>
      <c r="O127" s="477"/>
      <c r="P127" s="478"/>
      <c r="Q127" s="1065"/>
      <c r="R127" s="1065"/>
      <c r="S127" s="1065"/>
      <c r="T127" s="1065"/>
      <c r="U127" s="1065"/>
      <c r="V127" s="1065"/>
      <c r="W127" s="1065"/>
      <c r="X127" s="1065"/>
      <c r="Y127" s="1065"/>
      <c r="Z127" s="1065"/>
      <c r="AA127" s="1065"/>
      <c r="AB127" s="1067"/>
      <c r="AC127" s="477"/>
      <c r="AD127" s="477"/>
      <c r="AE127" s="477"/>
      <c r="AF127" s="477"/>
      <c r="AG127" s="477"/>
      <c r="AH127" s="477"/>
      <c r="AI127" s="477"/>
      <c r="AJ127" s="477"/>
      <c r="AK127" s="477"/>
      <c r="AL127" s="477"/>
      <c r="AM127" s="477"/>
      <c r="AN127" s="478"/>
      <c r="AO127" s="1108"/>
      <c r="AP127" s="1108"/>
      <c r="AQ127" s="1108"/>
      <c r="AR127" s="1108"/>
      <c r="AS127" s="1108"/>
      <c r="AT127" s="1108"/>
      <c r="AU127" s="1108"/>
      <c r="AV127" s="1108"/>
      <c r="AW127" s="1108"/>
      <c r="AX127" s="1108"/>
      <c r="AY127" s="1108"/>
      <c r="AZ127" s="1110"/>
      <c r="BA127" s="477"/>
      <c r="BB127" s="477"/>
      <c r="BC127" s="477"/>
      <c r="BD127" s="477"/>
      <c r="BE127" s="477"/>
      <c r="BF127" s="477"/>
      <c r="BG127" s="477"/>
      <c r="BH127" s="477"/>
      <c r="BI127" s="477"/>
      <c r="BJ127" s="477"/>
      <c r="BK127" s="477"/>
      <c r="BL127" s="478"/>
      <c r="BM127" s="477"/>
      <c r="BN127" s="477"/>
      <c r="BO127" s="477"/>
      <c r="BP127" s="477"/>
      <c r="BQ127" s="477"/>
      <c r="BR127" s="477"/>
      <c r="BS127" s="477"/>
      <c r="BT127" s="477"/>
      <c r="BU127" s="477"/>
      <c r="BV127" s="477"/>
      <c r="BW127" s="477"/>
      <c r="BX127" s="478"/>
      <c r="BY127" s="477"/>
      <c r="BZ127" s="477"/>
      <c r="CA127" s="477"/>
      <c r="CB127" s="477"/>
      <c r="CC127" s="477"/>
      <c r="CD127" s="477"/>
      <c r="CE127" s="477"/>
      <c r="CF127" s="477"/>
      <c r="CG127" s="477"/>
      <c r="CH127" s="477"/>
      <c r="CI127" s="477"/>
      <c r="CJ127" s="478"/>
      <c r="CK127" s="477"/>
      <c r="CL127" s="477"/>
      <c r="CM127" s="477"/>
      <c r="CN127" s="477"/>
      <c r="CO127" s="477"/>
      <c r="CP127" s="477"/>
      <c r="CQ127" s="477"/>
      <c r="CR127" s="477"/>
      <c r="CS127" s="477"/>
      <c r="CT127" s="477"/>
      <c r="CU127" s="477"/>
      <c r="CV127" s="478"/>
      <c r="CW127" s="477"/>
      <c r="CX127" s="477"/>
      <c r="CY127" s="477"/>
      <c r="CZ127" s="477"/>
      <c r="DA127" s="477"/>
      <c r="DB127" s="477"/>
      <c r="DC127" s="477"/>
      <c r="DD127" s="477"/>
      <c r="DE127" s="477"/>
      <c r="DF127" s="477"/>
      <c r="DG127" s="477"/>
      <c r="DH127" s="478"/>
      <c r="DI127" s="477"/>
      <c r="DJ127" s="477"/>
      <c r="DK127" s="477"/>
      <c r="DL127" s="477"/>
      <c r="DM127" s="477"/>
      <c r="DN127" s="477"/>
      <c r="DO127" s="477"/>
      <c r="DP127" s="477"/>
      <c r="DQ127" s="477"/>
      <c r="DR127" s="477"/>
      <c r="DS127" s="477"/>
      <c r="DT127" s="478"/>
      <c r="DU127" s="450"/>
      <c r="DV127" s="492"/>
      <c r="DW127" s="486"/>
      <c r="DX127" s="486"/>
      <c r="DY127" s="486"/>
      <c r="DZ127" s="486"/>
      <c r="EA127" s="486"/>
      <c r="EB127" s="486"/>
      <c r="EC127" s="486"/>
      <c r="ED127" s="486"/>
      <c r="EE127" s="487"/>
      <c r="EF127" s="454"/>
      <c r="EG127" s="454"/>
      <c r="EH127" s="454"/>
      <c r="EI127" s="454"/>
      <c r="EJ127" s="454"/>
      <c r="EK127" s="454"/>
      <c r="EL127" s="454"/>
      <c r="EM127" s="454"/>
      <c r="EN127" s="454"/>
      <c r="EO127" s="454"/>
      <c r="EP127" s="454"/>
      <c r="EQ127" s="454"/>
      <c r="ER127" s="454"/>
      <c r="ES127" s="454"/>
      <c r="ET127" s="454"/>
      <c r="EU127" s="581"/>
      <c r="EV127" s="581"/>
      <c r="EW127" s="581"/>
      <c r="EX127" s="581"/>
      <c r="EY127" s="581"/>
      <c r="EZ127" s="581"/>
      <c r="FA127" s="581"/>
      <c r="FB127" s="581"/>
      <c r="FC127" s="581"/>
      <c r="FD127" s="581"/>
      <c r="FE127" s="581"/>
    </row>
    <row r="128" spans="1:161" ht="13.5" thickBot="1">
      <c r="A128" s="450"/>
      <c r="B128" s="493">
        <f>B125</f>
        <v>0</v>
      </c>
      <c r="C128" s="486"/>
      <c r="D128" s="610"/>
      <c r="E128" s="486"/>
      <c r="F128" s="486"/>
      <c r="G128" s="486"/>
      <c r="H128" s="486"/>
      <c r="I128" s="486"/>
      <c r="J128" s="486"/>
      <c r="K128" s="486"/>
      <c r="L128" s="486"/>
      <c r="M128" s="486"/>
      <c r="N128" s="486"/>
      <c r="O128" s="486"/>
      <c r="P128" s="487"/>
      <c r="Q128" s="1068"/>
      <c r="R128" s="1068"/>
      <c r="S128" s="1068"/>
      <c r="T128" s="1068"/>
      <c r="U128" s="1068"/>
      <c r="V128" s="1068"/>
      <c r="W128" s="1068"/>
      <c r="X128" s="1068"/>
      <c r="Y128" s="1068"/>
      <c r="Z128" s="1068"/>
      <c r="AA128" s="1068"/>
      <c r="AB128" s="1069"/>
      <c r="AC128" s="486"/>
      <c r="AD128" s="486"/>
      <c r="AE128" s="486"/>
      <c r="AF128" s="486"/>
      <c r="AG128" s="486"/>
      <c r="AH128" s="486"/>
      <c r="AI128" s="486"/>
      <c r="AJ128" s="486"/>
      <c r="AK128" s="486"/>
      <c r="AL128" s="486"/>
      <c r="AM128" s="486"/>
      <c r="AN128" s="487"/>
      <c r="AO128" s="1111"/>
      <c r="AP128" s="1111"/>
      <c r="AQ128" s="1111"/>
      <c r="AR128" s="1111"/>
      <c r="AS128" s="1111"/>
      <c r="AT128" s="1111"/>
      <c r="AU128" s="1111"/>
      <c r="AV128" s="1111"/>
      <c r="AW128" s="1111"/>
      <c r="AX128" s="1111"/>
      <c r="AY128" s="1111"/>
      <c r="AZ128" s="1112"/>
      <c r="BA128" s="486"/>
      <c r="BB128" s="486"/>
      <c r="BC128" s="486"/>
      <c r="BD128" s="486"/>
      <c r="BE128" s="486"/>
      <c r="BF128" s="486"/>
      <c r="BG128" s="486"/>
      <c r="BH128" s="486"/>
      <c r="BI128" s="486"/>
      <c r="BJ128" s="486"/>
      <c r="BK128" s="486"/>
      <c r="BL128" s="487"/>
      <c r="BM128" s="486"/>
      <c r="BN128" s="486"/>
      <c r="BO128" s="486"/>
      <c r="BP128" s="486"/>
      <c r="BQ128" s="486"/>
      <c r="BR128" s="486"/>
      <c r="BS128" s="486"/>
      <c r="BT128" s="486"/>
      <c r="BU128" s="486"/>
      <c r="BV128" s="486"/>
      <c r="BW128" s="486"/>
      <c r="BX128" s="487"/>
      <c r="BY128" s="486"/>
      <c r="BZ128" s="486"/>
      <c r="CA128" s="486"/>
      <c r="CB128" s="486"/>
      <c r="CC128" s="486"/>
      <c r="CD128" s="486"/>
      <c r="CE128" s="486"/>
      <c r="CF128" s="486"/>
      <c r="CG128" s="486"/>
      <c r="CH128" s="486"/>
      <c r="CI128" s="486"/>
      <c r="CJ128" s="487"/>
      <c r="CK128" s="486"/>
      <c r="CL128" s="486"/>
      <c r="CM128" s="486"/>
      <c r="CN128" s="486"/>
      <c r="CO128" s="486"/>
      <c r="CP128" s="486"/>
      <c r="CQ128" s="486"/>
      <c r="CR128" s="486"/>
      <c r="CS128" s="486"/>
      <c r="CT128" s="486"/>
      <c r="CU128" s="486"/>
      <c r="CV128" s="487"/>
      <c r="CW128" s="486"/>
      <c r="CX128" s="486"/>
      <c r="CY128" s="486"/>
      <c r="CZ128" s="486"/>
      <c r="DA128" s="486"/>
      <c r="DB128" s="486"/>
      <c r="DC128" s="486"/>
      <c r="DD128" s="486"/>
      <c r="DE128" s="486"/>
      <c r="DF128" s="486"/>
      <c r="DG128" s="486"/>
      <c r="DH128" s="487"/>
      <c r="DI128" s="486"/>
      <c r="DJ128" s="486"/>
      <c r="DK128" s="486"/>
      <c r="DL128" s="486"/>
      <c r="DM128" s="486"/>
      <c r="DN128" s="486"/>
      <c r="DO128" s="486"/>
      <c r="DP128" s="486"/>
      <c r="DQ128" s="486"/>
      <c r="DR128" s="486"/>
      <c r="DS128" s="486"/>
      <c r="DT128" s="487"/>
      <c r="DU128" s="450"/>
      <c r="DV128" s="968">
        <f>DV131</f>
        <v>0</v>
      </c>
      <c r="DW128" s="969">
        <f>DW131</f>
        <v>0</v>
      </c>
      <c r="DX128" s="969">
        <f t="shared" ref="DX128:EE128" si="959">DX131</f>
        <v>0</v>
      </c>
      <c r="DY128" s="969">
        <f t="shared" si="959"/>
        <v>0</v>
      </c>
      <c r="DZ128" s="969">
        <f t="shared" si="959"/>
        <v>0</v>
      </c>
      <c r="EA128" s="969">
        <f t="shared" si="959"/>
        <v>0</v>
      </c>
      <c r="EB128" s="969">
        <f t="shared" si="959"/>
        <v>0</v>
      </c>
      <c r="EC128" s="969">
        <f t="shared" si="959"/>
        <v>0</v>
      </c>
      <c r="ED128" s="969">
        <f t="shared" si="959"/>
        <v>0</v>
      </c>
      <c r="EE128" s="970">
        <f t="shared" si="959"/>
        <v>0</v>
      </c>
      <c r="EF128" s="454"/>
      <c r="EG128" s="454"/>
      <c r="EH128" s="454"/>
      <c r="EI128" s="454"/>
      <c r="EJ128" s="454"/>
      <c r="EK128" s="454"/>
      <c r="EL128" s="454"/>
      <c r="EM128" s="454"/>
      <c r="EN128" s="454"/>
      <c r="EO128" s="454"/>
      <c r="EP128" s="454"/>
      <c r="EQ128" s="454"/>
      <c r="ER128" s="454"/>
      <c r="ES128" s="454"/>
      <c r="ET128" s="454"/>
      <c r="EU128" s="581"/>
      <c r="EV128" s="581"/>
      <c r="EW128" s="581"/>
      <c r="EX128" s="581"/>
      <c r="EY128" s="581"/>
      <c r="EZ128" s="581"/>
      <c r="FA128" s="581"/>
      <c r="FB128" s="581"/>
      <c r="FC128" s="581"/>
      <c r="FD128" s="581"/>
      <c r="FE128" s="581"/>
    </row>
    <row r="129" spans="1:161">
      <c r="A129" s="450"/>
      <c r="B129" s="490"/>
      <c r="C129" s="486"/>
      <c r="D129" s="486"/>
      <c r="E129" s="1163">
        <f>E117</f>
        <v>0</v>
      </c>
      <c r="F129" s="1163">
        <f t="shared" ref="F129:BQ129" si="960">F117</f>
        <v>0</v>
      </c>
      <c r="G129" s="1163">
        <f t="shared" si="960"/>
        <v>0</v>
      </c>
      <c r="H129" s="1163">
        <f t="shared" si="960"/>
        <v>0</v>
      </c>
      <c r="I129" s="1163">
        <f t="shared" si="960"/>
        <v>0</v>
      </c>
      <c r="J129" s="1163">
        <f t="shared" si="960"/>
        <v>0</v>
      </c>
      <c r="K129" s="1163">
        <f t="shared" si="960"/>
        <v>0</v>
      </c>
      <c r="L129" s="1163">
        <f t="shared" si="960"/>
        <v>0</v>
      </c>
      <c r="M129" s="1163">
        <f t="shared" si="960"/>
        <v>0</v>
      </c>
      <c r="N129" s="1163">
        <f t="shared" si="960"/>
        <v>0</v>
      </c>
      <c r="O129" s="1163">
        <f t="shared" si="960"/>
        <v>0</v>
      </c>
      <c r="P129" s="1163">
        <f t="shared" si="960"/>
        <v>0</v>
      </c>
      <c r="Q129" s="1163">
        <f t="shared" si="960"/>
        <v>1</v>
      </c>
      <c r="R129" s="1163">
        <f t="shared" si="960"/>
        <v>1</v>
      </c>
      <c r="S129" s="1163">
        <f t="shared" si="960"/>
        <v>1</v>
      </c>
      <c r="T129" s="1163">
        <f t="shared" si="960"/>
        <v>1</v>
      </c>
      <c r="U129" s="1163">
        <f t="shared" si="960"/>
        <v>1</v>
      </c>
      <c r="V129" s="1163">
        <f t="shared" si="960"/>
        <v>1</v>
      </c>
      <c r="W129" s="1163">
        <f t="shared" si="960"/>
        <v>1</v>
      </c>
      <c r="X129" s="1163">
        <f t="shared" si="960"/>
        <v>1</v>
      </c>
      <c r="Y129" s="1163">
        <f t="shared" si="960"/>
        <v>1</v>
      </c>
      <c r="Z129" s="1163">
        <f t="shared" si="960"/>
        <v>1</v>
      </c>
      <c r="AA129" s="1163">
        <f t="shared" si="960"/>
        <v>1</v>
      </c>
      <c r="AB129" s="1163">
        <f t="shared" si="960"/>
        <v>1</v>
      </c>
      <c r="AC129" s="1163">
        <f t="shared" si="960"/>
        <v>2</v>
      </c>
      <c r="AD129" s="1163">
        <f t="shared" si="960"/>
        <v>2</v>
      </c>
      <c r="AE129" s="1163">
        <f t="shared" si="960"/>
        <v>2</v>
      </c>
      <c r="AF129" s="1163">
        <f t="shared" si="960"/>
        <v>2</v>
      </c>
      <c r="AG129" s="1163">
        <f t="shared" si="960"/>
        <v>2</v>
      </c>
      <c r="AH129" s="1163">
        <f t="shared" si="960"/>
        <v>2</v>
      </c>
      <c r="AI129" s="1163">
        <f t="shared" si="960"/>
        <v>2</v>
      </c>
      <c r="AJ129" s="1163">
        <f t="shared" si="960"/>
        <v>2</v>
      </c>
      <c r="AK129" s="1163">
        <f t="shared" si="960"/>
        <v>2</v>
      </c>
      <c r="AL129" s="1163">
        <f t="shared" si="960"/>
        <v>2</v>
      </c>
      <c r="AM129" s="1163">
        <f t="shared" si="960"/>
        <v>2</v>
      </c>
      <c r="AN129" s="1163">
        <f t="shared" si="960"/>
        <v>2</v>
      </c>
      <c r="AO129" s="1163">
        <f t="shared" si="960"/>
        <v>3</v>
      </c>
      <c r="AP129" s="1163">
        <f t="shared" si="960"/>
        <v>3</v>
      </c>
      <c r="AQ129" s="1163">
        <f t="shared" si="960"/>
        <v>3</v>
      </c>
      <c r="AR129" s="1163">
        <f t="shared" si="960"/>
        <v>3</v>
      </c>
      <c r="AS129" s="1163">
        <f t="shared" si="960"/>
        <v>3</v>
      </c>
      <c r="AT129" s="1163">
        <f t="shared" si="960"/>
        <v>3</v>
      </c>
      <c r="AU129" s="1163">
        <f t="shared" si="960"/>
        <v>3</v>
      </c>
      <c r="AV129" s="1163">
        <f t="shared" si="960"/>
        <v>3</v>
      </c>
      <c r="AW129" s="1163">
        <f t="shared" si="960"/>
        <v>3</v>
      </c>
      <c r="AX129" s="1163">
        <f t="shared" si="960"/>
        <v>3</v>
      </c>
      <c r="AY129" s="1163">
        <f t="shared" si="960"/>
        <v>3</v>
      </c>
      <c r="AZ129" s="1163">
        <f t="shared" si="960"/>
        <v>3</v>
      </c>
      <c r="BA129" s="1163">
        <f t="shared" si="960"/>
        <v>4</v>
      </c>
      <c r="BB129" s="1163">
        <f t="shared" si="960"/>
        <v>4</v>
      </c>
      <c r="BC129" s="1163">
        <f t="shared" si="960"/>
        <v>4</v>
      </c>
      <c r="BD129" s="1163">
        <f t="shared" si="960"/>
        <v>4</v>
      </c>
      <c r="BE129" s="1163">
        <f t="shared" si="960"/>
        <v>4</v>
      </c>
      <c r="BF129" s="1163">
        <f t="shared" si="960"/>
        <v>4</v>
      </c>
      <c r="BG129" s="1163">
        <f t="shared" si="960"/>
        <v>4</v>
      </c>
      <c r="BH129" s="1163">
        <f t="shared" si="960"/>
        <v>4</v>
      </c>
      <c r="BI129" s="1163">
        <f t="shared" si="960"/>
        <v>4</v>
      </c>
      <c r="BJ129" s="1163">
        <f t="shared" si="960"/>
        <v>4</v>
      </c>
      <c r="BK129" s="1163">
        <f t="shared" si="960"/>
        <v>4</v>
      </c>
      <c r="BL129" s="1163">
        <f t="shared" si="960"/>
        <v>4</v>
      </c>
      <c r="BM129" s="1163">
        <f t="shared" si="960"/>
        <v>5</v>
      </c>
      <c r="BN129" s="1163">
        <f t="shared" si="960"/>
        <v>5</v>
      </c>
      <c r="BO129" s="1163">
        <f t="shared" si="960"/>
        <v>5</v>
      </c>
      <c r="BP129" s="1163">
        <f t="shared" si="960"/>
        <v>5</v>
      </c>
      <c r="BQ129" s="1163">
        <f t="shared" si="960"/>
        <v>5</v>
      </c>
      <c r="BR129" s="1163">
        <f t="shared" ref="BR129:DT129" si="961">BR117</f>
        <v>5</v>
      </c>
      <c r="BS129" s="1163">
        <f t="shared" si="961"/>
        <v>5</v>
      </c>
      <c r="BT129" s="1163">
        <f t="shared" si="961"/>
        <v>5</v>
      </c>
      <c r="BU129" s="1163">
        <f t="shared" si="961"/>
        <v>5</v>
      </c>
      <c r="BV129" s="1163">
        <f t="shared" si="961"/>
        <v>5</v>
      </c>
      <c r="BW129" s="1163">
        <f t="shared" si="961"/>
        <v>5</v>
      </c>
      <c r="BX129" s="1163">
        <f t="shared" si="961"/>
        <v>5</v>
      </c>
      <c r="BY129" s="1163">
        <f t="shared" si="961"/>
        <v>6</v>
      </c>
      <c r="BZ129" s="1163">
        <f t="shared" si="961"/>
        <v>6</v>
      </c>
      <c r="CA129" s="1163">
        <f t="shared" si="961"/>
        <v>6</v>
      </c>
      <c r="CB129" s="1163">
        <f t="shared" si="961"/>
        <v>6</v>
      </c>
      <c r="CC129" s="1163">
        <f t="shared" si="961"/>
        <v>6</v>
      </c>
      <c r="CD129" s="1163">
        <f t="shared" si="961"/>
        <v>6</v>
      </c>
      <c r="CE129" s="1163">
        <f t="shared" si="961"/>
        <v>6</v>
      </c>
      <c r="CF129" s="1163">
        <f t="shared" si="961"/>
        <v>6</v>
      </c>
      <c r="CG129" s="1163">
        <f t="shared" si="961"/>
        <v>6</v>
      </c>
      <c r="CH129" s="1163">
        <f t="shared" si="961"/>
        <v>6</v>
      </c>
      <c r="CI129" s="1163">
        <f t="shared" si="961"/>
        <v>6</v>
      </c>
      <c r="CJ129" s="1163">
        <f t="shared" si="961"/>
        <v>6</v>
      </c>
      <c r="CK129" s="1163">
        <f t="shared" si="961"/>
        <v>7</v>
      </c>
      <c r="CL129" s="1163">
        <f t="shared" si="961"/>
        <v>7</v>
      </c>
      <c r="CM129" s="1163">
        <f t="shared" si="961"/>
        <v>7</v>
      </c>
      <c r="CN129" s="1163">
        <f t="shared" si="961"/>
        <v>7</v>
      </c>
      <c r="CO129" s="1163">
        <f t="shared" si="961"/>
        <v>7</v>
      </c>
      <c r="CP129" s="1163">
        <f t="shared" si="961"/>
        <v>7</v>
      </c>
      <c r="CQ129" s="1163">
        <f t="shared" si="961"/>
        <v>7</v>
      </c>
      <c r="CR129" s="1163">
        <f t="shared" si="961"/>
        <v>7</v>
      </c>
      <c r="CS129" s="1163">
        <f t="shared" si="961"/>
        <v>7</v>
      </c>
      <c r="CT129" s="1163">
        <f t="shared" si="961"/>
        <v>7</v>
      </c>
      <c r="CU129" s="1163">
        <f t="shared" si="961"/>
        <v>7</v>
      </c>
      <c r="CV129" s="1163">
        <f t="shared" si="961"/>
        <v>7</v>
      </c>
      <c r="CW129" s="1163">
        <f t="shared" si="961"/>
        <v>8</v>
      </c>
      <c r="CX129" s="1163">
        <f t="shared" si="961"/>
        <v>8</v>
      </c>
      <c r="CY129" s="1163">
        <f t="shared" si="961"/>
        <v>8</v>
      </c>
      <c r="CZ129" s="1163">
        <f t="shared" si="961"/>
        <v>8</v>
      </c>
      <c r="DA129" s="1163">
        <f t="shared" si="961"/>
        <v>8</v>
      </c>
      <c r="DB129" s="1163">
        <f t="shared" si="961"/>
        <v>8</v>
      </c>
      <c r="DC129" s="1163">
        <f t="shared" si="961"/>
        <v>8</v>
      </c>
      <c r="DD129" s="1163">
        <f t="shared" si="961"/>
        <v>8</v>
      </c>
      <c r="DE129" s="1163">
        <f t="shared" si="961"/>
        <v>8</v>
      </c>
      <c r="DF129" s="1163">
        <f t="shared" si="961"/>
        <v>8</v>
      </c>
      <c r="DG129" s="1163">
        <f t="shared" si="961"/>
        <v>8</v>
      </c>
      <c r="DH129" s="1163">
        <f t="shared" si="961"/>
        <v>8</v>
      </c>
      <c r="DI129" s="1163">
        <f t="shared" si="961"/>
        <v>9</v>
      </c>
      <c r="DJ129" s="1163">
        <f t="shared" si="961"/>
        <v>9</v>
      </c>
      <c r="DK129" s="1163">
        <f t="shared" si="961"/>
        <v>9</v>
      </c>
      <c r="DL129" s="1163">
        <f t="shared" si="961"/>
        <v>9</v>
      </c>
      <c r="DM129" s="1163">
        <f t="shared" si="961"/>
        <v>9</v>
      </c>
      <c r="DN129" s="1163">
        <f t="shared" si="961"/>
        <v>9</v>
      </c>
      <c r="DO129" s="1163">
        <f t="shared" si="961"/>
        <v>9</v>
      </c>
      <c r="DP129" s="1163">
        <f t="shared" si="961"/>
        <v>9</v>
      </c>
      <c r="DQ129" s="1163">
        <f t="shared" si="961"/>
        <v>9</v>
      </c>
      <c r="DR129" s="1163">
        <f t="shared" si="961"/>
        <v>9</v>
      </c>
      <c r="DS129" s="1163">
        <f t="shared" si="961"/>
        <v>9</v>
      </c>
      <c r="DT129" s="1163">
        <f t="shared" si="961"/>
        <v>9</v>
      </c>
      <c r="DU129" s="450"/>
      <c r="DV129" s="597"/>
      <c r="DW129" s="545"/>
      <c r="DX129" s="545"/>
      <c r="DY129" s="545"/>
      <c r="DZ129" s="545"/>
      <c r="EA129" s="545"/>
      <c r="EB129" s="545"/>
      <c r="EC129" s="545"/>
      <c r="ED129" s="545"/>
      <c r="EE129" s="546"/>
      <c r="EF129" s="454"/>
      <c r="EG129" s="454"/>
      <c r="EH129" s="454"/>
      <c r="EI129" s="454"/>
      <c r="EJ129" s="454"/>
      <c r="EK129" s="454"/>
      <c r="EL129" s="454"/>
      <c r="EM129" s="454"/>
      <c r="EN129" s="454"/>
      <c r="EO129" s="454"/>
      <c r="EP129" s="454"/>
      <c r="EQ129" s="454"/>
      <c r="ER129" s="454"/>
      <c r="ES129" s="454"/>
      <c r="ET129" s="454"/>
      <c r="EU129" s="581"/>
      <c r="EV129" s="581"/>
      <c r="EW129" s="581"/>
      <c r="EX129" s="581"/>
      <c r="EY129" s="581"/>
      <c r="EZ129" s="581"/>
      <c r="FA129" s="581"/>
      <c r="FB129" s="581"/>
      <c r="FC129" s="581"/>
      <c r="FD129" s="581"/>
      <c r="FE129" s="581"/>
    </row>
    <row r="130" spans="1:161">
      <c r="A130" s="450"/>
      <c r="B130" s="490"/>
      <c r="C130" s="486"/>
      <c r="D130" s="498"/>
      <c r="E130" s="962" t="s">
        <v>431</v>
      </c>
      <c r="F130" s="962" t="s">
        <v>432</v>
      </c>
      <c r="G130" s="962" t="s">
        <v>433</v>
      </c>
      <c r="H130" s="962" t="s">
        <v>434</v>
      </c>
      <c r="I130" s="962" t="s">
        <v>267</v>
      </c>
      <c r="J130" s="962" t="s">
        <v>435</v>
      </c>
      <c r="K130" s="962" t="s">
        <v>436</v>
      </c>
      <c r="L130" s="962" t="s">
        <v>437</v>
      </c>
      <c r="M130" s="962" t="s">
        <v>438</v>
      </c>
      <c r="N130" s="962" t="s">
        <v>439</v>
      </c>
      <c r="O130" s="962" t="s">
        <v>440</v>
      </c>
      <c r="P130" s="963" t="s">
        <v>441</v>
      </c>
      <c r="Q130" s="1053" t="s">
        <v>431</v>
      </c>
      <c r="R130" s="1053" t="s">
        <v>432</v>
      </c>
      <c r="S130" s="1053" t="s">
        <v>433</v>
      </c>
      <c r="T130" s="1053" t="s">
        <v>434</v>
      </c>
      <c r="U130" s="1053" t="s">
        <v>267</v>
      </c>
      <c r="V130" s="1053" t="s">
        <v>435</v>
      </c>
      <c r="W130" s="1053" t="s">
        <v>436</v>
      </c>
      <c r="X130" s="1053" t="s">
        <v>437</v>
      </c>
      <c r="Y130" s="1053" t="s">
        <v>438</v>
      </c>
      <c r="Z130" s="1053" t="s">
        <v>439</v>
      </c>
      <c r="AA130" s="1053" t="s">
        <v>440</v>
      </c>
      <c r="AB130" s="1054" t="s">
        <v>441</v>
      </c>
      <c r="AC130" s="962" t="s">
        <v>431</v>
      </c>
      <c r="AD130" s="962" t="s">
        <v>432</v>
      </c>
      <c r="AE130" s="962" t="s">
        <v>433</v>
      </c>
      <c r="AF130" s="962" t="s">
        <v>434</v>
      </c>
      <c r="AG130" s="962" t="s">
        <v>267</v>
      </c>
      <c r="AH130" s="962" t="s">
        <v>435</v>
      </c>
      <c r="AI130" s="962" t="s">
        <v>436</v>
      </c>
      <c r="AJ130" s="962" t="s">
        <v>437</v>
      </c>
      <c r="AK130" s="962" t="s">
        <v>438</v>
      </c>
      <c r="AL130" s="962" t="s">
        <v>439</v>
      </c>
      <c r="AM130" s="962" t="s">
        <v>440</v>
      </c>
      <c r="AN130" s="963" t="s">
        <v>441</v>
      </c>
      <c r="AO130" s="1098" t="s">
        <v>431</v>
      </c>
      <c r="AP130" s="1098" t="s">
        <v>432</v>
      </c>
      <c r="AQ130" s="1098" t="s">
        <v>433</v>
      </c>
      <c r="AR130" s="1098" t="s">
        <v>434</v>
      </c>
      <c r="AS130" s="1098" t="s">
        <v>267</v>
      </c>
      <c r="AT130" s="1098" t="s">
        <v>435</v>
      </c>
      <c r="AU130" s="1098" t="s">
        <v>436</v>
      </c>
      <c r="AV130" s="1098" t="s">
        <v>437</v>
      </c>
      <c r="AW130" s="1098" t="s">
        <v>438</v>
      </c>
      <c r="AX130" s="1098" t="s">
        <v>439</v>
      </c>
      <c r="AY130" s="1098" t="s">
        <v>440</v>
      </c>
      <c r="AZ130" s="1099" t="s">
        <v>441</v>
      </c>
      <c r="BA130" s="962" t="s">
        <v>431</v>
      </c>
      <c r="BB130" s="962" t="s">
        <v>432</v>
      </c>
      <c r="BC130" s="962" t="s">
        <v>433</v>
      </c>
      <c r="BD130" s="962" t="s">
        <v>434</v>
      </c>
      <c r="BE130" s="962" t="s">
        <v>267</v>
      </c>
      <c r="BF130" s="962" t="s">
        <v>435</v>
      </c>
      <c r="BG130" s="962" t="s">
        <v>436</v>
      </c>
      <c r="BH130" s="962" t="s">
        <v>437</v>
      </c>
      <c r="BI130" s="962" t="s">
        <v>438</v>
      </c>
      <c r="BJ130" s="962" t="s">
        <v>439</v>
      </c>
      <c r="BK130" s="962" t="s">
        <v>440</v>
      </c>
      <c r="BL130" s="963" t="s">
        <v>441</v>
      </c>
      <c r="BM130" s="962" t="s">
        <v>431</v>
      </c>
      <c r="BN130" s="962" t="s">
        <v>432</v>
      </c>
      <c r="BO130" s="962" t="s">
        <v>433</v>
      </c>
      <c r="BP130" s="962" t="s">
        <v>434</v>
      </c>
      <c r="BQ130" s="962" t="s">
        <v>267</v>
      </c>
      <c r="BR130" s="962" t="s">
        <v>435</v>
      </c>
      <c r="BS130" s="962" t="s">
        <v>436</v>
      </c>
      <c r="BT130" s="962" t="s">
        <v>437</v>
      </c>
      <c r="BU130" s="962" t="s">
        <v>438</v>
      </c>
      <c r="BV130" s="962" t="s">
        <v>439</v>
      </c>
      <c r="BW130" s="962" t="s">
        <v>440</v>
      </c>
      <c r="BX130" s="963" t="s">
        <v>441</v>
      </c>
      <c r="BY130" s="962" t="s">
        <v>431</v>
      </c>
      <c r="BZ130" s="962" t="s">
        <v>432</v>
      </c>
      <c r="CA130" s="962" t="s">
        <v>433</v>
      </c>
      <c r="CB130" s="962" t="s">
        <v>434</v>
      </c>
      <c r="CC130" s="962" t="s">
        <v>267</v>
      </c>
      <c r="CD130" s="962" t="s">
        <v>435</v>
      </c>
      <c r="CE130" s="962" t="s">
        <v>436</v>
      </c>
      <c r="CF130" s="962" t="s">
        <v>437</v>
      </c>
      <c r="CG130" s="962" t="s">
        <v>438</v>
      </c>
      <c r="CH130" s="962" t="s">
        <v>439</v>
      </c>
      <c r="CI130" s="962" t="s">
        <v>440</v>
      </c>
      <c r="CJ130" s="963" t="s">
        <v>441</v>
      </c>
      <c r="CK130" s="962" t="s">
        <v>431</v>
      </c>
      <c r="CL130" s="962" t="s">
        <v>432</v>
      </c>
      <c r="CM130" s="962" t="s">
        <v>433</v>
      </c>
      <c r="CN130" s="962" t="s">
        <v>434</v>
      </c>
      <c r="CO130" s="962" t="s">
        <v>267</v>
      </c>
      <c r="CP130" s="962" t="s">
        <v>435</v>
      </c>
      <c r="CQ130" s="962" t="s">
        <v>436</v>
      </c>
      <c r="CR130" s="962" t="s">
        <v>437</v>
      </c>
      <c r="CS130" s="962" t="s">
        <v>438</v>
      </c>
      <c r="CT130" s="962" t="s">
        <v>439</v>
      </c>
      <c r="CU130" s="962" t="s">
        <v>440</v>
      </c>
      <c r="CV130" s="963" t="s">
        <v>441</v>
      </c>
      <c r="CW130" s="962" t="s">
        <v>431</v>
      </c>
      <c r="CX130" s="962" t="s">
        <v>432</v>
      </c>
      <c r="CY130" s="962" t="s">
        <v>433</v>
      </c>
      <c r="CZ130" s="962" t="s">
        <v>434</v>
      </c>
      <c r="DA130" s="962" t="s">
        <v>267</v>
      </c>
      <c r="DB130" s="962" t="s">
        <v>435</v>
      </c>
      <c r="DC130" s="962" t="s">
        <v>436</v>
      </c>
      <c r="DD130" s="962" t="s">
        <v>437</v>
      </c>
      <c r="DE130" s="962" t="s">
        <v>438</v>
      </c>
      <c r="DF130" s="962" t="s">
        <v>439</v>
      </c>
      <c r="DG130" s="962" t="s">
        <v>440</v>
      </c>
      <c r="DH130" s="963" t="s">
        <v>441</v>
      </c>
      <c r="DI130" s="962" t="s">
        <v>431</v>
      </c>
      <c r="DJ130" s="962" t="s">
        <v>432</v>
      </c>
      <c r="DK130" s="962" t="s">
        <v>433</v>
      </c>
      <c r="DL130" s="962" t="s">
        <v>434</v>
      </c>
      <c r="DM130" s="962" t="s">
        <v>267</v>
      </c>
      <c r="DN130" s="962" t="s">
        <v>435</v>
      </c>
      <c r="DO130" s="962" t="s">
        <v>436</v>
      </c>
      <c r="DP130" s="962" t="s">
        <v>437</v>
      </c>
      <c r="DQ130" s="962" t="s">
        <v>438</v>
      </c>
      <c r="DR130" s="962" t="s">
        <v>439</v>
      </c>
      <c r="DS130" s="962" t="s">
        <v>440</v>
      </c>
      <c r="DT130" s="963" t="s">
        <v>441</v>
      </c>
      <c r="DU130" s="450"/>
      <c r="DV130" s="597"/>
      <c r="DW130" s="545"/>
      <c r="DX130" s="545"/>
      <c r="DY130" s="545"/>
      <c r="DZ130" s="545"/>
      <c r="EA130" s="545"/>
      <c r="EB130" s="545"/>
      <c r="EC130" s="545"/>
      <c r="ED130" s="545"/>
      <c r="EE130" s="546"/>
      <c r="EF130" s="454"/>
      <c r="EG130" s="454"/>
      <c r="EH130" s="454"/>
      <c r="EI130" s="454"/>
      <c r="EJ130" s="454"/>
      <c r="EK130" s="454"/>
      <c r="EL130" s="454"/>
      <c r="EM130" s="454"/>
      <c r="EN130" s="454"/>
      <c r="EO130" s="454"/>
      <c r="EP130" s="454"/>
      <c r="EQ130" s="454"/>
      <c r="ER130" s="454"/>
      <c r="ES130" s="454"/>
      <c r="ET130" s="454"/>
      <c r="EU130" s="581"/>
      <c r="EV130" s="581"/>
      <c r="EW130" s="581"/>
      <c r="EX130" s="581"/>
      <c r="EY130" s="581"/>
      <c r="EZ130" s="581"/>
      <c r="FA130" s="581"/>
      <c r="FB130" s="581"/>
      <c r="FC130" s="581"/>
      <c r="FD130" s="581"/>
      <c r="FE130" s="581"/>
    </row>
    <row r="131" spans="1:161">
      <c r="A131" s="450"/>
      <c r="B131" s="490">
        <f>B125</f>
        <v>0</v>
      </c>
      <c r="C131" s="598" t="s">
        <v>421</v>
      </c>
      <c r="D131" s="486"/>
      <c r="E131" s="599">
        <f>-IS!J70</f>
        <v>0</v>
      </c>
      <c r="F131" s="599">
        <f>-IS!K70</f>
        <v>0</v>
      </c>
      <c r="G131" s="599">
        <f>-IS!L70</f>
        <v>0</v>
      </c>
      <c r="H131" s="599">
        <f>-IS!M70</f>
        <v>0</v>
      </c>
      <c r="I131" s="599">
        <f>-IS!N70</f>
        <v>0</v>
      </c>
      <c r="J131" s="599">
        <f>-IS!O70</f>
        <v>0</v>
      </c>
      <c r="K131" s="599">
        <f>-IS!P70</f>
        <v>0</v>
      </c>
      <c r="L131" s="599">
        <f>-IS!Q70</f>
        <v>0</v>
      </c>
      <c r="M131" s="599">
        <f>-IS!R70</f>
        <v>0</v>
      </c>
      <c r="N131" s="599">
        <f>-IS!S70</f>
        <v>0</v>
      </c>
      <c r="O131" s="599">
        <f>-IS!T70</f>
        <v>0</v>
      </c>
      <c r="P131" s="600">
        <f>-IS!U70</f>
        <v>0</v>
      </c>
      <c r="Q131" s="1072">
        <f>-IS!V70</f>
        <v>0</v>
      </c>
      <c r="R131" s="1072">
        <f>-IS!W70</f>
        <v>0</v>
      </c>
      <c r="S131" s="1072">
        <f>-IS!X70</f>
        <v>0</v>
      </c>
      <c r="T131" s="1072">
        <f>-IS!Y70</f>
        <v>0</v>
      </c>
      <c r="U131" s="1072">
        <f>-IS!Z70</f>
        <v>0</v>
      </c>
      <c r="V131" s="1072">
        <f>-IS!AA70</f>
        <v>0</v>
      </c>
      <c r="W131" s="1072">
        <f>-IS!AB70</f>
        <v>0</v>
      </c>
      <c r="X131" s="1072">
        <f>-IS!AC70</f>
        <v>0</v>
      </c>
      <c r="Y131" s="1072">
        <f>-IS!AD70</f>
        <v>0</v>
      </c>
      <c r="Z131" s="1072">
        <f>-IS!AE70</f>
        <v>0</v>
      </c>
      <c r="AA131" s="1072">
        <f>-IS!AF70</f>
        <v>0</v>
      </c>
      <c r="AB131" s="1073">
        <f>-IS!AG70</f>
        <v>0</v>
      </c>
      <c r="AC131" s="599">
        <f>-IS!AH70</f>
        <v>0</v>
      </c>
      <c r="AD131" s="599">
        <f>-IS!AI70</f>
        <v>0</v>
      </c>
      <c r="AE131" s="599">
        <f>-IS!AJ70</f>
        <v>0</v>
      </c>
      <c r="AF131" s="599">
        <f>-IS!AK70</f>
        <v>0</v>
      </c>
      <c r="AG131" s="599">
        <f>-IS!AL70</f>
        <v>0</v>
      </c>
      <c r="AH131" s="599">
        <f>-IS!AM70</f>
        <v>0</v>
      </c>
      <c r="AI131" s="599">
        <f>-IS!AN70</f>
        <v>0</v>
      </c>
      <c r="AJ131" s="599">
        <f>-IS!AO70</f>
        <v>0</v>
      </c>
      <c r="AK131" s="599">
        <f>-IS!AP70</f>
        <v>0</v>
      </c>
      <c r="AL131" s="599">
        <f>-IS!AQ70</f>
        <v>0</v>
      </c>
      <c r="AM131" s="599">
        <f>-IS!AR70</f>
        <v>0</v>
      </c>
      <c r="AN131" s="600">
        <f>-IS!AS70</f>
        <v>0</v>
      </c>
      <c r="AO131" s="1100">
        <f>-IS!AT70</f>
        <v>0</v>
      </c>
      <c r="AP131" s="1100">
        <f>-IS!AU70</f>
        <v>0</v>
      </c>
      <c r="AQ131" s="1100">
        <f>-IS!AV70</f>
        <v>0</v>
      </c>
      <c r="AR131" s="1100">
        <f>-IS!AW70</f>
        <v>0</v>
      </c>
      <c r="AS131" s="1100">
        <f>-IS!AX70</f>
        <v>0</v>
      </c>
      <c r="AT131" s="1100">
        <f>-IS!AY70</f>
        <v>0</v>
      </c>
      <c r="AU131" s="1100">
        <f>-IS!AZ70</f>
        <v>0</v>
      </c>
      <c r="AV131" s="1100">
        <f>-IS!BA70</f>
        <v>0</v>
      </c>
      <c r="AW131" s="1100">
        <f>-IS!BB70</f>
        <v>0</v>
      </c>
      <c r="AX131" s="1100">
        <f>-IS!BC70</f>
        <v>0</v>
      </c>
      <c r="AY131" s="1100">
        <f>-IS!BD70</f>
        <v>0</v>
      </c>
      <c r="AZ131" s="1101">
        <f>-IS!BE70</f>
        <v>0</v>
      </c>
      <c r="BA131" s="599">
        <f>-IS!BF70</f>
        <v>0</v>
      </c>
      <c r="BB131" s="599">
        <f>-IS!BG70</f>
        <v>0</v>
      </c>
      <c r="BC131" s="599">
        <f>-IS!BH70</f>
        <v>0</v>
      </c>
      <c r="BD131" s="599">
        <f>-IS!BI70</f>
        <v>0</v>
      </c>
      <c r="BE131" s="599">
        <f>-IS!BJ70</f>
        <v>0</v>
      </c>
      <c r="BF131" s="599">
        <f>-IS!BK70</f>
        <v>0</v>
      </c>
      <c r="BG131" s="599">
        <f>-IS!BL70</f>
        <v>0</v>
      </c>
      <c r="BH131" s="599">
        <f>-IS!BM70</f>
        <v>0</v>
      </c>
      <c r="BI131" s="599">
        <f>-IS!BN70</f>
        <v>0</v>
      </c>
      <c r="BJ131" s="599">
        <f>-IS!BO70</f>
        <v>0</v>
      </c>
      <c r="BK131" s="599">
        <f>-IS!BP70</f>
        <v>0</v>
      </c>
      <c r="BL131" s="600">
        <f>-IS!BQ70</f>
        <v>0</v>
      </c>
      <c r="BM131" s="599">
        <f>-IS!BR70</f>
        <v>0</v>
      </c>
      <c r="BN131" s="599">
        <f>-IS!BS70</f>
        <v>0</v>
      </c>
      <c r="BO131" s="599">
        <f>-IS!BT70</f>
        <v>0</v>
      </c>
      <c r="BP131" s="599">
        <f>-IS!BU70</f>
        <v>0</v>
      </c>
      <c r="BQ131" s="599">
        <f>-IS!BV70</f>
        <v>0</v>
      </c>
      <c r="BR131" s="599">
        <f>-IS!BW70</f>
        <v>0</v>
      </c>
      <c r="BS131" s="599">
        <f>-IS!BX70</f>
        <v>0</v>
      </c>
      <c r="BT131" s="599">
        <f>-IS!BY70</f>
        <v>0</v>
      </c>
      <c r="BU131" s="599">
        <f>-IS!BZ70</f>
        <v>0</v>
      </c>
      <c r="BV131" s="599">
        <f>-IS!CA70</f>
        <v>0</v>
      </c>
      <c r="BW131" s="599">
        <f>-IS!CB70</f>
        <v>0</v>
      </c>
      <c r="BX131" s="600">
        <f>-IS!CC70</f>
        <v>0</v>
      </c>
      <c r="BY131" s="599">
        <f>-IS!CD70</f>
        <v>0</v>
      </c>
      <c r="BZ131" s="599">
        <f>-IS!CE70</f>
        <v>0</v>
      </c>
      <c r="CA131" s="599">
        <f>-IS!CF70</f>
        <v>0</v>
      </c>
      <c r="CB131" s="599">
        <f>-IS!CG70</f>
        <v>0</v>
      </c>
      <c r="CC131" s="599">
        <f>-IS!CH70</f>
        <v>0</v>
      </c>
      <c r="CD131" s="599">
        <f>-IS!CI70</f>
        <v>0</v>
      </c>
      <c r="CE131" s="599">
        <f>-IS!CJ70</f>
        <v>0</v>
      </c>
      <c r="CF131" s="599">
        <f>-IS!CK70</f>
        <v>0</v>
      </c>
      <c r="CG131" s="599">
        <f>-IS!CL70</f>
        <v>0</v>
      </c>
      <c r="CH131" s="599">
        <f>-IS!CM70</f>
        <v>0</v>
      </c>
      <c r="CI131" s="599">
        <f>-IS!CN70</f>
        <v>0</v>
      </c>
      <c r="CJ131" s="600">
        <f>-IS!CO70</f>
        <v>0</v>
      </c>
      <c r="CK131" s="599">
        <f>-IS!CP70</f>
        <v>0</v>
      </c>
      <c r="CL131" s="599">
        <f>-IS!CQ70</f>
        <v>0</v>
      </c>
      <c r="CM131" s="599">
        <f>-IS!CR70</f>
        <v>0</v>
      </c>
      <c r="CN131" s="599">
        <f>-IS!CS70</f>
        <v>0</v>
      </c>
      <c r="CO131" s="599">
        <f>-IS!CT70</f>
        <v>0</v>
      </c>
      <c r="CP131" s="599">
        <f>-IS!CU70</f>
        <v>0</v>
      </c>
      <c r="CQ131" s="599">
        <f>-IS!CV70</f>
        <v>0</v>
      </c>
      <c r="CR131" s="599">
        <f>-IS!CW70</f>
        <v>0</v>
      </c>
      <c r="CS131" s="599">
        <f>-IS!CX70</f>
        <v>0</v>
      </c>
      <c r="CT131" s="599">
        <f>-IS!CY70</f>
        <v>0</v>
      </c>
      <c r="CU131" s="599">
        <f>-IS!CZ70</f>
        <v>0</v>
      </c>
      <c r="CV131" s="600">
        <f>-IS!DA70</f>
        <v>0</v>
      </c>
      <c r="CW131" s="599">
        <f>-IS!DB70</f>
        <v>0</v>
      </c>
      <c r="CX131" s="599">
        <f>-IS!DC70</f>
        <v>0</v>
      </c>
      <c r="CY131" s="599">
        <f>-IS!DD70</f>
        <v>0</v>
      </c>
      <c r="CZ131" s="599">
        <f>-IS!DE70</f>
        <v>0</v>
      </c>
      <c r="DA131" s="599">
        <f>-IS!DF70</f>
        <v>0</v>
      </c>
      <c r="DB131" s="599">
        <f>-IS!DG70</f>
        <v>0</v>
      </c>
      <c r="DC131" s="599">
        <f>-IS!DH70</f>
        <v>0</v>
      </c>
      <c r="DD131" s="599">
        <f>-IS!DI70</f>
        <v>0</v>
      </c>
      <c r="DE131" s="599">
        <f>-IS!DJ70</f>
        <v>0</v>
      </c>
      <c r="DF131" s="599">
        <f>-IS!DK70</f>
        <v>0</v>
      </c>
      <c r="DG131" s="599">
        <f>-IS!DL70</f>
        <v>0</v>
      </c>
      <c r="DH131" s="600">
        <f>-IS!DM70</f>
        <v>0</v>
      </c>
      <c r="DI131" s="599">
        <f>-IS!DN70</f>
        <v>0</v>
      </c>
      <c r="DJ131" s="599">
        <f>-IS!DO70</f>
        <v>0</v>
      </c>
      <c r="DK131" s="599">
        <f>-IS!DP70</f>
        <v>0</v>
      </c>
      <c r="DL131" s="599">
        <f>-IS!DQ70</f>
        <v>0</v>
      </c>
      <c r="DM131" s="599">
        <f>-IS!DR70</f>
        <v>0</v>
      </c>
      <c r="DN131" s="599">
        <f>-IS!DS70</f>
        <v>0</v>
      </c>
      <c r="DO131" s="599">
        <f>-IS!DT70</f>
        <v>0</v>
      </c>
      <c r="DP131" s="599">
        <f>-IS!DU70</f>
        <v>0</v>
      </c>
      <c r="DQ131" s="599">
        <f>-IS!DV70</f>
        <v>0</v>
      </c>
      <c r="DR131" s="599">
        <f>-IS!DW70</f>
        <v>0</v>
      </c>
      <c r="DS131" s="599">
        <f>-IS!DX70</f>
        <v>0</v>
      </c>
      <c r="DT131" s="600">
        <f>-IS!DY70</f>
        <v>0</v>
      </c>
      <c r="DU131" s="619"/>
      <c r="DV131" s="601">
        <f>SUM(E131:P131)</f>
        <v>0</v>
      </c>
      <c r="DW131" s="596">
        <f>-SUM(IS!$V$70:$AG$70)</f>
        <v>0</v>
      </c>
      <c r="DX131" s="596">
        <f>-SUM(IS!$AH$70:$AS$70)</f>
        <v>0</v>
      </c>
      <c r="DY131" s="596">
        <f>-SUM(IS!$AT$70:$BE$70)</f>
        <v>0</v>
      </c>
      <c r="DZ131" s="596">
        <f>-SUM(IS!$BF$70:$BQ$70)</f>
        <v>0</v>
      </c>
      <c r="EA131" s="596">
        <f>-SUM(IS!$BR$70:$CC$70)</f>
        <v>0</v>
      </c>
      <c r="EB131" s="596">
        <f>-SUM(IS!$CD$70:$CO$70)</f>
        <v>0</v>
      </c>
      <c r="EC131" s="596">
        <f>-SUM(IS!$CP$70:$DA$70)</f>
        <v>0</v>
      </c>
      <c r="ED131" s="596">
        <f>-SUM(IS!$DB$70:$DM$70)</f>
        <v>0</v>
      </c>
      <c r="EE131" s="596">
        <f>-SUM(IS!$DN$70:$DY$70)</f>
        <v>0</v>
      </c>
      <c r="EF131" s="454" t="s">
        <v>422</v>
      </c>
      <c r="EG131" s="454"/>
      <c r="EH131" s="454"/>
      <c r="EI131" s="454"/>
      <c r="EJ131" s="454"/>
      <c r="EK131" s="454"/>
      <c r="EL131" s="454"/>
      <c r="EM131" s="454"/>
      <c r="EN131" s="454"/>
      <c r="EO131" s="454"/>
      <c r="EP131" s="454"/>
      <c r="EQ131" s="454"/>
      <c r="ER131" s="454"/>
      <c r="ES131" s="454"/>
      <c r="ET131" s="454"/>
      <c r="EU131" s="581"/>
      <c r="EV131" s="581"/>
      <c r="EW131" s="581"/>
      <c r="EX131" s="581"/>
      <c r="EY131" s="581"/>
      <c r="EZ131" s="581"/>
      <c r="FA131" s="581"/>
      <c r="FB131" s="581"/>
      <c r="FC131" s="581"/>
      <c r="FD131" s="581"/>
      <c r="FE131" s="581"/>
    </row>
    <row r="132" spans="1:161">
      <c r="A132" s="450"/>
      <c r="B132" s="490"/>
      <c r="C132" s="486"/>
      <c r="D132" s="486"/>
      <c r="E132" s="540"/>
      <c r="F132" s="540"/>
      <c r="G132" s="540"/>
      <c r="H132" s="540"/>
      <c r="I132" s="540"/>
      <c r="J132" s="540"/>
      <c r="K132" s="540"/>
      <c r="L132" s="540"/>
      <c r="M132" s="540"/>
      <c r="N132" s="540"/>
      <c r="O132" s="540"/>
      <c r="P132" s="541"/>
      <c r="Q132" s="1074"/>
      <c r="R132" s="1074"/>
      <c r="S132" s="1074"/>
      <c r="T132" s="1074"/>
      <c r="U132" s="1074"/>
      <c r="V132" s="1074"/>
      <c r="W132" s="1074"/>
      <c r="X132" s="1074"/>
      <c r="Y132" s="1074"/>
      <c r="Z132" s="1074"/>
      <c r="AA132" s="1074"/>
      <c r="AB132" s="1075"/>
      <c r="AC132" s="540"/>
      <c r="AD132" s="540"/>
      <c r="AE132" s="540"/>
      <c r="AF132" s="540"/>
      <c r="AG132" s="540"/>
      <c r="AH132" s="540"/>
      <c r="AI132" s="540"/>
      <c r="AJ132" s="540"/>
      <c r="AK132" s="540"/>
      <c r="AL132" s="540"/>
      <c r="AM132" s="540"/>
      <c r="AN132" s="541"/>
      <c r="AO132" s="1102"/>
      <c r="AP132" s="1102"/>
      <c r="AQ132" s="1102"/>
      <c r="AR132" s="1102"/>
      <c r="AS132" s="1102"/>
      <c r="AT132" s="1102"/>
      <c r="AU132" s="1102"/>
      <c r="AV132" s="1102"/>
      <c r="AW132" s="1102"/>
      <c r="AX132" s="1102"/>
      <c r="AY132" s="1102"/>
      <c r="AZ132" s="1103"/>
      <c r="BA132" s="540"/>
      <c r="BB132" s="540"/>
      <c r="BC132" s="540"/>
      <c r="BD132" s="540"/>
      <c r="BE132" s="540"/>
      <c r="BF132" s="540"/>
      <c r="BG132" s="540"/>
      <c r="BH132" s="540"/>
      <c r="BI132" s="540"/>
      <c r="BJ132" s="540"/>
      <c r="BK132" s="540"/>
      <c r="BL132" s="541"/>
      <c r="BM132" s="540"/>
      <c r="BN132" s="540"/>
      <c r="BO132" s="540"/>
      <c r="BP132" s="540"/>
      <c r="BQ132" s="540"/>
      <c r="BR132" s="540"/>
      <c r="BS132" s="540"/>
      <c r="BT132" s="540"/>
      <c r="BU132" s="540"/>
      <c r="BV132" s="540"/>
      <c r="BW132" s="540"/>
      <c r="BX132" s="541"/>
      <c r="BY132" s="540"/>
      <c r="BZ132" s="540"/>
      <c r="CA132" s="540"/>
      <c r="CB132" s="540"/>
      <c r="CC132" s="540"/>
      <c r="CD132" s="540"/>
      <c r="CE132" s="540"/>
      <c r="CF132" s="540"/>
      <c r="CG132" s="540"/>
      <c r="CH132" s="540"/>
      <c r="CI132" s="540"/>
      <c r="CJ132" s="541"/>
      <c r="CK132" s="540"/>
      <c r="CL132" s="540"/>
      <c r="CM132" s="540"/>
      <c r="CN132" s="540"/>
      <c r="CO132" s="540"/>
      <c r="CP132" s="540"/>
      <c r="CQ132" s="540"/>
      <c r="CR132" s="540"/>
      <c r="CS132" s="540"/>
      <c r="CT132" s="540"/>
      <c r="CU132" s="540"/>
      <c r="CV132" s="541"/>
      <c r="CW132" s="540"/>
      <c r="CX132" s="540"/>
      <c r="CY132" s="540"/>
      <c r="CZ132" s="540"/>
      <c r="DA132" s="540"/>
      <c r="DB132" s="540"/>
      <c r="DC132" s="540"/>
      <c r="DD132" s="540"/>
      <c r="DE132" s="540"/>
      <c r="DF132" s="540"/>
      <c r="DG132" s="540"/>
      <c r="DH132" s="541"/>
      <c r="DI132" s="540"/>
      <c r="DJ132" s="540"/>
      <c r="DK132" s="540"/>
      <c r="DL132" s="540"/>
      <c r="DM132" s="540"/>
      <c r="DN132" s="540"/>
      <c r="DO132" s="540"/>
      <c r="DP132" s="540"/>
      <c r="DQ132" s="540"/>
      <c r="DR132" s="540"/>
      <c r="DS132" s="540"/>
      <c r="DT132" s="541"/>
      <c r="DU132" s="619"/>
      <c r="DV132" s="539"/>
      <c r="DW132" s="540"/>
      <c r="DX132" s="540"/>
      <c r="DY132" s="540"/>
      <c r="DZ132" s="540"/>
      <c r="EA132" s="540"/>
      <c r="EB132" s="540"/>
      <c r="EC132" s="540"/>
      <c r="ED132" s="540"/>
      <c r="EE132" s="541"/>
      <c r="EF132" s="454"/>
      <c r="EG132" s="454"/>
      <c r="EH132" s="454"/>
      <c r="EI132" s="454"/>
      <c r="EJ132" s="454"/>
      <c r="EK132" s="454"/>
      <c r="EL132" s="454"/>
      <c r="EM132" s="454"/>
      <c r="EN132" s="454"/>
      <c r="EO132" s="454"/>
      <c r="EP132" s="454"/>
      <c r="EQ132" s="454"/>
      <c r="ER132" s="454"/>
      <c r="ES132" s="454"/>
      <c r="ET132" s="454"/>
      <c r="EU132" s="581"/>
      <c r="EV132" s="581"/>
      <c r="EW132" s="581"/>
      <c r="EX132" s="581"/>
      <c r="EY132" s="581"/>
      <c r="EZ132" s="581"/>
      <c r="FA132" s="581"/>
      <c r="FB132" s="581"/>
      <c r="FC132" s="581"/>
      <c r="FD132" s="581"/>
      <c r="FE132" s="581"/>
    </row>
    <row r="133" spans="1:161">
      <c r="A133" s="450"/>
      <c r="B133" s="490">
        <f>B125</f>
        <v>0</v>
      </c>
      <c r="C133" s="598" t="s">
        <v>423</v>
      </c>
      <c r="D133" s="486"/>
      <c r="E133" s="599">
        <f>E131</f>
        <v>0</v>
      </c>
      <c r="F133" s="599">
        <f t="shared" ref="F133:P133" si="962">F131</f>
        <v>0</v>
      </c>
      <c r="G133" s="599">
        <f t="shared" si="962"/>
        <v>0</v>
      </c>
      <c r="H133" s="599">
        <f t="shared" si="962"/>
        <v>0</v>
      </c>
      <c r="I133" s="599">
        <f t="shared" si="962"/>
        <v>0</v>
      </c>
      <c r="J133" s="599">
        <f t="shared" si="962"/>
        <v>0</v>
      </c>
      <c r="K133" s="599">
        <f t="shared" si="962"/>
        <v>0</v>
      </c>
      <c r="L133" s="599">
        <f t="shared" si="962"/>
        <v>0</v>
      </c>
      <c r="M133" s="599">
        <f t="shared" si="962"/>
        <v>0</v>
      </c>
      <c r="N133" s="599">
        <f t="shared" si="962"/>
        <v>0</v>
      </c>
      <c r="O133" s="599">
        <f t="shared" si="962"/>
        <v>0</v>
      </c>
      <c r="P133" s="600">
        <f t="shared" si="962"/>
        <v>0</v>
      </c>
      <c r="Q133" s="1072">
        <f>Q131</f>
        <v>0</v>
      </c>
      <c r="R133" s="1072">
        <f t="shared" ref="R133:AB133" si="963">R131</f>
        <v>0</v>
      </c>
      <c r="S133" s="1072">
        <f t="shared" si="963"/>
        <v>0</v>
      </c>
      <c r="T133" s="1072">
        <f t="shared" si="963"/>
        <v>0</v>
      </c>
      <c r="U133" s="1072">
        <f t="shared" si="963"/>
        <v>0</v>
      </c>
      <c r="V133" s="1072">
        <f t="shared" si="963"/>
        <v>0</v>
      </c>
      <c r="W133" s="1072">
        <f t="shared" si="963"/>
        <v>0</v>
      </c>
      <c r="X133" s="1072">
        <f t="shared" si="963"/>
        <v>0</v>
      </c>
      <c r="Y133" s="1072">
        <f t="shared" si="963"/>
        <v>0</v>
      </c>
      <c r="Z133" s="1072">
        <f t="shared" si="963"/>
        <v>0</v>
      </c>
      <c r="AA133" s="1072">
        <f t="shared" si="963"/>
        <v>0</v>
      </c>
      <c r="AB133" s="1073">
        <f t="shared" si="963"/>
        <v>0</v>
      </c>
      <c r="AC133" s="599">
        <f>AC131</f>
        <v>0</v>
      </c>
      <c r="AD133" s="599">
        <f t="shared" ref="AD133:AN133" si="964">AD131</f>
        <v>0</v>
      </c>
      <c r="AE133" s="599">
        <f t="shared" si="964"/>
        <v>0</v>
      </c>
      <c r="AF133" s="599">
        <f t="shared" si="964"/>
        <v>0</v>
      </c>
      <c r="AG133" s="599">
        <f t="shared" si="964"/>
        <v>0</v>
      </c>
      <c r="AH133" s="599">
        <f t="shared" si="964"/>
        <v>0</v>
      </c>
      <c r="AI133" s="599">
        <f t="shared" si="964"/>
        <v>0</v>
      </c>
      <c r="AJ133" s="599">
        <f t="shared" si="964"/>
        <v>0</v>
      </c>
      <c r="AK133" s="599">
        <f t="shared" si="964"/>
        <v>0</v>
      </c>
      <c r="AL133" s="599">
        <f t="shared" si="964"/>
        <v>0</v>
      </c>
      <c r="AM133" s="599">
        <f t="shared" si="964"/>
        <v>0</v>
      </c>
      <c r="AN133" s="600">
        <f t="shared" si="964"/>
        <v>0</v>
      </c>
      <c r="AO133" s="1100">
        <f>AO131</f>
        <v>0</v>
      </c>
      <c r="AP133" s="1100">
        <f t="shared" ref="AP133:AZ133" si="965">AP131</f>
        <v>0</v>
      </c>
      <c r="AQ133" s="1100">
        <f t="shared" si="965"/>
        <v>0</v>
      </c>
      <c r="AR133" s="1100">
        <f t="shared" si="965"/>
        <v>0</v>
      </c>
      <c r="AS133" s="1100">
        <f t="shared" si="965"/>
        <v>0</v>
      </c>
      <c r="AT133" s="1100">
        <f t="shared" si="965"/>
        <v>0</v>
      </c>
      <c r="AU133" s="1100">
        <f t="shared" si="965"/>
        <v>0</v>
      </c>
      <c r="AV133" s="1100">
        <f t="shared" si="965"/>
        <v>0</v>
      </c>
      <c r="AW133" s="1100">
        <f t="shared" si="965"/>
        <v>0</v>
      </c>
      <c r="AX133" s="1100">
        <f t="shared" si="965"/>
        <v>0</v>
      </c>
      <c r="AY133" s="1100">
        <f t="shared" si="965"/>
        <v>0</v>
      </c>
      <c r="AZ133" s="1101">
        <f t="shared" si="965"/>
        <v>0</v>
      </c>
      <c r="BA133" s="599">
        <f>BA131</f>
        <v>0</v>
      </c>
      <c r="BB133" s="599">
        <f t="shared" ref="BB133:BL133" si="966">BB131</f>
        <v>0</v>
      </c>
      <c r="BC133" s="599">
        <f t="shared" si="966"/>
        <v>0</v>
      </c>
      <c r="BD133" s="599">
        <f t="shared" si="966"/>
        <v>0</v>
      </c>
      <c r="BE133" s="599">
        <f t="shared" si="966"/>
        <v>0</v>
      </c>
      <c r="BF133" s="599">
        <f t="shared" si="966"/>
        <v>0</v>
      </c>
      <c r="BG133" s="599">
        <f t="shared" si="966"/>
        <v>0</v>
      </c>
      <c r="BH133" s="599">
        <f t="shared" si="966"/>
        <v>0</v>
      </c>
      <c r="BI133" s="599">
        <f t="shared" si="966"/>
        <v>0</v>
      </c>
      <c r="BJ133" s="599">
        <f t="shared" si="966"/>
        <v>0</v>
      </c>
      <c r="BK133" s="599">
        <f t="shared" si="966"/>
        <v>0</v>
      </c>
      <c r="BL133" s="600">
        <f t="shared" si="966"/>
        <v>0</v>
      </c>
      <c r="BM133" s="599">
        <f>BM131</f>
        <v>0</v>
      </c>
      <c r="BN133" s="599">
        <f t="shared" ref="BN133:BX133" si="967">BN131</f>
        <v>0</v>
      </c>
      <c r="BO133" s="599">
        <f t="shared" si="967"/>
        <v>0</v>
      </c>
      <c r="BP133" s="599">
        <f t="shared" si="967"/>
        <v>0</v>
      </c>
      <c r="BQ133" s="599">
        <f t="shared" si="967"/>
        <v>0</v>
      </c>
      <c r="BR133" s="599">
        <f t="shared" si="967"/>
        <v>0</v>
      </c>
      <c r="BS133" s="599">
        <f t="shared" si="967"/>
        <v>0</v>
      </c>
      <c r="BT133" s="599">
        <f t="shared" si="967"/>
        <v>0</v>
      </c>
      <c r="BU133" s="599">
        <f t="shared" si="967"/>
        <v>0</v>
      </c>
      <c r="BV133" s="599">
        <f t="shared" si="967"/>
        <v>0</v>
      </c>
      <c r="BW133" s="599">
        <f t="shared" si="967"/>
        <v>0</v>
      </c>
      <c r="BX133" s="600">
        <f t="shared" si="967"/>
        <v>0</v>
      </c>
      <c r="BY133" s="599">
        <f>BY131</f>
        <v>0</v>
      </c>
      <c r="BZ133" s="599">
        <f t="shared" ref="BZ133:CJ133" si="968">BZ131</f>
        <v>0</v>
      </c>
      <c r="CA133" s="599">
        <f t="shared" si="968"/>
        <v>0</v>
      </c>
      <c r="CB133" s="599">
        <f t="shared" si="968"/>
        <v>0</v>
      </c>
      <c r="CC133" s="599">
        <f t="shared" si="968"/>
        <v>0</v>
      </c>
      <c r="CD133" s="599">
        <f t="shared" si="968"/>
        <v>0</v>
      </c>
      <c r="CE133" s="599">
        <f t="shared" si="968"/>
        <v>0</v>
      </c>
      <c r="CF133" s="599">
        <f t="shared" si="968"/>
        <v>0</v>
      </c>
      <c r="CG133" s="599">
        <f t="shared" si="968"/>
        <v>0</v>
      </c>
      <c r="CH133" s="599">
        <f t="shared" si="968"/>
        <v>0</v>
      </c>
      <c r="CI133" s="599">
        <f t="shared" si="968"/>
        <v>0</v>
      </c>
      <c r="CJ133" s="600">
        <f t="shared" si="968"/>
        <v>0</v>
      </c>
      <c r="CK133" s="599">
        <f>CK131</f>
        <v>0</v>
      </c>
      <c r="CL133" s="599">
        <f t="shared" ref="CL133:CV133" si="969">CL131</f>
        <v>0</v>
      </c>
      <c r="CM133" s="599">
        <f t="shared" si="969"/>
        <v>0</v>
      </c>
      <c r="CN133" s="599">
        <f t="shared" si="969"/>
        <v>0</v>
      </c>
      <c r="CO133" s="599">
        <f t="shared" si="969"/>
        <v>0</v>
      </c>
      <c r="CP133" s="599">
        <f t="shared" si="969"/>
        <v>0</v>
      </c>
      <c r="CQ133" s="599">
        <f t="shared" si="969"/>
        <v>0</v>
      </c>
      <c r="CR133" s="599">
        <f t="shared" si="969"/>
        <v>0</v>
      </c>
      <c r="CS133" s="599">
        <f t="shared" si="969"/>
        <v>0</v>
      </c>
      <c r="CT133" s="599">
        <f t="shared" si="969"/>
        <v>0</v>
      </c>
      <c r="CU133" s="599">
        <f t="shared" si="969"/>
        <v>0</v>
      </c>
      <c r="CV133" s="600">
        <f t="shared" si="969"/>
        <v>0</v>
      </c>
      <c r="CW133" s="599">
        <f>CW131</f>
        <v>0</v>
      </c>
      <c r="CX133" s="599">
        <f t="shared" ref="CX133:DH133" si="970">CX131</f>
        <v>0</v>
      </c>
      <c r="CY133" s="599">
        <f t="shared" si="970"/>
        <v>0</v>
      </c>
      <c r="CZ133" s="599">
        <f t="shared" si="970"/>
        <v>0</v>
      </c>
      <c r="DA133" s="599">
        <f t="shared" si="970"/>
        <v>0</v>
      </c>
      <c r="DB133" s="599">
        <f t="shared" si="970"/>
        <v>0</v>
      </c>
      <c r="DC133" s="599">
        <f t="shared" si="970"/>
        <v>0</v>
      </c>
      <c r="DD133" s="599">
        <f t="shared" si="970"/>
        <v>0</v>
      </c>
      <c r="DE133" s="599">
        <f t="shared" si="970"/>
        <v>0</v>
      </c>
      <c r="DF133" s="599">
        <f t="shared" si="970"/>
        <v>0</v>
      </c>
      <c r="DG133" s="599">
        <f t="shared" si="970"/>
        <v>0</v>
      </c>
      <c r="DH133" s="600">
        <f t="shared" si="970"/>
        <v>0</v>
      </c>
      <c r="DI133" s="599">
        <f>DI131</f>
        <v>0</v>
      </c>
      <c r="DJ133" s="599">
        <f t="shared" ref="DJ133:DT133" si="971">DJ131</f>
        <v>0</v>
      </c>
      <c r="DK133" s="599">
        <f t="shared" si="971"/>
        <v>0</v>
      </c>
      <c r="DL133" s="599">
        <f t="shared" si="971"/>
        <v>0</v>
      </c>
      <c r="DM133" s="599">
        <f t="shared" si="971"/>
        <v>0</v>
      </c>
      <c r="DN133" s="599">
        <f t="shared" si="971"/>
        <v>0</v>
      </c>
      <c r="DO133" s="599">
        <f t="shared" si="971"/>
        <v>0</v>
      </c>
      <c r="DP133" s="599">
        <f t="shared" si="971"/>
        <v>0</v>
      </c>
      <c r="DQ133" s="599">
        <f t="shared" si="971"/>
        <v>0</v>
      </c>
      <c r="DR133" s="599">
        <f t="shared" si="971"/>
        <v>0</v>
      </c>
      <c r="DS133" s="599">
        <f t="shared" si="971"/>
        <v>0</v>
      </c>
      <c r="DT133" s="600">
        <f t="shared" si="971"/>
        <v>0</v>
      </c>
      <c r="DU133" s="619"/>
      <c r="DV133" s="601">
        <f>SUM(E133:P133)</f>
        <v>0</v>
      </c>
      <c r="DW133" s="599">
        <f>DW131</f>
        <v>0</v>
      </c>
      <c r="DX133" s="599">
        <f t="shared" ref="DX133:EE133" si="972">DX131</f>
        <v>0</v>
      </c>
      <c r="DY133" s="599">
        <f t="shared" si="972"/>
        <v>0</v>
      </c>
      <c r="DZ133" s="599">
        <f t="shared" si="972"/>
        <v>0</v>
      </c>
      <c r="EA133" s="599">
        <f t="shared" si="972"/>
        <v>0</v>
      </c>
      <c r="EB133" s="599">
        <f t="shared" si="972"/>
        <v>0</v>
      </c>
      <c r="EC133" s="599">
        <f t="shared" si="972"/>
        <v>0</v>
      </c>
      <c r="ED133" s="599">
        <f t="shared" si="972"/>
        <v>0</v>
      </c>
      <c r="EE133" s="600">
        <f t="shared" si="972"/>
        <v>0</v>
      </c>
      <c r="EF133" s="454" t="s">
        <v>424</v>
      </c>
      <c r="EG133" s="454"/>
      <c r="EH133" s="454"/>
      <c r="EI133" s="454"/>
      <c r="EJ133" s="454"/>
      <c r="EK133" s="454"/>
      <c r="EL133" s="454"/>
      <c r="EM133" s="454"/>
      <c r="EN133" s="454"/>
      <c r="EO133" s="454"/>
      <c r="EP133" s="454"/>
      <c r="EQ133" s="454"/>
      <c r="ER133" s="454"/>
      <c r="ES133" s="454"/>
      <c r="ET133" s="454"/>
      <c r="EU133" s="581"/>
      <c r="EV133" s="581"/>
      <c r="EW133" s="581"/>
      <c r="EX133" s="581"/>
      <c r="EY133" s="581"/>
      <c r="EZ133" s="581"/>
      <c r="FA133" s="581"/>
      <c r="FB133" s="581"/>
      <c r="FC133" s="581"/>
      <c r="FD133" s="581"/>
      <c r="FE133" s="581"/>
    </row>
    <row r="134" spans="1:161">
      <c r="A134" s="450"/>
      <c r="B134" s="490"/>
      <c r="C134" s="486"/>
      <c r="D134" s="486"/>
      <c r="E134" s="624"/>
      <c r="F134" s="624"/>
      <c r="G134" s="624"/>
      <c r="H134" s="624"/>
      <c r="I134" s="624"/>
      <c r="J134" s="624"/>
      <c r="K134" s="624"/>
      <c r="L134" s="624"/>
      <c r="M134" s="624"/>
      <c r="N134" s="624"/>
      <c r="O134" s="624"/>
      <c r="P134" s="625"/>
      <c r="Q134" s="1078"/>
      <c r="R134" s="1078"/>
      <c r="S134" s="1078"/>
      <c r="T134" s="1078"/>
      <c r="U134" s="1078"/>
      <c r="V134" s="1078"/>
      <c r="W134" s="1078"/>
      <c r="X134" s="1078"/>
      <c r="Y134" s="1078"/>
      <c r="Z134" s="1078"/>
      <c r="AA134" s="1078"/>
      <c r="AB134" s="1079"/>
      <c r="AC134" s="624"/>
      <c r="AD134" s="624"/>
      <c r="AE134" s="624"/>
      <c r="AF134" s="624"/>
      <c r="AG134" s="624"/>
      <c r="AH134" s="624"/>
      <c r="AI134" s="624"/>
      <c r="AJ134" s="624"/>
      <c r="AK134" s="624"/>
      <c r="AL134" s="624"/>
      <c r="AM134" s="624"/>
      <c r="AN134" s="625"/>
      <c r="AO134" s="1126"/>
      <c r="AP134" s="1126"/>
      <c r="AQ134" s="1126"/>
      <c r="AR134" s="1126"/>
      <c r="AS134" s="1126"/>
      <c r="AT134" s="1126"/>
      <c r="AU134" s="1126"/>
      <c r="AV134" s="1126"/>
      <c r="AW134" s="1126"/>
      <c r="AX134" s="1126"/>
      <c r="AY134" s="1126"/>
      <c r="AZ134" s="1127"/>
      <c r="BA134" s="624"/>
      <c r="BB134" s="624"/>
      <c r="BC134" s="624"/>
      <c r="BD134" s="624"/>
      <c r="BE134" s="624"/>
      <c r="BF134" s="624"/>
      <c r="BG134" s="624"/>
      <c r="BH134" s="624"/>
      <c r="BI134" s="624"/>
      <c r="BJ134" s="624"/>
      <c r="BK134" s="624"/>
      <c r="BL134" s="625"/>
      <c r="BM134" s="624"/>
      <c r="BN134" s="624"/>
      <c r="BO134" s="624"/>
      <c r="BP134" s="624"/>
      <c r="BQ134" s="624"/>
      <c r="BR134" s="624"/>
      <c r="BS134" s="624"/>
      <c r="BT134" s="624"/>
      <c r="BU134" s="624"/>
      <c r="BV134" s="624"/>
      <c r="BW134" s="624"/>
      <c r="BX134" s="625"/>
      <c r="BY134" s="624"/>
      <c r="BZ134" s="624"/>
      <c r="CA134" s="624"/>
      <c r="CB134" s="624"/>
      <c r="CC134" s="624"/>
      <c r="CD134" s="624"/>
      <c r="CE134" s="624"/>
      <c r="CF134" s="624"/>
      <c r="CG134" s="624"/>
      <c r="CH134" s="624"/>
      <c r="CI134" s="624"/>
      <c r="CJ134" s="625"/>
      <c r="CK134" s="624"/>
      <c r="CL134" s="624"/>
      <c r="CM134" s="624"/>
      <c r="CN134" s="624"/>
      <c r="CO134" s="624"/>
      <c r="CP134" s="624"/>
      <c r="CQ134" s="624"/>
      <c r="CR134" s="624"/>
      <c r="CS134" s="624"/>
      <c r="CT134" s="624"/>
      <c r="CU134" s="624"/>
      <c r="CV134" s="625"/>
      <c r="CW134" s="624"/>
      <c r="CX134" s="624"/>
      <c r="CY134" s="624"/>
      <c r="CZ134" s="624"/>
      <c r="DA134" s="624"/>
      <c r="DB134" s="624"/>
      <c r="DC134" s="624"/>
      <c r="DD134" s="624"/>
      <c r="DE134" s="624"/>
      <c r="DF134" s="624"/>
      <c r="DG134" s="624"/>
      <c r="DH134" s="625"/>
      <c r="DI134" s="624"/>
      <c r="DJ134" s="624"/>
      <c r="DK134" s="624"/>
      <c r="DL134" s="624"/>
      <c r="DM134" s="624"/>
      <c r="DN134" s="624"/>
      <c r="DO134" s="624"/>
      <c r="DP134" s="624"/>
      <c r="DQ134" s="624"/>
      <c r="DR134" s="624"/>
      <c r="DS134" s="624"/>
      <c r="DT134" s="625"/>
      <c r="DU134" s="619"/>
      <c r="DV134" s="539"/>
      <c r="DW134" s="540"/>
      <c r="DX134" s="540"/>
      <c r="DY134" s="540"/>
      <c r="DZ134" s="540"/>
      <c r="EA134" s="540"/>
      <c r="EB134" s="540"/>
      <c r="EC134" s="540"/>
      <c r="ED134" s="540"/>
      <c r="EE134" s="541"/>
      <c r="EF134" s="454"/>
      <c r="EG134" s="454"/>
      <c r="EH134" s="454"/>
      <c r="EI134" s="454"/>
      <c r="EJ134" s="454"/>
      <c r="EK134" s="454"/>
      <c r="EL134" s="454"/>
      <c r="EM134" s="454"/>
      <c r="EN134" s="454"/>
      <c r="EO134" s="454"/>
      <c r="EP134" s="454"/>
      <c r="EQ134" s="454"/>
      <c r="ER134" s="454"/>
      <c r="ES134" s="454"/>
      <c r="ET134" s="454"/>
      <c r="EU134" s="581"/>
      <c r="EV134" s="581"/>
      <c r="EW134" s="581"/>
      <c r="EX134" s="581"/>
      <c r="EY134" s="581"/>
      <c r="EZ134" s="581"/>
      <c r="FA134" s="581"/>
      <c r="FB134" s="581"/>
      <c r="FC134" s="581"/>
      <c r="FD134" s="581"/>
      <c r="FE134" s="581"/>
    </row>
    <row r="135" spans="1:161" ht="13.5" thickBot="1">
      <c r="A135" s="450"/>
      <c r="B135" s="949">
        <f>B125</f>
        <v>0</v>
      </c>
      <c r="C135" s="961" t="s">
        <v>430</v>
      </c>
      <c r="D135" s="950"/>
      <c r="E135" s="626">
        <f>E131-E133</f>
        <v>0</v>
      </c>
      <c r="F135" s="626">
        <f t="shared" ref="F135:P135" si="973">F131-F133</f>
        <v>0</v>
      </c>
      <c r="G135" s="626">
        <f t="shared" si="973"/>
        <v>0</v>
      </c>
      <c r="H135" s="626">
        <f t="shared" si="973"/>
        <v>0</v>
      </c>
      <c r="I135" s="626">
        <f t="shared" si="973"/>
        <v>0</v>
      </c>
      <c r="J135" s="626">
        <f t="shared" si="973"/>
        <v>0</v>
      </c>
      <c r="K135" s="626">
        <f t="shared" si="973"/>
        <v>0</v>
      </c>
      <c r="L135" s="626">
        <f t="shared" si="973"/>
        <v>0</v>
      </c>
      <c r="M135" s="626">
        <f t="shared" si="973"/>
        <v>0</v>
      </c>
      <c r="N135" s="626">
        <f t="shared" si="973"/>
        <v>0</v>
      </c>
      <c r="O135" s="626">
        <f t="shared" si="973"/>
        <v>0</v>
      </c>
      <c r="P135" s="627">
        <f t="shared" si="973"/>
        <v>0</v>
      </c>
      <c r="Q135" s="1080">
        <f>Q131-Q133</f>
        <v>0</v>
      </c>
      <c r="R135" s="1080">
        <f t="shared" ref="R135:AB135" si="974">R131-R133</f>
        <v>0</v>
      </c>
      <c r="S135" s="1080">
        <f t="shared" si="974"/>
        <v>0</v>
      </c>
      <c r="T135" s="1080">
        <f t="shared" si="974"/>
        <v>0</v>
      </c>
      <c r="U135" s="1080">
        <f t="shared" si="974"/>
        <v>0</v>
      </c>
      <c r="V135" s="1080">
        <f t="shared" si="974"/>
        <v>0</v>
      </c>
      <c r="W135" s="1080">
        <f t="shared" si="974"/>
        <v>0</v>
      </c>
      <c r="X135" s="1080">
        <f t="shared" si="974"/>
        <v>0</v>
      </c>
      <c r="Y135" s="1080">
        <f t="shared" si="974"/>
        <v>0</v>
      </c>
      <c r="Z135" s="1080">
        <f t="shared" si="974"/>
        <v>0</v>
      </c>
      <c r="AA135" s="1080">
        <f t="shared" si="974"/>
        <v>0</v>
      </c>
      <c r="AB135" s="1081">
        <f t="shared" si="974"/>
        <v>0</v>
      </c>
      <c r="AC135" s="626">
        <f>AC131-AC133</f>
        <v>0</v>
      </c>
      <c r="AD135" s="626">
        <f t="shared" ref="AD135:AN135" si="975">AD131-AD133</f>
        <v>0</v>
      </c>
      <c r="AE135" s="626">
        <f t="shared" si="975"/>
        <v>0</v>
      </c>
      <c r="AF135" s="626">
        <f t="shared" si="975"/>
        <v>0</v>
      </c>
      <c r="AG135" s="626">
        <f t="shared" si="975"/>
        <v>0</v>
      </c>
      <c r="AH135" s="626">
        <f t="shared" si="975"/>
        <v>0</v>
      </c>
      <c r="AI135" s="626">
        <f t="shared" si="975"/>
        <v>0</v>
      </c>
      <c r="AJ135" s="626">
        <f t="shared" si="975"/>
        <v>0</v>
      </c>
      <c r="AK135" s="626">
        <f t="shared" si="975"/>
        <v>0</v>
      </c>
      <c r="AL135" s="626">
        <f t="shared" si="975"/>
        <v>0</v>
      </c>
      <c r="AM135" s="626">
        <f t="shared" si="975"/>
        <v>0</v>
      </c>
      <c r="AN135" s="627">
        <f t="shared" si="975"/>
        <v>0</v>
      </c>
      <c r="AO135" s="1128">
        <f>AO131-AO133</f>
        <v>0</v>
      </c>
      <c r="AP135" s="1128">
        <f t="shared" ref="AP135:AZ135" si="976">AP131-AP133</f>
        <v>0</v>
      </c>
      <c r="AQ135" s="1128">
        <f t="shared" si="976"/>
        <v>0</v>
      </c>
      <c r="AR135" s="1128">
        <f t="shared" si="976"/>
        <v>0</v>
      </c>
      <c r="AS135" s="1128">
        <f t="shared" si="976"/>
        <v>0</v>
      </c>
      <c r="AT135" s="1128">
        <f t="shared" si="976"/>
        <v>0</v>
      </c>
      <c r="AU135" s="1128">
        <f t="shared" si="976"/>
        <v>0</v>
      </c>
      <c r="AV135" s="1128">
        <f t="shared" si="976"/>
        <v>0</v>
      </c>
      <c r="AW135" s="1128">
        <f t="shared" si="976"/>
        <v>0</v>
      </c>
      <c r="AX135" s="1128">
        <f t="shared" si="976"/>
        <v>0</v>
      </c>
      <c r="AY135" s="1128">
        <f t="shared" si="976"/>
        <v>0</v>
      </c>
      <c r="AZ135" s="1129">
        <f t="shared" si="976"/>
        <v>0</v>
      </c>
      <c r="BA135" s="626">
        <f>BA131-BA133</f>
        <v>0</v>
      </c>
      <c r="BB135" s="626">
        <f t="shared" ref="BB135:BL135" si="977">BB131-BB133</f>
        <v>0</v>
      </c>
      <c r="BC135" s="626">
        <f t="shared" si="977"/>
        <v>0</v>
      </c>
      <c r="BD135" s="626">
        <f t="shared" si="977"/>
        <v>0</v>
      </c>
      <c r="BE135" s="626">
        <f t="shared" si="977"/>
        <v>0</v>
      </c>
      <c r="BF135" s="626">
        <f t="shared" si="977"/>
        <v>0</v>
      </c>
      <c r="BG135" s="626">
        <f t="shared" si="977"/>
        <v>0</v>
      </c>
      <c r="BH135" s="626">
        <f t="shared" si="977"/>
        <v>0</v>
      </c>
      <c r="BI135" s="626">
        <f t="shared" si="977"/>
        <v>0</v>
      </c>
      <c r="BJ135" s="626">
        <f t="shared" si="977"/>
        <v>0</v>
      </c>
      <c r="BK135" s="626">
        <f t="shared" si="977"/>
        <v>0</v>
      </c>
      <c r="BL135" s="627">
        <f t="shared" si="977"/>
        <v>0</v>
      </c>
      <c r="BM135" s="626">
        <f>BM131-BM133</f>
        <v>0</v>
      </c>
      <c r="BN135" s="626">
        <f t="shared" ref="BN135:BX135" si="978">BN131-BN133</f>
        <v>0</v>
      </c>
      <c r="BO135" s="626">
        <f t="shared" si="978"/>
        <v>0</v>
      </c>
      <c r="BP135" s="626">
        <f t="shared" si="978"/>
        <v>0</v>
      </c>
      <c r="BQ135" s="626">
        <f t="shared" si="978"/>
        <v>0</v>
      </c>
      <c r="BR135" s="626">
        <f t="shared" si="978"/>
        <v>0</v>
      </c>
      <c r="BS135" s="626">
        <f t="shared" si="978"/>
        <v>0</v>
      </c>
      <c r="BT135" s="626">
        <f t="shared" si="978"/>
        <v>0</v>
      </c>
      <c r="BU135" s="626">
        <f t="shared" si="978"/>
        <v>0</v>
      </c>
      <c r="BV135" s="626">
        <f t="shared" si="978"/>
        <v>0</v>
      </c>
      <c r="BW135" s="626">
        <f t="shared" si="978"/>
        <v>0</v>
      </c>
      <c r="BX135" s="627">
        <f t="shared" si="978"/>
        <v>0</v>
      </c>
      <c r="BY135" s="626">
        <f>BY131-BY133</f>
        <v>0</v>
      </c>
      <c r="BZ135" s="626">
        <f t="shared" ref="BZ135:CJ135" si="979">BZ131-BZ133</f>
        <v>0</v>
      </c>
      <c r="CA135" s="626">
        <f t="shared" si="979"/>
        <v>0</v>
      </c>
      <c r="CB135" s="626">
        <f t="shared" si="979"/>
        <v>0</v>
      </c>
      <c r="CC135" s="626">
        <f t="shared" si="979"/>
        <v>0</v>
      </c>
      <c r="CD135" s="626">
        <f t="shared" si="979"/>
        <v>0</v>
      </c>
      <c r="CE135" s="626">
        <f t="shared" si="979"/>
        <v>0</v>
      </c>
      <c r="CF135" s="626">
        <f t="shared" si="979"/>
        <v>0</v>
      </c>
      <c r="CG135" s="626">
        <f t="shared" si="979"/>
        <v>0</v>
      </c>
      <c r="CH135" s="626">
        <f t="shared" si="979"/>
        <v>0</v>
      </c>
      <c r="CI135" s="626">
        <f t="shared" si="979"/>
        <v>0</v>
      </c>
      <c r="CJ135" s="627">
        <f t="shared" si="979"/>
        <v>0</v>
      </c>
      <c r="CK135" s="626">
        <f>CK131-CK133</f>
        <v>0</v>
      </c>
      <c r="CL135" s="626">
        <f t="shared" ref="CL135:CV135" si="980">CL131-CL133</f>
        <v>0</v>
      </c>
      <c r="CM135" s="626">
        <f t="shared" si="980"/>
        <v>0</v>
      </c>
      <c r="CN135" s="626">
        <f t="shared" si="980"/>
        <v>0</v>
      </c>
      <c r="CO135" s="626">
        <f t="shared" si="980"/>
        <v>0</v>
      </c>
      <c r="CP135" s="626">
        <f t="shared" si="980"/>
        <v>0</v>
      </c>
      <c r="CQ135" s="626">
        <f t="shared" si="980"/>
        <v>0</v>
      </c>
      <c r="CR135" s="626">
        <f t="shared" si="980"/>
        <v>0</v>
      </c>
      <c r="CS135" s="626">
        <f t="shared" si="980"/>
        <v>0</v>
      </c>
      <c r="CT135" s="626">
        <f t="shared" si="980"/>
        <v>0</v>
      </c>
      <c r="CU135" s="626">
        <f t="shared" si="980"/>
        <v>0</v>
      </c>
      <c r="CV135" s="627">
        <f t="shared" si="980"/>
        <v>0</v>
      </c>
      <c r="CW135" s="626">
        <f>CW131-CW133</f>
        <v>0</v>
      </c>
      <c r="CX135" s="626">
        <f t="shared" ref="CX135:DH135" si="981">CX131-CX133</f>
        <v>0</v>
      </c>
      <c r="CY135" s="626">
        <f t="shared" si="981"/>
        <v>0</v>
      </c>
      <c r="CZ135" s="626">
        <f t="shared" si="981"/>
        <v>0</v>
      </c>
      <c r="DA135" s="626">
        <f t="shared" si="981"/>
        <v>0</v>
      </c>
      <c r="DB135" s="626">
        <f t="shared" si="981"/>
        <v>0</v>
      </c>
      <c r="DC135" s="626">
        <f t="shared" si="981"/>
        <v>0</v>
      </c>
      <c r="DD135" s="626">
        <f t="shared" si="981"/>
        <v>0</v>
      </c>
      <c r="DE135" s="626">
        <f t="shared" si="981"/>
        <v>0</v>
      </c>
      <c r="DF135" s="626">
        <f t="shared" si="981"/>
        <v>0</v>
      </c>
      <c r="DG135" s="626">
        <f t="shared" si="981"/>
        <v>0</v>
      </c>
      <c r="DH135" s="627">
        <f t="shared" si="981"/>
        <v>0</v>
      </c>
      <c r="DI135" s="626">
        <f>DI131-DI133</f>
        <v>0</v>
      </c>
      <c r="DJ135" s="626">
        <f t="shared" ref="DJ135:DT135" si="982">DJ131-DJ133</f>
        <v>0</v>
      </c>
      <c r="DK135" s="626">
        <f t="shared" si="982"/>
        <v>0</v>
      </c>
      <c r="DL135" s="626">
        <f t="shared" si="982"/>
        <v>0</v>
      </c>
      <c r="DM135" s="626">
        <f t="shared" si="982"/>
        <v>0</v>
      </c>
      <c r="DN135" s="626">
        <f t="shared" si="982"/>
        <v>0</v>
      </c>
      <c r="DO135" s="626">
        <f t="shared" si="982"/>
        <v>0</v>
      </c>
      <c r="DP135" s="626">
        <f t="shared" si="982"/>
        <v>0</v>
      </c>
      <c r="DQ135" s="626">
        <f t="shared" si="982"/>
        <v>0</v>
      </c>
      <c r="DR135" s="626">
        <f t="shared" si="982"/>
        <v>0</v>
      </c>
      <c r="DS135" s="626">
        <f t="shared" si="982"/>
        <v>0</v>
      </c>
      <c r="DT135" s="627">
        <f t="shared" si="982"/>
        <v>0</v>
      </c>
      <c r="DU135" s="619"/>
      <c r="DV135" s="605">
        <f>P135</f>
        <v>0</v>
      </c>
      <c r="DW135" s="606">
        <f>DV135+DW131-DW133</f>
        <v>0</v>
      </c>
      <c r="DX135" s="606">
        <f t="shared" ref="DX135:EE135" si="983">DW135+DX131-DX133</f>
        <v>0</v>
      </c>
      <c r="DY135" s="606">
        <f t="shared" si="983"/>
        <v>0</v>
      </c>
      <c r="DZ135" s="606">
        <f t="shared" si="983"/>
        <v>0</v>
      </c>
      <c r="EA135" s="606">
        <f t="shared" si="983"/>
        <v>0</v>
      </c>
      <c r="EB135" s="606">
        <f t="shared" si="983"/>
        <v>0</v>
      </c>
      <c r="EC135" s="606">
        <f t="shared" si="983"/>
        <v>0</v>
      </c>
      <c r="ED135" s="606">
        <f t="shared" si="983"/>
        <v>0</v>
      </c>
      <c r="EE135" s="607">
        <f t="shared" si="983"/>
        <v>0</v>
      </c>
      <c r="EF135" s="454" t="s">
        <v>428</v>
      </c>
      <c r="EG135" s="454"/>
      <c r="EH135" s="454"/>
      <c r="EI135" s="454"/>
      <c r="EJ135" s="454"/>
      <c r="EK135" s="454"/>
      <c r="EL135" s="454"/>
      <c r="EM135" s="454"/>
      <c r="EN135" s="454"/>
      <c r="EO135" s="454"/>
      <c r="EP135" s="454"/>
      <c r="EQ135" s="454"/>
      <c r="ER135" s="454"/>
      <c r="ES135" s="454"/>
      <c r="ET135" s="454"/>
      <c r="EU135" s="581"/>
      <c r="EV135" s="581"/>
      <c r="EW135" s="581"/>
      <c r="EX135" s="581"/>
      <c r="EY135" s="581"/>
      <c r="EZ135" s="581"/>
      <c r="FA135" s="581"/>
      <c r="FB135" s="581"/>
      <c r="FC135" s="581"/>
      <c r="FD135" s="581"/>
      <c r="FE135" s="581"/>
    </row>
    <row r="136" spans="1:161" ht="13.5" thickBot="1">
      <c r="A136" s="450"/>
      <c r="B136" s="451"/>
      <c r="C136" s="450"/>
      <c r="D136" s="450"/>
      <c r="E136" s="450"/>
      <c r="F136" s="464"/>
      <c r="G136" s="450"/>
      <c r="H136" s="450"/>
      <c r="I136" s="450"/>
      <c r="J136" s="450"/>
      <c r="K136" s="450"/>
      <c r="L136" s="450"/>
      <c r="M136" s="450"/>
      <c r="N136" s="450"/>
      <c r="O136" s="450"/>
      <c r="P136" s="450"/>
      <c r="Q136" s="1063"/>
      <c r="R136" s="1064"/>
      <c r="S136" s="1063"/>
      <c r="T136" s="1063"/>
      <c r="U136" s="1063"/>
      <c r="V136" s="1063"/>
      <c r="W136" s="1063"/>
      <c r="X136" s="1063"/>
      <c r="Y136" s="1063"/>
      <c r="Z136" s="1063"/>
      <c r="AA136" s="1063"/>
      <c r="AB136" s="1063"/>
      <c r="AC136" s="450"/>
      <c r="AD136" s="464"/>
      <c r="AE136" s="450"/>
      <c r="AF136" s="450"/>
      <c r="AG136" s="450"/>
      <c r="AH136" s="450"/>
      <c r="AI136" s="450"/>
      <c r="AJ136" s="450"/>
      <c r="AK136" s="450"/>
      <c r="AL136" s="450"/>
      <c r="AM136" s="450"/>
      <c r="AN136" s="450"/>
      <c r="AO136" s="1106"/>
      <c r="AP136" s="1107"/>
      <c r="AQ136" s="1106"/>
      <c r="AR136" s="1106"/>
      <c r="AS136" s="1106"/>
      <c r="AT136" s="1106"/>
      <c r="AU136" s="1106"/>
      <c r="AV136" s="1106"/>
      <c r="AW136" s="1106"/>
      <c r="AX136" s="1106"/>
      <c r="AY136" s="1106"/>
      <c r="AZ136" s="1106"/>
      <c r="BA136" s="450"/>
      <c r="BB136" s="464"/>
      <c r="BC136" s="450"/>
      <c r="BD136" s="450"/>
      <c r="BE136" s="450"/>
      <c r="BF136" s="450"/>
      <c r="BG136" s="450"/>
      <c r="BH136" s="450"/>
      <c r="BI136" s="450"/>
      <c r="BJ136" s="450"/>
      <c r="BK136" s="450"/>
      <c r="BL136" s="450"/>
      <c r="BM136" s="450"/>
      <c r="BN136" s="464"/>
      <c r="BO136" s="450"/>
      <c r="BP136" s="450"/>
      <c r="BQ136" s="450"/>
      <c r="BR136" s="450"/>
      <c r="BS136" s="450"/>
      <c r="BT136" s="450"/>
      <c r="BU136" s="450"/>
      <c r="BV136" s="450"/>
      <c r="BW136" s="450"/>
      <c r="BX136" s="450"/>
      <c r="BY136" s="450"/>
      <c r="BZ136" s="464"/>
      <c r="CA136" s="450"/>
      <c r="CB136" s="450"/>
      <c r="CC136" s="450"/>
      <c r="CD136" s="450"/>
      <c r="CE136" s="450"/>
      <c r="CF136" s="450"/>
      <c r="CG136" s="450"/>
      <c r="CH136" s="450"/>
      <c r="CI136" s="450"/>
      <c r="CJ136" s="450"/>
      <c r="CK136" s="450"/>
      <c r="CL136" s="464"/>
      <c r="CM136" s="450"/>
      <c r="CN136" s="450"/>
      <c r="CO136" s="450"/>
      <c r="CP136" s="450"/>
      <c r="CQ136" s="450"/>
      <c r="CR136" s="450"/>
      <c r="CS136" s="450"/>
      <c r="CT136" s="450"/>
      <c r="CU136" s="450"/>
      <c r="CV136" s="450"/>
      <c r="CW136" s="450"/>
      <c r="CX136" s="464"/>
      <c r="CY136" s="450"/>
      <c r="CZ136" s="450"/>
      <c r="DA136" s="450"/>
      <c r="DB136" s="450"/>
      <c r="DC136" s="450"/>
      <c r="DD136" s="450"/>
      <c r="DE136" s="450"/>
      <c r="DF136" s="450"/>
      <c r="DG136" s="450"/>
      <c r="DH136" s="450"/>
      <c r="DI136" s="450"/>
      <c r="DJ136" s="464"/>
      <c r="DK136" s="450"/>
      <c r="DL136" s="450"/>
      <c r="DM136" s="450"/>
      <c r="DN136" s="450"/>
      <c r="DO136" s="450"/>
      <c r="DP136" s="450"/>
      <c r="DQ136" s="450"/>
      <c r="DR136" s="450"/>
      <c r="DS136" s="450"/>
      <c r="DT136" s="450"/>
      <c r="DU136" s="450"/>
      <c r="DV136" s="450"/>
      <c r="DW136" s="450"/>
      <c r="DX136" s="450"/>
      <c r="DY136" s="450"/>
      <c r="DZ136" s="450"/>
      <c r="EA136" s="450"/>
      <c r="EB136" s="450"/>
      <c r="EC136" s="450"/>
      <c r="ED136" s="450"/>
      <c r="EE136" s="450"/>
      <c r="EF136" s="454"/>
      <c r="EG136" s="454"/>
      <c r="EH136" s="454"/>
      <c r="EI136" s="454"/>
      <c r="EJ136" s="454"/>
      <c r="EK136" s="454"/>
      <c r="EL136" s="454"/>
      <c r="EM136" s="454"/>
      <c r="EN136" s="454"/>
      <c r="EO136" s="454"/>
      <c r="EP136" s="454"/>
      <c r="EQ136" s="454"/>
      <c r="ER136" s="454"/>
      <c r="ES136" s="454"/>
      <c r="ET136" s="454"/>
      <c r="EU136" s="581"/>
      <c r="EV136" s="581"/>
      <c r="EW136" s="581"/>
      <c r="EX136" s="581"/>
      <c r="EY136" s="581"/>
      <c r="EZ136" s="581"/>
      <c r="FA136" s="581"/>
      <c r="FB136" s="581"/>
      <c r="FC136" s="581"/>
      <c r="FD136" s="581"/>
      <c r="FE136" s="581"/>
    </row>
    <row r="137" spans="1:161" ht="13.5" thickBot="1">
      <c r="A137" s="450"/>
      <c r="B137" s="476">
        <f>IS!D71</f>
        <v>0</v>
      </c>
      <c r="C137" s="588"/>
      <c r="D137" s="477"/>
      <c r="E137" s="477"/>
      <c r="F137" s="477"/>
      <c r="G137" s="477"/>
      <c r="H137" s="477"/>
      <c r="I137" s="477"/>
      <c r="J137" s="477"/>
      <c r="K137" s="477"/>
      <c r="L137" s="477"/>
      <c r="M137" s="477"/>
      <c r="N137" s="589">
        <f>B137</f>
        <v>0</v>
      </c>
      <c r="O137" s="477"/>
      <c r="P137" s="478"/>
      <c r="Q137" s="1065"/>
      <c r="R137" s="1065"/>
      <c r="S137" s="1065"/>
      <c r="T137" s="1065"/>
      <c r="U137" s="1065"/>
      <c r="V137" s="1065"/>
      <c r="W137" s="1065"/>
      <c r="X137" s="1065"/>
      <c r="Y137" s="1065"/>
      <c r="Z137" s="1066">
        <f>N137</f>
        <v>0</v>
      </c>
      <c r="AA137" s="1065"/>
      <c r="AB137" s="1067"/>
      <c r="AC137" s="477"/>
      <c r="AD137" s="477"/>
      <c r="AE137" s="477"/>
      <c r="AF137" s="477"/>
      <c r="AG137" s="477"/>
      <c r="AH137" s="477"/>
      <c r="AI137" s="477"/>
      <c r="AJ137" s="477"/>
      <c r="AK137" s="477"/>
      <c r="AL137" s="589">
        <f>Z137</f>
        <v>0</v>
      </c>
      <c r="AM137" s="477"/>
      <c r="AN137" s="478"/>
      <c r="AO137" s="1108"/>
      <c r="AP137" s="1108"/>
      <c r="AQ137" s="1108"/>
      <c r="AR137" s="1108"/>
      <c r="AS137" s="1108"/>
      <c r="AT137" s="1108"/>
      <c r="AU137" s="1108"/>
      <c r="AV137" s="1108"/>
      <c r="AW137" s="1108"/>
      <c r="AX137" s="1109">
        <f>AL137</f>
        <v>0</v>
      </c>
      <c r="AY137" s="1108"/>
      <c r="AZ137" s="1110"/>
      <c r="BA137" s="477"/>
      <c r="BB137" s="477"/>
      <c r="BC137" s="477"/>
      <c r="BD137" s="477"/>
      <c r="BE137" s="477"/>
      <c r="BF137" s="477"/>
      <c r="BG137" s="477"/>
      <c r="BH137" s="477"/>
      <c r="BI137" s="477"/>
      <c r="BJ137" s="589">
        <f>AX137</f>
        <v>0</v>
      </c>
      <c r="BK137" s="477"/>
      <c r="BL137" s="478"/>
      <c r="BM137" s="477"/>
      <c r="BN137" s="477"/>
      <c r="BO137" s="477"/>
      <c r="BP137" s="477"/>
      <c r="BQ137" s="477"/>
      <c r="BR137" s="477"/>
      <c r="BS137" s="477"/>
      <c r="BT137" s="477"/>
      <c r="BU137" s="477"/>
      <c r="BV137" s="589">
        <f>BJ137</f>
        <v>0</v>
      </c>
      <c r="BW137" s="477"/>
      <c r="BX137" s="478"/>
      <c r="BY137" s="477"/>
      <c r="BZ137" s="477"/>
      <c r="CA137" s="477"/>
      <c r="CB137" s="477"/>
      <c r="CC137" s="477"/>
      <c r="CD137" s="477"/>
      <c r="CE137" s="477"/>
      <c r="CF137" s="477"/>
      <c r="CG137" s="477"/>
      <c r="CH137" s="589">
        <f>BV137</f>
        <v>0</v>
      </c>
      <c r="CI137" s="477"/>
      <c r="CJ137" s="478"/>
      <c r="CK137" s="477"/>
      <c r="CL137" s="477"/>
      <c r="CM137" s="477"/>
      <c r="CN137" s="477"/>
      <c r="CO137" s="477"/>
      <c r="CP137" s="477"/>
      <c r="CQ137" s="477"/>
      <c r="CR137" s="477"/>
      <c r="CS137" s="477"/>
      <c r="CT137" s="589">
        <f>CH137</f>
        <v>0</v>
      </c>
      <c r="CU137" s="477"/>
      <c r="CV137" s="478"/>
      <c r="CW137" s="477"/>
      <c r="CX137" s="477"/>
      <c r="CY137" s="477"/>
      <c r="CZ137" s="477"/>
      <c r="DA137" s="477"/>
      <c r="DB137" s="477"/>
      <c r="DC137" s="477"/>
      <c r="DD137" s="477"/>
      <c r="DE137" s="477"/>
      <c r="DF137" s="589">
        <f>CT137</f>
        <v>0</v>
      </c>
      <c r="DG137" s="477"/>
      <c r="DH137" s="478"/>
      <c r="DI137" s="477"/>
      <c r="DJ137" s="477"/>
      <c r="DK137" s="477"/>
      <c r="DL137" s="477"/>
      <c r="DM137" s="477"/>
      <c r="DN137" s="477"/>
      <c r="DO137" s="477"/>
      <c r="DP137" s="477"/>
      <c r="DQ137" s="477"/>
      <c r="DR137" s="589">
        <f>DF137</f>
        <v>0</v>
      </c>
      <c r="DS137" s="477"/>
      <c r="DT137" s="478"/>
      <c r="DU137" s="450"/>
      <c r="DV137" s="628">
        <f>B137</f>
        <v>0</v>
      </c>
      <c r="DW137" s="629"/>
      <c r="DX137" s="477"/>
      <c r="DY137" s="477"/>
      <c r="DZ137" s="477"/>
      <c r="EA137" s="477"/>
      <c r="EB137" s="477"/>
      <c r="EC137" s="477"/>
      <c r="ED137" s="477"/>
      <c r="EE137" s="478"/>
      <c r="EF137" s="454"/>
      <c r="EG137" s="454"/>
      <c r="EH137" s="454"/>
      <c r="EI137" s="454"/>
      <c r="EJ137" s="454"/>
      <c r="EK137" s="454"/>
      <c r="EL137" s="454"/>
      <c r="EM137" s="454"/>
      <c r="EN137" s="454"/>
      <c r="EO137" s="454"/>
      <c r="EP137" s="454"/>
      <c r="EQ137" s="454"/>
      <c r="ER137" s="454"/>
      <c r="ES137" s="454"/>
      <c r="ET137" s="454"/>
      <c r="EU137" s="581"/>
      <c r="EV137" s="581"/>
      <c r="EW137" s="581"/>
      <c r="EX137" s="581"/>
      <c r="EY137" s="581"/>
      <c r="EZ137" s="581"/>
      <c r="FA137" s="581"/>
      <c r="FB137" s="581"/>
      <c r="FC137" s="581"/>
      <c r="FD137" s="581"/>
      <c r="FE137" s="581"/>
    </row>
    <row r="138" spans="1:161" ht="13.5" thickBot="1">
      <c r="A138" s="450"/>
      <c r="B138" s="591"/>
      <c r="C138" s="592"/>
      <c r="D138" s="486"/>
      <c r="E138" s="486"/>
      <c r="F138" s="486"/>
      <c r="G138" s="486"/>
      <c r="H138" s="486"/>
      <c r="I138" s="486"/>
      <c r="J138" s="486"/>
      <c r="K138" s="486"/>
      <c r="L138" s="486"/>
      <c r="M138" s="486"/>
      <c r="N138" s="486"/>
      <c r="O138" s="486"/>
      <c r="P138" s="487"/>
      <c r="Q138" s="1068"/>
      <c r="R138" s="1068"/>
      <c r="S138" s="1068"/>
      <c r="T138" s="1068"/>
      <c r="U138" s="1068"/>
      <c r="V138" s="1068"/>
      <c r="W138" s="1068"/>
      <c r="X138" s="1068"/>
      <c r="Y138" s="1068"/>
      <c r="Z138" s="1068"/>
      <c r="AA138" s="1068"/>
      <c r="AB138" s="1069"/>
      <c r="AC138" s="486"/>
      <c r="AD138" s="486"/>
      <c r="AE138" s="486"/>
      <c r="AF138" s="486"/>
      <c r="AG138" s="486"/>
      <c r="AH138" s="486"/>
      <c r="AI138" s="486"/>
      <c r="AJ138" s="486"/>
      <c r="AK138" s="486"/>
      <c r="AL138" s="486"/>
      <c r="AM138" s="486"/>
      <c r="AN138" s="487"/>
      <c r="AO138" s="1111"/>
      <c r="AP138" s="1111"/>
      <c r="AQ138" s="1111"/>
      <c r="AR138" s="1111"/>
      <c r="AS138" s="1111"/>
      <c r="AT138" s="1111"/>
      <c r="AU138" s="1111"/>
      <c r="AV138" s="1111"/>
      <c r="AW138" s="1111"/>
      <c r="AX138" s="1111"/>
      <c r="AY138" s="1111"/>
      <c r="AZ138" s="1112"/>
      <c r="BA138" s="486"/>
      <c r="BB138" s="486"/>
      <c r="BC138" s="486"/>
      <c r="BD138" s="486"/>
      <c r="BE138" s="486"/>
      <c r="BF138" s="486"/>
      <c r="BG138" s="486"/>
      <c r="BH138" s="486"/>
      <c r="BI138" s="486"/>
      <c r="BJ138" s="486"/>
      <c r="BK138" s="486"/>
      <c r="BL138" s="487"/>
      <c r="BM138" s="486"/>
      <c r="BN138" s="486"/>
      <c r="BO138" s="486"/>
      <c r="BP138" s="486"/>
      <c r="BQ138" s="486"/>
      <c r="BR138" s="486"/>
      <c r="BS138" s="486"/>
      <c r="BT138" s="486"/>
      <c r="BU138" s="486"/>
      <c r="BV138" s="486"/>
      <c r="BW138" s="486"/>
      <c r="BX138" s="487"/>
      <c r="BY138" s="486"/>
      <c r="BZ138" s="486"/>
      <c r="CA138" s="486"/>
      <c r="CB138" s="486"/>
      <c r="CC138" s="486"/>
      <c r="CD138" s="486"/>
      <c r="CE138" s="486"/>
      <c r="CF138" s="486"/>
      <c r="CG138" s="486"/>
      <c r="CH138" s="486"/>
      <c r="CI138" s="486"/>
      <c r="CJ138" s="487"/>
      <c r="CK138" s="486"/>
      <c r="CL138" s="486"/>
      <c r="CM138" s="486"/>
      <c r="CN138" s="486"/>
      <c r="CO138" s="486"/>
      <c r="CP138" s="486"/>
      <c r="CQ138" s="486"/>
      <c r="CR138" s="486"/>
      <c r="CS138" s="486"/>
      <c r="CT138" s="486"/>
      <c r="CU138" s="486"/>
      <c r="CV138" s="487"/>
      <c r="CW138" s="486"/>
      <c r="CX138" s="486"/>
      <c r="CY138" s="486"/>
      <c r="CZ138" s="486"/>
      <c r="DA138" s="486"/>
      <c r="DB138" s="486"/>
      <c r="DC138" s="486"/>
      <c r="DD138" s="486"/>
      <c r="DE138" s="486"/>
      <c r="DF138" s="486"/>
      <c r="DG138" s="486"/>
      <c r="DH138" s="487"/>
      <c r="DI138" s="486"/>
      <c r="DJ138" s="486"/>
      <c r="DK138" s="486"/>
      <c r="DL138" s="486"/>
      <c r="DM138" s="486"/>
      <c r="DN138" s="486"/>
      <c r="DO138" s="486"/>
      <c r="DP138" s="486"/>
      <c r="DQ138" s="486"/>
      <c r="DR138" s="486"/>
      <c r="DS138" s="486"/>
      <c r="DT138" s="487"/>
      <c r="DU138" s="450"/>
      <c r="DV138" s="521">
        <f>DV126</f>
        <v>0</v>
      </c>
      <c r="DW138" s="522">
        <f>DV138+1</f>
        <v>1</v>
      </c>
      <c r="DX138" s="522">
        <f t="shared" ref="DX138:EE138" si="984">DW138+1</f>
        <v>2</v>
      </c>
      <c r="DY138" s="522">
        <f t="shared" si="984"/>
        <v>3</v>
      </c>
      <c r="DZ138" s="522">
        <f t="shared" si="984"/>
        <v>4</v>
      </c>
      <c r="EA138" s="522">
        <f t="shared" si="984"/>
        <v>5</v>
      </c>
      <c r="EB138" s="522">
        <f t="shared" si="984"/>
        <v>6</v>
      </c>
      <c r="EC138" s="522">
        <f t="shared" si="984"/>
        <v>7</v>
      </c>
      <c r="ED138" s="522">
        <f t="shared" si="984"/>
        <v>8</v>
      </c>
      <c r="EE138" s="523">
        <f t="shared" si="984"/>
        <v>9</v>
      </c>
      <c r="EF138" s="454"/>
      <c r="EG138" s="454"/>
      <c r="EH138" s="454"/>
      <c r="EI138" s="454"/>
      <c r="EJ138" s="454"/>
      <c r="EK138" s="454"/>
      <c r="EL138" s="454"/>
      <c r="EM138" s="454"/>
      <c r="EN138" s="454"/>
      <c r="EO138" s="454"/>
      <c r="EP138" s="454"/>
      <c r="EQ138" s="454"/>
      <c r="ER138" s="454"/>
      <c r="ES138" s="454"/>
      <c r="ET138" s="454"/>
      <c r="EU138" s="581"/>
      <c r="EV138" s="581"/>
      <c r="EW138" s="581"/>
      <c r="EX138" s="581"/>
      <c r="EY138" s="581"/>
      <c r="EZ138" s="581"/>
      <c r="FA138" s="581"/>
      <c r="FB138" s="581"/>
      <c r="FC138" s="581"/>
      <c r="FD138" s="581"/>
      <c r="FE138" s="581"/>
    </row>
    <row r="139" spans="1:161">
      <c r="A139" s="450"/>
      <c r="B139" s="593"/>
      <c r="C139" s="477"/>
      <c r="D139" s="477"/>
      <c r="E139" s="477"/>
      <c r="F139" s="477"/>
      <c r="G139" s="477"/>
      <c r="H139" s="477"/>
      <c r="I139" s="477"/>
      <c r="J139" s="477"/>
      <c r="K139" s="477"/>
      <c r="L139" s="477"/>
      <c r="M139" s="477"/>
      <c r="N139" s="477"/>
      <c r="O139" s="477"/>
      <c r="P139" s="478"/>
      <c r="Q139" s="1065"/>
      <c r="R139" s="1065"/>
      <c r="S139" s="1065"/>
      <c r="T139" s="1065"/>
      <c r="U139" s="1065"/>
      <c r="V139" s="1065"/>
      <c r="W139" s="1065"/>
      <c r="X139" s="1065"/>
      <c r="Y139" s="1065"/>
      <c r="Z139" s="1065"/>
      <c r="AA139" s="1065"/>
      <c r="AB139" s="1067"/>
      <c r="AC139" s="477"/>
      <c r="AD139" s="477"/>
      <c r="AE139" s="477"/>
      <c r="AF139" s="477"/>
      <c r="AG139" s="477"/>
      <c r="AH139" s="477"/>
      <c r="AI139" s="477"/>
      <c r="AJ139" s="477"/>
      <c r="AK139" s="477"/>
      <c r="AL139" s="477"/>
      <c r="AM139" s="477"/>
      <c r="AN139" s="478"/>
      <c r="AO139" s="1108"/>
      <c r="AP139" s="1108"/>
      <c r="AQ139" s="1108"/>
      <c r="AR139" s="1108"/>
      <c r="AS139" s="1108"/>
      <c r="AT139" s="1108"/>
      <c r="AU139" s="1108"/>
      <c r="AV139" s="1108"/>
      <c r="AW139" s="1108"/>
      <c r="AX139" s="1108"/>
      <c r="AY139" s="1108"/>
      <c r="AZ139" s="1110"/>
      <c r="BA139" s="477"/>
      <c r="BB139" s="477"/>
      <c r="BC139" s="477"/>
      <c r="BD139" s="477"/>
      <c r="BE139" s="477"/>
      <c r="BF139" s="477"/>
      <c r="BG139" s="477"/>
      <c r="BH139" s="477"/>
      <c r="BI139" s="477"/>
      <c r="BJ139" s="477"/>
      <c r="BK139" s="477"/>
      <c r="BL139" s="478"/>
      <c r="BM139" s="477"/>
      <c r="BN139" s="477"/>
      <c r="BO139" s="477"/>
      <c r="BP139" s="477"/>
      <c r="BQ139" s="477"/>
      <c r="BR139" s="477"/>
      <c r="BS139" s="477"/>
      <c r="BT139" s="477"/>
      <c r="BU139" s="477"/>
      <c r="BV139" s="477"/>
      <c r="BW139" s="477"/>
      <c r="BX139" s="478"/>
      <c r="BY139" s="477"/>
      <c r="BZ139" s="477"/>
      <c r="CA139" s="477"/>
      <c r="CB139" s="477"/>
      <c r="CC139" s="477"/>
      <c r="CD139" s="477"/>
      <c r="CE139" s="477"/>
      <c r="CF139" s="477"/>
      <c r="CG139" s="477"/>
      <c r="CH139" s="477"/>
      <c r="CI139" s="477"/>
      <c r="CJ139" s="478"/>
      <c r="CK139" s="477"/>
      <c r="CL139" s="477"/>
      <c r="CM139" s="477"/>
      <c r="CN139" s="477"/>
      <c r="CO139" s="477"/>
      <c r="CP139" s="477"/>
      <c r="CQ139" s="477"/>
      <c r="CR139" s="477"/>
      <c r="CS139" s="477"/>
      <c r="CT139" s="477"/>
      <c r="CU139" s="477"/>
      <c r="CV139" s="478"/>
      <c r="CW139" s="477"/>
      <c r="CX139" s="477"/>
      <c r="CY139" s="477"/>
      <c r="CZ139" s="477"/>
      <c r="DA139" s="477"/>
      <c r="DB139" s="477"/>
      <c r="DC139" s="477"/>
      <c r="DD139" s="477"/>
      <c r="DE139" s="477"/>
      <c r="DF139" s="477"/>
      <c r="DG139" s="477"/>
      <c r="DH139" s="478"/>
      <c r="DI139" s="477"/>
      <c r="DJ139" s="477"/>
      <c r="DK139" s="477"/>
      <c r="DL139" s="477"/>
      <c r="DM139" s="477"/>
      <c r="DN139" s="477"/>
      <c r="DO139" s="477"/>
      <c r="DP139" s="477"/>
      <c r="DQ139" s="477"/>
      <c r="DR139" s="477"/>
      <c r="DS139" s="477"/>
      <c r="DT139" s="478"/>
      <c r="DU139" s="450"/>
      <c r="DV139" s="492"/>
      <c r="DW139" s="486"/>
      <c r="DX139" s="486"/>
      <c r="DY139" s="486"/>
      <c r="DZ139" s="486"/>
      <c r="EA139" s="486"/>
      <c r="EB139" s="486"/>
      <c r="EC139" s="486"/>
      <c r="ED139" s="486"/>
      <c r="EE139" s="487"/>
      <c r="EF139" s="454"/>
      <c r="EG139" s="454"/>
      <c r="EH139" s="454"/>
      <c r="EI139" s="454"/>
      <c r="EJ139" s="454"/>
      <c r="EK139" s="454"/>
      <c r="EL139" s="454"/>
      <c r="EM139" s="454"/>
      <c r="EN139" s="454"/>
      <c r="EO139" s="454"/>
      <c r="EP139" s="454"/>
      <c r="EQ139" s="454"/>
      <c r="ER139" s="454"/>
      <c r="ES139" s="454"/>
      <c r="ET139" s="454"/>
      <c r="EU139" s="581"/>
      <c r="EV139" s="581"/>
      <c r="EW139" s="581"/>
      <c r="EX139" s="581"/>
      <c r="EY139" s="581"/>
      <c r="EZ139" s="581"/>
      <c r="FA139" s="581"/>
      <c r="FB139" s="581"/>
      <c r="FC139" s="581"/>
      <c r="FD139" s="581"/>
      <c r="FE139" s="581"/>
    </row>
    <row r="140" spans="1:161" ht="13.5" thickBot="1">
      <c r="A140" s="450"/>
      <c r="B140" s="493">
        <f>B137</f>
        <v>0</v>
      </c>
      <c r="C140" s="486"/>
      <c r="D140" s="621"/>
      <c r="E140" s="486"/>
      <c r="F140" s="486"/>
      <c r="G140" s="496"/>
      <c r="H140" s="486"/>
      <c r="I140" s="486"/>
      <c r="J140" s="486"/>
      <c r="K140" s="486"/>
      <c r="L140" s="486"/>
      <c r="M140" s="486"/>
      <c r="N140" s="486"/>
      <c r="O140" s="486"/>
      <c r="P140" s="487"/>
      <c r="Q140" s="1068"/>
      <c r="R140" s="1068"/>
      <c r="S140" s="1071"/>
      <c r="T140" s="1068"/>
      <c r="U140" s="1068"/>
      <c r="V140" s="1068"/>
      <c r="W140" s="1068"/>
      <c r="X140" s="1068"/>
      <c r="Y140" s="1068"/>
      <c r="Z140" s="1068"/>
      <c r="AA140" s="1068"/>
      <c r="AB140" s="1069"/>
      <c r="AC140" s="486"/>
      <c r="AD140" s="486"/>
      <c r="AE140" s="496"/>
      <c r="AF140" s="486"/>
      <c r="AG140" s="486"/>
      <c r="AH140" s="486"/>
      <c r="AI140" s="486"/>
      <c r="AJ140" s="486"/>
      <c r="AK140" s="486"/>
      <c r="AL140" s="486"/>
      <c r="AM140" s="486"/>
      <c r="AN140" s="487"/>
      <c r="AO140" s="1111"/>
      <c r="AP140" s="1111"/>
      <c r="AQ140" s="1123"/>
      <c r="AR140" s="1111"/>
      <c r="AS140" s="1111"/>
      <c r="AT140" s="1111"/>
      <c r="AU140" s="1111"/>
      <c r="AV140" s="1111"/>
      <c r="AW140" s="1111"/>
      <c r="AX140" s="1111"/>
      <c r="AY140" s="1111"/>
      <c r="AZ140" s="1112"/>
      <c r="BA140" s="486"/>
      <c r="BB140" s="486"/>
      <c r="BC140" s="496"/>
      <c r="BD140" s="486"/>
      <c r="BE140" s="486"/>
      <c r="BF140" s="486"/>
      <c r="BG140" s="486"/>
      <c r="BH140" s="486"/>
      <c r="BI140" s="486"/>
      <c r="BJ140" s="486"/>
      <c r="BK140" s="486"/>
      <c r="BL140" s="487"/>
      <c r="BM140" s="486"/>
      <c r="BN140" s="486"/>
      <c r="BO140" s="496"/>
      <c r="BP140" s="486"/>
      <c r="BQ140" s="486"/>
      <c r="BR140" s="486"/>
      <c r="BS140" s="486"/>
      <c r="BT140" s="486"/>
      <c r="BU140" s="486"/>
      <c r="BV140" s="486"/>
      <c r="BW140" s="486"/>
      <c r="BX140" s="487"/>
      <c r="BY140" s="486"/>
      <c r="BZ140" s="486"/>
      <c r="CA140" s="496"/>
      <c r="CB140" s="486"/>
      <c r="CC140" s="486"/>
      <c r="CD140" s="486"/>
      <c r="CE140" s="486"/>
      <c r="CF140" s="486"/>
      <c r="CG140" s="486"/>
      <c r="CH140" s="486"/>
      <c r="CI140" s="486"/>
      <c r="CJ140" s="487"/>
      <c r="CK140" s="486"/>
      <c r="CL140" s="486"/>
      <c r="CM140" s="496"/>
      <c r="CN140" s="486"/>
      <c r="CO140" s="486"/>
      <c r="CP140" s="486"/>
      <c r="CQ140" s="486"/>
      <c r="CR140" s="486"/>
      <c r="CS140" s="486"/>
      <c r="CT140" s="486"/>
      <c r="CU140" s="486"/>
      <c r="CV140" s="487"/>
      <c r="CW140" s="486"/>
      <c r="CX140" s="486"/>
      <c r="CY140" s="496"/>
      <c r="CZ140" s="486"/>
      <c r="DA140" s="486"/>
      <c r="DB140" s="486"/>
      <c r="DC140" s="486"/>
      <c r="DD140" s="486"/>
      <c r="DE140" s="486"/>
      <c r="DF140" s="486"/>
      <c r="DG140" s="486"/>
      <c r="DH140" s="487"/>
      <c r="DI140" s="486"/>
      <c r="DJ140" s="486"/>
      <c r="DK140" s="496"/>
      <c r="DL140" s="486"/>
      <c r="DM140" s="486"/>
      <c r="DN140" s="486"/>
      <c r="DO140" s="486"/>
      <c r="DP140" s="486"/>
      <c r="DQ140" s="486"/>
      <c r="DR140" s="486"/>
      <c r="DS140" s="486"/>
      <c r="DT140" s="487"/>
      <c r="DU140" s="450"/>
      <c r="DV140" s="968">
        <f>DV143</f>
        <v>0</v>
      </c>
      <c r="DW140" s="969">
        <f>DW143</f>
        <v>0</v>
      </c>
      <c r="DX140" s="969">
        <f t="shared" ref="DX140:EE140" si="985">DX143</f>
        <v>0</v>
      </c>
      <c r="DY140" s="969">
        <f t="shared" si="985"/>
        <v>0</v>
      </c>
      <c r="DZ140" s="969">
        <f t="shared" si="985"/>
        <v>0</v>
      </c>
      <c r="EA140" s="969">
        <f t="shared" si="985"/>
        <v>0</v>
      </c>
      <c r="EB140" s="969">
        <f t="shared" si="985"/>
        <v>0</v>
      </c>
      <c r="EC140" s="969">
        <f t="shared" si="985"/>
        <v>0</v>
      </c>
      <c r="ED140" s="969">
        <f t="shared" si="985"/>
        <v>0</v>
      </c>
      <c r="EE140" s="970">
        <f t="shared" si="985"/>
        <v>0</v>
      </c>
      <c r="EF140" s="454"/>
      <c r="EG140" s="454"/>
      <c r="EH140" s="454"/>
      <c r="EI140" s="454"/>
      <c r="EJ140" s="454"/>
      <c r="EK140" s="454"/>
      <c r="EL140" s="454"/>
      <c r="EM140" s="454"/>
      <c r="EN140" s="454"/>
      <c r="EO140" s="454"/>
      <c r="EP140" s="454"/>
      <c r="EQ140" s="454"/>
      <c r="ER140" s="454"/>
      <c r="ES140" s="454"/>
      <c r="ET140" s="454"/>
      <c r="EU140" s="581"/>
      <c r="EV140" s="581"/>
      <c r="EW140" s="581"/>
      <c r="EX140" s="581"/>
      <c r="EY140" s="581"/>
      <c r="EZ140" s="581"/>
      <c r="FA140" s="581"/>
      <c r="FB140" s="581"/>
      <c r="FC140" s="581"/>
      <c r="FD140" s="581"/>
      <c r="FE140" s="581"/>
    </row>
    <row r="141" spans="1:161">
      <c r="A141" s="450"/>
      <c r="B141" s="490"/>
      <c r="C141" s="486"/>
      <c r="D141" s="486"/>
      <c r="E141" s="1163">
        <f>E129</f>
        <v>0</v>
      </c>
      <c r="F141" s="1163">
        <f>F129</f>
        <v>0</v>
      </c>
      <c r="G141" s="1163">
        <f t="shared" ref="G141:BR141" si="986">G129</f>
        <v>0</v>
      </c>
      <c r="H141" s="1163">
        <f t="shared" si="986"/>
        <v>0</v>
      </c>
      <c r="I141" s="1163">
        <f t="shared" si="986"/>
        <v>0</v>
      </c>
      <c r="J141" s="1163">
        <f t="shared" si="986"/>
        <v>0</v>
      </c>
      <c r="K141" s="1163">
        <f t="shared" si="986"/>
        <v>0</v>
      </c>
      <c r="L141" s="1163">
        <f t="shared" si="986"/>
        <v>0</v>
      </c>
      <c r="M141" s="1163">
        <f t="shared" si="986"/>
        <v>0</v>
      </c>
      <c r="N141" s="1163">
        <f t="shared" si="986"/>
        <v>0</v>
      </c>
      <c r="O141" s="1163">
        <f t="shared" si="986"/>
        <v>0</v>
      </c>
      <c r="P141" s="1163">
        <f t="shared" si="986"/>
        <v>0</v>
      </c>
      <c r="Q141" s="1163">
        <f t="shared" si="986"/>
        <v>1</v>
      </c>
      <c r="R141" s="1163">
        <f t="shared" si="986"/>
        <v>1</v>
      </c>
      <c r="S141" s="1163">
        <f t="shared" si="986"/>
        <v>1</v>
      </c>
      <c r="T141" s="1163">
        <f t="shared" si="986"/>
        <v>1</v>
      </c>
      <c r="U141" s="1163">
        <f t="shared" si="986"/>
        <v>1</v>
      </c>
      <c r="V141" s="1163">
        <f t="shared" si="986"/>
        <v>1</v>
      </c>
      <c r="W141" s="1163">
        <f t="shared" si="986"/>
        <v>1</v>
      </c>
      <c r="X141" s="1163">
        <f t="shared" si="986"/>
        <v>1</v>
      </c>
      <c r="Y141" s="1163">
        <f t="shared" si="986"/>
        <v>1</v>
      </c>
      <c r="Z141" s="1163">
        <f t="shared" si="986"/>
        <v>1</v>
      </c>
      <c r="AA141" s="1163">
        <f t="shared" si="986"/>
        <v>1</v>
      </c>
      <c r="AB141" s="1163">
        <f t="shared" si="986"/>
        <v>1</v>
      </c>
      <c r="AC141" s="1163">
        <f t="shared" si="986"/>
        <v>2</v>
      </c>
      <c r="AD141" s="1163">
        <f t="shared" si="986"/>
        <v>2</v>
      </c>
      <c r="AE141" s="1163">
        <f t="shared" si="986"/>
        <v>2</v>
      </c>
      <c r="AF141" s="1163">
        <f t="shared" si="986"/>
        <v>2</v>
      </c>
      <c r="AG141" s="1163">
        <f t="shared" si="986"/>
        <v>2</v>
      </c>
      <c r="AH141" s="1163">
        <f t="shared" si="986"/>
        <v>2</v>
      </c>
      <c r="AI141" s="1163">
        <f t="shared" si="986"/>
        <v>2</v>
      </c>
      <c r="AJ141" s="1163">
        <f t="shared" si="986"/>
        <v>2</v>
      </c>
      <c r="AK141" s="1163">
        <f t="shared" si="986"/>
        <v>2</v>
      </c>
      <c r="AL141" s="1163">
        <f t="shared" si="986"/>
        <v>2</v>
      </c>
      <c r="AM141" s="1163">
        <f t="shared" si="986"/>
        <v>2</v>
      </c>
      <c r="AN141" s="1163">
        <f t="shared" si="986"/>
        <v>2</v>
      </c>
      <c r="AO141" s="1163">
        <f t="shared" si="986"/>
        <v>3</v>
      </c>
      <c r="AP141" s="1163">
        <f t="shared" si="986"/>
        <v>3</v>
      </c>
      <c r="AQ141" s="1163">
        <f t="shared" si="986"/>
        <v>3</v>
      </c>
      <c r="AR141" s="1163">
        <f t="shared" si="986"/>
        <v>3</v>
      </c>
      <c r="AS141" s="1163">
        <f t="shared" si="986"/>
        <v>3</v>
      </c>
      <c r="AT141" s="1163">
        <f t="shared" si="986"/>
        <v>3</v>
      </c>
      <c r="AU141" s="1163">
        <f t="shared" si="986"/>
        <v>3</v>
      </c>
      <c r="AV141" s="1163">
        <f t="shared" si="986"/>
        <v>3</v>
      </c>
      <c r="AW141" s="1163">
        <f t="shared" si="986"/>
        <v>3</v>
      </c>
      <c r="AX141" s="1163">
        <f t="shared" si="986"/>
        <v>3</v>
      </c>
      <c r="AY141" s="1163">
        <f t="shared" si="986"/>
        <v>3</v>
      </c>
      <c r="AZ141" s="1163">
        <f t="shared" si="986"/>
        <v>3</v>
      </c>
      <c r="BA141" s="1163">
        <f t="shared" si="986"/>
        <v>4</v>
      </c>
      <c r="BB141" s="1163">
        <f t="shared" si="986"/>
        <v>4</v>
      </c>
      <c r="BC141" s="1163">
        <f t="shared" si="986"/>
        <v>4</v>
      </c>
      <c r="BD141" s="1163">
        <f t="shared" si="986"/>
        <v>4</v>
      </c>
      <c r="BE141" s="1163">
        <f t="shared" si="986"/>
        <v>4</v>
      </c>
      <c r="BF141" s="1163">
        <f t="shared" si="986"/>
        <v>4</v>
      </c>
      <c r="BG141" s="1163">
        <f t="shared" si="986"/>
        <v>4</v>
      </c>
      <c r="BH141" s="1163">
        <f t="shared" si="986"/>
        <v>4</v>
      </c>
      <c r="BI141" s="1163">
        <f t="shared" si="986"/>
        <v>4</v>
      </c>
      <c r="BJ141" s="1163">
        <f t="shared" si="986"/>
        <v>4</v>
      </c>
      <c r="BK141" s="1163">
        <f t="shared" si="986"/>
        <v>4</v>
      </c>
      <c r="BL141" s="1163">
        <f t="shared" si="986"/>
        <v>4</v>
      </c>
      <c r="BM141" s="1163">
        <f t="shared" si="986"/>
        <v>5</v>
      </c>
      <c r="BN141" s="1163">
        <f t="shared" si="986"/>
        <v>5</v>
      </c>
      <c r="BO141" s="1163">
        <f t="shared" si="986"/>
        <v>5</v>
      </c>
      <c r="BP141" s="1163">
        <f t="shared" si="986"/>
        <v>5</v>
      </c>
      <c r="BQ141" s="1163">
        <f t="shared" si="986"/>
        <v>5</v>
      </c>
      <c r="BR141" s="1163">
        <f t="shared" si="986"/>
        <v>5</v>
      </c>
      <c r="BS141" s="1163">
        <f t="shared" ref="BS141:DT141" si="987">BS129</f>
        <v>5</v>
      </c>
      <c r="BT141" s="1163">
        <f t="shared" si="987"/>
        <v>5</v>
      </c>
      <c r="BU141" s="1163">
        <f t="shared" si="987"/>
        <v>5</v>
      </c>
      <c r="BV141" s="1163">
        <f t="shared" si="987"/>
        <v>5</v>
      </c>
      <c r="BW141" s="1163">
        <f t="shared" si="987"/>
        <v>5</v>
      </c>
      <c r="BX141" s="1163">
        <f t="shared" si="987"/>
        <v>5</v>
      </c>
      <c r="BY141" s="1163">
        <f t="shared" si="987"/>
        <v>6</v>
      </c>
      <c r="BZ141" s="1163">
        <f t="shared" si="987"/>
        <v>6</v>
      </c>
      <c r="CA141" s="1163">
        <f t="shared" si="987"/>
        <v>6</v>
      </c>
      <c r="CB141" s="1163">
        <f t="shared" si="987"/>
        <v>6</v>
      </c>
      <c r="CC141" s="1163">
        <f t="shared" si="987"/>
        <v>6</v>
      </c>
      <c r="CD141" s="1163">
        <f t="shared" si="987"/>
        <v>6</v>
      </c>
      <c r="CE141" s="1163">
        <f t="shared" si="987"/>
        <v>6</v>
      </c>
      <c r="CF141" s="1163">
        <f t="shared" si="987"/>
        <v>6</v>
      </c>
      <c r="CG141" s="1163">
        <f t="shared" si="987"/>
        <v>6</v>
      </c>
      <c r="CH141" s="1163">
        <f t="shared" si="987"/>
        <v>6</v>
      </c>
      <c r="CI141" s="1163">
        <f t="shared" si="987"/>
        <v>6</v>
      </c>
      <c r="CJ141" s="1163">
        <f t="shared" si="987"/>
        <v>6</v>
      </c>
      <c r="CK141" s="1163">
        <f t="shared" si="987"/>
        <v>7</v>
      </c>
      <c r="CL141" s="1163">
        <f t="shared" si="987"/>
        <v>7</v>
      </c>
      <c r="CM141" s="1163">
        <f t="shared" si="987"/>
        <v>7</v>
      </c>
      <c r="CN141" s="1163">
        <f t="shared" si="987"/>
        <v>7</v>
      </c>
      <c r="CO141" s="1163">
        <f t="shared" si="987"/>
        <v>7</v>
      </c>
      <c r="CP141" s="1163">
        <f t="shared" si="987"/>
        <v>7</v>
      </c>
      <c r="CQ141" s="1163">
        <f t="shared" si="987"/>
        <v>7</v>
      </c>
      <c r="CR141" s="1163">
        <f t="shared" si="987"/>
        <v>7</v>
      </c>
      <c r="CS141" s="1163">
        <f t="shared" si="987"/>
        <v>7</v>
      </c>
      <c r="CT141" s="1163">
        <f t="shared" si="987"/>
        <v>7</v>
      </c>
      <c r="CU141" s="1163">
        <f t="shared" si="987"/>
        <v>7</v>
      </c>
      <c r="CV141" s="1163">
        <f t="shared" si="987"/>
        <v>7</v>
      </c>
      <c r="CW141" s="1163">
        <f t="shared" si="987"/>
        <v>8</v>
      </c>
      <c r="CX141" s="1163">
        <f t="shared" si="987"/>
        <v>8</v>
      </c>
      <c r="CY141" s="1163">
        <f t="shared" si="987"/>
        <v>8</v>
      </c>
      <c r="CZ141" s="1163">
        <f t="shared" si="987"/>
        <v>8</v>
      </c>
      <c r="DA141" s="1163">
        <f t="shared" si="987"/>
        <v>8</v>
      </c>
      <c r="DB141" s="1163">
        <f t="shared" si="987"/>
        <v>8</v>
      </c>
      <c r="DC141" s="1163">
        <f t="shared" si="987"/>
        <v>8</v>
      </c>
      <c r="DD141" s="1163">
        <f t="shared" si="987"/>
        <v>8</v>
      </c>
      <c r="DE141" s="1163">
        <f t="shared" si="987"/>
        <v>8</v>
      </c>
      <c r="DF141" s="1163">
        <f t="shared" si="987"/>
        <v>8</v>
      </c>
      <c r="DG141" s="1163">
        <f t="shared" si="987"/>
        <v>8</v>
      </c>
      <c r="DH141" s="1163">
        <f t="shared" si="987"/>
        <v>8</v>
      </c>
      <c r="DI141" s="1163">
        <f t="shared" si="987"/>
        <v>9</v>
      </c>
      <c r="DJ141" s="1163">
        <f t="shared" si="987"/>
        <v>9</v>
      </c>
      <c r="DK141" s="1163">
        <f t="shared" si="987"/>
        <v>9</v>
      </c>
      <c r="DL141" s="1163">
        <f t="shared" si="987"/>
        <v>9</v>
      </c>
      <c r="DM141" s="1163">
        <f t="shared" si="987"/>
        <v>9</v>
      </c>
      <c r="DN141" s="1163">
        <f t="shared" si="987"/>
        <v>9</v>
      </c>
      <c r="DO141" s="1163">
        <f t="shared" si="987"/>
        <v>9</v>
      </c>
      <c r="DP141" s="1163">
        <f t="shared" si="987"/>
        <v>9</v>
      </c>
      <c r="DQ141" s="1163">
        <f t="shared" si="987"/>
        <v>9</v>
      </c>
      <c r="DR141" s="1163">
        <f t="shared" si="987"/>
        <v>9</v>
      </c>
      <c r="DS141" s="1163">
        <f t="shared" si="987"/>
        <v>9</v>
      </c>
      <c r="DT141" s="1163">
        <f t="shared" si="987"/>
        <v>9</v>
      </c>
      <c r="DU141" s="450"/>
      <c r="DV141" s="597"/>
      <c r="DW141" s="545"/>
      <c r="DX141" s="545"/>
      <c r="DY141" s="545"/>
      <c r="DZ141" s="545"/>
      <c r="EA141" s="545"/>
      <c r="EB141" s="545"/>
      <c r="EC141" s="545"/>
      <c r="ED141" s="545"/>
      <c r="EE141" s="546"/>
      <c r="EF141" s="454"/>
      <c r="EG141" s="454"/>
      <c r="EH141" s="454"/>
      <c r="EI141" s="454"/>
      <c r="EJ141" s="454"/>
      <c r="EK141" s="454"/>
      <c r="EL141" s="454"/>
      <c r="EM141" s="454"/>
      <c r="EN141" s="454"/>
      <c r="EO141" s="454"/>
      <c r="EP141" s="454"/>
      <c r="EQ141" s="454"/>
      <c r="ER141" s="454"/>
      <c r="ES141" s="454"/>
      <c r="ET141" s="454"/>
      <c r="EU141" s="581"/>
      <c r="EV141" s="581"/>
      <c r="EW141" s="581"/>
      <c r="EX141" s="581"/>
      <c r="EY141" s="581"/>
      <c r="EZ141" s="581"/>
      <c r="FA141" s="581"/>
      <c r="FB141" s="581"/>
      <c r="FC141" s="581"/>
      <c r="FD141" s="581"/>
      <c r="FE141" s="581"/>
    </row>
    <row r="142" spans="1:161">
      <c r="A142" s="450"/>
      <c r="B142" s="490"/>
      <c r="C142" s="486"/>
      <c r="D142" s="498"/>
      <c r="E142" s="962" t="s">
        <v>431</v>
      </c>
      <c r="F142" s="962" t="s">
        <v>432</v>
      </c>
      <c r="G142" s="962" t="s">
        <v>433</v>
      </c>
      <c r="H142" s="962" t="s">
        <v>434</v>
      </c>
      <c r="I142" s="962" t="s">
        <v>267</v>
      </c>
      <c r="J142" s="962" t="s">
        <v>435</v>
      </c>
      <c r="K142" s="962" t="s">
        <v>436</v>
      </c>
      <c r="L142" s="962" t="s">
        <v>437</v>
      </c>
      <c r="M142" s="962" t="s">
        <v>438</v>
      </c>
      <c r="N142" s="962" t="s">
        <v>439</v>
      </c>
      <c r="O142" s="962" t="s">
        <v>440</v>
      </c>
      <c r="P142" s="963" t="s">
        <v>441</v>
      </c>
      <c r="Q142" s="1053" t="s">
        <v>431</v>
      </c>
      <c r="R142" s="1053" t="s">
        <v>432</v>
      </c>
      <c r="S142" s="1053" t="s">
        <v>433</v>
      </c>
      <c r="T142" s="1053" t="s">
        <v>434</v>
      </c>
      <c r="U142" s="1053" t="s">
        <v>267</v>
      </c>
      <c r="V142" s="1053" t="s">
        <v>435</v>
      </c>
      <c r="W142" s="1053" t="s">
        <v>436</v>
      </c>
      <c r="X142" s="1053" t="s">
        <v>437</v>
      </c>
      <c r="Y142" s="1053" t="s">
        <v>438</v>
      </c>
      <c r="Z142" s="1053" t="s">
        <v>439</v>
      </c>
      <c r="AA142" s="1053" t="s">
        <v>440</v>
      </c>
      <c r="AB142" s="1054" t="s">
        <v>441</v>
      </c>
      <c r="AC142" s="962" t="s">
        <v>431</v>
      </c>
      <c r="AD142" s="962" t="s">
        <v>432</v>
      </c>
      <c r="AE142" s="962" t="s">
        <v>433</v>
      </c>
      <c r="AF142" s="962" t="s">
        <v>434</v>
      </c>
      <c r="AG142" s="962" t="s">
        <v>267</v>
      </c>
      <c r="AH142" s="962" t="s">
        <v>435</v>
      </c>
      <c r="AI142" s="962" t="s">
        <v>436</v>
      </c>
      <c r="AJ142" s="962" t="s">
        <v>437</v>
      </c>
      <c r="AK142" s="962" t="s">
        <v>438</v>
      </c>
      <c r="AL142" s="962" t="s">
        <v>439</v>
      </c>
      <c r="AM142" s="962" t="s">
        <v>440</v>
      </c>
      <c r="AN142" s="963" t="s">
        <v>441</v>
      </c>
      <c r="AO142" s="1098" t="s">
        <v>431</v>
      </c>
      <c r="AP142" s="1098" t="s">
        <v>432</v>
      </c>
      <c r="AQ142" s="1098" t="s">
        <v>433</v>
      </c>
      <c r="AR142" s="1098" t="s">
        <v>434</v>
      </c>
      <c r="AS142" s="1098" t="s">
        <v>267</v>
      </c>
      <c r="AT142" s="1098" t="s">
        <v>435</v>
      </c>
      <c r="AU142" s="1098" t="s">
        <v>436</v>
      </c>
      <c r="AV142" s="1098" t="s">
        <v>437</v>
      </c>
      <c r="AW142" s="1098" t="s">
        <v>438</v>
      </c>
      <c r="AX142" s="1098" t="s">
        <v>439</v>
      </c>
      <c r="AY142" s="1098" t="s">
        <v>440</v>
      </c>
      <c r="AZ142" s="1099" t="s">
        <v>441</v>
      </c>
      <c r="BA142" s="962" t="s">
        <v>431</v>
      </c>
      <c r="BB142" s="962" t="s">
        <v>432</v>
      </c>
      <c r="BC142" s="962" t="s">
        <v>433</v>
      </c>
      <c r="BD142" s="962" t="s">
        <v>434</v>
      </c>
      <c r="BE142" s="962" t="s">
        <v>267</v>
      </c>
      <c r="BF142" s="962" t="s">
        <v>435</v>
      </c>
      <c r="BG142" s="962" t="s">
        <v>436</v>
      </c>
      <c r="BH142" s="962" t="s">
        <v>437</v>
      </c>
      <c r="BI142" s="962" t="s">
        <v>438</v>
      </c>
      <c r="BJ142" s="962" t="s">
        <v>439</v>
      </c>
      <c r="BK142" s="962" t="s">
        <v>440</v>
      </c>
      <c r="BL142" s="963" t="s">
        <v>441</v>
      </c>
      <c r="BM142" s="962" t="s">
        <v>431</v>
      </c>
      <c r="BN142" s="962" t="s">
        <v>432</v>
      </c>
      <c r="BO142" s="962" t="s">
        <v>433</v>
      </c>
      <c r="BP142" s="962" t="s">
        <v>434</v>
      </c>
      <c r="BQ142" s="962" t="s">
        <v>267</v>
      </c>
      <c r="BR142" s="962" t="s">
        <v>435</v>
      </c>
      <c r="BS142" s="962" t="s">
        <v>436</v>
      </c>
      <c r="BT142" s="962" t="s">
        <v>437</v>
      </c>
      <c r="BU142" s="962" t="s">
        <v>438</v>
      </c>
      <c r="BV142" s="962" t="s">
        <v>439</v>
      </c>
      <c r="BW142" s="962" t="s">
        <v>440</v>
      </c>
      <c r="BX142" s="963" t="s">
        <v>441</v>
      </c>
      <c r="BY142" s="962" t="s">
        <v>431</v>
      </c>
      <c r="BZ142" s="962" t="s">
        <v>432</v>
      </c>
      <c r="CA142" s="962" t="s">
        <v>433</v>
      </c>
      <c r="CB142" s="962" t="s">
        <v>434</v>
      </c>
      <c r="CC142" s="962" t="s">
        <v>267</v>
      </c>
      <c r="CD142" s="962" t="s">
        <v>435</v>
      </c>
      <c r="CE142" s="962" t="s">
        <v>436</v>
      </c>
      <c r="CF142" s="962" t="s">
        <v>437</v>
      </c>
      <c r="CG142" s="962" t="s">
        <v>438</v>
      </c>
      <c r="CH142" s="962" t="s">
        <v>439</v>
      </c>
      <c r="CI142" s="962" t="s">
        <v>440</v>
      </c>
      <c r="CJ142" s="963" t="s">
        <v>441</v>
      </c>
      <c r="CK142" s="962" t="s">
        <v>431</v>
      </c>
      <c r="CL142" s="962" t="s">
        <v>432</v>
      </c>
      <c r="CM142" s="962" t="s">
        <v>433</v>
      </c>
      <c r="CN142" s="962" t="s">
        <v>434</v>
      </c>
      <c r="CO142" s="962" t="s">
        <v>267</v>
      </c>
      <c r="CP142" s="962" t="s">
        <v>435</v>
      </c>
      <c r="CQ142" s="962" t="s">
        <v>436</v>
      </c>
      <c r="CR142" s="962" t="s">
        <v>437</v>
      </c>
      <c r="CS142" s="962" t="s">
        <v>438</v>
      </c>
      <c r="CT142" s="962" t="s">
        <v>439</v>
      </c>
      <c r="CU142" s="962" t="s">
        <v>440</v>
      </c>
      <c r="CV142" s="963" t="s">
        <v>441</v>
      </c>
      <c r="CW142" s="962" t="s">
        <v>431</v>
      </c>
      <c r="CX142" s="962" t="s">
        <v>432</v>
      </c>
      <c r="CY142" s="962" t="s">
        <v>433</v>
      </c>
      <c r="CZ142" s="962" t="s">
        <v>434</v>
      </c>
      <c r="DA142" s="962" t="s">
        <v>267</v>
      </c>
      <c r="DB142" s="962" t="s">
        <v>435</v>
      </c>
      <c r="DC142" s="962" t="s">
        <v>436</v>
      </c>
      <c r="DD142" s="962" t="s">
        <v>437</v>
      </c>
      <c r="DE142" s="962" t="s">
        <v>438</v>
      </c>
      <c r="DF142" s="962" t="s">
        <v>439</v>
      </c>
      <c r="DG142" s="962" t="s">
        <v>440</v>
      </c>
      <c r="DH142" s="963" t="s">
        <v>441</v>
      </c>
      <c r="DI142" s="962" t="s">
        <v>431</v>
      </c>
      <c r="DJ142" s="962" t="s">
        <v>432</v>
      </c>
      <c r="DK142" s="962" t="s">
        <v>433</v>
      </c>
      <c r="DL142" s="962" t="s">
        <v>434</v>
      </c>
      <c r="DM142" s="962" t="s">
        <v>267</v>
      </c>
      <c r="DN142" s="962" t="s">
        <v>435</v>
      </c>
      <c r="DO142" s="962" t="s">
        <v>436</v>
      </c>
      <c r="DP142" s="962" t="s">
        <v>437</v>
      </c>
      <c r="DQ142" s="962" t="s">
        <v>438</v>
      </c>
      <c r="DR142" s="962" t="s">
        <v>439</v>
      </c>
      <c r="DS142" s="962" t="s">
        <v>440</v>
      </c>
      <c r="DT142" s="963" t="s">
        <v>441</v>
      </c>
      <c r="DU142" s="450"/>
      <c r="DV142" s="597"/>
      <c r="DW142" s="545"/>
      <c r="DX142" s="545"/>
      <c r="DY142" s="545"/>
      <c r="DZ142" s="545"/>
      <c r="EA142" s="545"/>
      <c r="EB142" s="545"/>
      <c r="EC142" s="545"/>
      <c r="ED142" s="545"/>
      <c r="EE142" s="546"/>
      <c r="EF142" s="454"/>
      <c r="EG142" s="454"/>
      <c r="EH142" s="454"/>
      <c r="EI142" s="454"/>
      <c r="EJ142" s="454"/>
      <c r="EK142" s="454"/>
      <c r="EL142" s="454"/>
      <c r="EM142" s="454"/>
      <c r="EN142" s="454"/>
      <c r="EO142" s="454"/>
      <c r="EP142" s="454"/>
      <c r="EQ142" s="454"/>
      <c r="ER142" s="454"/>
      <c r="ES142" s="454"/>
      <c r="ET142" s="454"/>
      <c r="EU142" s="581"/>
      <c r="EV142" s="581"/>
      <c r="EW142" s="581"/>
      <c r="EX142" s="581"/>
      <c r="EY142" s="581"/>
      <c r="EZ142" s="581"/>
      <c r="FA142" s="581"/>
      <c r="FB142" s="581"/>
      <c r="FC142" s="581"/>
      <c r="FD142" s="581"/>
      <c r="FE142" s="581"/>
    </row>
    <row r="143" spans="1:161">
      <c r="A143" s="450"/>
      <c r="B143" s="490">
        <f>B137</f>
        <v>0</v>
      </c>
      <c r="C143" s="598" t="s">
        <v>421</v>
      </c>
      <c r="D143" s="486"/>
      <c r="E143" s="599">
        <f>-IS!J71</f>
        <v>0</v>
      </c>
      <c r="F143" s="599">
        <f>-IS!K71</f>
        <v>0</v>
      </c>
      <c r="G143" s="599">
        <f>-IS!L71</f>
        <v>0</v>
      </c>
      <c r="H143" s="599">
        <f>-IS!M71</f>
        <v>0</v>
      </c>
      <c r="I143" s="599">
        <f>-IS!N71</f>
        <v>0</v>
      </c>
      <c r="J143" s="599">
        <f>-IS!O71</f>
        <v>0</v>
      </c>
      <c r="K143" s="599">
        <f>-IS!P71</f>
        <v>0</v>
      </c>
      <c r="L143" s="599">
        <f>-IS!Q71</f>
        <v>0</v>
      </c>
      <c r="M143" s="599">
        <f>-IS!R71</f>
        <v>0</v>
      </c>
      <c r="N143" s="599">
        <f>-IS!S71</f>
        <v>0</v>
      </c>
      <c r="O143" s="599">
        <f>-IS!T71</f>
        <v>0</v>
      </c>
      <c r="P143" s="599">
        <f>-IS!U71</f>
        <v>0</v>
      </c>
      <c r="Q143" s="1072">
        <f>-IS!V71</f>
        <v>0</v>
      </c>
      <c r="R143" s="1072">
        <f>-IS!W71</f>
        <v>0</v>
      </c>
      <c r="S143" s="1072">
        <f>-IS!X71</f>
        <v>0</v>
      </c>
      <c r="T143" s="1072">
        <f>-IS!Y71</f>
        <v>0</v>
      </c>
      <c r="U143" s="1072">
        <f>-IS!Z71</f>
        <v>0</v>
      </c>
      <c r="V143" s="1072">
        <f>-IS!AA71</f>
        <v>0</v>
      </c>
      <c r="W143" s="1072">
        <f>-IS!AB71</f>
        <v>0</v>
      </c>
      <c r="X143" s="1072">
        <f>-IS!AC71</f>
        <v>0</v>
      </c>
      <c r="Y143" s="1072">
        <f>-IS!AD71</f>
        <v>0</v>
      </c>
      <c r="Z143" s="1072">
        <f>-IS!AE71</f>
        <v>0</v>
      </c>
      <c r="AA143" s="1072">
        <f>-IS!AF71</f>
        <v>0</v>
      </c>
      <c r="AB143" s="1072">
        <f>-IS!AG71</f>
        <v>0</v>
      </c>
      <c r="AC143" s="599">
        <f>-IS!AH71</f>
        <v>0</v>
      </c>
      <c r="AD143" s="599">
        <f>-IS!AI71</f>
        <v>0</v>
      </c>
      <c r="AE143" s="599">
        <f>-IS!AJ71</f>
        <v>0</v>
      </c>
      <c r="AF143" s="599">
        <f>-IS!AK71</f>
        <v>0</v>
      </c>
      <c r="AG143" s="599">
        <f>-IS!AL71</f>
        <v>0</v>
      </c>
      <c r="AH143" s="599">
        <f>-IS!AM71</f>
        <v>0</v>
      </c>
      <c r="AI143" s="599">
        <f>-IS!AN71</f>
        <v>0</v>
      </c>
      <c r="AJ143" s="599">
        <f>-IS!AO71</f>
        <v>0</v>
      </c>
      <c r="AK143" s="599">
        <f>-IS!AP71</f>
        <v>0</v>
      </c>
      <c r="AL143" s="599">
        <f>-IS!AQ71</f>
        <v>0</v>
      </c>
      <c r="AM143" s="599">
        <f>-IS!AR71</f>
        <v>0</v>
      </c>
      <c r="AN143" s="599">
        <f>-IS!AS71</f>
        <v>0</v>
      </c>
      <c r="AO143" s="1100">
        <f>-IS!AT71</f>
        <v>0</v>
      </c>
      <c r="AP143" s="1100">
        <f>-IS!AU71</f>
        <v>0</v>
      </c>
      <c r="AQ143" s="1100">
        <f>-IS!AV71</f>
        <v>0</v>
      </c>
      <c r="AR143" s="1100">
        <f>-IS!AW71</f>
        <v>0</v>
      </c>
      <c r="AS143" s="1100">
        <f>-IS!AX71</f>
        <v>0</v>
      </c>
      <c r="AT143" s="1100">
        <f>-IS!AY71</f>
        <v>0</v>
      </c>
      <c r="AU143" s="1100">
        <f>-IS!AZ71</f>
        <v>0</v>
      </c>
      <c r="AV143" s="1100">
        <f>-IS!BA71</f>
        <v>0</v>
      </c>
      <c r="AW143" s="1100">
        <f>-IS!BB71</f>
        <v>0</v>
      </c>
      <c r="AX143" s="1100">
        <f>-IS!BC71</f>
        <v>0</v>
      </c>
      <c r="AY143" s="1100">
        <f>-IS!BD71</f>
        <v>0</v>
      </c>
      <c r="AZ143" s="1100">
        <f>-IS!BE71</f>
        <v>0</v>
      </c>
      <c r="BA143" s="599">
        <f>-IS!BF71</f>
        <v>0</v>
      </c>
      <c r="BB143" s="599">
        <f>-IS!BG71</f>
        <v>0</v>
      </c>
      <c r="BC143" s="599">
        <f>-IS!BH71</f>
        <v>0</v>
      </c>
      <c r="BD143" s="599">
        <f>-IS!BI71</f>
        <v>0</v>
      </c>
      <c r="BE143" s="599">
        <f>-IS!BJ71</f>
        <v>0</v>
      </c>
      <c r="BF143" s="599">
        <f>-IS!BK71</f>
        <v>0</v>
      </c>
      <c r="BG143" s="599">
        <f>-IS!BL71</f>
        <v>0</v>
      </c>
      <c r="BH143" s="599">
        <f>-IS!BM71</f>
        <v>0</v>
      </c>
      <c r="BI143" s="599">
        <f>-IS!BN71</f>
        <v>0</v>
      </c>
      <c r="BJ143" s="599">
        <f>-IS!BO71</f>
        <v>0</v>
      </c>
      <c r="BK143" s="599">
        <f>-IS!BP71</f>
        <v>0</v>
      </c>
      <c r="BL143" s="599">
        <f>-IS!BQ71</f>
        <v>0</v>
      </c>
      <c r="BM143" s="599">
        <f>-IS!BR71</f>
        <v>0</v>
      </c>
      <c r="BN143" s="599">
        <f>-IS!BS71</f>
        <v>0</v>
      </c>
      <c r="BO143" s="599">
        <f>-IS!BT71</f>
        <v>0</v>
      </c>
      <c r="BP143" s="599">
        <f>-IS!BU71</f>
        <v>0</v>
      </c>
      <c r="BQ143" s="599">
        <f>-IS!BV71</f>
        <v>0</v>
      </c>
      <c r="BR143" s="599">
        <f>-IS!BW71</f>
        <v>0</v>
      </c>
      <c r="BS143" s="599">
        <f>-IS!BX71</f>
        <v>0</v>
      </c>
      <c r="BT143" s="599">
        <f>-IS!BY71</f>
        <v>0</v>
      </c>
      <c r="BU143" s="599">
        <f>-IS!BZ71</f>
        <v>0</v>
      </c>
      <c r="BV143" s="599">
        <f>-IS!CA71</f>
        <v>0</v>
      </c>
      <c r="BW143" s="599">
        <f>-IS!CB71</f>
        <v>0</v>
      </c>
      <c r="BX143" s="599">
        <f>-IS!CC71</f>
        <v>0</v>
      </c>
      <c r="BY143" s="599">
        <f>-IS!CD71</f>
        <v>0</v>
      </c>
      <c r="BZ143" s="599">
        <f>-IS!CE71</f>
        <v>0</v>
      </c>
      <c r="CA143" s="599">
        <f>-IS!CF71</f>
        <v>0</v>
      </c>
      <c r="CB143" s="599">
        <f>-IS!CG71</f>
        <v>0</v>
      </c>
      <c r="CC143" s="599">
        <f>-IS!CH71</f>
        <v>0</v>
      </c>
      <c r="CD143" s="599">
        <f>-IS!CI71</f>
        <v>0</v>
      </c>
      <c r="CE143" s="599">
        <f>-IS!CJ71</f>
        <v>0</v>
      </c>
      <c r="CF143" s="599">
        <f>-IS!CK71</f>
        <v>0</v>
      </c>
      <c r="CG143" s="599">
        <f>-IS!CL71</f>
        <v>0</v>
      </c>
      <c r="CH143" s="599">
        <f>-IS!CM71</f>
        <v>0</v>
      </c>
      <c r="CI143" s="599">
        <f>-IS!CN71</f>
        <v>0</v>
      </c>
      <c r="CJ143" s="599">
        <f>-IS!CO71</f>
        <v>0</v>
      </c>
      <c r="CK143" s="599">
        <f>-IS!CP71</f>
        <v>0</v>
      </c>
      <c r="CL143" s="599">
        <f>-IS!CQ71</f>
        <v>0</v>
      </c>
      <c r="CM143" s="599">
        <f>-IS!CR71</f>
        <v>0</v>
      </c>
      <c r="CN143" s="599">
        <f>-IS!CS71</f>
        <v>0</v>
      </c>
      <c r="CO143" s="599">
        <f>-IS!CT71</f>
        <v>0</v>
      </c>
      <c r="CP143" s="599">
        <f>-IS!CU71</f>
        <v>0</v>
      </c>
      <c r="CQ143" s="599">
        <f>-IS!CV71</f>
        <v>0</v>
      </c>
      <c r="CR143" s="599">
        <f>-IS!CW71</f>
        <v>0</v>
      </c>
      <c r="CS143" s="599">
        <f>-IS!CX71</f>
        <v>0</v>
      </c>
      <c r="CT143" s="599">
        <f>-IS!CY71</f>
        <v>0</v>
      </c>
      <c r="CU143" s="599">
        <f>-IS!CZ71</f>
        <v>0</v>
      </c>
      <c r="CV143" s="599">
        <f>-IS!DA71</f>
        <v>0</v>
      </c>
      <c r="CW143" s="599">
        <f>-IS!DB71</f>
        <v>0</v>
      </c>
      <c r="CX143" s="599">
        <f>-IS!DC71</f>
        <v>0</v>
      </c>
      <c r="CY143" s="599">
        <f>-IS!DD71</f>
        <v>0</v>
      </c>
      <c r="CZ143" s="599">
        <f>-IS!DE71</f>
        <v>0</v>
      </c>
      <c r="DA143" s="599">
        <f>-IS!DF71</f>
        <v>0</v>
      </c>
      <c r="DB143" s="599">
        <f>-IS!DG71</f>
        <v>0</v>
      </c>
      <c r="DC143" s="599">
        <f>-IS!DH71</f>
        <v>0</v>
      </c>
      <c r="DD143" s="599">
        <f>-IS!DI71</f>
        <v>0</v>
      </c>
      <c r="DE143" s="599">
        <f>-IS!DJ71</f>
        <v>0</v>
      </c>
      <c r="DF143" s="599">
        <f>-IS!DK71</f>
        <v>0</v>
      </c>
      <c r="DG143" s="599">
        <f>-IS!DL71</f>
        <v>0</v>
      </c>
      <c r="DH143" s="599">
        <f>-IS!DM71</f>
        <v>0</v>
      </c>
      <c r="DI143" s="599">
        <f>-IS!DN71</f>
        <v>0</v>
      </c>
      <c r="DJ143" s="599">
        <f>-IS!DO71</f>
        <v>0</v>
      </c>
      <c r="DK143" s="599">
        <f>-IS!DP71</f>
        <v>0</v>
      </c>
      <c r="DL143" s="599">
        <f>-IS!DQ71</f>
        <v>0</v>
      </c>
      <c r="DM143" s="599">
        <f>-IS!DR71</f>
        <v>0</v>
      </c>
      <c r="DN143" s="599">
        <f>-IS!DS71</f>
        <v>0</v>
      </c>
      <c r="DO143" s="599">
        <f>-IS!DT71</f>
        <v>0</v>
      </c>
      <c r="DP143" s="599">
        <f>-IS!DU71</f>
        <v>0</v>
      </c>
      <c r="DQ143" s="599">
        <f>-IS!DV71</f>
        <v>0</v>
      </c>
      <c r="DR143" s="599">
        <f>-IS!DW71</f>
        <v>0</v>
      </c>
      <c r="DS143" s="599">
        <f>-IS!DX71</f>
        <v>0</v>
      </c>
      <c r="DT143" s="599">
        <f>-IS!DY71</f>
        <v>0</v>
      </c>
      <c r="DU143" s="619"/>
      <c r="DV143" s="601">
        <f>SUM(E143:P143)</f>
        <v>0</v>
      </c>
      <c r="DW143" s="596">
        <f>-SUM(IS!$V$71:$AG$71)</f>
        <v>0</v>
      </c>
      <c r="DX143" s="596">
        <f>-SUM(IS!$AH$71:$AS$71)</f>
        <v>0</v>
      </c>
      <c r="DY143" s="596">
        <f>-SUM(IS!$AT$71:$BE$71)</f>
        <v>0</v>
      </c>
      <c r="DZ143" s="596">
        <f>-SUM(IS!$BF$71:$BQ$71)</f>
        <v>0</v>
      </c>
      <c r="EA143" s="596">
        <f>-SUM(IS!$BR$71:$CC$71)</f>
        <v>0</v>
      </c>
      <c r="EB143" s="596">
        <f>-SUM(IS!$CD$71:$CO$71)</f>
        <v>0</v>
      </c>
      <c r="EC143" s="596">
        <f>-SUM(IS!$CP$71:$DA$71)</f>
        <v>0</v>
      </c>
      <c r="ED143" s="596">
        <f>-SUM(IS!$DB$71:$DM$71)</f>
        <v>0</v>
      </c>
      <c r="EE143" s="596">
        <f>-SUM(IS!$DN$71:$DY$71)</f>
        <v>0</v>
      </c>
      <c r="EF143" s="454" t="s">
        <v>422</v>
      </c>
      <c r="EG143" s="454"/>
      <c r="EH143" s="454"/>
      <c r="EI143" s="454"/>
      <c r="EJ143" s="454"/>
      <c r="EK143" s="454"/>
      <c r="EL143" s="454"/>
      <c r="EM143" s="454"/>
      <c r="EN143" s="454"/>
      <c r="EO143" s="454"/>
      <c r="EP143" s="454"/>
      <c r="EQ143" s="454"/>
      <c r="ER143" s="454"/>
      <c r="ES143" s="454"/>
      <c r="ET143" s="454"/>
      <c r="EU143" s="581"/>
      <c r="EV143" s="581"/>
      <c r="EW143" s="581"/>
      <c r="EX143" s="581"/>
      <c r="EY143" s="581"/>
      <c r="EZ143" s="581"/>
      <c r="FA143" s="581"/>
      <c r="FB143" s="581"/>
      <c r="FC143" s="581"/>
      <c r="FD143" s="581"/>
      <c r="FE143" s="581"/>
    </row>
    <row r="144" spans="1:161">
      <c r="A144" s="450"/>
      <c r="B144" s="490"/>
      <c r="C144" s="486"/>
      <c r="D144" s="486"/>
      <c r="E144" s="540"/>
      <c r="F144" s="540"/>
      <c r="G144" s="540"/>
      <c r="H144" s="540"/>
      <c r="I144" s="540"/>
      <c r="J144" s="540"/>
      <c r="K144" s="540"/>
      <c r="L144" s="540"/>
      <c r="M144" s="540"/>
      <c r="N144" s="540"/>
      <c r="O144" s="540"/>
      <c r="P144" s="541"/>
      <c r="Q144" s="1074"/>
      <c r="R144" s="1074"/>
      <c r="S144" s="1074"/>
      <c r="T144" s="1074"/>
      <c r="U144" s="1074"/>
      <c r="V144" s="1074"/>
      <c r="W144" s="1074"/>
      <c r="X144" s="1074"/>
      <c r="Y144" s="1074"/>
      <c r="Z144" s="1074"/>
      <c r="AA144" s="1074"/>
      <c r="AB144" s="1075"/>
      <c r="AC144" s="540"/>
      <c r="AD144" s="540"/>
      <c r="AE144" s="540"/>
      <c r="AF144" s="540"/>
      <c r="AG144" s="540"/>
      <c r="AH144" s="540"/>
      <c r="AI144" s="540"/>
      <c r="AJ144" s="540"/>
      <c r="AK144" s="540"/>
      <c r="AL144" s="540"/>
      <c r="AM144" s="540"/>
      <c r="AN144" s="541"/>
      <c r="AO144" s="1102"/>
      <c r="AP144" s="1102"/>
      <c r="AQ144" s="1102"/>
      <c r="AR144" s="1102"/>
      <c r="AS144" s="1102"/>
      <c r="AT144" s="1102"/>
      <c r="AU144" s="1102"/>
      <c r="AV144" s="1102"/>
      <c r="AW144" s="1102"/>
      <c r="AX144" s="1102"/>
      <c r="AY144" s="1102"/>
      <c r="AZ144" s="1103"/>
      <c r="BA144" s="540"/>
      <c r="BB144" s="540"/>
      <c r="BC144" s="540"/>
      <c r="BD144" s="540"/>
      <c r="BE144" s="540"/>
      <c r="BF144" s="540"/>
      <c r="BG144" s="540"/>
      <c r="BH144" s="540"/>
      <c r="BI144" s="540"/>
      <c r="BJ144" s="540"/>
      <c r="BK144" s="540"/>
      <c r="BL144" s="541"/>
      <c r="BM144" s="540"/>
      <c r="BN144" s="540"/>
      <c r="BO144" s="540"/>
      <c r="BP144" s="540"/>
      <c r="BQ144" s="540"/>
      <c r="BR144" s="540"/>
      <c r="BS144" s="540"/>
      <c r="BT144" s="540"/>
      <c r="BU144" s="540"/>
      <c r="BV144" s="540"/>
      <c r="BW144" s="540"/>
      <c r="BX144" s="541"/>
      <c r="BY144" s="540"/>
      <c r="BZ144" s="540"/>
      <c r="CA144" s="540"/>
      <c r="CB144" s="540"/>
      <c r="CC144" s="540"/>
      <c r="CD144" s="540"/>
      <c r="CE144" s="540"/>
      <c r="CF144" s="540"/>
      <c r="CG144" s="540"/>
      <c r="CH144" s="540"/>
      <c r="CI144" s="540"/>
      <c r="CJ144" s="541"/>
      <c r="CK144" s="540"/>
      <c r="CL144" s="540"/>
      <c r="CM144" s="540"/>
      <c r="CN144" s="540"/>
      <c r="CO144" s="540"/>
      <c r="CP144" s="540"/>
      <c r="CQ144" s="540"/>
      <c r="CR144" s="540"/>
      <c r="CS144" s="540"/>
      <c r="CT144" s="540"/>
      <c r="CU144" s="540"/>
      <c r="CV144" s="541"/>
      <c r="CW144" s="540"/>
      <c r="CX144" s="540"/>
      <c r="CY144" s="540"/>
      <c r="CZ144" s="540"/>
      <c r="DA144" s="540"/>
      <c r="DB144" s="540"/>
      <c r="DC144" s="540"/>
      <c r="DD144" s="540"/>
      <c r="DE144" s="540"/>
      <c r="DF144" s="540"/>
      <c r="DG144" s="540"/>
      <c r="DH144" s="541"/>
      <c r="DI144" s="540"/>
      <c r="DJ144" s="540"/>
      <c r="DK144" s="540"/>
      <c r="DL144" s="540"/>
      <c r="DM144" s="540"/>
      <c r="DN144" s="540"/>
      <c r="DO144" s="540"/>
      <c r="DP144" s="540"/>
      <c r="DQ144" s="540"/>
      <c r="DR144" s="540"/>
      <c r="DS144" s="540"/>
      <c r="DT144" s="541"/>
      <c r="DU144" s="619"/>
      <c r="DV144" s="539"/>
      <c r="DW144" s="540"/>
      <c r="DX144" s="540"/>
      <c r="DY144" s="540"/>
      <c r="DZ144" s="540"/>
      <c r="EA144" s="540"/>
      <c r="EB144" s="540"/>
      <c r="EC144" s="540"/>
      <c r="ED144" s="540"/>
      <c r="EE144" s="541"/>
      <c r="EF144" s="454"/>
      <c r="EG144" s="454"/>
      <c r="EH144" s="454"/>
      <c r="EI144" s="454"/>
      <c r="EJ144" s="454"/>
      <c r="EK144" s="454"/>
      <c r="EL144" s="454"/>
      <c r="EM144" s="454"/>
      <c r="EN144" s="454"/>
      <c r="EO144" s="454"/>
      <c r="EP144" s="454"/>
      <c r="EQ144" s="454"/>
      <c r="ER144" s="454"/>
      <c r="ES144" s="454"/>
      <c r="ET144" s="454"/>
      <c r="EU144" s="581"/>
      <c r="EV144" s="581"/>
      <c r="EW144" s="581"/>
      <c r="EX144" s="581"/>
      <c r="EY144" s="581"/>
      <c r="EZ144" s="581"/>
      <c r="FA144" s="581"/>
      <c r="FB144" s="581"/>
      <c r="FC144" s="581"/>
      <c r="FD144" s="581"/>
      <c r="FE144" s="581"/>
    </row>
    <row r="145" spans="1:161">
      <c r="A145" s="450"/>
      <c r="B145" s="490">
        <f>B137</f>
        <v>0</v>
      </c>
      <c r="C145" s="598" t="s">
        <v>423</v>
      </c>
      <c r="D145" s="486"/>
      <c r="E145" s="599">
        <f>E143</f>
        <v>0</v>
      </c>
      <c r="F145" s="599">
        <f t="shared" ref="F145:P145" si="988">F143</f>
        <v>0</v>
      </c>
      <c r="G145" s="599">
        <f t="shared" si="988"/>
        <v>0</v>
      </c>
      <c r="H145" s="599">
        <f t="shared" si="988"/>
        <v>0</v>
      </c>
      <c r="I145" s="599">
        <f t="shared" si="988"/>
        <v>0</v>
      </c>
      <c r="J145" s="599">
        <f t="shared" si="988"/>
        <v>0</v>
      </c>
      <c r="K145" s="599">
        <f t="shared" si="988"/>
        <v>0</v>
      </c>
      <c r="L145" s="599">
        <f t="shared" si="988"/>
        <v>0</v>
      </c>
      <c r="M145" s="599">
        <f t="shared" si="988"/>
        <v>0</v>
      </c>
      <c r="N145" s="599">
        <f t="shared" si="988"/>
        <v>0</v>
      </c>
      <c r="O145" s="599">
        <f t="shared" si="988"/>
        <v>0</v>
      </c>
      <c r="P145" s="600">
        <f t="shared" si="988"/>
        <v>0</v>
      </c>
      <c r="Q145" s="1072">
        <f>Q143</f>
        <v>0</v>
      </c>
      <c r="R145" s="1072">
        <f t="shared" ref="R145:AB145" si="989">R143</f>
        <v>0</v>
      </c>
      <c r="S145" s="1072">
        <f t="shared" si="989"/>
        <v>0</v>
      </c>
      <c r="T145" s="1072">
        <f t="shared" si="989"/>
        <v>0</v>
      </c>
      <c r="U145" s="1072">
        <f t="shared" si="989"/>
        <v>0</v>
      </c>
      <c r="V145" s="1072">
        <f t="shared" si="989"/>
        <v>0</v>
      </c>
      <c r="W145" s="1072">
        <f t="shared" si="989"/>
        <v>0</v>
      </c>
      <c r="X145" s="1072">
        <f t="shared" si="989"/>
        <v>0</v>
      </c>
      <c r="Y145" s="1072">
        <f t="shared" si="989"/>
        <v>0</v>
      </c>
      <c r="Z145" s="1072">
        <f t="shared" si="989"/>
        <v>0</v>
      </c>
      <c r="AA145" s="1072">
        <f t="shared" si="989"/>
        <v>0</v>
      </c>
      <c r="AB145" s="1073">
        <f t="shared" si="989"/>
        <v>0</v>
      </c>
      <c r="AC145" s="599">
        <f>AC143</f>
        <v>0</v>
      </c>
      <c r="AD145" s="599">
        <f t="shared" ref="AD145:AN145" si="990">AD143</f>
        <v>0</v>
      </c>
      <c r="AE145" s="599">
        <f t="shared" si="990"/>
        <v>0</v>
      </c>
      <c r="AF145" s="599">
        <f t="shared" si="990"/>
        <v>0</v>
      </c>
      <c r="AG145" s="599">
        <f t="shared" si="990"/>
        <v>0</v>
      </c>
      <c r="AH145" s="599">
        <f t="shared" si="990"/>
        <v>0</v>
      </c>
      <c r="AI145" s="599">
        <f t="shared" si="990"/>
        <v>0</v>
      </c>
      <c r="AJ145" s="599">
        <f t="shared" si="990"/>
        <v>0</v>
      </c>
      <c r="AK145" s="599">
        <f t="shared" si="990"/>
        <v>0</v>
      </c>
      <c r="AL145" s="599">
        <f t="shared" si="990"/>
        <v>0</v>
      </c>
      <c r="AM145" s="599">
        <f t="shared" si="990"/>
        <v>0</v>
      </c>
      <c r="AN145" s="600">
        <f t="shared" si="990"/>
        <v>0</v>
      </c>
      <c r="AO145" s="1100">
        <f>AO143</f>
        <v>0</v>
      </c>
      <c r="AP145" s="1100">
        <f t="shared" ref="AP145:AZ145" si="991">AP143</f>
        <v>0</v>
      </c>
      <c r="AQ145" s="1100">
        <f t="shared" si="991"/>
        <v>0</v>
      </c>
      <c r="AR145" s="1100">
        <f t="shared" si="991"/>
        <v>0</v>
      </c>
      <c r="AS145" s="1100">
        <f t="shared" si="991"/>
        <v>0</v>
      </c>
      <c r="AT145" s="1100">
        <f t="shared" si="991"/>
        <v>0</v>
      </c>
      <c r="AU145" s="1100">
        <f t="shared" si="991"/>
        <v>0</v>
      </c>
      <c r="AV145" s="1100">
        <f t="shared" si="991"/>
        <v>0</v>
      </c>
      <c r="AW145" s="1100">
        <f t="shared" si="991"/>
        <v>0</v>
      </c>
      <c r="AX145" s="1100">
        <f t="shared" si="991"/>
        <v>0</v>
      </c>
      <c r="AY145" s="1100">
        <f t="shared" si="991"/>
        <v>0</v>
      </c>
      <c r="AZ145" s="1101">
        <f t="shared" si="991"/>
        <v>0</v>
      </c>
      <c r="BA145" s="599">
        <f>BA143</f>
        <v>0</v>
      </c>
      <c r="BB145" s="599">
        <f t="shared" ref="BB145:BL145" si="992">BB143</f>
        <v>0</v>
      </c>
      <c r="BC145" s="599">
        <f t="shared" si="992"/>
        <v>0</v>
      </c>
      <c r="BD145" s="599">
        <f t="shared" si="992"/>
        <v>0</v>
      </c>
      <c r="BE145" s="599">
        <f t="shared" si="992"/>
        <v>0</v>
      </c>
      <c r="BF145" s="599">
        <f t="shared" si="992"/>
        <v>0</v>
      </c>
      <c r="BG145" s="599">
        <f t="shared" si="992"/>
        <v>0</v>
      </c>
      <c r="BH145" s="599">
        <f t="shared" si="992"/>
        <v>0</v>
      </c>
      <c r="BI145" s="599">
        <f t="shared" si="992"/>
        <v>0</v>
      </c>
      <c r="BJ145" s="599">
        <f t="shared" si="992"/>
        <v>0</v>
      </c>
      <c r="BK145" s="599">
        <f t="shared" si="992"/>
        <v>0</v>
      </c>
      <c r="BL145" s="600">
        <f t="shared" si="992"/>
        <v>0</v>
      </c>
      <c r="BM145" s="599">
        <f>BM143</f>
        <v>0</v>
      </c>
      <c r="BN145" s="599">
        <f t="shared" ref="BN145:BX145" si="993">BN143</f>
        <v>0</v>
      </c>
      <c r="BO145" s="599">
        <f t="shared" si="993"/>
        <v>0</v>
      </c>
      <c r="BP145" s="599">
        <f t="shared" si="993"/>
        <v>0</v>
      </c>
      <c r="BQ145" s="599">
        <f t="shared" si="993"/>
        <v>0</v>
      </c>
      <c r="BR145" s="599">
        <f t="shared" si="993"/>
        <v>0</v>
      </c>
      <c r="BS145" s="599">
        <f t="shared" si="993"/>
        <v>0</v>
      </c>
      <c r="BT145" s="599">
        <f t="shared" si="993"/>
        <v>0</v>
      </c>
      <c r="BU145" s="599">
        <f t="shared" si="993"/>
        <v>0</v>
      </c>
      <c r="BV145" s="599">
        <f t="shared" si="993"/>
        <v>0</v>
      </c>
      <c r="BW145" s="599">
        <f t="shared" si="993"/>
        <v>0</v>
      </c>
      <c r="BX145" s="600">
        <f t="shared" si="993"/>
        <v>0</v>
      </c>
      <c r="BY145" s="599">
        <f>BY143</f>
        <v>0</v>
      </c>
      <c r="BZ145" s="599">
        <f t="shared" ref="BZ145:CJ145" si="994">BZ143</f>
        <v>0</v>
      </c>
      <c r="CA145" s="599">
        <f t="shared" si="994"/>
        <v>0</v>
      </c>
      <c r="CB145" s="599">
        <f t="shared" si="994"/>
        <v>0</v>
      </c>
      <c r="CC145" s="599">
        <f t="shared" si="994"/>
        <v>0</v>
      </c>
      <c r="CD145" s="599">
        <f t="shared" si="994"/>
        <v>0</v>
      </c>
      <c r="CE145" s="599">
        <f t="shared" si="994"/>
        <v>0</v>
      </c>
      <c r="CF145" s="599">
        <f t="shared" si="994"/>
        <v>0</v>
      </c>
      <c r="CG145" s="599">
        <f t="shared" si="994"/>
        <v>0</v>
      </c>
      <c r="CH145" s="599">
        <f t="shared" si="994"/>
        <v>0</v>
      </c>
      <c r="CI145" s="599">
        <f t="shared" si="994"/>
        <v>0</v>
      </c>
      <c r="CJ145" s="600">
        <f t="shared" si="994"/>
        <v>0</v>
      </c>
      <c r="CK145" s="599">
        <f>CK143</f>
        <v>0</v>
      </c>
      <c r="CL145" s="599">
        <f t="shared" ref="CL145:CV145" si="995">CL143</f>
        <v>0</v>
      </c>
      <c r="CM145" s="599">
        <f t="shared" si="995"/>
        <v>0</v>
      </c>
      <c r="CN145" s="599">
        <f t="shared" si="995"/>
        <v>0</v>
      </c>
      <c r="CO145" s="599">
        <f t="shared" si="995"/>
        <v>0</v>
      </c>
      <c r="CP145" s="599">
        <f t="shared" si="995"/>
        <v>0</v>
      </c>
      <c r="CQ145" s="599">
        <f t="shared" si="995"/>
        <v>0</v>
      </c>
      <c r="CR145" s="599">
        <f t="shared" si="995"/>
        <v>0</v>
      </c>
      <c r="CS145" s="599">
        <f t="shared" si="995"/>
        <v>0</v>
      </c>
      <c r="CT145" s="599">
        <f t="shared" si="995"/>
        <v>0</v>
      </c>
      <c r="CU145" s="599">
        <f t="shared" si="995"/>
        <v>0</v>
      </c>
      <c r="CV145" s="600">
        <f t="shared" si="995"/>
        <v>0</v>
      </c>
      <c r="CW145" s="599">
        <f>CW143</f>
        <v>0</v>
      </c>
      <c r="CX145" s="599">
        <f t="shared" ref="CX145:DH145" si="996">CX143</f>
        <v>0</v>
      </c>
      <c r="CY145" s="599">
        <f t="shared" si="996"/>
        <v>0</v>
      </c>
      <c r="CZ145" s="599">
        <f t="shared" si="996"/>
        <v>0</v>
      </c>
      <c r="DA145" s="599">
        <f t="shared" si="996"/>
        <v>0</v>
      </c>
      <c r="DB145" s="599">
        <f t="shared" si="996"/>
        <v>0</v>
      </c>
      <c r="DC145" s="599">
        <f t="shared" si="996"/>
        <v>0</v>
      </c>
      <c r="DD145" s="599">
        <f t="shared" si="996"/>
        <v>0</v>
      </c>
      <c r="DE145" s="599">
        <f t="shared" si="996"/>
        <v>0</v>
      </c>
      <c r="DF145" s="599">
        <f t="shared" si="996"/>
        <v>0</v>
      </c>
      <c r="DG145" s="599">
        <f t="shared" si="996"/>
        <v>0</v>
      </c>
      <c r="DH145" s="600">
        <f t="shared" si="996"/>
        <v>0</v>
      </c>
      <c r="DI145" s="599">
        <f>DI143</f>
        <v>0</v>
      </c>
      <c r="DJ145" s="599">
        <f t="shared" ref="DJ145:DT145" si="997">DJ143</f>
        <v>0</v>
      </c>
      <c r="DK145" s="599">
        <f t="shared" si="997"/>
        <v>0</v>
      </c>
      <c r="DL145" s="599">
        <f t="shared" si="997"/>
        <v>0</v>
      </c>
      <c r="DM145" s="599">
        <f t="shared" si="997"/>
        <v>0</v>
      </c>
      <c r="DN145" s="599">
        <f t="shared" si="997"/>
        <v>0</v>
      </c>
      <c r="DO145" s="599">
        <f t="shared" si="997"/>
        <v>0</v>
      </c>
      <c r="DP145" s="599">
        <f t="shared" si="997"/>
        <v>0</v>
      </c>
      <c r="DQ145" s="599">
        <f t="shared" si="997"/>
        <v>0</v>
      </c>
      <c r="DR145" s="599">
        <f t="shared" si="997"/>
        <v>0</v>
      </c>
      <c r="DS145" s="599">
        <f t="shared" si="997"/>
        <v>0</v>
      </c>
      <c r="DT145" s="600">
        <f t="shared" si="997"/>
        <v>0</v>
      </c>
      <c r="DU145" s="619"/>
      <c r="DV145" s="601">
        <f>SUM(E145:P145)</f>
        <v>0</v>
      </c>
      <c r="DW145" s="599">
        <f>DW143</f>
        <v>0</v>
      </c>
      <c r="DX145" s="599">
        <f t="shared" ref="DX145:EE145" si="998">DX143</f>
        <v>0</v>
      </c>
      <c r="DY145" s="599">
        <f t="shared" si="998"/>
        <v>0</v>
      </c>
      <c r="DZ145" s="599">
        <f t="shared" si="998"/>
        <v>0</v>
      </c>
      <c r="EA145" s="599">
        <f t="shared" si="998"/>
        <v>0</v>
      </c>
      <c r="EB145" s="599">
        <f t="shared" si="998"/>
        <v>0</v>
      </c>
      <c r="EC145" s="599">
        <f t="shared" si="998"/>
        <v>0</v>
      </c>
      <c r="ED145" s="599">
        <f t="shared" si="998"/>
        <v>0</v>
      </c>
      <c r="EE145" s="600">
        <f t="shared" si="998"/>
        <v>0</v>
      </c>
      <c r="EF145" s="454" t="s">
        <v>424</v>
      </c>
      <c r="EG145" s="454"/>
      <c r="EH145" s="454"/>
      <c r="EI145" s="454"/>
      <c r="EJ145" s="454"/>
      <c r="EK145" s="454"/>
      <c r="EL145" s="454"/>
      <c r="EM145" s="454"/>
      <c r="EN145" s="454"/>
      <c r="EO145" s="454"/>
      <c r="EP145" s="454"/>
      <c r="EQ145" s="454"/>
      <c r="ER145" s="454"/>
      <c r="ES145" s="454"/>
      <c r="ET145" s="454"/>
      <c r="EU145" s="581"/>
      <c r="EV145" s="581"/>
      <c r="EW145" s="581"/>
      <c r="EX145" s="581"/>
      <c r="EY145" s="581"/>
      <c r="EZ145" s="581"/>
      <c r="FA145" s="581"/>
      <c r="FB145" s="581"/>
      <c r="FC145" s="581"/>
      <c r="FD145" s="581"/>
      <c r="FE145" s="581"/>
    </row>
    <row r="146" spans="1:161">
      <c r="A146" s="450"/>
      <c r="B146" s="490"/>
      <c r="C146" s="486"/>
      <c r="D146" s="486"/>
      <c r="E146" s="540"/>
      <c r="F146" s="540"/>
      <c r="G146" s="540"/>
      <c r="H146" s="540"/>
      <c r="I146" s="540"/>
      <c r="J146" s="540"/>
      <c r="K146" s="540"/>
      <c r="L146" s="540"/>
      <c r="M146" s="540"/>
      <c r="N146" s="540"/>
      <c r="O146" s="540"/>
      <c r="P146" s="541"/>
      <c r="Q146" s="1074"/>
      <c r="R146" s="1074"/>
      <c r="S146" s="1074"/>
      <c r="T146" s="1074"/>
      <c r="U146" s="1074"/>
      <c r="V146" s="1074"/>
      <c r="W146" s="1074"/>
      <c r="X146" s="1074"/>
      <c r="Y146" s="1074"/>
      <c r="Z146" s="1074"/>
      <c r="AA146" s="1074"/>
      <c r="AB146" s="1075"/>
      <c r="AC146" s="540"/>
      <c r="AD146" s="540"/>
      <c r="AE146" s="540"/>
      <c r="AF146" s="540"/>
      <c r="AG146" s="540"/>
      <c r="AH146" s="540"/>
      <c r="AI146" s="540"/>
      <c r="AJ146" s="540"/>
      <c r="AK146" s="540"/>
      <c r="AL146" s="540"/>
      <c r="AM146" s="540"/>
      <c r="AN146" s="541"/>
      <c r="AO146" s="1102"/>
      <c r="AP146" s="1102"/>
      <c r="AQ146" s="1102"/>
      <c r="AR146" s="1102"/>
      <c r="AS146" s="1102"/>
      <c r="AT146" s="1102"/>
      <c r="AU146" s="1102"/>
      <c r="AV146" s="1102"/>
      <c r="AW146" s="1102"/>
      <c r="AX146" s="1102"/>
      <c r="AY146" s="1102"/>
      <c r="AZ146" s="1103"/>
      <c r="BA146" s="540"/>
      <c r="BB146" s="540"/>
      <c r="BC146" s="540"/>
      <c r="BD146" s="540"/>
      <c r="BE146" s="540"/>
      <c r="BF146" s="540"/>
      <c r="BG146" s="540"/>
      <c r="BH146" s="540"/>
      <c r="BI146" s="540"/>
      <c r="BJ146" s="540"/>
      <c r="BK146" s="540"/>
      <c r="BL146" s="541"/>
      <c r="BM146" s="540"/>
      <c r="BN146" s="540"/>
      <c r="BO146" s="540"/>
      <c r="BP146" s="540"/>
      <c r="BQ146" s="540"/>
      <c r="BR146" s="540"/>
      <c r="BS146" s="540"/>
      <c r="BT146" s="540"/>
      <c r="BU146" s="540"/>
      <c r="BV146" s="540"/>
      <c r="BW146" s="540"/>
      <c r="BX146" s="541"/>
      <c r="BY146" s="540"/>
      <c r="BZ146" s="540"/>
      <c r="CA146" s="540"/>
      <c r="CB146" s="540"/>
      <c r="CC146" s="540"/>
      <c r="CD146" s="540"/>
      <c r="CE146" s="540"/>
      <c r="CF146" s="540"/>
      <c r="CG146" s="540"/>
      <c r="CH146" s="540"/>
      <c r="CI146" s="540"/>
      <c r="CJ146" s="541"/>
      <c r="CK146" s="540"/>
      <c r="CL146" s="540"/>
      <c r="CM146" s="540"/>
      <c r="CN146" s="540"/>
      <c r="CO146" s="540"/>
      <c r="CP146" s="540"/>
      <c r="CQ146" s="540"/>
      <c r="CR146" s="540"/>
      <c r="CS146" s="540"/>
      <c r="CT146" s="540"/>
      <c r="CU146" s="540"/>
      <c r="CV146" s="541"/>
      <c r="CW146" s="540"/>
      <c r="CX146" s="540"/>
      <c r="CY146" s="540"/>
      <c r="CZ146" s="540"/>
      <c r="DA146" s="540"/>
      <c r="DB146" s="540"/>
      <c r="DC146" s="540"/>
      <c r="DD146" s="540"/>
      <c r="DE146" s="540"/>
      <c r="DF146" s="540"/>
      <c r="DG146" s="540"/>
      <c r="DH146" s="541"/>
      <c r="DI146" s="540"/>
      <c r="DJ146" s="540"/>
      <c r="DK146" s="540"/>
      <c r="DL146" s="540"/>
      <c r="DM146" s="540"/>
      <c r="DN146" s="540"/>
      <c r="DO146" s="540"/>
      <c r="DP146" s="540"/>
      <c r="DQ146" s="540"/>
      <c r="DR146" s="540"/>
      <c r="DS146" s="540"/>
      <c r="DT146" s="541"/>
      <c r="DU146" s="619"/>
      <c r="DV146" s="539"/>
      <c r="DW146" s="540"/>
      <c r="DX146" s="540"/>
      <c r="DY146" s="540"/>
      <c r="DZ146" s="540"/>
      <c r="EA146" s="540"/>
      <c r="EB146" s="540"/>
      <c r="EC146" s="540"/>
      <c r="ED146" s="540"/>
      <c r="EE146" s="541"/>
      <c r="EF146" s="454"/>
      <c r="EG146" s="454"/>
      <c r="EH146" s="454"/>
      <c r="EI146" s="454"/>
      <c r="EJ146" s="454"/>
      <c r="EK146" s="454"/>
      <c r="EL146" s="454"/>
      <c r="EM146" s="454"/>
      <c r="EN146" s="454"/>
      <c r="EO146" s="454"/>
      <c r="EP146" s="454"/>
      <c r="EQ146" s="454"/>
      <c r="ER146" s="454"/>
      <c r="ES146" s="454"/>
      <c r="ET146" s="454"/>
      <c r="EU146" s="581"/>
      <c r="EV146" s="581"/>
      <c r="EW146" s="581"/>
      <c r="EX146" s="581"/>
      <c r="EY146" s="581"/>
      <c r="EZ146" s="581"/>
      <c r="FA146" s="581"/>
      <c r="FB146" s="581"/>
      <c r="FC146" s="581"/>
      <c r="FD146" s="581"/>
      <c r="FE146" s="581"/>
    </row>
    <row r="147" spans="1:161" ht="13.5" thickBot="1">
      <c r="A147" s="450"/>
      <c r="B147" s="949">
        <f>B137</f>
        <v>0</v>
      </c>
      <c r="C147" s="961" t="s">
        <v>430</v>
      </c>
      <c r="D147" s="950"/>
      <c r="E147" s="606">
        <f>E143-E145</f>
        <v>0</v>
      </c>
      <c r="F147" s="606">
        <f t="shared" ref="F147:P147" si="999">F143-F145</f>
        <v>0</v>
      </c>
      <c r="G147" s="606">
        <f t="shared" si="999"/>
        <v>0</v>
      </c>
      <c r="H147" s="606">
        <f t="shared" si="999"/>
        <v>0</v>
      </c>
      <c r="I147" s="606">
        <f t="shared" si="999"/>
        <v>0</v>
      </c>
      <c r="J147" s="606">
        <f t="shared" si="999"/>
        <v>0</v>
      </c>
      <c r="K147" s="606">
        <f t="shared" si="999"/>
        <v>0</v>
      </c>
      <c r="L147" s="606">
        <f t="shared" si="999"/>
        <v>0</v>
      </c>
      <c r="M147" s="606">
        <f t="shared" si="999"/>
        <v>0</v>
      </c>
      <c r="N147" s="606">
        <f t="shared" si="999"/>
        <v>0</v>
      </c>
      <c r="O147" s="606">
        <f t="shared" si="999"/>
        <v>0</v>
      </c>
      <c r="P147" s="607">
        <f t="shared" si="999"/>
        <v>0</v>
      </c>
      <c r="Q147" s="1082">
        <f>Q143-Q145</f>
        <v>0</v>
      </c>
      <c r="R147" s="1082">
        <f t="shared" ref="R147:AB147" si="1000">R143-R145</f>
        <v>0</v>
      </c>
      <c r="S147" s="1082">
        <f t="shared" si="1000"/>
        <v>0</v>
      </c>
      <c r="T147" s="1082">
        <f t="shared" si="1000"/>
        <v>0</v>
      </c>
      <c r="U147" s="1082">
        <f t="shared" si="1000"/>
        <v>0</v>
      </c>
      <c r="V147" s="1082">
        <f t="shared" si="1000"/>
        <v>0</v>
      </c>
      <c r="W147" s="1082">
        <f t="shared" si="1000"/>
        <v>0</v>
      </c>
      <c r="X147" s="1082">
        <f t="shared" si="1000"/>
        <v>0</v>
      </c>
      <c r="Y147" s="1082">
        <f t="shared" si="1000"/>
        <v>0</v>
      </c>
      <c r="Z147" s="1082">
        <f t="shared" si="1000"/>
        <v>0</v>
      </c>
      <c r="AA147" s="1082">
        <f t="shared" si="1000"/>
        <v>0</v>
      </c>
      <c r="AB147" s="1083">
        <f t="shared" si="1000"/>
        <v>0</v>
      </c>
      <c r="AC147" s="606">
        <f>AC143-AC145</f>
        <v>0</v>
      </c>
      <c r="AD147" s="606">
        <f t="shared" ref="AD147:AN147" si="1001">AD143-AD145</f>
        <v>0</v>
      </c>
      <c r="AE147" s="606">
        <f t="shared" si="1001"/>
        <v>0</v>
      </c>
      <c r="AF147" s="606">
        <f t="shared" si="1001"/>
        <v>0</v>
      </c>
      <c r="AG147" s="606">
        <f t="shared" si="1001"/>
        <v>0</v>
      </c>
      <c r="AH147" s="606">
        <f t="shared" si="1001"/>
        <v>0</v>
      </c>
      <c r="AI147" s="606">
        <f t="shared" si="1001"/>
        <v>0</v>
      </c>
      <c r="AJ147" s="606">
        <f t="shared" si="1001"/>
        <v>0</v>
      </c>
      <c r="AK147" s="606">
        <f t="shared" si="1001"/>
        <v>0</v>
      </c>
      <c r="AL147" s="606">
        <f t="shared" si="1001"/>
        <v>0</v>
      </c>
      <c r="AM147" s="606">
        <f t="shared" si="1001"/>
        <v>0</v>
      </c>
      <c r="AN147" s="607">
        <f t="shared" si="1001"/>
        <v>0</v>
      </c>
      <c r="AO147" s="1130">
        <f>AO143-AO145</f>
        <v>0</v>
      </c>
      <c r="AP147" s="1130">
        <f t="shared" ref="AP147:AZ147" si="1002">AP143-AP145</f>
        <v>0</v>
      </c>
      <c r="AQ147" s="1130">
        <f t="shared" si="1002"/>
        <v>0</v>
      </c>
      <c r="AR147" s="1130">
        <f t="shared" si="1002"/>
        <v>0</v>
      </c>
      <c r="AS147" s="1130">
        <f t="shared" si="1002"/>
        <v>0</v>
      </c>
      <c r="AT147" s="1130">
        <f t="shared" si="1002"/>
        <v>0</v>
      </c>
      <c r="AU147" s="1130">
        <f t="shared" si="1002"/>
        <v>0</v>
      </c>
      <c r="AV147" s="1130">
        <f t="shared" si="1002"/>
        <v>0</v>
      </c>
      <c r="AW147" s="1130">
        <f t="shared" si="1002"/>
        <v>0</v>
      </c>
      <c r="AX147" s="1130">
        <f t="shared" si="1002"/>
        <v>0</v>
      </c>
      <c r="AY147" s="1130">
        <f t="shared" si="1002"/>
        <v>0</v>
      </c>
      <c r="AZ147" s="1131">
        <f t="shared" si="1002"/>
        <v>0</v>
      </c>
      <c r="BA147" s="606">
        <f>BA143-BA145</f>
        <v>0</v>
      </c>
      <c r="BB147" s="606">
        <f t="shared" ref="BB147:BL147" si="1003">BB143-BB145</f>
        <v>0</v>
      </c>
      <c r="BC147" s="606">
        <f t="shared" si="1003"/>
        <v>0</v>
      </c>
      <c r="BD147" s="606">
        <f t="shared" si="1003"/>
        <v>0</v>
      </c>
      <c r="BE147" s="606">
        <f t="shared" si="1003"/>
        <v>0</v>
      </c>
      <c r="BF147" s="606">
        <f t="shared" si="1003"/>
        <v>0</v>
      </c>
      <c r="BG147" s="606">
        <f t="shared" si="1003"/>
        <v>0</v>
      </c>
      <c r="BH147" s="606">
        <f t="shared" si="1003"/>
        <v>0</v>
      </c>
      <c r="BI147" s="606">
        <f t="shared" si="1003"/>
        <v>0</v>
      </c>
      <c r="BJ147" s="606">
        <f t="shared" si="1003"/>
        <v>0</v>
      </c>
      <c r="BK147" s="606">
        <f t="shared" si="1003"/>
        <v>0</v>
      </c>
      <c r="BL147" s="607">
        <f t="shared" si="1003"/>
        <v>0</v>
      </c>
      <c r="BM147" s="606">
        <f>BM143-BM145</f>
        <v>0</v>
      </c>
      <c r="BN147" s="606">
        <f t="shared" ref="BN147:BX147" si="1004">BN143-BN145</f>
        <v>0</v>
      </c>
      <c r="BO147" s="606">
        <f t="shared" si="1004"/>
        <v>0</v>
      </c>
      <c r="BP147" s="606">
        <f t="shared" si="1004"/>
        <v>0</v>
      </c>
      <c r="BQ147" s="606">
        <f t="shared" si="1004"/>
        <v>0</v>
      </c>
      <c r="BR147" s="606">
        <f t="shared" si="1004"/>
        <v>0</v>
      </c>
      <c r="BS147" s="606">
        <f t="shared" si="1004"/>
        <v>0</v>
      </c>
      <c r="BT147" s="606">
        <f t="shared" si="1004"/>
        <v>0</v>
      </c>
      <c r="BU147" s="606">
        <f t="shared" si="1004"/>
        <v>0</v>
      </c>
      <c r="BV147" s="606">
        <f t="shared" si="1004"/>
        <v>0</v>
      </c>
      <c r="BW147" s="606">
        <f t="shared" si="1004"/>
        <v>0</v>
      </c>
      <c r="BX147" s="607">
        <f t="shared" si="1004"/>
        <v>0</v>
      </c>
      <c r="BY147" s="606">
        <f>BY143-BY145</f>
        <v>0</v>
      </c>
      <c r="BZ147" s="606">
        <f t="shared" ref="BZ147:CJ147" si="1005">BZ143-BZ145</f>
        <v>0</v>
      </c>
      <c r="CA147" s="606">
        <f t="shared" si="1005"/>
        <v>0</v>
      </c>
      <c r="CB147" s="606">
        <f t="shared" si="1005"/>
        <v>0</v>
      </c>
      <c r="CC147" s="606">
        <f t="shared" si="1005"/>
        <v>0</v>
      </c>
      <c r="CD147" s="606">
        <f t="shared" si="1005"/>
        <v>0</v>
      </c>
      <c r="CE147" s="606">
        <f t="shared" si="1005"/>
        <v>0</v>
      </c>
      <c r="CF147" s="606">
        <f t="shared" si="1005"/>
        <v>0</v>
      </c>
      <c r="CG147" s="606">
        <f t="shared" si="1005"/>
        <v>0</v>
      </c>
      <c r="CH147" s="606">
        <f t="shared" si="1005"/>
        <v>0</v>
      </c>
      <c r="CI147" s="606">
        <f t="shared" si="1005"/>
        <v>0</v>
      </c>
      <c r="CJ147" s="607">
        <f t="shared" si="1005"/>
        <v>0</v>
      </c>
      <c r="CK147" s="606">
        <f>CK143-CK145</f>
        <v>0</v>
      </c>
      <c r="CL147" s="606">
        <f t="shared" ref="CL147:CV147" si="1006">CL143-CL145</f>
        <v>0</v>
      </c>
      <c r="CM147" s="606">
        <f t="shared" si="1006"/>
        <v>0</v>
      </c>
      <c r="CN147" s="606">
        <f t="shared" si="1006"/>
        <v>0</v>
      </c>
      <c r="CO147" s="606">
        <f t="shared" si="1006"/>
        <v>0</v>
      </c>
      <c r="CP147" s="606">
        <f t="shared" si="1006"/>
        <v>0</v>
      </c>
      <c r="CQ147" s="606">
        <f t="shared" si="1006"/>
        <v>0</v>
      </c>
      <c r="CR147" s="606">
        <f t="shared" si="1006"/>
        <v>0</v>
      </c>
      <c r="CS147" s="606">
        <f t="shared" si="1006"/>
        <v>0</v>
      </c>
      <c r="CT147" s="606">
        <f t="shared" si="1006"/>
        <v>0</v>
      </c>
      <c r="CU147" s="606">
        <f t="shared" si="1006"/>
        <v>0</v>
      </c>
      <c r="CV147" s="607">
        <f t="shared" si="1006"/>
        <v>0</v>
      </c>
      <c r="CW147" s="606">
        <f>CW143-CW145</f>
        <v>0</v>
      </c>
      <c r="CX147" s="606">
        <f t="shared" ref="CX147:DH147" si="1007">CX143-CX145</f>
        <v>0</v>
      </c>
      <c r="CY147" s="606">
        <f t="shared" si="1007"/>
        <v>0</v>
      </c>
      <c r="CZ147" s="606">
        <f t="shared" si="1007"/>
        <v>0</v>
      </c>
      <c r="DA147" s="606">
        <f t="shared" si="1007"/>
        <v>0</v>
      </c>
      <c r="DB147" s="606">
        <f t="shared" si="1007"/>
        <v>0</v>
      </c>
      <c r="DC147" s="606">
        <f t="shared" si="1007"/>
        <v>0</v>
      </c>
      <c r="DD147" s="606">
        <f t="shared" si="1007"/>
        <v>0</v>
      </c>
      <c r="DE147" s="606">
        <f t="shared" si="1007"/>
        <v>0</v>
      </c>
      <c r="DF147" s="606">
        <f t="shared" si="1007"/>
        <v>0</v>
      </c>
      <c r="DG147" s="606">
        <f t="shared" si="1007"/>
        <v>0</v>
      </c>
      <c r="DH147" s="607">
        <f t="shared" si="1007"/>
        <v>0</v>
      </c>
      <c r="DI147" s="606">
        <f>DI143-DI145</f>
        <v>0</v>
      </c>
      <c r="DJ147" s="606">
        <f t="shared" ref="DJ147:DT147" si="1008">DJ143-DJ145</f>
        <v>0</v>
      </c>
      <c r="DK147" s="606">
        <f t="shared" si="1008"/>
        <v>0</v>
      </c>
      <c r="DL147" s="606">
        <f t="shared" si="1008"/>
        <v>0</v>
      </c>
      <c r="DM147" s="606">
        <f t="shared" si="1008"/>
        <v>0</v>
      </c>
      <c r="DN147" s="606">
        <f t="shared" si="1008"/>
        <v>0</v>
      </c>
      <c r="DO147" s="606">
        <f t="shared" si="1008"/>
        <v>0</v>
      </c>
      <c r="DP147" s="606">
        <f t="shared" si="1008"/>
        <v>0</v>
      </c>
      <c r="DQ147" s="606">
        <f t="shared" si="1008"/>
        <v>0</v>
      </c>
      <c r="DR147" s="606">
        <f t="shared" si="1008"/>
        <v>0</v>
      </c>
      <c r="DS147" s="606">
        <f t="shared" si="1008"/>
        <v>0</v>
      </c>
      <c r="DT147" s="607">
        <f t="shared" si="1008"/>
        <v>0</v>
      </c>
      <c r="DU147" s="619"/>
      <c r="DV147" s="605">
        <f>P147</f>
        <v>0</v>
      </c>
      <c r="DW147" s="606">
        <f>DV147+DW143-DW145</f>
        <v>0</v>
      </c>
      <c r="DX147" s="606">
        <f t="shared" ref="DX147:EE147" si="1009">DW147+DX143-DX145</f>
        <v>0</v>
      </c>
      <c r="DY147" s="606">
        <f t="shared" si="1009"/>
        <v>0</v>
      </c>
      <c r="DZ147" s="606">
        <f t="shared" si="1009"/>
        <v>0</v>
      </c>
      <c r="EA147" s="606">
        <f t="shared" si="1009"/>
        <v>0</v>
      </c>
      <c r="EB147" s="606">
        <f t="shared" si="1009"/>
        <v>0</v>
      </c>
      <c r="EC147" s="606">
        <f t="shared" si="1009"/>
        <v>0</v>
      </c>
      <c r="ED147" s="606">
        <f t="shared" si="1009"/>
        <v>0</v>
      </c>
      <c r="EE147" s="607">
        <f t="shared" si="1009"/>
        <v>0</v>
      </c>
      <c r="EF147" s="454" t="s">
        <v>428</v>
      </c>
      <c r="EG147" s="454"/>
      <c r="EH147" s="454"/>
      <c r="EI147" s="454"/>
      <c r="EJ147" s="454"/>
      <c r="EK147" s="454"/>
      <c r="EL147" s="454"/>
      <c r="EM147" s="454"/>
      <c r="EN147" s="454"/>
      <c r="EO147" s="454"/>
      <c r="EP147" s="454"/>
      <c r="EQ147" s="454"/>
      <c r="ER147" s="454"/>
      <c r="ES147" s="454"/>
      <c r="ET147" s="454"/>
      <c r="EU147" s="581"/>
      <c r="EV147" s="581"/>
      <c r="EW147" s="581"/>
      <c r="EX147" s="581"/>
      <c r="EY147" s="581"/>
      <c r="EZ147" s="581"/>
      <c r="FA147" s="581"/>
      <c r="FB147" s="581"/>
      <c r="FC147" s="581"/>
      <c r="FD147" s="581"/>
      <c r="FE147" s="581"/>
    </row>
    <row r="148" spans="1:161" ht="13.5" thickBot="1">
      <c r="A148" s="450"/>
      <c r="B148" s="451"/>
      <c r="C148" s="450"/>
      <c r="D148" s="450"/>
      <c r="E148" s="450"/>
      <c r="F148" s="464"/>
      <c r="G148" s="450"/>
      <c r="H148" s="450"/>
      <c r="I148" s="450"/>
      <c r="J148" s="450"/>
      <c r="K148" s="450"/>
      <c r="L148" s="450"/>
      <c r="M148" s="450"/>
      <c r="N148" s="450"/>
      <c r="O148" s="450"/>
      <c r="P148" s="450"/>
      <c r="Q148" s="1063"/>
      <c r="R148" s="1064"/>
      <c r="S148" s="1063"/>
      <c r="T148" s="1063"/>
      <c r="U148" s="1063"/>
      <c r="V148" s="1063"/>
      <c r="W148" s="1063"/>
      <c r="X148" s="1063"/>
      <c r="Y148" s="1063"/>
      <c r="Z148" s="1063"/>
      <c r="AA148" s="1063"/>
      <c r="AB148" s="1063"/>
      <c r="AC148" s="450"/>
      <c r="AD148" s="464"/>
      <c r="AE148" s="450"/>
      <c r="AF148" s="450"/>
      <c r="AG148" s="450"/>
      <c r="AH148" s="450"/>
      <c r="AI148" s="450"/>
      <c r="AJ148" s="450"/>
      <c r="AK148" s="450"/>
      <c r="AL148" s="450"/>
      <c r="AM148" s="450"/>
      <c r="AN148" s="450"/>
      <c r="AO148" s="1106"/>
      <c r="AP148" s="1107"/>
      <c r="AQ148" s="1106"/>
      <c r="AR148" s="1106"/>
      <c r="AS148" s="1106"/>
      <c r="AT148" s="1106"/>
      <c r="AU148" s="1106"/>
      <c r="AV148" s="1106"/>
      <c r="AW148" s="1106"/>
      <c r="AX148" s="1106"/>
      <c r="AY148" s="1106"/>
      <c r="AZ148" s="1106"/>
      <c r="BA148" s="450"/>
      <c r="BB148" s="464"/>
      <c r="BC148" s="450"/>
      <c r="BD148" s="450"/>
      <c r="BE148" s="450"/>
      <c r="BF148" s="450"/>
      <c r="BG148" s="450"/>
      <c r="BH148" s="450"/>
      <c r="BI148" s="450"/>
      <c r="BJ148" s="450"/>
      <c r="BK148" s="450"/>
      <c r="BL148" s="450"/>
      <c r="BM148" s="450"/>
      <c r="BN148" s="464"/>
      <c r="BO148" s="450"/>
      <c r="BP148" s="450"/>
      <c r="BQ148" s="450"/>
      <c r="BR148" s="450"/>
      <c r="BS148" s="450"/>
      <c r="BT148" s="450"/>
      <c r="BU148" s="450"/>
      <c r="BV148" s="450"/>
      <c r="BW148" s="450"/>
      <c r="BX148" s="450"/>
      <c r="BY148" s="450"/>
      <c r="BZ148" s="464"/>
      <c r="CA148" s="450"/>
      <c r="CB148" s="450"/>
      <c r="CC148" s="450"/>
      <c r="CD148" s="450"/>
      <c r="CE148" s="450"/>
      <c r="CF148" s="450"/>
      <c r="CG148" s="450"/>
      <c r="CH148" s="450"/>
      <c r="CI148" s="450"/>
      <c r="CJ148" s="450"/>
      <c r="CK148" s="450"/>
      <c r="CL148" s="464"/>
      <c r="CM148" s="450"/>
      <c r="CN148" s="450"/>
      <c r="CO148" s="450"/>
      <c r="CP148" s="450"/>
      <c r="CQ148" s="450"/>
      <c r="CR148" s="450"/>
      <c r="CS148" s="450"/>
      <c r="CT148" s="450"/>
      <c r="CU148" s="450"/>
      <c r="CV148" s="450"/>
      <c r="CW148" s="450"/>
      <c r="CX148" s="464"/>
      <c r="CY148" s="450"/>
      <c r="CZ148" s="450"/>
      <c r="DA148" s="450"/>
      <c r="DB148" s="450"/>
      <c r="DC148" s="450"/>
      <c r="DD148" s="450"/>
      <c r="DE148" s="450"/>
      <c r="DF148" s="450"/>
      <c r="DG148" s="450"/>
      <c r="DH148" s="450"/>
      <c r="DI148" s="450"/>
      <c r="DJ148" s="464"/>
      <c r="DK148" s="450"/>
      <c r="DL148" s="450"/>
      <c r="DM148" s="450"/>
      <c r="DN148" s="450"/>
      <c r="DO148" s="450"/>
      <c r="DP148" s="450"/>
      <c r="DQ148" s="450"/>
      <c r="DR148" s="450"/>
      <c r="DS148" s="450"/>
      <c r="DT148" s="450"/>
      <c r="DU148" s="450"/>
      <c r="DV148" s="535"/>
      <c r="DW148" s="535"/>
      <c r="DX148" s="535"/>
      <c r="DY148" s="535"/>
      <c r="DZ148" s="535"/>
      <c r="EA148" s="535"/>
      <c r="EB148" s="535"/>
      <c r="EC148" s="535"/>
      <c r="ED148" s="535"/>
      <c r="EE148" s="535"/>
      <c r="EF148" s="454"/>
      <c r="EG148" s="454"/>
      <c r="EH148" s="454"/>
      <c r="EI148" s="454"/>
      <c r="EJ148" s="454"/>
      <c r="EK148" s="454"/>
      <c r="EL148" s="454"/>
      <c r="EM148" s="454"/>
      <c r="EN148" s="454"/>
      <c r="EO148" s="454"/>
      <c r="EP148" s="454"/>
      <c r="EQ148" s="454"/>
      <c r="ER148" s="454"/>
      <c r="ES148" s="454"/>
      <c r="ET148" s="454"/>
      <c r="EU148" s="581"/>
      <c r="EV148" s="581"/>
      <c r="EW148" s="581"/>
      <c r="EX148" s="581"/>
      <c r="EY148" s="581"/>
      <c r="EZ148" s="581"/>
      <c r="FA148" s="581"/>
      <c r="FB148" s="581"/>
      <c r="FC148" s="581"/>
      <c r="FD148" s="581"/>
      <c r="FE148" s="581"/>
    </row>
    <row r="149" spans="1:161" ht="13.5" thickBot="1">
      <c r="A149" s="450"/>
      <c r="B149" s="476">
        <f>IS!D72</f>
        <v>0</v>
      </c>
      <c r="C149" s="588"/>
      <c r="D149" s="477"/>
      <c r="E149" s="477"/>
      <c r="F149" s="477"/>
      <c r="G149" s="477"/>
      <c r="H149" s="477"/>
      <c r="I149" s="477"/>
      <c r="J149" s="477"/>
      <c r="K149" s="477"/>
      <c r="L149" s="477"/>
      <c r="M149" s="477"/>
      <c r="N149" s="589">
        <f>B149</f>
        <v>0</v>
      </c>
      <c r="O149" s="477"/>
      <c r="P149" s="478"/>
      <c r="Q149" s="1065"/>
      <c r="R149" s="1065"/>
      <c r="S149" s="1065"/>
      <c r="T149" s="1065"/>
      <c r="U149" s="1065"/>
      <c r="V149" s="1065"/>
      <c r="W149" s="1065"/>
      <c r="X149" s="1065"/>
      <c r="Y149" s="1065"/>
      <c r="Z149" s="1066">
        <f>N149</f>
        <v>0</v>
      </c>
      <c r="AA149" s="1065"/>
      <c r="AB149" s="1067"/>
      <c r="AC149" s="477"/>
      <c r="AD149" s="477"/>
      <c r="AE149" s="477"/>
      <c r="AF149" s="477"/>
      <c r="AG149" s="477"/>
      <c r="AH149" s="477"/>
      <c r="AI149" s="477"/>
      <c r="AJ149" s="477"/>
      <c r="AK149" s="477"/>
      <c r="AL149" s="589">
        <f>Z149</f>
        <v>0</v>
      </c>
      <c r="AM149" s="477"/>
      <c r="AN149" s="478"/>
      <c r="AO149" s="1108"/>
      <c r="AP149" s="1108"/>
      <c r="AQ149" s="1108"/>
      <c r="AR149" s="1108"/>
      <c r="AS149" s="1108"/>
      <c r="AT149" s="1108"/>
      <c r="AU149" s="1108"/>
      <c r="AV149" s="1108"/>
      <c r="AW149" s="1108"/>
      <c r="AX149" s="1109">
        <f>AL149</f>
        <v>0</v>
      </c>
      <c r="AY149" s="1108"/>
      <c r="AZ149" s="1110"/>
      <c r="BA149" s="477"/>
      <c r="BB149" s="477"/>
      <c r="BC149" s="477"/>
      <c r="BD149" s="477"/>
      <c r="BE149" s="477"/>
      <c r="BF149" s="477"/>
      <c r="BG149" s="477"/>
      <c r="BH149" s="477"/>
      <c r="BI149" s="477"/>
      <c r="BJ149" s="589">
        <f>AX149</f>
        <v>0</v>
      </c>
      <c r="BK149" s="477"/>
      <c r="BL149" s="478"/>
      <c r="BM149" s="477"/>
      <c r="BN149" s="477"/>
      <c r="BO149" s="477"/>
      <c r="BP149" s="477"/>
      <c r="BQ149" s="477"/>
      <c r="BR149" s="477"/>
      <c r="BS149" s="477"/>
      <c r="BT149" s="477"/>
      <c r="BU149" s="477"/>
      <c r="BV149" s="589">
        <f>BJ149</f>
        <v>0</v>
      </c>
      <c r="BW149" s="477"/>
      <c r="BX149" s="478"/>
      <c r="BY149" s="477"/>
      <c r="BZ149" s="477"/>
      <c r="CA149" s="477"/>
      <c r="CB149" s="477"/>
      <c r="CC149" s="477"/>
      <c r="CD149" s="477"/>
      <c r="CE149" s="477"/>
      <c r="CF149" s="477"/>
      <c r="CG149" s="477"/>
      <c r="CH149" s="589">
        <f>BV149</f>
        <v>0</v>
      </c>
      <c r="CI149" s="477"/>
      <c r="CJ149" s="478"/>
      <c r="CK149" s="477"/>
      <c r="CL149" s="477"/>
      <c r="CM149" s="477"/>
      <c r="CN149" s="477"/>
      <c r="CO149" s="477"/>
      <c r="CP149" s="477"/>
      <c r="CQ149" s="477"/>
      <c r="CR149" s="477"/>
      <c r="CS149" s="477"/>
      <c r="CT149" s="589">
        <f>CH149</f>
        <v>0</v>
      </c>
      <c r="CU149" s="477"/>
      <c r="CV149" s="478"/>
      <c r="CW149" s="477"/>
      <c r="CX149" s="477"/>
      <c r="CY149" s="477"/>
      <c r="CZ149" s="477"/>
      <c r="DA149" s="477"/>
      <c r="DB149" s="477"/>
      <c r="DC149" s="477"/>
      <c r="DD149" s="477"/>
      <c r="DE149" s="477"/>
      <c r="DF149" s="589">
        <f>CT149</f>
        <v>0</v>
      </c>
      <c r="DG149" s="477"/>
      <c r="DH149" s="478"/>
      <c r="DI149" s="477"/>
      <c r="DJ149" s="477"/>
      <c r="DK149" s="477"/>
      <c r="DL149" s="477"/>
      <c r="DM149" s="477"/>
      <c r="DN149" s="477"/>
      <c r="DO149" s="477"/>
      <c r="DP149" s="477"/>
      <c r="DQ149" s="477"/>
      <c r="DR149" s="589">
        <f>DF149</f>
        <v>0</v>
      </c>
      <c r="DS149" s="477"/>
      <c r="DT149" s="478"/>
      <c r="DU149" s="450"/>
      <c r="DV149" s="630">
        <f>B149</f>
        <v>0</v>
      </c>
      <c r="DW149" s="631"/>
      <c r="DX149" s="632"/>
      <c r="DY149" s="632"/>
      <c r="DZ149" s="632"/>
      <c r="EA149" s="632"/>
      <c r="EB149" s="632"/>
      <c r="EC149" s="632"/>
      <c r="ED149" s="632"/>
      <c r="EE149" s="633"/>
      <c r="EF149" s="454"/>
      <c r="EG149" s="454"/>
      <c r="EH149" s="454"/>
      <c r="EI149" s="454"/>
      <c r="EJ149" s="454"/>
      <c r="EK149" s="454"/>
      <c r="EL149" s="454"/>
      <c r="EM149" s="454"/>
      <c r="EN149" s="454"/>
      <c r="EO149" s="454"/>
      <c r="EP149" s="454"/>
      <c r="EQ149" s="454"/>
      <c r="ER149" s="454"/>
      <c r="ES149" s="454"/>
      <c r="ET149" s="454"/>
      <c r="EU149" s="581"/>
      <c r="EV149" s="581"/>
      <c r="EW149" s="581"/>
      <c r="EX149" s="581"/>
      <c r="EY149" s="581"/>
      <c r="EZ149" s="581"/>
      <c r="FA149" s="581"/>
      <c r="FB149" s="581"/>
      <c r="FC149" s="581"/>
      <c r="FD149" s="581"/>
      <c r="FE149" s="581"/>
    </row>
    <row r="150" spans="1:161" ht="13.5" thickBot="1">
      <c r="A150" s="450"/>
      <c r="B150" s="591"/>
      <c r="C150" s="592"/>
      <c r="D150" s="486"/>
      <c r="E150" s="486"/>
      <c r="F150" s="486"/>
      <c r="G150" s="486"/>
      <c r="H150" s="486"/>
      <c r="I150" s="486"/>
      <c r="J150" s="486"/>
      <c r="K150" s="486"/>
      <c r="L150" s="486"/>
      <c r="M150" s="486"/>
      <c r="N150" s="486"/>
      <c r="O150" s="486"/>
      <c r="P150" s="487"/>
      <c r="Q150" s="1068"/>
      <c r="R150" s="1068"/>
      <c r="S150" s="1068"/>
      <c r="T150" s="1068"/>
      <c r="U150" s="1068"/>
      <c r="V150" s="1068"/>
      <c r="W150" s="1068"/>
      <c r="X150" s="1068"/>
      <c r="Y150" s="1068"/>
      <c r="Z150" s="1068"/>
      <c r="AA150" s="1068"/>
      <c r="AB150" s="1069"/>
      <c r="AC150" s="486"/>
      <c r="AD150" s="486"/>
      <c r="AE150" s="486"/>
      <c r="AF150" s="486"/>
      <c r="AG150" s="486"/>
      <c r="AH150" s="486"/>
      <c r="AI150" s="486"/>
      <c r="AJ150" s="486"/>
      <c r="AK150" s="486"/>
      <c r="AL150" s="486"/>
      <c r="AM150" s="486"/>
      <c r="AN150" s="487"/>
      <c r="AO150" s="1111"/>
      <c r="AP150" s="1111"/>
      <c r="AQ150" s="1111"/>
      <c r="AR150" s="1111"/>
      <c r="AS150" s="1111"/>
      <c r="AT150" s="1111"/>
      <c r="AU150" s="1111"/>
      <c r="AV150" s="1111"/>
      <c r="AW150" s="1111"/>
      <c r="AX150" s="1111"/>
      <c r="AY150" s="1111"/>
      <c r="AZ150" s="1112"/>
      <c r="BA150" s="486"/>
      <c r="BB150" s="486"/>
      <c r="BC150" s="486"/>
      <c r="BD150" s="486"/>
      <c r="BE150" s="486"/>
      <c r="BF150" s="486"/>
      <c r="BG150" s="486"/>
      <c r="BH150" s="486"/>
      <c r="BI150" s="486"/>
      <c r="BJ150" s="486"/>
      <c r="BK150" s="486"/>
      <c r="BL150" s="487"/>
      <c r="BM150" s="486"/>
      <c r="BN150" s="486"/>
      <c r="BO150" s="486"/>
      <c r="BP150" s="486"/>
      <c r="BQ150" s="486"/>
      <c r="BR150" s="486"/>
      <c r="BS150" s="486"/>
      <c r="BT150" s="486"/>
      <c r="BU150" s="486"/>
      <c r="BV150" s="486"/>
      <c r="BW150" s="486"/>
      <c r="BX150" s="487"/>
      <c r="BY150" s="486"/>
      <c r="BZ150" s="486"/>
      <c r="CA150" s="486"/>
      <c r="CB150" s="486"/>
      <c r="CC150" s="486"/>
      <c r="CD150" s="486"/>
      <c r="CE150" s="486"/>
      <c r="CF150" s="486"/>
      <c r="CG150" s="486"/>
      <c r="CH150" s="486"/>
      <c r="CI150" s="486"/>
      <c r="CJ150" s="487"/>
      <c r="CK150" s="486"/>
      <c r="CL150" s="486"/>
      <c r="CM150" s="486"/>
      <c r="CN150" s="486"/>
      <c r="CO150" s="486"/>
      <c r="CP150" s="486"/>
      <c r="CQ150" s="486"/>
      <c r="CR150" s="486"/>
      <c r="CS150" s="486"/>
      <c r="CT150" s="486"/>
      <c r="CU150" s="486"/>
      <c r="CV150" s="487"/>
      <c r="CW150" s="486"/>
      <c r="CX150" s="486"/>
      <c r="CY150" s="486"/>
      <c r="CZ150" s="486"/>
      <c r="DA150" s="486"/>
      <c r="DB150" s="486"/>
      <c r="DC150" s="486"/>
      <c r="DD150" s="486"/>
      <c r="DE150" s="486"/>
      <c r="DF150" s="486"/>
      <c r="DG150" s="486"/>
      <c r="DH150" s="487"/>
      <c r="DI150" s="486"/>
      <c r="DJ150" s="486"/>
      <c r="DK150" s="486"/>
      <c r="DL150" s="486"/>
      <c r="DM150" s="486"/>
      <c r="DN150" s="486"/>
      <c r="DO150" s="486"/>
      <c r="DP150" s="486"/>
      <c r="DQ150" s="486"/>
      <c r="DR150" s="486"/>
      <c r="DS150" s="486"/>
      <c r="DT150" s="487"/>
      <c r="DU150" s="450"/>
      <c r="DV150" s="521">
        <f>DV138</f>
        <v>0</v>
      </c>
      <c r="DW150" s="522">
        <f>DV150+1</f>
        <v>1</v>
      </c>
      <c r="DX150" s="522">
        <f t="shared" ref="DX150:EE150" si="1010">DW150+1</f>
        <v>2</v>
      </c>
      <c r="DY150" s="522">
        <f t="shared" si="1010"/>
        <v>3</v>
      </c>
      <c r="DZ150" s="522">
        <f t="shared" si="1010"/>
        <v>4</v>
      </c>
      <c r="EA150" s="522">
        <f t="shared" si="1010"/>
        <v>5</v>
      </c>
      <c r="EB150" s="522">
        <f t="shared" si="1010"/>
        <v>6</v>
      </c>
      <c r="EC150" s="522">
        <f t="shared" si="1010"/>
        <v>7</v>
      </c>
      <c r="ED150" s="522">
        <f t="shared" si="1010"/>
        <v>8</v>
      </c>
      <c r="EE150" s="523">
        <f t="shared" si="1010"/>
        <v>9</v>
      </c>
      <c r="EF150" s="454"/>
      <c r="EG150" s="454"/>
      <c r="EH150" s="454"/>
      <c r="EI150" s="454"/>
      <c r="EJ150" s="454"/>
      <c r="EK150" s="454"/>
      <c r="EL150" s="454"/>
      <c r="EM150" s="454"/>
      <c r="EN150" s="454"/>
      <c r="EO150" s="454"/>
      <c r="EP150" s="454"/>
      <c r="EQ150" s="454"/>
      <c r="ER150" s="454"/>
      <c r="ES150" s="454"/>
      <c r="ET150" s="454"/>
      <c r="EU150" s="581"/>
      <c r="EV150" s="581"/>
      <c r="EW150" s="581"/>
      <c r="EX150" s="581"/>
      <c r="EY150" s="581"/>
      <c r="EZ150" s="581"/>
      <c r="FA150" s="581"/>
      <c r="FB150" s="581"/>
      <c r="FC150" s="581"/>
      <c r="FD150" s="581"/>
      <c r="FE150" s="581"/>
    </row>
    <row r="151" spans="1:161">
      <c r="A151" s="450"/>
      <c r="B151" s="593"/>
      <c r="C151" s="477"/>
      <c r="D151" s="477"/>
      <c r="E151" s="477"/>
      <c r="F151" s="477"/>
      <c r="G151" s="477"/>
      <c r="H151" s="477"/>
      <c r="I151" s="477"/>
      <c r="J151" s="477"/>
      <c r="K151" s="477"/>
      <c r="L151" s="477"/>
      <c r="M151" s="477"/>
      <c r="N151" s="477"/>
      <c r="O151" s="477"/>
      <c r="P151" s="478"/>
      <c r="Q151" s="1065"/>
      <c r="R151" s="1065"/>
      <c r="S151" s="1065"/>
      <c r="T151" s="1065"/>
      <c r="U151" s="1065"/>
      <c r="V151" s="1065"/>
      <c r="W151" s="1065"/>
      <c r="X151" s="1065"/>
      <c r="Y151" s="1065"/>
      <c r="Z151" s="1065"/>
      <c r="AA151" s="1065"/>
      <c r="AB151" s="1067"/>
      <c r="AC151" s="477"/>
      <c r="AD151" s="477"/>
      <c r="AE151" s="477"/>
      <c r="AF151" s="477"/>
      <c r="AG151" s="477"/>
      <c r="AH151" s="477"/>
      <c r="AI151" s="477"/>
      <c r="AJ151" s="477"/>
      <c r="AK151" s="477"/>
      <c r="AL151" s="477"/>
      <c r="AM151" s="477"/>
      <c r="AN151" s="478"/>
      <c r="AO151" s="1108"/>
      <c r="AP151" s="1108"/>
      <c r="AQ151" s="1108"/>
      <c r="AR151" s="1108"/>
      <c r="AS151" s="1108"/>
      <c r="AT151" s="1108"/>
      <c r="AU151" s="1108"/>
      <c r="AV151" s="1108"/>
      <c r="AW151" s="1108"/>
      <c r="AX151" s="1108"/>
      <c r="AY151" s="1108"/>
      <c r="AZ151" s="1110"/>
      <c r="BA151" s="477"/>
      <c r="BB151" s="477"/>
      <c r="BC151" s="477"/>
      <c r="BD151" s="477"/>
      <c r="BE151" s="477"/>
      <c r="BF151" s="477"/>
      <c r="BG151" s="477"/>
      <c r="BH151" s="477"/>
      <c r="BI151" s="477"/>
      <c r="BJ151" s="477"/>
      <c r="BK151" s="477"/>
      <c r="BL151" s="478"/>
      <c r="BM151" s="477"/>
      <c r="BN151" s="477"/>
      <c r="BO151" s="477"/>
      <c r="BP151" s="477"/>
      <c r="BQ151" s="477"/>
      <c r="BR151" s="477"/>
      <c r="BS151" s="477"/>
      <c r="BT151" s="477"/>
      <c r="BU151" s="477"/>
      <c r="BV151" s="477"/>
      <c r="BW151" s="477"/>
      <c r="BX151" s="478"/>
      <c r="BY151" s="477"/>
      <c r="BZ151" s="477"/>
      <c r="CA151" s="477"/>
      <c r="CB151" s="477"/>
      <c r="CC151" s="477"/>
      <c r="CD151" s="477"/>
      <c r="CE151" s="477"/>
      <c r="CF151" s="477"/>
      <c r="CG151" s="477"/>
      <c r="CH151" s="477"/>
      <c r="CI151" s="477"/>
      <c r="CJ151" s="478"/>
      <c r="CK151" s="477"/>
      <c r="CL151" s="477"/>
      <c r="CM151" s="477"/>
      <c r="CN151" s="477"/>
      <c r="CO151" s="477"/>
      <c r="CP151" s="477"/>
      <c r="CQ151" s="477"/>
      <c r="CR151" s="477"/>
      <c r="CS151" s="477"/>
      <c r="CT151" s="477"/>
      <c r="CU151" s="477"/>
      <c r="CV151" s="478"/>
      <c r="CW151" s="477"/>
      <c r="CX151" s="477"/>
      <c r="CY151" s="477"/>
      <c r="CZ151" s="477"/>
      <c r="DA151" s="477"/>
      <c r="DB151" s="477"/>
      <c r="DC151" s="477"/>
      <c r="DD151" s="477"/>
      <c r="DE151" s="477"/>
      <c r="DF151" s="477"/>
      <c r="DG151" s="477"/>
      <c r="DH151" s="478"/>
      <c r="DI151" s="477"/>
      <c r="DJ151" s="477"/>
      <c r="DK151" s="477"/>
      <c r="DL151" s="477"/>
      <c r="DM151" s="477"/>
      <c r="DN151" s="477"/>
      <c r="DO151" s="477"/>
      <c r="DP151" s="477"/>
      <c r="DQ151" s="477"/>
      <c r="DR151" s="477"/>
      <c r="DS151" s="477"/>
      <c r="DT151" s="478"/>
      <c r="DU151" s="450"/>
      <c r="DV151" s="492"/>
      <c r="DW151" s="486"/>
      <c r="DX151" s="486"/>
      <c r="DY151" s="486"/>
      <c r="DZ151" s="486"/>
      <c r="EA151" s="486"/>
      <c r="EB151" s="486"/>
      <c r="EC151" s="486"/>
      <c r="ED151" s="486"/>
      <c r="EE151" s="487"/>
      <c r="EF151" s="454"/>
      <c r="EG151" s="454"/>
      <c r="EH151" s="454"/>
      <c r="EI151" s="454"/>
      <c r="EJ151" s="454"/>
      <c r="EK151" s="454"/>
      <c r="EL151" s="454"/>
      <c r="EM151" s="454"/>
      <c r="EN151" s="454"/>
      <c r="EO151" s="454"/>
      <c r="EP151" s="454"/>
      <c r="EQ151" s="454"/>
      <c r="ER151" s="454"/>
      <c r="ES151" s="454"/>
      <c r="ET151" s="454"/>
      <c r="EU151" s="581"/>
      <c r="EV151" s="581"/>
      <c r="EW151" s="581"/>
      <c r="EX151" s="581"/>
      <c r="EY151" s="581"/>
      <c r="EZ151" s="581"/>
      <c r="FA151" s="581"/>
      <c r="FB151" s="581"/>
      <c r="FC151" s="581"/>
      <c r="FD151" s="581"/>
      <c r="FE151" s="581"/>
    </row>
    <row r="152" spans="1:161" ht="13.5" thickBot="1">
      <c r="A152" s="450"/>
      <c r="B152" s="493">
        <f>B149</f>
        <v>0</v>
      </c>
      <c r="C152" s="486"/>
      <c r="D152" s="610"/>
      <c r="E152" s="486"/>
      <c r="F152" s="486"/>
      <c r="G152" s="486"/>
      <c r="H152" s="486"/>
      <c r="I152" s="486"/>
      <c r="J152" s="486"/>
      <c r="K152" s="486"/>
      <c r="L152" s="486"/>
      <c r="M152" s="486"/>
      <c r="N152" s="486"/>
      <c r="O152" s="486"/>
      <c r="P152" s="487"/>
      <c r="Q152" s="1068"/>
      <c r="R152" s="1068"/>
      <c r="S152" s="1068"/>
      <c r="T152" s="1068"/>
      <c r="U152" s="1068"/>
      <c r="V152" s="1068"/>
      <c r="W152" s="1068"/>
      <c r="X152" s="1068"/>
      <c r="Y152" s="1068"/>
      <c r="Z152" s="1068"/>
      <c r="AA152" s="1068"/>
      <c r="AB152" s="1069"/>
      <c r="AC152" s="486"/>
      <c r="AD152" s="486"/>
      <c r="AE152" s="486"/>
      <c r="AF152" s="486"/>
      <c r="AG152" s="486"/>
      <c r="AH152" s="486"/>
      <c r="AI152" s="486"/>
      <c r="AJ152" s="486"/>
      <c r="AK152" s="486"/>
      <c r="AL152" s="486"/>
      <c r="AM152" s="486"/>
      <c r="AN152" s="487"/>
      <c r="AO152" s="1111"/>
      <c r="AP152" s="1111"/>
      <c r="AQ152" s="1111"/>
      <c r="AR152" s="1111"/>
      <c r="AS152" s="1111"/>
      <c r="AT152" s="1111"/>
      <c r="AU152" s="1111"/>
      <c r="AV152" s="1111"/>
      <c r="AW152" s="1111"/>
      <c r="AX152" s="1111"/>
      <c r="AY152" s="1111"/>
      <c r="AZ152" s="1112"/>
      <c r="BA152" s="486"/>
      <c r="BB152" s="486"/>
      <c r="BC152" s="486"/>
      <c r="BD152" s="486"/>
      <c r="BE152" s="486"/>
      <c r="BF152" s="486"/>
      <c r="BG152" s="486"/>
      <c r="BH152" s="486"/>
      <c r="BI152" s="486"/>
      <c r="BJ152" s="486"/>
      <c r="BK152" s="486"/>
      <c r="BL152" s="487"/>
      <c r="BM152" s="486"/>
      <c r="BN152" s="486"/>
      <c r="BO152" s="486"/>
      <c r="BP152" s="486"/>
      <c r="BQ152" s="486"/>
      <c r="BR152" s="486"/>
      <c r="BS152" s="486"/>
      <c r="BT152" s="486"/>
      <c r="BU152" s="486"/>
      <c r="BV152" s="486"/>
      <c r="BW152" s="486"/>
      <c r="BX152" s="487"/>
      <c r="BY152" s="486"/>
      <c r="BZ152" s="486"/>
      <c r="CA152" s="486"/>
      <c r="CB152" s="486"/>
      <c r="CC152" s="486"/>
      <c r="CD152" s="486"/>
      <c r="CE152" s="486"/>
      <c r="CF152" s="486"/>
      <c r="CG152" s="486"/>
      <c r="CH152" s="486"/>
      <c r="CI152" s="486"/>
      <c r="CJ152" s="487"/>
      <c r="CK152" s="486"/>
      <c r="CL152" s="486"/>
      <c r="CM152" s="486"/>
      <c r="CN152" s="486"/>
      <c r="CO152" s="486"/>
      <c r="CP152" s="486"/>
      <c r="CQ152" s="486"/>
      <c r="CR152" s="486"/>
      <c r="CS152" s="486"/>
      <c r="CT152" s="486"/>
      <c r="CU152" s="486"/>
      <c r="CV152" s="487"/>
      <c r="CW152" s="486"/>
      <c r="CX152" s="486"/>
      <c r="CY152" s="486"/>
      <c r="CZ152" s="486"/>
      <c r="DA152" s="486"/>
      <c r="DB152" s="486"/>
      <c r="DC152" s="486"/>
      <c r="DD152" s="486"/>
      <c r="DE152" s="486"/>
      <c r="DF152" s="486"/>
      <c r="DG152" s="486"/>
      <c r="DH152" s="487"/>
      <c r="DI152" s="486"/>
      <c r="DJ152" s="486"/>
      <c r="DK152" s="486"/>
      <c r="DL152" s="486"/>
      <c r="DM152" s="486"/>
      <c r="DN152" s="486"/>
      <c r="DO152" s="486"/>
      <c r="DP152" s="486"/>
      <c r="DQ152" s="486"/>
      <c r="DR152" s="486"/>
      <c r="DS152" s="486"/>
      <c r="DT152" s="487"/>
      <c r="DU152" s="450"/>
      <c r="DV152" s="968">
        <f>DV155</f>
        <v>0</v>
      </c>
      <c r="DW152" s="969">
        <f>DW155</f>
        <v>0</v>
      </c>
      <c r="DX152" s="969">
        <f t="shared" ref="DX152:EE152" si="1011">DX155</f>
        <v>0</v>
      </c>
      <c r="DY152" s="969">
        <f t="shared" si="1011"/>
        <v>0</v>
      </c>
      <c r="DZ152" s="969">
        <f t="shared" si="1011"/>
        <v>0</v>
      </c>
      <c r="EA152" s="969">
        <f t="shared" si="1011"/>
        <v>0</v>
      </c>
      <c r="EB152" s="969">
        <f t="shared" si="1011"/>
        <v>0</v>
      </c>
      <c r="EC152" s="969">
        <f t="shared" si="1011"/>
        <v>0</v>
      </c>
      <c r="ED152" s="969">
        <f t="shared" si="1011"/>
        <v>0</v>
      </c>
      <c r="EE152" s="970">
        <f t="shared" si="1011"/>
        <v>0</v>
      </c>
      <c r="EF152" s="454"/>
      <c r="EG152" s="454"/>
      <c r="EH152" s="454"/>
      <c r="EI152" s="454"/>
      <c r="EJ152" s="454"/>
      <c r="EK152" s="454"/>
      <c r="EL152" s="454"/>
      <c r="EM152" s="454"/>
      <c r="EN152" s="454"/>
      <c r="EO152" s="454"/>
      <c r="EP152" s="454"/>
      <c r="EQ152" s="454"/>
      <c r="ER152" s="454"/>
      <c r="ES152" s="454"/>
      <c r="ET152" s="454"/>
      <c r="EU152" s="581"/>
      <c r="EV152" s="581"/>
      <c r="EW152" s="581"/>
      <c r="EX152" s="581"/>
      <c r="EY152" s="581"/>
      <c r="EZ152" s="581"/>
      <c r="FA152" s="581"/>
      <c r="FB152" s="581"/>
      <c r="FC152" s="581"/>
      <c r="FD152" s="581"/>
      <c r="FE152" s="581"/>
    </row>
    <row r="153" spans="1:161">
      <c r="A153" s="450"/>
      <c r="B153" s="490"/>
      <c r="C153" s="486"/>
      <c r="D153" s="486"/>
      <c r="E153" s="1163">
        <f>E141</f>
        <v>0</v>
      </c>
      <c r="F153" s="1163">
        <f t="shared" ref="F153:BQ153" si="1012">F141</f>
        <v>0</v>
      </c>
      <c r="G153" s="1163">
        <f t="shared" si="1012"/>
        <v>0</v>
      </c>
      <c r="H153" s="1163">
        <f t="shared" si="1012"/>
        <v>0</v>
      </c>
      <c r="I153" s="1163">
        <f t="shared" si="1012"/>
        <v>0</v>
      </c>
      <c r="J153" s="1163">
        <f t="shared" si="1012"/>
        <v>0</v>
      </c>
      <c r="K153" s="1163">
        <f t="shared" si="1012"/>
        <v>0</v>
      </c>
      <c r="L153" s="1163">
        <f t="shared" si="1012"/>
        <v>0</v>
      </c>
      <c r="M153" s="1163">
        <f t="shared" si="1012"/>
        <v>0</v>
      </c>
      <c r="N153" s="1163">
        <f t="shared" si="1012"/>
        <v>0</v>
      </c>
      <c r="O153" s="1163">
        <f t="shared" si="1012"/>
        <v>0</v>
      </c>
      <c r="P153" s="1163">
        <f t="shared" si="1012"/>
        <v>0</v>
      </c>
      <c r="Q153" s="1163">
        <f t="shared" si="1012"/>
        <v>1</v>
      </c>
      <c r="R153" s="1163">
        <f t="shared" si="1012"/>
        <v>1</v>
      </c>
      <c r="S153" s="1163">
        <f t="shared" si="1012"/>
        <v>1</v>
      </c>
      <c r="T153" s="1163">
        <f t="shared" si="1012"/>
        <v>1</v>
      </c>
      <c r="U153" s="1163">
        <f t="shared" si="1012"/>
        <v>1</v>
      </c>
      <c r="V153" s="1163">
        <f t="shared" si="1012"/>
        <v>1</v>
      </c>
      <c r="W153" s="1163">
        <f t="shared" si="1012"/>
        <v>1</v>
      </c>
      <c r="X153" s="1163">
        <f t="shared" si="1012"/>
        <v>1</v>
      </c>
      <c r="Y153" s="1163">
        <f t="shared" si="1012"/>
        <v>1</v>
      </c>
      <c r="Z153" s="1163">
        <f t="shared" si="1012"/>
        <v>1</v>
      </c>
      <c r="AA153" s="1163">
        <f t="shared" si="1012"/>
        <v>1</v>
      </c>
      <c r="AB153" s="1163">
        <f t="shared" si="1012"/>
        <v>1</v>
      </c>
      <c r="AC153" s="1163">
        <f t="shared" si="1012"/>
        <v>2</v>
      </c>
      <c r="AD153" s="1163">
        <f t="shared" si="1012"/>
        <v>2</v>
      </c>
      <c r="AE153" s="1163">
        <f t="shared" si="1012"/>
        <v>2</v>
      </c>
      <c r="AF153" s="1163">
        <f t="shared" si="1012"/>
        <v>2</v>
      </c>
      <c r="AG153" s="1163">
        <f t="shared" si="1012"/>
        <v>2</v>
      </c>
      <c r="AH153" s="1163">
        <f t="shared" si="1012"/>
        <v>2</v>
      </c>
      <c r="AI153" s="1163">
        <f t="shared" si="1012"/>
        <v>2</v>
      </c>
      <c r="AJ153" s="1163">
        <f t="shared" si="1012"/>
        <v>2</v>
      </c>
      <c r="AK153" s="1163">
        <f t="shared" si="1012"/>
        <v>2</v>
      </c>
      <c r="AL153" s="1163">
        <f t="shared" si="1012"/>
        <v>2</v>
      </c>
      <c r="AM153" s="1163">
        <f t="shared" si="1012"/>
        <v>2</v>
      </c>
      <c r="AN153" s="1163">
        <f t="shared" si="1012"/>
        <v>2</v>
      </c>
      <c r="AO153" s="1163">
        <f t="shared" si="1012"/>
        <v>3</v>
      </c>
      <c r="AP153" s="1163">
        <f t="shared" si="1012"/>
        <v>3</v>
      </c>
      <c r="AQ153" s="1163">
        <f t="shared" si="1012"/>
        <v>3</v>
      </c>
      <c r="AR153" s="1163">
        <f t="shared" si="1012"/>
        <v>3</v>
      </c>
      <c r="AS153" s="1163">
        <f t="shared" si="1012"/>
        <v>3</v>
      </c>
      <c r="AT153" s="1163">
        <f t="shared" si="1012"/>
        <v>3</v>
      </c>
      <c r="AU153" s="1163">
        <f t="shared" si="1012"/>
        <v>3</v>
      </c>
      <c r="AV153" s="1163">
        <f t="shared" si="1012"/>
        <v>3</v>
      </c>
      <c r="AW153" s="1163">
        <f t="shared" si="1012"/>
        <v>3</v>
      </c>
      <c r="AX153" s="1163">
        <f t="shared" si="1012"/>
        <v>3</v>
      </c>
      <c r="AY153" s="1163">
        <f t="shared" si="1012"/>
        <v>3</v>
      </c>
      <c r="AZ153" s="1163">
        <f t="shared" si="1012"/>
        <v>3</v>
      </c>
      <c r="BA153" s="1163">
        <f t="shared" si="1012"/>
        <v>4</v>
      </c>
      <c r="BB153" s="1163">
        <f t="shared" si="1012"/>
        <v>4</v>
      </c>
      <c r="BC153" s="1163">
        <f t="shared" si="1012"/>
        <v>4</v>
      </c>
      <c r="BD153" s="1163">
        <f t="shared" si="1012"/>
        <v>4</v>
      </c>
      <c r="BE153" s="1163">
        <f t="shared" si="1012"/>
        <v>4</v>
      </c>
      <c r="BF153" s="1163">
        <f t="shared" si="1012"/>
        <v>4</v>
      </c>
      <c r="BG153" s="1163">
        <f t="shared" si="1012"/>
        <v>4</v>
      </c>
      <c r="BH153" s="1163">
        <f t="shared" si="1012"/>
        <v>4</v>
      </c>
      <c r="BI153" s="1163">
        <f t="shared" si="1012"/>
        <v>4</v>
      </c>
      <c r="BJ153" s="1163">
        <f t="shared" si="1012"/>
        <v>4</v>
      </c>
      <c r="BK153" s="1163">
        <f t="shared" si="1012"/>
        <v>4</v>
      </c>
      <c r="BL153" s="1163">
        <f t="shared" si="1012"/>
        <v>4</v>
      </c>
      <c r="BM153" s="1163">
        <f t="shared" si="1012"/>
        <v>5</v>
      </c>
      <c r="BN153" s="1163">
        <f t="shared" si="1012"/>
        <v>5</v>
      </c>
      <c r="BO153" s="1163">
        <f t="shared" si="1012"/>
        <v>5</v>
      </c>
      <c r="BP153" s="1163">
        <f t="shared" si="1012"/>
        <v>5</v>
      </c>
      <c r="BQ153" s="1163">
        <f t="shared" si="1012"/>
        <v>5</v>
      </c>
      <c r="BR153" s="1163">
        <f t="shared" ref="BR153:DT153" si="1013">BR141</f>
        <v>5</v>
      </c>
      <c r="BS153" s="1163">
        <f t="shared" si="1013"/>
        <v>5</v>
      </c>
      <c r="BT153" s="1163">
        <f t="shared" si="1013"/>
        <v>5</v>
      </c>
      <c r="BU153" s="1163">
        <f t="shared" si="1013"/>
        <v>5</v>
      </c>
      <c r="BV153" s="1163">
        <f t="shared" si="1013"/>
        <v>5</v>
      </c>
      <c r="BW153" s="1163">
        <f t="shared" si="1013"/>
        <v>5</v>
      </c>
      <c r="BX153" s="1163">
        <f t="shared" si="1013"/>
        <v>5</v>
      </c>
      <c r="BY153" s="1163">
        <f t="shared" si="1013"/>
        <v>6</v>
      </c>
      <c r="BZ153" s="1163">
        <f t="shared" si="1013"/>
        <v>6</v>
      </c>
      <c r="CA153" s="1163">
        <f t="shared" si="1013"/>
        <v>6</v>
      </c>
      <c r="CB153" s="1163">
        <f t="shared" si="1013"/>
        <v>6</v>
      </c>
      <c r="CC153" s="1163">
        <f t="shared" si="1013"/>
        <v>6</v>
      </c>
      <c r="CD153" s="1163">
        <f t="shared" si="1013"/>
        <v>6</v>
      </c>
      <c r="CE153" s="1163">
        <f t="shared" si="1013"/>
        <v>6</v>
      </c>
      <c r="CF153" s="1163">
        <f t="shared" si="1013"/>
        <v>6</v>
      </c>
      <c r="CG153" s="1163">
        <f t="shared" si="1013"/>
        <v>6</v>
      </c>
      <c r="CH153" s="1163">
        <f t="shared" si="1013"/>
        <v>6</v>
      </c>
      <c r="CI153" s="1163">
        <f t="shared" si="1013"/>
        <v>6</v>
      </c>
      <c r="CJ153" s="1163">
        <f t="shared" si="1013"/>
        <v>6</v>
      </c>
      <c r="CK153" s="1163">
        <f t="shared" si="1013"/>
        <v>7</v>
      </c>
      <c r="CL153" s="1163">
        <f t="shared" si="1013"/>
        <v>7</v>
      </c>
      <c r="CM153" s="1163">
        <f t="shared" si="1013"/>
        <v>7</v>
      </c>
      <c r="CN153" s="1163">
        <f t="shared" si="1013"/>
        <v>7</v>
      </c>
      <c r="CO153" s="1163">
        <f t="shared" si="1013"/>
        <v>7</v>
      </c>
      <c r="CP153" s="1163">
        <f t="shared" si="1013"/>
        <v>7</v>
      </c>
      <c r="CQ153" s="1163">
        <f t="shared" si="1013"/>
        <v>7</v>
      </c>
      <c r="CR153" s="1163">
        <f t="shared" si="1013"/>
        <v>7</v>
      </c>
      <c r="CS153" s="1163">
        <f t="shared" si="1013"/>
        <v>7</v>
      </c>
      <c r="CT153" s="1163">
        <f t="shared" si="1013"/>
        <v>7</v>
      </c>
      <c r="CU153" s="1163">
        <f t="shared" si="1013"/>
        <v>7</v>
      </c>
      <c r="CV153" s="1163">
        <f t="shared" si="1013"/>
        <v>7</v>
      </c>
      <c r="CW153" s="1163">
        <f t="shared" si="1013"/>
        <v>8</v>
      </c>
      <c r="CX153" s="1163">
        <f t="shared" si="1013"/>
        <v>8</v>
      </c>
      <c r="CY153" s="1163">
        <f t="shared" si="1013"/>
        <v>8</v>
      </c>
      <c r="CZ153" s="1163">
        <f t="shared" si="1013"/>
        <v>8</v>
      </c>
      <c r="DA153" s="1163">
        <f t="shared" si="1013"/>
        <v>8</v>
      </c>
      <c r="DB153" s="1163">
        <f t="shared" si="1013"/>
        <v>8</v>
      </c>
      <c r="DC153" s="1163">
        <f t="shared" si="1013"/>
        <v>8</v>
      </c>
      <c r="DD153" s="1163">
        <f t="shared" si="1013"/>
        <v>8</v>
      </c>
      <c r="DE153" s="1163">
        <f t="shared" si="1013"/>
        <v>8</v>
      </c>
      <c r="DF153" s="1163">
        <f t="shared" si="1013"/>
        <v>8</v>
      </c>
      <c r="DG153" s="1163">
        <f t="shared" si="1013"/>
        <v>8</v>
      </c>
      <c r="DH153" s="1163">
        <f t="shared" si="1013"/>
        <v>8</v>
      </c>
      <c r="DI153" s="1163">
        <f t="shared" si="1013"/>
        <v>9</v>
      </c>
      <c r="DJ153" s="1163">
        <f t="shared" si="1013"/>
        <v>9</v>
      </c>
      <c r="DK153" s="1163">
        <f t="shared" si="1013"/>
        <v>9</v>
      </c>
      <c r="DL153" s="1163">
        <f t="shared" si="1013"/>
        <v>9</v>
      </c>
      <c r="DM153" s="1163">
        <f t="shared" si="1013"/>
        <v>9</v>
      </c>
      <c r="DN153" s="1163">
        <f t="shared" si="1013"/>
        <v>9</v>
      </c>
      <c r="DO153" s="1163">
        <f t="shared" si="1013"/>
        <v>9</v>
      </c>
      <c r="DP153" s="1163">
        <f t="shared" si="1013"/>
        <v>9</v>
      </c>
      <c r="DQ153" s="1163">
        <f t="shared" si="1013"/>
        <v>9</v>
      </c>
      <c r="DR153" s="1163">
        <f t="shared" si="1013"/>
        <v>9</v>
      </c>
      <c r="DS153" s="1163">
        <f t="shared" si="1013"/>
        <v>9</v>
      </c>
      <c r="DT153" s="1163">
        <f t="shared" si="1013"/>
        <v>9</v>
      </c>
      <c r="DU153" s="450"/>
      <c r="DV153" s="597"/>
      <c r="DW153" s="545"/>
      <c r="DX153" s="545"/>
      <c r="DY153" s="545"/>
      <c r="DZ153" s="545"/>
      <c r="EA153" s="545"/>
      <c r="EB153" s="545"/>
      <c r="EC153" s="545"/>
      <c r="ED153" s="545"/>
      <c r="EE153" s="546"/>
      <c r="EF153" s="454"/>
      <c r="EG153" s="454"/>
      <c r="EH153" s="454"/>
      <c r="EI153" s="454"/>
      <c r="EJ153" s="454"/>
      <c r="EK153" s="454"/>
      <c r="EL153" s="454"/>
      <c r="EM153" s="454"/>
      <c r="EN153" s="454"/>
      <c r="EO153" s="454"/>
      <c r="EP153" s="454"/>
      <c r="EQ153" s="454"/>
      <c r="ER153" s="454"/>
      <c r="ES153" s="454"/>
      <c r="ET153" s="454"/>
      <c r="EU153" s="581"/>
      <c r="EV153" s="581"/>
      <c r="EW153" s="581"/>
      <c r="EX153" s="581"/>
      <c r="EY153" s="581"/>
      <c r="EZ153" s="581"/>
      <c r="FA153" s="581"/>
      <c r="FB153" s="581"/>
      <c r="FC153" s="581"/>
      <c r="FD153" s="581"/>
      <c r="FE153" s="581"/>
    </row>
    <row r="154" spans="1:161">
      <c r="A154" s="450"/>
      <c r="B154" s="490"/>
      <c r="C154" s="486"/>
      <c r="D154" s="498"/>
      <c r="E154" s="962" t="s">
        <v>431</v>
      </c>
      <c r="F154" s="962" t="s">
        <v>432</v>
      </c>
      <c r="G154" s="962" t="s">
        <v>433</v>
      </c>
      <c r="H154" s="962" t="s">
        <v>434</v>
      </c>
      <c r="I154" s="962" t="s">
        <v>267</v>
      </c>
      <c r="J154" s="962" t="s">
        <v>435</v>
      </c>
      <c r="K154" s="962" t="s">
        <v>436</v>
      </c>
      <c r="L154" s="962" t="s">
        <v>437</v>
      </c>
      <c r="M154" s="962" t="s">
        <v>438</v>
      </c>
      <c r="N154" s="962" t="s">
        <v>439</v>
      </c>
      <c r="O154" s="962" t="s">
        <v>440</v>
      </c>
      <c r="P154" s="963" t="s">
        <v>441</v>
      </c>
      <c r="Q154" s="1053" t="s">
        <v>431</v>
      </c>
      <c r="R154" s="1053" t="s">
        <v>432</v>
      </c>
      <c r="S154" s="1053" t="s">
        <v>433</v>
      </c>
      <c r="T154" s="1053" t="s">
        <v>434</v>
      </c>
      <c r="U154" s="1053" t="s">
        <v>267</v>
      </c>
      <c r="V154" s="1053" t="s">
        <v>435</v>
      </c>
      <c r="W154" s="1053" t="s">
        <v>436</v>
      </c>
      <c r="X154" s="1053" t="s">
        <v>437</v>
      </c>
      <c r="Y154" s="1053" t="s">
        <v>438</v>
      </c>
      <c r="Z154" s="1053" t="s">
        <v>439</v>
      </c>
      <c r="AA154" s="1053" t="s">
        <v>440</v>
      </c>
      <c r="AB154" s="1054" t="s">
        <v>441</v>
      </c>
      <c r="AC154" s="962" t="s">
        <v>431</v>
      </c>
      <c r="AD154" s="962" t="s">
        <v>432</v>
      </c>
      <c r="AE154" s="962" t="s">
        <v>433</v>
      </c>
      <c r="AF154" s="962" t="s">
        <v>434</v>
      </c>
      <c r="AG154" s="962" t="s">
        <v>267</v>
      </c>
      <c r="AH154" s="962" t="s">
        <v>435</v>
      </c>
      <c r="AI154" s="962" t="s">
        <v>436</v>
      </c>
      <c r="AJ154" s="962" t="s">
        <v>437</v>
      </c>
      <c r="AK154" s="962" t="s">
        <v>438</v>
      </c>
      <c r="AL154" s="962" t="s">
        <v>439</v>
      </c>
      <c r="AM154" s="962" t="s">
        <v>440</v>
      </c>
      <c r="AN154" s="963" t="s">
        <v>441</v>
      </c>
      <c r="AO154" s="1098" t="s">
        <v>431</v>
      </c>
      <c r="AP154" s="1098" t="s">
        <v>432</v>
      </c>
      <c r="AQ154" s="1098" t="s">
        <v>433</v>
      </c>
      <c r="AR154" s="1098" t="s">
        <v>434</v>
      </c>
      <c r="AS154" s="1098" t="s">
        <v>267</v>
      </c>
      <c r="AT154" s="1098" t="s">
        <v>435</v>
      </c>
      <c r="AU154" s="1098" t="s">
        <v>436</v>
      </c>
      <c r="AV154" s="1098" t="s">
        <v>437</v>
      </c>
      <c r="AW154" s="1098" t="s">
        <v>438</v>
      </c>
      <c r="AX154" s="1098" t="s">
        <v>439</v>
      </c>
      <c r="AY154" s="1098" t="s">
        <v>440</v>
      </c>
      <c r="AZ154" s="1099" t="s">
        <v>441</v>
      </c>
      <c r="BA154" s="962" t="s">
        <v>431</v>
      </c>
      <c r="BB154" s="962" t="s">
        <v>432</v>
      </c>
      <c r="BC154" s="962" t="s">
        <v>433</v>
      </c>
      <c r="BD154" s="962" t="s">
        <v>434</v>
      </c>
      <c r="BE154" s="962" t="s">
        <v>267</v>
      </c>
      <c r="BF154" s="962" t="s">
        <v>435</v>
      </c>
      <c r="BG154" s="962" t="s">
        <v>436</v>
      </c>
      <c r="BH154" s="962" t="s">
        <v>437</v>
      </c>
      <c r="BI154" s="962" t="s">
        <v>438</v>
      </c>
      <c r="BJ154" s="962" t="s">
        <v>439</v>
      </c>
      <c r="BK154" s="962" t="s">
        <v>440</v>
      </c>
      <c r="BL154" s="963" t="s">
        <v>441</v>
      </c>
      <c r="BM154" s="962" t="s">
        <v>431</v>
      </c>
      <c r="BN154" s="962" t="s">
        <v>432</v>
      </c>
      <c r="BO154" s="962" t="s">
        <v>433</v>
      </c>
      <c r="BP154" s="962" t="s">
        <v>434</v>
      </c>
      <c r="BQ154" s="962" t="s">
        <v>267</v>
      </c>
      <c r="BR154" s="962" t="s">
        <v>435</v>
      </c>
      <c r="BS154" s="962" t="s">
        <v>436</v>
      </c>
      <c r="BT154" s="962" t="s">
        <v>437</v>
      </c>
      <c r="BU154" s="962" t="s">
        <v>438</v>
      </c>
      <c r="BV154" s="962" t="s">
        <v>439</v>
      </c>
      <c r="BW154" s="962" t="s">
        <v>440</v>
      </c>
      <c r="BX154" s="963" t="s">
        <v>441</v>
      </c>
      <c r="BY154" s="962" t="s">
        <v>431</v>
      </c>
      <c r="BZ154" s="962" t="s">
        <v>432</v>
      </c>
      <c r="CA154" s="962" t="s">
        <v>433</v>
      </c>
      <c r="CB154" s="962" t="s">
        <v>434</v>
      </c>
      <c r="CC154" s="962" t="s">
        <v>267</v>
      </c>
      <c r="CD154" s="962" t="s">
        <v>435</v>
      </c>
      <c r="CE154" s="962" t="s">
        <v>436</v>
      </c>
      <c r="CF154" s="962" t="s">
        <v>437</v>
      </c>
      <c r="CG154" s="962" t="s">
        <v>438</v>
      </c>
      <c r="CH154" s="962" t="s">
        <v>439</v>
      </c>
      <c r="CI154" s="962" t="s">
        <v>440</v>
      </c>
      <c r="CJ154" s="963" t="s">
        <v>441</v>
      </c>
      <c r="CK154" s="962" t="s">
        <v>431</v>
      </c>
      <c r="CL154" s="962" t="s">
        <v>432</v>
      </c>
      <c r="CM154" s="962" t="s">
        <v>433</v>
      </c>
      <c r="CN154" s="962" t="s">
        <v>434</v>
      </c>
      <c r="CO154" s="962" t="s">
        <v>267</v>
      </c>
      <c r="CP154" s="962" t="s">
        <v>435</v>
      </c>
      <c r="CQ154" s="962" t="s">
        <v>436</v>
      </c>
      <c r="CR154" s="962" t="s">
        <v>437</v>
      </c>
      <c r="CS154" s="962" t="s">
        <v>438</v>
      </c>
      <c r="CT154" s="962" t="s">
        <v>439</v>
      </c>
      <c r="CU154" s="962" t="s">
        <v>440</v>
      </c>
      <c r="CV154" s="963" t="s">
        <v>441</v>
      </c>
      <c r="CW154" s="962" t="s">
        <v>431</v>
      </c>
      <c r="CX154" s="962" t="s">
        <v>432</v>
      </c>
      <c r="CY154" s="962" t="s">
        <v>433</v>
      </c>
      <c r="CZ154" s="962" t="s">
        <v>434</v>
      </c>
      <c r="DA154" s="962" t="s">
        <v>267</v>
      </c>
      <c r="DB154" s="962" t="s">
        <v>435</v>
      </c>
      <c r="DC154" s="962" t="s">
        <v>436</v>
      </c>
      <c r="DD154" s="962" t="s">
        <v>437</v>
      </c>
      <c r="DE154" s="962" t="s">
        <v>438</v>
      </c>
      <c r="DF154" s="962" t="s">
        <v>439</v>
      </c>
      <c r="DG154" s="962" t="s">
        <v>440</v>
      </c>
      <c r="DH154" s="963" t="s">
        <v>441</v>
      </c>
      <c r="DI154" s="962" t="s">
        <v>431</v>
      </c>
      <c r="DJ154" s="962" t="s">
        <v>432</v>
      </c>
      <c r="DK154" s="962" t="s">
        <v>433</v>
      </c>
      <c r="DL154" s="962" t="s">
        <v>434</v>
      </c>
      <c r="DM154" s="962" t="s">
        <v>267</v>
      </c>
      <c r="DN154" s="962" t="s">
        <v>435</v>
      </c>
      <c r="DO154" s="962" t="s">
        <v>436</v>
      </c>
      <c r="DP154" s="962" t="s">
        <v>437</v>
      </c>
      <c r="DQ154" s="962" t="s">
        <v>438</v>
      </c>
      <c r="DR154" s="962" t="s">
        <v>439</v>
      </c>
      <c r="DS154" s="962" t="s">
        <v>440</v>
      </c>
      <c r="DT154" s="963" t="s">
        <v>441</v>
      </c>
      <c r="DU154" s="450"/>
      <c r="DV154" s="597"/>
      <c r="DW154" s="545"/>
      <c r="DX154" s="545"/>
      <c r="DY154" s="545"/>
      <c r="DZ154" s="545"/>
      <c r="EA154" s="545"/>
      <c r="EB154" s="545"/>
      <c r="EC154" s="545"/>
      <c r="ED154" s="545"/>
      <c r="EE154" s="546"/>
      <c r="EF154" s="454"/>
      <c r="EG154" s="454"/>
      <c r="EH154" s="454"/>
      <c r="EI154" s="454"/>
      <c r="EJ154" s="454"/>
      <c r="EK154" s="454"/>
      <c r="EL154" s="454"/>
      <c r="EM154" s="454"/>
      <c r="EN154" s="454"/>
      <c r="EO154" s="454"/>
      <c r="EP154" s="454"/>
      <c r="EQ154" s="454"/>
      <c r="ER154" s="454"/>
      <c r="ES154" s="454"/>
      <c r="ET154" s="454"/>
      <c r="EU154" s="581"/>
      <c r="EV154" s="581"/>
      <c r="EW154" s="581"/>
      <c r="EX154" s="581"/>
      <c r="EY154" s="581"/>
      <c r="EZ154" s="581"/>
      <c r="FA154" s="581"/>
      <c r="FB154" s="581"/>
      <c r="FC154" s="581"/>
      <c r="FD154" s="581"/>
      <c r="FE154" s="581"/>
    </row>
    <row r="155" spans="1:161">
      <c r="A155" s="450"/>
      <c r="B155" s="490">
        <f>B149</f>
        <v>0</v>
      </c>
      <c r="C155" s="598" t="s">
        <v>421</v>
      </c>
      <c r="D155" s="486"/>
      <c r="E155" s="599">
        <f>-IS!J72</f>
        <v>0</v>
      </c>
      <c r="F155" s="599">
        <f>-IS!K72</f>
        <v>0</v>
      </c>
      <c r="G155" s="599">
        <f>-IS!L72</f>
        <v>0</v>
      </c>
      <c r="H155" s="599">
        <f>-IS!M72</f>
        <v>0</v>
      </c>
      <c r="I155" s="599">
        <f>-IS!N72</f>
        <v>0</v>
      </c>
      <c r="J155" s="599">
        <f>-IS!O72</f>
        <v>0</v>
      </c>
      <c r="K155" s="599">
        <f>-IS!P72</f>
        <v>0</v>
      </c>
      <c r="L155" s="599">
        <f>-IS!Q72</f>
        <v>0</v>
      </c>
      <c r="M155" s="599">
        <f>-IS!R72</f>
        <v>0</v>
      </c>
      <c r="N155" s="599">
        <f>-IS!S72</f>
        <v>0</v>
      </c>
      <c r="O155" s="599">
        <f>-IS!T72</f>
        <v>0</v>
      </c>
      <c r="P155" s="600">
        <f>-IS!U72</f>
        <v>0</v>
      </c>
      <c r="Q155" s="1072">
        <f>-IS!V72</f>
        <v>0</v>
      </c>
      <c r="R155" s="1072">
        <f>-IS!W72</f>
        <v>0</v>
      </c>
      <c r="S155" s="1072">
        <f>-IS!X72</f>
        <v>0</v>
      </c>
      <c r="T155" s="1072">
        <f>-IS!Y72</f>
        <v>0</v>
      </c>
      <c r="U155" s="1072">
        <f>-IS!Z72</f>
        <v>0</v>
      </c>
      <c r="V155" s="1072">
        <f>-IS!AA72</f>
        <v>0</v>
      </c>
      <c r="W155" s="1072">
        <f>-IS!AB72</f>
        <v>0</v>
      </c>
      <c r="X155" s="1072">
        <f>-IS!AC72</f>
        <v>0</v>
      </c>
      <c r="Y155" s="1072">
        <f>-IS!AD72</f>
        <v>0</v>
      </c>
      <c r="Z155" s="1072">
        <f>-IS!AE72</f>
        <v>0</v>
      </c>
      <c r="AA155" s="1072">
        <f>-IS!AF72</f>
        <v>0</v>
      </c>
      <c r="AB155" s="1073">
        <f>-IS!AG72</f>
        <v>0</v>
      </c>
      <c r="AC155" s="599">
        <f>-IS!AH72</f>
        <v>0</v>
      </c>
      <c r="AD155" s="599">
        <f>-IS!AI72</f>
        <v>0</v>
      </c>
      <c r="AE155" s="599">
        <f>-IS!AJ72</f>
        <v>0</v>
      </c>
      <c r="AF155" s="599">
        <f>-IS!AK72</f>
        <v>0</v>
      </c>
      <c r="AG155" s="599">
        <f>-IS!AL72</f>
        <v>0</v>
      </c>
      <c r="AH155" s="599">
        <f>-IS!AM72</f>
        <v>0</v>
      </c>
      <c r="AI155" s="599">
        <f>-IS!AN72</f>
        <v>0</v>
      </c>
      <c r="AJ155" s="599">
        <f>-IS!AO72</f>
        <v>0</v>
      </c>
      <c r="AK155" s="599">
        <f>-IS!AP72</f>
        <v>0</v>
      </c>
      <c r="AL155" s="599">
        <f>-IS!AQ72</f>
        <v>0</v>
      </c>
      <c r="AM155" s="599">
        <f>-IS!AR72</f>
        <v>0</v>
      </c>
      <c r="AN155" s="600">
        <f>-IS!AS72</f>
        <v>0</v>
      </c>
      <c r="AO155" s="1100">
        <f>-IS!AT72</f>
        <v>0</v>
      </c>
      <c r="AP155" s="1100">
        <f>-IS!AU72</f>
        <v>0</v>
      </c>
      <c r="AQ155" s="1100">
        <f>-IS!AV72</f>
        <v>0</v>
      </c>
      <c r="AR155" s="1100">
        <f>-IS!AW72</f>
        <v>0</v>
      </c>
      <c r="AS155" s="1100">
        <f>-IS!AX72</f>
        <v>0</v>
      </c>
      <c r="AT155" s="1100">
        <f>-IS!AY72</f>
        <v>0</v>
      </c>
      <c r="AU155" s="1100">
        <f>-IS!AZ72</f>
        <v>0</v>
      </c>
      <c r="AV155" s="1100">
        <f>-IS!BA72</f>
        <v>0</v>
      </c>
      <c r="AW155" s="1100">
        <f>-IS!BB72</f>
        <v>0</v>
      </c>
      <c r="AX155" s="1100">
        <f>-IS!BC72</f>
        <v>0</v>
      </c>
      <c r="AY155" s="1100">
        <f>-IS!BD72</f>
        <v>0</v>
      </c>
      <c r="AZ155" s="1101">
        <f>-IS!BE72</f>
        <v>0</v>
      </c>
      <c r="BA155" s="599">
        <f>-IS!BF72</f>
        <v>0</v>
      </c>
      <c r="BB155" s="599">
        <f>-IS!BG72</f>
        <v>0</v>
      </c>
      <c r="BC155" s="599">
        <f>-IS!BH72</f>
        <v>0</v>
      </c>
      <c r="BD155" s="599">
        <f>-IS!BI72</f>
        <v>0</v>
      </c>
      <c r="BE155" s="599">
        <f>-IS!BJ72</f>
        <v>0</v>
      </c>
      <c r="BF155" s="599">
        <f>-IS!BK72</f>
        <v>0</v>
      </c>
      <c r="BG155" s="599">
        <f>-IS!BL72</f>
        <v>0</v>
      </c>
      <c r="BH155" s="599">
        <f>-IS!BM72</f>
        <v>0</v>
      </c>
      <c r="BI155" s="599">
        <f>-IS!BN72</f>
        <v>0</v>
      </c>
      <c r="BJ155" s="599">
        <f>-IS!BO72</f>
        <v>0</v>
      </c>
      <c r="BK155" s="599">
        <f>-IS!BP72</f>
        <v>0</v>
      </c>
      <c r="BL155" s="600">
        <f>-IS!BQ72</f>
        <v>0</v>
      </c>
      <c r="BM155" s="599">
        <f>-IS!BR72</f>
        <v>0</v>
      </c>
      <c r="BN155" s="599">
        <f>-IS!BS72</f>
        <v>0</v>
      </c>
      <c r="BO155" s="599">
        <f>-IS!BT72</f>
        <v>0</v>
      </c>
      <c r="BP155" s="599">
        <f>-IS!BU72</f>
        <v>0</v>
      </c>
      <c r="BQ155" s="599">
        <f>-IS!BV72</f>
        <v>0</v>
      </c>
      <c r="BR155" s="599">
        <f>-IS!BW72</f>
        <v>0</v>
      </c>
      <c r="BS155" s="599">
        <f>-IS!BX72</f>
        <v>0</v>
      </c>
      <c r="BT155" s="599">
        <f>-IS!BY72</f>
        <v>0</v>
      </c>
      <c r="BU155" s="599">
        <f>-IS!BZ72</f>
        <v>0</v>
      </c>
      <c r="BV155" s="599">
        <f>-IS!CA72</f>
        <v>0</v>
      </c>
      <c r="BW155" s="599">
        <f>-IS!CB72</f>
        <v>0</v>
      </c>
      <c r="BX155" s="600">
        <f>-IS!CC72</f>
        <v>0</v>
      </c>
      <c r="BY155" s="599">
        <f>-IS!CD72</f>
        <v>0</v>
      </c>
      <c r="BZ155" s="599">
        <f>-IS!CE72</f>
        <v>0</v>
      </c>
      <c r="CA155" s="599">
        <f>-IS!CF72</f>
        <v>0</v>
      </c>
      <c r="CB155" s="599">
        <f>-IS!CG72</f>
        <v>0</v>
      </c>
      <c r="CC155" s="599">
        <f>-IS!CH72</f>
        <v>0</v>
      </c>
      <c r="CD155" s="599">
        <f>-IS!CI72</f>
        <v>0</v>
      </c>
      <c r="CE155" s="599">
        <f>-IS!CJ72</f>
        <v>0</v>
      </c>
      <c r="CF155" s="599">
        <f>-IS!CK72</f>
        <v>0</v>
      </c>
      <c r="CG155" s="599">
        <f>-IS!CL72</f>
        <v>0</v>
      </c>
      <c r="CH155" s="599">
        <f>-IS!CM72</f>
        <v>0</v>
      </c>
      <c r="CI155" s="599">
        <f>-IS!CN72</f>
        <v>0</v>
      </c>
      <c r="CJ155" s="600">
        <f>-IS!CO72</f>
        <v>0</v>
      </c>
      <c r="CK155" s="599">
        <f>-IS!CP72</f>
        <v>0</v>
      </c>
      <c r="CL155" s="599">
        <f>-IS!CQ72</f>
        <v>0</v>
      </c>
      <c r="CM155" s="599">
        <f>-IS!CR72</f>
        <v>0</v>
      </c>
      <c r="CN155" s="599">
        <f>-IS!CS72</f>
        <v>0</v>
      </c>
      <c r="CO155" s="599">
        <f>-IS!CT72</f>
        <v>0</v>
      </c>
      <c r="CP155" s="599">
        <f>-IS!CU72</f>
        <v>0</v>
      </c>
      <c r="CQ155" s="599">
        <f>-IS!CV72</f>
        <v>0</v>
      </c>
      <c r="CR155" s="599">
        <f>-IS!CW72</f>
        <v>0</v>
      </c>
      <c r="CS155" s="599">
        <f>-IS!CX72</f>
        <v>0</v>
      </c>
      <c r="CT155" s="599">
        <f>-IS!CY72</f>
        <v>0</v>
      </c>
      <c r="CU155" s="599">
        <f>-IS!CZ72</f>
        <v>0</v>
      </c>
      <c r="CV155" s="600">
        <f>-IS!DA72</f>
        <v>0</v>
      </c>
      <c r="CW155" s="599">
        <f>-IS!DB72</f>
        <v>0</v>
      </c>
      <c r="CX155" s="599">
        <f>-IS!DC72</f>
        <v>0</v>
      </c>
      <c r="CY155" s="599">
        <f>-IS!DD72</f>
        <v>0</v>
      </c>
      <c r="CZ155" s="599">
        <f>-IS!DE72</f>
        <v>0</v>
      </c>
      <c r="DA155" s="599">
        <f>-IS!DF72</f>
        <v>0</v>
      </c>
      <c r="DB155" s="599">
        <f>-IS!DG72</f>
        <v>0</v>
      </c>
      <c r="DC155" s="599">
        <f>-IS!DH72</f>
        <v>0</v>
      </c>
      <c r="DD155" s="599">
        <f>-IS!DI72</f>
        <v>0</v>
      </c>
      <c r="DE155" s="599">
        <f>-IS!DJ72</f>
        <v>0</v>
      </c>
      <c r="DF155" s="599">
        <f>-IS!DK72</f>
        <v>0</v>
      </c>
      <c r="DG155" s="599">
        <f>-IS!DL72</f>
        <v>0</v>
      </c>
      <c r="DH155" s="600">
        <f>-IS!DM72</f>
        <v>0</v>
      </c>
      <c r="DI155" s="599">
        <f>-IS!DN72</f>
        <v>0</v>
      </c>
      <c r="DJ155" s="599">
        <f>-IS!DO72</f>
        <v>0</v>
      </c>
      <c r="DK155" s="599">
        <f>-IS!DP72</f>
        <v>0</v>
      </c>
      <c r="DL155" s="599">
        <f>-IS!DQ72</f>
        <v>0</v>
      </c>
      <c r="DM155" s="599">
        <f>-IS!DR72</f>
        <v>0</v>
      </c>
      <c r="DN155" s="599">
        <f>-IS!DS72</f>
        <v>0</v>
      </c>
      <c r="DO155" s="599">
        <f>-IS!DT72</f>
        <v>0</v>
      </c>
      <c r="DP155" s="599">
        <f>-IS!DU72</f>
        <v>0</v>
      </c>
      <c r="DQ155" s="599">
        <f>-IS!DV72</f>
        <v>0</v>
      </c>
      <c r="DR155" s="599">
        <f>-IS!DW72</f>
        <v>0</v>
      </c>
      <c r="DS155" s="599">
        <f>-IS!DX72</f>
        <v>0</v>
      </c>
      <c r="DT155" s="600">
        <f>-IS!DY72</f>
        <v>0</v>
      </c>
      <c r="DU155" s="619"/>
      <c r="DV155" s="601">
        <f>SUM(E155:P155)</f>
        <v>0</v>
      </c>
      <c r="DW155" s="596">
        <f>-SUM(IS!$V$72:$AG$72)</f>
        <v>0</v>
      </c>
      <c r="DX155" s="596">
        <f>-SUM(IS!$AH$72:$AS$72)</f>
        <v>0</v>
      </c>
      <c r="DY155" s="596">
        <f>-SUM(IS!$AT$72:$BE$72)</f>
        <v>0</v>
      </c>
      <c r="DZ155" s="596">
        <f>-SUM(IS!$BF$72:$BQ$72)</f>
        <v>0</v>
      </c>
      <c r="EA155" s="596">
        <f>-SUM(IS!$BR$72:$CC$72)</f>
        <v>0</v>
      </c>
      <c r="EB155" s="596">
        <f>-SUM(IS!$CD$72:$CO$72)</f>
        <v>0</v>
      </c>
      <c r="EC155" s="596">
        <f>-SUM(IS!$CP$72:$DA$72)</f>
        <v>0</v>
      </c>
      <c r="ED155" s="596">
        <f>-SUM(IS!$DB$72:$DM$72)</f>
        <v>0</v>
      </c>
      <c r="EE155" s="596">
        <f>-SUM(IS!$DN$72:$DY$72)</f>
        <v>0</v>
      </c>
      <c r="EF155" s="454" t="s">
        <v>422</v>
      </c>
      <c r="EG155" s="454"/>
      <c r="EH155" s="454"/>
      <c r="EI155" s="454"/>
      <c r="EJ155" s="454"/>
      <c r="EK155" s="454"/>
      <c r="EL155" s="454"/>
      <c r="EM155" s="454"/>
      <c r="EN155" s="454"/>
      <c r="EO155" s="454"/>
      <c r="EP155" s="454"/>
      <c r="EQ155" s="454"/>
      <c r="ER155" s="454"/>
      <c r="ES155" s="454"/>
      <c r="ET155" s="454"/>
      <c r="EU155" s="581"/>
      <c r="EV155" s="581"/>
      <c r="EW155" s="581"/>
      <c r="EX155" s="581"/>
      <c r="EY155" s="581"/>
      <c r="EZ155" s="581"/>
      <c r="FA155" s="581"/>
      <c r="FB155" s="581"/>
      <c r="FC155" s="581"/>
      <c r="FD155" s="581"/>
      <c r="FE155" s="581"/>
    </row>
    <row r="156" spans="1:161">
      <c r="A156" s="450"/>
      <c r="B156" s="490"/>
      <c r="C156" s="486"/>
      <c r="D156" s="486"/>
      <c r="E156" s="540"/>
      <c r="F156" s="540"/>
      <c r="G156" s="540"/>
      <c r="H156" s="540"/>
      <c r="I156" s="540"/>
      <c r="J156" s="540"/>
      <c r="K156" s="540"/>
      <c r="L156" s="540"/>
      <c r="M156" s="540"/>
      <c r="N156" s="540"/>
      <c r="O156" s="540"/>
      <c r="P156" s="541"/>
      <c r="Q156" s="1074"/>
      <c r="R156" s="1074"/>
      <c r="S156" s="1074"/>
      <c r="T156" s="1074"/>
      <c r="U156" s="1074"/>
      <c r="V156" s="1074"/>
      <c r="W156" s="1074"/>
      <c r="X156" s="1074"/>
      <c r="Y156" s="1074"/>
      <c r="Z156" s="1074"/>
      <c r="AA156" s="1074"/>
      <c r="AB156" s="1075"/>
      <c r="AC156" s="540"/>
      <c r="AD156" s="540"/>
      <c r="AE156" s="540"/>
      <c r="AF156" s="540"/>
      <c r="AG156" s="540"/>
      <c r="AH156" s="540"/>
      <c r="AI156" s="540"/>
      <c r="AJ156" s="540"/>
      <c r="AK156" s="540"/>
      <c r="AL156" s="540"/>
      <c r="AM156" s="540"/>
      <c r="AN156" s="541"/>
      <c r="AO156" s="1102"/>
      <c r="AP156" s="1102"/>
      <c r="AQ156" s="1102"/>
      <c r="AR156" s="1102"/>
      <c r="AS156" s="1102"/>
      <c r="AT156" s="1102"/>
      <c r="AU156" s="1102"/>
      <c r="AV156" s="1102"/>
      <c r="AW156" s="1102"/>
      <c r="AX156" s="1102"/>
      <c r="AY156" s="1102"/>
      <c r="AZ156" s="1103"/>
      <c r="BA156" s="540"/>
      <c r="BB156" s="540"/>
      <c r="BC156" s="540"/>
      <c r="BD156" s="540"/>
      <c r="BE156" s="540"/>
      <c r="BF156" s="540"/>
      <c r="BG156" s="540"/>
      <c r="BH156" s="540"/>
      <c r="BI156" s="540"/>
      <c r="BJ156" s="540"/>
      <c r="BK156" s="540"/>
      <c r="BL156" s="541"/>
      <c r="BM156" s="540"/>
      <c r="BN156" s="540"/>
      <c r="BO156" s="540"/>
      <c r="BP156" s="540"/>
      <c r="BQ156" s="540"/>
      <c r="BR156" s="540"/>
      <c r="BS156" s="540"/>
      <c r="BT156" s="540"/>
      <c r="BU156" s="540"/>
      <c r="BV156" s="540"/>
      <c r="BW156" s="540"/>
      <c r="BX156" s="541"/>
      <c r="BY156" s="540"/>
      <c r="BZ156" s="540"/>
      <c r="CA156" s="540"/>
      <c r="CB156" s="540"/>
      <c r="CC156" s="540"/>
      <c r="CD156" s="540"/>
      <c r="CE156" s="540"/>
      <c r="CF156" s="540"/>
      <c r="CG156" s="540"/>
      <c r="CH156" s="540"/>
      <c r="CI156" s="540"/>
      <c r="CJ156" s="541"/>
      <c r="CK156" s="540"/>
      <c r="CL156" s="540"/>
      <c r="CM156" s="540"/>
      <c r="CN156" s="540"/>
      <c r="CO156" s="540"/>
      <c r="CP156" s="540"/>
      <c r="CQ156" s="540"/>
      <c r="CR156" s="540"/>
      <c r="CS156" s="540"/>
      <c r="CT156" s="540"/>
      <c r="CU156" s="540"/>
      <c r="CV156" s="541"/>
      <c r="CW156" s="540"/>
      <c r="CX156" s="540"/>
      <c r="CY156" s="540"/>
      <c r="CZ156" s="540"/>
      <c r="DA156" s="540"/>
      <c r="DB156" s="540"/>
      <c r="DC156" s="540"/>
      <c r="DD156" s="540"/>
      <c r="DE156" s="540"/>
      <c r="DF156" s="540"/>
      <c r="DG156" s="540"/>
      <c r="DH156" s="541"/>
      <c r="DI156" s="540"/>
      <c r="DJ156" s="540"/>
      <c r="DK156" s="540"/>
      <c r="DL156" s="540"/>
      <c r="DM156" s="540"/>
      <c r="DN156" s="540"/>
      <c r="DO156" s="540"/>
      <c r="DP156" s="540"/>
      <c r="DQ156" s="540"/>
      <c r="DR156" s="540"/>
      <c r="DS156" s="540"/>
      <c r="DT156" s="541"/>
      <c r="DU156" s="619"/>
      <c r="DV156" s="539"/>
      <c r="DW156" s="540"/>
      <c r="DX156" s="540"/>
      <c r="DY156" s="540"/>
      <c r="DZ156" s="540"/>
      <c r="EA156" s="540"/>
      <c r="EB156" s="540"/>
      <c r="EC156" s="540"/>
      <c r="ED156" s="540"/>
      <c r="EE156" s="541"/>
      <c r="EF156" s="454"/>
      <c r="EG156" s="454"/>
      <c r="EH156" s="454"/>
      <c r="EI156" s="454"/>
      <c r="EJ156" s="454"/>
      <c r="EK156" s="454"/>
      <c r="EL156" s="454"/>
      <c r="EM156" s="454"/>
      <c r="EN156" s="454"/>
      <c r="EO156" s="454"/>
      <c r="EP156" s="454"/>
      <c r="EQ156" s="454"/>
      <c r="ER156" s="454"/>
      <c r="ES156" s="454"/>
      <c r="ET156" s="454"/>
      <c r="EU156" s="581"/>
      <c r="EV156" s="581"/>
      <c r="EW156" s="581"/>
      <c r="EX156" s="581"/>
      <c r="EY156" s="581"/>
      <c r="EZ156" s="581"/>
      <c r="FA156" s="581"/>
      <c r="FB156" s="581"/>
      <c r="FC156" s="581"/>
      <c r="FD156" s="581"/>
      <c r="FE156" s="581"/>
    </row>
    <row r="157" spans="1:161">
      <c r="A157" s="450"/>
      <c r="B157" s="490">
        <f>B149</f>
        <v>0</v>
      </c>
      <c r="C157" s="598" t="s">
        <v>423</v>
      </c>
      <c r="D157" s="486"/>
      <c r="E157" s="599">
        <f>E155</f>
        <v>0</v>
      </c>
      <c r="F157" s="599">
        <f t="shared" ref="F157:P157" si="1014">F155</f>
        <v>0</v>
      </c>
      <c r="G157" s="599">
        <f t="shared" si="1014"/>
        <v>0</v>
      </c>
      <c r="H157" s="599">
        <f t="shared" si="1014"/>
        <v>0</v>
      </c>
      <c r="I157" s="599">
        <f t="shared" si="1014"/>
        <v>0</v>
      </c>
      <c r="J157" s="599">
        <f t="shared" si="1014"/>
        <v>0</v>
      </c>
      <c r="K157" s="599">
        <f t="shared" si="1014"/>
        <v>0</v>
      </c>
      <c r="L157" s="599">
        <f t="shared" si="1014"/>
        <v>0</v>
      </c>
      <c r="M157" s="599">
        <f t="shared" si="1014"/>
        <v>0</v>
      </c>
      <c r="N157" s="599">
        <f t="shared" si="1014"/>
        <v>0</v>
      </c>
      <c r="O157" s="599">
        <f t="shared" si="1014"/>
        <v>0</v>
      </c>
      <c r="P157" s="600">
        <f t="shared" si="1014"/>
        <v>0</v>
      </c>
      <c r="Q157" s="1072">
        <f>Q155</f>
        <v>0</v>
      </c>
      <c r="R157" s="1072">
        <f t="shared" ref="R157:AB157" si="1015">R155</f>
        <v>0</v>
      </c>
      <c r="S157" s="1072">
        <f t="shared" si="1015"/>
        <v>0</v>
      </c>
      <c r="T157" s="1072">
        <f t="shared" si="1015"/>
        <v>0</v>
      </c>
      <c r="U157" s="1072">
        <f t="shared" si="1015"/>
        <v>0</v>
      </c>
      <c r="V157" s="1072">
        <f t="shared" si="1015"/>
        <v>0</v>
      </c>
      <c r="W157" s="1072">
        <f t="shared" si="1015"/>
        <v>0</v>
      </c>
      <c r="X157" s="1072">
        <f t="shared" si="1015"/>
        <v>0</v>
      </c>
      <c r="Y157" s="1072">
        <f t="shared" si="1015"/>
        <v>0</v>
      </c>
      <c r="Z157" s="1072">
        <f t="shared" si="1015"/>
        <v>0</v>
      </c>
      <c r="AA157" s="1072">
        <f t="shared" si="1015"/>
        <v>0</v>
      </c>
      <c r="AB157" s="1073">
        <f t="shared" si="1015"/>
        <v>0</v>
      </c>
      <c r="AC157" s="599">
        <f>AC155</f>
        <v>0</v>
      </c>
      <c r="AD157" s="599">
        <f t="shared" ref="AD157:AN157" si="1016">AD155</f>
        <v>0</v>
      </c>
      <c r="AE157" s="599">
        <f t="shared" si="1016"/>
        <v>0</v>
      </c>
      <c r="AF157" s="599">
        <f t="shared" si="1016"/>
        <v>0</v>
      </c>
      <c r="AG157" s="599">
        <f t="shared" si="1016"/>
        <v>0</v>
      </c>
      <c r="AH157" s="599">
        <f t="shared" si="1016"/>
        <v>0</v>
      </c>
      <c r="AI157" s="599">
        <f t="shared" si="1016"/>
        <v>0</v>
      </c>
      <c r="AJ157" s="599">
        <f t="shared" si="1016"/>
        <v>0</v>
      </c>
      <c r="AK157" s="599">
        <f t="shared" si="1016"/>
        <v>0</v>
      </c>
      <c r="AL157" s="599">
        <f t="shared" si="1016"/>
        <v>0</v>
      </c>
      <c r="AM157" s="599">
        <f t="shared" si="1016"/>
        <v>0</v>
      </c>
      <c r="AN157" s="600">
        <f t="shared" si="1016"/>
        <v>0</v>
      </c>
      <c r="AO157" s="1100">
        <f>AO155</f>
        <v>0</v>
      </c>
      <c r="AP157" s="1100">
        <f t="shared" ref="AP157:AZ157" si="1017">AP155</f>
        <v>0</v>
      </c>
      <c r="AQ157" s="1100">
        <f t="shared" si="1017"/>
        <v>0</v>
      </c>
      <c r="AR157" s="1100">
        <f t="shared" si="1017"/>
        <v>0</v>
      </c>
      <c r="AS157" s="1100">
        <f t="shared" si="1017"/>
        <v>0</v>
      </c>
      <c r="AT157" s="1100">
        <f t="shared" si="1017"/>
        <v>0</v>
      </c>
      <c r="AU157" s="1100">
        <f t="shared" si="1017"/>
        <v>0</v>
      </c>
      <c r="AV157" s="1100">
        <f t="shared" si="1017"/>
        <v>0</v>
      </c>
      <c r="AW157" s="1100">
        <f t="shared" si="1017"/>
        <v>0</v>
      </c>
      <c r="AX157" s="1100">
        <f t="shared" si="1017"/>
        <v>0</v>
      </c>
      <c r="AY157" s="1100">
        <f t="shared" si="1017"/>
        <v>0</v>
      </c>
      <c r="AZ157" s="1101">
        <f t="shared" si="1017"/>
        <v>0</v>
      </c>
      <c r="BA157" s="599">
        <f>BA155</f>
        <v>0</v>
      </c>
      <c r="BB157" s="599">
        <f t="shared" ref="BB157:BL157" si="1018">BB155</f>
        <v>0</v>
      </c>
      <c r="BC157" s="599">
        <f t="shared" si="1018"/>
        <v>0</v>
      </c>
      <c r="BD157" s="599">
        <f t="shared" si="1018"/>
        <v>0</v>
      </c>
      <c r="BE157" s="599">
        <f t="shared" si="1018"/>
        <v>0</v>
      </c>
      <c r="BF157" s="599">
        <f t="shared" si="1018"/>
        <v>0</v>
      </c>
      <c r="BG157" s="599">
        <f t="shared" si="1018"/>
        <v>0</v>
      </c>
      <c r="BH157" s="599">
        <f t="shared" si="1018"/>
        <v>0</v>
      </c>
      <c r="BI157" s="599">
        <f t="shared" si="1018"/>
        <v>0</v>
      </c>
      <c r="BJ157" s="599">
        <f t="shared" si="1018"/>
        <v>0</v>
      </c>
      <c r="BK157" s="599">
        <f t="shared" si="1018"/>
        <v>0</v>
      </c>
      <c r="BL157" s="600">
        <f t="shared" si="1018"/>
        <v>0</v>
      </c>
      <c r="BM157" s="599">
        <f>BM155</f>
        <v>0</v>
      </c>
      <c r="BN157" s="599">
        <f t="shared" ref="BN157:BX157" si="1019">BN155</f>
        <v>0</v>
      </c>
      <c r="BO157" s="599">
        <f t="shared" si="1019"/>
        <v>0</v>
      </c>
      <c r="BP157" s="599">
        <f t="shared" si="1019"/>
        <v>0</v>
      </c>
      <c r="BQ157" s="599">
        <f t="shared" si="1019"/>
        <v>0</v>
      </c>
      <c r="BR157" s="599">
        <f t="shared" si="1019"/>
        <v>0</v>
      </c>
      <c r="BS157" s="599">
        <f t="shared" si="1019"/>
        <v>0</v>
      </c>
      <c r="BT157" s="599">
        <f t="shared" si="1019"/>
        <v>0</v>
      </c>
      <c r="BU157" s="599">
        <f t="shared" si="1019"/>
        <v>0</v>
      </c>
      <c r="BV157" s="599">
        <f t="shared" si="1019"/>
        <v>0</v>
      </c>
      <c r="BW157" s="599">
        <f t="shared" si="1019"/>
        <v>0</v>
      </c>
      <c r="BX157" s="600">
        <f t="shared" si="1019"/>
        <v>0</v>
      </c>
      <c r="BY157" s="599">
        <f>BY155</f>
        <v>0</v>
      </c>
      <c r="BZ157" s="599">
        <f t="shared" ref="BZ157:CJ157" si="1020">BZ155</f>
        <v>0</v>
      </c>
      <c r="CA157" s="599">
        <f t="shared" si="1020"/>
        <v>0</v>
      </c>
      <c r="CB157" s="599">
        <f t="shared" si="1020"/>
        <v>0</v>
      </c>
      <c r="CC157" s="599">
        <f t="shared" si="1020"/>
        <v>0</v>
      </c>
      <c r="CD157" s="599">
        <f t="shared" si="1020"/>
        <v>0</v>
      </c>
      <c r="CE157" s="599">
        <f t="shared" si="1020"/>
        <v>0</v>
      </c>
      <c r="CF157" s="599">
        <f t="shared" si="1020"/>
        <v>0</v>
      </c>
      <c r="CG157" s="599">
        <f t="shared" si="1020"/>
        <v>0</v>
      </c>
      <c r="CH157" s="599">
        <f t="shared" si="1020"/>
        <v>0</v>
      </c>
      <c r="CI157" s="599">
        <f t="shared" si="1020"/>
        <v>0</v>
      </c>
      <c r="CJ157" s="600">
        <f t="shared" si="1020"/>
        <v>0</v>
      </c>
      <c r="CK157" s="599">
        <f>CK155</f>
        <v>0</v>
      </c>
      <c r="CL157" s="599">
        <f t="shared" ref="CL157:CV157" si="1021">CL155</f>
        <v>0</v>
      </c>
      <c r="CM157" s="599">
        <f t="shared" si="1021"/>
        <v>0</v>
      </c>
      <c r="CN157" s="599">
        <f t="shared" si="1021"/>
        <v>0</v>
      </c>
      <c r="CO157" s="599">
        <f t="shared" si="1021"/>
        <v>0</v>
      </c>
      <c r="CP157" s="599">
        <f t="shared" si="1021"/>
        <v>0</v>
      </c>
      <c r="CQ157" s="599">
        <f t="shared" si="1021"/>
        <v>0</v>
      </c>
      <c r="CR157" s="599">
        <f t="shared" si="1021"/>
        <v>0</v>
      </c>
      <c r="CS157" s="599">
        <f t="shared" si="1021"/>
        <v>0</v>
      </c>
      <c r="CT157" s="599">
        <f t="shared" si="1021"/>
        <v>0</v>
      </c>
      <c r="CU157" s="599">
        <f t="shared" si="1021"/>
        <v>0</v>
      </c>
      <c r="CV157" s="600">
        <f t="shared" si="1021"/>
        <v>0</v>
      </c>
      <c r="CW157" s="599">
        <f>CW155</f>
        <v>0</v>
      </c>
      <c r="CX157" s="599">
        <f t="shared" ref="CX157:DH157" si="1022">CX155</f>
        <v>0</v>
      </c>
      <c r="CY157" s="599">
        <f t="shared" si="1022"/>
        <v>0</v>
      </c>
      <c r="CZ157" s="599">
        <f t="shared" si="1022"/>
        <v>0</v>
      </c>
      <c r="DA157" s="599">
        <f t="shared" si="1022"/>
        <v>0</v>
      </c>
      <c r="DB157" s="599">
        <f t="shared" si="1022"/>
        <v>0</v>
      </c>
      <c r="DC157" s="599">
        <f t="shared" si="1022"/>
        <v>0</v>
      </c>
      <c r="DD157" s="599">
        <f t="shared" si="1022"/>
        <v>0</v>
      </c>
      <c r="DE157" s="599">
        <f t="shared" si="1022"/>
        <v>0</v>
      </c>
      <c r="DF157" s="599">
        <f t="shared" si="1022"/>
        <v>0</v>
      </c>
      <c r="DG157" s="599">
        <f t="shared" si="1022"/>
        <v>0</v>
      </c>
      <c r="DH157" s="600">
        <f t="shared" si="1022"/>
        <v>0</v>
      </c>
      <c r="DI157" s="599">
        <f>DI155</f>
        <v>0</v>
      </c>
      <c r="DJ157" s="599">
        <f t="shared" ref="DJ157:DT157" si="1023">DJ155</f>
        <v>0</v>
      </c>
      <c r="DK157" s="599">
        <f t="shared" si="1023"/>
        <v>0</v>
      </c>
      <c r="DL157" s="599">
        <f t="shared" si="1023"/>
        <v>0</v>
      </c>
      <c r="DM157" s="599">
        <f t="shared" si="1023"/>
        <v>0</v>
      </c>
      <c r="DN157" s="599">
        <f t="shared" si="1023"/>
        <v>0</v>
      </c>
      <c r="DO157" s="599">
        <f t="shared" si="1023"/>
        <v>0</v>
      </c>
      <c r="DP157" s="599">
        <f t="shared" si="1023"/>
        <v>0</v>
      </c>
      <c r="DQ157" s="599">
        <f t="shared" si="1023"/>
        <v>0</v>
      </c>
      <c r="DR157" s="599">
        <f t="shared" si="1023"/>
        <v>0</v>
      </c>
      <c r="DS157" s="599">
        <f t="shared" si="1023"/>
        <v>0</v>
      </c>
      <c r="DT157" s="600">
        <f t="shared" si="1023"/>
        <v>0</v>
      </c>
      <c r="DU157" s="619"/>
      <c r="DV157" s="601">
        <f>SUM(E157:P157)</f>
        <v>0</v>
      </c>
      <c r="DW157" s="599">
        <f>DW155</f>
        <v>0</v>
      </c>
      <c r="DX157" s="599">
        <f t="shared" ref="DX157:EE157" si="1024">DX155</f>
        <v>0</v>
      </c>
      <c r="DY157" s="599">
        <f t="shared" si="1024"/>
        <v>0</v>
      </c>
      <c r="DZ157" s="599">
        <f t="shared" si="1024"/>
        <v>0</v>
      </c>
      <c r="EA157" s="599">
        <f t="shared" si="1024"/>
        <v>0</v>
      </c>
      <c r="EB157" s="599">
        <f t="shared" si="1024"/>
        <v>0</v>
      </c>
      <c r="EC157" s="599">
        <f t="shared" si="1024"/>
        <v>0</v>
      </c>
      <c r="ED157" s="599">
        <f t="shared" si="1024"/>
        <v>0</v>
      </c>
      <c r="EE157" s="600">
        <f t="shared" si="1024"/>
        <v>0</v>
      </c>
      <c r="EF157" s="454" t="s">
        <v>424</v>
      </c>
      <c r="EG157" s="454"/>
      <c r="EH157" s="454"/>
      <c r="EI157" s="454"/>
      <c r="EJ157" s="454"/>
      <c r="EK157" s="454"/>
      <c r="EL157" s="454"/>
      <c r="EM157" s="454"/>
      <c r="EN157" s="454"/>
      <c r="EO157" s="454"/>
      <c r="EP157" s="454"/>
      <c r="EQ157" s="454"/>
      <c r="ER157" s="454"/>
      <c r="ES157" s="454"/>
      <c r="ET157" s="454"/>
      <c r="EU157" s="581"/>
      <c r="EV157" s="581"/>
      <c r="EW157" s="581"/>
      <c r="EX157" s="581"/>
      <c r="EY157" s="581"/>
      <c r="EZ157" s="581"/>
      <c r="FA157" s="581"/>
      <c r="FB157" s="581"/>
      <c r="FC157" s="581"/>
      <c r="FD157" s="581"/>
      <c r="FE157" s="581"/>
    </row>
    <row r="158" spans="1:161">
      <c r="A158" s="450"/>
      <c r="B158" s="490"/>
      <c r="C158" s="486"/>
      <c r="D158" s="486"/>
      <c r="E158" s="540"/>
      <c r="F158" s="540"/>
      <c r="G158" s="540"/>
      <c r="H158" s="540"/>
      <c r="I158" s="540"/>
      <c r="J158" s="540"/>
      <c r="K158" s="540"/>
      <c r="L158" s="540"/>
      <c r="M158" s="540"/>
      <c r="N158" s="540"/>
      <c r="O158" s="540"/>
      <c r="P158" s="541"/>
      <c r="Q158" s="1074"/>
      <c r="R158" s="1074"/>
      <c r="S158" s="1074"/>
      <c r="T158" s="1074"/>
      <c r="U158" s="1074"/>
      <c r="V158" s="1074"/>
      <c r="W158" s="1074"/>
      <c r="X158" s="1074"/>
      <c r="Y158" s="1074"/>
      <c r="Z158" s="1074"/>
      <c r="AA158" s="1074"/>
      <c r="AB158" s="1075"/>
      <c r="AC158" s="540"/>
      <c r="AD158" s="540"/>
      <c r="AE158" s="540"/>
      <c r="AF158" s="540"/>
      <c r="AG158" s="540"/>
      <c r="AH158" s="540"/>
      <c r="AI158" s="540"/>
      <c r="AJ158" s="540"/>
      <c r="AK158" s="540"/>
      <c r="AL158" s="540"/>
      <c r="AM158" s="540"/>
      <c r="AN158" s="541"/>
      <c r="AO158" s="1102"/>
      <c r="AP158" s="1102"/>
      <c r="AQ158" s="1102"/>
      <c r="AR158" s="1102"/>
      <c r="AS158" s="1102"/>
      <c r="AT158" s="1102"/>
      <c r="AU158" s="1102"/>
      <c r="AV158" s="1102"/>
      <c r="AW158" s="1102"/>
      <c r="AX158" s="1102"/>
      <c r="AY158" s="1102"/>
      <c r="AZ158" s="1103"/>
      <c r="BA158" s="540"/>
      <c r="BB158" s="540"/>
      <c r="BC158" s="540"/>
      <c r="BD158" s="540"/>
      <c r="BE158" s="540"/>
      <c r="BF158" s="540"/>
      <c r="BG158" s="540"/>
      <c r="BH158" s="540"/>
      <c r="BI158" s="540"/>
      <c r="BJ158" s="540"/>
      <c r="BK158" s="540"/>
      <c r="BL158" s="541"/>
      <c r="BM158" s="540"/>
      <c r="BN158" s="540"/>
      <c r="BO158" s="540"/>
      <c r="BP158" s="540"/>
      <c r="BQ158" s="540"/>
      <c r="BR158" s="540"/>
      <c r="BS158" s="540"/>
      <c r="BT158" s="540"/>
      <c r="BU158" s="540"/>
      <c r="BV158" s="540"/>
      <c r="BW158" s="540"/>
      <c r="BX158" s="541"/>
      <c r="BY158" s="540"/>
      <c r="BZ158" s="540"/>
      <c r="CA158" s="540"/>
      <c r="CB158" s="540"/>
      <c r="CC158" s="540"/>
      <c r="CD158" s="540"/>
      <c r="CE158" s="540"/>
      <c r="CF158" s="540"/>
      <c r="CG158" s="540"/>
      <c r="CH158" s="540"/>
      <c r="CI158" s="540"/>
      <c r="CJ158" s="541"/>
      <c r="CK158" s="540"/>
      <c r="CL158" s="540"/>
      <c r="CM158" s="540"/>
      <c r="CN158" s="540"/>
      <c r="CO158" s="540"/>
      <c r="CP158" s="540"/>
      <c r="CQ158" s="540"/>
      <c r="CR158" s="540"/>
      <c r="CS158" s="540"/>
      <c r="CT158" s="540"/>
      <c r="CU158" s="540"/>
      <c r="CV158" s="541"/>
      <c r="CW158" s="540"/>
      <c r="CX158" s="540"/>
      <c r="CY158" s="540"/>
      <c r="CZ158" s="540"/>
      <c r="DA158" s="540"/>
      <c r="DB158" s="540"/>
      <c r="DC158" s="540"/>
      <c r="DD158" s="540"/>
      <c r="DE158" s="540"/>
      <c r="DF158" s="540"/>
      <c r="DG158" s="540"/>
      <c r="DH158" s="541"/>
      <c r="DI158" s="540"/>
      <c r="DJ158" s="540"/>
      <c r="DK158" s="540"/>
      <c r="DL158" s="540"/>
      <c r="DM158" s="540"/>
      <c r="DN158" s="540"/>
      <c r="DO158" s="540"/>
      <c r="DP158" s="540"/>
      <c r="DQ158" s="540"/>
      <c r="DR158" s="540"/>
      <c r="DS158" s="540"/>
      <c r="DT158" s="541"/>
      <c r="DU158" s="619"/>
      <c r="DV158" s="539"/>
      <c r="DW158" s="540"/>
      <c r="DX158" s="540"/>
      <c r="DY158" s="540"/>
      <c r="DZ158" s="540"/>
      <c r="EA158" s="540"/>
      <c r="EB158" s="540"/>
      <c r="EC158" s="540"/>
      <c r="ED158" s="540"/>
      <c r="EE158" s="541"/>
      <c r="EF158" s="454"/>
      <c r="EG158" s="454"/>
      <c r="EH158" s="454"/>
      <c r="EI158" s="454"/>
      <c r="EJ158" s="454"/>
      <c r="EK158" s="454"/>
      <c r="EL158" s="454"/>
      <c r="EM158" s="454"/>
      <c r="EN158" s="454"/>
      <c r="EO158" s="454"/>
      <c r="EP158" s="454"/>
      <c r="EQ158" s="454"/>
      <c r="ER158" s="454"/>
      <c r="ES158" s="454"/>
      <c r="ET158" s="454"/>
      <c r="EU158" s="581"/>
      <c r="EV158" s="581"/>
      <c r="EW158" s="581"/>
      <c r="EX158" s="581"/>
      <c r="EY158" s="581"/>
      <c r="EZ158" s="581"/>
      <c r="FA158" s="581"/>
      <c r="FB158" s="581"/>
      <c r="FC158" s="581"/>
      <c r="FD158" s="581"/>
      <c r="FE158" s="581"/>
    </row>
    <row r="159" spans="1:161" ht="13.5" thickBot="1">
      <c r="A159" s="450"/>
      <c r="B159" s="949">
        <f>B149</f>
        <v>0</v>
      </c>
      <c r="C159" s="961" t="s">
        <v>430</v>
      </c>
      <c r="D159" s="950"/>
      <c r="E159" s="606">
        <f>E155-E157</f>
        <v>0</v>
      </c>
      <c r="F159" s="606">
        <f t="shared" ref="F159:P159" si="1025">F155-F157</f>
        <v>0</v>
      </c>
      <c r="G159" s="606">
        <f t="shared" si="1025"/>
        <v>0</v>
      </c>
      <c r="H159" s="606">
        <f t="shared" si="1025"/>
        <v>0</v>
      </c>
      <c r="I159" s="606">
        <f t="shared" si="1025"/>
        <v>0</v>
      </c>
      <c r="J159" s="606">
        <f t="shared" si="1025"/>
        <v>0</v>
      </c>
      <c r="K159" s="606">
        <f t="shared" si="1025"/>
        <v>0</v>
      </c>
      <c r="L159" s="606">
        <f t="shared" si="1025"/>
        <v>0</v>
      </c>
      <c r="M159" s="606">
        <f t="shared" si="1025"/>
        <v>0</v>
      </c>
      <c r="N159" s="606">
        <f t="shared" si="1025"/>
        <v>0</v>
      </c>
      <c r="O159" s="606">
        <f t="shared" si="1025"/>
        <v>0</v>
      </c>
      <c r="P159" s="607">
        <f t="shared" si="1025"/>
        <v>0</v>
      </c>
      <c r="Q159" s="1082">
        <f>Q155-Q157</f>
        <v>0</v>
      </c>
      <c r="R159" s="1082">
        <f t="shared" ref="R159:AB159" si="1026">R155-R157</f>
        <v>0</v>
      </c>
      <c r="S159" s="1082">
        <f t="shared" si="1026"/>
        <v>0</v>
      </c>
      <c r="T159" s="1082">
        <f t="shared" si="1026"/>
        <v>0</v>
      </c>
      <c r="U159" s="1082">
        <f t="shared" si="1026"/>
        <v>0</v>
      </c>
      <c r="V159" s="1082">
        <f t="shared" si="1026"/>
        <v>0</v>
      </c>
      <c r="W159" s="1082">
        <f t="shared" si="1026"/>
        <v>0</v>
      </c>
      <c r="X159" s="1082">
        <f t="shared" si="1026"/>
        <v>0</v>
      </c>
      <c r="Y159" s="1082">
        <f t="shared" si="1026"/>
        <v>0</v>
      </c>
      <c r="Z159" s="1082">
        <f t="shared" si="1026"/>
        <v>0</v>
      </c>
      <c r="AA159" s="1082">
        <f t="shared" si="1026"/>
        <v>0</v>
      </c>
      <c r="AB159" s="1083">
        <f t="shared" si="1026"/>
        <v>0</v>
      </c>
      <c r="AC159" s="606">
        <f>AC155-AC157</f>
        <v>0</v>
      </c>
      <c r="AD159" s="606">
        <f t="shared" ref="AD159:AN159" si="1027">AD155-AD157</f>
        <v>0</v>
      </c>
      <c r="AE159" s="606">
        <f t="shared" si="1027"/>
        <v>0</v>
      </c>
      <c r="AF159" s="606">
        <f t="shared" si="1027"/>
        <v>0</v>
      </c>
      <c r="AG159" s="606">
        <f t="shared" si="1027"/>
        <v>0</v>
      </c>
      <c r="AH159" s="606">
        <f t="shared" si="1027"/>
        <v>0</v>
      </c>
      <c r="AI159" s="606">
        <f t="shared" si="1027"/>
        <v>0</v>
      </c>
      <c r="AJ159" s="606">
        <f t="shared" si="1027"/>
        <v>0</v>
      </c>
      <c r="AK159" s="606">
        <f t="shared" si="1027"/>
        <v>0</v>
      </c>
      <c r="AL159" s="606">
        <f t="shared" si="1027"/>
        <v>0</v>
      </c>
      <c r="AM159" s="606">
        <f t="shared" si="1027"/>
        <v>0</v>
      </c>
      <c r="AN159" s="607">
        <f t="shared" si="1027"/>
        <v>0</v>
      </c>
      <c r="AO159" s="1130">
        <f>AO155-AO157</f>
        <v>0</v>
      </c>
      <c r="AP159" s="1130">
        <f t="shared" ref="AP159:AZ159" si="1028">AP155-AP157</f>
        <v>0</v>
      </c>
      <c r="AQ159" s="1130">
        <f t="shared" si="1028"/>
        <v>0</v>
      </c>
      <c r="AR159" s="1130">
        <f t="shared" si="1028"/>
        <v>0</v>
      </c>
      <c r="AS159" s="1130">
        <f t="shared" si="1028"/>
        <v>0</v>
      </c>
      <c r="AT159" s="1130">
        <f t="shared" si="1028"/>
        <v>0</v>
      </c>
      <c r="AU159" s="1130">
        <f t="shared" si="1028"/>
        <v>0</v>
      </c>
      <c r="AV159" s="1130">
        <f t="shared" si="1028"/>
        <v>0</v>
      </c>
      <c r="AW159" s="1130">
        <f t="shared" si="1028"/>
        <v>0</v>
      </c>
      <c r="AX159" s="1130">
        <f t="shared" si="1028"/>
        <v>0</v>
      </c>
      <c r="AY159" s="1130">
        <f t="shared" si="1028"/>
        <v>0</v>
      </c>
      <c r="AZ159" s="1131">
        <f t="shared" si="1028"/>
        <v>0</v>
      </c>
      <c r="BA159" s="606">
        <f>BA155-BA157</f>
        <v>0</v>
      </c>
      <c r="BB159" s="606">
        <f t="shared" ref="BB159:BL159" si="1029">BB155-BB157</f>
        <v>0</v>
      </c>
      <c r="BC159" s="606">
        <f t="shared" si="1029"/>
        <v>0</v>
      </c>
      <c r="BD159" s="606">
        <f t="shared" si="1029"/>
        <v>0</v>
      </c>
      <c r="BE159" s="606">
        <f t="shared" si="1029"/>
        <v>0</v>
      </c>
      <c r="BF159" s="606">
        <f t="shared" si="1029"/>
        <v>0</v>
      </c>
      <c r="BG159" s="606">
        <f t="shared" si="1029"/>
        <v>0</v>
      </c>
      <c r="BH159" s="606">
        <f t="shared" si="1029"/>
        <v>0</v>
      </c>
      <c r="BI159" s="606">
        <f t="shared" si="1029"/>
        <v>0</v>
      </c>
      <c r="BJ159" s="606">
        <f t="shared" si="1029"/>
        <v>0</v>
      </c>
      <c r="BK159" s="606">
        <f t="shared" si="1029"/>
        <v>0</v>
      </c>
      <c r="BL159" s="607">
        <f t="shared" si="1029"/>
        <v>0</v>
      </c>
      <c r="BM159" s="606">
        <f>BM155-BM157</f>
        <v>0</v>
      </c>
      <c r="BN159" s="606">
        <f t="shared" ref="BN159:BX159" si="1030">BN155-BN157</f>
        <v>0</v>
      </c>
      <c r="BO159" s="606">
        <f t="shared" si="1030"/>
        <v>0</v>
      </c>
      <c r="BP159" s="606">
        <f t="shared" si="1030"/>
        <v>0</v>
      </c>
      <c r="BQ159" s="606">
        <f t="shared" si="1030"/>
        <v>0</v>
      </c>
      <c r="BR159" s="606">
        <f t="shared" si="1030"/>
        <v>0</v>
      </c>
      <c r="BS159" s="606">
        <f t="shared" si="1030"/>
        <v>0</v>
      </c>
      <c r="BT159" s="606">
        <f t="shared" si="1030"/>
        <v>0</v>
      </c>
      <c r="BU159" s="606">
        <f t="shared" si="1030"/>
        <v>0</v>
      </c>
      <c r="BV159" s="606">
        <f t="shared" si="1030"/>
        <v>0</v>
      </c>
      <c r="BW159" s="606">
        <f t="shared" si="1030"/>
        <v>0</v>
      </c>
      <c r="BX159" s="607">
        <f t="shared" si="1030"/>
        <v>0</v>
      </c>
      <c r="BY159" s="606">
        <f>BY155-BY157</f>
        <v>0</v>
      </c>
      <c r="BZ159" s="606">
        <f t="shared" ref="BZ159:CJ159" si="1031">BZ155-BZ157</f>
        <v>0</v>
      </c>
      <c r="CA159" s="606">
        <f t="shared" si="1031"/>
        <v>0</v>
      </c>
      <c r="CB159" s="606">
        <f t="shared" si="1031"/>
        <v>0</v>
      </c>
      <c r="CC159" s="606">
        <f t="shared" si="1031"/>
        <v>0</v>
      </c>
      <c r="CD159" s="606">
        <f t="shared" si="1031"/>
        <v>0</v>
      </c>
      <c r="CE159" s="606">
        <f t="shared" si="1031"/>
        <v>0</v>
      </c>
      <c r="CF159" s="606">
        <f t="shared" si="1031"/>
        <v>0</v>
      </c>
      <c r="CG159" s="606">
        <f t="shared" si="1031"/>
        <v>0</v>
      </c>
      <c r="CH159" s="606">
        <f t="shared" si="1031"/>
        <v>0</v>
      </c>
      <c r="CI159" s="606">
        <f t="shared" si="1031"/>
        <v>0</v>
      </c>
      <c r="CJ159" s="607">
        <f t="shared" si="1031"/>
        <v>0</v>
      </c>
      <c r="CK159" s="606">
        <f>CK155-CK157</f>
        <v>0</v>
      </c>
      <c r="CL159" s="606">
        <f t="shared" ref="CL159:CV159" si="1032">CL155-CL157</f>
        <v>0</v>
      </c>
      <c r="CM159" s="606">
        <f t="shared" si="1032"/>
        <v>0</v>
      </c>
      <c r="CN159" s="606">
        <f t="shared" si="1032"/>
        <v>0</v>
      </c>
      <c r="CO159" s="606">
        <f t="shared" si="1032"/>
        <v>0</v>
      </c>
      <c r="CP159" s="606">
        <f t="shared" si="1032"/>
        <v>0</v>
      </c>
      <c r="CQ159" s="606">
        <f t="shared" si="1032"/>
        <v>0</v>
      </c>
      <c r="CR159" s="606">
        <f t="shared" si="1032"/>
        <v>0</v>
      </c>
      <c r="CS159" s="606">
        <f t="shared" si="1032"/>
        <v>0</v>
      </c>
      <c r="CT159" s="606">
        <f t="shared" si="1032"/>
        <v>0</v>
      </c>
      <c r="CU159" s="606">
        <f t="shared" si="1032"/>
        <v>0</v>
      </c>
      <c r="CV159" s="607">
        <f t="shared" si="1032"/>
        <v>0</v>
      </c>
      <c r="CW159" s="606">
        <f>CW155-CW157</f>
        <v>0</v>
      </c>
      <c r="CX159" s="606">
        <f t="shared" ref="CX159:DH159" si="1033">CX155-CX157</f>
        <v>0</v>
      </c>
      <c r="CY159" s="606">
        <f t="shared" si="1033"/>
        <v>0</v>
      </c>
      <c r="CZ159" s="606">
        <f t="shared" si="1033"/>
        <v>0</v>
      </c>
      <c r="DA159" s="606">
        <f t="shared" si="1033"/>
        <v>0</v>
      </c>
      <c r="DB159" s="606">
        <f t="shared" si="1033"/>
        <v>0</v>
      </c>
      <c r="DC159" s="606">
        <f t="shared" si="1033"/>
        <v>0</v>
      </c>
      <c r="DD159" s="606">
        <f t="shared" si="1033"/>
        <v>0</v>
      </c>
      <c r="DE159" s="606">
        <f t="shared" si="1033"/>
        <v>0</v>
      </c>
      <c r="DF159" s="606">
        <f t="shared" si="1033"/>
        <v>0</v>
      </c>
      <c r="DG159" s="606">
        <f t="shared" si="1033"/>
        <v>0</v>
      </c>
      <c r="DH159" s="607">
        <f t="shared" si="1033"/>
        <v>0</v>
      </c>
      <c r="DI159" s="606">
        <f>DI155-DI157</f>
        <v>0</v>
      </c>
      <c r="DJ159" s="606">
        <f t="shared" ref="DJ159:DT159" si="1034">DJ155-DJ157</f>
        <v>0</v>
      </c>
      <c r="DK159" s="606">
        <f t="shared" si="1034"/>
        <v>0</v>
      </c>
      <c r="DL159" s="606">
        <f t="shared" si="1034"/>
        <v>0</v>
      </c>
      <c r="DM159" s="606">
        <f t="shared" si="1034"/>
        <v>0</v>
      </c>
      <c r="DN159" s="606">
        <f t="shared" si="1034"/>
        <v>0</v>
      </c>
      <c r="DO159" s="606">
        <f t="shared" si="1034"/>
        <v>0</v>
      </c>
      <c r="DP159" s="606">
        <f t="shared" si="1034"/>
        <v>0</v>
      </c>
      <c r="DQ159" s="606">
        <f t="shared" si="1034"/>
        <v>0</v>
      </c>
      <c r="DR159" s="606">
        <f t="shared" si="1034"/>
        <v>0</v>
      </c>
      <c r="DS159" s="606">
        <f t="shared" si="1034"/>
        <v>0</v>
      </c>
      <c r="DT159" s="607">
        <f t="shared" si="1034"/>
        <v>0</v>
      </c>
      <c r="DU159" s="619"/>
      <c r="DV159" s="605">
        <f>P159</f>
        <v>0</v>
      </c>
      <c r="DW159" s="606">
        <f>DV159+DW155-DW157</f>
        <v>0</v>
      </c>
      <c r="DX159" s="606">
        <f t="shared" ref="DX159:EE159" si="1035">DW159+DX155-DX157</f>
        <v>0</v>
      </c>
      <c r="DY159" s="606">
        <f t="shared" si="1035"/>
        <v>0</v>
      </c>
      <c r="DZ159" s="606">
        <f t="shared" si="1035"/>
        <v>0</v>
      </c>
      <c r="EA159" s="606">
        <f t="shared" si="1035"/>
        <v>0</v>
      </c>
      <c r="EB159" s="606">
        <f t="shared" si="1035"/>
        <v>0</v>
      </c>
      <c r="EC159" s="606">
        <f t="shared" si="1035"/>
        <v>0</v>
      </c>
      <c r="ED159" s="606">
        <f t="shared" si="1035"/>
        <v>0</v>
      </c>
      <c r="EE159" s="607">
        <f t="shared" si="1035"/>
        <v>0</v>
      </c>
      <c r="EF159" s="454" t="s">
        <v>428</v>
      </c>
      <c r="EG159" s="454"/>
      <c r="EH159" s="454"/>
      <c r="EI159" s="454"/>
      <c r="EJ159" s="454"/>
      <c r="EK159" s="454"/>
      <c r="EL159" s="454"/>
      <c r="EM159" s="454"/>
      <c r="EN159" s="454"/>
      <c r="EO159" s="454"/>
      <c r="EP159" s="454"/>
      <c r="EQ159" s="454"/>
      <c r="ER159" s="454"/>
      <c r="ES159" s="454"/>
      <c r="ET159" s="454"/>
      <c r="EU159" s="581"/>
      <c r="EV159" s="581"/>
      <c r="EW159" s="581"/>
      <c r="EX159" s="581"/>
      <c r="EY159" s="581"/>
      <c r="EZ159" s="581"/>
      <c r="FA159" s="581"/>
      <c r="FB159" s="581"/>
      <c r="FC159" s="581"/>
      <c r="FD159" s="581"/>
      <c r="FE159" s="581"/>
    </row>
    <row r="160" spans="1:161" ht="13.5" thickBot="1">
      <c r="A160" s="450"/>
      <c r="B160" s="451"/>
      <c r="C160" s="450"/>
      <c r="D160" s="450"/>
      <c r="E160" s="450"/>
      <c r="F160" s="464"/>
      <c r="G160" s="450"/>
      <c r="H160" s="450"/>
      <c r="I160" s="450"/>
      <c r="J160" s="450"/>
      <c r="K160" s="450"/>
      <c r="L160" s="450"/>
      <c r="M160" s="450"/>
      <c r="N160" s="450"/>
      <c r="O160" s="450"/>
      <c r="P160" s="450"/>
      <c r="Q160" s="1063"/>
      <c r="R160" s="1064"/>
      <c r="S160" s="1063"/>
      <c r="T160" s="1063"/>
      <c r="U160" s="1063"/>
      <c r="V160" s="1063"/>
      <c r="W160" s="1063"/>
      <c r="X160" s="1063"/>
      <c r="Y160" s="1063"/>
      <c r="Z160" s="1063"/>
      <c r="AA160" s="1063"/>
      <c r="AB160" s="1063"/>
      <c r="AC160" s="450"/>
      <c r="AD160" s="464"/>
      <c r="AE160" s="450"/>
      <c r="AF160" s="450"/>
      <c r="AG160" s="450"/>
      <c r="AH160" s="450"/>
      <c r="AI160" s="450"/>
      <c r="AJ160" s="450"/>
      <c r="AK160" s="450"/>
      <c r="AL160" s="450"/>
      <c r="AM160" s="450"/>
      <c r="AN160" s="450"/>
      <c r="AO160" s="1106"/>
      <c r="AP160" s="1107"/>
      <c r="AQ160" s="1106"/>
      <c r="AR160" s="1106"/>
      <c r="AS160" s="1106"/>
      <c r="AT160" s="1106"/>
      <c r="AU160" s="1106"/>
      <c r="AV160" s="1106"/>
      <c r="AW160" s="1106"/>
      <c r="AX160" s="1106"/>
      <c r="AY160" s="1106"/>
      <c r="AZ160" s="1106"/>
      <c r="BA160" s="450"/>
      <c r="BB160" s="464"/>
      <c r="BC160" s="450"/>
      <c r="BD160" s="450"/>
      <c r="BE160" s="450"/>
      <c r="BF160" s="450"/>
      <c r="BG160" s="450"/>
      <c r="BH160" s="450"/>
      <c r="BI160" s="450"/>
      <c r="BJ160" s="450"/>
      <c r="BK160" s="450"/>
      <c r="BL160" s="450"/>
      <c r="BM160" s="450"/>
      <c r="BN160" s="464"/>
      <c r="BO160" s="450"/>
      <c r="BP160" s="450"/>
      <c r="BQ160" s="450"/>
      <c r="BR160" s="450"/>
      <c r="BS160" s="450"/>
      <c r="BT160" s="450"/>
      <c r="BU160" s="450"/>
      <c r="BV160" s="450"/>
      <c r="BW160" s="450"/>
      <c r="BX160" s="450"/>
      <c r="BY160" s="450"/>
      <c r="BZ160" s="464"/>
      <c r="CA160" s="450"/>
      <c r="CB160" s="450"/>
      <c r="CC160" s="450"/>
      <c r="CD160" s="450"/>
      <c r="CE160" s="450"/>
      <c r="CF160" s="450"/>
      <c r="CG160" s="450"/>
      <c r="CH160" s="450"/>
      <c r="CI160" s="450"/>
      <c r="CJ160" s="450"/>
      <c r="CK160" s="450"/>
      <c r="CL160" s="464"/>
      <c r="CM160" s="450"/>
      <c r="CN160" s="450"/>
      <c r="CO160" s="450"/>
      <c r="CP160" s="450"/>
      <c r="CQ160" s="450"/>
      <c r="CR160" s="450"/>
      <c r="CS160" s="450"/>
      <c r="CT160" s="450"/>
      <c r="CU160" s="450"/>
      <c r="CV160" s="450"/>
      <c r="CW160" s="450"/>
      <c r="CX160" s="464"/>
      <c r="CY160" s="450"/>
      <c r="CZ160" s="450"/>
      <c r="DA160" s="450"/>
      <c r="DB160" s="450"/>
      <c r="DC160" s="450"/>
      <c r="DD160" s="450"/>
      <c r="DE160" s="450"/>
      <c r="DF160" s="450"/>
      <c r="DG160" s="450"/>
      <c r="DH160" s="450"/>
      <c r="DI160" s="450"/>
      <c r="DJ160" s="464"/>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4"/>
      <c r="EG160" s="454"/>
      <c r="EH160" s="454"/>
      <c r="EI160" s="454"/>
      <c r="EJ160" s="454"/>
      <c r="EK160" s="454"/>
      <c r="EL160" s="454"/>
      <c r="EM160" s="454"/>
      <c r="EN160" s="454"/>
      <c r="EO160" s="454"/>
      <c r="EP160" s="454"/>
      <c r="EQ160" s="454"/>
      <c r="ER160" s="454"/>
      <c r="ES160" s="454"/>
      <c r="ET160" s="454"/>
      <c r="EU160" s="581"/>
      <c r="EV160" s="581"/>
      <c r="EW160" s="581"/>
      <c r="EX160" s="581"/>
      <c r="EY160" s="581"/>
      <c r="EZ160" s="581"/>
      <c r="FA160" s="581"/>
      <c r="FB160" s="581"/>
      <c r="FC160" s="581"/>
      <c r="FD160" s="581"/>
      <c r="FE160" s="581"/>
    </row>
    <row r="161" spans="1:161" ht="13.5" thickBot="1">
      <c r="A161" s="450"/>
      <c r="B161" s="476">
        <f>IS!D73</f>
        <v>0</v>
      </c>
      <c r="C161" s="588"/>
      <c r="D161" s="477"/>
      <c r="E161" s="477"/>
      <c r="F161" s="477"/>
      <c r="G161" s="477"/>
      <c r="H161" s="477"/>
      <c r="I161" s="477"/>
      <c r="J161" s="477"/>
      <c r="K161" s="477"/>
      <c r="L161" s="477"/>
      <c r="M161" s="477"/>
      <c r="N161" s="589">
        <f>B161</f>
        <v>0</v>
      </c>
      <c r="O161" s="477"/>
      <c r="P161" s="478"/>
      <c r="Q161" s="1065"/>
      <c r="R161" s="1065"/>
      <c r="S161" s="1065"/>
      <c r="T161" s="1065"/>
      <c r="U161" s="1065"/>
      <c r="V161" s="1065"/>
      <c r="W161" s="1065"/>
      <c r="X161" s="1065"/>
      <c r="Y161" s="1065"/>
      <c r="Z161" s="1066">
        <f>N161</f>
        <v>0</v>
      </c>
      <c r="AA161" s="1065"/>
      <c r="AB161" s="1067"/>
      <c r="AC161" s="477"/>
      <c r="AD161" s="477"/>
      <c r="AE161" s="477"/>
      <c r="AF161" s="477"/>
      <c r="AG161" s="477"/>
      <c r="AH161" s="477"/>
      <c r="AI161" s="477"/>
      <c r="AJ161" s="477"/>
      <c r="AK161" s="477"/>
      <c r="AL161" s="589">
        <f>Z161</f>
        <v>0</v>
      </c>
      <c r="AM161" s="477"/>
      <c r="AN161" s="478"/>
      <c r="AO161" s="1108"/>
      <c r="AP161" s="1108"/>
      <c r="AQ161" s="1108"/>
      <c r="AR161" s="1108"/>
      <c r="AS161" s="1108"/>
      <c r="AT161" s="1108"/>
      <c r="AU161" s="1108"/>
      <c r="AV161" s="1108"/>
      <c r="AW161" s="1108"/>
      <c r="AX161" s="1109">
        <f>AL161</f>
        <v>0</v>
      </c>
      <c r="AY161" s="1108"/>
      <c r="AZ161" s="1110"/>
      <c r="BA161" s="477"/>
      <c r="BB161" s="477"/>
      <c r="BC161" s="477"/>
      <c r="BD161" s="477"/>
      <c r="BE161" s="477"/>
      <c r="BF161" s="477"/>
      <c r="BG161" s="477"/>
      <c r="BH161" s="477"/>
      <c r="BI161" s="477"/>
      <c r="BJ161" s="589">
        <f>AX161</f>
        <v>0</v>
      </c>
      <c r="BK161" s="477"/>
      <c r="BL161" s="478"/>
      <c r="BM161" s="477"/>
      <c r="BN161" s="477"/>
      <c r="BO161" s="477"/>
      <c r="BP161" s="477"/>
      <c r="BQ161" s="477"/>
      <c r="BR161" s="477"/>
      <c r="BS161" s="477"/>
      <c r="BT161" s="477"/>
      <c r="BU161" s="477"/>
      <c r="BV161" s="589">
        <f>BJ161</f>
        <v>0</v>
      </c>
      <c r="BW161" s="477"/>
      <c r="BX161" s="478"/>
      <c r="BY161" s="477"/>
      <c r="BZ161" s="477"/>
      <c r="CA161" s="477"/>
      <c r="CB161" s="477"/>
      <c r="CC161" s="477"/>
      <c r="CD161" s="477"/>
      <c r="CE161" s="477"/>
      <c r="CF161" s="477"/>
      <c r="CG161" s="477"/>
      <c r="CH161" s="589">
        <f>BV161</f>
        <v>0</v>
      </c>
      <c r="CI161" s="477"/>
      <c r="CJ161" s="478"/>
      <c r="CK161" s="477"/>
      <c r="CL161" s="477"/>
      <c r="CM161" s="477"/>
      <c r="CN161" s="477"/>
      <c r="CO161" s="477"/>
      <c r="CP161" s="477"/>
      <c r="CQ161" s="477"/>
      <c r="CR161" s="477"/>
      <c r="CS161" s="477"/>
      <c r="CT161" s="589">
        <f>CH161</f>
        <v>0</v>
      </c>
      <c r="CU161" s="477"/>
      <c r="CV161" s="478"/>
      <c r="CW161" s="477"/>
      <c r="CX161" s="477"/>
      <c r="CY161" s="477"/>
      <c r="CZ161" s="477"/>
      <c r="DA161" s="477"/>
      <c r="DB161" s="477"/>
      <c r="DC161" s="477"/>
      <c r="DD161" s="477"/>
      <c r="DE161" s="477"/>
      <c r="DF161" s="589">
        <f>CT161</f>
        <v>0</v>
      </c>
      <c r="DG161" s="477"/>
      <c r="DH161" s="478"/>
      <c r="DI161" s="477"/>
      <c r="DJ161" s="477"/>
      <c r="DK161" s="477"/>
      <c r="DL161" s="477"/>
      <c r="DM161" s="477"/>
      <c r="DN161" s="477"/>
      <c r="DO161" s="477"/>
      <c r="DP161" s="477"/>
      <c r="DQ161" s="477"/>
      <c r="DR161" s="589">
        <f>DF161</f>
        <v>0</v>
      </c>
      <c r="DS161" s="477"/>
      <c r="DT161" s="478"/>
      <c r="DU161" s="450"/>
      <c r="DV161" s="590">
        <f>B161</f>
        <v>0</v>
      </c>
      <c r="DW161" s="620"/>
      <c r="DX161" s="589"/>
      <c r="DY161" s="477"/>
      <c r="DZ161" s="477"/>
      <c r="EA161" s="477"/>
      <c r="EB161" s="477"/>
      <c r="EC161" s="477"/>
      <c r="ED161" s="477"/>
      <c r="EE161" s="478"/>
      <c r="EF161" s="454"/>
      <c r="EG161" s="454"/>
      <c r="EH161" s="454"/>
      <c r="EI161" s="454"/>
      <c r="EJ161" s="454"/>
      <c r="EK161" s="454"/>
      <c r="EL161" s="454"/>
      <c r="EM161" s="454"/>
      <c r="EN161" s="454"/>
      <c r="EO161" s="454"/>
      <c r="EP161" s="454"/>
      <c r="EQ161" s="454"/>
      <c r="ER161" s="454"/>
      <c r="ES161" s="454"/>
      <c r="ET161" s="454"/>
      <c r="EU161" s="581"/>
      <c r="EV161" s="581"/>
      <c r="EW161" s="581"/>
      <c r="EX161" s="581"/>
      <c r="EY161" s="581"/>
      <c r="EZ161" s="581"/>
      <c r="FA161" s="581"/>
      <c r="FB161" s="581"/>
      <c r="FC161" s="581"/>
      <c r="FD161" s="581"/>
      <c r="FE161" s="581"/>
    </row>
    <row r="162" spans="1:161" ht="13.5" thickBot="1">
      <c r="A162" s="450"/>
      <c r="B162" s="591"/>
      <c r="C162" s="592"/>
      <c r="D162" s="486"/>
      <c r="E162" s="486"/>
      <c r="F162" s="486"/>
      <c r="G162" s="486"/>
      <c r="H162" s="486"/>
      <c r="I162" s="486"/>
      <c r="J162" s="486"/>
      <c r="K162" s="486"/>
      <c r="L162" s="486"/>
      <c r="M162" s="486"/>
      <c r="N162" s="486"/>
      <c r="O162" s="486"/>
      <c r="P162" s="487"/>
      <c r="Q162" s="1068"/>
      <c r="R162" s="1068"/>
      <c r="S162" s="1068"/>
      <c r="T162" s="1068"/>
      <c r="U162" s="1068"/>
      <c r="V162" s="1068"/>
      <c r="W162" s="1068"/>
      <c r="X162" s="1068"/>
      <c r="Y162" s="1068"/>
      <c r="Z162" s="1068"/>
      <c r="AA162" s="1068"/>
      <c r="AB162" s="1069"/>
      <c r="AC162" s="486"/>
      <c r="AD162" s="486"/>
      <c r="AE162" s="486"/>
      <c r="AF162" s="486"/>
      <c r="AG162" s="486"/>
      <c r="AH162" s="486"/>
      <c r="AI162" s="486"/>
      <c r="AJ162" s="486"/>
      <c r="AK162" s="486"/>
      <c r="AL162" s="486"/>
      <c r="AM162" s="486"/>
      <c r="AN162" s="487"/>
      <c r="AO162" s="1111"/>
      <c r="AP162" s="1111"/>
      <c r="AQ162" s="1111"/>
      <c r="AR162" s="1111"/>
      <c r="AS162" s="1111"/>
      <c r="AT162" s="1111"/>
      <c r="AU162" s="1111"/>
      <c r="AV162" s="1111"/>
      <c r="AW162" s="1111"/>
      <c r="AX162" s="1111"/>
      <c r="AY162" s="1111"/>
      <c r="AZ162" s="1112"/>
      <c r="BA162" s="486"/>
      <c r="BB162" s="486"/>
      <c r="BC162" s="486"/>
      <c r="BD162" s="486"/>
      <c r="BE162" s="486"/>
      <c r="BF162" s="486"/>
      <c r="BG162" s="486"/>
      <c r="BH162" s="486"/>
      <c r="BI162" s="486"/>
      <c r="BJ162" s="486"/>
      <c r="BK162" s="486"/>
      <c r="BL162" s="487"/>
      <c r="BM162" s="486"/>
      <c r="BN162" s="486"/>
      <c r="BO162" s="486"/>
      <c r="BP162" s="486"/>
      <c r="BQ162" s="486"/>
      <c r="BR162" s="486"/>
      <c r="BS162" s="486"/>
      <c r="BT162" s="486"/>
      <c r="BU162" s="486"/>
      <c r="BV162" s="486"/>
      <c r="BW162" s="486"/>
      <c r="BX162" s="487"/>
      <c r="BY162" s="486"/>
      <c r="BZ162" s="486"/>
      <c r="CA162" s="486"/>
      <c r="CB162" s="486"/>
      <c r="CC162" s="486"/>
      <c r="CD162" s="486"/>
      <c r="CE162" s="486"/>
      <c r="CF162" s="486"/>
      <c r="CG162" s="486"/>
      <c r="CH162" s="486"/>
      <c r="CI162" s="486"/>
      <c r="CJ162" s="487"/>
      <c r="CK162" s="486"/>
      <c r="CL162" s="486"/>
      <c r="CM162" s="486"/>
      <c r="CN162" s="486"/>
      <c r="CO162" s="486"/>
      <c r="CP162" s="486"/>
      <c r="CQ162" s="486"/>
      <c r="CR162" s="486"/>
      <c r="CS162" s="486"/>
      <c r="CT162" s="486"/>
      <c r="CU162" s="486"/>
      <c r="CV162" s="487"/>
      <c r="CW162" s="486"/>
      <c r="CX162" s="486"/>
      <c r="CY162" s="486"/>
      <c r="CZ162" s="486"/>
      <c r="DA162" s="486"/>
      <c r="DB162" s="486"/>
      <c r="DC162" s="486"/>
      <c r="DD162" s="486"/>
      <c r="DE162" s="486"/>
      <c r="DF162" s="486"/>
      <c r="DG162" s="486"/>
      <c r="DH162" s="487"/>
      <c r="DI162" s="486"/>
      <c r="DJ162" s="486"/>
      <c r="DK162" s="486"/>
      <c r="DL162" s="486"/>
      <c r="DM162" s="486"/>
      <c r="DN162" s="486"/>
      <c r="DO162" s="486"/>
      <c r="DP162" s="486"/>
      <c r="DQ162" s="486"/>
      <c r="DR162" s="486"/>
      <c r="DS162" s="486"/>
      <c r="DT162" s="487"/>
      <c r="DU162" s="450"/>
      <c r="DV162" s="521">
        <f>DV150</f>
        <v>0</v>
      </c>
      <c r="DW162" s="522">
        <f>DV162+1</f>
        <v>1</v>
      </c>
      <c r="DX162" s="522">
        <f t="shared" ref="DX162:EE162" si="1036">DW162+1</f>
        <v>2</v>
      </c>
      <c r="DY162" s="522">
        <f t="shared" si="1036"/>
        <v>3</v>
      </c>
      <c r="DZ162" s="522">
        <f t="shared" si="1036"/>
        <v>4</v>
      </c>
      <c r="EA162" s="522">
        <f t="shared" si="1036"/>
        <v>5</v>
      </c>
      <c r="EB162" s="522">
        <f t="shared" si="1036"/>
        <v>6</v>
      </c>
      <c r="EC162" s="522">
        <f t="shared" si="1036"/>
        <v>7</v>
      </c>
      <c r="ED162" s="522">
        <f t="shared" si="1036"/>
        <v>8</v>
      </c>
      <c r="EE162" s="523">
        <f t="shared" si="1036"/>
        <v>9</v>
      </c>
      <c r="EF162" s="454"/>
      <c r="EG162" s="454"/>
      <c r="EH162" s="454"/>
      <c r="EI162" s="454"/>
      <c r="EJ162" s="454"/>
      <c r="EK162" s="454"/>
      <c r="EL162" s="454"/>
      <c r="EM162" s="454"/>
      <c r="EN162" s="454"/>
      <c r="EO162" s="454"/>
      <c r="EP162" s="454"/>
      <c r="EQ162" s="454"/>
      <c r="ER162" s="454"/>
      <c r="ES162" s="454"/>
      <c r="ET162" s="454"/>
      <c r="EU162" s="581"/>
      <c r="EV162" s="581"/>
      <c r="EW162" s="581"/>
      <c r="EX162" s="581"/>
      <c r="EY162" s="581"/>
      <c r="EZ162" s="581"/>
      <c r="FA162" s="581"/>
      <c r="FB162" s="581"/>
      <c r="FC162" s="581"/>
      <c r="FD162" s="581"/>
      <c r="FE162" s="581"/>
    </row>
    <row r="163" spans="1:161">
      <c r="A163" s="450"/>
      <c r="B163" s="593"/>
      <c r="C163" s="477"/>
      <c r="D163" s="609"/>
      <c r="E163" s="477"/>
      <c r="F163" s="477"/>
      <c r="G163" s="609"/>
      <c r="H163" s="477"/>
      <c r="I163" s="477"/>
      <c r="J163" s="609"/>
      <c r="K163" s="477"/>
      <c r="L163" s="477"/>
      <c r="M163" s="477"/>
      <c r="N163" s="477"/>
      <c r="O163" s="477"/>
      <c r="P163" s="478"/>
      <c r="Q163" s="1065"/>
      <c r="R163" s="1065"/>
      <c r="S163" s="1070"/>
      <c r="T163" s="1065"/>
      <c r="U163" s="1065"/>
      <c r="V163" s="1070"/>
      <c r="W163" s="1065"/>
      <c r="X163" s="1065"/>
      <c r="Y163" s="1065"/>
      <c r="Z163" s="1065"/>
      <c r="AA163" s="1065"/>
      <c r="AB163" s="1067"/>
      <c r="AC163" s="477"/>
      <c r="AD163" s="477"/>
      <c r="AE163" s="609"/>
      <c r="AF163" s="477"/>
      <c r="AG163" s="477"/>
      <c r="AH163" s="609"/>
      <c r="AI163" s="477"/>
      <c r="AJ163" s="477"/>
      <c r="AK163" s="477"/>
      <c r="AL163" s="477"/>
      <c r="AM163" s="477"/>
      <c r="AN163" s="478"/>
      <c r="AO163" s="1108"/>
      <c r="AP163" s="1108"/>
      <c r="AQ163" s="1113"/>
      <c r="AR163" s="1108"/>
      <c r="AS163" s="1108"/>
      <c r="AT163" s="1113"/>
      <c r="AU163" s="1108"/>
      <c r="AV163" s="1108"/>
      <c r="AW163" s="1108"/>
      <c r="AX163" s="1108"/>
      <c r="AY163" s="1108"/>
      <c r="AZ163" s="1110"/>
      <c r="BA163" s="477"/>
      <c r="BB163" s="477"/>
      <c r="BC163" s="609"/>
      <c r="BD163" s="477"/>
      <c r="BE163" s="477"/>
      <c r="BF163" s="609"/>
      <c r="BG163" s="477"/>
      <c r="BH163" s="477"/>
      <c r="BI163" s="477"/>
      <c r="BJ163" s="477"/>
      <c r="BK163" s="477"/>
      <c r="BL163" s="478"/>
      <c r="BM163" s="477"/>
      <c r="BN163" s="477"/>
      <c r="BO163" s="609"/>
      <c r="BP163" s="477"/>
      <c r="BQ163" s="477"/>
      <c r="BR163" s="609"/>
      <c r="BS163" s="477"/>
      <c r="BT163" s="477"/>
      <c r="BU163" s="477"/>
      <c r="BV163" s="477"/>
      <c r="BW163" s="477"/>
      <c r="BX163" s="478"/>
      <c r="BY163" s="477"/>
      <c r="BZ163" s="477"/>
      <c r="CA163" s="609"/>
      <c r="CB163" s="477"/>
      <c r="CC163" s="477"/>
      <c r="CD163" s="609"/>
      <c r="CE163" s="477"/>
      <c r="CF163" s="477"/>
      <c r="CG163" s="477"/>
      <c r="CH163" s="477"/>
      <c r="CI163" s="477"/>
      <c r="CJ163" s="478"/>
      <c r="CK163" s="477"/>
      <c r="CL163" s="477"/>
      <c r="CM163" s="609"/>
      <c r="CN163" s="477"/>
      <c r="CO163" s="477"/>
      <c r="CP163" s="609"/>
      <c r="CQ163" s="477"/>
      <c r="CR163" s="477"/>
      <c r="CS163" s="477"/>
      <c r="CT163" s="477"/>
      <c r="CU163" s="477"/>
      <c r="CV163" s="478"/>
      <c r="CW163" s="477"/>
      <c r="CX163" s="477"/>
      <c r="CY163" s="609"/>
      <c r="CZ163" s="477"/>
      <c r="DA163" s="477"/>
      <c r="DB163" s="609"/>
      <c r="DC163" s="477"/>
      <c r="DD163" s="477"/>
      <c r="DE163" s="477"/>
      <c r="DF163" s="477"/>
      <c r="DG163" s="477"/>
      <c r="DH163" s="478"/>
      <c r="DI163" s="477"/>
      <c r="DJ163" s="477"/>
      <c r="DK163" s="609"/>
      <c r="DL163" s="477"/>
      <c r="DM163" s="477"/>
      <c r="DN163" s="609"/>
      <c r="DO163" s="477"/>
      <c r="DP163" s="477"/>
      <c r="DQ163" s="477"/>
      <c r="DR163" s="477"/>
      <c r="DS163" s="477"/>
      <c r="DT163" s="478"/>
      <c r="DU163" s="450"/>
      <c r="DV163" s="492"/>
      <c r="DW163" s="486"/>
      <c r="DX163" s="486"/>
      <c r="DY163" s="486"/>
      <c r="DZ163" s="486"/>
      <c r="EA163" s="486"/>
      <c r="EB163" s="486"/>
      <c r="EC163" s="486"/>
      <c r="ED163" s="486"/>
      <c r="EE163" s="487"/>
      <c r="EF163" s="454"/>
      <c r="EG163" s="454"/>
      <c r="EH163" s="454"/>
      <c r="EI163" s="454"/>
      <c r="EJ163" s="454"/>
      <c r="EK163" s="454"/>
      <c r="EL163" s="454"/>
      <c r="EM163" s="454"/>
      <c r="EN163" s="454"/>
      <c r="EO163" s="454"/>
      <c r="EP163" s="454"/>
      <c r="EQ163" s="454"/>
      <c r="ER163" s="454"/>
      <c r="ES163" s="454"/>
      <c r="ET163" s="454"/>
      <c r="EU163" s="581"/>
      <c r="EV163" s="581"/>
      <c r="EW163" s="581"/>
      <c r="EX163" s="581"/>
      <c r="EY163" s="581"/>
      <c r="EZ163" s="581"/>
      <c r="FA163" s="581"/>
      <c r="FB163" s="581"/>
      <c r="FC163" s="581"/>
      <c r="FD163" s="581"/>
      <c r="FE163" s="581"/>
    </row>
    <row r="164" spans="1:161">
      <c r="A164" s="450"/>
      <c r="B164" s="493">
        <f>B161</f>
        <v>0</v>
      </c>
      <c r="C164" s="486"/>
      <c r="D164" s="610"/>
      <c r="E164" s="486"/>
      <c r="F164" s="494"/>
      <c r="G164" s="494"/>
      <c r="H164" s="486"/>
      <c r="I164" s="486"/>
      <c r="J164" s="486"/>
      <c r="K164" s="486"/>
      <c r="L164" s="486"/>
      <c r="M164" s="486"/>
      <c r="N164" s="486"/>
      <c r="O164" s="486"/>
      <c r="P164" s="487"/>
      <c r="Q164" s="1068"/>
      <c r="R164" s="1084"/>
      <c r="S164" s="1084"/>
      <c r="T164" s="1068"/>
      <c r="U164" s="1068"/>
      <c r="V164" s="1068"/>
      <c r="W164" s="1068"/>
      <c r="X164" s="1068"/>
      <c r="Y164" s="1068"/>
      <c r="Z164" s="1068"/>
      <c r="AA164" s="1068"/>
      <c r="AB164" s="1069"/>
      <c r="AC164" s="486"/>
      <c r="AD164" s="494"/>
      <c r="AE164" s="494"/>
      <c r="AF164" s="486"/>
      <c r="AG164" s="486"/>
      <c r="AH164" s="486"/>
      <c r="AI164" s="486"/>
      <c r="AJ164" s="486"/>
      <c r="AK164" s="486"/>
      <c r="AL164" s="486"/>
      <c r="AM164" s="486"/>
      <c r="AN164" s="487"/>
      <c r="AO164" s="1111"/>
      <c r="AP164" s="1132"/>
      <c r="AQ164" s="1132"/>
      <c r="AR164" s="1111"/>
      <c r="AS164" s="1111"/>
      <c r="AT164" s="1111"/>
      <c r="AU164" s="1111"/>
      <c r="AV164" s="1111"/>
      <c r="AW164" s="1111"/>
      <c r="AX164" s="1111"/>
      <c r="AY164" s="1111"/>
      <c r="AZ164" s="1112"/>
      <c r="BA164" s="486"/>
      <c r="BB164" s="494"/>
      <c r="BC164" s="494"/>
      <c r="BD164" s="486"/>
      <c r="BE164" s="486"/>
      <c r="BF164" s="486"/>
      <c r="BG164" s="486"/>
      <c r="BH164" s="486"/>
      <c r="BI164" s="486"/>
      <c r="BJ164" s="486"/>
      <c r="BK164" s="486"/>
      <c r="BL164" s="487"/>
      <c r="BM164" s="486"/>
      <c r="BN164" s="494"/>
      <c r="BO164" s="494"/>
      <c r="BP164" s="486"/>
      <c r="BQ164" s="486"/>
      <c r="BR164" s="486"/>
      <c r="BS164" s="486"/>
      <c r="BT164" s="486"/>
      <c r="BU164" s="486"/>
      <c r="BV164" s="486"/>
      <c r="BW164" s="486"/>
      <c r="BX164" s="487"/>
      <c r="BY164" s="486"/>
      <c r="BZ164" s="494"/>
      <c r="CA164" s="494"/>
      <c r="CB164" s="486"/>
      <c r="CC164" s="486"/>
      <c r="CD164" s="486"/>
      <c r="CE164" s="486"/>
      <c r="CF164" s="486"/>
      <c r="CG164" s="486"/>
      <c r="CH164" s="486"/>
      <c r="CI164" s="486"/>
      <c r="CJ164" s="487"/>
      <c r="CK164" s="486"/>
      <c r="CL164" s="494"/>
      <c r="CM164" s="494"/>
      <c r="CN164" s="486"/>
      <c r="CO164" s="486"/>
      <c r="CP164" s="486"/>
      <c r="CQ164" s="486"/>
      <c r="CR164" s="486"/>
      <c r="CS164" s="486"/>
      <c r="CT164" s="486"/>
      <c r="CU164" s="486"/>
      <c r="CV164" s="487"/>
      <c r="CW164" s="486"/>
      <c r="CX164" s="494"/>
      <c r="CY164" s="494"/>
      <c r="CZ164" s="486"/>
      <c r="DA164" s="486"/>
      <c r="DB164" s="486"/>
      <c r="DC164" s="486"/>
      <c r="DD164" s="486"/>
      <c r="DE164" s="486"/>
      <c r="DF164" s="486"/>
      <c r="DG164" s="486"/>
      <c r="DH164" s="487"/>
      <c r="DI164" s="486"/>
      <c r="DJ164" s="494"/>
      <c r="DK164" s="494"/>
      <c r="DL164" s="486"/>
      <c r="DM164" s="486"/>
      <c r="DN164" s="486"/>
      <c r="DO164" s="486"/>
      <c r="DP164" s="486"/>
      <c r="DQ164" s="486"/>
      <c r="DR164" s="486"/>
      <c r="DS164" s="486"/>
      <c r="DT164" s="487"/>
      <c r="DU164" s="450"/>
      <c r="DV164" s="611">
        <f>DV167</f>
        <v>0</v>
      </c>
      <c r="DW164" s="542">
        <f>DW167</f>
        <v>0</v>
      </c>
      <c r="DX164" s="542">
        <f t="shared" ref="DX164:EE164" si="1037">DX167</f>
        <v>0</v>
      </c>
      <c r="DY164" s="542">
        <f t="shared" si="1037"/>
        <v>0</v>
      </c>
      <c r="DZ164" s="542">
        <f t="shared" si="1037"/>
        <v>0</v>
      </c>
      <c r="EA164" s="542">
        <f t="shared" si="1037"/>
        <v>0</v>
      </c>
      <c r="EB164" s="542">
        <f t="shared" si="1037"/>
        <v>0</v>
      </c>
      <c r="EC164" s="542">
        <f t="shared" si="1037"/>
        <v>0</v>
      </c>
      <c r="ED164" s="542">
        <f t="shared" si="1037"/>
        <v>0</v>
      </c>
      <c r="EE164" s="543">
        <f t="shared" si="1037"/>
        <v>0</v>
      </c>
      <c r="EF164" s="454"/>
      <c r="EG164" s="454"/>
      <c r="EH164" s="454"/>
      <c r="EI164" s="454"/>
      <c r="EJ164" s="454"/>
      <c r="EK164" s="454"/>
      <c r="EL164" s="454"/>
      <c r="EM164" s="454"/>
      <c r="EN164" s="454"/>
      <c r="EO164" s="454"/>
      <c r="EP164" s="454"/>
      <c r="EQ164" s="454"/>
      <c r="ER164" s="454"/>
      <c r="ES164" s="454"/>
      <c r="ET164" s="454"/>
      <c r="EU164" s="581"/>
      <c r="EV164" s="581"/>
      <c r="EW164" s="581"/>
      <c r="EX164" s="581"/>
      <c r="EY164" s="581"/>
      <c r="EZ164" s="581"/>
      <c r="FA164" s="581"/>
      <c r="FB164" s="581"/>
      <c r="FC164" s="581"/>
      <c r="FD164" s="581"/>
      <c r="FE164" s="581"/>
    </row>
    <row r="165" spans="1:161">
      <c r="A165" s="450"/>
      <c r="B165" s="490"/>
      <c r="C165" s="486"/>
      <c r="D165" s="486"/>
      <c r="E165" s="1163">
        <f>E153</f>
        <v>0</v>
      </c>
      <c r="F165" s="1163">
        <f t="shared" ref="F165:BQ165" si="1038">F153</f>
        <v>0</v>
      </c>
      <c r="G165" s="1163">
        <f t="shared" si="1038"/>
        <v>0</v>
      </c>
      <c r="H165" s="1163">
        <f t="shared" si="1038"/>
        <v>0</v>
      </c>
      <c r="I165" s="1163">
        <f t="shared" si="1038"/>
        <v>0</v>
      </c>
      <c r="J165" s="1163">
        <f t="shared" si="1038"/>
        <v>0</v>
      </c>
      <c r="K165" s="1163">
        <f t="shared" si="1038"/>
        <v>0</v>
      </c>
      <c r="L165" s="1163">
        <f t="shared" si="1038"/>
        <v>0</v>
      </c>
      <c r="M165" s="1163">
        <f t="shared" si="1038"/>
        <v>0</v>
      </c>
      <c r="N165" s="1163">
        <f t="shared" si="1038"/>
        <v>0</v>
      </c>
      <c r="O165" s="1163">
        <f t="shared" si="1038"/>
        <v>0</v>
      </c>
      <c r="P165" s="1163">
        <f t="shared" si="1038"/>
        <v>0</v>
      </c>
      <c r="Q165" s="1163">
        <f t="shared" si="1038"/>
        <v>1</v>
      </c>
      <c r="R165" s="1163">
        <f t="shared" si="1038"/>
        <v>1</v>
      </c>
      <c r="S165" s="1163">
        <f t="shared" si="1038"/>
        <v>1</v>
      </c>
      <c r="T165" s="1163">
        <f t="shared" si="1038"/>
        <v>1</v>
      </c>
      <c r="U165" s="1163">
        <f t="shared" si="1038"/>
        <v>1</v>
      </c>
      <c r="V165" s="1163">
        <f t="shared" si="1038"/>
        <v>1</v>
      </c>
      <c r="W165" s="1163">
        <f t="shared" si="1038"/>
        <v>1</v>
      </c>
      <c r="X165" s="1163">
        <f t="shared" si="1038"/>
        <v>1</v>
      </c>
      <c r="Y165" s="1163">
        <f t="shared" si="1038"/>
        <v>1</v>
      </c>
      <c r="Z165" s="1163">
        <f t="shared" si="1038"/>
        <v>1</v>
      </c>
      <c r="AA165" s="1163">
        <f t="shared" si="1038"/>
        <v>1</v>
      </c>
      <c r="AB165" s="1163">
        <f t="shared" si="1038"/>
        <v>1</v>
      </c>
      <c r="AC165" s="1163">
        <f t="shared" si="1038"/>
        <v>2</v>
      </c>
      <c r="AD165" s="1163">
        <f t="shared" si="1038"/>
        <v>2</v>
      </c>
      <c r="AE165" s="1163">
        <f t="shared" si="1038"/>
        <v>2</v>
      </c>
      <c r="AF165" s="1163">
        <f t="shared" si="1038"/>
        <v>2</v>
      </c>
      <c r="AG165" s="1163">
        <f t="shared" si="1038"/>
        <v>2</v>
      </c>
      <c r="AH165" s="1163">
        <f t="shared" si="1038"/>
        <v>2</v>
      </c>
      <c r="AI165" s="1163">
        <f t="shared" si="1038"/>
        <v>2</v>
      </c>
      <c r="AJ165" s="1163">
        <f t="shared" si="1038"/>
        <v>2</v>
      </c>
      <c r="AK165" s="1163">
        <f t="shared" si="1038"/>
        <v>2</v>
      </c>
      <c r="AL165" s="1163">
        <f t="shared" si="1038"/>
        <v>2</v>
      </c>
      <c r="AM165" s="1163">
        <f t="shared" si="1038"/>
        <v>2</v>
      </c>
      <c r="AN165" s="1163">
        <f t="shared" si="1038"/>
        <v>2</v>
      </c>
      <c r="AO165" s="1163">
        <f t="shared" si="1038"/>
        <v>3</v>
      </c>
      <c r="AP165" s="1163">
        <f t="shared" si="1038"/>
        <v>3</v>
      </c>
      <c r="AQ165" s="1163">
        <f t="shared" si="1038"/>
        <v>3</v>
      </c>
      <c r="AR165" s="1163">
        <f t="shared" si="1038"/>
        <v>3</v>
      </c>
      <c r="AS165" s="1163">
        <f t="shared" si="1038"/>
        <v>3</v>
      </c>
      <c r="AT165" s="1163">
        <f t="shared" si="1038"/>
        <v>3</v>
      </c>
      <c r="AU165" s="1163">
        <f t="shared" si="1038"/>
        <v>3</v>
      </c>
      <c r="AV165" s="1163">
        <f t="shared" si="1038"/>
        <v>3</v>
      </c>
      <c r="AW165" s="1163">
        <f t="shared" si="1038"/>
        <v>3</v>
      </c>
      <c r="AX165" s="1163">
        <f t="shared" si="1038"/>
        <v>3</v>
      </c>
      <c r="AY165" s="1163">
        <f t="shared" si="1038"/>
        <v>3</v>
      </c>
      <c r="AZ165" s="1163">
        <f t="shared" si="1038"/>
        <v>3</v>
      </c>
      <c r="BA165" s="1163">
        <f t="shared" si="1038"/>
        <v>4</v>
      </c>
      <c r="BB165" s="1163">
        <f t="shared" si="1038"/>
        <v>4</v>
      </c>
      <c r="BC165" s="1163">
        <f t="shared" si="1038"/>
        <v>4</v>
      </c>
      <c r="BD165" s="1163">
        <f t="shared" si="1038"/>
        <v>4</v>
      </c>
      <c r="BE165" s="1163">
        <f t="shared" si="1038"/>
        <v>4</v>
      </c>
      <c r="BF165" s="1163">
        <f t="shared" si="1038"/>
        <v>4</v>
      </c>
      <c r="BG165" s="1163">
        <f t="shared" si="1038"/>
        <v>4</v>
      </c>
      <c r="BH165" s="1163">
        <f t="shared" si="1038"/>
        <v>4</v>
      </c>
      <c r="BI165" s="1163">
        <f t="shared" si="1038"/>
        <v>4</v>
      </c>
      <c r="BJ165" s="1163">
        <f t="shared" si="1038"/>
        <v>4</v>
      </c>
      <c r="BK165" s="1163">
        <f t="shared" si="1038"/>
        <v>4</v>
      </c>
      <c r="BL165" s="1163">
        <f t="shared" si="1038"/>
        <v>4</v>
      </c>
      <c r="BM165" s="1163">
        <f t="shared" si="1038"/>
        <v>5</v>
      </c>
      <c r="BN165" s="1163">
        <f t="shared" si="1038"/>
        <v>5</v>
      </c>
      <c r="BO165" s="1163">
        <f t="shared" si="1038"/>
        <v>5</v>
      </c>
      <c r="BP165" s="1163">
        <f t="shared" si="1038"/>
        <v>5</v>
      </c>
      <c r="BQ165" s="1163">
        <f t="shared" si="1038"/>
        <v>5</v>
      </c>
      <c r="BR165" s="1163">
        <f t="shared" ref="BR165:DT165" si="1039">BR153</f>
        <v>5</v>
      </c>
      <c r="BS165" s="1163">
        <f t="shared" si="1039"/>
        <v>5</v>
      </c>
      <c r="BT165" s="1163">
        <f t="shared" si="1039"/>
        <v>5</v>
      </c>
      <c r="BU165" s="1163">
        <f t="shared" si="1039"/>
        <v>5</v>
      </c>
      <c r="BV165" s="1163">
        <f t="shared" si="1039"/>
        <v>5</v>
      </c>
      <c r="BW165" s="1163">
        <f t="shared" si="1039"/>
        <v>5</v>
      </c>
      <c r="BX165" s="1163">
        <f t="shared" si="1039"/>
        <v>5</v>
      </c>
      <c r="BY165" s="1163">
        <f t="shared" si="1039"/>
        <v>6</v>
      </c>
      <c r="BZ165" s="1163">
        <f t="shared" si="1039"/>
        <v>6</v>
      </c>
      <c r="CA165" s="1163">
        <f t="shared" si="1039"/>
        <v>6</v>
      </c>
      <c r="CB165" s="1163">
        <f t="shared" si="1039"/>
        <v>6</v>
      </c>
      <c r="CC165" s="1163">
        <f t="shared" si="1039"/>
        <v>6</v>
      </c>
      <c r="CD165" s="1163">
        <f t="shared" si="1039"/>
        <v>6</v>
      </c>
      <c r="CE165" s="1163">
        <f t="shared" si="1039"/>
        <v>6</v>
      </c>
      <c r="CF165" s="1163">
        <f t="shared" si="1039"/>
        <v>6</v>
      </c>
      <c r="CG165" s="1163">
        <f t="shared" si="1039"/>
        <v>6</v>
      </c>
      <c r="CH165" s="1163">
        <f t="shared" si="1039"/>
        <v>6</v>
      </c>
      <c r="CI165" s="1163">
        <f t="shared" si="1039"/>
        <v>6</v>
      </c>
      <c r="CJ165" s="1163">
        <f t="shared" si="1039"/>
        <v>6</v>
      </c>
      <c r="CK165" s="1163">
        <f t="shared" si="1039"/>
        <v>7</v>
      </c>
      <c r="CL165" s="1163">
        <f t="shared" si="1039"/>
        <v>7</v>
      </c>
      <c r="CM165" s="1163">
        <f t="shared" si="1039"/>
        <v>7</v>
      </c>
      <c r="CN165" s="1163">
        <f t="shared" si="1039"/>
        <v>7</v>
      </c>
      <c r="CO165" s="1163">
        <f t="shared" si="1039"/>
        <v>7</v>
      </c>
      <c r="CP165" s="1163">
        <f t="shared" si="1039"/>
        <v>7</v>
      </c>
      <c r="CQ165" s="1163">
        <f t="shared" si="1039"/>
        <v>7</v>
      </c>
      <c r="CR165" s="1163">
        <f t="shared" si="1039"/>
        <v>7</v>
      </c>
      <c r="CS165" s="1163">
        <f t="shared" si="1039"/>
        <v>7</v>
      </c>
      <c r="CT165" s="1163">
        <f t="shared" si="1039"/>
        <v>7</v>
      </c>
      <c r="CU165" s="1163">
        <f t="shared" si="1039"/>
        <v>7</v>
      </c>
      <c r="CV165" s="1163">
        <f t="shared" si="1039"/>
        <v>7</v>
      </c>
      <c r="CW165" s="1163">
        <f t="shared" si="1039"/>
        <v>8</v>
      </c>
      <c r="CX165" s="1163">
        <f t="shared" si="1039"/>
        <v>8</v>
      </c>
      <c r="CY165" s="1163">
        <f t="shared" si="1039"/>
        <v>8</v>
      </c>
      <c r="CZ165" s="1163">
        <f t="shared" si="1039"/>
        <v>8</v>
      </c>
      <c r="DA165" s="1163">
        <f t="shared" si="1039"/>
        <v>8</v>
      </c>
      <c r="DB165" s="1163">
        <f t="shared" si="1039"/>
        <v>8</v>
      </c>
      <c r="DC165" s="1163">
        <f t="shared" si="1039"/>
        <v>8</v>
      </c>
      <c r="DD165" s="1163">
        <f t="shared" si="1039"/>
        <v>8</v>
      </c>
      <c r="DE165" s="1163">
        <f t="shared" si="1039"/>
        <v>8</v>
      </c>
      <c r="DF165" s="1163">
        <f t="shared" si="1039"/>
        <v>8</v>
      </c>
      <c r="DG165" s="1163">
        <f t="shared" si="1039"/>
        <v>8</v>
      </c>
      <c r="DH165" s="1163">
        <f t="shared" si="1039"/>
        <v>8</v>
      </c>
      <c r="DI165" s="1163">
        <f t="shared" si="1039"/>
        <v>9</v>
      </c>
      <c r="DJ165" s="1163">
        <f t="shared" si="1039"/>
        <v>9</v>
      </c>
      <c r="DK165" s="1163">
        <f t="shared" si="1039"/>
        <v>9</v>
      </c>
      <c r="DL165" s="1163">
        <f t="shared" si="1039"/>
        <v>9</v>
      </c>
      <c r="DM165" s="1163">
        <f t="shared" si="1039"/>
        <v>9</v>
      </c>
      <c r="DN165" s="1163">
        <f t="shared" si="1039"/>
        <v>9</v>
      </c>
      <c r="DO165" s="1163">
        <f t="shared" si="1039"/>
        <v>9</v>
      </c>
      <c r="DP165" s="1163">
        <f t="shared" si="1039"/>
        <v>9</v>
      </c>
      <c r="DQ165" s="1163">
        <f t="shared" si="1039"/>
        <v>9</v>
      </c>
      <c r="DR165" s="1163">
        <f t="shared" si="1039"/>
        <v>9</v>
      </c>
      <c r="DS165" s="1163">
        <f t="shared" si="1039"/>
        <v>9</v>
      </c>
      <c r="DT165" s="1163">
        <f t="shared" si="1039"/>
        <v>9</v>
      </c>
      <c r="DU165" s="450"/>
      <c r="DV165" s="539"/>
      <c r="DW165" s="540"/>
      <c r="DX165" s="540"/>
      <c r="DY165" s="540"/>
      <c r="DZ165" s="540"/>
      <c r="EA165" s="540"/>
      <c r="EB165" s="540"/>
      <c r="EC165" s="540"/>
      <c r="ED165" s="540"/>
      <c r="EE165" s="541"/>
      <c r="EF165" s="454"/>
      <c r="EG165" s="454"/>
      <c r="EH165" s="454"/>
      <c r="EI165" s="454"/>
      <c r="EJ165" s="454"/>
      <c r="EK165" s="454"/>
      <c r="EL165" s="454"/>
      <c r="EM165" s="454"/>
      <c r="EN165" s="454"/>
      <c r="EO165" s="454"/>
      <c r="EP165" s="454"/>
      <c r="EQ165" s="454"/>
      <c r="ER165" s="454"/>
      <c r="ES165" s="454"/>
      <c r="ET165" s="454"/>
      <c r="EU165" s="581"/>
      <c r="EV165" s="581"/>
      <c r="EW165" s="581"/>
      <c r="EX165" s="581"/>
      <c r="EY165" s="581"/>
      <c r="EZ165" s="581"/>
      <c r="FA165" s="581"/>
      <c r="FB165" s="581"/>
      <c r="FC165" s="581"/>
      <c r="FD165" s="581"/>
      <c r="FE165" s="581"/>
    </row>
    <row r="166" spans="1:161">
      <c r="A166" s="450"/>
      <c r="B166" s="490"/>
      <c r="C166" s="486"/>
      <c r="D166" s="498"/>
      <c r="E166" s="962" t="s">
        <v>431</v>
      </c>
      <c r="F166" s="962" t="s">
        <v>432</v>
      </c>
      <c r="G166" s="962" t="s">
        <v>433</v>
      </c>
      <c r="H166" s="962" t="s">
        <v>434</v>
      </c>
      <c r="I166" s="962" t="s">
        <v>267</v>
      </c>
      <c r="J166" s="962" t="s">
        <v>435</v>
      </c>
      <c r="K166" s="962" t="s">
        <v>436</v>
      </c>
      <c r="L166" s="962" t="s">
        <v>437</v>
      </c>
      <c r="M166" s="962" t="s">
        <v>438</v>
      </c>
      <c r="N166" s="962" t="s">
        <v>439</v>
      </c>
      <c r="O166" s="962" t="s">
        <v>440</v>
      </c>
      <c r="P166" s="963" t="s">
        <v>441</v>
      </c>
      <c r="Q166" s="1053" t="s">
        <v>431</v>
      </c>
      <c r="R166" s="1053" t="s">
        <v>432</v>
      </c>
      <c r="S166" s="1053" t="s">
        <v>433</v>
      </c>
      <c r="T166" s="1053" t="s">
        <v>434</v>
      </c>
      <c r="U166" s="1053" t="s">
        <v>267</v>
      </c>
      <c r="V166" s="1053" t="s">
        <v>435</v>
      </c>
      <c r="W166" s="1053" t="s">
        <v>436</v>
      </c>
      <c r="X166" s="1053" t="s">
        <v>437</v>
      </c>
      <c r="Y166" s="1053" t="s">
        <v>438</v>
      </c>
      <c r="Z166" s="1053" t="s">
        <v>439</v>
      </c>
      <c r="AA166" s="1053" t="s">
        <v>440</v>
      </c>
      <c r="AB166" s="1054" t="s">
        <v>441</v>
      </c>
      <c r="AC166" s="962" t="s">
        <v>431</v>
      </c>
      <c r="AD166" s="962" t="s">
        <v>432</v>
      </c>
      <c r="AE166" s="962" t="s">
        <v>433</v>
      </c>
      <c r="AF166" s="962" t="s">
        <v>434</v>
      </c>
      <c r="AG166" s="962" t="s">
        <v>267</v>
      </c>
      <c r="AH166" s="962" t="s">
        <v>435</v>
      </c>
      <c r="AI166" s="962" t="s">
        <v>436</v>
      </c>
      <c r="AJ166" s="962" t="s">
        <v>437</v>
      </c>
      <c r="AK166" s="962" t="s">
        <v>438</v>
      </c>
      <c r="AL166" s="962" t="s">
        <v>439</v>
      </c>
      <c r="AM166" s="962" t="s">
        <v>440</v>
      </c>
      <c r="AN166" s="963" t="s">
        <v>441</v>
      </c>
      <c r="AO166" s="1098" t="s">
        <v>431</v>
      </c>
      <c r="AP166" s="1098" t="s">
        <v>432</v>
      </c>
      <c r="AQ166" s="1098" t="s">
        <v>433</v>
      </c>
      <c r="AR166" s="1098" t="s">
        <v>434</v>
      </c>
      <c r="AS166" s="1098" t="s">
        <v>267</v>
      </c>
      <c r="AT166" s="1098" t="s">
        <v>435</v>
      </c>
      <c r="AU166" s="1098" t="s">
        <v>436</v>
      </c>
      <c r="AV166" s="1098" t="s">
        <v>437</v>
      </c>
      <c r="AW166" s="1098" t="s">
        <v>438</v>
      </c>
      <c r="AX166" s="1098" t="s">
        <v>439</v>
      </c>
      <c r="AY166" s="1098" t="s">
        <v>440</v>
      </c>
      <c r="AZ166" s="1099" t="s">
        <v>441</v>
      </c>
      <c r="BA166" s="962" t="s">
        <v>431</v>
      </c>
      <c r="BB166" s="962" t="s">
        <v>432</v>
      </c>
      <c r="BC166" s="962" t="s">
        <v>433</v>
      </c>
      <c r="BD166" s="962" t="s">
        <v>434</v>
      </c>
      <c r="BE166" s="962" t="s">
        <v>267</v>
      </c>
      <c r="BF166" s="962" t="s">
        <v>435</v>
      </c>
      <c r="BG166" s="962" t="s">
        <v>436</v>
      </c>
      <c r="BH166" s="962" t="s">
        <v>437</v>
      </c>
      <c r="BI166" s="962" t="s">
        <v>438</v>
      </c>
      <c r="BJ166" s="962" t="s">
        <v>439</v>
      </c>
      <c r="BK166" s="962" t="s">
        <v>440</v>
      </c>
      <c r="BL166" s="963" t="s">
        <v>441</v>
      </c>
      <c r="BM166" s="962" t="s">
        <v>431</v>
      </c>
      <c r="BN166" s="962" t="s">
        <v>432</v>
      </c>
      <c r="BO166" s="962" t="s">
        <v>433</v>
      </c>
      <c r="BP166" s="962" t="s">
        <v>434</v>
      </c>
      <c r="BQ166" s="962" t="s">
        <v>267</v>
      </c>
      <c r="BR166" s="962" t="s">
        <v>435</v>
      </c>
      <c r="BS166" s="962" t="s">
        <v>436</v>
      </c>
      <c r="BT166" s="962" t="s">
        <v>437</v>
      </c>
      <c r="BU166" s="962" t="s">
        <v>438</v>
      </c>
      <c r="BV166" s="962" t="s">
        <v>439</v>
      </c>
      <c r="BW166" s="962" t="s">
        <v>440</v>
      </c>
      <c r="BX166" s="963" t="s">
        <v>441</v>
      </c>
      <c r="BY166" s="962" t="s">
        <v>431</v>
      </c>
      <c r="BZ166" s="962" t="s">
        <v>432</v>
      </c>
      <c r="CA166" s="962" t="s">
        <v>433</v>
      </c>
      <c r="CB166" s="962" t="s">
        <v>434</v>
      </c>
      <c r="CC166" s="962" t="s">
        <v>267</v>
      </c>
      <c r="CD166" s="962" t="s">
        <v>435</v>
      </c>
      <c r="CE166" s="962" t="s">
        <v>436</v>
      </c>
      <c r="CF166" s="962" t="s">
        <v>437</v>
      </c>
      <c r="CG166" s="962" t="s">
        <v>438</v>
      </c>
      <c r="CH166" s="962" t="s">
        <v>439</v>
      </c>
      <c r="CI166" s="962" t="s">
        <v>440</v>
      </c>
      <c r="CJ166" s="963" t="s">
        <v>441</v>
      </c>
      <c r="CK166" s="962" t="s">
        <v>431</v>
      </c>
      <c r="CL166" s="962" t="s">
        <v>432</v>
      </c>
      <c r="CM166" s="962" t="s">
        <v>433</v>
      </c>
      <c r="CN166" s="962" t="s">
        <v>434</v>
      </c>
      <c r="CO166" s="962" t="s">
        <v>267</v>
      </c>
      <c r="CP166" s="962" t="s">
        <v>435</v>
      </c>
      <c r="CQ166" s="962" t="s">
        <v>436</v>
      </c>
      <c r="CR166" s="962" t="s">
        <v>437</v>
      </c>
      <c r="CS166" s="962" t="s">
        <v>438</v>
      </c>
      <c r="CT166" s="962" t="s">
        <v>439</v>
      </c>
      <c r="CU166" s="962" t="s">
        <v>440</v>
      </c>
      <c r="CV166" s="963" t="s">
        <v>441</v>
      </c>
      <c r="CW166" s="962" t="s">
        <v>431</v>
      </c>
      <c r="CX166" s="962" t="s">
        <v>432</v>
      </c>
      <c r="CY166" s="962" t="s">
        <v>433</v>
      </c>
      <c r="CZ166" s="962" t="s">
        <v>434</v>
      </c>
      <c r="DA166" s="962" t="s">
        <v>267</v>
      </c>
      <c r="DB166" s="962" t="s">
        <v>435</v>
      </c>
      <c r="DC166" s="962" t="s">
        <v>436</v>
      </c>
      <c r="DD166" s="962" t="s">
        <v>437</v>
      </c>
      <c r="DE166" s="962" t="s">
        <v>438</v>
      </c>
      <c r="DF166" s="962" t="s">
        <v>439</v>
      </c>
      <c r="DG166" s="962" t="s">
        <v>440</v>
      </c>
      <c r="DH166" s="963" t="s">
        <v>441</v>
      </c>
      <c r="DI166" s="962" t="s">
        <v>431</v>
      </c>
      <c r="DJ166" s="962" t="s">
        <v>432</v>
      </c>
      <c r="DK166" s="962" t="s">
        <v>433</v>
      </c>
      <c r="DL166" s="962" t="s">
        <v>434</v>
      </c>
      <c r="DM166" s="962" t="s">
        <v>267</v>
      </c>
      <c r="DN166" s="962" t="s">
        <v>435</v>
      </c>
      <c r="DO166" s="962" t="s">
        <v>436</v>
      </c>
      <c r="DP166" s="962" t="s">
        <v>437</v>
      </c>
      <c r="DQ166" s="962" t="s">
        <v>438</v>
      </c>
      <c r="DR166" s="962" t="s">
        <v>439</v>
      </c>
      <c r="DS166" s="962" t="s">
        <v>440</v>
      </c>
      <c r="DT166" s="963" t="s">
        <v>441</v>
      </c>
      <c r="DU166" s="450"/>
      <c r="DV166" s="539"/>
      <c r="DW166" s="540"/>
      <c r="DX166" s="540"/>
      <c r="DY166" s="540"/>
      <c r="DZ166" s="540"/>
      <c r="EA166" s="540"/>
      <c r="EB166" s="540"/>
      <c r="EC166" s="540"/>
      <c r="ED166" s="540"/>
      <c r="EE166" s="541"/>
      <c r="EF166" s="454"/>
      <c r="EG166" s="454"/>
      <c r="EH166" s="454"/>
      <c r="EI166" s="454"/>
      <c r="EJ166" s="454"/>
      <c r="EK166" s="454"/>
      <c r="EL166" s="454"/>
      <c r="EM166" s="454"/>
      <c r="EN166" s="454"/>
      <c r="EO166" s="454"/>
      <c r="EP166" s="454"/>
      <c r="EQ166" s="454"/>
      <c r="ER166" s="454"/>
      <c r="ES166" s="454"/>
      <c r="ET166" s="454"/>
      <c r="EU166" s="581"/>
      <c r="EV166" s="581"/>
      <c r="EW166" s="581"/>
      <c r="EX166" s="581"/>
      <c r="EY166" s="581"/>
      <c r="EZ166" s="581"/>
      <c r="FA166" s="581"/>
      <c r="FB166" s="581"/>
      <c r="FC166" s="581"/>
      <c r="FD166" s="581"/>
      <c r="FE166" s="581"/>
    </row>
    <row r="167" spans="1:161">
      <c r="A167" s="450"/>
      <c r="B167" s="490">
        <f>B164</f>
        <v>0</v>
      </c>
      <c r="C167" s="598" t="s">
        <v>421</v>
      </c>
      <c r="D167" s="486"/>
      <c r="E167" s="599">
        <f>-IS!J73</f>
        <v>0</v>
      </c>
      <c r="F167" s="599">
        <f>-IS!K73</f>
        <v>0</v>
      </c>
      <c r="G167" s="599">
        <f>-IS!L73</f>
        <v>0</v>
      </c>
      <c r="H167" s="599">
        <f>-IS!M73</f>
        <v>0</v>
      </c>
      <c r="I167" s="599">
        <f>-IS!N73</f>
        <v>0</v>
      </c>
      <c r="J167" s="599">
        <f>-IS!O73</f>
        <v>0</v>
      </c>
      <c r="K167" s="599">
        <f>-IS!P73</f>
        <v>0</v>
      </c>
      <c r="L167" s="599">
        <f>-IS!Q73</f>
        <v>0</v>
      </c>
      <c r="M167" s="599">
        <f>-IS!R73</f>
        <v>0</v>
      </c>
      <c r="N167" s="599">
        <f>-IS!S73</f>
        <v>0</v>
      </c>
      <c r="O167" s="599">
        <f>-IS!T73</f>
        <v>0</v>
      </c>
      <c r="P167" s="600">
        <f>-IS!U73</f>
        <v>0</v>
      </c>
      <c r="Q167" s="1072">
        <f>-IS!V73</f>
        <v>0</v>
      </c>
      <c r="R167" s="1072">
        <f>-IS!W73</f>
        <v>0</v>
      </c>
      <c r="S167" s="1072">
        <f>-IS!X73</f>
        <v>0</v>
      </c>
      <c r="T167" s="1072">
        <f>-IS!Y73</f>
        <v>0</v>
      </c>
      <c r="U167" s="1072">
        <f>-IS!Z73</f>
        <v>0</v>
      </c>
      <c r="V167" s="1072">
        <f>-IS!AA73</f>
        <v>0</v>
      </c>
      <c r="W167" s="1072">
        <f>-IS!AB73</f>
        <v>0</v>
      </c>
      <c r="X167" s="1072">
        <f>-IS!AC73</f>
        <v>0</v>
      </c>
      <c r="Y167" s="1072">
        <f>-IS!AD73</f>
        <v>0</v>
      </c>
      <c r="Z167" s="1072">
        <f>-IS!AE73</f>
        <v>0</v>
      </c>
      <c r="AA167" s="1072">
        <f>-IS!AF73</f>
        <v>0</v>
      </c>
      <c r="AB167" s="1073">
        <f>-IS!AG73</f>
        <v>0</v>
      </c>
      <c r="AC167" s="599">
        <f>-IS!AH73</f>
        <v>0</v>
      </c>
      <c r="AD167" s="599">
        <f>-IS!AI73</f>
        <v>0</v>
      </c>
      <c r="AE167" s="599">
        <f>-IS!AJ73</f>
        <v>0</v>
      </c>
      <c r="AF167" s="599">
        <f>-IS!AK73</f>
        <v>0</v>
      </c>
      <c r="AG167" s="599">
        <f>-IS!AL73</f>
        <v>0</v>
      </c>
      <c r="AH167" s="599">
        <f>-IS!AM73</f>
        <v>0</v>
      </c>
      <c r="AI167" s="599">
        <f>-IS!AN73</f>
        <v>0</v>
      </c>
      <c r="AJ167" s="599">
        <f>-IS!AO73</f>
        <v>0</v>
      </c>
      <c r="AK167" s="599">
        <f>-IS!AP73</f>
        <v>0</v>
      </c>
      <c r="AL167" s="599">
        <f>-IS!AQ73</f>
        <v>0</v>
      </c>
      <c r="AM167" s="599">
        <f>-IS!AR73</f>
        <v>0</v>
      </c>
      <c r="AN167" s="600">
        <f>-IS!AS73</f>
        <v>0</v>
      </c>
      <c r="AO167" s="1100">
        <f>-IS!AT73</f>
        <v>0</v>
      </c>
      <c r="AP167" s="1100">
        <f>-IS!AU73</f>
        <v>0</v>
      </c>
      <c r="AQ167" s="1100">
        <f>-IS!AV73</f>
        <v>0</v>
      </c>
      <c r="AR167" s="1100">
        <f>-IS!AW73</f>
        <v>0</v>
      </c>
      <c r="AS167" s="1100">
        <f>-IS!AX73</f>
        <v>0</v>
      </c>
      <c r="AT167" s="1100">
        <f>-IS!AY73</f>
        <v>0</v>
      </c>
      <c r="AU167" s="1100">
        <f>-IS!AZ73</f>
        <v>0</v>
      </c>
      <c r="AV167" s="1100">
        <f>-IS!BA73</f>
        <v>0</v>
      </c>
      <c r="AW167" s="1100">
        <f>-IS!BB73</f>
        <v>0</v>
      </c>
      <c r="AX167" s="1100">
        <f>-IS!BC73</f>
        <v>0</v>
      </c>
      <c r="AY167" s="1100">
        <f>-IS!BD73</f>
        <v>0</v>
      </c>
      <c r="AZ167" s="1101">
        <f>-IS!BE73</f>
        <v>0</v>
      </c>
      <c r="BA167" s="599">
        <f>-IS!BF73</f>
        <v>0</v>
      </c>
      <c r="BB167" s="599">
        <f>-IS!BG73</f>
        <v>0</v>
      </c>
      <c r="BC167" s="599">
        <f>-IS!BH73</f>
        <v>0</v>
      </c>
      <c r="BD167" s="599">
        <f>-IS!BI73</f>
        <v>0</v>
      </c>
      <c r="BE167" s="599">
        <f>-IS!BJ73</f>
        <v>0</v>
      </c>
      <c r="BF167" s="599">
        <f>-IS!BK73</f>
        <v>0</v>
      </c>
      <c r="BG167" s="599">
        <f>-IS!BL73</f>
        <v>0</v>
      </c>
      <c r="BH167" s="599">
        <f>-IS!BM73</f>
        <v>0</v>
      </c>
      <c r="BI167" s="599">
        <f>-IS!BN73</f>
        <v>0</v>
      </c>
      <c r="BJ167" s="599">
        <f>-IS!BO73</f>
        <v>0</v>
      </c>
      <c r="BK167" s="599">
        <f>-IS!BP73</f>
        <v>0</v>
      </c>
      <c r="BL167" s="600">
        <f>-IS!BQ73</f>
        <v>0</v>
      </c>
      <c r="BM167" s="599">
        <f>-IS!BR73</f>
        <v>0</v>
      </c>
      <c r="BN167" s="599">
        <f>-IS!BS73</f>
        <v>0</v>
      </c>
      <c r="BO167" s="599">
        <f>-IS!BT73</f>
        <v>0</v>
      </c>
      <c r="BP167" s="599">
        <f>-IS!BU73</f>
        <v>0</v>
      </c>
      <c r="BQ167" s="599">
        <f>-IS!BV73</f>
        <v>0</v>
      </c>
      <c r="BR167" s="599">
        <f>-IS!BW73</f>
        <v>0</v>
      </c>
      <c r="BS167" s="599">
        <f>-IS!BX73</f>
        <v>0</v>
      </c>
      <c r="BT167" s="599">
        <f>-IS!BY73</f>
        <v>0</v>
      </c>
      <c r="BU167" s="599">
        <f>-IS!BZ73</f>
        <v>0</v>
      </c>
      <c r="BV167" s="599">
        <f>-IS!CA73</f>
        <v>0</v>
      </c>
      <c r="BW167" s="599">
        <f>-IS!CB73</f>
        <v>0</v>
      </c>
      <c r="BX167" s="600">
        <f>-IS!CC73</f>
        <v>0</v>
      </c>
      <c r="BY167" s="599">
        <f>-IS!CD73</f>
        <v>0</v>
      </c>
      <c r="BZ167" s="599">
        <f>-IS!CE73</f>
        <v>0</v>
      </c>
      <c r="CA167" s="599">
        <f>-IS!CF73</f>
        <v>0</v>
      </c>
      <c r="CB167" s="599">
        <f>-IS!CG73</f>
        <v>0</v>
      </c>
      <c r="CC167" s="599">
        <f>-IS!CH73</f>
        <v>0</v>
      </c>
      <c r="CD167" s="599">
        <f>-IS!CI73</f>
        <v>0</v>
      </c>
      <c r="CE167" s="599">
        <f>-IS!CJ73</f>
        <v>0</v>
      </c>
      <c r="CF167" s="599">
        <f>-IS!CK73</f>
        <v>0</v>
      </c>
      <c r="CG167" s="599">
        <f>-IS!CL73</f>
        <v>0</v>
      </c>
      <c r="CH167" s="599">
        <f>-IS!CM73</f>
        <v>0</v>
      </c>
      <c r="CI167" s="599">
        <f>-IS!CN73</f>
        <v>0</v>
      </c>
      <c r="CJ167" s="600">
        <f>-IS!CO73</f>
        <v>0</v>
      </c>
      <c r="CK167" s="599">
        <f>-IS!CP73</f>
        <v>0</v>
      </c>
      <c r="CL167" s="599">
        <f>-IS!CQ73</f>
        <v>0</v>
      </c>
      <c r="CM167" s="599">
        <f>-IS!CR73</f>
        <v>0</v>
      </c>
      <c r="CN167" s="599">
        <f>-IS!CS73</f>
        <v>0</v>
      </c>
      <c r="CO167" s="599">
        <f>-IS!CT73</f>
        <v>0</v>
      </c>
      <c r="CP167" s="599">
        <f>-IS!CU73</f>
        <v>0</v>
      </c>
      <c r="CQ167" s="599">
        <f>-IS!CV73</f>
        <v>0</v>
      </c>
      <c r="CR167" s="599">
        <f>-IS!CW73</f>
        <v>0</v>
      </c>
      <c r="CS167" s="599">
        <f>-IS!CX73</f>
        <v>0</v>
      </c>
      <c r="CT167" s="599">
        <f>-IS!CY73</f>
        <v>0</v>
      </c>
      <c r="CU167" s="599">
        <f>-IS!CZ73</f>
        <v>0</v>
      </c>
      <c r="CV167" s="600">
        <f>-IS!DA73</f>
        <v>0</v>
      </c>
      <c r="CW167" s="599">
        <f>-IS!DB73</f>
        <v>0</v>
      </c>
      <c r="CX167" s="599">
        <f>-IS!DC73</f>
        <v>0</v>
      </c>
      <c r="CY167" s="599">
        <f>-IS!DD73</f>
        <v>0</v>
      </c>
      <c r="CZ167" s="599">
        <f>-IS!DE73</f>
        <v>0</v>
      </c>
      <c r="DA167" s="599">
        <f>-IS!DF73</f>
        <v>0</v>
      </c>
      <c r="DB167" s="599">
        <f>-IS!DG73</f>
        <v>0</v>
      </c>
      <c r="DC167" s="599">
        <f>-IS!DH73</f>
        <v>0</v>
      </c>
      <c r="DD167" s="599">
        <f>-IS!DI73</f>
        <v>0</v>
      </c>
      <c r="DE167" s="599">
        <f>-IS!DJ73</f>
        <v>0</v>
      </c>
      <c r="DF167" s="599">
        <f>-IS!DK73</f>
        <v>0</v>
      </c>
      <c r="DG167" s="599">
        <f>-IS!DL73</f>
        <v>0</v>
      </c>
      <c r="DH167" s="600">
        <f>-IS!DM73</f>
        <v>0</v>
      </c>
      <c r="DI167" s="599">
        <f>-IS!DN73</f>
        <v>0</v>
      </c>
      <c r="DJ167" s="599">
        <f>-IS!DO73</f>
        <v>0</v>
      </c>
      <c r="DK167" s="599">
        <f>-IS!DP73</f>
        <v>0</v>
      </c>
      <c r="DL167" s="599">
        <f>-IS!DQ73</f>
        <v>0</v>
      </c>
      <c r="DM167" s="599">
        <f>-IS!DR73</f>
        <v>0</v>
      </c>
      <c r="DN167" s="599">
        <f>-IS!DS73</f>
        <v>0</v>
      </c>
      <c r="DO167" s="599">
        <f>-IS!DT73</f>
        <v>0</v>
      </c>
      <c r="DP167" s="599">
        <f>-IS!DU73</f>
        <v>0</v>
      </c>
      <c r="DQ167" s="599">
        <f>-IS!DV73</f>
        <v>0</v>
      </c>
      <c r="DR167" s="599">
        <f>-IS!DW73</f>
        <v>0</v>
      </c>
      <c r="DS167" s="599">
        <f>-IS!DX73</f>
        <v>0</v>
      </c>
      <c r="DT167" s="600">
        <f>-IS!DY73</f>
        <v>0</v>
      </c>
      <c r="DU167" s="450"/>
      <c r="DV167" s="601">
        <f>SUM(E167:P167)</f>
        <v>0</v>
      </c>
      <c r="DW167" s="596">
        <f>-SUM(IS!$V$73:$AG$73)</f>
        <v>0</v>
      </c>
      <c r="DX167" s="596">
        <f>-SUM(IS!$AH$73:$AS$73)</f>
        <v>0</v>
      </c>
      <c r="DY167" s="596">
        <f>-SUM(IS!$AT$73:$BE$73)</f>
        <v>0</v>
      </c>
      <c r="DZ167" s="596">
        <f>-SUM(IS!$BF$73:$BQ$73)</f>
        <v>0</v>
      </c>
      <c r="EA167" s="596">
        <f>-SUM(IS!$BR$73:$CC$73)</f>
        <v>0</v>
      </c>
      <c r="EB167" s="596">
        <f>-SUM(IS!$CD$73:$CO$73)</f>
        <v>0</v>
      </c>
      <c r="EC167" s="596">
        <f>-SUM(IS!$CP$73:$DA$73)</f>
        <v>0</v>
      </c>
      <c r="ED167" s="596">
        <f>-SUM(IS!$DB$73:$DM$73)</f>
        <v>0</v>
      </c>
      <c r="EE167" s="596">
        <f>-SUM(IS!$DN$73:$DY$73)</f>
        <v>0</v>
      </c>
      <c r="EF167" s="454" t="s">
        <v>422</v>
      </c>
      <c r="EG167" s="454"/>
      <c r="EH167" s="454"/>
      <c r="EI167" s="454"/>
      <c r="EJ167" s="454"/>
      <c r="EK167" s="454"/>
      <c r="EL167" s="454"/>
      <c r="EM167" s="454"/>
      <c r="EN167" s="454"/>
      <c r="EO167" s="454"/>
      <c r="EP167" s="454"/>
      <c r="EQ167" s="454"/>
      <c r="ER167" s="454"/>
      <c r="ES167" s="454"/>
      <c r="ET167" s="454"/>
      <c r="EU167" s="581"/>
      <c r="EV167" s="581"/>
      <c r="EW167" s="581"/>
      <c r="EX167" s="581"/>
      <c r="EY167" s="581"/>
      <c r="EZ167" s="581"/>
      <c r="FA167" s="581"/>
      <c r="FB167" s="581"/>
      <c r="FC167" s="581"/>
      <c r="FD167" s="581"/>
      <c r="FE167" s="581"/>
    </row>
    <row r="168" spans="1:161">
      <c r="A168" s="450"/>
      <c r="B168" s="490"/>
      <c r="C168" s="486"/>
      <c r="D168" s="486"/>
      <c r="E168" s="540"/>
      <c r="F168" s="540"/>
      <c r="G168" s="540"/>
      <c r="H168" s="540"/>
      <c r="I168" s="540"/>
      <c r="J168" s="540"/>
      <c r="K168" s="540"/>
      <c r="L168" s="540"/>
      <c r="M168" s="540"/>
      <c r="N168" s="540"/>
      <c r="O168" s="540"/>
      <c r="P168" s="541"/>
      <c r="Q168" s="1074"/>
      <c r="R168" s="1074"/>
      <c r="S168" s="1074"/>
      <c r="T168" s="1074"/>
      <c r="U168" s="1074"/>
      <c r="V168" s="1074"/>
      <c r="W168" s="1074"/>
      <c r="X168" s="1074"/>
      <c r="Y168" s="1074"/>
      <c r="Z168" s="1074"/>
      <c r="AA168" s="1074"/>
      <c r="AB168" s="1075"/>
      <c r="AC168" s="540"/>
      <c r="AD168" s="540"/>
      <c r="AE168" s="540"/>
      <c r="AF168" s="540"/>
      <c r="AG168" s="540"/>
      <c r="AH168" s="540"/>
      <c r="AI168" s="540"/>
      <c r="AJ168" s="540"/>
      <c r="AK168" s="540"/>
      <c r="AL168" s="540"/>
      <c r="AM168" s="540"/>
      <c r="AN168" s="541"/>
      <c r="AO168" s="1102"/>
      <c r="AP168" s="1102"/>
      <c r="AQ168" s="1102"/>
      <c r="AR168" s="1102"/>
      <c r="AS168" s="1102"/>
      <c r="AT168" s="1102"/>
      <c r="AU168" s="1102"/>
      <c r="AV168" s="1102"/>
      <c r="AW168" s="1102"/>
      <c r="AX168" s="1102"/>
      <c r="AY168" s="1102"/>
      <c r="AZ168" s="1103"/>
      <c r="BA168" s="540"/>
      <c r="BB168" s="540"/>
      <c r="BC168" s="540"/>
      <c r="BD168" s="540"/>
      <c r="BE168" s="540"/>
      <c r="BF168" s="540"/>
      <c r="BG168" s="540"/>
      <c r="BH168" s="540"/>
      <c r="BI168" s="540"/>
      <c r="BJ168" s="540"/>
      <c r="BK168" s="540"/>
      <c r="BL168" s="541"/>
      <c r="BM168" s="540"/>
      <c r="BN168" s="540"/>
      <c r="BO168" s="540"/>
      <c r="BP168" s="540"/>
      <c r="BQ168" s="540"/>
      <c r="BR168" s="540"/>
      <c r="BS168" s="540"/>
      <c r="BT168" s="540"/>
      <c r="BU168" s="540"/>
      <c r="BV168" s="540"/>
      <c r="BW168" s="540"/>
      <c r="BX168" s="541"/>
      <c r="BY168" s="540"/>
      <c r="BZ168" s="540"/>
      <c r="CA168" s="540"/>
      <c r="CB168" s="540"/>
      <c r="CC168" s="540"/>
      <c r="CD168" s="540"/>
      <c r="CE168" s="540"/>
      <c r="CF168" s="540"/>
      <c r="CG168" s="540"/>
      <c r="CH168" s="540"/>
      <c r="CI168" s="540"/>
      <c r="CJ168" s="541"/>
      <c r="CK168" s="540"/>
      <c r="CL168" s="540"/>
      <c r="CM168" s="540"/>
      <c r="CN168" s="540"/>
      <c r="CO168" s="540"/>
      <c r="CP168" s="540"/>
      <c r="CQ168" s="540"/>
      <c r="CR168" s="540"/>
      <c r="CS168" s="540"/>
      <c r="CT168" s="540"/>
      <c r="CU168" s="540"/>
      <c r="CV168" s="541"/>
      <c r="CW168" s="540"/>
      <c r="CX168" s="540"/>
      <c r="CY168" s="540"/>
      <c r="CZ168" s="540"/>
      <c r="DA168" s="540"/>
      <c r="DB168" s="540"/>
      <c r="DC168" s="540"/>
      <c r="DD168" s="540"/>
      <c r="DE168" s="540"/>
      <c r="DF168" s="540"/>
      <c r="DG168" s="540"/>
      <c r="DH168" s="541"/>
      <c r="DI168" s="540"/>
      <c r="DJ168" s="540"/>
      <c r="DK168" s="540"/>
      <c r="DL168" s="540"/>
      <c r="DM168" s="540"/>
      <c r="DN168" s="540"/>
      <c r="DO168" s="540"/>
      <c r="DP168" s="540"/>
      <c r="DQ168" s="540"/>
      <c r="DR168" s="540"/>
      <c r="DS168" s="540"/>
      <c r="DT168" s="541"/>
      <c r="DU168" s="450"/>
      <c r="DV168" s="539"/>
      <c r="DW168" s="540"/>
      <c r="DX168" s="540"/>
      <c r="DY168" s="540"/>
      <c r="DZ168" s="540"/>
      <c r="EA168" s="540"/>
      <c r="EB168" s="540"/>
      <c r="EC168" s="540"/>
      <c r="ED168" s="540"/>
      <c r="EE168" s="541"/>
      <c r="EF168" s="454"/>
      <c r="EG168" s="454"/>
      <c r="EH168" s="454"/>
      <c r="EI168" s="454"/>
      <c r="EJ168" s="454"/>
      <c r="EK168" s="454"/>
      <c r="EL168" s="454"/>
      <c r="EM168" s="454"/>
      <c r="EN168" s="454"/>
      <c r="EO168" s="454"/>
      <c r="EP168" s="454"/>
      <c r="EQ168" s="454"/>
      <c r="ER168" s="454"/>
      <c r="ES168" s="454"/>
      <c r="ET168" s="454"/>
      <c r="EU168" s="581"/>
      <c r="EV168" s="581"/>
      <c r="EW168" s="581"/>
      <c r="EX168" s="581"/>
      <c r="EY168" s="581"/>
      <c r="EZ168" s="581"/>
      <c r="FA168" s="581"/>
      <c r="FB168" s="581"/>
      <c r="FC168" s="581"/>
      <c r="FD168" s="581"/>
      <c r="FE168" s="581"/>
    </row>
    <row r="169" spans="1:161">
      <c r="A169" s="450"/>
      <c r="B169" s="490">
        <f>B167</f>
        <v>0</v>
      </c>
      <c r="C169" s="598" t="s">
        <v>423</v>
      </c>
      <c r="D169" s="486"/>
      <c r="E169" s="599">
        <v>0</v>
      </c>
      <c r="F169" s="599">
        <v>0</v>
      </c>
      <c r="G169" s="599">
        <v>0</v>
      </c>
      <c r="H169" s="599">
        <v>0</v>
      </c>
      <c r="I169" s="599">
        <v>0</v>
      </c>
      <c r="J169" s="599">
        <v>0</v>
      </c>
      <c r="K169" s="599">
        <v>0</v>
      </c>
      <c r="L169" s="599">
        <v>0</v>
      </c>
      <c r="M169" s="599">
        <v>0</v>
      </c>
      <c r="N169" s="599">
        <v>0</v>
      </c>
      <c r="O169" s="599">
        <v>0</v>
      </c>
      <c r="P169" s="600">
        <v>75396000</v>
      </c>
      <c r="Q169" s="1072">
        <v>0</v>
      </c>
      <c r="R169" s="1072">
        <v>0</v>
      </c>
      <c r="S169" s="1072">
        <v>0</v>
      </c>
      <c r="T169" s="1072">
        <v>0</v>
      </c>
      <c r="U169" s="1072">
        <v>0</v>
      </c>
      <c r="V169" s="1072">
        <v>0</v>
      </c>
      <c r="W169" s="1072">
        <v>0</v>
      </c>
      <c r="X169" s="1072">
        <v>0</v>
      </c>
      <c r="Y169" s="1072">
        <v>0</v>
      </c>
      <c r="Z169" s="1072">
        <v>0</v>
      </c>
      <c r="AA169" s="1072">
        <v>0</v>
      </c>
      <c r="AB169" s="1073">
        <v>80004000</v>
      </c>
      <c r="AC169" s="599">
        <v>0</v>
      </c>
      <c r="AD169" s="599">
        <v>0</v>
      </c>
      <c r="AE169" s="599">
        <v>0</v>
      </c>
      <c r="AF169" s="599">
        <v>0</v>
      </c>
      <c r="AG169" s="599">
        <v>0</v>
      </c>
      <c r="AH169" s="599">
        <v>0</v>
      </c>
      <c r="AI169" s="599">
        <v>0</v>
      </c>
      <c r="AJ169" s="599">
        <v>0</v>
      </c>
      <c r="AK169" s="599">
        <v>0</v>
      </c>
      <c r="AL169" s="599">
        <v>0</v>
      </c>
      <c r="AM169" s="599">
        <v>0</v>
      </c>
      <c r="AN169" s="600">
        <v>84864000</v>
      </c>
      <c r="AO169" s="1100">
        <v>0</v>
      </c>
      <c r="AP169" s="1100">
        <v>0</v>
      </c>
      <c r="AQ169" s="1100">
        <v>0</v>
      </c>
      <c r="AR169" s="1100">
        <v>0</v>
      </c>
      <c r="AS169" s="1100">
        <v>0</v>
      </c>
      <c r="AT169" s="1100">
        <v>0</v>
      </c>
      <c r="AU169" s="1100">
        <v>0</v>
      </c>
      <c r="AV169" s="1100">
        <v>0</v>
      </c>
      <c r="AW169" s="1100">
        <v>0</v>
      </c>
      <c r="AX169" s="1100">
        <v>0</v>
      </c>
      <c r="AY169" s="1100">
        <v>0</v>
      </c>
      <c r="AZ169" s="1101">
        <v>90000000</v>
      </c>
      <c r="BA169" s="599">
        <v>0</v>
      </c>
      <c r="BB169" s="599">
        <v>0</v>
      </c>
      <c r="BC169" s="599">
        <v>0</v>
      </c>
      <c r="BD169" s="599">
        <v>0</v>
      </c>
      <c r="BE169" s="599">
        <v>0</v>
      </c>
      <c r="BF169" s="599">
        <v>0</v>
      </c>
      <c r="BG169" s="599">
        <v>0</v>
      </c>
      <c r="BH169" s="599">
        <v>0</v>
      </c>
      <c r="BI169" s="599">
        <v>0</v>
      </c>
      <c r="BJ169" s="599">
        <v>0</v>
      </c>
      <c r="BK169" s="599">
        <v>0</v>
      </c>
      <c r="BL169" s="600">
        <v>95436000</v>
      </c>
      <c r="BM169" s="599">
        <v>0</v>
      </c>
      <c r="BN169" s="599">
        <v>0</v>
      </c>
      <c r="BO169" s="599">
        <v>0</v>
      </c>
      <c r="BP169" s="599">
        <v>0</v>
      </c>
      <c r="BQ169" s="599">
        <v>0</v>
      </c>
      <c r="BR169" s="599">
        <v>0</v>
      </c>
      <c r="BS169" s="599">
        <v>0</v>
      </c>
      <c r="BT169" s="599">
        <v>0</v>
      </c>
      <c r="BU169" s="599">
        <v>0</v>
      </c>
      <c r="BV169" s="599">
        <v>0</v>
      </c>
      <c r="BW169" s="599">
        <v>0</v>
      </c>
      <c r="BX169" s="600">
        <v>95436000</v>
      </c>
      <c r="BY169" s="599">
        <v>0</v>
      </c>
      <c r="BZ169" s="599">
        <v>0</v>
      </c>
      <c r="CA169" s="599">
        <v>0</v>
      </c>
      <c r="CB169" s="599">
        <v>0</v>
      </c>
      <c r="CC169" s="599">
        <v>0</v>
      </c>
      <c r="CD169" s="599">
        <v>0</v>
      </c>
      <c r="CE169" s="599">
        <v>0</v>
      </c>
      <c r="CF169" s="599">
        <v>0</v>
      </c>
      <c r="CG169" s="599">
        <v>0</v>
      </c>
      <c r="CH169" s="599">
        <v>0</v>
      </c>
      <c r="CI169" s="599">
        <v>0</v>
      </c>
      <c r="CJ169" s="600">
        <v>95436000</v>
      </c>
      <c r="CK169" s="599">
        <v>0</v>
      </c>
      <c r="CL169" s="599">
        <v>0</v>
      </c>
      <c r="CM169" s="599">
        <v>0</v>
      </c>
      <c r="CN169" s="599">
        <v>0</v>
      </c>
      <c r="CO169" s="599">
        <v>0</v>
      </c>
      <c r="CP169" s="599">
        <v>0</v>
      </c>
      <c r="CQ169" s="599">
        <v>0</v>
      </c>
      <c r="CR169" s="599">
        <v>0</v>
      </c>
      <c r="CS169" s="599">
        <v>0</v>
      </c>
      <c r="CT169" s="599">
        <v>0</v>
      </c>
      <c r="CU169" s="599">
        <v>0</v>
      </c>
      <c r="CV169" s="600">
        <v>95436000</v>
      </c>
      <c r="CW169" s="599">
        <v>0</v>
      </c>
      <c r="CX169" s="599">
        <v>0</v>
      </c>
      <c r="CY169" s="599">
        <v>0</v>
      </c>
      <c r="CZ169" s="599">
        <v>0</v>
      </c>
      <c r="DA169" s="599">
        <v>0</v>
      </c>
      <c r="DB169" s="599">
        <v>0</v>
      </c>
      <c r="DC169" s="599">
        <v>0</v>
      </c>
      <c r="DD169" s="599">
        <v>0</v>
      </c>
      <c r="DE169" s="599">
        <v>0</v>
      </c>
      <c r="DF169" s="599">
        <v>0</v>
      </c>
      <c r="DG169" s="599">
        <v>0</v>
      </c>
      <c r="DH169" s="600">
        <v>95436000</v>
      </c>
      <c r="DI169" s="599">
        <v>0</v>
      </c>
      <c r="DJ169" s="599">
        <v>0</v>
      </c>
      <c r="DK169" s="599">
        <v>0</v>
      </c>
      <c r="DL169" s="599">
        <v>0</v>
      </c>
      <c r="DM169" s="599">
        <v>0</v>
      </c>
      <c r="DN169" s="599">
        <v>0</v>
      </c>
      <c r="DO169" s="599">
        <v>0</v>
      </c>
      <c r="DP169" s="599">
        <v>0</v>
      </c>
      <c r="DQ169" s="599">
        <v>0</v>
      </c>
      <c r="DR169" s="599">
        <v>0</v>
      </c>
      <c r="DS169" s="599">
        <v>0</v>
      </c>
      <c r="DT169" s="600">
        <v>95436000</v>
      </c>
      <c r="DU169" s="450"/>
      <c r="DV169" s="601">
        <f>SUM(E169:P169)</f>
        <v>75396000</v>
      </c>
      <c r="DW169" s="596">
        <f>DV171</f>
        <v>-75396000</v>
      </c>
      <c r="DX169" s="596">
        <f t="shared" ref="DX169:EE169" si="1040">DW171</f>
        <v>0</v>
      </c>
      <c r="DY169" s="596">
        <f t="shared" si="1040"/>
        <v>0</v>
      </c>
      <c r="DZ169" s="596">
        <f t="shared" si="1040"/>
        <v>0</v>
      </c>
      <c r="EA169" s="596">
        <f t="shared" si="1040"/>
        <v>0</v>
      </c>
      <c r="EB169" s="596">
        <f t="shared" si="1040"/>
        <v>0</v>
      </c>
      <c r="EC169" s="596">
        <f t="shared" si="1040"/>
        <v>0</v>
      </c>
      <c r="ED169" s="596">
        <f t="shared" si="1040"/>
        <v>0</v>
      </c>
      <c r="EE169" s="596">
        <f t="shared" si="1040"/>
        <v>0</v>
      </c>
      <c r="EF169" s="454" t="s">
        <v>424</v>
      </c>
      <c r="EG169" s="454"/>
      <c r="EH169" s="454"/>
      <c r="EI169" s="454"/>
      <c r="EJ169" s="454"/>
      <c r="EK169" s="454"/>
      <c r="EL169" s="454"/>
      <c r="EM169" s="454"/>
      <c r="EN169" s="454"/>
      <c r="EO169" s="454"/>
      <c r="EP169" s="454"/>
      <c r="EQ169" s="454"/>
      <c r="ER169" s="454"/>
      <c r="ES169" s="454"/>
      <c r="ET169" s="454"/>
      <c r="EU169" s="581"/>
      <c r="EV169" s="581"/>
      <c r="EW169" s="581"/>
      <c r="EX169" s="581"/>
      <c r="EY169" s="581"/>
      <c r="EZ169" s="581"/>
      <c r="FA169" s="581"/>
      <c r="FB169" s="581"/>
      <c r="FC169" s="581"/>
      <c r="FD169" s="581"/>
      <c r="FE169" s="581"/>
    </row>
    <row r="170" spans="1:161">
      <c r="A170" s="450"/>
      <c r="B170" s="490"/>
      <c r="C170" s="486"/>
      <c r="D170" s="486"/>
      <c r="E170" s="540"/>
      <c r="F170" s="540"/>
      <c r="G170" s="540"/>
      <c r="H170" s="540"/>
      <c r="I170" s="540"/>
      <c r="J170" s="540"/>
      <c r="K170" s="540"/>
      <c r="L170" s="540"/>
      <c r="M170" s="540"/>
      <c r="N170" s="540"/>
      <c r="O170" s="540"/>
      <c r="P170" s="541"/>
      <c r="Q170" s="1074"/>
      <c r="R170" s="1074"/>
      <c r="S170" s="1074"/>
      <c r="T170" s="1074"/>
      <c r="U170" s="1074"/>
      <c r="V170" s="1074"/>
      <c r="W170" s="1074"/>
      <c r="X170" s="1074"/>
      <c r="Y170" s="1074"/>
      <c r="Z170" s="1074"/>
      <c r="AA170" s="1074"/>
      <c r="AB170" s="1075"/>
      <c r="AC170" s="540"/>
      <c r="AD170" s="540"/>
      <c r="AE170" s="540"/>
      <c r="AF170" s="540"/>
      <c r="AG170" s="540"/>
      <c r="AH170" s="540"/>
      <c r="AI170" s="540"/>
      <c r="AJ170" s="540"/>
      <c r="AK170" s="540"/>
      <c r="AL170" s="540"/>
      <c r="AM170" s="540"/>
      <c r="AN170" s="541"/>
      <c r="AO170" s="1102"/>
      <c r="AP170" s="1102"/>
      <c r="AQ170" s="1102"/>
      <c r="AR170" s="1102"/>
      <c r="AS170" s="1102"/>
      <c r="AT170" s="1102"/>
      <c r="AU170" s="1102"/>
      <c r="AV170" s="1102"/>
      <c r="AW170" s="1102"/>
      <c r="AX170" s="1102"/>
      <c r="AY170" s="1102"/>
      <c r="AZ170" s="1103"/>
      <c r="BA170" s="540"/>
      <c r="BB170" s="540"/>
      <c r="BC170" s="540"/>
      <c r="BD170" s="540"/>
      <c r="BE170" s="540"/>
      <c r="BF170" s="540"/>
      <c r="BG170" s="540"/>
      <c r="BH170" s="540"/>
      <c r="BI170" s="540"/>
      <c r="BJ170" s="540"/>
      <c r="BK170" s="540"/>
      <c r="BL170" s="541"/>
      <c r="BM170" s="540"/>
      <c r="BN170" s="540"/>
      <c r="BO170" s="540"/>
      <c r="BP170" s="540"/>
      <c r="BQ170" s="540"/>
      <c r="BR170" s="540"/>
      <c r="BS170" s="540"/>
      <c r="BT170" s="540"/>
      <c r="BU170" s="540"/>
      <c r="BV170" s="540"/>
      <c r="BW170" s="540"/>
      <c r="BX170" s="541"/>
      <c r="BY170" s="540"/>
      <c r="BZ170" s="540"/>
      <c r="CA170" s="540"/>
      <c r="CB170" s="540"/>
      <c r="CC170" s="540"/>
      <c r="CD170" s="540"/>
      <c r="CE170" s="540"/>
      <c r="CF170" s="540"/>
      <c r="CG170" s="540"/>
      <c r="CH170" s="540"/>
      <c r="CI170" s="540"/>
      <c r="CJ170" s="541"/>
      <c r="CK170" s="540"/>
      <c r="CL170" s="540"/>
      <c r="CM170" s="540"/>
      <c r="CN170" s="540"/>
      <c r="CO170" s="540"/>
      <c r="CP170" s="540"/>
      <c r="CQ170" s="540"/>
      <c r="CR170" s="540"/>
      <c r="CS170" s="540"/>
      <c r="CT170" s="540"/>
      <c r="CU170" s="540"/>
      <c r="CV170" s="541"/>
      <c r="CW170" s="540"/>
      <c r="CX170" s="540"/>
      <c r="CY170" s="540"/>
      <c r="CZ170" s="540"/>
      <c r="DA170" s="540"/>
      <c r="DB170" s="540"/>
      <c r="DC170" s="540"/>
      <c r="DD170" s="540"/>
      <c r="DE170" s="540"/>
      <c r="DF170" s="540"/>
      <c r="DG170" s="540"/>
      <c r="DH170" s="541"/>
      <c r="DI170" s="540"/>
      <c r="DJ170" s="540"/>
      <c r="DK170" s="540"/>
      <c r="DL170" s="540"/>
      <c r="DM170" s="540"/>
      <c r="DN170" s="540"/>
      <c r="DO170" s="540"/>
      <c r="DP170" s="540"/>
      <c r="DQ170" s="540"/>
      <c r="DR170" s="540"/>
      <c r="DS170" s="540"/>
      <c r="DT170" s="541"/>
      <c r="DU170" s="450"/>
      <c r="DV170" s="539"/>
      <c r="DW170" s="540"/>
      <c r="DX170" s="540"/>
      <c r="DY170" s="540"/>
      <c r="DZ170" s="540"/>
      <c r="EA170" s="540"/>
      <c r="EB170" s="540"/>
      <c r="EC170" s="540"/>
      <c r="ED170" s="540"/>
      <c r="EE170" s="541"/>
      <c r="EF170" s="454"/>
      <c r="EG170" s="454"/>
      <c r="EH170" s="454"/>
      <c r="EI170" s="454"/>
      <c r="EJ170" s="454"/>
      <c r="EK170" s="454"/>
      <c r="EL170" s="454"/>
      <c r="EM170" s="454"/>
      <c r="EN170" s="454"/>
      <c r="EO170" s="454"/>
      <c r="EP170" s="454"/>
      <c r="EQ170" s="454"/>
      <c r="ER170" s="454"/>
      <c r="ES170" s="454"/>
      <c r="ET170" s="454"/>
      <c r="EU170" s="581"/>
      <c r="EV170" s="581"/>
      <c r="EW170" s="581"/>
      <c r="EX170" s="581"/>
      <c r="EY170" s="581"/>
      <c r="EZ170" s="581"/>
      <c r="FA170" s="581"/>
      <c r="FB170" s="581"/>
      <c r="FC170" s="581"/>
      <c r="FD170" s="581"/>
      <c r="FE170" s="581"/>
    </row>
    <row r="171" spans="1:161" ht="13.5" thickBot="1">
      <c r="A171" s="450"/>
      <c r="B171" s="949">
        <f>B169</f>
        <v>0</v>
      </c>
      <c r="C171" s="961" t="s">
        <v>430</v>
      </c>
      <c r="D171" s="950"/>
      <c r="E171" s="606">
        <f>E167-E169</f>
        <v>0</v>
      </c>
      <c r="F171" s="606">
        <f>E171+F167-F169</f>
        <v>0</v>
      </c>
      <c r="G171" s="606">
        <f t="shared" ref="G171:P171" si="1041">F171+G167-G169</f>
        <v>0</v>
      </c>
      <c r="H171" s="606">
        <f t="shared" si="1041"/>
        <v>0</v>
      </c>
      <c r="I171" s="606">
        <f t="shared" si="1041"/>
        <v>0</v>
      </c>
      <c r="J171" s="606">
        <f t="shared" si="1041"/>
        <v>0</v>
      </c>
      <c r="K171" s="606">
        <f t="shared" si="1041"/>
        <v>0</v>
      </c>
      <c r="L171" s="606">
        <f t="shared" si="1041"/>
        <v>0</v>
      </c>
      <c r="M171" s="606">
        <f t="shared" si="1041"/>
        <v>0</v>
      </c>
      <c r="N171" s="606">
        <f t="shared" si="1041"/>
        <v>0</v>
      </c>
      <c r="O171" s="606">
        <f t="shared" si="1041"/>
        <v>0</v>
      </c>
      <c r="P171" s="607">
        <f t="shared" si="1041"/>
        <v>-75396000</v>
      </c>
      <c r="Q171" s="1082">
        <f>Q167-Q169</f>
        <v>0</v>
      </c>
      <c r="R171" s="1082">
        <f>Q171+R167-R169</f>
        <v>0</v>
      </c>
      <c r="S171" s="1082">
        <f t="shared" ref="S171" si="1042">R171+S167-S169</f>
        <v>0</v>
      </c>
      <c r="T171" s="1082">
        <f t="shared" ref="T171" si="1043">S171+T167-T169</f>
        <v>0</v>
      </c>
      <c r="U171" s="1082">
        <f t="shared" ref="U171" si="1044">T171+U167-U169</f>
        <v>0</v>
      </c>
      <c r="V171" s="1082">
        <f t="shared" ref="V171" si="1045">U171+V167-V169</f>
        <v>0</v>
      </c>
      <c r="W171" s="1082">
        <f t="shared" ref="W171" si="1046">V171+W167-W169</f>
        <v>0</v>
      </c>
      <c r="X171" s="1082">
        <f t="shared" ref="X171" si="1047">W171+X167-X169</f>
        <v>0</v>
      </c>
      <c r="Y171" s="1082">
        <f t="shared" ref="Y171" si="1048">X171+Y167-Y169</f>
        <v>0</v>
      </c>
      <c r="Z171" s="1082">
        <f t="shared" ref="Z171" si="1049">Y171+Z167-Z169</f>
        <v>0</v>
      </c>
      <c r="AA171" s="1082">
        <f t="shared" ref="AA171" si="1050">Z171+AA167-AA169</f>
        <v>0</v>
      </c>
      <c r="AB171" s="1083">
        <f t="shared" ref="AB171" si="1051">AA171+AB167-AB169</f>
        <v>-80004000</v>
      </c>
      <c r="AC171" s="606">
        <f>AC167-AC169</f>
        <v>0</v>
      </c>
      <c r="AD171" s="606">
        <f>AC171+AD167-AD169</f>
        <v>0</v>
      </c>
      <c r="AE171" s="606">
        <f t="shared" ref="AE171" si="1052">AD171+AE167-AE169</f>
        <v>0</v>
      </c>
      <c r="AF171" s="606">
        <f t="shared" ref="AF171" si="1053">AE171+AF167-AF169</f>
        <v>0</v>
      </c>
      <c r="AG171" s="606">
        <f t="shared" ref="AG171" si="1054">AF171+AG167-AG169</f>
        <v>0</v>
      </c>
      <c r="AH171" s="606">
        <f t="shared" ref="AH171" si="1055">AG171+AH167-AH169</f>
        <v>0</v>
      </c>
      <c r="AI171" s="606">
        <f t="shared" ref="AI171" si="1056">AH171+AI167-AI169</f>
        <v>0</v>
      </c>
      <c r="AJ171" s="606">
        <f t="shared" ref="AJ171" si="1057">AI171+AJ167-AJ169</f>
        <v>0</v>
      </c>
      <c r="AK171" s="606">
        <f t="shared" ref="AK171" si="1058">AJ171+AK167-AK169</f>
        <v>0</v>
      </c>
      <c r="AL171" s="606">
        <f t="shared" ref="AL171" si="1059">AK171+AL167-AL169</f>
        <v>0</v>
      </c>
      <c r="AM171" s="606">
        <f t="shared" ref="AM171" si="1060">AL171+AM167-AM169</f>
        <v>0</v>
      </c>
      <c r="AN171" s="607">
        <f t="shared" ref="AN171" si="1061">AM171+AN167-AN169</f>
        <v>-84864000</v>
      </c>
      <c r="AO171" s="1130">
        <f>AO167-AO169</f>
        <v>0</v>
      </c>
      <c r="AP171" s="1130">
        <f>AO171+AP167-AP169</f>
        <v>0</v>
      </c>
      <c r="AQ171" s="1130">
        <f t="shared" ref="AQ171" si="1062">AP171+AQ167-AQ169</f>
        <v>0</v>
      </c>
      <c r="AR171" s="1130">
        <f t="shared" ref="AR171" si="1063">AQ171+AR167-AR169</f>
        <v>0</v>
      </c>
      <c r="AS171" s="1130">
        <f t="shared" ref="AS171" si="1064">AR171+AS167-AS169</f>
        <v>0</v>
      </c>
      <c r="AT171" s="1130">
        <f t="shared" ref="AT171" si="1065">AS171+AT167-AT169</f>
        <v>0</v>
      </c>
      <c r="AU171" s="1130">
        <f t="shared" ref="AU171" si="1066">AT171+AU167-AU169</f>
        <v>0</v>
      </c>
      <c r="AV171" s="1130">
        <f t="shared" ref="AV171" si="1067">AU171+AV167-AV169</f>
        <v>0</v>
      </c>
      <c r="AW171" s="1130">
        <f t="shared" ref="AW171" si="1068">AV171+AW167-AW169</f>
        <v>0</v>
      </c>
      <c r="AX171" s="1130">
        <f t="shared" ref="AX171" si="1069">AW171+AX167-AX169</f>
        <v>0</v>
      </c>
      <c r="AY171" s="1130">
        <f t="shared" ref="AY171" si="1070">AX171+AY167-AY169</f>
        <v>0</v>
      </c>
      <c r="AZ171" s="1131">
        <f t="shared" ref="AZ171" si="1071">AY171+AZ167-AZ169</f>
        <v>-90000000</v>
      </c>
      <c r="BA171" s="606">
        <f>BA167-BA169</f>
        <v>0</v>
      </c>
      <c r="BB171" s="606">
        <f>BA171+BB167-BB169</f>
        <v>0</v>
      </c>
      <c r="BC171" s="606">
        <f t="shared" ref="BC171" si="1072">BB171+BC167-BC169</f>
        <v>0</v>
      </c>
      <c r="BD171" s="606">
        <f t="shared" ref="BD171" si="1073">BC171+BD167-BD169</f>
        <v>0</v>
      </c>
      <c r="BE171" s="606">
        <f t="shared" ref="BE171" si="1074">BD171+BE167-BE169</f>
        <v>0</v>
      </c>
      <c r="BF171" s="606">
        <f t="shared" ref="BF171" si="1075">BE171+BF167-BF169</f>
        <v>0</v>
      </c>
      <c r="BG171" s="606">
        <f t="shared" ref="BG171" si="1076">BF171+BG167-BG169</f>
        <v>0</v>
      </c>
      <c r="BH171" s="606">
        <f t="shared" ref="BH171" si="1077">BG171+BH167-BH169</f>
        <v>0</v>
      </c>
      <c r="BI171" s="606">
        <f t="shared" ref="BI171" si="1078">BH171+BI167-BI169</f>
        <v>0</v>
      </c>
      <c r="BJ171" s="606">
        <f t="shared" ref="BJ171" si="1079">BI171+BJ167-BJ169</f>
        <v>0</v>
      </c>
      <c r="BK171" s="606">
        <f t="shared" ref="BK171" si="1080">BJ171+BK167-BK169</f>
        <v>0</v>
      </c>
      <c r="BL171" s="607">
        <f t="shared" ref="BL171" si="1081">BK171+BL167-BL169</f>
        <v>-95436000</v>
      </c>
      <c r="BM171" s="606">
        <f>BM167-BM169</f>
        <v>0</v>
      </c>
      <c r="BN171" s="606">
        <f>BM171+BN167-BN169</f>
        <v>0</v>
      </c>
      <c r="BO171" s="606">
        <f t="shared" ref="BO171" si="1082">BN171+BO167-BO169</f>
        <v>0</v>
      </c>
      <c r="BP171" s="606">
        <f t="shared" ref="BP171" si="1083">BO171+BP167-BP169</f>
        <v>0</v>
      </c>
      <c r="BQ171" s="606">
        <f t="shared" ref="BQ171" si="1084">BP171+BQ167-BQ169</f>
        <v>0</v>
      </c>
      <c r="BR171" s="606">
        <f t="shared" ref="BR171" si="1085">BQ171+BR167-BR169</f>
        <v>0</v>
      </c>
      <c r="BS171" s="606">
        <f t="shared" ref="BS171" si="1086">BR171+BS167-BS169</f>
        <v>0</v>
      </c>
      <c r="BT171" s="606">
        <f t="shared" ref="BT171" si="1087">BS171+BT167-BT169</f>
        <v>0</v>
      </c>
      <c r="BU171" s="606">
        <f t="shared" ref="BU171" si="1088">BT171+BU167-BU169</f>
        <v>0</v>
      </c>
      <c r="BV171" s="606">
        <f t="shared" ref="BV171" si="1089">BU171+BV167-BV169</f>
        <v>0</v>
      </c>
      <c r="BW171" s="606">
        <f t="shared" ref="BW171" si="1090">BV171+BW167-BW169</f>
        <v>0</v>
      </c>
      <c r="BX171" s="607">
        <f t="shared" ref="BX171" si="1091">BW171+BX167-BX169</f>
        <v>-95436000</v>
      </c>
      <c r="BY171" s="606">
        <f>BY167-BY169</f>
        <v>0</v>
      </c>
      <c r="BZ171" s="606">
        <f>BY171+BZ167-BZ169</f>
        <v>0</v>
      </c>
      <c r="CA171" s="606">
        <f t="shared" ref="CA171" si="1092">BZ171+CA167-CA169</f>
        <v>0</v>
      </c>
      <c r="CB171" s="606">
        <f t="shared" ref="CB171" si="1093">CA171+CB167-CB169</f>
        <v>0</v>
      </c>
      <c r="CC171" s="606">
        <f t="shared" ref="CC171" si="1094">CB171+CC167-CC169</f>
        <v>0</v>
      </c>
      <c r="CD171" s="606">
        <f t="shared" ref="CD171" si="1095">CC171+CD167-CD169</f>
        <v>0</v>
      </c>
      <c r="CE171" s="606">
        <f t="shared" ref="CE171" si="1096">CD171+CE167-CE169</f>
        <v>0</v>
      </c>
      <c r="CF171" s="606">
        <f t="shared" ref="CF171" si="1097">CE171+CF167-CF169</f>
        <v>0</v>
      </c>
      <c r="CG171" s="606">
        <f t="shared" ref="CG171" si="1098">CF171+CG167-CG169</f>
        <v>0</v>
      </c>
      <c r="CH171" s="606">
        <f t="shared" ref="CH171" si="1099">CG171+CH167-CH169</f>
        <v>0</v>
      </c>
      <c r="CI171" s="606">
        <f t="shared" ref="CI171" si="1100">CH171+CI167-CI169</f>
        <v>0</v>
      </c>
      <c r="CJ171" s="607">
        <f t="shared" ref="CJ171" si="1101">CI171+CJ167-CJ169</f>
        <v>-95436000</v>
      </c>
      <c r="CK171" s="606">
        <f>CK167-CK169</f>
        <v>0</v>
      </c>
      <c r="CL171" s="606">
        <f>CK171+CL167-CL169</f>
        <v>0</v>
      </c>
      <c r="CM171" s="606">
        <f t="shared" ref="CM171" si="1102">CL171+CM167-CM169</f>
        <v>0</v>
      </c>
      <c r="CN171" s="606">
        <f t="shared" ref="CN171" si="1103">CM171+CN167-CN169</f>
        <v>0</v>
      </c>
      <c r="CO171" s="606">
        <f t="shared" ref="CO171" si="1104">CN171+CO167-CO169</f>
        <v>0</v>
      </c>
      <c r="CP171" s="606">
        <f t="shared" ref="CP171" si="1105">CO171+CP167-CP169</f>
        <v>0</v>
      </c>
      <c r="CQ171" s="606">
        <f t="shared" ref="CQ171" si="1106">CP171+CQ167-CQ169</f>
        <v>0</v>
      </c>
      <c r="CR171" s="606">
        <f t="shared" ref="CR171" si="1107">CQ171+CR167-CR169</f>
        <v>0</v>
      </c>
      <c r="CS171" s="606">
        <f t="shared" ref="CS171" si="1108">CR171+CS167-CS169</f>
        <v>0</v>
      </c>
      <c r="CT171" s="606">
        <f t="shared" ref="CT171" si="1109">CS171+CT167-CT169</f>
        <v>0</v>
      </c>
      <c r="CU171" s="606">
        <f t="shared" ref="CU171" si="1110">CT171+CU167-CU169</f>
        <v>0</v>
      </c>
      <c r="CV171" s="607">
        <f t="shared" ref="CV171" si="1111">CU171+CV167-CV169</f>
        <v>-95436000</v>
      </c>
      <c r="CW171" s="606">
        <f>CW167-CW169</f>
        <v>0</v>
      </c>
      <c r="CX171" s="606">
        <f>CW171+CX167-CX169</f>
        <v>0</v>
      </c>
      <c r="CY171" s="606">
        <f t="shared" ref="CY171" si="1112">CX171+CY167-CY169</f>
        <v>0</v>
      </c>
      <c r="CZ171" s="606">
        <f t="shared" ref="CZ171" si="1113">CY171+CZ167-CZ169</f>
        <v>0</v>
      </c>
      <c r="DA171" s="606">
        <f t="shared" ref="DA171" si="1114">CZ171+DA167-DA169</f>
        <v>0</v>
      </c>
      <c r="DB171" s="606">
        <f t="shared" ref="DB171" si="1115">DA171+DB167-DB169</f>
        <v>0</v>
      </c>
      <c r="DC171" s="606">
        <f t="shared" ref="DC171" si="1116">DB171+DC167-DC169</f>
        <v>0</v>
      </c>
      <c r="DD171" s="606">
        <f t="shared" ref="DD171" si="1117">DC171+DD167-DD169</f>
        <v>0</v>
      </c>
      <c r="DE171" s="606">
        <f t="shared" ref="DE171" si="1118">DD171+DE167-DE169</f>
        <v>0</v>
      </c>
      <c r="DF171" s="606">
        <f t="shared" ref="DF171" si="1119">DE171+DF167-DF169</f>
        <v>0</v>
      </c>
      <c r="DG171" s="606">
        <f t="shared" ref="DG171" si="1120">DF171+DG167-DG169</f>
        <v>0</v>
      </c>
      <c r="DH171" s="607">
        <f t="shared" ref="DH171" si="1121">DG171+DH167-DH169</f>
        <v>-95436000</v>
      </c>
      <c r="DI171" s="606">
        <f>DI167-DI169</f>
        <v>0</v>
      </c>
      <c r="DJ171" s="606">
        <f>DI171+DJ167-DJ169</f>
        <v>0</v>
      </c>
      <c r="DK171" s="606">
        <f t="shared" ref="DK171" si="1122">DJ171+DK167-DK169</f>
        <v>0</v>
      </c>
      <c r="DL171" s="606">
        <f t="shared" ref="DL171" si="1123">DK171+DL167-DL169</f>
        <v>0</v>
      </c>
      <c r="DM171" s="606">
        <f t="shared" ref="DM171" si="1124">DL171+DM167-DM169</f>
        <v>0</v>
      </c>
      <c r="DN171" s="606">
        <f t="shared" ref="DN171" si="1125">DM171+DN167-DN169</f>
        <v>0</v>
      </c>
      <c r="DO171" s="606">
        <f t="shared" ref="DO171" si="1126">DN171+DO167-DO169</f>
        <v>0</v>
      </c>
      <c r="DP171" s="606">
        <f t="shared" ref="DP171" si="1127">DO171+DP167-DP169</f>
        <v>0</v>
      </c>
      <c r="DQ171" s="606">
        <f t="shared" ref="DQ171" si="1128">DP171+DQ167-DQ169</f>
        <v>0</v>
      </c>
      <c r="DR171" s="606">
        <f t="shared" ref="DR171" si="1129">DQ171+DR167-DR169</f>
        <v>0</v>
      </c>
      <c r="DS171" s="606">
        <f t="shared" ref="DS171" si="1130">DR171+DS167-DS169</f>
        <v>0</v>
      </c>
      <c r="DT171" s="607">
        <f t="shared" ref="DT171" si="1131">DS171+DT167-DT169</f>
        <v>-95436000</v>
      </c>
      <c r="DU171" s="450"/>
      <c r="DV171" s="605">
        <f>DV167-DV169</f>
        <v>-75396000</v>
      </c>
      <c r="DW171" s="606">
        <f>DV171+DW167-DW169</f>
        <v>0</v>
      </c>
      <c r="DX171" s="606">
        <f t="shared" ref="DX171:EE171" si="1132">DW171+DX167-DX169</f>
        <v>0</v>
      </c>
      <c r="DY171" s="606">
        <f t="shared" si="1132"/>
        <v>0</v>
      </c>
      <c r="DZ171" s="606">
        <f t="shared" si="1132"/>
        <v>0</v>
      </c>
      <c r="EA171" s="606">
        <f t="shared" si="1132"/>
        <v>0</v>
      </c>
      <c r="EB171" s="606">
        <f t="shared" si="1132"/>
        <v>0</v>
      </c>
      <c r="EC171" s="606">
        <f t="shared" si="1132"/>
        <v>0</v>
      </c>
      <c r="ED171" s="606">
        <f t="shared" si="1132"/>
        <v>0</v>
      </c>
      <c r="EE171" s="607">
        <f t="shared" si="1132"/>
        <v>0</v>
      </c>
      <c r="EF171" s="454" t="s">
        <v>428</v>
      </c>
      <c r="EG171" s="454"/>
      <c r="EH171" s="454"/>
      <c r="EI171" s="454"/>
      <c r="EJ171" s="454"/>
      <c r="EK171" s="454"/>
      <c r="EL171" s="454"/>
      <c r="EM171" s="454"/>
      <c r="EN171" s="454"/>
      <c r="EO171" s="454"/>
      <c r="EP171" s="454"/>
      <c r="EQ171" s="454"/>
      <c r="ER171" s="454"/>
      <c r="ES171" s="454"/>
      <c r="ET171" s="454"/>
      <c r="EU171" s="581"/>
      <c r="EV171" s="581"/>
      <c r="EW171" s="581"/>
      <c r="EX171" s="581"/>
      <c r="EY171" s="581"/>
      <c r="EZ171" s="581"/>
      <c r="FA171" s="581"/>
      <c r="FB171" s="581"/>
      <c r="FC171" s="581"/>
      <c r="FD171" s="581"/>
      <c r="FE171" s="581"/>
    </row>
    <row r="172" spans="1:161" ht="13.5" thickBot="1">
      <c r="A172" s="450"/>
      <c r="B172" s="451"/>
      <c r="C172" s="450"/>
      <c r="D172" s="450"/>
      <c r="E172" s="450"/>
      <c r="F172" s="464"/>
      <c r="G172" s="450"/>
      <c r="H172" s="450"/>
      <c r="I172" s="450"/>
      <c r="J172" s="450"/>
      <c r="K172" s="450"/>
      <c r="L172" s="450"/>
      <c r="M172" s="450"/>
      <c r="N172" s="450"/>
      <c r="O172" s="450"/>
      <c r="P172" s="450"/>
      <c r="Q172" s="1063"/>
      <c r="R172" s="1064"/>
      <c r="S172" s="1063"/>
      <c r="T172" s="1063"/>
      <c r="U172" s="1063"/>
      <c r="V172" s="1063"/>
      <c r="W172" s="1063"/>
      <c r="X172" s="1063"/>
      <c r="Y172" s="1063"/>
      <c r="Z172" s="1063"/>
      <c r="AA172" s="1063"/>
      <c r="AB172" s="1063"/>
      <c r="AC172" s="450"/>
      <c r="AD172" s="464"/>
      <c r="AE172" s="450"/>
      <c r="AF172" s="450"/>
      <c r="AG172" s="450"/>
      <c r="AH172" s="450"/>
      <c r="AI172" s="450"/>
      <c r="AJ172" s="450"/>
      <c r="AK172" s="450"/>
      <c r="AL172" s="450"/>
      <c r="AM172" s="450"/>
      <c r="AN172" s="450"/>
      <c r="AO172" s="1106"/>
      <c r="AP172" s="1107"/>
      <c r="AQ172" s="1106"/>
      <c r="AR172" s="1106"/>
      <c r="AS172" s="1106"/>
      <c r="AT172" s="1106"/>
      <c r="AU172" s="1106"/>
      <c r="AV172" s="1106"/>
      <c r="AW172" s="1106"/>
      <c r="AX172" s="1106"/>
      <c r="AY172" s="1106"/>
      <c r="AZ172" s="1106"/>
      <c r="BA172" s="450"/>
      <c r="BB172" s="464"/>
      <c r="BC172" s="450"/>
      <c r="BD172" s="450"/>
      <c r="BE172" s="450"/>
      <c r="BF172" s="450"/>
      <c r="BG172" s="450"/>
      <c r="BH172" s="450"/>
      <c r="BI172" s="450"/>
      <c r="BJ172" s="450"/>
      <c r="BK172" s="450"/>
      <c r="BL172" s="450"/>
      <c r="BM172" s="450"/>
      <c r="BN172" s="464"/>
      <c r="BO172" s="450"/>
      <c r="BP172" s="450"/>
      <c r="BQ172" s="450"/>
      <c r="BR172" s="450"/>
      <c r="BS172" s="450"/>
      <c r="BT172" s="450"/>
      <c r="BU172" s="450"/>
      <c r="BV172" s="450"/>
      <c r="BW172" s="450"/>
      <c r="BX172" s="450"/>
      <c r="BY172" s="450"/>
      <c r="BZ172" s="464"/>
      <c r="CA172" s="450"/>
      <c r="CB172" s="450"/>
      <c r="CC172" s="450"/>
      <c r="CD172" s="450"/>
      <c r="CE172" s="450"/>
      <c r="CF172" s="450"/>
      <c r="CG172" s="450"/>
      <c r="CH172" s="450"/>
      <c r="CI172" s="450"/>
      <c r="CJ172" s="450"/>
      <c r="CK172" s="450"/>
      <c r="CL172" s="464"/>
      <c r="CM172" s="450"/>
      <c r="CN172" s="450"/>
      <c r="CO172" s="450"/>
      <c r="CP172" s="450"/>
      <c r="CQ172" s="450"/>
      <c r="CR172" s="450"/>
      <c r="CS172" s="450"/>
      <c r="CT172" s="450"/>
      <c r="CU172" s="450"/>
      <c r="CV172" s="450"/>
      <c r="CW172" s="450"/>
      <c r="CX172" s="464"/>
      <c r="CY172" s="450"/>
      <c r="CZ172" s="450"/>
      <c r="DA172" s="450"/>
      <c r="DB172" s="450"/>
      <c r="DC172" s="450"/>
      <c r="DD172" s="450"/>
      <c r="DE172" s="450"/>
      <c r="DF172" s="450"/>
      <c r="DG172" s="450"/>
      <c r="DH172" s="450"/>
      <c r="DI172" s="450"/>
      <c r="DJ172" s="464"/>
      <c r="DK172" s="450"/>
      <c r="DL172" s="450"/>
      <c r="DM172" s="450"/>
      <c r="DN172" s="450"/>
      <c r="DO172" s="450"/>
      <c r="DP172" s="450"/>
      <c r="DQ172" s="450"/>
      <c r="DR172" s="450"/>
      <c r="DS172" s="450"/>
      <c r="DT172" s="450"/>
      <c r="DU172" s="450"/>
      <c r="DV172" s="450"/>
      <c r="DW172" s="450"/>
      <c r="DX172" s="450"/>
      <c r="DY172" s="450"/>
      <c r="DZ172" s="450"/>
      <c r="EA172" s="450"/>
      <c r="EB172" s="450"/>
      <c r="EC172" s="450"/>
      <c r="ED172" s="450"/>
      <c r="EE172" s="450"/>
      <c r="EF172" s="454"/>
      <c r="EG172" s="454"/>
      <c r="EH172" s="454"/>
      <c r="EI172" s="454"/>
      <c r="EJ172" s="454"/>
      <c r="EK172" s="454"/>
      <c r="EL172" s="454"/>
      <c r="EM172" s="454"/>
      <c r="EN172" s="454"/>
      <c r="EO172" s="454"/>
      <c r="EP172" s="454"/>
      <c r="EQ172" s="454"/>
      <c r="ER172" s="454"/>
      <c r="ES172" s="454"/>
      <c r="ET172" s="454"/>
      <c r="EU172" s="581"/>
      <c r="EV172" s="581"/>
      <c r="EW172" s="581"/>
      <c r="EX172" s="581"/>
      <c r="EY172" s="581"/>
      <c r="EZ172" s="581"/>
      <c r="FA172" s="581"/>
      <c r="FB172" s="581"/>
      <c r="FC172" s="581"/>
      <c r="FD172" s="581"/>
      <c r="FE172" s="581"/>
    </row>
    <row r="173" spans="1:161" ht="13.5" thickBot="1">
      <c r="A173" s="450"/>
      <c r="B173" s="476">
        <f>IS!D74</f>
        <v>0</v>
      </c>
      <c r="C173" s="588"/>
      <c r="D173" s="477"/>
      <c r="E173" s="477"/>
      <c r="F173" s="477"/>
      <c r="G173" s="477"/>
      <c r="H173" s="477"/>
      <c r="I173" s="477"/>
      <c r="J173" s="477"/>
      <c r="K173" s="477"/>
      <c r="L173" s="477"/>
      <c r="M173" s="477"/>
      <c r="N173" s="589">
        <f>B173</f>
        <v>0</v>
      </c>
      <c r="O173" s="477"/>
      <c r="P173" s="478"/>
      <c r="Q173" s="1065"/>
      <c r="R173" s="1065"/>
      <c r="S173" s="1065"/>
      <c r="T173" s="1065"/>
      <c r="U173" s="1065"/>
      <c r="V173" s="1065"/>
      <c r="W173" s="1065"/>
      <c r="X173" s="1065"/>
      <c r="Y173" s="1065"/>
      <c r="Z173" s="1066">
        <f>N173</f>
        <v>0</v>
      </c>
      <c r="AA173" s="1065"/>
      <c r="AB173" s="1067"/>
      <c r="AC173" s="477"/>
      <c r="AD173" s="477"/>
      <c r="AE173" s="477"/>
      <c r="AF173" s="477"/>
      <c r="AG173" s="477"/>
      <c r="AH173" s="477"/>
      <c r="AI173" s="477"/>
      <c r="AJ173" s="477"/>
      <c r="AK173" s="477"/>
      <c r="AL173" s="589">
        <f>Z173</f>
        <v>0</v>
      </c>
      <c r="AM173" s="477"/>
      <c r="AN173" s="478"/>
      <c r="AO173" s="1108"/>
      <c r="AP173" s="1108"/>
      <c r="AQ173" s="1108"/>
      <c r="AR173" s="1108"/>
      <c r="AS173" s="1108"/>
      <c r="AT173" s="1108"/>
      <c r="AU173" s="1108"/>
      <c r="AV173" s="1108"/>
      <c r="AW173" s="1108"/>
      <c r="AX173" s="1109">
        <f>AL173</f>
        <v>0</v>
      </c>
      <c r="AY173" s="1108"/>
      <c r="AZ173" s="1110"/>
      <c r="BA173" s="477"/>
      <c r="BB173" s="477"/>
      <c r="BC173" s="477"/>
      <c r="BD173" s="477"/>
      <c r="BE173" s="477"/>
      <c r="BF173" s="477"/>
      <c r="BG173" s="477"/>
      <c r="BH173" s="477"/>
      <c r="BI173" s="477"/>
      <c r="BJ173" s="589">
        <f>AX173</f>
        <v>0</v>
      </c>
      <c r="BK173" s="477"/>
      <c r="BL173" s="478"/>
      <c r="BM173" s="477"/>
      <c r="BN173" s="477"/>
      <c r="BO173" s="477"/>
      <c r="BP173" s="477"/>
      <c r="BQ173" s="477"/>
      <c r="BR173" s="477"/>
      <c r="BS173" s="477"/>
      <c r="BT173" s="477"/>
      <c r="BU173" s="477"/>
      <c r="BV173" s="589">
        <f>BJ173</f>
        <v>0</v>
      </c>
      <c r="BW173" s="477"/>
      <c r="BX173" s="478"/>
      <c r="BY173" s="477"/>
      <c r="BZ173" s="477"/>
      <c r="CA173" s="477"/>
      <c r="CB173" s="477"/>
      <c r="CC173" s="477"/>
      <c r="CD173" s="477"/>
      <c r="CE173" s="477"/>
      <c r="CF173" s="477"/>
      <c r="CG173" s="477"/>
      <c r="CH173" s="589">
        <f>BV173</f>
        <v>0</v>
      </c>
      <c r="CI173" s="477"/>
      <c r="CJ173" s="478"/>
      <c r="CK173" s="477"/>
      <c r="CL173" s="477"/>
      <c r="CM173" s="477"/>
      <c r="CN173" s="477"/>
      <c r="CO173" s="477"/>
      <c r="CP173" s="477"/>
      <c r="CQ173" s="477"/>
      <c r="CR173" s="477"/>
      <c r="CS173" s="477"/>
      <c r="CT173" s="589">
        <f>CH173</f>
        <v>0</v>
      </c>
      <c r="CU173" s="477"/>
      <c r="CV173" s="478"/>
      <c r="CW173" s="477"/>
      <c r="CX173" s="477"/>
      <c r="CY173" s="477"/>
      <c r="CZ173" s="477"/>
      <c r="DA173" s="477"/>
      <c r="DB173" s="477"/>
      <c r="DC173" s="477"/>
      <c r="DD173" s="477"/>
      <c r="DE173" s="477"/>
      <c r="DF173" s="589">
        <f>CT173</f>
        <v>0</v>
      </c>
      <c r="DG173" s="477"/>
      <c r="DH173" s="478"/>
      <c r="DI173" s="477"/>
      <c r="DJ173" s="477"/>
      <c r="DK173" s="477"/>
      <c r="DL173" s="477"/>
      <c r="DM173" s="477"/>
      <c r="DN173" s="477"/>
      <c r="DO173" s="477"/>
      <c r="DP173" s="477"/>
      <c r="DQ173" s="477"/>
      <c r="DR173" s="589">
        <f>DF173</f>
        <v>0</v>
      </c>
      <c r="DS173" s="477"/>
      <c r="DT173" s="478"/>
      <c r="DU173" s="450"/>
      <c r="DV173" s="590">
        <f>B173</f>
        <v>0</v>
      </c>
      <c r="DW173" s="588"/>
      <c r="DX173" s="477"/>
      <c r="DY173" s="477"/>
      <c r="DZ173" s="477"/>
      <c r="EA173" s="477"/>
      <c r="EB173" s="477"/>
      <c r="EC173" s="477"/>
      <c r="ED173" s="477"/>
      <c r="EE173" s="478"/>
      <c r="EF173" s="454"/>
      <c r="EG173" s="454"/>
      <c r="EH173" s="454"/>
      <c r="EI173" s="454"/>
      <c r="EJ173" s="454"/>
      <c r="EK173" s="454"/>
      <c r="EL173" s="454"/>
      <c r="EM173" s="454"/>
      <c r="EN173" s="454"/>
      <c r="EO173" s="454"/>
      <c r="EP173" s="454"/>
      <c r="EQ173" s="454"/>
      <c r="ER173" s="454"/>
      <c r="ES173" s="454"/>
      <c r="ET173" s="454"/>
      <c r="EU173" s="581"/>
      <c r="EV173" s="581"/>
      <c r="EW173" s="581"/>
      <c r="EX173" s="581"/>
      <c r="EY173" s="581"/>
      <c r="EZ173" s="581"/>
      <c r="FA173" s="581"/>
      <c r="FB173" s="581"/>
      <c r="FC173" s="581"/>
      <c r="FD173" s="581"/>
      <c r="FE173" s="581"/>
    </row>
    <row r="174" spans="1:161" ht="13.5" thickBot="1">
      <c r="A174" s="450"/>
      <c r="B174" s="591"/>
      <c r="C174" s="592"/>
      <c r="D174" s="486"/>
      <c r="E174" s="486"/>
      <c r="F174" s="486"/>
      <c r="G174" s="486"/>
      <c r="H174" s="486"/>
      <c r="I174" s="486"/>
      <c r="J174" s="486"/>
      <c r="K174" s="486"/>
      <c r="L174" s="486"/>
      <c r="M174" s="486"/>
      <c r="N174" s="486"/>
      <c r="O174" s="486"/>
      <c r="P174" s="487"/>
      <c r="Q174" s="1068"/>
      <c r="R174" s="1068"/>
      <c r="S174" s="1068"/>
      <c r="T174" s="1068"/>
      <c r="U174" s="1068"/>
      <c r="V174" s="1068"/>
      <c r="W174" s="1068"/>
      <c r="X174" s="1068"/>
      <c r="Y174" s="1068"/>
      <c r="Z174" s="1068"/>
      <c r="AA174" s="1068"/>
      <c r="AB174" s="1069"/>
      <c r="AC174" s="486"/>
      <c r="AD174" s="486"/>
      <c r="AE174" s="486"/>
      <c r="AF174" s="486"/>
      <c r="AG174" s="486"/>
      <c r="AH174" s="486"/>
      <c r="AI174" s="486"/>
      <c r="AJ174" s="486"/>
      <c r="AK174" s="486"/>
      <c r="AL174" s="486"/>
      <c r="AM174" s="486"/>
      <c r="AN174" s="487"/>
      <c r="AO174" s="1111"/>
      <c r="AP174" s="1111"/>
      <c r="AQ174" s="1111"/>
      <c r="AR174" s="1111"/>
      <c r="AS174" s="1111"/>
      <c r="AT174" s="1111"/>
      <c r="AU174" s="1111"/>
      <c r="AV174" s="1111"/>
      <c r="AW174" s="1111"/>
      <c r="AX174" s="1111"/>
      <c r="AY174" s="1111"/>
      <c r="AZ174" s="1112"/>
      <c r="BA174" s="486"/>
      <c r="BB174" s="486"/>
      <c r="BC174" s="486"/>
      <c r="BD174" s="486"/>
      <c r="BE174" s="486"/>
      <c r="BF174" s="486"/>
      <c r="BG174" s="486"/>
      <c r="BH174" s="486"/>
      <c r="BI174" s="486"/>
      <c r="BJ174" s="486"/>
      <c r="BK174" s="486"/>
      <c r="BL174" s="487"/>
      <c r="BM174" s="486"/>
      <c r="BN174" s="486"/>
      <c r="BO174" s="486"/>
      <c r="BP174" s="486"/>
      <c r="BQ174" s="486"/>
      <c r="BR174" s="486"/>
      <c r="BS174" s="486"/>
      <c r="BT174" s="486"/>
      <c r="BU174" s="486"/>
      <c r="BV174" s="486"/>
      <c r="BW174" s="486"/>
      <c r="BX174" s="487"/>
      <c r="BY174" s="486"/>
      <c r="BZ174" s="486"/>
      <c r="CA174" s="486"/>
      <c r="CB174" s="486"/>
      <c r="CC174" s="486"/>
      <c r="CD174" s="486"/>
      <c r="CE174" s="486"/>
      <c r="CF174" s="486"/>
      <c r="CG174" s="486"/>
      <c r="CH174" s="486"/>
      <c r="CI174" s="486"/>
      <c r="CJ174" s="487"/>
      <c r="CK174" s="486"/>
      <c r="CL174" s="486"/>
      <c r="CM174" s="486"/>
      <c r="CN174" s="486"/>
      <c r="CO174" s="486"/>
      <c r="CP174" s="486"/>
      <c r="CQ174" s="486"/>
      <c r="CR174" s="486"/>
      <c r="CS174" s="486"/>
      <c r="CT174" s="486"/>
      <c r="CU174" s="486"/>
      <c r="CV174" s="487"/>
      <c r="CW174" s="486"/>
      <c r="CX174" s="486"/>
      <c r="CY174" s="486"/>
      <c r="CZ174" s="486"/>
      <c r="DA174" s="486"/>
      <c r="DB174" s="486"/>
      <c r="DC174" s="486"/>
      <c r="DD174" s="486"/>
      <c r="DE174" s="486"/>
      <c r="DF174" s="486"/>
      <c r="DG174" s="486"/>
      <c r="DH174" s="487"/>
      <c r="DI174" s="486"/>
      <c r="DJ174" s="486"/>
      <c r="DK174" s="486"/>
      <c r="DL174" s="486"/>
      <c r="DM174" s="486"/>
      <c r="DN174" s="486"/>
      <c r="DO174" s="486"/>
      <c r="DP174" s="486"/>
      <c r="DQ174" s="486"/>
      <c r="DR174" s="486"/>
      <c r="DS174" s="486"/>
      <c r="DT174" s="487"/>
      <c r="DU174" s="450"/>
      <c r="DV174" s="521">
        <f>DV162</f>
        <v>0</v>
      </c>
      <c r="DW174" s="522">
        <f>DV174+1</f>
        <v>1</v>
      </c>
      <c r="DX174" s="522">
        <f t="shared" ref="DX174:EE174" si="1133">DW174+1</f>
        <v>2</v>
      </c>
      <c r="DY174" s="522">
        <f t="shared" si="1133"/>
        <v>3</v>
      </c>
      <c r="DZ174" s="522">
        <f t="shared" si="1133"/>
        <v>4</v>
      </c>
      <c r="EA174" s="522">
        <f t="shared" si="1133"/>
        <v>5</v>
      </c>
      <c r="EB174" s="522">
        <f t="shared" si="1133"/>
        <v>6</v>
      </c>
      <c r="EC174" s="522">
        <f t="shared" si="1133"/>
        <v>7</v>
      </c>
      <c r="ED174" s="522">
        <f t="shared" si="1133"/>
        <v>8</v>
      </c>
      <c r="EE174" s="523">
        <f t="shared" si="1133"/>
        <v>9</v>
      </c>
      <c r="EF174" s="454"/>
      <c r="EG174" s="454"/>
      <c r="EH174" s="454"/>
      <c r="EI174" s="454"/>
      <c r="EJ174" s="454"/>
      <c r="EK174" s="454"/>
      <c r="EL174" s="454"/>
      <c r="EM174" s="454"/>
      <c r="EN174" s="454"/>
      <c r="EO174" s="454"/>
      <c r="EP174" s="454"/>
      <c r="EQ174" s="454"/>
      <c r="ER174" s="454"/>
      <c r="ES174" s="454"/>
      <c r="ET174" s="454"/>
      <c r="EU174" s="581"/>
      <c r="EV174" s="581"/>
      <c r="EW174" s="581"/>
      <c r="EX174" s="581"/>
      <c r="EY174" s="581"/>
      <c r="EZ174" s="581"/>
      <c r="FA174" s="581"/>
      <c r="FB174" s="581"/>
      <c r="FC174" s="581"/>
      <c r="FD174" s="581"/>
      <c r="FE174" s="581"/>
    </row>
    <row r="175" spans="1:161">
      <c r="A175" s="450"/>
      <c r="B175" s="593"/>
      <c r="C175" s="477"/>
      <c r="D175" s="477"/>
      <c r="E175" s="634"/>
      <c r="F175" s="477"/>
      <c r="G175" s="477"/>
      <c r="H175" s="477"/>
      <c r="I175" s="477"/>
      <c r="J175" s="477"/>
      <c r="K175" s="477"/>
      <c r="L175" s="477"/>
      <c r="M175" s="477"/>
      <c r="N175" s="477"/>
      <c r="O175" s="477"/>
      <c r="P175" s="478"/>
      <c r="Q175" s="1085"/>
      <c r="R175" s="1065"/>
      <c r="S175" s="1065"/>
      <c r="T175" s="1065"/>
      <c r="U175" s="1065"/>
      <c r="V175" s="1065"/>
      <c r="W175" s="1065"/>
      <c r="X175" s="1065"/>
      <c r="Y175" s="1065"/>
      <c r="Z175" s="1065"/>
      <c r="AA175" s="1065"/>
      <c r="AB175" s="1067"/>
      <c r="AC175" s="634"/>
      <c r="AD175" s="477"/>
      <c r="AE175" s="477"/>
      <c r="AF175" s="477"/>
      <c r="AG175" s="477"/>
      <c r="AH175" s="477"/>
      <c r="AI175" s="477"/>
      <c r="AJ175" s="477"/>
      <c r="AK175" s="477"/>
      <c r="AL175" s="477"/>
      <c r="AM175" s="477"/>
      <c r="AN175" s="478"/>
      <c r="AO175" s="1133"/>
      <c r="AP175" s="1108"/>
      <c r="AQ175" s="1108"/>
      <c r="AR175" s="1108"/>
      <c r="AS175" s="1108"/>
      <c r="AT175" s="1108"/>
      <c r="AU175" s="1108"/>
      <c r="AV175" s="1108"/>
      <c r="AW175" s="1108"/>
      <c r="AX175" s="1108"/>
      <c r="AY175" s="1108"/>
      <c r="AZ175" s="1110"/>
      <c r="BA175" s="634"/>
      <c r="BB175" s="477"/>
      <c r="BC175" s="477"/>
      <c r="BD175" s="477"/>
      <c r="BE175" s="477"/>
      <c r="BF175" s="477"/>
      <c r="BG175" s="477"/>
      <c r="BH175" s="477"/>
      <c r="BI175" s="477"/>
      <c r="BJ175" s="477"/>
      <c r="BK175" s="477"/>
      <c r="BL175" s="478"/>
      <c r="BM175" s="634"/>
      <c r="BN175" s="477"/>
      <c r="BO175" s="477"/>
      <c r="BP175" s="477"/>
      <c r="BQ175" s="477"/>
      <c r="BR175" s="477"/>
      <c r="BS175" s="477"/>
      <c r="BT175" s="477"/>
      <c r="BU175" s="477"/>
      <c r="BV175" s="477"/>
      <c r="BW175" s="477"/>
      <c r="BX175" s="478"/>
      <c r="BY175" s="634"/>
      <c r="BZ175" s="477"/>
      <c r="CA175" s="477"/>
      <c r="CB175" s="477"/>
      <c r="CC175" s="477"/>
      <c r="CD175" s="477"/>
      <c r="CE175" s="477"/>
      <c r="CF175" s="477"/>
      <c r="CG175" s="477"/>
      <c r="CH175" s="477"/>
      <c r="CI175" s="477"/>
      <c r="CJ175" s="478"/>
      <c r="CK175" s="634"/>
      <c r="CL175" s="477"/>
      <c r="CM175" s="477"/>
      <c r="CN175" s="477"/>
      <c r="CO175" s="477"/>
      <c r="CP175" s="477"/>
      <c r="CQ175" s="477"/>
      <c r="CR175" s="477"/>
      <c r="CS175" s="477"/>
      <c r="CT175" s="477"/>
      <c r="CU175" s="477"/>
      <c r="CV175" s="478"/>
      <c r="CW175" s="634"/>
      <c r="CX175" s="477"/>
      <c r="CY175" s="477"/>
      <c r="CZ175" s="477"/>
      <c r="DA175" s="477"/>
      <c r="DB175" s="477"/>
      <c r="DC175" s="477"/>
      <c r="DD175" s="477"/>
      <c r="DE175" s="477"/>
      <c r="DF175" s="477"/>
      <c r="DG175" s="477"/>
      <c r="DH175" s="478"/>
      <c r="DI175" s="634"/>
      <c r="DJ175" s="477"/>
      <c r="DK175" s="477"/>
      <c r="DL175" s="477"/>
      <c r="DM175" s="477"/>
      <c r="DN175" s="477"/>
      <c r="DO175" s="477"/>
      <c r="DP175" s="477"/>
      <c r="DQ175" s="477"/>
      <c r="DR175" s="477"/>
      <c r="DS175" s="477"/>
      <c r="DT175" s="478"/>
      <c r="DU175" s="450"/>
      <c r="DV175" s="492"/>
      <c r="DW175" s="486"/>
      <c r="DX175" s="486"/>
      <c r="DY175" s="486"/>
      <c r="DZ175" s="486"/>
      <c r="EA175" s="486"/>
      <c r="EB175" s="486"/>
      <c r="EC175" s="486"/>
      <c r="ED175" s="486"/>
      <c r="EE175" s="487"/>
      <c r="EF175" s="454"/>
      <c r="EG175" s="454"/>
      <c r="EH175" s="454"/>
      <c r="EI175" s="454"/>
      <c r="EJ175" s="454"/>
      <c r="EK175" s="454"/>
      <c r="EL175" s="454"/>
      <c r="EM175" s="454"/>
      <c r="EN175" s="454"/>
      <c r="EO175" s="454"/>
      <c r="EP175" s="454"/>
      <c r="EQ175" s="454"/>
      <c r="ER175" s="454"/>
      <c r="ES175" s="454"/>
      <c r="ET175" s="454"/>
      <c r="EU175" s="581"/>
      <c r="EV175" s="581"/>
      <c r="EW175" s="581"/>
      <c r="EX175" s="581"/>
      <c r="EY175" s="581"/>
      <c r="EZ175" s="581"/>
      <c r="FA175" s="581"/>
      <c r="FB175" s="581"/>
      <c r="FC175" s="581"/>
      <c r="FD175" s="581"/>
      <c r="FE175" s="581"/>
    </row>
    <row r="176" spans="1:161" ht="13.5" thickBot="1">
      <c r="A176" s="450"/>
      <c r="B176" s="493">
        <f>B173</f>
        <v>0</v>
      </c>
      <c r="C176" s="486"/>
      <c r="D176" s="621"/>
      <c r="E176" s="486"/>
      <c r="F176" s="486"/>
      <c r="G176" s="486"/>
      <c r="H176" s="486"/>
      <c r="I176" s="486"/>
      <c r="J176" s="486"/>
      <c r="K176" s="486"/>
      <c r="L176" s="486"/>
      <c r="M176" s="486"/>
      <c r="N176" s="486"/>
      <c r="O176" s="486"/>
      <c r="P176" s="487"/>
      <c r="Q176" s="1068"/>
      <c r="R176" s="1068"/>
      <c r="S176" s="1068"/>
      <c r="T176" s="1068"/>
      <c r="U176" s="1068"/>
      <c r="V176" s="1068"/>
      <c r="W176" s="1068"/>
      <c r="X176" s="1068"/>
      <c r="Y176" s="1068"/>
      <c r="Z176" s="1068"/>
      <c r="AA176" s="1068"/>
      <c r="AB176" s="1069"/>
      <c r="AC176" s="486"/>
      <c r="AD176" s="486"/>
      <c r="AE176" s="486"/>
      <c r="AF176" s="486"/>
      <c r="AG176" s="486"/>
      <c r="AH176" s="486"/>
      <c r="AI176" s="486"/>
      <c r="AJ176" s="486"/>
      <c r="AK176" s="486"/>
      <c r="AL176" s="486"/>
      <c r="AM176" s="486"/>
      <c r="AN176" s="487"/>
      <c r="AO176" s="1111"/>
      <c r="AP176" s="1111"/>
      <c r="AQ176" s="1111"/>
      <c r="AR176" s="1111"/>
      <c r="AS176" s="1111"/>
      <c r="AT176" s="1111"/>
      <c r="AU176" s="1111"/>
      <c r="AV176" s="1111"/>
      <c r="AW176" s="1111"/>
      <c r="AX176" s="1111"/>
      <c r="AY176" s="1111"/>
      <c r="AZ176" s="1112"/>
      <c r="BA176" s="486"/>
      <c r="BB176" s="486"/>
      <c r="BC176" s="486"/>
      <c r="BD176" s="486"/>
      <c r="BE176" s="486"/>
      <c r="BF176" s="486"/>
      <c r="BG176" s="486"/>
      <c r="BH176" s="486"/>
      <c r="BI176" s="486"/>
      <c r="BJ176" s="486"/>
      <c r="BK176" s="486"/>
      <c r="BL176" s="487"/>
      <c r="BM176" s="486"/>
      <c r="BN176" s="486"/>
      <c r="BO176" s="486"/>
      <c r="BP176" s="486"/>
      <c r="BQ176" s="486"/>
      <c r="BR176" s="486"/>
      <c r="BS176" s="486"/>
      <c r="BT176" s="486"/>
      <c r="BU176" s="486"/>
      <c r="BV176" s="486"/>
      <c r="BW176" s="486"/>
      <c r="BX176" s="487"/>
      <c r="BY176" s="486"/>
      <c r="BZ176" s="486"/>
      <c r="CA176" s="486"/>
      <c r="CB176" s="486"/>
      <c r="CC176" s="486"/>
      <c r="CD176" s="486"/>
      <c r="CE176" s="486"/>
      <c r="CF176" s="486"/>
      <c r="CG176" s="486"/>
      <c r="CH176" s="486"/>
      <c r="CI176" s="486"/>
      <c r="CJ176" s="487"/>
      <c r="CK176" s="486"/>
      <c r="CL176" s="486"/>
      <c r="CM176" s="486"/>
      <c r="CN176" s="486"/>
      <c r="CO176" s="486"/>
      <c r="CP176" s="486"/>
      <c r="CQ176" s="486"/>
      <c r="CR176" s="486"/>
      <c r="CS176" s="486"/>
      <c r="CT176" s="486"/>
      <c r="CU176" s="486"/>
      <c r="CV176" s="487"/>
      <c r="CW176" s="486"/>
      <c r="CX176" s="486"/>
      <c r="CY176" s="486"/>
      <c r="CZ176" s="486"/>
      <c r="DA176" s="486"/>
      <c r="DB176" s="486"/>
      <c r="DC176" s="486"/>
      <c r="DD176" s="486"/>
      <c r="DE176" s="486"/>
      <c r="DF176" s="486"/>
      <c r="DG176" s="486"/>
      <c r="DH176" s="487"/>
      <c r="DI176" s="486"/>
      <c r="DJ176" s="486"/>
      <c r="DK176" s="486"/>
      <c r="DL176" s="486"/>
      <c r="DM176" s="486"/>
      <c r="DN176" s="486"/>
      <c r="DO176" s="486"/>
      <c r="DP176" s="486"/>
      <c r="DQ176" s="486"/>
      <c r="DR176" s="486"/>
      <c r="DS176" s="486"/>
      <c r="DT176" s="487"/>
      <c r="DU176" s="450"/>
      <c r="DV176" s="968">
        <f>DV179</f>
        <v>0</v>
      </c>
      <c r="DW176" s="969">
        <f>DW179</f>
        <v>0</v>
      </c>
      <c r="DX176" s="969">
        <f t="shared" ref="DX176:EE176" si="1134">DX179</f>
        <v>0</v>
      </c>
      <c r="DY176" s="969">
        <f t="shared" si="1134"/>
        <v>0</v>
      </c>
      <c r="DZ176" s="969">
        <f t="shared" si="1134"/>
        <v>0</v>
      </c>
      <c r="EA176" s="969">
        <f t="shared" si="1134"/>
        <v>0</v>
      </c>
      <c r="EB176" s="969">
        <f t="shared" si="1134"/>
        <v>0</v>
      </c>
      <c r="EC176" s="969">
        <f t="shared" si="1134"/>
        <v>0</v>
      </c>
      <c r="ED176" s="969">
        <f t="shared" si="1134"/>
        <v>0</v>
      </c>
      <c r="EE176" s="970">
        <f t="shared" si="1134"/>
        <v>0</v>
      </c>
      <c r="EF176" s="454"/>
      <c r="EG176" s="454"/>
      <c r="EH176" s="454"/>
      <c r="EI176" s="454"/>
      <c r="EJ176" s="454"/>
      <c r="EK176" s="454"/>
      <c r="EL176" s="454"/>
      <c r="EM176" s="454"/>
      <c r="EN176" s="454"/>
      <c r="EO176" s="454"/>
      <c r="EP176" s="454"/>
      <c r="EQ176" s="454"/>
      <c r="ER176" s="454"/>
      <c r="ES176" s="454"/>
      <c r="ET176" s="454"/>
      <c r="EU176" s="581"/>
      <c r="EV176" s="581"/>
      <c r="EW176" s="581"/>
      <c r="EX176" s="581"/>
      <c r="EY176" s="581"/>
      <c r="EZ176" s="581"/>
      <c r="FA176" s="581"/>
      <c r="FB176" s="581"/>
      <c r="FC176" s="581"/>
      <c r="FD176" s="581"/>
      <c r="FE176" s="581"/>
    </row>
    <row r="177" spans="1:161">
      <c r="A177" s="450"/>
      <c r="B177" s="490"/>
      <c r="C177" s="486"/>
      <c r="D177" s="486"/>
      <c r="E177" s="1163">
        <f>E165</f>
        <v>0</v>
      </c>
      <c r="F177" s="1163">
        <f t="shared" ref="F177:BQ177" si="1135">F165</f>
        <v>0</v>
      </c>
      <c r="G177" s="1163">
        <f t="shared" si="1135"/>
        <v>0</v>
      </c>
      <c r="H177" s="1163">
        <f t="shared" si="1135"/>
        <v>0</v>
      </c>
      <c r="I177" s="1163">
        <f t="shared" si="1135"/>
        <v>0</v>
      </c>
      <c r="J177" s="1163">
        <f t="shared" si="1135"/>
        <v>0</v>
      </c>
      <c r="K177" s="1163">
        <f t="shared" si="1135"/>
        <v>0</v>
      </c>
      <c r="L177" s="1163">
        <f t="shared" si="1135"/>
        <v>0</v>
      </c>
      <c r="M177" s="1163">
        <f t="shared" si="1135"/>
        <v>0</v>
      </c>
      <c r="N177" s="1163">
        <f t="shared" si="1135"/>
        <v>0</v>
      </c>
      <c r="O177" s="1163">
        <f t="shared" si="1135"/>
        <v>0</v>
      </c>
      <c r="P177" s="1163">
        <f t="shared" si="1135"/>
        <v>0</v>
      </c>
      <c r="Q177" s="1163">
        <f t="shared" si="1135"/>
        <v>1</v>
      </c>
      <c r="R177" s="1163">
        <f t="shared" si="1135"/>
        <v>1</v>
      </c>
      <c r="S177" s="1163">
        <f t="shared" si="1135"/>
        <v>1</v>
      </c>
      <c r="T177" s="1163">
        <f t="shared" si="1135"/>
        <v>1</v>
      </c>
      <c r="U177" s="1163">
        <f t="shared" si="1135"/>
        <v>1</v>
      </c>
      <c r="V177" s="1163">
        <f t="shared" si="1135"/>
        <v>1</v>
      </c>
      <c r="W177" s="1163">
        <f t="shared" si="1135"/>
        <v>1</v>
      </c>
      <c r="X177" s="1163">
        <f t="shared" si="1135"/>
        <v>1</v>
      </c>
      <c r="Y177" s="1163">
        <f t="shared" si="1135"/>
        <v>1</v>
      </c>
      <c r="Z177" s="1163">
        <f t="shared" si="1135"/>
        <v>1</v>
      </c>
      <c r="AA177" s="1163">
        <f t="shared" si="1135"/>
        <v>1</v>
      </c>
      <c r="AB177" s="1163">
        <f t="shared" si="1135"/>
        <v>1</v>
      </c>
      <c r="AC177" s="1163">
        <f t="shared" si="1135"/>
        <v>2</v>
      </c>
      <c r="AD177" s="1163">
        <f t="shared" si="1135"/>
        <v>2</v>
      </c>
      <c r="AE177" s="1163">
        <f t="shared" si="1135"/>
        <v>2</v>
      </c>
      <c r="AF177" s="1163">
        <f t="shared" si="1135"/>
        <v>2</v>
      </c>
      <c r="AG177" s="1163">
        <f t="shared" si="1135"/>
        <v>2</v>
      </c>
      <c r="AH177" s="1163">
        <f t="shared" si="1135"/>
        <v>2</v>
      </c>
      <c r="AI177" s="1163">
        <f t="shared" si="1135"/>
        <v>2</v>
      </c>
      <c r="AJ177" s="1163">
        <f t="shared" si="1135"/>
        <v>2</v>
      </c>
      <c r="AK177" s="1163">
        <f t="shared" si="1135"/>
        <v>2</v>
      </c>
      <c r="AL177" s="1163">
        <f t="shared" si="1135"/>
        <v>2</v>
      </c>
      <c r="AM177" s="1163">
        <f t="shared" si="1135"/>
        <v>2</v>
      </c>
      <c r="AN177" s="1163">
        <f t="shared" si="1135"/>
        <v>2</v>
      </c>
      <c r="AO177" s="1163">
        <f t="shared" si="1135"/>
        <v>3</v>
      </c>
      <c r="AP177" s="1163">
        <f t="shared" si="1135"/>
        <v>3</v>
      </c>
      <c r="AQ177" s="1163">
        <f t="shared" si="1135"/>
        <v>3</v>
      </c>
      <c r="AR177" s="1163">
        <f t="shared" si="1135"/>
        <v>3</v>
      </c>
      <c r="AS177" s="1163">
        <f t="shared" si="1135"/>
        <v>3</v>
      </c>
      <c r="AT177" s="1163">
        <f t="shared" si="1135"/>
        <v>3</v>
      </c>
      <c r="AU177" s="1163">
        <f t="shared" si="1135"/>
        <v>3</v>
      </c>
      <c r="AV177" s="1163">
        <f t="shared" si="1135"/>
        <v>3</v>
      </c>
      <c r="AW177" s="1163">
        <f t="shared" si="1135"/>
        <v>3</v>
      </c>
      <c r="AX177" s="1163">
        <f t="shared" si="1135"/>
        <v>3</v>
      </c>
      <c r="AY177" s="1163">
        <f t="shared" si="1135"/>
        <v>3</v>
      </c>
      <c r="AZ177" s="1163">
        <f t="shared" si="1135"/>
        <v>3</v>
      </c>
      <c r="BA177" s="1163">
        <f t="shared" si="1135"/>
        <v>4</v>
      </c>
      <c r="BB177" s="1163">
        <f t="shared" si="1135"/>
        <v>4</v>
      </c>
      <c r="BC177" s="1163">
        <f t="shared" si="1135"/>
        <v>4</v>
      </c>
      <c r="BD177" s="1163">
        <f t="shared" si="1135"/>
        <v>4</v>
      </c>
      <c r="BE177" s="1163">
        <f t="shared" si="1135"/>
        <v>4</v>
      </c>
      <c r="BF177" s="1163">
        <f t="shared" si="1135"/>
        <v>4</v>
      </c>
      <c r="BG177" s="1163">
        <f t="shared" si="1135"/>
        <v>4</v>
      </c>
      <c r="BH177" s="1163">
        <f t="shared" si="1135"/>
        <v>4</v>
      </c>
      <c r="BI177" s="1163">
        <f t="shared" si="1135"/>
        <v>4</v>
      </c>
      <c r="BJ177" s="1163">
        <f t="shared" si="1135"/>
        <v>4</v>
      </c>
      <c r="BK177" s="1163">
        <f t="shared" si="1135"/>
        <v>4</v>
      </c>
      <c r="BL177" s="1163">
        <f t="shared" si="1135"/>
        <v>4</v>
      </c>
      <c r="BM177" s="1163">
        <f t="shared" si="1135"/>
        <v>5</v>
      </c>
      <c r="BN177" s="1163">
        <f t="shared" si="1135"/>
        <v>5</v>
      </c>
      <c r="BO177" s="1163">
        <f t="shared" si="1135"/>
        <v>5</v>
      </c>
      <c r="BP177" s="1163">
        <f t="shared" si="1135"/>
        <v>5</v>
      </c>
      <c r="BQ177" s="1163">
        <f t="shared" si="1135"/>
        <v>5</v>
      </c>
      <c r="BR177" s="1163">
        <f t="shared" ref="BR177:DT177" si="1136">BR165</f>
        <v>5</v>
      </c>
      <c r="BS177" s="1163">
        <f t="shared" si="1136"/>
        <v>5</v>
      </c>
      <c r="BT177" s="1163">
        <f t="shared" si="1136"/>
        <v>5</v>
      </c>
      <c r="BU177" s="1163">
        <f t="shared" si="1136"/>
        <v>5</v>
      </c>
      <c r="BV177" s="1163">
        <f t="shared" si="1136"/>
        <v>5</v>
      </c>
      <c r="BW177" s="1163">
        <f t="shared" si="1136"/>
        <v>5</v>
      </c>
      <c r="BX177" s="1163">
        <f t="shared" si="1136"/>
        <v>5</v>
      </c>
      <c r="BY177" s="1163">
        <f t="shared" si="1136"/>
        <v>6</v>
      </c>
      <c r="BZ177" s="1163">
        <f t="shared" si="1136"/>
        <v>6</v>
      </c>
      <c r="CA177" s="1163">
        <f t="shared" si="1136"/>
        <v>6</v>
      </c>
      <c r="CB177" s="1163">
        <f t="shared" si="1136"/>
        <v>6</v>
      </c>
      <c r="CC177" s="1163">
        <f t="shared" si="1136"/>
        <v>6</v>
      </c>
      <c r="CD177" s="1163">
        <f t="shared" si="1136"/>
        <v>6</v>
      </c>
      <c r="CE177" s="1163">
        <f t="shared" si="1136"/>
        <v>6</v>
      </c>
      <c r="CF177" s="1163">
        <f t="shared" si="1136"/>
        <v>6</v>
      </c>
      <c r="CG177" s="1163">
        <f t="shared" si="1136"/>
        <v>6</v>
      </c>
      <c r="CH177" s="1163">
        <f t="shared" si="1136"/>
        <v>6</v>
      </c>
      <c r="CI177" s="1163">
        <f t="shared" si="1136"/>
        <v>6</v>
      </c>
      <c r="CJ177" s="1163">
        <f t="shared" si="1136"/>
        <v>6</v>
      </c>
      <c r="CK177" s="1163">
        <f t="shared" si="1136"/>
        <v>7</v>
      </c>
      <c r="CL177" s="1163">
        <f t="shared" si="1136"/>
        <v>7</v>
      </c>
      <c r="CM177" s="1163">
        <f t="shared" si="1136"/>
        <v>7</v>
      </c>
      <c r="CN177" s="1163">
        <f t="shared" si="1136"/>
        <v>7</v>
      </c>
      <c r="CO177" s="1163">
        <f t="shared" si="1136"/>
        <v>7</v>
      </c>
      <c r="CP177" s="1163">
        <f t="shared" si="1136"/>
        <v>7</v>
      </c>
      <c r="CQ177" s="1163">
        <f t="shared" si="1136"/>
        <v>7</v>
      </c>
      <c r="CR177" s="1163">
        <f t="shared" si="1136"/>
        <v>7</v>
      </c>
      <c r="CS177" s="1163">
        <f t="shared" si="1136"/>
        <v>7</v>
      </c>
      <c r="CT177" s="1163">
        <f t="shared" si="1136"/>
        <v>7</v>
      </c>
      <c r="CU177" s="1163">
        <f t="shared" si="1136"/>
        <v>7</v>
      </c>
      <c r="CV177" s="1163">
        <f t="shared" si="1136"/>
        <v>7</v>
      </c>
      <c r="CW177" s="1163">
        <f t="shared" si="1136"/>
        <v>8</v>
      </c>
      <c r="CX177" s="1163">
        <f t="shared" si="1136"/>
        <v>8</v>
      </c>
      <c r="CY177" s="1163">
        <f t="shared" si="1136"/>
        <v>8</v>
      </c>
      <c r="CZ177" s="1163">
        <f t="shared" si="1136"/>
        <v>8</v>
      </c>
      <c r="DA177" s="1163">
        <f t="shared" si="1136"/>
        <v>8</v>
      </c>
      <c r="DB177" s="1163">
        <f t="shared" si="1136"/>
        <v>8</v>
      </c>
      <c r="DC177" s="1163">
        <f t="shared" si="1136"/>
        <v>8</v>
      </c>
      <c r="DD177" s="1163">
        <f t="shared" si="1136"/>
        <v>8</v>
      </c>
      <c r="DE177" s="1163">
        <f t="shared" si="1136"/>
        <v>8</v>
      </c>
      <c r="DF177" s="1163">
        <f t="shared" si="1136"/>
        <v>8</v>
      </c>
      <c r="DG177" s="1163">
        <f t="shared" si="1136"/>
        <v>8</v>
      </c>
      <c r="DH177" s="1163">
        <f t="shared" si="1136"/>
        <v>8</v>
      </c>
      <c r="DI177" s="1163">
        <f t="shared" si="1136"/>
        <v>9</v>
      </c>
      <c r="DJ177" s="1163">
        <f t="shared" si="1136"/>
        <v>9</v>
      </c>
      <c r="DK177" s="1163">
        <f t="shared" si="1136"/>
        <v>9</v>
      </c>
      <c r="DL177" s="1163">
        <f t="shared" si="1136"/>
        <v>9</v>
      </c>
      <c r="DM177" s="1163">
        <f t="shared" si="1136"/>
        <v>9</v>
      </c>
      <c r="DN177" s="1163">
        <f t="shared" si="1136"/>
        <v>9</v>
      </c>
      <c r="DO177" s="1163">
        <f t="shared" si="1136"/>
        <v>9</v>
      </c>
      <c r="DP177" s="1163">
        <f t="shared" si="1136"/>
        <v>9</v>
      </c>
      <c r="DQ177" s="1163">
        <f t="shared" si="1136"/>
        <v>9</v>
      </c>
      <c r="DR177" s="1163">
        <f t="shared" si="1136"/>
        <v>9</v>
      </c>
      <c r="DS177" s="1163">
        <f t="shared" si="1136"/>
        <v>9</v>
      </c>
      <c r="DT177" s="1163">
        <f t="shared" si="1136"/>
        <v>9</v>
      </c>
      <c r="DU177" s="450"/>
      <c r="DV177" s="635"/>
      <c r="DW177" s="636"/>
      <c r="DX177" s="636"/>
      <c r="DY177" s="636"/>
      <c r="DZ177" s="636"/>
      <c r="EA177" s="636"/>
      <c r="EB177" s="636"/>
      <c r="EC177" s="636"/>
      <c r="ED177" s="636"/>
      <c r="EE177" s="637"/>
      <c r="EF177" s="454"/>
      <c r="EG177" s="454"/>
      <c r="EH177" s="454"/>
      <c r="EI177" s="454"/>
      <c r="EJ177" s="454"/>
      <c r="EK177" s="454"/>
      <c r="EL177" s="454"/>
      <c r="EM177" s="454"/>
      <c r="EN177" s="454"/>
      <c r="EO177" s="454"/>
      <c r="EP177" s="454"/>
      <c r="EQ177" s="454"/>
      <c r="ER177" s="454"/>
      <c r="ES177" s="454"/>
      <c r="ET177" s="454"/>
      <c r="EU177" s="581"/>
      <c r="EV177" s="581"/>
      <c r="EW177" s="581"/>
      <c r="EX177" s="581"/>
      <c r="EY177" s="581"/>
      <c r="EZ177" s="581"/>
      <c r="FA177" s="581"/>
      <c r="FB177" s="581"/>
      <c r="FC177" s="581"/>
      <c r="FD177" s="581"/>
      <c r="FE177" s="581"/>
    </row>
    <row r="178" spans="1:161">
      <c r="A178" s="450"/>
      <c r="B178" s="490"/>
      <c r="C178" s="486"/>
      <c r="D178" s="498"/>
      <c r="E178" s="962" t="s">
        <v>431</v>
      </c>
      <c r="F178" s="962" t="s">
        <v>432</v>
      </c>
      <c r="G178" s="962" t="s">
        <v>433</v>
      </c>
      <c r="H178" s="962" t="s">
        <v>434</v>
      </c>
      <c r="I178" s="962" t="s">
        <v>267</v>
      </c>
      <c r="J178" s="962" t="s">
        <v>435</v>
      </c>
      <c r="K178" s="962" t="s">
        <v>436</v>
      </c>
      <c r="L178" s="962" t="s">
        <v>437</v>
      </c>
      <c r="M178" s="962" t="s">
        <v>438</v>
      </c>
      <c r="N178" s="962" t="s">
        <v>439</v>
      </c>
      <c r="O178" s="962" t="s">
        <v>440</v>
      </c>
      <c r="P178" s="963" t="s">
        <v>441</v>
      </c>
      <c r="Q178" s="1053" t="s">
        <v>431</v>
      </c>
      <c r="R178" s="1053" t="s">
        <v>432</v>
      </c>
      <c r="S178" s="1053" t="s">
        <v>433</v>
      </c>
      <c r="T178" s="1053" t="s">
        <v>434</v>
      </c>
      <c r="U178" s="1053" t="s">
        <v>267</v>
      </c>
      <c r="V178" s="1053" t="s">
        <v>435</v>
      </c>
      <c r="W178" s="1053" t="s">
        <v>436</v>
      </c>
      <c r="X178" s="1053" t="s">
        <v>437</v>
      </c>
      <c r="Y178" s="1053" t="s">
        <v>438</v>
      </c>
      <c r="Z178" s="1053" t="s">
        <v>439</v>
      </c>
      <c r="AA178" s="1053" t="s">
        <v>440</v>
      </c>
      <c r="AB178" s="1054" t="s">
        <v>441</v>
      </c>
      <c r="AC178" s="962" t="s">
        <v>431</v>
      </c>
      <c r="AD178" s="962" t="s">
        <v>432</v>
      </c>
      <c r="AE178" s="962" t="s">
        <v>433</v>
      </c>
      <c r="AF178" s="962" t="s">
        <v>434</v>
      </c>
      <c r="AG178" s="962" t="s">
        <v>267</v>
      </c>
      <c r="AH178" s="962" t="s">
        <v>435</v>
      </c>
      <c r="AI178" s="962" t="s">
        <v>436</v>
      </c>
      <c r="AJ178" s="962" t="s">
        <v>437</v>
      </c>
      <c r="AK178" s="962" t="s">
        <v>438</v>
      </c>
      <c r="AL178" s="962" t="s">
        <v>439</v>
      </c>
      <c r="AM178" s="962" t="s">
        <v>440</v>
      </c>
      <c r="AN178" s="963" t="s">
        <v>441</v>
      </c>
      <c r="AO178" s="1098" t="s">
        <v>431</v>
      </c>
      <c r="AP178" s="1098" t="s">
        <v>432</v>
      </c>
      <c r="AQ178" s="1098" t="s">
        <v>433</v>
      </c>
      <c r="AR178" s="1098" t="s">
        <v>434</v>
      </c>
      <c r="AS178" s="1098" t="s">
        <v>267</v>
      </c>
      <c r="AT178" s="1098" t="s">
        <v>435</v>
      </c>
      <c r="AU178" s="1098" t="s">
        <v>436</v>
      </c>
      <c r="AV178" s="1098" t="s">
        <v>437</v>
      </c>
      <c r="AW178" s="1098" t="s">
        <v>438</v>
      </c>
      <c r="AX178" s="1098" t="s">
        <v>439</v>
      </c>
      <c r="AY178" s="1098" t="s">
        <v>440</v>
      </c>
      <c r="AZ178" s="1099" t="s">
        <v>441</v>
      </c>
      <c r="BA178" s="962" t="s">
        <v>431</v>
      </c>
      <c r="BB178" s="962" t="s">
        <v>432</v>
      </c>
      <c r="BC178" s="962" t="s">
        <v>433</v>
      </c>
      <c r="BD178" s="962" t="s">
        <v>434</v>
      </c>
      <c r="BE178" s="962" t="s">
        <v>267</v>
      </c>
      <c r="BF178" s="962" t="s">
        <v>435</v>
      </c>
      <c r="BG178" s="962" t="s">
        <v>436</v>
      </c>
      <c r="BH178" s="962" t="s">
        <v>437</v>
      </c>
      <c r="BI178" s="962" t="s">
        <v>438</v>
      </c>
      <c r="BJ178" s="962" t="s">
        <v>439</v>
      </c>
      <c r="BK178" s="962" t="s">
        <v>440</v>
      </c>
      <c r="BL178" s="963" t="s">
        <v>441</v>
      </c>
      <c r="BM178" s="962" t="s">
        <v>431</v>
      </c>
      <c r="BN178" s="962" t="s">
        <v>432</v>
      </c>
      <c r="BO178" s="962" t="s">
        <v>433</v>
      </c>
      <c r="BP178" s="962" t="s">
        <v>434</v>
      </c>
      <c r="BQ178" s="962" t="s">
        <v>267</v>
      </c>
      <c r="BR178" s="962" t="s">
        <v>435</v>
      </c>
      <c r="BS178" s="962" t="s">
        <v>436</v>
      </c>
      <c r="BT178" s="962" t="s">
        <v>437</v>
      </c>
      <c r="BU178" s="962" t="s">
        <v>438</v>
      </c>
      <c r="BV178" s="962" t="s">
        <v>439</v>
      </c>
      <c r="BW178" s="962" t="s">
        <v>440</v>
      </c>
      <c r="BX178" s="963" t="s">
        <v>441</v>
      </c>
      <c r="BY178" s="962" t="s">
        <v>431</v>
      </c>
      <c r="BZ178" s="962" t="s">
        <v>432</v>
      </c>
      <c r="CA178" s="962" t="s">
        <v>433</v>
      </c>
      <c r="CB178" s="962" t="s">
        <v>434</v>
      </c>
      <c r="CC178" s="962" t="s">
        <v>267</v>
      </c>
      <c r="CD178" s="962" t="s">
        <v>435</v>
      </c>
      <c r="CE178" s="962" t="s">
        <v>436</v>
      </c>
      <c r="CF178" s="962" t="s">
        <v>437</v>
      </c>
      <c r="CG178" s="962" t="s">
        <v>438</v>
      </c>
      <c r="CH178" s="962" t="s">
        <v>439</v>
      </c>
      <c r="CI178" s="962" t="s">
        <v>440</v>
      </c>
      <c r="CJ178" s="963" t="s">
        <v>441</v>
      </c>
      <c r="CK178" s="962" t="s">
        <v>431</v>
      </c>
      <c r="CL178" s="962" t="s">
        <v>432</v>
      </c>
      <c r="CM178" s="962" t="s">
        <v>433</v>
      </c>
      <c r="CN178" s="962" t="s">
        <v>434</v>
      </c>
      <c r="CO178" s="962" t="s">
        <v>267</v>
      </c>
      <c r="CP178" s="962" t="s">
        <v>435</v>
      </c>
      <c r="CQ178" s="962" t="s">
        <v>436</v>
      </c>
      <c r="CR178" s="962" t="s">
        <v>437</v>
      </c>
      <c r="CS178" s="962" t="s">
        <v>438</v>
      </c>
      <c r="CT178" s="962" t="s">
        <v>439</v>
      </c>
      <c r="CU178" s="962" t="s">
        <v>440</v>
      </c>
      <c r="CV178" s="963" t="s">
        <v>441</v>
      </c>
      <c r="CW178" s="962" t="s">
        <v>431</v>
      </c>
      <c r="CX178" s="962" t="s">
        <v>432</v>
      </c>
      <c r="CY178" s="962" t="s">
        <v>433</v>
      </c>
      <c r="CZ178" s="962" t="s">
        <v>434</v>
      </c>
      <c r="DA178" s="962" t="s">
        <v>267</v>
      </c>
      <c r="DB178" s="962" t="s">
        <v>435</v>
      </c>
      <c r="DC178" s="962" t="s">
        <v>436</v>
      </c>
      <c r="DD178" s="962" t="s">
        <v>437</v>
      </c>
      <c r="DE178" s="962" t="s">
        <v>438</v>
      </c>
      <c r="DF178" s="962" t="s">
        <v>439</v>
      </c>
      <c r="DG178" s="962" t="s">
        <v>440</v>
      </c>
      <c r="DH178" s="963" t="s">
        <v>441</v>
      </c>
      <c r="DI178" s="962" t="s">
        <v>431</v>
      </c>
      <c r="DJ178" s="962" t="s">
        <v>432</v>
      </c>
      <c r="DK178" s="962" t="s">
        <v>433</v>
      </c>
      <c r="DL178" s="962" t="s">
        <v>434</v>
      </c>
      <c r="DM178" s="962" t="s">
        <v>267</v>
      </c>
      <c r="DN178" s="962" t="s">
        <v>435</v>
      </c>
      <c r="DO178" s="962" t="s">
        <v>436</v>
      </c>
      <c r="DP178" s="962" t="s">
        <v>437</v>
      </c>
      <c r="DQ178" s="962" t="s">
        <v>438</v>
      </c>
      <c r="DR178" s="962" t="s">
        <v>439</v>
      </c>
      <c r="DS178" s="962" t="s">
        <v>440</v>
      </c>
      <c r="DT178" s="963" t="s">
        <v>441</v>
      </c>
      <c r="DU178" s="450"/>
      <c r="DV178" s="635"/>
      <c r="DW178" s="636"/>
      <c r="DX178" s="636"/>
      <c r="DY178" s="636"/>
      <c r="DZ178" s="636"/>
      <c r="EA178" s="636"/>
      <c r="EB178" s="636"/>
      <c r="EC178" s="636"/>
      <c r="ED178" s="636"/>
      <c r="EE178" s="637"/>
      <c r="EF178" s="454"/>
      <c r="EG178" s="454"/>
      <c r="EH178" s="454"/>
      <c r="EI178" s="454"/>
      <c r="EJ178" s="454"/>
      <c r="EK178" s="454"/>
      <c r="EL178" s="454"/>
      <c r="EM178" s="454"/>
      <c r="EN178" s="454"/>
      <c r="EO178" s="454"/>
      <c r="EP178" s="454"/>
      <c r="EQ178" s="454"/>
      <c r="ER178" s="454"/>
      <c r="ES178" s="454"/>
      <c r="ET178" s="454"/>
      <c r="EU178" s="581"/>
      <c r="EV178" s="581"/>
      <c r="EW178" s="581"/>
      <c r="EX178" s="581"/>
      <c r="EY178" s="581"/>
      <c r="EZ178" s="581"/>
      <c r="FA178" s="581"/>
      <c r="FB178" s="581"/>
      <c r="FC178" s="581"/>
      <c r="FD178" s="581"/>
      <c r="FE178" s="581"/>
    </row>
    <row r="179" spans="1:161">
      <c r="A179" s="450"/>
      <c r="B179" s="490">
        <f>B173</f>
        <v>0</v>
      </c>
      <c r="C179" s="598" t="s">
        <v>421</v>
      </c>
      <c r="D179" s="486"/>
      <c r="E179" s="638">
        <f>-IS!J74</f>
        <v>0</v>
      </c>
      <c r="F179" s="638">
        <f>-IS!K74</f>
        <v>0</v>
      </c>
      <c r="G179" s="638">
        <f>-IS!L74</f>
        <v>0</v>
      </c>
      <c r="H179" s="638">
        <f>-IS!M74</f>
        <v>0</v>
      </c>
      <c r="I179" s="638">
        <f>-IS!N74</f>
        <v>0</v>
      </c>
      <c r="J179" s="638">
        <f>-IS!O74</f>
        <v>0</v>
      </c>
      <c r="K179" s="638">
        <f>-IS!P74</f>
        <v>0</v>
      </c>
      <c r="L179" s="638">
        <f>-IS!Q74</f>
        <v>0</v>
      </c>
      <c r="M179" s="638">
        <f>-IS!R74</f>
        <v>0</v>
      </c>
      <c r="N179" s="638">
        <f>-IS!S74</f>
        <v>0</v>
      </c>
      <c r="O179" s="638">
        <f>-IS!T74</f>
        <v>0</v>
      </c>
      <c r="P179" s="639">
        <f>-IS!U74</f>
        <v>0</v>
      </c>
      <c r="Q179" s="1086">
        <f>-IS!V74</f>
        <v>0</v>
      </c>
      <c r="R179" s="1086">
        <f>-IS!W74</f>
        <v>0</v>
      </c>
      <c r="S179" s="1086">
        <f>-IS!X74</f>
        <v>0</v>
      </c>
      <c r="T179" s="1086">
        <f>-IS!Y74</f>
        <v>0</v>
      </c>
      <c r="U179" s="1086">
        <f>-IS!Z74</f>
        <v>0</v>
      </c>
      <c r="V179" s="1086">
        <f>-IS!AA74</f>
        <v>0</v>
      </c>
      <c r="W179" s="1086">
        <f>-IS!AB74</f>
        <v>0</v>
      </c>
      <c r="X179" s="1086">
        <f>-IS!AC74</f>
        <v>0</v>
      </c>
      <c r="Y179" s="1086">
        <f>-IS!AD74</f>
        <v>0</v>
      </c>
      <c r="Z179" s="1086">
        <f>-IS!AE74</f>
        <v>0</v>
      </c>
      <c r="AA179" s="1086">
        <f>-IS!AF74</f>
        <v>0</v>
      </c>
      <c r="AB179" s="1087">
        <f>-IS!AG74</f>
        <v>0</v>
      </c>
      <c r="AC179" s="638">
        <f>-IS!AH74</f>
        <v>0</v>
      </c>
      <c r="AD179" s="638">
        <f>-IS!AI74</f>
        <v>0</v>
      </c>
      <c r="AE179" s="638">
        <f>-IS!AJ74</f>
        <v>0</v>
      </c>
      <c r="AF179" s="638">
        <f>-IS!AK74</f>
        <v>0</v>
      </c>
      <c r="AG179" s="638">
        <f>-IS!AL74</f>
        <v>0</v>
      </c>
      <c r="AH179" s="638">
        <f>-IS!AM74</f>
        <v>0</v>
      </c>
      <c r="AI179" s="638">
        <f>-IS!AN74</f>
        <v>0</v>
      </c>
      <c r="AJ179" s="638">
        <f>-IS!AO74</f>
        <v>0</v>
      </c>
      <c r="AK179" s="638">
        <f>-IS!AP74</f>
        <v>0</v>
      </c>
      <c r="AL179" s="638">
        <f>-IS!AQ74</f>
        <v>0</v>
      </c>
      <c r="AM179" s="638">
        <f>-IS!AR74</f>
        <v>0</v>
      </c>
      <c r="AN179" s="639">
        <f>-IS!AS74</f>
        <v>0</v>
      </c>
      <c r="AO179" s="1134">
        <f>-IS!AT74</f>
        <v>0</v>
      </c>
      <c r="AP179" s="1134">
        <f>-IS!AU74</f>
        <v>0</v>
      </c>
      <c r="AQ179" s="1134">
        <f>-IS!AV74</f>
        <v>0</v>
      </c>
      <c r="AR179" s="1134">
        <f>-IS!AW74</f>
        <v>0</v>
      </c>
      <c r="AS179" s="1134">
        <f>-IS!AX74</f>
        <v>0</v>
      </c>
      <c r="AT179" s="1134">
        <f>-IS!AY74</f>
        <v>0</v>
      </c>
      <c r="AU179" s="1134">
        <f>-IS!AZ74</f>
        <v>0</v>
      </c>
      <c r="AV179" s="1134">
        <f>-IS!BA74</f>
        <v>0</v>
      </c>
      <c r="AW179" s="1134">
        <f>-IS!BB74</f>
        <v>0</v>
      </c>
      <c r="AX179" s="1134">
        <f>-IS!BC74</f>
        <v>0</v>
      </c>
      <c r="AY179" s="1134">
        <f>-IS!BD74</f>
        <v>0</v>
      </c>
      <c r="AZ179" s="1135">
        <f>-IS!BE74</f>
        <v>0</v>
      </c>
      <c r="BA179" s="638">
        <f>-IS!BF74</f>
        <v>0</v>
      </c>
      <c r="BB179" s="638">
        <f>-IS!BG74</f>
        <v>0</v>
      </c>
      <c r="BC179" s="638">
        <f>-IS!BH74</f>
        <v>0</v>
      </c>
      <c r="BD179" s="638">
        <f>-IS!BI74</f>
        <v>0</v>
      </c>
      <c r="BE179" s="638">
        <f>-IS!BJ74</f>
        <v>0</v>
      </c>
      <c r="BF179" s="638">
        <f>-IS!BK74</f>
        <v>0</v>
      </c>
      <c r="BG179" s="638">
        <f>-IS!BL74</f>
        <v>0</v>
      </c>
      <c r="BH179" s="638">
        <f>-IS!BM74</f>
        <v>0</v>
      </c>
      <c r="BI179" s="638">
        <f>-IS!BN74</f>
        <v>0</v>
      </c>
      <c r="BJ179" s="638">
        <f>-IS!BO74</f>
        <v>0</v>
      </c>
      <c r="BK179" s="638">
        <f>-IS!BP74</f>
        <v>0</v>
      </c>
      <c r="BL179" s="639">
        <f>-IS!BQ74</f>
        <v>0</v>
      </c>
      <c r="BM179" s="638">
        <f>-IS!BR74</f>
        <v>0</v>
      </c>
      <c r="BN179" s="638">
        <f>-IS!BS74</f>
        <v>0</v>
      </c>
      <c r="BO179" s="638">
        <f>-IS!BT74</f>
        <v>0</v>
      </c>
      <c r="BP179" s="638">
        <f>-IS!BU74</f>
        <v>0</v>
      </c>
      <c r="BQ179" s="638">
        <f>-IS!BV74</f>
        <v>0</v>
      </c>
      <c r="BR179" s="638">
        <f>-IS!BW74</f>
        <v>0</v>
      </c>
      <c r="BS179" s="638">
        <f>-IS!BX74</f>
        <v>0</v>
      </c>
      <c r="BT179" s="638">
        <f>-IS!BY74</f>
        <v>0</v>
      </c>
      <c r="BU179" s="638">
        <f>-IS!BZ74</f>
        <v>0</v>
      </c>
      <c r="BV179" s="638">
        <f>-IS!CA74</f>
        <v>0</v>
      </c>
      <c r="BW179" s="638">
        <f>-IS!CB74</f>
        <v>0</v>
      </c>
      <c r="BX179" s="639">
        <f>-IS!CC74</f>
        <v>0</v>
      </c>
      <c r="BY179" s="638">
        <f>-IS!CD74</f>
        <v>0</v>
      </c>
      <c r="BZ179" s="638">
        <f>-IS!CE74</f>
        <v>0</v>
      </c>
      <c r="CA179" s="638">
        <f>-IS!CF74</f>
        <v>0</v>
      </c>
      <c r="CB179" s="638">
        <f>-IS!CG74</f>
        <v>0</v>
      </c>
      <c r="CC179" s="638">
        <f>-IS!CH74</f>
        <v>0</v>
      </c>
      <c r="CD179" s="638">
        <f>-IS!CI74</f>
        <v>0</v>
      </c>
      <c r="CE179" s="638">
        <f>-IS!CJ74</f>
        <v>0</v>
      </c>
      <c r="CF179" s="638">
        <f>-IS!CK74</f>
        <v>0</v>
      </c>
      <c r="CG179" s="638">
        <f>-IS!CL74</f>
        <v>0</v>
      </c>
      <c r="CH179" s="638">
        <f>-IS!CM74</f>
        <v>0</v>
      </c>
      <c r="CI179" s="638">
        <f>-IS!CN74</f>
        <v>0</v>
      </c>
      <c r="CJ179" s="639">
        <f>-IS!CO74</f>
        <v>0</v>
      </c>
      <c r="CK179" s="638">
        <f>-IS!CP74</f>
        <v>0</v>
      </c>
      <c r="CL179" s="638">
        <f>-IS!CQ74</f>
        <v>0</v>
      </c>
      <c r="CM179" s="638">
        <f>-IS!CR74</f>
        <v>0</v>
      </c>
      <c r="CN179" s="638">
        <f>-IS!CS74</f>
        <v>0</v>
      </c>
      <c r="CO179" s="638">
        <f>-IS!CT74</f>
        <v>0</v>
      </c>
      <c r="CP179" s="638">
        <f>-IS!CU74</f>
        <v>0</v>
      </c>
      <c r="CQ179" s="638">
        <f>-IS!CV74</f>
        <v>0</v>
      </c>
      <c r="CR179" s="638">
        <f>-IS!CW74</f>
        <v>0</v>
      </c>
      <c r="CS179" s="638">
        <f>-IS!CX74</f>
        <v>0</v>
      </c>
      <c r="CT179" s="638">
        <f>-IS!CY74</f>
        <v>0</v>
      </c>
      <c r="CU179" s="638">
        <f>-IS!CZ74</f>
        <v>0</v>
      </c>
      <c r="CV179" s="639">
        <f>-IS!DA74</f>
        <v>0</v>
      </c>
      <c r="CW179" s="638">
        <f>-IS!DB74</f>
        <v>0</v>
      </c>
      <c r="CX179" s="638">
        <f>-IS!DC74</f>
        <v>0</v>
      </c>
      <c r="CY179" s="638">
        <f>-IS!DD74</f>
        <v>0</v>
      </c>
      <c r="CZ179" s="638">
        <f>-IS!DE74</f>
        <v>0</v>
      </c>
      <c r="DA179" s="638">
        <f>-IS!DF74</f>
        <v>0</v>
      </c>
      <c r="DB179" s="638">
        <f>-IS!DG74</f>
        <v>0</v>
      </c>
      <c r="DC179" s="638">
        <f>-IS!DH74</f>
        <v>0</v>
      </c>
      <c r="DD179" s="638">
        <f>-IS!DI74</f>
        <v>0</v>
      </c>
      <c r="DE179" s="638">
        <f>-IS!DJ74</f>
        <v>0</v>
      </c>
      <c r="DF179" s="638">
        <f>-IS!DK74</f>
        <v>0</v>
      </c>
      <c r="DG179" s="638">
        <f>-IS!DL74</f>
        <v>0</v>
      </c>
      <c r="DH179" s="639">
        <f>-IS!DM74</f>
        <v>0</v>
      </c>
      <c r="DI179" s="638">
        <f>-IS!DN74</f>
        <v>0</v>
      </c>
      <c r="DJ179" s="638">
        <f>-IS!DO74</f>
        <v>0</v>
      </c>
      <c r="DK179" s="638">
        <f>-IS!DP74</f>
        <v>0</v>
      </c>
      <c r="DL179" s="638">
        <f>-IS!DQ74</f>
        <v>0</v>
      </c>
      <c r="DM179" s="638">
        <f>-IS!DR74</f>
        <v>0</v>
      </c>
      <c r="DN179" s="638">
        <f>-IS!DS74</f>
        <v>0</v>
      </c>
      <c r="DO179" s="638">
        <f>-IS!DT74</f>
        <v>0</v>
      </c>
      <c r="DP179" s="638">
        <f>-IS!DU74</f>
        <v>0</v>
      </c>
      <c r="DQ179" s="638">
        <f>-IS!DV74</f>
        <v>0</v>
      </c>
      <c r="DR179" s="638">
        <f>-IS!DW74</f>
        <v>0</v>
      </c>
      <c r="DS179" s="638">
        <f>-IS!DX74</f>
        <v>0</v>
      </c>
      <c r="DT179" s="639">
        <f>-IS!DY74</f>
        <v>0</v>
      </c>
      <c r="DU179" s="450"/>
      <c r="DV179" s="601">
        <f>SUM(E179:P179)</f>
        <v>0</v>
      </c>
      <c r="DW179" s="596">
        <f>-SUM(IS!$V$74:$AG$74)</f>
        <v>0</v>
      </c>
      <c r="DX179" s="596">
        <f>-SUM(IS!$AH$74:$AS$74)</f>
        <v>0</v>
      </c>
      <c r="DY179" s="596">
        <f>-SUM(IS!$AT$74:$BE$74)</f>
        <v>0</v>
      </c>
      <c r="DZ179" s="596">
        <f>-SUM(IS!$BF$74:$BQ$74)</f>
        <v>0</v>
      </c>
      <c r="EA179" s="596">
        <f>-SUM(IS!$BR$74:$CC$74)</f>
        <v>0</v>
      </c>
      <c r="EB179" s="596">
        <f>-SUM(IS!$CD$74:$CO$74)</f>
        <v>0</v>
      </c>
      <c r="EC179" s="596">
        <f>-SUM(IS!$CP$74:$DA$74)</f>
        <v>0</v>
      </c>
      <c r="ED179" s="596">
        <f>-SUM(IS!$DB$74:$DM$74)</f>
        <v>0</v>
      </c>
      <c r="EE179" s="596">
        <f>-SUM(IS!$DN$74:$DY$74)</f>
        <v>0</v>
      </c>
      <c r="EF179" s="454" t="s">
        <v>422</v>
      </c>
      <c r="EG179" s="454"/>
      <c r="EH179" s="454"/>
      <c r="EI179" s="454"/>
      <c r="EJ179" s="454"/>
      <c r="EK179" s="454"/>
      <c r="EL179" s="454"/>
      <c r="EM179" s="454"/>
      <c r="EN179" s="454"/>
      <c r="EO179" s="454"/>
      <c r="EP179" s="454"/>
      <c r="EQ179" s="454"/>
      <c r="ER179" s="454"/>
      <c r="ES179" s="454"/>
      <c r="ET179" s="454"/>
      <c r="EU179" s="581"/>
      <c r="EV179" s="581"/>
      <c r="EW179" s="581"/>
      <c r="EX179" s="581"/>
      <c r="EY179" s="581"/>
      <c r="EZ179" s="581"/>
      <c r="FA179" s="581"/>
      <c r="FB179" s="581"/>
      <c r="FC179" s="581"/>
      <c r="FD179" s="581"/>
      <c r="FE179" s="581"/>
    </row>
    <row r="180" spans="1:161">
      <c r="A180" s="450"/>
      <c r="B180" s="490"/>
      <c r="C180" s="486"/>
      <c r="D180" s="486"/>
      <c r="E180" s="640"/>
      <c r="F180" s="640"/>
      <c r="G180" s="640"/>
      <c r="H180" s="640"/>
      <c r="I180" s="640"/>
      <c r="J180" s="640"/>
      <c r="K180" s="640"/>
      <c r="L180" s="640"/>
      <c r="M180" s="640"/>
      <c r="N180" s="640"/>
      <c r="O180" s="640"/>
      <c r="P180" s="641"/>
      <c r="Q180" s="1088"/>
      <c r="R180" s="1088"/>
      <c r="S180" s="1088"/>
      <c r="T180" s="1088"/>
      <c r="U180" s="1088"/>
      <c r="V180" s="1088"/>
      <c r="W180" s="1088"/>
      <c r="X180" s="1088"/>
      <c r="Y180" s="1088"/>
      <c r="Z180" s="1088"/>
      <c r="AA180" s="1088"/>
      <c r="AB180" s="1089"/>
      <c r="AC180" s="640"/>
      <c r="AD180" s="640"/>
      <c r="AE180" s="640"/>
      <c r="AF180" s="640"/>
      <c r="AG180" s="640"/>
      <c r="AH180" s="640"/>
      <c r="AI180" s="640"/>
      <c r="AJ180" s="640"/>
      <c r="AK180" s="640"/>
      <c r="AL180" s="640"/>
      <c r="AM180" s="640"/>
      <c r="AN180" s="641"/>
      <c r="AO180" s="1136"/>
      <c r="AP180" s="1136"/>
      <c r="AQ180" s="1136"/>
      <c r="AR180" s="1136"/>
      <c r="AS180" s="1136"/>
      <c r="AT180" s="1136"/>
      <c r="AU180" s="1136"/>
      <c r="AV180" s="1136"/>
      <c r="AW180" s="1136"/>
      <c r="AX180" s="1136"/>
      <c r="AY180" s="1136"/>
      <c r="AZ180" s="1137"/>
      <c r="BA180" s="640"/>
      <c r="BB180" s="640"/>
      <c r="BC180" s="640"/>
      <c r="BD180" s="640"/>
      <c r="BE180" s="640"/>
      <c r="BF180" s="640"/>
      <c r="BG180" s="640"/>
      <c r="BH180" s="640"/>
      <c r="BI180" s="640"/>
      <c r="BJ180" s="640"/>
      <c r="BK180" s="640"/>
      <c r="BL180" s="641"/>
      <c r="BM180" s="640"/>
      <c r="BN180" s="640"/>
      <c r="BO180" s="640"/>
      <c r="BP180" s="640"/>
      <c r="BQ180" s="640"/>
      <c r="BR180" s="640"/>
      <c r="BS180" s="640"/>
      <c r="BT180" s="640"/>
      <c r="BU180" s="640"/>
      <c r="BV180" s="640"/>
      <c r="BW180" s="640"/>
      <c r="BX180" s="641"/>
      <c r="BY180" s="640"/>
      <c r="BZ180" s="640"/>
      <c r="CA180" s="640"/>
      <c r="CB180" s="640"/>
      <c r="CC180" s="640"/>
      <c r="CD180" s="640"/>
      <c r="CE180" s="640"/>
      <c r="CF180" s="640"/>
      <c r="CG180" s="640"/>
      <c r="CH180" s="640"/>
      <c r="CI180" s="640"/>
      <c r="CJ180" s="641"/>
      <c r="CK180" s="640"/>
      <c r="CL180" s="640"/>
      <c r="CM180" s="640"/>
      <c r="CN180" s="640"/>
      <c r="CO180" s="640"/>
      <c r="CP180" s="640"/>
      <c r="CQ180" s="640"/>
      <c r="CR180" s="640"/>
      <c r="CS180" s="640"/>
      <c r="CT180" s="640"/>
      <c r="CU180" s="640"/>
      <c r="CV180" s="641"/>
      <c r="CW180" s="640"/>
      <c r="CX180" s="640"/>
      <c r="CY180" s="640"/>
      <c r="CZ180" s="640"/>
      <c r="DA180" s="640"/>
      <c r="DB180" s="640"/>
      <c r="DC180" s="640"/>
      <c r="DD180" s="640"/>
      <c r="DE180" s="640"/>
      <c r="DF180" s="640"/>
      <c r="DG180" s="640"/>
      <c r="DH180" s="641"/>
      <c r="DI180" s="640"/>
      <c r="DJ180" s="640"/>
      <c r="DK180" s="640"/>
      <c r="DL180" s="640"/>
      <c r="DM180" s="640"/>
      <c r="DN180" s="640"/>
      <c r="DO180" s="640"/>
      <c r="DP180" s="640"/>
      <c r="DQ180" s="640"/>
      <c r="DR180" s="640"/>
      <c r="DS180" s="640"/>
      <c r="DT180" s="641"/>
      <c r="DU180" s="450"/>
      <c r="DV180" s="597"/>
      <c r="DW180" s="545"/>
      <c r="DX180" s="545"/>
      <c r="DY180" s="545"/>
      <c r="DZ180" s="545"/>
      <c r="EA180" s="545"/>
      <c r="EB180" s="545"/>
      <c r="EC180" s="545"/>
      <c r="ED180" s="545"/>
      <c r="EE180" s="546"/>
      <c r="EF180" s="454"/>
      <c r="EG180" s="454"/>
      <c r="EH180" s="454"/>
      <c r="EI180" s="454"/>
      <c r="EJ180" s="454"/>
      <c r="EK180" s="454"/>
      <c r="EL180" s="454"/>
      <c r="EM180" s="454"/>
      <c r="EN180" s="454"/>
      <c r="EO180" s="454"/>
      <c r="EP180" s="454"/>
      <c r="EQ180" s="454"/>
      <c r="ER180" s="454"/>
      <c r="ES180" s="454"/>
      <c r="ET180" s="454"/>
      <c r="EU180" s="581"/>
      <c r="EV180" s="581"/>
      <c r="EW180" s="581"/>
      <c r="EX180" s="581"/>
      <c r="EY180" s="581"/>
      <c r="EZ180" s="581"/>
      <c r="FA180" s="581"/>
      <c r="FB180" s="581"/>
      <c r="FC180" s="581"/>
      <c r="FD180" s="581"/>
      <c r="FE180" s="581"/>
    </row>
    <row r="181" spans="1:161">
      <c r="A181" s="450"/>
      <c r="B181" s="490">
        <f>B173</f>
        <v>0</v>
      </c>
      <c r="C181" s="598" t="s">
        <v>423</v>
      </c>
      <c r="D181" s="486"/>
      <c r="E181" s="638">
        <f>E179</f>
        <v>0</v>
      </c>
      <c r="F181" s="638">
        <f t="shared" ref="F181:P181" si="1137">F179</f>
        <v>0</v>
      </c>
      <c r="G181" s="638">
        <f t="shared" si="1137"/>
        <v>0</v>
      </c>
      <c r="H181" s="638">
        <f t="shared" si="1137"/>
        <v>0</v>
      </c>
      <c r="I181" s="638">
        <f t="shared" si="1137"/>
        <v>0</v>
      </c>
      <c r="J181" s="638">
        <f t="shared" si="1137"/>
        <v>0</v>
      </c>
      <c r="K181" s="638">
        <f t="shared" si="1137"/>
        <v>0</v>
      </c>
      <c r="L181" s="638">
        <f t="shared" si="1137"/>
        <v>0</v>
      </c>
      <c r="M181" s="638">
        <f t="shared" si="1137"/>
        <v>0</v>
      </c>
      <c r="N181" s="638">
        <f t="shared" si="1137"/>
        <v>0</v>
      </c>
      <c r="O181" s="638">
        <f t="shared" si="1137"/>
        <v>0</v>
      </c>
      <c r="P181" s="639">
        <f t="shared" si="1137"/>
        <v>0</v>
      </c>
      <c r="Q181" s="1086">
        <f>Q179</f>
        <v>0</v>
      </c>
      <c r="R181" s="1086">
        <f t="shared" ref="R181:AB181" si="1138">R179</f>
        <v>0</v>
      </c>
      <c r="S181" s="1086">
        <f t="shared" si="1138"/>
        <v>0</v>
      </c>
      <c r="T181" s="1086">
        <f t="shared" si="1138"/>
        <v>0</v>
      </c>
      <c r="U181" s="1086">
        <f t="shared" si="1138"/>
        <v>0</v>
      </c>
      <c r="V181" s="1086">
        <f t="shared" si="1138"/>
        <v>0</v>
      </c>
      <c r="W181" s="1086">
        <f t="shared" si="1138"/>
        <v>0</v>
      </c>
      <c r="X181" s="1086">
        <f t="shared" si="1138"/>
        <v>0</v>
      </c>
      <c r="Y181" s="1086">
        <f t="shared" si="1138"/>
        <v>0</v>
      </c>
      <c r="Z181" s="1086">
        <f t="shared" si="1138"/>
        <v>0</v>
      </c>
      <c r="AA181" s="1086">
        <f t="shared" si="1138"/>
        <v>0</v>
      </c>
      <c r="AB181" s="1087">
        <f t="shared" si="1138"/>
        <v>0</v>
      </c>
      <c r="AC181" s="638">
        <f>AC179</f>
        <v>0</v>
      </c>
      <c r="AD181" s="638">
        <f t="shared" ref="AD181:AN181" si="1139">AD179</f>
        <v>0</v>
      </c>
      <c r="AE181" s="638">
        <f t="shared" si="1139"/>
        <v>0</v>
      </c>
      <c r="AF181" s="638">
        <f t="shared" si="1139"/>
        <v>0</v>
      </c>
      <c r="AG181" s="638">
        <f t="shared" si="1139"/>
        <v>0</v>
      </c>
      <c r="AH181" s="638">
        <f t="shared" si="1139"/>
        <v>0</v>
      </c>
      <c r="AI181" s="638">
        <f t="shared" si="1139"/>
        <v>0</v>
      </c>
      <c r="AJ181" s="638">
        <f t="shared" si="1139"/>
        <v>0</v>
      </c>
      <c r="AK181" s="638">
        <f t="shared" si="1139"/>
        <v>0</v>
      </c>
      <c r="AL181" s="638">
        <f t="shared" si="1139"/>
        <v>0</v>
      </c>
      <c r="AM181" s="638">
        <f t="shared" si="1139"/>
        <v>0</v>
      </c>
      <c r="AN181" s="639">
        <f t="shared" si="1139"/>
        <v>0</v>
      </c>
      <c r="AO181" s="1134">
        <f>AO179</f>
        <v>0</v>
      </c>
      <c r="AP181" s="1134">
        <f t="shared" ref="AP181:AZ181" si="1140">AP179</f>
        <v>0</v>
      </c>
      <c r="AQ181" s="1134">
        <f t="shared" si="1140"/>
        <v>0</v>
      </c>
      <c r="AR181" s="1134">
        <f t="shared" si="1140"/>
        <v>0</v>
      </c>
      <c r="AS181" s="1134">
        <f t="shared" si="1140"/>
        <v>0</v>
      </c>
      <c r="AT181" s="1134">
        <f t="shared" si="1140"/>
        <v>0</v>
      </c>
      <c r="AU181" s="1134">
        <f t="shared" si="1140"/>
        <v>0</v>
      </c>
      <c r="AV181" s="1134">
        <f t="shared" si="1140"/>
        <v>0</v>
      </c>
      <c r="AW181" s="1134">
        <f t="shared" si="1140"/>
        <v>0</v>
      </c>
      <c r="AX181" s="1134">
        <f t="shared" si="1140"/>
        <v>0</v>
      </c>
      <c r="AY181" s="1134">
        <f t="shared" si="1140"/>
        <v>0</v>
      </c>
      <c r="AZ181" s="1135">
        <f t="shared" si="1140"/>
        <v>0</v>
      </c>
      <c r="BA181" s="638">
        <f>BA179</f>
        <v>0</v>
      </c>
      <c r="BB181" s="638">
        <f t="shared" ref="BB181:BL181" si="1141">BB179</f>
        <v>0</v>
      </c>
      <c r="BC181" s="638">
        <f t="shared" si="1141"/>
        <v>0</v>
      </c>
      <c r="BD181" s="638">
        <f t="shared" si="1141"/>
        <v>0</v>
      </c>
      <c r="BE181" s="638">
        <f t="shared" si="1141"/>
        <v>0</v>
      </c>
      <c r="BF181" s="638">
        <f t="shared" si="1141"/>
        <v>0</v>
      </c>
      <c r="BG181" s="638">
        <f t="shared" si="1141"/>
        <v>0</v>
      </c>
      <c r="BH181" s="638">
        <f t="shared" si="1141"/>
        <v>0</v>
      </c>
      <c r="BI181" s="638">
        <f t="shared" si="1141"/>
        <v>0</v>
      </c>
      <c r="BJ181" s="638">
        <f t="shared" si="1141"/>
        <v>0</v>
      </c>
      <c r="BK181" s="638">
        <f t="shared" si="1141"/>
        <v>0</v>
      </c>
      <c r="BL181" s="639">
        <f t="shared" si="1141"/>
        <v>0</v>
      </c>
      <c r="BM181" s="638">
        <f>BM179</f>
        <v>0</v>
      </c>
      <c r="BN181" s="638">
        <f t="shared" ref="BN181:BX181" si="1142">BN179</f>
        <v>0</v>
      </c>
      <c r="BO181" s="638">
        <f t="shared" si="1142"/>
        <v>0</v>
      </c>
      <c r="BP181" s="638">
        <f t="shared" si="1142"/>
        <v>0</v>
      </c>
      <c r="BQ181" s="638">
        <f t="shared" si="1142"/>
        <v>0</v>
      </c>
      <c r="BR181" s="638">
        <f t="shared" si="1142"/>
        <v>0</v>
      </c>
      <c r="BS181" s="638">
        <f t="shared" si="1142"/>
        <v>0</v>
      </c>
      <c r="BT181" s="638">
        <f t="shared" si="1142"/>
        <v>0</v>
      </c>
      <c r="BU181" s="638">
        <f t="shared" si="1142"/>
        <v>0</v>
      </c>
      <c r="BV181" s="638">
        <f t="shared" si="1142"/>
        <v>0</v>
      </c>
      <c r="BW181" s="638">
        <f t="shared" si="1142"/>
        <v>0</v>
      </c>
      <c r="BX181" s="639">
        <f t="shared" si="1142"/>
        <v>0</v>
      </c>
      <c r="BY181" s="638">
        <f>BY179</f>
        <v>0</v>
      </c>
      <c r="BZ181" s="638">
        <f t="shared" ref="BZ181:CJ181" si="1143">BZ179</f>
        <v>0</v>
      </c>
      <c r="CA181" s="638">
        <f t="shared" si="1143"/>
        <v>0</v>
      </c>
      <c r="CB181" s="638">
        <f t="shared" si="1143"/>
        <v>0</v>
      </c>
      <c r="CC181" s="638">
        <f t="shared" si="1143"/>
        <v>0</v>
      </c>
      <c r="CD181" s="638">
        <f t="shared" si="1143"/>
        <v>0</v>
      </c>
      <c r="CE181" s="638">
        <f t="shared" si="1143"/>
        <v>0</v>
      </c>
      <c r="CF181" s="638">
        <f t="shared" si="1143"/>
        <v>0</v>
      </c>
      <c r="CG181" s="638">
        <f t="shared" si="1143"/>
        <v>0</v>
      </c>
      <c r="CH181" s="638">
        <f t="shared" si="1143"/>
        <v>0</v>
      </c>
      <c r="CI181" s="638">
        <f t="shared" si="1143"/>
        <v>0</v>
      </c>
      <c r="CJ181" s="639">
        <f t="shared" si="1143"/>
        <v>0</v>
      </c>
      <c r="CK181" s="638">
        <f>CK179</f>
        <v>0</v>
      </c>
      <c r="CL181" s="638">
        <f t="shared" ref="CL181:CV181" si="1144">CL179</f>
        <v>0</v>
      </c>
      <c r="CM181" s="638">
        <f t="shared" si="1144"/>
        <v>0</v>
      </c>
      <c r="CN181" s="638">
        <f t="shared" si="1144"/>
        <v>0</v>
      </c>
      <c r="CO181" s="638">
        <f t="shared" si="1144"/>
        <v>0</v>
      </c>
      <c r="CP181" s="638">
        <f t="shared" si="1144"/>
        <v>0</v>
      </c>
      <c r="CQ181" s="638">
        <f t="shared" si="1144"/>
        <v>0</v>
      </c>
      <c r="CR181" s="638">
        <f t="shared" si="1144"/>
        <v>0</v>
      </c>
      <c r="CS181" s="638">
        <f t="shared" si="1144"/>
        <v>0</v>
      </c>
      <c r="CT181" s="638">
        <f t="shared" si="1144"/>
        <v>0</v>
      </c>
      <c r="CU181" s="638">
        <f t="shared" si="1144"/>
        <v>0</v>
      </c>
      <c r="CV181" s="639">
        <f t="shared" si="1144"/>
        <v>0</v>
      </c>
      <c r="CW181" s="638">
        <f>CW179</f>
        <v>0</v>
      </c>
      <c r="CX181" s="638">
        <f t="shared" ref="CX181:DH181" si="1145">CX179</f>
        <v>0</v>
      </c>
      <c r="CY181" s="638">
        <f t="shared" si="1145"/>
        <v>0</v>
      </c>
      <c r="CZ181" s="638">
        <f t="shared" si="1145"/>
        <v>0</v>
      </c>
      <c r="DA181" s="638">
        <f t="shared" si="1145"/>
        <v>0</v>
      </c>
      <c r="DB181" s="638">
        <f t="shared" si="1145"/>
        <v>0</v>
      </c>
      <c r="DC181" s="638">
        <f t="shared" si="1145"/>
        <v>0</v>
      </c>
      <c r="DD181" s="638">
        <f t="shared" si="1145"/>
        <v>0</v>
      </c>
      <c r="DE181" s="638">
        <f t="shared" si="1145"/>
        <v>0</v>
      </c>
      <c r="DF181" s="638">
        <f t="shared" si="1145"/>
        <v>0</v>
      </c>
      <c r="DG181" s="638">
        <f t="shared" si="1145"/>
        <v>0</v>
      </c>
      <c r="DH181" s="639">
        <f t="shared" si="1145"/>
        <v>0</v>
      </c>
      <c r="DI181" s="638">
        <f>DI179</f>
        <v>0</v>
      </c>
      <c r="DJ181" s="638">
        <f t="shared" ref="DJ181:DT181" si="1146">DJ179</f>
        <v>0</v>
      </c>
      <c r="DK181" s="638">
        <f t="shared" si="1146"/>
        <v>0</v>
      </c>
      <c r="DL181" s="638">
        <f t="shared" si="1146"/>
        <v>0</v>
      </c>
      <c r="DM181" s="638">
        <f t="shared" si="1146"/>
        <v>0</v>
      </c>
      <c r="DN181" s="638">
        <f t="shared" si="1146"/>
        <v>0</v>
      </c>
      <c r="DO181" s="638">
        <f t="shared" si="1146"/>
        <v>0</v>
      </c>
      <c r="DP181" s="638">
        <f t="shared" si="1146"/>
        <v>0</v>
      </c>
      <c r="DQ181" s="638">
        <f t="shared" si="1146"/>
        <v>0</v>
      </c>
      <c r="DR181" s="638">
        <f t="shared" si="1146"/>
        <v>0</v>
      </c>
      <c r="DS181" s="638">
        <f t="shared" si="1146"/>
        <v>0</v>
      </c>
      <c r="DT181" s="639">
        <f t="shared" si="1146"/>
        <v>0</v>
      </c>
      <c r="DU181" s="450"/>
      <c r="DV181" s="601">
        <f>SUM(E181:P181)</f>
        <v>0</v>
      </c>
      <c r="DW181" s="599">
        <f>DV179</f>
        <v>0</v>
      </c>
      <c r="DX181" s="599">
        <f t="shared" ref="DX181:EE181" si="1147">DW179</f>
        <v>0</v>
      </c>
      <c r="DY181" s="599">
        <f t="shared" si="1147"/>
        <v>0</v>
      </c>
      <c r="DZ181" s="599">
        <f t="shared" si="1147"/>
        <v>0</v>
      </c>
      <c r="EA181" s="599">
        <f t="shared" si="1147"/>
        <v>0</v>
      </c>
      <c r="EB181" s="599">
        <f t="shared" si="1147"/>
        <v>0</v>
      </c>
      <c r="EC181" s="599">
        <f t="shared" si="1147"/>
        <v>0</v>
      </c>
      <c r="ED181" s="599">
        <f t="shared" si="1147"/>
        <v>0</v>
      </c>
      <c r="EE181" s="600">
        <f t="shared" si="1147"/>
        <v>0</v>
      </c>
      <c r="EF181" s="454" t="s">
        <v>424</v>
      </c>
      <c r="EG181" s="454"/>
      <c r="EH181" s="454"/>
      <c r="EI181" s="454"/>
      <c r="EJ181" s="454"/>
      <c r="EK181" s="454"/>
      <c r="EL181" s="454"/>
      <c r="EM181" s="454"/>
      <c r="EN181" s="454"/>
      <c r="EO181" s="454"/>
      <c r="EP181" s="454"/>
      <c r="EQ181" s="454"/>
      <c r="ER181" s="454"/>
      <c r="ES181" s="454"/>
      <c r="ET181" s="454"/>
      <c r="EU181" s="581"/>
      <c r="EV181" s="581"/>
      <c r="EW181" s="581"/>
      <c r="EX181" s="581"/>
      <c r="EY181" s="581"/>
      <c r="EZ181" s="581"/>
      <c r="FA181" s="581"/>
      <c r="FB181" s="581"/>
      <c r="FC181" s="581"/>
      <c r="FD181" s="581"/>
      <c r="FE181" s="581"/>
    </row>
    <row r="182" spans="1:161">
      <c r="A182" s="450"/>
      <c r="B182" s="490"/>
      <c r="C182" s="486"/>
      <c r="D182" s="486"/>
      <c r="E182" s="640"/>
      <c r="F182" s="640"/>
      <c r="G182" s="640"/>
      <c r="H182" s="640"/>
      <c r="I182" s="640"/>
      <c r="J182" s="640"/>
      <c r="K182" s="640"/>
      <c r="L182" s="640"/>
      <c r="M182" s="640"/>
      <c r="N182" s="640"/>
      <c r="O182" s="640"/>
      <c r="P182" s="641"/>
      <c r="Q182" s="1088"/>
      <c r="R182" s="1088"/>
      <c r="S182" s="1088"/>
      <c r="T182" s="1088"/>
      <c r="U182" s="1088"/>
      <c r="V182" s="1088"/>
      <c r="W182" s="1088"/>
      <c r="X182" s="1088"/>
      <c r="Y182" s="1088"/>
      <c r="Z182" s="1088"/>
      <c r="AA182" s="1088"/>
      <c r="AB182" s="1089"/>
      <c r="AC182" s="640"/>
      <c r="AD182" s="640"/>
      <c r="AE182" s="640"/>
      <c r="AF182" s="640"/>
      <c r="AG182" s="640"/>
      <c r="AH182" s="640"/>
      <c r="AI182" s="640"/>
      <c r="AJ182" s="640"/>
      <c r="AK182" s="640"/>
      <c r="AL182" s="640"/>
      <c r="AM182" s="640"/>
      <c r="AN182" s="641"/>
      <c r="AO182" s="1136"/>
      <c r="AP182" s="1136"/>
      <c r="AQ182" s="1136"/>
      <c r="AR182" s="1136"/>
      <c r="AS182" s="1136"/>
      <c r="AT182" s="1136"/>
      <c r="AU182" s="1136"/>
      <c r="AV182" s="1136"/>
      <c r="AW182" s="1136"/>
      <c r="AX182" s="1136"/>
      <c r="AY182" s="1136"/>
      <c r="AZ182" s="1137"/>
      <c r="BA182" s="640"/>
      <c r="BB182" s="640"/>
      <c r="BC182" s="640"/>
      <c r="BD182" s="640"/>
      <c r="BE182" s="640"/>
      <c r="BF182" s="640"/>
      <c r="BG182" s="640"/>
      <c r="BH182" s="640"/>
      <c r="BI182" s="640"/>
      <c r="BJ182" s="640"/>
      <c r="BK182" s="640"/>
      <c r="BL182" s="641"/>
      <c r="BM182" s="640"/>
      <c r="BN182" s="640"/>
      <c r="BO182" s="640"/>
      <c r="BP182" s="640"/>
      <c r="BQ182" s="640"/>
      <c r="BR182" s="640"/>
      <c r="BS182" s="640"/>
      <c r="BT182" s="640"/>
      <c r="BU182" s="640"/>
      <c r="BV182" s="640"/>
      <c r="BW182" s="640"/>
      <c r="BX182" s="641"/>
      <c r="BY182" s="640"/>
      <c r="BZ182" s="640"/>
      <c r="CA182" s="640"/>
      <c r="CB182" s="640"/>
      <c r="CC182" s="640"/>
      <c r="CD182" s="640"/>
      <c r="CE182" s="640"/>
      <c r="CF182" s="640"/>
      <c r="CG182" s="640"/>
      <c r="CH182" s="640"/>
      <c r="CI182" s="640"/>
      <c r="CJ182" s="641"/>
      <c r="CK182" s="640"/>
      <c r="CL182" s="640"/>
      <c r="CM182" s="640"/>
      <c r="CN182" s="640"/>
      <c r="CO182" s="640"/>
      <c r="CP182" s="640"/>
      <c r="CQ182" s="640"/>
      <c r="CR182" s="640"/>
      <c r="CS182" s="640"/>
      <c r="CT182" s="640"/>
      <c r="CU182" s="640"/>
      <c r="CV182" s="641"/>
      <c r="CW182" s="640"/>
      <c r="CX182" s="640"/>
      <c r="CY182" s="640"/>
      <c r="CZ182" s="640"/>
      <c r="DA182" s="640"/>
      <c r="DB182" s="640"/>
      <c r="DC182" s="640"/>
      <c r="DD182" s="640"/>
      <c r="DE182" s="640"/>
      <c r="DF182" s="640"/>
      <c r="DG182" s="640"/>
      <c r="DH182" s="641"/>
      <c r="DI182" s="640"/>
      <c r="DJ182" s="640"/>
      <c r="DK182" s="640"/>
      <c r="DL182" s="640"/>
      <c r="DM182" s="640"/>
      <c r="DN182" s="640"/>
      <c r="DO182" s="640"/>
      <c r="DP182" s="640"/>
      <c r="DQ182" s="640"/>
      <c r="DR182" s="640"/>
      <c r="DS182" s="640"/>
      <c r="DT182" s="641"/>
      <c r="DU182" s="450"/>
      <c r="DV182" s="539"/>
      <c r="DW182" s="540"/>
      <c r="DX182" s="540"/>
      <c r="DY182" s="540"/>
      <c r="DZ182" s="540"/>
      <c r="EA182" s="540"/>
      <c r="EB182" s="540"/>
      <c r="EC182" s="540"/>
      <c r="ED182" s="540"/>
      <c r="EE182" s="541"/>
      <c r="EF182" s="454"/>
      <c r="EG182" s="454"/>
      <c r="EH182" s="454"/>
      <c r="EI182" s="454"/>
      <c r="EJ182" s="454"/>
      <c r="EK182" s="454"/>
      <c r="EL182" s="454"/>
      <c r="EM182" s="454"/>
      <c r="EN182" s="454"/>
      <c r="EO182" s="454"/>
      <c r="EP182" s="454"/>
      <c r="EQ182" s="454"/>
      <c r="ER182" s="454"/>
      <c r="ES182" s="454"/>
      <c r="ET182" s="454"/>
      <c r="EU182" s="581"/>
      <c r="EV182" s="581"/>
      <c r="EW182" s="581"/>
      <c r="EX182" s="581"/>
      <c r="EY182" s="581"/>
      <c r="EZ182" s="581"/>
      <c r="FA182" s="581"/>
      <c r="FB182" s="581"/>
      <c r="FC182" s="581"/>
      <c r="FD182" s="581"/>
      <c r="FE182" s="581"/>
    </row>
    <row r="183" spans="1:161" ht="13.5" thickBot="1">
      <c r="A183" s="450"/>
      <c r="B183" s="949">
        <f>B173</f>
        <v>0</v>
      </c>
      <c r="C183" s="961" t="s">
        <v>430</v>
      </c>
      <c r="D183" s="950"/>
      <c r="E183" s="642">
        <f>E179-E181</f>
        <v>0</v>
      </c>
      <c r="F183" s="642">
        <f t="shared" ref="F183:P183" si="1148">F179-F181</f>
        <v>0</v>
      </c>
      <c r="G183" s="642">
        <f t="shared" si="1148"/>
        <v>0</v>
      </c>
      <c r="H183" s="642">
        <f t="shared" si="1148"/>
        <v>0</v>
      </c>
      <c r="I183" s="642">
        <f t="shared" si="1148"/>
        <v>0</v>
      </c>
      <c r="J183" s="642">
        <f t="shared" si="1148"/>
        <v>0</v>
      </c>
      <c r="K183" s="642">
        <f t="shared" si="1148"/>
        <v>0</v>
      </c>
      <c r="L183" s="642">
        <f t="shared" si="1148"/>
        <v>0</v>
      </c>
      <c r="M183" s="642">
        <f t="shared" si="1148"/>
        <v>0</v>
      </c>
      <c r="N183" s="642">
        <f t="shared" si="1148"/>
        <v>0</v>
      </c>
      <c r="O183" s="642">
        <f t="shared" si="1148"/>
        <v>0</v>
      </c>
      <c r="P183" s="643">
        <f t="shared" si="1148"/>
        <v>0</v>
      </c>
      <c r="Q183" s="1090">
        <f>Q179-Q181</f>
        <v>0</v>
      </c>
      <c r="R183" s="1090">
        <f t="shared" ref="R183:AB183" si="1149">R179-R181</f>
        <v>0</v>
      </c>
      <c r="S183" s="1090">
        <f t="shared" si="1149"/>
        <v>0</v>
      </c>
      <c r="T183" s="1090">
        <f t="shared" si="1149"/>
        <v>0</v>
      </c>
      <c r="U183" s="1090">
        <f t="shared" si="1149"/>
        <v>0</v>
      </c>
      <c r="V183" s="1090">
        <f t="shared" si="1149"/>
        <v>0</v>
      </c>
      <c r="W183" s="1090">
        <f t="shared" si="1149"/>
        <v>0</v>
      </c>
      <c r="X183" s="1090">
        <f t="shared" si="1149"/>
        <v>0</v>
      </c>
      <c r="Y183" s="1090">
        <f t="shared" si="1149"/>
        <v>0</v>
      </c>
      <c r="Z183" s="1090">
        <f t="shared" si="1149"/>
        <v>0</v>
      </c>
      <c r="AA183" s="1090">
        <f t="shared" si="1149"/>
        <v>0</v>
      </c>
      <c r="AB183" s="1091">
        <f t="shared" si="1149"/>
        <v>0</v>
      </c>
      <c r="AC183" s="642">
        <f>AC179-AC181</f>
        <v>0</v>
      </c>
      <c r="AD183" s="642">
        <f t="shared" ref="AD183:AN183" si="1150">AD179-AD181</f>
        <v>0</v>
      </c>
      <c r="AE183" s="642">
        <f t="shared" si="1150"/>
        <v>0</v>
      </c>
      <c r="AF183" s="642">
        <f t="shared" si="1150"/>
        <v>0</v>
      </c>
      <c r="AG183" s="642">
        <f t="shared" si="1150"/>
        <v>0</v>
      </c>
      <c r="AH183" s="642">
        <f t="shared" si="1150"/>
        <v>0</v>
      </c>
      <c r="AI183" s="642">
        <f t="shared" si="1150"/>
        <v>0</v>
      </c>
      <c r="AJ183" s="642">
        <f t="shared" si="1150"/>
        <v>0</v>
      </c>
      <c r="AK183" s="642">
        <f t="shared" si="1150"/>
        <v>0</v>
      </c>
      <c r="AL183" s="642">
        <f t="shared" si="1150"/>
        <v>0</v>
      </c>
      <c r="AM183" s="642">
        <f t="shared" si="1150"/>
        <v>0</v>
      </c>
      <c r="AN183" s="643">
        <f t="shared" si="1150"/>
        <v>0</v>
      </c>
      <c r="AO183" s="1138">
        <f>AO179-AO181</f>
        <v>0</v>
      </c>
      <c r="AP183" s="1138">
        <f t="shared" ref="AP183:AZ183" si="1151">AP179-AP181</f>
        <v>0</v>
      </c>
      <c r="AQ183" s="1138">
        <f t="shared" si="1151"/>
        <v>0</v>
      </c>
      <c r="AR183" s="1138">
        <f t="shared" si="1151"/>
        <v>0</v>
      </c>
      <c r="AS183" s="1138">
        <f t="shared" si="1151"/>
        <v>0</v>
      </c>
      <c r="AT183" s="1138">
        <f t="shared" si="1151"/>
        <v>0</v>
      </c>
      <c r="AU183" s="1138">
        <f t="shared" si="1151"/>
        <v>0</v>
      </c>
      <c r="AV183" s="1138">
        <f t="shared" si="1151"/>
        <v>0</v>
      </c>
      <c r="AW183" s="1138">
        <f t="shared" si="1151"/>
        <v>0</v>
      </c>
      <c r="AX183" s="1138">
        <f t="shared" si="1151"/>
        <v>0</v>
      </c>
      <c r="AY183" s="1138">
        <f t="shared" si="1151"/>
        <v>0</v>
      </c>
      <c r="AZ183" s="1139">
        <f t="shared" si="1151"/>
        <v>0</v>
      </c>
      <c r="BA183" s="642">
        <f>BA179-BA181</f>
        <v>0</v>
      </c>
      <c r="BB183" s="642">
        <f t="shared" ref="BB183:BL183" si="1152">BB179-BB181</f>
        <v>0</v>
      </c>
      <c r="BC183" s="642">
        <f t="shared" si="1152"/>
        <v>0</v>
      </c>
      <c r="BD183" s="642">
        <f t="shared" si="1152"/>
        <v>0</v>
      </c>
      <c r="BE183" s="642">
        <f t="shared" si="1152"/>
        <v>0</v>
      </c>
      <c r="BF183" s="642">
        <f t="shared" si="1152"/>
        <v>0</v>
      </c>
      <c r="BG183" s="642">
        <f t="shared" si="1152"/>
        <v>0</v>
      </c>
      <c r="BH183" s="642">
        <f t="shared" si="1152"/>
        <v>0</v>
      </c>
      <c r="BI183" s="642">
        <f t="shared" si="1152"/>
        <v>0</v>
      </c>
      <c r="BJ183" s="642">
        <f t="shared" si="1152"/>
        <v>0</v>
      </c>
      <c r="BK183" s="642">
        <f t="shared" si="1152"/>
        <v>0</v>
      </c>
      <c r="BL183" s="643">
        <f t="shared" si="1152"/>
        <v>0</v>
      </c>
      <c r="BM183" s="642">
        <f>BM179-BM181</f>
        <v>0</v>
      </c>
      <c r="BN183" s="642">
        <f t="shared" ref="BN183:BX183" si="1153">BN179-BN181</f>
        <v>0</v>
      </c>
      <c r="BO183" s="642">
        <f t="shared" si="1153"/>
        <v>0</v>
      </c>
      <c r="BP183" s="642">
        <f t="shared" si="1153"/>
        <v>0</v>
      </c>
      <c r="BQ183" s="642">
        <f t="shared" si="1153"/>
        <v>0</v>
      </c>
      <c r="BR183" s="642">
        <f t="shared" si="1153"/>
        <v>0</v>
      </c>
      <c r="BS183" s="642">
        <f t="shared" si="1153"/>
        <v>0</v>
      </c>
      <c r="BT183" s="642">
        <f t="shared" si="1153"/>
        <v>0</v>
      </c>
      <c r="BU183" s="642">
        <f t="shared" si="1153"/>
        <v>0</v>
      </c>
      <c r="BV183" s="642">
        <f t="shared" si="1153"/>
        <v>0</v>
      </c>
      <c r="BW183" s="642">
        <f t="shared" si="1153"/>
        <v>0</v>
      </c>
      <c r="BX183" s="643">
        <f t="shared" si="1153"/>
        <v>0</v>
      </c>
      <c r="BY183" s="642">
        <f>BY179-BY181</f>
        <v>0</v>
      </c>
      <c r="BZ183" s="642">
        <f t="shared" ref="BZ183:CJ183" si="1154">BZ179-BZ181</f>
        <v>0</v>
      </c>
      <c r="CA183" s="642">
        <f t="shared" si="1154"/>
        <v>0</v>
      </c>
      <c r="CB183" s="642">
        <f t="shared" si="1154"/>
        <v>0</v>
      </c>
      <c r="CC183" s="642">
        <f t="shared" si="1154"/>
        <v>0</v>
      </c>
      <c r="CD183" s="642">
        <f t="shared" si="1154"/>
        <v>0</v>
      </c>
      <c r="CE183" s="642">
        <f t="shared" si="1154"/>
        <v>0</v>
      </c>
      <c r="CF183" s="642">
        <f t="shared" si="1154"/>
        <v>0</v>
      </c>
      <c r="CG183" s="642">
        <f t="shared" si="1154"/>
        <v>0</v>
      </c>
      <c r="CH183" s="642">
        <f t="shared" si="1154"/>
        <v>0</v>
      </c>
      <c r="CI183" s="642">
        <f t="shared" si="1154"/>
        <v>0</v>
      </c>
      <c r="CJ183" s="643">
        <f t="shared" si="1154"/>
        <v>0</v>
      </c>
      <c r="CK183" s="642">
        <f>CK179-CK181</f>
        <v>0</v>
      </c>
      <c r="CL183" s="642">
        <f t="shared" ref="CL183:CV183" si="1155">CL179-CL181</f>
        <v>0</v>
      </c>
      <c r="CM183" s="642">
        <f t="shared" si="1155"/>
        <v>0</v>
      </c>
      <c r="CN183" s="642">
        <f t="shared" si="1155"/>
        <v>0</v>
      </c>
      <c r="CO183" s="642">
        <f t="shared" si="1155"/>
        <v>0</v>
      </c>
      <c r="CP183" s="642">
        <f t="shared" si="1155"/>
        <v>0</v>
      </c>
      <c r="CQ183" s="642">
        <f t="shared" si="1155"/>
        <v>0</v>
      </c>
      <c r="CR183" s="642">
        <f t="shared" si="1155"/>
        <v>0</v>
      </c>
      <c r="CS183" s="642">
        <f t="shared" si="1155"/>
        <v>0</v>
      </c>
      <c r="CT183" s="642">
        <f t="shared" si="1155"/>
        <v>0</v>
      </c>
      <c r="CU183" s="642">
        <f t="shared" si="1155"/>
        <v>0</v>
      </c>
      <c r="CV183" s="643">
        <f t="shared" si="1155"/>
        <v>0</v>
      </c>
      <c r="CW183" s="642">
        <f>CW179-CW181</f>
        <v>0</v>
      </c>
      <c r="CX183" s="642">
        <f t="shared" ref="CX183:DH183" si="1156">CX179-CX181</f>
        <v>0</v>
      </c>
      <c r="CY183" s="642">
        <f t="shared" si="1156"/>
        <v>0</v>
      </c>
      <c r="CZ183" s="642">
        <f t="shared" si="1156"/>
        <v>0</v>
      </c>
      <c r="DA183" s="642">
        <f t="shared" si="1156"/>
        <v>0</v>
      </c>
      <c r="DB183" s="642">
        <f t="shared" si="1156"/>
        <v>0</v>
      </c>
      <c r="DC183" s="642">
        <f t="shared" si="1156"/>
        <v>0</v>
      </c>
      <c r="DD183" s="642">
        <f t="shared" si="1156"/>
        <v>0</v>
      </c>
      <c r="DE183" s="642">
        <f t="shared" si="1156"/>
        <v>0</v>
      </c>
      <c r="DF183" s="642">
        <f t="shared" si="1156"/>
        <v>0</v>
      </c>
      <c r="DG183" s="642">
        <f t="shared" si="1156"/>
        <v>0</v>
      </c>
      <c r="DH183" s="643">
        <f t="shared" si="1156"/>
        <v>0</v>
      </c>
      <c r="DI183" s="642">
        <f>DI179-DI181</f>
        <v>0</v>
      </c>
      <c r="DJ183" s="642">
        <f t="shared" ref="DJ183:DT183" si="1157">DJ179-DJ181</f>
        <v>0</v>
      </c>
      <c r="DK183" s="642">
        <f t="shared" si="1157"/>
        <v>0</v>
      </c>
      <c r="DL183" s="642">
        <f t="shared" si="1157"/>
        <v>0</v>
      </c>
      <c r="DM183" s="642">
        <f t="shared" si="1157"/>
        <v>0</v>
      </c>
      <c r="DN183" s="642">
        <f t="shared" si="1157"/>
        <v>0</v>
      </c>
      <c r="DO183" s="642">
        <f t="shared" si="1157"/>
        <v>0</v>
      </c>
      <c r="DP183" s="642">
        <f t="shared" si="1157"/>
        <v>0</v>
      </c>
      <c r="DQ183" s="642">
        <f t="shared" si="1157"/>
        <v>0</v>
      </c>
      <c r="DR183" s="642">
        <f t="shared" si="1157"/>
        <v>0</v>
      </c>
      <c r="DS183" s="642">
        <f t="shared" si="1157"/>
        <v>0</v>
      </c>
      <c r="DT183" s="643">
        <f t="shared" si="1157"/>
        <v>0</v>
      </c>
      <c r="DU183" s="450"/>
      <c r="DV183" s="605">
        <f>P183</f>
        <v>0</v>
      </c>
      <c r="DW183" s="606">
        <f>DV183+DW179-DW181</f>
        <v>0</v>
      </c>
      <c r="DX183" s="606">
        <f t="shared" ref="DX183:EE183" si="1158">DW183+DX179-DX181</f>
        <v>0</v>
      </c>
      <c r="DY183" s="606">
        <f t="shared" si="1158"/>
        <v>0</v>
      </c>
      <c r="DZ183" s="606">
        <f t="shared" si="1158"/>
        <v>0</v>
      </c>
      <c r="EA183" s="606">
        <f t="shared" si="1158"/>
        <v>0</v>
      </c>
      <c r="EB183" s="606">
        <f t="shared" si="1158"/>
        <v>0</v>
      </c>
      <c r="EC183" s="606">
        <f t="shared" si="1158"/>
        <v>0</v>
      </c>
      <c r="ED183" s="606">
        <f t="shared" si="1158"/>
        <v>0</v>
      </c>
      <c r="EE183" s="607">
        <f t="shared" si="1158"/>
        <v>0</v>
      </c>
      <c r="EF183" s="454" t="s">
        <v>428</v>
      </c>
      <c r="EG183" s="454"/>
      <c r="EH183" s="454"/>
      <c r="EI183" s="454"/>
      <c r="EJ183" s="454"/>
      <c r="EK183" s="454"/>
      <c r="EL183" s="454"/>
      <c r="EM183" s="454"/>
      <c r="EN183" s="454"/>
      <c r="EO183" s="454"/>
      <c r="EP183" s="454"/>
      <c r="EQ183" s="454"/>
      <c r="ER183" s="454"/>
      <c r="ES183" s="454"/>
      <c r="ET183" s="454"/>
      <c r="EU183" s="581"/>
      <c r="EV183" s="581"/>
      <c r="EW183" s="581"/>
      <c r="EX183" s="581"/>
      <c r="EY183" s="581"/>
      <c r="EZ183" s="581"/>
      <c r="FA183" s="581"/>
      <c r="FB183" s="581"/>
      <c r="FC183" s="581"/>
      <c r="FD183" s="581"/>
      <c r="FE183" s="581"/>
    </row>
    <row r="184" spans="1:161" ht="13.5" thickBot="1">
      <c r="A184" s="450"/>
      <c r="B184" s="451"/>
      <c r="C184" s="450"/>
      <c r="D184" s="450"/>
      <c r="E184" s="450"/>
      <c r="F184" s="464"/>
      <c r="G184" s="450"/>
      <c r="H184" s="450"/>
      <c r="I184" s="450"/>
      <c r="J184" s="450"/>
      <c r="K184" s="450"/>
      <c r="L184" s="450"/>
      <c r="M184" s="450"/>
      <c r="N184" s="450"/>
      <c r="O184" s="450"/>
      <c r="P184" s="450"/>
      <c r="Q184" s="1063"/>
      <c r="R184" s="1064"/>
      <c r="S184" s="1063"/>
      <c r="T184" s="1063"/>
      <c r="U184" s="1063"/>
      <c r="V184" s="1063"/>
      <c r="W184" s="1063"/>
      <c r="X184" s="1063"/>
      <c r="Y184" s="1063"/>
      <c r="Z184" s="1063"/>
      <c r="AA184" s="1063"/>
      <c r="AB184" s="1063"/>
      <c r="AC184" s="450"/>
      <c r="AD184" s="464"/>
      <c r="AE184" s="450"/>
      <c r="AF184" s="450"/>
      <c r="AG184" s="450"/>
      <c r="AH184" s="450"/>
      <c r="AI184" s="450"/>
      <c r="AJ184" s="450"/>
      <c r="AK184" s="450"/>
      <c r="AL184" s="450"/>
      <c r="AM184" s="450"/>
      <c r="AN184" s="450"/>
      <c r="AO184" s="1106"/>
      <c r="AP184" s="1107"/>
      <c r="AQ184" s="1106"/>
      <c r="AR184" s="1106"/>
      <c r="AS184" s="1106"/>
      <c r="AT184" s="1106"/>
      <c r="AU184" s="1106"/>
      <c r="AV184" s="1106"/>
      <c r="AW184" s="1106"/>
      <c r="AX184" s="1106"/>
      <c r="AY184" s="1106"/>
      <c r="AZ184" s="1106"/>
      <c r="BA184" s="450"/>
      <c r="BB184" s="464"/>
      <c r="BC184" s="450"/>
      <c r="BD184" s="450"/>
      <c r="BE184" s="450"/>
      <c r="BF184" s="450"/>
      <c r="BG184" s="450"/>
      <c r="BH184" s="450"/>
      <c r="BI184" s="450"/>
      <c r="BJ184" s="450"/>
      <c r="BK184" s="450"/>
      <c r="BL184" s="450"/>
      <c r="BM184" s="450"/>
      <c r="BN184" s="464"/>
      <c r="BO184" s="450"/>
      <c r="BP184" s="450"/>
      <c r="BQ184" s="450"/>
      <c r="BR184" s="450"/>
      <c r="BS184" s="450"/>
      <c r="BT184" s="450"/>
      <c r="BU184" s="450"/>
      <c r="BV184" s="450"/>
      <c r="BW184" s="450"/>
      <c r="BX184" s="450"/>
      <c r="BY184" s="450"/>
      <c r="BZ184" s="464"/>
      <c r="CA184" s="450"/>
      <c r="CB184" s="450"/>
      <c r="CC184" s="450"/>
      <c r="CD184" s="450"/>
      <c r="CE184" s="450"/>
      <c r="CF184" s="450"/>
      <c r="CG184" s="450"/>
      <c r="CH184" s="450"/>
      <c r="CI184" s="450"/>
      <c r="CJ184" s="450"/>
      <c r="CK184" s="450"/>
      <c r="CL184" s="464"/>
      <c r="CM184" s="450"/>
      <c r="CN184" s="450"/>
      <c r="CO184" s="450"/>
      <c r="CP184" s="450"/>
      <c r="CQ184" s="450"/>
      <c r="CR184" s="450"/>
      <c r="CS184" s="450"/>
      <c r="CT184" s="450"/>
      <c r="CU184" s="450"/>
      <c r="CV184" s="450"/>
      <c r="CW184" s="450"/>
      <c r="CX184" s="464"/>
      <c r="CY184" s="450"/>
      <c r="CZ184" s="450"/>
      <c r="DA184" s="450"/>
      <c r="DB184" s="450"/>
      <c r="DC184" s="450"/>
      <c r="DD184" s="450"/>
      <c r="DE184" s="450"/>
      <c r="DF184" s="450"/>
      <c r="DG184" s="450"/>
      <c r="DH184" s="450"/>
      <c r="DI184" s="450"/>
      <c r="DJ184" s="464"/>
      <c r="DK184" s="450"/>
      <c r="DL184" s="450"/>
      <c r="DM184" s="450"/>
      <c r="DN184" s="450"/>
      <c r="DO184" s="450"/>
      <c r="DP184" s="450"/>
      <c r="DQ184" s="450"/>
      <c r="DR184" s="450"/>
      <c r="DS184" s="450"/>
      <c r="DT184" s="450"/>
      <c r="DU184" s="450"/>
      <c r="DV184" s="450"/>
      <c r="DW184" s="450"/>
      <c r="DX184" s="450"/>
      <c r="DY184" s="450"/>
      <c r="DZ184" s="450"/>
      <c r="EA184" s="450"/>
      <c r="EB184" s="450"/>
      <c r="EC184" s="450"/>
      <c r="ED184" s="450"/>
      <c r="EE184" s="450"/>
      <c r="EF184" s="454"/>
      <c r="EG184" s="454"/>
      <c r="EH184" s="454"/>
      <c r="EI184" s="454"/>
      <c r="EJ184" s="454"/>
      <c r="EK184" s="454"/>
      <c r="EL184" s="454"/>
      <c r="EM184" s="454"/>
      <c r="EN184" s="454"/>
      <c r="EO184" s="454"/>
      <c r="EP184" s="454"/>
      <c r="EQ184" s="454"/>
      <c r="ER184" s="454"/>
      <c r="ES184" s="454"/>
      <c r="ET184" s="454"/>
      <c r="EU184" s="581"/>
      <c r="EV184" s="581"/>
      <c r="EW184" s="581"/>
      <c r="EX184" s="581"/>
      <c r="EY184" s="581"/>
      <c r="EZ184" s="581"/>
      <c r="FA184" s="581"/>
      <c r="FB184" s="581"/>
      <c r="FC184" s="581"/>
      <c r="FD184" s="581"/>
      <c r="FE184" s="581"/>
    </row>
    <row r="185" spans="1:161" ht="13.5" thickBot="1">
      <c r="A185" s="450"/>
      <c r="B185" s="476">
        <f>IS!D75</f>
        <v>0</v>
      </c>
      <c r="C185" s="588"/>
      <c r="D185" s="477"/>
      <c r="E185" s="477"/>
      <c r="F185" s="477"/>
      <c r="G185" s="477"/>
      <c r="H185" s="477"/>
      <c r="I185" s="477"/>
      <c r="J185" s="477"/>
      <c r="K185" s="477"/>
      <c r="L185" s="477"/>
      <c r="M185" s="477"/>
      <c r="N185" s="589">
        <f>B185</f>
        <v>0</v>
      </c>
      <c r="O185" s="477"/>
      <c r="P185" s="478"/>
      <c r="Q185" s="1065"/>
      <c r="R185" s="1065"/>
      <c r="S185" s="1065"/>
      <c r="T185" s="1065"/>
      <c r="U185" s="1065"/>
      <c r="V185" s="1065"/>
      <c r="W185" s="1065"/>
      <c r="X185" s="1065"/>
      <c r="Y185" s="1065"/>
      <c r="Z185" s="1066">
        <f>N185</f>
        <v>0</v>
      </c>
      <c r="AA185" s="1065"/>
      <c r="AB185" s="1067"/>
      <c r="AC185" s="477"/>
      <c r="AD185" s="477"/>
      <c r="AE185" s="477"/>
      <c r="AF185" s="477"/>
      <c r="AG185" s="477"/>
      <c r="AH185" s="477"/>
      <c r="AI185" s="477"/>
      <c r="AJ185" s="477"/>
      <c r="AK185" s="477"/>
      <c r="AL185" s="589">
        <f>Z185</f>
        <v>0</v>
      </c>
      <c r="AM185" s="477"/>
      <c r="AN185" s="478"/>
      <c r="AO185" s="1108"/>
      <c r="AP185" s="1108"/>
      <c r="AQ185" s="1108"/>
      <c r="AR185" s="1108"/>
      <c r="AS185" s="1108"/>
      <c r="AT185" s="1108"/>
      <c r="AU185" s="1108"/>
      <c r="AV185" s="1108"/>
      <c r="AW185" s="1108"/>
      <c r="AX185" s="1109">
        <f>AL185</f>
        <v>0</v>
      </c>
      <c r="AY185" s="1108"/>
      <c r="AZ185" s="1110"/>
      <c r="BA185" s="477"/>
      <c r="BB185" s="477"/>
      <c r="BC185" s="477"/>
      <c r="BD185" s="477"/>
      <c r="BE185" s="477"/>
      <c r="BF185" s="477"/>
      <c r="BG185" s="477"/>
      <c r="BH185" s="477"/>
      <c r="BI185" s="477"/>
      <c r="BJ185" s="589">
        <f>AX185</f>
        <v>0</v>
      </c>
      <c r="BK185" s="477"/>
      <c r="BL185" s="478"/>
      <c r="BM185" s="477"/>
      <c r="BN185" s="477"/>
      <c r="BO185" s="477"/>
      <c r="BP185" s="477"/>
      <c r="BQ185" s="477"/>
      <c r="BR185" s="477"/>
      <c r="BS185" s="477"/>
      <c r="BT185" s="477"/>
      <c r="BU185" s="477"/>
      <c r="BV185" s="589">
        <f>BJ185</f>
        <v>0</v>
      </c>
      <c r="BW185" s="477"/>
      <c r="BX185" s="478"/>
      <c r="BY185" s="477"/>
      <c r="BZ185" s="477"/>
      <c r="CA185" s="477"/>
      <c r="CB185" s="477"/>
      <c r="CC185" s="477"/>
      <c r="CD185" s="477"/>
      <c r="CE185" s="477"/>
      <c r="CF185" s="477"/>
      <c r="CG185" s="477"/>
      <c r="CH185" s="589">
        <f>BV185</f>
        <v>0</v>
      </c>
      <c r="CI185" s="477"/>
      <c r="CJ185" s="478"/>
      <c r="CK185" s="477"/>
      <c r="CL185" s="477"/>
      <c r="CM185" s="477"/>
      <c r="CN185" s="477"/>
      <c r="CO185" s="477"/>
      <c r="CP185" s="477"/>
      <c r="CQ185" s="477"/>
      <c r="CR185" s="477"/>
      <c r="CS185" s="477"/>
      <c r="CT185" s="589">
        <f>CH185</f>
        <v>0</v>
      </c>
      <c r="CU185" s="477"/>
      <c r="CV185" s="478"/>
      <c r="CW185" s="477"/>
      <c r="CX185" s="477"/>
      <c r="CY185" s="477"/>
      <c r="CZ185" s="477"/>
      <c r="DA185" s="477"/>
      <c r="DB185" s="477"/>
      <c r="DC185" s="477"/>
      <c r="DD185" s="477"/>
      <c r="DE185" s="477"/>
      <c r="DF185" s="589">
        <f>CT185</f>
        <v>0</v>
      </c>
      <c r="DG185" s="477"/>
      <c r="DH185" s="478"/>
      <c r="DI185" s="477"/>
      <c r="DJ185" s="477"/>
      <c r="DK185" s="477"/>
      <c r="DL185" s="477"/>
      <c r="DM185" s="477"/>
      <c r="DN185" s="477"/>
      <c r="DO185" s="477"/>
      <c r="DP185" s="477"/>
      <c r="DQ185" s="477"/>
      <c r="DR185" s="589">
        <f>DF185</f>
        <v>0</v>
      </c>
      <c r="DS185" s="477"/>
      <c r="DT185" s="478"/>
      <c r="DU185" s="450"/>
      <c r="DV185" s="590">
        <f>B185</f>
        <v>0</v>
      </c>
      <c r="DW185" s="588"/>
      <c r="DX185" s="477"/>
      <c r="DY185" s="477"/>
      <c r="DZ185" s="477"/>
      <c r="EA185" s="477"/>
      <c r="EB185" s="477"/>
      <c r="EC185" s="477"/>
      <c r="ED185" s="477"/>
      <c r="EE185" s="478"/>
      <c r="EF185" s="454"/>
      <c r="EG185" s="454"/>
      <c r="EH185" s="454"/>
      <c r="EI185" s="454"/>
      <c r="EJ185" s="454"/>
      <c r="EK185" s="454"/>
      <c r="EL185" s="454"/>
      <c r="EM185" s="454"/>
      <c r="EN185" s="454"/>
      <c r="EO185" s="454"/>
      <c r="EP185" s="454"/>
      <c r="EQ185" s="454"/>
      <c r="ER185" s="454"/>
      <c r="ES185" s="454"/>
      <c r="ET185" s="454"/>
      <c r="EU185" s="581"/>
      <c r="EV185" s="581"/>
      <c r="EW185" s="581"/>
      <c r="EX185" s="581"/>
      <c r="EY185" s="581"/>
      <c r="EZ185" s="581"/>
      <c r="FA185" s="581"/>
      <c r="FB185" s="581"/>
      <c r="FC185" s="581"/>
      <c r="FD185" s="581"/>
      <c r="FE185" s="581"/>
    </row>
    <row r="186" spans="1:161" ht="13.5" thickBot="1">
      <c r="A186" s="450"/>
      <c r="B186" s="591"/>
      <c r="C186" s="592"/>
      <c r="D186" s="486"/>
      <c r="E186" s="486"/>
      <c r="F186" s="486"/>
      <c r="G186" s="486"/>
      <c r="H186" s="486"/>
      <c r="I186" s="486"/>
      <c r="J186" s="486"/>
      <c r="K186" s="486"/>
      <c r="L186" s="486"/>
      <c r="M186" s="486"/>
      <c r="N186" s="486"/>
      <c r="O186" s="486"/>
      <c r="P186" s="487"/>
      <c r="Q186" s="1068"/>
      <c r="R186" s="1068"/>
      <c r="S186" s="1068"/>
      <c r="T186" s="1068"/>
      <c r="U186" s="1068"/>
      <c r="V186" s="1068"/>
      <c r="W186" s="1068"/>
      <c r="X186" s="1068"/>
      <c r="Y186" s="1068"/>
      <c r="Z186" s="1068"/>
      <c r="AA186" s="1068"/>
      <c r="AB186" s="1069"/>
      <c r="AC186" s="486"/>
      <c r="AD186" s="486"/>
      <c r="AE186" s="486"/>
      <c r="AF186" s="486"/>
      <c r="AG186" s="486"/>
      <c r="AH186" s="486"/>
      <c r="AI186" s="486"/>
      <c r="AJ186" s="486"/>
      <c r="AK186" s="486"/>
      <c r="AL186" s="486"/>
      <c r="AM186" s="486"/>
      <c r="AN186" s="487"/>
      <c r="AO186" s="1111"/>
      <c r="AP186" s="1111"/>
      <c r="AQ186" s="1111"/>
      <c r="AR186" s="1111"/>
      <c r="AS186" s="1111"/>
      <c r="AT186" s="1111"/>
      <c r="AU186" s="1111"/>
      <c r="AV186" s="1111"/>
      <c r="AW186" s="1111"/>
      <c r="AX186" s="1111"/>
      <c r="AY186" s="1111"/>
      <c r="AZ186" s="1112"/>
      <c r="BA186" s="486"/>
      <c r="BB186" s="486"/>
      <c r="BC186" s="486"/>
      <c r="BD186" s="486"/>
      <c r="BE186" s="486"/>
      <c r="BF186" s="486"/>
      <c r="BG186" s="486"/>
      <c r="BH186" s="486"/>
      <c r="BI186" s="486"/>
      <c r="BJ186" s="486"/>
      <c r="BK186" s="486"/>
      <c r="BL186" s="487"/>
      <c r="BM186" s="486"/>
      <c r="BN186" s="486"/>
      <c r="BO186" s="486"/>
      <c r="BP186" s="486"/>
      <c r="BQ186" s="486"/>
      <c r="BR186" s="486"/>
      <c r="BS186" s="486"/>
      <c r="BT186" s="486"/>
      <c r="BU186" s="486"/>
      <c r="BV186" s="486"/>
      <c r="BW186" s="486"/>
      <c r="BX186" s="487"/>
      <c r="BY186" s="486"/>
      <c r="BZ186" s="486"/>
      <c r="CA186" s="486"/>
      <c r="CB186" s="486"/>
      <c r="CC186" s="486"/>
      <c r="CD186" s="486"/>
      <c r="CE186" s="486"/>
      <c r="CF186" s="486"/>
      <c r="CG186" s="486"/>
      <c r="CH186" s="486"/>
      <c r="CI186" s="486"/>
      <c r="CJ186" s="487"/>
      <c r="CK186" s="486"/>
      <c r="CL186" s="486"/>
      <c r="CM186" s="486"/>
      <c r="CN186" s="486"/>
      <c r="CO186" s="486"/>
      <c r="CP186" s="486"/>
      <c r="CQ186" s="486"/>
      <c r="CR186" s="486"/>
      <c r="CS186" s="486"/>
      <c r="CT186" s="486"/>
      <c r="CU186" s="486"/>
      <c r="CV186" s="487"/>
      <c r="CW186" s="486"/>
      <c r="CX186" s="486"/>
      <c r="CY186" s="486"/>
      <c r="CZ186" s="486"/>
      <c r="DA186" s="486"/>
      <c r="DB186" s="486"/>
      <c r="DC186" s="486"/>
      <c r="DD186" s="486"/>
      <c r="DE186" s="486"/>
      <c r="DF186" s="486"/>
      <c r="DG186" s="486"/>
      <c r="DH186" s="487"/>
      <c r="DI186" s="486"/>
      <c r="DJ186" s="486"/>
      <c r="DK186" s="486"/>
      <c r="DL186" s="486"/>
      <c r="DM186" s="486"/>
      <c r="DN186" s="486"/>
      <c r="DO186" s="486"/>
      <c r="DP186" s="486"/>
      <c r="DQ186" s="486"/>
      <c r="DR186" s="486"/>
      <c r="DS186" s="486"/>
      <c r="DT186" s="487"/>
      <c r="DU186" s="450"/>
      <c r="DV186" s="521">
        <f>DV174</f>
        <v>0</v>
      </c>
      <c r="DW186" s="522">
        <f>DV186+1</f>
        <v>1</v>
      </c>
      <c r="DX186" s="522">
        <f t="shared" ref="DX186:EE186" si="1159">DW186+1</f>
        <v>2</v>
      </c>
      <c r="DY186" s="522">
        <f t="shared" si="1159"/>
        <v>3</v>
      </c>
      <c r="DZ186" s="522">
        <f t="shared" si="1159"/>
        <v>4</v>
      </c>
      <c r="EA186" s="522">
        <f t="shared" si="1159"/>
        <v>5</v>
      </c>
      <c r="EB186" s="522">
        <f t="shared" si="1159"/>
        <v>6</v>
      </c>
      <c r="EC186" s="522">
        <f t="shared" si="1159"/>
        <v>7</v>
      </c>
      <c r="ED186" s="522">
        <f t="shared" si="1159"/>
        <v>8</v>
      </c>
      <c r="EE186" s="523">
        <f t="shared" si="1159"/>
        <v>9</v>
      </c>
      <c r="EF186" s="454"/>
      <c r="EG186" s="454"/>
      <c r="EH186" s="454"/>
      <c r="EI186" s="454"/>
      <c r="EJ186" s="454"/>
      <c r="EK186" s="454"/>
      <c r="EL186" s="454"/>
      <c r="EM186" s="454"/>
      <c r="EN186" s="454"/>
      <c r="EO186" s="454"/>
      <c r="EP186" s="454"/>
      <c r="EQ186" s="454"/>
      <c r="ER186" s="454"/>
      <c r="ES186" s="454"/>
      <c r="ET186" s="454"/>
      <c r="EU186" s="581"/>
      <c r="EV186" s="581"/>
      <c r="EW186" s="581"/>
      <c r="EX186" s="581"/>
      <c r="EY186" s="581"/>
      <c r="EZ186" s="581"/>
      <c r="FA186" s="581"/>
      <c r="FB186" s="581"/>
      <c r="FC186" s="581"/>
      <c r="FD186" s="581"/>
      <c r="FE186" s="581"/>
    </row>
    <row r="187" spans="1:161">
      <c r="A187" s="450"/>
      <c r="B187" s="593"/>
      <c r="C187" s="477"/>
      <c r="D187" s="477"/>
      <c r="E187" s="634"/>
      <c r="F187" s="477"/>
      <c r="G187" s="477"/>
      <c r="H187" s="477"/>
      <c r="I187" s="477"/>
      <c r="J187" s="477"/>
      <c r="K187" s="477"/>
      <c r="L187" s="477"/>
      <c r="M187" s="477"/>
      <c r="N187" s="477"/>
      <c r="O187" s="477"/>
      <c r="P187" s="478"/>
      <c r="Q187" s="1085"/>
      <c r="R187" s="1065"/>
      <c r="S187" s="1065"/>
      <c r="T187" s="1065"/>
      <c r="U187" s="1065"/>
      <c r="V187" s="1065"/>
      <c r="W187" s="1065"/>
      <c r="X187" s="1065"/>
      <c r="Y187" s="1065"/>
      <c r="Z187" s="1065"/>
      <c r="AA187" s="1065"/>
      <c r="AB187" s="1067"/>
      <c r="AC187" s="634"/>
      <c r="AD187" s="477"/>
      <c r="AE187" s="477"/>
      <c r="AF187" s="477"/>
      <c r="AG187" s="477"/>
      <c r="AH187" s="477"/>
      <c r="AI187" s="477"/>
      <c r="AJ187" s="477"/>
      <c r="AK187" s="477"/>
      <c r="AL187" s="477"/>
      <c r="AM187" s="477"/>
      <c r="AN187" s="478"/>
      <c r="AO187" s="1133"/>
      <c r="AP187" s="1108"/>
      <c r="AQ187" s="1108"/>
      <c r="AR187" s="1108"/>
      <c r="AS187" s="1108"/>
      <c r="AT187" s="1108"/>
      <c r="AU187" s="1108"/>
      <c r="AV187" s="1108"/>
      <c r="AW187" s="1108"/>
      <c r="AX187" s="1108"/>
      <c r="AY187" s="1108"/>
      <c r="AZ187" s="1110"/>
      <c r="BA187" s="634"/>
      <c r="BB187" s="477"/>
      <c r="BC187" s="477"/>
      <c r="BD187" s="477"/>
      <c r="BE187" s="477"/>
      <c r="BF187" s="477"/>
      <c r="BG187" s="477"/>
      <c r="BH187" s="477"/>
      <c r="BI187" s="477"/>
      <c r="BJ187" s="477"/>
      <c r="BK187" s="477"/>
      <c r="BL187" s="478"/>
      <c r="BM187" s="634"/>
      <c r="BN187" s="477"/>
      <c r="BO187" s="477"/>
      <c r="BP187" s="477"/>
      <c r="BQ187" s="477"/>
      <c r="BR187" s="477"/>
      <c r="BS187" s="477"/>
      <c r="BT187" s="477"/>
      <c r="BU187" s="477"/>
      <c r="BV187" s="477"/>
      <c r="BW187" s="477"/>
      <c r="BX187" s="478"/>
      <c r="BY187" s="634"/>
      <c r="BZ187" s="477"/>
      <c r="CA187" s="477"/>
      <c r="CB187" s="477"/>
      <c r="CC187" s="477"/>
      <c r="CD187" s="477"/>
      <c r="CE187" s="477"/>
      <c r="CF187" s="477"/>
      <c r="CG187" s="477"/>
      <c r="CH187" s="477"/>
      <c r="CI187" s="477"/>
      <c r="CJ187" s="478"/>
      <c r="CK187" s="634"/>
      <c r="CL187" s="477"/>
      <c r="CM187" s="477"/>
      <c r="CN187" s="477"/>
      <c r="CO187" s="477"/>
      <c r="CP187" s="477"/>
      <c r="CQ187" s="477"/>
      <c r="CR187" s="477"/>
      <c r="CS187" s="477"/>
      <c r="CT187" s="477"/>
      <c r="CU187" s="477"/>
      <c r="CV187" s="478"/>
      <c r="CW187" s="634"/>
      <c r="CX187" s="477"/>
      <c r="CY187" s="477"/>
      <c r="CZ187" s="477"/>
      <c r="DA187" s="477"/>
      <c r="DB187" s="477"/>
      <c r="DC187" s="477"/>
      <c r="DD187" s="477"/>
      <c r="DE187" s="477"/>
      <c r="DF187" s="477"/>
      <c r="DG187" s="477"/>
      <c r="DH187" s="478"/>
      <c r="DI187" s="634"/>
      <c r="DJ187" s="477"/>
      <c r="DK187" s="477"/>
      <c r="DL187" s="477"/>
      <c r="DM187" s="477"/>
      <c r="DN187" s="477"/>
      <c r="DO187" s="477"/>
      <c r="DP187" s="477"/>
      <c r="DQ187" s="477"/>
      <c r="DR187" s="477"/>
      <c r="DS187" s="477"/>
      <c r="DT187" s="478"/>
      <c r="DU187" s="450"/>
      <c r="DV187" s="492"/>
      <c r="DW187" s="486"/>
      <c r="DX187" s="486"/>
      <c r="DY187" s="486"/>
      <c r="DZ187" s="486"/>
      <c r="EA187" s="486"/>
      <c r="EB187" s="486"/>
      <c r="EC187" s="486"/>
      <c r="ED187" s="486"/>
      <c r="EE187" s="487"/>
      <c r="EF187" s="454"/>
      <c r="EG187" s="454"/>
      <c r="EH187" s="454"/>
      <c r="EI187" s="454"/>
      <c r="EJ187" s="454"/>
      <c r="EK187" s="454"/>
      <c r="EL187" s="454"/>
      <c r="EM187" s="454"/>
      <c r="EN187" s="454"/>
      <c r="EO187" s="454"/>
      <c r="EP187" s="454"/>
      <c r="EQ187" s="454"/>
      <c r="ER187" s="454"/>
      <c r="ES187" s="454"/>
      <c r="ET187" s="454"/>
      <c r="EU187" s="581"/>
      <c r="EV187" s="581"/>
      <c r="EW187" s="581"/>
      <c r="EX187" s="581"/>
      <c r="EY187" s="581"/>
      <c r="EZ187" s="581"/>
      <c r="FA187" s="581"/>
      <c r="FB187" s="581"/>
      <c r="FC187" s="581"/>
      <c r="FD187" s="581"/>
      <c r="FE187" s="581"/>
    </row>
    <row r="188" spans="1:161" ht="13.5" thickBot="1">
      <c r="A188" s="450"/>
      <c r="B188" s="493">
        <f>B185</f>
        <v>0</v>
      </c>
      <c r="C188" s="486"/>
      <c r="D188" s="621"/>
      <c r="E188" s="486"/>
      <c r="F188" s="486"/>
      <c r="G188" s="486"/>
      <c r="H188" s="486"/>
      <c r="I188" s="486"/>
      <c r="J188" s="486"/>
      <c r="K188" s="486"/>
      <c r="L188" s="486"/>
      <c r="M188" s="486"/>
      <c r="N188" s="486"/>
      <c r="O188" s="486"/>
      <c r="P188" s="487"/>
      <c r="Q188" s="1068"/>
      <c r="R188" s="1068"/>
      <c r="S188" s="1068"/>
      <c r="T188" s="1068"/>
      <c r="U188" s="1068"/>
      <c r="V188" s="1068"/>
      <c r="W188" s="1068"/>
      <c r="X188" s="1068"/>
      <c r="Y188" s="1068"/>
      <c r="Z188" s="1068"/>
      <c r="AA188" s="1068"/>
      <c r="AB188" s="1069"/>
      <c r="AC188" s="486"/>
      <c r="AD188" s="486"/>
      <c r="AE188" s="486"/>
      <c r="AF188" s="486"/>
      <c r="AG188" s="486"/>
      <c r="AH188" s="486"/>
      <c r="AI188" s="486"/>
      <c r="AJ188" s="486"/>
      <c r="AK188" s="486"/>
      <c r="AL188" s="486"/>
      <c r="AM188" s="486"/>
      <c r="AN188" s="487"/>
      <c r="AO188" s="1111"/>
      <c r="AP188" s="1111"/>
      <c r="AQ188" s="1111"/>
      <c r="AR188" s="1111"/>
      <c r="AS188" s="1111"/>
      <c r="AT188" s="1111"/>
      <c r="AU188" s="1111"/>
      <c r="AV188" s="1111"/>
      <c r="AW188" s="1111"/>
      <c r="AX188" s="1111"/>
      <c r="AY188" s="1111"/>
      <c r="AZ188" s="1112"/>
      <c r="BA188" s="486"/>
      <c r="BB188" s="486"/>
      <c r="BC188" s="486"/>
      <c r="BD188" s="486"/>
      <c r="BE188" s="486"/>
      <c r="BF188" s="486"/>
      <c r="BG188" s="486"/>
      <c r="BH188" s="486"/>
      <c r="BI188" s="486"/>
      <c r="BJ188" s="486"/>
      <c r="BK188" s="486"/>
      <c r="BL188" s="487"/>
      <c r="BM188" s="486"/>
      <c r="BN188" s="486"/>
      <c r="BO188" s="486"/>
      <c r="BP188" s="486"/>
      <c r="BQ188" s="486"/>
      <c r="BR188" s="486"/>
      <c r="BS188" s="486"/>
      <c r="BT188" s="486"/>
      <c r="BU188" s="486"/>
      <c r="BV188" s="486"/>
      <c r="BW188" s="486"/>
      <c r="BX188" s="487"/>
      <c r="BY188" s="486"/>
      <c r="BZ188" s="486"/>
      <c r="CA188" s="486"/>
      <c r="CB188" s="486"/>
      <c r="CC188" s="486"/>
      <c r="CD188" s="486"/>
      <c r="CE188" s="486"/>
      <c r="CF188" s="486"/>
      <c r="CG188" s="486"/>
      <c r="CH188" s="486"/>
      <c r="CI188" s="486"/>
      <c r="CJ188" s="487"/>
      <c r="CK188" s="486"/>
      <c r="CL188" s="486"/>
      <c r="CM188" s="486"/>
      <c r="CN188" s="486"/>
      <c r="CO188" s="486"/>
      <c r="CP188" s="486"/>
      <c r="CQ188" s="486"/>
      <c r="CR188" s="486"/>
      <c r="CS188" s="486"/>
      <c r="CT188" s="486"/>
      <c r="CU188" s="486"/>
      <c r="CV188" s="487"/>
      <c r="CW188" s="486"/>
      <c r="CX188" s="486"/>
      <c r="CY188" s="486"/>
      <c r="CZ188" s="486"/>
      <c r="DA188" s="486"/>
      <c r="DB188" s="486"/>
      <c r="DC188" s="486"/>
      <c r="DD188" s="486"/>
      <c r="DE188" s="486"/>
      <c r="DF188" s="486"/>
      <c r="DG188" s="486"/>
      <c r="DH188" s="487"/>
      <c r="DI188" s="486"/>
      <c r="DJ188" s="486"/>
      <c r="DK188" s="486"/>
      <c r="DL188" s="486"/>
      <c r="DM188" s="486"/>
      <c r="DN188" s="486"/>
      <c r="DO188" s="486"/>
      <c r="DP188" s="486"/>
      <c r="DQ188" s="486"/>
      <c r="DR188" s="486"/>
      <c r="DS188" s="486"/>
      <c r="DT188" s="487"/>
      <c r="DU188" s="450"/>
      <c r="DV188" s="971">
        <f>DV191</f>
        <v>0</v>
      </c>
      <c r="DW188" s="972">
        <f>DW191</f>
        <v>0</v>
      </c>
      <c r="DX188" s="972">
        <f t="shared" ref="DX188:EE188" si="1160">DX191</f>
        <v>0</v>
      </c>
      <c r="DY188" s="972">
        <f t="shared" si="1160"/>
        <v>0</v>
      </c>
      <c r="DZ188" s="972">
        <f t="shared" si="1160"/>
        <v>0</v>
      </c>
      <c r="EA188" s="972">
        <f t="shared" si="1160"/>
        <v>0</v>
      </c>
      <c r="EB188" s="972">
        <f t="shared" si="1160"/>
        <v>0</v>
      </c>
      <c r="EC188" s="972">
        <f t="shared" si="1160"/>
        <v>0</v>
      </c>
      <c r="ED188" s="972">
        <f t="shared" si="1160"/>
        <v>0</v>
      </c>
      <c r="EE188" s="973">
        <f t="shared" si="1160"/>
        <v>0</v>
      </c>
      <c r="EF188" s="454"/>
      <c r="EG188" s="454"/>
      <c r="EH188" s="454"/>
      <c r="EI188" s="454"/>
      <c r="EJ188" s="454"/>
      <c r="EK188" s="454"/>
      <c r="EL188" s="454"/>
      <c r="EM188" s="454"/>
      <c r="EN188" s="454"/>
      <c r="EO188" s="454"/>
      <c r="EP188" s="454"/>
      <c r="EQ188" s="454"/>
      <c r="ER188" s="454"/>
      <c r="ES188" s="454"/>
      <c r="ET188" s="454"/>
      <c r="EU188" s="581"/>
      <c r="EV188" s="581"/>
      <c r="EW188" s="581"/>
      <c r="EX188" s="581"/>
      <c r="EY188" s="581"/>
      <c r="EZ188" s="581"/>
      <c r="FA188" s="581"/>
      <c r="FB188" s="581"/>
      <c r="FC188" s="581"/>
      <c r="FD188" s="581"/>
      <c r="FE188" s="581"/>
    </row>
    <row r="189" spans="1:161">
      <c r="A189" s="450"/>
      <c r="B189" s="490"/>
      <c r="C189" s="486"/>
      <c r="D189" s="486"/>
      <c r="E189" s="1163">
        <f>E177</f>
        <v>0</v>
      </c>
      <c r="F189" s="1163">
        <f t="shared" ref="F189:BQ189" si="1161">F177</f>
        <v>0</v>
      </c>
      <c r="G189" s="1163">
        <f t="shared" si="1161"/>
        <v>0</v>
      </c>
      <c r="H189" s="1163">
        <f t="shared" si="1161"/>
        <v>0</v>
      </c>
      <c r="I189" s="1163">
        <f t="shared" si="1161"/>
        <v>0</v>
      </c>
      <c r="J189" s="1163">
        <f t="shared" si="1161"/>
        <v>0</v>
      </c>
      <c r="K189" s="1163">
        <f t="shared" si="1161"/>
        <v>0</v>
      </c>
      <c r="L189" s="1163">
        <f t="shared" si="1161"/>
        <v>0</v>
      </c>
      <c r="M189" s="1163">
        <f t="shared" si="1161"/>
        <v>0</v>
      </c>
      <c r="N189" s="1163">
        <f t="shared" si="1161"/>
        <v>0</v>
      </c>
      <c r="O189" s="1163">
        <f t="shared" si="1161"/>
        <v>0</v>
      </c>
      <c r="P189" s="1163">
        <f t="shared" si="1161"/>
        <v>0</v>
      </c>
      <c r="Q189" s="1163">
        <f t="shared" si="1161"/>
        <v>1</v>
      </c>
      <c r="R189" s="1163">
        <f t="shared" si="1161"/>
        <v>1</v>
      </c>
      <c r="S189" s="1163">
        <f t="shared" si="1161"/>
        <v>1</v>
      </c>
      <c r="T189" s="1163">
        <f t="shared" si="1161"/>
        <v>1</v>
      </c>
      <c r="U189" s="1163">
        <f t="shared" si="1161"/>
        <v>1</v>
      </c>
      <c r="V189" s="1163">
        <f t="shared" si="1161"/>
        <v>1</v>
      </c>
      <c r="W189" s="1163">
        <f t="shared" si="1161"/>
        <v>1</v>
      </c>
      <c r="X189" s="1163">
        <f t="shared" si="1161"/>
        <v>1</v>
      </c>
      <c r="Y189" s="1163">
        <f t="shared" si="1161"/>
        <v>1</v>
      </c>
      <c r="Z189" s="1163">
        <f t="shared" si="1161"/>
        <v>1</v>
      </c>
      <c r="AA189" s="1163">
        <f t="shared" si="1161"/>
        <v>1</v>
      </c>
      <c r="AB189" s="1163">
        <f t="shared" si="1161"/>
        <v>1</v>
      </c>
      <c r="AC189" s="1163">
        <f t="shared" si="1161"/>
        <v>2</v>
      </c>
      <c r="AD189" s="1163">
        <f t="shared" si="1161"/>
        <v>2</v>
      </c>
      <c r="AE189" s="1163">
        <f t="shared" si="1161"/>
        <v>2</v>
      </c>
      <c r="AF189" s="1163">
        <f t="shared" si="1161"/>
        <v>2</v>
      </c>
      <c r="AG189" s="1163">
        <f t="shared" si="1161"/>
        <v>2</v>
      </c>
      <c r="AH189" s="1163">
        <f t="shared" si="1161"/>
        <v>2</v>
      </c>
      <c r="AI189" s="1163">
        <f t="shared" si="1161"/>
        <v>2</v>
      </c>
      <c r="AJ189" s="1163">
        <f t="shared" si="1161"/>
        <v>2</v>
      </c>
      <c r="AK189" s="1163">
        <f t="shared" si="1161"/>
        <v>2</v>
      </c>
      <c r="AL189" s="1163">
        <f t="shared" si="1161"/>
        <v>2</v>
      </c>
      <c r="AM189" s="1163">
        <f t="shared" si="1161"/>
        <v>2</v>
      </c>
      <c r="AN189" s="1163">
        <f t="shared" si="1161"/>
        <v>2</v>
      </c>
      <c r="AO189" s="1163">
        <f t="shared" si="1161"/>
        <v>3</v>
      </c>
      <c r="AP189" s="1163">
        <f t="shared" si="1161"/>
        <v>3</v>
      </c>
      <c r="AQ189" s="1163">
        <f t="shared" si="1161"/>
        <v>3</v>
      </c>
      <c r="AR189" s="1163">
        <f t="shared" si="1161"/>
        <v>3</v>
      </c>
      <c r="AS189" s="1163">
        <f t="shared" si="1161"/>
        <v>3</v>
      </c>
      <c r="AT189" s="1163">
        <f t="shared" si="1161"/>
        <v>3</v>
      </c>
      <c r="AU189" s="1163">
        <f t="shared" si="1161"/>
        <v>3</v>
      </c>
      <c r="AV189" s="1163">
        <f t="shared" si="1161"/>
        <v>3</v>
      </c>
      <c r="AW189" s="1163">
        <f t="shared" si="1161"/>
        <v>3</v>
      </c>
      <c r="AX189" s="1163">
        <f t="shared" si="1161"/>
        <v>3</v>
      </c>
      <c r="AY189" s="1163">
        <f t="shared" si="1161"/>
        <v>3</v>
      </c>
      <c r="AZ189" s="1163">
        <f t="shared" si="1161"/>
        <v>3</v>
      </c>
      <c r="BA189" s="1163">
        <f t="shared" si="1161"/>
        <v>4</v>
      </c>
      <c r="BB189" s="1163">
        <f t="shared" si="1161"/>
        <v>4</v>
      </c>
      <c r="BC189" s="1163">
        <f t="shared" si="1161"/>
        <v>4</v>
      </c>
      <c r="BD189" s="1163">
        <f t="shared" si="1161"/>
        <v>4</v>
      </c>
      <c r="BE189" s="1163">
        <f t="shared" si="1161"/>
        <v>4</v>
      </c>
      <c r="BF189" s="1163">
        <f t="shared" si="1161"/>
        <v>4</v>
      </c>
      <c r="BG189" s="1163">
        <f t="shared" si="1161"/>
        <v>4</v>
      </c>
      <c r="BH189" s="1163">
        <f t="shared" si="1161"/>
        <v>4</v>
      </c>
      <c r="BI189" s="1163">
        <f t="shared" si="1161"/>
        <v>4</v>
      </c>
      <c r="BJ189" s="1163">
        <f t="shared" si="1161"/>
        <v>4</v>
      </c>
      <c r="BK189" s="1163">
        <f t="shared" si="1161"/>
        <v>4</v>
      </c>
      <c r="BL189" s="1163">
        <f t="shared" si="1161"/>
        <v>4</v>
      </c>
      <c r="BM189" s="1163">
        <f t="shared" si="1161"/>
        <v>5</v>
      </c>
      <c r="BN189" s="1163">
        <f t="shared" si="1161"/>
        <v>5</v>
      </c>
      <c r="BO189" s="1163">
        <f t="shared" si="1161"/>
        <v>5</v>
      </c>
      <c r="BP189" s="1163">
        <f t="shared" si="1161"/>
        <v>5</v>
      </c>
      <c r="BQ189" s="1163">
        <f t="shared" si="1161"/>
        <v>5</v>
      </c>
      <c r="BR189" s="1163">
        <f t="shared" ref="BR189:DT189" si="1162">BR177</f>
        <v>5</v>
      </c>
      <c r="BS189" s="1163">
        <f t="shared" si="1162"/>
        <v>5</v>
      </c>
      <c r="BT189" s="1163">
        <f t="shared" si="1162"/>
        <v>5</v>
      </c>
      <c r="BU189" s="1163">
        <f t="shared" si="1162"/>
        <v>5</v>
      </c>
      <c r="BV189" s="1163">
        <f t="shared" si="1162"/>
        <v>5</v>
      </c>
      <c r="BW189" s="1163">
        <f t="shared" si="1162"/>
        <v>5</v>
      </c>
      <c r="BX189" s="1163">
        <f t="shared" si="1162"/>
        <v>5</v>
      </c>
      <c r="BY189" s="1163">
        <f t="shared" si="1162"/>
        <v>6</v>
      </c>
      <c r="BZ189" s="1163">
        <f t="shared" si="1162"/>
        <v>6</v>
      </c>
      <c r="CA189" s="1163">
        <f t="shared" si="1162"/>
        <v>6</v>
      </c>
      <c r="CB189" s="1163">
        <f t="shared" si="1162"/>
        <v>6</v>
      </c>
      <c r="CC189" s="1163">
        <f t="shared" si="1162"/>
        <v>6</v>
      </c>
      <c r="CD189" s="1163">
        <f t="shared" si="1162"/>
        <v>6</v>
      </c>
      <c r="CE189" s="1163">
        <f t="shared" si="1162"/>
        <v>6</v>
      </c>
      <c r="CF189" s="1163">
        <f t="shared" si="1162"/>
        <v>6</v>
      </c>
      <c r="CG189" s="1163">
        <f t="shared" si="1162"/>
        <v>6</v>
      </c>
      <c r="CH189" s="1163">
        <f t="shared" si="1162"/>
        <v>6</v>
      </c>
      <c r="CI189" s="1163">
        <f t="shared" si="1162"/>
        <v>6</v>
      </c>
      <c r="CJ189" s="1163">
        <f t="shared" si="1162"/>
        <v>6</v>
      </c>
      <c r="CK189" s="1163">
        <f t="shared" si="1162"/>
        <v>7</v>
      </c>
      <c r="CL189" s="1163">
        <f t="shared" si="1162"/>
        <v>7</v>
      </c>
      <c r="CM189" s="1163">
        <f t="shared" si="1162"/>
        <v>7</v>
      </c>
      <c r="CN189" s="1163">
        <f t="shared" si="1162"/>
        <v>7</v>
      </c>
      <c r="CO189" s="1163">
        <f t="shared" si="1162"/>
        <v>7</v>
      </c>
      <c r="CP189" s="1163">
        <f t="shared" si="1162"/>
        <v>7</v>
      </c>
      <c r="CQ189" s="1163">
        <f t="shared" si="1162"/>
        <v>7</v>
      </c>
      <c r="CR189" s="1163">
        <f t="shared" si="1162"/>
        <v>7</v>
      </c>
      <c r="CS189" s="1163">
        <f t="shared" si="1162"/>
        <v>7</v>
      </c>
      <c r="CT189" s="1163">
        <f t="shared" si="1162"/>
        <v>7</v>
      </c>
      <c r="CU189" s="1163">
        <f t="shared" si="1162"/>
        <v>7</v>
      </c>
      <c r="CV189" s="1163">
        <f t="shared" si="1162"/>
        <v>7</v>
      </c>
      <c r="CW189" s="1163">
        <f t="shared" si="1162"/>
        <v>8</v>
      </c>
      <c r="CX189" s="1163">
        <f t="shared" si="1162"/>
        <v>8</v>
      </c>
      <c r="CY189" s="1163">
        <f t="shared" si="1162"/>
        <v>8</v>
      </c>
      <c r="CZ189" s="1163">
        <f t="shared" si="1162"/>
        <v>8</v>
      </c>
      <c r="DA189" s="1163">
        <f t="shared" si="1162"/>
        <v>8</v>
      </c>
      <c r="DB189" s="1163">
        <f t="shared" si="1162"/>
        <v>8</v>
      </c>
      <c r="DC189" s="1163">
        <f t="shared" si="1162"/>
        <v>8</v>
      </c>
      <c r="DD189" s="1163">
        <f t="shared" si="1162"/>
        <v>8</v>
      </c>
      <c r="DE189" s="1163">
        <f t="shared" si="1162"/>
        <v>8</v>
      </c>
      <c r="DF189" s="1163">
        <f t="shared" si="1162"/>
        <v>8</v>
      </c>
      <c r="DG189" s="1163">
        <f t="shared" si="1162"/>
        <v>8</v>
      </c>
      <c r="DH189" s="1163">
        <f t="shared" si="1162"/>
        <v>8</v>
      </c>
      <c r="DI189" s="1163">
        <f t="shared" si="1162"/>
        <v>9</v>
      </c>
      <c r="DJ189" s="1163">
        <f t="shared" si="1162"/>
        <v>9</v>
      </c>
      <c r="DK189" s="1163">
        <f t="shared" si="1162"/>
        <v>9</v>
      </c>
      <c r="DL189" s="1163">
        <f t="shared" si="1162"/>
        <v>9</v>
      </c>
      <c r="DM189" s="1163">
        <f t="shared" si="1162"/>
        <v>9</v>
      </c>
      <c r="DN189" s="1163">
        <f t="shared" si="1162"/>
        <v>9</v>
      </c>
      <c r="DO189" s="1163">
        <f t="shared" si="1162"/>
        <v>9</v>
      </c>
      <c r="DP189" s="1163">
        <f t="shared" si="1162"/>
        <v>9</v>
      </c>
      <c r="DQ189" s="1163">
        <f t="shared" si="1162"/>
        <v>9</v>
      </c>
      <c r="DR189" s="1163">
        <f t="shared" si="1162"/>
        <v>9</v>
      </c>
      <c r="DS189" s="1163">
        <f t="shared" si="1162"/>
        <v>9</v>
      </c>
      <c r="DT189" s="1163">
        <f t="shared" si="1162"/>
        <v>9</v>
      </c>
      <c r="DU189" s="450"/>
      <c r="DV189" s="635"/>
      <c r="DW189" s="636"/>
      <c r="DX189" s="636"/>
      <c r="DY189" s="636"/>
      <c r="DZ189" s="636"/>
      <c r="EA189" s="636"/>
      <c r="EB189" s="636"/>
      <c r="EC189" s="636"/>
      <c r="ED189" s="636"/>
      <c r="EE189" s="637"/>
      <c r="EF189" s="454"/>
      <c r="EG189" s="454"/>
      <c r="EH189" s="454"/>
      <c r="EI189" s="454"/>
      <c r="EJ189" s="454"/>
      <c r="EK189" s="454"/>
      <c r="EL189" s="454"/>
      <c r="EM189" s="454"/>
      <c r="EN189" s="454"/>
      <c r="EO189" s="454"/>
      <c r="EP189" s="454"/>
      <c r="EQ189" s="454"/>
      <c r="ER189" s="454"/>
      <c r="ES189" s="454"/>
      <c r="ET189" s="454"/>
      <c r="EU189" s="581"/>
      <c r="EV189" s="581"/>
      <c r="EW189" s="581"/>
      <c r="EX189" s="581"/>
      <c r="EY189" s="581"/>
      <c r="EZ189" s="581"/>
      <c r="FA189" s="581"/>
      <c r="FB189" s="581"/>
      <c r="FC189" s="581"/>
      <c r="FD189" s="581"/>
      <c r="FE189" s="581"/>
    </row>
    <row r="190" spans="1:161">
      <c r="A190" s="450"/>
      <c r="B190" s="490"/>
      <c r="C190" s="486"/>
      <c r="D190" s="498"/>
      <c r="E190" s="962" t="s">
        <v>431</v>
      </c>
      <c r="F190" s="962" t="s">
        <v>432</v>
      </c>
      <c r="G190" s="962" t="s">
        <v>433</v>
      </c>
      <c r="H190" s="962" t="s">
        <v>434</v>
      </c>
      <c r="I190" s="962" t="s">
        <v>267</v>
      </c>
      <c r="J190" s="962" t="s">
        <v>435</v>
      </c>
      <c r="K190" s="962" t="s">
        <v>436</v>
      </c>
      <c r="L190" s="962" t="s">
        <v>437</v>
      </c>
      <c r="M190" s="962" t="s">
        <v>438</v>
      </c>
      <c r="N190" s="962" t="s">
        <v>439</v>
      </c>
      <c r="O190" s="962" t="s">
        <v>440</v>
      </c>
      <c r="P190" s="963" t="s">
        <v>441</v>
      </c>
      <c r="Q190" s="1053" t="s">
        <v>431</v>
      </c>
      <c r="R190" s="1053" t="s">
        <v>432</v>
      </c>
      <c r="S190" s="1053" t="s">
        <v>433</v>
      </c>
      <c r="T190" s="1053" t="s">
        <v>434</v>
      </c>
      <c r="U190" s="1053" t="s">
        <v>267</v>
      </c>
      <c r="V190" s="1053" t="s">
        <v>435</v>
      </c>
      <c r="W190" s="1053" t="s">
        <v>436</v>
      </c>
      <c r="X190" s="1053" t="s">
        <v>437</v>
      </c>
      <c r="Y190" s="1053" t="s">
        <v>438</v>
      </c>
      <c r="Z190" s="1053" t="s">
        <v>439</v>
      </c>
      <c r="AA190" s="1053" t="s">
        <v>440</v>
      </c>
      <c r="AB190" s="1054" t="s">
        <v>441</v>
      </c>
      <c r="AC190" s="962" t="s">
        <v>431</v>
      </c>
      <c r="AD190" s="962" t="s">
        <v>432</v>
      </c>
      <c r="AE190" s="962" t="s">
        <v>433</v>
      </c>
      <c r="AF190" s="962" t="s">
        <v>434</v>
      </c>
      <c r="AG190" s="962" t="s">
        <v>267</v>
      </c>
      <c r="AH190" s="962" t="s">
        <v>435</v>
      </c>
      <c r="AI190" s="962" t="s">
        <v>436</v>
      </c>
      <c r="AJ190" s="962" t="s">
        <v>437</v>
      </c>
      <c r="AK190" s="962" t="s">
        <v>438</v>
      </c>
      <c r="AL190" s="962" t="s">
        <v>439</v>
      </c>
      <c r="AM190" s="962" t="s">
        <v>440</v>
      </c>
      <c r="AN190" s="963" t="s">
        <v>441</v>
      </c>
      <c r="AO190" s="1098" t="s">
        <v>431</v>
      </c>
      <c r="AP190" s="1098" t="s">
        <v>432</v>
      </c>
      <c r="AQ190" s="1098" t="s">
        <v>433</v>
      </c>
      <c r="AR190" s="1098" t="s">
        <v>434</v>
      </c>
      <c r="AS190" s="1098" t="s">
        <v>267</v>
      </c>
      <c r="AT190" s="1098" t="s">
        <v>435</v>
      </c>
      <c r="AU190" s="1098" t="s">
        <v>436</v>
      </c>
      <c r="AV190" s="1098" t="s">
        <v>437</v>
      </c>
      <c r="AW190" s="1098" t="s">
        <v>438</v>
      </c>
      <c r="AX190" s="1098" t="s">
        <v>439</v>
      </c>
      <c r="AY190" s="1098" t="s">
        <v>440</v>
      </c>
      <c r="AZ190" s="1099" t="s">
        <v>441</v>
      </c>
      <c r="BA190" s="962" t="s">
        <v>431</v>
      </c>
      <c r="BB190" s="962" t="s">
        <v>432</v>
      </c>
      <c r="BC190" s="962" t="s">
        <v>433</v>
      </c>
      <c r="BD190" s="962" t="s">
        <v>434</v>
      </c>
      <c r="BE190" s="962" t="s">
        <v>267</v>
      </c>
      <c r="BF190" s="962" t="s">
        <v>435</v>
      </c>
      <c r="BG190" s="962" t="s">
        <v>436</v>
      </c>
      <c r="BH190" s="962" t="s">
        <v>437</v>
      </c>
      <c r="BI190" s="962" t="s">
        <v>438</v>
      </c>
      <c r="BJ190" s="962" t="s">
        <v>439</v>
      </c>
      <c r="BK190" s="962" t="s">
        <v>440</v>
      </c>
      <c r="BL190" s="963" t="s">
        <v>441</v>
      </c>
      <c r="BM190" s="962" t="s">
        <v>431</v>
      </c>
      <c r="BN190" s="962" t="s">
        <v>432</v>
      </c>
      <c r="BO190" s="962" t="s">
        <v>433</v>
      </c>
      <c r="BP190" s="962" t="s">
        <v>434</v>
      </c>
      <c r="BQ190" s="962" t="s">
        <v>267</v>
      </c>
      <c r="BR190" s="962" t="s">
        <v>435</v>
      </c>
      <c r="BS190" s="962" t="s">
        <v>436</v>
      </c>
      <c r="BT190" s="962" t="s">
        <v>437</v>
      </c>
      <c r="BU190" s="962" t="s">
        <v>438</v>
      </c>
      <c r="BV190" s="962" t="s">
        <v>439</v>
      </c>
      <c r="BW190" s="962" t="s">
        <v>440</v>
      </c>
      <c r="BX190" s="963" t="s">
        <v>441</v>
      </c>
      <c r="BY190" s="962" t="s">
        <v>431</v>
      </c>
      <c r="BZ190" s="962" t="s">
        <v>432</v>
      </c>
      <c r="CA190" s="962" t="s">
        <v>433</v>
      </c>
      <c r="CB190" s="962" t="s">
        <v>434</v>
      </c>
      <c r="CC190" s="962" t="s">
        <v>267</v>
      </c>
      <c r="CD190" s="962" t="s">
        <v>435</v>
      </c>
      <c r="CE190" s="962" t="s">
        <v>436</v>
      </c>
      <c r="CF190" s="962" t="s">
        <v>437</v>
      </c>
      <c r="CG190" s="962" t="s">
        <v>438</v>
      </c>
      <c r="CH190" s="962" t="s">
        <v>439</v>
      </c>
      <c r="CI190" s="962" t="s">
        <v>440</v>
      </c>
      <c r="CJ190" s="963" t="s">
        <v>441</v>
      </c>
      <c r="CK190" s="962" t="s">
        <v>431</v>
      </c>
      <c r="CL190" s="962" t="s">
        <v>432</v>
      </c>
      <c r="CM190" s="962" t="s">
        <v>433</v>
      </c>
      <c r="CN190" s="962" t="s">
        <v>434</v>
      </c>
      <c r="CO190" s="962" t="s">
        <v>267</v>
      </c>
      <c r="CP190" s="962" t="s">
        <v>435</v>
      </c>
      <c r="CQ190" s="962" t="s">
        <v>436</v>
      </c>
      <c r="CR190" s="962" t="s">
        <v>437</v>
      </c>
      <c r="CS190" s="962" t="s">
        <v>438</v>
      </c>
      <c r="CT190" s="962" t="s">
        <v>439</v>
      </c>
      <c r="CU190" s="962" t="s">
        <v>440</v>
      </c>
      <c r="CV190" s="963" t="s">
        <v>441</v>
      </c>
      <c r="CW190" s="962" t="s">
        <v>431</v>
      </c>
      <c r="CX190" s="962" t="s">
        <v>432</v>
      </c>
      <c r="CY190" s="962" t="s">
        <v>433</v>
      </c>
      <c r="CZ190" s="962" t="s">
        <v>434</v>
      </c>
      <c r="DA190" s="962" t="s">
        <v>267</v>
      </c>
      <c r="DB190" s="962" t="s">
        <v>435</v>
      </c>
      <c r="DC190" s="962" t="s">
        <v>436</v>
      </c>
      <c r="DD190" s="962" t="s">
        <v>437</v>
      </c>
      <c r="DE190" s="962" t="s">
        <v>438</v>
      </c>
      <c r="DF190" s="962" t="s">
        <v>439</v>
      </c>
      <c r="DG190" s="962" t="s">
        <v>440</v>
      </c>
      <c r="DH190" s="963" t="s">
        <v>441</v>
      </c>
      <c r="DI190" s="962" t="s">
        <v>431</v>
      </c>
      <c r="DJ190" s="962" t="s">
        <v>432</v>
      </c>
      <c r="DK190" s="962" t="s">
        <v>433</v>
      </c>
      <c r="DL190" s="962" t="s">
        <v>434</v>
      </c>
      <c r="DM190" s="962" t="s">
        <v>267</v>
      </c>
      <c r="DN190" s="962" t="s">
        <v>435</v>
      </c>
      <c r="DO190" s="962" t="s">
        <v>436</v>
      </c>
      <c r="DP190" s="962" t="s">
        <v>437</v>
      </c>
      <c r="DQ190" s="962" t="s">
        <v>438</v>
      </c>
      <c r="DR190" s="962" t="s">
        <v>439</v>
      </c>
      <c r="DS190" s="962" t="s">
        <v>440</v>
      </c>
      <c r="DT190" s="963" t="s">
        <v>441</v>
      </c>
      <c r="DU190" s="450"/>
      <c r="DV190" s="635"/>
      <c r="DW190" s="636"/>
      <c r="DX190" s="636"/>
      <c r="DY190" s="636"/>
      <c r="DZ190" s="636"/>
      <c r="EA190" s="636"/>
      <c r="EB190" s="636"/>
      <c r="EC190" s="636"/>
      <c r="ED190" s="636"/>
      <c r="EE190" s="637"/>
      <c r="EF190" s="454"/>
      <c r="EG190" s="454"/>
      <c r="EH190" s="454"/>
      <c r="EI190" s="454"/>
      <c r="EJ190" s="454"/>
      <c r="EK190" s="454"/>
      <c r="EL190" s="454"/>
      <c r="EM190" s="454"/>
      <c r="EN190" s="454"/>
      <c r="EO190" s="454"/>
      <c r="EP190" s="454"/>
      <c r="EQ190" s="454"/>
      <c r="ER190" s="454"/>
      <c r="ES190" s="454"/>
      <c r="ET190" s="454"/>
      <c r="EU190" s="581"/>
      <c r="EV190" s="581"/>
      <c r="EW190" s="581"/>
      <c r="EX190" s="581"/>
      <c r="EY190" s="581"/>
      <c r="EZ190" s="581"/>
      <c r="FA190" s="581"/>
      <c r="FB190" s="581"/>
      <c r="FC190" s="581"/>
      <c r="FD190" s="581"/>
      <c r="FE190" s="581"/>
    </row>
    <row r="191" spans="1:161">
      <c r="A191" s="450"/>
      <c r="B191" s="490">
        <f>B185</f>
        <v>0</v>
      </c>
      <c r="C191" s="598" t="s">
        <v>421</v>
      </c>
      <c r="D191" s="486"/>
      <c r="E191" s="638">
        <f>-IS!J75</f>
        <v>0</v>
      </c>
      <c r="F191" s="638">
        <f>-IS!K75</f>
        <v>0</v>
      </c>
      <c r="G191" s="638">
        <f>-IS!L75</f>
        <v>0</v>
      </c>
      <c r="H191" s="638">
        <f>-IS!M75</f>
        <v>0</v>
      </c>
      <c r="I191" s="638">
        <f>-IS!N75</f>
        <v>0</v>
      </c>
      <c r="J191" s="638">
        <f>-IS!O75</f>
        <v>0</v>
      </c>
      <c r="K191" s="638">
        <f>-IS!P75</f>
        <v>0</v>
      </c>
      <c r="L191" s="638">
        <f>-IS!Q75</f>
        <v>0</v>
      </c>
      <c r="M191" s="638">
        <f>-IS!R75</f>
        <v>0</v>
      </c>
      <c r="N191" s="638">
        <f>-IS!S75</f>
        <v>0</v>
      </c>
      <c r="O191" s="638">
        <f>-IS!T75</f>
        <v>0</v>
      </c>
      <c r="P191" s="639">
        <f>-IS!U75</f>
        <v>0</v>
      </c>
      <c r="Q191" s="1086">
        <f>-IS!V75</f>
        <v>0</v>
      </c>
      <c r="R191" s="1086">
        <f>-IS!W75</f>
        <v>0</v>
      </c>
      <c r="S191" s="1086">
        <f>-IS!X75</f>
        <v>0</v>
      </c>
      <c r="T191" s="1086">
        <f>-IS!Y75</f>
        <v>0</v>
      </c>
      <c r="U191" s="1086">
        <f>-IS!Z75</f>
        <v>0</v>
      </c>
      <c r="V191" s="1086">
        <f>-IS!AA75</f>
        <v>0</v>
      </c>
      <c r="W191" s="1086">
        <f>-IS!AB75</f>
        <v>0</v>
      </c>
      <c r="X191" s="1086">
        <f>-IS!AC75</f>
        <v>0</v>
      </c>
      <c r="Y191" s="1086">
        <f>-IS!AD75</f>
        <v>0</v>
      </c>
      <c r="Z191" s="1086">
        <f>-IS!AE75</f>
        <v>0</v>
      </c>
      <c r="AA191" s="1086">
        <f>-IS!AF75</f>
        <v>0</v>
      </c>
      <c r="AB191" s="1087">
        <f>-IS!AG75</f>
        <v>0</v>
      </c>
      <c r="AC191" s="638">
        <f>-IS!AH75</f>
        <v>0</v>
      </c>
      <c r="AD191" s="638">
        <f>-IS!AI75</f>
        <v>0</v>
      </c>
      <c r="AE191" s="638">
        <f>-IS!AJ75</f>
        <v>0</v>
      </c>
      <c r="AF191" s="638">
        <f>-IS!AK75</f>
        <v>0</v>
      </c>
      <c r="AG191" s="638">
        <f>-IS!AL75</f>
        <v>0</v>
      </c>
      <c r="AH191" s="638">
        <f>-IS!AM75</f>
        <v>0</v>
      </c>
      <c r="AI191" s="638">
        <f>-IS!AN75</f>
        <v>0</v>
      </c>
      <c r="AJ191" s="638">
        <f>-IS!AO75</f>
        <v>0</v>
      </c>
      <c r="AK191" s="638">
        <f>-IS!AP75</f>
        <v>0</v>
      </c>
      <c r="AL191" s="638">
        <f>-IS!AQ75</f>
        <v>0</v>
      </c>
      <c r="AM191" s="638">
        <f>-IS!AR75</f>
        <v>0</v>
      </c>
      <c r="AN191" s="639">
        <f>-IS!AS75</f>
        <v>0</v>
      </c>
      <c r="AO191" s="1134">
        <f>-IS!AT75</f>
        <v>0</v>
      </c>
      <c r="AP191" s="1134">
        <f>-IS!AU75</f>
        <v>0</v>
      </c>
      <c r="AQ191" s="1134">
        <f>-IS!AV75</f>
        <v>0</v>
      </c>
      <c r="AR191" s="1134">
        <f>-IS!AW75</f>
        <v>0</v>
      </c>
      <c r="AS191" s="1134">
        <f>-IS!AX75</f>
        <v>0</v>
      </c>
      <c r="AT191" s="1134">
        <f>-IS!AY75</f>
        <v>0</v>
      </c>
      <c r="AU191" s="1134">
        <f>-IS!AZ75</f>
        <v>0</v>
      </c>
      <c r="AV191" s="1134">
        <f>-IS!BA75</f>
        <v>0</v>
      </c>
      <c r="AW191" s="1134">
        <f>-IS!BB75</f>
        <v>0</v>
      </c>
      <c r="AX191" s="1134">
        <f>-IS!BC75</f>
        <v>0</v>
      </c>
      <c r="AY191" s="1134">
        <f>-IS!BD75</f>
        <v>0</v>
      </c>
      <c r="AZ191" s="1135">
        <f>-IS!BE75</f>
        <v>0</v>
      </c>
      <c r="BA191" s="638">
        <f>-IS!BF75</f>
        <v>0</v>
      </c>
      <c r="BB191" s="638">
        <f>-IS!BG75</f>
        <v>0</v>
      </c>
      <c r="BC191" s="638">
        <f>-IS!BH75</f>
        <v>0</v>
      </c>
      <c r="BD191" s="638">
        <f>-IS!BI75</f>
        <v>0</v>
      </c>
      <c r="BE191" s="638">
        <f>-IS!BJ75</f>
        <v>0</v>
      </c>
      <c r="BF191" s="638">
        <f>-IS!BK75</f>
        <v>0</v>
      </c>
      <c r="BG191" s="638">
        <f>-IS!BL75</f>
        <v>0</v>
      </c>
      <c r="BH191" s="638">
        <f>-IS!BM75</f>
        <v>0</v>
      </c>
      <c r="BI191" s="638">
        <f>-IS!BN75</f>
        <v>0</v>
      </c>
      <c r="BJ191" s="638">
        <f>-IS!BO75</f>
        <v>0</v>
      </c>
      <c r="BK191" s="638">
        <f>-IS!BP75</f>
        <v>0</v>
      </c>
      <c r="BL191" s="639">
        <f>-IS!BQ75</f>
        <v>0</v>
      </c>
      <c r="BM191" s="638">
        <f>-IS!BR75</f>
        <v>0</v>
      </c>
      <c r="BN191" s="638">
        <f>-IS!BS75</f>
        <v>0</v>
      </c>
      <c r="BO191" s="638">
        <f>-IS!BT75</f>
        <v>0</v>
      </c>
      <c r="BP191" s="638">
        <f>-IS!BU75</f>
        <v>0</v>
      </c>
      <c r="BQ191" s="638">
        <f>-IS!BV75</f>
        <v>0</v>
      </c>
      <c r="BR191" s="638">
        <f>-IS!BW75</f>
        <v>0</v>
      </c>
      <c r="BS191" s="638">
        <f>-IS!BX75</f>
        <v>0</v>
      </c>
      <c r="BT191" s="638">
        <f>-IS!BY75</f>
        <v>0</v>
      </c>
      <c r="BU191" s="638">
        <f>-IS!BZ75</f>
        <v>0</v>
      </c>
      <c r="BV191" s="638">
        <f>-IS!CA75</f>
        <v>0</v>
      </c>
      <c r="BW191" s="638">
        <f>-IS!CB75</f>
        <v>0</v>
      </c>
      <c r="BX191" s="639">
        <f>-IS!CC75</f>
        <v>0</v>
      </c>
      <c r="BY191" s="638">
        <f>-IS!CD75</f>
        <v>0</v>
      </c>
      <c r="BZ191" s="638">
        <f>-IS!CE75</f>
        <v>0</v>
      </c>
      <c r="CA191" s="638">
        <f>-IS!CF75</f>
        <v>0</v>
      </c>
      <c r="CB191" s="638">
        <f>-IS!CG75</f>
        <v>0</v>
      </c>
      <c r="CC191" s="638">
        <f>-IS!CH75</f>
        <v>0</v>
      </c>
      <c r="CD191" s="638">
        <f>-IS!CI75</f>
        <v>0</v>
      </c>
      <c r="CE191" s="638">
        <f>-IS!CJ75</f>
        <v>0</v>
      </c>
      <c r="CF191" s="638">
        <f>-IS!CK75</f>
        <v>0</v>
      </c>
      <c r="CG191" s="638">
        <f>-IS!CL75</f>
        <v>0</v>
      </c>
      <c r="CH191" s="638">
        <f>-IS!CM75</f>
        <v>0</v>
      </c>
      <c r="CI191" s="638">
        <f>-IS!CN75</f>
        <v>0</v>
      </c>
      <c r="CJ191" s="639">
        <f>-IS!CO75</f>
        <v>0</v>
      </c>
      <c r="CK191" s="638">
        <f>-IS!CP75</f>
        <v>0</v>
      </c>
      <c r="CL191" s="638">
        <f>-IS!CQ75</f>
        <v>0</v>
      </c>
      <c r="CM191" s="638">
        <f>-IS!CR75</f>
        <v>0</v>
      </c>
      <c r="CN191" s="638">
        <f>-IS!CS75</f>
        <v>0</v>
      </c>
      <c r="CO191" s="638">
        <f>-IS!CT75</f>
        <v>0</v>
      </c>
      <c r="CP191" s="638">
        <f>-IS!CU75</f>
        <v>0</v>
      </c>
      <c r="CQ191" s="638">
        <f>-IS!CV75</f>
        <v>0</v>
      </c>
      <c r="CR191" s="638">
        <f>-IS!CW75</f>
        <v>0</v>
      </c>
      <c r="CS191" s="638">
        <f>-IS!CX75</f>
        <v>0</v>
      </c>
      <c r="CT191" s="638">
        <f>-IS!CY75</f>
        <v>0</v>
      </c>
      <c r="CU191" s="638">
        <f>-IS!CZ75</f>
        <v>0</v>
      </c>
      <c r="CV191" s="639">
        <f>-IS!DA75</f>
        <v>0</v>
      </c>
      <c r="CW191" s="638">
        <f>-IS!DB75</f>
        <v>0</v>
      </c>
      <c r="CX191" s="638">
        <f>-IS!DC75</f>
        <v>0</v>
      </c>
      <c r="CY191" s="638">
        <f>-IS!DD75</f>
        <v>0</v>
      </c>
      <c r="CZ191" s="638">
        <f>-IS!DE75</f>
        <v>0</v>
      </c>
      <c r="DA191" s="638">
        <f>-IS!DF75</f>
        <v>0</v>
      </c>
      <c r="DB191" s="638">
        <f>-IS!DG75</f>
        <v>0</v>
      </c>
      <c r="DC191" s="638">
        <f>-IS!DH75</f>
        <v>0</v>
      </c>
      <c r="DD191" s="638">
        <f>-IS!DI75</f>
        <v>0</v>
      </c>
      <c r="DE191" s="638">
        <f>-IS!DJ75</f>
        <v>0</v>
      </c>
      <c r="DF191" s="638">
        <f>-IS!DK75</f>
        <v>0</v>
      </c>
      <c r="DG191" s="638">
        <f>-IS!DL75</f>
        <v>0</v>
      </c>
      <c r="DH191" s="639">
        <f>-IS!DM75</f>
        <v>0</v>
      </c>
      <c r="DI191" s="638">
        <f>-IS!DN75</f>
        <v>0</v>
      </c>
      <c r="DJ191" s="638">
        <f>-IS!DO75</f>
        <v>0</v>
      </c>
      <c r="DK191" s="638">
        <f>-IS!DP75</f>
        <v>0</v>
      </c>
      <c r="DL191" s="638">
        <f>-IS!DQ75</f>
        <v>0</v>
      </c>
      <c r="DM191" s="638">
        <f>-IS!DR75</f>
        <v>0</v>
      </c>
      <c r="DN191" s="638">
        <f>-IS!DS75</f>
        <v>0</v>
      </c>
      <c r="DO191" s="638">
        <f>-IS!DT75</f>
        <v>0</v>
      </c>
      <c r="DP191" s="638">
        <f>-IS!DU75</f>
        <v>0</v>
      </c>
      <c r="DQ191" s="638">
        <f>-IS!DV75</f>
        <v>0</v>
      </c>
      <c r="DR191" s="638">
        <f>-IS!DW75</f>
        <v>0</v>
      </c>
      <c r="DS191" s="638">
        <f>-IS!DX75</f>
        <v>0</v>
      </c>
      <c r="DT191" s="639">
        <f>-IS!DY75</f>
        <v>0</v>
      </c>
      <c r="DU191" s="450"/>
      <c r="DV191" s="601">
        <f>SUM(E191:P191)</f>
        <v>0</v>
      </c>
      <c r="DW191" s="596">
        <f>-SUM(IS!$V$75:$AG$75)</f>
        <v>0</v>
      </c>
      <c r="DX191" s="596">
        <f>-SUM(IS!$AH$75:$AS$75)</f>
        <v>0</v>
      </c>
      <c r="DY191" s="596">
        <f>-SUM(IS!$AT$75:$BE$75)</f>
        <v>0</v>
      </c>
      <c r="DZ191" s="596">
        <f>-SUM(IS!$BF$75:$BQ$75)</f>
        <v>0</v>
      </c>
      <c r="EA191" s="596">
        <f>-SUM(IS!$BR$75:$CC$75)</f>
        <v>0</v>
      </c>
      <c r="EB191" s="596">
        <f>-SUM(IS!$CD$75:$CO$75)</f>
        <v>0</v>
      </c>
      <c r="EC191" s="596">
        <f>-SUM(IS!$CP$75:$DA$75)</f>
        <v>0</v>
      </c>
      <c r="ED191" s="596">
        <f>-SUM(IS!$DB$75:$DM$75)</f>
        <v>0</v>
      </c>
      <c r="EE191" s="596">
        <f>-SUM(IS!$DN$75:$DY$75)</f>
        <v>0</v>
      </c>
      <c r="EF191" s="454" t="s">
        <v>422</v>
      </c>
      <c r="EG191" s="454"/>
      <c r="EH191" s="454"/>
      <c r="EI191" s="454"/>
      <c r="EJ191" s="454"/>
      <c r="EK191" s="454"/>
      <c r="EL191" s="454"/>
      <c r="EM191" s="454"/>
      <c r="EN191" s="454"/>
      <c r="EO191" s="454"/>
      <c r="EP191" s="454"/>
      <c r="EQ191" s="454"/>
      <c r="ER191" s="454"/>
      <c r="ES191" s="454"/>
      <c r="ET191" s="454"/>
      <c r="EU191" s="581"/>
      <c r="EV191" s="581"/>
      <c r="EW191" s="581"/>
      <c r="EX191" s="581"/>
      <c r="EY191" s="581"/>
      <c r="EZ191" s="581"/>
      <c r="FA191" s="581"/>
      <c r="FB191" s="581"/>
      <c r="FC191" s="581"/>
      <c r="FD191" s="581"/>
      <c r="FE191" s="581"/>
    </row>
    <row r="192" spans="1:161">
      <c r="A192" s="450"/>
      <c r="B192" s="490"/>
      <c r="C192" s="486"/>
      <c r="D192" s="486"/>
      <c r="E192" s="640"/>
      <c r="F192" s="640"/>
      <c r="G192" s="640"/>
      <c r="H192" s="640"/>
      <c r="I192" s="640"/>
      <c r="J192" s="640"/>
      <c r="K192" s="640"/>
      <c r="L192" s="640"/>
      <c r="M192" s="640"/>
      <c r="N192" s="640"/>
      <c r="O192" s="640"/>
      <c r="P192" s="641"/>
      <c r="Q192" s="1088"/>
      <c r="R192" s="1088"/>
      <c r="S192" s="1088"/>
      <c r="T192" s="1088"/>
      <c r="U192" s="1088"/>
      <c r="V192" s="1088"/>
      <c r="W192" s="1088"/>
      <c r="X192" s="1088"/>
      <c r="Y192" s="1088"/>
      <c r="Z192" s="1088"/>
      <c r="AA192" s="1088"/>
      <c r="AB192" s="1089"/>
      <c r="AC192" s="640"/>
      <c r="AD192" s="640"/>
      <c r="AE192" s="640"/>
      <c r="AF192" s="640"/>
      <c r="AG192" s="640"/>
      <c r="AH192" s="640"/>
      <c r="AI192" s="640"/>
      <c r="AJ192" s="640"/>
      <c r="AK192" s="640"/>
      <c r="AL192" s="640"/>
      <c r="AM192" s="640"/>
      <c r="AN192" s="641"/>
      <c r="AO192" s="1136"/>
      <c r="AP192" s="1136"/>
      <c r="AQ192" s="1136"/>
      <c r="AR192" s="1136"/>
      <c r="AS192" s="1136"/>
      <c r="AT192" s="1136"/>
      <c r="AU192" s="1136"/>
      <c r="AV192" s="1136"/>
      <c r="AW192" s="1136"/>
      <c r="AX192" s="1136"/>
      <c r="AY192" s="1136"/>
      <c r="AZ192" s="1137"/>
      <c r="BA192" s="640"/>
      <c r="BB192" s="640"/>
      <c r="BC192" s="640"/>
      <c r="BD192" s="640"/>
      <c r="BE192" s="640"/>
      <c r="BF192" s="640"/>
      <c r="BG192" s="640"/>
      <c r="BH192" s="640"/>
      <c r="BI192" s="640"/>
      <c r="BJ192" s="640"/>
      <c r="BK192" s="640"/>
      <c r="BL192" s="641"/>
      <c r="BM192" s="640"/>
      <c r="BN192" s="640"/>
      <c r="BO192" s="640"/>
      <c r="BP192" s="640"/>
      <c r="BQ192" s="640"/>
      <c r="BR192" s="640"/>
      <c r="BS192" s="640"/>
      <c r="BT192" s="640"/>
      <c r="BU192" s="640"/>
      <c r="BV192" s="640"/>
      <c r="BW192" s="640"/>
      <c r="BX192" s="641"/>
      <c r="BY192" s="640"/>
      <c r="BZ192" s="640"/>
      <c r="CA192" s="640"/>
      <c r="CB192" s="640"/>
      <c r="CC192" s="640"/>
      <c r="CD192" s="640"/>
      <c r="CE192" s="640"/>
      <c r="CF192" s="640"/>
      <c r="CG192" s="640"/>
      <c r="CH192" s="640"/>
      <c r="CI192" s="640"/>
      <c r="CJ192" s="641"/>
      <c r="CK192" s="640"/>
      <c r="CL192" s="640"/>
      <c r="CM192" s="640"/>
      <c r="CN192" s="640"/>
      <c r="CO192" s="640"/>
      <c r="CP192" s="640"/>
      <c r="CQ192" s="640"/>
      <c r="CR192" s="640"/>
      <c r="CS192" s="640"/>
      <c r="CT192" s="640"/>
      <c r="CU192" s="640"/>
      <c r="CV192" s="641"/>
      <c r="CW192" s="640"/>
      <c r="CX192" s="640"/>
      <c r="CY192" s="640"/>
      <c r="CZ192" s="640"/>
      <c r="DA192" s="640"/>
      <c r="DB192" s="640"/>
      <c r="DC192" s="640"/>
      <c r="DD192" s="640"/>
      <c r="DE192" s="640"/>
      <c r="DF192" s="640"/>
      <c r="DG192" s="640"/>
      <c r="DH192" s="641"/>
      <c r="DI192" s="640"/>
      <c r="DJ192" s="640"/>
      <c r="DK192" s="640"/>
      <c r="DL192" s="640"/>
      <c r="DM192" s="640"/>
      <c r="DN192" s="640"/>
      <c r="DO192" s="640"/>
      <c r="DP192" s="640"/>
      <c r="DQ192" s="640"/>
      <c r="DR192" s="640"/>
      <c r="DS192" s="640"/>
      <c r="DT192" s="641"/>
      <c r="DU192" s="450"/>
      <c r="DV192" s="597"/>
      <c r="DW192" s="545"/>
      <c r="DX192" s="545"/>
      <c r="DY192" s="545"/>
      <c r="DZ192" s="545"/>
      <c r="EA192" s="545"/>
      <c r="EB192" s="545"/>
      <c r="EC192" s="545"/>
      <c r="ED192" s="545"/>
      <c r="EE192" s="546"/>
      <c r="EF192" s="454"/>
      <c r="EG192" s="454"/>
      <c r="EH192" s="454"/>
      <c r="EI192" s="454"/>
      <c r="EJ192" s="454"/>
      <c r="EK192" s="454"/>
      <c r="EL192" s="454"/>
      <c r="EM192" s="454"/>
      <c r="EN192" s="454"/>
      <c r="EO192" s="454"/>
      <c r="EP192" s="454"/>
      <c r="EQ192" s="454"/>
      <c r="ER192" s="454"/>
      <c r="ES192" s="454"/>
      <c r="ET192" s="454"/>
      <c r="EU192" s="581"/>
      <c r="EV192" s="581"/>
      <c r="EW192" s="581"/>
      <c r="EX192" s="581"/>
      <c r="EY192" s="581"/>
      <c r="EZ192" s="581"/>
      <c r="FA192" s="581"/>
      <c r="FB192" s="581"/>
      <c r="FC192" s="581"/>
      <c r="FD192" s="581"/>
      <c r="FE192" s="581"/>
    </row>
    <row r="193" spans="1:161">
      <c r="A193" s="450"/>
      <c r="B193" s="490">
        <f>B185</f>
        <v>0</v>
      </c>
      <c r="C193" s="598" t="s">
        <v>423</v>
      </c>
      <c r="D193" s="486"/>
      <c r="E193" s="638">
        <v>0</v>
      </c>
      <c r="F193" s="638">
        <v>0</v>
      </c>
      <c r="G193" s="638">
        <v>0</v>
      </c>
      <c r="H193" s="638">
        <v>0</v>
      </c>
      <c r="I193" s="638">
        <v>0</v>
      </c>
      <c r="J193" s="638">
        <v>0</v>
      </c>
      <c r="K193" s="638">
        <v>0</v>
      </c>
      <c r="L193" s="638">
        <v>0</v>
      </c>
      <c r="M193" s="638">
        <v>0</v>
      </c>
      <c r="N193" s="638">
        <v>0</v>
      </c>
      <c r="O193" s="638">
        <v>0</v>
      </c>
      <c r="P193" s="639">
        <v>0</v>
      </c>
      <c r="Q193" s="1086">
        <v>0</v>
      </c>
      <c r="R193" s="1086">
        <v>0</v>
      </c>
      <c r="S193" s="1086">
        <f>P195</f>
        <v>0</v>
      </c>
      <c r="T193" s="1086">
        <v>0</v>
      </c>
      <c r="U193" s="1086">
        <v>0</v>
      </c>
      <c r="V193" s="1086">
        <v>0</v>
      </c>
      <c r="W193" s="1086">
        <v>0</v>
      </c>
      <c r="X193" s="1086">
        <v>0</v>
      </c>
      <c r="Y193" s="1086">
        <v>0</v>
      </c>
      <c r="Z193" s="1086">
        <v>0</v>
      </c>
      <c r="AA193" s="1086">
        <v>0</v>
      </c>
      <c r="AB193" s="1087">
        <v>0</v>
      </c>
      <c r="AC193" s="638">
        <v>0</v>
      </c>
      <c r="AD193" s="638">
        <v>0</v>
      </c>
      <c r="AE193" s="638">
        <f>AB195</f>
        <v>0</v>
      </c>
      <c r="AF193" s="638">
        <v>0</v>
      </c>
      <c r="AG193" s="638">
        <v>0</v>
      </c>
      <c r="AH193" s="638">
        <v>0</v>
      </c>
      <c r="AI193" s="638">
        <v>0</v>
      </c>
      <c r="AJ193" s="638">
        <v>0</v>
      </c>
      <c r="AK193" s="638">
        <v>0</v>
      </c>
      <c r="AL193" s="638">
        <v>0</v>
      </c>
      <c r="AM193" s="638">
        <v>0</v>
      </c>
      <c r="AN193" s="639">
        <v>0</v>
      </c>
      <c r="AO193" s="1134">
        <v>0</v>
      </c>
      <c r="AP193" s="1134">
        <v>0</v>
      </c>
      <c r="AQ193" s="1134">
        <f>AN195</f>
        <v>0</v>
      </c>
      <c r="AR193" s="1134">
        <v>0</v>
      </c>
      <c r="AS193" s="1134">
        <v>0</v>
      </c>
      <c r="AT193" s="1134">
        <v>0</v>
      </c>
      <c r="AU193" s="1134">
        <v>0</v>
      </c>
      <c r="AV193" s="1134">
        <v>0</v>
      </c>
      <c r="AW193" s="1134">
        <v>0</v>
      </c>
      <c r="AX193" s="1134">
        <v>0</v>
      </c>
      <c r="AY193" s="1134">
        <v>0</v>
      </c>
      <c r="AZ193" s="1135">
        <v>0</v>
      </c>
      <c r="BA193" s="638">
        <v>0</v>
      </c>
      <c r="BB193" s="638">
        <v>0</v>
      </c>
      <c r="BC193" s="638">
        <f>AZ195</f>
        <v>0</v>
      </c>
      <c r="BD193" s="638">
        <v>0</v>
      </c>
      <c r="BE193" s="638">
        <v>0</v>
      </c>
      <c r="BF193" s="638">
        <v>0</v>
      </c>
      <c r="BG193" s="638">
        <v>0</v>
      </c>
      <c r="BH193" s="638">
        <v>0</v>
      </c>
      <c r="BI193" s="638">
        <v>0</v>
      </c>
      <c r="BJ193" s="638">
        <v>0</v>
      </c>
      <c r="BK193" s="638">
        <v>0</v>
      </c>
      <c r="BL193" s="639">
        <v>0</v>
      </c>
      <c r="BM193" s="638">
        <v>0</v>
      </c>
      <c r="BN193" s="638">
        <v>0</v>
      </c>
      <c r="BO193" s="638">
        <f>BL195</f>
        <v>0</v>
      </c>
      <c r="BP193" s="638">
        <v>0</v>
      </c>
      <c r="BQ193" s="638">
        <v>0</v>
      </c>
      <c r="BR193" s="638">
        <v>0</v>
      </c>
      <c r="BS193" s="638">
        <v>0</v>
      </c>
      <c r="BT193" s="638">
        <v>0</v>
      </c>
      <c r="BU193" s="638">
        <v>0</v>
      </c>
      <c r="BV193" s="638">
        <v>0</v>
      </c>
      <c r="BW193" s="638">
        <v>0</v>
      </c>
      <c r="BX193" s="639">
        <v>0</v>
      </c>
      <c r="BY193" s="638">
        <v>0</v>
      </c>
      <c r="BZ193" s="638">
        <v>0</v>
      </c>
      <c r="CA193" s="638">
        <f>BX195</f>
        <v>0</v>
      </c>
      <c r="CB193" s="638">
        <v>0</v>
      </c>
      <c r="CC193" s="638">
        <v>0</v>
      </c>
      <c r="CD193" s="638">
        <v>0</v>
      </c>
      <c r="CE193" s="638">
        <v>0</v>
      </c>
      <c r="CF193" s="638">
        <v>0</v>
      </c>
      <c r="CG193" s="638">
        <v>0</v>
      </c>
      <c r="CH193" s="638">
        <v>0</v>
      </c>
      <c r="CI193" s="638">
        <v>0</v>
      </c>
      <c r="CJ193" s="639">
        <v>0</v>
      </c>
      <c r="CK193" s="638">
        <v>0</v>
      </c>
      <c r="CL193" s="638">
        <v>0</v>
      </c>
      <c r="CM193" s="638">
        <f>CJ195</f>
        <v>0</v>
      </c>
      <c r="CN193" s="638">
        <v>0</v>
      </c>
      <c r="CO193" s="638">
        <v>0</v>
      </c>
      <c r="CP193" s="638">
        <v>0</v>
      </c>
      <c r="CQ193" s="638">
        <v>0</v>
      </c>
      <c r="CR193" s="638">
        <v>0</v>
      </c>
      <c r="CS193" s="638">
        <v>0</v>
      </c>
      <c r="CT193" s="638">
        <v>0</v>
      </c>
      <c r="CU193" s="638">
        <v>0</v>
      </c>
      <c r="CV193" s="639">
        <v>0</v>
      </c>
      <c r="CW193" s="638">
        <v>0</v>
      </c>
      <c r="CX193" s="638">
        <v>0</v>
      </c>
      <c r="CY193" s="638">
        <f>CV195</f>
        <v>0</v>
      </c>
      <c r="CZ193" s="638">
        <v>0</v>
      </c>
      <c r="DA193" s="638">
        <v>0</v>
      </c>
      <c r="DB193" s="638">
        <v>0</v>
      </c>
      <c r="DC193" s="638">
        <v>0</v>
      </c>
      <c r="DD193" s="638">
        <v>0</v>
      </c>
      <c r="DE193" s="638">
        <v>0</v>
      </c>
      <c r="DF193" s="638">
        <v>0</v>
      </c>
      <c r="DG193" s="638">
        <v>0</v>
      </c>
      <c r="DH193" s="639">
        <v>0</v>
      </c>
      <c r="DI193" s="638">
        <v>0</v>
      </c>
      <c r="DJ193" s="638">
        <v>0</v>
      </c>
      <c r="DK193" s="638">
        <f>DH195</f>
        <v>0</v>
      </c>
      <c r="DL193" s="638">
        <v>0</v>
      </c>
      <c r="DM193" s="638">
        <v>0</v>
      </c>
      <c r="DN193" s="638">
        <v>0</v>
      </c>
      <c r="DO193" s="638">
        <v>0</v>
      </c>
      <c r="DP193" s="638">
        <v>0</v>
      </c>
      <c r="DQ193" s="638">
        <v>0</v>
      </c>
      <c r="DR193" s="638">
        <v>0</v>
      </c>
      <c r="DS193" s="638">
        <v>0</v>
      </c>
      <c r="DT193" s="639">
        <v>0</v>
      </c>
      <c r="DU193" s="450"/>
      <c r="DV193" s="601">
        <f>SUM(E193:P193)</f>
        <v>0</v>
      </c>
      <c r="DW193" s="599">
        <f>DV191</f>
        <v>0</v>
      </c>
      <c r="DX193" s="599">
        <f>DW195</f>
        <v>0</v>
      </c>
      <c r="DY193" s="599">
        <f t="shared" ref="DY193:EE193" si="1163">DX195</f>
        <v>0</v>
      </c>
      <c r="DZ193" s="599">
        <f t="shared" si="1163"/>
        <v>0</v>
      </c>
      <c r="EA193" s="599">
        <f t="shared" si="1163"/>
        <v>0</v>
      </c>
      <c r="EB193" s="599">
        <f t="shared" si="1163"/>
        <v>0</v>
      </c>
      <c r="EC193" s="599">
        <f t="shared" si="1163"/>
        <v>0</v>
      </c>
      <c r="ED193" s="599">
        <f t="shared" si="1163"/>
        <v>0</v>
      </c>
      <c r="EE193" s="600">
        <f t="shared" si="1163"/>
        <v>0</v>
      </c>
      <c r="EF193" s="454" t="s">
        <v>424</v>
      </c>
      <c r="EG193" s="454"/>
      <c r="EH193" s="454"/>
      <c r="EI193" s="454"/>
      <c r="EJ193" s="454"/>
      <c r="EK193" s="454"/>
      <c r="EL193" s="454"/>
      <c r="EM193" s="454"/>
      <c r="EN193" s="454"/>
      <c r="EO193" s="454"/>
      <c r="EP193" s="454"/>
      <c r="EQ193" s="454"/>
      <c r="ER193" s="454"/>
      <c r="ES193" s="454"/>
      <c r="ET193" s="454"/>
      <c r="EU193" s="581"/>
      <c r="EV193" s="581"/>
      <c r="EW193" s="581"/>
      <c r="EX193" s="581"/>
      <c r="EY193" s="581"/>
      <c r="EZ193" s="581"/>
      <c r="FA193" s="581"/>
      <c r="FB193" s="581"/>
      <c r="FC193" s="581"/>
      <c r="FD193" s="581"/>
      <c r="FE193" s="581"/>
    </row>
    <row r="194" spans="1:161">
      <c r="A194" s="450"/>
      <c r="B194" s="490"/>
      <c r="C194" s="486"/>
      <c r="D194" s="486"/>
      <c r="E194" s="640"/>
      <c r="F194" s="640"/>
      <c r="G194" s="640"/>
      <c r="H194" s="640"/>
      <c r="I194" s="640"/>
      <c r="J194" s="640"/>
      <c r="K194" s="640"/>
      <c r="L194" s="640"/>
      <c r="M194" s="640"/>
      <c r="N194" s="640"/>
      <c r="O194" s="640"/>
      <c r="P194" s="641"/>
      <c r="Q194" s="1088"/>
      <c r="R194" s="1088"/>
      <c r="S194" s="1088"/>
      <c r="T194" s="1088"/>
      <c r="U194" s="1088"/>
      <c r="V194" s="1088"/>
      <c r="W194" s="1088"/>
      <c r="X194" s="1088"/>
      <c r="Y194" s="1088"/>
      <c r="Z194" s="1088"/>
      <c r="AA194" s="1088"/>
      <c r="AB194" s="1089"/>
      <c r="AC194" s="640"/>
      <c r="AD194" s="640"/>
      <c r="AE194" s="640"/>
      <c r="AF194" s="640"/>
      <c r="AG194" s="640"/>
      <c r="AH194" s="640"/>
      <c r="AI194" s="640"/>
      <c r="AJ194" s="640"/>
      <c r="AK194" s="640"/>
      <c r="AL194" s="640"/>
      <c r="AM194" s="640"/>
      <c r="AN194" s="641"/>
      <c r="AO194" s="1136"/>
      <c r="AP194" s="1136"/>
      <c r="AQ194" s="1136"/>
      <c r="AR194" s="1136"/>
      <c r="AS194" s="1136"/>
      <c r="AT194" s="1136"/>
      <c r="AU194" s="1136"/>
      <c r="AV194" s="1136"/>
      <c r="AW194" s="1136"/>
      <c r="AX194" s="1136"/>
      <c r="AY194" s="1136"/>
      <c r="AZ194" s="1137"/>
      <c r="BA194" s="640"/>
      <c r="BB194" s="640"/>
      <c r="BC194" s="640"/>
      <c r="BD194" s="640"/>
      <c r="BE194" s="640"/>
      <c r="BF194" s="640"/>
      <c r="BG194" s="640"/>
      <c r="BH194" s="640"/>
      <c r="BI194" s="640"/>
      <c r="BJ194" s="640"/>
      <c r="BK194" s="640"/>
      <c r="BL194" s="641"/>
      <c r="BM194" s="640"/>
      <c r="BN194" s="640"/>
      <c r="BO194" s="640"/>
      <c r="BP194" s="640"/>
      <c r="BQ194" s="640"/>
      <c r="BR194" s="640"/>
      <c r="BS194" s="640"/>
      <c r="BT194" s="640"/>
      <c r="BU194" s="640"/>
      <c r="BV194" s="640"/>
      <c r="BW194" s="640"/>
      <c r="BX194" s="641"/>
      <c r="BY194" s="640"/>
      <c r="BZ194" s="640"/>
      <c r="CA194" s="640"/>
      <c r="CB194" s="640"/>
      <c r="CC194" s="640"/>
      <c r="CD194" s="640"/>
      <c r="CE194" s="640"/>
      <c r="CF194" s="640"/>
      <c r="CG194" s="640"/>
      <c r="CH194" s="640"/>
      <c r="CI194" s="640"/>
      <c r="CJ194" s="641"/>
      <c r="CK194" s="640"/>
      <c r="CL194" s="640"/>
      <c r="CM194" s="640"/>
      <c r="CN194" s="640"/>
      <c r="CO194" s="640"/>
      <c r="CP194" s="640"/>
      <c r="CQ194" s="640"/>
      <c r="CR194" s="640"/>
      <c r="CS194" s="640"/>
      <c r="CT194" s="640"/>
      <c r="CU194" s="640"/>
      <c r="CV194" s="641"/>
      <c r="CW194" s="640"/>
      <c r="CX194" s="640"/>
      <c r="CY194" s="640"/>
      <c r="CZ194" s="640"/>
      <c r="DA194" s="640"/>
      <c r="DB194" s="640"/>
      <c r="DC194" s="640"/>
      <c r="DD194" s="640"/>
      <c r="DE194" s="640"/>
      <c r="DF194" s="640"/>
      <c r="DG194" s="640"/>
      <c r="DH194" s="641"/>
      <c r="DI194" s="640"/>
      <c r="DJ194" s="640"/>
      <c r="DK194" s="640"/>
      <c r="DL194" s="640"/>
      <c r="DM194" s="640"/>
      <c r="DN194" s="640"/>
      <c r="DO194" s="640"/>
      <c r="DP194" s="640"/>
      <c r="DQ194" s="640"/>
      <c r="DR194" s="640"/>
      <c r="DS194" s="640"/>
      <c r="DT194" s="641"/>
      <c r="DU194" s="450"/>
      <c r="DV194" s="539"/>
      <c r="DW194" s="540"/>
      <c r="DX194" s="540"/>
      <c r="DY194" s="540"/>
      <c r="DZ194" s="540"/>
      <c r="EA194" s="540"/>
      <c r="EB194" s="540"/>
      <c r="EC194" s="540"/>
      <c r="ED194" s="540"/>
      <c r="EE194" s="541"/>
      <c r="EF194" s="454"/>
      <c r="EG194" s="454"/>
      <c r="EH194" s="454"/>
      <c r="EI194" s="454"/>
      <c r="EJ194" s="454"/>
      <c r="EK194" s="454"/>
      <c r="EL194" s="454"/>
      <c r="EM194" s="454"/>
      <c r="EN194" s="454"/>
      <c r="EO194" s="454"/>
      <c r="EP194" s="454"/>
      <c r="EQ194" s="454"/>
      <c r="ER194" s="454"/>
      <c r="ES194" s="454"/>
      <c r="ET194" s="454"/>
      <c r="EU194" s="581"/>
      <c r="EV194" s="581"/>
      <c r="EW194" s="581"/>
      <c r="EX194" s="581"/>
      <c r="EY194" s="581"/>
      <c r="EZ194" s="581"/>
      <c r="FA194" s="581"/>
      <c r="FB194" s="581"/>
      <c r="FC194" s="581"/>
      <c r="FD194" s="581"/>
      <c r="FE194" s="581"/>
    </row>
    <row r="195" spans="1:161" ht="13.5" thickBot="1">
      <c r="A195" s="450"/>
      <c r="B195" s="949">
        <f>B185</f>
        <v>0</v>
      </c>
      <c r="C195" s="961" t="s">
        <v>430</v>
      </c>
      <c r="D195" s="950"/>
      <c r="E195" s="642">
        <f>E191-E193</f>
        <v>0</v>
      </c>
      <c r="F195" s="606">
        <f>E195+F191-F193</f>
        <v>0</v>
      </c>
      <c r="G195" s="606">
        <f t="shared" ref="G195:P195" si="1164">F195+G191-G193</f>
        <v>0</v>
      </c>
      <c r="H195" s="606">
        <f t="shared" si="1164"/>
        <v>0</v>
      </c>
      <c r="I195" s="606">
        <f t="shared" si="1164"/>
        <v>0</v>
      </c>
      <c r="J195" s="606">
        <f t="shared" si="1164"/>
        <v>0</v>
      </c>
      <c r="K195" s="606">
        <f t="shared" si="1164"/>
        <v>0</v>
      </c>
      <c r="L195" s="606">
        <f t="shared" si="1164"/>
        <v>0</v>
      </c>
      <c r="M195" s="606">
        <f t="shared" si="1164"/>
        <v>0</v>
      </c>
      <c r="N195" s="606">
        <f t="shared" si="1164"/>
        <v>0</v>
      </c>
      <c r="O195" s="606">
        <f t="shared" si="1164"/>
        <v>0</v>
      </c>
      <c r="P195" s="607">
        <f t="shared" si="1164"/>
        <v>0</v>
      </c>
      <c r="Q195" s="1090">
        <f>Q191-Q193+P195</f>
        <v>0</v>
      </c>
      <c r="R195" s="1082">
        <f>Q195+R191-R193</f>
        <v>0</v>
      </c>
      <c r="S195" s="1082">
        <f t="shared" ref="S195" si="1165">R195+S191-S193</f>
        <v>0</v>
      </c>
      <c r="T195" s="1082">
        <f t="shared" ref="T195" si="1166">S195+T191-T193</f>
        <v>0</v>
      </c>
      <c r="U195" s="1082">
        <f t="shared" ref="U195" si="1167">T195+U191-U193</f>
        <v>0</v>
      </c>
      <c r="V195" s="1082">
        <f t="shared" ref="V195" si="1168">U195+V191-V193</f>
        <v>0</v>
      </c>
      <c r="W195" s="1082">
        <f t="shared" ref="W195" si="1169">V195+W191-W193</f>
        <v>0</v>
      </c>
      <c r="X195" s="1082">
        <f t="shared" ref="X195" si="1170">W195+X191-X193</f>
        <v>0</v>
      </c>
      <c r="Y195" s="1082">
        <f t="shared" ref="Y195" si="1171">X195+Y191-Y193</f>
        <v>0</v>
      </c>
      <c r="Z195" s="1082">
        <f t="shared" ref="Z195" si="1172">Y195+Z191-Z193</f>
        <v>0</v>
      </c>
      <c r="AA195" s="1082">
        <f t="shared" ref="AA195" si="1173">Z195+AA191-AA193</f>
        <v>0</v>
      </c>
      <c r="AB195" s="1083">
        <f t="shared" ref="AB195" si="1174">AA195+AB191-AB193</f>
        <v>0</v>
      </c>
      <c r="AC195" s="642">
        <f>AC191-AC193+AB195</f>
        <v>0</v>
      </c>
      <c r="AD195" s="606">
        <f>AC195+AD191-AD193</f>
        <v>0</v>
      </c>
      <c r="AE195" s="606">
        <f t="shared" ref="AE195" si="1175">AD195+AE191-AE193</f>
        <v>0</v>
      </c>
      <c r="AF195" s="606">
        <f t="shared" ref="AF195" si="1176">AE195+AF191-AF193</f>
        <v>0</v>
      </c>
      <c r="AG195" s="606">
        <f t="shared" ref="AG195" si="1177">AF195+AG191-AG193</f>
        <v>0</v>
      </c>
      <c r="AH195" s="606">
        <f t="shared" ref="AH195" si="1178">AG195+AH191-AH193</f>
        <v>0</v>
      </c>
      <c r="AI195" s="606">
        <f t="shared" ref="AI195" si="1179">AH195+AI191-AI193</f>
        <v>0</v>
      </c>
      <c r="AJ195" s="606">
        <f t="shared" ref="AJ195" si="1180">AI195+AJ191-AJ193</f>
        <v>0</v>
      </c>
      <c r="AK195" s="606">
        <f t="shared" ref="AK195" si="1181">AJ195+AK191-AK193</f>
        <v>0</v>
      </c>
      <c r="AL195" s="606">
        <f t="shared" ref="AL195" si="1182">AK195+AL191-AL193</f>
        <v>0</v>
      </c>
      <c r="AM195" s="606">
        <f t="shared" ref="AM195" si="1183">AL195+AM191-AM193</f>
        <v>0</v>
      </c>
      <c r="AN195" s="607">
        <f t="shared" ref="AN195" si="1184">AM195+AN191-AN193</f>
        <v>0</v>
      </c>
      <c r="AO195" s="1138">
        <f>+AN195+AO191</f>
        <v>0</v>
      </c>
      <c r="AP195" s="1130">
        <f>AO195+AP191-AP193</f>
        <v>0</v>
      </c>
      <c r="AQ195" s="1130">
        <f t="shared" ref="AQ195" si="1185">AP195+AQ191-AQ193</f>
        <v>0</v>
      </c>
      <c r="AR195" s="1130">
        <f t="shared" ref="AR195" si="1186">AQ195+AR191-AR193</f>
        <v>0</v>
      </c>
      <c r="AS195" s="1130">
        <f t="shared" ref="AS195" si="1187">AR195+AS191-AS193</f>
        <v>0</v>
      </c>
      <c r="AT195" s="1130">
        <f t="shared" ref="AT195" si="1188">AS195+AT191-AT193</f>
        <v>0</v>
      </c>
      <c r="AU195" s="1130">
        <f t="shared" ref="AU195" si="1189">AT195+AU191-AU193</f>
        <v>0</v>
      </c>
      <c r="AV195" s="1130">
        <f t="shared" ref="AV195" si="1190">AU195+AV191-AV193</f>
        <v>0</v>
      </c>
      <c r="AW195" s="1130">
        <f t="shared" ref="AW195" si="1191">AV195+AW191-AW193</f>
        <v>0</v>
      </c>
      <c r="AX195" s="1130">
        <f t="shared" ref="AX195" si="1192">AW195+AX191-AX193</f>
        <v>0</v>
      </c>
      <c r="AY195" s="1130">
        <f t="shared" ref="AY195" si="1193">AX195+AY191-AY193</f>
        <v>0</v>
      </c>
      <c r="AZ195" s="1131">
        <f t="shared" ref="AZ195" si="1194">AY195+AZ191-AZ193</f>
        <v>0</v>
      </c>
      <c r="BA195" s="642">
        <f>BA191-BA193+AZ195</f>
        <v>0</v>
      </c>
      <c r="BB195" s="606">
        <f>BA195+BB191-BB193</f>
        <v>0</v>
      </c>
      <c r="BC195" s="606">
        <f t="shared" ref="BC195" si="1195">BB195+BC191-BC193</f>
        <v>0</v>
      </c>
      <c r="BD195" s="606">
        <f t="shared" ref="BD195" si="1196">BC195+BD191-BD193</f>
        <v>0</v>
      </c>
      <c r="BE195" s="606">
        <f t="shared" ref="BE195" si="1197">BD195+BE191-BE193</f>
        <v>0</v>
      </c>
      <c r="BF195" s="606">
        <f t="shared" ref="BF195" si="1198">BE195+BF191-BF193</f>
        <v>0</v>
      </c>
      <c r="BG195" s="606">
        <f t="shared" ref="BG195" si="1199">BF195+BG191-BG193</f>
        <v>0</v>
      </c>
      <c r="BH195" s="606">
        <f t="shared" ref="BH195" si="1200">BG195+BH191-BH193</f>
        <v>0</v>
      </c>
      <c r="BI195" s="606">
        <f t="shared" ref="BI195" si="1201">BH195+BI191-BI193</f>
        <v>0</v>
      </c>
      <c r="BJ195" s="606">
        <f t="shared" ref="BJ195" si="1202">BI195+BJ191-BJ193</f>
        <v>0</v>
      </c>
      <c r="BK195" s="606">
        <f t="shared" ref="BK195" si="1203">BJ195+BK191-BK193</f>
        <v>0</v>
      </c>
      <c r="BL195" s="607">
        <f t="shared" ref="BL195" si="1204">BK195+BL191-BL193</f>
        <v>0</v>
      </c>
      <c r="BM195" s="642">
        <f>BM191-BM193+BL195</f>
        <v>0</v>
      </c>
      <c r="BN195" s="606">
        <f>BM195+BN191-BN193</f>
        <v>0</v>
      </c>
      <c r="BO195" s="606">
        <f t="shared" ref="BO195" si="1205">BN195+BO191-BO193</f>
        <v>0</v>
      </c>
      <c r="BP195" s="606">
        <f t="shared" ref="BP195" si="1206">BO195+BP191-BP193</f>
        <v>0</v>
      </c>
      <c r="BQ195" s="606">
        <f t="shared" ref="BQ195" si="1207">BP195+BQ191-BQ193</f>
        <v>0</v>
      </c>
      <c r="BR195" s="606">
        <f t="shared" ref="BR195" si="1208">BQ195+BR191-BR193</f>
        <v>0</v>
      </c>
      <c r="BS195" s="606">
        <f t="shared" ref="BS195" si="1209">BR195+BS191-BS193</f>
        <v>0</v>
      </c>
      <c r="BT195" s="606">
        <f t="shared" ref="BT195" si="1210">BS195+BT191-BT193</f>
        <v>0</v>
      </c>
      <c r="BU195" s="606">
        <f t="shared" ref="BU195" si="1211">BT195+BU191-BU193</f>
        <v>0</v>
      </c>
      <c r="BV195" s="606">
        <f t="shared" ref="BV195" si="1212">BU195+BV191-BV193</f>
        <v>0</v>
      </c>
      <c r="BW195" s="606">
        <f t="shared" ref="BW195" si="1213">BV195+BW191-BW193</f>
        <v>0</v>
      </c>
      <c r="BX195" s="607">
        <f t="shared" ref="BX195" si="1214">BW195+BX191-BX193</f>
        <v>0</v>
      </c>
      <c r="BY195" s="642">
        <f>BY191-BY193+BX195</f>
        <v>0</v>
      </c>
      <c r="BZ195" s="606">
        <f>BY195+BZ191-BZ193</f>
        <v>0</v>
      </c>
      <c r="CA195" s="606">
        <f t="shared" ref="CA195" si="1215">BZ195+CA191-CA193</f>
        <v>0</v>
      </c>
      <c r="CB195" s="606">
        <f t="shared" ref="CB195" si="1216">CA195+CB191-CB193</f>
        <v>0</v>
      </c>
      <c r="CC195" s="606">
        <f t="shared" ref="CC195" si="1217">CB195+CC191-CC193</f>
        <v>0</v>
      </c>
      <c r="CD195" s="606">
        <f t="shared" ref="CD195" si="1218">CC195+CD191-CD193</f>
        <v>0</v>
      </c>
      <c r="CE195" s="606">
        <f t="shared" ref="CE195" si="1219">CD195+CE191-CE193</f>
        <v>0</v>
      </c>
      <c r="CF195" s="606">
        <f t="shared" ref="CF195" si="1220">CE195+CF191-CF193</f>
        <v>0</v>
      </c>
      <c r="CG195" s="606">
        <f t="shared" ref="CG195" si="1221">CF195+CG191-CG193</f>
        <v>0</v>
      </c>
      <c r="CH195" s="606">
        <f t="shared" ref="CH195" si="1222">CG195+CH191-CH193</f>
        <v>0</v>
      </c>
      <c r="CI195" s="606">
        <f t="shared" ref="CI195" si="1223">CH195+CI191-CI193</f>
        <v>0</v>
      </c>
      <c r="CJ195" s="607">
        <f t="shared" ref="CJ195" si="1224">CI195+CJ191-CJ193</f>
        <v>0</v>
      </c>
      <c r="CK195" s="642">
        <f>CK191-CK193+CJ195</f>
        <v>0</v>
      </c>
      <c r="CL195" s="606">
        <f>CK195+CL191-CL193</f>
        <v>0</v>
      </c>
      <c r="CM195" s="606">
        <f t="shared" ref="CM195" si="1225">CL195+CM191-CM193</f>
        <v>0</v>
      </c>
      <c r="CN195" s="606">
        <f t="shared" ref="CN195" si="1226">CM195+CN191-CN193</f>
        <v>0</v>
      </c>
      <c r="CO195" s="606">
        <f t="shared" ref="CO195" si="1227">CN195+CO191-CO193</f>
        <v>0</v>
      </c>
      <c r="CP195" s="606">
        <f t="shared" ref="CP195" si="1228">CO195+CP191-CP193</f>
        <v>0</v>
      </c>
      <c r="CQ195" s="606">
        <f t="shared" ref="CQ195" si="1229">CP195+CQ191-CQ193</f>
        <v>0</v>
      </c>
      <c r="CR195" s="606">
        <f t="shared" ref="CR195" si="1230">CQ195+CR191-CR193</f>
        <v>0</v>
      </c>
      <c r="CS195" s="606">
        <f t="shared" ref="CS195" si="1231">CR195+CS191-CS193</f>
        <v>0</v>
      </c>
      <c r="CT195" s="606">
        <f t="shared" ref="CT195" si="1232">CS195+CT191-CT193</f>
        <v>0</v>
      </c>
      <c r="CU195" s="606">
        <f t="shared" ref="CU195" si="1233">CT195+CU191-CU193</f>
        <v>0</v>
      </c>
      <c r="CV195" s="607">
        <f t="shared" ref="CV195" si="1234">CU195+CV191-CV193</f>
        <v>0</v>
      </c>
      <c r="CW195" s="642">
        <f>CW191-CW193+CV195</f>
        <v>0</v>
      </c>
      <c r="CX195" s="606">
        <f>CW195+CX191-CX193</f>
        <v>0</v>
      </c>
      <c r="CY195" s="606">
        <f t="shared" ref="CY195" si="1235">CX195+CY191-CY193</f>
        <v>0</v>
      </c>
      <c r="CZ195" s="606">
        <f t="shared" ref="CZ195" si="1236">CY195+CZ191-CZ193</f>
        <v>0</v>
      </c>
      <c r="DA195" s="606">
        <f t="shared" ref="DA195" si="1237">CZ195+DA191-DA193</f>
        <v>0</v>
      </c>
      <c r="DB195" s="606">
        <f t="shared" ref="DB195" si="1238">DA195+DB191-DB193</f>
        <v>0</v>
      </c>
      <c r="DC195" s="606">
        <f t="shared" ref="DC195" si="1239">DB195+DC191-DC193</f>
        <v>0</v>
      </c>
      <c r="DD195" s="606">
        <f t="shared" ref="DD195" si="1240">DC195+DD191-DD193</f>
        <v>0</v>
      </c>
      <c r="DE195" s="606">
        <f t="shared" ref="DE195" si="1241">DD195+DE191-DE193</f>
        <v>0</v>
      </c>
      <c r="DF195" s="606">
        <f t="shared" ref="DF195" si="1242">DE195+DF191-DF193</f>
        <v>0</v>
      </c>
      <c r="DG195" s="606">
        <f t="shared" ref="DG195" si="1243">DF195+DG191-DG193</f>
        <v>0</v>
      </c>
      <c r="DH195" s="607">
        <f t="shared" ref="DH195" si="1244">DG195+DH191-DH193</f>
        <v>0</v>
      </c>
      <c r="DI195" s="642">
        <f>DI191-DI193+DH195</f>
        <v>0</v>
      </c>
      <c r="DJ195" s="606">
        <f>DI195+DJ191-DJ193</f>
        <v>0</v>
      </c>
      <c r="DK195" s="606">
        <f t="shared" ref="DK195" si="1245">DJ195+DK191-DK193</f>
        <v>0</v>
      </c>
      <c r="DL195" s="606">
        <f t="shared" ref="DL195" si="1246">DK195+DL191-DL193</f>
        <v>0</v>
      </c>
      <c r="DM195" s="606">
        <f t="shared" ref="DM195" si="1247">DL195+DM191-DM193</f>
        <v>0</v>
      </c>
      <c r="DN195" s="606">
        <f t="shared" ref="DN195" si="1248">DM195+DN191-DN193</f>
        <v>0</v>
      </c>
      <c r="DO195" s="606">
        <f t="shared" ref="DO195" si="1249">DN195+DO191-DO193</f>
        <v>0</v>
      </c>
      <c r="DP195" s="606">
        <f t="shared" ref="DP195" si="1250">DO195+DP191-DP193</f>
        <v>0</v>
      </c>
      <c r="DQ195" s="606">
        <f t="shared" ref="DQ195" si="1251">DP195+DQ191-DQ193</f>
        <v>0</v>
      </c>
      <c r="DR195" s="606">
        <f t="shared" ref="DR195" si="1252">DQ195+DR191-DR193</f>
        <v>0</v>
      </c>
      <c r="DS195" s="606">
        <f t="shared" ref="DS195" si="1253">DR195+DS191-DS193</f>
        <v>0</v>
      </c>
      <c r="DT195" s="607">
        <f t="shared" ref="DT195" si="1254">DS195+DT191-DT193</f>
        <v>0</v>
      </c>
      <c r="DU195" s="450"/>
      <c r="DV195" s="605">
        <f>P195</f>
        <v>0</v>
      </c>
      <c r="DW195" s="606">
        <f>DV195+DW191-DW193</f>
        <v>0</v>
      </c>
      <c r="DX195" s="606">
        <f>DW195+DX191-DX193</f>
        <v>0</v>
      </c>
      <c r="DY195" s="606">
        <f t="shared" ref="DY195:EE195" si="1255">DX195+DY191-DY193</f>
        <v>0</v>
      </c>
      <c r="DZ195" s="606">
        <f t="shared" si="1255"/>
        <v>0</v>
      </c>
      <c r="EA195" s="606">
        <f t="shared" si="1255"/>
        <v>0</v>
      </c>
      <c r="EB195" s="606">
        <f t="shared" si="1255"/>
        <v>0</v>
      </c>
      <c r="EC195" s="606">
        <f t="shared" si="1255"/>
        <v>0</v>
      </c>
      <c r="ED195" s="606">
        <f t="shared" si="1255"/>
        <v>0</v>
      </c>
      <c r="EE195" s="607">
        <f t="shared" si="1255"/>
        <v>0</v>
      </c>
      <c r="EF195" s="454" t="s">
        <v>428</v>
      </c>
      <c r="EG195" s="454"/>
      <c r="EH195" s="454"/>
      <c r="EI195" s="454"/>
      <c r="EJ195" s="454"/>
      <c r="EK195" s="454"/>
      <c r="EL195" s="454"/>
      <c r="EM195" s="454"/>
      <c r="EN195" s="454"/>
      <c r="EO195" s="454"/>
      <c r="EP195" s="454"/>
      <c r="EQ195" s="454"/>
      <c r="ER195" s="454"/>
      <c r="ES195" s="454"/>
      <c r="ET195" s="454"/>
      <c r="EU195" s="581"/>
      <c r="EV195" s="581"/>
      <c r="EW195" s="581"/>
      <c r="EX195" s="581"/>
      <c r="EY195" s="581"/>
      <c r="EZ195" s="581"/>
      <c r="FA195" s="581"/>
      <c r="FB195" s="581"/>
      <c r="FC195" s="581"/>
      <c r="FD195" s="581"/>
      <c r="FE195" s="581"/>
    </row>
    <row r="196" spans="1:161" ht="13.5" thickBot="1">
      <c r="A196" s="450"/>
      <c r="B196" s="451"/>
      <c r="C196" s="450"/>
      <c r="D196" s="450"/>
      <c r="E196" s="450"/>
      <c r="F196" s="464"/>
      <c r="G196" s="450"/>
      <c r="H196" s="450"/>
      <c r="I196" s="450"/>
      <c r="J196" s="450"/>
      <c r="K196" s="450"/>
      <c r="L196" s="450"/>
      <c r="M196" s="450"/>
      <c r="N196" s="450"/>
      <c r="O196" s="450"/>
      <c r="P196" s="450"/>
      <c r="Q196" s="1063"/>
      <c r="R196" s="1064"/>
      <c r="S196" s="1063"/>
      <c r="T196" s="1063"/>
      <c r="U196" s="1063"/>
      <c r="V196" s="1063"/>
      <c r="W196" s="1063"/>
      <c r="X196" s="1063"/>
      <c r="Y196" s="1063"/>
      <c r="Z196" s="1063"/>
      <c r="AA196" s="1063"/>
      <c r="AB196" s="1063"/>
      <c r="AC196" s="450"/>
      <c r="AD196" s="464"/>
      <c r="AE196" s="450"/>
      <c r="AF196" s="450"/>
      <c r="AG196" s="450"/>
      <c r="AH196" s="450"/>
      <c r="AI196" s="450"/>
      <c r="AJ196" s="450"/>
      <c r="AK196" s="450"/>
      <c r="AL196" s="450"/>
      <c r="AM196" s="450"/>
      <c r="AN196" s="450"/>
      <c r="AO196" s="1106"/>
      <c r="AP196" s="1107"/>
      <c r="AQ196" s="1106"/>
      <c r="AR196" s="1106"/>
      <c r="AS196" s="1106"/>
      <c r="AT196" s="1106"/>
      <c r="AU196" s="1106"/>
      <c r="AV196" s="1106"/>
      <c r="AW196" s="1106"/>
      <c r="AX196" s="1106"/>
      <c r="AY196" s="1106"/>
      <c r="AZ196" s="1106"/>
      <c r="BA196" s="450"/>
      <c r="BB196" s="464"/>
      <c r="BC196" s="450"/>
      <c r="BD196" s="450"/>
      <c r="BE196" s="450"/>
      <c r="BF196" s="450"/>
      <c r="BG196" s="450"/>
      <c r="BH196" s="450"/>
      <c r="BI196" s="450"/>
      <c r="BJ196" s="450"/>
      <c r="BK196" s="450"/>
      <c r="BL196" s="450"/>
      <c r="BM196" s="450"/>
      <c r="BN196" s="464"/>
      <c r="BO196" s="450"/>
      <c r="BP196" s="450"/>
      <c r="BQ196" s="450"/>
      <c r="BR196" s="450"/>
      <c r="BS196" s="450"/>
      <c r="BT196" s="450"/>
      <c r="BU196" s="450"/>
      <c r="BV196" s="450"/>
      <c r="BW196" s="450"/>
      <c r="BX196" s="450"/>
      <c r="BY196" s="450"/>
      <c r="BZ196" s="464"/>
      <c r="CA196" s="450"/>
      <c r="CB196" s="450"/>
      <c r="CC196" s="450"/>
      <c r="CD196" s="450"/>
      <c r="CE196" s="450"/>
      <c r="CF196" s="450"/>
      <c r="CG196" s="450"/>
      <c r="CH196" s="450"/>
      <c r="CI196" s="450"/>
      <c r="CJ196" s="450"/>
      <c r="CK196" s="450"/>
      <c r="CL196" s="464"/>
      <c r="CM196" s="450"/>
      <c r="CN196" s="450"/>
      <c r="CO196" s="450"/>
      <c r="CP196" s="450"/>
      <c r="CQ196" s="450"/>
      <c r="CR196" s="450"/>
      <c r="CS196" s="450"/>
      <c r="CT196" s="450"/>
      <c r="CU196" s="450"/>
      <c r="CV196" s="450"/>
      <c r="CW196" s="450"/>
      <c r="CX196" s="464"/>
      <c r="CY196" s="450"/>
      <c r="CZ196" s="450"/>
      <c r="DA196" s="450"/>
      <c r="DB196" s="450"/>
      <c r="DC196" s="450"/>
      <c r="DD196" s="450"/>
      <c r="DE196" s="450"/>
      <c r="DF196" s="450"/>
      <c r="DG196" s="450"/>
      <c r="DH196" s="450"/>
      <c r="DI196" s="450"/>
      <c r="DJ196" s="464"/>
      <c r="DK196" s="450"/>
      <c r="DL196" s="450"/>
      <c r="DM196" s="450"/>
      <c r="DN196" s="450"/>
      <c r="DO196" s="450"/>
      <c r="DP196" s="450"/>
      <c r="DQ196" s="450"/>
      <c r="DR196" s="450"/>
      <c r="DS196" s="450"/>
      <c r="DT196" s="450"/>
      <c r="DU196" s="450"/>
      <c r="DV196" s="450"/>
      <c r="DW196" s="450"/>
      <c r="DX196" s="450"/>
      <c r="DY196" s="450"/>
      <c r="DZ196" s="450"/>
      <c r="EA196" s="450"/>
      <c r="EB196" s="450"/>
      <c r="EC196" s="450"/>
      <c r="ED196" s="450"/>
      <c r="EE196" s="450"/>
      <c r="EF196" s="454"/>
      <c r="EG196" s="454"/>
      <c r="EH196" s="454"/>
      <c r="EI196" s="454"/>
      <c r="EJ196" s="454"/>
      <c r="EK196" s="454"/>
      <c r="EL196" s="454"/>
      <c r="EM196" s="454"/>
      <c r="EN196" s="454"/>
      <c r="EO196" s="454"/>
      <c r="EP196" s="454"/>
      <c r="EQ196" s="454"/>
      <c r="ER196" s="454"/>
      <c r="ES196" s="454"/>
      <c r="ET196" s="454"/>
      <c r="EU196" s="581"/>
      <c r="EV196" s="581"/>
      <c r="EW196" s="581"/>
      <c r="EX196" s="581"/>
      <c r="EY196" s="581"/>
      <c r="EZ196" s="581"/>
      <c r="FA196" s="581"/>
      <c r="FB196" s="581"/>
      <c r="FC196" s="581"/>
      <c r="FD196" s="581"/>
      <c r="FE196" s="581"/>
    </row>
    <row r="197" spans="1:161" ht="13.5" thickBot="1">
      <c r="A197" s="450"/>
      <c r="B197" s="476">
        <f>IS!D76</f>
        <v>0</v>
      </c>
      <c r="C197" s="588"/>
      <c r="D197" s="477"/>
      <c r="E197" s="477"/>
      <c r="F197" s="477"/>
      <c r="G197" s="477"/>
      <c r="H197" s="477"/>
      <c r="I197" s="477"/>
      <c r="J197" s="477"/>
      <c r="K197" s="477"/>
      <c r="L197" s="477"/>
      <c r="M197" s="477"/>
      <c r="N197" s="589">
        <f>B197</f>
        <v>0</v>
      </c>
      <c r="O197" s="477"/>
      <c r="P197" s="478"/>
      <c r="Q197" s="1065"/>
      <c r="R197" s="1065"/>
      <c r="S197" s="1065"/>
      <c r="T197" s="1065"/>
      <c r="U197" s="1065"/>
      <c r="V197" s="1065"/>
      <c r="W197" s="1065"/>
      <c r="X197" s="1065"/>
      <c r="Y197" s="1065"/>
      <c r="Z197" s="1066">
        <f>N197</f>
        <v>0</v>
      </c>
      <c r="AA197" s="1065"/>
      <c r="AB197" s="1067"/>
      <c r="AC197" s="477"/>
      <c r="AD197" s="477"/>
      <c r="AE197" s="477"/>
      <c r="AF197" s="477"/>
      <c r="AG197" s="477"/>
      <c r="AH197" s="477"/>
      <c r="AI197" s="477"/>
      <c r="AJ197" s="477"/>
      <c r="AK197" s="477"/>
      <c r="AL197" s="589">
        <f>Z197</f>
        <v>0</v>
      </c>
      <c r="AM197" s="477"/>
      <c r="AN197" s="478"/>
      <c r="AO197" s="1108"/>
      <c r="AP197" s="1108"/>
      <c r="AQ197" s="1108"/>
      <c r="AR197" s="1108"/>
      <c r="AS197" s="1108"/>
      <c r="AT197" s="1108"/>
      <c r="AU197" s="1108"/>
      <c r="AV197" s="1108"/>
      <c r="AW197" s="1108"/>
      <c r="AX197" s="1109">
        <f>AL197</f>
        <v>0</v>
      </c>
      <c r="AY197" s="1108"/>
      <c r="AZ197" s="1110"/>
      <c r="BA197" s="477"/>
      <c r="BB197" s="477"/>
      <c r="BC197" s="477"/>
      <c r="BD197" s="477"/>
      <c r="BE197" s="477"/>
      <c r="BF197" s="477"/>
      <c r="BG197" s="477"/>
      <c r="BH197" s="477"/>
      <c r="BI197" s="477"/>
      <c r="BJ197" s="589">
        <f>AX197</f>
        <v>0</v>
      </c>
      <c r="BK197" s="477"/>
      <c r="BL197" s="478"/>
      <c r="BM197" s="477"/>
      <c r="BN197" s="477"/>
      <c r="BO197" s="477"/>
      <c r="BP197" s="477"/>
      <c r="BQ197" s="477"/>
      <c r="BR197" s="477"/>
      <c r="BS197" s="477"/>
      <c r="BT197" s="477"/>
      <c r="BU197" s="477"/>
      <c r="BV197" s="589">
        <f>BJ197</f>
        <v>0</v>
      </c>
      <c r="BW197" s="477"/>
      <c r="BX197" s="478"/>
      <c r="BY197" s="477"/>
      <c r="BZ197" s="477"/>
      <c r="CA197" s="477"/>
      <c r="CB197" s="477"/>
      <c r="CC197" s="477"/>
      <c r="CD197" s="477"/>
      <c r="CE197" s="477"/>
      <c r="CF197" s="477"/>
      <c r="CG197" s="477"/>
      <c r="CH197" s="589">
        <f>BV197</f>
        <v>0</v>
      </c>
      <c r="CI197" s="477"/>
      <c r="CJ197" s="478"/>
      <c r="CK197" s="477"/>
      <c r="CL197" s="477"/>
      <c r="CM197" s="477"/>
      <c r="CN197" s="477"/>
      <c r="CO197" s="477"/>
      <c r="CP197" s="477"/>
      <c r="CQ197" s="477"/>
      <c r="CR197" s="477"/>
      <c r="CS197" s="477"/>
      <c r="CT197" s="589">
        <f>CH197</f>
        <v>0</v>
      </c>
      <c r="CU197" s="477"/>
      <c r="CV197" s="478"/>
      <c r="CW197" s="477"/>
      <c r="CX197" s="477"/>
      <c r="CY197" s="477"/>
      <c r="CZ197" s="477"/>
      <c r="DA197" s="477"/>
      <c r="DB197" s="477"/>
      <c r="DC197" s="477"/>
      <c r="DD197" s="477"/>
      <c r="DE197" s="477"/>
      <c r="DF197" s="589">
        <f>CT197</f>
        <v>0</v>
      </c>
      <c r="DG197" s="477"/>
      <c r="DH197" s="478"/>
      <c r="DI197" s="477"/>
      <c r="DJ197" s="477"/>
      <c r="DK197" s="477"/>
      <c r="DL197" s="477"/>
      <c r="DM197" s="477"/>
      <c r="DN197" s="477"/>
      <c r="DO197" s="477"/>
      <c r="DP197" s="477"/>
      <c r="DQ197" s="477"/>
      <c r="DR197" s="589">
        <f>DF197</f>
        <v>0</v>
      </c>
      <c r="DS197" s="477"/>
      <c r="DT197" s="478"/>
      <c r="DU197" s="450"/>
      <c r="DV197" s="590">
        <f>B197</f>
        <v>0</v>
      </c>
      <c r="DW197" s="588"/>
      <c r="DX197" s="477"/>
      <c r="DY197" s="477"/>
      <c r="DZ197" s="477"/>
      <c r="EA197" s="477"/>
      <c r="EB197" s="477"/>
      <c r="EC197" s="477"/>
      <c r="ED197" s="477"/>
      <c r="EE197" s="478"/>
      <c r="EF197" s="454"/>
      <c r="EG197" s="454"/>
      <c r="EH197" s="454"/>
      <c r="EI197" s="454"/>
      <c r="EJ197" s="454"/>
      <c r="EK197" s="454"/>
      <c r="EL197" s="454"/>
      <c r="EM197" s="454"/>
      <c r="EN197" s="454"/>
      <c r="EO197" s="454"/>
      <c r="EP197" s="454"/>
      <c r="EQ197" s="454"/>
      <c r="ER197" s="454"/>
      <c r="ES197" s="454"/>
      <c r="ET197" s="454"/>
      <c r="EU197" s="581"/>
      <c r="EV197" s="581"/>
      <c r="EW197" s="581"/>
      <c r="EX197" s="581"/>
      <c r="EY197" s="581"/>
      <c r="EZ197" s="581"/>
      <c r="FA197" s="581"/>
      <c r="FB197" s="581"/>
      <c r="FC197" s="581"/>
      <c r="FD197" s="581"/>
      <c r="FE197" s="581"/>
    </row>
    <row r="198" spans="1:161" ht="13.5" thickBot="1">
      <c r="A198" s="450"/>
      <c r="B198" s="591"/>
      <c r="C198" s="592"/>
      <c r="D198" s="486"/>
      <c r="E198" s="486"/>
      <c r="F198" s="486"/>
      <c r="G198" s="486"/>
      <c r="H198" s="486"/>
      <c r="I198" s="486"/>
      <c r="J198" s="486"/>
      <c r="K198" s="486"/>
      <c r="L198" s="486"/>
      <c r="M198" s="486"/>
      <c r="N198" s="486"/>
      <c r="O198" s="486"/>
      <c r="P198" s="487"/>
      <c r="Q198" s="1068"/>
      <c r="R198" s="1068"/>
      <c r="S198" s="1068"/>
      <c r="T198" s="1068"/>
      <c r="U198" s="1068"/>
      <c r="V198" s="1068"/>
      <c r="W198" s="1068"/>
      <c r="X198" s="1068"/>
      <c r="Y198" s="1068"/>
      <c r="Z198" s="1068"/>
      <c r="AA198" s="1068"/>
      <c r="AB198" s="1069"/>
      <c r="AC198" s="486"/>
      <c r="AD198" s="486"/>
      <c r="AE198" s="486"/>
      <c r="AF198" s="486"/>
      <c r="AG198" s="486"/>
      <c r="AH198" s="486"/>
      <c r="AI198" s="486"/>
      <c r="AJ198" s="486"/>
      <c r="AK198" s="486"/>
      <c r="AL198" s="486"/>
      <c r="AM198" s="486"/>
      <c r="AN198" s="487"/>
      <c r="AO198" s="1111"/>
      <c r="AP198" s="1111"/>
      <c r="AQ198" s="1111"/>
      <c r="AR198" s="1111"/>
      <c r="AS198" s="1111"/>
      <c r="AT198" s="1111"/>
      <c r="AU198" s="1111"/>
      <c r="AV198" s="1111"/>
      <c r="AW198" s="1111"/>
      <c r="AX198" s="1111"/>
      <c r="AY198" s="1111"/>
      <c r="AZ198" s="1112"/>
      <c r="BA198" s="486"/>
      <c r="BB198" s="486"/>
      <c r="BC198" s="486"/>
      <c r="BD198" s="486"/>
      <c r="BE198" s="486"/>
      <c r="BF198" s="486"/>
      <c r="BG198" s="486"/>
      <c r="BH198" s="486"/>
      <c r="BI198" s="486"/>
      <c r="BJ198" s="486"/>
      <c r="BK198" s="486"/>
      <c r="BL198" s="487"/>
      <c r="BM198" s="486"/>
      <c r="BN198" s="486"/>
      <c r="BO198" s="486"/>
      <c r="BP198" s="486"/>
      <c r="BQ198" s="486"/>
      <c r="BR198" s="486"/>
      <c r="BS198" s="486"/>
      <c r="BT198" s="486"/>
      <c r="BU198" s="486"/>
      <c r="BV198" s="486"/>
      <c r="BW198" s="486"/>
      <c r="BX198" s="487"/>
      <c r="BY198" s="486"/>
      <c r="BZ198" s="486"/>
      <c r="CA198" s="486"/>
      <c r="CB198" s="486"/>
      <c r="CC198" s="486"/>
      <c r="CD198" s="486"/>
      <c r="CE198" s="486"/>
      <c r="CF198" s="486"/>
      <c r="CG198" s="486"/>
      <c r="CH198" s="486"/>
      <c r="CI198" s="486"/>
      <c r="CJ198" s="487"/>
      <c r="CK198" s="486"/>
      <c r="CL198" s="486"/>
      <c r="CM198" s="486"/>
      <c r="CN198" s="486"/>
      <c r="CO198" s="486"/>
      <c r="CP198" s="486"/>
      <c r="CQ198" s="486"/>
      <c r="CR198" s="486"/>
      <c r="CS198" s="486"/>
      <c r="CT198" s="486"/>
      <c r="CU198" s="486"/>
      <c r="CV198" s="487"/>
      <c r="CW198" s="486"/>
      <c r="CX198" s="486"/>
      <c r="CY198" s="486"/>
      <c r="CZ198" s="486"/>
      <c r="DA198" s="486"/>
      <c r="DB198" s="486"/>
      <c r="DC198" s="486"/>
      <c r="DD198" s="486"/>
      <c r="DE198" s="486"/>
      <c r="DF198" s="486"/>
      <c r="DG198" s="486"/>
      <c r="DH198" s="487"/>
      <c r="DI198" s="486"/>
      <c r="DJ198" s="486"/>
      <c r="DK198" s="486"/>
      <c r="DL198" s="486"/>
      <c r="DM198" s="486"/>
      <c r="DN198" s="486"/>
      <c r="DO198" s="486"/>
      <c r="DP198" s="486"/>
      <c r="DQ198" s="486"/>
      <c r="DR198" s="486"/>
      <c r="DS198" s="486"/>
      <c r="DT198" s="487"/>
      <c r="DU198" s="450"/>
      <c r="DV198" s="521">
        <f>DV186</f>
        <v>0</v>
      </c>
      <c r="DW198" s="522">
        <f>DV198+1</f>
        <v>1</v>
      </c>
      <c r="DX198" s="522">
        <f t="shared" ref="DX198:EE198" si="1256">DW198+1</f>
        <v>2</v>
      </c>
      <c r="DY198" s="522">
        <f t="shared" si="1256"/>
        <v>3</v>
      </c>
      <c r="DZ198" s="522">
        <f t="shared" si="1256"/>
        <v>4</v>
      </c>
      <c r="EA198" s="522">
        <f t="shared" si="1256"/>
        <v>5</v>
      </c>
      <c r="EB198" s="522">
        <f t="shared" si="1256"/>
        <v>6</v>
      </c>
      <c r="EC198" s="522">
        <f t="shared" si="1256"/>
        <v>7</v>
      </c>
      <c r="ED198" s="522">
        <f t="shared" si="1256"/>
        <v>8</v>
      </c>
      <c r="EE198" s="523">
        <f t="shared" si="1256"/>
        <v>9</v>
      </c>
      <c r="EF198" s="454"/>
      <c r="EG198" s="454"/>
      <c r="EH198" s="454"/>
      <c r="EI198" s="454"/>
      <c r="EJ198" s="454"/>
      <c r="EK198" s="454"/>
      <c r="EL198" s="454"/>
      <c r="EM198" s="454"/>
      <c r="EN198" s="454"/>
      <c r="EO198" s="454"/>
      <c r="EP198" s="454"/>
      <c r="EQ198" s="454"/>
      <c r="ER198" s="454"/>
      <c r="ES198" s="454"/>
      <c r="ET198" s="454"/>
      <c r="EU198" s="581"/>
      <c r="EV198" s="581"/>
      <c r="EW198" s="581"/>
      <c r="EX198" s="581"/>
      <c r="EY198" s="581"/>
      <c r="EZ198" s="581"/>
      <c r="FA198" s="581"/>
      <c r="FB198" s="581"/>
      <c r="FC198" s="581"/>
      <c r="FD198" s="581"/>
      <c r="FE198" s="581"/>
    </row>
    <row r="199" spans="1:161">
      <c r="A199" s="450"/>
      <c r="B199" s="593"/>
      <c r="C199" s="477"/>
      <c r="D199" s="477"/>
      <c r="E199" s="477"/>
      <c r="F199" s="477"/>
      <c r="G199" s="477"/>
      <c r="H199" s="477"/>
      <c r="I199" s="477"/>
      <c r="J199" s="477"/>
      <c r="K199" s="477"/>
      <c r="L199" s="477"/>
      <c r="M199" s="477"/>
      <c r="N199" s="477"/>
      <c r="O199" s="477"/>
      <c r="P199" s="478"/>
      <c r="Q199" s="1065"/>
      <c r="R199" s="1065"/>
      <c r="S199" s="1065"/>
      <c r="T199" s="1065"/>
      <c r="U199" s="1065"/>
      <c r="V199" s="1065"/>
      <c r="W199" s="1065"/>
      <c r="X199" s="1065"/>
      <c r="Y199" s="1065"/>
      <c r="Z199" s="1065"/>
      <c r="AA199" s="1065"/>
      <c r="AB199" s="1067"/>
      <c r="AC199" s="477"/>
      <c r="AD199" s="477"/>
      <c r="AE199" s="477"/>
      <c r="AF199" s="477"/>
      <c r="AG199" s="477"/>
      <c r="AH199" s="477"/>
      <c r="AI199" s="477"/>
      <c r="AJ199" s="477"/>
      <c r="AK199" s="477"/>
      <c r="AL199" s="477"/>
      <c r="AM199" s="477"/>
      <c r="AN199" s="478"/>
      <c r="AO199" s="1108"/>
      <c r="AP199" s="1108"/>
      <c r="AQ199" s="1108"/>
      <c r="AR199" s="1108"/>
      <c r="AS199" s="1108"/>
      <c r="AT199" s="1108"/>
      <c r="AU199" s="1108"/>
      <c r="AV199" s="1108"/>
      <c r="AW199" s="1108"/>
      <c r="AX199" s="1108"/>
      <c r="AY199" s="1108"/>
      <c r="AZ199" s="1110"/>
      <c r="BA199" s="477"/>
      <c r="BB199" s="477"/>
      <c r="BC199" s="477"/>
      <c r="BD199" s="477"/>
      <c r="BE199" s="477"/>
      <c r="BF199" s="477"/>
      <c r="BG199" s="477"/>
      <c r="BH199" s="477"/>
      <c r="BI199" s="477"/>
      <c r="BJ199" s="477"/>
      <c r="BK199" s="477"/>
      <c r="BL199" s="478"/>
      <c r="BM199" s="477"/>
      <c r="BN199" s="477"/>
      <c r="BO199" s="477"/>
      <c r="BP199" s="477"/>
      <c r="BQ199" s="477"/>
      <c r="BR199" s="477"/>
      <c r="BS199" s="477"/>
      <c r="BT199" s="477"/>
      <c r="BU199" s="477"/>
      <c r="BV199" s="477"/>
      <c r="BW199" s="477"/>
      <c r="BX199" s="478"/>
      <c r="BY199" s="477"/>
      <c r="BZ199" s="477"/>
      <c r="CA199" s="477"/>
      <c r="CB199" s="477"/>
      <c r="CC199" s="477"/>
      <c r="CD199" s="477"/>
      <c r="CE199" s="477"/>
      <c r="CF199" s="477"/>
      <c r="CG199" s="477"/>
      <c r="CH199" s="477"/>
      <c r="CI199" s="477"/>
      <c r="CJ199" s="478"/>
      <c r="CK199" s="477"/>
      <c r="CL199" s="477"/>
      <c r="CM199" s="477"/>
      <c r="CN199" s="477"/>
      <c r="CO199" s="477"/>
      <c r="CP199" s="477"/>
      <c r="CQ199" s="477"/>
      <c r="CR199" s="477"/>
      <c r="CS199" s="477"/>
      <c r="CT199" s="477"/>
      <c r="CU199" s="477"/>
      <c r="CV199" s="478"/>
      <c r="CW199" s="477"/>
      <c r="CX199" s="477"/>
      <c r="CY199" s="477"/>
      <c r="CZ199" s="477"/>
      <c r="DA199" s="477"/>
      <c r="DB199" s="477"/>
      <c r="DC199" s="477"/>
      <c r="DD199" s="477"/>
      <c r="DE199" s="477"/>
      <c r="DF199" s="477"/>
      <c r="DG199" s="477"/>
      <c r="DH199" s="478"/>
      <c r="DI199" s="477"/>
      <c r="DJ199" s="477"/>
      <c r="DK199" s="477"/>
      <c r="DL199" s="477"/>
      <c r="DM199" s="477"/>
      <c r="DN199" s="477"/>
      <c r="DO199" s="477"/>
      <c r="DP199" s="477"/>
      <c r="DQ199" s="477"/>
      <c r="DR199" s="477"/>
      <c r="DS199" s="477"/>
      <c r="DT199" s="478"/>
      <c r="DU199" s="450"/>
      <c r="DV199" s="492"/>
      <c r="DW199" s="486"/>
      <c r="DX199" s="486"/>
      <c r="DY199" s="486"/>
      <c r="DZ199" s="486"/>
      <c r="EA199" s="486"/>
      <c r="EB199" s="486"/>
      <c r="EC199" s="486"/>
      <c r="ED199" s="486"/>
      <c r="EE199" s="487"/>
      <c r="EF199" s="454"/>
      <c r="EG199" s="454"/>
      <c r="EH199" s="454"/>
      <c r="EI199" s="454"/>
      <c r="EJ199" s="454"/>
      <c r="EK199" s="454"/>
      <c r="EL199" s="454"/>
      <c r="EM199" s="454"/>
      <c r="EN199" s="454"/>
      <c r="EO199" s="454"/>
      <c r="EP199" s="454"/>
      <c r="EQ199" s="454"/>
      <c r="ER199" s="454"/>
      <c r="ES199" s="454"/>
      <c r="ET199" s="454"/>
      <c r="EU199" s="581"/>
      <c r="EV199" s="581"/>
      <c r="EW199" s="581"/>
      <c r="EX199" s="581"/>
      <c r="EY199" s="581"/>
      <c r="EZ199" s="581"/>
      <c r="FA199" s="581"/>
      <c r="FB199" s="581"/>
      <c r="FC199" s="581"/>
      <c r="FD199" s="581"/>
      <c r="FE199" s="581"/>
    </row>
    <row r="200" spans="1:161" ht="13.5" thickBot="1">
      <c r="A200" s="450"/>
      <c r="B200" s="493">
        <f>B197</f>
        <v>0</v>
      </c>
      <c r="C200" s="486"/>
      <c r="D200" s="621"/>
      <c r="E200" s="496"/>
      <c r="F200" s="486"/>
      <c r="G200" s="486"/>
      <c r="H200" s="486"/>
      <c r="I200" s="486"/>
      <c r="J200" s="486"/>
      <c r="K200" s="486"/>
      <c r="L200" s="486"/>
      <c r="M200" s="486"/>
      <c r="N200" s="486"/>
      <c r="O200" s="486"/>
      <c r="P200" s="487"/>
      <c r="Q200" s="1071"/>
      <c r="R200" s="1068"/>
      <c r="S200" s="1068"/>
      <c r="T200" s="1068"/>
      <c r="U200" s="1068"/>
      <c r="V200" s="1068"/>
      <c r="W200" s="1068"/>
      <c r="X200" s="1068"/>
      <c r="Y200" s="1068"/>
      <c r="Z200" s="1068"/>
      <c r="AA200" s="1068"/>
      <c r="AB200" s="1069"/>
      <c r="AC200" s="496"/>
      <c r="AD200" s="486"/>
      <c r="AE200" s="486"/>
      <c r="AF200" s="486"/>
      <c r="AG200" s="486"/>
      <c r="AH200" s="486"/>
      <c r="AI200" s="486"/>
      <c r="AJ200" s="486"/>
      <c r="AK200" s="486"/>
      <c r="AL200" s="486"/>
      <c r="AM200" s="486"/>
      <c r="AN200" s="487"/>
      <c r="AO200" s="1123"/>
      <c r="AP200" s="1111"/>
      <c r="AQ200" s="1111"/>
      <c r="AR200" s="1111"/>
      <c r="AS200" s="1111"/>
      <c r="AT200" s="1111"/>
      <c r="AU200" s="1111"/>
      <c r="AV200" s="1111"/>
      <c r="AW200" s="1111"/>
      <c r="AX200" s="1111"/>
      <c r="AY200" s="1111"/>
      <c r="AZ200" s="1112"/>
      <c r="BA200" s="496"/>
      <c r="BB200" s="486"/>
      <c r="BC200" s="486"/>
      <c r="BD200" s="486"/>
      <c r="BE200" s="486"/>
      <c r="BF200" s="486"/>
      <c r="BG200" s="486"/>
      <c r="BH200" s="486"/>
      <c r="BI200" s="486"/>
      <c r="BJ200" s="486"/>
      <c r="BK200" s="486"/>
      <c r="BL200" s="487"/>
      <c r="BM200" s="496"/>
      <c r="BN200" s="486"/>
      <c r="BO200" s="486"/>
      <c r="BP200" s="486"/>
      <c r="BQ200" s="486"/>
      <c r="BR200" s="486"/>
      <c r="BS200" s="486"/>
      <c r="BT200" s="486"/>
      <c r="BU200" s="486"/>
      <c r="BV200" s="486"/>
      <c r="BW200" s="486"/>
      <c r="BX200" s="487"/>
      <c r="BY200" s="496"/>
      <c r="BZ200" s="486"/>
      <c r="CA200" s="486"/>
      <c r="CB200" s="486"/>
      <c r="CC200" s="486"/>
      <c r="CD200" s="486"/>
      <c r="CE200" s="486"/>
      <c r="CF200" s="486"/>
      <c r="CG200" s="486"/>
      <c r="CH200" s="486"/>
      <c r="CI200" s="486"/>
      <c r="CJ200" s="487"/>
      <c r="CK200" s="496"/>
      <c r="CL200" s="486"/>
      <c r="CM200" s="486"/>
      <c r="CN200" s="486"/>
      <c r="CO200" s="486"/>
      <c r="CP200" s="486"/>
      <c r="CQ200" s="486"/>
      <c r="CR200" s="486"/>
      <c r="CS200" s="486"/>
      <c r="CT200" s="486"/>
      <c r="CU200" s="486"/>
      <c r="CV200" s="487"/>
      <c r="CW200" s="496"/>
      <c r="CX200" s="486"/>
      <c r="CY200" s="486"/>
      <c r="CZ200" s="486"/>
      <c r="DA200" s="486"/>
      <c r="DB200" s="486"/>
      <c r="DC200" s="486"/>
      <c r="DD200" s="486"/>
      <c r="DE200" s="486"/>
      <c r="DF200" s="486"/>
      <c r="DG200" s="486"/>
      <c r="DH200" s="487"/>
      <c r="DI200" s="496"/>
      <c r="DJ200" s="486"/>
      <c r="DK200" s="486"/>
      <c r="DL200" s="486"/>
      <c r="DM200" s="486"/>
      <c r="DN200" s="486"/>
      <c r="DO200" s="486"/>
      <c r="DP200" s="486"/>
      <c r="DQ200" s="486"/>
      <c r="DR200" s="486"/>
      <c r="DS200" s="486"/>
      <c r="DT200" s="487"/>
      <c r="DU200" s="450"/>
      <c r="DV200" s="968">
        <f>DV203</f>
        <v>0</v>
      </c>
      <c r="DW200" s="969">
        <f>DW203</f>
        <v>0</v>
      </c>
      <c r="DX200" s="969">
        <f t="shared" ref="DX200:EE200" si="1257">DX203</f>
        <v>0</v>
      </c>
      <c r="DY200" s="969">
        <f t="shared" si="1257"/>
        <v>0</v>
      </c>
      <c r="DZ200" s="969">
        <f t="shared" si="1257"/>
        <v>0</v>
      </c>
      <c r="EA200" s="969">
        <f t="shared" si="1257"/>
        <v>0</v>
      </c>
      <c r="EB200" s="969">
        <f t="shared" si="1257"/>
        <v>0</v>
      </c>
      <c r="EC200" s="969">
        <f t="shared" si="1257"/>
        <v>0</v>
      </c>
      <c r="ED200" s="969">
        <f t="shared" si="1257"/>
        <v>0</v>
      </c>
      <c r="EE200" s="970">
        <f t="shared" si="1257"/>
        <v>0</v>
      </c>
      <c r="EF200" s="454"/>
      <c r="EG200" s="454"/>
      <c r="EH200" s="454"/>
      <c r="EI200" s="454"/>
      <c r="EJ200" s="454"/>
      <c r="EK200" s="454"/>
      <c r="EL200" s="454"/>
      <c r="EM200" s="454"/>
      <c r="EN200" s="454"/>
      <c r="EO200" s="454"/>
      <c r="EP200" s="454"/>
      <c r="EQ200" s="454"/>
      <c r="ER200" s="454"/>
      <c r="ES200" s="454"/>
      <c r="ET200" s="454"/>
      <c r="EU200" s="581"/>
      <c r="EV200" s="581"/>
      <c r="EW200" s="581"/>
      <c r="EX200" s="581"/>
      <c r="EY200" s="581"/>
      <c r="EZ200" s="581"/>
      <c r="FA200" s="581"/>
      <c r="FB200" s="581"/>
      <c r="FC200" s="581"/>
      <c r="FD200" s="581"/>
      <c r="FE200" s="581"/>
    </row>
    <row r="201" spans="1:161">
      <c r="A201" s="450"/>
      <c r="B201" s="490"/>
      <c r="C201" s="486"/>
      <c r="D201" s="486"/>
      <c r="E201" s="1163">
        <f>E189</f>
        <v>0</v>
      </c>
      <c r="F201" s="1163">
        <f t="shared" ref="F201:BQ201" si="1258">F189</f>
        <v>0</v>
      </c>
      <c r="G201" s="1163">
        <f t="shared" si="1258"/>
        <v>0</v>
      </c>
      <c r="H201" s="1163">
        <f t="shared" si="1258"/>
        <v>0</v>
      </c>
      <c r="I201" s="1163">
        <f t="shared" si="1258"/>
        <v>0</v>
      </c>
      <c r="J201" s="1163">
        <f t="shared" si="1258"/>
        <v>0</v>
      </c>
      <c r="K201" s="1163">
        <f t="shared" si="1258"/>
        <v>0</v>
      </c>
      <c r="L201" s="1163">
        <f t="shared" si="1258"/>
        <v>0</v>
      </c>
      <c r="M201" s="1163">
        <f t="shared" si="1258"/>
        <v>0</v>
      </c>
      <c r="N201" s="1163">
        <f t="shared" si="1258"/>
        <v>0</v>
      </c>
      <c r="O201" s="1163">
        <f t="shared" si="1258"/>
        <v>0</v>
      </c>
      <c r="P201" s="1163">
        <f t="shared" si="1258"/>
        <v>0</v>
      </c>
      <c r="Q201" s="1163">
        <f t="shared" si="1258"/>
        <v>1</v>
      </c>
      <c r="R201" s="1163">
        <f t="shared" si="1258"/>
        <v>1</v>
      </c>
      <c r="S201" s="1163">
        <f t="shared" si="1258"/>
        <v>1</v>
      </c>
      <c r="T201" s="1163">
        <f t="shared" si="1258"/>
        <v>1</v>
      </c>
      <c r="U201" s="1163">
        <f t="shared" si="1258"/>
        <v>1</v>
      </c>
      <c r="V201" s="1163">
        <f t="shared" si="1258"/>
        <v>1</v>
      </c>
      <c r="W201" s="1163">
        <f t="shared" si="1258"/>
        <v>1</v>
      </c>
      <c r="X201" s="1163">
        <f t="shared" si="1258"/>
        <v>1</v>
      </c>
      <c r="Y201" s="1163">
        <f t="shared" si="1258"/>
        <v>1</v>
      </c>
      <c r="Z201" s="1163">
        <f t="shared" si="1258"/>
        <v>1</v>
      </c>
      <c r="AA201" s="1163">
        <f t="shared" si="1258"/>
        <v>1</v>
      </c>
      <c r="AB201" s="1163">
        <f t="shared" si="1258"/>
        <v>1</v>
      </c>
      <c r="AC201" s="1163">
        <f t="shared" si="1258"/>
        <v>2</v>
      </c>
      <c r="AD201" s="1163">
        <f t="shared" si="1258"/>
        <v>2</v>
      </c>
      <c r="AE201" s="1163">
        <f t="shared" si="1258"/>
        <v>2</v>
      </c>
      <c r="AF201" s="1163">
        <f t="shared" si="1258"/>
        <v>2</v>
      </c>
      <c r="AG201" s="1163">
        <f t="shared" si="1258"/>
        <v>2</v>
      </c>
      <c r="AH201" s="1163">
        <f t="shared" si="1258"/>
        <v>2</v>
      </c>
      <c r="AI201" s="1163">
        <f t="shared" si="1258"/>
        <v>2</v>
      </c>
      <c r="AJ201" s="1163">
        <f t="shared" si="1258"/>
        <v>2</v>
      </c>
      <c r="AK201" s="1163">
        <f t="shared" si="1258"/>
        <v>2</v>
      </c>
      <c r="AL201" s="1163">
        <f t="shared" si="1258"/>
        <v>2</v>
      </c>
      <c r="AM201" s="1163">
        <f t="shared" si="1258"/>
        <v>2</v>
      </c>
      <c r="AN201" s="1163">
        <f t="shared" si="1258"/>
        <v>2</v>
      </c>
      <c r="AO201" s="1163">
        <f t="shared" si="1258"/>
        <v>3</v>
      </c>
      <c r="AP201" s="1163">
        <f t="shared" si="1258"/>
        <v>3</v>
      </c>
      <c r="AQ201" s="1163">
        <f t="shared" si="1258"/>
        <v>3</v>
      </c>
      <c r="AR201" s="1163">
        <f t="shared" si="1258"/>
        <v>3</v>
      </c>
      <c r="AS201" s="1163">
        <f t="shared" si="1258"/>
        <v>3</v>
      </c>
      <c r="AT201" s="1163">
        <f t="shared" si="1258"/>
        <v>3</v>
      </c>
      <c r="AU201" s="1163">
        <f t="shared" si="1258"/>
        <v>3</v>
      </c>
      <c r="AV201" s="1163">
        <f t="shared" si="1258"/>
        <v>3</v>
      </c>
      <c r="AW201" s="1163">
        <f t="shared" si="1258"/>
        <v>3</v>
      </c>
      <c r="AX201" s="1163">
        <f t="shared" si="1258"/>
        <v>3</v>
      </c>
      <c r="AY201" s="1163">
        <f t="shared" si="1258"/>
        <v>3</v>
      </c>
      <c r="AZ201" s="1163">
        <f t="shared" si="1258"/>
        <v>3</v>
      </c>
      <c r="BA201" s="1163">
        <f t="shared" si="1258"/>
        <v>4</v>
      </c>
      <c r="BB201" s="1163">
        <f t="shared" si="1258"/>
        <v>4</v>
      </c>
      <c r="BC201" s="1163">
        <f t="shared" si="1258"/>
        <v>4</v>
      </c>
      <c r="BD201" s="1163">
        <f t="shared" si="1258"/>
        <v>4</v>
      </c>
      <c r="BE201" s="1163">
        <f t="shared" si="1258"/>
        <v>4</v>
      </c>
      <c r="BF201" s="1163">
        <f t="shared" si="1258"/>
        <v>4</v>
      </c>
      <c r="BG201" s="1163">
        <f t="shared" si="1258"/>
        <v>4</v>
      </c>
      <c r="BH201" s="1163">
        <f t="shared" si="1258"/>
        <v>4</v>
      </c>
      <c r="BI201" s="1163">
        <f t="shared" si="1258"/>
        <v>4</v>
      </c>
      <c r="BJ201" s="1163">
        <f t="shared" si="1258"/>
        <v>4</v>
      </c>
      <c r="BK201" s="1163">
        <f t="shared" si="1258"/>
        <v>4</v>
      </c>
      <c r="BL201" s="1163">
        <f t="shared" si="1258"/>
        <v>4</v>
      </c>
      <c r="BM201" s="1163">
        <f t="shared" si="1258"/>
        <v>5</v>
      </c>
      <c r="BN201" s="1163">
        <f t="shared" si="1258"/>
        <v>5</v>
      </c>
      <c r="BO201" s="1163">
        <f t="shared" si="1258"/>
        <v>5</v>
      </c>
      <c r="BP201" s="1163">
        <f t="shared" si="1258"/>
        <v>5</v>
      </c>
      <c r="BQ201" s="1163">
        <f t="shared" si="1258"/>
        <v>5</v>
      </c>
      <c r="BR201" s="1163">
        <f t="shared" ref="BR201:DT201" si="1259">BR189</f>
        <v>5</v>
      </c>
      <c r="BS201" s="1163">
        <f t="shared" si="1259"/>
        <v>5</v>
      </c>
      <c r="BT201" s="1163">
        <f t="shared" si="1259"/>
        <v>5</v>
      </c>
      <c r="BU201" s="1163">
        <f t="shared" si="1259"/>
        <v>5</v>
      </c>
      <c r="BV201" s="1163">
        <f t="shared" si="1259"/>
        <v>5</v>
      </c>
      <c r="BW201" s="1163">
        <f t="shared" si="1259"/>
        <v>5</v>
      </c>
      <c r="BX201" s="1163">
        <f t="shared" si="1259"/>
        <v>5</v>
      </c>
      <c r="BY201" s="1163">
        <f t="shared" si="1259"/>
        <v>6</v>
      </c>
      <c r="BZ201" s="1163">
        <f t="shared" si="1259"/>
        <v>6</v>
      </c>
      <c r="CA201" s="1163">
        <f t="shared" si="1259"/>
        <v>6</v>
      </c>
      <c r="CB201" s="1163">
        <f t="shared" si="1259"/>
        <v>6</v>
      </c>
      <c r="CC201" s="1163">
        <f t="shared" si="1259"/>
        <v>6</v>
      </c>
      <c r="CD201" s="1163">
        <f t="shared" si="1259"/>
        <v>6</v>
      </c>
      <c r="CE201" s="1163">
        <f t="shared" si="1259"/>
        <v>6</v>
      </c>
      <c r="CF201" s="1163">
        <f t="shared" si="1259"/>
        <v>6</v>
      </c>
      <c r="CG201" s="1163">
        <f t="shared" si="1259"/>
        <v>6</v>
      </c>
      <c r="CH201" s="1163">
        <f t="shared" si="1259"/>
        <v>6</v>
      </c>
      <c r="CI201" s="1163">
        <f t="shared" si="1259"/>
        <v>6</v>
      </c>
      <c r="CJ201" s="1163">
        <f t="shared" si="1259"/>
        <v>6</v>
      </c>
      <c r="CK201" s="1163">
        <f t="shared" si="1259"/>
        <v>7</v>
      </c>
      <c r="CL201" s="1163">
        <f t="shared" si="1259"/>
        <v>7</v>
      </c>
      <c r="CM201" s="1163">
        <f t="shared" si="1259"/>
        <v>7</v>
      </c>
      <c r="CN201" s="1163">
        <f t="shared" si="1259"/>
        <v>7</v>
      </c>
      <c r="CO201" s="1163">
        <f t="shared" si="1259"/>
        <v>7</v>
      </c>
      <c r="CP201" s="1163">
        <f t="shared" si="1259"/>
        <v>7</v>
      </c>
      <c r="CQ201" s="1163">
        <f t="shared" si="1259"/>
        <v>7</v>
      </c>
      <c r="CR201" s="1163">
        <f t="shared" si="1259"/>
        <v>7</v>
      </c>
      <c r="CS201" s="1163">
        <f t="shared" si="1259"/>
        <v>7</v>
      </c>
      <c r="CT201" s="1163">
        <f t="shared" si="1259"/>
        <v>7</v>
      </c>
      <c r="CU201" s="1163">
        <f t="shared" si="1259"/>
        <v>7</v>
      </c>
      <c r="CV201" s="1163">
        <f t="shared" si="1259"/>
        <v>7</v>
      </c>
      <c r="CW201" s="1163">
        <f t="shared" si="1259"/>
        <v>8</v>
      </c>
      <c r="CX201" s="1163">
        <f t="shared" si="1259"/>
        <v>8</v>
      </c>
      <c r="CY201" s="1163">
        <f t="shared" si="1259"/>
        <v>8</v>
      </c>
      <c r="CZ201" s="1163">
        <f t="shared" si="1259"/>
        <v>8</v>
      </c>
      <c r="DA201" s="1163">
        <f t="shared" si="1259"/>
        <v>8</v>
      </c>
      <c r="DB201" s="1163">
        <f t="shared" si="1259"/>
        <v>8</v>
      </c>
      <c r="DC201" s="1163">
        <f t="shared" si="1259"/>
        <v>8</v>
      </c>
      <c r="DD201" s="1163">
        <f t="shared" si="1259"/>
        <v>8</v>
      </c>
      <c r="DE201" s="1163">
        <f t="shared" si="1259"/>
        <v>8</v>
      </c>
      <c r="DF201" s="1163">
        <f t="shared" si="1259"/>
        <v>8</v>
      </c>
      <c r="DG201" s="1163">
        <f t="shared" si="1259"/>
        <v>8</v>
      </c>
      <c r="DH201" s="1163">
        <f t="shared" si="1259"/>
        <v>8</v>
      </c>
      <c r="DI201" s="1163">
        <f t="shared" si="1259"/>
        <v>9</v>
      </c>
      <c r="DJ201" s="1163">
        <f t="shared" si="1259"/>
        <v>9</v>
      </c>
      <c r="DK201" s="1163">
        <f t="shared" si="1259"/>
        <v>9</v>
      </c>
      <c r="DL201" s="1163">
        <f t="shared" si="1259"/>
        <v>9</v>
      </c>
      <c r="DM201" s="1163">
        <f t="shared" si="1259"/>
        <v>9</v>
      </c>
      <c r="DN201" s="1163">
        <f t="shared" si="1259"/>
        <v>9</v>
      </c>
      <c r="DO201" s="1163">
        <f t="shared" si="1259"/>
        <v>9</v>
      </c>
      <c r="DP201" s="1163">
        <f t="shared" si="1259"/>
        <v>9</v>
      </c>
      <c r="DQ201" s="1163">
        <f t="shared" si="1259"/>
        <v>9</v>
      </c>
      <c r="DR201" s="1163">
        <f t="shared" si="1259"/>
        <v>9</v>
      </c>
      <c r="DS201" s="1163">
        <f t="shared" si="1259"/>
        <v>9</v>
      </c>
      <c r="DT201" s="1163">
        <f t="shared" si="1259"/>
        <v>9</v>
      </c>
      <c r="DU201" s="450"/>
      <c r="DV201" s="597"/>
      <c r="DW201" s="545"/>
      <c r="DX201" s="545"/>
      <c r="DY201" s="545"/>
      <c r="DZ201" s="545"/>
      <c r="EA201" s="545"/>
      <c r="EB201" s="545"/>
      <c r="EC201" s="545"/>
      <c r="ED201" s="545"/>
      <c r="EE201" s="546"/>
      <c r="EF201" s="454"/>
      <c r="EG201" s="454"/>
      <c r="EH201" s="454"/>
      <c r="EI201" s="454"/>
      <c r="EJ201" s="454"/>
      <c r="EK201" s="454"/>
      <c r="EL201" s="454"/>
      <c r="EM201" s="454"/>
      <c r="EN201" s="454"/>
      <c r="EO201" s="454"/>
      <c r="EP201" s="454"/>
      <c r="EQ201" s="454"/>
      <c r="ER201" s="454"/>
      <c r="ES201" s="454"/>
      <c r="ET201" s="454"/>
      <c r="EU201" s="581"/>
      <c r="EV201" s="581"/>
      <c r="EW201" s="581"/>
      <c r="EX201" s="581"/>
      <c r="EY201" s="581"/>
      <c r="EZ201" s="581"/>
      <c r="FA201" s="581"/>
      <c r="FB201" s="581"/>
      <c r="FC201" s="581"/>
      <c r="FD201" s="581"/>
      <c r="FE201" s="581"/>
    </row>
    <row r="202" spans="1:161">
      <c r="A202" s="450"/>
      <c r="B202" s="490"/>
      <c r="C202" s="486"/>
      <c r="D202" s="498"/>
      <c r="E202" s="962" t="s">
        <v>431</v>
      </c>
      <c r="F202" s="962" t="s">
        <v>432</v>
      </c>
      <c r="G202" s="962" t="s">
        <v>433</v>
      </c>
      <c r="H202" s="962" t="s">
        <v>434</v>
      </c>
      <c r="I202" s="962" t="s">
        <v>267</v>
      </c>
      <c r="J202" s="962" t="s">
        <v>435</v>
      </c>
      <c r="K202" s="962" t="s">
        <v>436</v>
      </c>
      <c r="L202" s="962" t="s">
        <v>437</v>
      </c>
      <c r="M202" s="962" t="s">
        <v>438</v>
      </c>
      <c r="N202" s="962" t="s">
        <v>439</v>
      </c>
      <c r="O202" s="962" t="s">
        <v>440</v>
      </c>
      <c r="P202" s="963" t="s">
        <v>441</v>
      </c>
      <c r="Q202" s="1053" t="s">
        <v>431</v>
      </c>
      <c r="R202" s="1053" t="s">
        <v>432</v>
      </c>
      <c r="S202" s="1053" t="s">
        <v>433</v>
      </c>
      <c r="T202" s="1053" t="s">
        <v>434</v>
      </c>
      <c r="U202" s="1053" t="s">
        <v>267</v>
      </c>
      <c r="V202" s="1053" t="s">
        <v>435</v>
      </c>
      <c r="W202" s="1053" t="s">
        <v>436</v>
      </c>
      <c r="X202" s="1053" t="s">
        <v>437</v>
      </c>
      <c r="Y202" s="1053" t="s">
        <v>438</v>
      </c>
      <c r="Z202" s="1053" t="s">
        <v>439</v>
      </c>
      <c r="AA202" s="1053" t="s">
        <v>440</v>
      </c>
      <c r="AB202" s="1054" t="s">
        <v>441</v>
      </c>
      <c r="AC202" s="962" t="s">
        <v>431</v>
      </c>
      <c r="AD202" s="962" t="s">
        <v>432</v>
      </c>
      <c r="AE202" s="962" t="s">
        <v>433</v>
      </c>
      <c r="AF202" s="962" t="s">
        <v>434</v>
      </c>
      <c r="AG202" s="962" t="s">
        <v>267</v>
      </c>
      <c r="AH202" s="962" t="s">
        <v>435</v>
      </c>
      <c r="AI202" s="962" t="s">
        <v>436</v>
      </c>
      <c r="AJ202" s="962" t="s">
        <v>437</v>
      </c>
      <c r="AK202" s="962" t="s">
        <v>438</v>
      </c>
      <c r="AL202" s="962" t="s">
        <v>439</v>
      </c>
      <c r="AM202" s="962" t="s">
        <v>440</v>
      </c>
      <c r="AN202" s="963" t="s">
        <v>441</v>
      </c>
      <c r="AO202" s="1098" t="s">
        <v>431</v>
      </c>
      <c r="AP202" s="1098" t="s">
        <v>432</v>
      </c>
      <c r="AQ202" s="1098" t="s">
        <v>433</v>
      </c>
      <c r="AR202" s="1098" t="s">
        <v>434</v>
      </c>
      <c r="AS202" s="1098" t="s">
        <v>267</v>
      </c>
      <c r="AT202" s="1098" t="s">
        <v>435</v>
      </c>
      <c r="AU202" s="1098" t="s">
        <v>436</v>
      </c>
      <c r="AV202" s="1098" t="s">
        <v>437</v>
      </c>
      <c r="AW202" s="1098" t="s">
        <v>438</v>
      </c>
      <c r="AX202" s="1098" t="s">
        <v>439</v>
      </c>
      <c r="AY202" s="1098" t="s">
        <v>440</v>
      </c>
      <c r="AZ202" s="1099" t="s">
        <v>441</v>
      </c>
      <c r="BA202" s="962" t="s">
        <v>431</v>
      </c>
      <c r="BB202" s="962" t="s">
        <v>432</v>
      </c>
      <c r="BC202" s="962" t="s">
        <v>433</v>
      </c>
      <c r="BD202" s="962" t="s">
        <v>434</v>
      </c>
      <c r="BE202" s="962" t="s">
        <v>267</v>
      </c>
      <c r="BF202" s="962" t="s">
        <v>435</v>
      </c>
      <c r="BG202" s="962" t="s">
        <v>436</v>
      </c>
      <c r="BH202" s="962" t="s">
        <v>437</v>
      </c>
      <c r="BI202" s="962" t="s">
        <v>438</v>
      </c>
      <c r="BJ202" s="962" t="s">
        <v>439</v>
      </c>
      <c r="BK202" s="962" t="s">
        <v>440</v>
      </c>
      <c r="BL202" s="963" t="s">
        <v>441</v>
      </c>
      <c r="BM202" s="962" t="s">
        <v>431</v>
      </c>
      <c r="BN202" s="962" t="s">
        <v>432</v>
      </c>
      <c r="BO202" s="962" t="s">
        <v>433</v>
      </c>
      <c r="BP202" s="962" t="s">
        <v>434</v>
      </c>
      <c r="BQ202" s="962" t="s">
        <v>267</v>
      </c>
      <c r="BR202" s="962" t="s">
        <v>435</v>
      </c>
      <c r="BS202" s="962" t="s">
        <v>436</v>
      </c>
      <c r="BT202" s="962" t="s">
        <v>437</v>
      </c>
      <c r="BU202" s="962" t="s">
        <v>438</v>
      </c>
      <c r="BV202" s="962" t="s">
        <v>439</v>
      </c>
      <c r="BW202" s="962" t="s">
        <v>440</v>
      </c>
      <c r="BX202" s="963" t="s">
        <v>441</v>
      </c>
      <c r="BY202" s="962" t="s">
        <v>431</v>
      </c>
      <c r="BZ202" s="962" t="s">
        <v>432</v>
      </c>
      <c r="CA202" s="962" t="s">
        <v>433</v>
      </c>
      <c r="CB202" s="962" t="s">
        <v>434</v>
      </c>
      <c r="CC202" s="962" t="s">
        <v>267</v>
      </c>
      <c r="CD202" s="962" t="s">
        <v>435</v>
      </c>
      <c r="CE202" s="962" t="s">
        <v>436</v>
      </c>
      <c r="CF202" s="962" t="s">
        <v>437</v>
      </c>
      <c r="CG202" s="962" t="s">
        <v>438</v>
      </c>
      <c r="CH202" s="962" t="s">
        <v>439</v>
      </c>
      <c r="CI202" s="962" t="s">
        <v>440</v>
      </c>
      <c r="CJ202" s="963" t="s">
        <v>441</v>
      </c>
      <c r="CK202" s="962" t="s">
        <v>431</v>
      </c>
      <c r="CL202" s="962" t="s">
        <v>432</v>
      </c>
      <c r="CM202" s="962" t="s">
        <v>433</v>
      </c>
      <c r="CN202" s="962" t="s">
        <v>434</v>
      </c>
      <c r="CO202" s="962" t="s">
        <v>267</v>
      </c>
      <c r="CP202" s="962" t="s">
        <v>435</v>
      </c>
      <c r="CQ202" s="962" t="s">
        <v>436</v>
      </c>
      <c r="CR202" s="962" t="s">
        <v>437</v>
      </c>
      <c r="CS202" s="962" t="s">
        <v>438</v>
      </c>
      <c r="CT202" s="962" t="s">
        <v>439</v>
      </c>
      <c r="CU202" s="962" t="s">
        <v>440</v>
      </c>
      <c r="CV202" s="963" t="s">
        <v>441</v>
      </c>
      <c r="CW202" s="962" t="s">
        <v>431</v>
      </c>
      <c r="CX202" s="962" t="s">
        <v>432</v>
      </c>
      <c r="CY202" s="962" t="s">
        <v>433</v>
      </c>
      <c r="CZ202" s="962" t="s">
        <v>434</v>
      </c>
      <c r="DA202" s="962" t="s">
        <v>267</v>
      </c>
      <c r="DB202" s="962" t="s">
        <v>435</v>
      </c>
      <c r="DC202" s="962" t="s">
        <v>436</v>
      </c>
      <c r="DD202" s="962" t="s">
        <v>437</v>
      </c>
      <c r="DE202" s="962" t="s">
        <v>438</v>
      </c>
      <c r="DF202" s="962" t="s">
        <v>439</v>
      </c>
      <c r="DG202" s="962" t="s">
        <v>440</v>
      </c>
      <c r="DH202" s="963" t="s">
        <v>441</v>
      </c>
      <c r="DI202" s="962" t="s">
        <v>431</v>
      </c>
      <c r="DJ202" s="962" t="s">
        <v>432</v>
      </c>
      <c r="DK202" s="962" t="s">
        <v>433</v>
      </c>
      <c r="DL202" s="962" t="s">
        <v>434</v>
      </c>
      <c r="DM202" s="962" t="s">
        <v>267</v>
      </c>
      <c r="DN202" s="962" t="s">
        <v>435</v>
      </c>
      <c r="DO202" s="962" t="s">
        <v>436</v>
      </c>
      <c r="DP202" s="962" t="s">
        <v>437</v>
      </c>
      <c r="DQ202" s="962" t="s">
        <v>438</v>
      </c>
      <c r="DR202" s="962" t="s">
        <v>439</v>
      </c>
      <c r="DS202" s="962" t="s">
        <v>440</v>
      </c>
      <c r="DT202" s="963" t="s">
        <v>441</v>
      </c>
      <c r="DU202" s="450"/>
      <c r="DV202" s="597"/>
      <c r="DW202" s="545"/>
      <c r="DX202" s="545"/>
      <c r="DY202" s="545"/>
      <c r="DZ202" s="545"/>
      <c r="EA202" s="545"/>
      <c r="EB202" s="545"/>
      <c r="EC202" s="545"/>
      <c r="ED202" s="545"/>
      <c r="EE202" s="546"/>
      <c r="EF202" s="454"/>
      <c r="EG202" s="454"/>
      <c r="EH202" s="454"/>
      <c r="EI202" s="454"/>
      <c r="EJ202" s="454"/>
      <c r="EK202" s="454"/>
      <c r="EL202" s="454"/>
      <c r="EM202" s="454"/>
      <c r="EN202" s="454"/>
      <c r="EO202" s="454"/>
      <c r="EP202" s="454"/>
      <c r="EQ202" s="454"/>
      <c r="ER202" s="454"/>
      <c r="ES202" s="454"/>
      <c r="ET202" s="454"/>
      <c r="EU202" s="581"/>
      <c r="EV202" s="581"/>
      <c r="EW202" s="581"/>
      <c r="EX202" s="581"/>
      <c r="EY202" s="581"/>
      <c r="EZ202" s="581"/>
      <c r="FA202" s="581"/>
      <c r="FB202" s="581"/>
      <c r="FC202" s="581"/>
      <c r="FD202" s="581"/>
      <c r="FE202" s="581"/>
    </row>
    <row r="203" spans="1:161">
      <c r="A203" s="450"/>
      <c r="B203" s="490">
        <f>B197</f>
        <v>0</v>
      </c>
      <c r="C203" s="598" t="s">
        <v>421</v>
      </c>
      <c r="D203" s="486"/>
      <c r="E203" s="638">
        <f>-IS!J76</f>
        <v>0</v>
      </c>
      <c r="F203" s="638">
        <f>-IS!K76</f>
        <v>0</v>
      </c>
      <c r="G203" s="638">
        <f>-IS!L76</f>
        <v>0</v>
      </c>
      <c r="H203" s="638">
        <f>-IS!M76</f>
        <v>0</v>
      </c>
      <c r="I203" s="638">
        <f>-IS!N76</f>
        <v>0</v>
      </c>
      <c r="J203" s="638">
        <f>-IS!O76</f>
        <v>0</v>
      </c>
      <c r="K203" s="638">
        <f>-IS!P76</f>
        <v>0</v>
      </c>
      <c r="L203" s="638">
        <f>-IS!Q76</f>
        <v>0</v>
      </c>
      <c r="M203" s="638">
        <f>-IS!R76</f>
        <v>0</v>
      </c>
      <c r="N203" s="638">
        <f>-IS!S76</f>
        <v>0</v>
      </c>
      <c r="O203" s="638">
        <f>-IS!T76</f>
        <v>0</v>
      </c>
      <c r="P203" s="639">
        <f>-IS!U76</f>
        <v>0</v>
      </c>
      <c r="Q203" s="1086">
        <f>-IS!V76</f>
        <v>0</v>
      </c>
      <c r="R203" s="1086">
        <f>-IS!W76</f>
        <v>0</v>
      </c>
      <c r="S203" s="1086">
        <f>-IS!X76</f>
        <v>0</v>
      </c>
      <c r="T203" s="1086">
        <f>-IS!Y76</f>
        <v>0</v>
      </c>
      <c r="U203" s="1086">
        <f>-IS!Z76</f>
        <v>0</v>
      </c>
      <c r="V203" s="1086">
        <f>-IS!AA76</f>
        <v>0</v>
      </c>
      <c r="W203" s="1086">
        <f>-IS!AB76</f>
        <v>0</v>
      </c>
      <c r="X203" s="1086">
        <f>-IS!AC76</f>
        <v>0</v>
      </c>
      <c r="Y203" s="1086">
        <f>-IS!AD76</f>
        <v>0</v>
      </c>
      <c r="Z203" s="1086">
        <f>-IS!AE76</f>
        <v>0</v>
      </c>
      <c r="AA203" s="1086">
        <f>-IS!AF76</f>
        <v>0</v>
      </c>
      <c r="AB203" s="1087">
        <f>-IS!AG76</f>
        <v>0</v>
      </c>
      <c r="AC203" s="638">
        <f>-IS!AH76</f>
        <v>0</v>
      </c>
      <c r="AD203" s="638">
        <f>-IS!AI76</f>
        <v>0</v>
      </c>
      <c r="AE203" s="638">
        <f>-IS!AJ76</f>
        <v>0</v>
      </c>
      <c r="AF203" s="638">
        <f>-IS!AK76</f>
        <v>0</v>
      </c>
      <c r="AG203" s="638">
        <f>-IS!AL76</f>
        <v>0</v>
      </c>
      <c r="AH203" s="638">
        <f>-IS!AM76</f>
        <v>0</v>
      </c>
      <c r="AI203" s="638">
        <f>-IS!AN76</f>
        <v>0</v>
      </c>
      <c r="AJ203" s="638">
        <f>-IS!AO76</f>
        <v>0</v>
      </c>
      <c r="AK203" s="638">
        <f>-IS!AP76</f>
        <v>0</v>
      </c>
      <c r="AL203" s="638">
        <f>-IS!AQ76</f>
        <v>0</v>
      </c>
      <c r="AM203" s="638">
        <f>-IS!AR76</f>
        <v>0</v>
      </c>
      <c r="AN203" s="639">
        <f>-IS!AS76</f>
        <v>0</v>
      </c>
      <c r="AO203" s="1134">
        <f>-IS!AT76</f>
        <v>0</v>
      </c>
      <c r="AP203" s="1134">
        <f>-IS!AU76</f>
        <v>0</v>
      </c>
      <c r="AQ203" s="1134">
        <f>-IS!AV76</f>
        <v>0</v>
      </c>
      <c r="AR203" s="1134">
        <f>-IS!AW76</f>
        <v>0</v>
      </c>
      <c r="AS203" s="1134">
        <f>-IS!AX76</f>
        <v>0</v>
      </c>
      <c r="AT203" s="1134">
        <f>-IS!AY76</f>
        <v>0</v>
      </c>
      <c r="AU203" s="1134">
        <f>-IS!AZ76</f>
        <v>0</v>
      </c>
      <c r="AV203" s="1134">
        <f>-IS!BA76</f>
        <v>0</v>
      </c>
      <c r="AW203" s="1134">
        <f>-IS!BB76</f>
        <v>0</v>
      </c>
      <c r="AX203" s="1134">
        <f>-IS!BC76</f>
        <v>0</v>
      </c>
      <c r="AY203" s="1134">
        <f>-IS!BD76</f>
        <v>0</v>
      </c>
      <c r="AZ203" s="1135">
        <f>-IS!BE76</f>
        <v>0</v>
      </c>
      <c r="BA203" s="638">
        <f>-IS!BF76</f>
        <v>0</v>
      </c>
      <c r="BB203" s="638">
        <f>-IS!BG76</f>
        <v>0</v>
      </c>
      <c r="BC203" s="638">
        <f>-IS!BH76</f>
        <v>0</v>
      </c>
      <c r="BD203" s="638">
        <f>-IS!BI76</f>
        <v>0</v>
      </c>
      <c r="BE203" s="638">
        <f>-IS!BJ76</f>
        <v>0</v>
      </c>
      <c r="BF203" s="638">
        <f>-IS!BK76</f>
        <v>0</v>
      </c>
      <c r="BG203" s="638">
        <f>-IS!BL76</f>
        <v>0</v>
      </c>
      <c r="BH203" s="638">
        <f>-IS!BM76</f>
        <v>0</v>
      </c>
      <c r="BI203" s="638">
        <f>-IS!BN76</f>
        <v>0</v>
      </c>
      <c r="BJ203" s="638">
        <f>-IS!BO76</f>
        <v>0</v>
      </c>
      <c r="BK203" s="638">
        <f>-IS!BP76</f>
        <v>0</v>
      </c>
      <c r="BL203" s="639">
        <f>-IS!BQ76</f>
        <v>0</v>
      </c>
      <c r="BM203" s="638">
        <f>-IS!BR76</f>
        <v>0</v>
      </c>
      <c r="BN203" s="638">
        <f>-IS!BS76</f>
        <v>0</v>
      </c>
      <c r="BO203" s="638">
        <f>-IS!BT76</f>
        <v>0</v>
      </c>
      <c r="BP203" s="638">
        <f>-IS!BU76</f>
        <v>0</v>
      </c>
      <c r="BQ203" s="638">
        <f>-IS!BV76</f>
        <v>0</v>
      </c>
      <c r="BR203" s="638">
        <f>-IS!BW76</f>
        <v>0</v>
      </c>
      <c r="BS203" s="638">
        <f>-IS!BX76</f>
        <v>0</v>
      </c>
      <c r="BT203" s="638">
        <f>-IS!BY76</f>
        <v>0</v>
      </c>
      <c r="BU203" s="638">
        <f>-IS!BZ76</f>
        <v>0</v>
      </c>
      <c r="BV203" s="638">
        <f>-IS!CA76</f>
        <v>0</v>
      </c>
      <c r="BW203" s="638">
        <f>-IS!CB76</f>
        <v>0</v>
      </c>
      <c r="BX203" s="639">
        <f>-IS!CC76</f>
        <v>0</v>
      </c>
      <c r="BY203" s="638">
        <f>-IS!CD76</f>
        <v>0</v>
      </c>
      <c r="BZ203" s="638">
        <f>-IS!CE76</f>
        <v>0</v>
      </c>
      <c r="CA203" s="638">
        <f>-IS!CF76</f>
        <v>0</v>
      </c>
      <c r="CB203" s="638">
        <f>-IS!CG76</f>
        <v>0</v>
      </c>
      <c r="CC203" s="638">
        <f>-IS!CH76</f>
        <v>0</v>
      </c>
      <c r="CD203" s="638">
        <f>-IS!CI76</f>
        <v>0</v>
      </c>
      <c r="CE203" s="638">
        <f>-IS!CJ76</f>
        <v>0</v>
      </c>
      <c r="CF203" s="638">
        <f>-IS!CK76</f>
        <v>0</v>
      </c>
      <c r="CG203" s="638">
        <f>-IS!CL76</f>
        <v>0</v>
      </c>
      <c r="CH203" s="638">
        <f>-IS!CM76</f>
        <v>0</v>
      </c>
      <c r="CI203" s="638">
        <f>-IS!CN76</f>
        <v>0</v>
      </c>
      <c r="CJ203" s="639">
        <f>-IS!CO76</f>
        <v>0</v>
      </c>
      <c r="CK203" s="638">
        <f>-IS!CP76</f>
        <v>0</v>
      </c>
      <c r="CL203" s="638">
        <f>-IS!CQ76</f>
        <v>0</v>
      </c>
      <c r="CM203" s="638">
        <f>-IS!CR76</f>
        <v>0</v>
      </c>
      <c r="CN203" s="638">
        <f>-IS!CS76</f>
        <v>0</v>
      </c>
      <c r="CO203" s="638">
        <f>-IS!CT76</f>
        <v>0</v>
      </c>
      <c r="CP203" s="638">
        <f>-IS!CU76</f>
        <v>0</v>
      </c>
      <c r="CQ203" s="638">
        <f>-IS!CV76</f>
        <v>0</v>
      </c>
      <c r="CR203" s="638">
        <f>-IS!CW76</f>
        <v>0</v>
      </c>
      <c r="CS203" s="638">
        <f>-IS!CX76</f>
        <v>0</v>
      </c>
      <c r="CT203" s="638">
        <f>-IS!CY76</f>
        <v>0</v>
      </c>
      <c r="CU203" s="638">
        <f>-IS!CZ76</f>
        <v>0</v>
      </c>
      <c r="CV203" s="639">
        <f>-IS!DA76</f>
        <v>0</v>
      </c>
      <c r="CW203" s="638">
        <f>-IS!DB76</f>
        <v>0</v>
      </c>
      <c r="CX203" s="638">
        <f>-IS!DC76</f>
        <v>0</v>
      </c>
      <c r="CY203" s="638">
        <f>-IS!DD76</f>
        <v>0</v>
      </c>
      <c r="CZ203" s="638">
        <f>-IS!DE76</f>
        <v>0</v>
      </c>
      <c r="DA203" s="638">
        <f>-IS!DF76</f>
        <v>0</v>
      </c>
      <c r="DB203" s="638">
        <f>-IS!DG76</f>
        <v>0</v>
      </c>
      <c r="DC203" s="638">
        <f>-IS!DH76</f>
        <v>0</v>
      </c>
      <c r="DD203" s="638">
        <f>-IS!DI76</f>
        <v>0</v>
      </c>
      <c r="DE203" s="638">
        <f>-IS!DJ76</f>
        <v>0</v>
      </c>
      <c r="DF203" s="638">
        <f>-IS!DK76</f>
        <v>0</v>
      </c>
      <c r="DG203" s="638">
        <f>-IS!DL76</f>
        <v>0</v>
      </c>
      <c r="DH203" s="639">
        <f>-IS!DM76</f>
        <v>0</v>
      </c>
      <c r="DI203" s="638">
        <f>-IS!DN76</f>
        <v>0</v>
      </c>
      <c r="DJ203" s="638">
        <f>-IS!DO76</f>
        <v>0</v>
      </c>
      <c r="DK203" s="638">
        <f>-IS!DP76</f>
        <v>0</v>
      </c>
      <c r="DL203" s="638">
        <f>-IS!DQ76</f>
        <v>0</v>
      </c>
      <c r="DM203" s="638">
        <f>-IS!DR76</f>
        <v>0</v>
      </c>
      <c r="DN203" s="638">
        <f>-IS!DS76</f>
        <v>0</v>
      </c>
      <c r="DO203" s="638">
        <f>-IS!DT76</f>
        <v>0</v>
      </c>
      <c r="DP203" s="638">
        <f>-IS!DU76</f>
        <v>0</v>
      </c>
      <c r="DQ203" s="638">
        <f>-IS!DV76</f>
        <v>0</v>
      </c>
      <c r="DR203" s="638">
        <f>-IS!DW76</f>
        <v>0</v>
      </c>
      <c r="DS203" s="638">
        <f>-IS!DX76</f>
        <v>0</v>
      </c>
      <c r="DT203" s="639">
        <f>-IS!DY76</f>
        <v>0</v>
      </c>
      <c r="DU203" s="450"/>
      <c r="DV203" s="601">
        <f>SUM(E203:P203)</f>
        <v>0</v>
      </c>
      <c r="DW203" s="596">
        <f>-SUM(IS!$V$76:$AG$76)</f>
        <v>0</v>
      </c>
      <c r="DX203" s="596">
        <f>-SUM(IS!$AH$76:$AS$76)</f>
        <v>0</v>
      </c>
      <c r="DY203" s="596">
        <f>-SUM(IS!$AT$76:$BE$76)</f>
        <v>0</v>
      </c>
      <c r="DZ203" s="596">
        <f>-SUM(IS!$BF$76:$BQ$76)</f>
        <v>0</v>
      </c>
      <c r="EA203" s="596">
        <f>-SUM(IS!$BR$76:$CC$76)</f>
        <v>0</v>
      </c>
      <c r="EB203" s="596">
        <f>-SUM(IS!$CD$76:$CO$76)</f>
        <v>0</v>
      </c>
      <c r="EC203" s="596">
        <f>-SUM(IS!$CP$76:$DA$76)</f>
        <v>0</v>
      </c>
      <c r="ED203" s="596">
        <f>-SUM(IS!$DB$76:$DM$76)</f>
        <v>0</v>
      </c>
      <c r="EE203" s="596">
        <f>-SUM(IS!$DN$76:$DY$76)</f>
        <v>0</v>
      </c>
      <c r="EF203" s="454" t="s">
        <v>422</v>
      </c>
      <c r="EG203" s="454"/>
      <c r="EH203" s="454"/>
      <c r="EI203" s="454"/>
      <c r="EJ203" s="454"/>
      <c r="EK203" s="454"/>
      <c r="EL203" s="454"/>
      <c r="EM203" s="454"/>
      <c r="EN203" s="454"/>
      <c r="EO203" s="454"/>
      <c r="EP203" s="454"/>
      <c r="EQ203" s="454"/>
      <c r="ER203" s="454"/>
      <c r="ES203" s="454"/>
      <c r="ET203" s="454"/>
      <c r="EU203" s="581"/>
      <c r="EV203" s="581"/>
      <c r="EW203" s="581"/>
      <c r="EX203" s="581"/>
      <c r="EY203" s="581"/>
      <c r="EZ203" s="581"/>
      <c r="FA203" s="581"/>
      <c r="FB203" s="581"/>
      <c r="FC203" s="581"/>
      <c r="FD203" s="581"/>
      <c r="FE203" s="581"/>
    </row>
    <row r="204" spans="1:161">
      <c r="A204" s="450"/>
      <c r="B204" s="490"/>
      <c r="C204" s="486"/>
      <c r="D204" s="486"/>
      <c r="E204" s="640"/>
      <c r="F204" s="640"/>
      <c r="G204" s="640"/>
      <c r="H204" s="640"/>
      <c r="I204" s="640"/>
      <c r="J204" s="640"/>
      <c r="K204" s="640"/>
      <c r="L204" s="640"/>
      <c r="M204" s="640"/>
      <c r="N204" s="640"/>
      <c r="O204" s="640"/>
      <c r="P204" s="641"/>
      <c r="Q204" s="1088"/>
      <c r="R204" s="1088"/>
      <c r="S204" s="1088"/>
      <c r="T204" s="1088"/>
      <c r="U204" s="1088"/>
      <c r="V204" s="1088"/>
      <c r="W204" s="1088"/>
      <c r="X204" s="1088"/>
      <c r="Y204" s="1088"/>
      <c r="Z204" s="1088"/>
      <c r="AA204" s="1088"/>
      <c r="AB204" s="1089"/>
      <c r="AC204" s="640"/>
      <c r="AD204" s="640"/>
      <c r="AE204" s="640"/>
      <c r="AF204" s="640"/>
      <c r="AG204" s="640"/>
      <c r="AH204" s="640"/>
      <c r="AI204" s="640"/>
      <c r="AJ204" s="640"/>
      <c r="AK204" s="640"/>
      <c r="AL204" s="640"/>
      <c r="AM204" s="640"/>
      <c r="AN204" s="641"/>
      <c r="AO204" s="1136"/>
      <c r="AP204" s="1136"/>
      <c r="AQ204" s="1136"/>
      <c r="AR204" s="1136"/>
      <c r="AS204" s="1136"/>
      <c r="AT204" s="1136"/>
      <c r="AU204" s="1136"/>
      <c r="AV204" s="1136"/>
      <c r="AW204" s="1136"/>
      <c r="AX204" s="1136"/>
      <c r="AY204" s="1136"/>
      <c r="AZ204" s="1137"/>
      <c r="BA204" s="640"/>
      <c r="BB204" s="640"/>
      <c r="BC204" s="640"/>
      <c r="BD204" s="640"/>
      <c r="BE204" s="640"/>
      <c r="BF204" s="640"/>
      <c r="BG204" s="640"/>
      <c r="BH204" s="640"/>
      <c r="BI204" s="640"/>
      <c r="BJ204" s="640"/>
      <c r="BK204" s="640"/>
      <c r="BL204" s="641"/>
      <c r="BM204" s="640"/>
      <c r="BN204" s="640"/>
      <c r="BO204" s="640"/>
      <c r="BP204" s="640"/>
      <c r="BQ204" s="640"/>
      <c r="BR204" s="640"/>
      <c r="BS204" s="640"/>
      <c r="BT204" s="640"/>
      <c r="BU204" s="640"/>
      <c r="BV204" s="640"/>
      <c r="BW204" s="640"/>
      <c r="BX204" s="641"/>
      <c r="BY204" s="640"/>
      <c r="BZ204" s="640"/>
      <c r="CA204" s="640"/>
      <c r="CB204" s="640"/>
      <c r="CC204" s="640"/>
      <c r="CD204" s="640"/>
      <c r="CE204" s="640"/>
      <c r="CF204" s="640"/>
      <c r="CG204" s="640"/>
      <c r="CH204" s="640"/>
      <c r="CI204" s="640"/>
      <c r="CJ204" s="641"/>
      <c r="CK204" s="640"/>
      <c r="CL204" s="640"/>
      <c r="CM204" s="640"/>
      <c r="CN204" s="640"/>
      <c r="CO204" s="640"/>
      <c r="CP204" s="640"/>
      <c r="CQ204" s="640"/>
      <c r="CR204" s="640"/>
      <c r="CS204" s="640"/>
      <c r="CT204" s="640"/>
      <c r="CU204" s="640"/>
      <c r="CV204" s="641"/>
      <c r="CW204" s="640"/>
      <c r="CX204" s="640"/>
      <c r="CY204" s="640"/>
      <c r="CZ204" s="640"/>
      <c r="DA204" s="640"/>
      <c r="DB204" s="640"/>
      <c r="DC204" s="640"/>
      <c r="DD204" s="640"/>
      <c r="DE204" s="640"/>
      <c r="DF204" s="640"/>
      <c r="DG204" s="640"/>
      <c r="DH204" s="641"/>
      <c r="DI204" s="640"/>
      <c r="DJ204" s="640"/>
      <c r="DK204" s="640"/>
      <c r="DL204" s="640"/>
      <c r="DM204" s="640"/>
      <c r="DN204" s="640"/>
      <c r="DO204" s="640"/>
      <c r="DP204" s="640"/>
      <c r="DQ204" s="640"/>
      <c r="DR204" s="640"/>
      <c r="DS204" s="640"/>
      <c r="DT204" s="641"/>
      <c r="DU204" s="450"/>
      <c r="DV204" s="597"/>
      <c r="DW204" s="545"/>
      <c r="DX204" s="545"/>
      <c r="DY204" s="545"/>
      <c r="DZ204" s="545"/>
      <c r="EA204" s="545"/>
      <c r="EB204" s="545"/>
      <c r="EC204" s="545"/>
      <c r="ED204" s="545"/>
      <c r="EE204" s="546"/>
      <c r="EF204" s="454"/>
      <c r="EG204" s="454"/>
      <c r="EH204" s="454"/>
      <c r="EI204" s="454"/>
      <c r="EJ204" s="454"/>
      <c r="EK204" s="454"/>
      <c r="EL204" s="454"/>
      <c r="EM204" s="454"/>
      <c r="EN204" s="454"/>
      <c r="EO204" s="454"/>
      <c r="EP204" s="454"/>
      <c r="EQ204" s="454"/>
      <c r="ER204" s="454"/>
      <c r="ES204" s="454"/>
      <c r="ET204" s="454"/>
      <c r="EU204" s="581"/>
      <c r="EV204" s="581"/>
      <c r="EW204" s="581"/>
      <c r="EX204" s="581"/>
      <c r="EY204" s="581"/>
      <c r="EZ204" s="581"/>
      <c r="FA204" s="581"/>
      <c r="FB204" s="581"/>
      <c r="FC204" s="581"/>
      <c r="FD204" s="581"/>
      <c r="FE204" s="581"/>
    </row>
    <row r="205" spans="1:161">
      <c r="A205" s="450"/>
      <c r="B205" s="490">
        <f>B197</f>
        <v>0</v>
      </c>
      <c r="C205" s="598" t="s">
        <v>423</v>
      </c>
      <c r="D205" s="486"/>
      <c r="E205" s="638">
        <f>E203</f>
        <v>0</v>
      </c>
      <c r="F205" s="638">
        <f t="shared" ref="F205:P205" si="1260">F203</f>
        <v>0</v>
      </c>
      <c r="G205" s="638">
        <f t="shared" si="1260"/>
        <v>0</v>
      </c>
      <c r="H205" s="638">
        <f t="shared" si="1260"/>
        <v>0</v>
      </c>
      <c r="I205" s="638">
        <f t="shared" si="1260"/>
        <v>0</v>
      </c>
      <c r="J205" s="638">
        <f t="shared" si="1260"/>
        <v>0</v>
      </c>
      <c r="K205" s="638">
        <f t="shared" si="1260"/>
        <v>0</v>
      </c>
      <c r="L205" s="638">
        <f t="shared" si="1260"/>
        <v>0</v>
      </c>
      <c r="M205" s="638">
        <f t="shared" si="1260"/>
        <v>0</v>
      </c>
      <c r="N205" s="638">
        <f t="shared" si="1260"/>
        <v>0</v>
      </c>
      <c r="O205" s="638">
        <f t="shared" si="1260"/>
        <v>0</v>
      </c>
      <c r="P205" s="639">
        <f t="shared" si="1260"/>
        <v>0</v>
      </c>
      <c r="Q205" s="1086">
        <f>Q203</f>
        <v>0</v>
      </c>
      <c r="R205" s="1086">
        <f t="shared" ref="R205:AB205" si="1261">R203</f>
        <v>0</v>
      </c>
      <c r="S205" s="1086">
        <f t="shared" si="1261"/>
        <v>0</v>
      </c>
      <c r="T205" s="1086">
        <f t="shared" si="1261"/>
        <v>0</v>
      </c>
      <c r="U205" s="1086">
        <f t="shared" si="1261"/>
        <v>0</v>
      </c>
      <c r="V205" s="1086">
        <f t="shared" si="1261"/>
        <v>0</v>
      </c>
      <c r="W205" s="1086">
        <f t="shared" si="1261"/>
        <v>0</v>
      </c>
      <c r="X205" s="1086">
        <f t="shared" si="1261"/>
        <v>0</v>
      </c>
      <c r="Y205" s="1086">
        <f t="shared" si="1261"/>
        <v>0</v>
      </c>
      <c r="Z205" s="1086">
        <f t="shared" si="1261"/>
        <v>0</v>
      </c>
      <c r="AA205" s="1086">
        <f t="shared" si="1261"/>
        <v>0</v>
      </c>
      <c r="AB205" s="1087">
        <f t="shared" si="1261"/>
        <v>0</v>
      </c>
      <c r="AC205" s="638">
        <f>AC203</f>
        <v>0</v>
      </c>
      <c r="AD205" s="638">
        <f t="shared" ref="AD205:AN205" si="1262">AD203</f>
        <v>0</v>
      </c>
      <c r="AE205" s="638">
        <f t="shared" si="1262"/>
        <v>0</v>
      </c>
      <c r="AF205" s="638">
        <f t="shared" si="1262"/>
        <v>0</v>
      </c>
      <c r="AG205" s="638">
        <f t="shared" si="1262"/>
        <v>0</v>
      </c>
      <c r="AH205" s="638">
        <f t="shared" si="1262"/>
        <v>0</v>
      </c>
      <c r="AI205" s="638">
        <f t="shared" si="1262"/>
        <v>0</v>
      </c>
      <c r="AJ205" s="638">
        <f t="shared" si="1262"/>
        <v>0</v>
      </c>
      <c r="AK205" s="638">
        <f t="shared" si="1262"/>
        <v>0</v>
      </c>
      <c r="AL205" s="638">
        <f t="shared" si="1262"/>
        <v>0</v>
      </c>
      <c r="AM205" s="638">
        <f t="shared" si="1262"/>
        <v>0</v>
      </c>
      <c r="AN205" s="639">
        <f t="shared" si="1262"/>
        <v>0</v>
      </c>
      <c r="AO205" s="1134">
        <f>AO203</f>
        <v>0</v>
      </c>
      <c r="AP205" s="1134">
        <f t="shared" ref="AP205:AZ205" si="1263">AP203</f>
        <v>0</v>
      </c>
      <c r="AQ205" s="1134">
        <f t="shared" si="1263"/>
        <v>0</v>
      </c>
      <c r="AR205" s="1134">
        <f t="shared" si="1263"/>
        <v>0</v>
      </c>
      <c r="AS205" s="1134">
        <f t="shared" si="1263"/>
        <v>0</v>
      </c>
      <c r="AT205" s="1134">
        <f t="shared" si="1263"/>
        <v>0</v>
      </c>
      <c r="AU205" s="1134">
        <f t="shared" si="1263"/>
        <v>0</v>
      </c>
      <c r="AV205" s="1134">
        <f t="shared" si="1263"/>
        <v>0</v>
      </c>
      <c r="AW205" s="1134">
        <f t="shared" si="1263"/>
        <v>0</v>
      </c>
      <c r="AX205" s="1134">
        <f t="shared" si="1263"/>
        <v>0</v>
      </c>
      <c r="AY205" s="1134">
        <f t="shared" si="1263"/>
        <v>0</v>
      </c>
      <c r="AZ205" s="1135">
        <f t="shared" si="1263"/>
        <v>0</v>
      </c>
      <c r="BA205" s="638">
        <f>BA203</f>
        <v>0</v>
      </c>
      <c r="BB205" s="638">
        <f t="shared" ref="BB205:BL205" si="1264">BB203</f>
        <v>0</v>
      </c>
      <c r="BC205" s="638">
        <f t="shared" si="1264"/>
        <v>0</v>
      </c>
      <c r="BD205" s="638">
        <f t="shared" si="1264"/>
        <v>0</v>
      </c>
      <c r="BE205" s="638">
        <f t="shared" si="1264"/>
        <v>0</v>
      </c>
      <c r="BF205" s="638">
        <f t="shared" si="1264"/>
        <v>0</v>
      </c>
      <c r="BG205" s="638">
        <f t="shared" si="1264"/>
        <v>0</v>
      </c>
      <c r="BH205" s="638">
        <f t="shared" si="1264"/>
        <v>0</v>
      </c>
      <c r="BI205" s="638">
        <f t="shared" si="1264"/>
        <v>0</v>
      </c>
      <c r="BJ205" s="638">
        <f t="shared" si="1264"/>
        <v>0</v>
      </c>
      <c r="BK205" s="638">
        <f t="shared" si="1264"/>
        <v>0</v>
      </c>
      <c r="BL205" s="639">
        <f t="shared" si="1264"/>
        <v>0</v>
      </c>
      <c r="BM205" s="638">
        <f>BM203</f>
        <v>0</v>
      </c>
      <c r="BN205" s="638">
        <f t="shared" ref="BN205:BX205" si="1265">BN203</f>
        <v>0</v>
      </c>
      <c r="BO205" s="638">
        <f t="shared" si="1265"/>
        <v>0</v>
      </c>
      <c r="BP205" s="638">
        <f t="shared" si="1265"/>
        <v>0</v>
      </c>
      <c r="BQ205" s="638">
        <f t="shared" si="1265"/>
        <v>0</v>
      </c>
      <c r="BR205" s="638">
        <f t="shared" si="1265"/>
        <v>0</v>
      </c>
      <c r="BS205" s="638">
        <f t="shared" si="1265"/>
        <v>0</v>
      </c>
      <c r="BT205" s="638">
        <f t="shared" si="1265"/>
        <v>0</v>
      </c>
      <c r="BU205" s="638">
        <f t="shared" si="1265"/>
        <v>0</v>
      </c>
      <c r="BV205" s="638">
        <f t="shared" si="1265"/>
        <v>0</v>
      </c>
      <c r="BW205" s="638">
        <f t="shared" si="1265"/>
        <v>0</v>
      </c>
      <c r="BX205" s="639">
        <f t="shared" si="1265"/>
        <v>0</v>
      </c>
      <c r="BY205" s="638">
        <f>BY203</f>
        <v>0</v>
      </c>
      <c r="BZ205" s="638">
        <f t="shared" ref="BZ205:CJ205" si="1266">BZ203</f>
        <v>0</v>
      </c>
      <c r="CA205" s="638">
        <f t="shared" si="1266"/>
        <v>0</v>
      </c>
      <c r="CB205" s="638">
        <f t="shared" si="1266"/>
        <v>0</v>
      </c>
      <c r="CC205" s="638">
        <f t="shared" si="1266"/>
        <v>0</v>
      </c>
      <c r="CD205" s="638">
        <f t="shared" si="1266"/>
        <v>0</v>
      </c>
      <c r="CE205" s="638">
        <f t="shared" si="1266"/>
        <v>0</v>
      </c>
      <c r="CF205" s="638">
        <f t="shared" si="1266"/>
        <v>0</v>
      </c>
      <c r="CG205" s="638">
        <f t="shared" si="1266"/>
        <v>0</v>
      </c>
      <c r="CH205" s="638">
        <f t="shared" si="1266"/>
        <v>0</v>
      </c>
      <c r="CI205" s="638">
        <f t="shared" si="1266"/>
        <v>0</v>
      </c>
      <c r="CJ205" s="639">
        <f t="shared" si="1266"/>
        <v>0</v>
      </c>
      <c r="CK205" s="638">
        <f>CK203</f>
        <v>0</v>
      </c>
      <c r="CL205" s="638">
        <f t="shared" ref="CL205:CV205" si="1267">CL203</f>
        <v>0</v>
      </c>
      <c r="CM205" s="638">
        <f t="shared" si="1267"/>
        <v>0</v>
      </c>
      <c r="CN205" s="638">
        <f t="shared" si="1267"/>
        <v>0</v>
      </c>
      <c r="CO205" s="638">
        <f t="shared" si="1267"/>
        <v>0</v>
      </c>
      <c r="CP205" s="638">
        <f t="shared" si="1267"/>
        <v>0</v>
      </c>
      <c r="CQ205" s="638">
        <f t="shared" si="1267"/>
        <v>0</v>
      </c>
      <c r="CR205" s="638">
        <f t="shared" si="1267"/>
        <v>0</v>
      </c>
      <c r="CS205" s="638">
        <f t="shared" si="1267"/>
        <v>0</v>
      </c>
      <c r="CT205" s="638">
        <f t="shared" si="1267"/>
        <v>0</v>
      </c>
      <c r="CU205" s="638">
        <f t="shared" si="1267"/>
        <v>0</v>
      </c>
      <c r="CV205" s="639">
        <f t="shared" si="1267"/>
        <v>0</v>
      </c>
      <c r="CW205" s="638">
        <f>CW203</f>
        <v>0</v>
      </c>
      <c r="CX205" s="638">
        <f t="shared" ref="CX205:DH205" si="1268">CX203</f>
        <v>0</v>
      </c>
      <c r="CY205" s="638">
        <f t="shared" si="1268"/>
        <v>0</v>
      </c>
      <c r="CZ205" s="638">
        <f t="shared" si="1268"/>
        <v>0</v>
      </c>
      <c r="DA205" s="638">
        <f t="shared" si="1268"/>
        <v>0</v>
      </c>
      <c r="DB205" s="638">
        <f t="shared" si="1268"/>
        <v>0</v>
      </c>
      <c r="DC205" s="638">
        <f t="shared" si="1268"/>
        <v>0</v>
      </c>
      <c r="DD205" s="638">
        <f t="shared" si="1268"/>
        <v>0</v>
      </c>
      <c r="DE205" s="638">
        <f t="shared" si="1268"/>
        <v>0</v>
      </c>
      <c r="DF205" s="638">
        <f t="shared" si="1268"/>
        <v>0</v>
      </c>
      <c r="DG205" s="638">
        <f t="shared" si="1268"/>
        <v>0</v>
      </c>
      <c r="DH205" s="639">
        <f t="shared" si="1268"/>
        <v>0</v>
      </c>
      <c r="DI205" s="638">
        <f>DI203</f>
        <v>0</v>
      </c>
      <c r="DJ205" s="638">
        <f t="shared" ref="DJ205:DT205" si="1269">DJ203</f>
        <v>0</v>
      </c>
      <c r="DK205" s="638">
        <f t="shared" si="1269"/>
        <v>0</v>
      </c>
      <c r="DL205" s="638">
        <f t="shared" si="1269"/>
        <v>0</v>
      </c>
      <c r="DM205" s="638">
        <f t="shared" si="1269"/>
        <v>0</v>
      </c>
      <c r="DN205" s="638">
        <f t="shared" si="1269"/>
        <v>0</v>
      </c>
      <c r="DO205" s="638">
        <f t="shared" si="1269"/>
        <v>0</v>
      </c>
      <c r="DP205" s="638">
        <f t="shared" si="1269"/>
        <v>0</v>
      </c>
      <c r="DQ205" s="638">
        <f t="shared" si="1269"/>
        <v>0</v>
      </c>
      <c r="DR205" s="638">
        <f t="shared" si="1269"/>
        <v>0</v>
      </c>
      <c r="DS205" s="638">
        <f t="shared" si="1269"/>
        <v>0</v>
      </c>
      <c r="DT205" s="639">
        <f t="shared" si="1269"/>
        <v>0</v>
      </c>
      <c r="DU205" s="450"/>
      <c r="DV205" s="601">
        <f>SUM(E205:P205)</f>
        <v>0</v>
      </c>
      <c r="DW205" s="599">
        <f>DW203</f>
        <v>0</v>
      </c>
      <c r="DX205" s="599">
        <f t="shared" ref="DX205:EE205" si="1270">DX203</f>
        <v>0</v>
      </c>
      <c r="DY205" s="599">
        <f t="shared" si="1270"/>
        <v>0</v>
      </c>
      <c r="DZ205" s="599">
        <f t="shared" si="1270"/>
        <v>0</v>
      </c>
      <c r="EA205" s="599">
        <f t="shared" si="1270"/>
        <v>0</v>
      </c>
      <c r="EB205" s="599">
        <f t="shared" si="1270"/>
        <v>0</v>
      </c>
      <c r="EC205" s="599">
        <f t="shared" si="1270"/>
        <v>0</v>
      </c>
      <c r="ED205" s="599">
        <f t="shared" si="1270"/>
        <v>0</v>
      </c>
      <c r="EE205" s="600">
        <f t="shared" si="1270"/>
        <v>0</v>
      </c>
      <c r="EF205" s="454" t="s">
        <v>424</v>
      </c>
      <c r="EG205" s="454"/>
      <c r="EH205" s="454"/>
      <c r="EI205" s="454"/>
      <c r="EJ205" s="454"/>
      <c r="EK205" s="454"/>
      <c r="EL205" s="454"/>
      <c r="EM205" s="454"/>
      <c r="EN205" s="454"/>
      <c r="EO205" s="454"/>
      <c r="EP205" s="454"/>
      <c r="EQ205" s="454"/>
      <c r="ER205" s="454"/>
      <c r="ES205" s="454"/>
      <c r="ET205" s="454"/>
      <c r="EU205" s="581"/>
      <c r="EV205" s="581"/>
      <c r="EW205" s="581"/>
      <c r="EX205" s="581"/>
      <c r="EY205" s="581"/>
      <c r="EZ205" s="581"/>
      <c r="FA205" s="581"/>
      <c r="FB205" s="581"/>
      <c r="FC205" s="581"/>
      <c r="FD205" s="581"/>
      <c r="FE205" s="581"/>
    </row>
    <row r="206" spans="1:161">
      <c r="A206" s="450"/>
      <c r="B206" s="490"/>
      <c r="C206" s="486"/>
      <c r="D206" s="486"/>
      <c r="E206" s="640"/>
      <c r="F206" s="640"/>
      <c r="G206" s="640"/>
      <c r="H206" s="640"/>
      <c r="I206" s="640"/>
      <c r="J206" s="640"/>
      <c r="K206" s="640"/>
      <c r="L206" s="640"/>
      <c r="M206" s="640"/>
      <c r="N206" s="640"/>
      <c r="O206" s="640"/>
      <c r="P206" s="641"/>
      <c r="Q206" s="1088"/>
      <c r="R206" s="1088"/>
      <c r="S206" s="1088"/>
      <c r="T206" s="1088"/>
      <c r="U206" s="1088"/>
      <c r="V206" s="1088"/>
      <c r="W206" s="1088"/>
      <c r="X206" s="1088"/>
      <c r="Y206" s="1088"/>
      <c r="Z206" s="1088"/>
      <c r="AA206" s="1088"/>
      <c r="AB206" s="1089"/>
      <c r="AC206" s="640"/>
      <c r="AD206" s="640"/>
      <c r="AE206" s="640"/>
      <c r="AF206" s="640"/>
      <c r="AG206" s="640"/>
      <c r="AH206" s="640"/>
      <c r="AI206" s="640"/>
      <c r="AJ206" s="640"/>
      <c r="AK206" s="640"/>
      <c r="AL206" s="640"/>
      <c r="AM206" s="640"/>
      <c r="AN206" s="641"/>
      <c r="AO206" s="1136"/>
      <c r="AP206" s="1136"/>
      <c r="AQ206" s="1136"/>
      <c r="AR206" s="1136"/>
      <c r="AS206" s="1136"/>
      <c r="AT206" s="1136"/>
      <c r="AU206" s="1136"/>
      <c r="AV206" s="1136"/>
      <c r="AW206" s="1136"/>
      <c r="AX206" s="1136"/>
      <c r="AY206" s="1136"/>
      <c r="AZ206" s="1137"/>
      <c r="BA206" s="640"/>
      <c r="BB206" s="640"/>
      <c r="BC206" s="640"/>
      <c r="BD206" s="640"/>
      <c r="BE206" s="640"/>
      <c r="BF206" s="640"/>
      <c r="BG206" s="640"/>
      <c r="BH206" s="640"/>
      <c r="BI206" s="640"/>
      <c r="BJ206" s="640"/>
      <c r="BK206" s="640"/>
      <c r="BL206" s="641"/>
      <c r="BM206" s="640"/>
      <c r="BN206" s="640"/>
      <c r="BO206" s="640"/>
      <c r="BP206" s="640"/>
      <c r="BQ206" s="640"/>
      <c r="BR206" s="640"/>
      <c r="BS206" s="640"/>
      <c r="BT206" s="640"/>
      <c r="BU206" s="640"/>
      <c r="BV206" s="640"/>
      <c r="BW206" s="640"/>
      <c r="BX206" s="641"/>
      <c r="BY206" s="640"/>
      <c r="BZ206" s="640"/>
      <c r="CA206" s="640"/>
      <c r="CB206" s="640"/>
      <c r="CC206" s="640"/>
      <c r="CD206" s="640"/>
      <c r="CE206" s="640"/>
      <c r="CF206" s="640"/>
      <c r="CG206" s="640"/>
      <c r="CH206" s="640"/>
      <c r="CI206" s="640"/>
      <c r="CJ206" s="641"/>
      <c r="CK206" s="640"/>
      <c r="CL206" s="640"/>
      <c r="CM206" s="640"/>
      <c r="CN206" s="640"/>
      <c r="CO206" s="640"/>
      <c r="CP206" s="640"/>
      <c r="CQ206" s="640"/>
      <c r="CR206" s="640"/>
      <c r="CS206" s="640"/>
      <c r="CT206" s="640"/>
      <c r="CU206" s="640"/>
      <c r="CV206" s="641"/>
      <c r="CW206" s="640"/>
      <c r="CX206" s="640"/>
      <c r="CY206" s="640"/>
      <c r="CZ206" s="640"/>
      <c r="DA206" s="640"/>
      <c r="DB206" s="640"/>
      <c r="DC206" s="640"/>
      <c r="DD206" s="640"/>
      <c r="DE206" s="640"/>
      <c r="DF206" s="640"/>
      <c r="DG206" s="640"/>
      <c r="DH206" s="641"/>
      <c r="DI206" s="640"/>
      <c r="DJ206" s="640"/>
      <c r="DK206" s="640"/>
      <c r="DL206" s="640"/>
      <c r="DM206" s="640"/>
      <c r="DN206" s="640"/>
      <c r="DO206" s="640"/>
      <c r="DP206" s="640"/>
      <c r="DQ206" s="640"/>
      <c r="DR206" s="640"/>
      <c r="DS206" s="640"/>
      <c r="DT206" s="641"/>
      <c r="DU206" s="450"/>
      <c r="DV206" s="539"/>
      <c r="DW206" s="540"/>
      <c r="DX206" s="540"/>
      <c r="DY206" s="540"/>
      <c r="DZ206" s="540"/>
      <c r="EA206" s="540"/>
      <c r="EB206" s="540"/>
      <c r="EC206" s="540"/>
      <c r="ED206" s="540"/>
      <c r="EE206" s="541"/>
      <c r="EF206" s="454"/>
      <c r="EG206" s="454"/>
      <c r="EH206" s="454"/>
      <c r="EI206" s="454"/>
      <c r="EJ206" s="454"/>
      <c r="EK206" s="454"/>
      <c r="EL206" s="454"/>
      <c r="EM206" s="454"/>
      <c r="EN206" s="454"/>
      <c r="EO206" s="454"/>
      <c r="EP206" s="454"/>
      <c r="EQ206" s="454"/>
      <c r="ER206" s="454"/>
      <c r="ES206" s="454"/>
      <c r="ET206" s="454"/>
      <c r="EU206" s="581"/>
      <c r="EV206" s="581"/>
      <c r="EW206" s="581"/>
      <c r="EX206" s="581"/>
      <c r="EY206" s="581"/>
      <c r="EZ206" s="581"/>
      <c r="FA206" s="581"/>
      <c r="FB206" s="581"/>
      <c r="FC206" s="581"/>
      <c r="FD206" s="581"/>
      <c r="FE206" s="581"/>
    </row>
    <row r="207" spans="1:161" ht="13.5" thickBot="1">
      <c r="A207" s="450"/>
      <c r="B207" s="949">
        <f>B197</f>
        <v>0</v>
      </c>
      <c r="C207" s="961" t="s">
        <v>430</v>
      </c>
      <c r="D207" s="950"/>
      <c r="E207" s="642">
        <f>E203-E205</f>
        <v>0</v>
      </c>
      <c r="F207" s="642">
        <f t="shared" ref="F207:P207" si="1271">F203-F205</f>
        <v>0</v>
      </c>
      <c r="G207" s="642">
        <f t="shared" si="1271"/>
        <v>0</v>
      </c>
      <c r="H207" s="642">
        <f t="shared" si="1271"/>
        <v>0</v>
      </c>
      <c r="I207" s="642">
        <f t="shared" si="1271"/>
        <v>0</v>
      </c>
      <c r="J207" s="642">
        <f t="shared" si="1271"/>
        <v>0</v>
      </c>
      <c r="K207" s="642">
        <f t="shared" si="1271"/>
        <v>0</v>
      </c>
      <c r="L207" s="642">
        <f t="shared" si="1271"/>
        <v>0</v>
      </c>
      <c r="M207" s="642">
        <f t="shared" si="1271"/>
        <v>0</v>
      </c>
      <c r="N207" s="642">
        <f t="shared" si="1271"/>
        <v>0</v>
      </c>
      <c r="O207" s="642">
        <f t="shared" si="1271"/>
        <v>0</v>
      </c>
      <c r="P207" s="643">
        <f t="shared" si="1271"/>
        <v>0</v>
      </c>
      <c r="Q207" s="1090">
        <f>Q203-Q205</f>
        <v>0</v>
      </c>
      <c r="R207" s="1090">
        <f t="shared" ref="R207:AB207" si="1272">R203-R205</f>
        <v>0</v>
      </c>
      <c r="S207" s="1090">
        <f t="shared" si="1272"/>
        <v>0</v>
      </c>
      <c r="T207" s="1090">
        <f t="shared" si="1272"/>
        <v>0</v>
      </c>
      <c r="U207" s="1090">
        <f t="shared" si="1272"/>
        <v>0</v>
      </c>
      <c r="V207" s="1090">
        <f t="shared" si="1272"/>
        <v>0</v>
      </c>
      <c r="W207" s="1090">
        <f t="shared" si="1272"/>
        <v>0</v>
      </c>
      <c r="X207" s="1090">
        <f t="shared" si="1272"/>
        <v>0</v>
      </c>
      <c r="Y207" s="1090">
        <f t="shared" si="1272"/>
        <v>0</v>
      </c>
      <c r="Z207" s="1090">
        <f t="shared" si="1272"/>
        <v>0</v>
      </c>
      <c r="AA207" s="1090">
        <f t="shared" si="1272"/>
        <v>0</v>
      </c>
      <c r="AB207" s="1091">
        <f t="shared" si="1272"/>
        <v>0</v>
      </c>
      <c r="AC207" s="642">
        <f>AC203-AC205</f>
        <v>0</v>
      </c>
      <c r="AD207" s="642">
        <f t="shared" ref="AD207:AN207" si="1273">AD203-AD205</f>
        <v>0</v>
      </c>
      <c r="AE207" s="642">
        <f t="shared" si="1273"/>
        <v>0</v>
      </c>
      <c r="AF207" s="642">
        <f t="shared" si="1273"/>
        <v>0</v>
      </c>
      <c r="AG207" s="642">
        <f t="shared" si="1273"/>
        <v>0</v>
      </c>
      <c r="AH207" s="642">
        <f t="shared" si="1273"/>
        <v>0</v>
      </c>
      <c r="AI207" s="642">
        <f t="shared" si="1273"/>
        <v>0</v>
      </c>
      <c r="AJ207" s="642">
        <f t="shared" si="1273"/>
        <v>0</v>
      </c>
      <c r="AK207" s="642">
        <f t="shared" si="1273"/>
        <v>0</v>
      </c>
      <c r="AL207" s="642">
        <f t="shared" si="1273"/>
        <v>0</v>
      </c>
      <c r="AM207" s="642">
        <f t="shared" si="1273"/>
        <v>0</v>
      </c>
      <c r="AN207" s="643">
        <f t="shared" si="1273"/>
        <v>0</v>
      </c>
      <c r="AO207" s="1138">
        <f>AO203-AO205</f>
        <v>0</v>
      </c>
      <c r="AP207" s="1138">
        <f t="shared" ref="AP207:AZ207" si="1274">AP203-AP205</f>
        <v>0</v>
      </c>
      <c r="AQ207" s="1138">
        <f t="shared" si="1274"/>
        <v>0</v>
      </c>
      <c r="AR207" s="1138">
        <f t="shared" si="1274"/>
        <v>0</v>
      </c>
      <c r="AS207" s="1138">
        <f t="shared" si="1274"/>
        <v>0</v>
      </c>
      <c r="AT207" s="1138">
        <f t="shared" si="1274"/>
        <v>0</v>
      </c>
      <c r="AU207" s="1138">
        <f t="shared" si="1274"/>
        <v>0</v>
      </c>
      <c r="AV207" s="1138">
        <f t="shared" si="1274"/>
        <v>0</v>
      </c>
      <c r="AW207" s="1138">
        <f t="shared" si="1274"/>
        <v>0</v>
      </c>
      <c r="AX207" s="1138">
        <f t="shared" si="1274"/>
        <v>0</v>
      </c>
      <c r="AY207" s="1138">
        <f t="shared" si="1274"/>
        <v>0</v>
      </c>
      <c r="AZ207" s="1139">
        <f t="shared" si="1274"/>
        <v>0</v>
      </c>
      <c r="BA207" s="642">
        <f>BA203-BA205</f>
        <v>0</v>
      </c>
      <c r="BB207" s="642">
        <f t="shared" ref="BB207:BL207" si="1275">BB203-BB205</f>
        <v>0</v>
      </c>
      <c r="BC207" s="642">
        <f t="shared" si="1275"/>
        <v>0</v>
      </c>
      <c r="BD207" s="642">
        <f t="shared" si="1275"/>
        <v>0</v>
      </c>
      <c r="BE207" s="642">
        <f t="shared" si="1275"/>
        <v>0</v>
      </c>
      <c r="BF207" s="642">
        <f t="shared" si="1275"/>
        <v>0</v>
      </c>
      <c r="BG207" s="642">
        <f t="shared" si="1275"/>
        <v>0</v>
      </c>
      <c r="BH207" s="642">
        <f t="shared" si="1275"/>
        <v>0</v>
      </c>
      <c r="BI207" s="642">
        <f t="shared" si="1275"/>
        <v>0</v>
      </c>
      <c r="BJ207" s="642">
        <f t="shared" si="1275"/>
        <v>0</v>
      </c>
      <c r="BK207" s="642">
        <f t="shared" si="1275"/>
        <v>0</v>
      </c>
      <c r="BL207" s="643">
        <f t="shared" si="1275"/>
        <v>0</v>
      </c>
      <c r="BM207" s="642">
        <f>BM203-BM205</f>
        <v>0</v>
      </c>
      <c r="BN207" s="642">
        <f t="shared" ref="BN207:BX207" si="1276">BN203-BN205</f>
        <v>0</v>
      </c>
      <c r="BO207" s="642">
        <f t="shared" si="1276"/>
        <v>0</v>
      </c>
      <c r="BP207" s="642">
        <f t="shared" si="1276"/>
        <v>0</v>
      </c>
      <c r="BQ207" s="642">
        <f t="shared" si="1276"/>
        <v>0</v>
      </c>
      <c r="BR207" s="642">
        <f t="shared" si="1276"/>
        <v>0</v>
      </c>
      <c r="BS207" s="642">
        <f t="shared" si="1276"/>
        <v>0</v>
      </c>
      <c r="BT207" s="642">
        <f t="shared" si="1276"/>
        <v>0</v>
      </c>
      <c r="BU207" s="642">
        <f t="shared" si="1276"/>
        <v>0</v>
      </c>
      <c r="BV207" s="642">
        <f t="shared" si="1276"/>
        <v>0</v>
      </c>
      <c r="BW207" s="642">
        <f t="shared" si="1276"/>
        <v>0</v>
      </c>
      <c r="BX207" s="643">
        <f t="shared" si="1276"/>
        <v>0</v>
      </c>
      <c r="BY207" s="642">
        <f>BY203-BY205</f>
        <v>0</v>
      </c>
      <c r="BZ207" s="642">
        <f t="shared" ref="BZ207:CJ207" si="1277">BZ203-BZ205</f>
        <v>0</v>
      </c>
      <c r="CA207" s="642">
        <f t="shared" si="1277"/>
        <v>0</v>
      </c>
      <c r="CB207" s="642">
        <f t="shared" si="1277"/>
        <v>0</v>
      </c>
      <c r="CC207" s="642">
        <f t="shared" si="1277"/>
        <v>0</v>
      </c>
      <c r="CD207" s="642">
        <f t="shared" si="1277"/>
        <v>0</v>
      </c>
      <c r="CE207" s="642">
        <f t="shared" si="1277"/>
        <v>0</v>
      </c>
      <c r="CF207" s="642">
        <f t="shared" si="1277"/>
        <v>0</v>
      </c>
      <c r="CG207" s="642">
        <f t="shared" si="1277"/>
        <v>0</v>
      </c>
      <c r="CH207" s="642">
        <f t="shared" si="1277"/>
        <v>0</v>
      </c>
      <c r="CI207" s="642">
        <f t="shared" si="1277"/>
        <v>0</v>
      </c>
      <c r="CJ207" s="643">
        <f t="shared" si="1277"/>
        <v>0</v>
      </c>
      <c r="CK207" s="642">
        <f>CK203-CK205</f>
        <v>0</v>
      </c>
      <c r="CL207" s="642">
        <f t="shared" ref="CL207:CV207" si="1278">CL203-CL205</f>
        <v>0</v>
      </c>
      <c r="CM207" s="642">
        <f t="shared" si="1278"/>
        <v>0</v>
      </c>
      <c r="CN207" s="642">
        <f t="shared" si="1278"/>
        <v>0</v>
      </c>
      <c r="CO207" s="642">
        <f t="shared" si="1278"/>
        <v>0</v>
      </c>
      <c r="CP207" s="642">
        <f t="shared" si="1278"/>
        <v>0</v>
      </c>
      <c r="CQ207" s="642">
        <f t="shared" si="1278"/>
        <v>0</v>
      </c>
      <c r="CR207" s="642">
        <f t="shared" si="1278"/>
        <v>0</v>
      </c>
      <c r="CS207" s="642">
        <f t="shared" si="1278"/>
        <v>0</v>
      </c>
      <c r="CT207" s="642">
        <f t="shared" si="1278"/>
        <v>0</v>
      </c>
      <c r="CU207" s="642">
        <f t="shared" si="1278"/>
        <v>0</v>
      </c>
      <c r="CV207" s="643">
        <f t="shared" si="1278"/>
        <v>0</v>
      </c>
      <c r="CW207" s="642">
        <f>CW203-CW205</f>
        <v>0</v>
      </c>
      <c r="CX207" s="642">
        <f t="shared" ref="CX207:DH207" si="1279">CX203-CX205</f>
        <v>0</v>
      </c>
      <c r="CY207" s="642">
        <f t="shared" si="1279"/>
        <v>0</v>
      </c>
      <c r="CZ207" s="642">
        <f t="shared" si="1279"/>
        <v>0</v>
      </c>
      <c r="DA207" s="642">
        <f t="shared" si="1279"/>
        <v>0</v>
      </c>
      <c r="DB207" s="642">
        <f t="shared" si="1279"/>
        <v>0</v>
      </c>
      <c r="DC207" s="642">
        <f t="shared" si="1279"/>
        <v>0</v>
      </c>
      <c r="DD207" s="642">
        <f t="shared" si="1279"/>
        <v>0</v>
      </c>
      <c r="DE207" s="642">
        <f t="shared" si="1279"/>
        <v>0</v>
      </c>
      <c r="DF207" s="642">
        <f t="shared" si="1279"/>
        <v>0</v>
      </c>
      <c r="DG207" s="642">
        <f t="shared" si="1279"/>
        <v>0</v>
      </c>
      <c r="DH207" s="643">
        <f t="shared" si="1279"/>
        <v>0</v>
      </c>
      <c r="DI207" s="642">
        <f>DI203-DI205</f>
        <v>0</v>
      </c>
      <c r="DJ207" s="642">
        <f t="shared" ref="DJ207:DT207" si="1280">DJ203-DJ205</f>
        <v>0</v>
      </c>
      <c r="DK207" s="642">
        <f t="shared" si="1280"/>
        <v>0</v>
      </c>
      <c r="DL207" s="642">
        <f t="shared" si="1280"/>
        <v>0</v>
      </c>
      <c r="DM207" s="642">
        <f t="shared" si="1280"/>
        <v>0</v>
      </c>
      <c r="DN207" s="642">
        <f t="shared" si="1280"/>
        <v>0</v>
      </c>
      <c r="DO207" s="642">
        <f t="shared" si="1280"/>
        <v>0</v>
      </c>
      <c r="DP207" s="642">
        <f t="shared" si="1280"/>
        <v>0</v>
      </c>
      <c r="DQ207" s="642">
        <f t="shared" si="1280"/>
        <v>0</v>
      </c>
      <c r="DR207" s="642">
        <f t="shared" si="1280"/>
        <v>0</v>
      </c>
      <c r="DS207" s="642">
        <f t="shared" si="1280"/>
        <v>0</v>
      </c>
      <c r="DT207" s="643">
        <f t="shared" si="1280"/>
        <v>0</v>
      </c>
      <c r="DU207" s="450"/>
      <c r="DV207" s="605">
        <f>P207</f>
        <v>0</v>
      </c>
      <c r="DW207" s="606">
        <f>DV207+DW203-DW205</f>
        <v>0</v>
      </c>
      <c r="DX207" s="606">
        <f t="shared" ref="DX207:EE207" si="1281">DW207+DX203-DX205</f>
        <v>0</v>
      </c>
      <c r="DY207" s="606">
        <f t="shared" si="1281"/>
        <v>0</v>
      </c>
      <c r="DZ207" s="606">
        <f t="shared" si="1281"/>
        <v>0</v>
      </c>
      <c r="EA207" s="606">
        <f t="shared" si="1281"/>
        <v>0</v>
      </c>
      <c r="EB207" s="606">
        <f t="shared" si="1281"/>
        <v>0</v>
      </c>
      <c r="EC207" s="606">
        <f t="shared" si="1281"/>
        <v>0</v>
      </c>
      <c r="ED207" s="606">
        <f t="shared" si="1281"/>
        <v>0</v>
      </c>
      <c r="EE207" s="607">
        <f t="shared" si="1281"/>
        <v>0</v>
      </c>
      <c r="EF207" s="454" t="s">
        <v>428</v>
      </c>
      <c r="EG207" s="454"/>
      <c r="EH207" s="454"/>
      <c r="EI207" s="454"/>
      <c r="EJ207" s="454"/>
      <c r="EK207" s="454"/>
      <c r="EL207" s="454"/>
      <c r="EM207" s="454"/>
      <c r="EN207" s="454"/>
      <c r="EO207" s="454"/>
      <c r="EP207" s="454"/>
      <c r="EQ207" s="454"/>
      <c r="ER207" s="454"/>
      <c r="ES207" s="454"/>
      <c r="ET207" s="454"/>
      <c r="EU207" s="581"/>
      <c r="EV207" s="581"/>
      <c r="EW207" s="581"/>
      <c r="EX207" s="581"/>
      <c r="EY207" s="581"/>
      <c r="EZ207" s="581"/>
      <c r="FA207" s="581"/>
      <c r="FB207" s="581"/>
      <c r="FC207" s="581"/>
      <c r="FD207" s="581"/>
      <c r="FE207" s="581"/>
    </row>
    <row r="208" spans="1:161" ht="13.5" thickBot="1">
      <c r="A208" s="450"/>
      <c r="B208" s="451"/>
      <c r="C208" s="450"/>
      <c r="D208" s="450"/>
      <c r="E208" s="450"/>
      <c r="F208" s="464"/>
      <c r="G208" s="450"/>
      <c r="H208" s="450"/>
      <c r="I208" s="450"/>
      <c r="J208" s="450"/>
      <c r="K208" s="450"/>
      <c r="L208" s="450"/>
      <c r="M208" s="450"/>
      <c r="N208" s="450"/>
      <c r="O208" s="450"/>
      <c r="P208" s="450"/>
      <c r="Q208" s="1063"/>
      <c r="R208" s="1064"/>
      <c r="S208" s="1063"/>
      <c r="T208" s="1063"/>
      <c r="U208" s="1063"/>
      <c r="V208" s="1063"/>
      <c r="W208" s="1063"/>
      <c r="X208" s="1063"/>
      <c r="Y208" s="1063"/>
      <c r="Z208" s="1063"/>
      <c r="AA208" s="1063"/>
      <c r="AB208" s="1063"/>
      <c r="AC208" s="450"/>
      <c r="AD208" s="464"/>
      <c r="AE208" s="450"/>
      <c r="AF208" s="450"/>
      <c r="AG208" s="450"/>
      <c r="AH208" s="450"/>
      <c r="AI208" s="450"/>
      <c r="AJ208" s="450"/>
      <c r="AK208" s="450"/>
      <c r="AL208" s="450"/>
      <c r="AM208" s="450"/>
      <c r="AN208" s="450"/>
      <c r="AO208" s="1106"/>
      <c r="AP208" s="1107"/>
      <c r="AQ208" s="1106"/>
      <c r="AR208" s="1106"/>
      <c r="AS208" s="1106"/>
      <c r="AT208" s="1106"/>
      <c r="AU208" s="1106"/>
      <c r="AV208" s="1106"/>
      <c r="AW208" s="1106"/>
      <c r="AX208" s="1106"/>
      <c r="AY208" s="1106"/>
      <c r="AZ208" s="1106"/>
      <c r="BA208" s="450"/>
      <c r="BB208" s="464"/>
      <c r="BC208" s="450"/>
      <c r="BD208" s="450"/>
      <c r="BE208" s="450"/>
      <c r="BF208" s="450"/>
      <c r="BG208" s="450"/>
      <c r="BH208" s="450"/>
      <c r="BI208" s="450"/>
      <c r="BJ208" s="450"/>
      <c r="BK208" s="450"/>
      <c r="BL208" s="450"/>
      <c r="BM208" s="450"/>
      <c r="BN208" s="464"/>
      <c r="BO208" s="450"/>
      <c r="BP208" s="450"/>
      <c r="BQ208" s="450"/>
      <c r="BR208" s="450"/>
      <c r="BS208" s="450"/>
      <c r="BT208" s="450"/>
      <c r="BU208" s="450"/>
      <c r="BV208" s="450"/>
      <c r="BW208" s="450"/>
      <c r="BX208" s="450"/>
      <c r="BY208" s="450"/>
      <c r="BZ208" s="464"/>
      <c r="CA208" s="450"/>
      <c r="CB208" s="450"/>
      <c r="CC208" s="450"/>
      <c r="CD208" s="450"/>
      <c r="CE208" s="450"/>
      <c r="CF208" s="450"/>
      <c r="CG208" s="450"/>
      <c r="CH208" s="450"/>
      <c r="CI208" s="450"/>
      <c r="CJ208" s="450"/>
      <c r="CK208" s="450"/>
      <c r="CL208" s="464"/>
      <c r="CM208" s="450"/>
      <c r="CN208" s="450"/>
      <c r="CO208" s="450"/>
      <c r="CP208" s="450"/>
      <c r="CQ208" s="450"/>
      <c r="CR208" s="450"/>
      <c r="CS208" s="450"/>
      <c r="CT208" s="450"/>
      <c r="CU208" s="450"/>
      <c r="CV208" s="450"/>
      <c r="CW208" s="450"/>
      <c r="CX208" s="464"/>
      <c r="CY208" s="450"/>
      <c r="CZ208" s="450"/>
      <c r="DA208" s="450"/>
      <c r="DB208" s="450"/>
      <c r="DC208" s="450"/>
      <c r="DD208" s="450"/>
      <c r="DE208" s="450"/>
      <c r="DF208" s="450"/>
      <c r="DG208" s="450"/>
      <c r="DH208" s="450"/>
      <c r="DI208" s="450"/>
      <c r="DJ208" s="464"/>
      <c r="DK208" s="450"/>
      <c r="DL208" s="450"/>
      <c r="DM208" s="450"/>
      <c r="DN208" s="450"/>
      <c r="DO208" s="450"/>
      <c r="DP208" s="450"/>
      <c r="DQ208" s="450"/>
      <c r="DR208" s="450"/>
      <c r="DS208" s="450"/>
      <c r="DT208" s="450"/>
      <c r="DU208" s="450"/>
      <c r="DV208" s="450"/>
      <c r="DW208" s="450"/>
      <c r="DX208" s="450"/>
      <c r="DY208" s="450"/>
      <c r="DZ208" s="450"/>
      <c r="EA208" s="450"/>
      <c r="EB208" s="450"/>
      <c r="EC208" s="450"/>
      <c r="ED208" s="450"/>
      <c r="EE208" s="450"/>
      <c r="EF208" s="454"/>
      <c r="EG208" s="454"/>
      <c r="EH208" s="454"/>
      <c r="EI208" s="454"/>
      <c r="EJ208" s="454"/>
      <c r="EK208" s="454"/>
      <c r="EL208" s="454"/>
      <c r="EM208" s="454"/>
      <c r="EN208" s="454"/>
      <c r="EO208" s="454"/>
      <c r="EP208" s="454"/>
      <c r="EQ208" s="454"/>
      <c r="ER208" s="454"/>
      <c r="ES208" s="454"/>
      <c r="ET208" s="454"/>
      <c r="EU208" s="581"/>
      <c r="EV208" s="581"/>
      <c r="EW208" s="581"/>
      <c r="EX208" s="581"/>
      <c r="EY208" s="581"/>
      <c r="EZ208" s="581"/>
      <c r="FA208" s="581"/>
      <c r="FB208" s="581"/>
      <c r="FC208" s="581"/>
      <c r="FD208" s="581"/>
      <c r="FE208" s="581"/>
    </row>
    <row r="209" spans="1:161" ht="13.5" thickBot="1">
      <c r="A209" s="450"/>
      <c r="B209" s="476">
        <f>IS!D77</f>
        <v>0</v>
      </c>
      <c r="C209" s="588"/>
      <c r="D209" s="477"/>
      <c r="E209" s="477"/>
      <c r="F209" s="477"/>
      <c r="G209" s="477"/>
      <c r="H209" s="477"/>
      <c r="I209" s="477"/>
      <c r="J209" s="477"/>
      <c r="K209" s="477"/>
      <c r="L209" s="477"/>
      <c r="M209" s="477"/>
      <c r="N209" s="589">
        <f>B209</f>
        <v>0</v>
      </c>
      <c r="O209" s="477"/>
      <c r="P209" s="478"/>
      <c r="Q209" s="1065"/>
      <c r="R209" s="1065"/>
      <c r="S209" s="1065"/>
      <c r="T209" s="1065"/>
      <c r="U209" s="1065"/>
      <c r="V209" s="1065"/>
      <c r="W209" s="1065"/>
      <c r="X209" s="1065"/>
      <c r="Y209" s="1065"/>
      <c r="Z209" s="1066">
        <f>N209</f>
        <v>0</v>
      </c>
      <c r="AA209" s="1065"/>
      <c r="AB209" s="1067"/>
      <c r="AC209" s="477"/>
      <c r="AD209" s="477"/>
      <c r="AE209" s="477"/>
      <c r="AF209" s="477"/>
      <c r="AG209" s="477"/>
      <c r="AH209" s="477"/>
      <c r="AI209" s="477"/>
      <c r="AJ209" s="477"/>
      <c r="AK209" s="477"/>
      <c r="AL209" s="589">
        <f>Z209</f>
        <v>0</v>
      </c>
      <c r="AM209" s="477"/>
      <c r="AN209" s="478"/>
      <c r="AO209" s="1108"/>
      <c r="AP209" s="1108"/>
      <c r="AQ209" s="1108"/>
      <c r="AR209" s="1108"/>
      <c r="AS209" s="1108"/>
      <c r="AT209" s="1108"/>
      <c r="AU209" s="1108"/>
      <c r="AV209" s="1108"/>
      <c r="AW209" s="1108"/>
      <c r="AX209" s="1109">
        <f>AL209</f>
        <v>0</v>
      </c>
      <c r="AY209" s="1108"/>
      <c r="AZ209" s="1110"/>
      <c r="BA209" s="477"/>
      <c r="BB209" s="477"/>
      <c r="BC209" s="477"/>
      <c r="BD209" s="477"/>
      <c r="BE209" s="477"/>
      <c r="BF209" s="477"/>
      <c r="BG209" s="477"/>
      <c r="BH209" s="477"/>
      <c r="BI209" s="477"/>
      <c r="BJ209" s="589">
        <f>AX209</f>
        <v>0</v>
      </c>
      <c r="BK209" s="477"/>
      <c r="BL209" s="478"/>
      <c r="BM209" s="477"/>
      <c r="BN209" s="477"/>
      <c r="BO209" s="477"/>
      <c r="BP209" s="477"/>
      <c r="BQ209" s="477"/>
      <c r="BR209" s="477"/>
      <c r="BS209" s="477"/>
      <c r="BT209" s="477"/>
      <c r="BU209" s="477"/>
      <c r="BV209" s="589">
        <f>BJ209</f>
        <v>0</v>
      </c>
      <c r="BW209" s="477"/>
      <c r="BX209" s="478"/>
      <c r="BY209" s="477"/>
      <c r="BZ209" s="477"/>
      <c r="CA209" s="477"/>
      <c r="CB209" s="477"/>
      <c r="CC209" s="477"/>
      <c r="CD209" s="477"/>
      <c r="CE209" s="477"/>
      <c r="CF209" s="477"/>
      <c r="CG209" s="477"/>
      <c r="CH209" s="589">
        <f>BV209</f>
        <v>0</v>
      </c>
      <c r="CI209" s="477"/>
      <c r="CJ209" s="478"/>
      <c r="CK209" s="477"/>
      <c r="CL209" s="477"/>
      <c r="CM209" s="477"/>
      <c r="CN209" s="477"/>
      <c r="CO209" s="477"/>
      <c r="CP209" s="477"/>
      <c r="CQ209" s="477"/>
      <c r="CR209" s="477"/>
      <c r="CS209" s="477"/>
      <c r="CT209" s="589">
        <f>CH209</f>
        <v>0</v>
      </c>
      <c r="CU209" s="477"/>
      <c r="CV209" s="478"/>
      <c r="CW209" s="477"/>
      <c r="CX209" s="477"/>
      <c r="CY209" s="477"/>
      <c r="CZ209" s="477"/>
      <c r="DA209" s="477"/>
      <c r="DB209" s="477"/>
      <c r="DC209" s="477"/>
      <c r="DD209" s="477"/>
      <c r="DE209" s="477"/>
      <c r="DF209" s="589">
        <f>CT209</f>
        <v>0</v>
      </c>
      <c r="DG209" s="477"/>
      <c r="DH209" s="478"/>
      <c r="DI209" s="477"/>
      <c r="DJ209" s="477"/>
      <c r="DK209" s="477"/>
      <c r="DL209" s="477"/>
      <c r="DM209" s="477"/>
      <c r="DN209" s="477"/>
      <c r="DO209" s="477"/>
      <c r="DP209" s="477"/>
      <c r="DQ209" s="477"/>
      <c r="DR209" s="589">
        <f>DF209</f>
        <v>0</v>
      </c>
      <c r="DS209" s="477"/>
      <c r="DT209" s="478"/>
      <c r="DU209" s="450"/>
      <c r="DV209" s="590">
        <f>B209</f>
        <v>0</v>
      </c>
      <c r="DW209" s="588"/>
      <c r="DX209" s="477"/>
      <c r="DY209" s="477"/>
      <c r="DZ209" s="477"/>
      <c r="EA209" s="477"/>
      <c r="EB209" s="477"/>
      <c r="EC209" s="477"/>
      <c r="ED209" s="477"/>
      <c r="EE209" s="478"/>
      <c r="EF209" s="454"/>
      <c r="EG209" s="454"/>
      <c r="EH209" s="454"/>
      <c r="EI209" s="454"/>
      <c r="EJ209" s="454"/>
      <c r="EK209" s="454"/>
      <c r="EL209" s="454"/>
      <c r="EM209" s="454"/>
      <c r="EN209" s="454"/>
      <c r="EO209" s="454"/>
      <c r="EP209" s="454"/>
      <c r="EQ209" s="454"/>
      <c r="ER209" s="454"/>
      <c r="ES209" s="454"/>
      <c r="ET209" s="454"/>
      <c r="EU209" s="581"/>
      <c r="EV209" s="581"/>
      <c r="EW209" s="581"/>
      <c r="EX209" s="581"/>
      <c r="EY209" s="581"/>
      <c r="EZ209" s="581"/>
      <c r="FA209" s="581"/>
      <c r="FB209" s="581"/>
      <c r="FC209" s="581"/>
      <c r="FD209" s="581"/>
      <c r="FE209" s="581"/>
    </row>
    <row r="210" spans="1:161" ht="13.5" thickBot="1">
      <c r="A210" s="450"/>
      <c r="B210" s="591"/>
      <c r="C210" s="592"/>
      <c r="D210" s="486"/>
      <c r="E210" s="486"/>
      <c r="F210" s="486"/>
      <c r="G210" s="486"/>
      <c r="H210" s="486"/>
      <c r="I210" s="486"/>
      <c r="J210" s="486"/>
      <c r="K210" s="486"/>
      <c r="L210" s="486"/>
      <c r="M210" s="486"/>
      <c r="N210" s="486"/>
      <c r="O210" s="486"/>
      <c r="P210" s="487"/>
      <c r="Q210" s="1068"/>
      <c r="R210" s="1068"/>
      <c r="S210" s="1068"/>
      <c r="T210" s="1068"/>
      <c r="U210" s="1068"/>
      <c r="V210" s="1068"/>
      <c r="W210" s="1068"/>
      <c r="X210" s="1068"/>
      <c r="Y210" s="1068"/>
      <c r="Z210" s="1068"/>
      <c r="AA210" s="1068"/>
      <c r="AB210" s="1069"/>
      <c r="AC210" s="486"/>
      <c r="AD210" s="486"/>
      <c r="AE210" s="486"/>
      <c r="AF210" s="486"/>
      <c r="AG210" s="486"/>
      <c r="AH210" s="486"/>
      <c r="AI210" s="486"/>
      <c r="AJ210" s="486"/>
      <c r="AK210" s="486"/>
      <c r="AL210" s="486"/>
      <c r="AM210" s="486"/>
      <c r="AN210" s="487"/>
      <c r="AO210" s="1111"/>
      <c r="AP210" s="1111"/>
      <c r="AQ210" s="1111"/>
      <c r="AR210" s="1111"/>
      <c r="AS210" s="1111"/>
      <c r="AT210" s="1111"/>
      <c r="AU210" s="1111"/>
      <c r="AV210" s="1111"/>
      <c r="AW210" s="1111"/>
      <c r="AX210" s="1111"/>
      <c r="AY210" s="1111"/>
      <c r="AZ210" s="1112"/>
      <c r="BA210" s="486"/>
      <c r="BB210" s="486"/>
      <c r="BC210" s="486"/>
      <c r="BD210" s="486"/>
      <c r="BE210" s="486"/>
      <c r="BF210" s="486"/>
      <c r="BG210" s="486"/>
      <c r="BH210" s="486"/>
      <c r="BI210" s="486"/>
      <c r="BJ210" s="486"/>
      <c r="BK210" s="486"/>
      <c r="BL210" s="487"/>
      <c r="BM210" s="486"/>
      <c r="BN210" s="486"/>
      <c r="BO210" s="486"/>
      <c r="BP210" s="486"/>
      <c r="BQ210" s="486"/>
      <c r="BR210" s="486"/>
      <c r="BS210" s="486"/>
      <c r="BT210" s="486"/>
      <c r="BU210" s="486"/>
      <c r="BV210" s="486"/>
      <c r="BW210" s="486"/>
      <c r="BX210" s="487"/>
      <c r="BY210" s="486"/>
      <c r="BZ210" s="486"/>
      <c r="CA210" s="486"/>
      <c r="CB210" s="486"/>
      <c r="CC210" s="486"/>
      <c r="CD210" s="486"/>
      <c r="CE210" s="486"/>
      <c r="CF210" s="486"/>
      <c r="CG210" s="486"/>
      <c r="CH210" s="486"/>
      <c r="CI210" s="486"/>
      <c r="CJ210" s="487"/>
      <c r="CK210" s="486"/>
      <c r="CL210" s="486"/>
      <c r="CM210" s="486"/>
      <c r="CN210" s="486"/>
      <c r="CO210" s="486"/>
      <c r="CP210" s="486"/>
      <c r="CQ210" s="486"/>
      <c r="CR210" s="486"/>
      <c r="CS210" s="486"/>
      <c r="CT210" s="486"/>
      <c r="CU210" s="486"/>
      <c r="CV210" s="487"/>
      <c r="CW210" s="486"/>
      <c r="CX210" s="486"/>
      <c r="CY210" s="486"/>
      <c r="CZ210" s="486"/>
      <c r="DA210" s="486"/>
      <c r="DB210" s="486"/>
      <c r="DC210" s="486"/>
      <c r="DD210" s="486"/>
      <c r="DE210" s="486"/>
      <c r="DF210" s="486"/>
      <c r="DG210" s="486"/>
      <c r="DH210" s="487"/>
      <c r="DI210" s="486"/>
      <c r="DJ210" s="486"/>
      <c r="DK210" s="486"/>
      <c r="DL210" s="486"/>
      <c r="DM210" s="486"/>
      <c r="DN210" s="486"/>
      <c r="DO210" s="486"/>
      <c r="DP210" s="486"/>
      <c r="DQ210" s="486"/>
      <c r="DR210" s="486"/>
      <c r="DS210" s="486"/>
      <c r="DT210" s="487"/>
      <c r="DU210" s="450"/>
      <c r="DV210" s="521">
        <f>DV198</f>
        <v>0</v>
      </c>
      <c r="DW210" s="522">
        <f>DV210+1</f>
        <v>1</v>
      </c>
      <c r="DX210" s="522">
        <f t="shared" ref="DX210:EE210" si="1282">DW210+1</f>
        <v>2</v>
      </c>
      <c r="DY210" s="522">
        <f t="shared" si="1282"/>
        <v>3</v>
      </c>
      <c r="DZ210" s="522">
        <f t="shared" si="1282"/>
        <v>4</v>
      </c>
      <c r="EA210" s="522">
        <f t="shared" si="1282"/>
        <v>5</v>
      </c>
      <c r="EB210" s="522">
        <f t="shared" si="1282"/>
        <v>6</v>
      </c>
      <c r="EC210" s="522">
        <f t="shared" si="1282"/>
        <v>7</v>
      </c>
      <c r="ED210" s="522">
        <f t="shared" si="1282"/>
        <v>8</v>
      </c>
      <c r="EE210" s="523">
        <f t="shared" si="1282"/>
        <v>9</v>
      </c>
      <c r="EF210" s="454"/>
      <c r="EG210" s="454"/>
      <c r="EH210" s="454"/>
      <c r="EI210" s="454"/>
      <c r="EJ210" s="454"/>
      <c r="EK210" s="454"/>
      <c r="EL210" s="454"/>
      <c r="EM210" s="454"/>
      <c r="EN210" s="454"/>
      <c r="EO210" s="454"/>
      <c r="EP210" s="454"/>
      <c r="EQ210" s="454"/>
      <c r="ER210" s="454"/>
      <c r="ES210" s="454"/>
      <c r="ET210" s="454"/>
      <c r="EU210" s="581"/>
      <c r="EV210" s="581"/>
      <c r="EW210" s="581"/>
      <c r="EX210" s="581"/>
      <c r="EY210" s="581"/>
      <c r="EZ210" s="581"/>
      <c r="FA210" s="581"/>
      <c r="FB210" s="581"/>
      <c r="FC210" s="581"/>
      <c r="FD210" s="581"/>
      <c r="FE210" s="581"/>
    </row>
    <row r="211" spans="1:161">
      <c r="A211" s="450"/>
      <c r="B211" s="593"/>
      <c r="C211" s="477"/>
      <c r="D211" s="477"/>
      <c r="E211" s="477"/>
      <c r="F211" s="477"/>
      <c r="G211" s="477"/>
      <c r="H211" s="477"/>
      <c r="I211" s="477"/>
      <c r="J211" s="477"/>
      <c r="K211" s="477"/>
      <c r="L211" s="477"/>
      <c r="M211" s="477"/>
      <c r="N211" s="477"/>
      <c r="O211" s="477"/>
      <c r="P211" s="478"/>
      <c r="Q211" s="1065"/>
      <c r="R211" s="1065"/>
      <c r="S211" s="1065"/>
      <c r="T211" s="1065"/>
      <c r="U211" s="1065"/>
      <c r="V211" s="1065"/>
      <c r="W211" s="1065"/>
      <c r="X211" s="1065"/>
      <c r="Y211" s="1065"/>
      <c r="Z211" s="1065"/>
      <c r="AA211" s="1065"/>
      <c r="AB211" s="1067"/>
      <c r="AC211" s="477"/>
      <c r="AD211" s="477"/>
      <c r="AE211" s="477"/>
      <c r="AF211" s="477"/>
      <c r="AG211" s="477"/>
      <c r="AH211" s="477"/>
      <c r="AI211" s="477"/>
      <c r="AJ211" s="477"/>
      <c r="AK211" s="477"/>
      <c r="AL211" s="477"/>
      <c r="AM211" s="477"/>
      <c r="AN211" s="478"/>
      <c r="AO211" s="1108"/>
      <c r="AP211" s="1108"/>
      <c r="AQ211" s="1108"/>
      <c r="AR211" s="1108"/>
      <c r="AS211" s="1108"/>
      <c r="AT211" s="1108"/>
      <c r="AU211" s="1108"/>
      <c r="AV211" s="1108"/>
      <c r="AW211" s="1108"/>
      <c r="AX211" s="1108"/>
      <c r="AY211" s="1108"/>
      <c r="AZ211" s="1110"/>
      <c r="BA211" s="477"/>
      <c r="BB211" s="477"/>
      <c r="BC211" s="477"/>
      <c r="BD211" s="477"/>
      <c r="BE211" s="477"/>
      <c r="BF211" s="477"/>
      <c r="BG211" s="477"/>
      <c r="BH211" s="477"/>
      <c r="BI211" s="477"/>
      <c r="BJ211" s="477"/>
      <c r="BK211" s="477"/>
      <c r="BL211" s="478"/>
      <c r="BM211" s="477"/>
      <c r="BN211" s="477"/>
      <c r="BO211" s="477"/>
      <c r="BP211" s="477"/>
      <c r="BQ211" s="477"/>
      <c r="BR211" s="477"/>
      <c r="BS211" s="477"/>
      <c r="BT211" s="477"/>
      <c r="BU211" s="477"/>
      <c r="BV211" s="477"/>
      <c r="BW211" s="477"/>
      <c r="BX211" s="478"/>
      <c r="BY211" s="477"/>
      <c r="BZ211" s="477"/>
      <c r="CA211" s="477"/>
      <c r="CB211" s="477"/>
      <c r="CC211" s="477"/>
      <c r="CD211" s="477"/>
      <c r="CE211" s="477"/>
      <c r="CF211" s="477"/>
      <c r="CG211" s="477"/>
      <c r="CH211" s="477"/>
      <c r="CI211" s="477"/>
      <c r="CJ211" s="478"/>
      <c r="CK211" s="477"/>
      <c r="CL211" s="477"/>
      <c r="CM211" s="477"/>
      <c r="CN211" s="477"/>
      <c r="CO211" s="477"/>
      <c r="CP211" s="477"/>
      <c r="CQ211" s="477"/>
      <c r="CR211" s="477"/>
      <c r="CS211" s="477"/>
      <c r="CT211" s="477"/>
      <c r="CU211" s="477"/>
      <c r="CV211" s="478"/>
      <c r="CW211" s="477"/>
      <c r="CX211" s="477"/>
      <c r="CY211" s="477"/>
      <c r="CZ211" s="477"/>
      <c r="DA211" s="477"/>
      <c r="DB211" s="477"/>
      <c r="DC211" s="477"/>
      <c r="DD211" s="477"/>
      <c r="DE211" s="477"/>
      <c r="DF211" s="477"/>
      <c r="DG211" s="477"/>
      <c r="DH211" s="478"/>
      <c r="DI211" s="477"/>
      <c r="DJ211" s="477"/>
      <c r="DK211" s="477"/>
      <c r="DL211" s="477"/>
      <c r="DM211" s="477"/>
      <c r="DN211" s="477"/>
      <c r="DO211" s="477"/>
      <c r="DP211" s="477"/>
      <c r="DQ211" s="477"/>
      <c r="DR211" s="477"/>
      <c r="DS211" s="477"/>
      <c r="DT211" s="478"/>
      <c r="DU211" s="450"/>
      <c r="DV211" s="492"/>
      <c r="DW211" s="486"/>
      <c r="DX211" s="486"/>
      <c r="DY211" s="486"/>
      <c r="DZ211" s="486"/>
      <c r="EA211" s="486"/>
      <c r="EB211" s="486"/>
      <c r="EC211" s="486"/>
      <c r="ED211" s="486"/>
      <c r="EE211" s="487"/>
      <c r="EF211" s="454"/>
      <c r="EG211" s="454"/>
      <c r="EH211" s="454"/>
      <c r="EI211" s="454"/>
      <c r="EJ211" s="454"/>
      <c r="EK211" s="454"/>
      <c r="EL211" s="454"/>
      <c r="EM211" s="454"/>
      <c r="EN211" s="454"/>
      <c r="EO211" s="454"/>
      <c r="EP211" s="454"/>
      <c r="EQ211" s="454"/>
      <c r="ER211" s="454"/>
      <c r="ES211" s="454"/>
      <c r="ET211" s="454"/>
      <c r="EU211" s="581"/>
      <c r="EV211" s="581"/>
      <c r="EW211" s="581"/>
      <c r="EX211" s="581"/>
      <c r="EY211" s="581"/>
      <c r="EZ211" s="581"/>
      <c r="FA211" s="581"/>
      <c r="FB211" s="581"/>
      <c r="FC211" s="581"/>
      <c r="FD211" s="581"/>
      <c r="FE211" s="581"/>
    </row>
    <row r="212" spans="1:161" ht="13.5" thickBot="1">
      <c r="A212" s="450"/>
      <c r="B212" s="493">
        <f>B209</f>
        <v>0</v>
      </c>
      <c r="C212" s="486"/>
      <c r="D212" s="621"/>
      <c r="E212" s="486"/>
      <c r="F212" s="486"/>
      <c r="G212" s="486"/>
      <c r="H212" s="486"/>
      <c r="I212" s="486"/>
      <c r="J212" s="486"/>
      <c r="K212" s="486"/>
      <c r="L212" s="486"/>
      <c r="M212" s="486"/>
      <c r="N212" s="486"/>
      <c r="O212" s="486"/>
      <c r="P212" s="487"/>
      <c r="Q212" s="1068"/>
      <c r="R212" s="1068"/>
      <c r="S212" s="1068"/>
      <c r="T212" s="1068"/>
      <c r="U212" s="1068"/>
      <c r="V212" s="1068"/>
      <c r="W212" s="1068"/>
      <c r="X212" s="1068"/>
      <c r="Y212" s="1068"/>
      <c r="Z212" s="1068"/>
      <c r="AA212" s="1068"/>
      <c r="AB212" s="1069"/>
      <c r="AC212" s="486"/>
      <c r="AD212" s="486"/>
      <c r="AE212" s="486"/>
      <c r="AF212" s="486"/>
      <c r="AG212" s="486"/>
      <c r="AH212" s="486"/>
      <c r="AI212" s="486"/>
      <c r="AJ212" s="486"/>
      <c r="AK212" s="486"/>
      <c r="AL212" s="486"/>
      <c r="AM212" s="486"/>
      <c r="AN212" s="487"/>
      <c r="AO212" s="1111"/>
      <c r="AP212" s="1111"/>
      <c r="AQ212" s="1111"/>
      <c r="AR212" s="1111"/>
      <c r="AS212" s="1111"/>
      <c r="AT212" s="1111"/>
      <c r="AU212" s="1111"/>
      <c r="AV212" s="1111"/>
      <c r="AW212" s="1111"/>
      <c r="AX212" s="1111"/>
      <c r="AY212" s="1111"/>
      <c r="AZ212" s="1112"/>
      <c r="BA212" s="486"/>
      <c r="BB212" s="486"/>
      <c r="BC212" s="486"/>
      <c r="BD212" s="486"/>
      <c r="BE212" s="486"/>
      <c r="BF212" s="486"/>
      <c r="BG212" s="486"/>
      <c r="BH212" s="486"/>
      <c r="BI212" s="486"/>
      <c r="BJ212" s="486"/>
      <c r="BK212" s="486"/>
      <c r="BL212" s="487"/>
      <c r="BM212" s="486"/>
      <c r="BN212" s="486"/>
      <c r="BO212" s="486"/>
      <c r="BP212" s="486"/>
      <c r="BQ212" s="486"/>
      <c r="BR212" s="486"/>
      <c r="BS212" s="486"/>
      <c r="BT212" s="486"/>
      <c r="BU212" s="486"/>
      <c r="BV212" s="486"/>
      <c r="BW212" s="486"/>
      <c r="BX212" s="487"/>
      <c r="BY212" s="486"/>
      <c r="BZ212" s="486"/>
      <c r="CA212" s="486"/>
      <c r="CB212" s="486"/>
      <c r="CC212" s="486"/>
      <c r="CD212" s="486"/>
      <c r="CE212" s="486"/>
      <c r="CF212" s="486"/>
      <c r="CG212" s="486"/>
      <c r="CH212" s="486"/>
      <c r="CI212" s="486"/>
      <c r="CJ212" s="487"/>
      <c r="CK212" s="486"/>
      <c r="CL212" s="486"/>
      <c r="CM212" s="486"/>
      <c r="CN212" s="486"/>
      <c r="CO212" s="486"/>
      <c r="CP212" s="486"/>
      <c r="CQ212" s="486"/>
      <c r="CR212" s="486"/>
      <c r="CS212" s="486"/>
      <c r="CT212" s="486"/>
      <c r="CU212" s="486"/>
      <c r="CV212" s="487"/>
      <c r="CW212" s="486"/>
      <c r="CX212" s="486"/>
      <c r="CY212" s="486"/>
      <c r="CZ212" s="486"/>
      <c r="DA212" s="486"/>
      <c r="DB212" s="486"/>
      <c r="DC212" s="486"/>
      <c r="DD212" s="486"/>
      <c r="DE212" s="486"/>
      <c r="DF212" s="486"/>
      <c r="DG212" s="486"/>
      <c r="DH212" s="487"/>
      <c r="DI212" s="486"/>
      <c r="DJ212" s="486"/>
      <c r="DK212" s="486"/>
      <c r="DL212" s="486"/>
      <c r="DM212" s="486"/>
      <c r="DN212" s="486"/>
      <c r="DO212" s="486"/>
      <c r="DP212" s="486"/>
      <c r="DQ212" s="486"/>
      <c r="DR212" s="486"/>
      <c r="DS212" s="486"/>
      <c r="DT212" s="487"/>
      <c r="DU212" s="450"/>
      <c r="DV212" s="968">
        <f>DV215</f>
        <v>0</v>
      </c>
      <c r="DW212" s="969">
        <f>DW215</f>
        <v>0</v>
      </c>
      <c r="DX212" s="969">
        <f t="shared" ref="DX212:EE212" si="1283">DX215</f>
        <v>0</v>
      </c>
      <c r="DY212" s="969">
        <f t="shared" si="1283"/>
        <v>0</v>
      </c>
      <c r="DZ212" s="969">
        <f t="shared" si="1283"/>
        <v>0</v>
      </c>
      <c r="EA212" s="969">
        <f t="shared" si="1283"/>
        <v>0</v>
      </c>
      <c r="EB212" s="969">
        <f t="shared" si="1283"/>
        <v>0</v>
      </c>
      <c r="EC212" s="969">
        <f t="shared" si="1283"/>
        <v>0</v>
      </c>
      <c r="ED212" s="969">
        <f t="shared" si="1283"/>
        <v>0</v>
      </c>
      <c r="EE212" s="970">
        <f t="shared" si="1283"/>
        <v>0</v>
      </c>
      <c r="EF212" s="454"/>
      <c r="EG212" s="454"/>
      <c r="EH212" s="454"/>
      <c r="EI212" s="454"/>
      <c r="EJ212" s="454"/>
      <c r="EK212" s="454"/>
      <c r="EL212" s="454"/>
      <c r="EM212" s="454"/>
      <c r="EN212" s="454"/>
      <c r="EO212" s="454"/>
      <c r="EP212" s="454"/>
      <c r="EQ212" s="454"/>
      <c r="ER212" s="454"/>
      <c r="ES212" s="454"/>
      <c r="ET212" s="454"/>
      <c r="EU212" s="581"/>
      <c r="EV212" s="581"/>
      <c r="EW212" s="581"/>
      <c r="EX212" s="581"/>
      <c r="EY212" s="581"/>
      <c r="EZ212" s="581"/>
      <c r="FA212" s="581"/>
      <c r="FB212" s="581"/>
      <c r="FC212" s="581"/>
      <c r="FD212" s="581"/>
      <c r="FE212" s="581"/>
    </row>
    <row r="213" spans="1:161">
      <c r="A213" s="450"/>
      <c r="B213" s="490"/>
      <c r="C213" s="486"/>
      <c r="D213" s="486"/>
      <c r="E213" s="1163">
        <f>E201</f>
        <v>0</v>
      </c>
      <c r="F213" s="1163">
        <f t="shared" ref="F213:BQ213" si="1284">F201</f>
        <v>0</v>
      </c>
      <c r="G213" s="1163">
        <f t="shared" si="1284"/>
        <v>0</v>
      </c>
      <c r="H213" s="1163">
        <f t="shared" si="1284"/>
        <v>0</v>
      </c>
      <c r="I213" s="1163">
        <f t="shared" si="1284"/>
        <v>0</v>
      </c>
      <c r="J213" s="1163">
        <f t="shared" si="1284"/>
        <v>0</v>
      </c>
      <c r="K213" s="1163">
        <f t="shared" si="1284"/>
        <v>0</v>
      </c>
      <c r="L213" s="1163">
        <f t="shared" si="1284"/>
        <v>0</v>
      </c>
      <c r="M213" s="1163">
        <f t="shared" si="1284"/>
        <v>0</v>
      </c>
      <c r="N213" s="1163">
        <f t="shared" si="1284"/>
        <v>0</v>
      </c>
      <c r="O213" s="1163">
        <f t="shared" si="1284"/>
        <v>0</v>
      </c>
      <c r="P213" s="1163">
        <f t="shared" si="1284"/>
        <v>0</v>
      </c>
      <c r="Q213" s="1163">
        <f t="shared" si="1284"/>
        <v>1</v>
      </c>
      <c r="R213" s="1163">
        <f t="shared" si="1284"/>
        <v>1</v>
      </c>
      <c r="S213" s="1163">
        <f t="shared" si="1284"/>
        <v>1</v>
      </c>
      <c r="T213" s="1163">
        <f t="shared" si="1284"/>
        <v>1</v>
      </c>
      <c r="U213" s="1163">
        <f t="shared" si="1284"/>
        <v>1</v>
      </c>
      <c r="V213" s="1163">
        <f t="shared" si="1284"/>
        <v>1</v>
      </c>
      <c r="W213" s="1163">
        <f t="shared" si="1284"/>
        <v>1</v>
      </c>
      <c r="X213" s="1163">
        <f t="shared" si="1284"/>
        <v>1</v>
      </c>
      <c r="Y213" s="1163">
        <f t="shared" si="1284"/>
        <v>1</v>
      </c>
      <c r="Z213" s="1163">
        <f t="shared" si="1284"/>
        <v>1</v>
      </c>
      <c r="AA213" s="1163">
        <f t="shared" si="1284"/>
        <v>1</v>
      </c>
      <c r="AB213" s="1163">
        <f t="shared" si="1284"/>
        <v>1</v>
      </c>
      <c r="AC213" s="1163">
        <f t="shared" si="1284"/>
        <v>2</v>
      </c>
      <c r="AD213" s="1163">
        <f t="shared" si="1284"/>
        <v>2</v>
      </c>
      <c r="AE213" s="1163">
        <f t="shared" si="1284"/>
        <v>2</v>
      </c>
      <c r="AF213" s="1163">
        <f t="shared" si="1284"/>
        <v>2</v>
      </c>
      <c r="AG213" s="1163">
        <f t="shared" si="1284"/>
        <v>2</v>
      </c>
      <c r="AH213" s="1163">
        <f t="shared" si="1284"/>
        <v>2</v>
      </c>
      <c r="AI213" s="1163">
        <f t="shared" si="1284"/>
        <v>2</v>
      </c>
      <c r="AJ213" s="1163">
        <f t="shared" si="1284"/>
        <v>2</v>
      </c>
      <c r="AK213" s="1163">
        <f t="shared" si="1284"/>
        <v>2</v>
      </c>
      <c r="AL213" s="1163">
        <f t="shared" si="1284"/>
        <v>2</v>
      </c>
      <c r="AM213" s="1163">
        <f t="shared" si="1284"/>
        <v>2</v>
      </c>
      <c r="AN213" s="1163">
        <f t="shared" si="1284"/>
        <v>2</v>
      </c>
      <c r="AO213" s="1163">
        <f t="shared" si="1284"/>
        <v>3</v>
      </c>
      <c r="AP213" s="1163">
        <f t="shared" si="1284"/>
        <v>3</v>
      </c>
      <c r="AQ213" s="1163">
        <f t="shared" si="1284"/>
        <v>3</v>
      </c>
      <c r="AR213" s="1163">
        <f t="shared" si="1284"/>
        <v>3</v>
      </c>
      <c r="AS213" s="1163">
        <f t="shared" si="1284"/>
        <v>3</v>
      </c>
      <c r="AT213" s="1163">
        <f t="shared" si="1284"/>
        <v>3</v>
      </c>
      <c r="AU213" s="1163">
        <f t="shared" si="1284"/>
        <v>3</v>
      </c>
      <c r="AV213" s="1163">
        <f t="shared" si="1284"/>
        <v>3</v>
      </c>
      <c r="AW213" s="1163">
        <f t="shared" si="1284"/>
        <v>3</v>
      </c>
      <c r="AX213" s="1163">
        <f t="shared" si="1284"/>
        <v>3</v>
      </c>
      <c r="AY213" s="1163">
        <f t="shared" si="1284"/>
        <v>3</v>
      </c>
      <c r="AZ213" s="1163">
        <f t="shared" si="1284"/>
        <v>3</v>
      </c>
      <c r="BA213" s="1163">
        <f t="shared" si="1284"/>
        <v>4</v>
      </c>
      <c r="BB213" s="1163">
        <f t="shared" si="1284"/>
        <v>4</v>
      </c>
      <c r="BC213" s="1163">
        <f t="shared" si="1284"/>
        <v>4</v>
      </c>
      <c r="BD213" s="1163">
        <f t="shared" si="1284"/>
        <v>4</v>
      </c>
      <c r="BE213" s="1163">
        <f t="shared" si="1284"/>
        <v>4</v>
      </c>
      <c r="BF213" s="1163">
        <f t="shared" si="1284"/>
        <v>4</v>
      </c>
      <c r="BG213" s="1163">
        <f t="shared" si="1284"/>
        <v>4</v>
      </c>
      <c r="BH213" s="1163">
        <f t="shared" si="1284"/>
        <v>4</v>
      </c>
      <c r="BI213" s="1163">
        <f t="shared" si="1284"/>
        <v>4</v>
      </c>
      <c r="BJ213" s="1163">
        <f t="shared" si="1284"/>
        <v>4</v>
      </c>
      <c r="BK213" s="1163">
        <f t="shared" si="1284"/>
        <v>4</v>
      </c>
      <c r="BL213" s="1163">
        <f t="shared" si="1284"/>
        <v>4</v>
      </c>
      <c r="BM213" s="1163">
        <f t="shared" si="1284"/>
        <v>5</v>
      </c>
      <c r="BN213" s="1163">
        <f t="shared" si="1284"/>
        <v>5</v>
      </c>
      <c r="BO213" s="1163">
        <f t="shared" si="1284"/>
        <v>5</v>
      </c>
      <c r="BP213" s="1163">
        <f t="shared" si="1284"/>
        <v>5</v>
      </c>
      <c r="BQ213" s="1163">
        <f t="shared" si="1284"/>
        <v>5</v>
      </c>
      <c r="BR213" s="1163">
        <f t="shared" ref="BR213:DT213" si="1285">BR201</f>
        <v>5</v>
      </c>
      <c r="BS213" s="1163">
        <f t="shared" si="1285"/>
        <v>5</v>
      </c>
      <c r="BT213" s="1163">
        <f t="shared" si="1285"/>
        <v>5</v>
      </c>
      <c r="BU213" s="1163">
        <f t="shared" si="1285"/>
        <v>5</v>
      </c>
      <c r="BV213" s="1163">
        <f t="shared" si="1285"/>
        <v>5</v>
      </c>
      <c r="BW213" s="1163">
        <f t="shared" si="1285"/>
        <v>5</v>
      </c>
      <c r="BX213" s="1163">
        <f t="shared" si="1285"/>
        <v>5</v>
      </c>
      <c r="BY213" s="1163">
        <f t="shared" si="1285"/>
        <v>6</v>
      </c>
      <c r="BZ213" s="1163">
        <f t="shared" si="1285"/>
        <v>6</v>
      </c>
      <c r="CA213" s="1163">
        <f t="shared" si="1285"/>
        <v>6</v>
      </c>
      <c r="CB213" s="1163">
        <f t="shared" si="1285"/>
        <v>6</v>
      </c>
      <c r="CC213" s="1163">
        <f t="shared" si="1285"/>
        <v>6</v>
      </c>
      <c r="CD213" s="1163">
        <f t="shared" si="1285"/>
        <v>6</v>
      </c>
      <c r="CE213" s="1163">
        <f t="shared" si="1285"/>
        <v>6</v>
      </c>
      <c r="CF213" s="1163">
        <f t="shared" si="1285"/>
        <v>6</v>
      </c>
      <c r="CG213" s="1163">
        <f t="shared" si="1285"/>
        <v>6</v>
      </c>
      <c r="CH213" s="1163">
        <f t="shared" si="1285"/>
        <v>6</v>
      </c>
      <c r="CI213" s="1163">
        <f t="shared" si="1285"/>
        <v>6</v>
      </c>
      <c r="CJ213" s="1163">
        <f t="shared" si="1285"/>
        <v>6</v>
      </c>
      <c r="CK213" s="1163">
        <f t="shared" si="1285"/>
        <v>7</v>
      </c>
      <c r="CL213" s="1163">
        <f t="shared" si="1285"/>
        <v>7</v>
      </c>
      <c r="CM213" s="1163">
        <f t="shared" si="1285"/>
        <v>7</v>
      </c>
      <c r="CN213" s="1163">
        <f t="shared" si="1285"/>
        <v>7</v>
      </c>
      <c r="CO213" s="1163">
        <f t="shared" si="1285"/>
        <v>7</v>
      </c>
      <c r="CP213" s="1163">
        <f t="shared" si="1285"/>
        <v>7</v>
      </c>
      <c r="CQ213" s="1163">
        <f t="shared" si="1285"/>
        <v>7</v>
      </c>
      <c r="CR213" s="1163">
        <f t="shared" si="1285"/>
        <v>7</v>
      </c>
      <c r="CS213" s="1163">
        <f t="shared" si="1285"/>
        <v>7</v>
      </c>
      <c r="CT213" s="1163">
        <f t="shared" si="1285"/>
        <v>7</v>
      </c>
      <c r="CU213" s="1163">
        <f t="shared" si="1285"/>
        <v>7</v>
      </c>
      <c r="CV213" s="1163">
        <f t="shared" si="1285"/>
        <v>7</v>
      </c>
      <c r="CW213" s="1163">
        <f t="shared" si="1285"/>
        <v>8</v>
      </c>
      <c r="CX213" s="1163">
        <f t="shared" si="1285"/>
        <v>8</v>
      </c>
      <c r="CY213" s="1163">
        <f t="shared" si="1285"/>
        <v>8</v>
      </c>
      <c r="CZ213" s="1163">
        <f t="shared" si="1285"/>
        <v>8</v>
      </c>
      <c r="DA213" s="1163">
        <f t="shared" si="1285"/>
        <v>8</v>
      </c>
      <c r="DB213" s="1163">
        <f t="shared" si="1285"/>
        <v>8</v>
      </c>
      <c r="DC213" s="1163">
        <f t="shared" si="1285"/>
        <v>8</v>
      </c>
      <c r="DD213" s="1163">
        <f t="shared" si="1285"/>
        <v>8</v>
      </c>
      <c r="DE213" s="1163">
        <f t="shared" si="1285"/>
        <v>8</v>
      </c>
      <c r="DF213" s="1163">
        <f t="shared" si="1285"/>
        <v>8</v>
      </c>
      <c r="DG213" s="1163">
        <f t="shared" si="1285"/>
        <v>8</v>
      </c>
      <c r="DH213" s="1163">
        <f t="shared" si="1285"/>
        <v>8</v>
      </c>
      <c r="DI213" s="1163">
        <f t="shared" si="1285"/>
        <v>9</v>
      </c>
      <c r="DJ213" s="1163">
        <f t="shared" si="1285"/>
        <v>9</v>
      </c>
      <c r="DK213" s="1163">
        <f t="shared" si="1285"/>
        <v>9</v>
      </c>
      <c r="DL213" s="1163">
        <f t="shared" si="1285"/>
        <v>9</v>
      </c>
      <c r="DM213" s="1163">
        <f t="shared" si="1285"/>
        <v>9</v>
      </c>
      <c r="DN213" s="1163">
        <f t="shared" si="1285"/>
        <v>9</v>
      </c>
      <c r="DO213" s="1163">
        <f t="shared" si="1285"/>
        <v>9</v>
      </c>
      <c r="DP213" s="1163">
        <f t="shared" si="1285"/>
        <v>9</v>
      </c>
      <c r="DQ213" s="1163">
        <f t="shared" si="1285"/>
        <v>9</v>
      </c>
      <c r="DR213" s="1163">
        <f t="shared" si="1285"/>
        <v>9</v>
      </c>
      <c r="DS213" s="1163">
        <f t="shared" si="1285"/>
        <v>9</v>
      </c>
      <c r="DT213" s="1163">
        <f t="shared" si="1285"/>
        <v>9</v>
      </c>
      <c r="DU213" s="450"/>
      <c r="DV213" s="597"/>
      <c r="DW213" s="545"/>
      <c r="DX213" s="545"/>
      <c r="DY213" s="545"/>
      <c r="DZ213" s="545"/>
      <c r="EA213" s="545"/>
      <c r="EB213" s="545"/>
      <c r="EC213" s="545"/>
      <c r="ED213" s="545"/>
      <c r="EE213" s="546"/>
      <c r="EF213" s="454"/>
      <c r="EG213" s="454"/>
      <c r="EH213" s="454"/>
      <c r="EI213" s="454"/>
      <c r="EJ213" s="454"/>
      <c r="EK213" s="454"/>
      <c r="EL213" s="454"/>
      <c r="EM213" s="454"/>
      <c r="EN213" s="454"/>
      <c r="EO213" s="454"/>
      <c r="EP213" s="454"/>
      <c r="EQ213" s="454"/>
      <c r="ER213" s="454"/>
      <c r="ES213" s="454"/>
      <c r="ET213" s="454"/>
      <c r="EU213" s="581"/>
      <c r="EV213" s="581"/>
      <c r="EW213" s="581"/>
      <c r="EX213" s="581"/>
      <c r="EY213" s="581"/>
      <c r="EZ213" s="581"/>
      <c r="FA213" s="581"/>
      <c r="FB213" s="581"/>
      <c r="FC213" s="581"/>
      <c r="FD213" s="581"/>
      <c r="FE213" s="581"/>
    </row>
    <row r="214" spans="1:161">
      <c r="A214" s="450"/>
      <c r="B214" s="490"/>
      <c r="C214" s="486"/>
      <c r="D214" s="498"/>
      <c r="E214" s="962" t="s">
        <v>431</v>
      </c>
      <c r="F214" s="962" t="s">
        <v>432</v>
      </c>
      <c r="G214" s="962" t="s">
        <v>433</v>
      </c>
      <c r="H214" s="962" t="s">
        <v>434</v>
      </c>
      <c r="I214" s="962" t="s">
        <v>267</v>
      </c>
      <c r="J214" s="962" t="s">
        <v>435</v>
      </c>
      <c r="K214" s="962" t="s">
        <v>436</v>
      </c>
      <c r="L214" s="962" t="s">
        <v>437</v>
      </c>
      <c r="M214" s="962" t="s">
        <v>438</v>
      </c>
      <c r="N214" s="962" t="s">
        <v>439</v>
      </c>
      <c r="O214" s="962" t="s">
        <v>440</v>
      </c>
      <c r="P214" s="963" t="s">
        <v>441</v>
      </c>
      <c r="Q214" s="1053" t="s">
        <v>431</v>
      </c>
      <c r="R214" s="1053" t="s">
        <v>432</v>
      </c>
      <c r="S214" s="1053" t="s">
        <v>433</v>
      </c>
      <c r="T214" s="1053" t="s">
        <v>434</v>
      </c>
      <c r="U214" s="1053" t="s">
        <v>267</v>
      </c>
      <c r="V214" s="1053" t="s">
        <v>435</v>
      </c>
      <c r="W214" s="1053" t="s">
        <v>436</v>
      </c>
      <c r="X214" s="1053" t="s">
        <v>437</v>
      </c>
      <c r="Y214" s="1053" t="s">
        <v>438</v>
      </c>
      <c r="Z214" s="1053" t="s">
        <v>439</v>
      </c>
      <c r="AA214" s="1053" t="s">
        <v>440</v>
      </c>
      <c r="AB214" s="1054" t="s">
        <v>441</v>
      </c>
      <c r="AC214" s="962" t="s">
        <v>431</v>
      </c>
      <c r="AD214" s="962" t="s">
        <v>432</v>
      </c>
      <c r="AE214" s="962" t="s">
        <v>433</v>
      </c>
      <c r="AF214" s="962" t="s">
        <v>434</v>
      </c>
      <c r="AG214" s="962" t="s">
        <v>267</v>
      </c>
      <c r="AH214" s="962" t="s">
        <v>435</v>
      </c>
      <c r="AI214" s="962" t="s">
        <v>436</v>
      </c>
      <c r="AJ214" s="962" t="s">
        <v>437</v>
      </c>
      <c r="AK214" s="962" t="s">
        <v>438</v>
      </c>
      <c r="AL214" s="962" t="s">
        <v>439</v>
      </c>
      <c r="AM214" s="962" t="s">
        <v>440</v>
      </c>
      <c r="AN214" s="963" t="s">
        <v>441</v>
      </c>
      <c r="AO214" s="1098" t="s">
        <v>431</v>
      </c>
      <c r="AP214" s="1098" t="s">
        <v>432</v>
      </c>
      <c r="AQ214" s="1098" t="s">
        <v>433</v>
      </c>
      <c r="AR214" s="1098" t="s">
        <v>434</v>
      </c>
      <c r="AS214" s="1098" t="s">
        <v>267</v>
      </c>
      <c r="AT214" s="1098" t="s">
        <v>435</v>
      </c>
      <c r="AU214" s="1098" t="s">
        <v>436</v>
      </c>
      <c r="AV214" s="1098" t="s">
        <v>437</v>
      </c>
      <c r="AW214" s="1098" t="s">
        <v>438</v>
      </c>
      <c r="AX214" s="1098" t="s">
        <v>439</v>
      </c>
      <c r="AY214" s="1098" t="s">
        <v>440</v>
      </c>
      <c r="AZ214" s="1099" t="s">
        <v>441</v>
      </c>
      <c r="BA214" s="962" t="s">
        <v>431</v>
      </c>
      <c r="BB214" s="962" t="s">
        <v>432</v>
      </c>
      <c r="BC214" s="962" t="s">
        <v>433</v>
      </c>
      <c r="BD214" s="962" t="s">
        <v>434</v>
      </c>
      <c r="BE214" s="962" t="s">
        <v>267</v>
      </c>
      <c r="BF214" s="962" t="s">
        <v>435</v>
      </c>
      <c r="BG214" s="962" t="s">
        <v>436</v>
      </c>
      <c r="BH214" s="962" t="s">
        <v>437</v>
      </c>
      <c r="BI214" s="962" t="s">
        <v>438</v>
      </c>
      <c r="BJ214" s="962" t="s">
        <v>439</v>
      </c>
      <c r="BK214" s="962" t="s">
        <v>440</v>
      </c>
      <c r="BL214" s="963" t="s">
        <v>441</v>
      </c>
      <c r="BM214" s="962" t="s">
        <v>431</v>
      </c>
      <c r="BN214" s="962" t="s">
        <v>432</v>
      </c>
      <c r="BO214" s="962" t="s">
        <v>433</v>
      </c>
      <c r="BP214" s="962" t="s">
        <v>434</v>
      </c>
      <c r="BQ214" s="962" t="s">
        <v>267</v>
      </c>
      <c r="BR214" s="962" t="s">
        <v>435</v>
      </c>
      <c r="BS214" s="962" t="s">
        <v>436</v>
      </c>
      <c r="BT214" s="962" t="s">
        <v>437</v>
      </c>
      <c r="BU214" s="962" t="s">
        <v>438</v>
      </c>
      <c r="BV214" s="962" t="s">
        <v>439</v>
      </c>
      <c r="BW214" s="962" t="s">
        <v>440</v>
      </c>
      <c r="BX214" s="963" t="s">
        <v>441</v>
      </c>
      <c r="BY214" s="962" t="s">
        <v>431</v>
      </c>
      <c r="BZ214" s="962" t="s">
        <v>432</v>
      </c>
      <c r="CA214" s="962" t="s">
        <v>433</v>
      </c>
      <c r="CB214" s="962" t="s">
        <v>434</v>
      </c>
      <c r="CC214" s="962" t="s">
        <v>267</v>
      </c>
      <c r="CD214" s="962" t="s">
        <v>435</v>
      </c>
      <c r="CE214" s="962" t="s">
        <v>436</v>
      </c>
      <c r="CF214" s="962" t="s">
        <v>437</v>
      </c>
      <c r="CG214" s="962" t="s">
        <v>438</v>
      </c>
      <c r="CH214" s="962" t="s">
        <v>439</v>
      </c>
      <c r="CI214" s="962" t="s">
        <v>440</v>
      </c>
      <c r="CJ214" s="963" t="s">
        <v>441</v>
      </c>
      <c r="CK214" s="962" t="s">
        <v>431</v>
      </c>
      <c r="CL214" s="962" t="s">
        <v>432</v>
      </c>
      <c r="CM214" s="962" t="s">
        <v>433</v>
      </c>
      <c r="CN214" s="962" t="s">
        <v>434</v>
      </c>
      <c r="CO214" s="962" t="s">
        <v>267</v>
      </c>
      <c r="CP214" s="962" t="s">
        <v>435</v>
      </c>
      <c r="CQ214" s="962" t="s">
        <v>436</v>
      </c>
      <c r="CR214" s="962" t="s">
        <v>437</v>
      </c>
      <c r="CS214" s="962" t="s">
        <v>438</v>
      </c>
      <c r="CT214" s="962" t="s">
        <v>439</v>
      </c>
      <c r="CU214" s="962" t="s">
        <v>440</v>
      </c>
      <c r="CV214" s="963" t="s">
        <v>441</v>
      </c>
      <c r="CW214" s="962" t="s">
        <v>431</v>
      </c>
      <c r="CX214" s="962" t="s">
        <v>432</v>
      </c>
      <c r="CY214" s="962" t="s">
        <v>433</v>
      </c>
      <c r="CZ214" s="962" t="s">
        <v>434</v>
      </c>
      <c r="DA214" s="962" t="s">
        <v>267</v>
      </c>
      <c r="DB214" s="962" t="s">
        <v>435</v>
      </c>
      <c r="DC214" s="962" t="s">
        <v>436</v>
      </c>
      <c r="DD214" s="962" t="s">
        <v>437</v>
      </c>
      <c r="DE214" s="962" t="s">
        <v>438</v>
      </c>
      <c r="DF214" s="962" t="s">
        <v>439</v>
      </c>
      <c r="DG214" s="962" t="s">
        <v>440</v>
      </c>
      <c r="DH214" s="963" t="s">
        <v>441</v>
      </c>
      <c r="DI214" s="962" t="s">
        <v>431</v>
      </c>
      <c r="DJ214" s="962" t="s">
        <v>432</v>
      </c>
      <c r="DK214" s="962" t="s">
        <v>433</v>
      </c>
      <c r="DL214" s="962" t="s">
        <v>434</v>
      </c>
      <c r="DM214" s="962" t="s">
        <v>267</v>
      </c>
      <c r="DN214" s="962" t="s">
        <v>435</v>
      </c>
      <c r="DO214" s="962" t="s">
        <v>436</v>
      </c>
      <c r="DP214" s="962" t="s">
        <v>437</v>
      </c>
      <c r="DQ214" s="962" t="s">
        <v>438</v>
      </c>
      <c r="DR214" s="962" t="s">
        <v>439</v>
      </c>
      <c r="DS214" s="962" t="s">
        <v>440</v>
      </c>
      <c r="DT214" s="963" t="s">
        <v>441</v>
      </c>
      <c r="DU214" s="450"/>
      <c r="DV214" s="597"/>
      <c r="DW214" s="545"/>
      <c r="DX214" s="545"/>
      <c r="DY214" s="545"/>
      <c r="DZ214" s="545"/>
      <c r="EA214" s="545"/>
      <c r="EB214" s="545"/>
      <c r="EC214" s="545"/>
      <c r="ED214" s="545"/>
      <c r="EE214" s="546"/>
      <c r="EF214" s="454"/>
      <c r="EG214" s="454"/>
      <c r="EH214" s="454"/>
      <c r="EI214" s="454"/>
      <c r="EJ214" s="454"/>
      <c r="EK214" s="454"/>
      <c r="EL214" s="454"/>
      <c r="EM214" s="454"/>
      <c r="EN214" s="454"/>
      <c r="EO214" s="454"/>
      <c r="EP214" s="454"/>
      <c r="EQ214" s="454"/>
      <c r="ER214" s="454"/>
      <c r="ES214" s="454"/>
      <c r="ET214" s="454"/>
      <c r="EU214" s="581"/>
      <c r="EV214" s="581"/>
      <c r="EW214" s="581"/>
      <c r="EX214" s="581"/>
      <c r="EY214" s="581"/>
      <c r="EZ214" s="581"/>
      <c r="FA214" s="581"/>
      <c r="FB214" s="581"/>
      <c r="FC214" s="581"/>
      <c r="FD214" s="581"/>
      <c r="FE214" s="581"/>
    </row>
    <row r="215" spans="1:161">
      <c r="A215" s="450"/>
      <c r="B215" s="490">
        <f>B209</f>
        <v>0</v>
      </c>
      <c r="C215" s="598" t="s">
        <v>421</v>
      </c>
      <c r="D215" s="486"/>
      <c r="E215" s="638">
        <f>-IS!J77</f>
        <v>0</v>
      </c>
      <c r="F215" s="638">
        <f>-IS!K77</f>
        <v>0</v>
      </c>
      <c r="G215" s="638">
        <f>-IS!L77</f>
        <v>0</v>
      </c>
      <c r="H215" s="638">
        <f>-IS!M77</f>
        <v>0</v>
      </c>
      <c r="I215" s="638">
        <f>-IS!N77</f>
        <v>0</v>
      </c>
      <c r="J215" s="638">
        <f>-IS!O77</f>
        <v>0</v>
      </c>
      <c r="K215" s="638">
        <f>-IS!P77</f>
        <v>0</v>
      </c>
      <c r="L215" s="638">
        <f>-IS!Q77</f>
        <v>0</v>
      </c>
      <c r="M215" s="638">
        <f>-IS!R77</f>
        <v>0</v>
      </c>
      <c r="N215" s="638">
        <f>-IS!S77</f>
        <v>0</v>
      </c>
      <c r="O215" s="638">
        <f>-IS!T77</f>
        <v>0</v>
      </c>
      <c r="P215" s="639">
        <f>-IS!U77</f>
        <v>0</v>
      </c>
      <c r="Q215" s="1086">
        <f>-IS!V77</f>
        <v>0</v>
      </c>
      <c r="R215" s="1086">
        <f>-IS!W77</f>
        <v>0</v>
      </c>
      <c r="S215" s="1086">
        <f>-IS!X77</f>
        <v>0</v>
      </c>
      <c r="T215" s="1086">
        <f>-IS!Y77</f>
        <v>0</v>
      </c>
      <c r="U215" s="1086">
        <f>-IS!Z77</f>
        <v>0</v>
      </c>
      <c r="V215" s="1086">
        <f>-IS!AA77</f>
        <v>0</v>
      </c>
      <c r="W215" s="1086">
        <f>-IS!AB77</f>
        <v>0</v>
      </c>
      <c r="X215" s="1086">
        <f>-IS!AC77</f>
        <v>0</v>
      </c>
      <c r="Y215" s="1086">
        <f>-IS!AD77</f>
        <v>0</v>
      </c>
      <c r="Z215" s="1086">
        <f>-IS!AE77</f>
        <v>0</v>
      </c>
      <c r="AA215" s="1086">
        <f>-IS!AF77</f>
        <v>0</v>
      </c>
      <c r="AB215" s="1087">
        <f>-IS!AG77</f>
        <v>0</v>
      </c>
      <c r="AC215" s="638">
        <f>-IS!AH77</f>
        <v>0</v>
      </c>
      <c r="AD215" s="638">
        <f>-IS!AI77</f>
        <v>0</v>
      </c>
      <c r="AE215" s="638">
        <f>-IS!AJ77</f>
        <v>0</v>
      </c>
      <c r="AF215" s="638">
        <f>-IS!AK77</f>
        <v>0</v>
      </c>
      <c r="AG215" s="638">
        <f>-IS!AL77</f>
        <v>0</v>
      </c>
      <c r="AH215" s="638">
        <f>-IS!AM77</f>
        <v>0</v>
      </c>
      <c r="AI215" s="638">
        <f>-IS!AN77</f>
        <v>0</v>
      </c>
      <c r="AJ215" s="638">
        <f>-IS!AO77</f>
        <v>0</v>
      </c>
      <c r="AK215" s="638">
        <f>-IS!AP77</f>
        <v>0</v>
      </c>
      <c r="AL215" s="638">
        <f>-IS!AQ77</f>
        <v>0</v>
      </c>
      <c r="AM215" s="638">
        <f>-IS!AR77</f>
        <v>0</v>
      </c>
      <c r="AN215" s="639">
        <f>-IS!AS77</f>
        <v>0</v>
      </c>
      <c r="AO215" s="1134">
        <f>-IS!AT77</f>
        <v>0</v>
      </c>
      <c r="AP215" s="1134">
        <f>-IS!AU77</f>
        <v>0</v>
      </c>
      <c r="AQ215" s="1134">
        <f>-IS!AV77</f>
        <v>0</v>
      </c>
      <c r="AR215" s="1134">
        <f>-IS!AW77</f>
        <v>0</v>
      </c>
      <c r="AS215" s="1134">
        <f>-IS!AX77</f>
        <v>0</v>
      </c>
      <c r="AT215" s="1134">
        <f>-IS!AY77</f>
        <v>0</v>
      </c>
      <c r="AU215" s="1134">
        <f>-IS!AZ77</f>
        <v>0</v>
      </c>
      <c r="AV215" s="1134">
        <f>-IS!BA77</f>
        <v>0</v>
      </c>
      <c r="AW215" s="1134">
        <f>-IS!BB77</f>
        <v>0</v>
      </c>
      <c r="AX215" s="1134">
        <f>-IS!BC77</f>
        <v>0</v>
      </c>
      <c r="AY215" s="1134">
        <f>-IS!BD77</f>
        <v>0</v>
      </c>
      <c r="AZ215" s="1135">
        <f>-IS!BE77</f>
        <v>0</v>
      </c>
      <c r="BA215" s="638">
        <f>-IS!BF77</f>
        <v>0</v>
      </c>
      <c r="BB215" s="638">
        <f>-IS!BG77</f>
        <v>0</v>
      </c>
      <c r="BC215" s="638">
        <f>-IS!BH77</f>
        <v>0</v>
      </c>
      <c r="BD215" s="638">
        <f>-IS!BI77</f>
        <v>0</v>
      </c>
      <c r="BE215" s="638">
        <f>-IS!BJ77</f>
        <v>0</v>
      </c>
      <c r="BF215" s="638">
        <f>-IS!BK77</f>
        <v>0</v>
      </c>
      <c r="BG215" s="638">
        <f>-IS!BL77</f>
        <v>0</v>
      </c>
      <c r="BH215" s="638">
        <f>-IS!BM77</f>
        <v>0</v>
      </c>
      <c r="BI215" s="638">
        <f>-IS!BN77</f>
        <v>0</v>
      </c>
      <c r="BJ215" s="638">
        <f>-IS!BO77</f>
        <v>0</v>
      </c>
      <c r="BK215" s="638">
        <f>-IS!BP77</f>
        <v>0</v>
      </c>
      <c r="BL215" s="639">
        <f>-IS!BQ77</f>
        <v>0</v>
      </c>
      <c r="BM215" s="638">
        <f>-IS!BR77</f>
        <v>0</v>
      </c>
      <c r="BN215" s="638">
        <f>-IS!BS77</f>
        <v>0</v>
      </c>
      <c r="BO215" s="638">
        <f>-IS!BT77</f>
        <v>0</v>
      </c>
      <c r="BP215" s="638">
        <f>-IS!BU77</f>
        <v>0</v>
      </c>
      <c r="BQ215" s="638">
        <f>-IS!BV77</f>
        <v>0</v>
      </c>
      <c r="BR215" s="638">
        <f>-IS!BW77</f>
        <v>0</v>
      </c>
      <c r="BS215" s="638">
        <f>-IS!BX77</f>
        <v>0</v>
      </c>
      <c r="BT215" s="638">
        <f>-IS!BY77</f>
        <v>0</v>
      </c>
      <c r="BU215" s="638">
        <f>-IS!BZ77</f>
        <v>0</v>
      </c>
      <c r="BV215" s="638">
        <f>-IS!CA77</f>
        <v>0</v>
      </c>
      <c r="BW215" s="638">
        <f>-IS!CB77</f>
        <v>0</v>
      </c>
      <c r="BX215" s="639">
        <f>-IS!CC77</f>
        <v>0</v>
      </c>
      <c r="BY215" s="638">
        <f>-IS!CD77</f>
        <v>0</v>
      </c>
      <c r="BZ215" s="638">
        <f>-IS!CE77</f>
        <v>0</v>
      </c>
      <c r="CA215" s="638">
        <f>-IS!CF77</f>
        <v>0</v>
      </c>
      <c r="CB215" s="638">
        <f>-IS!CG77</f>
        <v>0</v>
      </c>
      <c r="CC215" s="638">
        <f>-IS!CH77</f>
        <v>0</v>
      </c>
      <c r="CD215" s="638">
        <f>-IS!CI77</f>
        <v>0</v>
      </c>
      <c r="CE215" s="638">
        <f>-IS!CJ77</f>
        <v>0</v>
      </c>
      <c r="CF215" s="638">
        <f>-IS!CK77</f>
        <v>0</v>
      </c>
      <c r="CG215" s="638">
        <f>-IS!CL77</f>
        <v>0</v>
      </c>
      <c r="CH215" s="638">
        <f>-IS!CM77</f>
        <v>0</v>
      </c>
      <c r="CI215" s="638">
        <f>-IS!CN77</f>
        <v>0</v>
      </c>
      <c r="CJ215" s="639">
        <f>-IS!CO77</f>
        <v>0</v>
      </c>
      <c r="CK215" s="638">
        <f>-IS!CP77</f>
        <v>0</v>
      </c>
      <c r="CL215" s="638">
        <f>-IS!CQ77</f>
        <v>0</v>
      </c>
      <c r="CM215" s="638">
        <f>-IS!CR77</f>
        <v>0</v>
      </c>
      <c r="CN215" s="638">
        <f>-IS!CS77</f>
        <v>0</v>
      </c>
      <c r="CO215" s="638">
        <f>-IS!CT77</f>
        <v>0</v>
      </c>
      <c r="CP215" s="638">
        <f>-IS!CU77</f>
        <v>0</v>
      </c>
      <c r="CQ215" s="638">
        <f>-IS!CV77</f>
        <v>0</v>
      </c>
      <c r="CR215" s="638">
        <f>-IS!CW77</f>
        <v>0</v>
      </c>
      <c r="CS215" s="638">
        <f>-IS!CX77</f>
        <v>0</v>
      </c>
      <c r="CT215" s="638">
        <f>-IS!CY77</f>
        <v>0</v>
      </c>
      <c r="CU215" s="638">
        <f>-IS!CZ77</f>
        <v>0</v>
      </c>
      <c r="CV215" s="639">
        <f>-IS!DA77</f>
        <v>0</v>
      </c>
      <c r="CW215" s="638">
        <f>-IS!DB77</f>
        <v>0</v>
      </c>
      <c r="CX215" s="638">
        <f>-IS!DC77</f>
        <v>0</v>
      </c>
      <c r="CY215" s="638">
        <f>-IS!DD77</f>
        <v>0</v>
      </c>
      <c r="CZ215" s="638">
        <f>-IS!DE77</f>
        <v>0</v>
      </c>
      <c r="DA215" s="638">
        <f>-IS!DF77</f>
        <v>0</v>
      </c>
      <c r="DB215" s="638">
        <f>-IS!DG77</f>
        <v>0</v>
      </c>
      <c r="DC215" s="638">
        <f>-IS!DH77</f>
        <v>0</v>
      </c>
      <c r="DD215" s="638">
        <f>-IS!DI77</f>
        <v>0</v>
      </c>
      <c r="DE215" s="638">
        <f>-IS!DJ77</f>
        <v>0</v>
      </c>
      <c r="DF215" s="638">
        <f>-IS!DK77</f>
        <v>0</v>
      </c>
      <c r="DG215" s="638">
        <f>-IS!DL77</f>
        <v>0</v>
      </c>
      <c r="DH215" s="639">
        <f>-IS!DM77</f>
        <v>0</v>
      </c>
      <c r="DI215" s="638">
        <f>-IS!DN77</f>
        <v>0</v>
      </c>
      <c r="DJ215" s="638">
        <f>-IS!DO77</f>
        <v>0</v>
      </c>
      <c r="DK215" s="638">
        <f>-IS!DP77</f>
        <v>0</v>
      </c>
      <c r="DL215" s="638">
        <f>-IS!DQ77</f>
        <v>0</v>
      </c>
      <c r="DM215" s="638">
        <f>-IS!DR77</f>
        <v>0</v>
      </c>
      <c r="DN215" s="638">
        <f>-IS!DS77</f>
        <v>0</v>
      </c>
      <c r="DO215" s="638">
        <f>-IS!DT77</f>
        <v>0</v>
      </c>
      <c r="DP215" s="638">
        <f>-IS!DU77</f>
        <v>0</v>
      </c>
      <c r="DQ215" s="638">
        <f>-IS!DV77</f>
        <v>0</v>
      </c>
      <c r="DR215" s="638">
        <f>-IS!DW77</f>
        <v>0</v>
      </c>
      <c r="DS215" s="638">
        <f>-IS!DX77</f>
        <v>0</v>
      </c>
      <c r="DT215" s="639">
        <f>-IS!DY77</f>
        <v>0</v>
      </c>
      <c r="DU215" s="450"/>
      <c r="DV215" s="601">
        <f>SUM(E215:P215)</f>
        <v>0</v>
      </c>
      <c r="DW215" s="596">
        <f>-SUM(IS!$V$77:$AG$77)</f>
        <v>0</v>
      </c>
      <c r="DX215" s="596">
        <f>-SUM(IS!$AH$77:$AS$77)</f>
        <v>0</v>
      </c>
      <c r="DY215" s="596">
        <f>-SUM(IS!$AT$77:$BE$77)</f>
        <v>0</v>
      </c>
      <c r="DZ215" s="596">
        <f>-SUM(IS!$BF$77:$BQ$77)</f>
        <v>0</v>
      </c>
      <c r="EA215" s="596">
        <f>-SUM(IS!$BR$77:$CC$77)</f>
        <v>0</v>
      </c>
      <c r="EB215" s="596">
        <f>-SUM(IS!$CD$77:$CO$77)</f>
        <v>0</v>
      </c>
      <c r="EC215" s="596">
        <f>-SUM(IS!$CP$77:$DA$77)</f>
        <v>0</v>
      </c>
      <c r="ED215" s="596">
        <f>-SUM(IS!$DB$77:$DM$77)</f>
        <v>0</v>
      </c>
      <c r="EE215" s="596">
        <f>-SUM(IS!$DN$77:$DY$77)</f>
        <v>0</v>
      </c>
      <c r="EF215" s="454" t="s">
        <v>422</v>
      </c>
      <c r="EG215" s="454"/>
      <c r="EH215" s="454"/>
      <c r="EI215" s="454"/>
      <c r="EJ215" s="454"/>
      <c r="EK215" s="454"/>
      <c r="EL215" s="454"/>
      <c r="EM215" s="454"/>
      <c r="EN215" s="454"/>
      <c r="EO215" s="454"/>
      <c r="EP215" s="454"/>
      <c r="EQ215" s="454"/>
      <c r="ER215" s="454"/>
      <c r="ES215" s="454"/>
      <c r="ET215" s="454"/>
      <c r="EU215" s="581"/>
      <c r="EV215" s="581"/>
      <c r="EW215" s="581"/>
      <c r="EX215" s="581"/>
      <c r="EY215" s="581"/>
      <c r="EZ215" s="581"/>
      <c r="FA215" s="581"/>
      <c r="FB215" s="581"/>
      <c r="FC215" s="581"/>
      <c r="FD215" s="581"/>
      <c r="FE215" s="581"/>
    </row>
    <row r="216" spans="1:161">
      <c r="A216" s="450"/>
      <c r="B216" s="490"/>
      <c r="C216" s="486"/>
      <c r="D216" s="486"/>
      <c r="E216" s="640"/>
      <c r="F216" s="640"/>
      <c r="G216" s="640"/>
      <c r="H216" s="640"/>
      <c r="I216" s="640"/>
      <c r="J216" s="640"/>
      <c r="K216" s="640"/>
      <c r="L216" s="640"/>
      <c r="M216" s="640"/>
      <c r="N216" s="640"/>
      <c r="O216" s="640"/>
      <c r="P216" s="641"/>
      <c r="Q216" s="1088"/>
      <c r="R216" s="1088"/>
      <c r="S216" s="1088"/>
      <c r="T216" s="1088"/>
      <c r="U216" s="1088"/>
      <c r="V216" s="1088"/>
      <c r="W216" s="1088"/>
      <c r="X216" s="1088"/>
      <c r="Y216" s="1088"/>
      <c r="Z216" s="1088"/>
      <c r="AA216" s="1088"/>
      <c r="AB216" s="1089"/>
      <c r="AC216" s="640"/>
      <c r="AD216" s="640"/>
      <c r="AE216" s="640"/>
      <c r="AF216" s="640"/>
      <c r="AG216" s="640"/>
      <c r="AH216" s="640"/>
      <c r="AI216" s="640"/>
      <c r="AJ216" s="640"/>
      <c r="AK216" s="640"/>
      <c r="AL216" s="640"/>
      <c r="AM216" s="640"/>
      <c r="AN216" s="641"/>
      <c r="AO216" s="1136"/>
      <c r="AP216" s="1136"/>
      <c r="AQ216" s="1136"/>
      <c r="AR216" s="1136"/>
      <c r="AS216" s="1136"/>
      <c r="AT216" s="1136"/>
      <c r="AU216" s="1136"/>
      <c r="AV216" s="1136"/>
      <c r="AW216" s="1136"/>
      <c r="AX216" s="1136"/>
      <c r="AY216" s="1136"/>
      <c r="AZ216" s="1137"/>
      <c r="BA216" s="640"/>
      <c r="BB216" s="640"/>
      <c r="BC216" s="640"/>
      <c r="BD216" s="640"/>
      <c r="BE216" s="640"/>
      <c r="BF216" s="640"/>
      <c r="BG216" s="640"/>
      <c r="BH216" s="640"/>
      <c r="BI216" s="640"/>
      <c r="BJ216" s="640"/>
      <c r="BK216" s="640"/>
      <c r="BL216" s="641"/>
      <c r="BM216" s="640"/>
      <c r="BN216" s="640"/>
      <c r="BO216" s="640"/>
      <c r="BP216" s="640"/>
      <c r="BQ216" s="640"/>
      <c r="BR216" s="640"/>
      <c r="BS216" s="640"/>
      <c r="BT216" s="640"/>
      <c r="BU216" s="640"/>
      <c r="BV216" s="640"/>
      <c r="BW216" s="640"/>
      <c r="BX216" s="641"/>
      <c r="BY216" s="640"/>
      <c r="BZ216" s="640"/>
      <c r="CA216" s="640"/>
      <c r="CB216" s="640"/>
      <c r="CC216" s="640"/>
      <c r="CD216" s="640"/>
      <c r="CE216" s="640"/>
      <c r="CF216" s="640"/>
      <c r="CG216" s="640"/>
      <c r="CH216" s="640"/>
      <c r="CI216" s="640"/>
      <c r="CJ216" s="641"/>
      <c r="CK216" s="640"/>
      <c r="CL216" s="640"/>
      <c r="CM216" s="640"/>
      <c r="CN216" s="640"/>
      <c r="CO216" s="640"/>
      <c r="CP216" s="640"/>
      <c r="CQ216" s="640"/>
      <c r="CR216" s="640"/>
      <c r="CS216" s="640"/>
      <c r="CT216" s="640"/>
      <c r="CU216" s="640"/>
      <c r="CV216" s="641"/>
      <c r="CW216" s="640"/>
      <c r="CX216" s="640"/>
      <c r="CY216" s="640"/>
      <c r="CZ216" s="640"/>
      <c r="DA216" s="640"/>
      <c r="DB216" s="640"/>
      <c r="DC216" s="640"/>
      <c r="DD216" s="640"/>
      <c r="DE216" s="640"/>
      <c r="DF216" s="640"/>
      <c r="DG216" s="640"/>
      <c r="DH216" s="641"/>
      <c r="DI216" s="640"/>
      <c r="DJ216" s="640"/>
      <c r="DK216" s="640"/>
      <c r="DL216" s="640"/>
      <c r="DM216" s="640"/>
      <c r="DN216" s="640"/>
      <c r="DO216" s="640"/>
      <c r="DP216" s="640"/>
      <c r="DQ216" s="640"/>
      <c r="DR216" s="640"/>
      <c r="DS216" s="640"/>
      <c r="DT216" s="641"/>
      <c r="DU216" s="450"/>
      <c r="DV216" s="597"/>
      <c r="DW216" s="545"/>
      <c r="DX216" s="545"/>
      <c r="DY216" s="545"/>
      <c r="DZ216" s="545"/>
      <c r="EA216" s="545"/>
      <c r="EB216" s="545"/>
      <c r="EC216" s="545"/>
      <c r="ED216" s="545"/>
      <c r="EE216" s="546"/>
      <c r="EF216" s="454"/>
      <c r="EG216" s="454"/>
      <c r="EH216" s="454"/>
      <c r="EI216" s="454"/>
      <c r="EJ216" s="454"/>
      <c r="EK216" s="454"/>
      <c r="EL216" s="454"/>
      <c r="EM216" s="454"/>
      <c r="EN216" s="454"/>
      <c r="EO216" s="454"/>
      <c r="EP216" s="454"/>
      <c r="EQ216" s="454"/>
      <c r="ER216" s="454"/>
      <c r="ES216" s="454"/>
      <c r="ET216" s="454"/>
      <c r="EU216" s="581"/>
      <c r="EV216" s="581"/>
      <c r="EW216" s="581"/>
      <c r="EX216" s="581"/>
      <c r="EY216" s="581"/>
      <c r="EZ216" s="581"/>
      <c r="FA216" s="581"/>
      <c r="FB216" s="581"/>
      <c r="FC216" s="581"/>
      <c r="FD216" s="581"/>
      <c r="FE216" s="581"/>
    </row>
    <row r="217" spans="1:161">
      <c r="A217" s="450"/>
      <c r="B217" s="490">
        <f>B209</f>
        <v>0</v>
      </c>
      <c r="C217" s="598" t="s">
        <v>423</v>
      </c>
      <c r="D217" s="486"/>
      <c r="E217" s="638">
        <f>E215</f>
        <v>0</v>
      </c>
      <c r="F217" s="638">
        <f t="shared" ref="F217:P217" si="1286">F215</f>
        <v>0</v>
      </c>
      <c r="G217" s="638">
        <f t="shared" si="1286"/>
        <v>0</v>
      </c>
      <c r="H217" s="638">
        <f t="shared" si="1286"/>
        <v>0</v>
      </c>
      <c r="I217" s="638">
        <f t="shared" si="1286"/>
        <v>0</v>
      </c>
      <c r="J217" s="638">
        <f t="shared" si="1286"/>
        <v>0</v>
      </c>
      <c r="K217" s="638">
        <f t="shared" si="1286"/>
        <v>0</v>
      </c>
      <c r="L217" s="638">
        <f t="shared" si="1286"/>
        <v>0</v>
      </c>
      <c r="M217" s="638">
        <f t="shared" si="1286"/>
        <v>0</v>
      </c>
      <c r="N217" s="638">
        <f t="shared" si="1286"/>
        <v>0</v>
      </c>
      <c r="O217" s="638">
        <f t="shared" si="1286"/>
        <v>0</v>
      </c>
      <c r="P217" s="639">
        <f t="shared" si="1286"/>
        <v>0</v>
      </c>
      <c r="Q217" s="1086">
        <f>Q215</f>
        <v>0</v>
      </c>
      <c r="R217" s="1086">
        <f t="shared" ref="R217:AB217" si="1287">R215</f>
        <v>0</v>
      </c>
      <c r="S217" s="1086">
        <f t="shared" si="1287"/>
        <v>0</v>
      </c>
      <c r="T217" s="1086">
        <f t="shared" si="1287"/>
        <v>0</v>
      </c>
      <c r="U217" s="1086">
        <f t="shared" si="1287"/>
        <v>0</v>
      </c>
      <c r="V217" s="1086">
        <f t="shared" si="1287"/>
        <v>0</v>
      </c>
      <c r="W217" s="1086">
        <f t="shared" si="1287"/>
        <v>0</v>
      </c>
      <c r="X217" s="1086">
        <f t="shared" si="1287"/>
        <v>0</v>
      </c>
      <c r="Y217" s="1086">
        <f t="shared" si="1287"/>
        <v>0</v>
      </c>
      <c r="Z217" s="1086">
        <f t="shared" si="1287"/>
        <v>0</v>
      </c>
      <c r="AA217" s="1086">
        <f t="shared" si="1287"/>
        <v>0</v>
      </c>
      <c r="AB217" s="1087">
        <f t="shared" si="1287"/>
        <v>0</v>
      </c>
      <c r="AC217" s="638">
        <f>AC215</f>
        <v>0</v>
      </c>
      <c r="AD217" s="638">
        <f t="shared" ref="AD217:AN217" si="1288">AD215</f>
        <v>0</v>
      </c>
      <c r="AE217" s="638">
        <f t="shared" si="1288"/>
        <v>0</v>
      </c>
      <c r="AF217" s="638">
        <f t="shared" si="1288"/>
        <v>0</v>
      </c>
      <c r="AG217" s="638">
        <f t="shared" si="1288"/>
        <v>0</v>
      </c>
      <c r="AH217" s="638">
        <f t="shared" si="1288"/>
        <v>0</v>
      </c>
      <c r="AI217" s="638">
        <f t="shared" si="1288"/>
        <v>0</v>
      </c>
      <c r="AJ217" s="638">
        <f t="shared" si="1288"/>
        <v>0</v>
      </c>
      <c r="AK217" s="638">
        <f t="shared" si="1288"/>
        <v>0</v>
      </c>
      <c r="AL217" s="638">
        <f t="shared" si="1288"/>
        <v>0</v>
      </c>
      <c r="AM217" s="638">
        <f t="shared" si="1288"/>
        <v>0</v>
      </c>
      <c r="AN217" s="639">
        <f t="shared" si="1288"/>
        <v>0</v>
      </c>
      <c r="AO217" s="1134">
        <f>AO215</f>
        <v>0</v>
      </c>
      <c r="AP217" s="1134">
        <f t="shared" ref="AP217:AZ217" si="1289">AP215</f>
        <v>0</v>
      </c>
      <c r="AQ217" s="1134">
        <f t="shared" si="1289"/>
        <v>0</v>
      </c>
      <c r="AR217" s="1134">
        <f t="shared" si="1289"/>
        <v>0</v>
      </c>
      <c r="AS217" s="1134">
        <f t="shared" si="1289"/>
        <v>0</v>
      </c>
      <c r="AT217" s="1134">
        <f t="shared" si="1289"/>
        <v>0</v>
      </c>
      <c r="AU217" s="1134">
        <f t="shared" si="1289"/>
        <v>0</v>
      </c>
      <c r="AV217" s="1134">
        <f t="shared" si="1289"/>
        <v>0</v>
      </c>
      <c r="AW217" s="1134">
        <f t="shared" si="1289"/>
        <v>0</v>
      </c>
      <c r="AX217" s="1134">
        <f t="shared" si="1289"/>
        <v>0</v>
      </c>
      <c r="AY217" s="1134">
        <f t="shared" si="1289"/>
        <v>0</v>
      </c>
      <c r="AZ217" s="1135">
        <f t="shared" si="1289"/>
        <v>0</v>
      </c>
      <c r="BA217" s="638">
        <f>BA215</f>
        <v>0</v>
      </c>
      <c r="BB217" s="638">
        <f t="shared" ref="BB217:BL217" si="1290">BB215</f>
        <v>0</v>
      </c>
      <c r="BC217" s="638">
        <f t="shared" si="1290"/>
        <v>0</v>
      </c>
      <c r="BD217" s="638">
        <f t="shared" si="1290"/>
        <v>0</v>
      </c>
      <c r="BE217" s="638">
        <f t="shared" si="1290"/>
        <v>0</v>
      </c>
      <c r="BF217" s="638">
        <f t="shared" si="1290"/>
        <v>0</v>
      </c>
      <c r="BG217" s="638">
        <f t="shared" si="1290"/>
        <v>0</v>
      </c>
      <c r="BH217" s="638">
        <f t="shared" si="1290"/>
        <v>0</v>
      </c>
      <c r="BI217" s="638">
        <f t="shared" si="1290"/>
        <v>0</v>
      </c>
      <c r="BJ217" s="638">
        <f t="shared" si="1290"/>
        <v>0</v>
      </c>
      <c r="BK217" s="638">
        <f t="shared" si="1290"/>
        <v>0</v>
      </c>
      <c r="BL217" s="639">
        <f t="shared" si="1290"/>
        <v>0</v>
      </c>
      <c r="BM217" s="638">
        <f>BM215</f>
        <v>0</v>
      </c>
      <c r="BN217" s="638">
        <f t="shared" ref="BN217:BX217" si="1291">BN215</f>
        <v>0</v>
      </c>
      <c r="BO217" s="638">
        <f t="shared" si="1291"/>
        <v>0</v>
      </c>
      <c r="BP217" s="638">
        <f t="shared" si="1291"/>
        <v>0</v>
      </c>
      <c r="BQ217" s="638">
        <f t="shared" si="1291"/>
        <v>0</v>
      </c>
      <c r="BR217" s="638">
        <f t="shared" si="1291"/>
        <v>0</v>
      </c>
      <c r="BS217" s="638">
        <f t="shared" si="1291"/>
        <v>0</v>
      </c>
      <c r="BT217" s="638">
        <f t="shared" si="1291"/>
        <v>0</v>
      </c>
      <c r="BU217" s="638">
        <f t="shared" si="1291"/>
        <v>0</v>
      </c>
      <c r="BV217" s="638">
        <f t="shared" si="1291"/>
        <v>0</v>
      </c>
      <c r="BW217" s="638">
        <f t="shared" si="1291"/>
        <v>0</v>
      </c>
      <c r="BX217" s="639">
        <f t="shared" si="1291"/>
        <v>0</v>
      </c>
      <c r="BY217" s="638">
        <f>BY215</f>
        <v>0</v>
      </c>
      <c r="BZ217" s="638">
        <f t="shared" ref="BZ217:CJ217" si="1292">BZ215</f>
        <v>0</v>
      </c>
      <c r="CA217" s="638">
        <f t="shared" si="1292"/>
        <v>0</v>
      </c>
      <c r="CB217" s="638">
        <f t="shared" si="1292"/>
        <v>0</v>
      </c>
      <c r="CC217" s="638">
        <f t="shared" si="1292"/>
        <v>0</v>
      </c>
      <c r="CD217" s="638">
        <f t="shared" si="1292"/>
        <v>0</v>
      </c>
      <c r="CE217" s="638">
        <f t="shared" si="1292"/>
        <v>0</v>
      </c>
      <c r="CF217" s="638">
        <f t="shared" si="1292"/>
        <v>0</v>
      </c>
      <c r="CG217" s="638">
        <f t="shared" si="1292"/>
        <v>0</v>
      </c>
      <c r="CH217" s="638">
        <f t="shared" si="1292"/>
        <v>0</v>
      </c>
      <c r="CI217" s="638">
        <f t="shared" si="1292"/>
        <v>0</v>
      </c>
      <c r="CJ217" s="639">
        <f t="shared" si="1292"/>
        <v>0</v>
      </c>
      <c r="CK217" s="638">
        <f>CK215</f>
        <v>0</v>
      </c>
      <c r="CL217" s="638">
        <f t="shared" ref="CL217:CV217" si="1293">CL215</f>
        <v>0</v>
      </c>
      <c r="CM217" s="638">
        <f t="shared" si="1293"/>
        <v>0</v>
      </c>
      <c r="CN217" s="638">
        <f t="shared" si="1293"/>
        <v>0</v>
      </c>
      <c r="CO217" s="638">
        <f t="shared" si="1293"/>
        <v>0</v>
      </c>
      <c r="CP217" s="638">
        <f t="shared" si="1293"/>
        <v>0</v>
      </c>
      <c r="CQ217" s="638">
        <f t="shared" si="1293"/>
        <v>0</v>
      </c>
      <c r="CR217" s="638">
        <f t="shared" si="1293"/>
        <v>0</v>
      </c>
      <c r="CS217" s="638">
        <f t="shared" si="1293"/>
        <v>0</v>
      </c>
      <c r="CT217" s="638">
        <f t="shared" si="1293"/>
        <v>0</v>
      </c>
      <c r="CU217" s="638">
        <f t="shared" si="1293"/>
        <v>0</v>
      </c>
      <c r="CV217" s="639">
        <f t="shared" si="1293"/>
        <v>0</v>
      </c>
      <c r="CW217" s="638">
        <f>CW215</f>
        <v>0</v>
      </c>
      <c r="CX217" s="638">
        <f t="shared" ref="CX217:DH217" si="1294">CX215</f>
        <v>0</v>
      </c>
      <c r="CY217" s="638">
        <f t="shared" si="1294"/>
        <v>0</v>
      </c>
      <c r="CZ217" s="638">
        <f t="shared" si="1294"/>
        <v>0</v>
      </c>
      <c r="DA217" s="638">
        <f t="shared" si="1294"/>
        <v>0</v>
      </c>
      <c r="DB217" s="638">
        <f t="shared" si="1294"/>
        <v>0</v>
      </c>
      <c r="DC217" s="638">
        <f t="shared" si="1294"/>
        <v>0</v>
      </c>
      <c r="DD217" s="638">
        <f t="shared" si="1294"/>
        <v>0</v>
      </c>
      <c r="DE217" s="638">
        <f t="shared" si="1294"/>
        <v>0</v>
      </c>
      <c r="DF217" s="638">
        <f t="shared" si="1294"/>
        <v>0</v>
      </c>
      <c r="DG217" s="638">
        <f t="shared" si="1294"/>
        <v>0</v>
      </c>
      <c r="DH217" s="639">
        <f t="shared" si="1294"/>
        <v>0</v>
      </c>
      <c r="DI217" s="638">
        <f>DI215</f>
        <v>0</v>
      </c>
      <c r="DJ217" s="638">
        <f t="shared" ref="DJ217:DT217" si="1295">DJ215</f>
        <v>0</v>
      </c>
      <c r="DK217" s="638">
        <f t="shared" si="1295"/>
        <v>0</v>
      </c>
      <c r="DL217" s="638">
        <f t="shared" si="1295"/>
        <v>0</v>
      </c>
      <c r="DM217" s="638">
        <f t="shared" si="1295"/>
        <v>0</v>
      </c>
      <c r="DN217" s="638">
        <f t="shared" si="1295"/>
        <v>0</v>
      </c>
      <c r="DO217" s="638">
        <f t="shared" si="1295"/>
        <v>0</v>
      </c>
      <c r="DP217" s="638">
        <f t="shared" si="1295"/>
        <v>0</v>
      </c>
      <c r="DQ217" s="638">
        <f t="shared" si="1295"/>
        <v>0</v>
      </c>
      <c r="DR217" s="638">
        <f t="shared" si="1295"/>
        <v>0</v>
      </c>
      <c r="DS217" s="638">
        <f t="shared" si="1295"/>
        <v>0</v>
      </c>
      <c r="DT217" s="639">
        <f t="shared" si="1295"/>
        <v>0</v>
      </c>
      <c r="DU217" s="450"/>
      <c r="DV217" s="601">
        <f>SUM(E217:P217)</f>
        <v>0</v>
      </c>
      <c r="DW217" s="599">
        <f>DW215/12*11+DV219</f>
        <v>0</v>
      </c>
      <c r="DX217" s="599">
        <f t="shared" ref="DX217:EE217" si="1296">DX215/12*11+DW219</f>
        <v>0</v>
      </c>
      <c r="DY217" s="599">
        <f t="shared" si="1296"/>
        <v>0</v>
      </c>
      <c r="DZ217" s="599">
        <f t="shared" si="1296"/>
        <v>0</v>
      </c>
      <c r="EA217" s="599">
        <f t="shared" si="1296"/>
        <v>0</v>
      </c>
      <c r="EB217" s="599">
        <f t="shared" si="1296"/>
        <v>0</v>
      </c>
      <c r="EC217" s="599">
        <f t="shared" si="1296"/>
        <v>0</v>
      </c>
      <c r="ED217" s="599">
        <f t="shared" si="1296"/>
        <v>0</v>
      </c>
      <c r="EE217" s="600">
        <f t="shared" si="1296"/>
        <v>0</v>
      </c>
      <c r="EF217" s="454" t="s">
        <v>424</v>
      </c>
      <c r="EG217" s="454"/>
      <c r="EH217" s="454"/>
      <c r="EI217" s="454"/>
      <c r="EJ217" s="454"/>
      <c r="EK217" s="454"/>
      <c r="EL217" s="454"/>
      <c r="EM217" s="454"/>
      <c r="EN217" s="454"/>
      <c r="EO217" s="454"/>
      <c r="EP217" s="454"/>
      <c r="EQ217" s="454"/>
      <c r="ER217" s="454"/>
      <c r="ES217" s="454"/>
      <c r="ET217" s="454"/>
      <c r="EU217" s="581"/>
      <c r="EV217" s="581"/>
      <c r="EW217" s="581"/>
      <c r="EX217" s="581"/>
      <c r="EY217" s="581"/>
      <c r="EZ217" s="581"/>
      <c r="FA217" s="581"/>
      <c r="FB217" s="581"/>
      <c r="FC217" s="581"/>
      <c r="FD217" s="581"/>
      <c r="FE217" s="581"/>
    </row>
    <row r="218" spans="1:161">
      <c r="A218" s="450"/>
      <c r="B218" s="490"/>
      <c r="C218" s="486"/>
      <c r="D218" s="486"/>
      <c r="E218" s="640"/>
      <c r="F218" s="640"/>
      <c r="G218" s="640"/>
      <c r="H218" s="640"/>
      <c r="I218" s="640"/>
      <c r="J218" s="640"/>
      <c r="K218" s="640"/>
      <c r="L218" s="640"/>
      <c r="M218" s="640"/>
      <c r="N218" s="640"/>
      <c r="O218" s="640"/>
      <c r="P218" s="641"/>
      <c r="Q218" s="1088"/>
      <c r="R218" s="1088"/>
      <c r="S218" s="1088"/>
      <c r="T218" s="1088"/>
      <c r="U218" s="1088"/>
      <c r="V218" s="1088"/>
      <c r="W218" s="1088"/>
      <c r="X218" s="1088"/>
      <c r="Y218" s="1088"/>
      <c r="Z218" s="1088"/>
      <c r="AA218" s="1088"/>
      <c r="AB218" s="1089"/>
      <c r="AC218" s="640"/>
      <c r="AD218" s="640"/>
      <c r="AE218" s="640"/>
      <c r="AF218" s="640"/>
      <c r="AG218" s="640"/>
      <c r="AH218" s="640"/>
      <c r="AI218" s="640"/>
      <c r="AJ218" s="640"/>
      <c r="AK218" s="640"/>
      <c r="AL218" s="640"/>
      <c r="AM218" s="640"/>
      <c r="AN218" s="641"/>
      <c r="AO218" s="1136"/>
      <c r="AP218" s="1136"/>
      <c r="AQ218" s="1136"/>
      <c r="AR218" s="1136"/>
      <c r="AS218" s="1136"/>
      <c r="AT218" s="1136"/>
      <c r="AU218" s="1136"/>
      <c r="AV218" s="1136"/>
      <c r="AW218" s="1136"/>
      <c r="AX218" s="1136"/>
      <c r="AY218" s="1136"/>
      <c r="AZ218" s="1137"/>
      <c r="BA218" s="640"/>
      <c r="BB218" s="640"/>
      <c r="BC218" s="640"/>
      <c r="BD218" s="640"/>
      <c r="BE218" s="640"/>
      <c r="BF218" s="640"/>
      <c r="BG218" s="640"/>
      <c r="BH218" s="640"/>
      <c r="BI218" s="640"/>
      <c r="BJ218" s="640"/>
      <c r="BK218" s="640"/>
      <c r="BL218" s="641"/>
      <c r="BM218" s="640"/>
      <c r="BN218" s="640"/>
      <c r="BO218" s="640"/>
      <c r="BP218" s="640"/>
      <c r="BQ218" s="640"/>
      <c r="BR218" s="640"/>
      <c r="BS218" s="640"/>
      <c r="BT218" s="640"/>
      <c r="BU218" s="640"/>
      <c r="BV218" s="640"/>
      <c r="BW218" s="640"/>
      <c r="BX218" s="641"/>
      <c r="BY218" s="640"/>
      <c r="BZ218" s="640"/>
      <c r="CA218" s="640"/>
      <c r="CB218" s="640"/>
      <c r="CC218" s="640"/>
      <c r="CD218" s="640"/>
      <c r="CE218" s="640"/>
      <c r="CF218" s="640"/>
      <c r="CG218" s="640"/>
      <c r="CH218" s="640"/>
      <c r="CI218" s="640"/>
      <c r="CJ218" s="641"/>
      <c r="CK218" s="640"/>
      <c r="CL218" s="640"/>
      <c r="CM218" s="640"/>
      <c r="CN218" s="640"/>
      <c r="CO218" s="640"/>
      <c r="CP218" s="640"/>
      <c r="CQ218" s="640"/>
      <c r="CR218" s="640"/>
      <c r="CS218" s="640"/>
      <c r="CT218" s="640"/>
      <c r="CU218" s="640"/>
      <c r="CV218" s="641"/>
      <c r="CW218" s="640"/>
      <c r="CX218" s="640"/>
      <c r="CY218" s="640"/>
      <c r="CZ218" s="640"/>
      <c r="DA218" s="640"/>
      <c r="DB218" s="640"/>
      <c r="DC218" s="640"/>
      <c r="DD218" s="640"/>
      <c r="DE218" s="640"/>
      <c r="DF218" s="640"/>
      <c r="DG218" s="640"/>
      <c r="DH218" s="641"/>
      <c r="DI218" s="640"/>
      <c r="DJ218" s="640"/>
      <c r="DK218" s="640"/>
      <c r="DL218" s="640"/>
      <c r="DM218" s="640"/>
      <c r="DN218" s="640"/>
      <c r="DO218" s="640"/>
      <c r="DP218" s="640"/>
      <c r="DQ218" s="640"/>
      <c r="DR218" s="640"/>
      <c r="DS218" s="640"/>
      <c r="DT218" s="641"/>
      <c r="DU218" s="450"/>
      <c r="DV218" s="539"/>
      <c r="DW218" s="540"/>
      <c r="DX218" s="540"/>
      <c r="DY218" s="540"/>
      <c r="DZ218" s="540"/>
      <c r="EA218" s="540"/>
      <c r="EB218" s="540"/>
      <c r="EC218" s="540"/>
      <c r="ED218" s="540"/>
      <c r="EE218" s="541"/>
      <c r="EF218" s="454"/>
      <c r="EG218" s="454"/>
      <c r="EH218" s="454"/>
      <c r="EI218" s="454"/>
      <c r="EJ218" s="454"/>
      <c r="EK218" s="454"/>
      <c r="EL218" s="454"/>
      <c r="EM218" s="454"/>
      <c r="EN218" s="454"/>
      <c r="EO218" s="454"/>
      <c r="EP218" s="454"/>
      <c r="EQ218" s="454"/>
      <c r="ER218" s="454"/>
      <c r="ES218" s="454"/>
      <c r="ET218" s="454"/>
      <c r="EU218" s="581"/>
      <c r="EV218" s="581"/>
      <c r="EW218" s="581"/>
      <c r="EX218" s="581"/>
      <c r="EY218" s="581"/>
      <c r="EZ218" s="581"/>
      <c r="FA218" s="581"/>
      <c r="FB218" s="581"/>
      <c r="FC218" s="581"/>
      <c r="FD218" s="581"/>
      <c r="FE218" s="581"/>
    </row>
    <row r="219" spans="1:161" ht="13.5" thickBot="1">
      <c r="A219" s="450"/>
      <c r="B219" s="949">
        <f>B209</f>
        <v>0</v>
      </c>
      <c r="C219" s="961" t="s">
        <v>430</v>
      </c>
      <c r="D219" s="950"/>
      <c r="E219" s="642">
        <f>E215-E217</f>
        <v>0</v>
      </c>
      <c r="F219" s="642">
        <f t="shared" ref="F219:P219" si="1297">F215-F217</f>
        <v>0</v>
      </c>
      <c r="G219" s="642">
        <f t="shared" si="1297"/>
        <v>0</v>
      </c>
      <c r="H219" s="642">
        <f t="shared" si="1297"/>
        <v>0</v>
      </c>
      <c r="I219" s="642">
        <f t="shared" si="1297"/>
        <v>0</v>
      </c>
      <c r="J219" s="642">
        <f t="shared" si="1297"/>
        <v>0</v>
      </c>
      <c r="K219" s="642">
        <f t="shared" si="1297"/>
        <v>0</v>
      </c>
      <c r="L219" s="642">
        <f t="shared" si="1297"/>
        <v>0</v>
      </c>
      <c r="M219" s="642">
        <f t="shared" si="1297"/>
        <v>0</v>
      </c>
      <c r="N219" s="642">
        <f t="shared" si="1297"/>
        <v>0</v>
      </c>
      <c r="O219" s="642">
        <f t="shared" si="1297"/>
        <v>0</v>
      </c>
      <c r="P219" s="643">
        <f t="shared" si="1297"/>
        <v>0</v>
      </c>
      <c r="Q219" s="1090">
        <f>Q215-Q217</f>
        <v>0</v>
      </c>
      <c r="R219" s="1090">
        <f t="shared" ref="R219:AB219" si="1298">R215-R217</f>
        <v>0</v>
      </c>
      <c r="S219" s="1090">
        <f t="shared" si="1298"/>
        <v>0</v>
      </c>
      <c r="T219" s="1090">
        <f t="shared" si="1298"/>
        <v>0</v>
      </c>
      <c r="U219" s="1090">
        <f t="shared" si="1298"/>
        <v>0</v>
      </c>
      <c r="V219" s="1090">
        <f t="shared" si="1298"/>
        <v>0</v>
      </c>
      <c r="W219" s="1090">
        <f t="shared" si="1298"/>
        <v>0</v>
      </c>
      <c r="X219" s="1090">
        <f t="shared" si="1298"/>
        <v>0</v>
      </c>
      <c r="Y219" s="1090">
        <f t="shared" si="1298"/>
        <v>0</v>
      </c>
      <c r="Z219" s="1090">
        <f t="shared" si="1298"/>
        <v>0</v>
      </c>
      <c r="AA219" s="1090">
        <f t="shared" si="1298"/>
        <v>0</v>
      </c>
      <c r="AB219" s="1091">
        <f t="shared" si="1298"/>
        <v>0</v>
      </c>
      <c r="AC219" s="642">
        <f>AC215-AC217</f>
        <v>0</v>
      </c>
      <c r="AD219" s="642">
        <f t="shared" ref="AD219:AN219" si="1299">AD215-AD217</f>
        <v>0</v>
      </c>
      <c r="AE219" s="642">
        <f t="shared" si="1299"/>
        <v>0</v>
      </c>
      <c r="AF219" s="642">
        <f t="shared" si="1299"/>
        <v>0</v>
      </c>
      <c r="AG219" s="642">
        <f t="shared" si="1299"/>
        <v>0</v>
      </c>
      <c r="AH219" s="642">
        <f t="shared" si="1299"/>
        <v>0</v>
      </c>
      <c r="AI219" s="642">
        <f t="shared" si="1299"/>
        <v>0</v>
      </c>
      <c r="AJ219" s="642">
        <f t="shared" si="1299"/>
        <v>0</v>
      </c>
      <c r="AK219" s="642">
        <f t="shared" si="1299"/>
        <v>0</v>
      </c>
      <c r="AL219" s="642">
        <f t="shared" si="1299"/>
        <v>0</v>
      </c>
      <c r="AM219" s="642">
        <f t="shared" si="1299"/>
        <v>0</v>
      </c>
      <c r="AN219" s="643">
        <f t="shared" si="1299"/>
        <v>0</v>
      </c>
      <c r="AO219" s="1138">
        <f>AO215-AO217</f>
        <v>0</v>
      </c>
      <c r="AP219" s="1138">
        <f t="shared" ref="AP219:AZ219" si="1300">AP215-AP217</f>
        <v>0</v>
      </c>
      <c r="AQ219" s="1138">
        <f t="shared" si="1300"/>
        <v>0</v>
      </c>
      <c r="AR219" s="1138">
        <f t="shared" si="1300"/>
        <v>0</v>
      </c>
      <c r="AS219" s="1138">
        <f t="shared" si="1300"/>
        <v>0</v>
      </c>
      <c r="AT219" s="1138">
        <f t="shared" si="1300"/>
        <v>0</v>
      </c>
      <c r="AU219" s="1138">
        <f t="shared" si="1300"/>
        <v>0</v>
      </c>
      <c r="AV219" s="1138">
        <f t="shared" si="1300"/>
        <v>0</v>
      </c>
      <c r="AW219" s="1138">
        <f t="shared" si="1300"/>
        <v>0</v>
      </c>
      <c r="AX219" s="1138">
        <f t="shared" si="1300"/>
        <v>0</v>
      </c>
      <c r="AY219" s="1138">
        <f t="shared" si="1300"/>
        <v>0</v>
      </c>
      <c r="AZ219" s="1139">
        <f t="shared" si="1300"/>
        <v>0</v>
      </c>
      <c r="BA219" s="642">
        <f>BA215-BA217</f>
        <v>0</v>
      </c>
      <c r="BB219" s="642">
        <f t="shared" ref="BB219:BL219" si="1301">BB215-BB217</f>
        <v>0</v>
      </c>
      <c r="BC219" s="642">
        <f t="shared" si="1301"/>
        <v>0</v>
      </c>
      <c r="BD219" s="642">
        <f t="shared" si="1301"/>
        <v>0</v>
      </c>
      <c r="BE219" s="642">
        <f t="shared" si="1301"/>
        <v>0</v>
      </c>
      <c r="BF219" s="642">
        <f t="shared" si="1301"/>
        <v>0</v>
      </c>
      <c r="BG219" s="642">
        <f t="shared" si="1301"/>
        <v>0</v>
      </c>
      <c r="BH219" s="642">
        <f t="shared" si="1301"/>
        <v>0</v>
      </c>
      <c r="BI219" s="642">
        <f t="shared" si="1301"/>
        <v>0</v>
      </c>
      <c r="BJ219" s="642">
        <f t="shared" si="1301"/>
        <v>0</v>
      </c>
      <c r="BK219" s="642">
        <f t="shared" si="1301"/>
        <v>0</v>
      </c>
      <c r="BL219" s="643">
        <f t="shared" si="1301"/>
        <v>0</v>
      </c>
      <c r="BM219" s="642">
        <f>BM215-BM217</f>
        <v>0</v>
      </c>
      <c r="BN219" s="642">
        <f t="shared" ref="BN219:BX219" si="1302">BN215-BN217</f>
        <v>0</v>
      </c>
      <c r="BO219" s="642">
        <f t="shared" si="1302"/>
        <v>0</v>
      </c>
      <c r="BP219" s="642">
        <f t="shared" si="1302"/>
        <v>0</v>
      </c>
      <c r="BQ219" s="642">
        <f t="shared" si="1302"/>
        <v>0</v>
      </c>
      <c r="BR219" s="642">
        <f t="shared" si="1302"/>
        <v>0</v>
      </c>
      <c r="BS219" s="642">
        <f t="shared" si="1302"/>
        <v>0</v>
      </c>
      <c r="BT219" s="642">
        <f t="shared" si="1302"/>
        <v>0</v>
      </c>
      <c r="BU219" s="642">
        <f t="shared" si="1302"/>
        <v>0</v>
      </c>
      <c r="BV219" s="642">
        <f t="shared" si="1302"/>
        <v>0</v>
      </c>
      <c r="BW219" s="642">
        <f t="shared" si="1302"/>
        <v>0</v>
      </c>
      <c r="BX219" s="643">
        <f t="shared" si="1302"/>
        <v>0</v>
      </c>
      <c r="BY219" s="642">
        <f>BY215-BY217</f>
        <v>0</v>
      </c>
      <c r="BZ219" s="642">
        <f t="shared" ref="BZ219:CJ219" si="1303">BZ215-BZ217</f>
        <v>0</v>
      </c>
      <c r="CA219" s="642">
        <f t="shared" si="1303"/>
        <v>0</v>
      </c>
      <c r="CB219" s="642">
        <f t="shared" si="1303"/>
        <v>0</v>
      </c>
      <c r="CC219" s="642">
        <f t="shared" si="1303"/>
        <v>0</v>
      </c>
      <c r="CD219" s="642">
        <f t="shared" si="1303"/>
        <v>0</v>
      </c>
      <c r="CE219" s="642">
        <f t="shared" si="1303"/>
        <v>0</v>
      </c>
      <c r="CF219" s="642">
        <f t="shared" si="1303"/>
        <v>0</v>
      </c>
      <c r="CG219" s="642">
        <f t="shared" si="1303"/>
        <v>0</v>
      </c>
      <c r="CH219" s="642">
        <f t="shared" si="1303"/>
        <v>0</v>
      </c>
      <c r="CI219" s="642">
        <f t="shared" si="1303"/>
        <v>0</v>
      </c>
      <c r="CJ219" s="643">
        <f t="shared" si="1303"/>
        <v>0</v>
      </c>
      <c r="CK219" s="642">
        <f>CK215-CK217</f>
        <v>0</v>
      </c>
      <c r="CL219" s="642">
        <f t="shared" ref="CL219:CV219" si="1304">CL215-CL217</f>
        <v>0</v>
      </c>
      <c r="CM219" s="642">
        <f t="shared" si="1304"/>
        <v>0</v>
      </c>
      <c r="CN219" s="642">
        <f t="shared" si="1304"/>
        <v>0</v>
      </c>
      <c r="CO219" s="642">
        <f t="shared" si="1304"/>
        <v>0</v>
      </c>
      <c r="CP219" s="642">
        <f t="shared" si="1304"/>
        <v>0</v>
      </c>
      <c r="CQ219" s="642">
        <f t="shared" si="1304"/>
        <v>0</v>
      </c>
      <c r="CR219" s="642">
        <f t="shared" si="1304"/>
        <v>0</v>
      </c>
      <c r="CS219" s="642">
        <f t="shared" si="1304"/>
        <v>0</v>
      </c>
      <c r="CT219" s="642">
        <f t="shared" si="1304"/>
        <v>0</v>
      </c>
      <c r="CU219" s="642">
        <f t="shared" si="1304"/>
        <v>0</v>
      </c>
      <c r="CV219" s="643">
        <f t="shared" si="1304"/>
        <v>0</v>
      </c>
      <c r="CW219" s="642">
        <f>CW215-CW217</f>
        <v>0</v>
      </c>
      <c r="CX219" s="642">
        <f t="shared" ref="CX219:DH219" si="1305">CX215-CX217</f>
        <v>0</v>
      </c>
      <c r="CY219" s="642">
        <f t="shared" si="1305"/>
        <v>0</v>
      </c>
      <c r="CZ219" s="642">
        <f t="shared" si="1305"/>
        <v>0</v>
      </c>
      <c r="DA219" s="642">
        <f t="shared" si="1305"/>
        <v>0</v>
      </c>
      <c r="DB219" s="642">
        <f t="shared" si="1305"/>
        <v>0</v>
      </c>
      <c r="DC219" s="642">
        <f t="shared" si="1305"/>
        <v>0</v>
      </c>
      <c r="DD219" s="642">
        <f t="shared" si="1305"/>
        <v>0</v>
      </c>
      <c r="DE219" s="642">
        <f t="shared" si="1305"/>
        <v>0</v>
      </c>
      <c r="DF219" s="642">
        <f t="shared" si="1305"/>
        <v>0</v>
      </c>
      <c r="DG219" s="642">
        <f t="shared" si="1305"/>
        <v>0</v>
      </c>
      <c r="DH219" s="643">
        <f t="shared" si="1305"/>
        <v>0</v>
      </c>
      <c r="DI219" s="642">
        <f>DI215-DI217</f>
        <v>0</v>
      </c>
      <c r="DJ219" s="642">
        <f t="shared" ref="DJ219:DT219" si="1306">DJ215-DJ217</f>
        <v>0</v>
      </c>
      <c r="DK219" s="642">
        <f t="shared" si="1306"/>
        <v>0</v>
      </c>
      <c r="DL219" s="642">
        <f t="shared" si="1306"/>
        <v>0</v>
      </c>
      <c r="DM219" s="642">
        <f t="shared" si="1306"/>
        <v>0</v>
      </c>
      <c r="DN219" s="642">
        <f t="shared" si="1306"/>
        <v>0</v>
      </c>
      <c r="DO219" s="642">
        <f t="shared" si="1306"/>
        <v>0</v>
      </c>
      <c r="DP219" s="642">
        <f t="shared" si="1306"/>
        <v>0</v>
      </c>
      <c r="DQ219" s="642">
        <f t="shared" si="1306"/>
        <v>0</v>
      </c>
      <c r="DR219" s="642">
        <f t="shared" si="1306"/>
        <v>0</v>
      </c>
      <c r="DS219" s="642">
        <f t="shared" si="1306"/>
        <v>0</v>
      </c>
      <c r="DT219" s="643">
        <f t="shared" si="1306"/>
        <v>0</v>
      </c>
      <c r="DU219" s="450"/>
      <c r="DV219" s="605">
        <f>P219</f>
        <v>0</v>
      </c>
      <c r="DW219" s="606">
        <f>DV219+DW215-DW217</f>
        <v>0</v>
      </c>
      <c r="DX219" s="606">
        <f t="shared" ref="DX219:EE219" si="1307">DW219+DX215-DX217</f>
        <v>0</v>
      </c>
      <c r="DY219" s="606">
        <f t="shared" si="1307"/>
        <v>0</v>
      </c>
      <c r="DZ219" s="606">
        <f t="shared" si="1307"/>
        <v>0</v>
      </c>
      <c r="EA219" s="606">
        <f t="shared" si="1307"/>
        <v>0</v>
      </c>
      <c r="EB219" s="606">
        <f t="shared" si="1307"/>
        <v>0</v>
      </c>
      <c r="EC219" s="606">
        <f t="shared" si="1307"/>
        <v>0</v>
      </c>
      <c r="ED219" s="606">
        <f t="shared" si="1307"/>
        <v>0</v>
      </c>
      <c r="EE219" s="607">
        <f t="shared" si="1307"/>
        <v>0</v>
      </c>
      <c r="EF219" s="454" t="s">
        <v>428</v>
      </c>
      <c r="EG219" s="454"/>
      <c r="EH219" s="454"/>
      <c r="EI219" s="454"/>
      <c r="EJ219" s="454"/>
      <c r="EK219" s="454"/>
      <c r="EL219" s="454"/>
      <c r="EM219" s="454"/>
      <c r="EN219" s="454"/>
      <c r="EO219" s="454"/>
      <c r="EP219" s="454"/>
      <c r="EQ219" s="454"/>
      <c r="ER219" s="454"/>
      <c r="ES219" s="454"/>
      <c r="ET219" s="454"/>
      <c r="EU219" s="581"/>
      <c r="EV219" s="581"/>
      <c r="EW219" s="581"/>
      <c r="EX219" s="581"/>
      <c r="EY219" s="581"/>
      <c r="EZ219" s="581"/>
      <c r="FA219" s="581"/>
      <c r="FB219" s="581"/>
      <c r="FC219" s="581"/>
      <c r="FD219" s="581"/>
      <c r="FE219" s="581"/>
    </row>
    <row r="220" spans="1:161" ht="13.5" thickBot="1">
      <c r="A220" s="450"/>
      <c r="B220" s="451"/>
      <c r="C220" s="450"/>
      <c r="D220" s="450"/>
      <c r="E220" s="450"/>
      <c r="F220" s="464"/>
      <c r="G220" s="450"/>
      <c r="H220" s="450"/>
      <c r="I220" s="450"/>
      <c r="J220" s="450"/>
      <c r="K220" s="450"/>
      <c r="L220" s="450"/>
      <c r="M220" s="450"/>
      <c r="N220" s="450"/>
      <c r="O220" s="450"/>
      <c r="P220" s="450"/>
      <c r="Q220" s="1063"/>
      <c r="R220" s="1064"/>
      <c r="S220" s="1063"/>
      <c r="T220" s="1063"/>
      <c r="U220" s="1063"/>
      <c r="V220" s="1063"/>
      <c r="W220" s="1063"/>
      <c r="X220" s="1063"/>
      <c r="Y220" s="1063"/>
      <c r="Z220" s="1063"/>
      <c r="AA220" s="1063"/>
      <c r="AB220" s="1063"/>
      <c r="AC220" s="450"/>
      <c r="AD220" s="464"/>
      <c r="AE220" s="450"/>
      <c r="AF220" s="450"/>
      <c r="AG220" s="450"/>
      <c r="AH220" s="450"/>
      <c r="AI220" s="450"/>
      <c r="AJ220" s="450"/>
      <c r="AK220" s="450"/>
      <c r="AL220" s="450"/>
      <c r="AM220" s="450"/>
      <c r="AN220" s="450"/>
      <c r="AO220" s="1106"/>
      <c r="AP220" s="1107"/>
      <c r="AQ220" s="1106"/>
      <c r="AR220" s="1106"/>
      <c r="AS220" s="1106"/>
      <c r="AT220" s="1106"/>
      <c r="AU220" s="1106"/>
      <c r="AV220" s="1106"/>
      <c r="AW220" s="1106"/>
      <c r="AX220" s="1106"/>
      <c r="AY220" s="1106"/>
      <c r="AZ220" s="1106"/>
      <c r="BA220" s="450"/>
      <c r="BB220" s="464"/>
      <c r="BC220" s="450"/>
      <c r="BD220" s="450"/>
      <c r="BE220" s="450"/>
      <c r="BF220" s="450"/>
      <c r="BG220" s="450"/>
      <c r="BH220" s="450"/>
      <c r="BI220" s="450"/>
      <c r="BJ220" s="450"/>
      <c r="BK220" s="450"/>
      <c r="BL220" s="450"/>
      <c r="BM220" s="450"/>
      <c r="BN220" s="464"/>
      <c r="BO220" s="450"/>
      <c r="BP220" s="450"/>
      <c r="BQ220" s="450"/>
      <c r="BR220" s="450"/>
      <c r="BS220" s="450"/>
      <c r="BT220" s="450"/>
      <c r="BU220" s="450"/>
      <c r="BV220" s="450"/>
      <c r="BW220" s="450"/>
      <c r="BX220" s="450"/>
      <c r="BY220" s="450"/>
      <c r="BZ220" s="464"/>
      <c r="CA220" s="450"/>
      <c r="CB220" s="450"/>
      <c r="CC220" s="450"/>
      <c r="CD220" s="450"/>
      <c r="CE220" s="450"/>
      <c r="CF220" s="450"/>
      <c r="CG220" s="450"/>
      <c r="CH220" s="450"/>
      <c r="CI220" s="450"/>
      <c r="CJ220" s="450"/>
      <c r="CK220" s="450"/>
      <c r="CL220" s="464"/>
      <c r="CM220" s="450"/>
      <c r="CN220" s="450"/>
      <c r="CO220" s="450"/>
      <c r="CP220" s="450"/>
      <c r="CQ220" s="450"/>
      <c r="CR220" s="450"/>
      <c r="CS220" s="450"/>
      <c r="CT220" s="450"/>
      <c r="CU220" s="450"/>
      <c r="CV220" s="450"/>
      <c r="CW220" s="450"/>
      <c r="CX220" s="464"/>
      <c r="CY220" s="450"/>
      <c r="CZ220" s="450"/>
      <c r="DA220" s="450"/>
      <c r="DB220" s="450"/>
      <c r="DC220" s="450"/>
      <c r="DD220" s="450"/>
      <c r="DE220" s="450"/>
      <c r="DF220" s="450"/>
      <c r="DG220" s="450"/>
      <c r="DH220" s="450"/>
      <c r="DI220" s="450"/>
      <c r="DJ220" s="464"/>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4"/>
      <c r="EG220" s="454"/>
      <c r="EH220" s="454"/>
      <c r="EI220" s="454"/>
      <c r="EJ220" s="454"/>
      <c r="EK220" s="454"/>
      <c r="EL220" s="454"/>
      <c r="EM220" s="454"/>
      <c r="EN220" s="454"/>
      <c r="EO220" s="454"/>
      <c r="EP220" s="454"/>
      <c r="EQ220" s="454"/>
      <c r="ER220" s="454"/>
      <c r="ES220" s="454"/>
      <c r="ET220" s="454"/>
      <c r="EU220" s="581"/>
      <c r="EV220" s="581"/>
      <c r="EW220" s="581"/>
      <c r="EX220" s="581"/>
      <c r="EY220" s="581"/>
      <c r="EZ220" s="581"/>
      <c r="FA220" s="581"/>
      <c r="FB220" s="581"/>
      <c r="FC220" s="581"/>
      <c r="FD220" s="581"/>
      <c r="FE220" s="581"/>
    </row>
    <row r="221" spans="1:161" ht="13.5" thickBot="1">
      <c r="A221" s="450"/>
      <c r="B221" s="476" t="str">
        <f>'[1]Profit &amp; Lost Monthly'!B40</f>
        <v>Marketing</v>
      </c>
      <c r="C221" s="588"/>
      <c r="D221" s="477"/>
      <c r="E221" s="477"/>
      <c r="F221" s="477"/>
      <c r="G221" s="477"/>
      <c r="H221" s="477"/>
      <c r="I221" s="477"/>
      <c r="J221" s="477"/>
      <c r="K221" s="477"/>
      <c r="L221" s="477"/>
      <c r="M221" s="477"/>
      <c r="N221" s="589" t="str">
        <f>B221</f>
        <v>Marketing</v>
      </c>
      <c r="O221" s="477"/>
      <c r="P221" s="478"/>
      <c r="Q221" s="1065"/>
      <c r="R221" s="1065"/>
      <c r="S221" s="1065"/>
      <c r="T221" s="1065"/>
      <c r="U221" s="1065"/>
      <c r="V221" s="1065"/>
      <c r="W221" s="1065"/>
      <c r="X221" s="1065"/>
      <c r="Y221" s="1065"/>
      <c r="Z221" s="1066" t="str">
        <f>N221</f>
        <v>Marketing</v>
      </c>
      <c r="AA221" s="1065"/>
      <c r="AB221" s="1067"/>
      <c r="AC221" s="477"/>
      <c r="AD221" s="477"/>
      <c r="AE221" s="477"/>
      <c r="AF221" s="477"/>
      <c r="AG221" s="477"/>
      <c r="AH221" s="477"/>
      <c r="AI221" s="477"/>
      <c r="AJ221" s="477"/>
      <c r="AK221" s="477"/>
      <c r="AL221" s="589" t="str">
        <f>Z221</f>
        <v>Marketing</v>
      </c>
      <c r="AM221" s="477"/>
      <c r="AN221" s="478"/>
      <c r="AO221" s="1108"/>
      <c r="AP221" s="1108"/>
      <c r="AQ221" s="1108"/>
      <c r="AR221" s="1108"/>
      <c r="AS221" s="1108"/>
      <c r="AT221" s="1108"/>
      <c r="AU221" s="1108"/>
      <c r="AV221" s="1108"/>
      <c r="AW221" s="1108"/>
      <c r="AX221" s="1109" t="str">
        <f>AL221</f>
        <v>Marketing</v>
      </c>
      <c r="AY221" s="1108"/>
      <c r="AZ221" s="1110"/>
      <c r="BA221" s="477"/>
      <c r="BB221" s="477"/>
      <c r="BC221" s="477"/>
      <c r="BD221" s="477"/>
      <c r="BE221" s="477"/>
      <c r="BF221" s="477"/>
      <c r="BG221" s="477"/>
      <c r="BH221" s="477"/>
      <c r="BI221" s="477"/>
      <c r="BJ221" s="589" t="str">
        <f>AX221</f>
        <v>Marketing</v>
      </c>
      <c r="BK221" s="477"/>
      <c r="BL221" s="478"/>
      <c r="BM221" s="477"/>
      <c r="BN221" s="477"/>
      <c r="BO221" s="477"/>
      <c r="BP221" s="477"/>
      <c r="BQ221" s="477"/>
      <c r="BR221" s="477"/>
      <c r="BS221" s="477"/>
      <c r="BT221" s="477"/>
      <c r="BU221" s="477"/>
      <c r="BV221" s="589" t="str">
        <f>BJ221</f>
        <v>Marketing</v>
      </c>
      <c r="BW221" s="477"/>
      <c r="BX221" s="478"/>
      <c r="BY221" s="477"/>
      <c r="BZ221" s="477"/>
      <c r="CA221" s="477"/>
      <c r="CB221" s="477"/>
      <c r="CC221" s="477"/>
      <c r="CD221" s="477"/>
      <c r="CE221" s="477"/>
      <c r="CF221" s="477"/>
      <c r="CG221" s="477"/>
      <c r="CH221" s="589" t="str">
        <f>BV221</f>
        <v>Marketing</v>
      </c>
      <c r="CI221" s="477"/>
      <c r="CJ221" s="478"/>
      <c r="CK221" s="477"/>
      <c r="CL221" s="477"/>
      <c r="CM221" s="477"/>
      <c r="CN221" s="477"/>
      <c r="CO221" s="477"/>
      <c r="CP221" s="477"/>
      <c r="CQ221" s="477"/>
      <c r="CR221" s="477"/>
      <c r="CS221" s="477"/>
      <c r="CT221" s="589" t="str">
        <f>CH221</f>
        <v>Marketing</v>
      </c>
      <c r="CU221" s="477"/>
      <c r="CV221" s="478"/>
      <c r="CW221" s="477"/>
      <c r="CX221" s="477"/>
      <c r="CY221" s="477"/>
      <c r="CZ221" s="477"/>
      <c r="DA221" s="477"/>
      <c r="DB221" s="477"/>
      <c r="DC221" s="477"/>
      <c r="DD221" s="477"/>
      <c r="DE221" s="477"/>
      <c r="DF221" s="589" t="str">
        <f>CT221</f>
        <v>Marketing</v>
      </c>
      <c r="DG221" s="477"/>
      <c r="DH221" s="478"/>
      <c r="DI221" s="477"/>
      <c r="DJ221" s="477"/>
      <c r="DK221" s="477"/>
      <c r="DL221" s="477"/>
      <c r="DM221" s="477"/>
      <c r="DN221" s="477"/>
      <c r="DO221" s="477"/>
      <c r="DP221" s="477"/>
      <c r="DQ221" s="477"/>
      <c r="DR221" s="589" t="str">
        <f>DF221</f>
        <v>Marketing</v>
      </c>
      <c r="DS221" s="477"/>
      <c r="DT221" s="478"/>
      <c r="DU221" s="450"/>
      <c r="DV221" s="590" t="str">
        <f>B221</f>
        <v>Marketing</v>
      </c>
      <c r="DW221" s="588"/>
      <c r="DX221" s="477"/>
      <c r="DY221" s="477"/>
      <c r="DZ221" s="477"/>
      <c r="EA221" s="477"/>
      <c r="EB221" s="477"/>
      <c r="EC221" s="477"/>
      <c r="ED221" s="477"/>
      <c r="EE221" s="478"/>
      <c r="EF221" s="454"/>
      <c r="EG221" s="454"/>
      <c r="EH221" s="454"/>
      <c r="EI221" s="454"/>
      <c r="EJ221" s="454"/>
      <c r="EK221" s="454"/>
      <c r="EL221" s="454"/>
      <c r="EM221" s="454"/>
      <c r="EN221" s="454"/>
      <c r="EO221" s="454"/>
      <c r="EP221" s="454"/>
      <c r="EQ221" s="454"/>
      <c r="ER221" s="454"/>
      <c r="ES221" s="454"/>
      <c r="ET221" s="454"/>
      <c r="EU221" s="581"/>
      <c r="EV221" s="581"/>
      <c r="EW221" s="581"/>
      <c r="EX221" s="581"/>
      <c r="EY221" s="581"/>
      <c r="EZ221" s="581"/>
      <c r="FA221" s="581"/>
      <c r="FB221" s="581"/>
      <c r="FC221" s="581"/>
      <c r="FD221" s="581"/>
      <c r="FE221" s="581"/>
    </row>
    <row r="222" spans="1:161" ht="13.5" thickBot="1">
      <c r="A222" s="450"/>
      <c r="B222" s="591"/>
      <c r="C222" s="592"/>
      <c r="D222" s="486"/>
      <c r="E222" s="486"/>
      <c r="F222" s="486"/>
      <c r="G222" s="486"/>
      <c r="H222" s="486"/>
      <c r="I222" s="486"/>
      <c r="J222" s="486"/>
      <c r="K222" s="486"/>
      <c r="L222" s="486"/>
      <c r="M222" s="486"/>
      <c r="N222" s="486"/>
      <c r="O222" s="486"/>
      <c r="P222" s="487"/>
      <c r="Q222" s="1068"/>
      <c r="R222" s="1068"/>
      <c r="S222" s="1068"/>
      <c r="T222" s="1068"/>
      <c r="U222" s="1068"/>
      <c r="V222" s="1068"/>
      <c r="W222" s="1068"/>
      <c r="X222" s="1068"/>
      <c r="Y222" s="1068"/>
      <c r="Z222" s="1068"/>
      <c r="AA222" s="1068"/>
      <c r="AB222" s="1069"/>
      <c r="AC222" s="486"/>
      <c r="AD222" s="486"/>
      <c r="AE222" s="486"/>
      <c r="AF222" s="486"/>
      <c r="AG222" s="486"/>
      <c r="AH222" s="486"/>
      <c r="AI222" s="486"/>
      <c r="AJ222" s="486"/>
      <c r="AK222" s="486"/>
      <c r="AL222" s="486"/>
      <c r="AM222" s="486"/>
      <c r="AN222" s="487"/>
      <c r="AO222" s="1111"/>
      <c r="AP222" s="1111"/>
      <c r="AQ222" s="1111"/>
      <c r="AR222" s="1111"/>
      <c r="AS222" s="1111"/>
      <c r="AT222" s="1111"/>
      <c r="AU222" s="1111"/>
      <c r="AV222" s="1111"/>
      <c r="AW222" s="1111"/>
      <c r="AX222" s="1111"/>
      <c r="AY222" s="1111"/>
      <c r="AZ222" s="1112"/>
      <c r="BA222" s="486"/>
      <c r="BB222" s="486"/>
      <c r="BC222" s="486"/>
      <c r="BD222" s="486"/>
      <c r="BE222" s="486"/>
      <c r="BF222" s="486"/>
      <c r="BG222" s="486"/>
      <c r="BH222" s="486"/>
      <c r="BI222" s="486"/>
      <c r="BJ222" s="486"/>
      <c r="BK222" s="486"/>
      <c r="BL222" s="487"/>
      <c r="BM222" s="486"/>
      <c r="BN222" s="486"/>
      <c r="BO222" s="486"/>
      <c r="BP222" s="486"/>
      <c r="BQ222" s="486"/>
      <c r="BR222" s="486"/>
      <c r="BS222" s="486"/>
      <c r="BT222" s="486"/>
      <c r="BU222" s="486"/>
      <c r="BV222" s="486"/>
      <c r="BW222" s="486"/>
      <c r="BX222" s="487"/>
      <c r="BY222" s="486"/>
      <c r="BZ222" s="486"/>
      <c r="CA222" s="486"/>
      <c r="CB222" s="486"/>
      <c r="CC222" s="486"/>
      <c r="CD222" s="486"/>
      <c r="CE222" s="486"/>
      <c r="CF222" s="486"/>
      <c r="CG222" s="486"/>
      <c r="CH222" s="486"/>
      <c r="CI222" s="486"/>
      <c r="CJ222" s="487"/>
      <c r="CK222" s="486"/>
      <c r="CL222" s="486"/>
      <c r="CM222" s="486"/>
      <c r="CN222" s="486"/>
      <c r="CO222" s="486"/>
      <c r="CP222" s="486"/>
      <c r="CQ222" s="486"/>
      <c r="CR222" s="486"/>
      <c r="CS222" s="486"/>
      <c r="CT222" s="486"/>
      <c r="CU222" s="486"/>
      <c r="CV222" s="487"/>
      <c r="CW222" s="486"/>
      <c r="CX222" s="486"/>
      <c r="CY222" s="486"/>
      <c r="CZ222" s="486"/>
      <c r="DA222" s="486"/>
      <c r="DB222" s="486"/>
      <c r="DC222" s="486"/>
      <c r="DD222" s="486"/>
      <c r="DE222" s="486"/>
      <c r="DF222" s="486"/>
      <c r="DG222" s="486"/>
      <c r="DH222" s="487"/>
      <c r="DI222" s="486"/>
      <c r="DJ222" s="486"/>
      <c r="DK222" s="486"/>
      <c r="DL222" s="486"/>
      <c r="DM222" s="486"/>
      <c r="DN222" s="486"/>
      <c r="DO222" s="486"/>
      <c r="DP222" s="486"/>
      <c r="DQ222" s="486"/>
      <c r="DR222" s="486"/>
      <c r="DS222" s="486"/>
      <c r="DT222" s="487"/>
      <c r="DU222" s="450"/>
      <c r="DV222" s="521">
        <f>DV210</f>
        <v>0</v>
      </c>
      <c r="DW222" s="522">
        <f>DV222+1</f>
        <v>1</v>
      </c>
      <c r="DX222" s="522">
        <f t="shared" ref="DX222:EE222" si="1308">DW222+1</f>
        <v>2</v>
      </c>
      <c r="DY222" s="522">
        <f t="shared" si="1308"/>
        <v>3</v>
      </c>
      <c r="DZ222" s="522">
        <f t="shared" si="1308"/>
        <v>4</v>
      </c>
      <c r="EA222" s="522">
        <f t="shared" si="1308"/>
        <v>5</v>
      </c>
      <c r="EB222" s="522">
        <f t="shared" si="1308"/>
        <v>6</v>
      </c>
      <c r="EC222" s="522">
        <f t="shared" si="1308"/>
        <v>7</v>
      </c>
      <c r="ED222" s="522">
        <f t="shared" si="1308"/>
        <v>8</v>
      </c>
      <c r="EE222" s="523">
        <f t="shared" si="1308"/>
        <v>9</v>
      </c>
      <c r="EF222" s="454"/>
      <c r="EG222" s="454"/>
      <c r="EH222" s="454"/>
      <c r="EI222" s="454"/>
      <c r="EJ222" s="454"/>
      <c r="EK222" s="454"/>
      <c r="EL222" s="454"/>
      <c r="EM222" s="454"/>
      <c r="EN222" s="454"/>
      <c r="EO222" s="454"/>
      <c r="EP222" s="454"/>
      <c r="EQ222" s="454"/>
      <c r="ER222" s="454"/>
      <c r="ES222" s="454"/>
      <c r="ET222" s="454"/>
      <c r="EU222" s="581"/>
      <c r="EV222" s="581"/>
      <c r="EW222" s="581"/>
      <c r="EX222" s="581"/>
      <c r="EY222" s="581"/>
      <c r="EZ222" s="581"/>
      <c r="FA222" s="581"/>
      <c r="FB222" s="581"/>
      <c r="FC222" s="581"/>
      <c r="FD222" s="581"/>
      <c r="FE222" s="581"/>
    </row>
    <row r="223" spans="1:161">
      <c r="A223" s="450"/>
      <c r="B223" s="593"/>
      <c r="C223" s="477"/>
      <c r="D223" s="477"/>
      <c r="E223" s="634"/>
      <c r="F223" s="477"/>
      <c r="G223" s="477"/>
      <c r="H223" s="477"/>
      <c r="I223" s="477"/>
      <c r="J223" s="477"/>
      <c r="K223" s="477"/>
      <c r="L223" s="477"/>
      <c r="M223" s="477"/>
      <c r="N223" s="477"/>
      <c r="O223" s="477"/>
      <c r="P223" s="478"/>
      <c r="Q223" s="1085"/>
      <c r="R223" s="1065"/>
      <c r="S223" s="1065"/>
      <c r="T223" s="1065"/>
      <c r="U223" s="1065"/>
      <c r="V223" s="1065"/>
      <c r="W223" s="1065"/>
      <c r="X223" s="1065"/>
      <c r="Y223" s="1065"/>
      <c r="Z223" s="1065"/>
      <c r="AA223" s="1065"/>
      <c r="AB223" s="1067"/>
      <c r="AC223" s="634"/>
      <c r="AD223" s="477"/>
      <c r="AE223" s="477"/>
      <c r="AF223" s="477"/>
      <c r="AG223" s="477"/>
      <c r="AH223" s="477"/>
      <c r="AI223" s="477"/>
      <c r="AJ223" s="477"/>
      <c r="AK223" s="477"/>
      <c r="AL223" s="477"/>
      <c r="AM223" s="477"/>
      <c r="AN223" s="478"/>
      <c r="AO223" s="1133"/>
      <c r="AP223" s="1108"/>
      <c r="AQ223" s="1108"/>
      <c r="AR223" s="1108"/>
      <c r="AS223" s="1108"/>
      <c r="AT223" s="1108"/>
      <c r="AU223" s="1108"/>
      <c r="AV223" s="1108"/>
      <c r="AW223" s="1108"/>
      <c r="AX223" s="1108"/>
      <c r="AY223" s="1108"/>
      <c r="AZ223" s="1110"/>
      <c r="BA223" s="634"/>
      <c r="BB223" s="477"/>
      <c r="BC223" s="477"/>
      <c r="BD223" s="477"/>
      <c r="BE223" s="477"/>
      <c r="BF223" s="477"/>
      <c r="BG223" s="477"/>
      <c r="BH223" s="477"/>
      <c r="BI223" s="477"/>
      <c r="BJ223" s="477"/>
      <c r="BK223" s="477"/>
      <c r="BL223" s="478"/>
      <c r="BM223" s="634"/>
      <c r="BN223" s="477"/>
      <c r="BO223" s="477"/>
      <c r="BP223" s="477"/>
      <c r="BQ223" s="477"/>
      <c r="BR223" s="477"/>
      <c r="BS223" s="477"/>
      <c r="BT223" s="477"/>
      <c r="BU223" s="477"/>
      <c r="BV223" s="477"/>
      <c r="BW223" s="477"/>
      <c r="BX223" s="478"/>
      <c r="BY223" s="634"/>
      <c r="BZ223" s="477"/>
      <c r="CA223" s="477"/>
      <c r="CB223" s="477"/>
      <c r="CC223" s="477"/>
      <c r="CD223" s="477"/>
      <c r="CE223" s="477"/>
      <c r="CF223" s="477"/>
      <c r="CG223" s="477"/>
      <c r="CH223" s="477"/>
      <c r="CI223" s="477"/>
      <c r="CJ223" s="478"/>
      <c r="CK223" s="634"/>
      <c r="CL223" s="477"/>
      <c r="CM223" s="477"/>
      <c r="CN223" s="477"/>
      <c r="CO223" s="477"/>
      <c r="CP223" s="477"/>
      <c r="CQ223" s="477"/>
      <c r="CR223" s="477"/>
      <c r="CS223" s="477"/>
      <c r="CT223" s="477"/>
      <c r="CU223" s="477"/>
      <c r="CV223" s="478"/>
      <c r="CW223" s="634"/>
      <c r="CX223" s="477"/>
      <c r="CY223" s="477"/>
      <c r="CZ223" s="477"/>
      <c r="DA223" s="477"/>
      <c r="DB223" s="477"/>
      <c r="DC223" s="477"/>
      <c r="DD223" s="477"/>
      <c r="DE223" s="477"/>
      <c r="DF223" s="477"/>
      <c r="DG223" s="477"/>
      <c r="DH223" s="478"/>
      <c r="DI223" s="634"/>
      <c r="DJ223" s="477"/>
      <c r="DK223" s="477"/>
      <c r="DL223" s="477"/>
      <c r="DM223" s="477"/>
      <c r="DN223" s="477"/>
      <c r="DO223" s="477"/>
      <c r="DP223" s="477"/>
      <c r="DQ223" s="477"/>
      <c r="DR223" s="477"/>
      <c r="DS223" s="477"/>
      <c r="DT223" s="478"/>
      <c r="DU223" s="450"/>
      <c r="DV223" s="492"/>
      <c r="DW223" s="486"/>
      <c r="DX223" s="486"/>
      <c r="DY223" s="486"/>
      <c r="DZ223" s="486"/>
      <c r="EA223" s="486"/>
      <c r="EB223" s="486"/>
      <c r="EC223" s="486"/>
      <c r="ED223" s="486"/>
      <c r="EE223" s="487"/>
      <c r="EF223" s="454"/>
      <c r="EG223" s="454"/>
      <c r="EH223" s="454"/>
      <c r="EI223" s="454"/>
      <c r="EJ223" s="454"/>
      <c r="EK223" s="454"/>
      <c r="EL223" s="454"/>
      <c r="EM223" s="454"/>
      <c r="EN223" s="454"/>
      <c r="EO223" s="454"/>
      <c r="EP223" s="454"/>
      <c r="EQ223" s="454"/>
      <c r="ER223" s="454"/>
      <c r="ES223" s="454"/>
      <c r="ET223" s="454"/>
      <c r="EU223" s="581"/>
      <c r="EV223" s="581"/>
      <c r="EW223" s="581"/>
      <c r="EX223" s="581"/>
      <c r="EY223" s="581"/>
      <c r="EZ223" s="581"/>
      <c r="FA223" s="581"/>
      <c r="FB223" s="581"/>
      <c r="FC223" s="581"/>
      <c r="FD223" s="581"/>
      <c r="FE223" s="581"/>
    </row>
    <row r="224" spans="1:161" ht="13.5" thickBot="1">
      <c r="A224" s="450"/>
      <c r="B224" s="493" t="str">
        <f>B221</f>
        <v>Marketing</v>
      </c>
      <c r="C224" s="486"/>
      <c r="D224" s="621">
        <v>1800</v>
      </c>
      <c r="E224" s="486"/>
      <c r="F224" s="486"/>
      <c r="G224" s="486"/>
      <c r="H224" s="486"/>
      <c r="I224" s="486"/>
      <c r="J224" s="486"/>
      <c r="K224" s="486"/>
      <c r="L224" s="486"/>
      <c r="M224" s="486"/>
      <c r="N224" s="486"/>
      <c r="O224" s="486"/>
      <c r="P224" s="487"/>
      <c r="Q224" s="1068"/>
      <c r="R224" s="1068"/>
      <c r="S224" s="1068"/>
      <c r="T224" s="1068"/>
      <c r="U224" s="1068"/>
      <c r="V224" s="1068"/>
      <c r="W224" s="1068"/>
      <c r="X224" s="1068"/>
      <c r="Y224" s="1068"/>
      <c r="Z224" s="1068"/>
      <c r="AA224" s="1068"/>
      <c r="AB224" s="1069"/>
      <c r="AC224" s="486"/>
      <c r="AD224" s="486"/>
      <c r="AE224" s="486"/>
      <c r="AF224" s="486"/>
      <c r="AG224" s="486"/>
      <c r="AH224" s="486"/>
      <c r="AI224" s="486"/>
      <c r="AJ224" s="486"/>
      <c r="AK224" s="486"/>
      <c r="AL224" s="486"/>
      <c r="AM224" s="486"/>
      <c r="AN224" s="487"/>
      <c r="AO224" s="1111"/>
      <c r="AP224" s="1111"/>
      <c r="AQ224" s="1111"/>
      <c r="AR224" s="1111"/>
      <c r="AS224" s="1111"/>
      <c r="AT224" s="1111"/>
      <c r="AU224" s="1111"/>
      <c r="AV224" s="1111"/>
      <c r="AW224" s="1111"/>
      <c r="AX224" s="1111"/>
      <c r="AY224" s="1111"/>
      <c r="AZ224" s="1112"/>
      <c r="BA224" s="486"/>
      <c r="BB224" s="486"/>
      <c r="BC224" s="486"/>
      <c r="BD224" s="486"/>
      <c r="BE224" s="486"/>
      <c r="BF224" s="486"/>
      <c r="BG224" s="486"/>
      <c r="BH224" s="486"/>
      <c r="BI224" s="486"/>
      <c r="BJ224" s="486"/>
      <c r="BK224" s="486"/>
      <c r="BL224" s="487"/>
      <c r="BM224" s="486"/>
      <c r="BN224" s="486"/>
      <c r="BO224" s="486"/>
      <c r="BP224" s="486"/>
      <c r="BQ224" s="486"/>
      <c r="BR224" s="486"/>
      <c r="BS224" s="486"/>
      <c r="BT224" s="486"/>
      <c r="BU224" s="486"/>
      <c r="BV224" s="486"/>
      <c r="BW224" s="486"/>
      <c r="BX224" s="487"/>
      <c r="BY224" s="486"/>
      <c r="BZ224" s="486"/>
      <c r="CA224" s="486"/>
      <c r="CB224" s="486"/>
      <c r="CC224" s="486"/>
      <c r="CD224" s="486"/>
      <c r="CE224" s="486"/>
      <c r="CF224" s="486"/>
      <c r="CG224" s="486"/>
      <c r="CH224" s="486"/>
      <c r="CI224" s="486"/>
      <c r="CJ224" s="487"/>
      <c r="CK224" s="486"/>
      <c r="CL224" s="486"/>
      <c r="CM224" s="486"/>
      <c r="CN224" s="486"/>
      <c r="CO224" s="486"/>
      <c r="CP224" s="486"/>
      <c r="CQ224" s="486"/>
      <c r="CR224" s="486"/>
      <c r="CS224" s="486"/>
      <c r="CT224" s="486"/>
      <c r="CU224" s="486"/>
      <c r="CV224" s="487"/>
      <c r="CW224" s="486"/>
      <c r="CX224" s="486"/>
      <c r="CY224" s="486"/>
      <c r="CZ224" s="486"/>
      <c r="DA224" s="486"/>
      <c r="DB224" s="486"/>
      <c r="DC224" s="486"/>
      <c r="DD224" s="486"/>
      <c r="DE224" s="486"/>
      <c r="DF224" s="486"/>
      <c r="DG224" s="486"/>
      <c r="DH224" s="487"/>
      <c r="DI224" s="486"/>
      <c r="DJ224" s="486"/>
      <c r="DK224" s="486"/>
      <c r="DL224" s="486"/>
      <c r="DM224" s="486"/>
      <c r="DN224" s="486"/>
      <c r="DO224" s="486"/>
      <c r="DP224" s="486"/>
      <c r="DQ224" s="486"/>
      <c r="DR224" s="486"/>
      <c r="DS224" s="486"/>
      <c r="DT224" s="487"/>
      <c r="DU224" s="450"/>
      <c r="DV224" s="968">
        <f>DV227</f>
        <v>0</v>
      </c>
      <c r="DW224" s="969">
        <f>DW227</f>
        <v>0</v>
      </c>
      <c r="DX224" s="969">
        <f t="shared" ref="DX224:EE224" si="1309">DX227</f>
        <v>0</v>
      </c>
      <c r="DY224" s="969">
        <f t="shared" si="1309"/>
        <v>0</v>
      </c>
      <c r="DZ224" s="969">
        <f t="shared" si="1309"/>
        <v>0</v>
      </c>
      <c r="EA224" s="969">
        <f t="shared" si="1309"/>
        <v>0</v>
      </c>
      <c r="EB224" s="969">
        <f t="shared" si="1309"/>
        <v>0</v>
      </c>
      <c r="EC224" s="969">
        <f t="shared" si="1309"/>
        <v>0</v>
      </c>
      <c r="ED224" s="969">
        <f t="shared" si="1309"/>
        <v>0</v>
      </c>
      <c r="EE224" s="970">
        <f t="shared" si="1309"/>
        <v>0</v>
      </c>
      <c r="EF224" s="454"/>
      <c r="EG224" s="454"/>
      <c r="EH224" s="454"/>
      <c r="EI224" s="454"/>
      <c r="EJ224" s="454"/>
      <c r="EK224" s="454"/>
      <c r="EL224" s="454"/>
      <c r="EM224" s="454"/>
      <c r="EN224" s="454"/>
      <c r="EO224" s="454"/>
      <c r="EP224" s="454"/>
      <c r="EQ224" s="454"/>
      <c r="ER224" s="454"/>
      <c r="ES224" s="454"/>
      <c r="ET224" s="454"/>
      <c r="EU224" s="581"/>
      <c r="EV224" s="581"/>
      <c r="EW224" s="581"/>
      <c r="EX224" s="581"/>
      <c r="EY224" s="581"/>
      <c r="EZ224" s="581"/>
      <c r="FA224" s="581"/>
      <c r="FB224" s="581"/>
      <c r="FC224" s="581"/>
      <c r="FD224" s="581"/>
      <c r="FE224" s="581"/>
    </row>
    <row r="225" spans="1:161">
      <c r="A225" s="450"/>
      <c r="B225" s="490"/>
      <c r="C225" s="486"/>
      <c r="D225" s="486"/>
      <c r="E225" s="1163">
        <f>E213</f>
        <v>0</v>
      </c>
      <c r="F225" s="1163">
        <f t="shared" ref="F225:BQ225" si="1310">F213</f>
        <v>0</v>
      </c>
      <c r="G225" s="1163">
        <f t="shared" si="1310"/>
        <v>0</v>
      </c>
      <c r="H225" s="1163">
        <f t="shared" si="1310"/>
        <v>0</v>
      </c>
      <c r="I225" s="1163">
        <f t="shared" si="1310"/>
        <v>0</v>
      </c>
      <c r="J225" s="1163">
        <f t="shared" si="1310"/>
        <v>0</v>
      </c>
      <c r="K225" s="1163">
        <f t="shared" si="1310"/>
        <v>0</v>
      </c>
      <c r="L225" s="1163">
        <f t="shared" si="1310"/>
        <v>0</v>
      </c>
      <c r="M225" s="1163">
        <f t="shared" si="1310"/>
        <v>0</v>
      </c>
      <c r="N225" s="1163">
        <f t="shared" si="1310"/>
        <v>0</v>
      </c>
      <c r="O225" s="1163">
        <f t="shared" si="1310"/>
        <v>0</v>
      </c>
      <c r="P225" s="1163">
        <f t="shared" si="1310"/>
        <v>0</v>
      </c>
      <c r="Q225" s="1163">
        <f t="shared" si="1310"/>
        <v>1</v>
      </c>
      <c r="R225" s="1163">
        <f t="shared" si="1310"/>
        <v>1</v>
      </c>
      <c r="S225" s="1163">
        <f t="shared" si="1310"/>
        <v>1</v>
      </c>
      <c r="T225" s="1163">
        <f t="shared" si="1310"/>
        <v>1</v>
      </c>
      <c r="U225" s="1163">
        <f t="shared" si="1310"/>
        <v>1</v>
      </c>
      <c r="V225" s="1163">
        <f t="shared" si="1310"/>
        <v>1</v>
      </c>
      <c r="W225" s="1163">
        <f t="shared" si="1310"/>
        <v>1</v>
      </c>
      <c r="X225" s="1163">
        <f t="shared" si="1310"/>
        <v>1</v>
      </c>
      <c r="Y225" s="1163">
        <f t="shared" si="1310"/>
        <v>1</v>
      </c>
      <c r="Z225" s="1163">
        <f t="shared" si="1310"/>
        <v>1</v>
      </c>
      <c r="AA225" s="1163">
        <f t="shared" si="1310"/>
        <v>1</v>
      </c>
      <c r="AB225" s="1163">
        <f t="shared" si="1310"/>
        <v>1</v>
      </c>
      <c r="AC225" s="1163">
        <f t="shared" si="1310"/>
        <v>2</v>
      </c>
      <c r="AD225" s="1163">
        <f t="shared" si="1310"/>
        <v>2</v>
      </c>
      <c r="AE225" s="1163">
        <f t="shared" si="1310"/>
        <v>2</v>
      </c>
      <c r="AF225" s="1163">
        <f t="shared" si="1310"/>
        <v>2</v>
      </c>
      <c r="AG225" s="1163">
        <f t="shared" si="1310"/>
        <v>2</v>
      </c>
      <c r="AH225" s="1163">
        <f t="shared" si="1310"/>
        <v>2</v>
      </c>
      <c r="AI225" s="1163">
        <f t="shared" si="1310"/>
        <v>2</v>
      </c>
      <c r="AJ225" s="1163">
        <f t="shared" si="1310"/>
        <v>2</v>
      </c>
      <c r="AK225" s="1163">
        <f t="shared" si="1310"/>
        <v>2</v>
      </c>
      <c r="AL225" s="1163">
        <f t="shared" si="1310"/>
        <v>2</v>
      </c>
      <c r="AM225" s="1163">
        <f t="shared" si="1310"/>
        <v>2</v>
      </c>
      <c r="AN225" s="1163">
        <f t="shared" si="1310"/>
        <v>2</v>
      </c>
      <c r="AO225" s="1163">
        <f t="shared" si="1310"/>
        <v>3</v>
      </c>
      <c r="AP225" s="1163">
        <f t="shared" si="1310"/>
        <v>3</v>
      </c>
      <c r="AQ225" s="1163">
        <f t="shared" si="1310"/>
        <v>3</v>
      </c>
      <c r="AR225" s="1163">
        <f t="shared" si="1310"/>
        <v>3</v>
      </c>
      <c r="AS225" s="1163">
        <f t="shared" si="1310"/>
        <v>3</v>
      </c>
      <c r="AT225" s="1163">
        <f t="shared" si="1310"/>
        <v>3</v>
      </c>
      <c r="AU225" s="1163">
        <f t="shared" si="1310"/>
        <v>3</v>
      </c>
      <c r="AV225" s="1163">
        <f t="shared" si="1310"/>
        <v>3</v>
      </c>
      <c r="AW225" s="1163">
        <f t="shared" si="1310"/>
        <v>3</v>
      </c>
      <c r="AX225" s="1163">
        <f t="shared" si="1310"/>
        <v>3</v>
      </c>
      <c r="AY225" s="1163">
        <f t="shared" si="1310"/>
        <v>3</v>
      </c>
      <c r="AZ225" s="1163">
        <f t="shared" si="1310"/>
        <v>3</v>
      </c>
      <c r="BA225" s="1163">
        <f t="shared" si="1310"/>
        <v>4</v>
      </c>
      <c r="BB225" s="1163">
        <f t="shared" si="1310"/>
        <v>4</v>
      </c>
      <c r="BC225" s="1163">
        <f t="shared" si="1310"/>
        <v>4</v>
      </c>
      <c r="BD225" s="1163">
        <f t="shared" si="1310"/>
        <v>4</v>
      </c>
      <c r="BE225" s="1163">
        <f t="shared" si="1310"/>
        <v>4</v>
      </c>
      <c r="BF225" s="1163">
        <f t="shared" si="1310"/>
        <v>4</v>
      </c>
      <c r="BG225" s="1163">
        <f t="shared" si="1310"/>
        <v>4</v>
      </c>
      <c r="BH225" s="1163">
        <f t="shared" si="1310"/>
        <v>4</v>
      </c>
      <c r="BI225" s="1163">
        <f t="shared" si="1310"/>
        <v>4</v>
      </c>
      <c r="BJ225" s="1163">
        <f t="shared" si="1310"/>
        <v>4</v>
      </c>
      <c r="BK225" s="1163">
        <f t="shared" si="1310"/>
        <v>4</v>
      </c>
      <c r="BL225" s="1163">
        <f t="shared" si="1310"/>
        <v>4</v>
      </c>
      <c r="BM225" s="1163">
        <f t="shared" si="1310"/>
        <v>5</v>
      </c>
      <c r="BN225" s="1163">
        <f t="shared" si="1310"/>
        <v>5</v>
      </c>
      <c r="BO225" s="1163">
        <f t="shared" si="1310"/>
        <v>5</v>
      </c>
      <c r="BP225" s="1163">
        <f t="shared" si="1310"/>
        <v>5</v>
      </c>
      <c r="BQ225" s="1163">
        <f t="shared" si="1310"/>
        <v>5</v>
      </c>
      <c r="BR225" s="1163">
        <f t="shared" ref="BR225:DT225" si="1311">BR213</f>
        <v>5</v>
      </c>
      <c r="BS225" s="1163">
        <f t="shared" si="1311"/>
        <v>5</v>
      </c>
      <c r="BT225" s="1163">
        <f t="shared" si="1311"/>
        <v>5</v>
      </c>
      <c r="BU225" s="1163">
        <f t="shared" si="1311"/>
        <v>5</v>
      </c>
      <c r="BV225" s="1163">
        <f t="shared" si="1311"/>
        <v>5</v>
      </c>
      <c r="BW225" s="1163">
        <f t="shared" si="1311"/>
        <v>5</v>
      </c>
      <c r="BX225" s="1163">
        <f t="shared" si="1311"/>
        <v>5</v>
      </c>
      <c r="BY225" s="1163">
        <f t="shared" si="1311"/>
        <v>6</v>
      </c>
      <c r="BZ225" s="1163">
        <f t="shared" si="1311"/>
        <v>6</v>
      </c>
      <c r="CA225" s="1163">
        <f t="shared" si="1311"/>
        <v>6</v>
      </c>
      <c r="CB225" s="1163">
        <f t="shared" si="1311"/>
        <v>6</v>
      </c>
      <c r="CC225" s="1163">
        <f t="shared" si="1311"/>
        <v>6</v>
      </c>
      <c r="CD225" s="1163">
        <f t="shared" si="1311"/>
        <v>6</v>
      </c>
      <c r="CE225" s="1163">
        <f t="shared" si="1311"/>
        <v>6</v>
      </c>
      <c r="CF225" s="1163">
        <f t="shared" si="1311"/>
        <v>6</v>
      </c>
      <c r="CG225" s="1163">
        <f t="shared" si="1311"/>
        <v>6</v>
      </c>
      <c r="CH225" s="1163">
        <f t="shared" si="1311"/>
        <v>6</v>
      </c>
      <c r="CI225" s="1163">
        <f t="shared" si="1311"/>
        <v>6</v>
      </c>
      <c r="CJ225" s="1163">
        <f t="shared" si="1311"/>
        <v>6</v>
      </c>
      <c r="CK225" s="1163">
        <f t="shared" si="1311"/>
        <v>7</v>
      </c>
      <c r="CL225" s="1163">
        <f t="shared" si="1311"/>
        <v>7</v>
      </c>
      <c r="CM225" s="1163">
        <f t="shared" si="1311"/>
        <v>7</v>
      </c>
      <c r="CN225" s="1163">
        <f t="shared" si="1311"/>
        <v>7</v>
      </c>
      <c r="CO225" s="1163">
        <f t="shared" si="1311"/>
        <v>7</v>
      </c>
      <c r="CP225" s="1163">
        <f t="shared" si="1311"/>
        <v>7</v>
      </c>
      <c r="CQ225" s="1163">
        <f t="shared" si="1311"/>
        <v>7</v>
      </c>
      <c r="CR225" s="1163">
        <f t="shared" si="1311"/>
        <v>7</v>
      </c>
      <c r="CS225" s="1163">
        <f t="shared" si="1311"/>
        <v>7</v>
      </c>
      <c r="CT225" s="1163">
        <f t="shared" si="1311"/>
        <v>7</v>
      </c>
      <c r="CU225" s="1163">
        <f t="shared" si="1311"/>
        <v>7</v>
      </c>
      <c r="CV225" s="1163">
        <f t="shared" si="1311"/>
        <v>7</v>
      </c>
      <c r="CW225" s="1163">
        <f t="shared" si="1311"/>
        <v>8</v>
      </c>
      <c r="CX225" s="1163">
        <f t="shared" si="1311"/>
        <v>8</v>
      </c>
      <c r="CY225" s="1163">
        <f t="shared" si="1311"/>
        <v>8</v>
      </c>
      <c r="CZ225" s="1163">
        <f t="shared" si="1311"/>
        <v>8</v>
      </c>
      <c r="DA225" s="1163">
        <f t="shared" si="1311"/>
        <v>8</v>
      </c>
      <c r="DB225" s="1163">
        <f t="shared" si="1311"/>
        <v>8</v>
      </c>
      <c r="DC225" s="1163">
        <f t="shared" si="1311"/>
        <v>8</v>
      </c>
      <c r="DD225" s="1163">
        <f t="shared" si="1311"/>
        <v>8</v>
      </c>
      <c r="DE225" s="1163">
        <f t="shared" si="1311"/>
        <v>8</v>
      </c>
      <c r="DF225" s="1163">
        <f t="shared" si="1311"/>
        <v>8</v>
      </c>
      <c r="DG225" s="1163">
        <f t="shared" si="1311"/>
        <v>8</v>
      </c>
      <c r="DH225" s="1163">
        <f t="shared" si="1311"/>
        <v>8</v>
      </c>
      <c r="DI225" s="1163">
        <f t="shared" si="1311"/>
        <v>9</v>
      </c>
      <c r="DJ225" s="1163">
        <f t="shared" si="1311"/>
        <v>9</v>
      </c>
      <c r="DK225" s="1163">
        <f t="shared" si="1311"/>
        <v>9</v>
      </c>
      <c r="DL225" s="1163">
        <f t="shared" si="1311"/>
        <v>9</v>
      </c>
      <c r="DM225" s="1163">
        <f t="shared" si="1311"/>
        <v>9</v>
      </c>
      <c r="DN225" s="1163">
        <f t="shared" si="1311"/>
        <v>9</v>
      </c>
      <c r="DO225" s="1163">
        <f t="shared" si="1311"/>
        <v>9</v>
      </c>
      <c r="DP225" s="1163">
        <f t="shared" si="1311"/>
        <v>9</v>
      </c>
      <c r="DQ225" s="1163">
        <f t="shared" si="1311"/>
        <v>9</v>
      </c>
      <c r="DR225" s="1163">
        <f t="shared" si="1311"/>
        <v>9</v>
      </c>
      <c r="DS225" s="1163">
        <f t="shared" si="1311"/>
        <v>9</v>
      </c>
      <c r="DT225" s="1163">
        <f t="shared" si="1311"/>
        <v>9</v>
      </c>
      <c r="DU225" s="450"/>
      <c r="DV225" s="597"/>
      <c r="DW225" s="545"/>
      <c r="DX225" s="545"/>
      <c r="DY225" s="545"/>
      <c r="DZ225" s="545"/>
      <c r="EA225" s="545"/>
      <c r="EB225" s="545"/>
      <c r="EC225" s="545"/>
      <c r="ED225" s="545"/>
      <c r="EE225" s="546"/>
      <c r="EF225" s="454"/>
      <c r="EG225" s="454"/>
      <c r="EH225" s="454"/>
      <c r="EI225" s="454"/>
      <c r="EJ225" s="454"/>
      <c r="EK225" s="454"/>
      <c r="EL225" s="454"/>
      <c r="EM225" s="454"/>
      <c r="EN225" s="454"/>
      <c r="EO225" s="454"/>
      <c r="EP225" s="454"/>
      <c r="EQ225" s="454"/>
      <c r="ER225" s="454"/>
      <c r="ES225" s="454"/>
      <c r="ET225" s="454"/>
      <c r="EU225" s="581"/>
      <c r="EV225" s="581"/>
      <c r="EW225" s="581"/>
      <c r="EX225" s="581"/>
      <c r="EY225" s="581"/>
      <c r="EZ225" s="581"/>
      <c r="FA225" s="581"/>
      <c r="FB225" s="581"/>
      <c r="FC225" s="581"/>
      <c r="FD225" s="581"/>
      <c r="FE225" s="581"/>
    </row>
    <row r="226" spans="1:161">
      <c r="A226" s="450"/>
      <c r="B226" s="490"/>
      <c r="C226" s="486"/>
      <c r="D226" s="498"/>
      <c r="E226" s="962" t="s">
        <v>431</v>
      </c>
      <c r="F226" s="962" t="s">
        <v>432</v>
      </c>
      <c r="G226" s="962" t="s">
        <v>433</v>
      </c>
      <c r="H226" s="962" t="s">
        <v>434</v>
      </c>
      <c r="I226" s="962" t="s">
        <v>267</v>
      </c>
      <c r="J226" s="962" t="s">
        <v>435</v>
      </c>
      <c r="K226" s="962" t="s">
        <v>436</v>
      </c>
      <c r="L226" s="962" t="s">
        <v>437</v>
      </c>
      <c r="M226" s="962" t="s">
        <v>438</v>
      </c>
      <c r="N226" s="962" t="s">
        <v>439</v>
      </c>
      <c r="O226" s="962" t="s">
        <v>440</v>
      </c>
      <c r="P226" s="963" t="s">
        <v>441</v>
      </c>
      <c r="Q226" s="1053" t="s">
        <v>431</v>
      </c>
      <c r="R226" s="1053" t="s">
        <v>432</v>
      </c>
      <c r="S226" s="1053" t="s">
        <v>433</v>
      </c>
      <c r="T226" s="1053" t="s">
        <v>434</v>
      </c>
      <c r="U226" s="1053" t="s">
        <v>267</v>
      </c>
      <c r="V226" s="1053" t="s">
        <v>435</v>
      </c>
      <c r="W226" s="1053" t="s">
        <v>436</v>
      </c>
      <c r="X226" s="1053" t="s">
        <v>437</v>
      </c>
      <c r="Y226" s="1053" t="s">
        <v>438</v>
      </c>
      <c r="Z226" s="1053" t="s">
        <v>439</v>
      </c>
      <c r="AA226" s="1053" t="s">
        <v>440</v>
      </c>
      <c r="AB226" s="1054" t="s">
        <v>441</v>
      </c>
      <c r="AC226" s="962" t="s">
        <v>431</v>
      </c>
      <c r="AD226" s="962" t="s">
        <v>432</v>
      </c>
      <c r="AE226" s="962" t="s">
        <v>433</v>
      </c>
      <c r="AF226" s="962" t="s">
        <v>434</v>
      </c>
      <c r="AG226" s="962" t="s">
        <v>267</v>
      </c>
      <c r="AH226" s="962" t="s">
        <v>435</v>
      </c>
      <c r="AI226" s="962" t="s">
        <v>436</v>
      </c>
      <c r="AJ226" s="962" t="s">
        <v>437</v>
      </c>
      <c r="AK226" s="962" t="s">
        <v>438</v>
      </c>
      <c r="AL226" s="962" t="s">
        <v>439</v>
      </c>
      <c r="AM226" s="962" t="s">
        <v>440</v>
      </c>
      <c r="AN226" s="963" t="s">
        <v>441</v>
      </c>
      <c r="AO226" s="1098" t="s">
        <v>431</v>
      </c>
      <c r="AP226" s="1098" t="s">
        <v>432</v>
      </c>
      <c r="AQ226" s="1098" t="s">
        <v>433</v>
      </c>
      <c r="AR226" s="1098" t="s">
        <v>434</v>
      </c>
      <c r="AS226" s="1098" t="s">
        <v>267</v>
      </c>
      <c r="AT226" s="1098" t="s">
        <v>435</v>
      </c>
      <c r="AU226" s="1098" t="s">
        <v>436</v>
      </c>
      <c r="AV226" s="1098" t="s">
        <v>437</v>
      </c>
      <c r="AW226" s="1098" t="s">
        <v>438</v>
      </c>
      <c r="AX226" s="1098" t="s">
        <v>439</v>
      </c>
      <c r="AY226" s="1098" t="s">
        <v>440</v>
      </c>
      <c r="AZ226" s="1099" t="s">
        <v>441</v>
      </c>
      <c r="BA226" s="962" t="s">
        <v>431</v>
      </c>
      <c r="BB226" s="962" t="s">
        <v>432</v>
      </c>
      <c r="BC226" s="962" t="s">
        <v>433</v>
      </c>
      <c r="BD226" s="962" t="s">
        <v>434</v>
      </c>
      <c r="BE226" s="962" t="s">
        <v>267</v>
      </c>
      <c r="BF226" s="962" t="s">
        <v>435</v>
      </c>
      <c r="BG226" s="962" t="s">
        <v>436</v>
      </c>
      <c r="BH226" s="962" t="s">
        <v>437</v>
      </c>
      <c r="BI226" s="962" t="s">
        <v>438</v>
      </c>
      <c r="BJ226" s="962" t="s">
        <v>439</v>
      </c>
      <c r="BK226" s="962" t="s">
        <v>440</v>
      </c>
      <c r="BL226" s="963" t="s">
        <v>441</v>
      </c>
      <c r="BM226" s="962" t="s">
        <v>431</v>
      </c>
      <c r="BN226" s="962" t="s">
        <v>432</v>
      </c>
      <c r="BO226" s="962" t="s">
        <v>433</v>
      </c>
      <c r="BP226" s="962" t="s">
        <v>434</v>
      </c>
      <c r="BQ226" s="962" t="s">
        <v>267</v>
      </c>
      <c r="BR226" s="962" t="s">
        <v>435</v>
      </c>
      <c r="BS226" s="962" t="s">
        <v>436</v>
      </c>
      <c r="BT226" s="962" t="s">
        <v>437</v>
      </c>
      <c r="BU226" s="962" t="s">
        <v>438</v>
      </c>
      <c r="BV226" s="962" t="s">
        <v>439</v>
      </c>
      <c r="BW226" s="962" t="s">
        <v>440</v>
      </c>
      <c r="BX226" s="963" t="s">
        <v>441</v>
      </c>
      <c r="BY226" s="962" t="s">
        <v>431</v>
      </c>
      <c r="BZ226" s="962" t="s">
        <v>432</v>
      </c>
      <c r="CA226" s="962" t="s">
        <v>433</v>
      </c>
      <c r="CB226" s="962" t="s">
        <v>434</v>
      </c>
      <c r="CC226" s="962" t="s">
        <v>267</v>
      </c>
      <c r="CD226" s="962" t="s">
        <v>435</v>
      </c>
      <c r="CE226" s="962" t="s">
        <v>436</v>
      </c>
      <c r="CF226" s="962" t="s">
        <v>437</v>
      </c>
      <c r="CG226" s="962" t="s">
        <v>438</v>
      </c>
      <c r="CH226" s="962" t="s">
        <v>439</v>
      </c>
      <c r="CI226" s="962" t="s">
        <v>440</v>
      </c>
      <c r="CJ226" s="963" t="s">
        <v>441</v>
      </c>
      <c r="CK226" s="962" t="s">
        <v>431</v>
      </c>
      <c r="CL226" s="962" t="s">
        <v>432</v>
      </c>
      <c r="CM226" s="962" t="s">
        <v>433</v>
      </c>
      <c r="CN226" s="962" t="s">
        <v>434</v>
      </c>
      <c r="CO226" s="962" t="s">
        <v>267</v>
      </c>
      <c r="CP226" s="962" t="s">
        <v>435</v>
      </c>
      <c r="CQ226" s="962" t="s">
        <v>436</v>
      </c>
      <c r="CR226" s="962" t="s">
        <v>437</v>
      </c>
      <c r="CS226" s="962" t="s">
        <v>438</v>
      </c>
      <c r="CT226" s="962" t="s">
        <v>439</v>
      </c>
      <c r="CU226" s="962" t="s">
        <v>440</v>
      </c>
      <c r="CV226" s="963" t="s">
        <v>441</v>
      </c>
      <c r="CW226" s="962" t="s">
        <v>431</v>
      </c>
      <c r="CX226" s="962" t="s">
        <v>432</v>
      </c>
      <c r="CY226" s="962" t="s">
        <v>433</v>
      </c>
      <c r="CZ226" s="962" t="s">
        <v>434</v>
      </c>
      <c r="DA226" s="962" t="s">
        <v>267</v>
      </c>
      <c r="DB226" s="962" t="s">
        <v>435</v>
      </c>
      <c r="DC226" s="962" t="s">
        <v>436</v>
      </c>
      <c r="DD226" s="962" t="s">
        <v>437</v>
      </c>
      <c r="DE226" s="962" t="s">
        <v>438</v>
      </c>
      <c r="DF226" s="962" t="s">
        <v>439</v>
      </c>
      <c r="DG226" s="962" t="s">
        <v>440</v>
      </c>
      <c r="DH226" s="963" t="s">
        <v>441</v>
      </c>
      <c r="DI226" s="962" t="s">
        <v>431</v>
      </c>
      <c r="DJ226" s="962" t="s">
        <v>432</v>
      </c>
      <c r="DK226" s="962" t="s">
        <v>433</v>
      </c>
      <c r="DL226" s="962" t="s">
        <v>434</v>
      </c>
      <c r="DM226" s="962" t="s">
        <v>267</v>
      </c>
      <c r="DN226" s="962" t="s">
        <v>435</v>
      </c>
      <c r="DO226" s="962" t="s">
        <v>436</v>
      </c>
      <c r="DP226" s="962" t="s">
        <v>437</v>
      </c>
      <c r="DQ226" s="962" t="s">
        <v>438</v>
      </c>
      <c r="DR226" s="962" t="s">
        <v>439</v>
      </c>
      <c r="DS226" s="962" t="s">
        <v>440</v>
      </c>
      <c r="DT226" s="963" t="s">
        <v>441</v>
      </c>
      <c r="DU226" s="450"/>
      <c r="DV226" s="597"/>
      <c r="DW226" s="545"/>
      <c r="DX226" s="545"/>
      <c r="DY226" s="545"/>
      <c r="DZ226" s="545"/>
      <c r="EA226" s="545"/>
      <c r="EB226" s="545"/>
      <c r="EC226" s="545"/>
      <c r="ED226" s="545"/>
      <c r="EE226" s="546"/>
      <c r="EF226" s="454"/>
      <c r="EG226" s="454"/>
      <c r="EH226" s="454"/>
      <c r="EI226" s="454"/>
      <c r="EJ226" s="454"/>
      <c r="EK226" s="454"/>
      <c r="EL226" s="454"/>
      <c r="EM226" s="454"/>
      <c r="EN226" s="454"/>
      <c r="EO226" s="454"/>
      <c r="EP226" s="454"/>
      <c r="EQ226" s="454"/>
      <c r="ER226" s="454"/>
      <c r="ES226" s="454"/>
      <c r="ET226" s="454"/>
      <c r="EU226" s="581"/>
      <c r="EV226" s="581"/>
      <c r="EW226" s="581"/>
      <c r="EX226" s="581"/>
      <c r="EY226" s="581"/>
      <c r="EZ226" s="581"/>
      <c r="FA226" s="581"/>
      <c r="FB226" s="581"/>
      <c r="FC226" s="581"/>
      <c r="FD226" s="581"/>
      <c r="FE226" s="581"/>
    </row>
    <row r="227" spans="1:161">
      <c r="A227" s="450"/>
      <c r="B227" s="490" t="str">
        <f>B221</f>
        <v>Marketing</v>
      </c>
      <c r="C227" s="598" t="s">
        <v>421</v>
      </c>
      <c r="D227" s="486"/>
      <c r="E227" s="638">
        <v>0</v>
      </c>
      <c r="F227" s="638">
        <v>0</v>
      </c>
      <c r="G227" s="638">
        <v>0</v>
      </c>
      <c r="H227" s="638">
        <v>0</v>
      </c>
      <c r="I227" s="638">
        <v>0</v>
      </c>
      <c r="J227" s="638">
        <v>0</v>
      </c>
      <c r="K227" s="638">
        <v>0</v>
      </c>
      <c r="L227" s="638">
        <v>0</v>
      </c>
      <c r="M227" s="638">
        <v>0</v>
      </c>
      <c r="N227" s="638">
        <v>0</v>
      </c>
      <c r="O227" s="638">
        <v>0</v>
      </c>
      <c r="P227" s="639">
        <v>0</v>
      </c>
      <c r="Q227" s="1086">
        <v>0</v>
      </c>
      <c r="R227" s="1086">
        <v>0</v>
      </c>
      <c r="S227" s="1086">
        <v>0</v>
      </c>
      <c r="T227" s="1086">
        <v>0</v>
      </c>
      <c r="U227" s="1086">
        <v>0</v>
      </c>
      <c r="V227" s="1086">
        <v>0</v>
      </c>
      <c r="W227" s="1086">
        <v>0</v>
      </c>
      <c r="X227" s="1086">
        <v>0</v>
      </c>
      <c r="Y227" s="1086">
        <v>0</v>
      </c>
      <c r="Z227" s="1086">
        <v>0</v>
      </c>
      <c r="AA227" s="1086">
        <v>0</v>
      </c>
      <c r="AB227" s="1087">
        <v>0</v>
      </c>
      <c r="AC227" s="638">
        <v>0</v>
      </c>
      <c r="AD227" s="638">
        <v>0</v>
      </c>
      <c r="AE227" s="638">
        <v>0</v>
      </c>
      <c r="AF227" s="638">
        <v>0</v>
      </c>
      <c r="AG227" s="638">
        <v>0</v>
      </c>
      <c r="AH227" s="638">
        <v>0</v>
      </c>
      <c r="AI227" s="638">
        <v>0</v>
      </c>
      <c r="AJ227" s="638">
        <v>0</v>
      </c>
      <c r="AK227" s="638">
        <v>0</v>
      </c>
      <c r="AL227" s="638">
        <v>0</v>
      </c>
      <c r="AM227" s="638">
        <v>0</v>
      </c>
      <c r="AN227" s="639">
        <v>0</v>
      </c>
      <c r="AO227" s="1134">
        <v>0</v>
      </c>
      <c r="AP227" s="1134">
        <v>0</v>
      </c>
      <c r="AQ227" s="1134">
        <v>0</v>
      </c>
      <c r="AR227" s="1134">
        <v>0</v>
      </c>
      <c r="AS227" s="1134">
        <v>0</v>
      </c>
      <c r="AT227" s="1134">
        <v>0</v>
      </c>
      <c r="AU227" s="1134">
        <v>0</v>
      </c>
      <c r="AV227" s="1134">
        <v>0</v>
      </c>
      <c r="AW227" s="1134">
        <v>0</v>
      </c>
      <c r="AX227" s="1134">
        <v>0</v>
      </c>
      <c r="AY227" s="1134">
        <v>0</v>
      </c>
      <c r="AZ227" s="1135">
        <v>0</v>
      </c>
      <c r="BA227" s="638">
        <v>0</v>
      </c>
      <c r="BB227" s="638">
        <v>0</v>
      </c>
      <c r="BC227" s="638">
        <v>0</v>
      </c>
      <c r="BD227" s="638">
        <v>0</v>
      </c>
      <c r="BE227" s="638">
        <v>0</v>
      </c>
      <c r="BF227" s="638">
        <v>0</v>
      </c>
      <c r="BG227" s="638">
        <v>0</v>
      </c>
      <c r="BH227" s="638">
        <v>0</v>
      </c>
      <c r="BI227" s="638">
        <v>0</v>
      </c>
      <c r="BJ227" s="638">
        <v>0</v>
      </c>
      <c r="BK227" s="638">
        <v>0</v>
      </c>
      <c r="BL227" s="639">
        <v>0</v>
      </c>
      <c r="BM227" s="638">
        <v>0</v>
      </c>
      <c r="BN227" s="638">
        <v>0</v>
      </c>
      <c r="BO227" s="638">
        <v>0</v>
      </c>
      <c r="BP227" s="638">
        <v>0</v>
      </c>
      <c r="BQ227" s="638">
        <v>0</v>
      </c>
      <c r="BR227" s="638">
        <v>0</v>
      </c>
      <c r="BS227" s="638">
        <v>0</v>
      </c>
      <c r="BT227" s="638">
        <v>0</v>
      </c>
      <c r="BU227" s="638">
        <v>0</v>
      </c>
      <c r="BV227" s="638">
        <v>0</v>
      </c>
      <c r="BW227" s="638">
        <v>0</v>
      </c>
      <c r="BX227" s="639">
        <v>0</v>
      </c>
      <c r="BY227" s="638">
        <v>0</v>
      </c>
      <c r="BZ227" s="638">
        <v>0</v>
      </c>
      <c r="CA227" s="638">
        <v>0</v>
      </c>
      <c r="CB227" s="638">
        <v>0</v>
      </c>
      <c r="CC227" s="638">
        <v>0</v>
      </c>
      <c r="CD227" s="638">
        <v>0</v>
      </c>
      <c r="CE227" s="638">
        <v>0</v>
      </c>
      <c r="CF227" s="638">
        <v>0</v>
      </c>
      <c r="CG227" s="638">
        <v>0</v>
      </c>
      <c r="CH227" s="638">
        <v>0</v>
      </c>
      <c r="CI227" s="638">
        <v>0</v>
      </c>
      <c r="CJ227" s="639">
        <v>0</v>
      </c>
      <c r="CK227" s="638">
        <v>0</v>
      </c>
      <c r="CL227" s="638">
        <v>0</v>
      </c>
      <c r="CM227" s="638">
        <v>0</v>
      </c>
      <c r="CN227" s="638">
        <v>0</v>
      </c>
      <c r="CO227" s="638">
        <v>0</v>
      </c>
      <c r="CP227" s="638">
        <v>0</v>
      </c>
      <c r="CQ227" s="638">
        <v>0</v>
      </c>
      <c r="CR227" s="638">
        <v>0</v>
      </c>
      <c r="CS227" s="638">
        <v>0</v>
      </c>
      <c r="CT227" s="638">
        <v>0</v>
      </c>
      <c r="CU227" s="638">
        <v>0</v>
      </c>
      <c r="CV227" s="639">
        <v>0</v>
      </c>
      <c r="CW227" s="638">
        <v>0</v>
      </c>
      <c r="CX227" s="638">
        <v>0</v>
      </c>
      <c r="CY227" s="638">
        <v>0</v>
      </c>
      <c r="CZ227" s="638">
        <v>0</v>
      </c>
      <c r="DA227" s="638">
        <v>0</v>
      </c>
      <c r="DB227" s="638">
        <v>0</v>
      </c>
      <c r="DC227" s="638">
        <v>0</v>
      </c>
      <c r="DD227" s="638">
        <v>0</v>
      </c>
      <c r="DE227" s="638">
        <v>0</v>
      </c>
      <c r="DF227" s="638">
        <v>0</v>
      </c>
      <c r="DG227" s="638">
        <v>0</v>
      </c>
      <c r="DH227" s="639">
        <v>0</v>
      </c>
      <c r="DI227" s="638">
        <v>0</v>
      </c>
      <c r="DJ227" s="638">
        <v>0</v>
      </c>
      <c r="DK227" s="638">
        <v>0</v>
      </c>
      <c r="DL227" s="638">
        <v>0</v>
      </c>
      <c r="DM227" s="638">
        <v>0</v>
      </c>
      <c r="DN227" s="638">
        <v>0</v>
      </c>
      <c r="DO227" s="638">
        <v>0</v>
      </c>
      <c r="DP227" s="638">
        <v>0</v>
      </c>
      <c r="DQ227" s="638">
        <v>0</v>
      </c>
      <c r="DR227" s="638">
        <v>0</v>
      </c>
      <c r="DS227" s="638">
        <v>0</v>
      </c>
      <c r="DT227" s="639">
        <v>0</v>
      </c>
      <c r="DU227" s="450"/>
      <c r="DV227" s="601">
        <f>SUM(E227:P227)</f>
        <v>0</v>
      </c>
      <c r="DW227" s="596">
        <v>0</v>
      </c>
      <c r="DX227" s="596">
        <v>0</v>
      </c>
      <c r="DY227" s="596">
        <v>0</v>
      </c>
      <c r="DZ227" s="596">
        <v>0</v>
      </c>
      <c r="EA227" s="596">
        <v>0</v>
      </c>
      <c r="EB227" s="596">
        <v>0</v>
      </c>
      <c r="EC227" s="596">
        <v>0</v>
      </c>
      <c r="ED227" s="596">
        <v>0</v>
      </c>
      <c r="EE227" s="596">
        <v>0</v>
      </c>
      <c r="EF227" s="454" t="s">
        <v>422</v>
      </c>
      <c r="EG227" s="454"/>
      <c r="EH227" s="454"/>
      <c r="EI227" s="454"/>
      <c r="EJ227" s="454"/>
      <c r="EK227" s="454"/>
      <c r="EL227" s="454"/>
      <c r="EM227" s="454"/>
      <c r="EN227" s="454"/>
      <c r="EO227" s="454"/>
      <c r="EP227" s="454"/>
      <c r="EQ227" s="454"/>
      <c r="ER227" s="454"/>
      <c r="ES227" s="454"/>
      <c r="ET227" s="454"/>
      <c r="EU227" s="581"/>
      <c r="EV227" s="581"/>
      <c r="EW227" s="581"/>
      <c r="EX227" s="581"/>
      <c r="EY227" s="581"/>
      <c r="EZ227" s="581"/>
      <c r="FA227" s="581"/>
      <c r="FB227" s="581"/>
      <c r="FC227" s="581"/>
      <c r="FD227" s="581"/>
      <c r="FE227" s="581"/>
    </row>
    <row r="228" spans="1:161">
      <c r="A228" s="450"/>
      <c r="B228" s="490"/>
      <c r="C228" s="486"/>
      <c r="D228" s="486"/>
      <c r="E228" s="640"/>
      <c r="F228" s="640"/>
      <c r="G228" s="640"/>
      <c r="H228" s="640"/>
      <c r="I228" s="640"/>
      <c r="J228" s="640"/>
      <c r="K228" s="640"/>
      <c r="L228" s="640"/>
      <c r="M228" s="640"/>
      <c r="N228" s="640"/>
      <c r="O228" s="640"/>
      <c r="P228" s="641"/>
      <c r="Q228" s="1088"/>
      <c r="R228" s="1088"/>
      <c r="S228" s="1088"/>
      <c r="T228" s="1088"/>
      <c r="U228" s="1088"/>
      <c r="V228" s="1088"/>
      <c r="W228" s="1088"/>
      <c r="X228" s="1088"/>
      <c r="Y228" s="1088"/>
      <c r="Z228" s="1088"/>
      <c r="AA228" s="1088"/>
      <c r="AB228" s="1089"/>
      <c r="AC228" s="640"/>
      <c r="AD228" s="640"/>
      <c r="AE228" s="640"/>
      <c r="AF228" s="640"/>
      <c r="AG228" s="640"/>
      <c r="AH228" s="640"/>
      <c r="AI228" s="640"/>
      <c r="AJ228" s="640"/>
      <c r="AK228" s="640"/>
      <c r="AL228" s="640"/>
      <c r="AM228" s="640"/>
      <c r="AN228" s="641"/>
      <c r="AO228" s="1136"/>
      <c r="AP228" s="1136"/>
      <c r="AQ228" s="1136"/>
      <c r="AR228" s="1136"/>
      <c r="AS228" s="1136"/>
      <c r="AT228" s="1136"/>
      <c r="AU228" s="1136"/>
      <c r="AV228" s="1136"/>
      <c r="AW228" s="1136"/>
      <c r="AX228" s="1136"/>
      <c r="AY228" s="1136"/>
      <c r="AZ228" s="1137"/>
      <c r="BA228" s="640"/>
      <c r="BB228" s="640"/>
      <c r="BC228" s="640"/>
      <c r="BD228" s="640"/>
      <c r="BE228" s="640"/>
      <c r="BF228" s="640"/>
      <c r="BG228" s="640"/>
      <c r="BH228" s="640"/>
      <c r="BI228" s="640"/>
      <c r="BJ228" s="640"/>
      <c r="BK228" s="640"/>
      <c r="BL228" s="641"/>
      <c r="BM228" s="640"/>
      <c r="BN228" s="640"/>
      <c r="BO228" s="640"/>
      <c r="BP228" s="640"/>
      <c r="BQ228" s="640"/>
      <c r="BR228" s="640"/>
      <c r="BS228" s="640"/>
      <c r="BT228" s="640"/>
      <c r="BU228" s="640"/>
      <c r="BV228" s="640"/>
      <c r="BW228" s="640"/>
      <c r="BX228" s="641"/>
      <c r="BY228" s="640"/>
      <c r="BZ228" s="640"/>
      <c r="CA228" s="640"/>
      <c r="CB228" s="640"/>
      <c r="CC228" s="640"/>
      <c r="CD228" s="640"/>
      <c r="CE228" s="640"/>
      <c r="CF228" s="640"/>
      <c r="CG228" s="640"/>
      <c r="CH228" s="640"/>
      <c r="CI228" s="640"/>
      <c r="CJ228" s="641"/>
      <c r="CK228" s="640"/>
      <c r="CL228" s="640"/>
      <c r="CM228" s="640"/>
      <c r="CN228" s="640"/>
      <c r="CO228" s="640"/>
      <c r="CP228" s="640"/>
      <c r="CQ228" s="640"/>
      <c r="CR228" s="640"/>
      <c r="CS228" s="640"/>
      <c r="CT228" s="640"/>
      <c r="CU228" s="640"/>
      <c r="CV228" s="641"/>
      <c r="CW228" s="640"/>
      <c r="CX228" s="640"/>
      <c r="CY228" s="640"/>
      <c r="CZ228" s="640"/>
      <c r="DA228" s="640"/>
      <c r="DB228" s="640"/>
      <c r="DC228" s="640"/>
      <c r="DD228" s="640"/>
      <c r="DE228" s="640"/>
      <c r="DF228" s="640"/>
      <c r="DG228" s="640"/>
      <c r="DH228" s="641"/>
      <c r="DI228" s="640"/>
      <c r="DJ228" s="640"/>
      <c r="DK228" s="640"/>
      <c r="DL228" s="640"/>
      <c r="DM228" s="640"/>
      <c r="DN228" s="640"/>
      <c r="DO228" s="640"/>
      <c r="DP228" s="640"/>
      <c r="DQ228" s="640"/>
      <c r="DR228" s="640"/>
      <c r="DS228" s="640"/>
      <c r="DT228" s="641"/>
      <c r="DU228" s="450"/>
      <c r="DV228" s="597"/>
      <c r="DW228" s="545"/>
      <c r="DX228" s="545"/>
      <c r="DY228" s="545"/>
      <c r="DZ228" s="545"/>
      <c r="EA228" s="545"/>
      <c r="EB228" s="545"/>
      <c r="EC228" s="545"/>
      <c r="ED228" s="545"/>
      <c r="EE228" s="546"/>
      <c r="EF228" s="454"/>
      <c r="EG228" s="454"/>
      <c r="EH228" s="454"/>
      <c r="EI228" s="454"/>
      <c r="EJ228" s="454"/>
      <c r="EK228" s="454"/>
      <c r="EL228" s="454"/>
      <c r="EM228" s="454"/>
      <c r="EN228" s="454"/>
      <c r="EO228" s="454"/>
      <c r="EP228" s="454"/>
      <c r="EQ228" s="454"/>
      <c r="ER228" s="454"/>
      <c r="ES228" s="454"/>
      <c r="ET228" s="454"/>
      <c r="EU228" s="581"/>
      <c r="EV228" s="581"/>
      <c r="EW228" s="581"/>
      <c r="EX228" s="581"/>
      <c r="EY228" s="581"/>
      <c r="EZ228" s="581"/>
      <c r="FA228" s="581"/>
      <c r="FB228" s="581"/>
      <c r="FC228" s="581"/>
      <c r="FD228" s="581"/>
      <c r="FE228" s="581"/>
    </row>
    <row r="229" spans="1:161">
      <c r="A229" s="450"/>
      <c r="B229" s="490" t="str">
        <f>B221</f>
        <v>Marketing</v>
      </c>
      <c r="C229" s="598" t="s">
        <v>423</v>
      </c>
      <c r="D229" s="486"/>
      <c r="E229" s="638"/>
      <c r="F229" s="638">
        <v>0</v>
      </c>
      <c r="G229" s="638">
        <v>0</v>
      </c>
      <c r="H229" s="638">
        <v>0</v>
      </c>
      <c r="I229" s="638">
        <v>0</v>
      </c>
      <c r="J229" s="638">
        <v>0</v>
      </c>
      <c r="K229" s="638">
        <v>0</v>
      </c>
      <c r="L229" s="638">
        <v>0</v>
      </c>
      <c r="M229" s="638">
        <v>0</v>
      </c>
      <c r="N229" s="638">
        <v>0</v>
      </c>
      <c r="O229" s="638">
        <v>0</v>
      </c>
      <c r="P229" s="639">
        <v>0</v>
      </c>
      <c r="Q229" s="1086"/>
      <c r="R229" s="1086">
        <v>0</v>
      </c>
      <c r="S229" s="1086">
        <v>0</v>
      </c>
      <c r="T229" s="1086">
        <v>0</v>
      </c>
      <c r="U229" s="1086">
        <v>0</v>
      </c>
      <c r="V229" s="1086">
        <v>0</v>
      </c>
      <c r="W229" s="1086">
        <v>0</v>
      </c>
      <c r="X229" s="1086">
        <v>0</v>
      </c>
      <c r="Y229" s="1086">
        <v>0</v>
      </c>
      <c r="Z229" s="1086">
        <v>0</v>
      </c>
      <c r="AA229" s="1086">
        <v>0</v>
      </c>
      <c r="AB229" s="1087">
        <v>0</v>
      </c>
      <c r="AC229" s="638"/>
      <c r="AD229" s="638">
        <v>0</v>
      </c>
      <c r="AE229" s="638">
        <v>0</v>
      </c>
      <c r="AF229" s="638">
        <v>0</v>
      </c>
      <c r="AG229" s="638">
        <v>0</v>
      </c>
      <c r="AH229" s="638">
        <v>0</v>
      </c>
      <c r="AI229" s="638">
        <v>0</v>
      </c>
      <c r="AJ229" s="638">
        <v>0</v>
      </c>
      <c r="AK229" s="638">
        <v>0</v>
      </c>
      <c r="AL229" s="638">
        <v>0</v>
      </c>
      <c r="AM229" s="638">
        <v>0</v>
      </c>
      <c r="AN229" s="639">
        <v>0</v>
      </c>
      <c r="AO229" s="1134"/>
      <c r="AP229" s="1134">
        <v>0</v>
      </c>
      <c r="AQ229" s="1134">
        <v>0</v>
      </c>
      <c r="AR229" s="1134">
        <v>0</v>
      </c>
      <c r="AS229" s="1134">
        <v>0</v>
      </c>
      <c r="AT229" s="1134">
        <v>0</v>
      </c>
      <c r="AU229" s="1134">
        <v>0</v>
      </c>
      <c r="AV229" s="1134">
        <v>0</v>
      </c>
      <c r="AW229" s="1134">
        <v>0</v>
      </c>
      <c r="AX229" s="1134">
        <v>0</v>
      </c>
      <c r="AY229" s="1134">
        <v>0</v>
      </c>
      <c r="AZ229" s="1135">
        <v>0</v>
      </c>
      <c r="BA229" s="638"/>
      <c r="BB229" s="638">
        <v>0</v>
      </c>
      <c r="BC229" s="638">
        <v>0</v>
      </c>
      <c r="BD229" s="638">
        <v>0</v>
      </c>
      <c r="BE229" s="638">
        <v>0</v>
      </c>
      <c r="BF229" s="638">
        <v>0</v>
      </c>
      <c r="BG229" s="638">
        <v>0</v>
      </c>
      <c r="BH229" s="638">
        <v>0</v>
      </c>
      <c r="BI229" s="638">
        <v>0</v>
      </c>
      <c r="BJ229" s="638">
        <v>0</v>
      </c>
      <c r="BK229" s="638">
        <v>0</v>
      </c>
      <c r="BL229" s="639">
        <v>0</v>
      </c>
      <c r="BM229" s="638"/>
      <c r="BN229" s="638">
        <v>0</v>
      </c>
      <c r="BO229" s="638">
        <v>0</v>
      </c>
      <c r="BP229" s="638">
        <v>0</v>
      </c>
      <c r="BQ229" s="638">
        <v>0</v>
      </c>
      <c r="BR229" s="638">
        <v>0</v>
      </c>
      <c r="BS229" s="638">
        <v>0</v>
      </c>
      <c r="BT229" s="638">
        <v>0</v>
      </c>
      <c r="BU229" s="638">
        <v>0</v>
      </c>
      <c r="BV229" s="638">
        <v>0</v>
      </c>
      <c r="BW229" s="638">
        <v>0</v>
      </c>
      <c r="BX229" s="639">
        <v>0</v>
      </c>
      <c r="BY229" s="638"/>
      <c r="BZ229" s="638">
        <v>0</v>
      </c>
      <c r="CA229" s="638">
        <v>0</v>
      </c>
      <c r="CB229" s="638">
        <v>0</v>
      </c>
      <c r="CC229" s="638">
        <v>0</v>
      </c>
      <c r="CD229" s="638">
        <v>0</v>
      </c>
      <c r="CE229" s="638">
        <v>0</v>
      </c>
      <c r="CF229" s="638">
        <v>0</v>
      </c>
      <c r="CG229" s="638">
        <v>0</v>
      </c>
      <c r="CH229" s="638">
        <v>0</v>
      </c>
      <c r="CI229" s="638">
        <v>0</v>
      </c>
      <c r="CJ229" s="639">
        <v>0</v>
      </c>
      <c r="CK229" s="638"/>
      <c r="CL229" s="638">
        <v>0</v>
      </c>
      <c r="CM229" s="638">
        <v>0</v>
      </c>
      <c r="CN229" s="638">
        <v>0</v>
      </c>
      <c r="CO229" s="638">
        <v>0</v>
      </c>
      <c r="CP229" s="638">
        <v>0</v>
      </c>
      <c r="CQ229" s="638">
        <v>0</v>
      </c>
      <c r="CR229" s="638">
        <v>0</v>
      </c>
      <c r="CS229" s="638">
        <v>0</v>
      </c>
      <c r="CT229" s="638">
        <v>0</v>
      </c>
      <c r="CU229" s="638">
        <v>0</v>
      </c>
      <c r="CV229" s="639">
        <v>0</v>
      </c>
      <c r="CW229" s="638"/>
      <c r="CX229" s="638">
        <v>0</v>
      </c>
      <c r="CY229" s="638">
        <v>0</v>
      </c>
      <c r="CZ229" s="638">
        <v>0</v>
      </c>
      <c r="DA229" s="638">
        <v>0</v>
      </c>
      <c r="DB229" s="638">
        <v>0</v>
      </c>
      <c r="DC229" s="638">
        <v>0</v>
      </c>
      <c r="DD229" s="638">
        <v>0</v>
      </c>
      <c r="DE229" s="638">
        <v>0</v>
      </c>
      <c r="DF229" s="638">
        <v>0</v>
      </c>
      <c r="DG229" s="638">
        <v>0</v>
      </c>
      <c r="DH229" s="639">
        <v>0</v>
      </c>
      <c r="DI229" s="638"/>
      <c r="DJ229" s="638">
        <v>0</v>
      </c>
      <c r="DK229" s="638">
        <v>0</v>
      </c>
      <c r="DL229" s="638">
        <v>0</v>
      </c>
      <c r="DM229" s="638">
        <v>0</v>
      </c>
      <c r="DN229" s="638">
        <v>0</v>
      </c>
      <c r="DO229" s="638">
        <v>0</v>
      </c>
      <c r="DP229" s="638">
        <v>0</v>
      </c>
      <c r="DQ229" s="638">
        <v>0</v>
      </c>
      <c r="DR229" s="638">
        <v>0</v>
      </c>
      <c r="DS229" s="638">
        <v>0</v>
      </c>
      <c r="DT229" s="639">
        <v>0</v>
      </c>
      <c r="DU229" s="450"/>
      <c r="DV229" s="601">
        <f>SUM(E229:P229)</f>
        <v>0</v>
      </c>
      <c r="DW229" s="599">
        <f>DW227</f>
        <v>0</v>
      </c>
      <c r="DX229" s="599">
        <f t="shared" ref="DX229:EE229" si="1312">DX227</f>
        <v>0</v>
      </c>
      <c r="DY229" s="599">
        <f t="shared" si="1312"/>
        <v>0</v>
      </c>
      <c r="DZ229" s="599">
        <f t="shared" si="1312"/>
        <v>0</v>
      </c>
      <c r="EA229" s="599">
        <f t="shared" si="1312"/>
        <v>0</v>
      </c>
      <c r="EB229" s="599">
        <f t="shared" si="1312"/>
        <v>0</v>
      </c>
      <c r="EC229" s="599">
        <f t="shared" si="1312"/>
        <v>0</v>
      </c>
      <c r="ED229" s="599">
        <f t="shared" si="1312"/>
        <v>0</v>
      </c>
      <c r="EE229" s="600">
        <f t="shared" si="1312"/>
        <v>0</v>
      </c>
      <c r="EF229" s="454" t="s">
        <v>424</v>
      </c>
      <c r="EG229" s="454"/>
      <c r="EH229" s="454"/>
      <c r="EI229" s="454"/>
      <c r="EJ229" s="454"/>
      <c r="EK229" s="454"/>
      <c r="EL229" s="454"/>
      <c r="EM229" s="454"/>
      <c r="EN229" s="454"/>
      <c r="EO229" s="454"/>
      <c r="EP229" s="454"/>
      <c r="EQ229" s="454"/>
      <c r="ER229" s="454"/>
      <c r="ES229" s="454"/>
      <c r="ET229" s="454"/>
      <c r="EU229" s="581"/>
      <c r="EV229" s="581"/>
      <c r="EW229" s="581"/>
      <c r="EX229" s="581"/>
      <c r="EY229" s="581"/>
      <c r="EZ229" s="581"/>
      <c r="FA229" s="581"/>
      <c r="FB229" s="581"/>
      <c r="FC229" s="581"/>
      <c r="FD229" s="581"/>
      <c r="FE229" s="581"/>
    </row>
    <row r="230" spans="1:161">
      <c r="A230" s="450"/>
      <c r="B230" s="490"/>
      <c r="C230" s="486"/>
      <c r="D230" s="486"/>
      <c r="E230" s="640"/>
      <c r="F230" s="640"/>
      <c r="G230" s="640"/>
      <c r="H230" s="640"/>
      <c r="I230" s="640"/>
      <c r="J230" s="640"/>
      <c r="K230" s="640"/>
      <c r="L230" s="640"/>
      <c r="M230" s="640"/>
      <c r="N230" s="640"/>
      <c r="O230" s="640"/>
      <c r="P230" s="641"/>
      <c r="Q230" s="1088"/>
      <c r="R230" s="1088"/>
      <c r="S230" s="1088"/>
      <c r="T230" s="1088"/>
      <c r="U230" s="1088"/>
      <c r="V230" s="1088"/>
      <c r="W230" s="1088"/>
      <c r="X230" s="1088"/>
      <c r="Y230" s="1088"/>
      <c r="Z230" s="1088"/>
      <c r="AA230" s="1088"/>
      <c r="AB230" s="1089"/>
      <c r="AC230" s="640"/>
      <c r="AD230" s="640"/>
      <c r="AE230" s="640"/>
      <c r="AF230" s="640"/>
      <c r="AG230" s="640"/>
      <c r="AH230" s="640"/>
      <c r="AI230" s="640"/>
      <c r="AJ230" s="640"/>
      <c r="AK230" s="640"/>
      <c r="AL230" s="640"/>
      <c r="AM230" s="640"/>
      <c r="AN230" s="641"/>
      <c r="AO230" s="1136"/>
      <c r="AP230" s="1136"/>
      <c r="AQ230" s="1136"/>
      <c r="AR230" s="1136"/>
      <c r="AS230" s="1136"/>
      <c r="AT230" s="1136"/>
      <c r="AU230" s="1136"/>
      <c r="AV230" s="1136"/>
      <c r="AW230" s="1136"/>
      <c r="AX230" s="1136"/>
      <c r="AY230" s="1136"/>
      <c r="AZ230" s="1137"/>
      <c r="BA230" s="640"/>
      <c r="BB230" s="640"/>
      <c r="BC230" s="640"/>
      <c r="BD230" s="640"/>
      <c r="BE230" s="640"/>
      <c r="BF230" s="640"/>
      <c r="BG230" s="640"/>
      <c r="BH230" s="640"/>
      <c r="BI230" s="640"/>
      <c r="BJ230" s="640"/>
      <c r="BK230" s="640"/>
      <c r="BL230" s="641"/>
      <c r="BM230" s="640"/>
      <c r="BN230" s="640"/>
      <c r="BO230" s="640"/>
      <c r="BP230" s="640"/>
      <c r="BQ230" s="640"/>
      <c r="BR230" s="640"/>
      <c r="BS230" s="640"/>
      <c r="BT230" s="640"/>
      <c r="BU230" s="640"/>
      <c r="BV230" s="640"/>
      <c r="BW230" s="640"/>
      <c r="BX230" s="641"/>
      <c r="BY230" s="640"/>
      <c r="BZ230" s="640"/>
      <c r="CA230" s="640"/>
      <c r="CB230" s="640"/>
      <c r="CC230" s="640"/>
      <c r="CD230" s="640"/>
      <c r="CE230" s="640"/>
      <c r="CF230" s="640"/>
      <c r="CG230" s="640"/>
      <c r="CH230" s="640"/>
      <c r="CI230" s="640"/>
      <c r="CJ230" s="641"/>
      <c r="CK230" s="640"/>
      <c r="CL230" s="640"/>
      <c r="CM230" s="640"/>
      <c r="CN230" s="640"/>
      <c r="CO230" s="640"/>
      <c r="CP230" s="640"/>
      <c r="CQ230" s="640"/>
      <c r="CR230" s="640"/>
      <c r="CS230" s="640"/>
      <c r="CT230" s="640"/>
      <c r="CU230" s="640"/>
      <c r="CV230" s="641"/>
      <c r="CW230" s="640"/>
      <c r="CX230" s="640"/>
      <c r="CY230" s="640"/>
      <c r="CZ230" s="640"/>
      <c r="DA230" s="640"/>
      <c r="DB230" s="640"/>
      <c r="DC230" s="640"/>
      <c r="DD230" s="640"/>
      <c r="DE230" s="640"/>
      <c r="DF230" s="640"/>
      <c r="DG230" s="640"/>
      <c r="DH230" s="641"/>
      <c r="DI230" s="640"/>
      <c r="DJ230" s="640"/>
      <c r="DK230" s="640"/>
      <c r="DL230" s="640"/>
      <c r="DM230" s="640"/>
      <c r="DN230" s="640"/>
      <c r="DO230" s="640"/>
      <c r="DP230" s="640"/>
      <c r="DQ230" s="640"/>
      <c r="DR230" s="640"/>
      <c r="DS230" s="640"/>
      <c r="DT230" s="641"/>
      <c r="DU230" s="450"/>
      <c r="DV230" s="539"/>
      <c r="DW230" s="540"/>
      <c r="DX230" s="540"/>
      <c r="DY230" s="540"/>
      <c r="DZ230" s="540"/>
      <c r="EA230" s="540"/>
      <c r="EB230" s="540"/>
      <c r="EC230" s="540"/>
      <c r="ED230" s="540"/>
      <c r="EE230" s="541"/>
      <c r="EF230" s="454"/>
      <c r="EG230" s="454"/>
      <c r="EH230" s="454"/>
      <c r="EI230" s="454"/>
      <c r="EJ230" s="454"/>
      <c r="EK230" s="454"/>
      <c r="EL230" s="454"/>
      <c r="EM230" s="454"/>
      <c r="EN230" s="454"/>
      <c r="EO230" s="454"/>
      <c r="EP230" s="454"/>
      <c r="EQ230" s="454"/>
      <c r="ER230" s="454"/>
      <c r="ES230" s="454"/>
      <c r="ET230" s="454"/>
      <c r="EU230" s="581"/>
      <c r="EV230" s="581"/>
      <c r="EW230" s="581"/>
      <c r="EX230" s="581"/>
      <c r="EY230" s="581"/>
      <c r="EZ230" s="581"/>
      <c r="FA230" s="581"/>
      <c r="FB230" s="581"/>
      <c r="FC230" s="581"/>
      <c r="FD230" s="581"/>
      <c r="FE230" s="581"/>
    </row>
    <row r="231" spans="1:161" ht="13.5" thickBot="1">
      <c r="A231" s="450"/>
      <c r="B231" s="480" t="str">
        <f>B221</f>
        <v>Marketing</v>
      </c>
      <c r="C231" s="602" t="s">
        <v>430</v>
      </c>
      <c r="D231" s="481"/>
      <c r="E231" s="642">
        <f>E227-E229</f>
        <v>0</v>
      </c>
      <c r="F231" s="642">
        <v>0</v>
      </c>
      <c r="G231" s="642">
        <v>0</v>
      </c>
      <c r="H231" s="642">
        <v>0</v>
      </c>
      <c r="I231" s="642">
        <v>0</v>
      </c>
      <c r="J231" s="642">
        <v>0</v>
      </c>
      <c r="K231" s="642">
        <v>0</v>
      </c>
      <c r="L231" s="642">
        <v>0</v>
      </c>
      <c r="M231" s="642">
        <v>0</v>
      </c>
      <c r="N231" s="642">
        <v>0</v>
      </c>
      <c r="O231" s="642">
        <v>0</v>
      </c>
      <c r="P231" s="643">
        <v>0</v>
      </c>
      <c r="Q231" s="1090">
        <f>Q227-Q229</f>
        <v>0</v>
      </c>
      <c r="R231" s="1090">
        <v>0</v>
      </c>
      <c r="S231" s="1090">
        <v>0</v>
      </c>
      <c r="T231" s="1090">
        <v>0</v>
      </c>
      <c r="U231" s="1090">
        <v>0</v>
      </c>
      <c r="V231" s="1090">
        <v>0</v>
      </c>
      <c r="W231" s="1090">
        <v>0</v>
      </c>
      <c r="X231" s="1090">
        <v>0</v>
      </c>
      <c r="Y231" s="1090">
        <v>0</v>
      </c>
      <c r="Z231" s="1090">
        <v>0</v>
      </c>
      <c r="AA231" s="1090">
        <v>0</v>
      </c>
      <c r="AB231" s="1091">
        <v>0</v>
      </c>
      <c r="AC231" s="642">
        <f>AC227-AC229</f>
        <v>0</v>
      </c>
      <c r="AD231" s="642">
        <v>0</v>
      </c>
      <c r="AE231" s="642">
        <v>0</v>
      </c>
      <c r="AF231" s="642">
        <v>0</v>
      </c>
      <c r="AG231" s="642">
        <v>0</v>
      </c>
      <c r="AH231" s="642">
        <v>0</v>
      </c>
      <c r="AI231" s="642">
        <v>0</v>
      </c>
      <c r="AJ231" s="642">
        <v>0</v>
      </c>
      <c r="AK231" s="642">
        <v>0</v>
      </c>
      <c r="AL231" s="642">
        <v>0</v>
      </c>
      <c r="AM231" s="642">
        <v>0</v>
      </c>
      <c r="AN231" s="643">
        <v>0</v>
      </c>
      <c r="AO231" s="1138">
        <f>AO227-AO229</f>
        <v>0</v>
      </c>
      <c r="AP231" s="1138">
        <v>0</v>
      </c>
      <c r="AQ231" s="1138">
        <v>0</v>
      </c>
      <c r="AR231" s="1138">
        <v>0</v>
      </c>
      <c r="AS231" s="1138">
        <v>0</v>
      </c>
      <c r="AT231" s="1138">
        <v>0</v>
      </c>
      <c r="AU231" s="1138">
        <v>0</v>
      </c>
      <c r="AV231" s="1138">
        <v>0</v>
      </c>
      <c r="AW231" s="1138">
        <v>0</v>
      </c>
      <c r="AX231" s="1138">
        <v>0</v>
      </c>
      <c r="AY231" s="1138">
        <v>0</v>
      </c>
      <c r="AZ231" s="1139">
        <v>0</v>
      </c>
      <c r="BA231" s="642">
        <f>BA227-BA229</f>
        <v>0</v>
      </c>
      <c r="BB231" s="642">
        <v>0</v>
      </c>
      <c r="BC231" s="642">
        <v>0</v>
      </c>
      <c r="BD231" s="642">
        <v>0</v>
      </c>
      <c r="BE231" s="642">
        <v>0</v>
      </c>
      <c r="BF231" s="642">
        <v>0</v>
      </c>
      <c r="BG231" s="642">
        <v>0</v>
      </c>
      <c r="BH231" s="642">
        <v>0</v>
      </c>
      <c r="BI231" s="642">
        <v>0</v>
      </c>
      <c r="BJ231" s="642">
        <v>0</v>
      </c>
      <c r="BK231" s="642">
        <v>0</v>
      </c>
      <c r="BL231" s="643">
        <v>0</v>
      </c>
      <c r="BM231" s="642">
        <f>BM227-BM229</f>
        <v>0</v>
      </c>
      <c r="BN231" s="642">
        <v>0</v>
      </c>
      <c r="BO231" s="642">
        <v>0</v>
      </c>
      <c r="BP231" s="642">
        <v>0</v>
      </c>
      <c r="BQ231" s="642">
        <v>0</v>
      </c>
      <c r="BR231" s="642">
        <v>0</v>
      </c>
      <c r="BS231" s="642">
        <v>0</v>
      </c>
      <c r="BT231" s="642">
        <v>0</v>
      </c>
      <c r="BU231" s="642">
        <v>0</v>
      </c>
      <c r="BV231" s="642">
        <v>0</v>
      </c>
      <c r="BW231" s="642">
        <v>0</v>
      </c>
      <c r="BX231" s="643">
        <v>0</v>
      </c>
      <c r="BY231" s="642">
        <f>BY227-BY229</f>
        <v>0</v>
      </c>
      <c r="BZ231" s="642">
        <v>0</v>
      </c>
      <c r="CA231" s="642">
        <v>0</v>
      </c>
      <c r="CB231" s="642">
        <v>0</v>
      </c>
      <c r="CC231" s="642">
        <v>0</v>
      </c>
      <c r="CD231" s="642">
        <v>0</v>
      </c>
      <c r="CE231" s="642">
        <v>0</v>
      </c>
      <c r="CF231" s="642">
        <v>0</v>
      </c>
      <c r="CG231" s="642">
        <v>0</v>
      </c>
      <c r="CH231" s="642">
        <v>0</v>
      </c>
      <c r="CI231" s="642">
        <v>0</v>
      </c>
      <c r="CJ231" s="643">
        <v>0</v>
      </c>
      <c r="CK231" s="642">
        <f>CK227-CK229</f>
        <v>0</v>
      </c>
      <c r="CL231" s="642">
        <v>0</v>
      </c>
      <c r="CM231" s="642">
        <v>0</v>
      </c>
      <c r="CN231" s="642">
        <v>0</v>
      </c>
      <c r="CO231" s="642">
        <v>0</v>
      </c>
      <c r="CP231" s="642">
        <v>0</v>
      </c>
      <c r="CQ231" s="642">
        <v>0</v>
      </c>
      <c r="CR231" s="642">
        <v>0</v>
      </c>
      <c r="CS231" s="642">
        <v>0</v>
      </c>
      <c r="CT231" s="642">
        <v>0</v>
      </c>
      <c r="CU231" s="642">
        <v>0</v>
      </c>
      <c r="CV231" s="643">
        <v>0</v>
      </c>
      <c r="CW231" s="642">
        <f>CW227-CW229</f>
        <v>0</v>
      </c>
      <c r="CX231" s="642">
        <v>0</v>
      </c>
      <c r="CY231" s="642">
        <v>0</v>
      </c>
      <c r="CZ231" s="642">
        <v>0</v>
      </c>
      <c r="DA231" s="642">
        <v>0</v>
      </c>
      <c r="DB231" s="642">
        <v>0</v>
      </c>
      <c r="DC231" s="642">
        <v>0</v>
      </c>
      <c r="DD231" s="642">
        <v>0</v>
      </c>
      <c r="DE231" s="642">
        <v>0</v>
      </c>
      <c r="DF231" s="642">
        <v>0</v>
      </c>
      <c r="DG231" s="642">
        <v>0</v>
      </c>
      <c r="DH231" s="643">
        <v>0</v>
      </c>
      <c r="DI231" s="642">
        <f>DI227-DI229</f>
        <v>0</v>
      </c>
      <c r="DJ231" s="642">
        <v>0</v>
      </c>
      <c r="DK231" s="642">
        <v>0</v>
      </c>
      <c r="DL231" s="642">
        <v>0</v>
      </c>
      <c r="DM231" s="642">
        <v>0</v>
      </c>
      <c r="DN231" s="642">
        <v>0</v>
      </c>
      <c r="DO231" s="642">
        <v>0</v>
      </c>
      <c r="DP231" s="642">
        <v>0</v>
      </c>
      <c r="DQ231" s="642">
        <v>0</v>
      </c>
      <c r="DR231" s="642">
        <v>0</v>
      </c>
      <c r="DS231" s="642">
        <v>0</v>
      </c>
      <c r="DT231" s="643">
        <v>0</v>
      </c>
      <c r="DU231" s="450"/>
      <c r="DV231" s="605">
        <f>P231</f>
        <v>0</v>
      </c>
      <c r="DW231" s="606">
        <f>DV231+DW227-DW229</f>
        <v>0</v>
      </c>
      <c r="DX231" s="606">
        <f t="shared" ref="DX231:EE231" si="1313">DW231+DX227-DX229</f>
        <v>0</v>
      </c>
      <c r="DY231" s="606">
        <f t="shared" si="1313"/>
        <v>0</v>
      </c>
      <c r="DZ231" s="606">
        <f t="shared" si="1313"/>
        <v>0</v>
      </c>
      <c r="EA231" s="606">
        <f t="shared" si="1313"/>
        <v>0</v>
      </c>
      <c r="EB231" s="606">
        <f t="shared" si="1313"/>
        <v>0</v>
      </c>
      <c r="EC231" s="606">
        <f t="shared" si="1313"/>
        <v>0</v>
      </c>
      <c r="ED231" s="606">
        <f t="shared" si="1313"/>
        <v>0</v>
      </c>
      <c r="EE231" s="607">
        <f t="shared" si="1313"/>
        <v>0</v>
      </c>
      <c r="EF231" s="454" t="s">
        <v>428</v>
      </c>
      <c r="EG231" s="454"/>
      <c r="EH231" s="454"/>
      <c r="EI231" s="454"/>
      <c r="EJ231" s="454"/>
      <c r="EK231" s="454"/>
      <c r="EL231" s="454"/>
      <c r="EM231" s="454"/>
      <c r="EN231" s="454"/>
      <c r="EO231" s="454"/>
      <c r="EP231" s="454"/>
      <c r="EQ231" s="454"/>
      <c r="ER231" s="454"/>
      <c r="ES231" s="454"/>
      <c r="ET231" s="454"/>
      <c r="EU231" s="581"/>
      <c r="EV231" s="581"/>
      <c r="EW231" s="581"/>
      <c r="EX231" s="581"/>
      <c r="EY231" s="581"/>
      <c r="EZ231" s="581"/>
      <c r="FA231" s="581"/>
      <c r="FB231" s="581"/>
      <c r="FC231" s="581"/>
      <c r="FD231" s="581"/>
      <c r="FE231" s="581"/>
    </row>
    <row r="232" spans="1:161" ht="13.5" thickBot="1">
      <c r="A232" s="450"/>
      <c r="B232" s="451"/>
      <c r="C232" s="450"/>
      <c r="D232" s="450"/>
      <c r="E232" s="450"/>
      <c r="F232" s="464"/>
      <c r="G232" s="450"/>
      <c r="H232" s="450"/>
      <c r="I232" s="450"/>
      <c r="J232" s="450"/>
      <c r="K232" s="450"/>
      <c r="L232" s="450"/>
      <c r="M232" s="450"/>
      <c r="N232" s="450"/>
      <c r="O232" s="450"/>
      <c r="P232" s="450"/>
      <c r="Q232" s="1063"/>
      <c r="R232" s="1064"/>
      <c r="S232" s="1063"/>
      <c r="T232" s="1063"/>
      <c r="U232" s="1063"/>
      <c r="V232" s="1063"/>
      <c r="W232" s="1063"/>
      <c r="X232" s="1063"/>
      <c r="Y232" s="1063"/>
      <c r="Z232" s="1063"/>
      <c r="AA232" s="1063"/>
      <c r="AB232" s="1063"/>
      <c r="AC232" s="450"/>
      <c r="AD232" s="464"/>
      <c r="AE232" s="450"/>
      <c r="AF232" s="450"/>
      <c r="AG232" s="450"/>
      <c r="AH232" s="450"/>
      <c r="AI232" s="450"/>
      <c r="AJ232" s="450"/>
      <c r="AK232" s="450"/>
      <c r="AL232" s="450"/>
      <c r="AM232" s="450"/>
      <c r="AN232" s="450"/>
      <c r="AO232" s="1106"/>
      <c r="AP232" s="1107"/>
      <c r="AQ232" s="1106"/>
      <c r="AR232" s="1106"/>
      <c r="AS232" s="1106"/>
      <c r="AT232" s="1106"/>
      <c r="AU232" s="1106"/>
      <c r="AV232" s="1106"/>
      <c r="AW232" s="1106"/>
      <c r="AX232" s="1106"/>
      <c r="AY232" s="1106"/>
      <c r="AZ232" s="1106"/>
      <c r="BA232" s="450"/>
      <c r="BB232" s="464"/>
      <c r="BC232" s="450"/>
      <c r="BD232" s="450"/>
      <c r="BE232" s="450"/>
      <c r="BF232" s="450"/>
      <c r="BG232" s="450"/>
      <c r="BH232" s="450"/>
      <c r="BI232" s="450"/>
      <c r="BJ232" s="450"/>
      <c r="BK232" s="450"/>
      <c r="BL232" s="450"/>
      <c r="BM232" s="450"/>
      <c r="BN232" s="464"/>
      <c r="BO232" s="450"/>
      <c r="BP232" s="450"/>
      <c r="BQ232" s="450"/>
      <c r="BR232" s="450"/>
      <c r="BS232" s="450"/>
      <c r="BT232" s="450"/>
      <c r="BU232" s="450"/>
      <c r="BV232" s="450"/>
      <c r="BW232" s="450"/>
      <c r="BX232" s="450"/>
      <c r="BY232" s="450"/>
      <c r="BZ232" s="464"/>
      <c r="CA232" s="450"/>
      <c r="CB232" s="450"/>
      <c r="CC232" s="450"/>
      <c r="CD232" s="450"/>
      <c r="CE232" s="450"/>
      <c r="CF232" s="450"/>
      <c r="CG232" s="450"/>
      <c r="CH232" s="450"/>
      <c r="CI232" s="450"/>
      <c r="CJ232" s="450"/>
      <c r="CK232" s="450"/>
      <c r="CL232" s="464"/>
      <c r="CM232" s="450"/>
      <c r="CN232" s="450"/>
      <c r="CO232" s="450"/>
      <c r="CP232" s="450"/>
      <c r="CQ232" s="450"/>
      <c r="CR232" s="450"/>
      <c r="CS232" s="450"/>
      <c r="CT232" s="450"/>
      <c r="CU232" s="450"/>
      <c r="CV232" s="450"/>
      <c r="CW232" s="450"/>
      <c r="CX232" s="464"/>
      <c r="CY232" s="450"/>
      <c r="CZ232" s="450"/>
      <c r="DA232" s="450"/>
      <c r="DB232" s="450"/>
      <c r="DC232" s="450"/>
      <c r="DD232" s="450"/>
      <c r="DE232" s="450"/>
      <c r="DF232" s="450"/>
      <c r="DG232" s="450"/>
      <c r="DH232" s="450"/>
      <c r="DI232" s="450"/>
      <c r="DJ232" s="464"/>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4"/>
      <c r="EG232" s="454"/>
      <c r="EH232" s="454"/>
      <c r="EI232" s="454"/>
      <c r="EJ232" s="454"/>
      <c r="EK232" s="454"/>
      <c r="EL232" s="454"/>
      <c r="EM232" s="454"/>
      <c r="EN232" s="454"/>
      <c r="EO232" s="454"/>
      <c r="EP232" s="454"/>
      <c r="EQ232" s="454"/>
      <c r="ER232" s="454"/>
      <c r="ES232" s="454"/>
      <c r="ET232" s="454"/>
      <c r="EU232" s="581"/>
      <c r="EV232" s="581"/>
      <c r="EW232" s="581"/>
      <c r="EX232" s="581"/>
      <c r="EY232" s="581"/>
      <c r="EZ232" s="581"/>
      <c r="FA232" s="581"/>
      <c r="FB232" s="581"/>
      <c r="FC232" s="581"/>
      <c r="FD232" s="581"/>
      <c r="FE232" s="581"/>
    </row>
    <row r="233" spans="1:161" ht="13.5" thickBot="1">
      <c r="A233" s="450"/>
      <c r="B233" s="476" t="str">
        <f>'[1]Profit &amp; Lost Monthly'!B41</f>
        <v>Management Fees</v>
      </c>
      <c r="C233" s="588"/>
      <c r="D233" s="477"/>
      <c r="E233" s="477"/>
      <c r="F233" s="477"/>
      <c r="G233" s="477"/>
      <c r="H233" s="477"/>
      <c r="I233" s="477"/>
      <c r="J233" s="477"/>
      <c r="K233" s="477"/>
      <c r="L233" s="477"/>
      <c r="M233" s="477"/>
      <c r="N233" s="589" t="str">
        <f>B233</f>
        <v>Management Fees</v>
      </c>
      <c r="O233" s="477"/>
      <c r="P233" s="478"/>
      <c r="Q233" s="1065"/>
      <c r="R233" s="1065"/>
      <c r="S233" s="1065"/>
      <c r="T233" s="1065"/>
      <c r="U233" s="1065"/>
      <c r="V233" s="1065"/>
      <c r="W233" s="1065"/>
      <c r="X233" s="1065"/>
      <c r="Y233" s="1065"/>
      <c r="Z233" s="1066" t="str">
        <f>N233</f>
        <v>Management Fees</v>
      </c>
      <c r="AA233" s="1065"/>
      <c r="AB233" s="1067"/>
      <c r="AC233" s="477"/>
      <c r="AD233" s="477"/>
      <c r="AE233" s="477"/>
      <c r="AF233" s="477"/>
      <c r="AG233" s="477"/>
      <c r="AH233" s="477"/>
      <c r="AI233" s="477"/>
      <c r="AJ233" s="477"/>
      <c r="AK233" s="477"/>
      <c r="AL233" s="589" t="str">
        <f>Z233</f>
        <v>Management Fees</v>
      </c>
      <c r="AM233" s="477"/>
      <c r="AN233" s="478"/>
      <c r="AO233" s="1108"/>
      <c r="AP233" s="1108"/>
      <c r="AQ233" s="1108"/>
      <c r="AR233" s="1108"/>
      <c r="AS233" s="1108"/>
      <c r="AT233" s="1108"/>
      <c r="AU233" s="1108"/>
      <c r="AV233" s="1108"/>
      <c r="AW233" s="1108"/>
      <c r="AX233" s="1109" t="str">
        <f>AL233</f>
        <v>Management Fees</v>
      </c>
      <c r="AY233" s="1108"/>
      <c r="AZ233" s="1110"/>
      <c r="BA233" s="477"/>
      <c r="BB233" s="477"/>
      <c r="BC233" s="477"/>
      <c r="BD233" s="477"/>
      <c r="BE233" s="477"/>
      <c r="BF233" s="477"/>
      <c r="BG233" s="477"/>
      <c r="BH233" s="477"/>
      <c r="BI233" s="477"/>
      <c r="BJ233" s="589" t="str">
        <f>AX233</f>
        <v>Management Fees</v>
      </c>
      <c r="BK233" s="477"/>
      <c r="BL233" s="478"/>
      <c r="BM233" s="477"/>
      <c r="BN233" s="477"/>
      <c r="BO233" s="477"/>
      <c r="BP233" s="477"/>
      <c r="BQ233" s="477"/>
      <c r="BR233" s="477"/>
      <c r="BS233" s="477"/>
      <c r="BT233" s="477"/>
      <c r="BU233" s="477"/>
      <c r="BV233" s="589" t="str">
        <f>BJ233</f>
        <v>Management Fees</v>
      </c>
      <c r="BW233" s="477"/>
      <c r="BX233" s="478"/>
      <c r="BY233" s="477"/>
      <c r="BZ233" s="477"/>
      <c r="CA233" s="477"/>
      <c r="CB233" s="477"/>
      <c r="CC233" s="477"/>
      <c r="CD233" s="477"/>
      <c r="CE233" s="477"/>
      <c r="CF233" s="477"/>
      <c r="CG233" s="477"/>
      <c r="CH233" s="589" t="str">
        <f>BV233</f>
        <v>Management Fees</v>
      </c>
      <c r="CI233" s="477"/>
      <c r="CJ233" s="478"/>
      <c r="CK233" s="477"/>
      <c r="CL233" s="477"/>
      <c r="CM233" s="477"/>
      <c r="CN233" s="477"/>
      <c r="CO233" s="477"/>
      <c r="CP233" s="477"/>
      <c r="CQ233" s="477"/>
      <c r="CR233" s="477"/>
      <c r="CS233" s="477"/>
      <c r="CT233" s="589" t="str">
        <f>CH233</f>
        <v>Management Fees</v>
      </c>
      <c r="CU233" s="477"/>
      <c r="CV233" s="478"/>
      <c r="CW233" s="477"/>
      <c r="CX233" s="477"/>
      <c r="CY233" s="477"/>
      <c r="CZ233" s="477"/>
      <c r="DA233" s="477"/>
      <c r="DB233" s="477"/>
      <c r="DC233" s="477"/>
      <c r="DD233" s="477"/>
      <c r="DE233" s="477"/>
      <c r="DF233" s="589" t="str">
        <f>CT233</f>
        <v>Management Fees</v>
      </c>
      <c r="DG233" s="477"/>
      <c r="DH233" s="478"/>
      <c r="DI233" s="477"/>
      <c r="DJ233" s="477"/>
      <c r="DK233" s="477"/>
      <c r="DL233" s="477"/>
      <c r="DM233" s="477"/>
      <c r="DN233" s="477"/>
      <c r="DO233" s="477"/>
      <c r="DP233" s="477"/>
      <c r="DQ233" s="477"/>
      <c r="DR233" s="589" t="str">
        <f>DF233</f>
        <v>Management Fees</v>
      </c>
      <c r="DS233" s="477"/>
      <c r="DT233" s="478"/>
      <c r="DU233" s="450"/>
      <c r="DV233" s="590" t="str">
        <f>B233</f>
        <v>Management Fees</v>
      </c>
      <c r="DW233" s="588"/>
      <c r="DX233" s="477"/>
      <c r="DY233" s="477"/>
      <c r="DZ233" s="477"/>
      <c r="EA233" s="477"/>
      <c r="EB233" s="477"/>
      <c r="EC233" s="477"/>
      <c r="ED233" s="477"/>
      <c r="EE233" s="478"/>
      <c r="EF233" s="454"/>
      <c r="EG233" s="454"/>
      <c r="EH233" s="454"/>
      <c r="EI233" s="454"/>
      <c r="EJ233" s="454"/>
      <c r="EK233" s="454"/>
      <c r="EL233" s="454"/>
      <c r="EM233" s="454"/>
      <c r="EN233" s="454"/>
      <c r="EO233" s="454"/>
      <c r="EP233" s="454"/>
      <c r="EQ233" s="454"/>
      <c r="ER233" s="454"/>
      <c r="ES233" s="454"/>
      <c r="ET233" s="454"/>
      <c r="EU233" s="581"/>
      <c r="EV233" s="581"/>
      <c r="EW233" s="581"/>
      <c r="EX233" s="581"/>
      <c r="EY233" s="581"/>
      <c r="EZ233" s="581"/>
      <c r="FA233" s="581"/>
      <c r="FB233" s="581"/>
      <c r="FC233" s="581"/>
      <c r="FD233" s="581"/>
      <c r="FE233" s="581"/>
    </row>
    <row r="234" spans="1:161" ht="13.5" thickBot="1">
      <c r="A234" s="450"/>
      <c r="B234" s="591"/>
      <c r="C234" s="592"/>
      <c r="D234" s="486"/>
      <c r="E234" s="486"/>
      <c r="F234" s="486"/>
      <c r="G234" s="486"/>
      <c r="H234" s="486"/>
      <c r="I234" s="486"/>
      <c r="J234" s="486"/>
      <c r="K234" s="486"/>
      <c r="L234" s="486"/>
      <c r="M234" s="486"/>
      <c r="N234" s="486"/>
      <c r="O234" s="486"/>
      <c r="P234" s="487"/>
      <c r="Q234" s="1068"/>
      <c r="R234" s="1068"/>
      <c r="S234" s="1068"/>
      <c r="T234" s="1068"/>
      <c r="U234" s="1068"/>
      <c r="V234" s="1068"/>
      <c r="W234" s="1068"/>
      <c r="X234" s="1068"/>
      <c r="Y234" s="1068"/>
      <c r="Z234" s="1068"/>
      <c r="AA234" s="1068"/>
      <c r="AB234" s="1069"/>
      <c r="AC234" s="486"/>
      <c r="AD234" s="486"/>
      <c r="AE234" s="486"/>
      <c r="AF234" s="486"/>
      <c r="AG234" s="486"/>
      <c r="AH234" s="486"/>
      <c r="AI234" s="486"/>
      <c r="AJ234" s="486"/>
      <c r="AK234" s="486"/>
      <c r="AL234" s="486"/>
      <c r="AM234" s="486"/>
      <c r="AN234" s="487"/>
      <c r="AO234" s="1111"/>
      <c r="AP234" s="1111"/>
      <c r="AQ234" s="1111"/>
      <c r="AR234" s="1111"/>
      <c r="AS234" s="1111"/>
      <c r="AT234" s="1111"/>
      <c r="AU234" s="1111"/>
      <c r="AV234" s="1111"/>
      <c r="AW234" s="1111"/>
      <c r="AX234" s="1111"/>
      <c r="AY234" s="1111"/>
      <c r="AZ234" s="1112"/>
      <c r="BA234" s="486"/>
      <c r="BB234" s="486"/>
      <c r="BC234" s="486"/>
      <c r="BD234" s="486"/>
      <c r="BE234" s="486"/>
      <c r="BF234" s="486"/>
      <c r="BG234" s="486"/>
      <c r="BH234" s="486"/>
      <c r="BI234" s="486"/>
      <c r="BJ234" s="486"/>
      <c r="BK234" s="486"/>
      <c r="BL234" s="487"/>
      <c r="BM234" s="486"/>
      <c r="BN234" s="486"/>
      <c r="BO234" s="486"/>
      <c r="BP234" s="486"/>
      <c r="BQ234" s="486"/>
      <c r="BR234" s="486"/>
      <c r="BS234" s="486"/>
      <c r="BT234" s="486"/>
      <c r="BU234" s="486"/>
      <c r="BV234" s="486"/>
      <c r="BW234" s="486"/>
      <c r="BX234" s="487"/>
      <c r="BY234" s="486"/>
      <c r="BZ234" s="486"/>
      <c r="CA234" s="486"/>
      <c r="CB234" s="486"/>
      <c r="CC234" s="486"/>
      <c r="CD234" s="486"/>
      <c r="CE234" s="486"/>
      <c r="CF234" s="486"/>
      <c r="CG234" s="486"/>
      <c r="CH234" s="486"/>
      <c r="CI234" s="486"/>
      <c r="CJ234" s="487"/>
      <c r="CK234" s="486"/>
      <c r="CL234" s="486"/>
      <c r="CM234" s="486"/>
      <c r="CN234" s="486"/>
      <c r="CO234" s="486"/>
      <c r="CP234" s="486"/>
      <c r="CQ234" s="486"/>
      <c r="CR234" s="486"/>
      <c r="CS234" s="486"/>
      <c r="CT234" s="486"/>
      <c r="CU234" s="486"/>
      <c r="CV234" s="487"/>
      <c r="CW234" s="486"/>
      <c r="CX234" s="486"/>
      <c r="CY234" s="486"/>
      <c r="CZ234" s="486"/>
      <c r="DA234" s="486"/>
      <c r="DB234" s="486"/>
      <c r="DC234" s="486"/>
      <c r="DD234" s="486"/>
      <c r="DE234" s="486"/>
      <c r="DF234" s="486"/>
      <c r="DG234" s="486"/>
      <c r="DH234" s="487"/>
      <c r="DI234" s="486"/>
      <c r="DJ234" s="486"/>
      <c r="DK234" s="486"/>
      <c r="DL234" s="486"/>
      <c r="DM234" s="486"/>
      <c r="DN234" s="486"/>
      <c r="DO234" s="486"/>
      <c r="DP234" s="486"/>
      <c r="DQ234" s="486"/>
      <c r="DR234" s="486"/>
      <c r="DS234" s="486"/>
      <c r="DT234" s="487"/>
      <c r="DU234" s="450"/>
      <c r="DV234" s="521">
        <f>DV222</f>
        <v>0</v>
      </c>
      <c r="DW234" s="522">
        <f>DV234+1</f>
        <v>1</v>
      </c>
      <c r="DX234" s="522">
        <f t="shared" ref="DX234:EE234" si="1314">DW234+1</f>
        <v>2</v>
      </c>
      <c r="DY234" s="522">
        <f t="shared" si="1314"/>
        <v>3</v>
      </c>
      <c r="DZ234" s="522">
        <f t="shared" si="1314"/>
        <v>4</v>
      </c>
      <c r="EA234" s="522">
        <f t="shared" si="1314"/>
        <v>5</v>
      </c>
      <c r="EB234" s="522">
        <f t="shared" si="1314"/>
        <v>6</v>
      </c>
      <c r="EC234" s="522">
        <f t="shared" si="1314"/>
        <v>7</v>
      </c>
      <c r="ED234" s="522">
        <f t="shared" si="1314"/>
        <v>8</v>
      </c>
      <c r="EE234" s="523">
        <f t="shared" si="1314"/>
        <v>9</v>
      </c>
      <c r="EF234" s="454"/>
      <c r="EG234" s="454"/>
      <c r="EH234" s="454"/>
      <c r="EI234" s="454"/>
      <c r="EJ234" s="454"/>
      <c r="EK234" s="454"/>
      <c r="EL234" s="454"/>
      <c r="EM234" s="454"/>
      <c r="EN234" s="454"/>
      <c r="EO234" s="454"/>
      <c r="EP234" s="454"/>
      <c r="EQ234" s="454"/>
      <c r="ER234" s="454"/>
      <c r="ES234" s="454"/>
      <c r="ET234" s="454"/>
      <c r="EU234" s="581"/>
      <c r="EV234" s="581"/>
      <c r="EW234" s="581"/>
      <c r="EX234" s="581"/>
      <c r="EY234" s="581"/>
      <c r="EZ234" s="581"/>
      <c r="FA234" s="581"/>
      <c r="FB234" s="581"/>
      <c r="FC234" s="581"/>
      <c r="FD234" s="581"/>
      <c r="FE234" s="581"/>
    </row>
    <row r="235" spans="1:161">
      <c r="A235" s="450"/>
      <c r="B235" s="593"/>
      <c r="C235" s="477"/>
      <c r="D235" s="477"/>
      <c r="E235" s="477"/>
      <c r="F235" s="477"/>
      <c r="G235" s="477"/>
      <c r="H235" s="477"/>
      <c r="I235" s="477"/>
      <c r="J235" s="477"/>
      <c r="K235" s="477"/>
      <c r="L235" s="477"/>
      <c r="M235" s="477"/>
      <c r="N235" s="477"/>
      <c r="O235" s="477"/>
      <c r="P235" s="478"/>
      <c r="Q235" s="1065"/>
      <c r="R235" s="1065"/>
      <c r="S235" s="1065"/>
      <c r="T235" s="1065"/>
      <c r="U235" s="1065"/>
      <c r="V235" s="1065"/>
      <c r="W235" s="1065"/>
      <c r="X235" s="1065"/>
      <c r="Y235" s="1065"/>
      <c r="Z235" s="1065"/>
      <c r="AA235" s="1065"/>
      <c r="AB235" s="1067"/>
      <c r="AC235" s="477"/>
      <c r="AD235" s="477"/>
      <c r="AE235" s="477"/>
      <c r="AF235" s="477"/>
      <c r="AG235" s="477"/>
      <c r="AH235" s="477"/>
      <c r="AI235" s="477"/>
      <c r="AJ235" s="477"/>
      <c r="AK235" s="477"/>
      <c r="AL235" s="477"/>
      <c r="AM235" s="477"/>
      <c r="AN235" s="478"/>
      <c r="AO235" s="1108"/>
      <c r="AP235" s="1108"/>
      <c r="AQ235" s="1108"/>
      <c r="AR235" s="1108"/>
      <c r="AS235" s="1108"/>
      <c r="AT235" s="1108"/>
      <c r="AU235" s="1108"/>
      <c r="AV235" s="1108"/>
      <c r="AW235" s="1108"/>
      <c r="AX235" s="1108"/>
      <c r="AY235" s="1108"/>
      <c r="AZ235" s="1110"/>
      <c r="BA235" s="477"/>
      <c r="BB235" s="477"/>
      <c r="BC235" s="477"/>
      <c r="BD235" s="477"/>
      <c r="BE235" s="477"/>
      <c r="BF235" s="477"/>
      <c r="BG235" s="477"/>
      <c r="BH235" s="477"/>
      <c r="BI235" s="477"/>
      <c r="BJ235" s="477"/>
      <c r="BK235" s="477"/>
      <c r="BL235" s="478"/>
      <c r="BM235" s="477"/>
      <c r="BN235" s="477"/>
      <c r="BO235" s="477"/>
      <c r="BP235" s="477"/>
      <c r="BQ235" s="477"/>
      <c r="BR235" s="477"/>
      <c r="BS235" s="477"/>
      <c r="BT235" s="477"/>
      <c r="BU235" s="477"/>
      <c r="BV235" s="477"/>
      <c r="BW235" s="477"/>
      <c r="BX235" s="478"/>
      <c r="BY235" s="477"/>
      <c r="BZ235" s="477"/>
      <c r="CA235" s="477"/>
      <c r="CB235" s="477"/>
      <c r="CC235" s="477"/>
      <c r="CD235" s="477"/>
      <c r="CE235" s="477"/>
      <c r="CF235" s="477"/>
      <c r="CG235" s="477"/>
      <c r="CH235" s="477"/>
      <c r="CI235" s="477"/>
      <c r="CJ235" s="478"/>
      <c r="CK235" s="477"/>
      <c r="CL235" s="477"/>
      <c r="CM235" s="477"/>
      <c r="CN235" s="477"/>
      <c r="CO235" s="477"/>
      <c r="CP235" s="477"/>
      <c r="CQ235" s="477"/>
      <c r="CR235" s="477"/>
      <c r="CS235" s="477"/>
      <c r="CT235" s="477"/>
      <c r="CU235" s="477"/>
      <c r="CV235" s="478"/>
      <c r="CW235" s="477"/>
      <c r="CX235" s="477"/>
      <c r="CY235" s="477"/>
      <c r="CZ235" s="477"/>
      <c r="DA235" s="477"/>
      <c r="DB235" s="477"/>
      <c r="DC235" s="477"/>
      <c r="DD235" s="477"/>
      <c r="DE235" s="477"/>
      <c r="DF235" s="477"/>
      <c r="DG235" s="477"/>
      <c r="DH235" s="478"/>
      <c r="DI235" s="477"/>
      <c r="DJ235" s="477"/>
      <c r="DK235" s="477"/>
      <c r="DL235" s="477"/>
      <c r="DM235" s="477"/>
      <c r="DN235" s="477"/>
      <c r="DO235" s="477"/>
      <c r="DP235" s="477"/>
      <c r="DQ235" s="477"/>
      <c r="DR235" s="477"/>
      <c r="DS235" s="477"/>
      <c r="DT235" s="478"/>
      <c r="DU235" s="450"/>
      <c r="DV235" s="492"/>
      <c r="DW235" s="486"/>
      <c r="DX235" s="486"/>
      <c r="DY235" s="486"/>
      <c r="DZ235" s="486"/>
      <c r="EA235" s="486"/>
      <c r="EB235" s="486"/>
      <c r="EC235" s="486"/>
      <c r="ED235" s="486"/>
      <c r="EE235" s="487"/>
      <c r="EF235" s="454"/>
      <c r="EG235" s="454"/>
      <c r="EH235" s="454"/>
      <c r="EI235" s="454"/>
      <c r="EJ235" s="454"/>
      <c r="EK235" s="454"/>
      <c r="EL235" s="454"/>
      <c r="EM235" s="454"/>
      <c r="EN235" s="454"/>
      <c r="EO235" s="454"/>
      <c r="EP235" s="454"/>
      <c r="EQ235" s="454"/>
      <c r="ER235" s="454"/>
      <c r="ES235" s="454"/>
      <c r="ET235" s="454"/>
      <c r="EU235" s="581"/>
      <c r="EV235" s="581"/>
      <c r="EW235" s="581"/>
      <c r="EX235" s="581"/>
      <c r="EY235" s="581"/>
      <c r="EZ235" s="581"/>
      <c r="FA235" s="581"/>
      <c r="FB235" s="581"/>
      <c r="FC235" s="581"/>
      <c r="FD235" s="581"/>
      <c r="FE235" s="581"/>
    </row>
    <row r="236" spans="1:161" ht="13.5" thickBot="1">
      <c r="A236" s="450"/>
      <c r="B236" s="493" t="str">
        <f>B233</f>
        <v>Management Fees</v>
      </c>
      <c r="C236" s="486"/>
      <c r="D236" s="621"/>
      <c r="E236" s="486"/>
      <c r="F236" s="486"/>
      <c r="G236" s="486"/>
      <c r="H236" s="486"/>
      <c r="I236" s="486"/>
      <c r="J236" s="486"/>
      <c r="K236" s="486"/>
      <c r="L236" s="486"/>
      <c r="M236" s="486"/>
      <c r="N236" s="486"/>
      <c r="O236" s="486"/>
      <c r="P236" s="487"/>
      <c r="Q236" s="1068"/>
      <c r="R236" s="1068"/>
      <c r="S236" s="1068"/>
      <c r="T236" s="1068"/>
      <c r="U236" s="1068"/>
      <c r="V236" s="1068"/>
      <c r="W236" s="1068"/>
      <c r="X236" s="1068"/>
      <c r="Y236" s="1068"/>
      <c r="Z236" s="1068"/>
      <c r="AA236" s="1068"/>
      <c r="AB236" s="1069"/>
      <c r="AC236" s="486"/>
      <c r="AD236" s="486"/>
      <c r="AE236" s="486"/>
      <c r="AF236" s="486"/>
      <c r="AG236" s="486"/>
      <c r="AH236" s="486"/>
      <c r="AI236" s="486"/>
      <c r="AJ236" s="486"/>
      <c r="AK236" s="486"/>
      <c r="AL236" s="486"/>
      <c r="AM236" s="486"/>
      <c r="AN236" s="487"/>
      <c r="AO236" s="1111"/>
      <c r="AP236" s="1111"/>
      <c r="AQ236" s="1111"/>
      <c r="AR236" s="1111"/>
      <c r="AS236" s="1111"/>
      <c r="AT236" s="1111"/>
      <c r="AU236" s="1111"/>
      <c r="AV236" s="1111"/>
      <c r="AW236" s="1111"/>
      <c r="AX236" s="1111"/>
      <c r="AY236" s="1111"/>
      <c r="AZ236" s="1112"/>
      <c r="BA236" s="486"/>
      <c r="BB236" s="486"/>
      <c r="BC236" s="486"/>
      <c r="BD236" s="486"/>
      <c r="BE236" s="486"/>
      <c r="BF236" s="486"/>
      <c r="BG236" s="486"/>
      <c r="BH236" s="486"/>
      <c r="BI236" s="486"/>
      <c r="BJ236" s="486"/>
      <c r="BK236" s="486"/>
      <c r="BL236" s="487"/>
      <c r="BM236" s="486"/>
      <c r="BN236" s="486"/>
      <c r="BO236" s="486"/>
      <c r="BP236" s="486"/>
      <c r="BQ236" s="486"/>
      <c r="BR236" s="486"/>
      <c r="BS236" s="486"/>
      <c r="BT236" s="486"/>
      <c r="BU236" s="486"/>
      <c r="BV236" s="486"/>
      <c r="BW236" s="486"/>
      <c r="BX236" s="487"/>
      <c r="BY236" s="486"/>
      <c r="BZ236" s="486"/>
      <c r="CA236" s="486"/>
      <c r="CB236" s="486"/>
      <c r="CC236" s="486"/>
      <c r="CD236" s="486"/>
      <c r="CE236" s="486"/>
      <c r="CF236" s="486"/>
      <c r="CG236" s="486"/>
      <c r="CH236" s="486"/>
      <c r="CI236" s="486"/>
      <c r="CJ236" s="487"/>
      <c r="CK236" s="486"/>
      <c r="CL236" s="486"/>
      <c r="CM236" s="486"/>
      <c r="CN236" s="486"/>
      <c r="CO236" s="486"/>
      <c r="CP236" s="486"/>
      <c r="CQ236" s="486"/>
      <c r="CR236" s="486"/>
      <c r="CS236" s="486"/>
      <c r="CT236" s="486"/>
      <c r="CU236" s="486"/>
      <c r="CV236" s="487"/>
      <c r="CW236" s="486"/>
      <c r="CX236" s="486"/>
      <c r="CY236" s="486"/>
      <c r="CZ236" s="486"/>
      <c r="DA236" s="486"/>
      <c r="DB236" s="486"/>
      <c r="DC236" s="486"/>
      <c r="DD236" s="486"/>
      <c r="DE236" s="486"/>
      <c r="DF236" s="486"/>
      <c r="DG236" s="486"/>
      <c r="DH236" s="487"/>
      <c r="DI236" s="486"/>
      <c r="DJ236" s="486"/>
      <c r="DK236" s="486"/>
      <c r="DL236" s="486"/>
      <c r="DM236" s="486"/>
      <c r="DN236" s="486"/>
      <c r="DO236" s="486"/>
      <c r="DP236" s="486"/>
      <c r="DQ236" s="486"/>
      <c r="DR236" s="486"/>
      <c r="DS236" s="486"/>
      <c r="DT236" s="487"/>
      <c r="DU236" s="450"/>
      <c r="DV236" s="968">
        <f>DV239</f>
        <v>0</v>
      </c>
      <c r="DW236" s="969">
        <f>DW239</f>
        <v>0</v>
      </c>
      <c r="DX236" s="969">
        <f t="shared" ref="DX236:EE236" si="1315">DX239</f>
        <v>0</v>
      </c>
      <c r="DY236" s="969">
        <f t="shared" si="1315"/>
        <v>0</v>
      </c>
      <c r="DZ236" s="969">
        <f t="shared" si="1315"/>
        <v>0</v>
      </c>
      <c r="EA236" s="969">
        <f t="shared" si="1315"/>
        <v>0</v>
      </c>
      <c r="EB236" s="969">
        <f t="shared" si="1315"/>
        <v>0</v>
      </c>
      <c r="EC236" s="969">
        <f t="shared" si="1315"/>
        <v>0</v>
      </c>
      <c r="ED236" s="969">
        <f t="shared" si="1315"/>
        <v>0</v>
      </c>
      <c r="EE236" s="970">
        <f t="shared" si="1315"/>
        <v>0</v>
      </c>
      <c r="EF236" s="454"/>
      <c r="EG236" s="454"/>
      <c r="EH236" s="454"/>
      <c r="EI236" s="454"/>
      <c r="EJ236" s="454"/>
      <c r="EK236" s="454"/>
      <c r="EL236" s="454"/>
      <c r="EM236" s="454"/>
      <c r="EN236" s="454"/>
      <c r="EO236" s="454"/>
      <c r="EP236" s="454"/>
      <c r="EQ236" s="454"/>
      <c r="ER236" s="454"/>
      <c r="ES236" s="454"/>
      <c r="ET236" s="454"/>
      <c r="EU236" s="581"/>
      <c r="EV236" s="581"/>
      <c r="EW236" s="581"/>
      <c r="EX236" s="581"/>
      <c r="EY236" s="581"/>
      <c r="EZ236" s="581"/>
      <c r="FA236" s="581"/>
      <c r="FB236" s="581"/>
      <c r="FC236" s="581"/>
      <c r="FD236" s="581"/>
      <c r="FE236" s="581"/>
    </row>
    <row r="237" spans="1:161">
      <c r="A237" s="450"/>
      <c r="B237" s="490"/>
      <c r="C237" s="486"/>
      <c r="D237" s="486"/>
      <c r="E237" s="1163">
        <f>E225</f>
        <v>0</v>
      </c>
      <c r="F237" s="1163">
        <f t="shared" ref="F237:BQ237" si="1316">F225</f>
        <v>0</v>
      </c>
      <c r="G237" s="1163">
        <f t="shared" si="1316"/>
        <v>0</v>
      </c>
      <c r="H237" s="1163">
        <f t="shared" si="1316"/>
        <v>0</v>
      </c>
      <c r="I237" s="1163">
        <f t="shared" si="1316"/>
        <v>0</v>
      </c>
      <c r="J237" s="1163">
        <f t="shared" si="1316"/>
        <v>0</v>
      </c>
      <c r="K237" s="1163">
        <f t="shared" si="1316"/>
        <v>0</v>
      </c>
      <c r="L237" s="1163">
        <f t="shared" si="1316"/>
        <v>0</v>
      </c>
      <c r="M237" s="1163">
        <f t="shared" si="1316"/>
        <v>0</v>
      </c>
      <c r="N237" s="1163">
        <f t="shared" si="1316"/>
        <v>0</v>
      </c>
      <c r="O237" s="1163">
        <f t="shared" si="1316"/>
        <v>0</v>
      </c>
      <c r="P237" s="1163">
        <f t="shared" si="1316"/>
        <v>0</v>
      </c>
      <c r="Q237" s="1163">
        <f t="shared" si="1316"/>
        <v>1</v>
      </c>
      <c r="R237" s="1163">
        <f t="shared" si="1316"/>
        <v>1</v>
      </c>
      <c r="S237" s="1163">
        <f t="shared" si="1316"/>
        <v>1</v>
      </c>
      <c r="T237" s="1163">
        <f t="shared" si="1316"/>
        <v>1</v>
      </c>
      <c r="U237" s="1163">
        <f t="shared" si="1316"/>
        <v>1</v>
      </c>
      <c r="V237" s="1163">
        <f t="shared" si="1316"/>
        <v>1</v>
      </c>
      <c r="W237" s="1163">
        <f t="shared" si="1316"/>
        <v>1</v>
      </c>
      <c r="X237" s="1163">
        <f t="shared" si="1316"/>
        <v>1</v>
      </c>
      <c r="Y237" s="1163">
        <f t="shared" si="1316"/>
        <v>1</v>
      </c>
      <c r="Z237" s="1163">
        <f t="shared" si="1316"/>
        <v>1</v>
      </c>
      <c r="AA237" s="1163">
        <f t="shared" si="1316"/>
        <v>1</v>
      </c>
      <c r="AB237" s="1163">
        <f t="shared" si="1316"/>
        <v>1</v>
      </c>
      <c r="AC237" s="1163">
        <f t="shared" si="1316"/>
        <v>2</v>
      </c>
      <c r="AD237" s="1163">
        <f t="shared" si="1316"/>
        <v>2</v>
      </c>
      <c r="AE237" s="1163">
        <f t="shared" si="1316"/>
        <v>2</v>
      </c>
      <c r="AF237" s="1163">
        <f t="shared" si="1316"/>
        <v>2</v>
      </c>
      <c r="AG237" s="1163">
        <f t="shared" si="1316"/>
        <v>2</v>
      </c>
      <c r="AH237" s="1163">
        <f t="shared" si="1316"/>
        <v>2</v>
      </c>
      <c r="AI237" s="1163">
        <f t="shared" si="1316"/>
        <v>2</v>
      </c>
      <c r="AJ237" s="1163">
        <f t="shared" si="1316"/>
        <v>2</v>
      </c>
      <c r="AK237" s="1163">
        <f t="shared" si="1316"/>
        <v>2</v>
      </c>
      <c r="AL237" s="1163">
        <f t="shared" si="1316"/>
        <v>2</v>
      </c>
      <c r="AM237" s="1163">
        <f t="shared" si="1316"/>
        <v>2</v>
      </c>
      <c r="AN237" s="1163">
        <f t="shared" si="1316"/>
        <v>2</v>
      </c>
      <c r="AO237" s="1163">
        <f t="shared" si="1316"/>
        <v>3</v>
      </c>
      <c r="AP237" s="1163">
        <f t="shared" si="1316"/>
        <v>3</v>
      </c>
      <c r="AQ237" s="1163">
        <f t="shared" si="1316"/>
        <v>3</v>
      </c>
      <c r="AR237" s="1163">
        <f t="shared" si="1316"/>
        <v>3</v>
      </c>
      <c r="AS237" s="1163">
        <f t="shared" si="1316"/>
        <v>3</v>
      </c>
      <c r="AT237" s="1163">
        <f t="shared" si="1316"/>
        <v>3</v>
      </c>
      <c r="AU237" s="1163">
        <f t="shared" si="1316"/>
        <v>3</v>
      </c>
      <c r="AV237" s="1163">
        <f t="shared" si="1316"/>
        <v>3</v>
      </c>
      <c r="AW237" s="1163">
        <f t="shared" si="1316"/>
        <v>3</v>
      </c>
      <c r="AX237" s="1163">
        <f t="shared" si="1316"/>
        <v>3</v>
      </c>
      <c r="AY237" s="1163">
        <f t="shared" si="1316"/>
        <v>3</v>
      </c>
      <c r="AZ237" s="1163">
        <f t="shared" si="1316"/>
        <v>3</v>
      </c>
      <c r="BA237" s="1163">
        <f t="shared" si="1316"/>
        <v>4</v>
      </c>
      <c r="BB237" s="1163">
        <f t="shared" si="1316"/>
        <v>4</v>
      </c>
      <c r="BC237" s="1163">
        <f t="shared" si="1316"/>
        <v>4</v>
      </c>
      <c r="BD237" s="1163">
        <f t="shared" si="1316"/>
        <v>4</v>
      </c>
      <c r="BE237" s="1163">
        <f t="shared" si="1316"/>
        <v>4</v>
      </c>
      <c r="BF237" s="1163">
        <f t="shared" si="1316"/>
        <v>4</v>
      </c>
      <c r="BG237" s="1163">
        <f t="shared" si="1316"/>
        <v>4</v>
      </c>
      <c r="BH237" s="1163">
        <f t="shared" si="1316"/>
        <v>4</v>
      </c>
      <c r="BI237" s="1163">
        <f t="shared" si="1316"/>
        <v>4</v>
      </c>
      <c r="BJ237" s="1163">
        <f t="shared" si="1316"/>
        <v>4</v>
      </c>
      <c r="BK237" s="1163">
        <f t="shared" si="1316"/>
        <v>4</v>
      </c>
      <c r="BL237" s="1163">
        <f t="shared" si="1316"/>
        <v>4</v>
      </c>
      <c r="BM237" s="1163">
        <f t="shared" si="1316"/>
        <v>5</v>
      </c>
      <c r="BN237" s="1163">
        <f t="shared" si="1316"/>
        <v>5</v>
      </c>
      <c r="BO237" s="1163">
        <f t="shared" si="1316"/>
        <v>5</v>
      </c>
      <c r="BP237" s="1163">
        <f t="shared" si="1316"/>
        <v>5</v>
      </c>
      <c r="BQ237" s="1163">
        <f t="shared" si="1316"/>
        <v>5</v>
      </c>
      <c r="BR237" s="1163">
        <f t="shared" ref="BR237:DT237" si="1317">BR225</f>
        <v>5</v>
      </c>
      <c r="BS237" s="1163">
        <f t="shared" si="1317"/>
        <v>5</v>
      </c>
      <c r="BT237" s="1163">
        <f t="shared" si="1317"/>
        <v>5</v>
      </c>
      <c r="BU237" s="1163">
        <f t="shared" si="1317"/>
        <v>5</v>
      </c>
      <c r="BV237" s="1163">
        <f t="shared" si="1317"/>
        <v>5</v>
      </c>
      <c r="BW237" s="1163">
        <f t="shared" si="1317"/>
        <v>5</v>
      </c>
      <c r="BX237" s="1163">
        <f t="shared" si="1317"/>
        <v>5</v>
      </c>
      <c r="BY237" s="1163">
        <f t="shared" si="1317"/>
        <v>6</v>
      </c>
      <c r="BZ237" s="1163">
        <f t="shared" si="1317"/>
        <v>6</v>
      </c>
      <c r="CA237" s="1163">
        <f t="shared" si="1317"/>
        <v>6</v>
      </c>
      <c r="CB237" s="1163">
        <f t="shared" si="1317"/>
        <v>6</v>
      </c>
      <c r="CC237" s="1163">
        <f t="shared" si="1317"/>
        <v>6</v>
      </c>
      <c r="CD237" s="1163">
        <f t="shared" si="1317"/>
        <v>6</v>
      </c>
      <c r="CE237" s="1163">
        <f t="shared" si="1317"/>
        <v>6</v>
      </c>
      <c r="CF237" s="1163">
        <f t="shared" si="1317"/>
        <v>6</v>
      </c>
      <c r="CG237" s="1163">
        <f t="shared" si="1317"/>
        <v>6</v>
      </c>
      <c r="CH237" s="1163">
        <f t="shared" si="1317"/>
        <v>6</v>
      </c>
      <c r="CI237" s="1163">
        <f t="shared" si="1317"/>
        <v>6</v>
      </c>
      <c r="CJ237" s="1163">
        <f t="shared" si="1317"/>
        <v>6</v>
      </c>
      <c r="CK237" s="1163">
        <f t="shared" si="1317"/>
        <v>7</v>
      </c>
      <c r="CL237" s="1163">
        <f t="shared" si="1317"/>
        <v>7</v>
      </c>
      <c r="CM237" s="1163">
        <f t="shared" si="1317"/>
        <v>7</v>
      </c>
      <c r="CN237" s="1163">
        <f t="shared" si="1317"/>
        <v>7</v>
      </c>
      <c r="CO237" s="1163">
        <f t="shared" si="1317"/>
        <v>7</v>
      </c>
      <c r="CP237" s="1163">
        <f t="shared" si="1317"/>
        <v>7</v>
      </c>
      <c r="CQ237" s="1163">
        <f t="shared" si="1317"/>
        <v>7</v>
      </c>
      <c r="CR237" s="1163">
        <f t="shared" si="1317"/>
        <v>7</v>
      </c>
      <c r="CS237" s="1163">
        <f t="shared" si="1317"/>
        <v>7</v>
      </c>
      <c r="CT237" s="1163">
        <f t="shared" si="1317"/>
        <v>7</v>
      </c>
      <c r="CU237" s="1163">
        <f t="shared" si="1317"/>
        <v>7</v>
      </c>
      <c r="CV237" s="1163">
        <f t="shared" si="1317"/>
        <v>7</v>
      </c>
      <c r="CW237" s="1163">
        <f t="shared" si="1317"/>
        <v>8</v>
      </c>
      <c r="CX237" s="1163">
        <f t="shared" si="1317"/>
        <v>8</v>
      </c>
      <c r="CY237" s="1163">
        <f t="shared" si="1317"/>
        <v>8</v>
      </c>
      <c r="CZ237" s="1163">
        <f t="shared" si="1317"/>
        <v>8</v>
      </c>
      <c r="DA237" s="1163">
        <f t="shared" si="1317"/>
        <v>8</v>
      </c>
      <c r="DB237" s="1163">
        <f t="shared" si="1317"/>
        <v>8</v>
      </c>
      <c r="DC237" s="1163">
        <f t="shared" si="1317"/>
        <v>8</v>
      </c>
      <c r="DD237" s="1163">
        <f t="shared" si="1317"/>
        <v>8</v>
      </c>
      <c r="DE237" s="1163">
        <f t="shared" si="1317"/>
        <v>8</v>
      </c>
      <c r="DF237" s="1163">
        <f t="shared" si="1317"/>
        <v>8</v>
      </c>
      <c r="DG237" s="1163">
        <f t="shared" si="1317"/>
        <v>8</v>
      </c>
      <c r="DH237" s="1163">
        <f t="shared" si="1317"/>
        <v>8</v>
      </c>
      <c r="DI237" s="1163">
        <f t="shared" si="1317"/>
        <v>9</v>
      </c>
      <c r="DJ237" s="1163">
        <f t="shared" si="1317"/>
        <v>9</v>
      </c>
      <c r="DK237" s="1163">
        <f t="shared" si="1317"/>
        <v>9</v>
      </c>
      <c r="DL237" s="1163">
        <f t="shared" si="1317"/>
        <v>9</v>
      </c>
      <c r="DM237" s="1163">
        <f t="shared" si="1317"/>
        <v>9</v>
      </c>
      <c r="DN237" s="1163">
        <f t="shared" si="1317"/>
        <v>9</v>
      </c>
      <c r="DO237" s="1163">
        <f t="shared" si="1317"/>
        <v>9</v>
      </c>
      <c r="DP237" s="1163">
        <f t="shared" si="1317"/>
        <v>9</v>
      </c>
      <c r="DQ237" s="1163">
        <f t="shared" si="1317"/>
        <v>9</v>
      </c>
      <c r="DR237" s="1163">
        <f t="shared" si="1317"/>
        <v>9</v>
      </c>
      <c r="DS237" s="1163">
        <f t="shared" si="1317"/>
        <v>9</v>
      </c>
      <c r="DT237" s="1163">
        <f t="shared" si="1317"/>
        <v>9</v>
      </c>
      <c r="DU237" s="450"/>
      <c r="DV237" s="597"/>
      <c r="DW237" s="545"/>
      <c r="DX237" s="545"/>
      <c r="DY237" s="545"/>
      <c r="DZ237" s="545"/>
      <c r="EA237" s="545"/>
      <c r="EB237" s="545"/>
      <c r="EC237" s="545"/>
      <c r="ED237" s="545"/>
      <c r="EE237" s="546"/>
      <c r="EF237" s="454"/>
      <c r="EG237" s="454"/>
      <c r="EH237" s="454"/>
      <c r="EI237" s="454"/>
      <c r="EJ237" s="454"/>
      <c r="EK237" s="454"/>
      <c r="EL237" s="454"/>
      <c r="EM237" s="454"/>
      <c r="EN237" s="454"/>
      <c r="EO237" s="454"/>
      <c r="EP237" s="454"/>
      <c r="EQ237" s="454"/>
      <c r="ER237" s="454"/>
      <c r="ES237" s="454"/>
      <c r="ET237" s="454"/>
      <c r="EU237" s="581"/>
      <c r="EV237" s="581"/>
      <c r="EW237" s="581"/>
      <c r="EX237" s="581"/>
      <c r="EY237" s="581"/>
      <c r="EZ237" s="581"/>
      <c r="FA237" s="581"/>
      <c r="FB237" s="581"/>
      <c r="FC237" s="581"/>
      <c r="FD237" s="581"/>
      <c r="FE237" s="581"/>
    </row>
    <row r="238" spans="1:161">
      <c r="A238" s="450"/>
      <c r="B238" s="490"/>
      <c r="C238" s="486"/>
      <c r="D238" s="498"/>
      <c r="E238" s="962" t="s">
        <v>431</v>
      </c>
      <c r="F238" s="962" t="s">
        <v>432</v>
      </c>
      <c r="G238" s="962" t="s">
        <v>433</v>
      </c>
      <c r="H238" s="962" t="s">
        <v>434</v>
      </c>
      <c r="I238" s="962" t="s">
        <v>267</v>
      </c>
      <c r="J238" s="962" t="s">
        <v>435</v>
      </c>
      <c r="K238" s="962" t="s">
        <v>436</v>
      </c>
      <c r="L238" s="962" t="s">
        <v>437</v>
      </c>
      <c r="M238" s="962" t="s">
        <v>438</v>
      </c>
      <c r="N238" s="962" t="s">
        <v>439</v>
      </c>
      <c r="O238" s="962" t="s">
        <v>440</v>
      </c>
      <c r="P238" s="963" t="s">
        <v>441</v>
      </c>
      <c r="Q238" s="1053" t="s">
        <v>431</v>
      </c>
      <c r="R238" s="1053" t="s">
        <v>432</v>
      </c>
      <c r="S238" s="1053" t="s">
        <v>433</v>
      </c>
      <c r="T238" s="1053" t="s">
        <v>434</v>
      </c>
      <c r="U238" s="1053" t="s">
        <v>267</v>
      </c>
      <c r="V238" s="1053" t="s">
        <v>435</v>
      </c>
      <c r="W238" s="1053" t="s">
        <v>436</v>
      </c>
      <c r="X238" s="1053" t="s">
        <v>437</v>
      </c>
      <c r="Y238" s="1053" t="s">
        <v>438</v>
      </c>
      <c r="Z238" s="1053" t="s">
        <v>439</v>
      </c>
      <c r="AA238" s="1053" t="s">
        <v>440</v>
      </c>
      <c r="AB238" s="1054" t="s">
        <v>441</v>
      </c>
      <c r="AC238" s="962" t="s">
        <v>431</v>
      </c>
      <c r="AD238" s="962" t="s">
        <v>432</v>
      </c>
      <c r="AE238" s="962" t="s">
        <v>433</v>
      </c>
      <c r="AF238" s="962" t="s">
        <v>434</v>
      </c>
      <c r="AG238" s="962" t="s">
        <v>267</v>
      </c>
      <c r="AH238" s="962" t="s">
        <v>435</v>
      </c>
      <c r="AI238" s="962" t="s">
        <v>436</v>
      </c>
      <c r="AJ238" s="962" t="s">
        <v>437</v>
      </c>
      <c r="AK238" s="962" t="s">
        <v>438</v>
      </c>
      <c r="AL238" s="962" t="s">
        <v>439</v>
      </c>
      <c r="AM238" s="962" t="s">
        <v>440</v>
      </c>
      <c r="AN238" s="963" t="s">
        <v>441</v>
      </c>
      <c r="AO238" s="1098" t="s">
        <v>431</v>
      </c>
      <c r="AP238" s="1098" t="s">
        <v>432</v>
      </c>
      <c r="AQ238" s="1098" t="s">
        <v>433</v>
      </c>
      <c r="AR238" s="1098" t="s">
        <v>434</v>
      </c>
      <c r="AS238" s="1098" t="s">
        <v>267</v>
      </c>
      <c r="AT238" s="1098" t="s">
        <v>435</v>
      </c>
      <c r="AU238" s="1098" t="s">
        <v>436</v>
      </c>
      <c r="AV238" s="1098" t="s">
        <v>437</v>
      </c>
      <c r="AW238" s="1098" t="s">
        <v>438</v>
      </c>
      <c r="AX238" s="1098" t="s">
        <v>439</v>
      </c>
      <c r="AY238" s="1098" t="s">
        <v>440</v>
      </c>
      <c r="AZ238" s="1099" t="s">
        <v>441</v>
      </c>
      <c r="BA238" s="962" t="s">
        <v>431</v>
      </c>
      <c r="BB238" s="962" t="s">
        <v>432</v>
      </c>
      <c r="BC238" s="962" t="s">
        <v>433</v>
      </c>
      <c r="BD238" s="962" t="s">
        <v>434</v>
      </c>
      <c r="BE238" s="962" t="s">
        <v>267</v>
      </c>
      <c r="BF238" s="962" t="s">
        <v>435</v>
      </c>
      <c r="BG238" s="962" t="s">
        <v>436</v>
      </c>
      <c r="BH238" s="962" t="s">
        <v>437</v>
      </c>
      <c r="BI238" s="962" t="s">
        <v>438</v>
      </c>
      <c r="BJ238" s="962" t="s">
        <v>439</v>
      </c>
      <c r="BK238" s="962" t="s">
        <v>440</v>
      </c>
      <c r="BL238" s="963" t="s">
        <v>441</v>
      </c>
      <c r="BM238" s="962" t="s">
        <v>431</v>
      </c>
      <c r="BN238" s="962" t="s">
        <v>432</v>
      </c>
      <c r="BO238" s="962" t="s">
        <v>433</v>
      </c>
      <c r="BP238" s="962" t="s">
        <v>434</v>
      </c>
      <c r="BQ238" s="962" t="s">
        <v>267</v>
      </c>
      <c r="BR238" s="962" t="s">
        <v>435</v>
      </c>
      <c r="BS238" s="962" t="s">
        <v>436</v>
      </c>
      <c r="BT238" s="962" t="s">
        <v>437</v>
      </c>
      <c r="BU238" s="962" t="s">
        <v>438</v>
      </c>
      <c r="BV238" s="962" t="s">
        <v>439</v>
      </c>
      <c r="BW238" s="962" t="s">
        <v>440</v>
      </c>
      <c r="BX238" s="963" t="s">
        <v>441</v>
      </c>
      <c r="BY238" s="962" t="s">
        <v>431</v>
      </c>
      <c r="BZ238" s="962" t="s">
        <v>432</v>
      </c>
      <c r="CA238" s="962" t="s">
        <v>433</v>
      </c>
      <c r="CB238" s="962" t="s">
        <v>434</v>
      </c>
      <c r="CC238" s="962" t="s">
        <v>267</v>
      </c>
      <c r="CD238" s="962" t="s">
        <v>435</v>
      </c>
      <c r="CE238" s="962" t="s">
        <v>436</v>
      </c>
      <c r="CF238" s="962" t="s">
        <v>437</v>
      </c>
      <c r="CG238" s="962" t="s">
        <v>438</v>
      </c>
      <c r="CH238" s="962" t="s">
        <v>439</v>
      </c>
      <c r="CI238" s="962" t="s">
        <v>440</v>
      </c>
      <c r="CJ238" s="963" t="s">
        <v>441</v>
      </c>
      <c r="CK238" s="962" t="s">
        <v>431</v>
      </c>
      <c r="CL238" s="962" t="s">
        <v>432</v>
      </c>
      <c r="CM238" s="962" t="s">
        <v>433</v>
      </c>
      <c r="CN238" s="962" t="s">
        <v>434</v>
      </c>
      <c r="CO238" s="962" t="s">
        <v>267</v>
      </c>
      <c r="CP238" s="962" t="s">
        <v>435</v>
      </c>
      <c r="CQ238" s="962" t="s">
        <v>436</v>
      </c>
      <c r="CR238" s="962" t="s">
        <v>437</v>
      </c>
      <c r="CS238" s="962" t="s">
        <v>438</v>
      </c>
      <c r="CT238" s="962" t="s">
        <v>439</v>
      </c>
      <c r="CU238" s="962" t="s">
        <v>440</v>
      </c>
      <c r="CV238" s="963" t="s">
        <v>441</v>
      </c>
      <c r="CW238" s="962" t="s">
        <v>431</v>
      </c>
      <c r="CX238" s="962" t="s">
        <v>432</v>
      </c>
      <c r="CY238" s="962" t="s">
        <v>433</v>
      </c>
      <c r="CZ238" s="962" t="s">
        <v>434</v>
      </c>
      <c r="DA238" s="962" t="s">
        <v>267</v>
      </c>
      <c r="DB238" s="962" t="s">
        <v>435</v>
      </c>
      <c r="DC238" s="962" t="s">
        <v>436</v>
      </c>
      <c r="DD238" s="962" t="s">
        <v>437</v>
      </c>
      <c r="DE238" s="962" t="s">
        <v>438</v>
      </c>
      <c r="DF238" s="962" t="s">
        <v>439</v>
      </c>
      <c r="DG238" s="962" t="s">
        <v>440</v>
      </c>
      <c r="DH238" s="963" t="s">
        <v>441</v>
      </c>
      <c r="DI238" s="962" t="s">
        <v>431</v>
      </c>
      <c r="DJ238" s="962" t="s">
        <v>432</v>
      </c>
      <c r="DK238" s="962" t="s">
        <v>433</v>
      </c>
      <c r="DL238" s="962" t="s">
        <v>434</v>
      </c>
      <c r="DM238" s="962" t="s">
        <v>267</v>
      </c>
      <c r="DN238" s="962" t="s">
        <v>435</v>
      </c>
      <c r="DO238" s="962" t="s">
        <v>436</v>
      </c>
      <c r="DP238" s="962" t="s">
        <v>437</v>
      </c>
      <c r="DQ238" s="962" t="s">
        <v>438</v>
      </c>
      <c r="DR238" s="962" t="s">
        <v>439</v>
      </c>
      <c r="DS238" s="962" t="s">
        <v>440</v>
      </c>
      <c r="DT238" s="963" t="s">
        <v>441</v>
      </c>
      <c r="DU238" s="450"/>
      <c r="DV238" s="597"/>
      <c r="DW238" s="545"/>
      <c r="DX238" s="545"/>
      <c r="DY238" s="545"/>
      <c r="DZ238" s="545"/>
      <c r="EA238" s="545"/>
      <c r="EB238" s="545"/>
      <c r="EC238" s="545"/>
      <c r="ED238" s="545"/>
      <c r="EE238" s="546"/>
      <c r="EF238" s="454"/>
      <c r="EG238" s="454"/>
      <c r="EH238" s="454"/>
      <c r="EI238" s="454"/>
      <c r="EJ238" s="454"/>
      <c r="EK238" s="454"/>
      <c r="EL238" s="454"/>
      <c r="EM238" s="454"/>
      <c r="EN238" s="454"/>
      <c r="EO238" s="454"/>
      <c r="EP238" s="454"/>
      <c r="EQ238" s="454"/>
      <c r="ER238" s="454"/>
      <c r="ES238" s="454"/>
      <c r="ET238" s="454"/>
      <c r="EU238" s="581"/>
      <c r="EV238" s="581"/>
      <c r="EW238" s="581"/>
      <c r="EX238" s="581"/>
      <c r="EY238" s="581"/>
      <c r="EZ238" s="581"/>
      <c r="FA238" s="581"/>
      <c r="FB238" s="581"/>
      <c r="FC238" s="581"/>
      <c r="FD238" s="581"/>
      <c r="FE238" s="581"/>
    </row>
    <row r="239" spans="1:161">
      <c r="A239" s="450"/>
      <c r="B239" s="490" t="str">
        <f>B233</f>
        <v>Management Fees</v>
      </c>
      <c r="C239" s="598" t="s">
        <v>442</v>
      </c>
      <c r="D239" s="486"/>
      <c r="E239" s="638">
        <v>0</v>
      </c>
      <c r="F239" s="638">
        <v>0</v>
      </c>
      <c r="G239" s="638">
        <v>0</v>
      </c>
      <c r="H239" s="638">
        <v>0</v>
      </c>
      <c r="I239" s="638">
        <v>0</v>
      </c>
      <c r="J239" s="638">
        <v>0</v>
      </c>
      <c r="K239" s="638">
        <v>0</v>
      </c>
      <c r="L239" s="638">
        <v>0</v>
      </c>
      <c r="M239" s="638">
        <v>0</v>
      </c>
      <c r="N239" s="638">
        <v>0</v>
      </c>
      <c r="O239" s="638">
        <v>0</v>
      </c>
      <c r="P239" s="639">
        <v>0</v>
      </c>
      <c r="Q239" s="1086">
        <v>0</v>
      </c>
      <c r="R239" s="1086">
        <v>0</v>
      </c>
      <c r="S239" s="1086">
        <v>0</v>
      </c>
      <c r="T239" s="1086">
        <v>0</v>
      </c>
      <c r="U239" s="1086">
        <v>0</v>
      </c>
      <c r="V239" s="1086">
        <v>0</v>
      </c>
      <c r="W239" s="1086">
        <v>0</v>
      </c>
      <c r="X239" s="1086">
        <v>0</v>
      </c>
      <c r="Y239" s="1086">
        <v>0</v>
      </c>
      <c r="Z239" s="1086">
        <v>0</v>
      </c>
      <c r="AA239" s="1086">
        <v>0</v>
      </c>
      <c r="AB239" s="1087">
        <v>0</v>
      </c>
      <c r="AC239" s="638">
        <v>0</v>
      </c>
      <c r="AD239" s="638">
        <v>0</v>
      </c>
      <c r="AE239" s="638">
        <v>0</v>
      </c>
      <c r="AF239" s="638">
        <v>0</v>
      </c>
      <c r="AG239" s="638">
        <v>0</v>
      </c>
      <c r="AH239" s="638">
        <v>0</v>
      </c>
      <c r="AI239" s="638">
        <v>0</v>
      </c>
      <c r="AJ239" s="638">
        <v>0</v>
      </c>
      <c r="AK239" s="638">
        <v>0</v>
      </c>
      <c r="AL239" s="638">
        <v>0</v>
      </c>
      <c r="AM239" s="638">
        <v>0</v>
      </c>
      <c r="AN239" s="639">
        <v>0</v>
      </c>
      <c r="AO239" s="1134">
        <v>0</v>
      </c>
      <c r="AP239" s="1134">
        <v>0</v>
      </c>
      <c r="AQ239" s="1134">
        <v>0</v>
      </c>
      <c r="AR239" s="1134">
        <v>0</v>
      </c>
      <c r="AS239" s="1134">
        <v>0</v>
      </c>
      <c r="AT239" s="1134">
        <v>0</v>
      </c>
      <c r="AU239" s="1134">
        <v>0</v>
      </c>
      <c r="AV239" s="1134">
        <v>0</v>
      </c>
      <c r="AW239" s="1134">
        <v>0</v>
      </c>
      <c r="AX239" s="1134">
        <v>0</v>
      </c>
      <c r="AY239" s="1134">
        <v>0</v>
      </c>
      <c r="AZ239" s="1135">
        <v>0</v>
      </c>
      <c r="BA239" s="638">
        <v>0</v>
      </c>
      <c r="BB239" s="638">
        <v>0</v>
      </c>
      <c r="BC239" s="638">
        <v>0</v>
      </c>
      <c r="BD239" s="638">
        <v>0</v>
      </c>
      <c r="BE239" s="638">
        <v>0</v>
      </c>
      <c r="BF239" s="638">
        <v>0</v>
      </c>
      <c r="BG239" s="638">
        <v>0</v>
      </c>
      <c r="BH239" s="638">
        <v>0</v>
      </c>
      <c r="BI239" s="638">
        <v>0</v>
      </c>
      <c r="BJ239" s="638">
        <v>0</v>
      </c>
      <c r="BK239" s="638">
        <v>0</v>
      </c>
      <c r="BL239" s="639">
        <v>0</v>
      </c>
      <c r="BM239" s="638">
        <v>0</v>
      </c>
      <c r="BN239" s="638">
        <v>0</v>
      </c>
      <c r="BO239" s="638">
        <v>0</v>
      </c>
      <c r="BP239" s="638">
        <v>0</v>
      </c>
      <c r="BQ239" s="638">
        <v>0</v>
      </c>
      <c r="BR239" s="638">
        <v>0</v>
      </c>
      <c r="BS239" s="638">
        <v>0</v>
      </c>
      <c r="BT239" s="638">
        <v>0</v>
      </c>
      <c r="BU239" s="638">
        <v>0</v>
      </c>
      <c r="BV239" s="638">
        <v>0</v>
      </c>
      <c r="BW239" s="638">
        <v>0</v>
      </c>
      <c r="BX239" s="639">
        <v>0</v>
      </c>
      <c r="BY239" s="638">
        <v>0</v>
      </c>
      <c r="BZ239" s="638">
        <v>0</v>
      </c>
      <c r="CA239" s="638">
        <v>0</v>
      </c>
      <c r="CB239" s="638">
        <v>0</v>
      </c>
      <c r="CC239" s="638">
        <v>0</v>
      </c>
      <c r="CD239" s="638">
        <v>0</v>
      </c>
      <c r="CE239" s="638">
        <v>0</v>
      </c>
      <c r="CF239" s="638">
        <v>0</v>
      </c>
      <c r="CG239" s="638">
        <v>0</v>
      </c>
      <c r="CH239" s="638">
        <v>0</v>
      </c>
      <c r="CI239" s="638">
        <v>0</v>
      </c>
      <c r="CJ239" s="639">
        <v>0</v>
      </c>
      <c r="CK239" s="638">
        <v>0</v>
      </c>
      <c r="CL239" s="638">
        <v>0</v>
      </c>
      <c r="CM239" s="638">
        <v>0</v>
      </c>
      <c r="CN239" s="638">
        <v>0</v>
      </c>
      <c r="CO239" s="638">
        <v>0</v>
      </c>
      <c r="CP239" s="638">
        <v>0</v>
      </c>
      <c r="CQ239" s="638">
        <v>0</v>
      </c>
      <c r="CR239" s="638">
        <v>0</v>
      </c>
      <c r="CS239" s="638">
        <v>0</v>
      </c>
      <c r="CT239" s="638">
        <v>0</v>
      </c>
      <c r="CU239" s="638">
        <v>0</v>
      </c>
      <c r="CV239" s="639">
        <v>0</v>
      </c>
      <c r="CW239" s="638">
        <v>0</v>
      </c>
      <c r="CX239" s="638">
        <v>0</v>
      </c>
      <c r="CY239" s="638">
        <v>0</v>
      </c>
      <c r="CZ239" s="638">
        <v>0</v>
      </c>
      <c r="DA239" s="638">
        <v>0</v>
      </c>
      <c r="DB239" s="638">
        <v>0</v>
      </c>
      <c r="DC239" s="638">
        <v>0</v>
      </c>
      <c r="DD239" s="638">
        <v>0</v>
      </c>
      <c r="DE239" s="638">
        <v>0</v>
      </c>
      <c r="DF239" s="638">
        <v>0</v>
      </c>
      <c r="DG239" s="638">
        <v>0</v>
      </c>
      <c r="DH239" s="639">
        <v>0</v>
      </c>
      <c r="DI239" s="638">
        <v>0</v>
      </c>
      <c r="DJ239" s="638">
        <v>0</v>
      </c>
      <c r="DK239" s="638">
        <v>0</v>
      </c>
      <c r="DL239" s="638">
        <v>0</v>
      </c>
      <c r="DM239" s="638">
        <v>0</v>
      </c>
      <c r="DN239" s="638">
        <v>0</v>
      </c>
      <c r="DO239" s="638">
        <v>0</v>
      </c>
      <c r="DP239" s="638">
        <v>0</v>
      </c>
      <c r="DQ239" s="638">
        <v>0</v>
      </c>
      <c r="DR239" s="638">
        <v>0</v>
      </c>
      <c r="DS239" s="638">
        <v>0</v>
      </c>
      <c r="DT239" s="639">
        <v>0</v>
      </c>
      <c r="DU239" s="644"/>
      <c r="DV239" s="601">
        <f>SUM(E239:P239)</f>
        <v>0</v>
      </c>
      <c r="DW239" s="596">
        <f>ROUND(DV239*(100%+'[1]Model Inputs'!$B$53*1),0)</f>
        <v>0</v>
      </c>
      <c r="DX239" s="596">
        <f>ROUND(DW239*(100%+'[1]Model Inputs'!$B$53*1),0)</f>
        <v>0</v>
      </c>
      <c r="DY239" s="596">
        <f>ROUND(DX239*(100%+'[1]Model Inputs'!$B$53*1),0)</f>
        <v>0</v>
      </c>
      <c r="DZ239" s="596">
        <f>ROUND(DY239*(100%+'[1]Model Inputs'!$B$53*1),0)</f>
        <v>0</v>
      </c>
      <c r="EA239" s="596">
        <f>ROUND(DZ239*(100%+'[1]Model Inputs'!$B$53*1),0)</f>
        <v>0</v>
      </c>
      <c r="EB239" s="596">
        <f>ROUND(EA239*(100%+'[1]Model Inputs'!$B$53*1),0)</f>
        <v>0</v>
      </c>
      <c r="EC239" s="596">
        <f>ROUND(EB239*(100%+'[1]Model Inputs'!$B$53*1),0)</f>
        <v>0</v>
      </c>
      <c r="ED239" s="596">
        <f>ROUND(EC239*(100%+'[1]Model Inputs'!$B$53*1),0)</f>
        <v>0</v>
      </c>
      <c r="EE239" s="596">
        <f>ROUND(ED239*(100%+'[1]Model Inputs'!$B$53*1),0)</f>
        <v>0</v>
      </c>
      <c r="EF239" s="454" t="s">
        <v>422</v>
      </c>
      <c r="EG239" s="454"/>
      <c r="EH239" s="454"/>
      <c r="EI239" s="454"/>
      <c r="EJ239" s="454"/>
      <c r="EK239" s="454"/>
      <c r="EL239" s="454"/>
      <c r="EM239" s="454"/>
      <c r="EN239" s="454"/>
      <c r="EO239" s="454"/>
      <c r="EP239" s="454"/>
      <c r="EQ239" s="454"/>
      <c r="ER239" s="454"/>
      <c r="ES239" s="454"/>
      <c r="ET239" s="454"/>
      <c r="EU239" s="581"/>
      <c r="EV239" s="581"/>
      <c r="EW239" s="581"/>
      <c r="EX239" s="581"/>
      <c r="EY239" s="581"/>
      <c r="EZ239" s="581"/>
      <c r="FA239" s="581"/>
      <c r="FB239" s="581"/>
      <c r="FC239" s="581"/>
      <c r="FD239" s="581"/>
      <c r="FE239" s="581"/>
    </row>
    <row r="240" spans="1:161">
      <c r="A240" s="450"/>
      <c r="B240" s="490"/>
      <c r="C240" s="486"/>
      <c r="D240" s="486"/>
      <c r="E240" s="640"/>
      <c r="F240" s="640"/>
      <c r="G240" s="640"/>
      <c r="H240" s="640"/>
      <c r="I240" s="640"/>
      <c r="J240" s="640"/>
      <c r="K240" s="640"/>
      <c r="L240" s="640"/>
      <c r="M240" s="640"/>
      <c r="N240" s="640"/>
      <c r="O240" s="640"/>
      <c r="P240" s="641"/>
      <c r="Q240" s="1088"/>
      <c r="R240" s="1088"/>
      <c r="S240" s="1088"/>
      <c r="T240" s="1088"/>
      <c r="U240" s="1088"/>
      <c r="V240" s="1088"/>
      <c r="W240" s="1088"/>
      <c r="X240" s="1088"/>
      <c r="Y240" s="1088"/>
      <c r="Z240" s="1088"/>
      <c r="AA240" s="1088"/>
      <c r="AB240" s="1089"/>
      <c r="AC240" s="640"/>
      <c r="AD240" s="640"/>
      <c r="AE240" s="640"/>
      <c r="AF240" s="640"/>
      <c r="AG240" s="640"/>
      <c r="AH240" s="640"/>
      <c r="AI240" s="640"/>
      <c r="AJ240" s="640"/>
      <c r="AK240" s="640"/>
      <c r="AL240" s="640"/>
      <c r="AM240" s="640"/>
      <c r="AN240" s="641"/>
      <c r="AO240" s="1136"/>
      <c r="AP240" s="1136"/>
      <c r="AQ240" s="1136"/>
      <c r="AR240" s="1136"/>
      <c r="AS240" s="1136"/>
      <c r="AT240" s="1136"/>
      <c r="AU240" s="1136"/>
      <c r="AV240" s="1136"/>
      <c r="AW240" s="1136"/>
      <c r="AX240" s="1136"/>
      <c r="AY240" s="1136"/>
      <c r="AZ240" s="1137"/>
      <c r="BA240" s="640"/>
      <c r="BB240" s="640"/>
      <c r="BC240" s="640"/>
      <c r="BD240" s="640"/>
      <c r="BE240" s="640"/>
      <c r="BF240" s="640"/>
      <c r="BG240" s="640"/>
      <c r="BH240" s="640"/>
      <c r="BI240" s="640"/>
      <c r="BJ240" s="640"/>
      <c r="BK240" s="640"/>
      <c r="BL240" s="641"/>
      <c r="BM240" s="640"/>
      <c r="BN240" s="640"/>
      <c r="BO240" s="640"/>
      <c r="BP240" s="640"/>
      <c r="BQ240" s="640"/>
      <c r="BR240" s="640"/>
      <c r="BS240" s="640"/>
      <c r="BT240" s="640"/>
      <c r="BU240" s="640"/>
      <c r="BV240" s="640"/>
      <c r="BW240" s="640"/>
      <c r="BX240" s="641"/>
      <c r="BY240" s="640"/>
      <c r="BZ240" s="640"/>
      <c r="CA240" s="640"/>
      <c r="CB240" s="640"/>
      <c r="CC240" s="640"/>
      <c r="CD240" s="640"/>
      <c r="CE240" s="640"/>
      <c r="CF240" s="640"/>
      <c r="CG240" s="640"/>
      <c r="CH240" s="640"/>
      <c r="CI240" s="640"/>
      <c r="CJ240" s="641"/>
      <c r="CK240" s="640"/>
      <c r="CL240" s="640"/>
      <c r="CM240" s="640"/>
      <c r="CN240" s="640"/>
      <c r="CO240" s="640"/>
      <c r="CP240" s="640"/>
      <c r="CQ240" s="640"/>
      <c r="CR240" s="640"/>
      <c r="CS240" s="640"/>
      <c r="CT240" s="640"/>
      <c r="CU240" s="640"/>
      <c r="CV240" s="641"/>
      <c r="CW240" s="640"/>
      <c r="CX240" s="640"/>
      <c r="CY240" s="640"/>
      <c r="CZ240" s="640"/>
      <c r="DA240" s="640"/>
      <c r="DB240" s="640"/>
      <c r="DC240" s="640"/>
      <c r="DD240" s="640"/>
      <c r="DE240" s="640"/>
      <c r="DF240" s="640"/>
      <c r="DG240" s="640"/>
      <c r="DH240" s="641"/>
      <c r="DI240" s="640"/>
      <c r="DJ240" s="640"/>
      <c r="DK240" s="640"/>
      <c r="DL240" s="640"/>
      <c r="DM240" s="640"/>
      <c r="DN240" s="640"/>
      <c r="DO240" s="640"/>
      <c r="DP240" s="640"/>
      <c r="DQ240" s="640"/>
      <c r="DR240" s="640"/>
      <c r="DS240" s="640"/>
      <c r="DT240" s="641"/>
      <c r="DU240" s="644"/>
      <c r="DV240" s="597"/>
      <c r="DW240" s="545"/>
      <c r="DX240" s="545"/>
      <c r="DY240" s="545"/>
      <c r="DZ240" s="545"/>
      <c r="EA240" s="545"/>
      <c r="EB240" s="545"/>
      <c r="EC240" s="545"/>
      <c r="ED240" s="545"/>
      <c r="EE240" s="546"/>
      <c r="EF240" s="454"/>
      <c r="EG240" s="454"/>
      <c r="EH240" s="454"/>
      <c r="EI240" s="454"/>
      <c r="EJ240" s="454"/>
      <c r="EK240" s="454"/>
      <c r="EL240" s="454"/>
      <c r="EM240" s="454"/>
      <c r="EN240" s="454"/>
      <c r="EO240" s="454"/>
      <c r="EP240" s="454"/>
      <c r="EQ240" s="454"/>
      <c r="ER240" s="454"/>
      <c r="ES240" s="454"/>
      <c r="ET240" s="454"/>
      <c r="EU240" s="581"/>
      <c r="EV240" s="581"/>
      <c r="EW240" s="581"/>
      <c r="EX240" s="581"/>
      <c r="EY240" s="581"/>
      <c r="EZ240" s="581"/>
      <c r="FA240" s="581"/>
      <c r="FB240" s="581"/>
      <c r="FC240" s="581"/>
      <c r="FD240" s="581"/>
      <c r="FE240" s="581"/>
    </row>
    <row r="241" spans="1:161">
      <c r="A241" s="450"/>
      <c r="B241" s="490" t="str">
        <f>B233</f>
        <v>Management Fees</v>
      </c>
      <c r="C241" s="598" t="s">
        <v>443</v>
      </c>
      <c r="D241" s="486"/>
      <c r="E241" s="638"/>
      <c r="F241" s="638">
        <v>0</v>
      </c>
      <c r="G241" s="638">
        <v>0</v>
      </c>
      <c r="H241" s="638">
        <v>0</v>
      </c>
      <c r="I241" s="638">
        <v>0</v>
      </c>
      <c r="J241" s="638">
        <v>0</v>
      </c>
      <c r="K241" s="638">
        <v>0</v>
      </c>
      <c r="L241" s="638">
        <v>0</v>
      </c>
      <c r="M241" s="638">
        <v>0</v>
      </c>
      <c r="N241" s="638">
        <v>0</v>
      </c>
      <c r="O241" s="638">
        <v>0</v>
      </c>
      <c r="P241" s="639">
        <v>0</v>
      </c>
      <c r="Q241" s="1086"/>
      <c r="R241" s="1086">
        <v>0</v>
      </c>
      <c r="S241" s="1086">
        <v>0</v>
      </c>
      <c r="T241" s="1086">
        <v>0</v>
      </c>
      <c r="U241" s="1086">
        <v>0</v>
      </c>
      <c r="V241" s="1086">
        <v>0</v>
      </c>
      <c r="W241" s="1086">
        <v>0</v>
      </c>
      <c r="X241" s="1086">
        <v>0</v>
      </c>
      <c r="Y241" s="1086">
        <v>0</v>
      </c>
      <c r="Z241" s="1086">
        <v>0</v>
      </c>
      <c r="AA241" s="1086">
        <v>0</v>
      </c>
      <c r="AB241" s="1087">
        <v>0</v>
      </c>
      <c r="AC241" s="638"/>
      <c r="AD241" s="638">
        <v>0</v>
      </c>
      <c r="AE241" s="638">
        <v>0</v>
      </c>
      <c r="AF241" s="638">
        <v>0</v>
      </c>
      <c r="AG241" s="638">
        <v>0</v>
      </c>
      <c r="AH241" s="638">
        <v>0</v>
      </c>
      <c r="AI241" s="638">
        <v>0</v>
      </c>
      <c r="AJ241" s="638">
        <v>0</v>
      </c>
      <c r="AK241" s="638">
        <v>0</v>
      </c>
      <c r="AL241" s="638">
        <v>0</v>
      </c>
      <c r="AM241" s="638">
        <v>0</v>
      </c>
      <c r="AN241" s="639">
        <v>0</v>
      </c>
      <c r="AO241" s="1134"/>
      <c r="AP241" s="1134">
        <v>0</v>
      </c>
      <c r="AQ241" s="1134">
        <v>0</v>
      </c>
      <c r="AR241" s="1134">
        <v>0</v>
      </c>
      <c r="AS241" s="1134">
        <v>0</v>
      </c>
      <c r="AT241" s="1134">
        <v>0</v>
      </c>
      <c r="AU241" s="1134">
        <v>0</v>
      </c>
      <c r="AV241" s="1134">
        <v>0</v>
      </c>
      <c r="AW241" s="1134">
        <v>0</v>
      </c>
      <c r="AX241" s="1134">
        <v>0</v>
      </c>
      <c r="AY241" s="1134">
        <v>0</v>
      </c>
      <c r="AZ241" s="1135">
        <v>0</v>
      </c>
      <c r="BA241" s="638"/>
      <c r="BB241" s="638">
        <v>0</v>
      </c>
      <c r="BC241" s="638">
        <v>0</v>
      </c>
      <c r="BD241" s="638">
        <v>0</v>
      </c>
      <c r="BE241" s="638">
        <v>0</v>
      </c>
      <c r="BF241" s="638">
        <v>0</v>
      </c>
      <c r="BG241" s="638">
        <v>0</v>
      </c>
      <c r="BH241" s="638">
        <v>0</v>
      </c>
      <c r="BI241" s="638">
        <v>0</v>
      </c>
      <c r="BJ241" s="638">
        <v>0</v>
      </c>
      <c r="BK241" s="638">
        <v>0</v>
      </c>
      <c r="BL241" s="639">
        <v>0</v>
      </c>
      <c r="BM241" s="638"/>
      <c r="BN241" s="638">
        <v>0</v>
      </c>
      <c r="BO241" s="638">
        <v>0</v>
      </c>
      <c r="BP241" s="638">
        <v>0</v>
      </c>
      <c r="BQ241" s="638">
        <v>0</v>
      </c>
      <c r="BR241" s="638">
        <v>0</v>
      </c>
      <c r="BS241" s="638">
        <v>0</v>
      </c>
      <c r="BT241" s="638">
        <v>0</v>
      </c>
      <c r="BU241" s="638">
        <v>0</v>
      </c>
      <c r="BV241" s="638">
        <v>0</v>
      </c>
      <c r="BW241" s="638">
        <v>0</v>
      </c>
      <c r="BX241" s="639">
        <v>0</v>
      </c>
      <c r="BY241" s="638"/>
      <c r="BZ241" s="638">
        <v>0</v>
      </c>
      <c r="CA241" s="638">
        <v>0</v>
      </c>
      <c r="CB241" s="638">
        <v>0</v>
      </c>
      <c r="CC241" s="638">
        <v>0</v>
      </c>
      <c r="CD241" s="638">
        <v>0</v>
      </c>
      <c r="CE241" s="638">
        <v>0</v>
      </c>
      <c r="CF241" s="638">
        <v>0</v>
      </c>
      <c r="CG241" s="638">
        <v>0</v>
      </c>
      <c r="CH241" s="638">
        <v>0</v>
      </c>
      <c r="CI241" s="638">
        <v>0</v>
      </c>
      <c r="CJ241" s="639">
        <v>0</v>
      </c>
      <c r="CK241" s="638"/>
      <c r="CL241" s="638">
        <v>0</v>
      </c>
      <c r="CM241" s="638">
        <v>0</v>
      </c>
      <c r="CN241" s="638">
        <v>0</v>
      </c>
      <c r="CO241" s="638">
        <v>0</v>
      </c>
      <c r="CP241" s="638">
        <v>0</v>
      </c>
      <c r="CQ241" s="638">
        <v>0</v>
      </c>
      <c r="CR241" s="638">
        <v>0</v>
      </c>
      <c r="CS241" s="638">
        <v>0</v>
      </c>
      <c r="CT241" s="638">
        <v>0</v>
      </c>
      <c r="CU241" s="638">
        <v>0</v>
      </c>
      <c r="CV241" s="639">
        <v>0</v>
      </c>
      <c r="CW241" s="638"/>
      <c r="CX241" s="638">
        <v>0</v>
      </c>
      <c r="CY241" s="638">
        <v>0</v>
      </c>
      <c r="CZ241" s="638">
        <v>0</v>
      </c>
      <c r="DA241" s="638">
        <v>0</v>
      </c>
      <c r="DB241" s="638">
        <v>0</v>
      </c>
      <c r="DC241" s="638">
        <v>0</v>
      </c>
      <c r="DD241" s="638">
        <v>0</v>
      </c>
      <c r="DE241" s="638">
        <v>0</v>
      </c>
      <c r="DF241" s="638">
        <v>0</v>
      </c>
      <c r="DG241" s="638">
        <v>0</v>
      </c>
      <c r="DH241" s="639">
        <v>0</v>
      </c>
      <c r="DI241" s="638"/>
      <c r="DJ241" s="638">
        <v>0</v>
      </c>
      <c r="DK241" s="638">
        <v>0</v>
      </c>
      <c r="DL241" s="638">
        <v>0</v>
      </c>
      <c r="DM241" s="638">
        <v>0</v>
      </c>
      <c r="DN241" s="638">
        <v>0</v>
      </c>
      <c r="DO241" s="638">
        <v>0</v>
      </c>
      <c r="DP241" s="638">
        <v>0</v>
      </c>
      <c r="DQ241" s="638">
        <v>0</v>
      </c>
      <c r="DR241" s="638">
        <v>0</v>
      </c>
      <c r="DS241" s="638">
        <v>0</v>
      </c>
      <c r="DT241" s="639">
        <v>0</v>
      </c>
      <c r="DU241" s="644"/>
      <c r="DV241" s="601">
        <f>SUM(E241:P241)</f>
        <v>0</v>
      </c>
      <c r="DW241" s="599">
        <f>DW239/12*11+DV243</f>
        <v>0</v>
      </c>
      <c r="DX241" s="599">
        <f t="shared" ref="DX241:EE241" si="1318">DX239/12*11+DW243</f>
        <v>0</v>
      </c>
      <c r="DY241" s="599">
        <f t="shared" si="1318"/>
        <v>0</v>
      </c>
      <c r="DZ241" s="599">
        <f t="shared" si="1318"/>
        <v>0</v>
      </c>
      <c r="EA241" s="599">
        <f t="shared" si="1318"/>
        <v>0</v>
      </c>
      <c r="EB241" s="599">
        <f t="shared" si="1318"/>
        <v>0</v>
      </c>
      <c r="EC241" s="599">
        <f t="shared" si="1318"/>
        <v>0</v>
      </c>
      <c r="ED241" s="599">
        <f t="shared" si="1318"/>
        <v>0</v>
      </c>
      <c r="EE241" s="600">
        <f t="shared" si="1318"/>
        <v>0</v>
      </c>
      <c r="EF241" s="454" t="s">
        <v>424</v>
      </c>
      <c r="EG241" s="454"/>
      <c r="EH241" s="454"/>
      <c r="EI241" s="454"/>
      <c r="EJ241" s="454"/>
      <c r="EK241" s="454"/>
      <c r="EL241" s="454"/>
      <c r="EM241" s="454"/>
      <c r="EN241" s="454"/>
      <c r="EO241" s="454"/>
      <c r="EP241" s="454"/>
      <c r="EQ241" s="454"/>
      <c r="ER241" s="454"/>
      <c r="ES241" s="454"/>
      <c r="ET241" s="454"/>
      <c r="EU241" s="581"/>
      <c r="EV241" s="581"/>
      <c r="EW241" s="581"/>
      <c r="EX241" s="581"/>
      <c r="EY241" s="581"/>
      <c r="EZ241" s="581"/>
      <c r="FA241" s="581"/>
      <c r="FB241" s="581"/>
      <c r="FC241" s="581"/>
      <c r="FD241" s="581"/>
      <c r="FE241" s="581"/>
    </row>
    <row r="242" spans="1:161">
      <c r="A242" s="450"/>
      <c r="B242" s="490"/>
      <c r="C242" s="486"/>
      <c r="D242" s="486"/>
      <c r="E242" s="640"/>
      <c r="F242" s="640"/>
      <c r="G242" s="640"/>
      <c r="H242" s="640"/>
      <c r="I242" s="640"/>
      <c r="J242" s="640"/>
      <c r="K242" s="640"/>
      <c r="L242" s="640"/>
      <c r="M242" s="640"/>
      <c r="N242" s="640"/>
      <c r="O242" s="640"/>
      <c r="P242" s="641"/>
      <c r="Q242" s="1088"/>
      <c r="R242" s="1088"/>
      <c r="S242" s="1088"/>
      <c r="T242" s="1088"/>
      <c r="U242" s="1088"/>
      <c r="V242" s="1088"/>
      <c r="W242" s="1088"/>
      <c r="X242" s="1088"/>
      <c r="Y242" s="1088"/>
      <c r="Z242" s="1088"/>
      <c r="AA242" s="1088"/>
      <c r="AB242" s="1089"/>
      <c r="AC242" s="640"/>
      <c r="AD242" s="640"/>
      <c r="AE242" s="640"/>
      <c r="AF242" s="640"/>
      <c r="AG242" s="640"/>
      <c r="AH242" s="640"/>
      <c r="AI242" s="640"/>
      <c r="AJ242" s="640"/>
      <c r="AK242" s="640"/>
      <c r="AL242" s="640"/>
      <c r="AM242" s="640"/>
      <c r="AN242" s="641"/>
      <c r="AO242" s="1136"/>
      <c r="AP242" s="1136"/>
      <c r="AQ242" s="1136"/>
      <c r="AR242" s="1136"/>
      <c r="AS242" s="1136"/>
      <c r="AT242" s="1136"/>
      <c r="AU242" s="1136"/>
      <c r="AV242" s="1136"/>
      <c r="AW242" s="1136"/>
      <c r="AX242" s="1136"/>
      <c r="AY242" s="1136"/>
      <c r="AZ242" s="1137"/>
      <c r="BA242" s="640"/>
      <c r="BB242" s="640"/>
      <c r="BC242" s="640"/>
      <c r="BD242" s="640"/>
      <c r="BE242" s="640"/>
      <c r="BF242" s="640"/>
      <c r="BG242" s="640"/>
      <c r="BH242" s="640"/>
      <c r="BI242" s="640"/>
      <c r="BJ242" s="640"/>
      <c r="BK242" s="640"/>
      <c r="BL242" s="641"/>
      <c r="BM242" s="640"/>
      <c r="BN242" s="640"/>
      <c r="BO242" s="640"/>
      <c r="BP242" s="640"/>
      <c r="BQ242" s="640"/>
      <c r="BR242" s="640"/>
      <c r="BS242" s="640"/>
      <c r="BT242" s="640"/>
      <c r="BU242" s="640"/>
      <c r="BV242" s="640"/>
      <c r="BW242" s="640"/>
      <c r="BX242" s="641"/>
      <c r="BY242" s="640"/>
      <c r="BZ242" s="640"/>
      <c r="CA242" s="640"/>
      <c r="CB242" s="640"/>
      <c r="CC242" s="640"/>
      <c r="CD242" s="640"/>
      <c r="CE242" s="640"/>
      <c r="CF242" s="640"/>
      <c r="CG242" s="640"/>
      <c r="CH242" s="640"/>
      <c r="CI242" s="640"/>
      <c r="CJ242" s="641"/>
      <c r="CK242" s="640"/>
      <c r="CL242" s="640"/>
      <c r="CM242" s="640"/>
      <c r="CN242" s="640"/>
      <c r="CO242" s="640"/>
      <c r="CP242" s="640"/>
      <c r="CQ242" s="640"/>
      <c r="CR242" s="640"/>
      <c r="CS242" s="640"/>
      <c r="CT242" s="640"/>
      <c r="CU242" s="640"/>
      <c r="CV242" s="641"/>
      <c r="CW242" s="640"/>
      <c r="CX242" s="640"/>
      <c r="CY242" s="640"/>
      <c r="CZ242" s="640"/>
      <c r="DA242" s="640"/>
      <c r="DB242" s="640"/>
      <c r="DC242" s="640"/>
      <c r="DD242" s="640"/>
      <c r="DE242" s="640"/>
      <c r="DF242" s="640"/>
      <c r="DG242" s="640"/>
      <c r="DH242" s="641"/>
      <c r="DI242" s="640"/>
      <c r="DJ242" s="640"/>
      <c r="DK242" s="640"/>
      <c r="DL242" s="640"/>
      <c r="DM242" s="640"/>
      <c r="DN242" s="640"/>
      <c r="DO242" s="640"/>
      <c r="DP242" s="640"/>
      <c r="DQ242" s="640"/>
      <c r="DR242" s="640"/>
      <c r="DS242" s="640"/>
      <c r="DT242" s="641"/>
      <c r="DU242" s="644"/>
      <c r="DV242" s="539"/>
      <c r="DW242" s="540"/>
      <c r="DX242" s="540"/>
      <c r="DY242" s="540"/>
      <c r="DZ242" s="540"/>
      <c r="EA242" s="540"/>
      <c r="EB242" s="540"/>
      <c r="EC242" s="540"/>
      <c r="ED242" s="540"/>
      <c r="EE242" s="541"/>
      <c r="EF242" s="454"/>
      <c r="EG242" s="454"/>
      <c r="EH242" s="454"/>
      <c r="EI242" s="454"/>
      <c r="EJ242" s="454"/>
      <c r="EK242" s="454"/>
      <c r="EL242" s="454"/>
      <c r="EM242" s="454"/>
      <c r="EN242" s="454"/>
      <c r="EO242" s="454"/>
      <c r="EP242" s="454"/>
      <c r="EQ242" s="454"/>
      <c r="ER242" s="454"/>
      <c r="ES242" s="454"/>
      <c r="ET242" s="454"/>
      <c r="EU242" s="581"/>
      <c r="EV242" s="581"/>
      <c r="EW242" s="581"/>
      <c r="EX242" s="581"/>
      <c r="EY242" s="581"/>
      <c r="EZ242" s="581"/>
      <c r="FA242" s="581"/>
      <c r="FB242" s="581"/>
      <c r="FC242" s="581"/>
      <c r="FD242" s="581"/>
      <c r="FE242" s="581"/>
    </row>
    <row r="243" spans="1:161" ht="13.5" thickBot="1">
      <c r="A243" s="450"/>
      <c r="B243" s="480" t="str">
        <f>B233</f>
        <v>Management Fees</v>
      </c>
      <c r="C243" s="602" t="s">
        <v>430</v>
      </c>
      <c r="D243" s="481"/>
      <c r="E243" s="642">
        <f>E239-E241</f>
        <v>0</v>
      </c>
      <c r="F243" s="642">
        <v>0</v>
      </c>
      <c r="G243" s="642">
        <v>0</v>
      </c>
      <c r="H243" s="642">
        <v>0</v>
      </c>
      <c r="I243" s="642">
        <v>0</v>
      </c>
      <c r="J243" s="642">
        <v>0</v>
      </c>
      <c r="K243" s="642">
        <v>0</v>
      </c>
      <c r="L243" s="642">
        <v>0</v>
      </c>
      <c r="M243" s="642">
        <v>0</v>
      </c>
      <c r="N243" s="642">
        <v>0</v>
      </c>
      <c r="O243" s="642">
        <v>0</v>
      </c>
      <c r="P243" s="643">
        <v>0</v>
      </c>
      <c r="Q243" s="1090">
        <f>Q239-Q241</f>
        <v>0</v>
      </c>
      <c r="R243" s="1090">
        <v>0</v>
      </c>
      <c r="S243" s="1090">
        <v>0</v>
      </c>
      <c r="T243" s="1090">
        <v>0</v>
      </c>
      <c r="U243" s="1090">
        <v>0</v>
      </c>
      <c r="V243" s="1090">
        <v>0</v>
      </c>
      <c r="W243" s="1090">
        <v>0</v>
      </c>
      <c r="X243" s="1090">
        <v>0</v>
      </c>
      <c r="Y243" s="1090">
        <v>0</v>
      </c>
      <c r="Z243" s="1090">
        <v>0</v>
      </c>
      <c r="AA243" s="1090">
        <v>0</v>
      </c>
      <c r="AB243" s="1091">
        <v>0</v>
      </c>
      <c r="AC243" s="642">
        <f>AC239-AC241</f>
        <v>0</v>
      </c>
      <c r="AD243" s="642">
        <v>0</v>
      </c>
      <c r="AE243" s="642">
        <v>0</v>
      </c>
      <c r="AF243" s="642">
        <v>0</v>
      </c>
      <c r="AG243" s="642">
        <v>0</v>
      </c>
      <c r="AH243" s="642">
        <v>0</v>
      </c>
      <c r="AI243" s="642">
        <v>0</v>
      </c>
      <c r="AJ243" s="642">
        <v>0</v>
      </c>
      <c r="AK243" s="642">
        <v>0</v>
      </c>
      <c r="AL243" s="642">
        <v>0</v>
      </c>
      <c r="AM243" s="642">
        <v>0</v>
      </c>
      <c r="AN243" s="643">
        <v>0</v>
      </c>
      <c r="AO243" s="1138">
        <f>AO239-AO241</f>
        <v>0</v>
      </c>
      <c r="AP243" s="1138">
        <v>0</v>
      </c>
      <c r="AQ243" s="1138">
        <v>0</v>
      </c>
      <c r="AR243" s="1138">
        <v>0</v>
      </c>
      <c r="AS243" s="1138">
        <v>0</v>
      </c>
      <c r="AT243" s="1138">
        <v>0</v>
      </c>
      <c r="AU243" s="1138">
        <v>0</v>
      </c>
      <c r="AV243" s="1138">
        <v>0</v>
      </c>
      <c r="AW243" s="1138">
        <v>0</v>
      </c>
      <c r="AX243" s="1138">
        <v>0</v>
      </c>
      <c r="AY243" s="1138">
        <v>0</v>
      </c>
      <c r="AZ243" s="1139">
        <v>0</v>
      </c>
      <c r="BA243" s="642">
        <f>BA239-BA241</f>
        <v>0</v>
      </c>
      <c r="BB243" s="642">
        <v>0</v>
      </c>
      <c r="BC243" s="642">
        <v>0</v>
      </c>
      <c r="BD243" s="642">
        <v>0</v>
      </c>
      <c r="BE243" s="642">
        <v>0</v>
      </c>
      <c r="BF243" s="642">
        <v>0</v>
      </c>
      <c r="BG243" s="642">
        <v>0</v>
      </c>
      <c r="BH243" s="642">
        <v>0</v>
      </c>
      <c r="BI243" s="642">
        <v>0</v>
      </c>
      <c r="BJ243" s="642">
        <v>0</v>
      </c>
      <c r="BK243" s="642">
        <v>0</v>
      </c>
      <c r="BL243" s="643">
        <v>0</v>
      </c>
      <c r="BM243" s="642">
        <f>BM239-BM241</f>
        <v>0</v>
      </c>
      <c r="BN243" s="642">
        <v>0</v>
      </c>
      <c r="BO243" s="642">
        <v>0</v>
      </c>
      <c r="BP243" s="642">
        <v>0</v>
      </c>
      <c r="BQ243" s="642">
        <v>0</v>
      </c>
      <c r="BR243" s="642">
        <v>0</v>
      </c>
      <c r="BS243" s="642">
        <v>0</v>
      </c>
      <c r="BT243" s="642">
        <v>0</v>
      </c>
      <c r="BU243" s="642">
        <v>0</v>
      </c>
      <c r="BV243" s="642">
        <v>0</v>
      </c>
      <c r="BW243" s="642">
        <v>0</v>
      </c>
      <c r="BX243" s="643">
        <v>0</v>
      </c>
      <c r="BY243" s="642">
        <f>BY239-BY241</f>
        <v>0</v>
      </c>
      <c r="BZ243" s="642">
        <v>0</v>
      </c>
      <c r="CA243" s="642">
        <v>0</v>
      </c>
      <c r="CB243" s="642">
        <v>0</v>
      </c>
      <c r="CC243" s="642">
        <v>0</v>
      </c>
      <c r="CD243" s="642">
        <v>0</v>
      </c>
      <c r="CE243" s="642">
        <v>0</v>
      </c>
      <c r="CF243" s="642">
        <v>0</v>
      </c>
      <c r="CG243" s="642">
        <v>0</v>
      </c>
      <c r="CH243" s="642">
        <v>0</v>
      </c>
      <c r="CI243" s="642">
        <v>0</v>
      </c>
      <c r="CJ243" s="643">
        <v>0</v>
      </c>
      <c r="CK243" s="642">
        <f>CK239-CK241</f>
        <v>0</v>
      </c>
      <c r="CL243" s="642">
        <v>0</v>
      </c>
      <c r="CM243" s="642">
        <v>0</v>
      </c>
      <c r="CN243" s="642">
        <v>0</v>
      </c>
      <c r="CO243" s="642">
        <v>0</v>
      </c>
      <c r="CP243" s="642">
        <v>0</v>
      </c>
      <c r="CQ243" s="642">
        <v>0</v>
      </c>
      <c r="CR243" s="642">
        <v>0</v>
      </c>
      <c r="CS243" s="642">
        <v>0</v>
      </c>
      <c r="CT243" s="642">
        <v>0</v>
      </c>
      <c r="CU243" s="642">
        <v>0</v>
      </c>
      <c r="CV243" s="643">
        <v>0</v>
      </c>
      <c r="CW243" s="642">
        <f>CW239-CW241</f>
        <v>0</v>
      </c>
      <c r="CX243" s="642">
        <v>0</v>
      </c>
      <c r="CY243" s="642">
        <v>0</v>
      </c>
      <c r="CZ243" s="642">
        <v>0</v>
      </c>
      <c r="DA243" s="642">
        <v>0</v>
      </c>
      <c r="DB243" s="642">
        <v>0</v>
      </c>
      <c r="DC243" s="642">
        <v>0</v>
      </c>
      <c r="DD243" s="642">
        <v>0</v>
      </c>
      <c r="DE243" s="642">
        <v>0</v>
      </c>
      <c r="DF243" s="642">
        <v>0</v>
      </c>
      <c r="DG243" s="642">
        <v>0</v>
      </c>
      <c r="DH243" s="643">
        <v>0</v>
      </c>
      <c r="DI243" s="642">
        <f>DI239-DI241</f>
        <v>0</v>
      </c>
      <c r="DJ243" s="642">
        <v>0</v>
      </c>
      <c r="DK243" s="642">
        <v>0</v>
      </c>
      <c r="DL243" s="642">
        <v>0</v>
      </c>
      <c r="DM243" s="642">
        <v>0</v>
      </c>
      <c r="DN243" s="642">
        <v>0</v>
      </c>
      <c r="DO243" s="642">
        <v>0</v>
      </c>
      <c r="DP243" s="642">
        <v>0</v>
      </c>
      <c r="DQ243" s="642">
        <v>0</v>
      </c>
      <c r="DR243" s="642">
        <v>0</v>
      </c>
      <c r="DS243" s="642">
        <v>0</v>
      </c>
      <c r="DT243" s="643">
        <v>0</v>
      </c>
      <c r="DU243" s="644"/>
      <c r="DV243" s="605">
        <f>P243</f>
        <v>0</v>
      </c>
      <c r="DW243" s="606">
        <f>DV243+DW239-DW241</f>
        <v>0</v>
      </c>
      <c r="DX243" s="606">
        <f t="shared" ref="DX243:EE243" si="1319">DW243+DX239-DX241</f>
        <v>0</v>
      </c>
      <c r="DY243" s="606">
        <f t="shared" si="1319"/>
        <v>0</v>
      </c>
      <c r="DZ243" s="606">
        <f t="shared" si="1319"/>
        <v>0</v>
      </c>
      <c r="EA243" s="606">
        <f t="shared" si="1319"/>
        <v>0</v>
      </c>
      <c r="EB243" s="606">
        <f t="shared" si="1319"/>
        <v>0</v>
      </c>
      <c r="EC243" s="606">
        <f t="shared" si="1319"/>
        <v>0</v>
      </c>
      <c r="ED243" s="606">
        <f t="shared" si="1319"/>
        <v>0</v>
      </c>
      <c r="EE243" s="607">
        <f t="shared" si="1319"/>
        <v>0</v>
      </c>
      <c r="EF243" s="454" t="s">
        <v>428</v>
      </c>
      <c r="EG243" s="454"/>
      <c r="EH243" s="454"/>
      <c r="EI243" s="454"/>
      <c r="EJ243" s="454"/>
      <c r="EK243" s="454"/>
      <c r="EL243" s="454"/>
      <c r="EM243" s="454"/>
      <c r="EN243" s="454"/>
      <c r="EO243" s="454"/>
      <c r="EP243" s="454"/>
      <c r="EQ243" s="454"/>
      <c r="ER243" s="454"/>
      <c r="ES243" s="454"/>
      <c r="ET243" s="454"/>
      <c r="EU243" s="581"/>
      <c r="EV243" s="581"/>
      <c r="EW243" s="581"/>
      <c r="EX243" s="581"/>
      <c r="EY243" s="581"/>
      <c r="EZ243" s="581"/>
      <c r="FA243" s="581"/>
      <c r="FB243" s="581"/>
      <c r="FC243" s="581"/>
      <c r="FD243" s="581"/>
      <c r="FE243" s="581"/>
    </row>
    <row r="244" spans="1:161" ht="13.5" thickBot="1">
      <c r="A244" s="450"/>
      <c r="B244" s="645"/>
      <c r="C244" s="598"/>
      <c r="D244" s="486"/>
      <c r="E244" s="646"/>
      <c r="F244" s="646"/>
      <c r="G244" s="646"/>
      <c r="H244" s="646"/>
      <c r="I244" s="646"/>
      <c r="J244" s="646"/>
      <c r="K244" s="646"/>
      <c r="L244" s="646"/>
      <c r="M244" s="646"/>
      <c r="N244" s="646"/>
      <c r="O244" s="646"/>
      <c r="P244" s="646"/>
      <c r="Q244" s="1092"/>
      <c r="R244" s="1092"/>
      <c r="S244" s="1092"/>
      <c r="T244" s="1092"/>
      <c r="U244" s="1092"/>
      <c r="V244" s="1092"/>
      <c r="W244" s="1092"/>
      <c r="X244" s="1092"/>
      <c r="Y244" s="1092"/>
      <c r="Z244" s="1092"/>
      <c r="AA244" s="1092"/>
      <c r="AB244" s="1092"/>
      <c r="AC244" s="646"/>
      <c r="AD244" s="646"/>
      <c r="AE244" s="646"/>
      <c r="AF244" s="646"/>
      <c r="AG244" s="646"/>
      <c r="AH244" s="646"/>
      <c r="AI244" s="646"/>
      <c r="AJ244" s="646"/>
      <c r="AK244" s="646"/>
      <c r="AL244" s="646"/>
      <c r="AM244" s="646"/>
      <c r="AN244" s="646"/>
      <c r="AO244" s="1140"/>
      <c r="AP244" s="1140"/>
      <c r="AQ244" s="1140"/>
      <c r="AR244" s="1140"/>
      <c r="AS244" s="1140"/>
      <c r="AT244" s="1140"/>
      <c r="AU244" s="1140"/>
      <c r="AV244" s="1140"/>
      <c r="AW244" s="1140"/>
      <c r="AX244" s="1140"/>
      <c r="AY244" s="1140"/>
      <c r="AZ244" s="1140"/>
      <c r="BA244" s="646"/>
      <c r="BB244" s="646"/>
      <c r="BC244" s="646"/>
      <c r="BD244" s="646"/>
      <c r="BE244" s="646"/>
      <c r="BF244" s="646"/>
      <c r="BG244" s="646"/>
      <c r="BH244" s="646"/>
      <c r="BI244" s="646"/>
      <c r="BJ244" s="646"/>
      <c r="BK244" s="646"/>
      <c r="BL244" s="646"/>
      <c r="BM244" s="646"/>
      <c r="BN244" s="646"/>
      <c r="BO244" s="646"/>
      <c r="BP244" s="646"/>
      <c r="BQ244" s="646"/>
      <c r="BR244" s="646"/>
      <c r="BS244" s="646"/>
      <c r="BT244" s="646"/>
      <c r="BU244" s="646"/>
      <c r="BV244" s="646"/>
      <c r="BW244" s="646"/>
      <c r="BX244" s="646"/>
      <c r="BY244" s="646"/>
      <c r="BZ244" s="646"/>
      <c r="CA244" s="646"/>
      <c r="CB244" s="646"/>
      <c r="CC244" s="646"/>
      <c r="CD244" s="646"/>
      <c r="CE244" s="646"/>
      <c r="CF244" s="646"/>
      <c r="CG244" s="646"/>
      <c r="CH244" s="646"/>
      <c r="CI244" s="646"/>
      <c r="CJ244" s="646"/>
      <c r="CK244" s="646"/>
      <c r="CL244" s="646"/>
      <c r="CM244" s="646"/>
      <c r="CN244" s="646"/>
      <c r="CO244" s="646"/>
      <c r="CP244" s="646"/>
      <c r="CQ244" s="646"/>
      <c r="CR244" s="646"/>
      <c r="CS244" s="646"/>
      <c r="CT244" s="646"/>
      <c r="CU244" s="646"/>
      <c r="CV244" s="646"/>
      <c r="CW244" s="646"/>
      <c r="CX244" s="646"/>
      <c r="CY244" s="646"/>
      <c r="CZ244" s="646"/>
      <c r="DA244" s="646"/>
      <c r="DB244" s="646"/>
      <c r="DC244" s="646"/>
      <c r="DD244" s="646"/>
      <c r="DE244" s="646"/>
      <c r="DF244" s="646"/>
      <c r="DG244" s="646"/>
      <c r="DH244" s="646"/>
      <c r="DI244" s="646"/>
      <c r="DJ244" s="646"/>
      <c r="DK244" s="646"/>
      <c r="DL244" s="646"/>
      <c r="DM244" s="646"/>
      <c r="DN244" s="646"/>
      <c r="DO244" s="646"/>
      <c r="DP244" s="646"/>
      <c r="DQ244" s="646"/>
      <c r="DR244" s="646"/>
      <c r="DS244" s="646"/>
      <c r="DT244" s="646"/>
      <c r="DU244" s="644"/>
      <c r="DV244" s="491"/>
      <c r="DW244" s="491"/>
      <c r="DX244" s="491"/>
      <c r="DY244" s="491"/>
      <c r="DZ244" s="491"/>
      <c r="EA244" s="491"/>
      <c r="EB244" s="491"/>
      <c r="EC244" s="491"/>
      <c r="ED244" s="491"/>
      <c r="EE244" s="491"/>
      <c r="EF244" s="454"/>
      <c r="EG244" s="454"/>
      <c r="EH244" s="454"/>
      <c r="EI244" s="454"/>
      <c r="EJ244" s="454"/>
      <c r="EK244" s="454"/>
      <c r="EL244" s="454"/>
      <c r="EM244" s="454"/>
      <c r="EN244" s="454"/>
      <c r="EO244" s="454"/>
      <c r="EP244" s="454"/>
      <c r="EQ244" s="454"/>
      <c r="ER244" s="454"/>
      <c r="ES244" s="454"/>
      <c r="ET244" s="454"/>
      <c r="EU244" s="581"/>
      <c r="EV244" s="581"/>
      <c r="EW244" s="581"/>
      <c r="EX244" s="581"/>
      <c r="EY244" s="581"/>
      <c r="EZ244" s="581"/>
      <c r="FA244" s="581"/>
      <c r="FB244" s="581"/>
      <c r="FC244" s="581"/>
      <c r="FD244" s="581"/>
      <c r="FE244" s="581"/>
    </row>
    <row r="245" spans="1:161" ht="13.5" thickBot="1">
      <c r="A245" s="450"/>
      <c r="B245" s="476" t="str">
        <f>'[1]Profit &amp; Lost Monthly'!B48</f>
        <v>Depreciation</v>
      </c>
      <c r="C245" s="588"/>
      <c r="D245" s="477"/>
      <c r="E245" s="477"/>
      <c r="F245" s="477"/>
      <c r="G245" s="477"/>
      <c r="H245" s="477"/>
      <c r="I245" s="477"/>
      <c r="J245" s="477"/>
      <c r="K245" s="477"/>
      <c r="L245" s="477"/>
      <c r="M245" s="477"/>
      <c r="N245" s="589" t="str">
        <f>B245</f>
        <v>Depreciation</v>
      </c>
      <c r="O245" s="477"/>
      <c r="P245" s="478"/>
      <c r="Q245" s="1065"/>
      <c r="R245" s="1065"/>
      <c r="S245" s="1065"/>
      <c r="T245" s="1065"/>
      <c r="U245" s="1065"/>
      <c r="V245" s="1065"/>
      <c r="W245" s="1065"/>
      <c r="X245" s="1065"/>
      <c r="Y245" s="1065"/>
      <c r="Z245" s="1066" t="str">
        <f>N245</f>
        <v>Depreciation</v>
      </c>
      <c r="AA245" s="1065"/>
      <c r="AB245" s="1067"/>
      <c r="AC245" s="477"/>
      <c r="AD245" s="477"/>
      <c r="AE245" s="477"/>
      <c r="AF245" s="477"/>
      <c r="AG245" s="477"/>
      <c r="AH245" s="477"/>
      <c r="AI245" s="477"/>
      <c r="AJ245" s="477"/>
      <c r="AK245" s="477"/>
      <c r="AL245" s="589" t="str">
        <f>Z245</f>
        <v>Depreciation</v>
      </c>
      <c r="AM245" s="477"/>
      <c r="AN245" s="478"/>
      <c r="AO245" s="1108"/>
      <c r="AP245" s="1108"/>
      <c r="AQ245" s="1108"/>
      <c r="AR245" s="1108"/>
      <c r="AS245" s="1108"/>
      <c r="AT245" s="1108"/>
      <c r="AU245" s="1108"/>
      <c r="AV245" s="1108"/>
      <c r="AW245" s="1108"/>
      <c r="AX245" s="1109" t="str">
        <f>AL245</f>
        <v>Depreciation</v>
      </c>
      <c r="AY245" s="1108"/>
      <c r="AZ245" s="1110"/>
      <c r="BA245" s="477"/>
      <c r="BB245" s="477"/>
      <c r="BC245" s="477"/>
      <c r="BD245" s="477"/>
      <c r="BE245" s="477"/>
      <c r="BF245" s="477"/>
      <c r="BG245" s="477"/>
      <c r="BH245" s="477"/>
      <c r="BI245" s="477"/>
      <c r="BJ245" s="589" t="str">
        <f>AX245</f>
        <v>Depreciation</v>
      </c>
      <c r="BK245" s="477"/>
      <c r="BL245" s="478"/>
      <c r="BM245" s="477"/>
      <c r="BN245" s="477"/>
      <c r="BO245" s="477"/>
      <c r="BP245" s="477"/>
      <c r="BQ245" s="477"/>
      <c r="BR245" s="477"/>
      <c r="BS245" s="477"/>
      <c r="BT245" s="477"/>
      <c r="BU245" s="477"/>
      <c r="BV245" s="589" t="str">
        <f>BJ245</f>
        <v>Depreciation</v>
      </c>
      <c r="BW245" s="477"/>
      <c r="BX245" s="478"/>
      <c r="BY245" s="477"/>
      <c r="BZ245" s="477"/>
      <c r="CA245" s="477"/>
      <c r="CB245" s="477"/>
      <c r="CC245" s="477"/>
      <c r="CD245" s="477"/>
      <c r="CE245" s="477"/>
      <c r="CF245" s="477"/>
      <c r="CG245" s="477"/>
      <c r="CH245" s="589" t="str">
        <f>BV245</f>
        <v>Depreciation</v>
      </c>
      <c r="CI245" s="477"/>
      <c r="CJ245" s="478"/>
      <c r="CK245" s="477"/>
      <c r="CL245" s="477"/>
      <c r="CM245" s="477"/>
      <c r="CN245" s="477"/>
      <c r="CO245" s="477"/>
      <c r="CP245" s="477"/>
      <c r="CQ245" s="477"/>
      <c r="CR245" s="477"/>
      <c r="CS245" s="477"/>
      <c r="CT245" s="589" t="str">
        <f>CH245</f>
        <v>Depreciation</v>
      </c>
      <c r="CU245" s="477"/>
      <c r="CV245" s="478"/>
      <c r="CW245" s="477"/>
      <c r="CX245" s="477"/>
      <c r="CY245" s="477"/>
      <c r="CZ245" s="477"/>
      <c r="DA245" s="477"/>
      <c r="DB245" s="477"/>
      <c r="DC245" s="477"/>
      <c r="DD245" s="477"/>
      <c r="DE245" s="477"/>
      <c r="DF245" s="589" t="str">
        <f>CT245</f>
        <v>Depreciation</v>
      </c>
      <c r="DG245" s="477"/>
      <c r="DH245" s="478"/>
      <c r="DI245" s="477"/>
      <c r="DJ245" s="477"/>
      <c r="DK245" s="477"/>
      <c r="DL245" s="477"/>
      <c r="DM245" s="477"/>
      <c r="DN245" s="477"/>
      <c r="DO245" s="477"/>
      <c r="DP245" s="477"/>
      <c r="DQ245" s="477"/>
      <c r="DR245" s="589" t="str">
        <f>DF245</f>
        <v>Depreciation</v>
      </c>
      <c r="DS245" s="477"/>
      <c r="DT245" s="478"/>
      <c r="DU245" s="450"/>
      <c r="DV245" s="590" t="str">
        <f>B245</f>
        <v>Depreciation</v>
      </c>
      <c r="DW245" s="588"/>
      <c r="DX245" s="477"/>
      <c r="DY245" s="477"/>
      <c r="DZ245" s="477"/>
      <c r="EA245" s="477"/>
      <c r="EB245" s="477"/>
      <c r="EC245" s="477"/>
      <c r="ED245" s="477"/>
      <c r="EE245" s="478"/>
      <c r="EF245" s="454"/>
      <c r="EG245" s="454"/>
      <c r="EH245" s="454"/>
      <c r="EI245" s="454"/>
      <c r="EJ245" s="454"/>
      <c r="EK245" s="454"/>
      <c r="EL245" s="454"/>
      <c r="EM245" s="454"/>
      <c r="EN245" s="454"/>
      <c r="EO245" s="454"/>
      <c r="EP245" s="454"/>
      <c r="EQ245" s="454"/>
      <c r="ER245" s="454"/>
      <c r="ES245" s="454"/>
      <c r="ET245" s="454"/>
      <c r="EU245" s="581"/>
      <c r="EV245" s="581"/>
      <c r="EW245" s="581"/>
      <c r="EX245" s="581"/>
      <c r="EY245" s="581"/>
      <c r="EZ245" s="581"/>
      <c r="FA245" s="581"/>
      <c r="FB245" s="581"/>
      <c r="FC245" s="581"/>
      <c r="FD245" s="581"/>
      <c r="FE245" s="581"/>
    </row>
    <row r="246" spans="1:161" ht="13.5" thickBot="1">
      <c r="A246" s="450"/>
      <c r="B246" s="591"/>
      <c r="C246" s="592"/>
      <c r="D246" s="486"/>
      <c r="E246" s="486"/>
      <c r="F246" s="486"/>
      <c r="G246" s="486"/>
      <c r="H246" s="486"/>
      <c r="I246" s="486"/>
      <c r="J246" s="486"/>
      <c r="K246" s="486"/>
      <c r="L246" s="486"/>
      <c r="M246" s="486"/>
      <c r="N246" s="486"/>
      <c r="O246" s="486"/>
      <c r="P246" s="487"/>
      <c r="Q246" s="1068"/>
      <c r="R246" s="1068"/>
      <c r="S246" s="1068"/>
      <c r="T246" s="1068"/>
      <c r="U246" s="1068"/>
      <c r="V246" s="1068"/>
      <c r="W246" s="1068"/>
      <c r="X246" s="1068"/>
      <c r="Y246" s="1068"/>
      <c r="Z246" s="1068"/>
      <c r="AA246" s="1068"/>
      <c r="AB246" s="1069"/>
      <c r="AC246" s="486"/>
      <c r="AD246" s="486"/>
      <c r="AE246" s="486"/>
      <c r="AF246" s="486"/>
      <c r="AG246" s="486"/>
      <c r="AH246" s="486"/>
      <c r="AI246" s="486"/>
      <c r="AJ246" s="486"/>
      <c r="AK246" s="486"/>
      <c r="AL246" s="486"/>
      <c r="AM246" s="486"/>
      <c r="AN246" s="487"/>
      <c r="AO246" s="1111"/>
      <c r="AP246" s="1111"/>
      <c r="AQ246" s="1111"/>
      <c r="AR246" s="1111"/>
      <c r="AS246" s="1111"/>
      <c r="AT246" s="1111"/>
      <c r="AU246" s="1111"/>
      <c r="AV246" s="1111"/>
      <c r="AW246" s="1111"/>
      <c r="AX246" s="1111"/>
      <c r="AY246" s="1111"/>
      <c r="AZ246" s="1112"/>
      <c r="BA246" s="486"/>
      <c r="BB246" s="486"/>
      <c r="BC246" s="486"/>
      <c r="BD246" s="486"/>
      <c r="BE246" s="486"/>
      <c r="BF246" s="486"/>
      <c r="BG246" s="486"/>
      <c r="BH246" s="486"/>
      <c r="BI246" s="486"/>
      <c r="BJ246" s="486"/>
      <c r="BK246" s="486"/>
      <c r="BL246" s="487"/>
      <c r="BM246" s="486"/>
      <c r="BN246" s="486"/>
      <c r="BO246" s="486"/>
      <c r="BP246" s="486"/>
      <c r="BQ246" s="486"/>
      <c r="BR246" s="486"/>
      <c r="BS246" s="486"/>
      <c r="BT246" s="486"/>
      <c r="BU246" s="486"/>
      <c r="BV246" s="486"/>
      <c r="BW246" s="486"/>
      <c r="BX246" s="487"/>
      <c r="BY246" s="486"/>
      <c r="BZ246" s="486"/>
      <c r="CA246" s="486"/>
      <c r="CB246" s="486"/>
      <c r="CC246" s="486"/>
      <c r="CD246" s="486"/>
      <c r="CE246" s="486"/>
      <c r="CF246" s="486"/>
      <c r="CG246" s="486"/>
      <c r="CH246" s="486"/>
      <c r="CI246" s="486"/>
      <c r="CJ246" s="487"/>
      <c r="CK246" s="486"/>
      <c r="CL246" s="486"/>
      <c r="CM246" s="486"/>
      <c r="CN246" s="486"/>
      <c r="CO246" s="486"/>
      <c r="CP246" s="486"/>
      <c r="CQ246" s="486"/>
      <c r="CR246" s="486"/>
      <c r="CS246" s="486"/>
      <c r="CT246" s="486"/>
      <c r="CU246" s="486"/>
      <c r="CV246" s="487"/>
      <c r="CW246" s="486"/>
      <c r="CX246" s="486"/>
      <c r="CY246" s="486"/>
      <c r="CZ246" s="486"/>
      <c r="DA246" s="486"/>
      <c r="DB246" s="486"/>
      <c r="DC246" s="486"/>
      <c r="DD246" s="486"/>
      <c r="DE246" s="486"/>
      <c r="DF246" s="486"/>
      <c r="DG246" s="486"/>
      <c r="DH246" s="487"/>
      <c r="DI246" s="486"/>
      <c r="DJ246" s="486"/>
      <c r="DK246" s="486"/>
      <c r="DL246" s="486"/>
      <c r="DM246" s="486"/>
      <c r="DN246" s="486"/>
      <c r="DO246" s="486"/>
      <c r="DP246" s="486"/>
      <c r="DQ246" s="486"/>
      <c r="DR246" s="486"/>
      <c r="DS246" s="486"/>
      <c r="DT246" s="487"/>
      <c r="DU246" s="450"/>
      <c r="DV246" s="965">
        <f>DV234</f>
        <v>0</v>
      </c>
      <c r="DW246" s="966">
        <f>DV246+1</f>
        <v>1</v>
      </c>
      <c r="DX246" s="966">
        <f t="shared" ref="DX246:EE246" si="1320">DW246+1</f>
        <v>2</v>
      </c>
      <c r="DY246" s="966">
        <f t="shared" si="1320"/>
        <v>3</v>
      </c>
      <c r="DZ246" s="966">
        <f t="shared" si="1320"/>
        <v>4</v>
      </c>
      <c r="EA246" s="966">
        <f t="shared" si="1320"/>
        <v>5</v>
      </c>
      <c r="EB246" s="966">
        <f t="shared" si="1320"/>
        <v>6</v>
      </c>
      <c r="EC246" s="966">
        <f t="shared" si="1320"/>
        <v>7</v>
      </c>
      <c r="ED246" s="966">
        <f t="shared" si="1320"/>
        <v>8</v>
      </c>
      <c r="EE246" s="967">
        <f t="shared" si="1320"/>
        <v>9</v>
      </c>
      <c r="EF246" s="454"/>
      <c r="EG246" s="454"/>
      <c r="EH246" s="454"/>
      <c r="EI246" s="454"/>
      <c r="EJ246" s="454"/>
      <c r="EK246" s="454"/>
      <c r="EL246" s="454"/>
      <c r="EM246" s="454"/>
      <c r="EN246" s="454"/>
      <c r="EO246" s="454"/>
      <c r="EP246" s="454"/>
      <c r="EQ246" s="454"/>
      <c r="ER246" s="454"/>
      <c r="ES246" s="454"/>
      <c r="ET246" s="454"/>
      <c r="EU246" s="581"/>
      <c r="EV246" s="581"/>
      <c r="EW246" s="581"/>
      <c r="EX246" s="581"/>
      <c r="EY246" s="581"/>
      <c r="EZ246" s="581"/>
      <c r="FA246" s="581"/>
      <c r="FB246" s="581"/>
      <c r="FC246" s="581"/>
      <c r="FD246" s="581"/>
      <c r="FE246" s="581"/>
    </row>
    <row r="247" spans="1:161">
      <c r="A247" s="450"/>
      <c r="B247" s="593"/>
      <c r="C247" s="477"/>
      <c r="D247" s="477"/>
      <c r="E247" s="477"/>
      <c r="F247" s="477"/>
      <c r="G247" s="477"/>
      <c r="H247" s="477"/>
      <c r="I247" s="477"/>
      <c r="J247" s="477"/>
      <c r="K247" s="477"/>
      <c r="L247" s="477"/>
      <c r="M247" s="477"/>
      <c r="N247" s="477"/>
      <c r="O247" s="477"/>
      <c r="P247" s="478"/>
      <c r="Q247" s="1065"/>
      <c r="R247" s="1065"/>
      <c r="S247" s="1065"/>
      <c r="T247" s="1065"/>
      <c r="U247" s="1065"/>
      <c r="V247" s="1065"/>
      <c r="W247" s="1065"/>
      <c r="X247" s="1065"/>
      <c r="Y247" s="1065"/>
      <c r="Z247" s="1065"/>
      <c r="AA247" s="1065"/>
      <c r="AB247" s="1067"/>
      <c r="AC247" s="477"/>
      <c r="AD247" s="477"/>
      <c r="AE247" s="477"/>
      <c r="AF247" s="477"/>
      <c r="AG247" s="477"/>
      <c r="AH247" s="477"/>
      <c r="AI247" s="477"/>
      <c r="AJ247" s="477"/>
      <c r="AK247" s="477"/>
      <c r="AL247" s="477"/>
      <c r="AM247" s="477"/>
      <c r="AN247" s="478"/>
      <c r="AO247" s="1108"/>
      <c r="AP247" s="1108"/>
      <c r="AQ247" s="1108"/>
      <c r="AR247" s="1108"/>
      <c r="AS247" s="1108"/>
      <c r="AT247" s="1108"/>
      <c r="AU247" s="1108"/>
      <c r="AV247" s="1108"/>
      <c r="AW247" s="1108"/>
      <c r="AX247" s="1108"/>
      <c r="AY247" s="1108"/>
      <c r="AZ247" s="1110"/>
      <c r="BA247" s="477"/>
      <c r="BB247" s="477"/>
      <c r="BC247" s="477"/>
      <c r="BD247" s="477"/>
      <c r="BE247" s="477"/>
      <c r="BF247" s="477"/>
      <c r="BG247" s="477"/>
      <c r="BH247" s="477"/>
      <c r="BI247" s="477"/>
      <c r="BJ247" s="477"/>
      <c r="BK247" s="477"/>
      <c r="BL247" s="478"/>
      <c r="BM247" s="477"/>
      <c r="BN247" s="477"/>
      <c r="BO247" s="477"/>
      <c r="BP247" s="477"/>
      <c r="BQ247" s="477"/>
      <c r="BR247" s="477"/>
      <c r="BS247" s="477"/>
      <c r="BT247" s="477"/>
      <c r="BU247" s="477"/>
      <c r="BV247" s="477"/>
      <c r="BW247" s="477"/>
      <c r="BX247" s="478"/>
      <c r="BY247" s="477"/>
      <c r="BZ247" s="477"/>
      <c r="CA247" s="477"/>
      <c r="CB247" s="477"/>
      <c r="CC247" s="477"/>
      <c r="CD247" s="477"/>
      <c r="CE247" s="477"/>
      <c r="CF247" s="477"/>
      <c r="CG247" s="477"/>
      <c r="CH247" s="477"/>
      <c r="CI247" s="477"/>
      <c r="CJ247" s="478"/>
      <c r="CK247" s="477"/>
      <c r="CL247" s="477"/>
      <c r="CM247" s="477"/>
      <c r="CN247" s="477"/>
      <c r="CO247" s="477"/>
      <c r="CP247" s="477"/>
      <c r="CQ247" s="477"/>
      <c r="CR247" s="477"/>
      <c r="CS247" s="477"/>
      <c r="CT247" s="477"/>
      <c r="CU247" s="477"/>
      <c r="CV247" s="478"/>
      <c r="CW247" s="477"/>
      <c r="CX247" s="477"/>
      <c r="CY247" s="477"/>
      <c r="CZ247" s="477"/>
      <c r="DA247" s="477"/>
      <c r="DB247" s="477"/>
      <c r="DC247" s="477"/>
      <c r="DD247" s="477"/>
      <c r="DE247" s="477"/>
      <c r="DF247" s="477"/>
      <c r="DG247" s="477"/>
      <c r="DH247" s="478"/>
      <c r="DI247" s="477"/>
      <c r="DJ247" s="477"/>
      <c r="DK247" s="477"/>
      <c r="DL247" s="477"/>
      <c r="DM247" s="477"/>
      <c r="DN247" s="477"/>
      <c r="DO247" s="477"/>
      <c r="DP247" s="477"/>
      <c r="DQ247" s="477"/>
      <c r="DR247" s="477"/>
      <c r="DS247" s="477"/>
      <c r="DT247" s="478"/>
      <c r="DU247" s="450"/>
      <c r="DV247" s="492"/>
      <c r="DW247" s="486"/>
      <c r="DX247" s="486"/>
      <c r="DY247" s="486"/>
      <c r="DZ247" s="486"/>
      <c r="EA247" s="486"/>
      <c r="EB247" s="486"/>
      <c r="EC247" s="486"/>
      <c r="ED247" s="486"/>
      <c r="EE247" s="487"/>
      <c r="EF247" s="454"/>
      <c r="EG247" s="454"/>
      <c r="EH247" s="454"/>
      <c r="EI247" s="454"/>
      <c r="EJ247" s="454"/>
      <c r="EK247" s="454"/>
      <c r="EL247" s="454"/>
      <c r="EM247" s="454"/>
      <c r="EN247" s="454"/>
      <c r="EO247" s="454"/>
      <c r="EP247" s="454"/>
      <c r="EQ247" s="454"/>
      <c r="ER247" s="454"/>
      <c r="ES247" s="454"/>
      <c r="ET247" s="454"/>
      <c r="EU247" s="581"/>
      <c r="EV247" s="581"/>
      <c r="EW247" s="581"/>
      <c r="EX247" s="581"/>
      <c r="EY247" s="581"/>
      <c r="EZ247" s="581"/>
      <c r="FA247" s="581"/>
      <c r="FB247" s="581"/>
      <c r="FC247" s="581"/>
      <c r="FD247" s="581"/>
      <c r="FE247" s="581"/>
    </row>
    <row r="248" spans="1:161" ht="13.5" thickBot="1">
      <c r="A248" s="450"/>
      <c r="B248" s="493" t="str">
        <f>B245</f>
        <v>Depreciation</v>
      </c>
      <c r="C248" s="486"/>
      <c r="D248" s="647" t="s">
        <v>444</v>
      </c>
      <c r="E248" s="486"/>
      <c r="F248" s="486"/>
      <c r="G248" s="486"/>
      <c r="H248" s="486"/>
      <c r="I248" s="486"/>
      <c r="J248" s="486"/>
      <c r="K248" s="486"/>
      <c r="L248" s="486"/>
      <c r="M248" s="486"/>
      <c r="N248" s="486"/>
      <c r="O248" s="486"/>
      <c r="P248" s="487"/>
      <c r="Q248" s="1068"/>
      <c r="R248" s="1068"/>
      <c r="S248" s="1068"/>
      <c r="T248" s="1068"/>
      <c r="U248" s="1068"/>
      <c r="V248" s="1068"/>
      <c r="W248" s="1068"/>
      <c r="X248" s="1068"/>
      <c r="Y248" s="1068"/>
      <c r="Z248" s="1068"/>
      <c r="AA248" s="1068"/>
      <c r="AB248" s="1069"/>
      <c r="AC248" s="486"/>
      <c r="AD248" s="486"/>
      <c r="AE248" s="486"/>
      <c r="AF248" s="486"/>
      <c r="AG248" s="486"/>
      <c r="AH248" s="486"/>
      <c r="AI248" s="486"/>
      <c r="AJ248" s="486"/>
      <c r="AK248" s="486"/>
      <c r="AL248" s="486"/>
      <c r="AM248" s="486"/>
      <c r="AN248" s="487"/>
      <c r="AO248" s="1111"/>
      <c r="AP248" s="1111"/>
      <c r="AQ248" s="1111"/>
      <c r="AR248" s="1111"/>
      <c r="AS248" s="1111"/>
      <c r="AT248" s="1111"/>
      <c r="AU248" s="1111"/>
      <c r="AV248" s="1111"/>
      <c r="AW248" s="1111"/>
      <c r="AX248" s="1111"/>
      <c r="AY248" s="1111"/>
      <c r="AZ248" s="1112"/>
      <c r="BA248" s="486"/>
      <c r="BB248" s="486"/>
      <c r="BC248" s="486"/>
      <c r="BD248" s="486"/>
      <c r="BE248" s="486"/>
      <c r="BF248" s="486"/>
      <c r="BG248" s="486"/>
      <c r="BH248" s="486"/>
      <c r="BI248" s="486"/>
      <c r="BJ248" s="486"/>
      <c r="BK248" s="486"/>
      <c r="BL248" s="487"/>
      <c r="BM248" s="486"/>
      <c r="BN248" s="486"/>
      <c r="BO248" s="486"/>
      <c r="BP248" s="486"/>
      <c r="BQ248" s="486"/>
      <c r="BR248" s="486"/>
      <c r="BS248" s="486"/>
      <c r="BT248" s="486"/>
      <c r="BU248" s="486"/>
      <c r="BV248" s="486"/>
      <c r="BW248" s="486"/>
      <c r="BX248" s="487"/>
      <c r="BY248" s="486"/>
      <c r="BZ248" s="486"/>
      <c r="CA248" s="486"/>
      <c r="CB248" s="486"/>
      <c r="CC248" s="486"/>
      <c r="CD248" s="486"/>
      <c r="CE248" s="486"/>
      <c r="CF248" s="486"/>
      <c r="CG248" s="486"/>
      <c r="CH248" s="486"/>
      <c r="CI248" s="486"/>
      <c r="CJ248" s="487"/>
      <c r="CK248" s="486"/>
      <c r="CL248" s="486"/>
      <c r="CM248" s="486"/>
      <c r="CN248" s="486"/>
      <c r="CO248" s="486"/>
      <c r="CP248" s="486"/>
      <c r="CQ248" s="486"/>
      <c r="CR248" s="486"/>
      <c r="CS248" s="486"/>
      <c r="CT248" s="486"/>
      <c r="CU248" s="486"/>
      <c r="CV248" s="487"/>
      <c r="CW248" s="486"/>
      <c r="CX248" s="486"/>
      <c r="CY248" s="486"/>
      <c r="CZ248" s="486"/>
      <c r="DA248" s="486"/>
      <c r="DB248" s="486"/>
      <c r="DC248" s="486"/>
      <c r="DD248" s="486"/>
      <c r="DE248" s="486"/>
      <c r="DF248" s="486"/>
      <c r="DG248" s="486"/>
      <c r="DH248" s="487"/>
      <c r="DI248" s="486"/>
      <c r="DJ248" s="486"/>
      <c r="DK248" s="486"/>
      <c r="DL248" s="486"/>
      <c r="DM248" s="486"/>
      <c r="DN248" s="486"/>
      <c r="DO248" s="486"/>
      <c r="DP248" s="486"/>
      <c r="DQ248" s="486"/>
      <c r="DR248" s="486"/>
      <c r="DS248" s="486"/>
      <c r="DT248" s="487"/>
      <c r="DU248" s="450"/>
      <c r="DV248" s="968">
        <f>DV251</f>
        <v>0</v>
      </c>
      <c r="DW248" s="969">
        <f>DW251</f>
        <v>0</v>
      </c>
      <c r="DX248" s="969">
        <f t="shared" ref="DX248:EE248" si="1321">DX251</f>
        <v>0</v>
      </c>
      <c r="DY248" s="969">
        <f t="shared" si="1321"/>
        <v>0</v>
      </c>
      <c r="DZ248" s="969">
        <f t="shared" si="1321"/>
        <v>0</v>
      </c>
      <c r="EA248" s="969">
        <f t="shared" si="1321"/>
        <v>0</v>
      </c>
      <c r="EB248" s="969">
        <f t="shared" si="1321"/>
        <v>0</v>
      </c>
      <c r="EC248" s="969">
        <f t="shared" si="1321"/>
        <v>0</v>
      </c>
      <c r="ED248" s="969">
        <f t="shared" si="1321"/>
        <v>0</v>
      </c>
      <c r="EE248" s="970">
        <f t="shared" si="1321"/>
        <v>0</v>
      </c>
      <c r="EF248" s="454"/>
      <c r="EG248" s="454"/>
      <c r="EH248" s="454"/>
      <c r="EI248" s="454"/>
      <c r="EJ248" s="454"/>
      <c r="EK248" s="454"/>
      <c r="EL248" s="454"/>
      <c r="EM248" s="454"/>
      <c r="EN248" s="454"/>
      <c r="EO248" s="454"/>
      <c r="EP248" s="454"/>
      <c r="EQ248" s="454"/>
      <c r="ER248" s="454"/>
      <c r="ES248" s="454"/>
      <c r="ET248" s="454"/>
      <c r="EU248" s="581"/>
      <c r="EV248" s="581"/>
      <c r="EW248" s="581"/>
      <c r="EX248" s="581"/>
      <c r="EY248" s="581"/>
      <c r="EZ248" s="581"/>
      <c r="FA248" s="581"/>
      <c r="FB248" s="581"/>
      <c r="FC248" s="581"/>
      <c r="FD248" s="581"/>
      <c r="FE248" s="581"/>
    </row>
    <row r="249" spans="1:161">
      <c r="A249" s="450"/>
      <c r="B249" s="490"/>
      <c r="C249" s="486"/>
      <c r="D249" s="486"/>
      <c r="E249" s="1163">
        <f>E237</f>
        <v>0</v>
      </c>
      <c r="F249" s="1163">
        <f t="shared" ref="F249:BQ249" si="1322">F237</f>
        <v>0</v>
      </c>
      <c r="G249" s="1163">
        <f t="shared" si="1322"/>
        <v>0</v>
      </c>
      <c r="H249" s="1163">
        <f t="shared" si="1322"/>
        <v>0</v>
      </c>
      <c r="I249" s="1163">
        <f t="shared" si="1322"/>
        <v>0</v>
      </c>
      <c r="J249" s="1163">
        <f t="shared" si="1322"/>
        <v>0</v>
      </c>
      <c r="K249" s="1163">
        <f t="shared" si="1322"/>
        <v>0</v>
      </c>
      <c r="L249" s="1163">
        <f t="shared" si="1322"/>
        <v>0</v>
      </c>
      <c r="M249" s="1163">
        <f t="shared" si="1322"/>
        <v>0</v>
      </c>
      <c r="N249" s="1163">
        <f t="shared" si="1322"/>
        <v>0</v>
      </c>
      <c r="O249" s="1163">
        <f t="shared" si="1322"/>
        <v>0</v>
      </c>
      <c r="P249" s="1163">
        <f t="shared" si="1322"/>
        <v>0</v>
      </c>
      <c r="Q249" s="1163">
        <f t="shared" si="1322"/>
        <v>1</v>
      </c>
      <c r="R249" s="1163">
        <f t="shared" si="1322"/>
        <v>1</v>
      </c>
      <c r="S249" s="1163">
        <f t="shared" si="1322"/>
        <v>1</v>
      </c>
      <c r="T249" s="1163">
        <f t="shared" si="1322"/>
        <v>1</v>
      </c>
      <c r="U249" s="1163">
        <f t="shared" si="1322"/>
        <v>1</v>
      </c>
      <c r="V249" s="1163">
        <f t="shared" si="1322"/>
        <v>1</v>
      </c>
      <c r="W249" s="1163">
        <f t="shared" si="1322"/>
        <v>1</v>
      </c>
      <c r="X249" s="1163">
        <f t="shared" si="1322"/>
        <v>1</v>
      </c>
      <c r="Y249" s="1163">
        <f t="shared" si="1322"/>
        <v>1</v>
      </c>
      <c r="Z249" s="1163">
        <f t="shared" si="1322"/>
        <v>1</v>
      </c>
      <c r="AA249" s="1163">
        <f t="shared" si="1322"/>
        <v>1</v>
      </c>
      <c r="AB249" s="1163">
        <f t="shared" si="1322"/>
        <v>1</v>
      </c>
      <c r="AC249" s="1163">
        <f t="shared" si="1322"/>
        <v>2</v>
      </c>
      <c r="AD249" s="1163">
        <f t="shared" si="1322"/>
        <v>2</v>
      </c>
      <c r="AE249" s="1163">
        <f t="shared" si="1322"/>
        <v>2</v>
      </c>
      <c r="AF249" s="1163">
        <f t="shared" si="1322"/>
        <v>2</v>
      </c>
      <c r="AG249" s="1163">
        <f t="shared" si="1322"/>
        <v>2</v>
      </c>
      <c r="AH249" s="1163">
        <f t="shared" si="1322"/>
        <v>2</v>
      </c>
      <c r="AI249" s="1163">
        <f t="shared" si="1322"/>
        <v>2</v>
      </c>
      <c r="AJ249" s="1163">
        <f t="shared" si="1322"/>
        <v>2</v>
      </c>
      <c r="AK249" s="1163">
        <f t="shared" si="1322"/>
        <v>2</v>
      </c>
      <c r="AL249" s="1163">
        <f t="shared" si="1322"/>
        <v>2</v>
      </c>
      <c r="AM249" s="1163">
        <f t="shared" si="1322"/>
        <v>2</v>
      </c>
      <c r="AN249" s="1163">
        <f t="shared" si="1322"/>
        <v>2</v>
      </c>
      <c r="AO249" s="1163">
        <f t="shared" si="1322"/>
        <v>3</v>
      </c>
      <c r="AP249" s="1163">
        <f t="shared" si="1322"/>
        <v>3</v>
      </c>
      <c r="AQ249" s="1163">
        <f t="shared" si="1322"/>
        <v>3</v>
      </c>
      <c r="AR249" s="1163">
        <f t="shared" si="1322"/>
        <v>3</v>
      </c>
      <c r="AS249" s="1163">
        <f t="shared" si="1322"/>
        <v>3</v>
      </c>
      <c r="AT249" s="1163">
        <f t="shared" si="1322"/>
        <v>3</v>
      </c>
      <c r="AU249" s="1163">
        <f t="shared" si="1322"/>
        <v>3</v>
      </c>
      <c r="AV249" s="1163">
        <f t="shared" si="1322"/>
        <v>3</v>
      </c>
      <c r="AW249" s="1163">
        <f t="shared" si="1322"/>
        <v>3</v>
      </c>
      <c r="AX249" s="1163">
        <f t="shared" si="1322"/>
        <v>3</v>
      </c>
      <c r="AY249" s="1163">
        <f t="shared" si="1322"/>
        <v>3</v>
      </c>
      <c r="AZ249" s="1163">
        <f t="shared" si="1322"/>
        <v>3</v>
      </c>
      <c r="BA249" s="1163">
        <f t="shared" si="1322"/>
        <v>4</v>
      </c>
      <c r="BB249" s="1163">
        <f t="shared" si="1322"/>
        <v>4</v>
      </c>
      <c r="BC249" s="1163">
        <f t="shared" si="1322"/>
        <v>4</v>
      </c>
      <c r="BD249" s="1163">
        <f t="shared" si="1322"/>
        <v>4</v>
      </c>
      <c r="BE249" s="1163">
        <f t="shared" si="1322"/>
        <v>4</v>
      </c>
      <c r="BF249" s="1163">
        <f t="shared" si="1322"/>
        <v>4</v>
      </c>
      <c r="BG249" s="1163">
        <f t="shared" si="1322"/>
        <v>4</v>
      </c>
      <c r="BH249" s="1163">
        <f t="shared" si="1322"/>
        <v>4</v>
      </c>
      <c r="BI249" s="1163">
        <f t="shared" si="1322"/>
        <v>4</v>
      </c>
      <c r="BJ249" s="1163">
        <f t="shared" si="1322"/>
        <v>4</v>
      </c>
      <c r="BK249" s="1163">
        <f t="shared" si="1322"/>
        <v>4</v>
      </c>
      <c r="BL249" s="1163">
        <f t="shared" si="1322"/>
        <v>4</v>
      </c>
      <c r="BM249" s="1163">
        <f t="shared" si="1322"/>
        <v>5</v>
      </c>
      <c r="BN249" s="1163">
        <f t="shared" si="1322"/>
        <v>5</v>
      </c>
      <c r="BO249" s="1163">
        <f t="shared" si="1322"/>
        <v>5</v>
      </c>
      <c r="BP249" s="1163">
        <f t="shared" si="1322"/>
        <v>5</v>
      </c>
      <c r="BQ249" s="1163">
        <f t="shared" si="1322"/>
        <v>5</v>
      </c>
      <c r="BR249" s="1163">
        <f t="shared" ref="BR249:DT249" si="1323">BR237</f>
        <v>5</v>
      </c>
      <c r="BS249" s="1163">
        <f t="shared" si="1323"/>
        <v>5</v>
      </c>
      <c r="BT249" s="1163">
        <f t="shared" si="1323"/>
        <v>5</v>
      </c>
      <c r="BU249" s="1163">
        <f t="shared" si="1323"/>
        <v>5</v>
      </c>
      <c r="BV249" s="1163">
        <f t="shared" si="1323"/>
        <v>5</v>
      </c>
      <c r="BW249" s="1163">
        <f t="shared" si="1323"/>
        <v>5</v>
      </c>
      <c r="BX249" s="1163">
        <f t="shared" si="1323"/>
        <v>5</v>
      </c>
      <c r="BY249" s="1163">
        <f t="shared" si="1323"/>
        <v>6</v>
      </c>
      <c r="BZ249" s="1163">
        <f t="shared" si="1323"/>
        <v>6</v>
      </c>
      <c r="CA249" s="1163">
        <f t="shared" si="1323"/>
        <v>6</v>
      </c>
      <c r="CB249" s="1163">
        <f t="shared" si="1323"/>
        <v>6</v>
      </c>
      <c r="CC249" s="1163">
        <f t="shared" si="1323"/>
        <v>6</v>
      </c>
      <c r="CD249" s="1163">
        <f t="shared" si="1323"/>
        <v>6</v>
      </c>
      <c r="CE249" s="1163">
        <f t="shared" si="1323"/>
        <v>6</v>
      </c>
      <c r="CF249" s="1163">
        <f t="shared" si="1323"/>
        <v>6</v>
      </c>
      <c r="CG249" s="1163">
        <f t="shared" si="1323"/>
        <v>6</v>
      </c>
      <c r="CH249" s="1163">
        <f t="shared" si="1323"/>
        <v>6</v>
      </c>
      <c r="CI249" s="1163">
        <f t="shared" si="1323"/>
        <v>6</v>
      </c>
      <c r="CJ249" s="1163">
        <f t="shared" si="1323"/>
        <v>6</v>
      </c>
      <c r="CK249" s="1163">
        <f t="shared" si="1323"/>
        <v>7</v>
      </c>
      <c r="CL249" s="1163">
        <f t="shared" si="1323"/>
        <v>7</v>
      </c>
      <c r="CM249" s="1163">
        <f t="shared" si="1323"/>
        <v>7</v>
      </c>
      <c r="CN249" s="1163">
        <f t="shared" si="1323"/>
        <v>7</v>
      </c>
      <c r="CO249" s="1163">
        <f t="shared" si="1323"/>
        <v>7</v>
      </c>
      <c r="CP249" s="1163">
        <f t="shared" si="1323"/>
        <v>7</v>
      </c>
      <c r="CQ249" s="1163">
        <f t="shared" si="1323"/>
        <v>7</v>
      </c>
      <c r="CR249" s="1163">
        <f t="shared" si="1323"/>
        <v>7</v>
      </c>
      <c r="CS249" s="1163">
        <f t="shared" si="1323"/>
        <v>7</v>
      </c>
      <c r="CT249" s="1163">
        <f t="shared" si="1323"/>
        <v>7</v>
      </c>
      <c r="CU249" s="1163">
        <f t="shared" si="1323"/>
        <v>7</v>
      </c>
      <c r="CV249" s="1163">
        <f t="shared" si="1323"/>
        <v>7</v>
      </c>
      <c r="CW249" s="1163">
        <f t="shared" si="1323"/>
        <v>8</v>
      </c>
      <c r="CX249" s="1163">
        <f t="shared" si="1323"/>
        <v>8</v>
      </c>
      <c r="CY249" s="1163">
        <f t="shared" si="1323"/>
        <v>8</v>
      </c>
      <c r="CZ249" s="1163">
        <f t="shared" si="1323"/>
        <v>8</v>
      </c>
      <c r="DA249" s="1163">
        <f t="shared" si="1323"/>
        <v>8</v>
      </c>
      <c r="DB249" s="1163">
        <f t="shared" si="1323"/>
        <v>8</v>
      </c>
      <c r="DC249" s="1163">
        <f t="shared" si="1323"/>
        <v>8</v>
      </c>
      <c r="DD249" s="1163">
        <f t="shared" si="1323"/>
        <v>8</v>
      </c>
      <c r="DE249" s="1163">
        <f t="shared" si="1323"/>
        <v>8</v>
      </c>
      <c r="DF249" s="1163">
        <f t="shared" si="1323"/>
        <v>8</v>
      </c>
      <c r="DG249" s="1163">
        <f t="shared" si="1323"/>
        <v>8</v>
      </c>
      <c r="DH249" s="1163">
        <f t="shared" si="1323"/>
        <v>8</v>
      </c>
      <c r="DI249" s="1163">
        <f t="shared" si="1323"/>
        <v>9</v>
      </c>
      <c r="DJ249" s="1163">
        <f t="shared" si="1323"/>
        <v>9</v>
      </c>
      <c r="DK249" s="1163">
        <f t="shared" si="1323"/>
        <v>9</v>
      </c>
      <c r="DL249" s="1163">
        <f t="shared" si="1323"/>
        <v>9</v>
      </c>
      <c r="DM249" s="1163">
        <f t="shared" si="1323"/>
        <v>9</v>
      </c>
      <c r="DN249" s="1163">
        <f t="shared" si="1323"/>
        <v>9</v>
      </c>
      <c r="DO249" s="1163">
        <f t="shared" si="1323"/>
        <v>9</v>
      </c>
      <c r="DP249" s="1163">
        <f t="shared" si="1323"/>
        <v>9</v>
      </c>
      <c r="DQ249" s="1163">
        <f t="shared" si="1323"/>
        <v>9</v>
      </c>
      <c r="DR249" s="1163">
        <f t="shared" si="1323"/>
        <v>9</v>
      </c>
      <c r="DS249" s="1163">
        <f t="shared" si="1323"/>
        <v>9</v>
      </c>
      <c r="DT249" s="1163">
        <f t="shared" si="1323"/>
        <v>9</v>
      </c>
      <c r="DU249" s="450"/>
      <c r="DV249" s="597"/>
      <c r="DW249" s="545"/>
      <c r="DX249" s="545"/>
      <c r="DY249" s="545"/>
      <c r="DZ249" s="545"/>
      <c r="EA249" s="545"/>
      <c r="EB249" s="545"/>
      <c r="EC249" s="545"/>
      <c r="ED249" s="545"/>
      <c r="EE249" s="546"/>
      <c r="EF249" s="454"/>
      <c r="EG249" s="454"/>
      <c r="EH249" s="454"/>
      <c r="EI249" s="454"/>
      <c r="EJ249" s="454"/>
      <c r="EK249" s="454"/>
      <c r="EL249" s="454"/>
      <c r="EM249" s="454"/>
      <c r="EN249" s="454"/>
      <c r="EO249" s="454"/>
      <c r="EP249" s="454"/>
      <c r="EQ249" s="454"/>
      <c r="ER249" s="454"/>
      <c r="ES249" s="454"/>
      <c r="ET249" s="454"/>
      <c r="EU249" s="581"/>
      <c r="EV249" s="581"/>
      <c r="EW249" s="581"/>
      <c r="EX249" s="581"/>
      <c r="EY249" s="581"/>
      <c r="EZ249" s="581"/>
      <c r="FA249" s="581"/>
      <c r="FB249" s="581"/>
      <c r="FC249" s="581"/>
      <c r="FD249" s="581"/>
      <c r="FE249" s="581"/>
    </row>
    <row r="250" spans="1:161">
      <c r="A250" s="450"/>
      <c r="B250" s="490"/>
      <c r="C250" s="486"/>
      <c r="D250" s="498"/>
      <c r="E250" s="962" t="s">
        <v>431</v>
      </c>
      <c r="F250" s="962" t="s">
        <v>432</v>
      </c>
      <c r="G250" s="962" t="s">
        <v>433</v>
      </c>
      <c r="H250" s="962" t="s">
        <v>434</v>
      </c>
      <c r="I250" s="962" t="s">
        <v>267</v>
      </c>
      <c r="J250" s="962" t="s">
        <v>435</v>
      </c>
      <c r="K250" s="962" t="s">
        <v>436</v>
      </c>
      <c r="L250" s="962" t="s">
        <v>437</v>
      </c>
      <c r="M250" s="962" t="s">
        <v>438</v>
      </c>
      <c r="N250" s="962" t="s">
        <v>439</v>
      </c>
      <c r="O250" s="962" t="s">
        <v>440</v>
      </c>
      <c r="P250" s="963" t="s">
        <v>441</v>
      </c>
      <c r="Q250" s="1053" t="s">
        <v>431</v>
      </c>
      <c r="R250" s="1053" t="s">
        <v>432</v>
      </c>
      <c r="S250" s="1053" t="s">
        <v>433</v>
      </c>
      <c r="T250" s="1053" t="s">
        <v>434</v>
      </c>
      <c r="U250" s="1053" t="s">
        <v>267</v>
      </c>
      <c r="V250" s="1053" t="s">
        <v>435</v>
      </c>
      <c r="W250" s="1053" t="s">
        <v>436</v>
      </c>
      <c r="X250" s="1053" t="s">
        <v>437</v>
      </c>
      <c r="Y250" s="1053" t="s">
        <v>438</v>
      </c>
      <c r="Z250" s="1053" t="s">
        <v>439</v>
      </c>
      <c r="AA250" s="1053" t="s">
        <v>440</v>
      </c>
      <c r="AB250" s="1054" t="s">
        <v>441</v>
      </c>
      <c r="AC250" s="962" t="s">
        <v>431</v>
      </c>
      <c r="AD250" s="962" t="s">
        <v>432</v>
      </c>
      <c r="AE250" s="962" t="s">
        <v>433</v>
      </c>
      <c r="AF250" s="962" t="s">
        <v>434</v>
      </c>
      <c r="AG250" s="962" t="s">
        <v>267</v>
      </c>
      <c r="AH250" s="962" t="s">
        <v>435</v>
      </c>
      <c r="AI250" s="962" t="s">
        <v>436</v>
      </c>
      <c r="AJ250" s="962" t="s">
        <v>437</v>
      </c>
      <c r="AK250" s="962" t="s">
        <v>438</v>
      </c>
      <c r="AL250" s="962" t="s">
        <v>439</v>
      </c>
      <c r="AM250" s="962" t="s">
        <v>440</v>
      </c>
      <c r="AN250" s="963" t="s">
        <v>441</v>
      </c>
      <c r="AO250" s="1098" t="s">
        <v>431</v>
      </c>
      <c r="AP250" s="1098" t="s">
        <v>432</v>
      </c>
      <c r="AQ250" s="1098" t="s">
        <v>433</v>
      </c>
      <c r="AR250" s="1098" t="s">
        <v>434</v>
      </c>
      <c r="AS250" s="1098" t="s">
        <v>267</v>
      </c>
      <c r="AT250" s="1098" t="s">
        <v>435</v>
      </c>
      <c r="AU250" s="1098" t="s">
        <v>436</v>
      </c>
      <c r="AV250" s="1098" t="s">
        <v>437</v>
      </c>
      <c r="AW250" s="1098" t="s">
        <v>438</v>
      </c>
      <c r="AX250" s="1098" t="s">
        <v>439</v>
      </c>
      <c r="AY250" s="1098" t="s">
        <v>440</v>
      </c>
      <c r="AZ250" s="1099" t="s">
        <v>441</v>
      </c>
      <c r="BA250" s="962" t="s">
        <v>431</v>
      </c>
      <c r="BB250" s="962" t="s">
        <v>432</v>
      </c>
      <c r="BC250" s="962" t="s">
        <v>433</v>
      </c>
      <c r="BD250" s="962" t="s">
        <v>434</v>
      </c>
      <c r="BE250" s="962" t="s">
        <v>267</v>
      </c>
      <c r="BF250" s="962" t="s">
        <v>435</v>
      </c>
      <c r="BG250" s="962" t="s">
        <v>436</v>
      </c>
      <c r="BH250" s="962" t="s">
        <v>437</v>
      </c>
      <c r="BI250" s="962" t="s">
        <v>438</v>
      </c>
      <c r="BJ250" s="962" t="s">
        <v>439</v>
      </c>
      <c r="BK250" s="962" t="s">
        <v>440</v>
      </c>
      <c r="BL250" s="963" t="s">
        <v>441</v>
      </c>
      <c r="BM250" s="962" t="s">
        <v>431</v>
      </c>
      <c r="BN250" s="962" t="s">
        <v>432</v>
      </c>
      <c r="BO250" s="962" t="s">
        <v>433</v>
      </c>
      <c r="BP250" s="962" t="s">
        <v>434</v>
      </c>
      <c r="BQ250" s="962" t="s">
        <v>267</v>
      </c>
      <c r="BR250" s="962" t="s">
        <v>435</v>
      </c>
      <c r="BS250" s="962" t="s">
        <v>436</v>
      </c>
      <c r="BT250" s="962" t="s">
        <v>437</v>
      </c>
      <c r="BU250" s="962" t="s">
        <v>438</v>
      </c>
      <c r="BV250" s="962" t="s">
        <v>439</v>
      </c>
      <c r="BW250" s="962" t="s">
        <v>440</v>
      </c>
      <c r="BX250" s="963" t="s">
        <v>441</v>
      </c>
      <c r="BY250" s="962" t="s">
        <v>431</v>
      </c>
      <c r="BZ250" s="962" t="s">
        <v>432</v>
      </c>
      <c r="CA250" s="962" t="s">
        <v>433</v>
      </c>
      <c r="CB250" s="962" t="s">
        <v>434</v>
      </c>
      <c r="CC250" s="962" t="s">
        <v>267</v>
      </c>
      <c r="CD250" s="962" t="s">
        <v>435</v>
      </c>
      <c r="CE250" s="962" t="s">
        <v>436</v>
      </c>
      <c r="CF250" s="962" t="s">
        <v>437</v>
      </c>
      <c r="CG250" s="962" t="s">
        <v>438</v>
      </c>
      <c r="CH250" s="962" t="s">
        <v>439</v>
      </c>
      <c r="CI250" s="962" t="s">
        <v>440</v>
      </c>
      <c r="CJ250" s="963" t="s">
        <v>441</v>
      </c>
      <c r="CK250" s="962" t="s">
        <v>431</v>
      </c>
      <c r="CL250" s="962" t="s">
        <v>432</v>
      </c>
      <c r="CM250" s="962" t="s">
        <v>433</v>
      </c>
      <c r="CN250" s="962" t="s">
        <v>434</v>
      </c>
      <c r="CO250" s="962" t="s">
        <v>267</v>
      </c>
      <c r="CP250" s="962" t="s">
        <v>435</v>
      </c>
      <c r="CQ250" s="962" t="s">
        <v>436</v>
      </c>
      <c r="CR250" s="962" t="s">
        <v>437</v>
      </c>
      <c r="CS250" s="962" t="s">
        <v>438</v>
      </c>
      <c r="CT250" s="962" t="s">
        <v>439</v>
      </c>
      <c r="CU250" s="962" t="s">
        <v>440</v>
      </c>
      <c r="CV250" s="963" t="s">
        <v>441</v>
      </c>
      <c r="CW250" s="962" t="s">
        <v>431</v>
      </c>
      <c r="CX250" s="962" t="s">
        <v>432</v>
      </c>
      <c r="CY250" s="962" t="s">
        <v>433</v>
      </c>
      <c r="CZ250" s="962" t="s">
        <v>434</v>
      </c>
      <c r="DA250" s="962" t="s">
        <v>267</v>
      </c>
      <c r="DB250" s="962" t="s">
        <v>435</v>
      </c>
      <c r="DC250" s="962" t="s">
        <v>436</v>
      </c>
      <c r="DD250" s="962" t="s">
        <v>437</v>
      </c>
      <c r="DE250" s="962" t="s">
        <v>438</v>
      </c>
      <c r="DF250" s="962" t="s">
        <v>439</v>
      </c>
      <c r="DG250" s="962" t="s">
        <v>440</v>
      </c>
      <c r="DH250" s="963" t="s">
        <v>441</v>
      </c>
      <c r="DI250" s="962" t="s">
        <v>431</v>
      </c>
      <c r="DJ250" s="962" t="s">
        <v>432</v>
      </c>
      <c r="DK250" s="962" t="s">
        <v>433</v>
      </c>
      <c r="DL250" s="962" t="s">
        <v>434</v>
      </c>
      <c r="DM250" s="962" t="s">
        <v>267</v>
      </c>
      <c r="DN250" s="962" t="s">
        <v>435</v>
      </c>
      <c r="DO250" s="962" t="s">
        <v>436</v>
      </c>
      <c r="DP250" s="962" t="s">
        <v>437</v>
      </c>
      <c r="DQ250" s="962" t="s">
        <v>438</v>
      </c>
      <c r="DR250" s="962" t="s">
        <v>439</v>
      </c>
      <c r="DS250" s="962" t="s">
        <v>440</v>
      </c>
      <c r="DT250" s="963" t="s">
        <v>441</v>
      </c>
      <c r="DU250" s="450"/>
      <c r="DV250" s="597"/>
      <c r="DW250" s="545"/>
      <c r="DX250" s="545"/>
      <c r="DY250" s="545"/>
      <c r="DZ250" s="545"/>
      <c r="EA250" s="545"/>
      <c r="EB250" s="545"/>
      <c r="EC250" s="545"/>
      <c r="ED250" s="545"/>
      <c r="EE250" s="546"/>
      <c r="EF250" s="454"/>
      <c r="EG250" s="454"/>
      <c r="EH250" s="454"/>
      <c r="EI250" s="454"/>
      <c r="EJ250" s="454"/>
      <c r="EK250" s="454"/>
      <c r="EL250" s="454"/>
      <c r="EM250" s="454"/>
      <c r="EN250" s="454"/>
      <c r="EO250" s="454"/>
      <c r="EP250" s="454"/>
      <c r="EQ250" s="454"/>
      <c r="ER250" s="454"/>
      <c r="ES250" s="454"/>
      <c r="ET250" s="454"/>
      <c r="EU250" s="581"/>
      <c r="EV250" s="581"/>
      <c r="EW250" s="581"/>
      <c r="EX250" s="581"/>
      <c r="EY250" s="581"/>
      <c r="EZ250" s="581"/>
      <c r="FA250" s="581"/>
      <c r="FB250" s="581"/>
      <c r="FC250" s="581"/>
      <c r="FD250" s="581"/>
      <c r="FE250" s="581"/>
    </row>
    <row r="251" spans="1:161">
      <c r="A251" s="450"/>
      <c r="B251" s="490" t="str">
        <f>B245</f>
        <v>Depreciation</v>
      </c>
      <c r="C251" s="598" t="s">
        <v>442</v>
      </c>
      <c r="D251" s="486"/>
      <c r="E251" s="638">
        <f>-IS!J96</f>
        <v>0</v>
      </c>
      <c r="F251" s="638">
        <f>-IS!K96</f>
        <v>0</v>
      </c>
      <c r="G251" s="638">
        <f>-IS!L96</f>
        <v>0</v>
      </c>
      <c r="H251" s="638">
        <f>-IS!M96</f>
        <v>0</v>
      </c>
      <c r="I251" s="638">
        <f>-IS!N96</f>
        <v>0</v>
      </c>
      <c r="J251" s="638">
        <f>-IS!O96</f>
        <v>0</v>
      </c>
      <c r="K251" s="638">
        <f>-IS!P96</f>
        <v>0</v>
      </c>
      <c r="L251" s="638">
        <f>-IS!Q96</f>
        <v>0</v>
      </c>
      <c r="M251" s="638">
        <f>-IS!R96</f>
        <v>0</v>
      </c>
      <c r="N251" s="638">
        <f>-IS!S96</f>
        <v>0</v>
      </c>
      <c r="O251" s="638">
        <f>-IS!T96</f>
        <v>0</v>
      </c>
      <c r="P251" s="639">
        <f>-IS!U96</f>
        <v>0</v>
      </c>
      <c r="Q251" s="1086">
        <f>-IS!V96</f>
        <v>0</v>
      </c>
      <c r="R251" s="1086">
        <f>-IS!W96</f>
        <v>0</v>
      </c>
      <c r="S251" s="1086">
        <f>-IS!X96</f>
        <v>0</v>
      </c>
      <c r="T251" s="1086">
        <f>-IS!Y96</f>
        <v>0</v>
      </c>
      <c r="U251" s="1086">
        <f>-IS!Z96</f>
        <v>0</v>
      </c>
      <c r="V251" s="1086">
        <f>-IS!AA96</f>
        <v>0</v>
      </c>
      <c r="W251" s="1086">
        <f>-IS!AB96</f>
        <v>0</v>
      </c>
      <c r="X251" s="1086">
        <f>-IS!AC96</f>
        <v>0</v>
      </c>
      <c r="Y251" s="1086">
        <f>-IS!AD96</f>
        <v>0</v>
      </c>
      <c r="Z251" s="1086">
        <f>-IS!AE96</f>
        <v>0</v>
      </c>
      <c r="AA251" s="1086">
        <f>-IS!AF96</f>
        <v>0</v>
      </c>
      <c r="AB251" s="1087">
        <f>-IS!AG96</f>
        <v>0</v>
      </c>
      <c r="AC251" s="638">
        <f>-IS!AH96</f>
        <v>0</v>
      </c>
      <c r="AD251" s="638">
        <f>-IS!AI96</f>
        <v>0</v>
      </c>
      <c r="AE251" s="638">
        <f>-IS!AJ96</f>
        <v>0</v>
      </c>
      <c r="AF251" s="638">
        <f>-IS!AK96</f>
        <v>0</v>
      </c>
      <c r="AG251" s="638">
        <f>-IS!AL96</f>
        <v>0</v>
      </c>
      <c r="AH251" s="638">
        <f>-IS!AM96</f>
        <v>0</v>
      </c>
      <c r="AI251" s="638">
        <f>-IS!AN96</f>
        <v>0</v>
      </c>
      <c r="AJ251" s="638">
        <f>-IS!AO96</f>
        <v>0</v>
      </c>
      <c r="AK251" s="638">
        <f>-IS!AP96</f>
        <v>0</v>
      </c>
      <c r="AL251" s="638">
        <f>-IS!AQ96</f>
        <v>0</v>
      </c>
      <c r="AM251" s="638">
        <f>-IS!AR96</f>
        <v>0</v>
      </c>
      <c r="AN251" s="639">
        <f>-IS!AS96</f>
        <v>0</v>
      </c>
      <c r="AO251" s="1134">
        <f>-IS!AT96</f>
        <v>0</v>
      </c>
      <c r="AP251" s="1134">
        <f>-IS!AU96</f>
        <v>0</v>
      </c>
      <c r="AQ251" s="1134">
        <f>-IS!AV96</f>
        <v>0</v>
      </c>
      <c r="AR251" s="1134">
        <f>-IS!AW96</f>
        <v>0</v>
      </c>
      <c r="AS251" s="1134">
        <f>-IS!AX96</f>
        <v>0</v>
      </c>
      <c r="AT251" s="1134">
        <f>-IS!AY96</f>
        <v>0</v>
      </c>
      <c r="AU251" s="1134">
        <f>-IS!AZ96</f>
        <v>0</v>
      </c>
      <c r="AV251" s="1134">
        <f>-IS!BA96</f>
        <v>0</v>
      </c>
      <c r="AW251" s="1134">
        <f>-IS!BB96</f>
        <v>0</v>
      </c>
      <c r="AX251" s="1134">
        <f>-IS!BC96</f>
        <v>0</v>
      </c>
      <c r="AY251" s="1134">
        <f>-IS!BD96</f>
        <v>0</v>
      </c>
      <c r="AZ251" s="1135">
        <f>-IS!BE96</f>
        <v>0</v>
      </c>
      <c r="BA251" s="638">
        <f>-IS!BF96</f>
        <v>0</v>
      </c>
      <c r="BB251" s="638">
        <f>-IS!BG96</f>
        <v>0</v>
      </c>
      <c r="BC251" s="638">
        <f>-IS!BH96</f>
        <v>0</v>
      </c>
      <c r="BD251" s="638">
        <f>-IS!BI96</f>
        <v>0</v>
      </c>
      <c r="BE251" s="638">
        <f>-IS!BJ96</f>
        <v>0</v>
      </c>
      <c r="BF251" s="638">
        <f>-IS!BK96</f>
        <v>0</v>
      </c>
      <c r="BG251" s="638">
        <f>-IS!BL96</f>
        <v>0</v>
      </c>
      <c r="BH251" s="638">
        <f>-IS!BM96</f>
        <v>0</v>
      </c>
      <c r="BI251" s="638">
        <f>-IS!BN96</f>
        <v>0</v>
      </c>
      <c r="BJ251" s="638">
        <f>-IS!BO96</f>
        <v>0</v>
      </c>
      <c r="BK251" s="638">
        <f>-IS!BP96</f>
        <v>0</v>
      </c>
      <c r="BL251" s="639">
        <f>-IS!BQ96</f>
        <v>0</v>
      </c>
      <c r="BM251" s="638">
        <f>-IS!BR96</f>
        <v>0</v>
      </c>
      <c r="BN251" s="638">
        <f>-IS!BS96</f>
        <v>0</v>
      </c>
      <c r="BO251" s="638">
        <f>-IS!BT96</f>
        <v>0</v>
      </c>
      <c r="BP251" s="638">
        <f>-IS!BU96</f>
        <v>0</v>
      </c>
      <c r="BQ251" s="638">
        <f>-IS!BV96</f>
        <v>0</v>
      </c>
      <c r="BR251" s="638">
        <f>-IS!BW96</f>
        <v>0</v>
      </c>
      <c r="BS251" s="638">
        <f>-IS!BX96</f>
        <v>0</v>
      </c>
      <c r="BT251" s="638">
        <f>-IS!BY96</f>
        <v>0</v>
      </c>
      <c r="BU251" s="638">
        <f>-IS!BZ96</f>
        <v>0</v>
      </c>
      <c r="BV251" s="638">
        <f>-IS!CA96</f>
        <v>0</v>
      </c>
      <c r="BW251" s="638">
        <f>-IS!CB96</f>
        <v>0</v>
      </c>
      <c r="BX251" s="639">
        <f>-IS!CC96</f>
        <v>0</v>
      </c>
      <c r="BY251" s="638">
        <f>-IS!CD96</f>
        <v>0</v>
      </c>
      <c r="BZ251" s="638">
        <f>-IS!CE96</f>
        <v>0</v>
      </c>
      <c r="CA251" s="638">
        <f>-IS!CF96</f>
        <v>0</v>
      </c>
      <c r="CB251" s="638">
        <f>-IS!CG96</f>
        <v>0</v>
      </c>
      <c r="CC251" s="638">
        <f>-IS!CH96</f>
        <v>0</v>
      </c>
      <c r="CD251" s="638">
        <f>-IS!CI96</f>
        <v>0</v>
      </c>
      <c r="CE251" s="638">
        <f>-IS!CJ96</f>
        <v>0</v>
      </c>
      <c r="CF251" s="638">
        <f>-IS!CK96</f>
        <v>0</v>
      </c>
      <c r="CG251" s="638">
        <f>-IS!CL96</f>
        <v>0</v>
      </c>
      <c r="CH251" s="638">
        <f>-IS!CM96</f>
        <v>0</v>
      </c>
      <c r="CI251" s="638">
        <f>-IS!CN96</f>
        <v>0</v>
      </c>
      <c r="CJ251" s="639">
        <f>-IS!CO96</f>
        <v>0</v>
      </c>
      <c r="CK251" s="638">
        <f>-IS!CP96</f>
        <v>0</v>
      </c>
      <c r="CL251" s="638">
        <f>-IS!CQ96</f>
        <v>0</v>
      </c>
      <c r="CM251" s="638">
        <f>-IS!CR96</f>
        <v>0</v>
      </c>
      <c r="CN251" s="638">
        <f>-IS!CS96</f>
        <v>0</v>
      </c>
      <c r="CO251" s="638">
        <f>-IS!CT96</f>
        <v>0</v>
      </c>
      <c r="CP251" s="638">
        <f>-IS!CU96</f>
        <v>0</v>
      </c>
      <c r="CQ251" s="638">
        <f>-IS!CV96</f>
        <v>0</v>
      </c>
      <c r="CR251" s="638">
        <f>-IS!CW96</f>
        <v>0</v>
      </c>
      <c r="CS251" s="638">
        <f>-IS!CX96</f>
        <v>0</v>
      </c>
      <c r="CT251" s="638">
        <f>-IS!CY96</f>
        <v>0</v>
      </c>
      <c r="CU251" s="638">
        <f>-IS!CZ96</f>
        <v>0</v>
      </c>
      <c r="CV251" s="639">
        <f>-IS!DA96</f>
        <v>0</v>
      </c>
      <c r="CW251" s="638">
        <f>-IS!DB96</f>
        <v>0</v>
      </c>
      <c r="CX251" s="638">
        <f>-IS!DC96</f>
        <v>0</v>
      </c>
      <c r="CY251" s="638">
        <f>-IS!DD96</f>
        <v>0</v>
      </c>
      <c r="CZ251" s="638">
        <f>-IS!DE96</f>
        <v>0</v>
      </c>
      <c r="DA251" s="638">
        <f>-IS!DF96</f>
        <v>0</v>
      </c>
      <c r="DB251" s="638">
        <f>-IS!DG96</f>
        <v>0</v>
      </c>
      <c r="DC251" s="638">
        <f>-IS!DH96</f>
        <v>0</v>
      </c>
      <c r="DD251" s="638">
        <f>-IS!DI96</f>
        <v>0</v>
      </c>
      <c r="DE251" s="638">
        <f>-IS!DJ96</f>
        <v>0</v>
      </c>
      <c r="DF251" s="638">
        <f>-IS!DK96</f>
        <v>0</v>
      </c>
      <c r="DG251" s="638">
        <f>-IS!DL96</f>
        <v>0</v>
      </c>
      <c r="DH251" s="639">
        <f>-IS!DM96</f>
        <v>0</v>
      </c>
      <c r="DI251" s="638">
        <f>-IS!DN96</f>
        <v>0</v>
      </c>
      <c r="DJ251" s="638">
        <f>-IS!DO96</f>
        <v>0</v>
      </c>
      <c r="DK251" s="638">
        <f>-IS!DP96</f>
        <v>0</v>
      </c>
      <c r="DL251" s="638">
        <f>-IS!DQ96</f>
        <v>0</v>
      </c>
      <c r="DM251" s="638">
        <f>-IS!DR96</f>
        <v>0</v>
      </c>
      <c r="DN251" s="638">
        <f>-IS!DS96</f>
        <v>0</v>
      </c>
      <c r="DO251" s="638">
        <f>-IS!DT96</f>
        <v>0</v>
      </c>
      <c r="DP251" s="638">
        <f>-IS!DU96</f>
        <v>0</v>
      </c>
      <c r="DQ251" s="638">
        <f>-IS!DV96</f>
        <v>0</v>
      </c>
      <c r="DR251" s="638">
        <f>-IS!DW96</f>
        <v>0</v>
      </c>
      <c r="DS251" s="638">
        <f>-IS!DX96</f>
        <v>0</v>
      </c>
      <c r="DT251" s="639">
        <f>-IS!DY96</f>
        <v>0</v>
      </c>
      <c r="DU251" s="644"/>
      <c r="DV251" s="601">
        <f>SUM(E251:P251)</f>
        <v>0</v>
      </c>
      <c r="DW251" s="596">
        <f>-SUM(IS!$V$96:$AG$96)</f>
        <v>0</v>
      </c>
      <c r="DX251" s="596">
        <f>-SUM(IS!$AH$96:$AS$96)</f>
        <v>0</v>
      </c>
      <c r="DY251" s="596">
        <f>-SUM(IS!$AT$96:$BE$96)</f>
        <v>0</v>
      </c>
      <c r="DZ251" s="596">
        <f>-SUM(IS!$BF$96:$BQ$96)</f>
        <v>0</v>
      </c>
      <c r="EA251" s="596">
        <f>-SUM(IS!$BR$96:$CC$96)</f>
        <v>0</v>
      </c>
      <c r="EB251" s="596">
        <f>-SUM(IS!$CD$96:$CO$96)</f>
        <v>0</v>
      </c>
      <c r="EC251" s="596">
        <f>-SUM(IS!$CP$96:$DA$96)</f>
        <v>0</v>
      </c>
      <c r="ED251" s="596">
        <f>-SUM(IS!$DB$96:$DM$96)</f>
        <v>0</v>
      </c>
      <c r="EE251" s="596">
        <f>-SUM(IS!$DN$96:$DY$96)</f>
        <v>0</v>
      </c>
      <c r="EF251" s="454" t="s">
        <v>422</v>
      </c>
      <c r="EG251" s="454"/>
      <c r="EH251" s="454"/>
      <c r="EI251" s="454"/>
      <c r="EJ251" s="454"/>
      <c r="EK251" s="454"/>
      <c r="EL251" s="454"/>
      <c r="EM251" s="454"/>
      <c r="EN251" s="454"/>
      <c r="EO251" s="454"/>
      <c r="EP251" s="454"/>
      <c r="EQ251" s="454"/>
      <c r="ER251" s="454"/>
      <c r="ES251" s="454"/>
      <c r="ET251" s="454"/>
      <c r="EU251" s="581"/>
      <c r="EV251" s="581"/>
      <c r="EW251" s="581"/>
      <c r="EX251" s="581"/>
      <c r="EY251" s="581"/>
      <c r="EZ251" s="581"/>
      <c r="FA251" s="581"/>
      <c r="FB251" s="581"/>
      <c r="FC251" s="581"/>
      <c r="FD251" s="581"/>
      <c r="FE251" s="581"/>
    </row>
    <row r="252" spans="1:161">
      <c r="A252" s="450"/>
      <c r="B252" s="490"/>
      <c r="C252" s="486"/>
      <c r="D252" s="486"/>
      <c r="E252" s="640"/>
      <c r="F252" s="640"/>
      <c r="G252" s="640"/>
      <c r="H252" s="640"/>
      <c r="I252" s="640"/>
      <c r="J252" s="640"/>
      <c r="K252" s="640"/>
      <c r="L252" s="640"/>
      <c r="M252" s="640"/>
      <c r="N252" s="640"/>
      <c r="O252" s="640"/>
      <c r="P252" s="641"/>
      <c r="Q252" s="1088"/>
      <c r="R252" s="1088"/>
      <c r="S252" s="1088"/>
      <c r="T252" s="1088"/>
      <c r="U252" s="1088"/>
      <c r="V252" s="1088"/>
      <c r="W252" s="1088"/>
      <c r="X252" s="1088"/>
      <c r="Y252" s="1088"/>
      <c r="Z252" s="1088"/>
      <c r="AA252" s="1088"/>
      <c r="AB252" s="1089"/>
      <c r="AC252" s="640"/>
      <c r="AD252" s="640"/>
      <c r="AE252" s="640"/>
      <c r="AF252" s="640"/>
      <c r="AG252" s="640"/>
      <c r="AH252" s="640"/>
      <c r="AI252" s="640"/>
      <c r="AJ252" s="640"/>
      <c r="AK252" s="640"/>
      <c r="AL252" s="640"/>
      <c r="AM252" s="640"/>
      <c r="AN252" s="641"/>
      <c r="AO252" s="1136"/>
      <c r="AP252" s="1136"/>
      <c r="AQ252" s="1136"/>
      <c r="AR252" s="1136"/>
      <c r="AS252" s="1136"/>
      <c r="AT252" s="1136"/>
      <c r="AU252" s="1136"/>
      <c r="AV252" s="1136"/>
      <c r="AW252" s="1136"/>
      <c r="AX252" s="1136"/>
      <c r="AY252" s="1136"/>
      <c r="AZ252" s="1137"/>
      <c r="BA252" s="640"/>
      <c r="BB252" s="640"/>
      <c r="BC252" s="640"/>
      <c r="BD252" s="640"/>
      <c r="BE252" s="640"/>
      <c r="BF252" s="640"/>
      <c r="BG252" s="640"/>
      <c r="BH252" s="640"/>
      <c r="BI252" s="640"/>
      <c r="BJ252" s="640"/>
      <c r="BK252" s="640"/>
      <c r="BL252" s="641"/>
      <c r="BM252" s="640"/>
      <c r="BN252" s="640"/>
      <c r="BO252" s="640"/>
      <c r="BP252" s="640"/>
      <c r="BQ252" s="640"/>
      <c r="BR252" s="640"/>
      <c r="BS252" s="640"/>
      <c r="BT252" s="640"/>
      <c r="BU252" s="640"/>
      <c r="BV252" s="640"/>
      <c r="BW252" s="640"/>
      <c r="BX252" s="641"/>
      <c r="BY252" s="640"/>
      <c r="BZ252" s="640"/>
      <c r="CA252" s="640"/>
      <c r="CB252" s="640"/>
      <c r="CC252" s="640"/>
      <c r="CD252" s="640"/>
      <c r="CE252" s="640"/>
      <c r="CF252" s="640"/>
      <c r="CG252" s="640"/>
      <c r="CH252" s="640"/>
      <c r="CI252" s="640"/>
      <c r="CJ252" s="641"/>
      <c r="CK252" s="640"/>
      <c r="CL252" s="640"/>
      <c r="CM252" s="640"/>
      <c r="CN252" s="640"/>
      <c r="CO252" s="640"/>
      <c r="CP252" s="640"/>
      <c r="CQ252" s="640"/>
      <c r="CR252" s="640"/>
      <c r="CS252" s="640"/>
      <c r="CT252" s="640"/>
      <c r="CU252" s="640"/>
      <c r="CV252" s="641"/>
      <c r="CW252" s="640"/>
      <c r="CX252" s="640"/>
      <c r="CY252" s="640"/>
      <c r="CZ252" s="640"/>
      <c r="DA252" s="640"/>
      <c r="DB252" s="640"/>
      <c r="DC252" s="640"/>
      <c r="DD252" s="640"/>
      <c r="DE252" s="640"/>
      <c r="DF252" s="640"/>
      <c r="DG252" s="640"/>
      <c r="DH252" s="641"/>
      <c r="DI252" s="640"/>
      <c r="DJ252" s="640"/>
      <c r="DK252" s="640"/>
      <c r="DL252" s="640"/>
      <c r="DM252" s="640"/>
      <c r="DN252" s="640"/>
      <c r="DO252" s="640"/>
      <c r="DP252" s="640"/>
      <c r="DQ252" s="640"/>
      <c r="DR252" s="640"/>
      <c r="DS252" s="640"/>
      <c r="DT252" s="641"/>
      <c r="DU252" s="644"/>
      <c r="DV252" s="597"/>
      <c r="DW252" s="545"/>
      <c r="DX252" s="545"/>
      <c r="DY252" s="545"/>
      <c r="DZ252" s="545"/>
      <c r="EA252" s="545"/>
      <c r="EB252" s="545"/>
      <c r="EC252" s="545"/>
      <c r="ED252" s="545"/>
      <c r="EE252" s="546"/>
      <c r="EF252" s="454"/>
      <c r="EG252" s="454"/>
      <c r="EH252" s="454"/>
      <c r="EI252" s="454"/>
      <c r="EJ252" s="454"/>
      <c r="EK252" s="454"/>
      <c r="EL252" s="454"/>
      <c r="EM252" s="454"/>
      <c r="EN252" s="454"/>
      <c r="EO252" s="454"/>
      <c r="EP252" s="454"/>
      <c r="EQ252" s="454"/>
      <c r="ER252" s="454"/>
      <c r="ES252" s="454"/>
      <c r="ET252" s="454"/>
      <c r="EU252" s="581"/>
      <c r="EV252" s="581"/>
      <c r="EW252" s="581"/>
      <c r="EX252" s="581"/>
      <c r="EY252" s="581"/>
      <c r="EZ252" s="581"/>
      <c r="FA252" s="581"/>
      <c r="FB252" s="581"/>
      <c r="FC252" s="581"/>
      <c r="FD252" s="581"/>
      <c r="FE252" s="581"/>
    </row>
    <row r="253" spans="1:161">
      <c r="A253" s="450"/>
      <c r="B253" s="490" t="str">
        <f>B245</f>
        <v>Depreciation</v>
      </c>
      <c r="C253" s="598" t="s">
        <v>443</v>
      </c>
      <c r="D253" s="486"/>
      <c r="E253" s="638">
        <v>0</v>
      </c>
      <c r="F253" s="638">
        <v>0</v>
      </c>
      <c r="G253" s="638">
        <v>0</v>
      </c>
      <c r="H253" s="638">
        <v>0</v>
      </c>
      <c r="I253" s="638">
        <v>0</v>
      </c>
      <c r="J253" s="638">
        <v>0</v>
      </c>
      <c r="K253" s="638">
        <v>0</v>
      </c>
      <c r="L253" s="638">
        <v>0</v>
      </c>
      <c r="M253" s="638">
        <v>0</v>
      </c>
      <c r="N253" s="638">
        <v>0</v>
      </c>
      <c r="O253" s="638">
        <v>0</v>
      </c>
      <c r="P253" s="639">
        <v>0</v>
      </c>
      <c r="Q253" s="1086">
        <v>0</v>
      </c>
      <c r="R253" s="1086">
        <v>0</v>
      </c>
      <c r="S253" s="1086">
        <v>0</v>
      </c>
      <c r="T253" s="1086">
        <v>0</v>
      </c>
      <c r="U253" s="1086">
        <v>0</v>
      </c>
      <c r="V253" s="1086">
        <v>0</v>
      </c>
      <c r="W253" s="1086">
        <v>0</v>
      </c>
      <c r="X253" s="1086">
        <v>0</v>
      </c>
      <c r="Y253" s="1086">
        <v>0</v>
      </c>
      <c r="Z253" s="1086">
        <v>0</v>
      </c>
      <c r="AA253" s="1086">
        <v>0</v>
      </c>
      <c r="AB253" s="1087">
        <v>0</v>
      </c>
      <c r="AC253" s="638">
        <v>0</v>
      </c>
      <c r="AD253" s="638">
        <v>0</v>
      </c>
      <c r="AE253" s="638">
        <v>0</v>
      </c>
      <c r="AF253" s="638">
        <v>0</v>
      </c>
      <c r="AG253" s="638">
        <v>0</v>
      </c>
      <c r="AH253" s="638">
        <v>0</v>
      </c>
      <c r="AI253" s="638">
        <v>0</v>
      </c>
      <c r="AJ253" s="638">
        <v>0</v>
      </c>
      <c r="AK253" s="638">
        <v>0</v>
      </c>
      <c r="AL253" s="638">
        <v>0</v>
      </c>
      <c r="AM253" s="638">
        <v>0</v>
      </c>
      <c r="AN253" s="639">
        <v>0</v>
      </c>
      <c r="AO253" s="1134">
        <v>0</v>
      </c>
      <c r="AP253" s="1134">
        <v>0</v>
      </c>
      <c r="AQ253" s="1134">
        <v>0</v>
      </c>
      <c r="AR253" s="1134">
        <v>0</v>
      </c>
      <c r="AS253" s="1134">
        <v>0</v>
      </c>
      <c r="AT253" s="1134">
        <v>0</v>
      </c>
      <c r="AU253" s="1134">
        <v>0</v>
      </c>
      <c r="AV253" s="1134">
        <v>0</v>
      </c>
      <c r="AW253" s="1134">
        <v>0</v>
      </c>
      <c r="AX253" s="1134">
        <v>0</v>
      </c>
      <c r="AY253" s="1134">
        <v>0</v>
      </c>
      <c r="AZ253" s="1135">
        <v>0</v>
      </c>
      <c r="BA253" s="638">
        <v>0</v>
      </c>
      <c r="BB253" s="638">
        <v>0</v>
      </c>
      <c r="BC253" s="638">
        <v>0</v>
      </c>
      <c r="BD253" s="638">
        <v>0</v>
      </c>
      <c r="BE253" s="638">
        <v>0</v>
      </c>
      <c r="BF253" s="638">
        <v>0</v>
      </c>
      <c r="BG253" s="638">
        <v>0</v>
      </c>
      <c r="BH253" s="638">
        <v>0</v>
      </c>
      <c r="BI253" s="638">
        <v>0</v>
      </c>
      <c r="BJ253" s="638">
        <v>0</v>
      </c>
      <c r="BK253" s="638">
        <v>0</v>
      </c>
      <c r="BL253" s="639">
        <v>0</v>
      </c>
      <c r="BM253" s="638">
        <v>0</v>
      </c>
      <c r="BN253" s="638">
        <v>0</v>
      </c>
      <c r="BO253" s="638">
        <v>0</v>
      </c>
      <c r="BP253" s="638">
        <v>0</v>
      </c>
      <c r="BQ253" s="638">
        <v>0</v>
      </c>
      <c r="BR253" s="638">
        <v>0</v>
      </c>
      <c r="BS253" s="638">
        <v>0</v>
      </c>
      <c r="BT253" s="638">
        <v>0</v>
      </c>
      <c r="BU253" s="638">
        <v>0</v>
      </c>
      <c r="BV253" s="638">
        <v>0</v>
      </c>
      <c r="BW253" s="638">
        <v>0</v>
      </c>
      <c r="BX253" s="639">
        <v>0</v>
      </c>
      <c r="BY253" s="638">
        <v>0</v>
      </c>
      <c r="BZ253" s="638">
        <v>0</v>
      </c>
      <c r="CA253" s="638">
        <v>0</v>
      </c>
      <c r="CB253" s="638">
        <v>0</v>
      </c>
      <c r="CC253" s="638">
        <v>0</v>
      </c>
      <c r="CD253" s="638">
        <v>0</v>
      </c>
      <c r="CE253" s="638">
        <v>0</v>
      </c>
      <c r="CF253" s="638">
        <v>0</v>
      </c>
      <c r="CG253" s="638">
        <v>0</v>
      </c>
      <c r="CH253" s="638">
        <v>0</v>
      </c>
      <c r="CI253" s="638">
        <v>0</v>
      </c>
      <c r="CJ253" s="639">
        <v>0</v>
      </c>
      <c r="CK253" s="638">
        <v>0</v>
      </c>
      <c r="CL253" s="638">
        <v>0</v>
      </c>
      <c r="CM253" s="638">
        <v>0</v>
      </c>
      <c r="CN253" s="638">
        <v>0</v>
      </c>
      <c r="CO253" s="638">
        <v>0</v>
      </c>
      <c r="CP253" s="638">
        <v>0</v>
      </c>
      <c r="CQ253" s="638">
        <v>0</v>
      </c>
      <c r="CR253" s="638">
        <v>0</v>
      </c>
      <c r="CS253" s="638">
        <v>0</v>
      </c>
      <c r="CT253" s="638">
        <v>0</v>
      </c>
      <c r="CU253" s="638">
        <v>0</v>
      </c>
      <c r="CV253" s="639">
        <v>0</v>
      </c>
      <c r="CW253" s="638">
        <v>0</v>
      </c>
      <c r="CX253" s="638">
        <v>0</v>
      </c>
      <c r="CY253" s="638">
        <v>0</v>
      </c>
      <c r="CZ253" s="638">
        <v>0</v>
      </c>
      <c r="DA253" s="638">
        <v>0</v>
      </c>
      <c r="DB253" s="638">
        <v>0</v>
      </c>
      <c r="DC253" s="638">
        <v>0</v>
      </c>
      <c r="DD253" s="638">
        <v>0</v>
      </c>
      <c r="DE253" s="638">
        <v>0</v>
      </c>
      <c r="DF253" s="638">
        <v>0</v>
      </c>
      <c r="DG253" s="638">
        <v>0</v>
      </c>
      <c r="DH253" s="639">
        <v>0</v>
      </c>
      <c r="DI253" s="638">
        <v>0</v>
      </c>
      <c r="DJ253" s="638">
        <v>0</v>
      </c>
      <c r="DK253" s="638">
        <v>0</v>
      </c>
      <c r="DL253" s="638">
        <v>0</v>
      </c>
      <c r="DM253" s="638">
        <v>0</v>
      </c>
      <c r="DN253" s="638">
        <v>0</v>
      </c>
      <c r="DO253" s="638">
        <v>0</v>
      </c>
      <c r="DP253" s="638">
        <v>0</v>
      </c>
      <c r="DQ253" s="638">
        <v>0</v>
      </c>
      <c r="DR253" s="638">
        <v>0</v>
      </c>
      <c r="DS253" s="638">
        <v>0</v>
      </c>
      <c r="DT253" s="639">
        <v>0</v>
      </c>
      <c r="DU253" s="644"/>
      <c r="DV253" s="601">
        <f>SUM(E253:P253)</f>
        <v>0</v>
      </c>
      <c r="DW253" s="599">
        <v>0</v>
      </c>
      <c r="DX253" s="599">
        <v>0</v>
      </c>
      <c r="DY253" s="599">
        <v>0</v>
      </c>
      <c r="DZ253" s="599">
        <v>0</v>
      </c>
      <c r="EA253" s="599">
        <v>0</v>
      </c>
      <c r="EB253" s="599">
        <v>0</v>
      </c>
      <c r="EC253" s="599">
        <v>0</v>
      </c>
      <c r="ED253" s="599">
        <v>0</v>
      </c>
      <c r="EE253" s="600">
        <v>0</v>
      </c>
      <c r="EF253" s="454" t="s">
        <v>424</v>
      </c>
      <c r="EG253" s="454"/>
      <c r="EH253" s="454"/>
      <c r="EI253" s="454"/>
      <c r="EJ253" s="454"/>
      <c r="EK253" s="454"/>
      <c r="EL253" s="454"/>
      <c r="EM253" s="454"/>
      <c r="EN253" s="454"/>
      <c r="EO253" s="454"/>
      <c r="EP253" s="454"/>
      <c r="EQ253" s="454"/>
      <c r="ER253" s="454"/>
      <c r="ES253" s="454"/>
      <c r="ET253" s="454"/>
      <c r="EU253" s="581"/>
      <c r="EV253" s="581"/>
      <c r="EW253" s="581"/>
      <c r="EX253" s="581"/>
      <c r="EY253" s="581"/>
      <c r="EZ253" s="581"/>
      <c r="FA253" s="581"/>
      <c r="FB253" s="581"/>
      <c r="FC253" s="581"/>
      <c r="FD253" s="581"/>
      <c r="FE253" s="581"/>
    </row>
    <row r="254" spans="1:161">
      <c r="A254" s="450"/>
      <c r="B254" s="490"/>
      <c r="C254" s="486"/>
      <c r="D254" s="486"/>
      <c r="E254" s="640"/>
      <c r="F254" s="640"/>
      <c r="G254" s="640"/>
      <c r="H254" s="640"/>
      <c r="I254" s="640"/>
      <c r="J254" s="640"/>
      <c r="K254" s="640"/>
      <c r="L254" s="640"/>
      <c r="M254" s="640"/>
      <c r="N254" s="640"/>
      <c r="O254" s="640"/>
      <c r="P254" s="641"/>
      <c r="Q254" s="1088"/>
      <c r="R254" s="1088"/>
      <c r="S254" s="1088"/>
      <c r="T254" s="1088"/>
      <c r="U254" s="1088"/>
      <c r="V254" s="1088"/>
      <c r="W254" s="1088"/>
      <c r="X254" s="1088"/>
      <c r="Y254" s="1088"/>
      <c r="Z254" s="1088"/>
      <c r="AA254" s="1088"/>
      <c r="AB254" s="1089"/>
      <c r="AC254" s="640"/>
      <c r="AD254" s="640"/>
      <c r="AE254" s="640"/>
      <c r="AF254" s="640"/>
      <c r="AG254" s="640"/>
      <c r="AH254" s="640"/>
      <c r="AI254" s="640"/>
      <c r="AJ254" s="640"/>
      <c r="AK254" s="640"/>
      <c r="AL254" s="640"/>
      <c r="AM254" s="640"/>
      <c r="AN254" s="641"/>
      <c r="AO254" s="1136"/>
      <c r="AP254" s="1136"/>
      <c r="AQ254" s="1136"/>
      <c r="AR254" s="1136"/>
      <c r="AS254" s="1136"/>
      <c r="AT254" s="1136"/>
      <c r="AU254" s="1136"/>
      <c r="AV254" s="1136"/>
      <c r="AW254" s="1136"/>
      <c r="AX254" s="1136"/>
      <c r="AY254" s="1136"/>
      <c r="AZ254" s="1137"/>
      <c r="BA254" s="640"/>
      <c r="BB254" s="640"/>
      <c r="BC254" s="640"/>
      <c r="BD254" s="640"/>
      <c r="BE254" s="640"/>
      <c r="BF254" s="640"/>
      <c r="BG254" s="640"/>
      <c r="BH254" s="640"/>
      <c r="BI254" s="640"/>
      <c r="BJ254" s="640"/>
      <c r="BK254" s="640"/>
      <c r="BL254" s="641"/>
      <c r="BM254" s="640"/>
      <c r="BN254" s="640"/>
      <c r="BO254" s="640"/>
      <c r="BP254" s="640"/>
      <c r="BQ254" s="640"/>
      <c r="BR254" s="640"/>
      <c r="BS254" s="640"/>
      <c r="BT254" s="640"/>
      <c r="BU254" s="640"/>
      <c r="BV254" s="640"/>
      <c r="BW254" s="640"/>
      <c r="BX254" s="641"/>
      <c r="BY254" s="640"/>
      <c r="BZ254" s="640"/>
      <c r="CA254" s="640"/>
      <c r="CB254" s="640"/>
      <c r="CC254" s="640"/>
      <c r="CD254" s="640"/>
      <c r="CE254" s="640"/>
      <c r="CF254" s="640"/>
      <c r="CG254" s="640"/>
      <c r="CH254" s="640"/>
      <c r="CI254" s="640"/>
      <c r="CJ254" s="641"/>
      <c r="CK254" s="640"/>
      <c r="CL254" s="640"/>
      <c r="CM254" s="640"/>
      <c r="CN254" s="640"/>
      <c r="CO254" s="640"/>
      <c r="CP254" s="640"/>
      <c r="CQ254" s="640"/>
      <c r="CR254" s="640"/>
      <c r="CS254" s="640"/>
      <c r="CT254" s="640"/>
      <c r="CU254" s="640"/>
      <c r="CV254" s="641"/>
      <c r="CW254" s="640"/>
      <c r="CX254" s="640"/>
      <c r="CY254" s="640"/>
      <c r="CZ254" s="640"/>
      <c r="DA254" s="640"/>
      <c r="DB254" s="640"/>
      <c r="DC254" s="640"/>
      <c r="DD254" s="640"/>
      <c r="DE254" s="640"/>
      <c r="DF254" s="640"/>
      <c r="DG254" s="640"/>
      <c r="DH254" s="641"/>
      <c r="DI254" s="640"/>
      <c r="DJ254" s="640"/>
      <c r="DK254" s="640"/>
      <c r="DL254" s="640"/>
      <c r="DM254" s="640"/>
      <c r="DN254" s="640"/>
      <c r="DO254" s="640"/>
      <c r="DP254" s="640"/>
      <c r="DQ254" s="640"/>
      <c r="DR254" s="640"/>
      <c r="DS254" s="640"/>
      <c r="DT254" s="641"/>
      <c r="DU254" s="644"/>
      <c r="DV254" s="539"/>
      <c r="DW254" s="540"/>
      <c r="DX254" s="540"/>
      <c r="DY254" s="540"/>
      <c r="DZ254" s="540"/>
      <c r="EA254" s="540"/>
      <c r="EB254" s="540"/>
      <c r="EC254" s="540"/>
      <c r="ED254" s="540"/>
      <c r="EE254" s="541"/>
      <c r="EF254" s="454"/>
      <c r="EG254" s="454"/>
      <c r="EH254" s="454"/>
      <c r="EI254" s="454"/>
      <c r="EJ254" s="454"/>
      <c r="EK254" s="454"/>
      <c r="EL254" s="454"/>
      <c r="EM254" s="454"/>
      <c r="EN254" s="454"/>
      <c r="EO254" s="454"/>
      <c r="EP254" s="454"/>
      <c r="EQ254" s="454"/>
      <c r="ER254" s="454"/>
      <c r="ES254" s="454"/>
      <c r="ET254" s="454"/>
      <c r="EU254" s="581"/>
      <c r="EV254" s="581"/>
      <c r="EW254" s="581"/>
      <c r="EX254" s="581"/>
      <c r="EY254" s="581"/>
      <c r="EZ254" s="581"/>
      <c r="FA254" s="581"/>
      <c r="FB254" s="581"/>
      <c r="FC254" s="581"/>
      <c r="FD254" s="581"/>
      <c r="FE254" s="581"/>
    </row>
    <row r="255" spans="1:161" ht="13.5" thickBot="1">
      <c r="A255" s="450"/>
      <c r="B255" s="949" t="str">
        <f>B245</f>
        <v>Depreciation</v>
      </c>
      <c r="C255" s="961" t="s">
        <v>430</v>
      </c>
      <c r="D255" s="950"/>
      <c r="E255" s="642">
        <f>E251-E253</f>
        <v>0</v>
      </c>
      <c r="F255" s="606">
        <f>E255+F251-F253</f>
        <v>0</v>
      </c>
      <c r="G255" s="606">
        <f t="shared" ref="G255:P255" si="1324">F255+G251-G253</f>
        <v>0</v>
      </c>
      <c r="H255" s="606">
        <f t="shared" si="1324"/>
        <v>0</v>
      </c>
      <c r="I255" s="606">
        <f t="shared" si="1324"/>
        <v>0</v>
      </c>
      <c r="J255" s="606">
        <f t="shared" si="1324"/>
        <v>0</v>
      </c>
      <c r="K255" s="606">
        <f t="shared" si="1324"/>
        <v>0</v>
      </c>
      <c r="L255" s="606">
        <f t="shared" si="1324"/>
        <v>0</v>
      </c>
      <c r="M255" s="606">
        <f t="shared" si="1324"/>
        <v>0</v>
      </c>
      <c r="N255" s="606">
        <f t="shared" si="1324"/>
        <v>0</v>
      </c>
      <c r="O255" s="606">
        <f t="shared" si="1324"/>
        <v>0</v>
      </c>
      <c r="P255" s="607">
        <f t="shared" si="1324"/>
        <v>0</v>
      </c>
      <c r="Q255" s="1090">
        <f>P255+Q251</f>
        <v>0</v>
      </c>
      <c r="R255" s="1082">
        <f>Q255+R251-R253</f>
        <v>0</v>
      </c>
      <c r="S255" s="1082">
        <f t="shared" ref="S255" si="1325">R255+S251-S253</f>
        <v>0</v>
      </c>
      <c r="T255" s="1082">
        <f t="shared" ref="T255" si="1326">S255+T251-T253</f>
        <v>0</v>
      </c>
      <c r="U255" s="1082">
        <f t="shared" ref="U255" si="1327">T255+U251-U253</f>
        <v>0</v>
      </c>
      <c r="V255" s="1082">
        <f t="shared" ref="V255" si="1328">U255+V251-V253</f>
        <v>0</v>
      </c>
      <c r="W255" s="1082">
        <f t="shared" ref="W255" si="1329">V255+W251-W253</f>
        <v>0</v>
      </c>
      <c r="X255" s="1082">
        <f t="shared" ref="X255" si="1330">W255+X251-X253</f>
        <v>0</v>
      </c>
      <c r="Y255" s="1082">
        <f t="shared" ref="Y255" si="1331">X255+Y251-Y253</f>
        <v>0</v>
      </c>
      <c r="Z255" s="1082">
        <f t="shared" ref="Z255" si="1332">Y255+Z251-Z253</f>
        <v>0</v>
      </c>
      <c r="AA255" s="1082">
        <f t="shared" ref="AA255" si="1333">Z255+AA251-AA253</f>
        <v>0</v>
      </c>
      <c r="AB255" s="1083">
        <f t="shared" ref="AB255" si="1334">AA255+AB251-AB253</f>
        <v>0</v>
      </c>
      <c r="AC255" s="642">
        <f>AB255+AC251</f>
        <v>0</v>
      </c>
      <c r="AD255" s="606">
        <f>AC255+AD251-AD253</f>
        <v>0</v>
      </c>
      <c r="AE255" s="606">
        <f t="shared" ref="AE255" si="1335">AD255+AE251-AE253</f>
        <v>0</v>
      </c>
      <c r="AF255" s="606">
        <f t="shared" ref="AF255" si="1336">AE255+AF251-AF253</f>
        <v>0</v>
      </c>
      <c r="AG255" s="606">
        <f t="shared" ref="AG255" si="1337">AF255+AG251-AG253</f>
        <v>0</v>
      </c>
      <c r="AH255" s="606">
        <f t="shared" ref="AH255" si="1338">AG255+AH251-AH253</f>
        <v>0</v>
      </c>
      <c r="AI255" s="606">
        <f t="shared" ref="AI255" si="1339">AH255+AI251-AI253</f>
        <v>0</v>
      </c>
      <c r="AJ255" s="606">
        <f t="shared" ref="AJ255" si="1340">AI255+AJ251-AJ253</f>
        <v>0</v>
      </c>
      <c r="AK255" s="606">
        <f t="shared" ref="AK255" si="1341">AJ255+AK251-AK253</f>
        <v>0</v>
      </c>
      <c r="AL255" s="606">
        <f t="shared" ref="AL255" si="1342">AK255+AL251-AL253</f>
        <v>0</v>
      </c>
      <c r="AM255" s="606">
        <f t="shared" ref="AM255" si="1343">AL255+AM251-AM253</f>
        <v>0</v>
      </c>
      <c r="AN255" s="607">
        <f t="shared" ref="AN255" si="1344">AM255+AN251-AN253</f>
        <v>0</v>
      </c>
      <c r="AO255" s="1138">
        <f>AN255+AO251</f>
        <v>0</v>
      </c>
      <c r="AP255" s="1130">
        <f>AO255+AP251-AP253</f>
        <v>0</v>
      </c>
      <c r="AQ255" s="1130">
        <f t="shared" ref="AQ255" si="1345">AP255+AQ251-AQ253</f>
        <v>0</v>
      </c>
      <c r="AR255" s="1130">
        <f t="shared" ref="AR255" si="1346">AQ255+AR251-AR253</f>
        <v>0</v>
      </c>
      <c r="AS255" s="1130">
        <f t="shared" ref="AS255" si="1347">AR255+AS251-AS253</f>
        <v>0</v>
      </c>
      <c r="AT255" s="1130">
        <f t="shared" ref="AT255" si="1348">AS255+AT251-AT253</f>
        <v>0</v>
      </c>
      <c r="AU255" s="1130">
        <f t="shared" ref="AU255" si="1349">AT255+AU251-AU253</f>
        <v>0</v>
      </c>
      <c r="AV255" s="1130">
        <f t="shared" ref="AV255" si="1350">AU255+AV251-AV253</f>
        <v>0</v>
      </c>
      <c r="AW255" s="1130">
        <f t="shared" ref="AW255" si="1351">AV255+AW251-AW253</f>
        <v>0</v>
      </c>
      <c r="AX255" s="1130">
        <f t="shared" ref="AX255" si="1352">AW255+AX251-AX253</f>
        <v>0</v>
      </c>
      <c r="AY255" s="1130">
        <f t="shared" ref="AY255" si="1353">AX255+AY251-AY253</f>
        <v>0</v>
      </c>
      <c r="AZ255" s="1131">
        <f t="shared" ref="AZ255" si="1354">AY255+AZ251-AZ253</f>
        <v>0</v>
      </c>
      <c r="BA255" s="642">
        <f>AZ255+BA251</f>
        <v>0</v>
      </c>
      <c r="BB255" s="606">
        <f>BA255+BB251-BB253</f>
        <v>0</v>
      </c>
      <c r="BC255" s="606">
        <f t="shared" ref="BC255" si="1355">BB255+BC251-BC253</f>
        <v>0</v>
      </c>
      <c r="BD255" s="606">
        <f t="shared" ref="BD255" si="1356">BC255+BD251-BD253</f>
        <v>0</v>
      </c>
      <c r="BE255" s="606">
        <f t="shared" ref="BE255" si="1357">BD255+BE251-BE253</f>
        <v>0</v>
      </c>
      <c r="BF255" s="606">
        <f t="shared" ref="BF255" si="1358">BE255+BF251-BF253</f>
        <v>0</v>
      </c>
      <c r="BG255" s="606">
        <f t="shared" ref="BG255" si="1359">BF255+BG251-BG253</f>
        <v>0</v>
      </c>
      <c r="BH255" s="606">
        <f t="shared" ref="BH255" si="1360">BG255+BH251-BH253</f>
        <v>0</v>
      </c>
      <c r="BI255" s="606">
        <f t="shared" ref="BI255" si="1361">BH255+BI251-BI253</f>
        <v>0</v>
      </c>
      <c r="BJ255" s="606">
        <f t="shared" ref="BJ255" si="1362">BI255+BJ251-BJ253</f>
        <v>0</v>
      </c>
      <c r="BK255" s="606">
        <f t="shared" ref="BK255" si="1363">BJ255+BK251-BK253</f>
        <v>0</v>
      </c>
      <c r="BL255" s="607">
        <f t="shared" ref="BL255" si="1364">BK255+BL251-BL253</f>
        <v>0</v>
      </c>
      <c r="BM255" s="642">
        <f>BL255+BM251</f>
        <v>0</v>
      </c>
      <c r="BN255" s="606">
        <f>BM255+BN251-BN253</f>
        <v>0</v>
      </c>
      <c r="BO255" s="606">
        <f t="shared" ref="BO255" si="1365">BN255+BO251-BO253</f>
        <v>0</v>
      </c>
      <c r="BP255" s="606">
        <f t="shared" ref="BP255" si="1366">BO255+BP251-BP253</f>
        <v>0</v>
      </c>
      <c r="BQ255" s="606">
        <f t="shared" ref="BQ255" si="1367">BP255+BQ251-BQ253</f>
        <v>0</v>
      </c>
      <c r="BR255" s="606">
        <f t="shared" ref="BR255" si="1368">BQ255+BR251-BR253</f>
        <v>0</v>
      </c>
      <c r="BS255" s="606">
        <f t="shared" ref="BS255" si="1369">BR255+BS251-BS253</f>
        <v>0</v>
      </c>
      <c r="BT255" s="606">
        <f t="shared" ref="BT255" si="1370">BS255+BT251-BT253</f>
        <v>0</v>
      </c>
      <c r="BU255" s="606">
        <f t="shared" ref="BU255" si="1371">BT255+BU251-BU253</f>
        <v>0</v>
      </c>
      <c r="BV255" s="606">
        <f t="shared" ref="BV255" si="1372">BU255+BV251-BV253</f>
        <v>0</v>
      </c>
      <c r="BW255" s="606">
        <f t="shared" ref="BW255" si="1373">BV255+BW251-BW253</f>
        <v>0</v>
      </c>
      <c r="BX255" s="607">
        <f t="shared" ref="BX255" si="1374">BW255+BX251-BX253</f>
        <v>0</v>
      </c>
      <c r="BY255" s="642">
        <f>BX255+BY251</f>
        <v>0</v>
      </c>
      <c r="BZ255" s="606">
        <f>BY255+BZ251-BZ253</f>
        <v>0</v>
      </c>
      <c r="CA255" s="606">
        <f t="shared" ref="CA255" si="1375">BZ255+CA251-CA253</f>
        <v>0</v>
      </c>
      <c r="CB255" s="606">
        <f t="shared" ref="CB255" si="1376">CA255+CB251-CB253</f>
        <v>0</v>
      </c>
      <c r="CC255" s="606">
        <f t="shared" ref="CC255" si="1377">CB255+CC251-CC253</f>
        <v>0</v>
      </c>
      <c r="CD255" s="606">
        <f t="shared" ref="CD255" si="1378">CC255+CD251-CD253</f>
        <v>0</v>
      </c>
      <c r="CE255" s="606">
        <f t="shared" ref="CE255" si="1379">CD255+CE251-CE253</f>
        <v>0</v>
      </c>
      <c r="CF255" s="606">
        <f t="shared" ref="CF255" si="1380">CE255+CF251-CF253</f>
        <v>0</v>
      </c>
      <c r="CG255" s="606">
        <f t="shared" ref="CG255" si="1381">CF255+CG251-CG253</f>
        <v>0</v>
      </c>
      <c r="CH255" s="606">
        <f t="shared" ref="CH255" si="1382">CG255+CH251-CH253</f>
        <v>0</v>
      </c>
      <c r="CI255" s="606">
        <f t="shared" ref="CI255" si="1383">CH255+CI251-CI253</f>
        <v>0</v>
      </c>
      <c r="CJ255" s="607">
        <f t="shared" ref="CJ255" si="1384">CI255+CJ251-CJ253</f>
        <v>0</v>
      </c>
      <c r="CK255" s="642">
        <f>CJ255+CK251</f>
        <v>0</v>
      </c>
      <c r="CL255" s="606">
        <f>CK255+CL251-CL253</f>
        <v>0</v>
      </c>
      <c r="CM255" s="606">
        <f t="shared" ref="CM255" si="1385">CL255+CM251-CM253</f>
        <v>0</v>
      </c>
      <c r="CN255" s="606">
        <f t="shared" ref="CN255" si="1386">CM255+CN251-CN253</f>
        <v>0</v>
      </c>
      <c r="CO255" s="606">
        <f t="shared" ref="CO255" si="1387">CN255+CO251-CO253</f>
        <v>0</v>
      </c>
      <c r="CP255" s="606">
        <f t="shared" ref="CP255" si="1388">CO255+CP251-CP253</f>
        <v>0</v>
      </c>
      <c r="CQ255" s="606">
        <f t="shared" ref="CQ255" si="1389">CP255+CQ251-CQ253</f>
        <v>0</v>
      </c>
      <c r="CR255" s="606">
        <f t="shared" ref="CR255" si="1390">CQ255+CR251-CR253</f>
        <v>0</v>
      </c>
      <c r="CS255" s="606">
        <f t="shared" ref="CS255" si="1391">CR255+CS251-CS253</f>
        <v>0</v>
      </c>
      <c r="CT255" s="606">
        <f t="shared" ref="CT255" si="1392">CS255+CT251-CT253</f>
        <v>0</v>
      </c>
      <c r="CU255" s="606">
        <f t="shared" ref="CU255" si="1393">CT255+CU251-CU253</f>
        <v>0</v>
      </c>
      <c r="CV255" s="607">
        <f t="shared" ref="CV255" si="1394">CU255+CV251-CV253</f>
        <v>0</v>
      </c>
      <c r="CW255" s="642">
        <f>CV255+CW251</f>
        <v>0</v>
      </c>
      <c r="CX255" s="606">
        <f>CW255+CX251-CX253</f>
        <v>0</v>
      </c>
      <c r="CY255" s="606">
        <f t="shared" ref="CY255" si="1395">CX255+CY251-CY253</f>
        <v>0</v>
      </c>
      <c r="CZ255" s="606">
        <f t="shared" ref="CZ255" si="1396">CY255+CZ251-CZ253</f>
        <v>0</v>
      </c>
      <c r="DA255" s="606">
        <f t="shared" ref="DA255" si="1397">CZ255+DA251-DA253</f>
        <v>0</v>
      </c>
      <c r="DB255" s="606">
        <f t="shared" ref="DB255" si="1398">DA255+DB251-DB253</f>
        <v>0</v>
      </c>
      <c r="DC255" s="606">
        <f t="shared" ref="DC255" si="1399">DB255+DC251-DC253</f>
        <v>0</v>
      </c>
      <c r="DD255" s="606">
        <f t="shared" ref="DD255" si="1400">DC255+DD251-DD253</f>
        <v>0</v>
      </c>
      <c r="DE255" s="606">
        <f t="shared" ref="DE255" si="1401">DD255+DE251-DE253</f>
        <v>0</v>
      </c>
      <c r="DF255" s="606">
        <f t="shared" ref="DF255" si="1402">DE255+DF251-DF253</f>
        <v>0</v>
      </c>
      <c r="DG255" s="606">
        <f t="shared" ref="DG255" si="1403">DF255+DG251-DG253</f>
        <v>0</v>
      </c>
      <c r="DH255" s="607">
        <f t="shared" ref="DH255" si="1404">DG255+DH251-DH253</f>
        <v>0</v>
      </c>
      <c r="DI255" s="642">
        <f>DH255+DI251</f>
        <v>0</v>
      </c>
      <c r="DJ255" s="606">
        <f>DI255+DJ251-DJ253</f>
        <v>0</v>
      </c>
      <c r="DK255" s="606">
        <f t="shared" ref="DK255" si="1405">DJ255+DK251-DK253</f>
        <v>0</v>
      </c>
      <c r="DL255" s="606">
        <f t="shared" ref="DL255" si="1406">DK255+DL251-DL253</f>
        <v>0</v>
      </c>
      <c r="DM255" s="606">
        <f t="shared" ref="DM255" si="1407">DL255+DM251-DM253</f>
        <v>0</v>
      </c>
      <c r="DN255" s="606">
        <f t="shared" ref="DN255" si="1408">DM255+DN251-DN253</f>
        <v>0</v>
      </c>
      <c r="DO255" s="606">
        <f t="shared" ref="DO255" si="1409">DN255+DO251-DO253</f>
        <v>0</v>
      </c>
      <c r="DP255" s="606">
        <f t="shared" ref="DP255" si="1410">DO255+DP251-DP253</f>
        <v>0</v>
      </c>
      <c r="DQ255" s="606">
        <f t="shared" ref="DQ255" si="1411">DP255+DQ251-DQ253</f>
        <v>0</v>
      </c>
      <c r="DR255" s="606">
        <f t="shared" ref="DR255" si="1412">DQ255+DR251-DR253</f>
        <v>0</v>
      </c>
      <c r="DS255" s="606">
        <f t="shared" ref="DS255" si="1413">DR255+DS251-DS253</f>
        <v>0</v>
      </c>
      <c r="DT255" s="607">
        <f t="shared" ref="DT255" si="1414">DS255+DT251-DT253</f>
        <v>0</v>
      </c>
      <c r="DU255" s="644"/>
      <c r="DV255" s="605">
        <f>P255</f>
        <v>0</v>
      </c>
      <c r="DW255" s="606">
        <f>DV255+DW251</f>
        <v>0</v>
      </c>
      <c r="DX255" s="606">
        <f t="shared" ref="DX255:EE255" si="1415">DW255+DX251</f>
        <v>0</v>
      </c>
      <c r="DY255" s="606">
        <f t="shared" si="1415"/>
        <v>0</v>
      </c>
      <c r="DZ255" s="606">
        <f t="shared" si="1415"/>
        <v>0</v>
      </c>
      <c r="EA255" s="606">
        <f t="shared" si="1415"/>
        <v>0</v>
      </c>
      <c r="EB255" s="606">
        <f t="shared" si="1415"/>
        <v>0</v>
      </c>
      <c r="EC255" s="606">
        <f t="shared" si="1415"/>
        <v>0</v>
      </c>
      <c r="ED255" s="606">
        <f t="shared" si="1415"/>
        <v>0</v>
      </c>
      <c r="EE255" s="607">
        <f t="shared" si="1415"/>
        <v>0</v>
      </c>
      <c r="EF255" s="454" t="s">
        <v>428</v>
      </c>
      <c r="EG255" s="454"/>
      <c r="EH255" s="454"/>
      <c r="EI255" s="454"/>
      <c r="EJ255" s="454"/>
      <c r="EK255" s="454"/>
      <c r="EL255" s="454"/>
      <c r="EM255" s="454"/>
      <c r="EN255" s="454"/>
      <c r="EO255" s="454"/>
      <c r="EP255" s="454"/>
      <c r="EQ255" s="454"/>
      <c r="ER255" s="454"/>
      <c r="ES255" s="454"/>
      <c r="ET255" s="454"/>
      <c r="EU255" s="581"/>
      <c r="EV255" s="581"/>
      <c r="EW255" s="581"/>
      <c r="EX255" s="581"/>
      <c r="EY255" s="581"/>
      <c r="EZ255" s="581"/>
      <c r="FA255" s="581"/>
      <c r="FB255" s="581"/>
      <c r="FC255" s="581"/>
      <c r="FD255" s="581"/>
      <c r="FE255" s="581"/>
    </row>
    <row r="256" spans="1:161" ht="13.5" thickBot="1">
      <c r="A256" s="450"/>
      <c r="B256" s="645"/>
      <c r="C256" s="598"/>
      <c r="D256" s="486"/>
      <c r="E256" s="646"/>
      <c r="F256" s="646"/>
      <c r="G256" s="646"/>
      <c r="H256" s="646"/>
      <c r="I256" s="646"/>
      <c r="J256" s="646"/>
      <c r="K256" s="646"/>
      <c r="L256" s="646"/>
      <c r="M256" s="646"/>
      <c r="N256" s="646"/>
      <c r="O256" s="646"/>
      <c r="P256" s="646"/>
      <c r="Q256" s="1092"/>
      <c r="R256" s="1092"/>
      <c r="S256" s="1092"/>
      <c r="T256" s="1092"/>
      <c r="U256" s="1092"/>
      <c r="V256" s="1092"/>
      <c r="W256" s="1092"/>
      <c r="X256" s="1092"/>
      <c r="Y256" s="1092"/>
      <c r="Z256" s="1092"/>
      <c r="AA256" s="1092"/>
      <c r="AB256" s="1092"/>
      <c r="AC256" s="646"/>
      <c r="AD256" s="646"/>
      <c r="AE256" s="646"/>
      <c r="AF256" s="646"/>
      <c r="AG256" s="646"/>
      <c r="AH256" s="646"/>
      <c r="AI256" s="646"/>
      <c r="AJ256" s="646"/>
      <c r="AK256" s="646"/>
      <c r="AL256" s="646"/>
      <c r="AM256" s="646"/>
      <c r="AN256" s="646"/>
      <c r="AO256" s="1140"/>
      <c r="AP256" s="1140"/>
      <c r="AQ256" s="1140"/>
      <c r="AR256" s="1140"/>
      <c r="AS256" s="1140"/>
      <c r="AT256" s="1140"/>
      <c r="AU256" s="1140"/>
      <c r="AV256" s="1140"/>
      <c r="AW256" s="1140"/>
      <c r="AX256" s="1140"/>
      <c r="AY256" s="1140"/>
      <c r="AZ256" s="1140"/>
      <c r="BA256" s="646"/>
      <c r="BB256" s="646"/>
      <c r="BC256" s="646"/>
      <c r="BD256" s="646"/>
      <c r="BE256" s="646"/>
      <c r="BF256" s="646"/>
      <c r="BG256" s="646"/>
      <c r="BH256" s="646"/>
      <c r="BI256" s="646"/>
      <c r="BJ256" s="646"/>
      <c r="BK256" s="646"/>
      <c r="BL256" s="646"/>
      <c r="BM256" s="646"/>
      <c r="BN256" s="646"/>
      <c r="BO256" s="646"/>
      <c r="BP256" s="646"/>
      <c r="BQ256" s="646"/>
      <c r="BR256" s="646"/>
      <c r="BS256" s="646"/>
      <c r="BT256" s="646"/>
      <c r="BU256" s="646"/>
      <c r="BV256" s="646"/>
      <c r="BW256" s="646"/>
      <c r="BX256" s="646"/>
      <c r="BY256" s="646"/>
      <c r="BZ256" s="646"/>
      <c r="CA256" s="646"/>
      <c r="CB256" s="646"/>
      <c r="CC256" s="646"/>
      <c r="CD256" s="646"/>
      <c r="CE256" s="646"/>
      <c r="CF256" s="646"/>
      <c r="CG256" s="646"/>
      <c r="CH256" s="646"/>
      <c r="CI256" s="646"/>
      <c r="CJ256" s="646"/>
      <c r="CK256" s="646"/>
      <c r="CL256" s="646"/>
      <c r="CM256" s="646"/>
      <c r="CN256" s="646"/>
      <c r="CO256" s="646"/>
      <c r="CP256" s="646"/>
      <c r="CQ256" s="646"/>
      <c r="CR256" s="646"/>
      <c r="CS256" s="646"/>
      <c r="CT256" s="646"/>
      <c r="CU256" s="646"/>
      <c r="CV256" s="646"/>
      <c r="CW256" s="646"/>
      <c r="CX256" s="646"/>
      <c r="CY256" s="646"/>
      <c r="CZ256" s="646"/>
      <c r="DA256" s="646"/>
      <c r="DB256" s="646"/>
      <c r="DC256" s="646"/>
      <c r="DD256" s="646"/>
      <c r="DE256" s="646"/>
      <c r="DF256" s="646"/>
      <c r="DG256" s="646"/>
      <c r="DH256" s="646"/>
      <c r="DI256" s="646"/>
      <c r="DJ256" s="646"/>
      <c r="DK256" s="646"/>
      <c r="DL256" s="646"/>
      <c r="DM256" s="646"/>
      <c r="DN256" s="646"/>
      <c r="DO256" s="646"/>
      <c r="DP256" s="646"/>
      <c r="DQ256" s="646"/>
      <c r="DR256" s="646"/>
      <c r="DS256" s="646"/>
      <c r="DT256" s="646"/>
      <c r="DU256" s="644"/>
      <c r="DV256" s="491"/>
      <c r="DW256" s="491"/>
      <c r="DX256" s="491"/>
      <c r="DY256" s="491"/>
      <c r="DZ256" s="491"/>
      <c r="EA256" s="491"/>
      <c r="EB256" s="491"/>
      <c r="EC256" s="491"/>
      <c r="ED256" s="491"/>
      <c r="EE256" s="491"/>
      <c r="EF256" s="454"/>
      <c r="EG256" s="454"/>
      <c r="EH256" s="454"/>
      <c r="EI256" s="454"/>
      <c r="EJ256" s="454"/>
      <c r="EK256" s="454"/>
      <c r="EL256" s="454"/>
      <c r="EM256" s="454"/>
      <c r="EN256" s="454"/>
      <c r="EO256" s="454"/>
      <c r="EP256" s="454"/>
      <c r="EQ256" s="454"/>
      <c r="ER256" s="454"/>
      <c r="ES256" s="454"/>
      <c r="ET256" s="454"/>
      <c r="EU256" s="581"/>
      <c r="EV256" s="581"/>
      <c r="EW256" s="581"/>
      <c r="EX256" s="581"/>
      <c r="EY256" s="581"/>
      <c r="EZ256" s="581"/>
      <c r="FA256" s="581"/>
      <c r="FB256" s="581"/>
      <c r="FC256" s="581"/>
      <c r="FD256" s="581"/>
      <c r="FE256" s="581"/>
    </row>
    <row r="257" spans="1:161" ht="13.5" thickBot="1">
      <c r="A257" s="450"/>
      <c r="B257" s="476" t="str">
        <f>'[1]Profit &amp; Lost Monthly'!B52</f>
        <v>Loan Interest Payable</v>
      </c>
      <c r="C257" s="588"/>
      <c r="D257" s="477"/>
      <c r="E257" s="477"/>
      <c r="F257" s="477"/>
      <c r="G257" s="477"/>
      <c r="H257" s="477"/>
      <c r="I257" s="477"/>
      <c r="J257" s="477"/>
      <c r="K257" s="477"/>
      <c r="L257" s="477"/>
      <c r="M257" s="477"/>
      <c r="N257" s="589" t="str">
        <f>B257</f>
        <v>Loan Interest Payable</v>
      </c>
      <c r="O257" s="477"/>
      <c r="P257" s="478"/>
      <c r="Q257" s="1065"/>
      <c r="R257" s="1065"/>
      <c r="S257" s="1065"/>
      <c r="T257" s="1065"/>
      <c r="U257" s="1065"/>
      <c r="V257" s="1065"/>
      <c r="W257" s="1065"/>
      <c r="X257" s="1065"/>
      <c r="Y257" s="1065"/>
      <c r="Z257" s="1066" t="str">
        <f>N257</f>
        <v>Loan Interest Payable</v>
      </c>
      <c r="AA257" s="1065"/>
      <c r="AB257" s="1067"/>
      <c r="AC257" s="477"/>
      <c r="AD257" s="477"/>
      <c r="AE257" s="477"/>
      <c r="AF257" s="477"/>
      <c r="AG257" s="477"/>
      <c r="AH257" s="477"/>
      <c r="AI257" s="477"/>
      <c r="AJ257" s="477"/>
      <c r="AK257" s="477"/>
      <c r="AL257" s="589" t="str">
        <f>Z257</f>
        <v>Loan Interest Payable</v>
      </c>
      <c r="AM257" s="477"/>
      <c r="AN257" s="478"/>
      <c r="AO257" s="1108"/>
      <c r="AP257" s="1108"/>
      <c r="AQ257" s="1108"/>
      <c r="AR257" s="1108"/>
      <c r="AS257" s="1108"/>
      <c r="AT257" s="1108"/>
      <c r="AU257" s="1108"/>
      <c r="AV257" s="1108"/>
      <c r="AW257" s="1108"/>
      <c r="AX257" s="1109" t="str">
        <f>AL257</f>
        <v>Loan Interest Payable</v>
      </c>
      <c r="AY257" s="1108"/>
      <c r="AZ257" s="1110"/>
      <c r="BA257" s="477"/>
      <c r="BB257" s="477"/>
      <c r="BC257" s="477"/>
      <c r="BD257" s="477"/>
      <c r="BE257" s="477"/>
      <c r="BF257" s="477"/>
      <c r="BG257" s="477"/>
      <c r="BH257" s="477"/>
      <c r="BI257" s="477"/>
      <c r="BJ257" s="589" t="str">
        <f>AX257</f>
        <v>Loan Interest Payable</v>
      </c>
      <c r="BK257" s="477"/>
      <c r="BL257" s="478"/>
      <c r="BM257" s="477"/>
      <c r="BN257" s="477"/>
      <c r="BO257" s="477"/>
      <c r="BP257" s="477"/>
      <c r="BQ257" s="477"/>
      <c r="BR257" s="477"/>
      <c r="BS257" s="477"/>
      <c r="BT257" s="477"/>
      <c r="BU257" s="477"/>
      <c r="BV257" s="589" t="str">
        <f>BJ257</f>
        <v>Loan Interest Payable</v>
      </c>
      <c r="BW257" s="477"/>
      <c r="BX257" s="478"/>
      <c r="BY257" s="477"/>
      <c r="BZ257" s="477"/>
      <c r="CA257" s="477"/>
      <c r="CB257" s="477"/>
      <c r="CC257" s="477"/>
      <c r="CD257" s="477"/>
      <c r="CE257" s="477"/>
      <c r="CF257" s="477"/>
      <c r="CG257" s="477"/>
      <c r="CH257" s="589" t="str">
        <f>BV257</f>
        <v>Loan Interest Payable</v>
      </c>
      <c r="CI257" s="477"/>
      <c r="CJ257" s="478"/>
      <c r="CK257" s="477"/>
      <c r="CL257" s="477"/>
      <c r="CM257" s="477"/>
      <c r="CN257" s="477"/>
      <c r="CO257" s="477"/>
      <c r="CP257" s="477"/>
      <c r="CQ257" s="477"/>
      <c r="CR257" s="477"/>
      <c r="CS257" s="477"/>
      <c r="CT257" s="589" t="str">
        <f>CH257</f>
        <v>Loan Interest Payable</v>
      </c>
      <c r="CU257" s="477"/>
      <c r="CV257" s="478"/>
      <c r="CW257" s="477"/>
      <c r="CX257" s="477"/>
      <c r="CY257" s="477"/>
      <c r="CZ257" s="477"/>
      <c r="DA257" s="477"/>
      <c r="DB257" s="477"/>
      <c r="DC257" s="477"/>
      <c r="DD257" s="477"/>
      <c r="DE257" s="477"/>
      <c r="DF257" s="589" t="str">
        <f>CT257</f>
        <v>Loan Interest Payable</v>
      </c>
      <c r="DG257" s="477"/>
      <c r="DH257" s="478"/>
      <c r="DI257" s="477"/>
      <c r="DJ257" s="477"/>
      <c r="DK257" s="477"/>
      <c r="DL257" s="477"/>
      <c r="DM257" s="477"/>
      <c r="DN257" s="477"/>
      <c r="DO257" s="477"/>
      <c r="DP257" s="477"/>
      <c r="DQ257" s="477"/>
      <c r="DR257" s="589" t="str">
        <f>DF257</f>
        <v>Loan Interest Payable</v>
      </c>
      <c r="DS257" s="477"/>
      <c r="DT257" s="478"/>
      <c r="DU257" s="450"/>
      <c r="DV257" s="590" t="str">
        <f>B257</f>
        <v>Loan Interest Payable</v>
      </c>
      <c r="DW257" s="588"/>
      <c r="DX257" s="477"/>
      <c r="DY257" s="477"/>
      <c r="DZ257" s="477"/>
      <c r="EA257" s="477"/>
      <c r="EB257" s="477"/>
      <c r="EC257" s="477"/>
      <c r="ED257" s="477"/>
      <c r="EE257" s="478"/>
      <c r="EF257" s="454"/>
      <c r="EG257" s="454"/>
      <c r="EH257" s="454"/>
      <c r="EI257" s="454"/>
      <c r="EJ257" s="454"/>
      <c r="EK257" s="454"/>
      <c r="EL257" s="454"/>
      <c r="EM257" s="454"/>
      <c r="EN257" s="454"/>
      <c r="EO257" s="454"/>
      <c r="EP257" s="454"/>
      <c r="EQ257" s="454"/>
      <c r="ER257" s="454"/>
      <c r="ES257" s="454"/>
      <c r="ET257" s="454"/>
      <c r="EU257" s="581"/>
      <c r="EV257" s="581"/>
      <c r="EW257" s="581"/>
      <c r="EX257" s="581"/>
      <c r="EY257" s="581"/>
      <c r="EZ257" s="581"/>
      <c r="FA257" s="581"/>
      <c r="FB257" s="581"/>
      <c r="FC257" s="581"/>
      <c r="FD257" s="581"/>
      <c r="FE257" s="581"/>
    </row>
    <row r="258" spans="1:161" ht="13.5" thickBot="1">
      <c r="A258" s="450"/>
      <c r="B258" s="591"/>
      <c r="C258" s="592"/>
      <c r="D258" s="486"/>
      <c r="E258" s="486"/>
      <c r="F258" s="486"/>
      <c r="G258" s="486"/>
      <c r="H258" s="486"/>
      <c r="I258" s="486"/>
      <c r="J258" s="486"/>
      <c r="K258" s="486"/>
      <c r="L258" s="486"/>
      <c r="M258" s="486"/>
      <c r="N258" s="486"/>
      <c r="O258" s="486"/>
      <c r="P258" s="487"/>
      <c r="Q258" s="1068"/>
      <c r="R258" s="1068"/>
      <c r="S258" s="1068"/>
      <c r="T258" s="1068"/>
      <c r="U258" s="1068"/>
      <c r="V258" s="1068"/>
      <c r="W258" s="1068"/>
      <c r="X258" s="1068"/>
      <c r="Y258" s="1068"/>
      <c r="Z258" s="1068"/>
      <c r="AA258" s="1068"/>
      <c r="AB258" s="1069"/>
      <c r="AC258" s="486"/>
      <c r="AD258" s="486"/>
      <c r="AE258" s="486"/>
      <c r="AF258" s="486"/>
      <c r="AG258" s="486"/>
      <c r="AH258" s="486"/>
      <c r="AI258" s="486"/>
      <c r="AJ258" s="486"/>
      <c r="AK258" s="486"/>
      <c r="AL258" s="486"/>
      <c r="AM258" s="486"/>
      <c r="AN258" s="487"/>
      <c r="AO258" s="1111"/>
      <c r="AP258" s="1111"/>
      <c r="AQ258" s="1111"/>
      <c r="AR258" s="1111"/>
      <c r="AS258" s="1111"/>
      <c r="AT258" s="1111"/>
      <c r="AU258" s="1111"/>
      <c r="AV258" s="1111"/>
      <c r="AW258" s="1111"/>
      <c r="AX258" s="1111"/>
      <c r="AY258" s="1111"/>
      <c r="AZ258" s="1112"/>
      <c r="BA258" s="486"/>
      <c r="BB258" s="486"/>
      <c r="BC258" s="486"/>
      <c r="BD258" s="486"/>
      <c r="BE258" s="486"/>
      <c r="BF258" s="486"/>
      <c r="BG258" s="486"/>
      <c r="BH258" s="486"/>
      <c r="BI258" s="486"/>
      <c r="BJ258" s="486"/>
      <c r="BK258" s="486"/>
      <c r="BL258" s="487"/>
      <c r="BM258" s="486"/>
      <c r="BN258" s="486"/>
      <c r="BO258" s="486"/>
      <c r="BP258" s="486"/>
      <c r="BQ258" s="486"/>
      <c r="BR258" s="486"/>
      <c r="BS258" s="486"/>
      <c r="BT258" s="486"/>
      <c r="BU258" s="486"/>
      <c r="BV258" s="486"/>
      <c r="BW258" s="486"/>
      <c r="BX258" s="487"/>
      <c r="BY258" s="486"/>
      <c r="BZ258" s="486"/>
      <c r="CA258" s="486"/>
      <c r="CB258" s="486"/>
      <c r="CC258" s="486"/>
      <c r="CD258" s="486"/>
      <c r="CE258" s="486"/>
      <c r="CF258" s="486"/>
      <c r="CG258" s="486"/>
      <c r="CH258" s="486"/>
      <c r="CI258" s="486"/>
      <c r="CJ258" s="487"/>
      <c r="CK258" s="486"/>
      <c r="CL258" s="486"/>
      <c r="CM258" s="486"/>
      <c r="CN258" s="486"/>
      <c r="CO258" s="486"/>
      <c r="CP258" s="486"/>
      <c r="CQ258" s="486"/>
      <c r="CR258" s="486"/>
      <c r="CS258" s="486"/>
      <c r="CT258" s="486"/>
      <c r="CU258" s="486"/>
      <c r="CV258" s="487"/>
      <c r="CW258" s="486"/>
      <c r="CX258" s="486"/>
      <c r="CY258" s="486"/>
      <c r="CZ258" s="486"/>
      <c r="DA258" s="486"/>
      <c r="DB258" s="486"/>
      <c r="DC258" s="486"/>
      <c r="DD258" s="486"/>
      <c r="DE258" s="486"/>
      <c r="DF258" s="486"/>
      <c r="DG258" s="486"/>
      <c r="DH258" s="487"/>
      <c r="DI258" s="486"/>
      <c r="DJ258" s="486"/>
      <c r="DK258" s="486"/>
      <c r="DL258" s="486"/>
      <c r="DM258" s="486"/>
      <c r="DN258" s="486"/>
      <c r="DO258" s="486"/>
      <c r="DP258" s="486"/>
      <c r="DQ258" s="486"/>
      <c r="DR258" s="486"/>
      <c r="DS258" s="486"/>
      <c r="DT258" s="487"/>
      <c r="DU258" s="450"/>
      <c r="DV258" s="521">
        <f>DV246</f>
        <v>0</v>
      </c>
      <c r="DW258" s="522">
        <f>DV258+1</f>
        <v>1</v>
      </c>
      <c r="DX258" s="522">
        <f t="shared" ref="DX258:EE258" si="1416">DW258+1</f>
        <v>2</v>
      </c>
      <c r="DY258" s="522">
        <f t="shared" si="1416"/>
        <v>3</v>
      </c>
      <c r="DZ258" s="522">
        <f t="shared" si="1416"/>
        <v>4</v>
      </c>
      <c r="EA258" s="522">
        <f t="shared" si="1416"/>
        <v>5</v>
      </c>
      <c r="EB258" s="522">
        <f t="shared" si="1416"/>
        <v>6</v>
      </c>
      <c r="EC258" s="522">
        <f t="shared" si="1416"/>
        <v>7</v>
      </c>
      <c r="ED258" s="522">
        <f t="shared" si="1416"/>
        <v>8</v>
      </c>
      <c r="EE258" s="523">
        <f t="shared" si="1416"/>
        <v>9</v>
      </c>
      <c r="EF258" s="454"/>
      <c r="EG258" s="454"/>
      <c r="EH258" s="454"/>
      <c r="EI258" s="454"/>
      <c r="EJ258" s="454"/>
      <c r="EK258" s="454"/>
      <c r="EL258" s="454"/>
      <c r="EM258" s="454"/>
      <c r="EN258" s="454"/>
      <c r="EO258" s="454"/>
      <c r="EP258" s="454"/>
      <c r="EQ258" s="454"/>
      <c r="ER258" s="454"/>
      <c r="ES258" s="454"/>
      <c r="ET258" s="454"/>
      <c r="EU258" s="581"/>
      <c r="EV258" s="581"/>
      <c r="EW258" s="581"/>
      <c r="EX258" s="581"/>
      <c r="EY258" s="581"/>
      <c r="EZ258" s="581"/>
      <c r="FA258" s="581"/>
      <c r="FB258" s="581"/>
      <c r="FC258" s="581"/>
      <c r="FD258" s="581"/>
      <c r="FE258" s="581"/>
    </row>
    <row r="259" spans="1:161">
      <c r="A259" s="450"/>
      <c r="B259" s="593"/>
      <c r="C259" s="477"/>
      <c r="D259" s="477"/>
      <c r="E259" s="477"/>
      <c r="F259" s="477"/>
      <c r="G259" s="477"/>
      <c r="H259" s="477"/>
      <c r="I259" s="477"/>
      <c r="J259" s="477"/>
      <c r="K259" s="477"/>
      <c r="L259" s="477"/>
      <c r="M259" s="477"/>
      <c r="N259" s="477"/>
      <c r="O259" s="477"/>
      <c r="P259" s="478"/>
      <c r="Q259" s="1065"/>
      <c r="R259" s="1065"/>
      <c r="S259" s="1065"/>
      <c r="T259" s="1065"/>
      <c r="U259" s="1065"/>
      <c r="V259" s="1065"/>
      <c r="W259" s="1065"/>
      <c r="X259" s="1065"/>
      <c r="Y259" s="1065"/>
      <c r="Z259" s="1065"/>
      <c r="AA259" s="1065"/>
      <c r="AB259" s="1067"/>
      <c r="AC259" s="477"/>
      <c r="AD259" s="477"/>
      <c r="AE259" s="477"/>
      <c r="AF259" s="477"/>
      <c r="AG259" s="477"/>
      <c r="AH259" s="477"/>
      <c r="AI259" s="477"/>
      <c r="AJ259" s="477"/>
      <c r="AK259" s="477"/>
      <c r="AL259" s="477"/>
      <c r="AM259" s="477"/>
      <c r="AN259" s="478"/>
      <c r="AO259" s="1108"/>
      <c r="AP259" s="1108"/>
      <c r="AQ259" s="1108"/>
      <c r="AR259" s="1108"/>
      <c r="AS259" s="1108"/>
      <c r="AT259" s="1108"/>
      <c r="AU259" s="1108"/>
      <c r="AV259" s="1108"/>
      <c r="AW259" s="1108"/>
      <c r="AX259" s="1108"/>
      <c r="AY259" s="1108"/>
      <c r="AZ259" s="1110"/>
      <c r="BA259" s="477"/>
      <c r="BB259" s="477"/>
      <c r="BC259" s="477"/>
      <c r="BD259" s="477"/>
      <c r="BE259" s="477"/>
      <c r="BF259" s="477"/>
      <c r="BG259" s="477"/>
      <c r="BH259" s="477"/>
      <c r="BI259" s="477"/>
      <c r="BJ259" s="477"/>
      <c r="BK259" s="477"/>
      <c r="BL259" s="478"/>
      <c r="BM259" s="477"/>
      <c r="BN259" s="477"/>
      <c r="BO259" s="477"/>
      <c r="BP259" s="477"/>
      <c r="BQ259" s="477"/>
      <c r="BR259" s="477"/>
      <c r="BS259" s="477"/>
      <c r="BT259" s="477"/>
      <c r="BU259" s="477"/>
      <c r="BV259" s="477"/>
      <c r="BW259" s="477"/>
      <c r="BX259" s="478"/>
      <c r="BY259" s="477"/>
      <c r="BZ259" s="477"/>
      <c r="CA259" s="477"/>
      <c r="CB259" s="477"/>
      <c r="CC259" s="477"/>
      <c r="CD259" s="477"/>
      <c r="CE259" s="477"/>
      <c r="CF259" s="477"/>
      <c r="CG259" s="477"/>
      <c r="CH259" s="477"/>
      <c r="CI259" s="477"/>
      <c r="CJ259" s="478"/>
      <c r="CK259" s="477"/>
      <c r="CL259" s="477"/>
      <c r="CM259" s="477"/>
      <c r="CN259" s="477"/>
      <c r="CO259" s="477"/>
      <c r="CP259" s="477"/>
      <c r="CQ259" s="477"/>
      <c r="CR259" s="477"/>
      <c r="CS259" s="477"/>
      <c r="CT259" s="477"/>
      <c r="CU259" s="477"/>
      <c r="CV259" s="478"/>
      <c r="CW259" s="477"/>
      <c r="CX259" s="477"/>
      <c r="CY259" s="477"/>
      <c r="CZ259" s="477"/>
      <c r="DA259" s="477"/>
      <c r="DB259" s="477"/>
      <c r="DC259" s="477"/>
      <c r="DD259" s="477"/>
      <c r="DE259" s="477"/>
      <c r="DF259" s="477"/>
      <c r="DG259" s="477"/>
      <c r="DH259" s="478"/>
      <c r="DI259" s="477"/>
      <c r="DJ259" s="477"/>
      <c r="DK259" s="477"/>
      <c r="DL259" s="477"/>
      <c r="DM259" s="477"/>
      <c r="DN259" s="477"/>
      <c r="DO259" s="477"/>
      <c r="DP259" s="477"/>
      <c r="DQ259" s="477"/>
      <c r="DR259" s="477"/>
      <c r="DS259" s="477"/>
      <c r="DT259" s="478"/>
      <c r="DU259" s="450"/>
      <c r="DV259" s="492"/>
      <c r="DW259" s="486"/>
      <c r="DX259" s="486"/>
      <c r="DY259" s="486"/>
      <c r="DZ259" s="486"/>
      <c r="EA259" s="486"/>
      <c r="EB259" s="486"/>
      <c r="EC259" s="486"/>
      <c r="ED259" s="486"/>
      <c r="EE259" s="487"/>
      <c r="EF259" s="454"/>
      <c r="EG259" s="454"/>
      <c r="EH259" s="454"/>
      <c r="EI259" s="454"/>
      <c r="EJ259" s="454"/>
      <c r="EK259" s="454"/>
      <c r="EL259" s="454"/>
      <c r="EM259" s="454"/>
      <c r="EN259" s="454"/>
      <c r="EO259" s="454"/>
      <c r="EP259" s="454"/>
      <c r="EQ259" s="454"/>
      <c r="ER259" s="454"/>
      <c r="ES259" s="454"/>
      <c r="ET259" s="454"/>
      <c r="EU259" s="581"/>
      <c r="EV259" s="581"/>
      <c r="EW259" s="581"/>
      <c r="EX259" s="581"/>
      <c r="EY259" s="581"/>
      <c r="EZ259" s="581"/>
      <c r="FA259" s="581"/>
      <c r="FB259" s="581"/>
      <c r="FC259" s="581"/>
      <c r="FD259" s="581"/>
      <c r="FE259" s="581"/>
    </row>
    <row r="260" spans="1:161" ht="13.5" thickBot="1">
      <c r="A260" s="450"/>
      <c r="B260" s="493" t="str">
        <f>B257</f>
        <v>Loan Interest Payable</v>
      </c>
      <c r="C260" s="486"/>
      <c r="D260" s="647" t="s">
        <v>444</v>
      </c>
      <c r="E260" s="486"/>
      <c r="F260" s="486"/>
      <c r="G260" s="486"/>
      <c r="H260" s="486"/>
      <c r="I260" s="486"/>
      <c r="J260" s="486"/>
      <c r="K260" s="486"/>
      <c r="L260" s="486"/>
      <c r="M260" s="486"/>
      <c r="N260" s="486"/>
      <c r="O260" s="486"/>
      <c r="P260" s="487"/>
      <c r="Q260" s="1068"/>
      <c r="R260" s="1068"/>
      <c r="S260" s="1068"/>
      <c r="T260" s="1068"/>
      <c r="U260" s="1068"/>
      <c r="V260" s="1068"/>
      <c r="W260" s="1068"/>
      <c r="X260" s="1068"/>
      <c r="Y260" s="1068"/>
      <c r="Z260" s="1068"/>
      <c r="AA260" s="1068"/>
      <c r="AB260" s="1069"/>
      <c r="AC260" s="486"/>
      <c r="AD260" s="486"/>
      <c r="AE260" s="486"/>
      <c r="AF260" s="486"/>
      <c r="AG260" s="486"/>
      <c r="AH260" s="486"/>
      <c r="AI260" s="486"/>
      <c r="AJ260" s="486"/>
      <c r="AK260" s="486"/>
      <c r="AL260" s="486"/>
      <c r="AM260" s="486"/>
      <c r="AN260" s="487"/>
      <c r="AO260" s="1111"/>
      <c r="AP260" s="1111"/>
      <c r="AQ260" s="1111"/>
      <c r="AR260" s="1111"/>
      <c r="AS260" s="1111"/>
      <c r="AT260" s="1111"/>
      <c r="AU260" s="1111"/>
      <c r="AV260" s="1111"/>
      <c r="AW260" s="1111"/>
      <c r="AX260" s="1111"/>
      <c r="AY260" s="1111"/>
      <c r="AZ260" s="1112"/>
      <c r="BA260" s="486"/>
      <c r="BB260" s="486"/>
      <c r="BC260" s="486"/>
      <c r="BD260" s="486"/>
      <c r="BE260" s="486"/>
      <c r="BF260" s="486"/>
      <c r="BG260" s="486"/>
      <c r="BH260" s="486"/>
      <c r="BI260" s="486"/>
      <c r="BJ260" s="486"/>
      <c r="BK260" s="486"/>
      <c r="BL260" s="487"/>
      <c r="BM260" s="486"/>
      <c r="BN260" s="486"/>
      <c r="BO260" s="486"/>
      <c r="BP260" s="486"/>
      <c r="BQ260" s="486"/>
      <c r="BR260" s="486"/>
      <c r="BS260" s="486"/>
      <c r="BT260" s="486"/>
      <c r="BU260" s="486"/>
      <c r="BV260" s="486"/>
      <c r="BW260" s="486"/>
      <c r="BX260" s="487"/>
      <c r="BY260" s="486"/>
      <c r="BZ260" s="486"/>
      <c r="CA260" s="486"/>
      <c r="CB260" s="486"/>
      <c r="CC260" s="486"/>
      <c r="CD260" s="486"/>
      <c r="CE260" s="486"/>
      <c r="CF260" s="486"/>
      <c r="CG260" s="486"/>
      <c r="CH260" s="486"/>
      <c r="CI260" s="486"/>
      <c r="CJ260" s="487"/>
      <c r="CK260" s="486"/>
      <c r="CL260" s="486"/>
      <c r="CM260" s="486"/>
      <c r="CN260" s="486"/>
      <c r="CO260" s="486"/>
      <c r="CP260" s="486"/>
      <c r="CQ260" s="486"/>
      <c r="CR260" s="486"/>
      <c r="CS260" s="486"/>
      <c r="CT260" s="486"/>
      <c r="CU260" s="486"/>
      <c r="CV260" s="487"/>
      <c r="CW260" s="486"/>
      <c r="CX260" s="486"/>
      <c r="CY260" s="486"/>
      <c r="CZ260" s="486"/>
      <c r="DA260" s="486"/>
      <c r="DB260" s="486"/>
      <c r="DC260" s="486"/>
      <c r="DD260" s="486"/>
      <c r="DE260" s="486"/>
      <c r="DF260" s="486"/>
      <c r="DG260" s="486"/>
      <c r="DH260" s="487"/>
      <c r="DI260" s="486"/>
      <c r="DJ260" s="486"/>
      <c r="DK260" s="486"/>
      <c r="DL260" s="486"/>
      <c r="DM260" s="486"/>
      <c r="DN260" s="486"/>
      <c r="DO260" s="486"/>
      <c r="DP260" s="486"/>
      <c r="DQ260" s="486"/>
      <c r="DR260" s="486"/>
      <c r="DS260" s="486"/>
      <c r="DT260" s="487"/>
      <c r="DU260" s="450"/>
      <c r="DV260" s="968">
        <f>DV263</f>
        <v>0</v>
      </c>
      <c r="DW260" s="969">
        <f>DW263</f>
        <v>0</v>
      </c>
      <c r="DX260" s="969">
        <f t="shared" ref="DX260:EE260" si="1417">DX263</f>
        <v>0</v>
      </c>
      <c r="DY260" s="969">
        <f t="shared" si="1417"/>
        <v>0</v>
      </c>
      <c r="DZ260" s="969">
        <f t="shared" si="1417"/>
        <v>0</v>
      </c>
      <c r="EA260" s="969">
        <f t="shared" si="1417"/>
        <v>0</v>
      </c>
      <c r="EB260" s="969">
        <f t="shared" si="1417"/>
        <v>0</v>
      </c>
      <c r="EC260" s="969">
        <f t="shared" si="1417"/>
        <v>0</v>
      </c>
      <c r="ED260" s="969">
        <f t="shared" si="1417"/>
        <v>0</v>
      </c>
      <c r="EE260" s="970">
        <f t="shared" si="1417"/>
        <v>0</v>
      </c>
      <c r="EF260" s="454"/>
      <c r="EG260" s="454"/>
      <c r="EH260" s="454"/>
      <c r="EI260" s="454"/>
      <c r="EJ260" s="454"/>
      <c r="EK260" s="454"/>
      <c r="EL260" s="454"/>
      <c r="EM260" s="454"/>
      <c r="EN260" s="454"/>
      <c r="EO260" s="454"/>
      <c r="EP260" s="454"/>
      <c r="EQ260" s="454"/>
      <c r="ER260" s="454"/>
      <c r="ES260" s="454"/>
      <c r="ET260" s="454"/>
      <c r="EU260" s="581"/>
      <c r="EV260" s="581"/>
      <c r="EW260" s="581"/>
      <c r="EX260" s="581"/>
      <c r="EY260" s="581"/>
      <c r="EZ260" s="581"/>
      <c r="FA260" s="581"/>
      <c r="FB260" s="581"/>
      <c r="FC260" s="581"/>
      <c r="FD260" s="581"/>
      <c r="FE260" s="581"/>
    </row>
    <row r="261" spans="1:161">
      <c r="A261" s="450"/>
      <c r="B261" s="490"/>
      <c r="C261" s="486"/>
      <c r="D261" s="486"/>
      <c r="E261" s="1163">
        <f>E249</f>
        <v>0</v>
      </c>
      <c r="F261" s="1163">
        <f t="shared" ref="F261:BQ261" si="1418">F249</f>
        <v>0</v>
      </c>
      <c r="G261" s="1163">
        <f t="shared" si="1418"/>
        <v>0</v>
      </c>
      <c r="H261" s="1163">
        <f t="shared" si="1418"/>
        <v>0</v>
      </c>
      <c r="I261" s="1163">
        <f t="shared" si="1418"/>
        <v>0</v>
      </c>
      <c r="J261" s="1163">
        <f t="shared" si="1418"/>
        <v>0</v>
      </c>
      <c r="K261" s="1163">
        <f t="shared" si="1418"/>
        <v>0</v>
      </c>
      <c r="L261" s="1163">
        <f t="shared" si="1418"/>
        <v>0</v>
      </c>
      <c r="M261" s="1163">
        <f t="shared" si="1418"/>
        <v>0</v>
      </c>
      <c r="N261" s="1163">
        <f t="shared" si="1418"/>
        <v>0</v>
      </c>
      <c r="O261" s="1163">
        <f t="shared" si="1418"/>
        <v>0</v>
      </c>
      <c r="P261" s="1163">
        <f t="shared" si="1418"/>
        <v>0</v>
      </c>
      <c r="Q261" s="1163">
        <f t="shared" si="1418"/>
        <v>1</v>
      </c>
      <c r="R261" s="1163">
        <f t="shared" si="1418"/>
        <v>1</v>
      </c>
      <c r="S261" s="1163">
        <f t="shared" si="1418"/>
        <v>1</v>
      </c>
      <c r="T261" s="1163">
        <f t="shared" si="1418"/>
        <v>1</v>
      </c>
      <c r="U261" s="1163">
        <f t="shared" si="1418"/>
        <v>1</v>
      </c>
      <c r="V261" s="1163">
        <f t="shared" si="1418"/>
        <v>1</v>
      </c>
      <c r="W261" s="1163">
        <f t="shared" si="1418"/>
        <v>1</v>
      </c>
      <c r="X261" s="1163">
        <f t="shared" si="1418"/>
        <v>1</v>
      </c>
      <c r="Y261" s="1163">
        <f t="shared" si="1418"/>
        <v>1</v>
      </c>
      <c r="Z261" s="1163">
        <f t="shared" si="1418"/>
        <v>1</v>
      </c>
      <c r="AA261" s="1163">
        <f t="shared" si="1418"/>
        <v>1</v>
      </c>
      <c r="AB261" s="1163">
        <f t="shared" si="1418"/>
        <v>1</v>
      </c>
      <c r="AC261" s="1163">
        <f t="shared" si="1418"/>
        <v>2</v>
      </c>
      <c r="AD261" s="1163">
        <f t="shared" si="1418"/>
        <v>2</v>
      </c>
      <c r="AE261" s="1163">
        <f t="shared" si="1418"/>
        <v>2</v>
      </c>
      <c r="AF261" s="1163">
        <f t="shared" si="1418"/>
        <v>2</v>
      </c>
      <c r="AG261" s="1163">
        <f t="shared" si="1418"/>
        <v>2</v>
      </c>
      <c r="AH261" s="1163">
        <f t="shared" si="1418"/>
        <v>2</v>
      </c>
      <c r="AI261" s="1163">
        <f t="shared" si="1418"/>
        <v>2</v>
      </c>
      <c r="AJ261" s="1163">
        <f t="shared" si="1418"/>
        <v>2</v>
      </c>
      <c r="AK261" s="1163">
        <f t="shared" si="1418"/>
        <v>2</v>
      </c>
      <c r="AL261" s="1163">
        <f t="shared" si="1418"/>
        <v>2</v>
      </c>
      <c r="AM261" s="1163">
        <f t="shared" si="1418"/>
        <v>2</v>
      </c>
      <c r="AN261" s="1163">
        <f t="shared" si="1418"/>
        <v>2</v>
      </c>
      <c r="AO261" s="1163">
        <f t="shared" si="1418"/>
        <v>3</v>
      </c>
      <c r="AP261" s="1163">
        <f t="shared" si="1418"/>
        <v>3</v>
      </c>
      <c r="AQ261" s="1163">
        <f t="shared" si="1418"/>
        <v>3</v>
      </c>
      <c r="AR261" s="1163">
        <f t="shared" si="1418"/>
        <v>3</v>
      </c>
      <c r="AS261" s="1163">
        <f t="shared" si="1418"/>
        <v>3</v>
      </c>
      <c r="AT261" s="1163">
        <f t="shared" si="1418"/>
        <v>3</v>
      </c>
      <c r="AU261" s="1163">
        <f t="shared" si="1418"/>
        <v>3</v>
      </c>
      <c r="AV261" s="1163">
        <f t="shared" si="1418"/>
        <v>3</v>
      </c>
      <c r="AW261" s="1163">
        <f t="shared" si="1418"/>
        <v>3</v>
      </c>
      <c r="AX261" s="1163">
        <f t="shared" si="1418"/>
        <v>3</v>
      </c>
      <c r="AY261" s="1163">
        <f t="shared" si="1418"/>
        <v>3</v>
      </c>
      <c r="AZ261" s="1163">
        <f t="shared" si="1418"/>
        <v>3</v>
      </c>
      <c r="BA261" s="1163">
        <f t="shared" si="1418"/>
        <v>4</v>
      </c>
      <c r="BB261" s="1163">
        <f t="shared" si="1418"/>
        <v>4</v>
      </c>
      <c r="BC261" s="1163">
        <f t="shared" si="1418"/>
        <v>4</v>
      </c>
      <c r="BD261" s="1163">
        <f t="shared" si="1418"/>
        <v>4</v>
      </c>
      <c r="BE261" s="1163">
        <f t="shared" si="1418"/>
        <v>4</v>
      </c>
      <c r="BF261" s="1163">
        <f t="shared" si="1418"/>
        <v>4</v>
      </c>
      <c r="BG261" s="1163">
        <f t="shared" si="1418"/>
        <v>4</v>
      </c>
      <c r="BH261" s="1163">
        <f t="shared" si="1418"/>
        <v>4</v>
      </c>
      <c r="BI261" s="1163">
        <f t="shared" si="1418"/>
        <v>4</v>
      </c>
      <c r="BJ261" s="1163">
        <f t="shared" si="1418"/>
        <v>4</v>
      </c>
      <c r="BK261" s="1163">
        <f t="shared" si="1418"/>
        <v>4</v>
      </c>
      <c r="BL261" s="1163">
        <f t="shared" si="1418"/>
        <v>4</v>
      </c>
      <c r="BM261" s="1163">
        <f t="shared" si="1418"/>
        <v>5</v>
      </c>
      <c r="BN261" s="1163">
        <f t="shared" si="1418"/>
        <v>5</v>
      </c>
      <c r="BO261" s="1163">
        <f t="shared" si="1418"/>
        <v>5</v>
      </c>
      <c r="BP261" s="1163">
        <f t="shared" si="1418"/>
        <v>5</v>
      </c>
      <c r="BQ261" s="1163">
        <f t="shared" si="1418"/>
        <v>5</v>
      </c>
      <c r="BR261" s="1163">
        <f t="shared" ref="BR261:DT261" si="1419">BR249</f>
        <v>5</v>
      </c>
      <c r="BS261" s="1163">
        <f t="shared" si="1419"/>
        <v>5</v>
      </c>
      <c r="BT261" s="1163">
        <f t="shared" si="1419"/>
        <v>5</v>
      </c>
      <c r="BU261" s="1163">
        <f t="shared" si="1419"/>
        <v>5</v>
      </c>
      <c r="BV261" s="1163">
        <f t="shared" si="1419"/>
        <v>5</v>
      </c>
      <c r="BW261" s="1163">
        <f t="shared" si="1419"/>
        <v>5</v>
      </c>
      <c r="BX261" s="1163">
        <f t="shared" si="1419"/>
        <v>5</v>
      </c>
      <c r="BY261" s="1163">
        <f t="shared" si="1419"/>
        <v>6</v>
      </c>
      <c r="BZ261" s="1163">
        <f t="shared" si="1419"/>
        <v>6</v>
      </c>
      <c r="CA261" s="1163">
        <f t="shared" si="1419"/>
        <v>6</v>
      </c>
      <c r="CB261" s="1163">
        <f t="shared" si="1419"/>
        <v>6</v>
      </c>
      <c r="CC261" s="1163">
        <f t="shared" si="1419"/>
        <v>6</v>
      </c>
      <c r="CD261" s="1163">
        <f t="shared" si="1419"/>
        <v>6</v>
      </c>
      <c r="CE261" s="1163">
        <f t="shared" si="1419"/>
        <v>6</v>
      </c>
      <c r="CF261" s="1163">
        <f t="shared" si="1419"/>
        <v>6</v>
      </c>
      <c r="CG261" s="1163">
        <f t="shared" si="1419"/>
        <v>6</v>
      </c>
      <c r="CH261" s="1163">
        <f t="shared" si="1419"/>
        <v>6</v>
      </c>
      <c r="CI261" s="1163">
        <f t="shared" si="1419"/>
        <v>6</v>
      </c>
      <c r="CJ261" s="1163">
        <f t="shared" si="1419"/>
        <v>6</v>
      </c>
      <c r="CK261" s="1163">
        <f t="shared" si="1419"/>
        <v>7</v>
      </c>
      <c r="CL261" s="1163">
        <f t="shared" si="1419"/>
        <v>7</v>
      </c>
      <c r="CM261" s="1163">
        <f t="shared" si="1419"/>
        <v>7</v>
      </c>
      <c r="CN261" s="1163">
        <f t="shared" si="1419"/>
        <v>7</v>
      </c>
      <c r="CO261" s="1163">
        <f t="shared" si="1419"/>
        <v>7</v>
      </c>
      <c r="CP261" s="1163">
        <f t="shared" si="1419"/>
        <v>7</v>
      </c>
      <c r="CQ261" s="1163">
        <f t="shared" si="1419"/>
        <v>7</v>
      </c>
      <c r="CR261" s="1163">
        <f t="shared" si="1419"/>
        <v>7</v>
      </c>
      <c r="CS261" s="1163">
        <f t="shared" si="1419"/>
        <v>7</v>
      </c>
      <c r="CT261" s="1163">
        <f t="shared" si="1419"/>
        <v>7</v>
      </c>
      <c r="CU261" s="1163">
        <f t="shared" si="1419"/>
        <v>7</v>
      </c>
      <c r="CV261" s="1163">
        <f t="shared" si="1419"/>
        <v>7</v>
      </c>
      <c r="CW261" s="1163">
        <f t="shared" si="1419"/>
        <v>8</v>
      </c>
      <c r="CX261" s="1163">
        <f t="shared" si="1419"/>
        <v>8</v>
      </c>
      <c r="CY261" s="1163">
        <f t="shared" si="1419"/>
        <v>8</v>
      </c>
      <c r="CZ261" s="1163">
        <f t="shared" si="1419"/>
        <v>8</v>
      </c>
      <c r="DA261" s="1163">
        <f t="shared" si="1419"/>
        <v>8</v>
      </c>
      <c r="DB261" s="1163">
        <f t="shared" si="1419"/>
        <v>8</v>
      </c>
      <c r="DC261" s="1163">
        <f t="shared" si="1419"/>
        <v>8</v>
      </c>
      <c r="DD261" s="1163">
        <f t="shared" si="1419"/>
        <v>8</v>
      </c>
      <c r="DE261" s="1163">
        <f t="shared" si="1419"/>
        <v>8</v>
      </c>
      <c r="DF261" s="1163">
        <f t="shared" si="1419"/>
        <v>8</v>
      </c>
      <c r="DG261" s="1163">
        <f t="shared" si="1419"/>
        <v>8</v>
      </c>
      <c r="DH261" s="1163">
        <f t="shared" si="1419"/>
        <v>8</v>
      </c>
      <c r="DI261" s="1163">
        <f t="shared" si="1419"/>
        <v>9</v>
      </c>
      <c r="DJ261" s="1163">
        <f t="shared" si="1419"/>
        <v>9</v>
      </c>
      <c r="DK261" s="1163">
        <f t="shared" si="1419"/>
        <v>9</v>
      </c>
      <c r="DL261" s="1163">
        <f t="shared" si="1419"/>
        <v>9</v>
      </c>
      <c r="DM261" s="1163">
        <f t="shared" si="1419"/>
        <v>9</v>
      </c>
      <c r="DN261" s="1163">
        <f t="shared" si="1419"/>
        <v>9</v>
      </c>
      <c r="DO261" s="1163">
        <f t="shared" si="1419"/>
        <v>9</v>
      </c>
      <c r="DP261" s="1163">
        <f t="shared" si="1419"/>
        <v>9</v>
      </c>
      <c r="DQ261" s="1163">
        <f t="shared" si="1419"/>
        <v>9</v>
      </c>
      <c r="DR261" s="1163">
        <f t="shared" si="1419"/>
        <v>9</v>
      </c>
      <c r="DS261" s="1163">
        <f t="shared" si="1419"/>
        <v>9</v>
      </c>
      <c r="DT261" s="1163">
        <f t="shared" si="1419"/>
        <v>9</v>
      </c>
      <c r="DU261" s="450"/>
      <c r="DV261" s="597"/>
      <c r="DW261" s="545"/>
      <c r="DX261" s="545"/>
      <c r="DY261" s="545"/>
      <c r="DZ261" s="545"/>
      <c r="EA261" s="545"/>
      <c r="EB261" s="545"/>
      <c r="EC261" s="545"/>
      <c r="ED261" s="545"/>
      <c r="EE261" s="546"/>
      <c r="EF261" s="454"/>
      <c r="EG261" s="454"/>
      <c r="EH261" s="454"/>
      <c r="EI261" s="454"/>
      <c r="EJ261" s="454"/>
      <c r="EK261" s="454"/>
      <c r="EL261" s="454"/>
      <c r="EM261" s="454"/>
      <c r="EN261" s="454"/>
      <c r="EO261" s="454"/>
      <c r="EP261" s="454"/>
      <c r="EQ261" s="454"/>
      <c r="ER261" s="454"/>
      <c r="ES261" s="454"/>
      <c r="ET261" s="454"/>
      <c r="EU261" s="581"/>
      <c r="EV261" s="581"/>
      <c r="EW261" s="581"/>
      <c r="EX261" s="581"/>
      <c r="EY261" s="581"/>
      <c r="EZ261" s="581"/>
      <c r="FA261" s="581"/>
      <c r="FB261" s="581"/>
      <c r="FC261" s="581"/>
      <c r="FD261" s="581"/>
      <c r="FE261" s="581"/>
    </row>
    <row r="262" spans="1:161">
      <c r="A262" s="450"/>
      <c r="B262" s="490"/>
      <c r="C262" s="486"/>
      <c r="D262" s="498"/>
      <c r="E262" s="962" t="s">
        <v>431</v>
      </c>
      <c r="F262" s="962" t="s">
        <v>432</v>
      </c>
      <c r="G262" s="962" t="s">
        <v>433</v>
      </c>
      <c r="H262" s="962" t="s">
        <v>434</v>
      </c>
      <c r="I262" s="962" t="s">
        <v>267</v>
      </c>
      <c r="J262" s="962" t="s">
        <v>435</v>
      </c>
      <c r="K262" s="962" t="s">
        <v>436</v>
      </c>
      <c r="L262" s="962" t="s">
        <v>437</v>
      </c>
      <c r="M262" s="962" t="s">
        <v>438</v>
      </c>
      <c r="N262" s="962" t="s">
        <v>439</v>
      </c>
      <c r="O262" s="962" t="s">
        <v>440</v>
      </c>
      <c r="P262" s="963" t="s">
        <v>441</v>
      </c>
      <c r="Q262" s="1053" t="s">
        <v>431</v>
      </c>
      <c r="R262" s="1053" t="s">
        <v>432</v>
      </c>
      <c r="S262" s="1053" t="s">
        <v>433</v>
      </c>
      <c r="T262" s="1053" t="s">
        <v>434</v>
      </c>
      <c r="U262" s="1053" t="s">
        <v>267</v>
      </c>
      <c r="V262" s="1053" t="s">
        <v>435</v>
      </c>
      <c r="W262" s="1053" t="s">
        <v>436</v>
      </c>
      <c r="X262" s="1053" t="s">
        <v>437</v>
      </c>
      <c r="Y262" s="1053" t="s">
        <v>438</v>
      </c>
      <c r="Z262" s="1053" t="s">
        <v>439</v>
      </c>
      <c r="AA262" s="1053" t="s">
        <v>440</v>
      </c>
      <c r="AB262" s="1054" t="s">
        <v>441</v>
      </c>
      <c r="AC262" s="962" t="s">
        <v>431</v>
      </c>
      <c r="AD262" s="962" t="s">
        <v>432</v>
      </c>
      <c r="AE262" s="962" t="s">
        <v>433</v>
      </c>
      <c r="AF262" s="962" t="s">
        <v>434</v>
      </c>
      <c r="AG262" s="962" t="s">
        <v>267</v>
      </c>
      <c r="AH262" s="962" t="s">
        <v>435</v>
      </c>
      <c r="AI262" s="962" t="s">
        <v>436</v>
      </c>
      <c r="AJ262" s="962" t="s">
        <v>437</v>
      </c>
      <c r="AK262" s="962" t="s">
        <v>438</v>
      </c>
      <c r="AL262" s="962" t="s">
        <v>439</v>
      </c>
      <c r="AM262" s="962" t="s">
        <v>440</v>
      </c>
      <c r="AN262" s="963" t="s">
        <v>441</v>
      </c>
      <c r="AO262" s="1098" t="s">
        <v>431</v>
      </c>
      <c r="AP262" s="1098" t="s">
        <v>432</v>
      </c>
      <c r="AQ262" s="1098" t="s">
        <v>433</v>
      </c>
      <c r="AR262" s="1098" t="s">
        <v>434</v>
      </c>
      <c r="AS262" s="1098" t="s">
        <v>267</v>
      </c>
      <c r="AT262" s="1098" t="s">
        <v>435</v>
      </c>
      <c r="AU262" s="1098" t="s">
        <v>436</v>
      </c>
      <c r="AV262" s="1098" t="s">
        <v>437</v>
      </c>
      <c r="AW262" s="1098" t="s">
        <v>438</v>
      </c>
      <c r="AX262" s="1098" t="s">
        <v>439</v>
      </c>
      <c r="AY262" s="1098" t="s">
        <v>440</v>
      </c>
      <c r="AZ262" s="1099" t="s">
        <v>441</v>
      </c>
      <c r="BA262" s="962" t="s">
        <v>431</v>
      </c>
      <c r="BB262" s="962" t="s">
        <v>432</v>
      </c>
      <c r="BC262" s="962" t="s">
        <v>433</v>
      </c>
      <c r="BD262" s="962" t="s">
        <v>434</v>
      </c>
      <c r="BE262" s="962" t="s">
        <v>267</v>
      </c>
      <c r="BF262" s="962" t="s">
        <v>435</v>
      </c>
      <c r="BG262" s="962" t="s">
        <v>436</v>
      </c>
      <c r="BH262" s="962" t="s">
        <v>437</v>
      </c>
      <c r="BI262" s="962" t="s">
        <v>438</v>
      </c>
      <c r="BJ262" s="962" t="s">
        <v>439</v>
      </c>
      <c r="BK262" s="962" t="s">
        <v>440</v>
      </c>
      <c r="BL262" s="963" t="s">
        <v>441</v>
      </c>
      <c r="BM262" s="962" t="s">
        <v>431</v>
      </c>
      <c r="BN262" s="962" t="s">
        <v>432</v>
      </c>
      <c r="BO262" s="962" t="s">
        <v>433</v>
      </c>
      <c r="BP262" s="962" t="s">
        <v>434</v>
      </c>
      <c r="BQ262" s="962" t="s">
        <v>267</v>
      </c>
      <c r="BR262" s="962" t="s">
        <v>435</v>
      </c>
      <c r="BS262" s="962" t="s">
        <v>436</v>
      </c>
      <c r="BT262" s="962" t="s">
        <v>437</v>
      </c>
      <c r="BU262" s="962" t="s">
        <v>438</v>
      </c>
      <c r="BV262" s="962" t="s">
        <v>439</v>
      </c>
      <c r="BW262" s="962" t="s">
        <v>440</v>
      </c>
      <c r="BX262" s="963" t="s">
        <v>441</v>
      </c>
      <c r="BY262" s="962" t="s">
        <v>431</v>
      </c>
      <c r="BZ262" s="962" t="s">
        <v>432</v>
      </c>
      <c r="CA262" s="962" t="s">
        <v>433</v>
      </c>
      <c r="CB262" s="962" t="s">
        <v>434</v>
      </c>
      <c r="CC262" s="962" t="s">
        <v>267</v>
      </c>
      <c r="CD262" s="962" t="s">
        <v>435</v>
      </c>
      <c r="CE262" s="962" t="s">
        <v>436</v>
      </c>
      <c r="CF262" s="962" t="s">
        <v>437</v>
      </c>
      <c r="CG262" s="962" t="s">
        <v>438</v>
      </c>
      <c r="CH262" s="962" t="s">
        <v>439</v>
      </c>
      <c r="CI262" s="962" t="s">
        <v>440</v>
      </c>
      <c r="CJ262" s="963" t="s">
        <v>441</v>
      </c>
      <c r="CK262" s="962" t="s">
        <v>431</v>
      </c>
      <c r="CL262" s="962" t="s">
        <v>432</v>
      </c>
      <c r="CM262" s="962" t="s">
        <v>433</v>
      </c>
      <c r="CN262" s="962" t="s">
        <v>434</v>
      </c>
      <c r="CO262" s="962" t="s">
        <v>267</v>
      </c>
      <c r="CP262" s="962" t="s">
        <v>435</v>
      </c>
      <c r="CQ262" s="962" t="s">
        <v>436</v>
      </c>
      <c r="CR262" s="962" t="s">
        <v>437</v>
      </c>
      <c r="CS262" s="962" t="s">
        <v>438</v>
      </c>
      <c r="CT262" s="962" t="s">
        <v>439</v>
      </c>
      <c r="CU262" s="962" t="s">
        <v>440</v>
      </c>
      <c r="CV262" s="963" t="s">
        <v>441</v>
      </c>
      <c r="CW262" s="962" t="s">
        <v>431</v>
      </c>
      <c r="CX262" s="962" t="s">
        <v>432</v>
      </c>
      <c r="CY262" s="962" t="s">
        <v>433</v>
      </c>
      <c r="CZ262" s="962" t="s">
        <v>434</v>
      </c>
      <c r="DA262" s="962" t="s">
        <v>267</v>
      </c>
      <c r="DB262" s="962" t="s">
        <v>435</v>
      </c>
      <c r="DC262" s="962" t="s">
        <v>436</v>
      </c>
      <c r="DD262" s="962" t="s">
        <v>437</v>
      </c>
      <c r="DE262" s="962" t="s">
        <v>438</v>
      </c>
      <c r="DF262" s="962" t="s">
        <v>439</v>
      </c>
      <c r="DG262" s="962" t="s">
        <v>440</v>
      </c>
      <c r="DH262" s="963" t="s">
        <v>441</v>
      </c>
      <c r="DI262" s="962" t="s">
        <v>431</v>
      </c>
      <c r="DJ262" s="962" t="s">
        <v>432</v>
      </c>
      <c r="DK262" s="962" t="s">
        <v>433</v>
      </c>
      <c r="DL262" s="962" t="s">
        <v>434</v>
      </c>
      <c r="DM262" s="962" t="s">
        <v>267</v>
      </c>
      <c r="DN262" s="962" t="s">
        <v>435</v>
      </c>
      <c r="DO262" s="962" t="s">
        <v>436</v>
      </c>
      <c r="DP262" s="962" t="s">
        <v>437</v>
      </c>
      <c r="DQ262" s="962" t="s">
        <v>438</v>
      </c>
      <c r="DR262" s="962" t="s">
        <v>439</v>
      </c>
      <c r="DS262" s="962" t="s">
        <v>440</v>
      </c>
      <c r="DT262" s="963" t="s">
        <v>441</v>
      </c>
      <c r="DU262" s="450"/>
      <c r="DV262" s="597"/>
      <c r="DW262" s="545"/>
      <c r="DX262" s="545"/>
      <c r="DY262" s="545"/>
      <c r="DZ262" s="545"/>
      <c r="EA262" s="545"/>
      <c r="EB262" s="545"/>
      <c r="EC262" s="545"/>
      <c r="ED262" s="545"/>
      <c r="EE262" s="546"/>
      <c r="EF262" s="454"/>
      <c r="EG262" s="454"/>
      <c r="EH262" s="454"/>
      <c r="EI262" s="454"/>
      <c r="EJ262" s="454"/>
      <c r="EK262" s="454"/>
      <c r="EL262" s="454"/>
      <c r="EM262" s="454"/>
      <c r="EN262" s="454"/>
      <c r="EO262" s="454"/>
      <c r="EP262" s="454"/>
      <c r="EQ262" s="454"/>
      <c r="ER262" s="454"/>
      <c r="ES262" s="454"/>
      <c r="ET262" s="454"/>
      <c r="EU262" s="581"/>
      <c r="EV262" s="581"/>
      <c r="EW262" s="581"/>
      <c r="EX262" s="581"/>
      <c r="EY262" s="581"/>
      <c r="EZ262" s="581"/>
      <c r="FA262" s="581"/>
      <c r="FB262" s="581"/>
      <c r="FC262" s="581"/>
      <c r="FD262" s="581"/>
      <c r="FE262" s="581"/>
    </row>
    <row r="263" spans="1:161">
      <c r="A263" s="450"/>
      <c r="B263" s="490" t="str">
        <f>B257</f>
        <v>Loan Interest Payable</v>
      </c>
      <c r="C263" s="598" t="s">
        <v>442</v>
      </c>
      <c r="D263" s="486"/>
      <c r="E263" s="638">
        <f>-IS!J100</f>
        <v>0</v>
      </c>
      <c r="F263" s="638">
        <f>-IS!K100</f>
        <v>0</v>
      </c>
      <c r="G263" s="638">
        <f>-IS!L100</f>
        <v>0</v>
      </c>
      <c r="H263" s="638">
        <f>-IS!M100</f>
        <v>0</v>
      </c>
      <c r="I263" s="638">
        <f>-IS!N100</f>
        <v>0</v>
      </c>
      <c r="J263" s="638">
        <f>-IS!O100</f>
        <v>0</v>
      </c>
      <c r="K263" s="638">
        <f>-IS!P100</f>
        <v>0</v>
      </c>
      <c r="L263" s="638">
        <f>-IS!Q100</f>
        <v>0</v>
      </c>
      <c r="M263" s="638">
        <f>-IS!R100</f>
        <v>0</v>
      </c>
      <c r="N263" s="638">
        <f>-IS!S100</f>
        <v>0</v>
      </c>
      <c r="O263" s="638">
        <f>-IS!T100</f>
        <v>0</v>
      </c>
      <c r="P263" s="639">
        <f>-IS!U100</f>
        <v>0</v>
      </c>
      <c r="Q263" s="1086">
        <f>-IS!V100</f>
        <v>0</v>
      </c>
      <c r="R263" s="1086">
        <f>-IS!W100</f>
        <v>0</v>
      </c>
      <c r="S263" s="1086">
        <f>-IS!X100</f>
        <v>0</v>
      </c>
      <c r="T263" s="1086">
        <f>-IS!Y100</f>
        <v>0</v>
      </c>
      <c r="U263" s="1086">
        <f>-IS!Z100</f>
        <v>0</v>
      </c>
      <c r="V263" s="1086">
        <f>-IS!AA100</f>
        <v>0</v>
      </c>
      <c r="W263" s="1086">
        <f>-IS!AB100</f>
        <v>0</v>
      </c>
      <c r="X263" s="1086">
        <f>-IS!AC100</f>
        <v>0</v>
      </c>
      <c r="Y263" s="1086">
        <f>-IS!AD100</f>
        <v>0</v>
      </c>
      <c r="Z263" s="1086">
        <f>-IS!AE100</f>
        <v>0</v>
      </c>
      <c r="AA263" s="1086">
        <f>-IS!AF100</f>
        <v>0</v>
      </c>
      <c r="AB263" s="1087">
        <f>-IS!AG100</f>
        <v>0</v>
      </c>
      <c r="AC263" s="638">
        <f>-IS!AH100</f>
        <v>0</v>
      </c>
      <c r="AD263" s="638">
        <f>-IS!AI100</f>
        <v>0</v>
      </c>
      <c r="AE263" s="638">
        <f>-IS!AJ100</f>
        <v>0</v>
      </c>
      <c r="AF263" s="638">
        <f>-IS!AK100</f>
        <v>0</v>
      </c>
      <c r="AG263" s="638">
        <f>-IS!AL100</f>
        <v>0</v>
      </c>
      <c r="AH263" s="638">
        <f>-IS!AM100</f>
        <v>0</v>
      </c>
      <c r="AI263" s="638">
        <f>-IS!AN100</f>
        <v>0</v>
      </c>
      <c r="AJ263" s="638">
        <f>-IS!AO100</f>
        <v>0</v>
      </c>
      <c r="AK263" s="638">
        <f>-IS!AP100</f>
        <v>0</v>
      </c>
      <c r="AL263" s="638">
        <f>-IS!AQ100</f>
        <v>0</v>
      </c>
      <c r="AM263" s="638">
        <f>-IS!AR100</f>
        <v>0</v>
      </c>
      <c r="AN263" s="639">
        <f>-IS!AS100</f>
        <v>0</v>
      </c>
      <c r="AO263" s="1134">
        <f>-IS!AT100</f>
        <v>0</v>
      </c>
      <c r="AP263" s="1134">
        <f>-IS!AU100</f>
        <v>0</v>
      </c>
      <c r="AQ263" s="1134">
        <f>-IS!AV100</f>
        <v>0</v>
      </c>
      <c r="AR263" s="1134">
        <f>-IS!AW100</f>
        <v>0</v>
      </c>
      <c r="AS263" s="1134">
        <f>-IS!AX100</f>
        <v>0</v>
      </c>
      <c r="AT263" s="1134">
        <f>-IS!AY100</f>
        <v>0</v>
      </c>
      <c r="AU263" s="1134">
        <f>-IS!AZ100</f>
        <v>0</v>
      </c>
      <c r="AV263" s="1134">
        <f>-IS!BA100</f>
        <v>0</v>
      </c>
      <c r="AW263" s="1134">
        <f>-IS!BB100</f>
        <v>0</v>
      </c>
      <c r="AX263" s="1134">
        <f>-IS!BC100</f>
        <v>0</v>
      </c>
      <c r="AY263" s="1134">
        <f>-IS!BD100</f>
        <v>0</v>
      </c>
      <c r="AZ263" s="1135">
        <f>-IS!BE100</f>
        <v>0</v>
      </c>
      <c r="BA263" s="638">
        <f>-IS!BF100</f>
        <v>0</v>
      </c>
      <c r="BB263" s="638">
        <f>-IS!BG100</f>
        <v>0</v>
      </c>
      <c r="BC263" s="638">
        <f>-IS!BH100</f>
        <v>0</v>
      </c>
      <c r="BD263" s="638">
        <f>-IS!BI100</f>
        <v>0</v>
      </c>
      <c r="BE263" s="638">
        <f>-IS!BJ100</f>
        <v>0</v>
      </c>
      <c r="BF263" s="638">
        <f>-IS!BK100</f>
        <v>0</v>
      </c>
      <c r="BG263" s="638">
        <f>-IS!BL100</f>
        <v>0</v>
      </c>
      <c r="BH263" s="638">
        <f>-IS!BM100</f>
        <v>0</v>
      </c>
      <c r="BI263" s="638">
        <f>-IS!BN100</f>
        <v>0</v>
      </c>
      <c r="BJ263" s="638">
        <f>-IS!BO100</f>
        <v>0</v>
      </c>
      <c r="BK263" s="638">
        <f>-IS!BP100</f>
        <v>0</v>
      </c>
      <c r="BL263" s="639">
        <f>-IS!BQ100</f>
        <v>0</v>
      </c>
      <c r="BM263" s="638">
        <f>-IS!BR100</f>
        <v>0</v>
      </c>
      <c r="BN263" s="638">
        <f>-IS!BS100</f>
        <v>0</v>
      </c>
      <c r="BO263" s="638">
        <f>-IS!BT100</f>
        <v>0</v>
      </c>
      <c r="BP263" s="638">
        <f>-IS!BU100</f>
        <v>0</v>
      </c>
      <c r="BQ263" s="638">
        <f>-IS!BV100</f>
        <v>0</v>
      </c>
      <c r="BR263" s="638">
        <f>-IS!BW100</f>
        <v>0</v>
      </c>
      <c r="BS263" s="638">
        <f>-IS!BX100</f>
        <v>0</v>
      </c>
      <c r="BT263" s="638">
        <f>-IS!BY100</f>
        <v>0</v>
      </c>
      <c r="BU263" s="638">
        <f>-IS!BZ100</f>
        <v>0</v>
      </c>
      <c r="BV263" s="638">
        <f>-IS!CA100</f>
        <v>0</v>
      </c>
      <c r="BW263" s="638">
        <f>-IS!CB100</f>
        <v>0</v>
      </c>
      <c r="BX263" s="639">
        <f>-IS!CC100</f>
        <v>0</v>
      </c>
      <c r="BY263" s="638">
        <f>-IS!CD100</f>
        <v>0</v>
      </c>
      <c r="BZ263" s="638">
        <f>-IS!CE100</f>
        <v>0</v>
      </c>
      <c r="CA263" s="638">
        <f>-IS!CF100</f>
        <v>0</v>
      </c>
      <c r="CB263" s="638">
        <f>-IS!CG100</f>
        <v>0</v>
      </c>
      <c r="CC263" s="638">
        <f>-IS!CH100</f>
        <v>0</v>
      </c>
      <c r="CD263" s="638">
        <f>-IS!CI100</f>
        <v>0</v>
      </c>
      <c r="CE263" s="638">
        <f>-IS!CJ100</f>
        <v>0</v>
      </c>
      <c r="CF263" s="638">
        <f>-IS!CK100</f>
        <v>0</v>
      </c>
      <c r="CG263" s="638">
        <f>-IS!CL100</f>
        <v>0</v>
      </c>
      <c r="CH263" s="638">
        <f>-IS!CM100</f>
        <v>0</v>
      </c>
      <c r="CI263" s="638">
        <f>-IS!CN100</f>
        <v>0</v>
      </c>
      <c r="CJ263" s="639">
        <f>-IS!CO100</f>
        <v>0</v>
      </c>
      <c r="CK263" s="638">
        <f>-IS!CP100</f>
        <v>0</v>
      </c>
      <c r="CL263" s="638">
        <f>-IS!CQ100</f>
        <v>0</v>
      </c>
      <c r="CM263" s="638">
        <f>-IS!CR100</f>
        <v>0</v>
      </c>
      <c r="CN263" s="638">
        <f>-IS!CS100</f>
        <v>0</v>
      </c>
      <c r="CO263" s="638">
        <f>-IS!CT100</f>
        <v>0</v>
      </c>
      <c r="CP263" s="638">
        <f>-IS!CU100</f>
        <v>0</v>
      </c>
      <c r="CQ263" s="638">
        <f>-IS!CV100</f>
        <v>0</v>
      </c>
      <c r="CR263" s="638">
        <f>-IS!CW100</f>
        <v>0</v>
      </c>
      <c r="CS263" s="638">
        <f>-IS!CX100</f>
        <v>0</v>
      </c>
      <c r="CT263" s="638">
        <f>-IS!CY100</f>
        <v>0</v>
      </c>
      <c r="CU263" s="638">
        <f>-IS!CZ100</f>
        <v>0</v>
      </c>
      <c r="CV263" s="639">
        <f>-IS!DA100</f>
        <v>0</v>
      </c>
      <c r="CW263" s="638">
        <f>-IS!DB100</f>
        <v>0</v>
      </c>
      <c r="CX263" s="638">
        <f>-IS!DC100</f>
        <v>0</v>
      </c>
      <c r="CY263" s="638">
        <f>-IS!DD100</f>
        <v>0</v>
      </c>
      <c r="CZ263" s="638">
        <f>-IS!DE100</f>
        <v>0</v>
      </c>
      <c r="DA263" s="638">
        <f>-IS!DF100</f>
        <v>0</v>
      </c>
      <c r="DB263" s="638">
        <f>-IS!DG100</f>
        <v>0</v>
      </c>
      <c r="DC263" s="638">
        <f>-IS!DH100</f>
        <v>0</v>
      </c>
      <c r="DD263" s="638">
        <f>-IS!DI100</f>
        <v>0</v>
      </c>
      <c r="DE263" s="638">
        <f>-IS!DJ100</f>
        <v>0</v>
      </c>
      <c r="DF263" s="638">
        <f>-IS!DK100</f>
        <v>0</v>
      </c>
      <c r="DG263" s="638">
        <f>-IS!DL100</f>
        <v>0</v>
      </c>
      <c r="DH263" s="639">
        <f>-IS!DM100</f>
        <v>0</v>
      </c>
      <c r="DI263" s="638">
        <f>-IS!DN100</f>
        <v>0</v>
      </c>
      <c r="DJ263" s="638">
        <f>-IS!DO100</f>
        <v>0</v>
      </c>
      <c r="DK263" s="638">
        <f>-IS!DP100</f>
        <v>0</v>
      </c>
      <c r="DL263" s="638">
        <f>-IS!DQ100</f>
        <v>0</v>
      </c>
      <c r="DM263" s="638">
        <f>-IS!DR100</f>
        <v>0</v>
      </c>
      <c r="DN263" s="638">
        <f>-IS!DS100</f>
        <v>0</v>
      </c>
      <c r="DO263" s="638">
        <f>-IS!DT100</f>
        <v>0</v>
      </c>
      <c r="DP263" s="638">
        <f>-IS!DU100</f>
        <v>0</v>
      </c>
      <c r="DQ263" s="638">
        <f>-IS!DV100</f>
        <v>0</v>
      </c>
      <c r="DR263" s="638">
        <f>-IS!DW100</f>
        <v>0</v>
      </c>
      <c r="DS263" s="638">
        <f>-IS!DX100</f>
        <v>0</v>
      </c>
      <c r="DT263" s="639">
        <f>-IS!DY100</f>
        <v>0</v>
      </c>
      <c r="DU263" s="644"/>
      <c r="DV263" s="601">
        <f>SUM(E263:P263)</f>
        <v>0</v>
      </c>
      <c r="DW263" s="596">
        <f>-SUM(IS!$V$100:$AG$100)+DV267</f>
        <v>0</v>
      </c>
      <c r="DX263" s="596">
        <f>-SUM(IS!$AH$100:$AS$100)+DW267</f>
        <v>0</v>
      </c>
      <c r="DY263" s="596">
        <f>-SUM(IS!$AT$100:$BE$100)+DX267</f>
        <v>0</v>
      </c>
      <c r="DZ263" s="596">
        <f>-SUM(IS!$BF$100:$BQ$100)+DY267</f>
        <v>0</v>
      </c>
      <c r="EA263" s="596">
        <f>DZ267</f>
        <v>0</v>
      </c>
      <c r="EB263" s="596">
        <f>-SUM(IS!$CD$100:$CO$100)</f>
        <v>0</v>
      </c>
      <c r="EC263" s="596">
        <f>-SUM(IS!$CP$100:$DA$100)</f>
        <v>0</v>
      </c>
      <c r="ED263" s="596">
        <f>-SUM(IS!$DB$100:$DM$100)</f>
        <v>0</v>
      </c>
      <c r="EE263" s="596">
        <f>-SUM(IS!$DN$100:$DY$100)</f>
        <v>0</v>
      </c>
      <c r="EF263" s="454" t="s">
        <v>422</v>
      </c>
      <c r="EG263" s="454"/>
      <c r="EH263" s="454"/>
      <c r="EI263" s="454"/>
      <c r="EJ263" s="454"/>
      <c r="EK263" s="454"/>
      <c r="EL263" s="454"/>
      <c r="EM263" s="454"/>
      <c r="EN263" s="454"/>
      <c r="EO263" s="454"/>
      <c r="EP263" s="454"/>
      <c r="EQ263" s="454"/>
      <c r="ER263" s="454"/>
      <c r="ES263" s="454"/>
      <c r="ET263" s="454"/>
      <c r="EU263" s="581"/>
      <c r="EV263" s="581"/>
      <c r="EW263" s="581"/>
      <c r="EX263" s="581"/>
      <c r="EY263" s="581"/>
      <c r="EZ263" s="581"/>
      <c r="FA263" s="581"/>
      <c r="FB263" s="581"/>
      <c r="FC263" s="581"/>
      <c r="FD263" s="581"/>
      <c r="FE263" s="581"/>
    </row>
    <row r="264" spans="1:161">
      <c r="A264" s="450"/>
      <c r="B264" s="490"/>
      <c r="C264" s="486"/>
      <c r="D264" s="486"/>
      <c r="E264" s="640"/>
      <c r="F264" s="640"/>
      <c r="G264" s="640"/>
      <c r="H264" s="640"/>
      <c r="I264" s="640"/>
      <c r="J264" s="640"/>
      <c r="K264" s="640"/>
      <c r="L264" s="640"/>
      <c r="M264" s="640"/>
      <c r="N264" s="640"/>
      <c r="O264" s="640"/>
      <c r="P264" s="641"/>
      <c r="Q264" s="1088"/>
      <c r="R264" s="1088"/>
      <c r="S264" s="1088"/>
      <c r="T264" s="1088"/>
      <c r="U264" s="1088"/>
      <c r="V264" s="1088"/>
      <c r="W264" s="1088"/>
      <c r="X264" s="1088"/>
      <c r="Y264" s="1088"/>
      <c r="Z264" s="1088"/>
      <c r="AA264" s="1088"/>
      <c r="AB264" s="1089"/>
      <c r="AC264" s="640"/>
      <c r="AD264" s="640"/>
      <c r="AE264" s="640"/>
      <c r="AF264" s="640"/>
      <c r="AG264" s="640"/>
      <c r="AH264" s="640"/>
      <c r="AI264" s="640"/>
      <c r="AJ264" s="640"/>
      <c r="AK264" s="640"/>
      <c r="AL264" s="640"/>
      <c r="AM264" s="640"/>
      <c r="AN264" s="641"/>
      <c r="AO264" s="1136"/>
      <c r="AP264" s="1136"/>
      <c r="AQ264" s="1136"/>
      <c r="AR264" s="1136"/>
      <c r="AS264" s="1136"/>
      <c r="AT264" s="1136"/>
      <c r="AU264" s="1136"/>
      <c r="AV264" s="1136"/>
      <c r="AW264" s="1136"/>
      <c r="AX264" s="1136"/>
      <c r="AY264" s="1136"/>
      <c r="AZ264" s="1137"/>
      <c r="BA264" s="640"/>
      <c r="BB264" s="640"/>
      <c r="BC264" s="640"/>
      <c r="BD264" s="640"/>
      <c r="BE264" s="640"/>
      <c r="BF264" s="640"/>
      <c r="BG264" s="640"/>
      <c r="BH264" s="640"/>
      <c r="BI264" s="640"/>
      <c r="BJ264" s="640"/>
      <c r="BK264" s="640"/>
      <c r="BL264" s="641"/>
      <c r="BM264" s="640"/>
      <c r="BN264" s="640"/>
      <c r="BO264" s="640"/>
      <c r="BP264" s="640"/>
      <c r="BQ264" s="640"/>
      <c r="BR264" s="640"/>
      <c r="BS264" s="640"/>
      <c r="BT264" s="640"/>
      <c r="BU264" s="640"/>
      <c r="BV264" s="640"/>
      <c r="BW264" s="640"/>
      <c r="BX264" s="641"/>
      <c r="BY264" s="640"/>
      <c r="BZ264" s="640"/>
      <c r="CA264" s="640"/>
      <c r="CB264" s="640"/>
      <c r="CC264" s="640"/>
      <c r="CD264" s="640"/>
      <c r="CE264" s="640"/>
      <c r="CF264" s="640"/>
      <c r="CG264" s="640"/>
      <c r="CH264" s="640"/>
      <c r="CI264" s="640"/>
      <c r="CJ264" s="641"/>
      <c r="CK264" s="640"/>
      <c r="CL264" s="640"/>
      <c r="CM264" s="640"/>
      <c r="CN264" s="640"/>
      <c r="CO264" s="640"/>
      <c r="CP264" s="640"/>
      <c r="CQ264" s="640"/>
      <c r="CR264" s="640"/>
      <c r="CS264" s="640"/>
      <c r="CT264" s="640"/>
      <c r="CU264" s="640"/>
      <c r="CV264" s="641"/>
      <c r="CW264" s="640"/>
      <c r="CX264" s="640"/>
      <c r="CY264" s="640"/>
      <c r="CZ264" s="640"/>
      <c r="DA264" s="640"/>
      <c r="DB264" s="640"/>
      <c r="DC264" s="640"/>
      <c r="DD264" s="640"/>
      <c r="DE264" s="640"/>
      <c r="DF264" s="640"/>
      <c r="DG264" s="640"/>
      <c r="DH264" s="641"/>
      <c r="DI264" s="640"/>
      <c r="DJ264" s="640"/>
      <c r="DK264" s="640"/>
      <c r="DL264" s="640"/>
      <c r="DM264" s="640"/>
      <c r="DN264" s="640"/>
      <c r="DO264" s="640"/>
      <c r="DP264" s="640"/>
      <c r="DQ264" s="640"/>
      <c r="DR264" s="640"/>
      <c r="DS264" s="640"/>
      <c r="DT264" s="641"/>
      <c r="DU264" s="644"/>
      <c r="DV264" s="597"/>
      <c r="DW264" s="540"/>
      <c r="DX264" s="545"/>
      <c r="DY264" s="545"/>
      <c r="DZ264" s="545"/>
      <c r="EA264" s="545"/>
      <c r="EB264" s="545"/>
      <c r="EC264" s="545"/>
      <c r="ED264" s="545"/>
      <c r="EE264" s="546"/>
      <c r="EF264" s="454"/>
      <c r="EG264" s="454"/>
      <c r="EH264" s="454"/>
      <c r="EI264" s="454"/>
      <c r="EJ264" s="454"/>
      <c r="EK264" s="454"/>
      <c r="EL264" s="454"/>
      <c r="EM264" s="454"/>
      <c r="EN264" s="454"/>
      <c r="EO264" s="454"/>
      <c r="EP264" s="454"/>
      <c r="EQ264" s="454"/>
      <c r="ER264" s="454"/>
      <c r="ES264" s="454"/>
      <c r="ET264" s="454"/>
      <c r="EU264" s="581"/>
      <c r="EV264" s="581"/>
      <c r="EW264" s="581"/>
      <c r="EX264" s="581"/>
      <c r="EY264" s="581"/>
      <c r="EZ264" s="581"/>
      <c r="FA264" s="581"/>
      <c r="FB264" s="581"/>
      <c r="FC264" s="581"/>
      <c r="FD264" s="581"/>
      <c r="FE264" s="581"/>
    </row>
    <row r="265" spans="1:161">
      <c r="A265" s="450"/>
      <c r="B265" s="490" t="str">
        <f>B257</f>
        <v>Loan Interest Payable</v>
      </c>
      <c r="C265" s="598" t="s">
        <v>443</v>
      </c>
      <c r="D265" s="486"/>
      <c r="E265" s="638">
        <v>0</v>
      </c>
      <c r="F265" s="638">
        <f>E263</f>
        <v>0</v>
      </c>
      <c r="G265" s="638">
        <f t="shared" ref="G265:O265" si="1420">F263</f>
        <v>0</v>
      </c>
      <c r="H265" s="638">
        <f t="shared" si="1420"/>
        <v>0</v>
      </c>
      <c r="I265" s="638">
        <f t="shared" si="1420"/>
        <v>0</v>
      </c>
      <c r="J265" s="638">
        <f t="shared" si="1420"/>
        <v>0</v>
      </c>
      <c r="K265" s="638">
        <f t="shared" si="1420"/>
        <v>0</v>
      </c>
      <c r="L265" s="638">
        <f t="shared" si="1420"/>
        <v>0</v>
      </c>
      <c r="M265" s="638">
        <f t="shared" si="1420"/>
        <v>0</v>
      </c>
      <c r="N265" s="638">
        <f t="shared" si="1420"/>
        <v>0</v>
      </c>
      <c r="O265" s="638">
        <f t="shared" si="1420"/>
        <v>0</v>
      </c>
      <c r="P265" s="639">
        <f>O267</f>
        <v>0</v>
      </c>
      <c r="Q265" s="1086">
        <f>P267</f>
        <v>0</v>
      </c>
      <c r="R265" s="1086">
        <f>Q263</f>
        <v>0</v>
      </c>
      <c r="S265" s="1086">
        <f t="shared" ref="S265" si="1421">R263</f>
        <v>0</v>
      </c>
      <c r="T265" s="1086">
        <f t="shared" ref="T265" si="1422">S263</f>
        <v>0</v>
      </c>
      <c r="U265" s="1086">
        <f t="shared" ref="U265" si="1423">T263</f>
        <v>0</v>
      </c>
      <c r="V265" s="1086">
        <f t="shared" ref="V265" si="1424">U263</f>
        <v>0</v>
      </c>
      <c r="W265" s="1086">
        <f t="shared" ref="W265" si="1425">V263</f>
        <v>0</v>
      </c>
      <c r="X265" s="1086">
        <f t="shared" ref="X265" si="1426">W263</f>
        <v>0</v>
      </c>
      <c r="Y265" s="1086">
        <f t="shared" ref="Y265" si="1427">X263</f>
        <v>0</v>
      </c>
      <c r="Z265" s="1086">
        <f t="shared" ref="Z265" si="1428">Y263</f>
        <v>0</v>
      </c>
      <c r="AA265" s="1086">
        <f t="shared" ref="AA265" si="1429">Z263</f>
        <v>0</v>
      </c>
      <c r="AB265" s="1087">
        <f>AA267</f>
        <v>0</v>
      </c>
      <c r="AC265" s="638">
        <f>AB267</f>
        <v>0</v>
      </c>
      <c r="AD265" s="638">
        <f>AC263</f>
        <v>0</v>
      </c>
      <c r="AE265" s="638">
        <f t="shared" ref="AE265" si="1430">AD263</f>
        <v>0</v>
      </c>
      <c r="AF265" s="638">
        <f t="shared" ref="AF265" si="1431">AE263</f>
        <v>0</v>
      </c>
      <c r="AG265" s="638">
        <f t="shared" ref="AG265" si="1432">AF263</f>
        <v>0</v>
      </c>
      <c r="AH265" s="638">
        <f t="shared" ref="AH265" si="1433">AG263</f>
        <v>0</v>
      </c>
      <c r="AI265" s="638">
        <f t="shared" ref="AI265" si="1434">AH263</f>
        <v>0</v>
      </c>
      <c r="AJ265" s="638">
        <f t="shared" ref="AJ265" si="1435">AI263</f>
        <v>0</v>
      </c>
      <c r="AK265" s="638">
        <f t="shared" ref="AK265" si="1436">AJ263</f>
        <v>0</v>
      </c>
      <c r="AL265" s="638">
        <f t="shared" ref="AL265" si="1437">AK263</f>
        <v>0</v>
      </c>
      <c r="AM265" s="638">
        <f t="shared" ref="AM265" si="1438">AL263</f>
        <v>0</v>
      </c>
      <c r="AN265" s="639">
        <f>AM267</f>
        <v>0</v>
      </c>
      <c r="AO265" s="1134">
        <f>AN267</f>
        <v>0</v>
      </c>
      <c r="AP265" s="1134">
        <f>AO263</f>
        <v>0</v>
      </c>
      <c r="AQ265" s="1134">
        <f t="shared" ref="AQ265" si="1439">AP263</f>
        <v>0</v>
      </c>
      <c r="AR265" s="1134">
        <f t="shared" ref="AR265" si="1440">AQ263</f>
        <v>0</v>
      </c>
      <c r="AS265" s="1134">
        <f t="shared" ref="AS265" si="1441">AR263</f>
        <v>0</v>
      </c>
      <c r="AT265" s="1134">
        <f t="shared" ref="AT265" si="1442">AS263</f>
        <v>0</v>
      </c>
      <c r="AU265" s="1134">
        <f t="shared" ref="AU265" si="1443">AT263</f>
        <v>0</v>
      </c>
      <c r="AV265" s="1134">
        <f t="shared" ref="AV265" si="1444">AU263</f>
        <v>0</v>
      </c>
      <c r="AW265" s="1134">
        <f t="shared" ref="AW265" si="1445">AV263</f>
        <v>0</v>
      </c>
      <c r="AX265" s="1134">
        <f t="shared" ref="AX265" si="1446">AW263</f>
        <v>0</v>
      </c>
      <c r="AY265" s="1134">
        <f t="shared" ref="AY265" si="1447">AX263</f>
        <v>0</v>
      </c>
      <c r="AZ265" s="1135">
        <f>AY267</f>
        <v>0</v>
      </c>
      <c r="BA265" s="638">
        <f>AZ267</f>
        <v>0</v>
      </c>
      <c r="BB265" s="638">
        <f>BA263</f>
        <v>0</v>
      </c>
      <c r="BC265" s="638">
        <f t="shared" ref="BC265" si="1448">BB263</f>
        <v>0</v>
      </c>
      <c r="BD265" s="638">
        <f t="shared" ref="BD265" si="1449">BC263</f>
        <v>0</v>
      </c>
      <c r="BE265" s="638">
        <f t="shared" ref="BE265" si="1450">BD263</f>
        <v>0</v>
      </c>
      <c r="BF265" s="638">
        <f t="shared" ref="BF265" si="1451">BE263</f>
        <v>0</v>
      </c>
      <c r="BG265" s="638">
        <f t="shared" ref="BG265" si="1452">BF263</f>
        <v>0</v>
      </c>
      <c r="BH265" s="638">
        <f t="shared" ref="BH265" si="1453">BG263</f>
        <v>0</v>
      </c>
      <c r="BI265" s="638">
        <f t="shared" ref="BI265" si="1454">BH263</f>
        <v>0</v>
      </c>
      <c r="BJ265" s="638">
        <f t="shared" ref="BJ265" si="1455">BI263</f>
        <v>0</v>
      </c>
      <c r="BK265" s="638">
        <f t="shared" ref="BK265" si="1456">BJ263</f>
        <v>0</v>
      </c>
      <c r="BL265" s="639">
        <f>BK267</f>
        <v>0</v>
      </c>
      <c r="BM265" s="638">
        <f>BL267</f>
        <v>0</v>
      </c>
      <c r="BN265" s="638">
        <f>BM263</f>
        <v>0</v>
      </c>
      <c r="BO265" s="638">
        <f t="shared" ref="BO265" si="1457">BN263</f>
        <v>0</v>
      </c>
      <c r="BP265" s="638">
        <f t="shared" ref="BP265" si="1458">BO263</f>
        <v>0</v>
      </c>
      <c r="BQ265" s="638">
        <f t="shared" ref="BQ265" si="1459">BP263</f>
        <v>0</v>
      </c>
      <c r="BR265" s="638">
        <f t="shared" ref="BR265" si="1460">BQ263</f>
        <v>0</v>
      </c>
      <c r="BS265" s="638">
        <f t="shared" ref="BS265" si="1461">BR263</f>
        <v>0</v>
      </c>
      <c r="BT265" s="638">
        <f t="shared" ref="BT265" si="1462">BS263</f>
        <v>0</v>
      </c>
      <c r="BU265" s="638">
        <f t="shared" ref="BU265" si="1463">BT263</f>
        <v>0</v>
      </c>
      <c r="BV265" s="638">
        <f t="shared" ref="BV265" si="1464">BU263</f>
        <v>0</v>
      </c>
      <c r="BW265" s="638">
        <f t="shared" ref="BW265" si="1465">BV263</f>
        <v>0</v>
      </c>
      <c r="BX265" s="639">
        <f>BW267</f>
        <v>0</v>
      </c>
      <c r="BY265" s="638">
        <f>BX267</f>
        <v>0</v>
      </c>
      <c r="BZ265" s="638">
        <f>BY263</f>
        <v>0</v>
      </c>
      <c r="CA265" s="638">
        <f t="shared" ref="CA265" si="1466">BZ263</f>
        <v>0</v>
      </c>
      <c r="CB265" s="638">
        <f t="shared" ref="CB265" si="1467">CA263</f>
        <v>0</v>
      </c>
      <c r="CC265" s="638">
        <f t="shared" ref="CC265" si="1468">CB263</f>
        <v>0</v>
      </c>
      <c r="CD265" s="638">
        <f t="shared" ref="CD265" si="1469">CC263</f>
        <v>0</v>
      </c>
      <c r="CE265" s="638">
        <f t="shared" ref="CE265" si="1470">CD263</f>
        <v>0</v>
      </c>
      <c r="CF265" s="638">
        <f t="shared" ref="CF265" si="1471">CE263</f>
        <v>0</v>
      </c>
      <c r="CG265" s="638">
        <f t="shared" ref="CG265" si="1472">CF263</f>
        <v>0</v>
      </c>
      <c r="CH265" s="638">
        <f t="shared" ref="CH265" si="1473">CG263</f>
        <v>0</v>
      </c>
      <c r="CI265" s="638">
        <f t="shared" ref="CI265" si="1474">CH263</f>
        <v>0</v>
      </c>
      <c r="CJ265" s="639">
        <f>CI267</f>
        <v>0</v>
      </c>
      <c r="CK265" s="638">
        <f>CJ267</f>
        <v>0</v>
      </c>
      <c r="CL265" s="638">
        <f>CK263</f>
        <v>0</v>
      </c>
      <c r="CM265" s="638">
        <f t="shared" ref="CM265" si="1475">CL263</f>
        <v>0</v>
      </c>
      <c r="CN265" s="638">
        <f t="shared" ref="CN265" si="1476">CM263</f>
        <v>0</v>
      </c>
      <c r="CO265" s="638">
        <f t="shared" ref="CO265" si="1477">CN263</f>
        <v>0</v>
      </c>
      <c r="CP265" s="638">
        <f t="shared" ref="CP265" si="1478">CO263</f>
        <v>0</v>
      </c>
      <c r="CQ265" s="638">
        <f t="shared" ref="CQ265" si="1479">CP263</f>
        <v>0</v>
      </c>
      <c r="CR265" s="638">
        <f t="shared" ref="CR265" si="1480">CQ263</f>
        <v>0</v>
      </c>
      <c r="CS265" s="638">
        <f t="shared" ref="CS265" si="1481">CR263</f>
        <v>0</v>
      </c>
      <c r="CT265" s="638">
        <f t="shared" ref="CT265" si="1482">CS263</f>
        <v>0</v>
      </c>
      <c r="CU265" s="638">
        <f t="shared" ref="CU265" si="1483">CT263</f>
        <v>0</v>
      </c>
      <c r="CV265" s="639">
        <f>CU267</f>
        <v>0</v>
      </c>
      <c r="CW265" s="638">
        <f>CV267</f>
        <v>0</v>
      </c>
      <c r="CX265" s="638">
        <f>CW263</f>
        <v>0</v>
      </c>
      <c r="CY265" s="638">
        <f t="shared" ref="CY265" si="1484">CX263</f>
        <v>0</v>
      </c>
      <c r="CZ265" s="638">
        <f t="shared" ref="CZ265" si="1485">CY263</f>
        <v>0</v>
      </c>
      <c r="DA265" s="638">
        <f t="shared" ref="DA265" si="1486">CZ263</f>
        <v>0</v>
      </c>
      <c r="DB265" s="638">
        <f t="shared" ref="DB265" si="1487">DA263</f>
        <v>0</v>
      </c>
      <c r="DC265" s="638">
        <f t="shared" ref="DC265" si="1488">DB263</f>
        <v>0</v>
      </c>
      <c r="DD265" s="638">
        <f t="shared" ref="DD265" si="1489">DC263</f>
        <v>0</v>
      </c>
      <c r="DE265" s="638">
        <f t="shared" ref="DE265" si="1490">DD263</f>
        <v>0</v>
      </c>
      <c r="DF265" s="638">
        <f t="shared" ref="DF265" si="1491">DE263</f>
        <v>0</v>
      </c>
      <c r="DG265" s="638">
        <f t="shared" ref="DG265" si="1492">DF263</f>
        <v>0</v>
      </c>
      <c r="DH265" s="639">
        <f>DG267</f>
        <v>0</v>
      </c>
      <c r="DI265" s="638">
        <f>DH267</f>
        <v>0</v>
      </c>
      <c r="DJ265" s="638">
        <f>DI263</f>
        <v>0</v>
      </c>
      <c r="DK265" s="638">
        <f t="shared" ref="DK265" si="1493">DJ263</f>
        <v>0</v>
      </c>
      <c r="DL265" s="638">
        <f t="shared" ref="DL265" si="1494">DK263</f>
        <v>0</v>
      </c>
      <c r="DM265" s="638">
        <f t="shared" ref="DM265" si="1495">DL263</f>
        <v>0</v>
      </c>
      <c r="DN265" s="638">
        <f t="shared" ref="DN265" si="1496">DM263</f>
        <v>0</v>
      </c>
      <c r="DO265" s="638">
        <f t="shared" ref="DO265" si="1497">DN263</f>
        <v>0</v>
      </c>
      <c r="DP265" s="638">
        <f t="shared" ref="DP265" si="1498">DO263</f>
        <v>0</v>
      </c>
      <c r="DQ265" s="638">
        <f t="shared" ref="DQ265" si="1499">DP263</f>
        <v>0</v>
      </c>
      <c r="DR265" s="638">
        <f t="shared" ref="DR265" si="1500">DQ263</f>
        <v>0</v>
      </c>
      <c r="DS265" s="638">
        <f t="shared" ref="DS265" si="1501">DR263</f>
        <v>0</v>
      </c>
      <c r="DT265" s="639">
        <f>DS267</f>
        <v>0</v>
      </c>
      <c r="DU265" s="644"/>
      <c r="DV265" s="601">
        <f>SUM(E265:P265)</f>
        <v>0</v>
      </c>
      <c r="DW265" s="599">
        <f>-SUM(IS!$V$100:$AG$100)/12*11+DV267</f>
        <v>0</v>
      </c>
      <c r="DX265" s="599">
        <f>-SUM(IS!$AH$100:$AS$100)/12*11+DW267</f>
        <v>0</v>
      </c>
      <c r="DY265" s="599">
        <f>-SUM(IS!$AT$100:$BE$100)/12*11+DX267</f>
        <v>0</v>
      </c>
      <c r="DZ265" s="596">
        <f>-SUM(IS!$BF$100:$BQ$100)/12*11+DY267</f>
        <v>0</v>
      </c>
      <c r="EA265" s="599">
        <f>DZ267</f>
        <v>0</v>
      </c>
      <c r="EB265" s="599">
        <f>EB263/12*11+EA267</f>
        <v>0</v>
      </c>
      <c r="EC265" s="599">
        <f>EC263/12*11+EB267</f>
        <v>0</v>
      </c>
      <c r="ED265" s="599">
        <f>ED263/12*11+EC267</f>
        <v>0</v>
      </c>
      <c r="EE265" s="600">
        <f>EE263/12*11+ED267</f>
        <v>0</v>
      </c>
      <c r="EF265" s="454" t="s">
        <v>424</v>
      </c>
      <c r="EG265" s="454"/>
      <c r="EH265" s="454"/>
      <c r="EI265" s="454"/>
      <c r="EJ265" s="454"/>
      <c r="EK265" s="454"/>
      <c r="EL265" s="454"/>
      <c r="EM265" s="454"/>
      <c r="EN265" s="454"/>
      <c r="EO265" s="454"/>
      <c r="EP265" s="454"/>
      <c r="EQ265" s="454"/>
      <c r="ER265" s="454"/>
      <c r="ES265" s="454"/>
      <c r="ET265" s="454"/>
      <c r="EU265" s="581"/>
      <c r="EV265" s="581"/>
      <c r="EW265" s="581"/>
      <c r="EX265" s="581"/>
      <c r="EY265" s="581"/>
      <c r="EZ265" s="581"/>
      <c r="FA265" s="581"/>
      <c r="FB265" s="581"/>
      <c r="FC265" s="581"/>
      <c r="FD265" s="581"/>
      <c r="FE265" s="581"/>
    </row>
    <row r="266" spans="1:161">
      <c r="A266" s="450"/>
      <c r="B266" s="490"/>
      <c r="C266" s="486"/>
      <c r="D266" s="486"/>
      <c r="E266" s="640"/>
      <c r="F266" s="640"/>
      <c r="G266" s="640"/>
      <c r="H266" s="640"/>
      <c r="I266" s="640"/>
      <c r="J266" s="640"/>
      <c r="K266" s="640"/>
      <c r="L266" s="640"/>
      <c r="M266" s="640"/>
      <c r="N266" s="640"/>
      <c r="O266" s="640"/>
      <c r="P266" s="641"/>
      <c r="Q266" s="1088"/>
      <c r="R266" s="1088"/>
      <c r="S266" s="1088"/>
      <c r="T266" s="1088"/>
      <c r="U266" s="1088"/>
      <c r="V266" s="1088"/>
      <c r="W266" s="1088"/>
      <c r="X266" s="1088"/>
      <c r="Y266" s="1088"/>
      <c r="Z266" s="1088"/>
      <c r="AA266" s="1088"/>
      <c r="AB266" s="1089"/>
      <c r="AC266" s="640"/>
      <c r="AD266" s="640"/>
      <c r="AE266" s="640"/>
      <c r="AF266" s="640"/>
      <c r="AG266" s="640"/>
      <c r="AH266" s="640"/>
      <c r="AI266" s="640"/>
      <c r="AJ266" s="640"/>
      <c r="AK266" s="640"/>
      <c r="AL266" s="640"/>
      <c r="AM266" s="640"/>
      <c r="AN266" s="641"/>
      <c r="AO266" s="1136"/>
      <c r="AP266" s="1136"/>
      <c r="AQ266" s="1136"/>
      <c r="AR266" s="1136"/>
      <c r="AS266" s="1136"/>
      <c r="AT266" s="1136"/>
      <c r="AU266" s="1136"/>
      <c r="AV266" s="1136"/>
      <c r="AW266" s="1136"/>
      <c r="AX266" s="1136"/>
      <c r="AY266" s="1136"/>
      <c r="AZ266" s="1137"/>
      <c r="BA266" s="640"/>
      <c r="BB266" s="640"/>
      <c r="BC266" s="640"/>
      <c r="BD266" s="640"/>
      <c r="BE266" s="640"/>
      <c r="BF266" s="640"/>
      <c r="BG266" s="640"/>
      <c r="BH266" s="640"/>
      <c r="BI266" s="640"/>
      <c r="BJ266" s="640"/>
      <c r="BK266" s="640"/>
      <c r="BL266" s="641"/>
      <c r="BM266" s="640"/>
      <c r="BN266" s="640"/>
      <c r="BO266" s="640"/>
      <c r="BP266" s="640"/>
      <c r="BQ266" s="640"/>
      <c r="BR266" s="640"/>
      <c r="BS266" s="640"/>
      <c r="BT266" s="640"/>
      <c r="BU266" s="640"/>
      <c r="BV266" s="640"/>
      <c r="BW266" s="640"/>
      <c r="BX266" s="641"/>
      <c r="BY266" s="640"/>
      <c r="BZ266" s="640"/>
      <c r="CA266" s="640"/>
      <c r="CB266" s="640"/>
      <c r="CC266" s="640"/>
      <c r="CD266" s="640"/>
      <c r="CE266" s="640"/>
      <c r="CF266" s="640"/>
      <c r="CG266" s="640"/>
      <c r="CH266" s="640"/>
      <c r="CI266" s="640"/>
      <c r="CJ266" s="641"/>
      <c r="CK266" s="640"/>
      <c r="CL266" s="640"/>
      <c r="CM266" s="640"/>
      <c r="CN266" s="640"/>
      <c r="CO266" s="640"/>
      <c r="CP266" s="640"/>
      <c r="CQ266" s="640"/>
      <c r="CR266" s="640"/>
      <c r="CS266" s="640"/>
      <c r="CT266" s="640"/>
      <c r="CU266" s="640"/>
      <c r="CV266" s="641"/>
      <c r="CW266" s="640"/>
      <c r="CX266" s="640"/>
      <c r="CY266" s="640"/>
      <c r="CZ266" s="640"/>
      <c r="DA266" s="640"/>
      <c r="DB266" s="640"/>
      <c r="DC266" s="640"/>
      <c r="DD266" s="640"/>
      <c r="DE266" s="640"/>
      <c r="DF266" s="640"/>
      <c r="DG266" s="640"/>
      <c r="DH266" s="641"/>
      <c r="DI266" s="640"/>
      <c r="DJ266" s="640"/>
      <c r="DK266" s="640"/>
      <c r="DL266" s="640"/>
      <c r="DM266" s="640"/>
      <c r="DN266" s="640"/>
      <c r="DO266" s="640"/>
      <c r="DP266" s="640"/>
      <c r="DQ266" s="640"/>
      <c r="DR266" s="640"/>
      <c r="DS266" s="640"/>
      <c r="DT266" s="641"/>
      <c r="DU266" s="644"/>
      <c r="DV266" s="539"/>
      <c r="DW266" s="540"/>
      <c r="DX266" s="540"/>
      <c r="DY266" s="540"/>
      <c r="DZ266" s="540"/>
      <c r="EA266" s="540"/>
      <c r="EB266" s="540"/>
      <c r="EC266" s="540"/>
      <c r="ED266" s="540"/>
      <c r="EE266" s="541"/>
      <c r="EF266" s="454"/>
      <c r="EG266" s="454"/>
      <c r="EH266" s="454"/>
      <c r="EI266" s="454"/>
      <c r="EJ266" s="454"/>
      <c r="EK266" s="454"/>
      <c r="EL266" s="454"/>
      <c r="EM266" s="454"/>
      <c r="EN266" s="454"/>
      <c r="EO266" s="454"/>
      <c r="EP266" s="454"/>
      <c r="EQ266" s="454"/>
      <c r="ER266" s="454"/>
      <c r="ES266" s="454"/>
      <c r="ET266" s="454"/>
      <c r="EU266" s="581"/>
      <c r="EV266" s="581"/>
      <c r="EW266" s="581"/>
      <c r="EX266" s="581"/>
      <c r="EY266" s="581"/>
      <c r="EZ266" s="581"/>
      <c r="FA266" s="581"/>
      <c r="FB266" s="581"/>
      <c r="FC266" s="581"/>
      <c r="FD266" s="581"/>
      <c r="FE266" s="581"/>
    </row>
    <row r="267" spans="1:161" ht="13.5" thickBot="1">
      <c r="A267" s="450"/>
      <c r="B267" s="949" t="str">
        <f>B257</f>
        <v>Loan Interest Payable</v>
      </c>
      <c r="C267" s="961" t="s">
        <v>430</v>
      </c>
      <c r="D267" s="950"/>
      <c r="E267" s="642">
        <f>E263-E265</f>
        <v>0</v>
      </c>
      <c r="F267" s="606">
        <f>E267+F263-F265</f>
        <v>0</v>
      </c>
      <c r="G267" s="606">
        <f t="shared" ref="G267:P267" si="1502">F267+G263-G265</f>
        <v>0</v>
      </c>
      <c r="H267" s="606">
        <f t="shared" si="1502"/>
        <v>0</v>
      </c>
      <c r="I267" s="606">
        <f t="shared" si="1502"/>
        <v>0</v>
      </c>
      <c r="J267" s="606">
        <f t="shared" si="1502"/>
        <v>0</v>
      </c>
      <c r="K267" s="606">
        <f t="shared" si="1502"/>
        <v>0</v>
      </c>
      <c r="L267" s="606">
        <f t="shared" si="1502"/>
        <v>0</v>
      </c>
      <c r="M267" s="606">
        <f t="shared" si="1502"/>
        <v>0</v>
      </c>
      <c r="N267" s="606">
        <f t="shared" si="1502"/>
        <v>0</v>
      </c>
      <c r="O267" s="606">
        <f t="shared" si="1502"/>
        <v>0</v>
      </c>
      <c r="P267" s="607">
        <f t="shared" si="1502"/>
        <v>0</v>
      </c>
      <c r="Q267" s="1090">
        <f>Q263-Q265+P267</f>
        <v>0</v>
      </c>
      <c r="R267" s="1082">
        <f>Q267+R263-R265</f>
        <v>0</v>
      </c>
      <c r="S267" s="1082">
        <f t="shared" ref="S267" si="1503">R267+S263-S265</f>
        <v>0</v>
      </c>
      <c r="T267" s="1082">
        <f t="shared" ref="T267" si="1504">S267+T263-T265</f>
        <v>0</v>
      </c>
      <c r="U267" s="1082">
        <f t="shared" ref="U267" si="1505">T267+U263-U265</f>
        <v>0</v>
      </c>
      <c r="V267" s="1082">
        <f t="shared" ref="V267" si="1506">U267+V263-V265</f>
        <v>0</v>
      </c>
      <c r="W267" s="1082">
        <f t="shared" ref="W267" si="1507">V267+W263-W265</f>
        <v>0</v>
      </c>
      <c r="X267" s="1082">
        <f t="shared" ref="X267" si="1508">W267+X263-X265</f>
        <v>0</v>
      </c>
      <c r="Y267" s="1082">
        <f t="shared" ref="Y267" si="1509">X267+Y263-Y265</f>
        <v>0</v>
      </c>
      <c r="Z267" s="1082">
        <f t="shared" ref="Z267" si="1510">Y267+Z263-Z265</f>
        <v>0</v>
      </c>
      <c r="AA267" s="1082">
        <f t="shared" ref="AA267" si="1511">Z267+AA263-AA265</f>
        <v>0</v>
      </c>
      <c r="AB267" s="1083">
        <f t="shared" ref="AB267" si="1512">AA267+AB263-AB265</f>
        <v>0</v>
      </c>
      <c r="AC267" s="642">
        <f>AC263-AC265+AB267</f>
        <v>0</v>
      </c>
      <c r="AD267" s="606">
        <f>AC267+AD263-AD265</f>
        <v>0</v>
      </c>
      <c r="AE267" s="606">
        <f t="shared" ref="AE267" si="1513">AD267+AE263-AE265</f>
        <v>0</v>
      </c>
      <c r="AF267" s="606">
        <f t="shared" ref="AF267" si="1514">AE267+AF263-AF265</f>
        <v>0</v>
      </c>
      <c r="AG267" s="606">
        <f t="shared" ref="AG267" si="1515">AF267+AG263-AG265</f>
        <v>0</v>
      </c>
      <c r="AH267" s="606">
        <f t="shared" ref="AH267" si="1516">AG267+AH263-AH265</f>
        <v>0</v>
      </c>
      <c r="AI267" s="606">
        <f t="shared" ref="AI267" si="1517">AH267+AI263-AI265</f>
        <v>0</v>
      </c>
      <c r="AJ267" s="606">
        <f t="shared" ref="AJ267" si="1518">AI267+AJ263-AJ265</f>
        <v>0</v>
      </c>
      <c r="AK267" s="606">
        <f t="shared" ref="AK267" si="1519">AJ267+AK263-AK265</f>
        <v>0</v>
      </c>
      <c r="AL267" s="606">
        <f t="shared" ref="AL267" si="1520">AK267+AL263-AL265</f>
        <v>0</v>
      </c>
      <c r="AM267" s="606">
        <f t="shared" ref="AM267" si="1521">AL267+AM263-AM265</f>
        <v>0</v>
      </c>
      <c r="AN267" s="607">
        <f t="shared" ref="AN267" si="1522">AM267+AN263-AN265</f>
        <v>0</v>
      </c>
      <c r="AO267" s="1138">
        <f>AO263-AO265+AN267</f>
        <v>0</v>
      </c>
      <c r="AP267" s="1130">
        <f>AO267+AP263-AP265</f>
        <v>0</v>
      </c>
      <c r="AQ267" s="1130">
        <f t="shared" ref="AQ267" si="1523">AP267+AQ263-AQ265</f>
        <v>0</v>
      </c>
      <c r="AR267" s="1130">
        <f t="shared" ref="AR267" si="1524">AQ267+AR263-AR265</f>
        <v>0</v>
      </c>
      <c r="AS267" s="1130">
        <f t="shared" ref="AS267" si="1525">AR267+AS263-AS265</f>
        <v>0</v>
      </c>
      <c r="AT267" s="1130">
        <f t="shared" ref="AT267" si="1526">AS267+AT263-AT265</f>
        <v>0</v>
      </c>
      <c r="AU267" s="1130">
        <f t="shared" ref="AU267" si="1527">AT267+AU263-AU265</f>
        <v>0</v>
      </c>
      <c r="AV267" s="1130">
        <f t="shared" ref="AV267" si="1528">AU267+AV263-AV265</f>
        <v>0</v>
      </c>
      <c r="AW267" s="1130">
        <f t="shared" ref="AW267" si="1529">AV267+AW263-AW265</f>
        <v>0</v>
      </c>
      <c r="AX267" s="1130">
        <f t="shared" ref="AX267" si="1530">AW267+AX263-AX265</f>
        <v>0</v>
      </c>
      <c r="AY267" s="1130">
        <f t="shared" ref="AY267" si="1531">AX267+AY263-AY265</f>
        <v>0</v>
      </c>
      <c r="AZ267" s="1131">
        <f t="shared" ref="AZ267" si="1532">AY267+AZ263-AZ265</f>
        <v>0</v>
      </c>
      <c r="BA267" s="642">
        <f>BA263-BA265+AZ267</f>
        <v>0</v>
      </c>
      <c r="BB267" s="606">
        <f>BA267+BB263-BB265</f>
        <v>0</v>
      </c>
      <c r="BC267" s="606">
        <f t="shared" ref="BC267" si="1533">BB267+BC263-BC265</f>
        <v>0</v>
      </c>
      <c r="BD267" s="606">
        <f t="shared" ref="BD267" si="1534">BC267+BD263-BD265</f>
        <v>0</v>
      </c>
      <c r="BE267" s="606">
        <f t="shared" ref="BE267" si="1535">BD267+BE263-BE265</f>
        <v>0</v>
      </c>
      <c r="BF267" s="606">
        <f t="shared" ref="BF267" si="1536">BE267+BF263-BF265</f>
        <v>0</v>
      </c>
      <c r="BG267" s="606">
        <f t="shared" ref="BG267" si="1537">BF267+BG263-BG265</f>
        <v>0</v>
      </c>
      <c r="BH267" s="606">
        <f t="shared" ref="BH267" si="1538">BG267+BH263-BH265</f>
        <v>0</v>
      </c>
      <c r="BI267" s="606">
        <f t="shared" ref="BI267" si="1539">BH267+BI263-BI265</f>
        <v>0</v>
      </c>
      <c r="BJ267" s="606">
        <f t="shared" ref="BJ267" si="1540">BI267+BJ263-BJ265</f>
        <v>0</v>
      </c>
      <c r="BK267" s="606">
        <f t="shared" ref="BK267" si="1541">BJ267+BK263-BK265</f>
        <v>0</v>
      </c>
      <c r="BL267" s="607">
        <f t="shared" ref="BL267" si="1542">BK267+BL263-BL265</f>
        <v>0</v>
      </c>
      <c r="BM267" s="642">
        <f>BM263-BM265+BL267</f>
        <v>0</v>
      </c>
      <c r="BN267" s="606">
        <f>BM267+BN263-BN265</f>
        <v>0</v>
      </c>
      <c r="BO267" s="606">
        <f t="shared" ref="BO267" si="1543">BN267+BO263-BO265</f>
        <v>0</v>
      </c>
      <c r="BP267" s="606">
        <f t="shared" ref="BP267" si="1544">BO267+BP263-BP265</f>
        <v>0</v>
      </c>
      <c r="BQ267" s="606">
        <f t="shared" ref="BQ267" si="1545">BP267+BQ263-BQ265</f>
        <v>0</v>
      </c>
      <c r="BR267" s="606">
        <f t="shared" ref="BR267" si="1546">BQ267+BR263-BR265</f>
        <v>0</v>
      </c>
      <c r="BS267" s="606">
        <f t="shared" ref="BS267" si="1547">BR267+BS263-BS265</f>
        <v>0</v>
      </c>
      <c r="BT267" s="606">
        <f t="shared" ref="BT267" si="1548">BS267+BT263-BT265</f>
        <v>0</v>
      </c>
      <c r="BU267" s="606">
        <f t="shared" ref="BU267" si="1549">BT267+BU263-BU265</f>
        <v>0</v>
      </c>
      <c r="BV267" s="606">
        <f t="shared" ref="BV267" si="1550">BU267+BV263-BV265</f>
        <v>0</v>
      </c>
      <c r="BW267" s="606">
        <f t="shared" ref="BW267" si="1551">BV267+BW263-BW265</f>
        <v>0</v>
      </c>
      <c r="BX267" s="607">
        <f t="shared" ref="BX267" si="1552">BW267+BX263-BX265</f>
        <v>0</v>
      </c>
      <c r="BY267" s="642">
        <f>BY263-BY265+BX267</f>
        <v>0</v>
      </c>
      <c r="BZ267" s="606">
        <f>BY267+BZ263-BZ265</f>
        <v>0</v>
      </c>
      <c r="CA267" s="606">
        <f t="shared" ref="CA267" si="1553">BZ267+CA263-CA265</f>
        <v>0</v>
      </c>
      <c r="CB267" s="606">
        <f t="shared" ref="CB267" si="1554">CA267+CB263-CB265</f>
        <v>0</v>
      </c>
      <c r="CC267" s="606">
        <f t="shared" ref="CC267" si="1555">CB267+CC263-CC265</f>
        <v>0</v>
      </c>
      <c r="CD267" s="606">
        <f t="shared" ref="CD267" si="1556">CC267+CD263-CD265</f>
        <v>0</v>
      </c>
      <c r="CE267" s="606">
        <f t="shared" ref="CE267" si="1557">CD267+CE263-CE265</f>
        <v>0</v>
      </c>
      <c r="CF267" s="606">
        <f t="shared" ref="CF267" si="1558">CE267+CF263-CF265</f>
        <v>0</v>
      </c>
      <c r="CG267" s="606">
        <f t="shared" ref="CG267" si="1559">CF267+CG263-CG265</f>
        <v>0</v>
      </c>
      <c r="CH267" s="606">
        <f t="shared" ref="CH267" si="1560">CG267+CH263-CH265</f>
        <v>0</v>
      </c>
      <c r="CI267" s="606">
        <f t="shared" ref="CI267" si="1561">CH267+CI263-CI265</f>
        <v>0</v>
      </c>
      <c r="CJ267" s="607">
        <f t="shared" ref="CJ267" si="1562">CI267+CJ263-CJ265</f>
        <v>0</v>
      </c>
      <c r="CK267" s="642">
        <f>CK263-CK265+CJ267</f>
        <v>0</v>
      </c>
      <c r="CL267" s="606">
        <f>CK267+CL263-CL265</f>
        <v>0</v>
      </c>
      <c r="CM267" s="606">
        <f t="shared" ref="CM267" si="1563">CL267+CM263-CM265</f>
        <v>0</v>
      </c>
      <c r="CN267" s="606">
        <f t="shared" ref="CN267" si="1564">CM267+CN263-CN265</f>
        <v>0</v>
      </c>
      <c r="CO267" s="606">
        <f t="shared" ref="CO267" si="1565">CN267+CO263-CO265</f>
        <v>0</v>
      </c>
      <c r="CP267" s="606">
        <f t="shared" ref="CP267" si="1566">CO267+CP263-CP265</f>
        <v>0</v>
      </c>
      <c r="CQ267" s="606">
        <f t="shared" ref="CQ267" si="1567">CP267+CQ263-CQ265</f>
        <v>0</v>
      </c>
      <c r="CR267" s="606">
        <f t="shared" ref="CR267" si="1568">CQ267+CR263-CR265</f>
        <v>0</v>
      </c>
      <c r="CS267" s="606">
        <f t="shared" ref="CS267" si="1569">CR267+CS263-CS265</f>
        <v>0</v>
      </c>
      <c r="CT267" s="606">
        <f t="shared" ref="CT267" si="1570">CS267+CT263-CT265</f>
        <v>0</v>
      </c>
      <c r="CU267" s="606">
        <f t="shared" ref="CU267" si="1571">CT267+CU263-CU265</f>
        <v>0</v>
      </c>
      <c r="CV267" s="607">
        <f t="shared" ref="CV267" si="1572">CU267+CV263-CV265</f>
        <v>0</v>
      </c>
      <c r="CW267" s="642">
        <f>CW263-CW265+CV267</f>
        <v>0</v>
      </c>
      <c r="CX267" s="606">
        <f>CW267+CX263-CX265</f>
        <v>0</v>
      </c>
      <c r="CY267" s="606">
        <f t="shared" ref="CY267" si="1573">CX267+CY263-CY265</f>
        <v>0</v>
      </c>
      <c r="CZ267" s="606">
        <f t="shared" ref="CZ267" si="1574">CY267+CZ263-CZ265</f>
        <v>0</v>
      </c>
      <c r="DA267" s="606">
        <f t="shared" ref="DA267" si="1575">CZ267+DA263-DA265</f>
        <v>0</v>
      </c>
      <c r="DB267" s="606">
        <f t="shared" ref="DB267" si="1576">DA267+DB263-DB265</f>
        <v>0</v>
      </c>
      <c r="DC267" s="606">
        <f t="shared" ref="DC267" si="1577">DB267+DC263-DC265</f>
        <v>0</v>
      </c>
      <c r="DD267" s="606">
        <f t="shared" ref="DD267" si="1578">DC267+DD263-DD265</f>
        <v>0</v>
      </c>
      <c r="DE267" s="606">
        <f t="shared" ref="DE267" si="1579">DD267+DE263-DE265</f>
        <v>0</v>
      </c>
      <c r="DF267" s="606">
        <f t="shared" ref="DF267" si="1580">DE267+DF263-DF265</f>
        <v>0</v>
      </c>
      <c r="DG267" s="606">
        <f t="shared" ref="DG267" si="1581">DF267+DG263-DG265</f>
        <v>0</v>
      </c>
      <c r="DH267" s="607">
        <f t="shared" ref="DH267" si="1582">DG267+DH263-DH265</f>
        <v>0</v>
      </c>
      <c r="DI267" s="642">
        <f>DI263-DI265+DH267</f>
        <v>0</v>
      </c>
      <c r="DJ267" s="606">
        <f>DI267+DJ263-DJ265</f>
        <v>0</v>
      </c>
      <c r="DK267" s="606">
        <f t="shared" ref="DK267" si="1583">DJ267+DK263-DK265</f>
        <v>0</v>
      </c>
      <c r="DL267" s="606">
        <f t="shared" ref="DL267" si="1584">DK267+DL263-DL265</f>
        <v>0</v>
      </c>
      <c r="DM267" s="606">
        <f t="shared" ref="DM267" si="1585">DL267+DM263-DM265</f>
        <v>0</v>
      </c>
      <c r="DN267" s="606">
        <f t="shared" ref="DN267" si="1586">DM267+DN263-DN265</f>
        <v>0</v>
      </c>
      <c r="DO267" s="606">
        <f t="shared" ref="DO267" si="1587">DN267+DO263-DO265</f>
        <v>0</v>
      </c>
      <c r="DP267" s="606">
        <f t="shared" ref="DP267" si="1588">DO267+DP263-DP265</f>
        <v>0</v>
      </c>
      <c r="DQ267" s="606">
        <f t="shared" ref="DQ267" si="1589">DP267+DQ263-DQ265</f>
        <v>0</v>
      </c>
      <c r="DR267" s="606">
        <f t="shared" ref="DR267" si="1590">DQ267+DR263-DR265</f>
        <v>0</v>
      </c>
      <c r="DS267" s="606">
        <f t="shared" ref="DS267" si="1591">DR267+DS263-DS265</f>
        <v>0</v>
      </c>
      <c r="DT267" s="607">
        <f t="shared" ref="DT267" si="1592">DS267+DT263-DT265</f>
        <v>0</v>
      </c>
      <c r="DU267" s="644"/>
      <c r="DV267" s="605">
        <f>P267</f>
        <v>0</v>
      </c>
      <c r="DW267" s="606">
        <f>DW263-DW265</f>
        <v>0</v>
      </c>
      <c r="DX267" s="606">
        <f t="shared" ref="DX267:EE267" si="1593">DX263-DX265</f>
        <v>0</v>
      </c>
      <c r="DY267" s="606">
        <f t="shared" si="1593"/>
        <v>0</v>
      </c>
      <c r="DZ267" s="606">
        <f t="shared" si="1593"/>
        <v>0</v>
      </c>
      <c r="EA267" s="606">
        <f t="shared" si="1593"/>
        <v>0</v>
      </c>
      <c r="EB267" s="606">
        <f t="shared" si="1593"/>
        <v>0</v>
      </c>
      <c r="EC267" s="606">
        <f t="shared" si="1593"/>
        <v>0</v>
      </c>
      <c r="ED267" s="606">
        <f t="shared" si="1593"/>
        <v>0</v>
      </c>
      <c r="EE267" s="607">
        <f t="shared" si="1593"/>
        <v>0</v>
      </c>
      <c r="EF267" s="454" t="s">
        <v>428</v>
      </c>
      <c r="EG267" s="454"/>
      <c r="EH267" s="454"/>
      <c r="EI267" s="454"/>
      <c r="EJ267" s="454"/>
      <c r="EK267" s="454"/>
      <c r="EL267" s="454"/>
      <c r="EM267" s="454"/>
      <c r="EN267" s="454"/>
      <c r="EO267" s="454"/>
      <c r="EP267" s="454"/>
      <c r="EQ267" s="454"/>
      <c r="ER267" s="454"/>
      <c r="ES267" s="454"/>
      <c r="ET267" s="454"/>
      <c r="EU267" s="581"/>
      <c r="EV267" s="581"/>
      <c r="EW267" s="581"/>
      <c r="EX267" s="581"/>
      <c r="EY267" s="581"/>
      <c r="EZ267" s="581"/>
      <c r="FA267" s="581"/>
      <c r="FB267" s="581"/>
      <c r="FC267" s="581"/>
      <c r="FD267" s="581"/>
      <c r="FE267" s="581"/>
    </row>
    <row r="268" spans="1:161">
      <c r="A268" s="450"/>
      <c r="B268" s="645"/>
      <c r="C268" s="598"/>
      <c r="D268" s="486"/>
      <c r="E268" s="646"/>
      <c r="F268" s="646"/>
      <c r="G268" s="646"/>
      <c r="H268" s="646"/>
      <c r="I268" s="646"/>
      <c r="J268" s="646"/>
      <c r="K268" s="646"/>
      <c r="L268" s="646"/>
      <c r="M268" s="646"/>
      <c r="N268" s="646"/>
      <c r="O268" s="646"/>
      <c r="P268" s="646"/>
      <c r="Q268" s="1092"/>
      <c r="R268" s="1092"/>
      <c r="S268" s="1092"/>
      <c r="T268" s="1092"/>
      <c r="U268" s="1092"/>
      <c r="V268" s="1092"/>
      <c r="W268" s="1092"/>
      <c r="X268" s="1092"/>
      <c r="Y268" s="1092"/>
      <c r="Z268" s="1092"/>
      <c r="AA268" s="1092"/>
      <c r="AB268" s="1092"/>
      <c r="AC268" s="646"/>
      <c r="AD268" s="646"/>
      <c r="AE268" s="646"/>
      <c r="AF268" s="646"/>
      <c r="AG268" s="646"/>
      <c r="AH268" s="646"/>
      <c r="AI268" s="646"/>
      <c r="AJ268" s="646"/>
      <c r="AK268" s="646"/>
      <c r="AL268" s="646"/>
      <c r="AM268" s="646"/>
      <c r="AN268" s="646"/>
      <c r="AO268" s="1140"/>
      <c r="AP268" s="1140"/>
      <c r="AQ268" s="1140"/>
      <c r="AR268" s="1140"/>
      <c r="AS268" s="1140"/>
      <c r="AT268" s="1140"/>
      <c r="AU268" s="1140"/>
      <c r="AV268" s="1140"/>
      <c r="AW268" s="1140"/>
      <c r="AX268" s="1140"/>
      <c r="AY268" s="1140"/>
      <c r="AZ268" s="1140"/>
      <c r="BA268" s="646"/>
      <c r="BB268" s="646"/>
      <c r="BC268" s="646"/>
      <c r="BD268" s="646"/>
      <c r="BE268" s="646"/>
      <c r="BF268" s="646"/>
      <c r="BG268" s="646"/>
      <c r="BH268" s="646"/>
      <c r="BI268" s="646"/>
      <c r="BJ268" s="646"/>
      <c r="BK268" s="646"/>
      <c r="BL268" s="646"/>
      <c r="BM268" s="646"/>
      <c r="BN268" s="646"/>
      <c r="BO268" s="646"/>
      <c r="BP268" s="646"/>
      <c r="BQ268" s="646"/>
      <c r="BR268" s="646"/>
      <c r="BS268" s="646"/>
      <c r="BT268" s="646"/>
      <c r="BU268" s="646"/>
      <c r="BV268" s="646"/>
      <c r="BW268" s="646"/>
      <c r="BX268" s="646"/>
      <c r="BY268" s="646"/>
      <c r="BZ268" s="646"/>
      <c r="CA268" s="646"/>
      <c r="CB268" s="646"/>
      <c r="CC268" s="646"/>
      <c r="CD268" s="646"/>
      <c r="CE268" s="646"/>
      <c r="CF268" s="646"/>
      <c r="CG268" s="646"/>
      <c r="CH268" s="646"/>
      <c r="CI268" s="646"/>
      <c r="CJ268" s="646"/>
      <c r="CK268" s="646"/>
      <c r="CL268" s="646"/>
      <c r="CM268" s="646"/>
      <c r="CN268" s="646"/>
      <c r="CO268" s="646"/>
      <c r="CP268" s="646"/>
      <c r="CQ268" s="646"/>
      <c r="CR268" s="646"/>
      <c r="CS268" s="646"/>
      <c r="CT268" s="646"/>
      <c r="CU268" s="646"/>
      <c r="CV268" s="646"/>
      <c r="CW268" s="646"/>
      <c r="CX268" s="646"/>
      <c r="CY268" s="646"/>
      <c r="CZ268" s="646"/>
      <c r="DA268" s="646"/>
      <c r="DB268" s="646"/>
      <c r="DC268" s="646"/>
      <c r="DD268" s="646"/>
      <c r="DE268" s="646"/>
      <c r="DF268" s="646"/>
      <c r="DG268" s="646"/>
      <c r="DH268" s="646"/>
      <c r="DI268" s="646"/>
      <c r="DJ268" s="646"/>
      <c r="DK268" s="646"/>
      <c r="DL268" s="646"/>
      <c r="DM268" s="646"/>
      <c r="DN268" s="646"/>
      <c r="DO268" s="646"/>
      <c r="DP268" s="646"/>
      <c r="DQ268" s="646"/>
      <c r="DR268" s="646"/>
      <c r="DS268" s="646"/>
      <c r="DT268" s="646"/>
      <c r="DU268" s="644"/>
      <c r="DV268" s="491"/>
      <c r="DW268" s="491"/>
      <c r="DX268" s="491"/>
      <c r="DY268" s="491"/>
      <c r="DZ268" s="491"/>
      <c r="EA268" s="491"/>
      <c r="EB268" s="491"/>
      <c r="EC268" s="491"/>
      <c r="ED268" s="491"/>
      <c r="EE268" s="491"/>
      <c r="EF268" s="454"/>
      <c r="EG268" s="454"/>
      <c r="EH268" s="454"/>
      <c r="EI268" s="454"/>
      <c r="EJ268" s="454"/>
      <c r="EK268" s="454"/>
      <c r="EL268" s="454"/>
      <c r="EM268" s="454"/>
      <c r="EN268" s="454"/>
      <c r="EO268" s="454"/>
      <c r="EP268" s="454"/>
      <c r="EQ268" s="454"/>
      <c r="ER268" s="454"/>
      <c r="ES268" s="454"/>
      <c r="ET268" s="454"/>
      <c r="EU268" s="581"/>
      <c r="EV268" s="581"/>
      <c r="EW268" s="581"/>
      <c r="EX268" s="581"/>
      <c r="EY268" s="581"/>
      <c r="EZ268" s="581"/>
      <c r="FA268" s="581"/>
      <c r="FB268" s="581"/>
      <c r="FC268" s="581"/>
      <c r="FD268" s="581"/>
      <c r="FE268" s="581"/>
    </row>
    <row r="269" spans="1:161" ht="13.5" thickBot="1">
      <c r="A269" s="450"/>
      <c r="B269" s="645"/>
      <c r="C269" s="598"/>
      <c r="D269" s="486"/>
      <c r="E269" s="646"/>
      <c r="F269" s="646"/>
      <c r="G269" s="646"/>
      <c r="H269" s="646"/>
      <c r="I269" s="646"/>
      <c r="J269" s="646"/>
      <c r="K269" s="646"/>
      <c r="L269" s="646"/>
      <c r="M269" s="646"/>
      <c r="N269" s="646"/>
      <c r="O269" s="646"/>
      <c r="P269" s="646"/>
      <c r="Q269" s="1092"/>
      <c r="R269" s="1092"/>
      <c r="S269" s="1092"/>
      <c r="T269" s="1092"/>
      <c r="U269" s="1092"/>
      <c r="V269" s="1092"/>
      <c r="W269" s="1092"/>
      <c r="X269" s="1092"/>
      <c r="Y269" s="1092"/>
      <c r="Z269" s="1092"/>
      <c r="AA269" s="1092"/>
      <c r="AB269" s="1092"/>
      <c r="AC269" s="646"/>
      <c r="AD269" s="646"/>
      <c r="AE269" s="646"/>
      <c r="AF269" s="646"/>
      <c r="AG269" s="646"/>
      <c r="AH269" s="646"/>
      <c r="AI269" s="646"/>
      <c r="AJ269" s="646"/>
      <c r="AK269" s="646"/>
      <c r="AL269" s="646"/>
      <c r="AM269" s="646"/>
      <c r="AN269" s="646"/>
      <c r="AO269" s="1140"/>
      <c r="AP269" s="1140"/>
      <c r="AQ269" s="1140"/>
      <c r="AR269" s="1140"/>
      <c r="AS269" s="1140"/>
      <c r="AT269" s="1140"/>
      <c r="AU269" s="1140"/>
      <c r="AV269" s="1140"/>
      <c r="AW269" s="1140"/>
      <c r="AX269" s="1140"/>
      <c r="AY269" s="1140"/>
      <c r="AZ269" s="1140"/>
      <c r="BA269" s="646"/>
      <c r="BB269" s="646"/>
      <c r="BC269" s="646"/>
      <c r="BD269" s="646"/>
      <c r="BE269" s="646"/>
      <c r="BF269" s="646"/>
      <c r="BG269" s="646"/>
      <c r="BH269" s="646"/>
      <c r="BI269" s="646"/>
      <c r="BJ269" s="646"/>
      <c r="BK269" s="646"/>
      <c r="BL269" s="646"/>
      <c r="BM269" s="646"/>
      <c r="BN269" s="646"/>
      <c r="BO269" s="646"/>
      <c r="BP269" s="646"/>
      <c r="BQ269" s="646"/>
      <c r="BR269" s="646"/>
      <c r="BS269" s="646"/>
      <c r="BT269" s="646"/>
      <c r="BU269" s="646"/>
      <c r="BV269" s="646"/>
      <c r="BW269" s="646"/>
      <c r="BX269" s="646"/>
      <c r="BY269" s="646"/>
      <c r="BZ269" s="646"/>
      <c r="CA269" s="646"/>
      <c r="CB269" s="646"/>
      <c r="CC269" s="646"/>
      <c r="CD269" s="646"/>
      <c r="CE269" s="646"/>
      <c r="CF269" s="646"/>
      <c r="CG269" s="646"/>
      <c r="CH269" s="646"/>
      <c r="CI269" s="646"/>
      <c r="CJ269" s="646"/>
      <c r="CK269" s="646"/>
      <c r="CL269" s="646"/>
      <c r="CM269" s="646"/>
      <c r="CN269" s="646"/>
      <c r="CO269" s="646"/>
      <c r="CP269" s="646"/>
      <c r="CQ269" s="646"/>
      <c r="CR269" s="646"/>
      <c r="CS269" s="646"/>
      <c r="CT269" s="646"/>
      <c r="CU269" s="646"/>
      <c r="CV269" s="646"/>
      <c r="CW269" s="646"/>
      <c r="CX269" s="646"/>
      <c r="CY269" s="646"/>
      <c r="CZ269" s="646"/>
      <c r="DA269" s="646"/>
      <c r="DB269" s="646"/>
      <c r="DC269" s="646"/>
      <c r="DD269" s="646"/>
      <c r="DE269" s="646"/>
      <c r="DF269" s="646"/>
      <c r="DG269" s="646"/>
      <c r="DH269" s="646"/>
      <c r="DI269" s="646"/>
      <c r="DJ269" s="646"/>
      <c r="DK269" s="646"/>
      <c r="DL269" s="646"/>
      <c r="DM269" s="646"/>
      <c r="DN269" s="646"/>
      <c r="DO269" s="646"/>
      <c r="DP269" s="646"/>
      <c r="DQ269" s="646"/>
      <c r="DR269" s="646"/>
      <c r="DS269" s="646"/>
      <c r="DT269" s="646"/>
      <c r="DU269" s="644"/>
      <c r="DV269" s="491"/>
      <c r="DW269" s="491"/>
      <c r="DX269" s="491"/>
      <c r="DY269" s="491"/>
      <c r="DZ269" s="491"/>
      <c r="EA269" s="491"/>
      <c r="EB269" s="491"/>
      <c r="EC269" s="491"/>
      <c r="ED269" s="491"/>
      <c r="EE269" s="491"/>
      <c r="EF269" s="454"/>
      <c r="EG269" s="454"/>
      <c r="EH269" s="454"/>
      <c r="EI269" s="454"/>
      <c r="EJ269" s="454"/>
      <c r="EK269" s="454"/>
      <c r="EL269" s="454"/>
      <c r="EM269" s="454"/>
      <c r="EN269" s="454"/>
      <c r="EO269" s="454"/>
      <c r="EP269" s="454"/>
      <c r="EQ269" s="454"/>
      <c r="ER269" s="454"/>
      <c r="ES269" s="454"/>
      <c r="ET269" s="454"/>
      <c r="EU269" s="581"/>
      <c r="EV269" s="581"/>
      <c r="EW269" s="581"/>
      <c r="EX269" s="581"/>
      <c r="EY269" s="581"/>
      <c r="EZ269" s="581"/>
      <c r="FA269" s="581"/>
      <c r="FB269" s="581"/>
      <c r="FC269" s="581"/>
      <c r="FD269" s="581"/>
      <c r="FE269" s="581"/>
    </row>
    <row r="270" spans="1:161" ht="13.5" thickBot="1">
      <c r="A270" s="450"/>
      <c r="B270" s="476" t="str">
        <f>'[1]Profit &amp; Lost Monthly'!B56</f>
        <v>Corporation Tax</v>
      </c>
      <c r="C270" s="588"/>
      <c r="D270" s="477"/>
      <c r="E270" s="477"/>
      <c r="F270" s="477"/>
      <c r="G270" s="477"/>
      <c r="H270" s="477"/>
      <c r="I270" s="477"/>
      <c r="J270" s="477"/>
      <c r="K270" s="477"/>
      <c r="L270" s="477"/>
      <c r="M270" s="477"/>
      <c r="N270" s="589" t="str">
        <f>B270</f>
        <v>Corporation Tax</v>
      </c>
      <c r="O270" s="477"/>
      <c r="P270" s="478"/>
      <c r="Q270" s="1065"/>
      <c r="R270" s="1065"/>
      <c r="S270" s="1065"/>
      <c r="T270" s="1065"/>
      <c r="U270" s="1065"/>
      <c r="V270" s="1065"/>
      <c r="W270" s="1065"/>
      <c r="X270" s="1065"/>
      <c r="Y270" s="1065"/>
      <c r="Z270" s="1066" t="str">
        <f>N270</f>
        <v>Corporation Tax</v>
      </c>
      <c r="AA270" s="1065"/>
      <c r="AB270" s="1067"/>
      <c r="AC270" s="477"/>
      <c r="AD270" s="477"/>
      <c r="AE270" s="477"/>
      <c r="AF270" s="477"/>
      <c r="AG270" s="477"/>
      <c r="AH270" s="477"/>
      <c r="AI270" s="477"/>
      <c r="AJ270" s="477"/>
      <c r="AK270" s="477"/>
      <c r="AL270" s="589" t="str">
        <f>Z270</f>
        <v>Corporation Tax</v>
      </c>
      <c r="AM270" s="477"/>
      <c r="AN270" s="478"/>
      <c r="AO270" s="1108"/>
      <c r="AP270" s="1108"/>
      <c r="AQ270" s="1108"/>
      <c r="AR270" s="1108"/>
      <c r="AS270" s="1108"/>
      <c r="AT270" s="1108"/>
      <c r="AU270" s="1108"/>
      <c r="AV270" s="1108"/>
      <c r="AW270" s="1108"/>
      <c r="AX270" s="1109" t="str">
        <f>AL270</f>
        <v>Corporation Tax</v>
      </c>
      <c r="AY270" s="1108"/>
      <c r="AZ270" s="1110"/>
      <c r="BA270" s="477"/>
      <c r="BB270" s="477"/>
      <c r="BC270" s="477"/>
      <c r="BD270" s="477"/>
      <c r="BE270" s="477"/>
      <c r="BF270" s="477"/>
      <c r="BG270" s="477"/>
      <c r="BH270" s="477"/>
      <c r="BI270" s="477"/>
      <c r="BJ270" s="589" t="str">
        <f>AX270</f>
        <v>Corporation Tax</v>
      </c>
      <c r="BK270" s="477"/>
      <c r="BL270" s="478"/>
      <c r="BM270" s="477"/>
      <c r="BN270" s="477"/>
      <c r="BO270" s="477"/>
      <c r="BP270" s="477"/>
      <c r="BQ270" s="477"/>
      <c r="BR270" s="477"/>
      <c r="BS270" s="477"/>
      <c r="BT270" s="477"/>
      <c r="BU270" s="477"/>
      <c r="BV270" s="589" t="str">
        <f>BJ270</f>
        <v>Corporation Tax</v>
      </c>
      <c r="BW270" s="477"/>
      <c r="BX270" s="478"/>
      <c r="BY270" s="477"/>
      <c r="BZ270" s="477"/>
      <c r="CA270" s="477"/>
      <c r="CB270" s="477"/>
      <c r="CC270" s="477"/>
      <c r="CD270" s="477"/>
      <c r="CE270" s="477"/>
      <c r="CF270" s="477"/>
      <c r="CG270" s="477"/>
      <c r="CH270" s="589" t="str">
        <f>BV270</f>
        <v>Corporation Tax</v>
      </c>
      <c r="CI270" s="477"/>
      <c r="CJ270" s="478"/>
      <c r="CK270" s="477"/>
      <c r="CL270" s="477"/>
      <c r="CM270" s="477"/>
      <c r="CN270" s="477"/>
      <c r="CO270" s="477"/>
      <c r="CP270" s="477"/>
      <c r="CQ270" s="477"/>
      <c r="CR270" s="477"/>
      <c r="CS270" s="477"/>
      <c r="CT270" s="589" t="str">
        <f>CH270</f>
        <v>Corporation Tax</v>
      </c>
      <c r="CU270" s="477"/>
      <c r="CV270" s="478"/>
      <c r="CW270" s="477"/>
      <c r="CX270" s="477"/>
      <c r="CY270" s="477"/>
      <c r="CZ270" s="477"/>
      <c r="DA270" s="477"/>
      <c r="DB270" s="477"/>
      <c r="DC270" s="477"/>
      <c r="DD270" s="477"/>
      <c r="DE270" s="477"/>
      <c r="DF270" s="589" t="str">
        <f>CT270</f>
        <v>Corporation Tax</v>
      </c>
      <c r="DG270" s="477"/>
      <c r="DH270" s="478"/>
      <c r="DI270" s="477"/>
      <c r="DJ270" s="477"/>
      <c r="DK270" s="477"/>
      <c r="DL270" s="477"/>
      <c r="DM270" s="477"/>
      <c r="DN270" s="477"/>
      <c r="DO270" s="477"/>
      <c r="DP270" s="477"/>
      <c r="DQ270" s="477"/>
      <c r="DR270" s="589" t="str">
        <f>DF270</f>
        <v>Corporation Tax</v>
      </c>
      <c r="DS270" s="477"/>
      <c r="DT270" s="478"/>
      <c r="DU270" s="450"/>
      <c r="DV270" s="590" t="str">
        <f>B270</f>
        <v>Corporation Tax</v>
      </c>
      <c r="DW270" s="588"/>
      <c r="DX270" s="477"/>
      <c r="DY270" s="477"/>
      <c r="DZ270" s="477"/>
      <c r="EA270" s="477"/>
      <c r="EB270" s="477"/>
      <c r="EC270" s="477"/>
      <c r="ED270" s="477"/>
      <c r="EE270" s="478"/>
      <c r="EF270" s="454"/>
      <c r="EG270" s="454"/>
      <c r="EH270" s="454"/>
      <c r="EI270" s="454"/>
      <c r="EJ270" s="454"/>
      <c r="EK270" s="454"/>
      <c r="EL270" s="454"/>
      <c r="EM270" s="454"/>
      <c r="EN270" s="454"/>
      <c r="EO270" s="454"/>
      <c r="EP270" s="454"/>
      <c r="EQ270" s="454"/>
      <c r="ER270" s="454"/>
      <c r="ES270" s="454"/>
      <c r="ET270" s="454"/>
      <c r="EU270" s="581"/>
      <c r="EV270" s="581"/>
      <c r="EW270" s="581"/>
      <c r="EX270" s="581"/>
      <c r="EY270" s="581"/>
      <c r="EZ270" s="581"/>
      <c r="FA270" s="581"/>
      <c r="FB270" s="581"/>
      <c r="FC270" s="581"/>
      <c r="FD270" s="581"/>
      <c r="FE270" s="581"/>
    </row>
    <row r="271" spans="1:161" ht="13.5" thickBot="1">
      <c r="A271" s="450"/>
      <c r="B271" s="591"/>
      <c r="C271" s="592"/>
      <c r="D271" s="486"/>
      <c r="E271" s="486"/>
      <c r="F271" s="486"/>
      <c r="G271" s="486"/>
      <c r="H271" s="486"/>
      <c r="I271" s="486"/>
      <c r="J271" s="486"/>
      <c r="K271" s="486"/>
      <c r="L271" s="486"/>
      <c r="M271" s="486"/>
      <c r="N271" s="486"/>
      <c r="O271" s="486"/>
      <c r="P271" s="487"/>
      <c r="Q271" s="1068"/>
      <c r="R271" s="1068"/>
      <c r="S271" s="1068"/>
      <c r="T271" s="1068"/>
      <c r="U271" s="1068"/>
      <c r="V271" s="1068"/>
      <c r="W271" s="1068"/>
      <c r="X271" s="1068"/>
      <c r="Y271" s="1068"/>
      <c r="Z271" s="1068"/>
      <c r="AA271" s="1068"/>
      <c r="AB271" s="1069"/>
      <c r="AC271" s="486"/>
      <c r="AD271" s="486"/>
      <c r="AE271" s="486"/>
      <c r="AF271" s="486"/>
      <c r="AG271" s="486"/>
      <c r="AH271" s="486"/>
      <c r="AI271" s="486"/>
      <c r="AJ271" s="486"/>
      <c r="AK271" s="486"/>
      <c r="AL271" s="486"/>
      <c r="AM271" s="486"/>
      <c r="AN271" s="487"/>
      <c r="AO271" s="1111"/>
      <c r="AP271" s="1111"/>
      <c r="AQ271" s="1111"/>
      <c r="AR271" s="1111"/>
      <c r="AS271" s="1111"/>
      <c r="AT271" s="1111"/>
      <c r="AU271" s="1111"/>
      <c r="AV271" s="1111"/>
      <c r="AW271" s="1111"/>
      <c r="AX271" s="1111"/>
      <c r="AY271" s="1111"/>
      <c r="AZ271" s="1112"/>
      <c r="BA271" s="486"/>
      <c r="BB271" s="486"/>
      <c r="BC271" s="486"/>
      <c r="BD271" s="486"/>
      <c r="BE271" s="486"/>
      <c r="BF271" s="486"/>
      <c r="BG271" s="486"/>
      <c r="BH271" s="486"/>
      <c r="BI271" s="486"/>
      <c r="BJ271" s="486"/>
      <c r="BK271" s="486"/>
      <c r="BL271" s="487"/>
      <c r="BM271" s="486"/>
      <c r="BN271" s="486"/>
      <c r="BO271" s="486"/>
      <c r="BP271" s="486"/>
      <c r="BQ271" s="486"/>
      <c r="BR271" s="486"/>
      <c r="BS271" s="486"/>
      <c r="BT271" s="486"/>
      <c r="BU271" s="486"/>
      <c r="BV271" s="486"/>
      <c r="BW271" s="486"/>
      <c r="BX271" s="487"/>
      <c r="BY271" s="486"/>
      <c r="BZ271" s="486"/>
      <c r="CA271" s="486"/>
      <c r="CB271" s="486"/>
      <c r="CC271" s="486"/>
      <c r="CD271" s="486"/>
      <c r="CE271" s="486"/>
      <c r="CF271" s="486"/>
      <c r="CG271" s="486"/>
      <c r="CH271" s="486"/>
      <c r="CI271" s="486"/>
      <c r="CJ271" s="487"/>
      <c r="CK271" s="486"/>
      <c r="CL271" s="486"/>
      <c r="CM271" s="486"/>
      <c r="CN271" s="486"/>
      <c r="CO271" s="486"/>
      <c r="CP271" s="486"/>
      <c r="CQ271" s="486"/>
      <c r="CR271" s="486"/>
      <c r="CS271" s="486"/>
      <c r="CT271" s="486"/>
      <c r="CU271" s="486"/>
      <c r="CV271" s="487"/>
      <c r="CW271" s="486"/>
      <c r="CX271" s="486"/>
      <c r="CY271" s="486"/>
      <c r="CZ271" s="486"/>
      <c r="DA271" s="486"/>
      <c r="DB271" s="486"/>
      <c r="DC271" s="486"/>
      <c r="DD271" s="486"/>
      <c r="DE271" s="486"/>
      <c r="DF271" s="486"/>
      <c r="DG271" s="486"/>
      <c r="DH271" s="487"/>
      <c r="DI271" s="486"/>
      <c r="DJ271" s="486"/>
      <c r="DK271" s="486"/>
      <c r="DL271" s="486"/>
      <c r="DM271" s="486"/>
      <c r="DN271" s="486"/>
      <c r="DO271" s="486"/>
      <c r="DP271" s="486"/>
      <c r="DQ271" s="486"/>
      <c r="DR271" s="486"/>
      <c r="DS271" s="486"/>
      <c r="DT271" s="487"/>
      <c r="DU271" s="450"/>
      <c r="DV271" s="521">
        <f>DV258</f>
        <v>0</v>
      </c>
      <c r="DW271" s="522">
        <f>DV271+1</f>
        <v>1</v>
      </c>
      <c r="DX271" s="522">
        <f t="shared" ref="DX271:EE271" si="1594">DW271+1</f>
        <v>2</v>
      </c>
      <c r="DY271" s="522">
        <f t="shared" si="1594"/>
        <v>3</v>
      </c>
      <c r="DZ271" s="522">
        <f t="shared" si="1594"/>
        <v>4</v>
      </c>
      <c r="EA271" s="522">
        <f t="shared" si="1594"/>
        <v>5</v>
      </c>
      <c r="EB271" s="522">
        <f t="shared" si="1594"/>
        <v>6</v>
      </c>
      <c r="EC271" s="522">
        <f t="shared" si="1594"/>
        <v>7</v>
      </c>
      <c r="ED271" s="522">
        <f t="shared" si="1594"/>
        <v>8</v>
      </c>
      <c r="EE271" s="523">
        <f t="shared" si="1594"/>
        <v>9</v>
      </c>
      <c r="EF271" s="454"/>
      <c r="EG271" s="454"/>
      <c r="EH271" s="454"/>
      <c r="EI271" s="454"/>
      <c r="EJ271" s="454"/>
      <c r="EK271" s="454"/>
      <c r="EL271" s="454"/>
      <c r="EM271" s="454"/>
      <c r="EN271" s="454"/>
      <c r="EO271" s="454"/>
      <c r="EP271" s="454"/>
      <c r="EQ271" s="454"/>
      <c r="ER271" s="454"/>
      <c r="ES271" s="454"/>
      <c r="ET271" s="454"/>
      <c r="EU271" s="581"/>
      <c r="EV271" s="581"/>
      <c r="EW271" s="581"/>
      <c r="EX271" s="581"/>
      <c r="EY271" s="581"/>
      <c r="EZ271" s="581"/>
      <c r="FA271" s="581"/>
      <c r="FB271" s="581"/>
      <c r="FC271" s="581"/>
      <c r="FD271" s="581"/>
      <c r="FE271" s="581"/>
    </row>
    <row r="272" spans="1:161">
      <c r="A272" s="450"/>
      <c r="B272" s="593"/>
      <c r="C272" s="477"/>
      <c r="D272" s="477"/>
      <c r="E272" s="477"/>
      <c r="F272" s="477"/>
      <c r="G272" s="477"/>
      <c r="H272" s="477"/>
      <c r="I272" s="477"/>
      <c r="J272" s="477"/>
      <c r="K272" s="477"/>
      <c r="L272" s="477"/>
      <c r="M272" s="477"/>
      <c r="N272" s="477"/>
      <c r="O272" s="477"/>
      <c r="P272" s="478"/>
      <c r="Q272" s="1065"/>
      <c r="R272" s="1065"/>
      <c r="S272" s="1065"/>
      <c r="T272" s="1065"/>
      <c r="U272" s="1065"/>
      <c r="V272" s="1065"/>
      <c r="W272" s="1065"/>
      <c r="X272" s="1065"/>
      <c r="Y272" s="1065"/>
      <c r="Z272" s="1065"/>
      <c r="AA272" s="1065"/>
      <c r="AB272" s="1067"/>
      <c r="AC272" s="477"/>
      <c r="AD272" s="477"/>
      <c r="AE272" s="477"/>
      <c r="AF272" s="477"/>
      <c r="AG272" s="477"/>
      <c r="AH272" s="477"/>
      <c r="AI272" s="477"/>
      <c r="AJ272" s="477"/>
      <c r="AK272" s="477"/>
      <c r="AL272" s="477"/>
      <c r="AM272" s="477"/>
      <c r="AN272" s="478"/>
      <c r="AO272" s="1108"/>
      <c r="AP272" s="1108"/>
      <c r="AQ272" s="1108"/>
      <c r="AR272" s="1108"/>
      <c r="AS272" s="1108"/>
      <c r="AT272" s="1108"/>
      <c r="AU272" s="1108"/>
      <c r="AV272" s="1108"/>
      <c r="AW272" s="1108"/>
      <c r="AX272" s="1108"/>
      <c r="AY272" s="1108"/>
      <c r="AZ272" s="1110"/>
      <c r="BA272" s="477"/>
      <c r="BB272" s="477"/>
      <c r="BC272" s="477"/>
      <c r="BD272" s="477"/>
      <c r="BE272" s="477"/>
      <c r="BF272" s="477"/>
      <c r="BG272" s="477"/>
      <c r="BH272" s="477"/>
      <c r="BI272" s="477"/>
      <c r="BJ272" s="477"/>
      <c r="BK272" s="477"/>
      <c r="BL272" s="478"/>
      <c r="BM272" s="477"/>
      <c r="BN272" s="477"/>
      <c r="BO272" s="477"/>
      <c r="BP272" s="477"/>
      <c r="BQ272" s="477"/>
      <c r="BR272" s="477"/>
      <c r="BS272" s="477"/>
      <c r="BT272" s="477"/>
      <c r="BU272" s="477"/>
      <c r="BV272" s="477"/>
      <c r="BW272" s="477"/>
      <c r="BX272" s="478"/>
      <c r="BY272" s="477"/>
      <c r="BZ272" s="477"/>
      <c r="CA272" s="477"/>
      <c r="CB272" s="477"/>
      <c r="CC272" s="477"/>
      <c r="CD272" s="477"/>
      <c r="CE272" s="477"/>
      <c r="CF272" s="477"/>
      <c r="CG272" s="477"/>
      <c r="CH272" s="477"/>
      <c r="CI272" s="477"/>
      <c r="CJ272" s="478"/>
      <c r="CK272" s="477"/>
      <c r="CL272" s="477"/>
      <c r="CM272" s="477"/>
      <c r="CN272" s="477"/>
      <c r="CO272" s="477"/>
      <c r="CP272" s="477"/>
      <c r="CQ272" s="477"/>
      <c r="CR272" s="477"/>
      <c r="CS272" s="477"/>
      <c r="CT272" s="477"/>
      <c r="CU272" s="477"/>
      <c r="CV272" s="478"/>
      <c r="CW272" s="477"/>
      <c r="CX272" s="477"/>
      <c r="CY272" s="477"/>
      <c r="CZ272" s="477"/>
      <c r="DA272" s="477"/>
      <c r="DB272" s="477"/>
      <c r="DC272" s="477"/>
      <c r="DD272" s="477"/>
      <c r="DE272" s="477"/>
      <c r="DF272" s="477"/>
      <c r="DG272" s="477"/>
      <c r="DH272" s="478"/>
      <c r="DI272" s="477"/>
      <c r="DJ272" s="477"/>
      <c r="DK272" s="477"/>
      <c r="DL272" s="477"/>
      <c r="DM272" s="477"/>
      <c r="DN272" s="477"/>
      <c r="DO272" s="477"/>
      <c r="DP272" s="477"/>
      <c r="DQ272" s="477"/>
      <c r="DR272" s="477"/>
      <c r="DS272" s="477"/>
      <c r="DT272" s="478"/>
      <c r="DU272" s="450"/>
      <c r="DV272" s="492"/>
      <c r="DW272" s="486"/>
      <c r="DX272" s="486"/>
      <c r="DY272" s="486"/>
      <c r="DZ272" s="486"/>
      <c r="EA272" s="486"/>
      <c r="EB272" s="486"/>
      <c r="EC272" s="486"/>
      <c r="ED272" s="486"/>
      <c r="EE272" s="487"/>
      <c r="EF272" s="454"/>
      <c r="EG272" s="454"/>
      <c r="EH272" s="454"/>
      <c r="EI272" s="454"/>
      <c r="EJ272" s="454"/>
      <c r="EK272" s="454"/>
      <c r="EL272" s="454"/>
      <c r="EM272" s="454"/>
      <c r="EN272" s="454"/>
      <c r="EO272" s="454"/>
      <c r="EP272" s="454"/>
      <c r="EQ272" s="454"/>
      <c r="ER272" s="454"/>
      <c r="ES272" s="454"/>
      <c r="ET272" s="454"/>
      <c r="EU272" s="581"/>
      <c r="EV272" s="581"/>
      <c r="EW272" s="581"/>
      <c r="EX272" s="581"/>
      <c r="EY272" s="581"/>
      <c r="EZ272" s="581"/>
      <c r="FA272" s="581"/>
      <c r="FB272" s="581"/>
      <c r="FC272" s="581"/>
      <c r="FD272" s="581"/>
      <c r="FE272" s="581"/>
    </row>
    <row r="273" spans="1:161" ht="13.5" thickBot="1">
      <c r="A273" s="450"/>
      <c r="B273" s="493" t="str">
        <f>B270</f>
        <v>Corporation Tax</v>
      </c>
      <c r="C273" s="486"/>
      <c r="D273" s="647" t="s">
        <v>444</v>
      </c>
      <c r="E273" s="486"/>
      <c r="F273" s="486"/>
      <c r="G273" s="486"/>
      <c r="H273" s="486"/>
      <c r="I273" s="486"/>
      <c r="J273" s="486"/>
      <c r="K273" s="486"/>
      <c r="L273" s="486"/>
      <c r="M273" s="486"/>
      <c r="N273" s="486"/>
      <c r="O273" s="486"/>
      <c r="P273" s="487"/>
      <c r="Q273" s="1068"/>
      <c r="R273" s="1068"/>
      <c r="S273" s="1068"/>
      <c r="T273" s="1068"/>
      <c r="U273" s="1068"/>
      <c r="V273" s="1068"/>
      <c r="W273" s="1068"/>
      <c r="X273" s="1068"/>
      <c r="Y273" s="1068"/>
      <c r="Z273" s="1068"/>
      <c r="AA273" s="1068"/>
      <c r="AB273" s="1069"/>
      <c r="AC273" s="486"/>
      <c r="AD273" s="486"/>
      <c r="AE273" s="486"/>
      <c r="AF273" s="486"/>
      <c r="AG273" s="486"/>
      <c r="AH273" s="486"/>
      <c r="AI273" s="486"/>
      <c r="AJ273" s="486"/>
      <c r="AK273" s="486"/>
      <c r="AL273" s="486"/>
      <c r="AM273" s="486"/>
      <c r="AN273" s="487"/>
      <c r="AO273" s="1111"/>
      <c r="AP273" s="1111"/>
      <c r="AQ273" s="1111"/>
      <c r="AR273" s="1111"/>
      <c r="AS273" s="1111"/>
      <c r="AT273" s="1111"/>
      <c r="AU273" s="1111"/>
      <c r="AV273" s="1111"/>
      <c r="AW273" s="1111"/>
      <c r="AX273" s="1111"/>
      <c r="AY273" s="1111"/>
      <c r="AZ273" s="1112"/>
      <c r="BA273" s="486"/>
      <c r="BB273" s="486"/>
      <c r="BC273" s="486"/>
      <c r="BD273" s="486"/>
      <c r="BE273" s="486"/>
      <c r="BF273" s="486"/>
      <c r="BG273" s="486"/>
      <c r="BH273" s="486"/>
      <c r="BI273" s="486"/>
      <c r="BJ273" s="486"/>
      <c r="BK273" s="486"/>
      <c r="BL273" s="487"/>
      <c r="BM273" s="486"/>
      <c r="BN273" s="486"/>
      <c r="BO273" s="486"/>
      <c r="BP273" s="486"/>
      <c r="BQ273" s="486"/>
      <c r="BR273" s="486"/>
      <c r="BS273" s="486"/>
      <c r="BT273" s="486"/>
      <c r="BU273" s="486"/>
      <c r="BV273" s="486"/>
      <c r="BW273" s="486"/>
      <c r="BX273" s="487"/>
      <c r="BY273" s="486"/>
      <c r="BZ273" s="486"/>
      <c r="CA273" s="486"/>
      <c r="CB273" s="486"/>
      <c r="CC273" s="486"/>
      <c r="CD273" s="486"/>
      <c r="CE273" s="486"/>
      <c r="CF273" s="486"/>
      <c r="CG273" s="486"/>
      <c r="CH273" s="486"/>
      <c r="CI273" s="486"/>
      <c r="CJ273" s="487"/>
      <c r="CK273" s="486"/>
      <c r="CL273" s="486"/>
      <c r="CM273" s="486"/>
      <c r="CN273" s="486"/>
      <c r="CO273" s="486"/>
      <c r="CP273" s="486"/>
      <c r="CQ273" s="486"/>
      <c r="CR273" s="486"/>
      <c r="CS273" s="486"/>
      <c r="CT273" s="486"/>
      <c r="CU273" s="486"/>
      <c r="CV273" s="487"/>
      <c r="CW273" s="486"/>
      <c r="CX273" s="486"/>
      <c r="CY273" s="486"/>
      <c r="CZ273" s="486"/>
      <c r="DA273" s="486"/>
      <c r="DB273" s="486"/>
      <c r="DC273" s="486"/>
      <c r="DD273" s="486"/>
      <c r="DE273" s="486"/>
      <c r="DF273" s="486"/>
      <c r="DG273" s="486"/>
      <c r="DH273" s="487"/>
      <c r="DI273" s="486"/>
      <c r="DJ273" s="486"/>
      <c r="DK273" s="486"/>
      <c r="DL273" s="486"/>
      <c r="DM273" s="486"/>
      <c r="DN273" s="486"/>
      <c r="DO273" s="486"/>
      <c r="DP273" s="486"/>
      <c r="DQ273" s="486"/>
      <c r="DR273" s="486"/>
      <c r="DS273" s="486"/>
      <c r="DT273" s="487"/>
      <c r="DU273" s="450"/>
      <c r="DV273" s="968">
        <f>DV276</f>
        <v>0</v>
      </c>
      <c r="DW273" s="969">
        <f>DW276</f>
        <v>0</v>
      </c>
      <c r="DX273" s="969">
        <f t="shared" ref="DX273:EE273" si="1595">DX276</f>
        <v>0</v>
      </c>
      <c r="DY273" s="969">
        <f t="shared" si="1595"/>
        <v>0</v>
      </c>
      <c r="DZ273" s="969">
        <f t="shared" si="1595"/>
        <v>0</v>
      </c>
      <c r="EA273" s="969">
        <f t="shared" si="1595"/>
        <v>0</v>
      </c>
      <c r="EB273" s="969">
        <f t="shared" si="1595"/>
        <v>0</v>
      </c>
      <c r="EC273" s="969">
        <f t="shared" si="1595"/>
        <v>0</v>
      </c>
      <c r="ED273" s="969">
        <f t="shared" si="1595"/>
        <v>0</v>
      </c>
      <c r="EE273" s="970">
        <f t="shared" si="1595"/>
        <v>0</v>
      </c>
      <c r="EF273" s="454"/>
      <c r="EG273" s="454"/>
      <c r="EH273" s="454"/>
      <c r="EI273" s="454"/>
      <c r="EJ273" s="454"/>
      <c r="EK273" s="454"/>
      <c r="EL273" s="454"/>
      <c r="EM273" s="454"/>
      <c r="EN273" s="454"/>
      <c r="EO273" s="454"/>
      <c r="EP273" s="454"/>
      <c r="EQ273" s="454"/>
      <c r="ER273" s="454"/>
      <c r="ES273" s="454"/>
      <c r="ET273" s="454"/>
      <c r="EU273" s="581"/>
      <c r="EV273" s="581"/>
      <c r="EW273" s="581"/>
      <c r="EX273" s="581"/>
      <c r="EY273" s="581"/>
      <c r="EZ273" s="581"/>
      <c r="FA273" s="581"/>
      <c r="FB273" s="581"/>
      <c r="FC273" s="581"/>
      <c r="FD273" s="581"/>
      <c r="FE273" s="581"/>
    </row>
    <row r="274" spans="1:161">
      <c r="A274" s="450"/>
      <c r="B274" s="490"/>
      <c r="C274" s="486"/>
      <c r="D274" s="486"/>
      <c r="E274" s="1163">
        <f>E261</f>
        <v>0</v>
      </c>
      <c r="F274" s="1163">
        <f t="shared" ref="F274:BQ274" si="1596">F261</f>
        <v>0</v>
      </c>
      <c r="G274" s="1163">
        <f t="shared" si="1596"/>
        <v>0</v>
      </c>
      <c r="H274" s="1163">
        <f t="shared" si="1596"/>
        <v>0</v>
      </c>
      <c r="I274" s="1163">
        <f t="shared" si="1596"/>
        <v>0</v>
      </c>
      <c r="J274" s="1163">
        <f t="shared" si="1596"/>
        <v>0</v>
      </c>
      <c r="K274" s="1163">
        <f t="shared" si="1596"/>
        <v>0</v>
      </c>
      <c r="L274" s="1163">
        <f t="shared" si="1596"/>
        <v>0</v>
      </c>
      <c r="M274" s="1163">
        <f t="shared" si="1596"/>
        <v>0</v>
      </c>
      <c r="N274" s="1163">
        <f t="shared" si="1596"/>
        <v>0</v>
      </c>
      <c r="O274" s="1163">
        <f t="shared" si="1596"/>
        <v>0</v>
      </c>
      <c r="P274" s="1163">
        <f t="shared" si="1596"/>
        <v>0</v>
      </c>
      <c r="Q274" s="1163">
        <f t="shared" si="1596"/>
        <v>1</v>
      </c>
      <c r="R274" s="1163">
        <f t="shared" si="1596"/>
        <v>1</v>
      </c>
      <c r="S274" s="1163">
        <f t="shared" si="1596"/>
        <v>1</v>
      </c>
      <c r="T274" s="1163">
        <f t="shared" si="1596"/>
        <v>1</v>
      </c>
      <c r="U274" s="1163">
        <f t="shared" si="1596"/>
        <v>1</v>
      </c>
      <c r="V274" s="1163">
        <f t="shared" si="1596"/>
        <v>1</v>
      </c>
      <c r="W274" s="1163">
        <f t="shared" si="1596"/>
        <v>1</v>
      </c>
      <c r="X274" s="1163">
        <f t="shared" si="1596"/>
        <v>1</v>
      </c>
      <c r="Y274" s="1163">
        <f t="shared" si="1596"/>
        <v>1</v>
      </c>
      <c r="Z274" s="1163">
        <f t="shared" si="1596"/>
        <v>1</v>
      </c>
      <c r="AA274" s="1163">
        <f t="shared" si="1596"/>
        <v>1</v>
      </c>
      <c r="AB274" s="1163">
        <f t="shared" si="1596"/>
        <v>1</v>
      </c>
      <c r="AC274" s="1163">
        <f t="shared" si="1596"/>
        <v>2</v>
      </c>
      <c r="AD274" s="1163">
        <f t="shared" si="1596"/>
        <v>2</v>
      </c>
      <c r="AE274" s="1163">
        <f t="shared" si="1596"/>
        <v>2</v>
      </c>
      <c r="AF274" s="1163">
        <f t="shared" si="1596"/>
        <v>2</v>
      </c>
      <c r="AG274" s="1163">
        <f t="shared" si="1596"/>
        <v>2</v>
      </c>
      <c r="AH274" s="1163">
        <f t="shared" si="1596"/>
        <v>2</v>
      </c>
      <c r="AI274" s="1163">
        <f t="shared" si="1596"/>
        <v>2</v>
      </c>
      <c r="AJ274" s="1163">
        <f t="shared" si="1596"/>
        <v>2</v>
      </c>
      <c r="AK274" s="1163">
        <f t="shared" si="1596"/>
        <v>2</v>
      </c>
      <c r="AL274" s="1163">
        <f t="shared" si="1596"/>
        <v>2</v>
      </c>
      <c r="AM274" s="1163">
        <f t="shared" si="1596"/>
        <v>2</v>
      </c>
      <c r="AN274" s="1163">
        <f t="shared" si="1596"/>
        <v>2</v>
      </c>
      <c r="AO274" s="1163">
        <f t="shared" si="1596"/>
        <v>3</v>
      </c>
      <c r="AP274" s="1163">
        <f t="shared" si="1596"/>
        <v>3</v>
      </c>
      <c r="AQ274" s="1163">
        <f t="shared" si="1596"/>
        <v>3</v>
      </c>
      <c r="AR274" s="1163">
        <f t="shared" si="1596"/>
        <v>3</v>
      </c>
      <c r="AS274" s="1163">
        <f t="shared" si="1596"/>
        <v>3</v>
      </c>
      <c r="AT274" s="1163">
        <f t="shared" si="1596"/>
        <v>3</v>
      </c>
      <c r="AU274" s="1163">
        <f t="shared" si="1596"/>
        <v>3</v>
      </c>
      <c r="AV274" s="1163">
        <f t="shared" si="1596"/>
        <v>3</v>
      </c>
      <c r="AW274" s="1163">
        <f t="shared" si="1596"/>
        <v>3</v>
      </c>
      <c r="AX274" s="1163">
        <f t="shared" si="1596"/>
        <v>3</v>
      </c>
      <c r="AY274" s="1163">
        <f t="shared" si="1596"/>
        <v>3</v>
      </c>
      <c r="AZ274" s="1163">
        <f t="shared" si="1596"/>
        <v>3</v>
      </c>
      <c r="BA274" s="1163">
        <f t="shared" si="1596"/>
        <v>4</v>
      </c>
      <c r="BB274" s="1163">
        <f t="shared" si="1596"/>
        <v>4</v>
      </c>
      <c r="BC274" s="1163">
        <f t="shared" si="1596"/>
        <v>4</v>
      </c>
      <c r="BD274" s="1163">
        <f t="shared" si="1596"/>
        <v>4</v>
      </c>
      <c r="BE274" s="1163">
        <f t="shared" si="1596"/>
        <v>4</v>
      </c>
      <c r="BF274" s="1163">
        <f t="shared" si="1596"/>
        <v>4</v>
      </c>
      <c r="BG274" s="1163">
        <f t="shared" si="1596"/>
        <v>4</v>
      </c>
      <c r="BH274" s="1163">
        <f t="shared" si="1596"/>
        <v>4</v>
      </c>
      <c r="BI274" s="1163">
        <f t="shared" si="1596"/>
        <v>4</v>
      </c>
      <c r="BJ274" s="1163">
        <f t="shared" si="1596"/>
        <v>4</v>
      </c>
      <c r="BK274" s="1163">
        <f t="shared" si="1596"/>
        <v>4</v>
      </c>
      <c r="BL274" s="1163">
        <f t="shared" si="1596"/>
        <v>4</v>
      </c>
      <c r="BM274" s="1163">
        <f t="shared" si="1596"/>
        <v>5</v>
      </c>
      <c r="BN274" s="1163">
        <f t="shared" si="1596"/>
        <v>5</v>
      </c>
      <c r="BO274" s="1163">
        <f t="shared" si="1596"/>
        <v>5</v>
      </c>
      <c r="BP274" s="1163">
        <f t="shared" si="1596"/>
        <v>5</v>
      </c>
      <c r="BQ274" s="1163">
        <f t="shared" si="1596"/>
        <v>5</v>
      </c>
      <c r="BR274" s="1163">
        <f t="shared" ref="BR274:DT274" si="1597">BR261</f>
        <v>5</v>
      </c>
      <c r="BS274" s="1163">
        <f t="shared" si="1597"/>
        <v>5</v>
      </c>
      <c r="BT274" s="1163">
        <f t="shared" si="1597"/>
        <v>5</v>
      </c>
      <c r="BU274" s="1163">
        <f t="shared" si="1597"/>
        <v>5</v>
      </c>
      <c r="BV274" s="1163">
        <f t="shared" si="1597"/>
        <v>5</v>
      </c>
      <c r="BW274" s="1163">
        <f t="shared" si="1597"/>
        <v>5</v>
      </c>
      <c r="BX274" s="1163">
        <f t="shared" si="1597"/>
        <v>5</v>
      </c>
      <c r="BY274" s="1163">
        <f t="shared" si="1597"/>
        <v>6</v>
      </c>
      <c r="BZ274" s="1163">
        <f t="shared" si="1597"/>
        <v>6</v>
      </c>
      <c r="CA274" s="1163">
        <f t="shared" si="1597"/>
        <v>6</v>
      </c>
      <c r="CB274" s="1163">
        <f t="shared" si="1597"/>
        <v>6</v>
      </c>
      <c r="CC274" s="1163">
        <f t="shared" si="1597"/>
        <v>6</v>
      </c>
      <c r="CD274" s="1163">
        <f t="shared" si="1597"/>
        <v>6</v>
      </c>
      <c r="CE274" s="1163">
        <f t="shared" si="1597"/>
        <v>6</v>
      </c>
      <c r="CF274" s="1163">
        <f t="shared" si="1597"/>
        <v>6</v>
      </c>
      <c r="CG274" s="1163">
        <f t="shared" si="1597"/>
        <v>6</v>
      </c>
      <c r="CH274" s="1163">
        <f t="shared" si="1597"/>
        <v>6</v>
      </c>
      <c r="CI274" s="1163">
        <f t="shared" si="1597"/>
        <v>6</v>
      </c>
      <c r="CJ274" s="1163">
        <f t="shared" si="1597"/>
        <v>6</v>
      </c>
      <c r="CK274" s="1163">
        <f t="shared" si="1597"/>
        <v>7</v>
      </c>
      <c r="CL274" s="1163">
        <f t="shared" si="1597"/>
        <v>7</v>
      </c>
      <c r="CM274" s="1163">
        <f t="shared" si="1597"/>
        <v>7</v>
      </c>
      <c r="CN274" s="1163">
        <f t="shared" si="1597"/>
        <v>7</v>
      </c>
      <c r="CO274" s="1163">
        <f t="shared" si="1597"/>
        <v>7</v>
      </c>
      <c r="CP274" s="1163">
        <f t="shared" si="1597"/>
        <v>7</v>
      </c>
      <c r="CQ274" s="1163">
        <f t="shared" si="1597"/>
        <v>7</v>
      </c>
      <c r="CR274" s="1163">
        <f t="shared" si="1597"/>
        <v>7</v>
      </c>
      <c r="CS274" s="1163">
        <f t="shared" si="1597"/>
        <v>7</v>
      </c>
      <c r="CT274" s="1163">
        <f t="shared" si="1597"/>
        <v>7</v>
      </c>
      <c r="CU274" s="1163">
        <f t="shared" si="1597"/>
        <v>7</v>
      </c>
      <c r="CV274" s="1163">
        <f t="shared" si="1597"/>
        <v>7</v>
      </c>
      <c r="CW274" s="1163">
        <f t="shared" si="1597"/>
        <v>8</v>
      </c>
      <c r="CX274" s="1163">
        <f t="shared" si="1597"/>
        <v>8</v>
      </c>
      <c r="CY274" s="1163">
        <f t="shared" si="1597"/>
        <v>8</v>
      </c>
      <c r="CZ274" s="1163">
        <f t="shared" si="1597"/>
        <v>8</v>
      </c>
      <c r="DA274" s="1163">
        <f t="shared" si="1597"/>
        <v>8</v>
      </c>
      <c r="DB274" s="1163">
        <f t="shared" si="1597"/>
        <v>8</v>
      </c>
      <c r="DC274" s="1163">
        <f t="shared" si="1597"/>
        <v>8</v>
      </c>
      <c r="DD274" s="1163">
        <f t="shared" si="1597"/>
        <v>8</v>
      </c>
      <c r="DE274" s="1163">
        <f t="shared" si="1597"/>
        <v>8</v>
      </c>
      <c r="DF274" s="1163">
        <f t="shared" si="1597"/>
        <v>8</v>
      </c>
      <c r="DG274" s="1163">
        <f t="shared" si="1597"/>
        <v>8</v>
      </c>
      <c r="DH274" s="1163">
        <f t="shared" si="1597"/>
        <v>8</v>
      </c>
      <c r="DI274" s="1163">
        <f t="shared" si="1597"/>
        <v>9</v>
      </c>
      <c r="DJ274" s="1163">
        <f t="shared" si="1597"/>
        <v>9</v>
      </c>
      <c r="DK274" s="1163">
        <f t="shared" si="1597"/>
        <v>9</v>
      </c>
      <c r="DL274" s="1163">
        <f t="shared" si="1597"/>
        <v>9</v>
      </c>
      <c r="DM274" s="1163">
        <f t="shared" si="1597"/>
        <v>9</v>
      </c>
      <c r="DN274" s="1163">
        <f t="shared" si="1597"/>
        <v>9</v>
      </c>
      <c r="DO274" s="1163">
        <f t="shared" si="1597"/>
        <v>9</v>
      </c>
      <c r="DP274" s="1163">
        <f t="shared" si="1597"/>
        <v>9</v>
      </c>
      <c r="DQ274" s="1163">
        <f t="shared" si="1597"/>
        <v>9</v>
      </c>
      <c r="DR274" s="1163">
        <f t="shared" si="1597"/>
        <v>9</v>
      </c>
      <c r="DS274" s="1163">
        <f t="shared" si="1597"/>
        <v>9</v>
      </c>
      <c r="DT274" s="1163">
        <f t="shared" si="1597"/>
        <v>9</v>
      </c>
      <c r="DU274" s="450"/>
      <c r="DV274" s="597"/>
      <c r="DW274" s="545"/>
      <c r="DX274" s="545"/>
      <c r="DY274" s="545"/>
      <c r="DZ274" s="545"/>
      <c r="EA274" s="545"/>
      <c r="EB274" s="545"/>
      <c r="EC274" s="545"/>
      <c r="ED274" s="545"/>
      <c r="EE274" s="546"/>
      <c r="EF274" s="454"/>
      <c r="EG274" s="454"/>
      <c r="EH274" s="454"/>
      <c r="EI274" s="454"/>
      <c r="EJ274" s="454"/>
      <c r="EK274" s="454"/>
      <c r="EL274" s="454"/>
      <c r="EM274" s="454"/>
      <c r="EN274" s="454"/>
      <c r="EO274" s="454"/>
      <c r="EP274" s="454"/>
      <c r="EQ274" s="454"/>
      <c r="ER274" s="454"/>
      <c r="ES274" s="454"/>
      <c r="ET274" s="454"/>
      <c r="EU274" s="581"/>
      <c r="EV274" s="581"/>
      <c r="EW274" s="581"/>
      <c r="EX274" s="581"/>
      <c r="EY274" s="581"/>
      <c r="EZ274" s="581"/>
      <c r="FA274" s="581"/>
      <c r="FB274" s="581"/>
      <c r="FC274" s="581"/>
      <c r="FD274" s="581"/>
      <c r="FE274" s="581"/>
    </row>
    <row r="275" spans="1:161">
      <c r="A275" s="450"/>
      <c r="B275" s="490"/>
      <c r="C275" s="486"/>
      <c r="D275" s="498"/>
      <c r="E275" s="962" t="s">
        <v>431</v>
      </c>
      <c r="F275" s="962" t="s">
        <v>432</v>
      </c>
      <c r="G275" s="962" t="s">
        <v>433</v>
      </c>
      <c r="H275" s="962" t="s">
        <v>434</v>
      </c>
      <c r="I275" s="962" t="s">
        <v>267</v>
      </c>
      <c r="J275" s="962" t="s">
        <v>435</v>
      </c>
      <c r="K275" s="962" t="s">
        <v>436</v>
      </c>
      <c r="L275" s="962" t="s">
        <v>437</v>
      </c>
      <c r="M275" s="962" t="s">
        <v>438</v>
      </c>
      <c r="N275" s="962" t="s">
        <v>439</v>
      </c>
      <c r="O275" s="962" t="s">
        <v>440</v>
      </c>
      <c r="P275" s="963" t="s">
        <v>441</v>
      </c>
      <c r="Q275" s="1053" t="s">
        <v>431</v>
      </c>
      <c r="R275" s="1053" t="s">
        <v>432</v>
      </c>
      <c r="S275" s="1053" t="s">
        <v>433</v>
      </c>
      <c r="T275" s="1053" t="s">
        <v>434</v>
      </c>
      <c r="U275" s="1053" t="s">
        <v>267</v>
      </c>
      <c r="V275" s="1053" t="s">
        <v>435</v>
      </c>
      <c r="W275" s="1053" t="s">
        <v>436</v>
      </c>
      <c r="X275" s="1053" t="s">
        <v>437</v>
      </c>
      <c r="Y275" s="1053" t="s">
        <v>438</v>
      </c>
      <c r="Z275" s="1053" t="s">
        <v>439</v>
      </c>
      <c r="AA275" s="1053" t="s">
        <v>440</v>
      </c>
      <c r="AB275" s="1054" t="s">
        <v>441</v>
      </c>
      <c r="AC275" s="962" t="s">
        <v>431</v>
      </c>
      <c r="AD275" s="962" t="s">
        <v>432</v>
      </c>
      <c r="AE275" s="962" t="s">
        <v>433</v>
      </c>
      <c r="AF275" s="962" t="s">
        <v>434</v>
      </c>
      <c r="AG275" s="962" t="s">
        <v>267</v>
      </c>
      <c r="AH275" s="962" t="s">
        <v>435</v>
      </c>
      <c r="AI275" s="962" t="s">
        <v>436</v>
      </c>
      <c r="AJ275" s="962" t="s">
        <v>437</v>
      </c>
      <c r="AK275" s="962" t="s">
        <v>438</v>
      </c>
      <c r="AL275" s="962" t="s">
        <v>439</v>
      </c>
      <c r="AM275" s="962" t="s">
        <v>440</v>
      </c>
      <c r="AN275" s="963" t="s">
        <v>441</v>
      </c>
      <c r="AO275" s="1098" t="s">
        <v>431</v>
      </c>
      <c r="AP275" s="1098" t="s">
        <v>432</v>
      </c>
      <c r="AQ275" s="1098" t="s">
        <v>433</v>
      </c>
      <c r="AR275" s="1098" t="s">
        <v>434</v>
      </c>
      <c r="AS275" s="1098" t="s">
        <v>267</v>
      </c>
      <c r="AT275" s="1098" t="s">
        <v>435</v>
      </c>
      <c r="AU275" s="1098" t="s">
        <v>436</v>
      </c>
      <c r="AV275" s="1098" t="s">
        <v>437</v>
      </c>
      <c r="AW275" s="1098" t="s">
        <v>438</v>
      </c>
      <c r="AX275" s="1098" t="s">
        <v>439</v>
      </c>
      <c r="AY275" s="1098" t="s">
        <v>440</v>
      </c>
      <c r="AZ275" s="1099" t="s">
        <v>441</v>
      </c>
      <c r="BA275" s="962" t="s">
        <v>431</v>
      </c>
      <c r="BB275" s="962" t="s">
        <v>432</v>
      </c>
      <c r="BC275" s="962" t="s">
        <v>433</v>
      </c>
      <c r="BD275" s="962" t="s">
        <v>434</v>
      </c>
      <c r="BE275" s="962" t="s">
        <v>267</v>
      </c>
      <c r="BF275" s="962" t="s">
        <v>435</v>
      </c>
      <c r="BG275" s="962" t="s">
        <v>436</v>
      </c>
      <c r="BH275" s="962" t="s">
        <v>437</v>
      </c>
      <c r="BI275" s="962" t="s">
        <v>438</v>
      </c>
      <c r="BJ275" s="962" t="s">
        <v>439</v>
      </c>
      <c r="BK275" s="962" t="s">
        <v>440</v>
      </c>
      <c r="BL275" s="963" t="s">
        <v>441</v>
      </c>
      <c r="BM275" s="962" t="s">
        <v>431</v>
      </c>
      <c r="BN275" s="962" t="s">
        <v>432</v>
      </c>
      <c r="BO275" s="962" t="s">
        <v>433</v>
      </c>
      <c r="BP275" s="962" t="s">
        <v>434</v>
      </c>
      <c r="BQ275" s="962" t="s">
        <v>267</v>
      </c>
      <c r="BR275" s="962" t="s">
        <v>435</v>
      </c>
      <c r="BS275" s="962" t="s">
        <v>436</v>
      </c>
      <c r="BT275" s="962" t="s">
        <v>437</v>
      </c>
      <c r="BU275" s="962" t="s">
        <v>438</v>
      </c>
      <c r="BV275" s="962" t="s">
        <v>439</v>
      </c>
      <c r="BW275" s="962" t="s">
        <v>440</v>
      </c>
      <c r="BX275" s="963" t="s">
        <v>441</v>
      </c>
      <c r="BY275" s="962" t="s">
        <v>431</v>
      </c>
      <c r="BZ275" s="962" t="s">
        <v>432</v>
      </c>
      <c r="CA275" s="962" t="s">
        <v>433</v>
      </c>
      <c r="CB275" s="962" t="s">
        <v>434</v>
      </c>
      <c r="CC275" s="962" t="s">
        <v>267</v>
      </c>
      <c r="CD275" s="962" t="s">
        <v>435</v>
      </c>
      <c r="CE275" s="962" t="s">
        <v>436</v>
      </c>
      <c r="CF275" s="962" t="s">
        <v>437</v>
      </c>
      <c r="CG275" s="962" t="s">
        <v>438</v>
      </c>
      <c r="CH275" s="962" t="s">
        <v>439</v>
      </c>
      <c r="CI275" s="962" t="s">
        <v>440</v>
      </c>
      <c r="CJ275" s="963" t="s">
        <v>441</v>
      </c>
      <c r="CK275" s="962" t="s">
        <v>431</v>
      </c>
      <c r="CL275" s="962" t="s">
        <v>432</v>
      </c>
      <c r="CM275" s="962" t="s">
        <v>433</v>
      </c>
      <c r="CN275" s="962" t="s">
        <v>434</v>
      </c>
      <c r="CO275" s="962" t="s">
        <v>267</v>
      </c>
      <c r="CP275" s="962" t="s">
        <v>435</v>
      </c>
      <c r="CQ275" s="962" t="s">
        <v>436</v>
      </c>
      <c r="CR275" s="962" t="s">
        <v>437</v>
      </c>
      <c r="CS275" s="962" t="s">
        <v>438</v>
      </c>
      <c r="CT275" s="962" t="s">
        <v>439</v>
      </c>
      <c r="CU275" s="962" t="s">
        <v>440</v>
      </c>
      <c r="CV275" s="963" t="s">
        <v>441</v>
      </c>
      <c r="CW275" s="962" t="s">
        <v>431</v>
      </c>
      <c r="CX275" s="962" t="s">
        <v>432</v>
      </c>
      <c r="CY275" s="962" t="s">
        <v>433</v>
      </c>
      <c r="CZ275" s="962" t="s">
        <v>434</v>
      </c>
      <c r="DA275" s="962" t="s">
        <v>267</v>
      </c>
      <c r="DB275" s="962" t="s">
        <v>435</v>
      </c>
      <c r="DC275" s="962" t="s">
        <v>436</v>
      </c>
      <c r="DD275" s="962" t="s">
        <v>437</v>
      </c>
      <c r="DE275" s="962" t="s">
        <v>438</v>
      </c>
      <c r="DF275" s="962" t="s">
        <v>439</v>
      </c>
      <c r="DG275" s="962" t="s">
        <v>440</v>
      </c>
      <c r="DH275" s="963" t="s">
        <v>441</v>
      </c>
      <c r="DI275" s="962" t="s">
        <v>431</v>
      </c>
      <c r="DJ275" s="962" t="s">
        <v>432</v>
      </c>
      <c r="DK275" s="962" t="s">
        <v>433</v>
      </c>
      <c r="DL275" s="962" t="s">
        <v>434</v>
      </c>
      <c r="DM275" s="962" t="s">
        <v>267</v>
      </c>
      <c r="DN275" s="962" t="s">
        <v>435</v>
      </c>
      <c r="DO275" s="962" t="s">
        <v>436</v>
      </c>
      <c r="DP275" s="962" t="s">
        <v>437</v>
      </c>
      <c r="DQ275" s="962" t="s">
        <v>438</v>
      </c>
      <c r="DR275" s="962" t="s">
        <v>439</v>
      </c>
      <c r="DS275" s="962" t="s">
        <v>440</v>
      </c>
      <c r="DT275" s="963" t="s">
        <v>441</v>
      </c>
      <c r="DU275" s="450"/>
      <c r="DV275" s="597"/>
      <c r="DW275" s="545"/>
      <c r="DX275" s="545"/>
      <c r="DY275" s="545"/>
      <c r="DZ275" s="545"/>
      <c r="EA275" s="545"/>
      <c r="EB275" s="545"/>
      <c r="EC275" s="545"/>
      <c r="ED275" s="545"/>
      <c r="EE275" s="546"/>
      <c r="EF275" s="454"/>
      <c r="EG275" s="454"/>
      <c r="EH275" s="454"/>
      <c r="EI275" s="454"/>
      <c r="EJ275" s="454"/>
      <c r="EK275" s="454"/>
      <c r="EL275" s="454"/>
      <c r="EM275" s="454"/>
      <c r="EN275" s="454"/>
      <c r="EO275" s="454"/>
      <c r="EP275" s="454"/>
      <c r="EQ275" s="454"/>
      <c r="ER275" s="454"/>
      <c r="ES275" s="454"/>
      <c r="ET275" s="454"/>
      <c r="EU275" s="581"/>
      <c r="EV275" s="581"/>
      <c r="EW275" s="581"/>
      <c r="EX275" s="581"/>
      <c r="EY275" s="581"/>
      <c r="EZ275" s="581"/>
      <c r="FA275" s="581"/>
      <c r="FB275" s="581"/>
      <c r="FC275" s="581"/>
      <c r="FD275" s="581"/>
      <c r="FE275" s="581"/>
    </row>
    <row r="276" spans="1:161">
      <c r="A276" s="450"/>
      <c r="B276" s="490" t="str">
        <f>B270</f>
        <v>Corporation Tax</v>
      </c>
      <c r="C276" s="598" t="s">
        <v>442</v>
      </c>
      <c r="D276" s="486"/>
      <c r="E276" s="638">
        <f>-IS!J104</f>
        <v>0</v>
      </c>
      <c r="F276" s="638">
        <f>-IS!K104</f>
        <v>0</v>
      </c>
      <c r="G276" s="638">
        <f>-IS!L104</f>
        <v>0</v>
      </c>
      <c r="H276" s="638">
        <f>-IS!M104</f>
        <v>0</v>
      </c>
      <c r="I276" s="638">
        <f>-IS!N104</f>
        <v>0</v>
      </c>
      <c r="J276" s="638">
        <f>-IS!O104</f>
        <v>0</v>
      </c>
      <c r="K276" s="638">
        <f>-IS!P104</f>
        <v>0</v>
      </c>
      <c r="L276" s="638">
        <f>-IS!Q104</f>
        <v>0</v>
      </c>
      <c r="M276" s="638">
        <f>-IS!R104</f>
        <v>0</v>
      </c>
      <c r="N276" s="638">
        <f>-IS!S104</f>
        <v>0</v>
      </c>
      <c r="O276" s="638">
        <f>-IS!T104</f>
        <v>0</v>
      </c>
      <c r="P276" s="638">
        <f>-IS!U104</f>
        <v>0</v>
      </c>
      <c r="Q276" s="1086">
        <f>-IS!V104</f>
        <v>0</v>
      </c>
      <c r="R276" s="1086">
        <f>-IS!W104</f>
        <v>0</v>
      </c>
      <c r="S276" s="1086">
        <f>-IS!X104</f>
        <v>0</v>
      </c>
      <c r="T276" s="1086">
        <f>-IS!Y104</f>
        <v>0</v>
      </c>
      <c r="U276" s="1086">
        <f>-IS!Z104</f>
        <v>0</v>
      </c>
      <c r="V276" s="1086">
        <f>-IS!AA104</f>
        <v>0</v>
      </c>
      <c r="W276" s="1086">
        <f>-IS!AB104</f>
        <v>0</v>
      </c>
      <c r="X276" s="1086">
        <f>-IS!AC104</f>
        <v>0</v>
      </c>
      <c r="Y276" s="1086">
        <f>-IS!AD104</f>
        <v>0</v>
      </c>
      <c r="Z276" s="1086">
        <f>-IS!AE104</f>
        <v>0</v>
      </c>
      <c r="AA276" s="1086">
        <f>-IS!AF104</f>
        <v>0</v>
      </c>
      <c r="AB276" s="1086">
        <f>-IS!AG104</f>
        <v>0</v>
      </c>
      <c r="AC276" s="638">
        <f>-IS!AH104</f>
        <v>0</v>
      </c>
      <c r="AD276" s="638">
        <f>-IS!AI104</f>
        <v>0</v>
      </c>
      <c r="AE276" s="638">
        <f>-IS!AJ104</f>
        <v>0</v>
      </c>
      <c r="AF276" s="638">
        <f>-IS!AK104</f>
        <v>0</v>
      </c>
      <c r="AG276" s="638">
        <f>-IS!AL104</f>
        <v>0</v>
      </c>
      <c r="AH276" s="638">
        <f>-IS!AM104</f>
        <v>0</v>
      </c>
      <c r="AI276" s="638">
        <f>-IS!AN104</f>
        <v>0</v>
      </c>
      <c r="AJ276" s="638">
        <f>-IS!AO104</f>
        <v>0</v>
      </c>
      <c r="AK276" s="638">
        <f>-IS!AP104</f>
        <v>0</v>
      </c>
      <c r="AL276" s="638">
        <f>-IS!AQ104</f>
        <v>0</v>
      </c>
      <c r="AM276" s="638">
        <f>-IS!AR104</f>
        <v>0</v>
      </c>
      <c r="AN276" s="638">
        <f>-IS!AS104</f>
        <v>0</v>
      </c>
      <c r="AO276" s="1134">
        <f>-IS!AT104</f>
        <v>0</v>
      </c>
      <c r="AP276" s="1134">
        <f>-IS!AU104</f>
        <v>0</v>
      </c>
      <c r="AQ276" s="1134">
        <f>-IS!AV104</f>
        <v>0</v>
      </c>
      <c r="AR276" s="1134">
        <f>-IS!AW104</f>
        <v>0</v>
      </c>
      <c r="AS276" s="1134">
        <f>-IS!AX104</f>
        <v>0</v>
      </c>
      <c r="AT276" s="1134">
        <f>-IS!AY104</f>
        <v>0</v>
      </c>
      <c r="AU276" s="1134">
        <f>-IS!AZ104</f>
        <v>0</v>
      </c>
      <c r="AV276" s="1134">
        <f>-IS!BA104</f>
        <v>0</v>
      </c>
      <c r="AW276" s="1134">
        <f>-IS!BB104</f>
        <v>0</v>
      </c>
      <c r="AX276" s="1134">
        <f>-IS!BC104</f>
        <v>0</v>
      </c>
      <c r="AY276" s="1134">
        <f>-IS!BD104</f>
        <v>0</v>
      </c>
      <c r="AZ276" s="1134">
        <f>-IS!BE104</f>
        <v>0</v>
      </c>
      <c r="BA276" s="638">
        <f>-IS!BF104</f>
        <v>0</v>
      </c>
      <c r="BB276" s="638">
        <f>-IS!BG104</f>
        <v>0</v>
      </c>
      <c r="BC276" s="638">
        <f>-IS!BH104</f>
        <v>0</v>
      </c>
      <c r="BD276" s="638">
        <f>-IS!BI104</f>
        <v>0</v>
      </c>
      <c r="BE276" s="638">
        <f>-IS!BJ104</f>
        <v>0</v>
      </c>
      <c r="BF276" s="638">
        <f>-IS!BK104</f>
        <v>0</v>
      </c>
      <c r="BG276" s="638">
        <f>-IS!BL104</f>
        <v>0</v>
      </c>
      <c r="BH276" s="638">
        <f>-IS!BM104</f>
        <v>0</v>
      </c>
      <c r="BI276" s="638">
        <f>-IS!BN104</f>
        <v>0</v>
      </c>
      <c r="BJ276" s="638">
        <f>-IS!BO104</f>
        <v>0</v>
      </c>
      <c r="BK276" s="638">
        <f>-IS!BP104</f>
        <v>0</v>
      </c>
      <c r="BL276" s="638">
        <f>-IS!BQ104</f>
        <v>0</v>
      </c>
      <c r="BM276" s="638">
        <f>-IS!BR104</f>
        <v>0</v>
      </c>
      <c r="BN276" s="638">
        <f>-IS!BS104</f>
        <v>0</v>
      </c>
      <c r="BO276" s="638">
        <f>-IS!BT104</f>
        <v>0</v>
      </c>
      <c r="BP276" s="638">
        <f>-IS!BU104</f>
        <v>0</v>
      </c>
      <c r="BQ276" s="638">
        <f>-IS!BV104</f>
        <v>0</v>
      </c>
      <c r="BR276" s="638">
        <f>-IS!BW104</f>
        <v>0</v>
      </c>
      <c r="BS276" s="638">
        <f>-IS!BX104</f>
        <v>0</v>
      </c>
      <c r="BT276" s="638">
        <f>-IS!BY104</f>
        <v>0</v>
      </c>
      <c r="BU276" s="638">
        <f>-IS!BZ104</f>
        <v>0</v>
      </c>
      <c r="BV276" s="638">
        <f>-IS!CA104</f>
        <v>0</v>
      </c>
      <c r="BW276" s="638">
        <f>-IS!CB104</f>
        <v>0</v>
      </c>
      <c r="BX276" s="638">
        <f>-IS!CC104</f>
        <v>0</v>
      </c>
      <c r="BY276" s="638">
        <f>-IS!CD104</f>
        <v>0</v>
      </c>
      <c r="BZ276" s="638">
        <f>-IS!CE104</f>
        <v>0</v>
      </c>
      <c r="CA276" s="638">
        <f>-IS!CF104</f>
        <v>0</v>
      </c>
      <c r="CB276" s="638">
        <f>-IS!CG104</f>
        <v>0</v>
      </c>
      <c r="CC276" s="638">
        <f>-IS!CH104</f>
        <v>0</v>
      </c>
      <c r="CD276" s="638">
        <f>-IS!CI104</f>
        <v>0</v>
      </c>
      <c r="CE276" s="638">
        <f>-IS!CJ104</f>
        <v>0</v>
      </c>
      <c r="CF276" s="638">
        <f>-IS!CK104</f>
        <v>0</v>
      </c>
      <c r="CG276" s="638">
        <f>-IS!CL104</f>
        <v>0</v>
      </c>
      <c r="CH276" s="638">
        <f>-IS!CM104</f>
        <v>0</v>
      </c>
      <c r="CI276" s="638">
        <f>-IS!CN104</f>
        <v>0</v>
      </c>
      <c r="CJ276" s="638">
        <f>-IS!CO104</f>
        <v>0</v>
      </c>
      <c r="CK276" s="638">
        <f>-IS!CP104</f>
        <v>0</v>
      </c>
      <c r="CL276" s="638">
        <f>-IS!CQ104</f>
        <v>0</v>
      </c>
      <c r="CM276" s="638">
        <f>-IS!CR104</f>
        <v>0</v>
      </c>
      <c r="CN276" s="638">
        <f>-IS!CS104</f>
        <v>0</v>
      </c>
      <c r="CO276" s="638">
        <f>-IS!CT104</f>
        <v>0</v>
      </c>
      <c r="CP276" s="638">
        <f>-IS!CU104</f>
        <v>0</v>
      </c>
      <c r="CQ276" s="638">
        <f>-IS!CV104</f>
        <v>0</v>
      </c>
      <c r="CR276" s="638">
        <f>-IS!CW104</f>
        <v>0</v>
      </c>
      <c r="CS276" s="638">
        <f>-IS!CX104</f>
        <v>0</v>
      </c>
      <c r="CT276" s="638">
        <f>-IS!CY104</f>
        <v>0</v>
      </c>
      <c r="CU276" s="638">
        <f>-IS!CZ104</f>
        <v>0</v>
      </c>
      <c r="CV276" s="638">
        <f>-IS!DA104</f>
        <v>0</v>
      </c>
      <c r="CW276" s="638">
        <f>-IS!DB104</f>
        <v>0</v>
      </c>
      <c r="CX276" s="638">
        <f>-IS!DC104</f>
        <v>0</v>
      </c>
      <c r="CY276" s="638">
        <f>-IS!DD104</f>
        <v>0</v>
      </c>
      <c r="CZ276" s="638">
        <f>-IS!DE104</f>
        <v>0</v>
      </c>
      <c r="DA276" s="638">
        <f>-IS!DF104</f>
        <v>0</v>
      </c>
      <c r="DB276" s="638">
        <f>-IS!DG104</f>
        <v>0</v>
      </c>
      <c r="DC276" s="638">
        <f>-IS!DH104</f>
        <v>0</v>
      </c>
      <c r="DD276" s="638">
        <f>-IS!DI104</f>
        <v>0</v>
      </c>
      <c r="DE276" s="638">
        <f>-IS!DJ104</f>
        <v>0</v>
      </c>
      <c r="DF276" s="638">
        <f>-IS!DK104</f>
        <v>0</v>
      </c>
      <c r="DG276" s="638">
        <f>-IS!DL104</f>
        <v>0</v>
      </c>
      <c r="DH276" s="638">
        <f>-IS!DM104</f>
        <v>0</v>
      </c>
      <c r="DI276" s="638">
        <f>-IS!DN104</f>
        <v>0</v>
      </c>
      <c r="DJ276" s="638">
        <f>-IS!DO104</f>
        <v>0</v>
      </c>
      <c r="DK276" s="638">
        <f>-IS!DP104</f>
        <v>0</v>
      </c>
      <c r="DL276" s="638">
        <f>-IS!DQ104</f>
        <v>0</v>
      </c>
      <c r="DM276" s="638">
        <f>-IS!DR104</f>
        <v>0</v>
      </c>
      <c r="DN276" s="638">
        <f>-IS!DS104</f>
        <v>0</v>
      </c>
      <c r="DO276" s="638">
        <f>-IS!DT104</f>
        <v>0</v>
      </c>
      <c r="DP276" s="638">
        <f>-IS!DU104</f>
        <v>0</v>
      </c>
      <c r="DQ276" s="638">
        <f>-IS!DV104</f>
        <v>0</v>
      </c>
      <c r="DR276" s="638">
        <f>-IS!DW104</f>
        <v>0</v>
      </c>
      <c r="DS276" s="638">
        <f>-IS!DX104</f>
        <v>0</v>
      </c>
      <c r="DT276" s="638">
        <f>-IS!DY104</f>
        <v>0</v>
      </c>
      <c r="DU276" s="644"/>
      <c r="DV276" s="601">
        <f>SUM(E276:P276)</f>
        <v>0</v>
      </c>
      <c r="DW276" s="596">
        <f>-SUM(IS!$V$104:$AG$104)</f>
        <v>0</v>
      </c>
      <c r="DX276" s="596">
        <f>-SUM(IS!$AH$104:$AS$104)</f>
        <v>0</v>
      </c>
      <c r="DY276" s="596">
        <f>-SUM(IS!$AT$104:$BE$104)</f>
        <v>0</v>
      </c>
      <c r="DZ276" s="596">
        <f>-SUM(IS!$BF$104:$BQ$104)</f>
        <v>0</v>
      </c>
      <c r="EA276" s="596">
        <f>-SUM(IS!$BR$104:$CC$104)</f>
        <v>0</v>
      </c>
      <c r="EB276" s="596">
        <f>-SUM(IS!$CD$104:$CO$104)</f>
        <v>0</v>
      </c>
      <c r="EC276" s="596">
        <f>-SUM(IS!$CP$104:$DA$104)</f>
        <v>0</v>
      </c>
      <c r="ED276" s="596">
        <f>-SUM(IS!$DB$104:$DM$104)</f>
        <v>0</v>
      </c>
      <c r="EE276" s="596">
        <f>-SUM(IS!$DN$104:$DY$104)</f>
        <v>0</v>
      </c>
      <c r="EF276" s="454" t="s">
        <v>422</v>
      </c>
      <c r="EG276" s="454"/>
      <c r="EH276" s="454"/>
      <c r="EI276" s="454"/>
      <c r="EJ276" s="454"/>
      <c r="EK276" s="454"/>
      <c r="EL276" s="454"/>
      <c r="EM276" s="454"/>
      <c r="EN276" s="454"/>
      <c r="EO276" s="454"/>
      <c r="EP276" s="454"/>
      <c r="EQ276" s="454"/>
      <c r="ER276" s="454"/>
      <c r="ES276" s="454"/>
      <c r="ET276" s="454"/>
      <c r="EU276" s="581"/>
      <c r="EV276" s="581"/>
      <c r="EW276" s="581"/>
      <c r="EX276" s="581"/>
      <c r="EY276" s="581"/>
      <c r="EZ276" s="581"/>
      <c r="FA276" s="581"/>
      <c r="FB276" s="581"/>
      <c r="FC276" s="581"/>
      <c r="FD276" s="581"/>
      <c r="FE276" s="581"/>
    </row>
    <row r="277" spans="1:161">
      <c r="A277" s="450"/>
      <c r="B277" s="490"/>
      <c r="C277" s="486"/>
      <c r="D277" s="486"/>
      <c r="E277" s="640"/>
      <c r="F277" s="640"/>
      <c r="G277" s="640"/>
      <c r="H277" s="640"/>
      <c r="I277" s="640"/>
      <c r="J277" s="640"/>
      <c r="K277" s="640"/>
      <c r="L277" s="640"/>
      <c r="M277" s="640"/>
      <c r="N277" s="640"/>
      <c r="O277" s="640"/>
      <c r="P277" s="641"/>
      <c r="Q277" s="1088"/>
      <c r="R277" s="1088"/>
      <c r="S277" s="1088"/>
      <c r="T277" s="1088"/>
      <c r="U277" s="1088"/>
      <c r="V277" s="1088"/>
      <c r="W277" s="1088"/>
      <c r="X277" s="1088"/>
      <c r="Y277" s="1088"/>
      <c r="Z277" s="1088"/>
      <c r="AA277" s="1088"/>
      <c r="AB277" s="1089"/>
      <c r="AC277" s="640"/>
      <c r="AD277" s="640"/>
      <c r="AE277" s="640"/>
      <c r="AF277" s="640"/>
      <c r="AG277" s="640"/>
      <c r="AH277" s="640"/>
      <c r="AI277" s="640"/>
      <c r="AJ277" s="640"/>
      <c r="AK277" s="640"/>
      <c r="AL277" s="640"/>
      <c r="AM277" s="640"/>
      <c r="AN277" s="641"/>
      <c r="AO277" s="1136"/>
      <c r="AP277" s="1136"/>
      <c r="AQ277" s="1136"/>
      <c r="AR277" s="1136"/>
      <c r="AS277" s="1136"/>
      <c r="AT277" s="1136"/>
      <c r="AU277" s="1136"/>
      <c r="AV277" s="1136"/>
      <c r="AW277" s="1136"/>
      <c r="AX277" s="1136"/>
      <c r="AY277" s="1136"/>
      <c r="AZ277" s="1137"/>
      <c r="BA277" s="640"/>
      <c r="BB277" s="640"/>
      <c r="BC277" s="640"/>
      <c r="BD277" s="640"/>
      <c r="BE277" s="640"/>
      <c r="BF277" s="640"/>
      <c r="BG277" s="640"/>
      <c r="BH277" s="640"/>
      <c r="BI277" s="640"/>
      <c r="BJ277" s="640"/>
      <c r="BK277" s="640"/>
      <c r="BL277" s="641"/>
      <c r="BM277" s="640"/>
      <c r="BN277" s="640"/>
      <c r="BO277" s="640"/>
      <c r="BP277" s="640"/>
      <c r="BQ277" s="640"/>
      <c r="BR277" s="640"/>
      <c r="BS277" s="640"/>
      <c r="BT277" s="640"/>
      <c r="BU277" s="640"/>
      <c r="BV277" s="640"/>
      <c r="BW277" s="640"/>
      <c r="BX277" s="641"/>
      <c r="BY277" s="640"/>
      <c r="BZ277" s="640"/>
      <c r="CA277" s="640"/>
      <c r="CB277" s="640"/>
      <c r="CC277" s="640"/>
      <c r="CD277" s="640"/>
      <c r="CE277" s="640"/>
      <c r="CF277" s="640"/>
      <c r="CG277" s="640"/>
      <c r="CH277" s="640"/>
      <c r="CI277" s="640"/>
      <c r="CJ277" s="641"/>
      <c r="CK277" s="640"/>
      <c r="CL277" s="640"/>
      <c r="CM277" s="640"/>
      <c r="CN277" s="640"/>
      <c r="CO277" s="640"/>
      <c r="CP277" s="640"/>
      <c r="CQ277" s="640"/>
      <c r="CR277" s="640"/>
      <c r="CS277" s="640"/>
      <c r="CT277" s="640"/>
      <c r="CU277" s="640"/>
      <c r="CV277" s="641"/>
      <c r="CW277" s="640"/>
      <c r="CX277" s="640"/>
      <c r="CY277" s="640"/>
      <c r="CZ277" s="640"/>
      <c r="DA277" s="640"/>
      <c r="DB277" s="640"/>
      <c r="DC277" s="640"/>
      <c r="DD277" s="640"/>
      <c r="DE277" s="640"/>
      <c r="DF277" s="640"/>
      <c r="DG277" s="640"/>
      <c r="DH277" s="641"/>
      <c r="DI277" s="640"/>
      <c r="DJ277" s="640"/>
      <c r="DK277" s="640"/>
      <c r="DL277" s="640"/>
      <c r="DM277" s="640"/>
      <c r="DN277" s="640"/>
      <c r="DO277" s="640"/>
      <c r="DP277" s="640"/>
      <c r="DQ277" s="640"/>
      <c r="DR277" s="640"/>
      <c r="DS277" s="640"/>
      <c r="DT277" s="641"/>
      <c r="DU277" s="644"/>
      <c r="DV277" s="597"/>
      <c r="DW277" s="545"/>
      <c r="DX277" s="545"/>
      <c r="DY277" s="545"/>
      <c r="DZ277" s="545"/>
      <c r="EA277" s="545"/>
      <c r="EB277" s="545"/>
      <c r="EC277" s="545"/>
      <c r="ED277" s="545"/>
      <c r="EE277" s="546"/>
      <c r="EF277" s="454"/>
      <c r="EG277" s="454"/>
      <c r="EH277" s="454"/>
      <c r="EI277" s="454"/>
      <c r="EJ277" s="454"/>
      <c r="EK277" s="454"/>
      <c r="EL277" s="454"/>
      <c r="EM277" s="454"/>
      <c r="EN277" s="454"/>
      <c r="EO277" s="454"/>
      <c r="EP277" s="454"/>
      <c r="EQ277" s="454"/>
      <c r="ER277" s="454"/>
      <c r="ES277" s="454"/>
      <c r="ET277" s="454"/>
      <c r="EU277" s="581"/>
      <c r="EV277" s="581"/>
      <c r="EW277" s="581"/>
      <c r="EX277" s="581"/>
      <c r="EY277" s="581"/>
      <c r="EZ277" s="581"/>
      <c r="FA277" s="581"/>
      <c r="FB277" s="581"/>
      <c r="FC277" s="581"/>
      <c r="FD277" s="581"/>
      <c r="FE277" s="581"/>
    </row>
    <row r="278" spans="1:161">
      <c r="A278" s="450"/>
      <c r="B278" s="490" t="str">
        <f>B270</f>
        <v>Corporation Tax</v>
      </c>
      <c r="C278" s="598" t="s">
        <v>443</v>
      </c>
      <c r="D278" s="486"/>
      <c r="E278" s="638"/>
      <c r="F278" s="638">
        <v>0</v>
      </c>
      <c r="G278" s="638">
        <v>0</v>
      </c>
      <c r="H278" s="638">
        <v>0</v>
      </c>
      <c r="I278" s="638">
        <v>0</v>
      </c>
      <c r="J278" s="638">
        <v>0</v>
      </c>
      <c r="K278" s="638">
        <v>0</v>
      </c>
      <c r="L278" s="638">
        <v>0</v>
      </c>
      <c r="M278" s="638">
        <v>0</v>
      </c>
      <c r="N278" s="638">
        <v>0</v>
      </c>
      <c r="O278" s="638">
        <v>0</v>
      </c>
      <c r="P278" s="639">
        <v>0</v>
      </c>
      <c r="Q278" s="1086"/>
      <c r="R278" s="1086">
        <v>0</v>
      </c>
      <c r="S278" s="1086">
        <f>P280</f>
        <v>0</v>
      </c>
      <c r="T278" s="1086">
        <v>0</v>
      </c>
      <c r="U278" s="1086">
        <v>0</v>
      </c>
      <c r="V278" s="1086">
        <v>0</v>
      </c>
      <c r="W278" s="1086">
        <v>0</v>
      </c>
      <c r="X278" s="1086">
        <v>0</v>
      </c>
      <c r="Y278" s="1086">
        <v>0</v>
      </c>
      <c r="Z278" s="1086">
        <v>0</v>
      </c>
      <c r="AA278" s="1086">
        <v>0</v>
      </c>
      <c r="AB278" s="1087">
        <v>0</v>
      </c>
      <c r="AC278" s="638"/>
      <c r="AD278" s="638">
        <v>0</v>
      </c>
      <c r="AE278" s="638">
        <f>AB280</f>
        <v>0</v>
      </c>
      <c r="AF278" s="638">
        <v>0</v>
      </c>
      <c r="AG278" s="638">
        <v>0</v>
      </c>
      <c r="AH278" s="638">
        <v>0</v>
      </c>
      <c r="AI278" s="638">
        <v>0</v>
      </c>
      <c r="AJ278" s="638">
        <v>0</v>
      </c>
      <c r="AK278" s="638">
        <v>0</v>
      </c>
      <c r="AL278" s="638">
        <v>0</v>
      </c>
      <c r="AM278" s="638">
        <v>0</v>
      </c>
      <c r="AN278" s="639">
        <v>0</v>
      </c>
      <c r="AO278" s="1134"/>
      <c r="AP278" s="1134">
        <v>0</v>
      </c>
      <c r="AQ278" s="1134">
        <f>AN280</f>
        <v>0</v>
      </c>
      <c r="AR278" s="1134">
        <v>0</v>
      </c>
      <c r="AS278" s="1134">
        <v>0</v>
      </c>
      <c r="AT278" s="1134">
        <v>0</v>
      </c>
      <c r="AU278" s="1134">
        <v>0</v>
      </c>
      <c r="AV278" s="1134">
        <v>0</v>
      </c>
      <c r="AW278" s="1134">
        <v>0</v>
      </c>
      <c r="AX278" s="1134">
        <v>0</v>
      </c>
      <c r="AY278" s="1134">
        <v>0</v>
      </c>
      <c r="AZ278" s="1135">
        <v>0</v>
      </c>
      <c r="BA278" s="638"/>
      <c r="BB278" s="638">
        <v>0</v>
      </c>
      <c r="BC278" s="638">
        <f>AZ280</f>
        <v>0</v>
      </c>
      <c r="BD278" s="638">
        <v>0</v>
      </c>
      <c r="BE278" s="638">
        <v>0</v>
      </c>
      <c r="BF278" s="638">
        <v>0</v>
      </c>
      <c r="BG278" s="638">
        <v>0</v>
      </c>
      <c r="BH278" s="638">
        <v>0</v>
      </c>
      <c r="BI278" s="638">
        <v>0</v>
      </c>
      <c r="BJ278" s="638">
        <v>0</v>
      </c>
      <c r="BK278" s="638">
        <v>0</v>
      </c>
      <c r="BL278" s="639">
        <v>0</v>
      </c>
      <c r="BM278" s="638"/>
      <c r="BN278" s="638">
        <v>0</v>
      </c>
      <c r="BO278" s="638">
        <f>BL280</f>
        <v>0</v>
      </c>
      <c r="BP278" s="638">
        <v>0</v>
      </c>
      <c r="BQ278" s="638">
        <v>0</v>
      </c>
      <c r="BR278" s="638">
        <v>0</v>
      </c>
      <c r="BS278" s="638">
        <v>0</v>
      </c>
      <c r="BT278" s="638">
        <v>0</v>
      </c>
      <c r="BU278" s="638">
        <v>0</v>
      </c>
      <c r="BV278" s="638">
        <v>0</v>
      </c>
      <c r="BW278" s="638">
        <v>0</v>
      </c>
      <c r="BX278" s="639">
        <v>0</v>
      </c>
      <c r="BY278" s="638"/>
      <c r="BZ278" s="638">
        <v>0</v>
      </c>
      <c r="CA278" s="638">
        <f>BX280</f>
        <v>0</v>
      </c>
      <c r="CB278" s="638">
        <v>0</v>
      </c>
      <c r="CC278" s="638">
        <v>0</v>
      </c>
      <c r="CD278" s="638">
        <v>0</v>
      </c>
      <c r="CE278" s="638">
        <v>0</v>
      </c>
      <c r="CF278" s="638">
        <v>0</v>
      </c>
      <c r="CG278" s="638">
        <v>0</v>
      </c>
      <c r="CH278" s="638">
        <v>0</v>
      </c>
      <c r="CI278" s="638">
        <v>0</v>
      </c>
      <c r="CJ278" s="639">
        <v>0</v>
      </c>
      <c r="CK278" s="638"/>
      <c r="CL278" s="638">
        <v>0</v>
      </c>
      <c r="CM278" s="638">
        <f>CJ280</f>
        <v>0</v>
      </c>
      <c r="CN278" s="638">
        <v>0</v>
      </c>
      <c r="CO278" s="638">
        <v>0</v>
      </c>
      <c r="CP278" s="638">
        <v>0</v>
      </c>
      <c r="CQ278" s="638">
        <v>0</v>
      </c>
      <c r="CR278" s="638">
        <v>0</v>
      </c>
      <c r="CS278" s="638">
        <v>0</v>
      </c>
      <c r="CT278" s="638">
        <v>0</v>
      </c>
      <c r="CU278" s="638">
        <v>0</v>
      </c>
      <c r="CV278" s="639">
        <v>0</v>
      </c>
      <c r="CW278" s="638"/>
      <c r="CX278" s="638">
        <v>0</v>
      </c>
      <c r="CY278" s="638">
        <f>CV280</f>
        <v>0</v>
      </c>
      <c r="CZ278" s="638">
        <v>0</v>
      </c>
      <c r="DA278" s="638">
        <v>0</v>
      </c>
      <c r="DB278" s="638">
        <v>0</v>
      </c>
      <c r="DC278" s="638">
        <v>0</v>
      </c>
      <c r="DD278" s="638">
        <v>0</v>
      </c>
      <c r="DE278" s="638">
        <v>0</v>
      </c>
      <c r="DF278" s="638">
        <v>0</v>
      </c>
      <c r="DG278" s="638">
        <v>0</v>
      </c>
      <c r="DH278" s="639">
        <v>0</v>
      </c>
      <c r="DI278" s="638"/>
      <c r="DJ278" s="638">
        <v>0</v>
      </c>
      <c r="DK278" s="638">
        <f>DH280</f>
        <v>0</v>
      </c>
      <c r="DL278" s="638">
        <v>0</v>
      </c>
      <c r="DM278" s="638">
        <v>0</v>
      </c>
      <c r="DN278" s="638">
        <v>0</v>
      </c>
      <c r="DO278" s="638">
        <v>0</v>
      </c>
      <c r="DP278" s="638">
        <v>0</v>
      </c>
      <c r="DQ278" s="638">
        <v>0</v>
      </c>
      <c r="DR278" s="638">
        <v>0</v>
      </c>
      <c r="DS278" s="638">
        <v>0</v>
      </c>
      <c r="DT278" s="639">
        <v>0</v>
      </c>
      <c r="DU278" s="644"/>
      <c r="DV278" s="601">
        <f>SUM(E278:P278)</f>
        <v>0</v>
      </c>
      <c r="DW278" s="599">
        <f>DV276</f>
        <v>0</v>
      </c>
      <c r="DX278" s="599">
        <f t="shared" ref="DX278:EE278" si="1598">DW276</f>
        <v>0</v>
      </c>
      <c r="DY278" s="599">
        <f t="shared" si="1598"/>
        <v>0</v>
      </c>
      <c r="DZ278" s="599">
        <f t="shared" si="1598"/>
        <v>0</v>
      </c>
      <c r="EA278" s="599">
        <f t="shared" si="1598"/>
        <v>0</v>
      </c>
      <c r="EB278" s="599">
        <f t="shared" si="1598"/>
        <v>0</v>
      </c>
      <c r="EC278" s="599">
        <f t="shared" si="1598"/>
        <v>0</v>
      </c>
      <c r="ED278" s="599">
        <f t="shared" si="1598"/>
        <v>0</v>
      </c>
      <c r="EE278" s="600">
        <f t="shared" si="1598"/>
        <v>0</v>
      </c>
      <c r="EF278" s="454" t="s">
        <v>424</v>
      </c>
      <c r="EG278" s="454"/>
      <c r="EH278" s="454"/>
      <c r="EI278" s="454"/>
      <c r="EJ278" s="454"/>
      <c r="EK278" s="454"/>
      <c r="EL278" s="454"/>
      <c r="EM278" s="454"/>
      <c r="EN278" s="454"/>
      <c r="EO278" s="454"/>
      <c r="EP278" s="454"/>
      <c r="EQ278" s="454"/>
      <c r="ER278" s="454"/>
      <c r="ES278" s="454"/>
      <c r="ET278" s="454"/>
      <c r="EU278" s="581"/>
      <c r="EV278" s="581"/>
      <c r="EW278" s="581"/>
      <c r="EX278" s="581"/>
      <c r="EY278" s="581"/>
      <c r="EZ278" s="581"/>
      <c r="FA278" s="581"/>
      <c r="FB278" s="581"/>
      <c r="FC278" s="581"/>
      <c r="FD278" s="581"/>
      <c r="FE278" s="581"/>
    </row>
    <row r="279" spans="1:161">
      <c r="A279" s="450"/>
      <c r="B279" s="490"/>
      <c r="C279" s="486"/>
      <c r="D279" s="486"/>
      <c r="E279" s="640"/>
      <c r="F279" s="640"/>
      <c r="G279" s="640"/>
      <c r="H279" s="640"/>
      <c r="I279" s="640"/>
      <c r="J279" s="640"/>
      <c r="K279" s="640"/>
      <c r="L279" s="640"/>
      <c r="M279" s="640"/>
      <c r="N279" s="640"/>
      <c r="O279" s="640"/>
      <c r="P279" s="641"/>
      <c r="Q279" s="1088"/>
      <c r="R279" s="1088"/>
      <c r="S279" s="1088"/>
      <c r="T279" s="1088"/>
      <c r="U279" s="1088"/>
      <c r="V279" s="1088"/>
      <c r="W279" s="1088"/>
      <c r="X279" s="1088"/>
      <c r="Y279" s="1088"/>
      <c r="Z279" s="1088"/>
      <c r="AA279" s="1088"/>
      <c r="AB279" s="1089"/>
      <c r="AC279" s="640"/>
      <c r="AD279" s="640"/>
      <c r="AE279" s="640"/>
      <c r="AF279" s="640"/>
      <c r="AG279" s="640"/>
      <c r="AH279" s="640"/>
      <c r="AI279" s="640"/>
      <c r="AJ279" s="640"/>
      <c r="AK279" s="640"/>
      <c r="AL279" s="640"/>
      <c r="AM279" s="640"/>
      <c r="AN279" s="641"/>
      <c r="AO279" s="1136"/>
      <c r="AP279" s="1136"/>
      <c r="AQ279" s="1136"/>
      <c r="AR279" s="1136"/>
      <c r="AS279" s="1136"/>
      <c r="AT279" s="1136"/>
      <c r="AU279" s="1136"/>
      <c r="AV279" s="1136"/>
      <c r="AW279" s="1136"/>
      <c r="AX279" s="1136"/>
      <c r="AY279" s="1136"/>
      <c r="AZ279" s="1137"/>
      <c r="BA279" s="640"/>
      <c r="BB279" s="640"/>
      <c r="BC279" s="640"/>
      <c r="BD279" s="640"/>
      <c r="BE279" s="640"/>
      <c r="BF279" s="640"/>
      <c r="BG279" s="640"/>
      <c r="BH279" s="640"/>
      <c r="BI279" s="640"/>
      <c r="BJ279" s="640"/>
      <c r="BK279" s="640"/>
      <c r="BL279" s="641"/>
      <c r="BM279" s="640"/>
      <c r="BN279" s="640"/>
      <c r="BO279" s="640"/>
      <c r="BP279" s="640"/>
      <c r="BQ279" s="640"/>
      <c r="BR279" s="640"/>
      <c r="BS279" s="640"/>
      <c r="BT279" s="640"/>
      <c r="BU279" s="640"/>
      <c r="BV279" s="640"/>
      <c r="BW279" s="640"/>
      <c r="BX279" s="641"/>
      <c r="BY279" s="640"/>
      <c r="BZ279" s="640"/>
      <c r="CA279" s="640"/>
      <c r="CB279" s="640"/>
      <c r="CC279" s="640"/>
      <c r="CD279" s="640"/>
      <c r="CE279" s="640"/>
      <c r="CF279" s="640"/>
      <c r="CG279" s="640"/>
      <c r="CH279" s="640"/>
      <c r="CI279" s="640"/>
      <c r="CJ279" s="641"/>
      <c r="CK279" s="640"/>
      <c r="CL279" s="640"/>
      <c r="CM279" s="640"/>
      <c r="CN279" s="640"/>
      <c r="CO279" s="640"/>
      <c r="CP279" s="640"/>
      <c r="CQ279" s="640"/>
      <c r="CR279" s="640"/>
      <c r="CS279" s="640"/>
      <c r="CT279" s="640"/>
      <c r="CU279" s="640"/>
      <c r="CV279" s="641"/>
      <c r="CW279" s="640"/>
      <c r="CX279" s="640"/>
      <c r="CY279" s="640"/>
      <c r="CZ279" s="640"/>
      <c r="DA279" s="640"/>
      <c r="DB279" s="640"/>
      <c r="DC279" s="640"/>
      <c r="DD279" s="640"/>
      <c r="DE279" s="640"/>
      <c r="DF279" s="640"/>
      <c r="DG279" s="640"/>
      <c r="DH279" s="641"/>
      <c r="DI279" s="640"/>
      <c r="DJ279" s="640"/>
      <c r="DK279" s="640"/>
      <c r="DL279" s="640"/>
      <c r="DM279" s="640"/>
      <c r="DN279" s="640"/>
      <c r="DO279" s="640"/>
      <c r="DP279" s="640"/>
      <c r="DQ279" s="640"/>
      <c r="DR279" s="640"/>
      <c r="DS279" s="640"/>
      <c r="DT279" s="641"/>
      <c r="DU279" s="644"/>
      <c r="DV279" s="539"/>
      <c r="DW279" s="540"/>
      <c r="DX279" s="540"/>
      <c r="DY279" s="540"/>
      <c r="DZ279" s="540"/>
      <c r="EA279" s="540"/>
      <c r="EB279" s="540"/>
      <c r="EC279" s="540"/>
      <c r="ED279" s="540"/>
      <c r="EE279" s="541"/>
      <c r="EF279" s="454"/>
      <c r="EG279" s="454"/>
      <c r="EH279" s="454"/>
      <c r="EI279" s="454"/>
      <c r="EJ279" s="454"/>
      <c r="EK279" s="454"/>
      <c r="EL279" s="454"/>
      <c r="EM279" s="454"/>
      <c r="EN279" s="454"/>
      <c r="EO279" s="454"/>
      <c r="EP279" s="454"/>
      <c r="EQ279" s="454"/>
      <c r="ER279" s="454"/>
      <c r="ES279" s="454"/>
      <c r="ET279" s="454"/>
      <c r="EU279" s="581"/>
      <c r="EV279" s="581"/>
      <c r="EW279" s="581"/>
      <c r="EX279" s="581"/>
      <c r="EY279" s="581"/>
      <c r="EZ279" s="581"/>
      <c r="FA279" s="581"/>
      <c r="FB279" s="581"/>
      <c r="FC279" s="581"/>
      <c r="FD279" s="581"/>
      <c r="FE279" s="581"/>
    </row>
    <row r="280" spans="1:161" ht="13.5" thickBot="1">
      <c r="A280" s="450"/>
      <c r="B280" s="480" t="str">
        <f>B270</f>
        <v>Corporation Tax</v>
      </c>
      <c r="C280" s="602" t="s">
        <v>430</v>
      </c>
      <c r="D280" s="481"/>
      <c r="E280" s="642">
        <f>E276-E278</f>
        <v>0</v>
      </c>
      <c r="F280" s="606">
        <f>E280+F276-F278</f>
        <v>0</v>
      </c>
      <c r="G280" s="606">
        <f t="shared" ref="G280:P280" si="1599">F280+G276-G278</f>
        <v>0</v>
      </c>
      <c r="H280" s="606">
        <f t="shared" si="1599"/>
        <v>0</v>
      </c>
      <c r="I280" s="606">
        <f t="shared" si="1599"/>
        <v>0</v>
      </c>
      <c r="J280" s="606">
        <f t="shared" si="1599"/>
        <v>0</v>
      </c>
      <c r="K280" s="606">
        <f t="shared" si="1599"/>
        <v>0</v>
      </c>
      <c r="L280" s="606">
        <f t="shared" si="1599"/>
        <v>0</v>
      </c>
      <c r="M280" s="606">
        <f t="shared" si="1599"/>
        <v>0</v>
      </c>
      <c r="N280" s="606">
        <f t="shared" si="1599"/>
        <v>0</v>
      </c>
      <c r="O280" s="606">
        <f t="shared" si="1599"/>
        <v>0</v>
      </c>
      <c r="P280" s="607">
        <f t="shared" si="1599"/>
        <v>0</v>
      </c>
      <c r="Q280" s="1090">
        <f>Q276-Q278+P280</f>
        <v>0</v>
      </c>
      <c r="R280" s="1082">
        <f>Q280+R276-R278</f>
        <v>0</v>
      </c>
      <c r="S280" s="1082">
        <f>R280+S276-S278</f>
        <v>0</v>
      </c>
      <c r="T280" s="1082">
        <f t="shared" ref="T280" si="1600">S280+T276-T278</f>
        <v>0</v>
      </c>
      <c r="U280" s="1082">
        <f t="shared" ref="U280" si="1601">T280+U276-U278</f>
        <v>0</v>
      </c>
      <c r="V280" s="1082">
        <f t="shared" ref="V280" si="1602">U280+V276-V278</f>
        <v>0</v>
      </c>
      <c r="W280" s="1082">
        <f t="shared" ref="W280" si="1603">V280+W276-W278</f>
        <v>0</v>
      </c>
      <c r="X280" s="1082">
        <f t="shared" ref="X280" si="1604">W280+X276-X278</f>
        <v>0</v>
      </c>
      <c r="Y280" s="1082">
        <f t="shared" ref="Y280" si="1605">X280+Y276-Y278</f>
        <v>0</v>
      </c>
      <c r="Z280" s="1082">
        <f t="shared" ref="Z280" si="1606">Y280+Z276-Z278</f>
        <v>0</v>
      </c>
      <c r="AA280" s="1082">
        <f t="shared" ref="AA280" si="1607">Z280+AA276-AA278</f>
        <v>0</v>
      </c>
      <c r="AB280" s="1083">
        <f t="shared" ref="AB280" si="1608">AA280+AB276-AB278</f>
        <v>0</v>
      </c>
      <c r="AC280" s="642">
        <f>AC276-AC278+AB280</f>
        <v>0</v>
      </c>
      <c r="AD280" s="606">
        <f>AC280+AD276-AD278</f>
        <v>0</v>
      </c>
      <c r="AE280" s="606">
        <f t="shared" ref="AE280" si="1609">AD280+AE276-AE278</f>
        <v>0</v>
      </c>
      <c r="AF280" s="606">
        <f t="shared" ref="AF280" si="1610">AE280+AF276-AF278</f>
        <v>0</v>
      </c>
      <c r="AG280" s="606">
        <f t="shared" ref="AG280" si="1611">AF280+AG276-AG278</f>
        <v>0</v>
      </c>
      <c r="AH280" s="606">
        <f t="shared" ref="AH280" si="1612">AG280+AH276-AH278</f>
        <v>0</v>
      </c>
      <c r="AI280" s="606">
        <f t="shared" ref="AI280" si="1613">AH280+AI276-AI278</f>
        <v>0</v>
      </c>
      <c r="AJ280" s="606">
        <f t="shared" ref="AJ280" si="1614">AI280+AJ276-AJ278</f>
        <v>0</v>
      </c>
      <c r="AK280" s="606">
        <f t="shared" ref="AK280" si="1615">AJ280+AK276-AK278</f>
        <v>0</v>
      </c>
      <c r="AL280" s="606">
        <f t="shared" ref="AL280" si="1616">AK280+AL276-AL278</f>
        <v>0</v>
      </c>
      <c r="AM280" s="606">
        <f t="shared" ref="AM280" si="1617">AL280+AM276-AM278</f>
        <v>0</v>
      </c>
      <c r="AN280" s="607">
        <f t="shared" ref="AN280" si="1618">AM280+AN276-AN278</f>
        <v>0</v>
      </c>
      <c r="AO280" s="1138">
        <f>AN280+AO276-AO278</f>
        <v>0</v>
      </c>
      <c r="AP280" s="1130">
        <f>AO280+AP276-AP278</f>
        <v>0</v>
      </c>
      <c r="AQ280" s="1130">
        <f t="shared" ref="AQ280" si="1619">AP280+AQ276-AQ278</f>
        <v>0</v>
      </c>
      <c r="AR280" s="1130">
        <f t="shared" ref="AR280" si="1620">AQ280+AR276-AR278</f>
        <v>0</v>
      </c>
      <c r="AS280" s="1130">
        <f t="shared" ref="AS280" si="1621">AR280+AS276-AS278</f>
        <v>0</v>
      </c>
      <c r="AT280" s="1130">
        <f t="shared" ref="AT280" si="1622">AS280+AT276-AT278</f>
        <v>0</v>
      </c>
      <c r="AU280" s="1130">
        <f t="shared" ref="AU280" si="1623">AT280+AU276-AU278</f>
        <v>0</v>
      </c>
      <c r="AV280" s="1130">
        <f t="shared" ref="AV280" si="1624">AU280+AV276-AV278</f>
        <v>0</v>
      </c>
      <c r="AW280" s="1130">
        <f t="shared" ref="AW280" si="1625">AV280+AW276-AW278</f>
        <v>0</v>
      </c>
      <c r="AX280" s="1130">
        <f t="shared" ref="AX280" si="1626">AW280+AX276-AX278</f>
        <v>0</v>
      </c>
      <c r="AY280" s="1130">
        <f t="shared" ref="AY280" si="1627">AX280+AY276-AY278</f>
        <v>0</v>
      </c>
      <c r="AZ280" s="1131">
        <f t="shared" ref="AZ280" si="1628">AY280+AZ276-AZ278</f>
        <v>0</v>
      </c>
      <c r="BA280" s="642">
        <f>AZ280+BA276-BA278</f>
        <v>0</v>
      </c>
      <c r="BB280" s="606">
        <f>BA280+BB276-BB278</f>
        <v>0</v>
      </c>
      <c r="BC280" s="606">
        <f t="shared" ref="BC280" si="1629">BB280+BC276-BC278</f>
        <v>0</v>
      </c>
      <c r="BD280" s="606">
        <f t="shared" ref="BD280" si="1630">BC280+BD276-BD278</f>
        <v>0</v>
      </c>
      <c r="BE280" s="606">
        <f t="shared" ref="BE280" si="1631">BD280+BE276-BE278</f>
        <v>0</v>
      </c>
      <c r="BF280" s="606">
        <f t="shared" ref="BF280" si="1632">BE280+BF276-BF278</f>
        <v>0</v>
      </c>
      <c r="BG280" s="606">
        <f t="shared" ref="BG280" si="1633">BF280+BG276-BG278</f>
        <v>0</v>
      </c>
      <c r="BH280" s="606">
        <f t="shared" ref="BH280" si="1634">BG280+BH276-BH278</f>
        <v>0</v>
      </c>
      <c r="BI280" s="606">
        <f t="shared" ref="BI280" si="1635">BH280+BI276-BI278</f>
        <v>0</v>
      </c>
      <c r="BJ280" s="606">
        <f t="shared" ref="BJ280" si="1636">BI280+BJ276-BJ278</f>
        <v>0</v>
      </c>
      <c r="BK280" s="606">
        <f t="shared" ref="BK280" si="1637">BJ280+BK276-BK278</f>
        <v>0</v>
      </c>
      <c r="BL280" s="607">
        <f t="shared" ref="BL280" si="1638">BK280+BL276-BL278</f>
        <v>0</v>
      </c>
      <c r="BM280" s="642">
        <f>BL280+BM276-BM278</f>
        <v>0</v>
      </c>
      <c r="BN280" s="606">
        <f>BM280+BN276-BN278</f>
        <v>0</v>
      </c>
      <c r="BO280" s="606">
        <f t="shared" ref="BO280" si="1639">BN280+BO276-BO278</f>
        <v>0</v>
      </c>
      <c r="BP280" s="606">
        <f t="shared" ref="BP280" si="1640">BO280+BP276-BP278</f>
        <v>0</v>
      </c>
      <c r="BQ280" s="606">
        <f t="shared" ref="BQ280" si="1641">BP280+BQ276-BQ278</f>
        <v>0</v>
      </c>
      <c r="BR280" s="606">
        <f t="shared" ref="BR280" si="1642">BQ280+BR276-BR278</f>
        <v>0</v>
      </c>
      <c r="BS280" s="606">
        <f t="shared" ref="BS280" si="1643">BR280+BS276-BS278</f>
        <v>0</v>
      </c>
      <c r="BT280" s="606">
        <f t="shared" ref="BT280" si="1644">BS280+BT276-BT278</f>
        <v>0</v>
      </c>
      <c r="BU280" s="606">
        <f t="shared" ref="BU280" si="1645">BT280+BU276-BU278</f>
        <v>0</v>
      </c>
      <c r="BV280" s="606">
        <f t="shared" ref="BV280" si="1646">BU280+BV276-BV278</f>
        <v>0</v>
      </c>
      <c r="BW280" s="606">
        <f t="shared" ref="BW280" si="1647">BV280+BW276-BW278</f>
        <v>0</v>
      </c>
      <c r="BX280" s="607">
        <f t="shared" ref="BX280" si="1648">BW280+BX276-BX278</f>
        <v>0</v>
      </c>
      <c r="BY280" s="642">
        <f>BX280+BY276-BY278</f>
        <v>0</v>
      </c>
      <c r="BZ280" s="606">
        <f>BY280+BZ276-BZ278</f>
        <v>0</v>
      </c>
      <c r="CA280" s="606">
        <f t="shared" ref="CA280" si="1649">BZ280+CA276-CA278</f>
        <v>0</v>
      </c>
      <c r="CB280" s="606">
        <f t="shared" ref="CB280" si="1650">CA280+CB276-CB278</f>
        <v>0</v>
      </c>
      <c r="CC280" s="606">
        <f t="shared" ref="CC280" si="1651">CB280+CC276-CC278</f>
        <v>0</v>
      </c>
      <c r="CD280" s="606">
        <f t="shared" ref="CD280" si="1652">CC280+CD276-CD278</f>
        <v>0</v>
      </c>
      <c r="CE280" s="606">
        <f t="shared" ref="CE280" si="1653">CD280+CE276-CE278</f>
        <v>0</v>
      </c>
      <c r="CF280" s="606">
        <f t="shared" ref="CF280" si="1654">CE280+CF276-CF278</f>
        <v>0</v>
      </c>
      <c r="CG280" s="606">
        <f t="shared" ref="CG280" si="1655">CF280+CG276-CG278</f>
        <v>0</v>
      </c>
      <c r="CH280" s="606">
        <f t="shared" ref="CH280" si="1656">CG280+CH276-CH278</f>
        <v>0</v>
      </c>
      <c r="CI280" s="606">
        <f t="shared" ref="CI280" si="1657">CH280+CI276-CI278</f>
        <v>0</v>
      </c>
      <c r="CJ280" s="607">
        <f t="shared" ref="CJ280" si="1658">CI280+CJ276-CJ278</f>
        <v>0</v>
      </c>
      <c r="CK280" s="642">
        <f>CJ280+CK276-CK278</f>
        <v>0</v>
      </c>
      <c r="CL280" s="606">
        <f>CK280+CL276-CL278</f>
        <v>0</v>
      </c>
      <c r="CM280" s="606">
        <f t="shared" ref="CM280" si="1659">CL280+CM276-CM278</f>
        <v>0</v>
      </c>
      <c r="CN280" s="606">
        <f t="shared" ref="CN280" si="1660">CM280+CN276-CN278</f>
        <v>0</v>
      </c>
      <c r="CO280" s="606">
        <f t="shared" ref="CO280" si="1661">CN280+CO276-CO278</f>
        <v>0</v>
      </c>
      <c r="CP280" s="606">
        <f t="shared" ref="CP280" si="1662">CO280+CP276-CP278</f>
        <v>0</v>
      </c>
      <c r="CQ280" s="606">
        <f t="shared" ref="CQ280" si="1663">CP280+CQ276-CQ278</f>
        <v>0</v>
      </c>
      <c r="CR280" s="606">
        <f t="shared" ref="CR280" si="1664">CQ280+CR276-CR278</f>
        <v>0</v>
      </c>
      <c r="CS280" s="606">
        <f t="shared" ref="CS280" si="1665">CR280+CS276-CS278</f>
        <v>0</v>
      </c>
      <c r="CT280" s="606">
        <f t="shared" ref="CT280" si="1666">CS280+CT276-CT278</f>
        <v>0</v>
      </c>
      <c r="CU280" s="606">
        <f t="shared" ref="CU280" si="1667">CT280+CU276-CU278</f>
        <v>0</v>
      </c>
      <c r="CV280" s="607">
        <f t="shared" ref="CV280" si="1668">CU280+CV276-CV278</f>
        <v>0</v>
      </c>
      <c r="CW280" s="642">
        <f>CV280+CW276-CW278</f>
        <v>0</v>
      </c>
      <c r="CX280" s="606">
        <f>CW280+CX276-CX278</f>
        <v>0</v>
      </c>
      <c r="CY280" s="606">
        <f t="shared" ref="CY280" si="1669">CX280+CY276-CY278</f>
        <v>0</v>
      </c>
      <c r="CZ280" s="606">
        <f t="shared" ref="CZ280" si="1670">CY280+CZ276-CZ278</f>
        <v>0</v>
      </c>
      <c r="DA280" s="606">
        <f t="shared" ref="DA280" si="1671">CZ280+DA276-DA278</f>
        <v>0</v>
      </c>
      <c r="DB280" s="606">
        <f t="shared" ref="DB280" si="1672">DA280+DB276-DB278</f>
        <v>0</v>
      </c>
      <c r="DC280" s="606">
        <f t="shared" ref="DC280" si="1673">DB280+DC276-DC278</f>
        <v>0</v>
      </c>
      <c r="DD280" s="606">
        <f t="shared" ref="DD280" si="1674">DC280+DD276-DD278</f>
        <v>0</v>
      </c>
      <c r="DE280" s="606">
        <f t="shared" ref="DE280" si="1675">DD280+DE276-DE278</f>
        <v>0</v>
      </c>
      <c r="DF280" s="606">
        <f t="shared" ref="DF280" si="1676">DE280+DF276-DF278</f>
        <v>0</v>
      </c>
      <c r="DG280" s="606">
        <f t="shared" ref="DG280" si="1677">DF280+DG276-DG278</f>
        <v>0</v>
      </c>
      <c r="DH280" s="607">
        <f t="shared" ref="DH280" si="1678">DG280+DH276-DH278</f>
        <v>0</v>
      </c>
      <c r="DI280" s="642">
        <f>DH280+DI276-DI278</f>
        <v>0</v>
      </c>
      <c r="DJ280" s="606">
        <f>DI280+DJ276-DJ278</f>
        <v>0</v>
      </c>
      <c r="DK280" s="606">
        <f t="shared" ref="DK280" si="1679">DJ280+DK276-DK278</f>
        <v>0</v>
      </c>
      <c r="DL280" s="606">
        <f t="shared" ref="DL280" si="1680">DK280+DL276-DL278</f>
        <v>0</v>
      </c>
      <c r="DM280" s="606">
        <f t="shared" ref="DM280" si="1681">DL280+DM276-DM278</f>
        <v>0</v>
      </c>
      <c r="DN280" s="606">
        <f t="shared" ref="DN280" si="1682">DM280+DN276-DN278</f>
        <v>0</v>
      </c>
      <c r="DO280" s="606">
        <f t="shared" ref="DO280" si="1683">DN280+DO276-DO278</f>
        <v>0</v>
      </c>
      <c r="DP280" s="606">
        <f t="shared" ref="DP280" si="1684">DO280+DP276-DP278</f>
        <v>0</v>
      </c>
      <c r="DQ280" s="606">
        <f t="shared" ref="DQ280" si="1685">DP280+DQ276-DQ278</f>
        <v>0</v>
      </c>
      <c r="DR280" s="606">
        <f t="shared" ref="DR280" si="1686">DQ280+DR276-DR278</f>
        <v>0</v>
      </c>
      <c r="DS280" s="606">
        <f t="shared" ref="DS280" si="1687">DR280+DS276-DS278</f>
        <v>0</v>
      </c>
      <c r="DT280" s="607">
        <f t="shared" ref="DT280" si="1688">DS280+DT276-DT278</f>
        <v>0</v>
      </c>
      <c r="DU280" s="644"/>
      <c r="DV280" s="605">
        <f>P280</f>
        <v>0</v>
      </c>
      <c r="DW280" s="606">
        <f>DW276+DV280-DW278</f>
        <v>0</v>
      </c>
      <c r="DX280" s="606">
        <f t="shared" ref="DX280:EE280" si="1689">DX276+DW280-DX278</f>
        <v>0</v>
      </c>
      <c r="DY280" s="606">
        <f t="shared" si="1689"/>
        <v>0</v>
      </c>
      <c r="DZ280" s="606">
        <f t="shared" si="1689"/>
        <v>0</v>
      </c>
      <c r="EA280" s="606">
        <f t="shared" si="1689"/>
        <v>0</v>
      </c>
      <c r="EB280" s="606">
        <f t="shared" si="1689"/>
        <v>0</v>
      </c>
      <c r="EC280" s="606">
        <f t="shared" si="1689"/>
        <v>0</v>
      </c>
      <c r="ED280" s="606">
        <f t="shared" si="1689"/>
        <v>0</v>
      </c>
      <c r="EE280" s="607">
        <f t="shared" si="1689"/>
        <v>0</v>
      </c>
      <c r="EF280" s="454" t="s">
        <v>428</v>
      </c>
      <c r="EG280" s="454"/>
      <c r="EH280" s="454"/>
      <c r="EI280" s="454"/>
      <c r="EJ280" s="454"/>
      <c r="EK280" s="454"/>
      <c r="EL280" s="454"/>
      <c r="EM280" s="454"/>
      <c r="EN280" s="454"/>
      <c r="EO280" s="454"/>
      <c r="EP280" s="454"/>
      <c r="EQ280" s="454"/>
      <c r="ER280" s="454"/>
      <c r="ES280" s="454"/>
      <c r="ET280" s="454"/>
      <c r="EU280" s="581"/>
      <c r="EV280" s="581"/>
      <c r="EW280" s="581"/>
      <c r="EX280" s="581"/>
      <c r="EY280" s="581"/>
      <c r="EZ280" s="581"/>
      <c r="FA280" s="581"/>
      <c r="FB280" s="581"/>
      <c r="FC280" s="581"/>
      <c r="FD280" s="581"/>
      <c r="FE280" s="581"/>
    </row>
    <row r="281" spans="1:161" ht="15.75">
      <c r="A281" s="450"/>
      <c r="B281" s="570" t="s">
        <v>386</v>
      </c>
      <c r="C281" s="450"/>
      <c r="D281" s="450"/>
      <c r="E281" s="450"/>
      <c r="F281" s="648"/>
      <c r="G281" s="573"/>
      <c r="H281" s="573"/>
      <c r="I281" s="450"/>
      <c r="J281" s="450"/>
      <c r="K281" s="450"/>
      <c r="L281" s="450"/>
      <c r="M281" s="450"/>
      <c r="N281" s="450"/>
      <c r="O281" s="450"/>
      <c r="P281" s="450"/>
      <c r="Q281" s="1063"/>
      <c r="R281" s="1093"/>
      <c r="S281" s="1094"/>
      <c r="T281" s="1094"/>
      <c r="U281" s="1063"/>
      <c r="V281" s="1063"/>
      <c r="W281" s="1063"/>
      <c r="X281" s="1063"/>
      <c r="Y281" s="1063"/>
      <c r="Z281" s="1063"/>
      <c r="AA281" s="1063"/>
      <c r="AB281" s="1063"/>
      <c r="AC281" s="450"/>
      <c r="AD281" s="648"/>
      <c r="AE281" s="573"/>
      <c r="AF281" s="573"/>
      <c r="AG281" s="450"/>
      <c r="AH281" s="450"/>
      <c r="AI281" s="450"/>
      <c r="AJ281" s="450"/>
      <c r="AK281" s="450"/>
      <c r="AL281" s="450"/>
      <c r="AM281" s="450"/>
      <c r="AN281" s="450"/>
      <c r="AO281" s="1106"/>
      <c r="AP281" s="1141"/>
      <c r="AQ281" s="1142"/>
      <c r="AR281" s="1142"/>
      <c r="AS281" s="1106"/>
      <c r="AT281" s="1106"/>
      <c r="AU281" s="1106"/>
      <c r="AV281" s="1106"/>
      <c r="AW281" s="1106"/>
      <c r="AX281" s="1106"/>
      <c r="AY281" s="1106"/>
      <c r="AZ281" s="1106"/>
      <c r="BA281" s="450"/>
      <c r="BB281" s="648"/>
      <c r="BC281" s="573"/>
      <c r="BD281" s="573"/>
      <c r="BE281" s="450"/>
      <c r="BF281" s="450"/>
      <c r="BG281" s="450"/>
      <c r="BH281" s="450"/>
      <c r="BI281" s="450"/>
      <c r="BJ281" s="450"/>
      <c r="BK281" s="450"/>
      <c r="BL281" s="450"/>
      <c r="BM281" s="450"/>
      <c r="BN281" s="648"/>
      <c r="BO281" s="573"/>
      <c r="BP281" s="573"/>
      <c r="BQ281" s="450"/>
      <c r="BR281" s="450"/>
      <c r="BS281" s="450"/>
      <c r="BT281" s="450"/>
      <c r="BU281" s="450"/>
      <c r="BV281" s="450"/>
      <c r="BW281" s="450"/>
      <c r="BX281" s="450"/>
      <c r="BY281" s="450"/>
      <c r="BZ281" s="648"/>
      <c r="CA281" s="573"/>
      <c r="CB281" s="573"/>
      <c r="CC281" s="450"/>
      <c r="CD281" s="450"/>
      <c r="CE281" s="450"/>
      <c r="CF281" s="450"/>
      <c r="CG281" s="450"/>
      <c r="CH281" s="450"/>
      <c r="CI281" s="450"/>
      <c r="CJ281" s="450"/>
      <c r="CK281" s="450"/>
      <c r="CL281" s="648"/>
      <c r="CM281" s="573"/>
      <c r="CN281" s="573"/>
      <c r="CO281" s="450"/>
      <c r="CP281" s="450"/>
      <c r="CQ281" s="450"/>
      <c r="CR281" s="450"/>
      <c r="CS281" s="450"/>
      <c r="CT281" s="450"/>
      <c r="CU281" s="450"/>
      <c r="CV281" s="450"/>
      <c r="CW281" s="450"/>
      <c r="CX281" s="648"/>
      <c r="CY281" s="573"/>
      <c r="CZ281" s="573"/>
      <c r="DA281" s="450"/>
      <c r="DB281" s="450"/>
      <c r="DC281" s="450"/>
      <c r="DD281" s="450"/>
      <c r="DE281" s="450"/>
      <c r="DF281" s="450"/>
      <c r="DG281" s="450"/>
      <c r="DH281" s="450"/>
      <c r="DI281" s="450"/>
      <c r="DJ281" s="648"/>
      <c r="DK281" s="573"/>
      <c r="DL281" s="573"/>
      <c r="DM281" s="450"/>
      <c r="DN281" s="450"/>
      <c r="DO281" s="450"/>
      <c r="DP281" s="450"/>
      <c r="DQ281" s="450"/>
      <c r="DR281" s="450"/>
      <c r="DS281" s="450"/>
      <c r="DT281" s="450"/>
      <c r="DU281" s="450"/>
      <c r="DV281" s="450"/>
      <c r="DW281" s="450"/>
      <c r="DX281" s="450"/>
      <c r="DY281" s="450"/>
      <c r="DZ281" s="450"/>
      <c r="EA281" s="450"/>
      <c r="EB281" s="450"/>
      <c r="EC281" s="450"/>
      <c r="ED281" s="450"/>
      <c r="EE281" s="450"/>
      <c r="EF281" s="454"/>
      <c r="EG281" s="454"/>
      <c r="EH281" s="454"/>
      <c r="EI281" s="454"/>
      <c r="EJ281" s="454"/>
      <c r="EK281" s="454"/>
      <c r="EL281" s="454"/>
      <c r="EM281" s="454"/>
      <c r="EN281" s="454"/>
      <c r="EO281" s="454"/>
      <c r="EP281" s="454"/>
      <c r="EQ281" s="454"/>
      <c r="ER281" s="454"/>
      <c r="ES281" s="454"/>
      <c r="ET281" s="454"/>
      <c r="EU281" s="581"/>
      <c r="EV281" s="581"/>
      <c r="EW281" s="581"/>
      <c r="EX281" s="581"/>
      <c r="EY281" s="581"/>
      <c r="EZ281" s="581"/>
      <c r="FA281" s="581"/>
      <c r="FB281" s="581"/>
      <c r="FC281" s="581"/>
      <c r="FD281" s="581"/>
      <c r="FE281" s="581"/>
    </row>
    <row r="282" spans="1:161">
      <c r="A282" s="450"/>
      <c r="B282" s="451"/>
      <c r="C282" s="450"/>
      <c r="D282" s="450"/>
      <c r="E282" s="450"/>
      <c r="F282" s="464"/>
      <c r="G282" s="450"/>
      <c r="H282" s="450"/>
      <c r="I282" s="450"/>
      <c r="J282" s="450"/>
      <c r="K282" s="450"/>
      <c r="L282" s="450"/>
      <c r="M282" s="450"/>
      <c r="N282" s="450"/>
      <c r="O282" s="450"/>
      <c r="P282" s="450"/>
      <c r="Q282" s="1063"/>
      <c r="R282" s="1064"/>
      <c r="S282" s="1063"/>
      <c r="T282" s="1063"/>
      <c r="U282" s="1063"/>
      <c r="V282" s="1063"/>
      <c r="W282" s="1063"/>
      <c r="X282" s="1063"/>
      <c r="Y282" s="1063"/>
      <c r="Z282" s="1063"/>
      <c r="AA282" s="1063"/>
      <c r="AB282" s="1063"/>
      <c r="AC282" s="450"/>
      <c r="AD282" s="464"/>
      <c r="AE282" s="450"/>
      <c r="AF282" s="450"/>
      <c r="AG282" s="450"/>
      <c r="AH282" s="450"/>
      <c r="AI282" s="450"/>
      <c r="AJ282" s="450"/>
      <c r="AK282" s="450"/>
      <c r="AL282" s="450"/>
      <c r="AM282" s="450"/>
      <c r="AN282" s="450"/>
      <c r="AO282" s="1106"/>
      <c r="AP282" s="1107"/>
      <c r="AQ282" s="1106"/>
      <c r="AR282" s="1106"/>
      <c r="AS282" s="1106"/>
      <c r="AT282" s="1106"/>
      <c r="AU282" s="1106"/>
      <c r="AV282" s="1106"/>
      <c r="AW282" s="1106"/>
      <c r="AX282" s="1106"/>
      <c r="AY282" s="1106"/>
      <c r="AZ282" s="1106"/>
      <c r="BA282" s="450"/>
      <c r="BB282" s="464"/>
      <c r="BC282" s="450"/>
      <c r="BD282" s="450"/>
      <c r="BE282" s="450"/>
      <c r="BF282" s="450"/>
      <c r="BG282" s="450"/>
      <c r="BH282" s="450"/>
      <c r="BI282" s="450"/>
      <c r="BJ282" s="450"/>
      <c r="BK282" s="450"/>
      <c r="BL282" s="450"/>
      <c r="BM282" s="450"/>
      <c r="BN282" s="464"/>
      <c r="BO282" s="450"/>
      <c r="BP282" s="450"/>
      <c r="BQ282" s="450"/>
      <c r="BR282" s="450"/>
      <c r="BS282" s="450"/>
      <c r="BT282" s="450"/>
      <c r="BU282" s="450"/>
      <c r="BV282" s="450"/>
      <c r="BW282" s="450"/>
      <c r="BX282" s="450"/>
      <c r="BY282" s="450"/>
      <c r="BZ282" s="464"/>
      <c r="CA282" s="450"/>
      <c r="CB282" s="450"/>
      <c r="CC282" s="450"/>
      <c r="CD282" s="450"/>
      <c r="CE282" s="450"/>
      <c r="CF282" s="450"/>
      <c r="CG282" s="450"/>
      <c r="CH282" s="450"/>
      <c r="CI282" s="450"/>
      <c r="CJ282" s="450"/>
      <c r="CK282" s="450"/>
      <c r="CL282" s="464"/>
      <c r="CM282" s="450"/>
      <c r="CN282" s="450"/>
      <c r="CO282" s="450"/>
      <c r="CP282" s="450"/>
      <c r="CQ282" s="450"/>
      <c r="CR282" s="450"/>
      <c r="CS282" s="450"/>
      <c r="CT282" s="450"/>
      <c r="CU282" s="450"/>
      <c r="CV282" s="450"/>
      <c r="CW282" s="450"/>
      <c r="CX282" s="464"/>
      <c r="CY282" s="450"/>
      <c r="CZ282" s="450"/>
      <c r="DA282" s="450"/>
      <c r="DB282" s="450"/>
      <c r="DC282" s="450"/>
      <c r="DD282" s="450"/>
      <c r="DE282" s="450"/>
      <c r="DF282" s="450"/>
      <c r="DG282" s="450"/>
      <c r="DH282" s="450"/>
      <c r="DI282" s="450"/>
      <c r="DJ282" s="464"/>
      <c r="DK282" s="450"/>
      <c r="DL282" s="450"/>
      <c r="DM282" s="450"/>
      <c r="DN282" s="450"/>
      <c r="DO282" s="450"/>
      <c r="DP282" s="450"/>
      <c r="DQ282" s="450"/>
      <c r="DR282" s="450"/>
      <c r="DS282" s="450"/>
      <c r="DT282" s="450"/>
      <c r="DU282" s="450"/>
      <c r="DV282" s="450"/>
      <c r="DW282" s="450"/>
      <c r="DX282" s="450"/>
      <c r="DY282" s="450"/>
      <c r="DZ282" s="450"/>
      <c r="EA282" s="450"/>
      <c r="EB282" s="450"/>
      <c r="EC282" s="450"/>
      <c r="ED282" s="450"/>
      <c r="EE282" s="450"/>
      <c r="EF282" s="454"/>
      <c r="EG282" s="454"/>
      <c r="EH282" s="454"/>
      <c r="EI282" s="454"/>
      <c r="EJ282" s="454"/>
      <c r="EK282" s="454"/>
      <c r="EL282" s="454"/>
      <c r="EM282" s="454"/>
      <c r="EN282" s="454"/>
      <c r="EO282" s="454"/>
      <c r="EP282" s="454"/>
      <c r="EQ282" s="454"/>
      <c r="ER282" s="454"/>
      <c r="ES282" s="454"/>
      <c r="ET282" s="454"/>
      <c r="EU282" s="581"/>
      <c r="EV282" s="581"/>
      <c r="EW282" s="581"/>
      <c r="EX282" s="581"/>
      <c r="EY282" s="581"/>
      <c r="EZ282" s="581"/>
      <c r="FA282" s="581"/>
      <c r="FB282" s="581"/>
      <c r="FC282" s="581"/>
      <c r="FD282" s="581"/>
      <c r="FE282" s="581"/>
    </row>
    <row r="283" spans="1:161">
      <c r="A283" s="450"/>
      <c r="B283" s="465" t="s">
        <v>387</v>
      </c>
      <c r="C283" s="450"/>
      <c r="D283" s="450"/>
      <c r="E283" s="450"/>
      <c r="F283" s="450"/>
      <c r="G283" s="450"/>
      <c r="H283" s="450"/>
      <c r="I283" s="450"/>
      <c r="J283" s="450"/>
      <c r="K283" s="450"/>
      <c r="L283" s="450"/>
      <c r="M283" s="450"/>
      <c r="N283" s="450"/>
      <c r="O283" s="450"/>
      <c r="P283" s="450"/>
      <c r="Q283" s="1063"/>
      <c r="R283" s="1063"/>
      <c r="S283" s="1063"/>
      <c r="T283" s="1063"/>
      <c r="U283" s="1063"/>
      <c r="V283" s="1063"/>
      <c r="W283" s="1063"/>
      <c r="X283" s="1063"/>
      <c r="Y283" s="1063"/>
      <c r="Z283" s="1063"/>
      <c r="AA283" s="1063"/>
      <c r="AB283" s="1063"/>
      <c r="AC283" s="450"/>
      <c r="AD283" s="450"/>
      <c r="AE283" s="450"/>
      <c r="AF283" s="450"/>
      <c r="AG283" s="450"/>
      <c r="AH283" s="450"/>
      <c r="AI283" s="450"/>
      <c r="AJ283" s="450"/>
      <c r="AK283" s="450"/>
      <c r="AL283" s="450"/>
      <c r="AM283" s="450"/>
      <c r="AN283" s="450"/>
      <c r="AO283" s="1106"/>
      <c r="AP283" s="1106"/>
      <c r="AQ283" s="1106"/>
      <c r="AR283" s="1106"/>
      <c r="AS283" s="1106"/>
      <c r="AT283" s="1106"/>
      <c r="AU283" s="1106"/>
      <c r="AV283" s="1106"/>
      <c r="AW283" s="1106"/>
      <c r="AX283" s="1106"/>
      <c r="AY283" s="1106"/>
      <c r="AZ283" s="1106"/>
      <c r="BA283" s="450"/>
      <c r="BB283" s="450"/>
      <c r="BC283" s="450"/>
      <c r="BD283" s="450"/>
      <c r="BE283" s="450"/>
      <c r="BF283" s="450"/>
      <c r="BG283" s="450"/>
      <c r="BH283" s="450"/>
      <c r="BI283" s="450"/>
      <c r="BJ283" s="450"/>
      <c r="BK283" s="450"/>
      <c r="BL283" s="450"/>
      <c r="BM283" s="450"/>
      <c r="BN283" s="450"/>
      <c r="BO283" s="450"/>
      <c r="BP283" s="450"/>
      <c r="BQ283" s="450"/>
      <c r="BR283" s="450"/>
      <c r="BS283" s="450"/>
      <c r="BT283" s="450"/>
      <c r="BU283" s="450"/>
      <c r="BV283" s="450"/>
      <c r="BW283" s="450"/>
      <c r="BX283" s="450"/>
      <c r="BY283" s="450"/>
      <c r="BZ283" s="450"/>
      <c r="CA283" s="450"/>
      <c r="CB283" s="450"/>
      <c r="CC283" s="450"/>
      <c r="CD283" s="450"/>
      <c r="CE283" s="450"/>
      <c r="CF283" s="450"/>
      <c r="CG283" s="450"/>
      <c r="CH283" s="450"/>
      <c r="CI283" s="450"/>
      <c r="CJ283" s="450"/>
      <c r="CK283" s="450"/>
      <c r="CL283" s="450"/>
      <c r="CM283" s="450"/>
      <c r="CN283" s="450"/>
      <c r="CO283" s="450"/>
      <c r="CP283" s="450"/>
      <c r="CQ283" s="450"/>
      <c r="CR283" s="450"/>
      <c r="CS283" s="450"/>
      <c r="CT283" s="450"/>
      <c r="CU283" s="450"/>
      <c r="CV283" s="450"/>
      <c r="CW283" s="450"/>
      <c r="CX283" s="450"/>
      <c r="CY283" s="450"/>
      <c r="CZ283" s="450"/>
      <c r="DA283" s="450"/>
      <c r="DB283" s="450"/>
      <c r="DC283" s="450"/>
      <c r="DD283" s="450"/>
      <c r="DE283" s="450"/>
      <c r="DF283" s="450"/>
      <c r="DG283" s="450"/>
      <c r="DH283" s="450"/>
      <c r="DI283" s="450"/>
      <c r="DJ283" s="450"/>
      <c r="DK283" s="450"/>
      <c r="DL283" s="450"/>
      <c r="DM283" s="450"/>
      <c r="DN283" s="450"/>
      <c r="DO283" s="450"/>
      <c r="DP283" s="450"/>
      <c r="DQ283" s="450"/>
      <c r="DR283" s="450"/>
      <c r="DS283" s="450"/>
      <c r="DT283" s="450"/>
      <c r="DU283" s="450"/>
      <c r="DV283" s="450"/>
      <c r="DW283" s="450"/>
      <c r="DX283" s="450"/>
      <c r="DY283" s="450"/>
      <c r="DZ283" s="450"/>
      <c r="EA283" s="450"/>
      <c r="EB283" s="450"/>
      <c r="EC283" s="450"/>
      <c r="ED283" s="450"/>
      <c r="EE283" s="450"/>
      <c r="EF283" s="454"/>
      <c r="EG283" s="454"/>
      <c r="EH283" s="454"/>
      <c r="EI283" s="454"/>
      <c r="EJ283" s="454"/>
      <c r="EK283" s="454"/>
      <c r="EL283" s="454"/>
      <c r="EM283" s="454"/>
      <c r="EN283" s="454"/>
      <c r="EO283" s="454"/>
      <c r="EP283" s="454"/>
      <c r="EQ283" s="454"/>
      <c r="ER283" s="454"/>
      <c r="ES283" s="454"/>
      <c r="ET283" s="454"/>
      <c r="EU283" s="581"/>
      <c r="EV283" s="581"/>
      <c r="EW283" s="581"/>
      <c r="EX283" s="581"/>
      <c r="EY283" s="581"/>
      <c r="EZ283" s="581"/>
      <c r="FA283" s="581"/>
      <c r="FB283" s="581"/>
      <c r="FC283" s="581"/>
      <c r="FD283" s="581"/>
      <c r="FE283" s="581"/>
    </row>
    <row r="284" spans="1:161">
      <c r="A284" s="450"/>
      <c r="B284" s="451"/>
      <c r="C284" s="598"/>
      <c r="D284" s="598"/>
      <c r="E284" s="1166">
        <f>E274</f>
        <v>0</v>
      </c>
      <c r="F284" s="1166">
        <f t="shared" ref="F284:BQ284" si="1690">F274</f>
        <v>0</v>
      </c>
      <c r="G284" s="1166">
        <f t="shared" si="1690"/>
        <v>0</v>
      </c>
      <c r="H284" s="1166">
        <f t="shared" si="1690"/>
        <v>0</v>
      </c>
      <c r="I284" s="1166">
        <f t="shared" si="1690"/>
        <v>0</v>
      </c>
      <c r="J284" s="1166">
        <f t="shared" si="1690"/>
        <v>0</v>
      </c>
      <c r="K284" s="1166">
        <f t="shared" si="1690"/>
        <v>0</v>
      </c>
      <c r="L284" s="1166">
        <f t="shared" si="1690"/>
        <v>0</v>
      </c>
      <c r="M284" s="1166">
        <f t="shared" si="1690"/>
        <v>0</v>
      </c>
      <c r="N284" s="1166">
        <f t="shared" si="1690"/>
        <v>0</v>
      </c>
      <c r="O284" s="1166">
        <f t="shared" si="1690"/>
        <v>0</v>
      </c>
      <c r="P284" s="1166">
        <f t="shared" si="1690"/>
        <v>0</v>
      </c>
      <c r="Q284" s="1166">
        <f t="shared" si="1690"/>
        <v>1</v>
      </c>
      <c r="R284" s="1166">
        <f t="shared" si="1690"/>
        <v>1</v>
      </c>
      <c r="S284" s="1166">
        <f t="shared" si="1690"/>
        <v>1</v>
      </c>
      <c r="T284" s="1166">
        <f t="shared" si="1690"/>
        <v>1</v>
      </c>
      <c r="U284" s="1166">
        <f t="shared" si="1690"/>
        <v>1</v>
      </c>
      <c r="V284" s="1166">
        <f t="shared" si="1690"/>
        <v>1</v>
      </c>
      <c r="W284" s="1166">
        <f t="shared" si="1690"/>
        <v>1</v>
      </c>
      <c r="X284" s="1166">
        <f t="shared" si="1690"/>
        <v>1</v>
      </c>
      <c r="Y284" s="1166">
        <f t="shared" si="1690"/>
        <v>1</v>
      </c>
      <c r="Z284" s="1166">
        <f t="shared" si="1690"/>
        <v>1</v>
      </c>
      <c r="AA284" s="1166">
        <f t="shared" si="1690"/>
        <v>1</v>
      </c>
      <c r="AB284" s="1166">
        <f t="shared" si="1690"/>
        <v>1</v>
      </c>
      <c r="AC284" s="1166">
        <f t="shared" si="1690"/>
        <v>2</v>
      </c>
      <c r="AD284" s="1166">
        <f t="shared" si="1690"/>
        <v>2</v>
      </c>
      <c r="AE284" s="1166">
        <f t="shared" si="1690"/>
        <v>2</v>
      </c>
      <c r="AF284" s="1166">
        <f t="shared" si="1690"/>
        <v>2</v>
      </c>
      <c r="AG284" s="1166">
        <f t="shared" si="1690"/>
        <v>2</v>
      </c>
      <c r="AH284" s="1166">
        <f t="shared" si="1690"/>
        <v>2</v>
      </c>
      <c r="AI284" s="1166">
        <f t="shared" si="1690"/>
        <v>2</v>
      </c>
      <c r="AJ284" s="1166">
        <f t="shared" si="1690"/>
        <v>2</v>
      </c>
      <c r="AK284" s="1166">
        <f t="shared" si="1690"/>
        <v>2</v>
      </c>
      <c r="AL284" s="1166">
        <f t="shared" si="1690"/>
        <v>2</v>
      </c>
      <c r="AM284" s="1166">
        <f t="shared" si="1690"/>
        <v>2</v>
      </c>
      <c r="AN284" s="1166">
        <f t="shared" si="1690"/>
        <v>2</v>
      </c>
      <c r="AO284" s="1166">
        <f t="shared" si="1690"/>
        <v>3</v>
      </c>
      <c r="AP284" s="1166">
        <f t="shared" si="1690"/>
        <v>3</v>
      </c>
      <c r="AQ284" s="1166">
        <f t="shared" si="1690"/>
        <v>3</v>
      </c>
      <c r="AR284" s="1166">
        <f t="shared" si="1690"/>
        <v>3</v>
      </c>
      <c r="AS284" s="1166">
        <f t="shared" si="1690"/>
        <v>3</v>
      </c>
      <c r="AT284" s="1166">
        <f t="shared" si="1690"/>
        <v>3</v>
      </c>
      <c r="AU284" s="1166">
        <f t="shared" si="1690"/>
        <v>3</v>
      </c>
      <c r="AV284" s="1166">
        <f t="shared" si="1690"/>
        <v>3</v>
      </c>
      <c r="AW284" s="1166">
        <f t="shared" si="1690"/>
        <v>3</v>
      </c>
      <c r="AX284" s="1166">
        <f t="shared" si="1690"/>
        <v>3</v>
      </c>
      <c r="AY284" s="1166">
        <f t="shared" si="1690"/>
        <v>3</v>
      </c>
      <c r="AZ284" s="1166">
        <f t="shared" si="1690"/>
        <v>3</v>
      </c>
      <c r="BA284" s="1166">
        <f t="shared" si="1690"/>
        <v>4</v>
      </c>
      <c r="BB284" s="1166">
        <f t="shared" si="1690"/>
        <v>4</v>
      </c>
      <c r="BC284" s="1166">
        <f t="shared" si="1690"/>
        <v>4</v>
      </c>
      <c r="BD284" s="1166">
        <f t="shared" si="1690"/>
        <v>4</v>
      </c>
      <c r="BE284" s="1166">
        <f t="shared" si="1690"/>
        <v>4</v>
      </c>
      <c r="BF284" s="1166">
        <f t="shared" si="1690"/>
        <v>4</v>
      </c>
      <c r="BG284" s="1166">
        <f t="shared" si="1690"/>
        <v>4</v>
      </c>
      <c r="BH284" s="1166">
        <f t="shared" si="1690"/>
        <v>4</v>
      </c>
      <c r="BI284" s="1166">
        <f t="shared" si="1690"/>
        <v>4</v>
      </c>
      <c r="BJ284" s="1166">
        <f t="shared" si="1690"/>
        <v>4</v>
      </c>
      <c r="BK284" s="1166">
        <f t="shared" si="1690"/>
        <v>4</v>
      </c>
      <c r="BL284" s="1166">
        <f t="shared" si="1690"/>
        <v>4</v>
      </c>
      <c r="BM284" s="1166">
        <f t="shared" si="1690"/>
        <v>5</v>
      </c>
      <c r="BN284" s="1166">
        <f t="shared" si="1690"/>
        <v>5</v>
      </c>
      <c r="BO284" s="1166">
        <f t="shared" si="1690"/>
        <v>5</v>
      </c>
      <c r="BP284" s="1166">
        <f t="shared" si="1690"/>
        <v>5</v>
      </c>
      <c r="BQ284" s="1166">
        <f t="shared" si="1690"/>
        <v>5</v>
      </c>
      <c r="BR284" s="1166">
        <f t="shared" ref="BR284:DT284" si="1691">BR274</f>
        <v>5</v>
      </c>
      <c r="BS284" s="1166">
        <f t="shared" si="1691"/>
        <v>5</v>
      </c>
      <c r="BT284" s="1166">
        <f t="shared" si="1691"/>
        <v>5</v>
      </c>
      <c r="BU284" s="1166">
        <f t="shared" si="1691"/>
        <v>5</v>
      </c>
      <c r="BV284" s="1166">
        <f t="shared" si="1691"/>
        <v>5</v>
      </c>
      <c r="BW284" s="1166">
        <f t="shared" si="1691"/>
        <v>5</v>
      </c>
      <c r="BX284" s="1166">
        <f t="shared" si="1691"/>
        <v>5</v>
      </c>
      <c r="BY284" s="1166">
        <f t="shared" si="1691"/>
        <v>6</v>
      </c>
      <c r="BZ284" s="1166">
        <f t="shared" si="1691"/>
        <v>6</v>
      </c>
      <c r="CA284" s="1166">
        <f t="shared" si="1691"/>
        <v>6</v>
      </c>
      <c r="CB284" s="1166">
        <f t="shared" si="1691"/>
        <v>6</v>
      </c>
      <c r="CC284" s="1166">
        <f t="shared" si="1691"/>
        <v>6</v>
      </c>
      <c r="CD284" s="1166">
        <f t="shared" si="1691"/>
        <v>6</v>
      </c>
      <c r="CE284" s="1166">
        <f t="shared" si="1691"/>
        <v>6</v>
      </c>
      <c r="CF284" s="1166">
        <f t="shared" si="1691"/>
        <v>6</v>
      </c>
      <c r="CG284" s="1166">
        <f t="shared" si="1691"/>
        <v>6</v>
      </c>
      <c r="CH284" s="1166">
        <f t="shared" si="1691"/>
        <v>6</v>
      </c>
      <c r="CI284" s="1166">
        <f t="shared" si="1691"/>
        <v>6</v>
      </c>
      <c r="CJ284" s="1166">
        <f t="shared" si="1691"/>
        <v>6</v>
      </c>
      <c r="CK284" s="1166">
        <f t="shared" si="1691"/>
        <v>7</v>
      </c>
      <c r="CL284" s="1166">
        <f t="shared" si="1691"/>
        <v>7</v>
      </c>
      <c r="CM284" s="1166">
        <f t="shared" si="1691"/>
        <v>7</v>
      </c>
      <c r="CN284" s="1166">
        <f t="shared" si="1691"/>
        <v>7</v>
      </c>
      <c r="CO284" s="1166">
        <f t="shared" si="1691"/>
        <v>7</v>
      </c>
      <c r="CP284" s="1166">
        <f t="shared" si="1691"/>
        <v>7</v>
      </c>
      <c r="CQ284" s="1166">
        <f t="shared" si="1691"/>
        <v>7</v>
      </c>
      <c r="CR284" s="1166">
        <f t="shared" si="1691"/>
        <v>7</v>
      </c>
      <c r="CS284" s="1166">
        <f t="shared" si="1691"/>
        <v>7</v>
      </c>
      <c r="CT284" s="1166">
        <f t="shared" si="1691"/>
        <v>7</v>
      </c>
      <c r="CU284" s="1166">
        <f t="shared" si="1691"/>
        <v>7</v>
      </c>
      <c r="CV284" s="1166">
        <f t="shared" si="1691"/>
        <v>7</v>
      </c>
      <c r="CW284" s="1166">
        <f t="shared" si="1691"/>
        <v>8</v>
      </c>
      <c r="CX284" s="1166">
        <f t="shared" si="1691"/>
        <v>8</v>
      </c>
      <c r="CY284" s="1166">
        <f t="shared" si="1691"/>
        <v>8</v>
      </c>
      <c r="CZ284" s="1166">
        <f t="shared" si="1691"/>
        <v>8</v>
      </c>
      <c r="DA284" s="1166">
        <f t="shared" si="1691"/>
        <v>8</v>
      </c>
      <c r="DB284" s="1166">
        <f t="shared" si="1691"/>
        <v>8</v>
      </c>
      <c r="DC284" s="1166">
        <f t="shared" si="1691"/>
        <v>8</v>
      </c>
      <c r="DD284" s="1166">
        <f t="shared" si="1691"/>
        <v>8</v>
      </c>
      <c r="DE284" s="1166">
        <f t="shared" si="1691"/>
        <v>8</v>
      </c>
      <c r="DF284" s="1166">
        <f t="shared" si="1691"/>
        <v>8</v>
      </c>
      <c r="DG284" s="1166">
        <f t="shared" si="1691"/>
        <v>8</v>
      </c>
      <c r="DH284" s="1166">
        <f t="shared" si="1691"/>
        <v>8</v>
      </c>
      <c r="DI284" s="1166">
        <f t="shared" si="1691"/>
        <v>9</v>
      </c>
      <c r="DJ284" s="1166">
        <f t="shared" si="1691"/>
        <v>9</v>
      </c>
      <c r="DK284" s="1166">
        <f t="shared" si="1691"/>
        <v>9</v>
      </c>
      <c r="DL284" s="1166">
        <f t="shared" si="1691"/>
        <v>9</v>
      </c>
      <c r="DM284" s="1166">
        <f t="shared" si="1691"/>
        <v>9</v>
      </c>
      <c r="DN284" s="1166">
        <f t="shared" si="1691"/>
        <v>9</v>
      </c>
      <c r="DO284" s="1166">
        <f t="shared" si="1691"/>
        <v>9</v>
      </c>
      <c r="DP284" s="1166">
        <f t="shared" si="1691"/>
        <v>9</v>
      </c>
      <c r="DQ284" s="1166">
        <f t="shared" si="1691"/>
        <v>9</v>
      </c>
      <c r="DR284" s="1166">
        <f t="shared" si="1691"/>
        <v>9</v>
      </c>
      <c r="DS284" s="1166">
        <f t="shared" si="1691"/>
        <v>9</v>
      </c>
      <c r="DT284" s="1166">
        <f t="shared" si="1691"/>
        <v>9</v>
      </c>
      <c r="DU284" s="450"/>
      <c r="DV284" s="450"/>
      <c r="DW284" s="450">
        <f>'Balance Sheet Monthly'!DV70</f>
        <v>1.22833251953125E-3</v>
      </c>
      <c r="DX284" s="450">
        <f>'Balance Sheet Monthly'!DW70</f>
        <v>1.220703125E-3</v>
      </c>
      <c r="DY284" s="450">
        <f>'Balance Sheet Monthly'!DX70</f>
        <v>1.2359619140625E-3</v>
      </c>
      <c r="DZ284" s="450">
        <f>'Balance Sheet Monthly'!DY70</f>
        <v>1.2054443359375E-3</v>
      </c>
      <c r="EA284" s="450">
        <f>'Balance Sheet Monthly'!DZ70</f>
        <v>1.15966796875E-3</v>
      </c>
      <c r="EB284" s="450">
        <f>'Balance Sheet Monthly'!EA70</f>
        <v>1.0986328125E-3</v>
      </c>
      <c r="EC284" s="450">
        <f>'Balance Sheet Monthly'!EB70</f>
        <v>1.129150390625E-3</v>
      </c>
      <c r="ED284" s="450">
        <f>'Balance Sheet Monthly'!EC70</f>
        <v>1.190185546875E-3</v>
      </c>
      <c r="EE284" s="450">
        <f>'Balance Sheet Monthly'!ED70</f>
        <v>1.129150390625E-3</v>
      </c>
      <c r="EF284" s="454"/>
      <c r="EG284" s="454"/>
      <c r="EH284" s="454"/>
      <c r="EI284" s="454"/>
      <c r="EJ284" s="454"/>
      <c r="EK284" s="454"/>
      <c r="EL284" s="454"/>
      <c r="EM284" s="454"/>
      <c r="EN284" s="454"/>
      <c r="EO284" s="454"/>
      <c r="EP284" s="454"/>
      <c r="EQ284" s="454"/>
      <c r="ER284" s="454"/>
      <c r="ES284" s="454"/>
      <c r="ET284" s="454"/>
      <c r="EU284" s="581"/>
      <c r="EV284" s="581"/>
      <c r="EW284" s="581"/>
      <c r="EX284" s="581"/>
      <c r="EY284" s="581"/>
      <c r="EZ284" s="581"/>
      <c r="FA284" s="581"/>
      <c r="FB284" s="581"/>
      <c r="FC284" s="581"/>
      <c r="FD284" s="581"/>
      <c r="FE284" s="581"/>
    </row>
    <row r="285" spans="1:161">
      <c r="A285" s="450"/>
      <c r="B285" s="451"/>
      <c r="C285" s="450"/>
      <c r="D285" s="450"/>
      <c r="E285" s="964" t="s">
        <v>431</v>
      </c>
      <c r="F285" s="964" t="s">
        <v>432</v>
      </c>
      <c r="G285" s="964" t="s">
        <v>433</v>
      </c>
      <c r="H285" s="964" t="s">
        <v>434</v>
      </c>
      <c r="I285" s="964" t="s">
        <v>267</v>
      </c>
      <c r="J285" s="964" t="s">
        <v>435</v>
      </c>
      <c r="K285" s="964" t="s">
        <v>436</v>
      </c>
      <c r="L285" s="964" t="s">
        <v>437</v>
      </c>
      <c r="M285" s="964" t="s">
        <v>438</v>
      </c>
      <c r="N285" s="964" t="s">
        <v>439</v>
      </c>
      <c r="O285" s="964" t="s">
        <v>440</v>
      </c>
      <c r="P285" s="964" t="s">
        <v>441</v>
      </c>
      <c r="Q285" s="1095" t="s">
        <v>431</v>
      </c>
      <c r="R285" s="1095" t="s">
        <v>432</v>
      </c>
      <c r="S285" s="1095" t="s">
        <v>433</v>
      </c>
      <c r="T285" s="1095" t="s">
        <v>434</v>
      </c>
      <c r="U285" s="1095" t="s">
        <v>267</v>
      </c>
      <c r="V285" s="1095" t="s">
        <v>435</v>
      </c>
      <c r="W285" s="1095" t="s">
        <v>436</v>
      </c>
      <c r="X285" s="1095" t="s">
        <v>437</v>
      </c>
      <c r="Y285" s="1095" t="s">
        <v>438</v>
      </c>
      <c r="Z285" s="1095" t="s">
        <v>439</v>
      </c>
      <c r="AA285" s="1095" t="s">
        <v>440</v>
      </c>
      <c r="AB285" s="1095" t="s">
        <v>441</v>
      </c>
      <c r="AC285" s="964" t="s">
        <v>431</v>
      </c>
      <c r="AD285" s="964" t="s">
        <v>432</v>
      </c>
      <c r="AE285" s="964" t="s">
        <v>433</v>
      </c>
      <c r="AF285" s="964" t="s">
        <v>434</v>
      </c>
      <c r="AG285" s="964" t="s">
        <v>267</v>
      </c>
      <c r="AH285" s="964" t="s">
        <v>435</v>
      </c>
      <c r="AI285" s="964" t="s">
        <v>436</v>
      </c>
      <c r="AJ285" s="964" t="s">
        <v>437</v>
      </c>
      <c r="AK285" s="964" t="s">
        <v>438</v>
      </c>
      <c r="AL285" s="964" t="s">
        <v>439</v>
      </c>
      <c r="AM285" s="964" t="s">
        <v>440</v>
      </c>
      <c r="AN285" s="964" t="s">
        <v>441</v>
      </c>
      <c r="AO285" s="1143" t="s">
        <v>431</v>
      </c>
      <c r="AP285" s="1143" t="s">
        <v>432</v>
      </c>
      <c r="AQ285" s="1143" t="s">
        <v>433</v>
      </c>
      <c r="AR285" s="1143" t="s">
        <v>434</v>
      </c>
      <c r="AS285" s="1143" t="s">
        <v>267</v>
      </c>
      <c r="AT285" s="1143" t="s">
        <v>435</v>
      </c>
      <c r="AU285" s="1143" t="s">
        <v>436</v>
      </c>
      <c r="AV285" s="1143" t="s">
        <v>437</v>
      </c>
      <c r="AW285" s="1143" t="s">
        <v>438</v>
      </c>
      <c r="AX285" s="1143" t="s">
        <v>439</v>
      </c>
      <c r="AY285" s="1143" t="s">
        <v>440</v>
      </c>
      <c r="AZ285" s="1143" t="s">
        <v>441</v>
      </c>
      <c r="BA285" s="964" t="s">
        <v>431</v>
      </c>
      <c r="BB285" s="964" t="s">
        <v>432</v>
      </c>
      <c r="BC285" s="964" t="s">
        <v>433</v>
      </c>
      <c r="BD285" s="964" t="s">
        <v>434</v>
      </c>
      <c r="BE285" s="964" t="s">
        <v>267</v>
      </c>
      <c r="BF285" s="964" t="s">
        <v>435</v>
      </c>
      <c r="BG285" s="964" t="s">
        <v>436</v>
      </c>
      <c r="BH285" s="964" t="s">
        <v>437</v>
      </c>
      <c r="BI285" s="964" t="s">
        <v>438</v>
      </c>
      <c r="BJ285" s="964" t="s">
        <v>439</v>
      </c>
      <c r="BK285" s="964" t="s">
        <v>440</v>
      </c>
      <c r="BL285" s="964" t="s">
        <v>441</v>
      </c>
      <c r="BM285" s="964" t="s">
        <v>431</v>
      </c>
      <c r="BN285" s="964" t="s">
        <v>432</v>
      </c>
      <c r="BO285" s="964" t="s">
        <v>433</v>
      </c>
      <c r="BP285" s="964" t="s">
        <v>434</v>
      </c>
      <c r="BQ285" s="964" t="s">
        <v>267</v>
      </c>
      <c r="BR285" s="964" t="s">
        <v>435</v>
      </c>
      <c r="BS285" s="964" t="s">
        <v>436</v>
      </c>
      <c r="BT285" s="964" t="s">
        <v>437</v>
      </c>
      <c r="BU285" s="964" t="s">
        <v>438</v>
      </c>
      <c r="BV285" s="964" t="s">
        <v>439</v>
      </c>
      <c r="BW285" s="964" t="s">
        <v>440</v>
      </c>
      <c r="BX285" s="964" t="s">
        <v>441</v>
      </c>
      <c r="BY285" s="964" t="s">
        <v>431</v>
      </c>
      <c r="BZ285" s="964" t="s">
        <v>432</v>
      </c>
      <c r="CA285" s="964" t="s">
        <v>433</v>
      </c>
      <c r="CB285" s="964" t="s">
        <v>434</v>
      </c>
      <c r="CC285" s="964" t="s">
        <v>267</v>
      </c>
      <c r="CD285" s="964" t="s">
        <v>435</v>
      </c>
      <c r="CE285" s="964" t="s">
        <v>436</v>
      </c>
      <c r="CF285" s="964" t="s">
        <v>437</v>
      </c>
      <c r="CG285" s="964" t="s">
        <v>438</v>
      </c>
      <c r="CH285" s="964" t="s">
        <v>439</v>
      </c>
      <c r="CI285" s="964" t="s">
        <v>440</v>
      </c>
      <c r="CJ285" s="964" t="s">
        <v>441</v>
      </c>
      <c r="CK285" s="964" t="s">
        <v>431</v>
      </c>
      <c r="CL285" s="964" t="s">
        <v>432</v>
      </c>
      <c r="CM285" s="964" t="s">
        <v>433</v>
      </c>
      <c r="CN285" s="964" t="s">
        <v>434</v>
      </c>
      <c r="CO285" s="964" t="s">
        <v>267</v>
      </c>
      <c r="CP285" s="964" t="s">
        <v>435</v>
      </c>
      <c r="CQ285" s="964" t="s">
        <v>436</v>
      </c>
      <c r="CR285" s="964" t="s">
        <v>437</v>
      </c>
      <c r="CS285" s="964" t="s">
        <v>438</v>
      </c>
      <c r="CT285" s="964" t="s">
        <v>439</v>
      </c>
      <c r="CU285" s="964" t="s">
        <v>440</v>
      </c>
      <c r="CV285" s="964" t="s">
        <v>441</v>
      </c>
      <c r="CW285" s="964" t="s">
        <v>431</v>
      </c>
      <c r="CX285" s="964" t="s">
        <v>432</v>
      </c>
      <c r="CY285" s="964" t="s">
        <v>433</v>
      </c>
      <c r="CZ285" s="964" t="s">
        <v>434</v>
      </c>
      <c r="DA285" s="964" t="s">
        <v>267</v>
      </c>
      <c r="DB285" s="964" t="s">
        <v>435</v>
      </c>
      <c r="DC285" s="964" t="s">
        <v>436</v>
      </c>
      <c r="DD285" s="964" t="s">
        <v>437</v>
      </c>
      <c r="DE285" s="964" t="s">
        <v>438</v>
      </c>
      <c r="DF285" s="964" t="s">
        <v>439</v>
      </c>
      <c r="DG285" s="964" t="s">
        <v>440</v>
      </c>
      <c r="DH285" s="964" t="s">
        <v>441</v>
      </c>
      <c r="DI285" s="964" t="s">
        <v>431</v>
      </c>
      <c r="DJ285" s="964" t="s">
        <v>432</v>
      </c>
      <c r="DK285" s="964" t="s">
        <v>433</v>
      </c>
      <c r="DL285" s="964" t="s">
        <v>434</v>
      </c>
      <c r="DM285" s="964" t="s">
        <v>267</v>
      </c>
      <c r="DN285" s="964" t="s">
        <v>435</v>
      </c>
      <c r="DO285" s="964" t="s">
        <v>436</v>
      </c>
      <c r="DP285" s="964" t="s">
        <v>437</v>
      </c>
      <c r="DQ285" s="964" t="s">
        <v>438</v>
      </c>
      <c r="DR285" s="964" t="s">
        <v>439</v>
      </c>
      <c r="DS285" s="964" t="s">
        <v>440</v>
      </c>
      <c r="DT285" s="964" t="s">
        <v>441</v>
      </c>
      <c r="DU285" s="450"/>
      <c r="DV285" s="450">
        <f>DV234</f>
        <v>0</v>
      </c>
      <c r="DW285" s="450">
        <f>DW234</f>
        <v>1</v>
      </c>
      <c r="DX285" s="450"/>
      <c r="DY285" s="450"/>
      <c r="DZ285" s="450"/>
      <c r="EA285" s="450"/>
      <c r="EB285" s="450"/>
      <c r="EC285" s="450"/>
      <c r="ED285" s="450"/>
      <c r="EE285" s="450"/>
      <c r="EF285" s="454"/>
      <c r="EG285" s="454"/>
      <c r="EH285" s="454"/>
      <c r="EI285" s="454"/>
      <c r="EJ285" s="454"/>
      <c r="EK285" s="454"/>
      <c r="EL285" s="454"/>
      <c r="EM285" s="454"/>
      <c r="EN285" s="454"/>
      <c r="EO285" s="454"/>
      <c r="EP285" s="454"/>
      <c r="EQ285" s="454"/>
      <c r="ER285" s="454"/>
      <c r="ES285" s="454"/>
      <c r="ET285" s="454"/>
      <c r="EU285" s="581"/>
      <c r="EV285" s="581"/>
      <c r="EW285" s="581"/>
      <c r="EX285" s="581"/>
      <c r="EY285" s="581"/>
      <c r="EZ285" s="581"/>
      <c r="FA285" s="581"/>
      <c r="FB285" s="581"/>
      <c r="FC285" s="581"/>
      <c r="FD285" s="581"/>
      <c r="FE285" s="581"/>
    </row>
    <row r="286" spans="1:161">
      <c r="A286" s="486"/>
      <c r="B286" s="645" t="s">
        <v>445</v>
      </c>
      <c r="C286" s="598"/>
      <c r="D286" s="486"/>
      <c r="E286" s="649">
        <f>E35+E47+E59+E71+E83+E95+E107+E119+E131+E143+E155+E167+E179+E203+E215+E227+E239</f>
        <v>0</v>
      </c>
      <c r="F286" s="649">
        <f>F35+F47+F59+F71+F83+F95+F107+F119+F131+F143+F155+F167+F179+F203+F215+F227+F239</f>
        <v>0</v>
      </c>
      <c r="G286" s="649">
        <f t="shared" ref="G286:P286" si="1692">G35+G47+G59+G71+G83+G95+G107+G119+G131+G143+G155+G167+G179+G203+G215+G227+G239</f>
        <v>0</v>
      </c>
      <c r="H286" s="649">
        <f t="shared" si="1692"/>
        <v>0</v>
      </c>
      <c r="I286" s="649">
        <f t="shared" si="1692"/>
        <v>0</v>
      </c>
      <c r="J286" s="649">
        <f t="shared" si="1692"/>
        <v>0</v>
      </c>
      <c r="K286" s="649">
        <f t="shared" si="1692"/>
        <v>0</v>
      </c>
      <c r="L286" s="649">
        <f t="shared" si="1692"/>
        <v>0</v>
      </c>
      <c r="M286" s="649">
        <f t="shared" si="1692"/>
        <v>0</v>
      </c>
      <c r="N286" s="649">
        <f t="shared" si="1692"/>
        <v>0</v>
      </c>
      <c r="O286" s="649">
        <f t="shared" si="1692"/>
        <v>0</v>
      </c>
      <c r="P286" s="649">
        <f t="shared" si="1692"/>
        <v>0</v>
      </c>
      <c r="Q286" s="1096">
        <f t="shared" ref="Q286:AE286" si="1693">Q35+Q47+Q59+Q71+Q83+Q95+Q107+Q119+Q131+Q143+Q155+Q167+Q179+Q203+Q215+Q227+Q239</f>
        <v>0</v>
      </c>
      <c r="R286" s="1096">
        <f t="shared" si="1693"/>
        <v>0</v>
      </c>
      <c r="S286" s="1096">
        <f t="shared" si="1693"/>
        <v>0</v>
      </c>
      <c r="T286" s="1096">
        <f t="shared" si="1693"/>
        <v>0</v>
      </c>
      <c r="U286" s="1096">
        <f t="shared" si="1693"/>
        <v>0</v>
      </c>
      <c r="V286" s="1096">
        <f t="shared" si="1693"/>
        <v>0</v>
      </c>
      <c r="W286" s="1096">
        <f t="shared" si="1693"/>
        <v>0</v>
      </c>
      <c r="X286" s="1096">
        <f t="shared" si="1693"/>
        <v>0</v>
      </c>
      <c r="Y286" s="1096">
        <f t="shared" si="1693"/>
        <v>0</v>
      </c>
      <c r="Z286" s="1096">
        <f t="shared" si="1693"/>
        <v>0</v>
      </c>
      <c r="AA286" s="1096">
        <f t="shared" si="1693"/>
        <v>0</v>
      </c>
      <c r="AB286" s="1096">
        <f t="shared" si="1693"/>
        <v>0</v>
      </c>
      <c r="AC286" s="649">
        <f t="shared" si="1693"/>
        <v>0</v>
      </c>
      <c r="AD286" s="649">
        <f t="shared" si="1693"/>
        <v>0</v>
      </c>
      <c r="AE286" s="649">
        <f t="shared" si="1693"/>
        <v>0</v>
      </c>
      <c r="AF286" s="649">
        <f t="shared" ref="AF286:AN286" si="1694">AF35+AF47+AF59+AF71+AF83+AF95+AF107+AF119+AF131+AF143+AF155+AF167+AF179+AF203+AF215+AF227+AF239</f>
        <v>0</v>
      </c>
      <c r="AG286" s="649">
        <f t="shared" si="1694"/>
        <v>0</v>
      </c>
      <c r="AH286" s="649">
        <f t="shared" si="1694"/>
        <v>0</v>
      </c>
      <c r="AI286" s="649">
        <f t="shared" si="1694"/>
        <v>0</v>
      </c>
      <c r="AJ286" s="649">
        <f t="shared" si="1694"/>
        <v>0</v>
      </c>
      <c r="AK286" s="649">
        <f t="shared" si="1694"/>
        <v>0</v>
      </c>
      <c r="AL286" s="649">
        <f t="shared" si="1694"/>
        <v>0</v>
      </c>
      <c r="AM286" s="649">
        <f t="shared" si="1694"/>
        <v>0</v>
      </c>
      <c r="AN286" s="649">
        <f t="shared" si="1694"/>
        <v>0</v>
      </c>
      <c r="AO286" s="1144">
        <f>AO35+AO47+AO59+AO71+AO83+AO95+AO107+AO119+AO131+AO143+AO155+AO167+AO179+AO203+AO215+AO227+AO239</f>
        <v>0</v>
      </c>
      <c r="AP286" s="1144">
        <f t="shared" ref="AP286:AZ286" si="1695">AP35+AP47+AP59+AP71+AP83+AP95+AP107+AP119+AP131+AP143+AP155+AP167+AP179+AP203+AP215+AP227+AP239</f>
        <v>0</v>
      </c>
      <c r="AQ286" s="1144">
        <f t="shared" si="1695"/>
        <v>0</v>
      </c>
      <c r="AR286" s="1144">
        <f t="shared" si="1695"/>
        <v>0</v>
      </c>
      <c r="AS286" s="1144">
        <f t="shared" si="1695"/>
        <v>0</v>
      </c>
      <c r="AT286" s="1144">
        <f t="shared" si="1695"/>
        <v>0</v>
      </c>
      <c r="AU286" s="1144">
        <f t="shared" si="1695"/>
        <v>0</v>
      </c>
      <c r="AV286" s="1144">
        <f t="shared" si="1695"/>
        <v>0</v>
      </c>
      <c r="AW286" s="1144">
        <f t="shared" si="1695"/>
        <v>0</v>
      </c>
      <c r="AX286" s="1144">
        <f t="shared" si="1695"/>
        <v>0</v>
      </c>
      <c r="AY286" s="1144">
        <f t="shared" si="1695"/>
        <v>0</v>
      </c>
      <c r="AZ286" s="1144">
        <f t="shared" si="1695"/>
        <v>0</v>
      </c>
      <c r="BA286" s="649">
        <f>BA35+BA47+BA59+BA71+BA83+BA95+BA107+BA119+BA131+BA143+BA155+BA167+BA179+BA203+BA215+BA227+BA239</f>
        <v>0</v>
      </c>
      <c r="BB286" s="649">
        <f t="shared" ref="BB286:BL286" si="1696">BB35+BB47+BB59+BB71+BB83+BB95+BB107+BB119+BB131+BB143+BB155+BB167+BB179+BB203+BB215+BB227+BB239</f>
        <v>0</v>
      </c>
      <c r="BC286" s="649">
        <f t="shared" si="1696"/>
        <v>0</v>
      </c>
      <c r="BD286" s="649">
        <f t="shared" si="1696"/>
        <v>0</v>
      </c>
      <c r="BE286" s="649">
        <f t="shared" si="1696"/>
        <v>0</v>
      </c>
      <c r="BF286" s="649">
        <f t="shared" si="1696"/>
        <v>0</v>
      </c>
      <c r="BG286" s="649">
        <f t="shared" si="1696"/>
        <v>0</v>
      </c>
      <c r="BH286" s="649">
        <f t="shared" si="1696"/>
        <v>0</v>
      </c>
      <c r="BI286" s="649">
        <f t="shared" si="1696"/>
        <v>0</v>
      </c>
      <c r="BJ286" s="649">
        <f t="shared" si="1696"/>
        <v>0</v>
      </c>
      <c r="BK286" s="649">
        <f t="shared" si="1696"/>
        <v>0</v>
      </c>
      <c r="BL286" s="649">
        <f t="shared" si="1696"/>
        <v>0</v>
      </c>
      <c r="BM286" s="649">
        <f>BM35+BM47+BM59+BM71+BM83+BM95+BM107+BM119+BM131+BM143+BM155+BM167+BM179+BM203+BM215+BM227+BM239</f>
        <v>0</v>
      </c>
      <c r="BN286" s="649">
        <f t="shared" ref="BN286:BX286" si="1697">BN35+BN47+BN59+BN71+BN83+BN95+BN107+BN119+BN131+BN143+BN155+BN167+BN179+BN203+BN215+BN227+BN239</f>
        <v>0</v>
      </c>
      <c r="BO286" s="649">
        <f t="shared" si="1697"/>
        <v>0</v>
      </c>
      <c r="BP286" s="649">
        <f t="shared" si="1697"/>
        <v>0</v>
      </c>
      <c r="BQ286" s="649">
        <f t="shared" si="1697"/>
        <v>0</v>
      </c>
      <c r="BR286" s="649">
        <f t="shared" si="1697"/>
        <v>0</v>
      </c>
      <c r="BS286" s="649">
        <f t="shared" si="1697"/>
        <v>0</v>
      </c>
      <c r="BT286" s="649">
        <f t="shared" si="1697"/>
        <v>0</v>
      </c>
      <c r="BU286" s="649">
        <f t="shared" si="1697"/>
        <v>0</v>
      </c>
      <c r="BV286" s="649">
        <f t="shared" si="1697"/>
        <v>0</v>
      </c>
      <c r="BW286" s="649">
        <f t="shared" si="1697"/>
        <v>0</v>
      </c>
      <c r="BX286" s="649">
        <f t="shared" si="1697"/>
        <v>0</v>
      </c>
      <c r="BY286" s="649">
        <f>BY35+BY47+BY59+BY71+BY83+BY95+BY107+BY119+BY131+BY143+BY155+BY167+BY179+BY203+BY215+BY227+BY239</f>
        <v>0</v>
      </c>
      <c r="BZ286" s="649">
        <f t="shared" ref="BZ286:CJ286" si="1698">BZ35+BZ47+BZ59+BZ71+BZ83+BZ95+BZ107+BZ119+BZ131+BZ143+BZ155+BZ167+BZ179+BZ203+BZ215+BZ227+BZ239</f>
        <v>0</v>
      </c>
      <c r="CA286" s="649">
        <f t="shared" si="1698"/>
        <v>0</v>
      </c>
      <c r="CB286" s="649">
        <f t="shared" si="1698"/>
        <v>0</v>
      </c>
      <c r="CC286" s="649">
        <f t="shared" si="1698"/>
        <v>0</v>
      </c>
      <c r="CD286" s="649">
        <f t="shared" si="1698"/>
        <v>0</v>
      </c>
      <c r="CE286" s="649">
        <f t="shared" si="1698"/>
        <v>0</v>
      </c>
      <c r="CF286" s="649">
        <f t="shared" si="1698"/>
        <v>0</v>
      </c>
      <c r="CG286" s="649">
        <f t="shared" si="1698"/>
        <v>0</v>
      </c>
      <c r="CH286" s="649">
        <f t="shared" si="1698"/>
        <v>0</v>
      </c>
      <c r="CI286" s="649">
        <f t="shared" si="1698"/>
        <v>0</v>
      </c>
      <c r="CJ286" s="649">
        <f t="shared" si="1698"/>
        <v>0</v>
      </c>
      <c r="CK286" s="649">
        <f>CK35+CK47+CK59+CK71+CK83+CK95+CK107+CK119+CK131+CK143+CK155+CK167+CK179+CK203+CK215+CK227+CK239</f>
        <v>0</v>
      </c>
      <c r="CL286" s="649">
        <f t="shared" ref="CL286:CV286" si="1699">CL35+CL47+CL59+CL71+CL83+CL95+CL107+CL119+CL131+CL143+CL155+CL167+CL179+CL203+CL215+CL227+CL239</f>
        <v>0</v>
      </c>
      <c r="CM286" s="649">
        <f t="shared" si="1699"/>
        <v>0</v>
      </c>
      <c r="CN286" s="649">
        <f t="shared" si="1699"/>
        <v>0</v>
      </c>
      <c r="CO286" s="649">
        <f t="shared" si="1699"/>
        <v>0</v>
      </c>
      <c r="CP286" s="649">
        <f t="shared" si="1699"/>
        <v>0</v>
      </c>
      <c r="CQ286" s="649">
        <f t="shared" si="1699"/>
        <v>0</v>
      </c>
      <c r="CR286" s="649">
        <f t="shared" si="1699"/>
        <v>0</v>
      </c>
      <c r="CS286" s="649">
        <f t="shared" si="1699"/>
        <v>0</v>
      </c>
      <c r="CT286" s="649">
        <f t="shared" si="1699"/>
        <v>0</v>
      </c>
      <c r="CU286" s="649">
        <f t="shared" si="1699"/>
        <v>0</v>
      </c>
      <c r="CV286" s="649">
        <f t="shared" si="1699"/>
        <v>0</v>
      </c>
      <c r="CW286" s="649">
        <f>CW35+CW47+CW59+CW71+CW83+CW95+CW107+CW119+CW131+CW143+CW155+CW167+CW179+CW203+CW215+CW227+CW239</f>
        <v>0</v>
      </c>
      <c r="CX286" s="649">
        <f t="shared" ref="CX286:DH286" si="1700">CX35+CX47+CX59+CX71+CX83+CX95+CX107+CX119+CX131+CX143+CX155+CX167+CX179+CX203+CX215+CX227+CX239</f>
        <v>0</v>
      </c>
      <c r="CY286" s="649">
        <f t="shared" si="1700"/>
        <v>0</v>
      </c>
      <c r="CZ286" s="649">
        <f t="shared" si="1700"/>
        <v>0</v>
      </c>
      <c r="DA286" s="649">
        <f t="shared" si="1700"/>
        <v>0</v>
      </c>
      <c r="DB286" s="649">
        <f t="shared" si="1700"/>
        <v>0</v>
      </c>
      <c r="DC286" s="649">
        <f t="shared" si="1700"/>
        <v>0</v>
      </c>
      <c r="DD286" s="649">
        <f t="shared" si="1700"/>
        <v>0</v>
      </c>
      <c r="DE286" s="649">
        <f t="shared" si="1700"/>
        <v>0</v>
      </c>
      <c r="DF286" s="649">
        <f t="shared" si="1700"/>
        <v>0</v>
      </c>
      <c r="DG286" s="649">
        <f t="shared" si="1700"/>
        <v>0</v>
      </c>
      <c r="DH286" s="649">
        <f t="shared" si="1700"/>
        <v>0</v>
      </c>
      <c r="DI286" s="649">
        <f>DI35+DI47+DI59+DI71+DI83+DI95+DI107+DI119+DI131+DI143+DI155+DI167+DI179+DI203+DI215+DI227+DI239</f>
        <v>0</v>
      </c>
      <c r="DJ286" s="649">
        <f t="shared" ref="DJ286:DT286" si="1701">DJ35+DJ47+DJ59+DJ71+DJ83+DJ95+DJ107+DJ119+DJ131+DJ143+DJ155+DJ167+DJ179+DJ203+DJ215+DJ227+DJ239</f>
        <v>0</v>
      </c>
      <c r="DK286" s="649">
        <f t="shared" si="1701"/>
        <v>0</v>
      </c>
      <c r="DL286" s="649">
        <f t="shared" si="1701"/>
        <v>0</v>
      </c>
      <c r="DM286" s="649">
        <f t="shared" si="1701"/>
        <v>0</v>
      </c>
      <c r="DN286" s="649">
        <f t="shared" si="1701"/>
        <v>0</v>
      </c>
      <c r="DO286" s="649">
        <f t="shared" si="1701"/>
        <v>0</v>
      </c>
      <c r="DP286" s="649">
        <f t="shared" si="1701"/>
        <v>0</v>
      </c>
      <c r="DQ286" s="649">
        <f t="shared" si="1701"/>
        <v>0</v>
      </c>
      <c r="DR286" s="649">
        <f t="shared" si="1701"/>
        <v>0</v>
      </c>
      <c r="DS286" s="649">
        <f t="shared" si="1701"/>
        <v>0</v>
      </c>
      <c r="DT286" s="649">
        <f t="shared" si="1701"/>
        <v>0</v>
      </c>
      <c r="DU286" s="1044"/>
      <c r="DV286" s="649">
        <f>SUM(E286:P286)</f>
        <v>0</v>
      </c>
      <c r="DW286" s="650">
        <f>DW239+DW227+DW215+DW203+DW191+DW179+DW167+DW155+DW143+DW131+DW119+DW107+DW95+DW83+DW71+DW59+DW47+DW35+DW23</f>
        <v>0</v>
      </c>
      <c r="DX286" s="650">
        <f t="shared" ref="DX286:DZ286" si="1702">DX239+DX227+DX215+DX203+DX191+DX179+DX167+DX155+DX143+DX131+DX119+DX107+DX95+DX83+DX71+DX59+DX47+DX35+DX23</f>
        <v>0</v>
      </c>
      <c r="DY286" s="650">
        <f t="shared" si="1702"/>
        <v>0</v>
      </c>
      <c r="DZ286" s="650">
        <f t="shared" si="1702"/>
        <v>0</v>
      </c>
      <c r="EA286" s="650">
        <f t="shared" ref="EA286:EE286" si="1703">EA239+EA227+EA215+EA203+EA191+EA179+EA167+EA155+EA143+EA131+EA119+EA107+EA95+EA83+EA71+EA59+EA47+EA35+EA23</f>
        <v>0</v>
      </c>
      <c r="EB286" s="650">
        <f t="shared" si="1703"/>
        <v>0</v>
      </c>
      <c r="EC286" s="650">
        <f t="shared" si="1703"/>
        <v>0</v>
      </c>
      <c r="ED286" s="650">
        <f t="shared" si="1703"/>
        <v>0</v>
      </c>
      <c r="EE286" s="650">
        <f t="shared" si="1703"/>
        <v>0</v>
      </c>
      <c r="EF286" s="454"/>
      <c r="EG286" s="454"/>
      <c r="EH286" s="454"/>
      <c r="EI286" s="454"/>
      <c r="EJ286" s="454"/>
      <c r="EK286" s="454"/>
      <c r="EL286" s="454"/>
      <c r="EM286" s="454"/>
      <c r="EN286" s="454"/>
      <c r="EO286" s="454"/>
      <c r="EP286" s="454"/>
      <c r="EQ286" s="454"/>
      <c r="ER286" s="454"/>
      <c r="ES286" s="454"/>
      <c r="ET286" s="454"/>
      <c r="EU286" s="581"/>
      <c r="EV286" s="581"/>
      <c r="EW286" s="581"/>
      <c r="EX286" s="581"/>
      <c r="EY286" s="581"/>
      <c r="EZ286" s="581"/>
      <c r="FA286" s="581"/>
      <c r="FB286" s="581"/>
      <c r="FC286" s="581"/>
      <c r="FD286" s="581"/>
      <c r="FE286" s="581"/>
    </row>
    <row r="287" spans="1:161">
      <c r="A287" s="450"/>
      <c r="B287" s="451" t="s">
        <v>446</v>
      </c>
      <c r="C287" s="450"/>
      <c r="D287" s="450"/>
      <c r="E287" s="649">
        <v>0</v>
      </c>
      <c r="F287" s="649">
        <v>0</v>
      </c>
      <c r="G287" s="649">
        <v>0</v>
      </c>
      <c r="H287" s="649">
        <v>0</v>
      </c>
      <c r="I287" s="649">
        <v>0</v>
      </c>
      <c r="J287" s="649">
        <v>0</v>
      </c>
      <c r="K287" s="649">
        <v>0</v>
      </c>
      <c r="L287" s="649">
        <v>0</v>
      </c>
      <c r="M287" s="649">
        <v>0</v>
      </c>
      <c r="N287" s="649">
        <v>0</v>
      </c>
      <c r="O287" s="649">
        <v>0</v>
      </c>
      <c r="P287" s="649">
        <v>0</v>
      </c>
      <c r="Q287" s="1096">
        <v>0</v>
      </c>
      <c r="R287" s="1096">
        <v>0</v>
      </c>
      <c r="S287" s="1096">
        <v>0</v>
      </c>
      <c r="T287" s="1096">
        <v>0</v>
      </c>
      <c r="U287" s="1096">
        <v>0</v>
      </c>
      <c r="V287" s="1096">
        <v>0</v>
      </c>
      <c r="W287" s="1096">
        <v>0</v>
      </c>
      <c r="X287" s="1096">
        <v>0</v>
      </c>
      <c r="Y287" s="1096">
        <v>0</v>
      </c>
      <c r="Z287" s="1096">
        <v>0</v>
      </c>
      <c r="AA287" s="1096">
        <v>0</v>
      </c>
      <c r="AB287" s="1096">
        <v>0</v>
      </c>
      <c r="AC287" s="649">
        <v>0</v>
      </c>
      <c r="AD287" s="649">
        <v>0</v>
      </c>
      <c r="AE287" s="649">
        <v>0</v>
      </c>
      <c r="AF287" s="649">
        <v>0</v>
      </c>
      <c r="AG287" s="649">
        <v>0</v>
      </c>
      <c r="AH287" s="649">
        <v>0</v>
      </c>
      <c r="AI287" s="649">
        <v>0</v>
      </c>
      <c r="AJ287" s="649">
        <v>0</v>
      </c>
      <c r="AK287" s="649">
        <v>0</v>
      </c>
      <c r="AL287" s="649">
        <v>0</v>
      </c>
      <c r="AM287" s="649">
        <v>0</v>
      </c>
      <c r="AN287" s="649">
        <v>0</v>
      </c>
      <c r="AO287" s="1144">
        <v>0</v>
      </c>
      <c r="AP287" s="1144">
        <v>0</v>
      </c>
      <c r="AQ287" s="1144">
        <v>0</v>
      </c>
      <c r="AR287" s="1144">
        <v>0</v>
      </c>
      <c r="AS287" s="1144">
        <v>0</v>
      </c>
      <c r="AT287" s="1144">
        <v>0</v>
      </c>
      <c r="AU287" s="1144">
        <v>0</v>
      </c>
      <c r="AV287" s="1144">
        <v>0</v>
      </c>
      <c r="AW287" s="1144">
        <v>0</v>
      </c>
      <c r="AX287" s="1144">
        <v>0</v>
      </c>
      <c r="AY287" s="1144">
        <v>0</v>
      </c>
      <c r="AZ287" s="1144">
        <v>0</v>
      </c>
      <c r="BA287" s="649">
        <v>0</v>
      </c>
      <c r="BB287" s="649">
        <v>0</v>
      </c>
      <c r="BC287" s="649">
        <v>0</v>
      </c>
      <c r="BD287" s="649">
        <v>0</v>
      </c>
      <c r="BE287" s="649">
        <v>0</v>
      </c>
      <c r="BF287" s="649">
        <v>0</v>
      </c>
      <c r="BG287" s="649">
        <v>0</v>
      </c>
      <c r="BH287" s="649">
        <v>0</v>
      </c>
      <c r="BI287" s="649">
        <v>0</v>
      </c>
      <c r="BJ287" s="649">
        <v>0</v>
      </c>
      <c r="BK287" s="649">
        <v>0</v>
      </c>
      <c r="BL287" s="649">
        <v>0</v>
      </c>
      <c r="BM287" s="649">
        <v>0</v>
      </c>
      <c r="BN287" s="649">
        <v>0</v>
      </c>
      <c r="BO287" s="649">
        <v>0</v>
      </c>
      <c r="BP287" s="649">
        <v>0</v>
      </c>
      <c r="BQ287" s="649">
        <v>0</v>
      </c>
      <c r="BR287" s="649">
        <v>0</v>
      </c>
      <c r="BS287" s="649">
        <v>0</v>
      </c>
      <c r="BT287" s="649">
        <v>0</v>
      </c>
      <c r="BU287" s="649">
        <v>0</v>
      </c>
      <c r="BV287" s="649">
        <v>0</v>
      </c>
      <c r="BW287" s="649">
        <v>0</v>
      </c>
      <c r="BX287" s="649">
        <v>0</v>
      </c>
      <c r="BY287" s="649">
        <v>0</v>
      </c>
      <c r="BZ287" s="649">
        <v>0</v>
      </c>
      <c r="CA287" s="649">
        <v>0</v>
      </c>
      <c r="CB287" s="649">
        <v>0</v>
      </c>
      <c r="CC287" s="649">
        <v>0</v>
      </c>
      <c r="CD287" s="649">
        <v>0</v>
      </c>
      <c r="CE287" s="649">
        <v>0</v>
      </c>
      <c r="CF287" s="649">
        <v>0</v>
      </c>
      <c r="CG287" s="649">
        <v>0</v>
      </c>
      <c r="CH287" s="649">
        <v>0</v>
      </c>
      <c r="CI287" s="649">
        <v>0</v>
      </c>
      <c r="CJ287" s="649">
        <v>0</v>
      </c>
      <c r="CK287" s="649">
        <v>0</v>
      </c>
      <c r="CL287" s="649">
        <v>0</v>
      </c>
      <c r="CM287" s="649">
        <v>0</v>
      </c>
      <c r="CN287" s="649">
        <v>0</v>
      </c>
      <c r="CO287" s="649">
        <v>0</v>
      </c>
      <c r="CP287" s="649">
        <v>0</v>
      </c>
      <c r="CQ287" s="649">
        <v>0</v>
      </c>
      <c r="CR287" s="649">
        <v>0</v>
      </c>
      <c r="CS287" s="649">
        <v>0</v>
      </c>
      <c r="CT287" s="649">
        <v>0</v>
      </c>
      <c r="CU287" s="649">
        <v>0</v>
      </c>
      <c r="CV287" s="649">
        <v>0</v>
      </c>
      <c r="CW287" s="649">
        <v>0</v>
      </c>
      <c r="CX287" s="649">
        <v>0</v>
      </c>
      <c r="CY287" s="649">
        <v>0</v>
      </c>
      <c r="CZ287" s="649">
        <v>0</v>
      </c>
      <c r="DA287" s="649">
        <v>0</v>
      </c>
      <c r="DB287" s="649">
        <v>0</v>
      </c>
      <c r="DC287" s="649">
        <v>0</v>
      </c>
      <c r="DD287" s="649">
        <v>0</v>
      </c>
      <c r="DE287" s="649">
        <v>0</v>
      </c>
      <c r="DF287" s="649">
        <v>0</v>
      </c>
      <c r="DG287" s="649">
        <v>0</v>
      </c>
      <c r="DH287" s="649">
        <v>0</v>
      </c>
      <c r="DI287" s="649">
        <v>0</v>
      </c>
      <c r="DJ287" s="649">
        <v>0</v>
      </c>
      <c r="DK287" s="649">
        <v>0</v>
      </c>
      <c r="DL287" s="649">
        <v>0</v>
      </c>
      <c r="DM287" s="649">
        <v>0</v>
      </c>
      <c r="DN287" s="649">
        <v>0</v>
      </c>
      <c r="DO287" s="649">
        <v>0</v>
      </c>
      <c r="DP287" s="649">
        <v>0</v>
      </c>
      <c r="DQ287" s="649">
        <v>0</v>
      </c>
      <c r="DR287" s="649">
        <v>0</v>
      </c>
      <c r="DS287" s="649">
        <v>0</v>
      </c>
      <c r="DT287" s="649">
        <v>0</v>
      </c>
      <c r="DU287" s="1045"/>
      <c r="DV287" s="649">
        <f>SUM(E287:P287)</f>
        <v>0</v>
      </c>
      <c r="DW287" s="649">
        <v>0</v>
      </c>
      <c r="DX287" s="649">
        <v>0</v>
      </c>
      <c r="DY287" s="649">
        <v>0</v>
      </c>
      <c r="DZ287" s="649">
        <v>0</v>
      </c>
      <c r="EA287" s="649">
        <v>0</v>
      </c>
      <c r="EB287" s="649">
        <v>0</v>
      </c>
      <c r="EC287" s="649">
        <v>0</v>
      </c>
      <c r="ED287" s="649">
        <v>0</v>
      </c>
      <c r="EE287" s="649">
        <v>0</v>
      </c>
      <c r="EF287" s="454"/>
      <c r="EG287" s="454"/>
      <c r="EH287" s="454"/>
      <c r="EI287" s="454"/>
      <c r="EJ287" s="454"/>
      <c r="EK287" s="454"/>
      <c r="EL287" s="454"/>
      <c r="EM287" s="454"/>
      <c r="EN287" s="454"/>
      <c r="EO287" s="454"/>
      <c r="EP287" s="454"/>
      <c r="EQ287" s="454"/>
      <c r="ER287" s="454"/>
      <c r="ES287" s="454"/>
      <c r="ET287" s="454"/>
      <c r="EU287" s="581"/>
      <c r="EV287" s="581"/>
      <c r="EW287" s="581"/>
      <c r="EX287" s="581"/>
      <c r="EY287" s="581"/>
      <c r="EZ287" s="581"/>
      <c r="FA287" s="581"/>
      <c r="FB287" s="581"/>
      <c r="FC287" s="581"/>
      <c r="FD287" s="581"/>
      <c r="FE287" s="581"/>
    </row>
    <row r="288" spans="1:161">
      <c r="A288" s="486"/>
      <c r="B288" s="645" t="s">
        <v>447</v>
      </c>
      <c r="C288" s="486"/>
      <c r="D288" s="486"/>
      <c r="E288" s="649">
        <f>E286+E287</f>
        <v>0</v>
      </c>
      <c r="F288" s="649">
        <f t="shared" ref="F288:P288" si="1704">F286+F287</f>
        <v>0</v>
      </c>
      <c r="G288" s="649">
        <f t="shared" si="1704"/>
        <v>0</v>
      </c>
      <c r="H288" s="649">
        <f t="shared" si="1704"/>
        <v>0</v>
      </c>
      <c r="I288" s="649">
        <f t="shared" si="1704"/>
        <v>0</v>
      </c>
      <c r="J288" s="649">
        <f t="shared" si="1704"/>
        <v>0</v>
      </c>
      <c r="K288" s="649">
        <f t="shared" si="1704"/>
        <v>0</v>
      </c>
      <c r="L288" s="649">
        <f t="shared" si="1704"/>
        <v>0</v>
      </c>
      <c r="M288" s="649">
        <f t="shared" si="1704"/>
        <v>0</v>
      </c>
      <c r="N288" s="649">
        <f t="shared" si="1704"/>
        <v>0</v>
      </c>
      <c r="O288" s="649">
        <f t="shared" si="1704"/>
        <v>0</v>
      </c>
      <c r="P288" s="649">
        <f t="shared" si="1704"/>
        <v>0</v>
      </c>
      <c r="Q288" s="1096">
        <f>Q286+Q287</f>
        <v>0</v>
      </c>
      <c r="R288" s="1096">
        <f t="shared" ref="R288:AB288" si="1705">R286+R287</f>
        <v>0</v>
      </c>
      <c r="S288" s="1096">
        <f t="shared" si="1705"/>
        <v>0</v>
      </c>
      <c r="T288" s="1096">
        <f t="shared" si="1705"/>
        <v>0</v>
      </c>
      <c r="U288" s="1096">
        <f t="shared" si="1705"/>
        <v>0</v>
      </c>
      <c r="V288" s="1096">
        <f t="shared" si="1705"/>
        <v>0</v>
      </c>
      <c r="W288" s="1096">
        <f t="shared" si="1705"/>
        <v>0</v>
      </c>
      <c r="X288" s="1096">
        <f t="shared" si="1705"/>
        <v>0</v>
      </c>
      <c r="Y288" s="1096">
        <f t="shared" si="1705"/>
        <v>0</v>
      </c>
      <c r="Z288" s="1096">
        <f t="shared" si="1705"/>
        <v>0</v>
      </c>
      <c r="AA288" s="1096">
        <f t="shared" si="1705"/>
        <v>0</v>
      </c>
      <c r="AB288" s="1096">
        <f t="shared" si="1705"/>
        <v>0</v>
      </c>
      <c r="AC288" s="649">
        <f>AC286+AC287</f>
        <v>0</v>
      </c>
      <c r="AD288" s="649">
        <f t="shared" ref="AD288:AN288" si="1706">AD286+AD287</f>
        <v>0</v>
      </c>
      <c r="AE288" s="649">
        <f t="shared" si="1706"/>
        <v>0</v>
      </c>
      <c r="AF288" s="649">
        <f t="shared" si="1706"/>
        <v>0</v>
      </c>
      <c r="AG288" s="649">
        <f t="shared" si="1706"/>
        <v>0</v>
      </c>
      <c r="AH288" s="649">
        <f t="shared" si="1706"/>
        <v>0</v>
      </c>
      <c r="AI288" s="649">
        <f t="shared" si="1706"/>
        <v>0</v>
      </c>
      <c r="AJ288" s="649">
        <f t="shared" si="1706"/>
        <v>0</v>
      </c>
      <c r="AK288" s="649">
        <f t="shared" si="1706"/>
        <v>0</v>
      </c>
      <c r="AL288" s="649">
        <f t="shared" si="1706"/>
        <v>0</v>
      </c>
      <c r="AM288" s="649">
        <f t="shared" si="1706"/>
        <v>0</v>
      </c>
      <c r="AN288" s="649">
        <f t="shared" si="1706"/>
        <v>0</v>
      </c>
      <c r="AO288" s="1144">
        <f>AO286+AO287</f>
        <v>0</v>
      </c>
      <c r="AP288" s="1144">
        <f t="shared" ref="AP288:AZ288" si="1707">AP286+AP287</f>
        <v>0</v>
      </c>
      <c r="AQ288" s="1144">
        <f t="shared" si="1707"/>
        <v>0</v>
      </c>
      <c r="AR288" s="1144">
        <f t="shared" si="1707"/>
        <v>0</v>
      </c>
      <c r="AS288" s="1144">
        <f t="shared" si="1707"/>
        <v>0</v>
      </c>
      <c r="AT288" s="1144">
        <f t="shared" si="1707"/>
        <v>0</v>
      </c>
      <c r="AU288" s="1144">
        <f t="shared" si="1707"/>
        <v>0</v>
      </c>
      <c r="AV288" s="1144">
        <f t="shared" si="1707"/>
        <v>0</v>
      </c>
      <c r="AW288" s="1144">
        <f t="shared" si="1707"/>
        <v>0</v>
      </c>
      <c r="AX288" s="1144">
        <f t="shared" si="1707"/>
        <v>0</v>
      </c>
      <c r="AY288" s="1144">
        <f t="shared" si="1707"/>
        <v>0</v>
      </c>
      <c r="AZ288" s="1144">
        <f t="shared" si="1707"/>
        <v>0</v>
      </c>
      <c r="BA288" s="649">
        <f>BA286+BA287</f>
        <v>0</v>
      </c>
      <c r="BB288" s="649">
        <f t="shared" ref="BB288:BL288" si="1708">BB286+BB287</f>
        <v>0</v>
      </c>
      <c r="BC288" s="649">
        <f t="shared" si="1708"/>
        <v>0</v>
      </c>
      <c r="BD288" s="649">
        <f t="shared" si="1708"/>
        <v>0</v>
      </c>
      <c r="BE288" s="649">
        <f t="shared" si="1708"/>
        <v>0</v>
      </c>
      <c r="BF288" s="649">
        <f t="shared" si="1708"/>
        <v>0</v>
      </c>
      <c r="BG288" s="649">
        <f t="shared" si="1708"/>
        <v>0</v>
      </c>
      <c r="BH288" s="649">
        <f t="shared" si="1708"/>
        <v>0</v>
      </c>
      <c r="BI288" s="649">
        <f t="shared" si="1708"/>
        <v>0</v>
      </c>
      <c r="BJ288" s="649">
        <f t="shared" si="1708"/>
        <v>0</v>
      </c>
      <c r="BK288" s="649">
        <f t="shared" si="1708"/>
        <v>0</v>
      </c>
      <c r="BL288" s="649">
        <f t="shared" si="1708"/>
        <v>0</v>
      </c>
      <c r="BM288" s="649">
        <f>BM286+BM287</f>
        <v>0</v>
      </c>
      <c r="BN288" s="649">
        <f t="shared" ref="BN288:BX288" si="1709">BN286+BN287</f>
        <v>0</v>
      </c>
      <c r="BO288" s="649">
        <f t="shared" si="1709"/>
        <v>0</v>
      </c>
      <c r="BP288" s="649">
        <f t="shared" si="1709"/>
        <v>0</v>
      </c>
      <c r="BQ288" s="649">
        <f t="shared" si="1709"/>
        <v>0</v>
      </c>
      <c r="BR288" s="649">
        <f t="shared" si="1709"/>
        <v>0</v>
      </c>
      <c r="BS288" s="649">
        <f t="shared" si="1709"/>
        <v>0</v>
      </c>
      <c r="BT288" s="649">
        <f t="shared" si="1709"/>
        <v>0</v>
      </c>
      <c r="BU288" s="649">
        <f t="shared" si="1709"/>
        <v>0</v>
      </c>
      <c r="BV288" s="649">
        <f t="shared" si="1709"/>
        <v>0</v>
      </c>
      <c r="BW288" s="649">
        <f t="shared" si="1709"/>
        <v>0</v>
      </c>
      <c r="BX288" s="649">
        <f t="shared" si="1709"/>
        <v>0</v>
      </c>
      <c r="BY288" s="649">
        <f>BY286+BY287</f>
        <v>0</v>
      </c>
      <c r="BZ288" s="649">
        <f t="shared" ref="BZ288:CJ288" si="1710">BZ286+BZ287</f>
        <v>0</v>
      </c>
      <c r="CA288" s="649">
        <f t="shared" si="1710"/>
        <v>0</v>
      </c>
      <c r="CB288" s="649">
        <f t="shared" si="1710"/>
        <v>0</v>
      </c>
      <c r="CC288" s="649">
        <f t="shared" si="1710"/>
        <v>0</v>
      </c>
      <c r="CD288" s="649">
        <f t="shared" si="1710"/>
        <v>0</v>
      </c>
      <c r="CE288" s="649">
        <f t="shared" si="1710"/>
        <v>0</v>
      </c>
      <c r="CF288" s="649">
        <f t="shared" si="1710"/>
        <v>0</v>
      </c>
      <c r="CG288" s="649">
        <f t="shared" si="1710"/>
        <v>0</v>
      </c>
      <c r="CH288" s="649">
        <f t="shared" si="1710"/>
        <v>0</v>
      </c>
      <c r="CI288" s="649">
        <f t="shared" si="1710"/>
        <v>0</v>
      </c>
      <c r="CJ288" s="649">
        <f t="shared" si="1710"/>
        <v>0</v>
      </c>
      <c r="CK288" s="649">
        <f>CK286+CK287</f>
        <v>0</v>
      </c>
      <c r="CL288" s="649">
        <f t="shared" ref="CL288:CV288" si="1711">CL286+CL287</f>
        <v>0</v>
      </c>
      <c r="CM288" s="649">
        <f t="shared" si="1711"/>
        <v>0</v>
      </c>
      <c r="CN288" s="649">
        <f t="shared" si="1711"/>
        <v>0</v>
      </c>
      <c r="CO288" s="649">
        <f t="shared" si="1711"/>
        <v>0</v>
      </c>
      <c r="CP288" s="649">
        <f t="shared" si="1711"/>
        <v>0</v>
      </c>
      <c r="CQ288" s="649">
        <f t="shared" si="1711"/>
        <v>0</v>
      </c>
      <c r="CR288" s="649">
        <f t="shared" si="1711"/>
        <v>0</v>
      </c>
      <c r="CS288" s="649">
        <f t="shared" si="1711"/>
        <v>0</v>
      </c>
      <c r="CT288" s="649">
        <f t="shared" si="1711"/>
        <v>0</v>
      </c>
      <c r="CU288" s="649">
        <f t="shared" si="1711"/>
        <v>0</v>
      </c>
      <c r="CV288" s="649">
        <f t="shared" si="1711"/>
        <v>0</v>
      </c>
      <c r="CW288" s="649">
        <f>CW286+CW287</f>
        <v>0</v>
      </c>
      <c r="CX288" s="649">
        <f t="shared" ref="CX288:DH288" si="1712">CX286+CX287</f>
        <v>0</v>
      </c>
      <c r="CY288" s="649">
        <f t="shared" si="1712"/>
        <v>0</v>
      </c>
      <c r="CZ288" s="649">
        <f t="shared" si="1712"/>
        <v>0</v>
      </c>
      <c r="DA288" s="649">
        <f t="shared" si="1712"/>
        <v>0</v>
      </c>
      <c r="DB288" s="649">
        <f t="shared" si="1712"/>
        <v>0</v>
      </c>
      <c r="DC288" s="649">
        <f t="shared" si="1712"/>
        <v>0</v>
      </c>
      <c r="DD288" s="649">
        <f t="shared" si="1712"/>
        <v>0</v>
      </c>
      <c r="DE288" s="649">
        <f t="shared" si="1712"/>
        <v>0</v>
      </c>
      <c r="DF288" s="649">
        <f t="shared" si="1712"/>
        <v>0</v>
      </c>
      <c r="DG288" s="649">
        <f t="shared" si="1712"/>
        <v>0</v>
      </c>
      <c r="DH288" s="649">
        <f t="shared" si="1712"/>
        <v>0</v>
      </c>
      <c r="DI288" s="649">
        <f>DI286+DI287</f>
        <v>0</v>
      </c>
      <c r="DJ288" s="649">
        <f t="shared" ref="DJ288:DT288" si="1713">DJ286+DJ287</f>
        <v>0</v>
      </c>
      <c r="DK288" s="649">
        <f t="shared" si="1713"/>
        <v>0</v>
      </c>
      <c r="DL288" s="649">
        <f t="shared" si="1713"/>
        <v>0</v>
      </c>
      <c r="DM288" s="649">
        <f t="shared" si="1713"/>
        <v>0</v>
      </c>
      <c r="DN288" s="649">
        <f t="shared" si="1713"/>
        <v>0</v>
      </c>
      <c r="DO288" s="649">
        <f t="shared" si="1713"/>
        <v>0</v>
      </c>
      <c r="DP288" s="649">
        <f t="shared" si="1713"/>
        <v>0</v>
      </c>
      <c r="DQ288" s="649">
        <f t="shared" si="1713"/>
        <v>0</v>
      </c>
      <c r="DR288" s="649">
        <f t="shared" si="1713"/>
        <v>0</v>
      </c>
      <c r="DS288" s="649">
        <f t="shared" si="1713"/>
        <v>0</v>
      </c>
      <c r="DT288" s="649">
        <f t="shared" si="1713"/>
        <v>0</v>
      </c>
      <c r="DU288" s="496"/>
      <c r="DV288" s="649">
        <f>SUM(E288:P288)</f>
        <v>0</v>
      </c>
      <c r="DW288" s="649">
        <f>DV291</f>
        <v>-75396000</v>
      </c>
      <c r="DX288" s="649">
        <f t="shared" ref="DX288:DZ288" si="1714">DW291</f>
        <v>-1473746751</v>
      </c>
      <c r="DY288" s="649">
        <f t="shared" si="1714"/>
        <v>-1169680506</v>
      </c>
      <c r="DZ288" s="649">
        <f t="shared" si="1714"/>
        <v>-880001103</v>
      </c>
      <c r="EA288" s="649">
        <f t="shared" ref="EA288" si="1715">DZ291</f>
        <v>-600973015</v>
      </c>
      <c r="EB288" s="649">
        <f t="shared" ref="EB288" si="1716">EA291</f>
        <v>-600973015</v>
      </c>
      <c r="EC288" s="649">
        <f t="shared" ref="EC288" si="1717">EB291</f>
        <v>-600973015</v>
      </c>
      <c r="ED288" s="649">
        <f t="shared" ref="ED288" si="1718">EC291</f>
        <v>-600973015</v>
      </c>
      <c r="EE288" s="649">
        <f t="shared" ref="EE288" si="1719">ED291</f>
        <v>-600973015</v>
      </c>
      <c r="EF288" s="651"/>
      <c r="EG288" s="651"/>
      <c r="EH288" s="651"/>
      <c r="EI288" s="651"/>
      <c r="EJ288" s="651"/>
      <c r="EK288" s="651"/>
      <c r="EL288" s="651"/>
      <c r="EM288" s="651"/>
      <c r="EN288" s="651"/>
      <c r="EO288" s="651"/>
      <c r="EP288" s="651"/>
      <c r="EQ288" s="651"/>
      <c r="ER288" s="651"/>
      <c r="ES288" s="651"/>
      <c r="ET288" s="651"/>
      <c r="EU288" s="581"/>
      <c r="EV288" s="581"/>
      <c r="EW288" s="581"/>
      <c r="EX288" s="581"/>
      <c r="EY288" s="581"/>
      <c r="EZ288" s="581"/>
      <c r="FA288" s="581"/>
      <c r="FB288" s="581"/>
      <c r="FC288" s="581"/>
      <c r="FD288" s="581"/>
      <c r="FE288" s="581"/>
    </row>
    <row r="289" spans="1:161">
      <c r="A289" s="486"/>
      <c r="B289" s="645" t="s">
        <v>448</v>
      </c>
      <c r="C289" s="486"/>
      <c r="D289" s="486"/>
      <c r="E289" s="649">
        <f>E37+E49+E61+E73+E85+E97+E109+E121+E133+E145+E157+E169+E181+E205+E217+E229+E241</f>
        <v>0</v>
      </c>
      <c r="F289" s="649">
        <f t="shared" ref="F289:P289" si="1720">F37+F49+F61+F73+F85+F97+F109+F121+F133+F145+F157+F169+F181+F205+F217+F229+F241</f>
        <v>0</v>
      </c>
      <c r="G289" s="649">
        <f t="shared" si="1720"/>
        <v>0</v>
      </c>
      <c r="H289" s="649">
        <f t="shared" si="1720"/>
        <v>0</v>
      </c>
      <c r="I289" s="649">
        <f t="shared" si="1720"/>
        <v>0</v>
      </c>
      <c r="J289" s="649">
        <f t="shared" si="1720"/>
        <v>0</v>
      </c>
      <c r="K289" s="649">
        <f t="shared" si="1720"/>
        <v>0</v>
      </c>
      <c r="L289" s="649">
        <f t="shared" si="1720"/>
        <v>0</v>
      </c>
      <c r="M289" s="649">
        <f t="shared" si="1720"/>
        <v>0</v>
      </c>
      <c r="N289" s="649">
        <f t="shared" si="1720"/>
        <v>0</v>
      </c>
      <c r="O289" s="649">
        <f t="shared" si="1720"/>
        <v>0</v>
      </c>
      <c r="P289" s="649">
        <f t="shared" si="1720"/>
        <v>75396000</v>
      </c>
      <c r="Q289" s="1096">
        <f>Q37+Q49+Q61+Q73+Q85+Q97+Q109+Q121+Q133+Q145+Q157+Q169+Q181+Q205+Q217+Q229+Q241</f>
        <v>0</v>
      </c>
      <c r="R289" s="1096">
        <f t="shared" ref="R289:AB289" si="1721">R37+R49+R61+R73+R85+R97+R109+R121+R133+R145+R157+R169+R181+R205+R217+R229+R241</f>
        <v>0</v>
      </c>
      <c r="S289" s="1096">
        <f t="shared" si="1721"/>
        <v>0</v>
      </c>
      <c r="T289" s="1096">
        <f t="shared" si="1721"/>
        <v>0</v>
      </c>
      <c r="U289" s="1096">
        <f t="shared" si="1721"/>
        <v>0</v>
      </c>
      <c r="V289" s="1096">
        <f t="shared" si="1721"/>
        <v>0</v>
      </c>
      <c r="W289" s="1096">
        <f t="shared" si="1721"/>
        <v>0</v>
      </c>
      <c r="X289" s="1096">
        <f t="shared" si="1721"/>
        <v>0</v>
      </c>
      <c r="Y289" s="1096">
        <f t="shared" si="1721"/>
        <v>0</v>
      </c>
      <c r="Z289" s="1096">
        <f t="shared" si="1721"/>
        <v>0</v>
      </c>
      <c r="AA289" s="1096">
        <f t="shared" si="1721"/>
        <v>0</v>
      </c>
      <c r="AB289" s="1096">
        <f t="shared" si="1721"/>
        <v>80004000</v>
      </c>
      <c r="AC289" s="649">
        <f>AC37+AC49+AC61+AC73+AC85+AC97+AC109+AC121+AC133+AC145+AC157+AC169+AC181+AC205+AC217+AC229+AC241</f>
        <v>0</v>
      </c>
      <c r="AD289" s="649">
        <f t="shared" ref="AD289:AN289" si="1722">AD37+AD49+AD61+AD73+AD85+AD97+AD109+AD121+AD133+AD145+AD157+AD169+AD181+AD205+AD217+AD229+AD241</f>
        <v>0</v>
      </c>
      <c r="AE289" s="649">
        <f t="shared" si="1722"/>
        <v>0</v>
      </c>
      <c r="AF289" s="649">
        <f t="shared" si="1722"/>
        <v>0</v>
      </c>
      <c r="AG289" s="649">
        <f t="shared" si="1722"/>
        <v>0</v>
      </c>
      <c r="AH289" s="649">
        <f t="shared" si="1722"/>
        <v>0</v>
      </c>
      <c r="AI289" s="649">
        <f t="shared" si="1722"/>
        <v>0</v>
      </c>
      <c r="AJ289" s="649">
        <f t="shared" si="1722"/>
        <v>0</v>
      </c>
      <c r="AK289" s="649">
        <f t="shared" si="1722"/>
        <v>0</v>
      </c>
      <c r="AL289" s="649">
        <f t="shared" si="1722"/>
        <v>0</v>
      </c>
      <c r="AM289" s="649">
        <f t="shared" si="1722"/>
        <v>0</v>
      </c>
      <c r="AN289" s="649">
        <f t="shared" si="1722"/>
        <v>84864000</v>
      </c>
      <c r="AO289" s="1144">
        <f>AO37+AO49+AO61+AO73+AO85+AO97+AO109+AO121+AO133+AO145+AO157+AO169+AO181+AO205+AO217+AO229+AO241</f>
        <v>0</v>
      </c>
      <c r="AP289" s="1144">
        <f t="shared" ref="AP289:AZ289" si="1723">AP37+AP49+AP61+AP73+AP85+AP97+AP109+AP121+AP133+AP145+AP157+AP169+AP181+AP205+AP217+AP229+AP241</f>
        <v>0</v>
      </c>
      <c r="AQ289" s="1144">
        <f t="shared" si="1723"/>
        <v>0</v>
      </c>
      <c r="AR289" s="1144">
        <f t="shared" si="1723"/>
        <v>0</v>
      </c>
      <c r="AS289" s="1144">
        <f t="shared" si="1723"/>
        <v>0</v>
      </c>
      <c r="AT289" s="1144">
        <f t="shared" si="1723"/>
        <v>0</v>
      </c>
      <c r="AU289" s="1144">
        <f t="shared" si="1723"/>
        <v>0</v>
      </c>
      <c r="AV289" s="1144">
        <f t="shared" si="1723"/>
        <v>0</v>
      </c>
      <c r="AW289" s="1144">
        <f t="shared" si="1723"/>
        <v>0</v>
      </c>
      <c r="AX289" s="1144">
        <f t="shared" si="1723"/>
        <v>0</v>
      </c>
      <c r="AY289" s="1144">
        <f t="shared" si="1723"/>
        <v>0</v>
      </c>
      <c r="AZ289" s="1144">
        <f t="shared" si="1723"/>
        <v>90000000</v>
      </c>
      <c r="BA289" s="649">
        <f>BA37+BA49+BA61+BA73+BA85+BA97+BA109+BA121+BA133+BA145+BA157+BA169+BA181+BA205+BA217+BA229+BA241</f>
        <v>0</v>
      </c>
      <c r="BB289" s="649">
        <f t="shared" ref="BB289:BL289" si="1724">BB37+BB49+BB61+BB73+BB85+BB97+BB109+BB121+BB133+BB145+BB157+BB169+BB181+BB205+BB217+BB229+BB241</f>
        <v>0</v>
      </c>
      <c r="BC289" s="649">
        <f t="shared" si="1724"/>
        <v>0</v>
      </c>
      <c r="BD289" s="649">
        <f t="shared" si="1724"/>
        <v>0</v>
      </c>
      <c r="BE289" s="649">
        <f t="shared" si="1724"/>
        <v>0</v>
      </c>
      <c r="BF289" s="649">
        <f t="shared" si="1724"/>
        <v>0</v>
      </c>
      <c r="BG289" s="649">
        <f t="shared" si="1724"/>
        <v>0</v>
      </c>
      <c r="BH289" s="649">
        <f t="shared" si="1724"/>
        <v>0</v>
      </c>
      <c r="BI289" s="649">
        <f t="shared" si="1724"/>
        <v>0</v>
      </c>
      <c r="BJ289" s="649">
        <f t="shared" si="1724"/>
        <v>0</v>
      </c>
      <c r="BK289" s="649">
        <f t="shared" si="1724"/>
        <v>0</v>
      </c>
      <c r="BL289" s="649">
        <f t="shared" si="1724"/>
        <v>95436000</v>
      </c>
      <c r="BM289" s="649">
        <f>BM37+BM49+BM61+BM73+BM85+BM97+BM109+BM121+BM133+BM145+BM157+BM169+BM181+BM205+BM217+BM229+BM241</f>
        <v>0</v>
      </c>
      <c r="BN289" s="649">
        <f t="shared" ref="BN289:BX289" si="1725">BN37+BN49+BN61+BN73+BN85+BN97+BN109+BN121+BN133+BN145+BN157+BN169+BN181+BN205+BN217+BN229+BN241</f>
        <v>0</v>
      </c>
      <c r="BO289" s="649">
        <f t="shared" si="1725"/>
        <v>0</v>
      </c>
      <c r="BP289" s="649">
        <f t="shared" si="1725"/>
        <v>0</v>
      </c>
      <c r="BQ289" s="649">
        <f t="shared" si="1725"/>
        <v>0</v>
      </c>
      <c r="BR289" s="649">
        <f t="shared" si="1725"/>
        <v>0</v>
      </c>
      <c r="BS289" s="649">
        <f t="shared" si="1725"/>
        <v>0</v>
      </c>
      <c r="BT289" s="649">
        <f t="shared" si="1725"/>
        <v>0</v>
      </c>
      <c r="BU289" s="649">
        <f t="shared" si="1725"/>
        <v>0</v>
      </c>
      <c r="BV289" s="649">
        <f t="shared" si="1725"/>
        <v>0</v>
      </c>
      <c r="BW289" s="649">
        <f t="shared" si="1725"/>
        <v>0</v>
      </c>
      <c r="BX289" s="649">
        <f t="shared" si="1725"/>
        <v>95436000</v>
      </c>
      <c r="BY289" s="649">
        <f>BY37+BY49+BY61+BY73+BY85+BY97+BY109+BY121+BY133+BY145+BY157+BY169+BY181+BY205+BY217+BY229+BY241</f>
        <v>0</v>
      </c>
      <c r="BZ289" s="649">
        <f t="shared" ref="BZ289:CJ289" si="1726">BZ37+BZ49+BZ61+BZ73+BZ85+BZ97+BZ109+BZ121+BZ133+BZ145+BZ157+BZ169+BZ181+BZ205+BZ217+BZ229+BZ241</f>
        <v>0</v>
      </c>
      <c r="CA289" s="649">
        <f t="shared" si="1726"/>
        <v>0</v>
      </c>
      <c r="CB289" s="649">
        <f t="shared" si="1726"/>
        <v>0</v>
      </c>
      <c r="CC289" s="649">
        <f t="shared" si="1726"/>
        <v>0</v>
      </c>
      <c r="CD289" s="649">
        <f t="shared" si="1726"/>
        <v>0</v>
      </c>
      <c r="CE289" s="649">
        <f t="shared" si="1726"/>
        <v>0</v>
      </c>
      <c r="CF289" s="649">
        <f t="shared" si="1726"/>
        <v>0</v>
      </c>
      <c r="CG289" s="649">
        <f t="shared" si="1726"/>
        <v>0</v>
      </c>
      <c r="CH289" s="649">
        <f t="shared" si="1726"/>
        <v>0</v>
      </c>
      <c r="CI289" s="649">
        <f t="shared" si="1726"/>
        <v>0</v>
      </c>
      <c r="CJ289" s="649">
        <f t="shared" si="1726"/>
        <v>95436000</v>
      </c>
      <c r="CK289" s="649">
        <f>CK37+CK49+CK61+CK73+CK85+CK97+CK109+CK121+CK133+CK145+CK157+CK169+CK181+CK205+CK217+CK229+CK241</f>
        <v>0</v>
      </c>
      <c r="CL289" s="649">
        <f t="shared" ref="CL289:CV289" si="1727">CL37+CL49+CL61+CL73+CL85+CL97+CL109+CL121+CL133+CL145+CL157+CL169+CL181+CL205+CL217+CL229+CL241</f>
        <v>0</v>
      </c>
      <c r="CM289" s="649">
        <f t="shared" si="1727"/>
        <v>0</v>
      </c>
      <c r="CN289" s="649">
        <f t="shared" si="1727"/>
        <v>0</v>
      </c>
      <c r="CO289" s="649">
        <f t="shared" si="1727"/>
        <v>0</v>
      </c>
      <c r="CP289" s="649">
        <f t="shared" si="1727"/>
        <v>0</v>
      </c>
      <c r="CQ289" s="649">
        <f t="shared" si="1727"/>
        <v>0</v>
      </c>
      <c r="CR289" s="649">
        <f t="shared" si="1727"/>
        <v>0</v>
      </c>
      <c r="CS289" s="649">
        <f t="shared" si="1727"/>
        <v>0</v>
      </c>
      <c r="CT289" s="649">
        <f t="shared" si="1727"/>
        <v>0</v>
      </c>
      <c r="CU289" s="649">
        <f t="shared" si="1727"/>
        <v>0</v>
      </c>
      <c r="CV289" s="649">
        <f t="shared" si="1727"/>
        <v>95436000</v>
      </c>
      <c r="CW289" s="649">
        <f>CW37+CW49+CW61+CW73+CW85+CW97+CW109+CW121+CW133+CW145+CW157+CW169+CW181+CW205+CW217+CW229+CW241</f>
        <v>0</v>
      </c>
      <c r="CX289" s="649">
        <f t="shared" ref="CX289:DH289" si="1728">CX37+CX49+CX61+CX73+CX85+CX97+CX109+CX121+CX133+CX145+CX157+CX169+CX181+CX205+CX217+CX229+CX241</f>
        <v>0</v>
      </c>
      <c r="CY289" s="649">
        <f t="shared" si="1728"/>
        <v>0</v>
      </c>
      <c r="CZ289" s="649">
        <f t="shared" si="1728"/>
        <v>0</v>
      </c>
      <c r="DA289" s="649">
        <f t="shared" si="1728"/>
        <v>0</v>
      </c>
      <c r="DB289" s="649">
        <f t="shared" si="1728"/>
        <v>0</v>
      </c>
      <c r="DC289" s="649">
        <f t="shared" si="1728"/>
        <v>0</v>
      </c>
      <c r="DD289" s="649">
        <f t="shared" si="1728"/>
        <v>0</v>
      </c>
      <c r="DE289" s="649">
        <f t="shared" si="1728"/>
        <v>0</v>
      </c>
      <c r="DF289" s="649">
        <f t="shared" si="1728"/>
        <v>0</v>
      </c>
      <c r="DG289" s="649">
        <f t="shared" si="1728"/>
        <v>0</v>
      </c>
      <c r="DH289" s="649">
        <f t="shared" si="1728"/>
        <v>95436000</v>
      </c>
      <c r="DI289" s="649">
        <f>DI37+DI49+DI61+DI73+DI85+DI97+DI109+DI121+DI133+DI145+DI157+DI169+DI181+DI205+DI217+DI229+DI241</f>
        <v>0</v>
      </c>
      <c r="DJ289" s="649">
        <f t="shared" ref="DJ289:DT289" si="1729">DJ37+DJ49+DJ61+DJ73+DJ85+DJ97+DJ109+DJ121+DJ133+DJ145+DJ157+DJ169+DJ181+DJ205+DJ217+DJ229+DJ241</f>
        <v>0</v>
      </c>
      <c r="DK289" s="649">
        <f t="shared" si="1729"/>
        <v>0</v>
      </c>
      <c r="DL289" s="649">
        <f t="shared" si="1729"/>
        <v>0</v>
      </c>
      <c r="DM289" s="649">
        <f t="shared" si="1729"/>
        <v>0</v>
      </c>
      <c r="DN289" s="649">
        <f t="shared" si="1729"/>
        <v>0</v>
      </c>
      <c r="DO289" s="649">
        <f t="shared" si="1729"/>
        <v>0</v>
      </c>
      <c r="DP289" s="649">
        <f t="shared" si="1729"/>
        <v>0</v>
      </c>
      <c r="DQ289" s="649">
        <f t="shared" si="1729"/>
        <v>0</v>
      </c>
      <c r="DR289" s="649">
        <f t="shared" si="1729"/>
        <v>0</v>
      </c>
      <c r="DS289" s="649">
        <f t="shared" si="1729"/>
        <v>0</v>
      </c>
      <c r="DT289" s="649">
        <f t="shared" si="1729"/>
        <v>95436000</v>
      </c>
      <c r="DU289" s="496"/>
      <c r="DV289" s="649">
        <f>SUM(E289:P289)</f>
        <v>75396000</v>
      </c>
      <c r="DW289" s="649">
        <f>DW286/12*11+DV291+1473746751</f>
        <v>1398350751</v>
      </c>
      <c r="DX289" s="649">
        <f>DX286/12*11+DW291+1169680506</f>
        <v>-304066245</v>
      </c>
      <c r="DY289" s="649">
        <f>DY286/12*11+DX291+880001103</f>
        <v>-289679403</v>
      </c>
      <c r="DZ289" s="649">
        <f>DZ286/12*11+DY291+600973015</f>
        <v>-279028088</v>
      </c>
      <c r="EA289" s="649">
        <f t="shared" ref="EA289:EE289" si="1730">EA286/12*11+DZ291+600973015</f>
        <v>0</v>
      </c>
      <c r="EB289" s="649">
        <f t="shared" si="1730"/>
        <v>0</v>
      </c>
      <c r="EC289" s="649">
        <f t="shared" si="1730"/>
        <v>0</v>
      </c>
      <c r="ED289" s="649">
        <f t="shared" si="1730"/>
        <v>0</v>
      </c>
      <c r="EE289" s="649">
        <f t="shared" si="1730"/>
        <v>0</v>
      </c>
      <c r="EF289" s="651"/>
      <c r="EG289" s="651"/>
      <c r="EH289" s="651"/>
      <c r="EI289" s="651"/>
      <c r="EJ289" s="651"/>
      <c r="EK289" s="651"/>
      <c r="EL289" s="651"/>
      <c r="EM289" s="651"/>
      <c r="EN289" s="651"/>
      <c r="EO289" s="651"/>
      <c r="EP289" s="651"/>
      <c r="EQ289" s="651"/>
      <c r="ER289" s="651"/>
      <c r="ES289" s="651"/>
      <c r="ET289" s="651"/>
      <c r="EU289" s="581"/>
      <c r="EV289" s="581"/>
      <c r="EW289" s="581"/>
      <c r="EX289" s="581"/>
      <c r="EY289" s="581"/>
      <c r="EZ289" s="581"/>
      <c r="FA289" s="581"/>
      <c r="FB289" s="581"/>
      <c r="FC289" s="581"/>
      <c r="FD289" s="581"/>
      <c r="FE289" s="581"/>
    </row>
    <row r="290" spans="1:161">
      <c r="A290" s="450"/>
      <c r="B290" s="475" t="s">
        <v>449</v>
      </c>
      <c r="C290" s="450"/>
      <c r="D290" s="450"/>
      <c r="E290" s="469">
        <f>E288-E289</f>
        <v>0</v>
      </c>
      <c r="F290" s="469">
        <f>F288-F289</f>
        <v>0</v>
      </c>
      <c r="G290" s="469">
        <f t="shared" ref="G290:P290" si="1731">G288-G289</f>
        <v>0</v>
      </c>
      <c r="H290" s="469">
        <f t="shared" si="1731"/>
        <v>0</v>
      </c>
      <c r="I290" s="469">
        <f t="shared" si="1731"/>
        <v>0</v>
      </c>
      <c r="J290" s="469">
        <f t="shared" si="1731"/>
        <v>0</v>
      </c>
      <c r="K290" s="469">
        <f t="shared" si="1731"/>
        <v>0</v>
      </c>
      <c r="L290" s="469">
        <f t="shared" si="1731"/>
        <v>0</v>
      </c>
      <c r="M290" s="469">
        <f t="shared" si="1731"/>
        <v>0</v>
      </c>
      <c r="N290" s="469">
        <f t="shared" si="1731"/>
        <v>0</v>
      </c>
      <c r="O290" s="469">
        <f t="shared" si="1731"/>
        <v>0</v>
      </c>
      <c r="P290" s="469">
        <f t="shared" si="1731"/>
        <v>-75396000</v>
      </c>
      <c r="Q290" s="1097">
        <f>Q288-Q289</f>
        <v>0</v>
      </c>
      <c r="R290" s="1097">
        <f>R288-R289</f>
        <v>0</v>
      </c>
      <c r="S290" s="1097">
        <f t="shared" ref="S290:AB290" si="1732">S288-S289</f>
        <v>0</v>
      </c>
      <c r="T290" s="1097">
        <f t="shared" si="1732"/>
        <v>0</v>
      </c>
      <c r="U290" s="1097">
        <f t="shared" si="1732"/>
        <v>0</v>
      </c>
      <c r="V290" s="1097">
        <f t="shared" si="1732"/>
        <v>0</v>
      </c>
      <c r="W290" s="1097">
        <f t="shared" si="1732"/>
        <v>0</v>
      </c>
      <c r="X290" s="1097">
        <f t="shared" si="1732"/>
        <v>0</v>
      </c>
      <c r="Y290" s="1097">
        <f t="shared" si="1732"/>
        <v>0</v>
      </c>
      <c r="Z290" s="1097">
        <f t="shared" si="1732"/>
        <v>0</v>
      </c>
      <c r="AA290" s="1097">
        <f t="shared" si="1732"/>
        <v>0</v>
      </c>
      <c r="AB290" s="1097">
        <f t="shared" si="1732"/>
        <v>-80004000</v>
      </c>
      <c r="AC290" s="469">
        <f>AC288-AC289</f>
        <v>0</v>
      </c>
      <c r="AD290" s="469">
        <f>AD288-AD289</f>
        <v>0</v>
      </c>
      <c r="AE290" s="469">
        <f t="shared" ref="AE290:AN290" si="1733">AE288-AE289</f>
        <v>0</v>
      </c>
      <c r="AF290" s="469">
        <f t="shared" si="1733"/>
        <v>0</v>
      </c>
      <c r="AG290" s="469">
        <f t="shared" si="1733"/>
        <v>0</v>
      </c>
      <c r="AH290" s="469">
        <f t="shared" si="1733"/>
        <v>0</v>
      </c>
      <c r="AI290" s="469">
        <f t="shared" si="1733"/>
        <v>0</v>
      </c>
      <c r="AJ290" s="469">
        <f t="shared" si="1733"/>
        <v>0</v>
      </c>
      <c r="AK290" s="469">
        <f t="shared" si="1733"/>
        <v>0</v>
      </c>
      <c r="AL290" s="469">
        <f t="shared" si="1733"/>
        <v>0</v>
      </c>
      <c r="AM290" s="469">
        <f t="shared" si="1733"/>
        <v>0</v>
      </c>
      <c r="AN290" s="469">
        <f t="shared" si="1733"/>
        <v>-84864000</v>
      </c>
      <c r="AO290" s="1145">
        <f>AO288-AO289</f>
        <v>0</v>
      </c>
      <c r="AP290" s="1145">
        <f>AP288-AP289</f>
        <v>0</v>
      </c>
      <c r="AQ290" s="1145">
        <f t="shared" ref="AQ290:AZ290" si="1734">AQ288-AQ289</f>
        <v>0</v>
      </c>
      <c r="AR290" s="1145">
        <f t="shared" si="1734"/>
        <v>0</v>
      </c>
      <c r="AS290" s="1145">
        <f t="shared" si="1734"/>
        <v>0</v>
      </c>
      <c r="AT290" s="1145">
        <f t="shared" si="1734"/>
        <v>0</v>
      </c>
      <c r="AU290" s="1145">
        <f t="shared" si="1734"/>
        <v>0</v>
      </c>
      <c r="AV290" s="1145">
        <f t="shared" si="1734"/>
        <v>0</v>
      </c>
      <c r="AW290" s="1145">
        <f t="shared" si="1734"/>
        <v>0</v>
      </c>
      <c r="AX290" s="1145">
        <f t="shared" si="1734"/>
        <v>0</v>
      </c>
      <c r="AY290" s="1145">
        <f t="shared" si="1734"/>
        <v>0</v>
      </c>
      <c r="AZ290" s="1145">
        <f t="shared" si="1734"/>
        <v>-90000000</v>
      </c>
      <c r="BA290" s="469">
        <f>BA288-BA289</f>
        <v>0</v>
      </c>
      <c r="BB290" s="469">
        <f>BB288-BB289</f>
        <v>0</v>
      </c>
      <c r="BC290" s="469">
        <f t="shared" ref="BC290:BL290" si="1735">BC288-BC289</f>
        <v>0</v>
      </c>
      <c r="BD290" s="469">
        <f t="shared" si="1735"/>
        <v>0</v>
      </c>
      <c r="BE290" s="469">
        <f t="shared" si="1735"/>
        <v>0</v>
      </c>
      <c r="BF290" s="469">
        <f t="shared" si="1735"/>
        <v>0</v>
      </c>
      <c r="BG290" s="469">
        <f t="shared" si="1735"/>
        <v>0</v>
      </c>
      <c r="BH290" s="469">
        <f t="shared" si="1735"/>
        <v>0</v>
      </c>
      <c r="BI290" s="469">
        <f t="shared" si="1735"/>
        <v>0</v>
      </c>
      <c r="BJ290" s="469">
        <f t="shared" si="1735"/>
        <v>0</v>
      </c>
      <c r="BK290" s="469">
        <f t="shared" si="1735"/>
        <v>0</v>
      </c>
      <c r="BL290" s="469">
        <f t="shared" si="1735"/>
        <v>-95436000</v>
      </c>
      <c r="BM290" s="469">
        <f>BM288-BM289</f>
        <v>0</v>
      </c>
      <c r="BN290" s="469">
        <f>BN288-BN289</f>
        <v>0</v>
      </c>
      <c r="BO290" s="469">
        <f t="shared" ref="BO290:BX290" si="1736">BO288-BO289</f>
        <v>0</v>
      </c>
      <c r="BP290" s="469">
        <f t="shared" si="1736"/>
        <v>0</v>
      </c>
      <c r="BQ290" s="469">
        <f t="shared" si="1736"/>
        <v>0</v>
      </c>
      <c r="BR290" s="469">
        <f t="shared" si="1736"/>
        <v>0</v>
      </c>
      <c r="BS290" s="469">
        <f t="shared" si="1736"/>
        <v>0</v>
      </c>
      <c r="BT290" s="469">
        <f t="shared" si="1736"/>
        <v>0</v>
      </c>
      <c r="BU290" s="469">
        <f t="shared" si="1736"/>
        <v>0</v>
      </c>
      <c r="BV290" s="469">
        <f t="shared" si="1736"/>
        <v>0</v>
      </c>
      <c r="BW290" s="469">
        <f t="shared" si="1736"/>
        <v>0</v>
      </c>
      <c r="BX290" s="469">
        <f t="shared" si="1736"/>
        <v>-95436000</v>
      </c>
      <c r="BY290" s="469">
        <f>BY288-BY289</f>
        <v>0</v>
      </c>
      <c r="BZ290" s="469">
        <f>BZ288-BZ289</f>
        <v>0</v>
      </c>
      <c r="CA290" s="469">
        <f t="shared" ref="CA290:CJ290" si="1737">CA288-CA289</f>
        <v>0</v>
      </c>
      <c r="CB290" s="469">
        <f t="shared" si="1737"/>
        <v>0</v>
      </c>
      <c r="CC290" s="469">
        <f t="shared" si="1737"/>
        <v>0</v>
      </c>
      <c r="CD290" s="469">
        <f t="shared" si="1737"/>
        <v>0</v>
      </c>
      <c r="CE290" s="469">
        <f t="shared" si="1737"/>
        <v>0</v>
      </c>
      <c r="CF290" s="469">
        <f t="shared" si="1737"/>
        <v>0</v>
      </c>
      <c r="CG290" s="469">
        <f t="shared" si="1737"/>
        <v>0</v>
      </c>
      <c r="CH290" s="469">
        <f t="shared" si="1737"/>
        <v>0</v>
      </c>
      <c r="CI290" s="469">
        <f t="shared" si="1737"/>
        <v>0</v>
      </c>
      <c r="CJ290" s="469">
        <f t="shared" si="1737"/>
        <v>-95436000</v>
      </c>
      <c r="CK290" s="469">
        <f>CK288-CK289</f>
        <v>0</v>
      </c>
      <c r="CL290" s="469">
        <f>CL288-CL289</f>
        <v>0</v>
      </c>
      <c r="CM290" s="469">
        <f t="shared" ref="CM290:CV290" si="1738">CM288-CM289</f>
        <v>0</v>
      </c>
      <c r="CN290" s="469">
        <f t="shared" si="1738"/>
        <v>0</v>
      </c>
      <c r="CO290" s="469">
        <f t="shared" si="1738"/>
        <v>0</v>
      </c>
      <c r="CP290" s="469">
        <f t="shared" si="1738"/>
        <v>0</v>
      </c>
      <c r="CQ290" s="469">
        <f t="shared" si="1738"/>
        <v>0</v>
      </c>
      <c r="CR290" s="469">
        <f t="shared" si="1738"/>
        <v>0</v>
      </c>
      <c r="CS290" s="469">
        <f t="shared" si="1738"/>
        <v>0</v>
      </c>
      <c r="CT290" s="469">
        <f t="shared" si="1738"/>
        <v>0</v>
      </c>
      <c r="CU290" s="469">
        <f t="shared" si="1738"/>
        <v>0</v>
      </c>
      <c r="CV290" s="469">
        <f t="shared" si="1738"/>
        <v>-95436000</v>
      </c>
      <c r="CW290" s="469">
        <f>CW288-CW289</f>
        <v>0</v>
      </c>
      <c r="CX290" s="469">
        <f>CX288-CX289</f>
        <v>0</v>
      </c>
      <c r="CY290" s="469">
        <f t="shared" ref="CY290:DH290" si="1739">CY288-CY289</f>
        <v>0</v>
      </c>
      <c r="CZ290" s="469">
        <f t="shared" si="1739"/>
        <v>0</v>
      </c>
      <c r="DA290" s="469">
        <f t="shared" si="1739"/>
        <v>0</v>
      </c>
      <c r="DB290" s="469">
        <f t="shared" si="1739"/>
        <v>0</v>
      </c>
      <c r="DC290" s="469">
        <f t="shared" si="1739"/>
        <v>0</v>
      </c>
      <c r="DD290" s="469">
        <f t="shared" si="1739"/>
        <v>0</v>
      </c>
      <c r="DE290" s="469">
        <f t="shared" si="1739"/>
        <v>0</v>
      </c>
      <c r="DF290" s="469">
        <f t="shared" si="1739"/>
        <v>0</v>
      </c>
      <c r="DG290" s="469">
        <f t="shared" si="1739"/>
        <v>0</v>
      </c>
      <c r="DH290" s="469">
        <f t="shared" si="1739"/>
        <v>-95436000</v>
      </c>
      <c r="DI290" s="469">
        <f>DI288-DI289</f>
        <v>0</v>
      </c>
      <c r="DJ290" s="469">
        <f>DJ288-DJ289</f>
        <v>0</v>
      </c>
      <c r="DK290" s="469">
        <f t="shared" ref="DK290:DT290" si="1740">DK288-DK289</f>
        <v>0</v>
      </c>
      <c r="DL290" s="469">
        <f t="shared" si="1740"/>
        <v>0</v>
      </c>
      <c r="DM290" s="469">
        <f t="shared" si="1740"/>
        <v>0</v>
      </c>
      <c r="DN290" s="469">
        <f t="shared" si="1740"/>
        <v>0</v>
      </c>
      <c r="DO290" s="469">
        <f t="shared" si="1740"/>
        <v>0</v>
      </c>
      <c r="DP290" s="469">
        <f t="shared" si="1740"/>
        <v>0</v>
      </c>
      <c r="DQ290" s="469">
        <f t="shared" si="1740"/>
        <v>0</v>
      </c>
      <c r="DR290" s="469">
        <f t="shared" si="1740"/>
        <v>0</v>
      </c>
      <c r="DS290" s="469">
        <f t="shared" si="1740"/>
        <v>0</v>
      </c>
      <c r="DT290" s="469">
        <f t="shared" si="1740"/>
        <v>-95436000</v>
      </c>
      <c r="DU290" s="1046"/>
      <c r="DV290" s="649">
        <f>SUM(E290:P290)</f>
        <v>-75396000</v>
      </c>
      <c r="DW290" s="469">
        <f>DW286+DW287+DW288-DW289</f>
        <v>-1473746751</v>
      </c>
      <c r="DX290" s="469">
        <f>DX286+DX287+DX288-DX289</f>
        <v>-1169680506</v>
      </c>
      <c r="DY290" s="469">
        <f t="shared" ref="DY290:DZ290" si="1741">DY286+DY287+DY288-DY289</f>
        <v>-880001103</v>
      </c>
      <c r="DZ290" s="469">
        <f t="shared" si="1741"/>
        <v>-600973015</v>
      </c>
      <c r="EA290" s="469">
        <f t="shared" ref="EA290:EE290" si="1742">EA286+EA287+EA288-EA289</f>
        <v>-600973015</v>
      </c>
      <c r="EB290" s="469">
        <f t="shared" si="1742"/>
        <v>-600973015</v>
      </c>
      <c r="EC290" s="469">
        <f t="shared" si="1742"/>
        <v>-600973015</v>
      </c>
      <c r="ED290" s="469">
        <f t="shared" si="1742"/>
        <v>-600973015</v>
      </c>
      <c r="EE290" s="469">
        <f t="shared" si="1742"/>
        <v>-600973015</v>
      </c>
      <c r="EF290" s="454"/>
      <c r="EG290" s="454"/>
      <c r="EH290" s="454"/>
      <c r="EI290" s="454"/>
      <c r="EJ290" s="454"/>
      <c r="EK290" s="454"/>
      <c r="EL290" s="454"/>
      <c r="EM290" s="454"/>
      <c r="EN290" s="454"/>
      <c r="EO290" s="454"/>
      <c r="EP290" s="454"/>
      <c r="EQ290" s="454"/>
      <c r="ER290" s="454"/>
      <c r="ES290" s="454"/>
      <c r="ET290" s="454"/>
      <c r="EU290" s="581"/>
      <c r="EV290" s="581"/>
      <c r="EW290" s="581"/>
      <c r="EX290" s="581"/>
      <c r="EY290" s="581"/>
      <c r="EZ290" s="581"/>
      <c r="FA290" s="581"/>
      <c r="FB290" s="581"/>
      <c r="FC290" s="581"/>
      <c r="FD290" s="581"/>
      <c r="FE290" s="581"/>
    </row>
    <row r="291" spans="1:161">
      <c r="A291" s="450"/>
      <c r="B291" s="451" t="s">
        <v>450</v>
      </c>
      <c r="C291" s="450"/>
      <c r="D291" s="450"/>
      <c r="E291" s="649">
        <f>E290</f>
        <v>0</v>
      </c>
      <c r="F291" s="649">
        <f>F290+E291</f>
        <v>0</v>
      </c>
      <c r="G291" s="649">
        <f>G290+F291</f>
        <v>0</v>
      </c>
      <c r="H291" s="649">
        <f t="shared" ref="H291:Q291" si="1743">H290+G291</f>
        <v>0</v>
      </c>
      <c r="I291" s="649">
        <f t="shared" si="1743"/>
        <v>0</v>
      </c>
      <c r="J291" s="649">
        <f t="shared" si="1743"/>
        <v>0</v>
      </c>
      <c r="K291" s="649">
        <f t="shared" si="1743"/>
        <v>0</v>
      </c>
      <c r="L291" s="649">
        <f t="shared" si="1743"/>
        <v>0</v>
      </c>
      <c r="M291" s="649">
        <f t="shared" si="1743"/>
        <v>0</v>
      </c>
      <c r="N291" s="649">
        <f t="shared" si="1743"/>
        <v>0</v>
      </c>
      <c r="O291" s="649">
        <f t="shared" si="1743"/>
        <v>0</v>
      </c>
      <c r="P291" s="649">
        <f t="shared" si="1743"/>
        <v>-75396000</v>
      </c>
      <c r="Q291" s="1096">
        <f t="shared" si="1743"/>
        <v>-75396000</v>
      </c>
      <c r="R291" s="1096">
        <f>R290+Q291</f>
        <v>-75396000</v>
      </c>
      <c r="S291" s="1096">
        <f>S290+R291</f>
        <v>-75396000</v>
      </c>
      <c r="T291" s="1096">
        <f t="shared" ref="T291" si="1744">T290+S291</f>
        <v>-75396000</v>
      </c>
      <c r="U291" s="1096">
        <f t="shared" ref="U291" si="1745">U290+T291</f>
        <v>-75396000</v>
      </c>
      <c r="V291" s="1096">
        <f t="shared" ref="V291" si="1746">V290+U291</f>
        <v>-75396000</v>
      </c>
      <c r="W291" s="1096">
        <f t="shared" ref="W291" si="1747">W290+V291</f>
        <v>-75396000</v>
      </c>
      <c r="X291" s="1096">
        <f t="shared" ref="X291" si="1748">X290+W291</f>
        <v>-75396000</v>
      </c>
      <c r="Y291" s="1096">
        <f t="shared" ref="Y291" si="1749">Y290+X291</f>
        <v>-75396000</v>
      </c>
      <c r="Z291" s="1096">
        <f t="shared" ref="Z291" si="1750">Z290+Y291</f>
        <v>-75396000</v>
      </c>
      <c r="AA291" s="1096">
        <f t="shared" ref="AA291" si="1751">AA290+Z291</f>
        <v>-75396000</v>
      </c>
      <c r="AB291" s="1096">
        <f t="shared" ref="AB291" si="1752">AB290+AA291</f>
        <v>-155400000</v>
      </c>
      <c r="AC291" s="649">
        <f>AC290+AB291</f>
        <v>-155400000</v>
      </c>
      <c r="AD291" s="649">
        <f>AD290+AC291</f>
        <v>-155400000</v>
      </c>
      <c r="AE291" s="649">
        <f>AE290+AD291</f>
        <v>-155400000</v>
      </c>
      <c r="AF291" s="649">
        <f t="shared" ref="AF291" si="1753">AF290+AE291</f>
        <v>-155400000</v>
      </c>
      <c r="AG291" s="649">
        <f t="shared" ref="AG291" si="1754">AG290+AF291</f>
        <v>-155400000</v>
      </c>
      <c r="AH291" s="649">
        <f t="shared" ref="AH291" si="1755">AH290+AG291</f>
        <v>-155400000</v>
      </c>
      <c r="AI291" s="649">
        <f t="shared" ref="AI291" si="1756">AI290+AH291</f>
        <v>-155400000</v>
      </c>
      <c r="AJ291" s="649">
        <f t="shared" ref="AJ291" si="1757">AJ290+AI291</f>
        <v>-155400000</v>
      </c>
      <c r="AK291" s="649">
        <f t="shared" ref="AK291" si="1758">AK290+AJ291</f>
        <v>-155400000</v>
      </c>
      <c r="AL291" s="649">
        <f t="shared" ref="AL291" si="1759">AL290+AK291</f>
        <v>-155400000</v>
      </c>
      <c r="AM291" s="649">
        <f t="shared" ref="AM291" si="1760">AM290+AL291</f>
        <v>-155400000</v>
      </c>
      <c r="AN291" s="649">
        <f t="shared" ref="AN291" si="1761">AN290+AM291</f>
        <v>-240264000</v>
      </c>
      <c r="AO291" s="1144">
        <f>AO290+AN291</f>
        <v>-240264000</v>
      </c>
      <c r="AP291" s="1144">
        <f>AP290+AO291</f>
        <v>-240264000</v>
      </c>
      <c r="AQ291" s="1144">
        <f>AQ290+AP291</f>
        <v>-240264000</v>
      </c>
      <c r="AR291" s="1144">
        <f t="shared" ref="AR291" si="1762">AR290+AQ291</f>
        <v>-240264000</v>
      </c>
      <c r="AS291" s="1144">
        <f t="shared" ref="AS291" si="1763">AS290+AR291</f>
        <v>-240264000</v>
      </c>
      <c r="AT291" s="1144">
        <f t="shared" ref="AT291" si="1764">AT290+AS291</f>
        <v>-240264000</v>
      </c>
      <c r="AU291" s="1144">
        <f t="shared" ref="AU291" si="1765">AU290+AT291</f>
        <v>-240264000</v>
      </c>
      <c r="AV291" s="1144">
        <f t="shared" ref="AV291" si="1766">AV290+AU291</f>
        <v>-240264000</v>
      </c>
      <c r="AW291" s="1144">
        <f t="shared" ref="AW291" si="1767">AW290+AV291</f>
        <v>-240264000</v>
      </c>
      <c r="AX291" s="1144">
        <f t="shared" ref="AX291" si="1768">AX290+AW291</f>
        <v>-240264000</v>
      </c>
      <c r="AY291" s="1144">
        <f t="shared" ref="AY291" si="1769">AY290+AX291</f>
        <v>-240264000</v>
      </c>
      <c r="AZ291" s="1144">
        <f t="shared" ref="AZ291" si="1770">AZ290+AY291</f>
        <v>-330264000</v>
      </c>
      <c r="BA291" s="649">
        <f>BA290+AZ291</f>
        <v>-330264000</v>
      </c>
      <c r="BB291" s="649">
        <f>BB290+BA291</f>
        <v>-330264000</v>
      </c>
      <c r="BC291" s="649">
        <f>BC290+BB291</f>
        <v>-330264000</v>
      </c>
      <c r="BD291" s="649">
        <f t="shared" ref="BD291" si="1771">BD290+BC291</f>
        <v>-330264000</v>
      </c>
      <c r="BE291" s="649">
        <f t="shared" ref="BE291" si="1772">BE290+BD291</f>
        <v>-330264000</v>
      </c>
      <c r="BF291" s="649">
        <f t="shared" ref="BF291" si="1773">BF290+BE291</f>
        <v>-330264000</v>
      </c>
      <c r="BG291" s="649">
        <f t="shared" ref="BG291" si="1774">BG290+BF291</f>
        <v>-330264000</v>
      </c>
      <c r="BH291" s="649">
        <f t="shared" ref="BH291" si="1775">BH290+BG291</f>
        <v>-330264000</v>
      </c>
      <c r="BI291" s="649">
        <f t="shared" ref="BI291" si="1776">BI290+BH291</f>
        <v>-330264000</v>
      </c>
      <c r="BJ291" s="649">
        <f t="shared" ref="BJ291" si="1777">BJ290+BI291</f>
        <v>-330264000</v>
      </c>
      <c r="BK291" s="649">
        <f t="shared" ref="BK291" si="1778">BK290+BJ291</f>
        <v>-330264000</v>
      </c>
      <c r="BL291" s="649">
        <f t="shared" ref="BL291" si="1779">BL290+BK291</f>
        <v>-425700000</v>
      </c>
      <c r="BM291" s="649">
        <f>BM290+BL291</f>
        <v>-425700000</v>
      </c>
      <c r="BN291" s="649">
        <f>BN290+BM291</f>
        <v>-425700000</v>
      </c>
      <c r="BO291" s="649">
        <f>BO290+BN291</f>
        <v>-425700000</v>
      </c>
      <c r="BP291" s="649">
        <f t="shared" ref="BP291" si="1780">BP290+BO291</f>
        <v>-425700000</v>
      </c>
      <c r="BQ291" s="649">
        <f t="shared" ref="BQ291" si="1781">BQ290+BP291</f>
        <v>-425700000</v>
      </c>
      <c r="BR291" s="649">
        <f t="shared" ref="BR291" si="1782">BR290+BQ291</f>
        <v>-425700000</v>
      </c>
      <c r="BS291" s="649">
        <f t="shared" ref="BS291" si="1783">BS290+BR291</f>
        <v>-425700000</v>
      </c>
      <c r="BT291" s="649">
        <f t="shared" ref="BT291" si="1784">BT290+BS291</f>
        <v>-425700000</v>
      </c>
      <c r="BU291" s="649">
        <f t="shared" ref="BU291" si="1785">BU290+BT291</f>
        <v>-425700000</v>
      </c>
      <c r="BV291" s="649">
        <f t="shared" ref="BV291" si="1786">BV290+BU291</f>
        <v>-425700000</v>
      </c>
      <c r="BW291" s="649">
        <f t="shared" ref="BW291" si="1787">BW290+BV291</f>
        <v>-425700000</v>
      </c>
      <c r="BX291" s="649">
        <f t="shared" ref="BX291" si="1788">BX290+BW291</f>
        <v>-521136000</v>
      </c>
      <c r="BY291" s="649">
        <f>BY290+BX291</f>
        <v>-521136000</v>
      </c>
      <c r="BZ291" s="649">
        <f>BZ290+BY291</f>
        <v>-521136000</v>
      </c>
      <c r="CA291" s="649">
        <f>CA290+BZ291</f>
        <v>-521136000</v>
      </c>
      <c r="CB291" s="649">
        <f t="shared" ref="CB291" si="1789">CB290+CA291</f>
        <v>-521136000</v>
      </c>
      <c r="CC291" s="649">
        <f t="shared" ref="CC291" si="1790">CC290+CB291</f>
        <v>-521136000</v>
      </c>
      <c r="CD291" s="649">
        <f t="shared" ref="CD291" si="1791">CD290+CC291</f>
        <v>-521136000</v>
      </c>
      <c r="CE291" s="649">
        <f t="shared" ref="CE291" si="1792">CE290+CD291</f>
        <v>-521136000</v>
      </c>
      <c r="CF291" s="649">
        <f t="shared" ref="CF291" si="1793">CF290+CE291</f>
        <v>-521136000</v>
      </c>
      <c r="CG291" s="649">
        <f t="shared" ref="CG291" si="1794">CG290+CF291</f>
        <v>-521136000</v>
      </c>
      <c r="CH291" s="649">
        <f t="shared" ref="CH291" si="1795">CH290+CG291</f>
        <v>-521136000</v>
      </c>
      <c r="CI291" s="649">
        <f t="shared" ref="CI291" si="1796">CI290+CH291</f>
        <v>-521136000</v>
      </c>
      <c r="CJ291" s="649">
        <f t="shared" ref="CJ291" si="1797">CJ290+CI291</f>
        <v>-616572000</v>
      </c>
      <c r="CK291" s="649">
        <f>CK290+CJ291</f>
        <v>-616572000</v>
      </c>
      <c r="CL291" s="649">
        <f>CL290+CK291</f>
        <v>-616572000</v>
      </c>
      <c r="CM291" s="649">
        <f>CM290+CL291</f>
        <v>-616572000</v>
      </c>
      <c r="CN291" s="649">
        <f t="shared" ref="CN291" si="1798">CN290+CM291</f>
        <v>-616572000</v>
      </c>
      <c r="CO291" s="649">
        <f t="shared" ref="CO291" si="1799">CO290+CN291</f>
        <v>-616572000</v>
      </c>
      <c r="CP291" s="649">
        <f t="shared" ref="CP291" si="1800">CP290+CO291</f>
        <v>-616572000</v>
      </c>
      <c r="CQ291" s="649">
        <f t="shared" ref="CQ291" si="1801">CQ290+CP291</f>
        <v>-616572000</v>
      </c>
      <c r="CR291" s="649">
        <f t="shared" ref="CR291" si="1802">CR290+CQ291</f>
        <v>-616572000</v>
      </c>
      <c r="CS291" s="649">
        <f t="shared" ref="CS291" si="1803">CS290+CR291</f>
        <v>-616572000</v>
      </c>
      <c r="CT291" s="649">
        <f t="shared" ref="CT291" si="1804">CT290+CS291</f>
        <v>-616572000</v>
      </c>
      <c r="CU291" s="649">
        <f t="shared" ref="CU291" si="1805">CU290+CT291</f>
        <v>-616572000</v>
      </c>
      <c r="CV291" s="649">
        <f t="shared" ref="CV291" si="1806">CV290+CU291</f>
        <v>-712008000</v>
      </c>
      <c r="CW291" s="649">
        <f>CW290+CV291</f>
        <v>-712008000</v>
      </c>
      <c r="CX291" s="649">
        <f>CX290+CW291</f>
        <v>-712008000</v>
      </c>
      <c r="CY291" s="649">
        <f>CY290+CX291</f>
        <v>-712008000</v>
      </c>
      <c r="CZ291" s="649">
        <f t="shared" ref="CZ291" si="1807">CZ290+CY291</f>
        <v>-712008000</v>
      </c>
      <c r="DA291" s="649">
        <f t="shared" ref="DA291" si="1808">DA290+CZ291</f>
        <v>-712008000</v>
      </c>
      <c r="DB291" s="649">
        <f t="shared" ref="DB291" si="1809">DB290+DA291</f>
        <v>-712008000</v>
      </c>
      <c r="DC291" s="649">
        <f t="shared" ref="DC291" si="1810">DC290+DB291</f>
        <v>-712008000</v>
      </c>
      <c r="DD291" s="649">
        <f t="shared" ref="DD291" si="1811">DD290+DC291</f>
        <v>-712008000</v>
      </c>
      <c r="DE291" s="649">
        <f t="shared" ref="DE291" si="1812">DE290+DD291</f>
        <v>-712008000</v>
      </c>
      <c r="DF291" s="649">
        <f t="shared" ref="DF291" si="1813">DF290+DE291</f>
        <v>-712008000</v>
      </c>
      <c r="DG291" s="649">
        <f t="shared" ref="DG291" si="1814">DG290+DF291</f>
        <v>-712008000</v>
      </c>
      <c r="DH291" s="649">
        <f t="shared" ref="DH291" si="1815">DH290+DG291</f>
        <v>-807444000</v>
      </c>
      <c r="DI291" s="649">
        <f>DI290+DH291</f>
        <v>-807444000</v>
      </c>
      <c r="DJ291" s="649">
        <f>DJ290+DI291</f>
        <v>-807444000</v>
      </c>
      <c r="DK291" s="649">
        <f>DK290+DJ291</f>
        <v>-807444000</v>
      </c>
      <c r="DL291" s="649">
        <f t="shared" ref="DL291" si="1816">DL290+DK291</f>
        <v>-807444000</v>
      </c>
      <c r="DM291" s="649">
        <f t="shared" ref="DM291" si="1817">DM290+DL291</f>
        <v>-807444000</v>
      </c>
      <c r="DN291" s="649">
        <f t="shared" ref="DN291" si="1818">DN290+DM291</f>
        <v>-807444000</v>
      </c>
      <c r="DO291" s="649">
        <f t="shared" ref="DO291" si="1819">DO290+DN291</f>
        <v>-807444000</v>
      </c>
      <c r="DP291" s="649">
        <f t="shared" ref="DP291" si="1820">DP290+DO291</f>
        <v>-807444000</v>
      </c>
      <c r="DQ291" s="649">
        <f t="shared" ref="DQ291" si="1821">DQ290+DP291</f>
        <v>-807444000</v>
      </c>
      <c r="DR291" s="649">
        <f t="shared" ref="DR291" si="1822">DR290+DQ291</f>
        <v>-807444000</v>
      </c>
      <c r="DS291" s="649">
        <f t="shared" ref="DS291" si="1823">DS290+DR291</f>
        <v>-807444000</v>
      </c>
      <c r="DT291" s="649">
        <f t="shared" ref="DT291" si="1824">DT290+DS291</f>
        <v>-902880000</v>
      </c>
      <c r="DU291" s="1044"/>
      <c r="DV291" s="649">
        <f>DV290</f>
        <v>-75396000</v>
      </c>
      <c r="DW291" s="649">
        <f>DW290</f>
        <v>-1473746751</v>
      </c>
      <c r="DX291" s="649">
        <f t="shared" ref="DX291:DZ291" si="1825">DX290</f>
        <v>-1169680506</v>
      </c>
      <c r="DY291" s="649">
        <f t="shared" si="1825"/>
        <v>-880001103</v>
      </c>
      <c r="DZ291" s="649">
        <f t="shared" si="1825"/>
        <v>-600973015</v>
      </c>
      <c r="EA291" s="649">
        <f t="shared" ref="EA291:EE291" si="1826">EA290</f>
        <v>-600973015</v>
      </c>
      <c r="EB291" s="649">
        <f t="shared" si="1826"/>
        <v>-600973015</v>
      </c>
      <c r="EC291" s="649">
        <f t="shared" si="1826"/>
        <v>-600973015</v>
      </c>
      <c r="ED291" s="649">
        <f t="shared" si="1826"/>
        <v>-600973015</v>
      </c>
      <c r="EE291" s="649">
        <f t="shared" si="1826"/>
        <v>-600973015</v>
      </c>
      <c r="EF291" s="454"/>
      <c r="EG291" s="454"/>
      <c r="EH291" s="454"/>
      <c r="EI291" s="454"/>
      <c r="EJ291" s="454"/>
      <c r="EK291" s="454"/>
      <c r="EL291" s="454"/>
      <c r="EM291" s="454"/>
      <c r="EN291" s="454"/>
      <c r="EO291" s="454"/>
      <c r="EP291" s="454"/>
      <c r="EQ291" s="454"/>
      <c r="ER291" s="454"/>
      <c r="ES291" s="454"/>
      <c r="ET291" s="454"/>
      <c r="EU291" s="581"/>
      <c r="EV291" s="581"/>
      <c r="EW291" s="581"/>
      <c r="EX291" s="581"/>
      <c r="EY291" s="581"/>
      <c r="EZ291" s="581"/>
      <c r="FA291" s="581"/>
      <c r="FB291" s="581"/>
      <c r="FC291" s="581"/>
      <c r="FD291" s="581"/>
      <c r="FE291" s="581"/>
    </row>
    <row r="292" spans="1:161">
      <c r="A292" s="450"/>
      <c r="B292" s="451"/>
      <c r="C292" s="450"/>
      <c r="D292" s="450"/>
      <c r="E292" s="573"/>
      <c r="F292" s="573"/>
      <c r="G292" s="573"/>
      <c r="H292" s="573"/>
      <c r="I292" s="573"/>
      <c r="J292" s="573"/>
      <c r="K292" s="573"/>
      <c r="L292" s="573"/>
      <c r="M292" s="573"/>
      <c r="N292" s="573"/>
      <c r="O292" s="573"/>
      <c r="P292" s="573"/>
      <c r="Q292" s="1094"/>
      <c r="R292" s="1094"/>
      <c r="S292" s="1094"/>
      <c r="T292" s="1094"/>
      <c r="U292" s="1094"/>
      <c r="V292" s="1094"/>
      <c r="W292" s="1094"/>
      <c r="X292" s="1094"/>
      <c r="Y292" s="1094"/>
      <c r="Z292" s="1094"/>
      <c r="AA292" s="1094"/>
      <c r="AB292" s="1094"/>
      <c r="AC292" s="573"/>
      <c r="AD292" s="573"/>
      <c r="AE292" s="573"/>
      <c r="AF292" s="573"/>
      <c r="AG292" s="573"/>
      <c r="AH292" s="573"/>
      <c r="AI292" s="573"/>
      <c r="AJ292" s="573"/>
      <c r="AK292" s="573"/>
      <c r="AL292" s="573"/>
      <c r="AM292" s="573"/>
      <c r="AN292" s="573"/>
      <c r="AO292" s="1142"/>
      <c r="AP292" s="1142"/>
      <c r="AQ292" s="1142"/>
      <c r="AR292" s="1142"/>
      <c r="AS292" s="1142"/>
      <c r="AT292" s="1142"/>
      <c r="AU292" s="1142"/>
      <c r="AV292" s="1142"/>
      <c r="AW292" s="1142"/>
      <c r="AX292" s="1142"/>
      <c r="AY292" s="1142"/>
      <c r="AZ292" s="1142"/>
      <c r="BA292" s="573"/>
      <c r="BB292" s="573"/>
      <c r="BC292" s="573"/>
      <c r="BD292" s="573"/>
      <c r="BE292" s="573"/>
      <c r="BF292" s="573"/>
      <c r="BG292" s="573"/>
      <c r="BH292" s="573"/>
      <c r="BI292" s="573"/>
      <c r="BJ292" s="573"/>
      <c r="BK292" s="573"/>
      <c r="BL292" s="573"/>
      <c r="BM292" s="573"/>
      <c r="BN292" s="573"/>
      <c r="BO292" s="573"/>
      <c r="BP292" s="573"/>
      <c r="BQ292" s="573"/>
      <c r="BR292" s="573"/>
      <c r="BS292" s="573"/>
      <c r="BT292" s="573"/>
      <c r="BU292" s="573"/>
      <c r="BV292" s="573"/>
      <c r="BW292" s="573"/>
      <c r="BX292" s="573"/>
      <c r="BY292" s="573"/>
      <c r="BZ292" s="573"/>
      <c r="CA292" s="573"/>
      <c r="CB292" s="573"/>
      <c r="CC292" s="573"/>
      <c r="CD292" s="573"/>
      <c r="CE292" s="573"/>
      <c r="CF292" s="573"/>
      <c r="CG292" s="573"/>
      <c r="CH292" s="573"/>
      <c r="CI292" s="573"/>
      <c r="CJ292" s="573"/>
      <c r="CK292" s="573"/>
      <c r="CL292" s="573"/>
      <c r="CM292" s="573"/>
      <c r="CN292" s="573"/>
      <c r="CO292" s="573"/>
      <c r="CP292" s="573"/>
      <c r="CQ292" s="573"/>
      <c r="CR292" s="573"/>
      <c r="CS292" s="573"/>
      <c r="CT292" s="573"/>
      <c r="CU292" s="573"/>
      <c r="CV292" s="573"/>
      <c r="CW292" s="573"/>
      <c r="CX292" s="573"/>
      <c r="CY292" s="573"/>
      <c r="CZ292" s="573"/>
      <c r="DA292" s="573"/>
      <c r="DB292" s="573"/>
      <c r="DC292" s="573"/>
      <c r="DD292" s="573"/>
      <c r="DE292" s="573"/>
      <c r="DF292" s="573"/>
      <c r="DG292" s="573"/>
      <c r="DH292" s="573"/>
      <c r="DI292" s="573"/>
      <c r="DJ292" s="573"/>
      <c r="DK292" s="573"/>
      <c r="DL292" s="573"/>
      <c r="DM292" s="573"/>
      <c r="DN292" s="573"/>
      <c r="DO292" s="573"/>
      <c r="DP292" s="573"/>
      <c r="DQ292" s="573"/>
      <c r="DR292" s="573"/>
      <c r="DS292" s="573"/>
      <c r="DT292" s="573"/>
      <c r="DU292" s="573"/>
      <c r="DV292" s="573"/>
      <c r="DW292" s="573"/>
      <c r="DX292" s="573"/>
      <c r="DY292" s="573"/>
      <c r="DZ292" s="573"/>
      <c r="EA292" s="573"/>
      <c r="EB292" s="573"/>
      <c r="EC292" s="573"/>
      <c r="ED292" s="573"/>
      <c r="EE292" s="573"/>
      <c r="EF292" s="454"/>
      <c r="EG292" s="454"/>
      <c r="EH292" s="454"/>
      <c r="EI292" s="454"/>
      <c r="EJ292" s="454"/>
      <c r="EK292" s="454"/>
      <c r="EL292" s="454"/>
      <c r="EM292" s="454"/>
      <c r="EN292" s="454"/>
      <c r="EO292" s="454"/>
      <c r="EP292" s="454"/>
      <c r="EQ292" s="454"/>
      <c r="ER292" s="454"/>
      <c r="ES292" s="454"/>
      <c r="ET292" s="454"/>
      <c r="EU292" s="581"/>
      <c r="EV292" s="581"/>
      <c r="EW292" s="581"/>
      <c r="EX292" s="581"/>
      <c r="EY292" s="581"/>
      <c r="EZ292" s="581"/>
      <c r="FA292" s="581"/>
      <c r="FB292" s="581"/>
      <c r="FC292" s="581"/>
      <c r="FD292" s="581"/>
      <c r="FE292" s="581"/>
    </row>
    <row r="293" spans="1:161">
      <c r="A293" s="450"/>
      <c r="B293" s="451" t="s">
        <v>603</v>
      </c>
      <c r="C293" s="450"/>
      <c r="D293" s="450"/>
      <c r="E293" s="573">
        <f>E27+E51+E63+E75+E267</f>
        <v>0</v>
      </c>
      <c r="F293" s="573">
        <f t="shared" ref="F293:EE293" si="1827">F27+F51+F63+F75+F267</f>
        <v>0</v>
      </c>
      <c r="G293" s="573">
        <f t="shared" si="1827"/>
        <v>0</v>
      </c>
      <c r="H293" s="573">
        <f t="shared" si="1827"/>
        <v>0</v>
      </c>
      <c r="I293" s="573">
        <f t="shared" si="1827"/>
        <v>0</v>
      </c>
      <c r="J293" s="573">
        <f t="shared" si="1827"/>
        <v>0</v>
      </c>
      <c r="K293" s="573">
        <f t="shared" si="1827"/>
        <v>0</v>
      </c>
      <c r="L293" s="573">
        <f t="shared" si="1827"/>
        <v>0</v>
      </c>
      <c r="M293" s="573">
        <f t="shared" si="1827"/>
        <v>0</v>
      </c>
      <c r="N293" s="573">
        <f t="shared" si="1827"/>
        <v>0</v>
      </c>
      <c r="O293" s="573">
        <f t="shared" si="1827"/>
        <v>0</v>
      </c>
      <c r="P293" s="573">
        <f t="shared" si="1827"/>
        <v>0</v>
      </c>
      <c r="Q293" s="1094">
        <f>Q27+Q51+Q63+Q75+Q267</f>
        <v>0</v>
      </c>
      <c r="R293" s="1094">
        <f t="shared" ref="R293:AB293" si="1828">R27+R51+R63+R75+R267</f>
        <v>0</v>
      </c>
      <c r="S293" s="1094">
        <f t="shared" si="1828"/>
        <v>0</v>
      </c>
      <c r="T293" s="1094">
        <f t="shared" si="1828"/>
        <v>0</v>
      </c>
      <c r="U293" s="1094">
        <f t="shared" si="1828"/>
        <v>0</v>
      </c>
      <c r="V293" s="1094">
        <f t="shared" si="1828"/>
        <v>0</v>
      </c>
      <c r="W293" s="1094">
        <f t="shared" si="1828"/>
        <v>0</v>
      </c>
      <c r="X293" s="1094">
        <f t="shared" si="1828"/>
        <v>0</v>
      </c>
      <c r="Y293" s="1094">
        <f t="shared" si="1828"/>
        <v>0</v>
      </c>
      <c r="Z293" s="1094">
        <f t="shared" si="1828"/>
        <v>0</v>
      </c>
      <c r="AA293" s="1094">
        <f t="shared" si="1828"/>
        <v>0</v>
      </c>
      <c r="AB293" s="1094">
        <f t="shared" si="1828"/>
        <v>0</v>
      </c>
      <c r="AC293" s="573">
        <f>AC27+AC51+AC63+AC75+AC267</f>
        <v>0</v>
      </c>
      <c r="AD293" s="573">
        <f t="shared" ref="AD293:AN293" si="1829">AD27+AD51+AD63+AD75+AD267</f>
        <v>0</v>
      </c>
      <c r="AE293" s="573">
        <f t="shared" si="1829"/>
        <v>0</v>
      </c>
      <c r="AF293" s="573">
        <f t="shared" si="1829"/>
        <v>0</v>
      </c>
      <c r="AG293" s="573">
        <f t="shared" si="1829"/>
        <v>0</v>
      </c>
      <c r="AH293" s="573">
        <f t="shared" si="1829"/>
        <v>0</v>
      </c>
      <c r="AI293" s="573">
        <f t="shared" si="1829"/>
        <v>0</v>
      </c>
      <c r="AJ293" s="573">
        <f t="shared" si="1829"/>
        <v>0</v>
      </c>
      <c r="AK293" s="573">
        <f t="shared" si="1829"/>
        <v>0</v>
      </c>
      <c r="AL293" s="573">
        <f t="shared" si="1829"/>
        <v>0</v>
      </c>
      <c r="AM293" s="573">
        <f t="shared" si="1829"/>
        <v>0</v>
      </c>
      <c r="AN293" s="573">
        <f t="shared" si="1829"/>
        <v>0</v>
      </c>
      <c r="AO293" s="1142">
        <f>AO27+AO51+AO63+AO75+AO267</f>
        <v>0</v>
      </c>
      <c r="AP293" s="1142">
        <f t="shared" ref="AP293:AZ293" si="1830">AP27+AP51+AP63+AP75+AP267</f>
        <v>0</v>
      </c>
      <c r="AQ293" s="1142">
        <f t="shared" si="1830"/>
        <v>0</v>
      </c>
      <c r="AR293" s="1142">
        <f t="shared" si="1830"/>
        <v>0</v>
      </c>
      <c r="AS293" s="1142">
        <f t="shared" si="1830"/>
        <v>0</v>
      </c>
      <c r="AT293" s="1142">
        <f t="shared" si="1830"/>
        <v>0</v>
      </c>
      <c r="AU293" s="1142">
        <f t="shared" si="1830"/>
        <v>0</v>
      </c>
      <c r="AV293" s="1142">
        <f t="shared" si="1830"/>
        <v>0</v>
      </c>
      <c r="AW293" s="1142">
        <f t="shared" si="1830"/>
        <v>0</v>
      </c>
      <c r="AX293" s="1142">
        <f t="shared" si="1830"/>
        <v>0</v>
      </c>
      <c r="AY293" s="1142">
        <f t="shared" si="1830"/>
        <v>0</v>
      </c>
      <c r="AZ293" s="1142">
        <f t="shared" si="1830"/>
        <v>0</v>
      </c>
      <c r="BA293" s="573">
        <f>BA27+BA51+BA63+BA75+BA267</f>
        <v>0</v>
      </c>
      <c r="BB293" s="573">
        <f t="shared" ref="BB293:BL293" si="1831">BB27+BB51+BB63+BB75+BB267</f>
        <v>0</v>
      </c>
      <c r="BC293" s="573">
        <f t="shared" si="1831"/>
        <v>0</v>
      </c>
      <c r="BD293" s="573">
        <f t="shared" si="1831"/>
        <v>0</v>
      </c>
      <c r="BE293" s="573">
        <f t="shared" si="1831"/>
        <v>0</v>
      </c>
      <c r="BF293" s="573">
        <f t="shared" si="1831"/>
        <v>0</v>
      </c>
      <c r="BG293" s="573">
        <f t="shared" si="1831"/>
        <v>0</v>
      </c>
      <c r="BH293" s="573">
        <f t="shared" si="1831"/>
        <v>0</v>
      </c>
      <c r="BI293" s="573">
        <f t="shared" si="1831"/>
        <v>0</v>
      </c>
      <c r="BJ293" s="573">
        <f t="shared" si="1831"/>
        <v>0</v>
      </c>
      <c r="BK293" s="573">
        <f t="shared" si="1831"/>
        <v>0</v>
      </c>
      <c r="BL293" s="573">
        <f t="shared" si="1831"/>
        <v>0</v>
      </c>
      <c r="BM293" s="573">
        <f>BM27+BM51+BM63+BM75+BM267</f>
        <v>0</v>
      </c>
      <c r="BN293" s="573">
        <f t="shared" ref="BN293:BX293" si="1832">BN27+BN51+BN63+BN75+BN267</f>
        <v>0</v>
      </c>
      <c r="BO293" s="573">
        <f t="shared" si="1832"/>
        <v>0</v>
      </c>
      <c r="BP293" s="573">
        <f t="shared" si="1832"/>
        <v>0</v>
      </c>
      <c r="BQ293" s="573">
        <f t="shared" si="1832"/>
        <v>0</v>
      </c>
      <c r="BR293" s="573">
        <f t="shared" si="1832"/>
        <v>0</v>
      </c>
      <c r="BS293" s="573">
        <f t="shared" si="1832"/>
        <v>0</v>
      </c>
      <c r="BT293" s="573">
        <f t="shared" si="1832"/>
        <v>0</v>
      </c>
      <c r="BU293" s="573">
        <f t="shared" si="1832"/>
        <v>0</v>
      </c>
      <c r="BV293" s="573">
        <f t="shared" si="1832"/>
        <v>0</v>
      </c>
      <c r="BW293" s="573">
        <f t="shared" si="1832"/>
        <v>0</v>
      </c>
      <c r="BX293" s="573">
        <f t="shared" si="1832"/>
        <v>0</v>
      </c>
      <c r="BY293" s="573">
        <f>BY27+BY51+BY63+BY75+BY267</f>
        <v>0</v>
      </c>
      <c r="BZ293" s="573">
        <f t="shared" ref="BZ293:CJ293" si="1833">BZ27+BZ51+BZ63+BZ75+BZ267</f>
        <v>0</v>
      </c>
      <c r="CA293" s="573">
        <f t="shared" si="1833"/>
        <v>0</v>
      </c>
      <c r="CB293" s="573">
        <f t="shared" si="1833"/>
        <v>0</v>
      </c>
      <c r="CC293" s="573">
        <f t="shared" si="1833"/>
        <v>0</v>
      </c>
      <c r="CD293" s="573">
        <f t="shared" si="1833"/>
        <v>0</v>
      </c>
      <c r="CE293" s="573">
        <f t="shared" si="1833"/>
        <v>0</v>
      </c>
      <c r="CF293" s="573">
        <f t="shared" si="1833"/>
        <v>0</v>
      </c>
      <c r="CG293" s="573">
        <f t="shared" si="1833"/>
        <v>0</v>
      </c>
      <c r="CH293" s="573">
        <f t="shared" si="1833"/>
        <v>0</v>
      </c>
      <c r="CI293" s="573">
        <f t="shared" si="1833"/>
        <v>0</v>
      </c>
      <c r="CJ293" s="573">
        <f t="shared" si="1833"/>
        <v>0</v>
      </c>
      <c r="CK293" s="573">
        <f>CK27+CK51+CK63+CK75+CK267</f>
        <v>0</v>
      </c>
      <c r="CL293" s="573">
        <f t="shared" ref="CL293:CV293" si="1834">CL27+CL51+CL63+CL75+CL267</f>
        <v>0</v>
      </c>
      <c r="CM293" s="573">
        <f t="shared" si="1834"/>
        <v>0</v>
      </c>
      <c r="CN293" s="573">
        <f t="shared" si="1834"/>
        <v>0</v>
      </c>
      <c r="CO293" s="573">
        <f t="shared" si="1834"/>
        <v>0</v>
      </c>
      <c r="CP293" s="573">
        <f t="shared" si="1834"/>
        <v>0</v>
      </c>
      <c r="CQ293" s="573">
        <f t="shared" si="1834"/>
        <v>0</v>
      </c>
      <c r="CR293" s="573">
        <f t="shared" si="1834"/>
        <v>0</v>
      </c>
      <c r="CS293" s="573">
        <f t="shared" si="1834"/>
        <v>0</v>
      </c>
      <c r="CT293" s="573">
        <f t="shared" si="1834"/>
        <v>0</v>
      </c>
      <c r="CU293" s="573">
        <f t="shared" si="1834"/>
        <v>0</v>
      </c>
      <c r="CV293" s="573">
        <f t="shared" si="1834"/>
        <v>0</v>
      </c>
      <c r="CW293" s="573">
        <f>CW27+CW51+CW63+CW75+CW267</f>
        <v>0</v>
      </c>
      <c r="CX293" s="573">
        <f t="shared" ref="CX293:DH293" si="1835">CX27+CX51+CX63+CX75+CX267</f>
        <v>0</v>
      </c>
      <c r="CY293" s="573">
        <f t="shared" si="1835"/>
        <v>0</v>
      </c>
      <c r="CZ293" s="573">
        <f t="shared" si="1835"/>
        <v>0</v>
      </c>
      <c r="DA293" s="573">
        <f t="shared" si="1835"/>
        <v>0</v>
      </c>
      <c r="DB293" s="573">
        <f t="shared" si="1835"/>
        <v>0</v>
      </c>
      <c r="DC293" s="573">
        <f t="shared" si="1835"/>
        <v>0</v>
      </c>
      <c r="DD293" s="573">
        <f t="shared" si="1835"/>
        <v>0</v>
      </c>
      <c r="DE293" s="573">
        <f t="shared" si="1835"/>
        <v>0</v>
      </c>
      <c r="DF293" s="573">
        <f t="shared" si="1835"/>
        <v>0</v>
      </c>
      <c r="DG293" s="573">
        <f t="shared" si="1835"/>
        <v>0</v>
      </c>
      <c r="DH293" s="573">
        <f t="shared" si="1835"/>
        <v>0</v>
      </c>
      <c r="DI293" s="573">
        <f>DI27+DI51+DI63+DI75+DI267</f>
        <v>0</v>
      </c>
      <c r="DJ293" s="573">
        <f t="shared" ref="DJ293:DT293" si="1836">DJ27+DJ51+DJ63+DJ75+DJ267</f>
        <v>0</v>
      </c>
      <c r="DK293" s="573">
        <f t="shared" si="1836"/>
        <v>0</v>
      </c>
      <c r="DL293" s="573">
        <f t="shared" si="1836"/>
        <v>0</v>
      </c>
      <c r="DM293" s="573">
        <f t="shared" si="1836"/>
        <v>0</v>
      </c>
      <c r="DN293" s="573">
        <f t="shared" si="1836"/>
        <v>0</v>
      </c>
      <c r="DO293" s="573">
        <f t="shared" si="1836"/>
        <v>0</v>
      </c>
      <c r="DP293" s="573">
        <f t="shared" si="1836"/>
        <v>0</v>
      </c>
      <c r="DQ293" s="573">
        <f t="shared" si="1836"/>
        <v>0</v>
      </c>
      <c r="DR293" s="573">
        <f t="shared" si="1836"/>
        <v>0</v>
      </c>
      <c r="DS293" s="573">
        <f t="shared" si="1836"/>
        <v>0</v>
      </c>
      <c r="DT293" s="573">
        <f t="shared" si="1836"/>
        <v>0</v>
      </c>
      <c r="DU293" s="573">
        <f t="shared" si="1827"/>
        <v>0</v>
      </c>
      <c r="DV293" s="573">
        <f t="shared" si="1827"/>
        <v>0</v>
      </c>
      <c r="DW293" s="573">
        <f t="shared" si="1827"/>
        <v>0</v>
      </c>
      <c r="DX293" s="573">
        <f t="shared" si="1827"/>
        <v>0</v>
      </c>
      <c r="DY293" s="573">
        <f t="shared" si="1827"/>
        <v>0</v>
      </c>
      <c r="DZ293" s="573">
        <f t="shared" si="1827"/>
        <v>0</v>
      </c>
      <c r="EA293" s="573">
        <f t="shared" si="1827"/>
        <v>0</v>
      </c>
      <c r="EB293" s="573">
        <f t="shared" si="1827"/>
        <v>0</v>
      </c>
      <c r="EC293" s="573">
        <f t="shared" si="1827"/>
        <v>0</v>
      </c>
      <c r="ED293" s="573">
        <f t="shared" si="1827"/>
        <v>0</v>
      </c>
      <c r="EE293" s="573">
        <f t="shared" si="1827"/>
        <v>0</v>
      </c>
      <c r="EF293" s="454"/>
      <c r="EG293" s="454"/>
      <c r="EH293" s="454"/>
      <c r="EI293" s="454"/>
      <c r="EJ293" s="454"/>
      <c r="EK293" s="454"/>
      <c r="EL293" s="454"/>
      <c r="EM293" s="454"/>
      <c r="EN293" s="454"/>
      <c r="EO293" s="454"/>
      <c r="EP293" s="454"/>
      <c r="EQ293" s="454"/>
      <c r="ER293" s="454"/>
      <c r="ES293" s="454"/>
      <c r="ET293" s="454"/>
      <c r="EU293" s="581"/>
      <c r="EV293" s="581"/>
      <c r="EW293" s="581"/>
      <c r="EX293" s="581"/>
      <c r="EY293" s="581"/>
      <c r="EZ293" s="581"/>
      <c r="FA293" s="581"/>
      <c r="FB293" s="581"/>
      <c r="FC293" s="581"/>
      <c r="FD293" s="581"/>
      <c r="FE293" s="581"/>
    </row>
    <row r="294" spans="1:161" ht="13.5" thickBot="1">
      <c r="A294" s="450"/>
      <c r="B294" s="451"/>
      <c r="C294" s="450"/>
      <c r="D294" s="450"/>
      <c r="E294" s="573"/>
      <c r="F294" s="573"/>
      <c r="G294" s="573"/>
      <c r="H294" s="573"/>
      <c r="I294" s="573"/>
      <c r="J294" s="573"/>
      <c r="K294" s="573"/>
      <c r="L294" s="573"/>
      <c r="M294" s="573"/>
      <c r="N294" s="573"/>
      <c r="O294" s="573"/>
      <c r="P294" s="573"/>
      <c r="Q294" s="573"/>
      <c r="R294" s="573"/>
      <c r="S294" s="573"/>
      <c r="T294" s="573"/>
      <c r="U294" s="573"/>
      <c r="V294" s="573"/>
      <c r="W294" s="573"/>
      <c r="X294" s="573"/>
      <c r="Y294" s="573"/>
      <c r="Z294" s="573"/>
      <c r="AA294" s="573"/>
      <c r="AB294" s="573"/>
      <c r="AC294" s="573"/>
      <c r="AD294" s="573"/>
      <c r="AE294" s="573"/>
      <c r="AF294" s="573"/>
      <c r="AG294" s="573"/>
      <c r="AH294" s="573"/>
      <c r="AI294" s="573"/>
      <c r="AJ294" s="573"/>
      <c r="AK294" s="573"/>
      <c r="AL294" s="573"/>
      <c r="AM294" s="573"/>
      <c r="AN294" s="573"/>
      <c r="AO294" s="1142"/>
      <c r="AP294" s="1142"/>
      <c r="AQ294" s="1142"/>
      <c r="AR294" s="1142"/>
      <c r="AS294" s="1142"/>
      <c r="AT294" s="1142"/>
      <c r="AU294" s="1142"/>
      <c r="AV294" s="1142"/>
      <c r="AW294" s="1142"/>
      <c r="AX294" s="1142"/>
      <c r="AY294" s="1142"/>
      <c r="AZ294" s="1142"/>
      <c r="BA294" s="573"/>
      <c r="BB294" s="573"/>
      <c r="BC294" s="573"/>
      <c r="BD294" s="573"/>
      <c r="BE294" s="573"/>
      <c r="BF294" s="573"/>
      <c r="BG294" s="573"/>
      <c r="BH294" s="573"/>
      <c r="BI294" s="573"/>
      <c r="BJ294" s="573"/>
      <c r="BK294" s="573"/>
      <c r="BL294" s="573"/>
      <c r="BM294" s="573"/>
      <c r="BN294" s="573"/>
      <c r="BO294" s="573"/>
      <c r="BP294" s="573"/>
      <c r="BQ294" s="573"/>
      <c r="BR294" s="573"/>
      <c r="BS294" s="573"/>
      <c r="BT294" s="573"/>
      <c r="BU294" s="573"/>
      <c r="BV294" s="573"/>
      <c r="BW294" s="573"/>
      <c r="BX294" s="573"/>
      <c r="BY294" s="573"/>
      <c r="BZ294" s="573"/>
      <c r="CA294" s="573"/>
      <c r="CB294" s="573"/>
      <c r="CC294" s="573"/>
      <c r="CD294" s="573"/>
      <c r="CE294" s="573"/>
      <c r="CF294" s="573"/>
      <c r="CG294" s="573"/>
      <c r="CH294" s="573"/>
      <c r="CI294" s="573"/>
      <c r="CJ294" s="573"/>
      <c r="CK294" s="573"/>
      <c r="CL294" s="573"/>
      <c r="CM294" s="573"/>
      <c r="CN294" s="573"/>
      <c r="CO294" s="573"/>
      <c r="CP294" s="573"/>
      <c r="CQ294" s="573"/>
      <c r="CR294" s="573"/>
      <c r="CS294" s="573"/>
      <c r="CT294" s="573"/>
      <c r="CU294" s="573"/>
      <c r="CV294" s="573"/>
      <c r="CW294" s="573"/>
      <c r="CX294" s="573"/>
      <c r="CY294" s="573"/>
      <c r="CZ294" s="573"/>
      <c r="DA294" s="573"/>
      <c r="DB294" s="573"/>
      <c r="DC294" s="573"/>
      <c r="DD294" s="573"/>
      <c r="DE294" s="573"/>
      <c r="DF294" s="573"/>
      <c r="DG294" s="573"/>
      <c r="DH294" s="573"/>
      <c r="DI294" s="573"/>
      <c r="DJ294" s="573"/>
      <c r="DK294" s="573"/>
      <c r="DL294" s="573"/>
      <c r="DM294" s="573"/>
      <c r="DN294" s="573"/>
      <c r="DO294" s="573"/>
      <c r="DP294" s="573"/>
      <c r="DQ294" s="573"/>
      <c r="DR294" s="573"/>
      <c r="DS294" s="573"/>
      <c r="DT294" s="573"/>
      <c r="DU294" s="573"/>
      <c r="DV294" s="573"/>
      <c r="DW294" s="573"/>
      <c r="DX294" s="573"/>
      <c r="DY294" s="573"/>
      <c r="DZ294" s="573"/>
      <c r="EA294" s="573"/>
      <c r="EB294" s="573"/>
      <c r="EC294" s="573"/>
      <c r="ED294" s="573"/>
      <c r="EE294" s="573"/>
      <c r="EF294" s="454"/>
      <c r="EG294" s="454"/>
      <c r="EH294" s="454"/>
      <c r="EI294" s="454"/>
      <c r="EJ294" s="454"/>
      <c r="EK294" s="454"/>
      <c r="EL294" s="454"/>
      <c r="EM294" s="454"/>
      <c r="EN294" s="454"/>
      <c r="EO294" s="454"/>
      <c r="EP294" s="454"/>
      <c r="EQ294" s="454"/>
      <c r="ER294" s="454"/>
      <c r="ES294" s="454"/>
      <c r="ET294" s="454"/>
      <c r="EU294" s="581"/>
      <c r="EV294" s="581"/>
      <c r="EW294" s="581"/>
      <c r="EX294" s="581"/>
      <c r="EY294" s="581"/>
      <c r="EZ294" s="581"/>
      <c r="FA294" s="581"/>
      <c r="FB294" s="581"/>
      <c r="FC294" s="581"/>
      <c r="FD294" s="581"/>
      <c r="FE294" s="581"/>
    </row>
    <row r="295" spans="1:161">
      <c r="A295" s="450"/>
      <c r="B295" s="593" t="s">
        <v>610</v>
      </c>
      <c r="C295" s="477"/>
      <c r="D295" s="477"/>
      <c r="E295" s="1159">
        <f>E291</f>
        <v>0</v>
      </c>
      <c r="F295" s="1159">
        <f t="shared" ref="F295:BL295" si="1837">F291</f>
        <v>0</v>
      </c>
      <c r="G295" s="1159">
        <f t="shared" si="1837"/>
        <v>0</v>
      </c>
      <c r="H295" s="1159">
        <f t="shared" si="1837"/>
        <v>0</v>
      </c>
      <c r="I295" s="1159">
        <f t="shared" si="1837"/>
        <v>0</v>
      </c>
      <c r="J295" s="1159">
        <f t="shared" si="1837"/>
        <v>0</v>
      </c>
      <c r="K295" s="1159">
        <f t="shared" si="1837"/>
        <v>0</v>
      </c>
      <c r="L295" s="1159">
        <f t="shared" si="1837"/>
        <v>0</v>
      </c>
      <c r="M295" s="1159">
        <f t="shared" si="1837"/>
        <v>0</v>
      </c>
      <c r="N295" s="1159">
        <f t="shared" si="1837"/>
        <v>0</v>
      </c>
      <c r="O295" s="1159">
        <f t="shared" si="1837"/>
        <v>0</v>
      </c>
      <c r="P295" s="1159">
        <f t="shared" si="1837"/>
        <v>-75396000</v>
      </c>
      <c r="Q295" s="1159">
        <f t="shared" si="1837"/>
        <v>-75396000</v>
      </c>
      <c r="R295" s="1159">
        <f t="shared" si="1837"/>
        <v>-75396000</v>
      </c>
      <c r="S295" s="1159">
        <f t="shared" si="1837"/>
        <v>-75396000</v>
      </c>
      <c r="T295" s="1159">
        <f t="shared" si="1837"/>
        <v>-75396000</v>
      </c>
      <c r="U295" s="1159">
        <f t="shared" si="1837"/>
        <v>-75396000</v>
      </c>
      <c r="V295" s="1159">
        <f t="shared" si="1837"/>
        <v>-75396000</v>
      </c>
      <c r="W295" s="1159">
        <f t="shared" si="1837"/>
        <v>-75396000</v>
      </c>
      <c r="X295" s="1159">
        <f t="shared" si="1837"/>
        <v>-75396000</v>
      </c>
      <c r="Y295" s="1159">
        <f t="shared" si="1837"/>
        <v>-75396000</v>
      </c>
      <c r="Z295" s="1159">
        <f t="shared" si="1837"/>
        <v>-75396000</v>
      </c>
      <c r="AA295" s="1159">
        <f t="shared" si="1837"/>
        <v>-75396000</v>
      </c>
      <c r="AB295" s="1159">
        <f t="shared" si="1837"/>
        <v>-155400000</v>
      </c>
      <c r="AC295" s="1159">
        <f t="shared" si="1837"/>
        <v>-155400000</v>
      </c>
      <c r="AD295" s="1159">
        <f t="shared" si="1837"/>
        <v>-155400000</v>
      </c>
      <c r="AE295" s="1159">
        <f t="shared" si="1837"/>
        <v>-155400000</v>
      </c>
      <c r="AF295" s="1159">
        <f t="shared" si="1837"/>
        <v>-155400000</v>
      </c>
      <c r="AG295" s="1159">
        <f t="shared" si="1837"/>
        <v>-155400000</v>
      </c>
      <c r="AH295" s="1159">
        <f t="shared" si="1837"/>
        <v>-155400000</v>
      </c>
      <c r="AI295" s="1159">
        <f t="shared" si="1837"/>
        <v>-155400000</v>
      </c>
      <c r="AJ295" s="1159">
        <f t="shared" si="1837"/>
        <v>-155400000</v>
      </c>
      <c r="AK295" s="1159">
        <f t="shared" si="1837"/>
        <v>-155400000</v>
      </c>
      <c r="AL295" s="1159">
        <f t="shared" si="1837"/>
        <v>-155400000</v>
      </c>
      <c r="AM295" s="1159">
        <f t="shared" si="1837"/>
        <v>-155400000</v>
      </c>
      <c r="AN295" s="1159">
        <f t="shared" si="1837"/>
        <v>-240264000</v>
      </c>
      <c r="AO295" s="1159">
        <f t="shared" si="1837"/>
        <v>-240264000</v>
      </c>
      <c r="AP295" s="1159">
        <f t="shared" si="1837"/>
        <v>-240264000</v>
      </c>
      <c r="AQ295" s="1159">
        <f t="shared" si="1837"/>
        <v>-240264000</v>
      </c>
      <c r="AR295" s="1159">
        <f t="shared" si="1837"/>
        <v>-240264000</v>
      </c>
      <c r="AS295" s="1159">
        <f t="shared" si="1837"/>
        <v>-240264000</v>
      </c>
      <c r="AT295" s="1159">
        <f t="shared" si="1837"/>
        <v>-240264000</v>
      </c>
      <c r="AU295" s="1159">
        <f t="shared" si="1837"/>
        <v>-240264000</v>
      </c>
      <c r="AV295" s="1159">
        <f t="shared" si="1837"/>
        <v>-240264000</v>
      </c>
      <c r="AW295" s="1159">
        <f t="shared" si="1837"/>
        <v>-240264000</v>
      </c>
      <c r="AX295" s="1159">
        <f t="shared" si="1837"/>
        <v>-240264000</v>
      </c>
      <c r="AY295" s="1159">
        <f t="shared" si="1837"/>
        <v>-240264000</v>
      </c>
      <c r="AZ295" s="1159">
        <f t="shared" si="1837"/>
        <v>-330264000</v>
      </c>
      <c r="BA295" s="1159">
        <f t="shared" si="1837"/>
        <v>-330264000</v>
      </c>
      <c r="BB295" s="1159">
        <f t="shared" si="1837"/>
        <v>-330264000</v>
      </c>
      <c r="BC295" s="1159">
        <f t="shared" si="1837"/>
        <v>-330264000</v>
      </c>
      <c r="BD295" s="1159">
        <f t="shared" si="1837"/>
        <v>-330264000</v>
      </c>
      <c r="BE295" s="1159">
        <f t="shared" si="1837"/>
        <v>-330264000</v>
      </c>
      <c r="BF295" s="1159">
        <f t="shared" si="1837"/>
        <v>-330264000</v>
      </c>
      <c r="BG295" s="1159">
        <f t="shared" si="1837"/>
        <v>-330264000</v>
      </c>
      <c r="BH295" s="1159">
        <f t="shared" si="1837"/>
        <v>-330264000</v>
      </c>
      <c r="BI295" s="1159">
        <f t="shared" si="1837"/>
        <v>-330264000</v>
      </c>
      <c r="BJ295" s="1159">
        <f t="shared" si="1837"/>
        <v>-330264000</v>
      </c>
      <c r="BK295" s="1159">
        <f t="shared" si="1837"/>
        <v>-330264000</v>
      </c>
      <c r="BL295" s="1159">
        <f t="shared" si="1837"/>
        <v>-425700000</v>
      </c>
      <c r="BM295" s="1159">
        <f t="shared" ref="BM295:BX295" si="1838">BM291</f>
        <v>-425700000</v>
      </c>
      <c r="BN295" s="1159">
        <f t="shared" si="1838"/>
        <v>-425700000</v>
      </c>
      <c r="BO295" s="1159">
        <f t="shared" si="1838"/>
        <v>-425700000</v>
      </c>
      <c r="BP295" s="1159">
        <f t="shared" si="1838"/>
        <v>-425700000</v>
      </c>
      <c r="BQ295" s="1159">
        <f t="shared" si="1838"/>
        <v>-425700000</v>
      </c>
      <c r="BR295" s="1159">
        <f t="shared" si="1838"/>
        <v>-425700000</v>
      </c>
      <c r="BS295" s="1159">
        <f t="shared" si="1838"/>
        <v>-425700000</v>
      </c>
      <c r="BT295" s="1159">
        <f t="shared" si="1838"/>
        <v>-425700000</v>
      </c>
      <c r="BU295" s="1159">
        <f t="shared" si="1838"/>
        <v>-425700000</v>
      </c>
      <c r="BV295" s="1159">
        <f t="shared" si="1838"/>
        <v>-425700000</v>
      </c>
      <c r="BW295" s="1159">
        <f t="shared" si="1838"/>
        <v>-425700000</v>
      </c>
      <c r="BX295" s="1159">
        <f t="shared" si="1838"/>
        <v>-521136000</v>
      </c>
      <c r="BY295" s="1159">
        <f t="shared" ref="BY295:CJ295" si="1839">BY291</f>
        <v>-521136000</v>
      </c>
      <c r="BZ295" s="1159">
        <f t="shared" si="1839"/>
        <v>-521136000</v>
      </c>
      <c r="CA295" s="1159">
        <f t="shared" si="1839"/>
        <v>-521136000</v>
      </c>
      <c r="CB295" s="1159">
        <f t="shared" si="1839"/>
        <v>-521136000</v>
      </c>
      <c r="CC295" s="1159">
        <f t="shared" si="1839"/>
        <v>-521136000</v>
      </c>
      <c r="CD295" s="1159">
        <f t="shared" si="1839"/>
        <v>-521136000</v>
      </c>
      <c r="CE295" s="1159">
        <f t="shared" si="1839"/>
        <v>-521136000</v>
      </c>
      <c r="CF295" s="1159">
        <f t="shared" si="1839"/>
        <v>-521136000</v>
      </c>
      <c r="CG295" s="1159">
        <f t="shared" si="1839"/>
        <v>-521136000</v>
      </c>
      <c r="CH295" s="1159">
        <f t="shared" si="1839"/>
        <v>-521136000</v>
      </c>
      <c r="CI295" s="1159">
        <f t="shared" si="1839"/>
        <v>-521136000</v>
      </c>
      <c r="CJ295" s="1159">
        <f t="shared" si="1839"/>
        <v>-616572000</v>
      </c>
      <c r="CK295" s="1159">
        <f t="shared" ref="CK295:CV295" si="1840">CK291</f>
        <v>-616572000</v>
      </c>
      <c r="CL295" s="1159">
        <f t="shared" si="1840"/>
        <v>-616572000</v>
      </c>
      <c r="CM295" s="1159">
        <f t="shared" si="1840"/>
        <v>-616572000</v>
      </c>
      <c r="CN295" s="1159">
        <f t="shared" si="1840"/>
        <v>-616572000</v>
      </c>
      <c r="CO295" s="1159">
        <f t="shared" si="1840"/>
        <v>-616572000</v>
      </c>
      <c r="CP295" s="1159">
        <f t="shared" si="1840"/>
        <v>-616572000</v>
      </c>
      <c r="CQ295" s="1159">
        <f t="shared" si="1840"/>
        <v>-616572000</v>
      </c>
      <c r="CR295" s="1159">
        <f t="shared" si="1840"/>
        <v>-616572000</v>
      </c>
      <c r="CS295" s="1159">
        <f t="shared" si="1840"/>
        <v>-616572000</v>
      </c>
      <c r="CT295" s="1159">
        <f t="shared" si="1840"/>
        <v>-616572000</v>
      </c>
      <c r="CU295" s="1159">
        <f t="shared" si="1840"/>
        <v>-616572000</v>
      </c>
      <c r="CV295" s="1159">
        <f t="shared" si="1840"/>
        <v>-712008000</v>
      </c>
      <c r="CW295" s="1159">
        <f t="shared" ref="CW295:DH295" si="1841">CW291</f>
        <v>-712008000</v>
      </c>
      <c r="CX295" s="1159">
        <f t="shared" si="1841"/>
        <v>-712008000</v>
      </c>
      <c r="CY295" s="1159">
        <f t="shared" si="1841"/>
        <v>-712008000</v>
      </c>
      <c r="CZ295" s="1159">
        <f t="shared" si="1841"/>
        <v>-712008000</v>
      </c>
      <c r="DA295" s="1159">
        <f t="shared" si="1841"/>
        <v>-712008000</v>
      </c>
      <c r="DB295" s="1159">
        <f t="shared" si="1841"/>
        <v>-712008000</v>
      </c>
      <c r="DC295" s="1159">
        <f t="shared" si="1841"/>
        <v>-712008000</v>
      </c>
      <c r="DD295" s="1159">
        <f t="shared" si="1841"/>
        <v>-712008000</v>
      </c>
      <c r="DE295" s="1159">
        <f t="shared" si="1841"/>
        <v>-712008000</v>
      </c>
      <c r="DF295" s="1159">
        <f t="shared" si="1841"/>
        <v>-712008000</v>
      </c>
      <c r="DG295" s="1159">
        <f t="shared" si="1841"/>
        <v>-712008000</v>
      </c>
      <c r="DH295" s="1159">
        <f t="shared" si="1841"/>
        <v>-807444000</v>
      </c>
      <c r="DI295" s="1159">
        <f t="shared" ref="DI295:DT295" si="1842">DI291</f>
        <v>-807444000</v>
      </c>
      <c r="DJ295" s="1159">
        <f t="shared" si="1842"/>
        <v>-807444000</v>
      </c>
      <c r="DK295" s="1159">
        <f t="shared" si="1842"/>
        <v>-807444000</v>
      </c>
      <c r="DL295" s="1159">
        <f t="shared" si="1842"/>
        <v>-807444000</v>
      </c>
      <c r="DM295" s="1159">
        <f t="shared" si="1842"/>
        <v>-807444000</v>
      </c>
      <c r="DN295" s="1159">
        <f t="shared" si="1842"/>
        <v>-807444000</v>
      </c>
      <c r="DO295" s="1159">
        <f t="shared" si="1842"/>
        <v>-807444000</v>
      </c>
      <c r="DP295" s="1159">
        <f t="shared" si="1842"/>
        <v>-807444000</v>
      </c>
      <c r="DQ295" s="1159">
        <f t="shared" si="1842"/>
        <v>-807444000</v>
      </c>
      <c r="DR295" s="1159">
        <f t="shared" si="1842"/>
        <v>-807444000</v>
      </c>
      <c r="DS295" s="1159">
        <f t="shared" si="1842"/>
        <v>-807444000</v>
      </c>
      <c r="DT295" s="1159">
        <f t="shared" si="1842"/>
        <v>-902880000</v>
      </c>
      <c r="DU295" s="573"/>
      <c r="DV295" s="573"/>
      <c r="DW295" s="573"/>
      <c r="DX295" s="573"/>
      <c r="DY295" s="573"/>
      <c r="DZ295" s="573"/>
      <c r="EA295" s="573"/>
      <c r="EB295" s="573"/>
      <c r="EC295" s="573"/>
      <c r="ED295" s="573"/>
      <c r="EE295" s="573"/>
      <c r="EF295" s="454"/>
      <c r="EG295" s="454"/>
      <c r="EH295" s="454"/>
      <c r="EI295" s="454"/>
      <c r="EJ295" s="454"/>
      <c r="EK295" s="454"/>
      <c r="EL295" s="454"/>
      <c r="EM295" s="454"/>
      <c r="EN295" s="454"/>
      <c r="EO295" s="454"/>
      <c r="EP295" s="454"/>
      <c r="EQ295" s="454"/>
      <c r="ER295" s="454"/>
      <c r="ES295" s="454"/>
      <c r="ET295" s="454"/>
      <c r="EU295" s="581"/>
      <c r="EV295" s="581"/>
      <c r="EW295" s="581"/>
      <c r="EX295" s="581"/>
      <c r="EY295" s="581"/>
      <c r="EZ295" s="581"/>
      <c r="FA295" s="581"/>
      <c r="FB295" s="581"/>
      <c r="FC295" s="581"/>
      <c r="FD295" s="581"/>
      <c r="FE295" s="581"/>
    </row>
    <row r="296" spans="1:161">
      <c r="A296" s="450"/>
      <c r="B296" s="490">
        <f>'Balance Sheet Monthly'!B40</f>
        <v>0</v>
      </c>
      <c r="C296" s="486"/>
      <c r="D296" s="486"/>
      <c r="E296" s="496">
        <f>E280</f>
        <v>0</v>
      </c>
      <c r="F296" s="496">
        <f t="shared" ref="F296:BL296" si="1843">F280</f>
        <v>0</v>
      </c>
      <c r="G296" s="496">
        <f t="shared" si="1843"/>
        <v>0</v>
      </c>
      <c r="H296" s="496">
        <f t="shared" si="1843"/>
        <v>0</v>
      </c>
      <c r="I296" s="496">
        <f t="shared" si="1843"/>
        <v>0</v>
      </c>
      <c r="J296" s="496">
        <f t="shared" si="1843"/>
        <v>0</v>
      </c>
      <c r="K296" s="496">
        <f t="shared" si="1843"/>
        <v>0</v>
      </c>
      <c r="L296" s="496">
        <f t="shared" si="1843"/>
        <v>0</v>
      </c>
      <c r="M296" s="496">
        <f t="shared" si="1843"/>
        <v>0</v>
      </c>
      <c r="N296" s="496">
        <f t="shared" si="1843"/>
        <v>0</v>
      </c>
      <c r="O296" s="496">
        <f t="shared" si="1843"/>
        <v>0</v>
      </c>
      <c r="P296" s="496">
        <f t="shared" si="1843"/>
        <v>0</v>
      </c>
      <c r="Q296" s="496">
        <f t="shared" si="1843"/>
        <v>0</v>
      </c>
      <c r="R296" s="496">
        <f t="shared" si="1843"/>
        <v>0</v>
      </c>
      <c r="S296" s="496">
        <f t="shared" si="1843"/>
        <v>0</v>
      </c>
      <c r="T296" s="496">
        <f t="shared" si="1843"/>
        <v>0</v>
      </c>
      <c r="U296" s="496">
        <f t="shared" si="1843"/>
        <v>0</v>
      </c>
      <c r="V296" s="496">
        <f t="shared" si="1843"/>
        <v>0</v>
      </c>
      <c r="W296" s="496">
        <f t="shared" si="1843"/>
        <v>0</v>
      </c>
      <c r="X296" s="496">
        <f t="shared" si="1843"/>
        <v>0</v>
      </c>
      <c r="Y296" s="496">
        <f t="shared" si="1843"/>
        <v>0</v>
      </c>
      <c r="Z296" s="496">
        <f t="shared" si="1843"/>
        <v>0</v>
      </c>
      <c r="AA296" s="496">
        <f t="shared" si="1843"/>
        <v>0</v>
      </c>
      <c r="AB296" s="496">
        <f t="shared" si="1843"/>
        <v>0</v>
      </c>
      <c r="AC296" s="496">
        <f t="shared" si="1843"/>
        <v>0</v>
      </c>
      <c r="AD296" s="496">
        <f t="shared" si="1843"/>
        <v>0</v>
      </c>
      <c r="AE296" s="496">
        <f t="shared" si="1843"/>
        <v>0</v>
      </c>
      <c r="AF296" s="496">
        <f t="shared" si="1843"/>
        <v>0</v>
      </c>
      <c r="AG296" s="496">
        <f t="shared" si="1843"/>
        <v>0</v>
      </c>
      <c r="AH296" s="496">
        <f t="shared" si="1843"/>
        <v>0</v>
      </c>
      <c r="AI296" s="496">
        <f t="shared" si="1843"/>
        <v>0</v>
      </c>
      <c r="AJ296" s="496">
        <f t="shared" si="1843"/>
        <v>0</v>
      </c>
      <c r="AK296" s="496">
        <f t="shared" si="1843"/>
        <v>0</v>
      </c>
      <c r="AL296" s="496">
        <f t="shared" si="1843"/>
        <v>0</v>
      </c>
      <c r="AM296" s="496">
        <f t="shared" si="1843"/>
        <v>0</v>
      </c>
      <c r="AN296" s="496">
        <f t="shared" si="1843"/>
        <v>0</v>
      </c>
      <c r="AO296" s="496">
        <f t="shared" si="1843"/>
        <v>0</v>
      </c>
      <c r="AP296" s="496">
        <f t="shared" si="1843"/>
        <v>0</v>
      </c>
      <c r="AQ296" s="496">
        <f t="shared" si="1843"/>
        <v>0</v>
      </c>
      <c r="AR296" s="496">
        <f t="shared" si="1843"/>
        <v>0</v>
      </c>
      <c r="AS296" s="496">
        <f t="shared" si="1843"/>
        <v>0</v>
      </c>
      <c r="AT296" s="496">
        <f t="shared" si="1843"/>
        <v>0</v>
      </c>
      <c r="AU296" s="496">
        <f t="shared" si="1843"/>
        <v>0</v>
      </c>
      <c r="AV296" s="496">
        <f t="shared" si="1843"/>
        <v>0</v>
      </c>
      <c r="AW296" s="496">
        <f t="shared" si="1843"/>
        <v>0</v>
      </c>
      <c r="AX296" s="496">
        <f t="shared" si="1843"/>
        <v>0</v>
      </c>
      <c r="AY296" s="496">
        <f t="shared" si="1843"/>
        <v>0</v>
      </c>
      <c r="AZ296" s="496">
        <f t="shared" si="1843"/>
        <v>0</v>
      </c>
      <c r="BA296" s="496">
        <f t="shared" si="1843"/>
        <v>0</v>
      </c>
      <c r="BB296" s="496">
        <f t="shared" si="1843"/>
        <v>0</v>
      </c>
      <c r="BC296" s="496">
        <f t="shared" si="1843"/>
        <v>0</v>
      </c>
      <c r="BD296" s="496">
        <f t="shared" si="1843"/>
        <v>0</v>
      </c>
      <c r="BE296" s="496">
        <f t="shared" si="1843"/>
        <v>0</v>
      </c>
      <c r="BF296" s="496">
        <f t="shared" si="1843"/>
        <v>0</v>
      </c>
      <c r="BG296" s="496">
        <f t="shared" si="1843"/>
        <v>0</v>
      </c>
      <c r="BH296" s="496">
        <f t="shared" si="1843"/>
        <v>0</v>
      </c>
      <c r="BI296" s="496">
        <f t="shared" si="1843"/>
        <v>0</v>
      </c>
      <c r="BJ296" s="496">
        <f t="shared" si="1843"/>
        <v>0</v>
      </c>
      <c r="BK296" s="496">
        <f t="shared" si="1843"/>
        <v>0</v>
      </c>
      <c r="BL296" s="496">
        <f t="shared" si="1843"/>
        <v>0</v>
      </c>
      <c r="BM296" s="496">
        <f t="shared" ref="BM296:BX296" si="1844">BM280</f>
        <v>0</v>
      </c>
      <c r="BN296" s="496">
        <f t="shared" si="1844"/>
        <v>0</v>
      </c>
      <c r="BO296" s="496">
        <f t="shared" si="1844"/>
        <v>0</v>
      </c>
      <c r="BP296" s="496">
        <f t="shared" si="1844"/>
        <v>0</v>
      </c>
      <c r="BQ296" s="496">
        <f t="shared" si="1844"/>
        <v>0</v>
      </c>
      <c r="BR296" s="496">
        <f t="shared" si="1844"/>
        <v>0</v>
      </c>
      <c r="BS296" s="496">
        <f t="shared" si="1844"/>
        <v>0</v>
      </c>
      <c r="BT296" s="496">
        <f t="shared" si="1844"/>
        <v>0</v>
      </c>
      <c r="BU296" s="496">
        <f t="shared" si="1844"/>
        <v>0</v>
      </c>
      <c r="BV296" s="496">
        <f t="shared" si="1844"/>
        <v>0</v>
      </c>
      <c r="BW296" s="496">
        <f t="shared" si="1844"/>
        <v>0</v>
      </c>
      <c r="BX296" s="496">
        <f t="shared" si="1844"/>
        <v>0</v>
      </c>
      <c r="BY296" s="496">
        <f t="shared" ref="BY296:CJ296" si="1845">BY280</f>
        <v>0</v>
      </c>
      <c r="BZ296" s="496">
        <f t="shared" si="1845"/>
        <v>0</v>
      </c>
      <c r="CA296" s="496">
        <f t="shared" si="1845"/>
        <v>0</v>
      </c>
      <c r="CB296" s="496">
        <f t="shared" si="1845"/>
        <v>0</v>
      </c>
      <c r="CC296" s="496">
        <f t="shared" si="1845"/>
        <v>0</v>
      </c>
      <c r="CD296" s="496">
        <f t="shared" si="1845"/>
        <v>0</v>
      </c>
      <c r="CE296" s="496">
        <f t="shared" si="1845"/>
        <v>0</v>
      </c>
      <c r="CF296" s="496">
        <f t="shared" si="1845"/>
        <v>0</v>
      </c>
      <c r="CG296" s="496">
        <f t="shared" si="1845"/>
        <v>0</v>
      </c>
      <c r="CH296" s="496">
        <f t="shared" si="1845"/>
        <v>0</v>
      </c>
      <c r="CI296" s="496">
        <f t="shared" si="1845"/>
        <v>0</v>
      </c>
      <c r="CJ296" s="496">
        <f t="shared" si="1845"/>
        <v>0</v>
      </c>
      <c r="CK296" s="496">
        <f t="shared" ref="CK296:CV296" si="1846">CK280</f>
        <v>0</v>
      </c>
      <c r="CL296" s="496">
        <f t="shared" si="1846"/>
        <v>0</v>
      </c>
      <c r="CM296" s="496">
        <f t="shared" si="1846"/>
        <v>0</v>
      </c>
      <c r="CN296" s="496">
        <f t="shared" si="1846"/>
        <v>0</v>
      </c>
      <c r="CO296" s="496">
        <f t="shared" si="1846"/>
        <v>0</v>
      </c>
      <c r="CP296" s="496">
        <f t="shared" si="1846"/>
        <v>0</v>
      </c>
      <c r="CQ296" s="496">
        <f t="shared" si="1846"/>
        <v>0</v>
      </c>
      <c r="CR296" s="496">
        <f t="shared" si="1846"/>
        <v>0</v>
      </c>
      <c r="CS296" s="496">
        <f t="shared" si="1846"/>
        <v>0</v>
      </c>
      <c r="CT296" s="496">
        <f t="shared" si="1846"/>
        <v>0</v>
      </c>
      <c r="CU296" s="496">
        <f t="shared" si="1846"/>
        <v>0</v>
      </c>
      <c r="CV296" s="496">
        <f t="shared" si="1846"/>
        <v>0</v>
      </c>
      <c r="CW296" s="496">
        <f t="shared" ref="CW296:DH296" si="1847">CW280</f>
        <v>0</v>
      </c>
      <c r="CX296" s="496">
        <f t="shared" si="1847"/>
        <v>0</v>
      </c>
      <c r="CY296" s="496">
        <f t="shared" si="1847"/>
        <v>0</v>
      </c>
      <c r="CZ296" s="496">
        <f t="shared" si="1847"/>
        <v>0</v>
      </c>
      <c r="DA296" s="496">
        <f t="shared" si="1847"/>
        <v>0</v>
      </c>
      <c r="DB296" s="496">
        <f t="shared" si="1847"/>
        <v>0</v>
      </c>
      <c r="DC296" s="496">
        <f t="shared" si="1847"/>
        <v>0</v>
      </c>
      <c r="DD296" s="496">
        <f t="shared" si="1847"/>
        <v>0</v>
      </c>
      <c r="DE296" s="496">
        <f t="shared" si="1847"/>
        <v>0</v>
      </c>
      <c r="DF296" s="496">
        <f t="shared" si="1847"/>
        <v>0</v>
      </c>
      <c r="DG296" s="496">
        <f t="shared" si="1847"/>
        <v>0</v>
      </c>
      <c r="DH296" s="496">
        <f t="shared" si="1847"/>
        <v>0</v>
      </c>
      <c r="DI296" s="496">
        <f t="shared" ref="DI296:DT296" si="1848">DI280</f>
        <v>0</v>
      </c>
      <c r="DJ296" s="496">
        <f t="shared" si="1848"/>
        <v>0</v>
      </c>
      <c r="DK296" s="496">
        <f t="shared" si="1848"/>
        <v>0</v>
      </c>
      <c r="DL296" s="496">
        <f t="shared" si="1848"/>
        <v>0</v>
      </c>
      <c r="DM296" s="496">
        <f t="shared" si="1848"/>
        <v>0</v>
      </c>
      <c r="DN296" s="496">
        <f t="shared" si="1848"/>
        <v>0</v>
      </c>
      <c r="DO296" s="496">
        <f t="shared" si="1848"/>
        <v>0</v>
      </c>
      <c r="DP296" s="496">
        <f t="shared" si="1848"/>
        <v>0</v>
      </c>
      <c r="DQ296" s="496">
        <f t="shared" si="1848"/>
        <v>0</v>
      </c>
      <c r="DR296" s="496">
        <f t="shared" si="1848"/>
        <v>0</v>
      </c>
      <c r="DS296" s="496">
        <f t="shared" si="1848"/>
        <v>0</v>
      </c>
      <c r="DT296" s="496">
        <f t="shared" si="1848"/>
        <v>0</v>
      </c>
      <c r="DU296" s="573"/>
      <c r="DV296" s="573"/>
      <c r="DW296" s="573"/>
      <c r="DX296" s="573"/>
      <c r="DY296" s="573"/>
      <c r="DZ296" s="573"/>
      <c r="EA296" s="573"/>
      <c r="EB296" s="573"/>
      <c r="EC296" s="573"/>
      <c r="ED296" s="573"/>
      <c r="EE296" s="573"/>
      <c r="EF296" s="454"/>
      <c r="EG296" s="454"/>
      <c r="EH296" s="454"/>
      <c r="EI296" s="454"/>
      <c r="EJ296" s="454"/>
      <c r="EK296" s="454"/>
      <c r="EL296" s="454"/>
      <c r="EM296" s="454"/>
      <c r="EN296" s="454"/>
      <c r="EO296" s="454"/>
      <c r="EP296" s="454"/>
      <c r="EQ296" s="454"/>
      <c r="ER296" s="454"/>
      <c r="ES296" s="454"/>
      <c r="ET296" s="454"/>
      <c r="EU296" s="581"/>
      <c r="EV296" s="581"/>
      <c r="EW296" s="581"/>
      <c r="EX296" s="581"/>
      <c r="EY296" s="581"/>
      <c r="EZ296" s="581"/>
      <c r="FA296" s="581"/>
      <c r="FB296" s="581"/>
      <c r="FC296" s="581"/>
      <c r="FD296" s="581"/>
      <c r="FE296" s="581"/>
    </row>
    <row r="297" spans="1:161">
      <c r="A297" s="450"/>
      <c r="B297" s="490">
        <f>'Balance Sheet Monthly'!B41</f>
        <v>0</v>
      </c>
      <c r="C297" s="486"/>
      <c r="D297" s="486"/>
      <c r="E297" s="496">
        <f>E195</f>
        <v>0</v>
      </c>
      <c r="F297" s="496">
        <f t="shared" ref="F297:BL297" si="1849">F195</f>
        <v>0</v>
      </c>
      <c r="G297" s="496">
        <f t="shared" si="1849"/>
        <v>0</v>
      </c>
      <c r="H297" s="496">
        <f t="shared" si="1849"/>
        <v>0</v>
      </c>
      <c r="I297" s="496">
        <f t="shared" si="1849"/>
        <v>0</v>
      </c>
      <c r="J297" s="496">
        <f t="shared" si="1849"/>
        <v>0</v>
      </c>
      <c r="K297" s="496">
        <f t="shared" si="1849"/>
        <v>0</v>
      </c>
      <c r="L297" s="496">
        <f t="shared" si="1849"/>
        <v>0</v>
      </c>
      <c r="M297" s="496">
        <f t="shared" si="1849"/>
        <v>0</v>
      </c>
      <c r="N297" s="496">
        <f t="shared" si="1849"/>
        <v>0</v>
      </c>
      <c r="O297" s="496">
        <f t="shared" si="1849"/>
        <v>0</v>
      </c>
      <c r="P297" s="496">
        <f t="shared" si="1849"/>
        <v>0</v>
      </c>
      <c r="Q297" s="496">
        <f t="shared" si="1849"/>
        <v>0</v>
      </c>
      <c r="R297" s="496">
        <f t="shared" si="1849"/>
        <v>0</v>
      </c>
      <c r="S297" s="496">
        <f t="shared" si="1849"/>
        <v>0</v>
      </c>
      <c r="T297" s="496">
        <f t="shared" si="1849"/>
        <v>0</v>
      </c>
      <c r="U297" s="496">
        <f t="shared" si="1849"/>
        <v>0</v>
      </c>
      <c r="V297" s="496">
        <f t="shared" si="1849"/>
        <v>0</v>
      </c>
      <c r="W297" s="496">
        <f t="shared" si="1849"/>
        <v>0</v>
      </c>
      <c r="X297" s="496">
        <f t="shared" si="1849"/>
        <v>0</v>
      </c>
      <c r="Y297" s="496">
        <f t="shared" si="1849"/>
        <v>0</v>
      </c>
      <c r="Z297" s="496">
        <f t="shared" si="1849"/>
        <v>0</v>
      </c>
      <c r="AA297" s="496">
        <f t="shared" si="1849"/>
        <v>0</v>
      </c>
      <c r="AB297" s="496">
        <f t="shared" si="1849"/>
        <v>0</v>
      </c>
      <c r="AC297" s="496">
        <f t="shared" si="1849"/>
        <v>0</v>
      </c>
      <c r="AD297" s="496">
        <f t="shared" si="1849"/>
        <v>0</v>
      </c>
      <c r="AE297" s="496">
        <f t="shared" si="1849"/>
        <v>0</v>
      </c>
      <c r="AF297" s="496">
        <f t="shared" si="1849"/>
        <v>0</v>
      </c>
      <c r="AG297" s="496">
        <f t="shared" si="1849"/>
        <v>0</v>
      </c>
      <c r="AH297" s="496">
        <f t="shared" si="1849"/>
        <v>0</v>
      </c>
      <c r="AI297" s="496">
        <f t="shared" si="1849"/>
        <v>0</v>
      </c>
      <c r="AJ297" s="496">
        <f t="shared" si="1849"/>
        <v>0</v>
      </c>
      <c r="AK297" s="496">
        <f t="shared" si="1849"/>
        <v>0</v>
      </c>
      <c r="AL297" s="496">
        <f t="shared" si="1849"/>
        <v>0</v>
      </c>
      <c r="AM297" s="496">
        <f t="shared" si="1849"/>
        <v>0</v>
      </c>
      <c r="AN297" s="496">
        <f t="shared" si="1849"/>
        <v>0</v>
      </c>
      <c r="AO297" s="496">
        <f t="shared" si="1849"/>
        <v>0</v>
      </c>
      <c r="AP297" s="496">
        <f t="shared" si="1849"/>
        <v>0</v>
      </c>
      <c r="AQ297" s="496">
        <f t="shared" si="1849"/>
        <v>0</v>
      </c>
      <c r="AR297" s="496">
        <f t="shared" si="1849"/>
        <v>0</v>
      </c>
      <c r="AS297" s="496">
        <f t="shared" si="1849"/>
        <v>0</v>
      </c>
      <c r="AT297" s="496">
        <f t="shared" si="1849"/>
        <v>0</v>
      </c>
      <c r="AU297" s="496">
        <f t="shared" si="1849"/>
        <v>0</v>
      </c>
      <c r="AV297" s="496">
        <f t="shared" si="1849"/>
        <v>0</v>
      </c>
      <c r="AW297" s="496">
        <f t="shared" si="1849"/>
        <v>0</v>
      </c>
      <c r="AX297" s="496">
        <f t="shared" si="1849"/>
        <v>0</v>
      </c>
      <c r="AY297" s="496">
        <f t="shared" si="1849"/>
        <v>0</v>
      </c>
      <c r="AZ297" s="496">
        <f t="shared" si="1849"/>
        <v>0</v>
      </c>
      <c r="BA297" s="496">
        <f t="shared" si="1849"/>
        <v>0</v>
      </c>
      <c r="BB297" s="496">
        <f t="shared" si="1849"/>
        <v>0</v>
      </c>
      <c r="BC297" s="496">
        <f t="shared" si="1849"/>
        <v>0</v>
      </c>
      <c r="BD297" s="496">
        <f t="shared" si="1849"/>
        <v>0</v>
      </c>
      <c r="BE297" s="496">
        <f t="shared" si="1849"/>
        <v>0</v>
      </c>
      <c r="BF297" s="496">
        <f t="shared" si="1849"/>
        <v>0</v>
      </c>
      <c r="BG297" s="496">
        <f t="shared" si="1849"/>
        <v>0</v>
      </c>
      <c r="BH297" s="496">
        <f t="shared" si="1849"/>
        <v>0</v>
      </c>
      <c r="BI297" s="496">
        <f t="shared" si="1849"/>
        <v>0</v>
      </c>
      <c r="BJ297" s="496">
        <f t="shared" si="1849"/>
        <v>0</v>
      </c>
      <c r="BK297" s="496">
        <f t="shared" si="1849"/>
        <v>0</v>
      </c>
      <c r="BL297" s="496">
        <f t="shared" si="1849"/>
        <v>0</v>
      </c>
      <c r="BM297" s="496">
        <f t="shared" ref="BM297:BX297" si="1850">BM195</f>
        <v>0</v>
      </c>
      <c r="BN297" s="496">
        <f t="shared" si="1850"/>
        <v>0</v>
      </c>
      <c r="BO297" s="496">
        <f t="shared" si="1850"/>
        <v>0</v>
      </c>
      <c r="BP297" s="496">
        <f t="shared" si="1850"/>
        <v>0</v>
      </c>
      <c r="BQ297" s="496">
        <f t="shared" si="1850"/>
        <v>0</v>
      </c>
      <c r="BR297" s="496">
        <f t="shared" si="1850"/>
        <v>0</v>
      </c>
      <c r="BS297" s="496">
        <f t="shared" si="1850"/>
        <v>0</v>
      </c>
      <c r="BT297" s="496">
        <f t="shared" si="1850"/>
        <v>0</v>
      </c>
      <c r="BU297" s="496">
        <f t="shared" si="1850"/>
        <v>0</v>
      </c>
      <c r="BV297" s="496">
        <f t="shared" si="1850"/>
        <v>0</v>
      </c>
      <c r="BW297" s="496">
        <f t="shared" si="1850"/>
        <v>0</v>
      </c>
      <c r="BX297" s="496">
        <f t="shared" si="1850"/>
        <v>0</v>
      </c>
      <c r="BY297" s="496">
        <f t="shared" ref="BY297:CJ297" si="1851">BY195</f>
        <v>0</v>
      </c>
      <c r="BZ297" s="496">
        <f t="shared" si="1851"/>
        <v>0</v>
      </c>
      <c r="CA297" s="496">
        <f t="shared" si="1851"/>
        <v>0</v>
      </c>
      <c r="CB297" s="496">
        <f t="shared" si="1851"/>
        <v>0</v>
      </c>
      <c r="CC297" s="496">
        <f t="shared" si="1851"/>
        <v>0</v>
      </c>
      <c r="CD297" s="496">
        <f t="shared" si="1851"/>
        <v>0</v>
      </c>
      <c r="CE297" s="496">
        <f t="shared" si="1851"/>
        <v>0</v>
      </c>
      <c r="CF297" s="496">
        <f t="shared" si="1851"/>
        <v>0</v>
      </c>
      <c r="CG297" s="496">
        <f t="shared" si="1851"/>
        <v>0</v>
      </c>
      <c r="CH297" s="496">
        <f t="shared" si="1851"/>
        <v>0</v>
      </c>
      <c r="CI297" s="496">
        <f t="shared" si="1851"/>
        <v>0</v>
      </c>
      <c r="CJ297" s="496">
        <f t="shared" si="1851"/>
        <v>0</v>
      </c>
      <c r="CK297" s="496">
        <f t="shared" ref="CK297:CV297" si="1852">CK195</f>
        <v>0</v>
      </c>
      <c r="CL297" s="496">
        <f t="shared" si="1852"/>
        <v>0</v>
      </c>
      <c r="CM297" s="496">
        <f t="shared" si="1852"/>
        <v>0</v>
      </c>
      <c r="CN297" s="496">
        <f t="shared" si="1852"/>
        <v>0</v>
      </c>
      <c r="CO297" s="496">
        <f t="shared" si="1852"/>
        <v>0</v>
      </c>
      <c r="CP297" s="496">
        <f t="shared" si="1852"/>
        <v>0</v>
      </c>
      <c r="CQ297" s="496">
        <f t="shared" si="1852"/>
        <v>0</v>
      </c>
      <c r="CR297" s="496">
        <f t="shared" si="1852"/>
        <v>0</v>
      </c>
      <c r="CS297" s="496">
        <f t="shared" si="1852"/>
        <v>0</v>
      </c>
      <c r="CT297" s="496">
        <f t="shared" si="1852"/>
        <v>0</v>
      </c>
      <c r="CU297" s="496">
        <f t="shared" si="1852"/>
        <v>0</v>
      </c>
      <c r="CV297" s="496">
        <f t="shared" si="1852"/>
        <v>0</v>
      </c>
      <c r="CW297" s="496">
        <f t="shared" ref="CW297:DH297" si="1853">CW195</f>
        <v>0</v>
      </c>
      <c r="CX297" s="496">
        <f t="shared" si="1853"/>
        <v>0</v>
      </c>
      <c r="CY297" s="496">
        <f t="shared" si="1853"/>
        <v>0</v>
      </c>
      <c r="CZ297" s="496">
        <f t="shared" si="1853"/>
        <v>0</v>
      </c>
      <c r="DA297" s="496">
        <f t="shared" si="1853"/>
        <v>0</v>
      </c>
      <c r="DB297" s="496">
        <f t="shared" si="1853"/>
        <v>0</v>
      </c>
      <c r="DC297" s="496">
        <f t="shared" si="1853"/>
        <v>0</v>
      </c>
      <c r="DD297" s="496">
        <f t="shared" si="1853"/>
        <v>0</v>
      </c>
      <c r="DE297" s="496">
        <f t="shared" si="1853"/>
        <v>0</v>
      </c>
      <c r="DF297" s="496">
        <f t="shared" si="1853"/>
        <v>0</v>
      </c>
      <c r="DG297" s="496">
        <f t="shared" si="1853"/>
        <v>0</v>
      </c>
      <c r="DH297" s="496">
        <f t="shared" si="1853"/>
        <v>0</v>
      </c>
      <c r="DI297" s="496">
        <f t="shared" ref="DI297:DT297" si="1854">DI195</f>
        <v>0</v>
      </c>
      <c r="DJ297" s="496">
        <f t="shared" si="1854"/>
        <v>0</v>
      </c>
      <c r="DK297" s="496">
        <f t="shared" si="1854"/>
        <v>0</v>
      </c>
      <c r="DL297" s="496">
        <f t="shared" si="1854"/>
        <v>0</v>
      </c>
      <c r="DM297" s="496">
        <f t="shared" si="1854"/>
        <v>0</v>
      </c>
      <c r="DN297" s="496">
        <f t="shared" si="1854"/>
        <v>0</v>
      </c>
      <c r="DO297" s="496">
        <f t="shared" si="1854"/>
        <v>0</v>
      </c>
      <c r="DP297" s="496">
        <f t="shared" si="1854"/>
        <v>0</v>
      </c>
      <c r="DQ297" s="496">
        <f t="shared" si="1854"/>
        <v>0</v>
      </c>
      <c r="DR297" s="496">
        <f t="shared" si="1854"/>
        <v>0</v>
      </c>
      <c r="DS297" s="496">
        <f t="shared" si="1854"/>
        <v>0</v>
      </c>
      <c r="DT297" s="496">
        <f t="shared" si="1854"/>
        <v>0</v>
      </c>
      <c r="DU297" s="573"/>
      <c r="DV297" s="573"/>
      <c r="DW297" s="573"/>
      <c r="DX297" s="573"/>
      <c r="DY297" s="573"/>
      <c r="DZ297" s="573"/>
      <c r="EA297" s="573"/>
      <c r="EB297" s="573"/>
      <c r="EC297" s="573"/>
      <c r="ED297" s="573"/>
      <c r="EE297" s="573"/>
      <c r="EF297" s="454"/>
      <c r="EG297" s="454"/>
      <c r="EH297" s="454"/>
      <c r="EI297" s="454"/>
      <c r="EJ297" s="454"/>
      <c r="EK297" s="454"/>
      <c r="EL297" s="454"/>
      <c r="EM297" s="454"/>
      <c r="EN297" s="454"/>
      <c r="EO297" s="454"/>
      <c r="EP297" s="454"/>
      <c r="EQ297" s="454"/>
      <c r="ER297" s="454"/>
      <c r="ES297" s="454"/>
      <c r="ET297" s="454"/>
      <c r="EU297" s="581"/>
      <c r="EV297" s="581"/>
      <c r="EW297" s="581"/>
      <c r="EX297" s="581"/>
      <c r="EY297" s="581"/>
      <c r="EZ297" s="581"/>
      <c r="FA297" s="581"/>
      <c r="FB297" s="581"/>
      <c r="FC297" s="581"/>
      <c r="FD297" s="581"/>
      <c r="FE297" s="581"/>
    </row>
    <row r="298" spans="1:161">
      <c r="A298" s="450"/>
      <c r="B298" s="490" t="s">
        <v>600</v>
      </c>
      <c r="C298" s="486"/>
      <c r="D298" s="486"/>
      <c r="E298" s="496">
        <f>E267</f>
        <v>0</v>
      </c>
      <c r="F298" s="496">
        <f t="shared" ref="F298:BL298" si="1855">F267</f>
        <v>0</v>
      </c>
      <c r="G298" s="496">
        <f t="shared" si="1855"/>
        <v>0</v>
      </c>
      <c r="H298" s="496">
        <f t="shared" si="1855"/>
        <v>0</v>
      </c>
      <c r="I298" s="496">
        <f t="shared" si="1855"/>
        <v>0</v>
      </c>
      <c r="J298" s="496">
        <f t="shared" si="1855"/>
        <v>0</v>
      </c>
      <c r="K298" s="496">
        <f t="shared" si="1855"/>
        <v>0</v>
      </c>
      <c r="L298" s="496">
        <f t="shared" si="1855"/>
        <v>0</v>
      </c>
      <c r="M298" s="496">
        <f t="shared" si="1855"/>
        <v>0</v>
      </c>
      <c r="N298" s="496">
        <f t="shared" si="1855"/>
        <v>0</v>
      </c>
      <c r="O298" s="496">
        <f t="shared" si="1855"/>
        <v>0</v>
      </c>
      <c r="P298" s="496">
        <f t="shared" si="1855"/>
        <v>0</v>
      </c>
      <c r="Q298" s="496">
        <f t="shared" si="1855"/>
        <v>0</v>
      </c>
      <c r="R298" s="496">
        <f t="shared" si="1855"/>
        <v>0</v>
      </c>
      <c r="S298" s="496">
        <f t="shared" si="1855"/>
        <v>0</v>
      </c>
      <c r="T298" s="496">
        <f t="shared" si="1855"/>
        <v>0</v>
      </c>
      <c r="U298" s="496">
        <f t="shared" si="1855"/>
        <v>0</v>
      </c>
      <c r="V298" s="496">
        <f t="shared" si="1855"/>
        <v>0</v>
      </c>
      <c r="W298" s="496">
        <f t="shared" si="1855"/>
        <v>0</v>
      </c>
      <c r="X298" s="496">
        <f t="shared" si="1855"/>
        <v>0</v>
      </c>
      <c r="Y298" s="496">
        <f t="shared" si="1855"/>
        <v>0</v>
      </c>
      <c r="Z298" s="496">
        <f t="shared" si="1855"/>
        <v>0</v>
      </c>
      <c r="AA298" s="496">
        <f t="shared" si="1855"/>
        <v>0</v>
      </c>
      <c r="AB298" s="496">
        <f t="shared" si="1855"/>
        <v>0</v>
      </c>
      <c r="AC298" s="496">
        <f t="shared" si="1855"/>
        <v>0</v>
      </c>
      <c r="AD298" s="496">
        <f t="shared" si="1855"/>
        <v>0</v>
      </c>
      <c r="AE298" s="496">
        <f t="shared" si="1855"/>
        <v>0</v>
      </c>
      <c r="AF298" s="496">
        <f t="shared" si="1855"/>
        <v>0</v>
      </c>
      <c r="AG298" s="496">
        <f t="shared" si="1855"/>
        <v>0</v>
      </c>
      <c r="AH298" s="496">
        <f t="shared" si="1855"/>
        <v>0</v>
      </c>
      <c r="AI298" s="496">
        <f t="shared" si="1855"/>
        <v>0</v>
      </c>
      <c r="AJ298" s="496">
        <f t="shared" si="1855"/>
        <v>0</v>
      </c>
      <c r="AK298" s="496">
        <f t="shared" si="1855"/>
        <v>0</v>
      </c>
      <c r="AL298" s="496">
        <f t="shared" si="1855"/>
        <v>0</v>
      </c>
      <c r="AM298" s="496">
        <f t="shared" si="1855"/>
        <v>0</v>
      </c>
      <c r="AN298" s="496">
        <f t="shared" si="1855"/>
        <v>0</v>
      </c>
      <c r="AO298" s="496">
        <f t="shared" si="1855"/>
        <v>0</v>
      </c>
      <c r="AP298" s="496">
        <f t="shared" si="1855"/>
        <v>0</v>
      </c>
      <c r="AQ298" s="496">
        <f t="shared" si="1855"/>
        <v>0</v>
      </c>
      <c r="AR298" s="496">
        <f t="shared" si="1855"/>
        <v>0</v>
      </c>
      <c r="AS298" s="496">
        <f t="shared" si="1855"/>
        <v>0</v>
      </c>
      <c r="AT298" s="496">
        <f t="shared" si="1855"/>
        <v>0</v>
      </c>
      <c r="AU298" s="496">
        <f t="shared" si="1855"/>
        <v>0</v>
      </c>
      <c r="AV298" s="496">
        <f t="shared" si="1855"/>
        <v>0</v>
      </c>
      <c r="AW298" s="496">
        <f t="shared" si="1855"/>
        <v>0</v>
      </c>
      <c r="AX298" s="496">
        <f t="shared" si="1855"/>
        <v>0</v>
      </c>
      <c r="AY298" s="496">
        <f t="shared" si="1855"/>
        <v>0</v>
      </c>
      <c r="AZ298" s="496">
        <f t="shared" si="1855"/>
        <v>0</v>
      </c>
      <c r="BA298" s="496">
        <f t="shared" si="1855"/>
        <v>0</v>
      </c>
      <c r="BB298" s="496">
        <f t="shared" si="1855"/>
        <v>0</v>
      </c>
      <c r="BC298" s="496">
        <f t="shared" si="1855"/>
        <v>0</v>
      </c>
      <c r="BD298" s="496">
        <f t="shared" si="1855"/>
        <v>0</v>
      </c>
      <c r="BE298" s="496">
        <f t="shared" si="1855"/>
        <v>0</v>
      </c>
      <c r="BF298" s="496">
        <f t="shared" si="1855"/>
        <v>0</v>
      </c>
      <c r="BG298" s="496">
        <f t="shared" si="1855"/>
        <v>0</v>
      </c>
      <c r="BH298" s="496">
        <f t="shared" si="1855"/>
        <v>0</v>
      </c>
      <c r="BI298" s="496">
        <f t="shared" si="1855"/>
        <v>0</v>
      </c>
      <c r="BJ298" s="496">
        <f t="shared" si="1855"/>
        <v>0</v>
      </c>
      <c r="BK298" s="496">
        <f t="shared" si="1855"/>
        <v>0</v>
      </c>
      <c r="BL298" s="496">
        <f t="shared" si="1855"/>
        <v>0</v>
      </c>
      <c r="BM298" s="496">
        <f t="shared" ref="BM298:BX298" si="1856">BM267</f>
        <v>0</v>
      </c>
      <c r="BN298" s="496">
        <f t="shared" si="1856"/>
        <v>0</v>
      </c>
      <c r="BO298" s="496">
        <f t="shared" si="1856"/>
        <v>0</v>
      </c>
      <c r="BP298" s="496">
        <f t="shared" si="1856"/>
        <v>0</v>
      </c>
      <c r="BQ298" s="496">
        <f t="shared" si="1856"/>
        <v>0</v>
      </c>
      <c r="BR298" s="496">
        <f t="shared" si="1856"/>
        <v>0</v>
      </c>
      <c r="BS298" s="496">
        <f t="shared" si="1856"/>
        <v>0</v>
      </c>
      <c r="BT298" s="496">
        <f t="shared" si="1856"/>
        <v>0</v>
      </c>
      <c r="BU298" s="496">
        <f t="shared" si="1856"/>
        <v>0</v>
      </c>
      <c r="BV298" s="496">
        <f t="shared" si="1856"/>
        <v>0</v>
      </c>
      <c r="BW298" s="496">
        <f t="shared" si="1856"/>
        <v>0</v>
      </c>
      <c r="BX298" s="496">
        <f t="shared" si="1856"/>
        <v>0</v>
      </c>
      <c r="BY298" s="496">
        <f t="shared" ref="BY298:CJ298" si="1857">BY267</f>
        <v>0</v>
      </c>
      <c r="BZ298" s="496">
        <f t="shared" si="1857"/>
        <v>0</v>
      </c>
      <c r="CA298" s="496">
        <f t="shared" si="1857"/>
        <v>0</v>
      </c>
      <c r="CB298" s="496">
        <f t="shared" si="1857"/>
        <v>0</v>
      </c>
      <c r="CC298" s="496">
        <f t="shared" si="1857"/>
        <v>0</v>
      </c>
      <c r="CD298" s="496">
        <f t="shared" si="1857"/>
        <v>0</v>
      </c>
      <c r="CE298" s="496">
        <f t="shared" si="1857"/>
        <v>0</v>
      </c>
      <c r="CF298" s="496">
        <f t="shared" si="1857"/>
        <v>0</v>
      </c>
      <c r="CG298" s="496">
        <f t="shared" si="1857"/>
        <v>0</v>
      </c>
      <c r="CH298" s="496">
        <f t="shared" si="1857"/>
        <v>0</v>
      </c>
      <c r="CI298" s="496">
        <f t="shared" si="1857"/>
        <v>0</v>
      </c>
      <c r="CJ298" s="496">
        <f t="shared" si="1857"/>
        <v>0</v>
      </c>
      <c r="CK298" s="496">
        <f t="shared" ref="CK298:CV298" si="1858">CK267</f>
        <v>0</v>
      </c>
      <c r="CL298" s="496">
        <f t="shared" si="1858"/>
        <v>0</v>
      </c>
      <c r="CM298" s="496">
        <f t="shared" si="1858"/>
        <v>0</v>
      </c>
      <c r="CN298" s="496">
        <f t="shared" si="1858"/>
        <v>0</v>
      </c>
      <c r="CO298" s="496">
        <f t="shared" si="1858"/>
        <v>0</v>
      </c>
      <c r="CP298" s="496">
        <f t="shared" si="1858"/>
        <v>0</v>
      </c>
      <c r="CQ298" s="496">
        <f t="shared" si="1858"/>
        <v>0</v>
      </c>
      <c r="CR298" s="496">
        <f t="shared" si="1858"/>
        <v>0</v>
      </c>
      <c r="CS298" s="496">
        <f t="shared" si="1858"/>
        <v>0</v>
      </c>
      <c r="CT298" s="496">
        <f t="shared" si="1858"/>
        <v>0</v>
      </c>
      <c r="CU298" s="496">
        <f t="shared" si="1858"/>
        <v>0</v>
      </c>
      <c r="CV298" s="496">
        <f t="shared" si="1858"/>
        <v>0</v>
      </c>
      <c r="CW298" s="496">
        <f t="shared" ref="CW298:DH298" si="1859">CW267</f>
        <v>0</v>
      </c>
      <c r="CX298" s="496">
        <f t="shared" si="1859"/>
        <v>0</v>
      </c>
      <c r="CY298" s="496">
        <f t="shared" si="1859"/>
        <v>0</v>
      </c>
      <c r="CZ298" s="496">
        <f t="shared" si="1859"/>
        <v>0</v>
      </c>
      <c r="DA298" s="496">
        <f t="shared" si="1859"/>
        <v>0</v>
      </c>
      <c r="DB298" s="496">
        <f t="shared" si="1859"/>
        <v>0</v>
      </c>
      <c r="DC298" s="496">
        <f t="shared" si="1859"/>
        <v>0</v>
      </c>
      <c r="DD298" s="496">
        <f t="shared" si="1859"/>
        <v>0</v>
      </c>
      <c r="DE298" s="496">
        <f t="shared" si="1859"/>
        <v>0</v>
      </c>
      <c r="DF298" s="496">
        <f t="shared" si="1859"/>
        <v>0</v>
      </c>
      <c r="DG298" s="496">
        <f t="shared" si="1859"/>
        <v>0</v>
      </c>
      <c r="DH298" s="496">
        <f t="shared" si="1859"/>
        <v>0</v>
      </c>
      <c r="DI298" s="496">
        <f t="shared" ref="DI298:DT298" si="1860">DI267</f>
        <v>0</v>
      </c>
      <c r="DJ298" s="496">
        <f t="shared" si="1860"/>
        <v>0</v>
      </c>
      <c r="DK298" s="496">
        <f t="shared" si="1860"/>
        <v>0</v>
      </c>
      <c r="DL298" s="496">
        <f t="shared" si="1860"/>
        <v>0</v>
      </c>
      <c r="DM298" s="496">
        <f t="shared" si="1860"/>
        <v>0</v>
      </c>
      <c r="DN298" s="496">
        <f t="shared" si="1860"/>
        <v>0</v>
      </c>
      <c r="DO298" s="496">
        <f t="shared" si="1860"/>
        <v>0</v>
      </c>
      <c r="DP298" s="496">
        <f t="shared" si="1860"/>
        <v>0</v>
      </c>
      <c r="DQ298" s="496">
        <f t="shared" si="1860"/>
        <v>0</v>
      </c>
      <c r="DR298" s="496">
        <f t="shared" si="1860"/>
        <v>0</v>
      </c>
      <c r="DS298" s="496">
        <f t="shared" si="1860"/>
        <v>0</v>
      </c>
      <c r="DT298" s="496">
        <f t="shared" si="1860"/>
        <v>0</v>
      </c>
      <c r="DU298" s="573"/>
      <c r="DV298" s="573"/>
      <c r="DW298" s="573"/>
      <c r="DX298" s="573"/>
      <c r="DY298" s="573"/>
      <c r="DZ298" s="573"/>
      <c r="EA298" s="573"/>
      <c r="EB298" s="573"/>
      <c r="EC298" s="573"/>
      <c r="ED298" s="573"/>
      <c r="EE298" s="573"/>
      <c r="EF298" s="454"/>
      <c r="EG298" s="454"/>
      <c r="EH298" s="454"/>
      <c r="EI298" s="454"/>
      <c r="EJ298" s="454"/>
      <c r="EK298" s="454"/>
      <c r="EL298" s="454"/>
      <c r="EM298" s="454"/>
      <c r="EN298" s="454"/>
      <c r="EO298" s="454"/>
      <c r="EP298" s="454"/>
      <c r="EQ298" s="454"/>
      <c r="ER298" s="454"/>
      <c r="ES298" s="454"/>
      <c r="ET298" s="454"/>
      <c r="EU298" s="581"/>
      <c r="EV298" s="581"/>
      <c r="EW298" s="581"/>
      <c r="EX298" s="581"/>
      <c r="EY298" s="581"/>
      <c r="EZ298" s="581"/>
      <c r="FA298" s="581"/>
      <c r="FB298" s="581"/>
      <c r="FC298" s="581"/>
      <c r="FD298" s="581"/>
      <c r="FE298" s="581"/>
    </row>
    <row r="299" spans="1:161">
      <c r="A299" s="450"/>
      <c r="B299" s="490" t="s">
        <v>609</v>
      </c>
      <c r="C299" s="486"/>
      <c r="D299" s="486"/>
      <c r="E299" s="496">
        <f>E27</f>
        <v>0</v>
      </c>
      <c r="F299" s="496">
        <f t="shared" ref="F299:BL299" si="1861">F27</f>
        <v>0</v>
      </c>
      <c r="G299" s="496">
        <f t="shared" si="1861"/>
        <v>0</v>
      </c>
      <c r="H299" s="496">
        <f t="shared" si="1861"/>
        <v>0</v>
      </c>
      <c r="I299" s="496">
        <f t="shared" si="1861"/>
        <v>0</v>
      </c>
      <c r="J299" s="496">
        <f t="shared" si="1861"/>
        <v>0</v>
      </c>
      <c r="K299" s="496">
        <f t="shared" si="1861"/>
        <v>0</v>
      </c>
      <c r="L299" s="496">
        <f t="shared" si="1861"/>
        <v>0</v>
      </c>
      <c r="M299" s="496">
        <f t="shared" si="1861"/>
        <v>0</v>
      </c>
      <c r="N299" s="496">
        <f t="shared" si="1861"/>
        <v>0</v>
      </c>
      <c r="O299" s="496">
        <f t="shared" si="1861"/>
        <v>0</v>
      </c>
      <c r="P299" s="496">
        <f t="shared" si="1861"/>
        <v>0</v>
      </c>
      <c r="Q299" s="496">
        <f t="shared" si="1861"/>
        <v>0</v>
      </c>
      <c r="R299" s="496">
        <f t="shared" si="1861"/>
        <v>0</v>
      </c>
      <c r="S299" s="496">
        <f t="shared" si="1861"/>
        <v>0</v>
      </c>
      <c r="T299" s="496">
        <f t="shared" si="1861"/>
        <v>0</v>
      </c>
      <c r="U299" s="496">
        <f t="shared" si="1861"/>
        <v>0</v>
      </c>
      <c r="V299" s="496">
        <f t="shared" si="1861"/>
        <v>0</v>
      </c>
      <c r="W299" s="496">
        <f t="shared" si="1861"/>
        <v>0</v>
      </c>
      <c r="X299" s="496">
        <f t="shared" si="1861"/>
        <v>0</v>
      </c>
      <c r="Y299" s="496">
        <f t="shared" si="1861"/>
        <v>0</v>
      </c>
      <c r="Z299" s="496">
        <f t="shared" si="1861"/>
        <v>0</v>
      </c>
      <c r="AA299" s="496">
        <f t="shared" si="1861"/>
        <v>0</v>
      </c>
      <c r="AB299" s="496">
        <f t="shared" si="1861"/>
        <v>0</v>
      </c>
      <c r="AC299" s="496">
        <f t="shared" si="1861"/>
        <v>0</v>
      </c>
      <c r="AD299" s="496">
        <f t="shared" si="1861"/>
        <v>0</v>
      </c>
      <c r="AE299" s="496">
        <f t="shared" si="1861"/>
        <v>0</v>
      </c>
      <c r="AF299" s="496">
        <f t="shared" si="1861"/>
        <v>0</v>
      </c>
      <c r="AG299" s="496">
        <f t="shared" si="1861"/>
        <v>0</v>
      </c>
      <c r="AH299" s="496">
        <f t="shared" si="1861"/>
        <v>0</v>
      </c>
      <c r="AI299" s="496">
        <f t="shared" si="1861"/>
        <v>0</v>
      </c>
      <c r="AJ299" s="496">
        <f t="shared" si="1861"/>
        <v>0</v>
      </c>
      <c r="AK299" s="496">
        <f t="shared" si="1861"/>
        <v>0</v>
      </c>
      <c r="AL299" s="496">
        <f t="shared" si="1861"/>
        <v>0</v>
      </c>
      <c r="AM299" s="496">
        <f t="shared" si="1861"/>
        <v>0</v>
      </c>
      <c r="AN299" s="496">
        <f t="shared" si="1861"/>
        <v>0</v>
      </c>
      <c r="AO299" s="496">
        <f t="shared" si="1861"/>
        <v>0</v>
      </c>
      <c r="AP299" s="496">
        <f t="shared" si="1861"/>
        <v>0</v>
      </c>
      <c r="AQ299" s="496">
        <f t="shared" si="1861"/>
        <v>0</v>
      </c>
      <c r="AR299" s="496">
        <f t="shared" si="1861"/>
        <v>0</v>
      </c>
      <c r="AS299" s="496">
        <f t="shared" si="1861"/>
        <v>0</v>
      </c>
      <c r="AT299" s="496">
        <f t="shared" si="1861"/>
        <v>0</v>
      </c>
      <c r="AU299" s="496">
        <f t="shared" si="1861"/>
        <v>0</v>
      </c>
      <c r="AV299" s="496">
        <f t="shared" si="1861"/>
        <v>0</v>
      </c>
      <c r="AW299" s="496">
        <f t="shared" si="1861"/>
        <v>0</v>
      </c>
      <c r="AX299" s="496">
        <f t="shared" si="1861"/>
        <v>0</v>
      </c>
      <c r="AY299" s="496">
        <f t="shared" si="1861"/>
        <v>0</v>
      </c>
      <c r="AZ299" s="496">
        <f t="shared" si="1861"/>
        <v>0</v>
      </c>
      <c r="BA299" s="496">
        <f t="shared" si="1861"/>
        <v>0</v>
      </c>
      <c r="BB299" s="496">
        <f t="shared" si="1861"/>
        <v>0</v>
      </c>
      <c r="BC299" s="496">
        <f t="shared" si="1861"/>
        <v>0</v>
      </c>
      <c r="BD299" s="496">
        <f t="shared" si="1861"/>
        <v>0</v>
      </c>
      <c r="BE299" s="496">
        <f t="shared" si="1861"/>
        <v>0</v>
      </c>
      <c r="BF299" s="496">
        <f t="shared" si="1861"/>
        <v>0</v>
      </c>
      <c r="BG299" s="496">
        <f t="shared" si="1861"/>
        <v>0</v>
      </c>
      <c r="BH299" s="496">
        <f t="shared" si="1861"/>
        <v>0</v>
      </c>
      <c r="BI299" s="496">
        <f t="shared" si="1861"/>
        <v>0</v>
      </c>
      <c r="BJ299" s="496">
        <f t="shared" si="1861"/>
        <v>0</v>
      </c>
      <c r="BK299" s="496">
        <f t="shared" si="1861"/>
        <v>0</v>
      </c>
      <c r="BL299" s="496">
        <f t="shared" si="1861"/>
        <v>0</v>
      </c>
      <c r="BM299" s="496">
        <f t="shared" ref="BM299:BX299" si="1862">BM27</f>
        <v>0</v>
      </c>
      <c r="BN299" s="496">
        <f t="shared" si="1862"/>
        <v>0</v>
      </c>
      <c r="BO299" s="496">
        <f t="shared" si="1862"/>
        <v>0</v>
      </c>
      <c r="BP299" s="496">
        <f t="shared" si="1862"/>
        <v>0</v>
      </c>
      <c r="BQ299" s="496">
        <f t="shared" si="1862"/>
        <v>0</v>
      </c>
      <c r="BR299" s="496">
        <f t="shared" si="1862"/>
        <v>0</v>
      </c>
      <c r="BS299" s="496">
        <f t="shared" si="1862"/>
        <v>0</v>
      </c>
      <c r="BT299" s="496">
        <f t="shared" si="1862"/>
        <v>0</v>
      </c>
      <c r="BU299" s="496">
        <f t="shared" si="1862"/>
        <v>0</v>
      </c>
      <c r="BV299" s="496">
        <f t="shared" si="1862"/>
        <v>0</v>
      </c>
      <c r="BW299" s="496">
        <f t="shared" si="1862"/>
        <v>0</v>
      </c>
      <c r="BX299" s="496">
        <f t="shared" si="1862"/>
        <v>0</v>
      </c>
      <c r="BY299" s="496">
        <f t="shared" ref="BY299:CJ299" si="1863">BY27</f>
        <v>0</v>
      </c>
      <c r="BZ299" s="496">
        <f t="shared" si="1863"/>
        <v>0</v>
      </c>
      <c r="CA299" s="496">
        <f t="shared" si="1863"/>
        <v>0</v>
      </c>
      <c r="CB299" s="496">
        <f t="shared" si="1863"/>
        <v>0</v>
      </c>
      <c r="CC299" s="496">
        <f t="shared" si="1863"/>
        <v>0</v>
      </c>
      <c r="CD299" s="496">
        <f t="shared" si="1863"/>
        <v>0</v>
      </c>
      <c r="CE299" s="496">
        <f t="shared" si="1863"/>
        <v>0</v>
      </c>
      <c r="CF299" s="496">
        <f t="shared" si="1863"/>
        <v>0</v>
      </c>
      <c r="CG299" s="496">
        <f t="shared" si="1863"/>
        <v>0</v>
      </c>
      <c r="CH299" s="496">
        <f t="shared" si="1863"/>
        <v>0</v>
      </c>
      <c r="CI299" s="496">
        <f t="shared" si="1863"/>
        <v>0</v>
      </c>
      <c r="CJ299" s="496">
        <f t="shared" si="1863"/>
        <v>0</v>
      </c>
      <c r="CK299" s="496">
        <f t="shared" ref="CK299:CV299" si="1864">CK27</f>
        <v>0</v>
      </c>
      <c r="CL299" s="496">
        <f t="shared" si="1864"/>
        <v>0</v>
      </c>
      <c r="CM299" s="496">
        <f t="shared" si="1864"/>
        <v>0</v>
      </c>
      <c r="CN299" s="496">
        <f t="shared" si="1864"/>
        <v>0</v>
      </c>
      <c r="CO299" s="496">
        <f t="shared" si="1864"/>
        <v>0</v>
      </c>
      <c r="CP299" s="496">
        <f t="shared" si="1864"/>
        <v>0</v>
      </c>
      <c r="CQ299" s="496">
        <f t="shared" si="1864"/>
        <v>0</v>
      </c>
      <c r="CR299" s="496">
        <f t="shared" si="1864"/>
        <v>0</v>
      </c>
      <c r="CS299" s="496">
        <f t="shared" si="1864"/>
        <v>0</v>
      </c>
      <c r="CT299" s="496">
        <f t="shared" si="1864"/>
        <v>0</v>
      </c>
      <c r="CU299" s="496">
        <f t="shared" si="1864"/>
        <v>0</v>
      </c>
      <c r="CV299" s="496">
        <f t="shared" si="1864"/>
        <v>0</v>
      </c>
      <c r="CW299" s="496">
        <f t="shared" ref="CW299:DH299" si="1865">CW27</f>
        <v>0</v>
      </c>
      <c r="CX299" s="496">
        <f t="shared" si="1865"/>
        <v>0</v>
      </c>
      <c r="CY299" s="496">
        <f t="shared" si="1865"/>
        <v>0</v>
      </c>
      <c r="CZ299" s="496">
        <f t="shared" si="1865"/>
        <v>0</v>
      </c>
      <c r="DA299" s="496">
        <f t="shared" si="1865"/>
        <v>0</v>
      </c>
      <c r="DB299" s="496">
        <f t="shared" si="1865"/>
        <v>0</v>
      </c>
      <c r="DC299" s="496">
        <f t="shared" si="1865"/>
        <v>0</v>
      </c>
      <c r="DD299" s="496">
        <f t="shared" si="1865"/>
        <v>0</v>
      </c>
      <c r="DE299" s="496">
        <f t="shared" si="1865"/>
        <v>0</v>
      </c>
      <c r="DF299" s="496">
        <f t="shared" si="1865"/>
        <v>0</v>
      </c>
      <c r="DG299" s="496">
        <f t="shared" si="1865"/>
        <v>0</v>
      </c>
      <c r="DH299" s="496">
        <f t="shared" si="1865"/>
        <v>0</v>
      </c>
      <c r="DI299" s="496">
        <f t="shared" ref="DI299:DT299" si="1866">DI27</f>
        <v>0</v>
      </c>
      <c r="DJ299" s="496">
        <f t="shared" si="1866"/>
        <v>0</v>
      </c>
      <c r="DK299" s="496">
        <f t="shared" si="1866"/>
        <v>0</v>
      </c>
      <c r="DL299" s="496">
        <f t="shared" si="1866"/>
        <v>0</v>
      </c>
      <c r="DM299" s="496">
        <f t="shared" si="1866"/>
        <v>0</v>
      </c>
      <c r="DN299" s="496">
        <f t="shared" si="1866"/>
        <v>0</v>
      </c>
      <c r="DO299" s="496">
        <f t="shared" si="1866"/>
        <v>0</v>
      </c>
      <c r="DP299" s="496">
        <f t="shared" si="1866"/>
        <v>0</v>
      </c>
      <c r="DQ299" s="496">
        <f t="shared" si="1866"/>
        <v>0</v>
      </c>
      <c r="DR299" s="496">
        <f t="shared" si="1866"/>
        <v>0</v>
      </c>
      <c r="DS299" s="496">
        <f t="shared" si="1866"/>
        <v>0</v>
      </c>
      <c r="DT299" s="496">
        <f t="shared" si="1866"/>
        <v>0</v>
      </c>
      <c r="DU299" s="573"/>
      <c r="DV299" s="573"/>
      <c r="DW299" s="573"/>
      <c r="DX299" s="573"/>
      <c r="DY299" s="573"/>
      <c r="DZ299" s="573"/>
      <c r="EA299" s="573"/>
      <c r="EB299" s="573"/>
      <c r="EC299" s="573"/>
      <c r="ED299" s="573"/>
      <c r="EE299" s="573"/>
      <c r="EF299" s="454"/>
      <c r="EG299" s="454"/>
      <c r="EH299" s="454"/>
      <c r="EI299" s="454"/>
      <c r="EJ299" s="454"/>
      <c r="EK299" s="454"/>
      <c r="EL299" s="454"/>
      <c r="EM299" s="454"/>
      <c r="EN299" s="454"/>
      <c r="EO299" s="454"/>
      <c r="EP299" s="454"/>
      <c r="EQ299" s="454"/>
      <c r="ER299" s="454"/>
      <c r="ES299" s="454"/>
      <c r="ET299" s="454"/>
      <c r="EU299" s="581"/>
      <c r="EV299" s="581"/>
      <c r="EW299" s="581"/>
      <c r="EX299" s="581"/>
      <c r="EY299" s="581"/>
      <c r="EZ299" s="581"/>
      <c r="FA299" s="581"/>
      <c r="FB299" s="581"/>
      <c r="FC299" s="581"/>
      <c r="FD299" s="581"/>
      <c r="FE299" s="581"/>
    </row>
    <row r="300" spans="1:161" ht="13.5" thickBot="1">
      <c r="A300" s="450"/>
      <c r="B300" s="949" t="s">
        <v>179</v>
      </c>
      <c r="C300" s="950"/>
      <c r="D300" s="950"/>
      <c r="E300" s="1160">
        <f>SUM(E295:E299)</f>
        <v>0</v>
      </c>
      <c r="F300" s="1160">
        <f t="shared" ref="F300:BL300" si="1867">SUM(F295:F299)</f>
        <v>0</v>
      </c>
      <c r="G300" s="1160">
        <f t="shared" si="1867"/>
        <v>0</v>
      </c>
      <c r="H300" s="1160">
        <f t="shared" si="1867"/>
        <v>0</v>
      </c>
      <c r="I300" s="1160">
        <f t="shared" si="1867"/>
        <v>0</v>
      </c>
      <c r="J300" s="1160">
        <f t="shared" si="1867"/>
        <v>0</v>
      </c>
      <c r="K300" s="1160">
        <f t="shared" si="1867"/>
        <v>0</v>
      </c>
      <c r="L300" s="1160">
        <f t="shared" si="1867"/>
        <v>0</v>
      </c>
      <c r="M300" s="1160">
        <f t="shared" si="1867"/>
        <v>0</v>
      </c>
      <c r="N300" s="1160">
        <f t="shared" si="1867"/>
        <v>0</v>
      </c>
      <c r="O300" s="1160">
        <f t="shared" si="1867"/>
        <v>0</v>
      </c>
      <c r="P300" s="1160">
        <f t="shared" si="1867"/>
        <v>-75396000</v>
      </c>
      <c r="Q300" s="1160">
        <f t="shared" si="1867"/>
        <v>-75396000</v>
      </c>
      <c r="R300" s="1160">
        <f t="shared" si="1867"/>
        <v>-75396000</v>
      </c>
      <c r="S300" s="1160">
        <f t="shared" si="1867"/>
        <v>-75396000</v>
      </c>
      <c r="T300" s="1160">
        <f t="shared" si="1867"/>
        <v>-75396000</v>
      </c>
      <c r="U300" s="1160">
        <f t="shared" si="1867"/>
        <v>-75396000</v>
      </c>
      <c r="V300" s="1160">
        <f t="shared" si="1867"/>
        <v>-75396000</v>
      </c>
      <c r="W300" s="1160">
        <f t="shared" si="1867"/>
        <v>-75396000</v>
      </c>
      <c r="X300" s="1160">
        <f t="shared" si="1867"/>
        <v>-75396000</v>
      </c>
      <c r="Y300" s="1160">
        <f t="shared" si="1867"/>
        <v>-75396000</v>
      </c>
      <c r="Z300" s="1160">
        <f t="shared" si="1867"/>
        <v>-75396000</v>
      </c>
      <c r="AA300" s="1160">
        <f t="shared" si="1867"/>
        <v>-75396000</v>
      </c>
      <c r="AB300" s="1160">
        <f t="shared" si="1867"/>
        <v>-155400000</v>
      </c>
      <c r="AC300" s="1160">
        <f t="shared" si="1867"/>
        <v>-155400000</v>
      </c>
      <c r="AD300" s="1160">
        <f t="shared" si="1867"/>
        <v>-155400000</v>
      </c>
      <c r="AE300" s="1160">
        <f t="shared" si="1867"/>
        <v>-155400000</v>
      </c>
      <c r="AF300" s="1160">
        <f t="shared" si="1867"/>
        <v>-155400000</v>
      </c>
      <c r="AG300" s="1160">
        <f t="shared" si="1867"/>
        <v>-155400000</v>
      </c>
      <c r="AH300" s="1160">
        <f t="shared" si="1867"/>
        <v>-155400000</v>
      </c>
      <c r="AI300" s="1160">
        <f t="shared" si="1867"/>
        <v>-155400000</v>
      </c>
      <c r="AJ300" s="1160">
        <f t="shared" si="1867"/>
        <v>-155400000</v>
      </c>
      <c r="AK300" s="1160">
        <f t="shared" si="1867"/>
        <v>-155400000</v>
      </c>
      <c r="AL300" s="1160">
        <f t="shared" si="1867"/>
        <v>-155400000</v>
      </c>
      <c r="AM300" s="1160">
        <f t="shared" si="1867"/>
        <v>-155400000</v>
      </c>
      <c r="AN300" s="1160">
        <f t="shared" si="1867"/>
        <v>-240264000</v>
      </c>
      <c r="AO300" s="1160">
        <f t="shared" si="1867"/>
        <v>-240264000</v>
      </c>
      <c r="AP300" s="1160">
        <f t="shared" si="1867"/>
        <v>-240264000</v>
      </c>
      <c r="AQ300" s="1160">
        <f t="shared" si="1867"/>
        <v>-240264000</v>
      </c>
      <c r="AR300" s="1160">
        <f t="shared" si="1867"/>
        <v>-240264000</v>
      </c>
      <c r="AS300" s="1160">
        <f t="shared" si="1867"/>
        <v>-240264000</v>
      </c>
      <c r="AT300" s="1160">
        <f t="shared" si="1867"/>
        <v>-240264000</v>
      </c>
      <c r="AU300" s="1160">
        <f t="shared" si="1867"/>
        <v>-240264000</v>
      </c>
      <c r="AV300" s="1160">
        <f t="shared" si="1867"/>
        <v>-240264000</v>
      </c>
      <c r="AW300" s="1160">
        <f t="shared" si="1867"/>
        <v>-240264000</v>
      </c>
      <c r="AX300" s="1160">
        <f t="shared" si="1867"/>
        <v>-240264000</v>
      </c>
      <c r="AY300" s="1160">
        <f t="shared" si="1867"/>
        <v>-240264000</v>
      </c>
      <c r="AZ300" s="1160">
        <f t="shared" si="1867"/>
        <v>-330264000</v>
      </c>
      <c r="BA300" s="1160">
        <f t="shared" si="1867"/>
        <v>-330264000</v>
      </c>
      <c r="BB300" s="1160">
        <f t="shared" si="1867"/>
        <v>-330264000</v>
      </c>
      <c r="BC300" s="1160">
        <f t="shared" si="1867"/>
        <v>-330264000</v>
      </c>
      <c r="BD300" s="1160">
        <f t="shared" si="1867"/>
        <v>-330264000</v>
      </c>
      <c r="BE300" s="1160">
        <f t="shared" si="1867"/>
        <v>-330264000</v>
      </c>
      <c r="BF300" s="1160">
        <f t="shared" si="1867"/>
        <v>-330264000</v>
      </c>
      <c r="BG300" s="1160">
        <f t="shared" si="1867"/>
        <v>-330264000</v>
      </c>
      <c r="BH300" s="1160">
        <f t="shared" si="1867"/>
        <v>-330264000</v>
      </c>
      <c r="BI300" s="1160">
        <f t="shared" si="1867"/>
        <v>-330264000</v>
      </c>
      <c r="BJ300" s="1160">
        <f t="shared" si="1867"/>
        <v>-330264000</v>
      </c>
      <c r="BK300" s="1160">
        <f t="shared" si="1867"/>
        <v>-330264000</v>
      </c>
      <c r="BL300" s="1160">
        <f t="shared" si="1867"/>
        <v>-425700000</v>
      </c>
      <c r="BM300" s="1160">
        <f t="shared" ref="BM300:BX300" si="1868">SUM(BM295:BM299)</f>
        <v>-425700000</v>
      </c>
      <c r="BN300" s="1160">
        <f t="shared" si="1868"/>
        <v>-425700000</v>
      </c>
      <c r="BO300" s="1160">
        <f t="shared" si="1868"/>
        <v>-425700000</v>
      </c>
      <c r="BP300" s="1160">
        <f t="shared" si="1868"/>
        <v>-425700000</v>
      </c>
      <c r="BQ300" s="1160">
        <f t="shared" si="1868"/>
        <v>-425700000</v>
      </c>
      <c r="BR300" s="1160">
        <f t="shared" si="1868"/>
        <v>-425700000</v>
      </c>
      <c r="BS300" s="1160">
        <f t="shared" si="1868"/>
        <v>-425700000</v>
      </c>
      <c r="BT300" s="1160">
        <f t="shared" si="1868"/>
        <v>-425700000</v>
      </c>
      <c r="BU300" s="1160">
        <f t="shared" si="1868"/>
        <v>-425700000</v>
      </c>
      <c r="BV300" s="1160">
        <f t="shared" si="1868"/>
        <v>-425700000</v>
      </c>
      <c r="BW300" s="1160">
        <f t="shared" si="1868"/>
        <v>-425700000</v>
      </c>
      <c r="BX300" s="1160">
        <f t="shared" si="1868"/>
        <v>-521136000</v>
      </c>
      <c r="BY300" s="1160">
        <f t="shared" ref="BY300:CJ300" si="1869">SUM(BY295:BY299)</f>
        <v>-521136000</v>
      </c>
      <c r="BZ300" s="1160">
        <f t="shared" si="1869"/>
        <v>-521136000</v>
      </c>
      <c r="CA300" s="1160">
        <f t="shared" si="1869"/>
        <v>-521136000</v>
      </c>
      <c r="CB300" s="1160">
        <f t="shared" si="1869"/>
        <v>-521136000</v>
      </c>
      <c r="CC300" s="1160">
        <f t="shared" si="1869"/>
        <v>-521136000</v>
      </c>
      <c r="CD300" s="1160">
        <f t="shared" si="1869"/>
        <v>-521136000</v>
      </c>
      <c r="CE300" s="1160">
        <f t="shared" si="1869"/>
        <v>-521136000</v>
      </c>
      <c r="CF300" s="1160">
        <f t="shared" si="1869"/>
        <v>-521136000</v>
      </c>
      <c r="CG300" s="1160">
        <f t="shared" si="1869"/>
        <v>-521136000</v>
      </c>
      <c r="CH300" s="1160">
        <f t="shared" si="1869"/>
        <v>-521136000</v>
      </c>
      <c r="CI300" s="1160">
        <f t="shared" si="1869"/>
        <v>-521136000</v>
      </c>
      <c r="CJ300" s="1160">
        <f t="shared" si="1869"/>
        <v>-616572000</v>
      </c>
      <c r="CK300" s="1160">
        <f t="shared" ref="CK300:CV300" si="1870">SUM(CK295:CK299)</f>
        <v>-616572000</v>
      </c>
      <c r="CL300" s="1160">
        <f t="shared" si="1870"/>
        <v>-616572000</v>
      </c>
      <c r="CM300" s="1160">
        <f t="shared" si="1870"/>
        <v>-616572000</v>
      </c>
      <c r="CN300" s="1160">
        <f t="shared" si="1870"/>
        <v>-616572000</v>
      </c>
      <c r="CO300" s="1160">
        <f t="shared" si="1870"/>
        <v>-616572000</v>
      </c>
      <c r="CP300" s="1160">
        <f t="shared" si="1870"/>
        <v>-616572000</v>
      </c>
      <c r="CQ300" s="1160">
        <f t="shared" si="1870"/>
        <v>-616572000</v>
      </c>
      <c r="CR300" s="1160">
        <f t="shared" si="1870"/>
        <v>-616572000</v>
      </c>
      <c r="CS300" s="1160">
        <f t="shared" si="1870"/>
        <v>-616572000</v>
      </c>
      <c r="CT300" s="1160">
        <f t="shared" si="1870"/>
        <v>-616572000</v>
      </c>
      <c r="CU300" s="1160">
        <f t="shared" si="1870"/>
        <v>-616572000</v>
      </c>
      <c r="CV300" s="1160">
        <f t="shared" si="1870"/>
        <v>-712008000</v>
      </c>
      <c r="CW300" s="1160">
        <f t="shared" ref="CW300:DH300" si="1871">SUM(CW295:CW299)</f>
        <v>-712008000</v>
      </c>
      <c r="CX300" s="1160">
        <f t="shared" si="1871"/>
        <v>-712008000</v>
      </c>
      <c r="CY300" s="1160">
        <f t="shared" si="1871"/>
        <v>-712008000</v>
      </c>
      <c r="CZ300" s="1160">
        <f t="shared" si="1871"/>
        <v>-712008000</v>
      </c>
      <c r="DA300" s="1160">
        <f t="shared" si="1871"/>
        <v>-712008000</v>
      </c>
      <c r="DB300" s="1160">
        <f t="shared" si="1871"/>
        <v>-712008000</v>
      </c>
      <c r="DC300" s="1160">
        <f t="shared" si="1871"/>
        <v>-712008000</v>
      </c>
      <c r="DD300" s="1160">
        <f t="shared" si="1871"/>
        <v>-712008000</v>
      </c>
      <c r="DE300" s="1160">
        <f t="shared" si="1871"/>
        <v>-712008000</v>
      </c>
      <c r="DF300" s="1160">
        <f t="shared" si="1871"/>
        <v>-712008000</v>
      </c>
      <c r="DG300" s="1160">
        <f t="shared" si="1871"/>
        <v>-712008000</v>
      </c>
      <c r="DH300" s="1160">
        <f t="shared" si="1871"/>
        <v>-807444000</v>
      </c>
      <c r="DI300" s="1160">
        <f t="shared" ref="DI300:DT300" si="1872">SUM(DI295:DI299)</f>
        <v>-807444000</v>
      </c>
      <c r="DJ300" s="1160">
        <f t="shared" si="1872"/>
        <v>-807444000</v>
      </c>
      <c r="DK300" s="1160">
        <f t="shared" si="1872"/>
        <v>-807444000</v>
      </c>
      <c r="DL300" s="1160">
        <f t="shared" si="1872"/>
        <v>-807444000</v>
      </c>
      <c r="DM300" s="1160">
        <f t="shared" si="1872"/>
        <v>-807444000</v>
      </c>
      <c r="DN300" s="1160">
        <f t="shared" si="1872"/>
        <v>-807444000</v>
      </c>
      <c r="DO300" s="1160">
        <f t="shared" si="1872"/>
        <v>-807444000</v>
      </c>
      <c r="DP300" s="1160">
        <f t="shared" si="1872"/>
        <v>-807444000</v>
      </c>
      <c r="DQ300" s="1160">
        <f t="shared" si="1872"/>
        <v>-807444000</v>
      </c>
      <c r="DR300" s="1160">
        <f t="shared" si="1872"/>
        <v>-807444000</v>
      </c>
      <c r="DS300" s="1160">
        <f t="shared" si="1872"/>
        <v>-807444000</v>
      </c>
      <c r="DT300" s="1160">
        <f t="shared" si="1872"/>
        <v>-902880000</v>
      </c>
      <c r="DU300" s="573"/>
      <c r="DV300" s="573"/>
      <c r="DW300" s="652"/>
      <c r="DX300" s="652"/>
      <c r="DY300" s="652"/>
      <c r="DZ300" s="652"/>
      <c r="EA300" s="652"/>
      <c r="EB300" s="652"/>
      <c r="EC300" s="652"/>
      <c r="ED300" s="652"/>
      <c r="EE300" s="652"/>
      <c r="EF300" s="454"/>
      <c r="EG300" s="454"/>
      <c r="EH300" s="454"/>
      <c r="EI300" s="454"/>
      <c r="EJ300" s="454"/>
      <c r="EK300" s="454"/>
      <c r="EL300" s="454"/>
      <c r="EM300" s="454"/>
      <c r="EN300" s="454"/>
      <c r="EO300" s="454"/>
      <c r="EP300" s="454"/>
      <c r="EQ300" s="454"/>
      <c r="ER300" s="454"/>
      <c r="ES300" s="454"/>
      <c r="ET300" s="454"/>
      <c r="EU300" s="581"/>
      <c r="EV300" s="581"/>
      <c r="EW300" s="581"/>
      <c r="EX300" s="581"/>
      <c r="EY300" s="581"/>
      <c r="EZ300" s="581"/>
      <c r="FA300" s="581"/>
      <c r="FB300" s="581"/>
      <c r="FC300" s="581"/>
      <c r="FD300" s="581"/>
      <c r="FE300" s="581"/>
    </row>
    <row r="301" spans="1:161">
      <c r="A301" s="450"/>
      <c r="B301" s="451"/>
      <c r="C301" s="450"/>
      <c r="D301" s="450"/>
      <c r="E301" s="573"/>
      <c r="F301" s="573"/>
      <c r="G301" s="573"/>
      <c r="H301" s="573"/>
      <c r="I301" s="573"/>
      <c r="J301" s="573"/>
      <c r="K301" s="573"/>
      <c r="L301" s="573"/>
      <c r="M301" s="573"/>
      <c r="N301" s="573"/>
      <c r="O301" s="573"/>
      <c r="P301" s="573"/>
      <c r="Q301" s="573"/>
      <c r="R301" s="573"/>
      <c r="S301" s="573"/>
      <c r="T301" s="573"/>
      <c r="U301" s="573"/>
      <c r="V301" s="573"/>
      <c r="W301" s="573"/>
      <c r="X301" s="573"/>
      <c r="Y301" s="573"/>
      <c r="Z301" s="573"/>
      <c r="AA301" s="573"/>
      <c r="AB301" s="573"/>
      <c r="AC301" s="573"/>
      <c r="AD301" s="573"/>
      <c r="AE301" s="573"/>
      <c r="AF301" s="573"/>
      <c r="AG301" s="573"/>
      <c r="AH301" s="573"/>
      <c r="AI301" s="573"/>
      <c r="AJ301" s="573"/>
      <c r="AK301" s="573"/>
      <c r="AL301" s="573"/>
      <c r="AM301" s="573"/>
      <c r="AN301" s="573"/>
      <c r="AO301" s="1142"/>
      <c r="AP301" s="1142"/>
      <c r="AQ301" s="1142"/>
      <c r="AR301" s="1142"/>
      <c r="AS301" s="1142"/>
      <c r="AT301" s="1142"/>
      <c r="AU301" s="1142"/>
      <c r="AV301" s="1142"/>
      <c r="AW301" s="1142"/>
      <c r="AX301" s="1142"/>
      <c r="AY301" s="1142"/>
      <c r="AZ301" s="1142"/>
      <c r="BA301" s="573"/>
      <c r="BB301" s="573"/>
      <c r="BC301" s="573"/>
      <c r="BD301" s="573"/>
      <c r="BE301" s="573"/>
      <c r="BF301" s="573"/>
      <c r="BG301" s="573"/>
      <c r="BH301" s="573"/>
      <c r="BI301" s="573"/>
      <c r="BJ301" s="573"/>
      <c r="BK301" s="573"/>
      <c r="BL301" s="573"/>
      <c r="BM301" s="573"/>
      <c r="BN301" s="573"/>
      <c r="BO301" s="573"/>
      <c r="BP301" s="573"/>
      <c r="BQ301" s="573"/>
      <c r="BR301" s="573"/>
      <c r="BS301" s="573"/>
      <c r="BT301" s="573"/>
      <c r="BU301" s="573"/>
      <c r="BV301" s="573"/>
      <c r="BW301" s="573"/>
      <c r="BX301" s="573"/>
      <c r="BY301" s="573"/>
      <c r="BZ301" s="573"/>
      <c r="CA301" s="573"/>
      <c r="CB301" s="573"/>
      <c r="CC301" s="573"/>
      <c r="CD301" s="573"/>
      <c r="CE301" s="573"/>
      <c r="CF301" s="573"/>
      <c r="CG301" s="573"/>
      <c r="CH301" s="573"/>
      <c r="CI301" s="573"/>
      <c r="CJ301" s="573"/>
      <c r="CK301" s="573"/>
      <c r="CL301" s="573"/>
      <c r="CM301" s="573"/>
      <c r="CN301" s="573"/>
      <c r="CO301" s="573"/>
      <c r="CP301" s="573"/>
      <c r="CQ301" s="573"/>
      <c r="CR301" s="573"/>
      <c r="CS301" s="573"/>
      <c r="CT301" s="573"/>
      <c r="CU301" s="573"/>
      <c r="CV301" s="573"/>
      <c r="CW301" s="573"/>
      <c r="CX301" s="573"/>
      <c r="CY301" s="573"/>
      <c r="CZ301" s="573"/>
      <c r="DA301" s="573"/>
      <c r="DB301" s="573"/>
      <c r="DC301" s="573"/>
      <c r="DD301" s="573"/>
      <c r="DE301" s="573"/>
      <c r="DF301" s="573"/>
      <c r="DG301" s="573"/>
      <c r="DH301" s="573"/>
      <c r="DI301" s="573"/>
      <c r="DJ301" s="573"/>
      <c r="DK301" s="573"/>
      <c r="DL301" s="573"/>
      <c r="DM301" s="573"/>
      <c r="DN301" s="573"/>
      <c r="DO301" s="573"/>
      <c r="DP301" s="573"/>
      <c r="DQ301" s="573"/>
      <c r="DR301" s="573"/>
      <c r="DS301" s="573"/>
      <c r="DT301" s="573"/>
      <c r="DU301" s="573"/>
      <c r="DV301" s="573"/>
      <c r="DW301" s="573"/>
      <c r="DX301" s="573"/>
      <c r="DY301" s="573"/>
      <c r="DZ301" s="573"/>
      <c r="EA301" s="573"/>
      <c r="EB301" s="573"/>
      <c r="EC301" s="573"/>
      <c r="ED301" s="573"/>
      <c r="EE301" s="573"/>
      <c r="EF301" s="454"/>
      <c r="EG301" s="454"/>
      <c r="EH301" s="454"/>
      <c r="EI301" s="454"/>
      <c r="EJ301" s="454"/>
      <c r="EK301" s="454"/>
      <c r="EL301" s="454"/>
      <c r="EM301" s="454"/>
      <c r="EN301" s="454"/>
      <c r="EO301" s="454"/>
      <c r="EP301" s="454"/>
      <c r="EQ301" s="454"/>
      <c r="ER301" s="454"/>
      <c r="ES301" s="454"/>
      <c r="ET301" s="454"/>
      <c r="EU301" s="581"/>
      <c r="EV301" s="581"/>
      <c r="EW301" s="581"/>
      <c r="EX301" s="581"/>
      <c r="EY301" s="581"/>
      <c r="EZ301" s="581"/>
      <c r="FA301" s="581"/>
      <c r="FB301" s="581"/>
      <c r="FC301" s="581"/>
      <c r="FD301" s="581"/>
      <c r="FE301" s="581"/>
    </row>
    <row r="302" spans="1:161">
      <c r="A302" s="450"/>
      <c r="B302" s="451"/>
      <c r="C302" s="450"/>
      <c r="D302" s="450"/>
      <c r="E302" s="573">
        <f>'Balance Sheet Monthly'!E45</f>
        <v>0</v>
      </c>
      <c r="F302" s="573">
        <f>'Balance Sheet Monthly'!F45</f>
        <v>0</v>
      </c>
      <c r="G302" s="573">
        <f>'Balance Sheet Monthly'!G45</f>
        <v>0</v>
      </c>
      <c r="H302" s="573">
        <f>'Balance Sheet Monthly'!H45</f>
        <v>0</v>
      </c>
      <c r="I302" s="573">
        <f>'Balance Sheet Monthly'!I45</f>
        <v>0</v>
      </c>
      <c r="J302" s="573">
        <f>'Balance Sheet Monthly'!J45</f>
        <v>0</v>
      </c>
      <c r="K302" s="573">
        <f>'Balance Sheet Monthly'!K45</f>
        <v>0</v>
      </c>
      <c r="L302" s="573">
        <f>'Balance Sheet Monthly'!L45</f>
        <v>0</v>
      </c>
      <c r="M302" s="573">
        <f>'Balance Sheet Monthly'!M45</f>
        <v>0</v>
      </c>
      <c r="N302" s="573">
        <f>'Balance Sheet Monthly'!N45</f>
        <v>0</v>
      </c>
      <c r="O302" s="573">
        <f>'Balance Sheet Monthly'!O45</f>
        <v>0</v>
      </c>
      <c r="P302" s="573">
        <f>'Balance Sheet Monthly'!P45</f>
        <v>0</v>
      </c>
      <c r="Q302" s="573">
        <f>'Balance Sheet Monthly'!Q45</f>
        <v>0</v>
      </c>
      <c r="R302" s="573">
        <f>'Balance Sheet Monthly'!R45</f>
        <v>0</v>
      </c>
      <c r="S302" s="573">
        <f>'Balance Sheet Monthly'!S45</f>
        <v>0</v>
      </c>
      <c r="T302" s="573">
        <f>'Balance Sheet Monthly'!T45</f>
        <v>0</v>
      </c>
      <c r="U302" s="573">
        <f>'Balance Sheet Monthly'!U45</f>
        <v>0</v>
      </c>
      <c r="V302" s="573">
        <f>'Balance Sheet Monthly'!V45</f>
        <v>0</v>
      </c>
      <c r="W302" s="573">
        <f>'Balance Sheet Monthly'!W45</f>
        <v>0</v>
      </c>
      <c r="X302" s="573">
        <f>'Balance Sheet Monthly'!X45</f>
        <v>0</v>
      </c>
      <c r="Y302" s="573">
        <f>'Balance Sheet Monthly'!Y45</f>
        <v>0</v>
      </c>
      <c r="Z302" s="573">
        <f>'Balance Sheet Monthly'!Z45</f>
        <v>0</v>
      </c>
      <c r="AA302" s="573">
        <f>'Balance Sheet Monthly'!AA45</f>
        <v>0</v>
      </c>
      <c r="AB302" s="573">
        <f>'Balance Sheet Monthly'!AB45</f>
        <v>0</v>
      </c>
      <c r="AC302" s="573">
        <f>'Balance Sheet Monthly'!AC45</f>
        <v>0</v>
      </c>
      <c r="AD302" s="573">
        <f>'Balance Sheet Monthly'!AD45</f>
        <v>0</v>
      </c>
      <c r="AE302" s="573">
        <f>'Balance Sheet Monthly'!AE45</f>
        <v>0</v>
      </c>
      <c r="AF302" s="573">
        <f>'Balance Sheet Monthly'!AF45</f>
        <v>0</v>
      </c>
      <c r="AG302" s="573">
        <f>'Balance Sheet Monthly'!AG45</f>
        <v>0</v>
      </c>
      <c r="AH302" s="573">
        <f>'Balance Sheet Monthly'!AH45</f>
        <v>0</v>
      </c>
      <c r="AI302" s="573">
        <f>'Balance Sheet Monthly'!AI45</f>
        <v>0</v>
      </c>
      <c r="AJ302" s="573">
        <f>'Balance Sheet Monthly'!AJ45</f>
        <v>0</v>
      </c>
      <c r="AK302" s="573">
        <f>'Balance Sheet Monthly'!AK45</f>
        <v>0</v>
      </c>
      <c r="AL302" s="573">
        <f>'Balance Sheet Monthly'!AL45</f>
        <v>0</v>
      </c>
      <c r="AM302" s="573">
        <f>'Balance Sheet Monthly'!AM45</f>
        <v>0</v>
      </c>
      <c r="AN302" s="573">
        <f>'Balance Sheet Monthly'!AN45</f>
        <v>0</v>
      </c>
      <c r="AO302" s="573">
        <f>'Balance Sheet Monthly'!AO45</f>
        <v>0</v>
      </c>
      <c r="AP302" s="573">
        <f>'Balance Sheet Monthly'!AP45</f>
        <v>0</v>
      </c>
      <c r="AQ302" s="573">
        <f>'Balance Sheet Monthly'!AQ45</f>
        <v>0</v>
      </c>
      <c r="AR302" s="573">
        <f>'Balance Sheet Monthly'!AR45</f>
        <v>0</v>
      </c>
      <c r="AS302" s="573">
        <f>'Balance Sheet Monthly'!AS45</f>
        <v>0</v>
      </c>
      <c r="AT302" s="573">
        <f>'Balance Sheet Monthly'!AT45</f>
        <v>0</v>
      </c>
      <c r="AU302" s="573">
        <f>'Balance Sheet Monthly'!AU45</f>
        <v>0</v>
      </c>
      <c r="AV302" s="573">
        <f>'Balance Sheet Monthly'!AV45</f>
        <v>0</v>
      </c>
      <c r="AW302" s="573">
        <f>'Balance Sheet Monthly'!AW45</f>
        <v>0</v>
      </c>
      <c r="AX302" s="573">
        <f>'Balance Sheet Monthly'!AX45</f>
        <v>0</v>
      </c>
      <c r="AY302" s="573">
        <f>'Balance Sheet Monthly'!AY45</f>
        <v>0</v>
      </c>
      <c r="AZ302" s="573">
        <f>'Balance Sheet Monthly'!AZ45</f>
        <v>0</v>
      </c>
      <c r="BA302" s="573">
        <f>'Balance Sheet Monthly'!BA45</f>
        <v>0</v>
      </c>
      <c r="BB302" s="573">
        <f>'Balance Sheet Monthly'!BB45</f>
        <v>0</v>
      </c>
      <c r="BC302" s="573">
        <f>'Balance Sheet Monthly'!BC45</f>
        <v>0</v>
      </c>
      <c r="BD302" s="573">
        <f>'Balance Sheet Monthly'!BD45</f>
        <v>0</v>
      </c>
      <c r="BE302" s="573">
        <f>'Balance Sheet Monthly'!BE45</f>
        <v>0</v>
      </c>
      <c r="BF302" s="573">
        <f>'Balance Sheet Monthly'!BF45</f>
        <v>0</v>
      </c>
      <c r="BG302" s="573">
        <f>'Balance Sheet Monthly'!BG45</f>
        <v>0</v>
      </c>
      <c r="BH302" s="573">
        <f>'Balance Sheet Monthly'!BH45</f>
        <v>0</v>
      </c>
      <c r="BI302" s="573">
        <f>'Balance Sheet Monthly'!BI45</f>
        <v>0</v>
      </c>
      <c r="BJ302" s="573">
        <f>'Balance Sheet Monthly'!BJ45</f>
        <v>0</v>
      </c>
      <c r="BK302" s="573">
        <f>'Balance Sheet Monthly'!BK45</f>
        <v>0</v>
      </c>
      <c r="BL302" s="573">
        <f>'Balance Sheet Monthly'!BL45</f>
        <v>0</v>
      </c>
      <c r="BM302" s="573" t="e">
        <f>'Balance Sheet Monthly'!#REF!</f>
        <v>#REF!</v>
      </c>
      <c r="BN302" s="573" t="e">
        <f>'Balance Sheet Monthly'!#REF!</f>
        <v>#REF!</v>
      </c>
      <c r="BO302" s="573">
        <f>'Balance Sheet Monthly'!DV45</f>
        <v>7147274579.6183586</v>
      </c>
      <c r="BP302" s="573">
        <f>'Balance Sheet Monthly'!DW45</f>
        <v>7722270282.2733603</v>
      </c>
      <c r="BQ302" s="573">
        <f>'Balance Sheet Monthly'!DX45</f>
        <v>8329616448.5683613</v>
      </c>
      <c r="BR302" s="573">
        <f>'Balance Sheet Monthly'!DY45</f>
        <v>9090522325.9046116</v>
      </c>
      <c r="BS302" s="573">
        <f>'Balance Sheet Monthly'!DZ45</f>
        <v>9758165060.6733589</v>
      </c>
      <c r="BT302" s="573">
        <f>'Balance Sheet Monthly'!EA45</f>
        <v>10425887538.785671</v>
      </c>
      <c r="BU302" s="573">
        <f>'Balance Sheet Monthly'!EB45</f>
        <v>11152381069.915251</v>
      </c>
      <c r="BV302" s="573">
        <f>'Balance Sheet Monthly'!EC45</f>
        <v>12001818152.529625</v>
      </c>
      <c r="BW302" s="573">
        <f>'Balance Sheet Monthly'!ED45</f>
        <v>12819487084.553501</v>
      </c>
      <c r="BX302" s="573">
        <f>'Balance Sheet Monthly'!EE45</f>
        <v>0</v>
      </c>
      <c r="BY302" s="573">
        <f>'Balance Sheet Monthly'!EF45</f>
        <v>0</v>
      </c>
      <c r="BZ302" s="573">
        <f>'Balance Sheet Monthly'!EG45</f>
        <v>0</v>
      </c>
      <c r="CA302" s="573">
        <f>'Balance Sheet Monthly'!EH45</f>
        <v>0</v>
      </c>
      <c r="CB302" s="573">
        <f>'Balance Sheet Monthly'!EI45</f>
        <v>0</v>
      </c>
      <c r="CC302" s="573">
        <f>'Balance Sheet Monthly'!EJ45</f>
        <v>0</v>
      </c>
      <c r="CD302" s="573">
        <f>'Balance Sheet Monthly'!EK45</f>
        <v>0</v>
      </c>
      <c r="CE302" s="573">
        <f>'Balance Sheet Monthly'!EL45</f>
        <v>0</v>
      </c>
      <c r="CF302" s="573">
        <f>'Balance Sheet Monthly'!EM45</f>
        <v>0</v>
      </c>
      <c r="CG302" s="573">
        <f>'Balance Sheet Monthly'!EN45</f>
        <v>0</v>
      </c>
      <c r="CH302" s="573">
        <f>'Balance Sheet Monthly'!EO45</f>
        <v>0</v>
      </c>
      <c r="CI302" s="573">
        <f>'Balance Sheet Monthly'!EP45</f>
        <v>0</v>
      </c>
      <c r="CJ302" s="573">
        <f>'Balance Sheet Monthly'!EQ45</f>
        <v>0</v>
      </c>
      <c r="CK302" s="573">
        <f>'Balance Sheet Monthly'!ER45</f>
        <v>0</v>
      </c>
      <c r="CL302" s="573">
        <f>'Balance Sheet Monthly'!ES45</f>
        <v>0</v>
      </c>
      <c r="CM302" s="573">
        <f>'Balance Sheet Monthly'!ET45</f>
        <v>0</v>
      </c>
      <c r="CN302" s="573">
        <f>'Balance Sheet Monthly'!EU45</f>
        <v>0</v>
      </c>
      <c r="CO302" s="573">
        <f>'Balance Sheet Monthly'!EV45</f>
        <v>0</v>
      </c>
      <c r="CP302" s="573">
        <f>'Balance Sheet Monthly'!EW45</f>
        <v>0</v>
      </c>
      <c r="CQ302" s="573">
        <f>'Balance Sheet Monthly'!EX45</f>
        <v>0</v>
      </c>
      <c r="CR302" s="573">
        <f>'Balance Sheet Monthly'!EY45</f>
        <v>0</v>
      </c>
      <c r="CS302" s="573">
        <f>'Balance Sheet Monthly'!EZ45</f>
        <v>0</v>
      </c>
      <c r="CT302" s="573">
        <f>'Balance Sheet Monthly'!FA45</f>
        <v>0</v>
      </c>
      <c r="CU302" s="573">
        <f>'Balance Sheet Monthly'!FB45</f>
        <v>0</v>
      </c>
      <c r="CV302" s="573">
        <f>'Balance Sheet Monthly'!FC45</f>
        <v>0</v>
      </c>
      <c r="CW302" s="573">
        <f>'Balance Sheet Monthly'!FD45</f>
        <v>0</v>
      </c>
      <c r="CX302" s="573">
        <f>'Balance Sheet Monthly'!FE45</f>
        <v>0</v>
      </c>
      <c r="CY302" s="573">
        <f>'Balance Sheet Monthly'!FF45</f>
        <v>0</v>
      </c>
      <c r="CZ302" s="573">
        <f>'Balance Sheet Monthly'!FG45</f>
        <v>0</v>
      </c>
      <c r="DA302" s="573">
        <f>'Balance Sheet Monthly'!FH45</f>
        <v>0</v>
      </c>
      <c r="DB302" s="573">
        <f>'Balance Sheet Monthly'!FI45</f>
        <v>0</v>
      </c>
      <c r="DC302" s="573">
        <f>'Balance Sheet Monthly'!FJ45</f>
        <v>0</v>
      </c>
      <c r="DD302" s="573">
        <f>'Balance Sheet Monthly'!FK45</f>
        <v>0</v>
      </c>
      <c r="DE302" s="573">
        <f>'Balance Sheet Monthly'!FL45</f>
        <v>0</v>
      </c>
      <c r="DF302" s="573">
        <f>'Balance Sheet Monthly'!FM45</f>
        <v>0</v>
      </c>
      <c r="DG302" s="573">
        <f>'Balance Sheet Monthly'!FN45</f>
        <v>0</v>
      </c>
      <c r="DH302" s="573">
        <f>'Balance Sheet Monthly'!FO45</f>
        <v>0</v>
      </c>
      <c r="DI302" s="573">
        <f>'Balance Sheet Monthly'!FP45</f>
        <v>0</v>
      </c>
      <c r="DJ302" s="573">
        <f>'Balance Sheet Monthly'!FQ45</f>
        <v>0</v>
      </c>
      <c r="DK302" s="573">
        <f>'Balance Sheet Monthly'!FR45</f>
        <v>0</v>
      </c>
      <c r="DL302" s="573">
        <f>'Balance Sheet Monthly'!FS45</f>
        <v>0</v>
      </c>
      <c r="DM302" s="573">
        <f>'Balance Sheet Monthly'!FT45</f>
        <v>0</v>
      </c>
      <c r="DN302" s="573">
        <f>'Balance Sheet Monthly'!FU45</f>
        <v>0</v>
      </c>
      <c r="DO302" s="573">
        <f>'Balance Sheet Monthly'!FV45</f>
        <v>0</v>
      </c>
      <c r="DP302" s="573">
        <f>'Balance Sheet Monthly'!FW45</f>
        <v>0</v>
      </c>
      <c r="DQ302" s="573">
        <f>'Balance Sheet Monthly'!FX45</f>
        <v>0</v>
      </c>
      <c r="DR302" s="573">
        <f>'Balance Sheet Monthly'!FY45</f>
        <v>0</v>
      </c>
      <c r="DS302" s="573">
        <f>'Balance Sheet Monthly'!FZ45</f>
        <v>0</v>
      </c>
      <c r="DT302" s="573">
        <f>'Balance Sheet Monthly'!GA45</f>
        <v>0</v>
      </c>
      <c r="DU302" s="573"/>
      <c r="DV302" s="573"/>
      <c r="DW302" s="573"/>
      <c r="DX302" s="573"/>
      <c r="DY302" s="573"/>
      <c r="DZ302" s="573"/>
      <c r="EA302" s="573"/>
      <c r="EB302" s="573"/>
      <c r="EC302" s="573"/>
      <c r="ED302" s="573"/>
      <c r="EE302" s="573"/>
      <c r="EF302" s="454"/>
      <c r="EG302" s="454"/>
      <c r="EH302" s="454"/>
      <c r="EI302" s="454"/>
      <c r="EJ302" s="454"/>
      <c r="EK302" s="454"/>
      <c r="EL302" s="454"/>
      <c r="EM302" s="454"/>
      <c r="EN302" s="454"/>
      <c r="EO302" s="454"/>
      <c r="EP302" s="454"/>
      <c r="EQ302" s="454"/>
      <c r="ER302" s="454"/>
      <c r="ES302" s="454"/>
      <c r="ET302" s="454"/>
      <c r="EU302" s="581"/>
      <c r="EV302" s="581"/>
      <c r="EW302" s="581"/>
      <c r="EX302" s="581"/>
      <c r="EY302" s="581"/>
      <c r="EZ302" s="581"/>
      <c r="FA302" s="581"/>
      <c r="FB302" s="581"/>
      <c r="FC302" s="581"/>
      <c r="FD302" s="581"/>
      <c r="FE302" s="581"/>
    </row>
    <row r="303" spans="1:161">
      <c r="A303" s="450"/>
      <c r="B303" s="451"/>
      <c r="C303" s="450"/>
      <c r="D303" s="450"/>
      <c r="E303" s="573"/>
      <c r="F303" s="652"/>
      <c r="G303" s="573"/>
      <c r="H303" s="573"/>
      <c r="I303" s="573"/>
      <c r="J303" s="573"/>
      <c r="K303" s="573"/>
      <c r="L303" s="573"/>
      <c r="M303" s="573"/>
      <c r="N303" s="573"/>
      <c r="O303" s="573"/>
      <c r="P303" s="573"/>
      <c r="Q303" s="573"/>
      <c r="R303" s="652"/>
      <c r="S303" s="573"/>
      <c r="T303" s="573"/>
      <c r="U303" s="573"/>
      <c r="V303" s="573"/>
      <c r="W303" s="573"/>
      <c r="X303" s="573"/>
      <c r="Y303" s="573"/>
      <c r="Z303" s="573"/>
      <c r="AA303" s="573"/>
      <c r="AB303" s="573"/>
      <c r="AC303" s="573"/>
      <c r="AD303" s="652"/>
      <c r="AE303" s="573"/>
      <c r="AF303" s="573"/>
      <c r="AG303" s="573"/>
      <c r="AH303" s="573"/>
      <c r="AI303" s="573"/>
      <c r="AJ303" s="573"/>
      <c r="AK303" s="573"/>
      <c r="AL303" s="573"/>
      <c r="AM303" s="573"/>
      <c r="AN303" s="573"/>
      <c r="AO303" s="1142"/>
      <c r="AP303" s="1146"/>
      <c r="AQ303" s="1142"/>
      <c r="AR303" s="1142"/>
      <c r="AS303" s="1142"/>
      <c r="AT303" s="1142"/>
      <c r="AU303" s="1142"/>
      <c r="AV303" s="1142"/>
      <c r="AW303" s="1142"/>
      <c r="AX303" s="1142"/>
      <c r="AY303" s="1142"/>
      <c r="AZ303" s="1142"/>
      <c r="BA303" s="573"/>
      <c r="BB303" s="652"/>
      <c r="BC303" s="573"/>
      <c r="BD303" s="573"/>
      <c r="BE303" s="573"/>
      <c r="BF303" s="573"/>
      <c r="BG303" s="573"/>
      <c r="BH303" s="573"/>
      <c r="BI303" s="573"/>
      <c r="BJ303" s="573"/>
      <c r="BK303" s="573"/>
      <c r="BL303" s="573"/>
      <c r="BM303" s="573"/>
      <c r="BN303" s="652"/>
      <c r="BO303" s="573"/>
      <c r="BP303" s="573"/>
      <c r="BQ303" s="573"/>
      <c r="BR303" s="573"/>
      <c r="BS303" s="573"/>
      <c r="BT303" s="573"/>
      <c r="BU303" s="573"/>
      <c r="BV303" s="573"/>
      <c r="BW303" s="573"/>
      <c r="BX303" s="573"/>
      <c r="BY303" s="573"/>
      <c r="BZ303" s="652"/>
      <c r="CA303" s="573"/>
      <c r="CB303" s="573"/>
      <c r="CC303" s="573"/>
      <c r="CD303" s="573"/>
      <c r="CE303" s="573"/>
      <c r="CF303" s="573"/>
      <c r="CG303" s="573"/>
      <c r="CH303" s="573"/>
      <c r="CI303" s="573"/>
      <c r="CJ303" s="573"/>
      <c r="CK303" s="573"/>
      <c r="CL303" s="652"/>
      <c r="CM303" s="573"/>
      <c r="CN303" s="573"/>
      <c r="CO303" s="573"/>
      <c r="CP303" s="573"/>
      <c r="CQ303" s="573"/>
      <c r="CR303" s="573"/>
      <c r="CS303" s="573"/>
      <c r="CT303" s="573"/>
      <c r="CU303" s="573"/>
      <c r="CV303" s="573"/>
      <c r="CW303" s="573"/>
      <c r="CX303" s="652"/>
      <c r="CY303" s="573"/>
      <c r="CZ303" s="573"/>
      <c r="DA303" s="573"/>
      <c r="DB303" s="573"/>
      <c r="DC303" s="573"/>
      <c r="DD303" s="573"/>
      <c r="DE303" s="573"/>
      <c r="DF303" s="573"/>
      <c r="DG303" s="573"/>
      <c r="DH303" s="573"/>
      <c r="DI303" s="573"/>
      <c r="DJ303" s="652"/>
      <c r="DK303" s="573"/>
      <c r="DL303" s="573"/>
      <c r="DM303" s="573"/>
      <c r="DN303" s="573"/>
      <c r="DO303" s="573"/>
      <c r="DP303" s="573"/>
      <c r="DQ303" s="573"/>
      <c r="DR303" s="573"/>
      <c r="DS303" s="573"/>
      <c r="DT303" s="573"/>
      <c r="DU303" s="573"/>
      <c r="DV303" s="573"/>
      <c r="DW303" s="573"/>
      <c r="DX303" s="573"/>
      <c r="DY303" s="573"/>
      <c r="DZ303" s="573"/>
      <c r="EA303" s="573"/>
      <c r="EB303" s="573"/>
      <c r="EC303" s="573"/>
      <c r="ED303" s="573"/>
      <c r="EE303" s="573"/>
      <c r="EF303" s="454"/>
      <c r="EG303" s="454"/>
      <c r="EH303" s="454"/>
      <c r="EI303" s="454"/>
      <c r="EJ303" s="454"/>
      <c r="EK303" s="454"/>
      <c r="EL303" s="454"/>
      <c r="EM303" s="454"/>
      <c r="EN303" s="454"/>
      <c r="EO303" s="454"/>
      <c r="EP303" s="454"/>
      <c r="EQ303" s="454"/>
      <c r="ER303" s="454"/>
      <c r="ES303" s="454"/>
      <c r="ET303" s="454"/>
      <c r="EU303" s="581"/>
      <c r="EV303" s="581"/>
      <c r="EW303" s="581"/>
      <c r="EX303" s="581"/>
      <c r="EY303" s="581"/>
      <c r="EZ303" s="581"/>
      <c r="FA303" s="581"/>
      <c r="FB303" s="581"/>
      <c r="FC303" s="581"/>
      <c r="FD303" s="581"/>
      <c r="FE303" s="581"/>
    </row>
    <row r="304" spans="1:161">
      <c r="A304" s="450"/>
      <c r="B304" s="451"/>
      <c r="C304" s="450"/>
      <c r="D304" s="450"/>
      <c r="E304" s="573"/>
      <c r="F304" s="652"/>
      <c r="G304" s="573"/>
      <c r="H304" s="573"/>
      <c r="I304" s="573"/>
      <c r="J304" s="573"/>
      <c r="K304" s="573"/>
      <c r="L304" s="573"/>
      <c r="M304" s="573"/>
      <c r="N304" s="573"/>
      <c r="O304" s="573"/>
      <c r="P304" s="573"/>
      <c r="Q304" s="573"/>
      <c r="R304" s="652"/>
      <c r="S304" s="573"/>
      <c r="T304" s="573"/>
      <c r="U304" s="573"/>
      <c r="V304" s="573"/>
      <c r="W304" s="573"/>
      <c r="X304" s="573"/>
      <c r="Y304" s="573"/>
      <c r="Z304" s="573"/>
      <c r="AA304" s="573"/>
      <c r="AB304" s="573"/>
      <c r="AC304" s="573"/>
      <c r="AD304" s="652"/>
      <c r="AE304" s="573"/>
      <c r="AF304" s="573"/>
      <c r="AG304" s="573"/>
      <c r="AH304" s="573"/>
      <c r="AI304" s="573"/>
      <c r="AJ304" s="573"/>
      <c r="AK304" s="573"/>
      <c r="AL304" s="573"/>
      <c r="AM304" s="573"/>
      <c r="AN304" s="573"/>
      <c r="AO304" s="1142"/>
      <c r="AP304" s="1146"/>
      <c r="AQ304" s="1142"/>
      <c r="AR304" s="1142"/>
      <c r="AS304" s="1142"/>
      <c r="AT304" s="1142"/>
      <c r="AU304" s="1142"/>
      <c r="AV304" s="1142"/>
      <c r="AW304" s="1142"/>
      <c r="AX304" s="1142"/>
      <c r="AY304" s="1142"/>
      <c r="AZ304" s="1142"/>
      <c r="BA304" s="573"/>
      <c r="BB304" s="652"/>
      <c r="BC304" s="573"/>
      <c r="BD304" s="573"/>
      <c r="BE304" s="573"/>
      <c r="BF304" s="573"/>
      <c r="BG304" s="573"/>
      <c r="BH304" s="573"/>
      <c r="BI304" s="573"/>
      <c r="BJ304" s="573"/>
      <c r="BK304" s="573"/>
      <c r="BL304" s="573"/>
      <c r="BM304" s="573"/>
      <c r="BN304" s="573"/>
      <c r="BO304" s="573"/>
      <c r="BP304" s="573"/>
      <c r="BQ304" s="573"/>
      <c r="BR304" s="573"/>
      <c r="BS304" s="573"/>
      <c r="BT304" s="573"/>
      <c r="BU304" s="573"/>
      <c r="BV304" s="573"/>
      <c r="BW304" s="573"/>
      <c r="BX304" s="573"/>
      <c r="BY304" s="573"/>
      <c r="BZ304" s="573"/>
      <c r="CA304" s="573"/>
      <c r="CB304" s="573"/>
      <c r="CC304" s="573"/>
      <c r="CD304" s="573"/>
      <c r="CE304" s="573"/>
      <c r="CF304" s="573"/>
      <c r="CG304" s="573"/>
      <c r="CH304" s="573"/>
      <c r="CI304" s="573"/>
      <c r="CJ304" s="573"/>
      <c r="CK304" s="573"/>
      <c r="CL304" s="573"/>
      <c r="CM304" s="573"/>
      <c r="CN304" s="573"/>
      <c r="CO304" s="573"/>
      <c r="CP304" s="573"/>
      <c r="CQ304" s="573"/>
      <c r="CR304" s="573"/>
      <c r="CS304" s="573"/>
      <c r="CT304" s="573"/>
      <c r="CU304" s="573"/>
      <c r="CV304" s="573"/>
      <c r="CW304" s="573"/>
      <c r="CX304" s="573"/>
      <c r="CY304" s="573"/>
      <c r="CZ304" s="573"/>
      <c r="DA304" s="573"/>
      <c r="DB304" s="573"/>
      <c r="DC304" s="573"/>
      <c r="DD304" s="573"/>
      <c r="DE304" s="573"/>
      <c r="DF304" s="573"/>
      <c r="DG304" s="573"/>
      <c r="DH304" s="573"/>
      <c r="DI304" s="573"/>
      <c r="DJ304" s="573"/>
      <c r="DK304" s="573"/>
      <c r="DL304" s="573"/>
      <c r="DM304" s="573"/>
      <c r="DN304" s="573"/>
      <c r="DO304" s="573"/>
      <c r="DP304" s="573"/>
      <c r="DQ304" s="573"/>
      <c r="DR304" s="573"/>
      <c r="DS304" s="573"/>
      <c r="DT304" s="573"/>
      <c r="DU304" s="573"/>
      <c r="DV304" s="573"/>
      <c r="DW304" s="573"/>
      <c r="DX304" s="573"/>
      <c r="DY304" s="573"/>
      <c r="DZ304" s="573"/>
      <c r="EA304" s="573"/>
      <c r="EB304" s="573"/>
      <c r="EC304" s="573"/>
      <c r="ED304" s="573"/>
      <c r="EE304" s="573"/>
      <c r="EF304" s="454"/>
      <c r="EG304" s="454"/>
      <c r="EH304" s="454"/>
      <c r="EI304" s="454"/>
      <c r="EJ304" s="454"/>
      <c r="EK304" s="454"/>
      <c r="EL304" s="454"/>
      <c r="EM304" s="454"/>
      <c r="EN304" s="454"/>
      <c r="EO304" s="454"/>
      <c r="EP304" s="454"/>
      <c r="EQ304" s="454"/>
      <c r="ER304" s="454"/>
      <c r="ES304" s="454"/>
      <c r="ET304" s="454"/>
      <c r="EU304" s="581"/>
      <c r="EV304" s="581"/>
      <c r="EW304" s="581"/>
      <c r="EX304" s="581"/>
      <c r="EY304" s="581"/>
      <c r="EZ304" s="581"/>
      <c r="FA304" s="581"/>
      <c r="FB304" s="581"/>
      <c r="FC304" s="581"/>
      <c r="FD304" s="581"/>
      <c r="FE304" s="581"/>
    </row>
    <row r="305" spans="1:161">
      <c r="A305" s="450"/>
      <c r="B305" s="451"/>
      <c r="C305" s="450"/>
      <c r="D305" s="450"/>
      <c r="E305" s="573"/>
      <c r="F305" s="573"/>
      <c r="G305" s="573"/>
      <c r="H305" s="573"/>
      <c r="I305" s="573"/>
      <c r="J305" s="573"/>
      <c r="K305" s="573"/>
      <c r="L305" s="573"/>
      <c r="M305" s="573"/>
      <c r="N305" s="573"/>
      <c r="O305" s="573"/>
      <c r="P305" s="573"/>
      <c r="Q305" s="573"/>
      <c r="R305" s="573"/>
      <c r="S305" s="573"/>
      <c r="T305" s="573"/>
      <c r="U305" s="573"/>
      <c r="V305" s="573"/>
      <c r="W305" s="573"/>
      <c r="X305" s="573"/>
      <c r="Y305" s="573"/>
      <c r="Z305" s="573"/>
      <c r="AA305" s="573"/>
      <c r="AB305" s="573"/>
      <c r="AC305" s="573"/>
      <c r="AD305" s="573"/>
      <c r="AE305" s="573"/>
      <c r="AF305" s="573"/>
      <c r="AG305" s="573"/>
      <c r="AH305" s="573"/>
      <c r="AI305" s="573"/>
      <c r="AJ305" s="573"/>
      <c r="AK305" s="573"/>
      <c r="AL305" s="573"/>
      <c r="AM305" s="573"/>
      <c r="AN305" s="573"/>
      <c r="AO305" s="1142"/>
      <c r="AP305" s="1142"/>
      <c r="AQ305" s="1142"/>
      <c r="AR305" s="1142"/>
      <c r="AS305" s="1142"/>
      <c r="AT305" s="1142"/>
      <c r="AU305" s="1142"/>
      <c r="AV305" s="1142"/>
      <c r="AW305" s="1142"/>
      <c r="AX305" s="1142"/>
      <c r="AY305" s="1142"/>
      <c r="AZ305" s="1142"/>
      <c r="BA305" s="573"/>
      <c r="BB305" s="573"/>
      <c r="BC305" s="573"/>
      <c r="BD305" s="573"/>
      <c r="BE305" s="573"/>
      <c r="BF305" s="573"/>
      <c r="BG305" s="573"/>
      <c r="BH305" s="573"/>
      <c r="BI305" s="573"/>
      <c r="BJ305" s="573"/>
      <c r="BK305" s="573"/>
      <c r="BL305" s="573"/>
      <c r="BM305" s="573"/>
      <c r="BN305" s="573"/>
      <c r="BO305" s="573"/>
      <c r="BP305" s="573"/>
      <c r="BQ305" s="573"/>
      <c r="BR305" s="573"/>
      <c r="BS305" s="573"/>
      <c r="BT305" s="573"/>
      <c r="BU305" s="573"/>
      <c r="BV305" s="573"/>
      <c r="BW305" s="573"/>
      <c r="BX305" s="573"/>
      <c r="BY305" s="573"/>
      <c r="BZ305" s="573"/>
      <c r="CA305" s="573"/>
      <c r="CB305" s="573"/>
      <c r="CC305" s="573"/>
      <c r="CD305" s="573"/>
      <c r="CE305" s="573"/>
      <c r="CF305" s="573"/>
      <c r="CG305" s="573"/>
      <c r="CH305" s="573"/>
      <c r="CI305" s="573"/>
      <c r="CJ305" s="573"/>
      <c r="CK305" s="573"/>
      <c r="CL305" s="573"/>
      <c r="CM305" s="573"/>
      <c r="CN305" s="573"/>
      <c r="CO305" s="573"/>
      <c r="CP305" s="573"/>
      <c r="CQ305" s="573"/>
      <c r="CR305" s="573"/>
      <c r="CS305" s="573"/>
      <c r="CT305" s="573"/>
      <c r="CU305" s="573"/>
      <c r="CV305" s="573"/>
      <c r="CW305" s="573"/>
      <c r="CX305" s="573"/>
      <c r="CY305" s="573"/>
      <c r="CZ305" s="573"/>
      <c r="DA305" s="573"/>
      <c r="DB305" s="573"/>
      <c r="DC305" s="573"/>
      <c r="DD305" s="573"/>
      <c r="DE305" s="573"/>
      <c r="DF305" s="573"/>
      <c r="DG305" s="573"/>
      <c r="DH305" s="573"/>
      <c r="DI305" s="573"/>
      <c r="DJ305" s="573"/>
      <c r="DK305" s="573"/>
      <c r="DL305" s="573"/>
      <c r="DM305" s="573"/>
      <c r="DN305" s="573"/>
      <c r="DO305" s="573"/>
      <c r="DP305" s="573"/>
      <c r="DQ305" s="573"/>
      <c r="DR305" s="573"/>
      <c r="DS305" s="573"/>
      <c r="DT305" s="573"/>
      <c r="DU305" s="573"/>
      <c r="DV305" s="573"/>
      <c r="DW305" s="573"/>
      <c r="DX305" s="573"/>
      <c r="DY305" s="573"/>
      <c r="DZ305" s="573"/>
      <c r="EA305" s="573"/>
      <c r="EB305" s="573"/>
      <c r="EC305" s="573"/>
      <c r="ED305" s="573"/>
      <c r="EE305" s="573"/>
      <c r="EF305" s="454"/>
      <c r="EG305" s="454"/>
      <c r="EH305" s="454"/>
      <c r="EI305" s="454"/>
      <c r="EJ305" s="454"/>
      <c r="EK305" s="454"/>
      <c r="EL305" s="454"/>
      <c r="EM305" s="454"/>
      <c r="EN305" s="454"/>
      <c r="EO305" s="454"/>
      <c r="EP305" s="454"/>
      <c r="EQ305" s="454"/>
      <c r="ER305" s="454"/>
      <c r="ES305" s="454"/>
      <c r="ET305" s="454"/>
      <c r="EU305" s="581"/>
      <c r="EV305" s="581"/>
      <c r="EW305" s="581"/>
      <c r="EX305" s="581"/>
      <c r="EY305" s="581"/>
      <c r="EZ305" s="581"/>
      <c r="FA305" s="581"/>
      <c r="FB305" s="581"/>
      <c r="FC305" s="581"/>
      <c r="FD305" s="581"/>
      <c r="FE305" s="581"/>
    </row>
    <row r="306" spans="1:161">
      <c r="A306" s="450"/>
      <c r="B306" s="451"/>
      <c r="C306" s="450"/>
      <c r="D306" s="450"/>
      <c r="E306" s="573"/>
      <c r="F306" s="652"/>
      <c r="G306" s="573"/>
      <c r="H306" s="573"/>
      <c r="I306" s="573"/>
      <c r="J306" s="573"/>
      <c r="K306" s="573"/>
      <c r="L306" s="573"/>
      <c r="M306" s="573"/>
      <c r="N306" s="573"/>
      <c r="O306" s="573"/>
      <c r="P306" s="573"/>
      <c r="Q306" s="573"/>
      <c r="R306" s="652"/>
      <c r="S306" s="573"/>
      <c r="T306" s="573"/>
      <c r="U306" s="573"/>
      <c r="V306" s="573"/>
      <c r="W306" s="573"/>
      <c r="X306" s="573"/>
      <c r="Y306" s="573"/>
      <c r="Z306" s="573"/>
      <c r="AA306" s="573"/>
      <c r="AB306" s="573"/>
      <c r="AC306" s="573"/>
      <c r="AD306" s="652"/>
      <c r="AE306" s="573"/>
      <c r="AF306" s="573"/>
      <c r="AG306" s="573"/>
      <c r="AH306" s="573"/>
      <c r="AI306" s="573"/>
      <c r="AJ306" s="573"/>
      <c r="AK306" s="573"/>
      <c r="AL306" s="573"/>
      <c r="AM306" s="573"/>
      <c r="AN306" s="573"/>
      <c r="AO306" s="1142"/>
      <c r="AP306" s="1146"/>
      <c r="AQ306" s="1142"/>
      <c r="AR306" s="1142"/>
      <c r="AS306" s="1142"/>
      <c r="AT306" s="1142"/>
      <c r="AU306" s="1142"/>
      <c r="AV306" s="1142"/>
      <c r="AW306" s="1142"/>
      <c r="AX306" s="1142"/>
      <c r="AY306" s="1142"/>
      <c r="AZ306" s="1142"/>
      <c r="BA306" s="573"/>
      <c r="BB306" s="652"/>
      <c r="BC306" s="573"/>
      <c r="BD306" s="573"/>
      <c r="BE306" s="573"/>
      <c r="BF306" s="573"/>
      <c r="BG306" s="573"/>
      <c r="BH306" s="573"/>
      <c r="BI306" s="573"/>
      <c r="BJ306" s="573"/>
      <c r="BK306" s="573"/>
      <c r="BL306" s="573"/>
      <c r="BM306" s="573"/>
      <c r="BN306" s="573"/>
      <c r="BO306" s="573"/>
      <c r="BP306" s="573"/>
      <c r="BQ306" s="573"/>
      <c r="BR306" s="573"/>
      <c r="BS306" s="573"/>
      <c r="BT306" s="573"/>
      <c r="BU306" s="573"/>
      <c r="BV306" s="573"/>
      <c r="BW306" s="573"/>
      <c r="BX306" s="573"/>
      <c r="BY306" s="573"/>
      <c r="BZ306" s="573"/>
      <c r="CA306" s="573"/>
      <c r="CB306" s="573"/>
      <c r="CC306" s="573"/>
      <c r="CD306" s="573"/>
      <c r="CE306" s="573"/>
      <c r="CF306" s="573"/>
      <c r="CG306" s="573"/>
      <c r="CH306" s="573"/>
      <c r="CI306" s="573"/>
      <c r="CJ306" s="573"/>
      <c r="CK306" s="573"/>
      <c r="CL306" s="573"/>
      <c r="CM306" s="573"/>
      <c r="CN306" s="573"/>
      <c r="CO306" s="573"/>
      <c r="CP306" s="573"/>
      <c r="CQ306" s="573"/>
      <c r="CR306" s="573"/>
      <c r="CS306" s="573"/>
      <c r="CT306" s="573"/>
      <c r="CU306" s="573"/>
      <c r="CV306" s="573"/>
      <c r="CW306" s="573"/>
      <c r="CX306" s="573"/>
      <c r="CY306" s="573"/>
      <c r="CZ306" s="573"/>
      <c r="DA306" s="573"/>
      <c r="DB306" s="573"/>
      <c r="DC306" s="573"/>
      <c r="DD306" s="573"/>
      <c r="DE306" s="573"/>
      <c r="DF306" s="573"/>
      <c r="DG306" s="573"/>
      <c r="DH306" s="573"/>
      <c r="DI306" s="573"/>
      <c r="DJ306" s="573"/>
      <c r="DK306" s="573"/>
      <c r="DL306" s="573"/>
      <c r="DM306" s="573"/>
      <c r="DN306" s="573"/>
      <c r="DO306" s="573"/>
      <c r="DP306" s="573"/>
      <c r="DQ306" s="573"/>
      <c r="DR306" s="573"/>
      <c r="DS306" s="573"/>
      <c r="DT306" s="573"/>
      <c r="DU306" s="573"/>
      <c r="DV306" s="573"/>
      <c r="DW306" s="573"/>
      <c r="DX306" s="573"/>
      <c r="DY306" s="573"/>
      <c r="DZ306" s="573"/>
      <c r="EA306" s="573"/>
      <c r="EB306" s="573"/>
      <c r="EC306" s="573"/>
      <c r="ED306" s="573"/>
      <c r="EE306" s="573"/>
      <c r="EF306" s="454"/>
      <c r="EG306" s="454"/>
      <c r="EH306" s="454"/>
      <c r="EI306" s="454"/>
      <c r="EJ306" s="454"/>
      <c r="EK306" s="454"/>
      <c r="EL306" s="454"/>
      <c r="EM306" s="454"/>
      <c r="EN306" s="454"/>
      <c r="EO306" s="454"/>
      <c r="EP306" s="454"/>
      <c r="EQ306" s="454"/>
      <c r="ER306" s="454"/>
      <c r="ES306" s="454"/>
      <c r="ET306" s="454"/>
      <c r="EU306" s="581"/>
      <c r="EV306" s="581"/>
      <c r="EW306" s="581"/>
      <c r="EX306" s="581"/>
      <c r="EY306" s="581"/>
      <c r="EZ306" s="581"/>
      <c r="FA306" s="581"/>
      <c r="FB306" s="581"/>
      <c r="FC306" s="581"/>
      <c r="FD306" s="581"/>
      <c r="FE306" s="581"/>
    </row>
    <row r="307" spans="1:161">
      <c r="A307" s="450"/>
      <c r="B307" s="451"/>
      <c r="C307" s="450"/>
      <c r="D307" s="450"/>
      <c r="E307" s="573"/>
      <c r="F307" s="652"/>
      <c r="G307" s="573"/>
      <c r="H307" s="573"/>
      <c r="I307" s="573"/>
      <c r="J307" s="573"/>
      <c r="K307" s="573"/>
      <c r="L307" s="573"/>
      <c r="M307" s="573"/>
      <c r="N307" s="573"/>
      <c r="O307" s="573"/>
      <c r="P307" s="573"/>
      <c r="Q307" s="573"/>
      <c r="R307" s="652"/>
      <c r="S307" s="573"/>
      <c r="T307" s="573"/>
      <c r="U307" s="573"/>
      <c r="V307" s="573"/>
      <c r="W307" s="573"/>
      <c r="X307" s="573"/>
      <c r="Y307" s="573"/>
      <c r="Z307" s="573"/>
      <c r="AA307" s="573"/>
      <c r="AB307" s="573"/>
      <c r="AC307" s="573"/>
      <c r="AD307" s="652"/>
      <c r="AE307" s="573"/>
      <c r="AF307" s="573"/>
      <c r="AG307" s="573"/>
      <c r="AH307" s="573"/>
      <c r="AI307" s="573"/>
      <c r="AJ307" s="573"/>
      <c r="AK307" s="573"/>
      <c r="AL307" s="573"/>
      <c r="AM307" s="573"/>
      <c r="AN307" s="573"/>
      <c r="AO307" s="1142"/>
      <c r="AP307" s="1146"/>
      <c r="AQ307" s="1142"/>
      <c r="AR307" s="1142"/>
      <c r="AS307" s="1142"/>
      <c r="AT307" s="1142"/>
      <c r="AU307" s="1142"/>
      <c r="AV307" s="1142"/>
      <c r="AW307" s="1142"/>
      <c r="AX307" s="1142"/>
      <c r="AY307" s="1142"/>
      <c r="AZ307" s="1142"/>
      <c r="BA307" s="573"/>
      <c r="BB307" s="652"/>
      <c r="BC307" s="573"/>
      <c r="BD307" s="573"/>
      <c r="BE307" s="573"/>
      <c r="BF307" s="573"/>
      <c r="BG307" s="573"/>
      <c r="BH307" s="573"/>
      <c r="BI307" s="573"/>
      <c r="BJ307" s="573"/>
      <c r="BK307" s="573"/>
      <c r="BL307" s="573"/>
      <c r="BM307" s="573"/>
      <c r="BN307" s="573"/>
      <c r="BO307" s="573"/>
      <c r="BP307" s="573"/>
      <c r="BQ307" s="573"/>
      <c r="BR307" s="573"/>
      <c r="BS307" s="573"/>
      <c r="BT307" s="573"/>
      <c r="BU307" s="573"/>
      <c r="BV307" s="573"/>
      <c r="BW307" s="573"/>
      <c r="BX307" s="573"/>
      <c r="BY307" s="573"/>
      <c r="BZ307" s="573"/>
      <c r="CA307" s="573"/>
      <c r="CB307" s="573"/>
      <c r="CC307" s="573"/>
      <c r="CD307" s="573"/>
      <c r="CE307" s="573"/>
      <c r="CF307" s="573"/>
      <c r="CG307" s="573"/>
      <c r="CH307" s="573"/>
      <c r="CI307" s="573"/>
      <c r="CJ307" s="573"/>
      <c r="CK307" s="573"/>
      <c r="CL307" s="573"/>
      <c r="CM307" s="573"/>
      <c r="CN307" s="573"/>
      <c r="CO307" s="573"/>
      <c r="CP307" s="573"/>
      <c r="CQ307" s="573"/>
      <c r="CR307" s="573"/>
      <c r="CS307" s="573"/>
      <c r="CT307" s="573"/>
      <c r="CU307" s="573"/>
      <c r="CV307" s="573"/>
      <c r="CW307" s="573"/>
      <c r="CX307" s="573"/>
      <c r="CY307" s="573"/>
      <c r="CZ307" s="573"/>
      <c r="DA307" s="573"/>
      <c r="DB307" s="573"/>
      <c r="DC307" s="573"/>
      <c r="DD307" s="573"/>
      <c r="DE307" s="573"/>
      <c r="DF307" s="573"/>
      <c r="DG307" s="573"/>
      <c r="DH307" s="573"/>
      <c r="DI307" s="573"/>
      <c r="DJ307" s="573"/>
      <c r="DK307" s="573"/>
      <c r="DL307" s="573"/>
      <c r="DM307" s="573"/>
      <c r="DN307" s="573"/>
      <c r="DO307" s="573"/>
      <c r="DP307" s="573"/>
      <c r="DQ307" s="573"/>
      <c r="DR307" s="573"/>
      <c r="DS307" s="573"/>
      <c r="DT307" s="573"/>
      <c r="DU307" s="573"/>
      <c r="DV307" s="573"/>
      <c r="DW307" s="573"/>
      <c r="DX307" s="573"/>
      <c r="DY307" s="573"/>
      <c r="DZ307" s="573"/>
      <c r="EA307" s="573"/>
      <c r="EB307" s="573"/>
      <c r="EC307" s="573"/>
      <c r="ED307" s="573"/>
      <c r="EE307" s="573"/>
      <c r="EF307" s="454"/>
      <c r="EG307" s="454"/>
      <c r="EH307" s="454"/>
      <c r="EI307" s="454"/>
      <c r="EJ307" s="454"/>
      <c r="EK307" s="454"/>
      <c r="EL307" s="454"/>
      <c r="EM307" s="454"/>
      <c r="EN307" s="454"/>
      <c r="EO307" s="454"/>
      <c r="EP307" s="454"/>
      <c r="EQ307" s="454"/>
      <c r="ER307" s="454"/>
      <c r="ES307" s="454"/>
      <c r="ET307" s="454"/>
      <c r="EU307" s="581"/>
      <c r="EV307" s="581"/>
      <c r="EW307" s="581"/>
      <c r="EX307" s="581"/>
      <c r="EY307" s="581"/>
      <c r="EZ307" s="581"/>
      <c r="FA307" s="581"/>
      <c r="FB307" s="581"/>
      <c r="FC307" s="581"/>
      <c r="FD307" s="581"/>
      <c r="FE307" s="581"/>
    </row>
    <row r="308" spans="1:161">
      <c r="A308" s="450"/>
      <c r="B308" s="451"/>
      <c r="C308" s="450"/>
      <c r="D308" s="450"/>
      <c r="E308" s="573"/>
      <c r="F308" s="652"/>
      <c r="G308" s="573"/>
      <c r="H308" s="573"/>
      <c r="I308" s="573"/>
      <c r="J308" s="573"/>
      <c r="K308" s="573"/>
      <c r="L308" s="573"/>
      <c r="M308" s="573"/>
      <c r="N308" s="573"/>
      <c r="O308" s="573"/>
      <c r="P308" s="573"/>
      <c r="Q308" s="573"/>
      <c r="R308" s="652"/>
      <c r="S308" s="573"/>
      <c r="T308" s="573"/>
      <c r="U308" s="573"/>
      <c r="V308" s="573"/>
      <c r="W308" s="573"/>
      <c r="X308" s="573"/>
      <c r="Y308" s="573"/>
      <c r="Z308" s="573"/>
      <c r="AA308" s="573"/>
      <c r="AB308" s="573"/>
      <c r="AC308" s="573"/>
      <c r="AD308" s="652"/>
      <c r="AE308" s="573"/>
      <c r="AF308" s="573"/>
      <c r="AG308" s="573"/>
      <c r="AH308" s="573"/>
      <c r="AI308" s="573"/>
      <c r="AJ308" s="573"/>
      <c r="AK308" s="573"/>
      <c r="AL308" s="573"/>
      <c r="AM308" s="573"/>
      <c r="AN308" s="573"/>
      <c r="AO308" s="1142"/>
      <c r="AP308" s="1146"/>
      <c r="AQ308" s="1142"/>
      <c r="AR308" s="1142"/>
      <c r="AS308" s="1142"/>
      <c r="AT308" s="1142"/>
      <c r="AU308" s="1142"/>
      <c r="AV308" s="1142"/>
      <c r="AW308" s="1142"/>
      <c r="AX308" s="1142"/>
      <c r="AY308" s="1142"/>
      <c r="AZ308" s="1142"/>
      <c r="BA308" s="573"/>
      <c r="BB308" s="652"/>
      <c r="BC308" s="573"/>
      <c r="BD308" s="573"/>
      <c r="BE308" s="573"/>
      <c r="BF308" s="573"/>
      <c r="BG308" s="573"/>
      <c r="BH308" s="573"/>
      <c r="BI308" s="573"/>
      <c r="BJ308" s="573"/>
      <c r="BK308" s="573"/>
      <c r="BL308" s="573"/>
      <c r="BM308" s="573"/>
      <c r="BN308" s="573"/>
      <c r="BO308" s="573"/>
      <c r="BP308" s="573"/>
      <c r="BQ308" s="573"/>
      <c r="BR308" s="573"/>
      <c r="BS308" s="573"/>
      <c r="BT308" s="573"/>
      <c r="BU308" s="573"/>
      <c r="BV308" s="573"/>
      <c r="BW308" s="573"/>
      <c r="BX308" s="573"/>
      <c r="BY308" s="573"/>
      <c r="BZ308" s="573"/>
      <c r="CA308" s="573"/>
      <c r="CB308" s="573"/>
      <c r="CC308" s="573"/>
      <c r="CD308" s="573"/>
      <c r="CE308" s="573"/>
      <c r="CF308" s="573"/>
      <c r="CG308" s="573"/>
      <c r="CH308" s="573"/>
      <c r="CI308" s="573"/>
      <c r="CJ308" s="573"/>
      <c r="CK308" s="573"/>
      <c r="CL308" s="573"/>
      <c r="CM308" s="573"/>
      <c r="CN308" s="573"/>
      <c r="CO308" s="573"/>
      <c r="CP308" s="573"/>
      <c r="CQ308" s="573"/>
      <c r="CR308" s="573"/>
      <c r="CS308" s="573"/>
      <c r="CT308" s="573"/>
      <c r="CU308" s="573"/>
      <c r="CV308" s="573"/>
      <c r="CW308" s="573"/>
      <c r="CX308" s="573"/>
      <c r="CY308" s="573"/>
      <c r="CZ308" s="573"/>
      <c r="DA308" s="573"/>
      <c r="DB308" s="573"/>
      <c r="DC308" s="573"/>
      <c r="DD308" s="573"/>
      <c r="DE308" s="573"/>
      <c r="DF308" s="573"/>
      <c r="DG308" s="573"/>
      <c r="DH308" s="573"/>
      <c r="DI308" s="573"/>
      <c r="DJ308" s="573"/>
      <c r="DK308" s="573"/>
      <c r="DL308" s="573"/>
      <c r="DM308" s="573"/>
      <c r="DN308" s="573"/>
      <c r="DO308" s="573"/>
      <c r="DP308" s="573"/>
      <c r="DQ308" s="573"/>
      <c r="DR308" s="573"/>
      <c r="DS308" s="573"/>
      <c r="DT308" s="573"/>
      <c r="DU308" s="573"/>
      <c r="DV308" s="573"/>
      <c r="DW308" s="573"/>
      <c r="DX308" s="573"/>
      <c r="DY308" s="573"/>
      <c r="DZ308" s="573"/>
      <c r="EA308" s="573"/>
      <c r="EB308" s="573"/>
      <c r="EC308" s="573"/>
      <c r="ED308" s="573"/>
      <c r="EE308" s="573"/>
      <c r="EF308" s="454"/>
      <c r="EG308" s="454"/>
      <c r="EH308" s="454"/>
      <c r="EI308" s="454"/>
      <c r="EJ308" s="454"/>
      <c r="EK308" s="454"/>
      <c r="EL308" s="454"/>
      <c r="EM308" s="454"/>
      <c r="EN308" s="454"/>
      <c r="EO308" s="454"/>
      <c r="EP308" s="454"/>
      <c r="EQ308" s="454"/>
      <c r="ER308" s="454"/>
      <c r="ES308" s="454"/>
      <c r="ET308" s="454"/>
      <c r="EU308" s="581"/>
      <c r="EV308" s="581"/>
      <c r="EW308" s="581"/>
      <c r="EX308" s="581"/>
      <c r="EY308" s="581"/>
      <c r="EZ308" s="581"/>
      <c r="FA308" s="581"/>
      <c r="FB308" s="581"/>
      <c r="FC308" s="581"/>
      <c r="FD308" s="581"/>
      <c r="FE308" s="581"/>
    </row>
    <row r="309" spans="1:161">
      <c r="A309" s="450"/>
      <c r="B309" s="451"/>
      <c r="C309" s="450"/>
      <c r="D309" s="450"/>
      <c r="E309" s="450"/>
      <c r="F309" s="464"/>
      <c r="G309" s="450"/>
      <c r="H309" s="450"/>
      <c r="I309" s="450"/>
      <c r="J309" s="450"/>
      <c r="K309" s="450"/>
      <c r="L309" s="450"/>
      <c r="M309" s="450"/>
      <c r="N309" s="450"/>
      <c r="O309" s="450"/>
      <c r="P309" s="450"/>
      <c r="Q309" s="450"/>
      <c r="R309" s="464"/>
      <c r="S309" s="450"/>
      <c r="T309" s="450"/>
      <c r="U309" s="450"/>
      <c r="V309" s="450"/>
      <c r="W309" s="450"/>
      <c r="X309" s="450"/>
      <c r="Y309" s="450"/>
      <c r="Z309" s="450"/>
      <c r="AA309" s="450"/>
      <c r="AB309" s="450"/>
      <c r="AC309" s="450"/>
      <c r="AD309" s="464"/>
      <c r="AE309" s="450"/>
      <c r="AF309" s="450"/>
      <c r="AG309" s="450"/>
      <c r="AH309" s="450"/>
      <c r="AI309" s="450"/>
      <c r="AJ309" s="450"/>
      <c r="AK309" s="450"/>
      <c r="AL309" s="450"/>
      <c r="AM309" s="450"/>
      <c r="AN309" s="450"/>
      <c r="AO309" s="1106"/>
      <c r="AP309" s="1107"/>
      <c r="AQ309" s="1106"/>
      <c r="AR309" s="1106"/>
      <c r="AS309" s="1106"/>
      <c r="AT309" s="1106"/>
      <c r="AU309" s="1106"/>
      <c r="AV309" s="1106"/>
      <c r="AW309" s="1106"/>
      <c r="AX309" s="1106"/>
      <c r="AY309" s="1106"/>
      <c r="AZ309" s="1106"/>
      <c r="BA309" s="450"/>
      <c r="BB309" s="464"/>
      <c r="BC309" s="450"/>
      <c r="BD309" s="450"/>
      <c r="BE309" s="450"/>
      <c r="BF309" s="450"/>
      <c r="BG309" s="450"/>
      <c r="BH309" s="450"/>
      <c r="BI309" s="450"/>
      <c r="BJ309" s="450"/>
      <c r="BK309" s="450"/>
      <c r="BL309" s="450"/>
      <c r="BM309" s="450"/>
      <c r="BN309" s="450"/>
      <c r="BO309" s="450"/>
      <c r="BP309" s="450"/>
      <c r="BQ309" s="450"/>
      <c r="BR309" s="450"/>
      <c r="BS309" s="450"/>
      <c r="BT309" s="450"/>
      <c r="BU309" s="450"/>
      <c r="BV309" s="450"/>
      <c r="BW309" s="450"/>
      <c r="BX309" s="450"/>
      <c r="BY309" s="450"/>
      <c r="BZ309" s="450"/>
      <c r="CA309" s="450"/>
      <c r="CB309" s="450"/>
      <c r="CC309" s="450"/>
      <c r="CD309" s="450"/>
      <c r="CE309" s="450"/>
      <c r="CF309" s="450"/>
      <c r="CG309" s="450"/>
      <c r="CH309" s="450"/>
      <c r="CI309" s="450"/>
      <c r="CJ309" s="450"/>
      <c r="CK309" s="450"/>
      <c r="CL309" s="450"/>
      <c r="CM309" s="450"/>
      <c r="CN309" s="450"/>
      <c r="CO309" s="450"/>
      <c r="CP309" s="450"/>
      <c r="CQ309" s="450"/>
      <c r="CR309" s="450"/>
      <c r="CS309" s="450"/>
      <c r="CT309" s="450"/>
      <c r="CU309" s="450"/>
      <c r="CV309" s="450"/>
      <c r="CW309" s="450"/>
      <c r="CX309" s="450"/>
      <c r="CY309" s="450"/>
      <c r="CZ309" s="450"/>
      <c r="DA309" s="450"/>
      <c r="DB309" s="450"/>
      <c r="DC309" s="450"/>
      <c r="DD309" s="450"/>
      <c r="DE309" s="450"/>
      <c r="DF309" s="450"/>
      <c r="DG309" s="450"/>
      <c r="DH309" s="450"/>
      <c r="DI309" s="450"/>
      <c r="DJ309" s="450"/>
      <c r="DK309" s="450"/>
      <c r="DL309" s="450"/>
      <c r="DM309" s="450"/>
      <c r="DN309" s="450"/>
      <c r="DO309" s="450"/>
      <c r="DP309" s="450"/>
      <c r="DQ309" s="450"/>
      <c r="DR309" s="450"/>
      <c r="DS309" s="450"/>
      <c r="DT309" s="450"/>
      <c r="DU309" s="450"/>
      <c r="DV309" s="450"/>
      <c r="DW309" s="450"/>
      <c r="DX309" s="450"/>
      <c r="DY309" s="450"/>
      <c r="DZ309" s="450"/>
      <c r="EA309" s="450"/>
      <c r="EB309" s="450"/>
      <c r="EC309" s="450"/>
      <c r="ED309" s="450"/>
      <c r="EE309" s="450"/>
      <c r="EF309" s="454"/>
      <c r="EG309" s="454"/>
      <c r="EH309" s="454"/>
      <c r="EI309" s="454"/>
      <c r="EJ309" s="454"/>
      <c r="EK309" s="454"/>
      <c r="EL309" s="454"/>
      <c r="EM309" s="454"/>
      <c r="EN309" s="454"/>
      <c r="EO309" s="454"/>
      <c r="EP309" s="454"/>
      <c r="EQ309" s="454"/>
      <c r="ER309" s="454"/>
      <c r="ES309" s="454"/>
      <c r="ET309" s="454"/>
      <c r="EU309" s="581"/>
      <c r="EV309" s="581"/>
      <c r="EW309" s="581"/>
      <c r="EX309" s="581"/>
      <c r="EY309" s="581"/>
      <c r="EZ309" s="581"/>
      <c r="FA309" s="581"/>
      <c r="FB309" s="581"/>
      <c r="FC309" s="581"/>
      <c r="FD309" s="581"/>
      <c r="FE309" s="581"/>
    </row>
    <row r="310" spans="1:161">
      <c r="A310" s="450"/>
      <c r="B310" s="451"/>
      <c r="C310" s="450"/>
      <c r="D310" s="450"/>
      <c r="E310" s="450"/>
      <c r="F310" s="464"/>
      <c r="G310" s="450"/>
      <c r="H310" s="450"/>
      <c r="I310" s="450"/>
      <c r="J310" s="450"/>
      <c r="K310" s="450"/>
      <c r="L310" s="450"/>
      <c r="M310" s="450"/>
      <c r="N310" s="450"/>
      <c r="O310" s="450"/>
      <c r="P310" s="450"/>
      <c r="Q310" s="450"/>
      <c r="R310" s="464"/>
      <c r="S310" s="450"/>
      <c r="T310" s="450"/>
      <c r="U310" s="450"/>
      <c r="V310" s="450"/>
      <c r="W310" s="450"/>
      <c r="X310" s="450"/>
      <c r="Y310" s="450"/>
      <c r="Z310" s="450"/>
      <c r="AA310" s="450"/>
      <c r="AB310" s="450"/>
      <c r="AC310" s="450"/>
      <c r="AD310" s="464"/>
      <c r="AE310" s="450"/>
      <c r="AF310" s="450"/>
      <c r="AG310" s="450"/>
      <c r="AH310" s="450"/>
      <c r="AI310" s="450"/>
      <c r="AJ310" s="450"/>
      <c r="AK310" s="450"/>
      <c r="AL310" s="450"/>
      <c r="AM310" s="450"/>
      <c r="AN310" s="450"/>
      <c r="AO310" s="1106"/>
      <c r="AP310" s="1107"/>
      <c r="AQ310" s="1106"/>
      <c r="AR310" s="1106"/>
      <c r="AS310" s="1106"/>
      <c r="AT310" s="1106"/>
      <c r="AU310" s="1106"/>
      <c r="AV310" s="1106"/>
      <c r="AW310" s="1106"/>
      <c r="AX310" s="1106"/>
      <c r="AY310" s="1106"/>
      <c r="AZ310" s="1106"/>
      <c r="BA310" s="450"/>
      <c r="BB310" s="464"/>
      <c r="BC310" s="450"/>
      <c r="BD310" s="450"/>
      <c r="BE310" s="450"/>
      <c r="BF310" s="450"/>
      <c r="BG310" s="450"/>
      <c r="BH310" s="450"/>
      <c r="BI310" s="450"/>
      <c r="BJ310" s="450"/>
      <c r="BK310" s="450"/>
      <c r="BL310" s="450"/>
      <c r="BM310" s="450"/>
      <c r="BN310" s="450"/>
      <c r="BO310" s="450"/>
      <c r="BP310" s="450"/>
      <c r="BQ310" s="450"/>
      <c r="BR310" s="450"/>
      <c r="BS310" s="450"/>
      <c r="BT310" s="450"/>
      <c r="BU310" s="450"/>
      <c r="BV310" s="450"/>
      <c r="BW310" s="450"/>
      <c r="BX310" s="450"/>
      <c r="BY310" s="450"/>
      <c r="BZ310" s="450"/>
      <c r="CA310" s="450"/>
      <c r="CB310" s="450"/>
      <c r="CC310" s="450"/>
      <c r="CD310" s="450"/>
      <c r="CE310" s="450"/>
      <c r="CF310" s="450"/>
      <c r="CG310" s="450"/>
      <c r="CH310" s="450"/>
      <c r="CI310" s="450"/>
      <c r="CJ310" s="450"/>
      <c r="CK310" s="450"/>
      <c r="CL310" s="450"/>
      <c r="CM310" s="450"/>
      <c r="CN310" s="450"/>
      <c r="CO310" s="450"/>
      <c r="CP310" s="450"/>
      <c r="CQ310" s="450"/>
      <c r="CR310" s="450"/>
      <c r="CS310" s="450"/>
      <c r="CT310" s="450"/>
      <c r="CU310" s="450"/>
      <c r="CV310" s="450"/>
      <c r="CW310" s="450"/>
      <c r="CX310" s="450"/>
      <c r="CY310" s="450"/>
      <c r="CZ310" s="450"/>
      <c r="DA310" s="450"/>
      <c r="DB310" s="450"/>
      <c r="DC310" s="450"/>
      <c r="DD310" s="450"/>
      <c r="DE310" s="450"/>
      <c r="DF310" s="450"/>
      <c r="DG310" s="450"/>
      <c r="DH310" s="450"/>
      <c r="DI310" s="450"/>
      <c r="DJ310" s="450"/>
      <c r="DK310" s="450"/>
      <c r="DL310" s="450"/>
      <c r="DM310" s="450"/>
      <c r="DN310" s="450"/>
      <c r="DO310" s="450"/>
      <c r="DP310" s="450"/>
      <c r="DQ310" s="450"/>
      <c r="DR310" s="450"/>
      <c r="DS310" s="450"/>
      <c r="DT310" s="450"/>
      <c r="DU310" s="450"/>
      <c r="DV310" s="450"/>
      <c r="DW310" s="450"/>
      <c r="DX310" s="450"/>
      <c r="DY310" s="450"/>
      <c r="DZ310" s="450"/>
      <c r="EA310" s="450"/>
      <c r="EB310" s="450"/>
      <c r="EC310" s="450"/>
      <c r="ED310" s="450"/>
      <c r="EE310" s="450"/>
      <c r="EF310" s="454"/>
      <c r="EG310" s="454"/>
      <c r="EH310" s="454"/>
      <c r="EI310" s="454"/>
      <c r="EJ310" s="454"/>
      <c r="EK310" s="454"/>
      <c r="EL310" s="454"/>
      <c r="EM310" s="454"/>
      <c r="EN310" s="454"/>
      <c r="EO310" s="454"/>
      <c r="EP310" s="454"/>
      <c r="EQ310" s="454"/>
      <c r="ER310" s="454"/>
      <c r="ES310" s="454"/>
      <c r="ET310" s="454"/>
      <c r="EU310" s="581"/>
      <c r="EV310" s="581"/>
      <c r="EW310" s="581"/>
      <c r="EX310" s="581"/>
      <c r="EY310" s="581"/>
      <c r="EZ310" s="581"/>
      <c r="FA310" s="581"/>
      <c r="FB310" s="581"/>
      <c r="FC310" s="581"/>
      <c r="FD310" s="581"/>
      <c r="FE310" s="581"/>
    </row>
    <row r="311" spans="1:161">
      <c r="A311" s="450"/>
      <c r="B311" s="451"/>
      <c r="C311" s="450"/>
      <c r="D311" s="450"/>
      <c r="E311" s="450"/>
      <c r="F311" s="464"/>
      <c r="G311" s="450"/>
      <c r="H311" s="450"/>
      <c r="I311" s="450"/>
      <c r="J311" s="450"/>
      <c r="K311" s="450"/>
      <c r="L311" s="450"/>
      <c r="M311" s="450"/>
      <c r="N311" s="450"/>
      <c r="O311" s="450"/>
      <c r="P311" s="450"/>
      <c r="Q311" s="450"/>
      <c r="R311" s="464"/>
      <c r="S311" s="450"/>
      <c r="T311" s="450"/>
      <c r="U311" s="450"/>
      <c r="V311" s="450"/>
      <c r="W311" s="450"/>
      <c r="X311" s="450"/>
      <c r="Y311" s="450"/>
      <c r="Z311" s="450"/>
      <c r="AA311" s="450"/>
      <c r="AB311" s="450"/>
      <c r="AC311" s="450"/>
      <c r="AD311" s="464"/>
      <c r="AE311" s="450"/>
      <c r="AF311" s="450"/>
      <c r="AG311" s="450"/>
      <c r="AH311" s="450"/>
      <c r="AI311" s="450"/>
      <c r="AJ311" s="450"/>
      <c r="AK311" s="450"/>
      <c r="AL311" s="450"/>
      <c r="AM311" s="450"/>
      <c r="AN311" s="450"/>
      <c r="AO311" s="1106"/>
      <c r="AP311" s="1107"/>
      <c r="AQ311" s="1106"/>
      <c r="AR311" s="1106"/>
      <c r="AS311" s="1106"/>
      <c r="AT311" s="1106"/>
      <c r="AU311" s="1106"/>
      <c r="AV311" s="1106"/>
      <c r="AW311" s="1106"/>
      <c r="AX311" s="1106"/>
      <c r="AY311" s="1106"/>
      <c r="AZ311" s="1106"/>
      <c r="BA311" s="450"/>
      <c r="BB311" s="464"/>
      <c r="BC311" s="450"/>
      <c r="BD311" s="450"/>
      <c r="BE311" s="450"/>
      <c r="BF311" s="450"/>
      <c r="BG311" s="450"/>
      <c r="BH311" s="450"/>
      <c r="BI311" s="450"/>
      <c r="BJ311" s="450"/>
      <c r="BK311" s="450"/>
      <c r="BL311" s="450"/>
      <c r="BM311" s="450"/>
      <c r="BN311" s="450"/>
      <c r="BO311" s="450"/>
      <c r="BP311" s="450"/>
      <c r="BQ311" s="450"/>
      <c r="BR311" s="450"/>
      <c r="BS311" s="450"/>
      <c r="BT311" s="450"/>
      <c r="BU311" s="450"/>
      <c r="BV311" s="450"/>
      <c r="BW311" s="450"/>
      <c r="BX311" s="450"/>
      <c r="BY311" s="450"/>
      <c r="BZ311" s="450"/>
      <c r="CA311" s="450"/>
      <c r="CB311" s="450"/>
      <c r="CC311" s="450"/>
      <c r="CD311" s="450"/>
      <c r="CE311" s="450"/>
      <c r="CF311" s="450"/>
      <c r="CG311" s="450"/>
      <c r="CH311" s="450"/>
      <c r="CI311" s="450"/>
      <c r="CJ311" s="450"/>
      <c r="CK311" s="450"/>
      <c r="CL311" s="450"/>
      <c r="CM311" s="450"/>
      <c r="CN311" s="450"/>
      <c r="CO311" s="450"/>
      <c r="CP311" s="450"/>
      <c r="CQ311" s="450"/>
      <c r="CR311" s="450"/>
      <c r="CS311" s="450"/>
      <c r="CT311" s="450"/>
      <c r="CU311" s="450"/>
      <c r="CV311" s="450"/>
      <c r="CW311" s="450"/>
      <c r="CX311" s="450"/>
      <c r="CY311" s="450"/>
      <c r="CZ311" s="450"/>
      <c r="DA311" s="450"/>
      <c r="DB311" s="450"/>
      <c r="DC311" s="450"/>
      <c r="DD311" s="450"/>
      <c r="DE311" s="450"/>
      <c r="DF311" s="450"/>
      <c r="DG311" s="450"/>
      <c r="DH311" s="450"/>
      <c r="DI311" s="450"/>
      <c r="DJ311" s="450"/>
      <c r="DK311" s="450"/>
      <c r="DL311" s="450"/>
      <c r="DM311" s="450"/>
      <c r="DN311" s="450"/>
      <c r="DO311" s="450"/>
      <c r="DP311" s="450"/>
      <c r="DQ311" s="450"/>
      <c r="DR311" s="450"/>
      <c r="DS311" s="450"/>
      <c r="DT311" s="450"/>
      <c r="DU311" s="450"/>
      <c r="DV311" s="450"/>
      <c r="DW311" s="450"/>
      <c r="DX311" s="450"/>
      <c r="DY311" s="450"/>
      <c r="DZ311" s="450"/>
      <c r="EA311" s="450"/>
      <c r="EB311" s="450"/>
      <c r="EC311" s="450"/>
      <c r="ED311" s="450"/>
      <c r="EE311" s="450"/>
      <c r="EF311" s="454"/>
      <c r="EG311" s="454"/>
      <c r="EH311" s="454"/>
      <c r="EI311" s="454"/>
      <c r="EJ311" s="454"/>
      <c r="EK311" s="454"/>
      <c r="EL311" s="454"/>
      <c r="EM311" s="454"/>
      <c r="EN311" s="454"/>
      <c r="EO311" s="454"/>
      <c r="EP311" s="454"/>
      <c r="EQ311" s="454"/>
      <c r="ER311" s="454"/>
      <c r="ES311" s="454"/>
      <c r="ET311" s="454"/>
      <c r="EU311" s="581"/>
      <c r="EV311" s="581"/>
      <c r="EW311" s="581"/>
      <c r="EX311" s="581"/>
      <c r="EY311" s="581"/>
      <c r="EZ311" s="581"/>
      <c r="FA311" s="581"/>
      <c r="FB311" s="581"/>
      <c r="FC311" s="581"/>
      <c r="FD311" s="581"/>
      <c r="FE311" s="581"/>
    </row>
    <row r="312" spans="1:161">
      <c r="A312" s="450"/>
      <c r="B312" s="451"/>
      <c r="C312" s="450"/>
      <c r="D312" s="450"/>
      <c r="E312" s="450"/>
      <c r="F312" s="464"/>
      <c r="G312" s="450"/>
      <c r="H312" s="450"/>
      <c r="I312" s="450"/>
      <c r="J312" s="450"/>
      <c r="K312" s="450"/>
      <c r="L312" s="450"/>
      <c r="M312" s="450"/>
      <c r="N312" s="450"/>
      <c r="O312" s="450"/>
      <c r="P312" s="450"/>
      <c r="Q312" s="450"/>
      <c r="R312" s="464"/>
      <c r="S312" s="450"/>
      <c r="T312" s="450"/>
      <c r="U312" s="450"/>
      <c r="V312" s="450"/>
      <c r="W312" s="450"/>
      <c r="X312" s="450"/>
      <c r="Y312" s="450"/>
      <c r="Z312" s="450"/>
      <c r="AA312" s="450"/>
      <c r="AB312" s="450"/>
      <c r="AC312" s="450"/>
      <c r="AD312" s="450"/>
      <c r="AE312" s="450"/>
      <c r="AF312" s="450"/>
      <c r="AG312" s="450"/>
      <c r="AH312" s="450"/>
      <c r="AI312" s="450"/>
      <c r="AJ312" s="450"/>
      <c r="AK312" s="450"/>
      <c r="AL312" s="450"/>
      <c r="AM312" s="450"/>
      <c r="AN312" s="450"/>
      <c r="AO312" s="450"/>
      <c r="AP312" s="450"/>
      <c r="AQ312" s="450"/>
      <c r="AR312" s="450"/>
      <c r="AS312" s="450"/>
      <c r="AT312" s="450"/>
      <c r="AU312" s="450"/>
      <c r="AV312" s="450"/>
      <c r="AW312" s="450"/>
      <c r="AX312" s="450"/>
      <c r="AY312" s="450"/>
      <c r="AZ312" s="450"/>
      <c r="BA312" s="450"/>
      <c r="BB312" s="450"/>
      <c r="BC312" s="450"/>
      <c r="BD312" s="450"/>
      <c r="BE312" s="450"/>
      <c r="BF312" s="450"/>
      <c r="BG312" s="450"/>
      <c r="BH312" s="450"/>
      <c r="BI312" s="450"/>
      <c r="BJ312" s="450"/>
      <c r="BK312" s="450"/>
      <c r="BL312" s="450"/>
      <c r="BM312" s="450"/>
      <c r="BN312" s="450"/>
      <c r="BO312" s="450"/>
      <c r="BP312" s="450"/>
      <c r="BQ312" s="450"/>
      <c r="BR312" s="450"/>
      <c r="BS312" s="450"/>
      <c r="BT312" s="450"/>
      <c r="BU312" s="450"/>
      <c r="BV312" s="450"/>
      <c r="BW312" s="450"/>
      <c r="BX312" s="450"/>
      <c r="BY312" s="450"/>
      <c r="BZ312" s="450"/>
      <c r="CA312" s="450"/>
      <c r="CB312" s="450"/>
      <c r="CC312" s="450"/>
      <c r="CD312" s="450"/>
      <c r="CE312" s="450"/>
      <c r="CF312" s="450"/>
      <c r="CG312" s="450"/>
      <c r="CH312" s="450"/>
      <c r="CI312" s="450"/>
      <c r="CJ312" s="450"/>
      <c r="CK312" s="450"/>
      <c r="CL312" s="450"/>
      <c r="CM312" s="450"/>
      <c r="CN312" s="450"/>
      <c r="CO312" s="450"/>
      <c r="CP312" s="450"/>
      <c r="CQ312" s="450"/>
      <c r="CR312" s="450"/>
      <c r="CS312" s="450"/>
      <c r="CT312" s="450"/>
      <c r="CU312" s="450"/>
      <c r="CV312" s="450"/>
      <c r="CW312" s="450"/>
      <c r="CX312" s="450"/>
      <c r="CY312" s="450"/>
      <c r="CZ312" s="450"/>
      <c r="DA312" s="450"/>
      <c r="DB312" s="450"/>
      <c r="DC312" s="450"/>
      <c r="DD312" s="450"/>
      <c r="DE312" s="450"/>
      <c r="DF312" s="450"/>
      <c r="DG312" s="450"/>
      <c r="DH312" s="450"/>
      <c r="DI312" s="450"/>
      <c r="DJ312" s="450"/>
      <c r="DK312" s="450"/>
      <c r="DL312" s="450"/>
      <c r="DM312" s="450"/>
      <c r="DN312" s="450"/>
      <c r="DO312" s="450"/>
      <c r="DP312" s="450"/>
      <c r="DQ312" s="450"/>
      <c r="DR312" s="450"/>
      <c r="DS312" s="450"/>
      <c r="DT312" s="450"/>
      <c r="DU312" s="450"/>
      <c r="DV312" s="450"/>
      <c r="DW312" s="450"/>
      <c r="DX312" s="450"/>
      <c r="DY312" s="450"/>
      <c r="DZ312" s="450"/>
      <c r="EA312" s="450"/>
      <c r="EB312" s="450"/>
      <c r="EC312" s="450"/>
      <c r="ED312" s="450"/>
      <c r="EE312" s="450"/>
      <c r="EF312" s="454"/>
      <c r="EG312" s="454"/>
      <c r="EH312" s="454"/>
      <c r="EI312" s="454"/>
      <c r="EJ312" s="454"/>
      <c r="EK312" s="454"/>
      <c r="EL312" s="454"/>
      <c r="EM312" s="454"/>
      <c r="EN312" s="454"/>
      <c r="EO312" s="454"/>
      <c r="EP312" s="454"/>
      <c r="EQ312" s="454"/>
      <c r="ER312" s="454"/>
      <c r="ES312" s="454"/>
      <c r="ET312" s="454"/>
      <c r="EU312" s="581"/>
      <c r="EV312" s="581"/>
      <c r="EW312" s="581"/>
      <c r="EX312" s="581"/>
      <c r="EY312" s="581"/>
      <c r="EZ312" s="581"/>
      <c r="FA312" s="581"/>
      <c r="FB312" s="581"/>
      <c r="FC312" s="581"/>
      <c r="FD312" s="581"/>
      <c r="FE312" s="581"/>
    </row>
    <row r="313" spans="1:161">
      <c r="A313" s="450"/>
      <c r="B313" s="451"/>
      <c r="C313" s="450"/>
      <c r="D313" s="450"/>
      <c r="E313" s="450"/>
      <c r="F313" s="464"/>
      <c r="G313" s="450"/>
      <c r="H313" s="450"/>
      <c r="I313" s="450"/>
      <c r="J313" s="450"/>
      <c r="K313" s="450"/>
      <c r="L313" s="450"/>
      <c r="M313" s="450"/>
      <c r="N313" s="450"/>
      <c r="O313" s="450"/>
      <c r="P313" s="450"/>
      <c r="Q313" s="450"/>
      <c r="R313" s="464"/>
      <c r="S313" s="450"/>
      <c r="T313" s="450"/>
      <c r="U313" s="450"/>
      <c r="V313" s="450"/>
      <c r="W313" s="450"/>
      <c r="X313" s="450"/>
      <c r="Y313" s="450"/>
      <c r="Z313" s="450"/>
      <c r="AA313" s="450"/>
      <c r="AB313" s="450"/>
      <c r="AC313" s="450"/>
      <c r="AD313" s="450"/>
      <c r="AE313" s="450"/>
      <c r="AF313" s="450"/>
      <c r="AG313" s="450"/>
      <c r="AH313" s="450"/>
      <c r="AI313" s="450"/>
      <c r="AJ313" s="450"/>
      <c r="AK313" s="450"/>
      <c r="AL313" s="450"/>
      <c r="AM313" s="450"/>
      <c r="AN313" s="450"/>
      <c r="AO313" s="450"/>
      <c r="AP313" s="450"/>
      <c r="AQ313" s="450"/>
      <c r="AR313" s="450"/>
      <c r="AS313" s="450"/>
      <c r="AT313" s="450"/>
      <c r="AU313" s="450"/>
      <c r="AV313" s="450"/>
      <c r="AW313" s="450"/>
      <c r="AX313" s="450"/>
      <c r="AY313" s="450"/>
      <c r="AZ313" s="450"/>
      <c r="BA313" s="450"/>
      <c r="BB313" s="450"/>
      <c r="BC313" s="450"/>
      <c r="BD313" s="450"/>
      <c r="BE313" s="450"/>
      <c r="BF313" s="450"/>
      <c r="BG313" s="450"/>
      <c r="BH313" s="450"/>
      <c r="BI313" s="450"/>
      <c r="BJ313" s="450"/>
      <c r="BK313" s="450"/>
      <c r="BL313" s="450"/>
      <c r="BM313" s="450"/>
      <c r="BN313" s="450"/>
      <c r="BO313" s="450"/>
      <c r="BP313" s="450"/>
      <c r="BQ313" s="450"/>
      <c r="BR313" s="450"/>
      <c r="BS313" s="450"/>
      <c r="BT313" s="450"/>
      <c r="BU313" s="450"/>
      <c r="BV313" s="450"/>
      <c r="BW313" s="450"/>
      <c r="BX313" s="450"/>
      <c r="BY313" s="450"/>
      <c r="BZ313" s="450"/>
      <c r="CA313" s="450"/>
      <c r="CB313" s="450"/>
      <c r="CC313" s="450"/>
      <c r="CD313" s="450"/>
      <c r="CE313" s="450"/>
      <c r="CF313" s="450"/>
      <c r="CG313" s="450"/>
      <c r="CH313" s="450"/>
      <c r="CI313" s="450"/>
      <c r="CJ313" s="450"/>
      <c r="CK313" s="450"/>
      <c r="CL313" s="450"/>
      <c r="CM313" s="450"/>
      <c r="CN313" s="450"/>
      <c r="CO313" s="450"/>
      <c r="CP313" s="450"/>
      <c r="CQ313" s="450"/>
      <c r="CR313" s="450"/>
      <c r="CS313" s="450"/>
      <c r="CT313" s="450"/>
      <c r="CU313" s="450"/>
      <c r="CV313" s="450"/>
      <c r="CW313" s="450"/>
      <c r="CX313" s="450"/>
      <c r="CY313" s="450"/>
      <c r="CZ313" s="450"/>
      <c r="DA313" s="450"/>
      <c r="DB313" s="450"/>
      <c r="DC313" s="450"/>
      <c r="DD313" s="450"/>
      <c r="DE313" s="450"/>
      <c r="DF313" s="450"/>
      <c r="DG313" s="450"/>
      <c r="DH313" s="450"/>
      <c r="DI313" s="450"/>
      <c r="DJ313" s="450"/>
      <c r="DK313" s="450"/>
      <c r="DL313" s="450"/>
      <c r="DM313" s="450"/>
      <c r="DN313" s="450"/>
      <c r="DO313" s="450"/>
      <c r="DP313" s="450"/>
      <c r="DQ313" s="450"/>
      <c r="DR313" s="450"/>
      <c r="DS313" s="450"/>
      <c r="DT313" s="450"/>
      <c r="DU313" s="450"/>
      <c r="DV313" s="450"/>
      <c r="DW313" s="450"/>
      <c r="DX313" s="450"/>
      <c r="DY313" s="450"/>
      <c r="DZ313" s="450"/>
      <c r="EA313" s="450"/>
      <c r="EB313" s="450"/>
      <c r="EC313" s="450"/>
      <c r="ED313" s="450"/>
      <c r="EE313" s="450"/>
      <c r="EF313" s="454"/>
      <c r="EG313" s="454"/>
      <c r="EH313" s="454"/>
      <c r="EI313" s="454"/>
      <c r="EJ313" s="454"/>
      <c r="EK313" s="454"/>
      <c r="EL313" s="454"/>
      <c r="EM313" s="454"/>
      <c r="EN313" s="454"/>
      <c r="EO313" s="454"/>
      <c r="EP313" s="454"/>
      <c r="EQ313" s="454"/>
      <c r="ER313" s="454"/>
      <c r="ES313" s="454"/>
      <c r="ET313" s="454"/>
      <c r="EU313" s="581"/>
      <c r="EV313" s="581"/>
      <c r="EW313" s="581"/>
      <c r="EX313" s="581"/>
      <c r="EY313" s="581"/>
      <c r="EZ313" s="581"/>
      <c r="FA313" s="581"/>
      <c r="FB313" s="581"/>
      <c r="FC313" s="581"/>
      <c r="FD313" s="581"/>
      <c r="FE313" s="581"/>
    </row>
    <row r="314" spans="1:161">
      <c r="A314" s="450"/>
      <c r="B314" s="451"/>
      <c r="C314" s="450"/>
      <c r="D314" s="450"/>
      <c r="E314" s="450"/>
      <c r="F314" s="464"/>
      <c r="G314" s="450"/>
      <c r="H314" s="450"/>
      <c r="I314" s="450"/>
      <c r="J314" s="450"/>
      <c r="K314" s="450"/>
      <c r="L314" s="450"/>
      <c r="M314" s="450"/>
      <c r="N314" s="450"/>
      <c r="O314" s="450"/>
      <c r="P314" s="450"/>
      <c r="Q314" s="450"/>
      <c r="R314" s="464"/>
      <c r="S314" s="450"/>
      <c r="T314" s="450"/>
      <c r="U314" s="450"/>
      <c r="V314" s="450"/>
      <c r="W314" s="450"/>
      <c r="X314" s="450"/>
      <c r="Y314" s="450"/>
      <c r="Z314" s="450"/>
      <c r="AA314" s="450"/>
      <c r="AB314" s="450"/>
      <c r="AC314" s="450"/>
      <c r="AD314" s="450"/>
      <c r="AE314" s="450"/>
      <c r="AF314" s="450"/>
      <c r="AG314" s="450"/>
      <c r="AH314" s="450"/>
      <c r="AI314" s="450"/>
      <c r="AJ314" s="450"/>
      <c r="AK314" s="450"/>
      <c r="AL314" s="450"/>
      <c r="AM314" s="450"/>
      <c r="AN314" s="450"/>
      <c r="AO314" s="450"/>
      <c r="AP314" s="450"/>
      <c r="AQ314" s="450"/>
      <c r="AR314" s="450"/>
      <c r="AS314" s="450"/>
      <c r="AT314" s="450"/>
      <c r="AU314" s="450"/>
      <c r="AV314" s="450"/>
      <c r="AW314" s="450"/>
      <c r="AX314" s="450"/>
      <c r="AY314" s="450"/>
      <c r="AZ314" s="450"/>
      <c r="BA314" s="450"/>
      <c r="BB314" s="450"/>
      <c r="BC314" s="450"/>
      <c r="BD314" s="450"/>
      <c r="BE314" s="450"/>
      <c r="BF314" s="450"/>
      <c r="BG314" s="450"/>
      <c r="BH314" s="450"/>
      <c r="BI314" s="450"/>
      <c r="BJ314" s="450"/>
      <c r="BK314" s="450"/>
      <c r="BL314" s="450"/>
      <c r="BM314" s="450"/>
      <c r="BN314" s="450"/>
      <c r="BO314" s="450"/>
      <c r="BP314" s="450"/>
      <c r="BQ314" s="450"/>
      <c r="BR314" s="450"/>
      <c r="BS314" s="450"/>
      <c r="BT314" s="450"/>
      <c r="BU314" s="450"/>
      <c r="BV314" s="450"/>
      <c r="BW314" s="450"/>
      <c r="BX314" s="450"/>
      <c r="BY314" s="450"/>
      <c r="BZ314" s="450"/>
      <c r="CA314" s="450"/>
      <c r="CB314" s="450"/>
      <c r="CC314" s="450"/>
      <c r="CD314" s="450"/>
      <c r="CE314" s="450"/>
      <c r="CF314" s="450"/>
      <c r="CG314" s="450"/>
      <c r="CH314" s="450"/>
      <c r="CI314" s="450"/>
      <c r="CJ314" s="450"/>
      <c r="CK314" s="450"/>
      <c r="CL314" s="450"/>
      <c r="CM314" s="450"/>
      <c r="CN314" s="450"/>
      <c r="CO314" s="450"/>
      <c r="CP314" s="450"/>
      <c r="CQ314" s="450"/>
      <c r="CR314" s="450"/>
      <c r="CS314" s="450"/>
      <c r="CT314" s="450"/>
      <c r="CU314" s="450"/>
      <c r="CV314" s="450"/>
      <c r="CW314" s="450"/>
      <c r="CX314" s="450"/>
      <c r="CY314" s="450"/>
      <c r="CZ314" s="450"/>
      <c r="DA314" s="450"/>
      <c r="DB314" s="450"/>
      <c r="DC314" s="450"/>
      <c r="DD314" s="450"/>
      <c r="DE314" s="450"/>
      <c r="DF314" s="450"/>
      <c r="DG314" s="450"/>
      <c r="DH314" s="450"/>
      <c r="DI314" s="450"/>
      <c r="DJ314" s="450"/>
      <c r="DK314" s="450"/>
      <c r="DL314" s="450"/>
      <c r="DM314" s="450"/>
      <c r="DN314" s="450"/>
      <c r="DO314" s="450"/>
      <c r="DP314" s="450"/>
      <c r="DQ314" s="450"/>
      <c r="DR314" s="450"/>
      <c r="DS314" s="450"/>
      <c r="DT314" s="450"/>
      <c r="DU314" s="450"/>
      <c r="DV314" s="450"/>
      <c r="DW314" s="450"/>
      <c r="DX314" s="450"/>
      <c r="DY314" s="450"/>
      <c r="DZ314" s="450"/>
      <c r="EA314" s="450"/>
      <c r="EB314" s="450"/>
      <c r="EC314" s="450"/>
      <c r="ED314" s="450"/>
      <c r="EE314" s="450"/>
      <c r="EF314" s="454"/>
      <c r="EG314" s="454"/>
      <c r="EH314" s="454"/>
      <c r="EI314" s="454"/>
      <c r="EJ314" s="454"/>
      <c r="EK314" s="454"/>
      <c r="EL314" s="454"/>
      <c r="EM314" s="454"/>
      <c r="EN314" s="454"/>
      <c r="EO314" s="454"/>
      <c r="EP314" s="454"/>
      <c r="EQ314" s="454"/>
      <c r="ER314" s="454"/>
      <c r="ES314" s="454"/>
      <c r="ET314" s="454"/>
      <c r="EU314" s="581"/>
      <c r="EV314" s="581"/>
      <c r="EW314" s="581"/>
      <c r="EX314" s="581"/>
      <c r="EY314" s="581"/>
      <c r="EZ314" s="581"/>
      <c r="FA314" s="581"/>
      <c r="FB314" s="581"/>
      <c r="FC314" s="581"/>
      <c r="FD314" s="581"/>
      <c r="FE314" s="581"/>
    </row>
    <row r="315" spans="1:161">
      <c r="A315" s="450"/>
      <c r="B315" s="451"/>
      <c r="C315" s="450"/>
      <c r="D315" s="450"/>
      <c r="E315" s="450"/>
      <c r="F315" s="464"/>
      <c r="G315" s="450"/>
      <c r="H315" s="450"/>
      <c r="I315" s="450"/>
      <c r="J315" s="450"/>
      <c r="K315" s="450"/>
      <c r="L315" s="450"/>
      <c r="M315" s="450"/>
      <c r="N315" s="450"/>
      <c r="O315" s="450"/>
      <c r="P315" s="450"/>
      <c r="Q315" s="450"/>
      <c r="R315" s="464"/>
      <c r="S315" s="450"/>
      <c r="T315" s="450"/>
      <c r="U315" s="450"/>
      <c r="V315" s="450"/>
      <c r="W315" s="450"/>
      <c r="X315" s="450"/>
      <c r="Y315" s="450"/>
      <c r="Z315" s="450"/>
      <c r="AA315" s="450"/>
      <c r="AB315" s="450"/>
      <c r="AC315" s="450"/>
      <c r="AD315" s="450"/>
      <c r="AE315" s="450"/>
      <c r="AF315" s="450"/>
      <c r="AG315" s="450"/>
      <c r="AH315" s="450"/>
      <c r="AI315" s="450"/>
      <c r="AJ315" s="450"/>
      <c r="AK315" s="450"/>
      <c r="AL315" s="450"/>
      <c r="AM315" s="450"/>
      <c r="AN315" s="450"/>
      <c r="AO315" s="450"/>
      <c r="AP315" s="450"/>
      <c r="AQ315" s="450"/>
      <c r="AR315" s="450"/>
      <c r="AS315" s="450"/>
      <c r="AT315" s="450"/>
      <c r="AU315" s="450"/>
      <c r="AV315" s="450"/>
      <c r="AW315" s="450"/>
      <c r="AX315" s="450"/>
      <c r="AY315" s="450"/>
      <c r="AZ315" s="450"/>
      <c r="BA315" s="450"/>
      <c r="BB315" s="450"/>
      <c r="BC315" s="450"/>
      <c r="BD315" s="450"/>
      <c r="BE315" s="450"/>
      <c r="BF315" s="450"/>
      <c r="BG315" s="450"/>
      <c r="BH315" s="450"/>
      <c r="BI315" s="450"/>
      <c r="BJ315" s="450"/>
      <c r="BK315" s="450"/>
      <c r="BL315" s="450"/>
      <c r="BM315" s="450"/>
      <c r="BN315" s="450"/>
      <c r="BO315" s="450"/>
      <c r="BP315" s="450"/>
      <c r="BQ315" s="450"/>
      <c r="BR315" s="450"/>
      <c r="BS315" s="450"/>
      <c r="BT315" s="450"/>
      <c r="BU315" s="450"/>
      <c r="BV315" s="450"/>
      <c r="BW315" s="450"/>
      <c r="BX315" s="450"/>
      <c r="BY315" s="450"/>
      <c r="BZ315" s="450"/>
      <c r="CA315" s="450"/>
      <c r="CB315" s="450"/>
      <c r="CC315" s="450"/>
      <c r="CD315" s="450"/>
      <c r="CE315" s="450"/>
      <c r="CF315" s="450"/>
      <c r="CG315" s="450"/>
      <c r="CH315" s="450"/>
      <c r="CI315" s="450"/>
      <c r="CJ315" s="450"/>
      <c r="CK315" s="450"/>
      <c r="CL315" s="450"/>
      <c r="CM315" s="450"/>
      <c r="CN315" s="450"/>
      <c r="CO315" s="450"/>
      <c r="CP315" s="450"/>
      <c r="CQ315" s="450"/>
      <c r="CR315" s="450"/>
      <c r="CS315" s="450"/>
      <c r="CT315" s="450"/>
      <c r="CU315" s="450"/>
      <c r="CV315" s="450"/>
      <c r="CW315" s="450"/>
      <c r="CX315" s="450"/>
      <c r="CY315" s="450"/>
      <c r="CZ315" s="450"/>
      <c r="DA315" s="450"/>
      <c r="DB315" s="450"/>
      <c r="DC315" s="450"/>
      <c r="DD315" s="450"/>
      <c r="DE315" s="450"/>
      <c r="DF315" s="450"/>
      <c r="DG315" s="450"/>
      <c r="DH315" s="450"/>
      <c r="DI315" s="450"/>
      <c r="DJ315" s="450"/>
      <c r="DK315" s="450"/>
      <c r="DL315" s="450"/>
      <c r="DM315" s="450"/>
      <c r="DN315" s="450"/>
      <c r="DO315" s="450"/>
      <c r="DP315" s="450"/>
      <c r="DQ315" s="450"/>
      <c r="DR315" s="450"/>
      <c r="DS315" s="450"/>
      <c r="DT315" s="450"/>
      <c r="DU315" s="450"/>
      <c r="DV315" s="450"/>
      <c r="DW315" s="450"/>
      <c r="DX315" s="450"/>
      <c r="DY315" s="450"/>
      <c r="DZ315" s="450"/>
      <c r="EA315" s="450"/>
      <c r="EB315" s="450"/>
      <c r="EC315" s="450"/>
      <c r="ED315" s="450"/>
      <c r="EE315" s="450"/>
      <c r="EF315" s="454"/>
      <c r="EG315" s="454"/>
      <c r="EH315" s="454"/>
      <c r="EI315" s="454"/>
      <c r="EJ315" s="454"/>
      <c r="EK315" s="454"/>
      <c r="EL315" s="454"/>
      <c r="EM315" s="454"/>
      <c r="EN315" s="454"/>
      <c r="EO315" s="454"/>
      <c r="EP315" s="454"/>
      <c r="EQ315" s="454"/>
      <c r="ER315" s="454"/>
      <c r="ES315" s="454"/>
      <c r="ET315" s="454"/>
      <c r="EU315" s="581"/>
      <c r="EV315" s="581"/>
      <c r="EW315" s="581"/>
      <c r="EX315" s="581"/>
      <c r="EY315" s="581"/>
      <c r="EZ315" s="581"/>
      <c r="FA315" s="581"/>
      <c r="FB315" s="581"/>
      <c r="FC315" s="581"/>
      <c r="FD315" s="581"/>
      <c r="FE315" s="581"/>
    </row>
    <row r="316" spans="1:161">
      <c r="A316" s="450"/>
      <c r="B316" s="451"/>
      <c r="C316" s="450"/>
      <c r="D316" s="450"/>
      <c r="E316" s="450"/>
      <c r="F316" s="464"/>
      <c r="G316" s="450"/>
      <c r="H316" s="450"/>
      <c r="I316" s="450"/>
      <c r="J316" s="450"/>
      <c r="K316" s="450"/>
      <c r="L316" s="450"/>
      <c r="M316" s="450"/>
      <c r="N316" s="450"/>
      <c r="O316" s="450"/>
      <c r="P316" s="450"/>
      <c r="Q316" s="450"/>
      <c r="R316" s="464"/>
      <c r="S316" s="450"/>
      <c r="T316" s="450"/>
      <c r="U316" s="450"/>
      <c r="V316" s="450"/>
      <c r="W316" s="450"/>
      <c r="X316" s="450"/>
      <c r="Y316" s="450"/>
      <c r="Z316" s="450"/>
      <c r="AA316" s="450"/>
      <c r="AB316" s="450"/>
      <c r="AC316" s="450"/>
      <c r="AD316" s="450"/>
      <c r="AE316" s="450"/>
      <c r="AF316" s="450"/>
      <c r="AG316" s="450"/>
      <c r="AH316" s="450"/>
      <c r="AI316" s="450"/>
      <c r="AJ316" s="450"/>
      <c r="AK316" s="450"/>
      <c r="AL316" s="450"/>
      <c r="AM316" s="450"/>
      <c r="AN316" s="450"/>
      <c r="AO316" s="450"/>
      <c r="AP316" s="450"/>
      <c r="AQ316" s="450"/>
      <c r="AR316" s="450"/>
      <c r="AS316" s="450"/>
      <c r="AT316" s="450"/>
      <c r="AU316" s="450"/>
      <c r="AV316" s="450"/>
      <c r="AW316" s="450"/>
      <c r="AX316" s="450"/>
      <c r="AY316" s="450"/>
      <c r="AZ316" s="450"/>
      <c r="BA316" s="450"/>
      <c r="BB316" s="450"/>
      <c r="BC316" s="450"/>
      <c r="BD316" s="450"/>
      <c r="BE316" s="450"/>
      <c r="BF316" s="450"/>
      <c r="BG316" s="450"/>
      <c r="BH316" s="450"/>
      <c r="BI316" s="450"/>
      <c r="BJ316" s="450"/>
      <c r="BK316" s="450"/>
      <c r="BL316" s="450"/>
      <c r="BM316" s="450"/>
      <c r="BN316" s="450"/>
      <c r="BO316" s="450"/>
      <c r="BP316" s="450"/>
      <c r="BQ316" s="450"/>
      <c r="BR316" s="450"/>
      <c r="BS316" s="450"/>
      <c r="BT316" s="450"/>
      <c r="BU316" s="450"/>
      <c r="BV316" s="450"/>
      <c r="BW316" s="450"/>
      <c r="BX316" s="450"/>
      <c r="BY316" s="450"/>
      <c r="BZ316" s="450"/>
      <c r="CA316" s="450"/>
      <c r="CB316" s="450"/>
      <c r="CC316" s="450"/>
      <c r="CD316" s="450"/>
      <c r="CE316" s="450"/>
      <c r="CF316" s="450"/>
      <c r="CG316" s="450"/>
      <c r="CH316" s="450"/>
      <c r="CI316" s="450"/>
      <c r="CJ316" s="450"/>
      <c r="CK316" s="450"/>
      <c r="CL316" s="450"/>
      <c r="CM316" s="450"/>
      <c r="CN316" s="450"/>
      <c r="CO316" s="450"/>
      <c r="CP316" s="450"/>
      <c r="CQ316" s="450"/>
      <c r="CR316" s="450"/>
      <c r="CS316" s="450"/>
      <c r="CT316" s="450"/>
      <c r="CU316" s="450"/>
      <c r="CV316" s="450"/>
      <c r="CW316" s="450"/>
      <c r="CX316" s="450"/>
      <c r="CY316" s="450"/>
      <c r="CZ316" s="450"/>
      <c r="DA316" s="450"/>
      <c r="DB316" s="450"/>
      <c r="DC316" s="450"/>
      <c r="DD316" s="450"/>
      <c r="DE316" s="450"/>
      <c r="DF316" s="450"/>
      <c r="DG316" s="450"/>
      <c r="DH316" s="450"/>
      <c r="DI316" s="450"/>
      <c r="DJ316" s="450"/>
      <c r="DK316" s="450"/>
      <c r="DL316" s="450"/>
      <c r="DM316" s="450"/>
      <c r="DN316" s="450"/>
      <c r="DO316" s="450"/>
      <c r="DP316" s="450"/>
      <c r="DQ316" s="450"/>
      <c r="DR316" s="450"/>
      <c r="DS316" s="450"/>
      <c r="DT316" s="450"/>
      <c r="DU316" s="450"/>
      <c r="DV316" s="450"/>
      <c r="DW316" s="450"/>
      <c r="DX316" s="450"/>
      <c r="DY316" s="450"/>
      <c r="DZ316" s="450"/>
      <c r="EA316" s="450"/>
      <c r="EB316" s="450"/>
      <c r="EC316" s="450"/>
      <c r="ED316" s="450"/>
      <c r="EE316" s="450"/>
      <c r="EF316" s="454"/>
      <c r="EG316" s="454"/>
      <c r="EH316" s="454"/>
      <c r="EI316" s="454"/>
      <c r="EJ316" s="454"/>
      <c r="EK316" s="454"/>
      <c r="EL316" s="454"/>
      <c r="EM316" s="454"/>
      <c r="EN316" s="454"/>
      <c r="EO316" s="454"/>
      <c r="EP316" s="454"/>
      <c r="EQ316" s="454"/>
      <c r="ER316" s="454"/>
      <c r="ES316" s="454"/>
      <c r="ET316" s="454"/>
      <c r="EU316" s="581"/>
      <c r="EV316" s="581"/>
      <c r="EW316" s="581"/>
      <c r="EX316" s="581"/>
      <c r="EY316" s="581"/>
      <c r="EZ316" s="581"/>
      <c r="FA316" s="581"/>
      <c r="FB316" s="581"/>
      <c r="FC316" s="581"/>
      <c r="FD316" s="581"/>
      <c r="FE316" s="581"/>
    </row>
    <row r="317" spans="1:161">
      <c r="A317" s="450"/>
      <c r="B317" s="451"/>
      <c r="C317" s="450"/>
      <c r="D317" s="450"/>
      <c r="E317" s="450"/>
      <c r="F317" s="464"/>
      <c r="G317" s="450"/>
      <c r="H317" s="450"/>
      <c r="I317" s="450"/>
      <c r="J317" s="450"/>
      <c r="K317" s="450"/>
      <c r="L317" s="450"/>
      <c r="M317" s="450"/>
      <c r="N317" s="450"/>
      <c r="O317" s="450"/>
      <c r="P317" s="450"/>
      <c r="Q317" s="450"/>
      <c r="R317" s="464"/>
      <c r="S317" s="450"/>
      <c r="T317" s="450"/>
      <c r="U317" s="450"/>
      <c r="V317" s="450"/>
      <c r="W317" s="450"/>
      <c r="X317" s="450"/>
      <c r="Y317" s="450"/>
      <c r="Z317" s="450"/>
      <c r="AA317" s="450"/>
      <c r="AB317" s="450"/>
      <c r="AC317" s="450"/>
      <c r="AD317" s="450"/>
      <c r="AE317" s="450"/>
      <c r="AF317" s="450"/>
      <c r="AG317" s="450"/>
      <c r="AH317" s="450"/>
      <c r="AI317" s="450"/>
      <c r="AJ317" s="450"/>
      <c r="AK317" s="450"/>
      <c r="AL317" s="450"/>
      <c r="AM317" s="450"/>
      <c r="AN317" s="450"/>
      <c r="AO317" s="450"/>
      <c r="AP317" s="450"/>
      <c r="AQ317" s="450"/>
      <c r="AR317" s="450"/>
      <c r="AS317" s="450"/>
      <c r="AT317" s="450"/>
      <c r="AU317" s="450"/>
      <c r="AV317" s="450"/>
      <c r="AW317" s="450"/>
      <c r="AX317" s="450"/>
      <c r="AY317" s="450"/>
      <c r="AZ317" s="450"/>
      <c r="BA317" s="450"/>
      <c r="BB317" s="450"/>
      <c r="BC317" s="450"/>
      <c r="BD317" s="450"/>
      <c r="BE317" s="450"/>
      <c r="BF317" s="450"/>
      <c r="BG317" s="450"/>
      <c r="BH317" s="450"/>
      <c r="BI317" s="450"/>
      <c r="BJ317" s="450"/>
      <c r="BK317" s="450"/>
      <c r="BL317" s="450"/>
      <c r="BM317" s="450"/>
      <c r="BN317" s="450"/>
      <c r="BO317" s="450"/>
      <c r="BP317" s="450"/>
      <c r="BQ317" s="450"/>
      <c r="BR317" s="450"/>
      <c r="BS317" s="450"/>
      <c r="BT317" s="450"/>
      <c r="BU317" s="450"/>
      <c r="BV317" s="450"/>
      <c r="BW317" s="450"/>
      <c r="BX317" s="450"/>
      <c r="BY317" s="450"/>
      <c r="BZ317" s="450"/>
      <c r="CA317" s="450"/>
      <c r="CB317" s="450"/>
      <c r="CC317" s="450"/>
      <c r="CD317" s="450"/>
      <c r="CE317" s="450"/>
      <c r="CF317" s="450"/>
      <c r="CG317" s="450"/>
      <c r="CH317" s="450"/>
      <c r="CI317" s="450"/>
      <c r="CJ317" s="450"/>
      <c r="CK317" s="450"/>
      <c r="CL317" s="450"/>
      <c r="CM317" s="450"/>
      <c r="CN317" s="450"/>
      <c r="CO317" s="450"/>
      <c r="CP317" s="450"/>
      <c r="CQ317" s="450"/>
      <c r="CR317" s="450"/>
      <c r="CS317" s="450"/>
      <c r="CT317" s="450"/>
      <c r="CU317" s="450"/>
      <c r="CV317" s="450"/>
      <c r="CW317" s="450"/>
      <c r="CX317" s="450"/>
      <c r="CY317" s="450"/>
      <c r="CZ317" s="450"/>
      <c r="DA317" s="450"/>
      <c r="DB317" s="450"/>
      <c r="DC317" s="450"/>
      <c r="DD317" s="450"/>
      <c r="DE317" s="450"/>
      <c r="DF317" s="450"/>
      <c r="DG317" s="450"/>
      <c r="DH317" s="450"/>
      <c r="DI317" s="450"/>
      <c r="DJ317" s="450"/>
      <c r="DK317" s="450"/>
      <c r="DL317" s="450"/>
      <c r="DM317" s="450"/>
      <c r="DN317" s="450"/>
      <c r="DO317" s="450"/>
      <c r="DP317" s="450"/>
      <c r="DQ317" s="450"/>
      <c r="DR317" s="450"/>
      <c r="DS317" s="450"/>
      <c r="DT317" s="450"/>
      <c r="DU317" s="450"/>
      <c r="DV317" s="450"/>
      <c r="DW317" s="450"/>
      <c r="DX317" s="450"/>
      <c r="DY317" s="450"/>
      <c r="DZ317" s="450"/>
      <c r="EA317" s="450"/>
      <c r="EB317" s="450"/>
      <c r="EC317" s="450"/>
      <c r="ED317" s="450"/>
      <c r="EE317" s="450"/>
      <c r="EF317" s="454"/>
      <c r="EG317" s="454"/>
      <c r="EH317" s="454"/>
      <c r="EI317" s="454"/>
      <c r="EJ317" s="454"/>
      <c r="EK317" s="454"/>
      <c r="EL317" s="454"/>
      <c r="EM317" s="454"/>
      <c r="EN317" s="454"/>
      <c r="EO317" s="454"/>
      <c r="EP317" s="454"/>
      <c r="EQ317" s="454"/>
      <c r="ER317" s="454"/>
      <c r="ES317" s="454"/>
      <c r="ET317" s="454"/>
      <c r="EU317" s="581"/>
      <c r="EV317" s="581"/>
      <c r="EW317" s="581"/>
      <c r="EX317" s="581"/>
      <c r="EY317" s="581"/>
      <c r="EZ317" s="581"/>
      <c r="FA317" s="581"/>
      <c r="FB317" s="581"/>
      <c r="FC317" s="581"/>
      <c r="FD317" s="581"/>
      <c r="FE317" s="581"/>
    </row>
    <row r="318" spans="1:161">
      <c r="A318" s="450"/>
      <c r="B318" s="451"/>
      <c r="C318" s="450"/>
      <c r="D318" s="450"/>
      <c r="E318" s="450"/>
      <c r="F318" s="464"/>
      <c r="G318" s="450"/>
      <c r="H318" s="450"/>
      <c r="I318" s="450"/>
      <c r="J318" s="450"/>
      <c r="K318" s="450"/>
      <c r="L318" s="450"/>
      <c r="M318" s="450"/>
      <c r="N318" s="450"/>
      <c r="O318" s="450"/>
      <c r="P318" s="450"/>
      <c r="Q318" s="450"/>
      <c r="R318" s="464"/>
      <c r="S318" s="450"/>
      <c r="T318" s="450"/>
      <c r="U318" s="450"/>
      <c r="V318" s="450"/>
      <c r="W318" s="450"/>
      <c r="X318" s="450"/>
      <c r="Y318" s="450"/>
      <c r="Z318" s="450"/>
      <c r="AA318" s="450"/>
      <c r="AB318" s="450"/>
      <c r="AC318" s="450"/>
      <c r="AD318" s="450"/>
      <c r="AE318" s="450"/>
      <c r="AF318" s="450"/>
      <c r="AG318" s="450"/>
      <c r="AH318" s="450"/>
      <c r="AI318" s="450"/>
      <c r="AJ318" s="450"/>
      <c r="AK318" s="450"/>
      <c r="AL318" s="450"/>
      <c r="AM318" s="450"/>
      <c r="AN318" s="450"/>
      <c r="AO318" s="450"/>
      <c r="AP318" s="450"/>
      <c r="AQ318" s="450"/>
      <c r="AR318" s="450"/>
      <c r="AS318" s="450"/>
      <c r="AT318" s="450"/>
      <c r="AU318" s="450"/>
      <c r="AV318" s="450"/>
      <c r="AW318" s="450"/>
      <c r="AX318" s="450"/>
      <c r="AY318" s="450"/>
      <c r="AZ318" s="450"/>
      <c r="BA318" s="450"/>
      <c r="BB318" s="450"/>
      <c r="BC318" s="450"/>
      <c r="BD318" s="450"/>
      <c r="BE318" s="450"/>
      <c r="BF318" s="450"/>
      <c r="BG318" s="450"/>
      <c r="BH318" s="450"/>
      <c r="BI318" s="450"/>
      <c r="BJ318" s="450"/>
      <c r="BK318" s="450"/>
      <c r="BL318" s="450"/>
      <c r="BM318" s="450"/>
      <c r="BN318" s="450"/>
      <c r="BO318" s="450"/>
      <c r="BP318" s="450"/>
      <c r="BQ318" s="450"/>
      <c r="BR318" s="450"/>
      <c r="BS318" s="450"/>
      <c r="BT318" s="450"/>
      <c r="BU318" s="450"/>
      <c r="BV318" s="450"/>
      <c r="BW318" s="450"/>
      <c r="BX318" s="450"/>
      <c r="BY318" s="450"/>
      <c r="BZ318" s="450"/>
      <c r="CA318" s="450"/>
      <c r="CB318" s="450"/>
      <c r="CC318" s="450"/>
      <c r="CD318" s="450"/>
      <c r="CE318" s="450"/>
      <c r="CF318" s="450"/>
      <c r="CG318" s="450"/>
      <c r="CH318" s="450"/>
      <c r="CI318" s="450"/>
      <c r="CJ318" s="450"/>
      <c r="CK318" s="450"/>
      <c r="CL318" s="450"/>
      <c r="CM318" s="450"/>
      <c r="CN318" s="450"/>
      <c r="CO318" s="450"/>
      <c r="CP318" s="450"/>
      <c r="CQ318" s="450"/>
      <c r="CR318" s="450"/>
      <c r="CS318" s="450"/>
      <c r="CT318" s="450"/>
      <c r="CU318" s="450"/>
      <c r="CV318" s="450"/>
      <c r="CW318" s="450"/>
      <c r="CX318" s="450"/>
      <c r="CY318" s="450"/>
      <c r="CZ318" s="450"/>
      <c r="DA318" s="450"/>
      <c r="DB318" s="450"/>
      <c r="DC318" s="450"/>
      <c r="DD318" s="450"/>
      <c r="DE318" s="450"/>
      <c r="DF318" s="450"/>
      <c r="DG318" s="450"/>
      <c r="DH318" s="450"/>
      <c r="DI318" s="450"/>
      <c r="DJ318" s="450"/>
      <c r="DK318" s="450"/>
      <c r="DL318" s="450"/>
      <c r="DM318" s="450"/>
      <c r="DN318" s="450"/>
      <c r="DO318" s="450"/>
      <c r="DP318" s="450"/>
      <c r="DQ318" s="450"/>
      <c r="DR318" s="450"/>
      <c r="DS318" s="450"/>
      <c r="DT318" s="450"/>
      <c r="DU318" s="450"/>
      <c r="DV318" s="450"/>
      <c r="DW318" s="450"/>
      <c r="DX318" s="450"/>
      <c r="DY318" s="450"/>
      <c r="DZ318" s="450"/>
      <c r="EA318" s="450"/>
      <c r="EB318" s="450"/>
      <c r="EC318" s="450"/>
      <c r="ED318" s="450"/>
      <c r="EE318" s="450"/>
      <c r="EF318" s="454"/>
      <c r="EG318" s="454"/>
      <c r="EH318" s="454"/>
      <c r="EI318" s="454"/>
      <c r="EJ318" s="454"/>
      <c r="EK318" s="454"/>
      <c r="EL318" s="454"/>
      <c r="EM318" s="454"/>
      <c r="EN318" s="454"/>
      <c r="EO318" s="454"/>
      <c r="EP318" s="454"/>
      <c r="EQ318" s="454"/>
      <c r="ER318" s="454"/>
      <c r="ES318" s="454"/>
      <c r="ET318" s="454"/>
      <c r="EU318" s="581"/>
      <c r="EV318" s="581"/>
      <c r="EW318" s="581"/>
      <c r="EX318" s="581"/>
      <c r="EY318" s="581"/>
      <c r="EZ318" s="581"/>
      <c r="FA318" s="581"/>
      <c r="FB318" s="581"/>
      <c r="FC318" s="581"/>
      <c r="FD318" s="581"/>
      <c r="FE318" s="581"/>
    </row>
    <row r="319" spans="1:161">
      <c r="A319" s="450"/>
      <c r="B319" s="451"/>
      <c r="C319" s="450"/>
      <c r="D319" s="450"/>
      <c r="E319" s="450"/>
      <c r="F319" s="464"/>
      <c r="G319" s="450"/>
      <c r="H319" s="450"/>
      <c r="I319" s="450"/>
      <c r="J319" s="450"/>
      <c r="K319" s="450"/>
      <c r="L319" s="450"/>
      <c r="M319" s="450"/>
      <c r="N319" s="450"/>
      <c r="O319" s="450"/>
      <c r="P319" s="450"/>
      <c r="Q319" s="450"/>
      <c r="R319" s="464"/>
      <c r="S319" s="450"/>
      <c r="T319" s="450"/>
      <c r="U319" s="450"/>
      <c r="V319" s="450"/>
      <c r="W319" s="450"/>
      <c r="X319" s="450"/>
      <c r="Y319" s="450"/>
      <c r="Z319" s="450"/>
      <c r="AA319" s="450"/>
      <c r="AB319" s="450"/>
      <c r="AC319" s="450"/>
      <c r="AD319" s="450"/>
      <c r="AE319" s="450"/>
      <c r="AF319" s="450"/>
      <c r="AG319" s="450"/>
      <c r="AH319" s="450"/>
      <c r="AI319" s="450"/>
      <c r="AJ319" s="450"/>
      <c r="AK319" s="450"/>
      <c r="AL319" s="450"/>
      <c r="AM319" s="450"/>
      <c r="AN319" s="450"/>
      <c r="AO319" s="450"/>
      <c r="AP319" s="450"/>
      <c r="AQ319" s="450"/>
      <c r="AR319" s="450"/>
      <c r="AS319" s="450"/>
      <c r="AT319" s="450"/>
      <c r="AU319" s="450"/>
      <c r="AV319" s="450"/>
      <c r="AW319" s="450"/>
      <c r="AX319" s="450"/>
      <c r="AY319" s="450"/>
      <c r="AZ319" s="450"/>
      <c r="BA319" s="450"/>
      <c r="BB319" s="450"/>
      <c r="BC319" s="450"/>
      <c r="BD319" s="450"/>
      <c r="BE319" s="450"/>
      <c r="BF319" s="450"/>
      <c r="BG319" s="450"/>
      <c r="BH319" s="450"/>
      <c r="BI319" s="450"/>
      <c r="BJ319" s="450"/>
      <c r="BK319" s="450"/>
      <c r="BL319" s="450"/>
      <c r="BM319" s="450"/>
      <c r="BN319" s="450"/>
      <c r="BO319" s="450"/>
      <c r="BP319" s="450"/>
      <c r="BQ319" s="450"/>
      <c r="BR319" s="450"/>
      <c r="BS319" s="450"/>
      <c r="BT319" s="450"/>
      <c r="BU319" s="450"/>
      <c r="BV319" s="450"/>
      <c r="BW319" s="450"/>
      <c r="BX319" s="450"/>
      <c r="BY319" s="450"/>
      <c r="BZ319" s="450"/>
      <c r="CA319" s="450"/>
      <c r="CB319" s="450"/>
      <c r="CC319" s="450"/>
      <c r="CD319" s="450"/>
      <c r="CE319" s="450"/>
      <c r="CF319" s="450"/>
      <c r="CG319" s="450"/>
      <c r="CH319" s="450"/>
      <c r="CI319" s="450"/>
      <c r="CJ319" s="450"/>
      <c r="CK319" s="450"/>
      <c r="CL319" s="450"/>
      <c r="CM319" s="450"/>
      <c r="CN319" s="450"/>
      <c r="CO319" s="450"/>
      <c r="CP319" s="450"/>
      <c r="CQ319" s="450"/>
      <c r="CR319" s="450"/>
      <c r="CS319" s="450"/>
      <c r="CT319" s="450"/>
      <c r="CU319" s="450"/>
      <c r="CV319" s="450"/>
      <c r="CW319" s="450"/>
      <c r="CX319" s="450"/>
      <c r="CY319" s="450"/>
      <c r="CZ319" s="450"/>
      <c r="DA319" s="450"/>
      <c r="DB319" s="450"/>
      <c r="DC319" s="450"/>
      <c r="DD319" s="450"/>
      <c r="DE319" s="450"/>
      <c r="DF319" s="450"/>
      <c r="DG319" s="450"/>
      <c r="DH319" s="450"/>
      <c r="DI319" s="450"/>
      <c r="DJ319" s="450"/>
      <c r="DK319" s="450"/>
      <c r="DL319" s="450"/>
      <c r="DM319" s="450"/>
      <c r="DN319" s="450"/>
      <c r="DO319" s="450"/>
      <c r="DP319" s="450"/>
      <c r="DQ319" s="450"/>
      <c r="DR319" s="450"/>
      <c r="DS319" s="450"/>
      <c r="DT319" s="450"/>
      <c r="DU319" s="450"/>
      <c r="DV319" s="450"/>
      <c r="DW319" s="450"/>
      <c r="DX319" s="450"/>
      <c r="DY319" s="450"/>
      <c r="DZ319" s="450"/>
      <c r="EA319" s="450"/>
      <c r="EB319" s="450"/>
      <c r="EC319" s="450"/>
      <c r="ED319" s="450"/>
      <c r="EE319" s="450"/>
      <c r="EF319" s="454"/>
      <c r="EG319" s="454"/>
      <c r="EH319" s="454"/>
      <c r="EI319" s="454"/>
      <c r="EJ319" s="454"/>
      <c r="EK319" s="454"/>
      <c r="EL319" s="454"/>
      <c r="EM319" s="454"/>
      <c r="EN319" s="454"/>
      <c r="EO319" s="454"/>
      <c r="EP319" s="454"/>
      <c r="EQ319" s="454"/>
      <c r="ER319" s="454"/>
      <c r="ES319" s="454"/>
      <c r="ET319" s="454"/>
      <c r="EU319" s="581"/>
      <c r="EV319" s="581"/>
      <c r="EW319" s="581"/>
      <c r="EX319" s="581"/>
      <c r="EY319" s="581"/>
      <c r="EZ319" s="581"/>
      <c r="FA319" s="581"/>
      <c r="FB319" s="581"/>
      <c r="FC319" s="581"/>
      <c r="FD319" s="581"/>
      <c r="FE319" s="581"/>
    </row>
    <row r="320" spans="1:161">
      <c r="A320" s="450"/>
      <c r="B320" s="451"/>
      <c r="C320" s="450"/>
      <c r="D320" s="450"/>
      <c r="E320" s="450"/>
      <c r="F320" s="464"/>
      <c r="G320" s="450"/>
      <c r="H320" s="450"/>
      <c r="I320" s="450"/>
      <c r="J320" s="450"/>
      <c r="K320" s="450"/>
      <c r="L320" s="450"/>
      <c r="M320" s="450"/>
      <c r="N320" s="450"/>
      <c r="O320" s="450"/>
      <c r="P320" s="450"/>
      <c r="Q320" s="450"/>
      <c r="R320" s="464"/>
      <c r="S320" s="450"/>
      <c r="T320" s="450"/>
      <c r="U320" s="450"/>
      <c r="V320" s="450"/>
      <c r="W320" s="450"/>
      <c r="X320" s="450"/>
      <c r="Y320" s="450"/>
      <c r="Z320" s="450"/>
      <c r="AA320" s="450"/>
      <c r="AB320" s="450"/>
      <c r="AC320" s="450"/>
      <c r="AD320" s="450"/>
      <c r="AE320" s="450"/>
      <c r="AF320" s="450"/>
      <c r="AG320" s="450"/>
      <c r="AH320" s="450"/>
      <c r="AI320" s="450"/>
      <c r="AJ320" s="450"/>
      <c r="AK320" s="450"/>
      <c r="AL320" s="450"/>
      <c r="AM320" s="450"/>
      <c r="AN320" s="450"/>
      <c r="AO320" s="450"/>
      <c r="AP320" s="450"/>
      <c r="AQ320" s="450"/>
      <c r="AR320" s="450"/>
      <c r="AS320" s="450"/>
      <c r="AT320" s="450"/>
      <c r="AU320" s="450"/>
      <c r="AV320" s="450"/>
      <c r="AW320" s="450"/>
      <c r="AX320" s="450"/>
      <c r="AY320" s="450"/>
      <c r="AZ320" s="450"/>
      <c r="BA320" s="450"/>
      <c r="BB320" s="450"/>
      <c r="BC320" s="450"/>
      <c r="BD320" s="450"/>
      <c r="BE320" s="450"/>
      <c r="BF320" s="450"/>
      <c r="BG320" s="450"/>
      <c r="BH320" s="450"/>
      <c r="BI320" s="450"/>
      <c r="BJ320" s="450"/>
      <c r="BK320" s="450"/>
      <c r="BL320" s="450"/>
      <c r="BM320" s="450"/>
      <c r="BN320" s="450"/>
      <c r="BO320" s="450"/>
      <c r="BP320" s="450"/>
      <c r="BQ320" s="450"/>
      <c r="BR320" s="450"/>
      <c r="BS320" s="450"/>
      <c r="BT320" s="450"/>
      <c r="BU320" s="450"/>
      <c r="BV320" s="450"/>
      <c r="BW320" s="450"/>
      <c r="BX320" s="450"/>
      <c r="BY320" s="450"/>
      <c r="BZ320" s="450"/>
      <c r="CA320" s="450"/>
      <c r="CB320" s="450"/>
      <c r="CC320" s="450"/>
      <c r="CD320" s="450"/>
      <c r="CE320" s="450"/>
      <c r="CF320" s="450"/>
      <c r="CG320" s="450"/>
      <c r="CH320" s="450"/>
      <c r="CI320" s="450"/>
      <c r="CJ320" s="450"/>
      <c r="CK320" s="450"/>
      <c r="CL320" s="450"/>
      <c r="CM320" s="450"/>
      <c r="CN320" s="450"/>
      <c r="CO320" s="450"/>
      <c r="CP320" s="450"/>
      <c r="CQ320" s="450"/>
      <c r="CR320" s="450"/>
      <c r="CS320" s="450"/>
      <c r="CT320" s="450"/>
      <c r="CU320" s="450"/>
      <c r="CV320" s="450"/>
      <c r="CW320" s="450"/>
      <c r="CX320" s="450"/>
      <c r="CY320" s="450"/>
      <c r="CZ320" s="450"/>
      <c r="DA320" s="450"/>
      <c r="DB320" s="450"/>
      <c r="DC320" s="450"/>
      <c r="DD320" s="450"/>
      <c r="DE320" s="450"/>
      <c r="DF320" s="450"/>
      <c r="DG320" s="450"/>
      <c r="DH320" s="450"/>
      <c r="DI320" s="450"/>
      <c r="DJ320" s="450"/>
      <c r="DK320" s="450"/>
      <c r="DL320" s="450"/>
      <c r="DM320" s="450"/>
      <c r="DN320" s="450"/>
      <c r="DO320" s="450"/>
      <c r="DP320" s="450"/>
      <c r="DQ320" s="450"/>
      <c r="DR320" s="450"/>
      <c r="DS320" s="450"/>
      <c r="DT320" s="450"/>
      <c r="DU320" s="450"/>
      <c r="DV320" s="450"/>
      <c r="DW320" s="450"/>
      <c r="DX320" s="450"/>
      <c r="DY320" s="450"/>
      <c r="DZ320" s="450"/>
      <c r="EA320" s="450"/>
      <c r="EB320" s="450"/>
      <c r="EC320" s="450"/>
      <c r="ED320" s="450"/>
      <c r="EE320" s="450"/>
      <c r="EF320" s="454"/>
      <c r="EG320" s="454"/>
      <c r="EH320" s="454"/>
      <c r="EI320" s="454"/>
      <c r="EJ320" s="454"/>
      <c r="EK320" s="454"/>
      <c r="EL320" s="454"/>
      <c r="EM320" s="454"/>
      <c r="EN320" s="454"/>
      <c r="EO320" s="454"/>
      <c r="EP320" s="454"/>
      <c r="EQ320" s="454"/>
      <c r="ER320" s="454"/>
      <c r="ES320" s="454"/>
      <c r="ET320" s="454"/>
      <c r="EU320" s="581"/>
      <c r="EV320" s="581"/>
      <c r="EW320" s="581"/>
      <c r="EX320" s="581"/>
      <c r="EY320" s="581"/>
      <c r="EZ320" s="581"/>
      <c r="FA320" s="581"/>
      <c r="FB320" s="581"/>
      <c r="FC320" s="581"/>
      <c r="FD320" s="581"/>
      <c r="FE320" s="581"/>
    </row>
    <row r="321" spans="1:161">
      <c r="A321" s="450"/>
      <c r="B321" s="451"/>
      <c r="C321" s="450"/>
      <c r="D321" s="450"/>
      <c r="E321" s="450"/>
      <c r="F321" s="464"/>
      <c r="G321" s="450"/>
      <c r="H321" s="450"/>
      <c r="I321" s="450"/>
      <c r="J321" s="450"/>
      <c r="K321" s="450"/>
      <c r="L321" s="450"/>
      <c r="M321" s="450"/>
      <c r="N321" s="450"/>
      <c r="O321" s="450"/>
      <c r="P321" s="450"/>
      <c r="Q321" s="450"/>
      <c r="R321" s="464"/>
      <c r="S321" s="450"/>
      <c r="T321" s="450"/>
      <c r="U321" s="450"/>
      <c r="V321" s="450"/>
      <c r="W321" s="450"/>
      <c r="X321" s="450"/>
      <c r="Y321" s="450"/>
      <c r="Z321" s="450"/>
      <c r="AA321" s="450"/>
      <c r="AB321" s="450"/>
      <c r="AC321" s="450"/>
      <c r="AD321" s="450"/>
      <c r="AE321" s="450"/>
      <c r="AF321" s="450"/>
      <c r="AG321" s="450"/>
      <c r="AH321" s="450"/>
      <c r="AI321" s="450"/>
      <c r="AJ321" s="450"/>
      <c r="AK321" s="450"/>
      <c r="AL321" s="450"/>
      <c r="AM321" s="450"/>
      <c r="AN321" s="450"/>
      <c r="AO321" s="450"/>
      <c r="AP321" s="450"/>
      <c r="AQ321" s="450"/>
      <c r="AR321" s="450"/>
      <c r="AS321" s="450"/>
      <c r="AT321" s="450"/>
      <c r="AU321" s="450"/>
      <c r="AV321" s="450"/>
      <c r="AW321" s="450"/>
      <c r="AX321" s="450"/>
      <c r="AY321" s="450"/>
      <c r="AZ321" s="450"/>
      <c r="BA321" s="450"/>
      <c r="BB321" s="450"/>
      <c r="BC321" s="450"/>
      <c r="BD321" s="450"/>
      <c r="BE321" s="450"/>
      <c r="BF321" s="450"/>
      <c r="BG321" s="450"/>
      <c r="BH321" s="450"/>
      <c r="BI321" s="450"/>
      <c r="BJ321" s="450"/>
      <c r="BK321" s="450"/>
      <c r="BL321" s="450"/>
      <c r="BM321" s="450"/>
      <c r="BN321" s="450"/>
      <c r="BO321" s="450"/>
      <c r="BP321" s="450"/>
      <c r="BQ321" s="450"/>
      <c r="BR321" s="450"/>
      <c r="BS321" s="450"/>
      <c r="BT321" s="450"/>
      <c r="BU321" s="450"/>
      <c r="BV321" s="450"/>
      <c r="BW321" s="450"/>
      <c r="BX321" s="450"/>
      <c r="BY321" s="450"/>
      <c r="BZ321" s="450"/>
      <c r="CA321" s="450"/>
      <c r="CB321" s="450"/>
      <c r="CC321" s="450"/>
      <c r="CD321" s="450"/>
      <c r="CE321" s="450"/>
      <c r="CF321" s="450"/>
      <c r="CG321" s="450"/>
      <c r="CH321" s="450"/>
      <c r="CI321" s="450"/>
      <c r="CJ321" s="450"/>
      <c r="CK321" s="450"/>
      <c r="CL321" s="450"/>
      <c r="CM321" s="450"/>
      <c r="CN321" s="450"/>
      <c r="CO321" s="450"/>
      <c r="CP321" s="450"/>
      <c r="CQ321" s="450"/>
      <c r="CR321" s="450"/>
      <c r="CS321" s="450"/>
      <c r="CT321" s="450"/>
      <c r="CU321" s="450"/>
      <c r="CV321" s="450"/>
      <c r="CW321" s="450"/>
      <c r="CX321" s="450"/>
      <c r="CY321" s="450"/>
      <c r="CZ321" s="450"/>
      <c r="DA321" s="450"/>
      <c r="DB321" s="450"/>
      <c r="DC321" s="450"/>
      <c r="DD321" s="450"/>
      <c r="DE321" s="450"/>
      <c r="DF321" s="450"/>
      <c r="DG321" s="450"/>
      <c r="DH321" s="450"/>
      <c r="DI321" s="450"/>
      <c r="DJ321" s="450"/>
      <c r="DK321" s="450"/>
      <c r="DL321" s="450"/>
      <c r="DM321" s="450"/>
      <c r="DN321" s="450"/>
      <c r="DO321" s="450"/>
      <c r="DP321" s="450"/>
      <c r="DQ321" s="450"/>
      <c r="DR321" s="450"/>
      <c r="DS321" s="450"/>
      <c r="DT321" s="450"/>
      <c r="DU321" s="450"/>
      <c r="DV321" s="450"/>
      <c r="DW321" s="450"/>
      <c r="DX321" s="450"/>
      <c r="DY321" s="450"/>
      <c r="DZ321" s="450"/>
      <c r="EA321" s="450"/>
      <c r="EB321" s="450"/>
      <c r="EC321" s="450"/>
      <c r="ED321" s="450"/>
      <c r="EE321" s="450"/>
      <c r="EF321" s="454"/>
      <c r="EG321" s="454"/>
      <c r="EH321" s="454"/>
      <c r="EI321" s="454"/>
      <c r="EJ321" s="454"/>
      <c r="EK321" s="454"/>
      <c r="EL321" s="454"/>
      <c r="EM321" s="454"/>
      <c r="EN321" s="454"/>
      <c r="EO321" s="454"/>
      <c r="EP321" s="454"/>
      <c r="EQ321" s="454"/>
      <c r="ER321" s="454"/>
      <c r="ES321" s="454"/>
      <c r="ET321" s="454"/>
      <c r="EU321" s="581"/>
      <c r="EV321" s="581"/>
      <c r="EW321" s="581"/>
      <c r="EX321" s="581"/>
      <c r="EY321" s="581"/>
      <c r="EZ321" s="581"/>
      <c r="FA321" s="581"/>
      <c r="FB321" s="581"/>
      <c r="FC321" s="581"/>
      <c r="FD321" s="581"/>
      <c r="FE321" s="581"/>
    </row>
    <row r="322" spans="1:161">
      <c r="A322" s="450"/>
      <c r="B322" s="451"/>
      <c r="C322" s="450"/>
      <c r="D322" s="450"/>
      <c r="E322" s="450"/>
      <c r="F322" s="464"/>
      <c r="G322" s="450"/>
      <c r="H322" s="450"/>
      <c r="I322" s="450"/>
      <c r="J322" s="450"/>
      <c r="K322" s="450"/>
      <c r="L322" s="450"/>
      <c r="M322" s="450"/>
      <c r="N322" s="450"/>
      <c r="O322" s="450"/>
      <c r="P322" s="450"/>
      <c r="Q322" s="450"/>
      <c r="R322" s="464"/>
      <c r="S322" s="450"/>
      <c r="T322" s="450"/>
      <c r="U322" s="450"/>
      <c r="V322" s="450"/>
      <c r="W322" s="450"/>
      <c r="X322" s="450"/>
      <c r="Y322" s="450"/>
      <c r="Z322" s="450"/>
      <c r="AA322" s="450"/>
      <c r="AB322" s="450"/>
      <c r="AC322" s="450"/>
      <c r="AD322" s="450"/>
      <c r="AE322" s="450"/>
      <c r="AF322" s="450"/>
      <c r="AG322" s="450"/>
      <c r="AH322" s="450"/>
      <c r="AI322" s="450"/>
      <c r="AJ322" s="450"/>
      <c r="AK322" s="450"/>
      <c r="AL322" s="450"/>
      <c r="AM322" s="450"/>
      <c r="AN322" s="450"/>
      <c r="AO322" s="450"/>
      <c r="AP322" s="450"/>
      <c r="AQ322" s="450"/>
      <c r="AR322" s="450"/>
      <c r="AS322" s="450"/>
      <c r="AT322" s="450"/>
      <c r="AU322" s="450"/>
      <c r="AV322" s="450"/>
      <c r="AW322" s="450"/>
      <c r="AX322" s="450"/>
      <c r="AY322" s="450"/>
      <c r="AZ322" s="450"/>
      <c r="BA322" s="450"/>
      <c r="BB322" s="450"/>
      <c r="BC322" s="450"/>
      <c r="BD322" s="450"/>
      <c r="BE322" s="450"/>
      <c r="BF322" s="450"/>
      <c r="BG322" s="450"/>
      <c r="BH322" s="450"/>
      <c r="BI322" s="450"/>
      <c r="BJ322" s="450"/>
      <c r="BK322" s="450"/>
      <c r="BL322" s="450"/>
      <c r="BM322" s="450"/>
      <c r="BN322" s="450"/>
      <c r="BO322" s="450"/>
      <c r="BP322" s="450"/>
      <c r="BQ322" s="450"/>
      <c r="BR322" s="450"/>
      <c r="BS322" s="450"/>
      <c r="BT322" s="450"/>
      <c r="BU322" s="450"/>
      <c r="BV322" s="450"/>
      <c r="BW322" s="450"/>
      <c r="BX322" s="450"/>
      <c r="BY322" s="450"/>
      <c r="BZ322" s="450"/>
      <c r="CA322" s="450"/>
      <c r="CB322" s="450"/>
      <c r="CC322" s="450"/>
      <c r="CD322" s="450"/>
      <c r="CE322" s="450"/>
      <c r="CF322" s="450"/>
      <c r="CG322" s="450"/>
      <c r="CH322" s="450"/>
      <c r="CI322" s="450"/>
      <c r="CJ322" s="450"/>
      <c r="CK322" s="450"/>
      <c r="CL322" s="450"/>
      <c r="CM322" s="450"/>
      <c r="CN322" s="450"/>
      <c r="CO322" s="450"/>
      <c r="CP322" s="450"/>
      <c r="CQ322" s="450"/>
      <c r="CR322" s="450"/>
      <c r="CS322" s="450"/>
      <c r="CT322" s="450"/>
      <c r="CU322" s="450"/>
      <c r="CV322" s="450"/>
      <c r="CW322" s="450"/>
      <c r="CX322" s="450"/>
      <c r="CY322" s="450"/>
      <c r="CZ322" s="450"/>
      <c r="DA322" s="450"/>
      <c r="DB322" s="450"/>
      <c r="DC322" s="450"/>
      <c r="DD322" s="450"/>
      <c r="DE322" s="450"/>
      <c r="DF322" s="450"/>
      <c r="DG322" s="450"/>
      <c r="DH322" s="450"/>
      <c r="DI322" s="450"/>
      <c r="DJ322" s="450"/>
      <c r="DK322" s="450"/>
      <c r="DL322" s="450"/>
      <c r="DM322" s="450"/>
      <c r="DN322" s="450"/>
      <c r="DO322" s="450"/>
      <c r="DP322" s="450"/>
      <c r="DQ322" s="450"/>
      <c r="DR322" s="450"/>
      <c r="DS322" s="450"/>
      <c r="DT322" s="450"/>
      <c r="DU322" s="450"/>
      <c r="DV322" s="450"/>
      <c r="DW322" s="450"/>
      <c r="DX322" s="450"/>
      <c r="DY322" s="450"/>
      <c r="DZ322" s="450"/>
      <c r="EA322" s="450"/>
      <c r="EB322" s="450"/>
      <c r="EC322" s="450"/>
      <c r="ED322" s="450"/>
      <c r="EE322" s="450"/>
      <c r="EF322" s="454"/>
      <c r="EG322" s="454"/>
      <c r="EH322" s="454"/>
      <c r="EI322" s="454"/>
      <c r="EJ322" s="454"/>
      <c r="EK322" s="454"/>
      <c r="EL322" s="454"/>
      <c r="EM322" s="454"/>
      <c r="EN322" s="454"/>
      <c r="EO322" s="454"/>
      <c r="EP322" s="454"/>
      <c r="EQ322" s="454"/>
      <c r="ER322" s="454"/>
      <c r="ES322" s="454"/>
      <c r="ET322" s="454"/>
      <c r="EU322" s="581"/>
      <c r="EV322" s="581"/>
      <c r="EW322" s="581"/>
      <c r="EX322" s="581"/>
      <c r="EY322" s="581"/>
      <c r="EZ322" s="581"/>
      <c r="FA322" s="581"/>
      <c r="FB322" s="581"/>
      <c r="FC322" s="581"/>
      <c r="FD322" s="581"/>
      <c r="FE322" s="581"/>
    </row>
    <row r="323" spans="1:161">
      <c r="A323" s="450"/>
      <c r="B323" s="451"/>
      <c r="C323" s="450"/>
      <c r="D323" s="450"/>
      <c r="E323" s="450"/>
      <c r="F323" s="464"/>
      <c r="G323" s="450"/>
      <c r="H323" s="450"/>
      <c r="I323" s="450"/>
      <c r="J323" s="450"/>
      <c r="K323" s="450"/>
      <c r="L323" s="450"/>
      <c r="M323" s="450"/>
      <c r="N323" s="450"/>
      <c r="O323" s="450"/>
      <c r="P323" s="450"/>
      <c r="Q323" s="450"/>
      <c r="R323" s="464"/>
      <c r="S323" s="450"/>
      <c r="T323" s="450"/>
      <c r="U323" s="450"/>
      <c r="V323" s="450"/>
      <c r="W323" s="450"/>
      <c r="X323" s="450"/>
      <c r="Y323" s="450"/>
      <c r="Z323" s="450"/>
      <c r="AA323" s="450"/>
      <c r="AB323" s="450"/>
      <c r="AC323" s="450"/>
      <c r="AD323" s="450"/>
      <c r="AE323" s="450"/>
      <c r="AF323" s="450"/>
      <c r="AG323" s="450"/>
      <c r="AH323" s="450"/>
      <c r="AI323" s="450"/>
      <c r="AJ323" s="450"/>
      <c r="AK323" s="450"/>
      <c r="AL323" s="450"/>
      <c r="AM323" s="450"/>
      <c r="AN323" s="450"/>
      <c r="AO323" s="450"/>
      <c r="AP323" s="450"/>
      <c r="AQ323" s="450"/>
      <c r="AR323" s="450"/>
      <c r="AS323" s="450"/>
      <c r="AT323" s="450"/>
      <c r="AU323" s="450"/>
      <c r="AV323" s="450"/>
      <c r="AW323" s="450"/>
      <c r="AX323" s="450"/>
      <c r="AY323" s="450"/>
      <c r="AZ323" s="450"/>
      <c r="BA323" s="450"/>
      <c r="BB323" s="450"/>
      <c r="BC323" s="450"/>
      <c r="BD323" s="450"/>
      <c r="BE323" s="450"/>
      <c r="BF323" s="450"/>
      <c r="BG323" s="450"/>
      <c r="BH323" s="450"/>
      <c r="BI323" s="450"/>
      <c r="BJ323" s="450"/>
      <c r="BK323" s="450"/>
      <c r="BL323" s="450"/>
      <c r="BM323" s="450"/>
      <c r="BN323" s="450"/>
      <c r="BO323" s="450"/>
      <c r="BP323" s="450"/>
      <c r="BQ323" s="450"/>
      <c r="BR323" s="450"/>
      <c r="BS323" s="450"/>
      <c r="BT323" s="450"/>
      <c r="BU323" s="450"/>
      <c r="BV323" s="450"/>
      <c r="BW323" s="450"/>
      <c r="BX323" s="450"/>
      <c r="BY323" s="450"/>
      <c r="BZ323" s="450"/>
      <c r="CA323" s="450"/>
      <c r="CB323" s="450"/>
      <c r="CC323" s="450"/>
      <c r="CD323" s="450"/>
      <c r="CE323" s="450"/>
      <c r="CF323" s="450"/>
      <c r="CG323" s="450"/>
      <c r="CH323" s="450"/>
      <c r="CI323" s="450"/>
      <c r="CJ323" s="450"/>
      <c r="CK323" s="450"/>
      <c r="CL323" s="450"/>
      <c r="CM323" s="450"/>
      <c r="CN323" s="450"/>
      <c r="CO323" s="450"/>
      <c r="CP323" s="450"/>
      <c r="CQ323" s="450"/>
      <c r="CR323" s="450"/>
      <c r="CS323" s="450"/>
      <c r="CT323" s="450"/>
      <c r="CU323" s="450"/>
      <c r="CV323" s="450"/>
      <c r="CW323" s="450"/>
      <c r="CX323" s="450"/>
      <c r="CY323" s="450"/>
      <c r="CZ323" s="450"/>
      <c r="DA323" s="450"/>
      <c r="DB323" s="450"/>
      <c r="DC323" s="450"/>
      <c r="DD323" s="450"/>
      <c r="DE323" s="450"/>
      <c r="DF323" s="450"/>
      <c r="DG323" s="450"/>
      <c r="DH323" s="450"/>
      <c r="DI323" s="450"/>
      <c r="DJ323" s="450"/>
      <c r="DK323" s="450"/>
      <c r="DL323" s="450"/>
      <c r="DM323" s="450"/>
      <c r="DN323" s="450"/>
      <c r="DO323" s="450"/>
      <c r="DP323" s="450"/>
      <c r="DQ323" s="450"/>
      <c r="DR323" s="450"/>
      <c r="DS323" s="450"/>
      <c r="DT323" s="450"/>
      <c r="DU323" s="450"/>
      <c r="DV323" s="450"/>
      <c r="DW323" s="450"/>
      <c r="DX323" s="450"/>
      <c r="DY323" s="450"/>
      <c r="DZ323" s="450"/>
      <c r="EA323" s="450"/>
      <c r="EB323" s="450"/>
      <c r="EC323" s="450"/>
      <c r="ED323" s="450"/>
      <c r="EE323" s="450"/>
      <c r="EF323" s="454"/>
      <c r="EG323" s="454"/>
      <c r="EH323" s="454"/>
      <c r="EI323" s="454"/>
      <c r="EJ323" s="454"/>
      <c r="EK323" s="454"/>
      <c r="EL323" s="454"/>
      <c r="EM323" s="454"/>
      <c r="EN323" s="454"/>
      <c r="EO323" s="454"/>
      <c r="EP323" s="454"/>
      <c r="EQ323" s="454"/>
      <c r="ER323" s="454"/>
      <c r="ES323" s="454"/>
      <c r="ET323" s="454"/>
      <c r="EU323" s="581"/>
      <c r="EV323" s="581"/>
      <c r="EW323" s="581"/>
      <c r="EX323" s="581"/>
      <c r="EY323" s="581"/>
      <c r="EZ323" s="581"/>
      <c r="FA323" s="581"/>
      <c r="FB323" s="581"/>
      <c r="FC323" s="581"/>
      <c r="FD323" s="581"/>
      <c r="FE323" s="581"/>
    </row>
    <row r="324" spans="1:161">
      <c r="A324" s="450"/>
      <c r="B324" s="451"/>
      <c r="C324" s="450"/>
      <c r="D324" s="450"/>
      <c r="E324" s="450"/>
      <c r="F324" s="464"/>
      <c r="G324" s="450"/>
      <c r="H324" s="450"/>
      <c r="I324" s="450"/>
      <c r="J324" s="450"/>
      <c r="K324" s="450"/>
      <c r="L324" s="450"/>
      <c r="M324" s="450"/>
      <c r="N324" s="450"/>
      <c r="O324" s="450"/>
      <c r="P324" s="450"/>
      <c r="Q324" s="450"/>
      <c r="R324" s="464"/>
      <c r="S324" s="450"/>
      <c r="T324" s="450"/>
      <c r="U324" s="450"/>
      <c r="V324" s="450"/>
      <c r="W324" s="450"/>
      <c r="X324" s="450"/>
      <c r="Y324" s="450"/>
      <c r="Z324" s="450"/>
      <c r="AA324" s="450"/>
      <c r="AB324" s="450"/>
      <c r="AC324" s="450"/>
      <c r="AD324" s="450"/>
      <c r="AE324" s="450"/>
      <c r="AF324" s="450"/>
      <c r="AG324" s="450"/>
      <c r="AH324" s="450"/>
      <c r="AI324" s="450"/>
      <c r="AJ324" s="450"/>
      <c r="AK324" s="450"/>
      <c r="AL324" s="450"/>
      <c r="AM324" s="450"/>
      <c r="AN324" s="450"/>
      <c r="AO324" s="450"/>
      <c r="AP324" s="450"/>
      <c r="AQ324" s="450"/>
      <c r="AR324" s="450"/>
      <c r="AS324" s="450"/>
      <c r="AT324" s="450"/>
      <c r="AU324" s="450"/>
      <c r="AV324" s="450"/>
      <c r="AW324" s="450"/>
      <c r="AX324" s="450"/>
      <c r="AY324" s="450"/>
      <c r="AZ324" s="450"/>
      <c r="BA324" s="450"/>
      <c r="BB324" s="450"/>
      <c r="BC324" s="450"/>
      <c r="BD324" s="450"/>
      <c r="BE324" s="450"/>
      <c r="BF324" s="450"/>
      <c r="BG324" s="450"/>
      <c r="BH324" s="450"/>
      <c r="BI324" s="450"/>
      <c r="BJ324" s="450"/>
      <c r="BK324" s="450"/>
      <c r="BL324" s="450"/>
      <c r="BM324" s="450"/>
      <c r="BN324" s="450"/>
      <c r="BO324" s="450"/>
      <c r="BP324" s="450"/>
      <c r="BQ324" s="450"/>
      <c r="BR324" s="450"/>
      <c r="BS324" s="450"/>
      <c r="BT324" s="450"/>
      <c r="BU324" s="450"/>
      <c r="BV324" s="450"/>
      <c r="BW324" s="450"/>
      <c r="BX324" s="450"/>
      <c r="BY324" s="450"/>
      <c r="BZ324" s="450"/>
      <c r="CA324" s="450"/>
      <c r="CB324" s="450"/>
      <c r="CC324" s="450"/>
      <c r="CD324" s="450"/>
      <c r="CE324" s="450"/>
      <c r="CF324" s="450"/>
      <c r="CG324" s="450"/>
      <c r="CH324" s="450"/>
      <c r="CI324" s="450"/>
      <c r="CJ324" s="450"/>
      <c r="CK324" s="450"/>
      <c r="CL324" s="450"/>
      <c r="CM324" s="450"/>
      <c r="CN324" s="450"/>
      <c r="CO324" s="450"/>
      <c r="CP324" s="450"/>
      <c r="CQ324" s="450"/>
      <c r="CR324" s="450"/>
      <c r="CS324" s="450"/>
      <c r="CT324" s="450"/>
      <c r="CU324" s="450"/>
      <c r="CV324" s="450"/>
      <c r="CW324" s="450"/>
      <c r="CX324" s="450"/>
      <c r="CY324" s="450"/>
      <c r="CZ324" s="450"/>
      <c r="DA324" s="450"/>
      <c r="DB324" s="450"/>
      <c r="DC324" s="450"/>
      <c r="DD324" s="450"/>
      <c r="DE324" s="450"/>
      <c r="DF324" s="450"/>
      <c r="DG324" s="450"/>
      <c r="DH324" s="450"/>
      <c r="DI324" s="450"/>
      <c r="DJ324" s="450"/>
      <c r="DK324" s="450"/>
      <c r="DL324" s="450"/>
      <c r="DM324" s="450"/>
      <c r="DN324" s="450"/>
      <c r="DO324" s="450"/>
      <c r="DP324" s="450"/>
      <c r="DQ324" s="450"/>
      <c r="DR324" s="450"/>
      <c r="DS324" s="450"/>
      <c r="DT324" s="450"/>
      <c r="DU324" s="450"/>
      <c r="DV324" s="450"/>
      <c r="DW324" s="450"/>
      <c r="DX324" s="450"/>
      <c r="DY324" s="450"/>
      <c r="DZ324" s="450"/>
      <c r="EA324" s="450"/>
      <c r="EB324" s="450"/>
      <c r="EC324" s="450"/>
      <c r="ED324" s="450"/>
      <c r="EE324" s="450"/>
      <c r="EF324" s="454"/>
      <c r="EG324" s="454"/>
      <c r="EH324" s="454"/>
      <c r="EI324" s="454"/>
      <c r="EJ324" s="454"/>
      <c r="EK324" s="454"/>
      <c r="EL324" s="454"/>
      <c r="EM324" s="454"/>
      <c r="EN324" s="454"/>
      <c r="EO324" s="454"/>
      <c r="EP324" s="454"/>
      <c r="EQ324" s="454"/>
      <c r="ER324" s="454"/>
      <c r="ES324" s="454"/>
      <c r="ET324" s="454"/>
      <c r="EU324" s="581"/>
      <c r="EV324" s="581"/>
      <c r="EW324" s="581"/>
      <c r="EX324" s="581"/>
      <c r="EY324" s="581"/>
      <c r="EZ324" s="581"/>
      <c r="FA324" s="581"/>
      <c r="FB324" s="581"/>
      <c r="FC324" s="581"/>
      <c r="FD324" s="581"/>
      <c r="FE324" s="581"/>
    </row>
    <row r="325" spans="1:161">
      <c r="A325" s="450"/>
      <c r="B325" s="451"/>
      <c r="C325" s="450"/>
      <c r="D325" s="450"/>
      <c r="E325" s="450"/>
      <c r="F325" s="464"/>
      <c r="G325" s="450"/>
      <c r="H325" s="450"/>
      <c r="I325" s="450"/>
      <c r="J325" s="450"/>
      <c r="K325" s="450"/>
      <c r="L325" s="450"/>
      <c r="M325" s="450"/>
      <c r="N325" s="450"/>
      <c r="O325" s="450"/>
      <c r="P325" s="450"/>
      <c r="Q325" s="450"/>
      <c r="R325" s="464"/>
      <c r="S325" s="450"/>
      <c r="T325" s="450"/>
      <c r="U325" s="450"/>
      <c r="V325" s="450"/>
      <c r="W325" s="450"/>
      <c r="X325" s="450"/>
      <c r="Y325" s="450"/>
      <c r="Z325" s="450"/>
      <c r="AA325" s="450"/>
      <c r="AB325" s="450"/>
      <c r="AC325" s="450"/>
      <c r="AD325" s="450"/>
      <c r="AE325" s="450"/>
      <c r="AF325" s="450"/>
      <c r="AG325" s="450"/>
      <c r="AH325" s="450"/>
      <c r="AI325" s="450"/>
      <c r="AJ325" s="450"/>
      <c r="AK325" s="450"/>
      <c r="AL325" s="450"/>
      <c r="AM325" s="450"/>
      <c r="AN325" s="450"/>
      <c r="AO325" s="450"/>
      <c r="AP325" s="450"/>
      <c r="AQ325" s="450"/>
      <c r="AR325" s="450"/>
      <c r="AS325" s="450"/>
      <c r="AT325" s="450"/>
      <c r="AU325" s="450"/>
      <c r="AV325" s="450"/>
      <c r="AW325" s="450"/>
      <c r="AX325" s="450"/>
      <c r="AY325" s="450"/>
      <c r="AZ325" s="450"/>
      <c r="BA325" s="450"/>
      <c r="BB325" s="450"/>
      <c r="BC325" s="450"/>
      <c r="BD325" s="450"/>
      <c r="BE325" s="450"/>
      <c r="BF325" s="450"/>
      <c r="BG325" s="450"/>
      <c r="BH325" s="450"/>
      <c r="BI325" s="450"/>
      <c r="BJ325" s="450"/>
      <c r="BK325" s="450"/>
      <c r="BL325" s="450"/>
      <c r="BM325" s="450"/>
      <c r="BN325" s="450"/>
      <c r="BO325" s="450"/>
      <c r="BP325" s="450"/>
      <c r="BQ325" s="450"/>
      <c r="BR325" s="450"/>
      <c r="BS325" s="450"/>
      <c r="BT325" s="450"/>
      <c r="BU325" s="450"/>
      <c r="BV325" s="450"/>
      <c r="BW325" s="450"/>
      <c r="BX325" s="450"/>
      <c r="BY325" s="450"/>
      <c r="BZ325" s="450"/>
      <c r="CA325" s="450"/>
      <c r="CB325" s="450"/>
      <c r="CC325" s="450"/>
      <c r="CD325" s="450"/>
      <c r="CE325" s="450"/>
      <c r="CF325" s="450"/>
      <c r="CG325" s="450"/>
      <c r="CH325" s="450"/>
      <c r="CI325" s="450"/>
      <c r="CJ325" s="450"/>
      <c r="CK325" s="450"/>
      <c r="CL325" s="450"/>
      <c r="CM325" s="450"/>
      <c r="CN325" s="450"/>
      <c r="CO325" s="450"/>
      <c r="CP325" s="450"/>
      <c r="CQ325" s="450"/>
      <c r="CR325" s="450"/>
      <c r="CS325" s="450"/>
      <c r="CT325" s="450"/>
      <c r="CU325" s="450"/>
      <c r="CV325" s="450"/>
      <c r="CW325" s="450"/>
      <c r="CX325" s="450"/>
      <c r="CY325" s="450"/>
      <c r="CZ325" s="450"/>
      <c r="DA325" s="450"/>
      <c r="DB325" s="450"/>
      <c r="DC325" s="450"/>
      <c r="DD325" s="450"/>
      <c r="DE325" s="450"/>
      <c r="DF325" s="450"/>
      <c r="DG325" s="450"/>
      <c r="DH325" s="450"/>
      <c r="DI325" s="450"/>
      <c r="DJ325" s="450"/>
      <c r="DK325" s="450"/>
      <c r="DL325" s="450"/>
      <c r="DM325" s="450"/>
      <c r="DN325" s="450"/>
      <c r="DO325" s="450"/>
      <c r="DP325" s="450"/>
      <c r="DQ325" s="450"/>
      <c r="DR325" s="450"/>
      <c r="DS325" s="450"/>
      <c r="DT325" s="450"/>
      <c r="DU325" s="450"/>
      <c r="DV325" s="450"/>
      <c r="DW325" s="450"/>
      <c r="DX325" s="450"/>
      <c r="DY325" s="450"/>
      <c r="DZ325" s="450"/>
      <c r="EA325" s="450"/>
      <c r="EB325" s="450"/>
      <c r="EC325" s="450"/>
      <c r="ED325" s="450"/>
      <c r="EE325" s="450"/>
      <c r="EF325" s="454"/>
      <c r="EG325" s="454"/>
      <c r="EH325" s="454"/>
      <c r="EI325" s="454"/>
      <c r="EJ325" s="454"/>
      <c r="EK325" s="454"/>
      <c r="EL325" s="454"/>
      <c r="EM325" s="454"/>
      <c r="EN325" s="454"/>
      <c r="EO325" s="454"/>
      <c r="EP325" s="454"/>
      <c r="EQ325" s="454"/>
      <c r="ER325" s="454"/>
      <c r="ES325" s="454"/>
      <c r="ET325" s="454"/>
      <c r="EU325" s="581"/>
      <c r="EV325" s="581"/>
      <c r="EW325" s="581"/>
      <c r="EX325" s="581"/>
      <c r="EY325" s="581"/>
      <c r="EZ325" s="581"/>
      <c r="FA325" s="581"/>
      <c r="FB325" s="581"/>
      <c r="FC325" s="581"/>
      <c r="FD325" s="581"/>
      <c r="FE325" s="581"/>
    </row>
    <row r="326" spans="1:161">
      <c r="A326" s="454"/>
      <c r="B326" s="653"/>
      <c r="C326" s="454"/>
      <c r="D326" s="454"/>
      <c r="E326" s="454"/>
      <c r="F326" s="504"/>
      <c r="G326" s="454"/>
      <c r="H326" s="454"/>
      <c r="I326" s="454"/>
      <c r="J326" s="454"/>
      <c r="K326" s="454"/>
      <c r="L326" s="454"/>
      <c r="M326" s="454"/>
      <c r="N326" s="454"/>
      <c r="O326" s="454"/>
      <c r="P326" s="454"/>
      <c r="Q326" s="454"/>
      <c r="R326" s="504"/>
      <c r="S326" s="454"/>
      <c r="T326" s="454"/>
      <c r="U326" s="454"/>
      <c r="V326" s="454"/>
      <c r="W326" s="454"/>
      <c r="X326" s="454"/>
      <c r="Y326" s="454"/>
      <c r="Z326" s="454"/>
      <c r="AA326" s="454"/>
      <c r="AB326" s="454"/>
      <c r="AC326" s="454"/>
      <c r="AD326" s="454"/>
      <c r="AE326" s="454"/>
      <c r="AF326" s="454"/>
      <c r="AG326" s="454"/>
      <c r="AH326" s="454"/>
      <c r="AI326" s="454"/>
      <c r="AJ326" s="454"/>
      <c r="AK326" s="454"/>
      <c r="AL326" s="454"/>
      <c r="AM326" s="454"/>
      <c r="AN326" s="454"/>
      <c r="AO326" s="454"/>
      <c r="AP326" s="454"/>
      <c r="AQ326" s="454"/>
      <c r="AR326" s="454"/>
      <c r="AS326" s="454"/>
      <c r="AT326" s="454"/>
      <c r="AU326" s="454"/>
      <c r="AV326" s="454"/>
      <c r="AW326" s="454"/>
      <c r="AX326" s="454"/>
      <c r="AY326" s="454"/>
      <c r="AZ326" s="454"/>
      <c r="BA326" s="454"/>
      <c r="BB326" s="454"/>
      <c r="BC326" s="454"/>
      <c r="BD326" s="454"/>
      <c r="BE326" s="454"/>
      <c r="BF326" s="454"/>
      <c r="BG326" s="454"/>
      <c r="BH326" s="454"/>
      <c r="BI326" s="454"/>
      <c r="BJ326" s="454"/>
      <c r="BK326" s="454"/>
      <c r="BL326" s="454"/>
      <c r="BM326" s="454"/>
      <c r="BN326" s="454"/>
      <c r="BO326" s="454"/>
      <c r="BP326" s="454"/>
      <c r="BQ326" s="454"/>
      <c r="BR326" s="454"/>
      <c r="BS326" s="454"/>
      <c r="BT326" s="454"/>
      <c r="BU326" s="454"/>
      <c r="BV326" s="454"/>
      <c r="BW326" s="454"/>
      <c r="BX326" s="454"/>
      <c r="BY326" s="454"/>
      <c r="BZ326" s="454"/>
      <c r="CA326" s="454"/>
      <c r="CB326" s="454"/>
      <c r="CC326" s="454"/>
      <c r="CD326" s="454"/>
      <c r="CE326" s="454"/>
      <c r="CF326" s="454"/>
      <c r="CG326" s="454"/>
      <c r="CH326" s="454"/>
      <c r="CI326" s="454"/>
      <c r="CJ326" s="454"/>
      <c r="CK326" s="454"/>
      <c r="CL326" s="454"/>
      <c r="CM326" s="454"/>
      <c r="CN326" s="454"/>
      <c r="CO326" s="454"/>
      <c r="CP326" s="454"/>
      <c r="CQ326" s="454"/>
      <c r="CR326" s="454"/>
      <c r="CS326" s="454"/>
      <c r="CT326" s="454"/>
      <c r="CU326" s="454"/>
      <c r="CV326" s="454"/>
      <c r="CW326" s="454"/>
      <c r="CX326" s="454"/>
      <c r="CY326" s="454"/>
      <c r="CZ326" s="454"/>
      <c r="DA326" s="454"/>
      <c r="DB326" s="454"/>
      <c r="DC326" s="454"/>
      <c r="DD326" s="454"/>
      <c r="DE326" s="454"/>
      <c r="DF326" s="454"/>
      <c r="DG326" s="454"/>
      <c r="DH326" s="454"/>
      <c r="DI326" s="454"/>
      <c r="DJ326" s="454"/>
      <c r="DK326" s="454"/>
      <c r="DL326" s="454"/>
      <c r="DM326" s="454"/>
      <c r="DN326" s="454"/>
      <c r="DO326" s="454"/>
      <c r="DP326" s="454"/>
      <c r="DQ326" s="454"/>
      <c r="DR326" s="454"/>
      <c r="DS326" s="454"/>
      <c r="DT326" s="454"/>
      <c r="DU326" s="454"/>
      <c r="DV326" s="454"/>
      <c r="DW326" s="454"/>
      <c r="DX326" s="454"/>
      <c r="DY326" s="454"/>
      <c r="DZ326" s="454"/>
      <c r="EA326" s="454"/>
      <c r="EB326" s="454"/>
      <c r="EC326" s="454"/>
      <c r="ED326" s="454"/>
      <c r="EE326" s="454"/>
      <c r="EF326" s="454"/>
      <c r="EG326" s="454"/>
      <c r="EH326" s="454"/>
      <c r="EI326" s="454"/>
      <c r="EJ326" s="454"/>
      <c r="EK326" s="454"/>
      <c r="EL326" s="454"/>
      <c r="EM326" s="454"/>
      <c r="EN326" s="454"/>
      <c r="EO326" s="454"/>
      <c r="EP326" s="454"/>
      <c r="EQ326" s="454"/>
      <c r="ER326" s="454"/>
      <c r="ES326" s="454"/>
      <c r="ET326" s="454"/>
      <c r="EU326" s="581"/>
      <c r="EV326" s="581"/>
      <c r="EW326" s="581"/>
      <c r="EX326" s="581"/>
      <c r="EY326" s="581"/>
      <c r="EZ326" s="581"/>
      <c r="FA326" s="581"/>
      <c r="FB326" s="581"/>
      <c r="FC326" s="581"/>
      <c r="FD326" s="581"/>
      <c r="FE326" s="581"/>
    </row>
    <row r="327" spans="1:161">
      <c r="A327" s="454"/>
      <c r="B327" s="653"/>
      <c r="C327" s="454"/>
      <c r="D327" s="454"/>
      <c r="E327" s="454"/>
      <c r="F327" s="504"/>
      <c r="G327" s="454"/>
      <c r="H327" s="454"/>
      <c r="I327" s="454"/>
      <c r="J327" s="454"/>
      <c r="K327" s="454"/>
      <c r="L327" s="454"/>
      <c r="M327" s="454"/>
      <c r="N327" s="454"/>
      <c r="O327" s="454"/>
      <c r="P327" s="454"/>
      <c r="Q327" s="454"/>
      <c r="R327" s="504"/>
      <c r="S327" s="454"/>
      <c r="T327" s="454"/>
      <c r="U327" s="454"/>
      <c r="V327" s="454"/>
      <c r="W327" s="454"/>
      <c r="X327" s="454"/>
      <c r="Y327" s="454"/>
      <c r="Z327" s="454"/>
      <c r="AA327" s="454"/>
      <c r="AB327" s="454"/>
      <c r="AC327" s="454"/>
      <c r="AD327" s="454"/>
      <c r="AE327" s="454"/>
      <c r="AF327" s="454"/>
      <c r="AG327" s="454"/>
      <c r="AH327" s="454"/>
      <c r="AI327" s="454"/>
      <c r="AJ327" s="454"/>
      <c r="AK327" s="454"/>
      <c r="AL327" s="454"/>
      <c r="AM327" s="454"/>
      <c r="AN327" s="454"/>
      <c r="AO327" s="454"/>
      <c r="AP327" s="454"/>
      <c r="AQ327" s="454"/>
      <c r="AR327" s="454"/>
      <c r="AS327" s="454"/>
      <c r="AT327" s="454"/>
      <c r="AU327" s="454"/>
      <c r="AV327" s="454"/>
      <c r="AW327" s="454"/>
      <c r="AX327" s="454"/>
      <c r="AY327" s="454"/>
      <c r="AZ327" s="454"/>
      <c r="BA327" s="454"/>
      <c r="BB327" s="454"/>
      <c r="BC327" s="454"/>
      <c r="BD327" s="454"/>
      <c r="BE327" s="454"/>
      <c r="BF327" s="454"/>
      <c r="BG327" s="454"/>
      <c r="BH327" s="454"/>
      <c r="BI327" s="454"/>
      <c r="BJ327" s="454"/>
      <c r="BK327" s="454"/>
      <c r="BL327" s="454"/>
      <c r="BM327" s="454"/>
      <c r="BN327" s="454"/>
      <c r="BO327" s="454"/>
      <c r="BP327" s="454"/>
      <c r="BQ327" s="454"/>
      <c r="BR327" s="454"/>
      <c r="BS327" s="454"/>
      <c r="BT327" s="454"/>
      <c r="BU327" s="454"/>
      <c r="BV327" s="454"/>
      <c r="BW327" s="454"/>
      <c r="BX327" s="454"/>
      <c r="BY327" s="454"/>
      <c r="BZ327" s="454"/>
      <c r="CA327" s="454"/>
      <c r="CB327" s="454"/>
      <c r="CC327" s="454"/>
      <c r="CD327" s="454"/>
      <c r="CE327" s="454"/>
      <c r="CF327" s="454"/>
      <c r="CG327" s="454"/>
      <c r="CH327" s="454"/>
      <c r="CI327" s="454"/>
      <c r="CJ327" s="454"/>
      <c r="CK327" s="454"/>
      <c r="CL327" s="454"/>
      <c r="CM327" s="454"/>
      <c r="CN327" s="454"/>
      <c r="CO327" s="454"/>
      <c r="CP327" s="454"/>
      <c r="CQ327" s="454"/>
      <c r="CR327" s="454"/>
      <c r="CS327" s="454"/>
      <c r="CT327" s="454"/>
      <c r="CU327" s="454"/>
      <c r="CV327" s="454"/>
      <c r="CW327" s="454"/>
      <c r="CX327" s="454"/>
      <c r="CY327" s="454"/>
      <c r="CZ327" s="454"/>
      <c r="DA327" s="454"/>
      <c r="DB327" s="454"/>
      <c r="DC327" s="454"/>
      <c r="DD327" s="454"/>
      <c r="DE327" s="454"/>
      <c r="DF327" s="454"/>
      <c r="DG327" s="454"/>
      <c r="DH327" s="454"/>
      <c r="DI327" s="454"/>
      <c r="DJ327" s="454"/>
      <c r="DK327" s="454"/>
      <c r="DL327" s="454"/>
      <c r="DM327" s="454"/>
      <c r="DN327" s="454"/>
      <c r="DO327" s="454"/>
      <c r="DP327" s="454"/>
      <c r="DQ327" s="454"/>
      <c r="DR327" s="454"/>
      <c r="DS327" s="454"/>
      <c r="DT327" s="454"/>
      <c r="DU327" s="454"/>
      <c r="DV327" s="454"/>
      <c r="DW327" s="454"/>
      <c r="DX327" s="454"/>
      <c r="DY327" s="454"/>
      <c r="DZ327" s="454"/>
      <c r="EA327" s="454"/>
      <c r="EB327" s="454"/>
      <c r="EC327" s="454"/>
      <c r="ED327" s="454"/>
      <c r="EE327" s="454"/>
      <c r="EF327" s="454"/>
      <c r="EG327" s="454"/>
      <c r="EH327" s="454"/>
      <c r="EI327" s="454"/>
      <c r="EJ327" s="454"/>
      <c r="EK327" s="454"/>
      <c r="EL327" s="454"/>
      <c r="EM327" s="454"/>
      <c r="EN327" s="454"/>
      <c r="EO327" s="454"/>
      <c r="EP327" s="454"/>
      <c r="EQ327" s="454"/>
      <c r="ER327" s="454"/>
      <c r="ES327" s="454"/>
      <c r="ET327" s="454"/>
      <c r="EU327" s="581"/>
      <c r="EV327" s="581"/>
      <c r="EW327" s="581"/>
      <c r="EX327" s="581"/>
      <c r="EY327" s="581"/>
      <c r="EZ327" s="581"/>
      <c r="FA327" s="581"/>
      <c r="FB327" s="581"/>
      <c r="FC327" s="581"/>
      <c r="FD327" s="581"/>
      <c r="FE327" s="581"/>
    </row>
    <row r="328" spans="1:161">
      <c r="A328" s="454"/>
      <c r="B328" s="653"/>
      <c r="C328" s="454"/>
      <c r="D328" s="454"/>
      <c r="E328" s="454"/>
      <c r="F328" s="504"/>
      <c r="G328" s="454"/>
      <c r="H328" s="454"/>
      <c r="I328" s="454"/>
      <c r="J328" s="454"/>
      <c r="K328" s="454"/>
      <c r="L328" s="454"/>
      <c r="M328" s="454"/>
      <c r="N328" s="454"/>
      <c r="O328" s="454"/>
      <c r="P328" s="454"/>
      <c r="Q328" s="454"/>
      <c r="R328" s="504"/>
      <c r="S328" s="454"/>
      <c r="T328" s="454"/>
      <c r="U328" s="454"/>
      <c r="V328" s="454"/>
      <c r="W328" s="454"/>
      <c r="X328" s="454"/>
      <c r="Y328" s="454"/>
      <c r="Z328" s="454"/>
      <c r="AA328" s="454"/>
      <c r="AB328" s="454"/>
      <c r="AC328" s="454"/>
      <c r="AD328" s="454"/>
      <c r="AE328" s="454"/>
      <c r="AF328" s="454"/>
      <c r="AG328" s="454"/>
      <c r="AH328" s="454"/>
      <c r="AI328" s="454"/>
      <c r="AJ328" s="454"/>
      <c r="AK328" s="454"/>
      <c r="AL328" s="454"/>
      <c r="AM328" s="454"/>
      <c r="AN328" s="454"/>
      <c r="AO328" s="454"/>
      <c r="AP328" s="454"/>
      <c r="AQ328" s="454"/>
      <c r="AR328" s="454"/>
      <c r="AS328" s="454"/>
      <c r="AT328" s="454"/>
      <c r="AU328" s="454"/>
      <c r="AV328" s="454"/>
      <c r="AW328" s="454"/>
      <c r="AX328" s="454"/>
      <c r="AY328" s="454"/>
      <c r="AZ328" s="454"/>
      <c r="BA328" s="454"/>
      <c r="BB328" s="454"/>
      <c r="BC328" s="454"/>
      <c r="BD328" s="454"/>
      <c r="BE328" s="454"/>
      <c r="BF328" s="454"/>
      <c r="BG328" s="454"/>
      <c r="BH328" s="454"/>
      <c r="BI328" s="454"/>
      <c r="BJ328" s="454"/>
      <c r="BK328" s="454"/>
      <c r="BL328" s="454"/>
      <c r="BM328" s="454"/>
      <c r="BN328" s="454"/>
      <c r="BO328" s="454"/>
      <c r="BP328" s="454"/>
      <c r="BQ328" s="454"/>
      <c r="BR328" s="454"/>
      <c r="BS328" s="454"/>
      <c r="BT328" s="454"/>
      <c r="BU328" s="454"/>
      <c r="BV328" s="454"/>
      <c r="BW328" s="454"/>
      <c r="BX328" s="454"/>
      <c r="BY328" s="454"/>
      <c r="BZ328" s="454"/>
      <c r="CA328" s="454"/>
      <c r="CB328" s="454"/>
      <c r="CC328" s="454"/>
      <c r="CD328" s="454"/>
      <c r="CE328" s="454"/>
      <c r="CF328" s="454"/>
      <c r="CG328" s="454"/>
      <c r="CH328" s="454"/>
      <c r="CI328" s="454"/>
      <c r="CJ328" s="454"/>
      <c r="CK328" s="454"/>
      <c r="CL328" s="454"/>
      <c r="CM328" s="454"/>
      <c r="CN328" s="454"/>
      <c r="CO328" s="454"/>
      <c r="CP328" s="454"/>
      <c r="CQ328" s="454"/>
      <c r="CR328" s="454"/>
      <c r="CS328" s="454"/>
      <c r="CT328" s="454"/>
      <c r="CU328" s="454"/>
      <c r="CV328" s="454"/>
      <c r="CW328" s="454"/>
      <c r="CX328" s="454"/>
      <c r="CY328" s="454"/>
      <c r="CZ328" s="454"/>
      <c r="DA328" s="454"/>
      <c r="DB328" s="454"/>
      <c r="DC328" s="454"/>
      <c r="DD328" s="454"/>
      <c r="DE328" s="454"/>
      <c r="DF328" s="454"/>
      <c r="DG328" s="454"/>
      <c r="DH328" s="454"/>
      <c r="DI328" s="454"/>
      <c r="DJ328" s="454"/>
      <c r="DK328" s="454"/>
      <c r="DL328" s="454"/>
      <c r="DM328" s="454"/>
      <c r="DN328" s="454"/>
      <c r="DO328" s="454"/>
      <c r="DP328" s="454"/>
      <c r="DQ328" s="454"/>
      <c r="DR328" s="454"/>
      <c r="DS328" s="454"/>
      <c r="DT328" s="454"/>
      <c r="DU328" s="454"/>
      <c r="DV328" s="454"/>
      <c r="DW328" s="454"/>
      <c r="DX328" s="454"/>
      <c r="DY328" s="454"/>
      <c r="DZ328" s="454"/>
      <c r="EA328" s="454"/>
      <c r="EB328" s="454"/>
      <c r="EC328" s="454"/>
      <c r="ED328" s="454"/>
      <c r="EE328" s="454"/>
      <c r="EF328" s="454"/>
      <c r="EG328" s="454"/>
      <c r="EH328" s="454"/>
      <c r="EI328" s="454"/>
      <c r="EJ328" s="454"/>
      <c r="EK328" s="454"/>
      <c r="EL328" s="454"/>
      <c r="EM328" s="454"/>
      <c r="EN328" s="454"/>
      <c r="EO328" s="454"/>
      <c r="EP328" s="454"/>
      <c r="EQ328" s="454"/>
      <c r="ER328" s="454"/>
      <c r="ES328" s="454"/>
      <c r="ET328" s="454"/>
      <c r="EU328" s="581"/>
      <c r="EV328" s="581"/>
      <c r="EW328" s="581"/>
      <c r="EX328" s="581"/>
      <c r="EY328" s="581"/>
      <c r="EZ328" s="581"/>
      <c r="FA328" s="581"/>
      <c r="FB328" s="581"/>
      <c r="FC328" s="581"/>
      <c r="FD328" s="581"/>
      <c r="FE328" s="581"/>
    </row>
    <row r="329" spans="1:161">
      <c r="A329" s="454"/>
      <c r="B329" s="653"/>
      <c r="C329" s="454"/>
      <c r="D329" s="454"/>
      <c r="E329" s="454"/>
      <c r="F329" s="504"/>
      <c r="G329" s="454"/>
      <c r="H329" s="454"/>
      <c r="I329" s="454"/>
      <c r="J329" s="454"/>
      <c r="K329" s="454"/>
      <c r="L329" s="454"/>
      <c r="M329" s="454"/>
      <c r="N329" s="454"/>
      <c r="O329" s="454"/>
      <c r="P329" s="454"/>
      <c r="Q329" s="454"/>
      <c r="R329" s="504"/>
      <c r="S329" s="454"/>
      <c r="T329" s="454"/>
      <c r="U329" s="454"/>
      <c r="V329" s="454"/>
      <c r="W329" s="454"/>
      <c r="X329" s="454"/>
      <c r="Y329" s="454"/>
      <c r="Z329" s="454"/>
      <c r="AA329" s="454"/>
      <c r="AB329" s="454"/>
      <c r="AC329" s="454"/>
      <c r="AD329" s="454"/>
      <c r="AE329" s="454"/>
      <c r="AF329" s="454"/>
      <c r="AG329" s="454"/>
      <c r="AH329" s="454"/>
      <c r="AI329" s="454"/>
      <c r="AJ329" s="454"/>
      <c r="AK329" s="454"/>
      <c r="AL329" s="454"/>
      <c r="AM329" s="454"/>
      <c r="AN329" s="454"/>
      <c r="AO329" s="454"/>
      <c r="AP329" s="454"/>
      <c r="AQ329" s="454"/>
      <c r="AR329" s="454"/>
      <c r="AS329" s="454"/>
      <c r="AT329" s="454"/>
      <c r="AU329" s="454"/>
      <c r="AV329" s="454"/>
      <c r="AW329" s="454"/>
      <c r="AX329" s="454"/>
      <c r="AY329" s="454"/>
      <c r="AZ329" s="454"/>
      <c r="BA329" s="454"/>
      <c r="BB329" s="454"/>
      <c r="BC329" s="454"/>
      <c r="BD329" s="454"/>
      <c r="BE329" s="454"/>
      <c r="BF329" s="454"/>
      <c r="BG329" s="454"/>
      <c r="BH329" s="454"/>
      <c r="BI329" s="454"/>
      <c r="BJ329" s="454"/>
      <c r="BK329" s="454"/>
      <c r="BL329" s="454"/>
      <c r="BM329" s="454"/>
      <c r="BN329" s="454"/>
      <c r="BO329" s="454"/>
      <c r="BP329" s="454"/>
      <c r="BQ329" s="454"/>
      <c r="BR329" s="454"/>
      <c r="BS329" s="454"/>
      <c r="BT329" s="454"/>
      <c r="BU329" s="454"/>
      <c r="BV329" s="454"/>
      <c r="BW329" s="454"/>
      <c r="BX329" s="454"/>
      <c r="BY329" s="454"/>
      <c r="BZ329" s="454"/>
      <c r="CA329" s="454"/>
      <c r="CB329" s="454"/>
      <c r="CC329" s="454"/>
      <c r="CD329" s="454"/>
      <c r="CE329" s="454"/>
      <c r="CF329" s="454"/>
      <c r="CG329" s="454"/>
      <c r="CH329" s="454"/>
      <c r="CI329" s="454"/>
      <c r="CJ329" s="454"/>
      <c r="CK329" s="454"/>
      <c r="CL329" s="454"/>
      <c r="CM329" s="454"/>
      <c r="CN329" s="454"/>
      <c r="CO329" s="454"/>
      <c r="CP329" s="454"/>
      <c r="CQ329" s="454"/>
      <c r="CR329" s="454"/>
      <c r="CS329" s="454"/>
      <c r="CT329" s="454"/>
      <c r="CU329" s="454"/>
      <c r="CV329" s="454"/>
      <c r="CW329" s="454"/>
      <c r="CX329" s="454"/>
      <c r="CY329" s="454"/>
      <c r="CZ329" s="454"/>
      <c r="DA329" s="454"/>
      <c r="DB329" s="454"/>
      <c r="DC329" s="454"/>
      <c r="DD329" s="454"/>
      <c r="DE329" s="454"/>
      <c r="DF329" s="454"/>
      <c r="DG329" s="454"/>
      <c r="DH329" s="454"/>
      <c r="DI329" s="454"/>
      <c r="DJ329" s="454"/>
      <c r="DK329" s="454"/>
      <c r="DL329" s="454"/>
      <c r="DM329" s="454"/>
      <c r="DN329" s="454"/>
      <c r="DO329" s="454"/>
      <c r="DP329" s="454"/>
      <c r="DQ329" s="454"/>
      <c r="DR329" s="454"/>
      <c r="DS329" s="454"/>
      <c r="DT329" s="454"/>
      <c r="DU329" s="454"/>
      <c r="DV329" s="454"/>
      <c r="DW329" s="454"/>
      <c r="DX329" s="454"/>
      <c r="DY329" s="454"/>
      <c r="DZ329" s="454"/>
      <c r="EA329" s="454"/>
      <c r="EB329" s="454"/>
      <c r="EC329" s="454"/>
      <c r="ED329" s="454"/>
      <c r="EE329" s="454"/>
      <c r="EF329" s="454"/>
      <c r="EG329" s="454"/>
      <c r="EH329" s="454"/>
      <c r="EI329" s="454"/>
      <c r="EJ329" s="454"/>
      <c r="EK329" s="454"/>
      <c r="EL329" s="454"/>
      <c r="EM329" s="454"/>
      <c r="EN329" s="454"/>
      <c r="EO329" s="454"/>
      <c r="EP329" s="454"/>
      <c r="EQ329" s="454"/>
      <c r="ER329" s="454"/>
      <c r="ES329" s="454"/>
      <c r="ET329" s="454"/>
      <c r="EU329" s="581"/>
      <c r="EV329" s="581"/>
      <c r="EW329" s="581"/>
      <c r="EX329" s="581"/>
      <c r="EY329" s="581"/>
      <c r="EZ329" s="581"/>
      <c r="FA329" s="581"/>
      <c r="FB329" s="581"/>
      <c r="FC329" s="581"/>
      <c r="FD329" s="581"/>
      <c r="FE329" s="581"/>
    </row>
    <row r="330" spans="1:161">
      <c r="A330" s="454"/>
      <c r="B330" s="653"/>
      <c r="C330" s="454"/>
      <c r="D330" s="454"/>
      <c r="E330" s="454"/>
      <c r="F330" s="504"/>
      <c r="G330" s="454"/>
      <c r="H330" s="454"/>
      <c r="I330" s="454"/>
      <c r="J330" s="454"/>
      <c r="K330" s="454"/>
      <c r="L330" s="454"/>
      <c r="M330" s="454"/>
      <c r="N330" s="454"/>
      <c r="O330" s="454"/>
      <c r="P330" s="454"/>
      <c r="Q330" s="454"/>
      <c r="R330" s="504"/>
      <c r="S330" s="454"/>
      <c r="T330" s="454"/>
      <c r="U330" s="454"/>
      <c r="V330" s="454"/>
      <c r="W330" s="454"/>
      <c r="X330" s="454"/>
      <c r="Y330" s="454"/>
      <c r="Z330" s="454"/>
      <c r="AA330" s="454"/>
      <c r="AB330" s="454"/>
      <c r="AC330" s="454"/>
      <c r="AD330" s="454"/>
      <c r="AE330" s="454"/>
      <c r="AF330" s="454"/>
      <c r="AG330" s="454"/>
      <c r="AH330" s="454"/>
      <c r="AI330" s="454"/>
      <c r="AJ330" s="454"/>
      <c r="AK330" s="454"/>
      <c r="AL330" s="454"/>
      <c r="AM330" s="454"/>
      <c r="AN330" s="454"/>
      <c r="AO330" s="454"/>
      <c r="AP330" s="454"/>
      <c r="AQ330" s="454"/>
      <c r="AR330" s="454"/>
      <c r="AS330" s="454"/>
      <c r="AT330" s="454"/>
      <c r="AU330" s="454"/>
      <c r="AV330" s="454"/>
      <c r="AW330" s="454"/>
      <c r="AX330" s="454"/>
      <c r="AY330" s="454"/>
      <c r="AZ330" s="454"/>
      <c r="BA330" s="454"/>
      <c r="BB330" s="454"/>
      <c r="BC330" s="454"/>
      <c r="BD330" s="454"/>
      <c r="BE330" s="454"/>
      <c r="BF330" s="454"/>
      <c r="BG330" s="454"/>
      <c r="BH330" s="454"/>
      <c r="BI330" s="454"/>
      <c r="BJ330" s="454"/>
      <c r="BK330" s="454"/>
      <c r="BL330" s="454"/>
      <c r="BM330" s="454"/>
      <c r="BN330" s="454"/>
      <c r="BO330" s="454"/>
      <c r="BP330" s="454"/>
      <c r="BQ330" s="454"/>
      <c r="BR330" s="454"/>
      <c r="BS330" s="454"/>
      <c r="BT330" s="454"/>
      <c r="BU330" s="454"/>
      <c r="BV330" s="454"/>
      <c r="BW330" s="454"/>
      <c r="BX330" s="454"/>
      <c r="BY330" s="454"/>
      <c r="BZ330" s="454"/>
      <c r="CA330" s="454"/>
      <c r="CB330" s="454"/>
      <c r="CC330" s="454"/>
      <c r="CD330" s="454"/>
      <c r="CE330" s="454"/>
      <c r="CF330" s="454"/>
      <c r="CG330" s="454"/>
      <c r="CH330" s="454"/>
      <c r="CI330" s="454"/>
      <c r="CJ330" s="454"/>
      <c r="CK330" s="454"/>
      <c r="CL330" s="454"/>
      <c r="CM330" s="454"/>
      <c r="CN330" s="454"/>
      <c r="CO330" s="454"/>
      <c r="CP330" s="454"/>
      <c r="CQ330" s="454"/>
      <c r="CR330" s="454"/>
      <c r="CS330" s="454"/>
      <c r="CT330" s="454"/>
      <c r="CU330" s="454"/>
      <c r="CV330" s="454"/>
      <c r="CW330" s="454"/>
      <c r="CX330" s="454"/>
      <c r="CY330" s="454"/>
      <c r="CZ330" s="454"/>
      <c r="DA330" s="454"/>
      <c r="DB330" s="454"/>
      <c r="DC330" s="454"/>
      <c r="DD330" s="454"/>
      <c r="DE330" s="454"/>
      <c r="DF330" s="454"/>
      <c r="DG330" s="454"/>
      <c r="DH330" s="454"/>
      <c r="DI330" s="454"/>
      <c r="DJ330" s="454"/>
      <c r="DK330" s="454"/>
      <c r="DL330" s="454"/>
      <c r="DM330" s="454"/>
      <c r="DN330" s="454"/>
      <c r="DO330" s="454"/>
      <c r="DP330" s="454"/>
      <c r="DQ330" s="454"/>
      <c r="DR330" s="454"/>
      <c r="DS330" s="454"/>
      <c r="DT330" s="454"/>
      <c r="DU330" s="454"/>
      <c r="DV330" s="454"/>
      <c r="DW330" s="454"/>
      <c r="DX330" s="454"/>
      <c r="DY330" s="454"/>
      <c r="DZ330" s="454"/>
      <c r="EA330" s="454"/>
      <c r="EB330" s="454"/>
      <c r="EC330" s="454"/>
      <c r="ED330" s="454"/>
      <c r="EE330" s="454"/>
      <c r="EF330" s="454"/>
      <c r="EG330" s="454"/>
      <c r="EH330" s="454"/>
      <c r="EI330" s="454"/>
      <c r="EJ330" s="454"/>
      <c r="EK330" s="454"/>
      <c r="EL330" s="454"/>
      <c r="EM330" s="454"/>
      <c r="EN330" s="454"/>
      <c r="EO330" s="454"/>
      <c r="EP330" s="454"/>
      <c r="EQ330" s="454"/>
      <c r="ER330" s="454"/>
      <c r="ES330" s="454"/>
      <c r="ET330" s="454"/>
      <c r="EU330" s="581"/>
      <c r="EV330" s="581"/>
      <c r="EW330" s="581"/>
      <c r="EX330" s="581"/>
      <c r="EY330" s="581"/>
      <c r="EZ330" s="581"/>
      <c r="FA330" s="581"/>
      <c r="FB330" s="581"/>
      <c r="FC330" s="581"/>
      <c r="FD330" s="581"/>
      <c r="FE330" s="581"/>
    </row>
    <row r="331" spans="1:161">
      <c r="A331" s="454"/>
      <c r="B331" s="653"/>
      <c r="C331" s="454"/>
      <c r="D331" s="454"/>
      <c r="E331" s="454"/>
      <c r="F331" s="504"/>
      <c r="G331" s="454"/>
      <c r="H331" s="454"/>
      <c r="I331" s="454"/>
      <c r="J331" s="454"/>
      <c r="K331" s="454"/>
      <c r="L331" s="454"/>
      <c r="M331" s="454"/>
      <c r="N331" s="454"/>
      <c r="O331" s="454"/>
      <c r="P331" s="454"/>
      <c r="Q331" s="454"/>
      <c r="R331" s="504"/>
      <c r="S331" s="454"/>
      <c r="T331" s="454"/>
      <c r="U331" s="454"/>
      <c r="V331" s="454"/>
      <c r="W331" s="454"/>
      <c r="X331" s="454"/>
      <c r="Y331" s="454"/>
      <c r="Z331" s="454"/>
      <c r="AA331" s="454"/>
      <c r="AB331" s="454"/>
      <c r="AC331" s="454"/>
      <c r="AD331" s="454"/>
      <c r="AE331" s="454"/>
      <c r="AF331" s="454"/>
      <c r="AG331" s="454"/>
      <c r="AH331" s="454"/>
      <c r="AI331" s="454"/>
      <c r="AJ331" s="454"/>
      <c r="AK331" s="454"/>
      <c r="AL331" s="454"/>
      <c r="AM331" s="454"/>
      <c r="AN331" s="454"/>
      <c r="AO331" s="454"/>
      <c r="AP331" s="454"/>
      <c r="AQ331" s="454"/>
      <c r="AR331" s="454"/>
      <c r="AS331" s="454"/>
      <c r="AT331" s="454"/>
      <c r="AU331" s="454"/>
      <c r="AV331" s="454"/>
      <c r="AW331" s="454"/>
      <c r="AX331" s="454"/>
      <c r="AY331" s="454"/>
      <c r="AZ331" s="454"/>
      <c r="BA331" s="454"/>
      <c r="BB331" s="454"/>
      <c r="BC331" s="454"/>
      <c r="BD331" s="454"/>
      <c r="BE331" s="454"/>
      <c r="BF331" s="454"/>
      <c r="BG331" s="454"/>
      <c r="BH331" s="454"/>
      <c r="BI331" s="454"/>
      <c r="BJ331" s="454"/>
      <c r="BK331" s="454"/>
      <c r="BL331" s="454"/>
      <c r="BM331" s="454"/>
      <c r="BN331" s="454"/>
      <c r="BO331" s="454"/>
      <c r="BP331" s="454"/>
      <c r="BQ331" s="454"/>
      <c r="BR331" s="454"/>
      <c r="BS331" s="454"/>
      <c r="BT331" s="454"/>
      <c r="BU331" s="454"/>
      <c r="BV331" s="454"/>
      <c r="BW331" s="454"/>
      <c r="BX331" s="454"/>
      <c r="BY331" s="454"/>
      <c r="BZ331" s="454"/>
      <c r="CA331" s="454"/>
      <c r="CB331" s="454"/>
      <c r="CC331" s="454"/>
      <c r="CD331" s="454"/>
      <c r="CE331" s="454"/>
      <c r="CF331" s="454"/>
      <c r="CG331" s="454"/>
      <c r="CH331" s="454"/>
      <c r="CI331" s="454"/>
      <c r="CJ331" s="454"/>
      <c r="CK331" s="454"/>
      <c r="CL331" s="454"/>
      <c r="CM331" s="454"/>
      <c r="CN331" s="454"/>
      <c r="CO331" s="454"/>
      <c r="CP331" s="454"/>
      <c r="CQ331" s="454"/>
      <c r="CR331" s="454"/>
      <c r="CS331" s="454"/>
      <c r="CT331" s="454"/>
      <c r="CU331" s="454"/>
      <c r="CV331" s="454"/>
      <c r="CW331" s="454"/>
      <c r="CX331" s="454"/>
      <c r="CY331" s="454"/>
      <c r="CZ331" s="454"/>
      <c r="DA331" s="454"/>
      <c r="DB331" s="454"/>
      <c r="DC331" s="454"/>
      <c r="DD331" s="454"/>
      <c r="DE331" s="454"/>
      <c r="DF331" s="454"/>
      <c r="DG331" s="454"/>
      <c r="DH331" s="454"/>
      <c r="DI331" s="454"/>
      <c r="DJ331" s="454"/>
      <c r="DK331" s="454"/>
      <c r="DL331" s="454"/>
      <c r="DM331" s="454"/>
      <c r="DN331" s="454"/>
      <c r="DO331" s="454"/>
      <c r="DP331" s="454"/>
      <c r="DQ331" s="454"/>
      <c r="DR331" s="454"/>
      <c r="DS331" s="454"/>
      <c r="DT331" s="454"/>
      <c r="DU331" s="454"/>
      <c r="DV331" s="454"/>
      <c r="DW331" s="454"/>
      <c r="DX331" s="454"/>
      <c r="DY331" s="454"/>
      <c r="DZ331" s="454"/>
      <c r="EA331" s="454"/>
      <c r="EB331" s="454"/>
      <c r="EC331" s="454"/>
      <c r="ED331" s="454"/>
      <c r="EE331" s="454"/>
      <c r="EF331" s="454"/>
      <c r="EG331" s="454"/>
      <c r="EH331" s="454"/>
      <c r="EI331" s="454"/>
      <c r="EJ331" s="454"/>
      <c r="EK331" s="454"/>
      <c r="EL331" s="454"/>
      <c r="EM331" s="454"/>
      <c r="EN331" s="454"/>
      <c r="EO331" s="454"/>
      <c r="EP331" s="454"/>
      <c r="EQ331" s="454"/>
      <c r="ER331" s="454"/>
      <c r="ES331" s="454"/>
      <c r="ET331" s="454"/>
      <c r="EU331" s="581"/>
      <c r="EV331" s="581"/>
      <c r="EW331" s="581"/>
      <c r="EX331" s="581"/>
      <c r="EY331" s="581"/>
      <c r="EZ331" s="581"/>
      <c r="FA331" s="581"/>
      <c r="FB331" s="581"/>
      <c r="FC331" s="581"/>
      <c r="FD331" s="581"/>
      <c r="FE331" s="581"/>
    </row>
    <row r="332" spans="1:161">
      <c r="A332" s="454"/>
      <c r="B332" s="653"/>
      <c r="C332" s="454"/>
      <c r="D332" s="454"/>
      <c r="E332" s="454"/>
      <c r="F332" s="504"/>
      <c r="G332" s="454"/>
      <c r="H332" s="454"/>
      <c r="I332" s="454"/>
      <c r="J332" s="454"/>
      <c r="K332" s="454"/>
      <c r="L332" s="454"/>
      <c r="M332" s="454"/>
      <c r="N332" s="454"/>
      <c r="O332" s="454"/>
      <c r="P332" s="454"/>
      <c r="Q332" s="454"/>
      <c r="R332" s="504"/>
      <c r="S332" s="454"/>
      <c r="T332" s="454"/>
      <c r="U332" s="454"/>
      <c r="V332" s="454"/>
      <c r="W332" s="454"/>
      <c r="X332" s="454"/>
      <c r="Y332" s="454"/>
      <c r="Z332" s="454"/>
      <c r="AA332" s="454"/>
      <c r="AB332" s="454"/>
      <c r="AC332" s="454"/>
      <c r="AD332" s="454"/>
      <c r="AE332" s="454"/>
      <c r="AF332" s="454"/>
      <c r="AG332" s="454"/>
      <c r="AH332" s="454"/>
      <c r="AI332" s="454"/>
      <c r="AJ332" s="454"/>
      <c r="AK332" s="454"/>
      <c r="AL332" s="454"/>
      <c r="AM332" s="454"/>
      <c r="AN332" s="454"/>
      <c r="AO332" s="454"/>
      <c r="AP332" s="454"/>
      <c r="AQ332" s="454"/>
      <c r="AR332" s="454"/>
      <c r="AS332" s="454"/>
      <c r="AT332" s="454"/>
      <c r="AU332" s="454"/>
      <c r="AV332" s="454"/>
      <c r="AW332" s="454"/>
      <c r="AX332" s="454"/>
      <c r="AY332" s="454"/>
      <c r="AZ332" s="454"/>
      <c r="BA332" s="454"/>
      <c r="BB332" s="454"/>
      <c r="BC332" s="454"/>
      <c r="BD332" s="454"/>
      <c r="BE332" s="454"/>
      <c r="BF332" s="454"/>
      <c r="BG332" s="454"/>
      <c r="BH332" s="454"/>
      <c r="BI332" s="454"/>
      <c r="BJ332" s="454"/>
      <c r="BK332" s="454"/>
      <c r="BL332" s="454"/>
      <c r="BM332" s="454"/>
      <c r="BN332" s="454"/>
      <c r="BO332" s="454"/>
      <c r="BP332" s="454"/>
      <c r="BQ332" s="454"/>
      <c r="BR332" s="454"/>
      <c r="BS332" s="454"/>
      <c r="BT332" s="454"/>
      <c r="BU332" s="454"/>
      <c r="BV332" s="454"/>
      <c r="BW332" s="454"/>
      <c r="BX332" s="454"/>
      <c r="BY332" s="454"/>
      <c r="BZ332" s="454"/>
      <c r="CA332" s="454"/>
      <c r="CB332" s="454"/>
      <c r="CC332" s="454"/>
      <c r="CD332" s="454"/>
      <c r="CE332" s="454"/>
      <c r="CF332" s="454"/>
      <c r="CG332" s="454"/>
      <c r="CH332" s="454"/>
      <c r="CI332" s="454"/>
      <c r="CJ332" s="454"/>
      <c r="CK332" s="454"/>
      <c r="CL332" s="454"/>
      <c r="CM332" s="454"/>
      <c r="CN332" s="454"/>
      <c r="CO332" s="454"/>
      <c r="CP332" s="454"/>
      <c r="CQ332" s="454"/>
      <c r="CR332" s="454"/>
      <c r="CS332" s="454"/>
      <c r="CT332" s="454"/>
      <c r="CU332" s="454"/>
      <c r="CV332" s="454"/>
      <c r="CW332" s="454"/>
      <c r="CX332" s="454"/>
      <c r="CY332" s="454"/>
      <c r="CZ332" s="454"/>
      <c r="DA332" s="454"/>
      <c r="DB332" s="454"/>
      <c r="DC332" s="454"/>
      <c r="DD332" s="454"/>
      <c r="DE332" s="454"/>
      <c r="DF332" s="454"/>
      <c r="DG332" s="454"/>
      <c r="DH332" s="454"/>
      <c r="DI332" s="454"/>
      <c r="DJ332" s="454"/>
      <c r="DK332" s="454"/>
      <c r="DL332" s="454"/>
      <c r="DM332" s="454"/>
      <c r="DN332" s="454"/>
      <c r="DO332" s="454"/>
      <c r="DP332" s="454"/>
      <c r="DQ332" s="454"/>
      <c r="DR332" s="454"/>
      <c r="DS332" s="454"/>
      <c r="DT332" s="454"/>
      <c r="DU332" s="454"/>
      <c r="DV332" s="454"/>
      <c r="DW332" s="454"/>
      <c r="DX332" s="454"/>
      <c r="DY332" s="454"/>
      <c r="DZ332" s="454"/>
      <c r="EA332" s="454"/>
      <c r="EB332" s="454"/>
      <c r="EC332" s="454"/>
      <c r="ED332" s="454"/>
      <c r="EE332" s="454"/>
      <c r="EF332" s="454"/>
      <c r="EG332" s="454"/>
      <c r="EH332" s="454"/>
      <c r="EI332" s="454"/>
      <c r="EJ332" s="454"/>
      <c r="EK332" s="454"/>
      <c r="EL332" s="454"/>
      <c r="EM332" s="454"/>
      <c r="EN332" s="454"/>
      <c r="EO332" s="454"/>
      <c r="EP332" s="454"/>
      <c r="EQ332" s="454"/>
      <c r="ER332" s="454"/>
      <c r="ES332" s="454"/>
      <c r="ET332" s="454"/>
      <c r="EU332" s="581"/>
      <c r="EV332" s="581"/>
      <c r="EW332" s="581"/>
      <c r="EX332" s="581"/>
      <c r="EY332" s="581"/>
      <c r="EZ332" s="581"/>
      <c r="FA332" s="581"/>
      <c r="FB332" s="581"/>
      <c r="FC332" s="581"/>
      <c r="FD332" s="581"/>
      <c r="FE332" s="581"/>
    </row>
    <row r="333" spans="1:161">
      <c r="A333" s="454"/>
      <c r="B333" s="653"/>
      <c r="C333" s="454"/>
      <c r="D333" s="454"/>
      <c r="E333" s="454"/>
      <c r="F333" s="504"/>
      <c r="G333" s="454"/>
      <c r="H333" s="454"/>
      <c r="I333" s="454"/>
      <c r="J333" s="454"/>
      <c r="K333" s="454"/>
      <c r="L333" s="454"/>
      <c r="M333" s="454"/>
      <c r="N333" s="454"/>
      <c r="O333" s="454"/>
      <c r="P333" s="454"/>
      <c r="Q333" s="454"/>
      <c r="R333" s="504"/>
      <c r="S333" s="454"/>
      <c r="T333" s="454"/>
      <c r="U333" s="454"/>
      <c r="V333" s="454"/>
      <c r="W333" s="454"/>
      <c r="X333" s="454"/>
      <c r="Y333" s="454"/>
      <c r="Z333" s="454"/>
      <c r="AA333" s="454"/>
      <c r="AB333" s="454"/>
      <c r="AC333" s="454"/>
      <c r="AD333" s="454"/>
      <c r="AE333" s="454"/>
      <c r="AF333" s="454"/>
      <c r="AG333" s="454"/>
      <c r="AH333" s="454"/>
      <c r="AI333" s="454"/>
      <c r="AJ333" s="454"/>
      <c r="AK333" s="454"/>
      <c r="AL333" s="454"/>
      <c r="AM333" s="454"/>
      <c r="AN333" s="454"/>
      <c r="AO333" s="454"/>
      <c r="AP333" s="454"/>
      <c r="AQ333" s="454"/>
      <c r="AR333" s="454"/>
      <c r="AS333" s="454"/>
      <c r="AT333" s="454"/>
      <c r="AU333" s="454"/>
      <c r="AV333" s="454"/>
      <c r="AW333" s="454"/>
      <c r="AX333" s="454"/>
      <c r="AY333" s="454"/>
      <c r="AZ333" s="454"/>
      <c r="BA333" s="454"/>
      <c r="BB333" s="454"/>
      <c r="BC333" s="454"/>
      <c r="BD333" s="454"/>
      <c r="BE333" s="454"/>
      <c r="BF333" s="454"/>
      <c r="BG333" s="454"/>
      <c r="BH333" s="454"/>
      <c r="BI333" s="454"/>
      <c r="BJ333" s="454"/>
      <c r="BK333" s="454"/>
      <c r="BL333" s="454"/>
      <c r="BM333" s="454"/>
      <c r="BN333" s="454"/>
      <c r="BO333" s="454"/>
      <c r="BP333" s="454"/>
      <c r="BQ333" s="454"/>
      <c r="BR333" s="454"/>
      <c r="BS333" s="454"/>
      <c r="BT333" s="454"/>
      <c r="BU333" s="454"/>
      <c r="BV333" s="454"/>
      <c r="BW333" s="454"/>
      <c r="BX333" s="454"/>
      <c r="BY333" s="454"/>
      <c r="BZ333" s="454"/>
      <c r="CA333" s="454"/>
      <c r="CB333" s="454"/>
      <c r="CC333" s="454"/>
      <c r="CD333" s="454"/>
      <c r="CE333" s="454"/>
      <c r="CF333" s="454"/>
      <c r="CG333" s="454"/>
      <c r="CH333" s="454"/>
      <c r="CI333" s="454"/>
      <c r="CJ333" s="454"/>
      <c r="CK333" s="454"/>
      <c r="CL333" s="454"/>
      <c r="CM333" s="454"/>
      <c r="CN333" s="454"/>
      <c r="CO333" s="454"/>
      <c r="CP333" s="454"/>
      <c r="CQ333" s="454"/>
      <c r="CR333" s="454"/>
      <c r="CS333" s="454"/>
      <c r="CT333" s="454"/>
      <c r="CU333" s="454"/>
      <c r="CV333" s="454"/>
      <c r="CW333" s="454"/>
      <c r="CX333" s="454"/>
      <c r="CY333" s="454"/>
      <c r="CZ333" s="454"/>
      <c r="DA333" s="454"/>
      <c r="DB333" s="454"/>
      <c r="DC333" s="454"/>
      <c r="DD333" s="454"/>
      <c r="DE333" s="454"/>
      <c r="DF333" s="454"/>
      <c r="DG333" s="454"/>
      <c r="DH333" s="454"/>
      <c r="DI333" s="454"/>
      <c r="DJ333" s="454"/>
      <c r="DK333" s="454"/>
      <c r="DL333" s="454"/>
      <c r="DM333" s="454"/>
      <c r="DN333" s="454"/>
      <c r="DO333" s="454"/>
      <c r="DP333" s="454"/>
      <c r="DQ333" s="454"/>
      <c r="DR333" s="454"/>
      <c r="DS333" s="454"/>
      <c r="DT333" s="454"/>
      <c r="DU333" s="454"/>
      <c r="DV333" s="454"/>
      <c r="DW333" s="454"/>
      <c r="DX333" s="454"/>
      <c r="DY333" s="454"/>
      <c r="DZ333" s="454"/>
      <c r="EA333" s="454"/>
      <c r="EB333" s="454"/>
      <c r="EC333" s="454"/>
      <c r="ED333" s="454"/>
      <c r="EE333" s="454"/>
      <c r="EF333" s="454"/>
      <c r="EG333" s="454"/>
      <c r="EH333" s="454"/>
      <c r="EI333" s="454"/>
      <c r="EJ333" s="454"/>
      <c r="EK333" s="454"/>
      <c r="EL333" s="454"/>
      <c r="EM333" s="454"/>
      <c r="EN333" s="454"/>
      <c r="EO333" s="454"/>
      <c r="EP333" s="454"/>
      <c r="EQ333" s="454"/>
      <c r="ER333" s="454"/>
      <c r="ES333" s="454"/>
      <c r="ET333" s="454"/>
      <c r="EU333" s="581"/>
      <c r="EV333" s="581"/>
      <c r="EW333" s="581"/>
      <c r="EX333" s="581"/>
      <c r="EY333" s="581"/>
      <c r="EZ333" s="581"/>
      <c r="FA333" s="581"/>
      <c r="FB333" s="581"/>
      <c r="FC333" s="581"/>
      <c r="FD333" s="581"/>
      <c r="FE333" s="581"/>
    </row>
    <row r="334" spans="1:161">
      <c r="A334" s="454"/>
      <c r="B334" s="653"/>
      <c r="C334" s="454"/>
      <c r="D334" s="454"/>
      <c r="E334" s="454"/>
      <c r="F334" s="504"/>
      <c r="G334" s="454"/>
      <c r="H334" s="454"/>
      <c r="I334" s="454"/>
      <c r="J334" s="454"/>
      <c r="K334" s="454"/>
      <c r="L334" s="454"/>
      <c r="M334" s="454"/>
      <c r="N334" s="454"/>
      <c r="O334" s="454"/>
      <c r="P334" s="454"/>
      <c r="Q334" s="454"/>
      <c r="R334" s="504"/>
      <c r="S334" s="454"/>
      <c r="T334" s="454"/>
      <c r="U334" s="454"/>
      <c r="V334" s="454"/>
      <c r="W334" s="454"/>
      <c r="X334" s="454"/>
      <c r="Y334" s="454"/>
      <c r="Z334" s="454"/>
      <c r="AA334" s="454"/>
      <c r="AB334" s="454"/>
      <c r="AC334" s="454"/>
      <c r="AD334" s="454"/>
      <c r="AE334" s="454"/>
      <c r="AF334" s="454"/>
      <c r="AG334" s="454"/>
      <c r="AH334" s="454"/>
      <c r="AI334" s="454"/>
      <c r="AJ334" s="454"/>
      <c r="AK334" s="454"/>
      <c r="AL334" s="454"/>
      <c r="AM334" s="454"/>
      <c r="AN334" s="454"/>
      <c r="AO334" s="454"/>
      <c r="AP334" s="454"/>
      <c r="AQ334" s="454"/>
      <c r="AR334" s="454"/>
      <c r="AS334" s="454"/>
      <c r="AT334" s="454"/>
      <c r="AU334" s="454"/>
      <c r="AV334" s="454"/>
      <c r="AW334" s="454"/>
      <c r="AX334" s="454"/>
      <c r="AY334" s="454"/>
      <c r="AZ334" s="454"/>
      <c r="BA334" s="454"/>
      <c r="BB334" s="454"/>
      <c r="BC334" s="454"/>
      <c r="BD334" s="454"/>
      <c r="BE334" s="454"/>
      <c r="BF334" s="454"/>
      <c r="BG334" s="454"/>
      <c r="BH334" s="454"/>
      <c r="BI334" s="454"/>
      <c r="BJ334" s="454"/>
      <c r="BK334" s="454"/>
      <c r="BL334" s="454"/>
      <c r="BM334" s="454"/>
      <c r="BN334" s="454"/>
      <c r="BO334" s="454"/>
      <c r="BP334" s="454"/>
      <c r="BQ334" s="454"/>
      <c r="BR334" s="454"/>
      <c r="BS334" s="454"/>
      <c r="BT334" s="454"/>
      <c r="BU334" s="454"/>
      <c r="BV334" s="454"/>
      <c r="BW334" s="454"/>
      <c r="BX334" s="454"/>
      <c r="BY334" s="454"/>
      <c r="BZ334" s="454"/>
      <c r="CA334" s="454"/>
      <c r="CB334" s="454"/>
      <c r="CC334" s="454"/>
      <c r="CD334" s="454"/>
      <c r="CE334" s="454"/>
      <c r="CF334" s="454"/>
      <c r="CG334" s="454"/>
      <c r="CH334" s="454"/>
      <c r="CI334" s="454"/>
      <c r="CJ334" s="454"/>
      <c r="CK334" s="454"/>
      <c r="CL334" s="454"/>
      <c r="CM334" s="454"/>
      <c r="CN334" s="454"/>
      <c r="CO334" s="454"/>
      <c r="CP334" s="454"/>
      <c r="CQ334" s="454"/>
      <c r="CR334" s="454"/>
      <c r="CS334" s="454"/>
      <c r="CT334" s="454"/>
      <c r="CU334" s="454"/>
      <c r="CV334" s="454"/>
      <c r="CW334" s="454"/>
      <c r="CX334" s="454"/>
      <c r="CY334" s="454"/>
      <c r="CZ334" s="454"/>
      <c r="DA334" s="454"/>
      <c r="DB334" s="454"/>
      <c r="DC334" s="454"/>
      <c r="DD334" s="454"/>
      <c r="DE334" s="454"/>
      <c r="DF334" s="454"/>
      <c r="DG334" s="454"/>
      <c r="DH334" s="454"/>
      <c r="DI334" s="454"/>
      <c r="DJ334" s="454"/>
      <c r="DK334" s="454"/>
      <c r="DL334" s="454"/>
      <c r="DM334" s="454"/>
      <c r="DN334" s="454"/>
      <c r="DO334" s="454"/>
      <c r="DP334" s="454"/>
      <c r="DQ334" s="454"/>
      <c r="DR334" s="454"/>
      <c r="DS334" s="454"/>
      <c r="DT334" s="454"/>
      <c r="DU334" s="454"/>
      <c r="DV334" s="454"/>
      <c r="DW334" s="454"/>
      <c r="DX334" s="454"/>
      <c r="DY334" s="454"/>
      <c r="DZ334" s="454"/>
      <c r="EA334" s="454"/>
      <c r="EB334" s="454"/>
      <c r="EC334" s="454"/>
      <c r="ED334" s="454"/>
      <c r="EE334" s="454"/>
      <c r="EF334" s="454"/>
      <c r="EG334" s="454"/>
      <c r="EH334" s="454"/>
      <c r="EI334" s="454"/>
      <c r="EJ334" s="454"/>
      <c r="EK334" s="454"/>
      <c r="EL334" s="454"/>
      <c r="EM334" s="454"/>
      <c r="EN334" s="454"/>
      <c r="EO334" s="454"/>
      <c r="EP334" s="454"/>
      <c r="EQ334" s="454"/>
      <c r="ER334" s="454"/>
      <c r="ES334" s="454"/>
      <c r="ET334" s="454"/>
      <c r="EU334" s="581"/>
      <c r="EV334" s="581"/>
      <c r="EW334" s="581"/>
      <c r="EX334" s="581"/>
      <c r="EY334" s="581"/>
      <c r="EZ334" s="581"/>
      <c r="FA334" s="581"/>
      <c r="FB334" s="581"/>
      <c r="FC334" s="581"/>
      <c r="FD334" s="581"/>
      <c r="FE334" s="581"/>
    </row>
    <row r="335" spans="1:161">
      <c r="A335" s="454"/>
      <c r="B335" s="653"/>
      <c r="C335" s="454"/>
      <c r="D335" s="454"/>
      <c r="E335" s="454"/>
      <c r="F335" s="504"/>
      <c r="G335" s="454"/>
      <c r="H335" s="454"/>
      <c r="I335" s="454"/>
      <c r="J335" s="454"/>
      <c r="K335" s="454"/>
      <c r="L335" s="454"/>
      <c r="M335" s="454"/>
      <c r="N335" s="454"/>
      <c r="O335" s="454"/>
      <c r="P335" s="454"/>
      <c r="Q335" s="454"/>
      <c r="R335" s="504"/>
      <c r="S335" s="454"/>
      <c r="T335" s="454"/>
      <c r="U335" s="454"/>
      <c r="V335" s="454"/>
      <c r="W335" s="454"/>
      <c r="X335" s="454"/>
      <c r="Y335" s="454"/>
      <c r="Z335" s="454"/>
      <c r="AA335" s="454"/>
      <c r="AB335" s="454"/>
      <c r="AC335" s="454"/>
      <c r="AD335" s="454"/>
      <c r="AE335" s="454"/>
      <c r="AF335" s="454"/>
      <c r="AG335" s="454"/>
      <c r="AH335" s="454"/>
      <c r="AI335" s="454"/>
      <c r="AJ335" s="454"/>
      <c r="AK335" s="454"/>
      <c r="AL335" s="454"/>
      <c r="AM335" s="454"/>
      <c r="AN335" s="454"/>
      <c r="AO335" s="454"/>
      <c r="AP335" s="454"/>
      <c r="AQ335" s="454"/>
      <c r="AR335" s="454"/>
      <c r="AS335" s="454"/>
      <c r="AT335" s="454"/>
      <c r="AU335" s="454"/>
      <c r="AV335" s="454"/>
      <c r="AW335" s="454"/>
      <c r="AX335" s="454"/>
      <c r="AY335" s="454"/>
      <c r="AZ335" s="454"/>
      <c r="BA335" s="454"/>
      <c r="BB335" s="454"/>
      <c r="BC335" s="454"/>
      <c r="BD335" s="454"/>
      <c r="BE335" s="454"/>
      <c r="BF335" s="454"/>
      <c r="BG335" s="454"/>
      <c r="BH335" s="454"/>
      <c r="BI335" s="454"/>
      <c r="BJ335" s="454"/>
      <c r="BK335" s="454"/>
      <c r="BL335" s="454"/>
      <c r="BM335" s="454"/>
      <c r="BN335" s="454"/>
      <c r="BO335" s="454"/>
      <c r="BP335" s="454"/>
      <c r="BQ335" s="454"/>
      <c r="BR335" s="454"/>
      <c r="BS335" s="454"/>
      <c r="BT335" s="454"/>
      <c r="BU335" s="454"/>
      <c r="BV335" s="454"/>
      <c r="BW335" s="454"/>
      <c r="BX335" s="454"/>
      <c r="BY335" s="454"/>
      <c r="BZ335" s="454"/>
      <c r="CA335" s="454"/>
      <c r="CB335" s="454"/>
      <c r="CC335" s="454"/>
      <c r="CD335" s="454"/>
      <c r="CE335" s="454"/>
      <c r="CF335" s="454"/>
      <c r="CG335" s="454"/>
      <c r="CH335" s="454"/>
      <c r="CI335" s="454"/>
      <c r="CJ335" s="454"/>
      <c r="CK335" s="454"/>
      <c r="CL335" s="454"/>
      <c r="CM335" s="454"/>
      <c r="CN335" s="454"/>
      <c r="CO335" s="454"/>
      <c r="CP335" s="454"/>
      <c r="CQ335" s="454"/>
      <c r="CR335" s="454"/>
      <c r="CS335" s="454"/>
      <c r="CT335" s="454"/>
      <c r="CU335" s="454"/>
      <c r="CV335" s="454"/>
      <c r="CW335" s="454"/>
      <c r="CX335" s="454"/>
      <c r="CY335" s="454"/>
      <c r="CZ335" s="454"/>
      <c r="DA335" s="454"/>
      <c r="DB335" s="454"/>
      <c r="DC335" s="454"/>
      <c r="DD335" s="454"/>
      <c r="DE335" s="454"/>
      <c r="DF335" s="454"/>
      <c r="DG335" s="454"/>
      <c r="DH335" s="454"/>
      <c r="DI335" s="454"/>
      <c r="DJ335" s="454"/>
      <c r="DK335" s="454"/>
      <c r="DL335" s="454"/>
      <c r="DM335" s="454"/>
      <c r="DN335" s="454"/>
      <c r="DO335" s="454"/>
      <c r="DP335" s="454"/>
      <c r="DQ335" s="454"/>
      <c r="DR335" s="454"/>
      <c r="DS335" s="454"/>
      <c r="DT335" s="454"/>
      <c r="DU335" s="454"/>
      <c r="DV335" s="454"/>
      <c r="DW335" s="454"/>
      <c r="DX335" s="454"/>
      <c r="DY335" s="454"/>
      <c r="DZ335" s="454"/>
      <c r="EA335" s="454"/>
      <c r="EB335" s="454"/>
      <c r="EC335" s="454"/>
      <c r="ED335" s="454"/>
      <c r="EE335" s="454"/>
      <c r="EF335" s="454"/>
      <c r="EG335" s="454"/>
      <c r="EH335" s="454"/>
      <c r="EI335" s="454"/>
      <c r="EJ335" s="454"/>
      <c r="EK335" s="454"/>
      <c r="EL335" s="454"/>
      <c r="EM335" s="454"/>
      <c r="EN335" s="454"/>
      <c r="EO335" s="454"/>
      <c r="EP335" s="454"/>
      <c r="EQ335" s="454"/>
      <c r="ER335" s="454"/>
      <c r="ES335" s="454"/>
      <c r="ET335" s="454"/>
      <c r="EU335" s="581"/>
      <c r="EV335" s="581"/>
      <c r="EW335" s="581"/>
      <c r="EX335" s="581"/>
      <c r="EY335" s="581"/>
      <c r="EZ335" s="581"/>
      <c r="FA335" s="581"/>
      <c r="FB335" s="581"/>
      <c r="FC335" s="581"/>
      <c r="FD335" s="581"/>
      <c r="FE335" s="581"/>
    </row>
    <row r="336" spans="1:161">
      <c r="A336" s="454"/>
      <c r="B336" s="653"/>
      <c r="C336" s="454"/>
      <c r="D336" s="454"/>
      <c r="E336" s="454"/>
      <c r="F336" s="504"/>
      <c r="G336" s="454"/>
      <c r="H336" s="454"/>
      <c r="I336" s="454"/>
      <c r="J336" s="454"/>
      <c r="K336" s="454"/>
      <c r="L336" s="454"/>
      <c r="M336" s="454"/>
      <c r="N336" s="454"/>
      <c r="O336" s="454"/>
      <c r="P336" s="454"/>
      <c r="Q336" s="454"/>
      <c r="R336" s="454"/>
      <c r="S336" s="454"/>
      <c r="T336" s="454"/>
      <c r="U336" s="454"/>
      <c r="V336" s="454"/>
      <c r="W336" s="454"/>
      <c r="X336" s="454"/>
      <c r="Y336" s="454"/>
      <c r="Z336" s="454"/>
      <c r="AA336" s="454"/>
      <c r="AB336" s="454"/>
      <c r="AC336" s="454"/>
      <c r="AD336" s="454"/>
      <c r="AE336" s="454"/>
      <c r="AF336" s="454"/>
      <c r="AG336" s="454"/>
      <c r="AH336" s="454"/>
      <c r="AI336" s="454"/>
      <c r="AJ336" s="454"/>
      <c r="AK336" s="454"/>
      <c r="AL336" s="454"/>
      <c r="AM336" s="454"/>
      <c r="AN336" s="454"/>
      <c r="AO336" s="454"/>
      <c r="AP336" s="454"/>
      <c r="AQ336" s="454"/>
      <c r="AR336" s="454"/>
      <c r="AS336" s="454"/>
      <c r="AT336" s="454"/>
      <c r="AU336" s="454"/>
      <c r="AV336" s="454"/>
      <c r="AW336" s="454"/>
      <c r="AX336" s="454"/>
      <c r="AY336" s="454"/>
      <c r="AZ336" s="454"/>
      <c r="BA336" s="454"/>
      <c r="BB336" s="454"/>
      <c r="BC336" s="454"/>
      <c r="BD336" s="454"/>
      <c r="BE336" s="454"/>
      <c r="BF336" s="454"/>
      <c r="BG336" s="454"/>
      <c r="BH336" s="454"/>
      <c r="BI336" s="454"/>
      <c r="BJ336" s="454"/>
      <c r="BK336" s="454"/>
      <c r="BL336" s="454"/>
      <c r="BM336" s="454"/>
      <c r="BN336" s="454"/>
      <c r="BO336" s="454"/>
      <c r="BP336" s="454"/>
      <c r="BQ336" s="454"/>
      <c r="BR336" s="454"/>
      <c r="BS336" s="454"/>
      <c r="BT336" s="454"/>
      <c r="BU336" s="454"/>
      <c r="BV336" s="454"/>
      <c r="BW336" s="454"/>
      <c r="BX336" s="454"/>
      <c r="BY336" s="454"/>
      <c r="BZ336" s="454"/>
      <c r="CA336" s="454"/>
      <c r="CB336" s="454"/>
      <c r="CC336" s="454"/>
      <c r="CD336" s="454"/>
      <c r="CE336" s="454"/>
      <c r="CF336" s="454"/>
      <c r="CG336" s="454"/>
      <c r="CH336" s="454"/>
      <c r="CI336" s="454"/>
      <c r="CJ336" s="454"/>
      <c r="CK336" s="454"/>
      <c r="CL336" s="454"/>
      <c r="CM336" s="454"/>
      <c r="CN336" s="454"/>
      <c r="CO336" s="454"/>
      <c r="CP336" s="454"/>
      <c r="CQ336" s="454"/>
      <c r="CR336" s="454"/>
      <c r="CS336" s="454"/>
      <c r="CT336" s="454"/>
      <c r="CU336" s="454"/>
      <c r="CV336" s="454"/>
      <c r="CW336" s="454"/>
      <c r="CX336" s="454"/>
      <c r="CY336" s="454"/>
      <c r="CZ336" s="454"/>
      <c r="DA336" s="454"/>
      <c r="DB336" s="454"/>
      <c r="DC336" s="454"/>
      <c r="DD336" s="454"/>
      <c r="DE336" s="454"/>
      <c r="DF336" s="454"/>
      <c r="DG336" s="454"/>
      <c r="DH336" s="454"/>
      <c r="DI336" s="454"/>
      <c r="DJ336" s="454"/>
      <c r="DK336" s="454"/>
      <c r="DL336" s="454"/>
      <c r="DM336" s="454"/>
      <c r="DN336" s="454"/>
      <c r="DO336" s="454"/>
      <c r="DP336" s="454"/>
      <c r="DQ336" s="454"/>
      <c r="DR336" s="454"/>
      <c r="DS336" s="454"/>
      <c r="DT336" s="454"/>
      <c r="DU336" s="454"/>
      <c r="DV336" s="454"/>
      <c r="DW336" s="454"/>
      <c r="DX336" s="454"/>
      <c r="DY336" s="454"/>
      <c r="DZ336" s="454"/>
      <c r="EA336" s="454"/>
      <c r="EB336" s="454"/>
      <c r="EC336" s="454"/>
      <c r="ED336" s="454"/>
      <c r="EE336" s="454"/>
      <c r="EF336" s="454"/>
      <c r="EG336" s="454"/>
      <c r="EH336" s="454"/>
      <c r="EI336" s="454"/>
      <c r="EJ336" s="454"/>
      <c r="EK336" s="454"/>
      <c r="EL336" s="454"/>
      <c r="EM336" s="454"/>
      <c r="EN336" s="454"/>
      <c r="EO336" s="454"/>
      <c r="EP336" s="454"/>
      <c r="EQ336" s="454"/>
      <c r="ER336" s="454"/>
      <c r="ES336" s="454"/>
      <c r="ET336" s="454"/>
      <c r="EU336" s="581"/>
      <c r="EV336" s="581"/>
      <c r="EW336" s="581"/>
      <c r="EX336" s="581"/>
      <c r="EY336" s="581"/>
      <c r="EZ336" s="581"/>
      <c r="FA336" s="581"/>
      <c r="FB336" s="581"/>
      <c r="FC336" s="581"/>
      <c r="FD336" s="581"/>
      <c r="FE336" s="581"/>
    </row>
    <row r="337" spans="1:161">
      <c r="A337" s="454"/>
      <c r="B337" s="653"/>
      <c r="C337" s="454"/>
      <c r="D337" s="454"/>
      <c r="E337" s="454"/>
      <c r="F337" s="504"/>
      <c r="G337" s="454"/>
      <c r="H337" s="454"/>
      <c r="I337" s="454"/>
      <c r="J337" s="454"/>
      <c r="K337" s="454"/>
      <c r="L337" s="454"/>
      <c r="M337" s="454"/>
      <c r="N337" s="454"/>
      <c r="O337" s="454"/>
      <c r="P337" s="454"/>
      <c r="Q337" s="454"/>
      <c r="R337" s="454"/>
      <c r="S337" s="454"/>
      <c r="T337" s="454"/>
      <c r="U337" s="454"/>
      <c r="V337" s="454"/>
      <c r="W337" s="454"/>
      <c r="X337" s="454"/>
      <c r="Y337" s="454"/>
      <c r="Z337" s="454"/>
      <c r="AA337" s="454"/>
      <c r="AB337" s="454"/>
      <c r="AC337" s="454"/>
      <c r="AD337" s="454"/>
      <c r="AE337" s="454"/>
      <c r="AF337" s="454"/>
      <c r="AG337" s="454"/>
      <c r="AH337" s="454"/>
      <c r="AI337" s="454"/>
      <c r="AJ337" s="454"/>
      <c r="AK337" s="454"/>
      <c r="AL337" s="454"/>
      <c r="AM337" s="454"/>
      <c r="AN337" s="454"/>
      <c r="AO337" s="454"/>
      <c r="AP337" s="454"/>
      <c r="AQ337" s="454"/>
      <c r="AR337" s="454"/>
      <c r="AS337" s="454"/>
      <c r="AT337" s="454"/>
      <c r="AU337" s="454"/>
      <c r="AV337" s="454"/>
      <c r="AW337" s="454"/>
      <c r="AX337" s="454"/>
      <c r="AY337" s="454"/>
      <c r="AZ337" s="454"/>
      <c r="BA337" s="454"/>
      <c r="BB337" s="454"/>
      <c r="BC337" s="454"/>
      <c r="BD337" s="454"/>
      <c r="BE337" s="454"/>
      <c r="BF337" s="454"/>
      <c r="BG337" s="454"/>
      <c r="BH337" s="454"/>
      <c r="BI337" s="454"/>
      <c r="BJ337" s="454"/>
      <c r="BK337" s="454"/>
      <c r="BL337" s="454"/>
      <c r="BM337" s="454"/>
      <c r="BN337" s="454"/>
      <c r="BO337" s="454"/>
      <c r="BP337" s="454"/>
      <c r="BQ337" s="454"/>
      <c r="BR337" s="454"/>
      <c r="BS337" s="454"/>
      <c r="BT337" s="454"/>
      <c r="BU337" s="454"/>
      <c r="BV337" s="454"/>
      <c r="BW337" s="454"/>
      <c r="BX337" s="454"/>
      <c r="BY337" s="454"/>
      <c r="BZ337" s="454"/>
      <c r="CA337" s="454"/>
      <c r="CB337" s="454"/>
      <c r="CC337" s="454"/>
      <c r="CD337" s="454"/>
      <c r="CE337" s="454"/>
      <c r="CF337" s="454"/>
      <c r="CG337" s="454"/>
      <c r="CH337" s="454"/>
      <c r="CI337" s="454"/>
      <c r="CJ337" s="454"/>
      <c r="CK337" s="454"/>
      <c r="CL337" s="454"/>
      <c r="CM337" s="454"/>
      <c r="CN337" s="454"/>
      <c r="CO337" s="454"/>
      <c r="CP337" s="454"/>
      <c r="CQ337" s="454"/>
      <c r="CR337" s="454"/>
      <c r="CS337" s="454"/>
      <c r="CT337" s="454"/>
      <c r="CU337" s="454"/>
      <c r="CV337" s="454"/>
      <c r="CW337" s="454"/>
      <c r="CX337" s="454"/>
      <c r="CY337" s="454"/>
      <c r="CZ337" s="454"/>
      <c r="DA337" s="454"/>
      <c r="DB337" s="454"/>
      <c r="DC337" s="454"/>
      <c r="DD337" s="454"/>
      <c r="DE337" s="454"/>
      <c r="DF337" s="454"/>
      <c r="DG337" s="454"/>
      <c r="DH337" s="454"/>
      <c r="DI337" s="454"/>
      <c r="DJ337" s="454"/>
      <c r="DK337" s="454"/>
      <c r="DL337" s="454"/>
      <c r="DM337" s="454"/>
      <c r="DN337" s="454"/>
      <c r="DO337" s="454"/>
      <c r="DP337" s="454"/>
      <c r="DQ337" s="454"/>
      <c r="DR337" s="454"/>
      <c r="DS337" s="454"/>
      <c r="DT337" s="454"/>
      <c r="DU337" s="454"/>
      <c r="DV337" s="454"/>
      <c r="DW337" s="454"/>
      <c r="DX337" s="454"/>
      <c r="DY337" s="454"/>
      <c r="DZ337" s="454"/>
      <c r="EA337" s="454"/>
      <c r="EB337" s="454"/>
      <c r="EC337" s="454"/>
      <c r="ED337" s="454"/>
      <c r="EE337" s="454"/>
      <c r="EF337" s="454"/>
      <c r="EG337" s="454"/>
      <c r="EH337" s="454"/>
      <c r="EI337" s="454"/>
      <c r="EJ337" s="454"/>
      <c r="EK337" s="454"/>
      <c r="EL337" s="454"/>
      <c r="EM337" s="454"/>
      <c r="EN337" s="454"/>
      <c r="EO337" s="454"/>
      <c r="EP337" s="454"/>
      <c r="EQ337" s="454"/>
      <c r="ER337" s="454"/>
      <c r="ES337" s="454"/>
      <c r="ET337" s="454"/>
      <c r="EU337" s="581"/>
      <c r="EV337" s="581"/>
      <c r="EW337" s="581"/>
      <c r="EX337" s="581"/>
      <c r="EY337" s="581"/>
      <c r="EZ337" s="581"/>
      <c r="FA337" s="581"/>
      <c r="FB337" s="581"/>
      <c r="FC337" s="581"/>
      <c r="FD337" s="581"/>
      <c r="FE337" s="581"/>
    </row>
    <row r="338" spans="1:161">
      <c r="A338" s="454"/>
      <c r="B338" s="653"/>
      <c r="C338" s="454"/>
      <c r="D338" s="454"/>
      <c r="E338" s="454"/>
      <c r="F338" s="504"/>
      <c r="G338" s="454"/>
      <c r="H338" s="454"/>
      <c r="I338" s="454"/>
      <c r="J338" s="454"/>
      <c r="K338" s="454"/>
      <c r="L338" s="454"/>
      <c r="M338" s="454"/>
      <c r="N338" s="454"/>
      <c r="O338" s="454"/>
      <c r="P338" s="454"/>
      <c r="Q338" s="454"/>
      <c r="R338" s="454"/>
      <c r="S338" s="454"/>
      <c r="T338" s="454"/>
      <c r="U338" s="454"/>
      <c r="V338" s="454"/>
      <c r="W338" s="454"/>
      <c r="X338" s="454"/>
      <c r="Y338" s="454"/>
      <c r="Z338" s="454"/>
      <c r="AA338" s="454"/>
      <c r="AB338" s="454"/>
      <c r="AC338" s="454"/>
      <c r="AD338" s="454"/>
      <c r="AE338" s="454"/>
      <c r="AF338" s="454"/>
      <c r="AG338" s="454"/>
      <c r="AH338" s="454"/>
      <c r="AI338" s="454"/>
      <c r="AJ338" s="454"/>
      <c r="AK338" s="454"/>
      <c r="AL338" s="454"/>
      <c r="AM338" s="454"/>
      <c r="AN338" s="454"/>
      <c r="AO338" s="454"/>
      <c r="AP338" s="454"/>
      <c r="AQ338" s="454"/>
      <c r="AR338" s="454"/>
      <c r="AS338" s="454"/>
      <c r="AT338" s="454"/>
      <c r="AU338" s="454"/>
      <c r="AV338" s="454"/>
      <c r="AW338" s="454"/>
      <c r="AX338" s="454"/>
      <c r="AY338" s="454"/>
      <c r="AZ338" s="454"/>
      <c r="BA338" s="454"/>
      <c r="BB338" s="454"/>
      <c r="BC338" s="454"/>
      <c r="BD338" s="454"/>
      <c r="BE338" s="454"/>
      <c r="BF338" s="454"/>
      <c r="BG338" s="454"/>
      <c r="BH338" s="454"/>
      <c r="BI338" s="454"/>
      <c r="BJ338" s="454"/>
      <c r="BK338" s="454"/>
      <c r="BL338" s="454"/>
      <c r="BM338" s="454"/>
      <c r="BN338" s="454"/>
      <c r="BO338" s="454"/>
      <c r="BP338" s="454"/>
      <c r="BQ338" s="454"/>
      <c r="BR338" s="454"/>
      <c r="BS338" s="454"/>
      <c r="BT338" s="454"/>
      <c r="BU338" s="454"/>
      <c r="BV338" s="454"/>
      <c r="BW338" s="454"/>
      <c r="BX338" s="454"/>
      <c r="BY338" s="454"/>
      <c r="BZ338" s="454"/>
      <c r="CA338" s="454"/>
      <c r="CB338" s="454"/>
      <c r="CC338" s="454"/>
      <c r="CD338" s="454"/>
      <c r="CE338" s="454"/>
      <c r="CF338" s="454"/>
      <c r="CG338" s="454"/>
      <c r="CH338" s="454"/>
      <c r="CI338" s="454"/>
      <c r="CJ338" s="454"/>
      <c r="CK338" s="454"/>
      <c r="CL338" s="454"/>
      <c r="CM338" s="454"/>
      <c r="CN338" s="454"/>
      <c r="CO338" s="454"/>
      <c r="CP338" s="454"/>
      <c r="CQ338" s="454"/>
      <c r="CR338" s="454"/>
      <c r="CS338" s="454"/>
      <c r="CT338" s="454"/>
      <c r="CU338" s="454"/>
      <c r="CV338" s="454"/>
      <c r="CW338" s="454"/>
      <c r="CX338" s="454"/>
      <c r="CY338" s="454"/>
      <c r="CZ338" s="454"/>
      <c r="DA338" s="454"/>
      <c r="DB338" s="454"/>
      <c r="DC338" s="454"/>
      <c r="DD338" s="454"/>
      <c r="DE338" s="454"/>
      <c r="DF338" s="454"/>
      <c r="DG338" s="454"/>
      <c r="DH338" s="454"/>
      <c r="DI338" s="454"/>
      <c r="DJ338" s="454"/>
      <c r="DK338" s="454"/>
      <c r="DL338" s="454"/>
      <c r="DM338" s="454"/>
      <c r="DN338" s="454"/>
      <c r="DO338" s="454"/>
      <c r="DP338" s="454"/>
      <c r="DQ338" s="454"/>
      <c r="DR338" s="454"/>
      <c r="DS338" s="454"/>
      <c r="DT338" s="454"/>
      <c r="DU338" s="454"/>
      <c r="DV338" s="454"/>
      <c r="DW338" s="454"/>
      <c r="DX338" s="454"/>
      <c r="DY338" s="454"/>
      <c r="DZ338" s="454"/>
      <c r="EA338" s="454"/>
      <c r="EB338" s="454"/>
      <c r="EC338" s="454"/>
      <c r="ED338" s="454"/>
      <c r="EE338" s="454"/>
      <c r="EF338" s="454"/>
      <c r="EG338" s="454"/>
      <c r="EH338" s="454"/>
      <c r="EI338" s="454"/>
      <c r="EJ338" s="454"/>
      <c r="EK338" s="454"/>
      <c r="EL338" s="454"/>
      <c r="EM338" s="454"/>
      <c r="EN338" s="454"/>
      <c r="EO338" s="454"/>
      <c r="EP338" s="454"/>
      <c r="EQ338" s="454"/>
      <c r="ER338" s="454"/>
      <c r="ES338" s="454"/>
      <c r="ET338" s="454"/>
      <c r="EU338" s="581"/>
      <c r="EV338" s="581"/>
      <c r="EW338" s="581"/>
      <c r="EX338" s="581"/>
      <c r="EY338" s="581"/>
      <c r="EZ338" s="581"/>
      <c r="FA338" s="581"/>
      <c r="FB338" s="581"/>
      <c r="FC338" s="581"/>
      <c r="FD338" s="581"/>
      <c r="FE338" s="581"/>
    </row>
    <row r="339" spans="1:161">
      <c r="A339" s="454"/>
      <c r="B339" s="653"/>
      <c r="C339" s="454"/>
      <c r="D339" s="454"/>
      <c r="E339" s="454"/>
      <c r="F339" s="504"/>
      <c r="G339" s="454"/>
      <c r="H339" s="454"/>
      <c r="I339" s="454"/>
      <c r="J339" s="454"/>
      <c r="K339" s="454"/>
      <c r="L339" s="454"/>
      <c r="M339" s="454"/>
      <c r="N339" s="454"/>
      <c r="O339" s="454"/>
      <c r="P339" s="454"/>
      <c r="Q339" s="454"/>
      <c r="R339" s="454"/>
      <c r="S339" s="454"/>
      <c r="T339" s="454"/>
      <c r="U339" s="454"/>
      <c r="V339" s="454"/>
      <c r="W339" s="454"/>
      <c r="X339" s="454"/>
      <c r="Y339" s="454"/>
      <c r="Z339" s="454"/>
      <c r="AA339" s="454"/>
      <c r="AB339" s="454"/>
      <c r="AC339" s="454"/>
      <c r="AD339" s="454"/>
      <c r="AE339" s="454"/>
      <c r="AF339" s="454"/>
      <c r="AG339" s="454"/>
      <c r="AH339" s="454"/>
      <c r="AI339" s="454"/>
      <c r="AJ339" s="454"/>
      <c r="AK339" s="454"/>
      <c r="AL339" s="454"/>
      <c r="AM339" s="454"/>
      <c r="AN339" s="454"/>
      <c r="AO339" s="454"/>
      <c r="AP339" s="454"/>
      <c r="AQ339" s="454"/>
      <c r="AR339" s="454"/>
      <c r="AS339" s="454"/>
      <c r="AT339" s="454"/>
      <c r="AU339" s="454"/>
      <c r="AV339" s="454"/>
      <c r="AW339" s="454"/>
      <c r="AX339" s="454"/>
      <c r="AY339" s="454"/>
      <c r="AZ339" s="454"/>
      <c r="BA339" s="454"/>
      <c r="BB339" s="454"/>
      <c r="BC339" s="454"/>
      <c r="BD339" s="454"/>
      <c r="BE339" s="454"/>
      <c r="BF339" s="454"/>
      <c r="BG339" s="454"/>
      <c r="BH339" s="454"/>
      <c r="BI339" s="454"/>
      <c r="BJ339" s="454"/>
      <c r="BK339" s="454"/>
      <c r="BL339" s="454"/>
      <c r="BM339" s="454"/>
      <c r="BN339" s="454"/>
      <c r="BO339" s="454"/>
      <c r="BP339" s="454"/>
      <c r="BQ339" s="454"/>
      <c r="BR339" s="454"/>
      <c r="BS339" s="454"/>
      <c r="BT339" s="454"/>
      <c r="BU339" s="454"/>
      <c r="BV339" s="454"/>
      <c r="BW339" s="454"/>
      <c r="BX339" s="454"/>
      <c r="BY339" s="454"/>
      <c r="BZ339" s="454"/>
      <c r="CA339" s="454"/>
      <c r="CB339" s="454"/>
      <c r="CC339" s="454"/>
      <c r="CD339" s="454"/>
      <c r="CE339" s="454"/>
      <c r="CF339" s="454"/>
      <c r="CG339" s="454"/>
      <c r="CH339" s="454"/>
      <c r="CI339" s="454"/>
      <c r="CJ339" s="454"/>
      <c r="CK339" s="454"/>
      <c r="CL339" s="454"/>
      <c r="CM339" s="454"/>
      <c r="CN339" s="454"/>
      <c r="CO339" s="454"/>
      <c r="CP339" s="454"/>
      <c r="CQ339" s="454"/>
      <c r="CR339" s="454"/>
      <c r="CS339" s="454"/>
      <c r="CT339" s="454"/>
      <c r="CU339" s="454"/>
      <c r="CV339" s="454"/>
      <c r="CW339" s="454"/>
      <c r="CX339" s="454"/>
      <c r="CY339" s="454"/>
      <c r="CZ339" s="454"/>
      <c r="DA339" s="454"/>
      <c r="DB339" s="454"/>
      <c r="DC339" s="454"/>
      <c r="DD339" s="454"/>
      <c r="DE339" s="454"/>
      <c r="DF339" s="454"/>
      <c r="DG339" s="454"/>
      <c r="DH339" s="454"/>
      <c r="DI339" s="454"/>
      <c r="DJ339" s="454"/>
      <c r="DK339" s="454"/>
      <c r="DL339" s="454"/>
      <c r="DM339" s="454"/>
      <c r="DN339" s="454"/>
      <c r="DO339" s="454"/>
      <c r="DP339" s="454"/>
      <c r="DQ339" s="454"/>
      <c r="DR339" s="454"/>
      <c r="DS339" s="454"/>
      <c r="DT339" s="454"/>
      <c r="DU339" s="454"/>
      <c r="DV339" s="454"/>
      <c r="DW339" s="454"/>
      <c r="DX339" s="454"/>
      <c r="DY339" s="454"/>
      <c r="DZ339" s="454"/>
      <c r="EA339" s="454"/>
      <c r="EB339" s="454"/>
      <c r="EC339" s="454"/>
      <c r="ED339" s="454"/>
      <c r="EE339" s="454"/>
      <c r="EF339" s="454"/>
      <c r="EG339" s="454"/>
      <c r="EH339" s="454"/>
      <c r="EI339" s="454"/>
      <c r="EJ339" s="454"/>
      <c r="EK339" s="454"/>
      <c r="EL339" s="454"/>
      <c r="EM339" s="454"/>
      <c r="EN339" s="454"/>
      <c r="EO339" s="454"/>
      <c r="EP339" s="454"/>
      <c r="EQ339" s="454"/>
      <c r="ER339" s="454"/>
      <c r="ES339" s="454"/>
      <c r="ET339" s="454"/>
      <c r="EU339" s="581"/>
      <c r="EV339" s="581"/>
      <c r="EW339" s="581"/>
      <c r="EX339" s="581"/>
      <c r="EY339" s="581"/>
      <c r="EZ339" s="581"/>
      <c r="FA339" s="581"/>
      <c r="FB339" s="581"/>
      <c r="FC339" s="581"/>
      <c r="FD339" s="581"/>
      <c r="FE339" s="581"/>
    </row>
    <row r="340" spans="1:161">
      <c r="A340" s="454"/>
      <c r="B340" s="653"/>
      <c r="C340" s="454"/>
      <c r="D340" s="454"/>
      <c r="E340" s="454"/>
      <c r="F340" s="504"/>
      <c r="G340" s="454"/>
      <c r="H340" s="454"/>
      <c r="I340" s="454"/>
      <c r="J340" s="454"/>
      <c r="K340" s="454"/>
      <c r="L340" s="454"/>
      <c r="M340" s="454"/>
      <c r="N340" s="454"/>
      <c r="O340" s="454"/>
      <c r="P340" s="454"/>
      <c r="Q340" s="454"/>
      <c r="R340" s="454"/>
      <c r="S340" s="454"/>
      <c r="T340" s="454"/>
      <c r="U340" s="454"/>
      <c r="V340" s="454"/>
      <c r="W340" s="454"/>
      <c r="X340" s="454"/>
      <c r="Y340" s="454"/>
      <c r="Z340" s="454"/>
      <c r="AA340" s="454"/>
      <c r="AB340" s="454"/>
      <c r="AC340" s="454"/>
      <c r="AD340" s="454"/>
      <c r="AE340" s="454"/>
      <c r="AF340" s="454"/>
      <c r="AG340" s="454"/>
      <c r="AH340" s="454"/>
      <c r="AI340" s="454"/>
      <c r="AJ340" s="454"/>
      <c r="AK340" s="454"/>
      <c r="AL340" s="454"/>
      <c r="AM340" s="454"/>
      <c r="AN340" s="454"/>
      <c r="AO340" s="454"/>
      <c r="AP340" s="454"/>
      <c r="AQ340" s="454"/>
      <c r="AR340" s="454"/>
      <c r="AS340" s="454"/>
      <c r="AT340" s="454"/>
      <c r="AU340" s="454"/>
      <c r="AV340" s="454"/>
      <c r="AW340" s="454"/>
      <c r="AX340" s="454"/>
      <c r="AY340" s="454"/>
      <c r="AZ340" s="454"/>
      <c r="BA340" s="454"/>
      <c r="BB340" s="454"/>
      <c r="BC340" s="454"/>
      <c r="BD340" s="454"/>
      <c r="BE340" s="454"/>
      <c r="BF340" s="454"/>
      <c r="BG340" s="454"/>
      <c r="BH340" s="454"/>
      <c r="BI340" s="454"/>
      <c r="BJ340" s="454"/>
      <c r="BK340" s="454"/>
      <c r="BL340" s="454"/>
      <c r="BM340" s="454"/>
      <c r="BN340" s="454"/>
      <c r="BO340" s="454"/>
      <c r="BP340" s="454"/>
      <c r="BQ340" s="454"/>
      <c r="BR340" s="454"/>
      <c r="BS340" s="454"/>
      <c r="BT340" s="454"/>
      <c r="BU340" s="454"/>
      <c r="BV340" s="454"/>
      <c r="BW340" s="454"/>
      <c r="BX340" s="454"/>
      <c r="BY340" s="454"/>
      <c r="BZ340" s="454"/>
      <c r="CA340" s="454"/>
      <c r="CB340" s="454"/>
      <c r="CC340" s="454"/>
      <c r="CD340" s="454"/>
      <c r="CE340" s="454"/>
      <c r="CF340" s="454"/>
      <c r="CG340" s="454"/>
      <c r="CH340" s="454"/>
      <c r="CI340" s="454"/>
      <c r="CJ340" s="454"/>
      <c r="CK340" s="454"/>
      <c r="CL340" s="454"/>
      <c r="CM340" s="454"/>
      <c r="CN340" s="454"/>
      <c r="CO340" s="454"/>
      <c r="CP340" s="454"/>
      <c r="CQ340" s="454"/>
      <c r="CR340" s="454"/>
      <c r="CS340" s="454"/>
      <c r="CT340" s="454"/>
      <c r="CU340" s="454"/>
      <c r="CV340" s="454"/>
      <c r="CW340" s="454"/>
      <c r="CX340" s="454"/>
      <c r="CY340" s="454"/>
      <c r="CZ340" s="454"/>
      <c r="DA340" s="454"/>
      <c r="DB340" s="454"/>
      <c r="DC340" s="454"/>
      <c r="DD340" s="454"/>
      <c r="DE340" s="454"/>
      <c r="DF340" s="454"/>
      <c r="DG340" s="454"/>
      <c r="DH340" s="454"/>
      <c r="DI340" s="454"/>
      <c r="DJ340" s="454"/>
      <c r="DK340" s="454"/>
      <c r="DL340" s="454"/>
      <c r="DM340" s="454"/>
      <c r="DN340" s="454"/>
      <c r="DO340" s="454"/>
      <c r="DP340" s="454"/>
      <c r="DQ340" s="454"/>
      <c r="DR340" s="454"/>
      <c r="DS340" s="454"/>
      <c r="DT340" s="454"/>
      <c r="DU340" s="454"/>
      <c r="DV340" s="454"/>
      <c r="DW340" s="454"/>
      <c r="DX340" s="454"/>
      <c r="DY340" s="454"/>
      <c r="DZ340" s="454"/>
      <c r="EA340" s="454"/>
      <c r="EB340" s="454"/>
      <c r="EC340" s="454"/>
      <c r="ED340" s="454"/>
      <c r="EE340" s="454"/>
      <c r="EF340" s="454"/>
      <c r="EG340" s="454"/>
      <c r="EH340" s="454"/>
      <c r="EI340" s="454"/>
      <c r="EJ340" s="454"/>
      <c r="EK340" s="454"/>
      <c r="EL340" s="454"/>
      <c r="EM340" s="454"/>
      <c r="EN340" s="454"/>
      <c r="EO340" s="454"/>
      <c r="EP340" s="454"/>
      <c r="EQ340" s="454"/>
      <c r="ER340" s="454"/>
      <c r="ES340" s="454"/>
      <c r="ET340" s="454"/>
      <c r="EU340" s="581"/>
      <c r="EV340" s="581"/>
      <c r="EW340" s="581"/>
      <c r="EX340" s="581"/>
      <c r="EY340" s="581"/>
      <c r="EZ340" s="581"/>
      <c r="FA340" s="581"/>
      <c r="FB340" s="581"/>
      <c r="FC340" s="581"/>
      <c r="FD340" s="581"/>
      <c r="FE340" s="581"/>
    </row>
    <row r="341" spans="1:161">
      <c r="A341" s="454"/>
      <c r="B341" s="653"/>
      <c r="C341" s="454"/>
      <c r="D341" s="454"/>
      <c r="E341" s="454"/>
      <c r="F341" s="504"/>
      <c r="G341" s="454"/>
      <c r="H341" s="454"/>
      <c r="I341" s="454"/>
      <c r="J341" s="454"/>
      <c r="K341" s="454"/>
      <c r="L341" s="454"/>
      <c r="M341" s="454"/>
      <c r="N341" s="454"/>
      <c r="O341" s="454"/>
      <c r="P341" s="454"/>
      <c r="Q341" s="454"/>
      <c r="R341" s="454"/>
      <c r="S341" s="454"/>
      <c r="T341" s="454"/>
      <c r="U341" s="454"/>
      <c r="V341" s="454"/>
      <c r="W341" s="454"/>
      <c r="X341" s="454"/>
      <c r="Y341" s="454"/>
      <c r="Z341" s="454"/>
      <c r="AA341" s="454"/>
      <c r="AB341" s="454"/>
      <c r="AC341" s="454"/>
      <c r="AD341" s="454"/>
      <c r="AE341" s="454"/>
      <c r="AF341" s="454"/>
      <c r="AG341" s="454"/>
      <c r="AH341" s="454"/>
      <c r="AI341" s="454"/>
      <c r="AJ341" s="454"/>
      <c r="AK341" s="454"/>
      <c r="AL341" s="454"/>
      <c r="AM341" s="454"/>
      <c r="AN341" s="454"/>
      <c r="AO341" s="454"/>
      <c r="AP341" s="454"/>
      <c r="AQ341" s="454"/>
      <c r="AR341" s="454"/>
      <c r="AS341" s="454"/>
      <c r="AT341" s="454"/>
      <c r="AU341" s="454"/>
      <c r="AV341" s="454"/>
      <c r="AW341" s="454"/>
      <c r="AX341" s="454"/>
      <c r="AY341" s="454"/>
      <c r="AZ341" s="454"/>
      <c r="BA341" s="454"/>
      <c r="BB341" s="454"/>
      <c r="BC341" s="454"/>
      <c r="BD341" s="454"/>
      <c r="BE341" s="454"/>
      <c r="BF341" s="454"/>
      <c r="BG341" s="454"/>
      <c r="BH341" s="454"/>
      <c r="BI341" s="454"/>
      <c r="BJ341" s="454"/>
      <c r="BK341" s="454"/>
      <c r="BL341" s="454"/>
      <c r="BM341" s="454"/>
      <c r="BN341" s="454"/>
      <c r="BO341" s="454"/>
      <c r="BP341" s="454"/>
      <c r="BQ341" s="454"/>
      <c r="BR341" s="454"/>
      <c r="BS341" s="454"/>
      <c r="BT341" s="454"/>
      <c r="BU341" s="454"/>
      <c r="BV341" s="454"/>
      <c r="BW341" s="454"/>
      <c r="BX341" s="454"/>
      <c r="BY341" s="454"/>
      <c r="BZ341" s="454"/>
      <c r="CA341" s="454"/>
      <c r="CB341" s="454"/>
      <c r="CC341" s="454"/>
      <c r="CD341" s="454"/>
      <c r="CE341" s="454"/>
      <c r="CF341" s="454"/>
      <c r="CG341" s="454"/>
      <c r="CH341" s="454"/>
      <c r="CI341" s="454"/>
      <c r="CJ341" s="454"/>
      <c r="CK341" s="454"/>
      <c r="CL341" s="454"/>
      <c r="CM341" s="454"/>
      <c r="CN341" s="454"/>
      <c r="CO341" s="454"/>
      <c r="CP341" s="454"/>
      <c r="CQ341" s="454"/>
      <c r="CR341" s="454"/>
      <c r="CS341" s="454"/>
      <c r="CT341" s="454"/>
      <c r="CU341" s="454"/>
      <c r="CV341" s="454"/>
      <c r="CW341" s="454"/>
      <c r="CX341" s="454"/>
      <c r="CY341" s="454"/>
      <c r="CZ341" s="454"/>
      <c r="DA341" s="454"/>
      <c r="DB341" s="454"/>
      <c r="DC341" s="454"/>
      <c r="DD341" s="454"/>
      <c r="DE341" s="454"/>
      <c r="DF341" s="454"/>
      <c r="DG341" s="454"/>
      <c r="DH341" s="454"/>
      <c r="DI341" s="454"/>
      <c r="DJ341" s="454"/>
      <c r="DK341" s="454"/>
      <c r="DL341" s="454"/>
      <c r="DM341" s="454"/>
      <c r="DN341" s="454"/>
      <c r="DO341" s="454"/>
      <c r="DP341" s="454"/>
      <c r="DQ341" s="454"/>
      <c r="DR341" s="454"/>
      <c r="DS341" s="454"/>
      <c r="DT341" s="454"/>
      <c r="DU341" s="454"/>
      <c r="DV341" s="454"/>
      <c r="DW341" s="454"/>
      <c r="DX341" s="454"/>
      <c r="DY341" s="454"/>
      <c r="DZ341" s="454"/>
      <c r="EA341" s="454"/>
      <c r="EB341" s="454"/>
      <c r="EC341" s="454"/>
      <c r="ED341" s="454"/>
      <c r="EE341" s="454"/>
      <c r="EF341" s="454"/>
      <c r="EG341" s="454"/>
      <c r="EH341" s="454"/>
      <c r="EI341" s="454"/>
      <c r="EJ341" s="454"/>
      <c r="EK341" s="454"/>
      <c r="EL341" s="454"/>
      <c r="EM341" s="454"/>
      <c r="EN341" s="454"/>
      <c r="EO341" s="454"/>
      <c r="EP341" s="454"/>
      <c r="EQ341" s="454"/>
      <c r="ER341" s="454"/>
      <c r="ES341" s="454"/>
      <c r="ET341" s="454"/>
      <c r="EU341" s="581"/>
      <c r="EV341" s="581"/>
      <c r="EW341" s="581"/>
      <c r="EX341" s="581"/>
      <c r="EY341" s="581"/>
      <c r="EZ341" s="581"/>
      <c r="FA341" s="581"/>
      <c r="FB341" s="581"/>
      <c r="FC341" s="581"/>
      <c r="FD341" s="581"/>
      <c r="FE341" s="581"/>
    </row>
    <row r="342" spans="1:161">
      <c r="A342" s="454"/>
      <c r="B342" s="653"/>
      <c r="C342" s="454"/>
      <c r="D342" s="454"/>
      <c r="E342" s="454"/>
      <c r="F342" s="504"/>
      <c r="G342" s="454"/>
      <c r="H342" s="454"/>
      <c r="I342" s="454"/>
      <c r="J342" s="454"/>
      <c r="K342" s="454"/>
      <c r="L342" s="454"/>
      <c r="M342" s="454"/>
      <c r="N342" s="454"/>
      <c r="O342" s="454"/>
      <c r="P342" s="454"/>
      <c r="Q342" s="454"/>
      <c r="R342" s="454"/>
      <c r="S342" s="454"/>
      <c r="T342" s="454"/>
      <c r="U342" s="454"/>
      <c r="V342" s="454"/>
      <c r="W342" s="454"/>
      <c r="X342" s="454"/>
      <c r="Y342" s="454"/>
      <c r="Z342" s="454"/>
      <c r="AA342" s="454"/>
      <c r="AB342" s="454"/>
      <c r="AC342" s="454"/>
      <c r="AD342" s="454"/>
      <c r="AE342" s="454"/>
      <c r="AF342" s="454"/>
      <c r="AG342" s="454"/>
      <c r="AH342" s="454"/>
      <c r="AI342" s="454"/>
      <c r="AJ342" s="454"/>
      <c r="AK342" s="454"/>
      <c r="AL342" s="454"/>
      <c r="AM342" s="454"/>
      <c r="AN342" s="454"/>
      <c r="AO342" s="454"/>
      <c r="AP342" s="454"/>
      <c r="AQ342" s="454"/>
      <c r="AR342" s="454"/>
      <c r="AS342" s="454"/>
      <c r="AT342" s="454"/>
      <c r="AU342" s="454"/>
      <c r="AV342" s="454"/>
      <c r="AW342" s="454"/>
      <c r="AX342" s="454"/>
      <c r="AY342" s="454"/>
      <c r="AZ342" s="454"/>
      <c r="BA342" s="454"/>
      <c r="BB342" s="454"/>
      <c r="BC342" s="454"/>
      <c r="BD342" s="454"/>
      <c r="BE342" s="454"/>
      <c r="BF342" s="454"/>
      <c r="BG342" s="454"/>
      <c r="BH342" s="454"/>
      <c r="BI342" s="454"/>
      <c r="BJ342" s="454"/>
      <c r="BK342" s="454"/>
      <c r="BL342" s="454"/>
      <c r="BM342" s="454"/>
      <c r="BN342" s="454"/>
      <c r="BO342" s="454"/>
      <c r="BP342" s="454"/>
      <c r="BQ342" s="454"/>
      <c r="BR342" s="454"/>
      <c r="BS342" s="454"/>
      <c r="BT342" s="454"/>
      <c r="BU342" s="454"/>
      <c r="BV342" s="454"/>
      <c r="BW342" s="454"/>
      <c r="BX342" s="454"/>
      <c r="BY342" s="454"/>
      <c r="BZ342" s="454"/>
      <c r="CA342" s="454"/>
      <c r="CB342" s="454"/>
      <c r="CC342" s="454"/>
      <c r="CD342" s="454"/>
      <c r="CE342" s="454"/>
      <c r="CF342" s="454"/>
      <c r="CG342" s="454"/>
      <c r="CH342" s="454"/>
      <c r="CI342" s="454"/>
      <c r="CJ342" s="454"/>
      <c r="CK342" s="454"/>
      <c r="CL342" s="454"/>
      <c r="CM342" s="454"/>
      <c r="CN342" s="454"/>
      <c r="CO342" s="454"/>
      <c r="CP342" s="454"/>
      <c r="CQ342" s="454"/>
      <c r="CR342" s="454"/>
      <c r="CS342" s="454"/>
      <c r="CT342" s="454"/>
      <c r="CU342" s="454"/>
      <c r="CV342" s="454"/>
      <c r="CW342" s="454"/>
      <c r="CX342" s="454"/>
      <c r="CY342" s="454"/>
      <c r="CZ342" s="454"/>
      <c r="DA342" s="454"/>
      <c r="DB342" s="454"/>
      <c r="DC342" s="454"/>
      <c r="DD342" s="454"/>
      <c r="DE342" s="454"/>
      <c r="DF342" s="454"/>
      <c r="DG342" s="454"/>
      <c r="DH342" s="454"/>
      <c r="DI342" s="454"/>
      <c r="DJ342" s="454"/>
      <c r="DK342" s="454"/>
      <c r="DL342" s="454"/>
      <c r="DM342" s="454"/>
      <c r="DN342" s="454"/>
      <c r="DO342" s="454"/>
      <c r="DP342" s="454"/>
      <c r="DQ342" s="454"/>
      <c r="DR342" s="454"/>
      <c r="DS342" s="454"/>
      <c r="DT342" s="454"/>
      <c r="DU342" s="454"/>
      <c r="DV342" s="454"/>
      <c r="DW342" s="454"/>
      <c r="DX342" s="454"/>
      <c r="DY342" s="454"/>
      <c r="DZ342" s="454"/>
      <c r="EA342" s="454"/>
      <c r="EB342" s="454"/>
      <c r="EC342" s="454"/>
      <c r="ED342" s="454"/>
      <c r="EE342" s="454"/>
      <c r="EF342" s="454"/>
      <c r="EG342" s="454"/>
      <c r="EH342" s="454"/>
      <c r="EI342" s="454"/>
      <c r="EJ342" s="454"/>
      <c r="EK342" s="454"/>
      <c r="EL342" s="454"/>
      <c r="EM342" s="454"/>
      <c r="EN342" s="454"/>
      <c r="EO342" s="454"/>
      <c r="EP342" s="454"/>
      <c r="EQ342" s="454"/>
      <c r="ER342" s="454"/>
      <c r="ES342" s="454"/>
      <c r="ET342" s="454"/>
      <c r="EU342" s="581"/>
      <c r="EV342" s="581"/>
      <c r="EW342" s="581"/>
      <c r="EX342" s="581"/>
      <c r="EY342" s="581"/>
      <c r="EZ342" s="581"/>
      <c r="FA342" s="581"/>
      <c r="FB342" s="581"/>
      <c r="FC342" s="581"/>
      <c r="FD342" s="581"/>
      <c r="FE342" s="581"/>
    </row>
    <row r="343" spans="1:161">
      <c r="A343" s="454"/>
      <c r="B343" s="653"/>
      <c r="C343" s="454"/>
      <c r="D343" s="454"/>
      <c r="E343" s="454"/>
      <c r="F343" s="504"/>
      <c r="G343" s="454"/>
      <c r="H343" s="454"/>
      <c r="I343" s="454"/>
      <c r="J343" s="454"/>
      <c r="K343" s="454"/>
      <c r="L343" s="454"/>
      <c r="M343" s="454"/>
      <c r="N343" s="454"/>
      <c r="O343" s="454"/>
      <c r="P343" s="454"/>
      <c r="Q343" s="454"/>
      <c r="R343" s="454"/>
      <c r="S343" s="454"/>
      <c r="T343" s="454"/>
      <c r="U343" s="454"/>
      <c r="V343" s="454"/>
      <c r="W343" s="454"/>
      <c r="X343" s="454"/>
      <c r="Y343" s="454"/>
      <c r="Z343" s="454"/>
      <c r="AA343" s="454"/>
      <c r="AB343" s="454"/>
      <c r="AC343" s="454"/>
      <c r="AD343" s="454"/>
      <c r="AE343" s="454"/>
      <c r="AF343" s="454"/>
      <c r="AG343" s="454"/>
      <c r="AH343" s="454"/>
      <c r="AI343" s="454"/>
      <c r="AJ343" s="454"/>
      <c r="AK343" s="454"/>
      <c r="AL343" s="454"/>
      <c r="AM343" s="454"/>
      <c r="AN343" s="454"/>
      <c r="AO343" s="454"/>
      <c r="AP343" s="454"/>
      <c r="AQ343" s="454"/>
      <c r="AR343" s="454"/>
      <c r="AS343" s="454"/>
      <c r="AT343" s="454"/>
      <c r="AU343" s="454"/>
      <c r="AV343" s="454"/>
      <c r="AW343" s="454"/>
      <c r="AX343" s="454"/>
      <c r="AY343" s="454"/>
      <c r="AZ343" s="454"/>
      <c r="BA343" s="454"/>
      <c r="BB343" s="454"/>
      <c r="BC343" s="454"/>
      <c r="BD343" s="454"/>
      <c r="BE343" s="454"/>
      <c r="BF343" s="454"/>
      <c r="BG343" s="454"/>
      <c r="BH343" s="454"/>
      <c r="BI343" s="454"/>
      <c r="BJ343" s="454"/>
      <c r="BK343" s="454"/>
      <c r="BL343" s="454"/>
      <c r="BM343" s="454"/>
      <c r="BN343" s="454"/>
      <c r="BO343" s="454"/>
      <c r="BP343" s="454"/>
      <c r="BQ343" s="454"/>
      <c r="BR343" s="454"/>
      <c r="BS343" s="454"/>
      <c r="BT343" s="454"/>
      <c r="BU343" s="454"/>
      <c r="BV343" s="454"/>
      <c r="BW343" s="454"/>
      <c r="BX343" s="454"/>
      <c r="BY343" s="454"/>
      <c r="BZ343" s="454"/>
      <c r="CA343" s="454"/>
      <c r="CB343" s="454"/>
      <c r="CC343" s="454"/>
      <c r="CD343" s="454"/>
      <c r="CE343" s="454"/>
      <c r="CF343" s="454"/>
      <c r="CG343" s="454"/>
      <c r="CH343" s="454"/>
      <c r="CI343" s="454"/>
      <c r="CJ343" s="454"/>
      <c r="CK343" s="454"/>
      <c r="CL343" s="454"/>
      <c r="CM343" s="454"/>
      <c r="CN343" s="454"/>
      <c r="CO343" s="454"/>
      <c r="CP343" s="454"/>
      <c r="CQ343" s="454"/>
      <c r="CR343" s="454"/>
      <c r="CS343" s="454"/>
      <c r="CT343" s="454"/>
      <c r="CU343" s="454"/>
      <c r="CV343" s="454"/>
      <c r="CW343" s="454"/>
      <c r="CX343" s="454"/>
      <c r="CY343" s="454"/>
      <c r="CZ343" s="454"/>
      <c r="DA343" s="454"/>
      <c r="DB343" s="454"/>
      <c r="DC343" s="454"/>
      <c r="DD343" s="454"/>
      <c r="DE343" s="454"/>
      <c r="DF343" s="454"/>
      <c r="DG343" s="454"/>
      <c r="DH343" s="454"/>
      <c r="DI343" s="454"/>
      <c r="DJ343" s="454"/>
      <c r="DK343" s="454"/>
      <c r="DL343" s="454"/>
      <c r="DM343" s="454"/>
      <c r="DN343" s="454"/>
      <c r="DO343" s="454"/>
      <c r="DP343" s="454"/>
      <c r="DQ343" s="454"/>
      <c r="DR343" s="454"/>
      <c r="DS343" s="454"/>
      <c r="DT343" s="454"/>
      <c r="DU343" s="454"/>
      <c r="DV343" s="454"/>
      <c r="DW343" s="454"/>
      <c r="DX343" s="454"/>
      <c r="DY343" s="454"/>
      <c r="DZ343" s="454"/>
      <c r="EA343" s="454"/>
      <c r="EB343" s="454"/>
      <c r="EC343" s="454"/>
      <c r="ED343" s="454"/>
      <c r="EE343" s="454"/>
      <c r="EF343" s="454"/>
      <c r="EG343" s="454"/>
      <c r="EH343" s="454"/>
      <c r="EI343" s="454"/>
      <c r="EJ343" s="454"/>
      <c r="EK343" s="454"/>
      <c r="EL343" s="454"/>
      <c r="EM343" s="454"/>
      <c r="EN343" s="454"/>
      <c r="EO343" s="454"/>
      <c r="EP343" s="454"/>
      <c r="EQ343" s="454"/>
      <c r="ER343" s="454"/>
      <c r="ES343" s="454"/>
      <c r="ET343" s="454"/>
      <c r="EU343" s="581"/>
      <c r="EV343" s="581"/>
      <c r="EW343" s="581"/>
      <c r="EX343" s="581"/>
      <c r="EY343" s="581"/>
      <c r="EZ343" s="581"/>
      <c r="FA343" s="581"/>
      <c r="FB343" s="581"/>
      <c r="FC343" s="581"/>
      <c r="FD343" s="581"/>
      <c r="FE343" s="581"/>
    </row>
    <row r="344" spans="1:161">
      <c r="A344" s="454"/>
      <c r="B344" s="653"/>
      <c r="C344" s="454"/>
      <c r="D344" s="454"/>
      <c r="E344" s="454"/>
      <c r="F344" s="504"/>
      <c r="G344" s="454"/>
      <c r="H344" s="454"/>
      <c r="I344" s="454"/>
      <c r="J344" s="454"/>
      <c r="K344" s="454"/>
      <c r="L344" s="454"/>
      <c r="M344" s="454"/>
      <c r="N344" s="454"/>
      <c r="O344" s="454"/>
      <c r="P344" s="454"/>
      <c r="Q344" s="454"/>
      <c r="R344" s="454"/>
      <c r="S344" s="454"/>
      <c r="T344" s="454"/>
      <c r="U344" s="454"/>
      <c r="V344" s="454"/>
      <c r="W344" s="454"/>
      <c r="X344" s="454"/>
      <c r="Y344" s="454"/>
      <c r="Z344" s="454"/>
      <c r="AA344" s="454"/>
      <c r="AB344" s="454"/>
      <c r="AC344" s="454"/>
      <c r="AD344" s="454"/>
      <c r="AE344" s="454"/>
      <c r="AF344" s="454"/>
      <c r="AG344" s="454"/>
      <c r="AH344" s="454"/>
      <c r="AI344" s="454"/>
      <c r="AJ344" s="454"/>
      <c r="AK344" s="454"/>
      <c r="AL344" s="454"/>
      <c r="AM344" s="454"/>
      <c r="AN344" s="454"/>
      <c r="AO344" s="454"/>
      <c r="AP344" s="454"/>
      <c r="AQ344" s="454"/>
      <c r="AR344" s="454"/>
      <c r="AS344" s="454"/>
      <c r="AT344" s="454"/>
      <c r="AU344" s="454"/>
      <c r="AV344" s="454"/>
      <c r="AW344" s="454"/>
      <c r="AX344" s="454"/>
      <c r="AY344" s="454"/>
      <c r="AZ344" s="454"/>
      <c r="BA344" s="454"/>
      <c r="BB344" s="454"/>
      <c r="BC344" s="454"/>
      <c r="BD344" s="454"/>
      <c r="BE344" s="454"/>
      <c r="BF344" s="454"/>
      <c r="BG344" s="454"/>
      <c r="BH344" s="454"/>
      <c r="BI344" s="454"/>
      <c r="BJ344" s="454"/>
      <c r="BK344" s="454"/>
      <c r="BL344" s="454"/>
      <c r="BM344" s="454"/>
      <c r="BN344" s="454"/>
      <c r="BO344" s="454"/>
      <c r="BP344" s="454"/>
      <c r="BQ344" s="454"/>
      <c r="BR344" s="454"/>
      <c r="BS344" s="454"/>
      <c r="BT344" s="454"/>
      <c r="BU344" s="454"/>
      <c r="BV344" s="454"/>
      <c r="BW344" s="454"/>
      <c r="BX344" s="454"/>
      <c r="BY344" s="454"/>
      <c r="BZ344" s="454"/>
      <c r="CA344" s="454"/>
      <c r="CB344" s="454"/>
      <c r="CC344" s="454"/>
      <c r="CD344" s="454"/>
      <c r="CE344" s="454"/>
      <c r="CF344" s="454"/>
      <c r="CG344" s="454"/>
      <c r="CH344" s="454"/>
      <c r="CI344" s="454"/>
      <c r="CJ344" s="454"/>
      <c r="CK344" s="454"/>
      <c r="CL344" s="454"/>
      <c r="CM344" s="454"/>
      <c r="CN344" s="454"/>
      <c r="CO344" s="454"/>
      <c r="CP344" s="454"/>
      <c r="CQ344" s="454"/>
      <c r="CR344" s="454"/>
      <c r="CS344" s="454"/>
      <c r="CT344" s="454"/>
      <c r="CU344" s="454"/>
      <c r="CV344" s="454"/>
      <c r="CW344" s="454"/>
      <c r="CX344" s="454"/>
      <c r="CY344" s="454"/>
      <c r="CZ344" s="454"/>
      <c r="DA344" s="454"/>
      <c r="DB344" s="454"/>
      <c r="DC344" s="454"/>
      <c r="DD344" s="454"/>
      <c r="DE344" s="454"/>
      <c r="DF344" s="454"/>
      <c r="DG344" s="454"/>
      <c r="DH344" s="454"/>
      <c r="DI344" s="454"/>
      <c r="DJ344" s="454"/>
      <c r="DK344" s="454"/>
      <c r="DL344" s="454"/>
      <c r="DM344" s="454"/>
      <c r="DN344" s="454"/>
      <c r="DO344" s="454"/>
      <c r="DP344" s="454"/>
      <c r="DQ344" s="454"/>
      <c r="DR344" s="454"/>
      <c r="DS344" s="454"/>
      <c r="DT344" s="454"/>
      <c r="DU344" s="454"/>
      <c r="DV344" s="454"/>
      <c r="DW344" s="454"/>
      <c r="DX344" s="454"/>
      <c r="DY344" s="454"/>
      <c r="DZ344" s="454"/>
      <c r="EA344" s="454"/>
      <c r="EB344" s="454"/>
      <c r="EC344" s="454"/>
      <c r="ED344" s="454"/>
      <c r="EE344" s="454"/>
      <c r="EF344" s="454"/>
      <c r="EG344" s="454"/>
      <c r="EH344" s="454"/>
      <c r="EI344" s="454"/>
      <c r="EJ344" s="454"/>
      <c r="EK344" s="454"/>
      <c r="EL344" s="454"/>
      <c r="EM344" s="454"/>
      <c r="EN344" s="454"/>
      <c r="EO344" s="454"/>
      <c r="EP344" s="454"/>
      <c r="EQ344" s="454"/>
      <c r="ER344" s="454"/>
      <c r="ES344" s="454"/>
      <c r="ET344" s="454"/>
      <c r="EU344" s="581"/>
      <c r="EV344" s="581"/>
      <c r="EW344" s="581"/>
      <c r="EX344" s="581"/>
      <c r="EY344" s="581"/>
      <c r="EZ344" s="581"/>
      <c r="FA344" s="581"/>
      <c r="FB344" s="581"/>
      <c r="FC344" s="581"/>
      <c r="FD344" s="581"/>
      <c r="FE344" s="581"/>
    </row>
    <row r="345" spans="1:161">
      <c r="A345" s="454"/>
      <c r="B345" s="653"/>
      <c r="C345" s="454"/>
      <c r="D345" s="454"/>
      <c r="E345" s="454"/>
      <c r="F345" s="504"/>
      <c r="G345" s="454"/>
      <c r="H345" s="454"/>
      <c r="I345" s="454"/>
      <c r="J345" s="454"/>
      <c r="K345" s="454"/>
      <c r="L345" s="454"/>
      <c r="M345" s="454"/>
      <c r="N345" s="454"/>
      <c r="O345" s="454"/>
      <c r="P345" s="454"/>
      <c r="Q345" s="454"/>
      <c r="R345" s="454"/>
      <c r="S345" s="454"/>
      <c r="T345" s="454"/>
      <c r="U345" s="454"/>
      <c r="V345" s="454"/>
      <c r="W345" s="454"/>
      <c r="X345" s="454"/>
      <c r="Y345" s="454"/>
      <c r="Z345" s="454"/>
      <c r="AA345" s="454"/>
      <c r="AB345" s="454"/>
      <c r="AC345" s="454"/>
      <c r="AD345" s="454"/>
      <c r="AE345" s="454"/>
      <c r="AF345" s="454"/>
      <c r="AG345" s="454"/>
      <c r="AH345" s="454"/>
      <c r="AI345" s="454"/>
      <c r="AJ345" s="454"/>
      <c r="AK345" s="454"/>
      <c r="AL345" s="454"/>
      <c r="AM345" s="454"/>
      <c r="AN345" s="454"/>
      <c r="AO345" s="454"/>
      <c r="AP345" s="454"/>
      <c r="AQ345" s="454"/>
      <c r="AR345" s="454"/>
      <c r="AS345" s="454"/>
      <c r="AT345" s="454"/>
      <c r="AU345" s="454"/>
      <c r="AV345" s="454"/>
      <c r="AW345" s="454"/>
      <c r="AX345" s="454"/>
      <c r="AY345" s="454"/>
      <c r="AZ345" s="454"/>
      <c r="BA345" s="454"/>
      <c r="BB345" s="454"/>
      <c r="BC345" s="454"/>
      <c r="BD345" s="454"/>
      <c r="BE345" s="454"/>
      <c r="BF345" s="454"/>
      <c r="BG345" s="454"/>
      <c r="BH345" s="454"/>
      <c r="BI345" s="454"/>
      <c r="BJ345" s="454"/>
      <c r="BK345" s="454"/>
      <c r="BL345" s="454"/>
      <c r="BM345" s="454"/>
      <c r="BN345" s="454"/>
      <c r="BO345" s="454"/>
      <c r="BP345" s="454"/>
      <c r="BQ345" s="454"/>
      <c r="BR345" s="454"/>
      <c r="BS345" s="454"/>
      <c r="BT345" s="454"/>
      <c r="BU345" s="454"/>
      <c r="BV345" s="454"/>
      <c r="BW345" s="454"/>
      <c r="BX345" s="454"/>
      <c r="BY345" s="454"/>
      <c r="BZ345" s="454"/>
      <c r="CA345" s="454"/>
      <c r="CB345" s="454"/>
      <c r="CC345" s="454"/>
      <c r="CD345" s="454"/>
      <c r="CE345" s="454"/>
      <c r="CF345" s="454"/>
      <c r="CG345" s="454"/>
      <c r="CH345" s="454"/>
      <c r="CI345" s="454"/>
      <c r="CJ345" s="454"/>
      <c r="CK345" s="454"/>
      <c r="CL345" s="454"/>
      <c r="CM345" s="454"/>
      <c r="CN345" s="454"/>
      <c r="CO345" s="454"/>
      <c r="CP345" s="454"/>
      <c r="CQ345" s="454"/>
      <c r="CR345" s="454"/>
      <c r="CS345" s="454"/>
      <c r="CT345" s="454"/>
      <c r="CU345" s="454"/>
      <c r="CV345" s="454"/>
      <c r="CW345" s="454"/>
      <c r="CX345" s="454"/>
      <c r="CY345" s="454"/>
      <c r="CZ345" s="454"/>
      <c r="DA345" s="454"/>
      <c r="DB345" s="454"/>
      <c r="DC345" s="454"/>
      <c r="DD345" s="454"/>
      <c r="DE345" s="454"/>
      <c r="DF345" s="454"/>
      <c r="DG345" s="454"/>
      <c r="DH345" s="454"/>
      <c r="DI345" s="454"/>
      <c r="DJ345" s="454"/>
      <c r="DK345" s="454"/>
      <c r="DL345" s="454"/>
      <c r="DM345" s="454"/>
      <c r="DN345" s="454"/>
      <c r="DO345" s="454"/>
      <c r="DP345" s="454"/>
      <c r="DQ345" s="454"/>
      <c r="DR345" s="454"/>
      <c r="DS345" s="454"/>
      <c r="DT345" s="454"/>
      <c r="DU345" s="454"/>
      <c r="DV345" s="454"/>
      <c r="DW345" s="454"/>
      <c r="DX345" s="454"/>
      <c r="DY345" s="454"/>
      <c r="DZ345" s="454"/>
      <c r="EA345" s="454"/>
      <c r="EB345" s="454"/>
      <c r="EC345" s="454"/>
      <c r="ED345" s="454"/>
      <c r="EE345" s="454"/>
      <c r="EF345" s="454"/>
      <c r="EG345" s="454"/>
      <c r="EH345" s="454"/>
      <c r="EI345" s="454"/>
      <c r="EJ345" s="454"/>
      <c r="EK345" s="454"/>
      <c r="EL345" s="454"/>
      <c r="EM345" s="454"/>
      <c r="EN345" s="454"/>
      <c r="EO345" s="454"/>
      <c r="EP345" s="454"/>
      <c r="EQ345" s="454"/>
      <c r="ER345" s="454"/>
      <c r="ES345" s="454"/>
      <c r="ET345" s="454"/>
      <c r="EU345" s="581"/>
      <c r="EV345" s="581"/>
      <c r="EW345" s="581"/>
      <c r="EX345" s="581"/>
      <c r="EY345" s="581"/>
      <c r="EZ345" s="581"/>
      <c r="FA345" s="581"/>
      <c r="FB345" s="581"/>
      <c r="FC345" s="581"/>
      <c r="FD345" s="581"/>
      <c r="FE345" s="581"/>
    </row>
    <row r="346" spans="1:161">
      <c r="A346" s="454"/>
      <c r="B346" s="653"/>
      <c r="C346" s="454"/>
      <c r="D346" s="454"/>
      <c r="E346" s="454"/>
      <c r="F346" s="504"/>
      <c r="G346" s="454"/>
      <c r="H346" s="454"/>
      <c r="I346" s="454"/>
      <c r="J346" s="454"/>
      <c r="K346" s="454"/>
      <c r="L346" s="454"/>
      <c r="M346" s="454"/>
      <c r="N346" s="454"/>
      <c r="O346" s="454"/>
      <c r="P346" s="454"/>
      <c r="Q346" s="454"/>
      <c r="R346" s="454"/>
      <c r="S346" s="454"/>
      <c r="T346" s="454"/>
      <c r="U346" s="454"/>
      <c r="V346" s="454"/>
      <c r="W346" s="454"/>
      <c r="X346" s="454"/>
      <c r="Y346" s="454"/>
      <c r="Z346" s="454"/>
      <c r="AA346" s="454"/>
      <c r="AB346" s="454"/>
      <c r="AC346" s="454"/>
      <c r="AD346" s="454"/>
      <c r="AE346" s="454"/>
      <c r="AF346" s="454"/>
      <c r="AG346" s="454"/>
      <c r="AH346" s="454"/>
      <c r="AI346" s="454"/>
      <c r="AJ346" s="454"/>
      <c r="AK346" s="454"/>
      <c r="AL346" s="454"/>
      <c r="AM346" s="454"/>
      <c r="AN346" s="454"/>
      <c r="AO346" s="454"/>
      <c r="AP346" s="454"/>
      <c r="AQ346" s="454"/>
      <c r="AR346" s="454"/>
      <c r="AS346" s="454"/>
      <c r="AT346" s="454"/>
      <c r="AU346" s="454"/>
      <c r="AV346" s="454"/>
      <c r="AW346" s="454"/>
      <c r="AX346" s="454"/>
      <c r="AY346" s="454"/>
      <c r="AZ346" s="454"/>
      <c r="BA346" s="454"/>
      <c r="BB346" s="454"/>
      <c r="BC346" s="454"/>
      <c r="BD346" s="454"/>
      <c r="BE346" s="454"/>
      <c r="BF346" s="454"/>
      <c r="BG346" s="454"/>
      <c r="BH346" s="454"/>
      <c r="BI346" s="454"/>
      <c r="BJ346" s="454"/>
      <c r="BK346" s="454"/>
      <c r="BL346" s="454"/>
      <c r="BM346" s="454"/>
      <c r="BN346" s="454"/>
      <c r="BO346" s="454"/>
      <c r="BP346" s="454"/>
      <c r="BQ346" s="454"/>
      <c r="BR346" s="454"/>
      <c r="BS346" s="454"/>
      <c r="BT346" s="454"/>
      <c r="BU346" s="454"/>
      <c r="BV346" s="454"/>
      <c r="BW346" s="454"/>
      <c r="BX346" s="454"/>
      <c r="BY346" s="454"/>
      <c r="BZ346" s="454"/>
      <c r="CA346" s="454"/>
      <c r="CB346" s="454"/>
      <c r="CC346" s="454"/>
      <c r="CD346" s="454"/>
      <c r="CE346" s="454"/>
      <c r="CF346" s="454"/>
      <c r="CG346" s="454"/>
      <c r="CH346" s="454"/>
      <c r="CI346" s="454"/>
      <c r="CJ346" s="454"/>
      <c r="CK346" s="454"/>
      <c r="CL346" s="454"/>
      <c r="CM346" s="454"/>
      <c r="CN346" s="454"/>
      <c r="CO346" s="454"/>
      <c r="CP346" s="454"/>
      <c r="CQ346" s="454"/>
      <c r="CR346" s="454"/>
      <c r="CS346" s="454"/>
      <c r="CT346" s="454"/>
      <c r="CU346" s="454"/>
      <c r="CV346" s="454"/>
      <c r="CW346" s="454"/>
      <c r="CX346" s="454"/>
      <c r="CY346" s="454"/>
      <c r="CZ346" s="454"/>
      <c r="DA346" s="454"/>
      <c r="DB346" s="454"/>
      <c r="DC346" s="454"/>
      <c r="DD346" s="454"/>
      <c r="DE346" s="454"/>
      <c r="DF346" s="454"/>
      <c r="DG346" s="454"/>
      <c r="DH346" s="454"/>
      <c r="DI346" s="454"/>
      <c r="DJ346" s="454"/>
      <c r="DK346" s="454"/>
      <c r="DL346" s="454"/>
      <c r="DM346" s="454"/>
      <c r="DN346" s="454"/>
      <c r="DO346" s="454"/>
      <c r="DP346" s="454"/>
      <c r="DQ346" s="454"/>
      <c r="DR346" s="454"/>
      <c r="DS346" s="454"/>
      <c r="DT346" s="454"/>
      <c r="DU346" s="454"/>
      <c r="DV346" s="454"/>
      <c r="DW346" s="454"/>
      <c r="DX346" s="454"/>
      <c r="DY346" s="454"/>
      <c r="DZ346" s="454"/>
      <c r="EA346" s="454"/>
      <c r="EB346" s="454"/>
      <c r="EC346" s="454"/>
      <c r="ED346" s="454"/>
      <c r="EE346" s="454"/>
      <c r="EF346" s="454"/>
      <c r="EG346" s="454"/>
      <c r="EH346" s="454"/>
      <c r="EI346" s="454"/>
      <c r="EJ346" s="454"/>
      <c r="EK346" s="454"/>
      <c r="EL346" s="454"/>
      <c r="EM346" s="454"/>
      <c r="EN346" s="454"/>
      <c r="EO346" s="454"/>
      <c r="EP346" s="454"/>
      <c r="EQ346" s="454"/>
      <c r="ER346" s="454"/>
      <c r="ES346" s="454"/>
      <c r="ET346" s="454"/>
      <c r="EU346" s="581"/>
      <c r="EV346" s="581"/>
      <c r="EW346" s="581"/>
      <c r="EX346" s="581"/>
      <c r="EY346" s="581"/>
      <c r="EZ346" s="581"/>
      <c r="FA346" s="581"/>
      <c r="FB346" s="581"/>
      <c r="FC346" s="581"/>
      <c r="FD346" s="581"/>
      <c r="FE346" s="581"/>
    </row>
    <row r="347" spans="1:161">
      <c r="A347" s="454"/>
      <c r="B347" s="653"/>
      <c r="C347" s="454"/>
      <c r="D347" s="454"/>
      <c r="E347" s="454"/>
      <c r="F347" s="504"/>
      <c r="G347" s="454"/>
      <c r="H347" s="454"/>
      <c r="I347" s="454"/>
      <c r="J347" s="454"/>
      <c r="K347" s="454"/>
      <c r="L347" s="454"/>
      <c r="M347" s="454"/>
      <c r="N347" s="454"/>
      <c r="O347" s="454"/>
      <c r="P347" s="454"/>
      <c r="Q347" s="454"/>
      <c r="R347" s="454"/>
      <c r="S347" s="454"/>
      <c r="T347" s="454"/>
      <c r="U347" s="454"/>
      <c r="V347" s="454"/>
      <c r="W347" s="454"/>
      <c r="X347" s="454"/>
      <c r="Y347" s="454"/>
      <c r="Z347" s="454"/>
      <c r="AA347" s="454"/>
      <c r="AB347" s="454"/>
      <c r="AC347" s="454"/>
      <c r="AD347" s="454"/>
      <c r="AE347" s="454"/>
      <c r="AF347" s="454"/>
      <c r="AG347" s="454"/>
      <c r="AH347" s="454"/>
      <c r="AI347" s="454"/>
      <c r="AJ347" s="454"/>
      <c r="AK347" s="454"/>
      <c r="AL347" s="454"/>
      <c r="AM347" s="454"/>
      <c r="AN347" s="454"/>
      <c r="AO347" s="454"/>
      <c r="AP347" s="454"/>
      <c r="AQ347" s="454"/>
      <c r="AR347" s="454"/>
      <c r="AS347" s="454"/>
      <c r="AT347" s="454"/>
      <c r="AU347" s="454"/>
      <c r="AV347" s="454"/>
      <c r="AW347" s="454"/>
      <c r="AX347" s="454"/>
      <c r="AY347" s="454"/>
      <c r="AZ347" s="454"/>
      <c r="BA347" s="454"/>
      <c r="BB347" s="454"/>
      <c r="BC347" s="454"/>
      <c r="BD347" s="454"/>
      <c r="BE347" s="454"/>
      <c r="BF347" s="454"/>
      <c r="BG347" s="454"/>
      <c r="BH347" s="454"/>
      <c r="BI347" s="454"/>
      <c r="BJ347" s="454"/>
      <c r="BK347" s="454"/>
      <c r="BL347" s="454"/>
      <c r="BM347" s="454"/>
      <c r="BN347" s="454"/>
      <c r="BO347" s="454"/>
      <c r="BP347" s="454"/>
      <c r="BQ347" s="454"/>
      <c r="BR347" s="454"/>
      <c r="BS347" s="454"/>
      <c r="BT347" s="454"/>
      <c r="BU347" s="454"/>
      <c r="BV347" s="454"/>
      <c r="BW347" s="454"/>
      <c r="BX347" s="454"/>
      <c r="BY347" s="454"/>
      <c r="BZ347" s="454"/>
      <c r="CA347" s="454"/>
      <c r="CB347" s="454"/>
      <c r="CC347" s="454"/>
      <c r="CD347" s="454"/>
      <c r="CE347" s="454"/>
      <c r="CF347" s="454"/>
      <c r="CG347" s="454"/>
      <c r="CH347" s="454"/>
      <c r="CI347" s="454"/>
      <c r="CJ347" s="454"/>
      <c r="CK347" s="454"/>
      <c r="CL347" s="454"/>
      <c r="CM347" s="454"/>
      <c r="CN347" s="454"/>
      <c r="CO347" s="454"/>
      <c r="CP347" s="454"/>
      <c r="CQ347" s="454"/>
      <c r="CR347" s="454"/>
      <c r="CS347" s="454"/>
      <c r="CT347" s="454"/>
      <c r="CU347" s="454"/>
      <c r="CV347" s="454"/>
      <c r="CW347" s="454"/>
      <c r="CX347" s="454"/>
      <c r="CY347" s="454"/>
      <c r="CZ347" s="454"/>
      <c r="DA347" s="454"/>
      <c r="DB347" s="454"/>
      <c r="DC347" s="454"/>
      <c r="DD347" s="454"/>
      <c r="DE347" s="454"/>
      <c r="DF347" s="454"/>
      <c r="DG347" s="454"/>
      <c r="DH347" s="454"/>
      <c r="DI347" s="454"/>
      <c r="DJ347" s="454"/>
      <c r="DK347" s="454"/>
      <c r="DL347" s="454"/>
      <c r="DM347" s="454"/>
      <c r="DN347" s="454"/>
      <c r="DO347" s="454"/>
      <c r="DP347" s="454"/>
      <c r="DQ347" s="454"/>
      <c r="DR347" s="454"/>
      <c r="DS347" s="454"/>
      <c r="DT347" s="454"/>
      <c r="DU347" s="454"/>
      <c r="DV347" s="454"/>
      <c r="DW347" s="454"/>
      <c r="DX347" s="454"/>
      <c r="DY347" s="454"/>
      <c r="DZ347" s="454"/>
      <c r="EA347" s="454"/>
      <c r="EB347" s="454"/>
      <c r="EC347" s="454"/>
      <c r="ED347" s="454"/>
      <c r="EE347" s="454"/>
      <c r="EF347" s="454"/>
      <c r="EG347" s="454"/>
      <c r="EH347" s="454"/>
      <c r="EI347" s="454"/>
      <c r="EJ347" s="454"/>
      <c r="EK347" s="454"/>
      <c r="EL347" s="454"/>
      <c r="EM347" s="454"/>
      <c r="EN347" s="454"/>
      <c r="EO347" s="454"/>
      <c r="EP347" s="454"/>
      <c r="EQ347" s="454"/>
      <c r="ER347" s="454"/>
      <c r="ES347" s="454"/>
      <c r="ET347" s="454"/>
      <c r="EU347" s="581"/>
      <c r="EV347" s="581"/>
      <c r="EW347" s="581"/>
      <c r="EX347" s="581"/>
      <c r="EY347" s="581"/>
      <c r="EZ347" s="581"/>
      <c r="FA347" s="581"/>
      <c r="FB347" s="581"/>
      <c r="FC347" s="581"/>
      <c r="FD347" s="581"/>
      <c r="FE347" s="581"/>
    </row>
    <row r="348" spans="1:161">
      <c r="A348" s="454"/>
      <c r="B348" s="653"/>
      <c r="C348" s="454"/>
      <c r="D348" s="454"/>
      <c r="E348" s="454"/>
      <c r="F348" s="504"/>
      <c r="G348" s="454"/>
      <c r="H348" s="454"/>
      <c r="I348" s="454"/>
      <c r="J348" s="454"/>
      <c r="K348" s="454"/>
      <c r="L348" s="454"/>
      <c r="M348" s="454"/>
      <c r="N348" s="454"/>
      <c r="O348" s="454"/>
      <c r="P348" s="454"/>
      <c r="Q348" s="454"/>
      <c r="R348" s="454"/>
      <c r="S348" s="454"/>
      <c r="T348" s="454"/>
      <c r="U348" s="454"/>
      <c r="V348" s="454"/>
      <c r="W348" s="454"/>
      <c r="X348" s="454"/>
      <c r="Y348" s="454"/>
      <c r="Z348" s="454"/>
      <c r="AA348" s="454"/>
      <c r="AB348" s="454"/>
      <c r="AC348" s="454"/>
      <c r="AD348" s="454"/>
      <c r="AE348" s="454"/>
      <c r="AF348" s="454"/>
      <c r="AG348" s="454"/>
      <c r="AH348" s="454"/>
      <c r="AI348" s="454"/>
      <c r="AJ348" s="454"/>
      <c r="AK348" s="454"/>
      <c r="AL348" s="454"/>
      <c r="AM348" s="454"/>
      <c r="AN348" s="454"/>
      <c r="AO348" s="454"/>
      <c r="AP348" s="454"/>
      <c r="AQ348" s="454"/>
      <c r="AR348" s="454"/>
      <c r="AS348" s="454"/>
      <c r="AT348" s="454"/>
      <c r="AU348" s="454"/>
      <c r="AV348" s="454"/>
      <c r="AW348" s="454"/>
      <c r="AX348" s="454"/>
      <c r="AY348" s="454"/>
      <c r="AZ348" s="454"/>
      <c r="BA348" s="454"/>
      <c r="BB348" s="454"/>
      <c r="BC348" s="454"/>
      <c r="BD348" s="454"/>
      <c r="BE348" s="454"/>
      <c r="BF348" s="454"/>
      <c r="BG348" s="454"/>
      <c r="BH348" s="454"/>
      <c r="BI348" s="454"/>
      <c r="BJ348" s="454"/>
      <c r="BK348" s="454"/>
      <c r="BL348" s="454"/>
      <c r="BM348" s="454"/>
      <c r="BN348" s="454"/>
      <c r="BO348" s="454"/>
      <c r="BP348" s="454"/>
      <c r="BQ348" s="454"/>
      <c r="BR348" s="454"/>
      <c r="BS348" s="454"/>
      <c r="BT348" s="454"/>
      <c r="BU348" s="454"/>
      <c r="BV348" s="454"/>
      <c r="BW348" s="454"/>
      <c r="BX348" s="454"/>
      <c r="BY348" s="454"/>
      <c r="BZ348" s="454"/>
      <c r="CA348" s="454"/>
      <c r="CB348" s="454"/>
      <c r="CC348" s="454"/>
      <c r="CD348" s="454"/>
      <c r="CE348" s="454"/>
      <c r="CF348" s="454"/>
      <c r="CG348" s="454"/>
      <c r="CH348" s="454"/>
      <c r="CI348" s="454"/>
      <c r="CJ348" s="454"/>
      <c r="CK348" s="454"/>
      <c r="CL348" s="454"/>
      <c r="CM348" s="454"/>
      <c r="CN348" s="454"/>
      <c r="CO348" s="454"/>
      <c r="CP348" s="454"/>
      <c r="CQ348" s="454"/>
      <c r="CR348" s="454"/>
      <c r="CS348" s="454"/>
      <c r="CT348" s="454"/>
      <c r="CU348" s="454"/>
      <c r="CV348" s="454"/>
      <c r="CW348" s="454"/>
      <c r="CX348" s="454"/>
      <c r="CY348" s="454"/>
      <c r="CZ348" s="454"/>
      <c r="DA348" s="454"/>
      <c r="DB348" s="454"/>
      <c r="DC348" s="454"/>
      <c r="DD348" s="454"/>
      <c r="DE348" s="454"/>
      <c r="DF348" s="454"/>
      <c r="DG348" s="454"/>
      <c r="DH348" s="454"/>
      <c r="DI348" s="454"/>
      <c r="DJ348" s="454"/>
      <c r="DK348" s="454"/>
      <c r="DL348" s="454"/>
      <c r="DM348" s="454"/>
      <c r="DN348" s="454"/>
      <c r="DO348" s="454"/>
      <c r="DP348" s="454"/>
      <c r="DQ348" s="454"/>
      <c r="DR348" s="454"/>
      <c r="DS348" s="454"/>
      <c r="DT348" s="454"/>
      <c r="DU348" s="454"/>
      <c r="DV348" s="454"/>
      <c r="DW348" s="454"/>
      <c r="DX348" s="454"/>
      <c r="DY348" s="454"/>
      <c r="DZ348" s="454"/>
      <c r="EA348" s="454"/>
      <c r="EB348" s="454"/>
      <c r="EC348" s="454"/>
      <c r="ED348" s="454"/>
      <c r="EE348" s="454"/>
      <c r="EF348" s="454"/>
      <c r="EG348" s="454"/>
      <c r="EH348" s="454"/>
      <c r="EI348" s="454"/>
      <c r="EJ348" s="454"/>
      <c r="EK348" s="454"/>
      <c r="EL348" s="454"/>
      <c r="EM348" s="454"/>
      <c r="EN348" s="454"/>
      <c r="EO348" s="454"/>
      <c r="EP348" s="454"/>
      <c r="EQ348" s="454"/>
      <c r="ER348" s="454"/>
      <c r="ES348" s="454"/>
      <c r="ET348" s="454"/>
      <c r="EU348" s="581"/>
      <c r="EV348" s="581"/>
      <c r="EW348" s="581"/>
      <c r="EX348" s="581"/>
      <c r="EY348" s="581"/>
      <c r="EZ348" s="581"/>
      <c r="FA348" s="581"/>
      <c r="FB348" s="581"/>
      <c r="FC348" s="581"/>
      <c r="FD348" s="581"/>
      <c r="FE348" s="581"/>
    </row>
    <row r="349" spans="1:161">
      <c r="A349" s="454"/>
      <c r="B349" s="653"/>
      <c r="C349" s="454"/>
      <c r="D349" s="454"/>
      <c r="E349" s="454"/>
      <c r="F349" s="504"/>
      <c r="G349" s="454"/>
      <c r="H349" s="454"/>
      <c r="I349" s="454"/>
      <c r="J349" s="454"/>
      <c r="K349" s="454"/>
      <c r="L349" s="454"/>
      <c r="M349" s="454"/>
      <c r="N349" s="454"/>
      <c r="O349" s="454"/>
      <c r="P349" s="454"/>
      <c r="Q349" s="454"/>
      <c r="R349" s="454"/>
      <c r="S349" s="454"/>
      <c r="T349" s="454"/>
      <c r="U349" s="454"/>
      <c r="V349" s="454"/>
      <c r="W349" s="454"/>
      <c r="X349" s="454"/>
      <c r="Y349" s="454"/>
      <c r="Z349" s="454"/>
      <c r="AA349" s="454"/>
      <c r="AB349" s="454"/>
      <c r="AC349" s="454"/>
      <c r="AD349" s="454"/>
      <c r="AE349" s="454"/>
      <c r="AF349" s="454"/>
      <c r="AG349" s="454"/>
      <c r="AH349" s="454"/>
      <c r="AI349" s="454"/>
      <c r="AJ349" s="454"/>
      <c r="AK349" s="454"/>
      <c r="AL349" s="454"/>
      <c r="AM349" s="454"/>
      <c r="AN349" s="454"/>
      <c r="AO349" s="454"/>
      <c r="AP349" s="454"/>
      <c r="AQ349" s="454"/>
      <c r="AR349" s="454"/>
      <c r="AS349" s="454"/>
      <c r="AT349" s="454"/>
      <c r="AU349" s="454"/>
      <c r="AV349" s="454"/>
      <c r="AW349" s="454"/>
      <c r="AX349" s="454"/>
      <c r="AY349" s="454"/>
      <c r="AZ349" s="454"/>
      <c r="BA349" s="454"/>
      <c r="BB349" s="454"/>
      <c r="BC349" s="454"/>
      <c r="BD349" s="454"/>
      <c r="BE349" s="454"/>
      <c r="BF349" s="454"/>
      <c r="BG349" s="454"/>
      <c r="BH349" s="454"/>
      <c r="BI349" s="454"/>
      <c r="BJ349" s="454"/>
      <c r="BK349" s="454"/>
      <c r="BL349" s="454"/>
      <c r="BM349" s="454"/>
      <c r="BN349" s="454"/>
      <c r="BO349" s="454"/>
      <c r="BP349" s="454"/>
      <c r="BQ349" s="454"/>
      <c r="BR349" s="454"/>
      <c r="BS349" s="454"/>
      <c r="BT349" s="454"/>
      <c r="BU349" s="454"/>
      <c r="BV349" s="454"/>
      <c r="BW349" s="454"/>
      <c r="BX349" s="454"/>
      <c r="BY349" s="454"/>
      <c r="BZ349" s="454"/>
      <c r="CA349" s="454"/>
      <c r="CB349" s="454"/>
      <c r="CC349" s="454"/>
      <c r="CD349" s="454"/>
      <c r="CE349" s="454"/>
      <c r="CF349" s="454"/>
      <c r="CG349" s="454"/>
      <c r="CH349" s="454"/>
      <c r="CI349" s="454"/>
      <c r="CJ349" s="454"/>
      <c r="CK349" s="454"/>
      <c r="CL349" s="454"/>
      <c r="CM349" s="454"/>
      <c r="CN349" s="454"/>
      <c r="CO349" s="454"/>
      <c r="CP349" s="454"/>
      <c r="CQ349" s="454"/>
      <c r="CR349" s="454"/>
      <c r="CS349" s="454"/>
      <c r="CT349" s="454"/>
      <c r="CU349" s="454"/>
      <c r="CV349" s="454"/>
      <c r="CW349" s="454"/>
      <c r="CX349" s="454"/>
      <c r="CY349" s="454"/>
      <c r="CZ349" s="454"/>
      <c r="DA349" s="454"/>
      <c r="DB349" s="454"/>
      <c r="DC349" s="454"/>
      <c r="DD349" s="454"/>
      <c r="DE349" s="454"/>
      <c r="DF349" s="454"/>
      <c r="DG349" s="454"/>
      <c r="DH349" s="454"/>
      <c r="DI349" s="454"/>
      <c r="DJ349" s="454"/>
      <c r="DK349" s="454"/>
      <c r="DL349" s="454"/>
      <c r="DM349" s="454"/>
      <c r="DN349" s="454"/>
      <c r="DO349" s="454"/>
      <c r="DP349" s="454"/>
      <c r="DQ349" s="454"/>
      <c r="DR349" s="454"/>
      <c r="DS349" s="454"/>
      <c r="DT349" s="454"/>
      <c r="DU349" s="454"/>
      <c r="DV349" s="454"/>
      <c r="DW349" s="454"/>
      <c r="DX349" s="454"/>
      <c r="DY349" s="454"/>
      <c r="DZ349" s="454"/>
      <c r="EA349" s="454"/>
      <c r="EB349" s="454"/>
      <c r="EC349" s="454"/>
      <c r="ED349" s="454"/>
      <c r="EE349" s="454"/>
      <c r="EF349" s="454"/>
      <c r="EG349" s="454"/>
      <c r="EH349" s="454"/>
      <c r="EI349" s="454"/>
      <c r="EJ349" s="454"/>
      <c r="EK349" s="454"/>
      <c r="EL349" s="454"/>
      <c r="EM349" s="454"/>
      <c r="EN349" s="454"/>
      <c r="EO349" s="454"/>
      <c r="EP349" s="454"/>
      <c r="EQ349" s="454"/>
      <c r="ER349" s="454"/>
      <c r="ES349" s="454"/>
      <c r="ET349" s="454"/>
      <c r="EU349" s="581"/>
      <c r="EV349" s="581"/>
      <c r="EW349" s="581"/>
      <c r="EX349" s="581"/>
      <c r="EY349" s="581"/>
      <c r="EZ349" s="581"/>
      <c r="FA349" s="581"/>
      <c r="FB349" s="581"/>
      <c r="FC349" s="581"/>
      <c r="FD349" s="581"/>
      <c r="FE349" s="581"/>
    </row>
    <row r="350" spans="1:161">
      <c r="A350" s="454"/>
      <c r="B350" s="653"/>
      <c r="C350" s="454"/>
      <c r="D350" s="454"/>
      <c r="E350" s="454"/>
      <c r="F350" s="504"/>
      <c r="G350" s="454"/>
      <c r="H350" s="454"/>
      <c r="I350" s="454"/>
      <c r="J350" s="454"/>
      <c r="K350" s="454"/>
      <c r="L350" s="454"/>
      <c r="M350" s="454"/>
      <c r="N350" s="454"/>
      <c r="O350" s="454"/>
      <c r="P350" s="454"/>
      <c r="Q350" s="454"/>
      <c r="R350" s="454"/>
      <c r="S350" s="454"/>
      <c r="T350" s="454"/>
      <c r="U350" s="454"/>
      <c r="V350" s="454"/>
      <c r="W350" s="454"/>
      <c r="X350" s="454"/>
      <c r="Y350" s="454"/>
      <c r="Z350" s="454"/>
      <c r="AA350" s="454"/>
      <c r="AB350" s="454"/>
      <c r="AC350" s="454"/>
      <c r="AD350" s="454"/>
      <c r="AE350" s="454"/>
      <c r="AF350" s="454"/>
      <c r="AG350" s="454"/>
      <c r="AH350" s="454"/>
      <c r="AI350" s="454"/>
      <c r="AJ350" s="454"/>
      <c r="AK350" s="454"/>
      <c r="AL350" s="454"/>
      <c r="AM350" s="454"/>
      <c r="AN350" s="454"/>
      <c r="AO350" s="454"/>
      <c r="AP350" s="454"/>
      <c r="AQ350" s="454"/>
      <c r="AR350" s="454"/>
      <c r="AS350" s="454"/>
      <c r="AT350" s="454"/>
      <c r="AU350" s="454"/>
      <c r="AV350" s="454"/>
      <c r="AW350" s="454"/>
      <c r="AX350" s="454"/>
      <c r="AY350" s="454"/>
      <c r="AZ350" s="454"/>
      <c r="BA350" s="454"/>
      <c r="BB350" s="454"/>
      <c r="BC350" s="454"/>
      <c r="BD350" s="454"/>
      <c r="BE350" s="454"/>
      <c r="BF350" s="454"/>
      <c r="BG350" s="454"/>
      <c r="BH350" s="454"/>
      <c r="BI350" s="454"/>
      <c r="BJ350" s="454"/>
      <c r="BK350" s="454"/>
      <c r="BL350" s="454"/>
      <c r="BM350" s="454"/>
      <c r="BN350" s="454"/>
      <c r="BO350" s="454"/>
      <c r="BP350" s="454"/>
      <c r="BQ350" s="454"/>
      <c r="BR350" s="454"/>
      <c r="BS350" s="454"/>
      <c r="BT350" s="454"/>
      <c r="BU350" s="454"/>
      <c r="BV350" s="454"/>
      <c r="BW350" s="454"/>
      <c r="BX350" s="454"/>
      <c r="BY350" s="454"/>
      <c r="BZ350" s="454"/>
      <c r="CA350" s="454"/>
      <c r="CB350" s="454"/>
      <c r="CC350" s="454"/>
      <c r="CD350" s="454"/>
      <c r="CE350" s="454"/>
      <c r="CF350" s="454"/>
      <c r="CG350" s="454"/>
      <c r="CH350" s="454"/>
      <c r="CI350" s="454"/>
      <c r="CJ350" s="454"/>
      <c r="CK350" s="454"/>
      <c r="CL350" s="454"/>
      <c r="CM350" s="454"/>
      <c r="CN350" s="454"/>
      <c r="CO350" s="454"/>
      <c r="CP350" s="454"/>
      <c r="CQ350" s="454"/>
      <c r="CR350" s="454"/>
      <c r="CS350" s="454"/>
      <c r="CT350" s="454"/>
      <c r="CU350" s="454"/>
      <c r="CV350" s="454"/>
      <c r="CW350" s="454"/>
      <c r="CX350" s="454"/>
      <c r="CY350" s="454"/>
      <c r="CZ350" s="454"/>
      <c r="DA350" s="454"/>
      <c r="DB350" s="454"/>
      <c r="DC350" s="454"/>
      <c r="DD350" s="454"/>
      <c r="DE350" s="454"/>
      <c r="DF350" s="454"/>
      <c r="DG350" s="454"/>
      <c r="DH350" s="454"/>
      <c r="DI350" s="454"/>
      <c r="DJ350" s="454"/>
      <c r="DK350" s="454"/>
      <c r="DL350" s="454"/>
      <c r="DM350" s="454"/>
      <c r="DN350" s="454"/>
      <c r="DO350" s="454"/>
      <c r="DP350" s="454"/>
      <c r="DQ350" s="454"/>
      <c r="DR350" s="454"/>
      <c r="DS350" s="454"/>
      <c r="DT350" s="454"/>
      <c r="DU350" s="454"/>
      <c r="DV350" s="454"/>
      <c r="DW350" s="454"/>
      <c r="DX350" s="454"/>
      <c r="DY350" s="454"/>
      <c r="DZ350" s="454"/>
      <c r="EA350" s="454"/>
      <c r="EB350" s="454"/>
      <c r="EC350" s="454"/>
      <c r="ED350" s="454"/>
      <c r="EE350" s="454"/>
      <c r="EF350" s="454"/>
      <c r="EG350" s="454"/>
      <c r="EH350" s="454"/>
      <c r="EI350" s="454"/>
      <c r="EJ350" s="454"/>
      <c r="EK350" s="454"/>
      <c r="EL350" s="454"/>
      <c r="EM350" s="454"/>
      <c r="EN350" s="454"/>
      <c r="EO350" s="454"/>
      <c r="EP350" s="454"/>
      <c r="EQ350" s="454"/>
      <c r="ER350" s="454"/>
      <c r="ES350" s="454"/>
      <c r="ET350" s="454"/>
      <c r="EU350" s="581"/>
      <c r="EV350" s="581"/>
      <c r="EW350" s="581"/>
      <c r="EX350" s="581"/>
      <c r="EY350" s="581"/>
      <c r="EZ350" s="581"/>
      <c r="FA350" s="581"/>
      <c r="FB350" s="581"/>
      <c r="FC350" s="581"/>
      <c r="FD350" s="581"/>
      <c r="FE350" s="581"/>
    </row>
    <row r="351" spans="1:161">
      <c r="A351" s="454"/>
      <c r="B351" s="653"/>
      <c r="C351" s="454"/>
      <c r="D351" s="454"/>
      <c r="E351" s="454"/>
      <c r="F351" s="504"/>
      <c r="G351" s="454"/>
      <c r="H351" s="454"/>
      <c r="I351" s="454"/>
      <c r="J351" s="454"/>
      <c r="K351" s="454"/>
      <c r="L351" s="454"/>
      <c r="M351" s="454"/>
      <c r="N351" s="454"/>
      <c r="O351" s="454"/>
      <c r="P351" s="454"/>
      <c r="Q351" s="454"/>
      <c r="R351" s="454"/>
      <c r="S351" s="454"/>
      <c r="T351" s="454"/>
      <c r="U351" s="454"/>
      <c r="V351" s="454"/>
      <c r="W351" s="454"/>
      <c r="X351" s="454"/>
      <c r="Y351" s="454"/>
      <c r="Z351" s="454"/>
      <c r="AA351" s="454"/>
      <c r="AB351" s="454"/>
      <c r="AC351" s="454"/>
      <c r="AD351" s="454"/>
      <c r="AE351" s="454"/>
      <c r="AF351" s="454"/>
      <c r="AG351" s="454"/>
      <c r="AH351" s="454"/>
      <c r="AI351" s="454"/>
      <c r="AJ351" s="454"/>
      <c r="AK351" s="454"/>
      <c r="AL351" s="454"/>
      <c r="AM351" s="454"/>
      <c r="AN351" s="454"/>
      <c r="AO351" s="454"/>
      <c r="AP351" s="454"/>
      <c r="AQ351" s="454"/>
      <c r="AR351" s="454"/>
      <c r="AS351" s="454"/>
      <c r="AT351" s="454"/>
      <c r="AU351" s="454"/>
      <c r="AV351" s="454"/>
      <c r="AW351" s="454"/>
      <c r="AX351" s="454"/>
      <c r="AY351" s="454"/>
      <c r="AZ351" s="454"/>
      <c r="BA351" s="454"/>
      <c r="BB351" s="454"/>
      <c r="BC351" s="454"/>
      <c r="BD351" s="454"/>
      <c r="BE351" s="454"/>
      <c r="BF351" s="454"/>
      <c r="BG351" s="454"/>
      <c r="BH351" s="454"/>
      <c r="BI351" s="454"/>
      <c r="BJ351" s="454"/>
      <c r="BK351" s="454"/>
      <c r="BL351" s="454"/>
      <c r="BM351" s="454"/>
      <c r="BN351" s="454"/>
      <c r="BO351" s="454"/>
      <c r="BP351" s="454"/>
      <c r="BQ351" s="454"/>
      <c r="BR351" s="454"/>
      <c r="BS351" s="454"/>
      <c r="BT351" s="454"/>
      <c r="BU351" s="454"/>
      <c r="BV351" s="454"/>
      <c r="BW351" s="454"/>
      <c r="BX351" s="454"/>
      <c r="BY351" s="454"/>
      <c r="BZ351" s="454"/>
      <c r="CA351" s="454"/>
      <c r="CB351" s="454"/>
      <c r="CC351" s="454"/>
      <c r="CD351" s="454"/>
      <c r="CE351" s="454"/>
      <c r="CF351" s="454"/>
      <c r="CG351" s="454"/>
      <c r="CH351" s="454"/>
      <c r="CI351" s="454"/>
      <c r="CJ351" s="454"/>
      <c r="CK351" s="454"/>
      <c r="CL351" s="454"/>
      <c r="CM351" s="454"/>
      <c r="CN351" s="454"/>
      <c r="CO351" s="454"/>
      <c r="CP351" s="454"/>
      <c r="CQ351" s="454"/>
      <c r="CR351" s="454"/>
      <c r="CS351" s="454"/>
      <c r="CT351" s="454"/>
      <c r="CU351" s="454"/>
      <c r="CV351" s="454"/>
      <c r="CW351" s="454"/>
      <c r="CX351" s="454"/>
      <c r="CY351" s="454"/>
      <c r="CZ351" s="454"/>
      <c r="DA351" s="454"/>
      <c r="DB351" s="454"/>
      <c r="DC351" s="454"/>
      <c r="DD351" s="454"/>
      <c r="DE351" s="454"/>
      <c r="DF351" s="454"/>
      <c r="DG351" s="454"/>
      <c r="DH351" s="454"/>
      <c r="DI351" s="454"/>
      <c r="DJ351" s="454"/>
      <c r="DK351" s="454"/>
      <c r="DL351" s="454"/>
      <c r="DM351" s="454"/>
      <c r="DN351" s="454"/>
      <c r="DO351" s="454"/>
      <c r="DP351" s="454"/>
      <c r="DQ351" s="454"/>
      <c r="DR351" s="454"/>
      <c r="DS351" s="454"/>
      <c r="DT351" s="454"/>
      <c r="DU351" s="454"/>
      <c r="DV351" s="454"/>
      <c r="DW351" s="454"/>
      <c r="DX351" s="454"/>
      <c r="DY351" s="454"/>
      <c r="DZ351" s="454"/>
      <c r="EA351" s="454"/>
      <c r="EB351" s="454"/>
      <c r="EC351" s="454"/>
      <c r="ED351" s="454"/>
      <c r="EE351" s="454"/>
      <c r="EF351" s="454"/>
      <c r="EG351" s="454"/>
      <c r="EH351" s="454"/>
      <c r="EI351" s="454"/>
      <c r="EJ351" s="454"/>
      <c r="EK351" s="454"/>
      <c r="EL351" s="454"/>
      <c r="EM351" s="454"/>
      <c r="EN351" s="454"/>
      <c r="EO351" s="454"/>
      <c r="EP351" s="454"/>
      <c r="EQ351" s="454"/>
      <c r="ER351" s="454"/>
      <c r="ES351" s="454"/>
      <c r="ET351" s="454"/>
      <c r="EU351" s="581"/>
      <c r="EV351" s="581"/>
      <c r="EW351" s="581"/>
      <c r="EX351" s="581"/>
      <c r="EY351" s="581"/>
      <c r="EZ351" s="581"/>
      <c r="FA351" s="581"/>
      <c r="FB351" s="581"/>
      <c r="FC351" s="581"/>
      <c r="FD351" s="581"/>
      <c r="FE351" s="581"/>
    </row>
    <row r="352" spans="1:161">
      <c r="A352" s="454"/>
      <c r="B352" s="653"/>
      <c r="C352" s="454"/>
      <c r="D352" s="454"/>
      <c r="E352" s="454"/>
      <c r="F352" s="504"/>
      <c r="G352" s="454"/>
      <c r="H352" s="454"/>
      <c r="I352" s="454"/>
      <c r="J352" s="454"/>
      <c r="K352" s="454"/>
      <c r="L352" s="454"/>
      <c r="M352" s="454"/>
      <c r="N352" s="454"/>
      <c r="O352" s="454"/>
      <c r="P352" s="454"/>
      <c r="Q352" s="454"/>
      <c r="R352" s="454"/>
      <c r="S352" s="454"/>
      <c r="T352" s="454"/>
      <c r="U352" s="454"/>
      <c r="V352" s="454"/>
      <c r="W352" s="454"/>
      <c r="X352" s="454"/>
      <c r="Y352" s="454"/>
      <c r="Z352" s="454"/>
      <c r="AA352" s="454"/>
      <c r="AB352" s="454"/>
      <c r="AC352" s="454"/>
      <c r="AD352" s="454"/>
      <c r="AE352" s="454"/>
      <c r="AF352" s="454"/>
      <c r="AG352" s="454"/>
      <c r="AH352" s="454"/>
      <c r="AI352" s="454"/>
      <c r="AJ352" s="454"/>
      <c r="AK352" s="454"/>
      <c r="AL352" s="454"/>
      <c r="AM352" s="454"/>
      <c r="AN352" s="454"/>
      <c r="AO352" s="454"/>
      <c r="AP352" s="454"/>
      <c r="AQ352" s="454"/>
      <c r="AR352" s="454"/>
      <c r="AS352" s="454"/>
      <c r="AT352" s="454"/>
      <c r="AU352" s="454"/>
      <c r="AV352" s="454"/>
      <c r="AW352" s="454"/>
      <c r="AX352" s="454"/>
      <c r="AY352" s="454"/>
      <c r="AZ352" s="454"/>
      <c r="BA352" s="454"/>
      <c r="BB352" s="454"/>
      <c r="BC352" s="454"/>
      <c r="BD352" s="454"/>
      <c r="BE352" s="454"/>
      <c r="BF352" s="454"/>
      <c r="BG352" s="454"/>
      <c r="BH352" s="454"/>
      <c r="BI352" s="454"/>
      <c r="BJ352" s="454"/>
      <c r="BK352" s="454"/>
      <c r="BL352" s="454"/>
      <c r="BM352" s="454"/>
      <c r="BN352" s="454"/>
      <c r="BO352" s="454"/>
      <c r="BP352" s="454"/>
      <c r="BQ352" s="454"/>
      <c r="BR352" s="454"/>
      <c r="BS352" s="454"/>
      <c r="BT352" s="454"/>
      <c r="BU352" s="454"/>
      <c r="BV352" s="454"/>
      <c r="BW352" s="454"/>
      <c r="BX352" s="454"/>
      <c r="BY352" s="454"/>
      <c r="BZ352" s="454"/>
      <c r="CA352" s="454"/>
      <c r="CB352" s="454"/>
      <c r="CC352" s="454"/>
      <c r="CD352" s="454"/>
      <c r="CE352" s="454"/>
      <c r="CF352" s="454"/>
      <c r="CG352" s="454"/>
      <c r="CH352" s="454"/>
      <c r="CI352" s="454"/>
      <c r="CJ352" s="454"/>
      <c r="CK352" s="454"/>
      <c r="CL352" s="454"/>
      <c r="CM352" s="454"/>
      <c r="CN352" s="454"/>
      <c r="CO352" s="454"/>
      <c r="CP352" s="454"/>
      <c r="CQ352" s="454"/>
      <c r="CR352" s="454"/>
      <c r="CS352" s="454"/>
      <c r="CT352" s="454"/>
      <c r="CU352" s="454"/>
      <c r="CV352" s="454"/>
      <c r="CW352" s="454"/>
      <c r="CX352" s="454"/>
      <c r="CY352" s="454"/>
      <c r="CZ352" s="454"/>
      <c r="DA352" s="454"/>
      <c r="DB352" s="454"/>
      <c r="DC352" s="454"/>
      <c r="DD352" s="454"/>
      <c r="DE352" s="454"/>
      <c r="DF352" s="454"/>
      <c r="DG352" s="454"/>
      <c r="DH352" s="454"/>
      <c r="DI352" s="454"/>
      <c r="DJ352" s="454"/>
      <c r="DK352" s="454"/>
      <c r="DL352" s="454"/>
      <c r="DM352" s="454"/>
      <c r="DN352" s="454"/>
      <c r="DO352" s="454"/>
      <c r="DP352" s="454"/>
      <c r="DQ352" s="454"/>
      <c r="DR352" s="454"/>
      <c r="DS352" s="454"/>
      <c r="DT352" s="454"/>
      <c r="DU352" s="454"/>
      <c r="DV352" s="454"/>
      <c r="DW352" s="454"/>
      <c r="DX352" s="454"/>
      <c r="DY352" s="454"/>
      <c r="DZ352" s="454"/>
      <c r="EA352" s="454"/>
      <c r="EB352" s="454"/>
      <c r="EC352" s="454"/>
      <c r="ED352" s="454"/>
      <c r="EE352" s="454"/>
      <c r="EF352" s="454"/>
      <c r="EG352" s="454"/>
      <c r="EH352" s="454"/>
      <c r="EI352" s="454"/>
      <c r="EJ352" s="454"/>
      <c r="EK352" s="454"/>
      <c r="EL352" s="454"/>
      <c r="EM352" s="454"/>
      <c r="EN352" s="454"/>
      <c r="EO352" s="454"/>
      <c r="EP352" s="454"/>
      <c r="EQ352" s="454"/>
      <c r="ER352" s="454"/>
      <c r="ES352" s="454"/>
      <c r="ET352" s="454"/>
      <c r="EU352" s="581"/>
      <c r="EV352" s="581"/>
      <c r="EW352" s="581"/>
      <c r="EX352" s="581"/>
      <c r="EY352" s="581"/>
      <c r="EZ352" s="581"/>
      <c r="FA352" s="581"/>
      <c r="FB352" s="581"/>
      <c r="FC352" s="581"/>
      <c r="FD352" s="581"/>
      <c r="FE352" s="581"/>
    </row>
    <row r="353" spans="1:161">
      <c r="A353" s="454"/>
      <c r="B353" s="653"/>
      <c r="C353" s="454"/>
      <c r="D353" s="454"/>
      <c r="E353" s="454"/>
      <c r="F353" s="504"/>
      <c r="G353" s="454"/>
      <c r="H353" s="454"/>
      <c r="I353" s="454"/>
      <c r="J353" s="454"/>
      <c r="K353" s="454"/>
      <c r="L353" s="454"/>
      <c r="M353" s="454"/>
      <c r="N353" s="454"/>
      <c r="O353" s="454"/>
      <c r="P353" s="454"/>
      <c r="Q353" s="454"/>
      <c r="R353" s="454"/>
      <c r="S353" s="454"/>
      <c r="T353" s="454"/>
      <c r="U353" s="454"/>
      <c r="V353" s="454"/>
      <c r="W353" s="454"/>
      <c r="X353" s="454"/>
      <c r="Y353" s="454"/>
      <c r="Z353" s="454"/>
      <c r="AA353" s="454"/>
      <c r="AB353" s="454"/>
      <c r="AC353" s="454"/>
      <c r="AD353" s="454"/>
      <c r="AE353" s="454"/>
      <c r="AF353" s="454"/>
      <c r="AG353" s="454"/>
      <c r="AH353" s="454"/>
      <c r="AI353" s="454"/>
      <c r="AJ353" s="454"/>
      <c r="AK353" s="454"/>
      <c r="AL353" s="454"/>
      <c r="AM353" s="454"/>
      <c r="AN353" s="454"/>
      <c r="AO353" s="454"/>
      <c r="AP353" s="454"/>
      <c r="AQ353" s="454"/>
      <c r="AR353" s="454"/>
      <c r="AS353" s="454"/>
      <c r="AT353" s="454"/>
      <c r="AU353" s="454"/>
      <c r="AV353" s="454"/>
      <c r="AW353" s="454"/>
      <c r="AX353" s="454"/>
      <c r="AY353" s="454"/>
      <c r="AZ353" s="454"/>
      <c r="BA353" s="454"/>
      <c r="BB353" s="454"/>
      <c r="BC353" s="454"/>
      <c r="BD353" s="454"/>
      <c r="BE353" s="454"/>
      <c r="BF353" s="454"/>
      <c r="BG353" s="454"/>
      <c r="BH353" s="454"/>
      <c r="BI353" s="454"/>
      <c r="BJ353" s="454"/>
      <c r="BK353" s="454"/>
      <c r="BL353" s="454"/>
      <c r="BM353" s="454"/>
      <c r="BN353" s="454"/>
      <c r="BO353" s="454"/>
      <c r="BP353" s="454"/>
      <c r="BQ353" s="454"/>
      <c r="BR353" s="454"/>
      <c r="BS353" s="454"/>
      <c r="BT353" s="454"/>
      <c r="BU353" s="454"/>
      <c r="BV353" s="454"/>
      <c r="BW353" s="454"/>
      <c r="BX353" s="454"/>
      <c r="BY353" s="454"/>
      <c r="BZ353" s="454"/>
      <c r="CA353" s="454"/>
      <c r="CB353" s="454"/>
      <c r="CC353" s="454"/>
      <c r="CD353" s="454"/>
      <c r="CE353" s="454"/>
      <c r="CF353" s="454"/>
      <c r="CG353" s="454"/>
      <c r="CH353" s="454"/>
      <c r="CI353" s="454"/>
      <c r="CJ353" s="454"/>
      <c r="CK353" s="454"/>
      <c r="CL353" s="454"/>
      <c r="CM353" s="454"/>
      <c r="CN353" s="454"/>
      <c r="CO353" s="454"/>
      <c r="CP353" s="454"/>
      <c r="CQ353" s="454"/>
      <c r="CR353" s="454"/>
      <c r="CS353" s="454"/>
      <c r="CT353" s="454"/>
      <c r="CU353" s="454"/>
      <c r="CV353" s="454"/>
      <c r="CW353" s="454"/>
      <c r="CX353" s="454"/>
      <c r="CY353" s="454"/>
      <c r="CZ353" s="454"/>
      <c r="DA353" s="454"/>
      <c r="DB353" s="454"/>
      <c r="DC353" s="454"/>
      <c r="DD353" s="454"/>
      <c r="DE353" s="454"/>
      <c r="DF353" s="454"/>
      <c r="DG353" s="454"/>
      <c r="DH353" s="454"/>
      <c r="DI353" s="454"/>
      <c r="DJ353" s="454"/>
      <c r="DK353" s="454"/>
      <c r="DL353" s="454"/>
      <c r="DM353" s="454"/>
      <c r="DN353" s="454"/>
      <c r="DO353" s="454"/>
      <c r="DP353" s="454"/>
      <c r="DQ353" s="454"/>
      <c r="DR353" s="454"/>
      <c r="DS353" s="454"/>
      <c r="DT353" s="454"/>
      <c r="DU353" s="454"/>
      <c r="DV353" s="454"/>
      <c r="DW353" s="454"/>
      <c r="DX353" s="454"/>
      <c r="DY353" s="454"/>
      <c r="DZ353" s="454"/>
      <c r="EA353" s="454"/>
      <c r="EB353" s="454"/>
      <c r="EC353" s="454"/>
      <c r="ED353" s="454"/>
      <c r="EE353" s="454"/>
      <c r="EF353" s="454"/>
      <c r="EG353" s="454"/>
      <c r="EH353" s="454"/>
      <c r="EI353" s="454"/>
      <c r="EJ353" s="454"/>
      <c r="EK353" s="454"/>
      <c r="EL353" s="454"/>
      <c r="EM353" s="454"/>
      <c r="EN353" s="454"/>
      <c r="EO353" s="454"/>
      <c r="EP353" s="454"/>
      <c r="EQ353" s="454"/>
      <c r="ER353" s="454"/>
      <c r="ES353" s="454"/>
      <c r="ET353" s="454"/>
      <c r="EU353" s="581"/>
      <c r="EV353" s="581"/>
      <c r="EW353" s="581"/>
      <c r="EX353" s="581"/>
      <c r="EY353" s="581"/>
      <c r="EZ353" s="581"/>
      <c r="FA353" s="581"/>
      <c r="FB353" s="581"/>
      <c r="FC353" s="581"/>
      <c r="FD353" s="581"/>
      <c r="FE353" s="581"/>
    </row>
    <row r="354" spans="1:161">
      <c r="A354" s="454"/>
      <c r="B354" s="653"/>
      <c r="C354" s="454"/>
      <c r="D354" s="454"/>
      <c r="E354" s="454"/>
      <c r="F354" s="504"/>
      <c r="G354" s="454"/>
      <c r="H354" s="454"/>
      <c r="I354" s="454"/>
      <c r="J354" s="454"/>
      <c r="K354" s="454"/>
      <c r="L354" s="454"/>
      <c r="M354" s="454"/>
      <c r="N354" s="454"/>
      <c r="O354" s="454"/>
      <c r="P354" s="454"/>
      <c r="Q354" s="454"/>
      <c r="R354" s="454"/>
      <c r="S354" s="454"/>
      <c r="T354" s="454"/>
      <c r="U354" s="454"/>
      <c r="V354" s="454"/>
      <c r="W354" s="454"/>
      <c r="X354" s="454"/>
      <c r="Y354" s="454"/>
      <c r="Z354" s="454"/>
      <c r="AA354" s="454"/>
      <c r="AB354" s="454"/>
      <c r="AC354" s="454"/>
      <c r="AD354" s="454"/>
      <c r="AE354" s="454"/>
      <c r="AF354" s="454"/>
      <c r="AG354" s="454"/>
      <c r="AH354" s="454"/>
      <c r="AI354" s="454"/>
      <c r="AJ354" s="454"/>
      <c r="AK354" s="454"/>
      <c r="AL354" s="454"/>
      <c r="AM354" s="454"/>
      <c r="AN354" s="454"/>
      <c r="AO354" s="454"/>
      <c r="AP354" s="454"/>
      <c r="AQ354" s="454"/>
      <c r="AR354" s="454"/>
      <c r="AS354" s="454"/>
      <c r="AT354" s="454"/>
      <c r="AU354" s="454"/>
      <c r="AV354" s="454"/>
      <c r="AW354" s="454"/>
      <c r="AX354" s="454"/>
      <c r="AY354" s="454"/>
      <c r="AZ354" s="454"/>
      <c r="BA354" s="454"/>
      <c r="BB354" s="454"/>
      <c r="BC354" s="454"/>
      <c r="BD354" s="454"/>
      <c r="BE354" s="454"/>
      <c r="BF354" s="454"/>
      <c r="BG354" s="454"/>
      <c r="BH354" s="454"/>
      <c r="BI354" s="454"/>
      <c r="BJ354" s="454"/>
      <c r="BK354" s="454"/>
      <c r="BL354" s="454"/>
      <c r="BM354" s="454"/>
      <c r="BN354" s="454"/>
      <c r="BO354" s="454"/>
      <c r="BP354" s="454"/>
      <c r="BQ354" s="454"/>
      <c r="BR354" s="454"/>
      <c r="BS354" s="454"/>
      <c r="BT354" s="454"/>
      <c r="BU354" s="454"/>
      <c r="BV354" s="454"/>
      <c r="BW354" s="454"/>
      <c r="BX354" s="454"/>
      <c r="BY354" s="454"/>
      <c r="BZ354" s="454"/>
      <c r="CA354" s="454"/>
      <c r="CB354" s="454"/>
      <c r="CC354" s="454"/>
      <c r="CD354" s="454"/>
      <c r="CE354" s="454"/>
      <c r="CF354" s="454"/>
      <c r="CG354" s="454"/>
      <c r="CH354" s="454"/>
      <c r="CI354" s="454"/>
      <c r="CJ354" s="454"/>
      <c r="CK354" s="454"/>
      <c r="CL354" s="454"/>
      <c r="CM354" s="454"/>
      <c r="CN354" s="454"/>
      <c r="CO354" s="454"/>
      <c r="CP354" s="454"/>
      <c r="CQ354" s="454"/>
      <c r="CR354" s="454"/>
      <c r="CS354" s="454"/>
      <c r="CT354" s="454"/>
      <c r="CU354" s="454"/>
      <c r="CV354" s="454"/>
      <c r="CW354" s="454"/>
      <c r="CX354" s="454"/>
      <c r="CY354" s="454"/>
      <c r="CZ354" s="454"/>
      <c r="DA354" s="454"/>
      <c r="DB354" s="454"/>
      <c r="DC354" s="454"/>
      <c r="DD354" s="454"/>
      <c r="DE354" s="454"/>
      <c r="DF354" s="454"/>
      <c r="DG354" s="454"/>
      <c r="DH354" s="454"/>
      <c r="DI354" s="454"/>
      <c r="DJ354" s="454"/>
      <c r="DK354" s="454"/>
      <c r="DL354" s="454"/>
      <c r="DM354" s="454"/>
      <c r="DN354" s="454"/>
      <c r="DO354" s="454"/>
      <c r="DP354" s="454"/>
      <c r="DQ354" s="454"/>
      <c r="DR354" s="454"/>
      <c r="DS354" s="454"/>
      <c r="DT354" s="454"/>
      <c r="DU354" s="454"/>
      <c r="DV354" s="454"/>
      <c r="DW354" s="454"/>
      <c r="DX354" s="454"/>
      <c r="DY354" s="454"/>
      <c r="DZ354" s="454"/>
      <c r="EA354" s="454"/>
      <c r="EB354" s="454"/>
      <c r="EC354" s="454"/>
      <c r="ED354" s="454"/>
      <c r="EE354" s="454"/>
      <c r="EF354" s="454"/>
      <c r="EG354" s="454"/>
      <c r="EH354" s="454"/>
      <c r="EI354" s="454"/>
      <c r="EJ354" s="454"/>
      <c r="EK354" s="454"/>
      <c r="EL354" s="454"/>
      <c r="EM354" s="454"/>
      <c r="EN354" s="454"/>
      <c r="EO354" s="454"/>
      <c r="EP354" s="454"/>
      <c r="EQ354" s="454"/>
      <c r="ER354" s="454"/>
      <c r="ES354" s="454"/>
      <c r="ET354" s="454"/>
      <c r="EU354" s="581"/>
      <c r="EV354" s="581"/>
      <c r="EW354" s="581"/>
      <c r="EX354" s="581"/>
      <c r="EY354" s="581"/>
      <c r="EZ354" s="581"/>
      <c r="FA354" s="581"/>
      <c r="FB354" s="581"/>
      <c r="FC354" s="581"/>
      <c r="FD354" s="581"/>
      <c r="FE354" s="581"/>
    </row>
    <row r="355" spans="1:161">
      <c r="A355" s="454"/>
      <c r="B355" s="653"/>
      <c r="C355" s="454"/>
      <c r="D355" s="454"/>
      <c r="E355" s="454"/>
      <c r="F355" s="504"/>
      <c r="G355" s="454"/>
      <c r="H355" s="454"/>
      <c r="I355" s="454"/>
      <c r="J355" s="454"/>
      <c r="K355" s="454"/>
      <c r="L355" s="454"/>
      <c r="M355" s="454"/>
      <c r="N355" s="454"/>
      <c r="O355" s="454"/>
      <c r="P355" s="454"/>
      <c r="Q355" s="454"/>
      <c r="R355" s="454"/>
      <c r="S355" s="454"/>
      <c r="T355" s="454"/>
      <c r="U355" s="454"/>
      <c r="V355" s="454"/>
      <c r="W355" s="454"/>
      <c r="X355" s="454"/>
      <c r="Y355" s="454"/>
      <c r="Z355" s="454"/>
      <c r="AA355" s="454"/>
      <c r="AB355" s="454"/>
      <c r="AC355" s="454"/>
      <c r="AD355" s="454"/>
      <c r="AE355" s="454"/>
      <c r="AF355" s="454"/>
      <c r="AG355" s="454"/>
      <c r="AH355" s="454"/>
      <c r="AI355" s="454"/>
      <c r="AJ355" s="454"/>
      <c r="AK355" s="454"/>
      <c r="AL355" s="454"/>
      <c r="AM355" s="454"/>
      <c r="AN355" s="454"/>
      <c r="AO355" s="454"/>
      <c r="AP355" s="454"/>
      <c r="AQ355" s="454"/>
      <c r="AR355" s="454"/>
      <c r="AS355" s="454"/>
      <c r="AT355" s="454"/>
      <c r="AU355" s="454"/>
      <c r="AV355" s="454"/>
      <c r="AW355" s="454"/>
      <c r="AX355" s="454"/>
      <c r="AY355" s="454"/>
      <c r="AZ355" s="454"/>
      <c r="BA355" s="454"/>
      <c r="BB355" s="454"/>
      <c r="BC355" s="454"/>
      <c r="BD355" s="454"/>
      <c r="BE355" s="454"/>
      <c r="BF355" s="454"/>
      <c r="BG355" s="454"/>
      <c r="BH355" s="454"/>
      <c r="BI355" s="454"/>
      <c r="BJ355" s="454"/>
      <c r="BK355" s="454"/>
      <c r="BL355" s="454"/>
      <c r="BM355" s="454"/>
      <c r="BN355" s="454"/>
      <c r="BO355" s="454"/>
      <c r="BP355" s="454"/>
      <c r="BQ355" s="454"/>
      <c r="BR355" s="454"/>
      <c r="BS355" s="454"/>
      <c r="BT355" s="454"/>
      <c r="BU355" s="454"/>
      <c r="BV355" s="454"/>
      <c r="BW355" s="454"/>
      <c r="BX355" s="454"/>
      <c r="BY355" s="454"/>
      <c r="BZ355" s="454"/>
      <c r="CA355" s="454"/>
      <c r="CB355" s="454"/>
      <c r="CC355" s="454"/>
      <c r="CD355" s="454"/>
      <c r="CE355" s="454"/>
      <c r="CF355" s="454"/>
      <c r="CG355" s="454"/>
      <c r="CH355" s="454"/>
      <c r="CI355" s="454"/>
      <c r="CJ355" s="454"/>
      <c r="CK355" s="454"/>
      <c r="CL355" s="454"/>
      <c r="CM355" s="454"/>
      <c r="CN355" s="454"/>
      <c r="CO355" s="454"/>
      <c r="CP355" s="454"/>
      <c r="CQ355" s="454"/>
      <c r="CR355" s="454"/>
      <c r="CS355" s="454"/>
      <c r="CT355" s="454"/>
      <c r="CU355" s="454"/>
      <c r="CV355" s="454"/>
      <c r="CW355" s="454"/>
      <c r="CX355" s="454"/>
      <c r="CY355" s="454"/>
      <c r="CZ355" s="454"/>
      <c r="DA355" s="454"/>
      <c r="DB355" s="454"/>
      <c r="DC355" s="454"/>
      <c r="DD355" s="454"/>
      <c r="DE355" s="454"/>
      <c r="DF355" s="454"/>
      <c r="DG355" s="454"/>
      <c r="DH355" s="454"/>
      <c r="DI355" s="454"/>
      <c r="DJ355" s="454"/>
      <c r="DK355" s="454"/>
      <c r="DL355" s="454"/>
      <c r="DM355" s="454"/>
      <c r="DN355" s="454"/>
      <c r="DO355" s="454"/>
      <c r="DP355" s="454"/>
      <c r="DQ355" s="454"/>
      <c r="DR355" s="454"/>
      <c r="DS355" s="454"/>
      <c r="DT355" s="454"/>
      <c r="DU355" s="454"/>
      <c r="DV355" s="454"/>
      <c r="DW355" s="454"/>
      <c r="DX355" s="454"/>
      <c r="DY355" s="454"/>
      <c r="DZ355" s="454"/>
      <c r="EA355" s="454"/>
      <c r="EB355" s="454"/>
      <c r="EC355" s="454"/>
      <c r="ED355" s="454"/>
      <c r="EE355" s="454"/>
      <c r="EF355" s="454"/>
      <c r="EG355" s="454"/>
      <c r="EH355" s="454"/>
      <c r="EI355" s="454"/>
      <c r="EJ355" s="454"/>
      <c r="EK355" s="454"/>
      <c r="EL355" s="454"/>
      <c r="EM355" s="454"/>
      <c r="EN355" s="454"/>
      <c r="EO355" s="454"/>
      <c r="EP355" s="454"/>
      <c r="EQ355" s="454"/>
      <c r="ER355" s="454"/>
      <c r="ES355" s="454"/>
      <c r="ET355" s="454"/>
      <c r="EU355" s="581"/>
      <c r="EV355" s="581"/>
      <c r="EW355" s="581"/>
      <c r="EX355" s="581"/>
      <c r="EY355" s="581"/>
      <c r="EZ355" s="581"/>
      <c r="FA355" s="581"/>
      <c r="FB355" s="581"/>
      <c r="FC355" s="581"/>
      <c r="FD355" s="581"/>
      <c r="FE355" s="581"/>
    </row>
    <row r="356" spans="1:161">
      <c r="A356" s="454"/>
      <c r="B356" s="653"/>
      <c r="C356" s="454"/>
      <c r="D356" s="454"/>
      <c r="E356" s="454"/>
      <c r="F356" s="504"/>
      <c r="G356" s="454"/>
      <c r="H356" s="454"/>
      <c r="I356" s="454"/>
      <c r="J356" s="454"/>
      <c r="K356" s="454"/>
      <c r="L356" s="454"/>
      <c r="M356" s="454"/>
      <c r="N356" s="454"/>
      <c r="O356" s="454"/>
      <c r="P356" s="454"/>
      <c r="Q356" s="454"/>
      <c r="R356" s="454"/>
      <c r="S356" s="454"/>
      <c r="T356" s="454"/>
      <c r="U356" s="454"/>
      <c r="V356" s="454"/>
      <c r="W356" s="454"/>
      <c r="X356" s="454"/>
      <c r="Y356" s="454"/>
      <c r="Z356" s="454"/>
      <c r="AA356" s="454"/>
      <c r="AB356" s="454"/>
      <c r="AC356" s="454"/>
      <c r="AD356" s="454"/>
      <c r="AE356" s="454"/>
      <c r="AF356" s="454"/>
      <c r="AG356" s="454"/>
      <c r="AH356" s="454"/>
      <c r="AI356" s="454"/>
      <c r="AJ356" s="454"/>
      <c r="AK356" s="454"/>
      <c r="AL356" s="454"/>
      <c r="AM356" s="454"/>
      <c r="AN356" s="454"/>
      <c r="AO356" s="454"/>
      <c r="AP356" s="454"/>
      <c r="AQ356" s="454"/>
      <c r="AR356" s="454"/>
      <c r="AS356" s="454"/>
      <c r="AT356" s="454"/>
      <c r="AU356" s="454"/>
      <c r="AV356" s="454"/>
      <c r="AW356" s="454"/>
      <c r="AX356" s="454"/>
      <c r="AY356" s="454"/>
      <c r="AZ356" s="454"/>
      <c r="BA356" s="454"/>
      <c r="BB356" s="454"/>
      <c r="BC356" s="454"/>
      <c r="BD356" s="454"/>
      <c r="BE356" s="454"/>
      <c r="BF356" s="454"/>
      <c r="BG356" s="454"/>
      <c r="BH356" s="454"/>
      <c r="BI356" s="454"/>
      <c r="BJ356" s="454"/>
      <c r="BK356" s="454"/>
      <c r="BL356" s="454"/>
      <c r="BM356" s="454"/>
      <c r="BN356" s="454"/>
      <c r="BO356" s="454"/>
      <c r="BP356" s="454"/>
      <c r="BQ356" s="454"/>
      <c r="BR356" s="454"/>
      <c r="BS356" s="454"/>
      <c r="BT356" s="454"/>
      <c r="BU356" s="454"/>
      <c r="BV356" s="454"/>
      <c r="BW356" s="454"/>
      <c r="BX356" s="454"/>
      <c r="BY356" s="454"/>
      <c r="BZ356" s="454"/>
      <c r="CA356" s="454"/>
      <c r="CB356" s="454"/>
      <c r="CC356" s="454"/>
      <c r="CD356" s="454"/>
      <c r="CE356" s="454"/>
      <c r="CF356" s="454"/>
      <c r="CG356" s="454"/>
      <c r="CH356" s="454"/>
      <c r="CI356" s="454"/>
      <c r="CJ356" s="454"/>
      <c r="CK356" s="454"/>
      <c r="CL356" s="454"/>
      <c r="CM356" s="454"/>
      <c r="CN356" s="454"/>
      <c r="CO356" s="454"/>
      <c r="CP356" s="454"/>
      <c r="CQ356" s="454"/>
      <c r="CR356" s="454"/>
      <c r="CS356" s="454"/>
      <c r="CT356" s="454"/>
      <c r="CU356" s="454"/>
      <c r="CV356" s="454"/>
      <c r="CW356" s="454"/>
      <c r="CX356" s="454"/>
      <c r="CY356" s="454"/>
      <c r="CZ356" s="454"/>
      <c r="DA356" s="454"/>
      <c r="DB356" s="454"/>
      <c r="DC356" s="454"/>
      <c r="DD356" s="454"/>
      <c r="DE356" s="454"/>
      <c r="DF356" s="454"/>
      <c r="DG356" s="454"/>
      <c r="DH356" s="454"/>
      <c r="DI356" s="454"/>
      <c r="DJ356" s="454"/>
      <c r="DK356" s="454"/>
      <c r="DL356" s="454"/>
      <c r="DM356" s="454"/>
      <c r="DN356" s="454"/>
      <c r="DO356" s="454"/>
      <c r="DP356" s="454"/>
      <c r="DQ356" s="454"/>
      <c r="DR356" s="454"/>
      <c r="DS356" s="454"/>
      <c r="DT356" s="454"/>
      <c r="DU356" s="454"/>
      <c r="DV356" s="454"/>
      <c r="DW356" s="454"/>
      <c r="DX356" s="454"/>
      <c r="DY356" s="454"/>
      <c r="DZ356" s="454"/>
      <c r="EA356" s="454"/>
      <c r="EB356" s="454"/>
      <c r="EC356" s="454"/>
      <c r="ED356" s="454"/>
      <c r="EE356" s="454"/>
      <c r="EF356" s="454"/>
      <c r="EG356" s="454"/>
      <c r="EH356" s="454"/>
      <c r="EI356" s="454"/>
      <c r="EJ356" s="454"/>
      <c r="EK356" s="454"/>
      <c r="EL356" s="454"/>
      <c r="EM356" s="454"/>
      <c r="EN356" s="454"/>
      <c r="EO356" s="454"/>
      <c r="EP356" s="454"/>
      <c r="EQ356" s="454"/>
      <c r="ER356" s="454"/>
      <c r="ES356" s="454"/>
      <c r="ET356" s="454"/>
      <c r="EU356" s="581"/>
      <c r="EV356" s="581"/>
      <c r="EW356" s="581"/>
      <c r="EX356" s="581"/>
      <c r="EY356" s="581"/>
      <c r="EZ356" s="581"/>
      <c r="FA356" s="581"/>
      <c r="FB356" s="581"/>
      <c r="FC356" s="581"/>
      <c r="FD356" s="581"/>
      <c r="FE356" s="581"/>
    </row>
    <row r="357" spans="1:161">
      <c r="A357" s="454"/>
      <c r="B357" s="653"/>
      <c r="C357" s="454"/>
      <c r="D357" s="454"/>
      <c r="E357" s="454"/>
      <c r="F357" s="50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c r="AL357" s="454"/>
      <c r="AM357" s="454"/>
      <c r="AN357" s="454"/>
      <c r="AO357" s="454"/>
      <c r="AP357" s="454"/>
      <c r="AQ357" s="454"/>
      <c r="AR357" s="454"/>
      <c r="AS357" s="454"/>
      <c r="AT357" s="454"/>
      <c r="AU357" s="454"/>
      <c r="AV357" s="454"/>
      <c r="AW357" s="454"/>
      <c r="AX357" s="454"/>
      <c r="AY357" s="454"/>
      <c r="AZ357" s="454"/>
      <c r="BA357" s="454"/>
      <c r="BB357" s="454"/>
      <c r="BC357" s="454"/>
      <c r="BD357" s="454"/>
      <c r="BE357" s="454"/>
      <c r="BF357" s="454"/>
      <c r="BG357" s="454"/>
      <c r="BH357" s="454"/>
      <c r="BI357" s="454"/>
      <c r="BJ357" s="454"/>
      <c r="BK357" s="454"/>
      <c r="BL357" s="454"/>
      <c r="BM357" s="454"/>
      <c r="BN357" s="454"/>
      <c r="BO357" s="454"/>
      <c r="BP357" s="454"/>
      <c r="BQ357" s="454"/>
      <c r="BR357" s="454"/>
      <c r="BS357" s="454"/>
      <c r="BT357" s="454"/>
      <c r="BU357" s="454"/>
      <c r="BV357" s="454"/>
      <c r="BW357" s="454"/>
      <c r="BX357" s="454"/>
      <c r="BY357" s="454"/>
      <c r="BZ357" s="454"/>
      <c r="CA357" s="454"/>
      <c r="CB357" s="454"/>
      <c r="CC357" s="454"/>
      <c r="CD357" s="454"/>
      <c r="CE357" s="454"/>
      <c r="CF357" s="454"/>
      <c r="CG357" s="454"/>
      <c r="CH357" s="454"/>
      <c r="CI357" s="454"/>
      <c r="CJ357" s="454"/>
      <c r="CK357" s="454"/>
      <c r="CL357" s="454"/>
      <c r="CM357" s="454"/>
      <c r="CN357" s="454"/>
      <c r="CO357" s="454"/>
      <c r="CP357" s="454"/>
      <c r="CQ357" s="454"/>
      <c r="CR357" s="454"/>
      <c r="CS357" s="454"/>
      <c r="CT357" s="454"/>
      <c r="CU357" s="454"/>
      <c r="CV357" s="454"/>
      <c r="CW357" s="454"/>
      <c r="CX357" s="454"/>
      <c r="CY357" s="454"/>
      <c r="CZ357" s="454"/>
      <c r="DA357" s="454"/>
      <c r="DB357" s="454"/>
      <c r="DC357" s="454"/>
      <c r="DD357" s="454"/>
      <c r="DE357" s="454"/>
      <c r="DF357" s="454"/>
      <c r="DG357" s="454"/>
      <c r="DH357" s="454"/>
      <c r="DI357" s="454"/>
      <c r="DJ357" s="454"/>
      <c r="DK357" s="454"/>
      <c r="DL357" s="454"/>
      <c r="DM357" s="454"/>
      <c r="DN357" s="454"/>
      <c r="DO357" s="454"/>
      <c r="DP357" s="454"/>
      <c r="DQ357" s="454"/>
      <c r="DR357" s="454"/>
      <c r="DS357" s="454"/>
      <c r="DT357" s="454"/>
      <c r="DU357" s="454"/>
      <c r="DV357" s="454"/>
      <c r="DW357" s="454"/>
      <c r="DX357" s="454"/>
      <c r="DY357" s="454"/>
      <c r="DZ357" s="454"/>
      <c r="EA357" s="454"/>
      <c r="EB357" s="454"/>
      <c r="EC357" s="454"/>
      <c r="ED357" s="454"/>
      <c r="EE357" s="454"/>
      <c r="EF357" s="454"/>
      <c r="EG357" s="454"/>
      <c r="EH357" s="454"/>
      <c r="EI357" s="454"/>
      <c r="EJ357" s="454"/>
      <c r="EK357" s="454"/>
      <c r="EL357" s="454"/>
      <c r="EM357" s="454"/>
      <c r="EN357" s="454"/>
      <c r="EO357" s="454"/>
      <c r="EP357" s="454"/>
      <c r="EQ357" s="454"/>
      <c r="ER357" s="454"/>
      <c r="ES357" s="454"/>
      <c r="ET357" s="454"/>
      <c r="EU357" s="581"/>
      <c r="EV357" s="581"/>
      <c r="EW357" s="581"/>
      <c r="EX357" s="581"/>
      <c r="EY357" s="581"/>
      <c r="EZ357" s="581"/>
      <c r="FA357" s="581"/>
      <c r="FB357" s="581"/>
      <c r="FC357" s="581"/>
      <c r="FD357" s="581"/>
      <c r="FE357" s="581"/>
    </row>
    <row r="358" spans="1:161">
      <c r="A358" s="454"/>
      <c r="B358" s="653"/>
      <c r="C358" s="454"/>
      <c r="D358" s="454"/>
      <c r="E358" s="454"/>
      <c r="F358" s="504"/>
      <c r="G358" s="454"/>
      <c r="H358" s="454"/>
      <c r="I358" s="454"/>
      <c r="J358" s="454"/>
      <c r="K358" s="454"/>
      <c r="L358" s="454"/>
      <c r="M358" s="454"/>
      <c r="N358" s="454"/>
      <c r="O358" s="454"/>
      <c r="P358" s="454"/>
      <c r="Q358" s="454"/>
      <c r="R358" s="454"/>
      <c r="S358" s="454"/>
      <c r="T358" s="454"/>
      <c r="U358" s="454"/>
      <c r="V358" s="454"/>
      <c r="W358" s="454"/>
      <c r="X358" s="454"/>
      <c r="Y358" s="454"/>
      <c r="Z358" s="454"/>
      <c r="AA358" s="454"/>
      <c r="AB358" s="454"/>
      <c r="AC358" s="454"/>
      <c r="AD358" s="454"/>
      <c r="AE358" s="454"/>
      <c r="AF358" s="454"/>
      <c r="AG358" s="454"/>
      <c r="AH358" s="454"/>
      <c r="AI358" s="454"/>
      <c r="AJ358" s="454"/>
      <c r="AK358" s="454"/>
      <c r="AL358" s="454"/>
      <c r="AM358" s="454"/>
      <c r="AN358" s="454"/>
      <c r="AO358" s="454"/>
      <c r="AP358" s="454"/>
      <c r="AQ358" s="454"/>
      <c r="AR358" s="454"/>
      <c r="AS358" s="454"/>
      <c r="AT358" s="454"/>
      <c r="AU358" s="454"/>
      <c r="AV358" s="454"/>
      <c r="AW358" s="454"/>
      <c r="AX358" s="454"/>
      <c r="AY358" s="454"/>
      <c r="AZ358" s="454"/>
      <c r="BA358" s="454"/>
      <c r="BB358" s="454"/>
      <c r="BC358" s="454"/>
      <c r="BD358" s="454"/>
      <c r="BE358" s="454"/>
      <c r="BF358" s="454"/>
      <c r="BG358" s="454"/>
      <c r="BH358" s="454"/>
      <c r="BI358" s="454"/>
      <c r="BJ358" s="454"/>
      <c r="BK358" s="454"/>
      <c r="BL358" s="454"/>
      <c r="BM358" s="454"/>
      <c r="BN358" s="454"/>
      <c r="BO358" s="454"/>
      <c r="BP358" s="454"/>
      <c r="BQ358" s="454"/>
      <c r="BR358" s="454"/>
      <c r="BS358" s="454"/>
      <c r="BT358" s="454"/>
      <c r="BU358" s="454"/>
      <c r="BV358" s="454"/>
      <c r="BW358" s="454"/>
      <c r="BX358" s="454"/>
      <c r="BY358" s="454"/>
      <c r="BZ358" s="454"/>
      <c r="CA358" s="454"/>
      <c r="CB358" s="454"/>
      <c r="CC358" s="454"/>
      <c r="CD358" s="454"/>
      <c r="CE358" s="454"/>
      <c r="CF358" s="454"/>
      <c r="CG358" s="454"/>
      <c r="CH358" s="454"/>
      <c r="CI358" s="454"/>
      <c r="CJ358" s="454"/>
      <c r="CK358" s="454"/>
      <c r="CL358" s="454"/>
      <c r="CM358" s="454"/>
      <c r="CN358" s="454"/>
      <c r="CO358" s="454"/>
      <c r="CP358" s="454"/>
      <c r="CQ358" s="454"/>
      <c r="CR358" s="454"/>
      <c r="CS358" s="454"/>
      <c r="CT358" s="454"/>
      <c r="CU358" s="454"/>
      <c r="CV358" s="454"/>
      <c r="CW358" s="454"/>
      <c r="CX358" s="454"/>
      <c r="CY358" s="454"/>
      <c r="CZ358" s="454"/>
      <c r="DA358" s="454"/>
      <c r="DB358" s="454"/>
      <c r="DC358" s="454"/>
      <c r="DD358" s="454"/>
      <c r="DE358" s="454"/>
      <c r="DF358" s="454"/>
      <c r="DG358" s="454"/>
      <c r="DH358" s="454"/>
      <c r="DI358" s="454"/>
      <c r="DJ358" s="454"/>
      <c r="DK358" s="454"/>
      <c r="DL358" s="454"/>
      <c r="DM358" s="454"/>
      <c r="DN358" s="454"/>
      <c r="DO358" s="454"/>
      <c r="DP358" s="454"/>
      <c r="DQ358" s="454"/>
      <c r="DR358" s="454"/>
      <c r="DS358" s="454"/>
      <c r="DT358" s="454"/>
      <c r="DU358" s="454"/>
      <c r="DV358" s="454"/>
      <c r="DW358" s="454"/>
      <c r="DX358" s="454"/>
      <c r="DY358" s="454"/>
      <c r="DZ358" s="454"/>
      <c r="EA358" s="454"/>
      <c r="EB358" s="454"/>
      <c r="EC358" s="454"/>
      <c r="ED358" s="454"/>
      <c r="EE358" s="454"/>
      <c r="EF358" s="454"/>
      <c r="EG358" s="454"/>
      <c r="EH358" s="454"/>
      <c r="EI358" s="454"/>
      <c r="EJ358" s="454"/>
      <c r="EK358" s="454"/>
      <c r="EL358" s="454"/>
      <c r="EM358" s="454"/>
      <c r="EN358" s="454"/>
      <c r="EO358" s="454"/>
      <c r="EP358" s="454"/>
      <c r="EQ358" s="454"/>
      <c r="ER358" s="454"/>
      <c r="ES358" s="454"/>
      <c r="ET358" s="454"/>
      <c r="EU358" s="581"/>
      <c r="EV358" s="581"/>
      <c r="EW358" s="581"/>
      <c r="EX358" s="581"/>
      <c r="EY358" s="581"/>
      <c r="EZ358" s="581"/>
      <c r="FA358" s="581"/>
      <c r="FB358" s="581"/>
      <c r="FC358" s="581"/>
      <c r="FD358" s="581"/>
      <c r="FE358" s="581"/>
    </row>
    <row r="359" spans="1:161">
      <c r="A359" s="454"/>
      <c r="B359" s="653"/>
      <c r="C359" s="454"/>
      <c r="D359" s="454"/>
      <c r="E359" s="454"/>
      <c r="F359" s="504"/>
      <c r="G359" s="454"/>
      <c r="H359" s="454"/>
      <c r="I359" s="454"/>
      <c r="J359" s="454"/>
      <c r="K359" s="454"/>
      <c r="L359" s="454"/>
      <c r="M359" s="454"/>
      <c r="N359" s="454"/>
      <c r="O359" s="454"/>
      <c r="P359" s="454"/>
      <c r="Q359" s="454"/>
      <c r="R359" s="454"/>
      <c r="S359" s="454"/>
      <c r="T359" s="454"/>
      <c r="U359" s="454"/>
      <c r="V359" s="454"/>
      <c r="W359" s="454"/>
      <c r="X359" s="454"/>
      <c r="Y359" s="454"/>
      <c r="Z359" s="454"/>
      <c r="AA359" s="454"/>
      <c r="AB359" s="454"/>
      <c r="AC359" s="454"/>
      <c r="AD359" s="454"/>
      <c r="AE359" s="454"/>
      <c r="AF359" s="454"/>
      <c r="AG359" s="454"/>
      <c r="AH359" s="454"/>
      <c r="AI359" s="454"/>
      <c r="AJ359" s="454"/>
      <c r="AK359" s="454"/>
      <c r="AL359" s="454"/>
      <c r="AM359" s="454"/>
      <c r="AN359" s="454"/>
      <c r="AO359" s="454"/>
      <c r="AP359" s="454"/>
      <c r="AQ359" s="454"/>
      <c r="AR359" s="454"/>
      <c r="AS359" s="454"/>
      <c r="AT359" s="454"/>
      <c r="AU359" s="454"/>
      <c r="AV359" s="454"/>
      <c r="AW359" s="454"/>
      <c r="AX359" s="454"/>
      <c r="AY359" s="454"/>
      <c r="AZ359" s="454"/>
      <c r="BA359" s="454"/>
      <c r="BB359" s="454"/>
      <c r="BC359" s="454"/>
      <c r="BD359" s="454"/>
      <c r="BE359" s="454"/>
      <c r="BF359" s="454"/>
      <c r="BG359" s="454"/>
      <c r="BH359" s="454"/>
      <c r="BI359" s="454"/>
      <c r="BJ359" s="454"/>
      <c r="BK359" s="454"/>
      <c r="BL359" s="454"/>
      <c r="BM359" s="454"/>
      <c r="BN359" s="454"/>
      <c r="BO359" s="454"/>
      <c r="BP359" s="454"/>
      <c r="BQ359" s="454"/>
      <c r="BR359" s="454"/>
      <c r="BS359" s="454"/>
      <c r="BT359" s="454"/>
      <c r="BU359" s="454"/>
      <c r="BV359" s="454"/>
      <c r="BW359" s="454"/>
      <c r="BX359" s="454"/>
      <c r="BY359" s="454"/>
      <c r="BZ359" s="454"/>
      <c r="CA359" s="454"/>
      <c r="CB359" s="454"/>
      <c r="CC359" s="454"/>
      <c r="CD359" s="454"/>
      <c r="CE359" s="454"/>
      <c r="CF359" s="454"/>
      <c r="CG359" s="454"/>
      <c r="CH359" s="454"/>
      <c r="CI359" s="454"/>
      <c r="CJ359" s="454"/>
      <c r="CK359" s="454"/>
      <c r="CL359" s="454"/>
      <c r="CM359" s="454"/>
      <c r="CN359" s="454"/>
      <c r="CO359" s="454"/>
      <c r="CP359" s="454"/>
      <c r="CQ359" s="454"/>
      <c r="CR359" s="454"/>
      <c r="CS359" s="454"/>
      <c r="CT359" s="454"/>
      <c r="CU359" s="454"/>
      <c r="CV359" s="454"/>
      <c r="CW359" s="454"/>
      <c r="CX359" s="454"/>
      <c r="CY359" s="454"/>
      <c r="CZ359" s="454"/>
      <c r="DA359" s="454"/>
      <c r="DB359" s="454"/>
      <c r="DC359" s="454"/>
      <c r="DD359" s="454"/>
      <c r="DE359" s="454"/>
      <c r="DF359" s="454"/>
      <c r="DG359" s="454"/>
      <c r="DH359" s="454"/>
      <c r="DI359" s="454"/>
      <c r="DJ359" s="454"/>
      <c r="DK359" s="454"/>
      <c r="DL359" s="454"/>
      <c r="DM359" s="454"/>
      <c r="DN359" s="454"/>
      <c r="DO359" s="454"/>
      <c r="DP359" s="454"/>
      <c r="DQ359" s="454"/>
      <c r="DR359" s="454"/>
      <c r="DS359" s="454"/>
      <c r="DT359" s="454"/>
      <c r="DU359" s="454"/>
      <c r="DV359" s="454"/>
      <c r="DW359" s="454"/>
      <c r="DX359" s="454"/>
      <c r="DY359" s="454"/>
      <c r="DZ359" s="454"/>
      <c r="EA359" s="454"/>
      <c r="EB359" s="454"/>
      <c r="EC359" s="454"/>
      <c r="ED359" s="454"/>
      <c r="EE359" s="454"/>
      <c r="EF359" s="454"/>
      <c r="EG359" s="454"/>
      <c r="EH359" s="454"/>
      <c r="EI359" s="454"/>
      <c r="EJ359" s="454"/>
      <c r="EK359" s="454"/>
      <c r="EL359" s="454"/>
      <c r="EM359" s="454"/>
      <c r="EN359" s="454"/>
      <c r="EO359" s="454"/>
      <c r="EP359" s="454"/>
      <c r="EQ359" s="454"/>
      <c r="ER359" s="454"/>
      <c r="ES359" s="454"/>
      <c r="ET359" s="454"/>
      <c r="EU359" s="581"/>
      <c r="EV359" s="581"/>
      <c r="EW359" s="581"/>
      <c r="EX359" s="581"/>
      <c r="EY359" s="581"/>
      <c r="EZ359" s="581"/>
      <c r="FA359" s="581"/>
      <c r="FB359" s="581"/>
      <c r="FC359" s="581"/>
      <c r="FD359" s="581"/>
      <c r="FE359" s="581"/>
    </row>
    <row r="360" spans="1:161">
      <c r="A360" s="454"/>
      <c r="B360" s="653"/>
      <c r="C360" s="454"/>
      <c r="D360" s="454"/>
      <c r="E360" s="454"/>
      <c r="F360" s="504"/>
      <c r="G360" s="454"/>
      <c r="H360" s="454"/>
      <c r="I360" s="454"/>
      <c r="J360" s="454"/>
      <c r="K360" s="454"/>
      <c r="L360" s="454"/>
      <c r="M360" s="454"/>
      <c r="N360" s="454"/>
      <c r="O360" s="454"/>
      <c r="P360" s="454"/>
      <c r="Q360" s="454"/>
      <c r="R360" s="454"/>
      <c r="S360" s="454"/>
      <c r="T360" s="454"/>
      <c r="U360" s="454"/>
      <c r="V360" s="454"/>
      <c r="W360" s="454"/>
      <c r="X360" s="454"/>
      <c r="Y360" s="454"/>
      <c r="Z360" s="454"/>
      <c r="AA360" s="454"/>
      <c r="AB360" s="454"/>
      <c r="AC360" s="454"/>
      <c r="AD360" s="454"/>
      <c r="AE360" s="454"/>
      <c r="AF360" s="454"/>
      <c r="AG360" s="454"/>
      <c r="AH360" s="454"/>
      <c r="AI360" s="454"/>
      <c r="AJ360" s="454"/>
      <c r="AK360" s="454"/>
      <c r="AL360" s="454"/>
      <c r="AM360" s="454"/>
      <c r="AN360" s="454"/>
      <c r="AO360" s="454"/>
      <c r="AP360" s="454"/>
      <c r="AQ360" s="454"/>
      <c r="AR360" s="454"/>
      <c r="AS360" s="454"/>
      <c r="AT360" s="454"/>
      <c r="AU360" s="454"/>
      <c r="AV360" s="454"/>
      <c r="AW360" s="454"/>
      <c r="AX360" s="454"/>
      <c r="AY360" s="454"/>
      <c r="AZ360" s="454"/>
      <c r="BA360" s="454"/>
      <c r="BB360" s="454"/>
      <c r="BC360" s="454"/>
      <c r="BD360" s="454"/>
      <c r="BE360" s="454"/>
      <c r="BF360" s="454"/>
      <c r="BG360" s="454"/>
      <c r="BH360" s="454"/>
      <c r="BI360" s="454"/>
      <c r="BJ360" s="454"/>
      <c r="BK360" s="454"/>
      <c r="BL360" s="454"/>
      <c r="BM360" s="454"/>
      <c r="BN360" s="454"/>
      <c r="BO360" s="454"/>
      <c r="BP360" s="454"/>
      <c r="BQ360" s="454"/>
      <c r="BR360" s="454"/>
      <c r="BS360" s="454"/>
      <c r="BT360" s="454"/>
      <c r="BU360" s="454"/>
      <c r="BV360" s="454"/>
      <c r="BW360" s="454"/>
      <c r="BX360" s="454"/>
      <c r="BY360" s="454"/>
      <c r="BZ360" s="454"/>
      <c r="CA360" s="454"/>
      <c r="CB360" s="454"/>
      <c r="CC360" s="454"/>
      <c r="CD360" s="454"/>
      <c r="CE360" s="454"/>
      <c r="CF360" s="454"/>
      <c r="CG360" s="454"/>
      <c r="CH360" s="454"/>
      <c r="CI360" s="454"/>
      <c r="CJ360" s="454"/>
      <c r="CK360" s="454"/>
      <c r="CL360" s="454"/>
      <c r="CM360" s="454"/>
      <c r="CN360" s="454"/>
      <c r="CO360" s="454"/>
      <c r="CP360" s="454"/>
      <c r="CQ360" s="454"/>
      <c r="CR360" s="454"/>
      <c r="CS360" s="454"/>
      <c r="CT360" s="454"/>
      <c r="CU360" s="454"/>
      <c r="CV360" s="454"/>
      <c r="CW360" s="454"/>
      <c r="CX360" s="454"/>
      <c r="CY360" s="454"/>
      <c r="CZ360" s="454"/>
      <c r="DA360" s="454"/>
      <c r="DB360" s="454"/>
      <c r="DC360" s="454"/>
      <c r="DD360" s="454"/>
      <c r="DE360" s="454"/>
      <c r="DF360" s="454"/>
      <c r="DG360" s="454"/>
      <c r="DH360" s="454"/>
      <c r="DI360" s="454"/>
      <c r="DJ360" s="454"/>
      <c r="DK360" s="454"/>
      <c r="DL360" s="454"/>
      <c r="DM360" s="454"/>
      <c r="DN360" s="454"/>
      <c r="DO360" s="454"/>
      <c r="DP360" s="454"/>
      <c r="DQ360" s="454"/>
      <c r="DR360" s="454"/>
      <c r="DS360" s="454"/>
      <c r="DT360" s="454"/>
      <c r="DU360" s="454"/>
      <c r="DV360" s="454"/>
      <c r="DW360" s="454"/>
      <c r="DX360" s="454"/>
      <c r="DY360" s="454"/>
      <c r="DZ360" s="454"/>
      <c r="EA360" s="454"/>
      <c r="EB360" s="454"/>
      <c r="EC360" s="454"/>
      <c r="ED360" s="454"/>
      <c r="EE360" s="454"/>
      <c r="EF360" s="454"/>
      <c r="EG360" s="454"/>
      <c r="EH360" s="454"/>
      <c r="EI360" s="454"/>
      <c r="EJ360" s="454"/>
      <c r="EK360" s="454"/>
      <c r="EL360" s="454"/>
      <c r="EM360" s="454"/>
      <c r="EN360" s="454"/>
      <c r="EO360" s="454"/>
      <c r="EP360" s="454"/>
      <c r="EQ360" s="454"/>
      <c r="ER360" s="454"/>
      <c r="ES360" s="454"/>
      <c r="ET360" s="454"/>
      <c r="EU360" s="581"/>
      <c r="EV360" s="581"/>
      <c r="EW360" s="581"/>
      <c r="EX360" s="581"/>
      <c r="EY360" s="581"/>
      <c r="EZ360" s="581"/>
      <c r="FA360" s="581"/>
      <c r="FB360" s="581"/>
      <c r="FC360" s="581"/>
      <c r="FD360" s="581"/>
      <c r="FE360" s="581"/>
    </row>
    <row r="361" spans="1:161">
      <c r="A361" s="454"/>
      <c r="B361" s="653"/>
      <c r="C361" s="454"/>
      <c r="D361" s="454"/>
      <c r="E361" s="454"/>
      <c r="F361" s="504"/>
      <c r="G361" s="454"/>
      <c r="H361" s="454"/>
      <c r="I361" s="454"/>
      <c r="J361" s="454"/>
      <c r="K361" s="454"/>
      <c r="L361" s="454"/>
      <c r="M361" s="454"/>
      <c r="N361" s="454"/>
      <c r="O361" s="454"/>
      <c r="P361" s="454"/>
      <c r="Q361" s="454"/>
      <c r="R361" s="454"/>
      <c r="S361" s="454"/>
      <c r="T361" s="454"/>
      <c r="U361" s="454"/>
      <c r="V361" s="454"/>
      <c r="W361" s="454"/>
      <c r="X361" s="454"/>
      <c r="Y361" s="454"/>
      <c r="Z361" s="454"/>
      <c r="AA361" s="454"/>
      <c r="AB361" s="454"/>
      <c r="AC361" s="454"/>
      <c r="AD361" s="454"/>
      <c r="AE361" s="454"/>
      <c r="AF361" s="454"/>
      <c r="AG361" s="454"/>
      <c r="AH361" s="454"/>
      <c r="AI361" s="454"/>
      <c r="AJ361" s="454"/>
      <c r="AK361" s="454"/>
      <c r="AL361" s="454"/>
      <c r="AM361" s="454"/>
      <c r="AN361" s="454"/>
      <c r="AO361" s="454"/>
      <c r="AP361" s="454"/>
      <c r="AQ361" s="454"/>
      <c r="AR361" s="454"/>
      <c r="AS361" s="454"/>
      <c r="AT361" s="454"/>
      <c r="AU361" s="454"/>
      <c r="AV361" s="454"/>
      <c r="AW361" s="454"/>
      <c r="AX361" s="454"/>
      <c r="AY361" s="454"/>
      <c r="AZ361" s="454"/>
      <c r="BA361" s="454"/>
      <c r="BB361" s="454"/>
      <c r="BC361" s="454"/>
      <c r="BD361" s="454"/>
      <c r="BE361" s="454"/>
      <c r="BF361" s="454"/>
      <c r="BG361" s="454"/>
      <c r="BH361" s="454"/>
      <c r="BI361" s="454"/>
      <c r="BJ361" s="454"/>
      <c r="BK361" s="454"/>
      <c r="BL361" s="454"/>
      <c r="BM361" s="454"/>
      <c r="BN361" s="454"/>
      <c r="BO361" s="454"/>
      <c r="BP361" s="454"/>
      <c r="BQ361" s="454"/>
      <c r="BR361" s="454"/>
      <c r="BS361" s="454"/>
      <c r="BT361" s="454"/>
      <c r="BU361" s="454"/>
      <c r="BV361" s="454"/>
      <c r="BW361" s="454"/>
      <c r="BX361" s="454"/>
      <c r="BY361" s="454"/>
      <c r="BZ361" s="454"/>
      <c r="CA361" s="454"/>
      <c r="CB361" s="454"/>
      <c r="CC361" s="454"/>
      <c r="CD361" s="454"/>
      <c r="CE361" s="454"/>
      <c r="CF361" s="454"/>
      <c r="CG361" s="454"/>
      <c r="CH361" s="454"/>
      <c r="CI361" s="454"/>
      <c r="CJ361" s="454"/>
      <c r="CK361" s="454"/>
      <c r="CL361" s="454"/>
      <c r="CM361" s="454"/>
      <c r="CN361" s="454"/>
      <c r="CO361" s="454"/>
      <c r="CP361" s="454"/>
      <c r="CQ361" s="454"/>
      <c r="CR361" s="454"/>
      <c r="CS361" s="454"/>
      <c r="CT361" s="454"/>
      <c r="CU361" s="454"/>
      <c r="CV361" s="454"/>
      <c r="CW361" s="454"/>
      <c r="CX361" s="454"/>
      <c r="CY361" s="454"/>
      <c r="CZ361" s="454"/>
      <c r="DA361" s="454"/>
      <c r="DB361" s="454"/>
      <c r="DC361" s="454"/>
      <c r="DD361" s="454"/>
      <c r="DE361" s="454"/>
      <c r="DF361" s="454"/>
      <c r="DG361" s="454"/>
      <c r="DH361" s="454"/>
      <c r="DI361" s="454"/>
      <c r="DJ361" s="454"/>
      <c r="DK361" s="454"/>
      <c r="DL361" s="454"/>
      <c r="DM361" s="454"/>
      <c r="DN361" s="454"/>
      <c r="DO361" s="454"/>
      <c r="DP361" s="454"/>
      <c r="DQ361" s="454"/>
      <c r="DR361" s="454"/>
      <c r="DS361" s="454"/>
      <c r="DT361" s="454"/>
      <c r="DU361" s="454"/>
      <c r="DV361" s="454"/>
      <c r="DW361" s="454"/>
      <c r="DX361" s="454"/>
      <c r="DY361" s="454"/>
      <c r="DZ361" s="454"/>
      <c r="EA361" s="454"/>
      <c r="EB361" s="454"/>
      <c r="EC361" s="454"/>
      <c r="ED361" s="454"/>
      <c r="EE361" s="454"/>
      <c r="EF361" s="454"/>
      <c r="EG361" s="454"/>
      <c r="EH361" s="454"/>
      <c r="EI361" s="454"/>
      <c r="EJ361" s="454"/>
      <c r="EK361" s="454"/>
      <c r="EL361" s="454"/>
      <c r="EM361" s="454"/>
      <c r="EN361" s="454"/>
      <c r="EO361" s="454"/>
      <c r="EP361" s="454"/>
      <c r="EQ361" s="454"/>
      <c r="ER361" s="454"/>
      <c r="ES361" s="454"/>
      <c r="ET361" s="454"/>
      <c r="EU361" s="581"/>
      <c r="EV361" s="581"/>
      <c r="EW361" s="581"/>
      <c r="EX361" s="581"/>
      <c r="EY361" s="581"/>
      <c r="EZ361" s="581"/>
      <c r="FA361" s="581"/>
      <c r="FB361" s="581"/>
      <c r="FC361" s="581"/>
      <c r="FD361" s="581"/>
      <c r="FE361" s="581"/>
    </row>
    <row r="362" spans="1:161">
      <c r="A362" s="454"/>
      <c r="B362" s="653"/>
      <c r="C362" s="454"/>
      <c r="D362" s="454"/>
      <c r="E362" s="454"/>
      <c r="F362" s="504"/>
      <c r="G362" s="454"/>
      <c r="H362" s="454"/>
      <c r="I362" s="454"/>
      <c r="J362" s="454"/>
      <c r="K362" s="454"/>
      <c r="L362" s="454"/>
      <c r="M362" s="454"/>
      <c r="N362" s="454"/>
      <c r="O362" s="454"/>
      <c r="P362" s="454"/>
      <c r="Q362" s="454"/>
      <c r="R362" s="454"/>
      <c r="S362" s="454"/>
      <c r="T362" s="454"/>
      <c r="U362" s="454"/>
      <c r="V362" s="454"/>
      <c r="W362" s="454"/>
      <c r="X362" s="454"/>
      <c r="Y362" s="454"/>
      <c r="Z362" s="454"/>
      <c r="AA362" s="454"/>
      <c r="AB362" s="454"/>
      <c r="AC362" s="454"/>
      <c r="AD362" s="454"/>
      <c r="AE362" s="454"/>
      <c r="AF362" s="454"/>
      <c r="AG362" s="454"/>
      <c r="AH362" s="454"/>
      <c r="AI362" s="454"/>
      <c r="AJ362" s="454"/>
      <c r="AK362" s="454"/>
      <c r="AL362" s="454"/>
      <c r="AM362" s="454"/>
      <c r="AN362" s="454"/>
      <c r="AO362" s="454"/>
      <c r="AP362" s="454"/>
      <c r="AQ362" s="454"/>
      <c r="AR362" s="454"/>
      <c r="AS362" s="454"/>
      <c r="AT362" s="454"/>
      <c r="AU362" s="454"/>
      <c r="AV362" s="454"/>
      <c r="AW362" s="454"/>
      <c r="AX362" s="454"/>
      <c r="AY362" s="454"/>
      <c r="AZ362" s="454"/>
      <c r="BA362" s="454"/>
      <c r="BB362" s="454"/>
      <c r="BC362" s="454"/>
      <c r="BD362" s="454"/>
      <c r="BE362" s="454"/>
      <c r="BF362" s="454"/>
      <c r="BG362" s="454"/>
      <c r="BH362" s="454"/>
      <c r="BI362" s="454"/>
      <c r="BJ362" s="454"/>
      <c r="BK362" s="454"/>
      <c r="BL362" s="454"/>
      <c r="BM362" s="454"/>
      <c r="BN362" s="454"/>
      <c r="BO362" s="454"/>
      <c r="BP362" s="454"/>
      <c r="BQ362" s="454"/>
      <c r="BR362" s="454"/>
      <c r="BS362" s="454"/>
      <c r="BT362" s="454"/>
      <c r="BU362" s="454"/>
      <c r="BV362" s="454"/>
      <c r="BW362" s="454"/>
      <c r="BX362" s="454"/>
      <c r="BY362" s="454"/>
      <c r="BZ362" s="454"/>
      <c r="CA362" s="454"/>
      <c r="CB362" s="454"/>
      <c r="CC362" s="454"/>
      <c r="CD362" s="454"/>
      <c r="CE362" s="454"/>
      <c r="CF362" s="454"/>
      <c r="CG362" s="454"/>
      <c r="CH362" s="454"/>
      <c r="CI362" s="454"/>
      <c r="CJ362" s="454"/>
      <c r="CK362" s="454"/>
      <c r="CL362" s="454"/>
      <c r="CM362" s="454"/>
      <c r="CN362" s="454"/>
      <c r="CO362" s="454"/>
      <c r="CP362" s="454"/>
      <c r="CQ362" s="454"/>
      <c r="CR362" s="454"/>
      <c r="CS362" s="454"/>
      <c r="CT362" s="454"/>
      <c r="CU362" s="454"/>
      <c r="CV362" s="454"/>
      <c r="CW362" s="454"/>
      <c r="CX362" s="454"/>
      <c r="CY362" s="454"/>
      <c r="CZ362" s="454"/>
      <c r="DA362" s="454"/>
      <c r="DB362" s="454"/>
      <c r="DC362" s="454"/>
      <c r="DD362" s="454"/>
      <c r="DE362" s="454"/>
      <c r="DF362" s="454"/>
      <c r="DG362" s="454"/>
      <c r="DH362" s="454"/>
      <c r="DI362" s="454"/>
      <c r="DJ362" s="454"/>
      <c r="DK362" s="454"/>
      <c r="DL362" s="454"/>
      <c r="DM362" s="454"/>
      <c r="DN362" s="454"/>
      <c r="DO362" s="454"/>
      <c r="DP362" s="454"/>
      <c r="DQ362" s="454"/>
      <c r="DR362" s="454"/>
      <c r="DS362" s="454"/>
      <c r="DT362" s="454"/>
      <c r="DU362" s="454"/>
      <c r="DV362" s="454"/>
      <c r="DW362" s="454"/>
      <c r="DX362" s="454"/>
      <c r="DY362" s="454"/>
      <c r="DZ362" s="454"/>
      <c r="EA362" s="454"/>
      <c r="EB362" s="454"/>
      <c r="EC362" s="454"/>
      <c r="ED362" s="454"/>
      <c r="EE362" s="454"/>
      <c r="EF362" s="454"/>
      <c r="EG362" s="454"/>
      <c r="EH362" s="454"/>
      <c r="EI362" s="454"/>
      <c r="EJ362" s="454"/>
      <c r="EK362" s="454"/>
      <c r="EL362" s="454"/>
      <c r="EM362" s="454"/>
      <c r="EN362" s="454"/>
      <c r="EO362" s="454"/>
      <c r="EP362" s="454"/>
      <c r="EQ362" s="454"/>
      <c r="ER362" s="454"/>
      <c r="ES362" s="454"/>
      <c r="ET362" s="454"/>
      <c r="EU362" s="581"/>
      <c r="EV362" s="581"/>
      <c r="EW362" s="581"/>
      <c r="EX362" s="581"/>
      <c r="EY362" s="581"/>
      <c r="EZ362" s="581"/>
      <c r="FA362" s="581"/>
      <c r="FB362" s="581"/>
      <c r="FC362" s="581"/>
      <c r="FD362" s="581"/>
      <c r="FE362" s="581"/>
    </row>
    <row r="363" spans="1:161">
      <c r="A363" s="454"/>
      <c r="B363" s="653"/>
      <c r="C363" s="454"/>
      <c r="D363" s="454"/>
      <c r="E363" s="454"/>
      <c r="F363" s="504"/>
      <c r="G363" s="454"/>
      <c r="H363" s="454"/>
      <c r="I363" s="454"/>
      <c r="J363" s="454"/>
      <c r="K363" s="454"/>
      <c r="L363" s="454"/>
      <c r="M363" s="454"/>
      <c r="N363" s="454"/>
      <c r="O363" s="454"/>
      <c r="P363" s="454"/>
      <c r="Q363" s="454"/>
      <c r="R363" s="454"/>
      <c r="S363" s="454"/>
      <c r="T363" s="454"/>
      <c r="U363" s="454"/>
      <c r="V363" s="454"/>
      <c r="W363" s="454"/>
      <c r="X363" s="454"/>
      <c r="Y363" s="454"/>
      <c r="Z363" s="454"/>
      <c r="AA363" s="454"/>
      <c r="AB363" s="454"/>
      <c r="AC363" s="454"/>
      <c r="AD363" s="454"/>
      <c r="AE363" s="454"/>
      <c r="AF363" s="454"/>
      <c r="AG363" s="454"/>
      <c r="AH363" s="454"/>
      <c r="AI363" s="454"/>
      <c r="AJ363" s="454"/>
      <c r="AK363" s="454"/>
      <c r="AL363" s="454"/>
      <c r="AM363" s="454"/>
      <c r="AN363" s="454"/>
      <c r="AO363" s="454"/>
      <c r="AP363" s="454"/>
      <c r="AQ363" s="454"/>
      <c r="AR363" s="454"/>
      <c r="AS363" s="454"/>
      <c r="AT363" s="454"/>
      <c r="AU363" s="454"/>
      <c r="AV363" s="454"/>
      <c r="AW363" s="454"/>
      <c r="AX363" s="454"/>
      <c r="AY363" s="454"/>
      <c r="AZ363" s="454"/>
      <c r="BA363" s="454"/>
      <c r="BB363" s="454"/>
      <c r="BC363" s="454"/>
      <c r="BD363" s="454"/>
      <c r="BE363" s="454"/>
      <c r="BF363" s="454"/>
      <c r="BG363" s="454"/>
      <c r="BH363" s="454"/>
      <c r="BI363" s="454"/>
      <c r="BJ363" s="454"/>
      <c r="BK363" s="454"/>
      <c r="BL363" s="454"/>
      <c r="BM363" s="454"/>
      <c r="BN363" s="454"/>
      <c r="BO363" s="454"/>
      <c r="BP363" s="454"/>
      <c r="BQ363" s="454"/>
      <c r="BR363" s="454"/>
      <c r="BS363" s="454"/>
      <c r="BT363" s="454"/>
      <c r="BU363" s="454"/>
      <c r="BV363" s="454"/>
      <c r="BW363" s="454"/>
      <c r="BX363" s="454"/>
      <c r="BY363" s="454"/>
      <c r="BZ363" s="454"/>
      <c r="CA363" s="454"/>
      <c r="CB363" s="454"/>
      <c r="CC363" s="454"/>
      <c r="CD363" s="454"/>
      <c r="CE363" s="454"/>
      <c r="CF363" s="454"/>
      <c r="CG363" s="454"/>
      <c r="CH363" s="454"/>
      <c r="CI363" s="454"/>
      <c r="CJ363" s="454"/>
      <c r="CK363" s="454"/>
      <c r="CL363" s="454"/>
      <c r="CM363" s="454"/>
      <c r="CN363" s="454"/>
      <c r="CO363" s="454"/>
      <c r="CP363" s="454"/>
      <c r="CQ363" s="454"/>
      <c r="CR363" s="454"/>
      <c r="CS363" s="454"/>
      <c r="CT363" s="454"/>
      <c r="CU363" s="454"/>
      <c r="CV363" s="454"/>
      <c r="CW363" s="454"/>
      <c r="CX363" s="454"/>
      <c r="CY363" s="454"/>
      <c r="CZ363" s="454"/>
      <c r="DA363" s="454"/>
      <c r="DB363" s="454"/>
      <c r="DC363" s="454"/>
      <c r="DD363" s="454"/>
      <c r="DE363" s="454"/>
      <c r="DF363" s="454"/>
      <c r="DG363" s="454"/>
      <c r="DH363" s="454"/>
      <c r="DI363" s="454"/>
      <c r="DJ363" s="454"/>
      <c r="DK363" s="454"/>
      <c r="DL363" s="454"/>
      <c r="DM363" s="454"/>
      <c r="DN363" s="454"/>
      <c r="DO363" s="454"/>
      <c r="DP363" s="454"/>
      <c r="DQ363" s="454"/>
      <c r="DR363" s="454"/>
      <c r="DS363" s="454"/>
      <c r="DT363" s="454"/>
      <c r="DU363" s="454"/>
      <c r="DV363" s="454"/>
      <c r="DW363" s="454"/>
      <c r="DX363" s="454"/>
      <c r="DY363" s="454"/>
      <c r="DZ363" s="454"/>
      <c r="EA363" s="454"/>
      <c r="EB363" s="454"/>
      <c r="EC363" s="454"/>
      <c r="ED363" s="454"/>
      <c r="EE363" s="454"/>
      <c r="EF363" s="454"/>
      <c r="EG363" s="454"/>
      <c r="EH363" s="454"/>
      <c r="EI363" s="454"/>
      <c r="EJ363" s="454"/>
      <c r="EK363" s="454"/>
      <c r="EL363" s="454"/>
      <c r="EM363" s="454"/>
      <c r="EN363" s="454"/>
      <c r="EO363" s="454"/>
      <c r="EP363" s="454"/>
      <c r="EQ363" s="454"/>
      <c r="ER363" s="454"/>
      <c r="ES363" s="454"/>
      <c r="ET363" s="454"/>
      <c r="EU363" s="581"/>
      <c r="EV363" s="581"/>
      <c r="EW363" s="581"/>
      <c r="EX363" s="581"/>
      <c r="EY363" s="581"/>
      <c r="EZ363" s="581"/>
      <c r="FA363" s="581"/>
      <c r="FB363" s="581"/>
      <c r="FC363" s="581"/>
      <c r="FD363" s="581"/>
      <c r="FE363" s="581"/>
    </row>
    <row r="364" spans="1:161">
      <c r="A364" s="454"/>
      <c r="B364" s="653"/>
      <c r="C364" s="454"/>
      <c r="D364" s="454"/>
      <c r="E364" s="454"/>
      <c r="F364" s="504"/>
      <c r="G364" s="454"/>
      <c r="H364" s="454"/>
      <c r="I364" s="454"/>
      <c r="J364" s="454"/>
      <c r="K364" s="454"/>
      <c r="L364" s="454"/>
      <c r="M364" s="454"/>
      <c r="N364" s="454"/>
      <c r="O364" s="454"/>
      <c r="P364" s="454"/>
      <c r="Q364" s="454"/>
      <c r="R364" s="454"/>
      <c r="S364" s="454"/>
      <c r="T364" s="454"/>
      <c r="U364" s="454"/>
      <c r="V364" s="454"/>
      <c r="W364" s="454"/>
      <c r="X364" s="454"/>
      <c r="Y364" s="454"/>
      <c r="Z364" s="454"/>
      <c r="AA364" s="454"/>
      <c r="AB364" s="454"/>
      <c r="AC364" s="454"/>
      <c r="AD364" s="454"/>
      <c r="AE364" s="454"/>
      <c r="AF364" s="454"/>
      <c r="AG364" s="454"/>
      <c r="AH364" s="454"/>
      <c r="AI364" s="454"/>
      <c r="AJ364" s="454"/>
      <c r="AK364" s="454"/>
      <c r="AL364" s="454"/>
      <c r="AM364" s="454"/>
      <c r="AN364" s="454"/>
      <c r="AO364" s="454"/>
      <c r="AP364" s="454"/>
      <c r="AQ364" s="454"/>
      <c r="AR364" s="454"/>
      <c r="AS364" s="454"/>
      <c r="AT364" s="454"/>
      <c r="AU364" s="454"/>
      <c r="AV364" s="454"/>
      <c r="AW364" s="454"/>
      <c r="AX364" s="454"/>
      <c r="AY364" s="454"/>
      <c r="AZ364" s="454"/>
      <c r="BA364" s="454"/>
      <c r="BB364" s="454"/>
      <c r="BC364" s="454"/>
      <c r="BD364" s="454"/>
      <c r="BE364" s="454"/>
      <c r="BF364" s="454"/>
      <c r="BG364" s="454"/>
      <c r="BH364" s="454"/>
      <c r="BI364" s="454"/>
      <c r="BJ364" s="454"/>
      <c r="BK364" s="454"/>
      <c r="BL364" s="454"/>
      <c r="BM364" s="454"/>
      <c r="BN364" s="454"/>
      <c r="BO364" s="454"/>
      <c r="BP364" s="454"/>
      <c r="BQ364" s="454"/>
      <c r="BR364" s="454"/>
      <c r="BS364" s="454"/>
      <c r="BT364" s="454"/>
      <c r="BU364" s="454"/>
      <c r="BV364" s="454"/>
      <c r="BW364" s="454"/>
      <c r="BX364" s="454"/>
      <c r="BY364" s="454"/>
      <c r="BZ364" s="454"/>
      <c r="CA364" s="454"/>
      <c r="CB364" s="454"/>
      <c r="CC364" s="454"/>
      <c r="CD364" s="454"/>
      <c r="CE364" s="454"/>
      <c r="CF364" s="454"/>
      <c r="CG364" s="454"/>
      <c r="CH364" s="454"/>
      <c r="CI364" s="454"/>
      <c r="CJ364" s="454"/>
      <c r="CK364" s="454"/>
      <c r="CL364" s="454"/>
      <c r="CM364" s="454"/>
      <c r="CN364" s="454"/>
      <c r="CO364" s="454"/>
      <c r="CP364" s="454"/>
      <c r="CQ364" s="454"/>
      <c r="CR364" s="454"/>
      <c r="CS364" s="454"/>
      <c r="CT364" s="454"/>
      <c r="CU364" s="454"/>
      <c r="CV364" s="454"/>
      <c r="CW364" s="454"/>
      <c r="CX364" s="454"/>
      <c r="CY364" s="454"/>
      <c r="CZ364" s="454"/>
      <c r="DA364" s="454"/>
      <c r="DB364" s="454"/>
      <c r="DC364" s="454"/>
      <c r="DD364" s="454"/>
      <c r="DE364" s="454"/>
      <c r="DF364" s="454"/>
      <c r="DG364" s="454"/>
      <c r="DH364" s="454"/>
      <c r="DI364" s="454"/>
      <c r="DJ364" s="454"/>
      <c r="DK364" s="454"/>
      <c r="DL364" s="454"/>
      <c r="DM364" s="454"/>
      <c r="DN364" s="454"/>
      <c r="DO364" s="454"/>
      <c r="DP364" s="454"/>
      <c r="DQ364" s="454"/>
      <c r="DR364" s="454"/>
      <c r="DS364" s="454"/>
      <c r="DT364" s="454"/>
      <c r="DU364" s="454"/>
      <c r="DV364" s="454"/>
      <c r="DW364" s="454"/>
      <c r="DX364" s="454"/>
      <c r="DY364" s="454"/>
      <c r="DZ364" s="454"/>
      <c r="EA364" s="454"/>
      <c r="EB364" s="454"/>
      <c r="EC364" s="454"/>
      <c r="ED364" s="454"/>
      <c r="EE364" s="454"/>
      <c r="EF364" s="454"/>
      <c r="EG364" s="454"/>
      <c r="EH364" s="454"/>
      <c r="EI364" s="454"/>
      <c r="EJ364" s="454"/>
      <c r="EK364" s="454"/>
      <c r="EL364" s="454"/>
      <c r="EM364" s="454"/>
      <c r="EN364" s="454"/>
      <c r="EO364" s="454"/>
      <c r="EP364" s="454"/>
      <c r="EQ364" s="454"/>
      <c r="ER364" s="454"/>
      <c r="ES364" s="454"/>
      <c r="ET364" s="454"/>
      <c r="EU364" s="581"/>
      <c r="EV364" s="581"/>
      <c r="EW364" s="581"/>
      <c r="EX364" s="581"/>
      <c r="EY364" s="581"/>
      <c r="EZ364" s="581"/>
      <c r="FA364" s="581"/>
      <c r="FB364" s="581"/>
      <c r="FC364" s="581"/>
      <c r="FD364" s="581"/>
      <c r="FE364" s="581"/>
    </row>
    <row r="365" spans="1:161">
      <c r="A365" s="454"/>
      <c r="B365" s="653"/>
      <c r="C365" s="454"/>
      <c r="D365" s="454"/>
      <c r="E365" s="454"/>
      <c r="F365" s="504"/>
      <c r="G365" s="454"/>
      <c r="H365" s="454"/>
      <c r="I365" s="454"/>
      <c r="J365" s="454"/>
      <c r="K365" s="454"/>
      <c r="L365" s="454"/>
      <c r="M365" s="454"/>
      <c r="N365" s="454"/>
      <c r="O365" s="454"/>
      <c r="P365" s="454"/>
      <c r="Q365" s="454"/>
      <c r="R365" s="454"/>
      <c r="S365" s="454"/>
      <c r="T365" s="454"/>
      <c r="U365" s="454"/>
      <c r="V365" s="454"/>
      <c r="W365" s="454"/>
      <c r="X365" s="454"/>
      <c r="Y365" s="454"/>
      <c r="Z365" s="454"/>
      <c r="AA365" s="454"/>
      <c r="AB365" s="454"/>
      <c r="AC365" s="454"/>
      <c r="AD365" s="454"/>
      <c r="AE365" s="454"/>
      <c r="AF365" s="454"/>
      <c r="AG365" s="454"/>
      <c r="AH365" s="454"/>
      <c r="AI365" s="454"/>
      <c r="AJ365" s="454"/>
      <c r="AK365" s="454"/>
      <c r="AL365" s="454"/>
      <c r="AM365" s="454"/>
      <c r="AN365" s="454"/>
      <c r="AO365" s="454"/>
      <c r="AP365" s="454"/>
      <c r="AQ365" s="454"/>
      <c r="AR365" s="454"/>
      <c r="AS365" s="454"/>
      <c r="AT365" s="454"/>
      <c r="AU365" s="454"/>
      <c r="AV365" s="454"/>
      <c r="AW365" s="454"/>
      <c r="AX365" s="454"/>
      <c r="AY365" s="454"/>
      <c r="AZ365" s="454"/>
      <c r="BA365" s="454"/>
      <c r="BB365" s="454"/>
      <c r="BC365" s="454"/>
      <c r="BD365" s="454"/>
      <c r="BE365" s="454"/>
      <c r="BF365" s="454"/>
      <c r="BG365" s="454"/>
      <c r="BH365" s="454"/>
      <c r="BI365" s="454"/>
      <c r="BJ365" s="454"/>
      <c r="BK365" s="454"/>
      <c r="BL365" s="454"/>
      <c r="BM365" s="454"/>
      <c r="BN365" s="454"/>
      <c r="BO365" s="454"/>
      <c r="BP365" s="454"/>
      <c r="BQ365" s="454"/>
      <c r="BR365" s="454"/>
      <c r="BS365" s="454"/>
      <c r="BT365" s="454"/>
      <c r="BU365" s="454"/>
      <c r="BV365" s="454"/>
      <c r="BW365" s="454"/>
      <c r="BX365" s="454"/>
      <c r="BY365" s="454"/>
      <c r="BZ365" s="454"/>
      <c r="CA365" s="454"/>
      <c r="CB365" s="454"/>
      <c r="CC365" s="454"/>
      <c r="CD365" s="454"/>
      <c r="CE365" s="454"/>
      <c r="CF365" s="454"/>
      <c r="CG365" s="454"/>
      <c r="CH365" s="454"/>
      <c r="CI365" s="454"/>
      <c r="CJ365" s="454"/>
      <c r="CK365" s="454"/>
      <c r="CL365" s="454"/>
      <c r="CM365" s="454"/>
      <c r="CN365" s="454"/>
      <c r="CO365" s="454"/>
      <c r="CP365" s="454"/>
      <c r="CQ365" s="454"/>
      <c r="CR365" s="454"/>
      <c r="CS365" s="454"/>
      <c r="CT365" s="454"/>
      <c r="CU365" s="454"/>
      <c r="CV365" s="454"/>
      <c r="CW365" s="454"/>
      <c r="CX365" s="454"/>
      <c r="CY365" s="454"/>
      <c r="CZ365" s="454"/>
      <c r="DA365" s="454"/>
      <c r="DB365" s="454"/>
      <c r="DC365" s="454"/>
      <c r="DD365" s="454"/>
      <c r="DE365" s="454"/>
      <c r="DF365" s="454"/>
      <c r="DG365" s="454"/>
      <c r="DH365" s="454"/>
      <c r="DI365" s="454"/>
      <c r="DJ365" s="454"/>
      <c r="DK365" s="454"/>
      <c r="DL365" s="454"/>
      <c r="DM365" s="454"/>
      <c r="DN365" s="454"/>
      <c r="DO365" s="454"/>
      <c r="DP365" s="454"/>
      <c r="DQ365" s="454"/>
      <c r="DR365" s="454"/>
      <c r="DS365" s="454"/>
      <c r="DT365" s="454"/>
      <c r="DU365" s="454"/>
      <c r="DV365" s="454"/>
      <c r="DW365" s="454"/>
      <c r="DX365" s="454"/>
      <c r="DY365" s="454"/>
      <c r="DZ365" s="454"/>
      <c r="EA365" s="454"/>
      <c r="EB365" s="454"/>
      <c r="EC365" s="454"/>
      <c r="ED365" s="454"/>
      <c r="EE365" s="454"/>
      <c r="EF365" s="454"/>
      <c r="EG365" s="454"/>
      <c r="EH365" s="454"/>
      <c r="EI365" s="454"/>
      <c r="EJ365" s="454"/>
      <c r="EK365" s="454"/>
      <c r="EL365" s="454"/>
      <c r="EM365" s="454"/>
      <c r="EN365" s="454"/>
      <c r="EO365" s="454"/>
      <c r="EP365" s="454"/>
      <c r="EQ365" s="454"/>
      <c r="ER365" s="454"/>
      <c r="ES365" s="454"/>
      <c r="ET365" s="454"/>
      <c r="EU365" s="581"/>
      <c r="EV365" s="581"/>
      <c r="EW365" s="581"/>
      <c r="EX365" s="581"/>
      <c r="EY365" s="581"/>
      <c r="EZ365" s="581"/>
      <c r="FA365" s="581"/>
      <c r="FB365" s="581"/>
      <c r="FC365" s="581"/>
      <c r="FD365" s="581"/>
      <c r="FE365" s="581"/>
    </row>
    <row r="366" spans="1:161">
      <c r="A366" s="454"/>
      <c r="B366" s="653"/>
      <c r="C366" s="454"/>
      <c r="D366" s="454"/>
      <c r="E366" s="454"/>
      <c r="F366" s="504"/>
      <c r="G366" s="454"/>
      <c r="H366" s="454"/>
      <c r="I366" s="454"/>
      <c r="J366" s="454"/>
      <c r="K366" s="454"/>
      <c r="L366" s="454"/>
      <c r="M366" s="454"/>
      <c r="N366" s="454"/>
      <c r="O366" s="454"/>
      <c r="P366" s="454"/>
      <c r="Q366" s="454"/>
      <c r="R366" s="454"/>
      <c r="S366" s="454"/>
      <c r="T366" s="454"/>
      <c r="U366" s="454"/>
      <c r="V366" s="454"/>
      <c r="W366" s="454"/>
      <c r="X366" s="454"/>
      <c r="Y366" s="454"/>
      <c r="Z366" s="454"/>
      <c r="AA366" s="454"/>
      <c r="AB366" s="454"/>
      <c r="AC366" s="454"/>
      <c r="AD366" s="454"/>
      <c r="AE366" s="454"/>
      <c r="AF366" s="454"/>
      <c r="AG366" s="454"/>
      <c r="AH366" s="454"/>
      <c r="AI366" s="454"/>
      <c r="AJ366" s="454"/>
      <c r="AK366" s="454"/>
      <c r="AL366" s="454"/>
      <c r="AM366" s="454"/>
      <c r="AN366" s="454"/>
      <c r="AO366" s="454"/>
      <c r="AP366" s="454"/>
      <c r="AQ366" s="454"/>
      <c r="AR366" s="454"/>
      <c r="AS366" s="454"/>
      <c r="AT366" s="454"/>
      <c r="AU366" s="454"/>
      <c r="AV366" s="454"/>
      <c r="AW366" s="454"/>
      <c r="AX366" s="454"/>
      <c r="AY366" s="454"/>
      <c r="AZ366" s="454"/>
      <c r="BA366" s="454"/>
      <c r="BB366" s="454"/>
      <c r="BC366" s="454"/>
      <c r="BD366" s="454"/>
      <c r="BE366" s="454"/>
      <c r="BF366" s="454"/>
      <c r="BG366" s="454"/>
      <c r="BH366" s="454"/>
      <c r="BI366" s="454"/>
      <c r="BJ366" s="454"/>
      <c r="BK366" s="454"/>
      <c r="BL366" s="454"/>
      <c r="BM366" s="454"/>
      <c r="BN366" s="454"/>
      <c r="BO366" s="454"/>
      <c r="BP366" s="454"/>
      <c r="BQ366" s="454"/>
      <c r="BR366" s="454"/>
      <c r="BS366" s="454"/>
      <c r="BT366" s="454"/>
      <c r="BU366" s="454"/>
      <c r="BV366" s="454"/>
      <c r="BW366" s="454"/>
      <c r="BX366" s="454"/>
      <c r="BY366" s="454"/>
      <c r="BZ366" s="454"/>
      <c r="CA366" s="454"/>
      <c r="CB366" s="454"/>
      <c r="CC366" s="454"/>
      <c r="CD366" s="454"/>
      <c r="CE366" s="454"/>
      <c r="CF366" s="454"/>
      <c r="CG366" s="454"/>
      <c r="CH366" s="454"/>
      <c r="CI366" s="454"/>
      <c r="CJ366" s="454"/>
      <c r="CK366" s="454"/>
      <c r="CL366" s="454"/>
      <c r="CM366" s="454"/>
      <c r="CN366" s="454"/>
      <c r="CO366" s="454"/>
      <c r="CP366" s="454"/>
      <c r="CQ366" s="454"/>
      <c r="CR366" s="454"/>
      <c r="CS366" s="454"/>
      <c r="CT366" s="454"/>
      <c r="CU366" s="454"/>
      <c r="CV366" s="454"/>
      <c r="CW366" s="454"/>
      <c r="CX366" s="454"/>
      <c r="CY366" s="454"/>
      <c r="CZ366" s="454"/>
      <c r="DA366" s="454"/>
      <c r="DB366" s="454"/>
      <c r="DC366" s="454"/>
      <c r="DD366" s="454"/>
      <c r="DE366" s="454"/>
      <c r="DF366" s="454"/>
      <c r="DG366" s="454"/>
      <c r="DH366" s="454"/>
      <c r="DI366" s="454"/>
      <c r="DJ366" s="454"/>
      <c r="DK366" s="454"/>
      <c r="DL366" s="454"/>
      <c r="DM366" s="454"/>
      <c r="DN366" s="454"/>
      <c r="DO366" s="454"/>
      <c r="DP366" s="454"/>
      <c r="DQ366" s="454"/>
      <c r="DR366" s="454"/>
      <c r="DS366" s="454"/>
      <c r="DT366" s="454"/>
      <c r="DU366" s="454"/>
      <c r="DV366" s="454"/>
      <c r="DW366" s="454"/>
      <c r="DX366" s="454"/>
      <c r="DY366" s="454"/>
      <c r="DZ366" s="454"/>
      <c r="EA366" s="454"/>
      <c r="EB366" s="454"/>
      <c r="EC366" s="454"/>
      <c r="ED366" s="454"/>
      <c r="EE366" s="454"/>
      <c r="EF366" s="454"/>
      <c r="EG366" s="454"/>
      <c r="EH366" s="454"/>
      <c r="EI366" s="454"/>
      <c r="EJ366" s="454"/>
      <c r="EK366" s="454"/>
      <c r="EL366" s="454"/>
      <c r="EM366" s="454"/>
      <c r="EN366" s="454"/>
      <c r="EO366" s="454"/>
      <c r="EP366" s="454"/>
      <c r="EQ366" s="454"/>
      <c r="ER366" s="454"/>
      <c r="ES366" s="454"/>
      <c r="ET366" s="454"/>
      <c r="EU366" s="581"/>
      <c r="EV366" s="581"/>
      <c r="EW366" s="581"/>
      <c r="EX366" s="581"/>
      <c r="EY366" s="581"/>
      <c r="EZ366" s="581"/>
      <c r="FA366" s="581"/>
      <c r="FB366" s="581"/>
      <c r="FC366" s="581"/>
      <c r="FD366" s="581"/>
      <c r="FE366" s="581"/>
    </row>
    <row r="367" spans="1:161">
      <c r="A367" s="454"/>
      <c r="B367" s="653"/>
      <c r="C367" s="454"/>
      <c r="D367" s="454"/>
      <c r="E367" s="454"/>
      <c r="F367" s="504"/>
      <c r="G367" s="454"/>
      <c r="H367" s="454"/>
      <c r="I367" s="454"/>
      <c r="J367" s="454"/>
      <c r="K367" s="454"/>
      <c r="L367" s="454"/>
      <c r="M367" s="454"/>
      <c r="N367" s="454"/>
      <c r="O367" s="454"/>
      <c r="P367" s="454"/>
      <c r="Q367" s="454"/>
      <c r="R367" s="454"/>
      <c r="S367" s="454"/>
      <c r="T367" s="454"/>
      <c r="U367" s="454"/>
      <c r="V367" s="454"/>
      <c r="W367" s="454"/>
      <c r="X367" s="454"/>
      <c r="Y367" s="454"/>
      <c r="Z367" s="454"/>
      <c r="AA367" s="454"/>
      <c r="AB367" s="454"/>
      <c r="AC367" s="454"/>
      <c r="AD367" s="454"/>
      <c r="AE367" s="454"/>
      <c r="AF367" s="454"/>
      <c r="AG367" s="454"/>
      <c r="AH367" s="454"/>
      <c r="AI367" s="454"/>
      <c r="AJ367" s="454"/>
      <c r="AK367" s="454"/>
      <c r="AL367" s="454"/>
      <c r="AM367" s="454"/>
      <c r="AN367" s="454"/>
      <c r="AO367" s="454"/>
      <c r="AP367" s="454"/>
      <c r="AQ367" s="454"/>
      <c r="AR367" s="454"/>
      <c r="AS367" s="454"/>
      <c r="AT367" s="454"/>
      <c r="AU367" s="454"/>
      <c r="AV367" s="454"/>
      <c r="AW367" s="454"/>
      <c r="AX367" s="454"/>
      <c r="AY367" s="454"/>
      <c r="AZ367" s="454"/>
      <c r="BA367" s="454"/>
      <c r="BB367" s="454"/>
      <c r="BC367" s="454"/>
      <c r="BD367" s="454"/>
      <c r="BE367" s="454"/>
      <c r="BF367" s="454"/>
      <c r="BG367" s="454"/>
      <c r="BH367" s="454"/>
      <c r="BI367" s="454"/>
      <c r="BJ367" s="454"/>
      <c r="BK367" s="454"/>
      <c r="BL367" s="454"/>
      <c r="BM367" s="454"/>
      <c r="BN367" s="454"/>
      <c r="BO367" s="454"/>
      <c r="BP367" s="454"/>
      <c r="BQ367" s="454"/>
      <c r="BR367" s="454"/>
      <c r="BS367" s="454"/>
      <c r="BT367" s="454"/>
      <c r="BU367" s="454"/>
      <c r="BV367" s="454"/>
      <c r="BW367" s="454"/>
      <c r="BX367" s="454"/>
      <c r="BY367" s="454"/>
      <c r="BZ367" s="454"/>
      <c r="CA367" s="454"/>
      <c r="CB367" s="454"/>
      <c r="CC367" s="454"/>
      <c r="CD367" s="454"/>
      <c r="CE367" s="454"/>
      <c r="CF367" s="454"/>
      <c r="CG367" s="454"/>
      <c r="CH367" s="454"/>
      <c r="CI367" s="454"/>
      <c r="CJ367" s="454"/>
      <c r="CK367" s="454"/>
      <c r="CL367" s="454"/>
      <c r="CM367" s="454"/>
      <c r="CN367" s="454"/>
      <c r="CO367" s="454"/>
      <c r="CP367" s="454"/>
      <c r="CQ367" s="454"/>
      <c r="CR367" s="454"/>
      <c r="CS367" s="454"/>
      <c r="CT367" s="454"/>
      <c r="CU367" s="454"/>
      <c r="CV367" s="454"/>
      <c r="CW367" s="454"/>
      <c r="CX367" s="454"/>
      <c r="CY367" s="454"/>
      <c r="CZ367" s="454"/>
      <c r="DA367" s="454"/>
      <c r="DB367" s="454"/>
      <c r="DC367" s="454"/>
      <c r="DD367" s="454"/>
      <c r="DE367" s="454"/>
      <c r="DF367" s="454"/>
      <c r="DG367" s="454"/>
      <c r="DH367" s="454"/>
      <c r="DI367" s="454"/>
      <c r="DJ367" s="454"/>
      <c r="DK367" s="454"/>
      <c r="DL367" s="454"/>
      <c r="DM367" s="454"/>
      <c r="DN367" s="454"/>
      <c r="DO367" s="454"/>
      <c r="DP367" s="454"/>
      <c r="DQ367" s="454"/>
      <c r="DR367" s="454"/>
      <c r="DS367" s="454"/>
      <c r="DT367" s="454"/>
      <c r="DU367" s="454"/>
      <c r="DV367" s="454"/>
      <c r="DW367" s="454"/>
      <c r="DX367" s="454"/>
      <c r="DY367" s="454"/>
      <c r="DZ367" s="454"/>
      <c r="EA367" s="454"/>
      <c r="EB367" s="454"/>
      <c r="EC367" s="454"/>
      <c r="ED367" s="454"/>
      <c r="EE367" s="454"/>
      <c r="EF367" s="454"/>
      <c r="EG367" s="454"/>
      <c r="EH367" s="454"/>
      <c r="EI367" s="454"/>
      <c r="EJ367" s="454"/>
      <c r="EK367" s="454"/>
      <c r="EL367" s="454"/>
      <c r="EM367" s="454"/>
      <c r="EN367" s="454"/>
      <c r="EO367" s="454"/>
      <c r="EP367" s="454"/>
      <c r="EQ367" s="454"/>
      <c r="ER367" s="454"/>
      <c r="ES367" s="454"/>
      <c r="ET367" s="454"/>
      <c r="EU367" s="581"/>
      <c r="EV367" s="581"/>
      <c r="EW367" s="581"/>
      <c r="EX367" s="581"/>
      <c r="EY367" s="581"/>
      <c r="EZ367" s="581"/>
      <c r="FA367" s="581"/>
      <c r="FB367" s="581"/>
      <c r="FC367" s="581"/>
      <c r="FD367" s="581"/>
      <c r="FE367" s="581"/>
    </row>
    <row r="368" spans="1:161">
      <c r="A368" s="454"/>
      <c r="B368" s="653"/>
      <c r="C368" s="454"/>
      <c r="D368" s="454"/>
      <c r="E368" s="454"/>
      <c r="F368" s="504"/>
      <c r="G368" s="454"/>
      <c r="H368" s="454"/>
      <c r="I368" s="454"/>
      <c r="J368" s="454"/>
      <c r="K368" s="454"/>
      <c r="L368" s="454"/>
      <c r="M368" s="454"/>
      <c r="N368" s="454"/>
      <c r="O368" s="454"/>
      <c r="P368" s="454"/>
      <c r="Q368" s="454"/>
      <c r="R368" s="454"/>
      <c r="S368" s="454"/>
      <c r="T368" s="454"/>
      <c r="U368" s="454"/>
      <c r="V368" s="454"/>
      <c r="W368" s="454"/>
      <c r="X368" s="454"/>
      <c r="Y368" s="454"/>
      <c r="Z368" s="454"/>
      <c r="AA368" s="454"/>
      <c r="AB368" s="454"/>
      <c r="AC368" s="454"/>
      <c r="AD368" s="454"/>
      <c r="AE368" s="454"/>
      <c r="AF368" s="454"/>
      <c r="AG368" s="454"/>
      <c r="AH368" s="454"/>
      <c r="AI368" s="454"/>
      <c r="AJ368" s="454"/>
      <c r="AK368" s="454"/>
      <c r="AL368" s="454"/>
      <c r="AM368" s="454"/>
      <c r="AN368" s="454"/>
      <c r="AO368" s="454"/>
      <c r="AP368" s="454"/>
      <c r="AQ368" s="454"/>
      <c r="AR368" s="454"/>
      <c r="AS368" s="454"/>
      <c r="AT368" s="454"/>
      <c r="AU368" s="454"/>
      <c r="AV368" s="454"/>
      <c r="AW368" s="454"/>
      <c r="AX368" s="454"/>
      <c r="AY368" s="454"/>
      <c r="AZ368" s="454"/>
      <c r="BA368" s="454"/>
      <c r="BB368" s="454"/>
      <c r="BC368" s="454"/>
      <c r="BD368" s="454"/>
      <c r="BE368" s="454"/>
      <c r="BF368" s="454"/>
      <c r="BG368" s="454"/>
      <c r="BH368" s="454"/>
      <c r="BI368" s="454"/>
      <c r="BJ368" s="454"/>
      <c r="BK368" s="454"/>
      <c r="BL368" s="454"/>
      <c r="BM368" s="454"/>
      <c r="BN368" s="454"/>
      <c r="BO368" s="454"/>
      <c r="BP368" s="454"/>
      <c r="BQ368" s="454"/>
      <c r="BR368" s="454"/>
      <c r="BS368" s="454"/>
      <c r="BT368" s="454"/>
      <c r="BU368" s="454"/>
      <c r="BV368" s="454"/>
      <c r="BW368" s="454"/>
      <c r="BX368" s="454"/>
      <c r="BY368" s="454"/>
      <c r="BZ368" s="454"/>
      <c r="CA368" s="454"/>
      <c r="CB368" s="454"/>
      <c r="CC368" s="454"/>
      <c r="CD368" s="454"/>
      <c r="CE368" s="454"/>
      <c r="CF368" s="454"/>
      <c r="CG368" s="454"/>
      <c r="CH368" s="454"/>
      <c r="CI368" s="454"/>
      <c r="CJ368" s="454"/>
      <c r="CK368" s="454"/>
      <c r="CL368" s="454"/>
      <c r="CM368" s="454"/>
      <c r="CN368" s="454"/>
      <c r="CO368" s="454"/>
      <c r="CP368" s="454"/>
      <c r="CQ368" s="454"/>
      <c r="CR368" s="454"/>
      <c r="CS368" s="454"/>
      <c r="CT368" s="454"/>
      <c r="CU368" s="454"/>
      <c r="CV368" s="454"/>
      <c r="CW368" s="454"/>
      <c r="CX368" s="454"/>
      <c r="CY368" s="454"/>
      <c r="CZ368" s="454"/>
      <c r="DA368" s="454"/>
      <c r="DB368" s="454"/>
      <c r="DC368" s="454"/>
      <c r="DD368" s="454"/>
      <c r="DE368" s="454"/>
      <c r="DF368" s="454"/>
      <c r="DG368" s="454"/>
      <c r="DH368" s="454"/>
      <c r="DI368" s="454"/>
      <c r="DJ368" s="454"/>
      <c r="DK368" s="454"/>
      <c r="DL368" s="454"/>
      <c r="DM368" s="454"/>
      <c r="DN368" s="454"/>
      <c r="DO368" s="454"/>
      <c r="DP368" s="454"/>
      <c r="DQ368" s="454"/>
      <c r="DR368" s="454"/>
      <c r="DS368" s="454"/>
      <c r="DT368" s="454"/>
      <c r="DU368" s="454"/>
      <c r="DV368" s="454"/>
      <c r="DW368" s="454"/>
      <c r="DX368" s="454"/>
      <c r="DY368" s="454"/>
      <c r="DZ368" s="454"/>
      <c r="EA368" s="454"/>
      <c r="EB368" s="454"/>
      <c r="EC368" s="454"/>
      <c r="ED368" s="454"/>
      <c r="EE368" s="454"/>
      <c r="EF368" s="454"/>
      <c r="EG368" s="454"/>
      <c r="EH368" s="454"/>
      <c r="EI368" s="454"/>
      <c r="EJ368" s="454"/>
      <c r="EK368" s="454"/>
      <c r="EL368" s="454"/>
      <c r="EM368" s="454"/>
      <c r="EN368" s="454"/>
      <c r="EO368" s="454"/>
      <c r="EP368" s="454"/>
      <c r="EQ368" s="454"/>
      <c r="ER368" s="454"/>
      <c r="ES368" s="454"/>
      <c r="ET368" s="454"/>
      <c r="EU368" s="581"/>
      <c r="EV368" s="581"/>
      <c r="EW368" s="581"/>
      <c r="EX368" s="581"/>
      <c r="EY368" s="581"/>
      <c r="EZ368" s="581"/>
      <c r="FA368" s="581"/>
      <c r="FB368" s="581"/>
      <c r="FC368" s="581"/>
      <c r="FD368" s="581"/>
      <c r="FE368" s="581"/>
    </row>
    <row r="369" spans="1:161">
      <c r="A369" s="454"/>
      <c r="B369" s="653"/>
      <c r="C369" s="454"/>
      <c r="D369" s="454"/>
      <c r="E369" s="454"/>
      <c r="F369" s="504"/>
      <c r="G369" s="454"/>
      <c r="H369" s="454"/>
      <c r="I369" s="454"/>
      <c r="J369" s="454"/>
      <c r="K369" s="454"/>
      <c r="L369" s="454"/>
      <c r="M369" s="454"/>
      <c r="N369" s="454"/>
      <c r="O369" s="454"/>
      <c r="P369" s="454"/>
      <c r="Q369" s="454"/>
      <c r="R369" s="454"/>
      <c r="S369" s="454"/>
      <c r="T369" s="454"/>
      <c r="U369" s="454"/>
      <c r="V369" s="454"/>
      <c r="W369" s="454"/>
      <c r="X369" s="454"/>
      <c r="Y369" s="454"/>
      <c r="Z369" s="454"/>
      <c r="AA369" s="454"/>
      <c r="AB369" s="454"/>
      <c r="AC369" s="454"/>
      <c r="AD369" s="454"/>
      <c r="AE369" s="454"/>
      <c r="AF369" s="454"/>
      <c r="AG369" s="454"/>
      <c r="AH369" s="454"/>
      <c r="AI369" s="454"/>
      <c r="AJ369" s="454"/>
      <c r="AK369" s="454"/>
      <c r="AL369" s="454"/>
      <c r="AM369" s="454"/>
      <c r="AN369" s="454"/>
      <c r="AO369" s="454"/>
      <c r="AP369" s="454"/>
      <c r="AQ369" s="454"/>
      <c r="AR369" s="454"/>
      <c r="AS369" s="454"/>
      <c r="AT369" s="454"/>
      <c r="AU369" s="454"/>
      <c r="AV369" s="454"/>
      <c r="AW369" s="454"/>
      <c r="AX369" s="454"/>
      <c r="AY369" s="454"/>
      <c r="AZ369" s="454"/>
      <c r="BA369" s="454"/>
      <c r="BB369" s="454"/>
      <c r="BC369" s="454"/>
      <c r="BD369" s="454"/>
      <c r="BE369" s="454"/>
      <c r="BF369" s="454"/>
      <c r="BG369" s="454"/>
      <c r="BH369" s="454"/>
      <c r="BI369" s="454"/>
      <c r="BJ369" s="454"/>
      <c r="BK369" s="454"/>
      <c r="BL369" s="454"/>
      <c r="BM369" s="454"/>
      <c r="BN369" s="454"/>
      <c r="BO369" s="454"/>
      <c r="BP369" s="454"/>
      <c r="BQ369" s="454"/>
      <c r="BR369" s="454"/>
      <c r="BS369" s="454"/>
      <c r="BT369" s="454"/>
      <c r="BU369" s="454"/>
      <c r="BV369" s="454"/>
      <c r="BW369" s="454"/>
      <c r="BX369" s="454"/>
      <c r="BY369" s="454"/>
      <c r="BZ369" s="454"/>
      <c r="CA369" s="454"/>
      <c r="CB369" s="454"/>
      <c r="CC369" s="454"/>
      <c r="CD369" s="454"/>
      <c r="CE369" s="454"/>
      <c r="CF369" s="454"/>
      <c r="CG369" s="454"/>
      <c r="CH369" s="454"/>
      <c r="CI369" s="454"/>
      <c r="CJ369" s="454"/>
      <c r="CK369" s="454"/>
      <c r="CL369" s="454"/>
      <c r="CM369" s="454"/>
      <c r="CN369" s="454"/>
      <c r="CO369" s="454"/>
      <c r="CP369" s="454"/>
      <c r="CQ369" s="454"/>
      <c r="CR369" s="454"/>
      <c r="CS369" s="454"/>
      <c r="CT369" s="454"/>
      <c r="CU369" s="454"/>
      <c r="CV369" s="454"/>
      <c r="CW369" s="454"/>
      <c r="CX369" s="454"/>
      <c r="CY369" s="454"/>
      <c r="CZ369" s="454"/>
      <c r="DA369" s="454"/>
      <c r="DB369" s="454"/>
      <c r="DC369" s="454"/>
      <c r="DD369" s="454"/>
      <c r="DE369" s="454"/>
      <c r="DF369" s="454"/>
      <c r="DG369" s="454"/>
      <c r="DH369" s="454"/>
      <c r="DI369" s="454"/>
      <c r="DJ369" s="454"/>
      <c r="DK369" s="454"/>
      <c r="DL369" s="454"/>
      <c r="DM369" s="454"/>
      <c r="DN369" s="454"/>
      <c r="DO369" s="454"/>
      <c r="DP369" s="454"/>
      <c r="DQ369" s="454"/>
      <c r="DR369" s="454"/>
      <c r="DS369" s="454"/>
      <c r="DT369" s="454"/>
      <c r="DU369" s="454"/>
      <c r="DV369" s="454"/>
      <c r="DW369" s="454"/>
      <c r="DX369" s="454"/>
      <c r="DY369" s="454"/>
      <c r="DZ369" s="454"/>
      <c r="EA369" s="454"/>
      <c r="EB369" s="454"/>
      <c r="EC369" s="454"/>
      <c r="ED369" s="454"/>
      <c r="EE369" s="454"/>
      <c r="EF369" s="454"/>
      <c r="EG369" s="454"/>
      <c r="EH369" s="454"/>
      <c r="EI369" s="454"/>
      <c r="EJ369" s="454"/>
      <c r="EK369" s="454"/>
      <c r="EL369" s="454"/>
      <c r="EM369" s="454"/>
      <c r="EN369" s="454"/>
      <c r="EO369" s="454"/>
      <c r="EP369" s="454"/>
      <c r="EQ369" s="454"/>
      <c r="ER369" s="454"/>
      <c r="ES369" s="454"/>
      <c r="ET369" s="454"/>
      <c r="EU369" s="581"/>
      <c r="EV369" s="581"/>
      <c r="EW369" s="581"/>
      <c r="EX369" s="581"/>
      <c r="EY369" s="581"/>
      <c r="EZ369" s="581"/>
      <c r="FA369" s="581"/>
      <c r="FB369" s="581"/>
      <c r="FC369" s="581"/>
      <c r="FD369" s="581"/>
      <c r="FE369" s="581"/>
    </row>
    <row r="370" spans="1:161">
      <c r="A370" s="454"/>
      <c r="B370" s="653"/>
      <c r="C370" s="454"/>
      <c r="D370" s="454"/>
      <c r="E370" s="454"/>
      <c r="F370" s="504"/>
      <c r="G370" s="454"/>
      <c r="H370" s="454"/>
      <c r="I370" s="454"/>
      <c r="J370" s="454"/>
      <c r="K370" s="454"/>
      <c r="L370" s="454"/>
      <c r="M370" s="454"/>
      <c r="N370" s="454"/>
      <c r="O370" s="454"/>
      <c r="P370" s="454"/>
      <c r="Q370" s="454"/>
      <c r="R370" s="454"/>
      <c r="S370" s="454"/>
      <c r="T370" s="454"/>
      <c r="U370" s="454"/>
      <c r="V370" s="454"/>
      <c r="W370" s="454"/>
      <c r="X370" s="454"/>
      <c r="Y370" s="454"/>
      <c r="Z370" s="454"/>
      <c r="AA370" s="454"/>
      <c r="AB370" s="454"/>
      <c r="AC370" s="454"/>
      <c r="AD370" s="454"/>
      <c r="AE370" s="454"/>
      <c r="AF370" s="454"/>
      <c r="AG370" s="454"/>
      <c r="AH370" s="454"/>
      <c r="AI370" s="454"/>
      <c r="AJ370" s="454"/>
      <c r="AK370" s="454"/>
      <c r="AL370" s="454"/>
      <c r="AM370" s="454"/>
      <c r="AN370" s="454"/>
      <c r="AO370" s="454"/>
      <c r="AP370" s="454"/>
      <c r="AQ370" s="454"/>
      <c r="AR370" s="454"/>
      <c r="AS370" s="454"/>
      <c r="AT370" s="454"/>
      <c r="AU370" s="454"/>
      <c r="AV370" s="454"/>
      <c r="AW370" s="454"/>
      <c r="AX370" s="454"/>
      <c r="AY370" s="454"/>
      <c r="AZ370" s="454"/>
      <c r="BA370" s="454"/>
      <c r="BB370" s="454"/>
      <c r="BC370" s="454"/>
      <c r="BD370" s="454"/>
      <c r="BE370" s="454"/>
      <c r="BF370" s="454"/>
      <c r="BG370" s="454"/>
      <c r="BH370" s="454"/>
      <c r="BI370" s="454"/>
      <c r="BJ370" s="454"/>
      <c r="BK370" s="454"/>
      <c r="BL370" s="454"/>
      <c r="BM370" s="454"/>
      <c r="BN370" s="454"/>
      <c r="BO370" s="454"/>
      <c r="BP370" s="454"/>
      <c r="BQ370" s="454"/>
      <c r="BR370" s="454"/>
      <c r="BS370" s="454"/>
      <c r="BT370" s="454"/>
      <c r="BU370" s="454"/>
      <c r="BV370" s="454"/>
      <c r="BW370" s="454"/>
      <c r="BX370" s="454"/>
      <c r="BY370" s="454"/>
      <c r="BZ370" s="454"/>
      <c r="CA370" s="454"/>
      <c r="CB370" s="454"/>
      <c r="CC370" s="454"/>
      <c r="CD370" s="454"/>
      <c r="CE370" s="454"/>
      <c r="CF370" s="454"/>
      <c r="CG370" s="454"/>
      <c r="CH370" s="454"/>
      <c r="CI370" s="454"/>
      <c r="CJ370" s="454"/>
      <c r="CK370" s="454"/>
      <c r="CL370" s="454"/>
      <c r="CM370" s="454"/>
      <c r="CN370" s="454"/>
      <c r="CO370" s="454"/>
      <c r="CP370" s="454"/>
      <c r="CQ370" s="454"/>
      <c r="CR370" s="454"/>
      <c r="CS370" s="454"/>
      <c r="CT370" s="454"/>
      <c r="CU370" s="454"/>
      <c r="CV370" s="454"/>
      <c r="CW370" s="454"/>
      <c r="CX370" s="454"/>
      <c r="CY370" s="454"/>
      <c r="CZ370" s="454"/>
      <c r="DA370" s="454"/>
      <c r="DB370" s="454"/>
      <c r="DC370" s="454"/>
      <c r="DD370" s="454"/>
      <c r="DE370" s="454"/>
      <c r="DF370" s="454"/>
      <c r="DG370" s="454"/>
      <c r="DH370" s="454"/>
      <c r="DI370" s="454"/>
      <c r="DJ370" s="454"/>
      <c r="DK370" s="454"/>
      <c r="DL370" s="454"/>
      <c r="DM370" s="454"/>
      <c r="DN370" s="454"/>
      <c r="DO370" s="454"/>
      <c r="DP370" s="454"/>
      <c r="DQ370" s="454"/>
      <c r="DR370" s="454"/>
      <c r="DS370" s="454"/>
      <c r="DT370" s="454"/>
      <c r="DU370" s="454"/>
      <c r="DV370" s="454"/>
      <c r="DW370" s="454"/>
      <c r="DX370" s="454"/>
      <c r="DY370" s="454"/>
      <c r="DZ370" s="454"/>
      <c r="EA370" s="454"/>
      <c r="EB370" s="454"/>
      <c r="EC370" s="454"/>
      <c r="ED370" s="454"/>
      <c r="EE370" s="454"/>
      <c r="EF370" s="454"/>
      <c r="EG370" s="454"/>
      <c r="EH370" s="454"/>
      <c r="EI370" s="454"/>
      <c r="EJ370" s="454"/>
      <c r="EK370" s="454"/>
      <c r="EL370" s="454"/>
      <c r="EM370" s="454"/>
      <c r="EN370" s="454"/>
      <c r="EO370" s="454"/>
      <c r="EP370" s="454"/>
      <c r="EQ370" s="454"/>
      <c r="ER370" s="454"/>
      <c r="ES370" s="454"/>
      <c r="ET370" s="454"/>
      <c r="EU370" s="581"/>
      <c r="EV370" s="581"/>
      <c r="EW370" s="581"/>
      <c r="EX370" s="581"/>
      <c r="EY370" s="581"/>
      <c r="EZ370" s="581"/>
      <c r="FA370" s="581"/>
      <c r="FB370" s="581"/>
      <c r="FC370" s="581"/>
      <c r="FD370" s="581"/>
      <c r="FE370" s="581"/>
    </row>
    <row r="371" spans="1:161">
      <c r="A371" s="454"/>
      <c r="B371" s="653"/>
      <c r="C371" s="454"/>
      <c r="D371" s="454"/>
      <c r="E371" s="454"/>
      <c r="F371" s="504"/>
      <c r="G371" s="454"/>
      <c r="H371" s="454"/>
      <c r="I371" s="454"/>
      <c r="J371" s="454"/>
      <c r="K371" s="454"/>
      <c r="L371" s="454"/>
      <c r="M371" s="454"/>
      <c r="N371" s="454"/>
      <c r="O371" s="454"/>
      <c r="P371" s="454"/>
      <c r="Q371" s="454"/>
      <c r="R371" s="454"/>
      <c r="S371" s="454"/>
      <c r="T371" s="454"/>
      <c r="U371" s="454"/>
      <c r="V371" s="454"/>
      <c r="W371" s="454"/>
      <c r="X371" s="454"/>
      <c r="Y371" s="454"/>
      <c r="Z371" s="454"/>
      <c r="AA371" s="454"/>
      <c r="AB371" s="454"/>
      <c r="AC371" s="454"/>
      <c r="AD371" s="454"/>
      <c r="AE371" s="454"/>
      <c r="AF371" s="454"/>
      <c r="AG371" s="454"/>
      <c r="AH371" s="454"/>
      <c r="AI371" s="454"/>
      <c r="AJ371" s="454"/>
      <c r="AK371" s="454"/>
      <c r="AL371" s="454"/>
      <c r="AM371" s="454"/>
      <c r="AN371" s="454"/>
      <c r="AO371" s="454"/>
      <c r="AP371" s="454"/>
      <c r="AQ371" s="454"/>
      <c r="AR371" s="454"/>
      <c r="AS371" s="454"/>
      <c r="AT371" s="454"/>
      <c r="AU371" s="454"/>
      <c r="AV371" s="454"/>
      <c r="AW371" s="454"/>
      <c r="AX371" s="454"/>
      <c r="AY371" s="454"/>
      <c r="AZ371" s="454"/>
      <c r="BA371" s="454"/>
      <c r="BB371" s="454"/>
      <c r="BC371" s="454"/>
      <c r="BD371" s="454"/>
      <c r="BE371" s="454"/>
      <c r="BF371" s="454"/>
      <c r="BG371" s="454"/>
      <c r="BH371" s="454"/>
      <c r="BI371" s="454"/>
      <c r="BJ371" s="454"/>
      <c r="BK371" s="454"/>
      <c r="BL371" s="454"/>
      <c r="BM371" s="454"/>
      <c r="BN371" s="454"/>
      <c r="BO371" s="454"/>
      <c r="BP371" s="454"/>
      <c r="BQ371" s="454"/>
      <c r="BR371" s="454"/>
      <c r="BS371" s="454"/>
      <c r="BT371" s="454"/>
      <c r="BU371" s="454"/>
      <c r="BV371" s="454"/>
      <c r="BW371" s="454"/>
      <c r="BX371" s="454"/>
      <c r="BY371" s="454"/>
      <c r="BZ371" s="454"/>
      <c r="CA371" s="454"/>
      <c r="CB371" s="454"/>
      <c r="CC371" s="454"/>
      <c r="CD371" s="454"/>
      <c r="CE371" s="454"/>
      <c r="CF371" s="454"/>
      <c r="CG371" s="454"/>
      <c r="CH371" s="454"/>
      <c r="CI371" s="454"/>
      <c r="CJ371" s="454"/>
      <c r="CK371" s="454"/>
      <c r="CL371" s="454"/>
      <c r="CM371" s="454"/>
      <c r="CN371" s="454"/>
      <c r="CO371" s="454"/>
      <c r="CP371" s="454"/>
      <c r="CQ371" s="454"/>
      <c r="CR371" s="454"/>
      <c r="CS371" s="454"/>
      <c r="CT371" s="454"/>
      <c r="CU371" s="454"/>
      <c r="CV371" s="454"/>
      <c r="CW371" s="454"/>
      <c r="CX371" s="454"/>
      <c r="CY371" s="454"/>
      <c r="CZ371" s="454"/>
      <c r="DA371" s="454"/>
      <c r="DB371" s="454"/>
      <c r="DC371" s="454"/>
      <c r="DD371" s="454"/>
      <c r="DE371" s="454"/>
      <c r="DF371" s="454"/>
      <c r="DG371" s="454"/>
      <c r="DH371" s="454"/>
      <c r="DI371" s="454"/>
      <c r="DJ371" s="454"/>
      <c r="DK371" s="454"/>
      <c r="DL371" s="454"/>
      <c r="DM371" s="454"/>
      <c r="DN371" s="454"/>
      <c r="DO371" s="454"/>
      <c r="DP371" s="454"/>
      <c r="DQ371" s="454"/>
      <c r="DR371" s="454"/>
      <c r="DS371" s="454"/>
      <c r="DT371" s="454"/>
      <c r="DU371" s="454"/>
      <c r="DV371" s="454"/>
      <c r="DW371" s="454"/>
      <c r="DX371" s="454"/>
      <c r="DY371" s="454"/>
      <c r="DZ371" s="454"/>
      <c r="EA371" s="454"/>
      <c r="EB371" s="454"/>
      <c r="EC371" s="454"/>
      <c r="ED371" s="454"/>
      <c r="EE371" s="454"/>
      <c r="EF371" s="454"/>
      <c r="EG371" s="454"/>
      <c r="EH371" s="454"/>
      <c r="EI371" s="454"/>
      <c r="EJ371" s="454"/>
      <c r="EK371" s="454"/>
      <c r="EL371" s="454"/>
      <c r="EM371" s="454"/>
      <c r="EN371" s="454"/>
      <c r="EO371" s="454"/>
      <c r="EP371" s="454"/>
      <c r="EQ371" s="454"/>
      <c r="ER371" s="454"/>
      <c r="ES371" s="454"/>
      <c r="ET371" s="454"/>
      <c r="EU371" s="581"/>
      <c r="EV371" s="581"/>
      <c r="EW371" s="581"/>
      <c r="EX371" s="581"/>
      <c r="EY371" s="581"/>
      <c r="EZ371" s="581"/>
      <c r="FA371" s="581"/>
      <c r="FB371" s="581"/>
      <c r="FC371" s="581"/>
      <c r="FD371" s="581"/>
      <c r="FE371" s="581"/>
    </row>
    <row r="372" spans="1:161">
      <c r="A372" s="454"/>
      <c r="B372" s="653"/>
      <c r="C372" s="454"/>
      <c r="D372" s="454"/>
      <c r="E372" s="454"/>
      <c r="F372" s="504"/>
      <c r="G372" s="454"/>
      <c r="H372" s="454"/>
      <c r="I372" s="454"/>
      <c r="J372" s="454"/>
      <c r="K372" s="454"/>
      <c r="L372" s="454"/>
      <c r="M372" s="454"/>
      <c r="N372" s="454"/>
      <c r="O372" s="454"/>
      <c r="P372" s="454"/>
      <c r="Q372" s="454"/>
      <c r="R372" s="454"/>
      <c r="S372" s="454"/>
      <c r="T372" s="454"/>
      <c r="U372" s="454"/>
      <c r="V372" s="454"/>
      <c r="W372" s="454"/>
      <c r="X372" s="454"/>
      <c r="Y372" s="454"/>
      <c r="Z372" s="454"/>
      <c r="AA372" s="454"/>
      <c r="AB372" s="454"/>
      <c r="AC372" s="454"/>
      <c r="AD372" s="454"/>
      <c r="AE372" s="454"/>
      <c r="AF372" s="454"/>
      <c r="AG372" s="454"/>
      <c r="AH372" s="454"/>
      <c r="AI372" s="454"/>
      <c r="AJ372" s="454"/>
      <c r="AK372" s="454"/>
      <c r="AL372" s="454"/>
      <c r="AM372" s="454"/>
      <c r="AN372" s="454"/>
      <c r="AO372" s="454"/>
      <c r="AP372" s="454"/>
      <c r="AQ372" s="454"/>
      <c r="AR372" s="454"/>
      <c r="AS372" s="454"/>
      <c r="AT372" s="454"/>
      <c r="AU372" s="454"/>
      <c r="AV372" s="454"/>
      <c r="AW372" s="454"/>
      <c r="AX372" s="454"/>
      <c r="AY372" s="454"/>
      <c r="AZ372" s="454"/>
      <c r="BA372" s="454"/>
      <c r="BB372" s="454"/>
      <c r="BC372" s="454"/>
      <c r="BD372" s="454"/>
      <c r="BE372" s="454"/>
      <c r="BF372" s="454"/>
      <c r="BG372" s="454"/>
      <c r="BH372" s="454"/>
      <c r="BI372" s="454"/>
      <c r="BJ372" s="454"/>
      <c r="BK372" s="454"/>
      <c r="BL372" s="454"/>
      <c r="BM372" s="454"/>
      <c r="BN372" s="454"/>
      <c r="BO372" s="454"/>
      <c r="BP372" s="454"/>
      <c r="BQ372" s="454"/>
      <c r="BR372" s="454"/>
      <c r="BS372" s="454"/>
      <c r="BT372" s="454"/>
      <c r="BU372" s="454"/>
      <c r="BV372" s="454"/>
      <c r="BW372" s="454"/>
      <c r="BX372" s="454"/>
      <c r="BY372" s="454"/>
      <c r="BZ372" s="454"/>
      <c r="CA372" s="454"/>
      <c r="CB372" s="454"/>
      <c r="CC372" s="454"/>
      <c r="CD372" s="454"/>
      <c r="CE372" s="454"/>
      <c r="CF372" s="454"/>
      <c r="CG372" s="454"/>
      <c r="CH372" s="454"/>
      <c r="CI372" s="454"/>
      <c r="CJ372" s="454"/>
      <c r="CK372" s="454"/>
      <c r="CL372" s="454"/>
      <c r="CM372" s="454"/>
      <c r="CN372" s="454"/>
      <c r="CO372" s="454"/>
      <c r="CP372" s="454"/>
      <c r="CQ372" s="454"/>
      <c r="CR372" s="454"/>
      <c r="CS372" s="454"/>
      <c r="CT372" s="454"/>
      <c r="CU372" s="454"/>
      <c r="CV372" s="454"/>
      <c r="CW372" s="454"/>
      <c r="CX372" s="454"/>
      <c r="CY372" s="454"/>
      <c r="CZ372" s="454"/>
      <c r="DA372" s="454"/>
      <c r="DB372" s="454"/>
      <c r="DC372" s="454"/>
      <c r="DD372" s="454"/>
      <c r="DE372" s="454"/>
      <c r="DF372" s="454"/>
      <c r="DG372" s="454"/>
      <c r="DH372" s="454"/>
      <c r="DI372" s="454"/>
      <c r="DJ372" s="454"/>
      <c r="DK372" s="454"/>
      <c r="DL372" s="454"/>
      <c r="DM372" s="454"/>
      <c r="DN372" s="454"/>
      <c r="DO372" s="454"/>
      <c r="DP372" s="454"/>
      <c r="DQ372" s="454"/>
      <c r="DR372" s="454"/>
      <c r="DS372" s="454"/>
      <c r="DT372" s="454"/>
      <c r="DU372" s="454"/>
      <c r="DV372" s="454"/>
      <c r="DW372" s="454"/>
      <c r="DX372" s="454"/>
      <c r="DY372" s="454"/>
      <c r="DZ372" s="454"/>
      <c r="EA372" s="454"/>
      <c r="EB372" s="454"/>
      <c r="EC372" s="454"/>
      <c r="ED372" s="454"/>
      <c r="EE372" s="454"/>
      <c r="EF372" s="454"/>
      <c r="EG372" s="454"/>
      <c r="EH372" s="454"/>
      <c r="EI372" s="454"/>
      <c r="EJ372" s="454"/>
      <c r="EK372" s="454"/>
      <c r="EL372" s="454"/>
      <c r="EM372" s="454"/>
      <c r="EN372" s="454"/>
      <c r="EO372" s="454"/>
      <c r="EP372" s="454"/>
      <c r="EQ372" s="454"/>
      <c r="ER372" s="454"/>
      <c r="ES372" s="454"/>
      <c r="ET372" s="454"/>
      <c r="EU372" s="581"/>
      <c r="EV372" s="581"/>
      <c r="EW372" s="581"/>
      <c r="EX372" s="581"/>
      <c r="EY372" s="581"/>
      <c r="EZ372" s="581"/>
      <c r="FA372" s="581"/>
      <c r="FB372" s="581"/>
      <c r="FC372" s="581"/>
      <c r="FD372" s="581"/>
      <c r="FE372" s="581"/>
    </row>
    <row r="373" spans="1:161">
      <c r="A373" s="454"/>
      <c r="B373" s="653"/>
      <c r="C373" s="454"/>
      <c r="D373" s="454"/>
      <c r="E373" s="454"/>
      <c r="F373" s="504"/>
      <c r="G373" s="454"/>
      <c r="H373" s="454"/>
      <c r="I373" s="454"/>
      <c r="J373" s="454"/>
      <c r="K373" s="454"/>
      <c r="L373" s="454"/>
      <c r="M373" s="454"/>
      <c r="N373" s="454"/>
      <c r="O373" s="454"/>
      <c r="P373" s="454"/>
      <c r="Q373" s="454"/>
      <c r="R373" s="454"/>
      <c r="S373" s="454"/>
      <c r="T373" s="454"/>
      <c r="U373" s="454"/>
      <c r="V373" s="454"/>
      <c r="W373" s="454"/>
      <c r="X373" s="454"/>
      <c r="Y373" s="454"/>
      <c r="Z373" s="454"/>
      <c r="AA373" s="454"/>
      <c r="AB373" s="454"/>
      <c r="AC373" s="454"/>
      <c r="AD373" s="454"/>
      <c r="AE373" s="454"/>
      <c r="AF373" s="454"/>
      <c r="AG373" s="454"/>
      <c r="AH373" s="454"/>
      <c r="AI373" s="454"/>
      <c r="AJ373" s="454"/>
      <c r="AK373" s="454"/>
      <c r="AL373" s="454"/>
      <c r="AM373" s="454"/>
      <c r="AN373" s="454"/>
      <c r="AO373" s="454"/>
      <c r="AP373" s="454"/>
      <c r="AQ373" s="454"/>
      <c r="AR373" s="454"/>
      <c r="AS373" s="454"/>
      <c r="AT373" s="454"/>
      <c r="AU373" s="454"/>
      <c r="AV373" s="454"/>
      <c r="AW373" s="454"/>
      <c r="AX373" s="454"/>
      <c r="AY373" s="454"/>
      <c r="AZ373" s="454"/>
      <c r="BA373" s="454"/>
      <c r="BB373" s="454"/>
      <c r="BC373" s="454"/>
      <c r="BD373" s="454"/>
      <c r="BE373" s="454"/>
      <c r="BF373" s="454"/>
      <c r="BG373" s="454"/>
      <c r="BH373" s="454"/>
      <c r="BI373" s="454"/>
      <c r="BJ373" s="454"/>
      <c r="BK373" s="454"/>
      <c r="BL373" s="454"/>
      <c r="BM373" s="454"/>
      <c r="BN373" s="454"/>
      <c r="BO373" s="454"/>
      <c r="BP373" s="454"/>
      <c r="BQ373" s="454"/>
      <c r="BR373" s="454"/>
      <c r="BS373" s="454"/>
      <c r="BT373" s="454"/>
      <c r="BU373" s="454"/>
      <c r="BV373" s="454"/>
      <c r="BW373" s="454"/>
      <c r="BX373" s="454"/>
      <c r="BY373" s="454"/>
      <c r="BZ373" s="454"/>
      <c r="CA373" s="454"/>
      <c r="CB373" s="454"/>
      <c r="CC373" s="454"/>
      <c r="CD373" s="454"/>
      <c r="CE373" s="454"/>
      <c r="CF373" s="454"/>
      <c r="CG373" s="454"/>
      <c r="CH373" s="454"/>
      <c r="CI373" s="454"/>
      <c r="CJ373" s="454"/>
      <c r="CK373" s="454"/>
      <c r="CL373" s="454"/>
      <c r="CM373" s="454"/>
      <c r="CN373" s="454"/>
      <c r="CO373" s="454"/>
      <c r="CP373" s="454"/>
      <c r="CQ373" s="454"/>
      <c r="CR373" s="454"/>
      <c r="CS373" s="454"/>
      <c r="CT373" s="454"/>
      <c r="CU373" s="454"/>
      <c r="CV373" s="454"/>
      <c r="CW373" s="454"/>
      <c r="CX373" s="454"/>
      <c r="CY373" s="454"/>
      <c r="CZ373" s="454"/>
      <c r="DA373" s="454"/>
      <c r="DB373" s="454"/>
      <c r="DC373" s="454"/>
      <c r="DD373" s="454"/>
      <c r="DE373" s="454"/>
      <c r="DF373" s="454"/>
      <c r="DG373" s="454"/>
      <c r="DH373" s="454"/>
      <c r="DI373" s="454"/>
      <c r="DJ373" s="454"/>
      <c r="DK373" s="454"/>
      <c r="DL373" s="454"/>
      <c r="DM373" s="454"/>
      <c r="DN373" s="454"/>
      <c r="DO373" s="454"/>
      <c r="DP373" s="454"/>
      <c r="DQ373" s="454"/>
      <c r="DR373" s="454"/>
      <c r="DS373" s="454"/>
      <c r="DT373" s="454"/>
      <c r="DU373" s="454"/>
      <c r="DV373" s="454"/>
      <c r="DW373" s="454"/>
      <c r="DX373" s="454"/>
      <c r="DY373" s="454"/>
      <c r="DZ373" s="454"/>
      <c r="EA373" s="454"/>
      <c r="EB373" s="454"/>
      <c r="EC373" s="454"/>
      <c r="ED373" s="454"/>
      <c r="EE373" s="454"/>
      <c r="EF373" s="454"/>
      <c r="EG373" s="454"/>
      <c r="EH373" s="454"/>
      <c r="EI373" s="454"/>
      <c r="EJ373" s="454"/>
      <c r="EK373" s="454"/>
      <c r="EL373" s="454"/>
      <c r="EM373" s="454"/>
      <c r="EN373" s="454"/>
      <c r="EO373" s="454"/>
      <c r="EP373" s="454"/>
      <c r="EQ373" s="454"/>
      <c r="ER373" s="454"/>
      <c r="ES373" s="454"/>
      <c r="ET373" s="454"/>
      <c r="EU373" s="581"/>
      <c r="EV373" s="581"/>
      <c r="EW373" s="581"/>
      <c r="EX373" s="581"/>
      <c r="EY373" s="581"/>
      <c r="EZ373" s="581"/>
      <c r="FA373" s="581"/>
      <c r="FB373" s="581"/>
      <c r="FC373" s="581"/>
      <c r="FD373" s="581"/>
      <c r="FE373" s="581"/>
    </row>
    <row r="374" spans="1:161">
      <c r="A374" s="454"/>
      <c r="B374" s="653"/>
      <c r="C374" s="454"/>
      <c r="D374" s="454"/>
      <c r="E374" s="454"/>
      <c r="F374" s="504"/>
      <c r="G374" s="454"/>
      <c r="H374" s="454"/>
      <c r="I374" s="454"/>
      <c r="J374" s="454"/>
      <c r="K374" s="454"/>
      <c r="L374" s="454"/>
      <c r="M374" s="454"/>
      <c r="N374" s="454"/>
      <c r="O374" s="454"/>
      <c r="P374" s="454"/>
      <c r="Q374" s="454"/>
      <c r="R374" s="454"/>
      <c r="S374" s="454"/>
      <c r="T374" s="454"/>
      <c r="U374" s="454"/>
      <c r="V374" s="454"/>
      <c r="W374" s="454"/>
      <c r="X374" s="454"/>
      <c r="Y374" s="454"/>
      <c r="Z374" s="454"/>
      <c r="AA374" s="454"/>
      <c r="AB374" s="454"/>
      <c r="AC374" s="454"/>
      <c r="AD374" s="454"/>
      <c r="AE374" s="454"/>
      <c r="AF374" s="454"/>
      <c r="AG374" s="454"/>
      <c r="AH374" s="454"/>
      <c r="AI374" s="454"/>
      <c r="AJ374" s="454"/>
      <c r="AK374" s="454"/>
      <c r="AL374" s="454"/>
      <c r="AM374" s="454"/>
      <c r="AN374" s="454"/>
      <c r="AO374" s="454"/>
      <c r="AP374" s="454"/>
      <c r="AQ374" s="454"/>
      <c r="AR374" s="454"/>
      <c r="AS374" s="454"/>
      <c r="AT374" s="454"/>
      <c r="AU374" s="454"/>
      <c r="AV374" s="454"/>
      <c r="AW374" s="454"/>
      <c r="AX374" s="454"/>
      <c r="AY374" s="454"/>
      <c r="AZ374" s="454"/>
      <c r="BA374" s="454"/>
      <c r="BB374" s="454"/>
      <c r="BC374" s="454"/>
      <c r="BD374" s="454"/>
      <c r="BE374" s="454"/>
      <c r="BF374" s="454"/>
      <c r="BG374" s="454"/>
      <c r="BH374" s="454"/>
      <c r="BI374" s="454"/>
      <c r="BJ374" s="454"/>
      <c r="BK374" s="454"/>
      <c r="BL374" s="454"/>
      <c r="BM374" s="454"/>
      <c r="BN374" s="454"/>
      <c r="BO374" s="454"/>
      <c r="BP374" s="454"/>
      <c r="BQ374" s="454"/>
      <c r="BR374" s="454"/>
      <c r="BS374" s="454"/>
      <c r="BT374" s="454"/>
      <c r="BU374" s="454"/>
      <c r="BV374" s="454"/>
      <c r="BW374" s="454"/>
      <c r="BX374" s="454"/>
      <c r="BY374" s="454"/>
      <c r="BZ374" s="454"/>
      <c r="CA374" s="454"/>
      <c r="CB374" s="454"/>
      <c r="CC374" s="454"/>
      <c r="CD374" s="454"/>
      <c r="CE374" s="454"/>
      <c r="CF374" s="454"/>
      <c r="CG374" s="454"/>
      <c r="CH374" s="454"/>
      <c r="CI374" s="454"/>
      <c r="CJ374" s="454"/>
      <c r="CK374" s="454"/>
      <c r="CL374" s="454"/>
      <c r="CM374" s="454"/>
      <c r="CN374" s="454"/>
      <c r="CO374" s="454"/>
      <c r="CP374" s="454"/>
      <c r="CQ374" s="454"/>
      <c r="CR374" s="454"/>
      <c r="CS374" s="454"/>
      <c r="CT374" s="454"/>
      <c r="CU374" s="454"/>
      <c r="CV374" s="454"/>
      <c r="CW374" s="454"/>
      <c r="CX374" s="454"/>
      <c r="CY374" s="454"/>
      <c r="CZ374" s="454"/>
      <c r="DA374" s="454"/>
      <c r="DB374" s="454"/>
      <c r="DC374" s="454"/>
      <c r="DD374" s="454"/>
      <c r="DE374" s="454"/>
      <c r="DF374" s="454"/>
      <c r="DG374" s="454"/>
      <c r="DH374" s="454"/>
      <c r="DI374" s="454"/>
      <c r="DJ374" s="454"/>
      <c r="DK374" s="454"/>
      <c r="DL374" s="454"/>
      <c r="DM374" s="454"/>
      <c r="DN374" s="454"/>
      <c r="DO374" s="454"/>
      <c r="DP374" s="454"/>
      <c r="DQ374" s="454"/>
      <c r="DR374" s="454"/>
      <c r="DS374" s="454"/>
      <c r="DT374" s="454"/>
      <c r="DU374" s="454"/>
      <c r="DV374" s="454"/>
      <c r="DW374" s="454"/>
      <c r="DX374" s="454"/>
      <c r="DY374" s="454"/>
      <c r="DZ374" s="454"/>
      <c r="EA374" s="454"/>
      <c r="EB374" s="454"/>
      <c r="EC374" s="454"/>
      <c r="ED374" s="454"/>
      <c r="EE374" s="454"/>
      <c r="EF374" s="454"/>
      <c r="EG374" s="454"/>
      <c r="EH374" s="454"/>
      <c r="EI374" s="454"/>
      <c r="EJ374" s="454"/>
      <c r="EK374" s="454"/>
      <c r="EL374" s="454"/>
      <c r="EM374" s="454"/>
      <c r="EN374" s="454"/>
      <c r="EO374" s="454"/>
      <c r="EP374" s="454"/>
      <c r="EQ374" s="454"/>
      <c r="ER374" s="454"/>
      <c r="ES374" s="454"/>
      <c r="ET374" s="454"/>
      <c r="EU374" s="581"/>
      <c r="EV374" s="581"/>
      <c r="EW374" s="581"/>
      <c r="EX374" s="581"/>
      <c r="EY374" s="581"/>
      <c r="EZ374" s="581"/>
      <c r="FA374" s="581"/>
      <c r="FB374" s="581"/>
      <c r="FC374" s="581"/>
      <c r="FD374" s="581"/>
      <c r="FE374" s="581"/>
    </row>
    <row r="375" spans="1:161">
      <c r="A375" s="454"/>
      <c r="B375" s="653"/>
      <c r="C375" s="454"/>
      <c r="D375" s="454"/>
      <c r="E375" s="454"/>
      <c r="F375" s="504"/>
      <c r="G375" s="454"/>
      <c r="H375" s="454"/>
      <c r="I375" s="454"/>
      <c r="J375" s="454"/>
      <c r="K375" s="454"/>
      <c r="L375" s="454"/>
      <c r="M375" s="454"/>
      <c r="N375" s="454"/>
      <c r="O375" s="454"/>
      <c r="P375" s="454"/>
      <c r="Q375" s="454"/>
      <c r="R375" s="454"/>
      <c r="S375" s="454"/>
      <c r="T375" s="454"/>
      <c r="U375" s="454"/>
      <c r="V375" s="454"/>
      <c r="W375" s="454"/>
      <c r="X375" s="454"/>
      <c r="Y375" s="454"/>
      <c r="Z375" s="454"/>
      <c r="AA375" s="454"/>
      <c r="AB375" s="454"/>
      <c r="AC375" s="454"/>
      <c r="AD375" s="454"/>
      <c r="AE375" s="454"/>
      <c r="AF375" s="454"/>
      <c r="AG375" s="454"/>
      <c r="AH375" s="454"/>
      <c r="AI375" s="454"/>
      <c r="AJ375" s="454"/>
      <c r="AK375" s="454"/>
      <c r="AL375" s="454"/>
      <c r="AM375" s="454"/>
      <c r="AN375" s="454"/>
      <c r="AO375" s="454"/>
      <c r="AP375" s="454"/>
      <c r="AQ375" s="454"/>
      <c r="AR375" s="454"/>
      <c r="AS375" s="454"/>
      <c r="AT375" s="454"/>
      <c r="AU375" s="454"/>
      <c r="AV375" s="454"/>
      <c r="AW375" s="454"/>
      <c r="AX375" s="454"/>
      <c r="AY375" s="454"/>
      <c r="AZ375" s="454"/>
      <c r="BA375" s="454"/>
      <c r="BB375" s="454"/>
      <c r="BC375" s="454"/>
      <c r="BD375" s="454"/>
      <c r="BE375" s="454"/>
      <c r="BF375" s="454"/>
      <c r="BG375" s="454"/>
      <c r="BH375" s="454"/>
      <c r="BI375" s="454"/>
      <c r="BJ375" s="454"/>
      <c r="BK375" s="454"/>
      <c r="BL375" s="454"/>
      <c r="BM375" s="454"/>
      <c r="BN375" s="454"/>
      <c r="BO375" s="454"/>
      <c r="BP375" s="454"/>
      <c r="BQ375" s="454"/>
      <c r="BR375" s="454"/>
      <c r="BS375" s="454"/>
      <c r="BT375" s="454"/>
      <c r="BU375" s="454"/>
      <c r="BV375" s="454"/>
      <c r="BW375" s="454"/>
      <c r="BX375" s="454"/>
      <c r="BY375" s="454"/>
      <c r="BZ375" s="454"/>
      <c r="CA375" s="454"/>
      <c r="CB375" s="454"/>
      <c r="CC375" s="454"/>
      <c r="CD375" s="454"/>
      <c r="CE375" s="454"/>
      <c r="CF375" s="454"/>
      <c r="CG375" s="454"/>
      <c r="CH375" s="454"/>
      <c r="CI375" s="454"/>
      <c r="CJ375" s="454"/>
      <c r="CK375" s="454"/>
      <c r="CL375" s="454"/>
      <c r="CM375" s="454"/>
      <c r="CN375" s="454"/>
      <c r="CO375" s="454"/>
      <c r="CP375" s="454"/>
      <c r="CQ375" s="454"/>
      <c r="CR375" s="454"/>
      <c r="CS375" s="454"/>
      <c r="CT375" s="454"/>
      <c r="CU375" s="454"/>
      <c r="CV375" s="454"/>
      <c r="CW375" s="454"/>
      <c r="CX375" s="454"/>
      <c r="CY375" s="454"/>
      <c r="CZ375" s="454"/>
      <c r="DA375" s="454"/>
      <c r="DB375" s="454"/>
      <c r="DC375" s="454"/>
      <c r="DD375" s="454"/>
      <c r="DE375" s="454"/>
      <c r="DF375" s="454"/>
      <c r="DG375" s="454"/>
      <c r="DH375" s="454"/>
      <c r="DI375" s="454"/>
      <c r="DJ375" s="454"/>
      <c r="DK375" s="454"/>
      <c r="DL375" s="454"/>
      <c r="DM375" s="454"/>
      <c r="DN375" s="454"/>
      <c r="DO375" s="454"/>
      <c r="DP375" s="454"/>
      <c r="DQ375" s="454"/>
      <c r="DR375" s="454"/>
      <c r="DS375" s="454"/>
      <c r="DT375" s="454"/>
      <c r="DU375" s="454"/>
      <c r="DV375" s="454"/>
      <c r="DW375" s="454"/>
      <c r="DX375" s="454"/>
      <c r="DY375" s="454"/>
      <c r="DZ375" s="454"/>
      <c r="EA375" s="454"/>
      <c r="EB375" s="454"/>
      <c r="EC375" s="454"/>
      <c r="ED375" s="454"/>
      <c r="EE375" s="454"/>
      <c r="EF375" s="454"/>
      <c r="EG375" s="454"/>
      <c r="EH375" s="454"/>
      <c r="EI375" s="454"/>
      <c r="EJ375" s="454"/>
      <c r="EK375" s="454"/>
      <c r="EL375" s="454"/>
      <c r="EM375" s="454"/>
      <c r="EN375" s="454"/>
      <c r="EO375" s="454"/>
      <c r="EP375" s="454"/>
      <c r="EQ375" s="454"/>
      <c r="ER375" s="454"/>
      <c r="ES375" s="454"/>
      <c r="ET375" s="454"/>
      <c r="EU375" s="581"/>
      <c r="EV375" s="581"/>
      <c r="EW375" s="581"/>
      <c r="EX375" s="581"/>
      <c r="EY375" s="581"/>
      <c r="EZ375" s="581"/>
      <c r="FA375" s="581"/>
      <c r="FB375" s="581"/>
      <c r="FC375" s="581"/>
      <c r="FD375" s="581"/>
      <c r="FE375" s="581"/>
    </row>
    <row r="376" spans="1:161">
      <c r="A376" s="454"/>
      <c r="B376" s="653"/>
      <c r="C376" s="454"/>
      <c r="D376" s="454"/>
      <c r="E376" s="454"/>
      <c r="F376" s="504"/>
      <c r="G376" s="454"/>
      <c r="H376" s="454"/>
      <c r="I376" s="454"/>
      <c r="J376" s="454"/>
      <c r="K376" s="454"/>
      <c r="L376" s="454"/>
      <c r="M376" s="454"/>
      <c r="N376" s="454"/>
      <c r="O376" s="454"/>
      <c r="P376" s="454"/>
      <c r="Q376" s="454"/>
      <c r="R376" s="454"/>
      <c r="S376" s="454"/>
      <c r="T376" s="454"/>
      <c r="U376" s="454"/>
      <c r="V376" s="454"/>
      <c r="W376" s="454"/>
      <c r="X376" s="454"/>
      <c r="Y376" s="454"/>
      <c r="Z376" s="454"/>
      <c r="AA376" s="454"/>
      <c r="AB376" s="454"/>
      <c r="AC376" s="454"/>
      <c r="AD376" s="454"/>
      <c r="AE376" s="454"/>
      <c r="AF376" s="454"/>
      <c r="AG376" s="454"/>
      <c r="AH376" s="454"/>
      <c r="AI376" s="454"/>
      <c r="AJ376" s="454"/>
      <c r="AK376" s="454"/>
      <c r="AL376" s="454"/>
      <c r="AM376" s="454"/>
      <c r="AN376" s="454"/>
      <c r="AO376" s="454"/>
      <c r="AP376" s="454"/>
      <c r="AQ376" s="454"/>
      <c r="AR376" s="454"/>
      <c r="AS376" s="454"/>
      <c r="AT376" s="454"/>
      <c r="AU376" s="454"/>
      <c r="AV376" s="454"/>
      <c r="AW376" s="454"/>
      <c r="AX376" s="454"/>
      <c r="AY376" s="454"/>
      <c r="AZ376" s="454"/>
      <c r="BA376" s="454"/>
      <c r="BB376" s="454"/>
      <c r="BC376" s="454"/>
      <c r="BD376" s="454"/>
      <c r="BE376" s="454"/>
      <c r="BF376" s="454"/>
      <c r="BG376" s="454"/>
      <c r="BH376" s="454"/>
      <c r="BI376" s="454"/>
      <c r="BJ376" s="454"/>
      <c r="BK376" s="454"/>
      <c r="BL376" s="454"/>
      <c r="BM376" s="454"/>
      <c r="BN376" s="454"/>
      <c r="BO376" s="454"/>
      <c r="BP376" s="454"/>
      <c r="BQ376" s="454"/>
      <c r="BR376" s="454"/>
      <c r="BS376" s="454"/>
      <c r="BT376" s="454"/>
      <c r="BU376" s="454"/>
      <c r="BV376" s="454"/>
      <c r="BW376" s="454"/>
      <c r="BX376" s="454"/>
      <c r="BY376" s="454"/>
      <c r="BZ376" s="454"/>
      <c r="CA376" s="454"/>
      <c r="CB376" s="454"/>
      <c r="CC376" s="454"/>
      <c r="CD376" s="454"/>
      <c r="CE376" s="454"/>
      <c r="CF376" s="454"/>
      <c r="CG376" s="454"/>
      <c r="CH376" s="454"/>
      <c r="CI376" s="454"/>
      <c r="CJ376" s="454"/>
      <c r="CK376" s="454"/>
      <c r="CL376" s="454"/>
      <c r="CM376" s="454"/>
      <c r="CN376" s="454"/>
      <c r="CO376" s="454"/>
      <c r="CP376" s="454"/>
      <c r="CQ376" s="454"/>
      <c r="CR376" s="454"/>
      <c r="CS376" s="454"/>
      <c r="CT376" s="454"/>
      <c r="CU376" s="454"/>
      <c r="CV376" s="454"/>
      <c r="CW376" s="454"/>
      <c r="CX376" s="454"/>
      <c r="CY376" s="454"/>
      <c r="CZ376" s="454"/>
      <c r="DA376" s="454"/>
      <c r="DB376" s="454"/>
      <c r="DC376" s="454"/>
      <c r="DD376" s="454"/>
      <c r="DE376" s="454"/>
      <c r="DF376" s="454"/>
      <c r="DG376" s="454"/>
      <c r="DH376" s="454"/>
      <c r="DI376" s="454"/>
      <c r="DJ376" s="454"/>
      <c r="DK376" s="454"/>
      <c r="DL376" s="454"/>
      <c r="DM376" s="454"/>
      <c r="DN376" s="454"/>
      <c r="DO376" s="454"/>
      <c r="DP376" s="454"/>
      <c r="DQ376" s="454"/>
      <c r="DR376" s="454"/>
      <c r="DS376" s="454"/>
      <c r="DT376" s="454"/>
      <c r="DU376" s="454"/>
      <c r="DV376" s="454"/>
      <c r="DW376" s="454"/>
      <c r="DX376" s="454"/>
      <c r="DY376" s="454"/>
      <c r="DZ376" s="454"/>
      <c r="EA376" s="454"/>
      <c r="EB376" s="454"/>
      <c r="EC376" s="454"/>
      <c r="ED376" s="454"/>
      <c r="EE376" s="454"/>
      <c r="EF376" s="454"/>
      <c r="EG376" s="454"/>
      <c r="EH376" s="454"/>
      <c r="EI376" s="454"/>
      <c r="EJ376" s="454"/>
      <c r="EK376" s="454"/>
      <c r="EL376" s="454"/>
      <c r="EM376" s="454"/>
      <c r="EN376" s="454"/>
      <c r="EO376" s="454"/>
      <c r="EP376" s="454"/>
      <c r="EQ376" s="454"/>
      <c r="ER376" s="454"/>
      <c r="ES376" s="454"/>
      <c r="ET376" s="454"/>
      <c r="EU376" s="581"/>
      <c r="EV376" s="581"/>
      <c r="EW376" s="581"/>
      <c r="EX376" s="581"/>
      <c r="EY376" s="581"/>
      <c r="EZ376" s="581"/>
      <c r="FA376" s="581"/>
      <c r="FB376" s="581"/>
      <c r="FC376" s="581"/>
      <c r="FD376" s="581"/>
      <c r="FE376" s="581"/>
    </row>
    <row r="377" spans="1:161">
      <c r="A377" s="454"/>
      <c r="B377" s="653"/>
      <c r="C377" s="454"/>
      <c r="D377" s="454"/>
      <c r="E377" s="454"/>
      <c r="F377" s="504"/>
      <c r="G377" s="454"/>
      <c r="H377" s="454"/>
      <c r="I377" s="454"/>
      <c r="J377" s="454"/>
      <c r="K377" s="454"/>
      <c r="L377" s="454"/>
      <c r="M377" s="454"/>
      <c r="N377" s="454"/>
      <c r="O377" s="454"/>
      <c r="P377" s="454"/>
      <c r="Q377" s="454"/>
      <c r="R377" s="454"/>
      <c r="S377" s="454"/>
      <c r="T377" s="454"/>
      <c r="U377" s="454"/>
      <c r="V377" s="454"/>
      <c r="W377" s="454"/>
      <c r="X377" s="454"/>
      <c r="Y377" s="454"/>
      <c r="Z377" s="454"/>
      <c r="AA377" s="454"/>
      <c r="AB377" s="454"/>
      <c r="AC377" s="454"/>
      <c r="AD377" s="454"/>
      <c r="AE377" s="454"/>
      <c r="AF377" s="454"/>
      <c r="AG377" s="454"/>
      <c r="AH377" s="454"/>
      <c r="AI377" s="454"/>
      <c r="AJ377" s="454"/>
      <c r="AK377" s="454"/>
      <c r="AL377" s="454"/>
      <c r="AM377" s="454"/>
      <c r="AN377" s="454"/>
      <c r="AO377" s="454"/>
      <c r="AP377" s="454"/>
      <c r="AQ377" s="454"/>
      <c r="AR377" s="454"/>
      <c r="AS377" s="454"/>
      <c r="AT377" s="454"/>
      <c r="AU377" s="454"/>
      <c r="AV377" s="454"/>
      <c r="AW377" s="454"/>
      <c r="AX377" s="454"/>
      <c r="AY377" s="454"/>
      <c r="AZ377" s="454"/>
      <c r="BA377" s="454"/>
      <c r="BB377" s="454"/>
      <c r="BC377" s="454"/>
      <c r="BD377" s="454"/>
      <c r="BE377" s="454"/>
      <c r="BF377" s="454"/>
      <c r="BG377" s="454"/>
      <c r="BH377" s="454"/>
      <c r="BI377" s="454"/>
      <c r="BJ377" s="454"/>
      <c r="BK377" s="454"/>
      <c r="BL377" s="454"/>
      <c r="BM377" s="454"/>
      <c r="BN377" s="454"/>
      <c r="BO377" s="454"/>
      <c r="BP377" s="454"/>
      <c r="BQ377" s="454"/>
      <c r="BR377" s="454"/>
      <c r="BS377" s="454"/>
      <c r="BT377" s="454"/>
      <c r="BU377" s="454"/>
      <c r="BV377" s="454"/>
      <c r="BW377" s="454"/>
      <c r="BX377" s="454"/>
      <c r="BY377" s="454"/>
      <c r="BZ377" s="454"/>
      <c r="CA377" s="454"/>
      <c r="CB377" s="454"/>
      <c r="CC377" s="454"/>
      <c r="CD377" s="454"/>
      <c r="CE377" s="454"/>
      <c r="CF377" s="454"/>
      <c r="CG377" s="454"/>
      <c r="CH377" s="454"/>
      <c r="CI377" s="454"/>
      <c r="CJ377" s="454"/>
      <c r="CK377" s="454"/>
      <c r="CL377" s="454"/>
      <c r="CM377" s="454"/>
      <c r="CN377" s="454"/>
      <c r="CO377" s="454"/>
      <c r="CP377" s="454"/>
      <c r="CQ377" s="454"/>
      <c r="CR377" s="454"/>
      <c r="CS377" s="454"/>
      <c r="CT377" s="454"/>
      <c r="CU377" s="454"/>
      <c r="CV377" s="454"/>
      <c r="CW377" s="454"/>
      <c r="CX377" s="454"/>
      <c r="CY377" s="454"/>
      <c r="CZ377" s="454"/>
      <c r="DA377" s="454"/>
      <c r="DB377" s="454"/>
      <c r="DC377" s="454"/>
      <c r="DD377" s="454"/>
      <c r="DE377" s="454"/>
      <c r="DF377" s="454"/>
      <c r="DG377" s="454"/>
      <c r="DH377" s="454"/>
      <c r="DI377" s="454"/>
      <c r="DJ377" s="454"/>
      <c r="DK377" s="454"/>
      <c r="DL377" s="454"/>
      <c r="DM377" s="454"/>
      <c r="DN377" s="454"/>
      <c r="DO377" s="454"/>
      <c r="DP377" s="454"/>
      <c r="DQ377" s="454"/>
      <c r="DR377" s="454"/>
      <c r="DS377" s="454"/>
      <c r="DT377" s="454"/>
      <c r="DU377" s="454"/>
      <c r="DV377" s="454"/>
      <c r="DW377" s="454"/>
      <c r="DX377" s="454"/>
      <c r="DY377" s="454"/>
      <c r="DZ377" s="454"/>
      <c r="EA377" s="454"/>
      <c r="EB377" s="454"/>
      <c r="EC377" s="454"/>
      <c r="ED377" s="454"/>
      <c r="EE377" s="454"/>
      <c r="EF377" s="454"/>
      <c r="EG377" s="454"/>
      <c r="EH377" s="454"/>
      <c r="EI377" s="454"/>
      <c r="EJ377" s="454"/>
      <c r="EK377" s="454"/>
      <c r="EL377" s="454"/>
      <c r="EM377" s="454"/>
      <c r="EN377" s="454"/>
      <c r="EO377" s="454"/>
      <c r="EP377" s="454"/>
      <c r="EQ377" s="454"/>
      <c r="ER377" s="454"/>
      <c r="ES377" s="454"/>
      <c r="ET377" s="454"/>
      <c r="EU377" s="581"/>
      <c r="EV377" s="581"/>
      <c r="EW377" s="581"/>
      <c r="EX377" s="581"/>
      <c r="EY377" s="581"/>
      <c r="EZ377" s="581"/>
      <c r="FA377" s="581"/>
      <c r="FB377" s="581"/>
      <c r="FC377" s="581"/>
      <c r="FD377" s="581"/>
      <c r="FE377" s="581"/>
    </row>
    <row r="378" spans="1:161">
      <c r="A378" s="454"/>
      <c r="B378" s="653"/>
      <c r="C378" s="454"/>
      <c r="D378" s="454"/>
      <c r="E378" s="454"/>
      <c r="F378" s="504"/>
      <c r="G378" s="454"/>
      <c r="H378" s="454"/>
      <c r="I378" s="454"/>
      <c r="J378" s="454"/>
      <c r="K378" s="454"/>
      <c r="L378" s="454"/>
      <c r="M378" s="454"/>
      <c r="N378" s="454"/>
      <c r="O378" s="454"/>
      <c r="P378" s="454"/>
      <c r="Q378" s="454"/>
      <c r="R378" s="454"/>
      <c r="S378" s="454"/>
      <c r="T378" s="454"/>
      <c r="U378" s="454"/>
      <c r="V378" s="454"/>
      <c r="W378" s="454"/>
      <c r="X378" s="454"/>
      <c r="Y378" s="454"/>
      <c r="Z378" s="454"/>
      <c r="AA378" s="454"/>
      <c r="AB378" s="454"/>
      <c r="AC378" s="454"/>
      <c r="AD378" s="454"/>
      <c r="AE378" s="454"/>
      <c r="AF378" s="454"/>
      <c r="AG378" s="454"/>
      <c r="AH378" s="454"/>
      <c r="AI378" s="454"/>
      <c r="AJ378" s="454"/>
      <c r="AK378" s="454"/>
      <c r="AL378" s="454"/>
      <c r="AM378" s="454"/>
      <c r="AN378" s="454"/>
      <c r="AO378" s="454"/>
      <c r="AP378" s="454"/>
      <c r="AQ378" s="454"/>
      <c r="AR378" s="454"/>
      <c r="AS378" s="454"/>
      <c r="AT378" s="454"/>
      <c r="AU378" s="454"/>
      <c r="AV378" s="454"/>
      <c r="AW378" s="454"/>
      <c r="AX378" s="454"/>
      <c r="AY378" s="454"/>
      <c r="AZ378" s="454"/>
      <c r="BA378" s="454"/>
      <c r="BB378" s="454"/>
      <c r="BC378" s="454"/>
      <c r="BD378" s="454"/>
      <c r="BE378" s="454"/>
      <c r="BF378" s="454"/>
      <c r="BG378" s="454"/>
      <c r="BH378" s="454"/>
      <c r="BI378" s="454"/>
      <c r="BJ378" s="454"/>
      <c r="BK378" s="454"/>
      <c r="BL378" s="454"/>
      <c r="BM378" s="454"/>
      <c r="BN378" s="454"/>
      <c r="BO378" s="454"/>
      <c r="BP378" s="454"/>
      <c r="BQ378" s="454"/>
      <c r="BR378" s="454"/>
      <c r="BS378" s="454"/>
      <c r="BT378" s="454"/>
      <c r="BU378" s="454"/>
      <c r="BV378" s="454"/>
      <c r="BW378" s="454"/>
      <c r="BX378" s="454"/>
      <c r="BY378" s="454"/>
      <c r="BZ378" s="454"/>
      <c r="CA378" s="454"/>
      <c r="CB378" s="454"/>
      <c r="CC378" s="454"/>
      <c r="CD378" s="454"/>
      <c r="CE378" s="454"/>
      <c r="CF378" s="454"/>
      <c r="CG378" s="454"/>
      <c r="CH378" s="454"/>
      <c r="CI378" s="454"/>
      <c r="CJ378" s="454"/>
      <c r="CK378" s="454"/>
      <c r="CL378" s="454"/>
      <c r="CM378" s="454"/>
      <c r="CN378" s="454"/>
      <c r="CO378" s="454"/>
      <c r="CP378" s="454"/>
      <c r="CQ378" s="454"/>
      <c r="CR378" s="454"/>
      <c r="CS378" s="454"/>
      <c r="CT378" s="454"/>
      <c r="CU378" s="454"/>
      <c r="CV378" s="454"/>
      <c r="CW378" s="454"/>
      <c r="CX378" s="454"/>
      <c r="CY378" s="454"/>
      <c r="CZ378" s="454"/>
      <c r="DA378" s="454"/>
      <c r="DB378" s="454"/>
      <c r="DC378" s="454"/>
      <c r="DD378" s="454"/>
      <c r="DE378" s="454"/>
      <c r="DF378" s="454"/>
      <c r="DG378" s="454"/>
      <c r="DH378" s="454"/>
      <c r="DI378" s="454"/>
      <c r="DJ378" s="454"/>
      <c r="DK378" s="454"/>
      <c r="DL378" s="454"/>
      <c r="DM378" s="454"/>
      <c r="DN378" s="454"/>
      <c r="DO378" s="454"/>
      <c r="DP378" s="454"/>
      <c r="DQ378" s="454"/>
      <c r="DR378" s="454"/>
      <c r="DS378" s="454"/>
      <c r="DT378" s="454"/>
      <c r="DU378" s="454"/>
      <c r="DV378" s="454"/>
      <c r="DW378" s="454"/>
      <c r="DX378" s="454"/>
      <c r="DY378" s="454"/>
      <c r="DZ378" s="454"/>
      <c r="EA378" s="454"/>
      <c r="EB378" s="454"/>
      <c r="EC378" s="454"/>
      <c r="ED378" s="454"/>
      <c r="EE378" s="454"/>
      <c r="EF378" s="454"/>
      <c r="EG378" s="454"/>
      <c r="EH378" s="454"/>
      <c r="EI378" s="454"/>
      <c r="EJ378" s="454"/>
      <c r="EK378" s="454"/>
      <c r="EL378" s="454"/>
      <c r="EM378" s="454"/>
      <c r="EN378" s="454"/>
      <c r="EO378" s="454"/>
      <c r="EP378" s="454"/>
      <c r="EQ378" s="454"/>
      <c r="ER378" s="454"/>
      <c r="ES378" s="454"/>
      <c r="ET378" s="454"/>
      <c r="EU378" s="581"/>
      <c r="EV378" s="581"/>
      <c r="EW378" s="581"/>
      <c r="EX378" s="581"/>
      <c r="EY378" s="581"/>
      <c r="EZ378" s="581"/>
      <c r="FA378" s="581"/>
      <c r="FB378" s="581"/>
      <c r="FC378" s="581"/>
      <c r="FD378" s="581"/>
      <c r="FE378" s="581"/>
    </row>
    <row r="379" spans="1:161">
      <c r="A379" s="454"/>
      <c r="B379" s="653"/>
      <c r="C379" s="454"/>
      <c r="D379" s="454"/>
      <c r="E379" s="454"/>
      <c r="F379" s="504"/>
      <c r="G379" s="454"/>
      <c r="H379" s="454"/>
      <c r="I379" s="454"/>
      <c r="J379" s="454"/>
      <c r="K379" s="454"/>
      <c r="L379" s="454"/>
      <c r="M379" s="454"/>
      <c r="N379" s="454"/>
      <c r="O379" s="454"/>
      <c r="P379" s="454"/>
      <c r="Q379" s="454"/>
      <c r="R379" s="454"/>
      <c r="S379" s="454"/>
      <c r="T379" s="454"/>
      <c r="U379" s="454"/>
      <c r="V379" s="454"/>
      <c r="W379" s="454"/>
      <c r="X379" s="454"/>
      <c r="Y379" s="454"/>
      <c r="Z379" s="454"/>
      <c r="AA379" s="454"/>
      <c r="AB379" s="454"/>
      <c r="AC379" s="454"/>
      <c r="AD379" s="454"/>
      <c r="AE379" s="454"/>
      <c r="AF379" s="454"/>
      <c r="AG379" s="454"/>
      <c r="AH379" s="454"/>
      <c r="AI379" s="454"/>
      <c r="AJ379" s="454"/>
      <c r="AK379" s="454"/>
      <c r="AL379" s="454"/>
      <c r="AM379" s="454"/>
      <c r="AN379" s="454"/>
      <c r="AO379" s="454"/>
      <c r="AP379" s="454"/>
      <c r="AQ379" s="454"/>
      <c r="AR379" s="454"/>
      <c r="AS379" s="454"/>
      <c r="AT379" s="454"/>
      <c r="AU379" s="454"/>
      <c r="AV379" s="454"/>
      <c r="AW379" s="454"/>
      <c r="AX379" s="454"/>
      <c r="AY379" s="454"/>
      <c r="AZ379" s="454"/>
      <c r="BA379" s="454"/>
      <c r="BB379" s="454"/>
      <c r="BC379" s="454"/>
      <c r="BD379" s="454"/>
      <c r="BE379" s="454"/>
      <c r="BF379" s="454"/>
      <c r="BG379" s="454"/>
      <c r="BH379" s="454"/>
      <c r="BI379" s="454"/>
      <c r="BJ379" s="454"/>
      <c r="BK379" s="454"/>
      <c r="BL379" s="454"/>
      <c r="BM379" s="454"/>
      <c r="BN379" s="454"/>
      <c r="BO379" s="454"/>
      <c r="BP379" s="454"/>
      <c r="BQ379" s="454"/>
      <c r="BR379" s="454"/>
      <c r="BS379" s="454"/>
      <c r="BT379" s="454"/>
      <c r="BU379" s="454"/>
      <c r="BV379" s="454"/>
      <c r="BW379" s="454"/>
      <c r="BX379" s="454"/>
      <c r="BY379" s="454"/>
      <c r="BZ379" s="454"/>
      <c r="CA379" s="454"/>
      <c r="CB379" s="454"/>
      <c r="CC379" s="454"/>
      <c r="CD379" s="454"/>
      <c r="CE379" s="454"/>
      <c r="CF379" s="454"/>
      <c r="CG379" s="454"/>
      <c r="CH379" s="454"/>
      <c r="CI379" s="454"/>
      <c r="CJ379" s="454"/>
      <c r="CK379" s="454"/>
      <c r="CL379" s="454"/>
      <c r="CM379" s="454"/>
      <c r="CN379" s="454"/>
      <c r="CO379" s="454"/>
      <c r="CP379" s="454"/>
      <c r="CQ379" s="454"/>
      <c r="CR379" s="454"/>
      <c r="CS379" s="454"/>
      <c r="CT379" s="454"/>
      <c r="CU379" s="454"/>
      <c r="CV379" s="454"/>
      <c r="CW379" s="454"/>
      <c r="CX379" s="454"/>
      <c r="CY379" s="454"/>
      <c r="CZ379" s="454"/>
      <c r="DA379" s="454"/>
      <c r="DB379" s="454"/>
      <c r="DC379" s="454"/>
      <c r="DD379" s="454"/>
      <c r="DE379" s="454"/>
      <c r="DF379" s="454"/>
      <c r="DG379" s="454"/>
      <c r="DH379" s="454"/>
      <c r="DI379" s="454"/>
      <c r="DJ379" s="454"/>
      <c r="DK379" s="454"/>
      <c r="DL379" s="454"/>
      <c r="DM379" s="454"/>
      <c r="DN379" s="454"/>
      <c r="DO379" s="454"/>
      <c r="DP379" s="454"/>
      <c r="DQ379" s="454"/>
      <c r="DR379" s="454"/>
      <c r="DS379" s="454"/>
      <c r="DT379" s="454"/>
      <c r="DU379" s="454"/>
      <c r="DV379" s="454"/>
      <c r="DW379" s="454"/>
      <c r="DX379" s="454"/>
      <c r="DY379" s="454"/>
      <c r="DZ379" s="454"/>
      <c r="EA379" s="454"/>
      <c r="EB379" s="454"/>
      <c r="EC379" s="454"/>
      <c r="ED379" s="454"/>
      <c r="EE379" s="454"/>
      <c r="EF379" s="454"/>
      <c r="EG379" s="454"/>
      <c r="EH379" s="454"/>
      <c r="EI379" s="454"/>
      <c r="EJ379" s="454"/>
      <c r="EK379" s="454"/>
      <c r="EL379" s="454"/>
      <c r="EM379" s="454"/>
      <c r="EN379" s="454"/>
      <c r="EO379" s="454"/>
      <c r="EP379" s="454"/>
      <c r="EQ379" s="454"/>
      <c r="ER379" s="454"/>
      <c r="ES379" s="454"/>
      <c r="ET379" s="454"/>
      <c r="EU379" s="581"/>
      <c r="EV379" s="581"/>
      <c r="EW379" s="581"/>
      <c r="EX379" s="581"/>
      <c r="EY379" s="581"/>
      <c r="EZ379" s="581"/>
      <c r="FA379" s="581"/>
      <c r="FB379" s="581"/>
      <c r="FC379" s="581"/>
      <c r="FD379" s="581"/>
      <c r="FE379" s="581"/>
    </row>
    <row r="380" spans="1:161">
      <c r="A380" s="454"/>
      <c r="B380" s="653"/>
      <c r="C380" s="454"/>
      <c r="D380" s="454"/>
      <c r="E380" s="454"/>
      <c r="F380" s="504"/>
      <c r="G380" s="454"/>
      <c r="H380" s="454"/>
      <c r="I380" s="454"/>
      <c r="J380" s="454"/>
      <c r="K380" s="454"/>
      <c r="L380" s="454"/>
      <c r="M380" s="454"/>
      <c r="N380" s="454"/>
      <c r="O380" s="454"/>
      <c r="P380" s="454"/>
      <c r="Q380" s="454"/>
      <c r="R380" s="454"/>
      <c r="S380" s="454"/>
      <c r="T380" s="454"/>
      <c r="U380" s="454"/>
      <c r="V380" s="454"/>
      <c r="W380" s="454"/>
      <c r="X380" s="454"/>
      <c r="Y380" s="454"/>
      <c r="Z380" s="454"/>
      <c r="AA380" s="454"/>
      <c r="AB380" s="454"/>
      <c r="AC380" s="454"/>
      <c r="AD380" s="454"/>
      <c r="AE380" s="454"/>
      <c r="AF380" s="454"/>
      <c r="AG380" s="454"/>
      <c r="AH380" s="454"/>
      <c r="AI380" s="454"/>
      <c r="AJ380" s="454"/>
      <c r="AK380" s="454"/>
      <c r="AL380" s="454"/>
      <c r="AM380" s="454"/>
      <c r="AN380" s="454"/>
      <c r="AO380" s="454"/>
      <c r="AP380" s="454"/>
      <c r="AQ380" s="454"/>
      <c r="AR380" s="454"/>
      <c r="AS380" s="454"/>
      <c r="AT380" s="454"/>
      <c r="AU380" s="454"/>
      <c r="AV380" s="454"/>
      <c r="AW380" s="454"/>
      <c r="AX380" s="454"/>
      <c r="AY380" s="454"/>
      <c r="AZ380" s="454"/>
      <c r="BA380" s="454"/>
      <c r="BB380" s="454"/>
      <c r="BC380" s="454"/>
      <c r="BD380" s="454"/>
      <c r="BE380" s="454"/>
      <c r="BF380" s="454"/>
      <c r="BG380" s="454"/>
      <c r="BH380" s="454"/>
      <c r="BI380" s="454"/>
      <c r="BJ380" s="454"/>
      <c r="BK380" s="454"/>
      <c r="BL380" s="454"/>
      <c r="BM380" s="454"/>
      <c r="BN380" s="454"/>
      <c r="BO380" s="454"/>
      <c r="BP380" s="454"/>
      <c r="BQ380" s="454"/>
      <c r="BR380" s="454"/>
      <c r="BS380" s="454"/>
      <c r="BT380" s="454"/>
      <c r="BU380" s="454"/>
      <c r="BV380" s="454"/>
      <c r="BW380" s="454"/>
      <c r="BX380" s="454"/>
      <c r="BY380" s="454"/>
      <c r="BZ380" s="454"/>
      <c r="CA380" s="454"/>
      <c r="CB380" s="454"/>
      <c r="CC380" s="454"/>
      <c r="CD380" s="454"/>
      <c r="CE380" s="454"/>
      <c r="CF380" s="454"/>
      <c r="CG380" s="454"/>
      <c r="CH380" s="454"/>
      <c r="CI380" s="454"/>
      <c r="CJ380" s="454"/>
      <c r="CK380" s="454"/>
      <c r="CL380" s="454"/>
      <c r="CM380" s="454"/>
      <c r="CN380" s="454"/>
      <c r="CO380" s="454"/>
      <c r="CP380" s="454"/>
      <c r="CQ380" s="454"/>
      <c r="CR380" s="454"/>
      <c r="CS380" s="454"/>
      <c r="CT380" s="454"/>
      <c r="CU380" s="454"/>
      <c r="CV380" s="454"/>
      <c r="CW380" s="454"/>
      <c r="CX380" s="454"/>
      <c r="CY380" s="454"/>
      <c r="CZ380" s="454"/>
      <c r="DA380" s="454"/>
      <c r="DB380" s="454"/>
      <c r="DC380" s="454"/>
      <c r="DD380" s="454"/>
      <c r="DE380" s="454"/>
      <c r="DF380" s="454"/>
      <c r="DG380" s="454"/>
      <c r="DH380" s="454"/>
      <c r="DI380" s="454"/>
      <c r="DJ380" s="454"/>
      <c r="DK380" s="454"/>
      <c r="DL380" s="454"/>
      <c r="DM380" s="454"/>
      <c r="DN380" s="454"/>
      <c r="DO380" s="454"/>
      <c r="DP380" s="454"/>
      <c r="DQ380" s="454"/>
      <c r="DR380" s="454"/>
      <c r="DS380" s="454"/>
      <c r="DT380" s="454"/>
      <c r="DU380" s="454"/>
      <c r="DV380" s="454"/>
      <c r="DW380" s="454"/>
      <c r="DX380" s="454"/>
      <c r="DY380" s="454"/>
      <c r="DZ380" s="454"/>
      <c r="EA380" s="454"/>
      <c r="EB380" s="454"/>
      <c r="EC380" s="454"/>
      <c r="ED380" s="454"/>
      <c r="EE380" s="454"/>
      <c r="EF380" s="454"/>
      <c r="EG380" s="454"/>
      <c r="EH380" s="454"/>
      <c r="EI380" s="454"/>
      <c r="EJ380" s="454"/>
      <c r="EK380" s="454"/>
      <c r="EL380" s="454"/>
      <c r="EM380" s="454"/>
      <c r="EN380" s="454"/>
      <c r="EO380" s="454"/>
      <c r="EP380" s="454"/>
      <c r="EQ380" s="454"/>
      <c r="ER380" s="454"/>
      <c r="ES380" s="454"/>
      <c r="ET380" s="454"/>
      <c r="EU380" s="581"/>
      <c r="EV380" s="581"/>
      <c r="EW380" s="581"/>
      <c r="EX380" s="581"/>
      <c r="EY380" s="581"/>
      <c r="EZ380" s="581"/>
      <c r="FA380" s="581"/>
      <c r="FB380" s="581"/>
      <c r="FC380" s="581"/>
      <c r="FD380" s="581"/>
      <c r="FE380" s="581"/>
    </row>
    <row r="381" spans="1:161">
      <c r="A381" s="454"/>
      <c r="B381" s="653"/>
      <c r="C381" s="454"/>
      <c r="D381" s="454"/>
      <c r="E381" s="454"/>
      <c r="F381" s="50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454"/>
      <c r="AF381" s="454"/>
      <c r="AG381" s="454"/>
      <c r="AH381" s="454"/>
      <c r="AI381" s="454"/>
      <c r="AJ381" s="454"/>
      <c r="AK381" s="454"/>
      <c r="AL381" s="454"/>
      <c r="AM381" s="454"/>
      <c r="AN381" s="454"/>
      <c r="AO381" s="454"/>
      <c r="AP381" s="454"/>
      <c r="AQ381" s="454"/>
      <c r="AR381" s="454"/>
      <c r="AS381" s="454"/>
      <c r="AT381" s="454"/>
      <c r="AU381" s="454"/>
      <c r="AV381" s="454"/>
      <c r="AW381" s="454"/>
      <c r="AX381" s="454"/>
      <c r="AY381" s="454"/>
      <c r="AZ381" s="454"/>
      <c r="BA381" s="454"/>
      <c r="BB381" s="454"/>
      <c r="BC381" s="454"/>
      <c r="BD381" s="454"/>
      <c r="BE381" s="454"/>
      <c r="BF381" s="454"/>
      <c r="BG381" s="454"/>
      <c r="BH381" s="454"/>
      <c r="BI381" s="454"/>
      <c r="BJ381" s="454"/>
      <c r="BK381" s="454"/>
      <c r="BL381" s="454"/>
      <c r="BM381" s="454"/>
      <c r="BN381" s="454"/>
      <c r="BO381" s="454"/>
      <c r="BP381" s="454"/>
      <c r="BQ381" s="454"/>
      <c r="BR381" s="454"/>
      <c r="BS381" s="454"/>
      <c r="BT381" s="454"/>
      <c r="BU381" s="454"/>
      <c r="BV381" s="454"/>
      <c r="BW381" s="454"/>
      <c r="BX381" s="454"/>
      <c r="BY381" s="454"/>
      <c r="BZ381" s="454"/>
      <c r="CA381" s="454"/>
      <c r="CB381" s="454"/>
      <c r="CC381" s="454"/>
      <c r="CD381" s="454"/>
      <c r="CE381" s="454"/>
      <c r="CF381" s="454"/>
      <c r="CG381" s="454"/>
      <c r="CH381" s="454"/>
      <c r="CI381" s="454"/>
      <c r="CJ381" s="454"/>
      <c r="CK381" s="454"/>
      <c r="CL381" s="454"/>
      <c r="CM381" s="454"/>
      <c r="CN381" s="454"/>
      <c r="CO381" s="454"/>
      <c r="CP381" s="454"/>
      <c r="CQ381" s="454"/>
      <c r="CR381" s="454"/>
      <c r="CS381" s="454"/>
      <c r="CT381" s="454"/>
      <c r="CU381" s="454"/>
      <c r="CV381" s="454"/>
      <c r="CW381" s="454"/>
      <c r="CX381" s="454"/>
      <c r="CY381" s="454"/>
      <c r="CZ381" s="454"/>
      <c r="DA381" s="454"/>
      <c r="DB381" s="454"/>
      <c r="DC381" s="454"/>
      <c r="DD381" s="454"/>
      <c r="DE381" s="454"/>
      <c r="DF381" s="454"/>
      <c r="DG381" s="454"/>
      <c r="DH381" s="454"/>
      <c r="DI381" s="454"/>
      <c r="DJ381" s="454"/>
      <c r="DK381" s="454"/>
      <c r="DL381" s="454"/>
      <c r="DM381" s="454"/>
      <c r="DN381" s="454"/>
      <c r="DO381" s="454"/>
      <c r="DP381" s="454"/>
      <c r="DQ381" s="454"/>
      <c r="DR381" s="454"/>
      <c r="DS381" s="454"/>
      <c r="DT381" s="454"/>
      <c r="DU381" s="454"/>
      <c r="DV381" s="454"/>
      <c r="DW381" s="454"/>
      <c r="DX381" s="454"/>
      <c r="DY381" s="454"/>
      <c r="DZ381" s="454"/>
      <c r="EA381" s="454"/>
      <c r="EB381" s="454"/>
      <c r="EC381" s="454"/>
      <c r="ED381" s="454"/>
      <c r="EE381" s="454"/>
      <c r="EF381" s="454"/>
      <c r="EG381" s="454"/>
      <c r="EH381" s="454"/>
      <c r="EI381" s="454"/>
      <c r="EJ381" s="454"/>
      <c r="EK381" s="454"/>
      <c r="EL381" s="454"/>
      <c r="EM381" s="454"/>
      <c r="EN381" s="454"/>
      <c r="EO381" s="454"/>
      <c r="EP381" s="454"/>
      <c r="EQ381" s="454"/>
      <c r="ER381" s="454"/>
      <c r="ES381" s="454"/>
      <c r="ET381" s="454"/>
      <c r="EU381" s="581"/>
      <c r="EV381" s="581"/>
      <c r="EW381" s="581"/>
      <c r="EX381" s="581"/>
      <c r="EY381" s="581"/>
      <c r="EZ381" s="581"/>
      <c r="FA381" s="581"/>
      <c r="FB381" s="581"/>
      <c r="FC381" s="581"/>
      <c r="FD381" s="581"/>
      <c r="FE381" s="581"/>
    </row>
    <row r="382" spans="1:161">
      <c r="A382" s="454"/>
      <c r="B382" s="653"/>
      <c r="C382" s="454"/>
      <c r="D382" s="454"/>
      <c r="E382" s="454"/>
      <c r="F382" s="504"/>
      <c r="G382" s="454"/>
      <c r="H382" s="454"/>
      <c r="I382" s="454"/>
      <c r="J382" s="454"/>
      <c r="K382" s="454"/>
      <c r="L382" s="454"/>
      <c r="M382" s="454"/>
      <c r="N382" s="454"/>
      <c r="O382" s="454"/>
      <c r="P382" s="454"/>
      <c r="Q382" s="454"/>
      <c r="R382" s="454"/>
      <c r="S382" s="454"/>
      <c r="T382" s="454"/>
      <c r="U382" s="454"/>
      <c r="V382" s="454"/>
      <c r="W382" s="454"/>
      <c r="X382" s="454"/>
      <c r="Y382" s="454"/>
      <c r="Z382" s="454"/>
      <c r="AA382" s="454"/>
      <c r="AB382" s="454"/>
      <c r="AC382" s="454"/>
      <c r="AD382" s="454"/>
      <c r="AE382" s="454"/>
      <c r="AF382" s="454"/>
      <c r="AG382" s="454"/>
      <c r="AH382" s="454"/>
      <c r="AI382" s="454"/>
      <c r="AJ382" s="454"/>
      <c r="AK382" s="454"/>
      <c r="AL382" s="454"/>
      <c r="AM382" s="454"/>
      <c r="AN382" s="454"/>
      <c r="AO382" s="454"/>
      <c r="AP382" s="454"/>
      <c r="AQ382" s="454"/>
      <c r="AR382" s="454"/>
      <c r="AS382" s="454"/>
      <c r="AT382" s="454"/>
      <c r="AU382" s="454"/>
      <c r="AV382" s="454"/>
      <c r="AW382" s="454"/>
      <c r="AX382" s="454"/>
      <c r="AY382" s="454"/>
      <c r="AZ382" s="454"/>
      <c r="BA382" s="454"/>
      <c r="BB382" s="454"/>
      <c r="BC382" s="454"/>
      <c r="BD382" s="454"/>
      <c r="BE382" s="454"/>
      <c r="BF382" s="454"/>
      <c r="BG382" s="454"/>
      <c r="BH382" s="454"/>
      <c r="BI382" s="454"/>
      <c r="BJ382" s="454"/>
      <c r="BK382" s="454"/>
      <c r="BL382" s="454"/>
      <c r="BM382" s="454"/>
      <c r="BN382" s="454"/>
      <c r="BO382" s="454"/>
      <c r="BP382" s="454"/>
      <c r="BQ382" s="454"/>
      <c r="BR382" s="454"/>
      <c r="BS382" s="454"/>
      <c r="BT382" s="454"/>
      <c r="BU382" s="454"/>
      <c r="BV382" s="454"/>
      <c r="BW382" s="454"/>
      <c r="BX382" s="454"/>
      <c r="BY382" s="454"/>
      <c r="BZ382" s="454"/>
      <c r="CA382" s="454"/>
      <c r="CB382" s="454"/>
      <c r="CC382" s="454"/>
      <c r="CD382" s="454"/>
      <c r="CE382" s="454"/>
      <c r="CF382" s="454"/>
      <c r="CG382" s="454"/>
      <c r="CH382" s="454"/>
      <c r="CI382" s="454"/>
      <c r="CJ382" s="454"/>
      <c r="CK382" s="454"/>
      <c r="CL382" s="454"/>
      <c r="CM382" s="454"/>
      <c r="CN382" s="454"/>
      <c r="CO382" s="454"/>
      <c r="CP382" s="454"/>
      <c r="CQ382" s="454"/>
      <c r="CR382" s="454"/>
      <c r="CS382" s="454"/>
      <c r="CT382" s="454"/>
      <c r="CU382" s="454"/>
      <c r="CV382" s="454"/>
      <c r="CW382" s="454"/>
      <c r="CX382" s="454"/>
      <c r="CY382" s="454"/>
      <c r="CZ382" s="454"/>
      <c r="DA382" s="454"/>
      <c r="DB382" s="454"/>
      <c r="DC382" s="454"/>
      <c r="DD382" s="454"/>
      <c r="DE382" s="454"/>
      <c r="DF382" s="454"/>
      <c r="DG382" s="454"/>
      <c r="DH382" s="454"/>
      <c r="DI382" s="454"/>
      <c r="DJ382" s="454"/>
      <c r="DK382" s="454"/>
      <c r="DL382" s="454"/>
      <c r="DM382" s="454"/>
      <c r="DN382" s="454"/>
      <c r="DO382" s="454"/>
      <c r="DP382" s="454"/>
      <c r="DQ382" s="454"/>
      <c r="DR382" s="454"/>
      <c r="DS382" s="454"/>
      <c r="DT382" s="454"/>
      <c r="DU382" s="454"/>
      <c r="DV382" s="454"/>
      <c r="DW382" s="454"/>
      <c r="DX382" s="454"/>
      <c r="DY382" s="454"/>
      <c r="DZ382" s="454"/>
      <c r="EA382" s="454"/>
      <c r="EB382" s="454"/>
      <c r="EC382" s="454"/>
      <c r="ED382" s="454"/>
      <c r="EE382" s="454"/>
      <c r="EF382" s="454"/>
      <c r="EG382" s="454"/>
      <c r="EH382" s="454"/>
      <c r="EI382" s="454"/>
      <c r="EJ382" s="454"/>
      <c r="EK382" s="454"/>
      <c r="EL382" s="454"/>
      <c r="EM382" s="454"/>
      <c r="EN382" s="454"/>
      <c r="EO382" s="454"/>
      <c r="EP382" s="454"/>
      <c r="EQ382" s="454"/>
      <c r="ER382" s="454"/>
      <c r="ES382" s="454"/>
      <c r="ET382" s="454"/>
      <c r="EU382" s="581"/>
      <c r="EV382" s="581"/>
      <c r="EW382" s="581"/>
      <c r="EX382" s="581"/>
      <c r="EY382" s="581"/>
      <c r="EZ382" s="581"/>
      <c r="FA382" s="581"/>
      <c r="FB382" s="581"/>
      <c r="FC382" s="581"/>
      <c r="FD382" s="581"/>
      <c r="FE382" s="581"/>
    </row>
    <row r="383" spans="1:161">
      <c r="A383" s="454"/>
      <c r="B383" s="653"/>
      <c r="C383" s="454"/>
      <c r="D383" s="454"/>
      <c r="E383" s="454"/>
      <c r="F383" s="504"/>
      <c r="G383" s="454"/>
      <c r="H383" s="454"/>
      <c r="I383" s="454"/>
      <c r="J383" s="454"/>
      <c r="K383" s="454"/>
      <c r="L383" s="454"/>
      <c r="M383" s="454"/>
      <c r="N383" s="454"/>
      <c r="O383" s="454"/>
      <c r="P383" s="454"/>
      <c r="Q383" s="454"/>
      <c r="R383" s="454"/>
      <c r="S383" s="454"/>
      <c r="T383" s="454"/>
      <c r="U383" s="454"/>
      <c r="V383" s="454"/>
      <c r="W383" s="454"/>
      <c r="X383" s="454"/>
      <c r="Y383" s="454"/>
      <c r="Z383" s="454"/>
      <c r="AA383" s="454"/>
      <c r="AB383" s="454"/>
      <c r="AC383" s="454"/>
      <c r="AD383" s="454"/>
      <c r="AE383" s="454"/>
      <c r="AF383" s="454"/>
      <c r="AG383" s="454"/>
      <c r="AH383" s="454"/>
      <c r="AI383" s="454"/>
      <c r="AJ383" s="454"/>
      <c r="AK383" s="454"/>
      <c r="AL383" s="454"/>
      <c r="AM383" s="454"/>
      <c r="AN383" s="454"/>
      <c r="AO383" s="454"/>
      <c r="AP383" s="454"/>
      <c r="AQ383" s="454"/>
      <c r="AR383" s="454"/>
      <c r="AS383" s="454"/>
      <c r="AT383" s="454"/>
      <c r="AU383" s="454"/>
      <c r="AV383" s="454"/>
      <c r="AW383" s="454"/>
      <c r="AX383" s="454"/>
      <c r="AY383" s="454"/>
      <c r="AZ383" s="454"/>
      <c r="BA383" s="454"/>
      <c r="BB383" s="454"/>
      <c r="BC383" s="454"/>
      <c r="BD383" s="454"/>
      <c r="BE383" s="454"/>
      <c r="BF383" s="454"/>
      <c r="BG383" s="454"/>
      <c r="BH383" s="454"/>
      <c r="BI383" s="454"/>
      <c r="BJ383" s="454"/>
      <c r="BK383" s="454"/>
      <c r="BL383" s="454"/>
      <c r="BM383" s="454"/>
      <c r="BN383" s="454"/>
      <c r="BO383" s="454"/>
      <c r="BP383" s="454"/>
      <c r="BQ383" s="454"/>
      <c r="BR383" s="454"/>
      <c r="BS383" s="454"/>
      <c r="BT383" s="454"/>
      <c r="BU383" s="454"/>
      <c r="BV383" s="454"/>
      <c r="BW383" s="454"/>
      <c r="BX383" s="454"/>
      <c r="BY383" s="454"/>
      <c r="BZ383" s="454"/>
      <c r="CA383" s="454"/>
      <c r="CB383" s="454"/>
      <c r="CC383" s="454"/>
      <c r="CD383" s="454"/>
      <c r="CE383" s="454"/>
      <c r="CF383" s="454"/>
      <c r="CG383" s="454"/>
      <c r="CH383" s="454"/>
      <c r="CI383" s="454"/>
      <c r="CJ383" s="454"/>
      <c r="CK383" s="454"/>
      <c r="CL383" s="454"/>
      <c r="CM383" s="454"/>
      <c r="CN383" s="454"/>
      <c r="CO383" s="454"/>
      <c r="CP383" s="454"/>
      <c r="CQ383" s="454"/>
      <c r="CR383" s="454"/>
      <c r="CS383" s="454"/>
      <c r="CT383" s="454"/>
      <c r="CU383" s="454"/>
      <c r="CV383" s="454"/>
      <c r="CW383" s="454"/>
      <c r="CX383" s="454"/>
      <c r="CY383" s="454"/>
      <c r="CZ383" s="454"/>
      <c r="DA383" s="454"/>
      <c r="DB383" s="454"/>
      <c r="DC383" s="454"/>
      <c r="DD383" s="454"/>
      <c r="DE383" s="454"/>
      <c r="DF383" s="454"/>
      <c r="DG383" s="454"/>
      <c r="DH383" s="454"/>
      <c r="DI383" s="454"/>
      <c r="DJ383" s="454"/>
      <c r="DK383" s="454"/>
      <c r="DL383" s="454"/>
      <c r="DM383" s="454"/>
      <c r="DN383" s="454"/>
      <c r="DO383" s="454"/>
      <c r="DP383" s="454"/>
      <c r="DQ383" s="454"/>
      <c r="DR383" s="454"/>
      <c r="DS383" s="454"/>
      <c r="DT383" s="454"/>
      <c r="DU383" s="454"/>
      <c r="DV383" s="454"/>
      <c r="DW383" s="454"/>
      <c r="DX383" s="454"/>
      <c r="DY383" s="454"/>
      <c r="DZ383" s="454"/>
      <c r="EA383" s="454"/>
      <c r="EB383" s="454"/>
      <c r="EC383" s="454"/>
      <c r="ED383" s="454"/>
      <c r="EE383" s="454"/>
      <c r="EF383" s="454"/>
      <c r="EG383" s="454"/>
      <c r="EH383" s="454"/>
      <c r="EI383" s="454"/>
      <c r="EJ383" s="454"/>
      <c r="EK383" s="454"/>
      <c r="EL383" s="454"/>
      <c r="EM383" s="454"/>
      <c r="EN383" s="454"/>
      <c r="EO383" s="454"/>
      <c r="EP383" s="454"/>
      <c r="EQ383" s="454"/>
      <c r="ER383" s="454"/>
      <c r="ES383" s="454"/>
      <c r="ET383" s="454"/>
      <c r="EU383" s="581"/>
      <c r="EV383" s="581"/>
      <c r="EW383" s="581"/>
      <c r="EX383" s="581"/>
      <c r="EY383" s="581"/>
      <c r="EZ383" s="581"/>
      <c r="FA383" s="581"/>
      <c r="FB383" s="581"/>
      <c r="FC383" s="581"/>
      <c r="FD383" s="581"/>
      <c r="FE383" s="581"/>
    </row>
    <row r="384" spans="1:161">
      <c r="A384" s="454"/>
      <c r="B384" s="653"/>
      <c r="C384" s="454"/>
      <c r="D384" s="454"/>
      <c r="E384" s="454"/>
      <c r="F384" s="504"/>
      <c r="G384" s="454"/>
      <c r="H384" s="454"/>
      <c r="I384" s="454"/>
      <c r="J384" s="454"/>
      <c r="K384" s="454"/>
      <c r="L384" s="454"/>
      <c r="M384" s="454"/>
      <c r="N384" s="454"/>
      <c r="O384" s="454"/>
      <c r="P384" s="454"/>
      <c r="Q384" s="454"/>
      <c r="R384" s="454"/>
      <c r="S384" s="454"/>
      <c r="T384" s="454"/>
      <c r="U384" s="454"/>
      <c r="V384" s="454"/>
      <c r="W384" s="454"/>
      <c r="X384" s="454"/>
      <c r="Y384" s="454"/>
      <c r="Z384" s="454"/>
      <c r="AA384" s="454"/>
      <c r="AB384" s="454"/>
      <c r="AC384" s="454"/>
      <c r="AD384" s="454"/>
      <c r="AE384" s="454"/>
      <c r="AF384" s="454"/>
      <c r="AG384" s="454"/>
      <c r="AH384" s="454"/>
      <c r="AI384" s="454"/>
      <c r="AJ384" s="454"/>
      <c r="AK384" s="454"/>
      <c r="AL384" s="454"/>
      <c r="AM384" s="454"/>
      <c r="AN384" s="454"/>
      <c r="AO384" s="454"/>
      <c r="AP384" s="454"/>
      <c r="AQ384" s="454"/>
      <c r="AR384" s="454"/>
      <c r="AS384" s="454"/>
      <c r="AT384" s="454"/>
      <c r="AU384" s="454"/>
      <c r="AV384" s="454"/>
      <c r="AW384" s="454"/>
      <c r="AX384" s="454"/>
      <c r="AY384" s="454"/>
      <c r="AZ384" s="454"/>
      <c r="BA384" s="454"/>
      <c r="BB384" s="454"/>
      <c r="BC384" s="454"/>
      <c r="BD384" s="454"/>
      <c r="BE384" s="454"/>
      <c r="BF384" s="454"/>
      <c r="BG384" s="454"/>
      <c r="BH384" s="454"/>
      <c r="BI384" s="454"/>
      <c r="BJ384" s="454"/>
      <c r="BK384" s="454"/>
      <c r="BL384" s="454"/>
      <c r="BM384" s="454"/>
      <c r="BN384" s="454"/>
      <c r="BO384" s="454"/>
      <c r="BP384" s="454"/>
      <c r="BQ384" s="454"/>
      <c r="BR384" s="454"/>
      <c r="BS384" s="454"/>
      <c r="BT384" s="454"/>
      <c r="BU384" s="454"/>
      <c r="BV384" s="454"/>
      <c r="BW384" s="454"/>
      <c r="BX384" s="454"/>
      <c r="BY384" s="454"/>
      <c r="BZ384" s="454"/>
      <c r="CA384" s="454"/>
      <c r="CB384" s="454"/>
      <c r="CC384" s="454"/>
      <c r="CD384" s="454"/>
      <c r="CE384" s="454"/>
      <c r="CF384" s="454"/>
      <c r="CG384" s="454"/>
      <c r="CH384" s="454"/>
      <c r="CI384" s="454"/>
      <c r="CJ384" s="454"/>
      <c r="CK384" s="454"/>
      <c r="CL384" s="454"/>
      <c r="CM384" s="454"/>
      <c r="CN384" s="454"/>
      <c r="CO384" s="454"/>
      <c r="CP384" s="454"/>
      <c r="CQ384" s="454"/>
      <c r="CR384" s="454"/>
      <c r="CS384" s="454"/>
      <c r="CT384" s="454"/>
      <c r="CU384" s="454"/>
      <c r="CV384" s="454"/>
      <c r="CW384" s="454"/>
      <c r="CX384" s="454"/>
      <c r="CY384" s="454"/>
      <c r="CZ384" s="454"/>
      <c r="DA384" s="454"/>
      <c r="DB384" s="454"/>
      <c r="DC384" s="454"/>
      <c r="DD384" s="454"/>
      <c r="DE384" s="454"/>
      <c r="DF384" s="454"/>
      <c r="DG384" s="454"/>
      <c r="DH384" s="454"/>
      <c r="DI384" s="454"/>
      <c r="DJ384" s="454"/>
      <c r="DK384" s="454"/>
      <c r="DL384" s="454"/>
      <c r="DM384" s="454"/>
      <c r="DN384" s="454"/>
      <c r="DO384" s="454"/>
      <c r="DP384" s="454"/>
      <c r="DQ384" s="454"/>
      <c r="DR384" s="454"/>
      <c r="DS384" s="454"/>
      <c r="DT384" s="454"/>
      <c r="DU384" s="454"/>
      <c r="DV384" s="454"/>
      <c r="DW384" s="454"/>
      <c r="DX384" s="454"/>
      <c r="DY384" s="454"/>
      <c r="DZ384" s="454"/>
      <c r="EA384" s="454"/>
      <c r="EB384" s="454"/>
      <c r="EC384" s="454"/>
      <c r="ED384" s="454"/>
      <c r="EE384" s="454"/>
      <c r="EF384" s="454"/>
      <c r="EG384" s="454"/>
      <c r="EH384" s="454"/>
      <c r="EI384" s="454"/>
      <c r="EJ384" s="454"/>
      <c r="EK384" s="454"/>
      <c r="EL384" s="454"/>
      <c r="EM384" s="454"/>
      <c r="EN384" s="454"/>
      <c r="EO384" s="454"/>
      <c r="EP384" s="454"/>
      <c r="EQ384" s="454"/>
      <c r="ER384" s="454"/>
      <c r="ES384" s="454"/>
      <c r="ET384" s="454"/>
      <c r="EU384" s="581"/>
      <c r="EV384" s="581"/>
      <c r="EW384" s="581"/>
      <c r="EX384" s="581"/>
      <c r="EY384" s="581"/>
      <c r="EZ384" s="581"/>
      <c r="FA384" s="581"/>
      <c r="FB384" s="581"/>
      <c r="FC384" s="581"/>
      <c r="FD384" s="581"/>
      <c r="FE384" s="581"/>
    </row>
    <row r="385" spans="1:161">
      <c r="A385" s="454"/>
      <c r="B385" s="653"/>
      <c r="C385" s="454"/>
      <c r="D385" s="454"/>
      <c r="E385" s="454"/>
      <c r="F385" s="504"/>
      <c r="G385" s="454"/>
      <c r="H385" s="454"/>
      <c r="I385" s="454"/>
      <c r="J385" s="454"/>
      <c r="K385" s="454"/>
      <c r="L385" s="454"/>
      <c r="M385" s="454"/>
      <c r="N385" s="454"/>
      <c r="O385" s="454"/>
      <c r="P385" s="454"/>
      <c r="Q385" s="454"/>
      <c r="R385" s="454"/>
      <c r="S385" s="454"/>
      <c r="T385" s="454"/>
      <c r="U385" s="454"/>
      <c r="V385" s="454"/>
      <c r="W385" s="454"/>
      <c r="X385" s="454"/>
      <c r="Y385" s="454"/>
      <c r="Z385" s="454"/>
      <c r="AA385" s="454"/>
      <c r="AB385" s="454"/>
      <c r="AC385" s="454"/>
      <c r="AD385" s="454"/>
      <c r="AE385" s="454"/>
      <c r="AF385" s="454"/>
      <c r="AG385" s="454"/>
      <c r="AH385" s="454"/>
      <c r="AI385" s="454"/>
      <c r="AJ385" s="454"/>
      <c r="AK385" s="454"/>
      <c r="AL385" s="454"/>
      <c r="AM385" s="454"/>
      <c r="AN385" s="454"/>
      <c r="AO385" s="454"/>
      <c r="AP385" s="454"/>
      <c r="AQ385" s="454"/>
      <c r="AR385" s="454"/>
      <c r="AS385" s="454"/>
      <c r="AT385" s="454"/>
      <c r="AU385" s="454"/>
      <c r="AV385" s="454"/>
      <c r="AW385" s="454"/>
      <c r="AX385" s="454"/>
      <c r="AY385" s="454"/>
      <c r="AZ385" s="454"/>
      <c r="BA385" s="454"/>
      <c r="BB385" s="454"/>
      <c r="BC385" s="454"/>
      <c r="BD385" s="454"/>
      <c r="BE385" s="454"/>
      <c r="BF385" s="454"/>
      <c r="BG385" s="454"/>
      <c r="BH385" s="454"/>
      <c r="BI385" s="454"/>
      <c r="BJ385" s="454"/>
      <c r="BK385" s="454"/>
      <c r="BL385" s="454"/>
      <c r="BM385" s="454"/>
      <c r="BN385" s="454"/>
      <c r="BO385" s="454"/>
      <c r="BP385" s="454"/>
      <c r="BQ385" s="454"/>
      <c r="BR385" s="454"/>
      <c r="BS385" s="454"/>
      <c r="BT385" s="454"/>
      <c r="BU385" s="454"/>
      <c r="BV385" s="454"/>
      <c r="BW385" s="454"/>
      <c r="BX385" s="454"/>
      <c r="BY385" s="454"/>
      <c r="BZ385" s="454"/>
      <c r="CA385" s="454"/>
      <c r="CB385" s="454"/>
      <c r="CC385" s="454"/>
      <c r="CD385" s="454"/>
      <c r="CE385" s="454"/>
      <c r="CF385" s="454"/>
      <c r="CG385" s="454"/>
      <c r="CH385" s="454"/>
      <c r="CI385" s="454"/>
      <c r="CJ385" s="454"/>
      <c r="CK385" s="454"/>
      <c r="CL385" s="454"/>
      <c r="CM385" s="454"/>
      <c r="CN385" s="454"/>
      <c r="CO385" s="454"/>
      <c r="CP385" s="454"/>
      <c r="CQ385" s="454"/>
      <c r="CR385" s="454"/>
      <c r="CS385" s="454"/>
      <c r="CT385" s="454"/>
      <c r="CU385" s="454"/>
      <c r="CV385" s="454"/>
      <c r="CW385" s="454"/>
      <c r="CX385" s="454"/>
      <c r="CY385" s="454"/>
      <c r="CZ385" s="454"/>
      <c r="DA385" s="454"/>
      <c r="DB385" s="454"/>
      <c r="DC385" s="454"/>
      <c r="DD385" s="454"/>
      <c r="DE385" s="454"/>
      <c r="DF385" s="454"/>
      <c r="DG385" s="454"/>
      <c r="DH385" s="454"/>
      <c r="DI385" s="454"/>
      <c r="DJ385" s="454"/>
      <c r="DK385" s="454"/>
      <c r="DL385" s="454"/>
      <c r="DM385" s="454"/>
      <c r="DN385" s="454"/>
      <c r="DO385" s="454"/>
      <c r="DP385" s="454"/>
      <c r="DQ385" s="454"/>
      <c r="DR385" s="454"/>
      <c r="DS385" s="454"/>
      <c r="DT385" s="454"/>
      <c r="DU385" s="454"/>
      <c r="DV385" s="454"/>
      <c r="DW385" s="454"/>
      <c r="DX385" s="454"/>
      <c r="DY385" s="454"/>
      <c r="DZ385" s="454"/>
      <c r="EA385" s="454"/>
      <c r="EB385" s="454"/>
      <c r="EC385" s="454"/>
      <c r="ED385" s="454"/>
      <c r="EE385" s="454"/>
      <c r="EF385" s="454"/>
      <c r="EG385" s="454"/>
      <c r="EH385" s="454"/>
      <c r="EI385" s="454"/>
      <c r="EJ385" s="454"/>
      <c r="EK385" s="454"/>
      <c r="EL385" s="454"/>
      <c r="EM385" s="454"/>
      <c r="EN385" s="454"/>
      <c r="EO385" s="454"/>
      <c r="EP385" s="454"/>
      <c r="EQ385" s="454"/>
      <c r="ER385" s="454"/>
      <c r="ES385" s="454"/>
      <c r="ET385" s="454"/>
      <c r="EU385" s="581"/>
      <c r="EV385" s="581"/>
      <c r="EW385" s="581"/>
      <c r="EX385" s="581"/>
      <c r="EY385" s="581"/>
      <c r="EZ385" s="581"/>
      <c r="FA385" s="581"/>
      <c r="FB385" s="581"/>
      <c r="FC385" s="581"/>
      <c r="FD385" s="581"/>
      <c r="FE385" s="581"/>
    </row>
    <row r="386" spans="1:161">
      <c r="A386" s="454"/>
      <c r="B386" s="653"/>
      <c r="C386" s="454"/>
      <c r="D386" s="454"/>
      <c r="E386" s="454"/>
      <c r="F386" s="504"/>
      <c r="G386" s="454"/>
      <c r="H386" s="454"/>
      <c r="I386" s="454"/>
      <c r="J386" s="454"/>
      <c r="K386" s="454"/>
      <c r="L386" s="454"/>
      <c r="M386" s="454"/>
      <c r="N386" s="454"/>
      <c r="O386" s="454"/>
      <c r="P386" s="454"/>
      <c r="Q386" s="454"/>
      <c r="R386" s="454"/>
      <c r="S386" s="454"/>
      <c r="T386" s="454"/>
      <c r="U386" s="454"/>
      <c r="V386" s="454"/>
      <c r="W386" s="454"/>
      <c r="X386" s="454"/>
      <c r="Y386" s="454"/>
      <c r="Z386" s="454"/>
      <c r="AA386" s="454"/>
      <c r="AB386" s="454"/>
      <c r="AC386" s="454"/>
      <c r="AD386" s="454"/>
      <c r="AE386" s="454"/>
      <c r="AF386" s="454"/>
      <c r="AG386" s="454"/>
      <c r="AH386" s="454"/>
      <c r="AI386" s="454"/>
      <c r="AJ386" s="454"/>
      <c r="AK386" s="454"/>
      <c r="AL386" s="454"/>
      <c r="AM386" s="454"/>
      <c r="AN386" s="454"/>
      <c r="AO386" s="454"/>
      <c r="AP386" s="454"/>
      <c r="AQ386" s="454"/>
      <c r="AR386" s="454"/>
      <c r="AS386" s="454"/>
      <c r="AT386" s="454"/>
      <c r="AU386" s="454"/>
      <c r="AV386" s="454"/>
      <c r="AW386" s="454"/>
      <c r="AX386" s="454"/>
      <c r="AY386" s="454"/>
      <c r="AZ386" s="454"/>
      <c r="BA386" s="454"/>
      <c r="BB386" s="454"/>
      <c r="BC386" s="454"/>
      <c r="BD386" s="454"/>
      <c r="BE386" s="454"/>
      <c r="BF386" s="454"/>
      <c r="BG386" s="454"/>
      <c r="BH386" s="454"/>
      <c r="BI386" s="454"/>
      <c r="BJ386" s="454"/>
      <c r="BK386" s="454"/>
      <c r="BL386" s="454"/>
      <c r="BM386" s="454"/>
      <c r="BN386" s="454"/>
      <c r="BO386" s="454"/>
      <c r="BP386" s="454"/>
      <c r="BQ386" s="454"/>
      <c r="BR386" s="454"/>
      <c r="BS386" s="454"/>
      <c r="BT386" s="454"/>
      <c r="BU386" s="454"/>
      <c r="BV386" s="454"/>
      <c r="BW386" s="454"/>
      <c r="BX386" s="454"/>
      <c r="BY386" s="454"/>
      <c r="BZ386" s="454"/>
      <c r="CA386" s="454"/>
      <c r="CB386" s="454"/>
      <c r="CC386" s="454"/>
      <c r="CD386" s="454"/>
      <c r="CE386" s="454"/>
      <c r="CF386" s="454"/>
      <c r="CG386" s="454"/>
      <c r="CH386" s="454"/>
      <c r="CI386" s="454"/>
      <c r="CJ386" s="454"/>
      <c r="CK386" s="454"/>
      <c r="CL386" s="454"/>
      <c r="CM386" s="454"/>
      <c r="CN386" s="454"/>
      <c r="CO386" s="454"/>
      <c r="CP386" s="454"/>
      <c r="CQ386" s="454"/>
      <c r="CR386" s="454"/>
      <c r="CS386" s="454"/>
      <c r="CT386" s="454"/>
      <c r="CU386" s="454"/>
      <c r="CV386" s="454"/>
      <c r="CW386" s="454"/>
      <c r="CX386" s="454"/>
      <c r="CY386" s="454"/>
      <c r="CZ386" s="454"/>
      <c r="DA386" s="454"/>
      <c r="DB386" s="454"/>
      <c r="DC386" s="454"/>
      <c r="DD386" s="454"/>
      <c r="DE386" s="454"/>
      <c r="DF386" s="454"/>
      <c r="DG386" s="454"/>
      <c r="DH386" s="454"/>
      <c r="DI386" s="454"/>
      <c r="DJ386" s="454"/>
      <c r="DK386" s="454"/>
      <c r="DL386" s="454"/>
      <c r="DM386" s="454"/>
      <c r="DN386" s="454"/>
      <c r="DO386" s="454"/>
      <c r="DP386" s="454"/>
      <c r="DQ386" s="454"/>
      <c r="DR386" s="454"/>
      <c r="DS386" s="454"/>
      <c r="DT386" s="454"/>
      <c r="DU386" s="454"/>
      <c r="DV386" s="454"/>
      <c r="DW386" s="454"/>
      <c r="DX386" s="454"/>
      <c r="DY386" s="454"/>
      <c r="DZ386" s="454"/>
      <c r="EA386" s="454"/>
      <c r="EB386" s="454"/>
      <c r="EC386" s="454"/>
      <c r="ED386" s="454"/>
      <c r="EE386" s="454"/>
      <c r="EF386" s="454"/>
      <c r="EG386" s="454"/>
      <c r="EH386" s="454"/>
      <c r="EI386" s="454"/>
      <c r="EJ386" s="454"/>
      <c r="EK386" s="454"/>
      <c r="EL386" s="454"/>
      <c r="EM386" s="454"/>
      <c r="EN386" s="454"/>
      <c r="EO386" s="454"/>
      <c r="EP386" s="454"/>
      <c r="EQ386" s="454"/>
      <c r="ER386" s="454"/>
      <c r="ES386" s="454"/>
      <c r="ET386" s="454"/>
      <c r="EU386" s="581"/>
      <c r="EV386" s="581"/>
      <c r="EW386" s="581"/>
      <c r="EX386" s="581"/>
      <c r="EY386" s="581"/>
      <c r="EZ386" s="581"/>
      <c r="FA386" s="581"/>
      <c r="FB386" s="581"/>
      <c r="FC386" s="581"/>
      <c r="FD386" s="581"/>
      <c r="FE386" s="581"/>
    </row>
    <row r="387" spans="1:161">
      <c r="A387" s="454"/>
      <c r="B387" s="653"/>
      <c r="C387" s="454"/>
      <c r="D387" s="454"/>
      <c r="E387" s="454"/>
      <c r="F387" s="504"/>
      <c r="G387" s="454"/>
      <c r="H387" s="454"/>
      <c r="I387" s="454"/>
      <c r="J387" s="454"/>
      <c r="K387" s="454"/>
      <c r="L387" s="454"/>
      <c r="M387" s="454"/>
      <c r="N387" s="454"/>
      <c r="O387" s="454"/>
      <c r="P387" s="454"/>
      <c r="Q387" s="454"/>
      <c r="R387" s="454"/>
      <c r="S387" s="454"/>
      <c r="T387" s="454"/>
      <c r="U387" s="454"/>
      <c r="V387" s="454"/>
      <c r="W387" s="454"/>
      <c r="X387" s="454"/>
      <c r="Y387" s="454"/>
      <c r="Z387" s="454"/>
      <c r="AA387" s="454"/>
      <c r="AB387" s="454"/>
      <c r="AC387" s="454"/>
      <c r="AD387" s="454"/>
      <c r="AE387" s="454"/>
      <c r="AF387" s="454"/>
      <c r="AG387" s="454"/>
      <c r="AH387" s="454"/>
      <c r="AI387" s="454"/>
      <c r="AJ387" s="454"/>
      <c r="AK387" s="454"/>
      <c r="AL387" s="454"/>
      <c r="AM387" s="454"/>
      <c r="AN387" s="454"/>
      <c r="AO387" s="454"/>
      <c r="AP387" s="454"/>
      <c r="AQ387" s="454"/>
      <c r="AR387" s="454"/>
      <c r="AS387" s="454"/>
      <c r="AT387" s="454"/>
      <c r="AU387" s="454"/>
      <c r="AV387" s="454"/>
      <c r="AW387" s="454"/>
      <c r="AX387" s="454"/>
      <c r="AY387" s="454"/>
      <c r="AZ387" s="454"/>
      <c r="BA387" s="454"/>
      <c r="BB387" s="454"/>
      <c r="BC387" s="454"/>
      <c r="BD387" s="454"/>
      <c r="BE387" s="454"/>
      <c r="BF387" s="454"/>
      <c r="BG387" s="454"/>
      <c r="BH387" s="454"/>
      <c r="BI387" s="454"/>
      <c r="BJ387" s="454"/>
      <c r="BK387" s="454"/>
      <c r="BL387" s="454"/>
      <c r="BM387" s="454"/>
      <c r="BN387" s="454"/>
      <c r="BO387" s="454"/>
      <c r="BP387" s="454"/>
      <c r="BQ387" s="454"/>
      <c r="BR387" s="454"/>
      <c r="BS387" s="454"/>
      <c r="BT387" s="454"/>
      <c r="BU387" s="454"/>
      <c r="BV387" s="454"/>
      <c r="BW387" s="454"/>
      <c r="BX387" s="454"/>
      <c r="BY387" s="454"/>
      <c r="BZ387" s="454"/>
      <c r="CA387" s="454"/>
      <c r="CB387" s="454"/>
      <c r="CC387" s="454"/>
      <c r="CD387" s="454"/>
      <c r="CE387" s="454"/>
      <c r="CF387" s="454"/>
      <c r="CG387" s="454"/>
      <c r="CH387" s="454"/>
      <c r="CI387" s="454"/>
      <c r="CJ387" s="454"/>
      <c r="CK387" s="454"/>
      <c r="CL387" s="454"/>
      <c r="CM387" s="454"/>
      <c r="CN387" s="454"/>
      <c r="CO387" s="454"/>
      <c r="CP387" s="454"/>
      <c r="CQ387" s="454"/>
      <c r="CR387" s="454"/>
      <c r="CS387" s="454"/>
      <c r="CT387" s="454"/>
      <c r="CU387" s="454"/>
      <c r="CV387" s="454"/>
      <c r="CW387" s="454"/>
      <c r="CX387" s="454"/>
      <c r="CY387" s="454"/>
      <c r="CZ387" s="454"/>
      <c r="DA387" s="454"/>
      <c r="DB387" s="454"/>
      <c r="DC387" s="454"/>
      <c r="DD387" s="454"/>
      <c r="DE387" s="454"/>
      <c r="DF387" s="454"/>
      <c r="DG387" s="454"/>
      <c r="DH387" s="454"/>
      <c r="DI387" s="454"/>
      <c r="DJ387" s="454"/>
      <c r="DK387" s="454"/>
      <c r="DL387" s="454"/>
      <c r="DM387" s="454"/>
      <c r="DN387" s="454"/>
      <c r="DO387" s="454"/>
      <c r="DP387" s="454"/>
      <c r="DQ387" s="454"/>
      <c r="DR387" s="454"/>
      <c r="DS387" s="454"/>
      <c r="DT387" s="454"/>
      <c r="DU387" s="454"/>
      <c r="DV387" s="454"/>
      <c r="DW387" s="454"/>
      <c r="DX387" s="454"/>
      <c r="DY387" s="454"/>
      <c r="DZ387" s="454"/>
      <c r="EA387" s="454"/>
      <c r="EB387" s="454"/>
      <c r="EC387" s="454"/>
      <c r="ED387" s="454"/>
      <c r="EE387" s="454"/>
      <c r="EF387" s="454"/>
      <c r="EG387" s="454"/>
      <c r="EH387" s="454"/>
      <c r="EI387" s="454"/>
      <c r="EJ387" s="454"/>
      <c r="EK387" s="454"/>
      <c r="EL387" s="454"/>
      <c r="EM387" s="454"/>
      <c r="EN387" s="454"/>
      <c r="EO387" s="454"/>
      <c r="EP387" s="454"/>
      <c r="EQ387" s="454"/>
      <c r="ER387" s="454"/>
      <c r="ES387" s="454"/>
      <c r="ET387" s="454"/>
      <c r="EU387" s="581"/>
      <c r="EV387" s="581"/>
      <c r="EW387" s="581"/>
      <c r="EX387" s="581"/>
      <c r="EY387" s="581"/>
      <c r="EZ387" s="581"/>
      <c r="FA387" s="581"/>
      <c r="FB387" s="581"/>
      <c r="FC387" s="581"/>
      <c r="FD387" s="581"/>
      <c r="FE387" s="581"/>
    </row>
    <row r="388" spans="1:161">
      <c r="A388" s="454"/>
      <c r="B388" s="653"/>
      <c r="C388" s="454"/>
      <c r="D388" s="454"/>
      <c r="E388" s="454"/>
      <c r="F388" s="504"/>
      <c r="G388" s="454"/>
      <c r="H388" s="454"/>
      <c r="I388" s="454"/>
      <c r="J388" s="454"/>
      <c r="K388" s="454"/>
      <c r="L388" s="454"/>
      <c r="M388" s="454"/>
      <c r="N388" s="454"/>
      <c r="O388" s="454"/>
      <c r="P388" s="454"/>
      <c r="Q388" s="454"/>
      <c r="R388" s="454"/>
      <c r="S388" s="454"/>
      <c r="T388" s="454"/>
      <c r="U388" s="454"/>
      <c r="V388" s="454"/>
      <c r="W388" s="454"/>
      <c r="X388" s="454"/>
      <c r="Y388" s="454"/>
      <c r="Z388" s="454"/>
      <c r="AA388" s="454"/>
      <c r="AB388" s="454"/>
      <c r="AC388" s="454"/>
      <c r="AD388" s="454"/>
      <c r="AE388" s="454"/>
      <c r="AF388" s="454"/>
      <c r="AG388" s="454"/>
      <c r="AH388" s="454"/>
      <c r="AI388" s="454"/>
      <c r="AJ388" s="454"/>
      <c r="AK388" s="454"/>
      <c r="AL388" s="454"/>
      <c r="AM388" s="454"/>
      <c r="AN388" s="454"/>
      <c r="AO388" s="454"/>
      <c r="AP388" s="454"/>
      <c r="AQ388" s="454"/>
      <c r="AR388" s="454"/>
      <c r="AS388" s="454"/>
      <c r="AT388" s="454"/>
      <c r="AU388" s="454"/>
      <c r="AV388" s="454"/>
      <c r="AW388" s="454"/>
      <c r="AX388" s="454"/>
      <c r="AY388" s="454"/>
      <c r="AZ388" s="454"/>
      <c r="BA388" s="454"/>
      <c r="BB388" s="454"/>
      <c r="BC388" s="454"/>
      <c r="BD388" s="454"/>
      <c r="BE388" s="454"/>
      <c r="BF388" s="454"/>
      <c r="BG388" s="454"/>
      <c r="BH388" s="454"/>
      <c r="BI388" s="454"/>
      <c r="BJ388" s="454"/>
      <c r="BK388" s="454"/>
      <c r="BL388" s="454"/>
      <c r="BM388" s="454"/>
      <c r="BN388" s="454"/>
      <c r="BO388" s="454"/>
      <c r="BP388" s="454"/>
      <c r="BQ388" s="454"/>
      <c r="BR388" s="454"/>
      <c r="BS388" s="454"/>
      <c r="BT388" s="454"/>
      <c r="BU388" s="454"/>
      <c r="BV388" s="454"/>
      <c r="BW388" s="454"/>
      <c r="BX388" s="454"/>
      <c r="BY388" s="454"/>
      <c r="BZ388" s="454"/>
      <c r="CA388" s="454"/>
      <c r="CB388" s="454"/>
      <c r="CC388" s="454"/>
      <c r="CD388" s="454"/>
      <c r="CE388" s="454"/>
      <c r="CF388" s="454"/>
      <c r="CG388" s="454"/>
      <c r="CH388" s="454"/>
      <c r="CI388" s="454"/>
      <c r="CJ388" s="454"/>
      <c r="CK388" s="454"/>
      <c r="CL388" s="454"/>
      <c r="CM388" s="454"/>
      <c r="CN388" s="454"/>
      <c r="CO388" s="454"/>
      <c r="CP388" s="454"/>
      <c r="CQ388" s="454"/>
      <c r="CR388" s="454"/>
      <c r="CS388" s="454"/>
      <c r="CT388" s="454"/>
      <c r="CU388" s="454"/>
      <c r="CV388" s="454"/>
      <c r="CW388" s="454"/>
      <c r="CX388" s="454"/>
      <c r="CY388" s="454"/>
      <c r="CZ388" s="454"/>
      <c r="DA388" s="454"/>
      <c r="DB388" s="454"/>
      <c r="DC388" s="454"/>
      <c r="DD388" s="454"/>
      <c r="DE388" s="454"/>
      <c r="DF388" s="454"/>
      <c r="DG388" s="454"/>
      <c r="DH388" s="454"/>
      <c r="DI388" s="454"/>
      <c r="DJ388" s="454"/>
      <c r="DK388" s="454"/>
      <c r="DL388" s="454"/>
      <c r="DM388" s="454"/>
      <c r="DN388" s="454"/>
      <c r="DO388" s="454"/>
      <c r="DP388" s="454"/>
      <c r="DQ388" s="454"/>
      <c r="DR388" s="454"/>
      <c r="DS388" s="454"/>
      <c r="DT388" s="454"/>
      <c r="DU388" s="454"/>
      <c r="DV388" s="454"/>
      <c r="DW388" s="454"/>
      <c r="DX388" s="454"/>
      <c r="DY388" s="454"/>
      <c r="DZ388" s="454"/>
      <c r="EA388" s="454"/>
      <c r="EB388" s="454"/>
      <c r="EC388" s="454"/>
      <c r="ED388" s="454"/>
      <c r="EE388" s="454"/>
      <c r="EF388" s="454"/>
      <c r="EG388" s="454"/>
      <c r="EH388" s="454"/>
      <c r="EI388" s="454"/>
      <c r="EJ388" s="454"/>
      <c r="EK388" s="454"/>
      <c r="EL388" s="454"/>
      <c r="EM388" s="454"/>
      <c r="EN388" s="454"/>
      <c r="EO388" s="454"/>
      <c r="EP388" s="454"/>
      <c r="EQ388" s="454"/>
      <c r="ER388" s="454"/>
      <c r="ES388" s="454"/>
      <c r="ET388" s="454"/>
      <c r="EU388" s="581"/>
      <c r="EV388" s="581"/>
      <c r="EW388" s="581"/>
      <c r="EX388" s="581"/>
      <c r="EY388" s="581"/>
      <c r="EZ388" s="581"/>
      <c r="FA388" s="581"/>
      <c r="FB388" s="581"/>
      <c r="FC388" s="581"/>
      <c r="FD388" s="581"/>
      <c r="FE388" s="581"/>
    </row>
    <row r="389" spans="1:161">
      <c r="A389" s="454"/>
      <c r="B389" s="653"/>
      <c r="C389" s="454"/>
      <c r="D389" s="454"/>
      <c r="E389" s="454"/>
      <c r="F389" s="504"/>
      <c r="G389" s="454"/>
      <c r="H389" s="454"/>
      <c r="I389" s="454"/>
      <c r="J389" s="454"/>
      <c r="K389" s="454"/>
      <c r="L389" s="454"/>
      <c r="M389" s="454"/>
      <c r="N389" s="454"/>
      <c r="O389" s="454"/>
      <c r="P389" s="454"/>
      <c r="Q389" s="454"/>
      <c r="R389" s="454"/>
      <c r="S389" s="454"/>
      <c r="T389" s="454"/>
      <c r="U389" s="454"/>
      <c r="V389" s="454"/>
      <c r="W389" s="454"/>
      <c r="X389" s="454"/>
      <c r="Y389" s="454"/>
      <c r="Z389" s="454"/>
      <c r="AA389" s="454"/>
      <c r="AB389" s="454"/>
      <c r="AC389" s="454"/>
      <c r="AD389" s="454"/>
      <c r="AE389" s="454"/>
      <c r="AF389" s="454"/>
      <c r="AG389" s="454"/>
      <c r="AH389" s="454"/>
      <c r="AI389" s="454"/>
      <c r="AJ389" s="454"/>
      <c r="AK389" s="454"/>
      <c r="AL389" s="454"/>
      <c r="AM389" s="454"/>
      <c r="AN389" s="454"/>
      <c r="AO389" s="454"/>
      <c r="AP389" s="454"/>
      <c r="AQ389" s="454"/>
      <c r="AR389" s="454"/>
      <c r="AS389" s="454"/>
      <c r="AT389" s="454"/>
      <c r="AU389" s="454"/>
      <c r="AV389" s="454"/>
      <c r="AW389" s="454"/>
      <c r="AX389" s="454"/>
      <c r="AY389" s="454"/>
      <c r="AZ389" s="454"/>
      <c r="BA389" s="454"/>
      <c r="BB389" s="454"/>
      <c r="BC389" s="454"/>
      <c r="BD389" s="454"/>
      <c r="BE389" s="454"/>
      <c r="BF389" s="454"/>
      <c r="BG389" s="454"/>
      <c r="BH389" s="454"/>
      <c r="BI389" s="454"/>
      <c r="BJ389" s="454"/>
      <c r="BK389" s="454"/>
      <c r="BL389" s="454"/>
      <c r="BM389" s="454"/>
      <c r="BN389" s="454"/>
      <c r="BO389" s="454"/>
      <c r="BP389" s="454"/>
      <c r="BQ389" s="454"/>
      <c r="BR389" s="454"/>
      <c r="BS389" s="454"/>
      <c r="BT389" s="454"/>
      <c r="BU389" s="454"/>
      <c r="BV389" s="454"/>
      <c r="BW389" s="454"/>
      <c r="BX389" s="454"/>
      <c r="BY389" s="454"/>
      <c r="BZ389" s="454"/>
      <c r="CA389" s="454"/>
      <c r="CB389" s="454"/>
      <c r="CC389" s="454"/>
      <c r="CD389" s="454"/>
      <c r="CE389" s="454"/>
      <c r="CF389" s="454"/>
      <c r="CG389" s="454"/>
      <c r="CH389" s="454"/>
      <c r="CI389" s="454"/>
      <c r="CJ389" s="454"/>
      <c r="CK389" s="454"/>
      <c r="CL389" s="454"/>
      <c r="CM389" s="454"/>
      <c r="CN389" s="454"/>
      <c r="CO389" s="454"/>
      <c r="CP389" s="454"/>
      <c r="CQ389" s="454"/>
      <c r="CR389" s="454"/>
      <c r="CS389" s="454"/>
      <c r="CT389" s="454"/>
      <c r="CU389" s="454"/>
      <c r="CV389" s="454"/>
      <c r="CW389" s="454"/>
      <c r="CX389" s="454"/>
      <c r="CY389" s="454"/>
      <c r="CZ389" s="454"/>
      <c r="DA389" s="454"/>
      <c r="DB389" s="454"/>
      <c r="DC389" s="454"/>
      <c r="DD389" s="454"/>
      <c r="DE389" s="454"/>
      <c r="DF389" s="454"/>
      <c r="DG389" s="454"/>
      <c r="DH389" s="454"/>
      <c r="DI389" s="454"/>
      <c r="DJ389" s="454"/>
      <c r="DK389" s="454"/>
      <c r="DL389" s="454"/>
      <c r="DM389" s="454"/>
      <c r="DN389" s="454"/>
      <c r="DO389" s="454"/>
      <c r="DP389" s="454"/>
      <c r="DQ389" s="454"/>
      <c r="DR389" s="454"/>
      <c r="DS389" s="454"/>
      <c r="DT389" s="454"/>
      <c r="DU389" s="454"/>
      <c r="DV389" s="454"/>
      <c r="DW389" s="454"/>
      <c r="DX389" s="454"/>
      <c r="DY389" s="454"/>
      <c r="DZ389" s="454"/>
      <c r="EA389" s="454"/>
      <c r="EB389" s="454"/>
      <c r="EC389" s="454"/>
      <c r="ED389" s="454"/>
      <c r="EE389" s="454"/>
      <c r="EF389" s="454"/>
      <c r="EG389" s="454"/>
      <c r="EH389" s="454"/>
      <c r="EI389" s="454"/>
      <c r="EJ389" s="454"/>
      <c r="EK389" s="454"/>
      <c r="EL389" s="454"/>
      <c r="EM389" s="454"/>
      <c r="EN389" s="454"/>
      <c r="EO389" s="454"/>
      <c r="EP389" s="454"/>
      <c r="EQ389" s="454"/>
      <c r="ER389" s="454"/>
      <c r="ES389" s="454"/>
      <c r="ET389" s="454"/>
      <c r="EU389" s="581"/>
      <c r="EV389" s="581"/>
      <c r="EW389" s="581"/>
      <c r="EX389" s="581"/>
      <c r="EY389" s="581"/>
      <c r="EZ389" s="581"/>
      <c r="FA389" s="581"/>
      <c r="FB389" s="581"/>
      <c r="FC389" s="581"/>
      <c r="FD389" s="581"/>
      <c r="FE389" s="581"/>
    </row>
    <row r="390" spans="1:161">
      <c r="A390" s="454"/>
      <c r="B390" s="653"/>
      <c r="C390" s="454"/>
      <c r="D390" s="454"/>
      <c r="E390" s="454"/>
      <c r="F390" s="504"/>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454"/>
      <c r="AF390" s="454"/>
      <c r="AG390" s="454"/>
      <c r="AH390" s="454"/>
      <c r="AI390" s="454"/>
      <c r="AJ390" s="454"/>
      <c r="AK390" s="454"/>
      <c r="AL390" s="454"/>
      <c r="AM390" s="454"/>
      <c r="AN390" s="454"/>
      <c r="AO390" s="454"/>
      <c r="AP390" s="454"/>
      <c r="AQ390" s="454"/>
      <c r="AR390" s="454"/>
      <c r="AS390" s="454"/>
      <c r="AT390" s="454"/>
      <c r="AU390" s="454"/>
      <c r="AV390" s="454"/>
      <c r="AW390" s="454"/>
      <c r="AX390" s="454"/>
      <c r="AY390" s="454"/>
      <c r="AZ390" s="454"/>
      <c r="BA390" s="454"/>
      <c r="BB390" s="454"/>
      <c r="BC390" s="454"/>
      <c r="BD390" s="454"/>
      <c r="BE390" s="454"/>
      <c r="BF390" s="454"/>
      <c r="BG390" s="454"/>
      <c r="BH390" s="454"/>
      <c r="BI390" s="454"/>
      <c r="BJ390" s="454"/>
      <c r="BK390" s="454"/>
      <c r="BL390" s="454"/>
      <c r="BM390" s="454"/>
      <c r="BN390" s="454"/>
      <c r="BO390" s="454"/>
      <c r="BP390" s="454"/>
      <c r="BQ390" s="454"/>
      <c r="BR390" s="454"/>
      <c r="BS390" s="454"/>
      <c r="BT390" s="454"/>
      <c r="BU390" s="454"/>
      <c r="BV390" s="454"/>
      <c r="BW390" s="454"/>
      <c r="BX390" s="454"/>
      <c r="BY390" s="454"/>
      <c r="BZ390" s="454"/>
      <c r="CA390" s="454"/>
      <c r="CB390" s="454"/>
      <c r="CC390" s="454"/>
      <c r="CD390" s="454"/>
      <c r="CE390" s="454"/>
      <c r="CF390" s="454"/>
      <c r="CG390" s="454"/>
      <c r="CH390" s="454"/>
      <c r="CI390" s="454"/>
      <c r="CJ390" s="454"/>
      <c r="CK390" s="454"/>
      <c r="CL390" s="454"/>
      <c r="CM390" s="454"/>
      <c r="CN390" s="454"/>
      <c r="CO390" s="454"/>
      <c r="CP390" s="454"/>
      <c r="CQ390" s="454"/>
      <c r="CR390" s="454"/>
      <c r="CS390" s="454"/>
      <c r="CT390" s="454"/>
      <c r="CU390" s="454"/>
      <c r="CV390" s="454"/>
      <c r="CW390" s="454"/>
      <c r="CX390" s="454"/>
      <c r="CY390" s="454"/>
      <c r="CZ390" s="454"/>
      <c r="DA390" s="454"/>
      <c r="DB390" s="454"/>
      <c r="DC390" s="454"/>
      <c r="DD390" s="454"/>
      <c r="DE390" s="454"/>
      <c r="DF390" s="454"/>
      <c r="DG390" s="454"/>
      <c r="DH390" s="454"/>
      <c r="DI390" s="454"/>
      <c r="DJ390" s="454"/>
      <c r="DK390" s="454"/>
      <c r="DL390" s="454"/>
      <c r="DM390" s="454"/>
      <c r="DN390" s="454"/>
      <c r="DO390" s="454"/>
      <c r="DP390" s="454"/>
      <c r="DQ390" s="454"/>
      <c r="DR390" s="454"/>
      <c r="DS390" s="454"/>
      <c r="DT390" s="454"/>
      <c r="DU390" s="454"/>
      <c r="DV390" s="454"/>
      <c r="DW390" s="454"/>
      <c r="DX390" s="454"/>
      <c r="DY390" s="454"/>
      <c r="DZ390" s="454"/>
      <c r="EA390" s="454"/>
      <c r="EB390" s="454"/>
      <c r="EC390" s="454"/>
      <c r="ED390" s="454"/>
      <c r="EE390" s="454"/>
      <c r="EF390" s="454"/>
      <c r="EG390" s="454"/>
      <c r="EH390" s="454"/>
      <c r="EI390" s="454"/>
      <c r="EJ390" s="454"/>
      <c r="EK390" s="454"/>
      <c r="EL390" s="454"/>
      <c r="EM390" s="454"/>
      <c r="EN390" s="454"/>
      <c r="EO390" s="454"/>
      <c r="EP390" s="454"/>
      <c r="EQ390" s="454"/>
      <c r="ER390" s="454"/>
      <c r="ES390" s="454"/>
      <c r="ET390" s="454"/>
      <c r="EU390" s="581"/>
      <c r="EV390" s="581"/>
      <c r="EW390" s="581"/>
      <c r="EX390" s="581"/>
      <c r="EY390" s="581"/>
      <c r="EZ390" s="581"/>
      <c r="FA390" s="581"/>
      <c r="FB390" s="581"/>
      <c r="FC390" s="581"/>
      <c r="FD390" s="581"/>
      <c r="FE390" s="581"/>
    </row>
    <row r="391" spans="1:161">
      <c r="A391" s="454"/>
      <c r="B391" s="653"/>
      <c r="C391" s="454"/>
      <c r="D391" s="454"/>
      <c r="E391" s="454"/>
      <c r="F391" s="50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454"/>
      <c r="AF391" s="454"/>
      <c r="AG391" s="454"/>
      <c r="AH391" s="454"/>
      <c r="AI391" s="454"/>
      <c r="AJ391" s="454"/>
      <c r="AK391" s="454"/>
      <c r="AL391" s="454"/>
      <c r="AM391" s="454"/>
      <c r="AN391" s="454"/>
      <c r="AO391" s="454"/>
      <c r="AP391" s="454"/>
      <c r="AQ391" s="454"/>
      <c r="AR391" s="454"/>
      <c r="AS391" s="454"/>
      <c r="AT391" s="454"/>
      <c r="AU391" s="454"/>
      <c r="AV391" s="454"/>
      <c r="AW391" s="454"/>
      <c r="AX391" s="454"/>
      <c r="AY391" s="454"/>
      <c r="AZ391" s="454"/>
      <c r="BA391" s="454"/>
      <c r="BB391" s="454"/>
      <c r="BC391" s="454"/>
      <c r="BD391" s="454"/>
      <c r="BE391" s="454"/>
      <c r="BF391" s="454"/>
      <c r="BG391" s="454"/>
      <c r="BH391" s="454"/>
      <c r="BI391" s="454"/>
      <c r="BJ391" s="454"/>
      <c r="BK391" s="454"/>
      <c r="BL391" s="454"/>
      <c r="BM391" s="454"/>
      <c r="BN391" s="454"/>
      <c r="BO391" s="454"/>
      <c r="BP391" s="454"/>
      <c r="BQ391" s="454"/>
      <c r="BR391" s="454"/>
      <c r="BS391" s="454"/>
      <c r="BT391" s="454"/>
      <c r="BU391" s="454"/>
      <c r="BV391" s="454"/>
      <c r="BW391" s="454"/>
      <c r="BX391" s="454"/>
      <c r="BY391" s="454"/>
      <c r="BZ391" s="454"/>
      <c r="CA391" s="454"/>
      <c r="CB391" s="454"/>
      <c r="CC391" s="454"/>
      <c r="CD391" s="454"/>
      <c r="CE391" s="454"/>
      <c r="CF391" s="454"/>
      <c r="CG391" s="454"/>
      <c r="CH391" s="454"/>
      <c r="CI391" s="454"/>
      <c r="CJ391" s="454"/>
      <c r="CK391" s="454"/>
      <c r="CL391" s="454"/>
      <c r="CM391" s="454"/>
      <c r="CN391" s="454"/>
      <c r="CO391" s="454"/>
      <c r="CP391" s="454"/>
      <c r="CQ391" s="454"/>
      <c r="CR391" s="454"/>
      <c r="CS391" s="454"/>
      <c r="CT391" s="454"/>
      <c r="CU391" s="454"/>
      <c r="CV391" s="454"/>
      <c r="CW391" s="454"/>
      <c r="CX391" s="454"/>
      <c r="CY391" s="454"/>
      <c r="CZ391" s="454"/>
      <c r="DA391" s="454"/>
      <c r="DB391" s="454"/>
      <c r="DC391" s="454"/>
      <c r="DD391" s="454"/>
      <c r="DE391" s="454"/>
      <c r="DF391" s="454"/>
      <c r="DG391" s="454"/>
      <c r="DH391" s="454"/>
      <c r="DI391" s="454"/>
      <c r="DJ391" s="454"/>
      <c r="DK391" s="454"/>
      <c r="DL391" s="454"/>
      <c r="DM391" s="454"/>
      <c r="DN391" s="454"/>
      <c r="DO391" s="454"/>
      <c r="DP391" s="454"/>
      <c r="DQ391" s="454"/>
      <c r="DR391" s="454"/>
      <c r="DS391" s="454"/>
      <c r="DT391" s="454"/>
      <c r="DU391" s="454"/>
      <c r="DV391" s="454"/>
      <c r="DW391" s="454"/>
      <c r="DX391" s="454"/>
      <c r="DY391" s="454"/>
      <c r="DZ391" s="454"/>
      <c r="EA391" s="454"/>
      <c r="EB391" s="454"/>
      <c r="EC391" s="454"/>
      <c r="ED391" s="454"/>
      <c r="EE391" s="454"/>
      <c r="EF391" s="454"/>
      <c r="EG391" s="454"/>
      <c r="EH391" s="454"/>
      <c r="EI391" s="454"/>
      <c r="EJ391" s="454"/>
      <c r="EK391" s="454"/>
      <c r="EL391" s="454"/>
      <c r="EM391" s="454"/>
      <c r="EN391" s="454"/>
      <c r="EO391" s="454"/>
      <c r="EP391" s="454"/>
      <c r="EQ391" s="454"/>
      <c r="ER391" s="454"/>
      <c r="ES391" s="454"/>
      <c r="ET391" s="454"/>
      <c r="EU391" s="581"/>
      <c r="EV391" s="581"/>
      <c r="EW391" s="581"/>
      <c r="EX391" s="581"/>
      <c r="EY391" s="581"/>
      <c r="EZ391" s="581"/>
      <c r="FA391" s="581"/>
      <c r="FB391" s="581"/>
      <c r="FC391" s="581"/>
      <c r="FD391" s="581"/>
      <c r="FE391" s="581"/>
    </row>
    <row r="392" spans="1:161">
      <c r="A392" s="454"/>
      <c r="B392" s="653"/>
      <c r="C392" s="454"/>
      <c r="D392" s="454"/>
      <c r="E392" s="454"/>
      <c r="F392" s="504"/>
      <c r="G392" s="454"/>
      <c r="H392" s="454"/>
      <c r="I392" s="454"/>
      <c r="J392" s="454"/>
      <c r="K392" s="454"/>
      <c r="L392" s="454"/>
      <c r="M392" s="454"/>
      <c r="N392" s="454"/>
      <c r="O392" s="454"/>
      <c r="P392" s="454"/>
      <c r="Q392" s="454"/>
      <c r="R392" s="454"/>
      <c r="S392" s="454"/>
      <c r="T392" s="454"/>
      <c r="U392" s="454"/>
      <c r="V392" s="454"/>
      <c r="W392" s="454"/>
      <c r="X392" s="454"/>
      <c r="Y392" s="454"/>
      <c r="Z392" s="454"/>
      <c r="AA392" s="454"/>
      <c r="AB392" s="454"/>
      <c r="AC392" s="454"/>
      <c r="AD392" s="454"/>
      <c r="AE392" s="454"/>
      <c r="AF392" s="454"/>
      <c r="AG392" s="454"/>
      <c r="AH392" s="454"/>
      <c r="AI392" s="454"/>
      <c r="AJ392" s="454"/>
      <c r="AK392" s="454"/>
      <c r="AL392" s="454"/>
      <c r="AM392" s="454"/>
      <c r="AN392" s="454"/>
      <c r="AO392" s="454"/>
      <c r="AP392" s="454"/>
      <c r="AQ392" s="454"/>
      <c r="AR392" s="454"/>
      <c r="AS392" s="454"/>
      <c r="AT392" s="454"/>
      <c r="AU392" s="454"/>
      <c r="AV392" s="454"/>
      <c r="AW392" s="454"/>
      <c r="AX392" s="454"/>
      <c r="AY392" s="454"/>
      <c r="AZ392" s="454"/>
      <c r="BA392" s="454"/>
      <c r="BB392" s="454"/>
      <c r="BC392" s="454"/>
      <c r="BD392" s="454"/>
      <c r="BE392" s="454"/>
      <c r="BF392" s="454"/>
      <c r="BG392" s="454"/>
      <c r="BH392" s="454"/>
      <c r="BI392" s="454"/>
      <c r="BJ392" s="454"/>
      <c r="BK392" s="454"/>
      <c r="BL392" s="454"/>
      <c r="BM392" s="454"/>
      <c r="BN392" s="454"/>
      <c r="BO392" s="454"/>
      <c r="BP392" s="454"/>
      <c r="BQ392" s="454"/>
      <c r="BR392" s="454"/>
      <c r="BS392" s="454"/>
      <c r="BT392" s="454"/>
      <c r="BU392" s="454"/>
      <c r="BV392" s="454"/>
      <c r="BW392" s="454"/>
      <c r="BX392" s="454"/>
      <c r="BY392" s="454"/>
      <c r="BZ392" s="454"/>
      <c r="CA392" s="454"/>
      <c r="CB392" s="454"/>
      <c r="CC392" s="454"/>
      <c r="CD392" s="454"/>
      <c r="CE392" s="454"/>
      <c r="CF392" s="454"/>
      <c r="CG392" s="454"/>
      <c r="CH392" s="454"/>
      <c r="CI392" s="454"/>
      <c r="CJ392" s="454"/>
      <c r="CK392" s="454"/>
      <c r="CL392" s="454"/>
      <c r="CM392" s="454"/>
      <c r="CN392" s="454"/>
      <c r="CO392" s="454"/>
      <c r="CP392" s="454"/>
      <c r="CQ392" s="454"/>
      <c r="CR392" s="454"/>
      <c r="CS392" s="454"/>
      <c r="CT392" s="454"/>
      <c r="CU392" s="454"/>
      <c r="CV392" s="454"/>
      <c r="CW392" s="454"/>
      <c r="CX392" s="454"/>
      <c r="CY392" s="454"/>
      <c r="CZ392" s="454"/>
      <c r="DA392" s="454"/>
      <c r="DB392" s="454"/>
      <c r="DC392" s="454"/>
      <c r="DD392" s="454"/>
      <c r="DE392" s="454"/>
      <c r="DF392" s="454"/>
      <c r="DG392" s="454"/>
      <c r="DH392" s="454"/>
      <c r="DI392" s="454"/>
      <c r="DJ392" s="454"/>
      <c r="DK392" s="454"/>
      <c r="DL392" s="454"/>
      <c r="DM392" s="454"/>
      <c r="DN392" s="454"/>
      <c r="DO392" s="454"/>
      <c r="DP392" s="454"/>
      <c r="DQ392" s="454"/>
      <c r="DR392" s="454"/>
      <c r="DS392" s="454"/>
      <c r="DT392" s="454"/>
      <c r="DU392" s="454"/>
      <c r="DV392" s="454"/>
      <c r="DW392" s="454"/>
      <c r="DX392" s="454"/>
      <c r="DY392" s="454"/>
      <c r="DZ392" s="454"/>
      <c r="EA392" s="454"/>
      <c r="EB392" s="454"/>
      <c r="EC392" s="454"/>
      <c r="ED392" s="454"/>
      <c r="EE392" s="454"/>
      <c r="EF392" s="454"/>
      <c r="EG392" s="454"/>
      <c r="EH392" s="454"/>
      <c r="EI392" s="454"/>
      <c r="EJ392" s="454"/>
      <c r="EK392" s="454"/>
      <c r="EL392" s="454"/>
      <c r="EM392" s="454"/>
      <c r="EN392" s="454"/>
      <c r="EO392" s="454"/>
      <c r="EP392" s="454"/>
      <c r="EQ392" s="454"/>
      <c r="ER392" s="454"/>
      <c r="ES392" s="454"/>
      <c r="ET392" s="454"/>
      <c r="EU392" s="581"/>
      <c r="EV392" s="581"/>
      <c r="EW392" s="581"/>
      <c r="EX392" s="581"/>
      <c r="EY392" s="581"/>
      <c r="EZ392" s="581"/>
      <c r="FA392" s="581"/>
      <c r="FB392" s="581"/>
      <c r="FC392" s="581"/>
      <c r="FD392" s="581"/>
      <c r="FE392" s="581"/>
    </row>
    <row r="393" spans="1:161">
      <c r="A393" s="454"/>
      <c r="B393" s="653"/>
      <c r="C393" s="454"/>
      <c r="D393" s="454"/>
      <c r="E393" s="454"/>
      <c r="F393" s="504"/>
      <c r="G393" s="454"/>
      <c r="H393" s="454"/>
      <c r="I393" s="454"/>
      <c r="J393" s="454"/>
      <c r="K393" s="454"/>
      <c r="L393" s="454"/>
      <c r="M393" s="454"/>
      <c r="N393" s="454"/>
      <c r="O393" s="454"/>
      <c r="P393" s="454"/>
      <c r="Q393" s="454"/>
      <c r="R393" s="454"/>
      <c r="S393" s="454"/>
      <c r="T393" s="454"/>
      <c r="U393" s="454"/>
      <c r="V393" s="454"/>
      <c r="W393" s="454"/>
      <c r="X393" s="454"/>
      <c r="Y393" s="454"/>
      <c r="Z393" s="454"/>
      <c r="AA393" s="454"/>
      <c r="AB393" s="454"/>
      <c r="AC393" s="454"/>
      <c r="AD393" s="454"/>
      <c r="AE393" s="454"/>
      <c r="AF393" s="454"/>
      <c r="AG393" s="454"/>
      <c r="AH393" s="454"/>
      <c r="AI393" s="454"/>
      <c r="AJ393" s="454"/>
      <c r="AK393" s="454"/>
      <c r="AL393" s="454"/>
      <c r="AM393" s="454"/>
      <c r="AN393" s="454"/>
      <c r="AO393" s="454"/>
      <c r="AP393" s="454"/>
      <c r="AQ393" s="454"/>
      <c r="AR393" s="454"/>
      <c r="AS393" s="454"/>
      <c r="AT393" s="454"/>
      <c r="AU393" s="454"/>
      <c r="AV393" s="454"/>
      <c r="AW393" s="454"/>
      <c r="AX393" s="454"/>
      <c r="AY393" s="454"/>
      <c r="AZ393" s="454"/>
      <c r="BA393" s="454"/>
      <c r="BB393" s="454"/>
      <c r="BC393" s="454"/>
      <c r="BD393" s="454"/>
      <c r="BE393" s="454"/>
      <c r="BF393" s="454"/>
      <c r="BG393" s="454"/>
      <c r="BH393" s="454"/>
      <c r="BI393" s="454"/>
      <c r="BJ393" s="454"/>
      <c r="BK393" s="454"/>
      <c r="BL393" s="454"/>
      <c r="BM393" s="454"/>
      <c r="BN393" s="454"/>
      <c r="BO393" s="454"/>
      <c r="BP393" s="454"/>
      <c r="BQ393" s="454"/>
      <c r="BR393" s="454"/>
      <c r="BS393" s="454"/>
      <c r="BT393" s="454"/>
      <c r="BU393" s="454"/>
      <c r="BV393" s="454"/>
      <c r="BW393" s="454"/>
      <c r="BX393" s="454"/>
      <c r="BY393" s="454"/>
      <c r="BZ393" s="454"/>
      <c r="CA393" s="454"/>
      <c r="CB393" s="454"/>
      <c r="CC393" s="454"/>
      <c r="CD393" s="454"/>
      <c r="CE393" s="454"/>
      <c r="CF393" s="454"/>
      <c r="CG393" s="454"/>
      <c r="CH393" s="454"/>
      <c r="CI393" s="454"/>
      <c r="CJ393" s="454"/>
      <c r="CK393" s="454"/>
      <c r="CL393" s="454"/>
      <c r="CM393" s="454"/>
      <c r="CN393" s="454"/>
      <c r="CO393" s="454"/>
      <c r="CP393" s="454"/>
      <c r="CQ393" s="454"/>
      <c r="CR393" s="454"/>
      <c r="CS393" s="454"/>
      <c r="CT393" s="454"/>
      <c r="CU393" s="454"/>
      <c r="CV393" s="454"/>
      <c r="CW393" s="454"/>
      <c r="CX393" s="454"/>
      <c r="CY393" s="454"/>
      <c r="CZ393" s="454"/>
      <c r="DA393" s="454"/>
      <c r="DB393" s="454"/>
      <c r="DC393" s="454"/>
      <c r="DD393" s="454"/>
      <c r="DE393" s="454"/>
      <c r="DF393" s="454"/>
      <c r="DG393" s="454"/>
      <c r="DH393" s="454"/>
      <c r="DI393" s="454"/>
      <c r="DJ393" s="454"/>
      <c r="DK393" s="454"/>
      <c r="DL393" s="454"/>
      <c r="DM393" s="454"/>
      <c r="DN393" s="454"/>
      <c r="DO393" s="454"/>
      <c r="DP393" s="454"/>
      <c r="DQ393" s="454"/>
      <c r="DR393" s="454"/>
      <c r="DS393" s="454"/>
      <c r="DT393" s="454"/>
      <c r="DU393" s="454"/>
      <c r="DV393" s="454"/>
      <c r="DW393" s="454"/>
      <c r="DX393" s="454"/>
      <c r="DY393" s="454"/>
      <c r="DZ393" s="454"/>
      <c r="EA393" s="454"/>
      <c r="EB393" s="454"/>
      <c r="EC393" s="454"/>
      <c r="ED393" s="454"/>
      <c r="EE393" s="454"/>
      <c r="EF393" s="454"/>
      <c r="EG393" s="454"/>
      <c r="EH393" s="454"/>
      <c r="EI393" s="454"/>
      <c r="EJ393" s="454"/>
      <c r="EK393" s="454"/>
      <c r="EL393" s="454"/>
      <c r="EM393" s="454"/>
      <c r="EN393" s="454"/>
      <c r="EO393" s="454"/>
      <c r="EP393" s="454"/>
      <c r="EQ393" s="454"/>
      <c r="ER393" s="454"/>
      <c r="ES393" s="454"/>
      <c r="ET393" s="454"/>
      <c r="EU393" s="581"/>
      <c r="EV393" s="581"/>
      <c r="EW393" s="581"/>
      <c r="EX393" s="581"/>
      <c r="EY393" s="581"/>
      <c r="EZ393" s="581"/>
      <c r="FA393" s="581"/>
      <c r="FB393" s="581"/>
      <c r="FC393" s="581"/>
      <c r="FD393" s="581"/>
      <c r="FE393" s="581"/>
    </row>
    <row r="394" spans="1:161">
      <c r="A394" s="454"/>
      <c r="B394" s="653"/>
      <c r="C394" s="454"/>
      <c r="D394" s="454"/>
      <c r="E394" s="454"/>
      <c r="F394" s="504"/>
      <c r="G394" s="454"/>
      <c r="H394" s="454"/>
      <c r="I394" s="454"/>
      <c r="J394" s="454"/>
      <c r="K394" s="454"/>
      <c r="L394" s="454"/>
      <c r="M394" s="454"/>
      <c r="N394" s="454"/>
      <c r="O394" s="454"/>
      <c r="P394" s="454"/>
      <c r="Q394" s="454"/>
      <c r="R394" s="454"/>
      <c r="S394" s="454"/>
      <c r="T394" s="454"/>
      <c r="U394" s="454"/>
      <c r="V394" s="454"/>
      <c r="W394" s="454"/>
      <c r="X394" s="454"/>
      <c r="Y394" s="454"/>
      <c r="Z394" s="454"/>
      <c r="AA394" s="454"/>
      <c r="AB394" s="454"/>
      <c r="AC394" s="454"/>
      <c r="AD394" s="454"/>
      <c r="AE394" s="454"/>
      <c r="AF394" s="454"/>
      <c r="AG394" s="454"/>
      <c r="AH394" s="454"/>
      <c r="AI394" s="454"/>
      <c r="AJ394" s="454"/>
      <c r="AK394" s="454"/>
      <c r="AL394" s="454"/>
      <c r="AM394" s="454"/>
      <c r="AN394" s="454"/>
      <c r="AO394" s="454"/>
      <c r="AP394" s="454"/>
      <c r="AQ394" s="454"/>
      <c r="AR394" s="454"/>
      <c r="AS394" s="454"/>
      <c r="AT394" s="454"/>
      <c r="AU394" s="454"/>
      <c r="AV394" s="454"/>
      <c r="AW394" s="454"/>
      <c r="AX394" s="454"/>
      <c r="AY394" s="454"/>
      <c r="AZ394" s="454"/>
      <c r="BA394" s="454"/>
      <c r="BB394" s="454"/>
      <c r="BC394" s="454"/>
      <c r="BD394" s="454"/>
      <c r="BE394" s="454"/>
      <c r="BF394" s="454"/>
      <c r="BG394" s="454"/>
      <c r="BH394" s="454"/>
      <c r="BI394" s="454"/>
      <c r="BJ394" s="454"/>
      <c r="BK394" s="454"/>
      <c r="BL394" s="454"/>
      <c r="BM394" s="454"/>
      <c r="BN394" s="454"/>
      <c r="BO394" s="454"/>
      <c r="BP394" s="454"/>
      <c r="BQ394" s="454"/>
      <c r="BR394" s="454"/>
      <c r="BS394" s="454"/>
      <c r="BT394" s="454"/>
      <c r="BU394" s="454"/>
      <c r="BV394" s="454"/>
      <c r="BW394" s="454"/>
      <c r="BX394" s="454"/>
      <c r="BY394" s="454"/>
      <c r="BZ394" s="454"/>
      <c r="CA394" s="454"/>
      <c r="CB394" s="454"/>
      <c r="CC394" s="454"/>
      <c r="CD394" s="454"/>
      <c r="CE394" s="454"/>
      <c r="CF394" s="454"/>
      <c r="CG394" s="454"/>
      <c r="CH394" s="454"/>
      <c r="CI394" s="454"/>
      <c r="CJ394" s="454"/>
      <c r="CK394" s="454"/>
      <c r="CL394" s="454"/>
      <c r="CM394" s="454"/>
      <c r="CN394" s="454"/>
      <c r="CO394" s="454"/>
      <c r="CP394" s="454"/>
      <c r="CQ394" s="454"/>
      <c r="CR394" s="454"/>
      <c r="CS394" s="454"/>
      <c r="CT394" s="454"/>
      <c r="CU394" s="454"/>
      <c r="CV394" s="454"/>
      <c r="CW394" s="454"/>
      <c r="CX394" s="454"/>
      <c r="CY394" s="454"/>
      <c r="CZ394" s="454"/>
      <c r="DA394" s="454"/>
      <c r="DB394" s="454"/>
      <c r="DC394" s="454"/>
      <c r="DD394" s="454"/>
      <c r="DE394" s="454"/>
      <c r="DF394" s="454"/>
      <c r="DG394" s="454"/>
      <c r="DH394" s="454"/>
      <c r="DI394" s="454"/>
      <c r="DJ394" s="454"/>
      <c r="DK394" s="454"/>
      <c r="DL394" s="454"/>
      <c r="DM394" s="454"/>
      <c r="DN394" s="454"/>
      <c r="DO394" s="454"/>
      <c r="DP394" s="454"/>
      <c r="DQ394" s="454"/>
      <c r="DR394" s="454"/>
      <c r="DS394" s="454"/>
      <c r="DT394" s="454"/>
      <c r="DU394" s="454"/>
      <c r="DV394" s="454"/>
      <c r="DW394" s="454"/>
      <c r="DX394" s="454"/>
      <c r="DY394" s="454"/>
      <c r="DZ394" s="454"/>
      <c r="EA394" s="454"/>
      <c r="EB394" s="454"/>
      <c r="EC394" s="454"/>
      <c r="ED394" s="454"/>
      <c r="EE394" s="454"/>
      <c r="EF394" s="454"/>
      <c r="EG394" s="454"/>
      <c r="EH394" s="454"/>
      <c r="EI394" s="454"/>
      <c r="EJ394" s="454"/>
      <c r="EK394" s="454"/>
      <c r="EL394" s="454"/>
      <c r="EM394" s="454"/>
      <c r="EN394" s="454"/>
      <c r="EO394" s="454"/>
      <c r="EP394" s="454"/>
      <c r="EQ394" s="454"/>
      <c r="ER394" s="454"/>
      <c r="ES394" s="454"/>
      <c r="ET394" s="454"/>
      <c r="EU394" s="581"/>
      <c r="EV394" s="581"/>
      <c r="EW394" s="581"/>
      <c r="EX394" s="581"/>
      <c r="EY394" s="581"/>
      <c r="EZ394" s="581"/>
      <c r="FA394" s="581"/>
      <c r="FB394" s="581"/>
      <c r="FC394" s="581"/>
      <c r="FD394" s="581"/>
      <c r="FE394" s="581"/>
    </row>
    <row r="395" spans="1:161">
      <c r="A395" s="454"/>
      <c r="B395" s="653"/>
      <c r="C395" s="454"/>
      <c r="D395" s="454"/>
      <c r="E395" s="454"/>
      <c r="F395" s="504"/>
      <c r="G395" s="454"/>
      <c r="H395" s="454"/>
      <c r="I395" s="454"/>
      <c r="J395" s="454"/>
      <c r="K395" s="454"/>
      <c r="L395" s="454"/>
      <c r="M395" s="454"/>
      <c r="N395" s="454"/>
      <c r="O395" s="454"/>
      <c r="P395" s="454"/>
      <c r="Q395" s="454"/>
      <c r="R395" s="454"/>
      <c r="S395" s="454"/>
      <c r="T395" s="454"/>
      <c r="U395" s="454"/>
      <c r="V395" s="454"/>
      <c r="W395" s="454"/>
      <c r="X395" s="454"/>
      <c r="Y395" s="454"/>
      <c r="Z395" s="454"/>
      <c r="AA395" s="454"/>
      <c r="AB395" s="454"/>
      <c r="AC395" s="454"/>
      <c r="AD395" s="454"/>
      <c r="AE395" s="454"/>
      <c r="AF395" s="454"/>
      <c r="AG395" s="454"/>
      <c r="AH395" s="454"/>
      <c r="AI395" s="454"/>
      <c r="AJ395" s="454"/>
      <c r="AK395" s="454"/>
      <c r="AL395" s="454"/>
      <c r="AM395" s="454"/>
      <c r="AN395" s="454"/>
      <c r="AO395" s="454"/>
      <c r="AP395" s="454"/>
      <c r="AQ395" s="454"/>
      <c r="AR395" s="454"/>
      <c r="AS395" s="454"/>
      <c r="AT395" s="454"/>
      <c r="AU395" s="454"/>
      <c r="AV395" s="454"/>
      <c r="AW395" s="454"/>
      <c r="AX395" s="454"/>
      <c r="AY395" s="454"/>
      <c r="AZ395" s="454"/>
      <c r="BA395" s="454"/>
      <c r="BB395" s="454"/>
      <c r="BC395" s="454"/>
      <c r="BD395" s="454"/>
      <c r="BE395" s="454"/>
      <c r="BF395" s="454"/>
      <c r="BG395" s="454"/>
      <c r="BH395" s="454"/>
      <c r="BI395" s="454"/>
      <c r="BJ395" s="454"/>
      <c r="BK395" s="454"/>
      <c r="BL395" s="454"/>
      <c r="BM395" s="454"/>
      <c r="BN395" s="454"/>
      <c r="BO395" s="454"/>
      <c r="BP395" s="454"/>
      <c r="BQ395" s="454"/>
      <c r="BR395" s="454"/>
      <c r="BS395" s="454"/>
      <c r="BT395" s="454"/>
      <c r="BU395" s="454"/>
      <c r="BV395" s="454"/>
      <c r="BW395" s="454"/>
      <c r="BX395" s="454"/>
      <c r="BY395" s="454"/>
      <c r="BZ395" s="454"/>
      <c r="CA395" s="454"/>
      <c r="CB395" s="454"/>
      <c r="CC395" s="454"/>
      <c r="CD395" s="454"/>
      <c r="CE395" s="454"/>
      <c r="CF395" s="454"/>
      <c r="CG395" s="454"/>
      <c r="CH395" s="454"/>
      <c r="CI395" s="454"/>
      <c r="CJ395" s="454"/>
      <c r="CK395" s="454"/>
      <c r="CL395" s="454"/>
      <c r="CM395" s="454"/>
      <c r="CN395" s="454"/>
      <c r="CO395" s="454"/>
      <c r="CP395" s="454"/>
      <c r="CQ395" s="454"/>
      <c r="CR395" s="454"/>
      <c r="CS395" s="454"/>
      <c r="CT395" s="454"/>
      <c r="CU395" s="454"/>
      <c r="CV395" s="454"/>
      <c r="CW395" s="454"/>
      <c r="CX395" s="454"/>
      <c r="CY395" s="454"/>
      <c r="CZ395" s="454"/>
      <c r="DA395" s="454"/>
      <c r="DB395" s="454"/>
      <c r="DC395" s="454"/>
      <c r="DD395" s="454"/>
      <c r="DE395" s="454"/>
      <c r="DF395" s="454"/>
      <c r="DG395" s="454"/>
      <c r="DH395" s="454"/>
      <c r="DI395" s="454"/>
      <c r="DJ395" s="454"/>
      <c r="DK395" s="454"/>
      <c r="DL395" s="454"/>
      <c r="DM395" s="454"/>
      <c r="DN395" s="454"/>
      <c r="DO395" s="454"/>
      <c r="DP395" s="454"/>
      <c r="DQ395" s="454"/>
      <c r="DR395" s="454"/>
      <c r="DS395" s="454"/>
      <c r="DT395" s="454"/>
      <c r="DU395" s="454"/>
      <c r="DV395" s="454"/>
      <c r="DW395" s="454"/>
      <c r="DX395" s="454"/>
      <c r="DY395" s="454"/>
      <c r="DZ395" s="454"/>
      <c r="EA395" s="454"/>
      <c r="EB395" s="454"/>
      <c r="EC395" s="454"/>
      <c r="ED395" s="454"/>
      <c r="EE395" s="454"/>
      <c r="EF395" s="454"/>
      <c r="EG395" s="454"/>
      <c r="EH395" s="454"/>
      <c r="EI395" s="454"/>
      <c r="EJ395" s="454"/>
      <c r="EK395" s="454"/>
      <c r="EL395" s="454"/>
      <c r="EM395" s="454"/>
      <c r="EN395" s="454"/>
      <c r="EO395" s="454"/>
      <c r="EP395" s="454"/>
      <c r="EQ395" s="454"/>
      <c r="ER395" s="454"/>
      <c r="ES395" s="454"/>
      <c r="ET395" s="454"/>
      <c r="EU395" s="581"/>
      <c r="EV395" s="581"/>
      <c r="EW395" s="581"/>
      <c r="EX395" s="581"/>
      <c r="EY395" s="581"/>
      <c r="EZ395" s="581"/>
      <c r="FA395" s="581"/>
      <c r="FB395" s="581"/>
      <c r="FC395" s="581"/>
      <c r="FD395" s="581"/>
      <c r="FE395" s="581"/>
    </row>
    <row r="396" spans="1:161">
      <c r="A396" s="454"/>
      <c r="B396" s="653"/>
      <c r="C396" s="454"/>
      <c r="D396" s="454"/>
      <c r="E396" s="454"/>
      <c r="F396" s="504"/>
      <c r="G396" s="454"/>
      <c r="H396" s="454"/>
      <c r="I396" s="454"/>
      <c r="J396" s="454"/>
      <c r="K396" s="454"/>
      <c r="L396" s="454"/>
      <c r="M396" s="454"/>
      <c r="N396" s="454"/>
      <c r="O396" s="454"/>
      <c r="P396" s="454"/>
      <c r="Q396" s="454"/>
      <c r="R396" s="454"/>
      <c r="S396" s="454"/>
      <c r="T396" s="454"/>
      <c r="U396" s="454"/>
      <c r="V396" s="454"/>
      <c r="W396" s="454"/>
      <c r="X396" s="454"/>
      <c r="Y396" s="454"/>
      <c r="Z396" s="454"/>
      <c r="AA396" s="454"/>
      <c r="AB396" s="454"/>
      <c r="AC396" s="454"/>
      <c r="AD396" s="454"/>
      <c r="AE396" s="454"/>
      <c r="AF396" s="454"/>
      <c r="AG396" s="454"/>
      <c r="AH396" s="454"/>
      <c r="AI396" s="454"/>
      <c r="AJ396" s="454"/>
      <c r="AK396" s="454"/>
      <c r="AL396" s="454"/>
      <c r="AM396" s="454"/>
      <c r="AN396" s="454"/>
      <c r="AO396" s="454"/>
      <c r="AP396" s="454"/>
      <c r="AQ396" s="454"/>
      <c r="AR396" s="454"/>
      <c r="AS396" s="454"/>
      <c r="AT396" s="454"/>
      <c r="AU396" s="454"/>
      <c r="AV396" s="454"/>
      <c r="AW396" s="454"/>
      <c r="AX396" s="454"/>
      <c r="AY396" s="454"/>
      <c r="AZ396" s="454"/>
      <c r="BA396" s="454"/>
      <c r="BB396" s="454"/>
      <c r="BC396" s="454"/>
      <c r="BD396" s="454"/>
      <c r="BE396" s="454"/>
      <c r="BF396" s="454"/>
      <c r="BG396" s="454"/>
      <c r="BH396" s="454"/>
      <c r="BI396" s="454"/>
      <c r="BJ396" s="454"/>
      <c r="BK396" s="454"/>
      <c r="BL396" s="454"/>
      <c r="BM396" s="454"/>
      <c r="BN396" s="454"/>
      <c r="BO396" s="454"/>
      <c r="BP396" s="454"/>
      <c r="BQ396" s="454"/>
      <c r="BR396" s="454"/>
      <c r="BS396" s="454"/>
      <c r="BT396" s="454"/>
      <c r="BU396" s="454"/>
      <c r="BV396" s="454"/>
      <c r="BW396" s="454"/>
      <c r="BX396" s="454"/>
      <c r="BY396" s="454"/>
      <c r="BZ396" s="454"/>
      <c r="CA396" s="454"/>
      <c r="CB396" s="454"/>
      <c r="CC396" s="454"/>
      <c r="CD396" s="454"/>
      <c r="CE396" s="454"/>
      <c r="CF396" s="454"/>
      <c r="CG396" s="454"/>
      <c r="CH396" s="454"/>
      <c r="CI396" s="454"/>
      <c r="CJ396" s="454"/>
      <c r="CK396" s="454"/>
      <c r="CL396" s="454"/>
      <c r="CM396" s="454"/>
      <c r="CN396" s="454"/>
      <c r="CO396" s="454"/>
      <c r="CP396" s="454"/>
      <c r="CQ396" s="454"/>
      <c r="CR396" s="454"/>
      <c r="CS396" s="454"/>
      <c r="CT396" s="454"/>
      <c r="CU396" s="454"/>
      <c r="CV396" s="454"/>
      <c r="CW396" s="454"/>
      <c r="CX396" s="454"/>
      <c r="CY396" s="454"/>
      <c r="CZ396" s="454"/>
      <c r="DA396" s="454"/>
      <c r="DB396" s="454"/>
      <c r="DC396" s="454"/>
      <c r="DD396" s="454"/>
      <c r="DE396" s="454"/>
      <c r="DF396" s="454"/>
      <c r="DG396" s="454"/>
      <c r="DH396" s="454"/>
      <c r="DI396" s="454"/>
      <c r="DJ396" s="454"/>
      <c r="DK396" s="454"/>
      <c r="DL396" s="454"/>
      <c r="DM396" s="454"/>
      <c r="DN396" s="454"/>
      <c r="DO396" s="454"/>
      <c r="DP396" s="454"/>
      <c r="DQ396" s="454"/>
      <c r="DR396" s="454"/>
      <c r="DS396" s="454"/>
      <c r="DT396" s="454"/>
      <c r="DU396" s="454"/>
      <c r="DV396" s="454"/>
      <c r="DW396" s="454"/>
      <c r="DX396" s="454"/>
      <c r="DY396" s="454"/>
      <c r="DZ396" s="454"/>
      <c r="EA396" s="454"/>
      <c r="EB396" s="454"/>
      <c r="EC396" s="454"/>
      <c r="ED396" s="454"/>
      <c r="EE396" s="454"/>
      <c r="EF396" s="454"/>
      <c r="EG396" s="454"/>
      <c r="EH396" s="454"/>
      <c r="EI396" s="454"/>
      <c r="EJ396" s="454"/>
      <c r="EK396" s="454"/>
      <c r="EL396" s="454"/>
      <c r="EM396" s="454"/>
      <c r="EN396" s="454"/>
      <c r="EO396" s="454"/>
      <c r="EP396" s="454"/>
      <c r="EQ396" s="454"/>
      <c r="ER396" s="454"/>
      <c r="ES396" s="454"/>
      <c r="ET396" s="454"/>
      <c r="EU396" s="581"/>
      <c r="EV396" s="581"/>
      <c r="EW396" s="581"/>
      <c r="EX396" s="581"/>
      <c r="EY396" s="581"/>
      <c r="EZ396" s="581"/>
      <c r="FA396" s="581"/>
      <c r="FB396" s="581"/>
      <c r="FC396" s="581"/>
      <c r="FD396" s="581"/>
      <c r="FE396" s="581"/>
    </row>
    <row r="397" spans="1:161">
      <c r="A397" s="454"/>
      <c r="B397" s="653"/>
      <c r="C397" s="454"/>
      <c r="D397" s="454"/>
      <c r="E397" s="454"/>
      <c r="F397" s="504"/>
      <c r="G397" s="454"/>
      <c r="H397" s="454"/>
      <c r="I397" s="454"/>
      <c r="J397" s="454"/>
      <c r="K397" s="454"/>
      <c r="L397" s="454"/>
      <c r="M397" s="454"/>
      <c r="N397" s="454"/>
      <c r="O397" s="454"/>
      <c r="P397" s="454"/>
      <c r="Q397" s="454"/>
      <c r="R397" s="454"/>
      <c r="S397" s="454"/>
      <c r="T397" s="454"/>
      <c r="U397" s="454"/>
      <c r="V397" s="454"/>
      <c r="W397" s="454"/>
      <c r="X397" s="454"/>
      <c r="Y397" s="454"/>
      <c r="Z397" s="454"/>
      <c r="AA397" s="454"/>
      <c r="AB397" s="454"/>
      <c r="AC397" s="454"/>
      <c r="AD397" s="454"/>
      <c r="AE397" s="454"/>
      <c r="AF397" s="454"/>
      <c r="AG397" s="454"/>
      <c r="AH397" s="454"/>
      <c r="AI397" s="454"/>
      <c r="AJ397" s="454"/>
      <c r="AK397" s="454"/>
      <c r="AL397" s="454"/>
      <c r="AM397" s="454"/>
      <c r="AN397" s="454"/>
      <c r="AO397" s="454"/>
      <c r="AP397" s="454"/>
      <c r="AQ397" s="454"/>
      <c r="AR397" s="454"/>
      <c r="AS397" s="454"/>
      <c r="AT397" s="454"/>
      <c r="AU397" s="454"/>
      <c r="AV397" s="454"/>
      <c r="AW397" s="454"/>
      <c r="AX397" s="454"/>
      <c r="AY397" s="454"/>
      <c r="AZ397" s="454"/>
      <c r="BA397" s="454"/>
      <c r="BB397" s="454"/>
      <c r="BC397" s="454"/>
      <c r="BD397" s="454"/>
      <c r="BE397" s="454"/>
      <c r="BF397" s="454"/>
      <c r="BG397" s="454"/>
      <c r="BH397" s="454"/>
      <c r="BI397" s="454"/>
      <c r="BJ397" s="454"/>
      <c r="BK397" s="454"/>
      <c r="BL397" s="454"/>
      <c r="BM397" s="454"/>
      <c r="BN397" s="454"/>
      <c r="BO397" s="454"/>
      <c r="BP397" s="454"/>
      <c r="BQ397" s="454"/>
      <c r="BR397" s="454"/>
      <c r="BS397" s="454"/>
      <c r="BT397" s="454"/>
      <c r="BU397" s="454"/>
      <c r="BV397" s="454"/>
      <c r="BW397" s="454"/>
      <c r="BX397" s="454"/>
      <c r="BY397" s="454"/>
      <c r="BZ397" s="454"/>
      <c r="CA397" s="454"/>
      <c r="CB397" s="454"/>
      <c r="CC397" s="454"/>
      <c r="CD397" s="454"/>
      <c r="CE397" s="454"/>
      <c r="CF397" s="454"/>
      <c r="CG397" s="454"/>
      <c r="CH397" s="454"/>
      <c r="CI397" s="454"/>
      <c r="CJ397" s="454"/>
      <c r="CK397" s="454"/>
      <c r="CL397" s="454"/>
      <c r="CM397" s="454"/>
      <c r="CN397" s="454"/>
      <c r="CO397" s="454"/>
      <c r="CP397" s="454"/>
      <c r="CQ397" s="454"/>
      <c r="CR397" s="454"/>
      <c r="CS397" s="454"/>
      <c r="CT397" s="454"/>
      <c r="CU397" s="454"/>
      <c r="CV397" s="454"/>
      <c r="CW397" s="454"/>
      <c r="CX397" s="454"/>
      <c r="CY397" s="454"/>
      <c r="CZ397" s="454"/>
      <c r="DA397" s="454"/>
      <c r="DB397" s="454"/>
      <c r="DC397" s="454"/>
      <c r="DD397" s="454"/>
      <c r="DE397" s="454"/>
      <c r="DF397" s="454"/>
      <c r="DG397" s="454"/>
      <c r="DH397" s="454"/>
      <c r="DI397" s="454"/>
      <c r="DJ397" s="454"/>
      <c r="DK397" s="454"/>
      <c r="DL397" s="454"/>
      <c r="DM397" s="454"/>
      <c r="DN397" s="454"/>
      <c r="DO397" s="454"/>
      <c r="DP397" s="454"/>
      <c r="DQ397" s="454"/>
      <c r="DR397" s="454"/>
      <c r="DS397" s="454"/>
      <c r="DT397" s="454"/>
      <c r="DU397" s="454"/>
      <c r="DV397" s="454"/>
      <c r="DW397" s="454"/>
      <c r="DX397" s="454"/>
      <c r="DY397" s="454"/>
      <c r="DZ397" s="454"/>
      <c r="EA397" s="454"/>
      <c r="EB397" s="454"/>
      <c r="EC397" s="454"/>
      <c r="ED397" s="454"/>
      <c r="EE397" s="454"/>
      <c r="EF397" s="454"/>
      <c r="EG397" s="454"/>
      <c r="EH397" s="454"/>
      <c r="EI397" s="454"/>
      <c r="EJ397" s="454"/>
      <c r="EK397" s="454"/>
      <c r="EL397" s="454"/>
      <c r="EM397" s="454"/>
      <c r="EN397" s="454"/>
      <c r="EO397" s="454"/>
      <c r="EP397" s="454"/>
      <c r="EQ397" s="454"/>
      <c r="ER397" s="454"/>
      <c r="ES397" s="454"/>
      <c r="ET397" s="454"/>
      <c r="EU397" s="581"/>
      <c r="EV397" s="581"/>
      <c r="EW397" s="581"/>
      <c r="EX397" s="581"/>
      <c r="EY397" s="581"/>
      <c r="EZ397" s="581"/>
      <c r="FA397" s="581"/>
      <c r="FB397" s="581"/>
      <c r="FC397" s="581"/>
      <c r="FD397" s="581"/>
      <c r="FE397" s="581"/>
    </row>
    <row r="398" spans="1:161">
      <c r="A398" s="454"/>
      <c r="B398" s="653"/>
      <c r="C398" s="454"/>
      <c r="D398" s="454"/>
      <c r="E398" s="454"/>
      <c r="F398" s="504"/>
      <c r="G398" s="454"/>
      <c r="H398" s="454"/>
      <c r="I398" s="454"/>
      <c r="J398" s="454"/>
      <c r="K398" s="454"/>
      <c r="L398" s="454"/>
      <c r="M398" s="454"/>
      <c r="N398" s="454"/>
      <c r="O398" s="454"/>
      <c r="P398" s="454"/>
      <c r="Q398" s="454"/>
      <c r="R398" s="454"/>
      <c r="S398" s="454"/>
      <c r="T398" s="454"/>
      <c r="U398" s="454"/>
      <c r="V398" s="454"/>
      <c r="W398" s="454"/>
      <c r="X398" s="454"/>
      <c r="Y398" s="454"/>
      <c r="Z398" s="454"/>
      <c r="AA398" s="454"/>
      <c r="AB398" s="454"/>
      <c r="AC398" s="454"/>
      <c r="AD398" s="454"/>
      <c r="AE398" s="454"/>
      <c r="AF398" s="454"/>
      <c r="AG398" s="454"/>
      <c r="AH398" s="454"/>
      <c r="AI398" s="454"/>
      <c r="AJ398" s="454"/>
      <c r="AK398" s="454"/>
      <c r="AL398" s="454"/>
      <c r="AM398" s="454"/>
      <c r="AN398" s="454"/>
      <c r="AO398" s="454"/>
      <c r="AP398" s="454"/>
      <c r="AQ398" s="454"/>
      <c r="AR398" s="454"/>
      <c r="AS398" s="454"/>
      <c r="AT398" s="454"/>
      <c r="AU398" s="454"/>
      <c r="AV398" s="454"/>
      <c r="AW398" s="454"/>
      <c r="AX398" s="454"/>
      <c r="AY398" s="454"/>
      <c r="AZ398" s="454"/>
      <c r="BA398" s="454"/>
      <c r="BB398" s="454"/>
      <c r="BC398" s="454"/>
      <c r="BD398" s="454"/>
      <c r="BE398" s="454"/>
      <c r="BF398" s="454"/>
      <c r="BG398" s="454"/>
      <c r="BH398" s="454"/>
      <c r="BI398" s="454"/>
      <c r="BJ398" s="454"/>
      <c r="BK398" s="454"/>
      <c r="BL398" s="454"/>
      <c r="BM398" s="454"/>
      <c r="BN398" s="454"/>
      <c r="BO398" s="454"/>
      <c r="BP398" s="454"/>
      <c r="BQ398" s="454"/>
      <c r="BR398" s="454"/>
      <c r="BS398" s="454"/>
      <c r="BT398" s="454"/>
      <c r="BU398" s="454"/>
      <c r="BV398" s="454"/>
      <c r="BW398" s="454"/>
      <c r="BX398" s="454"/>
      <c r="BY398" s="454"/>
      <c r="BZ398" s="454"/>
      <c r="CA398" s="454"/>
      <c r="CB398" s="454"/>
      <c r="CC398" s="454"/>
      <c r="CD398" s="454"/>
      <c r="CE398" s="454"/>
      <c r="CF398" s="454"/>
      <c r="CG398" s="454"/>
      <c r="CH398" s="454"/>
      <c r="CI398" s="454"/>
      <c r="CJ398" s="454"/>
      <c r="CK398" s="454"/>
      <c r="CL398" s="454"/>
      <c r="CM398" s="454"/>
      <c r="CN398" s="454"/>
      <c r="CO398" s="454"/>
      <c r="CP398" s="454"/>
      <c r="CQ398" s="454"/>
      <c r="CR398" s="454"/>
      <c r="CS398" s="454"/>
      <c r="CT398" s="454"/>
      <c r="CU398" s="454"/>
      <c r="CV398" s="454"/>
      <c r="CW398" s="454"/>
      <c r="CX398" s="454"/>
      <c r="CY398" s="454"/>
      <c r="CZ398" s="454"/>
      <c r="DA398" s="454"/>
      <c r="DB398" s="454"/>
      <c r="DC398" s="454"/>
      <c r="DD398" s="454"/>
      <c r="DE398" s="454"/>
      <c r="DF398" s="454"/>
      <c r="DG398" s="454"/>
      <c r="DH398" s="454"/>
      <c r="DI398" s="454"/>
      <c r="DJ398" s="454"/>
      <c r="DK398" s="454"/>
      <c r="DL398" s="454"/>
      <c r="DM398" s="454"/>
      <c r="DN398" s="454"/>
      <c r="DO398" s="454"/>
      <c r="DP398" s="454"/>
      <c r="DQ398" s="454"/>
      <c r="DR398" s="454"/>
      <c r="DS398" s="454"/>
      <c r="DT398" s="454"/>
      <c r="DU398" s="454"/>
      <c r="DV398" s="454"/>
      <c r="DW398" s="454"/>
      <c r="DX398" s="454"/>
      <c r="DY398" s="454"/>
      <c r="DZ398" s="454"/>
      <c r="EA398" s="454"/>
      <c r="EB398" s="454"/>
      <c r="EC398" s="454"/>
      <c r="ED398" s="454"/>
      <c r="EE398" s="454"/>
      <c r="EF398" s="454"/>
      <c r="EG398" s="454"/>
      <c r="EH398" s="454"/>
      <c r="EI398" s="454"/>
      <c r="EJ398" s="454"/>
      <c r="EK398" s="454"/>
      <c r="EL398" s="454"/>
      <c r="EM398" s="454"/>
      <c r="EN398" s="454"/>
      <c r="EO398" s="454"/>
      <c r="EP398" s="454"/>
      <c r="EQ398" s="454"/>
      <c r="ER398" s="454"/>
      <c r="ES398" s="454"/>
      <c r="ET398" s="454"/>
      <c r="EU398" s="581"/>
      <c r="EV398" s="581"/>
      <c r="EW398" s="581"/>
      <c r="EX398" s="581"/>
      <c r="EY398" s="581"/>
      <c r="EZ398" s="581"/>
      <c r="FA398" s="581"/>
      <c r="FB398" s="581"/>
      <c r="FC398" s="581"/>
      <c r="FD398" s="581"/>
      <c r="FE398" s="581"/>
    </row>
    <row r="399" spans="1:161">
      <c r="A399" s="454"/>
      <c r="B399" s="653"/>
      <c r="C399" s="454"/>
      <c r="D399" s="454"/>
      <c r="E399" s="454"/>
      <c r="F399" s="504"/>
      <c r="G399" s="454"/>
      <c r="H399" s="454"/>
      <c r="I399" s="454"/>
      <c r="J399" s="454"/>
      <c r="K399" s="454"/>
      <c r="L399" s="454"/>
      <c r="M399" s="454"/>
      <c r="N399" s="454"/>
      <c r="O399" s="454"/>
      <c r="P399" s="454"/>
      <c r="Q399" s="454"/>
      <c r="R399" s="454"/>
      <c r="S399" s="454"/>
      <c r="T399" s="454"/>
      <c r="U399" s="454"/>
      <c r="V399" s="454"/>
      <c r="W399" s="454"/>
      <c r="X399" s="454"/>
      <c r="Y399" s="454"/>
      <c r="Z399" s="454"/>
      <c r="AA399" s="454"/>
      <c r="AB399" s="454"/>
      <c r="AC399" s="454"/>
      <c r="AD399" s="454"/>
      <c r="AE399" s="454"/>
      <c r="AF399" s="454"/>
      <c r="AG399" s="454"/>
      <c r="AH399" s="454"/>
      <c r="AI399" s="454"/>
      <c r="AJ399" s="454"/>
      <c r="AK399" s="454"/>
      <c r="AL399" s="454"/>
      <c r="AM399" s="454"/>
      <c r="AN399" s="454"/>
      <c r="AO399" s="454"/>
      <c r="AP399" s="454"/>
      <c r="AQ399" s="454"/>
      <c r="AR399" s="454"/>
      <c r="AS399" s="454"/>
      <c r="AT399" s="454"/>
      <c r="AU399" s="454"/>
      <c r="AV399" s="454"/>
      <c r="AW399" s="454"/>
      <c r="AX399" s="454"/>
      <c r="AY399" s="454"/>
      <c r="AZ399" s="454"/>
      <c r="BA399" s="454"/>
      <c r="BB399" s="454"/>
      <c r="BC399" s="454"/>
      <c r="BD399" s="454"/>
      <c r="BE399" s="454"/>
      <c r="BF399" s="454"/>
      <c r="BG399" s="454"/>
      <c r="BH399" s="454"/>
      <c r="BI399" s="454"/>
      <c r="BJ399" s="454"/>
      <c r="BK399" s="454"/>
      <c r="BL399" s="454"/>
      <c r="BM399" s="454"/>
      <c r="BN399" s="454"/>
      <c r="BO399" s="454"/>
      <c r="BP399" s="454"/>
      <c r="BQ399" s="454"/>
      <c r="BR399" s="454"/>
      <c r="BS399" s="454"/>
      <c r="BT399" s="454"/>
      <c r="BU399" s="454"/>
      <c r="BV399" s="454"/>
      <c r="BW399" s="454"/>
      <c r="BX399" s="454"/>
      <c r="BY399" s="454"/>
      <c r="BZ399" s="454"/>
      <c r="CA399" s="454"/>
      <c r="CB399" s="454"/>
      <c r="CC399" s="454"/>
      <c r="CD399" s="454"/>
      <c r="CE399" s="454"/>
      <c r="CF399" s="454"/>
      <c r="CG399" s="454"/>
      <c r="CH399" s="454"/>
      <c r="CI399" s="454"/>
      <c r="CJ399" s="454"/>
      <c r="CK399" s="454"/>
      <c r="CL399" s="454"/>
      <c r="CM399" s="454"/>
      <c r="CN399" s="454"/>
      <c r="CO399" s="454"/>
      <c r="CP399" s="454"/>
      <c r="CQ399" s="454"/>
      <c r="CR399" s="454"/>
      <c r="CS399" s="454"/>
      <c r="CT399" s="454"/>
      <c r="CU399" s="454"/>
      <c r="CV399" s="454"/>
      <c r="CW399" s="454"/>
      <c r="CX399" s="454"/>
      <c r="CY399" s="454"/>
      <c r="CZ399" s="454"/>
      <c r="DA399" s="454"/>
      <c r="DB399" s="454"/>
      <c r="DC399" s="454"/>
      <c r="DD399" s="454"/>
      <c r="DE399" s="454"/>
      <c r="DF399" s="454"/>
      <c r="DG399" s="454"/>
      <c r="DH399" s="454"/>
      <c r="DI399" s="454"/>
      <c r="DJ399" s="454"/>
      <c r="DK399" s="454"/>
      <c r="DL399" s="454"/>
      <c r="DM399" s="454"/>
      <c r="DN399" s="454"/>
      <c r="DO399" s="454"/>
      <c r="DP399" s="454"/>
      <c r="DQ399" s="454"/>
      <c r="DR399" s="454"/>
      <c r="DS399" s="454"/>
      <c r="DT399" s="454"/>
      <c r="DU399" s="454"/>
      <c r="DV399" s="454"/>
      <c r="DW399" s="454"/>
      <c r="DX399" s="454"/>
      <c r="DY399" s="454"/>
      <c r="DZ399" s="454"/>
      <c r="EA399" s="454"/>
      <c r="EB399" s="454"/>
      <c r="EC399" s="454"/>
      <c r="ED399" s="454"/>
      <c r="EE399" s="454"/>
      <c r="EF399" s="454"/>
      <c r="EG399" s="454"/>
      <c r="EH399" s="454"/>
      <c r="EI399" s="454"/>
      <c r="EJ399" s="454"/>
      <c r="EK399" s="454"/>
      <c r="EL399" s="454"/>
      <c r="EM399" s="454"/>
      <c r="EN399" s="454"/>
      <c r="EO399" s="454"/>
      <c r="EP399" s="454"/>
      <c r="EQ399" s="454"/>
      <c r="ER399" s="454"/>
      <c r="ES399" s="454"/>
      <c r="ET399" s="454"/>
      <c r="EU399" s="581"/>
      <c r="EV399" s="581"/>
      <c r="EW399" s="581"/>
      <c r="EX399" s="581"/>
      <c r="EY399" s="581"/>
      <c r="EZ399" s="581"/>
      <c r="FA399" s="581"/>
      <c r="FB399" s="581"/>
      <c r="FC399" s="581"/>
      <c r="FD399" s="581"/>
      <c r="FE399" s="581"/>
    </row>
    <row r="400" spans="1:161">
      <c r="A400" s="454"/>
      <c r="B400" s="653"/>
      <c r="C400" s="454"/>
      <c r="D400" s="454"/>
      <c r="E400" s="454"/>
      <c r="F400" s="504"/>
      <c r="G400" s="454"/>
      <c r="H400" s="454"/>
      <c r="I400" s="454"/>
      <c r="J400" s="454"/>
      <c r="K400" s="454"/>
      <c r="L400" s="454"/>
      <c r="M400" s="454"/>
      <c r="N400" s="454"/>
      <c r="O400" s="454"/>
      <c r="P400" s="454"/>
      <c r="Q400" s="454"/>
      <c r="R400" s="454"/>
      <c r="S400" s="454"/>
      <c r="T400" s="454"/>
      <c r="U400" s="454"/>
      <c r="V400" s="454"/>
      <c r="W400" s="454"/>
      <c r="X400" s="454"/>
      <c r="Y400" s="454"/>
      <c r="Z400" s="454"/>
      <c r="AA400" s="454"/>
      <c r="AB400" s="454"/>
      <c r="AC400" s="454"/>
      <c r="AD400" s="454"/>
      <c r="AE400" s="454"/>
      <c r="AF400" s="454"/>
      <c r="AG400" s="454"/>
      <c r="AH400" s="454"/>
      <c r="AI400" s="454"/>
      <c r="AJ400" s="454"/>
      <c r="AK400" s="454"/>
      <c r="AL400" s="454"/>
      <c r="AM400" s="454"/>
      <c r="AN400" s="454"/>
      <c r="AO400" s="454"/>
      <c r="AP400" s="454"/>
      <c r="AQ400" s="454"/>
      <c r="AR400" s="454"/>
      <c r="AS400" s="454"/>
      <c r="AT400" s="454"/>
      <c r="AU400" s="454"/>
      <c r="AV400" s="454"/>
      <c r="AW400" s="454"/>
      <c r="AX400" s="454"/>
      <c r="AY400" s="454"/>
      <c r="AZ400" s="454"/>
      <c r="BA400" s="454"/>
      <c r="BB400" s="454"/>
      <c r="BC400" s="454"/>
      <c r="BD400" s="454"/>
      <c r="BE400" s="454"/>
      <c r="BF400" s="454"/>
      <c r="BG400" s="454"/>
      <c r="BH400" s="454"/>
      <c r="BI400" s="454"/>
      <c r="BJ400" s="454"/>
      <c r="BK400" s="454"/>
      <c r="BL400" s="454"/>
      <c r="BM400" s="454"/>
      <c r="BN400" s="454"/>
      <c r="BO400" s="454"/>
      <c r="BP400" s="454"/>
      <c r="BQ400" s="454"/>
      <c r="BR400" s="454"/>
      <c r="BS400" s="454"/>
      <c r="BT400" s="454"/>
      <c r="BU400" s="454"/>
      <c r="BV400" s="454"/>
      <c r="BW400" s="454"/>
      <c r="BX400" s="454"/>
      <c r="BY400" s="454"/>
      <c r="BZ400" s="454"/>
      <c r="CA400" s="454"/>
      <c r="CB400" s="454"/>
      <c r="CC400" s="454"/>
      <c r="CD400" s="454"/>
      <c r="CE400" s="454"/>
      <c r="CF400" s="454"/>
      <c r="CG400" s="454"/>
      <c r="CH400" s="454"/>
      <c r="CI400" s="454"/>
      <c r="CJ400" s="454"/>
      <c r="CK400" s="454"/>
      <c r="CL400" s="454"/>
      <c r="CM400" s="454"/>
      <c r="CN400" s="454"/>
      <c r="CO400" s="454"/>
      <c r="CP400" s="454"/>
      <c r="CQ400" s="454"/>
      <c r="CR400" s="454"/>
      <c r="CS400" s="454"/>
      <c r="CT400" s="454"/>
      <c r="CU400" s="454"/>
      <c r="CV400" s="454"/>
      <c r="CW400" s="454"/>
      <c r="CX400" s="454"/>
      <c r="CY400" s="454"/>
      <c r="CZ400" s="454"/>
      <c r="DA400" s="454"/>
      <c r="DB400" s="454"/>
      <c r="DC400" s="454"/>
      <c r="DD400" s="454"/>
      <c r="DE400" s="454"/>
      <c r="DF400" s="454"/>
      <c r="DG400" s="454"/>
      <c r="DH400" s="454"/>
      <c r="DI400" s="454"/>
      <c r="DJ400" s="454"/>
      <c r="DK400" s="454"/>
      <c r="DL400" s="454"/>
      <c r="DM400" s="454"/>
      <c r="DN400" s="454"/>
      <c r="DO400" s="454"/>
      <c r="DP400" s="454"/>
      <c r="DQ400" s="454"/>
      <c r="DR400" s="454"/>
      <c r="DS400" s="454"/>
      <c r="DT400" s="454"/>
      <c r="DU400" s="454"/>
      <c r="DV400" s="454"/>
      <c r="DW400" s="454"/>
      <c r="DX400" s="454"/>
      <c r="DY400" s="454"/>
      <c r="DZ400" s="454"/>
      <c r="EA400" s="454"/>
      <c r="EB400" s="454"/>
      <c r="EC400" s="454"/>
      <c r="ED400" s="454"/>
      <c r="EE400" s="454"/>
      <c r="EF400" s="454"/>
      <c r="EG400" s="454"/>
      <c r="EH400" s="454"/>
      <c r="EI400" s="454"/>
      <c r="EJ400" s="454"/>
      <c r="EK400" s="454"/>
      <c r="EL400" s="454"/>
      <c r="EM400" s="454"/>
      <c r="EN400" s="454"/>
      <c r="EO400" s="454"/>
      <c r="EP400" s="454"/>
      <c r="EQ400" s="454"/>
      <c r="ER400" s="454"/>
      <c r="ES400" s="454"/>
      <c r="ET400" s="454"/>
      <c r="EU400" s="581"/>
      <c r="EV400" s="581"/>
      <c r="EW400" s="581"/>
      <c r="EX400" s="581"/>
      <c r="EY400" s="581"/>
      <c r="EZ400" s="581"/>
      <c r="FA400" s="581"/>
      <c r="FB400" s="581"/>
      <c r="FC400" s="581"/>
      <c r="FD400" s="581"/>
      <c r="FE400" s="581"/>
    </row>
    <row r="401" spans="1:161">
      <c r="A401" s="454"/>
      <c r="B401" s="653"/>
      <c r="C401" s="454"/>
      <c r="D401" s="454"/>
      <c r="E401" s="454"/>
      <c r="F401" s="504"/>
      <c r="G401" s="454"/>
      <c r="H401" s="454"/>
      <c r="I401" s="454"/>
      <c r="J401" s="454"/>
      <c r="K401" s="454"/>
      <c r="L401" s="454"/>
      <c r="M401" s="454"/>
      <c r="N401" s="454"/>
      <c r="O401" s="454"/>
      <c r="P401" s="454"/>
      <c r="Q401" s="454"/>
      <c r="R401" s="454"/>
      <c r="S401" s="454"/>
      <c r="T401" s="454"/>
      <c r="U401" s="454"/>
      <c r="V401" s="454"/>
      <c r="W401" s="454"/>
      <c r="X401" s="454"/>
      <c r="Y401" s="454"/>
      <c r="Z401" s="454"/>
      <c r="AA401" s="454"/>
      <c r="AB401" s="454"/>
      <c r="AC401" s="454"/>
      <c r="AD401" s="454"/>
      <c r="AE401" s="454"/>
      <c r="AF401" s="454"/>
      <c r="AG401" s="454"/>
      <c r="AH401" s="454"/>
      <c r="AI401" s="454"/>
      <c r="AJ401" s="454"/>
      <c r="AK401" s="454"/>
      <c r="AL401" s="454"/>
      <c r="AM401" s="454"/>
      <c r="AN401" s="454"/>
      <c r="AO401" s="454"/>
      <c r="AP401" s="454"/>
      <c r="AQ401" s="454"/>
      <c r="AR401" s="454"/>
      <c r="AS401" s="454"/>
      <c r="AT401" s="454"/>
      <c r="AU401" s="454"/>
      <c r="AV401" s="454"/>
      <c r="AW401" s="454"/>
      <c r="AX401" s="454"/>
      <c r="AY401" s="454"/>
      <c r="AZ401" s="454"/>
      <c r="BA401" s="454"/>
      <c r="BB401" s="454"/>
      <c r="BC401" s="454"/>
      <c r="BD401" s="454"/>
      <c r="BE401" s="454"/>
      <c r="BF401" s="454"/>
      <c r="BG401" s="454"/>
      <c r="BH401" s="454"/>
      <c r="BI401" s="454"/>
      <c r="BJ401" s="454"/>
      <c r="BK401" s="454"/>
      <c r="BL401" s="454"/>
      <c r="BM401" s="454"/>
      <c r="BN401" s="454"/>
      <c r="BO401" s="454"/>
      <c r="BP401" s="454"/>
      <c r="BQ401" s="454"/>
      <c r="BR401" s="454"/>
      <c r="BS401" s="454"/>
      <c r="BT401" s="454"/>
      <c r="BU401" s="454"/>
      <c r="BV401" s="454"/>
      <c r="BW401" s="454"/>
      <c r="BX401" s="454"/>
      <c r="BY401" s="454"/>
      <c r="BZ401" s="454"/>
      <c r="CA401" s="454"/>
      <c r="CB401" s="454"/>
      <c r="CC401" s="454"/>
      <c r="CD401" s="454"/>
      <c r="CE401" s="454"/>
      <c r="CF401" s="454"/>
      <c r="CG401" s="454"/>
      <c r="CH401" s="454"/>
      <c r="CI401" s="454"/>
      <c r="CJ401" s="454"/>
      <c r="CK401" s="454"/>
      <c r="CL401" s="454"/>
      <c r="CM401" s="454"/>
      <c r="CN401" s="454"/>
      <c r="CO401" s="454"/>
      <c r="CP401" s="454"/>
      <c r="CQ401" s="454"/>
      <c r="CR401" s="454"/>
      <c r="CS401" s="454"/>
      <c r="CT401" s="454"/>
      <c r="CU401" s="454"/>
      <c r="CV401" s="454"/>
      <c r="CW401" s="454"/>
      <c r="CX401" s="454"/>
      <c r="CY401" s="454"/>
      <c r="CZ401" s="454"/>
      <c r="DA401" s="454"/>
      <c r="DB401" s="454"/>
      <c r="DC401" s="454"/>
      <c r="DD401" s="454"/>
      <c r="DE401" s="454"/>
      <c r="DF401" s="454"/>
      <c r="DG401" s="454"/>
      <c r="DH401" s="454"/>
      <c r="DI401" s="454"/>
      <c r="DJ401" s="454"/>
      <c r="DK401" s="454"/>
      <c r="DL401" s="454"/>
      <c r="DM401" s="454"/>
      <c r="DN401" s="454"/>
      <c r="DO401" s="454"/>
      <c r="DP401" s="454"/>
      <c r="DQ401" s="454"/>
      <c r="DR401" s="454"/>
      <c r="DS401" s="454"/>
      <c r="DT401" s="454"/>
      <c r="DU401" s="454"/>
      <c r="DV401" s="454"/>
      <c r="DW401" s="454"/>
      <c r="DX401" s="454"/>
      <c r="DY401" s="454"/>
      <c r="DZ401" s="454"/>
      <c r="EA401" s="454"/>
      <c r="EB401" s="454"/>
      <c r="EC401" s="454"/>
      <c r="ED401" s="454"/>
      <c r="EE401" s="454"/>
      <c r="EF401" s="454"/>
      <c r="EG401" s="454"/>
      <c r="EH401" s="454"/>
      <c r="EI401" s="454"/>
      <c r="EJ401" s="454"/>
      <c r="EK401" s="454"/>
      <c r="EL401" s="454"/>
      <c r="EM401" s="454"/>
      <c r="EN401" s="454"/>
      <c r="EO401" s="454"/>
      <c r="EP401" s="454"/>
      <c r="EQ401" s="454"/>
      <c r="ER401" s="454"/>
      <c r="ES401" s="454"/>
      <c r="ET401" s="454"/>
      <c r="EU401" s="581"/>
      <c r="EV401" s="581"/>
      <c r="EW401" s="581"/>
      <c r="EX401" s="581"/>
      <c r="EY401" s="581"/>
      <c r="EZ401" s="581"/>
      <c r="FA401" s="581"/>
      <c r="FB401" s="581"/>
      <c r="FC401" s="581"/>
      <c r="FD401" s="581"/>
      <c r="FE401" s="581"/>
    </row>
    <row r="402" spans="1:161">
      <c r="A402" s="454"/>
      <c r="B402" s="653"/>
      <c r="C402" s="454"/>
      <c r="D402" s="454"/>
      <c r="E402" s="454"/>
      <c r="F402" s="504"/>
      <c r="G402" s="454"/>
      <c r="H402" s="454"/>
      <c r="I402" s="454"/>
      <c r="J402" s="454"/>
      <c r="K402" s="454"/>
      <c r="L402" s="454"/>
      <c r="M402" s="454"/>
      <c r="N402" s="454"/>
      <c r="O402" s="454"/>
      <c r="P402" s="454"/>
      <c r="Q402" s="454"/>
      <c r="R402" s="454"/>
      <c r="S402" s="454"/>
      <c r="T402" s="454"/>
      <c r="U402" s="454"/>
      <c r="V402" s="454"/>
      <c r="W402" s="454"/>
      <c r="X402" s="454"/>
      <c r="Y402" s="454"/>
      <c r="Z402" s="454"/>
      <c r="AA402" s="454"/>
      <c r="AB402" s="454"/>
      <c r="AC402" s="454"/>
      <c r="AD402" s="454"/>
      <c r="AE402" s="454"/>
      <c r="AF402" s="454"/>
      <c r="AG402" s="454"/>
      <c r="AH402" s="454"/>
      <c r="AI402" s="454"/>
      <c r="AJ402" s="454"/>
      <c r="AK402" s="454"/>
      <c r="AL402" s="454"/>
      <c r="AM402" s="454"/>
      <c r="AN402" s="454"/>
      <c r="AO402" s="454"/>
      <c r="AP402" s="454"/>
      <c r="AQ402" s="454"/>
      <c r="AR402" s="454"/>
      <c r="AS402" s="454"/>
      <c r="AT402" s="454"/>
      <c r="AU402" s="454"/>
      <c r="AV402" s="454"/>
      <c r="AW402" s="454"/>
      <c r="AX402" s="454"/>
      <c r="AY402" s="454"/>
      <c r="AZ402" s="454"/>
      <c r="BA402" s="454"/>
      <c r="BB402" s="454"/>
      <c r="BC402" s="454"/>
      <c r="BD402" s="454"/>
      <c r="BE402" s="454"/>
      <c r="BF402" s="454"/>
      <c r="BG402" s="454"/>
      <c r="BH402" s="454"/>
      <c r="BI402" s="454"/>
      <c r="BJ402" s="454"/>
      <c r="BK402" s="454"/>
      <c r="BL402" s="454"/>
      <c r="BM402" s="454"/>
      <c r="BN402" s="454"/>
      <c r="BO402" s="454"/>
      <c r="BP402" s="454"/>
      <c r="BQ402" s="454"/>
      <c r="BR402" s="454"/>
      <c r="BS402" s="454"/>
      <c r="BT402" s="454"/>
      <c r="BU402" s="454"/>
      <c r="BV402" s="454"/>
      <c r="BW402" s="454"/>
      <c r="BX402" s="454"/>
      <c r="BY402" s="454"/>
      <c r="BZ402" s="454"/>
      <c r="CA402" s="454"/>
      <c r="CB402" s="454"/>
      <c r="CC402" s="454"/>
      <c r="CD402" s="454"/>
      <c r="CE402" s="454"/>
      <c r="CF402" s="454"/>
      <c r="CG402" s="454"/>
      <c r="CH402" s="454"/>
      <c r="CI402" s="454"/>
      <c r="CJ402" s="454"/>
      <c r="CK402" s="454"/>
      <c r="CL402" s="454"/>
      <c r="CM402" s="454"/>
      <c r="CN402" s="454"/>
      <c r="CO402" s="454"/>
      <c r="CP402" s="454"/>
      <c r="CQ402" s="454"/>
      <c r="CR402" s="454"/>
      <c r="CS402" s="454"/>
      <c r="CT402" s="454"/>
      <c r="CU402" s="454"/>
      <c r="CV402" s="454"/>
      <c r="CW402" s="454"/>
      <c r="CX402" s="454"/>
      <c r="CY402" s="454"/>
      <c r="CZ402" s="454"/>
      <c r="DA402" s="454"/>
      <c r="DB402" s="454"/>
      <c r="DC402" s="454"/>
      <c r="DD402" s="454"/>
      <c r="DE402" s="454"/>
      <c r="DF402" s="454"/>
      <c r="DG402" s="454"/>
      <c r="DH402" s="454"/>
      <c r="DI402" s="454"/>
      <c r="DJ402" s="454"/>
      <c r="DK402" s="454"/>
      <c r="DL402" s="454"/>
      <c r="DM402" s="454"/>
      <c r="DN402" s="454"/>
      <c r="DO402" s="454"/>
      <c r="DP402" s="454"/>
      <c r="DQ402" s="454"/>
      <c r="DR402" s="454"/>
      <c r="DS402" s="454"/>
      <c r="DT402" s="454"/>
      <c r="DU402" s="454"/>
      <c r="DV402" s="454"/>
      <c r="DW402" s="454"/>
      <c r="DX402" s="454"/>
      <c r="DY402" s="454"/>
      <c r="DZ402" s="454"/>
      <c r="EA402" s="454"/>
      <c r="EB402" s="454"/>
      <c r="EC402" s="454"/>
      <c r="ED402" s="454"/>
      <c r="EE402" s="454"/>
      <c r="EF402" s="454"/>
      <c r="EG402" s="454"/>
      <c r="EH402" s="454"/>
      <c r="EI402" s="454"/>
      <c r="EJ402" s="454"/>
      <c r="EK402" s="454"/>
      <c r="EL402" s="454"/>
      <c r="EM402" s="454"/>
      <c r="EN402" s="454"/>
      <c r="EO402" s="454"/>
      <c r="EP402" s="454"/>
      <c r="EQ402" s="454"/>
      <c r="ER402" s="454"/>
      <c r="ES402" s="454"/>
      <c r="ET402" s="454"/>
      <c r="EU402" s="581"/>
      <c r="EV402" s="581"/>
      <c r="EW402" s="581"/>
      <c r="EX402" s="581"/>
      <c r="EY402" s="581"/>
      <c r="EZ402" s="581"/>
      <c r="FA402" s="581"/>
      <c r="FB402" s="581"/>
      <c r="FC402" s="581"/>
      <c r="FD402" s="581"/>
      <c r="FE402" s="581"/>
    </row>
    <row r="403" spans="1:161">
      <c r="A403" s="454"/>
      <c r="B403" s="653"/>
      <c r="C403" s="454"/>
      <c r="D403" s="454"/>
      <c r="E403" s="454"/>
      <c r="F403" s="50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454"/>
      <c r="AF403" s="454"/>
      <c r="AG403" s="454"/>
      <c r="AH403" s="454"/>
      <c r="AI403" s="454"/>
      <c r="AJ403" s="454"/>
      <c r="AK403" s="454"/>
      <c r="AL403" s="454"/>
      <c r="AM403" s="454"/>
      <c r="AN403" s="454"/>
      <c r="AO403" s="454"/>
      <c r="AP403" s="454"/>
      <c r="AQ403" s="454"/>
      <c r="AR403" s="454"/>
      <c r="AS403" s="454"/>
      <c r="AT403" s="454"/>
      <c r="AU403" s="454"/>
      <c r="AV403" s="454"/>
      <c r="AW403" s="454"/>
      <c r="AX403" s="454"/>
      <c r="AY403" s="454"/>
      <c r="AZ403" s="454"/>
      <c r="BA403" s="454"/>
      <c r="BB403" s="454"/>
      <c r="BC403" s="454"/>
      <c r="BD403" s="454"/>
      <c r="BE403" s="454"/>
      <c r="BF403" s="454"/>
      <c r="BG403" s="454"/>
      <c r="BH403" s="454"/>
      <c r="BI403" s="454"/>
      <c r="BJ403" s="454"/>
      <c r="BK403" s="454"/>
      <c r="BL403" s="454"/>
      <c r="BM403" s="454"/>
      <c r="BN403" s="454"/>
      <c r="BO403" s="454"/>
      <c r="BP403" s="454"/>
      <c r="BQ403" s="454"/>
      <c r="BR403" s="454"/>
      <c r="BS403" s="454"/>
      <c r="BT403" s="454"/>
      <c r="BU403" s="454"/>
      <c r="BV403" s="454"/>
      <c r="BW403" s="454"/>
      <c r="BX403" s="454"/>
      <c r="BY403" s="454"/>
      <c r="BZ403" s="454"/>
      <c r="CA403" s="454"/>
      <c r="CB403" s="454"/>
      <c r="CC403" s="454"/>
      <c r="CD403" s="454"/>
      <c r="CE403" s="454"/>
      <c r="CF403" s="454"/>
      <c r="CG403" s="454"/>
      <c r="CH403" s="454"/>
      <c r="CI403" s="454"/>
      <c r="CJ403" s="454"/>
      <c r="CK403" s="454"/>
      <c r="CL403" s="454"/>
      <c r="CM403" s="454"/>
      <c r="CN403" s="454"/>
      <c r="CO403" s="454"/>
      <c r="CP403" s="454"/>
      <c r="CQ403" s="454"/>
      <c r="CR403" s="454"/>
      <c r="CS403" s="454"/>
      <c r="CT403" s="454"/>
      <c r="CU403" s="454"/>
      <c r="CV403" s="454"/>
      <c r="CW403" s="454"/>
      <c r="CX403" s="454"/>
      <c r="CY403" s="454"/>
      <c r="CZ403" s="454"/>
      <c r="DA403" s="454"/>
      <c r="DB403" s="454"/>
      <c r="DC403" s="454"/>
      <c r="DD403" s="454"/>
      <c r="DE403" s="454"/>
      <c r="DF403" s="454"/>
      <c r="DG403" s="454"/>
      <c r="DH403" s="454"/>
      <c r="DI403" s="454"/>
      <c r="DJ403" s="454"/>
      <c r="DK403" s="454"/>
      <c r="DL403" s="454"/>
      <c r="DM403" s="454"/>
      <c r="DN403" s="454"/>
      <c r="DO403" s="454"/>
      <c r="DP403" s="454"/>
      <c r="DQ403" s="454"/>
      <c r="DR403" s="454"/>
      <c r="DS403" s="454"/>
      <c r="DT403" s="454"/>
      <c r="DU403" s="454"/>
      <c r="DV403" s="454"/>
      <c r="DW403" s="454"/>
      <c r="DX403" s="454"/>
      <c r="DY403" s="454"/>
      <c r="DZ403" s="454"/>
      <c r="EA403" s="454"/>
      <c r="EB403" s="454"/>
      <c r="EC403" s="454"/>
      <c r="ED403" s="454"/>
      <c r="EE403" s="454"/>
      <c r="EF403" s="454"/>
      <c r="EG403" s="454"/>
      <c r="EH403" s="454"/>
      <c r="EI403" s="454"/>
      <c r="EJ403" s="454"/>
      <c r="EK403" s="454"/>
      <c r="EL403" s="454"/>
      <c r="EM403" s="454"/>
      <c r="EN403" s="454"/>
      <c r="EO403" s="454"/>
      <c r="EP403" s="454"/>
      <c r="EQ403" s="454"/>
      <c r="ER403" s="454"/>
      <c r="ES403" s="454"/>
      <c r="ET403" s="454"/>
      <c r="EU403" s="581"/>
      <c r="EV403" s="581"/>
      <c r="EW403" s="581"/>
      <c r="EX403" s="581"/>
      <c r="EY403" s="581"/>
      <c r="EZ403" s="581"/>
      <c r="FA403" s="581"/>
      <c r="FB403" s="581"/>
      <c r="FC403" s="581"/>
      <c r="FD403" s="581"/>
      <c r="FE403" s="581"/>
    </row>
    <row r="404" spans="1:161">
      <c r="A404" s="454"/>
      <c r="B404" s="653"/>
      <c r="C404" s="454"/>
      <c r="D404" s="454"/>
      <c r="E404" s="454"/>
      <c r="F404" s="504"/>
      <c r="G404" s="454"/>
      <c r="H404" s="454"/>
      <c r="I404" s="454"/>
      <c r="J404" s="454"/>
      <c r="K404" s="454"/>
      <c r="L404" s="454"/>
      <c r="M404" s="454"/>
      <c r="N404" s="454"/>
      <c r="O404" s="454"/>
      <c r="P404" s="454"/>
      <c r="Q404" s="454"/>
      <c r="R404" s="454"/>
      <c r="S404" s="454"/>
      <c r="T404" s="454"/>
      <c r="U404" s="454"/>
      <c r="V404" s="454"/>
      <c r="W404" s="454"/>
      <c r="X404" s="454"/>
      <c r="Y404" s="454"/>
      <c r="Z404" s="454"/>
      <c r="AA404" s="454"/>
      <c r="AB404" s="454"/>
      <c r="AC404" s="454"/>
      <c r="AD404" s="454"/>
      <c r="AE404" s="454"/>
      <c r="AF404" s="454"/>
      <c r="AG404" s="454"/>
      <c r="AH404" s="454"/>
      <c r="AI404" s="454"/>
      <c r="AJ404" s="454"/>
      <c r="AK404" s="454"/>
      <c r="AL404" s="454"/>
      <c r="AM404" s="454"/>
      <c r="AN404" s="454"/>
      <c r="AO404" s="454"/>
      <c r="AP404" s="454"/>
      <c r="AQ404" s="454"/>
      <c r="AR404" s="454"/>
      <c r="AS404" s="454"/>
      <c r="AT404" s="454"/>
      <c r="AU404" s="454"/>
      <c r="AV404" s="454"/>
      <c r="AW404" s="454"/>
      <c r="AX404" s="454"/>
      <c r="AY404" s="454"/>
      <c r="AZ404" s="454"/>
      <c r="BA404" s="454"/>
      <c r="BB404" s="454"/>
      <c r="BC404" s="454"/>
      <c r="BD404" s="454"/>
      <c r="BE404" s="454"/>
      <c r="BF404" s="454"/>
      <c r="BG404" s="454"/>
      <c r="BH404" s="454"/>
      <c r="BI404" s="454"/>
      <c r="BJ404" s="454"/>
      <c r="BK404" s="454"/>
      <c r="BL404" s="454"/>
      <c r="BM404" s="454"/>
      <c r="BN404" s="454"/>
      <c r="BO404" s="454"/>
      <c r="BP404" s="454"/>
      <c r="BQ404" s="454"/>
      <c r="BR404" s="454"/>
      <c r="BS404" s="454"/>
      <c r="BT404" s="454"/>
      <c r="BU404" s="454"/>
      <c r="BV404" s="454"/>
      <c r="BW404" s="454"/>
      <c r="BX404" s="454"/>
      <c r="BY404" s="454"/>
      <c r="BZ404" s="454"/>
      <c r="CA404" s="454"/>
      <c r="CB404" s="454"/>
      <c r="CC404" s="454"/>
      <c r="CD404" s="454"/>
      <c r="CE404" s="454"/>
      <c r="CF404" s="454"/>
      <c r="CG404" s="454"/>
      <c r="CH404" s="454"/>
      <c r="CI404" s="454"/>
      <c r="CJ404" s="454"/>
      <c r="CK404" s="454"/>
      <c r="CL404" s="454"/>
      <c r="CM404" s="454"/>
      <c r="CN404" s="454"/>
      <c r="CO404" s="454"/>
      <c r="CP404" s="454"/>
      <c r="CQ404" s="454"/>
      <c r="CR404" s="454"/>
      <c r="CS404" s="454"/>
      <c r="CT404" s="454"/>
      <c r="CU404" s="454"/>
      <c r="CV404" s="454"/>
      <c r="CW404" s="454"/>
      <c r="CX404" s="454"/>
      <c r="CY404" s="454"/>
      <c r="CZ404" s="454"/>
      <c r="DA404" s="454"/>
      <c r="DB404" s="454"/>
      <c r="DC404" s="454"/>
      <c r="DD404" s="454"/>
      <c r="DE404" s="454"/>
      <c r="DF404" s="454"/>
      <c r="DG404" s="454"/>
      <c r="DH404" s="454"/>
      <c r="DI404" s="454"/>
      <c r="DJ404" s="454"/>
      <c r="DK404" s="454"/>
      <c r="DL404" s="454"/>
      <c r="DM404" s="454"/>
      <c r="DN404" s="454"/>
      <c r="DO404" s="454"/>
      <c r="DP404" s="454"/>
      <c r="DQ404" s="454"/>
      <c r="DR404" s="454"/>
      <c r="DS404" s="454"/>
      <c r="DT404" s="454"/>
      <c r="DU404" s="454"/>
      <c r="DV404" s="454"/>
      <c r="DW404" s="454"/>
      <c r="DX404" s="454"/>
      <c r="DY404" s="454"/>
      <c r="DZ404" s="454"/>
      <c r="EA404" s="454"/>
      <c r="EB404" s="454"/>
      <c r="EC404" s="454"/>
      <c r="ED404" s="454"/>
      <c r="EE404" s="454"/>
      <c r="EF404" s="454"/>
      <c r="EG404" s="454"/>
      <c r="EH404" s="454"/>
      <c r="EI404" s="454"/>
      <c r="EJ404" s="454"/>
      <c r="EK404" s="454"/>
      <c r="EL404" s="454"/>
      <c r="EM404" s="454"/>
      <c r="EN404" s="454"/>
      <c r="EO404" s="454"/>
      <c r="EP404" s="454"/>
      <c r="EQ404" s="454"/>
      <c r="ER404" s="454"/>
      <c r="ES404" s="454"/>
      <c r="ET404" s="454"/>
      <c r="EU404" s="581"/>
      <c r="EV404" s="581"/>
      <c r="EW404" s="581"/>
      <c r="EX404" s="581"/>
      <c r="EY404" s="581"/>
      <c r="EZ404" s="581"/>
      <c r="FA404" s="581"/>
      <c r="FB404" s="581"/>
      <c r="FC404" s="581"/>
      <c r="FD404" s="581"/>
      <c r="FE404" s="581"/>
    </row>
    <row r="405" spans="1:161">
      <c r="A405" s="454"/>
      <c r="B405" s="653"/>
      <c r="C405" s="454"/>
      <c r="D405" s="454"/>
      <c r="E405" s="454"/>
      <c r="F405" s="504"/>
      <c r="G405" s="454"/>
      <c r="H405" s="454"/>
      <c r="I405" s="454"/>
      <c r="J405" s="454"/>
      <c r="K405" s="454"/>
      <c r="L405" s="454"/>
      <c r="M405" s="454"/>
      <c r="N405" s="454"/>
      <c r="O405" s="454"/>
      <c r="P405" s="454"/>
      <c r="Q405" s="454"/>
      <c r="R405" s="454"/>
      <c r="S405" s="454"/>
      <c r="T405" s="454"/>
      <c r="U405" s="454"/>
      <c r="V405" s="454"/>
      <c r="W405" s="454"/>
      <c r="X405" s="454"/>
      <c r="Y405" s="454"/>
      <c r="Z405" s="454"/>
      <c r="AA405" s="454"/>
      <c r="AB405" s="454"/>
      <c r="AC405" s="454"/>
      <c r="AD405" s="454"/>
      <c r="AE405" s="454"/>
      <c r="AF405" s="454"/>
      <c r="AG405" s="454"/>
      <c r="AH405" s="454"/>
      <c r="AI405" s="454"/>
      <c r="AJ405" s="454"/>
      <c r="AK405" s="454"/>
      <c r="AL405" s="454"/>
      <c r="AM405" s="454"/>
      <c r="AN405" s="454"/>
      <c r="AO405" s="454"/>
      <c r="AP405" s="454"/>
      <c r="AQ405" s="454"/>
      <c r="AR405" s="454"/>
      <c r="AS405" s="454"/>
      <c r="AT405" s="454"/>
      <c r="AU405" s="454"/>
      <c r="AV405" s="454"/>
      <c r="AW405" s="454"/>
      <c r="AX405" s="454"/>
      <c r="AY405" s="454"/>
      <c r="AZ405" s="454"/>
      <c r="BA405" s="454"/>
      <c r="BB405" s="454"/>
      <c r="BC405" s="454"/>
      <c r="BD405" s="454"/>
      <c r="BE405" s="454"/>
      <c r="BF405" s="454"/>
      <c r="BG405" s="454"/>
      <c r="BH405" s="454"/>
      <c r="BI405" s="454"/>
      <c r="BJ405" s="454"/>
      <c r="BK405" s="454"/>
      <c r="BL405" s="454"/>
      <c r="BM405" s="454"/>
      <c r="BN405" s="454"/>
      <c r="BO405" s="454"/>
      <c r="BP405" s="454"/>
      <c r="BQ405" s="454"/>
      <c r="BR405" s="454"/>
      <c r="BS405" s="454"/>
      <c r="BT405" s="454"/>
      <c r="BU405" s="454"/>
      <c r="BV405" s="454"/>
      <c r="BW405" s="454"/>
      <c r="BX405" s="454"/>
      <c r="BY405" s="454"/>
      <c r="BZ405" s="454"/>
      <c r="CA405" s="454"/>
      <c r="CB405" s="454"/>
      <c r="CC405" s="454"/>
      <c r="CD405" s="454"/>
      <c r="CE405" s="454"/>
      <c r="CF405" s="454"/>
      <c r="CG405" s="454"/>
      <c r="CH405" s="454"/>
      <c r="CI405" s="454"/>
      <c r="CJ405" s="454"/>
      <c r="CK405" s="454"/>
      <c r="CL405" s="454"/>
      <c r="CM405" s="454"/>
      <c r="CN405" s="454"/>
      <c r="CO405" s="454"/>
      <c r="CP405" s="454"/>
      <c r="CQ405" s="454"/>
      <c r="CR405" s="454"/>
      <c r="CS405" s="454"/>
      <c r="CT405" s="454"/>
      <c r="CU405" s="454"/>
      <c r="CV405" s="454"/>
      <c r="CW405" s="454"/>
      <c r="CX405" s="454"/>
      <c r="CY405" s="454"/>
      <c r="CZ405" s="454"/>
      <c r="DA405" s="454"/>
      <c r="DB405" s="454"/>
      <c r="DC405" s="454"/>
      <c r="DD405" s="454"/>
      <c r="DE405" s="454"/>
      <c r="DF405" s="454"/>
      <c r="DG405" s="454"/>
      <c r="DH405" s="454"/>
      <c r="DI405" s="454"/>
      <c r="DJ405" s="454"/>
      <c r="DK405" s="454"/>
      <c r="DL405" s="454"/>
      <c r="DM405" s="454"/>
      <c r="DN405" s="454"/>
      <c r="DO405" s="454"/>
      <c r="DP405" s="454"/>
      <c r="DQ405" s="454"/>
      <c r="DR405" s="454"/>
      <c r="DS405" s="454"/>
      <c r="DT405" s="454"/>
      <c r="DU405" s="454"/>
      <c r="DV405" s="454"/>
      <c r="DW405" s="454"/>
      <c r="DX405" s="454"/>
      <c r="DY405" s="454"/>
      <c r="DZ405" s="454"/>
      <c r="EA405" s="454"/>
      <c r="EB405" s="454"/>
      <c r="EC405" s="454"/>
      <c r="ED405" s="454"/>
      <c r="EE405" s="454"/>
      <c r="EF405" s="454"/>
      <c r="EG405" s="454"/>
      <c r="EH405" s="454"/>
      <c r="EI405" s="454"/>
      <c r="EJ405" s="454"/>
      <c r="EK405" s="454"/>
      <c r="EL405" s="454"/>
      <c r="EM405" s="454"/>
      <c r="EN405" s="454"/>
      <c r="EO405" s="454"/>
      <c r="EP405" s="454"/>
      <c r="EQ405" s="454"/>
      <c r="ER405" s="454"/>
      <c r="ES405" s="454"/>
      <c r="ET405" s="454"/>
      <c r="EU405" s="581"/>
      <c r="EV405" s="581"/>
      <c r="EW405" s="581"/>
      <c r="EX405" s="581"/>
      <c r="EY405" s="581"/>
      <c r="EZ405" s="581"/>
      <c r="FA405" s="581"/>
      <c r="FB405" s="581"/>
      <c r="FC405" s="581"/>
      <c r="FD405" s="581"/>
      <c r="FE405" s="581"/>
    </row>
    <row r="406" spans="1:161">
      <c r="A406" s="454"/>
      <c r="B406" s="653"/>
      <c r="C406" s="454"/>
      <c r="D406" s="454"/>
      <c r="E406" s="454"/>
      <c r="F406" s="504"/>
      <c r="G406" s="454"/>
      <c r="H406" s="454"/>
      <c r="I406" s="454"/>
      <c r="J406" s="454"/>
      <c r="K406" s="454"/>
      <c r="L406" s="454"/>
      <c r="M406" s="454"/>
      <c r="N406" s="454"/>
      <c r="O406" s="454"/>
      <c r="P406" s="454"/>
      <c r="Q406" s="454"/>
      <c r="R406" s="454"/>
      <c r="S406" s="454"/>
      <c r="T406" s="454"/>
      <c r="U406" s="454"/>
      <c r="V406" s="454"/>
      <c r="W406" s="454"/>
      <c r="X406" s="454"/>
      <c r="Y406" s="454"/>
      <c r="Z406" s="454"/>
      <c r="AA406" s="454"/>
      <c r="AB406" s="454"/>
      <c r="AC406" s="454"/>
      <c r="AD406" s="454"/>
      <c r="AE406" s="454"/>
      <c r="AF406" s="454"/>
      <c r="AG406" s="454"/>
      <c r="AH406" s="454"/>
      <c r="AI406" s="454"/>
      <c r="AJ406" s="454"/>
      <c r="AK406" s="454"/>
      <c r="AL406" s="454"/>
      <c r="AM406" s="454"/>
      <c r="AN406" s="454"/>
      <c r="AO406" s="454"/>
      <c r="AP406" s="454"/>
      <c r="AQ406" s="454"/>
      <c r="AR406" s="454"/>
      <c r="AS406" s="454"/>
      <c r="AT406" s="454"/>
      <c r="AU406" s="454"/>
      <c r="AV406" s="454"/>
      <c r="AW406" s="454"/>
      <c r="AX406" s="454"/>
      <c r="AY406" s="454"/>
      <c r="AZ406" s="454"/>
      <c r="BA406" s="454"/>
      <c r="BB406" s="454"/>
      <c r="BC406" s="454"/>
      <c r="BD406" s="454"/>
      <c r="BE406" s="454"/>
      <c r="BF406" s="454"/>
      <c r="BG406" s="454"/>
      <c r="BH406" s="454"/>
      <c r="BI406" s="454"/>
      <c r="BJ406" s="454"/>
      <c r="BK406" s="454"/>
      <c r="BL406" s="454"/>
      <c r="BM406" s="454"/>
      <c r="BN406" s="454"/>
      <c r="BO406" s="454"/>
      <c r="BP406" s="454"/>
      <c r="BQ406" s="454"/>
      <c r="BR406" s="454"/>
      <c r="BS406" s="454"/>
      <c r="BT406" s="454"/>
      <c r="BU406" s="454"/>
      <c r="BV406" s="454"/>
      <c r="BW406" s="454"/>
      <c r="BX406" s="454"/>
      <c r="BY406" s="454"/>
      <c r="BZ406" s="454"/>
      <c r="CA406" s="454"/>
      <c r="CB406" s="454"/>
      <c r="CC406" s="454"/>
      <c r="CD406" s="454"/>
      <c r="CE406" s="454"/>
      <c r="CF406" s="454"/>
      <c r="CG406" s="454"/>
      <c r="CH406" s="454"/>
      <c r="CI406" s="454"/>
      <c r="CJ406" s="454"/>
      <c r="CK406" s="454"/>
      <c r="CL406" s="454"/>
      <c r="CM406" s="454"/>
      <c r="CN406" s="454"/>
      <c r="CO406" s="454"/>
      <c r="CP406" s="454"/>
      <c r="CQ406" s="454"/>
      <c r="CR406" s="454"/>
      <c r="CS406" s="454"/>
      <c r="CT406" s="454"/>
      <c r="CU406" s="454"/>
      <c r="CV406" s="454"/>
      <c r="CW406" s="454"/>
      <c r="CX406" s="454"/>
      <c r="CY406" s="454"/>
      <c r="CZ406" s="454"/>
      <c r="DA406" s="454"/>
      <c r="DB406" s="454"/>
      <c r="DC406" s="454"/>
      <c r="DD406" s="454"/>
      <c r="DE406" s="454"/>
      <c r="DF406" s="454"/>
      <c r="DG406" s="454"/>
      <c r="DH406" s="454"/>
      <c r="DI406" s="454"/>
      <c r="DJ406" s="454"/>
      <c r="DK406" s="454"/>
      <c r="DL406" s="454"/>
      <c r="DM406" s="454"/>
      <c r="DN406" s="454"/>
      <c r="DO406" s="454"/>
      <c r="DP406" s="454"/>
      <c r="DQ406" s="454"/>
      <c r="DR406" s="454"/>
      <c r="DS406" s="454"/>
      <c r="DT406" s="454"/>
      <c r="DU406" s="454"/>
      <c r="DV406" s="454"/>
      <c r="DW406" s="454"/>
      <c r="DX406" s="454"/>
      <c r="DY406" s="454"/>
      <c r="DZ406" s="454"/>
      <c r="EA406" s="454"/>
      <c r="EB406" s="454"/>
      <c r="EC406" s="454"/>
      <c r="ED406" s="454"/>
      <c r="EE406" s="454"/>
      <c r="EF406" s="454"/>
      <c r="EG406" s="454"/>
      <c r="EH406" s="454"/>
      <c r="EI406" s="454"/>
      <c r="EJ406" s="454"/>
      <c r="EK406" s="454"/>
      <c r="EL406" s="454"/>
      <c r="EM406" s="454"/>
      <c r="EN406" s="454"/>
      <c r="EO406" s="454"/>
      <c r="EP406" s="454"/>
      <c r="EQ406" s="454"/>
      <c r="ER406" s="454"/>
      <c r="ES406" s="454"/>
      <c r="ET406" s="454"/>
      <c r="EU406" s="581"/>
      <c r="EV406" s="581"/>
      <c r="EW406" s="581"/>
      <c r="EX406" s="581"/>
      <c r="EY406" s="581"/>
      <c r="EZ406" s="581"/>
      <c r="FA406" s="581"/>
      <c r="FB406" s="581"/>
      <c r="FC406" s="581"/>
      <c r="FD406" s="581"/>
      <c r="FE406" s="581"/>
    </row>
    <row r="407" spans="1:161">
      <c r="A407" s="454"/>
      <c r="B407" s="653"/>
      <c r="C407" s="454"/>
      <c r="D407" s="454"/>
      <c r="E407" s="454"/>
      <c r="F407" s="504"/>
      <c r="G407" s="454"/>
      <c r="H407" s="454"/>
      <c r="I407" s="454"/>
      <c r="J407" s="454"/>
      <c r="K407" s="454"/>
      <c r="L407" s="454"/>
      <c r="M407" s="454"/>
      <c r="N407" s="454"/>
      <c r="O407" s="454"/>
      <c r="P407" s="454"/>
      <c r="Q407" s="454"/>
      <c r="R407" s="454"/>
      <c r="S407" s="454"/>
      <c r="T407" s="454"/>
      <c r="U407" s="454"/>
      <c r="V407" s="454"/>
      <c r="W407" s="454"/>
      <c r="X407" s="454"/>
      <c r="Y407" s="454"/>
      <c r="Z407" s="454"/>
      <c r="AA407" s="454"/>
      <c r="AB407" s="454"/>
      <c r="AC407" s="454"/>
      <c r="AD407" s="454"/>
      <c r="AE407" s="454"/>
      <c r="AF407" s="454"/>
      <c r="AG407" s="454"/>
      <c r="AH407" s="454"/>
      <c r="AI407" s="454"/>
      <c r="AJ407" s="454"/>
      <c r="AK407" s="454"/>
      <c r="AL407" s="454"/>
      <c r="AM407" s="454"/>
      <c r="AN407" s="454"/>
      <c r="AO407" s="454"/>
      <c r="AP407" s="454"/>
      <c r="AQ407" s="454"/>
      <c r="AR407" s="454"/>
      <c r="AS407" s="454"/>
      <c r="AT407" s="454"/>
      <c r="AU407" s="454"/>
      <c r="AV407" s="454"/>
      <c r="AW407" s="454"/>
      <c r="AX407" s="454"/>
      <c r="AY407" s="454"/>
      <c r="AZ407" s="454"/>
      <c r="BA407" s="454"/>
      <c r="BB407" s="454"/>
      <c r="BC407" s="454"/>
      <c r="BD407" s="454"/>
      <c r="BE407" s="454"/>
      <c r="BF407" s="454"/>
      <c r="BG407" s="454"/>
      <c r="BH407" s="454"/>
      <c r="BI407" s="454"/>
      <c r="BJ407" s="454"/>
      <c r="BK407" s="454"/>
      <c r="BL407" s="454"/>
      <c r="BM407" s="454"/>
      <c r="BN407" s="454"/>
      <c r="BO407" s="454"/>
      <c r="BP407" s="454"/>
      <c r="BQ407" s="454"/>
      <c r="BR407" s="454"/>
      <c r="BS407" s="454"/>
      <c r="BT407" s="454"/>
      <c r="BU407" s="454"/>
      <c r="BV407" s="454"/>
      <c r="BW407" s="454"/>
      <c r="BX407" s="454"/>
      <c r="BY407" s="454"/>
      <c r="BZ407" s="454"/>
      <c r="CA407" s="454"/>
      <c r="CB407" s="454"/>
      <c r="CC407" s="454"/>
      <c r="CD407" s="454"/>
      <c r="CE407" s="454"/>
      <c r="CF407" s="454"/>
      <c r="CG407" s="454"/>
      <c r="CH407" s="454"/>
      <c r="CI407" s="454"/>
      <c r="CJ407" s="454"/>
      <c r="CK407" s="454"/>
      <c r="CL407" s="454"/>
      <c r="CM407" s="454"/>
      <c r="CN407" s="454"/>
      <c r="CO407" s="454"/>
      <c r="CP407" s="454"/>
      <c r="CQ407" s="454"/>
      <c r="CR407" s="454"/>
      <c r="CS407" s="454"/>
      <c r="CT407" s="454"/>
      <c r="CU407" s="454"/>
      <c r="CV407" s="454"/>
      <c r="CW407" s="454"/>
      <c r="CX407" s="454"/>
      <c r="CY407" s="454"/>
      <c r="CZ407" s="454"/>
      <c r="DA407" s="454"/>
      <c r="DB407" s="454"/>
      <c r="DC407" s="454"/>
      <c r="DD407" s="454"/>
      <c r="DE407" s="454"/>
      <c r="DF407" s="454"/>
      <c r="DG407" s="454"/>
      <c r="DH407" s="454"/>
      <c r="DI407" s="454"/>
      <c r="DJ407" s="454"/>
      <c r="DK407" s="454"/>
      <c r="DL407" s="454"/>
      <c r="DM407" s="454"/>
      <c r="DN407" s="454"/>
      <c r="DO407" s="454"/>
      <c r="DP407" s="454"/>
      <c r="DQ407" s="454"/>
      <c r="DR407" s="454"/>
      <c r="DS407" s="454"/>
      <c r="DT407" s="454"/>
      <c r="DU407" s="454"/>
      <c r="DV407" s="454"/>
      <c r="DW407" s="454"/>
      <c r="DX407" s="454"/>
      <c r="DY407" s="454"/>
      <c r="DZ407" s="454"/>
      <c r="EA407" s="454"/>
      <c r="EB407" s="454"/>
      <c r="EC407" s="454"/>
      <c r="ED407" s="454"/>
      <c r="EE407" s="454"/>
      <c r="EF407" s="454"/>
      <c r="EG407" s="454"/>
      <c r="EH407" s="454"/>
      <c r="EI407" s="454"/>
      <c r="EJ407" s="454"/>
      <c r="EK407" s="454"/>
      <c r="EL407" s="454"/>
      <c r="EM407" s="454"/>
      <c r="EN407" s="454"/>
      <c r="EO407" s="454"/>
      <c r="EP407" s="454"/>
      <c r="EQ407" s="454"/>
      <c r="ER407" s="454"/>
      <c r="ES407" s="454"/>
      <c r="ET407" s="454"/>
      <c r="EU407" s="581"/>
      <c r="EV407" s="581"/>
      <c r="EW407" s="581"/>
      <c r="EX407" s="581"/>
      <c r="EY407" s="581"/>
      <c r="EZ407" s="581"/>
      <c r="FA407" s="581"/>
      <c r="FB407" s="581"/>
      <c r="FC407" s="581"/>
      <c r="FD407" s="581"/>
      <c r="FE407" s="581"/>
    </row>
    <row r="408" spans="1:161">
      <c r="A408" s="454"/>
      <c r="B408" s="653"/>
      <c r="C408" s="454"/>
      <c r="D408" s="454"/>
      <c r="E408" s="454"/>
      <c r="F408" s="504"/>
      <c r="G408" s="454"/>
      <c r="H408" s="454"/>
      <c r="I408" s="454"/>
      <c r="J408" s="454"/>
      <c r="K408" s="454"/>
      <c r="L408" s="454"/>
      <c r="M408" s="454"/>
      <c r="N408" s="454"/>
      <c r="O408" s="454"/>
      <c r="P408" s="454"/>
      <c r="Q408" s="454"/>
      <c r="R408" s="454"/>
      <c r="S408" s="454"/>
      <c r="T408" s="454"/>
      <c r="U408" s="454"/>
      <c r="V408" s="454"/>
      <c r="W408" s="454"/>
      <c r="X408" s="454"/>
      <c r="Y408" s="454"/>
      <c r="Z408" s="454"/>
      <c r="AA408" s="454"/>
      <c r="AB408" s="454"/>
      <c r="AC408" s="454"/>
      <c r="AD408" s="454"/>
      <c r="AE408" s="454"/>
      <c r="AF408" s="454"/>
      <c r="AG408" s="454"/>
      <c r="AH408" s="454"/>
      <c r="AI408" s="454"/>
      <c r="AJ408" s="454"/>
      <c r="AK408" s="454"/>
      <c r="AL408" s="454"/>
      <c r="AM408" s="454"/>
      <c r="AN408" s="454"/>
      <c r="AO408" s="454"/>
      <c r="AP408" s="454"/>
      <c r="AQ408" s="454"/>
      <c r="AR408" s="454"/>
      <c r="AS408" s="454"/>
      <c r="AT408" s="454"/>
      <c r="AU408" s="454"/>
      <c r="AV408" s="454"/>
      <c r="AW408" s="454"/>
      <c r="AX408" s="454"/>
      <c r="AY408" s="454"/>
      <c r="AZ408" s="454"/>
      <c r="BA408" s="454"/>
      <c r="BB408" s="454"/>
      <c r="BC408" s="454"/>
      <c r="BD408" s="454"/>
      <c r="BE408" s="454"/>
      <c r="BF408" s="454"/>
      <c r="BG408" s="454"/>
      <c r="BH408" s="454"/>
      <c r="BI408" s="454"/>
      <c r="BJ408" s="454"/>
      <c r="BK408" s="454"/>
      <c r="BL408" s="454"/>
      <c r="BM408" s="454"/>
      <c r="BN408" s="454"/>
      <c r="BO408" s="454"/>
      <c r="BP408" s="454"/>
      <c r="BQ408" s="454"/>
      <c r="BR408" s="454"/>
      <c r="BS408" s="454"/>
      <c r="BT408" s="454"/>
      <c r="BU408" s="454"/>
      <c r="BV408" s="454"/>
      <c r="BW408" s="454"/>
      <c r="BX408" s="454"/>
      <c r="BY408" s="454"/>
      <c r="BZ408" s="454"/>
      <c r="CA408" s="454"/>
      <c r="CB408" s="454"/>
      <c r="CC408" s="454"/>
      <c r="CD408" s="454"/>
      <c r="CE408" s="454"/>
      <c r="CF408" s="454"/>
      <c r="CG408" s="454"/>
      <c r="CH408" s="454"/>
      <c r="CI408" s="454"/>
      <c r="CJ408" s="454"/>
      <c r="CK408" s="454"/>
      <c r="CL408" s="454"/>
      <c r="CM408" s="454"/>
      <c r="CN408" s="454"/>
      <c r="CO408" s="454"/>
      <c r="CP408" s="454"/>
      <c r="CQ408" s="454"/>
      <c r="CR408" s="454"/>
      <c r="CS408" s="454"/>
      <c r="CT408" s="454"/>
      <c r="CU408" s="454"/>
      <c r="CV408" s="454"/>
      <c r="CW408" s="454"/>
      <c r="CX408" s="454"/>
      <c r="CY408" s="454"/>
      <c r="CZ408" s="454"/>
      <c r="DA408" s="454"/>
      <c r="DB408" s="454"/>
      <c r="DC408" s="454"/>
      <c r="DD408" s="454"/>
      <c r="DE408" s="454"/>
      <c r="DF408" s="454"/>
      <c r="DG408" s="454"/>
      <c r="DH408" s="454"/>
      <c r="DI408" s="454"/>
      <c r="DJ408" s="454"/>
      <c r="DK408" s="454"/>
      <c r="DL408" s="454"/>
      <c r="DM408" s="454"/>
      <c r="DN408" s="454"/>
      <c r="DO408" s="454"/>
      <c r="DP408" s="454"/>
      <c r="DQ408" s="454"/>
      <c r="DR408" s="454"/>
      <c r="DS408" s="454"/>
      <c r="DT408" s="454"/>
      <c r="DU408" s="454"/>
      <c r="DV408" s="454"/>
      <c r="DW408" s="454"/>
      <c r="DX408" s="454"/>
      <c r="DY408" s="454"/>
      <c r="DZ408" s="454"/>
      <c r="EA408" s="454"/>
      <c r="EB408" s="454"/>
      <c r="EC408" s="454"/>
      <c r="ED408" s="454"/>
      <c r="EE408" s="454"/>
      <c r="EF408" s="454"/>
      <c r="EG408" s="454"/>
      <c r="EH408" s="454"/>
      <c r="EI408" s="454"/>
      <c r="EJ408" s="454"/>
      <c r="EK408" s="454"/>
      <c r="EL408" s="454"/>
      <c r="EM408" s="454"/>
      <c r="EN408" s="454"/>
      <c r="EO408" s="454"/>
      <c r="EP408" s="454"/>
      <c r="EQ408" s="454"/>
      <c r="ER408" s="454"/>
      <c r="ES408" s="454"/>
      <c r="ET408" s="454"/>
      <c r="EU408" s="581"/>
      <c r="EV408" s="581"/>
      <c r="EW408" s="581"/>
      <c r="EX408" s="581"/>
      <c r="EY408" s="581"/>
      <c r="EZ408" s="581"/>
      <c r="FA408" s="581"/>
      <c r="FB408" s="581"/>
      <c r="FC408" s="581"/>
      <c r="FD408" s="581"/>
      <c r="FE408" s="581"/>
    </row>
    <row r="409" spans="1:161">
      <c r="A409" s="454"/>
      <c r="B409" s="653"/>
      <c r="C409" s="454"/>
      <c r="D409" s="454"/>
      <c r="E409" s="454"/>
      <c r="F409" s="504"/>
      <c r="G409" s="454"/>
      <c r="H409" s="454"/>
      <c r="I409" s="454"/>
      <c r="J409" s="454"/>
      <c r="K409" s="454"/>
      <c r="L409" s="454"/>
      <c r="M409" s="454"/>
      <c r="N409" s="454"/>
      <c r="O409" s="454"/>
      <c r="P409" s="454"/>
      <c r="Q409" s="454"/>
      <c r="R409" s="454"/>
      <c r="S409" s="454"/>
      <c r="T409" s="454"/>
      <c r="U409" s="454"/>
      <c r="V409" s="454"/>
      <c r="W409" s="454"/>
      <c r="X409" s="454"/>
      <c r="Y409" s="454"/>
      <c r="Z409" s="454"/>
      <c r="AA409" s="454"/>
      <c r="AB409" s="454"/>
      <c r="AC409" s="454"/>
      <c r="AD409" s="454"/>
      <c r="AE409" s="454"/>
      <c r="AF409" s="454"/>
      <c r="AG409" s="454"/>
      <c r="AH409" s="454"/>
      <c r="AI409" s="454"/>
      <c r="AJ409" s="454"/>
      <c r="AK409" s="454"/>
      <c r="AL409" s="454"/>
      <c r="AM409" s="454"/>
      <c r="AN409" s="454"/>
      <c r="AO409" s="454"/>
      <c r="AP409" s="454"/>
      <c r="AQ409" s="454"/>
      <c r="AR409" s="454"/>
      <c r="AS409" s="454"/>
      <c r="AT409" s="454"/>
      <c r="AU409" s="454"/>
      <c r="AV409" s="454"/>
      <c r="AW409" s="454"/>
      <c r="AX409" s="454"/>
      <c r="AY409" s="454"/>
      <c r="AZ409" s="454"/>
      <c r="BA409" s="454"/>
      <c r="BB409" s="454"/>
      <c r="BC409" s="454"/>
      <c r="BD409" s="454"/>
      <c r="BE409" s="454"/>
      <c r="BF409" s="454"/>
      <c r="BG409" s="454"/>
      <c r="BH409" s="454"/>
      <c r="BI409" s="454"/>
      <c r="BJ409" s="454"/>
      <c r="BK409" s="454"/>
      <c r="BL409" s="454"/>
      <c r="BM409" s="454"/>
      <c r="BN409" s="454"/>
      <c r="BO409" s="454"/>
      <c r="BP409" s="454"/>
      <c r="BQ409" s="454"/>
      <c r="BR409" s="454"/>
      <c r="BS409" s="454"/>
      <c r="BT409" s="454"/>
      <c r="BU409" s="454"/>
      <c r="BV409" s="454"/>
      <c r="BW409" s="454"/>
      <c r="BX409" s="454"/>
      <c r="BY409" s="454"/>
      <c r="BZ409" s="454"/>
      <c r="CA409" s="454"/>
      <c r="CB409" s="454"/>
      <c r="CC409" s="454"/>
      <c r="CD409" s="454"/>
      <c r="CE409" s="454"/>
      <c r="CF409" s="454"/>
      <c r="CG409" s="454"/>
      <c r="CH409" s="454"/>
      <c r="CI409" s="454"/>
      <c r="CJ409" s="454"/>
      <c r="CK409" s="454"/>
      <c r="CL409" s="454"/>
      <c r="CM409" s="454"/>
      <c r="CN409" s="454"/>
      <c r="CO409" s="454"/>
      <c r="CP409" s="454"/>
      <c r="CQ409" s="454"/>
      <c r="CR409" s="454"/>
      <c r="CS409" s="454"/>
      <c r="CT409" s="454"/>
      <c r="CU409" s="454"/>
      <c r="CV409" s="454"/>
      <c r="CW409" s="454"/>
      <c r="CX409" s="454"/>
      <c r="CY409" s="454"/>
      <c r="CZ409" s="454"/>
      <c r="DA409" s="454"/>
      <c r="DB409" s="454"/>
      <c r="DC409" s="454"/>
      <c r="DD409" s="454"/>
      <c r="DE409" s="454"/>
      <c r="DF409" s="454"/>
      <c r="DG409" s="454"/>
      <c r="DH409" s="454"/>
      <c r="DI409" s="454"/>
      <c r="DJ409" s="454"/>
      <c r="DK409" s="454"/>
      <c r="DL409" s="454"/>
      <c r="DM409" s="454"/>
      <c r="DN409" s="454"/>
      <c r="DO409" s="454"/>
      <c r="DP409" s="454"/>
      <c r="DQ409" s="454"/>
      <c r="DR409" s="454"/>
      <c r="DS409" s="454"/>
      <c r="DT409" s="454"/>
      <c r="DU409" s="454"/>
      <c r="DV409" s="454"/>
      <c r="DW409" s="454"/>
      <c r="DX409" s="454"/>
      <c r="DY409" s="454"/>
      <c r="DZ409" s="454"/>
      <c r="EA409" s="454"/>
      <c r="EB409" s="454"/>
      <c r="EC409" s="454"/>
      <c r="ED409" s="454"/>
      <c r="EE409" s="454"/>
      <c r="EF409" s="454"/>
      <c r="EG409" s="454"/>
      <c r="EH409" s="454"/>
      <c r="EI409" s="454"/>
      <c r="EJ409" s="454"/>
      <c r="EK409" s="454"/>
      <c r="EL409" s="454"/>
      <c r="EM409" s="454"/>
      <c r="EN409" s="454"/>
      <c r="EO409" s="454"/>
      <c r="EP409" s="454"/>
      <c r="EQ409" s="454"/>
      <c r="ER409" s="454"/>
      <c r="ES409" s="454"/>
      <c r="ET409" s="454"/>
      <c r="EU409" s="581"/>
      <c r="EV409" s="581"/>
      <c r="EW409" s="581"/>
      <c r="EX409" s="581"/>
      <c r="EY409" s="581"/>
      <c r="EZ409" s="581"/>
      <c r="FA409" s="581"/>
      <c r="FB409" s="581"/>
      <c r="FC409" s="581"/>
      <c r="FD409" s="581"/>
      <c r="FE409" s="581"/>
    </row>
    <row r="410" spans="1:161">
      <c r="A410" s="454"/>
      <c r="B410" s="653"/>
      <c r="C410" s="454"/>
      <c r="D410" s="454"/>
      <c r="E410" s="454"/>
      <c r="F410" s="504"/>
      <c r="G410" s="454"/>
      <c r="H410" s="454"/>
      <c r="I410" s="454"/>
      <c r="J410" s="454"/>
      <c r="K410" s="454"/>
      <c r="L410" s="454"/>
      <c r="M410" s="454"/>
      <c r="N410" s="454"/>
      <c r="O410" s="454"/>
      <c r="P410" s="454"/>
      <c r="Q410" s="454"/>
      <c r="R410" s="454"/>
      <c r="S410" s="454"/>
      <c r="T410" s="454"/>
      <c r="U410" s="454"/>
      <c r="V410" s="454"/>
      <c r="W410" s="454"/>
      <c r="X410" s="454"/>
      <c r="Y410" s="454"/>
      <c r="Z410" s="454"/>
      <c r="AA410" s="454"/>
      <c r="AB410" s="454"/>
      <c r="AC410" s="454"/>
      <c r="AD410" s="454"/>
      <c r="AE410" s="454"/>
      <c r="AF410" s="454"/>
      <c r="AG410" s="454"/>
      <c r="AH410" s="454"/>
      <c r="AI410" s="454"/>
      <c r="AJ410" s="454"/>
      <c r="AK410" s="454"/>
      <c r="AL410" s="454"/>
      <c r="AM410" s="454"/>
      <c r="AN410" s="454"/>
      <c r="AO410" s="454"/>
      <c r="AP410" s="454"/>
      <c r="AQ410" s="454"/>
      <c r="AR410" s="454"/>
      <c r="AS410" s="454"/>
      <c r="AT410" s="454"/>
      <c r="AU410" s="454"/>
      <c r="AV410" s="454"/>
      <c r="AW410" s="454"/>
      <c r="AX410" s="454"/>
      <c r="AY410" s="454"/>
      <c r="AZ410" s="454"/>
      <c r="BA410" s="454"/>
      <c r="BB410" s="454"/>
      <c r="BC410" s="454"/>
      <c r="BD410" s="454"/>
      <c r="BE410" s="454"/>
      <c r="BF410" s="454"/>
      <c r="BG410" s="454"/>
      <c r="BH410" s="454"/>
      <c r="BI410" s="454"/>
      <c r="BJ410" s="454"/>
      <c r="BK410" s="454"/>
      <c r="BL410" s="454"/>
      <c r="BM410" s="454"/>
      <c r="BN410" s="454"/>
      <c r="BO410" s="454"/>
      <c r="BP410" s="454"/>
      <c r="BQ410" s="454"/>
      <c r="BR410" s="454"/>
      <c r="BS410" s="454"/>
      <c r="BT410" s="454"/>
      <c r="BU410" s="454"/>
      <c r="BV410" s="454"/>
      <c r="BW410" s="454"/>
      <c r="BX410" s="454"/>
      <c r="BY410" s="454"/>
      <c r="BZ410" s="454"/>
      <c r="CA410" s="454"/>
      <c r="CB410" s="454"/>
      <c r="CC410" s="454"/>
      <c r="CD410" s="454"/>
      <c r="CE410" s="454"/>
      <c r="CF410" s="454"/>
      <c r="CG410" s="454"/>
      <c r="CH410" s="454"/>
      <c r="CI410" s="454"/>
      <c r="CJ410" s="454"/>
      <c r="CK410" s="454"/>
      <c r="CL410" s="454"/>
      <c r="CM410" s="454"/>
      <c r="CN410" s="454"/>
      <c r="CO410" s="454"/>
      <c r="CP410" s="454"/>
      <c r="CQ410" s="454"/>
      <c r="CR410" s="454"/>
      <c r="CS410" s="454"/>
      <c r="CT410" s="454"/>
      <c r="CU410" s="454"/>
      <c r="CV410" s="454"/>
      <c r="CW410" s="454"/>
      <c r="CX410" s="454"/>
      <c r="CY410" s="454"/>
      <c r="CZ410" s="454"/>
      <c r="DA410" s="454"/>
      <c r="DB410" s="454"/>
      <c r="DC410" s="454"/>
      <c r="DD410" s="454"/>
      <c r="DE410" s="454"/>
      <c r="DF410" s="454"/>
      <c r="DG410" s="454"/>
      <c r="DH410" s="454"/>
      <c r="DI410" s="454"/>
      <c r="DJ410" s="454"/>
      <c r="DK410" s="454"/>
      <c r="DL410" s="454"/>
      <c r="DM410" s="454"/>
      <c r="DN410" s="454"/>
      <c r="DO410" s="454"/>
      <c r="DP410" s="454"/>
      <c r="DQ410" s="454"/>
      <c r="DR410" s="454"/>
      <c r="DS410" s="454"/>
      <c r="DT410" s="454"/>
      <c r="DU410" s="454"/>
      <c r="DV410" s="454"/>
      <c r="DW410" s="454"/>
      <c r="DX410" s="454"/>
      <c r="DY410" s="454"/>
      <c r="DZ410" s="454"/>
      <c r="EA410" s="454"/>
      <c r="EB410" s="454"/>
      <c r="EC410" s="454"/>
      <c r="ED410" s="454"/>
      <c r="EE410" s="454"/>
      <c r="EF410" s="454"/>
      <c r="EG410" s="454"/>
      <c r="EH410" s="454"/>
      <c r="EI410" s="454"/>
      <c r="EJ410" s="454"/>
      <c r="EK410" s="454"/>
      <c r="EL410" s="454"/>
      <c r="EM410" s="454"/>
      <c r="EN410" s="454"/>
      <c r="EO410" s="454"/>
      <c r="EP410" s="454"/>
      <c r="EQ410" s="454"/>
      <c r="ER410" s="454"/>
      <c r="ES410" s="454"/>
      <c r="ET410" s="454"/>
      <c r="EU410" s="581"/>
      <c r="EV410" s="581"/>
      <c r="EW410" s="581"/>
      <c r="EX410" s="581"/>
      <c r="EY410" s="581"/>
      <c r="EZ410" s="581"/>
      <c r="FA410" s="581"/>
      <c r="FB410" s="581"/>
      <c r="FC410" s="581"/>
      <c r="FD410" s="581"/>
      <c r="FE410" s="581"/>
    </row>
    <row r="411" spans="1:161">
      <c r="A411" s="454"/>
      <c r="B411" s="653"/>
      <c r="C411" s="454"/>
      <c r="D411" s="454"/>
      <c r="E411" s="454"/>
      <c r="F411" s="504"/>
      <c r="G411" s="454"/>
      <c r="H411" s="454"/>
      <c r="I411" s="454"/>
      <c r="J411" s="454"/>
      <c r="K411" s="454"/>
      <c r="L411" s="454"/>
      <c r="M411" s="454"/>
      <c r="N411" s="454"/>
      <c r="O411" s="454"/>
      <c r="P411" s="454"/>
      <c r="Q411" s="454"/>
      <c r="R411" s="454"/>
      <c r="S411" s="454"/>
      <c r="T411" s="454"/>
      <c r="U411" s="454"/>
      <c r="V411" s="454"/>
      <c r="W411" s="454"/>
      <c r="X411" s="454"/>
      <c r="Y411" s="454"/>
      <c r="Z411" s="454"/>
      <c r="AA411" s="454"/>
      <c r="AB411" s="454"/>
      <c r="AC411" s="454"/>
      <c r="AD411" s="454"/>
      <c r="AE411" s="454"/>
      <c r="AF411" s="454"/>
      <c r="AG411" s="454"/>
      <c r="AH411" s="454"/>
      <c r="AI411" s="454"/>
      <c r="AJ411" s="454"/>
      <c r="AK411" s="454"/>
      <c r="AL411" s="454"/>
      <c r="AM411" s="454"/>
      <c r="AN411" s="454"/>
      <c r="AO411" s="454"/>
      <c r="AP411" s="454"/>
      <c r="AQ411" s="454"/>
      <c r="AR411" s="454"/>
      <c r="AS411" s="454"/>
      <c r="AT411" s="454"/>
      <c r="AU411" s="454"/>
      <c r="AV411" s="454"/>
      <c r="AW411" s="454"/>
      <c r="AX411" s="454"/>
      <c r="AY411" s="454"/>
      <c r="AZ411" s="454"/>
      <c r="BA411" s="454"/>
      <c r="BB411" s="454"/>
      <c r="BC411" s="454"/>
      <c r="BD411" s="454"/>
      <c r="BE411" s="454"/>
      <c r="BF411" s="454"/>
      <c r="BG411" s="454"/>
      <c r="BH411" s="454"/>
      <c r="BI411" s="454"/>
      <c r="BJ411" s="454"/>
      <c r="BK411" s="454"/>
      <c r="BL411" s="454"/>
      <c r="BM411" s="454"/>
      <c r="BN411" s="454"/>
      <c r="BO411" s="454"/>
      <c r="BP411" s="454"/>
      <c r="BQ411" s="454"/>
      <c r="BR411" s="454"/>
      <c r="BS411" s="454"/>
      <c r="BT411" s="454"/>
      <c r="BU411" s="454"/>
      <c r="BV411" s="454"/>
      <c r="BW411" s="454"/>
      <c r="BX411" s="454"/>
      <c r="BY411" s="454"/>
      <c r="BZ411" s="454"/>
      <c r="CA411" s="454"/>
      <c r="CB411" s="454"/>
      <c r="CC411" s="454"/>
      <c r="CD411" s="454"/>
      <c r="CE411" s="454"/>
      <c r="CF411" s="454"/>
      <c r="CG411" s="454"/>
      <c r="CH411" s="454"/>
      <c r="CI411" s="454"/>
      <c r="CJ411" s="454"/>
      <c r="CK411" s="454"/>
      <c r="CL411" s="454"/>
      <c r="CM411" s="454"/>
      <c r="CN411" s="454"/>
      <c r="CO411" s="454"/>
      <c r="CP411" s="454"/>
      <c r="CQ411" s="454"/>
      <c r="CR411" s="454"/>
      <c r="CS411" s="454"/>
      <c r="CT411" s="454"/>
      <c r="CU411" s="454"/>
      <c r="CV411" s="454"/>
      <c r="CW411" s="454"/>
      <c r="CX411" s="454"/>
      <c r="CY411" s="454"/>
      <c r="CZ411" s="454"/>
      <c r="DA411" s="454"/>
      <c r="DB411" s="454"/>
      <c r="DC411" s="454"/>
      <c r="DD411" s="454"/>
      <c r="DE411" s="454"/>
      <c r="DF411" s="454"/>
      <c r="DG411" s="454"/>
      <c r="DH411" s="454"/>
      <c r="DI411" s="454"/>
      <c r="DJ411" s="454"/>
      <c r="DK411" s="454"/>
      <c r="DL411" s="454"/>
      <c r="DM411" s="454"/>
      <c r="DN411" s="454"/>
      <c r="DO411" s="454"/>
      <c r="DP411" s="454"/>
      <c r="DQ411" s="454"/>
      <c r="DR411" s="454"/>
      <c r="DS411" s="454"/>
      <c r="DT411" s="454"/>
      <c r="DU411" s="454"/>
      <c r="DV411" s="454"/>
      <c r="DW411" s="454"/>
      <c r="DX411" s="454"/>
      <c r="DY411" s="454"/>
      <c r="DZ411" s="454"/>
      <c r="EA411" s="454"/>
      <c r="EB411" s="454"/>
      <c r="EC411" s="454"/>
      <c r="ED411" s="454"/>
      <c r="EE411" s="454"/>
      <c r="EF411" s="454"/>
      <c r="EG411" s="454"/>
      <c r="EH411" s="454"/>
      <c r="EI411" s="454"/>
      <c r="EJ411" s="454"/>
      <c r="EK411" s="454"/>
      <c r="EL411" s="454"/>
      <c r="EM411" s="454"/>
      <c r="EN411" s="454"/>
      <c r="EO411" s="454"/>
      <c r="EP411" s="454"/>
      <c r="EQ411" s="454"/>
      <c r="ER411" s="454"/>
      <c r="ES411" s="454"/>
      <c r="ET411" s="454"/>
      <c r="EU411" s="581"/>
      <c r="EV411" s="581"/>
      <c r="EW411" s="581"/>
      <c r="EX411" s="581"/>
      <c r="EY411" s="581"/>
      <c r="EZ411" s="581"/>
      <c r="FA411" s="581"/>
      <c r="FB411" s="581"/>
      <c r="FC411" s="581"/>
      <c r="FD411" s="581"/>
      <c r="FE411" s="581"/>
    </row>
    <row r="412" spans="1:161">
      <c r="A412" s="454"/>
      <c r="B412" s="653"/>
      <c r="C412" s="454"/>
      <c r="D412" s="454"/>
      <c r="E412" s="454"/>
      <c r="F412" s="504"/>
      <c r="G412" s="454"/>
      <c r="H412" s="454"/>
      <c r="I412" s="454"/>
      <c r="J412" s="454"/>
      <c r="K412" s="454"/>
      <c r="L412" s="454"/>
      <c r="M412" s="454"/>
      <c r="N412" s="454"/>
      <c r="O412" s="454"/>
      <c r="P412" s="454"/>
      <c r="Q412" s="454"/>
      <c r="R412" s="454"/>
      <c r="S412" s="454"/>
      <c r="T412" s="454"/>
      <c r="U412" s="454"/>
      <c r="V412" s="454"/>
      <c r="W412" s="454"/>
      <c r="X412" s="454"/>
      <c r="Y412" s="454"/>
      <c r="Z412" s="454"/>
      <c r="AA412" s="454"/>
      <c r="AB412" s="454"/>
      <c r="AC412" s="454"/>
      <c r="AD412" s="454"/>
      <c r="AE412" s="454"/>
      <c r="AF412" s="454"/>
      <c r="AG412" s="454"/>
      <c r="AH412" s="454"/>
      <c r="AI412" s="454"/>
      <c r="AJ412" s="454"/>
      <c r="AK412" s="454"/>
      <c r="AL412" s="454"/>
      <c r="AM412" s="454"/>
      <c r="AN412" s="454"/>
      <c r="AO412" s="454"/>
      <c r="AP412" s="454"/>
      <c r="AQ412" s="454"/>
      <c r="AR412" s="454"/>
      <c r="AS412" s="454"/>
      <c r="AT412" s="454"/>
      <c r="AU412" s="454"/>
      <c r="AV412" s="454"/>
      <c r="AW412" s="454"/>
      <c r="AX412" s="454"/>
      <c r="AY412" s="454"/>
      <c r="AZ412" s="454"/>
      <c r="BA412" s="454"/>
      <c r="BB412" s="454"/>
      <c r="BC412" s="454"/>
      <c r="BD412" s="454"/>
      <c r="BE412" s="454"/>
      <c r="BF412" s="454"/>
      <c r="BG412" s="454"/>
      <c r="BH412" s="454"/>
      <c r="BI412" s="454"/>
      <c r="BJ412" s="454"/>
      <c r="BK412" s="454"/>
      <c r="BL412" s="454"/>
      <c r="BM412" s="454"/>
      <c r="BN412" s="454"/>
      <c r="BO412" s="454"/>
      <c r="BP412" s="454"/>
      <c r="BQ412" s="454"/>
      <c r="BR412" s="454"/>
      <c r="BS412" s="454"/>
      <c r="BT412" s="454"/>
      <c r="BU412" s="454"/>
      <c r="BV412" s="454"/>
      <c r="BW412" s="454"/>
      <c r="BX412" s="454"/>
      <c r="BY412" s="454"/>
      <c r="BZ412" s="454"/>
      <c r="CA412" s="454"/>
      <c r="CB412" s="454"/>
      <c r="CC412" s="454"/>
      <c r="CD412" s="454"/>
      <c r="CE412" s="454"/>
      <c r="CF412" s="454"/>
      <c r="CG412" s="454"/>
      <c r="CH412" s="454"/>
      <c r="CI412" s="454"/>
      <c r="CJ412" s="454"/>
      <c r="CK412" s="454"/>
      <c r="CL412" s="454"/>
      <c r="CM412" s="454"/>
      <c r="CN412" s="454"/>
      <c r="CO412" s="454"/>
      <c r="CP412" s="454"/>
      <c r="CQ412" s="454"/>
      <c r="CR412" s="454"/>
      <c r="CS412" s="454"/>
      <c r="CT412" s="454"/>
      <c r="CU412" s="454"/>
      <c r="CV412" s="454"/>
      <c r="CW412" s="454"/>
      <c r="CX412" s="454"/>
      <c r="CY412" s="454"/>
      <c r="CZ412" s="454"/>
      <c r="DA412" s="454"/>
      <c r="DB412" s="454"/>
      <c r="DC412" s="454"/>
      <c r="DD412" s="454"/>
      <c r="DE412" s="454"/>
      <c r="DF412" s="454"/>
      <c r="DG412" s="454"/>
      <c r="DH412" s="454"/>
      <c r="DI412" s="454"/>
      <c r="DJ412" s="454"/>
      <c r="DK412" s="454"/>
      <c r="DL412" s="454"/>
      <c r="DM412" s="454"/>
      <c r="DN412" s="454"/>
      <c r="DO412" s="454"/>
      <c r="DP412" s="454"/>
      <c r="DQ412" s="454"/>
      <c r="DR412" s="454"/>
      <c r="DS412" s="454"/>
      <c r="DT412" s="454"/>
      <c r="DU412" s="454"/>
      <c r="DV412" s="454"/>
      <c r="DW412" s="454"/>
      <c r="DX412" s="454"/>
      <c r="DY412" s="454"/>
      <c r="DZ412" s="454"/>
      <c r="EA412" s="454"/>
      <c r="EB412" s="454"/>
      <c r="EC412" s="454"/>
      <c r="ED412" s="454"/>
      <c r="EE412" s="454"/>
      <c r="EF412" s="454"/>
      <c r="EG412" s="454"/>
      <c r="EH412" s="454"/>
      <c r="EI412" s="454"/>
      <c r="EJ412" s="454"/>
      <c r="EK412" s="454"/>
      <c r="EL412" s="454"/>
      <c r="EM412" s="454"/>
      <c r="EN412" s="454"/>
      <c r="EO412" s="454"/>
      <c r="EP412" s="454"/>
      <c r="EQ412" s="454"/>
      <c r="ER412" s="454"/>
      <c r="ES412" s="454"/>
      <c r="ET412" s="454"/>
      <c r="EU412" s="581"/>
      <c r="EV412" s="581"/>
      <c r="EW412" s="581"/>
      <c r="EX412" s="581"/>
      <c r="EY412" s="581"/>
      <c r="EZ412" s="581"/>
      <c r="FA412" s="581"/>
      <c r="FB412" s="581"/>
      <c r="FC412" s="581"/>
      <c r="FD412" s="581"/>
      <c r="FE412" s="581"/>
    </row>
    <row r="413" spans="1:161">
      <c r="A413" s="454"/>
      <c r="B413" s="653"/>
      <c r="C413" s="454"/>
      <c r="D413" s="454"/>
      <c r="E413" s="454"/>
      <c r="F413" s="504"/>
      <c r="G413" s="454"/>
      <c r="H413" s="454"/>
      <c r="I413" s="454"/>
      <c r="J413" s="454"/>
      <c r="K413" s="454"/>
      <c r="L413" s="454"/>
      <c r="M413" s="454"/>
      <c r="N413" s="454"/>
      <c r="O413" s="454"/>
      <c r="P413" s="454"/>
      <c r="Q413" s="454"/>
      <c r="R413" s="454"/>
      <c r="S413" s="454"/>
      <c r="T413" s="454"/>
      <c r="U413" s="454"/>
      <c r="V413" s="454"/>
      <c r="W413" s="454"/>
      <c r="X413" s="454"/>
      <c r="Y413" s="454"/>
      <c r="Z413" s="454"/>
      <c r="AA413" s="454"/>
      <c r="AB413" s="454"/>
      <c r="AC413" s="454"/>
      <c r="AD413" s="454"/>
      <c r="AE413" s="454"/>
      <c r="AF413" s="454"/>
      <c r="AG413" s="454"/>
      <c r="AH413" s="454"/>
      <c r="AI413" s="454"/>
      <c r="AJ413" s="454"/>
      <c r="AK413" s="454"/>
      <c r="AL413" s="454"/>
      <c r="AM413" s="454"/>
      <c r="AN413" s="454"/>
      <c r="AO413" s="454"/>
      <c r="AP413" s="454"/>
      <c r="AQ413" s="454"/>
      <c r="AR413" s="454"/>
      <c r="AS413" s="454"/>
      <c r="AT413" s="454"/>
      <c r="AU413" s="454"/>
      <c r="AV413" s="454"/>
      <c r="AW413" s="454"/>
      <c r="AX413" s="454"/>
      <c r="AY413" s="454"/>
      <c r="AZ413" s="454"/>
      <c r="BA413" s="454"/>
      <c r="BB413" s="454"/>
      <c r="BC413" s="454"/>
      <c r="BD413" s="454"/>
      <c r="BE413" s="454"/>
      <c r="BF413" s="454"/>
      <c r="BG413" s="454"/>
      <c r="BH413" s="454"/>
      <c r="BI413" s="454"/>
      <c r="BJ413" s="454"/>
      <c r="BK413" s="454"/>
      <c r="BL413" s="454"/>
      <c r="BM413" s="454"/>
      <c r="BN413" s="454"/>
      <c r="BO413" s="454"/>
      <c r="BP413" s="454"/>
      <c r="BQ413" s="454"/>
      <c r="BR413" s="454"/>
      <c r="BS413" s="454"/>
      <c r="BT413" s="454"/>
      <c r="BU413" s="454"/>
      <c r="BV413" s="454"/>
      <c r="BW413" s="454"/>
      <c r="BX413" s="454"/>
      <c r="BY413" s="454"/>
      <c r="BZ413" s="454"/>
      <c r="CA413" s="454"/>
      <c r="CB413" s="454"/>
      <c r="CC413" s="454"/>
      <c r="CD413" s="454"/>
      <c r="CE413" s="454"/>
      <c r="CF413" s="454"/>
      <c r="CG413" s="454"/>
      <c r="CH413" s="454"/>
      <c r="CI413" s="454"/>
      <c r="CJ413" s="454"/>
      <c r="CK413" s="454"/>
      <c r="CL413" s="454"/>
      <c r="CM413" s="454"/>
      <c r="CN413" s="454"/>
      <c r="CO413" s="454"/>
      <c r="CP413" s="454"/>
      <c r="CQ413" s="454"/>
      <c r="CR413" s="454"/>
      <c r="CS413" s="454"/>
      <c r="CT413" s="454"/>
      <c r="CU413" s="454"/>
      <c r="CV413" s="454"/>
      <c r="CW413" s="454"/>
      <c r="CX413" s="454"/>
      <c r="CY413" s="454"/>
      <c r="CZ413" s="454"/>
      <c r="DA413" s="454"/>
      <c r="DB413" s="454"/>
      <c r="DC413" s="454"/>
      <c r="DD413" s="454"/>
      <c r="DE413" s="454"/>
      <c r="DF413" s="454"/>
      <c r="DG413" s="454"/>
      <c r="DH413" s="454"/>
      <c r="DI413" s="454"/>
      <c r="DJ413" s="454"/>
      <c r="DK413" s="454"/>
      <c r="DL413" s="454"/>
      <c r="DM413" s="454"/>
      <c r="DN413" s="454"/>
      <c r="DO413" s="454"/>
      <c r="DP413" s="454"/>
      <c r="DQ413" s="454"/>
      <c r="DR413" s="454"/>
      <c r="DS413" s="454"/>
      <c r="DT413" s="454"/>
      <c r="DU413" s="454"/>
      <c r="DV413" s="454"/>
      <c r="DW413" s="454"/>
      <c r="DX413" s="454"/>
      <c r="DY413" s="454"/>
      <c r="DZ413" s="454"/>
      <c r="EA413" s="454"/>
      <c r="EB413" s="454"/>
      <c r="EC413" s="454"/>
      <c r="ED413" s="454"/>
      <c r="EE413" s="454"/>
      <c r="EF413" s="454"/>
      <c r="EG413" s="454"/>
      <c r="EH413" s="454"/>
      <c r="EI413" s="454"/>
      <c r="EJ413" s="454"/>
      <c r="EK413" s="454"/>
      <c r="EL413" s="454"/>
      <c r="EM413" s="454"/>
      <c r="EN413" s="454"/>
      <c r="EO413" s="454"/>
      <c r="EP413" s="454"/>
      <c r="EQ413" s="454"/>
      <c r="ER413" s="454"/>
      <c r="ES413" s="454"/>
      <c r="ET413" s="454"/>
      <c r="EU413" s="581"/>
      <c r="EV413" s="581"/>
      <c r="EW413" s="581"/>
      <c r="EX413" s="581"/>
      <c r="EY413" s="581"/>
      <c r="EZ413" s="581"/>
      <c r="FA413" s="581"/>
      <c r="FB413" s="581"/>
      <c r="FC413" s="581"/>
      <c r="FD413" s="581"/>
      <c r="FE413" s="581"/>
    </row>
    <row r="414" spans="1:161">
      <c r="A414" s="454"/>
      <c r="B414" s="653"/>
      <c r="C414" s="454"/>
      <c r="D414" s="454"/>
      <c r="E414" s="454"/>
      <c r="F414" s="504"/>
      <c r="G414" s="454"/>
      <c r="H414" s="454"/>
      <c r="I414" s="454"/>
      <c r="J414" s="454"/>
      <c r="K414" s="454"/>
      <c r="L414" s="454"/>
      <c r="M414" s="454"/>
      <c r="N414" s="454"/>
      <c r="O414" s="454"/>
      <c r="P414" s="454"/>
      <c r="Q414" s="454"/>
      <c r="R414" s="454"/>
      <c r="S414" s="454"/>
      <c r="T414" s="454"/>
      <c r="U414" s="454"/>
      <c r="V414" s="454"/>
      <c r="W414" s="454"/>
      <c r="X414" s="454"/>
      <c r="Y414" s="454"/>
      <c r="Z414" s="454"/>
      <c r="AA414" s="454"/>
      <c r="AB414" s="454"/>
      <c r="AC414" s="454"/>
      <c r="AD414" s="454"/>
      <c r="AE414" s="454"/>
      <c r="AF414" s="454"/>
      <c r="AG414" s="454"/>
      <c r="AH414" s="454"/>
      <c r="AI414" s="454"/>
      <c r="AJ414" s="454"/>
      <c r="AK414" s="454"/>
      <c r="AL414" s="454"/>
      <c r="AM414" s="454"/>
      <c r="AN414" s="454"/>
      <c r="AO414" s="454"/>
      <c r="AP414" s="454"/>
      <c r="AQ414" s="454"/>
      <c r="AR414" s="454"/>
      <c r="AS414" s="454"/>
      <c r="AT414" s="454"/>
      <c r="AU414" s="454"/>
      <c r="AV414" s="454"/>
      <c r="AW414" s="454"/>
      <c r="AX414" s="454"/>
      <c r="AY414" s="454"/>
      <c r="AZ414" s="454"/>
      <c r="BA414" s="454"/>
      <c r="BB414" s="454"/>
      <c r="BC414" s="454"/>
      <c r="BD414" s="454"/>
      <c r="BE414" s="454"/>
      <c r="BF414" s="454"/>
      <c r="BG414" s="454"/>
      <c r="BH414" s="454"/>
      <c r="BI414" s="454"/>
      <c r="BJ414" s="454"/>
      <c r="BK414" s="454"/>
      <c r="BL414" s="454"/>
      <c r="BM414" s="454"/>
      <c r="BN414" s="454"/>
      <c r="BO414" s="454"/>
      <c r="BP414" s="454"/>
      <c r="BQ414" s="454"/>
      <c r="BR414" s="454"/>
      <c r="BS414" s="454"/>
      <c r="BT414" s="454"/>
      <c r="BU414" s="454"/>
      <c r="BV414" s="454"/>
      <c r="BW414" s="454"/>
      <c r="BX414" s="454"/>
      <c r="BY414" s="454"/>
      <c r="BZ414" s="454"/>
      <c r="CA414" s="454"/>
      <c r="CB414" s="454"/>
      <c r="CC414" s="454"/>
      <c r="CD414" s="454"/>
      <c r="CE414" s="454"/>
      <c r="CF414" s="454"/>
      <c r="CG414" s="454"/>
      <c r="CH414" s="454"/>
      <c r="CI414" s="454"/>
      <c r="CJ414" s="454"/>
      <c r="CK414" s="454"/>
      <c r="CL414" s="454"/>
      <c r="CM414" s="454"/>
      <c r="CN414" s="454"/>
      <c r="CO414" s="454"/>
      <c r="CP414" s="454"/>
      <c r="CQ414" s="454"/>
      <c r="CR414" s="454"/>
      <c r="CS414" s="454"/>
      <c r="CT414" s="454"/>
      <c r="CU414" s="454"/>
      <c r="CV414" s="454"/>
      <c r="CW414" s="454"/>
      <c r="CX414" s="454"/>
      <c r="CY414" s="454"/>
      <c r="CZ414" s="454"/>
      <c r="DA414" s="454"/>
      <c r="DB414" s="454"/>
      <c r="DC414" s="454"/>
      <c r="DD414" s="454"/>
      <c r="DE414" s="454"/>
      <c r="DF414" s="454"/>
      <c r="DG414" s="454"/>
      <c r="DH414" s="454"/>
      <c r="DI414" s="454"/>
      <c r="DJ414" s="454"/>
      <c r="DK414" s="454"/>
      <c r="DL414" s="454"/>
      <c r="DM414" s="454"/>
      <c r="DN414" s="454"/>
      <c r="DO414" s="454"/>
      <c r="DP414" s="454"/>
      <c r="DQ414" s="454"/>
      <c r="DR414" s="454"/>
      <c r="DS414" s="454"/>
      <c r="DT414" s="454"/>
      <c r="DU414" s="454"/>
      <c r="DV414" s="454"/>
      <c r="DW414" s="454"/>
      <c r="DX414" s="454"/>
      <c r="DY414" s="454"/>
      <c r="DZ414" s="454"/>
      <c r="EA414" s="454"/>
      <c r="EB414" s="454"/>
      <c r="EC414" s="454"/>
      <c r="ED414" s="454"/>
      <c r="EE414" s="454"/>
      <c r="EF414" s="454"/>
      <c r="EG414" s="454"/>
      <c r="EH414" s="454"/>
      <c r="EI414" s="454"/>
      <c r="EJ414" s="454"/>
      <c r="EK414" s="454"/>
      <c r="EL414" s="454"/>
      <c r="EM414" s="454"/>
      <c r="EN414" s="454"/>
      <c r="EO414" s="454"/>
      <c r="EP414" s="454"/>
      <c r="EQ414" s="454"/>
      <c r="ER414" s="454"/>
      <c r="ES414" s="454"/>
      <c r="ET414" s="454"/>
      <c r="EU414" s="581"/>
      <c r="EV414" s="581"/>
      <c r="EW414" s="581"/>
      <c r="EX414" s="581"/>
      <c r="EY414" s="581"/>
      <c r="EZ414" s="581"/>
      <c r="FA414" s="581"/>
      <c r="FB414" s="581"/>
      <c r="FC414" s="581"/>
      <c r="FD414" s="581"/>
      <c r="FE414" s="581"/>
    </row>
    <row r="415" spans="1:161">
      <c r="A415" s="454"/>
      <c r="B415" s="653"/>
      <c r="C415" s="454"/>
      <c r="D415" s="454"/>
      <c r="E415" s="454"/>
      <c r="F415" s="504"/>
      <c r="G415" s="454"/>
      <c r="H415" s="454"/>
      <c r="I415" s="454"/>
      <c r="J415" s="454"/>
      <c r="K415" s="454"/>
      <c r="L415" s="454"/>
      <c r="M415" s="454"/>
      <c r="N415" s="454"/>
      <c r="O415" s="454"/>
      <c r="P415" s="454"/>
      <c r="Q415" s="454"/>
      <c r="R415" s="454"/>
      <c r="S415" s="454"/>
      <c r="T415" s="454"/>
      <c r="U415" s="454"/>
      <c r="V415" s="454"/>
      <c r="W415" s="454"/>
      <c r="X415" s="454"/>
      <c r="Y415" s="454"/>
      <c r="Z415" s="454"/>
      <c r="AA415" s="454"/>
      <c r="AB415" s="454"/>
      <c r="AC415" s="454"/>
      <c r="AD415" s="454"/>
      <c r="AE415" s="454"/>
      <c r="AF415" s="454"/>
      <c r="AG415" s="454"/>
      <c r="AH415" s="454"/>
      <c r="AI415" s="454"/>
      <c r="AJ415" s="454"/>
      <c r="AK415" s="454"/>
      <c r="AL415" s="454"/>
      <c r="AM415" s="454"/>
      <c r="AN415" s="454"/>
      <c r="AO415" s="454"/>
      <c r="AP415" s="454"/>
      <c r="AQ415" s="454"/>
      <c r="AR415" s="454"/>
      <c r="AS415" s="454"/>
      <c r="AT415" s="454"/>
      <c r="AU415" s="454"/>
      <c r="AV415" s="454"/>
      <c r="AW415" s="454"/>
      <c r="AX415" s="454"/>
      <c r="AY415" s="454"/>
      <c r="AZ415" s="454"/>
      <c r="BA415" s="454"/>
      <c r="BB415" s="454"/>
      <c r="BC415" s="454"/>
      <c r="BD415" s="454"/>
      <c r="BE415" s="454"/>
      <c r="BF415" s="454"/>
      <c r="BG415" s="454"/>
      <c r="BH415" s="454"/>
      <c r="BI415" s="454"/>
      <c r="BJ415" s="454"/>
      <c r="BK415" s="454"/>
      <c r="BL415" s="454"/>
      <c r="BM415" s="454"/>
      <c r="BN415" s="454"/>
      <c r="BO415" s="454"/>
      <c r="BP415" s="454"/>
      <c r="BQ415" s="454"/>
      <c r="BR415" s="454"/>
      <c r="BS415" s="454"/>
      <c r="BT415" s="454"/>
      <c r="BU415" s="454"/>
      <c r="BV415" s="454"/>
      <c r="BW415" s="454"/>
      <c r="BX415" s="454"/>
      <c r="BY415" s="454"/>
      <c r="BZ415" s="454"/>
      <c r="CA415" s="454"/>
      <c r="CB415" s="454"/>
      <c r="CC415" s="454"/>
      <c r="CD415" s="454"/>
      <c r="CE415" s="454"/>
      <c r="CF415" s="454"/>
      <c r="CG415" s="454"/>
      <c r="CH415" s="454"/>
      <c r="CI415" s="454"/>
      <c r="CJ415" s="454"/>
      <c r="CK415" s="454"/>
      <c r="CL415" s="454"/>
      <c r="CM415" s="454"/>
      <c r="CN415" s="454"/>
      <c r="CO415" s="454"/>
      <c r="CP415" s="454"/>
      <c r="CQ415" s="454"/>
      <c r="CR415" s="454"/>
      <c r="CS415" s="454"/>
      <c r="CT415" s="454"/>
      <c r="CU415" s="454"/>
      <c r="CV415" s="454"/>
      <c r="CW415" s="454"/>
      <c r="CX415" s="454"/>
      <c r="CY415" s="454"/>
      <c r="CZ415" s="454"/>
      <c r="DA415" s="454"/>
      <c r="DB415" s="454"/>
      <c r="DC415" s="454"/>
      <c r="DD415" s="454"/>
      <c r="DE415" s="454"/>
      <c r="DF415" s="454"/>
      <c r="DG415" s="454"/>
      <c r="DH415" s="454"/>
      <c r="DI415" s="454"/>
      <c r="DJ415" s="454"/>
      <c r="DK415" s="454"/>
      <c r="DL415" s="454"/>
      <c r="DM415" s="454"/>
      <c r="DN415" s="454"/>
      <c r="DO415" s="454"/>
      <c r="DP415" s="454"/>
      <c r="DQ415" s="454"/>
      <c r="DR415" s="454"/>
      <c r="DS415" s="454"/>
      <c r="DT415" s="454"/>
      <c r="DU415" s="454"/>
      <c r="DV415" s="454"/>
      <c r="DW415" s="454"/>
      <c r="DX415" s="454"/>
      <c r="DY415" s="454"/>
      <c r="DZ415" s="454"/>
      <c r="EA415" s="454"/>
      <c r="EB415" s="454"/>
      <c r="EC415" s="454"/>
      <c r="ED415" s="454"/>
      <c r="EE415" s="454"/>
      <c r="EF415" s="454"/>
      <c r="EG415" s="454"/>
      <c r="EH415" s="454"/>
      <c r="EI415" s="454"/>
      <c r="EJ415" s="454"/>
      <c r="EK415" s="454"/>
      <c r="EL415" s="454"/>
      <c r="EM415" s="454"/>
      <c r="EN415" s="454"/>
      <c r="EO415" s="454"/>
      <c r="EP415" s="454"/>
      <c r="EQ415" s="454"/>
      <c r="ER415" s="454"/>
      <c r="ES415" s="454"/>
      <c r="ET415" s="454"/>
      <c r="EU415" s="581"/>
      <c r="EV415" s="581"/>
      <c r="EW415" s="581"/>
      <c r="EX415" s="581"/>
      <c r="EY415" s="581"/>
      <c r="EZ415" s="581"/>
      <c r="FA415" s="581"/>
      <c r="FB415" s="581"/>
      <c r="FC415" s="581"/>
      <c r="FD415" s="581"/>
      <c r="FE415" s="581"/>
    </row>
    <row r="416" spans="1:161">
      <c r="A416" s="454"/>
      <c r="B416" s="653"/>
      <c r="C416" s="454"/>
      <c r="D416" s="454"/>
      <c r="E416" s="454"/>
      <c r="F416" s="504"/>
      <c r="G416" s="454"/>
      <c r="H416" s="454"/>
      <c r="I416" s="454"/>
      <c r="J416" s="454"/>
      <c r="K416" s="454"/>
      <c r="L416" s="454"/>
      <c r="M416" s="454"/>
      <c r="N416" s="454"/>
      <c r="O416" s="454"/>
      <c r="P416" s="454"/>
      <c r="Q416" s="454"/>
      <c r="R416" s="454"/>
      <c r="S416" s="454"/>
      <c r="T416" s="454"/>
      <c r="U416" s="454"/>
      <c r="V416" s="454"/>
      <c r="W416" s="454"/>
      <c r="X416" s="454"/>
      <c r="Y416" s="454"/>
      <c r="Z416" s="454"/>
      <c r="AA416" s="454"/>
      <c r="AB416" s="454"/>
      <c r="AC416" s="454"/>
      <c r="AD416" s="454"/>
      <c r="AE416" s="454"/>
      <c r="AF416" s="454"/>
      <c r="AG416" s="454"/>
      <c r="AH416" s="454"/>
      <c r="AI416" s="454"/>
      <c r="AJ416" s="454"/>
      <c r="AK416" s="454"/>
      <c r="AL416" s="454"/>
      <c r="AM416" s="454"/>
      <c r="AN416" s="454"/>
      <c r="AO416" s="454"/>
      <c r="AP416" s="454"/>
      <c r="AQ416" s="454"/>
      <c r="AR416" s="454"/>
      <c r="AS416" s="454"/>
      <c r="AT416" s="454"/>
      <c r="AU416" s="454"/>
      <c r="AV416" s="454"/>
      <c r="AW416" s="454"/>
      <c r="AX416" s="454"/>
      <c r="AY416" s="454"/>
      <c r="AZ416" s="454"/>
      <c r="BA416" s="454"/>
      <c r="BB416" s="454"/>
      <c r="BC416" s="454"/>
      <c r="BD416" s="454"/>
      <c r="BE416" s="454"/>
      <c r="BF416" s="454"/>
      <c r="BG416" s="454"/>
      <c r="BH416" s="454"/>
      <c r="BI416" s="454"/>
      <c r="BJ416" s="454"/>
      <c r="BK416" s="454"/>
      <c r="BL416" s="454"/>
      <c r="BM416" s="454"/>
      <c r="BN416" s="454"/>
      <c r="BO416" s="454"/>
      <c r="BP416" s="454"/>
      <c r="BQ416" s="454"/>
      <c r="BR416" s="454"/>
      <c r="BS416" s="454"/>
      <c r="BT416" s="454"/>
      <c r="BU416" s="454"/>
      <c r="BV416" s="454"/>
      <c r="BW416" s="454"/>
      <c r="BX416" s="454"/>
      <c r="BY416" s="454"/>
      <c r="BZ416" s="454"/>
      <c r="CA416" s="454"/>
      <c r="CB416" s="454"/>
      <c r="CC416" s="454"/>
      <c r="CD416" s="454"/>
      <c r="CE416" s="454"/>
      <c r="CF416" s="454"/>
      <c r="CG416" s="454"/>
      <c r="CH416" s="454"/>
      <c r="CI416" s="454"/>
      <c r="CJ416" s="454"/>
      <c r="CK416" s="454"/>
      <c r="CL416" s="454"/>
      <c r="CM416" s="454"/>
      <c r="CN416" s="454"/>
      <c r="CO416" s="454"/>
      <c r="CP416" s="454"/>
      <c r="CQ416" s="454"/>
      <c r="CR416" s="454"/>
      <c r="CS416" s="454"/>
      <c r="CT416" s="454"/>
      <c r="CU416" s="454"/>
      <c r="CV416" s="454"/>
      <c r="CW416" s="454"/>
      <c r="CX416" s="454"/>
      <c r="CY416" s="454"/>
      <c r="CZ416" s="454"/>
      <c r="DA416" s="454"/>
      <c r="DB416" s="454"/>
      <c r="DC416" s="454"/>
      <c r="DD416" s="454"/>
      <c r="DE416" s="454"/>
      <c r="DF416" s="454"/>
      <c r="DG416" s="454"/>
      <c r="DH416" s="454"/>
      <c r="DI416" s="454"/>
      <c r="DJ416" s="454"/>
      <c r="DK416" s="454"/>
      <c r="DL416" s="454"/>
      <c r="DM416" s="454"/>
      <c r="DN416" s="454"/>
      <c r="DO416" s="454"/>
      <c r="DP416" s="454"/>
      <c r="DQ416" s="454"/>
      <c r="DR416" s="454"/>
      <c r="DS416" s="454"/>
      <c r="DT416" s="454"/>
      <c r="DU416" s="454"/>
      <c r="DV416" s="454"/>
      <c r="DW416" s="454"/>
      <c r="DX416" s="454"/>
      <c r="DY416" s="454"/>
      <c r="DZ416" s="454"/>
      <c r="EA416" s="454"/>
      <c r="EB416" s="454"/>
      <c r="EC416" s="454"/>
      <c r="ED416" s="454"/>
      <c r="EE416" s="454"/>
      <c r="EF416" s="454"/>
      <c r="EG416" s="454"/>
      <c r="EH416" s="454"/>
      <c r="EI416" s="454"/>
      <c r="EJ416" s="454"/>
      <c r="EK416" s="454"/>
      <c r="EL416" s="454"/>
      <c r="EM416" s="454"/>
      <c r="EN416" s="454"/>
      <c r="EO416" s="454"/>
      <c r="EP416" s="454"/>
      <c r="EQ416" s="454"/>
      <c r="ER416" s="454"/>
      <c r="ES416" s="454"/>
      <c r="ET416" s="454"/>
      <c r="EU416" s="581"/>
      <c r="EV416" s="581"/>
      <c r="EW416" s="581"/>
      <c r="EX416" s="581"/>
      <c r="EY416" s="581"/>
      <c r="EZ416" s="581"/>
      <c r="FA416" s="581"/>
      <c r="FB416" s="581"/>
      <c r="FC416" s="581"/>
      <c r="FD416" s="581"/>
      <c r="FE416" s="581"/>
    </row>
    <row r="417" spans="1:161">
      <c r="A417" s="454"/>
      <c r="B417" s="653"/>
      <c r="C417" s="454"/>
      <c r="D417" s="454"/>
      <c r="E417" s="454"/>
      <c r="F417" s="504"/>
      <c r="G417" s="454"/>
      <c r="H417" s="454"/>
      <c r="I417" s="454"/>
      <c r="J417" s="454"/>
      <c r="K417" s="454"/>
      <c r="L417" s="454"/>
      <c r="M417" s="454"/>
      <c r="N417" s="454"/>
      <c r="O417" s="454"/>
      <c r="P417" s="454"/>
      <c r="Q417" s="454"/>
      <c r="R417" s="454"/>
      <c r="S417" s="454"/>
      <c r="T417" s="454"/>
      <c r="U417" s="454"/>
      <c r="V417" s="454"/>
      <c r="W417" s="454"/>
      <c r="X417" s="454"/>
      <c r="Y417" s="454"/>
      <c r="Z417" s="454"/>
      <c r="AA417" s="454"/>
      <c r="AB417" s="454"/>
      <c r="AC417" s="454"/>
      <c r="AD417" s="454"/>
      <c r="AE417" s="454"/>
      <c r="AF417" s="454"/>
      <c r="AG417" s="454"/>
      <c r="AH417" s="454"/>
      <c r="AI417" s="454"/>
      <c r="AJ417" s="454"/>
      <c r="AK417" s="454"/>
      <c r="AL417" s="454"/>
      <c r="AM417" s="454"/>
      <c r="AN417" s="454"/>
      <c r="AO417" s="454"/>
      <c r="AP417" s="454"/>
      <c r="AQ417" s="454"/>
      <c r="AR417" s="454"/>
      <c r="AS417" s="454"/>
      <c r="AT417" s="454"/>
      <c r="AU417" s="454"/>
      <c r="AV417" s="454"/>
      <c r="AW417" s="454"/>
      <c r="AX417" s="454"/>
      <c r="AY417" s="454"/>
      <c r="AZ417" s="454"/>
      <c r="BA417" s="454"/>
      <c r="BB417" s="454"/>
      <c r="BC417" s="454"/>
      <c r="BD417" s="454"/>
      <c r="BE417" s="454"/>
      <c r="BF417" s="454"/>
      <c r="BG417" s="454"/>
      <c r="BH417" s="454"/>
      <c r="BI417" s="454"/>
      <c r="BJ417" s="454"/>
      <c r="BK417" s="454"/>
      <c r="BL417" s="454"/>
      <c r="BM417" s="454"/>
      <c r="BN417" s="454"/>
      <c r="BO417" s="454"/>
      <c r="BP417" s="454"/>
      <c r="BQ417" s="454"/>
      <c r="BR417" s="454"/>
      <c r="BS417" s="454"/>
      <c r="BT417" s="454"/>
      <c r="BU417" s="454"/>
      <c r="BV417" s="454"/>
      <c r="BW417" s="454"/>
      <c r="BX417" s="454"/>
      <c r="BY417" s="454"/>
      <c r="BZ417" s="454"/>
      <c r="CA417" s="454"/>
      <c r="CB417" s="454"/>
      <c r="CC417" s="454"/>
      <c r="CD417" s="454"/>
      <c r="CE417" s="454"/>
      <c r="CF417" s="454"/>
      <c r="CG417" s="454"/>
      <c r="CH417" s="454"/>
      <c r="CI417" s="454"/>
      <c r="CJ417" s="454"/>
      <c r="CK417" s="454"/>
      <c r="CL417" s="454"/>
      <c r="CM417" s="454"/>
      <c r="CN417" s="454"/>
      <c r="CO417" s="454"/>
      <c r="CP417" s="454"/>
      <c r="CQ417" s="454"/>
      <c r="CR417" s="454"/>
      <c r="CS417" s="454"/>
      <c r="CT417" s="454"/>
      <c r="CU417" s="454"/>
      <c r="CV417" s="454"/>
      <c r="CW417" s="454"/>
      <c r="CX417" s="454"/>
      <c r="CY417" s="454"/>
      <c r="CZ417" s="454"/>
      <c r="DA417" s="454"/>
      <c r="DB417" s="454"/>
      <c r="DC417" s="454"/>
      <c r="DD417" s="454"/>
      <c r="DE417" s="454"/>
      <c r="DF417" s="454"/>
      <c r="DG417" s="454"/>
      <c r="DH417" s="454"/>
      <c r="DI417" s="454"/>
      <c r="DJ417" s="454"/>
      <c r="DK417" s="454"/>
      <c r="DL417" s="454"/>
      <c r="DM417" s="454"/>
      <c r="DN417" s="454"/>
      <c r="DO417" s="454"/>
      <c r="DP417" s="454"/>
      <c r="DQ417" s="454"/>
      <c r="DR417" s="454"/>
      <c r="DS417" s="454"/>
      <c r="DT417" s="454"/>
      <c r="DU417" s="454"/>
      <c r="DV417" s="454"/>
      <c r="DW417" s="454"/>
      <c r="DX417" s="454"/>
      <c r="DY417" s="454"/>
      <c r="DZ417" s="454"/>
      <c r="EA417" s="454"/>
      <c r="EB417" s="454"/>
      <c r="EC417" s="454"/>
      <c r="ED417" s="454"/>
      <c r="EE417" s="454"/>
      <c r="EF417" s="454"/>
      <c r="EG417" s="454"/>
      <c r="EH417" s="454"/>
      <c r="EI417" s="454"/>
      <c r="EJ417" s="454"/>
      <c r="EK417" s="454"/>
      <c r="EL417" s="454"/>
      <c r="EM417" s="454"/>
      <c r="EN417" s="454"/>
      <c r="EO417" s="454"/>
      <c r="EP417" s="454"/>
      <c r="EQ417" s="454"/>
      <c r="ER417" s="454"/>
      <c r="ES417" s="454"/>
      <c r="ET417" s="454"/>
      <c r="EU417" s="581"/>
      <c r="EV417" s="581"/>
      <c r="EW417" s="581"/>
      <c r="EX417" s="581"/>
      <c r="EY417" s="581"/>
      <c r="EZ417" s="581"/>
      <c r="FA417" s="581"/>
      <c r="FB417" s="581"/>
      <c r="FC417" s="581"/>
      <c r="FD417" s="581"/>
      <c r="FE417" s="581"/>
    </row>
    <row r="418" spans="1:161">
      <c r="A418" s="454"/>
      <c r="B418" s="653"/>
      <c r="C418" s="454"/>
      <c r="D418" s="454"/>
      <c r="E418" s="454"/>
      <c r="F418" s="504"/>
      <c r="G418" s="454"/>
      <c r="H418" s="454"/>
      <c r="I418" s="454"/>
      <c r="J418" s="454"/>
      <c r="K418" s="454"/>
      <c r="L418" s="454"/>
      <c r="M418" s="454"/>
      <c r="N418" s="454"/>
      <c r="O418" s="454"/>
      <c r="P418" s="454"/>
      <c r="Q418" s="454"/>
      <c r="R418" s="454"/>
      <c r="S418" s="454"/>
      <c r="T418" s="454"/>
      <c r="U418" s="454"/>
      <c r="V418" s="454"/>
      <c r="W418" s="454"/>
      <c r="X418" s="454"/>
      <c r="Y418" s="454"/>
      <c r="Z418" s="454"/>
      <c r="AA418" s="454"/>
      <c r="AB418" s="454"/>
      <c r="AC418" s="454"/>
      <c r="AD418" s="454"/>
      <c r="AE418" s="454"/>
      <c r="AF418" s="454"/>
      <c r="AG418" s="454"/>
      <c r="AH418" s="454"/>
      <c r="AI418" s="454"/>
      <c r="AJ418" s="454"/>
      <c r="AK418" s="454"/>
      <c r="AL418" s="454"/>
      <c r="AM418" s="454"/>
      <c r="AN418" s="454"/>
      <c r="AO418" s="454"/>
      <c r="AP418" s="454"/>
      <c r="AQ418" s="454"/>
      <c r="AR418" s="454"/>
      <c r="AS418" s="454"/>
      <c r="AT418" s="454"/>
      <c r="AU418" s="454"/>
      <c r="AV418" s="454"/>
      <c r="AW418" s="454"/>
      <c r="AX418" s="454"/>
      <c r="AY418" s="454"/>
      <c r="AZ418" s="454"/>
      <c r="BA418" s="454"/>
      <c r="BB418" s="454"/>
      <c r="BC418" s="454"/>
      <c r="BD418" s="454"/>
      <c r="BE418" s="454"/>
      <c r="BF418" s="454"/>
      <c r="BG418" s="454"/>
      <c r="BH418" s="454"/>
      <c r="BI418" s="454"/>
      <c r="BJ418" s="454"/>
      <c r="BK418" s="454"/>
      <c r="BL418" s="454"/>
      <c r="BM418" s="454"/>
      <c r="BN418" s="454"/>
      <c r="BO418" s="454"/>
      <c r="BP418" s="454"/>
      <c r="BQ418" s="454"/>
      <c r="BR418" s="454"/>
      <c r="BS418" s="454"/>
      <c r="BT418" s="454"/>
      <c r="BU418" s="454"/>
      <c r="BV418" s="454"/>
      <c r="BW418" s="454"/>
      <c r="BX418" s="454"/>
      <c r="BY418" s="454"/>
      <c r="BZ418" s="454"/>
      <c r="CA418" s="454"/>
      <c r="CB418" s="454"/>
      <c r="CC418" s="454"/>
      <c r="CD418" s="454"/>
      <c r="CE418" s="454"/>
      <c r="CF418" s="454"/>
      <c r="CG418" s="454"/>
      <c r="CH418" s="454"/>
      <c r="CI418" s="454"/>
      <c r="CJ418" s="454"/>
      <c r="CK418" s="454"/>
      <c r="CL418" s="454"/>
      <c r="CM418" s="454"/>
      <c r="CN418" s="454"/>
      <c r="CO418" s="454"/>
      <c r="CP418" s="454"/>
      <c r="CQ418" s="454"/>
      <c r="CR418" s="454"/>
      <c r="CS418" s="454"/>
      <c r="CT418" s="454"/>
      <c r="CU418" s="454"/>
      <c r="CV418" s="454"/>
      <c r="CW418" s="454"/>
      <c r="CX418" s="454"/>
      <c r="CY418" s="454"/>
      <c r="CZ418" s="454"/>
      <c r="DA418" s="454"/>
      <c r="DB418" s="454"/>
      <c r="DC418" s="454"/>
      <c r="DD418" s="454"/>
      <c r="DE418" s="454"/>
      <c r="DF418" s="454"/>
      <c r="DG418" s="454"/>
      <c r="DH418" s="454"/>
      <c r="DI418" s="454"/>
      <c r="DJ418" s="454"/>
      <c r="DK418" s="454"/>
      <c r="DL418" s="454"/>
      <c r="DM418" s="454"/>
      <c r="DN418" s="454"/>
      <c r="DO418" s="454"/>
      <c r="DP418" s="454"/>
      <c r="DQ418" s="454"/>
      <c r="DR418" s="454"/>
      <c r="DS418" s="454"/>
      <c r="DT418" s="454"/>
      <c r="DU418" s="454"/>
      <c r="DV418" s="454"/>
      <c r="DW418" s="454"/>
      <c r="DX418" s="454"/>
      <c r="DY418" s="454"/>
      <c r="DZ418" s="454"/>
      <c r="EA418" s="454"/>
      <c r="EB418" s="454"/>
      <c r="EC418" s="454"/>
      <c r="ED418" s="454"/>
      <c r="EE418" s="454"/>
      <c r="EF418" s="454"/>
      <c r="EG418" s="454"/>
      <c r="EH418" s="454"/>
      <c r="EI418" s="454"/>
      <c r="EJ418" s="454"/>
      <c r="EK418" s="454"/>
      <c r="EL418" s="454"/>
      <c r="EM418" s="454"/>
      <c r="EN418" s="454"/>
      <c r="EO418" s="454"/>
      <c r="EP418" s="454"/>
      <c r="EQ418" s="454"/>
      <c r="ER418" s="454"/>
      <c r="ES418" s="454"/>
      <c r="ET418" s="454"/>
      <c r="EU418" s="581"/>
      <c r="EV418" s="581"/>
      <c r="EW418" s="581"/>
      <c r="EX418" s="581"/>
      <c r="EY418" s="581"/>
      <c r="EZ418" s="581"/>
      <c r="FA418" s="581"/>
      <c r="FB418" s="581"/>
      <c r="FC418" s="581"/>
      <c r="FD418" s="581"/>
      <c r="FE418" s="581"/>
    </row>
    <row r="419" spans="1:161">
      <c r="A419" s="454"/>
      <c r="B419" s="653"/>
      <c r="C419" s="454"/>
      <c r="D419" s="454"/>
      <c r="E419" s="454"/>
      <c r="F419" s="504"/>
      <c r="G419" s="454"/>
      <c r="H419" s="454"/>
      <c r="I419" s="454"/>
      <c r="J419" s="454"/>
      <c r="K419" s="454"/>
      <c r="L419" s="454"/>
      <c r="M419" s="454"/>
      <c r="N419" s="454"/>
      <c r="O419" s="454"/>
      <c r="P419" s="454"/>
      <c r="Q419" s="454"/>
      <c r="R419" s="454"/>
      <c r="S419" s="454"/>
      <c r="T419" s="454"/>
      <c r="U419" s="454"/>
      <c r="V419" s="454"/>
      <c r="W419" s="454"/>
      <c r="X419" s="454"/>
      <c r="Y419" s="454"/>
      <c r="Z419" s="454"/>
      <c r="AA419" s="454"/>
      <c r="AB419" s="454"/>
      <c r="AC419" s="454"/>
      <c r="AD419" s="454"/>
      <c r="AE419" s="454"/>
      <c r="AF419" s="454"/>
      <c r="AG419" s="454"/>
      <c r="AH419" s="454"/>
      <c r="AI419" s="454"/>
      <c r="AJ419" s="454"/>
      <c r="AK419" s="454"/>
      <c r="AL419" s="454"/>
      <c r="AM419" s="454"/>
      <c r="AN419" s="454"/>
      <c r="AO419" s="454"/>
      <c r="AP419" s="454"/>
      <c r="AQ419" s="454"/>
      <c r="AR419" s="454"/>
      <c r="AS419" s="454"/>
      <c r="AT419" s="454"/>
      <c r="AU419" s="454"/>
      <c r="AV419" s="454"/>
      <c r="AW419" s="454"/>
      <c r="AX419" s="454"/>
      <c r="AY419" s="454"/>
      <c r="AZ419" s="454"/>
      <c r="BA419" s="454"/>
      <c r="BB419" s="454"/>
      <c r="BC419" s="454"/>
      <c r="BD419" s="454"/>
      <c r="BE419" s="454"/>
      <c r="BF419" s="454"/>
      <c r="BG419" s="454"/>
      <c r="BH419" s="454"/>
      <c r="BI419" s="454"/>
      <c r="BJ419" s="454"/>
      <c r="BK419" s="454"/>
      <c r="BL419" s="454"/>
      <c r="BM419" s="454"/>
      <c r="BN419" s="454"/>
      <c r="BO419" s="454"/>
      <c r="BP419" s="454"/>
      <c r="BQ419" s="454"/>
      <c r="BR419" s="454"/>
      <c r="BS419" s="454"/>
      <c r="BT419" s="454"/>
      <c r="BU419" s="454"/>
      <c r="BV419" s="454"/>
      <c r="BW419" s="454"/>
      <c r="BX419" s="454"/>
      <c r="BY419" s="454"/>
      <c r="BZ419" s="454"/>
      <c r="CA419" s="454"/>
      <c r="CB419" s="454"/>
      <c r="CC419" s="454"/>
      <c r="CD419" s="454"/>
      <c r="CE419" s="454"/>
      <c r="CF419" s="454"/>
      <c r="CG419" s="454"/>
      <c r="CH419" s="454"/>
      <c r="CI419" s="454"/>
      <c r="CJ419" s="454"/>
      <c r="CK419" s="454"/>
      <c r="CL419" s="454"/>
      <c r="CM419" s="454"/>
      <c r="CN419" s="454"/>
      <c r="CO419" s="454"/>
      <c r="CP419" s="454"/>
      <c r="CQ419" s="454"/>
      <c r="CR419" s="454"/>
      <c r="CS419" s="454"/>
      <c r="CT419" s="454"/>
      <c r="CU419" s="454"/>
      <c r="CV419" s="454"/>
      <c r="CW419" s="454"/>
      <c r="CX419" s="454"/>
      <c r="CY419" s="454"/>
      <c r="CZ419" s="454"/>
      <c r="DA419" s="454"/>
      <c r="DB419" s="454"/>
      <c r="DC419" s="454"/>
      <c r="DD419" s="454"/>
      <c r="DE419" s="454"/>
      <c r="DF419" s="454"/>
      <c r="DG419" s="454"/>
      <c r="DH419" s="454"/>
      <c r="DI419" s="454"/>
      <c r="DJ419" s="454"/>
      <c r="DK419" s="454"/>
      <c r="DL419" s="454"/>
      <c r="DM419" s="454"/>
      <c r="DN419" s="454"/>
      <c r="DO419" s="454"/>
      <c r="DP419" s="454"/>
      <c r="DQ419" s="454"/>
      <c r="DR419" s="454"/>
      <c r="DS419" s="454"/>
      <c r="DT419" s="454"/>
      <c r="DU419" s="454"/>
      <c r="DV419" s="454"/>
      <c r="DW419" s="454"/>
      <c r="DX419" s="454"/>
      <c r="DY419" s="454"/>
      <c r="DZ419" s="454"/>
      <c r="EA419" s="454"/>
      <c r="EB419" s="454"/>
      <c r="EC419" s="454"/>
      <c r="ED419" s="454"/>
      <c r="EE419" s="454"/>
      <c r="EF419" s="454"/>
      <c r="EG419" s="454"/>
      <c r="EH419" s="454"/>
      <c r="EI419" s="454"/>
      <c r="EJ419" s="454"/>
      <c r="EK419" s="454"/>
      <c r="EL419" s="454"/>
      <c r="EM419" s="454"/>
      <c r="EN419" s="454"/>
      <c r="EO419" s="454"/>
      <c r="EP419" s="454"/>
      <c r="EQ419" s="454"/>
      <c r="ER419" s="454"/>
      <c r="ES419" s="454"/>
      <c r="ET419" s="454"/>
      <c r="EU419" s="581"/>
      <c r="EV419" s="581"/>
      <c r="EW419" s="581"/>
      <c r="EX419" s="581"/>
      <c r="EY419" s="581"/>
      <c r="EZ419" s="581"/>
      <c r="FA419" s="581"/>
      <c r="FB419" s="581"/>
      <c r="FC419" s="581"/>
      <c r="FD419" s="581"/>
      <c r="FE419" s="581"/>
    </row>
    <row r="420" spans="1:161">
      <c r="A420" s="454"/>
      <c r="B420" s="653"/>
      <c r="C420" s="454"/>
      <c r="D420" s="454"/>
      <c r="E420" s="454"/>
      <c r="F420" s="504"/>
      <c r="G420" s="454"/>
      <c r="H420" s="454"/>
      <c r="I420" s="454"/>
      <c r="J420" s="454"/>
      <c r="K420" s="454"/>
      <c r="L420" s="454"/>
      <c r="M420" s="454"/>
      <c r="N420" s="454"/>
      <c r="O420" s="454"/>
      <c r="P420" s="454"/>
      <c r="Q420" s="454"/>
      <c r="R420" s="454"/>
      <c r="S420" s="454"/>
      <c r="T420" s="454"/>
      <c r="U420" s="454"/>
      <c r="V420" s="454"/>
      <c r="W420" s="454"/>
      <c r="X420" s="454"/>
      <c r="Y420" s="454"/>
      <c r="Z420" s="454"/>
      <c r="AA420" s="454"/>
      <c r="AB420" s="454"/>
      <c r="AC420" s="454"/>
      <c r="AD420" s="454"/>
      <c r="AE420" s="454"/>
      <c r="AF420" s="454"/>
      <c r="AG420" s="454"/>
      <c r="AH420" s="454"/>
      <c r="AI420" s="454"/>
      <c r="AJ420" s="454"/>
      <c r="AK420" s="454"/>
      <c r="AL420" s="454"/>
      <c r="AM420" s="454"/>
      <c r="AN420" s="454"/>
      <c r="AO420" s="454"/>
      <c r="AP420" s="454"/>
      <c r="AQ420" s="454"/>
      <c r="AR420" s="454"/>
      <c r="AS420" s="454"/>
      <c r="AT420" s="454"/>
      <c r="AU420" s="454"/>
      <c r="AV420" s="454"/>
      <c r="AW420" s="454"/>
      <c r="AX420" s="454"/>
      <c r="AY420" s="454"/>
      <c r="AZ420" s="454"/>
      <c r="BA420" s="454"/>
      <c r="BB420" s="454"/>
      <c r="BC420" s="454"/>
      <c r="BD420" s="454"/>
      <c r="BE420" s="454"/>
      <c r="BF420" s="454"/>
      <c r="BG420" s="454"/>
      <c r="BH420" s="454"/>
      <c r="BI420" s="454"/>
      <c r="BJ420" s="454"/>
      <c r="BK420" s="454"/>
      <c r="BL420" s="454"/>
      <c r="BM420" s="454"/>
      <c r="BN420" s="454"/>
      <c r="BO420" s="454"/>
      <c r="BP420" s="454"/>
      <c r="BQ420" s="454"/>
      <c r="BR420" s="454"/>
      <c r="BS420" s="454"/>
      <c r="BT420" s="454"/>
      <c r="BU420" s="454"/>
      <c r="BV420" s="454"/>
      <c r="BW420" s="454"/>
      <c r="BX420" s="454"/>
      <c r="BY420" s="454"/>
      <c r="BZ420" s="454"/>
      <c r="CA420" s="454"/>
      <c r="CB420" s="454"/>
      <c r="CC420" s="454"/>
      <c r="CD420" s="454"/>
      <c r="CE420" s="454"/>
      <c r="CF420" s="454"/>
      <c r="CG420" s="454"/>
      <c r="CH420" s="454"/>
      <c r="CI420" s="454"/>
      <c r="CJ420" s="454"/>
      <c r="CK420" s="454"/>
      <c r="CL420" s="454"/>
      <c r="CM420" s="454"/>
      <c r="CN420" s="454"/>
      <c r="CO420" s="454"/>
      <c r="CP420" s="454"/>
      <c r="CQ420" s="454"/>
      <c r="CR420" s="454"/>
      <c r="CS420" s="454"/>
      <c r="CT420" s="454"/>
      <c r="CU420" s="454"/>
      <c r="CV420" s="454"/>
      <c r="CW420" s="454"/>
      <c r="CX420" s="454"/>
      <c r="CY420" s="454"/>
      <c r="CZ420" s="454"/>
      <c r="DA420" s="454"/>
      <c r="DB420" s="454"/>
      <c r="DC420" s="454"/>
      <c r="DD420" s="454"/>
      <c r="DE420" s="454"/>
      <c r="DF420" s="454"/>
      <c r="DG420" s="454"/>
      <c r="DH420" s="454"/>
      <c r="DI420" s="454"/>
      <c r="DJ420" s="454"/>
      <c r="DK420" s="454"/>
      <c r="DL420" s="454"/>
      <c r="DM420" s="454"/>
      <c r="DN420" s="454"/>
      <c r="DO420" s="454"/>
      <c r="DP420" s="454"/>
      <c r="DQ420" s="454"/>
      <c r="DR420" s="454"/>
      <c r="DS420" s="454"/>
      <c r="DT420" s="454"/>
      <c r="DU420" s="454"/>
      <c r="DV420" s="454"/>
      <c r="DW420" s="454"/>
      <c r="DX420" s="454"/>
      <c r="DY420" s="454"/>
      <c r="DZ420" s="454"/>
      <c r="EA420" s="454"/>
      <c r="EB420" s="454"/>
      <c r="EC420" s="454"/>
      <c r="ED420" s="454"/>
      <c r="EE420" s="454"/>
      <c r="EF420" s="454"/>
      <c r="EG420" s="454"/>
      <c r="EH420" s="454"/>
      <c r="EI420" s="454"/>
      <c r="EJ420" s="454"/>
      <c r="EK420" s="454"/>
      <c r="EL420" s="454"/>
      <c r="EM420" s="454"/>
      <c r="EN420" s="454"/>
      <c r="EO420" s="454"/>
      <c r="EP420" s="454"/>
      <c r="EQ420" s="454"/>
      <c r="ER420" s="454"/>
      <c r="ES420" s="454"/>
      <c r="ET420" s="454"/>
      <c r="EU420" s="581"/>
      <c r="EV420" s="581"/>
      <c r="EW420" s="581"/>
      <c r="EX420" s="581"/>
      <c r="EY420" s="581"/>
      <c r="EZ420" s="581"/>
      <c r="FA420" s="581"/>
      <c r="FB420" s="581"/>
      <c r="FC420" s="581"/>
      <c r="FD420" s="581"/>
      <c r="FE420" s="581"/>
    </row>
    <row r="421" spans="1:161">
      <c r="A421" s="454"/>
      <c r="B421" s="653"/>
      <c r="C421" s="454"/>
      <c r="D421" s="454"/>
      <c r="E421" s="454"/>
      <c r="F421" s="504"/>
      <c r="G421" s="454"/>
      <c r="H421" s="454"/>
      <c r="I421" s="454"/>
      <c r="J421" s="454"/>
      <c r="K421" s="454"/>
      <c r="L421" s="454"/>
      <c r="M421" s="454"/>
      <c r="N421" s="454"/>
      <c r="O421" s="454"/>
      <c r="P421" s="454"/>
      <c r="Q421" s="454"/>
      <c r="R421" s="454"/>
      <c r="S421" s="454"/>
      <c r="T421" s="454"/>
      <c r="U421" s="454"/>
      <c r="V421" s="454"/>
      <c r="W421" s="454"/>
      <c r="X421" s="454"/>
      <c r="Y421" s="454"/>
      <c r="Z421" s="454"/>
      <c r="AA421" s="454"/>
      <c r="AB421" s="454"/>
      <c r="AC421" s="454"/>
      <c r="AD421" s="454"/>
      <c r="AE421" s="454"/>
      <c r="AF421" s="454"/>
      <c r="AG421" s="454"/>
      <c r="AH421" s="454"/>
      <c r="AI421" s="454"/>
      <c r="AJ421" s="454"/>
      <c r="AK421" s="454"/>
      <c r="AL421" s="454"/>
      <c r="AM421" s="454"/>
      <c r="AN421" s="454"/>
      <c r="AO421" s="454"/>
      <c r="AP421" s="454"/>
      <c r="AQ421" s="454"/>
      <c r="AR421" s="454"/>
      <c r="AS421" s="454"/>
      <c r="AT421" s="454"/>
      <c r="AU421" s="454"/>
      <c r="AV421" s="454"/>
      <c r="AW421" s="454"/>
      <c r="AX421" s="454"/>
      <c r="AY421" s="454"/>
      <c r="AZ421" s="454"/>
      <c r="BA421" s="454"/>
      <c r="BB421" s="454"/>
      <c r="BC421" s="454"/>
      <c r="BD421" s="454"/>
      <c r="BE421" s="454"/>
      <c r="BF421" s="454"/>
      <c r="BG421" s="454"/>
      <c r="BH421" s="454"/>
      <c r="BI421" s="454"/>
      <c r="BJ421" s="454"/>
      <c r="BK421" s="454"/>
      <c r="BL421" s="454"/>
      <c r="BM421" s="454"/>
      <c r="BN421" s="454"/>
      <c r="BO421" s="454"/>
      <c r="BP421" s="454"/>
      <c r="BQ421" s="454"/>
      <c r="BR421" s="454"/>
      <c r="BS421" s="454"/>
      <c r="BT421" s="454"/>
      <c r="BU421" s="454"/>
      <c r="BV421" s="454"/>
      <c r="BW421" s="454"/>
      <c r="BX421" s="454"/>
      <c r="BY421" s="454"/>
      <c r="BZ421" s="454"/>
      <c r="CA421" s="454"/>
      <c r="CB421" s="454"/>
      <c r="CC421" s="454"/>
      <c r="CD421" s="454"/>
      <c r="CE421" s="454"/>
      <c r="CF421" s="454"/>
      <c r="CG421" s="454"/>
      <c r="CH421" s="454"/>
      <c r="CI421" s="454"/>
      <c r="CJ421" s="454"/>
      <c r="CK421" s="454"/>
      <c r="CL421" s="454"/>
      <c r="CM421" s="454"/>
      <c r="CN421" s="454"/>
      <c r="CO421" s="454"/>
      <c r="CP421" s="454"/>
      <c r="CQ421" s="454"/>
      <c r="CR421" s="454"/>
      <c r="CS421" s="454"/>
      <c r="CT421" s="454"/>
      <c r="CU421" s="454"/>
      <c r="CV421" s="454"/>
      <c r="CW421" s="454"/>
      <c r="CX421" s="454"/>
      <c r="CY421" s="454"/>
      <c r="CZ421" s="454"/>
      <c r="DA421" s="454"/>
      <c r="DB421" s="454"/>
      <c r="DC421" s="454"/>
      <c r="DD421" s="454"/>
      <c r="DE421" s="454"/>
      <c r="DF421" s="454"/>
      <c r="DG421" s="454"/>
      <c r="DH421" s="454"/>
      <c r="DI421" s="454"/>
      <c r="DJ421" s="454"/>
      <c r="DK421" s="454"/>
      <c r="DL421" s="454"/>
      <c r="DM421" s="454"/>
      <c r="DN421" s="454"/>
      <c r="DO421" s="454"/>
      <c r="DP421" s="454"/>
      <c r="DQ421" s="454"/>
      <c r="DR421" s="454"/>
      <c r="DS421" s="454"/>
      <c r="DT421" s="454"/>
      <c r="DU421" s="454"/>
      <c r="DV421" s="454"/>
      <c r="DW421" s="454"/>
      <c r="DX421" s="454"/>
      <c r="DY421" s="454"/>
      <c r="DZ421" s="454"/>
      <c r="EA421" s="454"/>
      <c r="EB421" s="454"/>
      <c r="EC421" s="454"/>
      <c r="ED421" s="454"/>
      <c r="EE421" s="454"/>
      <c r="EF421" s="454"/>
      <c r="EG421" s="454"/>
      <c r="EH421" s="454"/>
      <c r="EI421" s="454"/>
      <c r="EJ421" s="454"/>
      <c r="EK421" s="454"/>
      <c r="EL421" s="454"/>
      <c r="EM421" s="454"/>
      <c r="EN421" s="454"/>
      <c r="EO421" s="454"/>
      <c r="EP421" s="454"/>
      <c r="EQ421" s="454"/>
      <c r="ER421" s="454"/>
      <c r="ES421" s="454"/>
      <c r="ET421" s="454"/>
      <c r="EU421" s="581"/>
      <c r="EV421" s="581"/>
      <c r="EW421" s="581"/>
      <c r="EX421" s="581"/>
      <c r="EY421" s="581"/>
      <c r="EZ421" s="581"/>
      <c r="FA421" s="581"/>
      <c r="FB421" s="581"/>
      <c r="FC421" s="581"/>
      <c r="FD421" s="581"/>
      <c r="FE421" s="581"/>
    </row>
    <row r="422" spans="1:161">
      <c r="A422" s="454"/>
      <c r="B422" s="653"/>
      <c r="C422" s="454"/>
      <c r="D422" s="454"/>
      <c r="E422" s="454"/>
      <c r="F422" s="504"/>
      <c r="G422" s="454"/>
      <c r="H422" s="454"/>
      <c r="I422" s="454"/>
      <c r="J422" s="454"/>
      <c r="K422" s="454"/>
      <c r="L422" s="454"/>
      <c r="M422" s="454"/>
      <c r="N422" s="454"/>
      <c r="O422" s="454"/>
      <c r="P422" s="454"/>
      <c r="Q422" s="454"/>
      <c r="R422" s="454"/>
      <c r="S422" s="454"/>
      <c r="T422" s="454"/>
      <c r="U422" s="454"/>
      <c r="V422" s="454"/>
      <c r="W422" s="454"/>
      <c r="X422" s="454"/>
      <c r="Y422" s="454"/>
      <c r="Z422" s="454"/>
      <c r="AA422" s="454"/>
      <c r="AB422" s="454"/>
      <c r="AC422" s="454"/>
      <c r="AD422" s="454"/>
      <c r="AE422" s="454"/>
      <c r="AF422" s="454"/>
      <c r="AG422" s="454"/>
      <c r="AH422" s="454"/>
      <c r="AI422" s="454"/>
      <c r="AJ422" s="454"/>
      <c r="AK422" s="454"/>
      <c r="AL422" s="454"/>
      <c r="AM422" s="454"/>
      <c r="AN422" s="454"/>
      <c r="AO422" s="454"/>
      <c r="AP422" s="454"/>
      <c r="AQ422" s="454"/>
      <c r="AR422" s="454"/>
      <c r="AS422" s="454"/>
      <c r="AT422" s="454"/>
      <c r="AU422" s="454"/>
      <c r="AV422" s="454"/>
      <c r="AW422" s="454"/>
      <c r="AX422" s="454"/>
      <c r="AY422" s="454"/>
      <c r="AZ422" s="454"/>
      <c r="BA422" s="454"/>
      <c r="BB422" s="454"/>
      <c r="BC422" s="454"/>
      <c r="BD422" s="454"/>
      <c r="BE422" s="454"/>
      <c r="BF422" s="454"/>
      <c r="BG422" s="454"/>
      <c r="BH422" s="454"/>
      <c r="BI422" s="454"/>
      <c r="BJ422" s="454"/>
      <c r="BK422" s="454"/>
      <c r="BL422" s="454"/>
      <c r="BM422" s="454"/>
      <c r="BN422" s="454"/>
      <c r="BO422" s="454"/>
      <c r="BP422" s="454"/>
      <c r="BQ422" s="454"/>
      <c r="BR422" s="454"/>
      <c r="BS422" s="454"/>
      <c r="BT422" s="454"/>
      <c r="BU422" s="454"/>
      <c r="BV422" s="454"/>
      <c r="BW422" s="454"/>
      <c r="BX422" s="454"/>
      <c r="BY422" s="454"/>
      <c r="BZ422" s="454"/>
      <c r="CA422" s="454"/>
      <c r="CB422" s="454"/>
      <c r="CC422" s="454"/>
      <c r="CD422" s="454"/>
      <c r="CE422" s="454"/>
      <c r="CF422" s="454"/>
      <c r="CG422" s="454"/>
      <c r="CH422" s="454"/>
      <c r="CI422" s="454"/>
      <c r="CJ422" s="454"/>
      <c r="CK422" s="454"/>
      <c r="CL422" s="454"/>
      <c r="CM422" s="454"/>
      <c r="CN422" s="454"/>
      <c r="CO422" s="454"/>
      <c r="CP422" s="454"/>
      <c r="CQ422" s="454"/>
      <c r="CR422" s="454"/>
      <c r="CS422" s="454"/>
      <c r="CT422" s="454"/>
      <c r="CU422" s="454"/>
      <c r="CV422" s="454"/>
      <c r="CW422" s="454"/>
      <c r="CX422" s="454"/>
      <c r="CY422" s="454"/>
      <c r="CZ422" s="454"/>
      <c r="DA422" s="454"/>
      <c r="DB422" s="454"/>
      <c r="DC422" s="454"/>
      <c r="DD422" s="454"/>
      <c r="DE422" s="454"/>
      <c r="DF422" s="454"/>
      <c r="DG422" s="454"/>
      <c r="DH422" s="454"/>
      <c r="DI422" s="454"/>
      <c r="DJ422" s="454"/>
      <c r="DK422" s="454"/>
      <c r="DL422" s="454"/>
      <c r="DM422" s="454"/>
      <c r="DN422" s="454"/>
      <c r="DO422" s="454"/>
      <c r="DP422" s="454"/>
      <c r="DQ422" s="454"/>
      <c r="DR422" s="454"/>
      <c r="DS422" s="454"/>
      <c r="DT422" s="454"/>
      <c r="DU422" s="454"/>
      <c r="DV422" s="454"/>
      <c r="DW422" s="454"/>
      <c r="DX422" s="454"/>
      <c r="DY422" s="454"/>
      <c r="DZ422" s="454"/>
      <c r="EA422" s="454"/>
      <c r="EB422" s="454"/>
      <c r="EC422" s="454"/>
      <c r="ED422" s="454"/>
      <c r="EE422" s="454"/>
      <c r="EF422" s="454"/>
      <c r="EG422" s="454"/>
      <c r="EH422" s="454"/>
      <c r="EI422" s="454"/>
      <c r="EJ422" s="454"/>
      <c r="EK422" s="454"/>
      <c r="EL422" s="454"/>
      <c r="EM422" s="454"/>
      <c r="EN422" s="454"/>
      <c r="EO422" s="454"/>
      <c r="EP422" s="454"/>
      <c r="EQ422" s="454"/>
      <c r="ER422" s="454"/>
      <c r="ES422" s="454"/>
      <c r="ET422" s="454"/>
      <c r="EU422" s="581"/>
      <c r="EV422" s="581"/>
      <c r="EW422" s="581"/>
      <c r="EX422" s="581"/>
      <c r="EY422" s="581"/>
      <c r="EZ422" s="581"/>
      <c r="FA422" s="581"/>
      <c r="FB422" s="581"/>
      <c r="FC422" s="581"/>
      <c r="FD422" s="581"/>
      <c r="FE422" s="581"/>
    </row>
    <row r="423" spans="1:161">
      <c r="A423" s="454"/>
      <c r="B423" s="653"/>
      <c r="C423" s="454"/>
      <c r="D423" s="454"/>
      <c r="E423" s="454"/>
      <c r="F423" s="504"/>
      <c r="G423" s="454"/>
      <c r="H423" s="454"/>
      <c r="I423" s="454"/>
      <c r="J423" s="454"/>
      <c r="K423" s="454"/>
      <c r="L423" s="454"/>
      <c r="M423" s="454"/>
      <c r="N423" s="454"/>
      <c r="O423" s="454"/>
      <c r="P423" s="454"/>
      <c r="Q423" s="454"/>
      <c r="R423" s="454"/>
      <c r="S423" s="454"/>
      <c r="T423" s="454"/>
      <c r="U423" s="454"/>
      <c r="V423" s="454"/>
      <c r="W423" s="454"/>
      <c r="X423" s="454"/>
      <c r="Y423" s="454"/>
      <c r="Z423" s="454"/>
      <c r="AA423" s="454"/>
      <c r="AB423" s="454"/>
      <c r="AC423" s="454"/>
      <c r="AD423" s="454"/>
      <c r="AE423" s="454"/>
      <c r="AF423" s="454"/>
      <c r="AG423" s="454"/>
      <c r="AH423" s="454"/>
      <c r="AI423" s="454"/>
      <c r="AJ423" s="454"/>
      <c r="AK423" s="454"/>
      <c r="AL423" s="454"/>
      <c r="AM423" s="454"/>
      <c r="AN423" s="454"/>
      <c r="AO423" s="454"/>
      <c r="AP423" s="454"/>
      <c r="AQ423" s="454"/>
      <c r="AR423" s="454"/>
      <c r="AS423" s="454"/>
      <c r="AT423" s="454"/>
      <c r="AU423" s="454"/>
      <c r="AV423" s="454"/>
      <c r="AW423" s="454"/>
      <c r="AX423" s="454"/>
      <c r="AY423" s="454"/>
      <c r="AZ423" s="454"/>
      <c r="BA423" s="454"/>
      <c r="BB423" s="454"/>
      <c r="BC423" s="454"/>
      <c r="BD423" s="454"/>
      <c r="BE423" s="454"/>
      <c r="BF423" s="454"/>
      <c r="BG423" s="454"/>
      <c r="BH423" s="454"/>
      <c r="BI423" s="454"/>
      <c r="BJ423" s="454"/>
      <c r="BK423" s="454"/>
      <c r="BL423" s="454"/>
      <c r="BM423" s="454"/>
      <c r="BN423" s="454"/>
      <c r="BO423" s="454"/>
      <c r="BP423" s="454"/>
      <c r="BQ423" s="454"/>
      <c r="BR423" s="454"/>
      <c r="BS423" s="454"/>
      <c r="BT423" s="454"/>
      <c r="BU423" s="454"/>
      <c r="BV423" s="454"/>
      <c r="BW423" s="454"/>
      <c r="BX423" s="454"/>
      <c r="BY423" s="454"/>
      <c r="BZ423" s="454"/>
      <c r="CA423" s="454"/>
      <c r="CB423" s="454"/>
      <c r="CC423" s="454"/>
      <c r="CD423" s="454"/>
      <c r="CE423" s="454"/>
      <c r="CF423" s="454"/>
      <c r="CG423" s="454"/>
      <c r="CH423" s="454"/>
      <c r="CI423" s="454"/>
      <c r="CJ423" s="454"/>
      <c r="CK423" s="454"/>
      <c r="CL423" s="454"/>
      <c r="CM423" s="454"/>
      <c r="CN423" s="454"/>
      <c r="CO423" s="454"/>
      <c r="CP423" s="454"/>
      <c r="CQ423" s="454"/>
      <c r="CR423" s="454"/>
      <c r="CS423" s="454"/>
      <c r="CT423" s="454"/>
      <c r="CU423" s="454"/>
      <c r="CV423" s="454"/>
      <c r="CW423" s="454"/>
      <c r="CX423" s="454"/>
      <c r="CY423" s="454"/>
      <c r="CZ423" s="454"/>
      <c r="DA423" s="454"/>
      <c r="DB423" s="454"/>
      <c r="DC423" s="454"/>
      <c r="DD423" s="454"/>
      <c r="DE423" s="454"/>
      <c r="DF423" s="454"/>
      <c r="DG423" s="454"/>
      <c r="DH423" s="454"/>
      <c r="DI423" s="454"/>
      <c r="DJ423" s="454"/>
      <c r="DK423" s="454"/>
      <c r="DL423" s="454"/>
      <c r="DM423" s="454"/>
      <c r="DN423" s="454"/>
      <c r="DO423" s="454"/>
      <c r="DP423" s="454"/>
      <c r="DQ423" s="454"/>
      <c r="DR423" s="454"/>
      <c r="DS423" s="454"/>
      <c r="DT423" s="454"/>
      <c r="DU423" s="454"/>
      <c r="DV423" s="454"/>
      <c r="DW423" s="454"/>
      <c r="DX423" s="454"/>
      <c r="DY423" s="454"/>
      <c r="DZ423" s="454"/>
      <c r="EA423" s="454"/>
      <c r="EB423" s="454"/>
      <c r="EC423" s="454"/>
      <c r="ED423" s="454"/>
      <c r="EE423" s="454"/>
      <c r="EF423" s="454"/>
      <c r="EG423" s="454"/>
      <c r="EH423" s="454"/>
      <c r="EI423" s="454"/>
      <c r="EJ423" s="454"/>
      <c r="EK423" s="454"/>
      <c r="EL423" s="454"/>
      <c r="EM423" s="454"/>
      <c r="EN423" s="454"/>
      <c r="EO423" s="454"/>
      <c r="EP423" s="454"/>
      <c r="EQ423" s="454"/>
      <c r="ER423" s="454"/>
      <c r="ES423" s="454"/>
      <c r="ET423" s="454"/>
      <c r="EU423" s="581"/>
      <c r="EV423" s="581"/>
      <c r="EW423" s="581"/>
      <c r="EX423" s="581"/>
      <c r="EY423" s="581"/>
      <c r="EZ423" s="581"/>
      <c r="FA423" s="581"/>
      <c r="FB423" s="581"/>
      <c r="FC423" s="581"/>
      <c r="FD423" s="581"/>
      <c r="FE423" s="581"/>
    </row>
    <row r="424" spans="1:161">
      <c r="A424" s="454"/>
      <c r="B424" s="653"/>
      <c r="C424" s="454"/>
      <c r="D424" s="454"/>
      <c r="E424" s="454"/>
      <c r="F424" s="504"/>
      <c r="G424" s="454"/>
      <c r="H424" s="454"/>
      <c r="I424" s="454"/>
      <c r="J424" s="454"/>
      <c r="K424" s="454"/>
      <c r="L424" s="454"/>
      <c r="M424" s="454"/>
      <c r="N424" s="454"/>
      <c r="O424" s="454"/>
      <c r="P424" s="454"/>
      <c r="Q424" s="454"/>
      <c r="R424" s="454"/>
      <c r="S424" s="454"/>
      <c r="T424" s="454"/>
      <c r="U424" s="454"/>
      <c r="V424" s="454"/>
      <c r="W424" s="454"/>
      <c r="X424" s="454"/>
      <c r="Y424" s="454"/>
      <c r="Z424" s="454"/>
      <c r="AA424" s="454"/>
      <c r="AB424" s="454"/>
      <c r="AC424" s="454"/>
      <c r="AD424" s="454"/>
      <c r="AE424" s="454"/>
      <c r="AF424" s="454"/>
      <c r="AG424" s="454"/>
      <c r="AH424" s="454"/>
      <c r="AI424" s="454"/>
      <c r="AJ424" s="454"/>
      <c r="AK424" s="454"/>
      <c r="AL424" s="454"/>
      <c r="AM424" s="454"/>
      <c r="AN424" s="454"/>
      <c r="AO424" s="454"/>
      <c r="AP424" s="454"/>
      <c r="AQ424" s="454"/>
      <c r="AR424" s="454"/>
      <c r="AS424" s="454"/>
      <c r="AT424" s="454"/>
      <c r="AU424" s="454"/>
      <c r="AV424" s="454"/>
      <c r="AW424" s="454"/>
      <c r="AX424" s="454"/>
      <c r="AY424" s="454"/>
      <c r="AZ424" s="454"/>
      <c r="BA424" s="454"/>
      <c r="BB424" s="454"/>
      <c r="BC424" s="454"/>
      <c r="BD424" s="454"/>
      <c r="BE424" s="454"/>
      <c r="BF424" s="454"/>
      <c r="BG424" s="454"/>
      <c r="BH424" s="454"/>
      <c r="BI424" s="454"/>
      <c r="BJ424" s="454"/>
      <c r="BK424" s="454"/>
      <c r="BL424" s="454"/>
      <c r="BM424" s="454"/>
      <c r="BN424" s="454"/>
      <c r="BO424" s="454"/>
      <c r="BP424" s="454"/>
      <c r="BQ424" s="454"/>
      <c r="BR424" s="454"/>
      <c r="BS424" s="454"/>
      <c r="BT424" s="454"/>
      <c r="BU424" s="454"/>
      <c r="BV424" s="454"/>
      <c r="BW424" s="454"/>
      <c r="BX424" s="454"/>
      <c r="BY424" s="454"/>
      <c r="BZ424" s="454"/>
      <c r="CA424" s="454"/>
      <c r="CB424" s="454"/>
      <c r="CC424" s="454"/>
      <c r="CD424" s="454"/>
      <c r="CE424" s="454"/>
      <c r="CF424" s="454"/>
      <c r="CG424" s="454"/>
      <c r="CH424" s="454"/>
      <c r="CI424" s="454"/>
      <c r="CJ424" s="454"/>
      <c r="CK424" s="454"/>
      <c r="CL424" s="454"/>
      <c r="CM424" s="454"/>
      <c r="CN424" s="454"/>
      <c r="CO424" s="454"/>
      <c r="CP424" s="454"/>
      <c r="CQ424" s="454"/>
      <c r="CR424" s="454"/>
      <c r="CS424" s="454"/>
      <c r="CT424" s="454"/>
      <c r="CU424" s="454"/>
      <c r="CV424" s="454"/>
      <c r="CW424" s="454"/>
      <c r="CX424" s="454"/>
      <c r="CY424" s="454"/>
      <c r="CZ424" s="454"/>
      <c r="DA424" s="454"/>
      <c r="DB424" s="454"/>
      <c r="DC424" s="454"/>
      <c r="DD424" s="454"/>
      <c r="DE424" s="454"/>
      <c r="DF424" s="454"/>
      <c r="DG424" s="454"/>
      <c r="DH424" s="454"/>
      <c r="DI424" s="454"/>
      <c r="DJ424" s="454"/>
      <c r="DK424" s="454"/>
      <c r="DL424" s="454"/>
      <c r="DM424" s="454"/>
      <c r="DN424" s="454"/>
      <c r="DO424" s="454"/>
      <c r="DP424" s="454"/>
      <c r="DQ424" s="454"/>
      <c r="DR424" s="454"/>
      <c r="DS424" s="454"/>
      <c r="DT424" s="454"/>
      <c r="DU424" s="454"/>
      <c r="DV424" s="454"/>
      <c r="DW424" s="454"/>
      <c r="DX424" s="454"/>
      <c r="DY424" s="454"/>
      <c r="DZ424" s="454"/>
      <c r="EA424" s="454"/>
      <c r="EB424" s="454"/>
      <c r="EC424" s="454"/>
      <c r="ED424" s="454"/>
      <c r="EE424" s="454"/>
      <c r="EF424" s="454"/>
      <c r="EG424" s="454"/>
      <c r="EH424" s="454"/>
      <c r="EI424" s="454"/>
      <c r="EJ424" s="454"/>
      <c r="EK424" s="454"/>
      <c r="EL424" s="454"/>
      <c r="EM424" s="454"/>
      <c r="EN424" s="454"/>
      <c r="EO424" s="454"/>
      <c r="EP424" s="454"/>
      <c r="EQ424" s="454"/>
      <c r="ER424" s="454"/>
      <c r="ES424" s="454"/>
      <c r="ET424" s="454"/>
      <c r="EU424" s="581"/>
      <c r="EV424" s="581"/>
      <c r="EW424" s="581"/>
      <c r="EX424" s="581"/>
      <c r="EY424" s="581"/>
      <c r="EZ424" s="581"/>
      <c r="FA424" s="581"/>
      <c r="FB424" s="581"/>
      <c r="FC424" s="581"/>
      <c r="FD424" s="581"/>
      <c r="FE424" s="581"/>
    </row>
    <row r="425" spans="1:161">
      <c r="A425" s="454"/>
      <c r="B425" s="653"/>
      <c r="C425" s="454"/>
      <c r="D425" s="454"/>
      <c r="E425" s="454"/>
      <c r="F425" s="504"/>
      <c r="G425" s="454"/>
      <c r="H425" s="454"/>
      <c r="I425" s="454"/>
      <c r="J425" s="454"/>
      <c r="K425" s="454"/>
      <c r="L425" s="454"/>
      <c r="M425" s="454"/>
      <c r="N425" s="454"/>
      <c r="O425" s="454"/>
      <c r="P425" s="454"/>
      <c r="Q425" s="454"/>
      <c r="R425" s="454"/>
      <c r="S425" s="454"/>
      <c r="T425" s="454"/>
      <c r="U425" s="454"/>
      <c r="V425" s="454"/>
      <c r="W425" s="454"/>
      <c r="X425" s="454"/>
      <c r="Y425" s="454"/>
      <c r="Z425" s="454"/>
      <c r="AA425" s="454"/>
      <c r="AB425" s="454"/>
      <c r="AC425" s="454"/>
      <c r="AD425" s="454"/>
      <c r="AE425" s="454"/>
      <c r="AF425" s="454"/>
      <c r="AG425" s="454"/>
      <c r="AH425" s="454"/>
      <c r="AI425" s="454"/>
      <c r="AJ425" s="454"/>
      <c r="AK425" s="454"/>
      <c r="AL425" s="454"/>
      <c r="AM425" s="454"/>
      <c r="AN425" s="454"/>
      <c r="AO425" s="454"/>
      <c r="AP425" s="454"/>
      <c r="AQ425" s="454"/>
      <c r="AR425" s="454"/>
      <c r="AS425" s="454"/>
      <c r="AT425" s="454"/>
      <c r="AU425" s="454"/>
      <c r="AV425" s="454"/>
      <c r="AW425" s="454"/>
      <c r="AX425" s="454"/>
      <c r="AY425" s="454"/>
      <c r="AZ425" s="454"/>
      <c r="BA425" s="454"/>
      <c r="BB425" s="454"/>
      <c r="BC425" s="454"/>
      <c r="BD425" s="454"/>
      <c r="BE425" s="454"/>
      <c r="BF425" s="454"/>
      <c r="BG425" s="454"/>
      <c r="BH425" s="454"/>
      <c r="BI425" s="454"/>
      <c r="BJ425" s="454"/>
      <c r="BK425" s="454"/>
      <c r="BL425" s="454"/>
      <c r="BM425" s="454"/>
      <c r="BN425" s="454"/>
      <c r="BO425" s="454"/>
      <c r="BP425" s="454"/>
      <c r="BQ425" s="454"/>
      <c r="BR425" s="454"/>
      <c r="BS425" s="454"/>
      <c r="BT425" s="454"/>
      <c r="BU425" s="454"/>
      <c r="BV425" s="454"/>
      <c r="BW425" s="454"/>
      <c r="BX425" s="454"/>
      <c r="BY425" s="454"/>
      <c r="BZ425" s="454"/>
      <c r="CA425" s="454"/>
      <c r="CB425" s="454"/>
      <c r="CC425" s="454"/>
      <c r="CD425" s="454"/>
      <c r="CE425" s="454"/>
      <c r="CF425" s="454"/>
      <c r="CG425" s="454"/>
      <c r="CH425" s="454"/>
      <c r="CI425" s="454"/>
      <c r="CJ425" s="454"/>
      <c r="CK425" s="454"/>
      <c r="CL425" s="454"/>
      <c r="CM425" s="454"/>
      <c r="CN425" s="454"/>
      <c r="CO425" s="454"/>
      <c r="CP425" s="454"/>
      <c r="CQ425" s="454"/>
      <c r="CR425" s="454"/>
      <c r="CS425" s="454"/>
      <c r="CT425" s="454"/>
      <c r="CU425" s="454"/>
      <c r="CV425" s="454"/>
      <c r="CW425" s="454"/>
      <c r="CX425" s="454"/>
      <c r="CY425" s="454"/>
      <c r="CZ425" s="454"/>
      <c r="DA425" s="454"/>
      <c r="DB425" s="454"/>
      <c r="DC425" s="454"/>
      <c r="DD425" s="454"/>
      <c r="DE425" s="454"/>
      <c r="DF425" s="454"/>
      <c r="DG425" s="454"/>
      <c r="DH425" s="454"/>
      <c r="DI425" s="454"/>
      <c r="DJ425" s="454"/>
      <c r="DK425" s="454"/>
      <c r="DL425" s="454"/>
      <c r="DM425" s="454"/>
      <c r="DN425" s="454"/>
      <c r="DO425" s="454"/>
      <c r="DP425" s="454"/>
      <c r="DQ425" s="454"/>
      <c r="DR425" s="454"/>
      <c r="DS425" s="454"/>
      <c r="DT425" s="454"/>
      <c r="DU425" s="454"/>
      <c r="DV425" s="454"/>
      <c r="DW425" s="454"/>
      <c r="DX425" s="454"/>
      <c r="DY425" s="454"/>
      <c r="DZ425" s="454"/>
      <c r="EA425" s="454"/>
      <c r="EB425" s="454"/>
      <c r="EC425" s="454"/>
      <c r="ED425" s="454"/>
      <c r="EE425" s="454"/>
      <c r="EF425" s="454"/>
      <c r="EG425" s="454"/>
      <c r="EH425" s="454"/>
      <c r="EI425" s="454"/>
      <c r="EJ425" s="454"/>
      <c r="EK425" s="454"/>
      <c r="EL425" s="454"/>
      <c r="EM425" s="454"/>
      <c r="EN425" s="454"/>
      <c r="EO425" s="454"/>
      <c r="EP425" s="454"/>
      <c r="EQ425" s="454"/>
      <c r="ER425" s="454"/>
      <c r="ES425" s="454"/>
      <c r="ET425" s="454"/>
      <c r="EU425" s="581"/>
      <c r="EV425" s="581"/>
      <c r="EW425" s="581"/>
      <c r="EX425" s="581"/>
      <c r="EY425" s="581"/>
      <c r="EZ425" s="581"/>
      <c r="FA425" s="581"/>
      <c r="FB425" s="581"/>
      <c r="FC425" s="581"/>
      <c r="FD425" s="581"/>
      <c r="FE425" s="581"/>
    </row>
    <row r="426" spans="1:161">
      <c r="A426" s="454"/>
      <c r="B426" s="653"/>
      <c r="C426" s="454"/>
      <c r="D426" s="454"/>
      <c r="E426" s="454"/>
      <c r="F426" s="504"/>
      <c r="G426" s="454"/>
      <c r="H426" s="454"/>
      <c r="I426" s="454"/>
      <c r="J426" s="454"/>
      <c r="K426" s="454"/>
      <c r="L426" s="454"/>
      <c r="M426" s="454"/>
      <c r="N426" s="454"/>
      <c r="O426" s="454"/>
      <c r="P426" s="454"/>
      <c r="Q426" s="454"/>
      <c r="R426" s="454"/>
      <c r="S426" s="454"/>
      <c r="T426" s="454"/>
      <c r="U426" s="454"/>
      <c r="V426" s="454"/>
      <c r="W426" s="454"/>
      <c r="X426" s="454"/>
      <c r="Y426" s="454"/>
      <c r="Z426" s="454"/>
      <c r="AA426" s="454"/>
      <c r="AB426" s="454"/>
      <c r="AC426" s="454"/>
      <c r="AD426" s="454"/>
      <c r="AE426" s="454"/>
      <c r="AF426" s="454"/>
      <c r="AG426" s="454"/>
      <c r="AH426" s="454"/>
      <c r="AI426" s="454"/>
      <c r="AJ426" s="454"/>
      <c r="AK426" s="454"/>
      <c r="AL426" s="454"/>
      <c r="AM426" s="454"/>
      <c r="AN426" s="454"/>
      <c r="AO426" s="454"/>
      <c r="AP426" s="454"/>
      <c r="AQ426" s="454"/>
      <c r="AR426" s="454"/>
      <c r="AS426" s="454"/>
      <c r="AT426" s="454"/>
      <c r="AU426" s="454"/>
      <c r="AV426" s="454"/>
      <c r="AW426" s="454"/>
      <c r="AX426" s="454"/>
      <c r="AY426" s="454"/>
      <c r="AZ426" s="454"/>
      <c r="BA426" s="454"/>
      <c r="BB426" s="454"/>
      <c r="BC426" s="454"/>
      <c r="BD426" s="454"/>
      <c r="BE426" s="454"/>
      <c r="BF426" s="454"/>
      <c r="BG426" s="454"/>
      <c r="BH426" s="454"/>
      <c r="BI426" s="454"/>
      <c r="BJ426" s="454"/>
      <c r="BK426" s="454"/>
      <c r="BL426" s="454"/>
      <c r="BM426" s="454"/>
      <c r="BN426" s="454"/>
      <c r="BO426" s="454"/>
      <c r="BP426" s="454"/>
      <c r="BQ426" s="454"/>
      <c r="BR426" s="454"/>
      <c r="BS426" s="454"/>
      <c r="BT426" s="454"/>
      <c r="BU426" s="454"/>
      <c r="BV426" s="454"/>
      <c r="BW426" s="454"/>
      <c r="BX426" s="454"/>
      <c r="BY426" s="454"/>
      <c r="BZ426" s="454"/>
      <c r="CA426" s="454"/>
      <c r="CB426" s="454"/>
      <c r="CC426" s="454"/>
      <c r="CD426" s="454"/>
      <c r="CE426" s="454"/>
      <c r="CF426" s="454"/>
      <c r="CG426" s="454"/>
      <c r="CH426" s="454"/>
      <c r="CI426" s="454"/>
      <c r="CJ426" s="454"/>
      <c r="CK426" s="454"/>
      <c r="CL426" s="454"/>
      <c r="CM426" s="454"/>
      <c r="CN426" s="454"/>
      <c r="CO426" s="454"/>
      <c r="CP426" s="454"/>
      <c r="CQ426" s="454"/>
      <c r="CR426" s="454"/>
      <c r="CS426" s="454"/>
      <c r="CT426" s="454"/>
      <c r="CU426" s="454"/>
      <c r="CV426" s="454"/>
      <c r="CW426" s="454"/>
      <c r="CX426" s="454"/>
      <c r="CY426" s="454"/>
      <c r="CZ426" s="454"/>
      <c r="DA426" s="454"/>
      <c r="DB426" s="454"/>
      <c r="DC426" s="454"/>
      <c r="DD426" s="454"/>
      <c r="DE426" s="454"/>
      <c r="DF426" s="454"/>
      <c r="DG426" s="454"/>
      <c r="DH426" s="454"/>
      <c r="DI426" s="454"/>
      <c r="DJ426" s="454"/>
      <c r="DK426" s="454"/>
      <c r="DL426" s="454"/>
      <c r="DM426" s="454"/>
      <c r="DN426" s="454"/>
      <c r="DO426" s="454"/>
      <c r="DP426" s="454"/>
      <c r="DQ426" s="454"/>
      <c r="DR426" s="454"/>
      <c r="DS426" s="454"/>
      <c r="DT426" s="454"/>
      <c r="DU426" s="454"/>
      <c r="DV426" s="454"/>
      <c r="DW426" s="454"/>
      <c r="DX426" s="454"/>
      <c r="DY426" s="454"/>
      <c r="DZ426" s="454"/>
      <c r="EA426" s="454"/>
      <c r="EB426" s="454"/>
      <c r="EC426" s="454"/>
      <c r="ED426" s="454"/>
      <c r="EE426" s="454"/>
      <c r="EF426" s="454"/>
      <c r="EG426" s="454"/>
      <c r="EH426" s="454"/>
      <c r="EI426" s="454"/>
      <c r="EJ426" s="454"/>
      <c r="EK426" s="454"/>
      <c r="EL426" s="454"/>
      <c r="EM426" s="454"/>
      <c r="EN426" s="454"/>
      <c r="EO426" s="454"/>
      <c r="EP426" s="454"/>
      <c r="EQ426" s="454"/>
      <c r="ER426" s="454"/>
      <c r="ES426" s="454"/>
      <c r="ET426" s="454"/>
      <c r="EU426" s="581"/>
      <c r="EV426" s="581"/>
      <c r="EW426" s="581"/>
      <c r="EX426" s="581"/>
      <c r="EY426" s="581"/>
      <c r="EZ426" s="581"/>
      <c r="FA426" s="581"/>
      <c r="FB426" s="581"/>
      <c r="FC426" s="581"/>
      <c r="FD426" s="581"/>
      <c r="FE426" s="581"/>
    </row>
    <row r="427" spans="1:161">
      <c r="A427" s="454"/>
      <c r="B427" s="653"/>
      <c r="C427" s="454"/>
      <c r="D427" s="454"/>
      <c r="E427" s="454"/>
      <c r="F427" s="504"/>
      <c r="G427" s="454"/>
      <c r="H427" s="454"/>
      <c r="I427" s="454"/>
      <c r="J427" s="454"/>
      <c r="K427" s="454"/>
      <c r="L427" s="454"/>
      <c r="M427" s="454"/>
      <c r="N427" s="454"/>
      <c r="O427" s="454"/>
      <c r="P427" s="454"/>
      <c r="Q427" s="454"/>
      <c r="R427" s="454"/>
      <c r="S427" s="454"/>
      <c r="T427" s="454"/>
      <c r="U427" s="454"/>
      <c r="V427" s="454"/>
      <c r="W427" s="454"/>
      <c r="X427" s="454"/>
      <c r="Y427" s="454"/>
      <c r="Z427" s="454"/>
      <c r="AA427" s="454"/>
      <c r="AB427" s="454"/>
      <c r="AC427" s="454"/>
      <c r="AD427" s="454"/>
      <c r="AE427" s="454"/>
      <c r="AF427" s="454"/>
      <c r="AG427" s="454"/>
      <c r="AH427" s="454"/>
      <c r="AI427" s="454"/>
      <c r="AJ427" s="454"/>
      <c r="AK427" s="454"/>
      <c r="AL427" s="454"/>
      <c r="AM427" s="454"/>
      <c r="AN427" s="454"/>
      <c r="AO427" s="454"/>
      <c r="AP427" s="454"/>
      <c r="AQ427" s="454"/>
      <c r="AR427" s="454"/>
      <c r="AS427" s="454"/>
      <c r="AT427" s="454"/>
      <c r="AU427" s="454"/>
      <c r="AV427" s="454"/>
      <c r="AW427" s="454"/>
      <c r="AX427" s="454"/>
      <c r="AY427" s="454"/>
      <c r="AZ427" s="454"/>
      <c r="BA427" s="454"/>
      <c r="BB427" s="454"/>
      <c r="BC427" s="454"/>
      <c r="BD427" s="454"/>
      <c r="BE427" s="454"/>
      <c r="BF427" s="454"/>
      <c r="BG427" s="454"/>
      <c r="BH427" s="454"/>
      <c r="BI427" s="454"/>
      <c r="BJ427" s="454"/>
      <c r="BK427" s="454"/>
      <c r="BL427" s="454"/>
      <c r="BM427" s="454"/>
      <c r="BN427" s="454"/>
      <c r="BO427" s="454"/>
      <c r="BP427" s="454"/>
      <c r="BQ427" s="454"/>
      <c r="BR427" s="454"/>
      <c r="BS427" s="454"/>
      <c r="BT427" s="454"/>
      <c r="BU427" s="454"/>
      <c r="BV427" s="454"/>
      <c r="BW427" s="454"/>
      <c r="BX427" s="454"/>
      <c r="BY427" s="454"/>
      <c r="BZ427" s="454"/>
      <c r="CA427" s="454"/>
      <c r="CB427" s="454"/>
      <c r="CC427" s="454"/>
      <c r="CD427" s="454"/>
      <c r="CE427" s="454"/>
      <c r="CF427" s="454"/>
      <c r="CG427" s="454"/>
      <c r="CH427" s="454"/>
      <c r="CI427" s="454"/>
      <c r="CJ427" s="454"/>
      <c r="CK427" s="454"/>
      <c r="CL427" s="454"/>
      <c r="CM427" s="454"/>
      <c r="CN427" s="454"/>
      <c r="CO427" s="454"/>
      <c r="CP427" s="454"/>
      <c r="CQ427" s="454"/>
      <c r="CR427" s="454"/>
      <c r="CS427" s="454"/>
      <c r="CT427" s="454"/>
      <c r="CU427" s="454"/>
      <c r="CV427" s="454"/>
      <c r="CW427" s="454"/>
      <c r="CX427" s="454"/>
      <c r="CY427" s="454"/>
      <c r="CZ427" s="454"/>
      <c r="DA427" s="454"/>
      <c r="DB427" s="454"/>
      <c r="DC427" s="454"/>
      <c r="DD427" s="454"/>
      <c r="DE427" s="454"/>
      <c r="DF427" s="454"/>
      <c r="DG427" s="454"/>
      <c r="DH427" s="454"/>
      <c r="DI427" s="454"/>
      <c r="DJ427" s="454"/>
      <c r="DK427" s="454"/>
      <c r="DL427" s="454"/>
      <c r="DM427" s="454"/>
      <c r="DN427" s="454"/>
      <c r="DO427" s="454"/>
      <c r="DP427" s="454"/>
      <c r="DQ427" s="454"/>
      <c r="DR427" s="454"/>
      <c r="DS427" s="454"/>
      <c r="DT427" s="454"/>
      <c r="DU427" s="454"/>
      <c r="DV427" s="454"/>
      <c r="DW427" s="454"/>
      <c r="DX427" s="454"/>
      <c r="DY427" s="454"/>
      <c r="DZ427" s="454"/>
      <c r="EA427" s="454"/>
      <c r="EB427" s="454"/>
      <c r="EC427" s="454"/>
      <c r="ED427" s="454"/>
      <c r="EE427" s="454"/>
      <c r="EF427" s="454"/>
      <c r="EG427" s="454"/>
      <c r="EH427" s="454"/>
      <c r="EI427" s="454"/>
      <c r="EJ427" s="454"/>
      <c r="EK427" s="454"/>
      <c r="EL427" s="454"/>
      <c r="EM427" s="454"/>
      <c r="EN427" s="454"/>
      <c r="EO427" s="454"/>
      <c r="EP427" s="454"/>
      <c r="EQ427" s="454"/>
      <c r="ER427" s="454"/>
      <c r="ES427" s="454"/>
      <c r="ET427" s="454"/>
      <c r="EU427" s="581"/>
      <c r="EV427" s="581"/>
      <c r="EW427" s="581"/>
      <c r="EX427" s="581"/>
      <c r="EY427" s="581"/>
      <c r="EZ427" s="581"/>
      <c r="FA427" s="581"/>
      <c r="FB427" s="581"/>
      <c r="FC427" s="581"/>
      <c r="FD427" s="581"/>
      <c r="FE427" s="581"/>
    </row>
    <row r="428" spans="1:161">
      <c r="A428" s="454"/>
      <c r="B428" s="653"/>
      <c r="C428" s="454"/>
      <c r="D428" s="454"/>
      <c r="E428" s="454"/>
      <c r="F428" s="504"/>
      <c r="G428" s="454"/>
      <c r="H428" s="454"/>
      <c r="I428" s="454"/>
      <c r="J428" s="454"/>
      <c r="K428" s="454"/>
      <c r="L428" s="454"/>
      <c r="M428" s="454"/>
      <c r="N428" s="454"/>
      <c r="O428" s="454"/>
      <c r="P428" s="454"/>
      <c r="Q428" s="454"/>
      <c r="R428" s="454"/>
      <c r="S428" s="454"/>
      <c r="T428" s="454"/>
      <c r="U428" s="454"/>
      <c r="V428" s="454"/>
      <c r="W428" s="454"/>
      <c r="X428" s="454"/>
      <c r="Y428" s="454"/>
      <c r="Z428" s="454"/>
      <c r="AA428" s="454"/>
      <c r="AB428" s="454"/>
      <c r="AC428" s="454"/>
      <c r="AD428" s="454"/>
      <c r="AE428" s="454"/>
      <c r="AF428" s="454"/>
      <c r="AG428" s="454"/>
      <c r="AH428" s="454"/>
      <c r="AI428" s="454"/>
      <c r="AJ428" s="454"/>
      <c r="AK428" s="454"/>
      <c r="AL428" s="454"/>
      <c r="AM428" s="454"/>
      <c r="AN428" s="454"/>
      <c r="AO428" s="454"/>
      <c r="AP428" s="454"/>
      <c r="AQ428" s="454"/>
      <c r="AR428" s="454"/>
      <c r="AS428" s="454"/>
      <c r="AT428" s="454"/>
      <c r="AU428" s="454"/>
      <c r="AV428" s="454"/>
      <c r="AW428" s="454"/>
      <c r="AX428" s="454"/>
      <c r="AY428" s="454"/>
      <c r="AZ428" s="454"/>
      <c r="BA428" s="454"/>
      <c r="BB428" s="454"/>
      <c r="BC428" s="454"/>
      <c r="BD428" s="454"/>
      <c r="BE428" s="454"/>
      <c r="BF428" s="454"/>
      <c r="BG428" s="454"/>
      <c r="BH428" s="454"/>
      <c r="BI428" s="454"/>
      <c r="BJ428" s="454"/>
      <c r="BK428" s="454"/>
      <c r="BL428" s="454"/>
      <c r="BM428" s="454"/>
      <c r="BN428" s="454"/>
      <c r="BO428" s="454"/>
      <c r="BP428" s="454"/>
      <c r="BQ428" s="454"/>
      <c r="BR428" s="454"/>
      <c r="BS428" s="454"/>
      <c r="BT428" s="454"/>
      <c r="BU428" s="454"/>
      <c r="BV428" s="454"/>
      <c r="BW428" s="454"/>
      <c r="BX428" s="454"/>
      <c r="BY428" s="454"/>
      <c r="BZ428" s="454"/>
      <c r="CA428" s="454"/>
      <c r="CB428" s="454"/>
      <c r="CC428" s="454"/>
      <c r="CD428" s="454"/>
      <c r="CE428" s="454"/>
      <c r="CF428" s="454"/>
      <c r="CG428" s="454"/>
      <c r="CH428" s="454"/>
      <c r="CI428" s="454"/>
      <c r="CJ428" s="454"/>
      <c r="CK428" s="454"/>
      <c r="CL428" s="454"/>
      <c r="CM428" s="454"/>
      <c r="CN428" s="454"/>
      <c r="CO428" s="454"/>
      <c r="CP428" s="454"/>
      <c r="CQ428" s="454"/>
      <c r="CR428" s="454"/>
      <c r="CS428" s="454"/>
      <c r="CT428" s="454"/>
      <c r="CU428" s="454"/>
      <c r="CV428" s="454"/>
      <c r="CW428" s="454"/>
      <c r="CX428" s="454"/>
      <c r="CY428" s="454"/>
      <c r="CZ428" s="454"/>
      <c r="DA428" s="454"/>
      <c r="DB428" s="454"/>
      <c r="DC428" s="454"/>
      <c r="DD428" s="454"/>
      <c r="DE428" s="454"/>
      <c r="DF428" s="454"/>
      <c r="DG428" s="454"/>
      <c r="DH428" s="454"/>
      <c r="DI428" s="454"/>
      <c r="DJ428" s="454"/>
      <c r="DK428" s="454"/>
      <c r="DL428" s="454"/>
      <c r="DM428" s="454"/>
      <c r="DN428" s="454"/>
      <c r="DO428" s="454"/>
      <c r="DP428" s="454"/>
      <c r="DQ428" s="454"/>
      <c r="DR428" s="454"/>
      <c r="DS428" s="454"/>
      <c r="DT428" s="454"/>
      <c r="DU428" s="454"/>
      <c r="DV428" s="454"/>
      <c r="DW428" s="454"/>
      <c r="DX428" s="454"/>
      <c r="DY428" s="454"/>
      <c r="DZ428" s="454"/>
      <c r="EA428" s="454"/>
      <c r="EB428" s="454"/>
      <c r="EC428" s="454"/>
      <c r="ED428" s="454"/>
      <c r="EE428" s="454"/>
      <c r="EF428" s="454"/>
      <c r="EG428" s="454"/>
      <c r="EH428" s="454"/>
      <c r="EI428" s="454"/>
      <c r="EJ428" s="454"/>
      <c r="EK428" s="454"/>
      <c r="EL428" s="454"/>
      <c r="EM428" s="454"/>
      <c r="EN428" s="454"/>
      <c r="EO428" s="454"/>
      <c r="EP428" s="454"/>
      <c r="EQ428" s="454"/>
      <c r="ER428" s="454"/>
      <c r="ES428" s="454"/>
      <c r="ET428" s="454"/>
      <c r="EU428" s="581"/>
      <c r="EV428" s="581"/>
      <c r="EW428" s="581"/>
      <c r="EX428" s="581"/>
      <c r="EY428" s="581"/>
      <c r="EZ428" s="581"/>
      <c r="FA428" s="581"/>
      <c r="FB428" s="581"/>
      <c r="FC428" s="581"/>
      <c r="FD428" s="581"/>
      <c r="FE428" s="581"/>
    </row>
    <row r="429" spans="1:161">
      <c r="A429" s="454"/>
      <c r="B429" s="653"/>
      <c r="C429" s="454"/>
      <c r="D429" s="454"/>
      <c r="E429" s="454"/>
      <c r="F429" s="504"/>
      <c r="G429" s="454"/>
      <c r="H429" s="454"/>
      <c r="I429" s="454"/>
      <c r="J429" s="454"/>
      <c r="K429" s="454"/>
      <c r="L429" s="454"/>
      <c r="M429" s="454"/>
      <c r="N429" s="454"/>
      <c r="O429" s="454"/>
      <c r="P429" s="454"/>
      <c r="Q429" s="454"/>
      <c r="R429" s="454"/>
      <c r="S429" s="454"/>
      <c r="T429" s="454"/>
      <c r="U429" s="454"/>
      <c r="V429" s="454"/>
      <c r="W429" s="454"/>
      <c r="X429" s="454"/>
      <c r="Y429" s="454"/>
      <c r="Z429" s="454"/>
      <c r="AA429" s="454"/>
      <c r="AB429" s="454"/>
      <c r="AC429" s="454"/>
      <c r="AD429" s="454"/>
      <c r="AE429" s="454"/>
      <c r="AF429" s="454"/>
      <c r="AG429" s="454"/>
      <c r="AH429" s="454"/>
      <c r="AI429" s="454"/>
      <c r="AJ429" s="454"/>
      <c r="AK429" s="454"/>
      <c r="AL429" s="454"/>
      <c r="AM429" s="454"/>
      <c r="AN429" s="454"/>
      <c r="AO429" s="454"/>
      <c r="AP429" s="454"/>
      <c r="AQ429" s="454"/>
      <c r="AR429" s="454"/>
      <c r="AS429" s="454"/>
      <c r="AT429" s="454"/>
      <c r="AU429" s="454"/>
      <c r="AV429" s="454"/>
      <c r="AW429" s="454"/>
      <c r="AX429" s="454"/>
      <c r="AY429" s="454"/>
      <c r="AZ429" s="454"/>
      <c r="BA429" s="454"/>
      <c r="BB429" s="454"/>
      <c r="BC429" s="454"/>
      <c r="BD429" s="454"/>
      <c r="BE429" s="454"/>
      <c r="BF429" s="454"/>
      <c r="BG429" s="454"/>
      <c r="BH429" s="454"/>
      <c r="BI429" s="454"/>
      <c r="BJ429" s="454"/>
      <c r="BK429" s="454"/>
      <c r="BL429" s="454"/>
      <c r="BM429" s="454"/>
      <c r="BN429" s="454"/>
      <c r="BO429" s="454"/>
      <c r="BP429" s="454"/>
      <c r="BQ429" s="454"/>
      <c r="BR429" s="454"/>
      <c r="BS429" s="454"/>
      <c r="BT429" s="454"/>
      <c r="BU429" s="454"/>
      <c r="BV429" s="454"/>
      <c r="BW429" s="454"/>
      <c r="BX429" s="454"/>
      <c r="BY429" s="454"/>
      <c r="BZ429" s="454"/>
      <c r="CA429" s="454"/>
      <c r="CB429" s="454"/>
      <c r="CC429" s="454"/>
      <c r="CD429" s="454"/>
      <c r="CE429" s="454"/>
      <c r="CF429" s="454"/>
      <c r="CG429" s="454"/>
      <c r="CH429" s="454"/>
      <c r="CI429" s="454"/>
      <c r="CJ429" s="454"/>
      <c r="CK429" s="454"/>
      <c r="CL429" s="454"/>
      <c r="CM429" s="454"/>
      <c r="CN429" s="454"/>
      <c r="CO429" s="454"/>
      <c r="CP429" s="454"/>
      <c r="CQ429" s="454"/>
      <c r="CR429" s="454"/>
      <c r="CS429" s="454"/>
      <c r="CT429" s="454"/>
      <c r="CU429" s="454"/>
      <c r="CV429" s="454"/>
      <c r="CW429" s="454"/>
      <c r="CX429" s="454"/>
      <c r="CY429" s="454"/>
      <c r="CZ429" s="454"/>
      <c r="DA429" s="454"/>
      <c r="DB429" s="454"/>
      <c r="DC429" s="454"/>
      <c r="DD429" s="454"/>
      <c r="DE429" s="454"/>
      <c r="DF429" s="454"/>
      <c r="DG429" s="454"/>
      <c r="DH429" s="454"/>
      <c r="DI429" s="454"/>
      <c r="DJ429" s="454"/>
      <c r="DK429" s="454"/>
      <c r="DL429" s="454"/>
      <c r="DM429" s="454"/>
      <c r="DN429" s="454"/>
      <c r="DO429" s="454"/>
      <c r="DP429" s="454"/>
      <c r="DQ429" s="454"/>
      <c r="DR429" s="454"/>
      <c r="DS429" s="454"/>
      <c r="DT429" s="454"/>
      <c r="DU429" s="454"/>
      <c r="DV429" s="454"/>
      <c r="DW429" s="454"/>
      <c r="DX429" s="454"/>
      <c r="DY429" s="454"/>
      <c r="DZ429" s="454"/>
      <c r="EA429" s="454"/>
      <c r="EB429" s="454"/>
      <c r="EC429" s="454"/>
      <c r="ED429" s="454"/>
      <c r="EE429" s="454"/>
      <c r="EF429" s="454"/>
      <c r="EG429" s="454"/>
      <c r="EH429" s="454"/>
      <c r="EI429" s="454"/>
      <c r="EJ429" s="454"/>
      <c r="EK429" s="454"/>
      <c r="EL429" s="454"/>
      <c r="EM429" s="454"/>
      <c r="EN429" s="454"/>
      <c r="EO429" s="454"/>
      <c r="EP429" s="454"/>
      <c r="EQ429" s="454"/>
      <c r="ER429" s="454"/>
      <c r="ES429" s="454"/>
      <c r="ET429" s="454"/>
      <c r="EU429" s="581"/>
      <c r="EV429" s="581"/>
      <c r="EW429" s="581"/>
      <c r="EX429" s="581"/>
      <c r="EY429" s="581"/>
      <c r="EZ429" s="581"/>
      <c r="FA429" s="581"/>
      <c r="FB429" s="581"/>
      <c r="FC429" s="581"/>
      <c r="FD429" s="581"/>
      <c r="FE429" s="581"/>
    </row>
    <row r="430" spans="1:161">
      <c r="A430" s="454"/>
      <c r="B430" s="653"/>
      <c r="C430" s="454"/>
      <c r="D430" s="454"/>
      <c r="E430" s="454"/>
      <c r="F430" s="504"/>
      <c r="G430" s="454"/>
      <c r="H430" s="454"/>
      <c r="I430" s="454"/>
      <c r="J430" s="454"/>
      <c r="K430" s="454"/>
      <c r="L430" s="454"/>
      <c r="M430" s="454"/>
      <c r="N430" s="454"/>
      <c r="O430" s="454"/>
      <c r="P430" s="454"/>
      <c r="Q430" s="454"/>
      <c r="R430" s="454"/>
      <c r="S430" s="454"/>
      <c r="T430" s="454"/>
      <c r="U430" s="454"/>
      <c r="V430" s="454"/>
      <c r="W430" s="454"/>
      <c r="X430" s="454"/>
      <c r="Y430" s="454"/>
      <c r="Z430" s="454"/>
      <c r="AA430" s="454"/>
      <c r="AB430" s="454"/>
      <c r="AC430" s="454"/>
      <c r="AD430" s="454"/>
      <c r="AE430" s="454"/>
      <c r="AF430" s="454"/>
      <c r="AG430" s="454"/>
      <c r="AH430" s="454"/>
      <c r="AI430" s="454"/>
      <c r="AJ430" s="454"/>
      <c r="AK430" s="454"/>
      <c r="AL430" s="454"/>
      <c r="AM430" s="454"/>
      <c r="AN430" s="454"/>
      <c r="AO430" s="454"/>
      <c r="AP430" s="454"/>
      <c r="AQ430" s="454"/>
      <c r="AR430" s="454"/>
      <c r="AS430" s="454"/>
      <c r="AT430" s="454"/>
      <c r="AU430" s="454"/>
      <c r="AV430" s="454"/>
      <c r="AW430" s="454"/>
      <c r="AX430" s="454"/>
      <c r="AY430" s="454"/>
      <c r="AZ430" s="454"/>
      <c r="BA430" s="454"/>
      <c r="BB430" s="454"/>
      <c r="BC430" s="454"/>
      <c r="BD430" s="454"/>
      <c r="BE430" s="454"/>
      <c r="BF430" s="454"/>
      <c r="BG430" s="454"/>
      <c r="BH430" s="454"/>
      <c r="BI430" s="454"/>
      <c r="BJ430" s="454"/>
      <c r="BK430" s="454"/>
      <c r="BL430" s="454"/>
      <c r="BM430" s="454"/>
      <c r="BN430" s="454"/>
      <c r="BO430" s="454"/>
      <c r="BP430" s="454"/>
      <c r="BQ430" s="454"/>
      <c r="BR430" s="454"/>
      <c r="BS430" s="454"/>
      <c r="BT430" s="454"/>
      <c r="BU430" s="454"/>
      <c r="BV430" s="454"/>
      <c r="BW430" s="454"/>
      <c r="BX430" s="454"/>
      <c r="BY430" s="454"/>
      <c r="BZ430" s="454"/>
      <c r="CA430" s="454"/>
      <c r="CB430" s="454"/>
      <c r="CC430" s="454"/>
      <c r="CD430" s="454"/>
      <c r="CE430" s="454"/>
      <c r="CF430" s="454"/>
      <c r="CG430" s="454"/>
      <c r="CH430" s="454"/>
      <c r="CI430" s="454"/>
      <c r="CJ430" s="454"/>
      <c r="CK430" s="454"/>
      <c r="CL430" s="454"/>
      <c r="CM430" s="454"/>
      <c r="CN430" s="454"/>
      <c r="CO430" s="454"/>
      <c r="CP430" s="454"/>
      <c r="CQ430" s="454"/>
      <c r="CR430" s="454"/>
      <c r="CS430" s="454"/>
      <c r="CT430" s="454"/>
      <c r="CU430" s="454"/>
      <c r="CV430" s="454"/>
      <c r="CW430" s="454"/>
      <c r="CX430" s="454"/>
      <c r="CY430" s="454"/>
      <c r="CZ430" s="454"/>
      <c r="DA430" s="454"/>
      <c r="DB430" s="454"/>
      <c r="DC430" s="454"/>
      <c r="DD430" s="454"/>
      <c r="DE430" s="454"/>
      <c r="DF430" s="454"/>
      <c r="DG430" s="454"/>
      <c r="DH430" s="454"/>
      <c r="DI430" s="454"/>
      <c r="DJ430" s="454"/>
      <c r="DK430" s="454"/>
      <c r="DL430" s="454"/>
      <c r="DM430" s="454"/>
      <c r="DN430" s="454"/>
      <c r="DO430" s="454"/>
      <c r="DP430" s="454"/>
      <c r="DQ430" s="454"/>
      <c r="DR430" s="454"/>
      <c r="DS430" s="454"/>
      <c r="DT430" s="454"/>
      <c r="DU430" s="454"/>
      <c r="DV430" s="454"/>
      <c r="DW430" s="454"/>
      <c r="DX430" s="454"/>
      <c r="DY430" s="454"/>
      <c r="DZ430" s="454"/>
      <c r="EA430" s="454"/>
      <c r="EB430" s="454"/>
      <c r="EC430" s="454"/>
      <c r="ED430" s="454"/>
      <c r="EE430" s="454"/>
      <c r="EF430" s="454"/>
      <c r="EG430" s="454"/>
      <c r="EH430" s="454"/>
      <c r="EI430" s="454"/>
      <c r="EJ430" s="454"/>
      <c r="EK430" s="454"/>
      <c r="EL430" s="454"/>
      <c r="EM430" s="454"/>
      <c r="EN430" s="454"/>
      <c r="EO430" s="454"/>
      <c r="EP430" s="454"/>
      <c r="EQ430" s="454"/>
      <c r="ER430" s="454"/>
      <c r="ES430" s="454"/>
      <c r="ET430" s="454"/>
      <c r="EU430" s="581"/>
      <c r="EV430" s="581"/>
      <c r="EW430" s="581"/>
      <c r="EX430" s="581"/>
      <c r="EY430" s="581"/>
      <c r="EZ430" s="581"/>
      <c r="FA430" s="581"/>
      <c r="FB430" s="581"/>
      <c r="FC430" s="581"/>
      <c r="FD430" s="581"/>
      <c r="FE430" s="581"/>
    </row>
    <row r="431" spans="1:161">
      <c r="A431" s="454"/>
      <c r="B431" s="653"/>
      <c r="C431" s="454"/>
      <c r="D431" s="454"/>
      <c r="E431" s="454"/>
      <c r="F431" s="504"/>
      <c r="G431" s="454"/>
      <c r="H431" s="454"/>
      <c r="I431" s="454"/>
      <c r="J431" s="454"/>
      <c r="K431" s="454"/>
      <c r="L431" s="454"/>
      <c r="M431" s="454"/>
      <c r="N431" s="454"/>
      <c r="O431" s="454"/>
      <c r="P431" s="454"/>
      <c r="Q431" s="454"/>
      <c r="R431" s="454"/>
      <c r="S431" s="454"/>
      <c r="T431" s="454"/>
      <c r="U431" s="454"/>
      <c r="V431" s="454"/>
      <c r="W431" s="454"/>
      <c r="X431" s="454"/>
      <c r="Y431" s="454"/>
      <c r="Z431" s="454"/>
      <c r="AA431" s="454"/>
      <c r="AB431" s="454"/>
      <c r="AC431" s="454"/>
      <c r="AD431" s="454"/>
      <c r="AE431" s="454"/>
      <c r="AF431" s="454"/>
      <c r="AG431" s="454"/>
      <c r="AH431" s="454"/>
      <c r="AI431" s="454"/>
      <c r="AJ431" s="454"/>
      <c r="AK431" s="454"/>
      <c r="AL431" s="454"/>
      <c r="AM431" s="454"/>
      <c r="AN431" s="454"/>
      <c r="AO431" s="454"/>
      <c r="AP431" s="454"/>
      <c r="AQ431" s="454"/>
      <c r="AR431" s="454"/>
      <c r="AS431" s="454"/>
      <c r="AT431" s="454"/>
      <c r="AU431" s="454"/>
      <c r="AV431" s="454"/>
      <c r="AW431" s="454"/>
      <c r="AX431" s="454"/>
      <c r="AY431" s="454"/>
      <c r="AZ431" s="454"/>
      <c r="BA431" s="454"/>
      <c r="BB431" s="454"/>
      <c r="BC431" s="454"/>
      <c r="BD431" s="454"/>
      <c r="BE431" s="454"/>
      <c r="BF431" s="454"/>
      <c r="BG431" s="454"/>
      <c r="BH431" s="454"/>
      <c r="BI431" s="454"/>
      <c r="BJ431" s="454"/>
      <c r="BK431" s="454"/>
      <c r="BL431" s="454"/>
      <c r="BM431" s="454"/>
      <c r="BN431" s="454"/>
      <c r="BO431" s="454"/>
      <c r="BP431" s="454"/>
      <c r="BQ431" s="454"/>
      <c r="BR431" s="454"/>
      <c r="BS431" s="454"/>
      <c r="BT431" s="454"/>
      <c r="BU431" s="454"/>
      <c r="BV431" s="454"/>
      <c r="BW431" s="454"/>
      <c r="BX431" s="454"/>
      <c r="BY431" s="454"/>
      <c r="BZ431" s="454"/>
      <c r="CA431" s="454"/>
      <c r="CB431" s="454"/>
      <c r="CC431" s="454"/>
      <c r="CD431" s="454"/>
      <c r="CE431" s="454"/>
      <c r="CF431" s="454"/>
      <c r="CG431" s="454"/>
      <c r="CH431" s="454"/>
      <c r="CI431" s="454"/>
      <c r="CJ431" s="454"/>
      <c r="CK431" s="454"/>
      <c r="CL431" s="454"/>
      <c r="CM431" s="454"/>
      <c r="CN431" s="454"/>
      <c r="CO431" s="454"/>
      <c r="CP431" s="454"/>
      <c r="CQ431" s="454"/>
      <c r="CR431" s="454"/>
      <c r="CS431" s="454"/>
      <c r="CT431" s="454"/>
      <c r="CU431" s="454"/>
      <c r="CV431" s="454"/>
      <c r="CW431" s="454"/>
      <c r="CX431" s="454"/>
      <c r="CY431" s="454"/>
      <c r="CZ431" s="454"/>
      <c r="DA431" s="454"/>
      <c r="DB431" s="454"/>
      <c r="DC431" s="454"/>
      <c r="DD431" s="454"/>
      <c r="DE431" s="454"/>
      <c r="DF431" s="454"/>
      <c r="DG431" s="454"/>
      <c r="DH431" s="454"/>
      <c r="DI431" s="454"/>
      <c r="DJ431" s="454"/>
      <c r="DK431" s="454"/>
      <c r="DL431" s="454"/>
      <c r="DM431" s="454"/>
      <c r="DN431" s="454"/>
      <c r="DO431" s="454"/>
      <c r="DP431" s="454"/>
      <c r="DQ431" s="454"/>
      <c r="DR431" s="454"/>
      <c r="DS431" s="454"/>
      <c r="DT431" s="454"/>
      <c r="DU431" s="454"/>
      <c r="DV431" s="454"/>
      <c r="DW431" s="454"/>
      <c r="DX431" s="454"/>
      <c r="DY431" s="454"/>
      <c r="DZ431" s="454"/>
      <c r="EA431" s="454"/>
      <c r="EB431" s="454"/>
      <c r="EC431" s="454"/>
      <c r="ED431" s="454"/>
      <c r="EE431" s="454"/>
      <c r="EF431" s="454"/>
      <c r="EG431" s="454"/>
      <c r="EH431" s="454"/>
      <c r="EI431" s="454"/>
      <c r="EJ431" s="454"/>
      <c r="EK431" s="454"/>
      <c r="EL431" s="454"/>
      <c r="EM431" s="454"/>
      <c r="EN431" s="454"/>
      <c r="EO431" s="454"/>
      <c r="EP431" s="454"/>
      <c r="EQ431" s="454"/>
      <c r="ER431" s="454"/>
      <c r="ES431" s="454"/>
      <c r="ET431" s="454"/>
      <c r="EU431" s="581"/>
      <c r="EV431" s="581"/>
      <c r="EW431" s="581"/>
      <c r="EX431" s="581"/>
      <c r="EY431" s="581"/>
      <c r="EZ431" s="581"/>
      <c r="FA431" s="581"/>
      <c r="FB431" s="581"/>
      <c r="FC431" s="581"/>
      <c r="FD431" s="581"/>
      <c r="FE431" s="581"/>
    </row>
    <row r="432" spans="1:161">
      <c r="A432" s="454"/>
      <c r="B432" s="653"/>
      <c r="C432" s="454"/>
      <c r="D432" s="454"/>
      <c r="E432" s="454"/>
      <c r="F432" s="504"/>
      <c r="G432" s="454"/>
      <c r="H432" s="454"/>
      <c r="I432" s="454"/>
      <c r="J432" s="454"/>
      <c r="K432" s="454"/>
      <c r="L432" s="454"/>
      <c r="M432" s="454"/>
      <c r="N432" s="454"/>
      <c r="O432" s="454"/>
      <c r="P432" s="454"/>
      <c r="Q432" s="454"/>
      <c r="R432" s="454"/>
      <c r="S432" s="454"/>
      <c r="T432" s="454"/>
      <c r="U432" s="454"/>
      <c r="V432" s="454"/>
      <c r="W432" s="454"/>
      <c r="X432" s="454"/>
      <c r="Y432" s="454"/>
      <c r="Z432" s="454"/>
      <c r="AA432" s="454"/>
      <c r="AB432" s="454"/>
      <c r="AC432" s="454"/>
      <c r="AD432" s="454"/>
      <c r="AE432" s="454"/>
      <c r="AF432" s="454"/>
      <c r="AG432" s="454"/>
      <c r="AH432" s="454"/>
      <c r="AI432" s="454"/>
      <c r="AJ432" s="454"/>
      <c r="AK432" s="454"/>
      <c r="AL432" s="454"/>
      <c r="AM432" s="454"/>
      <c r="AN432" s="454"/>
      <c r="AO432" s="454"/>
      <c r="AP432" s="454"/>
      <c r="AQ432" s="454"/>
      <c r="AR432" s="454"/>
      <c r="AS432" s="454"/>
      <c r="AT432" s="454"/>
      <c r="AU432" s="454"/>
      <c r="AV432" s="454"/>
      <c r="AW432" s="454"/>
      <c r="AX432" s="454"/>
      <c r="AY432" s="454"/>
      <c r="AZ432" s="454"/>
      <c r="BA432" s="454"/>
      <c r="BB432" s="454"/>
      <c r="BC432" s="454"/>
      <c r="BD432" s="454"/>
      <c r="BE432" s="454"/>
      <c r="BF432" s="454"/>
      <c r="BG432" s="454"/>
      <c r="BH432" s="454"/>
      <c r="BI432" s="454"/>
      <c r="BJ432" s="454"/>
      <c r="BK432" s="454"/>
      <c r="BL432" s="454"/>
      <c r="BM432" s="454"/>
      <c r="BN432" s="454"/>
      <c r="BO432" s="454"/>
      <c r="BP432" s="454"/>
      <c r="BQ432" s="454"/>
      <c r="BR432" s="454"/>
      <c r="BS432" s="454"/>
      <c r="BT432" s="454"/>
      <c r="BU432" s="454"/>
      <c r="BV432" s="454"/>
      <c r="BW432" s="454"/>
      <c r="BX432" s="454"/>
      <c r="BY432" s="454"/>
      <c r="BZ432" s="454"/>
      <c r="CA432" s="454"/>
      <c r="CB432" s="454"/>
      <c r="CC432" s="454"/>
      <c r="CD432" s="454"/>
      <c r="CE432" s="454"/>
      <c r="CF432" s="454"/>
      <c r="CG432" s="454"/>
      <c r="CH432" s="454"/>
      <c r="CI432" s="454"/>
      <c r="CJ432" s="454"/>
      <c r="CK432" s="454"/>
      <c r="CL432" s="454"/>
      <c r="CM432" s="454"/>
      <c r="CN432" s="454"/>
      <c r="CO432" s="454"/>
      <c r="CP432" s="454"/>
      <c r="CQ432" s="454"/>
      <c r="CR432" s="454"/>
      <c r="CS432" s="454"/>
      <c r="CT432" s="454"/>
      <c r="CU432" s="454"/>
      <c r="CV432" s="454"/>
      <c r="CW432" s="454"/>
      <c r="CX432" s="454"/>
      <c r="CY432" s="454"/>
      <c r="CZ432" s="454"/>
      <c r="DA432" s="454"/>
      <c r="DB432" s="454"/>
      <c r="DC432" s="454"/>
      <c r="DD432" s="454"/>
      <c r="DE432" s="454"/>
      <c r="DF432" s="454"/>
      <c r="DG432" s="454"/>
      <c r="DH432" s="454"/>
      <c r="DI432" s="454"/>
      <c r="DJ432" s="454"/>
      <c r="DK432" s="454"/>
      <c r="DL432" s="454"/>
      <c r="DM432" s="454"/>
      <c r="DN432" s="454"/>
      <c r="DO432" s="454"/>
      <c r="DP432" s="454"/>
      <c r="DQ432" s="454"/>
      <c r="DR432" s="454"/>
      <c r="DS432" s="454"/>
      <c r="DT432" s="454"/>
      <c r="DU432" s="454"/>
      <c r="DV432" s="454"/>
      <c r="DW432" s="454"/>
      <c r="DX432" s="454"/>
      <c r="DY432" s="454"/>
      <c r="DZ432" s="454"/>
      <c r="EA432" s="454"/>
      <c r="EB432" s="454"/>
      <c r="EC432" s="454"/>
      <c r="ED432" s="454"/>
      <c r="EE432" s="454"/>
      <c r="EF432" s="454"/>
      <c r="EG432" s="454"/>
      <c r="EH432" s="454"/>
      <c r="EI432" s="454"/>
      <c r="EJ432" s="454"/>
      <c r="EK432" s="454"/>
      <c r="EL432" s="454"/>
      <c r="EM432" s="454"/>
      <c r="EN432" s="454"/>
      <c r="EO432" s="454"/>
      <c r="EP432" s="454"/>
      <c r="EQ432" s="454"/>
      <c r="ER432" s="454"/>
      <c r="ES432" s="454"/>
      <c r="ET432" s="454"/>
      <c r="EU432" s="581"/>
      <c r="EV432" s="581"/>
      <c r="EW432" s="581"/>
      <c r="EX432" s="581"/>
      <c r="EY432" s="581"/>
      <c r="EZ432" s="581"/>
      <c r="FA432" s="581"/>
      <c r="FB432" s="581"/>
      <c r="FC432" s="581"/>
      <c r="FD432" s="581"/>
      <c r="FE432" s="581"/>
    </row>
    <row r="433" spans="1:161">
      <c r="A433" s="454"/>
      <c r="B433" s="653"/>
      <c r="C433" s="454"/>
      <c r="D433" s="454"/>
      <c r="E433" s="454"/>
      <c r="F433" s="504"/>
      <c r="G433" s="454"/>
      <c r="H433" s="454"/>
      <c r="I433" s="454"/>
      <c r="J433" s="454"/>
      <c r="K433" s="454"/>
      <c r="L433" s="454"/>
      <c r="M433" s="454"/>
      <c r="N433" s="454"/>
      <c r="O433" s="454"/>
      <c r="P433" s="454"/>
      <c r="Q433" s="454"/>
      <c r="R433" s="454"/>
      <c r="S433" s="454"/>
      <c r="T433" s="454"/>
      <c r="U433" s="454"/>
      <c r="V433" s="454"/>
      <c r="W433" s="454"/>
      <c r="X433" s="454"/>
      <c r="Y433" s="454"/>
      <c r="Z433" s="454"/>
      <c r="AA433" s="454"/>
      <c r="AB433" s="454"/>
      <c r="AC433" s="454"/>
      <c r="AD433" s="454"/>
      <c r="AE433" s="454"/>
      <c r="AF433" s="454"/>
      <c r="AG433" s="454"/>
      <c r="AH433" s="454"/>
      <c r="AI433" s="454"/>
      <c r="AJ433" s="454"/>
      <c r="AK433" s="454"/>
      <c r="AL433" s="454"/>
      <c r="AM433" s="454"/>
      <c r="AN433" s="454"/>
      <c r="AO433" s="454"/>
      <c r="AP433" s="454"/>
      <c r="AQ433" s="454"/>
      <c r="AR433" s="454"/>
      <c r="AS433" s="454"/>
      <c r="AT433" s="454"/>
      <c r="AU433" s="454"/>
      <c r="AV433" s="454"/>
      <c r="AW433" s="454"/>
      <c r="AX433" s="454"/>
      <c r="AY433" s="454"/>
      <c r="AZ433" s="454"/>
      <c r="BA433" s="454"/>
      <c r="BB433" s="454"/>
      <c r="BC433" s="454"/>
      <c r="BD433" s="454"/>
      <c r="BE433" s="454"/>
      <c r="BF433" s="454"/>
      <c r="BG433" s="454"/>
      <c r="BH433" s="454"/>
      <c r="BI433" s="454"/>
      <c r="BJ433" s="454"/>
      <c r="BK433" s="454"/>
      <c r="BL433" s="454"/>
      <c r="BM433" s="454"/>
      <c r="BN433" s="454"/>
      <c r="BO433" s="454"/>
      <c r="BP433" s="454"/>
      <c r="BQ433" s="454"/>
      <c r="BR433" s="454"/>
      <c r="BS433" s="454"/>
      <c r="BT433" s="454"/>
      <c r="BU433" s="454"/>
      <c r="BV433" s="454"/>
      <c r="BW433" s="454"/>
      <c r="BX433" s="454"/>
      <c r="BY433" s="454"/>
      <c r="BZ433" s="454"/>
      <c r="CA433" s="454"/>
      <c r="CB433" s="454"/>
      <c r="CC433" s="454"/>
      <c r="CD433" s="454"/>
      <c r="CE433" s="454"/>
      <c r="CF433" s="454"/>
      <c r="CG433" s="454"/>
      <c r="CH433" s="454"/>
      <c r="CI433" s="454"/>
      <c r="CJ433" s="454"/>
      <c r="CK433" s="454"/>
      <c r="CL433" s="454"/>
      <c r="CM433" s="454"/>
      <c r="CN433" s="454"/>
      <c r="CO433" s="454"/>
      <c r="CP433" s="454"/>
      <c r="CQ433" s="454"/>
      <c r="CR433" s="454"/>
      <c r="CS433" s="454"/>
      <c r="CT433" s="454"/>
      <c r="CU433" s="454"/>
      <c r="CV433" s="454"/>
      <c r="CW433" s="454"/>
      <c r="CX433" s="454"/>
      <c r="CY433" s="454"/>
      <c r="CZ433" s="454"/>
      <c r="DA433" s="454"/>
      <c r="DB433" s="454"/>
      <c r="DC433" s="454"/>
      <c r="DD433" s="454"/>
      <c r="DE433" s="454"/>
      <c r="DF433" s="454"/>
      <c r="DG433" s="454"/>
      <c r="DH433" s="454"/>
      <c r="DI433" s="454"/>
      <c r="DJ433" s="454"/>
      <c r="DK433" s="454"/>
      <c r="DL433" s="454"/>
      <c r="DM433" s="454"/>
      <c r="DN433" s="454"/>
      <c r="DO433" s="454"/>
      <c r="DP433" s="454"/>
      <c r="DQ433" s="454"/>
      <c r="DR433" s="454"/>
      <c r="DS433" s="454"/>
      <c r="DT433" s="454"/>
      <c r="DU433" s="454"/>
      <c r="DV433" s="454"/>
      <c r="DW433" s="454"/>
      <c r="DX433" s="454"/>
      <c r="DY433" s="454"/>
      <c r="DZ433" s="454"/>
      <c r="EA433" s="454"/>
      <c r="EB433" s="454"/>
      <c r="EC433" s="454"/>
      <c r="ED433" s="454"/>
      <c r="EE433" s="454"/>
      <c r="EF433" s="454"/>
      <c r="EG433" s="454"/>
      <c r="EH433" s="454"/>
      <c r="EI433" s="454"/>
      <c r="EJ433" s="454"/>
      <c r="EK433" s="454"/>
      <c r="EL433" s="454"/>
      <c r="EM433" s="454"/>
      <c r="EN433" s="454"/>
      <c r="EO433" s="454"/>
      <c r="EP433" s="454"/>
      <c r="EQ433" s="454"/>
      <c r="ER433" s="454"/>
      <c r="ES433" s="454"/>
      <c r="ET433" s="454"/>
      <c r="EU433" s="581"/>
      <c r="EV433" s="581"/>
      <c r="EW433" s="581"/>
      <c r="EX433" s="581"/>
      <c r="EY433" s="581"/>
      <c r="EZ433" s="581"/>
      <c r="FA433" s="581"/>
      <c r="FB433" s="581"/>
      <c r="FC433" s="581"/>
      <c r="FD433" s="581"/>
      <c r="FE433" s="581"/>
    </row>
    <row r="434" spans="1:161">
      <c r="A434" s="454"/>
      <c r="B434" s="653"/>
      <c r="C434" s="454"/>
      <c r="D434" s="454"/>
      <c r="E434" s="454"/>
      <c r="F434" s="504"/>
      <c r="G434" s="454"/>
      <c r="H434" s="454"/>
      <c r="I434" s="454"/>
      <c r="J434" s="454"/>
      <c r="K434" s="454"/>
      <c r="L434" s="454"/>
      <c r="M434" s="454"/>
      <c r="N434" s="454"/>
      <c r="O434" s="454"/>
      <c r="P434" s="454"/>
      <c r="Q434" s="454"/>
      <c r="R434" s="454"/>
      <c r="S434" s="454"/>
      <c r="T434" s="454"/>
      <c r="U434" s="454"/>
      <c r="V434" s="454"/>
      <c r="W434" s="454"/>
      <c r="X434" s="454"/>
      <c r="Y434" s="454"/>
      <c r="Z434" s="454"/>
      <c r="AA434" s="454"/>
      <c r="AB434" s="454"/>
      <c r="AC434" s="454"/>
      <c r="AD434" s="454"/>
      <c r="AE434" s="454"/>
      <c r="AF434" s="454"/>
      <c r="AG434" s="454"/>
      <c r="AH434" s="454"/>
      <c r="AI434" s="454"/>
      <c r="AJ434" s="454"/>
      <c r="AK434" s="454"/>
      <c r="AL434" s="454"/>
      <c r="AM434" s="454"/>
      <c r="AN434" s="454"/>
      <c r="AO434" s="454"/>
      <c r="AP434" s="454"/>
      <c r="AQ434" s="454"/>
      <c r="AR434" s="454"/>
      <c r="AS434" s="454"/>
      <c r="AT434" s="454"/>
      <c r="AU434" s="454"/>
      <c r="AV434" s="454"/>
      <c r="AW434" s="454"/>
      <c r="AX434" s="454"/>
      <c r="AY434" s="454"/>
      <c r="AZ434" s="454"/>
      <c r="BA434" s="454"/>
      <c r="BB434" s="454"/>
      <c r="BC434" s="454"/>
      <c r="BD434" s="454"/>
      <c r="BE434" s="454"/>
      <c r="BF434" s="454"/>
      <c r="BG434" s="454"/>
      <c r="BH434" s="454"/>
      <c r="BI434" s="454"/>
      <c r="BJ434" s="454"/>
      <c r="BK434" s="454"/>
      <c r="BL434" s="454"/>
      <c r="BM434" s="454"/>
      <c r="BN434" s="454"/>
      <c r="BO434" s="454"/>
      <c r="BP434" s="454"/>
      <c r="BQ434" s="454"/>
      <c r="BR434" s="454"/>
      <c r="BS434" s="454"/>
      <c r="BT434" s="454"/>
      <c r="BU434" s="454"/>
      <c r="BV434" s="454"/>
      <c r="BW434" s="454"/>
      <c r="BX434" s="454"/>
      <c r="BY434" s="454"/>
      <c r="BZ434" s="454"/>
      <c r="CA434" s="454"/>
      <c r="CB434" s="454"/>
      <c r="CC434" s="454"/>
      <c r="CD434" s="454"/>
      <c r="CE434" s="454"/>
      <c r="CF434" s="454"/>
      <c r="CG434" s="454"/>
      <c r="CH434" s="454"/>
      <c r="CI434" s="454"/>
      <c r="CJ434" s="454"/>
      <c r="CK434" s="454"/>
      <c r="CL434" s="454"/>
      <c r="CM434" s="454"/>
      <c r="CN434" s="454"/>
      <c r="CO434" s="454"/>
      <c r="CP434" s="454"/>
      <c r="CQ434" s="454"/>
      <c r="CR434" s="454"/>
      <c r="CS434" s="454"/>
      <c r="CT434" s="454"/>
      <c r="CU434" s="454"/>
      <c r="CV434" s="454"/>
      <c r="CW434" s="454"/>
      <c r="CX434" s="454"/>
      <c r="CY434" s="454"/>
      <c r="CZ434" s="454"/>
      <c r="DA434" s="454"/>
      <c r="DB434" s="454"/>
      <c r="DC434" s="454"/>
      <c r="DD434" s="454"/>
      <c r="DE434" s="454"/>
      <c r="DF434" s="454"/>
      <c r="DG434" s="454"/>
      <c r="DH434" s="454"/>
      <c r="DI434" s="454"/>
      <c r="DJ434" s="454"/>
      <c r="DK434" s="454"/>
      <c r="DL434" s="454"/>
      <c r="DM434" s="454"/>
      <c r="DN434" s="454"/>
      <c r="DO434" s="454"/>
      <c r="DP434" s="454"/>
      <c r="DQ434" s="454"/>
      <c r="DR434" s="454"/>
      <c r="DS434" s="454"/>
      <c r="DT434" s="454"/>
      <c r="DU434" s="454"/>
      <c r="DV434" s="454"/>
      <c r="DW434" s="454"/>
      <c r="DX434" s="454"/>
      <c r="DY434" s="454"/>
      <c r="DZ434" s="454"/>
      <c r="EA434" s="454"/>
      <c r="EB434" s="454"/>
      <c r="EC434" s="454"/>
      <c r="ED434" s="454"/>
      <c r="EE434" s="454"/>
      <c r="EF434" s="454"/>
      <c r="EG434" s="454"/>
      <c r="EH434" s="454"/>
      <c r="EI434" s="454"/>
      <c r="EJ434" s="454"/>
      <c r="EK434" s="454"/>
      <c r="EL434" s="454"/>
      <c r="EM434" s="454"/>
      <c r="EN434" s="454"/>
      <c r="EO434" s="454"/>
      <c r="EP434" s="454"/>
      <c r="EQ434" s="454"/>
      <c r="ER434" s="454"/>
      <c r="ES434" s="454"/>
      <c r="ET434" s="454"/>
      <c r="EU434" s="581"/>
      <c r="EV434" s="581"/>
      <c r="EW434" s="581"/>
      <c r="EX434" s="581"/>
      <c r="EY434" s="581"/>
      <c r="EZ434" s="581"/>
      <c r="FA434" s="581"/>
      <c r="FB434" s="581"/>
      <c r="FC434" s="581"/>
      <c r="FD434" s="581"/>
      <c r="FE434" s="581"/>
    </row>
    <row r="435" spans="1:161">
      <c r="A435" s="454"/>
      <c r="B435" s="653"/>
      <c r="C435" s="454"/>
      <c r="D435" s="454"/>
      <c r="E435" s="454"/>
      <c r="F435" s="504"/>
      <c r="G435" s="454"/>
      <c r="H435" s="454"/>
      <c r="I435" s="454"/>
      <c r="J435" s="454"/>
      <c r="K435" s="454"/>
      <c r="L435" s="454"/>
      <c r="M435" s="454"/>
      <c r="N435" s="454"/>
      <c r="O435" s="454"/>
      <c r="P435" s="454"/>
      <c r="Q435" s="454"/>
      <c r="R435" s="454"/>
      <c r="S435" s="454"/>
      <c r="T435" s="454"/>
      <c r="U435" s="454"/>
      <c r="V435" s="454"/>
      <c r="W435" s="454"/>
      <c r="X435" s="454"/>
      <c r="Y435" s="454"/>
      <c r="Z435" s="454"/>
      <c r="AA435" s="454"/>
      <c r="AB435" s="454"/>
      <c r="AC435" s="454"/>
      <c r="AD435" s="454"/>
      <c r="AE435" s="454"/>
      <c r="AF435" s="454"/>
      <c r="AG435" s="454"/>
      <c r="AH435" s="454"/>
      <c r="AI435" s="454"/>
      <c r="AJ435" s="454"/>
      <c r="AK435" s="454"/>
      <c r="AL435" s="454"/>
      <c r="AM435" s="454"/>
      <c r="AN435" s="454"/>
      <c r="AO435" s="454"/>
      <c r="AP435" s="454"/>
      <c r="AQ435" s="454"/>
      <c r="AR435" s="454"/>
      <c r="AS435" s="454"/>
      <c r="AT435" s="454"/>
      <c r="AU435" s="454"/>
      <c r="AV435" s="454"/>
      <c r="AW435" s="454"/>
      <c r="AX435" s="454"/>
      <c r="AY435" s="454"/>
      <c r="AZ435" s="454"/>
      <c r="BA435" s="454"/>
      <c r="BB435" s="454"/>
      <c r="BC435" s="454"/>
      <c r="BD435" s="454"/>
      <c r="BE435" s="454"/>
      <c r="BF435" s="454"/>
      <c r="BG435" s="454"/>
      <c r="BH435" s="454"/>
      <c r="BI435" s="454"/>
      <c r="BJ435" s="454"/>
      <c r="BK435" s="454"/>
      <c r="BL435" s="454"/>
      <c r="BM435" s="454"/>
      <c r="BN435" s="454"/>
      <c r="BO435" s="454"/>
      <c r="BP435" s="454"/>
      <c r="BQ435" s="454"/>
      <c r="BR435" s="454"/>
      <c r="BS435" s="454"/>
      <c r="BT435" s="454"/>
      <c r="BU435" s="454"/>
      <c r="BV435" s="454"/>
      <c r="BW435" s="454"/>
      <c r="BX435" s="454"/>
      <c r="BY435" s="454"/>
      <c r="BZ435" s="454"/>
      <c r="CA435" s="454"/>
      <c r="CB435" s="454"/>
      <c r="CC435" s="454"/>
      <c r="CD435" s="454"/>
      <c r="CE435" s="454"/>
      <c r="CF435" s="454"/>
      <c r="CG435" s="454"/>
      <c r="CH435" s="454"/>
      <c r="CI435" s="454"/>
      <c r="CJ435" s="454"/>
      <c r="CK435" s="454"/>
      <c r="CL435" s="454"/>
      <c r="CM435" s="454"/>
      <c r="CN435" s="454"/>
      <c r="CO435" s="454"/>
      <c r="CP435" s="454"/>
      <c r="CQ435" s="454"/>
      <c r="CR435" s="454"/>
      <c r="CS435" s="454"/>
      <c r="CT435" s="454"/>
      <c r="CU435" s="454"/>
      <c r="CV435" s="454"/>
      <c r="CW435" s="454"/>
      <c r="CX435" s="454"/>
      <c r="CY435" s="454"/>
      <c r="CZ435" s="454"/>
      <c r="DA435" s="454"/>
      <c r="DB435" s="454"/>
      <c r="DC435" s="454"/>
      <c r="DD435" s="454"/>
      <c r="DE435" s="454"/>
      <c r="DF435" s="454"/>
      <c r="DG435" s="454"/>
      <c r="DH435" s="454"/>
      <c r="DI435" s="454"/>
      <c r="DJ435" s="454"/>
      <c r="DK435" s="454"/>
      <c r="DL435" s="454"/>
      <c r="DM435" s="454"/>
      <c r="DN435" s="454"/>
      <c r="DO435" s="454"/>
      <c r="DP435" s="454"/>
      <c r="DQ435" s="454"/>
      <c r="DR435" s="454"/>
      <c r="DS435" s="454"/>
      <c r="DT435" s="454"/>
      <c r="DU435" s="454"/>
      <c r="DV435" s="454"/>
      <c r="DW435" s="454"/>
      <c r="DX435" s="454"/>
      <c r="DY435" s="454"/>
      <c r="DZ435" s="454"/>
      <c r="EA435" s="454"/>
      <c r="EB435" s="454"/>
      <c r="EC435" s="454"/>
      <c r="ED435" s="454"/>
      <c r="EE435" s="454"/>
      <c r="EF435" s="454"/>
      <c r="EG435" s="454"/>
      <c r="EH435" s="454"/>
      <c r="EI435" s="454"/>
      <c r="EJ435" s="454"/>
      <c r="EK435" s="454"/>
      <c r="EL435" s="454"/>
      <c r="EM435" s="454"/>
      <c r="EN435" s="454"/>
      <c r="EO435" s="454"/>
      <c r="EP435" s="454"/>
      <c r="EQ435" s="454"/>
      <c r="ER435" s="454"/>
      <c r="ES435" s="454"/>
      <c r="ET435" s="454"/>
      <c r="EU435" s="581"/>
      <c r="EV435" s="581"/>
      <c r="EW435" s="581"/>
      <c r="EX435" s="581"/>
      <c r="EY435" s="581"/>
      <c r="EZ435" s="581"/>
      <c r="FA435" s="581"/>
      <c r="FB435" s="581"/>
      <c r="FC435" s="581"/>
      <c r="FD435" s="581"/>
      <c r="FE435" s="581"/>
    </row>
    <row r="436" spans="1:161">
      <c r="A436" s="454"/>
      <c r="B436" s="653"/>
      <c r="C436" s="454"/>
      <c r="D436" s="454"/>
      <c r="E436" s="454"/>
      <c r="F436" s="504"/>
      <c r="G436" s="454"/>
      <c r="H436" s="454"/>
      <c r="I436" s="454"/>
      <c r="J436" s="454"/>
      <c r="K436" s="454"/>
      <c r="L436" s="454"/>
      <c r="M436" s="454"/>
      <c r="N436" s="454"/>
      <c r="O436" s="454"/>
      <c r="P436" s="454"/>
      <c r="Q436" s="454"/>
      <c r="R436" s="454"/>
      <c r="S436" s="454"/>
      <c r="T436" s="454"/>
      <c r="U436" s="454"/>
      <c r="V436" s="454"/>
      <c r="W436" s="454"/>
      <c r="X436" s="454"/>
      <c r="Y436" s="454"/>
      <c r="Z436" s="454"/>
      <c r="AA436" s="454"/>
      <c r="AB436" s="454"/>
      <c r="AC436" s="454"/>
      <c r="AD436" s="454"/>
      <c r="AE436" s="454"/>
      <c r="AF436" s="454"/>
      <c r="AG436" s="454"/>
      <c r="AH436" s="454"/>
      <c r="AI436" s="454"/>
      <c r="AJ436" s="454"/>
      <c r="AK436" s="454"/>
      <c r="AL436" s="454"/>
      <c r="AM436" s="454"/>
      <c r="AN436" s="454"/>
      <c r="AO436" s="454"/>
      <c r="AP436" s="454"/>
      <c r="AQ436" s="454"/>
      <c r="AR436" s="454"/>
      <c r="AS436" s="454"/>
      <c r="AT436" s="454"/>
      <c r="AU436" s="454"/>
      <c r="AV436" s="454"/>
      <c r="AW436" s="454"/>
      <c r="AX436" s="454"/>
      <c r="AY436" s="454"/>
      <c r="AZ436" s="454"/>
      <c r="BA436" s="454"/>
      <c r="BB436" s="454"/>
      <c r="BC436" s="454"/>
      <c r="BD436" s="454"/>
      <c r="BE436" s="454"/>
      <c r="BF436" s="454"/>
      <c r="BG436" s="454"/>
      <c r="BH436" s="454"/>
      <c r="BI436" s="454"/>
      <c r="BJ436" s="454"/>
      <c r="BK436" s="454"/>
      <c r="BL436" s="454"/>
      <c r="BM436" s="454"/>
      <c r="BN436" s="454"/>
      <c r="BO436" s="454"/>
      <c r="BP436" s="454"/>
      <c r="BQ436" s="454"/>
      <c r="BR436" s="454"/>
      <c r="BS436" s="454"/>
      <c r="BT436" s="454"/>
      <c r="BU436" s="454"/>
      <c r="BV436" s="454"/>
      <c r="BW436" s="454"/>
      <c r="BX436" s="454"/>
      <c r="BY436" s="454"/>
      <c r="BZ436" s="454"/>
      <c r="CA436" s="454"/>
      <c r="CB436" s="454"/>
      <c r="CC436" s="454"/>
      <c r="CD436" s="454"/>
      <c r="CE436" s="454"/>
      <c r="CF436" s="454"/>
      <c r="CG436" s="454"/>
      <c r="CH436" s="454"/>
      <c r="CI436" s="454"/>
      <c r="CJ436" s="454"/>
      <c r="CK436" s="454"/>
      <c r="CL436" s="454"/>
      <c r="CM436" s="454"/>
      <c r="CN436" s="454"/>
      <c r="CO436" s="454"/>
      <c r="CP436" s="454"/>
      <c r="CQ436" s="454"/>
      <c r="CR436" s="454"/>
      <c r="CS436" s="454"/>
      <c r="CT436" s="454"/>
      <c r="CU436" s="454"/>
      <c r="CV436" s="454"/>
      <c r="CW436" s="454"/>
      <c r="CX436" s="454"/>
      <c r="CY436" s="454"/>
      <c r="CZ436" s="454"/>
      <c r="DA436" s="454"/>
      <c r="DB436" s="454"/>
      <c r="DC436" s="454"/>
      <c r="DD436" s="454"/>
      <c r="DE436" s="454"/>
      <c r="DF436" s="454"/>
      <c r="DG436" s="454"/>
      <c r="DH436" s="454"/>
      <c r="DI436" s="454"/>
      <c r="DJ436" s="454"/>
      <c r="DK436" s="454"/>
      <c r="DL436" s="454"/>
      <c r="DM436" s="454"/>
      <c r="DN436" s="454"/>
      <c r="DO436" s="454"/>
      <c r="DP436" s="454"/>
      <c r="DQ436" s="454"/>
      <c r="DR436" s="454"/>
      <c r="DS436" s="454"/>
      <c r="DT436" s="454"/>
      <c r="DU436" s="454"/>
      <c r="DV436" s="454"/>
      <c r="DW436" s="454"/>
      <c r="DX436" s="454"/>
      <c r="DY436" s="454"/>
      <c r="DZ436" s="454"/>
      <c r="EA436" s="454"/>
      <c r="EB436" s="454"/>
      <c r="EC436" s="454"/>
      <c r="ED436" s="454"/>
      <c r="EE436" s="454"/>
      <c r="EF436" s="454"/>
      <c r="EG436" s="454"/>
      <c r="EH436" s="454"/>
      <c r="EI436" s="454"/>
      <c r="EJ436" s="454"/>
      <c r="EK436" s="454"/>
      <c r="EL436" s="454"/>
      <c r="EM436" s="454"/>
      <c r="EN436" s="454"/>
      <c r="EO436" s="454"/>
      <c r="EP436" s="454"/>
      <c r="EQ436" s="454"/>
      <c r="ER436" s="454"/>
      <c r="ES436" s="454"/>
      <c r="ET436" s="454"/>
      <c r="EU436" s="581"/>
      <c r="EV436" s="581"/>
      <c r="EW436" s="581"/>
      <c r="EX436" s="581"/>
      <c r="EY436" s="581"/>
      <c r="EZ436" s="581"/>
      <c r="FA436" s="581"/>
      <c r="FB436" s="581"/>
      <c r="FC436" s="581"/>
      <c r="FD436" s="581"/>
      <c r="FE436" s="581"/>
    </row>
    <row r="437" spans="1:161">
      <c r="A437" s="454"/>
      <c r="B437" s="653"/>
      <c r="C437" s="454"/>
      <c r="D437" s="454"/>
      <c r="E437" s="454"/>
      <c r="F437" s="504"/>
      <c r="G437" s="454"/>
      <c r="H437" s="454"/>
      <c r="I437" s="454"/>
      <c r="J437" s="454"/>
      <c r="K437" s="454"/>
      <c r="L437" s="454"/>
      <c r="M437" s="454"/>
      <c r="N437" s="454"/>
      <c r="O437" s="454"/>
      <c r="P437" s="454"/>
      <c r="Q437" s="454"/>
      <c r="R437" s="454"/>
      <c r="S437" s="454"/>
      <c r="T437" s="454"/>
      <c r="U437" s="454"/>
      <c r="V437" s="454"/>
      <c r="W437" s="454"/>
      <c r="X437" s="454"/>
      <c r="Y437" s="454"/>
      <c r="Z437" s="454"/>
      <c r="AA437" s="454"/>
      <c r="AB437" s="454"/>
      <c r="AC437" s="454"/>
      <c r="AD437" s="454"/>
      <c r="AE437" s="454"/>
      <c r="AF437" s="454"/>
      <c r="AG437" s="454"/>
      <c r="AH437" s="454"/>
      <c r="AI437" s="454"/>
      <c r="AJ437" s="454"/>
      <c r="AK437" s="454"/>
      <c r="AL437" s="454"/>
      <c r="AM437" s="454"/>
      <c r="AN437" s="454"/>
      <c r="AO437" s="454"/>
      <c r="AP437" s="454"/>
      <c r="AQ437" s="454"/>
      <c r="AR437" s="454"/>
      <c r="AS437" s="454"/>
      <c r="AT437" s="454"/>
      <c r="AU437" s="454"/>
      <c r="AV437" s="454"/>
      <c r="AW437" s="454"/>
      <c r="AX437" s="454"/>
      <c r="AY437" s="454"/>
      <c r="AZ437" s="454"/>
      <c r="BA437" s="454"/>
      <c r="BB437" s="454"/>
      <c r="BC437" s="454"/>
      <c r="BD437" s="454"/>
      <c r="BE437" s="454"/>
      <c r="BF437" s="454"/>
      <c r="BG437" s="454"/>
      <c r="BH437" s="454"/>
      <c r="BI437" s="454"/>
      <c r="BJ437" s="454"/>
      <c r="BK437" s="454"/>
      <c r="BL437" s="454"/>
      <c r="BM437" s="454"/>
      <c r="BN437" s="454"/>
      <c r="BO437" s="454"/>
      <c r="BP437" s="454"/>
      <c r="BQ437" s="454"/>
      <c r="BR437" s="454"/>
      <c r="BS437" s="454"/>
      <c r="BT437" s="454"/>
      <c r="BU437" s="454"/>
      <c r="BV437" s="454"/>
      <c r="BW437" s="454"/>
      <c r="BX437" s="454"/>
      <c r="BY437" s="454"/>
      <c r="BZ437" s="454"/>
      <c r="CA437" s="454"/>
      <c r="CB437" s="454"/>
      <c r="CC437" s="454"/>
      <c r="CD437" s="454"/>
      <c r="CE437" s="454"/>
      <c r="CF437" s="454"/>
      <c r="CG437" s="454"/>
      <c r="CH437" s="454"/>
      <c r="CI437" s="454"/>
      <c r="CJ437" s="454"/>
      <c r="CK437" s="454"/>
      <c r="CL437" s="454"/>
      <c r="CM437" s="454"/>
      <c r="CN437" s="454"/>
      <c r="CO437" s="454"/>
      <c r="CP437" s="454"/>
      <c r="CQ437" s="454"/>
      <c r="CR437" s="454"/>
      <c r="CS437" s="454"/>
      <c r="CT437" s="454"/>
      <c r="CU437" s="454"/>
      <c r="CV437" s="454"/>
      <c r="CW437" s="454"/>
      <c r="CX437" s="454"/>
      <c r="CY437" s="454"/>
      <c r="CZ437" s="454"/>
      <c r="DA437" s="454"/>
      <c r="DB437" s="454"/>
      <c r="DC437" s="454"/>
      <c r="DD437" s="454"/>
      <c r="DE437" s="454"/>
      <c r="DF437" s="454"/>
      <c r="DG437" s="454"/>
      <c r="DH437" s="454"/>
      <c r="DI437" s="454"/>
      <c r="DJ437" s="454"/>
      <c r="DK437" s="454"/>
      <c r="DL437" s="454"/>
      <c r="DM437" s="454"/>
      <c r="DN437" s="454"/>
      <c r="DO437" s="454"/>
      <c r="DP437" s="454"/>
      <c r="DQ437" s="454"/>
      <c r="DR437" s="454"/>
      <c r="DS437" s="454"/>
      <c r="DT437" s="454"/>
      <c r="DU437" s="454"/>
      <c r="DV437" s="454"/>
      <c r="DW437" s="454"/>
      <c r="DX437" s="454"/>
      <c r="DY437" s="454"/>
      <c r="DZ437" s="454"/>
      <c r="EA437" s="454"/>
      <c r="EB437" s="454"/>
      <c r="EC437" s="454"/>
      <c r="ED437" s="454"/>
      <c r="EE437" s="454"/>
      <c r="EF437" s="454"/>
      <c r="EG437" s="454"/>
      <c r="EH437" s="454"/>
      <c r="EI437" s="454"/>
      <c r="EJ437" s="454"/>
      <c r="EK437" s="454"/>
      <c r="EL437" s="454"/>
      <c r="EM437" s="454"/>
      <c r="EN437" s="454"/>
      <c r="EO437" s="454"/>
      <c r="EP437" s="454"/>
      <c r="EQ437" s="454"/>
      <c r="ER437" s="454"/>
      <c r="ES437" s="454"/>
      <c r="ET437" s="454"/>
      <c r="EU437" s="581"/>
      <c r="EV437" s="581"/>
      <c r="EW437" s="581"/>
      <c r="EX437" s="581"/>
      <c r="EY437" s="581"/>
      <c r="EZ437" s="581"/>
      <c r="FA437" s="581"/>
      <c r="FB437" s="581"/>
      <c r="FC437" s="581"/>
      <c r="FD437" s="581"/>
      <c r="FE437" s="581"/>
    </row>
    <row r="438" spans="1:161">
      <c r="A438" s="454"/>
      <c r="B438" s="653"/>
      <c r="C438" s="454"/>
      <c r="D438" s="454"/>
      <c r="E438" s="454"/>
      <c r="F438" s="504"/>
      <c r="G438" s="454"/>
      <c r="H438" s="454"/>
      <c r="I438" s="454"/>
      <c r="J438" s="454"/>
      <c r="K438" s="454"/>
      <c r="L438" s="454"/>
      <c r="M438" s="454"/>
      <c r="N438" s="454"/>
      <c r="O438" s="454"/>
      <c r="P438" s="454"/>
      <c r="Q438" s="454"/>
      <c r="R438" s="454"/>
      <c r="S438" s="454"/>
      <c r="T438" s="454"/>
      <c r="U438" s="454"/>
      <c r="V438" s="454"/>
      <c r="W438" s="454"/>
      <c r="X438" s="454"/>
      <c r="Y438" s="454"/>
      <c r="Z438" s="454"/>
      <c r="AA438" s="454"/>
      <c r="AB438" s="454"/>
      <c r="AC438" s="454"/>
      <c r="AD438" s="454"/>
      <c r="AE438" s="454"/>
      <c r="AF438" s="454"/>
      <c r="AG438" s="454"/>
      <c r="AH438" s="454"/>
      <c r="AI438" s="454"/>
      <c r="AJ438" s="454"/>
      <c r="AK438" s="454"/>
      <c r="AL438" s="454"/>
      <c r="AM438" s="454"/>
      <c r="AN438" s="454"/>
      <c r="AO438" s="454"/>
      <c r="AP438" s="454"/>
      <c r="AQ438" s="454"/>
      <c r="AR438" s="454"/>
      <c r="AS438" s="454"/>
      <c r="AT438" s="454"/>
      <c r="AU438" s="454"/>
      <c r="AV438" s="454"/>
      <c r="AW438" s="454"/>
      <c r="AX438" s="454"/>
      <c r="AY438" s="454"/>
      <c r="AZ438" s="454"/>
      <c r="BA438" s="454"/>
      <c r="BB438" s="454"/>
      <c r="BC438" s="454"/>
      <c r="BD438" s="454"/>
      <c r="BE438" s="454"/>
      <c r="BF438" s="454"/>
      <c r="BG438" s="454"/>
      <c r="BH438" s="454"/>
      <c r="BI438" s="454"/>
      <c r="BJ438" s="454"/>
      <c r="BK438" s="454"/>
      <c r="BL438" s="454"/>
      <c r="BM438" s="454"/>
      <c r="BN438" s="454"/>
      <c r="BO438" s="454"/>
      <c r="BP438" s="454"/>
      <c r="BQ438" s="454"/>
      <c r="BR438" s="454"/>
      <c r="BS438" s="454"/>
      <c r="BT438" s="454"/>
      <c r="BU438" s="454"/>
      <c r="BV438" s="454"/>
      <c r="BW438" s="454"/>
      <c r="BX438" s="454"/>
      <c r="BY438" s="454"/>
      <c r="BZ438" s="454"/>
      <c r="CA438" s="454"/>
      <c r="CB438" s="454"/>
      <c r="CC438" s="454"/>
      <c r="CD438" s="454"/>
      <c r="CE438" s="454"/>
      <c r="CF438" s="454"/>
      <c r="CG438" s="454"/>
      <c r="CH438" s="454"/>
      <c r="CI438" s="454"/>
      <c r="CJ438" s="454"/>
      <c r="CK438" s="454"/>
      <c r="CL438" s="454"/>
      <c r="CM438" s="454"/>
      <c r="CN438" s="454"/>
      <c r="CO438" s="454"/>
      <c r="CP438" s="454"/>
      <c r="CQ438" s="454"/>
      <c r="CR438" s="454"/>
      <c r="CS438" s="454"/>
      <c r="CT438" s="454"/>
      <c r="CU438" s="454"/>
      <c r="CV438" s="454"/>
      <c r="CW438" s="454"/>
      <c r="CX438" s="454"/>
      <c r="CY438" s="454"/>
      <c r="CZ438" s="454"/>
      <c r="DA438" s="454"/>
      <c r="DB438" s="454"/>
      <c r="DC438" s="454"/>
      <c r="DD438" s="454"/>
      <c r="DE438" s="454"/>
      <c r="DF438" s="454"/>
      <c r="DG438" s="454"/>
      <c r="DH438" s="454"/>
      <c r="DI438" s="454"/>
      <c r="DJ438" s="454"/>
      <c r="DK438" s="454"/>
      <c r="DL438" s="454"/>
      <c r="DM438" s="454"/>
      <c r="DN438" s="454"/>
      <c r="DO438" s="454"/>
      <c r="DP438" s="454"/>
      <c r="DQ438" s="454"/>
      <c r="DR438" s="454"/>
      <c r="DS438" s="454"/>
      <c r="DT438" s="454"/>
      <c r="DU438" s="454"/>
      <c r="DV438" s="454"/>
      <c r="DW438" s="454"/>
      <c r="DX438" s="454"/>
      <c r="DY438" s="454"/>
      <c r="DZ438" s="454"/>
      <c r="EA438" s="454"/>
      <c r="EB438" s="454"/>
      <c r="EC438" s="454"/>
      <c r="ED438" s="454"/>
      <c r="EE438" s="454"/>
      <c r="EF438" s="454"/>
      <c r="EG438" s="454"/>
      <c r="EH438" s="454"/>
      <c r="EI438" s="454"/>
      <c r="EJ438" s="454"/>
      <c r="EK438" s="454"/>
      <c r="EL438" s="454"/>
      <c r="EM438" s="454"/>
      <c r="EN438" s="454"/>
      <c r="EO438" s="454"/>
      <c r="EP438" s="454"/>
      <c r="EQ438" s="454"/>
      <c r="ER438" s="454"/>
      <c r="ES438" s="454"/>
      <c r="ET438" s="454"/>
      <c r="EU438" s="581"/>
      <c r="EV438" s="581"/>
      <c r="EW438" s="581"/>
      <c r="EX438" s="581"/>
      <c r="EY438" s="581"/>
      <c r="EZ438" s="581"/>
      <c r="FA438" s="581"/>
      <c r="FB438" s="581"/>
      <c r="FC438" s="581"/>
      <c r="FD438" s="581"/>
      <c r="FE438" s="581"/>
    </row>
    <row r="439" spans="1:161">
      <c r="A439" s="454"/>
      <c r="B439" s="653"/>
      <c r="C439" s="454"/>
      <c r="D439" s="454"/>
      <c r="E439" s="454"/>
      <c r="F439" s="504"/>
      <c r="G439" s="454"/>
      <c r="H439" s="454"/>
      <c r="I439" s="454"/>
      <c r="J439" s="454"/>
      <c r="K439" s="454"/>
      <c r="L439" s="454"/>
      <c r="M439" s="454"/>
      <c r="N439" s="454"/>
      <c r="O439" s="454"/>
      <c r="P439" s="454"/>
      <c r="Q439" s="454"/>
      <c r="R439" s="454"/>
      <c r="S439" s="454"/>
      <c r="T439" s="454"/>
      <c r="U439" s="454"/>
      <c r="V439" s="454"/>
      <c r="W439" s="454"/>
      <c r="X439" s="454"/>
      <c r="Y439" s="454"/>
      <c r="Z439" s="454"/>
      <c r="AA439" s="454"/>
      <c r="AB439" s="454"/>
      <c r="AC439" s="454"/>
      <c r="AD439" s="454"/>
      <c r="AE439" s="454"/>
      <c r="AF439" s="454"/>
      <c r="AG439" s="454"/>
      <c r="AH439" s="454"/>
      <c r="AI439" s="454"/>
      <c r="AJ439" s="454"/>
      <c r="AK439" s="454"/>
      <c r="AL439" s="454"/>
      <c r="AM439" s="454"/>
      <c r="AN439" s="454"/>
      <c r="AO439" s="454"/>
      <c r="AP439" s="454"/>
      <c r="AQ439" s="454"/>
      <c r="AR439" s="454"/>
      <c r="AS439" s="454"/>
      <c r="AT439" s="454"/>
      <c r="AU439" s="454"/>
      <c r="AV439" s="454"/>
      <c r="AW439" s="454"/>
      <c r="AX439" s="454"/>
      <c r="AY439" s="454"/>
      <c r="AZ439" s="454"/>
      <c r="BA439" s="454"/>
      <c r="BB439" s="454"/>
      <c r="BC439" s="454"/>
      <c r="BD439" s="454"/>
      <c r="BE439" s="454"/>
      <c r="BF439" s="454"/>
      <c r="BG439" s="454"/>
      <c r="BH439" s="454"/>
      <c r="BI439" s="454"/>
      <c r="BJ439" s="454"/>
      <c r="BK439" s="454"/>
      <c r="BL439" s="454"/>
      <c r="BM439" s="454"/>
      <c r="BN439" s="454"/>
      <c r="BO439" s="454"/>
      <c r="BP439" s="454"/>
      <c r="BQ439" s="454"/>
      <c r="BR439" s="454"/>
      <c r="BS439" s="454"/>
      <c r="BT439" s="454"/>
      <c r="BU439" s="454"/>
      <c r="BV439" s="454"/>
      <c r="BW439" s="454"/>
      <c r="BX439" s="454"/>
      <c r="BY439" s="454"/>
      <c r="BZ439" s="454"/>
      <c r="CA439" s="454"/>
      <c r="CB439" s="454"/>
      <c r="CC439" s="454"/>
      <c r="CD439" s="454"/>
      <c r="CE439" s="454"/>
      <c r="CF439" s="454"/>
      <c r="CG439" s="454"/>
      <c r="CH439" s="454"/>
      <c r="CI439" s="454"/>
      <c r="CJ439" s="454"/>
      <c r="CK439" s="454"/>
      <c r="CL439" s="454"/>
      <c r="CM439" s="454"/>
      <c r="CN439" s="454"/>
      <c r="CO439" s="454"/>
      <c r="CP439" s="454"/>
      <c r="CQ439" s="454"/>
      <c r="CR439" s="454"/>
      <c r="CS439" s="454"/>
      <c r="CT439" s="454"/>
      <c r="CU439" s="454"/>
      <c r="CV439" s="454"/>
      <c r="CW439" s="454"/>
      <c r="CX439" s="454"/>
      <c r="CY439" s="454"/>
      <c r="CZ439" s="454"/>
      <c r="DA439" s="454"/>
      <c r="DB439" s="454"/>
      <c r="DC439" s="454"/>
      <c r="DD439" s="454"/>
      <c r="DE439" s="454"/>
      <c r="DF439" s="454"/>
      <c r="DG439" s="454"/>
      <c r="DH439" s="454"/>
      <c r="DI439" s="454"/>
      <c r="DJ439" s="454"/>
      <c r="DK439" s="454"/>
      <c r="DL439" s="454"/>
      <c r="DM439" s="454"/>
      <c r="DN439" s="454"/>
      <c r="DO439" s="454"/>
      <c r="DP439" s="454"/>
      <c r="DQ439" s="454"/>
      <c r="DR439" s="454"/>
      <c r="DS439" s="454"/>
      <c r="DT439" s="454"/>
      <c r="DU439" s="454"/>
      <c r="DV439" s="454"/>
      <c r="DW439" s="454"/>
      <c r="DX439" s="454"/>
      <c r="DY439" s="454"/>
      <c r="DZ439" s="454"/>
      <c r="EA439" s="454"/>
      <c r="EB439" s="454"/>
      <c r="EC439" s="454"/>
      <c r="ED439" s="454"/>
      <c r="EE439" s="454"/>
      <c r="EF439" s="454"/>
      <c r="EG439" s="454"/>
      <c r="EH439" s="454"/>
      <c r="EI439" s="454"/>
      <c r="EJ439" s="454"/>
      <c r="EK439" s="454"/>
      <c r="EL439" s="454"/>
      <c r="EM439" s="454"/>
      <c r="EN439" s="454"/>
      <c r="EO439" s="454"/>
      <c r="EP439" s="454"/>
      <c r="EQ439" s="454"/>
      <c r="ER439" s="454"/>
      <c r="ES439" s="454"/>
      <c r="ET439" s="454"/>
      <c r="EU439" s="581"/>
      <c r="EV439" s="581"/>
      <c r="EW439" s="581"/>
      <c r="EX439" s="581"/>
      <c r="EY439" s="581"/>
      <c r="EZ439" s="581"/>
      <c r="FA439" s="581"/>
      <c r="FB439" s="581"/>
      <c r="FC439" s="581"/>
      <c r="FD439" s="581"/>
      <c r="FE439" s="581"/>
    </row>
    <row r="440" spans="1:161">
      <c r="A440" s="454"/>
      <c r="B440" s="653"/>
      <c r="C440" s="454"/>
      <c r="D440" s="454"/>
      <c r="E440" s="454"/>
      <c r="F440" s="504"/>
      <c r="G440" s="454"/>
      <c r="H440" s="454"/>
      <c r="I440" s="454"/>
      <c r="J440" s="454"/>
      <c r="K440" s="454"/>
      <c r="L440" s="454"/>
      <c r="M440" s="454"/>
      <c r="N440" s="454"/>
      <c r="O440" s="454"/>
      <c r="P440" s="454"/>
      <c r="Q440" s="454"/>
      <c r="R440" s="454"/>
      <c r="S440" s="454"/>
      <c r="T440" s="454"/>
      <c r="U440" s="454"/>
      <c r="V440" s="454"/>
      <c r="W440" s="454"/>
      <c r="X440" s="454"/>
      <c r="Y440" s="454"/>
      <c r="Z440" s="454"/>
      <c r="AA440" s="454"/>
      <c r="AB440" s="454"/>
      <c r="AC440" s="454"/>
      <c r="AD440" s="454"/>
      <c r="AE440" s="454"/>
      <c r="AF440" s="454"/>
      <c r="AG440" s="454"/>
      <c r="AH440" s="454"/>
      <c r="AI440" s="454"/>
      <c r="AJ440" s="454"/>
      <c r="AK440" s="454"/>
      <c r="AL440" s="454"/>
      <c r="AM440" s="454"/>
      <c r="AN440" s="454"/>
      <c r="AO440" s="454"/>
      <c r="AP440" s="454"/>
      <c r="AQ440" s="454"/>
      <c r="AR440" s="454"/>
      <c r="AS440" s="454"/>
      <c r="AT440" s="454"/>
      <c r="AU440" s="454"/>
      <c r="AV440" s="454"/>
      <c r="AW440" s="454"/>
      <c r="AX440" s="454"/>
      <c r="AY440" s="454"/>
      <c r="AZ440" s="454"/>
      <c r="BA440" s="454"/>
      <c r="BB440" s="454"/>
      <c r="BC440" s="454"/>
      <c r="BD440" s="454"/>
      <c r="BE440" s="454"/>
      <c r="BF440" s="454"/>
      <c r="BG440" s="454"/>
      <c r="BH440" s="454"/>
      <c r="BI440" s="454"/>
      <c r="BJ440" s="454"/>
      <c r="BK440" s="454"/>
      <c r="BL440" s="454"/>
      <c r="BM440" s="454"/>
      <c r="BN440" s="454"/>
      <c r="BO440" s="454"/>
      <c r="BP440" s="454"/>
      <c r="BQ440" s="454"/>
      <c r="BR440" s="454"/>
      <c r="BS440" s="454"/>
      <c r="BT440" s="454"/>
      <c r="BU440" s="454"/>
      <c r="BV440" s="454"/>
      <c r="BW440" s="454"/>
      <c r="BX440" s="454"/>
      <c r="BY440" s="454"/>
      <c r="BZ440" s="454"/>
      <c r="CA440" s="454"/>
      <c r="CB440" s="454"/>
      <c r="CC440" s="454"/>
      <c r="CD440" s="454"/>
      <c r="CE440" s="454"/>
      <c r="CF440" s="454"/>
      <c r="CG440" s="454"/>
      <c r="CH440" s="454"/>
      <c r="CI440" s="454"/>
      <c r="CJ440" s="454"/>
      <c r="CK440" s="454"/>
      <c r="CL440" s="454"/>
      <c r="CM440" s="454"/>
      <c r="CN440" s="454"/>
      <c r="CO440" s="454"/>
      <c r="CP440" s="454"/>
      <c r="CQ440" s="454"/>
      <c r="CR440" s="454"/>
      <c r="CS440" s="454"/>
      <c r="CT440" s="454"/>
      <c r="CU440" s="454"/>
      <c r="CV440" s="454"/>
      <c r="CW440" s="454"/>
      <c r="CX440" s="454"/>
      <c r="CY440" s="454"/>
      <c r="CZ440" s="454"/>
      <c r="DA440" s="454"/>
      <c r="DB440" s="454"/>
      <c r="DC440" s="454"/>
      <c r="DD440" s="454"/>
      <c r="DE440" s="454"/>
      <c r="DF440" s="454"/>
      <c r="DG440" s="454"/>
      <c r="DH440" s="454"/>
      <c r="DI440" s="454"/>
      <c r="DJ440" s="454"/>
      <c r="DK440" s="454"/>
      <c r="DL440" s="454"/>
      <c r="DM440" s="454"/>
      <c r="DN440" s="454"/>
      <c r="DO440" s="454"/>
      <c r="DP440" s="454"/>
      <c r="DQ440" s="454"/>
      <c r="DR440" s="454"/>
      <c r="DS440" s="454"/>
      <c r="DT440" s="454"/>
      <c r="DU440" s="454"/>
      <c r="DV440" s="454"/>
      <c r="DW440" s="454"/>
      <c r="DX440" s="454"/>
      <c r="DY440" s="454"/>
      <c r="DZ440" s="454"/>
      <c r="EA440" s="454"/>
      <c r="EB440" s="454"/>
      <c r="EC440" s="454"/>
      <c r="ED440" s="454"/>
      <c r="EE440" s="454"/>
      <c r="EF440" s="454"/>
      <c r="EG440" s="454"/>
      <c r="EH440" s="454"/>
      <c r="EI440" s="454"/>
      <c r="EJ440" s="454"/>
      <c r="EK440" s="454"/>
      <c r="EL440" s="454"/>
      <c r="EM440" s="454"/>
      <c r="EN440" s="454"/>
      <c r="EO440" s="454"/>
      <c r="EP440" s="454"/>
      <c r="EQ440" s="454"/>
      <c r="ER440" s="454"/>
      <c r="ES440" s="454"/>
      <c r="ET440" s="454"/>
      <c r="EU440" s="581"/>
      <c r="EV440" s="581"/>
      <c r="EW440" s="581"/>
      <c r="EX440" s="581"/>
      <c r="EY440" s="581"/>
      <c r="EZ440" s="581"/>
      <c r="FA440" s="581"/>
      <c r="FB440" s="581"/>
      <c r="FC440" s="581"/>
      <c r="FD440" s="581"/>
      <c r="FE440" s="581"/>
    </row>
    <row r="441" spans="1:161">
      <c r="A441" s="454"/>
      <c r="B441" s="653"/>
      <c r="C441" s="454"/>
      <c r="D441" s="454"/>
      <c r="E441" s="454"/>
      <c r="F441" s="504"/>
      <c r="G441" s="454"/>
      <c r="H441" s="454"/>
      <c r="I441" s="454"/>
      <c r="J441" s="454"/>
      <c r="K441" s="454"/>
      <c r="L441" s="454"/>
      <c r="M441" s="454"/>
      <c r="N441" s="454"/>
      <c r="O441" s="454"/>
      <c r="P441" s="454"/>
      <c r="Q441" s="454"/>
      <c r="R441" s="454"/>
      <c r="S441" s="454"/>
      <c r="T441" s="454"/>
      <c r="U441" s="454"/>
      <c r="V441" s="454"/>
      <c r="W441" s="454"/>
      <c r="X441" s="454"/>
      <c r="Y441" s="454"/>
      <c r="Z441" s="454"/>
      <c r="AA441" s="454"/>
      <c r="AB441" s="454"/>
      <c r="AC441" s="454"/>
      <c r="AD441" s="454"/>
      <c r="AE441" s="454"/>
      <c r="AF441" s="454"/>
      <c r="AG441" s="454"/>
      <c r="AH441" s="454"/>
      <c r="AI441" s="454"/>
      <c r="AJ441" s="454"/>
      <c r="AK441" s="454"/>
      <c r="AL441" s="454"/>
      <c r="AM441" s="454"/>
      <c r="AN441" s="454"/>
      <c r="AO441" s="454"/>
      <c r="AP441" s="454"/>
      <c r="AQ441" s="454"/>
      <c r="AR441" s="454"/>
      <c r="AS441" s="454"/>
      <c r="AT441" s="454"/>
      <c r="AU441" s="454"/>
      <c r="AV441" s="454"/>
      <c r="AW441" s="454"/>
      <c r="AX441" s="454"/>
      <c r="AY441" s="454"/>
      <c r="AZ441" s="454"/>
      <c r="BA441" s="454"/>
      <c r="BB441" s="454"/>
      <c r="BC441" s="454"/>
      <c r="BD441" s="454"/>
      <c r="BE441" s="454"/>
      <c r="BF441" s="454"/>
      <c r="BG441" s="454"/>
      <c r="BH441" s="454"/>
      <c r="BI441" s="454"/>
      <c r="BJ441" s="454"/>
      <c r="BK441" s="454"/>
      <c r="BL441" s="454"/>
      <c r="BM441" s="454"/>
      <c r="BN441" s="454"/>
      <c r="BO441" s="454"/>
      <c r="BP441" s="454"/>
      <c r="BQ441" s="454"/>
      <c r="BR441" s="454"/>
      <c r="BS441" s="454"/>
      <c r="BT441" s="454"/>
      <c r="BU441" s="454"/>
      <c r="BV441" s="454"/>
      <c r="BW441" s="454"/>
      <c r="BX441" s="454"/>
      <c r="BY441" s="454"/>
      <c r="BZ441" s="454"/>
      <c r="CA441" s="454"/>
      <c r="CB441" s="454"/>
      <c r="CC441" s="454"/>
      <c r="CD441" s="454"/>
      <c r="CE441" s="454"/>
      <c r="CF441" s="454"/>
      <c r="CG441" s="454"/>
      <c r="CH441" s="454"/>
      <c r="CI441" s="454"/>
      <c r="CJ441" s="454"/>
      <c r="CK441" s="454"/>
      <c r="CL441" s="454"/>
      <c r="CM441" s="454"/>
      <c r="CN441" s="454"/>
      <c r="CO441" s="454"/>
      <c r="CP441" s="454"/>
      <c r="CQ441" s="454"/>
      <c r="CR441" s="454"/>
      <c r="CS441" s="454"/>
      <c r="CT441" s="454"/>
      <c r="CU441" s="454"/>
      <c r="CV441" s="454"/>
      <c r="CW441" s="454"/>
      <c r="CX441" s="454"/>
      <c r="CY441" s="454"/>
      <c r="CZ441" s="454"/>
      <c r="DA441" s="454"/>
      <c r="DB441" s="454"/>
      <c r="DC441" s="454"/>
      <c r="DD441" s="454"/>
      <c r="DE441" s="454"/>
      <c r="DF441" s="454"/>
      <c r="DG441" s="454"/>
      <c r="DH441" s="454"/>
      <c r="DI441" s="454"/>
      <c r="DJ441" s="454"/>
      <c r="DK441" s="454"/>
      <c r="DL441" s="454"/>
      <c r="DM441" s="454"/>
      <c r="DN441" s="454"/>
      <c r="DO441" s="454"/>
      <c r="DP441" s="454"/>
      <c r="DQ441" s="454"/>
      <c r="DR441" s="454"/>
      <c r="DS441" s="454"/>
      <c r="DT441" s="454"/>
      <c r="DU441" s="454"/>
      <c r="DV441" s="454"/>
      <c r="DW441" s="454"/>
      <c r="DX441" s="454"/>
      <c r="DY441" s="454"/>
      <c r="DZ441" s="454"/>
      <c r="EA441" s="454"/>
      <c r="EB441" s="454"/>
      <c r="EC441" s="454"/>
      <c r="ED441" s="454"/>
      <c r="EE441" s="454"/>
      <c r="EF441" s="454"/>
      <c r="EG441" s="454"/>
      <c r="EH441" s="454"/>
      <c r="EI441" s="454"/>
      <c r="EJ441" s="454"/>
      <c r="EK441" s="454"/>
      <c r="EL441" s="454"/>
      <c r="EM441" s="454"/>
      <c r="EN441" s="454"/>
      <c r="EO441" s="454"/>
      <c r="EP441" s="454"/>
      <c r="EQ441" s="454"/>
      <c r="ER441" s="454"/>
      <c r="ES441" s="454"/>
      <c r="ET441" s="454"/>
      <c r="EU441" s="581"/>
      <c r="EV441" s="581"/>
      <c r="EW441" s="581"/>
      <c r="EX441" s="581"/>
      <c r="EY441" s="581"/>
      <c r="EZ441" s="581"/>
      <c r="FA441" s="581"/>
      <c r="FB441" s="581"/>
      <c r="FC441" s="581"/>
      <c r="FD441" s="581"/>
      <c r="FE441" s="581"/>
    </row>
    <row r="442" spans="1:161">
      <c r="A442" s="454"/>
      <c r="B442" s="653"/>
      <c r="C442" s="454"/>
      <c r="D442" s="454"/>
      <c r="E442" s="454"/>
      <c r="F442" s="504"/>
      <c r="G442" s="454"/>
      <c r="H442" s="454"/>
      <c r="I442" s="454"/>
      <c r="J442" s="454"/>
      <c r="K442" s="454"/>
      <c r="L442" s="454"/>
      <c r="M442" s="454"/>
      <c r="N442" s="454"/>
      <c r="O442" s="454"/>
      <c r="P442" s="454"/>
      <c r="Q442" s="454"/>
      <c r="R442" s="454"/>
      <c r="S442" s="454"/>
      <c r="T442" s="454"/>
      <c r="U442" s="454"/>
      <c r="V442" s="454"/>
      <c r="W442" s="454"/>
      <c r="X442" s="454"/>
      <c r="Y442" s="454"/>
      <c r="Z442" s="454"/>
      <c r="AA442" s="454"/>
      <c r="AB442" s="454"/>
      <c r="AC442" s="454"/>
      <c r="AD442" s="454"/>
      <c r="AE442" s="454"/>
      <c r="AF442" s="454"/>
      <c r="AG442" s="454"/>
      <c r="AH442" s="454"/>
      <c r="AI442" s="454"/>
      <c r="AJ442" s="454"/>
      <c r="AK442" s="454"/>
      <c r="AL442" s="454"/>
      <c r="AM442" s="454"/>
      <c r="AN442" s="454"/>
      <c r="AO442" s="454"/>
      <c r="AP442" s="454"/>
      <c r="AQ442" s="454"/>
      <c r="AR442" s="454"/>
      <c r="AS442" s="454"/>
      <c r="AT442" s="454"/>
      <c r="AU442" s="454"/>
      <c r="AV442" s="454"/>
      <c r="AW442" s="454"/>
      <c r="AX442" s="454"/>
      <c r="AY442" s="454"/>
      <c r="AZ442" s="454"/>
      <c r="BA442" s="454"/>
      <c r="BB442" s="454"/>
      <c r="BC442" s="454"/>
      <c r="BD442" s="454"/>
      <c r="BE442" s="454"/>
      <c r="BF442" s="454"/>
      <c r="BG442" s="454"/>
      <c r="BH442" s="454"/>
      <c r="BI442" s="454"/>
      <c r="BJ442" s="454"/>
      <c r="BK442" s="454"/>
      <c r="BL442" s="454"/>
      <c r="BM442" s="454"/>
      <c r="BN442" s="454"/>
      <c r="BO442" s="454"/>
      <c r="BP442" s="454"/>
      <c r="BQ442" s="454"/>
      <c r="BR442" s="454"/>
      <c r="BS442" s="454"/>
      <c r="BT442" s="454"/>
      <c r="BU442" s="454"/>
      <c r="BV442" s="454"/>
      <c r="BW442" s="454"/>
      <c r="BX442" s="454"/>
      <c r="BY442" s="454"/>
      <c r="BZ442" s="454"/>
      <c r="CA442" s="454"/>
      <c r="CB442" s="454"/>
      <c r="CC442" s="454"/>
      <c r="CD442" s="454"/>
      <c r="CE442" s="454"/>
      <c r="CF442" s="454"/>
      <c r="CG442" s="454"/>
      <c r="CH442" s="454"/>
      <c r="CI442" s="454"/>
      <c r="CJ442" s="454"/>
      <c r="CK442" s="454"/>
      <c r="CL442" s="454"/>
      <c r="CM442" s="454"/>
      <c r="CN442" s="454"/>
      <c r="CO442" s="454"/>
      <c r="CP442" s="454"/>
      <c r="CQ442" s="454"/>
      <c r="CR442" s="454"/>
      <c r="CS442" s="454"/>
      <c r="CT442" s="454"/>
      <c r="CU442" s="454"/>
      <c r="CV442" s="454"/>
      <c r="CW442" s="454"/>
      <c r="CX442" s="454"/>
      <c r="CY442" s="454"/>
      <c r="CZ442" s="454"/>
      <c r="DA442" s="454"/>
      <c r="DB442" s="454"/>
      <c r="DC442" s="454"/>
      <c r="DD442" s="454"/>
      <c r="DE442" s="454"/>
      <c r="DF442" s="454"/>
      <c r="DG442" s="454"/>
      <c r="DH442" s="454"/>
      <c r="DI442" s="454"/>
      <c r="DJ442" s="454"/>
      <c r="DK442" s="454"/>
      <c r="DL442" s="454"/>
      <c r="DM442" s="454"/>
      <c r="DN442" s="454"/>
      <c r="DO442" s="454"/>
      <c r="DP442" s="454"/>
      <c r="DQ442" s="454"/>
      <c r="DR442" s="454"/>
      <c r="DS442" s="454"/>
      <c r="DT442" s="454"/>
      <c r="DU442" s="454"/>
      <c r="DV442" s="454"/>
      <c r="DW442" s="454"/>
      <c r="DX442" s="454"/>
      <c r="DY442" s="454"/>
      <c r="DZ442" s="454"/>
      <c r="EA442" s="454"/>
      <c r="EB442" s="454"/>
      <c r="EC442" s="454"/>
      <c r="ED442" s="454"/>
      <c r="EE442" s="454"/>
      <c r="EF442" s="454"/>
      <c r="EG442" s="454"/>
      <c r="EH442" s="454"/>
      <c r="EI442" s="454"/>
      <c r="EJ442" s="454"/>
      <c r="EK442" s="454"/>
      <c r="EL442" s="454"/>
      <c r="EM442" s="454"/>
      <c r="EN442" s="454"/>
      <c r="EO442" s="454"/>
      <c r="EP442" s="454"/>
      <c r="EQ442" s="454"/>
      <c r="ER442" s="454"/>
      <c r="ES442" s="454"/>
      <c r="ET442" s="454"/>
      <c r="EU442" s="581"/>
      <c r="EV442" s="581"/>
      <c r="EW442" s="581"/>
      <c r="EX442" s="581"/>
      <c r="EY442" s="581"/>
      <c r="EZ442" s="581"/>
      <c r="FA442" s="581"/>
      <c r="FB442" s="581"/>
      <c r="FC442" s="581"/>
      <c r="FD442" s="581"/>
      <c r="FE442" s="581"/>
    </row>
    <row r="443" spans="1:161">
      <c r="A443" s="454"/>
      <c r="B443" s="653"/>
      <c r="C443" s="454"/>
      <c r="D443" s="454"/>
      <c r="E443" s="454"/>
      <c r="F443" s="504"/>
      <c r="G443" s="454"/>
      <c r="H443" s="454"/>
      <c r="I443" s="454"/>
      <c r="J443" s="454"/>
      <c r="K443" s="454"/>
      <c r="L443" s="454"/>
      <c r="M443" s="454"/>
      <c r="N443" s="454"/>
      <c r="O443" s="454"/>
      <c r="P443" s="454"/>
      <c r="Q443" s="454"/>
      <c r="R443" s="454"/>
      <c r="S443" s="454"/>
      <c r="T443" s="454"/>
      <c r="U443" s="454"/>
      <c r="V443" s="454"/>
      <c r="W443" s="454"/>
      <c r="X443" s="454"/>
      <c r="Y443" s="454"/>
      <c r="Z443" s="454"/>
      <c r="AA443" s="454"/>
      <c r="AB443" s="454"/>
      <c r="AC443" s="454"/>
      <c r="AD443" s="454"/>
      <c r="AE443" s="454"/>
      <c r="AF443" s="454"/>
      <c r="AG443" s="454"/>
      <c r="AH443" s="454"/>
      <c r="AI443" s="454"/>
      <c r="AJ443" s="454"/>
      <c r="AK443" s="454"/>
      <c r="AL443" s="454"/>
      <c r="AM443" s="454"/>
      <c r="AN443" s="454"/>
      <c r="AO443" s="454"/>
      <c r="AP443" s="454"/>
      <c r="AQ443" s="454"/>
      <c r="AR443" s="454"/>
      <c r="AS443" s="454"/>
      <c r="AT443" s="454"/>
      <c r="AU443" s="454"/>
      <c r="AV443" s="454"/>
      <c r="AW443" s="454"/>
      <c r="AX443" s="454"/>
      <c r="AY443" s="454"/>
      <c r="AZ443" s="454"/>
      <c r="BA443" s="454"/>
      <c r="BB443" s="454"/>
      <c r="BC443" s="454"/>
      <c r="BD443" s="454"/>
      <c r="BE443" s="454"/>
      <c r="BF443" s="454"/>
      <c r="BG443" s="454"/>
      <c r="BH443" s="454"/>
      <c r="BI443" s="454"/>
      <c r="BJ443" s="454"/>
      <c r="BK443" s="454"/>
      <c r="BL443" s="454"/>
      <c r="BM443" s="454"/>
      <c r="BN443" s="454"/>
      <c r="BO443" s="454"/>
      <c r="BP443" s="454"/>
      <c r="BQ443" s="454"/>
      <c r="BR443" s="454"/>
      <c r="BS443" s="454"/>
      <c r="BT443" s="454"/>
      <c r="BU443" s="454"/>
      <c r="BV443" s="454"/>
      <c r="BW443" s="454"/>
      <c r="BX443" s="454"/>
      <c r="BY443" s="454"/>
      <c r="BZ443" s="454"/>
      <c r="CA443" s="454"/>
      <c r="CB443" s="454"/>
      <c r="CC443" s="454"/>
      <c r="CD443" s="454"/>
      <c r="CE443" s="454"/>
      <c r="CF443" s="454"/>
      <c r="CG443" s="454"/>
      <c r="CH443" s="454"/>
      <c r="CI443" s="454"/>
      <c r="CJ443" s="454"/>
      <c r="CK443" s="454"/>
      <c r="CL443" s="454"/>
      <c r="CM443" s="454"/>
      <c r="CN443" s="454"/>
      <c r="CO443" s="454"/>
      <c r="CP443" s="454"/>
      <c r="CQ443" s="454"/>
      <c r="CR443" s="454"/>
      <c r="CS443" s="454"/>
      <c r="CT443" s="454"/>
      <c r="CU443" s="454"/>
      <c r="CV443" s="454"/>
      <c r="CW443" s="454"/>
      <c r="CX443" s="454"/>
      <c r="CY443" s="454"/>
      <c r="CZ443" s="454"/>
      <c r="DA443" s="454"/>
      <c r="DB443" s="454"/>
      <c r="DC443" s="454"/>
      <c r="DD443" s="454"/>
      <c r="DE443" s="454"/>
      <c r="DF443" s="454"/>
      <c r="DG443" s="454"/>
      <c r="DH443" s="454"/>
      <c r="DI443" s="454"/>
      <c r="DJ443" s="454"/>
      <c r="DK443" s="454"/>
      <c r="DL443" s="454"/>
      <c r="DM443" s="454"/>
      <c r="DN443" s="454"/>
      <c r="DO443" s="454"/>
      <c r="DP443" s="454"/>
      <c r="DQ443" s="454"/>
      <c r="DR443" s="454"/>
      <c r="DS443" s="454"/>
      <c r="DT443" s="454"/>
      <c r="DU443" s="454"/>
      <c r="DV443" s="454"/>
      <c r="DW443" s="454"/>
      <c r="DX443" s="454"/>
      <c r="DY443" s="454"/>
      <c r="DZ443" s="454"/>
      <c r="EA443" s="454"/>
      <c r="EB443" s="454"/>
      <c r="EC443" s="454"/>
      <c r="ED443" s="454"/>
      <c r="EE443" s="454"/>
      <c r="EF443" s="454"/>
      <c r="EG443" s="454"/>
      <c r="EH443" s="454"/>
      <c r="EI443" s="454"/>
      <c r="EJ443" s="454"/>
      <c r="EK443" s="454"/>
      <c r="EL443" s="454"/>
      <c r="EM443" s="454"/>
      <c r="EN443" s="454"/>
      <c r="EO443" s="454"/>
      <c r="EP443" s="454"/>
      <c r="EQ443" s="454"/>
      <c r="ER443" s="454"/>
      <c r="ES443" s="454"/>
      <c r="ET443" s="454"/>
      <c r="EU443" s="581"/>
      <c r="EV443" s="581"/>
      <c r="EW443" s="581"/>
      <c r="EX443" s="581"/>
      <c r="EY443" s="581"/>
      <c r="EZ443" s="581"/>
      <c r="FA443" s="581"/>
      <c r="FB443" s="581"/>
      <c r="FC443" s="581"/>
      <c r="FD443" s="581"/>
      <c r="FE443" s="581"/>
    </row>
    <row r="444" spans="1:161">
      <c r="A444" s="454"/>
      <c r="B444" s="653"/>
      <c r="C444" s="454"/>
      <c r="D444" s="454"/>
      <c r="E444" s="454"/>
      <c r="F444" s="504"/>
      <c r="G444" s="454"/>
      <c r="H444" s="454"/>
      <c r="I444" s="454"/>
      <c r="J444" s="454"/>
      <c r="K444" s="454"/>
      <c r="L444" s="454"/>
      <c r="M444" s="454"/>
      <c r="N444" s="454"/>
      <c r="O444" s="454"/>
      <c r="P444" s="454"/>
      <c r="Q444" s="454"/>
      <c r="R444" s="454"/>
      <c r="S444" s="454"/>
      <c r="T444" s="454"/>
      <c r="U444" s="454"/>
      <c r="V444" s="454"/>
      <c r="W444" s="454"/>
      <c r="X444" s="454"/>
      <c r="Y444" s="454"/>
      <c r="Z444" s="454"/>
      <c r="AA444" s="454"/>
      <c r="AB444" s="454"/>
      <c r="AC444" s="454"/>
      <c r="AD444" s="454"/>
      <c r="AE444" s="454"/>
      <c r="AF444" s="454"/>
      <c r="AG444" s="454"/>
      <c r="AH444" s="454"/>
      <c r="AI444" s="454"/>
      <c r="AJ444" s="454"/>
      <c r="AK444" s="454"/>
      <c r="AL444" s="454"/>
      <c r="AM444" s="454"/>
      <c r="AN444" s="454"/>
      <c r="AO444" s="454"/>
      <c r="AP444" s="454"/>
      <c r="AQ444" s="454"/>
      <c r="AR444" s="454"/>
      <c r="AS444" s="454"/>
      <c r="AT444" s="454"/>
      <c r="AU444" s="454"/>
      <c r="AV444" s="454"/>
      <c r="AW444" s="454"/>
      <c r="AX444" s="454"/>
      <c r="AY444" s="454"/>
      <c r="AZ444" s="454"/>
      <c r="BA444" s="454"/>
      <c r="BB444" s="454"/>
      <c r="BC444" s="454"/>
      <c r="BD444" s="454"/>
      <c r="BE444" s="454"/>
      <c r="BF444" s="454"/>
      <c r="BG444" s="454"/>
      <c r="BH444" s="454"/>
      <c r="BI444" s="454"/>
      <c r="BJ444" s="454"/>
      <c r="BK444" s="454"/>
      <c r="BL444" s="454"/>
      <c r="BM444" s="454"/>
      <c r="BN444" s="454"/>
      <c r="BO444" s="454"/>
      <c r="BP444" s="454"/>
      <c r="BQ444" s="454"/>
      <c r="BR444" s="454"/>
      <c r="BS444" s="454"/>
      <c r="BT444" s="454"/>
      <c r="BU444" s="454"/>
      <c r="BV444" s="454"/>
      <c r="BW444" s="454"/>
      <c r="BX444" s="454"/>
      <c r="BY444" s="454"/>
      <c r="BZ444" s="454"/>
      <c r="CA444" s="454"/>
      <c r="CB444" s="454"/>
      <c r="CC444" s="454"/>
      <c r="CD444" s="454"/>
      <c r="CE444" s="454"/>
      <c r="CF444" s="454"/>
      <c r="CG444" s="454"/>
      <c r="CH444" s="454"/>
      <c r="CI444" s="454"/>
      <c r="CJ444" s="454"/>
      <c r="CK444" s="454"/>
      <c r="CL444" s="454"/>
      <c r="CM444" s="454"/>
      <c r="CN444" s="454"/>
      <c r="CO444" s="454"/>
      <c r="CP444" s="454"/>
      <c r="CQ444" s="454"/>
      <c r="CR444" s="454"/>
      <c r="CS444" s="454"/>
      <c r="CT444" s="454"/>
      <c r="CU444" s="454"/>
      <c r="CV444" s="454"/>
      <c r="CW444" s="454"/>
      <c r="CX444" s="454"/>
      <c r="CY444" s="454"/>
      <c r="CZ444" s="454"/>
      <c r="DA444" s="454"/>
      <c r="DB444" s="454"/>
      <c r="DC444" s="454"/>
      <c r="DD444" s="454"/>
      <c r="DE444" s="454"/>
      <c r="DF444" s="454"/>
      <c r="DG444" s="454"/>
      <c r="DH444" s="454"/>
      <c r="DI444" s="454"/>
      <c r="DJ444" s="454"/>
      <c r="DK444" s="454"/>
      <c r="DL444" s="454"/>
      <c r="DM444" s="454"/>
      <c r="DN444" s="454"/>
      <c r="DO444" s="454"/>
      <c r="DP444" s="454"/>
      <c r="DQ444" s="454"/>
      <c r="DR444" s="454"/>
      <c r="DS444" s="454"/>
      <c r="DT444" s="454"/>
      <c r="DU444" s="454"/>
      <c r="DV444" s="454"/>
      <c r="DW444" s="454"/>
      <c r="DX444" s="454"/>
      <c r="DY444" s="454"/>
      <c r="DZ444" s="454"/>
      <c r="EA444" s="454"/>
      <c r="EB444" s="454"/>
      <c r="EC444" s="454"/>
      <c r="ED444" s="454"/>
      <c r="EE444" s="454"/>
      <c r="EF444" s="454"/>
      <c r="EG444" s="454"/>
      <c r="EH444" s="454"/>
      <c r="EI444" s="454"/>
      <c r="EJ444" s="454"/>
      <c r="EK444" s="454"/>
      <c r="EL444" s="454"/>
      <c r="EM444" s="454"/>
      <c r="EN444" s="454"/>
      <c r="EO444" s="454"/>
      <c r="EP444" s="454"/>
      <c r="EQ444" s="454"/>
      <c r="ER444" s="454"/>
      <c r="ES444" s="454"/>
      <c r="ET444" s="454"/>
      <c r="EU444" s="581"/>
      <c r="EV444" s="581"/>
      <c r="EW444" s="581"/>
      <c r="EX444" s="581"/>
      <c r="EY444" s="581"/>
      <c r="EZ444" s="581"/>
      <c r="FA444" s="581"/>
      <c r="FB444" s="581"/>
      <c r="FC444" s="581"/>
      <c r="FD444" s="581"/>
      <c r="FE444" s="581"/>
    </row>
    <row r="445" spans="1:161">
      <c r="A445" s="454"/>
      <c r="B445" s="653"/>
      <c r="C445" s="454"/>
      <c r="D445" s="454"/>
      <c r="E445" s="454"/>
      <c r="F445" s="504"/>
      <c r="G445" s="454"/>
      <c r="H445" s="454"/>
      <c r="I445" s="454"/>
      <c r="J445" s="454"/>
      <c r="K445" s="454"/>
      <c r="L445" s="454"/>
      <c r="M445" s="454"/>
      <c r="N445" s="454"/>
      <c r="O445" s="454"/>
      <c r="P445" s="454"/>
      <c r="Q445" s="454"/>
      <c r="R445" s="454"/>
      <c r="S445" s="454"/>
      <c r="T445" s="454"/>
      <c r="U445" s="454"/>
      <c r="V445" s="454"/>
      <c r="W445" s="454"/>
      <c r="X445" s="454"/>
      <c r="Y445" s="454"/>
      <c r="Z445" s="454"/>
      <c r="AA445" s="454"/>
      <c r="AB445" s="454"/>
      <c r="AC445" s="454"/>
      <c r="AD445" s="454"/>
      <c r="AE445" s="454"/>
      <c r="AF445" s="454"/>
      <c r="AG445" s="454"/>
      <c r="AH445" s="454"/>
      <c r="AI445" s="454"/>
      <c r="AJ445" s="454"/>
      <c r="AK445" s="454"/>
      <c r="AL445" s="454"/>
      <c r="AM445" s="454"/>
      <c r="AN445" s="454"/>
      <c r="AO445" s="454"/>
      <c r="AP445" s="454"/>
      <c r="AQ445" s="454"/>
      <c r="AR445" s="454"/>
      <c r="AS445" s="454"/>
      <c r="AT445" s="454"/>
      <c r="AU445" s="454"/>
      <c r="AV445" s="454"/>
      <c r="AW445" s="454"/>
      <c r="AX445" s="454"/>
      <c r="AY445" s="454"/>
      <c r="AZ445" s="454"/>
      <c r="BA445" s="454"/>
      <c r="BB445" s="454"/>
      <c r="BC445" s="454"/>
      <c r="BD445" s="454"/>
      <c r="BE445" s="454"/>
      <c r="BF445" s="454"/>
      <c r="BG445" s="454"/>
      <c r="BH445" s="454"/>
      <c r="BI445" s="454"/>
      <c r="BJ445" s="454"/>
      <c r="BK445" s="454"/>
      <c r="BL445" s="454"/>
      <c r="BM445" s="454"/>
      <c r="BN445" s="454"/>
      <c r="BO445" s="454"/>
      <c r="BP445" s="454"/>
      <c r="BQ445" s="454"/>
      <c r="BR445" s="454"/>
      <c r="BS445" s="454"/>
      <c r="BT445" s="454"/>
      <c r="BU445" s="454"/>
      <c r="BV445" s="454"/>
      <c r="BW445" s="454"/>
      <c r="BX445" s="454"/>
      <c r="BY445" s="454"/>
      <c r="BZ445" s="454"/>
      <c r="CA445" s="454"/>
      <c r="CB445" s="454"/>
      <c r="CC445" s="454"/>
      <c r="CD445" s="454"/>
      <c r="CE445" s="454"/>
      <c r="CF445" s="454"/>
      <c r="CG445" s="454"/>
      <c r="CH445" s="454"/>
      <c r="CI445" s="454"/>
      <c r="CJ445" s="454"/>
      <c r="CK445" s="454"/>
      <c r="CL445" s="454"/>
      <c r="CM445" s="454"/>
      <c r="CN445" s="454"/>
      <c r="CO445" s="454"/>
      <c r="CP445" s="454"/>
      <c r="CQ445" s="454"/>
      <c r="CR445" s="454"/>
      <c r="CS445" s="454"/>
      <c r="CT445" s="454"/>
      <c r="CU445" s="454"/>
      <c r="CV445" s="454"/>
      <c r="CW445" s="454"/>
      <c r="CX445" s="454"/>
      <c r="CY445" s="454"/>
      <c r="CZ445" s="454"/>
      <c r="DA445" s="454"/>
      <c r="DB445" s="454"/>
      <c r="DC445" s="454"/>
      <c r="DD445" s="454"/>
      <c r="DE445" s="454"/>
      <c r="DF445" s="454"/>
      <c r="DG445" s="454"/>
      <c r="DH445" s="454"/>
      <c r="DI445" s="454"/>
      <c r="DJ445" s="454"/>
      <c r="DK445" s="454"/>
      <c r="DL445" s="454"/>
      <c r="DM445" s="454"/>
      <c r="DN445" s="454"/>
      <c r="DO445" s="454"/>
      <c r="DP445" s="454"/>
      <c r="DQ445" s="454"/>
      <c r="DR445" s="454"/>
      <c r="DS445" s="454"/>
      <c r="DT445" s="454"/>
      <c r="DU445" s="454"/>
      <c r="DV445" s="454"/>
      <c r="DW445" s="454"/>
      <c r="DX445" s="454"/>
      <c r="DY445" s="454"/>
      <c r="DZ445" s="454"/>
      <c r="EA445" s="454"/>
      <c r="EB445" s="454"/>
      <c r="EC445" s="454"/>
      <c r="ED445" s="454"/>
      <c r="EE445" s="454"/>
      <c r="EF445" s="454"/>
      <c r="EG445" s="454"/>
      <c r="EH445" s="454"/>
      <c r="EI445" s="454"/>
      <c r="EJ445" s="454"/>
      <c r="EK445" s="454"/>
      <c r="EL445" s="454"/>
      <c r="EM445" s="454"/>
      <c r="EN445" s="454"/>
      <c r="EO445" s="454"/>
      <c r="EP445" s="454"/>
      <c r="EQ445" s="454"/>
      <c r="ER445" s="454"/>
      <c r="ES445" s="454"/>
      <c r="ET445" s="454"/>
      <c r="EU445" s="581"/>
      <c r="EV445" s="581"/>
      <c r="EW445" s="581"/>
      <c r="EX445" s="581"/>
      <c r="EY445" s="581"/>
      <c r="EZ445" s="581"/>
      <c r="FA445" s="581"/>
      <c r="FB445" s="581"/>
      <c r="FC445" s="581"/>
      <c r="FD445" s="581"/>
      <c r="FE445" s="581"/>
    </row>
    <row r="446" spans="1:161">
      <c r="A446" s="454"/>
      <c r="B446" s="653"/>
      <c r="C446" s="454"/>
      <c r="D446" s="454"/>
      <c r="E446" s="454"/>
      <c r="F446" s="504"/>
      <c r="G446" s="454"/>
      <c r="H446" s="454"/>
      <c r="I446" s="454"/>
      <c r="J446" s="454"/>
      <c r="K446" s="454"/>
      <c r="L446" s="454"/>
      <c r="M446" s="454"/>
      <c r="N446" s="454"/>
      <c r="O446" s="454"/>
      <c r="P446" s="454"/>
      <c r="Q446" s="454"/>
      <c r="R446" s="454"/>
      <c r="S446" s="454"/>
      <c r="T446" s="454"/>
      <c r="U446" s="454"/>
      <c r="V446" s="454"/>
      <c r="W446" s="454"/>
      <c r="X446" s="454"/>
      <c r="Y446" s="454"/>
      <c r="Z446" s="454"/>
      <c r="AA446" s="454"/>
      <c r="AB446" s="454"/>
      <c r="AC446" s="454"/>
      <c r="AD446" s="454"/>
      <c r="AE446" s="454"/>
      <c r="AF446" s="454"/>
      <c r="AG446" s="454"/>
      <c r="AH446" s="454"/>
      <c r="AI446" s="454"/>
      <c r="AJ446" s="454"/>
      <c r="AK446" s="454"/>
      <c r="AL446" s="454"/>
      <c r="AM446" s="454"/>
      <c r="AN446" s="454"/>
      <c r="AO446" s="454"/>
      <c r="AP446" s="454"/>
      <c r="AQ446" s="454"/>
      <c r="AR446" s="454"/>
      <c r="AS446" s="454"/>
      <c r="AT446" s="454"/>
      <c r="AU446" s="454"/>
      <c r="AV446" s="454"/>
      <c r="AW446" s="454"/>
      <c r="AX446" s="454"/>
      <c r="AY446" s="454"/>
      <c r="AZ446" s="454"/>
      <c r="BA446" s="454"/>
      <c r="BB446" s="454"/>
      <c r="BC446" s="454"/>
      <c r="BD446" s="454"/>
      <c r="BE446" s="454"/>
      <c r="BF446" s="454"/>
      <c r="BG446" s="454"/>
      <c r="BH446" s="454"/>
      <c r="BI446" s="454"/>
      <c r="BJ446" s="454"/>
      <c r="BK446" s="454"/>
      <c r="BL446" s="454"/>
      <c r="BM446" s="454"/>
      <c r="BN446" s="454"/>
      <c r="BO446" s="454"/>
      <c r="BP446" s="454"/>
      <c r="BQ446" s="454"/>
      <c r="BR446" s="454"/>
      <c r="BS446" s="454"/>
      <c r="BT446" s="454"/>
      <c r="BU446" s="454"/>
      <c r="BV446" s="454"/>
      <c r="BW446" s="454"/>
      <c r="BX446" s="454"/>
      <c r="BY446" s="454"/>
      <c r="BZ446" s="454"/>
      <c r="CA446" s="454"/>
      <c r="CB446" s="454"/>
      <c r="CC446" s="454"/>
      <c r="CD446" s="454"/>
      <c r="CE446" s="454"/>
      <c r="CF446" s="454"/>
      <c r="CG446" s="454"/>
      <c r="CH446" s="454"/>
      <c r="CI446" s="454"/>
      <c r="CJ446" s="454"/>
      <c r="CK446" s="454"/>
      <c r="CL446" s="454"/>
      <c r="CM446" s="454"/>
      <c r="CN446" s="454"/>
      <c r="CO446" s="454"/>
      <c r="CP446" s="454"/>
      <c r="CQ446" s="454"/>
      <c r="CR446" s="454"/>
      <c r="CS446" s="454"/>
      <c r="CT446" s="454"/>
      <c r="CU446" s="454"/>
      <c r="CV446" s="454"/>
      <c r="CW446" s="454"/>
      <c r="CX446" s="454"/>
      <c r="CY446" s="454"/>
      <c r="CZ446" s="454"/>
      <c r="DA446" s="454"/>
      <c r="DB446" s="454"/>
      <c r="DC446" s="454"/>
      <c r="DD446" s="454"/>
      <c r="DE446" s="454"/>
      <c r="DF446" s="454"/>
      <c r="DG446" s="454"/>
      <c r="DH446" s="454"/>
      <c r="DI446" s="454"/>
      <c r="DJ446" s="454"/>
      <c r="DK446" s="454"/>
      <c r="DL446" s="454"/>
      <c r="DM446" s="454"/>
      <c r="DN446" s="454"/>
      <c r="DO446" s="454"/>
      <c r="DP446" s="454"/>
      <c r="DQ446" s="454"/>
      <c r="DR446" s="454"/>
      <c r="DS446" s="454"/>
      <c r="DT446" s="454"/>
      <c r="DU446" s="454"/>
      <c r="DV446" s="454"/>
      <c r="DW446" s="454"/>
      <c r="DX446" s="454"/>
      <c r="DY446" s="454"/>
      <c r="DZ446" s="454"/>
      <c r="EA446" s="454"/>
      <c r="EB446" s="454"/>
      <c r="EC446" s="454"/>
      <c r="ED446" s="454"/>
      <c r="EE446" s="454"/>
      <c r="EF446" s="454"/>
      <c r="EG446" s="454"/>
      <c r="EH446" s="454"/>
      <c r="EI446" s="454"/>
      <c r="EJ446" s="454"/>
      <c r="EK446" s="454"/>
      <c r="EL446" s="454"/>
      <c r="EM446" s="454"/>
      <c r="EN446" s="454"/>
      <c r="EO446" s="454"/>
      <c r="EP446" s="454"/>
      <c r="EQ446" s="454"/>
      <c r="ER446" s="454"/>
      <c r="ES446" s="454"/>
      <c r="ET446" s="454"/>
      <c r="EU446" s="581"/>
      <c r="EV446" s="581"/>
      <c r="EW446" s="581"/>
      <c r="EX446" s="581"/>
      <c r="EY446" s="581"/>
      <c r="EZ446" s="581"/>
      <c r="FA446" s="581"/>
      <c r="FB446" s="581"/>
      <c r="FC446" s="581"/>
      <c r="FD446" s="581"/>
      <c r="FE446" s="581"/>
    </row>
    <row r="447" spans="1:161">
      <c r="A447" s="454"/>
      <c r="B447" s="653"/>
      <c r="C447" s="454"/>
      <c r="D447" s="454"/>
      <c r="E447" s="454"/>
      <c r="F447" s="504"/>
      <c r="G447" s="454"/>
      <c r="H447" s="454"/>
      <c r="I447" s="454"/>
      <c r="J447" s="454"/>
      <c r="K447" s="454"/>
      <c r="L447" s="454"/>
      <c r="M447" s="454"/>
      <c r="N447" s="454"/>
      <c r="O447" s="454"/>
      <c r="P447" s="454"/>
      <c r="Q447" s="454"/>
      <c r="R447" s="454"/>
      <c r="S447" s="454"/>
      <c r="T447" s="454"/>
      <c r="U447" s="454"/>
      <c r="V447" s="454"/>
      <c r="W447" s="454"/>
      <c r="X447" s="454"/>
      <c r="Y447" s="454"/>
      <c r="Z447" s="454"/>
      <c r="AA447" s="454"/>
      <c r="AB447" s="454"/>
      <c r="AC447" s="454"/>
      <c r="AD447" s="454"/>
      <c r="AE447" s="454"/>
      <c r="AF447" s="454"/>
      <c r="AG447" s="454"/>
      <c r="AH447" s="454"/>
      <c r="AI447" s="454"/>
      <c r="AJ447" s="454"/>
      <c r="AK447" s="454"/>
      <c r="AL447" s="454"/>
      <c r="AM447" s="454"/>
      <c r="AN447" s="454"/>
      <c r="AO447" s="454"/>
      <c r="AP447" s="454"/>
      <c r="AQ447" s="454"/>
      <c r="AR447" s="454"/>
      <c r="AS447" s="454"/>
      <c r="AT447" s="454"/>
      <c r="AU447" s="454"/>
      <c r="AV447" s="454"/>
      <c r="AW447" s="454"/>
      <c r="AX447" s="454"/>
      <c r="AY447" s="454"/>
      <c r="AZ447" s="454"/>
      <c r="BA447" s="454"/>
      <c r="BB447" s="454"/>
      <c r="BC447" s="454"/>
      <c r="BD447" s="454"/>
      <c r="BE447" s="454"/>
      <c r="BF447" s="454"/>
      <c r="BG447" s="454"/>
      <c r="BH447" s="454"/>
      <c r="BI447" s="454"/>
      <c r="BJ447" s="454"/>
      <c r="BK447" s="454"/>
      <c r="BL447" s="454"/>
      <c r="BM447" s="454"/>
      <c r="BN447" s="454"/>
      <c r="BO447" s="454"/>
      <c r="BP447" s="454"/>
      <c r="BQ447" s="454"/>
      <c r="BR447" s="454"/>
      <c r="BS447" s="454"/>
      <c r="BT447" s="454"/>
      <c r="BU447" s="454"/>
      <c r="BV447" s="454"/>
      <c r="BW447" s="454"/>
      <c r="BX447" s="454"/>
      <c r="BY447" s="454"/>
      <c r="BZ447" s="454"/>
      <c r="CA447" s="454"/>
      <c r="CB447" s="454"/>
      <c r="CC447" s="454"/>
      <c r="CD447" s="454"/>
      <c r="CE447" s="454"/>
      <c r="CF447" s="454"/>
      <c r="CG447" s="454"/>
      <c r="CH447" s="454"/>
      <c r="CI447" s="454"/>
      <c r="CJ447" s="454"/>
      <c r="CK447" s="454"/>
      <c r="CL447" s="454"/>
      <c r="CM447" s="454"/>
      <c r="CN447" s="454"/>
      <c r="CO447" s="454"/>
      <c r="CP447" s="454"/>
      <c r="CQ447" s="454"/>
      <c r="CR447" s="454"/>
      <c r="CS447" s="454"/>
      <c r="CT447" s="454"/>
      <c r="CU447" s="454"/>
      <c r="CV447" s="454"/>
      <c r="CW447" s="454"/>
      <c r="CX447" s="454"/>
      <c r="CY447" s="454"/>
      <c r="CZ447" s="454"/>
      <c r="DA447" s="454"/>
      <c r="DB447" s="454"/>
      <c r="DC447" s="454"/>
      <c r="DD447" s="454"/>
      <c r="DE447" s="454"/>
      <c r="DF447" s="454"/>
      <c r="DG447" s="454"/>
      <c r="DH447" s="454"/>
      <c r="DI447" s="454"/>
      <c r="DJ447" s="454"/>
      <c r="DK447" s="454"/>
      <c r="DL447" s="454"/>
      <c r="DM447" s="454"/>
      <c r="DN447" s="454"/>
      <c r="DO447" s="454"/>
      <c r="DP447" s="454"/>
      <c r="DQ447" s="454"/>
      <c r="DR447" s="454"/>
      <c r="DS447" s="454"/>
      <c r="DT447" s="454"/>
      <c r="DU447" s="454"/>
      <c r="DV447" s="454"/>
      <c r="DW447" s="454"/>
      <c r="DX447" s="454"/>
      <c r="DY447" s="454"/>
      <c r="DZ447" s="454"/>
      <c r="EA447" s="454"/>
      <c r="EB447" s="454"/>
      <c r="EC447" s="454"/>
      <c r="ED447" s="454"/>
      <c r="EE447" s="454"/>
      <c r="EF447" s="454"/>
      <c r="EG447" s="454"/>
      <c r="EH447" s="454"/>
      <c r="EI447" s="454"/>
      <c r="EJ447" s="454"/>
      <c r="EK447" s="454"/>
      <c r="EL447" s="454"/>
      <c r="EM447" s="454"/>
      <c r="EN447" s="454"/>
      <c r="EO447" s="454"/>
      <c r="EP447" s="454"/>
      <c r="EQ447" s="454"/>
      <c r="ER447" s="454"/>
      <c r="ES447" s="454"/>
      <c r="ET447" s="454"/>
      <c r="EU447" s="581"/>
      <c r="EV447" s="581"/>
      <c r="EW447" s="581"/>
      <c r="EX447" s="581"/>
      <c r="EY447" s="581"/>
      <c r="EZ447" s="581"/>
      <c r="FA447" s="581"/>
      <c r="FB447" s="581"/>
      <c r="FC447" s="581"/>
      <c r="FD447" s="581"/>
      <c r="FE447" s="581"/>
    </row>
    <row r="448" spans="1:161">
      <c r="A448" s="454"/>
      <c r="B448" s="653"/>
      <c r="C448" s="454"/>
      <c r="D448" s="454"/>
      <c r="E448" s="454"/>
      <c r="F448" s="504"/>
      <c r="G448" s="454"/>
      <c r="H448" s="454"/>
      <c r="I448" s="454"/>
      <c r="J448" s="454"/>
      <c r="K448" s="454"/>
      <c r="L448" s="454"/>
      <c r="M448" s="454"/>
      <c r="N448" s="454"/>
      <c r="O448" s="454"/>
      <c r="P448" s="454"/>
      <c r="Q448" s="454"/>
      <c r="R448" s="454"/>
      <c r="S448" s="454"/>
      <c r="T448" s="454"/>
      <c r="U448" s="454"/>
      <c r="V448" s="454"/>
      <c r="W448" s="454"/>
      <c r="X448" s="454"/>
      <c r="Y448" s="454"/>
      <c r="Z448" s="454"/>
      <c r="AA448" s="454"/>
      <c r="AB448" s="454"/>
      <c r="AC448" s="454"/>
      <c r="AD448" s="454"/>
      <c r="AE448" s="454"/>
      <c r="AF448" s="454"/>
      <c r="AG448" s="454"/>
      <c r="AH448" s="454"/>
      <c r="AI448" s="454"/>
      <c r="AJ448" s="454"/>
      <c r="AK448" s="454"/>
      <c r="AL448" s="454"/>
      <c r="AM448" s="454"/>
      <c r="AN448" s="454"/>
      <c r="AO448" s="454"/>
      <c r="AP448" s="454"/>
      <c r="AQ448" s="454"/>
      <c r="AR448" s="454"/>
      <c r="AS448" s="454"/>
      <c r="AT448" s="454"/>
      <c r="AU448" s="454"/>
      <c r="AV448" s="454"/>
      <c r="AW448" s="454"/>
      <c r="AX448" s="454"/>
      <c r="AY448" s="454"/>
      <c r="AZ448" s="454"/>
      <c r="BA448" s="454"/>
      <c r="BB448" s="454"/>
      <c r="BC448" s="454"/>
      <c r="BD448" s="454"/>
      <c r="BE448" s="454"/>
      <c r="BF448" s="454"/>
      <c r="BG448" s="454"/>
      <c r="BH448" s="454"/>
      <c r="BI448" s="454"/>
      <c r="BJ448" s="454"/>
      <c r="BK448" s="454"/>
      <c r="BL448" s="454"/>
      <c r="BM448" s="454"/>
      <c r="BN448" s="454"/>
      <c r="BO448" s="454"/>
      <c r="BP448" s="454"/>
      <c r="BQ448" s="454"/>
      <c r="BR448" s="454"/>
      <c r="BS448" s="454"/>
      <c r="BT448" s="454"/>
      <c r="BU448" s="454"/>
      <c r="BV448" s="454"/>
      <c r="BW448" s="454"/>
      <c r="BX448" s="454"/>
      <c r="BY448" s="454"/>
      <c r="BZ448" s="454"/>
      <c r="CA448" s="454"/>
      <c r="CB448" s="454"/>
      <c r="CC448" s="454"/>
      <c r="CD448" s="454"/>
      <c r="CE448" s="454"/>
      <c r="CF448" s="454"/>
      <c r="CG448" s="454"/>
      <c r="CH448" s="454"/>
      <c r="CI448" s="454"/>
      <c r="CJ448" s="454"/>
      <c r="CK448" s="454"/>
      <c r="CL448" s="454"/>
      <c r="CM448" s="454"/>
      <c r="CN448" s="454"/>
      <c r="CO448" s="454"/>
      <c r="CP448" s="454"/>
      <c r="CQ448" s="454"/>
      <c r="CR448" s="454"/>
      <c r="CS448" s="454"/>
      <c r="CT448" s="454"/>
      <c r="CU448" s="454"/>
      <c r="CV448" s="454"/>
      <c r="CW448" s="454"/>
      <c r="CX448" s="454"/>
      <c r="CY448" s="454"/>
      <c r="CZ448" s="454"/>
      <c r="DA448" s="454"/>
      <c r="DB448" s="454"/>
      <c r="DC448" s="454"/>
      <c r="DD448" s="454"/>
      <c r="DE448" s="454"/>
      <c r="DF448" s="454"/>
      <c r="DG448" s="454"/>
      <c r="DH448" s="454"/>
      <c r="DI448" s="454"/>
      <c r="DJ448" s="454"/>
      <c r="DK448" s="454"/>
      <c r="DL448" s="454"/>
      <c r="DM448" s="454"/>
      <c r="DN448" s="454"/>
      <c r="DO448" s="454"/>
      <c r="DP448" s="454"/>
      <c r="DQ448" s="454"/>
      <c r="DR448" s="454"/>
      <c r="DS448" s="454"/>
      <c r="DT448" s="454"/>
      <c r="DU448" s="454"/>
      <c r="DV448" s="454"/>
      <c r="DW448" s="454"/>
      <c r="DX448" s="454"/>
      <c r="DY448" s="454"/>
      <c r="DZ448" s="454"/>
      <c r="EA448" s="454"/>
      <c r="EB448" s="454"/>
      <c r="EC448" s="454"/>
      <c r="ED448" s="454"/>
      <c r="EE448" s="454"/>
      <c r="EF448" s="454"/>
      <c r="EG448" s="454"/>
      <c r="EH448" s="454"/>
      <c r="EI448" s="454"/>
      <c r="EJ448" s="454"/>
      <c r="EK448" s="454"/>
      <c r="EL448" s="454"/>
      <c r="EM448" s="454"/>
      <c r="EN448" s="454"/>
      <c r="EO448" s="454"/>
      <c r="EP448" s="454"/>
      <c r="EQ448" s="454"/>
      <c r="ER448" s="454"/>
      <c r="ES448" s="454"/>
      <c r="ET448" s="454"/>
      <c r="EU448" s="581"/>
      <c r="EV448" s="581"/>
      <c r="EW448" s="581"/>
      <c r="EX448" s="581"/>
      <c r="EY448" s="581"/>
      <c r="EZ448" s="581"/>
      <c r="FA448" s="581"/>
      <c r="FB448" s="581"/>
      <c r="FC448" s="581"/>
      <c r="FD448" s="581"/>
      <c r="FE448" s="581"/>
    </row>
    <row r="449" spans="1:161">
      <c r="A449" s="454"/>
      <c r="B449" s="653"/>
      <c r="C449" s="454"/>
      <c r="D449" s="454"/>
      <c r="E449" s="454"/>
      <c r="F449" s="504"/>
      <c r="G449" s="454"/>
      <c r="H449" s="454"/>
      <c r="I449" s="454"/>
      <c r="J449" s="454"/>
      <c r="K449" s="454"/>
      <c r="L449" s="454"/>
      <c r="M449" s="454"/>
      <c r="N449" s="454"/>
      <c r="O449" s="454"/>
      <c r="P449" s="454"/>
      <c r="Q449" s="454"/>
      <c r="R449" s="454"/>
      <c r="S449" s="454"/>
      <c r="T449" s="454"/>
      <c r="U449" s="454"/>
      <c r="V449" s="454"/>
      <c r="W449" s="454"/>
      <c r="X449" s="454"/>
      <c r="Y449" s="454"/>
      <c r="Z449" s="454"/>
      <c r="AA449" s="454"/>
      <c r="AB449" s="454"/>
      <c r="AC449" s="454"/>
      <c r="AD449" s="454"/>
      <c r="AE449" s="454"/>
      <c r="AF449" s="454"/>
      <c r="AG449" s="454"/>
      <c r="AH449" s="454"/>
      <c r="AI449" s="454"/>
      <c r="AJ449" s="454"/>
      <c r="AK449" s="454"/>
      <c r="AL449" s="454"/>
      <c r="AM449" s="454"/>
      <c r="AN449" s="454"/>
      <c r="AO449" s="454"/>
      <c r="AP449" s="454"/>
      <c r="AQ449" s="454"/>
      <c r="AR449" s="454"/>
      <c r="AS449" s="454"/>
      <c r="AT449" s="454"/>
      <c r="AU449" s="454"/>
      <c r="AV449" s="454"/>
      <c r="AW449" s="454"/>
      <c r="AX449" s="454"/>
      <c r="AY449" s="454"/>
      <c r="AZ449" s="454"/>
      <c r="BA449" s="454"/>
      <c r="BB449" s="454"/>
      <c r="BC449" s="454"/>
      <c r="BD449" s="454"/>
      <c r="BE449" s="454"/>
      <c r="BF449" s="454"/>
      <c r="BG449" s="454"/>
      <c r="BH449" s="454"/>
      <c r="BI449" s="454"/>
      <c r="BJ449" s="454"/>
      <c r="BK449" s="454"/>
      <c r="BL449" s="454"/>
      <c r="BM449" s="454"/>
      <c r="BN449" s="454"/>
      <c r="BO449" s="454"/>
      <c r="BP449" s="454"/>
      <c r="BQ449" s="454"/>
      <c r="BR449" s="454"/>
      <c r="BS449" s="454"/>
      <c r="BT449" s="454"/>
      <c r="BU449" s="454"/>
      <c r="BV449" s="454"/>
      <c r="BW449" s="454"/>
      <c r="BX449" s="454"/>
      <c r="BY449" s="454"/>
      <c r="BZ449" s="454"/>
      <c r="CA449" s="454"/>
      <c r="CB449" s="454"/>
      <c r="CC449" s="454"/>
      <c r="CD449" s="454"/>
      <c r="CE449" s="454"/>
      <c r="CF449" s="454"/>
      <c r="CG449" s="454"/>
      <c r="CH449" s="454"/>
      <c r="CI449" s="454"/>
      <c r="CJ449" s="454"/>
      <c r="CK449" s="454"/>
      <c r="CL449" s="454"/>
      <c r="CM449" s="454"/>
      <c r="CN449" s="454"/>
      <c r="CO449" s="454"/>
      <c r="CP449" s="454"/>
      <c r="CQ449" s="454"/>
      <c r="CR449" s="454"/>
      <c r="CS449" s="454"/>
      <c r="CT449" s="454"/>
      <c r="CU449" s="454"/>
      <c r="CV449" s="454"/>
      <c r="CW449" s="454"/>
      <c r="CX449" s="454"/>
      <c r="CY449" s="454"/>
      <c r="CZ449" s="454"/>
      <c r="DA449" s="454"/>
      <c r="DB449" s="454"/>
      <c r="DC449" s="454"/>
      <c r="DD449" s="454"/>
      <c r="DE449" s="454"/>
      <c r="DF449" s="454"/>
      <c r="DG449" s="454"/>
      <c r="DH449" s="454"/>
      <c r="DI449" s="454"/>
      <c r="DJ449" s="454"/>
      <c r="DK449" s="454"/>
      <c r="DL449" s="454"/>
      <c r="DM449" s="454"/>
      <c r="DN449" s="454"/>
      <c r="DO449" s="454"/>
      <c r="DP449" s="454"/>
      <c r="DQ449" s="454"/>
      <c r="DR449" s="454"/>
      <c r="DS449" s="454"/>
      <c r="DT449" s="454"/>
      <c r="DU449" s="454"/>
      <c r="DV449" s="454"/>
      <c r="DW449" s="454"/>
      <c r="DX449" s="454"/>
      <c r="DY449" s="454"/>
      <c r="DZ449" s="454"/>
      <c r="EA449" s="454"/>
      <c r="EB449" s="454"/>
      <c r="EC449" s="454"/>
      <c r="ED449" s="454"/>
      <c r="EE449" s="454"/>
      <c r="EF449" s="454"/>
      <c r="EG449" s="454"/>
      <c r="EH449" s="454"/>
      <c r="EI449" s="454"/>
      <c r="EJ449" s="454"/>
      <c r="EK449" s="454"/>
      <c r="EL449" s="454"/>
      <c r="EM449" s="454"/>
      <c r="EN449" s="454"/>
      <c r="EO449" s="454"/>
      <c r="EP449" s="454"/>
      <c r="EQ449" s="454"/>
      <c r="ER449" s="454"/>
      <c r="ES449" s="454"/>
      <c r="ET449" s="454"/>
      <c r="EU449" s="581"/>
      <c r="EV449" s="581"/>
      <c r="EW449" s="581"/>
      <c r="EX449" s="581"/>
      <c r="EY449" s="581"/>
      <c r="EZ449" s="581"/>
      <c r="FA449" s="581"/>
      <c r="FB449" s="581"/>
      <c r="FC449" s="581"/>
      <c r="FD449" s="581"/>
      <c r="FE449" s="581"/>
    </row>
    <row r="450" spans="1:161">
      <c r="A450" s="454"/>
      <c r="B450" s="653"/>
      <c r="C450" s="454"/>
      <c r="D450" s="454"/>
      <c r="E450" s="454"/>
      <c r="F450" s="504"/>
      <c r="G450" s="454"/>
      <c r="H450" s="454"/>
      <c r="I450" s="454"/>
      <c r="J450" s="454"/>
      <c r="K450" s="454"/>
      <c r="L450" s="454"/>
      <c r="M450" s="454"/>
      <c r="N450" s="454"/>
      <c r="O450" s="454"/>
      <c r="P450" s="454"/>
      <c r="Q450" s="454"/>
      <c r="R450" s="454"/>
      <c r="S450" s="454"/>
      <c r="T450" s="454"/>
      <c r="U450" s="454"/>
      <c r="V450" s="454"/>
      <c r="W450" s="454"/>
      <c r="X450" s="454"/>
      <c r="Y450" s="454"/>
      <c r="Z450" s="454"/>
      <c r="AA450" s="454"/>
      <c r="AB450" s="454"/>
      <c r="AC450" s="454"/>
      <c r="AD450" s="454"/>
      <c r="AE450" s="454"/>
      <c r="AF450" s="454"/>
      <c r="AG450" s="454"/>
      <c r="AH450" s="454"/>
      <c r="AI450" s="454"/>
      <c r="AJ450" s="454"/>
      <c r="AK450" s="454"/>
      <c r="AL450" s="454"/>
      <c r="AM450" s="454"/>
      <c r="AN450" s="454"/>
      <c r="AO450" s="454"/>
      <c r="AP450" s="454"/>
      <c r="AQ450" s="454"/>
      <c r="AR450" s="454"/>
      <c r="AS450" s="454"/>
      <c r="AT450" s="454"/>
      <c r="AU450" s="454"/>
      <c r="AV450" s="454"/>
      <c r="AW450" s="454"/>
      <c r="AX450" s="454"/>
      <c r="AY450" s="454"/>
      <c r="AZ450" s="454"/>
      <c r="BA450" s="454"/>
      <c r="BB450" s="454"/>
      <c r="BC450" s="454"/>
      <c r="BD450" s="454"/>
      <c r="BE450" s="454"/>
      <c r="BF450" s="454"/>
      <c r="BG450" s="454"/>
      <c r="BH450" s="454"/>
      <c r="BI450" s="454"/>
      <c r="BJ450" s="454"/>
      <c r="BK450" s="454"/>
      <c r="BL450" s="454"/>
      <c r="BM450" s="454"/>
      <c r="BN450" s="454"/>
      <c r="BO450" s="454"/>
      <c r="BP450" s="454"/>
      <c r="BQ450" s="454"/>
      <c r="BR450" s="454"/>
      <c r="BS450" s="454"/>
      <c r="BT450" s="454"/>
      <c r="BU450" s="454"/>
      <c r="BV450" s="454"/>
      <c r="BW450" s="454"/>
      <c r="BX450" s="454"/>
      <c r="BY450" s="454"/>
      <c r="BZ450" s="454"/>
      <c r="CA450" s="454"/>
      <c r="CB450" s="454"/>
      <c r="CC450" s="454"/>
      <c r="CD450" s="454"/>
      <c r="CE450" s="454"/>
      <c r="CF450" s="454"/>
      <c r="CG450" s="454"/>
      <c r="CH450" s="454"/>
      <c r="CI450" s="454"/>
      <c r="CJ450" s="454"/>
      <c r="CK450" s="454"/>
      <c r="CL450" s="454"/>
      <c r="CM450" s="454"/>
      <c r="CN450" s="454"/>
      <c r="CO450" s="454"/>
      <c r="CP450" s="454"/>
      <c r="CQ450" s="454"/>
      <c r="CR450" s="454"/>
      <c r="CS450" s="454"/>
      <c r="CT450" s="454"/>
      <c r="CU450" s="454"/>
      <c r="CV450" s="454"/>
      <c r="CW450" s="454"/>
      <c r="CX450" s="454"/>
      <c r="CY450" s="454"/>
      <c r="CZ450" s="454"/>
      <c r="DA450" s="454"/>
      <c r="DB450" s="454"/>
      <c r="DC450" s="454"/>
      <c r="DD450" s="454"/>
      <c r="DE450" s="454"/>
      <c r="DF450" s="454"/>
      <c r="DG450" s="454"/>
      <c r="DH450" s="454"/>
      <c r="DI450" s="454"/>
      <c r="DJ450" s="454"/>
      <c r="DK450" s="454"/>
      <c r="DL450" s="454"/>
      <c r="DM450" s="454"/>
      <c r="DN450" s="454"/>
      <c r="DO450" s="454"/>
      <c r="DP450" s="454"/>
      <c r="DQ450" s="454"/>
      <c r="DR450" s="454"/>
      <c r="DS450" s="454"/>
      <c r="DT450" s="454"/>
      <c r="DU450" s="454"/>
      <c r="DV450" s="454"/>
      <c r="DW450" s="454"/>
      <c r="DX450" s="454"/>
      <c r="DY450" s="454"/>
      <c r="DZ450" s="454"/>
      <c r="EA450" s="454"/>
      <c r="EB450" s="454"/>
      <c r="EC450" s="454"/>
      <c r="ED450" s="454"/>
      <c r="EE450" s="454"/>
      <c r="EF450" s="454"/>
      <c r="EG450" s="454"/>
      <c r="EH450" s="454"/>
      <c r="EI450" s="454"/>
      <c r="EJ450" s="454"/>
      <c r="EK450" s="454"/>
      <c r="EL450" s="454"/>
      <c r="EM450" s="454"/>
      <c r="EN450" s="454"/>
      <c r="EO450" s="454"/>
      <c r="EP450" s="454"/>
      <c r="EQ450" s="454"/>
      <c r="ER450" s="454"/>
      <c r="ES450" s="454"/>
      <c r="ET450" s="454"/>
      <c r="EU450" s="581"/>
      <c r="EV450" s="581"/>
      <c r="EW450" s="581"/>
      <c r="EX450" s="581"/>
      <c r="EY450" s="581"/>
      <c r="EZ450" s="581"/>
      <c r="FA450" s="581"/>
      <c r="FB450" s="581"/>
      <c r="FC450" s="581"/>
      <c r="FD450" s="581"/>
      <c r="FE450" s="581"/>
    </row>
    <row r="451" spans="1:161">
      <c r="A451" s="454"/>
      <c r="B451" s="653"/>
      <c r="C451" s="454"/>
      <c r="D451" s="454"/>
      <c r="E451" s="454"/>
      <c r="F451" s="504"/>
      <c r="G451" s="454"/>
      <c r="H451" s="454"/>
      <c r="I451" s="454"/>
      <c r="J451" s="454"/>
      <c r="K451" s="454"/>
      <c r="L451" s="454"/>
      <c r="M451" s="454"/>
      <c r="N451" s="454"/>
      <c r="O451" s="454"/>
      <c r="P451" s="454"/>
      <c r="Q451" s="454"/>
      <c r="R451" s="454"/>
      <c r="S451" s="454"/>
      <c r="T451" s="454"/>
      <c r="U451" s="454"/>
      <c r="V451" s="454"/>
      <c r="W451" s="454"/>
      <c r="X451" s="454"/>
      <c r="Y451" s="454"/>
      <c r="Z451" s="454"/>
      <c r="AA451" s="454"/>
      <c r="AB451" s="454"/>
      <c r="AC451" s="454"/>
      <c r="AD451" s="454"/>
      <c r="AE451" s="454"/>
      <c r="AF451" s="454"/>
      <c r="AG451" s="454"/>
      <c r="AH451" s="454"/>
      <c r="AI451" s="454"/>
      <c r="AJ451" s="454"/>
      <c r="AK451" s="454"/>
      <c r="AL451" s="454"/>
      <c r="AM451" s="454"/>
      <c r="AN451" s="454"/>
      <c r="AO451" s="454"/>
      <c r="AP451" s="454"/>
      <c r="AQ451" s="454"/>
      <c r="AR451" s="454"/>
      <c r="AS451" s="454"/>
      <c r="AT451" s="454"/>
      <c r="AU451" s="454"/>
      <c r="AV451" s="454"/>
      <c r="AW451" s="454"/>
      <c r="AX451" s="454"/>
      <c r="AY451" s="454"/>
      <c r="AZ451" s="454"/>
      <c r="BA451" s="454"/>
      <c r="BB451" s="454"/>
      <c r="BC451" s="454"/>
      <c r="BD451" s="454"/>
      <c r="BE451" s="454"/>
      <c r="BF451" s="454"/>
      <c r="BG451" s="454"/>
      <c r="BH451" s="454"/>
      <c r="BI451" s="454"/>
      <c r="BJ451" s="454"/>
      <c r="BK451" s="454"/>
      <c r="BL451" s="454"/>
      <c r="BM451" s="454"/>
      <c r="BN451" s="454"/>
      <c r="BO451" s="454"/>
      <c r="BP451" s="454"/>
      <c r="BQ451" s="454"/>
      <c r="BR451" s="454"/>
      <c r="BS451" s="454"/>
      <c r="BT451" s="454"/>
      <c r="BU451" s="454"/>
      <c r="BV451" s="454"/>
      <c r="BW451" s="454"/>
      <c r="BX451" s="454"/>
      <c r="BY451" s="454"/>
      <c r="BZ451" s="454"/>
      <c r="CA451" s="454"/>
      <c r="CB451" s="454"/>
      <c r="CC451" s="454"/>
      <c r="CD451" s="454"/>
      <c r="CE451" s="454"/>
      <c r="CF451" s="454"/>
      <c r="CG451" s="454"/>
      <c r="CH451" s="454"/>
      <c r="CI451" s="454"/>
      <c r="CJ451" s="454"/>
      <c r="CK451" s="454"/>
      <c r="CL451" s="454"/>
      <c r="CM451" s="454"/>
      <c r="CN451" s="454"/>
      <c r="CO451" s="454"/>
      <c r="CP451" s="454"/>
      <c r="CQ451" s="454"/>
      <c r="CR451" s="454"/>
      <c r="CS451" s="454"/>
      <c r="CT451" s="454"/>
      <c r="CU451" s="454"/>
      <c r="CV451" s="454"/>
      <c r="CW451" s="454"/>
      <c r="CX451" s="454"/>
      <c r="CY451" s="454"/>
      <c r="CZ451" s="454"/>
      <c r="DA451" s="454"/>
      <c r="DB451" s="454"/>
      <c r="DC451" s="454"/>
      <c r="DD451" s="454"/>
      <c r="DE451" s="454"/>
      <c r="DF451" s="454"/>
      <c r="DG451" s="454"/>
      <c r="DH451" s="454"/>
      <c r="DI451" s="454"/>
      <c r="DJ451" s="454"/>
      <c r="DK451" s="454"/>
      <c r="DL451" s="454"/>
      <c r="DM451" s="454"/>
      <c r="DN451" s="454"/>
      <c r="DO451" s="454"/>
      <c r="DP451" s="454"/>
      <c r="DQ451" s="454"/>
      <c r="DR451" s="454"/>
      <c r="DS451" s="454"/>
      <c r="DT451" s="454"/>
      <c r="DU451" s="454"/>
      <c r="DV451" s="454"/>
      <c r="DW451" s="454"/>
      <c r="DX451" s="454"/>
      <c r="DY451" s="454"/>
      <c r="DZ451" s="454"/>
      <c r="EA451" s="454"/>
      <c r="EB451" s="454"/>
      <c r="EC451" s="454"/>
      <c r="ED451" s="454"/>
      <c r="EE451" s="454"/>
      <c r="EF451" s="454"/>
      <c r="EG451" s="454"/>
      <c r="EH451" s="454"/>
      <c r="EI451" s="454"/>
      <c r="EJ451" s="454"/>
      <c r="EK451" s="454"/>
      <c r="EL451" s="454"/>
      <c r="EM451" s="454"/>
      <c r="EN451" s="454"/>
      <c r="EO451" s="454"/>
      <c r="EP451" s="454"/>
      <c r="EQ451" s="454"/>
      <c r="ER451" s="454"/>
      <c r="ES451" s="454"/>
      <c r="ET451" s="454"/>
      <c r="EU451" s="581"/>
      <c r="EV451" s="581"/>
      <c r="EW451" s="581"/>
      <c r="EX451" s="581"/>
      <c r="EY451" s="581"/>
      <c r="EZ451" s="581"/>
      <c r="FA451" s="581"/>
      <c r="FB451" s="581"/>
      <c r="FC451" s="581"/>
      <c r="FD451" s="581"/>
      <c r="FE451" s="581"/>
    </row>
    <row r="452" spans="1:161">
      <c r="A452" s="454"/>
      <c r="B452" s="653"/>
      <c r="C452" s="454"/>
      <c r="D452" s="454"/>
      <c r="E452" s="454"/>
      <c r="F452" s="504"/>
      <c r="G452" s="454"/>
      <c r="H452" s="454"/>
      <c r="I452" s="454"/>
      <c r="J452" s="454"/>
      <c r="K452" s="454"/>
      <c r="L452" s="454"/>
      <c r="M452" s="454"/>
      <c r="N452" s="454"/>
      <c r="O452" s="454"/>
      <c r="P452" s="454"/>
      <c r="Q452" s="454"/>
      <c r="R452" s="454"/>
      <c r="S452" s="454"/>
      <c r="T452" s="454"/>
      <c r="U452" s="454"/>
      <c r="V452" s="454"/>
      <c r="W452" s="454"/>
      <c r="X452" s="454"/>
      <c r="Y452" s="454"/>
      <c r="Z452" s="454"/>
      <c r="AA452" s="454"/>
      <c r="AB452" s="454"/>
      <c r="AC452" s="454"/>
      <c r="AD452" s="454"/>
      <c r="AE452" s="454"/>
      <c r="AF452" s="454"/>
      <c r="AG452" s="454"/>
      <c r="AH452" s="454"/>
      <c r="AI452" s="454"/>
      <c r="AJ452" s="454"/>
      <c r="AK452" s="454"/>
      <c r="AL452" s="454"/>
      <c r="AM452" s="454"/>
      <c r="AN452" s="454"/>
      <c r="AO452" s="454"/>
      <c r="AP452" s="454"/>
      <c r="AQ452" s="454"/>
      <c r="AR452" s="454"/>
      <c r="AS452" s="454"/>
      <c r="AT452" s="454"/>
      <c r="AU452" s="454"/>
      <c r="AV452" s="454"/>
      <c r="AW452" s="454"/>
      <c r="AX452" s="454"/>
      <c r="AY452" s="454"/>
      <c r="AZ452" s="454"/>
      <c r="BA452" s="454"/>
      <c r="BB452" s="454"/>
      <c r="BC452" s="454"/>
      <c r="BD452" s="454"/>
      <c r="BE452" s="454"/>
      <c r="BF452" s="454"/>
      <c r="BG452" s="454"/>
      <c r="BH452" s="454"/>
      <c r="BI452" s="454"/>
      <c r="BJ452" s="454"/>
      <c r="BK452" s="454"/>
      <c r="BL452" s="454"/>
      <c r="BM452" s="454"/>
      <c r="BN452" s="454"/>
      <c r="BO452" s="454"/>
      <c r="BP452" s="454"/>
      <c r="BQ452" s="454"/>
      <c r="BR452" s="454"/>
      <c r="BS452" s="454"/>
      <c r="BT452" s="454"/>
      <c r="BU452" s="454"/>
      <c r="BV452" s="454"/>
      <c r="BW452" s="454"/>
      <c r="BX452" s="454"/>
      <c r="BY452" s="454"/>
      <c r="BZ452" s="454"/>
      <c r="CA452" s="454"/>
      <c r="CB452" s="454"/>
      <c r="CC452" s="454"/>
      <c r="CD452" s="454"/>
      <c r="CE452" s="454"/>
      <c r="CF452" s="454"/>
      <c r="CG452" s="454"/>
      <c r="CH452" s="454"/>
      <c r="CI452" s="454"/>
      <c r="CJ452" s="454"/>
      <c r="CK452" s="454"/>
      <c r="CL452" s="454"/>
      <c r="CM452" s="454"/>
      <c r="CN452" s="454"/>
      <c r="CO452" s="454"/>
      <c r="CP452" s="454"/>
      <c r="CQ452" s="454"/>
      <c r="CR452" s="454"/>
      <c r="CS452" s="454"/>
      <c r="CT452" s="454"/>
      <c r="CU452" s="454"/>
      <c r="CV452" s="454"/>
      <c r="CW452" s="454"/>
      <c r="CX452" s="454"/>
      <c r="CY452" s="454"/>
      <c r="CZ452" s="454"/>
      <c r="DA452" s="454"/>
      <c r="DB452" s="454"/>
      <c r="DC452" s="454"/>
      <c r="DD452" s="454"/>
      <c r="DE452" s="454"/>
      <c r="DF452" s="454"/>
      <c r="DG452" s="454"/>
      <c r="DH452" s="454"/>
      <c r="DI452" s="454"/>
      <c r="DJ452" s="454"/>
      <c r="DK452" s="454"/>
      <c r="DL452" s="454"/>
      <c r="DM452" s="454"/>
      <c r="DN452" s="454"/>
      <c r="DO452" s="454"/>
      <c r="DP452" s="454"/>
      <c r="DQ452" s="454"/>
      <c r="DR452" s="454"/>
      <c r="DS452" s="454"/>
      <c r="DT452" s="454"/>
      <c r="DU452" s="454"/>
      <c r="DV452" s="454"/>
      <c r="DW452" s="454"/>
      <c r="DX452" s="454"/>
      <c r="DY452" s="454"/>
      <c r="DZ452" s="454"/>
      <c r="EA452" s="454"/>
      <c r="EB452" s="454"/>
      <c r="EC452" s="454"/>
      <c r="ED452" s="454"/>
      <c r="EE452" s="454"/>
      <c r="EF452" s="454"/>
      <c r="EG452" s="454"/>
      <c r="EH452" s="454"/>
      <c r="EI452" s="454"/>
      <c r="EJ452" s="454"/>
      <c r="EK452" s="454"/>
      <c r="EL452" s="454"/>
      <c r="EM452" s="454"/>
      <c r="EN452" s="454"/>
      <c r="EO452" s="454"/>
      <c r="EP452" s="454"/>
      <c r="EQ452" s="454"/>
      <c r="ER452" s="454"/>
      <c r="ES452" s="454"/>
      <c r="ET452" s="454"/>
      <c r="EU452" s="581"/>
      <c r="EV452" s="581"/>
      <c r="EW452" s="581"/>
      <c r="EX452" s="581"/>
      <c r="EY452" s="581"/>
      <c r="EZ452" s="581"/>
      <c r="FA452" s="581"/>
      <c r="FB452" s="581"/>
      <c r="FC452" s="581"/>
      <c r="FD452" s="581"/>
      <c r="FE452" s="581"/>
    </row>
    <row r="453" spans="1:161">
      <c r="A453" s="454"/>
      <c r="B453" s="653"/>
      <c r="C453" s="454"/>
      <c r="D453" s="454"/>
      <c r="E453" s="454"/>
      <c r="F453" s="504"/>
      <c r="G453" s="454"/>
      <c r="H453" s="454"/>
      <c r="I453" s="454"/>
      <c r="J453" s="454"/>
      <c r="K453" s="454"/>
      <c r="L453" s="454"/>
      <c r="M453" s="454"/>
      <c r="N453" s="454"/>
      <c r="O453" s="454"/>
      <c r="P453" s="454"/>
      <c r="Q453" s="454"/>
      <c r="R453" s="454"/>
      <c r="S453" s="454"/>
      <c r="T453" s="454"/>
      <c r="U453" s="454"/>
      <c r="V453" s="454"/>
      <c r="W453" s="454"/>
      <c r="X453" s="454"/>
      <c r="Y453" s="454"/>
      <c r="Z453" s="454"/>
      <c r="AA453" s="454"/>
      <c r="AB453" s="454"/>
      <c r="AC453" s="454"/>
      <c r="AD453" s="454"/>
      <c r="AE453" s="454"/>
      <c r="AF453" s="454"/>
      <c r="AG453" s="454"/>
      <c r="AH453" s="454"/>
      <c r="AI453" s="454"/>
      <c r="AJ453" s="454"/>
      <c r="AK453" s="454"/>
      <c r="AL453" s="454"/>
      <c r="AM453" s="454"/>
      <c r="AN453" s="454"/>
      <c r="AO453" s="454"/>
      <c r="AP453" s="454"/>
      <c r="AQ453" s="454"/>
      <c r="AR453" s="454"/>
      <c r="AS453" s="454"/>
      <c r="AT453" s="454"/>
      <c r="AU453" s="454"/>
      <c r="AV453" s="454"/>
      <c r="AW453" s="454"/>
      <c r="AX453" s="454"/>
      <c r="AY453" s="454"/>
      <c r="AZ453" s="454"/>
      <c r="BA453" s="454"/>
      <c r="BB453" s="454"/>
      <c r="BC453" s="454"/>
      <c r="BD453" s="454"/>
      <c r="BE453" s="454"/>
      <c r="BF453" s="454"/>
      <c r="BG453" s="454"/>
      <c r="BH453" s="454"/>
      <c r="BI453" s="454"/>
      <c r="BJ453" s="454"/>
      <c r="BK453" s="454"/>
      <c r="BL453" s="454"/>
      <c r="BM453" s="454"/>
      <c r="BN453" s="454"/>
      <c r="BO453" s="454"/>
      <c r="BP453" s="454"/>
      <c r="BQ453" s="454"/>
      <c r="BR453" s="454"/>
      <c r="BS453" s="454"/>
      <c r="BT453" s="454"/>
      <c r="BU453" s="454"/>
      <c r="BV453" s="454"/>
      <c r="BW453" s="454"/>
      <c r="BX453" s="454"/>
      <c r="BY453" s="454"/>
      <c r="BZ453" s="454"/>
      <c r="CA453" s="454"/>
      <c r="CB453" s="454"/>
      <c r="CC453" s="454"/>
      <c r="CD453" s="454"/>
      <c r="CE453" s="454"/>
      <c r="CF453" s="454"/>
      <c r="CG453" s="454"/>
      <c r="CH453" s="454"/>
      <c r="CI453" s="454"/>
      <c r="CJ453" s="454"/>
      <c r="CK453" s="454"/>
      <c r="CL453" s="454"/>
      <c r="CM453" s="454"/>
      <c r="CN453" s="454"/>
      <c r="CO453" s="454"/>
      <c r="CP453" s="454"/>
      <c r="CQ453" s="454"/>
      <c r="CR453" s="454"/>
      <c r="CS453" s="454"/>
      <c r="CT453" s="454"/>
      <c r="CU453" s="454"/>
      <c r="CV453" s="454"/>
      <c r="CW453" s="454"/>
      <c r="CX453" s="454"/>
      <c r="CY453" s="454"/>
      <c r="CZ453" s="454"/>
      <c r="DA453" s="454"/>
      <c r="DB453" s="454"/>
      <c r="DC453" s="454"/>
      <c r="DD453" s="454"/>
      <c r="DE453" s="454"/>
      <c r="DF453" s="454"/>
      <c r="DG453" s="454"/>
      <c r="DH453" s="454"/>
      <c r="DI453" s="454"/>
      <c r="DJ453" s="454"/>
      <c r="DK453" s="454"/>
      <c r="DL453" s="454"/>
      <c r="DM453" s="454"/>
      <c r="DN453" s="454"/>
      <c r="DO453" s="454"/>
      <c r="DP453" s="454"/>
      <c r="DQ453" s="454"/>
      <c r="DR453" s="454"/>
      <c r="DS453" s="454"/>
      <c r="DT453" s="454"/>
      <c r="DU453" s="454"/>
      <c r="DV453" s="454"/>
      <c r="DW453" s="454"/>
      <c r="DX453" s="454"/>
      <c r="DY453" s="454"/>
      <c r="DZ453" s="454"/>
      <c r="EA453" s="454"/>
      <c r="EB453" s="454"/>
      <c r="EC453" s="454"/>
      <c r="ED453" s="454"/>
      <c r="EE453" s="454"/>
      <c r="EF453" s="454"/>
      <c r="EG453" s="454"/>
      <c r="EH453" s="454"/>
      <c r="EI453" s="454"/>
      <c r="EJ453" s="454"/>
      <c r="EK453" s="454"/>
      <c r="EL453" s="454"/>
      <c r="EM453" s="454"/>
      <c r="EN453" s="454"/>
      <c r="EO453" s="454"/>
      <c r="EP453" s="454"/>
      <c r="EQ453" s="454"/>
      <c r="ER453" s="454"/>
      <c r="ES453" s="454"/>
      <c r="ET453" s="454"/>
      <c r="EU453" s="581"/>
      <c r="EV453" s="581"/>
      <c r="EW453" s="581"/>
      <c r="EX453" s="581"/>
      <c r="EY453" s="581"/>
      <c r="EZ453" s="581"/>
      <c r="FA453" s="581"/>
      <c r="FB453" s="581"/>
      <c r="FC453" s="581"/>
      <c r="FD453" s="581"/>
      <c r="FE453" s="581"/>
    </row>
    <row r="454" spans="1:161">
      <c r="A454" s="454"/>
      <c r="B454" s="653"/>
      <c r="C454" s="454"/>
      <c r="D454" s="454"/>
      <c r="E454" s="454"/>
      <c r="F454" s="504"/>
      <c r="G454" s="454"/>
      <c r="H454" s="454"/>
      <c r="I454" s="454"/>
      <c r="J454" s="454"/>
      <c r="K454" s="454"/>
      <c r="L454" s="454"/>
      <c r="M454" s="454"/>
      <c r="N454" s="454"/>
      <c r="O454" s="454"/>
      <c r="P454" s="454"/>
      <c r="Q454" s="454"/>
      <c r="R454" s="454"/>
      <c r="S454" s="454"/>
      <c r="T454" s="454"/>
      <c r="U454" s="454"/>
      <c r="V454" s="454"/>
      <c r="W454" s="454"/>
      <c r="X454" s="454"/>
      <c r="Y454" s="454"/>
      <c r="Z454" s="454"/>
      <c r="AA454" s="454"/>
      <c r="AB454" s="454"/>
      <c r="AC454" s="454"/>
      <c r="AD454" s="454"/>
      <c r="AE454" s="454"/>
      <c r="AF454" s="454"/>
      <c r="AG454" s="454"/>
      <c r="AH454" s="454"/>
      <c r="AI454" s="454"/>
      <c r="AJ454" s="454"/>
      <c r="AK454" s="454"/>
      <c r="AL454" s="454"/>
      <c r="AM454" s="454"/>
      <c r="AN454" s="454"/>
      <c r="AO454" s="454"/>
      <c r="AP454" s="454"/>
      <c r="AQ454" s="454"/>
      <c r="AR454" s="454"/>
      <c r="AS454" s="454"/>
      <c r="AT454" s="454"/>
      <c r="AU454" s="454"/>
      <c r="AV454" s="454"/>
      <c r="AW454" s="454"/>
      <c r="AX454" s="454"/>
      <c r="AY454" s="454"/>
      <c r="AZ454" s="454"/>
      <c r="BA454" s="454"/>
      <c r="BB454" s="454"/>
      <c r="BC454" s="454"/>
      <c r="BD454" s="454"/>
      <c r="BE454" s="454"/>
      <c r="BF454" s="454"/>
      <c r="BG454" s="454"/>
      <c r="BH454" s="454"/>
      <c r="BI454" s="454"/>
      <c r="BJ454" s="454"/>
      <c r="BK454" s="454"/>
      <c r="BL454" s="454"/>
      <c r="BM454" s="454"/>
      <c r="BN454" s="454"/>
      <c r="BO454" s="454"/>
      <c r="BP454" s="454"/>
      <c r="BQ454" s="454"/>
      <c r="BR454" s="454"/>
      <c r="BS454" s="454"/>
      <c r="BT454" s="454"/>
      <c r="BU454" s="454"/>
      <c r="BV454" s="454"/>
      <c r="BW454" s="454"/>
      <c r="BX454" s="454"/>
      <c r="BY454" s="454"/>
      <c r="BZ454" s="454"/>
      <c r="CA454" s="454"/>
      <c r="CB454" s="454"/>
      <c r="CC454" s="454"/>
      <c r="CD454" s="454"/>
      <c r="CE454" s="454"/>
      <c r="CF454" s="454"/>
      <c r="CG454" s="454"/>
      <c r="CH454" s="454"/>
      <c r="CI454" s="454"/>
      <c r="CJ454" s="454"/>
      <c r="CK454" s="454"/>
      <c r="CL454" s="454"/>
      <c r="CM454" s="454"/>
      <c r="CN454" s="454"/>
      <c r="CO454" s="454"/>
      <c r="CP454" s="454"/>
      <c r="CQ454" s="454"/>
      <c r="CR454" s="454"/>
      <c r="CS454" s="454"/>
      <c r="CT454" s="454"/>
      <c r="CU454" s="454"/>
      <c r="CV454" s="454"/>
      <c r="CW454" s="454"/>
      <c r="CX454" s="454"/>
      <c r="CY454" s="454"/>
      <c r="CZ454" s="454"/>
      <c r="DA454" s="454"/>
      <c r="DB454" s="454"/>
      <c r="DC454" s="454"/>
      <c r="DD454" s="454"/>
      <c r="DE454" s="454"/>
      <c r="DF454" s="454"/>
      <c r="DG454" s="454"/>
      <c r="DH454" s="454"/>
      <c r="DI454" s="454"/>
      <c r="DJ454" s="454"/>
      <c r="DK454" s="454"/>
      <c r="DL454" s="454"/>
      <c r="DM454" s="454"/>
      <c r="DN454" s="454"/>
      <c r="DO454" s="454"/>
      <c r="DP454" s="454"/>
      <c r="DQ454" s="454"/>
      <c r="DR454" s="454"/>
      <c r="DS454" s="454"/>
      <c r="DT454" s="454"/>
      <c r="DU454" s="454"/>
      <c r="DV454" s="454"/>
      <c r="DW454" s="454"/>
      <c r="DX454" s="454"/>
      <c r="DY454" s="454"/>
      <c r="DZ454" s="454"/>
      <c r="EA454" s="454"/>
      <c r="EB454" s="454"/>
      <c r="EC454" s="454"/>
      <c r="ED454" s="454"/>
      <c r="EE454" s="454"/>
      <c r="EF454" s="454"/>
      <c r="EG454" s="454"/>
      <c r="EH454" s="454"/>
      <c r="EI454" s="454"/>
      <c r="EJ454" s="454"/>
      <c r="EK454" s="454"/>
      <c r="EL454" s="454"/>
      <c r="EM454" s="454"/>
      <c r="EN454" s="454"/>
      <c r="EO454" s="454"/>
      <c r="EP454" s="454"/>
      <c r="EQ454" s="454"/>
      <c r="ER454" s="454"/>
      <c r="ES454" s="454"/>
      <c r="ET454" s="454"/>
      <c r="EU454" s="581"/>
      <c r="EV454" s="581"/>
      <c r="EW454" s="581"/>
      <c r="EX454" s="581"/>
      <c r="EY454" s="581"/>
      <c r="EZ454" s="581"/>
      <c r="FA454" s="581"/>
      <c r="FB454" s="581"/>
      <c r="FC454" s="581"/>
      <c r="FD454" s="581"/>
      <c r="FE454" s="581"/>
    </row>
    <row r="455" spans="1:161">
      <c r="A455" s="454"/>
      <c r="B455" s="653"/>
      <c r="C455" s="454"/>
      <c r="D455" s="454"/>
      <c r="E455" s="454"/>
      <c r="F455" s="504"/>
      <c r="G455" s="454"/>
      <c r="H455" s="454"/>
      <c r="I455" s="454"/>
      <c r="J455" s="454"/>
      <c r="K455" s="454"/>
      <c r="L455" s="454"/>
      <c r="M455" s="454"/>
      <c r="N455" s="454"/>
      <c r="O455" s="454"/>
      <c r="P455" s="454"/>
      <c r="Q455" s="454"/>
      <c r="R455" s="454"/>
      <c r="S455" s="454"/>
      <c r="T455" s="454"/>
      <c r="U455" s="454"/>
      <c r="V455" s="454"/>
      <c r="W455" s="454"/>
      <c r="X455" s="454"/>
      <c r="Y455" s="454"/>
      <c r="Z455" s="454"/>
      <c r="AA455" s="454"/>
      <c r="AB455" s="454"/>
      <c r="AC455" s="454"/>
      <c r="AD455" s="454"/>
      <c r="AE455" s="454"/>
      <c r="AF455" s="454"/>
      <c r="AG455" s="454"/>
      <c r="AH455" s="454"/>
      <c r="AI455" s="454"/>
      <c r="AJ455" s="454"/>
      <c r="AK455" s="454"/>
      <c r="AL455" s="454"/>
      <c r="AM455" s="454"/>
      <c r="AN455" s="454"/>
      <c r="AO455" s="454"/>
      <c r="AP455" s="454"/>
      <c r="AQ455" s="454"/>
      <c r="AR455" s="454"/>
      <c r="AS455" s="454"/>
      <c r="AT455" s="454"/>
      <c r="AU455" s="454"/>
      <c r="AV455" s="454"/>
      <c r="AW455" s="454"/>
      <c r="AX455" s="454"/>
      <c r="AY455" s="454"/>
      <c r="AZ455" s="454"/>
      <c r="BA455" s="454"/>
      <c r="BB455" s="454"/>
      <c r="BC455" s="454"/>
      <c r="BD455" s="454"/>
      <c r="BE455" s="454"/>
      <c r="BF455" s="454"/>
      <c r="BG455" s="454"/>
      <c r="BH455" s="454"/>
      <c r="BI455" s="454"/>
      <c r="BJ455" s="454"/>
      <c r="BK455" s="454"/>
      <c r="BL455" s="454"/>
      <c r="BM455" s="454"/>
      <c r="BN455" s="454"/>
      <c r="BO455" s="454"/>
      <c r="BP455" s="454"/>
      <c r="BQ455" s="454"/>
      <c r="BR455" s="454"/>
      <c r="BS455" s="454"/>
      <c r="BT455" s="454"/>
      <c r="BU455" s="454"/>
      <c r="BV455" s="454"/>
      <c r="BW455" s="454"/>
      <c r="BX455" s="454"/>
      <c r="BY455" s="454"/>
      <c r="BZ455" s="454"/>
      <c r="CA455" s="454"/>
      <c r="CB455" s="454"/>
      <c r="CC455" s="454"/>
      <c r="CD455" s="454"/>
      <c r="CE455" s="454"/>
      <c r="CF455" s="454"/>
      <c r="CG455" s="454"/>
      <c r="CH455" s="454"/>
      <c r="CI455" s="454"/>
      <c r="CJ455" s="454"/>
      <c r="CK455" s="454"/>
      <c r="CL455" s="454"/>
      <c r="CM455" s="454"/>
      <c r="CN455" s="454"/>
      <c r="CO455" s="454"/>
      <c r="CP455" s="454"/>
      <c r="CQ455" s="454"/>
      <c r="CR455" s="454"/>
      <c r="CS455" s="454"/>
      <c r="CT455" s="454"/>
      <c r="CU455" s="454"/>
      <c r="CV455" s="454"/>
      <c r="CW455" s="454"/>
      <c r="CX455" s="454"/>
      <c r="CY455" s="454"/>
      <c r="CZ455" s="454"/>
      <c r="DA455" s="454"/>
      <c r="DB455" s="454"/>
      <c r="DC455" s="454"/>
      <c r="DD455" s="454"/>
      <c r="DE455" s="454"/>
      <c r="DF455" s="454"/>
      <c r="DG455" s="454"/>
      <c r="DH455" s="454"/>
      <c r="DI455" s="454"/>
      <c r="DJ455" s="454"/>
      <c r="DK455" s="454"/>
      <c r="DL455" s="454"/>
      <c r="DM455" s="454"/>
      <c r="DN455" s="454"/>
      <c r="DO455" s="454"/>
      <c r="DP455" s="454"/>
      <c r="DQ455" s="454"/>
      <c r="DR455" s="454"/>
      <c r="DS455" s="454"/>
      <c r="DT455" s="454"/>
      <c r="DU455" s="454"/>
      <c r="DV455" s="454"/>
      <c r="DW455" s="454"/>
      <c r="DX455" s="454"/>
      <c r="DY455" s="454"/>
      <c r="DZ455" s="454"/>
      <c r="EA455" s="454"/>
      <c r="EB455" s="454"/>
      <c r="EC455" s="454"/>
      <c r="ED455" s="454"/>
      <c r="EE455" s="454"/>
      <c r="EF455" s="454"/>
      <c r="EG455" s="454"/>
      <c r="EH455" s="454"/>
      <c r="EI455" s="454"/>
      <c r="EJ455" s="454"/>
      <c r="EK455" s="454"/>
      <c r="EL455" s="454"/>
      <c r="EM455" s="454"/>
      <c r="EN455" s="454"/>
      <c r="EO455" s="454"/>
      <c r="EP455" s="454"/>
      <c r="EQ455" s="454"/>
      <c r="ER455" s="454"/>
      <c r="ES455" s="454"/>
      <c r="ET455" s="454"/>
      <c r="EU455" s="581"/>
      <c r="EV455" s="581"/>
      <c r="EW455" s="581"/>
      <c r="EX455" s="581"/>
      <c r="EY455" s="581"/>
      <c r="EZ455" s="581"/>
      <c r="FA455" s="581"/>
      <c r="FB455" s="581"/>
      <c r="FC455" s="581"/>
      <c r="FD455" s="581"/>
      <c r="FE455" s="581"/>
    </row>
    <row r="456" spans="1:161">
      <c r="A456" s="454"/>
      <c r="B456" s="653"/>
      <c r="C456" s="454"/>
      <c r="D456" s="454"/>
      <c r="E456" s="454"/>
      <c r="F456" s="504"/>
      <c r="G456" s="454"/>
      <c r="H456" s="454"/>
      <c r="I456" s="454"/>
      <c r="J456" s="454"/>
      <c r="K456" s="454"/>
      <c r="L456" s="454"/>
      <c r="M456" s="454"/>
      <c r="N456" s="454"/>
      <c r="O456" s="454"/>
      <c r="P456" s="454"/>
      <c r="Q456" s="454"/>
      <c r="R456" s="454"/>
      <c r="S456" s="454"/>
      <c r="T456" s="454"/>
      <c r="U456" s="454"/>
      <c r="V456" s="454"/>
      <c r="W456" s="454"/>
      <c r="X456" s="454"/>
      <c r="Y456" s="454"/>
      <c r="Z456" s="454"/>
      <c r="AA456" s="454"/>
      <c r="AB456" s="454"/>
      <c r="AC456" s="454"/>
      <c r="AD456" s="454"/>
      <c r="AE456" s="454"/>
      <c r="AF456" s="454"/>
      <c r="AG456" s="454"/>
      <c r="AH456" s="454"/>
      <c r="AI456" s="454"/>
      <c r="AJ456" s="454"/>
      <c r="AK456" s="454"/>
      <c r="AL456" s="454"/>
      <c r="AM456" s="454"/>
      <c r="AN456" s="454"/>
      <c r="AO456" s="454"/>
      <c r="AP456" s="454"/>
      <c r="AQ456" s="454"/>
      <c r="AR456" s="454"/>
      <c r="AS456" s="454"/>
      <c r="AT456" s="454"/>
      <c r="AU456" s="454"/>
      <c r="AV456" s="454"/>
      <c r="AW456" s="454"/>
      <c r="AX456" s="454"/>
      <c r="AY456" s="454"/>
      <c r="AZ456" s="454"/>
      <c r="BA456" s="454"/>
      <c r="BB456" s="454"/>
      <c r="BC456" s="454"/>
      <c r="BD456" s="454"/>
      <c r="BE456" s="454"/>
      <c r="BF456" s="454"/>
      <c r="BG456" s="454"/>
      <c r="BH456" s="454"/>
      <c r="BI456" s="454"/>
      <c r="BJ456" s="454"/>
      <c r="BK456" s="454"/>
      <c r="BL456" s="454"/>
      <c r="BM456" s="454"/>
      <c r="BN456" s="454"/>
      <c r="BO456" s="454"/>
      <c r="BP456" s="454"/>
      <c r="BQ456" s="454"/>
      <c r="BR456" s="454"/>
      <c r="BS456" s="454"/>
      <c r="BT456" s="454"/>
      <c r="BU456" s="454"/>
      <c r="BV456" s="454"/>
      <c r="BW456" s="454"/>
      <c r="BX456" s="454"/>
      <c r="BY456" s="454"/>
      <c r="BZ456" s="454"/>
      <c r="CA456" s="454"/>
      <c r="CB456" s="454"/>
      <c r="CC456" s="454"/>
      <c r="CD456" s="454"/>
      <c r="CE456" s="454"/>
      <c r="CF456" s="454"/>
      <c r="CG456" s="454"/>
      <c r="CH456" s="454"/>
      <c r="CI456" s="454"/>
      <c r="CJ456" s="454"/>
      <c r="CK456" s="454"/>
      <c r="CL456" s="454"/>
      <c r="CM456" s="454"/>
      <c r="CN456" s="454"/>
      <c r="CO456" s="454"/>
      <c r="CP456" s="454"/>
      <c r="CQ456" s="454"/>
      <c r="CR456" s="454"/>
      <c r="CS456" s="454"/>
      <c r="CT456" s="454"/>
      <c r="CU456" s="454"/>
      <c r="CV456" s="454"/>
      <c r="CW456" s="454"/>
      <c r="CX456" s="454"/>
      <c r="CY456" s="454"/>
      <c r="CZ456" s="454"/>
      <c r="DA456" s="454"/>
      <c r="DB456" s="454"/>
      <c r="DC456" s="454"/>
      <c r="DD456" s="454"/>
      <c r="DE456" s="454"/>
      <c r="DF456" s="454"/>
      <c r="DG456" s="454"/>
      <c r="DH456" s="454"/>
      <c r="DI456" s="454"/>
      <c r="DJ456" s="454"/>
      <c r="DK456" s="454"/>
      <c r="DL456" s="454"/>
      <c r="DM456" s="454"/>
      <c r="DN456" s="454"/>
      <c r="DO456" s="454"/>
      <c r="DP456" s="454"/>
      <c r="DQ456" s="454"/>
      <c r="DR456" s="454"/>
      <c r="DS456" s="454"/>
      <c r="DT456" s="454"/>
      <c r="DU456" s="454"/>
      <c r="DV456" s="454"/>
      <c r="DW456" s="454"/>
      <c r="DX456" s="454"/>
      <c r="DY456" s="454"/>
      <c r="DZ456" s="454"/>
      <c r="EA456" s="454"/>
      <c r="EB456" s="454"/>
      <c r="EC456" s="454"/>
      <c r="ED456" s="454"/>
      <c r="EE456" s="454"/>
      <c r="EF456" s="454"/>
      <c r="EG456" s="454"/>
      <c r="EH456" s="454"/>
      <c r="EI456" s="454"/>
      <c r="EJ456" s="454"/>
      <c r="EK456" s="454"/>
      <c r="EL456" s="454"/>
      <c r="EM456" s="454"/>
      <c r="EN456" s="454"/>
      <c r="EO456" s="454"/>
      <c r="EP456" s="454"/>
      <c r="EQ456" s="454"/>
      <c r="ER456" s="454"/>
      <c r="ES456" s="454"/>
      <c r="ET456" s="454"/>
      <c r="EU456" s="581"/>
      <c r="EV456" s="581"/>
      <c r="EW456" s="581"/>
      <c r="EX456" s="581"/>
      <c r="EY456" s="581"/>
      <c r="EZ456" s="581"/>
      <c r="FA456" s="581"/>
      <c r="FB456" s="581"/>
      <c r="FC456" s="581"/>
      <c r="FD456" s="581"/>
      <c r="FE456" s="581"/>
    </row>
    <row r="457" spans="1:161">
      <c r="A457" s="454"/>
      <c r="B457" s="653"/>
      <c r="C457" s="454"/>
      <c r="D457" s="454"/>
      <c r="E457" s="454"/>
      <c r="F457" s="504"/>
      <c r="G457" s="454"/>
      <c r="H457" s="454"/>
      <c r="I457" s="454"/>
      <c r="J457" s="454"/>
      <c r="K457" s="454"/>
      <c r="L457" s="454"/>
      <c r="M457" s="454"/>
      <c r="N457" s="454"/>
      <c r="O457" s="454"/>
      <c r="P457" s="454"/>
      <c r="Q457" s="454"/>
      <c r="R457" s="454"/>
      <c r="S457" s="454"/>
      <c r="T457" s="454"/>
      <c r="U457" s="454"/>
      <c r="V457" s="454"/>
      <c r="W457" s="454"/>
      <c r="X457" s="454"/>
      <c r="Y457" s="454"/>
      <c r="Z457" s="454"/>
      <c r="AA457" s="454"/>
      <c r="AB457" s="454"/>
      <c r="AC457" s="454"/>
      <c r="AD457" s="454"/>
      <c r="AE457" s="454"/>
      <c r="AF457" s="454"/>
      <c r="AG457" s="454"/>
      <c r="AH457" s="454"/>
      <c r="AI457" s="454"/>
      <c r="AJ457" s="454"/>
      <c r="AK457" s="454"/>
      <c r="AL457" s="454"/>
      <c r="AM457" s="454"/>
      <c r="AN457" s="454"/>
      <c r="AO457" s="454"/>
      <c r="AP457" s="454"/>
      <c r="AQ457" s="454"/>
      <c r="AR457" s="454"/>
      <c r="AS457" s="454"/>
      <c r="AT457" s="454"/>
      <c r="AU457" s="454"/>
      <c r="AV457" s="454"/>
      <c r="AW457" s="454"/>
      <c r="AX457" s="454"/>
      <c r="AY457" s="454"/>
      <c r="AZ457" s="454"/>
      <c r="BA457" s="454"/>
      <c r="BB457" s="454"/>
      <c r="BC457" s="454"/>
      <c r="BD457" s="454"/>
      <c r="BE457" s="454"/>
      <c r="BF457" s="454"/>
      <c r="BG457" s="454"/>
      <c r="BH457" s="454"/>
      <c r="BI457" s="454"/>
      <c r="BJ457" s="454"/>
      <c r="BK457" s="454"/>
      <c r="BL457" s="454"/>
      <c r="BM457" s="454"/>
      <c r="BN457" s="454"/>
      <c r="BO457" s="454"/>
      <c r="BP457" s="454"/>
      <c r="BQ457" s="454"/>
      <c r="BR457" s="454"/>
      <c r="BS457" s="454"/>
      <c r="BT457" s="454"/>
      <c r="BU457" s="454"/>
      <c r="BV457" s="454"/>
      <c r="BW457" s="454"/>
      <c r="BX457" s="454"/>
      <c r="BY457" s="454"/>
      <c r="BZ457" s="454"/>
      <c r="CA457" s="454"/>
      <c r="CB457" s="454"/>
      <c r="CC457" s="454"/>
      <c r="CD457" s="454"/>
      <c r="CE457" s="454"/>
      <c r="CF457" s="454"/>
      <c r="CG457" s="454"/>
      <c r="CH457" s="454"/>
      <c r="CI457" s="454"/>
      <c r="CJ457" s="454"/>
      <c r="CK457" s="454"/>
      <c r="CL457" s="454"/>
      <c r="CM457" s="454"/>
      <c r="CN457" s="454"/>
      <c r="CO457" s="454"/>
      <c r="CP457" s="454"/>
      <c r="CQ457" s="454"/>
      <c r="CR457" s="454"/>
      <c r="CS457" s="454"/>
      <c r="CT457" s="454"/>
      <c r="CU457" s="454"/>
      <c r="CV457" s="454"/>
      <c r="CW457" s="454"/>
      <c r="CX457" s="454"/>
      <c r="CY457" s="454"/>
      <c r="CZ457" s="454"/>
      <c r="DA457" s="454"/>
      <c r="DB457" s="454"/>
      <c r="DC457" s="454"/>
      <c r="DD457" s="454"/>
      <c r="DE457" s="454"/>
      <c r="DF457" s="454"/>
      <c r="DG457" s="454"/>
      <c r="DH457" s="454"/>
      <c r="DI457" s="454"/>
      <c r="DJ457" s="454"/>
      <c r="DK457" s="454"/>
      <c r="DL457" s="454"/>
      <c r="DM457" s="454"/>
      <c r="DN457" s="454"/>
      <c r="DO457" s="454"/>
      <c r="DP457" s="454"/>
      <c r="DQ457" s="454"/>
      <c r="DR457" s="454"/>
      <c r="DS457" s="454"/>
      <c r="DT457" s="454"/>
      <c r="DU457" s="454"/>
      <c r="DV457" s="454"/>
      <c r="DW457" s="454"/>
      <c r="DX457" s="454"/>
      <c r="DY457" s="454"/>
      <c r="DZ457" s="454"/>
      <c r="EA457" s="454"/>
      <c r="EB457" s="454"/>
      <c r="EC457" s="454"/>
      <c r="ED457" s="454"/>
      <c r="EE457" s="454"/>
      <c r="EF457" s="454"/>
      <c r="EG457" s="454"/>
      <c r="EH457" s="454"/>
      <c r="EI457" s="454"/>
      <c r="EJ457" s="454"/>
      <c r="EK457" s="454"/>
      <c r="EL457" s="454"/>
      <c r="EM457" s="454"/>
      <c r="EN457" s="454"/>
      <c r="EO457" s="454"/>
      <c r="EP457" s="454"/>
      <c r="EQ457" s="454"/>
      <c r="ER457" s="454"/>
      <c r="ES457" s="454"/>
      <c r="ET457" s="454"/>
      <c r="EU457" s="581"/>
      <c r="EV457" s="581"/>
      <c r="EW457" s="581"/>
      <c r="EX457" s="581"/>
      <c r="EY457" s="581"/>
      <c r="EZ457" s="581"/>
      <c r="FA457" s="581"/>
      <c r="FB457" s="581"/>
      <c r="FC457" s="581"/>
      <c r="FD457" s="581"/>
      <c r="FE457" s="581"/>
    </row>
    <row r="458" spans="1:161">
      <c r="A458" s="454"/>
      <c r="B458" s="653"/>
      <c r="C458" s="454"/>
      <c r="D458" s="454"/>
      <c r="E458" s="454"/>
      <c r="F458" s="504"/>
      <c r="G458" s="454"/>
      <c r="H458" s="454"/>
      <c r="I458" s="454"/>
      <c r="J458" s="454"/>
      <c r="K458" s="454"/>
      <c r="L458" s="454"/>
      <c r="M458" s="454"/>
      <c r="N458" s="454"/>
      <c r="O458" s="454"/>
      <c r="P458" s="454"/>
      <c r="Q458" s="454"/>
      <c r="R458" s="454"/>
      <c r="S458" s="454"/>
      <c r="T458" s="454"/>
      <c r="U458" s="454"/>
      <c r="V458" s="454"/>
      <c r="W458" s="454"/>
      <c r="X458" s="454"/>
      <c r="Y458" s="454"/>
      <c r="Z458" s="454"/>
      <c r="AA458" s="454"/>
      <c r="AB458" s="454"/>
      <c r="AC458" s="454"/>
      <c r="AD458" s="454"/>
      <c r="AE458" s="454"/>
      <c r="AF458" s="454"/>
      <c r="AG458" s="454"/>
      <c r="AH458" s="454"/>
      <c r="AI458" s="454"/>
      <c r="AJ458" s="454"/>
      <c r="AK458" s="454"/>
      <c r="AL458" s="454"/>
      <c r="AM458" s="454"/>
      <c r="AN458" s="454"/>
      <c r="AO458" s="454"/>
      <c r="AP458" s="454"/>
      <c r="AQ458" s="454"/>
      <c r="AR458" s="454"/>
      <c r="AS458" s="454"/>
      <c r="AT458" s="454"/>
      <c r="AU458" s="454"/>
      <c r="AV458" s="454"/>
      <c r="AW458" s="454"/>
      <c r="AX458" s="454"/>
      <c r="AY458" s="454"/>
      <c r="AZ458" s="454"/>
      <c r="BA458" s="454"/>
      <c r="BB458" s="454"/>
      <c r="BC458" s="454"/>
      <c r="BD458" s="454"/>
      <c r="BE458" s="454"/>
      <c r="BF458" s="454"/>
      <c r="BG458" s="454"/>
      <c r="BH458" s="454"/>
      <c r="BI458" s="454"/>
      <c r="BJ458" s="454"/>
      <c r="BK458" s="454"/>
      <c r="BL458" s="454"/>
      <c r="BM458" s="454"/>
      <c r="BN458" s="454"/>
      <c r="BO458" s="454"/>
      <c r="BP458" s="454"/>
      <c r="BQ458" s="454"/>
      <c r="BR458" s="454"/>
      <c r="BS458" s="454"/>
      <c r="BT458" s="454"/>
      <c r="BU458" s="454"/>
      <c r="BV458" s="454"/>
      <c r="BW458" s="454"/>
      <c r="BX458" s="454"/>
      <c r="BY458" s="454"/>
      <c r="BZ458" s="454"/>
      <c r="CA458" s="454"/>
      <c r="CB458" s="454"/>
      <c r="CC458" s="454"/>
      <c r="CD458" s="454"/>
      <c r="CE458" s="454"/>
      <c r="CF458" s="454"/>
      <c r="CG458" s="454"/>
      <c r="CH458" s="454"/>
      <c r="CI458" s="454"/>
      <c r="CJ458" s="454"/>
      <c r="CK458" s="454"/>
      <c r="CL458" s="454"/>
      <c r="CM458" s="454"/>
      <c r="CN458" s="454"/>
      <c r="CO458" s="454"/>
      <c r="CP458" s="454"/>
      <c r="CQ458" s="454"/>
      <c r="CR458" s="454"/>
      <c r="CS458" s="454"/>
      <c r="CT458" s="454"/>
      <c r="CU458" s="454"/>
      <c r="CV458" s="454"/>
      <c r="CW458" s="454"/>
      <c r="CX458" s="454"/>
      <c r="CY458" s="454"/>
      <c r="CZ458" s="454"/>
      <c r="DA458" s="454"/>
      <c r="DB458" s="454"/>
      <c r="DC458" s="454"/>
      <c r="DD458" s="454"/>
      <c r="DE458" s="454"/>
      <c r="DF458" s="454"/>
      <c r="DG458" s="454"/>
      <c r="DH458" s="454"/>
      <c r="DI458" s="454"/>
      <c r="DJ458" s="454"/>
      <c r="DK458" s="454"/>
      <c r="DL458" s="454"/>
      <c r="DM458" s="454"/>
      <c r="DN458" s="454"/>
      <c r="DO458" s="454"/>
      <c r="DP458" s="454"/>
      <c r="DQ458" s="454"/>
      <c r="DR458" s="454"/>
      <c r="DS458" s="454"/>
      <c r="DT458" s="454"/>
      <c r="DU458" s="454"/>
      <c r="DV458" s="454"/>
      <c r="DW458" s="454"/>
      <c r="DX458" s="454"/>
      <c r="DY458" s="454"/>
      <c r="DZ458" s="454"/>
      <c r="EA458" s="454"/>
      <c r="EB458" s="454"/>
      <c r="EC458" s="454"/>
      <c r="ED458" s="454"/>
      <c r="EE458" s="454"/>
      <c r="EF458" s="454"/>
      <c r="EG458" s="454"/>
      <c r="EH458" s="454"/>
      <c r="EI458" s="454"/>
      <c r="EJ458" s="454"/>
      <c r="EK458" s="454"/>
      <c r="EL458" s="454"/>
      <c r="EM458" s="454"/>
      <c r="EN458" s="454"/>
      <c r="EO458" s="454"/>
      <c r="EP458" s="454"/>
      <c r="EQ458" s="454"/>
      <c r="ER458" s="454"/>
      <c r="ES458" s="454"/>
      <c r="ET458" s="454"/>
      <c r="EU458" s="581"/>
      <c r="EV458" s="581"/>
      <c r="EW458" s="581"/>
      <c r="EX458" s="581"/>
      <c r="EY458" s="581"/>
      <c r="EZ458" s="581"/>
      <c r="FA458" s="581"/>
      <c r="FB458" s="581"/>
      <c r="FC458" s="581"/>
      <c r="FD458" s="581"/>
      <c r="FE458" s="581"/>
    </row>
    <row r="459" spans="1:161">
      <c r="A459" s="454"/>
      <c r="B459" s="653"/>
      <c r="C459" s="454"/>
      <c r="D459" s="454"/>
      <c r="E459" s="454"/>
      <c r="F459" s="504"/>
      <c r="G459" s="454"/>
      <c r="H459" s="454"/>
      <c r="I459" s="454"/>
      <c r="J459" s="454"/>
      <c r="K459" s="454"/>
      <c r="L459" s="454"/>
      <c r="M459" s="454"/>
      <c r="N459" s="454"/>
      <c r="O459" s="454"/>
      <c r="P459" s="454"/>
      <c r="Q459" s="454"/>
      <c r="R459" s="454"/>
      <c r="S459" s="454"/>
      <c r="T459" s="454"/>
      <c r="U459" s="454"/>
      <c r="V459" s="454"/>
      <c r="W459" s="454"/>
      <c r="X459" s="454"/>
      <c r="Y459" s="454"/>
      <c r="Z459" s="454"/>
      <c r="AA459" s="454"/>
      <c r="AB459" s="454"/>
      <c r="AC459" s="454"/>
      <c r="AD459" s="454"/>
      <c r="AE459" s="454"/>
      <c r="AF459" s="454"/>
      <c r="AG459" s="454"/>
      <c r="AH459" s="454"/>
      <c r="AI459" s="454"/>
      <c r="AJ459" s="454"/>
      <c r="AK459" s="454"/>
      <c r="AL459" s="454"/>
      <c r="AM459" s="454"/>
      <c r="AN459" s="454"/>
      <c r="AO459" s="454"/>
      <c r="AP459" s="454"/>
      <c r="AQ459" s="454"/>
      <c r="AR459" s="454"/>
      <c r="AS459" s="454"/>
      <c r="AT459" s="454"/>
      <c r="AU459" s="454"/>
      <c r="AV459" s="454"/>
      <c r="AW459" s="454"/>
      <c r="AX459" s="454"/>
      <c r="AY459" s="454"/>
      <c r="AZ459" s="454"/>
      <c r="BA459" s="454"/>
      <c r="BB459" s="454"/>
      <c r="BC459" s="454"/>
      <c r="BD459" s="454"/>
      <c r="BE459" s="454"/>
      <c r="BF459" s="454"/>
      <c r="BG459" s="454"/>
      <c r="BH459" s="454"/>
      <c r="BI459" s="454"/>
      <c r="BJ459" s="454"/>
      <c r="BK459" s="454"/>
      <c r="BL459" s="454"/>
      <c r="BM459" s="454"/>
      <c r="BN459" s="454"/>
      <c r="BO459" s="454"/>
      <c r="BP459" s="454"/>
      <c r="BQ459" s="454"/>
      <c r="BR459" s="454"/>
      <c r="BS459" s="454"/>
      <c r="BT459" s="454"/>
      <c r="BU459" s="454"/>
      <c r="BV459" s="454"/>
      <c r="BW459" s="454"/>
      <c r="BX459" s="454"/>
      <c r="BY459" s="454"/>
      <c r="BZ459" s="454"/>
      <c r="CA459" s="454"/>
      <c r="CB459" s="454"/>
      <c r="CC459" s="454"/>
      <c r="CD459" s="454"/>
      <c r="CE459" s="454"/>
      <c r="CF459" s="454"/>
      <c r="CG459" s="454"/>
      <c r="CH459" s="454"/>
      <c r="CI459" s="454"/>
      <c r="CJ459" s="454"/>
      <c r="CK459" s="454"/>
      <c r="CL459" s="454"/>
      <c r="CM459" s="454"/>
      <c r="CN459" s="454"/>
      <c r="CO459" s="454"/>
      <c r="CP459" s="454"/>
      <c r="CQ459" s="454"/>
      <c r="CR459" s="454"/>
      <c r="CS459" s="454"/>
      <c r="CT459" s="454"/>
      <c r="CU459" s="454"/>
      <c r="CV459" s="454"/>
      <c r="CW459" s="454"/>
      <c r="CX459" s="454"/>
      <c r="CY459" s="454"/>
      <c r="CZ459" s="454"/>
      <c r="DA459" s="454"/>
      <c r="DB459" s="454"/>
      <c r="DC459" s="454"/>
      <c r="DD459" s="454"/>
      <c r="DE459" s="454"/>
      <c r="DF459" s="454"/>
      <c r="DG459" s="454"/>
      <c r="DH459" s="454"/>
      <c r="DI459" s="454"/>
      <c r="DJ459" s="454"/>
      <c r="DK459" s="454"/>
      <c r="DL459" s="454"/>
      <c r="DM459" s="454"/>
      <c r="DN459" s="454"/>
      <c r="DO459" s="454"/>
      <c r="DP459" s="454"/>
      <c r="DQ459" s="454"/>
      <c r="DR459" s="454"/>
      <c r="DS459" s="454"/>
      <c r="DT459" s="454"/>
      <c r="DU459" s="454"/>
      <c r="DV459" s="454"/>
      <c r="DW459" s="454"/>
      <c r="DX459" s="454"/>
      <c r="DY459" s="454"/>
      <c r="DZ459" s="454"/>
      <c r="EA459" s="454"/>
      <c r="EB459" s="454"/>
      <c r="EC459" s="454"/>
      <c r="ED459" s="454"/>
      <c r="EE459" s="454"/>
      <c r="EF459" s="454"/>
      <c r="EG459" s="454"/>
      <c r="EH459" s="454"/>
      <c r="EI459" s="454"/>
      <c r="EJ459" s="454"/>
      <c r="EK459" s="454"/>
      <c r="EL459" s="454"/>
      <c r="EM459" s="454"/>
      <c r="EN459" s="454"/>
      <c r="EO459" s="454"/>
      <c r="EP459" s="454"/>
      <c r="EQ459" s="454"/>
      <c r="ER459" s="454"/>
      <c r="ES459" s="454"/>
      <c r="ET459" s="454"/>
      <c r="EU459" s="581"/>
      <c r="EV459" s="581"/>
      <c r="EW459" s="581"/>
      <c r="EX459" s="581"/>
      <c r="EY459" s="581"/>
      <c r="EZ459" s="581"/>
      <c r="FA459" s="581"/>
      <c r="FB459" s="581"/>
      <c r="FC459" s="581"/>
      <c r="FD459" s="581"/>
      <c r="FE459" s="581"/>
    </row>
    <row r="460" spans="1:161">
      <c r="A460" s="454"/>
      <c r="B460" s="653"/>
      <c r="C460" s="454"/>
      <c r="D460" s="454"/>
      <c r="E460" s="454"/>
      <c r="F460" s="504"/>
      <c r="G460" s="454"/>
      <c r="H460" s="454"/>
      <c r="I460" s="454"/>
      <c r="J460" s="454"/>
      <c r="K460" s="454"/>
      <c r="L460" s="454"/>
      <c r="M460" s="454"/>
      <c r="N460" s="454"/>
      <c r="O460" s="454"/>
      <c r="P460" s="454"/>
      <c r="Q460" s="454"/>
      <c r="R460" s="454"/>
      <c r="S460" s="454"/>
      <c r="T460" s="454"/>
      <c r="U460" s="454"/>
      <c r="V460" s="454"/>
      <c r="W460" s="454"/>
      <c r="X460" s="454"/>
      <c r="Y460" s="454"/>
      <c r="Z460" s="454"/>
      <c r="AA460" s="454"/>
      <c r="AB460" s="454"/>
      <c r="AC460" s="454"/>
      <c r="AD460" s="454"/>
      <c r="AE460" s="454"/>
      <c r="AF460" s="454"/>
      <c r="AG460" s="454"/>
      <c r="AH460" s="454"/>
      <c r="AI460" s="454"/>
      <c r="AJ460" s="454"/>
      <c r="AK460" s="454"/>
      <c r="AL460" s="454"/>
      <c r="AM460" s="454"/>
      <c r="AN460" s="454"/>
      <c r="AO460" s="454"/>
      <c r="AP460" s="454"/>
      <c r="AQ460" s="454"/>
      <c r="AR460" s="454"/>
      <c r="AS460" s="454"/>
      <c r="AT460" s="454"/>
      <c r="AU460" s="454"/>
      <c r="AV460" s="454"/>
      <c r="AW460" s="454"/>
      <c r="AX460" s="454"/>
      <c r="AY460" s="454"/>
      <c r="AZ460" s="454"/>
      <c r="BA460" s="454"/>
      <c r="BB460" s="454"/>
      <c r="BC460" s="454"/>
      <c r="BD460" s="454"/>
      <c r="BE460" s="454"/>
      <c r="BF460" s="454"/>
      <c r="BG460" s="454"/>
      <c r="BH460" s="454"/>
      <c r="BI460" s="454"/>
      <c r="BJ460" s="454"/>
      <c r="BK460" s="454"/>
      <c r="BL460" s="454"/>
      <c r="BM460" s="454"/>
      <c r="BN460" s="454"/>
      <c r="BO460" s="454"/>
      <c r="BP460" s="454"/>
      <c r="BQ460" s="454"/>
      <c r="BR460" s="454"/>
      <c r="BS460" s="454"/>
      <c r="BT460" s="454"/>
      <c r="BU460" s="454"/>
      <c r="BV460" s="454"/>
      <c r="BW460" s="454"/>
      <c r="BX460" s="454"/>
      <c r="BY460" s="454"/>
      <c r="BZ460" s="454"/>
      <c r="CA460" s="454"/>
      <c r="CB460" s="454"/>
      <c r="CC460" s="454"/>
      <c r="CD460" s="454"/>
      <c r="CE460" s="454"/>
      <c r="CF460" s="454"/>
      <c r="CG460" s="454"/>
      <c r="CH460" s="454"/>
      <c r="CI460" s="454"/>
      <c r="CJ460" s="454"/>
      <c r="CK460" s="454"/>
      <c r="CL460" s="454"/>
      <c r="CM460" s="454"/>
      <c r="CN460" s="454"/>
      <c r="CO460" s="454"/>
      <c r="CP460" s="454"/>
      <c r="CQ460" s="454"/>
      <c r="CR460" s="454"/>
      <c r="CS460" s="454"/>
      <c r="CT460" s="454"/>
      <c r="CU460" s="454"/>
      <c r="CV460" s="454"/>
      <c r="CW460" s="454"/>
      <c r="CX460" s="454"/>
      <c r="CY460" s="454"/>
      <c r="CZ460" s="454"/>
      <c r="DA460" s="454"/>
      <c r="DB460" s="454"/>
      <c r="DC460" s="454"/>
      <c r="DD460" s="454"/>
      <c r="DE460" s="454"/>
      <c r="DF460" s="454"/>
      <c r="DG460" s="454"/>
      <c r="DH460" s="454"/>
      <c r="DI460" s="454"/>
      <c r="DJ460" s="454"/>
      <c r="DK460" s="454"/>
      <c r="DL460" s="454"/>
      <c r="DM460" s="454"/>
      <c r="DN460" s="454"/>
      <c r="DO460" s="454"/>
      <c r="DP460" s="454"/>
      <c r="DQ460" s="454"/>
      <c r="DR460" s="454"/>
      <c r="DS460" s="454"/>
      <c r="DT460" s="454"/>
      <c r="DU460" s="454"/>
      <c r="DV460" s="454"/>
      <c r="DW460" s="454"/>
      <c r="DX460" s="454"/>
      <c r="DY460" s="454"/>
      <c r="DZ460" s="454"/>
      <c r="EA460" s="454"/>
      <c r="EB460" s="454"/>
      <c r="EC460" s="454"/>
      <c r="ED460" s="454"/>
      <c r="EE460" s="454"/>
      <c r="EF460" s="454"/>
      <c r="EG460" s="454"/>
      <c r="EH460" s="454"/>
      <c r="EI460" s="454"/>
      <c r="EJ460" s="454"/>
      <c r="EK460" s="454"/>
      <c r="EL460" s="454"/>
      <c r="EM460" s="454"/>
      <c r="EN460" s="454"/>
      <c r="EO460" s="454"/>
      <c r="EP460" s="454"/>
      <c r="EQ460" s="454"/>
      <c r="ER460" s="454"/>
      <c r="ES460" s="454"/>
      <c r="ET460" s="454"/>
      <c r="EU460" s="581"/>
      <c r="EV460" s="581"/>
      <c r="EW460" s="581"/>
      <c r="EX460" s="581"/>
      <c r="EY460" s="581"/>
      <c r="EZ460" s="581"/>
      <c r="FA460" s="581"/>
      <c r="FB460" s="581"/>
      <c r="FC460" s="581"/>
      <c r="FD460" s="581"/>
      <c r="FE460" s="581"/>
    </row>
    <row r="461" spans="1:161">
      <c r="A461" s="454"/>
      <c r="B461" s="653"/>
      <c r="C461" s="454"/>
      <c r="D461" s="454"/>
      <c r="E461" s="454"/>
      <c r="F461" s="504"/>
      <c r="G461" s="454"/>
      <c r="H461" s="454"/>
      <c r="I461" s="454"/>
      <c r="J461" s="454"/>
      <c r="K461" s="454"/>
      <c r="L461" s="454"/>
      <c r="M461" s="454"/>
      <c r="N461" s="454"/>
      <c r="O461" s="454"/>
      <c r="P461" s="454"/>
      <c r="Q461" s="454"/>
      <c r="R461" s="454"/>
      <c r="S461" s="454"/>
      <c r="T461" s="454"/>
      <c r="U461" s="454"/>
      <c r="V461" s="454"/>
      <c r="W461" s="454"/>
      <c r="X461" s="454"/>
      <c r="Y461" s="454"/>
      <c r="Z461" s="454"/>
      <c r="AA461" s="454"/>
      <c r="AB461" s="454"/>
      <c r="AC461" s="454"/>
      <c r="AD461" s="454"/>
      <c r="AE461" s="454"/>
      <c r="AF461" s="454"/>
      <c r="AG461" s="454"/>
      <c r="AH461" s="454"/>
      <c r="AI461" s="454"/>
      <c r="AJ461" s="454"/>
      <c r="AK461" s="454"/>
      <c r="AL461" s="454"/>
      <c r="AM461" s="454"/>
      <c r="AN461" s="454"/>
      <c r="AO461" s="454"/>
      <c r="AP461" s="454"/>
      <c r="AQ461" s="454"/>
      <c r="AR461" s="454"/>
      <c r="AS461" s="454"/>
      <c r="AT461" s="454"/>
      <c r="AU461" s="454"/>
      <c r="AV461" s="454"/>
      <c r="AW461" s="454"/>
      <c r="AX461" s="454"/>
      <c r="AY461" s="454"/>
      <c r="AZ461" s="454"/>
      <c r="BA461" s="454"/>
      <c r="BB461" s="454"/>
      <c r="BC461" s="454"/>
      <c r="BD461" s="454"/>
      <c r="BE461" s="454"/>
      <c r="BF461" s="454"/>
      <c r="BG461" s="454"/>
      <c r="BH461" s="454"/>
      <c r="BI461" s="454"/>
      <c r="BJ461" s="454"/>
      <c r="BK461" s="454"/>
      <c r="BL461" s="454"/>
      <c r="BM461" s="454"/>
      <c r="BN461" s="454"/>
      <c r="BO461" s="454"/>
      <c r="BP461" s="454"/>
      <c r="BQ461" s="454"/>
      <c r="BR461" s="454"/>
      <c r="BS461" s="454"/>
      <c r="BT461" s="454"/>
      <c r="BU461" s="454"/>
      <c r="BV461" s="454"/>
      <c r="BW461" s="454"/>
      <c r="BX461" s="454"/>
      <c r="BY461" s="454"/>
      <c r="BZ461" s="454"/>
      <c r="CA461" s="454"/>
      <c r="CB461" s="454"/>
      <c r="CC461" s="454"/>
      <c r="CD461" s="454"/>
      <c r="CE461" s="454"/>
      <c r="CF461" s="454"/>
      <c r="CG461" s="454"/>
      <c r="CH461" s="454"/>
      <c r="CI461" s="454"/>
      <c r="CJ461" s="454"/>
      <c r="CK461" s="454"/>
      <c r="CL461" s="454"/>
      <c r="CM461" s="454"/>
      <c r="CN461" s="454"/>
      <c r="CO461" s="454"/>
      <c r="CP461" s="454"/>
      <c r="CQ461" s="454"/>
      <c r="CR461" s="454"/>
      <c r="CS461" s="454"/>
      <c r="CT461" s="454"/>
      <c r="CU461" s="454"/>
      <c r="CV461" s="454"/>
      <c r="CW461" s="454"/>
      <c r="CX461" s="454"/>
      <c r="CY461" s="454"/>
      <c r="CZ461" s="454"/>
      <c r="DA461" s="454"/>
      <c r="DB461" s="454"/>
      <c r="DC461" s="454"/>
      <c r="DD461" s="454"/>
      <c r="DE461" s="454"/>
      <c r="DF461" s="454"/>
      <c r="DG461" s="454"/>
      <c r="DH461" s="454"/>
      <c r="DI461" s="454"/>
      <c r="DJ461" s="454"/>
      <c r="DK461" s="454"/>
      <c r="DL461" s="454"/>
      <c r="DM461" s="454"/>
      <c r="DN461" s="454"/>
      <c r="DO461" s="454"/>
      <c r="DP461" s="454"/>
      <c r="DQ461" s="454"/>
      <c r="DR461" s="454"/>
      <c r="DS461" s="454"/>
      <c r="DT461" s="454"/>
      <c r="DU461" s="454"/>
      <c r="DV461" s="454"/>
      <c r="DW461" s="454"/>
      <c r="DX461" s="454"/>
      <c r="DY461" s="454"/>
      <c r="DZ461" s="454"/>
      <c r="EA461" s="454"/>
      <c r="EB461" s="454"/>
      <c r="EC461" s="454"/>
      <c r="ED461" s="454"/>
      <c r="EE461" s="454"/>
      <c r="EF461" s="454"/>
      <c r="EG461" s="454"/>
      <c r="EH461" s="454"/>
      <c r="EI461" s="454"/>
      <c r="EJ461" s="454"/>
      <c r="EK461" s="454"/>
      <c r="EL461" s="454"/>
      <c r="EM461" s="454"/>
      <c r="EN461" s="454"/>
      <c r="EO461" s="454"/>
      <c r="EP461" s="454"/>
      <c r="EQ461" s="454"/>
      <c r="ER461" s="454"/>
      <c r="ES461" s="454"/>
      <c r="ET461" s="454"/>
      <c r="EU461" s="581"/>
      <c r="EV461" s="581"/>
      <c r="EW461" s="581"/>
      <c r="EX461" s="581"/>
      <c r="EY461" s="581"/>
      <c r="EZ461" s="581"/>
      <c r="FA461" s="581"/>
      <c r="FB461" s="581"/>
      <c r="FC461" s="581"/>
      <c r="FD461" s="581"/>
      <c r="FE461" s="581"/>
    </row>
    <row r="462" spans="1:161">
      <c r="A462" s="454"/>
      <c r="B462" s="653"/>
      <c r="C462" s="454"/>
      <c r="D462" s="454"/>
      <c r="E462" s="454"/>
      <c r="F462" s="504"/>
      <c r="G462" s="454"/>
      <c r="H462" s="454"/>
      <c r="I462" s="454"/>
      <c r="J462" s="454"/>
      <c r="K462" s="454"/>
      <c r="L462" s="454"/>
      <c r="M462" s="454"/>
      <c r="N462" s="454"/>
      <c r="O462" s="454"/>
      <c r="P462" s="454"/>
      <c r="Q462" s="454"/>
      <c r="R462" s="454"/>
      <c r="S462" s="454"/>
      <c r="T462" s="454"/>
      <c r="U462" s="454"/>
      <c r="V462" s="454"/>
      <c r="W462" s="454"/>
      <c r="X462" s="454"/>
      <c r="Y462" s="454"/>
      <c r="Z462" s="454"/>
      <c r="AA462" s="454"/>
      <c r="AB462" s="454"/>
      <c r="AC462" s="454"/>
      <c r="AD462" s="454"/>
      <c r="AE462" s="454"/>
      <c r="AF462" s="454"/>
      <c r="AG462" s="454"/>
      <c r="AH462" s="454"/>
      <c r="AI462" s="454"/>
      <c r="AJ462" s="454"/>
      <c r="AK462" s="454"/>
      <c r="AL462" s="454"/>
      <c r="AM462" s="454"/>
      <c r="AN462" s="454"/>
      <c r="AO462" s="454"/>
      <c r="AP462" s="454"/>
      <c r="AQ462" s="454"/>
      <c r="AR462" s="454"/>
      <c r="AS462" s="454"/>
      <c r="AT462" s="454"/>
      <c r="AU462" s="454"/>
      <c r="AV462" s="454"/>
      <c r="AW462" s="454"/>
      <c r="AX462" s="454"/>
      <c r="AY462" s="454"/>
      <c r="AZ462" s="454"/>
      <c r="BA462" s="454"/>
      <c r="BB462" s="454"/>
      <c r="BC462" s="454"/>
      <c r="BD462" s="454"/>
      <c r="BE462" s="454"/>
      <c r="BF462" s="454"/>
      <c r="BG462" s="454"/>
      <c r="BH462" s="454"/>
      <c r="BI462" s="454"/>
      <c r="BJ462" s="454"/>
      <c r="BK462" s="454"/>
      <c r="BL462" s="454"/>
      <c r="BM462" s="454"/>
      <c r="BN462" s="454"/>
      <c r="BO462" s="454"/>
      <c r="BP462" s="454"/>
      <c r="BQ462" s="454"/>
      <c r="BR462" s="454"/>
      <c r="BS462" s="454"/>
      <c r="BT462" s="454"/>
      <c r="BU462" s="454"/>
      <c r="BV462" s="454"/>
      <c r="BW462" s="454"/>
      <c r="BX462" s="454"/>
      <c r="BY462" s="454"/>
      <c r="BZ462" s="454"/>
      <c r="CA462" s="454"/>
      <c r="CB462" s="454"/>
      <c r="CC462" s="454"/>
      <c r="CD462" s="454"/>
      <c r="CE462" s="454"/>
      <c r="CF462" s="454"/>
      <c r="CG462" s="454"/>
      <c r="CH462" s="454"/>
      <c r="CI462" s="454"/>
      <c r="CJ462" s="454"/>
      <c r="CK462" s="454"/>
      <c r="CL462" s="454"/>
      <c r="CM462" s="454"/>
      <c r="CN462" s="454"/>
      <c r="CO462" s="454"/>
      <c r="CP462" s="454"/>
      <c r="CQ462" s="454"/>
      <c r="CR462" s="454"/>
      <c r="CS462" s="454"/>
      <c r="CT462" s="454"/>
      <c r="CU462" s="454"/>
      <c r="CV462" s="454"/>
      <c r="CW462" s="454"/>
      <c r="CX462" s="454"/>
      <c r="CY462" s="454"/>
      <c r="CZ462" s="454"/>
      <c r="DA462" s="454"/>
      <c r="DB462" s="454"/>
      <c r="DC462" s="454"/>
      <c r="DD462" s="454"/>
      <c r="DE462" s="454"/>
      <c r="DF462" s="454"/>
      <c r="DG462" s="454"/>
      <c r="DH462" s="454"/>
      <c r="DI462" s="454"/>
      <c r="DJ462" s="454"/>
      <c r="DK462" s="454"/>
      <c r="DL462" s="454"/>
      <c r="DM462" s="454"/>
      <c r="DN462" s="454"/>
      <c r="DO462" s="454"/>
      <c r="DP462" s="454"/>
      <c r="DQ462" s="454"/>
      <c r="DR462" s="454"/>
      <c r="DS462" s="454"/>
      <c r="DT462" s="454"/>
      <c r="DU462" s="454"/>
      <c r="DV462" s="454"/>
      <c r="DW462" s="454"/>
      <c r="DX462" s="454"/>
      <c r="DY462" s="454"/>
      <c r="DZ462" s="454"/>
      <c r="EA462" s="454"/>
      <c r="EB462" s="454"/>
      <c r="EC462" s="454"/>
      <c r="ED462" s="454"/>
      <c r="EE462" s="454"/>
      <c r="EF462" s="454"/>
      <c r="EG462" s="454"/>
      <c r="EH462" s="454"/>
      <c r="EI462" s="454"/>
      <c r="EJ462" s="454"/>
      <c r="EK462" s="454"/>
      <c r="EL462" s="454"/>
      <c r="EM462" s="454"/>
      <c r="EN462" s="454"/>
      <c r="EO462" s="454"/>
      <c r="EP462" s="454"/>
      <c r="EQ462" s="454"/>
      <c r="ER462" s="454"/>
      <c r="ES462" s="454"/>
      <c r="ET462" s="454"/>
      <c r="EU462" s="581"/>
      <c r="EV462" s="581"/>
      <c r="EW462" s="581"/>
      <c r="EX462" s="581"/>
      <c r="EY462" s="581"/>
      <c r="EZ462" s="581"/>
      <c r="FA462" s="581"/>
      <c r="FB462" s="581"/>
      <c r="FC462" s="581"/>
      <c r="FD462" s="581"/>
      <c r="FE462" s="581"/>
    </row>
    <row r="463" spans="1:161">
      <c r="A463" s="454"/>
      <c r="B463" s="653"/>
      <c r="C463" s="454"/>
      <c r="D463" s="454"/>
      <c r="E463" s="454"/>
      <c r="F463" s="504"/>
      <c r="G463" s="454"/>
      <c r="H463" s="454"/>
      <c r="I463" s="454"/>
      <c r="J463" s="454"/>
      <c r="K463" s="454"/>
      <c r="L463" s="454"/>
      <c r="M463" s="454"/>
      <c r="N463" s="454"/>
      <c r="O463" s="454"/>
      <c r="P463" s="454"/>
      <c r="Q463" s="454"/>
      <c r="R463" s="454"/>
      <c r="S463" s="454"/>
      <c r="T463" s="454"/>
      <c r="U463" s="454"/>
      <c r="V463" s="454"/>
      <c r="W463" s="454"/>
      <c r="X463" s="454"/>
      <c r="Y463" s="454"/>
      <c r="Z463" s="454"/>
      <c r="AA463" s="454"/>
      <c r="AB463" s="454"/>
      <c r="AC463" s="454"/>
      <c r="AD463" s="454"/>
      <c r="AE463" s="454"/>
      <c r="AF463" s="454"/>
      <c r="AG463" s="454"/>
      <c r="AH463" s="454"/>
      <c r="AI463" s="454"/>
      <c r="AJ463" s="454"/>
      <c r="AK463" s="454"/>
      <c r="AL463" s="454"/>
      <c r="AM463" s="454"/>
      <c r="AN463" s="454"/>
      <c r="AO463" s="454"/>
      <c r="AP463" s="454"/>
      <c r="AQ463" s="454"/>
      <c r="AR463" s="454"/>
      <c r="AS463" s="454"/>
      <c r="AT463" s="454"/>
      <c r="AU463" s="454"/>
      <c r="AV463" s="454"/>
      <c r="AW463" s="454"/>
      <c r="AX463" s="454"/>
      <c r="AY463" s="454"/>
      <c r="AZ463" s="454"/>
      <c r="BA463" s="454"/>
      <c r="BB463" s="454"/>
      <c r="BC463" s="454"/>
      <c r="BD463" s="454"/>
      <c r="BE463" s="454"/>
      <c r="BF463" s="454"/>
      <c r="BG463" s="454"/>
      <c r="BH463" s="454"/>
      <c r="BI463" s="454"/>
      <c r="BJ463" s="454"/>
      <c r="BK463" s="454"/>
      <c r="BL463" s="454"/>
      <c r="BM463" s="454"/>
      <c r="BN463" s="454"/>
      <c r="BO463" s="454"/>
      <c r="BP463" s="454"/>
      <c r="BQ463" s="454"/>
      <c r="BR463" s="454"/>
      <c r="BS463" s="454"/>
      <c r="BT463" s="454"/>
      <c r="BU463" s="454"/>
      <c r="BV463" s="454"/>
      <c r="BW463" s="454"/>
      <c r="BX463" s="454"/>
      <c r="BY463" s="454"/>
      <c r="BZ463" s="454"/>
      <c r="CA463" s="454"/>
      <c r="CB463" s="454"/>
      <c r="CC463" s="454"/>
      <c r="CD463" s="454"/>
      <c r="CE463" s="454"/>
      <c r="CF463" s="454"/>
      <c r="CG463" s="454"/>
      <c r="CH463" s="454"/>
      <c r="CI463" s="454"/>
      <c r="CJ463" s="454"/>
      <c r="CK463" s="454"/>
      <c r="CL463" s="454"/>
      <c r="CM463" s="454"/>
      <c r="CN463" s="454"/>
      <c r="CO463" s="454"/>
      <c r="CP463" s="454"/>
      <c r="CQ463" s="454"/>
      <c r="CR463" s="454"/>
      <c r="CS463" s="454"/>
      <c r="CT463" s="454"/>
      <c r="CU463" s="454"/>
      <c r="CV463" s="454"/>
      <c r="CW463" s="454"/>
      <c r="CX463" s="454"/>
      <c r="CY463" s="454"/>
      <c r="CZ463" s="454"/>
      <c r="DA463" s="454"/>
      <c r="DB463" s="454"/>
      <c r="DC463" s="454"/>
      <c r="DD463" s="454"/>
      <c r="DE463" s="454"/>
      <c r="DF463" s="454"/>
      <c r="DG463" s="454"/>
      <c r="DH463" s="454"/>
      <c r="DI463" s="454"/>
      <c r="DJ463" s="454"/>
      <c r="DK463" s="454"/>
      <c r="DL463" s="454"/>
      <c r="DM463" s="454"/>
      <c r="DN463" s="454"/>
      <c r="DO463" s="454"/>
      <c r="DP463" s="454"/>
      <c r="DQ463" s="454"/>
      <c r="DR463" s="454"/>
      <c r="DS463" s="454"/>
      <c r="DT463" s="454"/>
      <c r="DU463" s="454"/>
      <c r="DV463" s="454"/>
      <c r="DW463" s="454"/>
      <c r="DX463" s="454"/>
      <c r="DY463" s="454"/>
      <c r="DZ463" s="454"/>
      <c r="EA463" s="454"/>
      <c r="EB463" s="454"/>
      <c r="EC463" s="454"/>
      <c r="ED463" s="454"/>
      <c r="EE463" s="454"/>
      <c r="EF463" s="454"/>
      <c r="EG463" s="454"/>
      <c r="EH463" s="454"/>
      <c r="EI463" s="454"/>
      <c r="EJ463" s="454"/>
      <c r="EK463" s="454"/>
      <c r="EL463" s="454"/>
      <c r="EM463" s="454"/>
      <c r="EN463" s="454"/>
      <c r="EO463" s="454"/>
      <c r="EP463" s="454"/>
      <c r="EQ463" s="454"/>
      <c r="ER463" s="454"/>
      <c r="ES463" s="454"/>
      <c r="ET463" s="454"/>
      <c r="EU463" s="581"/>
      <c r="EV463" s="581"/>
      <c r="EW463" s="581"/>
      <c r="EX463" s="581"/>
      <c r="EY463" s="581"/>
      <c r="EZ463" s="581"/>
      <c r="FA463" s="581"/>
      <c r="FB463" s="581"/>
      <c r="FC463" s="581"/>
      <c r="FD463" s="581"/>
      <c r="FE463" s="581"/>
    </row>
    <row r="464" spans="1:161">
      <c r="A464" s="454"/>
      <c r="B464" s="653"/>
      <c r="C464" s="454"/>
      <c r="D464" s="454"/>
      <c r="E464" s="454"/>
      <c r="F464" s="504"/>
      <c r="G464" s="454"/>
      <c r="H464" s="454"/>
      <c r="I464" s="454"/>
      <c r="J464" s="454"/>
      <c r="K464" s="454"/>
      <c r="L464" s="454"/>
      <c r="M464" s="454"/>
      <c r="N464" s="454"/>
      <c r="O464" s="454"/>
      <c r="P464" s="454"/>
      <c r="Q464" s="454"/>
      <c r="R464" s="454"/>
      <c r="S464" s="454"/>
      <c r="T464" s="454"/>
      <c r="U464" s="454"/>
      <c r="V464" s="454"/>
      <c r="W464" s="454"/>
      <c r="X464" s="454"/>
      <c r="Y464" s="454"/>
      <c r="Z464" s="454"/>
      <c r="AA464" s="454"/>
      <c r="AB464" s="454"/>
      <c r="AC464" s="454"/>
      <c r="AD464" s="454"/>
      <c r="AE464" s="454"/>
      <c r="AF464" s="454"/>
      <c r="AG464" s="454"/>
      <c r="AH464" s="454"/>
      <c r="AI464" s="454"/>
      <c r="AJ464" s="454"/>
      <c r="AK464" s="454"/>
      <c r="AL464" s="454"/>
      <c r="AM464" s="454"/>
      <c r="AN464" s="454"/>
      <c r="AO464" s="454"/>
      <c r="AP464" s="454"/>
      <c r="AQ464" s="454"/>
      <c r="AR464" s="454"/>
      <c r="AS464" s="454"/>
      <c r="AT464" s="454"/>
      <c r="AU464" s="454"/>
      <c r="AV464" s="454"/>
      <c r="AW464" s="454"/>
      <c r="AX464" s="454"/>
      <c r="AY464" s="454"/>
      <c r="AZ464" s="454"/>
      <c r="BA464" s="454"/>
      <c r="BB464" s="454"/>
      <c r="BC464" s="454"/>
      <c r="BD464" s="454"/>
      <c r="BE464" s="454"/>
      <c r="BF464" s="454"/>
      <c r="BG464" s="454"/>
      <c r="BH464" s="454"/>
      <c r="BI464" s="454"/>
      <c r="BJ464" s="454"/>
      <c r="BK464" s="454"/>
      <c r="BL464" s="454"/>
      <c r="BM464" s="454"/>
      <c r="BN464" s="454"/>
      <c r="BO464" s="454"/>
      <c r="BP464" s="454"/>
      <c r="BQ464" s="454"/>
      <c r="BR464" s="454"/>
      <c r="BS464" s="454"/>
      <c r="BT464" s="454"/>
      <c r="BU464" s="454"/>
      <c r="BV464" s="454"/>
      <c r="BW464" s="454"/>
      <c r="BX464" s="454"/>
      <c r="BY464" s="454"/>
      <c r="BZ464" s="454"/>
      <c r="CA464" s="454"/>
      <c r="CB464" s="454"/>
      <c r="CC464" s="454"/>
      <c r="CD464" s="454"/>
      <c r="CE464" s="454"/>
      <c r="CF464" s="454"/>
      <c r="CG464" s="454"/>
      <c r="CH464" s="454"/>
      <c r="CI464" s="454"/>
      <c r="CJ464" s="454"/>
      <c r="CK464" s="454"/>
      <c r="CL464" s="454"/>
      <c r="CM464" s="454"/>
      <c r="CN464" s="454"/>
      <c r="CO464" s="454"/>
      <c r="CP464" s="454"/>
      <c r="CQ464" s="454"/>
      <c r="CR464" s="454"/>
      <c r="CS464" s="454"/>
      <c r="CT464" s="454"/>
      <c r="CU464" s="454"/>
      <c r="CV464" s="454"/>
      <c r="CW464" s="454"/>
      <c r="CX464" s="454"/>
      <c r="CY464" s="454"/>
      <c r="CZ464" s="454"/>
      <c r="DA464" s="454"/>
      <c r="DB464" s="454"/>
      <c r="DC464" s="454"/>
      <c r="DD464" s="454"/>
      <c r="DE464" s="454"/>
      <c r="DF464" s="454"/>
      <c r="DG464" s="454"/>
      <c r="DH464" s="454"/>
      <c r="DI464" s="454"/>
      <c r="DJ464" s="454"/>
      <c r="DK464" s="454"/>
      <c r="DL464" s="454"/>
      <c r="DM464" s="454"/>
      <c r="DN464" s="454"/>
      <c r="DO464" s="454"/>
      <c r="DP464" s="454"/>
      <c r="DQ464" s="454"/>
      <c r="DR464" s="454"/>
      <c r="DS464" s="454"/>
      <c r="DT464" s="454"/>
      <c r="DU464" s="454"/>
      <c r="DV464" s="454"/>
      <c r="DW464" s="454"/>
      <c r="DX464" s="454"/>
      <c r="DY464" s="454"/>
      <c r="DZ464" s="454"/>
      <c r="EA464" s="454"/>
      <c r="EB464" s="454"/>
      <c r="EC464" s="454"/>
      <c r="ED464" s="454"/>
      <c r="EE464" s="454"/>
      <c r="EF464" s="454"/>
      <c r="EG464" s="454"/>
      <c r="EH464" s="454"/>
      <c r="EI464" s="454"/>
      <c r="EJ464" s="454"/>
      <c r="EK464" s="454"/>
      <c r="EL464" s="454"/>
      <c r="EM464" s="454"/>
      <c r="EN464" s="454"/>
      <c r="EO464" s="454"/>
      <c r="EP464" s="454"/>
      <c r="EQ464" s="454"/>
      <c r="ER464" s="454"/>
      <c r="ES464" s="454"/>
      <c r="ET464" s="454"/>
      <c r="EU464" s="581"/>
      <c r="EV464" s="581"/>
      <c r="EW464" s="581"/>
      <c r="EX464" s="581"/>
      <c r="EY464" s="581"/>
      <c r="EZ464" s="581"/>
      <c r="FA464" s="581"/>
      <c r="FB464" s="581"/>
      <c r="FC464" s="581"/>
      <c r="FD464" s="581"/>
      <c r="FE464" s="581"/>
    </row>
    <row r="465" spans="1:161">
      <c r="A465" s="454"/>
      <c r="B465" s="653"/>
      <c r="C465" s="454"/>
      <c r="D465" s="454"/>
      <c r="E465" s="454"/>
      <c r="F465" s="504"/>
      <c r="G465" s="454"/>
      <c r="H465" s="454"/>
      <c r="I465" s="454"/>
      <c r="J465" s="454"/>
      <c r="K465" s="454"/>
      <c r="L465" s="454"/>
      <c r="M465" s="454"/>
      <c r="N465" s="454"/>
      <c r="O465" s="454"/>
      <c r="P465" s="454"/>
      <c r="Q465" s="454"/>
      <c r="R465" s="454"/>
      <c r="S465" s="454"/>
      <c r="T465" s="454"/>
      <c r="U465" s="454"/>
      <c r="V465" s="454"/>
      <c r="W465" s="454"/>
      <c r="X465" s="454"/>
      <c r="Y465" s="454"/>
      <c r="Z465" s="454"/>
      <c r="AA465" s="454"/>
      <c r="AB465" s="454"/>
      <c r="AC465" s="454"/>
      <c r="AD465" s="454"/>
      <c r="AE465" s="454"/>
      <c r="AF465" s="454"/>
      <c r="AG465" s="454"/>
      <c r="AH465" s="454"/>
      <c r="AI465" s="454"/>
      <c r="AJ465" s="454"/>
      <c r="AK465" s="454"/>
      <c r="AL465" s="454"/>
      <c r="AM465" s="454"/>
      <c r="AN465" s="454"/>
      <c r="AO465" s="454"/>
      <c r="AP465" s="454"/>
      <c r="AQ465" s="454"/>
      <c r="AR465" s="454"/>
      <c r="AS465" s="454"/>
      <c r="AT465" s="454"/>
      <c r="AU465" s="454"/>
      <c r="AV465" s="454"/>
      <c r="AW465" s="454"/>
      <c r="AX465" s="454"/>
      <c r="AY465" s="454"/>
      <c r="AZ465" s="454"/>
      <c r="BA465" s="454"/>
      <c r="BB465" s="454"/>
      <c r="BC465" s="454"/>
      <c r="BD465" s="454"/>
      <c r="BE465" s="454"/>
      <c r="BF465" s="454"/>
      <c r="BG465" s="454"/>
      <c r="BH465" s="454"/>
      <c r="BI465" s="454"/>
      <c r="BJ465" s="454"/>
      <c r="BK465" s="454"/>
      <c r="BL465" s="454"/>
      <c r="BM465" s="454"/>
      <c r="BN465" s="454"/>
      <c r="BO465" s="454"/>
      <c r="BP465" s="454"/>
      <c r="BQ465" s="454"/>
      <c r="BR465" s="454"/>
      <c r="BS465" s="454"/>
      <c r="BT465" s="454"/>
      <c r="BU465" s="454"/>
      <c r="BV465" s="454"/>
      <c r="BW465" s="454"/>
      <c r="BX465" s="454"/>
      <c r="BY465" s="454"/>
      <c r="BZ465" s="454"/>
      <c r="CA465" s="454"/>
      <c r="CB465" s="454"/>
      <c r="CC465" s="454"/>
      <c r="CD465" s="454"/>
      <c r="CE465" s="454"/>
      <c r="CF465" s="454"/>
      <c r="CG465" s="454"/>
      <c r="CH465" s="454"/>
      <c r="CI465" s="454"/>
      <c r="CJ465" s="454"/>
      <c r="CK465" s="454"/>
      <c r="CL465" s="454"/>
      <c r="CM465" s="454"/>
      <c r="CN465" s="454"/>
      <c r="CO465" s="454"/>
      <c r="CP465" s="454"/>
      <c r="CQ465" s="454"/>
      <c r="CR465" s="454"/>
      <c r="CS465" s="454"/>
      <c r="CT465" s="454"/>
      <c r="CU465" s="454"/>
      <c r="CV465" s="454"/>
      <c r="CW465" s="454"/>
      <c r="CX465" s="454"/>
      <c r="CY465" s="454"/>
      <c r="CZ465" s="454"/>
      <c r="DA465" s="454"/>
      <c r="DB465" s="454"/>
      <c r="DC465" s="454"/>
      <c r="DD465" s="454"/>
      <c r="DE465" s="454"/>
      <c r="DF465" s="454"/>
      <c r="DG465" s="454"/>
      <c r="DH465" s="454"/>
      <c r="DI465" s="454"/>
      <c r="DJ465" s="454"/>
      <c r="DK465" s="454"/>
      <c r="DL465" s="454"/>
      <c r="DM465" s="454"/>
      <c r="DN465" s="454"/>
      <c r="DO465" s="454"/>
      <c r="DP465" s="454"/>
      <c r="DQ465" s="454"/>
      <c r="DR465" s="454"/>
      <c r="DS465" s="454"/>
      <c r="DT465" s="454"/>
      <c r="DU465" s="454"/>
      <c r="DV465" s="454"/>
      <c r="DW465" s="454"/>
      <c r="DX465" s="454"/>
      <c r="DY465" s="454"/>
      <c r="DZ465" s="454"/>
      <c r="EA465" s="454"/>
      <c r="EB465" s="454"/>
      <c r="EC465" s="454"/>
      <c r="ED465" s="454"/>
      <c r="EE465" s="454"/>
      <c r="EF465" s="454"/>
      <c r="EG465" s="454"/>
      <c r="EH465" s="454"/>
      <c r="EI465" s="454"/>
      <c r="EJ465" s="454"/>
      <c r="EK465" s="454"/>
      <c r="EL465" s="454"/>
      <c r="EM465" s="454"/>
      <c r="EN465" s="454"/>
      <c r="EO465" s="454"/>
      <c r="EP465" s="454"/>
      <c r="EQ465" s="454"/>
      <c r="ER465" s="454"/>
      <c r="ES465" s="454"/>
      <c r="ET465" s="454"/>
      <c r="EU465" s="581"/>
      <c r="EV465" s="581"/>
      <c r="EW465" s="581"/>
      <c r="EX465" s="581"/>
      <c r="EY465" s="581"/>
      <c r="EZ465" s="581"/>
      <c r="FA465" s="581"/>
      <c r="FB465" s="581"/>
      <c r="FC465" s="581"/>
      <c r="FD465" s="581"/>
      <c r="FE465" s="581"/>
    </row>
    <row r="466" spans="1:161">
      <c r="A466" s="454"/>
      <c r="B466" s="653"/>
      <c r="C466" s="454"/>
      <c r="D466" s="454"/>
      <c r="E466" s="454"/>
      <c r="F466" s="504"/>
      <c r="G466" s="454"/>
      <c r="H466" s="454"/>
      <c r="I466" s="454"/>
      <c r="J466" s="454"/>
      <c r="K466" s="454"/>
      <c r="L466" s="454"/>
      <c r="M466" s="454"/>
      <c r="N466" s="454"/>
      <c r="O466" s="454"/>
      <c r="P466" s="454"/>
      <c r="Q466" s="454"/>
      <c r="R466" s="454"/>
      <c r="S466" s="454"/>
      <c r="T466" s="454"/>
      <c r="U466" s="454"/>
      <c r="V466" s="454"/>
      <c r="W466" s="454"/>
      <c r="X466" s="454"/>
      <c r="Y466" s="454"/>
      <c r="Z466" s="454"/>
      <c r="AA466" s="454"/>
      <c r="AB466" s="454"/>
      <c r="AC466" s="454"/>
      <c r="AD466" s="454"/>
      <c r="AE466" s="454"/>
      <c r="AF466" s="454"/>
      <c r="AG466" s="454"/>
      <c r="AH466" s="454"/>
      <c r="AI466" s="454"/>
      <c r="AJ466" s="454"/>
      <c r="AK466" s="454"/>
      <c r="AL466" s="454"/>
      <c r="AM466" s="454"/>
      <c r="AN466" s="454"/>
      <c r="AO466" s="454"/>
      <c r="AP466" s="454"/>
      <c r="AQ466" s="454"/>
      <c r="AR466" s="454"/>
      <c r="AS466" s="454"/>
      <c r="AT466" s="454"/>
      <c r="AU466" s="454"/>
      <c r="AV466" s="454"/>
      <c r="AW466" s="454"/>
      <c r="AX466" s="454"/>
      <c r="AY466" s="454"/>
      <c r="AZ466" s="454"/>
      <c r="BA466" s="454"/>
      <c r="BB466" s="454"/>
      <c r="BC466" s="454"/>
      <c r="BD466" s="454"/>
      <c r="BE466" s="454"/>
      <c r="BF466" s="454"/>
      <c r="BG466" s="454"/>
      <c r="BH466" s="454"/>
      <c r="BI466" s="454"/>
      <c r="BJ466" s="454"/>
      <c r="BK466" s="454"/>
      <c r="BL466" s="454"/>
      <c r="BM466" s="454"/>
      <c r="BN466" s="454"/>
      <c r="BO466" s="454"/>
      <c r="BP466" s="454"/>
      <c r="BQ466" s="454"/>
      <c r="BR466" s="454"/>
      <c r="BS466" s="454"/>
      <c r="BT466" s="454"/>
      <c r="BU466" s="454"/>
      <c r="BV466" s="454"/>
      <c r="BW466" s="454"/>
      <c r="BX466" s="454"/>
      <c r="BY466" s="454"/>
      <c r="BZ466" s="454"/>
      <c r="CA466" s="454"/>
      <c r="CB466" s="454"/>
      <c r="CC466" s="454"/>
      <c r="CD466" s="454"/>
      <c r="CE466" s="454"/>
      <c r="CF466" s="454"/>
      <c r="CG466" s="454"/>
      <c r="CH466" s="454"/>
      <c r="CI466" s="454"/>
      <c r="CJ466" s="454"/>
      <c r="CK466" s="454"/>
      <c r="CL466" s="454"/>
      <c r="CM466" s="454"/>
      <c r="CN466" s="454"/>
      <c r="CO466" s="454"/>
      <c r="CP466" s="454"/>
      <c r="CQ466" s="454"/>
      <c r="CR466" s="454"/>
      <c r="CS466" s="454"/>
      <c r="CT466" s="454"/>
      <c r="CU466" s="454"/>
      <c r="CV466" s="454"/>
      <c r="CW466" s="454"/>
      <c r="CX466" s="454"/>
      <c r="CY466" s="454"/>
      <c r="CZ466" s="454"/>
      <c r="DA466" s="454"/>
      <c r="DB466" s="454"/>
      <c r="DC466" s="454"/>
      <c r="DD466" s="454"/>
      <c r="DE466" s="454"/>
      <c r="DF466" s="454"/>
      <c r="DG466" s="454"/>
      <c r="DH466" s="454"/>
      <c r="DI466" s="454"/>
      <c r="DJ466" s="454"/>
      <c r="DK466" s="454"/>
      <c r="DL466" s="454"/>
      <c r="DM466" s="454"/>
      <c r="DN466" s="454"/>
      <c r="DO466" s="454"/>
      <c r="DP466" s="454"/>
      <c r="DQ466" s="454"/>
      <c r="DR466" s="454"/>
      <c r="DS466" s="454"/>
      <c r="DT466" s="454"/>
      <c r="DU466" s="454"/>
      <c r="DV466" s="454"/>
      <c r="DW466" s="454"/>
      <c r="DX466" s="454"/>
      <c r="DY466" s="454"/>
      <c r="DZ466" s="454"/>
      <c r="EA466" s="454"/>
      <c r="EB466" s="454"/>
      <c r="EC466" s="454"/>
      <c r="ED466" s="454"/>
      <c r="EE466" s="454"/>
      <c r="EF466" s="454"/>
      <c r="EG466" s="454"/>
      <c r="EH466" s="454"/>
      <c r="EI466" s="454"/>
      <c r="EJ466" s="454"/>
      <c r="EK466" s="454"/>
      <c r="EL466" s="454"/>
      <c r="EM466" s="454"/>
      <c r="EN466" s="454"/>
      <c r="EO466" s="454"/>
      <c r="EP466" s="454"/>
      <c r="EQ466" s="454"/>
      <c r="ER466" s="454"/>
      <c r="ES466" s="454"/>
      <c r="ET466" s="454"/>
      <c r="EU466" s="581"/>
      <c r="EV466" s="581"/>
      <c r="EW466" s="581"/>
      <c r="EX466" s="581"/>
      <c r="EY466" s="581"/>
      <c r="EZ466" s="581"/>
      <c r="FA466" s="581"/>
      <c r="FB466" s="581"/>
      <c r="FC466" s="581"/>
      <c r="FD466" s="581"/>
      <c r="FE466" s="581"/>
    </row>
    <row r="467" spans="1:161">
      <c r="A467" s="454"/>
      <c r="B467" s="653"/>
      <c r="C467" s="454"/>
      <c r="D467" s="454"/>
      <c r="E467" s="454"/>
      <c r="F467" s="504"/>
      <c r="G467" s="454"/>
      <c r="H467" s="454"/>
      <c r="I467" s="454"/>
      <c r="J467" s="454"/>
      <c r="K467" s="454"/>
      <c r="L467" s="454"/>
      <c r="M467" s="454"/>
      <c r="N467" s="454"/>
      <c r="O467" s="454"/>
      <c r="P467" s="454"/>
      <c r="Q467" s="454"/>
      <c r="R467" s="454"/>
      <c r="S467" s="454"/>
      <c r="T467" s="454"/>
      <c r="U467" s="454"/>
      <c r="V467" s="454"/>
      <c r="W467" s="454"/>
      <c r="X467" s="454"/>
      <c r="Y467" s="454"/>
      <c r="Z467" s="454"/>
      <c r="AA467" s="454"/>
      <c r="AB467" s="454"/>
      <c r="AC467" s="454"/>
      <c r="AD467" s="454"/>
      <c r="AE467" s="454"/>
      <c r="AF467" s="454"/>
      <c r="AG467" s="454"/>
      <c r="AH467" s="454"/>
      <c r="AI467" s="454"/>
      <c r="AJ467" s="454"/>
      <c r="AK467" s="454"/>
      <c r="AL467" s="454"/>
      <c r="AM467" s="454"/>
      <c r="AN467" s="454"/>
      <c r="AO467" s="454"/>
      <c r="AP467" s="454"/>
      <c r="AQ467" s="454"/>
      <c r="AR467" s="454"/>
      <c r="AS467" s="454"/>
      <c r="AT467" s="454"/>
      <c r="AU467" s="454"/>
      <c r="AV467" s="454"/>
      <c r="AW467" s="454"/>
      <c r="AX467" s="454"/>
      <c r="AY467" s="454"/>
      <c r="AZ467" s="454"/>
      <c r="BA467" s="454"/>
      <c r="BB467" s="454"/>
      <c r="BC467" s="454"/>
      <c r="BD467" s="454"/>
      <c r="BE467" s="454"/>
      <c r="BF467" s="454"/>
      <c r="BG467" s="454"/>
      <c r="BH467" s="454"/>
      <c r="BI467" s="454"/>
      <c r="BJ467" s="454"/>
      <c r="BK467" s="454"/>
      <c r="BL467" s="454"/>
      <c r="BM467" s="454"/>
      <c r="BN467" s="454"/>
      <c r="BO467" s="454"/>
      <c r="BP467" s="454"/>
      <c r="BQ467" s="454"/>
      <c r="BR467" s="454"/>
      <c r="BS467" s="454"/>
      <c r="BT467" s="454"/>
      <c r="BU467" s="454"/>
      <c r="BV467" s="454"/>
      <c r="BW467" s="454"/>
      <c r="BX467" s="454"/>
      <c r="BY467" s="454"/>
      <c r="BZ467" s="454"/>
      <c r="CA467" s="454"/>
      <c r="CB467" s="454"/>
      <c r="CC467" s="454"/>
      <c r="CD467" s="454"/>
      <c r="CE467" s="454"/>
      <c r="CF467" s="454"/>
      <c r="CG467" s="454"/>
      <c r="CH467" s="454"/>
      <c r="CI467" s="454"/>
      <c r="CJ467" s="454"/>
      <c r="CK467" s="454"/>
      <c r="CL467" s="454"/>
      <c r="CM467" s="454"/>
      <c r="CN467" s="454"/>
      <c r="CO467" s="454"/>
      <c r="CP467" s="454"/>
      <c r="CQ467" s="454"/>
      <c r="CR467" s="454"/>
      <c r="CS467" s="454"/>
      <c r="CT467" s="454"/>
      <c r="CU467" s="454"/>
      <c r="CV467" s="454"/>
      <c r="CW467" s="454"/>
      <c r="CX467" s="454"/>
      <c r="CY467" s="454"/>
      <c r="CZ467" s="454"/>
      <c r="DA467" s="454"/>
      <c r="DB467" s="454"/>
      <c r="DC467" s="454"/>
      <c r="DD467" s="454"/>
      <c r="DE467" s="454"/>
      <c r="DF467" s="454"/>
      <c r="DG467" s="454"/>
      <c r="DH467" s="454"/>
      <c r="DI467" s="454"/>
      <c r="DJ467" s="454"/>
      <c r="DK467" s="454"/>
      <c r="DL467" s="454"/>
      <c r="DM467" s="454"/>
      <c r="DN467" s="454"/>
      <c r="DO467" s="454"/>
      <c r="DP467" s="454"/>
      <c r="DQ467" s="454"/>
      <c r="DR467" s="454"/>
      <c r="DS467" s="454"/>
      <c r="DT467" s="454"/>
      <c r="DU467" s="454"/>
      <c r="DV467" s="454"/>
      <c r="DW467" s="454"/>
      <c r="DX467" s="454"/>
      <c r="DY467" s="454"/>
      <c r="DZ467" s="454"/>
      <c r="EA467" s="454"/>
      <c r="EB467" s="454"/>
      <c r="EC467" s="454"/>
      <c r="ED467" s="454"/>
      <c r="EE467" s="454"/>
      <c r="EF467" s="454"/>
      <c r="EG467" s="454"/>
      <c r="EH467" s="454"/>
      <c r="EI467" s="454"/>
      <c r="EJ467" s="454"/>
      <c r="EK467" s="454"/>
      <c r="EL467" s="454"/>
      <c r="EM467" s="454"/>
      <c r="EN467" s="454"/>
      <c r="EO467" s="454"/>
      <c r="EP467" s="454"/>
      <c r="EQ467" s="454"/>
      <c r="ER467" s="454"/>
      <c r="ES467" s="454"/>
      <c r="ET467" s="454"/>
      <c r="EU467" s="581"/>
      <c r="EV467" s="581"/>
      <c r="EW467" s="581"/>
      <c r="EX467" s="581"/>
      <c r="EY467" s="581"/>
      <c r="EZ467" s="581"/>
      <c r="FA467" s="581"/>
      <c r="FB467" s="581"/>
      <c r="FC467" s="581"/>
      <c r="FD467" s="581"/>
      <c r="FE467" s="581"/>
    </row>
    <row r="468" spans="1:161">
      <c r="A468" s="454"/>
      <c r="B468" s="653"/>
      <c r="C468" s="454"/>
      <c r="D468" s="454"/>
      <c r="E468" s="454"/>
      <c r="F468" s="504"/>
      <c r="G468" s="454"/>
      <c r="H468" s="454"/>
      <c r="I468" s="454"/>
      <c r="J468" s="454"/>
      <c r="K468" s="454"/>
      <c r="L468" s="454"/>
      <c r="M468" s="454"/>
      <c r="N468" s="454"/>
      <c r="O468" s="454"/>
      <c r="P468" s="454"/>
      <c r="Q468" s="454"/>
      <c r="R468" s="454"/>
      <c r="S468" s="454"/>
      <c r="T468" s="454"/>
      <c r="U468" s="454"/>
      <c r="V468" s="454"/>
      <c r="W468" s="454"/>
      <c r="X468" s="454"/>
      <c r="Y468" s="454"/>
      <c r="Z468" s="454"/>
      <c r="AA468" s="454"/>
      <c r="AB468" s="454"/>
      <c r="AC468" s="454"/>
      <c r="AD468" s="454"/>
      <c r="AE468" s="454"/>
      <c r="AF468" s="454"/>
      <c r="AG468" s="454"/>
      <c r="AH468" s="454"/>
      <c r="AI468" s="454"/>
      <c r="AJ468" s="454"/>
      <c r="AK468" s="454"/>
      <c r="AL468" s="454"/>
      <c r="AM468" s="454"/>
      <c r="AN468" s="454"/>
      <c r="AO468" s="454"/>
      <c r="AP468" s="454"/>
      <c r="AQ468" s="454"/>
      <c r="AR468" s="454"/>
      <c r="AS468" s="454"/>
      <c r="AT468" s="454"/>
      <c r="AU468" s="454"/>
      <c r="AV468" s="454"/>
      <c r="AW468" s="454"/>
      <c r="AX468" s="454"/>
      <c r="AY468" s="454"/>
      <c r="AZ468" s="454"/>
      <c r="BA468" s="454"/>
      <c r="BB468" s="454"/>
      <c r="BC468" s="454"/>
      <c r="BD468" s="454"/>
      <c r="BE468" s="454"/>
      <c r="BF468" s="454"/>
      <c r="BG468" s="454"/>
      <c r="BH468" s="454"/>
      <c r="BI468" s="454"/>
      <c r="BJ468" s="454"/>
      <c r="BK468" s="454"/>
      <c r="BL468" s="454"/>
      <c r="BM468" s="454"/>
      <c r="BN468" s="454"/>
      <c r="BO468" s="454"/>
      <c r="BP468" s="454"/>
      <c r="BQ468" s="454"/>
      <c r="BR468" s="454"/>
      <c r="BS468" s="454"/>
      <c r="BT468" s="454"/>
      <c r="BU468" s="454"/>
      <c r="BV468" s="454"/>
      <c r="BW468" s="454"/>
      <c r="BX468" s="454"/>
      <c r="BY468" s="454"/>
      <c r="BZ468" s="454"/>
      <c r="CA468" s="454"/>
      <c r="CB468" s="454"/>
      <c r="CC468" s="454"/>
      <c r="CD468" s="454"/>
      <c r="CE468" s="454"/>
      <c r="CF468" s="454"/>
      <c r="CG468" s="454"/>
      <c r="CH468" s="454"/>
      <c r="CI468" s="454"/>
      <c r="CJ468" s="454"/>
      <c r="CK468" s="454"/>
      <c r="CL468" s="454"/>
      <c r="CM468" s="454"/>
      <c r="CN468" s="454"/>
      <c r="CO468" s="454"/>
      <c r="CP468" s="454"/>
      <c r="CQ468" s="454"/>
      <c r="CR468" s="454"/>
      <c r="CS468" s="454"/>
      <c r="CT468" s="454"/>
      <c r="CU468" s="454"/>
      <c r="CV468" s="454"/>
      <c r="CW468" s="454"/>
      <c r="CX468" s="454"/>
      <c r="CY468" s="454"/>
      <c r="CZ468" s="454"/>
      <c r="DA468" s="454"/>
      <c r="DB468" s="454"/>
      <c r="DC468" s="454"/>
      <c r="DD468" s="454"/>
      <c r="DE468" s="454"/>
      <c r="DF468" s="454"/>
      <c r="DG468" s="454"/>
      <c r="DH468" s="454"/>
      <c r="DI468" s="454"/>
      <c r="DJ468" s="454"/>
      <c r="DK468" s="454"/>
      <c r="DL468" s="454"/>
      <c r="DM468" s="454"/>
      <c r="DN468" s="454"/>
      <c r="DO468" s="454"/>
      <c r="DP468" s="454"/>
      <c r="DQ468" s="454"/>
      <c r="DR468" s="454"/>
      <c r="DS468" s="454"/>
      <c r="DT468" s="454"/>
      <c r="DU468" s="454"/>
      <c r="DV468" s="454"/>
      <c r="DW468" s="454"/>
      <c r="DX468" s="454"/>
      <c r="DY468" s="454"/>
      <c r="DZ468" s="454"/>
      <c r="EA468" s="454"/>
      <c r="EB468" s="454"/>
      <c r="EC468" s="454"/>
      <c r="ED468" s="454"/>
      <c r="EE468" s="454"/>
      <c r="EF468" s="454"/>
      <c r="EG468" s="454"/>
      <c r="EH468" s="454"/>
      <c r="EI468" s="454"/>
      <c r="EJ468" s="454"/>
      <c r="EK468" s="454"/>
      <c r="EL468" s="454"/>
      <c r="EM468" s="454"/>
      <c r="EN468" s="454"/>
      <c r="EO468" s="454"/>
      <c r="EP468" s="454"/>
      <c r="EQ468" s="454"/>
      <c r="ER468" s="454"/>
      <c r="ES468" s="454"/>
      <c r="ET468" s="454"/>
      <c r="EU468" s="581"/>
      <c r="EV468" s="581"/>
      <c r="EW468" s="581"/>
      <c r="EX468" s="581"/>
      <c r="EY468" s="581"/>
      <c r="EZ468" s="581"/>
      <c r="FA468" s="581"/>
      <c r="FB468" s="581"/>
      <c r="FC468" s="581"/>
      <c r="FD468" s="581"/>
      <c r="FE468" s="581"/>
    </row>
    <row r="469" spans="1:161">
      <c r="A469" s="454"/>
      <c r="B469" s="653"/>
      <c r="C469" s="454"/>
      <c r="D469" s="454"/>
      <c r="E469" s="454"/>
      <c r="F469" s="504"/>
      <c r="G469" s="454"/>
      <c r="H469" s="454"/>
      <c r="I469" s="454"/>
      <c r="J469" s="454"/>
      <c r="K469" s="454"/>
      <c r="L469" s="454"/>
      <c r="M469" s="454"/>
      <c r="N469" s="454"/>
      <c r="O469" s="454"/>
      <c r="P469" s="454"/>
      <c r="Q469" s="454"/>
      <c r="R469" s="454"/>
      <c r="S469" s="454"/>
      <c r="T469" s="454"/>
      <c r="U469" s="454"/>
      <c r="V469" s="454"/>
      <c r="W469" s="454"/>
      <c r="X469" s="454"/>
      <c r="Y469" s="454"/>
      <c r="Z469" s="454"/>
      <c r="AA469" s="454"/>
      <c r="AB469" s="454"/>
      <c r="AC469" s="454"/>
      <c r="AD469" s="454"/>
      <c r="AE469" s="454"/>
      <c r="AF469" s="454"/>
      <c r="AG469" s="454"/>
      <c r="AH469" s="454"/>
      <c r="AI469" s="454"/>
      <c r="AJ469" s="454"/>
      <c r="AK469" s="454"/>
      <c r="AL469" s="454"/>
      <c r="AM469" s="454"/>
      <c r="AN469" s="454"/>
      <c r="AO469" s="454"/>
      <c r="AP469" s="454"/>
      <c r="AQ469" s="454"/>
      <c r="AR469" s="454"/>
      <c r="AS469" s="454"/>
      <c r="AT469" s="454"/>
      <c r="AU469" s="454"/>
      <c r="AV469" s="454"/>
      <c r="AW469" s="454"/>
      <c r="AX469" s="454"/>
      <c r="AY469" s="454"/>
      <c r="AZ469" s="454"/>
      <c r="BA469" s="454"/>
      <c r="BB469" s="454"/>
      <c r="BC469" s="454"/>
      <c r="BD469" s="454"/>
      <c r="BE469" s="454"/>
      <c r="BF469" s="454"/>
      <c r="BG469" s="454"/>
      <c r="BH469" s="454"/>
      <c r="BI469" s="454"/>
      <c r="BJ469" s="454"/>
      <c r="BK469" s="454"/>
      <c r="BL469" s="454"/>
      <c r="BM469" s="454"/>
      <c r="BN469" s="454"/>
      <c r="BO469" s="454"/>
      <c r="BP469" s="454"/>
      <c r="BQ469" s="454"/>
      <c r="BR469" s="454"/>
      <c r="BS469" s="454"/>
      <c r="BT469" s="454"/>
      <c r="BU469" s="454"/>
      <c r="BV469" s="454"/>
      <c r="BW469" s="454"/>
      <c r="BX469" s="454"/>
      <c r="BY469" s="454"/>
      <c r="BZ469" s="454"/>
      <c r="CA469" s="454"/>
      <c r="CB469" s="454"/>
      <c r="CC469" s="454"/>
      <c r="CD469" s="454"/>
      <c r="CE469" s="454"/>
      <c r="CF469" s="454"/>
      <c r="CG469" s="454"/>
      <c r="CH469" s="454"/>
      <c r="CI469" s="454"/>
      <c r="CJ469" s="454"/>
      <c r="CK469" s="454"/>
      <c r="CL469" s="454"/>
      <c r="CM469" s="454"/>
      <c r="CN469" s="454"/>
      <c r="CO469" s="454"/>
      <c r="CP469" s="454"/>
      <c r="CQ469" s="454"/>
      <c r="CR469" s="454"/>
      <c r="CS469" s="454"/>
      <c r="CT469" s="454"/>
      <c r="CU469" s="454"/>
      <c r="CV469" s="454"/>
      <c r="CW469" s="454"/>
      <c r="CX469" s="454"/>
      <c r="CY469" s="454"/>
      <c r="CZ469" s="454"/>
      <c r="DA469" s="454"/>
      <c r="DB469" s="454"/>
      <c r="DC469" s="454"/>
      <c r="DD469" s="454"/>
      <c r="DE469" s="454"/>
      <c r="DF469" s="454"/>
      <c r="DG469" s="454"/>
      <c r="DH469" s="454"/>
      <c r="DI469" s="454"/>
      <c r="DJ469" s="454"/>
      <c r="DK469" s="454"/>
      <c r="DL469" s="454"/>
      <c r="DM469" s="454"/>
      <c r="DN469" s="454"/>
      <c r="DO469" s="454"/>
      <c r="DP469" s="454"/>
      <c r="DQ469" s="454"/>
      <c r="DR469" s="454"/>
      <c r="DS469" s="454"/>
      <c r="DT469" s="454"/>
      <c r="DU469" s="454"/>
      <c r="DV469" s="454"/>
      <c r="DW469" s="454"/>
      <c r="DX469" s="454"/>
      <c r="DY469" s="454"/>
      <c r="DZ469" s="454"/>
      <c r="EA469" s="454"/>
      <c r="EB469" s="454"/>
      <c r="EC469" s="454"/>
      <c r="ED469" s="454"/>
      <c r="EE469" s="454"/>
      <c r="EF469" s="454"/>
      <c r="EG469" s="454"/>
      <c r="EH469" s="454"/>
      <c r="EI469" s="454"/>
      <c r="EJ469" s="454"/>
      <c r="EK469" s="454"/>
      <c r="EL469" s="454"/>
      <c r="EM469" s="454"/>
      <c r="EN469" s="454"/>
      <c r="EO469" s="454"/>
      <c r="EP469" s="454"/>
      <c r="EQ469" s="454"/>
      <c r="ER469" s="454"/>
      <c r="ES469" s="454"/>
      <c r="ET469" s="454"/>
      <c r="EU469" s="581"/>
      <c r="EV469" s="581"/>
      <c r="EW469" s="581"/>
      <c r="EX469" s="581"/>
      <c r="EY469" s="581"/>
      <c r="EZ469" s="581"/>
      <c r="FA469" s="581"/>
      <c r="FB469" s="581"/>
      <c r="FC469" s="581"/>
      <c r="FD469" s="581"/>
      <c r="FE469" s="581"/>
    </row>
    <row r="470" spans="1:161">
      <c r="A470" s="454"/>
      <c r="B470" s="653"/>
      <c r="C470" s="454"/>
      <c r="D470" s="454"/>
      <c r="E470" s="454"/>
      <c r="F470" s="504"/>
      <c r="G470" s="454"/>
      <c r="H470" s="454"/>
      <c r="I470" s="454"/>
      <c r="J470" s="454"/>
      <c r="K470" s="454"/>
      <c r="L470" s="454"/>
      <c r="M470" s="454"/>
      <c r="N470" s="454"/>
      <c r="O470" s="454"/>
      <c r="P470" s="454"/>
      <c r="Q470" s="454"/>
      <c r="R470" s="454"/>
      <c r="S470" s="454"/>
      <c r="T470" s="454"/>
      <c r="U470" s="454"/>
      <c r="V470" s="454"/>
      <c r="W470" s="454"/>
      <c r="X470" s="454"/>
      <c r="Y470" s="454"/>
      <c r="Z470" s="454"/>
      <c r="AA470" s="454"/>
      <c r="AB470" s="454"/>
      <c r="AC470" s="454"/>
      <c r="AD470" s="454"/>
      <c r="AE470" s="454"/>
      <c r="AF470" s="454"/>
      <c r="AG470" s="454"/>
      <c r="AH470" s="454"/>
      <c r="AI470" s="454"/>
      <c r="AJ470" s="454"/>
      <c r="AK470" s="454"/>
      <c r="AL470" s="454"/>
      <c r="AM470" s="454"/>
      <c r="AN470" s="454"/>
      <c r="AO470" s="454"/>
      <c r="AP470" s="454"/>
      <c r="AQ470" s="454"/>
      <c r="AR470" s="454"/>
      <c r="AS470" s="454"/>
      <c r="AT470" s="454"/>
      <c r="AU470" s="454"/>
      <c r="AV470" s="454"/>
      <c r="AW470" s="454"/>
      <c r="AX470" s="454"/>
      <c r="AY470" s="454"/>
      <c r="AZ470" s="454"/>
      <c r="BA470" s="454"/>
      <c r="BB470" s="454"/>
      <c r="BC470" s="454"/>
      <c r="BD470" s="454"/>
      <c r="BE470" s="454"/>
      <c r="BF470" s="454"/>
      <c r="BG470" s="454"/>
      <c r="BH470" s="454"/>
      <c r="BI470" s="454"/>
      <c r="BJ470" s="454"/>
      <c r="BK470" s="454"/>
      <c r="BL470" s="454"/>
      <c r="BM470" s="454"/>
      <c r="BN470" s="454"/>
      <c r="BO470" s="454"/>
      <c r="BP470" s="454"/>
      <c r="BQ470" s="454"/>
      <c r="BR470" s="454"/>
      <c r="BS470" s="454"/>
      <c r="BT470" s="454"/>
      <c r="BU470" s="454"/>
      <c r="BV470" s="454"/>
      <c r="BW470" s="454"/>
      <c r="BX470" s="454"/>
      <c r="BY470" s="454"/>
      <c r="BZ470" s="454"/>
      <c r="CA470" s="454"/>
      <c r="CB470" s="454"/>
      <c r="CC470" s="454"/>
      <c r="CD470" s="454"/>
      <c r="CE470" s="454"/>
      <c r="CF470" s="454"/>
      <c r="CG470" s="454"/>
      <c r="CH470" s="454"/>
      <c r="CI470" s="454"/>
      <c r="CJ470" s="454"/>
      <c r="CK470" s="454"/>
      <c r="CL470" s="454"/>
      <c r="CM470" s="454"/>
      <c r="CN470" s="454"/>
      <c r="CO470" s="454"/>
      <c r="CP470" s="454"/>
      <c r="CQ470" s="454"/>
      <c r="CR470" s="454"/>
      <c r="CS470" s="454"/>
      <c r="CT470" s="454"/>
      <c r="CU470" s="454"/>
      <c r="CV470" s="454"/>
      <c r="CW470" s="454"/>
      <c r="CX470" s="454"/>
      <c r="CY470" s="454"/>
      <c r="CZ470" s="454"/>
      <c r="DA470" s="454"/>
      <c r="DB470" s="454"/>
      <c r="DC470" s="454"/>
      <c r="DD470" s="454"/>
      <c r="DE470" s="454"/>
      <c r="DF470" s="454"/>
      <c r="DG470" s="454"/>
      <c r="DH470" s="454"/>
      <c r="DI470" s="454"/>
      <c r="DJ470" s="454"/>
      <c r="DK470" s="454"/>
      <c r="DL470" s="454"/>
      <c r="DM470" s="454"/>
      <c r="DN470" s="454"/>
      <c r="DO470" s="454"/>
      <c r="DP470" s="454"/>
      <c r="DQ470" s="454"/>
      <c r="DR470" s="454"/>
      <c r="DS470" s="454"/>
      <c r="DT470" s="454"/>
      <c r="DU470" s="454"/>
      <c r="DV470" s="454"/>
      <c r="DW470" s="454"/>
      <c r="DX470" s="454"/>
      <c r="DY470" s="454"/>
      <c r="DZ470" s="454"/>
      <c r="EA470" s="454"/>
      <c r="EB470" s="454"/>
      <c r="EC470" s="454"/>
      <c r="ED470" s="454"/>
      <c r="EE470" s="454"/>
      <c r="EF470" s="454"/>
      <c r="EG470" s="454"/>
      <c r="EH470" s="454"/>
      <c r="EI470" s="454"/>
      <c r="EJ470" s="454"/>
      <c r="EK470" s="454"/>
      <c r="EL470" s="454"/>
      <c r="EM470" s="454"/>
      <c r="EN470" s="454"/>
      <c r="EO470" s="454"/>
      <c r="EP470" s="454"/>
      <c r="EQ470" s="454"/>
      <c r="ER470" s="454"/>
      <c r="ES470" s="454"/>
      <c r="ET470" s="454"/>
      <c r="EU470" s="581"/>
      <c r="EV470" s="581"/>
      <c r="EW470" s="581"/>
      <c r="EX470" s="581"/>
      <c r="EY470" s="581"/>
      <c r="EZ470" s="581"/>
      <c r="FA470" s="581"/>
      <c r="FB470" s="581"/>
      <c r="FC470" s="581"/>
      <c r="FD470" s="581"/>
      <c r="FE470" s="581"/>
    </row>
    <row r="471" spans="1:161">
      <c r="A471" s="454"/>
      <c r="B471" s="653"/>
      <c r="C471" s="454"/>
      <c r="D471" s="454"/>
      <c r="E471" s="454"/>
      <c r="F471" s="504"/>
      <c r="G471" s="454"/>
      <c r="H471" s="454"/>
      <c r="I471" s="454"/>
      <c r="J471" s="454"/>
      <c r="K471" s="454"/>
      <c r="L471" s="454"/>
      <c r="M471" s="454"/>
      <c r="N471" s="454"/>
      <c r="O471" s="454"/>
      <c r="P471" s="454"/>
      <c r="Q471" s="454"/>
      <c r="R471" s="454"/>
      <c r="S471" s="454"/>
      <c r="T471" s="454"/>
      <c r="U471" s="454"/>
      <c r="V471" s="454"/>
      <c r="W471" s="454"/>
      <c r="X471" s="454"/>
      <c r="Y471" s="454"/>
      <c r="Z471" s="454"/>
      <c r="AA471" s="454"/>
      <c r="AB471" s="454"/>
      <c r="AC471" s="454"/>
      <c r="AD471" s="454"/>
      <c r="AE471" s="454"/>
      <c r="AF471" s="454"/>
      <c r="AG471" s="454"/>
      <c r="AH471" s="454"/>
      <c r="AI471" s="454"/>
      <c r="AJ471" s="454"/>
      <c r="AK471" s="454"/>
      <c r="AL471" s="454"/>
      <c r="AM471" s="454"/>
      <c r="AN471" s="454"/>
      <c r="AO471" s="454"/>
      <c r="AP471" s="454"/>
      <c r="AQ471" s="454"/>
      <c r="AR471" s="454"/>
      <c r="AS471" s="454"/>
      <c r="AT471" s="454"/>
      <c r="AU471" s="454"/>
      <c r="AV471" s="454"/>
      <c r="AW471" s="454"/>
      <c r="AX471" s="454"/>
      <c r="AY471" s="454"/>
      <c r="AZ471" s="454"/>
      <c r="BA471" s="454"/>
      <c r="BB471" s="454"/>
      <c r="BC471" s="454"/>
      <c r="BD471" s="454"/>
      <c r="BE471" s="454"/>
      <c r="BF471" s="454"/>
      <c r="BG471" s="454"/>
      <c r="BH471" s="454"/>
      <c r="BI471" s="454"/>
      <c r="BJ471" s="454"/>
      <c r="BK471" s="454"/>
      <c r="BL471" s="454"/>
      <c r="BM471" s="454"/>
      <c r="BN471" s="454"/>
      <c r="BO471" s="454"/>
      <c r="BP471" s="454"/>
      <c r="BQ471" s="454"/>
      <c r="BR471" s="454"/>
      <c r="BS471" s="454"/>
      <c r="BT471" s="454"/>
      <c r="BU471" s="454"/>
      <c r="BV471" s="454"/>
      <c r="BW471" s="454"/>
      <c r="BX471" s="454"/>
      <c r="BY471" s="454"/>
      <c r="BZ471" s="454"/>
      <c r="CA471" s="454"/>
      <c r="CB471" s="454"/>
      <c r="CC471" s="454"/>
      <c r="CD471" s="454"/>
      <c r="CE471" s="454"/>
      <c r="CF471" s="454"/>
      <c r="CG471" s="454"/>
      <c r="CH471" s="454"/>
      <c r="CI471" s="454"/>
      <c r="CJ471" s="454"/>
      <c r="CK471" s="454"/>
      <c r="CL471" s="454"/>
      <c r="CM471" s="454"/>
      <c r="CN471" s="454"/>
      <c r="CO471" s="454"/>
      <c r="CP471" s="454"/>
      <c r="CQ471" s="454"/>
      <c r="CR471" s="454"/>
      <c r="CS471" s="454"/>
      <c r="CT471" s="454"/>
      <c r="CU471" s="454"/>
      <c r="CV471" s="454"/>
      <c r="CW471" s="454"/>
      <c r="CX471" s="454"/>
      <c r="CY471" s="454"/>
      <c r="CZ471" s="454"/>
      <c r="DA471" s="454"/>
      <c r="DB471" s="454"/>
      <c r="DC471" s="454"/>
      <c r="DD471" s="454"/>
      <c r="DE471" s="454"/>
      <c r="DF471" s="454"/>
      <c r="DG471" s="454"/>
      <c r="DH471" s="454"/>
      <c r="DI471" s="454"/>
      <c r="DJ471" s="454"/>
      <c r="DK471" s="454"/>
      <c r="DL471" s="454"/>
      <c r="DM471" s="454"/>
      <c r="DN471" s="454"/>
      <c r="DO471" s="454"/>
      <c r="DP471" s="454"/>
      <c r="DQ471" s="454"/>
      <c r="DR471" s="454"/>
      <c r="DS471" s="454"/>
      <c r="DT471" s="454"/>
      <c r="DU471" s="454"/>
      <c r="DV471" s="454"/>
      <c r="DW471" s="454"/>
      <c r="DX471" s="454"/>
      <c r="DY471" s="454"/>
      <c r="DZ471" s="454"/>
      <c r="EA471" s="454"/>
      <c r="EB471" s="454"/>
      <c r="EC471" s="454"/>
      <c r="ED471" s="454"/>
      <c r="EE471" s="454"/>
      <c r="EF471" s="454"/>
      <c r="EG471" s="454"/>
      <c r="EH471" s="454"/>
      <c r="EI471" s="454"/>
      <c r="EJ471" s="454"/>
      <c r="EK471" s="454"/>
      <c r="EL471" s="454"/>
      <c r="EM471" s="454"/>
      <c r="EN471" s="454"/>
      <c r="EO471" s="454"/>
      <c r="EP471" s="454"/>
      <c r="EQ471" s="454"/>
      <c r="ER471" s="454"/>
      <c r="ES471" s="454"/>
      <c r="ET471" s="454"/>
      <c r="EU471" s="581"/>
      <c r="EV471" s="581"/>
      <c r="EW471" s="581"/>
      <c r="EX471" s="581"/>
      <c r="EY471" s="581"/>
      <c r="EZ471" s="581"/>
      <c r="FA471" s="581"/>
      <c r="FB471" s="581"/>
      <c r="FC471" s="581"/>
      <c r="FD471" s="581"/>
      <c r="FE471" s="581"/>
    </row>
    <row r="472" spans="1:161">
      <c r="A472" s="454"/>
      <c r="B472" s="653"/>
      <c r="C472" s="454"/>
      <c r="D472" s="454"/>
      <c r="E472" s="454"/>
      <c r="F472" s="504"/>
      <c r="G472" s="454"/>
      <c r="H472" s="454"/>
      <c r="I472" s="454"/>
      <c r="J472" s="454"/>
      <c r="K472" s="454"/>
      <c r="L472" s="454"/>
      <c r="M472" s="454"/>
      <c r="N472" s="454"/>
      <c r="O472" s="454"/>
      <c r="P472" s="454"/>
      <c r="Q472" s="454"/>
      <c r="R472" s="454"/>
      <c r="S472" s="454"/>
      <c r="T472" s="454"/>
      <c r="U472" s="454"/>
      <c r="V472" s="454"/>
      <c r="W472" s="454"/>
      <c r="X472" s="454"/>
      <c r="Y472" s="454"/>
      <c r="Z472" s="454"/>
      <c r="AA472" s="454"/>
      <c r="AB472" s="454"/>
      <c r="AC472" s="454"/>
      <c r="AD472" s="454"/>
      <c r="AE472" s="454"/>
      <c r="AF472" s="454"/>
      <c r="AG472" s="454"/>
      <c r="AH472" s="454"/>
      <c r="AI472" s="454"/>
      <c r="AJ472" s="454"/>
      <c r="AK472" s="454"/>
      <c r="AL472" s="454"/>
      <c r="AM472" s="454"/>
      <c r="AN472" s="454"/>
      <c r="AO472" s="454"/>
      <c r="AP472" s="454"/>
      <c r="AQ472" s="454"/>
      <c r="AR472" s="454"/>
      <c r="AS472" s="454"/>
      <c r="AT472" s="454"/>
      <c r="AU472" s="454"/>
      <c r="AV472" s="454"/>
      <c r="AW472" s="454"/>
      <c r="AX472" s="454"/>
      <c r="AY472" s="454"/>
      <c r="AZ472" s="454"/>
      <c r="BA472" s="454"/>
      <c r="BB472" s="454"/>
      <c r="BC472" s="454"/>
      <c r="BD472" s="454"/>
      <c r="BE472" s="454"/>
      <c r="BF472" s="454"/>
      <c r="BG472" s="454"/>
      <c r="BH472" s="454"/>
      <c r="BI472" s="454"/>
      <c r="BJ472" s="454"/>
      <c r="BK472" s="454"/>
      <c r="BL472" s="454"/>
      <c r="BM472" s="454"/>
      <c r="BN472" s="454"/>
      <c r="BO472" s="454"/>
      <c r="BP472" s="454"/>
      <c r="BQ472" s="454"/>
      <c r="BR472" s="454"/>
      <c r="BS472" s="454"/>
      <c r="BT472" s="454"/>
      <c r="BU472" s="454"/>
      <c r="BV472" s="454"/>
      <c r="BW472" s="454"/>
      <c r="BX472" s="454"/>
      <c r="BY472" s="454"/>
      <c r="BZ472" s="454"/>
      <c r="CA472" s="454"/>
      <c r="CB472" s="454"/>
      <c r="CC472" s="454"/>
      <c r="CD472" s="454"/>
      <c r="CE472" s="454"/>
      <c r="CF472" s="454"/>
      <c r="CG472" s="454"/>
      <c r="CH472" s="454"/>
      <c r="CI472" s="454"/>
      <c r="CJ472" s="454"/>
      <c r="CK472" s="454"/>
      <c r="CL472" s="454"/>
      <c r="CM472" s="454"/>
      <c r="CN472" s="454"/>
      <c r="CO472" s="454"/>
      <c r="CP472" s="454"/>
      <c r="CQ472" s="454"/>
      <c r="CR472" s="454"/>
      <c r="CS472" s="454"/>
      <c r="CT472" s="454"/>
      <c r="CU472" s="454"/>
      <c r="CV472" s="454"/>
      <c r="CW472" s="454"/>
      <c r="CX472" s="454"/>
      <c r="CY472" s="454"/>
      <c r="CZ472" s="454"/>
      <c r="DA472" s="454"/>
      <c r="DB472" s="454"/>
      <c r="DC472" s="454"/>
      <c r="DD472" s="454"/>
      <c r="DE472" s="454"/>
      <c r="DF472" s="454"/>
      <c r="DG472" s="454"/>
      <c r="DH472" s="454"/>
      <c r="DI472" s="454"/>
      <c r="DJ472" s="454"/>
      <c r="DK472" s="454"/>
      <c r="DL472" s="454"/>
      <c r="DM472" s="454"/>
      <c r="DN472" s="454"/>
      <c r="DO472" s="454"/>
      <c r="DP472" s="454"/>
      <c r="DQ472" s="454"/>
      <c r="DR472" s="454"/>
      <c r="DS472" s="454"/>
      <c r="DT472" s="454"/>
      <c r="DU472" s="454"/>
      <c r="DV472" s="454"/>
      <c r="DW472" s="454"/>
      <c r="DX472" s="454"/>
      <c r="DY472" s="454"/>
      <c r="DZ472" s="454"/>
      <c r="EA472" s="454"/>
      <c r="EB472" s="454"/>
      <c r="EC472" s="454"/>
      <c r="ED472" s="454"/>
      <c r="EE472" s="454"/>
      <c r="EF472" s="454"/>
      <c r="EG472" s="454"/>
      <c r="EH472" s="454"/>
      <c r="EI472" s="454"/>
      <c r="EJ472" s="454"/>
      <c r="EK472" s="454"/>
      <c r="EL472" s="454"/>
      <c r="EM472" s="454"/>
      <c r="EN472" s="454"/>
      <c r="EO472" s="454"/>
      <c r="EP472" s="454"/>
      <c r="EQ472" s="454"/>
      <c r="ER472" s="454"/>
      <c r="ES472" s="454"/>
      <c r="ET472" s="454"/>
      <c r="EU472" s="581"/>
      <c r="EV472" s="581"/>
      <c r="EW472" s="581"/>
      <c r="EX472" s="581"/>
      <c r="EY472" s="581"/>
      <c r="EZ472" s="581"/>
      <c r="FA472" s="581"/>
      <c r="FB472" s="581"/>
      <c r="FC472" s="581"/>
      <c r="FD472" s="581"/>
      <c r="FE472" s="581"/>
    </row>
    <row r="473" spans="1:161">
      <c r="A473" s="454"/>
      <c r="B473" s="653"/>
      <c r="C473" s="454"/>
      <c r="D473" s="454"/>
      <c r="E473" s="454"/>
      <c r="F473" s="504"/>
      <c r="G473" s="454"/>
      <c r="H473" s="454"/>
      <c r="I473" s="454"/>
      <c r="J473" s="454"/>
      <c r="K473" s="454"/>
      <c r="L473" s="454"/>
      <c r="M473" s="454"/>
      <c r="N473" s="454"/>
      <c r="O473" s="454"/>
      <c r="P473" s="454"/>
      <c r="Q473" s="454"/>
      <c r="R473" s="454"/>
      <c r="S473" s="454"/>
      <c r="T473" s="454"/>
      <c r="U473" s="454"/>
      <c r="V473" s="454"/>
      <c r="W473" s="454"/>
      <c r="X473" s="454"/>
      <c r="Y473" s="454"/>
      <c r="Z473" s="454"/>
      <c r="AA473" s="454"/>
      <c r="AB473" s="454"/>
      <c r="AC473" s="454"/>
      <c r="AD473" s="454"/>
      <c r="AE473" s="454"/>
      <c r="AF473" s="454"/>
      <c r="AG473" s="454"/>
      <c r="AH473" s="454"/>
      <c r="AI473" s="454"/>
      <c r="AJ473" s="454"/>
      <c r="AK473" s="454"/>
      <c r="AL473" s="454"/>
      <c r="AM473" s="454"/>
      <c r="AN473" s="454"/>
      <c r="AO473" s="454"/>
      <c r="AP473" s="454"/>
      <c r="AQ473" s="454"/>
      <c r="AR473" s="454"/>
      <c r="AS473" s="454"/>
      <c r="AT473" s="454"/>
      <c r="AU473" s="454"/>
      <c r="AV473" s="454"/>
      <c r="AW473" s="454"/>
      <c r="AX473" s="454"/>
      <c r="AY473" s="454"/>
      <c r="AZ473" s="454"/>
      <c r="BA473" s="454"/>
      <c r="BB473" s="454"/>
      <c r="BC473" s="454"/>
      <c r="BD473" s="454"/>
      <c r="BE473" s="454"/>
      <c r="BF473" s="454"/>
      <c r="BG473" s="454"/>
      <c r="BH473" s="454"/>
      <c r="BI473" s="454"/>
      <c r="BJ473" s="454"/>
      <c r="BK473" s="454"/>
      <c r="BL473" s="454"/>
      <c r="BM473" s="454"/>
      <c r="BN473" s="454"/>
      <c r="BO473" s="454"/>
      <c r="BP473" s="454"/>
      <c r="BQ473" s="454"/>
      <c r="BR473" s="454"/>
      <c r="BS473" s="454"/>
      <c r="BT473" s="454"/>
      <c r="BU473" s="454"/>
      <c r="BV473" s="454"/>
      <c r="BW473" s="454"/>
      <c r="BX473" s="454"/>
      <c r="BY473" s="454"/>
      <c r="BZ473" s="454"/>
      <c r="CA473" s="454"/>
      <c r="CB473" s="454"/>
      <c r="CC473" s="454"/>
      <c r="CD473" s="454"/>
      <c r="CE473" s="454"/>
      <c r="CF473" s="454"/>
      <c r="CG473" s="454"/>
      <c r="CH473" s="454"/>
      <c r="CI473" s="454"/>
      <c r="CJ473" s="454"/>
      <c r="CK473" s="454"/>
      <c r="CL473" s="454"/>
      <c r="CM473" s="454"/>
      <c r="CN473" s="454"/>
      <c r="CO473" s="454"/>
      <c r="CP473" s="454"/>
      <c r="CQ473" s="454"/>
      <c r="CR473" s="454"/>
      <c r="CS473" s="454"/>
      <c r="CT473" s="454"/>
      <c r="CU473" s="454"/>
      <c r="CV473" s="454"/>
      <c r="CW473" s="454"/>
      <c r="CX473" s="454"/>
      <c r="CY473" s="454"/>
      <c r="CZ473" s="454"/>
      <c r="DA473" s="454"/>
      <c r="DB473" s="454"/>
      <c r="DC473" s="454"/>
      <c r="DD473" s="454"/>
      <c r="DE473" s="454"/>
      <c r="DF473" s="454"/>
      <c r="DG473" s="454"/>
      <c r="DH473" s="454"/>
      <c r="DI473" s="454"/>
      <c r="DJ473" s="454"/>
      <c r="DK473" s="454"/>
      <c r="DL473" s="454"/>
      <c r="DM473" s="454"/>
      <c r="DN473" s="454"/>
      <c r="DO473" s="454"/>
      <c r="DP473" s="454"/>
      <c r="DQ473" s="454"/>
      <c r="DR473" s="454"/>
      <c r="DS473" s="454"/>
      <c r="DT473" s="454"/>
      <c r="DU473" s="454"/>
      <c r="DV473" s="454"/>
      <c r="DW473" s="454"/>
      <c r="DX473" s="454"/>
      <c r="DY473" s="454"/>
      <c r="DZ473" s="454"/>
      <c r="EA473" s="454"/>
      <c r="EB473" s="454"/>
      <c r="EC473" s="454"/>
      <c r="ED473" s="454"/>
      <c r="EE473" s="454"/>
      <c r="EF473" s="454"/>
      <c r="EG473" s="454"/>
      <c r="EH473" s="454"/>
      <c r="EI473" s="454"/>
      <c r="EJ473" s="454"/>
      <c r="EK473" s="454"/>
      <c r="EL473" s="454"/>
      <c r="EM473" s="454"/>
      <c r="EN473" s="454"/>
      <c r="EO473" s="454"/>
      <c r="EP473" s="454"/>
      <c r="EQ473" s="454"/>
      <c r="ER473" s="454"/>
      <c r="ES473" s="454"/>
      <c r="ET473" s="454"/>
      <c r="EU473" s="581"/>
      <c r="EV473" s="581"/>
      <c r="EW473" s="581"/>
      <c r="EX473" s="581"/>
      <c r="EY473" s="581"/>
      <c r="EZ473" s="581"/>
      <c r="FA473" s="581"/>
      <c r="FB473" s="581"/>
      <c r="FC473" s="581"/>
      <c r="FD473" s="581"/>
      <c r="FE473" s="581"/>
    </row>
    <row r="474" spans="1:161">
      <c r="A474" s="454"/>
      <c r="B474" s="653"/>
      <c r="C474" s="454"/>
      <c r="D474" s="454"/>
      <c r="E474" s="454"/>
      <c r="F474" s="504"/>
      <c r="G474" s="454"/>
      <c r="H474" s="454"/>
      <c r="I474" s="454"/>
      <c r="J474" s="454"/>
      <c r="K474" s="454"/>
      <c r="L474" s="454"/>
      <c r="M474" s="454"/>
      <c r="N474" s="454"/>
      <c r="O474" s="454"/>
      <c r="P474" s="454"/>
      <c r="Q474" s="454"/>
      <c r="R474" s="454"/>
      <c r="S474" s="454"/>
      <c r="T474" s="454"/>
      <c r="U474" s="454"/>
      <c r="V474" s="454"/>
      <c r="W474" s="454"/>
      <c r="X474" s="454"/>
      <c r="Y474" s="454"/>
      <c r="Z474" s="454"/>
      <c r="AA474" s="454"/>
      <c r="AB474" s="454"/>
      <c r="AC474" s="454"/>
      <c r="AD474" s="454"/>
      <c r="AE474" s="454"/>
      <c r="AF474" s="454"/>
      <c r="AG474" s="454"/>
      <c r="AH474" s="454"/>
      <c r="AI474" s="454"/>
      <c r="AJ474" s="454"/>
      <c r="AK474" s="454"/>
      <c r="AL474" s="454"/>
      <c r="AM474" s="454"/>
      <c r="AN474" s="454"/>
      <c r="AO474" s="454"/>
      <c r="AP474" s="454"/>
      <c r="AQ474" s="454"/>
      <c r="AR474" s="454"/>
      <c r="AS474" s="454"/>
      <c r="AT474" s="454"/>
      <c r="AU474" s="454"/>
      <c r="AV474" s="454"/>
      <c r="AW474" s="454"/>
      <c r="AX474" s="454"/>
      <c r="AY474" s="454"/>
      <c r="AZ474" s="454"/>
      <c r="BA474" s="454"/>
      <c r="BB474" s="454"/>
      <c r="BC474" s="454"/>
      <c r="BD474" s="454"/>
      <c r="BE474" s="454"/>
      <c r="BF474" s="454"/>
      <c r="BG474" s="454"/>
      <c r="BH474" s="454"/>
      <c r="BI474" s="454"/>
      <c r="BJ474" s="454"/>
      <c r="BK474" s="454"/>
      <c r="BL474" s="454"/>
      <c r="BM474" s="454"/>
      <c r="BN474" s="454"/>
      <c r="BO474" s="454"/>
      <c r="BP474" s="454"/>
      <c r="BQ474" s="454"/>
      <c r="BR474" s="454"/>
      <c r="BS474" s="454"/>
      <c r="BT474" s="454"/>
      <c r="BU474" s="454"/>
      <c r="BV474" s="454"/>
      <c r="BW474" s="454"/>
      <c r="BX474" s="454"/>
      <c r="BY474" s="454"/>
      <c r="BZ474" s="454"/>
      <c r="CA474" s="454"/>
      <c r="CB474" s="454"/>
      <c r="CC474" s="454"/>
      <c r="CD474" s="454"/>
      <c r="CE474" s="454"/>
      <c r="CF474" s="454"/>
      <c r="CG474" s="454"/>
      <c r="CH474" s="454"/>
      <c r="CI474" s="454"/>
      <c r="CJ474" s="454"/>
      <c r="CK474" s="454"/>
      <c r="CL474" s="454"/>
      <c r="CM474" s="454"/>
      <c r="CN474" s="454"/>
      <c r="CO474" s="454"/>
      <c r="CP474" s="454"/>
      <c r="CQ474" s="454"/>
      <c r="CR474" s="454"/>
      <c r="CS474" s="454"/>
      <c r="CT474" s="454"/>
      <c r="CU474" s="454"/>
      <c r="CV474" s="454"/>
      <c r="CW474" s="454"/>
      <c r="CX474" s="454"/>
      <c r="CY474" s="454"/>
      <c r="CZ474" s="454"/>
      <c r="DA474" s="454"/>
      <c r="DB474" s="454"/>
      <c r="DC474" s="454"/>
      <c r="DD474" s="454"/>
      <c r="DE474" s="454"/>
      <c r="DF474" s="454"/>
      <c r="DG474" s="454"/>
      <c r="DH474" s="454"/>
      <c r="DI474" s="454"/>
      <c r="DJ474" s="454"/>
      <c r="DK474" s="454"/>
      <c r="DL474" s="454"/>
      <c r="DM474" s="454"/>
      <c r="DN474" s="454"/>
      <c r="DO474" s="454"/>
      <c r="DP474" s="454"/>
      <c r="DQ474" s="454"/>
      <c r="DR474" s="454"/>
      <c r="DS474" s="454"/>
      <c r="DT474" s="454"/>
      <c r="DU474" s="454"/>
      <c r="DV474" s="454"/>
      <c r="DW474" s="454"/>
      <c r="DX474" s="454"/>
      <c r="DY474" s="454"/>
      <c r="DZ474" s="454"/>
      <c r="EA474" s="454"/>
      <c r="EB474" s="454"/>
      <c r="EC474" s="454"/>
      <c r="ED474" s="454"/>
      <c r="EE474" s="454"/>
      <c r="EF474" s="454"/>
      <c r="EG474" s="454"/>
      <c r="EH474" s="454"/>
      <c r="EI474" s="454"/>
      <c r="EJ474" s="454"/>
      <c r="EK474" s="454"/>
      <c r="EL474" s="454"/>
      <c r="EM474" s="454"/>
      <c r="EN474" s="454"/>
      <c r="EO474" s="454"/>
      <c r="EP474" s="454"/>
      <c r="EQ474" s="454"/>
      <c r="ER474" s="454"/>
      <c r="ES474" s="454"/>
      <c r="ET474" s="454"/>
      <c r="EU474" s="581"/>
      <c r="EV474" s="581"/>
      <c r="EW474" s="581"/>
      <c r="EX474" s="581"/>
      <c r="EY474" s="581"/>
      <c r="EZ474" s="581"/>
      <c r="FA474" s="581"/>
      <c r="FB474" s="581"/>
      <c r="FC474" s="581"/>
      <c r="FD474" s="581"/>
      <c r="FE474" s="581"/>
    </row>
    <row r="475" spans="1:161">
      <c r="A475" s="454"/>
      <c r="B475" s="653"/>
      <c r="C475" s="454"/>
      <c r="D475" s="454"/>
      <c r="E475" s="454"/>
      <c r="F475" s="504"/>
      <c r="G475" s="454"/>
      <c r="H475" s="454"/>
      <c r="I475" s="454"/>
      <c r="J475" s="454"/>
      <c r="K475" s="454"/>
      <c r="L475" s="454"/>
      <c r="M475" s="454"/>
      <c r="N475" s="454"/>
      <c r="O475" s="454"/>
      <c r="P475" s="454"/>
      <c r="Q475" s="454"/>
      <c r="R475" s="454"/>
      <c r="S475" s="454"/>
      <c r="T475" s="454"/>
      <c r="U475" s="454"/>
      <c r="V475" s="454"/>
      <c r="W475" s="454"/>
      <c r="X475" s="454"/>
      <c r="Y475" s="454"/>
      <c r="Z475" s="454"/>
      <c r="AA475" s="454"/>
      <c r="AB475" s="454"/>
      <c r="AC475" s="454"/>
      <c r="AD475" s="454"/>
      <c r="AE475" s="454"/>
      <c r="AF475" s="454"/>
      <c r="AG475" s="454"/>
      <c r="AH475" s="454"/>
      <c r="AI475" s="454"/>
      <c r="AJ475" s="454"/>
      <c r="AK475" s="454"/>
      <c r="AL475" s="454"/>
      <c r="AM475" s="454"/>
      <c r="AN475" s="454"/>
      <c r="AO475" s="454"/>
      <c r="AP475" s="454"/>
      <c r="AQ475" s="454"/>
      <c r="AR475" s="454"/>
      <c r="AS475" s="454"/>
      <c r="AT475" s="454"/>
      <c r="AU475" s="454"/>
      <c r="AV475" s="454"/>
      <c r="AW475" s="454"/>
      <c r="AX475" s="454"/>
      <c r="AY475" s="454"/>
      <c r="AZ475" s="454"/>
      <c r="BA475" s="454"/>
      <c r="BB475" s="454"/>
      <c r="BC475" s="454"/>
      <c r="BD475" s="454"/>
      <c r="BE475" s="454"/>
      <c r="BF475" s="454"/>
      <c r="BG475" s="454"/>
      <c r="BH475" s="454"/>
      <c r="BI475" s="454"/>
      <c r="BJ475" s="454"/>
      <c r="BK475" s="454"/>
      <c r="BL475" s="454"/>
      <c r="BM475" s="454"/>
      <c r="BN475" s="454"/>
      <c r="BO475" s="454"/>
      <c r="BP475" s="454"/>
      <c r="BQ475" s="454"/>
      <c r="BR475" s="454"/>
      <c r="BS475" s="454"/>
      <c r="BT475" s="454"/>
      <c r="BU475" s="454"/>
      <c r="BV475" s="454"/>
      <c r="BW475" s="454"/>
      <c r="BX475" s="454"/>
      <c r="BY475" s="454"/>
      <c r="BZ475" s="454"/>
      <c r="CA475" s="454"/>
      <c r="CB475" s="454"/>
      <c r="CC475" s="454"/>
      <c r="CD475" s="454"/>
      <c r="CE475" s="454"/>
      <c r="CF475" s="454"/>
      <c r="CG475" s="454"/>
      <c r="CH475" s="454"/>
      <c r="CI475" s="454"/>
      <c r="CJ475" s="454"/>
      <c r="CK475" s="454"/>
      <c r="CL475" s="454"/>
      <c r="CM475" s="454"/>
      <c r="CN475" s="454"/>
      <c r="CO475" s="454"/>
      <c r="CP475" s="454"/>
      <c r="CQ475" s="454"/>
      <c r="CR475" s="454"/>
      <c r="CS475" s="454"/>
      <c r="CT475" s="454"/>
      <c r="CU475" s="454"/>
      <c r="CV475" s="454"/>
      <c r="CW475" s="454"/>
      <c r="CX475" s="454"/>
      <c r="CY475" s="454"/>
      <c r="CZ475" s="454"/>
      <c r="DA475" s="454"/>
      <c r="DB475" s="454"/>
      <c r="DC475" s="454"/>
      <c r="DD475" s="454"/>
      <c r="DE475" s="454"/>
      <c r="DF475" s="454"/>
      <c r="DG475" s="454"/>
      <c r="DH475" s="454"/>
      <c r="DI475" s="454"/>
      <c r="DJ475" s="454"/>
      <c r="DK475" s="454"/>
      <c r="DL475" s="454"/>
      <c r="DM475" s="454"/>
      <c r="DN475" s="454"/>
      <c r="DO475" s="454"/>
      <c r="DP475" s="454"/>
      <c r="DQ475" s="454"/>
      <c r="DR475" s="454"/>
      <c r="DS475" s="454"/>
      <c r="DT475" s="454"/>
      <c r="DU475" s="454"/>
      <c r="DV475" s="454"/>
      <c r="DW475" s="454"/>
      <c r="DX475" s="454"/>
      <c r="DY475" s="454"/>
      <c r="DZ475" s="454"/>
      <c r="EA475" s="454"/>
      <c r="EB475" s="454"/>
      <c r="EC475" s="454"/>
      <c r="ED475" s="454"/>
      <c r="EE475" s="454"/>
      <c r="EF475" s="454"/>
      <c r="EG475" s="454"/>
      <c r="EH475" s="454"/>
      <c r="EI475" s="454"/>
      <c r="EJ475" s="454"/>
      <c r="EK475" s="454"/>
      <c r="EL475" s="454"/>
      <c r="EM475" s="454"/>
      <c r="EN475" s="454"/>
      <c r="EO475" s="454"/>
      <c r="EP475" s="454"/>
      <c r="EQ475" s="454"/>
      <c r="ER475" s="454"/>
      <c r="ES475" s="454"/>
      <c r="ET475" s="454"/>
      <c r="EU475" s="581"/>
      <c r="EV475" s="581"/>
      <c r="EW475" s="581"/>
      <c r="EX475" s="581"/>
      <c r="EY475" s="581"/>
      <c r="EZ475" s="581"/>
      <c r="FA475" s="581"/>
      <c r="FB475" s="581"/>
      <c r="FC475" s="581"/>
      <c r="FD475" s="581"/>
      <c r="FE475" s="581"/>
    </row>
    <row r="476" spans="1:161">
      <c r="A476" s="454"/>
      <c r="B476" s="653"/>
      <c r="C476" s="454"/>
      <c r="D476" s="454"/>
      <c r="E476" s="454"/>
      <c r="F476" s="504"/>
      <c r="G476" s="454"/>
      <c r="H476" s="454"/>
      <c r="I476" s="454"/>
      <c r="J476" s="454"/>
      <c r="K476" s="454"/>
      <c r="L476" s="454"/>
      <c r="M476" s="454"/>
      <c r="N476" s="454"/>
      <c r="O476" s="454"/>
      <c r="P476" s="454"/>
      <c r="Q476" s="454"/>
      <c r="R476" s="454"/>
      <c r="S476" s="454"/>
      <c r="T476" s="454"/>
      <c r="U476" s="454"/>
      <c r="V476" s="454"/>
      <c r="W476" s="454"/>
      <c r="X476" s="454"/>
      <c r="Y476" s="454"/>
      <c r="Z476" s="454"/>
      <c r="AA476" s="454"/>
      <c r="AB476" s="454"/>
      <c r="AC476" s="454"/>
      <c r="AD476" s="454"/>
      <c r="AE476" s="454"/>
      <c r="AF476" s="454"/>
      <c r="AG476" s="454"/>
      <c r="AH476" s="454"/>
      <c r="AI476" s="454"/>
      <c r="AJ476" s="454"/>
      <c r="AK476" s="454"/>
      <c r="AL476" s="454"/>
      <c r="AM476" s="454"/>
      <c r="AN476" s="454"/>
      <c r="AO476" s="454"/>
      <c r="AP476" s="454"/>
      <c r="AQ476" s="454"/>
      <c r="AR476" s="454"/>
      <c r="AS476" s="454"/>
      <c r="AT476" s="454"/>
      <c r="AU476" s="454"/>
      <c r="AV476" s="454"/>
      <c r="AW476" s="454"/>
      <c r="AX476" s="454"/>
      <c r="AY476" s="454"/>
      <c r="AZ476" s="454"/>
      <c r="BA476" s="454"/>
      <c r="BB476" s="454"/>
      <c r="BC476" s="454"/>
      <c r="BD476" s="454"/>
      <c r="BE476" s="454"/>
      <c r="BF476" s="454"/>
      <c r="BG476" s="454"/>
      <c r="BH476" s="454"/>
      <c r="BI476" s="454"/>
      <c r="BJ476" s="454"/>
      <c r="BK476" s="454"/>
      <c r="BL476" s="454"/>
      <c r="BM476" s="454"/>
      <c r="BN476" s="454"/>
      <c r="BO476" s="454"/>
      <c r="BP476" s="454"/>
      <c r="BQ476" s="454"/>
      <c r="BR476" s="454"/>
      <c r="BS476" s="454"/>
      <c r="BT476" s="454"/>
      <c r="BU476" s="454"/>
      <c r="BV476" s="454"/>
      <c r="BW476" s="454"/>
      <c r="BX476" s="454"/>
      <c r="BY476" s="454"/>
      <c r="BZ476" s="454"/>
      <c r="CA476" s="454"/>
      <c r="CB476" s="454"/>
      <c r="CC476" s="454"/>
      <c r="CD476" s="454"/>
      <c r="CE476" s="454"/>
      <c r="CF476" s="454"/>
      <c r="CG476" s="454"/>
      <c r="CH476" s="454"/>
      <c r="CI476" s="454"/>
      <c r="CJ476" s="454"/>
      <c r="CK476" s="454"/>
      <c r="CL476" s="454"/>
      <c r="CM476" s="454"/>
      <c r="CN476" s="454"/>
      <c r="CO476" s="454"/>
      <c r="CP476" s="454"/>
      <c r="CQ476" s="454"/>
      <c r="CR476" s="454"/>
      <c r="CS476" s="454"/>
      <c r="CT476" s="454"/>
      <c r="CU476" s="454"/>
      <c r="CV476" s="454"/>
      <c r="CW476" s="454"/>
      <c r="CX476" s="454"/>
      <c r="CY476" s="454"/>
      <c r="CZ476" s="454"/>
      <c r="DA476" s="454"/>
      <c r="DB476" s="454"/>
      <c r="DC476" s="454"/>
      <c r="DD476" s="454"/>
      <c r="DE476" s="454"/>
      <c r="DF476" s="454"/>
      <c r="DG476" s="454"/>
      <c r="DH476" s="454"/>
      <c r="DI476" s="454"/>
      <c r="DJ476" s="454"/>
      <c r="DK476" s="454"/>
      <c r="DL476" s="454"/>
      <c r="DM476" s="454"/>
      <c r="DN476" s="454"/>
      <c r="DO476" s="454"/>
      <c r="DP476" s="454"/>
      <c r="DQ476" s="454"/>
      <c r="DR476" s="454"/>
      <c r="DS476" s="454"/>
      <c r="DT476" s="454"/>
      <c r="DU476" s="454"/>
      <c r="DV476" s="454"/>
      <c r="DW476" s="454"/>
      <c r="DX476" s="454"/>
      <c r="DY476" s="454"/>
      <c r="DZ476" s="454"/>
      <c r="EA476" s="454"/>
      <c r="EB476" s="454"/>
      <c r="EC476" s="454"/>
      <c r="ED476" s="454"/>
      <c r="EE476" s="454"/>
      <c r="EF476" s="454"/>
      <c r="EG476" s="454"/>
      <c r="EH476" s="454"/>
      <c r="EI476" s="454"/>
      <c r="EJ476" s="454"/>
      <c r="EK476" s="454"/>
      <c r="EL476" s="454"/>
      <c r="EM476" s="454"/>
      <c r="EN476" s="454"/>
      <c r="EO476" s="454"/>
      <c r="EP476" s="454"/>
      <c r="EQ476" s="454"/>
      <c r="ER476" s="454"/>
      <c r="ES476" s="454"/>
      <c r="ET476" s="454"/>
      <c r="EU476" s="581"/>
      <c r="EV476" s="581"/>
      <c r="EW476" s="581"/>
      <c r="EX476" s="581"/>
      <c r="EY476" s="581"/>
      <c r="EZ476" s="581"/>
      <c r="FA476" s="581"/>
      <c r="FB476" s="581"/>
      <c r="FC476" s="581"/>
      <c r="FD476" s="581"/>
      <c r="FE476" s="581"/>
    </row>
    <row r="477" spans="1:161">
      <c r="A477" s="454"/>
      <c r="B477" s="653"/>
      <c r="C477" s="454"/>
      <c r="D477" s="454"/>
      <c r="E477" s="454"/>
      <c r="F477" s="504"/>
      <c r="G477" s="454"/>
      <c r="H477" s="454"/>
      <c r="I477" s="454"/>
      <c r="J477" s="454"/>
      <c r="K477" s="454"/>
      <c r="L477" s="454"/>
      <c r="M477" s="454"/>
      <c r="N477" s="454"/>
      <c r="O477" s="454"/>
      <c r="P477" s="454"/>
      <c r="Q477" s="454"/>
      <c r="R477" s="454"/>
      <c r="S477" s="454"/>
      <c r="T477" s="454"/>
      <c r="U477" s="454"/>
      <c r="V477" s="454"/>
      <c r="W477" s="454"/>
      <c r="X477" s="454"/>
      <c r="Y477" s="454"/>
      <c r="Z477" s="454"/>
      <c r="AA477" s="454"/>
      <c r="AB477" s="454"/>
      <c r="AC477" s="454"/>
      <c r="AD477" s="454"/>
      <c r="AE477" s="454"/>
      <c r="AF477" s="454"/>
      <c r="AG477" s="454"/>
      <c r="AH477" s="454"/>
      <c r="AI477" s="454"/>
      <c r="AJ477" s="454"/>
      <c r="AK477" s="454"/>
      <c r="AL477" s="454"/>
      <c r="AM477" s="454"/>
      <c r="AN477" s="454"/>
      <c r="AO477" s="454"/>
      <c r="AP477" s="454"/>
      <c r="AQ477" s="454"/>
      <c r="AR477" s="454"/>
      <c r="AS477" s="454"/>
      <c r="AT477" s="454"/>
      <c r="AU477" s="454"/>
      <c r="AV477" s="454"/>
      <c r="AW477" s="454"/>
      <c r="AX477" s="454"/>
      <c r="AY477" s="454"/>
      <c r="AZ477" s="454"/>
      <c r="BA477" s="454"/>
      <c r="BB477" s="454"/>
      <c r="BC477" s="454"/>
      <c r="BD477" s="454"/>
      <c r="BE477" s="454"/>
      <c r="BF477" s="454"/>
      <c r="BG477" s="454"/>
      <c r="BH477" s="454"/>
      <c r="BI477" s="454"/>
      <c r="BJ477" s="454"/>
      <c r="BK477" s="454"/>
      <c r="BL477" s="454"/>
      <c r="BM477" s="454"/>
      <c r="BN477" s="454"/>
      <c r="BO477" s="454"/>
      <c r="BP477" s="454"/>
      <c r="BQ477" s="454"/>
      <c r="BR477" s="454"/>
      <c r="BS477" s="454"/>
      <c r="BT477" s="454"/>
      <c r="BU477" s="454"/>
      <c r="BV477" s="454"/>
      <c r="BW477" s="454"/>
      <c r="BX477" s="454"/>
      <c r="BY477" s="454"/>
      <c r="BZ477" s="454"/>
      <c r="CA477" s="454"/>
      <c r="CB477" s="454"/>
      <c r="CC477" s="454"/>
      <c r="CD477" s="454"/>
      <c r="CE477" s="454"/>
      <c r="CF477" s="454"/>
      <c r="CG477" s="454"/>
      <c r="CH477" s="454"/>
      <c r="CI477" s="454"/>
      <c r="CJ477" s="454"/>
      <c r="CK477" s="454"/>
      <c r="CL477" s="454"/>
      <c r="CM477" s="454"/>
      <c r="CN477" s="454"/>
      <c r="CO477" s="454"/>
      <c r="CP477" s="454"/>
      <c r="CQ477" s="454"/>
      <c r="CR477" s="454"/>
      <c r="CS477" s="454"/>
      <c r="CT477" s="454"/>
      <c r="CU477" s="454"/>
      <c r="CV477" s="454"/>
      <c r="CW477" s="454"/>
      <c r="CX477" s="454"/>
      <c r="CY477" s="454"/>
      <c r="CZ477" s="454"/>
      <c r="DA477" s="454"/>
      <c r="DB477" s="454"/>
      <c r="DC477" s="454"/>
      <c r="DD477" s="454"/>
      <c r="DE477" s="454"/>
      <c r="DF477" s="454"/>
      <c r="DG477" s="454"/>
      <c r="DH477" s="454"/>
      <c r="DI477" s="454"/>
      <c r="DJ477" s="454"/>
      <c r="DK477" s="454"/>
      <c r="DL477" s="454"/>
      <c r="DM477" s="454"/>
      <c r="DN477" s="454"/>
      <c r="DO477" s="454"/>
      <c r="DP477" s="454"/>
      <c r="DQ477" s="454"/>
      <c r="DR477" s="454"/>
      <c r="DS477" s="454"/>
      <c r="DT477" s="454"/>
      <c r="DU477" s="454"/>
      <c r="DV477" s="454"/>
      <c r="DW477" s="454"/>
      <c r="DX477" s="454"/>
      <c r="DY477" s="454"/>
      <c r="DZ477" s="454"/>
      <c r="EA477" s="454"/>
      <c r="EB477" s="454"/>
      <c r="EC477" s="454"/>
      <c r="ED477" s="454"/>
      <c r="EE477" s="454"/>
      <c r="EF477" s="454"/>
      <c r="EG477" s="454"/>
      <c r="EH477" s="454"/>
      <c r="EI477" s="454"/>
      <c r="EJ477" s="454"/>
      <c r="EK477" s="454"/>
      <c r="EL477" s="454"/>
      <c r="EM477" s="454"/>
      <c r="EN477" s="454"/>
      <c r="EO477" s="454"/>
      <c r="EP477" s="454"/>
      <c r="EQ477" s="454"/>
      <c r="ER477" s="454"/>
      <c r="ES477" s="454"/>
      <c r="ET477" s="454"/>
      <c r="EU477" s="581"/>
      <c r="EV477" s="581"/>
      <c r="EW477" s="581"/>
      <c r="EX477" s="581"/>
      <c r="EY477" s="581"/>
      <c r="EZ477" s="581"/>
      <c r="FA477" s="581"/>
      <c r="FB477" s="581"/>
      <c r="FC477" s="581"/>
      <c r="FD477" s="581"/>
      <c r="FE477" s="581"/>
    </row>
    <row r="478" spans="1:161">
      <c r="A478" s="454"/>
      <c r="B478" s="653"/>
      <c r="C478" s="454"/>
      <c r="D478" s="454"/>
      <c r="E478" s="454"/>
      <c r="F478" s="504"/>
      <c r="G478" s="454"/>
      <c r="H478" s="454"/>
      <c r="I478" s="454"/>
      <c r="J478" s="454"/>
      <c r="K478" s="454"/>
      <c r="L478" s="454"/>
      <c r="M478" s="454"/>
      <c r="N478" s="454"/>
      <c r="O478" s="454"/>
      <c r="P478" s="454"/>
      <c r="Q478" s="454"/>
      <c r="R478" s="454"/>
      <c r="S478" s="454"/>
      <c r="T478" s="454"/>
      <c r="U478" s="454"/>
      <c r="V478" s="454"/>
      <c r="W478" s="454"/>
      <c r="X478" s="454"/>
      <c r="Y478" s="454"/>
      <c r="Z478" s="454"/>
      <c r="AA478" s="454"/>
      <c r="AB478" s="454"/>
      <c r="AC478" s="454"/>
      <c r="AD478" s="454"/>
      <c r="AE478" s="454"/>
      <c r="AF478" s="454"/>
      <c r="AG478" s="454"/>
      <c r="AH478" s="454"/>
      <c r="AI478" s="454"/>
      <c r="AJ478" s="454"/>
      <c r="AK478" s="454"/>
      <c r="AL478" s="454"/>
      <c r="AM478" s="454"/>
      <c r="AN478" s="454"/>
      <c r="AO478" s="454"/>
      <c r="AP478" s="454"/>
      <c r="AQ478" s="454"/>
      <c r="AR478" s="454"/>
      <c r="AS478" s="454"/>
      <c r="AT478" s="454"/>
      <c r="AU478" s="454"/>
      <c r="AV478" s="454"/>
      <c r="AW478" s="454"/>
      <c r="AX478" s="454"/>
      <c r="AY478" s="454"/>
      <c r="AZ478" s="454"/>
      <c r="BA478" s="454"/>
      <c r="BB478" s="454"/>
      <c r="BC478" s="454"/>
      <c r="BD478" s="454"/>
      <c r="BE478" s="454"/>
      <c r="BF478" s="454"/>
      <c r="BG478" s="454"/>
      <c r="BH478" s="454"/>
      <c r="BI478" s="454"/>
      <c r="BJ478" s="454"/>
      <c r="BK478" s="454"/>
      <c r="BL478" s="454"/>
      <c r="BM478" s="454"/>
      <c r="BN478" s="454"/>
      <c r="BO478" s="454"/>
      <c r="BP478" s="454"/>
      <c r="BQ478" s="454"/>
      <c r="BR478" s="454"/>
      <c r="BS478" s="454"/>
      <c r="BT478" s="454"/>
      <c r="BU478" s="454"/>
      <c r="BV478" s="454"/>
      <c r="BW478" s="454"/>
      <c r="BX478" s="454"/>
      <c r="BY478" s="454"/>
      <c r="BZ478" s="454"/>
      <c r="CA478" s="454"/>
      <c r="CB478" s="454"/>
      <c r="CC478" s="454"/>
      <c r="CD478" s="454"/>
      <c r="CE478" s="454"/>
      <c r="CF478" s="454"/>
      <c r="CG478" s="454"/>
      <c r="CH478" s="454"/>
      <c r="CI478" s="454"/>
      <c r="CJ478" s="454"/>
      <c r="CK478" s="454"/>
      <c r="CL478" s="454"/>
      <c r="CM478" s="454"/>
      <c r="CN478" s="454"/>
      <c r="CO478" s="454"/>
      <c r="CP478" s="454"/>
      <c r="CQ478" s="454"/>
      <c r="CR478" s="454"/>
      <c r="CS478" s="454"/>
      <c r="CT478" s="454"/>
      <c r="CU478" s="454"/>
      <c r="CV478" s="454"/>
      <c r="CW478" s="454"/>
      <c r="CX478" s="454"/>
      <c r="CY478" s="454"/>
      <c r="CZ478" s="454"/>
      <c r="DA478" s="454"/>
      <c r="DB478" s="454"/>
      <c r="DC478" s="454"/>
      <c r="DD478" s="454"/>
      <c r="DE478" s="454"/>
      <c r="DF478" s="454"/>
      <c r="DG478" s="454"/>
      <c r="DH478" s="454"/>
      <c r="DI478" s="454"/>
      <c r="DJ478" s="454"/>
      <c r="DK478" s="454"/>
      <c r="DL478" s="454"/>
      <c r="DM478" s="454"/>
      <c r="DN478" s="454"/>
      <c r="DO478" s="454"/>
      <c r="DP478" s="454"/>
      <c r="DQ478" s="454"/>
      <c r="DR478" s="454"/>
      <c r="DS478" s="454"/>
      <c r="DT478" s="454"/>
      <c r="DU478" s="454"/>
      <c r="DV478" s="454"/>
      <c r="DW478" s="454"/>
      <c r="DX478" s="454"/>
      <c r="DY478" s="454"/>
      <c r="DZ478" s="454"/>
      <c r="EA478" s="454"/>
      <c r="EB478" s="454"/>
      <c r="EC478" s="454"/>
      <c r="ED478" s="454"/>
      <c r="EE478" s="454"/>
      <c r="EF478" s="454"/>
      <c r="EG478" s="454"/>
      <c r="EH478" s="454"/>
      <c r="EI478" s="454"/>
      <c r="EJ478" s="454"/>
      <c r="EK478" s="454"/>
      <c r="EL478" s="454"/>
      <c r="EM478" s="454"/>
      <c r="EN478" s="454"/>
      <c r="EO478" s="454"/>
      <c r="EP478" s="454"/>
      <c r="EQ478" s="454"/>
      <c r="ER478" s="454"/>
      <c r="ES478" s="454"/>
      <c r="ET478" s="454"/>
      <c r="EU478" s="581"/>
      <c r="EV478" s="581"/>
      <c r="EW478" s="581"/>
      <c r="EX478" s="581"/>
      <c r="EY478" s="581"/>
      <c r="EZ478" s="581"/>
      <c r="FA478" s="581"/>
      <c r="FB478" s="581"/>
      <c r="FC478" s="581"/>
      <c r="FD478" s="581"/>
      <c r="FE478" s="581"/>
    </row>
    <row r="479" spans="1:161">
      <c r="A479" s="454"/>
      <c r="B479" s="653"/>
      <c r="C479" s="454"/>
      <c r="D479" s="454"/>
      <c r="E479" s="454"/>
      <c r="F479" s="504"/>
      <c r="G479" s="454"/>
      <c r="H479" s="454"/>
      <c r="I479" s="454"/>
      <c r="J479" s="454"/>
      <c r="K479" s="454"/>
      <c r="L479" s="454"/>
      <c r="M479" s="454"/>
      <c r="N479" s="454"/>
      <c r="O479" s="454"/>
      <c r="P479" s="454"/>
      <c r="Q479" s="454"/>
      <c r="R479" s="454"/>
      <c r="S479" s="454"/>
      <c r="T479" s="454"/>
      <c r="U479" s="454"/>
      <c r="V479" s="454"/>
      <c r="W479" s="454"/>
      <c r="X479" s="454"/>
      <c r="Y479" s="454"/>
      <c r="Z479" s="454"/>
      <c r="AA479" s="454"/>
      <c r="AB479" s="454"/>
      <c r="AC479" s="454"/>
      <c r="AD479" s="454"/>
      <c r="AE479" s="454"/>
      <c r="AF479" s="454"/>
      <c r="AG479" s="454"/>
      <c r="AH479" s="454"/>
      <c r="AI479" s="454"/>
      <c r="AJ479" s="454"/>
      <c r="AK479" s="454"/>
      <c r="AL479" s="454"/>
      <c r="AM479" s="454"/>
      <c r="AN479" s="454"/>
      <c r="AO479" s="454"/>
      <c r="AP479" s="454"/>
      <c r="AQ479" s="454"/>
      <c r="AR479" s="454"/>
      <c r="AS479" s="454"/>
      <c r="AT479" s="454"/>
      <c r="AU479" s="454"/>
      <c r="AV479" s="454"/>
      <c r="AW479" s="454"/>
      <c r="AX479" s="454"/>
      <c r="AY479" s="454"/>
      <c r="AZ479" s="454"/>
      <c r="BA479" s="454"/>
      <c r="BB479" s="454"/>
      <c r="BC479" s="454"/>
      <c r="BD479" s="454"/>
      <c r="BE479" s="454"/>
      <c r="BF479" s="454"/>
      <c r="BG479" s="454"/>
      <c r="BH479" s="454"/>
      <c r="BI479" s="454"/>
      <c r="BJ479" s="454"/>
      <c r="BK479" s="454"/>
      <c r="BL479" s="454"/>
      <c r="BM479" s="454"/>
      <c r="BN479" s="454"/>
      <c r="BO479" s="454"/>
      <c r="BP479" s="454"/>
      <c r="BQ479" s="454"/>
      <c r="BR479" s="454"/>
      <c r="BS479" s="454"/>
      <c r="BT479" s="454"/>
      <c r="BU479" s="454"/>
      <c r="BV479" s="454"/>
      <c r="BW479" s="454"/>
      <c r="BX479" s="454"/>
      <c r="BY479" s="454"/>
      <c r="BZ479" s="454"/>
      <c r="CA479" s="454"/>
      <c r="CB479" s="454"/>
      <c r="CC479" s="454"/>
      <c r="CD479" s="454"/>
      <c r="CE479" s="454"/>
      <c r="CF479" s="454"/>
      <c r="CG479" s="454"/>
      <c r="CH479" s="454"/>
      <c r="CI479" s="454"/>
      <c r="CJ479" s="454"/>
      <c r="CK479" s="454"/>
      <c r="CL479" s="454"/>
      <c r="CM479" s="454"/>
      <c r="CN479" s="454"/>
      <c r="CO479" s="454"/>
      <c r="CP479" s="454"/>
      <c r="CQ479" s="454"/>
      <c r="CR479" s="454"/>
      <c r="CS479" s="454"/>
      <c r="CT479" s="454"/>
      <c r="CU479" s="454"/>
      <c r="CV479" s="454"/>
      <c r="CW479" s="454"/>
      <c r="CX479" s="454"/>
      <c r="CY479" s="454"/>
      <c r="CZ479" s="454"/>
      <c r="DA479" s="454"/>
      <c r="DB479" s="454"/>
      <c r="DC479" s="454"/>
      <c r="DD479" s="454"/>
      <c r="DE479" s="454"/>
      <c r="DF479" s="454"/>
      <c r="DG479" s="454"/>
      <c r="DH479" s="454"/>
      <c r="DI479" s="454"/>
      <c r="DJ479" s="454"/>
      <c r="DK479" s="454"/>
      <c r="DL479" s="454"/>
      <c r="DM479" s="454"/>
      <c r="DN479" s="454"/>
      <c r="DO479" s="454"/>
      <c r="DP479" s="454"/>
      <c r="DQ479" s="454"/>
      <c r="DR479" s="454"/>
      <c r="DS479" s="454"/>
      <c r="DT479" s="454"/>
      <c r="DU479" s="454"/>
      <c r="DV479" s="454"/>
      <c r="DW479" s="454"/>
      <c r="DX479" s="454"/>
      <c r="DY479" s="454"/>
      <c r="DZ479" s="454"/>
      <c r="EA479" s="454"/>
      <c r="EB479" s="454"/>
      <c r="EC479" s="454"/>
      <c r="ED479" s="454"/>
      <c r="EE479" s="454"/>
      <c r="EF479" s="454"/>
      <c r="EG479" s="454"/>
      <c r="EH479" s="454"/>
      <c r="EI479" s="454"/>
      <c r="EJ479" s="454"/>
      <c r="EK479" s="454"/>
      <c r="EL479" s="454"/>
      <c r="EM479" s="454"/>
      <c r="EN479" s="454"/>
      <c r="EO479" s="454"/>
      <c r="EP479" s="454"/>
      <c r="EQ479" s="454"/>
      <c r="ER479" s="454"/>
      <c r="ES479" s="454"/>
      <c r="ET479" s="454"/>
      <c r="EU479" s="581"/>
      <c r="EV479" s="581"/>
      <c r="EW479" s="581"/>
      <c r="EX479" s="581"/>
      <c r="EY479" s="581"/>
      <c r="EZ479" s="581"/>
      <c r="FA479" s="581"/>
      <c r="FB479" s="581"/>
      <c r="FC479" s="581"/>
      <c r="FD479" s="581"/>
      <c r="FE479" s="581"/>
    </row>
    <row r="480" spans="1:161">
      <c r="A480" s="454"/>
      <c r="B480" s="653"/>
      <c r="C480" s="454"/>
      <c r="D480" s="454"/>
      <c r="E480" s="454"/>
      <c r="F480" s="504"/>
      <c r="G480" s="454"/>
      <c r="H480" s="454"/>
      <c r="I480" s="454"/>
      <c r="J480" s="454"/>
      <c r="K480" s="454"/>
      <c r="L480" s="454"/>
      <c r="M480" s="454"/>
      <c r="N480" s="454"/>
      <c r="O480" s="454"/>
      <c r="P480" s="454"/>
      <c r="Q480" s="454"/>
      <c r="R480" s="454"/>
      <c r="S480" s="454"/>
      <c r="T480" s="454"/>
      <c r="U480" s="454"/>
      <c r="V480" s="454"/>
      <c r="W480" s="454"/>
      <c r="X480" s="454"/>
      <c r="Y480" s="454"/>
      <c r="Z480" s="454"/>
      <c r="AA480" s="454"/>
      <c r="AB480" s="454"/>
      <c r="AC480" s="454"/>
      <c r="AD480" s="454"/>
      <c r="AE480" s="454"/>
      <c r="AF480" s="454"/>
      <c r="AG480" s="454"/>
      <c r="AH480" s="454"/>
      <c r="AI480" s="454"/>
      <c r="AJ480" s="454"/>
      <c r="AK480" s="454"/>
      <c r="AL480" s="454"/>
      <c r="AM480" s="454"/>
      <c r="AN480" s="454"/>
      <c r="AO480" s="454"/>
      <c r="AP480" s="454"/>
      <c r="AQ480" s="454"/>
      <c r="AR480" s="454"/>
      <c r="AS480" s="454"/>
      <c r="AT480" s="454"/>
      <c r="AU480" s="454"/>
      <c r="AV480" s="454"/>
      <c r="AW480" s="454"/>
      <c r="AX480" s="454"/>
      <c r="AY480" s="454"/>
      <c r="AZ480" s="454"/>
      <c r="BA480" s="454"/>
      <c r="BB480" s="454"/>
      <c r="BC480" s="454"/>
      <c r="BD480" s="454"/>
      <c r="BE480" s="454"/>
      <c r="BF480" s="454"/>
      <c r="BG480" s="454"/>
      <c r="BH480" s="454"/>
      <c r="BI480" s="454"/>
      <c r="BJ480" s="454"/>
      <c r="BK480" s="454"/>
      <c r="BL480" s="454"/>
      <c r="BM480" s="454"/>
      <c r="BN480" s="454"/>
      <c r="BO480" s="454"/>
      <c r="BP480" s="454"/>
      <c r="BQ480" s="454"/>
      <c r="BR480" s="454"/>
      <c r="BS480" s="454"/>
      <c r="BT480" s="454"/>
      <c r="BU480" s="454"/>
      <c r="BV480" s="454"/>
      <c r="BW480" s="454"/>
      <c r="BX480" s="454"/>
      <c r="BY480" s="454"/>
      <c r="BZ480" s="454"/>
      <c r="CA480" s="454"/>
      <c r="CB480" s="454"/>
      <c r="CC480" s="454"/>
      <c r="CD480" s="454"/>
      <c r="CE480" s="454"/>
      <c r="CF480" s="454"/>
      <c r="CG480" s="454"/>
      <c r="CH480" s="454"/>
      <c r="CI480" s="454"/>
      <c r="CJ480" s="454"/>
      <c r="CK480" s="454"/>
      <c r="CL480" s="454"/>
      <c r="CM480" s="454"/>
      <c r="CN480" s="454"/>
      <c r="CO480" s="454"/>
      <c r="CP480" s="454"/>
      <c r="CQ480" s="454"/>
      <c r="CR480" s="454"/>
      <c r="CS480" s="454"/>
      <c r="CT480" s="454"/>
      <c r="CU480" s="454"/>
      <c r="CV480" s="454"/>
      <c r="CW480" s="454"/>
      <c r="CX480" s="454"/>
      <c r="CY480" s="454"/>
      <c r="CZ480" s="454"/>
      <c r="DA480" s="454"/>
      <c r="DB480" s="454"/>
      <c r="DC480" s="454"/>
      <c r="DD480" s="454"/>
      <c r="DE480" s="454"/>
      <c r="DF480" s="454"/>
      <c r="DG480" s="454"/>
      <c r="DH480" s="454"/>
      <c r="DI480" s="454"/>
      <c r="DJ480" s="454"/>
      <c r="DK480" s="454"/>
      <c r="DL480" s="454"/>
      <c r="DM480" s="454"/>
      <c r="DN480" s="454"/>
      <c r="DO480" s="454"/>
      <c r="DP480" s="454"/>
      <c r="DQ480" s="454"/>
      <c r="DR480" s="454"/>
      <c r="DS480" s="454"/>
      <c r="DT480" s="454"/>
      <c r="DU480" s="454"/>
      <c r="DV480" s="454"/>
      <c r="DW480" s="454"/>
      <c r="DX480" s="454"/>
      <c r="DY480" s="454"/>
      <c r="DZ480" s="454"/>
      <c r="EA480" s="454"/>
      <c r="EB480" s="454"/>
      <c r="EC480" s="454"/>
      <c r="ED480" s="454"/>
      <c r="EE480" s="454"/>
      <c r="EF480" s="454"/>
      <c r="EG480" s="454"/>
      <c r="EH480" s="454"/>
      <c r="EI480" s="454"/>
      <c r="EJ480" s="454"/>
      <c r="EK480" s="454"/>
      <c r="EL480" s="454"/>
      <c r="EM480" s="454"/>
      <c r="EN480" s="454"/>
      <c r="EO480" s="454"/>
      <c r="EP480" s="454"/>
      <c r="EQ480" s="454"/>
      <c r="ER480" s="454"/>
      <c r="ES480" s="454"/>
      <c r="ET480" s="454"/>
      <c r="EU480" s="581"/>
      <c r="EV480" s="581"/>
      <c r="EW480" s="581"/>
      <c r="EX480" s="581"/>
      <c r="EY480" s="581"/>
      <c r="EZ480" s="581"/>
      <c r="FA480" s="581"/>
      <c r="FB480" s="581"/>
      <c r="FC480" s="581"/>
      <c r="FD480" s="581"/>
      <c r="FE480" s="581"/>
    </row>
    <row r="481" spans="1:161">
      <c r="A481" s="454"/>
      <c r="B481" s="653"/>
      <c r="C481" s="454"/>
      <c r="D481" s="454"/>
      <c r="E481" s="454"/>
      <c r="F481" s="504"/>
      <c r="G481" s="454"/>
      <c r="H481" s="454"/>
      <c r="I481" s="454"/>
      <c r="J481" s="454"/>
      <c r="K481" s="454"/>
      <c r="L481" s="454"/>
      <c r="M481" s="454"/>
      <c r="N481" s="454"/>
      <c r="O481" s="454"/>
      <c r="P481" s="454"/>
      <c r="Q481" s="454"/>
      <c r="R481" s="454"/>
      <c r="S481" s="454"/>
      <c r="T481" s="454"/>
      <c r="U481" s="454"/>
      <c r="V481" s="454"/>
      <c r="W481" s="454"/>
      <c r="X481" s="454"/>
      <c r="Y481" s="454"/>
      <c r="Z481" s="454"/>
      <c r="AA481" s="454"/>
      <c r="AB481" s="454"/>
      <c r="AC481" s="454"/>
      <c r="AD481" s="454"/>
      <c r="AE481" s="454"/>
      <c r="AF481" s="454"/>
      <c r="AG481" s="454"/>
      <c r="AH481" s="454"/>
      <c r="AI481" s="454"/>
      <c r="AJ481" s="454"/>
      <c r="AK481" s="454"/>
      <c r="AL481" s="454"/>
      <c r="AM481" s="454"/>
      <c r="AN481" s="454"/>
      <c r="AO481" s="454"/>
      <c r="AP481" s="454"/>
      <c r="AQ481" s="454"/>
      <c r="AR481" s="454"/>
      <c r="AS481" s="454"/>
      <c r="AT481" s="454"/>
      <c r="AU481" s="454"/>
      <c r="AV481" s="454"/>
      <c r="AW481" s="454"/>
      <c r="AX481" s="454"/>
      <c r="AY481" s="454"/>
      <c r="AZ481" s="454"/>
      <c r="BA481" s="454"/>
      <c r="BB481" s="454"/>
      <c r="BC481" s="454"/>
      <c r="BD481" s="454"/>
      <c r="BE481" s="454"/>
      <c r="BF481" s="454"/>
      <c r="BG481" s="454"/>
      <c r="BH481" s="454"/>
      <c r="BI481" s="454"/>
      <c r="BJ481" s="454"/>
      <c r="BK481" s="454"/>
      <c r="BL481" s="454"/>
      <c r="BM481" s="454"/>
      <c r="BN481" s="454"/>
      <c r="BO481" s="454"/>
      <c r="BP481" s="454"/>
      <c r="BQ481" s="454"/>
      <c r="BR481" s="454"/>
      <c r="BS481" s="454"/>
      <c r="BT481" s="454"/>
      <c r="BU481" s="454"/>
      <c r="BV481" s="454"/>
      <c r="BW481" s="454"/>
      <c r="BX481" s="454"/>
      <c r="BY481" s="454"/>
      <c r="BZ481" s="454"/>
      <c r="CA481" s="454"/>
      <c r="CB481" s="454"/>
      <c r="CC481" s="454"/>
      <c r="CD481" s="454"/>
      <c r="CE481" s="454"/>
      <c r="CF481" s="454"/>
      <c r="CG481" s="454"/>
      <c r="CH481" s="454"/>
      <c r="CI481" s="454"/>
      <c r="CJ481" s="454"/>
      <c r="CK481" s="454"/>
      <c r="CL481" s="454"/>
      <c r="CM481" s="454"/>
      <c r="CN481" s="454"/>
      <c r="CO481" s="454"/>
      <c r="CP481" s="454"/>
      <c r="CQ481" s="454"/>
      <c r="CR481" s="454"/>
      <c r="CS481" s="454"/>
      <c r="CT481" s="454"/>
      <c r="CU481" s="454"/>
      <c r="CV481" s="454"/>
      <c r="CW481" s="454"/>
      <c r="CX481" s="454"/>
      <c r="CY481" s="454"/>
      <c r="CZ481" s="454"/>
      <c r="DA481" s="454"/>
      <c r="DB481" s="454"/>
      <c r="DC481" s="454"/>
      <c r="DD481" s="454"/>
      <c r="DE481" s="454"/>
      <c r="DF481" s="454"/>
      <c r="DG481" s="454"/>
      <c r="DH481" s="454"/>
      <c r="DI481" s="454"/>
      <c r="DJ481" s="454"/>
      <c r="DK481" s="454"/>
      <c r="DL481" s="454"/>
      <c r="DM481" s="454"/>
      <c r="DN481" s="454"/>
      <c r="DO481" s="454"/>
      <c r="DP481" s="454"/>
      <c r="DQ481" s="454"/>
      <c r="DR481" s="454"/>
      <c r="DS481" s="454"/>
      <c r="DT481" s="454"/>
      <c r="DU481" s="454"/>
      <c r="DV481" s="454"/>
      <c r="DW481" s="454"/>
      <c r="DX481" s="454"/>
      <c r="DY481" s="454"/>
      <c r="DZ481" s="454"/>
      <c r="EA481" s="454"/>
      <c r="EB481" s="454"/>
      <c r="EC481" s="454"/>
      <c r="ED481" s="454"/>
      <c r="EE481" s="454"/>
      <c r="EF481" s="454"/>
      <c r="EG481" s="454"/>
      <c r="EH481" s="454"/>
      <c r="EI481" s="454"/>
      <c r="EJ481" s="454"/>
      <c r="EK481" s="454"/>
      <c r="EL481" s="454"/>
      <c r="EM481" s="454"/>
      <c r="EN481" s="454"/>
      <c r="EO481" s="454"/>
      <c r="EP481" s="454"/>
      <c r="EQ481" s="454"/>
      <c r="ER481" s="454"/>
      <c r="ES481" s="454"/>
      <c r="ET481" s="454"/>
      <c r="EU481" s="581"/>
      <c r="EV481" s="581"/>
      <c r="EW481" s="581"/>
      <c r="EX481" s="581"/>
      <c r="EY481" s="581"/>
      <c r="EZ481" s="581"/>
      <c r="FA481" s="581"/>
      <c r="FB481" s="581"/>
      <c r="FC481" s="581"/>
      <c r="FD481" s="581"/>
      <c r="FE481" s="581"/>
    </row>
    <row r="482" spans="1:161">
      <c r="A482" s="454"/>
      <c r="B482" s="653"/>
      <c r="C482" s="454"/>
      <c r="D482" s="454"/>
      <c r="E482" s="454"/>
      <c r="F482" s="504"/>
      <c r="G482" s="454"/>
      <c r="H482" s="454"/>
      <c r="I482" s="454"/>
      <c r="J482" s="454"/>
      <c r="K482" s="454"/>
      <c r="L482" s="454"/>
      <c r="M482" s="454"/>
      <c r="N482" s="454"/>
      <c r="O482" s="454"/>
      <c r="P482" s="454"/>
      <c r="Q482" s="454"/>
      <c r="R482" s="454"/>
      <c r="S482" s="454"/>
      <c r="T482" s="454"/>
      <c r="U482" s="454"/>
      <c r="V482" s="454"/>
      <c r="W482" s="454"/>
      <c r="X482" s="454"/>
      <c r="Y482" s="454"/>
      <c r="Z482" s="454"/>
      <c r="AA482" s="454"/>
      <c r="AB482" s="454"/>
      <c r="AC482" s="454"/>
      <c r="AD482" s="454"/>
      <c r="AE482" s="454"/>
      <c r="AF482" s="454"/>
      <c r="AG482" s="454"/>
      <c r="AH482" s="454"/>
      <c r="AI482" s="454"/>
      <c r="AJ482" s="454"/>
      <c r="AK482" s="454"/>
      <c r="AL482" s="454"/>
      <c r="AM482" s="454"/>
      <c r="AN482" s="454"/>
      <c r="AO482" s="454"/>
      <c r="AP482" s="454"/>
      <c r="AQ482" s="454"/>
      <c r="AR482" s="454"/>
      <c r="AS482" s="454"/>
      <c r="AT482" s="454"/>
      <c r="AU482" s="454"/>
      <c r="AV482" s="454"/>
      <c r="AW482" s="454"/>
      <c r="AX482" s="454"/>
      <c r="AY482" s="454"/>
      <c r="AZ482" s="454"/>
      <c r="BA482" s="454"/>
      <c r="BB482" s="454"/>
      <c r="BC482" s="454"/>
      <c r="BD482" s="454"/>
      <c r="BE482" s="454"/>
      <c r="BF482" s="454"/>
      <c r="BG482" s="454"/>
      <c r="BH482" s="454"/>
      <c r="BI482" s="454"/>
      <c r="BJ482" s="454"/>
      <c r="BK482" s="454"/>
      <c r="BL482" s="454"/>
      <c r="BM482" s="454"/>
      <c r="BN482" s="454"/>
      <c r="BO482" s="454"/>
      <c r="BP482" s="454"/>
      <c r="BQ482" s="454"/>
      <c r="BR482" s="454"/>
      <c r="BS482" s="454"/>
      <c r="BT482" s="454"/>
      <c r="BU482" s="454"/>
      <c r="BV482" s="454"/>
      <c r="BW482" s="454"/>
      <c r="BX482" s="454"/>
      <c r="BY482" s="454"/>
      <c r="BZ482" s="454"/>
      <c r="CA482" s="454"/>
      <c r="CB482" s="454"/>
      <c r="CC482" s="454"/>
      <c r="CD482" s="454"/>
      <c r="CE482" s="454"/>
      <c r="CF482" s="454"/>
      <c r="CG482" s="454"/>
      <c r="CH482" s="454"/>
      <c r="CI482" s="454"/>
      <c r="CJ482" s="454"/>
      <c r="CK482" s="454"/>
      <c r="CL482" s="454"/>
      <c r="CM482" s="454"/>
      <c r="CN482" s="454"/>
      <c r="CO482" s="454"/>
      <c r="CP482" s="454"/>
      <c r="CQ482" s="454"/>
      <c r="CR482" s="454"/>
      <c r="CS482" s="454"/>
      <c r="CT482" s="454"/>
      <c r="CU482" s="454"/>
      <c r="CV482" s="454"/>
      <c r="CW482" s="454"/>
      <c r="CX482" s="454"/>
      <c r="CY482" s="454"/>
      <c r="CZ482" s="454"/>
      <c r="DA482" s="454"/>
      <c r="DB482" s="454"/>
      <c r="DC482" s="454"/>
      <c r="DD482" s="454"/>
      <c r="DE482" s="454"/>
      <c r="DF482" s="454"/>
      <c r="DG482" s="454"/>
      <c r="DH482" s="454"/>
      <c r="DI482" s="454"/>
      <c r="DJ482" s="454"/>
      <c r="DK482" s="454"/>
      <c r="DL482" s="454"/>
      <c r="DM482" s="454"/>
      <c r="DN482" s="454"/>
      <c r="DO482" s="454"/>
      <c r="DP482" s="454"/>
      <c r="DQ482" s="454"/>
      <c r="DR482" s="454"/>
      <c r="DS482" s="454"/>
      <c r="DT482" s="454"/>
      <c r="DU482" s="454"/>
      <c r="DV482" s="454"/>
      <c r="DW482" s="454"/>
      <c r="DX482" s="454"/>
      <c r="DY482" s="454"/>
      <c r="DZ482" s="454"/>
      <c r="EA482" s="454"/>
      <c r="EB482" s="454"/>
      <c r="EC482" s="454"/>
      <c r="ED482" s="454"/>
      <c r="EE482" s="454"/>
      <c r="EF482" s="454"/>
      <c r="EG482" s="454"/>
      <c r="EH482" s="454"/>
      <c r="EI482" s="454"/>
      <c r="EJ482" s="454"/>
      <c r="EK482" s="454"/>
      <c r="EL482" s="454"/>
      <c r="EM482" s="454"/>
      <c r="EN482" s="454"/>
      <c r="EO482" s="454"/>
      <c r="EP482" s="454"/>
      <c r="EQ482" s="454"/>
      <c r="ER482" s="454"/>
      <c r="ES482" s="454"/>
      <c r="ET482" s="454"/>
      <c r="EU482" s="581"/>
      <c r="EV482" s="581"/>
      <c r="EW482" s="581"/>
      <c r="EX482" s="581"/>
      <c r="EY482" s="581"/>
      <c r="EZ482" s="581"/>
      <c r="FA482" s="581"/>
      <c r="FB482" s="581"/>
      <c r="FC482" s="581"/>
      <c r="FD482" s="581"/>
      <c r="FE482" s="581"/>
    </row>
    <row r="483" spans="1:161">
      <c r="A483" s="454"/>
      <c r="B483" s="653"/>
      <c r="C483" s="454"/>
      <c r="D483" s="454"/>
      <c r="E483" s="454"/>
      <c r="F483" s="504"/>
      <c r="G483" s="454"/>
      <c r="H483" s="454"/>
      <c r="I483" s="454"/>
      <c r="J483" s="454"/>
      <c r="K483" s="454"/>
      <c r="L483" s="454"/>
      <c r="M483" s="454"/>
      <c r="N483" s="454"/>
      <c r="O483" s="454"/>
      <c r="P483" s="454"/>
      <c r="Q483" s="454"/>
      <c r="R483" s="454"/>
      <c r="S483" s="454"/>
      <c r="T483" s="454"/>
      <c r="U483" s="454"/>
      <c r="V483" s="454"/>
      <c r="W483" s="454"/>
      <c r="X483" s="454"/>
      <c r="Y483" s="454"/>
      <c r="Z483" s="454"/>
      <c r="AA483" s="454"/>
      <c r="AB483" s="454"/>
      <c r="AC483" s="454"/>
      <c r="AD483" s="454"/>
      <c r="AE483" s="454"/>
      <c r="AF483" s="454"/>
      <c r="AG483" s="454"/>
      <c r="AH483" s="454"/>
      <c r="AI483" s="454"/>
      <c r="AJ483" s="454"/>
      <c r="AK483" s="454"/>
      <c r="AL483" s="454"/>
      <c r="AM483" s="454"/>
      <c r="AN483" s="454"/>
      <c r="AO483" s="454"/>
      <c r="AP483" s="454"/>
      <c r="AQ483" s="454"/>
      <c r="AR483" s="454"/>
      <c r="AS483" s="454"/>
      <c r="AT483" s="454"/>
      <c r="AU483" s="454"/>
      <c r="AV483" s="454"/>
      <c r="AW483" s="454"/>
      <c r="AX483" s="454"/>
      <c r="AY483" s="454"/>
      <c r="AZ483" s="454"/>
      <c r="BA483" s="454"/>
      <c r="BB483" s="454"/>
      <c r="BC483" s="454"/>
      <c r="BD483" s="454"/>
      <c r="BE483" s="454"/>
      <c r="BF483" s="454"/>
      <c r="BG483" s="454"/>
      <c r="BH483" s="454"/>
      <c r="BI483" s="454"/>
      <c r="BJ483" s="454"/>
      <c r="BK483" s="454"/>
      <c r="BL483" s="454"/>
      <c r="BM483" s="454"/>
      <c r="BN483" s="454"/>
      <c r="BO483" s="454"/>
      <c r="BP483" s="454"/>
      <c r="BQ483" s="454"/>
      <c r="BR483" s="454"/>
      <c r="BS483" s="454"/>
      <c r="BT483" s="454"/>
      <c r="BU483" s="454"/>
      <c r="BV483" s="454"/>
      <c r="BW483" s="454"/>
      <c r="BX483" s="454"/>
      <c r="BY483" s="454"/>
      <c r="BZ483" s="454"/>
      <c r="CA483" s="454"/>
      <c r="CB483" s="454"/>
      <c r="CC483" s="454"/>
      <c r="CD483" s="454"/>
      <c r="CE483" s="454"/>
      <c r="CF483" s="454"/>
      <c r="CG483" s="454"/>
      <c r="CH483" s="454"/>
      <c r="CI483" s="454"/>
      <c r="CJ483" s="454"/>
      <c r="CK483" s="454"/>
      <c r="CL483" s="454"/>
      <c r="CM483" s="454"/>
      <c r="CN483" s="454"/>
      <c r="CO483" s="454"/>
      <c r="CP483" s="454"/>
      <c r="CQ483" s="454"/>
      <c r="CR483" s="454"/>
      <c r="CS483" s="454"/>
      <c r="CT483" s="454"/>
      <c r="CU483" s="454"/>
      <c r="CV483" s="454"/>
      <c r="CW483" s="454"/>
      <c r="CX483" s="454"/>
      <c r="CY483" s="454"/>
      <c r="CZ483" s="454"/>
      <c r="DA483" s="454"/>
      <c r="DB483" s="454"/>
      <c r="DC483" s="454"/>
      <c r="DD483" s="454"/>
      <c r="DE483" s="454"/>
      <c r="DF483" s="454"/>
      <c r="DG483" s="454"/>
      <c r="DH483" s="454"/>
      <c r="DI483" s="454"/>
      <c r="DJ483" s="454"/>
      <c r="DK483" s="454"/>
      <c r="DL483" s="454"/>
      <c r="DM483" s="454"/>
      <c r="DN483" s="454"/>
      <c r="DO483" s="454"/>
      <c r="DP483" s="454"/>
      <c r="DQ483" s="454"/>
      <c r="DR483" s="454"/>
      <c r="DS483" s="454"/>
      <c r="DT483" s="454"/>
      <c r="DU483" s="454"/>
      <c r="DV483" s="454"/>
      <c r="DW483" s="454"/>
      <c r="DX483" s="454"/>
      <c r="DY483" s="454"/>
      <c r="DZ483" s="454"/>
      <c r="EA483" s="454"/>
      <c r="EB483" s="454"/>
      <c r="EC483" s="454"/>
      <c r="ED483" s="454"/>
      <c r="EE483" s="454"/>
      <c r="EF483" s="454"/>
      <c r="EG483" s="454"/>
      <c r="EH483" s="454"/>
      <c r="EI483" s="454"/>
      <c r="EJ483" s="454"/>
      <c r="EK483" s="454"/>
      <c r="EL483" s="454"/>
      <c r="EM483" s="454"/>
      <c r="EN483" s="454"/>
      <c r="EO483" s="454"/>
      <c r="EP483" s="454"/>
      <c r="EQ483" s="454"/>
      <c r="ER483" s="454"/>
      <c r="ES483" s="454"/>
      <c r="ET483" s="454"/>
      <c r="EU483" s="581"/>
      <c r="EV483" s="581"/>
      <c r="EW483" s="581"/>
      <c r="EX483" s="581"/>
      <c r="EY483" s="581"/>
      <c r="EZ483" s="581"/>
      <c r="FA483" s="581"/>
      <c r="FB483" s="581"/>
      <c r="FC483" s="581"/>
      <c r="FD483" s="581"/>
      <c r="FE483" s="581"/>
    </row>
    <row r="484" spans="1:161">
      <c r="A484" s="454"/>
      <c r="B484" s="653"/>
      <c r="C484" s="454"/>
      <c r="D484" s="454"/>
      <c r="E484" s="454"/>
      <c r="F484" s="504"/>
      <c r="G484" s="454"/>
      <c r="H484" s="454"/>
      <c r="I484" s="454"/>
      <c r="J484" s="454"/>
      <c r="K484" s="454"/>
      <c r="L484" s="454"/>
      <c r="M484" s="454"/>
      <c r="N484" s="454"/>
      <c r="O484" s="454"/>
      <c r="P484" s="454"/>
      <c r="Q484" s="454"/>
      <c r="R484" s="454"/>
      <c r="S484" s="454"/>
      <c r="T484" s="454"/>
      <c r="U484" s="454"/>
      <c r="V484" s="454"/>
      <c r="W484" s="454"/>
      <c r="X484" s="454"/>
      <c r="Y484" s="454"/>
      <c r="Z484" s="454"/>
      <c r="AA484" s="454"/>
      <c r="AB484" s="454"/>
      <c r="AC484" s="454"/>
      <c r="AD484" s="454"/>
      <c r="AE484" s="454"/>
      <c r="AF484" s="454"/>
      <c r="AG484" s="454"/>
      <c r="AH484" s="454"/>
      <c r="AI484" s="454"/>
      <c r="AJ484" s="454"/>
      <c r="AK484" s="454"/>
      <c r="AL484" s="454"/>
      <c r="AM484" s="454"/>
      <c r="AN484" s="454"/>
      <c r="AO484" s="454"/>
      <c r="AP484" s="454"/>
      <c r="AQ484" s="454"/>
      <c r="AR484" s="454"/>
      <c r="AS484" s="454"/>
      <c r="AT484" s="454"/>
      <c r="AU484" s="454"/>
      <c r="AV484" s="454"/>
      <c r="AW484" s="454"/>
      <c r="AX484" s="454"/>
      <c r="AY484" s="454"/>
      <c r="AZ484" s="454"/>
      <c r="BA484" s="454"/>
      <c r="BB484" s="454"/>
      <c r="BC484" s="454"/>
      <c r="BD484" s="454"/>
      <c r="BE484" s="454"/>
      <c r="BF484" s="454"/>
      <c r="BG484" s="454"/>
      <c r="BH484" s="454"/>
      <c r="BI484" s="454"/>
      <c r="BJ484" s="454"/>
      <c r="BK484" s="454"/>
      <c r="BL484" s="454"/>
      <c r="BM484" s="454"/>
      <c r="BN484" s="454"/>
      <c r="BO484" s="454"/>
      <c r="BP484" s="454"/>
      <c r="BQ484" s="454"/>
      <c r="BR484" s="454"/>
      <c r="BS484" s="454"/>
      <c r="BT484" s="454"/>
      <c r="BU484" s="454"/>
      <c r="BV484" s="454"/>
      <c r="BW484" s="454"/>
      <c r="BX484" s="454"/>
      <c r="BY484" s="454"/>
      <c r="BZ484" s="454"/>
      <c r="CA484" s="454"/>
      <c r="CB484" s="454"/>
      <c r="CC484" s="454"/>
      <c r="CD484" s="454"/>
      <c r="CE484" s="454"/>
      <c r="CF484" s="454"/>
      <c r="CG484" s="454"/>
      <c r="CH484" s="454"/>
      <c r="CI484" s="454"/>
      <c r="CJ484" s="454"/>
      <c r="CK484" s="454"/>
      <c r="CL484" s="454"/>
      <c r="CM484" s="454"/>
      <c r="CN484" s="454"/>
      <c r="CO484" s="454"/>
      <c r="CP484" s="454"/>
      <c r="CQ484" s="454"/>
      <c r="CR484" s="454"/>
      <c r="CS484" s="454"/>
      <c r="CT484" s="454"/>
      <c r="CU484" s="454"/>
      <c r="CV484" s="454"/>
      <c r="CW484" s="454"/>
      <c r="CX484" s="454"/>
      <c r="CY484" s="454"/>
      <c r="CZ484" s="454"/>
      <c r="DA484" s="454"/>
      <c r="DB484" s="454"/>
      <c r="DC484" s="454"/>
      <c r="DD484" s="454"/>
      <c r="DE484" s="454"/>
      <c r="DF484" s="454"/>
      <c r="DG484" s="454"/>
      <c r="DH484" s="454"/>
      <c r="DI484" s="454"/>
      <c r="DJ484" s="454"/>
      <c r="DK484" s="454"/>
      <c r="DL484" s="454"/>
      <c r="DM484" s="454"/>
      <c r="DN484" s="454"/>
      <c r="DO484" s="454"/>
      <c r="DP484" s="454"/>
      <c r="DQ484" s="454"/>
      <c r="DR484" s="454"/>
      <c r="DS484" s="454"/>
      <c r="DT484" s="454"/>
      <c r="DU484" s="454"/>
      <c r="DV484" s="454"/>
      <c r="DW484" s="454"/>
      <c r="DX484" s="454"/>
      <c r="DY484" s="454"/>
      <c r="DZ484" s="454"/>
      <c r="EA484" s="454"/>
      <c r="EB484" s="454"/>
      <c r="EC484" s="454"/>
      <c r="ED484" s="454"/>
      <c r="EE484" s="454"/>
      <c r="EF484" s="454"/>
      <c r="EG484" s="454"/>
      <c r="EH484" s="454"/>
      <c r="EI484" s="454"/>
      <c r="EJ484" s="454"/>
      <c r="EK484" s="454"/>
      <c r="EL484" s="454"/>
      <c r="EM484" s="454"/>
      <c r="EN484" s="454"/>
      <c r="EO484" s="454"/>
      <c r="EP484" s="454"/>
      <c r="EQ484" s="454"/>
      <c r="ER484" s="454"/>
      <c r="ES484" s="454"/>
      <c r="ET484" s="454"/>
      <c r="EU484" s="581"/>
      <c r="EV484" s="581"/>
      <c r="EW484" s="581"/>
      <c r="EX484" s="581"/>
      <c r="EY484" s="581"/>
      <c r="EZ484" s="581"/>
      <c r="FA484" s="581"/>
      <c r="FB484" s="581"/>
      <c r="FC484" s="581"/>
      <c r="FD484" s="581"/>
      <c r="FE484" s="581"/>
    </row>
    <row r="485" spans="1:161">
      <c r="A485" s="454"/>
      <c r="B485" s="653"/>
      <c r="C485" s="454"/>
      <c r="D485" s="454"/>
      <c r="E485" s="454"/>
      <c r="F485" s="504"/>
      <c r="G485" s="454"/>
      <c r="H485" s="454"/>
      <c r="I485" s="454"/>
      <c r="J485" s="454"/>
      <c r="K485" s="454"/>
      <c r="L485" s="454"/>
      <c r="M485" s="454"/>
      <c r="N485" s="454"/>
      <c r="O485" s="454"/>
      <c r="P485" s="454"/>
      <c r="Q485" s="454"/>
      <c r="R485" s="454"/>
      <c r="S485" s="454"/>
      <c r="T485" s="454"/>
      <c r="U485" s="454"/>
      <c r="V485" s="454"/>
      <c r="W485" s="454"/>
      <c r="X485" s="454"/>
      <c r="Y485" s="454"/>
      <c r="Z485" s="454"/>
      <c r="AA485" s="454"/>
      <c r="AB485" s="454"/>
      <c r="AC485" s="454"/>
      <c r="AD485" s="454"/>
      <c r="AE485" s="454"/>
      <c r="AF485" s="454"/>
      <c r="AG485" s="454"/>
      <c r="AH485" s="454"/>
      <c r="AI485" s="454"/>
      <c r="AJ485" s="454"/>
      <c r="AK485" s="454"/>
      <c r="AL485" s="454"/>
      <c r="AM485" s="454"/>
      <c r="AN485" s="454"/>
      <c r="AO485" s="454"/>
      <c r="AP485" s="454"/>
      <c r="AQ485" s="454"/>
      <c r="AR485" s="454"/>
      <c r="AS485" s="454"/>
      <c r="AT485" s="454"/>
      <c r="AU485" s="454"/>
      <c r="AV485" s="454"/>
      <c r="AW485" s="454"/>
      <c r="AX485" s="454"/>
      <c r="AY485" s="454"/>
      <c r="AZ485" s="454"/>
      <c r="BA485" s="454"/>
      <c r="BB485" s="454"/>
      <c r="BC485" s="454"/>
      <c r="BD485" s="454"/>
      <c r="BE485" s="454"/>
      <c r="BF485" s="454"/>
      <c r="BG485" s="454"/>
      <c r="BH485" s="454"/>
      <c r="BI485" s="454"/>
      <c r="BJ485" s="454"/>
      <c r="BK485" s="454"/>
      <c r="BL485" s="454"/>
      <c r="BM485" s="454"/>
      <c r="BN485" s="454"/>
      <c r="BO485" s="454"/>
      <c r="BP485" s="454"/>
      <c r="BQ485" s="454"/>
      <c r="BR485" s="454"/>
      <c r="BS485" s="454"/>
      <c r="BT485" s="454"/>
      <c r="BU485" s="454"/>
      <c r="BV485" s="454"/>
      <c r="BW485" s="454"/>
      <c r="BX485" s="454"/>
      <c r="BY485" s="454"/>
      <c r="BZ485" s="454"/>
      <c r="CA485" s="454"/>
      <c r="CB485" s="454"/>
      <c r="CC485" s="454"/>
      <c r="CD485" s="454"/>
      <c r="CE485" s="454"/>
      <c r="CF485" s="454"/>
      <c r="CG485" s="454"/>
      <c r="CH485" s="454"/>
      <c r="CI485" s="454"/>
      <c r="CJ485" s="454"/>
      <c r="CK485" s="454"/>
      <c r="CL485" s="454"/>
      <c r="CM485" s="454"/>
      <c r="CN485" s="454"/>
      <c r="CO485" s="454"/>
      <c r="CP485" s="454"/>
      <c r="CQ485" s="454"/>
      <c r="CR485" s="454"/>
      <c r="CS485" s="454"/>
      <c r="CT485" s="454"/>
      <c r="CU485" s="454"/>
      <c r="CV485" s="454"/>
      <c r="CW485" s="454"/>
      <c r="CX485" s="454"/>
      <c r="CY485" s="454"/>
      <c r="CZ485" s="454"/>
      <c r="DA485" s="454"/>
      <c r="DB485" s="454"/>
      <c r="DC485" s="454"/>
      <c r="DD485" s="454"/>
      <c r="DE485" s="454"/>
      <c r="DF485" s="454"/>
      <c r="DG485" s="454"/>
      <c r="DH485" s="454"/>
      <c r="DI485" s="454"/>
      <c r="DJ485" s="454"/>
      <c r="DK485" s="454"/>
      <c r="DL485" s="454"/>
      <c r="DM485" s="454"/>
      <c r="DN485" s="454"/>
      <c r="DO485" s="454"/>
      <c r="DP485" s="454"/>
      <c r="DQ485" s="454"/>
      <c r="DR485" s="454"/>
      <c r="DS485" s="454"/>
      <c r="DT485" s="454"/>
      <c r="DU485" s="454"/>
      <c r="DV485" s="454"/>
      <c r="DW485" s="454"/>
      <c r="DX485" s="454"/>
      <c r="DY485" s="454"/>
      <c r="DZ485" s="454"/>
      <c r="EA485" s="454"/>
      <c r="EB485" s="454"/>
      <c r="EC485" s="454"/>
      <c r="ED485" s="454"/>
      <c r="EE485" s="454"/>
      <c r="EF485" s="454"/>
      <c r="EG485" s="454"/>
      <c r="EH485" s="454"/>
      <c r="EI485" s="454"/>
      <c r="EJ485" s="454"/>
      <c r="EK485" s="454"/>
      <c r="EL485" s="454"/>
      <c r="EM485" s="454"/>
      <c r="EN485" s="454"/>
      <c r="EO485" s="454"/>
      <c r="EP485" s="454"/>
      <c r="EQ485" s="454"/>
      <c r="ER485" s="454"/>
      <c r="ES485" s="454"/>
      <c r="ET485" s="454"/>
      <c r="EU485" s="581"/>
      <c r="EV485" s="581"/>
      <c r="EW485" s="581"/>
      <c r="EX485" s="581"/>
      <c r="EY485" s="581"/>
      <c r="EZ485" s="581"/>
      <c r="FA485" s="581"/>
      <c r="FB485" s="581"/>
      <c r="FC485" s="581"/>
      <c r="FD485" s="581"/>
      <c r="FE485" s="581"/>
    </row>
    <row r="486" spans="1:161">
      <c r="A486" s="454"/>
      <c r="B486" s="653"/>
      <c r="C486" s="454"/>
      <c r="D486" s="454"/>
      <c r="E486" s="454"/>
      <c r="F486" s="504"/>
      <c r="G486" s="454"/>
      <c r="H486" s="454"/>
      <c r="I486" s="454"/>
      <c r="J486" s="454"/>
      <c r="K486" s="454"/>
      <c r="L486" s="454"/>
      <c r="M486" s="454"/>
      <c r="N486" s="454"/>
      <c r="O486" s="454"/>
      <c r="P486" s="454"/>
      <c r="Q486" s="454"/>
      <c r="R486" s="454"/>
      <c r="S486" s="454"/>
      <c r="T486" s="454"/>
      <c r="U486" s="454"/>
      <c r="V486" s="454"/>
      <c r="W486" s="454"/>
      <c r="X486" s="454"/>
      <c r="Y486" s="454"/>
      <c r="Z486" s="454"/>
      <c r="AA486" s="454"/>
      <c r="AB486" s="454"/>
      <c r="AC486" s="454"/>
      <c r="AD486" s="454"/>
      <c r="AE486" s="454"/>
      <c r="AF486" s="454"/>
      <c r="AG486" s="454"/>
      <c r="AH486" s="454"/>
      <c r="AI486" s="454"/>
      <c r="AJ486" s="454"/>
      <c r="AK486" s="454"/>
      <c r="AL486" s="454"/>
      <c r="AM486" s="454"/>
      <c r="AN486" s="454"/>
      <c r="AO486" s="454"/>
      <c r="AP486" s="454"/>
      <c r="AQ486" s="454"/>
      <c r="AR486" s="454"/>
      <c r="AS486" s="454"/>
      <c r="AT486" s="454"/>
      <c r="AU486" s="454"/>
      <c r="AV486" s="454"/>
      <c r="AW486" s="454"/>
      <c r="AX486" s="454"/>
      <c r="AY486" s="454"/>
      <c r="AZ486" s="454"/>
      <c r="BA486" s="454"/>
      <c r="BB486" s="454"/>
      <c r="BC486" s="454"/>
      <c r="BD486" s="454"/>
      <c r="BE486" s="454"/>
      <c r="BF486" s="454"/>
      <c r="BG486" s="454"/>
      <c r="BH486" s="454"/>
      <c r="BI486" s="454"/>
      <c r="BJ486" s="454"/>
      <c r="BK486" s="454"/>
      <c r="BL486" s="454"/>
      <c r="BM486" s="454"/>
      <c r="BN486" s="454"/>
      <c r="BO486" s="454"/>
      <c r="BP486" s="454"/>
      <c r="BQ486" s="454"/>
      <c r="BR486" s="454"/>
      <c r="BS486" s="454"/>
      <c r="BT486" s="454"/>
      <c r="BU486" s="454"/>
      <c r="BV486" s="454"/>
      <c r="BW486" s="454"/>
      <c r="BX486" s="454"/>
      <c r="BY486" s="454"/>
      <c r="BZ486" s="454"/>
      <c r="CA486" s="454"/>
      <c r="CB486" s="454"/>
      <c r="CC486" s="454"/>
      <c r="CD486" s="454"/>
      <c r="CE486" s="454"/>
      <c r="CF486" s="454"/>
      <c r="CG486" s="454"/>
      <c r="CH486" s="454"/>
      <c r="CI486" s="454"/>
      <c r="CJ486" s="454"/>
      <c r="CK486" s="454"/>
      <c r="CL486" s="454"/>
      <c r="CM486" s="454"/>
      <c r="CN486" s="454"/>
      <c r="CO486" s="454"/>
      <c r="CP486" s="454"/>
      <c r="CQ486" s="454"/>
      <c r="CR486" s="454"/>
      <c r="CS486" s="454"/>
      <c r="CT486" s="454"/>
      <c r="CU486" s="454"/>
      <c r="CV486" s="454"/>
      <c r="CW486" s="454"/>
      <c r="CX486" s="454"/>
      <c r="CY486" s="454"/>
      <c r="CZ486" s="454"/>
      <c r="DA486" s="454"/>
      <c r="DB486" s="454"/>
      <c r="DC486" s="454"/>
      <c r="DD486" s="454"/>
      <c r="DE486" s="454"/>
      <c r="DF486" s="454"/>
      <c r="DG486" s="454"/>
      <c r="DH486" s="454"/>
      <c r="DI486" s="454"/>
      <c r="DJ486" s="454"/>
      <c r="DK486" s="454"/>
      <c r="DL486" s="454"/>
      <c r="DM486" s="454"/>
      <c r="DN486" s="454"/>
      <c r="DO486" s="454"/>
      <c r="DP486" s="454"/>
      <c r="DQ486" s="454"/>
      <c r="DR486" s="454"/>
      <c r="DS486" s="454"/>
      <c r="DT486" s="454"/>
      <c r="DU486" s="454"/>
      <c r="DV486" s="454"/>
      <c r="DW486" s="454"/>
      <c r="DX486" s="454"/>
      <c r="DY486" s="454"/>
      <c r="DZ486" s="454"/>
      <c r="EA486" s="454"/>
      <c r="EB486" s="454"/>
      <c r="EC486" s="454"/>
      <c r="ED486" s="454"/>
      <c r="EE486" s="454"/>
      <c r="EF486" s="454"/>
      <c r="EG486" s="454"/>
      <c r="EH486" s="454"/>
      <c r="EI486" s="454"/>
      <c r="EJ486" s="454"/>
      <c r="EK486" s="454"/>
      <c r="EL486" s="454"/>
      <c r="EM486" s="454"/>
      <c r="EN486" s="454"/>
      <c r="EO486" s="454"/>
      <c r="EP486" s="454"/>
      <c r="EQ486" s="454"/>
      <c r="ER486" s="454"/>
      <c r="ES486" s="454"/>
      <c r="ET486" s="454"/>
      <c r="EU486" s="581"/>
      <c r="EV486" s="581"/>
      <c r="EW486" s="581"/>
      <c r="EX486" s="581"/>
      <c r="EY486" s="581"/>
      <c r="EZ486" s="581"/>
      <c r="FA486" s="581"/>
      <c r="FB486" s="581"/>
      <c r="FC486" s="581"/>
      <c r="FD486" s="581"/>
      <c r="FE486" s="581"/>
    </row>
    <row r="487" spans="1:161">
      <c r="A487" s="454"/>
      <c r="B487" s="653"/>
      <c r="C487" s="454"/>
      <c r="D487" s="454"/>
      <c r="E487" s="454"/>
      <c r="F487" s="504"/>
      <c r="G487" s="454"/>
      <c r="H487" s="454"/>
      <c r="I487" s="454"/>
      <c r="J487" s="454"/>
      <c r="K487" s="454"/>
      <c r="L487" s="454"/>
      <c r="M487" s="454"/>
      <c r="N487" s="454"/>
      <c r="O487" s="454"/>
      <c r="P487" s="454"/>
      <c r="Q487" s="454"/>
      <c r="R487" s="454"/>
      <c r="S487" s="454"/>
      <c r="T487" s="454"/>
      <c r="U487" s="454"/>
      <c r="V487" s="454"/>
      <c r="W487" s="454"/>
      <c r="X487" s="454"/>
      <c r="Y487" s="454"/>
      <c r="Z487" s="454"/>
      <c r="AA487" s="454"/>
      <c r="AB487" s="454"/>
      <c r="AC487" s="454"/>
      <c r="AD487" s="454"/>
      <c r="AE487" s="454"/>
      <c r="AF487" s="454"/>
      <c r="AG487" s="454"/>
      <c r="AH487" s="454"/>
      <c r="AI487" s="454"/>
      <c r="AJ487" s="454"/>
      <c r="AK487" s="454"/>
      <c r="AL487" s="454"/>
      <c r="AM487" s="454"/>
      <c r="AN487" s="454"/>
      <c r="AO487" s="454"/>
      <c r="AP487" s="454"/>
      <c r="AQ487" s="454"/>
      <c r="AR487" s="454"/>
      <c r="AS487" s="454"/>
      <c r="AT487" s="454"/>
      <c r="AU487" s="454"/>
      <c r="AV487" s="454"/>
      <c r="AW487" s="454"/>
      <c r="AX487" s="454"/>
      <c r="AY487" s="454"/>
      <c r="AZ487" s="454"/>
      <c r="BA487" s="454"/>
      <c r="BB487" s="454"/>
      <c r="BC487" s="454"/>
      <c r="BD487" s="454"/>
      <c r="BE487" s="454"/>
      <c r="BF487" s="454"/>
      <c r="BG487" s="454"/>
      <c r="BH487" s="454"/>
      <c r="BI487" s="454"/>
      <c r="BJ487" s="454"/>
      <c r="BK487" s="454"/>
      <c r="BL487" s="454"/>
      <c r="BM487" s="454"/>
      <c r="BN487" s="454"/>
      <c r="BO487" s="454"/>
      <c r="BP487" s="454"/>
      <c r="BQ487" s="454"/>
      <c r="BR487" s="454"/>
      <c r="BS487" s="454"/>
      <c r="BT487" s="454"/>
      <c r="BU487" s="454"/>
      <c r="BV487" s="454"/>
      <c r="BW487" s="454"/>
      <c r="BX487" s="454"/>
      <c r="BY487" s="454"/>
      <c r="BZ487" s="454"/>
      <c r="CA487" s="454"/>
      <c r="CB487" s="454"/>
      <c r="CC487" s="454"/>
      <c r="CD487" s="454"/>
      <c r="CE487" s="454"/>
      <c r="CF487" s="454"/>
      <c r="CG487" s="454"/>
      <c r="CH487" s="454"/>
      <c r="CI487" s="454"/>
      <c r="CJ487" s="454"/>
      <c r="CK487" s="454"/>
      <c r="CL487" s="454"/>
      <c r="CM487" s="454"/>
      <c r="CN487" s="454"/>
      <c r="CO487" s="454"/>
      <c r="CP487" s="454"/>
      <c r="CQ487" s="454"/>
      <c r="CR487" s="454"/>
      <c r="CS487" s="454"/>
      <c r="CT487" s="454"/>
      <c r="CU487" s="454"/>
      <c r="CV487" s="454"/>
      <c r="CW487" s="454"/>
      <c r="CX487" s="454"/>
      <c r="CY487" s="454"/>
      <c r="CZ487" s="454"/>
      <c r="DA487" s="454"/>
      <c r="DB487" s="454"/>
      <c r="DC487" s="454"/>
      <c r="DD487" s="454"/>
      <c r="DE487" s="454"/>
      <c r="DF487" s="454"/>
      <c r="DG487" s="454"/>
      <c r="DH487" s="454"/>
      <c r="DI487" s="454"/>
      <c r="DJ487" s="454"/>
      <c r="DK487" s="454"/>
      <c r="DL487" s="454"/>
      <c r="DM487" s="454"/>
      <c r="DN487" s="454"/>
      <c r="DO487" s="454"/>
      <c r="DP487" s="454"/>
      <c r="DQ487" s="454"/>
      <c r="DR487" s="454"/>
      <c r="DS487" s="454"/>
      <c r="DT487" s="454"/>
      <c r="DU487" s="454"/>
      <c r="DV487" s="454"/>
      <c r="DW487" s="454"/>
      <c r="DX487" s="454"/>
      <c r="DY487" s="454"/>
      <c r="DZ487" s="454"/>
      <c r="EA487" s="454"/>
      <c r="EB487" s="454"/>
      <c r="EC487" s="454"/>
      <c r="ED487" s="454"/>
      <c r="EE487" s="454"/>
      <c r="EF487" s="454"/>
      <c r="EG487" s="454"/>
      <c r="EH487" s="454"/>
      <c r="EI487" s="454"/>
      <c r="EJ487" s="454"/>
      <c r="EK487" s="454"/>
      <c r="EL487" s="454"/>
      <c r="EM487" s="454"/>
      <c r="EN487" s="454"/>
      <c r="EO487" s="454"/>
      <c r="EP487" s="454"/>
      <c r="EQ487" s="454"/>
      <c r="ER487" s="454"/>
      <c r="ES487" s="454"/>
      <c r="ET487" s="454"/>
      <c r="EU487" s="581"/>
      <c r="EV487" s="581"/>
      <c r="EW487" s="581"/>
      <c r="EX487" s="581"/>
      <c r="EY487" s="581"/>
      <c r="EZ487" s="581"/>
      <c r="FA487" s="581"/>
      <c r="FB487" s="581"/>
      <c r="FC487" s="581"/>
      <c r="FD487" s="581"/>
      <c r="FE487" s="581"/>
    </row>
    <row r="488" spans="1:161">
      <c r="A488" s="454"/>
      <c r="B488" s="653"/>
      <c r="C488" s="454"/>
      <c r="D488" s="454"/>
      <c r="E488" s="454"/>
      <c r="F488" s="504"/>
      <c r="G488" s="454"/>
      <c r="H488" s="454"/>
      <c r="I488" s="454"/>
      <c r="J488" s="454"/>
      <c r="K488" s="454"/>
      <c r="L488" s="454"/>
      <c r="M488" s="454"/>
      <c r="N488" s="454"/>
      <c r="O488" s="454"/>
      <c r="P488" s="454"/>
      <c r="Q488" s="454"/>
      <c r="R488" s="454"/>
      <c r="S488" s="454"/>
      <c r="T488" s="454"/>
      <c r="U488" s="454"/>
      <c r="V488" s="454"/>
      <c r="W488" s="454"/>
      <c r="X488" s="454"/>
      <c r="Y488" s="454"/>
      <c r="Z488" s="454"/>
      <c r="AA488" s="454"/>
      <c r="AB488" s="454"/>
      <c r="AC488" s="454"/>
      <c r="AD488" s="454"/>
      <c r="AE488" s="454"/>
      <c r="AF488" s="454"/>
      <c r="AG488" s="454"/>
      <c r="AH488" s="454"/>
      <c r="AI488" s="454"/>
      <c r="AJ488" s="454"/>
      <c r="AK488" s="454"/>
      <c r="AL488" s="454"/>
      <c r="AM488" s="454"/>
      <c r="AN488" s="454"/>
      <c r="AO488" s="454"/>
      <c r="AP488" s="454"/>
      <c r="AQ488" s="454"/>
      <c r="AR488" s="454"/>
      <c r="AS488" s="454"/>
      <c r="AT488" s="454"/>
      <c r="AU488" s="454"/>
      <c r="AV488" s="454"/>
      <c r="AW488" s="454"/>
      <c r="AX488" s="454"/>
      <c r="AY488" s="454"/>
      <c r="AZ488" s="454"/>
      <c r="BA488" s="454"/>
      <c r="BB488" s="454"/>
      <c r="BC488" s="454"/>
      <c r="BD488" s="454"/>
      <c r="BE488" s="454"/>
      <c r="BF488" s="454"/>
      <c r="BG488" s="454"/>
      <c r="BH488" s="454"/>
      <c r="BI488" s="454"/>
      <c r="BJ488" s="454"/>
      <c r="BK488" s="454"/>
      <c r="BL488" s="454"/>
      <c r="BM488" s="454"/>
      <c r="BN488" s="454"/>
      <c r="BO488" s="454"/>
      <c r="BP488" s="454"/>
      <c r="BQ488" s="454"/>
      <c r="BR488" s="454"/>
      <c r="BS488" s="454"/>
      <c r="BT488" s="454"/>
      <c r="BU488" s="454"/>
      <c r="BV488" s="454"/>
      <c r="BW488" s="454"/>
      <c r="BX488" s="454"/>
      <c r="BY488" s="454"/>
      <c r="BZ488" s="454"/>
      <c r="CA488" s="454"/>
      <c r="CB488" s="454"/>
      <c r="CC488" s="454"/>
      <c r="CD488" s="454"/>
      <c r="CE488" s="454"/>
      <c r="CF488" s="454"/>
      <c r="CG488" s="454"/>
      <c r="CH488" s="454"/>
      <c r="CI488" s="454"/>
      <c r="CJ488" s="454"/>
      <c r="CK488" s="454"/>
      <c r="CL488" s="454"/>
      <c r="CM488" s="454"/>
      <c r="CN488" s="454"/>
      <c r="CO488" s="454"/>
      <c r="CP488" s="454"/>
      <c r="CQ488" s="454"/>
      <c r="CR488" s="454"/>
      <c r="CS488" s="454"/>
      <c r="CT488" s="454"/>
      <c r="CU488" s="454"/>
      <c r="CV488" s="454"/>
      <c r="CW488" s="454"/>
      <c r="CX488" s="454"/>
      <c r="CY488" s="454"/>
      <c r="CZ488" s="454"/>
      <c r="DA488" s="454"/>
      <c r="DB488" s="454"/>
      <c r="DC488" s="454"/>
      <c r="DD488" s="454"/>
      <c r="DE488" s="454"/>
      <c r="DF488" s="454"/>
      <c r="DG488" s="454"/>
      <c r="DH488" s="454"/>
      <c r="DI488" s="454"/>
      <c r="DJ488" s="454"/>
      <c r="DK488" s="454"/>
      <c r="DL488" s="454"/>
      <c r="DM488" s="454"/>
      <c r="DN488" s="454"/>
      <c r="DO488" s="454"/>
      <c r="DP488" s="454"/>
      <c r="DQ488" s="454"/>
      <c r="DR488" s="454"/>
      <c r="DS488" s="454"/>
      <c r="DT488" s="454"/>
      <c r="DU488" s="454"/>
      <c r="DV488" s="454"/>
      <c r="DW488" s="454"/>
      <c r="DX488" s="454"/>
      <c r="DY488" s="454"/>
      <c r="DZ488" s="454"/>
      <c r="EA488" s="454"/>
      <c r="EB488" s="454"/>
      <c r="EC488" s="454"/>
      <c r="ED488" s="454"/>
      <c r="EE488" s="454"/>
      <c r="EF488" s="454"/>
      <c r="EG488" s="454"/>
      <c r="EH488" s="454"/>
      <c r="EI488" s="454"/>
      <c r="EJ488" s="454"/>
      <c r="EK488" s="454"/>
      <c r="EL488" s="454"/>
      <c r="EM488" s="454"/>
      <c r="EN488" s="454"/>
      <c r="EO488" s="454"/>
      <c r="EP488" s="454"/>
      <c r="EQ488" s="454"/>
      <c r="ER488" s="454"/>
      <c r="ES488" s="454"/>
      <c r="ET488" s="454"/>
      <c r="EU488" s="581"/>
      <c r="EV488" s="581"/>
      <c r="EW488" s="581"/>
      <c r="EX488" s="581"/>
      <c r="EY488" s="581"/>
      <c r="EZ488" s="581"/>
      <c r="FA488" s="581"/>
      <c r="FB488" s="581"/>
      <c r="FC488" s="581"/>
      <c r="FD488" s="581"/>
      <c r="FE488" s="581"/>
    </row>
    <row r="489" spans="1:161">
      <c r="A489" s="454"/>
      <c r="B489" s="653"/>
      <c r="C489" s="454"/>
      <c r="D489" s="454"/>
      <c r="E489" s="454"/>
      <c r="F489" s="504"/>
      <c r="G489" s="454"/>
      <c r="H489" s="454"/>
      <c r="I489" s="454"/>
      <c r="J489" s="454"/>
      <c r="K489" s="454"/>
      <c r="L489" s="454"/>
      <c r="M489" s="454"/>
      <c r="N489" s="454"/>
      <c r="O489" s="454"/>
      <c r="P489" s="454"/>
      <c r="Q489" s="454"/>
      <c r="R489" s="454"/>
      <c r="S489" s="454"/>
      <c r="T489" s="454"/>
      <c r="U489" s="454"/>
      <c r="V489" s="454"/>
      <c r="W489" s="454"/>
      <c r="X489" s="454"/>
      <c r="Y489" s="454"/>
      <c r="Z489" s="454"/>
      <c r="AA489" s="454"/>
      <c r="AB489" s="454"/>
      <c r="AC489" s="454"/>
      <c r="AD489" s="454"/>
      <c r="AE489" s="454"/>
      <c r="AF489" s="454"/>
      <c r="AG489" s="454"/>
      <c r="AH489" s="454"/>
      <c r="AI489" s="454"/>
      <c r="AJ489" s="454"/>
      <c r="AK489" s="454"/>
      <c r="AL489" s="454"/>
      <c r="AM489" s="454"/>
      <c r="AN489" s="454"/>
      <c r="AO489" s="454"/>
      <c r="AP489" s="454"/>
      <c r="AQ489" s="454"/>
      <c r="AR489" s="454"/>
      <c r="AS489" s="454"/>
      <c r="AT489" s="454"/>
      <c r="AU489" s="454"/>
      <c r="AV489" s="454"/>
      <c r="AW489" s="454"/>
      <c r="AX489" s="454"/>
      <c r="AY489" s="454"/>
      <c r="AZ489" s="454"/>
      <c r="BA489" s="454"/>
      <c r="BB489" s="454"/>
      <c r="BC489" s="454"/>
      <c r="BD489" s="454"/>
      <c r="BE489" s="454"/>
      <c r="BF489" s="454"/>
      <c r="BG489" s="454"/>
      <c r="BH489" s="454"/>
      <c r="BI489" s="454"/>
      <c r="BJ489" s="454"/>
      <c r="BK489" s="454"/>
      <c r="BL489" s="454"/>
      <c r="BM489" s="454"/>
      <c r="BN489" s="454"/>
      <c r="BO489" s="454"/>
      <c r="BP489" s="454"/>
      <c r="BQ489" s="454"/>
      <c r="BR489" s="454"/>
      <c r="BS489" s="454"/>
      <c r="BT489" s="454"/>
      <c r="BU489" s="454"/>
      <c r="BV489" s="454"/>
      <c r="BW489" s="454"/>
      <c r="BX489" s="454"/>
      <c r="BY489" s="454"/>
      <c r="BZ489" s="454"/>
      <c r="CA489" s="454"/>
      <c r="CB489" s="454"/>
      <c r="CC489" s="454"/>
      <c r="CD489" s="454"/>
      <c r="CE489" s="454"/>
      <c r="CF489" s="454"/>
      <c r="CG489" s="454"/>
      <c r="CH489" s="454"/>
      <c r="CI489" s="454"/>
      <c r="CJ489" s="454"/>
      <c r="CK489" s="454"/>
      <c r="CL489" s="454"/>
      <c r="CM489" s="454"/>
      <c r="CN489" s="454"/>
      <c r="CO489" s="454"/>
      <c r="CP489" s="454"/>
      <c r="CQ489" s="454"/>
      <c r="CR489" s="454"/>
      <c r="CS489" s="454"/>
      <c r="CT489" s="454"/>
      <c r="CU489" s="454"/>
      <c r="CV489" s="454"/>
      <c r="CW489" s="454"/>
      <c r="CX489" s="454"/>
      <c r="CY489" s="454"/>
      <c r="CZ489" s="454"/>
      <c r="DA489" s="454"/>
      <c r="DB489" s="454"/>
      <c r="DC489" s="454"/>
      <c r="DD489" s="454"/>
      <c r="DE489" s="454"/>
      <c r="DF489" s="454"/>
      <c r="DG489" s="454"/>
      <c r="DH489" s="454"/>
      <c r="DI489" s="454"/>
      <c r="DJ489" s="454"/>
      <c r="DK489" s="454"/>
      <c r="DL489" s="454"/>
      <c r="DM489" s="454"/>
      <c r="DN489" s="454"/>
      <c r="DO489" s="454"/>
      <c r="DP489" s="454"/>
      <c r="DQ489" s="454"/>
      <c r="DR489" s="454"/>
      <c r="DS489" s="454"/>
      <c r="DT489" s="454"/>
      <c r="DU489" s="454"/>
      <c r="DV489" s="454"/>
      <c r="DW489" s="454"/>
      <c r="DX489" s="454"/>
      <c r="DY489" s="454"/>
      <c r="DZ489" s="454"/>
      <c r="EA489" s="454"/>
      <c r="EB489" s="454"/>
      <c r="EC489" s="454"/>
      <c r="ED489" s="454"/>
      <c r="EE489" s="454"/>
      <c r="EF489" s="454"/>
      <c r="EG489" s="454"/>
      <c r="EH489" s="454"/>
      <c r="EI489" s="454"/>
      <c r="EJ489" s="454"/>
      <c r="EK489" s="454"/>
      <c r="EL489" s="454"/>
      <c r="EM489" s="454"/>
      <c r="EN489" s="454"/>
      <c r="EO489" s="454"/>
      <c r="EP489" s="454"/>
      <c r="EQ489" s="454"/>
      <c r="ER489" s="454"/>
      <c r="ES489" s="454"/>
      <c r="ET489" s="454"/>
      <c r="EU489" s="581"/>
      <c r="EV489" s="581"/>
      <c r="EW489" s="581"/>
      <c r="EX489" s="581"/>
      <c r="EY489" s="581"/>
      <c r="EZ489" s="581"/>
      <c r="FA489" s="581"/>
      <c r="FB489" s="581"/>
      <c r="FC489" s="581"/>
      <c r="FD489" s="581"/>
      <c r="FE489" s="581"/>
    </row>
    <row r="490" spans="1:161">
      <c r="A490" s="454"/>
      <c r="B490" s="653"/>
      <c r="C490" s="454"/>
      <c r="D490" s="454"/>
      <c r="E490" s="454"/>
      <c r="F490" s="504"/>
      <c r="G490" s="454"/>
      <c r="H490" s="454"/>
      <c r="I490" s="454"/>
      <c r="J490" s="454"/>
      <c r="K490" s="454"/>
      <c r="L490" s="454"/>
      <c r="M490" s="454"/>
      <c r="N490" s="454"/>
      <c r="O490" s="454"/>
      <c r="P490" s="454"/>
      <c r="Q490" s="454"/>
      <c r="R490" s="454"/>
      <c r="S490" s="454"/>
      <c r="T490" s="454"/>
      <c r="U490" s="454"/>
      <c r="V490" s="454"/>
      <c r="W490" s="454"/>
      <c r="X490" s="454"/>
      <c r="Y490" s="454"/>
      <c r="Z490" s="454"/>
      <c r="AA490" s="454"/>
      <c r="AB490" s="454"/>
      <c r="AC490" s="454"/>
      <c r="AD490" s="454"/>
      <c r="AE490" s="454"/>
      <c r="AF490" s="454"/>
      <c r="AG490" s="454"/>
      <c r="AH490" s="454"/>
      <c r="AI490" s="454"/>
      <c r="AJ490" s="454"/>
      <c r="AK490" s="454"/>
      <c r="AL490" s="454"/>
      <c r="AM490" s="454"/>
      <c r="AN490" s="454"/>
      <c r="AO490" s="454"/>
      <c r="AP490" s="454"/>
      <c r="AQ490" s="454"/>
      <c r="AR490" s="454"/>
      <c r="AS490" s="454"/>
      <c r="AT490" s="454"/>
      <c r="AU490" s="454"/>
      <c r="AV490" s="454"/>
      <c r="AW490" s="454"/>
      <c r="AX490" s="454"/>
      <c r="AY490" s="454"/>
      <c r="AZ490" s="454"/>
      <c r="BA490" s="454"/>
      <c r="BB490" s="454"/>
      <c r="BC490" s="454"/>
      <c r="BD490" s="454"/>
      <c r="BE490" s="454"/>
      <c r="BF490" s="454"/>
      <c r="BG490" s="454"/>
      <c r="BH490" s="454"/>
      <c r="BI490" s="454"/>
      <c r="BJ490" s="454"/>
      <c r="BK490" s="454"/>
      <c r="BL490" s="454"/>
      <c r="BM490" s="454"/>
      <c r="BN490" s="454"/>
      <c r="BO490" s="454"/>
      <c r="BP490" s="454"/>
      <c r="BQ490" s="454"/>
      <c r="BR490" s="454"/>
      <c r="BS490" s="454"/>
      <c r="BT490" s="454"/>
      <c r="BU490" s="454"/>
      <c r="BV490" s="454"/>
      <c r="BW490" s="454"/>
      <c r="BX490" s="454"/>
      <c r="BY490" s="454"/>
      <c r="BZ490" s="454"/>
      <c r="CA490" s="454"/>
      <c r="CB490" s="454"/>
      <c r="CC490" s="454"/>
      <c r="CD490" s="454"/>
      <c r="CE490" s="454"/>
      <c r="CF490" s="454"/>
      <c r="CG490" s="454"/>
      <c r="CH490" s="454"/>
      <c r="CI490" s="454"/>
      <c r="CJ490" s="454"/>
      <c r="CK490" s="454"/>
      <c r="CL490" s="454"/>
      <c r="CM490" s="454"/>
      <c r="CN490" s="454"/>
      <c r="CO490" s="454"/>
      <c r="CP490" s="454"/>
      <c r="CQ490" s="454"/>
      <c r="CR490" s="454"/>
      <c r="CS490" s="454"/>
      <c r="CT490" s="454"/>
      <c r="CU490" s="454"/>
      <c r="CV490" s="454"/>
      <c r="CW490" s="454"/>
      <c r="CX490" s="454"/>
      <c r="CY490" s="454"/>
      <c r="CZ490" s="454"/>
      <c r="DA490" s="454"/>
      <c r="DB490" s="454"/>
      <c r="DC490" s="454"/>
      <c r="DD490" s="454"/>
      <c r="DE490" s="454"/>
      <c r="DF490" s="454"/>
      <c r="DG490" s="454"/>
      <c r="DH490" s="454"/>
      <c r="DI490" s="454"/>
      <c r="DJ490" s="454"/>
      <c r="DK490" s="454"/>
      <c r="DL490" s="454"/>
      <c r="DM490" s="454"/>
      <c r="DN490" s="454"/>
      <c r="DO490" s="454"/>
      <c r="DP490" s="454"/>
      <c r="DQ490" s="454"/>
      <c r="DR490" s="454"/>
      <c r="DS490" s="454"/>
      <c r="DT490" s="454"/>
      <c r="DU490" s="454"/>
      <c r="DV490" s="454"/>
      <c r="DW490" s="454"/>
      <c r="DX490" s="454"/>
      <c r="DY490" s="454"/>
      <c r="DZ490" s="454"/>
      <c r="EA490" s="454"/>
      <c r="EB490" s="454"/>
      <c r="EC490" s="454"/>
      <c r="ED490" s="454"/>
      <c r="EE490" s="454"/>
      <c r="EF490" s="454"/>
      <c r="EG490" s="454"/>
      <c r="EH490" s="454"/>
      <c r="EI490" s="454"/>
      <c r="EJ490" s="454"/>
      <c r="EK490" s="454"/>
      <c r="EL490" s="454"/>
      <c r="EM490" s="454"/>
      <c r="EN490" s="454"/>
      <c r="EO490" s="454"/>
      <c r="EP490" s="454"/>
      <c r="EQ490" s="454"/>
      <c r="ER490" s="454"/>
      <c r="ES490" s="454"/>
      <c r="ET490" s="454"/>
      <c r="EU490" s="581"/>
      <c r="EV490" s="581"/>
      <c r="EW490" s="581"/>
      <c r="EX490" s="581"/>
      <c r="EY490" s="581"/>
      <c r="EZ490" s="581"/>
      <c r="FA490" s="581"/>
      <c r="FB490" s="581"/>
      <c r="FC490" s="581"/>
      <c r="FD490" s="581"/>
      <c r="FE490" s="581"/>
    </row>
    <row r="491" spans="1:161">
      <c r="A491" s="454"/>
      <c r="B491" s="653"/>
      <c r="C491" s="454"/>
      <c r="D491" s="454"/>
      <c r="E491" s="454"/>
      <c r="F491" s="504"/>
      <c r="G491" s="454"/>
      <c r="H491" s="454"/>
      <c r="I491" s="454"/>
      <c r="J491" s="454"/>
      <c r="K491" s="454"/>
      <c r="L491" s="454"/>
      <c r="M491" s="454"/>
      <c r="N491" s="454"/>
      <c r="O491" s="454"/>
      <c r="P491" s="454"/>
      <c r="Q491" s="454"/>
      <c r="R491" s="454"/>
      <c r="S491" s="454"/>
      <c r="T491" s="454"/>
      <c r="U491" s="454"/>
      <c r="V491" s="454"/>
      <c r="W491" s="454"/>
      <c r="X491" s="454"/>
      <c r="Y491" s="454"/>
      <c r="Z491" s="454"/>
      <c r="AA491" s="454"/>
      <c r="AB491" s="454"/>
      <c r="AC491" s="454"/>
      <c r="AD491" s="454"/>
      <c r="AE491" s="454"/>
      <c r="AF491" s="454"/>
      <c r="AG491" s="454"/>
      <c r="AH491" s="454"/>
      <c r="AI491" s="454"/>
      <c r="AJ491" s="454"/>
      <c r="AK491" s="454"/>
      <c r="AL491" s="454"/>
      <c r="AM491" s="454"/>
      <c r="AN491" s="454"/>
      <c r="AO491" s="454"/>
      <c r="AP491" s="454"/>
      <c r="AQ491" s="454"/>
      <c r="AR491" s="454"/>
      <c r="AS491" s="454"/>
      <c r="AT491" s="454"/>
      <c r="AU491" s="454"/>
      <c r="AV491" s="454"/>
      <c r="AW491" s="454"/>
      <c r="AX491" s="454"/>
      <c r="AY491" s="454"/>
      <c r="AZ491" s="454"/>
      <c r="BA491" s="454"/>
      <c r="BB491" s="454"/>
      <c r="BC491" s="454"/>
      <c r="BD491" s="454"/>
      <c r="BE491" s="454"/>
      <c r="BF491" s="454"/>
      <c r="BG491" s="454"/>
      <c r="BH491" s="454"/>
      <c r="BI491" s="454"/>
      <c r="BJ491" s="454"/>
      <c r="BK491" s="454"/>
      <c r="BL491" s="454"/>
      <c r="BM491" s="454"/>
      <c r="BN491" s="454"/>
      <c r="BO491" s="454"/>
      <c r="BP491" s="454"/>
      <c r="BQ491" s="454"/>
      <c r="BR491" s="454"/>
      <c r="BS491" s="454"/>
      <c r="BT491" s="454"/>
      <c r="BU491" s="454"/>
      <c r="BV491" s="454"/>
      <c r="BW491" s="454"/>
      <c r="BX491" s="454"/>
      <c r="BY491" s="454"/>
      <c r="BZ491" s="454"/>
      <c r="CA491" s="454"/>
      <c r="CB491" s="454"/>
      <c r="CC491" s="454"/>
      <c r="CD491" s="454"/>
      <c r="CE491" s="454"/>
      <c r="CF491" s="454"/>
      <c r="CG491" s="454"/>
      <c r="CH491" s="454"/>
      <c r="CI491" s="454"/>
      <c r="CJ491" s="454"/>
      <c r="CK491" s="454"/>
      <c r="CL491" s="454"/>
      <c r="CM491" s="454"/>
      <c r="CN491" s="454"/>
      <c r="CO491" s="454"/>
      <c r="CP491" s="454"/>
      <c r="CQ491" s="454"/>
      <c r="CR491" s="454"/>
      <c r="CS491" s="454"/>
      <c r="CT491" s="454"/>
      <c r="CU491" s="454"/>
      <c r="CV491" s="454"/>
      <c r="CW491" s="454"/>
      <c r="CX491" s="454"/>
      <c r="CY491" s="454"/>
      <c r="CZ491" s="454"/>
      <c r="DA491" s="454"/>
      <c r="DB491" s="454"/>
      <c r="DC491" s="454"/>
      <c r="DD491" s="454"/>
      <c r="DE491" s="454"/>
      <c r="DF491" s="454"/>
      <c r="DG491" s="454"/>
      <c r="DH491" s="454"/>
      <c r="DI491" s="454"/>
      <c r="DJ491" s="454"/>
      <c r="DK491" s="454"/>
      <c r="DL491" s="454"/>
      <c r="DM491" s="454"/>
      <c r="DN491" s="454"/>
      <c r="DO491" s="454"/>
      <c r="DP491" s="454"/>
      <c r="DQ491" s="454"/>
      <c r="DR491" s="454"/>
      <c r="DS491" s="454"/>
      <c r="DT491" s="454"/>
      <c r="DU491" s="454"/>
      <c r="DV491" s="454"/>
      <c r="DW491" s="454"/>
      <c r="DX491" s="454"/>
      <c r="DY491" s="454"/>
      <c r="DZ491" s="454"/>
      <c r="EA491" s="454"/>
      <c r="EB491" s="454"/>
      <c r="EC491" s="454"/>
      <c r="ED491" s="454"/>
      <c r="EE491" s="454"/>
      <c r="EF491" s="454"/>
      <c r="EG491" s="454"/>
      <c r="EH491" s="454"/>
      <c r="EI491" s="454"/>
      <c r="EJ491" s="454"/>
      <c r="EK491" s="454"/>
      <c r="EL491" s="454"/>
      <c r="EM491" s="454"/>
      <c r="EN491" s="454"/>
      <c r="EO491" s="454"/>
      <c r="EP491" s="454"/>
      <c r="EQ491" s="454"/>
      <c r="ER491" s="454"/>
      <c r="ES491" s="454"/>
      <c r="ET491" s="454"/>
      <c r="EU491" s="581"/>
      <c r="EV491" s="581"/>
      <c r="EW491" s="581"/>
      <c r="EX491" s="581"/>
      <c r="EY491" s="581"/>
      <c r="EZ491" s="581"/>
      <c r="FA491" s="581"/>
      <c r="FB491" s="581"/>
      <c r="FC491" s="581"/>
      <c r="FD491" s="581"/>
      <c r="FE491" s="581"/>
    </row>
    <row r="492" spans="1:161">
      <c r="A492" s="454"/>
      <c r="B492" s="653"/>
      <c r="C492" s="454"/>
      <c r="D492" s="454"/>
      <c r="E492" s="454"/>
      <c r="F492" s="504"/>
      <c r="G492" s="454"/>
      <c r="H492" s="454"/>
      <c r="I492" s="454"/>
      <c r="J492" s="454"/>
      <c r="K492" s="454"/>
      <c r="L492" s="454"/>
      <c r="M492" s="454"/>
      <c r="N492" s="454"/>
      <c r="O492" s="454"/>
      <c r="P492" s="454"/>
      <c r="Q492" s="454"/>
      <c r="R492" s="454"/>
      <c r="S492" s="454"/>
      <c r="T492" s="454"/>
      <c r="U492" s="454"/>
      <c r="V492" s="454"/>
      <c r="W492" s="454"/>
      <c r="X492" s="454"/>
      <c r="Y492" s="454"/>
      <c r="Z492" s="454"/>
      <c r="AA492" s="454"/>
      <c r="AB492" s="454"/>
      <c r="AC492" s="454"/>
      <c r="AD492" s="454"/>
      <c r="AE492" s="454"/>
      <c r="AF492" s="454"/>
      <c r="AG492" s="454"/>
      <c r="AH492" s="454"/>
      <c r="AI492" s="454"/>
      <c r="AJ492" s="454"/>
      <c r="AK492" s="454"/>
      <c r="AL492" s="454"/>
      <c r="AM492" s="454"/>
      <c r="AN492" s="454"/>
      <c r="AO492" s="454"/>
      <c r="AP492" s="454"/>
      <c r="AQ492" s="454"/>
      <c r="AR492" s="454"/>
      <c r="AS492" s="454"/>
      <c r="AT492" s="454"/>
      <c r="AU492" s="454"/>
      <c r="AV492" s="454"/>
      <c r="AW492" s="454"/>
      <c r="AX492" s="454"/>
      <c r="AY492" s="454"/>
      <c r="AZ492" s="454"/>
      <c r="BA492" s="454"/>
      <c r="BB492" s="454"/>
      <c r="BC492" s="454"/>
      <c r="BD492" s="454"/>
      <c r="BE492" s="454"/>
      <c r="BF492" s="454"/>
      <c r="BG492" s="454"/>
      <c r="BH492" s="454"/>
      <c r="BI492" s="454"/>
      <c r="BJ492" s="454"/>
      <c r="BK492" s="454"/>
      <c r="BL492" s="454"/>
      <c r="BM492" s="454"/>
      <c r="BN492" s="454"/>
      <c r="BO492" s="454"/>
      <c r="BP492" s="454"/>
      <c r="BQ492" s="454"/>
      <c r="BR492" s="454"/>
      <c r="BS492" s="454"/>
      <c r="BT492" s="454"/>
      <c r="BU492" s="454"/>
      <c r="BV492" s="454"/>
      <c r="BW492" s="454"/>
      <c r="BX492" s="454"/>
      <c r="BY492" s="454"/>
      <c r="BZ492" s="454"/>
      <c r="CA492" s="454"/>
      <c r="CB492" s="454"/>
      <c r="CC492" s="454"/>
      <c r="CD492" s="454"/>
      <c r="CE492" s="454"/>
      <c r="CF492" s="454"/>
      <c r="CG492" s="454"/>
      <c r="CH492" s="454"/>
      <c r="CI492" s="454"/>
      <c r="CJ492" s="454"/>
      <c r="CK492" s="454"/>
      <c r="CL492" s="454"/>
      <c r="CM492" s="454"/>
      <c r="CN492" s="454"/>
      <c r="CO492" s="454"/>
      <c r="CP492" s="454"/>
      <c r="CQ492" s="454"/>
      <c r="CR492" s="454"/>
      <c r="CS492" s="454"/>
      <c r="CT492" s="454"/>
      <c r="CU492" s="454"/>
      <c r="CV492" s="454"/>
      <c r="CW492" s="454"/>
      <c r="CX492" s="454"/>
      <c r="CY492" s="454"/>
      <c r="CZ492" s="454"/>
      <c r="DA492" s="454"/>
      <c r="DB492" s="454"/>
      <c r="DC492" s="454"/>
      <c r="DD492" s="454"/>
      <c r="DE492" s="454"/>
      <c r="DF492" s="454"/>
      <c r="DG492" s="454"/>
      <c r="DH492" s="454"/>
      <c r="DI492" s="454"/>
      <c r="DJ492" s="454"/>
      <c r="DK492" s="454"/>
      <c r="DL492" s="454"/>
      <c r="DM492" s="454"/>
      <c r="DN492" s="454"/>
      <c r="DO492" s="454"/>
      <c r="DP492" s="454"/>
      <c r="DQ492" s="454"/>
      <c r="DR492" s="454"/>
      <c r="DS492" s="454"/>
      <c r="DT492" s="454"/>
      <c r="DU492" s="454"/>
      <c r="DV492" s="454"/>
      <c r="DW492" s="454"/>
      <c r="DX492" s="454"/>
      <c r="DY492" s="454"/>
      <c r="DZ492" s="454"/>
      <c r="EA492" s="454"/>
      <c r="EB492" s="454"/>
      <c r="EC492" s="454"/>
      <c r="ED492" s="454"/>
      <c r="EE492" s="454"/>
      <c r="EF492" s="454"/>
      <c r="EG492" s="454"/>
      <c r="EH492" s="454"/>
      <c r="EI492" s="454"/>
      <c r="EJ492" s="454"/>
      <c r="EK492" s="454"/>
      <c r="EL492" s="454"/>
      <c r="EM492" s="454"/>
      <c r="EN492" s="454"/>
      <c r="EO492" s="454"/>
      <c r="EP492" s="454"/>
      <c r="EQ492" s="454"/>
      <c r="ER492" s="454"/>
      <c r="ES492" s="454"/>
      <c r="ET492" s="454"/>
      <c r="EU492" s="581"/>
      <c r="EV492" s="581"/>
      <c r="EW492" s="581"/>
      <c r="EX492" s="581"/>
      <c r="EY492" s="581"/>
      <c r="EZ492" s="581"/>
      <c r="FA492" s="581"/>
      <c r="FB492" s="581"/>
      <c r="FC492" s="581"/>
      <c r="FD492" s="581"/>
      <c r="FE492" s="581"/>
    </row>
    <row r="493" spans="1:161">
      <c r="A493" s="454"/>
      <c r="B493" s="653"/>
      <c r="C493" s="454"/>
      <c r="D493" s="454"/>
      <c r="E493" s="454"/>
      <c r="F493" s="504"/>
      <c r="G493" s="454"/>
      <c r="H493" s="454"/>
      <c r="I493" s="454"/>
      <c r="J493" s="454"/>
      <c r="K493" s="454"/>
      <c r="L493" s="454"/>
      <c r="M493" s="454"/>
      <c r="N493" s="454"/>
      <c r="O493" s="454"/>
      <c r="P493" s="454"/>
      <c r="Q493" s="454"/>
      <c r="R493" s="454"/>
      <c r="S493" s="454"/>
      <c r="T493" s="454"/>
      <c r="U493" s="454"/>
      <c r="V493" s="454"/>
      <c r="W493" s="454"/>
      <c r="X493" s="454"/>
      <c r="Y493" s="454"/>
      <c r="Z493" s="454"/>
      <c r="AA493" s="454"/>
      <c r="AB493" s="454"/>
      <c r="AC493" s="454"/>
      <c r="AD493" s="454"/>
      <c r="AE493" s="454"/>
      <c r="AF493" s="454"/>
      <c r="AG493" s="454"/>
      <c r="AH493" s="454"/>
      <c r="AI493" s="454"/>
      <c r="AJ493" s="454"/>
      <c r="AK493" s="454"/>
      <c r="AL493" s="454"/>
      <c r="AM493" s="454"/>
      <c r="AN493" s="454"/>
      <c r="AO493" s="454"/>
      <c r="AP493" s="454"/>
      <c r="AQ493" s="454"/>
      <c r="AR493" s="454"/>
      <c r="AS493" s="454"/>
      <c r="AT493" s="454"/>
      <c r="AU493" s="454"/>
      <c r="AV493" s="454"/>
      <c r="AW493" s="454"/>
      <c r="AX493" s="454"/>
      <c r="AY493" s="454"/>
      <c r="AZ493" s="454"/>
      <c r="BA493" s="454"/>
      <c r="BB493" s="454"/>
      <c r="BC493" s="454"/>
      <c r="BD493" s="454"/>
      <c r="BE493" s="454"/>
      <c r="BF493" s="454"/>
      <c r="BG493" s="454"/>
      <c r="BH493" s="454"/>
      <c r="BI493" s="454"/>
      <c r="BJ493" s="454"/>
      <c r="BK493" s="454"/>
      <c r="BL493" s="454"/>
      <c r="BM493" s="454"/>
      <c r="BN493" s="454"/>
      <c r="BO493" s="454"/>
      <c r="BP493" s="454"/>
      <c r="BQ493" s="454"/>
      <c r="BR493" s="454"/>
      <c r="BS493" s="454"/>
      <c r="BT493" s="454"/>
      <c r="BU493" s="454"/>
      <c r="BV493" s="454"/>
      <c r="BW493" s="454"/>
      <c r="BX493" s="454"/>
      <c r="BY493" s="454"/>
      <c r="BZ493" s="454"/>
      <c r="CA493" s="454"/>
      <c r="CB493" s="454"/>
      <c r="CC493" s="454"/>
      <c r="CD493" s="454"/>
      <c r="CE493" s="454"/>
      <c r="CF493" s="454"/>
      <c r="CG493" s="454"/>
      <c r="CH493" s="454"/>
      <c r="CI493" s="454"/>
      <c r="CJ493" s="454"/>
      <c r="CK493" s="454"/>
      <c r="CL493" s="454"/>
      <c r="CM493" s="454"/>
      <c r="CN493" s="454"/>
      <c r="CO493" s="454"/>
      <c r="CP493" s="454"/>
      <c r="CQ493" s="454"/>
      <c r="CR493" s="454"/>
      <c r="CS493" s="454"/>
      <c r="CT493" s="454"/>
      <c r="CU493" s="454"/>
      <c r="CV493" s="454"/>
      <c r="CW493" s="454"/>
      <c r="CX493" s="454"/>
      <c r="CY493" s="454"/>
      <c r="CZ493" s="454"/>
      <c r="DA493" s="454"/>
      <c r="DB493" s="454"/>
      <c r="DC493" s="454"/>
      <c r="DD493" s="454"/>
      <c r="DE493" s="454"/>
      <c r="DF493" s="454"/>
      <c r="DG493" s="454"/>
      <c r="DH493" s="454"/>
      <c r="DI493" s="454"/>
      <c r="DJ493" s="454"/>
      <c r="DK493" s="454"/>
      <c r="DL493" s="454"/>
      <c r="DM493" s="454"/>
      <c r="DN493" s="454"/>
      <c r="DO493" s="454"/>
      <c r="DP493" s="454"/>
      <c r="DQ493" s="454"/>
      <c r="DR493" s="454"/>
      <c r="DS493" s="454"/>
      <c r="DT493" s="454"/>
      <c r="DU493" s="454"/>
      <c r="DV493" s="454"/>
      <c r="DW493" s="454"/>
      <c r="DX493" s="454"/>
      <c r="DY493" s="454"/>
      <c r="DZ493" s="454"/>
      <c r="EA493" s="454"/>
      <c r="EB493" s="454"/>
      <c r="EC493" s="454"/>
      <c r="ED493" s="454"/>
      <c r="EE493" s="454"/>
      <c r="EF493" s="454"/>
      <c r="EG493" s="454"/>
      <c r="EH493" s="454"/>
      <c r="EI493" s="454"/>
      <c r="EJ493" s="454"/>
      <c r="EK493" s="454"/>
      <c r="EL493" s="454"/>
      <c r="EM493" s="454"/>
      <c r="EN493" s="454"/>
      <c r="EO493" s="454"/>
      <c r="EP493" s="454"/>
      <c r="EQ493" s="454"/>
      <c r="ER493" s="454"/>
      <c r="ES493" s="454"/>
      <c r="ET493" s="454"/>
      <c r="EU493" s="581"/>
      <c r="EV493" s="581"/>
      <c r="EW493" s="581"/>
      <c r="EX493" s="581"/>
      <c r="EY493" s="581"/>
      <c r="EZ493" s="581"/>
      <c r="FA493" s="581"/>
      <c r="FB493" s="581"/>
      <c r="FC493" s="581"/>
      <c r="FD493" s="581"/>
      <c r="FE493" s="581"/>
    </row>
    <row r="494" spans="1:161">
      <c r="A494" s="454"/>
      <c r="B494" s="653"/>
      <c r="C494" s="454"/>
      <c r="D494" s="454"/>
      <c r="E494" s="454"/>
      <c r="F494" s="504"/>
      <c r="G494" s="454"/>
      <c r="H494" s="454"/>
      <c r="I494" s="454"/>
      <c r="J494" s="454"/>
      <c r="K494" s="454"/>
      <c r="L494" s="454"/>
      <c r="M494" s="454"/>
      <c r="N494" s="454"/>
      <c r="O494" s="454"/>
      <c r="P494" s="454"/>
      <c r="Q494" s="454"/>
      <c r="R494" s="454"/>
      <c r="S494" s="454"/>
      <c r="T494" s="454"/>
      <c r="U494" s="454"/>
      <c r="V494" s="454"/>
      <c r="W494" s="454"/>
      <c r="X494" s="454"/>
      <c r="Y494" s="454"/>
      <c r="Z494" s="454"/>
      <c r="AA494" s="454"/>
      <c r="AB494" s="454"/>
      <c r="AC494" s="454"/>
      <c r="AD494" s="454"/>
      <c r="AE494" s="454"/>
      <c r="AF494" s="454"/>
      <c r="AG494" s="454"/>
      <c r="AH494" s="454"/>
      <c r="AI494" s="454"/>
      <c r="AJ494" s="454"/>
      <c r="AK494" s="454"/>
      <c r="AL494" s="454"/>
      <c r="AM494" s="454"/>
      <c r="AN494" s="454"/>
      <c r="AO494" s="454"/>
      <c r="AP494" s="454"/>
      <c r="AQ494" s="454"/>
      <c r="AR494" s="454"/>
      <c r="AS494" s="454"/>
      <c r="AT494" s="454"/>
      <c r="AU494" s="454"/>
      <c r="AV494" s="454"/>
      <c r="AW494" s="454"/>
      <c r="AX494" s="454"/>
      <c r="AY494" s="454"/>
      <c r="AZ494" s="454"/>
      <c r="BA494" s="454"/>
      <c r="BB494" s="454"/>
      <c r="BC494" s="454"/>
      <c r="BD494" s="454"/>
      <c r="BE494" s="454"/>
      <c r="BF494" s="454"/>
      <c r="BG494" s="454"/>
      <c r="BH494" s="454"/>
      <c r="BI494" s="454"/>
      <c r="BJ494" s="454"/>
      <c r="BK494" s="454"/>
      <c r="BL494" s="454"/>
      <c r="BM494" s="454"/>
      <c r="BN494" s="454"/>
      <c r="BO494" s="454"/>
      <c r="BP494" s="454"/>
      <c r="BQ494" s="454"/>
      <c r="BR494" s="454"/>
      <c r="BS494" s="454"/>
      <c r="BT494" s="454"/>
      <c r="BU494" s="454"/>
      <c r="BV494" s="454"/>
      <c r="BW494" s="454"/>
      <c r="BX494" s="454"/>
      <c r="BY494" s="454"/>
      <c r="BZ494" s="454"/>
      <c r="CA494" s="454"/>
      <c r="CB494" s="454"/>
      <c r="CC494" s="454"/>
      <c r="CD494" s="454"/>
      <c r="CE494" s="454"/>
      <c r="CF494" s="454"/>
      <c r="CG494" s="454"/>
      <c r="CH494" s="454"/>
      <c r="CI494" s="454"/>
      <c r="CJ494" s="454"/>
      <c r="CK494" s="454"/>
      <c r="CL494" s="454"/>
      <c r="CM494" s="454"/>
      <c r="CN494" s="454"/>
      <c r="CO494" s="454"/>
      <c r="CP494" s="454"/>
      <c r="CQ494" s="454"/>
      <c r="CR494" s="454"/>
      <c r="CS494" s="454"/>
      <c r="CT494" s="454"/>
      <c r="CU494" s="454"/>
      <c r="CV494" s="454"/>
      <c r="CW494" s="454"/>
      <c r="CX494" s="454"/>
      <c r="CY494" s="454"/>
      <c r="CZ494" s="454"/>
      <c r="DA494" s="454"/>
      <c r="DB494" s="454"/>
      <c r="DC494" s="454"/>
      <c r="DD494" s="454"/>
      <c r="DE494" s="454"/>
      <c r="DF494" s="454"/>
      <c r="DG494" s="454"/>
      <c r="DH494" s="454"/>
      <c r="DI494" s="454"/>
      <c r="DJ494" s="454"/>
      <c r="DK494" s="454"/>
      <c r="DL494" s="454"/>
      <c r="DM494" s="454"/>
      <c r="DN494" s="454"/>
      <c r="DO494" s="454"/>
      <c r="DP494" s="454"/>
      <c r="DQ494" s="454"/>
      <c r="DR494" s="454"/>
      <c r="DS494" s="454"/>
      <c r="DT494" s="454"/>
      <c r="DU494" s="454"/>
      <c r="DV494" s="454"/>
      <c r="DW494" s="454"/>
      <c r="DX494" s="454"/>
      <c r="DY494" s="454"/>
      <c r="DZ494" s="454"/>
      <c r="EA494" s="454"/>
      <c r="EB494" s="454"/>
      <c r="EC494" s="454"/>
      <c r="ED494" s="454"/>
      <c r="EE494" s="454"/>
      <c r="EF494" s="454"/>
      <c r="EG494" s="454"/>
      <c r="EH494" s="454"/>
      <c r="EI494" s="454"/>
      <c r="EJ494" s="454"/>
      <c r="EK494" s="454"/>
      <c r="EL494" s="454"/>
      <c r="EM494" s="454"/>
      <c r="EN494" s="454"/>
      <c r="EO494" s="454"/>
      <c r="EP494" s="454"/>
      <c r="EQ494" s="454"/>
      <c r="ER494" s="454"/>
      <c r="ES494" s="454"/>
      <c r="ET494" s="454"/>
      <c r="EU494" s="581"/>
      <c r="EV494" s="581"/>
      <c r="EW494" s="581"/>
      <c r="EX494" s="581"/>
      <c r="EY494" s="581"/>
      <c r="EZ494" s="581"/>
      <c r="FA494" s="581"/>
      <c r="FB494" s="581"/>
      <c r="FC494" s="581"/>
      <c r="FD494" s="581"/>
      <c r="FE494" s="581"/>
    </row>
    <row r="495" spans="1:161">
      <c r="A495" s="454"/>
      <c r="B495" s="653"/>
      <c r="C495" s="454"/>
      <c r="D495" s="454"/>
      <c r="E495" s="454"/>
      <c r="F495" s="504"/>
      <c r="G495" s="454"/>
      <c r="H495" s="454"/>
      <c r="I495" s="454"/>
      <c r="J495" s="454"/>
      <c r="K495" s="454"/>
      <c r="L495" s="454"/>
      <c r="M495" s="454"/>
      <c r="N495" s="454"/>
      <c r="O495" s="454"/>
      <c r="P495" s="454"/>
      <c r="Q495" s="454"/>
      <c r="R495" s="454"/>
      <c r="S495" s="454"/>
      <c r="T495" s="454"/>
      <c r="U495" s="454"/>
      <c r="V495" s="454"/>
      <c r="W495" s="454"/>
      <c r="X495" s="454"/>
      <c r="Y495" s="454"/>
      <c r="Z495" s="454"/>
      <c r="AA495" s="454"/>
      <c r="AB495" s="454"/>
      <c r="AC495" s="454"/>
      <c r="AD495" s="454"/>
      <c r="AE495" s="454"/>
      <c r="AF495" s="454"/>
      <c r="AG495" s="454"/>
      <c r="AH495" s="454"/>
      <c r="AI495" s="454"/>
      <c r="AJ495" s="454"/>
      <c r="AK495" s="454"/>
      <c r="AL495" s="454"/>
      <c r="AM495" s="454"/>
      <c r="AN495" s="454"/>
      <c r="AO495" s="454"/>
      <c r="AP495" s="454"/>
      <c r="AQ495" s="454"/>
      <c r="AR495" s="454"/>
      <c r="AS495" s="454"/>
      <c r="AT495" s="454"/>
      <c r="AU495" s="454"/>
      <c r="AV495" s="454"/>
      <c r="AW495" s="454"/>
      <c r="AX495" s="454"/>
      <c r="AY495" s="454"/>
      <c r="AZ495" s="454"/>
      <c r="BA495" s="454"/>
      <c r="BB495" s="454"/>
      <c r="BC495" s="454"/>
      <c r="BD495" s="454"/>
      <c r="BE495" s="454"/>
      <c r="BF495" s="454"/>
      <c r="BG495" s="454"/>
      <c r="BH495" s="454"/>
      <c r="BI495" s="454"/>
      <c r="BJ495" s="454"/>
      <c r="BK495" s="454"/>
      <c r="BL495" s="454"/>
      <c r="BM495" s="454"/>
      <c r="BN495" s="454"/>
      <c r="BO495" s="454"/>
      <c r="BP495" s="454"/>
      <c r="BQ495" s="454"/>
      <c r="BR495" s="454"/>
      <c r="BS495" s="454"/>
      <c r="BT495" s="454"/>
      <c r="BU495" s="454"/>
      <c r="BV495" s="454"/>
      <c r="BW495" s="454"/>
      <c r="BX495" s="454"/>
      <c r="BY495" s="454"/>
      <c r="BZ495" s="454"/>
      <c r="CA495" s="454"/>
      <c r="CB495" s="454"/>
      <c r="CC495" s="454"/>
      <c r="CD495" s="454"/>
      <c r="CE495" s="454"/>
      <c r="CF495" s="454"/>
      <c r="CG495" s="454"/>
      <c r="CH495" s="454"/>
      <c r="CI495" s="454"/>
      <c r="CJ495" s="454"/>
      <c r="CK495" s="454"/>
      <c r="CL495" s="454"/>
      <c r="CM495" s="454"/>
      <c r="CN495" s="454"/>
      <c r="CO495" s="454"/>
      <c r="CP495" s="454"/>
      <c r="CQ495" s="454"/>
      <c r="CR495" s="454"/>
      <c r="CS495" s="454"/>
      <c r="CT495" s="454"/>
      <c r="CU495" s="454"/>
      <c r="CV495" s="454"/>
      <c r="CW495" s="454"/>
      <c r="CX495" s="454"/>
      <c r="CY495" s="454"/>
      <c r="CZ495" s="454"/>
      <c r="DA495" s="454"/>
      <c r="DB495" s="454"/>
      <c r="DC495" s="454"/>
      <c r="DD495" s="454"/>
      <c r="DE495" s="454"/>
      <c r="DF495" s="454"/>
      <c r="DG495" s="454"/>
      <c r="DH495" s="454"/>
      <c r="DI495" s="454"/>
      <c r="DJ495" s="454"/>
      <c r="DK495" s="454"/>
      <c r="DL495" s="454"/>
      <c r="DM495" s="454"/>
      <c r="DN495" s="454"/>
      <c r="DO495" s="454"/>
      <c r="DP495" s="454"/>
      <c r="DQ495" s="454"/>
      <c r="DR495" s="454"/>
      <c r="DS495" s="454"/>
      <c r="DT495" s="454"/>
      <c r="DU495" s="454"/>
      <c r="DV495" s="454"/>
      <c r="DW495" s="454"/>
      <c r="DX495" s="454"/>
      <c r="DY495" s="454"/>
      <c r="DZ495" s="454"/>
      <c r="EA495" s="454"/>
      <c r="EB495" s="454"/>
      <c r="EC495" s="454"/>
      <c r="ED495" s="454"/>
      <c r="EE495" s="454"/>
      <c r="EF495" s="454"/>
      <c r="EG495" s="454"/>
      <c r="EH495" s="454"/>
      <c r="EI495" s="454"/>
      <c r="EJ495" s="454"/>
      <c r="EK495" s="454"/>
      <c r="EL495" s="454"/>
      <c r="EM495" s="454"/>
      <c r="EN495" s="454"/>
      <c r="EO495" s="454"/>
      <c r="EP495" s="454"/>
      <c r="EQ495" s="454"/>
      <c r="ER495" s="454"/>
      <c r="ES495" s="454"/>
      <c r="ET495" s="454"/>
      <c r="EU495" s="581"/>
      <c r="EV495" s="581"/>
      <c r="EW495" s="581"/>
      <c r="EX495" s="581"/>
      <c r="EY495" s="581"/>
      <c r="EZ495" s="581"/>
      <c r="FA495" s="581"/>
      <c r="FB495" s="581"/>
      <c r="FC495" s="581"/>
      <c r="FD495" s="581"/>
      <c r="FE495" s="581"/>
    </row>
    <row r="496" spans="1:161">
      <c r="A496" s="454"/>
      <c r="B496" s="653"/>
      <c r="C496" s="454"/>
      <c r="D496" s="454"/>
      <c r="E496" s="454"/>
      <c r="F496" s="504"/>
      <c r="G496" s="454"/>
      <c r="H496" s="454"/>
      <c r="I496" s="454"/>
      <c r="J496" s="454"/>
      <c r="K496" s="454"/>
      <c r="L496" s="454"/>
      <c r="M496" s="454"/>
      <c r="N496" s="454"/>
      <c r="O496" s="454"/>
      <c r="P496" s="454"/>
      <c r="Q496" s="454"/>
      <c r="R496" s="454"/>
      <c r="S496" s="454"/>
      <c r="T496" s="454"/>
      <c r="U496" s="454"/>
      <c r="V496" s="454"/>
      <c r="W496" s="454"/>
      <c r="X496" s="454"/>
      <c r="Y496" s="454"/>
      <c r="Z496" s="454"/>
      <c r="AA496" s="454"/>
      <c r="AB496" s="454"/>
      <c r="AC496" s="454"/>
      <c r="AD496" s="454"/>
      <c r="AE496" s="454"/>
      <c r="AF496" s="454"/>
      <c r="AG496" s="454"/>
      <c r="AH496" s="454"/>
      <c r="AI496" s="454"/>
      <c r="AJ496" s="454"/>
      <c r="AK496" s="454"/>
      <c r="AL496" s="454"/>
      <c r="AM496" s="454"/>
      <c r="AN496" s="454"/>
      <c r="AO496" s="454"/>
      <c r="AP496" s="454"/>
      <c r="AQ496" s="454"/>
      <c r="AR496" s="454"/>
      <c r="AS496" s="454"/>
      <c r="AT496" s="454"/>
      <c r="AU496" s="454"/>
      <c r="AV496" s="454"/>
      <c r="AW496" s="454"/>
      <c r="AX496" s="454"/>
      <c r="AY496" s="454"/>
      <c r="AZ496" s="454"/>
      <c r="BA496" s="454"/>
      <c r="BB496" s="454"/>
      <c r="BC496" s="454"/>
      <c r="BD496" s="454"/>
      <c r="BE496" s="454"/>
      <c r="BF496" s="454"/>
      <c r="BG496" s="454"/>
      <c r="BH496" s="454"/>
      <c r="BI496" s="454"/>
      <c r="BJ496" s="454"/>
      <c r="BK496" s="454"/>
      <c r="BL496" s="454"/>
      <c r="BM496" s="454"/>
      <c r="BN496" s="454"/>
      <c r="BO496" s="454"/>
      <c r="BP496" s="454"/>
      <c r="BQ496" s="454"/>
      <c r="BR496" s="454"/>
      <c r="BS496" s="454"/>
      <c r="BT496" s="454"/>
      <c r="BU496" s="454"/>
      <c r="BV496" s="454"/>
      <c r="BW496" s="454"/>
      <c r="BX496" s="454"/>
      <c r="BY496" s="454"/>
      <c r="BZ496" s="454"/>
      <c r="CA496" s="454"/>
      <c r="CB496" s="454"/>
      <c r="CC496" s="454"/>
      <c r="CD496" s="454"/>
      <c r="CE496" s="454"/>
      <c r="CF496" s="454"/>
      <c r="CG496" s="454"/>
      <c r="CH496" s="454"/>
      <c r="CI496" s="454"/>
      <c r="CJ496" s="454"/>
      <c r="CK496" s="454"/>
      <c r="CL496" s="454"/>
      <c r="CM496" s="454"/>
      <c r="CN496" s="454"/>
      <c r="CO496" s="454"/>
      <c r="CP496" s="454"/>
      <c r="CQ496" s="454"/>
      <c r="CR496" s="454"/>
      <c r="CS496" s="454"/>
      <c r="CT496" s="454"/>
      <c r="CU496" s="454"/>
      <c r="CV496" s="454"/>
      <c r="CW496" s="454"/>
      <c r="CX496" s="454"/>
      <c r="CY496" s="454"/>
      <c r="CZ496" s="454"/>
      <c r="DA496" s="454"/>
      <c r="DB496" s="454"/>
      <c r="DC496" s="454"/>
      <c r="DD496" s="454"/>
      <c r="DE496" s="454"/>
      <c r="DF496" s="454"/>
      <c r="DG496" s="454"/>
      <c r="DH496" s="454"/>
      <c r="DI496" s="454"/>
      <c r="DJ496" s="454"/>
      <c r="DK496" s="454"/>
      <c r="DL496" s="454"/>
      <c r="DM496" s="454"/>
      <c r="DN496" s="454"/>
      <c r="DO496" s="454"/>
      <c r="DP496" s="454"/>
      <c r="DQ496" s="454"/>
      <c r="DR496" s="454"/>
      <c r="DS496" s="454"/>
      <c r="DT496" s="454"/>
      <c r="DU496" s="454"/>
      <c r="DV496" s="454"/>
      <c r="DW496" s="454"/>
      <c r="DX496" s="454"/>
      <c r="DY496" s="454"/>
      <c r="DZ496" s="454"/>
      <c r="EA496" s="454"/>
      <c r="EB496" s="454"/>
      <c r="EC496" s="454"/>
      <c r="ED496" s="454"/>
      <c r="EE496" s="454"/>
      <c r="EF496" s="454"/>
      <c r="EG496" s="454"/>
      <c r="EH496" s="454"/>
      <c r="EI496" s="454"/>
      <c r="EJ496" s="454"/>
      <c r="EK496" s="454"/>
      <c r="EL496" s="454"/>
      <c r="EM496" s="454"/>
      <c r="EN496" s="454"/>
      <c r="EO496" s="454"/>
      <c r="EP496" s="454"/>
      <c r="EQ496" s="454"/>
      <c r="ER496" s="454"/>
      <c r="ES496" s="454"/>
      <c r="ET496" s="454"/>
      <c r="EU496" s="581"/>
      <c r="EV496" s="581"/>
      <c r="EW496" s="581"/>
      <c r="EX496" s="581"/>
      <c r="EY496" s="581"/>
      <c r="EZ496" s="581"/>
      <c r="FA496" s="581"/>
      <c r="FB496" s="581"/>
      <c r="FC496" s="581"/>
      <c r="FD496" s="581"/>
      <c r="FE496" s="581"/>
    </row>
    <row r="497" spans="1:161">
      <c r="A497" s="454"/>
      <c r="B497" s="653"/>
      <c r="C497" s="454"/>
      <c r="D497" s="454"/>
      <c r="E497" s="454"/>
      <c r="F497" s="504"/>
      <c r="G497" s="454"/>
      <c r="H497" s="454"/>
      <c r="I497" s="454"/>
      <c r="J497" s="454"/>
      <c r="K497" s="454"/>
      <c r="L497" s="454"/>
      <c r="M497" s="454"/>
      <c r="N497" s="454"/>
      <c r="O497" s="454"/>
      <c r="P497" s="454"/>
      <c r="Q497" s="454"/>
      <c r="R497" s="454"/>
      <c r="S497" s="454"/>
      <c r="T497" s="454"/>
      <c r="U497" s="454"/>
      <c r="V497" s="454"/>
      <c r="W497" s="454"/>
      <c r="X497" s="454"/>
      <c r="Y497" s="454"/>
      <c r="Z497" s="454"/>
      <c r="AA497" s="454"/>
      <c r="AB497" s="454"/>
      <c r="AC497" s="454"/>
      <c r="AD497" s="454"/>
      <c r="AE497" s="454"/>
      <c r="AF497" s="454"/>
      <c r="AG497" s="454"/>
      <c r="AH497" s="454"/>
      <c r="AI497" s="454"/>
      <c r="AJ497" s="454"/>
      <c r="AK497" s="454"/>
      <c r="AL497" s="454"/>
      <c r="AM497" s="454"/>
      <c r="AN497" s="454"/>
      <c r="AO497" s="454"/>
      <c r="AP497" s="454"/>
      <c r="AQ497" s="454"/>
      <c r="AR497" s="454"/>
      <c r="AS497" s="454"/>
      <c r="AT497" s="454"/>
      <c r="AU497" s="454"/>
      <c r="AV497" s="454"/>
      <c r="AW497" s="454"/>
      <c r="AX497" s="454"/>
      <c r="AY497" s="454"/>
      <c r="AZ497" s="454"/>
      <c r="BA497" s="454"/>
      <c r="BB497" s="454"/>
      <c r="BC497" s="454"/>
      <c r="BD497" s="454"/>
      <c r="BE497" s="454"/>
      <c r="BF497" s="454"/>
      <c r="BG497" s="454"/>
      <c r="BH497" s="454"/>
      <c r="BI497" s="454"/>
      <c r="BJ497" s="454"/>
      <c r="BK497" s="454"/>
      <c r="BL497" s="454"/>
      <c r="BM497" s="454"/>
      <c r="BN497" s="454"/>
      <c r="BO497" s="454"/>
      <c r="BP497" s="454"/>
      <c r="BQ497" s="454"/>
      <c r="BR497" s="454"/>
      <c r="BS497" s="454"/>
      <c r="BT497" s="454"/>
      <c r="BU497" s="454"/>
      <c r="BV497" s="454"/>
      <c r="BW497" s="454"/>
      <c r="BX497" s="454"/>
      <c r="BY497" s="454"/>
      <c r="BZ497" s="454"/>
      <c r="CA497" s="454"/>
      <c r="CB497" s="454"/>
      <c r="CC497" s="454"/>
      <c r="CD497" s="454"/>
      <c r="CE497" s="454"/>
      <c r="CF497" s="454"/>
      <c r="CG497" s="454"/>
      <c r="CH497" s="454"/>
      <c r="CI497" s="454"/>
      <c r="CJ497" s="454"/>
      <c r="CK497" s="454"/>
      <c r="CL497" s="454"/>
      <c r="CM497" s="454"/>
      <c r="CN497" s="454"/>
      <c r="CO497" s="454"/>
      <c r="CP497" s="454"/>
      <c r="CQ497" s="454"/>
      <c r="CR497" s="454"/>
      <c r="CS497" s="454"/>
      <c r="CT497" s="454"/>
      <c r="CU497" s="454"/>
      <c r="CV497" s="454"/>
      <c r="CW497" s="454"/>
      <c r="CX497" s="454"/>
      <c r="CY497" s="454"/>
      <c r="CZ497" s="454"/>
      <c r="DA497" s="454"/>
      <c r="DB497" s="454"/>
      <c r="DC497" s="454"/>
      <c r="DD497" s="454"/>
      <c r="DE497" s="454"/>
      <c r="DF497" s="454"/>
      <c r="DG497" s="454"/>
      <c r="DH497" s="454"/>
      <c r="DI497" s="454"/>
      <c r="DJ497" s="454"/>
      <c r="DK497" s="454"/>
      <c r="DL497" s="454"/>
      <c r="DM497" s="454"/>
      <c r="DN497" s="454"/>
      <c r="DO497" s="454"/>
      <c r="DP497" s="454"/>
      <c r="DQ497" s="454"/>
      <c r="DR497" s="454"/>
      <c r="DS497" s="454"/>
      <c r="DT497" s="454"/>
      <c r="DU497" s="454"/>
      <c r="DV497" s="454"/>
      <c r="DW497" s="454"/>
      <c r="DX497" s="454"/>
      <c r="DY497" s="454"/>
      <c r="DZ497" s="454"/>
      <c r="EA497" s="454"/>
      <c r="EB497" s="454"/>
      <c r="EC497" s="454"/>
      <c r="ED497" s="454"/>
      <c r="EE497" s="454"/>
      <c r="EF497" s="454"/>
      <c r="EG497" s="454"/>
      <c r="EH497" s="454"/>
      <c r="EI497" s="454"/>
      <c r="EJ497" s="454"/>
      <c r="EK497" s="454"/>
      <c r="EL497" s="454"/>
      <c r="EM497" s="454"/>
      <c r="EN497" s="454"/>
      <c r="EO497" s="454"/>
      <c r="EP497" s="454"/>
      <c r="EQ497" s="454"/>
      <c r="ER497" s="454"/>
      <c r="ES497" s="454"/>
      <c r="ET497" s="454"/>
      <c r="EU497" s="581"/>
      <c r="EV497" s="581"/>
      <c r="EW497" s="581"/>
      <c r="EX497" s="581"/>
      <c r="EY497" s="581"/>
      <c r="EZ497" s="581"/>
      <c r="FA497" s="581"/>
      <c r="FB497" s="581"/>
      <c r="FC497" s="581"/>
      <c r="FD497" s="581"/>
      <c r="FE497" s="581"/>
    </row>
    <row r="498" spans="1:161">
      <c r="A498" s="454"/>
      <c r="B498" s="653"/>
      <c r="C498" s="454"/>
      <c r="D498" s="454"/>
      <c r="E498" s="454"/>
      <c r="F498" s="504"/>
      <c r="G498" s="454"/>
      <c r="H498" s="454"/>
      <c r="I498" s="454"/>
      <c r="J498" s="454"/>
      <c r="K498" s="454"/>
      <c r="L498" s="454"/>
      <c r="M498" s="454"/>
      <c r="N498" s="454"/>
      <c r="O498" s="454"/>
      <c r="P498" s="454"/>
      <c r="Q498" s="454"/>
      <c r="R498" s="454"/>
      <c r="S498" s="454"/>
      <c r="T498" s="454"/>
      <c r="U498" s="454"/>
      <c r="V498" s="454"/>
      <c r="W498" s="454"/>
      <c r="X498" s="454"/>
      <c r="Y498" s="454"/>
      <c r="Z498" s="454"/>
      <c r="AA498" s="454"/>
      <c r="AB498" s="454"/>
      <c r="AC498" s="454"/>
      <c r="AD498" s="454"/>
      <c r="AE498" s="454"/>
      <c r="AF498" s="454"/>
      <c r="AG498" s="454"/>
      <c r="AH498" s="454"/>
      <c r="AI498" s="454"/>
      <c r="AJ498" s="454"/>
      <c r="AK498" s="454"/>
      <c r="AL498" s="454"/>
      <c r="AM498" s="454"/>
      <c r="AN498" s="454"/>
      <c r="AO498" s="454"/>
      <c r="AP498" s="454"/>
      <c r="AQ498" s="454"/>
      <c r="AR498" s="454"/>
      <c r="AS498" s="454"/>
      <c r="AT498" s="454"/>
      <c r="AU498" s="454"/>
      <c r="AV498" s="454"/>
      <c r="AW498" s="454"/>
      <c r="AX498" s="454"/>
      <c r="AY498" s="454"/>
      <c r="AZ498" s="454"/>
      <c r="BA498" s="454"/>
      <c r="BB498" s="454"/>
      <c r="BC498" s="454"/>
      <c r="BD498" s="454"/>
      <c r="BE498" s="454"/>
      <c r="BF498" s="454"/>
      <c r="BG498" s="454"/>
      <c r="BH498" s="454"/>
      <c r="BI498" s="454"/>
      <c r="BJ498" s="454"/>
      <c r="BK498" s="454"/>
      <c r="BL498" s="454"/>
      <c r="BM498" s="454"/>
      <c r="BN498" s="454"/>
      <c r="BO498" s="454"/>
      <c r="BP498" s="454"/>
      <c r="BQ498" s="454"/>
      <c r="BR498" s="454"/>
      <c r="BS498" s="454"/>
      <c r="BT498" s="454"/>
      <c r="BU498" s="454"/>
      <c r="BV498" s="454"/>
      <c r="BW498" s="454"/>
      <c r="BX498" s="454"/>
      <c r="BY498" s="454"/>
      <c r="BZ498" s="454"/>
      <c r="CA498" s="454"/>
      <c r="CB498" s="454"/>
      <c r="CC498" s="454"/>
      <c r="CD498" s="454"/>
      <c r="CE498" s="454"/>
      <c r="CF498" s="454"/>
      <c r="CG498" s="454"/>
      <c r="CH498" s="454"/>
      <c r="CI498" s="454"/>
      <c r="CJ498" s="454"/>
      <c r="CK498" s="454"/>
      <c r="CL498" s="454"/>
      <c r="CM498" s="454"/>
      <c r="CN498" s="454"/>
      <c r="CO498" s="454"/>
      <c r="CP498" s="454"/>
      <c r="CQ498" s="454"/>
      <c r="CR498" s="454"/>
      <c r="CS498" s="454"/>
      <c r="CT498" s="454"/>
      <c r="CU498" s="454"/>
      <c r="CV498" s="454"/>
      <c r="CW498" s="454"/>
      <c r="CX498" s="454"/>
      <c r="CY498" s="454"/>
      <c r="CZ498" s="454"/>
      <c r="DA498" s="454"/>
      <c r="DB498" s="454"/>
      <c r="DC498" s="454"/>
      <c r="DD498" s="454"/>
      <c r="DE498" s="454"/>
      <c r="DF498" s="454"/>
      <c r="DG498" s="454"/>
      <c r="DH498" s="454"/>
      <c r="DI498" s="454"/>
      <c r="DJ498" s="454"/>
      <c r="DK498" s="454"/>
      <c r="DL498" s="454"/>
      <c r="DM498" s="454"/>
      <c r="DN498" s="454"/>
      <c r="DO498" s="454"/>
      <c r="DP498" s="454"/>
      <c r="DQ498" s="454"/>
      <c r="DR498" s="454"/>
      <c r="DS498" s="454"/>
      <c r="DT498" s="454"/>
      <c r="DU498" s="454"/>
      <c r="DV498" s="454"/>
      <c r="DW498" s="454"/>
      <c r="DX498" s="454"/>
      <c r="DY498" s="454"/>
      <c r="DZ498" s="454"/>
      <c r="EA498" s="454"/>
      <c r="EB498" s="454"/>
      <c r="EC498" s="454"/>
      <c r="ED498" s="454"/>
      <c r="EE498" s="454"/>
      <c r="EF498" s="454"/>
      <c r="EG498" s="454"/>
      <c r="EH498" s="454"/>
      <c r="EI498" s="454"/>
      <c r="EJ498" s="454"/>
      <c r="EK498" s="454"/>
      <c r="EL498" s="454"/>
      <c r="EM498" s="454"/>
      <c r="EN498" s="454"/>
      <c r="EO498" s="454"/>
      <c r="EP498" s="454"/>
      <c r="EQ498" s="454"/>
      <c r="ER498" s="454"/>
      <c r="ES498" s="454"/>
      <c r="ET498" s="454"/>
      <c r="EU498" s="581"/>
      <c r="EV498" s="581"/>
      <c r="EW498" s="581"/>
      <c r="EX498" s="581"/>
      <c r="EY498" s="581"/>
      <c r="EZ498" s="581"/>
      <c r="FA498" s="581"/>
      <c r="FB498" s="581"/>
      <c r="FC498" s="581"/>
      <c r="FD498" s="581"/>
      <c r="FE498" s="581"/>
    </row>
    <row r="499" spans="1:161">
      <c r="A499" s="454"/>
      <c r="B499" s="653"/>
      <c r="C499" s="454"/>
      <c r="D499" s="454"/>
      <c r="E499" s="454"/>
      <c r="F499" s="504"/>
      <c r="G499" s="454"/>
      <c r="H499" s="454"/>
      <c r="I499" s="454"/>
      <c r="J499" s="454"/>
      <c r="K499" s="454"/>
      <c r="L499" s="454"/>
      <c r="M499" s="454"/>
      <c r="N499" s="454"/>
      <c r="O499" s="454"/>
      <c r="P499" s="454"/>
      <c r="Q499" s="454"/>
      <c r="R499" s="454"/>
      <c r="S499" s="454"/>
      <c r="T499" s="454"/>
      <c r="U499" s="454"/>
      <c r="V499" s="454"/>
      <c r="W499" s="454"/>
      <c r="X499" s="454"/>
      <c r="Y499" s="454"/>
      <c r="Z499" s="454"/>
      <c r="AA499" s="454"/>
      <c r="AB499" s="454"/>
      <c r="AC499" s="454"/>
      <c r="AD499" s="454"/>
      <c r="AE499" s="454"/>
      <c r="AF499" s="454"/>
      <c r="AG499" s="454"/>
      <c r="AH499" s="454"/>
      <c r="AI499" s="454"/>
      <c r="AJ499" s="454"/>
      <c r="AK499" s="454"/>
      <c r="AL499" s="454"/>
      <c r="AM499" s="454"/>
      <c r="AN499" s="454"/>
      <c r="AO499" s="454"/>
      <c r="AP499" s="454"/>
      <c r="AQ499" s="454"/>
      <c r="AR499" s="454"/>
      <c r="AS499" s="454"/>
      <c r="AT499" s="454"/>
      <c r="AU499" s="454"/>
      <c r="AV499" s="454"/>
      <c r="AW499" s="454"/>
      <c r="AX499" s="454"/>
      <c r="AY499" s="454"/>
      <c r="AZ499" s="454"/>
      <c r="BA499" s="454"/>
      <c r="BB499" s="454"/>
      <c r="BC499" s="454"/>
      <c r="BD499" s="454"/>
      <c r="BE499" s="454"/>
      <c r="BF499" s="454"/>
      <c r="BG499" s="454"/>
      <c r="BH499" s="454"/>
      <c r="BI499" s="454"/>
      <c r="BJ499" s="454"/>
      <c r="BK499" s="454"/>
      <c r="BL499" s="454"/>
      <c r="BM499" s="454"/>
      <c r="BN499" s="454"/>
      <c r="BO499" s="454"/>
      <c r="BP499" s="454"/>
      <c r="BQ499" s="454"/>
      <c r="BR499" s="454"/>
      <c r="BS499" s="454"/>
      <c r="BT499" s="454"/>
      <c r="BU499" s="454"/>
      <c r="BV499" s="454"/>
      <c r="BW499" s="454"/>
      <c r="BX499" s="454"/>
      <c r="BY499" s="454"/>
      <c r="BZ499" s="454"/>
      <c r="CA499" s="454"/>
      <c r="CB499" s="454"/>
      <c r="CC499" s="454"/>
      <c r="CD499" s="454"/>
      <c r="CE499" s="454"/>
      <c r="CF499" s="454"/>
      <c r="CG499" s="454"/>
      <c r="CH499" s="454"/>
      <c r="CI499" s="454"/>
      <c r="CJ499" s="454"/>
      <c r="CK499" s="454"/>
      <c r="CL499" s="454"/>
      <c r="CM499" s="454"/>
      <c r="CN499" s="454"/>
      <c r="CO499" s="454"/>
      <c r="CP499" s="454"/>
      <c r="CQ499" s="454"/>
      <c r="CR499" s="454"/>
      <c r="CS499" s="454"/>
      <c r="CT499" s="454"/>
      <c r="CU499" s="454"/>
      <c r="CV499" s="454"/>
      <c r="CW499" s="454"/>
      <c r="CX499" s="454"/>
      <c r="CY499" s="454"/>
      <c r="CZ499" s="454"/>
      <c r="DA499" s="454"/>
      <c r="DB499" s="454"/>
      <c r="DC499" s="454"/>
      <c r="DD499" s="454"/>
      <c r="DE499" s="454"/>
      <c r="DF499" s="454"/>
      <c r="DG499" s="454"/>
      <c r="DH499" s="454"/>
      <c r="DI499" s="454"/>
      <c r="DJ499" s="454"/>
      <c r="DK499" s="454"/>
      <c r="DL499" s="454"/>
      <c r="DM499" s="454"/>
      <c r="DN499" s="454"/>
      <c r="DO499" s="454"/>
      <c r="DP499" s="454"/>
      <c r="DQ499" s="454"/>
      <c r="DR499" s="454"/>
      <c r="DS499" s="454"/>
      <c r="DT499" s="454"/>
      <c r="DU499" s="454"/>
      <c r="DV499" s="454"/>
      <c r="DW499" s="454"/>
      <c r="DX499" s="454"/>
      <c r="DY499" s="454"/>
      <c r="DZ499" s="454"/>
      <c r="EA499" s="454"/>
      <c r="EB499" s="454"/>
      <c r="EC499" s="454"/>
      <c r="ED499" s="454"/>
      <c r="EE499" s="454"/>
      <c r="EF499" s="454"/>
      <c r="EG499" s="454"/>
      <c r="EH499" s="454"/>
      <c r="EI499" s="454"/>
      <c r="EJ499" s="454"/>
      <c r="EK499" s="454"/>
      <c r="EL499" s="454"/>
      <c r="EM499" s="454"/>
      <c r="EN499" s="454"/>
      <c r="EO499" s="454"/>
      <c r="EP499" s="454"/>
      <c r="EQ499" s="454"/>
      <c r="ER499" s="454"/>
      <c r="ES499" s="454"/>
      <c r="ET499" s="454"/>
      <c r="EU499" s="581"/>
      <c r="EV499" s="581"/>
      <c r="EW499" s="581"/>
      <c r="EX499" s="581"/>
      <c r="EY499" s="581"/>
      <c r="EZ499" s="581"/>
      <c r="FA499" s="581"/>
      <c r="FB499" s="581"/>
      <c r="FC499" s="581"/>
      <c r="FD499" s="581"/>
      <c r="FE499" s="581"/>
    </row>
    <row r="500" spans="1:161">
      <c r="A500" s="454"/>
      <c r="B500" s="653"/>
      <c r="C500" s="454"/>
      <c r="D500" s="454"/>
      <c r="E500" s="454"/>
      <c r="F500" s="504"/>
      <c r="G500" s="454"/>
      <c r="H500" s="454"/>
      <c r="I500" s="454"/>
      <c r="J500" s="454"/>
      <c r="K500" s="454"/>
      <c r="L500" s="454"/>
      <c r="M500" s="454"/>
      <c r="N500" s="454"/>
      <c r="O500" s="454"/>
      <c r="P500" s="454"/>
      <c r="Q500" s="454"/>
      <c r="R500" s="454"/>
      <c r="S500" s="454"/>
      <c r="T500" s="454"/>
      <c r="U500" s="454"/>
      <c r="V500" s="454"/>
      <c r="W500" s="454"/>
      <c r="X500" s="454"/>
      <c r="Y500" s="454"/>
      <c r="Z500" s="454"/>
      <c r="AA500" s="454"/>
      <c r="AB500" s="454"/>
      <c r="AC500" s="454"/>
      <c r="AD500" s="454"/>
      <c r="AE500" s="454"/>
      <c r="AF500" s="454"/>
      <c r="AG500" s="454"/>
      <c r="AH500" s="454"/>
      <c r="AI500" s="454"/>
      <c r="AJ500" s="454"/>
      <c r="AK500" s="454"/>
      <c r="AL500" s="454"/>
      <c r="AM500" s="454"/>
      <c r="AN500" s="454"/>
      <c r="AO500" s="454"/>
      <c r="AP500" s="454"/>
      <c r="AQ500" s="454"/>
      <c r="AR500" s="454"/>
      <c r="AS500" s="454"/>
      <c r="AT500" s="454"/>
      <c r="AU500" s="454"/>
      <c r="AV500" s="454"/>
      <c r="AW500" s="454"/>
      <c r="AX500" s="454"/>
      <c r="AY500" s="454"/>
      <c r="AZ500" s="454"/>
      <c r="BA500" s="454"/>
      <c r="BB500" s="454"/>
      <c r="BC500" s="454"/>
      <c r="BD500" s="454"/>
      <c r="BE500" s="454"/>
      <c r="BF500" s="454"/>
      <c r="BG500" s="454"/>
      <c r="BH500" s="454"/>
      <c r="BI500" s="454"/>
      <c r="BJ500" s="454"/>
      <c r="BK500" s="454"/>
      <c r="BL500" s="454"/>
      <c r="BM500" s="454"/>
      <c r="BN500" s="454"/>
      <c r="BO500" s="454"/>
      <c r="BP500" s="454"/>
      <c r="BQ500" s="454"/>
      <c r="BR500" s="454"/>
      <c r="BS500" s="454"/>
      <c r="BT500" s="454"/>
      <c r="BU500" s="454"/>
      <c r="BV500" s="454"/>
      <c r="BW500" s="454"/>
      <c r="BX500" s="454"/>
      <c r="BY500" s="454"/>
      <c r="BZ500" s="454"/>
      <c r="CA500" s="454"/>
      <c r="CB500" s="454"/>
      <c r="CC500" s="454"/>
      <c r="CD500" s="454"/>
      <c r="CE500" s="454"/>
      <c r="CF500" s="454"/>
      <c r="CG500" s="454"/>
      <c r="CH500" s="454"/>
      <c r="CI500" s="454"/>
      <c r="CJ500" s="454"/>
      <c r="CK500" s="454"/>
      <c r="CL500" s="454"/>
      <c r="CM500" s="454"/>
      <c r="CN500" s="454"/>
      <c r="CO500" s="454"/>
      <c r="CP500" s="454"/>
      <c r="CQ500" s="454"/>
      <c r="CR500" s="454"/>
      <c r="CS500" s="454"/>
      <c r="CT500" s="454"/>
      <c r="CU500" s="454"/>
      <c r="CV500" s="454"/>
      <c r="CW500" s="454"/>
      <c r="CX500" s="454"/>
      <c r="CY500" s="454"/>
      <c r="CZ500" s="454"/>
      <c r="DA500" s="454"/>
      <c r="DB500" s="454"/>
      <c r="DC500" s="454"/>
      <c r="DD500" s="454"/>
      <c r="DE500" s="454"/>
      <c r="DF500" s="454"/>
      <c r="DG500" s="454"/>
      <c r="DH500" s="454"/>
      <c r="DI500" s="454"/>
      <c r="DJ500" s="454"/>
      <c r="DK500" s="454"/>
      <c r="DL500" s="454"/>
      <c r="DM500" s="454"/>
      <c r="DN500" s="454"/>
      <c r="DO500" s="454"/>
      <c r="DP500" s="454"/>
      <c r="DQ500" s="454"/>
      <c r="DR500" s="454"/>
      <c r="DS500" s="454"/>
      <c r="DT500" s="454"/>
      <c r="DU500" s="454"/>
      <c r="DV500" s="454"/>
      <c r="DW500" s="454"/>
      <c r="DX500" s="454"/>
      <c r="DY500" s="454"/>
      <c r="DZ500" s="454"/>
      <c r="EA500" s="454"/>
      <c r="EB500" s="454"/>
      <c r="EC500" s="454"/>
      <c r="ED500" s="454"/>
      <c r="EE500" s="454"/>
      <c r="EF500" s="454"/>
      <c r="EG500" s="454"/>
      <c r="EH500" s="454"/>
      <c r="EI500" s="454"/>
      <c r="EJ500" s="454"/>
      <c r="EK500" s="454"/>
      <c r="EL500" s="454"/>
      <c r="EM500" s="454"/>
      <c r="EN500" s="454"/>
      <c r="EO500" s="454"/>
      <c r="EP500" s="454"/>
      <c r="EQ500" s="454"/>
      <c r="ER500" s="454"/>
      <c r="ES500" s="454"/>
      <c r="ET500" s="454"/>
      <c r="EU500" s="581"/>
      <c r="EV500" s="581"/>
      <c r="EW500" s="581"/>
      <c r="EX500" s="581"/>
      <c r="EY500" s="581"/>
      <c r="EZ500" s="581"/>
      <c r="FA500" s="581"/>
      <c r="FB500" s="581"/>
      <c r="FC500" s="581"/>
      <c r="FD500" s="581"/>
      <c r="FE500" s="581"/>
    </row>
    <row r="501" spans="1:161">
      <c r="A501" s="454"/>
      <c r="B501" s="653"/>
      <c r="C501" s="454"/>
      <c r="D501" s="454"/>
      <c r="E501" s="454"/>
      <c r="F501" s="504"/>
      <c r="G501" s="454"/>
      <c r="H501" s="454"/>
      <c r="I501" s="454"/>
      <c r="J501" s="454"/>
      <c r="K501" s="454"/>
      <c r="L501" s="454"/>
      <c r="M501" s="454"/>
      <c r="N501" s="454"/>
      <c r="O501" s="454"/>
      <c r="P501" s="454"/>
      <c r="Q501" s="454"/>
      <c r="R501" s="454"/>
      <c r="S501" s="454"/>
      <c r="T501" s="454"/>
      <c r="U501" s="454"/>
      <c r="V501" s="454"/>
      <c r="W501" s="454"/>
      <c r="X501" s="454"/>
      <c r="Y501" s="454"/>
      <c r="Z501" s="454"/>
      <c r="AA501" s="454"/>
      <c r="AB501" s="454"/>
      <c r="AC501" s="454"/>
      <c r="AD501" s="454"/>
      <c r="AE501" s="454"/>
      <c r="AF501" s="454"/>
      <c r="AG501" s="454"/>
      <c r="AH501" s="454"/>
      <c r="AI501" s="454"/>
      <c r="AJ501" s="454"/>
      <c r="AK501" s="454"/>
      <c r="AL501" s="454"/>
      <c r="AM501" s="454"/>
      <c r="AN501" s="454"/>
      <c r="AO501" s="454"/>
      <c r="AP501" s="454"/>
      <c r="AQ501" s="454"/>
      <c r="AR501" s="454"/>
      <c r="AS501" s="454"/>
      <c r="AT501" s="454"/>
      <c r="AU501" s="454"/>
      <c r="AV501" s="454"/>
      <c r="AW501" s="454"/>
      <c r="AX501" s="454"/>
      <c r="AY501" s="454"/>
      <c r="AZ501" s="454"/>
      <c r="BA501" s="454"/>
      <c r="BB501" s="454"/>
      <c r="BC501" s="454"/>
      <c r="BD501" s="454"/>
      <c r="BE501" s="454"/>
      <c r="BF501" s="454"/>
      <c r="BG501" s="454"/>
      <c r="BH501" s="454"/>
      <c r="BI501" s="454"/>
      <c r="BJ501" s="454"/>
      <c r="BK501" s="454"/>
      <c r="BL501" s="454"/>
      <c r="BM501" s="454"/>
      <c r="BN501" s="454"/>
      <c r="BO501" s="454"/>
      <c r="BP501" s="454"/>
      <c r="BQ501" s="454"/>
      <c r="BR501" s="454"/>
      <c r="BS501" s="454"/>
      <c r="BT501" s="454"/>
      <c r="BU501" s="454"/>
      <c r="BV501" s="454"/>
      <c r="BW501" s="454"/>
      <c r="BX501" s="454"/>
      <c r="BY501" s="454"/>
      <c r="BZ501" s="454"/>
      <c r="CA501" s="454"/>
      <c r="CB501" s="454"/>
      <c r="CC501" s="454"/>
      <c r="CD501" s="454"/>
      <c r="CE501" s="454"/>
      <c r="CF501" s="454"/>
      <c r="CG501" s="454"/>
      <c r="CH501" s="454"/>
      <c r="CI501" s="454"/>
      <c r="CJ501" s="454"/>
      <c r="CK501" s="454"/>
      <c r="CL501" s="454"/>
      <c r="CM501" s="454"/>
      <c r="CN501" s="454"/>
      <c r="CO501" s="454"/>
      <c r="CP501" s="454"/>
      <c r="CQ501" s="454"/>
      <c r="CR501" s="454"/>
      <c r="CS501" s="454"/>
      <c r="CT501" s="454"/>
      <c r="CU501" s="454"/>
      <c r="CV501" s="454"/>
      <c r="CW501" s="454"/>
      <c r="CX501" s="454"/>
      <c r="CY501" s="454"/>
      <c r="CZ501" s="454"/>
      <c r="DA501" s="454"/>
      <c r="DB501" s="454"/>
      <c r="DC501" s="454"/>
      <c r="DD501" s="454"/>
      <c r="DE501" s="454"/>
      <c r="DF501" s="454"/>
      <c r="DG501" s="454"/>
      <c r="DH501" s="454"/>
      <c r="DI501" s="454"/>
      <c r="DJ501" s="454"/>
      <c r="DK501" s="454"/>
      <c r="DL501" s="454"/>
      <c r="DM501" s="454"/>
      <c r="DN501" s="454"/>
      <c r="DO501" s="454"/>
      <c r="DP501" s="454"/>
      <c r="DQ501" s="454"/>
      <c r="DR501" s="454"/>
      <c r="DS501" s="454"/>
      <c r="DT501" s="454"/>
      <c r="DU501" s="454"/>
      <c r="DV501" s="454"/>
      <c r="DW501" s="454"/>
      <c r="DX501" s="454"/>
      <c r="DY501" s="454"/>
      <c r="DZ501" s="454"/>
      <c r="EA501" s="454"/>
      <c r="EB501" s="454"/>
      <c r="EC501" s="454"/>
      <c r="ED501" s="454"/>
      <c r="EE501" s="454"/>
      <c r="EF501" s="454"/>
      <c r="EG501" s="454"/>
      <c r="EH501" s="454"/>
      <c r="EI501" s="454"/>
      <c r="EJ501" s="454"/>
      <c r="EK501" s="454"/>
      <c r="EL501" s="454"/>
      <c r="EM501" s="454"/>
      <c r="EN501" s="454"/>
      <c r="EO501" s="454"/>
      <c r="EP501" s="454"/>
      <c r="EQ501" s="454"/>
      <c r="ER501" s="454"/>
      <c r="ES501" s="454"/>
      <c r="ET501" s="454"/>
      <c r="EU501" s="581"/>
      <c r="EV501" s="581"/>
      <c r="EW501" s="581"/>
      <c r="EX501" s="581"/>
      <c r="EY501" s="581"/>
      <c r="EZ501" s="581"/>
      <c r="FA501" s="581"/>
      <c r="FB501" s="581"/>
      <c r="FC501" s="581"/>
      <c r="FD501" s="581"/>
      <c r="FE501" s="581"/>
    </row>
    <row r="502" spans="1:161">
      <c r="A502" s="454"/>
      <c r="B502" s="653"/>
      <c r="C502" s="454"/>
      <c r="D502" s="454"/>
      <c r="E502" s="454"/>
      <c r="F502" s="504"/>
      <c r="G502" s="454"/>
      <c r="H502" s="454"/>
      <c r="I502" s="454"/>
      <c r="J502" s="454"/>
      <c r="K502" s="454"/>
      <c r="L502" s="454"/>
      <c r="M502" s="454"/>
      <c r="N502" s="454"/>
      <c r="O502" s="454"/>
      <c r="P502" s="454"/>
      <c r="Q502" s="454"/>
      <c r="R502" s="454"/>
      <c r="S502" s="454"/>
      <c r="T502" s="454"/>
      <c r="U502" s="454"/>
      <c r="V502" s="454"/>
      <c r="W502" s="454"/>
      <c r="X502" s="454"/>
      <c r="Y502" s="454"/>
      <c r="Z502" s="454"/>
      <c r="AA502" s="454"/>
      <c r="AB502" s="454"/>
      <c r="AC502" s="454"/>
      <c r="AD502" s="454"/>
      <c r="AE502" s="454"/>
      <c r="AF502" s="454"/>
      <c r="AG502" s="454"/>
      <c r="AH502" s="454"/>
      <c r="AI502" s="454"/>
      <c r="AJ502" s="454"/>
      <c r="AK502" s="454"/>
      <c r="AL502" s="454"/>
      <c r="AM502" s="454"/>
      <c r="AN502" s="454"/>
      <c r="AO502" s="454"/>
      <c r="AP502" s="454"/>
      <c r="AQ502" s="454"/>
      <c r="AR502" s="454"/>
      <c r="AS502" s="454"/>
      <c r="AT502" s="454"/>
      <c r="AU502" s="454"/>
      <c r="AV502" s="454"/>
      <c r="AW502" s="454"/>
      <c r="AX502" s="454"/>
      <c r="AY502" s="454"/>
      <c r="AZ502" s="454"/>
      <c r="BA502" s="454"/>
      <c r="BB502" s="454"/>
      <c r="BC502" s="454"/>
      <c r="BD502" s="454"/>
      <c r="BE502" s="454"/>
      <c r="BF502" s="454"/>
      <c r="BG502" s="454"/>
      <c r="BH502" s="454"/>
      <c r="BI502" s="454"/>
      <c r="BJ502" s="454"/>
      <c r="BK502" s="454"/>
      <c r="BL502" s="454"/>
      <c r="BM502" s="454"/>
      <c r="BN502" s="454"/>
      <c r="BO502" s="454"/>
      <c r="BP502" s="454"/>
      <c r="BQ502" s="454"/>
      <c r="BR502" s="454"/>
      <c r="BS502" s="454"/>
      <c r="BT502" s="454"/>
      <c r="BU502" s="454"/>
      <c r="BV502" s="454"/>
      <c r="BW502" s="454"/>
      <c r="BX502" s="454"/>
      <c r="BY502" s="454"/>
      <c r="BZ502" s="454"/>
      <c r="CA502" s="454"/>
      <c r="CB502" s="454"/>
      <c r="CC502" s="454"/>
      <c r="CD502" s="454"/>
      <c r="CE502" s="454"/>
      <c r="CF502" s="454"/>
      <c r="CG502" s="454"/>
      <c r="CH502" s="454"/>
      <c r="CI502" s="454"/>
      <c r="CJ502" s="454"/>
      <c r="CK502" s="454"/>
      <c r="CL502" s="454"/>
      <c r="CM502" s="454"/>
      <c r="CN502" s="454"/>
      <c r="CO502" s="454"/>
      <c r="CP502" s="454"/>
      <c r="CQ502" s="454"/>
      <c r="CR502" s="454"/>
      <c r="CS502" s="454"/>
      <c r="CT502" s="454"/>
      <c r="CU502" s="454"/>
      <c r="CV502" s="454"/>
      <c r="CW502" s="454"/>
      <c r="CX502" s="454"/>
      <c r="CY502" s="454"/>
      <c r="CZ502" s="454"/>
      <c r="DA502" s="454"/>
      <c r="DB502" s="454"/>
      <c r="DC502" s="454"/>
      <c r="DD502" s="454"/>
      <c r="DE502" s="454"/>
      <c r="DF502" s="454"/>
      <c r="DG502" s="454"/>
      <c r="DH502" s="454"/>
      <c r="DI502" s="454"/>
      <c r="DJ502" s="454"/>
      <c r="DK502" s="454"/>
      <c r="DL502" s="454"/>
      <c r="DM502" s="454"/>
      <c r="DN502" s="454"/>
      <c r="DO502" s="454"/>
      <c r="DP502" s="454"/>
      <c r="DQ502" s="454"/>
      <c r="DR502" s="454"/>
      <c r="DS502" s="454"/>
      <c r="DT502" s="454"/>
      <c r="DU502" s="454"/>
      <c r="DV502" s="454"/>
      <c r="DW502" s="454"/>
      <c r="DX502" s="454"/>
      <c r="DY502" s="454"/>
      <c r="DZ502" s="454"/>
      <c r="EA502" s="454"/>
      <c r="EB502" s="454"/>
      <c r="EC502" s="454"/>
      <c r="ED502" s="454"/>
      <c r="EE502" s="454"/>
      <c r="EF502" s="454"/>
      <c r="EG502" s="454"/>
      <c r="EH502" s="454"/>
      <c r="EI502" s="454"/>
      <c r="EJ502" s="454"/>
      <c r="EK502" s="454"/>
      <c r="EL502" s="454"/>
      <c r="EM502" s="454"/>
      <c r="EN502" s="454"/>
      <c r="EO502" s="454"/>
      <c r="EP502" s="454"/>
      <c r="EQ502" s="454"/>
      <c r="ER502" s="454"/>
      <c r="ES502" s="454"/>
      <c r="ET502" s="454"/>
      <c r="EU502" s="581"/>
      <c r="EV502" s="581"/>
      <c r="EW502" s="581"/>
      <c r="EX502" s="581"/>
      <c r="EY502" s="581"/>
      <c r="EZ502" s="581"/>
      <c r="FA502" s="581"/>
      <c r="FB502" s="581"/>
      <c r="FC502" s="581"/>
      <c r="FD502" s="581"/>
      <c r="FE502" s="581"/>
    </row>
    <row r="503" spans="1:161">
      <c r="A503" s="454"/>
      <c r="B503" s="653"/>
      <c r="C503" s="454"/>
      <c r="D503" s="454"/>
      <c r="E503" s="454"/>
      <c r="F503" s="504"/>
      <c r="G503" s="454"/>
      <c r="H503" s="454"/>
      <c r="I503" s="454"/>
      <c r="J503" s="454"/>
      <c r="K503" s="454"/>
      <c r="L503" s="454"/>
      <c r="M503" s="454"/>
      <c r="N503" s="454"/>
      <c r="O503" s="454"/>
      <c r="P503" s="454"/>
      <c r="Q503" s="454"/>
      <c r="R503" s="454"/>
      <c r="S503" s="454"/>
      <c r="T503" s="454"/>
      <c r="U503" s="454"/>
      <c r="V503" s="454"/>
      <c r="W503" s="454"/>
      <c r="X503" s="454"/>
      <c r="Y503" s="454"/>
      <c r="Z503" s="454"/>
      <c r="AA503" s="454"/>
      <c r="AB503" s="454"/>
      <c r="AC503" s="454"/>
      <c r="AD503" s="454"/>
      <c r="AE503" s="454"/>
      <c r="AF503" s="454"/>
      <c r="AG503" s="454"/>
      <c r="AH503" s="454"/>
      <c r="AI503" s="454"/>
      <c r="AJ503" s="454"/>
      <c r="AK503" s="454"/>
      <c r="AL503" s="454"/>
      <c r="AM503" s="454"/>
      <c r="AN503" s="454"/>
      <c r="AO503" s="454"/>
      <c r="AP503" s="454"/>
      <c r="AQ503" s="454"/>
      <c r="AR503" s="454"/>
      <c r="AS503" s="454"/>
      <c r="AT503" s="454"/>
      <c r="AU503" s="454"/>
      <c r="AV503" s="454"/>
      <c r="AW503" s="454"/>
      <c r="AX503" s="454"/>
      <c r="AY503" s="454"/>
      <c r="AZ503" s="454"/>
      <c r="BA503" s="454"/>
      <c r="BB503" s="454"/>
      <c r="BC503" s="454"/>
      <c r="BD503" s="454"/>
      <c r="BE503" s="454"/>
      <c r="BF503" s="454"/>
      <c r="BG503" s="454"/>
      <c r="BH503" s="454"/>
      <c r="BI503" s="454"/>
      <c r="BJ503" s="454"/>
      <c r="BK503" s="454"/>
      <c r="BL503" s="454"/>
      <c r="BM503" s="454"/>
      <c r="BN503" s="454"/>
      <c r="BO503" s="454"/>
      <c r="BP503" s="454"/>
      <c r="BQ503" s="454"/>
      <c r="BR503" s="454"/>
      <c r="BS503" s="454"/>
      <c r="BT503" s="454"/>
      <c r="BU503" s="454"/>
      <c r="BV503" s="454"/>
      <c r="BW503" s="454"/>
      <c r="BX503" s="454"/>
      <c r="BY503" s="454"/>
      <c r="BZ503" s="454"/>
      <c r="CA503" s="454"/>
      <c r="CB503" s="454"/>
      <c r="CC503" s="454"/>
      <c r="CD503" s="454"/>
      <c r="CE503" s="454"/>
      <c r="CF503" s="454"/>
      <c r="CG503" s="454"/>
      <c r="CH503" s="454"/>
      <c r="CI503" s="454"/>
      <c r="CJ503" s="454"/>
      <c r="CK503" s="454"/>
      <c r="CL503" s="454"/>
      <c r="CM503" s="454"/>
      <c r="CN503" s="454"/>
      <c r="CO503" s="454"/>
      <c r="CP503" s="454"/>
      <c r="CQ503" s="454"/>
      <c r="CR503" s="454"/>
      <c r="CS503" s="454"/>
      <c r="CT503" s="454"/>
      <c r="CU503" s="454"/>
      <c r="CV503" s="454"/>
      <c r="CW503" s="454"/>
      <c r="CX503" s="454"/>
      <c r="CY503" s="454"/>
      <c r="CZ503" s="454"/>
      <c r="DA503" s="454"/>
      <c r="DB503" s="454"/>
      <c r="DC503" s="454"/>
      <c r="DD503" s="454"/>
      <c r="DE503" s="454"/>
      <c r="DF503" s="454"/>
      <c r="DG503" s="454"/>
      <c r="DH503" s="454"/>
      <c r="DI503" s="454"/>
      <c r="DJ503" s="454"/>
      <c r="DK503" s="454"/>
      <c r="DL503" s="454"/>
      <c r="DM503" s="454"/>
      <c r="DN503" s="454"/>
      <c r="DO503" s="454"/>
      <c r="DP503" s="454"/>
      <c r="DQ503" s="454"/>
      <c r="DR503" s="454"/>
      <c r="DS503" s="454"/>
      <c r="DT503" s="454"/>
      <c r="DU503" s="454"/>
      <c r="DV503" s="454"/>
      <c r="DW503" s="454"/>
      <c r="DX503" s="454"/>
      <c r="DY503" s="454"/>
      <c r="DZ503" s="454"/>
      <c r="EA503" s="454"/>
      <c r="EB503" s="454"/>
      <c r="EC503" s="454"/>
      <c r="ED503" s="454"/>
      <c r="EE503" s="454"/>
      <c r="EF503" s="454"/>
      <c r="EG503" s="454"/>
      <c r="EH503" s="454"/>
      <c r="EI503" s="454"/>
      <c r="EJ503" s="454"/>
      <c r="EK503" s="454"/>
      <c r="EL503" s="454"/>
      <c r="EM503" s="454"/>
      <c r="EN503" s="454"/>
      <c r="EO503" s="454"/>
      <c r="EP503" s="454"/>
      <c r="EQ503" s="454"/>
      <c r="ER503" s="454"/>
      <c r="ES503" s="454"/>
      <c r="ET503" s="454"/>
      <c r="EU503" s="581"/>
      <c r="EV503" s="581"/>
      <c r="EW503" s="581"/>
      <c r="EX503" s="581"/>
      <c r="EY503" s="581"/>
      <c r="EZ503" s="581"/>
      <c r="FA503" s="581"/>
      <c r="FB503" s="581"/>
      <c r="FC503" s="581"/>
      <c r="FD503" s="581"/>
      <c r="FE503" s="581"/>
    </row>
    <row r="504" spans="1:161">
      <c r="A504" s="454"/>
      <c r="B504" s="653"/>
      <c r="C504" s="454"/>
      <c r="D504" s="454"/>
      <c r="E504" s="454"/>
      <c r="F504" s="504"/>
      <c r="G504" s="454"/>
      <c r="H504" s="454"/>
      <c r="I504" s="454"/>
      <c r="J504" s="454"/>
      <c r="K504" s="454"/>
      <c r="L504" s="454"/>
      <c r="M504" s="454"/>
      <c r="N504" s="454"/>
      <c r="O504" s="454"/>
      <c r="P504" s="454"/>
      <c r="Q504" s="454"/>
      <c r="R504" s="454"/>
      <c r="S504" s="454"/>
      <c r="T504" s="454"/>
      <c r="U504" s="454"/>
      <c r="V504" s="454"/>
      <c r="W504" s="454"/>
      <c r="X504" s="454"/>
      <c r="Y504" s="454"/>
      <c r="Z504" s="454"/>
      <c r="AA504" s="454"/>
      <c r="AB504" s="454"/>
      <c r="AC504" s="454"/>
      <c r="AD504" s="454"/>
      <c r="AE504" s="454"/>
      <c r="AF504" s="454"/>
      <c r="AG504" s="454"/>
      <c r="AH504" s="454"/>
      <c r="AI504" s="454"/>
      <c r="AJ504" s="454"/>
      <c r="AK504" s="454"/>
      <c r="AL504" s="454"/>
      <c r="AM504" s="454"/>
      <c r="AN504" s="454"/>
      <c r="AO504" s="454"/>
      <c r="AP504" s="454"/>
      <c r="AQ504" s="454"/>
      <c r="AR504" s="454"/>
      <c r="AS504" s="454"/>
      <c r="AT504" s="454"/>
      <c r="AU504" s="454"/>
      <c r="AV504" s="454"/>
      <c r="AW504" s="454"/>
      <c r="AX504" s="454"/>
      <c r="AY504" s="454"/>
      <c r="AZ504" s="454"/>
      <c r="BA504" s="454"/>
      <c r="BB504" s="454"/>
      <c r="BC504" s="454"/>
      <c r="BD504" s="454"/>
      <c r="BE504" s="454"/>
      <c r="BF504" s="454"/>
      <c r="BG504" s="454"/>
      <c r="BH504" s="454"/>
      <c r="BI504" s="454"/>
      <c r="BJ504" s="454"/>
      <c r="BK504" s="454"/>
      <c r="BL504" s="454"/>
      <c r="BM504" s="454"/>
      <c r="BN504" s="454"/>
      <c r="BO504" s="454"/>
      <c r="BP504" s="454"/>
      <c r="BQ504" s="454"/>
      <c r="BR504" s="454"/>
      <c r="BS504" s="454"/>
      <c r="BT504" s="454"/>
      <c r="BU504" s="454"/>
      <c r="BV504" s="454"/>
      <c r="BW504" s="454"/>
      <c r="BX504" s="454"/>
      <c r="BY504" s="454"/>
      <c r="BZ504" s="454"/>
      <c r="CA504" s="454"/>
      <c r="CB504" s="454"/>
      <c r="CC504" s="454"/>
      <c r="CD504" s="454"/>
      <c r="CE504" s="454"/>
      <c r="CF504" s="454"/>
      <c r="CG504" s="454"/>
      <c r="CH504" s="454"/>
      <c r="CI504" s="454"/>
      <c r="CJ504" s="454"/>
      <c r="CK504" s="454"/>
      <c r="CL504" s="454"/>
      <c r="CM504" s="454"/>
      <c r="CN504" s="454"/>
      <c r="CO504" s="454"/>
      <c r="CP504" s="454"/>
      <c r="CQ504" s="454"/>
      <c r="CR504" s="454"/>
      <c r="CS504" s="454"/>
      <c r="CT504" s="454"/>
      <c r="CU504" s="454"/>
      <c r="CV504" s="454"/>
      <c r="CW504" s="454"/>
      <c r="CX504" s="454"/>
      <c r="CY504" s="454"/>
      <c r="CZ504" s="454"/>
      <c r="DA504" s="454"/>
      <c r="DB504" s="454"/>
      <c r="DC504" s="454"/>
      <c r="DD504" s="454"/>
      <c r="DE504" s="454"/>
      <c r="DF504" s="454"/>
      <c r="DG504" s="454"/>
      <c r="DH504" s="454"/>
      <c r="DI504" s="454"/>
      <c r="DJ504" s="454"/>
      <c r="DK504" s="454"/>
      <c r="DL504" s="454"/>
      <c r="DM504" s="454"/>
      <c r="DN504" s="454"/>
      <c r="DO504" s="454"/>
      <c r="DP504" s="454"/>
      <c r="DQ504" s="454"/>
      <c r="DR504" s="454"/>
      <c r="DS504" s="454"/>
      <c r="DT504" s="454"/>
      <c r="DU504" s="454"/>
      <c r="DV504" s="454"/>
      <c r="DW504" s="454"/>
      <c r="DX504" s="454"/>
      <c r="DY504" s="454"/>
      <c r="DZ504" s="454"/>
      <c r="EA504" s="454"/>
      <c r="EB504" s="454"/>
      <c r="EC504" s="454"/>
      <c r="ED504" s="454"/>
      <c r="EE504" s="454"/>
      <c r="EF504" s="454"/>
      <c r="EG504" s="454"/>
      <c r="EH504" s="454"/>
      <c r="EI504" s="454"/>
      <c r="EJ504" s="454"/>
      <c r="EK504" s="454"/>
      <c r="EL504" s="454"/>
      <c r="EM504" s="454"/>
      <c r="EN504" s="454"/>
      <c r="EO504" s="454"/>
      <c r="EP504" s="454"/>
      <c r="EQ504" s="454"/>
      <c r="ER504" s="454"/>
      <c r="ES504" s="454"/>
      <c r="ET504" s="454"/>
      <c r="EU504" s="581"/>
      <c r="EV504" s="581"/>
      <c r="EW504" s="581"/>
      <c r="EX504" s="581"/>
      <c r="EY504" s="581"/>
      <c r="EZ504" s="581"/>
      <c r="FA504" s="581"/>
      <c r="FB504" s="581"/>
      <c r="FC504" s="581"/>
      <c r="FD504" s="581"/>
      <c r="FE504" s="581"/>
    </row>
    <row r="505" spans="1:161">
      <c r="A505" s="454"/>
      <c r="B505" s="653"/>
      <c r="C505" s="454"/>
      <c r="D505" s="454"/>
      <c r="E505" s="454"/>
      <c r="F505" s="504"/>
      <c r="G505" s="454"/>
      <c r="H505" s="454"/>
      <c r="I505" s="454"/>
      <c r="J505" s="454"/>
      <c r="K505" s="454"/>
      <c r="L505" s="454"/>
      <c r="M505" s="454"/>
      <c r="N505" s="454"/>
      <c r="O505" s="454"/>
      <c r="P505" s="454"/>
      <c r="Q505" s="454"/>
      <c r="R505" s="454"/>
      <c r="S505" s="454"/>
      <c r="T505" s="454"/>
      <c r="U505" s="454"/>
      <c r="V505" s="454"/>
      <c r="W505" s="454"/>
      <c r="X505" s="454"/>
      <c r="Y505" s="454"/>
      <c r="Z505" s="454"/>
      <c r="AA505" s="454"/>
      <c r="AB505" s="454"/>
      <c r="AC505" s="454"/>
      <c r="AD505" s="454"/>
      <c r="AE505" s="454"/>
      <c r="AF505" s="454"/>
      <c r="AG505" s="454"/>
      <c r="AH505" s="454"/>
      <c r="AI505" s="454"/>
      <c r="AJ505" s="454"/>
      <c r="AK505" s="454"/>
      <c r="AL505" s="454"/>
      <c r="AM505" s="454"/>
      <c r="AN505" s="454"/>
      <c r="AO505" s="454"/>
      <c r="AP505" s="454"/>
      <c r="AQ505" s="454"/>
      <c r="AR505" s="454"/>
      <c r="AS505" s="454"/>
      <c r="AT505" s="454"/>
      <c r="AU505" s="454"/>
      <c r="AV505" s="454"/>
      <c r="AW505" s="454"/>
      <c r="AX505" s="454"/>
      <c r="AY505" s="454"/>
      <c r="AZ505" s="454"/>
      <c r="BA505" s="454"/>
      <c r="BB505" s="454"/>
      <c r="BC505" s="454"/>
      <c r="BD505" s="454"/>
      <c r="BE505" s="454"/>
      <c r="BF505" s="454"/>
      <c r="BG505" s="454"/>
      <c r="BH505" s="454"/>
      <c r="BI505" s="454"/>
      <c r="BJ505" s="454"/>
      <c r="BK505" s="454"/>
      <c r="BL505" s="454"/>
      <c r="BM505" s="454"/>
      <c r="BN505" s="454"/>
      <c r="BO505" s="454"/>
      <c r="BP505" s="454"/>
      <c r="BQ505" s="454"/>
      <c r="BR505" s="454"/>
      <c r="BS505" s="454"/>
      <c r="BT505" s="454"/>
      <c r="BU505" s="454"/>
      <c r="BV505" s="454"/>
      <c r="BW505" s="454"/>
      <c r="BX505" s="454"/>
      <c r="BY505" s="454"/>
      <c r="BZ505" s="454"/>
      <c r="CA505" s="454"/>
      <c r="CB505" s="454"/>
      <c r="CC505" s="454"/>
      <c r="CD505" s="454"/>
      <c r="CE505" s="454"/>
      <c r="CF505" s="454"/>
      <c r="CG505" s="454"/>
      <c r="CH505" s="454"/>
      <c r="CI505" s="454"/>
      <c r="CJ505" s="454"/>
      <c r="CK505" s="454"/>
      <c r="CL505" s="454"/>
      <c r="CM505" s="454"/>
      <c r="CN505" s="454"/>
      <c r="CO505" s="454"/>
      <c r="CP505" s="454"/>
      <c r="CQ505" s="454"/>
      <c r="CR505" s="454"/>
      <c r="CS505" s="454"/>
      <c r="CT505" s="454"/>
      <c r="CU505" s="454"/>
      <c r="CV505" s="454"/>
      <c r="CW505" s="454"/>
      <c r="CX505" s="454"/>
      <c r="CY505" s="454"/>
      <c r="CZ505" s="454"/>
      <c r="DA505" s="454"/>
      <c r="DB505" s="454"/>
      <c r="DC505" s="454"/>
      <c r="DD505" s="454"/>
      <c r="DE505" s="454"/>
      <c r="DF505" s="454"/>
      <c r="DG505" s="454"/>
      <c r="DH505" s="454"/>
      <c r="DI505" s="454"/>
      <c r="DJ505" s="454"/>
      <c r="DK505" s="454"/>
      <c r="DL505" s="454"/>
      <c r="DM505" s="454"/>
      <c r="DN505" s="454"/>
      <c r="DO505" s="454"/>
      <c r="DP505" s="454"/>
      <c r="DQ505" s="454"/>
      <c r="DR505" s="454"/>
      <c r="DS505" s="454"/>
      <c r="DT505" s="454"/>
      <c r="DU505" s="454"/>
      <c r="DV505" s="454"/>
      <c r="DW505" s="454"/>
      <c r="DX505" s="454"/>
      <c r="DY505" s="454"/>
      <c r="DZ505" s="454"/>
      <c r="EA505" s="454"/>
      <c r="EB505" s="454"/>
      <c r="EC505" s="454"/>
      <c r="ED505" s="454"/>
      <c r="EE505" s="454"/>
      <c r="EF505" s="454"/>
      <c r="EG505" s="454"/>
      <c r="EH505" s="454"/>
      <c r="EI505" s="454"/>
      <c r="EJ505" s="454"/>
      <c r="EK505" s="454"/>
      <c r="EL505" s="454"/>
      <c r="EM505" s="454"/>
      <c r="EN505" s="454"/>
      <c r="EO505" s="454"/>
      <c r="EP505" s="454"/>
      <c r="EQ505" s="454"/>
      <c r="ER505" s="454"/>
      <c r="ES505" s="454"/>
      <c r="ET505" s="454"/>
      <c r="EU505" s="581"/>
      <c r="EV505" s="581"/>
      <c r="EW505" s="581"/>
      <c r="EX505" s="581"/>
      <c r="EY505" s="581"/>
      <c r="EZ505" s="581"/>
      <c r="FA505" s="581"/>
      <c r="FB505" s="581"/>
      <c r="FC505" s="581"/>
      <c r="FD505" s="581"/>
      <c r="FE505" s="581"/>
    </row>
    <row r="506" spans="1:161">
      <c r="A506" s="454"/>
      <c r="B506" s="653"/>
      <c r="C506" s="454"/>
      <c r="D506" s="454"/>
      <c r="E506" s="454"/>
      <c r="F506" s="504"/>
      <c r="G506" s="454"/>
      <c r="H506" s="454"/>
      <c r="I506" s="454"/>
      <c r="J506" s="454"/>
      <c r="K506" s="454"/>
      <c r="L506" s="454"/>
      <c r="M506" s="454"/>
      <c r="N506" s="454"/>
      <c r="O506" s="454"/>
      <c r="P506" s="454"/>
      <c r="Q506" s="454"/>
      <c r="R506" s="454"/>
      <c r="S506" s="454"/>
      <c r="T506" s="454"/>
      <c r="U506" s="454"/>
      <c r="V506" s="454"/>
      <c r="W506" s="454"/>
      <c r="X506" s="454"/>
      <c r="Y506" s="454"/>
      <c r="Z506" s="454"/>
      <c r="AA506" s="454"/>
      <c r="AB506" s="454"/>
      <c r="AC506" s="454"/>
      <c r="AD506" s="454"/>
      <c r="AE506" s="454"/>
      <c r="AF506" s="454"/>
      <c r="AG506" s="454"/>
      <c r="AH506" s="454"/>
      <c r="AI506" s="454"/>
      <c r="AJ506" s="454"/>
      <c r="AK506" s="454"/>
      <c r="AL506" s="454"/>
      <c r="AM506" s="454"/>
      <c r="AN506" s="454"/>
      <c r="AO506" s="454"/>
      <c r="AP506" s="454"/>
      <c r="AQ506" s="454"/>
      <c r="AR506" s="454"/>
      <c r="AS506" s="454"/>
      <c r="AT506" s="454"/>
      <c r="AU506" s="454"/>
      <c r="AV506" s="454"/>
      <c r="AW506" s="454"/>
      <c r="AX506" s="454"/>
      <c r="AY506" s="454"/>
      <c r="AZ506" s="454"/>
      <c r="BA506" s="454"/>
      <c r="BB506" s="454"/>
      <c r="BC506" s="454"/>
      <c r="BD506" s="454"/>
      <c r="BE506" s="454"/>
      <c r="BF506" s="454"/>
      <c r="BG506" s="454"/>
      <c r="BH506" s="454"/>
      <c r="BI506" s="454"/>
      <c r="BJ506" s="454"/>
      <c r="BK506" s="454"/>
      <c r="BL506" s="454"/>
      <c r="BM506" s="454"/>
      <c r="BN506" s="454"/>
      <c r="BO506" s="454"/>
      <c r="BP506" s="454"/>
      <c r="BQ506" s="454"/>
      <c r="BR506" s="454"/>
      <c r="BS506" s="454"/>
      <c r="BT506" s="454"/>
      <c r="BU506" s="454"/>
      <c r="BV506" s="454"/>
      <c r="BW506" s="454"/>
      <c r="BX506" s="454"/>
      <c r="BY506" s="454"/>
      <c r="BZ506" s="454"/>
      <c r="CA506" s="454"/>
      <c r="CB506" s="454"/>
      <c r="CC506" s="454"/>
      <c r="CD506" s="454"/>
      <c r="CE506" s="454"/>
      <c r="CF506" s="454"/>
      <c r="CG506" s="454"/>
      <c r="CH506" s="454"/>
      <c r="CI506" s="454"/>
      <c r="CJ506" s="454"/>
      <c r="CK506" s="454"/>
      <c r="CL506" s="454"/>
      <c r="CM506" s="454"/>
      <c r="CN506" s="454"/>
      <c r="CO506" s="454"/>
      <c r="CP506" s="454"/>
      <c r="CQ506" s="454"/>
      <c r="CR506" s="454"/>
      <c r="CS506" s="454"/>
      <c r="CT506" s="454"/>
      <c r="CU506" s="454"/>
      <c r="CV506" s="454"/>
      <c r="CW506" s="454"/>
      <c r="CX506" s="454"/>
      <c r="CY506" s="454"/>
      <c r="CZ506" s="454"/>
      <c r="DA506" s="454"/>
      <c r="DB506" s="454"/>
      <c r="DC506" s="454"/>
      <c r="DD506" s="454"/>
      <c r="DE506" s="454"/>
      <c r="DF506" s="454"/>
      <c r="DG506" s="454"/>
      <c r="DH506" s="454"/>
      <c r="DI506" s="454"/>
      <c r="DJ506" s="454"/>
      <c r="DK506" s="454"/>
      <c r="DL506" s="454"/>
      <c r="DM506" s="454"/>
      <c r="DN506" s="454"/>
      <c r="DO506" s="454"/>
      <c r="DP506" s="454"/>
      <c r="DQ506" s="454"/>
      <c r="DR506" s="454"/>
      <c r="DS506" s="454"/>
      <c r="DT506" s="454"/>
      <c r="DU506" s="454"/>
      <c r="DV506" s="454"/>
      <c r="DW506" s="454"/>
      <c r="DX506" s="454"/>
      <c r="DY506" s="454"/>
      <c r="DZ506" s="454"/>
      <c r="EA506" s="454"/>
      <c r="EB506" s="454"/>
      <c r="EC506" s="454"/>
      <c r="ED506" s="454"/>
      <c r="EE506" s="454"/>
      <c r="EF506" s="454"/>
      <c r="EG506" s="454"/>
      <c r="EH506" s="454"/>
      <c r="EI506" s="454"/>
      <c r="EJ506" s="454"/>
      <c r="EK506" s="454"/>
      <c r="EL506" s="454"/>
      <c r="EM506" s="454"/>
      <c r="EN506" s="454"/>
      <c r="EO506" s="454"/>
      <c r="EP506" s="454"/>
      <c r="EQ506" s="454"/>
      <c r="ER506" s="454"/>
      <c r="ES506" s="454"/>
      <c r="ET506" s="454"/>
      <c r="EU506" s="581"/>
      <c r="EV506" s="581"/>
      <c r="EW506" s="581"/>
      <c r="EX506" s="581"/>
      <c r="EY506" s="581"/>
      <c r="EZ506" s="581"/>
      <c r="FA506" s="581"/>
      <c r="FB506" s="581"/>
      <c r="FC506" s="581"/>
      <c r="FD506" s="581"/>
      <c r="FE506" s="581"/>
    </row>
    <row r="507" spans="1:161">
      <c r="A507" s="454"/>
      <c r="B507" s="653"/>
      <c r="C507" s="454"/>
      <c r="D507" s="454"/>
      <c r="E507" s="454"/>
      <c r="F507" s="504"/>
      <c r="G507" s="454"/>
      <c r="H507" s="454"/>
      <c r="I507" s="454"/>
      <c r="J507" s="454"/>
      <c r="K507" s="454"/>
      <c r="L507" s="454"/>
      <c r="M507" s="454"/>
      <c r="N507" s="454"/>
      <c r="O507" s="454"/>
      <c r="P507" s="454"/>
      <c r="Q507" s="454"/>
      <c r="R507" s="454"/>
      <c r="S507" s="454"/>
      <c r="T507" s="454"/>
      <c r="U507" s="454"/>
      <c r="V507" s="454"/>
      <c r="W507" s="454"/>
      <c r="X507" s="454"/>
      <c r="Y507" s="454"/>
      <c r="Z507" s="454"/>
      <c r="AA507" s="454"/>
      <c r="AB507" s="454"/>
      <c r="AC507" s="454"/>
      <c r="AD507" s="454"/>
      <c r="AE507" s="454"/>
      <c r="AF507" s="454"/>
      <c r="AG507" s="454"/>
      <c r="AH507" s="454"/>
      <c r="AI507" s="454"/>
      <c r="AJ507" s="454"/>
      <c r="AK507" s="454"/>
      <c r="AL507" s="454"/>
      <c r="AM507" s="454"/>
      <c r="AN507" s="454"/>
      <c r="AO507" s="454"/>
      <c r="AP507" s="454"/>
      <c r="AQ507" s="454"/>
      <c r="AR507" s="454"/>
      <c r="AS507" s="454"/>
      <c r="AT507" s="454"/>
      <c r="AU507" s="454"/>
      <c r="AV507" s="454"/>
      <c r="AW507" s="454"/>
      <c r="AX507" s="454"/>
      <c r="AY507" s="454"/>
      <c r="AZ507" s="454"/>
      <c r="BA507" s="454"/>
      <c r="BB507" s="454"/>
      <c r="BC507" s="454"/>
      <c r="BD507" s="454"/>
      <c r="BE507" s="454"/>
      <c r="BF507" s="454"/>
      <c r="BG507" s="454"/>
      <c r="BH507" s="454"/>
      <c r="BI507" s="454"/>
      <c r="BJ507" s="454"/>
      <c r="BK507" s="454"/>
      <c r="BL507" s="454"/>
      <c r="BM507" s="454"/>
      <c r="BN507" s="454"/>
      <c r="BO507" s="454"/>
      <c r="BP507" s="454"/>
      <c r="BQ507" s="454"/>
      <c r="BR507" s="454"/>
      <c r="BS507" s="454"/>
      <c r="BT507" s="454"/>
      <c r="BU507" s="454"/>
      <c r="BV507" s="454"/>
      <c r="BW507" s="454"/>
      <c r="BX507" s="454"/>
      <c r="BY507" s="454"/>
      <c r="BZ507" s="454"/>
      <c r="CA507" s="454"/>
      <c r="CB507" s="454"/>
      <c r="CC507" s="454"/>
      <c r="CD507" s="454"/>
      <c r="CE507" s="454"/>
      <c r="CF507" s="454"/>
      <c r="CG507" s="454"/>
      <c r="CH507" s="454"/>
      <c r="CI507" s="454"/>
      <c r="CJ507" s="454"/>
      <c r="CK507" s="454"/>
      <c r="CL507" s="454"/>
      <c r="CM507" s="454"/>
      <c r="CN507" s="454"/>
      <c r="CO507" s="454"/>
      <c r="CP507" s="454"/>
      <c r="CQ507" s="454"/>
      <c r="CR507" s="454"/>
      <c r="CS507" s="454"/>
      <c r="CT507" s="454"/>
      <c r="CU507" s="454"/>
      <c r="CV507" s="454"/>
      <c r="CW507" s="454"/>
      <c r="CX507" s="454"/>
      <c r="CY507" s="454"/>
      <c r="CZ507" s="454"/>
      <c r="DA507" s="454"/>
      <c r="DB507" s="454"/>
      <c r="DC507" s="454"/>
      <c r="DD507" s="454"/>
      <c r="DE507" s="454"/>
      <c r="DF507" s="454"/>
      <c r="DG507" s="454"/>
      <c r="DH507" s="454"/>
      <c r="DI507" s="454"/>
      <c r="DJ507" s="454"/>
      <c r="DK507" s="454"/>
      <c r="DL507" s="454"/>
      <c r="DM507" s="454"/>
      <c r="DN507" s="454"/>
      <c r="DO507" s="454"/>
      <c r="DP507" s="454"/>
      <c r="DQ507" s="454"/>
      <c r="DR507" s="454"/>
      <c r="DS507" s="454"/>
      <c r="DT507" s="454"/>
      <c r="DU507" s="454"/>
      <c r="DV507" s="454"/>
      <c r="DW507" s="454"/>
      <c r="DX507" s="454"/>
      <c r="DY507" s="454"/>
      <c r="DZ507" s="454"/>
      <c r="EA507" s="454"/>
      <c r="EB507" s="454"/>
      <c r="EC507" s="454"/>
      <c r="ED507" s="454"/>
      <c r="EE507" s="454"/>
      <c r="EF507" s="454"/>
      <c r="EG507" s="454"/>
      <c r="EH507" s="454"/>
      <c r="EI507" s="454"/>
      <c r="EJ507" s="454"/>
      <c r="EK507" s="454"/>
      <c r="EL507" s="454"/>
      <c r="EM507" s="454"/>
      <c r="EN507" s="454"/>
      <c r="EO507" s="454"/>
      <c r="EP507" s="454"/>
      <c r="EQ507" s="454"/>
      <c r="ER507" s="454"/>
      <c r="ES507" s="454"/>
      <c r="ET507" s="454"/>
      <c r="EU507" s="581"/>
      <c r="EV507" s="581"/>
      <c r="EW507" s="581"/>
      <c r="EX507" s="581"/>
      <c r="EY507" s="581"/>
      <c r="EZ507" s="581"/>
      <c r="FA507" s="581"/>
      <c r="FB507" s="581"/>
      <c r="FC507" s="581"/>
      <c r="FD507" s="581"/>
      <c r="FE507" s="581"/>
    </row>
    <row r="508" spans="1:161">
      <c r="A508" s="454"/>
      <c r="B508" s="653"/>
      <c r="C508" s="454"/>
      <c r="D508" s="454"/>
      <c r="E508" s="454"/>
      <c r="F508" s="504"/>
      <c r="G508" s="454"/>
      <c r="H508" s="454"/>
      <c r="I508" s="454"/>
      <c r="J508" s="454"/>
      <c r="K508" s="454"/>
      <c r="L508" s="454"/>
      <c r="M508" s="454"/>
      <c r="N508" s="454"/>
      <c r="O508" s="454"/>
      <c r="P508" s="454"/>
      <c r="Q508" s="454"/>
      <c r="R508" s="454"/>
      <c r="S508" s="454"/>
      <c r="T508" s="454"/>
      <c r="U508" s="454"/>
      <c r="V508" s="454"/>
      <c r="W508" s="454"/>
      <c r="X508" s="454"/>
      <c r="Y508" s="454"/>
      <c r="Z508" s="454"/>
      <c r="AA508" s="454"/>
      <c r="AB508" s="454"/>
      <c r="AC508" s="454"/>
      <c r="AD508" s="454"/>
      <c r="AE508" s="454"/>
      <c r="AF508" s="454"/>
      <c r="AG508" s="454"/>
      <c r="AH508" s="454"/>
      <c r="AI508" s="454"/>
      <c r="AJ508" s="454"/>
      <c r="AK508" s="454"/>
      <c r="AL508" s="454"/>
      <c r="AM508" s="454"/>
      <c r="AN508" s="454"/>
      <c r="AO508" s="454"/>
      <c r="AP508" s="454"/>
      <c r="AQ508" s="454"/>
      <c r="AR508" s="454"/>
      <c r="AS508" s="454"/>
      <c r="AT508" s="454"/>
      <c r="AU508" s="454"/>
      <c r="AV508" s="454"/>
      <c r="AW508" s="454"/>
      <c r="AX508" s="454"/>
      <c r="AY508" s="454"/>
      <c r="AZ508" s="454"/>
      <c r="BA508" s="454"/>
      <c r="BB508" s="454"/>
      <c r="BC508" s="454"/>
      <c r="BD508" s="454"/>
      <c r="BE508" s="454"/>
      <c r="BF508" s="454"/>
      <c r="BG508" s="454"/>
      <c r="BH508" s="454"/>
      <c r="BI508" s="454"/>
      <c r="BJ508" s="454"/>
      <c r="BK508" s="454"/>
      <c r="BL508" s="454"/>
      <c r="BM508" s="454"/>
      <c r="BN508" s="454"/>
      <c r="BO508" s="454"/>
      <c r="BP508" s="454"/>
      <c r="BQ508" s="454"/>
      <c r="BR508" s="454"/>
      <c r="BS508" s="454"/>
      <c r="BT508" s="454"/>
      <c r="BU508" s="454"/>
      <c r="BV508" s="454"/>
      <c r="BW508" s="454"/>
      <c r="BX508" s="454"/>
      <c r="BY508" s="454"/>
      <c r="BZ508" s="454"/>
      <c r="CA508" s="454"/>
      <c r="CB508" s="454"/>
      <c r="CC508" s="454"/>
      <c r="CD508" s="454"/>
      <c r="CE508" s="454"/>
      <c r="CF508" s="454"/>
      <c r="CG508" s="454"/>
      <c r="CH508" s="454"/>
      <c r="CI508" s="454"/>
      <c r="CJ508" s="454"/>
      <c r="CK508" s="454"/>
      <c r="CL508" s="454"/>
      <c r="CM508" s="454"/>
      <c r="CN508" s="454"/>
      <c r="CO508" s="454"/>
      <c r="CP508" s="454"/>
      <c r="CQ508" s="454"/>
      <c r="CR508" s="454"/>
      <c r="CS508" s="454"/>
      <c r="CT508" s="454"/>
      <c r="CU508" s="454"/>
      <c r="CV508" s="454"/>
      <c r="CW508" s="454"/>
      <c r="CX508" s="454"/>
      <c r="CY508" s="454"/>
      <c r="CZ508" s="454"/>
      <c r="DA508" s="454"/>
      <c r="DB508" s="454"/>
      <c r="DC508" s="454"/>
      <c r="DD508" s="454"/>
      <c r="DE508" s="454"/>
      <c r="DF508" s="454"/>
      <c r="DG508" s="454"/>
      <c r="DH508" s="454"/>
      <c r="DI508" s="454"/>
      <c r="DJ508" s="454"/>
      <c r="DK508" s="454"/>
      <c r="DL508" s="454"/>
      <c r="DM508" s="454"/>
      <c r="DN508" s="454"/>
      <c r="DO508" s="454"/>
      <c r="DP508" s="454"/>
      <c r="DQ508" s="454"/>
      <c r="DR508" s="454"/>
      <c r="DS508" s="454"/>
      <c r="DT508" s="454"/>
      <c r="DU508" s="454"/>
      <c r="DV508" s="454"/>
      <c r="DW508" s="454"/>
      <c r="DX508" s="454"/>
      <c r="DY508" s="454"/>
      <c r="DZ508" s="454"/>
      <c r="EA508" s="454"/>
      <c r="EB508" s="454"/>
      <c r="EC508" s="454"/>
      <c r="ED508" s="454"/>
      <c r="EE508" s="454"/>
      <c r="EF508" s="454"/>
      <c r="EG508" s="454"/>
      <c r="EH508" s="454"/>
      <c r="EI508" s="454"/>
      <c r="EJ508" s="454"/>
      <c r="EK508" s="454"/>
      <c r="EL508" s="454"/>
      <c r="EM508" s="454"/>
      <c r="EN508" s="454"/>
      <c r="EO508" s="454"/>
      <c r="EP508" s="454"/>
      <c r="EQ508" s="454"/>
      <c r="ER508" s="454"/>
      <c r="ES508" s="454"/>
      <c r="ET508" s="454"/>
      <c r="EU508" s="581"/>
      <c r="EV508" s="581"/>
      <c r="EW508" s="581"/>
      <c r="EX508" s="581"/>
      <c r="EY508" s="581"/>
      <c r="EZ508" s="581"/>
      <c r="FA508" s="581"/>
      <c r="FB508" s="581"/>
      <c r="FC508" s="581"/>
      <c r="FD508" s="581"/>
      <c r="FE508" s="581"/>
    </row>
    <row r="509" spans="1:161">
      <c r="A509" s="454"/>
      <c r="B509" s="653"/>
      <c r="C509" s="454"/>
      <c r="D509" s="454"/>
      <c r="E509" s="454"/>
      <c r="F509" s="504"/>
      <c r="G509" s="454"/>
      <c r="H509" s="454"/>
      <c r="I509" s="454"/>
      <c r="J509" s="454"/>
      <c r="K509" s="454"/>
      <c r="L509" s="454"/>
      <c r="M509" s="454"/>
      <c r="N509" s="454"/>
      <c r="O509" s="454"/>
      <c r="P509" s="454"/>
      <c r="Q509" s="454"/>
      <c r="R509" s="454"/>
      <c r="S509" s="454"/>
      <c r="T509" s="454"/>
      <c r="U509" s="454"/>
      <c r="V509" s="454"/>
      <c r="W509" s="454"/>
      <c r="X509" s="454"/>
      <c r="Y509" s="454"/>
      <c r="Z509" s="454"/>
      <c r="AA509" s="454"/>
      <c r="AB509" s="454"/>
      <c r="AC509" s="454"/>
      <c r="AD509" s="454"/>
      <c r="AE509" s="454"/>
      <c r="AF509" s="454"/>
      <c r="AG509" s="454"/>
      <c r="AH509" s="454"/>
      <c r="AI509" s="454"/>
      <c r="AJ509" s="454"/>
      <c r="AK509" s="454"/>
      <c r="AL509" s="454"/>
      <c r="AM509" s="454"/>
      <c r="AN509" s="454"/>
      <c r="AO509" s="454"/>
      <c r="AP509" s="454"/>
      <c r="AQ509" s="454"/>
      <c r="AR509" s="454"/>
      <c r="AS509" s="454"/>
      <c r="AT509" s="454"/>
      <c r="AU509" s="454"/>
      <c r="AV509" s="454"/>
      <c r="AW509" s="454"/>
      <c r="AX509" s="454"/>
      <c r="AY509" s="454"/>
      <c r="AZ509" s="454"/>
      <c r="BA509" s="454"/>
      <c r="BB509" s="454"/>
      <c r="BC509" s="454"/>
      <c r="BD509" s="454"/>
      <c r="BE509" s="454"/>
      <c r="BF509" s="454"/>
      <c r="BG509" s="454"/>
      <c r="BH509" s="454"/>
      <c r="BI509" s="454"/>
      <c r="BJ509" s="454"/>
      <c r="BK509" s="454"/>
      <c r="BL509" s="454"/>
      <c r="BM509" s="454"/>
      <c r="BN509" s="454"/>
      <c r="BO509" s="454"/>
      <c r="BP509" s="454"/>
      <c r="BQ509" s="454"/>
      <c r="BR509" s="454"/>
      <c r="BS509" s="454"/>
      <c r="BT509" s="454"/>
      <c r="BU509" s="454"/>
      <c r="BV509" s="454"/>
      <c r="BW509" s="454"/>
      <c r="BX509" s="454"/>
      <c r="BY509" s="454"/>
      <c r="BZ509" s="454"/>
      <c r="CA509" s="454"/>
      <c r="CB509" s="454"/>
      <c r="CC509" s="454"/>
      <c r="CD509" s="454"/>
      <c r="CE509" s="454"/>
      <c r="CF509" s="454"/>
      <c r="CG509" s="454"/>
      <c r="CH509" s="454"/>
      <c r="CI509" s="454"/>
      <c r="CJ509" s="454"/>
      <c r="CK509" s="454"/>
      <c r="CL509" s="454"/>
      <c r="CM509" s="454"/>
      <c r="CN509" s="454"/>
      <c r="CO509" s="454"/>
      <c r="CP509" s="454"/>
      <c r="CQ509" s="454"/>
      <c r="CR509" s="454"/>
      <c r="CS509" s="454"/>
      <c r="CT509" s="454"/>
      <c r="CU509" s="454"/>
      <c r="CV509" s="454"/>
      <c r="CW509" s="454"/>
      <c r="CX509" s="454"/>
      <c r="CY509" s="454"/>
      <c r="CZ509" s="454"/>
      <c r="DA509" s="454"/>
      <c r="DB509" s="454"/>
      <c r="DC509" s="454"/>
      <c r="DD509" s="454"/>
      <c r="DE509" s="454"/>
      <c r="DF509" s="454"/>
      <c r="DG509" s="454"/>
      <c r="DH509" s="454"/>
      <c r="DI509" s="454"/>
      <c r="DJ509" s="454"/>
      <c r="DK509" s="454"/>
      <c r="DL509" s="454"/>
      <c r="DM509" s="454"/>
      <c r="DN509" s="454"/>
      <c r="DO509" s="454"/>
      <c r="DP509" s="454"/>
      <c r="DQ509" s="454"/>
      <c r="DR509" s="454"/>
      <c r="DS509" s="454"/>
      <c r="DT509" s="454"/>
      <c r="DU509" s="454"/>
      <c r="DV509" s="454"/>
      <c r="DW509" s="454"/>
      <c r="DX509" s="454"/>
      <c r="DY509" s="454"/>
      <c r="DZ509" s="454"/>
      <c r="EA509" s="454"/>
      <c r="EB509" s="454"/>
      <c r="EC509" s="454"/>
      <c r="ED509" s="454"/>
      <c r="EE509" s="454"/>
      <c r="EF509" s="454"/>
      <c r="EG509" s="454"/>
      <c r="EH509" s="454"/>
      <c r="EI509" s="454"/>
      <c r="EJ509" s="454"/>
      <c r="EK509" s="454"/>
      <c r="EL509" s="454"/>
      <c r="EM509" s="454"/>
      <c r="EN509" s="454"/>
      <c r="EO509" s="454"/>
      <c r="EP509" s="454"/>
      <c r="EQ509" s="454"/>
      <c r="ER509" s="454"/>
      <c r="ES509" s="454"/>
      <c r="ET509" s="454"/>
      <c r="EU509" s="581"/>
      <c r="EV509" s="581"/>
      <c r="EW509" s="581"/>
      <c r="EX509" s="581"/>
      <c r="EY509" s="581"/>
      <c r="EZ509" s="581"/>
      <c r="FA509" s="581"/>
      <c r="FB509" s="581"/>
      <c r="FC509" s="581"/>
      <c r="FD509" s="581"/>
      <c r="FE509" s="581"/>
    </row>
    <row r="510" spans="1:161">
      <c r="A510" s="454"/>
      <c r="B510" s="653"/>
      <c r="C510" s="454"/>
      <c r="D510" s="454"/>
      <c r="E510" s="454"/>
      <c r="F510" s="504"/>
      <c r="G510" s="454"/>
      <c r="H510" s="454"/>
      <c r="I510" s="454"/>
      <c r="J510" s="454"/>
      <c r="K510" s="454"/>
      <c r="L510" s="454"/>
      <c r="M510" s="454"/>
      <c r="N510" s="454"/>
      <c r="O510" s="454"/>
      <c r="P510" s="454"/>
      <c r="Q510" s="454"/>
      <c r="R510" s="454"/>
      <c r="S510" s="454"/>
      <c r="T510" s="454"/>
      <c r="U510" s="454"/>
      <c r="V510" s="454"/>
      <c r="W510" s="454"/>
      <c r="X510" s="454"/>
      <c r="Y510" s="454"/>
      <c r="Z510" s="454"/>
      <c r="AA510" s="454"/>
      <c r="AB510" s="454"/>
      <c r="AC510" s="454"/>
      <c r="AD510" s="454"/>
      <c r="AE510" s="454"/>
      <c r="AF510" s="454"/>
      <c r="AG510" s="454"/>
      <c r="AH510" s="454"/>
      <c r="AI510" s="454"/>
      <c r="AJ510" s="454"/>
      <c r="AK510" s="454"/>
      <c r="AL510" s="454"/>
      <c r="AM510" s="454"/>
      <c r="AN510" s="454"/>
      <c r="AO510" s="454"/>
      <c r="AP510" s="454"/>
      <c r="AQ510" s="454"/>
      <c r="AR510" s="454"/>
      <c r="AS510" s="454"/>
      <c r="AT510" s="454"/>
      <c r="AU510" s="454"/>
      <c r="AV510" s="454"/>
      <c r="AW510" s="454"/>
      <c r="AX510" s="454"/>
      <c r="AY510" s="454"/>
      <c r="AZ510" s="454"/>
      <c r="BA510" s="454"/>
      <c r="BB510" s="454"/>
      <c r="BC510" s="454"/>
      <c r="BD510" s="454"/>
      <c r="BE510" s="454"/>
      <c r="BF510" s="454"/>
      <c r="BG510" s="454"/>
      <c r="BH510" s="454"/>
      <c r="BI510" s="454"/>
      <c r="BJ510" s="454"/>
      <c r="BK510" s="454"/>
      <c r="BL510" s="454"/>
      <c r="BM510" s="454"/>
      <c r="BN510" s="454"/>
      <c r="BO510" s="454"/>
      <c r="BP510" s="454"/>
      <c r="BQ510" s="454"/>
      <c r="BR510" s="454"/>
      <c r="BS510" s="454"/>
      <c r="BT510" s="454"/>
      <c r="BU510" s="454"/>
      <c r="BV510" s="454"/>
      <c r="BW510" s="454"/>
      <c r="BX510" s="454"/>
      <c r="BY510" s="454"/>
      <c r="BZ510" s="454"/>
      <c r="CA510" s="454"/>
      <c r="CB510" s="454"/>
      <c r="CC510" s="454"/>
      <c r="CD510" s="454"/>
      <c r="CE510" s="454"/>
      <c r="CF510" s="454"/>
      <c r="CG510" s="454"/>
      <c r="CH510" s="454"/>
      <c r="CI510" s="454"/>
      <c r="CJ510" s="454"/>
      <c r="CK510" s="454"/>
      <c r="CL510" s="454"/>
      <c r="CM510" s="454"/>
      <c r="CN510" s="454"/>
      <c r="CO510" s="454"/>
      <c r="CP510" s="454"/>
      <c r="CQ510" s="454"/>
      <c r="CR510" s="454"/>
      <c r="CS510" s="454"/>
      <c r="CT510" s="454"/>
      <c r="CU510" s="454"/>
      <c r="CV510" s="454"/>
      <c r="CW510" s="454"/>
      <c r="CX510" s="454"/>
      <c r="CY510" s="454"/>
      <c r="CZ510" s="454"/>
      <c r="DA510" s="454"/>
      <c r="DB510" s="454"/>
      <c r="DC510" s="454"/>
      <c r="DD510" s="454"/>
      <c r="DE510" s="454"/>
      <c r="DF510" s="454"/>
      <c r="DG510" s="454"/>
      <c r="DH510" s="454"/>
      <c r="DI510" s="454"/>
      <c r="DJ510" s="454"/>
      <c r="DK510" s="454"/>
      <c r="DL510" s="454"/>
      <c r="DM510" s="454"/>
      <c r="DN510" s="454"/>
      <c r="DO510" s="454"/>
      <c r="DP510" s="454"/>
      <c r="DQ510" s="454"/>
      <c r="DR510" s="454"/>
      <c r="DS510" s="454"/>
      <c r="DT510" s="454"/>
      <c r="DU510" s="454"/>
      <c r="DV510" s="454"/>
      <c r="DW510" s="454"/>
      <c r="DX510" s="454"/>
      <c r="DY510" s="454"/>
      <c r="DZ510" s="454"/>
      <c r="EA510" s="454"/>
      <c r="EB510" s="454"/>
      <c r="EC510" s="454"/>
      <c r="ED510" s="454"/>
      <c r="EE510" s="454"/>
      <c r="EF510" s="454"/>
      <c r="EG510" s="454"/>
      <c r="EH510" s="454"/>
      <c r="EI510" s="454"/>
      <c r="EJ510" s="454"/>
      <c r="EK510" s="454"/>
      <c r="EL510" s="454"/>
      <c r="EM510" s="454"/>
      <c r="EN510" s="454"/>
      <c r="EO510" s="454"/>
      <c r="EP510" s="454"/>
      <c r="EQ510" s="454"/>
      <c r="ER510" s="454"/>
      <c r="ES510" s="454"/>
      <c r="ET510" s="454"/>
      <c r="EU510" s="581"/>
      <c r="EV510" s="581"/>
      <c r="EW510" s="581"/>
      <c r="EX510" s="581"/>
      <c r="EY510" s="581"/>
      <c r="EZ510" s="581"/>
      <c r="FA510" s="581"/>
      <c r="FB510" s="581"/>
      <c r="FC510" s="581"/>
      <c r="FD510" s="581"/>
      <c r="FE510" s="581"/>
    </row>
    <row r="511" spans="1:161">
      <c r="A511" s="454"/>
      <c r="B511" s="653"/>
      <c r="C511" s="454"/>
      <c r="D511" s="454"/>
      <c r="E511" s="454"/>
      <c r="F511" s="504"/>
      <c r="G511" s="454"/>
      <c r="H511" s="454"/>
      <c r="I511" s="454"/>
      <c r="J511" s="454"/>
      <c r="K511" s="454"/>
      <c r="L511" s="454"/>
      <c r="M511" s="454"/>
      <c r="N511" s="454"/>
      <c r="O511" s="454"/>
      <c r="P511" s="454"/>
      <c r="Q511" s="454"/>
      <c r="R511" s="454"/>
      <c r="S511" s="454"/>
      <c r="T511" s="454"/>
      <c r="U511" s="454"/>
      <c r="V511" s="454"/>
      <c r="W511" s="454"/>
      <c r="X511" s="454"/>
      <c r="Y511" s="454"/>
      <c r="Z511" s="454"/>
      <c r="AA511" s="454"/>
      <c r="AB511" s="454"/>
      <c r="AC511" s="454"/>
      <c r="AD511" s="454"/>
      <c r="AE511" s="454"/>
      <c r="AF511" s="454"/>
      <c r="AG511" s="454"/>
      <c r="AH511" s="454"/>
      <c r="AI511" s="454"/>
      <c r="AJ511" s="454"/>
      <c r="AK511" s="454"/>
      <c r="AL511" s="454"/>
      <c r="AM511" s="454"/>
      <c r="AN511" s="454"/>
      <c r="AO511" s="454"/>
      <c r="AP511" s="454"/>
      <c r="AQ511" s="454"/>
      <c r="AR511" s="454"/>
      <c r="AS511" s="454"/>
      <c r="AT511" s="454"/>
      <c r="AU511" s="454"/>
      <c r="AV511" s="454"/>
      <c r="AW511" s="454"/>
      <c r="AX511" s="454"/>
      <c r="AY511" s="454"/>
      <c r="AZ511" s="454"/>
      <c r="BA511" s="454"/>
      <c r="BB511" s="454"/>
      <c r="BC511" s="454"/>
      <c r="BD511" s="454"/>
      <c r="BE511" s="454"/>
      <c r="BF511" s="454"/>
      <c r="BG511" s="454"/>
      <c r="BH511" s="454"/>
      <c r="BI511" s="454"/>
      <c r="BJ511" s="454"/>
      <c r="BK511" s="454"/>
      <c r="BL511" s="454"/>
      <c r="BM511" s="454"/>
      <c r="BN511" s="454"/>
      <c r="BO511" s="454"/>
      <c r="BP511" s="454"/>
      <c r="BQ511" s="454"/>
      <c r="BR511" s="454"/>
      <c r="BS511" s="454"/>
      <c r="BT511" s="454"/>
      <c r="BU511" s="454"/>
      <c r="BV511" s="454"/>
      <c r="BW511" s="454"/>
      <c r="BX511" s="454"/>
      <c r="BY511" s="454"/>
      <c r="BZ511" s="454"/>
      <c r="CA511" s="454"/>
      <c r="CB511" s="454"/>
      <c r="CC511" s="454"/>
      <c r="CD511" s="454"/>
      <c r="CE511" s="454"/>
      <c r="CF511" s="454"/>
      <c r="CG511" s="454"/>
      <c r="CH511" s="454"/>
      <c r="CI511" s="454"/>
      <c r="CJ511" s="454"/>
      <c r="CK511" s="454"/>
      <c r="CL511" s="454"/>
      <c r="CM511" s="454"/>
      <c r="CN511" s="454"/>
      <c r="CO511" s="454"/>
      <c r="CP511" s="454"/>
      <c r="CQ511" s="454"/>
      <c r="CR511" s="454"/>
      <c r="CS511" s="454"/>
      <c r="CT511" s="454"/>
      <c r="CU511" s="454"/>
      <c r="CV511" s="454"/>
      <c r="CW511" s="454"/>
      <c r="CX511" s="454"/>
      <c r="CY511" s="454"/>
      <c r="CZ511" s="454"/>
      <c r="DA511" s="454"/>
      <c r="DB511" s="454"/>
      <c r="DC511" s="454"/>
      <c r="DD511" s="454"/>
      <c r="DE511" s="454"/>
      <c r="DF511" s="454"/>
      <c r="DG511" s="454"/>
      <c r="DH511" s="454"/>
      <c r="DI511" s="454"/>
      <c r="DJ511" s="454"/>
      <c r="DK511" s="454"/>
      <c r="DL511" s="454"/>
      <c r="DM511" s="454"/>
      <c r="DN511" s="454"/>
      <c r="DO511" s="454"/>
      <c r="DP511" s="454"/>
      <c r="DQ511" s="454"/>
      <c r="DR511" s="454"/>
      <c r="DS511" s="454"/>
      <c r="DT511" s="454"/>
      <c r="DU511" s="454"/>
      <c r="DV511" s="454"/>
      <c r="DW511" s="454"/>
      <c r="DX511" s="454"/>
      <c r="DY511" s="454"/>
      <c r="DZ511" s="454"/>
      <c r="EA511" s="454"/>
      <c r="EB511" s="454"/>
      <c r="EC511" s="454"/>
      <c r="ED511" s="454"/>
      <c r="EE511" s="454"/>
      <c r="EF511" s="454"/>
      <c r="EG511" s="454"/>
      <c r="EH511" s="454"/>
      <c r="EI511" s="454"/>
      <c r="EJ511" s="454"/>
      <c r="EK511" s="454"/>
      <c r="EL511" s="454"/>
      <c r="EM511" s="454"/>
      <c r="EN511" s="454"/>
      <c r="EO511" s="454"/>
      <c r="EP511" s="454"/>
      <c r="EQ511" s="454"/>
      <c r="ER511" s="454"/>
      <c r="ES511" s="454"/>
      <c r="ET511" s="454"/>
      <c r="EU511" s="581"/>
      <c r="EV511" s="581"/>
      <c r="EW511" s="581"/>
      <c r="EX511" s="581"/>
      <c r="EY511" s="581"/>
      <c r="EZ511" s="581"/>
      <c r="FA511" s="581"/>
      <c r="FB511" s="581"/>
      <c r="FC511" s="581"/>
      <c r="FD511" s="581"/>
      <c r="FE511" s="581"/>
    </row>
    <row r="512" spans="1:161">
      <c r="A512" s="454"/>
      <c r="B512" s="653"/>
      <c r="C512" s="454"/>
      <c r="D512" s="454"/>
      <c r="E512" s="454"/>
      <c r="F512" s="504"/>
      <c r="G512" s="454"/>
      <c r="H512" s="454"/>
      <c r="I512" s="454"/>
      <c r="J512" s="454"/>
      <c r="K512" s="454"/>
      <c r="L512" s="454"/>
      <c r="M512" s="454"/>
      <c r="N512" s="454"/>
      <c r="O512" s="454"/>
      <c r="P512" s="454"/>
      <c r="Q512" s="454"/>
      <c r="R512" s="454"/>
      <c r="S512" s="454"/>
      <c r="T512" s="454"/>
      <c r="U512" s="454"/>
      <c r="V512" s="454"/>
      <c r="W512" s="454"/>
      <c r="X512" s="454"/>
      <c r="Y512" s="454"/>
      <c r="Z512" s="454"/>
      <c r="AA512" s="454"/>
      <c r="AB512" s="454"/>
      <c r="AC512" s="454"/>
      <c r="AD512" s="454"/>
      <c r="AE512" s="454"/>
      <c r="AF512" s="454"/>
      <c r="AG512" s="454"/>
      <c r="AH512" s="454"/>
      <c r="AI512" s="454"/>
      <c r="AJ512" s="454"/>
      <c r="AK512" s="454"/>
      <c r="AL512" s="454"/>
      <c r="AM512" s="454"/>
      <c r="AN512" s="454"/>
      <c r="AO512" s="454"/>
      <c r="AP512" s="454"/>
      <c r="AQ512" s="454"/>
      <c r="AR512" s="454"/>
      <c r="AS512" s="454"/>
      <c r="AT512" s="454"/>
      <c r="AU512" s="454"/>
      <c r="AV512" s="454"/>
      <c r="AW512" s="454"/>
      <c r="AX512" s="454"/>
      <c r="AY512" s="454"/>
      <c r="AZ512" s="454"/>
      <c r="BA512" s="454"/>
      <c r="BB512" s="454"/>
      <c r="BC512" s="454"/>
      <c r="BD512" s="454"/>
      <c r="BE512" s="454"/>
      <c r="BF512" s="454"/>
      <c r="BG512" s="454"/>
      <c r="BH512" s="454"/>
      <c r="BI512" s="454"/>
      <c r="BJ512" s="454"/>
      <c r="BK512" s="454"/>
      <c r="BL512" s="454"/>
      <c r="BM512" s="454"/>
      <c r="BN512" s="454"/>
      <c r="BO512" s="454"/>
      <c r="BP512" s="454"/>
      <c r="BQ512" s="454"/>
      <c r="BR512" s="454"/>
      <c r="BS512" s="454"/>
      <c r="BT512" s="454"/>
      <c r="BU512" s="454"/>
      <c r="BV512" s="454"/>
      <c r="BW512" s="454"/>
      <c r="BX512" s="454"/>
      <c r="BY512" s="454"/>
      <c r="BZ512" s="454"/>
      <c r="CA512" s="454"/>
      <c r="CB512" s="454"/>
      <c r="CC512" s="454"/>
      <c r="CD512" s="454"/>
      <c r="CE512" s="454"/>
      <c r="CF512" s="454"/>
      <c r="CG512" s="454"/>
      <c r="CH512" s="454"/>
      <c r="CI512" s="454"/>
      <c r="CJ512" s="454"/>
      <c r="CK512" s="454"/>
      <c r="CL512" s="454"/>
      <c r="CM512" s="454"/>
      <c r="CN512" s="454"/>
      <c r="CO512" s="454"/>
      <c r="CP512" s="454"/>
      <c r="CQ512" s="454"/>
      <c r="CR512" s="454"/>
      <c r="CS512" s="454"/>
      <c r="CT512" s="454"/>
      <c r="CU512" s="454"/>
      <c r="CV512" s="454"/>
      <c r="CW512" s="454"/>
      <c r="CX512" s="454"/>
      <c r="CY512" s="454"/>
      <c r="CZ512" s="454"/>
      <c r="DA512" s="454"/>
      <c r="DB512" s="454"/>
      <c r="DC512" s="454"/>
      <c r="DD512" s="454"/>
      <c r="DE512" s="454"/>
      <c r="DF512" s="454"/>
      <c r="DG512" s="454"/>
      <c r="DH512" s="454"/>
      <c r="DI512" s="454"/>
      <c r="DJ512" s="454"/>
      <c r="DK512" s="454"/>
      <c r="DL512" s="454"/>
      <c r="DM512" s="454"/>
      <c r="DN512" s="454"/>
      <c r="DO512" s="454"/>
      <c r="DP512" s="454"/>
      <c r="DQ512" s="454"/>
      <c r="DR512" s="454"/>
      <c r="DS512" s="454"/>
      <c r="DT512" s="454"/>
      <c r="DU512" s="454"/>
      <c r="DV512" s="454"/>
      <c r="DW512" s="454"/>
      <c r="DX512" s="454"/>
      <c r="DY512" s="454"/>
      <c r="DZ512" s="454"/>
      <c r="EA512" s="454"/>
      <c r="EB512" s="454"/>
      <c r="EC512" s="454"/>
      <c r="ED512" s="454"/>
      <c r="EE512" s="454"/>
      <c r="EF512" s="454"/>
      <c r="EG512" s="454"/>
      <c r="EH512" s="454"/>
      <c r="EI512" s="454"/>
      <c r="EJ512" s="454"/>
      <c r="EK512" s="454"/>
      <c r="EL512" s="454"/>
      <c r="EM512" s="454"/>
      <c r="EN512" s="454"/>
      <c r="EO512" s="454"/>
      <c r="EP512" s="454"/>
      <c r="EQ512" s="454"/>
      <c r="ER512" s="454"/>
      <c r="ES512" s="454"/>
      <c r="ET512" s="454"/>
      <c r="EU512" s="581"/>
      <c r="EV512" s="581"/>
      <c r="EW512" s="581"/>
      <c r="EX512" s="581"/>
      <c r="EY512" s="581"/>
      <c r="EZ512" s="581"/>
      <c r="FA512" s="581"/>
      <c r="FB512" s="581"/>
      <c r="FC512" s="581"/>
      <c r="FD512" s="581"/>
      <c r="FE512" s="581"/>
    </row>
    <row r="513" spans="1:161">
      <c r="A513" s="454"/>
      <c r="B513" s="653"/>
      <c r="C513" s="454"/>
      <c r="D513" s="454"/>
      <c r="E513" s="454"/>
      <c r="F513" s="504"/>
      <c r="G513" s="454"/>
      <c r="H513" s="454"/>
      <c r="I513" s="454"/>
      <c r="J513" s="454"/>
      <c r="K513" s="454"/>
      <c r="L513" s="454"/>
      <c r="M513" s="454"/>
      <c r="N513" s="454"/>
      <c r="O513" s="454"/>
      <c r="P513" s="454"/>
      <c r="Q513" s="454"/>
      <c r="R513" s="454"/>
      <c r="S513" s="454"/>
      <c r="T513" s="454"/>
      <c r="U513" s="454"/>
      <c r="V513" s="454"/>
      <c r="W513" s="454"/>
      <c r="X513" s="454"/>
      <c r="Y513" s="454"/>
      <c r="Z513" s="454"/>
      <c r="AA513" s="454"/>
      <c r="AB513" s="454"/>
      <c r="AC513" s="454"/>
      <c r="AD513" s="454"/>
      <c r="AE513" s="454"/>
      <c r="AF513" s="454"/>
      <c r="AG513" s="454"/>
      <c r="AH513" s="454"/>
      <c r="AI513" s="454"/>
      <c r="AJ513" s="454"/>
      <c r="AK513" s="454"/>
      <c r="AL513" s="454"/>
      <c r="AM513" s="454"/>
      <c r="AN513" s="454"/>
      <c r="AO513" s="454"/>
      <c r="AP513" s="454"/>
      <c r="AQ513" s="454"/>
      <c r="AR513" s="454"/>
      <c r="AS513" s="454"/>
      <c r="AT513" s="454"/>
      <c r="AU513" s="454"/>
      <c r="AV513" s="454"/>
      <c r="AW513" s="454"/>
      <c r="AX513" s="454"/>
      <c r="AY513" s="454"/>
      <c r="AZ513" s="454"/>
      <c r="BA513" s="454"/>
      <c r="BB513" s="454"/>
      <c r="BC513" s="454"/>
      <c r="BD513" s="454"/>
      <c r="BE513" s="454"/>
      <c r="BF513" s="454"/>
      <c r="BG513" s="454"/>
      <c r="BH513" s="454"/>
      <c r="BI513" s="454"/>
      <c r="BJ513" s="454"/>
      <c r="BK513" s="454"/>
      <c r="BL513" s="454"/>
      <c r="BM513" s="454"/>
      <c r="BN513" s="454"/>
      <c r="BO513" s="454"/>
      <c r="BP513" s="454"/>
      <c r="BQ513" s="454"/>
      <c r="BR513" s="454"/>
      <c r="BS513" s="454"/>
      <c r="BT513" s="454"/>
      <c r="BU513" s="454"/>
      <c r="BV513" s="454"/>
      <c r="BW513" s="454"/>
      <c r="BX513" s="454"/>
      <c r="BY513" s="454"/>
      <c r="BZ513" s="454"/>
      <c r="CA513" s="454"/>
      <c r="CB513" s="454"/>
      <c r="CC513" s="454"/>
      <c r="CD513" s="454"/>
      <c r="CE513" s="454"/>
      <c r="CF513" s="454"/>
      <c r="CG513" s="454"/>
      <c r="CH513" s="454"/>
      <c r="CI513" s="454"/>
      <c r="CJ513" s="454"/>
      <c r="CK513" s="454"/>
      <c r="CL513" s="454"/>
      <c r="CM513" s="454"/>
      <c r="CN513" s="454"/>
      <c r="CO513" s="454"/>
      <c r="CP513" s="454"/>
      <c r="CQ513" s="454"/>
      <c r="CR513" s="454"/>
      <c r="CS513" s="454"/>
      <c r="CT513" s="454"/>
      <c r="CU513" s="454"/>
      <c r="CV513" s="454"/>
      <c r="CW513" s="454"/>
      <c r="CX513" s="454"/>
      <c r="CY513" s="454"/>
      <c r="CZ513" s="454"/>
      <c r="DA513" s="454"/>
      <c r="DB513" s="454"/>
      <c r="DC513" s="454"/>
      <c r="DD513" s="454"/>
      <c r="DE513" s="454"/>
      <c r="DF513" s="454"/>
      <c r="DG513" s="454"/>
      <c r="DH513" s="454"/>
      <c r="DI513" s="454"/>
      <c r="DJ513" s="454"/>
      <c r="DK513" s="454"/>
      <c r="DL513" s="454"/>
      <c r="DM513" s="454"/>
      <c r="DN513" s="454"/>
      <c r="DO513" s="454"/>
      <c r="DP513" s="454"/>
      <c r="DQ513" s="454"/>
      <c r="DR513" s="454"/>
      <c r="DS513" s="454"/>
      <c r="DT513" s="454"/>
      <c r="DU513" s="454"/>
      <c r="DV513" s="454"/>
      <c r="DW513" s="454"/>
      <c r="DX513" s="454"/>
      <c r="DY513" s="454"/>
      <c r="DZ513" s="454"/>
      <c r="EA513" s="454"/>
      <c r="EB513" s="454"/>
      <c r="EC513" s="454"/>
      <c r="ED513" s="454"/>
      <c r="EE513" s="454"/>
      <c r="EF513" s="454"/>
      <c r="EG513" s="454"/>
      <c r="EH513" s="454"/>
      <c r="EI513" s="454"/>
      <c r="EJ513" s="454"/>
      <c r="EK513" s="454"/>
      <c r="EL513" s="454"/>
      <c r="EM513" s="454"/>
      <c r="EN513" s="454"/>
      <c r="EO513" s="454"/>
      <c r="EP513" s="454"/>
      <c r="EQ513" s="454"/>
      <c r="ER513" s="454"/>
      <c r="ES513" s="454"/>
      <c r="ET513" s="454"/>
      <c r="EU513" s="581"/>
      <c r="EV513" s="581"/>
      <c r="EW513" s="581"/>
      <c r="EX513" s="581"/>
      <c r="EY513" s="581"/>
      <c r="EZ513" s="581"/>
      <c r="FA513" s="581"/>
      <c r="FB513" s="581"/>
      <c r="FC513" s="581"/>
      <c r="FD513" s="581"/>
      <c r="FE513" s="581"/>
    </row>
    <row r="514" spans="1:161">
      <c r="A514" s="454"/>
      <c r="B514" s="653"/>
      <c r="C514" s="454"/>
      <c r="D514" s="454"/>
      <c r="E514" s="454"/>
      <c r="F514" s="504"/>
      <c r="G514" s="454"/>
      <c r="H514" s="454"/>
      <c r="I514" s="454"/>
      <c r="J514" s="454"/>
      <c r="K514" s="454"/>
      <c r="L514" s="454"/>
      <c r="M514" s="454"/>
      <c r="N514" s="454"/>
      <c r="O514" s="454"/>
      <c r="P514" s="454"/>
      <c r="Q514" s="454"/>
      <c r="R514" s="454"/>
      <c r="S514" s="454"/>
      <c r="T514" s="454"/>
      <c r="U514" s="454"/>
      <c r="V514" s="454"/>
      <c r="W514" s="454"/>
      <c r="X514" s="454"/>
      <c r="Y514" s="454"/>
      <c r="Z514" s="454"/>
      <c r="AA514" s="454"/>
      <c r="AB514" s="454"/>
      <c r="AC514" s="454"/>
      <c r="AD514" s="454"/>
      <c r="AE514" s="454"/>
      <c r="AF514" s="454"/>
      <c r="AG514" s="454"/>
      <c r="AH514" s="454"/>
      <c r="AI514" s="454"/>
      <c r="AJ514" s="454"/>
      <c r="AK514" s="454"/>
      <c r="AL514" s="454"/>
      <c r="AM514" s="454"/>
      <c r="AN514" s="454"/>
      <c r="AO514" s="454"/>
      <c r="AP514" s="454"/>
      <c r="AQ514" s="454"/>
      <c r="AR514" s="454"/>
      <c r="AS514" s="454"/>
      <c r="AT514" s="454"/>
      <c r="AU514" s="454"/>
      <c r="AV514" s="454"/>
      <c r="AW514" s="454"/>
      <c r="AX514" s="454"/>
      <c r="AY514" s="454"/>
      <c r="AZ514" s="454"/>
      <c r="BA514" s="454"/>
      <c r="BB514" s="454"/>
      <c r="BC514" s="454"/>
      <c r="BD514" s="454"/>
      <c r="BE514" s="454"/>
      <c r="BF514" s="454"/>
      <c r="BG514" s="454"/>
      <c r="BH514" s="454"/>
      <c r="BI514" s="454"/>
      <c r="BJ514" s="454"/>
      <c r="BK514" s="454"/>
      <c r="BL514" s="454"/>
      <c r="BM514" s="454"/>
      <c r="BN514" s="454"/>
      <c r="BO514" s="454"/>
      <c r="BP514" s="454"/>
      <c r="BQ514" s="454"/>
      <c r="BR514" s="454"/>
      <c r="BS514" s="454"/>
      <c r="BT514" s="454"/>
      <c r="BU514" s="454"/>
      <c r="BV514" s="454"/>
      <c r="BW514" s="454"/>
      <c r="BX514" s="454"/>
      <c r="BY514" s="454"/>
      <c r="BZ514" s="454"/>
      <c r="CA514" s="454"/>
      <c r="CB514" s="454"/>
      <c r="CC514" s="454"/>
      <c r="CD514" s="454"/>
      <c r="CE514" s="454"/>
      <c r="CF514" s="454"/>
      <c r="CG514" s="454"/>
      <c r="CH514" s="454"/>
      <c r="CI514" s="454"/>
      <c r="CJ514" s="454"/>
      <c r="CK514" s="454"/>
      <c r="CL514" s="454"/>
      <c r="CM514" s="454"/>
      <c r="CN514" s="454"/>
      <c r="CO514" s="454"/>
      <c r="CP514" s="454"/>
      <c r="CQ514" s="454"/>
      <c r="CR514" s="454"/>
      <c r="CS514" s="454"/>
      <c r="CT514" s="454"/>
      <c r="CU514" s="454"/>
      <c r="CV514" s="454"/>
      <c r="CW514" s="454"/>
      <c r="CX514" s="454"/>
      <c r="CY514" s="454"/>
      <c r="CZ514" s="454"/>
      <c r="DA514" s="454"/>
      <c r="DB514" s="454"/>
      <c r="DC514" s="454"/>
      <c r="DD514" s="454"/>
      <c r="DE514" s="454"/>
      <c r="DF514" s="454"/>
      <c r="DG514" s="454"/>
      <c r="DH514" s="454"/>
      <c r="DI514" s="454"/>
      <c r="DJ514" s="454"/>
      <c r="DK514" s="454"/>
      <c r="DL514" s="454"/>
      <c r="DM514" s="454"/>
      <c r="DN514" s="454"/>
      <c r="DO514" s="454"/>
      <c r="DP514" s="454"/>
      <c r="DQ514" s="454"/>
      <c r="DR514" s="454"/>
      <c r="DS514" s="454"/>
      <c r="DT514" s="454"/>
      <c r="DU514" s="454"/>
      <c r="DV514" s="454"/>
      <c r="DW514" s="454"/>
      <c r="DX514" s="454"/>
      <c r="DY514" s="454"/>
      <c r="DZ514" s="454"/>
      <c r="EA514" s="454"/>
      <c r="EB514" s="454"/>
      <c r="EC514" s="454"/>
      <c r="ED514" s="454"/>
      <c r="EE514" s="454"/>
      <c r="EF514" s="454"/>
      <c r="EG514" s="454"/>
      <c r="EH514" s="454"/>
      <c r="EI514" s="454"/>
      <c r="EJ514" s="454"/>
      <c r="EK514" s="454"/>
      <c r="EL514" s="454"/>
      <c r="EM514" s="454"/>
      <c r="EN514" s="454"/>
      <c r="EO514" s="454"/>
      <c r="EP514" s="454"/>
      <c r="EQ514" s="454"/>
      <c r="ER514" s="454"/>
      <c r="ES514" s="454"/>
      <c r="ET514" s="454"/>
      <c r="EU514" s="581"/>
      <c r="EV514" s="581"/>
      <c r="EW514" s="581"/>
      <c r="EX514" s="581"/>
      <c r="EY514" s="581"/>
      <c r="EZ514" s="581"/>
      <c r="FA514" s="581"/>
      <c r="FB514" s="581"/>
      <c r="FC514" s="581"/>
      <c r="FD514" s="581"/>
      <c r="FE514" s="581"/>
    </row>
    <row r="515" spans="1:161">
      <c r="A515" s="454"/>
      <c r="B515" s="653"/>
      <c r="C515" s="454"/>
      <c r="D515" s="454"/>
      <c r="E515" s="454"/>
      <c r="F515" s="504"/>
      <c r="G515" s="454"/>
      <c r="H515" s="454"/>
      <c r="I515" s="454"/>
      <c r="J515" s="454"/>
      <c r="K515" s="454"/>
      <c r="L515" s="454"/>
      <c r="M515" s="454"/>
      <c r="N515" s="454"/>
      <c r="O515" s="454"/>
      <c r="P515" s="454"/>
      <c r="Q515" s="454"/>
      <c r="R515" s="454"/>
      <c r="S515" s="454"/>
      <c r="T515" s="454"/>
      <c r="U515" s="454"/>
      <c r="V515" s="454"/>
      <c r="W515" s="454"/>
      <c r="X515" s="454"/>
      <c r="Y515" s="454"/>
      <c r="Z515" s="454"/>
      <c r="AA515" s="454"/>
      <c r="AB515" s="454"/>
      <c r="AC515" s="454"/>
      <c r="AD515" s="454"/>
      <c r="AE515" s="454"/>
      <c r="AF515" s="454"/>
      <c r="AG515" s="454"/>
      <c r="AH515" s="454"/>
      <c r="AI515" s="454"/>
      <c r="AJ515" s="454"/>
      <c r="AK515" s="454"/>
      <c r="AL515" s="454"/>
      <c r="AM515" s="454"/>
      <c r="AN515" s="454"/>
      <c r="AO515" s="454"/>
      <c r="AP515" s="454"/>
      <c r="AQ515" s="454"/>
      <c r="AR515" s="454"/>
      <c r="AS515" s="454"/>
      <c r="AT515" s="454"/>
      <c r="AU515" s="454"/>
      <c r="AV515" s="454"/>
      <c r="AW515" s="454"/>
      <c r="AX515" s="454"/>
      <c r="AY515" s="454"/>
      <c r="AZ515" s="454"/>
      <c r="BA515" s="454"/>
      <c r="BB515" s="454"/>
      <c r="BC515" s="454"/>
      <c r="BD515" s="454"/>
      <c r="BE515" s="454"/>
      <c r="BF515" s="454"/>
      <c r="BG515" s="454"/>
      <c r="BH515" s="454"/>
      <c r="BI515" s="454"/>
      <c r="BJ515" s="454"/>
      <c r="BK515" s="454"/>
      <c r="BL515" s="454"/>
      <c r="BM515" s="454"/>
      <c r="BN515" s="454"/>
      <c r="BO515" s="454"/>
      <c r="BP515" s="454"/>
      <c r="BQ515" s="454"/>
      <c r="BR515" s="454"/>
      <c r="BS515" s="454"/>
      <c r="BT515" s="454"/>
      <c r="BU515" s="454"/>
      <c r="BV515" s="454"/>
      <c r="BW515" s="454"/>
      <c r="BX515" s="454"/>
      <c r="BY515" s="454"/>
      <c r="BZ515" s="454"/>
      <c r="CA515" s="454"/>
      <c r="CB515" s="454"/>
      <c r="CC515" s="454"/>
      <c r="CD515" s="454"/>
      <c r="CE515" s="454"/>
      <c r="CF515" s="454"/>
      <c r="CG515" s="454"/>
      <c r="CH515" s="454"/>
      <c r="CI515" s="454"/>
      <c r="CJ515" s="454"/>
      <c r="CK515" s="454"/>
      <c r="CL515" s="454"/>
      <c r="CM515" s="454"/>
      <c r="CN515" s="454"/>
      <c r="CO515" s="454"/>
      <c r="CP515" s="454"/>
      <c r="CQ515" s="454"/>
      <c r="CR515" s="454"/>
      <c r="CS515" s="454"/>
      <c r="CT515" s="454"/>
      <c r="CU515" s="454"/>
      <c r="CV515" s="454"/>
      <c r="CW515" s="454"/>
      <c r="CX515" s="454"/>
      <c r="CY515" s="454"/>
      <c r="CZ515" s="454"/>
      <c r="DA515" s="454"/>
      <c r="DB515" s="454"/>
      <c r="DC515" s="454"/>
      <c r="DD515" s="454"/>
      <c r="DE515" s="454"/>
      <c r="DF515" s="454"/>
      <c r="DG515" s="454"/>
      <c r="DH515" s="454"/>
      <c r="DI515" s="454"/>
      <c r="DJ515" s="454"/>
      <c r="DK515" s="454"/>
      <c r="DL515" s="454"/>
      <c r="DM515" s="454"/>
      <c r="DN515" s="454"/>
      <c r="DO515" s="454"/>
      <c r="DP515" s="454"/>
      <c r="DQ515" s="454"/>
      <c r="DR515" s="454"/>
      <c r="DS515" s="454"/>
      <c r="DT515" s="454"/>
      <c r="DU515" s="454"/>
      <c r="DV515" s="454"/>
      <c r="DW515" s="454"/>
      <c r="DX515" s="454"/>
      <c r="DY515" s="454"/>
      <c r="DZ515" s="454"/>
      <c r="EA515" s="454"/>
      <c r="EB515" s="454"/>
      <c r="EC515" s="454"/>
      <c r="ED515" s="454"/>
      <c r="EE515" s="454"/>
      <c r="EF515" s="454"/>
      <c r="EG515" s="454"/>
      <c r="EH515" s="454"/>
      <c r="EI515" s="454"/>
      <c r="EJ515" s="454"/>
      <c r="EK515" s="454"/>
      <c r="EL515" s="454"/>
      <c r="EM515" s="454"/>
      <c r="EN515" s="454"/>
      <c r="EO515" s="454"/>
      <c r="EP515" s="454"/>
      <c r="EQ515" s="454"/>
      <c r="ER515" s="454"/>
      <c r="ES515" s="454"/>
      <c r="ET515" s="454"/>
      <c r="EU515" s="581"/>
      <c r="EV515" s="581"/>
      <c r="EW515" s="581"/>
      <c r="EX515" s="581"/>
      <c r="EY515" s="581"/>
      <c r="EZ515" s="581"/>
      <c r="FA515" s="581"/>
      <c r="FB515" s="581"/>
      <c r="FC515" s="581"/>
      <c r="FD515" s="581"/>
      <c r="FE515" s="581"/>
    </row>
    <row r="516" spans="1:161">
      <c r="A516" s="454"/>
      <c r="B516" s="653"/>
      <c r="C516" s="454"/>
      <c r="D516" s="454"/>
      <c r="E516" s="454"/>
      <c r="F516" s="504"/>
      <c r="G516" s="454"/>
      <c r="H516" s="454"/>
      <c r="I516" s="454"/>
      <c r="J516" s="454"/>
      <c r="K516" s="454"/>
      <c r="L516" s="454"/>
      <c r="M516" s="454"/>
      <c r="N516" s="454"/>
      <c r="O516" s="454"/>
      <c r="P516" s="454"/>
      <c r="Q516" s="454"/>
      <c r="R516" s="454"/>
      <c r="S516" s="454"/>
      <c r="T516" s="454"/>
      <c r="U516" s="454"/>
      <c r="V516" s="454"/>
      <c r="W516" s="454"/>
      <c r="X516" s="454"/>
      <c r="Y516" s="454"/>
      <c r="Z516" s="454"/>
      <c r="AA516" s="454"/>
      <c r="AB516" s="454"/>
      <c r="AC516" s="454"/>
      <c r="AD516" s="454"/>
      <c r="AE516" s="454"/>
      <c r="AF516" s="454"/>
      <c r="AG516" s="454"/>
      <c r="AH516" s="454"/>
      <c r="AI516" s="454"/>
      <c r="AJ516" s="454"/>
      <c r="AK516" s="454"/>
      <c r="AL516" s="454"/>
      <c r="AM516" s="454"/>
      <c r="AN516" s="454"/>
      <c r="AO516" s="454"/>
      <c r="AP516" s="454"/>
      <c r="AQ516" s="454"/>
      <c r="AR516" s="454"/>
      <c r="AS516" s="454"/>
      <c r="AT516" s="454"/>
      <c r="AU516" s="454"/>
      <c r="AV516" s="454"/>
      <c r="AW516" s="454"/>
      <c r="AX516" s="454"/>
      <c r="AY516" s="454"/>
      <c r="AZ516" s="454"/>
      <c r="BA516" s="454"/>
      <c r="BB516" s="454"/>
      <c r="BC516" s="454"/>
      <c r="BD516" s="454"/>
      <c r="BE516" s="454"/>
      <c r="BF516" s="454"/>
      <c r="BG516" s="454"/>
      <c r="BH516" s="454"/>
      <c r="BI516" s="454"/>
      <c r="BJ516" s="454"/>
      <c r="BK516" s="454"/>
      <c r="BL516" s="454"/>
      <c r="BM516" s="454"/>
      <c r="BN516" s="454"/>
      <c r="BO516" s="454"/>
      <c r="BP516" s="454"/>
      <c r="BQ516" s="454"/>
      <c r="BR516" s="454"/>
      <c r="BS516" s="454"/>
      <c r="BT516" s="454"/>
      <c r="BU516" s="454"/>
      <c r="BV516" s="454"/>
      <c r="BW516" s="454"/>
      <c r="BX516" s="454"/>
      <c r="BY516" s="454"/>
      <c r="BZ516" s="454"/>
      <c r="CA516" s="454"/>
      <c r="CB516" s="454"/>
      <c r="CC516" s="454"/>
      <c r="CD516" s="454"/>
      <c r="CE516" s="454"/>
      <c r="CF516" s="454"/>
      <c r="CG516" s="454"/>
      <c r="CH516" s="454"/>
      <c r="CI516" s="454"/>
      <c r="CJ516" s="454"/>
      <c r="CK516" s="454"/>
      <c r="CL516" s="454"/>
      <c r="CM516" s="454"/>
      <c r="CN516" s="454"/>
      <c r="CO516" s="454"/>
      <c r="CP516" s="454"/>
      <c r="CQ516" s="454"/>
      <c r="CR516" s="454"/>
      <c r="CS516" s="454"/>
      <c r="CT516" s="454"/>
      <c r="CU516" s="454"/>
      <c r="CV516" s="454"/>
      <c r="CW516" s="454"/>
      <c r="CX516" s="454"/>
      <c r="CY516" s="454"/>
      <c r="CZ516" s="454"/>
      <c r="DA516" s="454"/>
      <c r="DB516" s="454"/>
      <c r="DC516" s="454"/>
      <c r="DD516" s="454"/>
      <c r="DE516" s="454"/>
      <c r="DF516" s="454"/>
      <c r="DG516" s="454"/>
      <c r="DH516" s="454"/>
      <c r="DI516" s="454"/>
      <c r="DJ516" s="454"/>
      <c r="DK516" s="454"/>
      <c r="DL516" s="454"/>
      <c r="DM516" s="454"/>
      <c r="DN516" s="454"/>
      <c r="DO516" s="454"/>
      <c r="DP516" s="454"/>
      <c r="DQ516" s="454"/>
      <c r="DR516" s="454"/>
      <c r="DS516" s="454"/>
      <c r="DT516" s="454"/>
      <c r="DU516" s="454"/>
      <c r="DV516" s="454"/>
      <c r="DW516" s="454"/>
      <c r="DX516" s="454"/>
      <c r="DY516" s="454"/>
      <c r="DZ516" s="454"/>
      <c r="EA516" s="454"/>
      <c r="EB516" s="454"/>
      <c r="EC516" s="454"/>
      <c r="ED516" s="454"/>
      <c r="EE516" s="454"/>
      <c r="EF516" s="454"/>
      <c r="EG516" s="454"/>
      <c r="EH516" s="454"/>
      <c r="EI516" s="454"/>
      <c r="EJ516" s="454"/>
      <c r="EK516" s="454"/>
      <c r="EL516" s="454"/>
      <c r="EM516" s="454"/>
      <c r="EN516" s="454"/>
      <c r="EO516" s="454"/>
      <c r="EP516" s="454"/>
      <c r="EQ516" s="454"/>
      <c r="ER516" s="454"/>
      <c r="ES516" s="454"/>
      <c r="ET516" s="454"/>
      <c r="EU516" s="581"/>
      <c r="EV516" s="581"/>
      <c r="EW516" s="581"/>
      <c r="EX516" s="581"/>
      <c r="EY516" s="581"/>
      <c r="EZ516" s="581"/>
      <c r="FA516" s="581"/>
      <c r="FB516" s="581"/>
      <c r="FC516" s="581"/>
      <c r="FD516" s="581"/>
      <c r="FE516" s="581"/>
    </row>
    <row r="517" spans="1:161">
      <c r="A517" s="454"/>
      <c r="B517" s="653"/>
      <c r="C517" s="454"/>
      <c r="D517" s="454"/>
      <c r="E517" s="454"/>
      <c r="F517" s="504"/>
      <c r="G517" s="454"/>
      <c r="H517" s="454"/>
      <c r="I517" s="454"/>
      <c r="J517" s="454"/>
      <c r="K517" s="454"/>
      <c r="L517" s="454"/>
      <c r="M517" s="454"/>
      <c r="N517" s="454"/>
      <c r="O517" s="454"/>
      <c r="P517" s="454"/>
      <c r="Q517" s="454"/>
      <c r="R517" s="454"/>
      <c r="S517" s="454"/>
      <c r="T517" s="454"/>
      <c r="U517" s="454"/>
      <c r="V517" s="454"/>
      <c r="W517" s="454"/>
      <c r="X517" s="454"/>
      <c r="Y517" s="454"/>
      <c r="Z517" s="454"/>
      <c r="AA517" s="454"/>
      <c r="AB517" s="454"/>
      <c r="AC517" s="454"/>
      <c r="AD517" s="454"/>
      <c r="AE517" s="454"/>
      <c r="AF517" s="454"/>
      <c r="AG517" s="454"/>
      <c r="AH517" s="454"/>
      <c r="AI517" s="454"/>
      <c r="AJ517" s="454"/>
      <c r="AK517" s="454"/>
      <c r="AL517" s="454"/>
      <c r="AM517" s="454"/>
      <c r="AN517" s="454"/>
      <c r="AO517" s="454"/>
      <c r="AP517" s="454"/>
      <c r="AQ517" s="454"/>
      <c r="AR517" s="454"/>
      <c r="AS517" s="454"/>
      <c r="AT517" s="454"/>
      <c r="AU517" s="454"/>
      <c r="AV517" s="454"/>
      <c r="AW517" s="454"/>
      <c r="AX517" s="454"/>
      <c r="AY517" s="454"/>
      <c r="AZ517" s="454"/>
      <c r="BA517" s="454"/>
      <c r="BB517" s="454"/>
      <c r="BC517" s="454"/>
      <c r="BD517" s="454"/>
      <c r="BE517" s="454"/>
      <c r="BF517" s="454"/>
      <c r="BG517" s="454"/>
      <c r="BH517" s="454"/>
      <c r="BI517" s="454"/>
      <c r="BJ517" s="454"/>
      <c r="BK517" s="454"/>
      <c r="BL517" s="454"/>
      <c r="BM517" s="454"/>
      <c r="BN517" s="454"/>
      <c r="BO517" s="454"/>
      <c r="BP517" s="454"/>
      <c r="BQ517" s="454"/>
      <c r="BR517" s="454"/>
      <c r="BS517" s="454"/>
      <c r="BT517" s="454"/>
      <c r="BU517" s="454"/>
      <c r="BV517" s="454"/>
      <c r="BW517" s="454"/>
      <c r="BX517" s="454"/>
      <c r="BY517" s="454"/>
      <c r="BZ517" s="454"/>
      <c r="CA517" s="454"/>
      <c r="CB517" s="454"/>
      <c r="CC517" s="454"/>
      <c r="CD517" s="454"/>
      <c r="CE517" s="454"/>
      <c r="CF517" s="454"/>
      <c r="CG517" s="454"/>
      <c r="CH517" s="454"/>
      <c r="CI517" s="454"/>
      <c r="CJ517" s="454"/>
      <c r="CK517" s="454"/>
      <c r="CL517" s="454"/>
      <c r="CM517" s="454"/>
      <c r="CN517" s="454"/>
      <c r="CO517" s="454"/>
      <c r="CP517" s="454"/>
      <c r="CQ517" s="454"/>
      <c r="CR517" s="454"/>
      <c r="CS517" s="454"/>
      <c r="CT517" s="454"/>
      <c r="CU517" s="454"/>
      <c r="CV517" s="454"/>
      <c r="CW517" s="454"/>
      <c r="CX517" s="454"/>
      <c r="CY517" s="454"/>
      <c r="CZ517" s="454"/>
      <c r="DA517" s="454"/>
      <c r="DB517" s="454"/>
      <c r="DC517" s="454"/>
      <c r="DD517" s="454"/>
      <c r="DE517" s="454"/>
      <c r="DF517" s="454"/>
      <c r="DG517" s="454"/>
      <c r="DH517" s="454"/>
      <c r="DI517" s="454"/>
      <c r="DJ517" s="454"/>
      <c r="DK517" s="454"/>
      <c r="DL517" s="454"/>
      <c r="DM517" s="454"/>
      <c r="DN517" s="454"/>
      <c r="DO517" s="454"/>
      <c r="DP517" s="454"/>
      <c r="DQ517" s="454"/>
      <c r="DR517" s="454"/>
      <c r="DS517" s="454"/>
      <c r="DT517" s="454"/>
      <c r="DU517" s="454"/>
      <c r="DV517" s="454"/>
      <c r="DW517" s="454"/>
      <c r="DX517" s="454"/>
      <c r="DY517" s="454"/>
      <c r="DZ517" s="454"/>
      <c r="EA517" s="454"/>
      <c r="EB517" s="454"/>
      <c r="EC517" s="454"/>
      <c r="ED517" s="454"/>
      <c r="EE517" s="454"/>
      <c r="EF517" s="454"/>
      <c r="EG517" s="454"/>
      <c r="EH517" s="454"/>
      <c r="EI517" s="454"/>
      <c r="EJ517" s="454"/>
      <c r="EK517" s="454"/>
      <c r="EL517" s="454"/>
      <c r="EM517" s="454"/>
      <c r="EN517" s="454"/>
      <c r="EO517" s="454"/>
      <c r="EP517" s="454"/>
      <c r="EQ517" s="454"/>
      <c r="ER517" s="454"/>
      <c r="ES517" s="454"/>
      <c r="ET517" s="454"/>
      <c r="EU517" s="581"/>
      <c r="EV517" s="581"/>
      <c r="EW517" s="581"/>
      <c r="EX517" s="581"/>
      <c r="EY517" s="581"/>
      <c r="EZ517" s="581"/>
      <c r="FA517" s="581"/>
      <c r="FB517" s="581"/>
      <c r="FC517" s="581"/>
      <c r="FD517" s="581"/>
      <c r="FE517" s="581"/>
    </row>
    <row r="518" spans="1:161">
      <c r="A518" s="454"/>
      <c r="B518" s="653"/>
      <c r="C518" s="454"/>
      <c r="D518" s="454"/>
      <c r="E518" s="454"/>
      <c r="F518" s="504"/>
      <c r="G518" s="454"/>
      <c r="H518" s="454"/>
      <c r="I518" s="454"/>
      <c r="J518" s="454"/>
      <c r="K518" s="454"/>
      <c r="L518" s="454"/>
      <c r="M518" s="454"/>
      <c r="N518" s="454"/>
      <c r="O518" s="454"/>
      <c r="P518" s="454"/>
      <c r="Q518" s="454"/>
      <c r="R518" s="454"/>
      <c r="S518" s="454"/>
      <c r="T518" s="454"/>
      <c r="U518" s="454"/>
      <c r="V518" s="454"/>
      <c r="W518" s="454"/>
      <c r="X518" s="454"/>
      <c r="Y518" s="454"/>
      <c r="Z518" s="454"/>
      <c r="AA518" s="454"/>
      <c r="AB518" s="454"/>
      <c r="AC518" s="454"/>
      <c r="AD518" s="454"/>
      <c r="AE518" s="454"/>
      <c r="AF518" s="454"/>
      <c r="AG518" s="454"/>
      <c r="AH518" s="454"/>
      <c r="AI518" s="454"/>
      <c r="AJ518" s="454"/>
      <c r="AK518" s="454"/>
      <c r="AL518" s="454"/>
      <c r="AM518" s="454"/>
      <c r="AN518" s="454"/>
      <c r="AO518" s="454"/>
      <c r="AP518" s="454"/>
      <c r="AQ518" s="454"/>
      <c r="AR518" s="454"/>
      <c r="AS518" s="454"/>
      <c r="AT518" s="454"/>
      <c r="AU518" s="454"/>
      <c r="AV518" s="454"/>
      <c r="AW518" s="454"/>
      <c r="AX518" s="454"/>
      <c r="AY518" s="454"/>
      <c r="AZ518" s="454"/>
      <c r="BA518" s="454"/>
      <c r="BB518" s="454"/>
      <c r="BC518" s="454"/>
      <c r="BD518" s="454"/>
      <c r="BE518" s="454"/>
      <c r="BF518" s="454"/>
      <c r="BG518" s="454"/>
      <c r="BH518" s="454"/>
      <c r="BI518" s="454"/>
      <c r="BJ518" s="454"/>
      <c r="BK518" s="454"/>
      <c r="BL518" s="454"/>
      <c r="BM518" s="454"/>
      <c r="BN518" s="454"/>
      <c r="BO518" s="454"/>
      <c r="BP518" s="454"/>
      <c r="BQ518" s="454"/>
      <c r="BR518" s="454"/>
      <c r="BS518" s="454"/>
      <c r="BT518" s="454"/>
      <c r="BU518" s="454"/>
      <c r="BV518" s="454"/>
      <c r="BW518" s="454"/>
      <c r="BX518" s="454"/>
      <c r="BY518" s="454"/>
      <c r="BZ518" s="454"/>
      <c r="CA518" s="454"/>
      <c r="CB518" s="454"/>
      <c r="CC518" s="454"/>
      <c r="CD518" s="454"/>
      <c r="CE518" s="454"/>
      <c r="CF518" s="454"/>
      <c r="CG518" s="454"/>
      <c r="CH518" s="454"/>
      <c r="CI518" s="454"/>
      <c r="CJ518" s="454"/>
      <c r="CK518" s="454"/>
      <c r="CL518" s="454"/>
      <c r="CM518" s="454"/>
      <c r="CN518" s="454"/>
      <c r="CO518" s="454"/>
      <c r="CP518" s="454"/>
      <c r="CQ518" s="454"/>
      <c r="CR518" s="454"/>
      <c r="CS518" s="454"/>
      <c r="CT518" s="454"/>
      <c r="CU518" s="454"/>
      <c r="CV518" s="454"/>
      <c r="CW518" s="454"/>
      <c r="CX518" s="454"/>
      <c r="CY518" s="454"/>
      <c r="CZ518" s="454"/>
      <c r="DA518" s="454"/>
      <c r="DB518" s="454"/>
      <c r="DC518" s="454"/>
      <c r="DD518" s="454"/>
      <c r="DE518" s="454"/>
      <c r="DF518" s="454"/>
      <c r="DG518" s="454"/>
      <c r="DH518" s="454"/>
      <c r="DI518" s="454"/>
      <c r="DJ518" s="454"/>
      <c r="DK518" s="454"/>
      <c r="DL518" s="454"/>
      <c r="DM518" s="454"/>
      <c r="DN518" s="454"/>
      <c r="DO518" s="454"/>
      <c r="DP518" s="454"/>
      <c r="DQ518" s="454"/>
      <c r="DR518" s="454"/>
      <c r="DS518" s="454"/>
      <c r="DT518" s="454"/>
      <c r="DU518" s="454"/>
      <c r="DV518" s="454"/>
      <c r="DW518" s="454"/>
      <c r="DX518" s="454"/>
      <c r="DY518" s="454"/>
      <c r="DZ518" s="454"/>
      <c r="EA518" s="454"/>
      <c r="EB518" s="454"/>
      <c r="EC518" s="454"/>
      <c r="ED518" s="454"/>
      <c r="EE518" s="454"/>
      <c r="EF518" s="454"/>
      <c r="EG518" s="454"/>
      <c r="EH518" s="454"/>
      <c r="EI518" s="454"/>
      <c r="EJ518" s="454"/>
      <c r="EK518" s="454"/>
      <c r="EL518" s="454"/>
      <c r="EM518" s="454"/>
      <c r="EN518" s="454"/>
      <c r="EO518" s="454"/>
      <c r="EP518" s="454"/>
      <c r="EQ518" s="454"/>
      <c r="ER518" s="454"/>
      <c r="ES518" s="454"/>
      <c r="ET518" s="454"/>
      <c r="EU518" s="581"/>
      <c r="EV518" s="581"/>
      <c r="EW518" s="581"/>
      <c r="EX518" s="581"/>
      <c r="EY518" s="581"/>
      <c r="EZ518" s="581"/>
      <c r="FA518" s="581"/>
      <c r="FB518" s="581"/>
      <c r="FC518" s="581"/>
      <c r="FD518" s="581"/>
      <c r="FE518" s="581"/>
    </row>
    <row r="519" spans="1:161">
      <c r="A519" s="454"/>
      <c r="B519" s="653"/>
      <c r="C519" s="454"/>
      <c r="D519" s="454"/>
      <c r="E519" s="454"/>
      <c r="F519" s="504"/>
      <c r="G519" s="454"/>
      <c r="H519" s="454"/>
      <c r="I519" s="454"/>
      <c r="J519" s="454"/>
      <c r="K519" s="454"/>
      <c r="L519" s="454"/>
      <c r="M519" s="454"/>
      <c r="N519" s="454"/>
      <c r="O519" s="454"/>
      <c r="P519" s="454"/>
      <c r="Q519" s="454"/>
      <c r="R519" s="454"/>
      <c r="S519" s="454"/>
      <c r="T519" s="454"/>
      <c r="U519" s="454"/>
      <c r="V519" s="454"/>
      <c r="W519" s="454"/>
      <c r="X519" s="454"/>
      <c r="Y519" s="454"/>
      <c r="Z519" s="454"/>
      <c r="AA519" s="454"/>
      <c r="AB519" s="454"/>
      <c r="AC519" s="454"/>
      <c r="AD519" s="454"/>
      <c r="AE519" s="454"/>
      <c r="AF519" s="454"/>
      <c r="AG519" s="454"/>
      <c r="AH519" s="454"/>
      <c r="AI519" s="454"/>
      <c r="AJ519" s="454"/>
      <c r="AK519" s="454"/>
      <c r="AL519" s="454"/>
      <c r="AM519" s="454"/>
      <c r="AN519" s="454"/>
      <c r="AO519" s="454"/>
      <c r="AP519" s="454"/>
      <c r="AQ519" s="454"/>
      <c r="AR519" s="454"/>
      <c r="AS519" s="454"/>
      <c r="AT519" s="454"/>
      <c r="AU519" s="454"/>
      <c r="AV519" s="454"/>
      <c r="AW519" s="454"/>
      <c r="AX519" s="454"/>
      <c r="AY519" s="454"/>
      <c r="AZ519" s="454"/>
      <c r="BA519" s="454"/>
      <c r="BB519" s="454"/>
      <c r="BC519" s="454"/>
      <c r="BD519" s="454"/>
      <c r="BE519" s="454"/>
      <c r="BF519" s="454"/>
      <c r="BG519" s="454"/>
      <c r="BH519" s="454"/>
      <c r="BI519" s="454"/>
      <c r="BJ519" s="454"/>
      <c r="BK519" s="454"/>
      <c r="BL519" s="454"/>
      <c r="BM519" s="454"/>
      <c r="BN519" s="454"/>
      <c r="BO519" s="454"/>
      <c r="BP519" s="454"/>
      <c r="BQ519" s="454"/>
      <c r="BR519" s="454"/>
      <c r="BS519" s="454"/>
      <c r="BT519" s="454"/>
      <c r="BU519" s="454"/>
      <c r="BV519" s="454"/>
      <c r="BW519" s="454"/>
      <c r="BX519" s="454"/>
      <c r="BY519" s="454"/>
      <c r="BZ519" s="454"/>
      <c r="CA519" s="454"/>
      <c r="CB519" s="454"/>
      <c r="CC519" s="454"/>
      <c r="CD519" s="454"/>
      <c r="CE519" s="454"/>
      <c r="CF519" s="454"/>
      <c r="CG519" s="454"/>
      <c r="CH519" s="454"/>
      <c r="CI519" s="454"/>
      <c r="CJ519" s="454"/>
      <c r="CK519" s="454"/>
      <c r="CL519" s="454"/>
      <c r="CM519" s="454"/>
      <c r="CN519" s="454"/>
      <c r="CO519" s="454"/>
      <c r="CP519" s="454"/>
      <c r="CQ519" s="454"/>
      <c r="CR519" s="454"/>
      <c r="CS519" s="454"/>
      <c r="CT519" s="454"/>
      <c r="CU519" s="454"/>
      <c r="CV519" s="454"/>
      <c r="CW519" s="454"/>
      <c r="CX519" s="454"/>
      <c r="CY519" s="454"/>
      <c r="CZ519" s="454"/>
      <c r="DA519" s="454"/>
      <c r="DB519" s="454"/>
      <c r="DC519" s="454"/>
      <c r="DD519" s="454"/>
      <c r="DE519" s="454"/>
      <c r="DF519" s="454"/>
      <c r="DG519" s="454"/>
      <c r="DH519" s="454"/>
      <c r="DI519" s="454"/>
      <c r="DJ519" s="454"/>
      <c r="DK519" s="454"/>
      <c r="DL519" s="454"/>
      <c r="DM519" s="454"/>
      <c r="DN519" s="454"/>
      <c r="DO519" s="454"/>
      <c r="DP519" s="454"/>
      <c r="DQ519" s="454"/>
      <c r="DR519" s="454"/>
      <c r="DS519" s="454"/>
      <c r="DT519" s="454"/>
      <c r="DU519" s="454"/>
      <c r="DV519" s="454"/>
      <c r="DW519" s="454"/>
      <c r="DX519" s="454"/>
      <c r="DY519" s="454"/>
      <c r="DZ519" s="454"/>
      <c r="EA519" s="454"/>
      <c r="EB519" s="454"/>
      <c r="EC519" s="454"/>
      <c r="ED519" s="454"/>
      <c r="EE519" s="454"/>
      <c r="EF519" s="454"/>
      <c r="EG519" s="454"/>
      <c r="EH519" s="454"/>
      <c r="EI519" s="454"/>
      <c r="EJ519" s="454"/>
      <c r="EK519" s="454"/>
      <c r="EL519" s="454"/>
      <c r="EM519" s="454"/>
      <c r="EN519" s="454"/>
      <c r="EO519" s="454"/>
      <c r="EP519" s="454"/>
      <c r="EQ519" s="454"/>
      <c r="ER519" s="454"/>
      <c r="ES519" s="454"/>
      <c r="ET519" s="454"/>
      <c r="EU519" s="581"/>
      <c r="EV519" s="581"/>
      <c r="EW519" s="581"/>
      <c r="EX519" s="581"/>
      <c r="EY519" s="581"/>
      <c r="EZ519" s="581"/>
      <c r="FA519" s="581"/>
      <c r="FB519" s="581"/>
      <c r="FC519" s="581"/>
      <c r="FD519" s="581"/>
      <c r="FE519" s="581"/>
    </row>
    <row r="520" spans="1:161">
      <c r="A520" s="454"/>
      <c r="B520" s="653"/>
      <c r="C520" s="454"/>
      <c r="D520" s="454"/>
      <c r="E520" s="454"/>
      <c r="F520" s="504"/>
      <c r="G520" s="454"/>
      <c r="H520" s="454"/>
      <c r="I520" s="454"/>
      <c r="J520" s="454"/>
      <c r="K520" s="454"/>
      <c r="L520" s="454"/>
      <c r="M520" s="454"/>
      <c r="N520" s="454"/>
      <c r="O520" s="454"/>
      <c r="P520" s="454"/>
      <c r="Q520" s="454"/>
      <c r="R520" s="454"/>
      <c r="S520" s="454"/>
      <c r="T520" s="454"/>
      <c r="U520" s="454"/>
      <c r="V520" s="454"/>
      <c r="W520" s="454"/>
      <c r="X520" s="454"/>
      <c r="Y520" s="454"/>
      <c r="Z520" s="454"/>
      <c r="AA520" s="454"/>
      <c r="AB520" s="454"/>
      <c r="AC520" s="454"/>
      <c r="AD520" s="454"/>
      <c r="AE520" s="454"/>
      <c r="AF520" s="454"/>
      <c r="AG520" s="454"/>
      <c r="AH520" s="454"/>
      <c r="AI520" s="454"/>
      <c r="AJ520" s="454"/>
      <c r="AK520" s="454"/>
      <c r="AL520" s="454"/>
      <c r="AM520" s="454"/>
      <c r="AN520" s="454"/>
      <c r="AO520" s="454"/>
      <c r="AP520" s="454"/>
      <c r="AQ520" s="454"/>
      <c r="AR520" s="454"/>
      <c r="AS520" s="454"/>
      <c r="AT520" s="454"/>
      <c r="AU520" s="454"/>
      <c r="AV520" s="454"/>
      <c r="AW520" s="454"/>
      <c r="AX520" s="454"/>
      <c r="AY520" s="454"/>
      <c r="AZ520" s="454"/>
      <c r="BA520" s="454"/>
      <c r="BB520" s="454"/>
      <c r="BC520" s="454"/>
      <c r="BD520" s="454"/>
      <c r="BE520" s="454"/>
      <c r="BF520" s="454"/>
      <c r="BG520" s="454"/>
      <c r="BH520" s="454"/>
      <c r="BI520" s="454"/>
      <c r="BJ520" s="454"/>
      <c r="BK520" s="454"/>
      <c r="BL520" s="454"/>
      <c r="BM520" s="454"/>
      <c r="BN520" s="454"/>
      <c r="BO520" s="454"/>
      <c r="BP520" s="454"/>
      <c r="BQ520" s="454"/>
      <c r="BR520" s="454"/>
      <c r="BS520" s="454"/>
      <c r="BT520" s="454"/>
      <c r="BU520" s="454"/>
      <c r="BV520" s="454"/>
      <c r="BW520" s="454"/>
      <c r="BX520" s="454"/>
      <c r="BY520" s="454"/>
      <c r="BZ520" s="454"/>
      <c r="CA520" s="454"/>
      <c r="CB520" s="454"/>
      <c r="CC520" s="454"/>
      <c r="CD520" s="454"/>
      <c r="CE520" s="454"/>
      <c r="CF520" s="454"/>
      <c r="CG520" s="454"/>
      <c r="CH520" s="454"/>
      <c r="CI520" s="454"/>
      <c r="CJ520" s="454"/>
      <c r="CK520" s="454"/>
      <c r="CL520" s="454"/>
      <c r="CM520" s="454"/>
      <c r="CN520" s="454"/>
      <c r="CO520" s="454"/>
      <c r="CP520" s="454"/>
      <c r="CQ520" s="454"/>
      <c r="CR520" s="454"/>
      <c r="CS520" s="454"/>
      <c r="CT520" s="454"/>
      <c r="CU520" s="454"/>
      <c r="CV520" s="454"/>
      <c r="CW520" s="454"/>
      <c r="CX520" s="454"/>
      <c r="CY520" s="454"/>
      <c r="CZ520" s="454"/>
      <c r="DA520" s="454"/>
      <c r="DB520" s="454"/>
      <c r="DC520" s="454"/>
      <c r="DD520" s="454"/>
      <c r="DE520" s="454"/>
      <c r="DF520" s="454"/>
      <c r="DG520" s="454"/>
      <c r="DH520" s="454"/>
      <c r="DI520" s="454"/>
      <c r="DJ520" s="454"/>
      <c r="DK520" s="454"/>
      <c r="DL520" s="454"/>
      <c r="DM520" s="454"/>
      <c r="DN520" s="454"/>
      <c r="DO520" s="454"/>
      <c r="DP520" s="454"/>
      <c r="DQ520" s="454"/>
      <c r="DR520" s="454"/>
      <c r="DS520" s="454"/>
      <c r="DT520" s="454"/>
      <c r="DU520" s="454"/>
      <c r="DV520" s="454"/>
      <c r="DW520" s="454"/>
      <c r="DX520" s="454"/>
      <c r="DY520" s="454"/>
      <c r="DZ520" s="454"/>
      <c r="EA520" s="454"/>
      <c r="EB520" s="454"/>
      <c r="EC520" s="454"/>
      <c r="ED520" s="454"/>
      <c r="EE520" s="454"/>
      <c r="EF520" s="454"/>
      <c r="EG520" s="454"/>
      <c r="EH520" s="454"/>
      <c r="EI520" s="454"/>
      <c r="EJ520" s="454"/>
      <c r="EK520" s="454"/>
      <c r="EL520" s="454"/>
      <c r="EM520" s="454"/>
      <c r="EN520" s="454"/>
      <c r="EO520" s="454"/>
      <c r="EP520" s="454"/>
      <c r="EQ520" s="454"/>
      <c r="ER520" s="454"/>
      <c r="ES520" s="454"/>
      <c r="ET520" s="454"/>
      <c r="EU520" s="581"/>
      <c r="EV520" s="581"/>
      <c r="EW520" s="581"/>
      <c r="EX520" s="581"/>
      <c r="EY520" s="581"/>
      <c r="EZ520" s="581"/>
      <c r="FA520" s="581"/>
      <c r="FB520" s="581"/>
      <c r="FC520" s="581"/>
      <c r="FD520" s="581"/>
      <c r="FE520" s="581"/>
    </row>
    <row r="521" spans="1:161">
      <c r="A521" s="454"/>
      <c r="B521" s="653"/>
      <c r="C521" s="454"/>
      <c r="D521" s="454"/>
      <c r="E521" s="454"/>
      <c r="F521" s="504"/>
      <c r="G521" s="454"/>
      <c r="H521" s="454"/>
      <c r="I521" s="454"/>
      <c r="J521" s="454"/>
      <c r="K521" s="454"/>
      <c r="L521" s="454"/>
      <c r="M521" s="454"/>
      <c r="N521" s="454"/>
      <c r="O521" s="454"/>
      <c r="P521" s="454"/>
      <c r="Q521" s="454"/>
      <c r="R521" s="454"/>
      <c r="S521" s="454"/>
      <c r="T521" s="454"/>
      <c r="U521" s="454"/>
      <c r="V521" s="454"/>
      <c r="W521" s="454"/>
      <c r="X521" s="454"/>
      <c r="Y521" s="454"/>
      <c r="Z521" s="454"/>
      <c r="AA521" s="454"/>
      <c r="AB521" s="454"/>
      <c r="AC521" s="454"/>
      <c r="AD521" s="454"/>
      <c r="AE521" s="454"/>
      <c r="AF521" s="454"/>
      <c r="AG521" s="454"/>
      <c r="AH521" s="454"/>
      <c r="AI521" s="454"/>
      <c r="AJ521" s="454"/>
      <c r="AK521" s="454"/>
      <c r="AL521" s="454"/>
      <c r="AM521" s="454"/>
      <c r="AN521" s="454"/>
      <c r="AO521" s="454"/>
      <c r="AP521" s="454"/>
      <c r="AQ521" s="454"/>
      <c r="AR521" s="454"/>
      <c r="AS521" s="454"/>
      <c r="AT521" s="454"/>
      <c r="AU521" s="454"/>
      <c r="AV521" s="454"/>
      <c r="AW521" s="454"/>
      <c r="AX521" s="454"/>
      <c r="AY521" s="454"/>
      <c r="AZ521" s="454"/>
      <c r="BA521" s="454"/>
      <c r="BB521" s="454"/>
      <c r="BC521" s="454"/>
      <c r="BD521" s="454"/>
      <c r="BE521" s="454"/>
      <c r="BF521" s="454"/>
      <c r="BG521" s="454"/>
      <c r="BH521" s="454"/>
      <c r="BI521" s="454"/>
      <c r="BJ521" s="454"/>
      <c r="BK521" s="454"/>
      <c r="BL521" s="454"/>
      <c r="BM521" s="454"/>
      <c r="BN521" s="454"/>
      <c r="BO521" s="454"/>
      <c r="BP521" s="454"/>
      <c r="BQ521" s="454"/>
      <c r="BR521" s="454"/>
      <c r="BS521" s="454"/>
      <c r="BT521" s="454"/>
      <c r="BU521" s="454"/>
      <c r="BV521" s="454"/>
      <c r="BW521" s="454"/>
      <c r="BX521" s="454"/>
      <c r="BY521" s="454"/>
      <c r="BZ521" s="454"/>
      <c r="CA521" s="454"/>
      <c r="CB521" s="454"/>
      <c r="CC521" s="454"/>
      <c r="CD521" s="454"/>
      <c r="CE521" s="454"/>
      <c r="CF521" s="454"/>
      <c r="CG521" s="454"/>
      <c r="CH521" s="454"/>
      <c r="CI521" s="454"/>
      <c r="CJ521" s="454"/>
      <c r="CK521" s="454"/>
      <c r="CL521" s="454"/>
      <c r="CM521" s="454"/>
      <c r="CN521" s="454"/>
      <c r="CO521" s="454"/>
      <c r="CP521" s="454"/>
      <c r="CQ521" s="454"/>
      <c r="CR521" s="454"/>
      <c r="CS521" s="454"/>
      <c r="CT521" s="454"/>
      <c r="CU521" s="454"/>
      <c r="CV521" s="454"/>
      <c r="CW521" s="454"/>
      <c r="CX521" s="454"/>
      <c r="CY521" s="454"/>
      <c r="CZ521" s="454"/>
      <c r="DA521" s="454"/>
      <c r="DB521" s="454"/>
      <c r="DC521" s="454"/>
      <c r="DD521" s="454"/>
      <c r="DE521" s="454"/>
      <c r="DF521" s="454"/>
      <c r="DG521" s="454"/>
      <c r="DH521" s="454"/>
      <c r="DI521" s="454"/>
      <c r="DJ521" s="454"/>
      <c r="DK521" s="454"/>
      <c r="DL521" s="454"/>
      <c r="DM521" s="454"/>
      <c r="DN521" s="454"/>
      <c r="DO521" s="454"/>
      <c r="DP521" s="454"/>
      <c r="DQ521" s="454"/>
      <c r="DR521" s="454"/>
      <c r="DS521" s="454"/>
      <c r="DT521" s="454"/>
      <c r="DU521" s="454"/>
      <c r="DV521" s="454"/>
      <c r="DW521" s="454"/>
      <c r="DX521" s="454"/>
      <c r="DY521" s="454"/>
      <c r="DZ521" s="454"/>
      <c r="EA521" s="454"/>
      <c r="EB521" s="454"/>
      <c r="EC521" s="454"/>
      <c r="ED521" s="454"/>
      <c r="EE521" s="454"/>
      <c r="EF521" s="454"/>
      <c r="EG521" s="454"/>
      <c r="EH521" s="454"/>
      <c r="EI521" s="454"/>
      <c r="EJ521" s="454"/>
      <c r="EK521" s="454"/>
      <c r="EL521" s="454"/>
      <c r="EM521" s="454"/>
      <c r="EN521" s="454"/>
      <c r="EO521" s="454"/>
      <c r="EP521" s="454"/>
      <c r="EQ521" s="454"/>
      <c r="ER521" s="454"/>
      <c r="ES521" s="454"/>
      <c r="ET521" s="454"/>
      <c r="EU521" s="581"/>
      <c r="EV521" s="581"/>
      <c r="EW521" s="581"/>
      <c r="EX521" s="581"/>
      <c r="EY521" s="581"/>
      <c r="EZ521" s="581"/>
      <c r="FA521" s="581"/>
      <c r="FB521" s="581"/>
      <c r="FC521" s="581"/>
      <c r="FD521" s="581"/>
      <c r="FE521" s="581"/>
    </row>
    <row r="522" spans="1:161">
      <c r="A522" s="454"/>
      <c r="B522" s="653"/>
      <c r="C522" s="454"/>
      <c r="D522" s="454"/>
      <c r="E522" s="454"/>
      <c r="F522" s="504"/>
      <c r="G522" s="454"/>
      <c r="H522" s="454"/>
      <c r="I522" s="454"/>
      <c r="J522" s="454"/>
      <c r="K522" s="454"/>
      <c r="L522" s="454"/>
      <c r="M522" s="454"/>
      <c r="N522" s="454"/>
      <c r="O522" s="454"/>
      <c r="P522" s="454"/>
      <c r="Q522" s="454"/>
      <c r="R522" s="454"/>
      <c r="S522" s="454"/>
      <c r="T522" s="454"/>
      <c r="U522" s="454"/>
      <c r="V522" s="454"/>
      <c r="W522" s="454"/>
      <c r="X522" s="454"/>
      <c r="Y522" s="454"/>
      <c r="Z522" s="454"/>
      <c r="AA522" s="454"/>
      <c r="AB522" s="454"/>
      <c r="AC522" s="454"/>
      <c r="AD522" s="454"/>
      <c r="AE522" s="454"/>
      <c r="AF522" s="454"/>
      <c r="AG522" s="454"/>
      <c r="AH522" s="454"/>
      <c r="AI522" s="454"/>
      <c r="AJ522" s="454"/>
      <c r="AK522" s="454"/>
      <c r="AL522" s="454"/>
      <c r="AM522" s="454"/>
      <c r="AN522" s="454"/>
      <c r="AO522" s="454"/>
      <c r="AP522" s="454"/>
      <c r="AQ522" s="454"/>
      <c r="AR522" s="454"/>
      <c r="AS522" s="454"/>
      <c r="AT522" s="454"/>
      <c r="AU522" s="454"/>
      <c r="AV522" s="454"/>
      <c r="AW522" s="454"/>
      <c r="AX522" s="454"/>
      <c r="AY522" s="454"/>
      <c r="AZ522" s="454"/>
      <c r="BA522" s="454"/>
      <c r="BB522" s="454"/>
      <c r="BC522" s="454"/>
      <c r="BD522" s="454"/>
      <c r="BE522" s="454"/>
      <c r="BF522" s="454"/>
      <c r="BG522" s="454"/>
      <c r="BH522" s="454"/>
      <c r="BI522" s="454"/>
      <c r="BJ522" s="454"/>
      <c r="BK522" s="454"/>
      <c r="BL522" s="454"/>
      <c r="BM522" s="454"/>
      <c r="BN522" s="454"/>
      <c r="BO522" s="454"/>
      <c r="BP522" s="454"/>
      <c r="BQ522" s="454"/>
      <c r="BR522" s="454"/>
      <c r="BS522" s="454"/>
      <c r="BT522" s="454"/>
      <c r="BU522" s="454"/>
      <c r="BV522" s="454"/>
      <c r="BW522" s="454"/>
      <c r="BX522" s="454"/>
      <c r="BY522" s="454"/>
      <c r="BZ522" s="454"/>
      <c r="CA522" s="454"/>
      <c r="CB522" s="454"/>
      <c r="CC522" s="454"/>
      <c r="CD522" s="454"/>
      <c r="CE522" s="454"/>
      <c r="CF522" s="454"/>
      <c r="CG522" s="454"/>
      <c r="CH522" s="454"/>
      <c r="CI522" s="454"/>
      <c r="CJ522" s="454"/>
      <c r="CK522" s="454"/>
      <c r="CL522" s="454"/>
      <c r="CM522" s="454"/>
      <c r="CN522" s="454"/>
      <c r="CO522" s="454"/>
      <c r="CP522" s="454"/>
      <c r="CQ522" s="454"/>
      <c r="CR522" s="454"/>
      <c r="CS522" s="454"/>
      <c r="CT522" s="454"/>
      <c r="CU522" s="454"/>
      <c r="CV522" s="454"/>
      <c r="CW522" s="454"/>
      <c r="CX522" s="454"/>
      <c r="CY522" s="454"/>
      <c r="CZ522" s="454"/>
      <c r="DA522" s="454"/>
      <c r="DB522" s="454"/>
      <c r="DC522" s="454"/>
      <c r="DD522" s="454"/>
      <c r="DE522" s="454"/>
      <c r="DF522" s="454"/>
      <c r="DG522" s="454"/>
      <c r="DH522" s="454"/>
      <c r="DI522" s="454"/>
      <c r="DJ522" s="454"/>
      <c r="DK522" s="454"/>
      <c r="DL522" s="454"/>
      <c r="DM522" s="454"/>
      <c r="DN522" s="454"/>
      <c r="DO522" s="454"/>
      <c r="DP522" s="454"/>
      <c r="DQ522" s="454"/>
      <c r="DR522" s="454"/>
      <c r="DS522" s="454"/>
      <c r="DT522" s="454"/>
      <c r="DU522" s="454"/>
      <c r="DV522" s="454"/>
      <c r="DW522" s="454"/>
      <c r="DX522" s="454"/>
      <c r="DY522" s="454"/>
      <c r="DZ522" s="454"/>
      <c r="EA522" s="454"/>
      <c r="EB522" s="454"/>
      <c r="EC522" s="454"/>
      <c r="ED522" s="454"/>
      <c r="EE522" s="454"/>
      <c r="EF522" s="454"/>
      <c r="EG522" s="454"/>
      <c r="EH522" s="454"/>
      <c r="EI522" s="454"/>
      <c r="EJ522" s="454"/>
      <c r="EK522" s="454"/>
      <c r="EL522" s="454"/>
      <c r="EM522" s="454"/>
      <c r="EN522" s="454"/>
      <c r="EO522" s="454"/>
      <c r="EP522" s="454"/>
      <c r="EQ522" s="454"/>
      <c r="ER522" s="454"/>
      <c r="ES522" s="454"/>
      <c r="ET522" s="454"/>
      <c r="EU522" s="581"/>
      <c r="EV522" s="581"/>
      <c r="EW522" s="581"/>
      <c r="EX522" s="581"/>
      <c r="EY522" s="581"/>
      <c r="EZ522" s="581"/>
      <c r="FA522" s="581"/>
      <c r="FB522" s="581"/>
      <c r="FC522" s="581"/>
      <c r="FD522" s="581"/>
      <c r="FE522" s="581"/>
    </row>
    <row r="523" spans="1:161">
      <c r="A523" s="454"/>
      <c r="B523" s="653"/>
      <c r="C523" s="454"/>
      <c r="D523" s="454"/>
      <c r="E523" s="454"/>
      <c r="F523" s="504"/>
      <c r="G523" s="454"/>
      <c r="H523" s="454"/>
      <c r="I523" s="454"/>
      <c r="J523" s="454"/>
      <c r="K523" s="454"/>
      <c r="L523" s="454"/>
      <c r="M523" s="454"/>
      <c r="N523" s="454"/>
      <c r="O523" s="454"/>
      <c r="P523" s="454"/>
      <c r="Q523" s="454"/>
      <c r="R523" s="454"/>
      <c r="S523" s="454"/>
      <c r="T523" s="454"/>
      <c r="U523" s="454"/>
      <c r="V523" s="454"/>
      <c r="W523" s="454"/>
      <c r="X523" s="454"/>
      <c r="Y523" s="454"/>
      <c r="Z523" s="454"/>
      <c r="AA523" s="454"/>
      <c r="AB523" s="454"/>
      <c r="AC523" s="454"/>
      <c r="AD523" s="454"/>
      <c r="AE523" s="454"/>
      <c r="AF523" s="454"/>
      <c r="AG523" s="454"/>
      <c r="AH523" s="454"/>
      <c r="AI523" s="454"/>
      <c r="AJ523" s="454"/>
      <c r="AK523" s="454"/>
      <c r="AL523" s="454"/>
      <c r="AM523" s="454"/>
      <c r="AN523" s="454"/>
      <c r="AO523" s="454"/>
      <c r="AP523" s="454"/>
      <c r="AQ523" s="454"/>
      <c r="AR523" s="454"/>
      <c r="AS523" s="454"/>
      <c r="AT523" s="454"/>
      <c r="AU523" s="454"/>
      <c r="AV523" s="454"/>
      <c r="AW523" s="454"/>
      <c r="AX523" s="454"/>
      <c r="AY523" s="454"/>
      <c r="AZ523" s="454"/>
      <c r="BA523" s="454"/>
      <c r="BB523" s="454"/>
      <c r="BC523" s="454"/>
      <c r="BD523" s="454"/>
      <c r="BE523" s="454"/>
      <c r="BF523" s="454"/>
      <c r="BG523" s="454"/>
      <c r="BH523" s="454"/>
      <c r="BI523" s="454"/>
      <c r="BJ523" s="454"/>
      <c r="BK523" s="454"/>
      <c r="BL523" s="454"/>
      <c r="BM523" s="454"/>
      <c r="BN523" s="454"/>
      <c r="BO523" s="454"/>
      <c r="BP523" s="454"/>
      <c r="BQ523" s="454"/>
      <c r="BR523" s="454"/>
      <c r="BS523" s="454"/>
      <c r="BT523" s="454"/>
      <c r="BU523" s="454"/>
      <c r="BV523" s="454"/>
      <c r="BW523" s="454"/>
      <c r="BX523" s="454"/>
      <c r="BY523" s="454"/>
      <c r="BZ523" s="454"/>
      <c r="CA523" s="454"/>
      <c r="CB523" s="454"/>
      <c r="CC523" s="454"/>
      <c r="CD523" s="454"/>
      <c r="CE523" s="454"/>
      <c r="CF523" s="454"/>
      <c r="CG523" s="454"/>
      <c r="CH523" s="454"/>
      <c r="CI523" s="454"/>
      <c r="CJ523" s="454"/>
      <c r="CK523" s="454"/>
      <c r="CL523" s="454"/>
      <c r="CM523" s="454"/>
      <c r="CN523" s="454"/>
      <c r="CO523" s="454"/>
      <c r="CP523" s="454"/>
      <c r="CQ523" s="454"/>
      <c r="CR523" s="454"/>
      <c r="CS523" s="454"/>
      <c r="CT523" s="454"/>
      <c r="CU523" s="454"/>
      <c r="CV523" s="454"/>
      <c r="CW523" s="454"/>
      <c r="CX523" s="454"/>
      <c r="CY523" s="454"/>
      <c r="CZ523" s="454"/>
      <c r="DA523" s="454"/>
      <c r="DB523" s="454"/>
      <c r="DC523" s="454"/>
      <c r="DD523" s="454"/>
      <c r="DE523" s="454"/>
      <c r="DF523" s="454"/>
      <c r="DG523" s="454"/>
      <c r="DH523" s="454"/>
      <c r="DI523" s="454"/>
      <c r="DJ523" s="454"/>
      <c r="DK523" s="454"/>
      <c r="DL523" s="454"/>
      <c r="DM523" s="454"/>
      <c r="DN523" s="454"/>
      <c r="DO523" s="454"/>
      <c r="DP523" s="454"/>
      <c r="DQ523" s="454"/>
      <c r="DR523" s="454"/>
      <c r="DS523" s="454"/>
      <c r="DT523" s="454"/>
      <c r="DU523" s="454"/>
      <c r="DV523" s="454"/>
      <c r="DW523" s="454"/>
      <c r="DX523" s="454"/>
      <c r="DY523" s="454"/>
      <c r="DZ523" s="454"/>
      <c r="EA523" s="454"/>
      <c r="EB523" s="454"/>
      <c r="EC523" s="454"/>
      <c r="ED523" s="454"/>
      <c r="EE523" s="454"/>
      <c r="EF523" s="454"/>
      <c r="EG523" s="454"/>
      <c r="EH523" s="454"/>
      <c r="EI523" s="454"/>
      <c r="EJ523" s="454"/>
      <c r="EK523" s="454"/>
      <c r="EL523" s="454"/>
      <c r="EM523" s="454"/>
      <c r="EN523" s="454"/>
      <c r="EO523" s="454"/>
      <c r="EP523" s="454"/>
      <c r="EQ523" s="454"/>
      <c r="ER523" s="454"/>
      <c r="ES523" s="454"/>
      <c r="ET523" s="454"/>
      <c r="EU523" s="581"/>
      <c r="EV523" s="581"/>
      <c r="EW523" s="581"/>
      <c r="EX523" s="581"/>
      <c r="EY523" s="581"/>
      <c r="EZ523" s="581"/>
      <c r="FA523" s="581"/>
      <c r="FB523" s="581"/>
      <c r="FC523" s="581"/>
      <c r="FD523" s="581"/>
      <c r="FE523" s="581"/>
    </row>
    <row r="524" spans="1:161">
      <c r="A524" s="454"/>
      <c r="B524" s="653"/>
      <c r="C524" s="454"/>
      <c r="D524" s="454"/>
      <c r="E524" s="454"/>
      <c r="F524" s="504"/>
      <c r="G524" s="454"/>
      <c r="H524" s="454"/>
      <c r="I524" s="454"/>
      <c r="J524" s="454"/>
      <c r="K524" s="454"/>
      <c r="L524" s="454"/>
      <c r="M524" s="454"/>
      <c r="N524" s="454"/>
      <c r="O524" s="454"/>
      <c r="P524" s="454"/>
      <c r="Q524" s="454"/>
      <c r="R524" s="454"/>
      <c r="S524" s="454"/>
      <c r="T524" s="454"/>
      <c r="U524" s="454"/>
      <c r="V524" s="454"/>
      <c r="W524" s="454"/>
      <c r="X524" s="454"/>
      <c r="Y524" s="454"/>
      <c r="Z524" s="454"/>
      <c r="AA524" s="454"/>
      <c r="AB524" s="454"/>
      <c r="AC524" s="454"/>
      <c r="AD524" s="454"/>
      <c r="AE524" s="454"/>
      <c r="AF524" s="454"/>
      <c r="AG524" s="454"/>
      <c r="AH524" s="454"/>
      <c r="AI524" s="454"/>
      <c r="AJ524" s="454"/>
      <c r="AK524" s="454"/>
      <c r="AL524" s="454"/>
      <c r="AM524" s="454"/>
      <c r="AN524" s="454"/>
      <c r="AO524" s="454"/>
      <c r="AP524" s="454"/>
      <c r="AQ524" s="454"/>
      <c r="AR524" s="454"/>
      <c r="AS524" s="454"/>
      <c r="AT524" s="454"/>
      <c r="AU524" s="454"/>
      <c r="AV524" s="454"/>
      <c r="AW524" s="454"/>
      <c r="AX524" s="454"/>
      <c r="AY524" s="454"/>
      <c r="AZ524" s="454"/>
      <c r="BA524" s="454"/>
      <c r="BB524" s="454"/>
      <c r="BC524" s="454"/>
      <c r="BD524" s="454"/>
      <c r="BE524" s="454"/>
      <c r="BF524" s="454"/>
      <c r="BG524" s="454"/>
      <c r="BH524" s="454"/>
      <c r="BI524" s="454"/>
      <c r="BJ524" s="454"/>
      <c r="BK524" s="454"/>
      <c r="BL524" s="454"/>
      <c r="BM524" s="454"/>
      <c r="BN524" s="454"/>
      <c r="BO524" s="454"/>
      <c r="BP524" s="454"/>
      <c r="BQ524" s="454"/>
      <c r="BR524" s="454"/>
      <c r="BS524" s="454"/>
      <c r="BT524" s="454"/>
      <c r="BU524" s="454"/>
      <c r="BV524" s="454"/>
      <c r="BW524" s="454"/>
      <c r="BX524" s="454"/>
      <c r="BY524" s="454"/>
      <c r="BZ524" s="454"/>
      <c r="CA524" s="454"/>
      <c r="CB524" s="454"/>
      <c r="CC524" s="454"/>
      <c r="CD524" s="454"/>
      <c r="CE524" s="454"/>
      <c r="CF524" s="454"/>
      <c r="CG524" s="454"/>
      <c r="CH524" s="454"/>
      <c r="CI524" s="454"/>
      <c r="CJ524" s="454"/>
      <c r="CK524" s="454"/>
      <c r="CL524" s="454"/>
      <c r="CM524" s="454"/>
      <c r="CN524" s="454"/>
      <c r="CO524" s="454"/>
      <c r="CP524" s="454"/>
      <c r="CQ524" s="454"/>
      <c r="CR524" s="454"/>
      <c r="CS524" s="454"/>
      <c r="CT524" s="454"/>
      <c r="CU524" s="454"/>
      <c r="CV524" s="454"/>
      <c r="CW524" s="454"/>
      <c r="CX524" s="454"/>
      <c r="CY524" s="454"/>
      <c r="CZ524" s="454"/>
      <c r="DA524" s="454"/>
      <c r="DB524" s="454"/>
      <c r="DC524" s="454"/>
      <c r="DD524" s="454"/>
      <c r="DE524" s="454"/>
      <c r="DF524" s="454"/>
      <c r="DG524" s="454"/>
      <c r="DH524" s="454"/>
      <c r="DI524" s="454"/>
      <c r="DJ524" s="454"/>
      <c r="DK524" s="454"/>
      <c r="DL524" s="454"/>
      <c r="DM524" s="454"/>
      <c r="DN524" s="454"/>
      <c r="DO524" s="454"/>
      <c r="DP524" s="454"/>
      <c r="DQ524" s="454"/>
      <c r="DR524" s="454"/>
      <c r="DS524" s="454"/>
      <c r="DT524" s="454"/>
      <c r="DU524" s="454"/>
      <c r="DV524" s="454"/>
      <c r="DW524" s="454"/>
      <c r="DX524" s="454"/>
      <c r="DY524" s="454"/>
      <c r="DZ524" s="454"/>
      <c r="EA524" s="454"/>
      <c r="EB524" s="454"/>
      <c r="EC524" s="454"/>
      <c r="ED524" s="454"/>
      <c r="EE524" s="454"/>
      <c r="EF524" s="454"/>
      <c r="EG524" s="454"/>
      <c r="EH524" s="454"/>
      <c r="EI524" s="454"/>
      <c r="EJ524" s="454"/>
      <c r="EK524" s="454"/>
      <c r="EL524" s="454"/>
      <c r="EM524" s="454"/>
      <c r="EN524" s="454"/>
      <c r="EO524" s="454"/>
      <c r="EP524" s="454"/>
      <c r="EQ524" s="454"/>
      <c r="ER524" s="454"/>
      <c r="ES524" s="454"/>
      <c r="ET524" s="454"/>
      <c r="EU524" s="581"/>
      <c r="EV524" s="581"/>
      <c r="EW524" s="581"/>
      <c r="EX524" s="581"/>
      <c r="EY524" s="581"/>
      <c r="EZ524" s="581"/>
      <c r="FA524" s="581"/>
      <c r="FB524" s="581"/>
      <c r="FC524" s="581"/>
      <c r="FD524" s="581"/>
      <c r="FE524" s="581"/>
    </row>
    <row r="525" spans="1:161">
      <c r="A525" s="454"/>
      <c r="B525" s="653"/>
      <c r="C525" s="454"/>
      <c r="D525" s="454"/>
      <c r="E525" s="454"/>
      <c r="F525" s="504"/>
      <c r="G525" s="454"/>
      <c r="H525" s="454"/>
      <c r="I525" s="454"/>
      <c r="J525" s="454"/>
      <c r="K525" s="454"/>
      <c r="L525" s="454"/>
      <c r="M525" s="454"/>
      <c r="N525" s="454"/>
      <c r="O525" s="454"/>
      <c r="P525" s="454"/>
      <c r="Q525" s="454"/>
      <c r="R525" s="454"/>
      <c r="S525" s="454"/>
      <c r="T525" s="454"/>
      <c r="U525" s="454"/>
      <c r="V525" s="454"/>
      <c r="W525" s="454"/>
      <c r="X525" s="454"/>
      <c r="Y525" s="454"/>
      <c r="Z525" s="454"/>
      <c r="AA525" s="454"/>
      <c r="AB525" s="454"/>
      <c r="AC525" s="454"/>
      <c r="AD525" s="454"/>
      <c r="AE525" s="454"/>
      <c r="AF525" s="454"/>
      <c r="AG525" s="454"/>
      <c r="AH525" s="454"/>
      <c r="AI525" s="454"/>
      <c r="AJ525" s="454"/>
      <c r="AK525" s="454"/>
      <c r="AL525" s="454"/>
      <c r="AM525" s="454"/>
      <c r="AN525" s="454"/>
      <c r="AO525" s="454"/>
      <c r="AP525" s="454"/>
      <c r="AQ525" s="454"/>
      <c r="AR525" s="454"/>
      <c r="AS525" s="454"/>
      <c r="AT525" s="454"/>
      <c r="AU525" s="454"/>
      <c r="AV525" s="454"/>
      <c r="AW525" s="454"/>
      <c r="AX525" s="454"/>
      <c r="AY525" s="454"/>
      <c r="AZ525" s="454"/>
      <c r="BA525" s="454"/>
      <c r="BB525" s="454"/>
      <c r="BC525" s="454"/>
      <c r="BD525" s="454"/>
      <c r="BE525" s="454"/>
      <c r="BF525" s="454"/>
      <c r="BG525" s="454"/>
      <c r="BH525" s="454"/>
      <c r="BI525" s="454"/>
      <c r="BJ525" s="454"/>
      <c r="BK525" s="454"/>
      <c r="BL525" s="454"/>
      <c r="BM525" s="454"/>
      <c r="BN525" s="454"/>
      <c r="BO525" s="454"/>
      <c r="BP525" s="454"/>
      <c r="BQ525" s="454"/>
      <c r="BR525" s="454"/>
      <c r="BS525" s="454"/>
      <c r="BT525" s="454"/>
      <c r="BU525" s="454"/>
      <c r="BV525" s="454"/>
      <c r="BW525" s="454"/>
      <c r="BX525" s="454"/>
      <c r="BY525" s="454"/>
      <c r="BZ525" s="454"/>
      <c r="CA525" s="454"/>
      <c r="CB525" s="454"/>
      <c r="CC525" s="454"/>
      <c r="CD525" s="454"/>
      <c r="CE525" s="454"/>
      <c r="CF525" s="454"/>
      <c r="CG525" s="454"/>
      <c r="CH525" s="454"/>
      <c r="CI525" s="454"/>
      <c r="CJ525" s="454"/>
      <c r="CK525" s="454"/>
      <c r="CL525" s="454"/>
      <c r="CM525" s="454"/>
      <c r="CN525" s="454"/>
      <c r="CO525" s="454"/>
      <c r="CP525" s="454"/>
      <c r="CQ525" s="454"/>
      <c r="CR525" s="454"/>
      <c r="CS525" s="454"/>
      <c r="CT525" s="454"/>
      <c r="CU525" s="454"/>
      <c r="CV525" s="454"/>
      <c r="CW525" s="454"/>
      <c r="CX525" s="454"/>
      <c r="CY525" s="454"/>
      <c r="CZ525" s="454"/>
      <c r="DA525" s="454"/>
      <c r="DB525" s="454"/>
      <c r="DC525" s="454"/>
      <c r="DD525" s="454"/>
      <c r="DE525" s="454"/>
      <c r="DF525" s="454"/>
      <c r="DG525" s="454"/>
      <c r="DH525" s="454"/>
      <c r="DI525" s="454"/>
      <c r="DJ525" s="454"/>
      <c r="DK525" s="454"/>
      <c r="DL525" s="454"/>
      <c r="DM525" s="454"/>
      <c r="DN525" s="454"/>
      <c r="DO525" s="454"/>
      <c r="DP525" s="454"/>
      <c r="DQ525" s="454"/>
      <c r="DR525" s="454"/>
      <c r="DS525" s="454"/>
      <c r="DT525" s="454"/>
      <c r="DU525" s="454"/>
      <c r="DV525" s="454"/>
      <c r="DW525" s="454"/>
      <c r="DX525" s="454"/>
      <c r="DY525" s="454"/>
      <c r="DZ525" s="454"/>
      <c r="EA525" s="454"/>
      <c r="EB525" s="454"/>
      <c r="EC525" s="454"/>
      <c r="ED525" s="454"/>
      <c r="EE525" s="454"/>
      <c r="EF525" s="454"/>
      <c r="EG525" s="454"/>
      <c r="EH525" s="454"/>
      <c r="EI525" s="454"/>
      <c r="EJ525" s="454"/>
      <c r="EK525" s="454"/>
      <c r="EL525" s="454"/>
      <c r="EM525" s="454"/>
      <c r="EN525" s="454"/>
      <c r="EO525" s="454"/>
      <c r="EP525" s="454"/>
      <c r="EQ525" s="454"/>
      <c r="ER525" s="454"/>
      <c r="ES525" s="454"/>
      <c r="ET525" s="454"/>
      <c r="EU525" s="581"/>
      <c r="EV525" s="581"/>
      <c r="EW525" s="581"/>
      <c r="EX525" s="581"/>
      <c r="EY525" s="581"/>
      <c r="EZ525" s="581"/>
      <c r="FA525" s="581"/>
      <c r="FB525" s="581"/>
      <c r="FC525" s="581"/>
      <c r="FD525" s="581"/>
      <c r="FE525" s="581"/>
    </row>
    <row r="526" spans="1:161">
      <c r="A526" s="454"/>
      <c r="B526" s="653"/>
      <c r="C526" s="454"/>
      <c r="D526" s="454"/>
      <c r="E526" s="454"/>
      <c r="F526" s="504"/>
      <c r="G526" s="454"/>
      <c r="H526" s="454"/>
      <c r="I526" s="454"/>
      <c r="J526" s="454"/>
      <c r="K526" s="454"/>
      <c r="L526" s="454"/>
      <c r="M526" s="454"/>
      <c r="N526" s="454"/>
      <c r="O526" s="454"/>
      <c r="P526" s="454"/>
      <c r="Q526" s="454"/>
      <c r="R526" s="454"/>
      <c r="S526" s="454"/>
      <c r="T526" s="454"/>
      <c r="U526" s="454"/>
      <c r="V526" s="454"/>
      <c r="W526" s="454"/>
      <c r="X526" s="454"/>
      <c r="Y526" s="454"/>
      <c r="Z526" s="454"/>
      <c r="AA526" s="454"/>
      <c r="AB526" s="454"/>
      <c r="AC526" s="454"/>
      <c r="AD526" s="454"/>
      <c r="AE526" s="454"/>
      <c r="AF526" s="454"/>
      <c r="AG526" s="454"/>
      <c r="AH526" s="454"/>
      <c r="AI526" s="454"/>
      <c r="AJ526" s="454"/>
      <c r="AK526" s="454"/>
      <c r="AL526" s="454"/>
      <c r="AM526" s="454"/>
      <c r="AN526" s="454"/>
      <c r="AO526" s="454"/>
      <c r="AP526" s="454"/>
      <c r="AQ526" s="454"/>
      <c r="AR526" s="454"/>
      <c r="AS526" s="454"/>
      <c r="AT526" s="454"/>
      <c r="AU526" s="454"/>
      <c r="AV526" s="454"/>
      <c r="AW526" s="454"/>
      <c r="AX526" s="454"/>
      <c r="AY526" s="454"/>
      <c r="AZ526" s="454"/>
      <c r="BA526" s="454"/>
      <c r="BB526" s="454"/>
      <c r="BC526" s="454"/>
      <c r="BD526" s="454"/>
      <c r="BE526" s="454"/>
      <c r="BF526" s="454"/>
      <c r="BG526" s="454"/>
      <c r="BH526" s="454"/>
      <c r="BI526" s="454"/>
      <c r="BJ526" s="454"/>
      <c r="BK526" s="454"/>
      <c r="BL526" s="454"/>
      <c r="BM526" s="454"/>
      <c r="BN526" s="454"/>
      <c r="BO526" s="454"/>
      <c r="BP526" s="454"/>
      <c r="BQ526" s="454"/>
      <c r="BR526" s="454"/>
      <c r="BS526" s="454"/>
      <c r="BT526" s="454"/>
      <c r="BU526" s="454"/>
      <c r="BV526" s="454"/>
      <c r="BW526" s="454"/>
      <c r="BX526" s="454"/>
      <c r="BY526" s="454"/>
      <c r="BZ526" s="454"/>
      <c r="CA526" s="454"/>
      <c r="CB526" s="454"/>
      <c r="CC526" s="454"/>
      <c r="CD526" s="454"/>
      <c r="CE526" s="454"/>
      <c r="CF526" s="454"/>
      <c r="CG526" s="454"/>
      <c r="CH526" s="454"/>
      <c r="CI526" s="454"/>
      <c r="CJ526" s="454"/>
      <c r="CK526" s="454"/>
      <c r="CL526" s="454"/>
      <c r="CM526" s="454"/>
      <c r="CN526" s="454"/>
      <c r="CO526" s="454"/>
      <c r="CP526" s="454"/>
      <c r="CQ526" s="454"/>
      <c r="CR526" s="454"/>
      <c r="CS526" s="454"/>
      <c r="CT526" s="454"/>
      <c r="CU526" s="454"/>
      <c r="CV526" s="454"/>
      <c r="CW526" s="454"/>
      <c r="CX526" s="454"/>
      <c r="CY526" s="454"/>
      <c r="CZ526" s="454"/>
      <c r="DA526" s="454"/>
      <c r="DB526" s="454"/>
      <c r="DC526" s="454"/>
      <c r="DD526" s="454"/>
      <c r="DE526" s="454"/>
      <c r="DF526" s="454"/>
      <c r="DG526" s="454"/>
      <c r="DH526" s="454"/>
      <c r="DI526" s="454"/>
      <c r="DJ526" s="454"/>
      <c r="DK526" s="454"/>
      <c r="DL526" s="454"/>
      <c r="DM526" s="454"/>
      <c r="DN526" s="454"/>
      <c r="DO526" s="454"/>
      <c r="DP526" s="454"/>
      <c r="DQ526" s="454"/>
      <c r="DR526" s="454"/>
      <c r="DS526" s="454"/>
      <c r="DT526" s="454"/>
      <c r="DU526" s="454"/>
      <c r="DV526" s="454"/>
      <c r="DW526" s="454"/>
      <c r="DX526" s="454"/>
      <c r="DY526" s="454"/>
      <c r="DZ526" s="454"/>
      <c r="EA526" s="454"/>
      <c r="EB526" s="454"/>
      <c r="EC526" s="454"/>
      <c r="ED526" s="454"/>
      <c r="EE526" s="454"/>
      <c r="EF526" s="454"/>
      <c r="EG526" s="454"/>
      <c r="EH526" s="454"/>
      <c r="EI526" s="454"/>
      <c r="EJ526" s="454"/>
      <c r="EK526" s="454"/>
      <c r="EL526" s="454"/>
      <c r="EM526" s="454"/>
      <c r="EN526" s="454"/>
      <c r="EO526" s="454"/>
      <c r="EP526" s="454"/>
      <c r="EQ526" s="454"/>
      <c r="ER526" s="454"/>
      <c r="ES526" s="454"/>
      <c r="ET526" s="454"/>
      <c r="EU526" s="581"/>
      <c r="EV526" s="581"/>
      <c r="EW526" s="581"/>
      <c r="EX526" s="581"/>
      <c r="EY526" s="581"/>
      <c r="EZ526" s="581"/>
      <c r="FA526" s="581"/>
      <c r="FB526" s="581"/>
      <c r="FC526" s="581"/>
      <c r="FD526" s="581"/>
      <c r="FE526" s="581"/>
    </row>
    <row r="527" spans="1:161">
      <c r="A527" s="454"/>
      <c r="B527" s="653"/>
      <c r="C527" s="454"/>
      <c r="D527" s="454"/>
      <c r="E527" s="454"/>
      <c r="F527" s="504"/>
      <c r="G527" s="454"/>
      <c r="H527" s="454"/>
      <c r="I527" s="454"/>
      <c r="J527" s="454"/>
      <c r="K527" s="454"/>
      <c r="L527" s="454"/>
      <c r="M527" s="454"/>
      <c r="N527" s="454"/>
      <c r="O527" s="454"/>
      <c r="P527" s="454"/>
      <c r="Q527" s="454"/>
      <c r="R527" s="454"/>
      <c r="S527" s="454"/>
      <c r="T527" s="454"/>
      <c r="U527" s="454"/>
      <c r="V527" s="454"/>
      <c r="W527" s="454"/>
      <c r="X527" s="454"/>
      <c r="Y527" s="454"/>
      <c r="Z527" s="454"/>
      <c r="AA527" s="454"/>
      <c r="AB527" s="454"/>
      <c r="AC527" s="454"/>
      <c r="AD527" s="454"/>
      <c r="AE527" s="454"/>
      <c r="AF527" s="454"/>
      <c r="AG527" s="454"/>
      <c r="AH527" s="454"/>
      <c r="AI527" s="454"/>
      <c r="AJ527" s="454"/>
      <c r="AK527" s="454"/>
      <c r="AL527" s="454"/>
      <c r="AM527" s="454"/>
      <c r="AN527" s="454"/>
      <c r="AO527" s="454"/>
      <c r="AP527" s="454"/>
      <c r="AQ527" s="454"/>
      <c r="AR527" s="454"/>
      <c r="AS527" s="454"/>
      <c r="AT527" s="454"/>
      <c r="AU527" s="454"/>
      <c r="AV527" s="454"/>
      <c r="AW527" s="454"/>
      <c r="AX527" s="454"/>
      <c r="AY527" s="454"/>
      <c r="AZ527" s="454"/>
      <c r="BA527" s="454"/>
      <c r="BB527" s="454"/>
      <c r="BC527" s="454"/>
      <c r="BD527" s="454"/>
      <c r="BE527" s="454"/>
      <c r="BF527" s="454"/>
      <c r="BG527" s="454"/>
      <c r="BH527" s="454"/>
      <c r="BI527" s="454"/>
      <c r="BJ527" s="454"/>
      <c r="BK527" s="454"/>
      <c r="BL527" s="454"/>
      <c r="BM527" s="454"/>
      <c r="BN527" s="454"/>
      <c r="BO527" s="454"/>
      <c r="BP527" s="454"/>
      <c r="BQ527" s="454"/>
      <c r="BR527" s="454"/>
      <c r="BS527" s="454"/>
      <c r="BT527" s="454"/>
      <c r="BU527" s="454"/>
      <c r="BV527" s="454"/>
      <c r="BW527" s="454"/>
      <c r="BX527" s="454"/>
      <c r="BY527" s="454"/>
      <c r="BZ527" s="454"/>
      <c r="CA527" s="454"/>
      <c r="CB527" s="454"/>
      <c r="CC527" s="454"/>
      <c r="CD527" s="454"/>
      <c r="CE527" s="454"/>
      <c r="CF527" s="454"/>
      <c r="CG527" s="454"/>
      <c r="CH527" s="454"/>
      <c r="CI527" s="454"/>
      <c r="CJ527" s="454"/>
      <c r="CK527" s="454"/>
      <c r="CL527" s="454"/>
      <c r="CM527" s="454"/>
      <c r="CN527" s="454"/>
      <c r="CO527" s="454"/>
      <c r="CP527" s="454"/>
      <c r="CQ527" s="454"/>
      <c r="CR527" s="454"/>
      <c r="CS527" s="454"/>
      <c r="CT527" s="454"/>
      <c r="CU527" s="454"/>
      <c r="CV527" s="454"/>
      <c r="CW527" s="454"/>
      <c r="CX527" s="454"/>
      <c r="CY527" s="454"/>
      <c r="CZ527" s="454"/>
      <c r="DA527" s="454"/>
      <c r="DB527" s="454"/>
      <c r="DC527" s="454"/>
      <c r="DD527" s="454"/>
      <c r="DE527" s="454"/>
      <c r="DF527" s="454"/>
      <c r="DG527" s="454"/>
      <c r="DH527" s="454"/>
      <c r="DI527" s="454"/>
      <c r="DJ527" s="454"/>
      <c r="DK527" s="454"/>
      <c r="DL527" s="454"/>
      <c r="DM527" s="454"/>
      <c r="DN527" s="454"/>
      <c r="DO527" s="454"/>
      <c r="DP527" s="454"/>
      <c r="DQ527" s="454"/>
      <c r="DR527" s="454"/>
      <c r="DS527" s="454"/>
      <c r="DT527" s="454"/>
      <c r="DU527" s="454"/>
      <c r="DV527" s="454"/>
      <c r="DW527" s="454"/>
      <c r="DX527" s="454"/>
      <c r="DY527" s="454"/>
      <c r="DZ527" s="454"/>
      <c r="EA527" s="454"/>
      <c r="EB527" s="454"/>
      <c r="EC527" s="454"/>
      <c r="ED527" s="454"/>
      <c r="EE527" s="454"/>
      <c r="EF527" s="454"/>
      <c r="EG527" s="454"/>
      <c r="EH527" s="454"/>
      <c r="EI527" s="454"/>
      <c r="EJ527" s="454"/>
      <c r="EK527" s="454"/>
      <c r="EL527" s="454"/>
      <c r="EM527" s="454"/>
      <c r="EN527" s="454"/>
      <c r="EO527" s="454"/>
      <c r="EP527" s="454"/>
      <c r="EQ527" s="454"/>
      <c r="ER527" s="454"/>
      <c r="ES527" s="454"/>
      <c r="ET527" s="454"/>
      <c r="EU527" s="581"/>
      <c r="EV527" s="581"/>
      <c r="EW527" s="581"/>
      <c r="EX527" s="581"/>
      <c r="EY527" s="581"/>
      <c r="EZ527" s="581"/>
      <c r="FA527" s="581"/>
      <c r="FB527" s="581"/>
      <c r="FC527" s="581"/>
      <c r="FD527" s="581"/>
      <c r="FE527" s="581"/>
    </row>
    <row r="528" spans="1:161">
      <c r="A528" s="454"/>
      <c r="B528" s="653"/>
      <c r="C528" s="454"/>
      <c r="D528" s="454"/>
      <c r="E528" s="454"/>
      <c r="F528" s="504"/>
      <c r="G528" s="454"/>
      <c r="H528" s="454"/>
      <c r="I528" s="454"/>
      <c r="J528" s="454"/>
      <c r="K528" s="454"/>
      <c r="L528" s="454"/>
      <c r="M528" s="454"/>
      <c r="N528" s="454"/>
      <c r="O528" s="454"/>
      <c r="P528" s="454"/>
      <c r="Q528" s="454"/>
      <c r="R528" s="454"/>
      <c r="S528" s="454"/>
      <c r="T528" s="454"/>
      <c r="U528" s="454"/>
      <c r="V528" s="454"/>
      <c r="W528" s="454"/>
      <c r="X528" s="454"/>
      <c r="Y528" s="454"/>
      <c r="Z528" s="454"/>
      <c r="AA528" s="454"/>
      <c r="AB528" s="454"/>
      <c r="AC528" s="454"/>
      <c r="AD528" s="454"/>
      <c r="AE528" s="454"/>
      <c r="AF528" s="454"/>
      <c r="AG528" s="454"/>
      <c r="AH528" s="454"/>
      <c r="AI528" s="454"/>
      <c r="AJ528" s="454"/>
      <c r="AK528" s="454"/>
      <c r="AL528" s="454"/>
      <c r="AM528" s="454"/>
      <c r="AN528" s="454"/>
      <c r="AO528" s="454"/>
      <c r="AP528" s="454"/>
      <c r="AQ528" s="454"/>
      <c r="AR528" s="454"/>
      <c r="AS528" s="454"/>
      <c r="AT528" s="454"/>
      <c r="AU528" s="454"/>
      <c r="AV528" s="454"/>
      <c r="AW528" s="454"/>
      <c r="AX528" s="454"/>
      <c r="AY528" s="454"/>
      <c r="AZ528" s="454"/>
      <c r="BA528" s="454"/>
      <c r="BB528" s="454"/>
      <c r="BC528" s="454"/>
      <c r="BD528" s="454"/>
      <c r="BE528" s="454"/>
      <c r="BF528" s="454"/>
      <c r="BG528" s="454"/>
      <c r="BH528" s="454"/>
      <c r="BI528" s="454"/>
      <c r="BJ528" s="454"/>
      <c r="BK528" s="454"/>
      <c r="BL528" s="454"/>
      <c r="BM528" s="454"/>
      <c r="BN528" s="454"/>
      <c r="BO528" s="454"/>
      <c r="BP528" s="454"/>
      <c r="BQ528" s="454"/>
      <c r="BR528" s="454"/>
      <c r="BS528" s="454"/>
      <c r="BT528" s="454"/>
      <c r="BU528" s="454"/>
      <c r="BV528" s="454"/>
      <c r="BW528" s="454"/>
      <c r="BX528" s="454"/>
      <c r="BY528" s="454"/>
      <c r="BZ528" s="454"/>
      <c r="CA528" s="454"/>
      <c r="CB528" s="454"/>
      <c r="CC528" s="454"/>
      <c r="CD528" s="454"/>
      <c r="CE528" s="454"/>
      <c r="CF528" s="454"/>
      <c r="CG528" s="454"/>
      <c r="CH528" s="454"/>
      <c r="CI528" s="454"/>
      <c r="CJ528" s="454"/>
      <c r="CK528" s="454"/>
      <c r="CL528" s="454"/>
      <c r="CM528" s="454"/>
      <c r="CN528" s="454"/>
      <c r="CO528" s="454"/>
      <c r="CP528" s="454"/>
      <c r="CQ528" s="454"/>
      <c r="CR528" s="454"/>
      <c r="CS528" s="454"/>
      <c r="CT528" s="454"/>
      <c r="CU528" s="454"/>
      <c r="CV528" s="454"/>
      <c r="CW528" s="454"/>
      <c r="CX528" s="454"/>
      <c r="CY528" s="454"/>
      <c r="CZ528" s="454"/>
      <c r="DA528" s="454"/>
      <c r="DB528" s="454"/>
      <c r="DC528" s="454"/>
      <c r="DD528" s="454"/>
      <c r="DE528" s="454"/>
      <c r="DF528" s="454"/>
      <c r="DG528" s="454"/>
      <c r="DH528" s="454"/>
      <c r="DI528" s="454"/>
      <c r="DJ528" s="454"/>
      <c r="DK528" s="454"/>
      <c r="DL528" s="454"/>
      <c r="DM528" s="454"/>
      <c r="DN528" s="454"/>
      <c r="DO528" s="454"/>
      <c r="DP528" s="454"/>
      <c r="DQ528" s="454"/>
      <c r="DR528" s="454"/>
      <c r="DS528" s="454"/>
      <c r="DT528" s="454"/>
      <c r="DU528" s="454"/>
      <c r="DV528" s="454"/>
      <c r="DW528" s="454"/>
      <c r="DX528" s="454"/>
      <c r="DY528" s="454"/>
      <c r="DZ528" s="454"/>
      <c r="EA528" s="454"/>
      <c r="EB528" s="454"/>
      <c r="EC528" s="454"/>
      <c r="ED528" s="454"/>
      <c r="EE528" s="454"/>
      <c r="EF528" s="454"/>
      <c r="EG528" s="454"/>
      <c r="EH528" s="454"/>
      <c r="EI528" s="454"/>
      <c r="EJ528" s="454"/>
      <c r="EK528" s="454"/>
      <c r="EL528" s="454"/>
      <c r="EM528" s="454"/>
      <c r="EN528" s="454"/>
      <c r="EO528" s="454"/>
      <c r="EP528" s="454"/>
      <c r="EQ528" s="454"/>
      <c r="ER528" s="454"/>
      <c r="ES528" s="454"/>
      <c r="ET528" s="454"/>
      <c r="EU528" s="581"/>
      <c r="EV528" s="581"/>
      <c r="EW528" s="581"/>
      <c r="EX528" s="581"/>
      <c r="EY528" s="581"/>
      <c r="EZ528" s="581"/>
      <c r="FA528" s="581"/>
      <c r="FB528" s="581"/>
      <c r="FC528" s="581"/>
      <c r="FD528" s="581"/>
      <c r="FE528" s="581"/>
    </row>
    <row r="529" spans="1:161">
      <c r="A529" s="454"/>
      <c r="B529" s="653"/>
      <c r="C529" s="454"/>
      <c r="D529" s="454"/>
      <c r="E529" s="454"/>
      <c r="F529" s="504"/>
      <c r="G529" s="454"/>
      <c r="H529" s="454"/>
      <c r="I529" s="454"/>
      <c r="J529" s="454"/>
      <c r="K529" s="454"/>
      <c r="L529" s="454"/>
      <c r="M529" s="454"/>
      <c r="N529" s="454"/>
      <c r="O529" s="454"/>
      <c r="P529" s="454"/>
      <c r="Q529" s="454"/>
      <c r="R529" s="454"/>
      <c r="S529" s="454"/>
      <c r="T529" s="454"/>
      <c r="U529" s="454"/>
      <c r="V529" s="454"/>
      <c r="W529" s="454"/>
      <c r="X529" s="454"/>
      <c r="Y529" s="454"/>
      <c r="Z529" s="454"/>
      <c r="AA529" s="454"/>
      <c r="AB529" s="454"/>
      <c r="AC529" s="454"/>
      <c r="AD529" s="454"/>
      <c r="AE529" s="454"/>
      <c r="AF529" s="454"/>
      <c r="AG529" s="454"/>
      <c r="AH529" s="454"/>
      <c r="AI529" s="454"/>
      <c r="AJ529" s="454"/>
      <c r="AK529" s="454"/>
      <c r="AL529" s="454"/>
      <c r="AM529" s="454"/>
      <c r="AN529" s="454"/>
      <c r="AO529" s="454"/>
      <c r="AP529" s="454"/>
      <c r="AQ529" s="454"/>
      <c r="AR529" s="454"/>
      <c r="AS529" s="454"/>
      <c r="AT529" s="454"/>
      <c r="AU529" s="454"/>
      <c r="AV529" s="454"/>
      <c r="AW529" s="454"/>
      <c r="AX529" s="454"/>
      <c r="AY529" s="454"/>
      <c r="AZ529" s="454"/>
      <c r="BA529" s="454"/>
      <c r="BB529" s="454"/>
      <c r="BC529" s="454"/>
      <c r="BD529" s="454"/>
      <c r="BE529" s="454"/>
      <c r="BF529" s="454"/>
      <c r="BG529" s="454"/>
      <c r="BH529" s="454"/>
      <c r="BI529" s="454"/>
      <c r="BJ529" s="454"/>
      <c r="BK529" s="454"/>
      <c r="BL529" s="454"/>
      <c r="BM529" s="454"/>
      <c r="BN529" s="454"/>
      <c r="BO529" s="454"/>
      <c r="BP529" s="454"/>
      <c r="BQ529" s="454"/>
      <c r="BR529" s="454"/>
      <c r="BS529" s="454"/>
      <c r="BT529" s="454"/>
      <c r="BU529" s="454"/>
      <c r="BV529" s="454"/>
      <c r="BW529" s="454"/>
      <c r="BX529" s="454"/>
      <c r="BY529" s="454"/>
      <c r="BZ529" s="454"/>
      <c r="CA529" s="454"/>
      <c r="CB529" s="454"/>
      <c r="CC529" s="454"/>
      <c r="CD529" s="454"/>
      <c r="CE529" s="454"/>
      <c r="CF529" s="454"/>
      <c r="CG529" s="454"/>
      <c r="CH529" s="454"/>
      <c r="CI529" s="454"/>
      <c r="CJ529" s="454"/>
      <c r="CK529" s="454"/>
      <c r="CL529" s="454"/>
      <c r="CM529" s="454"/>
      <c r="CN529" s="454"/>
      <c r="CO529" s="454"/>
      <c r="CP529" s="454"/>
      <c r="CQ529" s="454"/>
      <c r="CR529" s="454"/>
      <c r="CS529" s="454"/>
      <c r="CT529" s="454"/>
      <c r="CU529" s="454"/>
      <c r="CV529" s="454"/>
      <c r="CW529" s="454"/>
      <c r="CX529" s="454"/>
      <c r="CY529" s="454"/>
      <c r="CZ529" s="454"/>
      <c r="DA529" s="454"/>
      <c r="DB529" s="454"/>
      <c r="DC529" s="454"/>
      <c r="DD529" s="454"/>
      <c r="DE529" s="454"/>
      <c r="DF529" s="454"/>
      <c r="DG529" s="454"/>
      <c r="DH529" s="454"/>
      <c r="DI529" s="454"/>
      <c r="DJ529" s="454"/>
      <c r="DK529" s="454"/>
      <c r="DL529" s="454"/>
      <c r="DM529" s="454"/>
      <c r="DN529" s="454"/>
      <c r="DO529" s="454"/>
      <c r="DP529" s="454"/>
      <c r="DQ529" s="454"/>
      <c r="DR529" s="454"/>
      <c r="DS529" s="454"/>
      <c r="DT529" s="454"/>
      <c r="DU529" s="454"/>
      <c r="DV529" s="454"/>
      <c r="DW529" s="454"/>
      <c r="DX529" s="454"/>
      <c r="DY529" s="454"/>
      <c r="DZ529" s="454"/>
      <c r="EA529" s="454"/>
      <c r="EB529" s="454"/>
      <c r="EC529" s="454"/>
      <c r="ED529" s="454"/>
      <c r="EE529" s="454"/>
      <c r="EF529" s="454"/>
      <c r="EG529" s="454"/>
      <c r="EH529" s="454"/>
      <c r="EI529" s="454"/>
      <c r="EJ529" s="454"/>
      <c r="EK529" s="454"/>
      <c r="EL529" s="454"/>
      <c r="EM529" s="454"/>
      <c r="EN529" s="454"/>
      <c r="EO529" s="454"/>
      <c r="EP529" s="454"/>
      <c r="EQ529" s="454"/>
      <c r="ER529" s="454"/>
      <c r="ES529" s="454"/>
      <c r="ET529" s="454"/>
      <c r="EU529" s="581"/>
      <c r="EV529" s="581"/>
      <c r="EW529" s="581"/>
      <c r="EX529" s="581"/>
      <c r="EY529" s="581"/>
      <c r="EZ529" s="581"/>
      <c r="FA529" s="581"/>
      <c r="FB529" s="581"/>
      <c r="FC529" s="581"/>
      <c r="FD529" s="581"/>
      <c r="FE529" s="581"/>
    </row>
    <row r="530" spans="1:161">
      <c r="A530" s="454"/>
      <c r="B530" s="653"/>
      <c r="C530" s="454"/>
      <c r="D530" s="454"/>
      <c r="E530" s="454"/>
      <c r="F530" s="504"/>
      <c r="G530" s="454"/>
      <c r="H530" s="454"/>
      <c r="I530" s="454"/>
      <c r="J530" s="454"/>
      <c r="K530" s="454"/>
      <c r="L530" s="454"/>
      <c r="M530" s="454"/>
      <c r="N530" s="454"/>
      <c r="O530" s="454"/>
      <c r="P530" s="454"/>
      <c r="Q530" s="454"/>
      <c r="R530" s="454"/>
      <c r="S530" s="454"/>
      <c r="T530" s="454"/>
      <c r="U530" s="454"/>
      <c r="V530" s="454"/>
      <c r="W530" s="454"/>
      <c r="X530" s="454"/>
      <c r="Y530" s="454"/>
      <c r="Z530" s="454"/>
      <c r="AA530" s="454"/>
      <c r="AB530" s="454"/>
      <c r="AC530" s="454"/>
      <c r="AD530" s="454"/>
      <c r="AE530" s="454"/>
      <c r="AF530" s="454"/>
      <c r="AG530" s="454"/>
      <c r="AH530" s="454"/>
      <c r="AI530" s="454"/>
      <c r="AJ530" s="454"/>
      <c r="AK530" s="454"/>
      <c r="AL530" s="454"/>
      <c r="AM530" s="454"/>
      <c r="AN530" s="454"/>
      <c r="AO530" s="454"/>
      <c r="AP530" s="454"/>
      <c r="AQ530" s="454"/>
      <c r="AR530" s="454"/>
      <c r="AS530" s="454"/>
      <c r="AT530" s="454"/>
      <c r="AU530" s="454"/>
      <c r="AV530" s="454"/>
      <c r="AW530" s="454"/>
      <c r="AX530" s="454"/>
      <c r="AY530" s="454"/>
      <c r="AZ530" s="454"/>
      <c r="BA530" s="454"/>
      <c r="BB530" s="454"/>
      <c r="BC530" s="454"/>
      <c r="BD530" s="454"/>
      <c r="BE530" s="454"/>
      <c r="BF530" s="454"/>
      <c r="BG530" s="454"/>
      <c r="BH530" s="454"/>
      <c r="BI530" s="454"/>
      <c r="BJ530" s="454"/>
      <c r="BK530" s="454"/>
      <c r="BL530" s="454"/>
      <c r="BM530" s="454"/>
      <c r="BN530" s="454"/>
      <c r="BO530" s="454"/>
      <c r="BP530" s="454"/>
      <c r="BQ530" s="454"/>
      <c r="BR530" s="454"/>
      <c r="BS530" s="454"/>
      <c r="BT530" s="454"/>
      <c r="BU530" s="454"/>
      <c r="BV530" s="454"/>
      <c r="BW530" s="454"/>
      <c r="BX530" s="454"/>
      <c r="BY530" s="454"/>
      <c r="BZ530" s="454"/>
      <c r="CA530" s="454"/>
      <c r="CB530" s="454"/>
      <c r="CC530" s="454"/>
      <c r="CD530" s="454"/>
      <c r="CE530" s="454"/>
      <c r="CF530" s="454"/>
      <c r="CG530" s="454"/>
      <c r="CH530" s="454"/>
      <c r="CI530" s="454"/>
      <c r="CJ530" s="454"/>
      <c r="CK530" s="454"/>
      <c r="CL530" s="454"/>
      <c r="CM530" s="454"/>
      <c r="CN530" s="454"/>
      <c r="CO530" s="454"/>
      <c r="CP530" s="454"/>
      <c r="CQ530" s="454"/>
      <c r="CR530" s="454"/>
      <c r="CS530" s="454"/>
      <c r="CT530" s="454"/>
      <c r="CU530" s="454"/>
      <c r="CV530" s="454"/>
      <c r="CW530" s="454"/>
      <c r="CX530" s="454"/>
      <c r="CY530" s="454"/>
      <c r="CZ530" s="454"/>
      <c r="DA530" s="454"/>
      <c r="DB530" s="454"/>
      <c r="DC530" s="454"/>
      <c r="DD530" s="454"/>
      <c r="DE530" s="454"/>
      <c r="DF530" s="454"/>
      <c r="DG530" s="454"/>
      <c r="DH530" s="454"/>
      <c r="DI530" s="454"/>
      <c r="DJ530" s="454"/>
      <c r="DK530" s="454"/>
      <c r="DL530" s="454"/>
      <c r="DM530" s="454"/>
      <c r="DN530" s="454"/>
      <c r="DO530" s="454"/>
      <c r="DP530" s="454"/>
      <c r="DQ530" s="454"/>
      <c r="DR530" s="454"/>
      <c r="DS530" s="454"/>
      <c r="DT530" s="454"/>
      <c r="DU530" s="454"/>
      <c r="DV530" s="454"/>
      <c r="DW530" s="454"/>
      <c r="DX530" s="454"/>
      <c r="DY530" s="454"/>
      <c r="DZ530" s="454"/>
      <c r="EA530" s="454"/>
      <c r="EB530" s="454"/>
      <c r="EC530" s="454"/>
      <c r="ED530" s="454"/>
      <c r="EE530" s="454"/>
      <c r="EF530" s="454"/>
      <c r="EG530" s="454"/>
      <c r="EH530" s="454"/>
      <c r="EI530" s="454"/>
      <c r="EJ530" s="454"/>
      <c r="EK530" s="454"/>
      <c r="EL530" s="454"/>
      <c r="EM530" s="454"/>
      <c r="EN530" s="454"/>
      <c r="EO530" s="454"/>
      <c r="EP530" s="454"/>
      <c r="EQ530" s="454"/>
      <c r="ER530" s="454"/>
      <c r="ES530" s="454"/>
      <c r="ET530" s="454"/>
      <c r="EU530" s="581"/>
      <c r="EV530" s="581"/>
      <c r="EW530" s="581"/>
      <c r="EX530" s="581"/>
      <c r="EY530" s="581"/>
      <c r="EZ530" s="581"/>
      <c r="FA530" s="581"/>
      <c r="FB530" s="581"/>
      <c r="FC530" s="581"/>
      <c r="FD530" s="581"/>
      <c r="FE530" s="581"/>
    </row>
    <row r="531" spans="1:161">
      <c r="A531" s="454"/>
      <c r="B531" s="653"/>
      <c r="C531" s="454"/>
      <c r="D531" s="454"/>
      <c r="E531" s="454"/>
      <c r="F531" s="504"/>
      <c r="G531" s="454"/>
      <c r="H531" s="454"/>
      <c r="I531" s="454"/>
      <c r="J531" s="454"/>
      <c r="K531" s="454"/>
      <c r="L531" s="454"/>
      <c r="M531" s="454"/>
      <c r="N531" s="454"/>
      <c r="O531" s="454"/>
      <c r="P531" s="454"/>
      <c r="Q531" s="454"/>
      <c r="R531" s="454"/>
      <c r="S531" s="454"/>
      <c r="T531" s="454"/>
      <c r="U531" s="454"/>
      <c r="V531" s="454"/>
      <c r="W531" s="454"/>
      <c r="X531" s="454"/>
      <c r="Y531" s="454"/>
      <c r="Z531" s="454"/>
      <c r="AA531" s="454"/>
      <c r="AB531" s="454"/>
      <c r="AC531" s="454"/>
      <c r="AD531" s="454"/>
      <c r="AE531" s="454"/>
      <c r="AF531" s="454"/>
      <c r="AG531" s="454"/>
      <c r="AH531" s="454"/>
      <c r="AI531" s="454"/>
      <c r="AJ531" s="454"/>
      <c r="AK531" s="454"/>
      <c r="AL531" s="454"/>
      <c r="AM531" s="454"/>
      <c r="AN531" s="454"/>
      <c r="AO531" s="454"/>
      <c r="AP531" s="454"/>
      <c r="AQ531" s="454"/>
      <c r="AR531" s="454"/>
      <c r="AS531" s="454"/>
      <c r="AT531" s="454"/>
      <c r="AU531" s="454"/>
      <c r="AV531" s="454"/>
      <c r="AW531" s="454"/>
      <c r="AX531" s="454"/>
      <c r="AY531" s="454"/>
      <c r="AZ531" s="454"/>
      <c r="BA531" s="454"/>
      <c r="BB531" s="454"/>
      <c r="BC531" s="454"/>
      <c r="BD531" s="454"/>
      <c r="BE531" s="454"/>
      <c r="BF531" s="454"/>
      <c r="BG531" s="454"/>
      <c r="BH531" s="454"/>
      <c r="BI531" s="454"/>
      <c r="BJ531" s="454"/>
      <c r="BK531" s="454"/>
      <c r="BL531" s="454"/>
      <c r="BM531" s="454"/>
      <c r="BN531" s="454"/>
      <c r="BO531" s="454"/>
      <c r="BP531" s="454"/>
      <c r="BQ531" s="454"/>
      <c r="BR531" s="454"/>
      <c r="BS531" s="454"/>
      <c r="BT531" s="454"/>
      <c r="BU531" s="454"/>
      <c r="BV531" s="454"/>
      <c r="BW531" s="454"/>
      <c r="BX531" s="454"/>
      <c r="BY531" s="454"/>
      <c r="BZ531" s="454"/>
      <c r="CA531" s="454"/>
      <c r="CB531" s="454"/>
      <c r="CC531" s="454"/>
      <c r="CD531" s="454"/>
      <c r="CE531" s="454"/>
      <c r="CF531" s="454"/>
      <c r="CG531" s="454"/>
      <c r="CH531" s="454"/>
      <c r="CI531" s="454"/>
      <c r="CJ531" s="454"/>
      <c r="CK531" s="454"/>
      <c r="CL531" s="454"/>
      <c r="CM531" s="454"/>
      <c r="CN531" s="454"/>
      <c r="CO531" s="454"/>
      <c r="CP531" s="454"/>
      <c r="CQ531" s="454"/>
      <c r="CR531" s="454"/>
      <c r="CS531" s="454"/>
      <c r="CT531" s="454"/>
      <c r="CU531" s="454"/>
      <c r="CV531" s="454"/>
      <c r="CW531" s="454"/>
      <c r="CX531" s="454"/>
      <c r="CY531" s="454"/>
      <c r="CZ531" s="454"/>
      <c r="DA531" s="454"/>
      <c r="DB531" s="454"/>
      <c r="DC531" s="454"/>
      <c r="DD531" s="454"/>
      <c r="DE531" s="454"/>
      <c r="DF531" s="454"/>
      <c r="DG531" s="454"/>
      <c r="DH531" s="454"/>
      <c r="DI531" s="454"/>
      <c r="DJ531" s="454"/>
      <c r="DK531" s="454"/>
      <c r="DL531" s="454"/>
      <c r="DM531" s="454"/>
      <c r="DN531" s="454"/>
      <c r="DO531" s="454"/>
      <c r="DP531" s="454"/>
      <c r="DQ531" s="454"/>
      <c r="DR531" s="454"/>
      <c r="DS531" s="454"/>
      <c r="DT531" s="454"/>
      <c r="DU531" s="454"/>
      <c r="DV531" s="454"/>
      <c r="DW531" s="454"/>
      <c r="DX531" s="454"/>
      <c r="DY531" s="454"/>
      <c r="DZ531" s="454"/>
      <c r="EA531" s="454"/>
      <c r="EB531" s="454"/>
      <c r="EC531" s="454"/>
      <c r="ED531" s="454"/>
      <c r="EE531" s="454"/>
      <c r="EF531" s="454"/>
      <c r="EG531" s="454"/>
      <c r="EH531" s="454"/>
      <c r="EI531" s="454"/>
      <c r="EJ531" s="454"/>
      <c r="EK531" s="454"/>
      <c r="EL531" s="454"/>
      <c r="EM531" s="454"/>
      <c r="EN531" s="454"/>
      <c r="EO531" s="454"/>
      <c r="EP531" s="454"/>
      <c r="EQ531" s="454"/>
      <c r="ER531" s="454"/>
      <c r="ES531" s="454"/>
      <c r="ET531" s="454"/>
      <c r="EU531" s="581"/>
      <c r="EV531" s="581"/>
      <c r="EW531" s="581"/>
      <c r="EX531" s="581"/>
      <c r="EY531" s="581"/>
      <c r="EZ531" s="581"/>
      <c r="FA531" s="581"/>
      <c r="FB531" s="581"/>
      <c r="FC531" s="581"/>
      <c r="FD531" s="581"/>
      <c r="FE531" s="581"/>
    </row>
    <row r="532" spans="1:161">
      <c r="A532" s="454"/>
      <c r="B532" s="653"/>
      <c r="C532" s="454"/>
      <c r="D532" s="454"/>
      <c r="E532" s="454"/>
      <c r="F532" s="504"/>
      <c r="G532" s="454"/>
      <c r="H532" s="454"/>
      <c r="I532" s="454"/>
      <c r="J532" s="454"/>
      <c r="K532" s="454"/>
      <c r="L532" s="454"/>
      <c r="M532" s="454"/>
      <c r="N532" s="454"/>
      <c r="O532" s="454"/>
      <c r="P532" s="454"/>
      <c r="Q532" s="454"/>
      <c r="R532" s="454"/>
      <c r="S532" s="454"/>
      <c r="T532" s="454"/>
      <c r="U532" s="454"/>
      <c r="V532" s="454"/>
      <c r="W532" s="454"/>
      <c r="X532" s="454"/>
      <c r="Y532" s="454"/>
      <c r="Z532" s="454"/>
      <c r="AA532" s="454"/>
      <c r="AB532" s="454"/>
      <c r="AC532" s="454"/>
      <c r="AD532" s="454"/>
      <c r="AE532" s="454"/>
      <c r="AF532" s="454"/>
      <c r="AG532" s="454"/>
      <c r="AH532" s="454"/>
      <c r="AI532" s="454"/>
      <c r="AJ532" s="454"/>
      <c r="AK532" s="454"/>
      <c r="AL532" s="454"/>
      <c r="AM532" s="454"/>
      <c r="AN532" s="454"/>
      <c r="AO532" s="454"/>
      <c r="AP532" s="454"/>
      <c r="AQ532" s="454"/>
      <c r="AR532" s="454"/>
      <c r="AS532" s="454"/>
      <c r="AT532" s="454"/>
      <c r="AU532" s="454"/>
      <c r="AV532" s="454"/>
      <c r="AW532" s="454"/>
      <c r="AX532" s="454"/>
      <c r="AY532" s="454"/>
      <c r="AZ532" s="454"/>
      <c r="BA532" s="454"/>
      <c r="BB532" s="454"/>
      <c r="BC532" s="454"/>
      <c r="BD532" s="454"/>
      <c r="BE532" s="454"/>
      <c r="BF532" s="454"/>
      <c r="BG532" s="454"/>
      <c r="BH532" s="454"/>
      <c r="BI532" s="454"/>
      <c r="BJ532" s="454"/>
      <c r="BK532" s="454"/>
      <c r="BL532" s="454"/>
      <c r="BM532" s="454"/>
      <c r="BN532" s="454"/>
      <c r="BO532" s="454"/>
      <c r="BP532" s="454"/>
      <c r="BQ532" s="454"/>
      <c r="BR532" s="454"/>
      <c r="BS532" s="454"/>
      <c r="BT532" s="454"/>
      <c r="BU532" s="454"/>
      <c r="BV532" s="454"/>
      <c r="BW532" s="454"/>
      <c r="BX532" s="454"/>
      <c r="BY532" s="454"/>
      <c r="BZ532" s="454"/>
      <c r="CA532" s="454"/>
      <c r="CB532" s="454"/>
      <c r="CC532" s="454"/>
      <c r="CD532" s="454"/>
      <c r="CE532" s="454"/>
      <c r="CF532" s="454"/>
      <c r="CG532" s="454"/>
      <c r="CH532" s="454"/>
      <c r="CI532" s="454"/>
      <c r="CJ532" s="454"/>
      <c r="CK532" s="454"/>
      <c r="CL532" s="454"/>
      <c r="CM532" s="454"/>
      <c r="CN532" s="454"/>
      <c r="CO532" s="454"/>
      <c r="CP532" s="454"/>
      <c r="CQ532" s="454"/>
      <c r="CR532" s="454"/>
      <c r="CS532" s="454"/>
      <c r="CT532" s="454"/>
      <c r="CU532" s="454"/>
      <c r="CV532" s="454"/>
      <c r="CW532" s="454"/>
      <c r="CX532" s="454"/>
      <c r="CY532" s="454"/>
      <c r="CZ532" s="454"/>
      <c r="DA532" s="454"/>
      <c r="DB532" s="454"/>
      <c r="DC532" s="454"/>
      <c r="DD532" s="454"/>
      <c r="DE532" s="454"/>
      <c r="DF532" s="454"/>
      <c r="DG532" s="454"/>
      <c r="DH532" s="454"/>
      <c r="DI532" s="454"/>
      <c r="DJ532" s="454"/>
      <c r="DK532" s="454"/>
      <c r="DL532" s="454"/>
      <c r="DM532" s="454"/>
      <c r="DN532" s="454"/>
      <c r="DO532" s="454"/>
      <c r="DP532" s="454"/>
      <c r="DQ532" s="454"/>
      <c r="DR532" s="454"/>
      <c r="DS532" s="454"/>
      <c r="DT532" s="454"/>
      <c r="DU532" s="454"/>
      <c r="DV532" s="454"/>
      <c r="DW532" s="454"/>
      <c r="DX532" s="454"/>
      <c r="DY532" s="454"/>
      <c r="DZ532" s="454"/>
      <c r="EA532" s="454"/>
      <c r="EB532" s="454"/>
      <c r="EC532" s="454"/>
      <c r="ED532" s="454"/>
      <c r="EE532" s="454"/>
      <c r="EF532" s="454"/>
      <c r="EG532" s="454"/>
      <c r="EH532" s="454"/>
      <c r="EI532" s="454"/>
      <c r="EJ532" s="454"/>
      <c r="EK532" s="454"/>
      <c r="EL532" s="454"/>
      <c r="EM532" s="454"/>
      <c r="EN532" s="454"/>
      <c r="EO532" s="454"/>
      <c r="EP532" s="454"/>
      <c r="EQ532" s="454"/>
      <c r="ER532" s="454"/>
      <c r="ES532" s="454"/>
      <c r="ET532" s="454"/>
      <c r="EU532" s="581"/>
      <c r="EV532" s="581"/>
      <c r="EW532" s="581"/>
      <c r="EX532" s="581"/>
      <c r="EY532" s="581"/>
      <c r="EZ532" s="581"/>
      <c r="FA532" s="581"/>
      <c r="FB532" s="581"/>
      <c r="FC532" s="581"/>
      <c r="FD532" s="581"/>
      <c r="FE532" s="581"/>
    </row>
    <row r="533" spans="1:161">
      <c r="A533" s="454"/>
      <c r="B533" s="653"/>
      <c r="C533" s="454"/>
      <c r="D533" s="454"/>
      <c r="E533" s="454"/>
      <c r="F533" s="504"/>
      <c r="G533" s="454"/>
      <c r="H533" s="454"/>
      <c r="I533" s="454"/>
      <c r="J533" s="454"/>
      <c r="K533" s="454"/>
      <c r="L533" s="454"/>
      <c r="M533" s="454"/>
      <c r="N533" s="454"/>
      <c r="O533" s="454"/>
      <c r="P533" s="454"/>
      <c r="Q533" s="454"/>
      <c r="R533" s="454"/>
      <c r="S533" s="454"/>
      <c r="T533" s="454"/>
      <c r="U533" s="454"/>
      <c r="V533" s="454"/>
      <c r="W533" s="454"/>
      <c r="X533" s="454"/>
      <c r="Y533" s="454"/>
      <c r="Z533" s="454"/>
      <c r="AA533" s="454"/>
      <c r="AB533" s="454"/>
      <c r="AC533" s="454"/>
      <c r="AD533" s="454"/>
      <c r="AE533" s="454"/>
      <c r="AF533" s="454"/>
      <c r="AG533" s="454"/>
      <c r="AH533" s="454"/>
      <c r="AI533" s="454"/>
      <c r="AJ533" s="454"/>
      <c r="AK533" s="454"/>
      <c r="AL533" s="454"/>
      <c r="AM533" s="454"/>
      <c r="AN533" s="454"/>
      <c r="AO533" s="454"/>
      <c r="AP533" s="454"/>
      <c r="AQ533" s="454"/>
      <c r="AR533" s="454"/>
      <c r="AS533" s="454"/>
      <c r="AT533" s="454"/>
      <c r="AU533" s="454"/>
      <c r="AV533" s="454"/>
      <c r="AW533" s="454"/>
      <c r="AX533" s="454"/>
      <c r="AY533" s="454"/>
      <c r="AZ533" s="454"/>
      <c r="BA533" s="454"/>
      <c r="BB533" s="454"/>
      <c r="BC533" s="454"/>
      <c r="BD533" s="454"/>
      <c r="BE533" s="454"/>
      <c r="BF533" s="454"/>
      <c r="BG533" s="454"/>
      <c r="BH533" s="454"/>
      <c r="BI533" s="454"/>
      <c r="BJ533" s="454"/>
      <c r="BK533" s="454"/>
      <c r="BL533" s="454"/>
      <c r="BM533" s="454"/>
      <c r="BN533" s="454"/>
      <c r="BO533" s="454"/>
      <c r="BP533" s="454"/>
      <c r="BQ533" s="454"/>
      <c r="BR533" s="454"/>
      <c r="BS533" s="454"/>
      <c r="BT533" s="454"/>
      <c r="BU533" s="454"/>
      <c r="BV533" s="454"/>
      <c r="BW533" s="454"/>
      <c r="BX533" s="454"/>
      <c r="BY533" s="454"/>
      <c r="BZ533" s="454"/>
      <c r="CA533" s="454"/>
      <c r="CB533" s="454"/>
      <c r="CC533" s="454"/>
      <c r="CD533" s="454"/>
      <c r="CE533" s="454"/>
      <c r="CF533" s="454"/>
      <c r="CG533" s="454"/>
      <c r="CH533" s="454"/>
      <c r="CI533" s="454"/>
      <c r="CJ533" s="454"/>
      <c r="CK533" s="454"/>
      <c r="CL533" s="454"/>
      <c r="CM533" s="454"/>
      <c r="CN533" s="454"/>
      <c r="CO533" s="454"/>
      <c r="CP533" s="454"/>
      <c r="CQ533" s="454"/>
      <c r="CR533" s="454"/>
      <c r="CS533" s="454"/>
      <c r="CT533" s="454"/>
      <c r="CU533" s="454"/>
      <c r="CV533" s="454"/>
      <c r="CW533" s="454"/>
      <c r="CX533" s="454"/>
      <c r="CY533" s="454"/>
      <c r="CZ533" s="454"/>
      <c r="DA533" s="454"/>
      <c r="DB533" s="454"/>
      <c r="DC533" s="454"/>
      <c r="DD533" s="454"/>
      <c r="DE533" s="454"/>
      <c r="DF533" s="454"/>
      <c r="DG533" s="454"/>
      <c r="DH533" s="454"/>
      <c r="DI533" s="454"/>
      <c r="DJ533" s="454"/>
      <c r="DK533" s="454"/>
      <c r="DL533" s="454"/>
      <c r="DM533" s="454"/>
      <c r="DN533" s="454"/>
      <c r="DO533" s="454"/>
      <c r="DP533" s="454"/>
      <c r="DQ533" s="454"/>
      <c r="DR533" s="454"/>
      <c r="DS533" s="454"/>
      <c r="DT533" s="454"/>
      <c r="DU533" s="454"/>
      <c r="DV533" s="454"/>
      <c r="DW533" s="454"/>
      <c r="DX533" s="454"/>
      <c r="DY533" s="454"/>
      <c r="DZ533" s="454"/>
      <c r="EA533" s="454"/>
      <c r="EB533" s="454"/>
      <c r="EC533" s="454"/>
      <c r="ED533" s="454"/>
      <c r="EE533" s="454"/>
      <c r="EF533" s="454"/>
      <c r="EG533" s="454"/>
      <c r="EH533" s="454"/>
      <c r="EI533" s="454"/>
      <c r="EJ533" s="454"/>
      <c r="EK533" s="454"/>
      <c r="EL533" s="454"/>
      <c r="EM533" s="454"/>
      <c r="EN533" s="454"/>
      <c r="EO533" s="454"/>
      <c r="EP533" s="454"/>
      <c r="EQ533" s="454"/>
      <c r="ER533" s="454"/>
      <c r="ES533" s="454"/>
      <c r="ET533" s="454"/>
      <c r="EU533" s="581"/>
      <c r="EV533" s="581"/>
      <c r="EW533" s="581"/>
      <c r="EX533" s="581"/>
      <c r="EY533" s="581"/>
      <c r="EZ533" s="581"/>
      <c r="FA533" s="581"/>
      <c r="FB533" s="581"/>
      <c r="FC533" s="581"/>
      <c r="FD533" s="581"/>
      <c r="FE533" s="581"/>
    </row>
    <row r="534" spans="1:161">
      <c r="A534" s="454"/>
      <c r="B534" s="653"/>
      <c r="C534" s="454"/>
      <c r="D534" s="454"/>
      <c r="E534" s="454"/>
      <c r="F534" s="504"/>
      <c r="G534" s="454"/>
      <c r="H534" s="454"/>
      <c r="I534" s="454"/>
      <c r="J534" s="454"/>
      <c r="K534" s="454"/>
      <c r="L534" s="454"/>
      <c r="M534" s="454"/>
      <c r="N534" s="454"/>
      <c r="O534" s="454"/>
      <c r="P534" s="454"/>
      <c r="Q534" s="454"/>
      <c r="R534" s="454"/>
      <c r="S534" s="454"/>
      <c r="T534" s="454"/>
      <c r="U534" s="454"/>
      <c r="V534" s="454"/>
      <c r="W534" s="454"/>
      <c r="X534" s="454"/>
      <c r="Y534" s="454"/>
      <c r="Z534" s="454"/>
      <c r="AA534" s="454"/>
      <c r="AB534" s="454"/>
      <c r="AC534" s="454"/>
      <c r="AD534" s="454"/>
      <c r="AE534" s="454"/>
      <c r="AF534" s="454"/>
      <c r="AG534" s="454"/>
      <c r="AH534" s="454"/>
      <c r="AI534" s="454"/>
      <c r="AJ534" s="454"/>
      <c r="AK534" s="454"/>
      <c r="AL534" s="454"/>
      <c r="AM534" s="454"/>
      <c r="AN534" s="454"/>
      <c r="AO534" s="454"/>
      <c r="AP534" s="454"/>
      <c r="AQ534" s="454"/>
      <c r="AR534" s="454"/>
      <c r="AS534" s="454"/>
      <c r="AT534" s="454"/>
      <c r="AU534" s="454"/>
      <c r="AV534" s="454"/>
      <c r="AW534" s="454"/>
      <c r="AX534" s="454"/>
      <c r="AY534" s="454"/>
      <c r="AZ534" s="454"/>
      <c r="BA534" s="454"/>
      <c r="BB534" s="454"/>
      <c r="BC534" s="454"/>
      <c r="BD534" s="454"/>
      <c r="BE534" s="454"/>
      <c r="BF534" s="454"/>
      <c r="BG534" s="454"/>
      <c r="BH534" s="454"/>
      <c r="BI534" s="454"/>
      <c r="BJ534" s="454"/>
      <c r="BK534" s="454"/>
      <c r="BL534" s="454"/>
      <c r="BM534" s="454"/>
      <c r="BN534" s="454"/>
      <c r="BO534" s="454"/>
      <c r="BP534" s="454"/>
      <c r="BQ534" s="454"/>
      <c r="BR534" s="454"/>
      <c r="BS534" s="454"/>
      <c r="BT534" s="454"/>
      <c r="BU534" s="454"/>
      <c r="BV534" s="454"/>
      <c r="BW534" s="454"/>
      <c r="BX534" s="454"/>
      <c r="BY534" s="454"/>
      <c r="BZ534" s="454"/>
      <c r="CA534" s="454"/>
      <c r="CB534" s="454"/>
      <c r="CC534" s="454"/>
      <c r="CD534" s="454"/>
      <c r="CE534" s="454"/>
      <c r="CF534" s="454"/>
      <c r="CG534" s="454"/>
      <c r="CH534" s="454"/>
      <c r="CI534" s="454"/>
      <c r="CJ534" s="454"/>
      <c r="CK534" s="454"/>
      <c r="CL534" s="454"/>
      <c r="CM534" s="454"/>
      <c r="CN534" s="454"/>
      <c r="CO534" s="454"/>
      <c r="CP534" s="454"/>
      <c r="CQ534" s="454"/>
      <c r="CR534" s="454"/>
      <c r="CS534" s="454"/>
      <c r="CT534" s="454"/>
      <c r="CU534" s="454"/>
      <c r="CV534" s="454"/>
      <c r="CW534" s="454"/>
      <c r="CX534" s="454"/>
      <c r="CY534" s="454"/>
      <c r="CZ534" s="454"/>
      <c r="DA534" s="454"/>
      <c r="DB534" s="454"/>
      <c r="DC534" s="454"/>
      <c r="DD534" s="454"/>
      <c r="DE534" s="454"/>
      <c r="DF534" s="454"/>
      <c r="DG534" s="454"/>
      <c r="DH534" s="454"/>
      <c r="DI534" s="454"/>
      <c r="DJ534" s="454"/>
      <c r="DK534" s="454"/>
      <c r="DL534" s="454"/>
      <c r="DM534" s="454"/>
      <c r="DN534" s="454"/>
      <c r="DO534" s="454"/>
      <c r="DP534" s="454"/>
      <c r="DQ534" s="454"/>
      <c r="DR534" s="454"/>
      <c r="DS534" s="454"/>
      <c r="DT534" s="454"/>
      <c r="DU534" s="454"/>
      <c r="DV534" s="454"/>
      <c r="DW534" s="454"/>
      <c r="DX534" s="454"/>
      <c r="DY534" s="454"/>
      <c r="DZ534" s="454"/>
      <c r="EA534" s="454"/>
      <c r="EB534" s="454"/>
      <c r="EC534" s="454"/>
      <c r="ED534" s="454"/>
      <c r="EE534" s="454"/>
      <c r="EF534" s="454"/>
      <c r="EG534" s="454"/>
      <c r="EH534" s="454"/>
      <c r="EI534" s="454"/>
      <c r="EJ534" s="454"/>
      <c r="EK534" s="454"/>
      <c r="EL534" s="454"/>
      <c r="EM534" s="454"/>
      <c r="EN534" s="454"/>
      <c r="EO534" s="454"/>
      <c r="EP534" s="454"/>
      <c r="EQ534" s="454"/>
      <c r="ER534" s="454"/>
      <c r="ES534" s="454"/>
      <c r="ET534" s="454"/>
      <c r="EU534" s="581"/>
      <c r="EV534" s="581"/>
      <c r="EW534" s="581"/>
      <c r="EX534" s="581"/>
      <c r="EY534" s="581"/>
      <c r="EZ534" s="581"/>
      <c r="FA534" s="581"/>
      <c r="FB534" s="581"/>
      <c r="FC534" s="581"/>
      <c r="FD534" s="581"/>
      <c r="FE534" s="581"/>
    </row>
    <row r="535" spans="1:161">
      <c r="A535" s="454"/>
      <c r="B535" s="653"/>
      <c r="C535" s="454"/>
      <c r="D535" s="454"/>
      <c r="E535" s="454"/>
      <c r="F535" s="504"/>
      <c r="G535" s="454"/>
      <c r="H535" s="454"/>
      <c r="I535" s="454"/>
      <c r="J535" s="454"/>
      <c r="K535" s="454"/>
      <c r="L535" s="454"/>
      <c r="M535" s="454"/>
      <c r="N535" s="454"/>
      <c r="O535" s="454"/>
      <c r="P535" s="454"/>
      <c r="Q535" s="454"/>
      <c r="R535" s="454"/>
      <c r="S535" s="454"/>
      <c r="T535" s="454"/>
      <c r="U535" s="454"/>
      <c r="V535" s="454"/>
      <c r="W535" s="454"/>
      <c r="X535" s="454"/>
      <c r="Y535" s="454"/>
      <c r="Z535" s="454"/>
      <c r="AA535" s="454"/>
      <c r="AB535" s="454"/>
      <c r="AC535" s="454"/>
      <c r="AD535" s="454"/>
      <c r="AE535" s="454"/>
      <c r="AF535" s="454"/>
      <c r="AG535" s="454"/>
      <c r="AH535" s="454"/>
      <c r="AI535" s="454"/>
      <c r="AJ535" s="454"/>
      <c r="AK535" s="454"/>
      <c r="AL535" s="454"/>
      <c r="AM535" s="454"/>
      <c r="AN535" s="454"/>
      <c r="AO535" s="454"/>
      <c r="AP535" s="454"/>
      <c r="AQ535" s="454"/>
      <c r="AR535" s="454"/>
      <c r="AS535" s="454"/>
      <c r="AT535" s="454"/>
      <c r="AU535" s="454"/>
      <c r="AV535" s="454"/>
      <c r="AW535" s="454"/>
      <c r="AX535" s="454"/>
      <c r="AY535" s="454"/>
      <c r="AZ535" s="454"/>
      <c r="BA535" s="454"/>
      <c r="BB535" s="454"/>
      <c r="BC535" s="454"/>
      <c r="BD535" s="454"/>
      <c r="BE535" s="454"/>
      <c r="BF535" s="454"/>
      <c r="BG535" s="454"/>
      <c r="BH535" s="454"/>
      <c r="BI535" s="454"/>
      <c r="BJ535" s="454"/>
      <c r="BK535" s="454"/>
      <c r="BL535" s="454"/>
      <c r="BM535" s="454"/>
      <c r="BN535" s="454"/>
      <c r="BO535" s="454"/>
      <c r="BP535" s="454"/>
      <c r="BQ535" s="454"/>
      <c r="BR535" s="454"/>
      <c r="BS535" s="454"/>
      <c r="BT535" s="454"/>
      <c r="BU535" s="454"/>
      <c r="BV535" s="454"/>
      <c r="BW535" s="454"/>
      <c r="BX535" s="454"/>
      <c r="BY535" s="454"/>
      <c r="BZ535" s="454"/>
      <c r="CA535" s="454"/>
      <c r="CB535" s="454"/>
      <c r="CC535" s="454"/>
      <c r="CD535" s="454"/>
      <c r="CE535" s="454"/>
      <c r="CF535" s="454"/>
      <c r="CG535" s="454"/>
      <c r="CH535" s="454"/>
      <c r="CI535" s="454"/>
      <c r="CJ535" s="454"/>
      <c r="CK535" s="454"/>
      <c r="CL535" s="454"/>
      <c r="CM535" s="454"/>
      <c r="CN535" s="454"/>
      <c r="CO535" s="454"/>
      <c r="CP535" s="454"/>
      <c r="CQ535" s="454"/>
      <c r="CR535" s="454"/>
      <c r="CS535" s="454"/>
      <c r="CT535" s="454"/>
      <c r="CU535" s="454"/>
      <c r="CV535" s="454"/>
      <c r="CW535" s="454"/>
      <c r="CX535" s="454"/>
      <c r="CY535" s="454"/>
      <c r="CZ535" s="454"/>
      <c r="DA535" s="454"/>
      <c r="DB535" s="454"/>
      <c r="DC535" s="454"/>
      <c r="DD535" s="454"/>
      <c r="DE535" s="454"/>
      <c r="DF535" s="454"/>
      <c r="DG535" s="454"/>
      <c r="DH535" s="454"/>
      <c r="DI535" s="454"/>
      <c r="DJ535" s="454"/>
      <c r="DK535" s="454"/>
      <c r="DL535" s="454"/>
      <c r="DM535" s="454"/>
      <c r="DN535" s="454"/>
      <c r="DO535" s="454"/>
      <c r="DP535" s="454"/>
      <c r="DQ535" s="454"/>
      <c r="DR535" s="454"/>
      <c r="DS535" s="454"/>
      <c r="DT535" s="454"/>
      <c r="DU535" s="454"/>
      <c r="DV535" s="454"/>
      <c r="DW535" s="454"/>
      <c r="DX535" s="454"/>
      <c r="DY535" s="454"/>
      <c r="DZ535" s="454"/>
      <c r="EA535" s="454"/>
      <c r="EB535" s="454"/>
      <c r="EC535" s="454"/>
      <c r="ED535" s="454"/>
      <c r="EE535" s="454"/>
      <c r="EF535" s="454"/>
      <c r="EG535" s="454"/>
      <c r="EH535" s="454"/>
      <c r="EI535" s="454"/>
      <c r="EJ535" s="454"/>
      <c r="EK535" s="454"/>
      <c r="EL535" s="454"/>
      <c r="EM535" s="454"/>
      <c r="EN535" s="454"/>
      <c r="EO535" s="454"/>
      <c r="EP535" s="454"/>
      <c r="EQ535" s="454"/>
      <c r="ER535" s="454"/>
      <c r="ES535" s="454"/>
      <c r="ET535" s="454"/>
      <c r="EU535" s="581"/>
      <c r="EV535" s="581"/>
      <c r="EW535" s="581"/>
      <c r="EX535" s="581"/>
      <c r="EY535" s="581"/>
      <c r="EZ535" s="581"/>
      <c r="FA535" s="581"/>
      <c r="FB535" s="581"/>
      <c r="FC535" s="581"/>
      <c r="FD535" s="581"/>
      <c r="FE535" s="581"/>
    </row>
    <row r="536" spans="1:161">
      <c r="A536" s="454"/>
      <c r="B536" s="653"/>
      <c r="C536" s="454"/>
      <c r="D536" s="454"/>
      <c r="E536" s="454"/>
      <c r="F536" s="504"/>
      <c r="G536" s="454"/>
      <c r="H536" s="454"/>
      <c r="I536" s="454"/>
      <c r="J536" s="454"/>
      <c r="K536" s="454"/>
      <c r="L536" s="454"/>
      <c r="M536" s="454"/>
      <c r="N536" s="454"/>
      <c r="O536" s="454"/>
      <c r="P536" s="454"/>
      <c r="Q536" s="454"/>
      <c r="R536" s="454"/>
      <c r="S536" s="454"/>
      <c r="T536" s="454"/>
      <c r="U536" s="454"/>
      <c r="V536" s="454"/>
      <c r="W536" s="454"/>
      <c r="X536" s="454"/>
      <c r="Y536" s="454"/>
      <c r="Z536" s="454"/>
      <c r="AA536" s="454"/>
      <c r="AB536" s="454"/>
      <c r="AC536" s="454"/>
      <c r="AD536" s="454"/>
      <c r="AE536" s="454"/>
      <c r="AF536" s="454"/>
      <c r="AG536" s="454"/>
      <c r="AH536" s="454"/>
      <c r="AI536" s="454"/>
      <c r="AJ536" s="454"/>
      <c r="AK536" s="454"/>
      <c r="AL536" s="454"/>
      <c r="AM536" s="454"/>
      <c r="AN536" s="454"/>
      <c r="AO536" s="454"/>
      <c r="AP536" s="454"/>
      <c r="AQ536" s="454"/>
      <c r="AR536" s="454"/>
      <c r="AS536" s="454"/>
      <c r="AT536" s="454"/>
      <c r="AU536" s="454"/>
      <c r="AV536" s="454"/>
      <c r="AW536" s="454"/>
      <c r="AX536" s="454"/>
      <c r="AY536" s="454"/>
      <c r="AZ536" s="454"/>
      <c r="BA536" s="454"/>
      <c r="BB536" s="454"/>
      <c r="BC536" s="454"/>
      <c r="BD536" s="454"/>
      <c r="BE536" s="454"/>
      <c r="BF536" s="454"/>
      <c r="BG536" s="454"/>
      <c r="BH536" s="454"/>
      <c r="BI536" s="454"/>
      <c r="BJ536" s="454"/>
      <c r="BK536" s="454"/>
      <c r="BL536" s="454"/>
      <c r="BM536" s="454"/>
      <c r="BN536" s="454"/>
      <c r="BO536" s="454"/>
      <c r="BP536" s="454"/>
      <c r="BQ536" s="454"/>
      <c r="BR536" s="454"/>
      <c r="BS536" s="454"/>
      <c r="BT536" s="454"/>
      <c r="BU536" s="454"/>
      <c r="BV536" s="454"/>
      <c r="BW536" s="454"/>
      <c r="BX536" s="454"/>
      <c r="BY536" s="454"/>
      <c r="BZ536" s="454"/>
      <c r="CA536" s="454"/>
      <c r="CB536" s="454"/>
      <c r="CC536" s="454"/>
      <c r="CD536" s="454"/>
      <c r="CE536" s="454"/>
      <c r="CF536" s="454"/>
      <c r="CG536" s="454"/>
      <c r="CH536" s="454"/>
      <c r="CI536" s="454"/>
      <c r="CJ536" s="454"/>
      <c r="CK536" s="454"/>
      <c r="CL536" s="454"/>
      <c r="CM536" s="454"/>
      <c r="CN536" s="454"/>
      <c r="CO536" s="454"/>
      <c r="CP536" s="454"/>
      <c r="CQ536" s="454"/>
      <c r="CR536" s="454"/>
      <c r="CS536" s="454"/>
      <c r="CT536" s="454"/>
      <c r="CU536" s="454"/>
      <c r="CV536" s="454"/>
      <c r="CW536" s="454"/>
      <c r="CX536" s="454"/>
      <c r="CY536" s="454"/>
      <c r="CZ536" s="454"/>
      <c r="DA536" s="454"/>
      <c r="DB536" s="454"/>
      <c r="DC536" s="454"/>
      <c r="DD536" s="454"/>
      <c r="DE536" s="454"/>
      <c r="DF536" s="454"/>
      <c r="DG536" s="454"/>
      <c r="DH536" s="454"/>
      <c r="DI536" s="454"/>
      <c r="DJ536" s="454"/>
      <c r="DK536" s="454"/>
      <c r="DL536" s="454"/>
      <c r="DM536" s="454"/>
      <c r="DN536" s="454"/>
      <c r="DO536" s="454"/>
      <c r="DP536" s="454"/>
      <c r="DQ536" s="454"/>
      <c r="DR536" s="454"/>
      <c r="DS536" s="454"/>
      <c r="DT536" s="454"/>
      <c r="DU536" s="454"/>
      <c r="DV536" s="454"/>
      <c r="DW536" s="454"/>
      <c r="DX536" s="454"/>
      <c r="DY536" s="454"/>
      <c r="DZ536" s="454"/>
      <c r="EA536" s="454"/>
      <c r="EB536" s="454"/>
      <c r="EC536" s="454"/>
      <c r="ED536" s="454"/>
      <c r="EE536" s="454"/>
      <c r="EF536" s="454"/>
      <c r="EG536" s="454"/>
      <c r="EH536" s="454"/>
      <c r="EI536" s="454"/>
      <c r="EJ536" s="454"/>
      <c r="EK536" s="454"/>
      <c r="EL536" s="454"/>
      <c r="EM536" s="454"/>
      <c r="EN536" s="454"/>
      <c r="EO536" s="454"/>
      <c r="EP536" s="454"/>
      <c r="EQ536" s="454"/>
      <c r="ER536" s="454"/>
      <c r="ES536" s="454"/>
      <c r="ET536" s="454"/>
      <c r="EU536" s="581"/>
      <c r="EV536" s="581"/>
      <c r="EW536" s="581"/>
      <c r="EX536" s="581"/>
      <c r="EY536" s="581"/>
      <c r="EZ536" s="581"/>
      <c r="FA536" s="581"/>
      <c r="FB536" s="581"/>
      <c r="FC536" s="581"/>
      <c r="FD536" s="581"/>
      <c r="FE536" s="581"/>
    </row>
    <row r="537" spans="1:161">
      <c r="A537" s="454"/>
      <c r="B537" s="653"/>
      <c r="C537" s="454"/>
      <c r="D537" s="454"/>
      <c r="E537" s="454"/>
      <c r="F537" s="504"/>
      <c r="G537" s="454"/>
      <c r="H537" s="454"/>
      <c r="I537" s="454"/>
      <c r="J537" s="454"/>
      <c r="K537" s="454"/>
      <c r="L537" s="454"/>
      <c r="M537" s="454"/>
      <c r="N537" s="454"/>
      <c r="O537" s="454"/>
      <c r="P537" s="454"/>
      <c r="Q537" s="454"/>
      <c r="R537" s="454"/>
      <c r="S537" s="454"/>
      <c r="T537" s="454"/>
      <c r="U537" s="454"/>
      <c r="V537" s="454"/>
      <c r="W537" s="454"/>
      <c r="X537" s="454"/>
      <c r="Y537" s="454"/>
      <c r="Z537" s="454"/>
      <c r="AA537" s="454"/>
      <c r="AB537" s="454"/>
      <c r="AC537" s="454"/>
      <c r="AD537" s="454"/>
      <c r="AE537" s="454"/>
      <c r="AF537" s="454"/>
      <c r="AG537" s="454"/>
      <c r="AH537" s="454"/>
      <c r="AI537" s="454"/>
      <c r="AJ537" s="454"/>
      <c r="AK537" s="454"/>
      <c r="AL537" s="454"/>
      <c r="AM537" s="454"/>
      <c r="AN537" s="454"/>
      <c r="AO537" s="454"/>
      <c r="AP537" s="454"/>
      <c r="AQ537" s="454"/>
      <c r="AR537" s="454"/>
      <c r="AS537" s="454"/>
      <c r="AT537" s="454"/>
      <c r="AU537" s="454"/>
      <c r="AV537" s="454"/>
      <c r="AW537" s="454"/>
      <c r="AX537" s="454"/>
      <c r="AY537" s="454"/>
      <c r="AZ537" s="454"/>
      <c r="BA537" s="454"/>
      <c r="BB537" s="454"/>
      <c r="BC537" s="454"/>
      <c r="BD537" s="454"/>
      <c r="BE537" s="454"/>
      <c r="BF537" s="454"/>
      <c r="BG537" s="454"/>
      <c r="BH537" s="454"/>
      <c r="BI537" s="454"/>
      <c r="BJ537" s="454"/>
      <c r="BK537" s="454"/>
      <c r="BL537" s="454"/>
      <c r="BM537" s="454"/>
      <c r="BN537" s="454"/>
      <c r="BO537" s="454"/>
      <c r="BP537" s="454"/>
      <c r="BQ537" s="454"/>
      <c r="BR537" s="454"/>
      <c r="BS537" s="454"/>
      <c r="BT537" s="454"/>
      <c r="BU537" s="454"/>
      <c r="BV537" s="454"/>
      <c r="BW537" s="454"/>
      <c r="BX537" s="454"/>
      <c r="BY537" s="454"/>
      <c r="BZ537" s="454"/>
      <c r="CA537" s="454"/>
      <c r="CB537" s="454"/>
      <c r="CC537" s="454"/>
      <c r="CD537" s="454"/>
      <c r="CE537" s="454"/>
      <c r="CF537" s="454"/>
      <c r="CG537" s="454"/>
      <c r="CH537" s="454"/>
      <c r="CI537" s="454"/>
      <c r="CJ537" s="454"/>
      <c r="CK537" s="454"/>
      <c r="CL537" s="454"/>
      <c r="CM537" s="454"/>
      <c r="CN537" s="454"/>
      <c r="CO537" s="454"/>
      <c r="CP537" s="454"/>
      <c r="CQ537" s="454"/>
      <c r="CR537" s="454"/>
      <c r="CS537" s="454"/>
      <c r="CT537" s="454"/>
      <c r="CU537" s="454"/>
      <c r="CV537" s="454"/>
      <c r="CW537" s="454"/>
      <c r="CX537" s="454"/>
      <c r="CY537" s="454"/>
      <c r="CZ537" s="454"/>
      <c r="DA537" s="454"/>
      <c r="DB537" s="454"/>
      <c r="DC537" s="454"/>
      <c r="DD537" s="454"/>
      <c r="DE537" s="454"/>
      <c r="DF537" s="454"/>
      <c r="DG537" s="454"/>
      <c r="DH537" s="454"/>
      <c r="DI537" s="454"/>
      <c r="DJ537" s="454"/>
      <c r="DK537" s="454"/>
      <c r="DL537" s="454"/>
      <c r="DM537" s="454"/>
      <c r="DN537" s="454"/>
      <c r="DO537" s="454"/>
      <c r="DP537" s="454"/>
      <c r="DQ537" s="454"/>
      <c r="DR537" s="454"/>
      <c r="DS537" s="454"/>
      <c r="DT537" s="454"/>
      <c r="DU537" s="454"/>
      <c r="DV537" s="454"/>
      <c r="DW537" s="454"/>
      <c r="DX537" s="454"/>
      <c r="DY537" s="454"/>
      <c r="DZ537" s="454"/>
      <c r="EA537" s="454"/>
      <c r="EB537" s="454"/>
      <c r="EC537" s="454"/>
      <c r="ED537" s="454"/>
      <c r="EE537" s="454"/>
      <c r="EF537" s="454"/>
      <c r="EG537" s="454"/>
      <c r="EH537" s="454"/>
      <c r="EI537" s="454"/>
      <c r="EJ537" s="454"/>
      <c r="EK537" s="454"/>
      <c r="EL537" s="454"/>
      <c r="EM537" s="454"/>
      <c r="EN537" s="454"/>
      <c r="EO537" s="454"/>
      <c r="EP537" s="454"/>
      <c r="EQ537" s="454"/>
      <c r="ER537" s="454"/>
      <c r="ES537" s="454"/>
      <c r="ET537" s="454"/>
      <c r="EU537" s="581"/>
      <c r="EV537" s="581"/>
      <c r="EW537" s="581"/>
      <c r="EX537" s="581"/>
      <c r="EY537" s="581"/>
      <c r="EZ537" s="581"/>
      <c r="FA537" s="581"/>
      <c r="FB537" s="581"/>
      <c r="FC537" s="581"/>
      <c r="FD537" s="581"/>
      <c r="FE537" s="581"/>
    </row>
    <row r="538" spans="1:161">
      <c r="A538" s="454"/>
      <c r="B538" s="653"/>
      <c r="C538" s="454"/>
      <c r="D538" s="454"/>
      <c r="E538" s="454"/>
      <c r="F538" s="504"/>
      <c r="G538" s="454"/>
      <c r="H538" s="454"/>
      <c r="I538" s="454"/>
      <c r="J538" s="454"/>
      <c r="K538" s="454"/>
      <c r="L538" s="454"/>
      <c r="M538" s="454"/>
      <c r="N538" s="454"/>
      <c r="O538" s="454"/>
      <c r="P538" s="454"/>
      <c r="Q538" s="454"/>
      <c r="R538" s="454"/>
      <c r="S538" s="454"/>
      <c r="T538" s="454"/>
      <c r="U538" s="454"/>
      <c r="V538" s="454"/>
      <c r="W538" s="454"/>
      <c r="X538" s="454"/>
      <c r="Y538" s="454"/>
      <c r="Z538" s="454"/>
      <c r="AA538" s="454"/>
      <c r="AB538" s="454"/>
      <c r="AC538" s="454"/>
      <c r="AD538" s="454"/>
      <c r="AE538" s="454"/>
      <c r="AF538" s="454"/>
      <c r="AG538" s="454"/>
      <c r="AH538" s="454"/>
      <c r="AI538" s="454"/>
      <c r="AJ538" s="454"/>
      <c r="AK538" s="454"/>
      <c r="AL538" s="454"/>
      <c r="AM538" s="454"/>
      <c r="AN538" s="454"/>
      <c r="AO538" s="454"/>
      <c r="AP538" s="454"/>
      <c r="AQ538" s="454"/>
      <c r="AR538" s="454"/>
      <c r="AS538" s="454"/>
      <c r="AT538" s="454"/>
      <c r="AU538" s="454"/>
      <c r="AV538" s="454"/>
      <c r="AW538" s="454"/>
      <c r="AX538" s="454"/>
      <c r="AY538" s="454"/>
      <c r="AZ538" s="454"/>
      <c r="BA538" s="454"/>
      <c r="BB538" s="454"/>
      <c r="BC538" s="454"/>
      <c r="BD538" s="454"/>
      <c r="BE538" s="454"/>
      <c r="BF538" s="454"/>
      <c r="BG538" s="454"/>
      <c r="BH538" s="454"/>
      <c r="BI538" s="454"/>
      <c r="BJ538" s="454"/>
      <c r="BK538" s="454"/>
      <c r="BL538" s="454"/>
      <c r="BM538" s="454"/>
      <c r="BN538" s="454"/>
      <c r="BO538" s="454"/>
      <c r="BP538" s="454"/>
      <c r="BQ538" s="454"/>
      <c r="BR538" s="454"/>
      <c r="BS538" s="454"/>
      <c r="BT538" s="454"/>
      <c r="BU538" s="454"/>
      <c r="BV538" s="454"/>
      <c r="BW538" s="454"/>
      <c r="BX538" s="454"/>
      <c r="BY538" s="454"/>
      <c r="BZ538" s="454"/>
      <c r="CA538" s="454"/>
      <c r="CB538" s="454"/>
      <c r="CC538" s="454"/>
      <c r="CD538" s="454"/>
      <c r="CE538" s="454"/>
      <c r="CF538" s="454"/>
      <c r="CG538" s="454"/>
      <c r="CH538" s="454"/>
      <c r="CI538" s="454"/>
      <c r="CJ538" s="454"/>
      <c r="CK538" s="454"/>
      <c r="CL538" s="454"/>
      <c r="CM538" s="454"/>
      <c r="CN538" s="454"/>
      <c r="CO538" s="454"/>
      <c r="CP538" s="454"/>
      <c r="CQ538" s="454"/>
      <c r="CR538" s="454"/>
      <c r="CS538" s="454"/>
      <c r="CT538" s="454"/>
      <c r="CU538" s="454"/>
      <c r="CV538" s="454"/>
      <c r="CW538" s="454"/>
      <c r="CX538" s="454"/>
      <c r="CY538" s="454"/>
      <c r="CZ538" s="454"/>
      <c r="DA538" s="454"/>
      <c r="DB538" s="454"/>
      <c r="DC538" s="454"/>
      <c r="DD538" s="454"/>
      <c r="DE538" s="454"/>
      <c r="DF538" s="454"/>
      <c r="DG538" s="454"/>
      <c r="DH538" s="454"/>
      <c r="DI538" s="454"/>
      <c r="DJ538" s="454"/>
      <c r="DK538" s="454"/>
      <c r="DL538" s="454"/>
      <c r="DM538" s="454"/>
      <c r="DN538" s="454"/>
      <c r="DO538" s="454"/>
      <c r="DP538" s="454"/>
      <c r="DQ538" s="454"/>
      <c r="DR538" s="454"/>
      <c r="DS538" s="454"/>
      <c r="DT538" s="454"/>
      <c r="DU538" s="454"/>
      <c r="DV538" s="454"/>
      <c r="DW538" s="454"/>
      <c r="DX538" s="454"/>
      <c r="DY538" s="454"/>
      <c r="DZ538" s="454"/>
      <c r="EA538" s="454"/>
      <c r="EB538" s="454"/>
      <c r="EC538" s="454"/>
      <c r="ED538" s="454"/>
      <c r="EE538" s="454"/>
      <c r="EF538" s="454"/>
      <c r="EG538" s="454"/>
      <c r="EH538" s="454"/>
      <c r="EI538" s="454"/>
      <c r="EJ538" s="454"/>
      <c r="EK538" s="454"/>
      <c r="EL538" s="454"/>
      <c r="EM538" s="454"/>
      <c r="EN538" s="454"/>
      <c r="EO538" s="454"/>
      <c r="EP538" s="454"/>
      <c r="EQ538" s="454"/>
      <c r="ER538" s="454"/>
      <c r="ES538" s="454"/>
      <c r="ET538" s="454"/>
      <c r="EU538" s="581"/>
      <c r="EV538" s="581"/>
      <c r="EW538" s="581"/>
      <c r="EX538" s="581"/>
      <c r="EY538" s="581"/>
      <c r="EZ538" s="581"/>
      <c r="FA538" s="581"/>
      <c r="FB538" s="581"/>
      <c r="FC538" s="581"/>
      <c r="FD538" s="581"/>
      <c r="FE538" s="581"/>
    </row>
    <row r="539" spans="1:161">
      <c r="A539" s="454"/>
      <c r="B539" s="653"/>
      <c r="C539" s="454"/>
      <c r="D539" s="454"/>
      <c r="E539" s="454"/>
      <c r="F539" s="504"/>
      <c r="G539" s="454"/>
      <c r="H539" s="454"/>
      <c r="I539" s="454"/>
      <c r="J539" s="454"/>
      <c r="K539" s="454"/>
      <c r="L539" s="454"/>
      <c r="M539" s="454"/>
      <c r="N539" s="454"/>
      <c r="O539" s="454"/>
      <c r="P539" s="454"/>
      <c r="Q539" s="454"/>
      <c r="R539" s="454"/>
      <c r="S539" s="454"/>
      <c r="T539" s="454"/>
      <c r="U539" s="454"/>
      <c r="V539" s="454"/>
      <c r="W539" s="454"/>
      <c r="X539" s="454"/>
      <c r="Y539" s="454"/>
      <c r="Z539" s="454"/>
      <c r="AA539" s="454"/>
      <c r="AB539" s="454"/>
      <c r="AC539" s="454"/>
      <c r="AD539" s="454"/>
      <c r="AE539" s="454"/>
      <c r="AF539" s="454"/>
      <c r="AG539" s="454"/>
      <c r="AH539" s="454"/>
      <c r="AI539" s="454"/>
      <c r="AJ539" s="454"/>
      <c r="AK539" s="454"/>
      <c r="AL539" s="454"/>
      <c r="AM539" s="454"/>
      <c r="AN539" s="454"/>
      <c r="AO539" s="454"/>
      <c r="AP539" s="454"/>
      <c r="AQ539" s="454"/>
      <c r="AR539" s="454"/>
      <c r="AS539" s="454"/>
      <c r="AT539" s="454"/>
      <c r="AU539" s="454"/>
      <c r="AV539" s="454"/>
      <c r="AW539" s="454"/>
      <c r="AX539" s="454"/>
      <c r="AY539" s="454"/>
      <c r="AZ539" s="454"/>
      <c r="BA539" s="454"/>
      <c r="BB539" s="454"/>
      <c r="BC539" s="454"/>
      <c r="BD539" s="454"/>
      <c r="BE539" s="454"/>
      <c r="BF539" s="454"/>
      <c r="BG539" s="454"/>
      <c r="BH539" s="454"/>
      <c r="BI539" s="454"/>
      <c r="BJ539" s="454"/>
      <c r="BK539" s="454"/>
      <c r="BL539" s="454"/>
      <c r="BM539" s="454"/>
      <c r="BN539" s="454"/>
      <c r="BO539" s="454"/>
      <c r="BP539" s="454"/>
      <c r="BQ539" s="454"/>
      <c r="BR539" s="454"/>
      <c r="BS539" s="454"/>
      <c r="BT539" s="454"/>
      <c r="BU539" s="454"/>
      <c r="BV539" s="454"/>
      <c r="BW539" s="454"/>
      <c r="BX539" s="454"/>
      <c r="BY539" s="454"/>
      <c r="BZ539" s="454"/>
      <c r="CA539" s="454"/>
      <c r="CB539" s="454"/>
      <c r="CC539" s="454"/>
      <c r="CD539" s="454"/>
      <c r="CE539" s="454"/>
      <c r="CF539" s="454"/>
      <c r="CG539" s="454"/>
      <c r="CH539" s="454"/>
      <c r="CI539" s="454"/>
      <c r="CJ539" s="454"/>
      <c r="CK539" s="454"/>
      <c r="CL539" s="454"/>
      <c r="CM539" s="454"/>
      <c r="CN539" s="454"/>
      <c r="CO539" s="454"/>
      <c r="CP539" s="454"/>
      <c r="CQ539" s="454"/>
      <c r="CR539" s="454"/>
      <c r="CS539" s="454"/>
      <c r="CT539" s="454"/>
      <c r="CU539" s="454"/>
      <c r="CV539" s="454"/>
      <c r="CW539" s="454"/>
      <c r="CX539" s="454"/>
      <c r="CY539" s="454"/>
      <c r="CZ539" s="454"/>
      <c r="DA539" s="454"/>
      <c r="DB539" s="454"/>
      <c r="DC539" s="454"/>
      <c r="DD539" s="454"/>
      <c r="DE539" s="454"/>
      <c r="DF539" s="454"/>
      <c r="DG539" s="454"/>
      <c r="DH539" s="454"/>
      <c r="DI539" s="454"/>
      <c r="DJ539" s="454"/>
      <c r="DK539" s="454"/>
      <c r="DL539" s="454"/>
      <c r="DM539" s="454"/>
      <c r="DN539" s="454"/>
      <c r="DO539" s="454"/>
      <c r="DP539" s="454"/>
      <c r="DQ539" s="454"/>
      <c r="DR539" s="454"/>
      <c r="DS539" s="454"/>
      <c r="DT539" s="454"/>
      <c r="DU539" s="454"/>
      <c r="DV539" s="454"/>
      <c r="DW539" s="454"/>
      <c r="DX539" s="454"/>
      <c r="DY539" s="454"/>
      <c r="DZ539" s="454"/>
      <c r="EA539" s="454"/>
      <c r="EB539" s="454"/>
      <c r="EC539" s="454"/>
      <c r="ED539" s="454"/>
      <c r="EE539" s="454"/>
      <c r="EF539" s="454"/>
      <c r="EG539" s="454"/>
      <c r="EH539" s="454"/>
      <c r="EI539" s="454"/>
      <c r="EJ539" s="454"/>
      <c r="EK539" s="454"/>
      <c r="EL539" s="454"/>
      <c r="EM539" s="454"/>
      <c r="EN539" s="454"/>
      <c r="EO539" s="454"/>
      <c r="EP539" s="454"/>
      <c r="EQ539" s="454"/>
      <c r="ER539" s="454"/>
      <c r="ES539" s="454"/>
      <c r="ET539" s="454"/>
      <c r="EU539" s="581"/>
      <c r="EV539" s="581"/>
      <c r="EW539" s="581"/>
      <c r="EX539" s="581"/>
      <c r="EY539" s="581"/>
      <c r="EZ539" s="581"/>
      <c r="FA539" s="581"/>
      <c r="FB539" s="581"/>
      <c r="FC539" s="581"/>
      <c r="FD539" s="581"/>
      <c r="FE539" s="581"/>
    </row>
    <row r="540" spans="1:161">
      <c r="A540" s="454"/>
      <c r="B540" s="653"/>
      <c r="C540" s="454"/>
      <c r="D540" s="454"/>
      <c r="E540" s="454"/>
      <c r="F540" s="504"/>
      <c r="G540" s="454"/>
      <c r="H540" s="454"/>
      <c r="I540" s="454"/>
      <c r="J540" s="454"/>
      <c r="K540" s="454"/>
      <c r="L540" s="454"/>
      <c r="M540" s="454"/>
      <c r="N540" s="454"/>
      <c r="O540" s="454"/>
      <c r="P540" s="454"/>
      <c r="Q540" s="454"/>
      <c r="R540" s="454"/>
      <c r="S540" s="454"/>
      <c r="T540" s="454"/>
      <c r="U540" s="454"/>
      <c r="V540" s="454"/>
      <c r="W540" s="454"/>
      <c r="X540" s="454"/>
      <c r="Y540" s="454"/>
      <c r="Z540" s="454"/>
      <c r="AA540" s="454"/>
      <c r="AB540" s="454"/>
      <c r="AC540" s="454"/>
      <c r="AD540" s="454"/>
      <c r="AE540" s="454"/>
      <c r="AF540" s="454"/>
      <c r="AG540" s="454"/>
      <c r="AH540" s="454"/>
      <c r="AI540" s="454"/>
      <c r="AJ540" s="454"/>
      <c r="AK540" s="454"/>
      <c r="AL540" s="454"/>
      <c r="AM540" s="454"/>
      <c r="AN540" s="454"/>
      <c r="AO540" s="454"/>
      <c r="AP540" s="454"/>
      <c r="AQ540" s="454"/>
      <c r="AR540" s="454"/>
      <c r="AS540" s="454"/>
      <c r="AT540" s="454"/>
      <c r="AU540" s="454"/>
      <c r="AV540" s="454"/>
      <c r="AW540" s="454"/>
      <c r="AX540" s="454"/>
      <c r="AY540" s="454"/>
      <c r="AZ540" s="454"/>
      <c r="BA540" s="454"/>
      <c r="BB540" s="454"/>
      <c r="BC540" s="454"/>
      <c r="BD540" s="454"/>
      <c r="BE540" s="454"/>
      <c r="BF540" s="454"/>
      <c r="BG540" s="454"/>
      <c r="BH540" s="454"/>
      <c r="BI540" s="454"/>
      <c r="BJ540" s="454"/>
      <c r="BK540" s="454"/>
      <c r="BL540" s="454"/>
      <c r="BM540" s="454"/>
      <c r="BN540" s="454"/>
      <c r="BO540" s="454"/>
      <c r="BP540" s="454"/>
      <c r="BQ540" s="454"/>
      <c r="BR540" s="454"/>
      <c r="BS540" s="454"/>
      <c r="BT540" s="454"/>
      <c r="BU540" s="454"/>
      <c r="BV540" s="454"/>
      <c r="BW540" s="454"/>
      <c r="BX540" s="454"/>
      <c r="BY540" s="454"/>
      <c r="BZ540" s="454"/>
      <c r="CA540" s="454"/>
      <c r="CB540" s="454"/>
      <c r="CC540" s="454"/>
      <c r="CD540" s="454"/>
      <c r="CE540" s="454"/>
      <c r="CF540" s="454"/>
      <c r="CG540" s="454"/>
      <c r="CH540" s="454"/>
      <c r="CI540" s="454"/>
      <c r="CJ540" s="454"/>
      <c r="CK540" s="454"/>
      <c r="CL540" s="454"/>
      <c r="CM540" s="454"/>
      <c r="CN540" s="454"/>
      <c r="CO540" s="454"/>
      <c r="CP540" s="454"/>
      <c r="CQ540" s="454"/>
      <c r="CR540" s="454"/>
      <c r="CS540" s="454"/>
      <c r="CT540" s="454"/>
      <c r="CU540" s="454"/>
      <c r="CV540" s="454"/>
      <c r="CW540" s="454"/>
      <c r="CX540" s="454"/>
      <c r="CY540" s="454"/>
      <c r="CZ540" s="454"/>
      <c r="DA540" s="454"/>
      <c r="DB540" s="454"/>
      <c r="DC540" s="454"/>
      <c r="DD540" s="454"/>
      <c r="DE540" s="454"/>
      <c r="DF540" s="454"/>
      <c r="DG540" s="454"/>
      <c r="DH540" s="454"/>
      <c r="DI540" s="454"/>
      <c r="DJ540" s="454"/>
      <c r="DK540" s="454"/>
      <c r="DL540" s="454"/>
      <c r="DM540" s="454"/>
      <c r="DN540" s="454"/>
      <c r="DO540" s="454"/>
      <c r="DP540" s="454"/>
      <c r="DQ540" s="454"/>
      <c r="DR540" s="454"/>
      <c r="DS540" s="454"/>
      <c r="DT540" s="454"/>
      <c r="DU540" s="454"/>
      <c r="DV540" s="454"/>
      <c r="DW540" s="454"/>
      <c r="DX540" s="454"/>
      <c r="DY540" s="454"/>
      <c r="DZ540" s="454"/>
      <c r="EA540" s="454"/>
      <c r="EB540" s="454"/>
      <c r="EC540" s="454"/>
      <c r="ED540" s="454"/>
      <c r="EE540" s="454"/>
      <c r="EF540" s="454"/>
      <c r="EG540" s="454"/>
      <c r="EH540" s="454"/>
      <c r="EI540" s="454"/>
      <c r="EJ540" s="454"/>
      <c r="EK540" s="454"/>
      <c r="EL540" s="454"/>
      <c r="EM540" s="454"/>
      <c r="EN540" s="454"/>
      <c r="EO540" s="454"/>
      <c r="EP540" s="454"/>
      <c r="EQ540" s="454"/>
      <c r="ER540" s="454"/>
      <c r="ES540" s="454"/>
      <c r="ET540" s="454"/>
      <c r="EU540" s="581"/>
      <c r="EV540" s="581"/>
      <c r="EW540" s="581"/>
      <c r="EX540" s="581"/>
      <c r="EY540" s="581"/>
      <c r="EZ540" s="581"/>
      <c r="FA540" s="581"/>
      <c r="FB540" s="581"/>
      <c r="FC540" s="581"/>
      <c r="FD540" s="581"/>
      <c r="FE540" s="581"/>
    </row>
    <row r="541" spans="1:161">
      <c r="A541" s="454"/>
      <c r="B541" s="653"/>
      <c r="C541" s="454"/>
      <c r="D541" s="454"/>
      <c r="E541" s="454"/>
      <c r="F541" s="504"/>
      <c r="G541" s="454"/>
      <c r="H541" s="454"/>
      <c r="I541" s="454"/>
      <c r="J541" s="454"/>
      <c r="K541" s="454"/>
      <c r="L541" s="454"/>
      <c r="M541" s="454"/>
      <c r="N541" s="454"/>
      <c r="O541" s="454"/>
      <c r="P541" s="454"/>
      <c r="Q541" s="454"/>
      <c r="R541" s="454"/>
      <c r="S541" s="454"/>
      <c r="T541" s="454"/>
      <c r="U541" s="454"/>
      <c r="V541" s="454"/>
      <c r="W541" s="454"/>
      <c r="X541" s="454"/>
      <c r="Y541" s="454"/>
      <c r="Z541" s="454"/>
      <c r="AA541" s="454"/>
      <c r="AB541" s="454"/>
      <c r="AC541" s="454"/>
      <c r="AD541" s="454"/>
      <c r="AE541" s="454"/>
      <c r="AF541" s="454"/>
      <c r="AG541" s="454"/>
      <c r="AH541" s="454"/>
      <c r="AI541" s="454"/>
      <c r="AJ541" s="454"/>
      <c r="AK541" s="454"/>
      <c r="AL541" s="454"/>
      <c r="AM541" s="454"/>
      <c r="AN541" s="454"/>
      <c r="AO541" s="454"/>
      <c r="AP541" s="454"/>
      <c r="AQ541" s="454"/>
      <c r="AR541" s="454"/>
      <c r="AS541" s="454"/>
      <c r="AT541" s="454"/>
      <c r="AU541" s="454"/>
      <c r="AV541" s="454"/>
      <c r="AW541" s="454"/>
      <c r="AX541" s="454"/>
      <c r="AY541" s="454"/>
      <c r="AZ541" s="454"/>
      <c r="BA541" s="454"/>
      <c r="BB541" s="454"/>
      <c r="BC541" s="454"/>
      <c r="BD541" s="454"/>
      <c r="BE541" s="454"/>
      <c r="BF541" s="454"/>
      <c r="BG541" s="454"/>
      <c r="BH541" s="454"/>
      <c r="BI541" s="454"/>
      <c r="BJ541" s="454"/>
      <c r="BK541" s="454"/>
      <c r="BL541" s="454"/>
      <c r="BM541" s="454"/>
      <c r="BN541" s="454"/>
      <c r="BO541" s="454"/>
      <c r="BP541" s="454"/>
      <c r="BQ541" s="454"/>
      <c r="BR541" s="454"/>
      <c r="BS541" s="454"/>
      <c r="BT541" s="454"/>
      <c r="BU541" s="454"/>
      <c r="BV541" s="454"/>
      <c r="BW541" s="454"/>
      <c r="BX541" s="454"/>
      <c r="BY541" s="454"/>
      <c r="BZ541" s="454"/>
      <c r="CA541" s="454"/>
      <c r="CB541" s="454"/>
      <c r="CC541" s="454"/>
      <c r="CD541" s="454"/>
      <c r="CE541" s="454"/>
      <c r="CF541" s="454"/>
      <c r="CG541" s="454"/>
      <c r="CH541" s="454"/>
      <c r="CI541" s="454"/>
      <c r="CJ541" s="454"/>
      <c r="CK541" s="454"/>
      <c r="CL541" s="454"/>
      <c r="CM541" s="454"/>
      <c r="CN541" s="454"/>
      <c r="CO541" s="454"/>
      <c r="CP541" s="454"/>
      <c r="CQ541" s="454"/>
      <c r="CR541" s="454"/>
      <c r="CS541" s="454"/>
      <c r="CT541" s="454"/>
      <c r="CU541" s="454"/>
      <c r="CV541" s="454"/>
      <c r="CW541" s="454"/>
      <c r="CX541" s="454"/>
      <c r="CY541" s="454"/>
      <c r="CZ541" s="454"/>
      <c r="DA541" s="454"/>
      <c r="DB541" s="454"/>
      <c r="DC541" s="454"/>
      <c r="DD541" s="454"/>
      <c r="DE541" s="454"/>
      <c r="DF541" s="454"/>
      <c r="DG541" s="454"/>
      <c r="DH541" s="454"/>
      <c r="DI541" s="454"/>
      <c r="DJ541" s="454"/>
      <c r="DK541" s="454"/>
      <c r="DL541" s="454"/>
      <c r="DM541" s="454"/>
      <c r="DN541" s="454"/>
      <c r="DO541" s="454"/>
      <c r="DP541" s="454"/>
      <c r="DQ541" s="454"/>
      <c r="DR541" s="454"/>
      <c r="DS541" s="454"/>
      <c r="DT541" s="454"/>
      <c r="DU541" s="454"/>
      <c r="DV541" s="454"/>
      <c r="DW541" s="454"/>
      <c r="DX541" s="454"/>
      <c r="DY541" s="454"/>
      <c r="DZ541" s="454"/>
      <c r="EA541" s="454"/>
      <c r="EB541" s="454"/>
      <c r="EC541" s="454"/>
      <c r="ED541" s="454"/>
      <c r="EE541" s="454"/>
      <c r="EF541" s="454"/>
      <c r="EG541" s="454"/>
      <c r="EH541" s="454"/>
      <c r="EI541" s="454"/>
      <c r="EJ541" s="454"/>
      <c r="EK541" s="454"/>
      <c r="EL541" s="454"/>
      <c r="EM541" s="454"/>
      <c r="EN541" s="454"/>
      <c r="EO541" s="454"/>
      <c r="EP541" s="454"/>
      <c r="EQ541" s="454"/>
      <c r="ER541" s="454"/>
      <c r="ES541" s="454"/>
      <c r="ET541" s="454"/>
      <c r="EU541" s="581"/>
      <c r="EV541" s="581"/>
      <c r="EW541" s="581"/>
      <c r="EX541" s="581"/>
      <c r="EY541" s="581"/>
      <c r="EZ541" s="581"/>
      <c r="FA541" s="581"/>
      <c r="FB541" s="581"/>
      <c r="FC541" s="581"/>
      <c r="FD541" s="581"/>
      <c r="FE541" s="581"/>
    </row>
    <row r="542" spans="1:161">
      <c r="A542" s="454"/>
      <c r="B542" s="653"/>
      <c r="C542" s="454"/>
      <c r="D542" s="454"/>
      <c r="E542" s="454"/>
      <c r="F542" s="504"/>
      <c r="G542" s="454"/>
      <c r="H542" s="454"/>
      <c r="I542" s="454"/>
      <c r="J542" s="454"/>
      <c r="K542" s="454"/>
      <c r="L542" s="454"/>
      <c r="M542" s="454"/>
      <c r="N542" s="454"/>
      <c r="O542" s="454"/>
      <c r="P542" s="454"/>
      <c r="Q542" s="454"/>
      <c r="R542" s="454"/>
      <c r="S542" s="454"/>
      <c r="T542" s="454"/>
      <c r="U542" s="454"/>
      <c r="V542" s="454"/>
      <c r="W542" s="454"/>
      <c r="X542" s="454"/>
      <c r="Y542" s="454"/>
      <c r="Z542" s="454"/>
      <c r="AA542" s="454"/>
      <c r="AB542" s="454"/>
      <c r="AC542" s="454"/>
      <c r="AD542" s="454"/>
      <c r="AE542" s="454"/>
      <c r="AF542" s="454"/>
      <c r="AG542" s="454"/>
      <c r="AH542" s="454"/>
      <c r="AI542" s="454"/>
      <c r="AJ542" s="454"/>
      <c r="AK542" s="454"/>
      <c r="AL542" s="454"/>
      <c r="AM542" s="454"/>
      <c r="AN542" s="454"/>
      <c r="AO542" s="454"/>
      <c r="AP542" s="454"/>
      <c r="AQ542" s="454"/>
      <c r="AR542" s="454"/>
      <c r="AS542" s="454"/>
      <c r="AT542" s="454"/>
      <c r="AU542" s="454"/>
      <c r="AV542" s="454"/>
      <c r="AW542" s="454"/>
      <c r="AX542" s="454"/>
      <c r="AY542" s="454"/>
      <c r="AZ542" s="454"/>
      <c r="BA542" s="454"/>
      <c r="BB542" s="454"/>
      <c r="BC542" s="454"/>
      <c r="BD542" s="454"/>
      <c r="BE542" s="454"/>
      <c r="BF542" s="454"/>
      <c r="BG542" s="454"/>
      <c r="BH542" s="454"/>
      <c r="BI542" s="454"/>
      <c r="BJ542" s="454"/>
      <c r="BK542" s="454"/>
      <c r="BL542" s="454"/>
      <c r="BM542" s="454"/>
      <c r="BN542" s="454"/>
      <c r="BO542" s="454"/>
      <c r="BP542" s="454"/>
      <c r="BQ542" s="454"/>
      <c r="BR542" s="454"/>
      <c r="BS542" s="454"/>
      <c r="BT542" s="454"/>
      <c r="BU542" s="454"/>
      <c r="BV542" s="454"/>
      <c r="BW542" s="454"/>
      <c r="BX542" s="454"/>
      <c r="BY542" s="454"/>
      <c r="BZ542" s="454"/>
      <c r="CA542" s="454"/>
      <c r="CB542" s="454"/>
      <c r="CC542" s="454"/>
      <c r="CD542" s="454"/>
      <c r="CE542" s="454"/>
      <c r="CF542" s="454"/>
      <c r="CG542" s="454"/>
      <c r="CH542" s="454"/>
      <c r="CI542" s="454"/>
      <c r="CJ542" s="454"/>
      <c r="CK542" s="454"/>
      <c r="CL542" s="454"/>
      <c r="CM542" s="454"/>
      <c r="CN542" s="454"/>
      <c r="CO542" s="454"/>
      <c r="CP542" s="454"/>
      <c r="CQ542" s="454"/>
      <c r="CR542" s="454"/>
      <c r="CS542" s="454"/>
      <c r="CT542" s="454"/>
      <c r="CU542" s="454"/>
      <c r="CV542" s="454"/>
      <c r="CW542" s="454"/>
      <c r="CX542" s="454"/>
      <c r="CY542" s="454"/>
      <c r="CZ542" s="454"/>
      <c r="DA542" s="454"/>
      <c r="DB542" s="454"/>
      <c r="DC542" s="454"/>
      <c r="DD542" s="454"/>
      <c r="DE542" s="454"/>
      <c r="DF542" s="454"/>
      <c r="DG542" s="454"/>
      <c r="DH542" s="454"/>
      <c r="DI542" s="454"/>
      <c r="DJ542" s="454"/>
      <c r="DK542" s="454"/>
      <c r="DL542" s="454"/>
      <c r="DM542" s="454"/>
      <c r="DN542" s="454"/>
      <c r="DO542" s="454"/>
      <c r="DP542" s="454"/>
      <c r="DQ542" s="454"/>
      <c r="DR542" s="454"/>
      <c r="DS542" s="454"/>
      <c r="DT542" s="454"/>
      <c r="DU542" s="454"/>
      <c r="DV542" s="454"/>
      <c r="DW542" s="454"/>
      <c r="DX542" s="454"/>
      <c r="DY542" s="454"/>
      <c r="DZ542" s="454"/>
      <c r="EA542" s="454"/>
      <c r="EB542" s="454"/>
      <c r="EC542" s="454"/>
      <c r="ED542" s="454"/>
      <c r="EE542" s="454"/>
      <c r="EF542" s="454"/>
      <c r="EG542" s="454"/>
      <c r="EH542" s="454"/>
      <c r="EI542" s="454"/>
      <c r="EJ542" s="454"/>
      <c r="EK542" s="454"/>
      <c r="EL542" s="454"/>
      <c r="EM542" s="454"/>
      <c r="EN542" s="454"/>
      <c r="EO542" s="454"/>
      <c r="EP542" s="454"/>
      <c r="EQ542" s="454"/>
      <c r="ER542" s="454"/>
      <c r="ES542" s="454"/>
      <c r="ET542" s="454"/>
      <c r="EU542" s="581"/>
      <c r="EV542" s="581"/>
      <c r="EW542" s="581"/>
      <c r="EX542" s="581"/>
      <c r="EY542" s="581"/>
      <c r="EZ542" s="581"/>
      <c r="FA542" s="581"/>
      <c r="FB542" s="581"/>
      <c r="FC542" s="581"/>
      <c r="FD542" s="581"/>
      <c r="FE542" s="581"/>
    </row>
    <row r="543" spans="1:161">
      <c r="A543" s="454"/>
      <c r="B543" s="653"/>
      <c r="C543" s="454"/>
      <c r="D543" s="454"/>
      <c r="E543" s="454"/>
      <c r="F543" s="504"/>
      <c r="G543" s="454"/>
      <c r="H543" s="454"/>
      <c r="I543" s="454"/>
      <c r="J543" s="454"/>
      <c r="K543" s="454"/>
      <c r="L543" s="454"/>
      <c r="M543" s="454"/>
      <c r="N543" s="454"/>
      <c r="O543" s="454"/>
      <c r="P543" s="454"/>
      <c r="Q543" s="454"/>
      <c r="R543" s="454"/>
      <c r="S543" s="454"/>
      <c r="T543" s="454"/>
      <c r="U543" s="454"/>
      <c r="V543" s="454"/>
      <c r="W543" s="454"/>
      <c r="X543" s="454"/>
      <c r="Y543" s="454"/>
      <c r="Z543" s="454"/>
      <c r="AA543" s="454"/>
      <c r="AB543" s="454"/>
      <c r="AC543" s="454"/>
      <c r="AD543" s="454"/>
      <c r="AE543" s="454"/>
      <c r="AF543" s="454"/>
      <c r="AG543" s="454"/>
      <c r="AH543" s="454"/>
      <c r="AI543" s="454"/>
      <c r="AJ543" s="454"/>
      <c r="AK543" s="454"/>
      <c r="AL543" s="454"/>
      <c r="AM543" s="454"/>
      <c r="AN543" s="454"/>
      <c r="AO543" s="454"/>
      <c r="AP543" s="454"/>
      <c r="AQ543" s="454"/>
      <c r="AR543" s="454"/>
      <c r="AS543" s="454"/>
      <c r="AT543" s="454"/>
      <c r="AU543" s="454"/>
      <c r="AV543" s="454"/>
      <c r="AW543" s="454"/>
      <c r="AX543" s="454"/>
      <c r="AY543" s="454"/>
      <c r="AZ543" s="454"/>
      <c r="BA543" s="454"/>
      <c r="BB543" s="454"/>
      <c r="BC543" s="454"/>
      <c r="BD543" s="454"/>
      <c r="BE543" s="454"/>
      <c r="BF543" s="454"/>
      <c r="BG543" s="454"/>
      <c r="BH543" s="454"/>
      <c r="BI543" s="454"/>
      <c r="BJ543" s="454"/>
      <c r="BK543" s="454"/>
      <c r="BL543" s="454"/>
      <c r="BM543" s="454"/>
      <c r="BN543" s="454"/>
      <c r="BO543" s="454"/>
      <c r="BP543" s="454"/>
      <c r="BQ543" s="454"/>
      <c r="BR543" s="454"/>
      <c r="BS543" s="454"/>
      <c r="BT543" s="454"/>
      <c r="BU543" s="454"/>
      <c r="BV543" s="454"/>
      <c r="BW543" s="454"/>
      <c r="BX543" s="454"/>
      <c r="BY543" s="454"/>
      <c r="BZ543" s="454"/>
      <c r="CA543" s="454"/>
      <c r="CB543" s="454"/>
      <c r="CC543" s="454"/>
      <c r="CD543" s="454"/>
      <c r="CE543" s="454"/>
      <c r="CF543" s="454"/>
      <c r="CG543" s="454"/>
      <c r="CH543" s="454"/>
      <c r="CI543" s="454"/>
      <c r="CJ543" s="454"/>
      <c r="CK543" s="454"/>
      <c r="CL543" s="454"/>
      <c r="CM543" s="454"/>
      <c r="CN543" s="454"/>
      <c r="CO543" s="454"/>
      <c r="CP543" s="454"/>
      <c r="CQ543" s="454"/>
      <c r="CR543" s="454"/>
      <c r="CS543" s="454"/>
      <c r="CT543" s="454"/>
      <c r="CU543" s="454"/>
      <c r="CV543" s="454"/>
      <c r="CW543" s="454"/>
      <c r="CX543" s="454"/>
      <c r="CY543" s="454"/>
      <c r="CZ543" s="454"/>
      <c r="DA543" s="454"/>
      <c r="DB543" s="454"/>
      <c r="DC543" s="454"/>
      <c r="DD543" s="454"/>
      <c r="DE543" s="454"/>
      <c r="DF543" s="454"/>
      <c r="DG543" s="454"/>
      <c r="DH543" s="454"/>
      <c r="DI543" s="454"/>
      <c r="DJ543" s="454"/>
      <c r="DK543" s="454"/>
      <c r="DL543" s="454"/>
      <c r="DM543" s="454"/>
      <c r="DN543" s="454"/>
      <c r="DO543" s="454"/>
      <c r="DP543" s="454"/>
      <c r="DQ543" s="454"/>
      <c r="DR543" s="454"/>
      <c r="DS543" s="454"/>
      <c r="DT543" s="454"/>
      <c r="DU543" s="454"/>
      <c r="DV543" s="454"/>
      <c r="DW543" s="454"/>
      <c r="DX543" s="454"/>
      <c r="DY543" s="454"/>
      <c r="DZ543" s="454"/>
      <c r="EA543" s="454"/>
      <c r="EB543" s="454"/>
      <c r="EC543" s="454"/>
      <c r="ED543" s="454"/>
      <c r="EE543" s="454"/>
      <c r="EF543" s="454"/>
      <c r="EG543" s="454"/>
      <c r="EH543" s="454"/>
      <c r="EI543" s="454"/>
      <c r="EJ543" s="454"/>
      <c r="EK543" s="454"/>
      <c r="EL543" s="454"/>
      <c r="EM543" s="454"/>
      <c r="EN543" s="454"/>
      <c r="EO543" s="454"/>
      <c r="EP543" s="454"/>
      <c r="EQ543" s="454"/>
      <c r="ER543" s="454"/>
      <c r="ES543" s="454"/>
      <c r="ET543" s="454"/>
      <c r="EU543" s="581"/>
      <c r="EV543" s="581"/>
      <c r="EW543" s="581"/>
      <c r="EX543" s="581"/>
      <c r="EY543" s="581"/>
      <c r="EZ543" s="581"/>
      <c r="FA543" s="581"/>
      <c r="FB543" s="581"/>
      <c r="FC543" s="581"/>
      <c r="FD543" s="581"/>
      <c r="FE543" s="581"/>
    </row>
    <row r="544" spans="1:161">
      <c r="A544" s="454"/>
      <c r="B544" s="653"/>
      <c r="C544" s="454"/>
      <c r="D544" s="454"/>
      <c r="E544" s="454"/>
      <c r="F544" s="504"/>
      <c r="G544" s="454"/>
      <c r="H544" s="454"/>
      <c r="I544" s="454"/>
      <c r="J544" s="454"/>
      <c r="K544" s="454"/>
      <c r="L544" s="454"/>
      <c r="M544" s="454"/>
      <c r="N544" s="454"/>
      <c r="O544" s="454"/>
      <c r="P544" s="454"/>
      <c r="Q544" s="454"/>
      <c r="R544" s="454"/>
      <c r="S544" s="454"/>
      <c r="T544" s="454"/>
      <c r="U544" s="454"/>
      <c r="V544" s="454"/>
      <c r="W544" s="454"/>
      <c r="X544" s="454"/>
      <c r="Y544" s="454"/>
      <c r="Z544" s="454"/>
      <c r="AA544" s="454"/>
      <c r="AB544" s="454"/>
      <c r="AC544" s="454"/>
      <c r="AD544" s="454"/>
      <c r="AE544" s="454"/>
      <c r="AF544" s="454"/>
      <c r="AG544" s="454"/>
      <c r="AH544" s="454"/>
      <c r="AI544" s="454"/>
      <c r="AJ544" s="454"/>
      <c r="AK544" s="454"/>
      <c r="AL544" s="454"/>
      <c r="AM544" s="454"/>
      <c r="AN544" s="454"/>
      <c r="AO544" s="454"/>
      <c r="AP544" s="454"/>
      <c r="AQ544" s="454"/>
      <c r="AR544" s="454"/>
      <c r="AS544" s="454"/>
      <c r="AT544" s="454"/>
      <c r="AU544" s="454"/>
      <c r="AV544" s="454"/>
      <c r="AW544" s="454"/>
      <c r="AX544" s="454"/>
      <c r="AY544" s="454"/>
      <c r="AZ544" s="454"/>
      <c r="BA544" s="454"/>
      <c r="BB544" s="454"/>
      <c r="BC544" s="454"/>
      <c r="BD544" s="454"/>
      <c r="BE544" s="454"/>
      <c r="BF544" s="454"/>
      <c r="BG544" s="454"/>
      <c r="BH544" s="454"/>
      <c r="BI544" s="454"/>
      <c r="BJ544" s="454"/>
      <c r="BK544" s="454"/>
      <c r="BL544" s="454"/>
      <c r="BM544" s="454"/>
      <c r="BN544" s="454"/>
      <c r="BO544" s="454"/>
      <c r="BP544" s="454"/>
      <c r="BQ544" s="454"/>
      <c r="BR544" s="454"/>
      <c r="BS544" s="454"/>
      <c r="BT544" s="454"/>
      <c r="BU544" s="454"/>
      <c r="BV544" s="454"/>
      <c r="BW544" s="454"/>
      <c r="BX544" s="454"/>
      <c r="BY544" s="454"/>
      <c r="BZ544" s="454"/>
      <c r="CA544" s="454"/>
      <c r="CB544" s="454"/>
      <c r="CC544" s="454"/>
      <c r="CD544" s="454"/>
      <c r="CE544" s="454"/>
      <c r="CF544" s="454"/>
      <c r="CG544" s="454"/>
      <c r="CH544" s="454"/>
      <c r="CI544" s="454"/>
      <c r="CJ544" s="454"/>
      <c r="CK544" s="454"/>
      <c r="CL544" s="454"/>
      <c r="CM544" s="454"/>
      <c r="CN544" s="454"/>
      <c r="CO544" s="454"/>
      <c r="CP544" s="454"/>
      <c r="CQ544" s="454"/>
      <c r="CR544" s="454"/>
      <c r="CS544" s="454"/>
      <c r="CT544" s="454"/>
      <c r="CU544" s="454"/>
      <c r="CV544" s="454"/>
      <c r="CW544" s="454"/>
      <c r="CX544" s="454"/>
      <c r="CY544" s="454"/>
      <c r="CZ544" s="454"/>
      <c r="DA544" s="454"/>
      <c r="DB544" s="454"/>
      <c r="DC544" s="454"/>
      <c r="DD544" s="454"/>
      <c r="DE544" s="454"/>
      <c r="DF544" s="454"/>
      <c r="DG544" s="454"/>
      <c r="DH544" s="454"/>
      <c r="DI544" s="454"/>
      <c r="DJ544" s="454"/>
      <c r="DK544" s="454"/>
      <c r="DL544" s="454"/>
      <c r="DM544" s="454"/>
      <c r="DN544" s="454"/>
      <c r="DO544" s="454"/>
      <c r="DP544" s="454"/>
      <c r="DQ544" s="454"/>
      <c r="DR544" s="454"/>
      <c r="DS544" s="454"/>
      <c r="DT544" s="454"/>
      <c r="DU544" s="454"/>
      <c r="DV544" s="454"/>
      <c r="DW544" s="454"/>
      <c r="DX544" s="454"/>
      <c r="DY544" s="454"/>
      <c r="DZ544" s="454"/>
      <c r="EA544" s="454"/>
      <c r="EB544" s="454"/>
      <c r="EC544" s="454"/>
      <c r="ED544" s="454"/>
      <c r="EE544" s="454"/>
      <c r="EF544" s="454"/>
      <c r="EG544" s="454"/>
      <c r="EH544" s="454"/>
      <c r="EI544" s="454"/>
      <c r="EJ544" s="454"/>
      <c r="EK544" s="454"/>
      <c r="EL544" s="454"/>
      <c r="EM544" s="454"/>
      <c r="EN544" s="454"/>
      <c r="EO544" s="454"/>
      <c r="EP544" s="454"/>
      <c r="EQ544" s="454"/>
      <c r="ER544" s="454"/>
      <c r="ES544" s="454"/>
      <c r="ET544" s="454"/>
      <c r="EU544" s="581"/>
      <c r="EV544" s="581"/>
      <c r="EW544" s="581"/>
      <c r="EX544" s="581"/>
      <c r="EY544" s="581"/>
      <c r="EZ544" s="581"/>
      <c r="FA544" s="581"/>
      <c r="FB544" s="581"/>
      <c r="FC544" s="581"/>
      <c r="FD544" s="581"/>
      <c r="FE544" s="581"/>
    </row>
    <row r="545" spans="1:161">
      <c r="A545" s="454"/>
      <c r="B545" s="653"/>
      <c r="C545" s="454"/>
      <c r="D545" s="454"/>
      <c r="E545" s="454"/>
      <c r="F545" s="504"/>
      <c r="G545" s="454"/>
      <c r="H545" s="454"/>
      <c r="I545" s="454"/>
      <c r="J545" s="454"/>
      <c r="K545" s="454"/>
      <c r="L545" s="454"/>
      <c r="M545" s="454"/>
      <c r="N545" s="454"/>
      <c r="O545" s="454"/>
      <c r="P545" s="454"/>
      <c r="Q545" s="454"/>
      <c r="R545" s="454"/>
      <c r="S545" s="454"/>
      <c r="T545" s="454"/>
      <c r="U545" s="454"/>
      <c r="V545" s="454"/>
      <c r="W545" s="454"/>
      <c r="X545" s="454"/>
      <c r="Y545" s="454"/>
      <c r="Z545" s="454"/>
      <c r="AA545" s="454"/>
      <c r="AB545" s="454"/>
      <c r="AC545" s="454"/>
      <c r="AD545" s="454"/>
      <c r="AE545" s="454"/>
      <c r="AF545" s="454"/>
      <c r="AG545" s="454"/>
      <c r="AH545" s="454"/>
      <c r="AI545" s="454"/>
      <c r="AJ545" s="454"/>
      <c r="AK545" s="454"/>
      <c r="AL545" s="454"/>
      <c r="AM545" s="454"/>
      <c r="AN545" s="454"/>
      <c r="AO545" s="454"/>
      <c r="AP545" s="454"/>
      <c r="AQ545" s="454"/>
      <c r="AR545" s="454"/>
      <c r="AS545" s="454"/>
      <c r="AT545" s="454"/>
      <c r="AU545" s="454"/>
      <c r="AV545" s="454"/>
      <c r="AW545" s="454"/>
      <c r="AX545" s="454"/>
      <c r="AY545" s="454"/>
      <c r="AZ545" s="454"/>
      <c r="BA545" s="454"/>
      <c r="BB545" s="454"/>
      <c r="BC545" s="454"/>
      <c r="BD545" s="454"/>
      <c r="BE545" s="454"/>
      <c r="BF545" s="454"/>
      <c r="BG545" s="454"/>
      <c r="BH545" s="454"/>
      <c r="BI545" s="454"/>
      <c r="BJ545" s="454"/>
      <c r="BK545" s="454"/>
      <c r="BL545" s="454"/>
      <c r="BM545" s="454"/>
      <c r="BN545" s="454"/>
      <c r="BO545" s="454"/>
      <c r="BP545" s="454"/>
      <c r="BQ545" s="454"/>
      <c r="BR545" s="454"/>
      <c r="BS545" s="454"/>
      <c r="BT545" s="454"/>
      <c r="BU545" s="454"/>
      <c r="BV545" s="454"/>
      <c r="BW545" s="454"/>
      <c r="BX545" s="454"/>
      <c r="BY545" s="454"/>
      <c r="BZ545" s="454"/>
      <c r="CA545" s="454"/>
      <c r="CB545" s="454"/>
      <c r="CC545" s="454"/>
      <c r="CD545" s="454"/>
      <c r="CE545" s="454"/>
      <c r="CF545" s="454"/>
      <c r="CG545" s="454"/>
      <c r="CH545" s="454"/>
      <c r="CI545" s="454"/>
      <c r="CJ545" s="454"/>
      <c r="CK545" s="454"/>
      <c r="CL545" s="454"/>
      <c r="CM545" s="454"/>
      <c r="CN545" s="454"/>
      <c r="CO545" s="454"/>
      <c r="CP545" s="454"/>
      <c r="CQ545" s="454"/>
      <c r="CR545" s="454"/>
      <c r="CS545" s="454"/>
      <c r="CT545" s="454"/>
      <c r="CU545" s="454"/>
      <c r="CV545" s="454"/>
      <c r="CW545" s="454"/>
      <c r="CX545" s="454"/>
      <c r="CY545" s="454"/>
      <c r="CZ545" s="454"/>
      <c r="DA545" s="454"/>
      <c r="DB545" s="454"/>
      <c r="DC545" s="454"/>
      <c r="DD545" s="454"/>
      <c r="DE545" s="454"/>
      <c r="DF545" s="454"/>
      <c r="DG545" s="454"/>
      <c r="DH545" s="454"/>
      <c r="DI545" s="454"/>
      <c r="DJ545" s="454"/>
      <c r="DK545" s="454"/>
      <c r="DL545" s="454"/>
      <c r="DM545" s="454"/>
      <c r="DN545" s="454"/>
      <c r="DO545" s="454"/>
      <c r="DP545" s="454"/>
      <c r="DQ545" s="454"/>
      <c r="DR545" s="454"/>
      <c r="DS545" s="454"/>
      <c r="DT545" s="454"/>
      <c r="DU545" s="454"/>
      <c r="DV545" s="454"/>
      <c r="DW545" s="454"/>
      <c r="DX545" s="454"/>
      <c r="DY545" s="454"/>
      <c r="DZ545" s="454"/>
      <c r="EA545" s="454"/>
      <c r="EB545" s="454"/>
      <c r="EC545" s="454"/>
      <c r="ED545" s="454"/>
      <c r="EE545" s="454"/>
      <c r="EF545" s="454"/>
      <c r="EG545" s="454"/>
      <c r="EH545" s="454"/>
      <c r="EI545" s="454"/>
      <c r="EJ545" s="454"/>
      <c r="EK545" s="454"/>
      <c r="EL545" s="454"/>
      <c r="EM545" s="454"/>
      <c r="EN545" s="454"/>
      <c r="EO545" s="454"/>
      <c r="EP545" s="454"/>
      <c r="EQ545" s="454"/>
      <c r="ER545" s="454"/>
      <c r="ES545" s="454"/>
      <c r="ET545" s="454"/>
      <c r="EU545" s="581"/>
      <c r="EV545" s="581"/>
      <c r="EW545" s="581"/>
      <c r="EX545" s="581"/>
      <c r="EY545" s="581"/>
      <c r="EZ545" s="581"/>
      <c r="FA545" s="581"/>
      <c r="FB545" s="581"/>
      <c r="FC545" s="581"/>
      <c r="FD545" s="581"/>
      <c r="FE545" s="581"/>
    </row>
    <row r="546" spans="1:161">
      <c r="A546" s="454"/>
      <c r="B546" s="653"/>
      <c r="C546" s="454"/>
      <c r="D546" s="454"/>
      <c r="E546" s="454"/>
      <c r="F546" s="504"/>
      <c r="G546" s="454"/>
      <c r="H546" s="454"/>
      <c r="I546" s="454"/>
      <c r="J546" s="454"/>
      <c r="K546" s="454"/>
      <c r="L546" s="454"/>
      <c r="M546" s="454"/>
      <c r="N546" s="454"/>
      <c r="O546" s="454"/>
      <c r="P546" s="454"/>
      <c r="Q546" s="454"/>
      <c r="R546" s="454"/>
      <c r="S546" s="454"/>
      <c r="T546" s="454"/>
      <c r="U546" s="454"/>
      <c r="V546" s="454"/>
      <c r="W546" s="454"/>
      <c r="X546" s="454"/>
      <c r="Y546" s="454"/>
      <c r="Z546" s="454"/>
      <c r="AA546" s="454"/>
      <c r="AB546" s="454"/>
      <c r="AC546" s="454"/>
      <c r="AD546" s="454"/>
      <c r="AE546" s="454"/>
      <c r="AF546" s="454"/>
      <c r="AG546" s="454"/>
      <c r="AH546" s="454"/>
      <c r="AI546" s="454"/>
      <c r="AJ546" s="454"/>
      <c r="AK546" s="454"/>
      <c r="AL546" s="454"/>
      <c r="AM546" s="454"/>
      <c r="AN546" s="454"/>
      <c r="AO546" s="454"/>
      <c r="AP546" s="454"/>
      <c r="AQ546" s="454"/>
      <c r="AR546" s="454"/>
      <c r="AS546" s="454"/>
      <c r="AT546" s="454"/>
      <c r="AU546" s="454"/>
      <c r="AV546" s="454"/>
      <c r="AW546" s="454"/>
      <c r="AX546" s="454"/>
      <c r="AY546" s="454"/>
      <c r="AZ546" s="454"/>
      <c r="BA546" s="454"/>
      <c r="BB546" s="454"/>
      <c r="BC546" s="454"/>
      <c r="BD546" s="454"/>
      <c r="BE546" s="454"/>
      <c r="BF546" s="454"/>
      <c r="BG546" s="454"/>
      <c r="BH546" s="454"/>
      <c r="BI546" s="454"/>
      <c r="BJ546" s="454"/>
      <c r="BK546" s="454"/>
      <c r="BL546" s="454"/>
      <c r="BM546" s="454"/>
      <c r="BN546" s="454"/>
      <c r="BO546" s="454"/>
      <c r="BP546" s="454"/>
      <c r="BQ546" s="454"/>
      <c r="BR546" s="454"/>
      <c r="BS546" s="454"/>
      <c r="BT546" s="454"/>
      <c r="BU546" s="454"/>
      <c r="BV546" s="454"/>
      <c r="BW546" s="454"/>
      <c r="BX546" s="454"/>
      <c r="BY546" s="454"/>
      <c r="BZ546" s="454"/>
      <c r="CA546" s="454"/>
      <c r="CB546" s="454"/>
      <c r="CC546" s="454"/>
      <c r="CD546" s="454"/>
      <c r="CE546" s="454"/>
      <c r="CF546" s="454"/>
      <c r="CG546" s="454"/>
      <c r="CH546" s="454"/>
      <c r="CI546" s="454"/>
      <c r="CJ546" s="454"/>
      <c r="CK546" s="454"/>
      <c r="CL546" s="454"/>
      <c r="CM546" s="454"/>
      <c r="CN546" s="454"/>
      <c r="CO546" s="454"/>
      <c r="CP546" s="454"/>
      <c r="CQ546" s="454"/>
      <c r="CR546" s="454"/>
      <c r="CS546" s="454"/>
      <c r="CT546" s="454"/>
      <c r="CU546" s="454"/>
      <c r="CV546" s="454"/>
      <c r="CW546" s="454"/>
      <c r="CX546" s="454"/>
      <c r="CY546" s="454"/>
      <c r="CZ546" s="454"/>
      <c r="DA546" s="454"/>
      <c r="DB546" s="454"/>
      <c r="DC546" s="454"/>
      <c r="DD546" s="454"/>
      <c r="DE546" s="454"/>
      <c r="DF546" s="454"/>
      <c r="DG546" s="454"/>
      <c r="DH546" s="454"/>
      <c r="DI546" s="454"/>
      <c r="DJ546" s="454"/>
      <c r="DK546" s="454"/>
      <c r="DL546" s="454"/>
      <c r="DM546" s="454"/>
      <c r="DN546" s="454"/>
      <c r="DO546" s="454"/>
      <c r="DP546" s="454"/>
      <c r="DQ546" s="454"/>
      <c r="DR546" s="454"/>
      <c r="DS546" s="454"/>
      <c r="DT546" s="454"/>
      <c r="DU546" s="454"/>
      <c r="DV546" s="454"/>
      <c r="DW546" s="454"/>
      <c r="DX546" s="454"/>
      <c r="DY546" s="454"/>
      <c r="DZ546" s="454"/>
      <c r="EA546" s="454"/>
      <c r="EB546" s="454"/>
      <c r="EC546" s="454"/>
      <c r="ED546" s="454"/>
      <c r="EE546" s="454"/>
      <c r="EF546" s="454"/>
      <c r="EG546" s="454"/>
      <c r="EH546" s="454"/>
      <c r="EI546" s="454"/>
      <c r="EJ546" s="454"/>
      <c r="EK546" s="454"/>
      <c r="EL546" s="454"/>
      <c r="EM546" s="454"/>
      <c r="EN546" s="454"/>
      <c r="EO546" s="454"/>
      <c r="EP546" s="454"/>
      <c r="EQ546" s="454"/>
      <c r="ER546" s="454"/>
      <c r="ES546" s="454"/>
      <c r="ET546" s="454"/>
      <c r="EU546" s="581"/>
      <c r="EV546" s="581"/>
      <c r="EW546" s="581"/>
      <c r="EX546" s="581"/>
      <c r="EY546" s="581"/>
      <c r="EZ546" s="581"/>
      <c r="FA546" s="581"/>
      <c r="FB546" s="581"/>
      <c r="FC546" s="581"/>
      <c r="FD546" s="581"/>
      <c r="FE546" s="581"/>
    </row>
    <row r="547" spans="1:161">
      <c r="A547" s="454"/>
      <c r="B547" s="653"/>
      <c r="C547" s="454"/>
      <c r="D547" s="454"/>
      <c r="E547" s="454"/>
      <c r="F547" s="504"/>
      <c r="G547" s="454"/>
      <c r="H547" s="454"/>
      <c r="I547" s="454"/>
      <c r="J547" s="454"/>
      <c r="K547" s="454"/>
      <c r="L547" s="454"/>
      <c r="M547" s="454"/>
      <c r="N547" s="454"/>
      <c r="O547" s="454"/>
      <c r="P547" s="454"/>
      <c r="Q547" s="454"/>
      <c r="R547" s="454"/>
      <c r="S547" s="454"/>
      <c r="T547" s="454"/>
      <c r="U547" s="454"/>
      <c r="V547" s="454"/>
      <c r="W547" s="454"/>
      <c r="X547" s="454"/>
      <c r="Y547" s="454"/>
      <c r="Z547" s="454"/>
      <c r="AA547" s="454"/>
      <c r="AB547" s="454"/>
      <c r="AC547" s="454"/>
      <c r="AD547" s="454"/>
      <c r="AE547" s="454"/>
      <c r="AF547" s="454"/>
      <c r="AG547" s="454"/>
      <c r="AH547" s="454"/>
      <c r="AI547" s="454"/>
      <c r="AJ547" s="454"/>
      <c r="AK547" s="454"/>
      <c r="AL547" s="454"/>
      <c r="AM547" s="454"/>
      <c r="AN547" s="454"/>
      <c r="AO547" s="454"/>
      <c r="AP547" s="454"/>
      <c r="AQ547" s="454"/>
      <c r="AR547" s="454"/>
      <c r="AS547" s="454"/>
      <c r="AT547" s="454"/>
      <c r="AU547" s="454"/>
      <c r="AV547" s="454"/>
      <c r="AW547" s="454"/>
      <c r="AX547" s="454"/>
      <c r="AY547" s="454"/>
      <c r="AZ547" s="454"/>
      <c r="BA547" s="454"/>
      <c r="BB547" s="454"/>
      <c r="BC547" s="454"/>
      <c r="BD547" s="454"/>
      <c r="BE547" s="454"/>
      <c r="BF547" s="454"/>
      <c r="BG547" s="454"/>
      <c r="BH547" s="454"/>
      <c r="BI547" s="454"/>
      <c r="BJ547" s="454"/>
      <c r="BK547" s="454"/>
      <c r="BL547" s="454"/>
      <c r="BM547" s="454"/>
      <c r="BN547" s="454"/>
      <c r="BO547" s="454"/>
      <c r="BP547" s="454"/>
      <c r="BQ547" s="454"/>
      <c r="BR547" s="454"/>
      <c r="BS547" s="454"/>
      <c r="BT547" s="454"/>
      <c r="BU547" s="454"/>
      <c r="BV547" s="454"/>
      <c r="BW547" s="454"/>
      <c r="BX547" s="454"/>
      <c r="BY547" s="454"/>
      <c r="BZ547" s="454"/>
      <c r="CA547" s="454"/>
      <c r="CB547" s="454"/>
      <c r="CC547" s="454"/>
      <c r="CD547" s="454"/>
      <c r="CE547" s="454"/>
      <c r="CF547" s="454"/>
      <c r="CG547" s="454"/>
      <c r="CH547" s="454"/>
      <c r="CI547" s="454"/>
      <c r="CJ547" s="454"/>
      <c r="CK547" s="454"/>
      <c r="CL547" s="454"/>
      <c r="CM547" s="454"/>
      <c r="CN547" s="454"/>
      <c r="CO547" s="454"/>
      <c r="CP547" s="454"/>
      <c r="CQ547" s="454"/>
      <c r="CR547" s="454"/>
      <c r="CS547" s="454"/>
      <c r="CT547" s="454"/>
      <c r="CU547" s="454"/>
      <c r="CV547" s="454"/>
      <c r="CW547" s="454"/>
      <c r="CX547" s="454"/>
      <c r="CY547" s="454"/>
      <c r="CZ547" s="454"/>
      <c r="DA547" s="454"/>
      <c r="DB547" s="454"/>
      <c r="DC547" s="454"/>
      <c r="DD547" s="454"/>
      <c r="DE547" s="454"/>
      <c r="DF547" s="454"/>
      <c r="DG547" s="454"/>
      <c r="DH547" s="454"/>
      <c r="DI547" s="454"/>
      <c r="DJ547" s="454"/>
      <c r="DK547" s="454"/>
      <c r="DL547" s="454"/>
      <c r="DM547" s="454"/>
      <c r="DN547" s="454"/>
      <c r="DO547" s="454"/>
      <c r="DP547" s="454"/>
      <c r="DQ547" s="454"/>
      <c r="DR547" s="454"/>
      <c r="DS547" s="454"/>
      <c r="DT547" s="454"/>
      <c r="DU547" s="454"/>
      <c r="DV547" s="454"/>
      <c r="DW547" s="454"/>
      <c r="DX547" s="454"/>
      <c r="DY547" s="454"/>
      <c r="DZ547" s="454"/>
      <c r="EA547" s="454"/>
      <c r="EB547" s="454"/>
      <c r="EC547" s="454"/>
      <c r="ED547" s="454"/>
      <c r="EE547" s="454"/>
      <c r="EF547" s="454"/>
      <c r="EG547" s="454"/>
      <c r="EH547" s="454"/>
      <c r="EI547" s="454"/>
      <c r="EJ547" s="454"/>
      <c r="EK547" s="454"/>
      <c r="EL547" s="454"/>
      <c r="EM547" s="454"/>
      <c r="EN547" s="454"/>
      <c r="EO547" s="454"/>
      <c r="EP547" s="454"/>
      <c r="EQ547" s="454"/>
      <c r="ER547" s="454"/>
      <c r="ES547" s="454"/>
      <c r="ET547" s="454"/>
      <c r="EU547" s="581"/>
      <c r="EV547" s="581"/>
      <c r="EW547" s="581"/>
      <c r="EX547" s="581"/>
      <c r="EY547" s="581"/>
      <c r="EZ547" s="581"/>
      <c r="FA547" s="581"/>
      <c r="FB547" s="581"/>
      <c r="FC547" s="581"/>
      <c r="FD547" s="581"/>
      <c r="FE547" s="581"/>
    </row>
    <row r="548" spans="1:161">
      <c r="A548" s="454"/>
      <c r="B548" s="653"/>
      <c r="C548" s="454"/>
      <c r="D548" s="454"/>
      <c r="E548" s="454"/>
      <c r="F548" s="504"/>
      <c r="G548" s="454"/>
      <c r="H548" s="454"/>
      <c r="I548" s="454"/>
      <c r="J548" s="454"/>
      <c r="K548" s="454"/>
      <c r="L548" s="454"/>
      <c r="M548" s="454"/>
      <c r="N548" s="454"/>
      <c r="O548" s="454"/>
      <c r="P548" s="454"/>
      <c r="Q548" s="454"/>
      <c r="R548" s="454"/>
      <c r="S548" s="454"/>
      <c r="T548" s="454"/>
      <c r="U548" s="454"/>
      <c r="V548" s="454"/>
      <c r="W548" s="454"/>
      <c r="X548" s="454"/>
      <c r="Y548" s="454"/>
      <c r="Z548" s="454"/>
      <c r="AA548" s="454"/>
      <c r="AB548" s="454"/>
      <c r="AC548" s="454"/>
      <c r="AD548" s="454"/>
      <c r="AE548" s="454"/>
      <c r="AF548" s="454"/>
      <c r="AG548" s="454"/>
      <c r="AH548" s="454"/>
      <c r="AI548" s="454"/>
      <c r="AJ548" s="454"/>
      <c r="AK548" s="454"/>
      <c r="AL548" s="454"/>
      <c r="AM548" s="454"/>
      <c r="AN548" s="454"/>
      <c r="AO548" s="454"/>
      <c r="AP548" s="454"/>
      <c r="AQ548" s="454"/>
      <c r="AR548" s="454"/>
      <c r="AS548" s="454"/>
      <c r="AT548" s="454"/>
      <c r="AU548" s="454"/>
      <c r="AV548" s="454"/>
      <c r="AW548" s="454"/>
      <c r="AX548" s="454"/>
      <c r="AY548" s="454"/>
      <c r="AZ548" s="454"/>
      <c r="BA548" s="454"/>
      <c r="BB548" s="454"/>
      <c r="BC548" s="454"/>
      <c r="BD548" s="454"/>
      <c r="BE548" s="454"/>
      <c r="BF548" s="454"/>
      <c r="BG548" s="454"/>
      <c r="BH548" s="454"/>
      <c r="BI548" s="454"/>
      <c r="BJ548" s="454"/>
      <c r="BK548" s="454"/>
      <c r="BL548" s="454"/>
      <c r="BM548" s="454"/>
      <c r="BN548" s="454"/>
      <c r="BO548" s="454"/>
      <c r="BP548" s="454"/>
      <c r="BQ548" s="454"/>
      <c r="BR548" s="454"/>
      <c r="BS548" s="454"/>
      <c r="BT548" s="454"/>
      <c r="BU548" s="454"/>
      <c r="BV548" s="454"/>
      <c r="BW548" s="454"/>
      <c r="BX548" s="454"/>
      <c r="BY548" s="454"/>
      <c r="BZ548" s="454"/>
      <c r="CA548" s="454"/>
      <c r="CB548" s="454"/>
      <c r="CC548" s="454"/>
      <c r="CD548" s="454"/>
      <c r="CE548" s="454"/>
      <c r="CF548" s="454"/>
      <c r="CG548" s="454"/>
      <c r="CH548" s="454"/>
      <c r="CI548" s="454"/>
      <c r="CJ548" s="454"/>
      <c r="CK548" s="454"/>
      <c r="CL548" s="454"/>
      <c r="CM548" s="454"/>
      <c r="CN548" s="454"/>
      <c r="CO548" s="454"/>
      <c r="CP548" s="454"/>
      <c r="CQ548" s="454"/>
      <c r="CR548" s="454"/>
      <c r="CS548" s="454"/>
      <c r="CT548" s="454"/>
      <c r="CU548" s="454"/>
      <c r="CV548" s="454"/>
      <c r="CW548" s="454"/>
      <c r="CX548" s="454"/>
      <c r="CY548" s="454"/>
      <c r="CZ548" s="454"/>
      <c r="DA548" s="454"/>
      <c r="DB548" s="454"/>
      <c r="DC548" s="454"/>
      <c r="DD548" s="454"/>
      <c r="DE548" s="454"/>
      <c r="DF548" s="454"/>
      <c r="DG548" s="454"/>
      <c r="DH548" s="454"/>
      <c r="DI548" s="454"/>
      <c r="DJ548" s="454"/>
      <c r="DK548" s="454"/>
      <c r="DL548" s="454"/>
      <c r="DM548" s="454"/>
      <c r="DN548" s="454"/>
      <c r="DO548" s="454"/>
      <c r="DP548" s="454"/>
      <c r="DQ548" s="454"/>
      <c r="DR548" s="454"/>
      <c r="DS548" s="454"/>
      <c r="DT548" s="454"/>
      <c r="DU548" s="454"/>
      <c r="DV548" s="454"/>
      <c r="DW548" s="454"/>
      <c r="DX548" s="454"/>
      <c r="DY548" s="454"/>
      <c r="DZ548" s="454"/>
      <c r="EA548" s="454"/>
      <c r="EB548" s="454"/>
      <c r="EC548" s="454"/>
      <c r="ED548" s="454"/>
      <c r="EE548" s="454"/>
      <c r="EF548" s="454"/>
      <c r="EG548" s="454"/>
      <c r="EH548" s="454"/>
      <c r="EI548" s="454"/>
      <c r="EJ548" s="454"/>
      <c r="EK548" s="454"/>
      <c r="EL548" s="454"/>
      <c r="EM548" s="454"/>
      <c r="EN548" s="454"/>
      <c r="EO548" s="454"/>
      <c r="EP548" s="454"/>
      <c r="EQ548" s="454"/>
      <c r="ER548" s="454"/>
      <c r="ES548" s="454"/>
      <c r="ET548" s="454"/>
      <c r="EU548" s="581"/>
      <c r="EV548" s="581"/>
      <c r="EW548" s="581"/>
      <c r="EX548" s="581"/>
      <c r="EY548" s="581"/>
      <c r="EZ548" s="581"/>
      <c r="FA548" s="581"/>
      <c r="FB548" s="581"/>
      <c r="FC548" s="581"/>
      <c r="FD548" s="581"/>
      <c r="FE548" s="581"/>
    </row>
    <row r="549" spans="1:161">
      <c r="A549" s="454"/>
      <c r="B549" s="653"/>
      <c r="C549" s="454"/>
      <c r="D549" s="454"/>
      <c r="E549" s="454"/>
      <c r="F549" s="504"/>
      <c r="G549" s="454"/>
      <c r="H549" s="454"/>
      <c r="I549" s="454"/>
      <c r="J549" s="454"/>
      <c r="K549" s="454"/>
      <c r="L549" s="454"/>
      <c r="M549" s="454"/>
      <c r="N549" s="454"/>
      <c r="O549" s="454"/>
      <c r="P549" s="454"/>
      <c r="Q549" s="454"/>
      <c r="R549" s="454"/>
      <c r="S549" s="454"/>
      <c r="T549" s="454"/>
      <c r="U549" s="454"/>
      <c r="V549" s="454"/>
      <c r="W549" s="454"/>
      <c r="X549" s="454"/>
      <c r="Y549" s="454"/>
      <c r="Z549" s="454"/>
      <c r="AA549" s="454"/>
      <c r="AB549" s="454"/>
      <c r="AC549" s="454"/>
      <c r="AD549" s="454"/>
      <c r="AE549" s="454"/>
      <c r="AF549" s="454"/>
      <c r="AG549" s="454"/>
      <c r="AH549" s="454"/>
      <c r="AI549" s="454"/>
      <c r="AJ549" s="454"/>
      <c r="AK549" s="454"/>
      <c r="AL549" s="454"/>
      <c r="AM549" s="454"/>
      <c r="AN549" s="454"/>
      <c r="AO549" s="454"/>
      <c r="AP549" s="454"/>
      <c r="AQ549" s="454"/>
      <c r="AR549" s="454"/>
      <c r="AS549" s="454"/>
      <c r="AT549" s="454"/>
      <c r="AU549" s="454"/>
      <c r="AV549" s="454"/>
      <c r="AW549" s="454"/>
      <c r="AX549" s="454"/>
      <c r="AY549" s="454"/>
      <c r="AZ549" s="454"/>
      <c r="BA549" s="454"/>
      <c r="BB549" s="454"/>
      <c r="BC549" s="454"/>
      <c r="BD549" s="454"/>
      <c r="BE549" s="454"/>
      <c r="BF549" s="454"/>
      <c r="BG549" s="454"/>
      <c r="BH549" s="454"/>
      <c r="BI549" s="454"/>
      <c r="BJ549" s="454"/>
      <c r="BK549" s="454"/>
      <c r="BL549" s="454"/>
      <c r="BM549" s="454"/>
      <c r="BN549" s="454"/>
      <c r="BO549" s="454"/>
      <c r="BP549" s="454"/>
      <c r="BQ549" s="454"/>
      <c r="BR549" s="454"/>
      <c r="BS549" s="454"/>
      <c r="BT549" s="454"/>
      <c r="BU549" s="454"/>
      <c r="BV549" s="454"/>
      <c r="BW549" s="454"/>
      <c r="BX549" s="454"/>
      <c r="BY549" s="454"/>
      <c r="BZ549" s="454"/>
      <c r="CA549" s="454"/>
      <c r="CB549" s="454"/>
      <c r="CC549" s="454"/>
      <c r="CD549" s="454"/>
      <c r="CE549" s="454"/>
      <c r="CF549" s="454"/>
      <c r="CG549" s="454"/>
      <c r="CH549" s="454"/>
      <c r="CI549" s="454"/>
      <c r="CJ549" s="454"/>
      <c r="CK549" s="454"/>
      <c r="CL549" s="454"/>
      <c r="CM549" s="454"/>
      <c r="CN549" s="454"/>
      <c r="CO549" s="454"/>
      <c r="CP549" s="454"/>
      <c r="CQ549" s="454"/>
      <c r="CR549" s="454"/>
      <c r="CS549" s="454"/>
      <c r="CT549" s="454"/>
      <c r="CU549" s="454"/>
      <c r="CV549" s="454"/>
      <c r="CW549" s="454"/>
      <c r="CX549" s="454"/>
      <c r="CY549" s="454"/>
      <c r="CZ549" s="454"/>
      <c r="DA549" s="454"/>
      <c r="DB549" s="454"/>
      <c r="DC549" s="454"/>
      <c r="DD549" s="454"/>
      <c r="DE549" s="454"/>
      <c r="DF549" s="454"/>
      <c r="DG549" s="454"/>
      <c r="DH549" s="454"/>
      <c r="DI549" s="454"/>
      <c r="DJ549" s="454"/>
      <c r="DK549" s="454"/>
      <c r="DL549" s="454"/>
      <c r="DM549" s="454"/>
      <c r="DN549" s="454"/>
      <c r="DO549" s="454"/>
      <c r="DP549" s="454"/>
      <c r="DQ549" s="454"/>
      <c r="DR549" s="454"/>
      <c r="DS549" s="454"/>
      <c r="DT549" s="454"/>
      <c r="DU549" s="454"/>
      <c r="DV549" s="454"/>
      <c r="DW549" s="454"/>
      <c r="DX549" s="454"/>
      <c r="DY549" s="454"/>
      <c r="DZ549" s="454"/>
      <c r="EA549" s="454"/>
      <c r="EB549" s="454"/>
      <c r="EC549" s="454"/>
      <c r="ED549" s="454"/>
      <c r="EE549" s="454"/>
      <c r="EF549" s="454"/>
      <c r="EG549" s="454"/>
      <c r="EH549" s="454"/>
      <c r="EI549" s="454"/>
      <c r="EJ549" s="454"/>
      <c r="EK549" s="454"/>
      <c r="EL549" s="454"/>
      <c r="EM549" s="454"/>
      <c r="EN549" s="454"/>
      <c r="EO549" s="454"/>
      <c r="EP549" s="454"/>
      <c r="EQ549" s="454"/>
      <c r="ER549" s="454"/>
      <c r="ES549" s="454"/>
      <c r="ET549" s="454"/>
      <c r="EU549" s="581"/>
      <c r="EV549" s="581"/>
      <c r="EW549" s="581"/>
      <c r="EX549" s="581"/>
      <c r="EY549" s="581"/>
      <c r="EZ549" s="581"/>
      <c r="FA549" s="581"/>
      <c r="FB549" s="581"/>
      <c r="FC549" s="581"/>
      <c r="FD549" s="581"/>
      <c r="FE549" s="581"/>
    </row>
    <row r="550" spans="1:161">
      <c r="A550" s="454"/>
      <c r="B550" s="653"/>
      <c r="C550" s="454"/>
      <c r="D550" s="454"/>
      <c r="E550" s="454"/>
      <c r="F550" s="504"/>
      <c r="G550" s="454"/>
      <c r="H550" s="454"/>
      <c r="I550" s="454"/>
      <c r="J550" s="454"/>
      <c r="K550" s="454"/>
      <c r="L550" s="454"/>
      <c r="M550" s="454"/>
      <c r="N550" s="454"/>
      <c r="O550" s="454"/>
      <c r="P550" s="454"/>
      <c r="Q550" s="454"/>
      <c r="R550" s="454"/>
      <c r="S550" s="454"/>
      <c r="T550" s="454"/>
      <c r="U550" s="454"/>
      <c r="V550" s="454"/>
      <c r="W550" s="454"/>
      <c r="X550" s="454"/>
      <c r="Y550" s="454"/>
      <c r="Z550" s="454"/>
      <c r="AA550" s="454"/>
      <c r="AB550" s="454"/>
      <c r="AC550" s="454"/>
      <c r="AD550" s="454"/>
      <c r="AE550" s="454"/>
      <c r="AF550" s="454"/>
      <c r="AG550" s="454"/>
      <c r="AH550" s="454"/>
      <c r="AI550" s="454"/>
      <c r="AJ550" s="454"/>
      <c r="AK550" s="454"/>
      <c r="AL550" s="454"/>
      <c r="AM550" s="454"/>
      <c r="AN550" s="454"/>
      <c r="AO550" s="454"/>
      <c r="AP550" s="454"/>
      <c r="AQ550" s="454"/>
      <c r="AR550" s="454"/>
      <c r="AS550" s="454"/>
      <c r="AT550" s="454"/>
      <c r="AU550" s="454"/>
      <c r="AV550" s="454"/>
      <c r="AW550" s="454"/>
      <c r="AX550" s="454"/>
      <c r="AY550" s="454"/>
      <c r="AZ550" s="454"/>
      <c r="BA550" s="454"/>
      <c r="BB550" s="454"/>
      <c r="BC550" s="454"/>
      <c r="BD550" s="454"/>
      <c r="BE550" s="454"/>
      <c r="BF550" s="454"/>
      <c r="BG550" s="454"/>
      <c r="BH550" s="454"/>
      <c r="BI550" s="454"/>
      <c r="BJ550" s="454"/>
      <c r="BK550" s="454"/>
      <c r="BL550" s="454"/>
      <c r="BM550" s="454"/>
      <c r="BN550" s="454"/>
      <c r="BO550" s="454"/>
      <c r="BP550" s="454"/>
      <c r="BQ550" s="454"/>
      <c r="BR550" s="454"/>
      <c r="BS550" s="454"/>
      <c r="BT550" s="454"/>
      <c r="BU550" s="454"/>
      <c r="BV550" s="454"/>
      <c r="BW550" s="454"/>
      <c r="BX550" s="454"/>
      <c r="BY550" s="454"/>
      <c r="BZ550" s="454"/>
      <c r="CA550" s="454"/>
      <c r="CB550" s="454"/>
      <c r="CC550" s="454"/>
      <c r="CD550" s="454"/>
      <c r="CE550" s="454"/>
      <c r="CF550" s="454"/>
      <c r="CG550" s="454"/>
      <c r="CH550" s="454"/>
      <c r="CI550" s="454"/>
      <c r="CJ550" s="454"/>
      <c r="CK550" s="454"/>
      <c r="CL550" s="454"/>
      <c r="CM550" s="454"/>
      <c r="CN550" s="454"/>
      <c r="CO550" s="454"/>
      <c r="CP550" s="454"/>
      <c r="CQ550" s="454"/>
      <c r="CR550" s="454"/>
      <c r="CS550" s="454"/>
      <c r="CT550" s="454"/>
      <c r="CU550" s="454"/>
      <c r="CV550" s="454"/>
      <c r="CW550" s="454"/>
      <c r="CX550" s="454"/>
      <c r="CY550" s="454"/>
      <c r="CZ550" s="454"/>
      <c r="DA550" s="454"/>
      <c r="DB550" s="454"/>
      <c r="DC550" s="454"/>
      <c r="DD550" s="454"/>
      <c r="DE550" s="454"/>
      <c r="DF550" s="454"/>
      <c r="DG550" s="454"/>
      <c r="DH550" s="454"/>
      <c r="DI550" s="454"/>
      <c r="DJ550" s="454"/>
      <c r="DK550" s="454"/>
      <c r="DL550" s="454"/>
      <c r="DM550" s="454"/>
      <c r="DN550" s="454"/>
      <c r="DO550" s="454"/>
      <c r="DP550" s="454"/>
      <c r="DQ550" s="454"/>
      <c r="DR550" s="454"/>
      <c r="DS550" s="454"/>
      <c r="DT550" s="454"/>
      <c r="DU550" s="454"/>
      <c r="DV550" s="454"/>
      <c r="DW550" s="454"/>
      <c r="DX550" s="454"/>
      <c r="DY550" s="454"/>
      <c r="DZ550" s="454"/>
      <c r="EA550" s="454"/>
      <c r="EB550" s="454"/>
      <c r="EC550" s="454"/>
      <c r="ED550" s="454"/>
      <c r="EE550" s="454"/>
      <c r="EF550" s="454"/>
      <c r="EG550" s="454"/>
      <c r="EH550" s="454"/>
      <c r="EI550" s="454"/>
      <c r="EJ550" s="454"/>
      <c r="EK550" s="454"/>
      <c r="EL550" s="454"/>
      <c r="EM550" s="454"/>
      <c r="EN550" s="454"/>
      <c r="EO550" s="454"/>
      <c r="EP550" s="454"/>
      <c r="EQ550" s="454"/>
      <c r="ER550" s="454"/>
      <c r="ES550" s="454"/>
      <c r="ET550" s="454"/>
      <c r="EU550" s="581"/>
      <c r="EV550" s="581"/>
      <c r="EW550" s="581"/>
      <c r="EX550" s="581"/>
      <c r="EY550" s="581"/>
      <c r="EZ550" s="581"/>
      <c r="FA550" s="581"/>
      <c r="FB550" s="581"/>
      <c r="FC550" s="581"/>
      <c r="FD550" s="581"/>
      <c r="FE550" s="581"/>
    </row>
    <row r="551" spans="1:161">
      <c r="A551" s="454"/>
      <c r="B551" s="653"/>
      <c r="C551" s="454"/>
      <c r="D551" s="454"/>
      <c r="E551" s="454"/>
      <c r="F551" s="504"/>
      <c r="G551" s="454"/>
      <c r="H551" s="454"/>
      <c r="I551" s="454"/>
      <c r="J551" s="454"/>
      <c r="K551" s="454"/>
      <c r="L551" s="454"/>
      <c r="M551" s="454"/>
      <c r="N551" s="454"/>
      <c r="O551" s="454"/>
      <c r="P551" s="454"/>
      <c r="Q551" s="454"/>
      <c r="R551" s="454"/>
      <c r="S551" s="454"/>
      <c r="T551" s="454"/>
      <c r="U551" s="454"/>
      <c r="V551" s="454"/>
      <c r="W551" s="454"/>
      <c r="X551" s="454"/>
      <c r="Y551" s="454"/>
      <c r="Z551" s="454"/>
      <c r="AA551" s="454"/>
      <c r="AB551" s="454"/>
      <c r="AC551" s="454"/>
      <c r="AD551" s="454"/>
      <c r="AE551" s="454"/>
      <c r="AF551" s="454"/>
      <c r="AG551" s="454"/>
      <c r="AH551" s="454"/>
      <c r="AI551" s="454"/>
      <c r="AJ551" s="454"/>
      <c r="AK551" s="454"/>
      <c r="AL551" s="454"/>
      <c r="AM551" s="454"/>
      <c r="AN551" s="454"/>
      <c r="AO551" s="454"/>
      <c r="AP551" s="454"/>
      <c r="AQ551" s="454"/>
      <c r="AR551" s="454"/>
      <c r="AS551" s="454"/>
      <c r="AT551" s="454"/>
      <c r="AU551" s="454"/>
      <c r="AV551" s="454"/>
      <c r="AW551" s="454"/>
      <c r="AX551" s="454"/>
      <c r="AY551" s="454"/>
      <c r="AZ551" s="454"/>
      <c r="BA551" s="454"/>
      <c r="BB551" s="454"/>
      <c r="BC551" s="454"/>
      <c r="BD551" s="454"/>
      <c r="BE551" s="454"/>
      <c r="BF551" s="454"/>
      <c r="BG551" s="454"/>
      <c r="BH551" s="454"/>
      <c r="BI551" s="454"/>
      <c r="BJ551" s="454"/>
      <c r="BK551" s="454"/>
      <c r="BL551" s="454"/>
      <c r="BM551" s="454"/>
      <c r="BN551" s="454"/>
      <c r="BO551" s="454"/>
      <c r="BP551" s="454"/>
      <c r="BQ551" s="454"/>
      <c r="BR551" s="454"/>
      <c r="BS551" s="454"/>
      <c r="BT551" s="454"/>
      <c r="BU551" s="454"/>
      <c r="BV551" s="454"/>
      <c r="BW551" s="454"/>
      <c r="BX551" s="454"/>
      <c r="BY551" s="454"/>
      <c r="BZ551" s="454"/>
      <c r="CA551" s="454"/>
      <c r="CB551" s="454"/>
      <c r="CC551" s="454"/>
      <c r="CD551" s="454"/>
      <c r="CE551" s="454"/>
      <c r="CF551" s="454"/>
      <c r="CG551" s="454"/>
      <c r="CH551" s="454"/>
      <c r="CI551" s="454"/>
      <c r="CJ551" s="454"/>
      <c r="CK551" s="454"/>
      <c r="CL551" s="454"/>
      <c r="CM551" s="454"/>
      <c r="CN551" s="454"/>
      <c r="CO551" s="454"/>
      <c r="CP551" s="454"/>
      <c r="CQ551" s="454"/>
      <c r="CR551" s="454"/>
      <c r="CS551" s="454"/>
      <c r="CT551" s="454"/>
      <c r="CU551" s="454"/>
      <c r="CV551" s="454"/>
      <c r="CW551" s="454"/>
      <c r="CX551" s="454"/>
      <c r="CY551" s="454"/>
      <c r="CZ551" s="454"/>
      <c r="DA551" s="454"/>
      <c r="DB551" s="454"/>
      <c r="DC551" s="454"/>
      <c r="DD551" s="454"/>
      <c r="DE551" s="454"/>
      <c r="DF551" s="454"/>
      <c r="DG551" s="454"/>
      <c r="DH551" s="454"/>
      <c r="DI551" s="454"/>
      <c r="DJ551" s="454"/>
      <c r="DK551" s="454"/>
      <c r="DL551" s="454"/>
      <c r="DM551" s="454"/>
      <c r="DN551" s="454"/>
      <c r="DO551" s="454"/>
      <c r="DP551" s="454"/>
      <c r="DQ551" s="454"/>
      <c r="DR551" s="454"/>
      <c r="DS551" s="454"/>
      <c r="DT551" s="454"/>
      <c r="DU551" s="454"/>
      <c r="DV551" s="454"/>
      <c r="DW551" s="454"/>
      <c r="DX551" s="454"/>
      <c r="DY551" s="454"/>
      <c r="DZ551" s="454"/>
      <c r="EA551" s="454"/>
      <c r="EB551" s="454"/>
      <c r="EC551" s="454"/>
      <c r="ED551" s="454"/>
      <c r="EE551" s="454"/>
      <c r="EF551" s="454"/>
      <c r="EG551" s="454"/>
      <c r="EH551" s="454"/>
      <c r="EI551" s="454"/>
      <c r="EJ551" s="454"/>
      <c r="EK551" s="454"/>
      <c r="EL551" s="454"/>
      <c r="EM551" s="454"/>
      <c r="EN551" s="454"/>
      <c r="EO551" s="454"/>
      <c r="EP551" s="454"/>
      <c r="EQ551" s="454"/>
      <c r="ER551" s="454"/>
      <c r="ES551" s="454"/>
      <c r="ET551" s="454"/>
      <c r="EU551" s="581"/>
      <c r="EV551" s="581"/>
      <c r="EW551" s="581"/>
      <c r="EX551" s="581"/>
      <c r="EY551" s="581"/>
      <c r="EZ551" s="581"/>
      <c r="FA551" s="581"/>
      <c r="FB551" s="581"/>
      <c r="FC551" s="581"/>
      <c r="FD551" s="581"/>
      <c r="FE551" s="581"/>
    </row>
    <row r="552" spans="1:161">
      <c r="A552" s="454"/>
      <c r="B552" s="653"/>
      <c r="C552" s="454"/>
      <c r="D552" s="454"/>
      <c r="E552" s="454"/>
      <c r="F552" s="504"/>
      <c r="G552" s="454"/>
      <c r="H552" s="454"/>
      <c r="I552" s="454"/>
      <c r="J552" s="454"/>
      <c r="K552" s="454"/>
      <c r="L552" s="454"/>
      <c r="M552" s="454"/>
      <c r="N552" s="454"/>
      <c r="O552" s="454"/>
      <c r="P552" s="454"/>
      <c r="Q552" s="454"/>
      <c r="R552" s="454"/>
      <c r="S552" s="454"/>
      <c r="T552" s="454"/>
      <c r="U552" s="454"/>
      <c r="V552" s="454"/>
      <c r="W552" s="454"/>
      <c r="X552" s="454"/>
      <c r="Y552" s="454"/>
      <c r="Z552" s="454"/>
      <c r="AA552" s="454"/>
      <c r="AB552" s="454"/>
      <c r="AC552" s="454"/>
      <c r="AD552" s="454"/>
      <c r="AE552" s="454"/>
      <c r="AF552" s="454"/>
      <c r="AG552" s="454"/>
      <c r="AH552" s="454"/>
      <c r="AI552" s="454"/>
      <c r="AJ552" s="454"/>
      <c r="AK552" s="454"/>
      <c r="AL552" s="454"/>
      <c r="AM552" s="454"/>
      <c r="AN552" s="454"/>
      <c r="AO552" s="454"/>
      <c r="AP552" s="454"/>
      <c r="AQ552" s="454"/>
      <c r="AR552" s="454"/>
      <c r="AS552" s="454"/>
      <c r="AT552" s="454"/>
      <c r="AU552" s="454"/>
      <c r="AV552" s="454"/>
      <c r="AW552" s="454"/>
      <c r="AX552" s="454"/>
      <c r="AY552" s="454"/>
      <c r="AZ552" s="454"/>
      <c r="BA552" s="454"/>
      <c r="BB552" s="454"/>
      <c r="BC552" s="454"/>
      <c r="BD552" s="454"/>
      <c r="BE552" s="454"/>
      <c r="BF552" s="454"/>
      <c r="BG552" s="454"/>
      <c r="BH552" s="454"/>
      <c r="BI552" s="454"/>
      <c r="BJ552" s="454"/>
      <c r="BK552" s="454"/>
      <c r="BL552" s="454"/>
      <c r="BM552" s="454"/>
      <c r="BN552" s="454"/>
      <c r="BO552" s="454"/>
      <c r="BP552" s="454"/>
      <c r="BQ552" s="454"/>
      <c r="BR552" s="454"/>
      <c r="BS552" s="454"/>
      <c r="BT552" s="454"/>
      <c r="BU552" s="454"/>
      <c r="BV552" s="454"/>
      <c r="BW552" s="454"/>
      <c r="BX552" s="454"/>
      <c r="BY552" s="454"/>
      <c r="BZ552" s="454"/>
      <c r="CA552" s="454"/>
      <c r="CB552" s="454"/>
      <c r="CC552" s="454"/>
      <c r="CD552" s="454"/>
      <c r="CE552" s="454"/>
      <c r="CF552" s="454"/>
      <c r="CG552" s="454"/>
      <c r="CH552" s="454"/>
      <c r="CI552" s="454"/>
      <c r="CJ552" s="454"/>
      <c r="CK552" s="454"/>
      <c r="CL552" s="454"/>
      <c r="CM552" s="454"/>
      <c r="CN552" s="454"/>
      <c r="CO552" s="454"/>
      <c r="CP552" s="454"/>
      <c r="CQ552" s="454"/>
      <c r="CR552" s="454"/>
      <c r="CS552" s="454"/>
      <c r="CT552" s="454"/>
      <c r="CU552" s="454"/>
      <c r="CV552" s="454"/>
      <c r="CW552" s="454"/>
      <c r="CX552" s="454"/>
      <c r="CY552" s="454"/>
      <c r="CZ552" s="454"/>
      <c r="DA552" s="454"/>
      <c r="DB552" s="454"/>
      <c r="DC552" s="454"/>
      <c r="DD552" s="454"/>
      <c r="DE552" s="454"/>
      <c r="DF552" s="454"/>
      <c r="DG552" s="454"/>
      <c r="DH552" s="454"/>
      <c r="DI552" s="454"/>
      <c r="DJ552" s="454"/>
      <c r="DK552" s="454"/>
      <c r="DL552" s="454"/>
      <c r="DM552" s="454"/>
      <c r="DN552" s="454"/>
      <c r="DO552" s="454"/>
      <c r="DP552" s="454"/>
      <c r="DQ552" s="454"/>
      <c r="DR552" s="454"/>
      <c r="DS552" s="454"/>
      <c r="DT552" s="454"/>
      <c r="DU552" s="454"/>
      <c r="DV552" s="454"/>
      <c r="DW552" s="454"/>
      <c r="DX552" s="454"/>
      <c r="DY552" s="454"/>
      <c r="DZ552" s="454"/>
      <c r="EA552" s="454"/>
      <c r="EB552" s="454"/>
      <c r="EC552" s="454"/>
      <c r="ED552" s="454"/>
      <c r="EE552" s="454"/>
      <c r="EF552" s="454"/>
      <c r="EG552" s="454"/>
      <c r="EH552" s="454"/>
      <c r="EI552" s="454"/>
      <c r="EJ552" s="454"/>
      <c r="EK552" s="454"/>
      <c r="EL552" s="454"/>
      <c r="EM552" s="454"/>
      <c r="EN552" s="454"/>
      <c r="EO552" s="454"/>
      <c r="EP552" s="454"/>
      <c r="EQ552" s="454"/>
      <c r="ER552" s="454"/>
      <c r="ES552" s="454"/>
      <c r="ET552" s="454"/>
      <c r="EU552" s="581"/>
      <c r="EV552" s="581"/>
      <c r="EW552" s="581"/>
      <c r="EX552" s="581"/>
      <c r="EY552" s="581"/>
      <c r="EZ552" s="581"/>
      <c r="FA552" s="581"/>
      <c r="FB552" s="581"/>
      <c r="FC552" s="581"/>
      <c r="FD552" s="581"/>
      <c r="FE552" s="581"/>
    </row>
    <row r="553" spans="1:161">
      <c r="A553" s="454"/>
      <c r="B553" s="653"/>
      <c r="C553" s="454"/>
      <c r="D553" s="454"/>
      <c r="E553" s="454"/>
      <c r="F553" s="504"/>
      <c r="G553" s="454"/>
      <c r="H553" s="454"/>
      <c r="I553" s="454"/>
      <c r="J553" s="454"/>
      <c r="K553" s="454"/>
      <c r="L553" s="454"/>
      <c r="M553" s="454"/>
      <c r="N553" s="454"/>
      <c r="O553" s="454"/>
      <c r="P553" s="454"/>
      <c r="Q553" s="454"/>
      <c r="R553" s="454"/>
      <c r="S553" s="454"/>
      <c r="T553" s="454"/>
      <c r="U553" s="454"/>
      <c r="V553" s="454"/>
      <c r="W553" s="454"/>
      <c r="X553" s="454"/>
      <c r="Y553" s="454"/>
      <c r="Z553" s="454"/>
      <c r="AA553" s="454"/>
      <c r="AB553" s="454"/>
      <c r="AC553" s="454"/>
      <c r="AD553" s="454"/>
      <c r="AE553" s="454"/>
      <c r="AF553" s="454"/>
      <c r="AG553" s="454"/>
      <c r="AH553" s="454"/>
      <c r="AI553" s="454"/>
      <c r="AJ553" s="454"/>
      <c r="AK553" s="454"/>
      <c r="AL553" s="454"/>
      <c r="AM553" s="454"/>
      <c r="AN553" s="454"/>
      <c r="AO553" s="454"/>
      <c r="AP553" s="454"/>
      <c r="AQ553" s="454"/>
      <c r="AR553" s="454"/>
      <c r="AS553" s="454"/>
      <c r="AT553" s="454"/>
      <c r="AU553" s="454"/>
      <c r="AV553" s="454"/>
      <c r="AW553" s="454"/>
      <c r="AX553" s="454"/>
      <c r="AY553" s="454"/>
      <c r="AZ553" s="454"/>
      <c r="BA553" s="454"/>
      <c r="BB553" s="454"/>
      <c r="BC553" s="454"/>
      <c r="BD553" s="454"/>
      <c r="BE553" s="454"/>
      <c r="BF553" s="454"/>
      <c r="BG553" s="454"/>
      <c r="BH553" s="454"/>
      <c r="BI553" s="454"/>
      <c r="BJ553" s="454"/>
      <c r="BK553" s="454"/>
      <c r="BL553" s="454"/>
      <c r="BM553" s="454"/>
      <c r="BN553" s="454"/>
      <c r="BO553" s="454"/>
      <c r="BP553" s="454"/>
      <c r="BQ553" s="454"/>
      <c r="BR553" s="454"/>
      <c r="BS553" s="454"/>
      <c r="BT553" s="454"/>
      <c r="BU553" s="454"/>
      <c r="BV553" s="454"/>
      <c r="BW553" s="454"/>
      <c r="BX553" s="454"/>
      <c r="BY553" s="454"/>
      <c r="BZ553" s="454"/>
      <c r="CA553" s="454"/>
      <c r="CB553" s="454"/>
      <c r="CC553" s="454"/>
      <c r="CD553" s="454"/>
      <c r="CE553" s="454"/>
      <c r="CF553" s="454"/>
      <c r="CG553" s="454"/>
      <c r="CH553" s="454"/>
      <c r="CI553" s="454"/>
      <c r="CJ553" s="454"/>
      <c r="CK553" s="454"/>
      <c r="CL553" s="454"/>
      <c r="CM553" s="454"/>
      <c r="CN553" s="454"/>
      <c r="CO553" s="454"/>
      <c r="CP553" s="454"/>
      <c r="CQ553" s="454"/>
      <c r="CR553" s="454"/>
      <c r="CS553" s="454"/>
      <c r="CT553" s="454"/>
      <c r="CU553" s="454"/>
      <c r="CV553" s="454"/>
      <c r="CW553" s="454"/>
      <c r="CX553" s="454"/>
      <c r="CY553" s="454"/>
      <c r="CZ553" s="454"/>
      <c r="DA553" s="454"/>
      <c r="DB553" s="454"/>
      <c r="DC553" s="454"/>
      <c r="DD553" s="454"/>
      <c r="DE553" s="454"/>
      <c r="DF553" s="454"/>
      <c r="DG553" s="454"/>
      <c r="DH553" s="454"/>
      <c r="DI553" s="454"/>
      <c r="DJ553" s="454"/>
      <c r="DK553" s="454"/>
      <c r="DL553" s="454"/>
      <c r="DM553" s="454"/>
      <c r="DN553" s="454"/>
      <c r="DO553" s="454"/>
      <c r="DP553" s="454"/>
      <c r="DQ553" s="454"/>
      <c r="DR553" s="454"/>
      <c r="DS553" s="454"/>
      <c r="DT553" s="454"/>
      <c r="DU553" s="454"/>
      <c r="DV553" s="454"/>
      <c r="DW553" s="454"/>
      <c r="DX553" s="454"/>
      <c r="DY553" s="454"/>
      <c r="DZ553" s="454"/>
      <c r="EA553" s="454"/>
      <c r="EB553" s="454"/>
      <c r="EC553" s="454"/>
      <c r="ED553" s="454"/>
      <c r="EE553" s="454"/>
      <c r="EF553" s="454"/>
      <c r="EG553" s="454"/>
      <c r="EH553" s="454"/>
      <c r="EI553" s="454"/>
      <c r="EJ553" s="454"/>
      <c r="EK553" s="454"/>
      <c r="EL553" s="454"/>
      <c r="EM553" s="454"/>
      <c r="EN553" s="454"/>
      <c r="EO553" s="454"/>
      <c r="EP553" s="454"/>
      <c r="EQ553" s="454"/>
      <c r="ER553" s="454"/>
      <c r="ES553" s="454"/>
      <c r="ET553" s="454"/>
      <c r="EU553" s="581"/>
      <c r="EV553" s="581"/>
      <c r="EW553" s="581"/>
      <c r="EX553" s="581"/>
      <c r="EY553" s="581"/>
      <c r="EZ553" s="581"/>
      <c r="FA553" s="581"/>
      <c r="FB553" s="581"/>
      <c r="FC553" s="581"/>
      <c r="FD553" s="581"/>
      <c r="FE553" s="581"/>
    </row>
    <row r="554" spans="1:161">
      <c r="A554" s="454"/>
      <c r="B554" s="653"/>
      <c r="C554" s="454"/>
      <c r="D554" s="454"/>
      <c r="E554" s="454"/>
      <c r="F554" s="504"/>
      <c r="G554" s="454"/>
      <c r="H554" s="454"/>
      <c r="I554" s="454"/>
      <c r="J554" s="454"/>
      <c r="K554" s="454"/>
      <c r="L554" s="454"/>
      <c r="M554" s="454"/>
      <c r="N554" s="454"/>
      <c r="O554" s="454"/>
      <c r="P554" s="454"/>
      <c r="Q554" s="454"/>
      <c r="R554" s="454"/>
      <c r="S554" s="454"/>
      <c r="T554" s="454"/>
      <c r="U554" s="454"/>
      <c r="V554" s="454"/>
      <c r="W554" s="454"/>
      <c r="X554" s="454"/>
      <c r="Y554" s="454"/>
      <c r="Z554" s="454"/>
      <c r="AA554" s="454"/>
      <c r="AB554" s="454"/>
      <c r="AC554" s="454"/>
      <c r="AD554" s="454"/>
      <c r="AE554" s="454"/>
      <c r="AF554" s="454"/>
      <c r="AG554" s="454"/>
      <c r="AH554" s="454"/>
      <c r="AI554" s="454"/>
      <c r="AJ554" s="454"/>
      <c r="AK554" s="454"/>
      <c r="AL554" s="454"/>
      <c r="AM554" s="454"/>
      <c r="AN554" s="454"/>
      <c r="AO554" s="454"/>
      <c r="AP554" s="454"/>
      <c r="AQ554" s="454"/>
      <c r="AR554" s="454"/>
      <c r="AS554" s="454"/>
      <c r="AT554" s="454"/>
      <c r="AU554" s="454"/>
      <c r="AV554" s="454"/>
      <c r="AW554" s="454"/>
      <c r="AX554" s="454"/>
      <c r="AY554" s="454"/>
      <c r="AZ554" s="454"/>
      <c r="BA554" s="454"/>
      <c r="BB554" s="454"/>
      <c r="BC554" s="454"/>
      <c r="BD554" s="454"/>
      <c r="BE554" s="454"/>
      <c r="BF554" s="454"/>
      <c r="BG554" s="454"/>
      <c r="BH554" s="454"/>
      <c r="BI554" s="454"/>
      <c r="BJ554" s="454"/>
      <c r="BK554" s="454"/>
      <c r="BL554" s="454"/>
      <c r="BM554" s="454"/>
      <c r="BN554" s="454"/>
      <c r="BO554" s="454"/>
      <c r="BP554" s="454"/>
      <c r="BQ554" s="454"/>
      <c r="BR554" s="454"/>
      <c r="BS554" s="454"/>
      <c r="BT554" s="454"/>
      <c r="BU554" s="454"/>
      <c r="BV554" s="454"/>
      <c r="BW554" s="454"/>
      <c r="BX554" s="454"/>
      <c r="BY554" s="454"/>
      <c r="BZ554" s="454"/>
      <c r="CA554" s="454"/>
      <c r="CB554" s="454"/>
      <c r="CC554" s="454"/>
      <c r="CD554" s="454"/>
      <c r="CE554" s="454"/>
      <c r="CF554" s="454"/>
      <c r="CG554" s="454"/>
      <c r="CH554" s="454"/>
      <c r="CI554" s="454"/>
      <c r="CJ554" s="454"/>
      <c r="CK554" s="454"/>
      <c r="CL554" s="454"/>
      <c r="CM554" s="454"/>
      <c r="CN554" s="454"/>
      <c r="CO554" s="454"/>
      <c r="CP554" s="454"/>
      <c r="CQ554" s="454"/>
      <c r="CR554" s="454"/>
      <c r="CS554" s="454"/>
      <c r="CT554" s="454"/>
      <c r="CU554" s="454"/>
      <c r="CV554" s="454"/>
      <c r="CW554" s="454"/>
      <c r="CX554" s="454"/>
      <c r="CY554" s="454"/>
      <c r="CZ554" s="454"/>
      <c r="DA554" s="454"/>
      <c r="DB554" s="454"/>
      <c r="DC554" s="454"/>
      <c r="DD554" s="454"/>
      <c r="DE554" s="454"/>
      <c r="DF554" s="454"/>
      <c r="DG554" s="454"/>
      <c r="DH554" s="454"/>
      <c r="DI554" s="454"/>
      <c r="DJ554" s="454"/>
      <c r="DK554" s="454"/>
      <c r="DL554" s="454"/>
      <c r="DM554" s="454"/>
      <c r="DN554" s="454"/>
      <c r="DO554" s="454"/>
      <c r="DP554" s="454"/>
      <c r="DQ554" s="454"/>
      <c r="DR554" s="454"/>
      <c r="DS554" s="454"/>
      <c r="DT554" s="454"/>
      <c r="DU554" s="454"/>
      <c r="DV554" s="454"/>
      <c r="DW554" s="454"/>
      <c r="DX554" s="454"/>
      <c r="DY554" s="454"/>
      <c r="DZ554" s="454"/>
      <c r="EA554" s="454"/>
      <c r="EB554" s="454"/>
      <c r="EC554" s="454"/>
      <c r="ED554" s="454"/>
      <c r="EE554" s="454"/>
      <c r="EF554" s="454"/>
      <c r="EG554" s="454"/>
      <c r="EH554" s="454"/>
      <c r="EI554" s="454"/>
      <c r="EJ554" s="454"/>
      <c r="EK554" s="454"/>
      <c r="EL554" s="454"/>
      <c r="EM554" s="454"/>
      <c r="EN554" s="454"/>
      <c r="EO554" s="454"/>
      <c r="EP554" s="454"/>
      <c r="EQ554" s="454"/>
      <c r="ER554" s="454"/>
      <c r="ES554" s="454"/>
      <c r="ET554" s="454"/>
      <c r="EU554" s="581"/>
      <c r="EV554" s="581"/>
      <c r="EW554" s="581"/>
      <c r="EX554" s="581"/>
      <c r="EY554" s="581"/>
      <c r="EZ554" s="581"/>
      <c r="FA554" s="581"/>
      <c r="FB554" s="581"/>
      <c r="FC554" s="581"/>
      <c r="FD554" s="581"/>
      <c r="FE554" s="581"/>
    </row>
    <row r="555" spans="1:161">
      <c r="A555" s="454"/>
      <c r="B555" s="653"/>
      <c r="C555" s="454"/>
      <c r="D555" s="454"/>
      <c r="E555" s="454"/>
      <c r="F555" s="504"/>
      <c r="G555" s="454"/>
      <c r="H555" s="454"/>
      <c r="I555" s="454"/>
      <c r="J555" s="454"/>
      <c r="K555" s="454"/>
      <c r="L555" s="454"/>
      <c r="M555" s="454"/>
      <c r="N555" s="454"/>
      <c r="O555" s="454"/>
      <c r="P555" s="454"/>
      <c r="Q555" s="454"/>
      <c r="R555" s="454"/>
      <c r="S555" s="454"/>
      <c r="T555" s="454"/>
      <c r="U555" s="454"/>
      <c r="V555" s="454"/>
      <c r="W555" s="454"/>
      <c r="X555" s="454"/>
      <c r="Y555" s="454"/>
      <c r="Z555" s="454"/>
      <c r="AA555" s="454"/>
      <c r="AB555" s="454"/>
      <c r="AC555" s="454"/>
      <c r="AD555" s="454"/>
      <c r="AE555" s="454"/>
      <c r="AF555" s="454"/>
      <c r="AG555" s="454"/>
      <c r="AH555" s="454"/>
      <c r="AI555" s="454"/>
      <c r="AJ555" s="454"/>
      <c r="AK555" s="454"/>
      <c r="AL555" s="454"/>
      <c r="AM555" s="454"/>
      <c r="AN555" s="454"/>
      <c r="AO555" s="454"/>
      <c r="AP555" s="454"/>
      <c r="AQ555" s="454"/>
      <c r="AR555" s="454"/>
      <c r="AS555" s="454"/>
      <c r="AT555" s="454"/>
      <c r="AU555" s="454"/>
      <c r="AV555" s="454"/>
      <c r="AW555" s="454"/>
      <c r="AX555" s="454"/>
      <c r="AY555" s="454"/>
      <c r="AZ555" s="454"/>
      <c r="BA555" s="454"/>
      <c r="BB555" s="454"/>
      <c r="BC555" s="454"/>
      <c r="BD555" s="454"/>
      <c r="BE555" s="454"/>
      <c r="BF555" s="454"/>
      <c r="BG555" s="454"/>
      <c r="BH555" s="454"/>
      <c r="BI555" s="454"/>
      <c r="BJ555" s="454"/>
      <c r="BK555" s="454"/>
      <c r="BL555" s="454"/>
      <c r="BM555" s="454"/>
      <c r="BN555" s="454"/>
      <c r="BO555" s="454"/>
      <c r="BP555" s="454"/>
      <c r="BQ555" s="454"/>
      <c r="BR555" s="454"/>
      <c r="BS555" s="454"/>
      <c r="BT555" s="454"/>
      <c r="BU555" s="454"/>
      <c r="BV555" s="454"/>
      <c r="BW555" s="454"/>
      <c r="BX555" s="454"/>
      <c r="BY555" s="454"/>
      <c r="BZ555" s="454"/>
      <c r="CA555" s="454"/>
      <c r="CB555" s="454"/>
      <c r="CC555" s="454"/>
      <c r="CD555" s="454"/>
      <c r="CE555" s="454"/>
      <c r="CF555" s="454"/>
      <c r="CG555" s="454"/>
      <c r="CH555" s="454"/>
      <c r="CI555" s="454"/>
      <c r="CJ555" s="454"/>
      <c r="CK555" s="454"/>
      <c r="CL555" s="454"/>
      <c r="CM555" s="454"/>
      <c r="CN555" s="454"/>
      <c r="CO555" s="454"/>
      <c r="CP555" s="454"/>
      <c r="CQ555" s="454"/>
      <c r="CR555" s="454"/>
      <c r="CS555" s="454"/>
      <c r="CT555" s="454"/>
      <c r="CU555" s="454"/>
      <c r="CV555" s="454"/>
      <c r="CW555" s="454"/>
      <c r="CX555" s="454"/>
      <c r="CY555" s="454"/>
      <c r="CZ555" s="454"/>
      <c r="DA555" s="454"/>
      <c r="DB555" s="454"/>
      <c r="DC555" s="454"/>
      <c r="DD555" s="454"/>
      <c r="DE555" s="454"/>
      <c r="DF555" s="454"/>
      <c r="DG555" s="454"/>
      <c r="DH555" s="454"/>
      <c r="DI555" s="454"/>
      <c r="DJ555" s="454"/>
      <c r="DK555" s="454"/>
      <c r="DL555" s="454"/>
      <c r="DM555" s="454"/>
      <c r="DN555" s="454"/>
      <c r="DO555" s="454"/>
      <c r="DP555" s="454"/>
      <c r="DQ555" s="454"/>
      <c r="DR555" s="454"/>
      <c r="DS555" s="454"/>
      <c r="DT555" s="454"/>
      <c r="DU555" s="454"/>
      <c r="DV555" s="454"/>
      <c r="DW555" s="454"/>
      <c r="DX555" s="454"/>
      <c r="DY555" s="454"/>
      <c r="DZ555" s="454"/>
      <c r="EA555" s="454"/>
      <c r="EB555" s="454"/>
      <c r="EC555" s="454"/>
      <c r="ED555" s="454"/>
      <c r="EE555" s="454"/>
      <c r="EF555" s="454"/>
      <c r="EG555" s="454"/>
      <c r="EH555" s="454"/>
      <c r="EI555" s="454"/>
      <c r="EJ555" s="454"/>
      <c r="EK555" s="454"/>
      <c r="EL555" s="454"/>
      <c r="EM555" s="454"/>
      <c r="EN555" s="454"/>
      <c r="EO555" s="454"/>
      <c r="EP555" s="454"/>
      <c r="EQ555" s="454"/>
      <c r="ER555" s="454"/>
      <c r="ES555" s="454"/>
      <c r="ET555" s="454"/>
      <c r="EU555" s="581"/>
      <c r="EV555" s="581"/>
      <c r="EW555" s="581"/>
      <c r="EX555" s="581"/>
      <c r="EY555" s="581"/>
      <c r="EZ555" s="581"/>
      <c r="FA555" s="581"/>
      <c r="FB555" s="581"/>
      <c r="FC555" s="581"/>
      <c r="FD555" s="581"/>
      <c r="FE555" s="581"/>
    </row>
    <row r="556" spans="1:161">
      <c r="A556" s="454"/>
      <c r="B556" s="653"/>
      <c r="C556" s="454"/>
      <c r="D556" s="454"/>
      <c r="E556" s="454"/>
      <c r="F556" s="504"/>
      <c r="G556" s="454"/>
      <c r="H556" s="454"/>
      <c r="I556" s="454"/>
      <c r="J556" s="454"/>
      <c r="K556" s="454"/>
      <c r="L556" s="454"/>
      <c r="M556" s="454"/>
      <c r="N556" s="454"/>
      <c r="O556" s="454"/>
      <c r="P556" s="454"/>
      <c r="Q556" s="454"/>
      <c r="R556" s="454"/>
      <c r="S556" s="454"/>
      <c r="T556" s="454"/>
      <c r="U556" s="454"/>
      <c r="V556" s="454"/>
      <c r="W556" s="454"/>
      <c r="X556" s="454"/>
      <c r="Y556" s="454"/>
      <c r="Z556" s="454"/>
      <c r="AA556" s="454"/>
      <c r="AB556" s="454"/>
      <c r="AC556" s="454"/>
      <c r="AD556" s="454"/>
      <c r="AE556" s="454"/>
      <c r="AF556" s="454"/>
      <c r="AG556" s="454"/>
      <c r="AH556" s="454"/>
      <c r="AI556" s="454"/>
      <c r="AJ556" s="454"/>
      <c r="AK556" s="454"/>
      <c r="AL556" s="454"/>
      <c r="AM556" s="454"/>
      <c r="AN556" s="454"/>
      <c r="AO556" s="454"/>
      <c r="AP556" s="454"/>
      <c r="AQ556" s="454"/>
      <c r="AR556" s="454"/>
      <c r="AS556" s="454"/>
      <c r="AT556" s="454"/>
      <c r="AU556" s="454"/>
      <c r="AV556" s="454"/>
      <c r="AW556" s="454"/>
      <c r="AX556" s="454"/>
      <c r="AY556" s="454"/>
      <c r="AZ556" s="454"/>
      <c r="BA556" s="454"/>
      <c r="BB556" s="454"/>
      <c r="BC556" s="454"/>
      <c r="BD556" s="454"/>
      <c r="BE556" s="454"/>
      <c r="BF556" s="454"/>
      <c r="BG556" s="454"/>
      <c r="BH556" s="454"/>
      <c r="BI556" s="454"/>
      <c r="BJ556" s="454"/>
      <c r="BK556" s="454"/>
      <c r="BL556" s="454"/>
      <c r="BM556" s="454"/>
      <c r="BN556" s="454"/>
      <c r="BO556" s="454"/>
      <c r="BP556" s="454"/>
      <c r="BQ556" s="454"/>
      <c r="BR556" s="454"/>
      <c r="BS556" s="454"/>
      <c r="BT556" s="454"/>
      <c r="BU556" s="454"/>
      <c r="BV556" s="454"/>
      <c r="BW556" s="454"/>
      <c r="BX556" s="454"/>
      <c r="BY556" s="454"/>
      <c r="BZ556" s="454"/>
      <c r="CA556" s="454"/>
      <c r="CB556" s="454"/>
      <c r="CC556" s="454"/>
      <c r="CD556" s="454"/>
      <c r="CE556" s="454"/>
      <c r="CF556" s="454"/>
      <c r="CG556" s="454"/>
      <c r="CH556" s="454"/>
      <c r="CI556" s="454"/>
      <c r="CJ556" s="454"/>
      <c r="CK556" s="454"/>
      <c r="CL556" s="454"/>
      <c r="CM556" s="454"/>
      <c r="CN556" s="454"/>
      <c r="CO556" s="454"/>
      <c r="CP556" s="454"/>
      <c r="CQ556" s="454"/>
      <c r="CR556" s="454"/>
      <c r="CS556" s="454"/>
      <c r="CT556" s="454"/>
      <c r="CU556" s="454"/>
      <c r="CV556" s="454"/>
      <c r="CW556" s="454"/>
      <c r="CX556" s="454"/>
      <c r="CY556" s="454"/>
      <c r="CZ556" s="454"/>
      <c r="DA556" s="454"/>
      <c r="DB556" s="454"/>
      <c r="DC556" s="454"/>
      <c r="DD556" s="454"/>
      <c r="DE556" s="454"/>
      <c r="DF556" s="454"/>
      <c r="DG556" s="454"/>
      <c r="DH556" s="454"/>
      <c r="DI556" s="454"/>
      <c r="DJ556" s="454"/>
      <c r="DK556" s="454"/>
      <c r="DL556" s="454"/>
      <c r="DM556" s="454"/>
      <c r="DN556" s="454"/>
      <c r="DO556" s="454"/>
      <c r="DP556" s="454"/>
      <c r="DQ556" s="454"/>
      <c r="DR556" s="454"/>
      <c r="DS556" s="454"/>
      <c r="DT556" s="454"/>
      <c r="DU556" s="454"/>
      <c r="DV556" s="454"/>
      <c r="DW556" s="454"/>
      <c r="DX556" s="454"/>
      <c r="DY556" s="454"/>
      <c r="DZ556" s="454"/>
      <c r="EA556" s="454"/>
      <c r="EB556" s="454"/>
      <c r="EC556" s="454"/>
      <c r="ED556" s="454"/>
      <c r="EE556" s="454"/>
      <c r="EF556" s="454"/>
      <c r="EG556" s="454"/>
      <c r="EH556" s="454"/>
      <c r="EI556" s="454"/>
      <c r="EJ556" s="454"/>
      <c r="EK556" s="454"/>
      <c r="EL556" s="454"/>
      <c r="EM556" s="454"/>
      <c r="EN556" s="454"/>
      <c r="EO556" s="454"/>
      <c r="EP556" s="454"/>
      <c r="EQ556" s="454"/>
      <c r="ER556" s="454"/>
      <c r="ES556" s="454"/>
      <c r="ET556" s="454"/>
      <c r="EU556" s="581"/>
      <c r="EV556" s="581"/>
      <c r="EW556" s="581"/>
      <c r="EX556" s="581"/>
      <c r="EY556" s="581"/>
      <c r="EZ556" s="581"/>
      <c r="FA556" s="581"/>
      <c r="FB556" s="581"/>
      <c r="FC556" s="581"/>
      <c r="FD556" s="581"/>
      <c r="FE556" s="581"/>
    </row>
    <row r="557" spans="1:161">
      <c r="A557" s="454"/>
      <c r="B557" s="653"/>
      <c r="C557" s="454"/>
      <c r="D557" s="454"/>
      <c r="E557" s="454"/>
      <c r="F557" s="504"/>
      <c r="G557" s="454"/>
      <c r="H557" s="454"/>
      <c r="I557" s="454"/>
      <c r="J557" s="454"/>
      <c r="K557" s="454"/>
      <c r="L557" s="454"/>
      <c r="M557" s="454"/>
      <c r="N557" s="454"/>
      <c r="O557" s="454"/>
      <c r="P557" s="454"/>
      <c r="Q557" s="454"/>
      <c r="R557" s="454"/>
      <c r="S557" s="454"/>
      <c r="T557" s="454"/>
      <c r="U557" s="454"/>
      <c r="V557" s="454"/>
      <c r="W557" s="454"/>
      <c r="X557" s="454"/>
      <c r="Y557" s="454"/>
      <c r="Z557" s="454"/>
      <c r="AA557" s="454"/>
      <c r="AB557" s="454"/>
      <c r="AC557" s="454"/>
      <c r="AD557" s="454"/>
      <c r="AE557" s="454"/>
      <c r="AF557" s="454"/>
      <c r="AG557" s="454"/>
      <c r="AH557" s="454"/>
      <c r="AI557" s="454"/>
      <c r="AJ557" s="454"/>
      <c r="AK557" s="454"/>
      <c r="AL557" s="454"/>
      <c r="AM557" s="454"/>
      <c r="AN557" s="454"/>
      <c r="AO557" s="454"/>
      <c r="AP557" s="454"/>
      <c r="AQ557" s="454"/>
      <c r="AR557" s="454"/>
      <c r="AS557" s="454"/>
      <c r="AT557" s="454"/>
      <c r="AU557" s="454"/>
      <c r="AV557" s="454"/>
      <c r="AW557" s="454"/>
      <c r="AX557" s="454"/>
      <c r="AY557" s="454"/>
      <c r="AZ557" s="454"/>
      <c r="BA557" s="454"/>
      <c r="BB557" s="454"/>
      <c r="BC557" s="454"/>
      <c r="BD557" s="454"/>
      <c r="BE557" s="454"/>
      <c r="BF557" s="454"/>
      <c r="BG557" s="454"/>
      <c r="BH557" s="454"/>
      <c r="BI557" s="454"/>
      <c r="BJ557" s="454"/>
      <c r="BK557" s="454"/>
      <c r="BL557" s="454"/>
      <c r="BM557" s="454"/>
      <c r="BN557" s="454"/>
      <c r="BO557" s="454"/>
      <c r="BP557" s="454"/>
      <c r="BQ557" s="454"/>
      <c r="BR557" s="454"/>
      <c r="BS557" s="454"/>
      <c r="BT557" s="454"/>
      <c r="BU557" s="454"/>
      <c r="BV557" s="454"/>
      <c r="BW557" s="454"/>
      <c r="BX557" s="454"/>
      <c r="BY557" s="454"/>
      <c r="BZ557" s="454"/>
      <c r="CA557" s="454"/>
      <c r="CB557" s="454"/>
      <c r="CC557" s="454"/>
      <c r="CD557" s="454"/>
      <c r="CE557" s="454"/>
      <c r="CF557" s="454"/>
      <c r="CG557" s="454"/>
      <c r="CH557" s="454"/>
      <c r="CI557" s="454"/>
      <c r="CJ557" s="454"/>
      <c r="CK557" s="454"/>
      <c r="CL557" s="454"/>
      <c r="CM557" s="454"/>
      <c r="CN557" s="454"/>
      <c r="CO557" s="454"/>
      <c r="CP557" s="454"/>
      <c r="CQ557" s="454"/>
      <c r="CR557" s="454"/>
      <c r="CS557" s="454"/>
      <c r="CT557" s="454"/>
      <c r="CU557" s="454"/>
      <c r="CV557" s="454"/>
      <c r="CW557" s="454"/>
      <c r="CX557" s="454"/>
      <c r="CY557" s="454"/>
      <c r="CZ557" s="454"/>
      <c r="DA557" s="454"/>
      <c r="DB557" s="454"/>
      <c r="DC557" s="454"/>
      <c r="DD557" s="454"/>
      <c r="DE557" s="454"/>
      <c r="DF557" s="454"/>
      <c r="DG557" s="454"/>
      <c r="DH557" s="454"/>
      <c r="DI557" s="454"/>
      <c r="DJ557" s="454"/>
      <c r="DK557" s="454"/>
      <c r="DL557" s="454"/>
      <c r="DM557" s="454"/>
      <c r="DN557" s="454"/>
      <c r="DO557" s="454"/>
      <c r="DP557" s="454"/>
      <c r="DQ557" s="454"/>
      <c r="DR557" s="454"/>
      <c r="DS557" s="454"/>
      <c r="DT557" s="454"/>
      <c r="DU557" s="454"/>
      <c r="DV557" s="454"/>
      <c r="DW557" s="454"/>
      <c r="DX557" s="454"/>
      <c r="DY557" s="454"/>
      <c r="DZ557" s="454"/>
      <c r="EA557" s="454"/>
      <c r="EB557" s="454"/>
      <c r="EC557" s="454"/>
      <c r="ED557" s="454"/>
      <c r="EE557" s="454"/>
      <c r="EF557" s="454"/>
      <c r="EG557" s="454"/>
      <c r="EH557" s="454"/>
      <c r="EI557" s="454"/>
      <c r="EJ557" s="454"/>
      <c r="EK557" s="454"/>
      <c r="EL557" s="454"/>
      <c r="EM557" s="454"/>
      <c r="EN557" s="454"/>
      <c r="EO557" s="454"/>
      <c r="EP557" s="454"/>
      <c r="EQ557" s="454"/>
      <c r="ER557" s="454"/>
      <c r="ES557" s="454"/>
      <c r="ET557" s="454"/>
      <c r="EU557" s="581"/>
      <c r="EV557" s="581"/>
      <c r="EW557" s="581"/>
      <c r="EX557" s="581"/>
      <c r="EY557" s="581"/>
      <c r="EZ557" s="581"/>
      <c r="FA557" s="581"/>
      <c r="FB557" s="581"/>
      <c r="FC557" s="581"/>
      <c r="FD557" s="581"/>
      <c r="FE557" s="581"/>
    </row>
    <row r="558" spans="1:161">
      <c r="A558" s="454"/>
      <c r="B558" s="653"/>
      <c r="C558" s="454"/>
      <c r="D558" s="454"/>
      <c r="E558" s="454"/>
      <c r="F558" s="504"/>
      <c r="G558" s="454"/>
      <c r="H558" s="454"/>
      <c r="I558" s="454"/>
      <c r="J558" s="454"/>
      <c r="K558" s="454"/>
      <c r="L558" s="454"/>
      <c r="M558" s="454"/>
      <c r="N558" s="454"/>
      <c r="O558" s="454"/>
      <c r="P558" s="454"/>
      <c r="Q558" s="454"/>
      <c r="R558" s="454"/>
      <c r="S558" s="454"/>
      <c r="T558" s="454"/>
      <c r="U558" s="454"/>
      <c r="V558" s="454"/>
      <c r="W558" s="454"/>
      <c r="X558" s="454"/>
      <c r="Y558" s="454"/>
      <c r="Z558" s="454"/>
      <c r="AA558" s="454"/>
      <c r="AB558" s="454"/>
      <c r="AC558" s="454"/>
      <c r="AD558" s="454"/>
      <c r="AE558" s="454"/>
      <c r="AF558" s="454"/>
      <c r="AG558" s="454"/>
      <c r="AH558" s="454"/>
      <c r="AI558" s="454"/>
      <c r="AJ558" s="454"/>
      <c r="AK558" s="454"/>
      <c r="AL558" s="454"/>
      <c r="AM558" s="454"/>
      <c r="AN558" s="454"/>
      <c r="AO558" s="454"/>
      <c r="AP558" s="454"/>
      <c r="AQ558" s="454"/>
      <c r="AR558" s="454"/>
      <c r="AS558" s="454"/>
      <c r="AT558" s="454"/>
      <c r="AU558" s="454"/>
      <c r="AV558" s="454"/>
      <c r="AW558" s="454"/>
      <c r="AX558" s="454"/>
      <c r="AY558" s="454"/>
      <c r="AZ558" s="454"/>
      <c r="BA558" s="454"/>
      <c r="BB558" s="454"/>
      <c r="BC558" s="454"/>
      <c r="BD558" s="454"/>
      <c r="BE558" s="454"/>
      <c r="BF558" s="454"/>
      <c r="BG558" s="454"/>
      <c r="BH558" s="454"/>
      <c r="BI558" s="454"/>
      <c r="BJ558" s="454"/>
      <c r="BK558" s="454"/>
      <c r="BL558" s="454"/>
      <c r="BM558" s="454"/>
      <c r="BN558" s="454"/>
      <c r="BO558" s="454"/>
      <c r="BP558" s="454"/>
      <c r="BQ558" s="454"/>
      <c r="BR558" s="454"/>
      <c r="BS558" s="454"/>
      <c r="BT558" s="454"/>
      <c r="BU558" s="454"/>
      <c r="BV558" s="454"/>
      <c r="BW558" s="454"/>
      <c r="BX558" s="454"/>
      <c r="BY558" s="454"/>
      <c r="BZ558" s="454"/>
      <c r="CA558" s="454"/>
      <c r="CB558" s="454"/>
      <c r="CC558" s="454"/>
      <c r="CD558" s="454"/>
      <c r="CE558" s="454"/>
      <c r="CF558" s="454"/>
      <c r="CG558" s="454"/>
      <c r="CH558" s="454"/>
      <c r="CI558" s="454"/>
      <c r="CJ558" s="454"/>
      <c r="CK558" s="454"/>
      <c r="CL558" s="454"/>
      <c r="CM558" s="454"/>
      <c r="CN558" s="454"/>
      <c r="CO558" s="454"/>
      <c r="CP558" s="454"/>
      <c r="CQ558" s="454"/>
      <c r="CR558" s="454"/>
      <c r="CS558" s="454"/>
      <c r="CT558" s="454"/>
      <c r="CU558" s="454"/>
      <c r="CV558" s="454"/>
      <c r="CW558" s="454"/>
      <c r="CX558" s="454"/>
      <c r="CY558" s="454"/>
      <c r="CZ558" s="454"/>
      <c r="DA558" s="454"/>
      <c r="DB558" s="454"/>
      <c r="DC558" s="454"/>
      <c r="DD558" s="454"/>
      <c r="DE558" s="454"/>
      <c r="DF558" s="454"/>
      <c r="DG558" s="454"/>
      <c r="DH558" s="454"/>
      <c r="DI558" s="454"/>
      <c r="DJ558" s="454"/>
      <c r="DK558" s="454"/>
      <c r="DL558" s="454"/>
      <c r="DM558" s="454"/>
      <c r="DN558" s="454"/>
      <c r="DO558" s="454"/>
      <c r="DP558" s="454"/>
      <c r="DQ558" s="454"/>
      <c r="DR558" s="454"/>
      <c r="DS558" s="454"/>
      <c r="DT558" s="454"/>
      <c r="DU558" s="454"/>
      <c r="DV558" s="454"/>
      <c r="DW558" s="454"/>
      <c r="DX558" s="454"/>
      <c r="DY558" s="454"/>
      <c r="DZ558" s="454"/>
      <c r="EA558" s="454"/>
      <c r="EB558" s="454"/>
      <c r="EC558" s="454"/>
      <c r="ED558" s="454"/>
      <c r="EE558" s="454"/>
      <c r="EF558" s="454"/>
      <c r="EG558" s="454"/>
      <c r="EH558" s="454"/>
      <c r="EI558" s="454"/>
      <c r="EJ558" s="454"/>
      <c r="EK558" s="454"/>
      <c r="EL558" s="454"/>
      <c r="EM558" s="454"/>
      <c r="EN558" s="454"/>
      <c r="EO558" s="454"/>
      <c r="EP558" s="454"/>
      <c r="EQ558" s="454"/>
      <c r="ER558" s="454"/>
      <c r="ES558" s="454"/>
      <c r="ET558" s="454"/>
      <c r="EU558" s="581"/>
      <c r="EV558" s="581"/>
      <c r="EW558" s="581"/>
      <c r="EX558" s="581"/>
      <c r="EY558" s="581"/>
      <c r="EZ558" s="581"/>
      <c r="FA558" s="581"/>
      <c r="FB558" s="581"/>
      <c r="FC558" s="581"/>
      <c r="FD558" s="581"/>
      <c r="FE558" s="581"/>
    </row>
    <row r="559" spans="1:161">
      <c r="A559" s="454"/>
      <c r="B559" s="653"/>
      <c r="C559" s="454"/>
      <c r="D559" s="454"/>
      <c r="E559" s="454"/>
      <c r="F559" s="504"/>
      <c r="G559" s="454"/>
      <c r="H559" s="454"/>
      <c r="I559" s="454"/>
      <c r="J559" s="454"/>
      <c r="K559" s="454"/>
      <c r="L559" s="454"/>
      <c r="M559" s="454"/>
      <c r="N559" s="454"/>
      <c r="O559" s="454"/>
      <c r="P559" s="454"/>
      <c r="Q559" s="454"/>
      <c r="R559" s="454"/>
      <c r="S559" s="454"/>
      <c r="T559" s="454"/>
      <c r="U559" s="454"/>
      <c r="V559" s="454"/>
      <c r="W559" s="454"/>
      <c r="X559" s="454"/>
      <c r="Y559" s="454"/>
      <c r="Z559" s="454"/>
      <c r="AA559" s="454"/>
      <c r="AB559" s="454"/>
      <c r="AC559" s="454"/>
      <c r="AD559" s="454"/>
      <c r="AE559" s="454"/>
      <c r="AF559" s="454"/>
      <c r="AG559" s="454"/>
      <c r="AH559" s="454"/>
      <c r="AI559" s="454"/>
      <c r="AJ559" s="454"/>
      <c r="AK559" s="454"/>
      <c r="AL559" s="454"/>
      <c r="AM559" s="454"/>
      <c r="AN559" s="454"/>
      <c r="AO559" s="454"/>
      <c r="AP559" s="454"/>
      <c r="AQ559" s="454"/>
      <c r="AR559" s="454"/>
      <c r="AS559" s="454"/>
      <c r="AT559" s="454"/>
      <c r="AU559" s="454"/>
      <c r="AV559" s="454"/>
      <c r="AW559" s="454"/>
      <c r="AX559" s="454"/>
      <c r="AY559" s="454"/>
      <c r="AZ559" s="454"/>
      <c r="BA559" s="454"/>
      <c r="BB559" s="454"/>
      <c r="BC559" s="454"/>
      <c r="BD559" s="454"/>
      <c r="BE559" s="454"/>
      <c r="BF559" s="454"/>
      <c r="BG559" s="454"/>
      <c r="BH559" s="454"/>
      <c r="BI559" s="454"/>
      <c r="BJ559" s="454"/>
      <c r="BK559" s="454"/>
      <c r="BL559" s="454"/>
      <c r="BM559" s="454"/>
      <c r="BN559" s="454"/>
      <c r="BO559" s="454"/>
      <c r="BP559" s="454"/>
      <c r="BQ559" s="454"/>
      <c r="BR559" s="454"/>
      <c r="BS559" s="454"/>
      <c r="BT559" s="454"/>
      <c r="BU559" s="454"/>
      <c r="BV559" s="454"/>
      <c r="BW559" s="454"/>
      <c r="BX559" s="454"/>
      <c r="BY559" s="454"/>
      <c r="BZ559" s="454"/>
      <c r="CA559" s="454"/>
      <c r="CB559" s="454"/>
      <c r="CC559" s="454"/>
      <c r="CD559" s="454"/>
      <c r="CE559" s="454"/>
      <c r="CF559" s="454"/>
      <c r="CG559" s="454"/>
      <c r="CH559" s="454"/>
      <c r="CI559" s="454"/>
      <c r="CJ559" s="454"/>
      <c r="CK559" s="454"/>
      <c r="CL559" s="454"/>
      <c r="CM559" s="454"/>
      <c r="CN559" s="454"/>
      <c r="CO559" s="454"/>
      <c r="CP559" s="454"/>
      <c r="CQ559" s="454"/>
      <c r="CR559" s="454"/>
      <c r="CS559" s="454"/>
      <c r="CT559" s="454"/>
      <c r="CU559" s="454"/>
      <c r="CV559" s="454"/>
      <c r="CW559" s="454"/>
      <c r="CX559" s="454"/>
      <c r="CY559" s="454"/>
      <c r="CZ559" s="454"/>
      <c r="DA559" s="454"/>
      <c r="DB559" s="454"/>
      <c r="DC559" s="454"/>
      <c r="DD559" s="454"/>
      <c r="DE559" s="454"/>
      <c r="DF559" s="454"/>
      <c r="DG559" s="454"/>
      <c r="DH559" s="454"/>
      <c r="DI559" s="454"/>
      <c r="DJ559" s="454"/>
      <c r="DK559" s="454"/>
      <c r="DL559" s="454"/>
      <c r="DM559" s="454"/>
      <c r="DN559" s="454"/>
      <c r="DO559" s="454"/>
      <c r="DP559" s="454"/>
      <c r="DQ559" s="454"/>
      <c r="DR559" s="454"/>
      <c r="DS559" s="454"/>
      <c r="DT559" s="454"/>
      <c r="DU559" s="454"/>
      <c r="DV559" s="454"/>
      <c r="DW559" s="454"/>
      <c r="DX559" s="454"/>
      <c r="DY559" s="454"/>
      <c r="DZ559" s="454"/>
      <c r="EA559" s="454"/>
      <c r="EB559" s="454"/>
      <c r="EC559" s="454"/>
      <c r="ED559" s="454"/>
      <c r="EE559" s="454"/>
      <c r="EF559" s="454"/>
      <c r="EG559" s="454"/>
      <c r="EH559" s="454"/>
      <c r="EI559" s="454"/>
      <c r="EJ559" s="454"/>
      <c r="EK559" s="454"/>
      <c r="EL559" s="454"/>
      <c r="EM559" s="454"/>
      <c r="EN559" s="454"/>
      <c r="EO559" s="454"/>
      <c r="EP559" s="454"/>
      <c r="EQ559" s="454"/>
      <c r="ER559" s="454"/>
      <c r="ES559" s="454"/>
      <c r="ET559" s="454"/>
      <c r="EU559" s="581"/>
      <c r="EV559" s="581"/>
      <c r="EW559" s="581"/>
      <c r="EX559" s="581"/>
      <c r="EY559" s="581"/>
      <c r="EZ559" s="581"/>
      <c r="FA559" s="581"/>
      <c r="FB559" s="581"/>
      <c r="FC559" s="581"/>
      <c r="FD559" s="581"/>
      <c r="FE559" s="581"/>
    </row>
    <row r="560" spans="1:161">
      <c r="A560" s="454"/>
      <c r="B560" s="653"/>
      <c r="C560" s="454"/>
      <c r="D560" s="454"/>
      <c r="E560" s="454"/>
      <c r="F560" s="504"/>
      <c r="G560" s="454"/>
      <c r="H560" s="454"/>
      <c r="I560" s="454"/>
      <c r="J560" s="454"/>
      <c r="K560" s="454"/>
      <c r="L560" s="454"/>
      <c r="M560" s="454"/>
      <c r="N560" s="454"/>
      <c r="O560" s="454"/>
      <c r="P560" s="454"/>
      <c r="Q560" s="454"/>
      <c r="R560" s="454"/>
      <c r="S560" s="454"/>
      <c r="T560" s="454"/>
      <c r="U560" s="454"/>
      <c r="V560" s="454"/>
      <c r="W560" s="454"/>
      <c r="X560" s="454"/>
      <c r="Y560" s="454"/>
      <c r="Z560" s="454"/>
      <c r="AA560" s="454"/>
      <c r="AB560" s="454"/>
      <c r="AC560" s="454"/>
      <c r="AD560" s="454"/>
      <c r="AE560" s="454"/>
      <c r="AF560" s="454"/>
      <c r="AG560" s="454"/>
      <c r="AH560" s="454"/>
      <c r="AI560" s="454"/>
      <c r="AJ560" s="454"/>
      <c r="AK560" s="454"/>
      <c r="AL560" s="454"/>
      <c r="AM560" s="454"/>
      <c r="AN560" s="454"/>
      <c r="AO560" s="454"/>
      <c r="AP560" s="454"/>
      <c r="AQ560" s="454"/>
      <c r="AR560" s="454"/>
      <c r="AS560" s="454"/>
      <c r="AT560" s="454"/>
      <c r="AU560" s="454"/>
      <c r="AV560" s="454"/>
      <c r="AW560" s="454"/>
      <c r="AX560" s="454"/>
      <c r="AY560" s="454"/>
      <c r="AZ560" s="454"/>
      <c r="BA560" s="454"/>
      <c r="BB560" s="454"/>
      <c r="BC560" s="454"/>
      <c r="BD560" s="454"/>
      <c r="BE560" s="454"/>
      <c r="BF560" s="454"/>
      <c r="BG560" s="454"/>
      <c r="BH560" s="454"/>
      <c r="BI560" s="454"/>
      <c r="BJ560" s="454"/>
      <c r="BK560" s="454"/>
      <c r="BL560" s="454"/>
      <c r="BM560" s="454"/>
      <c r="BN560" s="454"/>
      <c r="BO560" s="454"/>
      <c r="BP560" s="454"/>
      <c r="BQ560" s="454"/>
      <c r="BR560" s="454"/>
      <c r="BS560" s="454"/>
      <c r="BT560" s="454"/>
      <c r="BU560" s="454"/>
      <c r="BV560" s="454"/>
      <c r="BW560" s="454"/>
      <c r="BX560" s="454"/>
      <c r="BY560" s="454"/>
      <c r="BZ560" s="454"/>
      <c r="CA560" s="454"/>
      <c r="CB560" s="454"/>
      <c r="CC560" s="454"/>
      <c r="CD560" s="454"/>
      <c r="CE560" s="454"/>
      <c r="CF560" s="454"/>
      <c r="CG560" s="454"/>
      <c r="CH560" s="454"/>
      <c r="CI560" s="454"/>
      <c r="CJ560" s="454"/>
      <c r="CK560" s="454"/>
      <c r="CL560" s="454"/>
      <c r="CM560" s="454"/>
      <c r="CN560" s="454"/>
      <c r="CO560" s="454"/>
      <c r="CP560" s="454"/>
      <c r="CQ560" s="454"/>
      <c r="CR560" s="454"/>
      <c r="CS560" s="454"/>
      <c r="CT560" s="454"/>
      <c r="CU560" s="454"/>
      <c r="CV560" s="454"/>
      <c r="CW560" s="454"/>
      <c r="CX560" s="454"/>
      <c r="CY560" s="454"/>
      <c r="CZ560" s="454"/>
      <c r="DA560" s="454"/>
      <c r="DB560" s="454"/>
      <c r="DC560" s="454"/>
      <c r="DD560" s="454"/>
      <c r="DE560" s="454"/>
      <c r="DF560" s="454"/>
      <c r="DG560" s="454"/>
      <c r="DH560" s="454"/>
      <c r="DI560" s="454"/>
      <c r="DJ560" s="454"/>
      <c r="DK560" s="454"/>
      <c r="DL560" s="454"/>
      <c r="DM560" s="454"/>
      <c r="DN560" s="454"/>
      <c r="DO560" s="454"/>
      <c r="DP560" s="454"/>
      <c r="DQ560" s="454"/>
      <c r="DR560" s="454"/>
      <c r="DS560" s="454"/>
      <c r="DT560" s="454"/>
      <c r="DU560" s="454"/>
      <c r="DV560" s="454"/>
      <c r="DW560" s="454"/>
      <c r="DX560" s="454"/>
      <c r="DY560" s="454"/>
      <c r="DZ560" s="454"/>
      <c r="EA560" s="454"/>
      <c r="EB560" s="454"/>
      <c r="EC560" s="454"/>
      <c r="ED560" s="454"/>
      <c r="EE560" s="454"/>
      <c r="EF560" s="454"/>
      <c r="EG560" s="454"/>
      <c r="EH560" s="454"/>
      <c r="EI560" s="454"/>
      <c r="EJ560" s="454"/>
      <c r="EK560" s="454"/>
      <c r="EL560" s="454"/>
      <c r="EM560" s="454"/>
      <c r="EN560" s="454"/>
      <c r="EO560" s="454"/>
      <c r="EP560" s="454"/>
      <c r="EQ560" s="454"/>
      <c r="ER560" s="454"/>
      <c r="ES560" s="454"/>
      <c r="ET560" s="454"/>
      <c r="EU560" s="581"/>
      <c r="EV560" s="581"/>
      <c r="EW560" s="581"/>
      <c r="EX560" s="581"/>
      <c r="EY560" s="581"/>
      <c r="EZ560" s="581"/>
      <c r="FA560" s="581"/>
      <c r="FB560" s="581"/>
      <c r="FC560" s="581"/>
      <c r="FD560" s="581"/>
      <c r="FE560" s="581"/>
    </row>
    <row r="561" spans="1:161">
      <c r="A561" s="454"/>
      <c r="B561" s="653"/>
      <c r="C561" s="454"/>
      <c r="D561" s="454"/>
      <c r="E561" s="454"/>
      <c r="F561" s="504"/>
      <c r="G561" s="454"/>
      <c r="H561" s="454"/>
      <c r="I561" s="454"/>
      <c r="J561" s="454"/>
      <c r="K561" s="454"/>
      <c r="L561" s="454"/>
      <c r="M561" s="454"/>
      <c r="N561" s="454"/>
      <c r="O561" s="454"/>
      <c r="P561" s="454"/>
      <c r="Q561" s="454"/>
      <c r="R561" s="454"/>
      <c r="S561" s="454"/>
      <c r="T561" s="454"/>
      <c r="U561" s="454"/>
      <c r="V561" s="454"/>
      <c r="W561" s="454"/>
      <c r="X561" s="454"/>
      <c r="Y561" s="454"/>
      <c r="Z561" s="454"/>
      <c r="AA561" s="454"/>
      <c r="AB561" s="454"/>
      <c r="AC561" s="454"/>
      <c r="AD561" s="454"/>
      <c r="AE561" s="454"/>
      <c r="AF561" s="454"/>
      <c r="AG561" s="454"/>
      <c r="AH561" s="454"/>
      <c r="AI561" s="454"/>
      <c r="AJ561" s="454"/>
      <c r="AK561" s="454"/>
      <c r="AL561" s="454"/>
      <c r="AM561" s="454"/>
      <c r="AN561" s="454"/>
      <c r="AO561" s="454"/>
      <c r="AP561" s="454"/>
      <c r="AQ561" s="454"/>
      <c r="AR561" s="454"/>
      <c r="AS561" s="454"/>
      <c r="AT561" s="454"/>
      <c r="AU561" s="454"/>
      <c r="AV561" s="454"/>
      <c r="AW561" s="454"/>
      <c r="AX561" s="454"/>
      <c r="AY561" s="454"/>
      <c r="AZ561" s="454"/>
      <c r="BA561" s="454"/>
      <c r="BB561" s="454"/>
      <c r="BC561" s="454"/>
      <c r="BD561" s="454"/>
      <c r="BE561" s="454"/>
      <c r="BF561" s="454"/>
      <c r="BG561" s="454"/>
      <c r="BH561" s="454"/>
      <c r="BI561" s="454"/>
      <c r="BJ561" s="454"/>
      <c r="BK561" s="454"/>
      <c r="BL561" s="454"/>
      <c r="BM561" s="454"/>
      <c r="BN561" s="454"/>
      <c r="BO561" s="454"/>
      <c r="BP561" s="454"/>
      <c r="BQ561" s="454"/>
      <c r="BR561" s="454"/>
      <c r="BS561" s="454"/>
      <c r="BT561" s="454"/>
      <c r="BU561" s="454"/>
      <c r="BV561" s="454"/>
      <c r="BW561" s="454"/>
      <c r="BX561" s="454"/>
      <c r="BY561" s="454"/>
      <c r="BZ561" s="454"/>
      <c r="CA561" s="454"/>
      <c r="CB561" s="454"/>
      <c r="CC561" s="454"/>
      <c r="CD561" s="454"/>
      <c r="CE561" s="454"/>
      <c r="CF561" s="454"/>
      <c r="CG561" s="454"/>
      <c r="CH561" s="454"/>
      <c r="CI561" s="454"/>
      <c r="CJ561" s="454"/>
      <c r="CK561" s="454"/>
      <c r="CL561" s="454"/>
      <c r="CM561" s="454"/>
      <c r="CN561" s="454"/>
      <c r="CO561" s="454"/>
      <c r="CP561" s="454"/>
      <c r="CQ561" s="454"/>
      <c r="CR561" s="454"/>
      <c r="CS561" s="454"/>
      <c r="CT561" s="454"/>
      <c r="CU561" s="454"/>
      <c r="CV561" s="454"/>
      <c r="CW561" s="454"/>
      <c r="CX561" s="454"/>
      <c r="CY561" s="454"/>
      <c r="CZ561" s="454"/>
      <c r="DA561" s="454"/>
      <c r="DB561" s="454"/>
      <c r="DC561" s="454"/>
      <c r="DD561" s="454"/>
      <c r="DE561" s="454"/>
      <c r="DF561" s="454"/>
      <c r="DG561" s="454"/>
      <c r="DH561" s="454"/>
      <c r="DI561" s="454"/>
      <c r="DJ561" s="454"/>
      <c r="DK561" s="454"/>
      <c r="DL561" s="454"/>
      <c r="DM561" s="454"/>
      <c r="DN561" s="454"/>
      <c r="DO561" s="454"/>
      <c r="DP561" s="454"/>
      <c r="DQ561" s="454"/>
      <c r="DR561" s="454"/>
      <c r="DS561" s="454"/>
      <c r="DT561" s="454"/>
      <c r="DU561" s="454"/>
      <c r="DV561" s="454"/>
      <c r="DW561" s="454"/>
      <c r="DX561" s="454"/>
      <c r="DY561" s="454"/>
      <c r="DZ561" s="454"/>
      <c r="EA561" s="454"/>
      <c r="EB561" s="454"/>
      <c r="EC561" s="454"/>
      <c r="ED561" s="454"/>
      <c r="EE561" s="454"/>
      <c r="EF561" s="454"/>
      <c r="EG561" s="454"/>
      <c r="EH561" s="454"/>
      <c r="EI561" s="454"/>
      <c r="EJ561" s="454"/>
      <c r="EK561" s="454"/>
      <c r="EL561" s="454"/>
      <c r="EM561" s="454"/>
      <c r="EN561" s="454"/>
      <c r="EO561" s="454"/>
      <c r="EP561" s="454"/>
      <c r="EQ561" s="454"/>
      <c r="ER561" s="454"/>
      <c r="ES561" s="454"/>
      <c r="ET561" s="454"/>
      <c r="EU561" s="581"/>
      <c r="EV561" s="581"/>
      <c r="EW561" s="581"/>
      <c r="EX561" s="581"/>
      <c r="EY561" s="581"/>
      <c r="EZ561" s="581"/>
      <c r="FA561" s="581"/>
      <c r="FB561" s="581"/>
      <c r="FC561" s="581"/>
      <c r="FD561" s="581"/>
      <c r="FE561" s="581"/>
    </row>
    <row r="562" spans="1:161">
      <c r="A562" s="454"/>
      <c r="B562" s="653"/>
      <c r="C562" s="454"/>
      <c r="D562" s="454"/>
      <c r="E562" s="454"/>
      <c r="F562" s="504"/>
      <c r="G562" s="454"/>
      <c r="H562" s="454"/>
      <c r="I562" s="454"/>
      <c r="J562" s="454"/>
      <c r="K562" s="454"/>
      <c r="L562" s="454"/>
      <c r="M562" s="454"/>
      <c r="N562" s="454"/>
      <c r="O562" s="454"/>
      <c r="P562" s="454"/>
      <c r="Q562" s="454"/>
      <c r="R562" s="454"/>
      <c r="S562" s="454"/>
      <c r="T562" s="454"/>
      <c r="U562" s="454"/>
      <c r="V562" s="454"/>
      <c r="W562" s="454"/>
      <c r="X562" s="454"/>
      <c r="Y562" s="454"/>
      <c r="Z562" s="454"/>
      <c r="AA562" s="454"/>
      <c r="AB562" s="454"/>
      <c r="AC562" s="454"/>
      <c r="AD562" s="454"/>
      <c r="AE562" s="454"/>
      <c r="AF562" s="454"/>
      <c r="AG562" s="454"/>
      <c r="AH562" s="454"/>
      <c r="AI562" s="454"/>
      <c r="AJ562" s="454"/>
      <c r="AK562" s="454"/>
      <c r="AL562" s="454"/>
      <c r="AM562" s="454"/>
      <c r="AN562" s="454"/>
      <c r="AO562" s="454"/>
      <c r="AP562" s="454"/>
      <c r="AQ562" s="454"/>
      <c r="AR562" s="454"/>
      <c r="AS562" s="454"/>
      <c r="AT562" s="454"/>
      <c r="AU562" s="454"/>
      <c r="AV562" s="454"/>
      <c r="AW562" s="454"/>
      <c r="AX562" s="454"/>
      <c r="AY562" s="454"/>
      <c r="AZ562" s="454"/>
      <c r="BA562" s="454"/>
      <c r="BB562" s="454"/>
      <c r="BC562" s="454"/>
      <c r="BD562" s="454"/>
      <c r="BE562" s="454"/>
      <c r="BF562" s="454"/>
      <c r="BG562" s="454"/>
      <c r="BH562" s="454"/>
      <c r="BI562" s="454"/>
      <c r="BJ562" s="454"/>
      <c r="BK562" s="454"/>
      <c r="BL562" s="454"/>
      <c r="BM562" s="454"/>
      <c r="BN562" s="454"/>
      <c r="BO562" s="454"/>
      <c r="BP562" s="454"/>
      <c r="BQ562" s="454"/>
      <c r="BR562" s="454"/>
      <c r="BS562" s="454"/>
      <c r="BT562" s="454"/>
      <c r="BU562" s="454"/>
      <c r="BV562" s="454"/>
      <c r="BW562" s="454"/>
      <c r="BX562" s="454"/>
      <c r="BY562" s="454"/>
      <c r="BZ562" s="454"/>
      <c r="CA562" s="454"/>
      <c r="CB562" s="454"/>
      <c r="CC562" s="454"/>
      <c r="CD562" s="454"/>
      <c r="CE562" s="454"/>
      <c r="CF562" s="454"/>
      <c r="CG562" s="454"/>
      <c r="CH562" s="454"/>
      <c r="CI562" s="454"/>
      <c r="CJ562" s="454"/>
      <c r="CK562" s="454"/>
      <c r="CL562" s="454"/>
      <c r="CM562" s="454"/>
      <c r="CN562" s="454"/>
      <c r="CO562" s="454"/>
      <c r="CP562" s="454"/>
      <c r="CQ562" s="454"/>
      <c r="CR562" s="454"/>
      <c r="CS562" s="454"/>
      <c r="CT562" s="454"/>
      <c r="CU562" s="454"/>
      <c r="CV562" s="454"/>
      <c r="CW562" s="454"/>
      <c r="CX562" s="454"/>
      <c r="CY562" s="454"/>
      <c r="CZ562" s="454"/>
      <c r="DA562" s="454"/>
      <c r="DB562" s="454"/>
      <c r="DC562" s="454"/>
      <c r="DD562" s="454"/>
      <c r="DE562" s="454"/>
      <c r="DF562" s="454"/>
      <c r="DG562" s="454"/>
      <c r="DH562" s="454"/>
      <c r="DI562" s="454"/>
      <c r="DJ562" s="454"/>
      <c r="DK562" s="454"/>
      <c r="DL562" s="454"/>
      <c r="DM562" s="454"/>
      <c r="DN562" s="454"/>
      <c r="DO562" s="454"/>
      <c r="DP562" s="454"/>
      <c r="DQ562" s="454"/>
      <c r="DR562" s="454"/>
      <c r="DS562" s="454"/>
      <c r="DT562" s="454"/>
      <c r="DU562" s="454"/>
      <c r="DV562" s="454"/>
      <c r="DW562" s="454"/>
      <c r="DX562" s="454"/>
      <c r="DY562" s="454"/>
      <c r="DZ562" s="454"/>
      <c r="EA562" s="454"/>
      <c r="EB562" s="454"/>
      <c r="EC562" s="454"/>
      <c r="ED562" s="454"/>
      <c r="EE562" s="454"/>
      <c r="EF562" s="454"/>
      <c r="EG562" s="454"/>
      <c r="EH562" s="454"/>
      <c r="EI562" s="454"/>
      <c r="EJ562" s="454"/>
      <c r="EK562" s="454"/>
      <c r="EL562" s="454"/>
      <c r="EM562" s="454"/>
      <c r="EN562" s="454"/>
      <c r="EO562" s="454"/>
      <c r="EP562" s="454"/>
      <c r="EQ562" s="454"/>
      <c r="ER562" s="454"/>
      <c r="ES562" s="454"/>
      <c r="ET562" s="454"/>
      <c r="EU562" s="581"/>
      <c r="EV562" s="581"/>
      <c r="EW562" s="581"/>
      <c r="EX562" s="581"/>
      <c r="EY562" s="581"/>
      <c r="EZ562" s="581"/>
      <c r="FA562" s="581"/>
      <c r="FB562" s="581"/>
      <c r="FC562" s="581"/>
      <c r="FD562" s="581"/>
      <c r="FE562" s="581"/>
    </row>
    <row r="563" spans="1:161">
      <c r="A563" s="454"/>
      <c r="B563" s="653"/>
      <c r="C563" s="454"/>
      <c r="D563" s="454"/>
      <c r="E563" s="454"/>
      <c r="F563" s="504"/>
      <c r="G563" s="454"/>
      <c r="H563" s="454"/>
      <c r="I563" s="454"/>
      <c r="J563" s="454"/>
      <c r="K563" s="454"/>
      <c r="L563" s="454"/>
      <c r="M563" s="454"/>
      <c r="N563" s="454"/>
      <c r="O563" s="454"/>
      <c r="P563" s="454"/>
      <c r="Q563" s="454"/>
      <c r="R563" s="454"/>
      <c r="S563" s="454"/>
      <c r="T563" s="454"/>
      <c r="U563" s="454"/>
      <c r="V563" s="454"/>
      <c r="W563" s="454"/>
      <c r="X563" s="454"/>
      <c r="Y563" s="454"/>
      <c r="Z563" s="454"/>
      <c r="AA563" s="454"/>
      <c r="AB563" s="454"/>
      <c r="AC563" s="454"/>
      <c r="AD563" s="454"/>
      <c r="AE563" s="454"/>
      <c r="AF563" s="454"/>
      <c r="AG563" s="454"/>
      <c r="AH563" s="454"/>
      <c r="AI563" s="454"/>
      <c r="AJ563" s="454"/>
      <c r="AK563" s="454"/>
      <c r="AL563" s="454"/>
      <c r="AM563" s="454"/>
      <c r="AN563" s="454"/>
      <c r="AO563" s="454"/>
      <c r="AP563" s="454"/>
      <c r="AQ563" s="454"/>
      <c r="AR563" s="454"/>
      <c r="AS563" s="454"/>
      <c r="AT563" s="454"/>
      <c r="AU563" s="454"/>
      <c r="AV563" s="454"/>
      <c r="AW563" s="454"/>
      <c r="AX563" s="454"/>
      <c r="AY563" s="454"/>
      <c r="AZ563" s="454"/>
      <c r="BA563" s="454"/>
      <c r="BB563" s="454"/>
      <c r="BC563" s="454"/>
      <c r="BD563" s="454"/>
      <c r="BE563" s="454"/>
      <c r="BF563" s="454"/>
      <c r="BG563" s="454"/>
      <c r="BH563" s="454"/>
      <c r="BI563" s="454"/>
      <c r="BJ563" s="454"/>
      <c r="BK563" s="454"/>
      <c r="BL563" s="454"/>
      <c r="BM563" s="454"/>
      <c r="BN563" s="454"/>
      <c r="BO563" s="454"/>
      <c r="BP563" s="454"/>
      <c r="BQ563" s="454"/>
      <c r="BR563" s="454"/>
      <c r="BS563" s="454"/>
      <c r="BT563" s="454"/>
      <c r="BU563" s="454"/>
      <c r="BV563" s="454"/>
      <c r="BW563" s="454"/>
      <c r="BX563" s="454"/>
      <c r="BY563" s="454"/>
      <c r="BZ563" s="454"/>
      <c r="CA563" s="454"/>
      <c r="CB563" s="454"/>
      <c r="CC563" s="454"/>
      <c r="CD563" s="454"/>
      <c r="CE563" s="454"/>
      <c r="CF563" s="454"/>
      <c r="CG563" s="454"/>
      <c r="CH563" s="454"/>
      <c r="CI563" s="454"/>
      <c r="CJ563" s="454"/>
      <c r="CK563" s="454"/>
      <c r="CL563" s="454"/>
      <c r="CM563" s="454"/>
      <c r="CN563" s="454"/>
      <c r="CO563" s="454"/>
      <c r="CP563" s="454"/>
      <c r="CQ563" s="454"/>
      <c r="CR563" s="454"/>
      <c r="CS563" s="454"/>
      <c r="CT563" s="454"/>
      <c r="CU563" s="454"/>
      <c r="CV563" s="454"/>
      <c r="CW563" s="454"/>
      <c r="CX563" s="454"/>
      <c r="CY563" s="454"/>
      <c r="CZ563" s="454"/>
      <c r="DA563" s="454"/>
      <c r="DB563" s="454"/>
      <c r="DC563" s="454"/>
      <c r="DD563" s="454"/>
      <c r="DE563" s="454"/>
      <c r="DF563" s="454"/>
      <c r="DG563" s="454"/>
      <c r="DH563" s="454"/>
      <c r="DI563" s="454"/>
      <c r="DJ563" s="454"/>
      <c r="DK563" s="454"/>
      <c r="DL563" s="454"/>
      <c r="DM563" s="454"/>
      <c r="DN563" s="454"/>
      <c r="DO563" s="454"/>
      <c r="DP563" s="454"/>
      <c r="DQ563" s="454"/>
      <c r="DR563" s="454"/>
      <c r="DS563" s="454"/>
      <c r="DT563" s="454"/>
      <c r="DU563" s="454"/>
      <c r="DV563" s="454"/>
      <c r="DW563" s="454"/>
      <c r="DX563" s="454"/>
      <c r="DY563" s="454"/>
      <c r="DZ563" s="454"/>
      <c r="EA563" s="454"/>
      <c r="EB563" s="454"/>
      <c r="EC563" s="454"/>
      <c r="ED563" s="454"/>
      <c r="EE563" s="454"/>
      <c r="EF563" s="454"/>
      <c r="EG563" s="454"/>
      <c r="EH563" s="454"/>
      <c r="EI563" s="454"/>
      <c r="EJ563" s="454"/>
      <c r="EK563" s="454"/>
      <c r="EL563" s="454"/>
      <c r="EM563" s="454"/>
      <c r="EN563" s="454"/>
      <c r="EO563" s="454"/>
      <c r="EP563" s="454"/>
      <c r="EQ563" s="454"/>
      <c r="ER563" s="454"/>
      <c r="ES563" s="454"/>
      <c r="ET563" s="454"/>
      <c r="EU563" s="581"/>
      <c r="EV563" s="581"/>
      <c r="EW563" s="581"/>
      <c r="EX563" s="581"/>
      <c r="EY563" s="581"/>
      <c r="EZ563" s="581"/>
      <c r="FA563" s="581"/>
      <c r="FB563" s="581"/>
      <c r="FC563" s="581"/>
      <c r="FD563" s="581"/>
      <c r="FE563" s="581"/>
    </row>
    <row r="564" spans="1:161">
      <c r="A564" s="454"/>
      <c r="B564" s="653"/>
      <c r="C564" s="454"/>
      <c r="D564" s="454"/>
      <c r="E564" s="454"/>
      <c r="F564" s="504"/>
      <c r="G564" s="454"/>
      <c r="H564" s="454"/>
      <c r="I564" s="454"/>
      <c r="J564" s="454"/>
      <c r="K564" s="454"/>
      <c r="L564" s="454"/>
      <c r="M564" s="454"/>
      <c r="N564" s="454"/>
      <c r="O564" s="454"/>
      <c r="P564" s="454"/>
      <c r="Q564" s="454"/>
      <c r="R564" s="454"/>
      <c r="S564" s="454"/>
      <c r="T564" s="454"/>
      <c r="U564" s="454"/>
      <c r="V564" s="454"/>
      <c r="W564" s="454"/>
      <c r="X564" s="454"/>
      <c r="Y564" s="454"/>
      <c r="Z564" s="454"/>
      <c r="AA564" s="454"/>
      <c r="AB564" s="454"/>
      <c r="AC564" s="454"/>
      <c r="AD564" s="454"/>
      <c r="AE564" s="454"/>
      <c r="AF564" s="454"/>
      <c r="AG564" s="454"/>
      <c r="AH564" s="454"/>
      <c r="AI564" s="454"/>
      <c r="AJ564" s="454"/>
      <c r="AK564" s="454"/>
      <c r="AL564" s="454"/>
      <c r="AM564" s="454"/>
      <c r="AN564" s="454"/>
      <c r="AO564" s="454"/>
      <c r="AP564" s="454"/>
      <c r="AQ564" s="454"/>
      <c r="AR564" s="454"/>
      <c r="AS564" s="454"/>
      <c r="AT564" s="454"/>
      <c r="AU564" s="454"/>
      <c r="AV564" s="454"/>
      <c r="AW564" s="454"/>
      <c r="AX564" s="454"/>
      <c r="AY564" s="454"/>
      <c r="AZ564" s="454"/>
      <c r="BA564" s="454"/>
      <c r="BB564" s="454"/>
      <c r="BC564" s="454"/>
      <c r="BD564" s="454"/>
      <c r="BE564" s="454"/>
      <c r="BF564" s="454"/>
      <c r="BG564" s="454"/>
      <c r="BH564" s="454"/>
      <c r="BI564" s="454"/>
      <c r="BJ564" s="454"/>
      <c r="BK564" s="454"/>
      <c r="BL564" s="454"/>
      <c r="BM564" s="454"/>
      <c r="BN564" s="454"/>
      <c r="BO564" s="454"/>
      <c r="BP564" s="454"/>
      <c r="BQ564" s="454"/>
      <c r="BR564" s="454"/>
      <c r="BS564" s="454"/>
      <c r="BT564" s="454"/>
      <c r="BU564" s="454"/>
      <c r="BV564" s="454"/>
      <c r="BW564" s="454"/>
      <c r="BX564" s="454"/>
      <c r="BY564" s="454"/>
      <c r="BZ564" s="454"/>
      <c r="CA564" s="454"/>
      <c r="CB564" s="454"/>
      <c r="CC564" s="454"/>
      <c r="CD564" s="454"/>
      <c r="CE564" s="454"/>
      <c r="CF564" s="454"/>
      <c r="CG564" s="454"/>
      <c r="CH564" s="454"/>
      <c r="CI564" s="454"/>
      <c r="CJ564" s="454"/>
      <c r="CK564" s="454"/>
      <c r="CL564" s="454"/>
      <c r="CM564" s="454"/>
      <c r="CN564" s="454"/>
      <c r="CO564" s="454"/>
      <c r="CP564" s="454"/>
      <c r="CQ564" s="454"/>
      <c r="CR564" s="454"/>
      <c r="CS564" s="454"/>
      <c r="CT564" s="454"/>
      <c r="CU564" s="454"/>
      <c r="CV564" s="454"/>
      <c r="CW564" s="454"/>
      <c r="CX564" s="454"/>
      <c r="CY564" s="454"/>
      <c r="CZ564" s="454"/>
      <c r="DA564" s="454"/>
      <c r="DB564" s="454"/>
      <c r="DC564" s="454"/>
      <c r="DD564" s="454"/>
      <c r="DE564" s="454"/>
      <c r="DF564" s="454"/>
      <c r="DG564" s="454"/>
      <c r="DH564" s="454"/>
      <c r="DI564" s="454"/>
      <c r="DJ564" s="454"/>
      <c r="DK564" s="454"/>
      <c r="DL564" s="454"/>
      <c r="DM564" s="454"/>
      <c r="DN564" s="454"/>
      <c r="DO564" s="454"/>
      <c r="DP564" s="454"/>
      <c r="DQ564" s="454"/>
      <c r="DR564" s="454"/>
      <c r="DS564" s="454"/>
      <c r="DT564" s="454"/>
      <c r="DU564" s="454"/>
      <c r="DV564" s="454"/>
      <c r="DW564" s="454"/>
      <c r="DX564" s="454"/>
      <c r="DY564" s="454"/>
      <c r="DZ564" s="454"/>
      <c r="EA564" s="454"/>
      <c r="EB564" s="454"/>
      <c r="EC564" s="454"/>
      <c r="ED564" s="454"/>
      <c r="EE564" s="454"/>
      <c r="EF564" s="454"/>
      <c r="EG564" s="454"/>
      <c r="EH564" s="454"/>
      <c r="EI564" s="454"/>
      <c r="EJ564" s="454"/>
      <c r="EK564" s="454"/>
      <c r="EL564" s="454"/>
      <c r="EM564" s="454"/>
      <c r="EN564" s="454"/>
      <c r="EO564" s="454"/>
      <c r="EP564" s="454"/>
      <c r="EQ564" s="454"/>
      <c r="ER564" s="454"/>
      <c r="ES564" s="454"/>
      <c r="ET564" s="454"/>
      <c r="EU564" s="581"/>
      <c r="EV564" s="581"/>
      <c r="EW564" s="581"/>
      <c r="EX564" s="581"/>
      <c r="EY564" s="581"/>
      <c r="EZ564" s="581"/>
      <c r="FA564" s="581"/>
      <c r="FB564" s="581"/>
      <c r="FC564" s="581"/>
      <c r="FD564" s="581"/>
      <c r="FE564" s="581"/>
    </row>
    <row r="565" spans="1:161">
      <c r="A565" s="454"/>
      <c r="B565" s="653"/>
      <c r="C565" s="454"/>
      <c r="D565" s="454"/>
      <c r="E565" s="454"/>
      <c r="F565" s="504"/>
      <c r="G565" s="454"/>
      <c r="H565" s="454"/>
      <c r="I565" s="454"/>
      <c r="J565" s="454"/>
      <c r="K565" s="454"/>
      <c r="L565" s="454"/>
      <c r="M565" s="454"/>
      <c r="N565" s="454"/>
      <c r="O565" s="454"/>
      <c r="P565" s="454"/>
      <c r="Q565" s="454"/>
      <c r="R565" s="454"/>
      <c r="S565" s="454"/>
      <c r="T565" s="454"/>
      <c r="U565" s="454"/>
      <c r="V565" s="454"/>
      <c r="W565" s="454"/>
      <c r="X565" s="454"/>
      <c r="Y565" s="454"/>
      <c r="Z565" s="454"/>
      <c r="AA565" s="454"/>
      <c r="AB565" s="454"/>
      <c r="AC565" s="454"/>
      <c r="AD565" s="454"/>
      <c r="AE565" s="454"/>
      <c r="AF565" s="454"/>
      <c r="AG565" s="454"/>
      <c r="AH565" s="454"/>
      <c r="AI565" s="454"/>
      <c r="AJ565" s="454"/>
      <c r="AK565" s="454"/>
      <c r="AL565" s="454"/>
      <c r="AM565" s="454"/>
      <c r="AN565" s="454"/>
      <c r="AO565" s="454"/>
      <c r="AP565" s="454"/>
      <c r="AQ565" s="454"/>
      <c r="AR565" s="454"/>
      <c r="AS565" s="454"/>
      <c r="AT565" s="454"/>
      <c r="AU565" s="454"/>
      <c r="AV565" s="454"/>
      <c r="AW565" s="454"/>
      <c r="AX565" s="454"/>
      <c r="AY565" s="454"/>
      <c r="AZ565" s="454"/>
      <c r="BA565" s="454"/>
      <c r="BB565" s="454"/>
      <c r="BC565" s="454"/>
      <c r="BD565" s="454"/>
      <c r="BE565" s="454"/>
      <c r="BF565" s="454"/>
      <c r="BG565" s="454"/>
      <c r="BH565" s="454"/>
      <c r="BI565" s="454"/>
      <c r="BJ565" s="454"/>
      <c r="BK565" s="454"/>
      <c r="BL565" s="454"/>
      <c r="BM565" s="454"/>
      <c r="BN565" s="454"/>
      <c r="BO565" s="454"/>
      <c r="BP565" s="454"/>
      <c r="BQ565" s="454"/>
      <c r="BR565" s="454"/>
      <c r="BS565" s="454"/>
      <c r="BT565" s="454"/>
      <c r="BU565" s="454"/>
      <c r="BV565" s="454"/>
      <c r="BW565" s="454"/>
      <c r="BX565" s="454"/>
      <c r="BY565" s="454"/>
      <c r="BZ565" s="454"/>
      <c r="CA565" s="454"/>
      <c r="CB565" s="454"/>
      <c r="CC565" s="454"/>
      <c r="CD565" s="454"/>
      <c r="CE565" s="454"/>
      <c r="CF565" s="454"/>
      <c r="CG565" s="454"/>
      <c r="CH565" s="454"/>
      <c r="CI565" s="454"/>
      <c r="CJ565" s="454"/>
      <c r="CK565" s="454"/>
      <c r="CL565" s="454"/>
      <c r="CM565" s="454"/>
      <c r="CN565" s="454"/>
      <c r="CO565" s="454"/>
      <c r="CP565" s="454"/>
      <c r="CQ565" s="454"/>
      <c r="CR565" s="454"/>
      <c r="CS565" s="454"/>
      <c r="CT565" s="454"/>
      <c r="CU565" s="454"/>
      <c r="CV565" s="454"/>
      <c r="CW565" s="454"/>
      <c r="CX565" s="454"/>
      <c r="CY565" s="454"/>
      <c r="CZ565" s="454"/>
      <c r="DA565" s="454"/>
      <c r="DB565" s="454"/>
      <c r="DC565" s="454"/>
      <c r="DD565" s="454"/>
      <c r="DE565" s="454"/>
      <c r="DF565" s="454"/>
      <c r="DG565" s="454"/>
      <c r="DH565" s="454"/>
      <c r="DI565" s="454"/>
      <c r="DJ565" s="454"/>
      <c r="DK565" s="454"/>
      <c r="DL565" s="454"/>
      <c r="DM565" s="454"/>
      <c r="DN565" s="454"/>
      <c r="DO565" s="454"/>
      <c r="DP565" s="454"/>
      <c r="DQ565" s="454"/>
      <c r="DR565" s="454"/>
      <c r="DS565" s="454"/>
      <c r="DT565" s="454"/>
      <c r="DU565" s="454"/>
      <c r="DV565" s="454"/>
      <c r="DW565" s="454"/>
      <c r="DX565" s="454"/>
      <c r="DY565" s="454"/>
      <c r="DZ565" s="454"/>
      <c r="EA565" s="454"/>
      <c r="EB565" s="454"/>
      <c r="EC565" s="454"/>
      <c r="ED565" s="454"/>
      <c r="EE565" s="454"/>
      <c r="EF565" s="454"/>
      <c r="EG565" s="454"/>
      <c r="EH565" s="454"/>
      <c r="EI565" s="454"/>
      <c r="EJ565" s="454"/>
      <c r="EK565" s="454"/>
      <c r="EL565" s="454"/>
      <c r="EM565" s="454"/>
      <c r="EN565" s="454"/>
      <c r="EO565" s="454"/>
      <c r="EP565" s="454"/>
      <c r="EQ565" s="454"/>
      <c r="ER565" s="454"/>
      <c r="ES565" s="454"/>
      <c r="ET565" s="454"/>
      <c r="EU565" s="581"/>
      <c r="EV565" s="581"/>
      <c r="EW565" s="581"/>
      <c r="EX565" s="581"/>
      <c r="EY565" s="581"/>
      <c r="EZ565" s="581"/>
      <c r="FA565" s="581"/>
      <c r="FB565" s="581"/>
      <c r="FC565" s="581"/>
      <c r="FD565" s="581"/>
      <c r="FE565" s="581"/>
    </row>
    <row r="566" spans="1:161">
      <c r="A566" s="454"/>
      <c r="B566" s="653"/>
      <c r="C566" s="454"/>
      <c r="D566" s="454"/>
      <c r="E566" s="454"/>
      <c r="F566" s="504"/>
      <c r="G566" s="454"/>
      <c r="H566" s="454"/>
      <c r="I566" s="454"/>
      <c r="J566" s="454"/>
      <c r="K566" s="454"/>
      <c r="L566" s="454"/>
      <c r="M566" s="454"/>
      <c r="N566" s="454"/>
      <c r="O566" s="454"/>
      <c r="P566" s="454"/>
      <c r="Q566" s="454"/>
      <c r="R566" s="454"/>
      <c r="S566" s="454"/>
      <c r="T566" s="454"/>
      <c r="U566" s="454"/>
      <c r="V566" s="454"/>
      <c r="W566" s="454"/>
      <c r="X566" s="454"/>
      <c r="Y566" s="454"/>
      <c r="Z566" s="454"/>
      <c r="AA566" s="454"/>
      <c r="AB566" s="454"/>
      <c r="AC566" s="454"/>
      <c r="AD566" s="454"/>
      <c r="AE566" s="454"/>
      <c r="AF566" s="454"/>
      <c r="AG566" s="454"/>
      <c r="AH566" s="454"/>
      <c r="AI566" s="454"/>
      <c r="AJ566" s="454"/>
      <c r="AK566" s="454"/>
      <c r="AL566" s="454"/>
      <c r="AM566" s="454"/>
      <c r="AN566" s="454"/>
      <c r="AO566" s="454"/>
      <c r="AP566" s="454"/>
      <c r="AQ566" s="454"/>
      <c r="AR566" s="454"/>
      <c r="AS566" s="454"/>
      <c r="AT566" s="454"/>
      <c r="AU566" s="454"/>
      <c r="AV566" s="454"/>
      <c r="AW566" s="454"/>
      <c r="AX566" s="454"/>
      <c r="AY566" s="454"/>
      <c r="AZ566" s="454"/>
      <c r="BA566" s="454"/>
      <c r="BB566" s="454"/>
      <c r="BC566" s="454"/>
      <c r="BD566" s="454"/>
      <c r="BE566" s="454"/>
      <c r="BF566" s="454"/>
      <c r="BG566" s="454"/>
      <c r="BH566" s="454"/>
      <c r="BI566" s="454"/>
      <c r="BJ566" s="454"/>
      <c r="BK566" s="454"/>
      <c r="BL566" s="454"/>
      <c r="BM566" s="454"/>
      <c r="BN566" s="454"/>
      <c r="BO566" s="454"/>
      <c r="BP566" s="454"/>
      <c r="BQ566" s="454"/>
      <c r="BR566" s="454"/>
      <c r="BS566" s="454"/>
      <c r="BT566" s="454"/>
      <c r="BU566" s="454"/>
      <c r="BV566" s="454"/>
      <c r="BW566" s="454"/>
      <c r="BX566" s="454"/>
      <c r="BY566" s="454"/>
      <c r="BZ566" s="454"/>
      <c r="CA566" s="454"/>
      <c r="CB566" s="454"/>
      <c r="CC566" s="454"/>
      <c r="CD566" s="454"/>
      <c r="CE566" s="454"/>
      <c r="CF566" s="454"/>
      <c r="CG566" s="454"/>
      <c r="CH566" s="454"/>
      <c r="CI566" s="454"/>
      <c r="CJ566" s="454"/>
      <c r="CK566" s="454"/>
      <c r="CL566" s="454"/>
      <c r="CM566" s="454"/>
      <c r="CN566" s="454"/>
      <c r="CO566" s="454"/>
      <c r="CP566" s="454"/>
      <c r="CQ566" s="454"/>
      <c r="CR566" s="454"/>
      <c r="CS566" s="454"/>
      <c r="CT566" s="454"/>
      <c r="CU566" s="454"/>
      <c r="CV566" s="454"/>
      <c r="CW566" s="454"/>
      <c r="CX566" s="454"/>
      <c r="CY566" s="454"/>
      <c r="CZ566" s="454"/>
      <c r="DA566" s="454"/>
      <c r="DB566" s="454"/>
      <c r="DC566" s="454"/>
      <c r="DD566" s="454"/>
      <c r="DE566" s="454"/>
      <c r="DF566" s="454"/>
      <c r="DG566" s="454"/>
      <c r="DH566" s="454"/>
      <c r="DI566" s="454"/>
      <c r="DJ566" s="454"/>
      <c r="DK566" s="454"/>
      <c r="DL566" s="454"/>
      <c r="DM566" s="454"/>
      <c r="DN566" s="454"/>
      <c r="DO566" s="454"/>
      <c r="DP566" s="454"/>
      <c r="DQ566" s="454"/>
      <c r="DR566" s="454"/>
      <c r="DS566" s="454"/>
      <c r="DT566" s="454"/>
      <c r="DU566" s="454"/>
      <c r="DV566" s="454"/>
      <c r="DW566" s="454"/>
      <c r="DX566" s="454"/>
      <c r="DY566" s="454"/>
      <c r="DZ566" s="454"/>
      <c r="EA566" s="454"/>
      <c r="EB566" s="454"/>
      <c r="EC566" s="454"/>
      <c r="ED566" s="454"/>
      <c r="EE566" s="454"/>
      <c r="EF566" s="454"/>
      <c r="EG566" s="454"/>
      <c r="EH566" s="454"/>
      <c r="EI566" s="454"/>
      <c r="EJ566" s="454"/>
      <c r="EK566" s="454"/>
      <c r="EL566" s="454"/>
      <c r="EM566" s="454"/>
      <c r="EN566" s="454"/>
      <c r="EO566" s="454"/>
      <c r="EP566" s="454"/>
      <c r="EQ566" s="454"/>
      <c r="ER566" s="454"/>
      <c r="ES566" s="454"/>
      <c r="ET566" s="454"/>
      <c r="EU566" s="581"/>
      <c r="EV566" s="581"/>
      <c r="EW566" s="581"/>
      <c r="EX566" s="581"/>
      <c r="EY566" s="581"/>
      <c r="EZ566" s="581"/>
      <c r="FA566" s="581"/>
      <c r="FB566" s="581"/>
      <c r="FC566" s="581"/>
      <c r="FD566" s="581"/>
      <c r="FE566" s="581"/>
    </row>
    <row r="567" spans="1:161">
      <c r="A567" s="454"/>
      <c r="B567" s="653"/>
      <c r="C567" s="454"/>
      <c r="D567" s="454"/>
      <c r="E567" s="454"/>
      <c r="F567" s="504"/>
      <c r="G567" s="454"/>
      <c r="H567" s="454"/>
      <c r="I567" s="454"/>
      <c r="J567" s="454"/>
      <c r="K567" s="454"/>
      <c r="L567" s="454"/>
      <c r="M567" s="454"/>
      <c r="N567" s="454"/>
      <c r="O567" s="454"/>
      <c r="P567" s="454"/>
      <c r="Q567" s="454"/>
      <c r="R567" s="454"/>
      <c r="S567" s="454"/>
      <c r="T567" s="454"/>
      <c r="U567" s="454"/>
      <c r="V567" s="454"/>
      <c r="W567" s="454"/>
      <c r="X567" s="454"/>
      <c r="Y567" s="454"/>
      <c r="Z567" s="454"/>
      <c r="AA567" s="454"/>
      <c r="AB567" s="454"/>
      <c r="AC567" s="454"/>
      <c r="AD567" s="454"/>
      <c r="AE567" s="454"/>
      <c r="AF567" s="454"/>
      <c r="AG567" s="454"/>
      <c r="AH567" s="454"/>
      <c r="AI567" s="454"/>
      <c r="AJ567" s="454"/>
      <c r="AK567" s="454"/>
      <c r="AL567" s="454"/>
      <c r="AM567" s="454"/>
      <c r="AN567" s="454"/>
      <c r="AO567" s="454"/>
      <c r="AP567" s="454"/>
      <c r="AQ567" s="454"/>
      <c r="AR567" s="454"/>
      <c r="AS567" s="454"/>
      <c r="AT567" s="454"/>
      <c r="AU567" s="454"/>
      <c r="AV567" s="454"/>
      <c r="AW567" s="454"/>
      <c r="AX567" s="454"/>
      <c r="AY567" s="454"/>
      <c r="AZ567" s="454"/>
      <c r="BA567" s="454"/>
      <c r="BB567" s="454"/>
      <c r="BC567" s="454"/>
      <c r="BD567" s="454"/>
      <c r="BE567" s="454"/>
      <c r="BF567" s="454"/>
      <c r="BG567" s="454"/>
      <c r="BH567" s="454"/>
      <c r="BI567" s="454"/>
      <c r="BJ567" s="454"/>
      <c r="BK567" s="454"/>
      <c r="BL567" s="454"/>
      <c r="BM567" s="454"/>
      <c r="BN567" s="454"/>
      <c r="BO567" s="454"/>
      <c r="BP567" s="454"/>
      <c r="BQ567" s="454"/>
      <c r="BR567" s="454"/>
      <c r="BS567" s="454"/>
      <c r="BT567" s="454"/>
      <c r="BU567" s="454"/>
      <c r="BV567" s="454"/>
      <c r="BW567" s="454"/>
      <c r="BX567" s="454"/>
      <c r="BY567" s="454"/>
      <c r="BZ567" s="454"/>
      <c r="CA567" s="454"/>
      <c r="CB567" s="454"/>
      <c r="CC567" s="454"/>
      <c r="CD567" s="454"/>
      <c r="CE567" s="454"/>
      <c r="CF567" s="454"/>
      <c r="CG567" s="454"/>
      <c r="CH567" s="454"/>
      <c r="CI567" s="454"/>
      <c r="CJ567" s="454"/>
      <c r="CK567" s="454"/>
      <c r="CL567" s="454"/>
      <c r="CM567" s="454"/>
      <c r="CN567" s="454"/>
      <c r="CO567" s="454"/>
      <c r="CP567" s="454"/>
      <c r="CQ567" s="454"/>
      <c r="CR567" s="454"/>
      <c r="CS567" s="454"/>
      <c r="CT567" s="454"/>
      <c r="CU567" s="454"/>
      <c r="CV567" s="454"/>
      <c r="CW567" s="454"/>
      <c r="CX567" s="454"/>
      <c r="CY567" s="454"/>
      <c r="CZ567" s="454"/>
      <c r="DA567" s="454"/>
      <c r="DB567" s="454"/>
      <c r="DC567" s="454"/>
      <c r="DD567" s="454"/>
      <c r="DE567" s="454"/>
      <c r="DF567" s="454"/>
      <c r="DG567" s="454"/>
      <c r="DH567" s="454"/>
      <c r="DI567" s="454"/>
      <c r="DJ567" s="454"/>
      <c r="DK567" s="454"/>
      <c r="DL567" s="454"/>
      <c r="DM567" s="454"/>
      <c r="DN567" s="454"/>
      <c r="DO567" s="454"/>
      <c r="DP567" s="454"/>
      <c r="DQ567" s="454"/>
      <c r="DR567" s="454"/>
      <c r="DS567" s="454"/>
      <c r="DT567" s="454"/>
      <c r="DU567" s="454"/>
      <c r="DV567" s="454"/>
      <c r="DW567" s="454"/>
      <c r="DX567" s="454"/>
      <c r="DY567" s="454"/>
      <c r="DZ567" s="454"/>
      <c r="EA567" s="454"/>
      <c r="EB567" s="454"/>
      <c r="EC567" s="454"/>
      <c r="ED567" s="454"/>
      <c r="EE567" s="454"/>
      <c r="EF567" s="454"/>
      <c r="EG567" s="454"/>
      <c r="EH567" s="454"/>
      <c r="EI567" s="454"/>
      <c r="EJ567" s="454"/>
      <c r="EK567" s="454"/>
      <c r="EL567" s="454"/>
      <c r="EM567" s="454"/>
      <c r="EN567" s="454"/>
      <c r="EO567" s="454"/>
      <c r="EP567" s="454"/>
      <c r="EQ567" s="454"/>
      <c r="ER567" s="454"/>
      <c r="ES567" s="454"/>
      <c r="ET567" s="454"/>
      <c r="EU567" s="581"/>
      <c r="EV567" s="581"/>
      <c r="EW567" s="581"/>
      <c r="EX567" s="581"/>
      <c r="EY567" s="581"/>
      <c r="EZ567" s="581"/>
      <c r="FA567" s="581"/>
      <c r="FB567" s="581"/>
      <c r="FC567" s="581"/>
      <c r="FD567" s="581"/>
      <c r="FE567" s="581"/>
    </row>
    <row r="568" spans="1:161">
      <c r="A568" s="454"/>
      <c r="B568" s="653"/>
      <c r="C568" s="454"/>
      <c r="D568" s="454"/>
      <c r="E568" s="454"/>
      <c r="F568" s="504"/>
      <c r="G568" s="454"/>
      <c r="H568" s="454"/>
      <c r="I568" s="454"/>
      <c r="J568" s="454"/>
      <c r="K568" s="454"/>
      <c r="L568" s="454"/>
      <c r="M568" s="454"/>
      <c r="N568" s="454"/>
      <c r="O568" s="454"/>
      <c r="P568" s="454"/>
      <c r="Q568" s="454"/>
      <c r="R568" s="454"/>
      <c r="S568" s="454"/>
      <c r="T568" s="454"/>
      <c r="U568" s="454"/>
      <c r="V568" s="454"/>
      <c r="W568" s="454"/>
      <c r="X568" s="454"/>
      <c r="Y568" s="454"/>
      <c r="Z568" s="454"/>
      <c r="AA568" s="454"/>
      <c r="AB568" s="454"/>
      <c r="AC568" s="454"/>
      <c r="AD568" s="454"/>
      <c r="AE568" s="454"/>
      <c r="AF568" s="454"/>
      <c r="AG568" s="454"/>
      <c r="AH568" s="454"/>
      <c r="AI568" s="454"/>
      <c r="AJ568" s="454"/>
      <c r="AK568" s="454"/>
      <c r="AL568" s="454"/>
      <c r="AM568" s="454"/>
      <c r="AN568" s="454"/>
      <c r="AO568" s="454"/>
      <c r="AP568" s="454"/>
      <c r="AQ568" s="454"/>
      <c r="AR568" s="454"/>
      <c r="AS568" s="454"/>
      <c r="AT568" s="454"/>
      <c r="AU568" s="454"/>
      <c r="AV568" s="454"/>
      <c r="AW568" s="454"/>
      <c r="AX568" s="454"/>
      <c r="AY568" s="454"/>
      <c r="AZ568" s="454"/>
      <c r="BA568" s="454"/>
      <c r="BB568" s="454"/>
      <c r="BC568" s="454"/>
      <c r="BD568" s="454"/>
      <c r="BE568" s="454"/>
      <c r="BF568" s="454"/>
      <c r="BG568" s="454"/>
      <c r="BH568" s="454"/>
      <c r="BI568" s="454"/>
      <c r="BJ568" s="454"/>
      <c r="BK568" s="454"/>
      <c r="BL568" s="454"/>
      <c r="BM568" s="454"/>
      <c r="BN568" s="454"/>
      <c r="BO568" s="454"/>
      <c r="BP568" s="454"/>
      <c r="BQ568" s="454"/>
      <c r="BR568" s="454"/>
      <c r="BS568" s="454"/>
      <c r="BT568" s="454"/>
      <c r="BU568" s="454"/>
      <c r="BV568" s="454"/>
      <c r="BW568" s="454"/>
      <c r="BX568" s="454"/>
      <c r="BY568" s="454"/>
      <c r="BZ568" s="454"/>
      <c r="CA568" s="454"/>
      <c r="CB568" s="454"/>
      <c r="CC568" s="454"/>
      <c r="CD568" s="454"/>
      <c r="CE568" s="454"/>
      <c r="CF568" s="454"/>
      <c r="CG568" s="454"/>
      <c r="CH568" s="454"/>
      <c r="CI568" s="454"/>
      <c r="CJ568" s="454"/>
      <c r="CK568" s="454"/>
      <c r="CL568" s="454"/>
      <c r="CM568" s="454"/>
      <c r="CN568" s="454"/>
      <c r="CO568" s="454"/>
      <c r="CP568" s="454"/>
      <c r="CQ568" s="454"/>
      <c r="CR568" s="454"/>
      <c r="CS568" s="454"/>
      <c r="CT568" s="454"/>
      <c r="CU568" s="454"/>
      <c r="CV568" s="454"/>
      <c r="CW568" s="454"/>
      <c r="CX568" s="454"/>
      <c r="CY568" s="454"/>
      <c r="CZ568" s="454"/>
      <c r="DA568" s="454"/>
      <c r="DB568" s="454"/>
      <c r="DC568" s="454"/>
      <c r="DD568" s="454"/>
      <c r="DE568" s="454"/>
      <c r="DF568" s="454"/>
      <c r="DG568" s="454"/>
      <c r="DH568" s="454"/>
      <c r="DI568" s="454"/>
      <c r="DJ568" s="454"/>
      <c r="DK568" s="454"/>
      <c r="DL568" s="454"/>
      <c r="DM568" s="454"/>
      <c r="DN568" s="454"/>
      <c r="DO568" s="454"/>
      <c r="DP568" s="454"/>
      <c r="DQ568" s="454"/>
      <c r="DR568" s="454"/>
      <c r="DS568" s="454"/>
      <c r="DT568" s="454"/>
      <c r="DU568" s="454"/>
      <c r="DV568" s="454"/>
      <c r="DW568" s="454"/>
      <c r="DX568" s="454"/>
      <c r="DY568" s="454"/>
      <c r="DZ568" s="454"/>
      <c r="EA568" s="454"/>
      <c r="EB568" s="454"/>
      <c r="EC568" s="454"/>
      <c r="ED568" s="454"/>
      <c r="EE568" s="454"/>
      <c r="EF568" s="454"/>
      <c r="EG568" s="454"/>
      <c r="EH568" s="454"/>
      <c r="EI568" s="454"/>
      <c r="EJ568" s="454"/>
      <c r="EK568" s="454"/>
      <c r="EL568" s="454"/>
      <c r="EM568" s="454"/>
      <c r="EN568" s="454"/>
      <c r="EO568" s="454"/>
      <c r="EP568" s="454"/>
      <c r="EQ568" s="454"/>
      <c r="ER568" s="454"/>
      <c r="ES568" s="454"/>
      <c r="ET568" s="454"/>
      <c r="EU568" s="581"/>
      <c r="EV568" s="581"/>
      <c r="EW568" s="581"/>
      <c r="EX568" s="581"/>
      <c r="EY568" s="581"/>
      <c r="EZ568" s="581"/>
      <c r="FA568" s="581"/>
      <c r="FB568" s="581"/>
      <c r="FC568" s="581"/>
      <c r="FD568" s="581"/>
      <c r="FE568" s="581"/>
    </row>
    <row r="569" spans="1:161">
      <c r="A569" s="454"/>
      <c r="B569" s="653"/>
      <c r="C569" s="454"/>
      <c r="D569" s="454"/>
      <c r="E569" s="454"/>
      <c r="F569" s="504"/>
      <c r="G569" s="454"/>
      <c r="H569" s="454"/>
      <c r="I569" s="454"/>
      <c r="J569" s="454"/>
      <c r="K569" s="454"/>
      <c r="L569" s="454"/>
      <c r="M569" s="454"/>
      <c r="N569" s="454"/>
      <c r="O569" s="454"/>
      <c r="P569" s="454"/>
      <c r="Q569" s="454"/>
      <c r="R569" s="454"/>
      <c r="S569" s="454"/>
      <c r="T569" s="454"/>
      <c r="U569" s="454"/>
      <c r="V569" s="454"/>
      <c r="W569" s="454"/>
      <c r="X569" s="454"/>
      <c r="Y569" s="454"/>
      <c r="Z569" s="454"/>
      <c r="AA569" s="454"/>
      <c r="AB569" s="454"/>
      <c r="AC569" s="454"/>
      <c r="AD569" s="454"/>
      <c r="AE569" s="454"/>
      <c r="AF569" s="454"/>
      <c r="AG569" s="454"/>
      <c r="AH569" s="454"/>
      <c r="AI569" s="454"/>
      <c r="AJ569" s="454"/>
      <c r="AK569" s="454"/>
      <c r="AL569" s="454"/>
      <c r="AM569" s="454"/>
      <c r="AN569" s="454"/>
      <c r="AO569" s="454"/>
      <c r="AP569" s="454"/>
      <c r="AQ569" s="454"/>
      <c r="AR569" s="454"/>
      <c r="AS569" s="454"/>
      <c r="AT569" s="454"/>
      <c r="AU569" s="454"/>
      <c r="AV569" s="454"/>
      <c r="AW569" s="454"/>
      <c r="AX569" s="454"/>
      <c r="AY569" s="454"/>
      <c r="AZ569" s="454"/>
      <c r="BA569" s="454"/>
      <c r="BB569" s="454"/>
      <c r="BC569" s="454"/>
      <c r="BD569" s="454"/>
      <c r="BE569" s="454"/>
      <c r="BF569" s="454"/>
      <c r="BG569" s="454"/>
      <c r="BH569" s="454"/>
      <c r="BI569" s="454"/>
      <c r="BJ569" s="454"/>
      <c r="BK569" s="454"/>
      <c r="BL569" s="454"/>
      <c r="BM569" s="454"/>
      <c r="BN569" s="454"/>
      <c r="BO569" s="454"/>
      <c r="BP569" s="454"/>
      <c r="BQ569" s="454"/>
      <c r="BR569" s="454"/>
      <c r="BS569" s="454"/>
      <c r="BT569" s="454"/>
      <c r="BU569" s="454"/>
      <c r="BV569" s="454"/>
      <c r="BW569" s="454"/>
      <c r="BX569" s="454"/>
      <c r="BY569" s="454"/>
      <c r="BZ569" s="454"/>
      <c r="CA569" s="454"/>
      <c r="CB569" s="454"/>
      <c r="CC569" s="454"/>
      <c r="CD569" s="454"/>
      <c r="CE569" s="454"/>
      <c r="CF569" s="454"/>
      <c r="CG569" s="454"/>
      <c r="CH569" s="454"/>
      <c r="CI569" s="454"/>
      <c r="CJ569" s="454"/>
      <c r="CK569" s="454"/>
      <c r="CL569" s="454"/>
      <c r="CM569" s="454"/>
      <c r="CN569" s="454"/>
      <c r="CO569" s="454"/>
      <c r="CP569" s="454"/>
      <c r="CQ569" s="454"/>
      <c r="CR569" s="454"/>
      <c r="CS569" s="454"/>
      <c r="CT569" s="454"/>
      <c r="CU569" s="454"/>
      <c r="CV569" s="454"/>
      <c r="CW569" s="454"/>
      <c r="CX569" s="454"/>
      <c r="CY569" s="454"/>
      <c r="CZ569" s="454"/>
      <c r="DA569" s="454"/>
      <c r="DB569" s="454"/>
      <c r="DC569" s="454"/>
      <c r="DD569" s="454"/>
      <c r="DE569" s="454"/>
      <c r="DF569" s="454"/>
      <c r="DG569" s="454"/>
      <c r="DH569" s="454"/>
      <c r="DI569" s="454"/>
      <c r="DJ569" s="454"/>
      <c r="DK569" s="454"/>
      <c r="DL569" s="454"/>
      <c r="DM569" s="454"/>
      <c r="DN569" s="454"/>
      <c r="DO569" s="454"/>
      <c r="DP569" s="454"/>
      <c r="DQ569" s="454"/>
      <c r="DR569" s="454"/>
      <c r="DS569" s="454"/>
      <c r="DT569" s="454"/>
      <c r="DU569" s="454"/>
      <c r="DV569" s="454"/>
      <c r="DW569" s="454"/>
      <c r="DX569" s="454"/>
      <c r="DY569" s="454"/>
      <c r="DZ569" s="454"/>
      <c r="EA569" s="454"/>
      <c r="EB569" s="454"/>
      <c r="EC569" s="454"/>
      <c r="ED569" s="454"/>
      <c r="EE569" s="454"/>
      <c r="EF569" s="454"/>
      <c r="EG569" s="454"/>
      <c r="EH569" s="454"/>
      <c r="EI569" s="454"/>
      <c r="EJ569" s="454"/>
      <c r="EK569" s="454"/>
      <c r="EL569" s="454"/>
      <c r="EM569" s="454"/>
      <c r="EN569" s="454"/>
      <c r="EO569" s="454"/>
      <c r="EP569" s="454"/>
      <c r="EQ569" s="454"/>
      <c r="ER569" s="454"/>
      <c r="ES569" s="454"/>
      <c r="ET569" s="454"/>
      <c r="EU569" s="581"/>
      <c r="EV569" s="581"/>
      <c r="EW569" s="581"/>
      <c r="EX569" s="581"/>
      <c r="EY569" s="581"/>
      <c r="EZ569" s="581"/>
      <c r="FA569" s="581"/>
      <c r="FB569" s="581"/>
      <c r="FC569" s="581"/>
      <c r="FD569" s="581"/>
      <c r="FE569" s="581"/>
    </row>
    <row r="570" spans="1:161">
      <c r="A570" s="454"/>
      <c r="B570" s="653"/>
      <c r="C570" s="454"/>
      <c r="D570" s="454"/>
      <c r="E570" s="454"/>
      <c r="F570" s="504"/>
      <c r="G570" s="454"/>
      <c r="H570" s="454"/>
      <c r="I570" s="454"/>
      <c r="J570" s="454"/>
      <c r="K570" s="454"/>
      <c r="L570" s="454"/>
      <c r="M570" s="454"/>
      <c r="N570" s="454"/>
      <c r="O570" s="454"/>
      <c r="P570" s="454"/>
      <c r="Q570" s="454"/>
      <c r="R570" s="454"/>
      <c r="S570" s="454"/>
      <c r="T570" s="454"/>
      <c r="U570" s="454"/>
      <c r="V570" s="454"/>
      <c r="W570" s="454"/>
      <c r="X570" s="454"/>
      <c r="Y570" s="454"/>
      <c r="Z570" s="454"/>
      <c r="AA570" s="454"/>
      <c r="AB570" s="454"/>
      <c r="AC570" s="454"/>
      <c r="AD570" s="454"/>
      <c r="AE570" s="454"/>
      <c r="AF570" s="454"/>
      <c r="AG570" s="454"/>
      <c r="AH570" s="454"/>
      <c r="AI570" s="454"/>
      <c r="AJ570" s="454"/>
      <c r="AK570" s="454"/>
      <c r="AL570" s="454"/>
      <c r="AM570" s="454"/>
      <c r="AN570" s="454"/>
      <c r="AO570" s="454"/>
      <c r="AP570" s="454"/>
      <c r="AQ570" s="454"/>
      <c r="AR570" s="454"/>
      <c r="AS570" s="454"/>
      <c r="AT570" s="454"/>
      <c r="AU570" s="454"/>
      <c r="AV570" s="454"/>
      <c r="AW570" s="454"/>
      <c r="AX570" s="454"/>
      <c r="AY570" s="454"/>
      <c r="AZ570" s="454"/>
      <c r="BA570" s="454"/>
      <c r="BB570" s="454"/>
      <c r="BC570" s="454"/>
      <c r="BD570" s="454"/>
      <c r="BE570" s="454"/>
      <c r="BF570" s="454"/>
      <c r="BG570" s="454"/>
      <c r="BH570" s="454"/>
      <c r="BI570" s="454"/>
      <c r="BJ570" s="454"/>
      <c r="BK570" s="454"/>
      <c r="BL570" s="454"/>
      <c r="BM570" s="454"/>
      <c r="BN570" s="454"/>
      <c r="BO570" s="454"/>
      <c r="BP570" s="454"/>
      <c r="BQ570" s="454"/>
      <c r="BR570" s="454"/>
      <c r="BS570" s="454"/>
      <c r="BT570" s="454"/>
      <c r="BU570" s="454"/>
      <c r="BV570" s="454"/>
      <c r="BW570" s="454"/>
      <c r="BX570" s="454"/>
      <c r="BY570" s="454"/>
      <c r="BZ570" s="454"/>
      <c r="CA570" s="454"/>
      <c r="CB570" s="454"/>
      <c r="CC570" s="454"/>
      <c r="CD570" s="454"/>
      <c r="CE570" s="454"/>
      <c r="CF570" s="454"/>
      <c r="CG570" s="454"/>
      <c r="CH570" s="454"/>
      <c r="CI570" s="454"/>
      <c r="CJ570" s="454"/>
      <c r="CK570" s="454"/>
      <c r="CL570" s="454"/>
      <c r="CM570" s="454"/>
      <c r="CN570" s="454"/>
      <c r="CO570" s="454"/>
      <c r="CP570" s="454"/>
      <c r="CQ570" s="454"/>
      <c r="CR570" s="454"/>
      <c r="CS570" s="454"/>
      <c r="CT570" s="454"/>
      <c r="CU570" s="454"/>
      <c r="CV570" s="454"/>
      <c r="CW570" s="454"/>
      <c r="CX570" s="454"/>
      <c r="CY570" s="454"/>
      <c r="CZ570" s="454"/>
      <c r="DA570" s="454"/>
      <c r="DB570" s="454"/>
      <c r="DC570" s="454"/>
      <c r="DD570" s="454"/>
      <c r="DE570" s="454"/>
      <c r="DF570" s="454"/>
      <c r="DG570" s="454"/>
      <c r="DH570" s="454"/>
      <c r="DI570" s="454"/>
      <c r="DJ570" s="454"/>
      <c r="DK570" s="454"/>
      <c r="DL570" s="454"/>
      <c r="DM570" s="454"/>
      <c r="DN570" s="454"/>
      <c r="DO570" s="454"/>
      <c r="DP570" s="454"/>
      <c r="DQ570" s="454"/>
      <c r="DR570" s="454"/>
      <c r="DS570" s="454"/>
      <c r="DT570" s="454"/>
      <c r="DU570" s="454"/>
      <c r="DV570" s="454"/>
      <c r="DW570" s="454"/>
      <c r="DX570" s="454"/>
      <c r="DY570" s="454"/>
      <c r="DZ570" s="454"/>
      <c r="EA570" s="454"/>
      <c r="EB570" s="454"/>
      <c r="EC570" s="454"/>
      <c r="ED570" s="454"/>
      <c r="EE570" s="454"/>
      <c r="EF570" s="454"/>
      <c r="EG570" s="454"/>
      <c r="EH570" s="454"/>
      <c r="EI570" s="454"/>
      <c r="EJ570" s="454"/>
      <c r="EK570" s="454"/>
      <c r="EL570" s="454"/>
      <c r="EM570" s="454"/>
      <c r="EN570" s="454"/>
      <c r="EO570" s="454"/>
      <c r="EP570" s="454"/>
      <c r="EQ570" s="454"/>
      <c r="ER570" s="454"/>
      <c r="ES570" s="454"/>
      <c r="ET570" s="454"/>
      <c r="EU570" s="581"/>
      <c r="EV570" s="581"/>
      <c r="EW570" s="581"/>
      <c r="EX570" s="581"/>
      <c r="EY570" s="581"/>
      <c r="EZ570" s="581"/>
      <c r="FA570" s="581"/>
      <c r="FB570" s="581"/>
      <c r="FC570" s="581"/>
      <c r="FD570" s="581"/>
      <c r="FE570" s="581"/>
    </row>
    <row r="571" spans="1:161">
      <c r="A571" s="454"/>
      <c r="B571" s="653"/>
      <c r="C571" s="454"/>
      <c r="D571" s="454"/>
      <c r="E571" s="454"/>
      <c r="F571" s="504"/>
      <c r="G571" s="454"/>
      <c r="H571" s="454"/>
      <c r="I571" s="454"/>
      <c r="J571" s="454"/>
      <c r="K571" s="454"/>
      <c r="L571" s="454"/>
      <c r="M571" s="454"/>
      <c r="N571" s="454"/>
      <c r="O571" s="454"/>
      <c r="P571" s="454"/>
      <c r="Q571" s="454"/>
      <c r="R571" s="454"/>
      <c r="S571" s="454"/>
      <c r="T571" s="454"/>
      <c r="U571" s="454"/>
      <c r="V571" s="454"/>
      <c r="W571" s="454"/>
      <c r="X571" s="454"/>
      <c r="Y571" s="454"/>
      <c r="Z571" s="454"/>
      <c r="AA571" s="454"/>
      <c r="AB571" s="454"/>
      <c r="AC571" s="454"/>
      <c r="AD571" s="454"/>
      <c r="AE571" s="454"/>
      <c r="AF571" s="454"/>
      <c r="AG571" s="454"/>
      <c r="AH571" s="454"/>
      <c r="AI571" s="454"/>
      <c r="AJ571" s="454"/>
      <c r="AK571" s="454"/>
      <c r="AL571" s="454"/>
      <c r="AM571" s="454"/>
      <c r="AN571" s="454"/>
      <c r="AO571" s="454"/>
      <c r="AP571" s="454"/>
      <c r="AQ571" s="454"/>
      <c r="AR571" s="454"/>
      <c r="AS571" s="454"/>
      <c r="AT571" s="454"/>
      <c r="AU571" s="454"/>
      <c r="AV571" s="454"/>
      <c r="AW571" s="454"/>
      <c r="AX571" s="454"/>
      <c r="AY571" s="454"/>
      <c r="AZ571" s="454"/>
      <c r="BA571" s="454"/>
      <c r="BB571" s="454"/>
      <c r="BC571" s="454"/>
      <c r="BD571" s="454"/>
      <c r="BE571" s="454"/>
      <c r="BF571" s="454"/>
      <c r="BG571" s="454"/>
      <c r="BH571" s="454"/>
      <c r="BI571" s="454"/>
      <c r="BJ571" s="454"/>
      <c r="BK571" s="454"/>
      <c r="BL571" s="454"/>
      <c r="BM571" s="454"/>
      <c r="BN571" s="454"/>
      <c r="BO571" s="454"/>
      <c r="BP571" s="454"/>
      <c r="BQ571" s="454"/>
      <c r="BR571" s="454"/>
      <c r="BS571" s="454"/>
      <c r="BT571" s="454"/>
      <c r="BU571" s="454"/>
      <c r="BV571" s="454"/>
      <c r="BW571" s="454"/>
      <c r="BX571" s="454"/>
      <c r="BY571" s="454"/>
      <c r="BZ571" s="454"/>
      <c r="CA571" s="454"/>
      <c r="CB571" s="454"/>
      <c r="CC571" s="454"/>
      <c r="CD571" s="454"/>
      <c r="CE571" s="454"/>
      <c r="CF571" s="454"/>
      <c r="CG571" s="454"/>
      <c r="CH571" s="454"/>
      <c r="CI571" s="454"/>
      <c r="CJ571" s="454"/>
      <c r="CK571" s="454"/>
      <c r="CL571" s="454"/>
      <c r="CM571" s="454"/>
      <c r="CN571" s="454"/>
      <c r="CO571" s="454"/>
      <c r="CP571" s="454"/>
      <c r="CQ571" s="454"/>
      <c r="CR571" s="454"/>
      <c r="CS571" s="454"/>
      <c r="CT571" s="454"/>
      <c r="CU571" s="454"/>
      <c r="CV571" s="454"/>
      <c r="CW571" s="454"/>
      <c r="CX571" s="454"/>
      <c r="CY571" s="454"/>
      <c r="CZ571" s="454"/>
      <c r="DA571" s="454"/>
      <c r="DB571" s="454"/>
      <c r="DC571" s="454"/>
      <c r="DD571" s="454"/>
      <c r="DE571" s="454"/>
      <c r="DF571" s="454"/>
      <c r="DG571" s="454"/>
      <c r="DH571" s="454"/>
      <c r="DI571" s="454"/>
      <c r="DJ571" s="454"/>
      <c r="DK571" s="454"/>
      <c r="DL571" s="454"/>
      <c r="DM571" s="454"/>
      <c r="DN571" s="454"/>
      <c r="DO571" s="454"/>
      <c r="DP571" s="454"/>
      <c r="DQ571" s="454"/>
      <c r="DR571" s="454"/>
      <c r="DS571" s="454"/>
      <c r="DT571" s="454"/>
      <c r="DU571" s="454"/>
      <c r="DV571" s="454"/>
      <c r="DW571" s="454"/>
      <c r="DX571" s="454"/>
      <c r="DY571" s="454"/>
      <c r="DZ571" s="454"/>
      <c r="EA571" s="454"/>
      <c r="EB571" s="454"/>
      <c r="EC571" s="454"/>
      <c r="ED571" s="454"/>
      <c r="EE571" s="454"/>
      <c r="EF571" s="454"/>
      <c r="EG571" s="454"/>
      <c r="EH571" s="454"/>
      <c r="EI571" s="454"/>
      <c r="EJ571" s="454"/>
      <c r="EK571" s="454"/>
      <c r="EL571" s="454"/>
      <c r="EM571" s="454"/>
      <c r="EN571" s="454"/>
      <c r="EO571" s="454"/>
      <c r="EP571" s="454"/>
      <c r="EQ571" s="454"/>
      <c r="ER571" s="454"/>
      <c r="ES571" s="454"/>
      <c r="ET571" s="454"/>
      <c r="EU571" s="581"/>
      <c r="EV571" s="581"/>
      <c r="EW571" s="581"/>
      <c r="EX571" s="581"/>
      <c r="EY571" s="581"/>
      <c r="EZ571" s="581"/>
      <c r="FA571" s="581"/>
      <c r="FB571" s="581"/>
      <c r="FC571" s="581"/>
      <c r="FD571" s="581"/>
      <c r="FE571" s="581"/>
    </row>
    <row r="572" spans="1:161">
      <c r="A572" s="454"/>
      <c r="B572" s="653"/>
      <c r="C572" s="454"/>
      <c r="D572" s="454"/>
      <c r="E572" s="454"/>
      <c r="F572" s="504"/>
      <c r="G572" s="454"/>
      <c r="H572" s="454"/>
      <c r="I572" s="454"/>
      <c r="J572" s="454"/>
      <c r="K572" s="454"/>
      <c r="L572" s="454"/>
      <c r="M572" s="454"/>
      <c r="N572" s="454"/>
      <c r="O572" s="454"/>
      <c r="P572" s="454"/>
      <c r="Q572" s="454"/>
      <c r="R572" s="454"/>
      <c r="S572" s="454"/>
      <c r="T572" s="454"/>
      <c r="U572" s="454"/>
      <c r="V572" s="454"/>
      <c r="W572" s="454"/>
      <c r="X572" s="454"/>
      <c r="Y572" s="454"/>
      <c r="Z572" s="454"/>
      <c r="AA572" s="454"/>
      <c r="AB572" s="454"/>
      <c r="AC572" s="454"/>
      <c r="AD572" s="454"/>
      <c r="AE572" s="454"/>
      <c r="AF572" s="454"/>
      <c r="AG572" s="454"/>
      <c r="AH572" s="454"/>
      <c r="AI572" s="454"/>
      <c r="AJ572" s="454"/>
      <c r="AK572" s="454"/>
      <c r="AL572" s="454"/>
      <c r="AM572" s="454"/>
      <c r="AN572" s="454"/>
      <c r="AO572" s="454"/>
      <c r="AP572" s="454"/>
      <c r="AQ572" s="454"/>
      <c r="AR572" s="454"/>
      <c r="AS572" s="454"/>
      <c r="AT572" s="454"/>
      <c r="AU572" s="454"/>
      <c r="AV572" s="454"/>
      <c r="AW572" s="454"/>
      <c r="AX572" s="454"/>
      <c r="AY572" s="454"/>
      <c r="AZ572" s="454"/>
      <c r="BA572" s="454"/>
      <c r="BB572" s="454"/>
      <c r="BC572" s="454"/>
      <c r="BD572" s="454"/>
      <c r="BE572" s="454"/>
      <c r="BF572" s="454"/>
      <c r="BG572" s="454"/>
      <c r="BH572" s="454"/>
      <c r="BI572" s="454"/>
      <c r="BJ572" s="454"/>
      <c r="BK572" s="454"/>
      <c r="BL572" s="454"/>
      <c r="BM572" s="454"/>
      <c r="BN572" s="454"/>
      <c r="BO572" s="454"/>
      <c r="BP572" s="454"/>
      <c r="BQ572" s="454"/>
      <c r="BR572" s="454"/>
      <c r="BS572" s="454"/>
      <c r="BT572" s="454"/>
      <c r="BU572" s="454"/>
      <c r="BV572" s="454"/>
      <c r="BW572" s="454"/>
      <c r="BX572" s="454"/>
      <c r="BY572" s="454"/>
      <c r="BZ572" s="454"/>
      <c r="CA572" s="454"/>
      <c r="CB572" s="454"/>
      <c r="CC572" s="454"/>
      <c r="CD572" s="454"/>
      <c r="CE572" s="454"/>
      <c r="CF572" s="454"/>
      <c r="CG572" s="454"/>
      <c r="CH572" s="454"/>
      <c r="CI572" s="454"/>
      <c r="CJ572" s="454"/>
      <c r="CK572" s="454"/>
      <c r="CL572" s="454"/>
      <c r="CM572" s="454"/>
      <c r="CN572" s="454"/>
      <c r="CO572" s="454"/>
      <c r="CP572" s="454"/>
      <c r="CQ572" s="454"/>
      <c r="CR572" s="454"/>
      <c r="CS572" s="454"/>
      <c r="CT572" s="454"/>
      <c r="CU572" s="454"/>
      <c r="CV572" s="454"/>
      <c r="CW572" s="454"/>
      <c r="CX572" s="454"/>
      <c r="CY572" s="454"/>
      <c r="CZ572" s="454"/>
      <c r="DA572" s="454"/>
      <c r="DB572" s="454"/>
      <c r="DC572" s="454"/>
      <c r="DD572" s="454"/>
      <c r="DE572" s="454"/>
      <c r="DF572" s="454"/>
      <c r="DG572" s="454"/>
      <c r="DH572" s="454"/>
      <c r="DI572" s="454"/>
      <c r="DJ572" s="454"/>
      <c r="DK572" s="454"/>
      <c r="DL572" s="454"/>
      <c r="DM572" s="454"/>
      <c r="DN572" s="454"/>
      <c r="DO572" s="454"/>
      <c r="DP572" s="454"/>
      <c r="DQ572" s="454"/>
      <c r="DR572" s="454"/>
      <c r="DS572" s="454"/>
      <c r="DT572" s="454"/>
      <c r="DU572" s="454"/>
      <c r="DV572" s="454"/>
      <c r="DW572" s="454"/>
      <c r="DX572" s="454"/>
      <c r="DY572" s="454"/>
      <c r="DZ572" s="454"/>
      <c r="EA572" s="454"/>
      <c r="EB572" s="454"/>
      <c r="EC572" s="454"/>
      <c r="ED572" s="454"/>
      <c r="EE572" s="454"/>
      <c r="EF572" s="454"/>
      <c r="EG572" s="454"/>
      <c r="EH572" s="454"/>
      <c r="EI572" s="454"/>
      <c r="EJ572" s="454"/>
      <c r="EK572" s="454"/>
      <c r="EL572" s="454"/>
      <c r="EM572" s="454"/>
      <c r="EN572" s="454"/>
      <c r="EO572" s="454"/>
      <c r="EP572" s="454"/>
      <c r="EQ572" s="454"/>
      <c r="ER572" s="454"/>
      <c r="ES572" s="454"/>
      <c r="ET572" s="454"/>
      <c r="EU572" s="581"/>
      <c r="EV572" s="581"/>
      <c r="EW572" s="581"/>
      <c r="EX572" s="581"/>
      <c r="EY572" s="581"/>
      <c r="EZ572" s="581"/>
      <c r="FA572" s="581"/>
      <c r="FB572" s="581"/>
      <c r="FC572" s="581"/>
      <c r="FD572" s="581"/>
      <c r="FE572" s="581"/>
    </row>
    <row r="573" spans="1:161">
      <c r="A573" s="454"/>
      <c r="B573" s="653"/>
      <c r="C573" s="454"/>
      <c r="D573" s="454"/>
      <c r="E573" s="454"/>
      <c r="F573" s="504"/>
      <c r="G573" s="454"/>
      <c r="H573" s="454"/>
      <c r="I573" s="454"/>
      <c r="J573" s="454"/>
      <c r="K573" s="454"/>
      <c r="L573" s="454"/>
      <c r="M573" s="454"/>
      <c r="N573" s="454"/>
      <c r="O573" s="454"/>
      <c r="P573" s="454"/>
      <c r="Q573" s="454"/>
      <c r="R573" s="454"/>
      <c r="S573" s="454"/>
      <c r="T573" s="454"/>
      <c r="U573" s="454"/>
      <c r="V573" s="454"/>
      <c r="W573" s="454"/>
      <c r="X573" s="454"/>
      <c r="Y573" s="454"/>
      <c r="Z573" s="454"/>
      <c r="AA573" s="454"/>
      <c r="AB573" s="454"/>
      <c r="AC573" s="454"/>
      <c r="AD573" s="454"/>
      <c r="AE573" s="454"/>
      <c r="AF573" s="454"/>
      <c r="AG573" s="454"/>
      <c r="AH573" s="454"/>
      <c r="AI573" s="454"/>
      <c r="AJ573" s="454"/>
      <c r="AK573" s="454"/>
      <c r="AL573" s="454"/>
      <c r="AM573" s="454"/>
      <c r="AN573" s="454"/>
      <c r="AO573" s="454"/>
      <c r="AP573" s="454"/>
      <c r="AQ573" s="454"/>
      <c r="AR573" s="454"/>
      <c r="AS573" s="454"/>
      <c r="AT573" s="454"/>
      <c r="AU573" s="454"/>
      <c r="AV573" s="454"/>
      <c r="AW573" s="454"/>
      <c r="AX573" s="454"/>
      <c r="AY573" s="454"/>
      <c r="AZ573" s="454"/>
      <c r="BA573" s="454"/>
      <c r="BB573" s="454"/>
      <c r="BC573" s="454"/>
      <c r="BD573" s="454"/>
      <c r="BE573" s="454"/>
      <c r="BF573" s="454"/>
      <c r="BG573" s="454"/>
      <c r="BH573" s="454"/>
      <c r="BI573" s="454"/>
      <c r="BJ573" s="454"/>
      <c r="BK573" s="454"/>
      <c r="BL573" s="454"/>
      <c r="BM573" s="454"/>
      <c r="BN573" s="454"/>
      <c r="BO573" s="454"/>
      <c r="BP573" s="454"/>
      <c r="BQ573" s="454"/>
      <c r="BR573" s="454"/>
      <c r="BS573" s="454"/>
      <c r="BT573" s="454"/>
      <c r="BU573" s="454"/>
      <c r="BV573" s="454"/>
      <c r="BW573" s="454"/>
      <c r="BX573" s="454"/>
      <c r="BY573" s="454"/>
      <c r="BZ573" s="454"/>
      <c r="CA573" s="454"/>
      <c r="CB573" s="454"/>
      <c r="CC573" s="454"/>
      <c r="CD573" s="454"/>
      <c r="CE573" s="454"/>
      <c r="CF573" s="454"/>
      <c r="CG573" s="454"/>
      <c r="CH573" s="454"/>
      <c r="CI573" s="454"/>
      <c r="CJ573" s="454"/>
      <c r="CK573" s="454"/>
      <c r="CL573" s="454"/>
      <c r="CM573" s="454"/>
      <c r="CN573" s="454"/>
      <c r="CO573" s="454"/>
      <c r="CP573" s="454"/>
      <c r="CQ573" s="454"/>
      <c r="CR573" s="454"/>
      <c r="CS573" s="454"/>
      <c r="CT573" s="454"/>
      <c r="CU573" s="454"/>
      <c r="CV573" s="454"/>
      <c r="CW573" s="454"/>
      <c r="CX573" s="454"/>
      <c r="CY573" s="454"/>
      <c r="CZ573" s="454"/>
      <c r="DA573" s="454"/>
      <c r="DB573" s="454"/>
      <c r="DC573" s="454"/>
      <c r="DD573" s="454"/>
      <c r="DE573" s="454"/>
      <c r="DF573" s="454"/>
      <c r="DG573" s="454"/>
      <c r="DH573" s="454"/>
      <c r="DI573" s="454"/>
      <c r="DJ573" s="454"/>
      <c r="DK573" s="454"/>
      <c r="DL573" s="454"/>
      <c r="DM573" s="454"/>
      <c r="DN573" s="454"/>
      <c r="DO573" s="454"/>
      <c r="DP573" s="454"/>
      <c r="DQ573" s="454"/>
      <c r="DR573" s="454"/>
      <c r="DS573" s="454"/>
      <c r="DT573" s="454"/>
      <c r="DU573" s="454"/>
      <c r="DV573" s="454"/>
      <c r="DW573" s="454"/>
      <c r="DX573" s="454"/>
      <c r="DY573" s="454"/>
      <c r="DZ573" s="454"/>
      <c r="EA573" s="454"/>
      <c r="EB573" s="454"/>
      <c r="EC573" s="454"/>
      <c r="ED573" s="454"/>
      <c r="EE573" s="454"/>
      <c r="EF573" s="454"/>
      <c r="EG573" s="454"/>
      <c r="EH573" s="454"/>
      <c r="EI573" s="454"/>
      <c r="EJ573" s="454"/>
      <c r="EK573" s="454"/>
      <c r="EL573" s="454"/>
      <c r="EM573" s="454"/>
      <c r="EN573" s="454"/>
      <c r="EO573" s="454"/>
      <c r="EP573" s="454"/>
      <c r="EQ573" s="454"/>
      <c r="ER573" s="454"/>
      <c r="ES573" s="454"/>
      <c r="ET573" s="454"/>
      <c r="EU573" s="581"/>
      <c r="EV573" s="581"/>
      <c r="EW573" s="581"/>
      <c r="EX573" s="581"/>
      <c r="EY573" s="581"/>
      <c r="EZ573" s="581"/>
      <c r="FA573" s="581"/>
      <c r="FB573" s="581"/>
      <c r="FC573" s="581"/>
      <c r="FD573" s="581"/>
      <c r="FE573" s="581"/>
    </row>
    <row r="574" spans="1:161">
      <c r="A574" s="454"/>
      <c r="B574" s="653"/>
      <c r="C574" s="454"/>
      <c r="D574" s="454"/>
      <c r="E574" s="454"/>
      <c r="F574" s="504"/>
      <c r="G574" s="454"/>
      <c r="H574" s="454"/>
      <c r="I574" s="454"/>
      <c r="J574" s="454"/>
      <c r="K574" s="454"/>
      <c r="L574" s="454"/>
      <c r="M574" s="454"/>
      <c r="N574" s="454"/>
      <c r="O574" s="454"/>
      <c r="P574" s="454"/>
      <c r="Q574" s="454"/>
      <c r="R574" s="454"/>
      <c r="S574" s="454"/>
      <c r="T574" s="454"/>
      <c r="U574" s="454"/>
      <c r="V574" s="454"/>
      <c r="W574" s="454"/>
      <c r="X574" s="454"/>
      <c r="Y574" s="454"/>
      <c r="Z574" s="454"/>
      <c r="AA574" s="454"/>
      <c r="AB574" s="454"/>
      <c r="AC574" s="454"/>
      <c r="AD574" s="454"/>
      <c r="AE574" s="454"/>
      <c r="AF574" s="454"/>
      <c r="AG574" s="454"/>
      <c r="AH574" s="454"/>
      <c r="AI574" s="454"/>
      <c r="AJ574" s="454"/>
      <c r="AK574" s="454"/>
      <c r="AL574" s="454"/>
      <c r="AM574" s="454"/>
      <c r="AN574" s="454"/>
      <c r="AO574" s="454"/>
      <c r="AP574" s="454"/>
      <c r="AQ574" s="454"/>
      <c r="AR574" s="454"/>
      <c r="AS574" s="454"/>
      <c r="AT574" s="454"/>
      <c r="AU574" s="454"/>
      <c r="AV574" s="454"/>
      <c r="AW574" s="454"/>
      <c r="AX574" s="454"/>
      <c r="AY574" s="454"/>
      <c r="AZ574" s="454"/>
      <c r="BA574" s="454"/>
      <c r="BB574" s="454"/>
      <c r="BC574" s="454"/>
      <c r="BD574" s="454"/>
      <c r="BE574" s="454"/>
      <c r="BF574" s="454"/>
      <c r="BG574" s="454"/>
      <c r="BH574" s="454"/>
      <c r="BI574" s="454"/>
      <c r="BJ574" s="454"/>
      <c r="BK574" s="454"/>
      <c r="BL574" s="454"/>
      <c r="BM574" s="454"/>
      <c r="BN574" s="454"/>
      <c r="BO574" s="454"/>
      <c r="BP574" s="454"/>
      <c r="BQ574" s="454"/>
      <c r="BR574" s="454"/>
      <c r="BS574" s="454"/>
      <c r="BT574" s="454"/>
      <c r="BU574" s="454"/>
      <c r="BV574" s="454"/>
      <c r="BW574" s="454"/>
      <c r="BX574" s="454"/>
      <c r="BY574" s="454"/>
      <c r="BZ574" s="454"/>
      <c r="CA574" s="454"/>
      <c r="CB574" s="454"/>
      <c r="CC574" s="454"/>
      <c r="CD574" s="454"/>
      <c r="CE574" s="454"/>
      <c r="CF574" s="454"/>
      <c r="CG574" s="454"/>
      <c r="CH574" s="454"/>
      <c r="CI574" s="454"/>
      <c r="CJ574" s="454"/>
      <c r="CK574" s="454"/>
      <c r="CL574" s="454"/>
      <c r="CM574" s="454"/>
      <c r="CN574" s="454"/>
      <c r="CO574" s="454"/>
      <c r="CP574" s="454"/>
      <c r="CQ574" s="454"/>
      <c r="CR574" s="454"/>
      <c r="CS574" s="454"/>
      <c r="CT574" s="454"/>
      <c r="CU574" s="454"/>
      <c r="CV574" s="454"/>
      <c r="CW574" s="454"/>
      <c r="CX574" s="454"/>
      <c r="CY574" s="454"/>
      <c r="CZ574" s="454"/>
      <c r="DA574" s="454"/>
      <c r="DB574" s="454"/>
      <c r="DC574" s="454"/>
      <c r="DD574" s="454"/>
      <c r="DE574" s="454"/>
      <c r="DF574" s="454"/>
      <c r="DG574" s="454"/>
      <c r="DH574" s="454"/>
      <c r="DI574" s="454"/>
      <c r="DJ574" s="454"/>
      <c r="DK574" s="454"/>
      <c r="DL574" s="454"/>
      <c r="DM574" s="454"/>
      <c r="DN574" s="454"/>
      <c r="DO574" s="454"/>
      <c r="DP574" s="454"/>
      <c r="DQ574" s="454"/>
      <c r="DR574" s="454"/>
      <c r="DS574" s="454"/>
      <c r="DT574" s="454"/>
      <c r="DU574" s="454"/>
      <c r="DV574" s="454"/>
      <c r="DW574" s="454"/>
      <c r="DX574" s="454"/>
      <c r="DY574" s="454"/>
      <c r="DZ574" s="454"/>
      <c r="EA574" s="454"/>
      <c r="EB574" s="454"/>
      <c r="EC574" s="454"/>
      <c r="ED574" s="454"/>
      <c r="EE574" s="454"/>
      <c r="EF574" s="454"/>
      <c r="EG574" s="454"/>
      <c r="EH574" s="454"/>
      <c r="EI574" s="454"/>
      <c r="EJ574" s="454"/>
      <c r="EK574" s="454"/>
      <c r="EL574" s="454"/>
      <c r="EM574" s="454"/>
      <c r="EN574" s="454"/>
      <c r="EO574" s="454"/>
      <c r="EP574" s="454"/>
      <c r="EQ574" s="454"/>
      <c r="ER574" s="454"/>
      <c r="ES574" s="454"/>
      <c r="ET574" s="454"/>
      <c r="EU574" s="581"/>
      <c r="EV574" s="581"/>
      <c r="EW574" s="581"/>
      <c r="EX574" s="581"/>
      <c r="EY574" s="581"/>
      <c r="EZ574" s="581"/>
      <c r="FA574" s="581"/>
      <c r="FB574" s="581"/>
      <c r="FC574" s="581"/>
      <c r="FD574" s="581"/>
      <c r="FE574" s="581"/>
    </row>
    <row r="575" spans="1:161">
      <c r="A575" s="454"/>
      <c r="B575" s="653"/>
      <c r="C575" s="454"/>
      <c r="D575" s="454"/>
      <c r="E575" s="454"/>
      <c r="F575" s="504"/>
      <c r="G575" s="454"/>
      <c r="H575" s="454"/>
      <c r="I575" s="454"/>
      <c r="J575" s="454"/>
      <c r="K575" s="454"/>
      <c r="L575" s="454"/>
      <c r="M575" s="454"/>
      <c r="N575" s="454"/>
      <c r="O575" s="454"/>
      <c r="P575" s="454"/>
      <c r="Q575" s="454"/>
      <c r="R575" s="454"/>
      <c r="S575" s="454"/>
      <c r="T575" s="454"/>
      <c r="U575" s="454"/>
      <c r="V575" s="454"/>
      <c r="W575" s="454"/>
      <c r="X575" s="454"/>
      <c r="Y575" s="454"/>
      <c r="Z575" s="454"/>
      <c r="AA575" s="454"/>
      <c r="AB575" s="454"/>
      <c r="AC575" s="454"/>
      <c r="AD575" s="454"/>
      <c r="AE575" s="454"/>
      <c r="AF575" s="454"/>
      <c r="AG575" s="454"/>
      <c r="AH575" s="454"/>
      <c r="AI575" s="454"/>
      <c r="AJ575" s="454"/>
      <c r="AK575" s="454"/>
      <c r="AL575" s="454"/>
      <c r="AM575" s="454"/>
      <c r="AN575" s="454"/>
      <c r="AO575" s="454"/>
      <c r="AP575" s="454"/>
      <c r="AQ575" s="454"/>
      <c r="AR575" s="454"/>
      <c r="AS575" s="454"/>
      <c r="AT575" s="454"/>
      <c r="AU575" s="454"/>
      <c r="AV575" s="454"/>
      <c r="AW575" s="454"/>
      <c r="AX575" s="454"/>
      <c r="AY575" s="454"/>
      <c r="AZ575" s="454"/>
      <c r="BA575" s="454"/>
      <c r="BB575" s="454"/>
      <c r="BC575" s="454"/>
      <c r="BD575" s="454"/>
      <c r="BE575" s="454"/>
      <c r="BF575" s="454"/>
      <c r="BG575" s="454"/>
      <c r="BH575" s="454"/>
      <c r="BI575" s="454"/>
      <c r="BJ575" s="454"/>
      <c r="BK575" s="454"/>
      <c r="BL575" s="454"/>
      <c r="BM575" s="454"/>
      <c r="BN575" s="454"/>
      <c r="BO575" s="454"/>
      <c r="BP575" s="454"/>
      <c r="BQ575" s="454"/>
      <c r="BR575" s="454"/>
      <c r="BS575" s="454"/>
      <c r="BT575" s="454"/>
      <c r="BU575" s="454"/>
      <c r="BV575" s="454"/>
      <c r="BW575" s="454"/>
      <c r="BX575" s="454"/>
      <c r="BY575" s="454"/>
      <c r="BZ575" s="454"/>
      <c r="CA575" s="454"/>
      <c r="CB575" s="454"/>
      <c r="CC575" s="454"/>
      <c r="CD575" s="454"/>
      <c r="CE575" s="454"/>
      <c r="CF575" s="454"/>
      <c r="CG575" s="454"/>
      <c r="CH575" s="454"/>
      <c r="CI575" s="454"/>
      <c r="CJ575" s="454"/>
      <c r="CK575" s="454"/>
      <c r="CL575" s="454"/>
      <c r="CM575" s="454"/>
      <c r="CN575" s="454"/>
      <c r="CO575" s="454"/>
      <c r="CP575" s="454"/>
      <c r="CQ575" s="454"/>
      <c r="CR575" s="454"/>
      <c r="CS575" s="454"/>
      <c r="CT575" s="454"/>
      <c r="CU575" s="454"/>
      <c r="CV575" s="454"/>
      <c r="CW575" s="454"/>
      <c r="CX575" s="454"/>
      <c r="CY575" s="454"/>
      <c r="CZ575" s="454"/>
      <c r="DA575" s="454"/>
      <c r="DB575" s="454"/>
      <c r="DC575" s="454"/>
      <c r="DD575" s="454"/>
      <c r="DE575" s="454"/>
      <c r="DF575" s="454"/>
      <c r="DG575" s="454"/>
      <c r="DH575" s="454"/>
      <c r="DI575" s="454"/>
      <c r="DJ575" s="454"/>
      <c r="DK575" s="454"/>
      <c r="DL575" s="454"/>
      <c r="DM575" s="454"/>
      <c r="DN575" s="454"/>
      <c r="DO575" s="454"/>
      <c r="DP575" s="454"/>
      <c r="DQ575" s="454"/>
      <c r="DR575" s="454"/>
      <c r="DS575" s="454"/>
      <c r="DT575" s="454"/>
      <c r="DU575" s="454"/>
      <c r="DV575" s="454"/>
      <c r="DW575" s="454"/>
      <c r="DX575" s="454"/>
      <c r="DY575" s="454"/>
      <c r="DZ575" s="454"/>
      <c r="EA575" s="454"/>
      <c r="EB575" s="454"/>
      <c r="EC575" s="454"/>
      <c r="ED575" s="454"/>
      <c r="EE575" s="454"/>
      <c r="EF575" s="454"/>
      <c r="EG575" s="454"/>
      <c r="EH575" s="454"/>
      <c r="EI575" s="454"/>
      <c r="EJ575" s="454"/>
      <c r="EK575" s="454"/>
      <c r="EL575" s="454"/>
      <c r="EM575" s="454"/>
      <c r="EN575" s="454"/>
      <c r="EO575" s="454"/>
      <c r="EP575" s="454"/>
      <c r="EQ575" s="454"/>
      <c r="ER575" s="454"/>
      <c r="ES575" s="454"/>
      <c r="ET575" s="454"/>
      <c r="EU575" s="581"/>
      <c r="EV575" s="581"/>
      <c r="EW575" s="581"/>
      <c r="EX575" s="581"/>
      <c r="EY575" s="581"/>
      <c r="EZ575" s="581"/>
      <c r="FA575" s="581"/>
      <c r="FB575" s="581"/>
      <c r="FC575" s="581"/>
      <c r="FD575" s="581"/>
      <c r="FE575" s="581"/>
    </row>
    <row r="576" spans="1:161">
      <c r="A576" s="454"/>
      <c r="B576" s="653"/>
      <c r="C576" s="454"/>
      <c r="D576" s="454"/>
      <c r="E576" s="454"/>
      <c r="F576" s="504"/>
      <c r="G576" s="454"/>
      <c r="H576" s="454"/>
      <c r="I576" s="454"/>
      <c r="J576" s="454"/>
      <c r="K576" s="454"/>
      <c r="L576" s="454"/>
      <c r="M576" s="454"/>
      <c r="N576" s="454"/>
      <c r="O576" s="454"/>
      <c r="P576" s="454"/>
      <c r="Q576" s="454"/>
      <c r="R576" s="454"/>
      <c r="S576" s="454"/>
      <c r="T576" s="454"/>
      <c r="U576" s="454"/>
      <c r="V576" s="454"/>
      <c r="W576" s="454"/>
      <c r="X576" s="454"/>
      <c r="Y576" s="454"/>
      <c r="Z576" s="454"/>
      <c r="AA576" s="454"/>
      <c r="AB576" s="454"/>
      <c r="AC576" s="454"/>
      <c r="AD576" s="454"/>
      <c r="AE576" s="454"/>
      <c r="AF576" s="454"/>
      <c r="AG576" s="454"/>
      <c r="AH576" s="454"/>
      <c r="AI576" s="454"/>
      <c r="AJ576" s="454"/>
      <c r="AK576" s="454"/>
      <c r="AL576" s="454"/>
      <c r="AM576" s="454"/>
      <c r="AN576" s="454"/>
      <c r="AO576" s="454"/>
      <c r="AP576" s="454"/>
      <c r="AQ576" s="454"/>
      <c r="AR576" s="454"/>
      <c r="AS576" s="454"/>
      <c r="AT576" s="454"/>
      <c r="AU576" s="454"/>
      <c r="AV576" s="454"/>
      <c r="AW576" s="454"/>
      <c r="AX576" s="454"/>
      <c r="AY576" s="454"/>
      <c r="AZ576" s="454"/>
      <c r="BA576" s="454"/>
      <c r="BB576" s="454"/>
      <c r="BC576" s="454"/>
      <c r="BD576" s="454"/>
      <c r="BE576" s="454"/>
      <c r="BF576" s="454"/>
      <c r="BG576" s="454"/>
      <c r="BH576" s="454"/>
      <c r="BI576" s="454"/>
      <c r="BJ576" s="454"/>
      <c r="BK576" s="454"/>
      <c r="BL576" s="454"/>
      <c r="BM576" s="454"/>
      <c r="BN576" s="454"/>
      <c r="BO576" s="454"/>
      <c r="BP576" s="454"/>
      <c r="BQ576" s="454"/>
      <c r="BR576" s="454"/>
      <c r="BS576" s="454"/>
      <c r="BT576" s="454"/>
      <c r="BU576" s="454"/>
      <c r="BV576" s="454"/>
      <c r="BW576" s="454"/>
      <c r="BX576" s="454"/>
      <c r="BY576" s="454"/>
      <c r="BZ576" s="454"/>
      <c r="CA576" s="454"/>
      <c r="CB576" s="454"/>
      <c r="CC576" s="454"/>
      <c r="CD576" s="454"/>
      <c r="CE576" s="454"/>
      <c r="CF576" s="454"/>
      <c r="CG576" s="454"/>
      <c r="CH576" s="454"/>
      <c r="CI576" s="454"/>
      <c r="CJ576" s="454"/>
      <c r="CK576" s="454"/>
      <c r="CL576" s="454"/>
      <c r="CM576" s="454"/>
      <c r="CN576" s="454"/>
      <c r="CO576" s="454"/>
      <c r="CP576" s="454"/>
      <c r="CQ576" s="454"/>
      <c r="CR576" s="454"/>
      <c r="CS576" s="454"/>
      <c r="CT576" s="454"/>
      <c r="CU576" s="454"/>
      <c r="CV576" s="454"/>
      <c r="CW576" s="454"/>
      <c r="CX576" s="454"/>
      <c r="CY576" s="454"/>
      <c r="CZ576" s="454"/>
      <c r="DA576" s="454"/>
      <c r="DB576" s="454"/>
      <c r="DC576" s="454"/>
      <c r="DD576" s="454"/>
      <c r="DE576" s="454"/>
      <c r="DF576" s="454"/>
      <c r="DG576" s="454"/>
      <c r="DH576" s="454"/>
      <c r="DI576" s="454"/>
      <c r="DJ576" s="454"/>
      <c r="DK576" s="454"/>
      <c r="DL576" s="454"/>
      <c r="DM576" s="454"/>
      <c r="DN576" s="454"/>
      <c r="DO576" s="454"/>
      <c r="DP576" s="454"/>
      <c r="DQ576" s="454"/>
      <c r="DR576" s="454"/>
      <c r="DS576" s="454"/>
      <c r="DT576" s="454"/>
      <c r="DU576" s="454"/>
      <c r="DV576" s="454"/>
      <c r="DW576" s="454"/>
      <c r="DX576" s="454"/>
      <c r="DY576" s="454"/>
      <c r="DZ576" s="454"/>
      <c r="EA576" s="454"/>
      <c r="EB576" s="454"/>
      <c r="EC576" s="454"/>
      <c r="ED576" s="454"/>
      <c r="EE576" s="454"/>
      <c r="EF576" s="454"/>
      <c r="EG576" s="454"/>
      <c r="EH576" s="454"/>
      <c r="EI576" s="454"/>
      <c r="EJ576" s="454"/>
      <c r="EK576" s="454"/>
      <c r="EL576" s="454"/>
      <c r="EM576" s="454"/>
      <c r="EN576" s="454"/>
      <c r="EO576" s="454"/>
      <c r="EP576" s="454"/>
      <c r="EQ576" s="454"/>
      <c r="ER576" s="454"/>
      <c r="ES576" s="454"/>
      <c r="ET576" s="454"/>
      <c r="EU576" s="581"/>
      <c r="EV576" s="581"/>
      <c r="EW576" s="581"/>
      <c r="EX576" s="581"/>
      <c r="EY576" s="581"/>
      <c r="EZ576" s="581"/>
      <c r="FA576" s="581"/>
      <c r="FB576" s="581"/>
      <c r="FC576" s="581"/>
      <c r="FD576" s="581"/>
      <c r="FE576" s="581"/>
    </row>
    <row r="577" spans="1:161">
      <c r="A577" s="454"/>
      <c r="B577" s="653"/>
      <c r="C577" s="454"/>
      <c r="D577" s="454"/>
      <c r="E577" s="454"/>
      <c r="F577" s="504"/>
      <c r="G577" s="454"/>
      <c r="H577" s="454"/>
      <c r="I577" s="454"/>
      <c r="J577" s="454"/>
      <c r="K577" s="454"/>
      <c r="L577" s="454"/>
      <c r="M577" s="454"/>
      <c r="N577" s="454"/>
      <c r="O577" s="454"/>
      <c r="P577" s="454"/>
      <c r="Q577" s="454"/>
      <c r="R577" s="454"/>
      <c r="S577" s="454"/>
      <c r="T577" s="454"/>
      <c r="U577" s="454"/>
      <c r="V577" s="454"/>
      <c r="W577" s="454"/>
      <c r="X577" s="454"/>
      <c r="Y577" s="454"/>
      <c r="Z577" s="454"/>
      <c r="AA577" s="454"/>
      <c r="AB577" s="454"/>
      <c r="AC577" s="454"/>
      <c r="AD577" s="454"/>
      <c r="AE577" s="454"/>
      <c r="AF577" s="454"/>
      <c r="AG577" s="454"/>
      <c r="AH577" s="454"/>
      <c r="AI577" s="454"/>
      <c r="AJ577" s="454"/>
      <c r="AK577" s="454"/>
      <c r="AL577" s="454"/>
      <c r="AM577" s="454"/>
      <c r="AN577" s="454"/>
      <c r="AO577" s="454"/>
      <c r="AP577" s="454"/>
      <c r="AQ577" s="454"/>
      <c r="AR577" s="454"/>
      <c r="AS577" s="454"/>
      <c r="AT577" s="454"/>
      <c r="AU577" s="454"/>
      <c r="AV577" s="454"/>
      <c r="AW577" s="454"/>
      <c r="AX577" s="454"/>
      <c r="AY577" s="454"/>
      <c r="AZ577" s="454"/>
      <c r="BA577" s="454"/>
      <c r="BB577" s="454"/>
      <c r="BC577" s="454"/>
      <c r="BD577" s="454"/>
      <c r="BE577" s="454"/>
      <c r="BF577" s="454"/>
      <c r="BG577" s="454"/>
      <c r="BH577" s="454"/>
      <c r="BI577" s="454"/>
      <c r="BJ577" s="454"/>
      <c r="BK577" s="454"/>
      <c r="BL577" s="454"/>
      <c r="BM577" s="454"/>
      <c r="BN577" s="454"/>
      <c r="BO577" s="454"/>
      <c r="BP577" s="454"/>
      <c r="BQ577" s="454"/>
      <c r="BR577" s="454"/>
      <c r="BS577" s="454"/>
      <c r="BT577" s="454"/>
      <c r="BU577" s="454"/>
      <c r="BV577" s="454"/>
      <c r="BW577" s="454"/>
      <c r="BX577" s="454"/>
      <c r="BY577" s="454"/>
      <c r="BZ577" s="454"/>
      <c r="CA577" s="454"/>
      <c r="CB577" s="454"/>
      <c r="CC577" s="454"/>
      <c r="CD577" s="454"/>
      <c r="CE577" s="454"/>
      <c r="CF577" s="454"/>
      <c r="CG577" s="454"/>
      <c r="CH577" s="454"/>
      <c r="CI577" s="454"/>
      <c r="CJ577" s="454"/>
      <c r="CK577" s="454"/>
      <c r="CL577" s="454"/>
      <c r="CM577" s="454"/>
      <c r="CN577" s="454"/>
      <c r="CO577" s="454"/>
      <c r="CP577" s="454"/>
      <c r="CQ577" s="454"/>
      <c r="CR577" s="454"/>
      <c r="CS577" s="454"/>
      <c r="CT577" s="454"/>
      <c r="CU577" s="454"/>
      <c r="CV577" s="454"/>
      <c r="CW577" s="454"/>
      <c r="CX577" s="454"/>
      <c r="CY577" s="454"/>
      <c r="CZ577" s="454"/>
      <c r="DA577" s="454"/>
      <c r="DB577" s="454"/>
      <c r="DC577" s="454"/>
      <c r="DD577" s="454"/>
      <c r="DE577" s="454"/>
      <c r="DF577" s="454"/>
      <c r="DG577" s="454"/>
      <c r="DH577" s="454"/>
      <c r="DI577" s="454"/>
      <c r="DJ577" s="454"/>
      <c r="DK577" s="454"/>
      <c r="DL577" s="454"/>
      <c r="DM577" s="454"/>
      <c r="DN577" s="454"/>
      <c r="DO577" s="454"/>
      <c r="DP577" s="454"/>
      <c r="DQ577" s="454"/>
      <c r="DR577" s="454"/>
      <c r="DS577" s="454"/>
      <c r="DT577" s="454"/>
      <c r="DU577" s="454"/>
      <c r="DV577" s="454"/>
      <c r="DW577" s="454"/>
      <c r="DX577" s="454"/>
      <c r="DY577" s="454"/>
      <c r="DZ577" s="454"/>
      <c r="EA577" s="454"/>
      <c r="EB577" s="454"/>
      <c r="EC577" s="454"/>
      <c r="ED577" s="454"/>
      <c r="EE577" s="454"/>
      <c r="EF577" s="454"/>
      <c r="EG577" s="454"/>
      <c r="EH577" s="454"/>
      <c r="EI577" s="454"/>
      <c r="EJ577" s="454"/>
      <c r="EK577" s="454"/>
      <c r="EL577" s="454"/>
      <c r="EM577" s="454"/>
      <c r="EN577" s="454"/>
      <c r="EO577" s="454"/>
      <c r="EP577" s="454"/>
      <c r="EQ577" s="454"/>
      <c r="ER577" s="454"/>
      <c r="ES577" s="454"/>
      <c r="ET577" s="454"/>
      <c r="EU577" s="581"/>
      <c r="EV577" s="581"/>
      <c r="EW577" s="581"/>
      <c r="EX577" s="581"/>
      <c r="EY577" s="581"/>
      <c r="EZ577" s="581"/>
      <c r="FA577" s="581"/>
      <c r="FB577" s="581"/>
      <c r="FC577" s="581"/>
      <c r="FD577" s="581"/>
      <c r="FE577" s="581"/>
    </row>
    <row r="578" spans="1:161">
      <c r="A578" s="454"/>
      <c r="B578" s="653"/>
      <c r="C578" s="454"/>
      <c r="D578" s="454"/>
      <c r="E578" s="454"/>
      <c r="F578" s="504"/>
      <c r="G578" s="454"/>
      <c r="H578" s="454"/>
      <c r="I578" s="454"/>
      <c r="J578" s="454"/>
      <c r="K578" s="454"/>
      <c r="L578" s="454"/>
      <c r="M578" s="454"/>
      <c r="N578" s="454"/>
      <c r="O578" s="454"/>
      <c r="P578" s="454"/>
      <c r="Q578" s="454"/>
      <c r="R578" s="454"/>
      <c r="S578" s="454"/>
      <c r="T578" s="454"/>
      <c r="U578" s="454"/>
      <c r="V578" s="454"/>
      <c r="W578" s="454"/>
      <c r="X578" s="454"/>
      <c r="Y578" s="454"/>
      <c r="Z578" s="454"/>
      <c r="AA578" s="454"/>
      <c r="AB578" s="454"/>
      <c r="AC578" s="454"/>
      <c r="AD578" s="454"/>
      <c r="AE578" s="454"/>
      <c r="AF578" s="454"/>
      <c r="AG578" s="454"/>
      <c r="AH578" s="454"/>
      <c r="AI578" s="454"/>
      <c r="AJ578" s="454"/>
      <c r="AK578" s="454"/>
      <c r="AL578" s="454"/>
      <c r="AM578" s="454"/>
      <c r="AN578" s="454"/>
      <c r="AO578" s="454"/>
      <c r="AP578" s="454"/>
      <c r="AQ578" s="454"/>
      <c r="AR578" s="454"/>
      <c r="AS578" s="454"/>
      <c r="AT578" s="454"/>
      <c r="AU578" s="454"/>
      <c r="AV578" s="454"/>
      <c r="AW578" s="454"/>
      <c r="AX578" s="454"/>
      <c r="AY578" s="454"/>
      <c r="AZ578" s="454"/>
      <c r="BA578" s="454"/>
      <c r="BB578" s="454"/>
      <c r="BC578" s="454"/>
      <c r="BD578" s="454"/>
      <c r="BE578" s="454"/>
      <c r="BF578" s="454"/>
      <c r="BG578" s="454"/>
      <c r="BH578" s="454"/>
      <c r="BI578" s="454"/>
      <c r="BJ578" s="454"/>
      <c r="BK578" s="454"/>
      <c r="BL578" s="454"/>
      <c r="BM578" s="454"/>
      <c r="BN578" s="454"/>
      <c r="BO578" s="454"/>
      <c r="BP578" s="454"/>
      <c r="BQ578" s="454"/>
      <c r="BR578" s="454"/>
      <c r="BS578" s="454"/>
      <c r="BT578" s="454"/>
      <c r="BU578" s="454"/>
      <c r="BV578" s="454"/>
      <c r="BW578" s="454"/>
      <c r="BX578" s="454"/>
      <c r="BY578" s="454"/>
      <c r="BZ578" s="454"/>
      <c r="CA578" s="454"/>
      <c r="CB578" s="454"/>
      <c r="CC578" s="454"/>
      <c r="CD578" s="454"/>
      <c r="CE578" s="454"/>
      <c r="CF578" s="454"/>
      <c r="CG578" s="454"/>
      <c r="CH578" s="454"/>
      <c r="CI578" s="454"/>
      <c r="CJ578" s="454"/>
      <c r="CK578" s="454"/>
      <c r="CL578" s="454"/>
      <c r="CM578" s="454"/>
      <c r="CN578" s="454"/>
      <c r="CO578" s="454"/>
      <c r="CP578" s="454"/>
      <c r="CQ578" s="454"/>
      <c r="CR578" s="454"/>
      <c r="CS578" s="454"/>
      <c r="CT578" s="454"/>
      <c r="CU578" s="454"/>
      <c r="CV578" s="454"/>
      <c r="CW578" s="454"/>
      <c r="CX578" s="454"/>
      <c r="CY578" s="454"/>
      <c r="CZ578" s="454"/>
      <c r="DA578" s="454"/>
      <c r="DB578" s="454"/>
      <c r="DC578" s="454"/>
      <c r="DD578" s="454"/>
      <c r="DE578" s="454"/>
      <c r="DF578" s="454"/>
      <c r="DG578" s="454"/>
      <c r="DH578" s="454"/>
      <c r="DI578" s="454"/>
      <c r="DJ578" s="454"/>
      <c r="DK578" s="454"/>
      <c r="DL578" s="454"/>
      <c r="DM578" s="454"/>
      <c r="DN578" s="454"/>
      <c r="DO578" s="454"/>
      <c r="DP578" s="454"/>
      <c r="DQ578" s="454"/>
      <c r="DR578" s="454"/>
      <c r="DS578" s="454"/>
      <c r="DT578" s="454"/>
      <c r="DU578" s="454"/>
      <c r="DV578" s="454"/>
      <c r="DW578" s="454"/>
      <c r="DX578" s="454"/>
      <c r="DY578" s="454"/>
      <c r="DZ578" s="454"/>
      <c r="EA578" s="454"/>
      <c r="EB578" s="454"/>
      <c r="EC578" s="454"/>
      <c r="ED578" s="454"/>
      <c r="EE578" s="454"/>
      <c r="EF578" s="454"/>
      <c r="EG578" s="454"/>
      <c r="EH578" s="454"/>
      <c r="EI578" s="454"/>
      <c r="EJ578" s="454"/>
      <c r="EK578" s="454"/>
      <c r="EL578" s="454"/>
      <c r="EM578" s="454"/>
      <c r="EN578" s="454"/>
      <c r="EO578" s="454"/>
      <c r="EP578" s="454"/>
      <c r="EQ578" s="454"/>
      <c r="ER578" s="454"/>
      <c r="ES578" s="454"/>
      <c r="ET578" s="454"/>
      <c r="EU578" s="581"/>
      <c r="EV578" s="581"/>
      <c r="EW578" s="581"/>
      <c r="EX578" s="581"/>
      <c r="EY578" s="581"/>
      <c r="EZ578" s="581"/>
      <c r="FA578" s="581"/>
      <c r="FB578" s="581"/>
      <c r="FC578" s="581"/>
      <c r="FD578" s="581"/>
      <c r="FE578" s="581"/>
    </row>
    <row r="579" spans="1:161">
      <c r="A579" s="454"/>
      <c r="B579" s="653"/>
      <c r="C579" s="454"/>
      <c r="D579" s="454"/>
      <c r="E579" s="454"/>
      <c r="F579" s="504"/>
      <c r="G579" s="454"/>
      <c r="H579" s="454"/>
      <c r="I579" s="454"/>
      <c r="J579" s="454"/>
      <c r="K579" s="454"/>
      <c r="L579" s="454"/>
      <c r="M579" s="454"/>
      <c r="N579" s="454"/>
      <c r="O579" s="454"/>
      <c r="P579" s="454"/>
      <c r="Q579" s="454"/>
      <c r="R579" s="454"/>
      <c r="S579" s="454"/>
      <c r="T579" s="454"/>
      <c r="U579" s="454"/>
      <c r="V579" s="454"/>
      <c r="W579" s="454"/>
      <c r="X579" s="454"/>
      <c r="Y579" s="454"/>
      <c r="Z579" s="454"/>
      <c r="AA579" s="454"/>
      <c r="AB579" s="454"/>
      <c r="AC579" s="454"/>
      <c r="AD579" s="454"/>
      <c r="AE579" s="454"/>
      <c r="AF579" s="454"/>
      <c r="AG579" s="454"/>
      <c r="AH579" s="454"/>
      <c r="AI579" s="454"/>
      <c r="AJ579" s="454"/>
      <c r="AK579" s="454"/>
      <c r="AL579" s="454"/>
      <c r="AM579" s="454"/>
      <c r="AN579" s="454"/>
      <c r="AO579" s="454"/>
      <c r="AP579" s="454"/>
      <c r="AQ579" s="454"/>
      <c r="AR579" s="454"/>
      <c r="AS579" s="454"/>
      <c r="AT579" s="454"/>
      <c r="AU579" s="454"/>
      <c r="AV579" s="454"/>
      <c r="AW579" s="454"/>
      <c r="AX579" s="454"/>
      <c r="AY579" s="454"/>
      <c r="AZ579" s="454"/>
      <c r="BA579" s="454"/>
      <c r="BB579" s="454"/>
      <c r="BC579" s="454"/>
      <c r="BD579" s="454"/>
      <c r="BE579" s="454"/>
      <c r="BF579" s="454"/>
      <c r="BG579" s="454"/>
      <c r="BH579" s="454"/>
      <c r="BI579" s="454"/>
      <c r="BJ579" s="454"/>
      <c r="BK579" s="454"/>
      <c r="BL579" s="454"/>
      <c r="BM579" s="454"/>
      <c r="BN579" s="454"/>
      <c r="BO579" s="454"/>
      <c r="BP579" s="454"/>
      <c r="BQ579" s="454"/>
      <c r="BR579" s="454"/>
      <c r="BS579" s="454"/>
      <c r="BT579" s="454"/>
      <c r="BU579" s="454"/>
      <c r="BV579" s="454"/>
      <c r="BW579" s="454"/>
      <c r="BX579" s="454"/>
      <c r="BY579" s="454"/>
      <c r="BZ579" s="454"/>
      <c r="CA579" s="454"/>
      <c r="CB579" s="454"/>
      <c r="CC579" s="454"/>
      <c r="CD579" s="454"/>
      <c r="CE579" s="454"/>
      <c r="CF579" s="454"/>
      <c r="CG579" s="454"/>
      <c r="CH579" s="454"/>
      <c r="CI579" s="454"/>
      <c r="CJ579" s="454"/>
      <c r="CK579" s="454"/>
      <c r="CL579" s="454"/>
      <c r="CM579" s="454"/>
      <c r="CN579" s="454"/>
      <c r="CO579" s="454"/>
      <c r="CP579" s="454"/>
      <c r="CQ579" s="454"/>
      <c r="CR579" s="454"/>
      <c r="CS579" s="454"/>
      <c r="CT579" s="454"/>
      <c r="CU579" s="454"/>
      <c r="CV579" s="454"/>
      <c r="CW579" s="454"/>
      <c r="CX579" s="454"/>
      <c r="CY579" s="454"/>
      <c r="CZ579" s="454"/>
      <c r="DA579" s="454"/>
      <c r="DB579" s="454"/>
      <c r="DC579" s="454"/>
      <c r="DD579" s="454"/>
      <c r="DE579" s="454"/>
      <c r="DF579" s="454"/>
      <c r="DG579" s="454"/>
      <c r="DH579" s="454"/>
      <c r="DI579" s="454"/>
      <c r="DJ579" s="454"/>
      <c r="DK579" s="454"/>
      <c r="DL579" s="454"/>
      <c r="DM579" s="454"/>
      <c r="DN579" s="454"/>
      <c r="DO579" s="454"/>
      <c r="DP579" s="454"/>
      <c r="DQ579" s="454"/>
      <c r="DR579" s="454"/>
      <c r="DS579" s="454"/>
      <c r="DT579" s="454"/>
      <c r="DU579" s="454"/>
      <c r="DV579" s="454"/>
      <c r="DW579" s="454"/>
      <c r="DX579" s="454"/>
      <c r="DY579" s="454"/>
      <c r="DZ579" s="454"/>
      <c r="EA579" s="454"/>
      <c r="EB579" s="454"/>
      <c r="EC579" s="454"/>
      <c r="ED579" s="454"/>
      <c r="EE579" s="454"/>
      <c r="EF579" s="454"/>
      <c r="EG579" s="454"/>
      <c r="EH579" s="454"/>
      <c r="EI579" s="454"/>
      <c r="EJ579" s="454"/>
      <c r="EK579" s="454"/>
      <c r="EL579" s="454"/>
      <c r="EM579" s="454"/>
      <c r="EN579" s="454"/>
      <c r="EO579" s="454"/>
      <c r="EP579" s="454"/>
      <c r="EQ579" s="454"/>
      <c r="ER579" s="454"/>
      <c r="ES579" s="454"/>
      <c r="ET579" s="454"/>
      <c r="EU579" s="581"/>
      <c r="EV579" s="581"/>
      <c r="EW579" s="581"/>
      <c r="EX579" s="581"/>
      <c r="EY579" s="581"/>
      <c r="EZ579" s="581"/>
      <c r="FA579" s="581"/>
      <c r="FB579" s="581"/>
      <c r="FC579" s="581"/>
      <c r="FD579" s="581"/>
      <c r="FE579" s="581"/>
    </row>
    <row r="580" spans="1:161">
      <c r="A580" s="454"/>
      <c r="B580" s="653"/>
      <c r="C580" s="454"/>
      <c r="D580" s="454"/>
      <c r="E580" s="454"/>
      <c r="F580" s="504"/>
      <c r="G580" s="454"/>
      <c r="H580" s="454"/>
      <c r="I580" s="454"/>
      <c r="J580" s="454"/>
      <c r="K580" s="454"/>
      <c r="L580" s="454"/>
      <c r="M580" s="454"/>
      <c r="N580" s="454"/>
      <c r="O580" s="454"/>
      <c r="P580" s="454"/>
      <c r="Q580" s="454"/>
      <c r="R580" s="454"/>
      <c r="S580" s="454"/>
      <c r="T580" s="454"/>
      <c r="U580" s="454"/>
      <c r="V580" s="454"/>
      <c r="W580" s="454"/>
      <c r="X580" s="454"/>
      <c r="Y580" s="454"/>
      <c r="Z580" s="454"/>
      <c r="AA580" s="454"/>
      <c r="AB580" s="454"/>
      <c r="AC580" s="454"/>
      <c r="AD580" s="454"/>
      <c r="AE580" s="454"/>
      <c r="AF580" s="454"/>
      <c r="AG580" s="454"/>
      <c r="AH580" s="454"/>
      <c r="AI580" s="454"/>
      <c r="AJ580" s="454"/>
      <c r="AK580" s="454"/>
      <c r="AL580" s="454"/>
      <c r="AM580" s="454"/>
      <c r="AN580" s="454"/>
      <c r="AO580" s="454"/>
      <c r="AP580" s="454"/>
      <c r="AQ580" s="454"/>
      <c r="AR580" s="454"/>
      <c r="AS580" s="454"/>
      <c r="AT580" s="454"/>
      <c r="AU580" s="454"/>
      <c r="AV580" s="454"/>
      <c r="AW580" s="454"/>
      <c r="AX580" s="454"/>
      <c r="AY580" s="454"/>
      <c r="AZ580" s="454"/>
      <c r="BA580" s="454"/>
      <c r="BB580" s="454"/>
      <c r="BC580" s="454"/>
      <c r="BD580" s="454"/>
      <c r="BE580" s="454"/>
      <c r="BF580" s="454"/>
      <c r="BG580" s="454"/>
      <c r="BH580" s="454"/>
      <c r="BI580" s="454"/>
      <c r="BJ580" s="454"/>
      <c r="BK580" s="454"/>
      <c r="BL580" s="454"/>
      <c r="BM580" s="454"/>
      <c r="BN580" s="454"/>
      <c r="BO580" s="454"/>
      <c r="BP580" s="454"/>
      <c r="BQ580" s="454"/>
      <c r="BR580" s="454"/>
      <c r="BS580" s="454"/>
      <c r="BT580" s="454"/>
      <c r="BU580" s="454"/>
      <c r="BV580" s="454"/>
      <c r="BW580" s="454"/>
      <c r="BX580" s="454"/>
      <c r="BY580" s="454"/>
      <c r="BZ580" s="454"/>
      <c r="CA580" s="454"/>
      <c r="CB580" s="454"/>
      <c r="CC580" s="454"/>
      <c r="CD580" s="454"/>
      <c r="CE580" s="454"/>
      <c r="CF580" s="454"/>
      <c r="CG580" s="454"/>
      <c r="CH580" s="454"/>
      <c r="CI580" s="454"/>
      <c r="CJ580" s="454"/>
      <c r="CK580" s="454"/>
      <c r="CL580" s="454"/>
      <c r="CM580" s="454"/>
      <c r="CN580" s="454"/>
      <c r="CO580" s="454"/>
      <c r="CP580" s="454"/>
      <c r="CQ580" s="454"/>
      <c r="CR580" s="454"/>
      <c r="CS580" s="454"/>
      <c r="CT580" s="454"/>
      <c r="CU580" s="454"/>
      <c r="CV580" s="454"/>
      <c r="CW580" s="454"/>
      <c r="CX580" s="454"/>
      <c r="CY580" s="454"/>
      <c r="CZ580" s="454"/>
      <c r="DA580" s="454"/>
      <c r="DB580" s="454"/>
      <c r="DC580" s="454"/>
      <c r="DD580" s="454"/>
      <c r="DE580" s="454"/>
      <c r="DF580" s="454"/>
      <c r="DG580" s="454"/>
      <c r="DH580" s="454"/>
      <c r="DI580" s="454"/>
      <c r="DJ580" s="454"/>
      <c r="DK580" s="454"/>
      <c r="DL580" s="454"/>
      <c r="DM580" s="454"/>
      <c r="DN580" s="454"/>
      <c r="DO580" s="454"/>
      <c r="DP580" s="454"/>
      <c r="DQ580" s="454"/>
      <c r="DR580" s="454"/>
      <c r="DS580" s="454"/>
      <c r="DT580" s="454"/>
      <c r="DU580" s="454"/>
      <c r="DV580" s="454"/>
      <c r="DW580" s="454"/>
      <c r="DX580" s="454"/>
      <c r="DY580" s="454"/>
      <c r="DZ580" s="454"/>
      <c r="EA580" s="454"/>
      <c r="EB580" s="454"/>
      <c r="EC580" s="454"/>
      <c r="ED580" s="454"/>
      <c r="EE580" s="454"/>
      <c r="EF580" s="454"/>
      <c r="EG580" s="454"/>
      <c r="EH580" s="454"/>
      <c r="EI580" s="454"/>
      <c r="EJ580" s="454"/>
      <c r="EK580" s="454"/>
      <c r="EL580" s="454"/>
      <c r="EM580" s="454"/>
      <c r="EN580" s="454"/>
      <c r="EO580" s="454"/>
      <c r="EP580" s="454"/>
      <c r="EQ580" s="454"/>
      <c r="ER580" s="454"/>
      <c r="ES580" s="454"/>
      <c r="ET580" s="454"/>
      <c r="EU580" s="581"/>
      <c r="EV580" s="581"/>
      <c r="EW580" s="581"/>
      <c r="EX580" s="581"/>
      <c r="EY580" s="581"/>
      <c r="EZ580" s="581"/>
      <c r="FA580" s="581"/>
      <c r="FB580" s="581"/>
      <c r="FC580" s="581"/>
      <c r="FD580" s="581"/>
      <c r="FE580" s="581"/>
    </row>
    <row r="581" spans="1:161">
      <c r="A581" s="454"/>
      <c r="B581" s="653"/>
      <c r="C581" s="454"/>
      <c r="D581" s="454"/>
      <c r="E581" s="454"/>
      <c r="F581" s="504"/>
      <c r="G581" s="454"/>
      <c r="H581" s="454"/>
      <c r="I581" s="454"/>
      <c r="J581" s="454"/>
      <c r="K581" s="454"/>
      <c r="L581" s="454"/>
      <c r="M581" s="454"/>
      <c r="N581" s="454"/>
      <c r="O581" s="454"/>
      <c r="P581" s="454"/>
      <c r="Q581" s="454"/>
      <c r="R581" s="454"/>
      <c r="S581" s="454"/>
      <c r="T581" s="454"/>
      <c r="U581" s="454"/>
      <c r="V581" s="454"/>
      <c r="W581" s="454"/>
      <c r="X581" s="454"/>
      <c r="Y581" s="454"/>
      <c r="Z581" s="454"/>
      <c r="AA581" s="454"/>
      <c r="AB581" s="454"/>
      <c r="AC581" s="454"/>
      <c r="AD581" s="454"/>
      <c r="AE581" s="454"/>
      <c r="AF581" s="454"/>
      <c r="AG581" s="454"/>
      <c r="AH581" s="454"/>
      <c r="AI581" s="454"/>
      <c r="AJ581" s="454"/>
      <c r="AK581" s="454"/>
      <c r="AL581" s="454"/>
      <c r="AM581" s="454"/>
      <c r="AN581" s="454"/>
      <c r="AO581" s="454"/>
      <c r="AP581" s="454"/>
      <c r="AQ581" s="454"/>
      <c r="AR581" s="454"/>
      <c r="AS581" s="454"/>
      <c r="AT581" s="454"/>
      <c r="AU581" s="454"/>
      <c r="AV581" s="454"/>
      <c r="AW581" s="454"/>
      <c r="AX581" s="454"/>
      <c r="AY581" s="454"/>
      <c r="AZ581" s="454"/>
      <c r="BA581" s="454"/>
      <c r="BB581" s="454"/>
      <c r="BC581" s="454"/>
      <c r="BD581" s="454"/>
      <c r="BE581" s="454"/>
      <c r="BF581" s="454"/>
      <c r="BG581" s="454"/>
      <c r="BH581" s="454"/>
      <c r="BI581" s="454"/>
      <c r="BJ581" s="454"/>
      <c r="BK581" s="454"/>
      <c r="BL581" s="454"/>
      <c r="BM581" s="454"/>
      <c r="BN581" s="454"/>
      <c r="BO581" s="454"/>
      <c r="BP581" s="454"/>
      <c r="BQ581" s="454"/>
      <c r="BR581" s="454"/>
      <c r="BS581" s="454"/>
      <c r="BT581" s="454"/>
      <c r="BU581" s="454"/>
      <c r="BV581" s="454"/>
      <c r="BW581" s="454"/>
      <c r="BX581" s="454"/>
      <c r="BY581" s="454"/>
      <c r="BZ581" s="454"/>
      <c r="CA581" s="454"/>
      <c r="CB581" s="454"/>
      <c r="CC581" s="454"/>
      <c r="CD581" s="454"/>
      <c r="CE581" s="454"/>
      <c r="CF581" s="454"/>
      <c r="CG581" s="454"/>
      <c r="CH581" s="454"/>
      <c r="CI581" s="454"/>
      <c r="CJ581" s="454"/>
      <c r="CK581" s="454"/>
      <c r="CL581" s="454"/>
      <c r="CM581" s="454"/>
      <c r="CN581" s="454"/>
      <c r="CO581" s="454"/>
      <c r="CP581" s="454"/>
      <c r="CQ581" s="454"/>
      <c r="CR581" s="454"/>
      <c r="CS581" s="454"/>
      <c r="CT581" s="454"/>
      <c r="CU581" s="454"/>
      <c r="CV581" s="454"/>
      <c r="CW581" s="454"/>
      <c r="CX581" s="454"/>
      <c r="CY581" s="454"/>
      <c r="CZ581" s="454"/>
      <c r="DA581" s="454"/>
      <c r="DB581" s="454"/>
      <c r="DC581" s="454"/>
      <c r="DD581" s="454"/>
      <c r="DE581" s="454"/>
      <c r="DF581" s="454"/>
      <c r="DG581" s="454"/>
      <c r="DH581" s="454"/>
      <c r="DI581" s="454"/>
      <c r="DJ581" s="454"/>
      <c r="DK581" s="454"/>
      <c r="DL581" s="454"/>
      <c r="DM581" s="454"/>
      <c r="DN581" s="454"/>
      <c r="DO581" s="454"/>
      <c r="DP581" s="454"/>
      <c r="DQ581" s="454"/>
      <c r="DR581" s="454"/>
      <c r="DS581" s="454"/>
      <c r="DT581" s="454"/>
      <c r="DU581" s="454"/>
      <c r="DV581" s="454"/>
      <c r="DW581" s="454"/>
      <c r="DX581" s="454"/>
      <c r="DY581" s="454"/>
      <c r="DZ581" s="454"/>
      <c r="EA581" s="454"/>
      <c r="EB581" s="454"/>
      <c r="EC581" s="454"/>
      <c r="ED581" s="454"/>
      <c r="EE581" s="454"/>
      <c r="EF581" s="454"/>
      <c r="EG581" s="454"/>
      <c r="EH581" s="454"/>
      <c r="EI581" s="454"/>
      <c r="EJ581" s="454"/>
      <c r="EK581" s="454"/>
      <c r="EL581" s="454"/>
      <c r="EM581" s="454"/>
      <c r="EN581" s="454"/>
      <c r="EO581" s="454"/>
      <c r="EP581" s="454"/>
      <c r="EQ581" s="454"/>
      <c r="ER581" s="454"/>
      <c r="ES581" s="454"/>
      <c r="ET581" s="454"/>
      <c r="EU581" s="581"/>
      <c r="EV581" s="581"/>
      <c r="EW581" s="581"/>
      <c r="EX581" s="581"/>
      <c r="EY581" s="581"/>
      <c r="EZ581" s="581"/>
      <c r="FA581" s="581"/>
      <c r="FB581" s="581"/>
      <c r="FC581" s="581"/>
      <c r="FD581" s="581"/>
      <c r="FE581" s="581"/>
    </row>
    <row r="582" spans="1:161">
      <c r="A582" s="454"/>
      <c r="B582" s="653"/>
      <c r="C582" s="454"/>
      <c r="D582" s="454"/>
      <c r="E582" s="454"/>
      <c r="F582" s="504"/>
      <c r="G582" s="454"/>
      <c r="H582" s="454"/>
      <c r="I582" s="454"/>
      <c r="J582" s="454"/>
      <c r="K582" s="454"/>
      <c r="L582" s="454"/>
      <c r="M582" s="454"/>
      <c r="N582" s="454"/>
      <c r="O582" s="454"/>
      <c r="P582" s="454"/>
      <c r="Q582" s="454"/>
      <c r="R582" s="454"/>
      <c r="S582" s="454"/>
      <c r="T582" s="454"/>
      <c r="U582" s="454"/>
      <c r="V582" s="454"/>
      <c r="W582" s="454"/>
      <c r="X582" s="454"/>
      <c r="Y582" s="454"/>
      <c r="Z582" s="454"/>
      <c r="AA582" s="454"/>
      <c r="AB582" s="454"/>
      <c r="AC582" s="454"/>
      <c r="AD582" s="454"/>
      <c r="AE582" s="454"/>
      <c r="AF582" s="454"/>
      <c r="AG582" s="454"/>
      <c r="AH582" s="454"/>
      <c r="AI582" s="454"/>
      <c r="AJ582" s="454"/>
      <c r="AK582" s="454"/>
      <c r="AL582" s="454"/>
      <c r="AM582" s="454"/>
      <c r="AN582" s="454"/>
      <c r="AO582" s="454"/>
      <c r="AP582" s="454"/>
      <c r="AQ582" s="454"/>
      <c r="AR582" s="454"/>
      <c r="AS582" s="454"/>
      <c r="AT582" s="454"/>
      <c r="AU582" s="454"/>
      <c r="AV582" s="454"/>
      <c r="AW582" s="454"/>
      <c r="AX582" s="454"/>
      <c r="AY582" s="454"/>
      <c r="AZ582" s="454"/>
      <c r="BA582" s="454"/>
      <c r="BB582" s="454"/>
      <c r="BC582" s="454"/>
      <c r="BD582" s="454"/>
      <c r="BE582" s="454"/>
      <c r="BF582" s="454"/>
      <c r="BG582" s="454"/>
      <c r="BH582" s="454"/>
      <c r="BI582" s="454"/>
      <c r="BJ582" s="454"/>
      <c r="BK582" s="454"/>
      <c r="BL582" s="454"/>
      <c r="BM582" s="454"/>
      <c r="BN582" s="454"/>
      <c r="BO582" s="454"/>
      <c r="BP582" s="454"/>
      <c r="BQ582" s="454"/>
      <c r="BR582" s="454"/>
      <c r="BS582" s="454"/>
      <c r="BT582" s="454"/>
      <c r="BU582" s="454"/>
      <c r="BV582" s="454"/>
      <c r="BW582" s="454"/>
      <c r="BX582" s="454"/>
      <c r="BY582" s="454"/>
      <c r="BZ582" s="454"/>
      <c r="CA582" s="454"/>
      <c r="CB582" s="454"/>
      <c r="CC582" s="454"/>
      <c r="CD582" s="454"/>
      <c r="CE582" s="454"/>
      <c r="CF582" s="454"/>
      <c r="CG582" s="454"/>
      <c r="CH582" s="454"/>
      <c r="CI582" s="454"/>
      <c r="CJ582" s="454"/>
      <c r="CK582" s="454"/>
      <c r="CL582" s="454"/>
      <c r="CM582" s="454"/>
      <c r="CN582" s="454"/>
      <c r="CO582" s="454"/>
      <c r="CP582" s="454"/>
      <c r="CQ582" s="454"/>
      <c r="CR582" s="454"/>
      <c r="CS582" s="454"/>
      <c r="CT582" s="454"/>
      <c r="CU582" s="454"/>
      <c r="CV582" s="454"/>
      <c r="CW582" s="454"/>
      <c r="CX582" s="454"/>
      <c r="CY582" s="454"/>
      <c r="CZ582" s="454"/>
      <c r="DA582" s="454"/>
      <c r="DB582" s="454"/>
      <c r="DC582" s="454"/>
      <c r="DD582" s="454"/>
      <c r="DE582" s="454"/>
      <c r="DF582" s="454"/>
      <c r="DG582" s="454"/>
      <c r="DH582" s="454"/>
      <c r="DI582" s="454"/>
      <c r="DJ582" s="454"/>
      <c r="DK582" s="454"/>
      <c r="DL582" s="454"/>
      <c r="DM582" s="454"/>
      <c r="DN582" s="454"/>
      <c r="DO582" s="454"/>
      <c r="DP582" s="454"/>
      <c r="DQ582" s="454"/>
      <c r="DR582" s="454"/>
      <c r="DS582" s="454"/>
      <c r="DT582" s="454"/>
      <c r="DU582" s="454"/>
      <c r="DV582" s="454"/>
      <c r="DW582" s="454"/>
      <c r="DX582" s="454"/>
      <c r="DY582" s="454"/>
      <c r="DZ582" s="454"/>
      <c r="EA582" s="454"/>
      <c r="EB582" s="454"/>
      <c r="EC582" s="454"/>
      <c r="ED582" s="454"/>
      <c r="EE582" s="454"/>
      <c r="EF582" s="454"/>
      <c r="EG582" s="454"/>
      <c r="EH582" s="454"/>
      <c r="EI582" s="454"/>
      <c r="EJ582" s="454"/>
      <c r="EK582" s="454"/>
      <c r="EL582" s="454"/>
      <c r="EM582" s="454"/>
      <c r="EN582" s="454"/>
      <c r="EO582" s="454"/>
      <c r="EP582" s="454"/>
      <c r="EQ582" s="454"/>
      <c r="ER582" s="454"/>
      <c r="ES582" s="454"/>
      <c r="ET582" s="454"/>
      <c r="EU582" s="581"/>
      <c r="EV582" s="581"/>
      <c r="EW582" s="581"/>
      <c r="EX582" s="581"/>
      <c r="EY582" s="581"/>
      <c r="EZ582" s="581"/>
      <c r="FA582" s="581"/>
      <c r="FB582" s="581"/>
      <c r="FC582" s="581"/>
      <c r="FD582" s="581"/>
      <c r="FE582" s="581"/>
    </row>
    <row r="583" spans="1:161">
      <c r="A583" s="454"/>
      <c r="B583" s="653"/>
      <c r="C583" s="454"/>
      <c r="D583" s="454"/>
      <c r="E583" s="454"/>
      <c r="F583" s="504"/>
      <c r="G583" s="454"/>
      <c r="H583" s="454"/>
      <c r="I583" s="454"/>
      <c r="J583" s="454"/>
      <c r="K583" s="454"/>
      <c r="L583" s="454"/>
      <c r="M583" s="454"/>
      <c r="N583" s="454"/>
      <c r="O583" s="454"/>
      <c r="P583" s="454"/>
      <c r="Q583" s="454"/>
      <c r="R583" s="454"/>
      <c r="S583" s="454"/>
      <c r="T583" s="454"/>
      <c r="U583" s="454"/>
      <c r="V583" s="454"/>
      <c r="W583" s="454"/>
      <c r="X583" s="454"/>
      <c r="Y583" s="454"/>
      <c r="Z583" s="454"/>
      <c r="AA583" s="454"/>
      <c r="AB583" s="454"/>
      <c r="AC583" s="454"/>
      <c r="AD583" s="454"/>
      <c r="AE583" s="454"/>
      <c r="AF583" s="454"/>
      <c r="AG583" s="454"/>
      <c r="AH583" s="454"/>
      <c r="AI583" s="454"/>
      <c r="AJ583" s="454"/>
      <c r="AK583" s="454"/>
      <c r="AL583" s="454"/>
      <c r="AM583" s="454"/>
      <c r="AN583" s="454"/>
      <c r="AO583" s="454"/>
      <c r="AP583" s="454"/>
      <c r="AQ583" s="454"/>
      <c r="AR583" s="454"/>
      <c r="AS583" s="454"/>
      <c r="AT583" s="454"/>
      <c r="AU583" s="454"/>
      <c r="AV583" s="454"/>
      <c r="AW583" s="454"/>
      <c r="AX583" s="454"/>
      <c r="AY583" s="454"/>
      <c r="AZ583" s="454"/>
      <c r="BA583" s="454"/>
      <c r="BB583" s="454"/>
      <c r="BC583" s="454"/>
      <c r="BD583" s="454"/>
      <c r="BE583" s="454"/>
      <c r="BF583" s="454"/>
      <c r="BG583" s="454"/>
      <c r="BH583" s="454"/>
      <c r="BI583" s="454"/>
      <c r="BJ583" s="454"/>
      <c r="BK583" s="454"/>
      <c r="BL583" s="454"/>
      <c r="BM583" s="454"/>
      <c r="BN583" s="454"/>
      <c r="BO583" s="454"/>
      <c r="BP583" s="454"/>
      <c r="BQ583" s="454"/>
      <c r="BR583" s="454"/>
      <c r="BS583" s="454"/>
      <c r="BT583" s="454"/>
      <c r="BU583" s="454"/>
      <c r="BV583" s="454"/>
      <c r="BW583" s="454"/>
      <c r="BX583" s="454"/>
      <c r="BY583" s="454"/>
      <c r="BZ583" s="454"/>
      <c r="CA583" s="454"/>
      <c r="CB583" s="454"/>
      <c r="CC583" s="454"/>
      <c r="CD583" s="454"/>
      <c r="CE583" s="454"/>
      <c r="CF583" s="454"/>
      <c r="CG583" s="454"/>
      <c r="CH583" s="454"/>
      <c r="CI583" s="454"/>
      <c r="CJ583" s="454"/>
      <c r="CK583" s="454"/>
      <c r="CL583" s="454"/>
      <c r="CM583" s="454"/>
      <c r="CN583" s="454"/>
      <c r="CO583" s="454"/>
      <c r="CP583" s="454"/>
      <c r="CQ583" s="454"/>
      <c r="CR583" s="454"/>
      <c r="CS583" s="454"/>
      <c r="CT583" s="454"/>
      <c r="CU583" s="454"/>
      <c r="CV583" s="454"/>
      <c r="CW583" s="454"/>
      <c r="CX583" s="454"/>
      <c r="CY583" s="454"/>
      <c r="CZ583" s="454"/>
      <c r="DA583" s="454"/>
      <c r="DB583" s="454"/>
      <c r="DC583" s="454"/>
      <c r="DD583" s="454"/>
      <c r="DE583" s="454"/>
      <c r="DF583" s="454"/>
      <c r="DG583" s="454"/>
      <c r="DH583" s="454"/>
      <c r="DI583" s="454"/>
      <c r="DJ583" s="454"/>
      <c r="DK583" s="454"/>
      <c r="DL583" s="454"/>
      <c r="DM583" s="454"/>
      <c r="DN583" s="454"/>
      <c r="DO583" s="454"/>
      <c r="DP583" s="454"/>
      <c r="DQ583" s="454"/>
      <c r="DR583" s="454"/>
      <c r="DS583" s="454"/>
      <c r="DT583" s="454"/>
      <c r="DU583" s="454"/>
      <c r="DV583" s="454"/>
      <c r="DW583" s="454"/>
      <c r="DX583" s="454"/>
      <c r="DY583" s="454"/>
      <c r="DZ583" s="454"/>
      <c r="EA583" s="454"/>
      <c r="EB583" s="454"/>
      <c r="EC583" s="454"/>
      <c r="ED583" s="454"/>
      <c r="EE583" s="454"/>
      <c r="EF583" s="454"/>
      <c r="EG583" s="454"/>
      <c r="EH583" s="454"/>
      <c r="EI583" s="454"/>
      <c r="EJ583" s="454"/>
      <c r="EK583" s="454"/>
      <c r="EL583" s="454"/>
      <c r="EM583" s="454"/>
      <c r="EN583" s="454"/>
      <c r="EO583" s="454"/>
      <c r="EP583" s="454"/>
      <c r="EQ583" s="454"/>
      <c r="ER583" s="454"/>
      <c r="ES583" s="454"/>
      <c r="ET583" s="454"/>
      <c r="EU583" s="581"/>
      <c r="EV583" s="581"/>
      <c r="EW583" s="581"/>
      <c r="EX583" s="581"/>
      <c r="EY583" s="581"/>
      <c r="EZ583" s="581"/>
      <c r="FA583" s="581"/>
      <c r="FB583" s="581"/>
      <c r="FC583" s="581"/>
      <c r="FD583" s="581"/>
      <c r="FE583" s="581"/>
    </row>
    <row r="584" spans="1:161">
      <c r="A584" s="454"/>
      <c r="B584" s="653"/>
      <c r="C584" s="454"/>
      <c r="D584" s="454"/>
      <c r="E584" s="454"/>
      <c r="F584" s="504"/>
      <c r="G584" s="454"/>
      <c r="H584" s="454"/>
      <c r="I584" s="454"/>
      <c r="J584" s="454"/>
      <c r="K584" s="454"/>
      <c r="L584" s="454"/>
      <c r="M584" s="454"/>
      <c r="N584" s="454"/>
      <c r="O584" s="454"/>
      <c r="P584" s="454"/>
      <c r="Q584" s="454"/>
      <c r="R584" s="454"/>
      <c r="S584" s="454"/>
      <c r="T584" s="454"/>
      <c r="U584" s="454"/>
      <c r="V584" s="454"/>
      <c r="W584" s="454"/>
      <c r="X584" s="454"/>
      <c r="Y584" s="454"/>
      <c r="Z584" s="454"/>
      <c r="AA584" s="454"/>
      <c r="AB584" s="454"/>
      <c r="AC584" s="454"/>
      <c r="AD584" s="454"/>
      <c r="AE584" s="454"/>
      <c r="AF584" s="454"/>
      <c r="AG584" s="454"/>
      <c r="AH584" s="454"/>
      <c r="AI584" s="454"/>
      <c r="AJ584" s="454"/>
      <c r="AK584" s="454"/>
      <c r="AL584" s="454"/>
      <c r="AM584" s="454"/>
      <c r="AN584" s="454"/>
      <c r="AO584" s="454"/>
      <c r="AP584" s="454"/>
      <c r="AQ584" s="454"/>
      <c r="AR584" s="454"/>
      <c r="AS584" s="454"/>
      <c r="AT584" s="454"/>
      <c r="AU584" s="454"/>
      <c r="AV584" s="454"/>
      <c r="AW584" s="454"/>
      <c r="AX584" s="454"/>
      <c r="AY584" s="454"/>
      <c r="AZ584" s="454"/>
      <c r="BA584" s="454"/>
      <c r="BB584" s="454"/>
      <c r="BC584" s="454"/>
      <c r="BD584" s="454"/>
      <c r="BE584" s="454"/>
      <c r="BF584" s="454"/>
      <c r="BG584" s="454"/>
      <c r="BH584" s="454"/>
      <c r="BI584" s="454"/>
      <c r="BJ584" s="454"/>
      <c r="BK584" s="454"/>
      <c r="BL584" s="454"/>
      <c r="BM584" s="454"/>
      <c r="BN584" s="454"/>
      <c r="BO584" s="454"/>
      <c r="BP584" s="454"/>
      <c r="BQ584" s="454"/>
      <c r="BR584" s="454"/>
      <c r="BS584" s="454"/>
      <c r="BT584" s="454"/>
      <c r="BU584" s="454"/>
      <c r="BV584" s="454"/>
      <c r="BW584" s="454"/>
      <c r="BX584" s="454"/>
      <c r="BY584" s="454"/>
      <c r="BZ584" s="454"/>
      <c r="CA584" s="454"/>
      <c r="CB584" s="454"/>
      <c r="CC584" s="454"/>
      <c r="CD584" s="454"/>
      <c r="CE584" s="454"/>
      <c r="CF584" s="454"/>
      <c r="CG584" s="454"/>
      <c r="CH584" s="454"/>
      <c r="CI584" s="454"/>
      <c r="CJ584" s="454"/>
      <c r="CK584" s="454"/>
      <c r="CL584" s="454"/>
      <c r="CM584" s="454"/>
      <c r="CN584" s="454"/>
      <c r="CO584" s="454"/>
      <c r="CP584" s="454"/>
      <c r="CQ584" s="454"/>
      <c r="CR584" s="454"/>
      <c r="CS584" s="454"/>
      <c r="CT584" s="454"/>
      <c r="CU584" s="454"/>
      <c r="CV584" s="454"/>
      <c r="CW584" s="454"/>
      <c r="CX584" s="454"/>
      <c r="CY584" s="454"/>
      <c r="CZ584" s="454"/>
      <c r="DA584" s="454"/>
      <c r="DB584" s="454"/>
      <c r="DC584" s="454"/>
      <c r="DD584" s="454"/>
      <c r="DE584" s="454"/>
      <c r="DF584" s="454"/>
      <c r="DG584" s="454"/>
      <c r="DH584" s="454"/>
      <c r="DI584" s="454"/>
      <c r="DJ584" s="454"/>
      <c r="DK584" s="454"/>
      <c r="DL584" s="454"/>
      <c r="DM584" s="454"/>
      <c r="DN584" s="454"/>
      <c r="DO584" s="454"/>
      <c r="DP584" s="454"/>
      <c r="DQ584" s="454"/>
      <c r="DR584" s="454"/>
      <c r="DS584" s="454"/>
      <c r="DT584" s="454"/>
      <c r="DU584" s="454"/>
      <c r="DV584" s="454"/>
      <c r="DW584" s="454"/>
      <c r="DX584" s="454"/>
      <c r="DY584" s="454"/>
      <c r="DZ584" s="454"/>
      <c r="EA584" s="454"/>
      <c r="EB584" s="454"/>
      <c r="EC584" s="454"/>
      <c r="ED584" s="454"/>
      <c r="EE584" s="454"/>
      <c r="EF584" s="454"/>
      <c r="EG584" s="454"/>
      <c r="EH584" s="454"/>
      <c r="EI584" s="454"/>
      <c r="EJ584" s="454"/>
      <c r="EK584" s="454"/>
      <c r="EL584" s="454"/>
      <c r="EM584" s="454"/>
      <c r="EN584" s="454"/>
      <c r="EO584" s="454"/>
      <c r="EP584" s="454"/>
      <c r="EQ584" s="454"/>
      <c r="ER584" s="454"/>
      <c r="ES584" s="454"/>
      <c r="ET584" s="454"/>
      <c r="EU584" s="581"/>
      <c r="EV584" s="581"/>
      <c r="EW584" s="581"/>
      <c r="EX584" s="581"/>
      <c r="EY584" s="581"/>
      <c r="EZ584" s="581"/>
      <c r="FA584" s="581"/>
      <c r="FB584" s="581"/>
      <c r="FC584" s="581"/>
      <c r="FD584" s="581"/>
      <c r="FE584" s="581"/>
    </row>
    <row r="585" spans="1:161">
      <c r="A585" s="454"/>
      <c r="B585" s="653"/>
      <c r="C585" s="454"/>
      <c r="D585" s="454"/>
      <c r="E585" s="454"/>
      <c r="F585" s="504"/>
      <c r="G585" s="454"/>
      <c r="H585" s="454"/>
      <c r="I585" s="454"/>
      <c r="J585" s="454"/>
      <c r="K585" s="454"/>
      <c r="L585" s="454"/>
      <c r="M585" s="454"/>
      <c r="N585" s="454"/>
      <c r="O585" s="454"/>
      <c r="P585" s="454"/>
      <c r="Q585" s="454"/>
      <c r="R585" s="454"/>
      <c r="S585" s="454"/>
      <c r="T585" s="454"/>
      <c r="U585" s="454"/>
      <c r="V585" s="454"/>
      <c r="W585" s="454"/>
      <c r="X585" s="454"/>
      <c r="Y585" s="454"/>
      <c r="Z585" s="454"/>
      <c r="AA585" s="454"/>
      <c r="AB585" s="454"/>
      <c r="AC585" s="454"/>
      <c r="AD585" s="454"/>
      <c r="AE585" s="454"/>
      <c r="AF585" s="454"/>
      <c r="AG585" s="454"/>
      <c r="AH585" s="454"/>
      <c r="AI585" s="454"/>
      <c r="AJ585" s="454"/>
      <c r="AK585" s="454"/>
      <c r="AL585" s="454"/>
      <c r="AM585" s="454"/>
      <c r="AN585" s="454"/>
      <c r="AO585" s="454"/>
      <c r="AP585" s="454"/>
      <c r="AQ585" s="454"/>
      <c r="AR585" s="454"/>
      <c r="AS585" s="454"/>
      <c r="AT585" s="454"/>
      <c r="AU585" s="454"/>
      <c r="AV585" s="454"/>
      <c r="AW585" s="454"/>
      <c r="AX585" s="454"/>
      <c r="AY585" s="454"/>
      <c r="AZ585" s="454"/>
      <c r="BA585" s="454"/>
      <c r="BB585" s="454"/>
      <c r="BC585" s="454"/>
      <c r="BD585" s="454"/>
      <c r="BE585" s="454"/>
      <c r="BF585" s="454"/>
      <c r="BG585" s="454"/>
      <c r="BH585" s="454"/>
      <c r="BI585" s="454"/>
      <c r="BJ585" s="454"/>
      <c r="BK585" s="454"/>
      <c r="BL585" s="454"/>
      <c r="BM585" s="454"/>
      <c r="BN585" s="454"/>
      <c r="BO585" s="454"/>
      <c r="BP585" s="454"/>
      <c r="BQ585" s="454"/>
      <c r="BR585" s="454"/>
      <c r="BS585" s="454"/>
      <c r="BT585" s="454"/>
      <c r="BU585" s="454"/>
      <c r="BV585" s="454"/>
      <c r="BW585" s="454"/>
      <c r="BX585" s="454"/>
      <c r="BY585" s="454"/>
      <c r="BZ585" s="454"/>
      <c r="CA585" s="454"/>
      <c r="CB585" s="454"/>
      <c r="CC585" s="454"/>
      <c r="CD585" s="454"/>
      <c r="CE585" s="454"/>
      <c r="CF585" s="454"/>
      <c r="CG585" s="454"/>
      <c r="CH585" s="454"/>
      <c r="CI585" s="454"/>
      <c r="CJ585" s="454"/>
      <c r="CK585" s="454"/>
      <c r="CL585" s="454"/>
      <c r="CM585" s="454"/>
      <c r="CN585" s="454"/>
      <c r="CO585" s="454"/>
      <c r="CP585" s="454"/>
      <c r="CQ585" s="454"/>
      <c r="CR585" s="454"/>
      <c r="CS585" s="454"/>
      <c r="CT585" s="454"/>
      <c r="CU585" s="454"/>
      <c r="CV585" s="454"/>
      <c r="CW585" s="454"/>
      <c r="CX585" s="454"/>
      <c r="CY585" s="454"/>
      <c r="CZ585" s="454"/>
      <c r="DA585" s="454"/>
      <c r="DB585" s="454"/>
      <c r="DC585" s="454"/>
      <c r="DD585" s="454"/>
      <c r="DE585" s="454"/>
      <c r="DF585" s="454"/>
      <c r="DG585" s="454"/>
      <c r="DH585" s="454"/>
      <c r="DI585" s="454"/>
      <c r="DJ585" s="454"/>
      <c r="DK585" s="454"/>
      <c r="DL585" s="454"/>
      <c r="DM585" s="454"/>
      <c r="DN585" s="454"/>
      <c r="DO585" s="454"/>
      <c r="DP585" s="454"/>
      <c r="DQ585" s="454"/>
      <c r="DR585" s="454"/>
      <c r="DS585" s="454"/>
      <c r="DT585" s="454"/>
      <c r="DU585" s="454"/>
      <c r="DV585" s="454"/>
      <c r="DW585" s="454"/>
      <c r="DX585" s="454"/>
      <c r="DY585" s="454"/>
      <c r="DZ585" s="454"/>
      <c r="EA585" s="454"/>
      <c r="EB585" s="454"/>
      <c r="EC585" s="454"/>
      <c r="ED585" s="454"/>
      <c r="EE585" s="454"/>
      <c r="EF585" s="454"/>
      <c r="EG585" s="454"/>
      <c r="EH585" s="454"/>
      <c r="EI585" s="454"/>
      <c r="EJ585" s="454"/>
      <c r="EK585" s="454"/>
      <c r="EL585" s="454"/>
      <c r="EM585" s="454"/>
      <c r="EN585" s="454"/>
      <c r="EO585" s="454"/>
      <c r="EP585" s="454"/>
      <c r="EQ585" s="454"/>
      <c r="ER585" s="454"/>
      <c r="ES585" s="454"/>
      <c r="ET585" s="454"/>
      <c r="EU585" s="581"/>
      <c r="EV585" s="581"/>
      <c r="EW585" s="581"/>
      <c r="EX585" s="581"/>
      <c r="EY585" s="581"/>
      <c r="EZ585" s="581"/>
      <c r="FA585" s="581"/>
      <c r="FB585" s="581"/>
      <c r="FC585" s="581"/>
      <c r="FD585" s="581"/>
      <c r="FE585" s="581"/>
    </row>
    <row r="586" spans="1:161">
      <c r="A586" s="454"/>
      <c r="B586" s="653"/>
      <c r="C586" s="454"/>
      <c r="D586" s="454"/>
      <c r="E586" s="454"/>
      <c r="F586" s="504"/>
      <c r="G586" s="454"/>
      <c r="H586" s="454"/>
      <c r="I586" s="454"/>
      <c r="J586" s="454"/>
      <c r="K586" s="454"/>
      <c r="L586" s="454"/>
      <c r="M586" s="454"/>
      <c r="N586" s="454"/>
      <c r="O586" s="454"/>
      <c r="P586" s="454"/>
      <c r="Q586" s="454"/>
      <c r="R586" s="454"/>
      <c r="S586" s="454"/>
      <c r="T586" s="454"/>
      <c r="U586" s="454"/>
      <c r="V586" s="454"/>
      <c r="W586" s="454"/>
      <c r="X586" s="454"/>
      <c r="Y586" s="454"/>
      <c r="Z586" s="454"/>
      <c r="AA586" s="454"/>
      <c r="AB586" s="454"/>
      <c r="AC586" s="454"/>
      <c r="AD586" s="454"/>
      <c r="AE586" s="454"/>
      <c r="AF586" s="454"/>
      <c r="AG586" s="454"/>
      <c r="AH586" s="454"/>
      <c r="AI586" s="454"/>
      <c r="AJ586" s="454"/>
      <c r="AK586" s="454"/>
      <c r="AL586" s="454"/>
      <c r="AM586" s="454"/>
      <c r="AN586" s="454"/>
      <c r="AO586" s="454"/>
      <c r="AP586" s="454"/>
      <c r="AQ586" s="454"/>
      <c r="AR586" s="454"/>
      <c r="AS586" s="454"/>
      <c r="AT586" s="454"/>
      <c r="AU586" s="454"/>
      <c r="AV586" s="454"/>
      <c r="AW586" s="454"/>
      <c r="AX586" s="454"/>
      <c r="AY586" s="454"/>
      <c r="AZ586" s="454"/>
      <c r="BA586" s="454"/>
      <c r="BB586" s="454"/>
      <c r="BC586" s="454"/>
      <c r="BD586" s="454"/>
      <c r="BE586" s="454"/>
      <c r="BF586" s="454"/>
      <c r="BG586" s="454"/>
      <c r="BH586" s="454"/>
      <c r="BI586" s="454"/>
      <c r="BJ586" s="454"/>
      <c r="BK586" s="454"/>
      <c r="BL586" s="454"/>
      <c r="BM586" s="454"/>
      <c r="BN586" s="454"/>
      <c r="BO586" s="454"/>
      <c r="BP586" s="454"/>
      <c r="BQ586" s="454"/>
      <c r="BR586" s="454"/>
      <c r="BS586" s="454"/>
      <c r="BT586" s="454"/>
      <c r="BU586" s="454"/>
      <c r="BV586" s="454"/>
      <c r="BW586" s="454"/>
      <c r="BX586" s="454"/>
      <c r="BY586" s="454"/>
      <c r="BZ586" s="454"/>
      <c r="CA586" s="454"/>
      <c r="CB586" s="454"/>
      <c r="CC586" s="454"/>
      <c r="CD586" s="454"/>
      <c r="CE586" s="454"/>
      <c r="CF586" s="454"/>
      <c r="CG586" s="454"/>
      <c r="CH586" s="454"/>
      <c r="CI586" s="454"/>
      <c r="CJ586" s="454"/>
      <c r="CK586" s="454"/>
      <c r="CL586" s="454"/>
      <c r="CM586" s="454"/>
      <c r="CN586" s="454"/>
      <c r="CO586" s="454"/>
      <c r="CP586" s="454"/>
      <c r="CQ586" s="454"/>
      <c r="CR586" s="454"/>
      <c r="CS586" s="454"/>
      <c r="CT586" s="454"/>
      <c r="CU586" s="454"/>
      <c r="CV586" s="454"/>
      <c r="CW586" s="454"/>
      <c r="CX586" s="454"/>
      <c r="CY586" s="454"/>
      <c r="CZ586" s="454"/>
      <c r="DA586" s="454"/>
      <c r="DB586" s="454"/>
      <c r="DC586" s="454"/>
      <c r="DD586" s="454"/>
      <c r="DE586" s="454"/>
      <c r="DF586" s="454"/>
      <c r="DG586" s="454"/>
      <c r="DH586" s="454"/>
      <c r="DI586" s="454"/>
      <c r="DJ586" s="454"/>
      <c r="DK586" s="454"/>
      <c r="DL586" s="454"/>
      <c r="DM586" s="454"/>
      <c r="DN586" s="454"/>
      <c r="DO586" s="454"/>
      <c r="DP586" s="454"/>
      <c r="DQ586" s="454"/>
      <c r="DR586" s="454"/>
      <c r="DS586" s="454"/>
      <c r="DT586" s="454"/>
      <c r="DU586" s="454"/>
      <c r="DV586" s="454"/>
      <c r="DW586" s="454"/>
      <c r="DX586" s="454"/>
      <c r="DY586" s="454"/>
      <c r="DZ586" s="454"/>
      <c r="EA586" s="454"/>
      <c r="EB586" s="454"/>
      <c r="EC586" s="454"/>
      <c r="ED586" s="454"/>
      <c r="EE586" s="454"/>
      <c r="EF586" s="454"/>
      <c r="EG586" s="454"/>
      <c r="EH586" s="454"/>
      <c r="EI586" s="454"/>
      <c r="EJ586" s="454"/>
      <c r="EK586" s="454"/>
      <c r="EL586" s="454"/>
      <c r="EM586" s="454"/>
      <c r="EN586" s="454"/>
      <c r="EO586" s="454"/>
      <c r="EP586" s="454"/>
      <c r="EQ586" s="454"/>
      <c r="ER586" s="454"/>
      <c r="ES586" s="454"/>
      <c r="ET586" s="454"/>
      <c r="EU586" s="581"/>
      <c r="EV586" s="581"/>
      <c r="EW586" s="581"/>
      <c r="EX586" s="581"/>
      <c r="EY586" s="581"/>
      <c r="EZ586" s="581"/>
      <c r="FA586" s="581"/>
      <c r="FB586" s="581"/>
      <c r="FC586" s="581"/>
      <c r="FD586" s="581"/>
      <c r="FE586" s="581"/>
    </row>
    <row r="587" spans="1:161">
      <c r="A587" s="454"/>
      <c r="B587" s="653"/>
      <c r="C587" s="454"/>
      <c r="D587" s="454"/>
      <c r="E587" s="454"/>
      <c r="F587" s="504"/>
      <c r="G587" s="454"/>
      <c r="H587" s="454"/>
      <c r="I587" s="454"/>
      <c r="J587" s="454"/>
      <c r="K587" s="454"/>
      <c r="L587" s="454"/>
      <c r="M587" s="454"/>
      <c r="N587" s="454"/>
      <c r="O587" s="454"/>
      <c r="P587" s="454"/>
      <c r="Q587" s="454"/>
      <c r="R587" s="454"/>
      <c r="S587" s="454"/>
      <c r="T587" s="454"/>
      <c r="U587" s="454"/>
      <c r="V587" s="454"/>
      <c r="W587" s="454"/>
      <c r="X587" s="454"/>
      <c r="Y587" s="454"/>
      <c r="Z587" s="454"/>
      <c r="AA587" s="454"/>
      <c r="AB587" s="454"/>
      <c r="AC587" s="454"/>
      <c r="AD587" s="454"/>
      <c r="AE587" s="454"/>
      <c r="AF587" s="454"/>
      <c r="AG587" s="454"/>
      <c r="AH587" s="454"/>
      <c r="AI587" s="454"/>
      <c r="AJ587" s="454"/>
      <c r="AK587" s="454"/>
      <c r="AL587" s="454"/>
      <c r="AM587" s="454"/>
      <c r="AN587" s="454"/>
      <c r="AO587" s="454"/>
      <c r="AP587" s="454"/>
      <c r="AQ587" s="454"/>
      <c r="AR587" s="454"/>
      <c r="AS587" s="454"/>
      <c r="AT587" s="454"/>
      <c r="AU587" s="454"/>
      <c r="AV587" s="454"/>
      <c r="AW587" s="454"/>
      <c r="AX587" s="454"/>
      <c r="AY587" s="454"/>
      <c r="AZ587" s="454"/>
      <c r="BA587" s="454"/>
      <c r="BB587" s="454"/>
      <c r="BC587" s="454"/>
      <c r="BD587" s="454"/>
      <c r="BE587" s="454"/>
      <c r="BF587" s="454"/>
      <c r="BG587" s="454"/>
      <c r="BH587" s="454"/>
      <c r="BI587" s="454"/>
      <c r="BJ587" s="454"/>
      <c r="BK587" s="454"/>
      <c r="BL587" s="454"/>
      <c r="BM587" s="454"/>
      <c r="BN587" s="454"/>
      <c r="BO587" s="454"/>
      <c r="BP587" s="454"/>
      <c r="BQ587" s="454"/>
      <c r="BR587" s="454"/>
      <c r="BS587" s="454"/>
      <c r="BT587" s="454"/>
      <c r="BU587" s="454"/>
      <c r="BV587" s="454"/>
      <c r="BW587" s="454"/>
      <c r="BX587" s="454"/>
      <c r="BY587" s="454"/>
      <c r="BZ587" s="454"/>
      <c r="CA587" s="454"/>
      <c r="CB587" s="454"/>
      <c r="CC587" s="454"/>
      <c r="CD587" s="454"/>
      <c r="CE587" s="454"/>
      <c r="CF587" s="454"/>
      <c r="CG587" s="454"/>
      <c r="CH587" s="454"/>
      <c r="CI587" s="454"/>
      <c r="CJ587" s="454"/>
      <c r="CK587" s="454"/>
      <c r="CL587" s="454"/>
      <c r="CM587" s="454"/>
      <c r="CN587" s="454"/>
      <c r="CO587" s="454"/>
      <c r="CP587" s="454"/>
      <c r="CQ587" s="454"/>
      <c r="CR587" s="454"/>
      <c r="CS587" s="454"/>
      <c r="CT587" s="454"/>
      <c r="CU587" s="454"/>
      <c r="CV587" s="454"/>
      <c r="CW587" s="454"/>
      <c r="CX587" s="454"/>
      <c r="CY587" s="454"/>
      <c r="CZ587" s="454"/>
      <c r="DA587" s="454"/>
      <c r="DB587" s="454"/>
      <c r="DC587" s="454"/>
      <c r="DD587" s="454"/>
      <c r="DE587" s="454"/>
      <c r="DF587" s="454"/>
      <c r="DG587" s="454"/>
      <c r="DH587" s="454"/>
      <c r="DI587" s="454"/>
      <c r="DJ587" s="454"/>
      <c r="DK587" s="454"/>
      <c r="DL587" s="454"/>
      <c r="DM587" s="454"/>
      <c r="DN587" s="454"/>
      <c r="DO587" s="454"/>
      <c r="DP587" s="454"/>
      <c r="DQ587" s="454"/>
      <c r="DR587" s="454"/>
      <c r="DS587" s="454"/>
      <c r="DT587" s="454"/>
      <c r="DU587" s="454"/>
      <c r="DV587" s="454"/>
      <c r="DW587" s="454"/>
      <c r="DX587" s="454"/>
      <c r="DY587" s="454"/>
      <c r="DZ587" s="454"/>
      <c r="EA587" s="454"/>
      <c r="EB587" s="454"/>
      <c r="EC587" s="454"/>
      <c r="ED587" s="454"/>
      <c r="EE587" s="454"/>
      <c r="EF587" s="454"/>
      <c r="EG587" s="454"/>
      <c r="EH587" s="454"/>
      <c r="EI587" s="454"/>
      <c r="EJ587" s="454"/>
      <c r="EK587" s="454"/>
      <c r="EL587" s="454"/>
      <c r="EM587" s="454"/>
      <c r="EN587" s="454"/>
      <c r="EO587" s="454"/>
      <c r="EP587" s="454"/>
      <c r="EQ587" s="454"/>
      <c r="ER587" s="454"/>
      <c r="ES587" s="454"/>
      <c r="ET587" s="454"/>
      <c r="EU587" s="581"/>
      <c r="EV587" s="581"/>
      <c r="EW587" s="581"/>
      <c r="EX587" s="581"/>
      <c r="EY587" s="581"/>
      <c r="EZ587" s="581"/>
      <c r="FA587" s="581"/>
      <c r="FB587" s="581"/>
      <c r="FC587" s="581"/>
      <c r="FD587" s="581"/>
      <c r="FE587" s="581"/>
    </row>
    <row r="588" spans="1:161">
      <c r="A588" s="454"/>
      <c r="B588" s="653"/>
      <c r="C588" s="454"/>
      <c r="D588" s="454"/>
      <c r="E588" s="454"/>
      <c r="F588" s="504"/>
      <c r="G588" s="454"/>
      <c r="H588" s="454"/>
      <c r="I588" s="454"/>
      <c r="J588" s="454"/>
      <c r="K588" s="454"/>
      <c r="L588" s="454"/>
      <c r="M588" s="454"/>
      <c r="N588" s="454"/>
      <c r="O588" s="454"/>
      <c r="P588" s="454"/>
      <c r="Q588" s="454"/>
      <c r="R588" s="454"/>
      <c r="S588" s="454"/>
      <c r="T588" s="454"/>
      <c r="U588" s="454"/>
      <c r="V588" s="454"/>
      <c r="W588" s="454"/>
      <c r="X588" s="454"/>
      <c r="Y588" s="454"/>
      <c r="Z588" s="454"/>
      <c r="AA588" s="454"/>
      <c r="AB588" s="454"/>
      <c r="AC588" s="454"/>
      <c r="AD588" s="454"/>
      <c r="AE588" s="454"/>
      <c r="AF588" s="454"/>
      <c r="AG588" s="454"/>
      <c r="AH588" s="454"/>
      <c r="AI588" s="454"/>
      <c r="AJ588" s="454"/>
      <c r="AK588" s="454"/>
      <c r="AL588" s="454"/>
      <c r="AM588" s="454"/>
      <c r="AN588" s="454"/>
      <c r="AO588" s="454"/>
      <c r="AP588" s="454"/>
      <c r="AQ588" s="454"/>
      <c r="AR588" s="454"/>
      <c r="AS588" s="454"/>
      <c r="AT588" s="454"/>
      <c r="AU588" s="454"/>
      <c r="AV588" s="454"/>
      <c r="AW588" s="454"/>
      <c r="AX588" s="454"/>
      <c r="AY588" s="454"/>
      <c r="AZ588" s="454"/>
      <c r="BA588" s="454"/>
      <c r="BB588" s="454"/>
      <c r="BC588" s="454"/>
      <c r="BD588" s="454"/>
      <c r="BE588" s="454"/>
      <c r="BF588" s="454"/>
      <c r="BG588" s="454"/>
      <c r="BH588" s="454"/>
      <c r="BI588" s="454"/>
      <c r="BJ588" s="454"/>
      <c r="BK588" s="454"/>
      <c r="BL588" s="454"/>
      <c r="BM588" s="454"/>
      <c r="BN588" s="454"/>
      <c r="BO588" s="454"/>
      <c r="BP588" s="454"/>
      <c r="BQ588" s="454"/>
      <c r="BR588" s="454"/>
      <c r="BS588" s="454"/>
      <c r="BT588" s="454"/>
      <c r="BU588" s="454"/>
      <c r="BV588" s="454"/>
      <c r="BW588" s="454"/>
      <c r="BX588" s="454"/>
      <c r="BY588" s="454"/>
      <c r="BZ588" s="454"/>
      <c r="CA588" s="454"/>
      <c r="CB588" s="454"/>
      <c r="CC588" s="454"/>
      <c r="CD588" s="454"/>
      <c r="CE588" s="454"/>
      <c r="CF588" s="454"/>
      <c r="CG588" s="454"/>
      <c r="CH588" s="454"/>
      <c r="CI588" s="454"/>
      <c r="CJ588" s="454"/>
      <c r="CK588" s="454"/>
      <c r="CL588" s="454"/>
      <c r="CM588" s="454"/>
      <c r="CN588" s="454"/>
      <c r="CO588" s="454"/>
      <c r="CP588" s="454"/>
      <c r="CQ588" s="454"/>
      <c r="CR588" s="454"/>
      <c r="CS588" s="454"/>
      <c r="CT588" s="454"/>
      <c r="CU588" s="454"/>
      <c r="CV588" s="454"/>
      <c r="CW588" s="454"/>
      <c r="CX588" s="454"/>
      <c r="CY588" s="454"/>
      <c r="CZ588" s="454"/>
      <c r="DA588" s="454"/>
      <c r="DB588" s="454"/>
      <c r="DC588" s="454"/>
      <c r="DD588" s="454"/>
      <c r="DE588" s="454"/>
      <c r="DF588" s="454"/>
      <c r="DG588" s="454"/>
      <c r="DH588" s="454"/>
      <c r="DI588" s="454"/>
      <c r="DJ588" s="454"/>
      <c r="DK588" s="454"/>
      <c r="DL588" s="454"/>
      <c r="DM588" s="454"/>
      <c r="DN588" s="454"/>
      <c r="DO588" s="454"/>
      <c r="DP588" s="454"/>
      <c r="DQ588" s="454"/>
      <c r="DR588" s="454"/>
      <c r="DS588" s="454"/>
      <c r="DT588" s="454"/>
      <c r="DU588" s="454"/>
      <c r="DV588" s="454"/>
      <c r="DW588" s="454"/>
      <c r="DX588" s="454"/>
      <c r="DY588" s="454"/>
      <c r="DZ588" s="454"/>
      <c r="EA588" s="454"/>
      <c r="EB588" s="454"/>
      <c r="EC588" s="454"/>
      <c r="ED588" s="454"/>
      <c r="EE588" s="454"/>
      <c r="EF588" s="454"/>
      <c r="EG588" s="454"/>
      <c r="EH588" s="454"/>
      <c r="EI588" s="454"/>
      <c r="EJ588" s="454"/>
      <c r="EK588" s="454"/>
      <c r="EL588" s="454"/>
      <c r="EM588" s="454"/>
      <c r="EN588" s="454"/>
      <c r="EO588" s="454"/>
      <c r="EP588" s="454"/>
      <c r="EQ588" s="454"/>
      <c r="ER588" s="454"/>
      <c r="ES588" s="454"/>
      <c r="ET588" s="454"/>
      <c r="EU588" s="581"/>
      <c r="EV588" s="581"/>
      <c r="EW588" s="581"/>
      <c r="EX588" s="581"/>
      <c r="EY588" s="581"/>
      <c r="EZ588" s="581"/>
      <c r="FA588" s="581"/>
      <c r="FB588" s="581"/>
      <c r="FC588" s="581"/>
      <c r="FD588" s="581"/>
      <c r="FE588" s="581"/>
    </row>
    <row r="589" spans="1:161">
      <c r="A589" s="454"/>
      <c r="B589" s="653"/>
      <c r="C589" s="454"/>
      <c r="D589" s="454"/>
      <c r="E589" s="454"/>
      <c r="F589" s="504"/>
      <c r="G589" s="454"/>
      <c r="H589" s="454"/>
      <c r="I589" s="454"/>
      <c r="J589" s="454"/>
      <c r="K589" s="454"/>
      <c r="L589" s="454"/>
      <c r="M589" s="454"/>
      <c r="N589" s="454"/>
      <c r="O589" s="454"/>
      <c r="P589" s="454"/>
      <c r="Q589" s="454"/>
      <c r="R589" s="454"/>
      <c r="S589" s="454"/>
      <c r="T589" s="454"/>
      <c r="U589" s="454"/>
      <c r="V589" s="454"/>
      <c r="W589" s="454"/>
      <c r="X589" s="454"/>
      <c r="Y589" s="454"/>
      <c r="Z589" s="454"/>
      <c r="AA589" s="454"/>
      <c r="AB589" s="454"/>
      <c r="AC589" s="454"/>
      <c r="AD589" s="454"/>
      <c r="AE589" s="454"/>
      <c r="AF589" s="454"/>
      <c r="AG589" s="454"/>
      <c r="AH589" s="454"/>
      <c r="AI589" s="454"/>
      <c r="AJ589" s="454"/>
      <c r="AK589" s="454"/>
      <c r="AL589" s="454"/>
      <c r="AM589" s="454"/>
      <c r="AN589" s="454"/>
      <c r="AO589" s="454"/>
      <c r="AP589" s="454"/>
      <c r="AQ589" s="454"/>
      <c r="AR589" s="454"/>
      <c r="AS589" s="454"/>
      <c r="AT589" s="454"/>
      <c r="AU589" s="454"/>
      <c r="AV589" s="454"/>
      <c r="AW589" s="454"/>
      <c r="AX589" s="454"/>
      <c r="AY589" s="454"/>
      <c r="AZ589" s="454"/>
      <c r="BA589" s="454"/>
      <c r="BB589" s="454"/>
      <c r="BC589" s="454"/>
      <c r="BD589" s="454"/>
      <c r="BE589" s="454"/>
      <c r="BF589" s="454"/>
      <c r="BG589" s="454"/>
      <c r="BH589" s="454"/>
      <c r="BI589" s="454"/>
      <c r="BJ589" s="454"/>
      <c r="BK589" s="454"/>
      <c r="BL589" s="454"/>
      <c r="BM589" s="454"/>
      <c r="BN589" s="454"/>
      <c r="BO589" s="454"/>
      <c r="BP589" s="454"/>
      <c r="BQ589" s="454"/>
      <c r="BR589" s="454"/>
      <c r="BS589" s="454"/>
      <c r="BT589" s="454"/>
      <c r="BU589" s="454"/>
      <c r="BV589" s="454"/>
      <c r="BW589" s="454"/>
      <c r="BX589" s="454"/>
      <c r="BY589" s="454"/>
      <c r="BZ589" s="454"/>
      <c r="CA589" s="454"/>
      <c r="CB589" s="454"/>
      <c r="CC589" s="454"/>
      <c r="CD589" s="454"/>
      <c r="CE589" s="454"/>
      <c r="CF589" s="454"/>
      <c r="CG589" s="454"/>
      <c r="CH589" s="454"/>
      <c r="CI589" s="454"/>
      <c r="CJ589" s="454"/>
      <c r="CK589" s="454"/>
      <c r="CL589" s="454"/>
      <c r="CM589" s="454"/>
      <c r="CN589" s="454"/>
      <c r="CO589" s="454"/>
      <c r="CP589" s="454"/>
      <c r="CQ589" s="454"/>
      <c r="CR589" s="454"/>
      <c r="CS589" s="454"/>
      <c r="CT589" s="454"/>
      <c r="CU589" s="454"/>
      <c r="CV589" s="454"/>
      <c r="CW589" s="454"/>
      <c r="CX589" s="454"/>
      <c r="CY589" s="454"/>
      <c r="CZ589" s="454"/>
      <c r="DA589" s="454"/>
      <c r="DB589" s="454"/>
      <c r="DC589" s="454"/>
      <c r="DD589" s="454"/>
      <c r="DE589" s="454"/>
      <c r="DF589" s="454"/>
      <c r="DG589" s="454"/>
      <c r="DH589" s="454"/>
      <c r="DI589" s="454"/>
      <c r="DJ589" s="454"/>
      <c r="DK589" s="454"/>
      <c r="DL589" s="454"/>
      <c r="DM589" s="454"/>
      <c r="DN589" s="454"/>
      <c r="DO589" s="454"/>
      <c r="DP589" s="454"/>
      <c r="DQ589" s="454"/>
      <c r="DR589" s="454"/>
      <c r="DS589" s="454"/>
      <c r="DT589" s="454"/>
      <c r="DU589" s="454"/>
      <c r="DV589" s="454"/>
      <c r="DW589" s="454"/>
      <c r="DX589" s="454"/>
      <c r="DY589" s="454"/>
      <c r="DZ589" s="454"/>
      <c r="EA589" s="454"/>
      <c r="EB589" s="454"/>
      <c r="EC589" s="454"/>
      <c r="ED589" s="454"/>
      <c r="EE589" s="454"/>
      <c r="EF589" s="454"/>
      <c r="EG589" s="454"/>
      <c r="EH589" s="454"/>
      <c r="EI589" s="454"/>
      <c r="EJ589" s="454"/>
      <c r="EK589" s="454"/>
      <c r="EL589" s="454"/>
      <c r="EM589" s="454"/>
      <c r="EN589" s="454"/>
      <c r="EO589" s="454"/>
      <c r="EP589" s="454"/>
      <c r="EQ589" s="454"/>
      <c r="ER589" s="454"/>
      <c r="ES589" s="454"/>
      <c r="ET589" s="454"/>
      <c r="EU589" s="581"/>
      <c r="EV589" s="581"/>
      <c r="EW589" s="581"/>
      <c r="EX589" s="581"/>
      <c r="EY589" s="581"/>
      <c r="EZ589" s="581"/>
      <c r="FA589" s="581"/>
      <c r="FB589" s="581"/>
      <c r="FC589" s="581"/>
      <c r="FD589" s="581"/>
      <c r="FE589" s="581"/>
    </row>
    <row r="590" spans="1:161">
      <c r="A590" s="454"/>
      <c r="B590" s="653"/>
      <c r="C590" s="454"/>
      <c r="D590" s="454"/>
      <c r="E590" s="454"/>
      <c r="F590" s="504"/>
      <c r="G590" s="454"/>
      <c r="H590" s="454"/>
      <c r="I590" s="454"/>
      <c r="J590" s="454"/>
      <c r="K590" s="454"/>
      <c r="L590" s="454"/>
      <c r="M590" s="454"/>
      <c r="N590" s="454"/>
      <c r="O590" s="454"/>
      <c r="P590" s="454"/>
      <c r="Q590" s="454"/>
      <c r="R590" s="454"/>
      <c r="S590" s="454"/>
      <c r="T590" s="454"/>
      <c r="U590" s="454"/>
      <c r="V590" s="454"/>
      <c r="W590" s="454"/>
      <c r="X590" s="454"/>
      <c r="Y590" s="454"/>
      <c r="Z590" s="454"/>
      <c r="AA590" s="454"/>
      <c r="AB590" s="454"/>
      <c r="AC590" s="454"/>
      <c r="AD590" s="454"/>
      <c r="AE590" s="454"/>
      <c r="AF590" s="454"/>
      <c r="AG590" s="454"/>
      <c r="AH590" s="454"/>
      <c r="AI590" s="454"/>
      <c r="AJ590" s="454"/>
      <c r="AK590" s="454"/>
      <c r="AL590" s="454"/>
      <c r="AM590" s="454"/>
      <c r="AN590" s="454"/>
      <c r="AO590" s="454"/>
      <c r="AP590" s="454"/>
      <c r="AQ590" s="454"/>
      <c r="AR590" s="454"/>
      <c r="AS590" s="454"/>
      <c r="AT590" s="454"/>
      <c r="AU590" s="454"/>
      <c r="AV590" s="454"/>
      <c r="AW590" s="454"/>
      <c r="AX590" s="454"/>
      <c r="AY590" s="454"/>
      <c r="AZ590" s="454"/>
      <c r="BA590" s="454"/>
      <c r="BB590" s="454"/>
      <c r="BC590" s="454"/>
      <c r="BD590" s="454"/>
      <c r="BE590" s="454"/>
      <c r="BF590" s="454"/>
      <c r="BG590" s="454"/>
      <c r="BH590" s="454"/>
      <c r="BI590" s="454"/>
      <c r="BJ590" s="454"/>
      <c r="BK590" s="454"/>
      <c r="BL590" s="454"/>
      <c r="BM590" s="454"/>
      <c r="BN590" s="454"/>
      <c r="BO590" s="454"/>
      <c r="BP590" s="454"/>
      <c r="BQ590" s="454"/>
      <c r="BR590" s="454"/>
      <c r="BS590" s="454"/>
      <c r="BT590" s="454"/>
      <c r="BU590" s="454"/>
      <c r="BV590" s="454"/>
      <c r="BW590" s="454"/>
      <c r="BX590" s="454"/>
      <c r="BY590" s="454"/>
      <c r="BZ590" s="454"/>
      <c r="CA590" s="454"/>
      <c r="CB590" s="454"/>
      <c r="CC590" s="454"/>
      <c r="CD590" s="454"/>
      <c r="CE590" s="454"/>
      <c r="CF590" s="454"/>
      <c r="CG590" s="454"/>
      <c r="CH590" s="454"/>
      <c r="CI590" s="454"/>
      <c r="CJ590" s="454"/>
      <c r="CK590" s="454"/>
      <c r="CL590" s="454"/>
      <c r="CM590" s="454"/>
      <c r="CN590" s="454"/>
      <c r="CO590" s="454"/>
      <c r="CP590" s="454"/>
      <c r="CQ590" s="454"/>
      <c r="CR590" s="454"/>
      <c r="CS590" s="454"/>
      <c r="CT590" s="454"/>
      <c r="CU590" s="454"/>
      <c r="CV590" s="454"/>
      <c r="CW590" s="454"/>
      <c r="CX590" s="454"/>
      <c r="CY590" s="454"/>
      <c r="CZ590" s="454"/>
      <c r="DA590" s="454"/>
      <c r="DB590" s="454"/>
      <c r="DC590" s="454"/>
      <c r="DD590" s="454"/>
      <c r="DE590" s="454"/>
      <c r="DF590" s="454"/>
      <c r="DG590" s="454"/>
      <c r="DH590" s="454"/>
      <c r="DI590" s="454"/>
      <c r="DJ590" s="454"/>
      <c r="DK590" s="454"/>
      <c r="DL590" s="454"/>
      <c r="DM590" s="454"/>
      <c r="DN590" s="454"/>
      <c r="DO590" s="454"/>
      <c r="DP590" s="454"/>
      <c r="DQ590" s="454"/>
      <c r="DR590" s="454"/>
      <c r="DS590" s="454"/>
      <c r="DT590" s="454"/>
      <c r="DU590" s="454"/>
      <c r="DV590" s="454"/>
      <c r="DW590" s="454"/>
      <c r="DX590" s="454"/>
      <c r="DY590" s="454"/>
      <c r="DZ590" s="454"/>
      <c r="EA590" s="454"/>
      <c r="EB590" s="454"/>
      <c r="EC590" s="454"/>
      <c r="ED590" s="454"/>
      <c r="EE590" s="454"/>
      <c r="EF590" s="454"/>
      <c r="EG590" s="454"/>
      <c r="EH590" s="454"/>
      <c r="EI590" s="454"/>
      <c r="EJ590" s="454"/>
      <c r="EK590" s="454"/>
      <c r="EL590" s="454"/>
      <c r="EM590" s="454"/>
      <c r="EN590" s="454"/>
      <c r="EO590" s="454"/>
      <c r="EP590" s="454"/>
      <c r="EQ590" s="454"/>
      <c r="ER590" s="454"/>
      <c r="ES590" s="454"/>
      <c r="ET590" s="454"/>
      <c r="EU590" s="581"/>
      <c r="EV590" s="581"/>
      <c r="EW590" s="581"/>
      <c r="EX590" s="581"/>
      <c r="EY590" s="581"/>
      <c r="EZ590" s="581"/>
      <c r="FA590" s="581"/>
      <c r="FB590" s="581"/>
      <c r="FC590" s="581"/>
      <c r="FD590" s="581"/>
      <c r="FE590" s="581"/>
    </row>
    <row r="591" spans="1:161">
      <c r="A591" s="454"/>
      <c r="B591" s="653"/>
      <c r="C591" s="454"/>
      <c r="D591" s="454"/>
      <c r="E591" s="454"/>
      <c r="F591" s="504"/>
      <c r="G591" s="454"/>
      <c r="H591" s="454"/>
      <c r="I591" s="454"/>
      <c r="J591" s="454"/>
      <c r="K591" s="454"/>
      <c r="L591" s="454"/>
      <c r="M591" s="454"/>
      <c r="N591" s="454"/>
      <c r="O591" s="454"/>
      <c r="P591" s="454"/>
      <c r="Q591" s="454"/>
      <c r="R591" s="454"/>
      <c r="S591" s="454"/>
      <c r="T591" s="454"/>
      <c r="U591" s="454"/>
      <c r="V591" s="454"/>
      <c r="W591" s="454"/>
      <c r="X591" s="454"/>
      <c r="Y591" s="454"/>
      <c r="Z591" s="454"/>
      <c r="AA591" s="454"/>
      <c r="AB591" s="454"/>
      <c r="AC591" s="454"/>
      <c r="AD591" s="454"/>
      <c r="AE591" s="454"/>
      <c r="AF591" s="454"/>
      <c r="AG591" s="454"/>
      <c r="AH591" s="454"/>
      <c r="AI591" s="454"/>
      <c r="AJ591" s="454"/>
      <c r="AK591" s="454"/>
      <c r="AL591" s="454"/>
      <c r="AM591" s="454"/>
      <c r="AN591" s="454"/>
      <c r="AO591" s="454"/>
      <c r="AP591" s="454"/>
      <c r="AQ591" s="454"/>
      <c r="AR591" s="454"/>
      <c r="AS591" s="454"/>
      <c r="AT591" s="454"/>
      <c r="AU591" s="454"/>
      <c r="AV591" s="454"/>
      <c r="AW591" s="454"/>
      <c r="AX591" s="454"/>
      <c r="AY591" s="454"/>
      <c r="AZ591" s="454"/>
      <c r="BA591" s="454"/>
      <c r="BB591" s="454"/>
      <c r="BC591" s="454"/>
      <c r="BD591" s="454"/>
      <c r="BE591" s="454"/>
      <c r="BF591" s="454"/>
      <c r="BG591" s="454"/>
      <c r="BH591" s="454"/>
      <c r="BI591" s="454"/>
      <c r="BJ591" s="454"/>
      <c r="BK591" s="454"/>
      <c r="BL591" s="454"/>
      <c r="BM591" s="454"/>
      <c r="BN591" s="454"/>
      <c r="BO591" s="454"/>
      <c r="BP591" s="454"/>
      <c r="BQ591" s="454"/>
      <c r="BR591" s="454"/>
      <c r="BS591" s="454"/>
      <c r="BT591" s="454"/>
      <c r="BU591" s="454"/>
      <c r="BV591" s="454"/>
      <c r="BW591" s="454"/>
      <c r="BX591" s="454"/>
      <c r="BY591" s="454"/>
      <c r="BZ591" s="454"/>
      <c r="CA591" s="454"/>
      <c r="CB591" s="454"/>
      <c r="CC591" s="454"/>
      <c r="CD591" s="454"/>
      <c r="CE591" s="454"/>
      <c r="CF591" s="454"/>
      <c r="CG591" s="454"/>
      <c r="CH591" s="454"/>
      <c r="CI591" s="454"/>
      <c r="CJ591" s="454"/>
      <c r="CK591" s="454"/>
      <c r="CL591" s="454"/>
      <c r="CM591" s="454"/>
      <c r="CN591" s="454"/>
      <c r="CO591" s="454"/>
      <c r="CP591" s="454"/>
      <c r="CQ591" s="454"/>
      <c r="CR591" s="454"/>
      <c r="CS591" s="454"/>
      <c r="CT591" s="454"/>
      <c r="CU591" s="454"/>
      <c r="CV591" s="454"/>
      <c r="CW591" s="454"/>
      <c r="CX591" s="454"/>
      <c r="CY591" s="454"/>
      <c r="CZ591" s="454"/>
      <c r="DA591" s="454"/>
      <c r="DB591" s="454"/>
      <c r="DC591" s="454"/>
      <c r="DD591" s="454"/>
      <c r="DE591" s="454"/>
      <c r="DF591" s="454"/>
      <c r="DG591" s="454"/>
      <c r="DH591" s="454"/>
      <c r="DI591" s="454"/>
      <c r="DJ591" s="454"/>
      <c r="DK591" s="454"/>
      <c r="DL591" s="454"/>
      <c r="DM591" s="454"/>
      <c r="DN591" s="454"/>
      <c r="DO591" s="454"/>
      <c r="DP591" s="454"/>
      <c r="DQ591" s="454"/>
      <c r="DR591" s="454"/>
      <c r="DS591" s="454"/>
      <c r="DT591" s="454"/>
      <c r="DU591" s="454"/>
      <c r="DV591" s="454"/>
      <c r="DW591" s="454"/>
      <c r="DX591" s="454"/>
      <c r="DY591" s="454"/>
      <c r="DZ591" s="454"/>
      <c r="EA591" s="454"/>
      <c r="EB591" s="454"/>
      <c r="EC591" s="454"/>
      <c r="ED591" s="454"/>
      <c r="EE591" s="454"/>
      <c r="EF591" s="454"/>
      <c r="EG591" s="454"/>
      <c r="EH591" s="454"/>
      <c r="EI591" s="454"/>
      <c r="EJ591" s="454"/>
      <c r="EK591" s="454"/>
      <c r="EL591" s="454"/>
      <c r="EM591" s="454"/>
      <c r="EN591" s="454"/>
      <c r="EO591" s="454"/>
      <c r="EP591" s="454"/>
      <c r="EQ591" s="454"/>
      <c r="ER591" s="454"/>
      <c r="ES591" s="454"/>
      <c r="ET591" s="454"/>
      <c r="EU591" s="581"/>
      <c r="EV591" s="581"/>
      <c r="EW591" s="581"/>
      <c r="EX591" s="581"/>
      <c r="EY591" s="581"/>
      <c r="EZ591" s="581"/>
      <c r="FA591" s="581"/>
      <c r="FB591" s="581"/>
      <c r="FC591" s="581"/>
      <c r="FD591" s="581"/>
      <c r="FE591" s="581"/>
    </row>
    <row r="592" spans="1:161">
      <c r="A592" s="454"/>
      <c r="B592" s="653"/>
      <c r="C592" s="454"/>
      <c r="D592" s="454"/>
      <c r="E592" s="454"/>
      <c r="F592" s="504"/>
      <c r="G592" s="454"/>
      <c r="H592" s="454"/>
      <c r="I592" s="454"/>
      <c r="J592" s="454"/>
      <c r="K592" s="454"/>
      <c r="L592" s="454"/>
      <c r="M592" s="454"/>
      <c r="N592" s="454"/>
      <c r="O592" s="454"/>
      <c r="P592" s="454"/>
      <c r="Q592" s="454"/>
      <c r="R592" s="454"/>
      <c r="S592" s="454"/>
      <c r="T592" s="454"/>
      <c r="U592" s="454"/>
      <c r="V592" s="454"/>
      <c r="W592" s="454"/>
      <c r="X592" s="454"/>
      <c r="Y592" s="454"/>
      <c r="Z592" s="454"/>
      <c r="AA592" s="454"/>
      <c r="AB592" s="454"/>
      <c r="AC592" s="454"/>
      <c r="AD592" s="454"/>
      <c r="AE592" s="454"/>
      <c r="AF592" s="454"/>
      <c r="AG592" s="454"/>
      <c r="AH592" s="454"/>
      <c r="AI592" s="454"/>
      <c r="AJ592" s="454"/>
      <c r="AK592" s="454"/>
      <c r="AL592" s="454"/>
      <c r="AM592" s="454"/>
      <c r="AN592" s="454"/>
      <c r="AO592" s="454"/>
      <c r="AP592" s="454"/>
      <c r="AQ592" s="454"/>
      <c r="AR592" s="454"/>
      <c r="AS592" s="454"/>
      <c r="AT592" s="454"/>
      <c r="AU592" s="454"/>
      <c r="AV592" s="454"/>
      <c r="AW592" s="454"/>
      <c r="AX592" s="454"/>
      <c r="AY592" s="454"/>
      <c r="AZ592" s="454"/>
      <c r="BA592" s="454"/>
      <c r="BB592" s="454"/>
      <c r="BC592" s="454"/>
      <c r="BD592" s="454"/>
      <c r="BE592" s="454"/>
      <c r="BF592" s="454"/>
      <c r="BG592" s="454"/>
      <c r="BH592" s="454"/>
      <c r="BI592" s="454"/>
      <c r="BJ592" s="454"/>
      <c r="BK592" s="454"/>
      <c r="BL592" s="454"/>
      <c r="BM592" s="454"/>
      <c r="BN592" s="454"/>
      <c r="BO592" s="454"/>
      <c r="BP592" s="454"/>
      <c r="BQ592" s="454"/>
      <c r="BR592" s="454"/>
      <c r="BS592" s="454"/>
      <c r="BT592" s="454"/>
      <c r="BU592" s="454"/>
      <c r="BV592" s="454"/>
      <c r="BW592" s="454"/>
      <c r="BX592" s="454"/>
      <c r="BY592" s="454"/>
      <c r="BZ592" s="454"/>
      <c r="CA592" s="454"/>
      <c r="CB592" s="454"/>
      <c r="CC592" s="454"/>
      <c r="CD592" s="454"/>
      <c r="CE592" s="454"/>
      <c r="CF592" s="454"/>
      <c r="CG592" s="454"/>
      <c r="CH592" s="454"/>
      <c r="CI592" s="454"/>
      <c r="CJ592" s="454"/>
      <c r="CK592" s="454"/>
      <c r="CL592" s="454"/>
      <c r="CM592" s="454"/>
      <c r="CN592" s="454"/>
      <c r="CO592" s="454"/>
      <c r="CP592" s="454"/>
      <c r="CQ592" s="454"/>
      <c r="CR592" s="454"/>
      <c r="CS592" s="454"/>
      <c r="CT592" s="454"/>
      <c r="CU592" s="454"/>
      <c r="CV592" s="454"/>
      <c r="CW592" s="454"/>
      <c r="CX592" s="454"/>
      <c r="CY592" s="454"/>
      <c r="CZ592" s="454"/>
      <c r="DA592" s="454"/>
      <c r="DB592" s="454"/>
      <c r="DC592" s="454"/>
      <c r="DD592" s="454"/>
      <c r="DE592" s="454"/>
      <c r="DF592" s="454"/>
      <c r="DG592" s="454"/>
      <c r="DH592" s="454"/>
      <c r="DI592" s="454"/>
      <c r="DJ592" s="454"/>
      <c r="DK592" s="454"/>
      <c r="DL592" s="454"/>
      <c r="DM592" s="454"/>
      <c r="DN592" s="454"/>
      <c r="DO592" s="454"/>
      <c r="DP592" s="454"/>
      <c r="DQ592" s="454"/>
      <c r="DR592" s="454"/>
      <c r="DS592" s="454"/>
      <c r="DT592" s="454"/>
      <c r="DU592" s="454"/>
      <c r="DV592" s="454"/>
      <c r="DW592" s="454"/>
      <c r="DX592" s="454"/>
      <c r="DY592" s="454"/>
      <c r="DZ592" s="454"/>
      <c r="EA592" s="454"/>
      <c r="EB592" s="454"/>
      <c r="EC592" s="454"/>
      <c r="ED592" s="454"/>
      <c r="EE592" s="454"/>
      <c r="EF592" s="454"/>
      <c r="EG592" s="454"/>
      <c r="EH592" s="454"/>
      <c r="EI592" s="454"/>
      <c r="EJ592" s="454"/>
      <c r="EK592" s="454"/>
      <c r="EL592" s="454"/>
      <c r="EM592" s="454"/>
      <c r="EN592" s="454"/>
      <c r="EO592" s="454"/>
      <c r="EP592" s="454"/>
      <c r="EQ592" s="454"/>
      <c r="ER592" s="454"/>
      <c r="ES592" s="454"/>
      <c r="ET592" s="454"/>
      <c r="EU592" s="581"/>
      <c r="EV592" s="581"/>
      <c r="EW592" s="581"/>
      <c r="EX592" s="581"/>
      <c r="EY592" s="581"/>
      <c r="EZ592" s="581"/>
      <c r="FA592" s="581"/>
      <c r="FB592" s="581"/>
      <c r="FC592" s="581"/>
      <c r="FD592" s="581"/>
      <c r="FE592" s="581"/>
    </row>
    <row r="593" spans="1:161">
      <c r="A593" s="454"/>
      <c r="B593" s="653"/>
      <c r="C593" s="454"/>
      <c r="D593" s="454"/>
      <c r="E593" s="454"/>
      <c r="F593" s="504"/>
      <c r="G593" s="454"/>
      <c r="H593" s="454"/>
      <c r="I593" s="454"/>
      <c r="J593" s="454"/>
      <c r="K593" s="454"/>
      <c r="L593" s="454"/>
      <c r="M593" s="454"/>
      <c r="N593" s="454"/>
      <c r="O593" s="454"/>
      <c r="P593" s="454"/>
      <c r="Q593" s="454"/>
      <c r="R593" s="454"/>
      <c r="S593" s="454"/>
      <c r="T593" s="454"/>
      <c r="U593" s="454"/>
      <c r="V593" s="454"/>
      <c r="W593" s="454"/>
      <c r="X593" s="454"/>
      <c r="Y593" s="454"/>
      <c r="Z593" s="454"/>
      <c r="AA593" s="454"/>
      <c r="AB593" s="454"/>
      <c r="AC593" s="454"/>
      <c r="AD593" s="454"/>
      <c r="AE593" s="454"/>
      <c r="AF593" s="454"/>
      <c r="AG593" s="454"/>
      <c r="AH593" s="454"/>
      <c r="AI593" s="454"/>
      <c r="AJ593" s="454"/>
      <c r="AK593" s="454"/>
      <c r="AL593" s="454"/>
      <c r="AM593" s="454"/>
      <c r="AN593" s="454"/>
      <c r="AO593" s="454"/>
      <c r="AP593" s="454"/>
      <c r="AQ593" s="454"/>
      <c r="AR593" s="454"/>
      <c r="AS593" s="454"/>
      <c r="AT593" s="454"/>
      <c r="AU593" s="454"/>
      <c r="AV593" s="454"/>
      <c r="AW593" s="454"/>
      <c r="AX593" s="454"/>
      <c r="AY593" s="454"/>
      <c r="AZ593" s="454"/>
      <c r="BA593" s="454"/>
      <c r="BB593" s="454"/>
      <c r="BC593" s="454"/>
      <c r="BD593" s="454"/>
      <c r="BE593" s="454"/>
      <c r="BF593" s="454"/>
      <c r="BG593" s="454"/>
      <c r="BH593" s="454"/>
      <c r="BI593" s="454"/>
      <c r="BJ593" s="454"/>
      <c r="BK593" s="454"/>
      <c r="BL593" s="454"/>
      <c r="BM593" s="454"/>
      <c r="BN593" s="454"/>
      <c r="BO593" s="454"/>
      <c r="BP593" s="454"/>
      <c r="BQ593" s="454"/>
      <c r="BR593" s="454"/>
      <c r="BS593" s="454"/>
      <c r="BT593" s="454"/>
      <c r="BU593" s="454"/>
      <c r="BV593" s="454"/>
      <c r="BW593" s="454"/>
      <c r="BX593" s="454"/>
      <c r="BY593" s="454"/>
      <c r="BZ593" s="454"/>
      <c r="CA593" s="454"/>
      <c r="CB593" s="454"/>
      <c r="CC593" s="454"/>
      <c r="CD593" s="454"/>
      <c r="CE593" s="454"/>
      <c r="CF593" s="454"/>
      <c r="CG593" s="454"/>
      <c r="CH593" s="454"/>
      <c r="CI593" s="454"/>
      <c r="CJ593" s="454"/>
      <c r="CK593" s="454"/>
      <c r="CL593" s="454"/>
      <c r="CM593" s="454"/>
      <c r="CN593" s="454"/>
      <c r="CO593" s="454"/>
      <c r="CP593" s="454"/>
      <c r="CQ593" s="454"/>
      <c r="CR593" s="454"/>
      <c r="CS593" s="454"/>
      <c r="CT593" s="454"/>
      <c r="CU593" s="454"/>
      <c r="CV593" s="454"/>
      <c r="CW593" s="454"/>
      <c r="CX593" s="454"/>
      <c r="CY593" s="454"/>
      <c r="CZ593" s="454"/>
      <c r="DA593" s="454"/>
      <c r="DB593" s="454"/>
      <c r="DC593" s="454"/>
      <c r="DD593" s="454"/>
      <c r="DE593" s="454"/>
      <c r="DF593" s="454"/>
      <c r="DG593" s="454"/>
      <c r="DH593" s="454"/>
      <c r="DI593" s="454"/>
      <c r="DJ593" s="454"/>
      <c r="DK593" s="454"/>
      <c r="DL593" s="454"/>
      <c r="DM593" s="454"/>
      <c r="DN593" s="454"/>
      <c r="DO593" s="454"/>
      <c r="DP593" s="454"/>
      <c r="DQ593" s="454"/>
      <c r="DR593" s="454"/>
      <c r="DS593" s="454"/>
      <c r="DT593" s="454"/>
      <c r="DU593" s="454"/>
      <c r="DV593" s="454"/>
      <c r="DW593" s="454"/>
      <c r="DX593" s="454"/>
      <c r="DY593" s="454"/>
      <c r="DZ593" s="454"/>
      <c r="EA593" s="454"/>
      <c r="EB593" s="454"/>
      <c r="EC593" s="454"/>
      <c r="ED593" s="454"/>
      <c r="EE593" s="454"/>
      <c r="EF593" s="454"/>
      <c r="EG593" s="454"/>
      <c r="EH593" s="454"/>
      <c r="EI593" s="454"/>
      <c r="EJ593" s="454"/>
      <c r="EK593" s="454"/>
      <c r="EL593" s="454"/>
      <c r="EM593" s="454"/>
      <c r="EN593" s="454"/>
      <c r="EO593" s="454"/>
      <c r="EP593" s="454"/>
      <c r="EQ593" s="454"/>
      <c r="ER593" s="454"/>
      <c r="ES593" s="454"/>
      <c r="ET593" s="454"/>
      <c r="EU593" s="581"/>
      <c r="EV593" s="581"/>
      <c r="EW593" s="581"/>
      <c r="EX593" s="581"/>
      <c r="EY593" s="581"/>
      <c r="EZ593" s="581"/>
      <c r="FA593" s="581"/>
      <c r="FB593" s="581"/>
      <c r="FC593" s="581"/>
      <c r="FD593" s="581"/>
      <c r="FE593" s="581"/>
    </row>
    <row r="594" spans="1:161">
      <c r="A594" s="454"/>
      <c r="B594" s="653"/>
      <c r="C594" s="454"/>
      <c r="D594" s="454"/>
      <c r="E594" s="454"/>
      <c r="F594" s="504"/>
      <c r="G594" s="454"/>
      <c r="H594" s="454"/>
      <c r="I594" s="454"/>
      <c r="J594" s="454"/>
      <c r="K594" s="454"/>
      <c r="L594" s="454"/>
      <c r="M594" s="454"/>
      <c r="N594" s="454"/>
      <c r="O594" s="454"/>
      <c r="P594" s="454"/>
      <c r="Q594" s="454"/>
      <c r="R594" s="454"/>
      <c r="S594" s="454"/>
      <c r="T594" s="454"/>
      <c r="U594" s="454"/>
      <c r="V594" s="454"/>
      <c r="W594" s="454"/>
      <c r="X594" s="454"/>
      <c r="Y594" s="454"/>
      <c r="Z594" s="454"/>
      <c r="AA594" s="454"/>
      <c r="AB594" s="454"/>
      <c r="AC594" s="454"/>
      <c r="AD594" s="454"/>
      <c r="AE594" s="454"/>
      <c r="AF594" s="454"/>
      <c r="AG594" s="454"/>
      <c r="AH594" s="454"/>
      <c r="AI594" s="454"/>
      <c r="AJ594" s="454"/>
      <c r="AK594" s="454"/>
      <c r="AL594" s="454"/>
      <c r="AM594" s="454"/>
      <c r="AN594" s="454"/>
      <c r="AO594" s="454"/>
      <c r="AP594" s="454"/>
      <c r="AQ594" s="454"/>
      <c r="AR594" s="454"/>
      <c r="AS594" s="454"/>
      <c r="AT594" s="454"/>
      <c r="AU594" s="454"/>
      <c r="AV594" s="454"/>
      <c r="AW594" s="454"/>
      <c r="AX594" s="454"/>
      <c r="AY594" s="454"/>
      <c r="AZ594" s="454"/>
      <c r="BA594" s="454"/>
      <c r="BB594" s="454"/>
      <c r="BC594" s="454"/>
      <c r="BD594" s="454"/>
      <c r="BE594" s="454"/>
      <c r="BF594" s="454"/>
      <c r="BG594" s="454"/>
      <c r="BH594" s="454"/>
      <c r="BI594" s="454"/>
      <c r="BJ594" s="454"/>
      <c r="BK594" s="454"/>
      <c r="BL594" s="454"/>
      <c r="BM594" s="454"/>
      <c r="BN594" s="454"/>
      <c r="BO594" s="454"/>
      <c r="BP594" s="454"/>
      <c r="BQ594" s="454"/>
      <c r="BR594" s="454"/>
      <c r="BS594" s="454"/>
      <c r="BT594" s="454"/>
      <c r="BU594" s="454"/>
      <c r="BV594" s="454"/>
      <c r="BW594" s="454"/>
      <c r="BX594" s="454"/>
      <c r="BY594" s="454"/>
      <c r="BZ594" s="454"/>
      <c r="CA594" s="454"/>
      <c r="CB594" s="454"/>
      <c r="CC594" s="454"/>
      <c r="CD594" s="454"/>
      <c r="CE594" s="454"/>
      <c r="CF594" s="454"/>
      <c r="CG594" s="454"/>
      <c r="CH594" s="454"/>
      <c r="CI594" s="454"/>
      <c r="CJ594" s="454"/>
      <c r="CK594" s="454"/>
      <c r="CL594" s="454"/>
      <c r="CM594" s="454"/>
      <c r="CN594" s="454"/>
      <c r="CO594" s="454"/>
      <c r="CP594" s="454"/>
      <c r="CQ594" s="454"/>
      <c r="CR594" s="454"/>
      <c r="CS594" s="454"/>
      <c r="CT594" s="454"/>
      <c r="CU594" s="454"/>
      <c r="CV594" s="454"/>
      <c r="CW594" s="454"/>
      <c r="CX594" s="454"/>
      <c r="CY594" s="454"/>
      <c r="CZ594" s="454"/>
      <c r="DA594" s="454"/>
      <c r="DB594" s="454"/>
      <c r="DC594" s="454"/>
      <c r="DD594" s="454"/>
      <c r="DE594" s="454"/>
      <c r="DF594" s="454"/>
      <c r="DG594" s="454"/>
      <c r="DH594" s="454"/>
      <c r="DI594" s="454"/>
      <c r="DJ594" s="454"/>
      <c r="DK594" s="454"/>
      <c r="DL594" s="454"/>
      <c r="DM594" s="454"/>
      <c r="DN594" s="454"/>
      <c r="DO594" s="454"/>
      <c r="DP594" s="454"/>
      <c r="DQ594" s="454"/>
      <c r="DR594" s="454"/>
      <c r="DS594" s="454"/>
      <c r="DT594" s="454"/>
      <c r="DU594" s="454"/>
      <c r="DV594" s="454"/>
      <c r="DW594" s="454"/>
      <c r="DX594" s="454"/>
      <c r="DY594" s="454"/>
      <c r="DZ594" s="454"/>
      <c r="EA594" s="454"/>
      <c r="EB594" s="454"/>
      <c r="EC594" s="454"/>
      <c r="ED594" s="454"/>
      <c r="EE594" s="454"/>
      <c r="EF594" s="454"/>
      <c r="EG594" s="454"/>
      <c r="EH594" s="454"/>
      <c r="EI594" s="454"/>
      <c r="EJ594" s="454"/>
      <c r="EK594" s="454"/>
      <c r="EL594" s="454"/>
      <c r="EM594" s="454"/>
      <c r="EN594" s="454"/>
      <c r="EO594" s="454"/>
      <c r="EP594" s="454"/>
      <c r="EQ594" s="454"/>
      <c r="ER594" s="454"/>
      <c r="ES594" s="454"/>
      <c r="ET594" s="454"/>
      <c r="EU594" s="581"/>
      <c r="EV594" s="581"/>
      <c r="EW594" s="581"/>
      <c r="EX594" s="581"/>
      <c r="EY594" s="581"/>
      <c r="EZ594" s="581"/>
      <c r="FA594" s="581"/>
      <c r="FB594" s="581"/>
      <c r="FC594" s="581"/>
      <c r="FD594" s="581"/>
      <c r="FE594" s="581"/>
    </row>
    <row r="595" spans="1:161">
      <c r="A595" s="454"/>
      <c r="B595" s="653"/>
      <c r="C595" s="454"/>
      <c r="D595" s="454"/>
      <c r="E595" s="454"/>
      <c r="F595" s="504"/>
      <c r="G595" s="454"/>
      <c r="H595" s="454"/>
      <c r="I595" s="454"/>
      <c r="J595" s="454"/>
      <c r="K595" s="454"/>
      <c r="L595" s="454"/>
      <c r="M595" s="454"/>
      <c r="N595" s="454"/>
      <c r="O595" s="454"/>
      <c r="P595" s="454"/>
      <c r="Q595" s="454"/>
      <c r="R595" s="454"/>
      <c r="S595" s="454"/>
      <c r="T595" s="454"/>
      <c r="U595" s="454"/>
      <c r="V595" s="454"/>
      <c r="W595" s="454"/>
      <c r="X595" s="454"/>
      <c r="Y595" s="454"/>
      <c r="Z595" s="454"/>
      <c r="AA595" s="454"/>
      <c r="AB595" s="454"/>
      <c r="AC595" s="454"/>
      <c r="AD595" s="454"/>
      <c r="AE595" s="454"/>
      <c r="AF595" s="454"/>
      <c r="AG595" s="454"/>
      <c r="AH595" s="454"/>
      <c r="AI595" s="454"/>
      <c r="AJ595" s="454"/>
      <c r="AK595" s="454"/>
      <c r="AL595" s="454"/>
      <c r="AM595" s="454"/>
      <c r="AN595" s="454"/>
      <c r="AO595" s="454"/>
      <c r="AP595" s="454"/>
      <c r="AQ595" s="454"/>
      <c r="AR595" s="454"/>
      <c r="AS595" s="454"/>
      <c r="AT595" s="454"/>
      <c r="AU595" s="454"/>
      <c r="AV595" s="454"/>
      <c r="AW595" s="454"/>
      <c r="AX595" s="454"/>
      <c r="AY595" s="454"/>
      <c r="AZ595" s="454"/>
      <c r="BA595" s="454"/>
      <c r="BB595" s="454"/>
      <c r="BC595" s="454"/>
      <c r="BD595" s="454"/>
      <c r="BE595" s="454"/>
      <c r="BF595" s="454"/>
      <c r="BG595" s="454"/>
      <c r="BH595" s="454"/>
      <c r="BI595" s="454"/>
      <c r="BJ595" s="454"/>
      <c r="BK595" s="454"/>
      <c r="BL595" s="454"/>
      <c r="BM595" s="454"/>
      <c r="BN595" s="454"/>
      <c r="BO595" s="454"/>
      <c r="BP595" s="454"/>
      <c r="BQ595" s="454"/>
      <c r="BR595" s="454"/>
      <c r="BS595" s="454"/>
      <c r="BT595" s="454"/>
      <c r="BU595" s="454"/>
      <c r="BV595" s="454"/>
      <c r="BW595" s="454"/>
      <c r="BX595" s="454"/>
      <c r="BY595" s="454"/>
      <c r="BZ595" s="454"/>
      <c r="CA595" s="454"/>
      <c r="CB595" s="454"/>
      <c r="CC595" s="454"/>
      <c r="CD595" s="454"/>
      <c r="CE595" s="454"/>
      <c r="CF595" s="454"/>
      <c r="CG595" s="454"/>
      <c r="CH595" s="454"/>
      <c r="CI595" s="454"/>
      <c r="CJ595" s="454"/>
      <c r="CK595" s="454"/>
      <c r="CL595" s="454"/>
      <c r="CM595" s="454"/>
      <c r="CN595" s="454"/>
      <c r="CO595" s="454"/>
      <c r="CP595" s="454"/>
      <c r="CQ595" s="454"/>
      <c r="CR595" s="454"/>
      <c r="CS595" s="454"/>
      <c r="CT595" s="454"/>
      <c r="CU595" s="454"/>
      <c r="CV595" s="454"/>
      <c r="CW595" s="454"/>
      <c r="CX595" s="454"/>
      <c r="CY595" s="454"/>
      <c r="CZ595" s="454"/>
      <c r="DA595" s="454"/>
      <c r="DB595" s="454"/>
      <c r="DC595" s="454"/>
      <c r="DD595" s="454"/>
      <c r="DE595" s="454"/>
      <c r="DF595" s="454"/>
      <c r="DG595" s="454"/>
      <c r="DH595" s="454"/>
      <c r="DI595" s="454"/>
      <c r="DJ595" s="454"/>
      <c r="DK595" s="454"/>
      <c r="DL595" s="454"/>
      <c r="DM595" s="454"/>
      <c r="DN595" s="454"/>
      <c r="DO595" s="454"/>
      <c r="DP595" s="454"/>
      <c r="DQ595" s="454"/>
      <c r="DR595" s="454"/>
      <c r="DS595" s="454"/>
      <c r="DT595" s="454"/>
      <c r="DU595" s="454"/>
      <c r="DV595" s="454"/>
      <c r="DW595" s="454"/>
      <c r="DX595" s="454"/>
      <c r="DY595" s="454"/>
      <c r="DZ595" s="454"/>
      <c r="EA595" s="454"/>
      <c r="EB595" s="454"/>
      <c r="EC595" s="454"/>
      <c r="ED595" s="454"/>
      <c r="EE595" s="454"/>
      <c r="EF595" s="454"/>
      <c r="EG595" s="454"/>
      <c r="EH595" s="454"/>
      <c r="EI595" s="454"/>
      <c r="EJ595" s="454"/>
      <c r="EK595" s="454"/>
      <c r="EL595" s="454"/>
      <c r="EM595" s="454"/>
      <c r="EN595" s="454"/>
      <c r="EO595" s="454"/>
      <c r="EP595" s="454"/>
      <c r="EQ595" s="454"/>
      <c r="ER595" s="454"/>
      <c r="ES595" s="454"/>
      <c r="ET595" s="454"/>
      <c r="EU595" s="581"/>
      <c r="EV595" s="581"/>
      <c r="EW595" s="581"/>
      <c r="EX595" s="581"/>
      <c r="EY595" s="581"/>
      <c r="EZ595" s="581"/>
      <c r="FA595" s="581"/>
      <c r="FB595" s="581"/>
      <c r="FC595" s="581"/>
      <c r="FD595" s="581"/>
      <c r="FE595" s="581"/>
    </row>
    <row r="596" spans="1:161">
      <c r="A596" s="454"/>
      <c r="B596" s="653"/>
      <c r="C596" s="454"/>
      <c r="D596" s="454"/>
      <c r="E596" s="454"/>
      <c r="F596" s="504"/>
      <c r="G596" s="454"/>
      <c r="H596" s="454"/>
      <c r="I596" s="454"/>
      <c r="J596" s="454"/>
      <c r="K596" s="454"/>
      <c r="L596" s="454"/>
      <c r="M596" s="454"/>
      <c r="N596" s="454"/>
      <c r="O596" s="454"/>
      <c r="P596" s="454"/>
      <c r="Q596" s="454"/>
      <c r="R596" s="454"/>
      <c r="S596" s="454"/>
      <c r="T596" s="454"/>
      <c r="U596" s="454"/>
      <c r="V596" s="454"/>
      <c r="W596" s="454"/>
      <c r="X596" s="454"/>
      <c r="Y596" s="454"/>
      <c r="Z596" s="454"/>
      <c r="AA596" s="454"/>
      <c r="AB596" s="454"/>
      <c r="AC596" s="454"/>
      <c r="AD596" s="454"/>
      <c r="AE596" s="454"/>
      <c r="AF596" s="454"/>
      <c r="AG596" s="454"/>
      <c r="AH596" s="454"/>
      <c r="AI596" s="454"/>
      <c r="AJ596" s="454"/>
      <c r="AK596" s="454"/>
      <c r="AL596" s="454"/>
      <c r="AM596" s="454"/>
      <c r="AN596" s="454"/>
      <c r="AO596" s="454"/>
      <c r="AP596" s="454"/>
      <c r="AQ596" s="454"/>
      <c r="AR596" s="454"/>
      <c r="AS596" s="454"/>
      <c r="AT596" s="454"/>
      <c r="AU596" s="454"/>
      <c r="AV596" s="454"/>
      <c r="AW596" s="454"/>
      <c r="AX596" s="454"/>
      <c r="AY596" s="454"/>
      <c r="AZ596" s="454"/>
      <c r="BA596" s="454"/>
      <c r="BB596" s="454"/>
      <c r="BC596" s="454"/>
      <c r="BD596" s="454"/>
      <c r="BE596" s="454"/>
      <c r="BF596" s="454"/>
      <c r="BG596" s="454"/>
      <c r="BH596" s="454"/>
      <c r="BI596" s="454"/>
      <c r="BJ596" s="454"/>
      <c r="BK596" s="454"/>
      <c r="BL596" s="454"/>
      <c r="BM596" s="454"/>
      <c r="BN596" s="454"/>
      <c r="BO596" s="454"/>
      <c r="BP596" s="454"/>
      <c r="BQ596" s="454"/>
      <c r="BR596" s="454"/>
      <c r="BS596" s="454"/>
      <c r="BT596" s="454"/>
      <c r="BU596" s="454"/>
      <c r="BV596" s="454"/>
      <c r="BW596" s="454"/>
      <c r="BX596" s="454"/>
      <c r="BY596" s="454"/>
      <c r="BZ596" s="454"/>
      <c r="CA596" s="454"/>
      <c r="CB596" s="454"/>
      <c r="CC596" s="454"/>
      <c r="CD596" s="454"/>
      <c r="CE596" s="454"/>
      <c r="CF596" s="454"/>
      <c r="CG596" s="454"/>
      <c r="CH596" s="454"/>
      <c r="CI596" s="454"/>
      <c r="CJ596" s="454"/>
      <c r="CK596" s="454"/>
      <c r="CL596" s="454"/>
      <c r="CM596" s="454"/>
      <c r="CN596" s="454"/>
      <c r="CO596" s="454"/>
      <c r="CP596" s="454"/>
      <c r="CQ596" s="454"/>
      <c r="CR596" s="454"/>
      <c r="CS596" s="454"/>
      <c r="CT596" s="454"/>
      <c r="CU596" s="454"/>
      <c r="CV596" s="454"/>
      <c r="CW596" s="454"/>
      <c r="CX596" s="454"/>
      <c r="CY596" s="454"/>
      <c r="CZ596" s="454"/>
      <c r="DA596" s="454"/>
      <c r="DB596" s="454"/>
      <c r="DC596" s="454"/>
      <c r="DD596" s="454"/>
      <c r="DE596" s="454"/>
      <c r="DF596" s="454"/>
      <c r="DG596" s="454"/>
      <c r="DH596" s="454"/>
      <c r="DI596" s="454"/>
      <c r="DJ596" s="454"/>
      <c r="DK596" s="454"/>
      <c r="DL596" s="454"/>
      <c r="DM596" s="454"/>
      <c r="DN596" s="454"/>
      <c r="DO596" s="454"/>
      <c r="DP596" s="454"/>
      <c r="DQ596" s="454"/>
      <c r="DR596" s="454"/>
      <c r="DS596" s="454"/>
      <c r="DT596" s="454"/>
      <c r="DU596" s="454"/>
      <c r="DV596" s="454"/>
      <c r="DW596" s="454"/>
      <c r="DX596" s="454"/>
      <c r="DY596" s="454"/>
      <c r="DZ596" s="454"/>
      <c r="EA596" s="454"/>
      <c r="EB596" s="454"/>
      <c r="EC596" s="454"/>
      <c r="ED596" s="454"/>
      <c r="EE596" s="454"/>
      <c r="EF596" s="454"/>
      <c r="EG596" s="454"/>
      <c r="EH596" s="454"/>
      <c r="EI596" s="454"/>
      <c r="EJ596" s="454"/>
      <c r="EK596" s="454"/>
      <c r="EL596" s="454"/>
      <c r="EM596" s="454"/>
      <c r="EN596" s="454"/>
      <c r="EO596" s="454"/>
      <c r="EP596" s="454"/>
      <c r="EQ596" s="454"/>
      <c r="ER596" s="454"/>
      <c r="ES596" s="454"/>
      <c r="ET596" s="454"/>
      <c r="EU596" s="581"/>
      <c r="EV596" s="581"/>
      <c r="EW596" s="581"/>
      <c r="EX596" s="581"/>
      <c r="EY596" s="581"/>
      <c r="EZ596" s="581"/>
      <c r="FA596" s="581"/>
      <c r="FB596" s="581"/>
      <c r="FC596" s="581"/>
      <c r="FD596" s="581"/>
      <c r="FE596" s="581"/>
    </row>
    <row r="597" spans="1:161">
      <c r="A597" s="454"/>
      <c r="B597" s="653"/>
      <c r="C597" s="454"/>
      <c r="D597" s="454"/>
      <c r="E597" s="454"/>
      <c r="F597" s="504"/>
      <c r="G597" s="454"/>
      <c r="H597" s="454"/>
      <c r="I597" s="454"/>
      <c r="J597" s="454"/>
      <c r="K597" s="454"/>
      <c r="L597" s="454"/>
      <c r="M597" s="454"/>
      <c r="N597" s="454"/>
      <c r="O597" s="454"/>
      <c r="P597" s="454"/>
      <c r="Q597" s="454"/>
      <c r="R597" s="454"/>
      <c r="S597" s="454"/>
      <c r="T597" s="454"/>
      <c r="U597" s="454"/>
      <c r="V597" s="454"/>
      <c r="W597" s="454"/>
      <c r="X597" s="454"/>
      <c r="Y597" s="454"/>
      <c r="Z597" s="454"/>
      <c r="AA597" s="454"/>
      <c r="AB597" s="454"/>
      <c r="AC597" s="454"/>
      <c r="AD597" s="454"/>
      <c r="AE597" s="454"/>
      <c r="AF597" s="454"/>
      <c r="AG597" s="454"/>
      <c r="AH597" s="454"/>
      <c r="AI597" s="454"/>
      <c r="AJ597" s="454"/>
      <c r="AK597" s="454"/>
      <c r="AL597" s="454"/>
      <c r="AM597" s="454"/>
      <c r="AN597" s="454"/>
      <c r="AO597" s="454"/>
      <c r="AP597" s="454"/>
      <c r="AQ597" s="454"/>
      <c r="AR597" s="454"/>
      <c r="AS597" s="454"/>
      <c r="AT597" s="454"/>
      <c r="AU597" s="454"/>
      <c r="AV597" s="454"/>
      <c r="AW597" s="454"/>
      <c r="AX597" s="454"/>
      <c r="AY597" s="454"/>
      <c r="AZ597" s="454"/>
      <c r="BA597" s="454"/>
      <c r="BB597" s="454"/>
      <c r="BC597" s="454"/>
      <c r="BD597" s="454"/>
      <c r="BE597" s="454"/>
      <c r="BF597" s="454"/>
      <c r="BG597" s="454"/>
      <c r="BH597" s="454"/>
      <c r="BI597" s="454"/>
      <c r="BJ597" s="454"/>
      <c r="BK597" s="454"/>
      <c r="BL597" s="454"/>
      <c r="BM597" s="454"/>
      <c r="BN597" s="454"/>
      <c r="BO597" s="454"/>
      <c r="BP597" s="454"/>
      <c r="BQ597" s="454"/>
      <c r="BR597" s="454"/>
      <c r="BS597" s="454"/>
      <c r="BT597" s="454"/>
      <c r="BU597" s="454"/>
      <c r="BV597" s="454"/>
      <c r="BW597" s="454"/>
      <c r="BX597" s="454"/>
      <c r="BY597" s="454"/>
      <c r="BZ597" s="454"/>
      <c r="CA597" s="454"/>
      <c r="CB597" s="454"/>
      <c r="CC597" s="454"/>
      <c r="CD597" s="454"/>
      <c r="CE597" s="454"/>
      <c r="CF597" s="454"/>
      <c r="CG597" s="454"/>
      <c r="CH597" s="454"/>
      <c r="CI597" s="454"/>
      <c r="CJ597" s="454"/>
      <c r="CK597" s="454"/>
      <c r="CL597" s="454"/>
      <c r="CM597" s="454"/>
      <c r="CN597" s="454"/>
      <c r="CO597" s="454"/>
      <c r="CP597" s="454"/>
      <c r="CQ597" s="454"/>
      <c r="CR597" s="454"/>
      <c r="CS597" s="454"/>
      <c r="CT597" s="454"/>
      <c r="CU597" s="454"/>
      <c r="CV597" s="454"/>
      <c r="CW597" s="454"/>
      <c r="CX597" s="454"/>
      <c r="CY597" s="454"/>
      <c r="CZ597" s="454"/>
      <c r="DA597" s="454"/>
      <c r="DB597" s="454"/>
      <c r="DC597" s="454"/>
      <c r="DD597" s="454"/>
      <c r="DE597" s="454"/>
      <c r="DF597" s="454"/>
      <c r="DG597" s="454"/>
      <c r="DH597" s="454"/>
      <c r="DI597" s="454"/>
      <c r="DJ597" s="454"/>
      <c r="DK597" s="454"/>
      <c r="DL597" s="454"/>
      <c r="DM597" s="454"/>
      <c r="DN597" s="454"/>
      <c r="DO597" s="454"/>
      <c r="DP597" s="454"/>
      <c r="DQ597" s="454"/>
      <c r="DR597" s="454"/>
      <c r="DS597" s="454"/>
      <c r="DT597" s="454"/>
      <c r="DU597" s="454"/>
      <c r="DV597" s="454"/>
      <c r="DW597" s="454"/>
      <c r="DX597" s="454"/>
      <c r="DY597" s="454"/>
      <c r="DZ597" s="454"/>
      <c r="EA597" s="454"/>
      <c r="EB597" s="454"/>
      <c r="EC597" s="454"/>
      <c r="ED597" s="454"/>
      <c r="EE597" s="454"/>
      <c r="EF597" s="454"/>
      <c r="EG597" s="454"/>
      <c r="EH597" s="454"/>
      <c r="EI597" s="454"/>
      <c r="EJ597" s="454"/>
      <c r="EK597" s="454"/>
      <c r="EL597" s="454"/>
      <c r="EM597" s="454"/>
      <c r="EN597" s="454"/>
      <c r="EO597" s="454"/>
      <c r="EP597" s="454"/>
      <c r="EQ597" s="454"/>
      <c r="ER597" s="454"/>
      <c r="ES597" s="454"/>
      <c r="ET597" s="454"/>
      <c r="EU597" s="581"/>
      <c r="EV597" s="581"/>
      <c r="EW597" s="581"/>
      <c r="EX597" s="581"/>
      <c r="EY597" s="581"/>
      <c r="EZ597" s="581"/>
      <c r="FA597" s="581"/>
      <c r="FB597" s="581"/>
      <c r="FC597" s="581"/>
      <c r="FD597" s="581"/>
      <c r="FE597" s="581"/>
    </row>
    <row r="598" spans="1:161">
      <c r="A598" s="454"/>
      <c r="B598" s="653"/>
      <c r="C598" s="454"/>
      <c r="D598" s="454"/>
      <c r="E598" s="454"/>
      <c r="F598" s="504"/>
      <c r="G598" s="454"/>
      <c r="H598" s="454"/>
      <c r="I598" s="454"/>
      <c r="J598" s="454"/>
      <c r="K598" s="454"/>
      <c r="L598" s="454"/>
      <c r="M598" s="454"/>
      <c r="N598" s="454"/>
      <c r="O598" s="454"/>
      <c r="P598" s="454"/>
      <c r="Q598" s="454"/>
      <c r="R598" s="454"/>
      <c r="S598" s="454"/>
      <c r="T598" s="454"/>
      <c r="U598" s="454"/>
      <c r="V598" s="454"/>
      <c r="W598" s="454"/>
      <c r="X598" s="454"/>
      <c r="Y598" s="454"/>
      <c r="Z598" s="454"/>
      <c r="AA598" s="454"/>
      <c r="AB598" s="454"/>
      <c r="AC598" s="454"/>
      <c r="AD598" s="454"/>
      <c r="AE598" s="454"/>
      <c r="AF598" s="454"/>
      <c r="AG598" s="454"/>
      <c r="AH598" s="454"/>
      <c r="AI598" s="454"/>
      <c r="AJ598" s="454"/>
      <c r="AK598" s="454"/>
      <c r="AL598" s="454"/>
      <c r="AM598" s="454"/>
      <c r="AN598" s="454"/>
      <c r="AO598" s="454"/>
      <c r="AP598" s="454"/>
      <c r="AQ598" s="454"/>
      <c r="AR598" s="454"/>
      <c r="AS598" s="454"/>
      <c r="AT598" s="454"/>
      <c r="AU598" s="454"/>
      <c r="AV598" s="454"/>
      <c r="AW598" s="454"/>
      <c r="AX598" s="454"/>
      <c r="AY598" s="454"/>
      <c r="AZ598" s="454"/>
      <c r="BA598" s="454"/>
      <c r="BB598" s="454"/>
      <c r="BC598" s="454"/>
      <c r="BD598" s="454"/>
      <c r="BE598" s="454"/>
      <c r="BF598" s="454"/>
      <c r="BG598" s="454"/>
      <c r="BH598" s="454"/>
      <c r="BI598" s="454"/>
      <c r="BJ598" s="454"/>
      <c r="BK598" s="454"/>
      <c r="BL598" s="454"/>
      <c r="BM598" s="454"/>
      <c r="BN598" s="454"/>
      <c r="BO598" s="454"/>
      <c r="BP598" s="454"/>
      <c r="BQ598" s="454"/>
      <c r="BR598" s="454"/>
      <c r="BS598" s="454"/>
      <c r="BT598" s="454"/>
      <c r="BU598" s="454"/>
      <c r="BV598" s="454"/>
      <c r="BW598" s="454"/>
      <c r="BX598" s="454"/>
      <c r="BY598" s="454"/>
      <c r="BZ598" s="454"/>
      <c r="CA598" s="454"/>
      <c r="CB598" s="454"/>
      <c r="CC598" s="454"/>
      <c r="CD598" s="454"/>
      <c r="CE598" s="454"/>
      <c r="CF598" s="454"/>
      <c r="CG598" s="454"/>
      <c r="CH598" s="454"/>
      <c r="CI598" s="454"/>
      <c r="CJ598" s="454"/>
      <c r="CK598" s="454"/>
      <c r="CL598" s="454"/>
      <c r="CM598" s="454"/>
      <c r="CN598" s="454"/>
      <c r="CO598" s="454"/>
      <c r="CP598" s="454"/>
      <c r="CQ598" s="454"/>
      <c r="CR598" s="454"/>
      <c r="CS598" s="454"/>
      <c r="CT598" s="454"/>
      <c r="CU598" s="454"/>
      <c r="CV598" s="454"/>
      <c r="CW598" s="454"/>
      <c r="CX598" s="454"/>
      <c r="CY598" s="454"/>
      <c r="CZ598" s="454"/>
      <c r="DA598" s="454"/>
      <c r="DB598" s="454"/>
      <c r="DC598" s="454"/>
      <c r="DD598" s="454"/>
      <c r="DE598" s="454"/>
      <c r="DF598" s="454"/>
      <c r="DG598" s="454"/>
      <c r="DH598" s="454"/>
      <c r="DI598" s="454"/>
      <c r="DJ598" s="454"/>
      <c r="DK598" s="454"/>
      <c r="DL598" s="454"/>
      <c r="DM598" s="454"/>
      <c r="DN598" s="454"/>
      <c r="DO598" s="454"/>
      <c r="DP598" s="454"/>
      <c r="DQ598" s="454"/>
      <c r="DR598" s="454"/>
      <c r="DS598" s="454"/>
      <c r="DT598" s="454"/>
      <c r="DU598" s="454"/>
      <c r="DV598" s="454"/>
      <c r="DW598" s="454"/>
      <c r="DX598" s="454"/>
      <c r="DY598" s="454"/>
      <c r="DZ598" s="454"/>
      <c r="EA598" s="454"/>
      <c r="EB598" s="454"/>
      <c r="EC598" s="454"/>
      <c r="ED598" s="454"/>
      <c r="EE598" s="454"/>
      <c r="EF598" s="454"/>
      <c r="EG598" s="454"/>
      <c r="EH598" s="454"/>
      <c r="EI598" s="454"/>
      <c r="EJ598" s="454"/>
      <c r="EK598" s="454"/>
      <c r="EL598" s="454"/>
      <c r="EM598" s="454"/>
      <c r="EN598" s="454"/>
      <c r="EO598" s="454"/>
      <c r="EP598" s="454"/>
      <c r="EQ598" s="454"/>
      <c r="ER598" s="454"/>
      <c r="ES598" s="454"/>
      <c r="ET598" s="454"/>
      <c r="EU598" s="581"/>
      <c r="EV598" s="581"/>
      <c r="EW598" s="581"/>
      <c r="EX598" s="581"/>
      <c r="EY598" s="581"/>
      <c r="EZ598" s="581"/>
      <c r="FA598" s="581"/>
      <c r="FB598" s="581"/>
      <c r="FC598" s="581"/>
      <c r="FD598" s="581"/>
      <c r="FE598" s="581"/>
    </row>
    <row r="599" spans="1:161">
      <c r="A599" s="454"/>
      <c r="B599" s="653"/>
      <c r="C599" s="454"/>
      <c r="D599" s="454"/>
      <c r="E599" s="454"/>
      <c r="F599" s="504"/>
      <c r="G599" s="454"/>
      <c r="H599" s="454"/>
      <c r="I599" s="454"/>
      <c r="J599" s="454"/>
      <c r="K599" s="454"/>
      <c r="L599" s="454"/>
      <c r="M599" s="454"/>
      <c r="N599" s="454"/>
      <c r="O599" s="454"/>
      <c r="P599" s="454"/>
      <c r="Q599" s="454"/>
      <c r="R599" s="454"/>
      <c r="S599" s="454"/>
      <c r="T599" s="454"/>
      <c r="U599" s="454"/>
      <c r="V599" s="454"/>
      <c r="W599" s="454"/>
      <c r="X599" s="454"/>
      <c r="Y599" s="454"/>
      <c r="Z599" s="454"/>
      <c r="AA599" s="454"/>
      <c r="AB599" s="454"/>
      <c r="AC599" s="454"/>
      <c r="AD599" s="454"/>
      <c r="AE599" s="454"/>
      <c r="AF599" s="454"/>
      <c r="AG599" s="454"/>
      <c r="AH599" s="454"/>
      <c r="AI599" s="454"/>
      <c r="AJ599" s="454"/>
      <c r="AK599" s="454"/>
      <c r="AL599" s="454"/>
      <c r="AM599" s="454"/>
      <c r="AN599" s="454"/>
      <c r="AO599" s="454"/>
      <c r="AP599" s="454"/>
      <c r="AQ599" s="454"/>
      <c r="AR599" s="454"/>
      <c r="AS599" s="454"/>
      <c r="AT599" s="454"/>
      <c r="AU599" s="454"/>
      <c r="AV599" s="454"/>
      <c r="AW599" s="454"/>
      <c r="AX599" s="454"/>
      <c r="AY599" s="454"/>
      <c r="AZ599" s="454"/>
      <c r="BA599" s="454"/>
      <c r="BB599" s="454"/>
      <c r="BC599" s="454"/>
      <c r="BD599" s="454"/>
      <c r="BE599" s="454"/>
      <c r="BF599" s="454"/>
      <c r="BG599" s="454"/>
      <c r="BH599" s="454"/>
      <c r="BI599" s="454"/>
      <c r="BJ599" s="454"/>
      <c r="BK599" s="454"/>
      <c r="BL599" s="454"/>
      <c r="BM599" s="454"/>
      <c r="BN599" s="454"/>
      <c r="BO599" s="454"/>
      <c r="BP599" s="454"/>
      <c r="BQ599" s="454"/>
      <c r="BR599" s="454"/>
      <c r="BS599" s="454"/>
      <c r="BT599" s="454"/>
      <c r="BU599" s="454"/>
      <c r="BV599" s="454"/>
      <c r="BW599" s="454"/>
      <c r="BX599" s="454"/>
      <c r="BY599" s="454"/>
      <c r="BZ599" s="454"/>
      <c r="CA599" s="454"/>
      <c r="CB599" s="454"/>
      <c r="CC599" s="454"/>
      <c r="CD599" s="454"/>
      <c r="CE599" s="454"/>
      <c r="CF599" s="454"/>
      <c r="CG599" s="454"/>
      <c r="CH599" s="454"/>
      <c r="CI599" s="454"/>
      <c r="CJ599" s="454"/>
      <c r="CK599" s="454"/>
      <c r="CL599" s="454"/>
      <c r="CM599" s="454"/>
      <c r="CN599" s="454"/>
      <c r="CO599" s="454"/>
      <c r="CP599" s="454"/>
      <c r="CQ599" s="454"/>
      <c r="CR599" s="454"/>
      <c r="CS599" s="454"/>
      <c r="CT599" s="454"/>
      <c r="CU599" s="454"/>
      <c r="CV599" s="454"/>
      <c r="CW599" s="454"/>
      <c r="CX599" s="454"/>
      <c r="CY599" s="454"/>
      <c r="CZ599" s="454"/>
      <c r="DA599" s="454"/>
      <c r="DB599" s="454"/>
      <c r="DC599" s="454"/>
      <c r="DD599" s="454"/>
      <c r="DE599" s="454"/>
      <c r="DF599" s="454"/>
      <c r="DG599" s="454"/>
      <c r="DH599" s="454"/>
      <c r="DI599" s="454"/>
      <c r="DJ599" s="454"/>
      <c r="DK599" s="454"/>
      <c r="DL599" s="454"/>
      <c r="DM599" s="454"/>
      <c r="DN599" s="454"/>
      <c r="DO599" s="454"/>
      <c r="DP599" s="454"/>
      <c r="DQ599" s="454"/>
      <c r="DR599" s="454"/>
      <c r="DS599" s="454"/>
      <c r="DT599" s="454"/>
      <c r="DU599" s="454"/>
      <c r="DV599" s="454"/>
      <c r="DW599" s="454"/>
      <c r="DX599" s="454"/>
      <c r="DY599" s="454"/>
      <c r="DZ599" s="454"/>
      <c r="EA599" s="454"/>
      <c r="EB599" s="454"/>
      <c r="EC599" s="454"/>
      <c r="ED599" s="454"/>
      <c r="EE599" s="454"/>
      <c r="EF599" s="454"/>
      <c r="EG599" s="454"/>
      <c r="EH599" s="454"/>
      <c r="EI599" s="454"/>
      <c r="EJ599" s="454"/>
      <c r="EK599" s="454"/>
      <c r="EL599" s="454"/>
      <c r="EM599" s="454"/>
      <c r="EN599" s="454"/>
      <c r="EO599" s="454"/>
      <c r="EP599" s="454"/>
      <c r="EQ599" s="454"/>
      <c r="ER599" s="454"/>
      <c r="ES599" s="454"/>
      <c r="ET599" s="454"/>
      <c r="EU599" s="581"/>
      <c r="EV599" s="581"/>
      <c r="EW599" s="581"/>
      <c r="EX599" s="581"/>
      <c r="EY599" s="581"/>
      <c r="EZ599" s="581"/>
      <c r="FA599" s="581"/>
      <c r="FB599" s="581"/>
      <c r="FC599" s="581"/>
      <c r="FD599" s="581"/>
      <c r="FE599" s="581"/>
    </row>
    <row r="600" spans="1:161">
      <c r="A600" s="454"/>
      <c r="B600" s="653"/>
      <c r="C600" s="454"/>
      <c r="D600" s="454"/>
      <c r="E600" s="454"/>
      <c r="F600" s="504"/>
      <c r="G600" s="454"/>
      <c r="H600" s="454"/>
      <c r="I600" s="454"/>
      <c r="J600" s="454"/>
      <c r="K600" s="454"/>
      <c r="L600" s="454"/>
      <c r="M600" s="454"/>
      <c r="N600" s="454"/>
      <c r="O600" s="454"/>
      <c r="P600" s="454"/>
      <c r="Q600" s="454"/>
      <c r="R600" s="454"/>
      <c r="S600" s="454"/>
      <c r="T600" s="454"/>
      <c r="U600" s="454"/>
      <c r="V600" s="454"/>
      <c r="W600" s="454"/>
      <c r="X600" s="454"/>
      <c r="Y600" s="454"/>
      <c r="Z600" s="454"/>
      <c r="AA600" s="454"/>
      <c r="AB600" s="454"/>
      <c r="AC600" s="454"/>
      <c r="AD600" s="454"/>
      <c r="AE600" s="454"/>
      <c r="AF600" s="454"/>
      <c r="AG600" s="454"/>
      <c r="AH600" s="454"/>
      <c r="AI600" s="454"/>
      <c r="AJ600" s="454"/>
      <c r="AK600" s="454"/>
      <c r="AL600" s="454"/>
      <c r="AM600" s="454"/>
      <c r="AN600" s="454"/>
      <c r="AO600" s="454"/>
      <c r="AP600" s="454"/>
      <c r="AQ600" s="454"/>
      <c r="AR600" s="454"/>
      <c r="AS600" s="454"/>
      <c r="AT600" s="454"/>
      <c r="AU600" s="454"/>
      <c r="AV600" s="454"/>
      <c r="AW600" s="454"/>
      <c r="AX600" s="454"/>
      <c r="AY600" s="454"/>
      <c r="AZ600" s="454"/>
      <c r="BA600" s="454"/>
      <c r="BB600" s="454"/>
      <c r="BC600" s="454"/>
      <c r="BD600" s="454"/>
      <c r="BE600" s="454"/>
      <c r="BF600" s="454"/>
      <c r="BG600" s="454"/>
      <c r="BH600" s="454"/>
      <c r="BI600" s="454"/>
      <c r="BJ600" s="454"/>
      <c r="BK600" s="454"/>
      <c r="BL600" s="454"/>
      <c r="BM600" s="454"/>
      <c r="BN600" s="454"/>
      <c r="BO600" s="454"/>
      <c r="BP600" s="454"/>
      <c r="BQ600" s="454"/>
      <c r="BR600" s="454"/>
      <c r="BS600" s="454"/>
      <c r="BT600" s="454"/>
      <c r="BU600" s="454"/>
      <c r="BV600" s="454"/>
      <c r="BW600" s="454"/>
      <c r="BX600" s="454"/>
      <c r="BY600" s="454"/>
      <c r="BZ600" s="454"/>
      <c r="CA600" s="454"/>
      <c r="CB600" s="454"/>
      <c r="CC600" s="454"/>
      <c r="CD600" s="454"/>
      <c r="CE600" s="454"/>
      <c r="CF600" s="454"/>
      <c r="CG600" s="454"/>
      <c r="CH600" s="454"/>
      <c r="CI600" s="454"/>
      <c r="CJ600" s="454"/>
      <c r="CK600" s="454"/>
      <c r="CL600" s="454"/>
      <c r="CM600" s="454"/>
      <c r="CN600" s="454"/>
      <c r="CO600" s="454"/>
      <c r="CP600" s="454"/>
      <c r="CQ600" s="454"/>
      <c r="CR600" s="454"/>
      <c r="CS600" s="454"/>
      <c r="CT600" s="454"/>
      <c r="CU600" s="454"/>
      <c r="CV600" s="454"/>
      <c r="CW600" s="454"/>
      <c r="CX600" s="454"/>
      <c r="CY600" s="454"/>
      <c r="CZ600" s="454"/>
      <c r="DA600" s="454"/>
      <c r="DB600" s="454"/>
      <c r="DC600" s="454"/>
      <c r="DD600" s="454"/>
      <c r="DE600" s="454"/>
      <c r="DF600" s="454"/>
      <c r="DG600" s="454"/>
      <c r="DH600" s="454"/>
      <c r="DI600" s="454"/>
      <c r="DJ600" s="454"/>
      <c r="DK600" s="454"/>
      <c r="DL600" s="454"/>
      <c r="DM600" s="454"/>
      <c r="DN600" s="454"/>
      <c r="DO600" s="454"/>
      <c r="DP600" s="454"/>
      <c r="DQ600" s="454"/>
      <c r="DR600" s="454"/>
      <c r="DS600" s="454"/>
      <c r="DT600" s="454"/>
      <c r="DU600" s="454"/>
      <c r="DV600" s="454"/>
      <c r="DW600" s="454"/>
      <c r="DX600" s="454"/>
      <c r="DY600" s="454"/>
      <c r="DZ600" s="454"/>
      <c r="EA600" s="454"/>
      <c r="EB600" s="454"/>
      <c r="EC600" s="454"/>
      <c r="ED600" s="454"/>
      <c r="EE600" s="454"/>
      <c r="EF600" s="454"/>
      <c r="EG600" s="454"/>
      <c r="EH600" s="454"/>
      <c r="EI600" s="454"/>
      <c r="EJ600" s="454"/>
      <c r="EK600" s="454"/>
      <c r="EL600" s="454"/>
      <c r="EM600" s="454"/>
      <c r="EN600" s="454"/>
      <c r="EO600" s="454"/>
      <c r="EP600" s="454"/>
      <c r="EQ600" s="454"/>
      <c r="ER600" s="454"/>
      <c r="ES600" s="454"/>
      <c r="ET600" s="454"/>
      <c r="EU600" s="581"/>
      <c r="EV600" s="581"/>
      <c r="EW600" s="581"/>
      <c r="EX600" s="581"/>
      <c r="EY600" s="581"/>
      <c r="EZ600" s="581"/>
      <c r="FA600" s="581"/>
      <c r="FB600" s="581"/>
      <c r="FC600" s="581"/>
      <c r="FD600" s="581"/>
      <c r="FE600" s="581"/>
    </row>
    <row r="601" spans="1:161">
      <c r="A601" s="454"/>
      <c r="B601" s="653"/>
      <c r="C601" s="454"/>
      <c r="D601" s="454"/>
      <c r="E601" s="454"/>
      <c r="F601" s="504"/>
      <c r="G601" s="454"/>
      <c r="H601" s="454"/>
      <c r="I601" s="454"/>
      <c r="J601" s="454"/>
      <c r="K601" s="454"/>
      <c r="L601" s="454"/>
      <c r="M601" s="454"/>
      <c r="N601" s="454"/>
      <c r="O601" s="454"/>
      <c r="P601" s="454"/>
      <c r="Q601" s="454"/>
      <c r="R601" s="454"/>
      <c r="S601" s="454"/>
      <c r="T601" s="454"/>
      <c r="U601" s="454"/>
      <c r="V601" s="454"/>
      <c r="W601" s="454"/>
      <c r="X601" s="454"/>
      <c r="Y601" s="454"/>
      <c r="Z601" s="454"/>
      <c r="AA601" s="454"/>
      <c r="AB601" s="454"/>
      <c r="AC601" s="454"/>
      <c r="AD601" s="454"/>
      <c r="AE601" s="454"/>
      <c r="AF601" s="454"/>
      <c r="AG601" s="454"/>
      <c r="AH601" s="454"/>
      <c r="AI601" s="454"/>
      <c r="AJ601" s="454"/>
      <c r="AK601" s="454"/>
      <c r="AL601" s="454"/>
      <c r="AM601" s="454"/>
      <c r="AN601" s="454"/>
      <c r="AO601" s="454"/>
      <c r="AP601" s="454"/>
      <c r="AQ601" s="454"/>
      <c r="AR601" s="454"/>
      <c r="AS601" s="454"/>
      <c r="AT601" s="454"/>
      <c r="AU601" s="454"/>
      <c r="AV601" s="454"/>
      <c r="AW601" s="454"/>
      <c r="AX601" s="454"/>
      <c r="AY601" s="454"/>
      <c r="AZ601" s="454"/>
      <c r="BA601" s="454"/>
      <c r="BB601" s="454"/>
      <c r="BC601" s="454"/>
      <c r="BD601" s="454"/>
      <c r="BE601" s="454"/>
      <c r="BF601" s="454"/>
      <c r="BG601" s="454"/>
      <c r="BH601" s="454"/>
      <c r="BI601" s="454"/>
      <c r="BJ601" s="454"/>
      <c r="BK601" s="454"/>
      <c r="BL601" s="454"/>
      <c r="BM601" s="454"/>
      <c r="BN601" s="454"/>
      <c r="BO601" s="454"/>
      <c r="BP601" s="454"/>
      <c r="BQ601" s="454"/>
      <c r="BR601" s="454"/>
      <c r="BS601" s="454"/>
      <c r="BT601" s="454"/>
      <c r="BU601" s="454"/>
      <c r="BV601" s="454"/>
      <c r="BW601" s="454"/>
      <c r="BX601" s="454"/>
      <c r="BY601" s="454"/>
      <c r="BZ601" s="454"/>
      <c r="CA601" s="454"/>
      <c r="CB601" s="454"/>
      <c r="CC601" s="454"/>
      <c r="CD601" s="454"/>
      <c r="CE601" s="454"/>
      <c r="CF601" s="454"/>
      <c r="CG601" s="454"/>
      <c r="CH601" s="454"/>
      <c r="CI601" s="454"/>
      <c r="CJ601" s="454"/>
      <c r="CK601" s="454"/>
      <c r="CL601" s="454"/>
      <c r="CM601" s="454"/>
      <c r="CN601" s="454"/>
      <c r="CO601" s="454"/>
      <c r="CP601" s="454"/>
      <c r="CQ601" s="454"/>
      <c r="CR601" s="454"/>
      <c r="CS601" s="454"/>
      <c r="CT601" s="454"/>
      <c r="CU601" s="454"/>
      <c r="CV601" s="454"/>
      <c r="CW601" s="454"/>
      <c r="CX601" s="454"/>
      <c r="CY601" s="454"/>
      <c r="CZ601" s="454"/>
      <c r="DA601" s="454"/>
      <c r="DB601" s="454"/>
      <c r="DC601" s="454"/>
      <c r="DD601" s="454"/>
      <c r="DE601" s="454"/>
      <c r="DF601" s="454"/>
      <c r="DG601" s="454"/>
      <c r="DH601" s="454"/>
      <c r="DI601" s="454"/>
      <c r="DJ601" s="454"/>
      <c r="DK601" s="454"/>
      <c r="DL601" s="454"/>
      <c r="DM601" s="454"/>
      <c r="DN601" s="454"/>
      <c r="DO601" s="454"/>
      <c r="DP601" s="454"/>
      <c r="DQ601" s="454"/>
      <c r="DR601" s="454"/>
      <c r="DS601" s="454"/>
      <c r="DT601" s="454"/>
      <c r="DU601" s="454"/>
      <c r="DV601" s="454"/>
      <c r="DW601" s="454"/>
      <c r="DX601" s="454"/>
      <c r="DY601" s="454"/>
      <c r="DZ601" s="454"/>
      <c r="EA601" s="454"/>
      <c r="EB601" s="454"/>
      <c r="EC601" s="454"/>
      <c r="ED601" s="454"/>
      <c r="EE601" s="454"/>
      <c r="EF601" s="454"/>
      <c r="EG601" s="454"/>
      <c r="EH601" s="454"/>
      <c r="EI601" s="454"/>
      <c r="EJ601" s="454"/>
      <c r="EK601" s="454"/>
      <c r="EL601" s="454"/>
      <c r="EM601" s="454"/>
      <c r="EN601" s="454"/>
      <c r="EO601" s="454"/>
      <c r="EP601" s="454"/>
      <c r="EQ601" s="454"/>
      <c r="ER601" s="454"/>
      <c r="ES601" s="454"/>
      <c r="ET601" s="454"/>
      <c r="EU601" s="581"/>
      <c r="EV601" s="581"/>
      <c r="EW601" s="581"/>
      <c r="EX601" s="581"/>
      <c r="EY601" s="581"/>
      <c r="EZ601" s="581"/>
      <c r="FA601" s="581"/>
      <c r="FB601" s="581"/>
      <c r="FC601" s="581"/>
      <c r="FD601" s="581"/>
      <c r="FE601" s="581"/>
    </row>
    <row r="602" spans="1:161">
      <c r="A602" s="454"/>
      <c r="B602" s="653"/>
      <c r="C602" s="454"/>
      <c r="D602" s="454"/>
      <c r="E602" s="454"/>
      <c r="F602" s="504"/>
      <c r="G602" s="454"/>
      <c r="H602" s="454"/>
      <c r="I602" s="454"/>
      <c r="J602" s="454"/>
      <c r="K602" s="454"/>
      <c r="L602" s="454"/>
      <c r="M602" s="454"/>
      <c r="N602" s="454"/>
      <c r="O602" s="454"/>
      <c r="P602" s="454"/>
      <c r="Q602" s="454"/>
      <c r="R602" s="454"/>
      <c r="S602" s="454"/>
      <c r="T602" s="454"/>
      <c r="U602" s="454"/>
      <c r="V602" s="454"/>
      <c r="W602" s="454"/>
      <c r="X602" s="454"/>
      <c r="Y602" s="454"/>
      <c r="Z602" s="454"/>
      <c r="AA602" s="454"/>
      <c r="AB602" s="454"/>
      <c r="AC602" s="454"/>
      <c r="AD602" s="454"/>
      <c r="AE602" s="454"/>
      <c r="AF602" s="454"/>
      <c r="AG602" s="454"/>
      <c r="AH602" s="454"/>
      <c r="AI602" s="454"/>
      <c r="AJ602" s="454"/>
      <c r="AK602" s="454"/>
      <c r="AL602" s="454"/>
      <c r="AM602" s="454"/>
      <c r="AN602" s="454"/>
      <c r="AO602" s="454"/>
      <c r="AP602" s="454"/>
      <c r="AQ602" s="454"/>
      <c r="AR602" s="454"/>
      <c r="AS602" s="454"/>
      <c r="AT602" s="454"/>
      <c r="AU602" s="454"/>
      <c r="AV602" s="454"/>
      <c r="AW602" s="454"/>
      <c r="AX602" s="454"/>
      <c r="AY602" s="454"/>
      <c r="AZ602" s="454"/>
      <c r="BA602" s="454"/>
      <c r="BB602" s="454"/>
      <c r="BC602" s="454"/>
      <c r="BD602" s="454"/>
      <c r="BE602" s="454"/>
      <c r="BF602" s="454"/>
      <c r="BG602" s="454"/>
      <c r="BH602" s="454"/>
      <c r="BI602" s="454"/>
      <c r="BJ602" s="454"/>
      <c r="BK602" s="454"/>
      <c r="BL602" s="454"/>
      <c r="BM602" s="454"/>
      <c r="BN602" s="454"/>
      <c r="BO602" s="454"/>
      <c r="BP602" s="454"/>
      <c r="BQ602" s="454"/>
      <c r="BR602" s="454"/>
      <c r="BS602" s="454"/>
      <c r="BT602" s="454"/>
      <c r="BU602" s="454"/>
      <c r="BV602" s="454"/>
      <c r="BW602" s="454"/>
      <c r="BX602" s="454"/>
      <c r="BY602" s="454"/>
      <c r="BZ602" s="454"/>
      <c r="CA602" s="454"/>
      <c r="CB602" s="454"/>
      <c r="CC602" s="454"/>
      <c r="CD602" s="454"/>
      <c r="CE602" s="454"/>
      <c r="CF602" s="454"/>
      <c r="CG602" s="454"/>
      <c r="CH602" s="454"/>
      <c r="CI602" s="454"/>
      <c r="CJ602" s="454"/>
      <c r="CK602" s="454"/>
      <c r="CL602" s="454"/>
      <c r="CM602" s="454"/>
      <c r="CN602" s="454"/>
      <c r="CO602" s="454"/>
      <c r="CP602" s="454"/>
      <c r="CQ602" s="454"/>
      <c r="CR602" s="454"/>
      <c r="CS602" s="454"/>
      <c r="CT602" s="454"/>
      <c r="CU602" s="454"/>
      <c r="CV602" s="454"/>
      <c r="CW602" s="454"/>
      <c r="CX602" s="454"/>
      <c r="CY602" s="454"/>
      <c r="CZ602" s="454"/>
      <c r="DA602" s="454"/>
      <c r="DB602" s="454"/>
      <c r="DC602" s="454"/>
      <c r="DD602" s="454"/>
      <c r="DE602" s="454"/>
      <c r="DF602" s="454"/>
      <c r="DG602" s="454"/>
      <c r="DH602" s="454"/>
      <c r="DI602" s="454"/>
      <c r="DJ602" s="454"/>
      <c r="DK602" s="454"/>
      <c r="DL602" s="454"/>
      <c r="DM602" s="454"/>
      <c r="DN602" s="454"/>
      <c r="DO602" s="454"/>
      <c r="DP602" s="454"/>
      <c r="DQ602" s="454"/>
      <c r="DR602" s="454"/>
      <c r="DS602" s="454"/>
      <c r="DT602" s="454"/>
      <c r="DU602" s="454"/>
      <c r="DV602" s="454"/>
      <c r="DW602" s="454"/>
      <c r="DX602" s="454"/>
      <c r="DY602" s="454"/>
      <c r="DZ602" s="454"/>
      <c r="EA602" s="454"/>
      <c r="EB602" s="454"/>
      <c r="EC602" s="454"/>
      <c r="ED602" s="454"/>
      <c r="EE602" s="454"/>
      <c r="EF602" s="454"/>
      <c r="EG602" s="454"/>
      <c r="EH602" s="454"/>
      <c r="EI602" s="454"/>
      <c r="EJ602" s="454"/>
      <c r="EK602" s="454"/>
      <c r="EL602" s="454"/>
      <c r="EM602" s="454"/>
      <c r="EN602" s="454"/>
      <c r="EO602" s="454"/>
      <c r="EP602" s="454"/>
      <c r="EQ602" s="454"/>
      <c r="ER602" s="454"/>
      <c r="ES602" s="454"/>
      <c r="ET602" s="454"/>
      <c r="EU602" s="581"/>
      <c r="EV602" s="581"/>
      <c r="EW602" s="581"/>
      <c r="EX602" s="581"/>
      <c r="EY602" s="581"/>
      <c r="EZ602" s="581"/>
      <c r="FA602" s="581"/>
      <c r="FB602" s="581"/>
      <c r="FC602" s="581"/>
      <c r="FD602" s="581"/>
      <c r="FE602" s="581"/>
    </row>
    <row r="603" spans="1:161">
      <c r="A603" s="454"/>
      <c r="B603" s="653"/>
      <c r="C603" s="454"/>
      <c r="D603" s="454"/>
      <c r="E603" s="454"/>
      <c r="F603" s="504"/>
      <c r="G603" s="454"/>
      <c r="H603" s="454"/>
      <c r="I603" s="454"/>
      <c r="J603" s="454"/>
      <c r="K603" s="454"/>
      <c r="L603" s="454"/>
      <c r="M603" s="454"/>
      <c r="N603" s="454"/>
      <c r="O603" s="454"/>
      <c r="P603" s="454"/>
      <c r="Q603" s="454"/>
      <c r="R603" s="454"/>
      <c r="S603" s="454"/>
      <c r="T603" s="454"/>
      <c r="U603" s="454"/>
      <c r="V603" s="454"/>
      <c r="W603" s="454"/>
      <c r="X603" s="454"/>
      <c r="Y603" s="454"/>
      <c r="Z603" s="454"/>
      <c r="AA603" s="454"/>
      <c r="AB603" s="454"/>
      <c r="AC603" s="454"/>
      <c r="AD603" s="454"/>
      <c r="AE603" s="454"/>
      <c r="AF603" s="454"/>
      <c r="AG603" s="454"/>
      <c r="AH603" s="454"/>
      <c r="AI603" s="454"/>
      <c r="AJ603" s="454"/>
      <c r="AK603" s="454"/>
      <c r="AL603" s="454"/>
      <c r="AM603" s="454"/>
      <c r="AN603" s="454"/>
      <c r="AO603" s="454"/>
      <c r="AP603" s="454"/>
      <c r="AQ603" s="454"/>
      <c r="AR603" s="454"/>
      <c r="AS603" s="454"/>
      <c r="AT603" s="454"/>
      <c r="AU603" s="454"/>
      <c r="AV603" s="454"/>
      <c r="AW603" s="454"/>
      <c r="AX603" s="454"/>
      <c r="AY603" s="454"/>
      <c r="AZ603" s="454"/>
      <c r="BA603" s="454"/>
      <c r="BB603" s="454"/>
      <c r="BC603" s="454"/>
      <c r="BD603" s="454"/>
      <c r="BE603" s="454"/>
      <c r="BF603" s="454"/>
      <c r="BG603" s="454"/>
      <c r="BH603" s="454"/>
      <c r="BI603" s="454"/>
      <c r="BJ603" s="454"/>
      <c r="BK603" s="454"/>
      <c r="BL603" s="454"/>
      <c r="BM603" s="454"/>
      <c r="BN603" s="454"/>
      <c r="BO603" s="454"/>
      <c r="BP603" s="454"/>
      <c r="BQ603" s="454"/>
      <c r="BR603" s="454"/>
      <c r="BS603" s="454"/>
      <c r="BT603" s="454"/>
      <c r="BU603" s="454"/>
      <c r="BV603" s="454"/>
      <c r="BW603" s="454"/>
      <c r="BX603" s="454"/>
      <c r="BY603" s="454"/>
      <c r="BZ603" s="454"/>
      <c r="CA603" s="454"/>
      <c r="CB603" s="454"/>
      <c r="CC603" s="454"/>
      <c r="CD603" s="454"/>
      <c r="CE603" s="454"/>
      <c r="CF603" s="454"/>
      <c r="CG603" s="454"/>
      <c r="CH603" s="454"/>
      <c r="CI603" s="454"/>
      <c r="CJ603" s="454"/>
      <c r="CK603" s="454"/>
      <c r="CL603" s="454"/>
      <c r="CM603" s="454"/>
      <c r="CN603" s="454"/>
      <c r="CO603" s="454"/>
      <c r="CP603" s="454"/>
      <c r="CQ603" s="454"/>
      <c r="CR603" s="454"/>
      <c r="CS603" s="454"/>
      <c r="CT603" s="454"/>
      <c r="CU603" s="454"/>
      <c r="CV603" s="454"/>
      <c r="CW603" s="454"/>
      <c r="CX603" s="454"/>
      <c r="CY603" s="454"/>
      <c r="CZ603" s="454"/>
      <c r="DA603" s="454"/>
      <c r="DB603" s="454"/>
      <c r="DC603" s="454"/>
      <c r="DD603" s="454"/>
      <c r="DE603" s="454"/>
      <c r="DF603" s="454"/>
      <c r="DG603" s="454"/>
      <c r="DH603" s="454"/>
      <c r="DI603" s="454"/>
      <c r="DJ603" s="454"/>
      <c r="DK603" s="454"/>
      <c r="DL603" s="454"/>
      <c r="DM603" s="454"/>
      <c r="DN603" s="454"/>
      <c r="DO603" s="454"/>
      <c r="DP603" s="454"/>
      <c r="DQ603" s="454"/>
      <c r="DR603" s="454"/>
      <c r="DS603" s="454"/>
      <c r="DT603" s="454"/>
      <c r="DU603" s="454"/>
      <c r="DV603" s="454"/>
      <c r="DW603" s="454"/>
      <c r="DX603" s="454"/>
      <c r="DY603" s="454"/>
      <c r="DZ603" s="454"/>
      <c r="EA603" s="454"/>
      <c r="EB603" s="454"/>
      <c r="EC603" s="454"/>
      <c r="ED603" s="454"/>
      <c r="EE603" s="454"/>
      <c r="EF603" s="454"/>
      <c r="EG603" s="454"/>
      <c r="EH603" s="454"/>
      <c r="EI603" s="454"/>
      <c r="EJ603" s="454"/>
      <c r="EK603" s="454"/>
      <c r="EL603" s="454"/>
      <c r="EM603" s="454"/>
      <c r="EN603" s="454"/>
      <c r="EO603" s="454"/>
      <c r="EP603" s="454"/>
      <c r="EQ603" s="454"/>
      <c r="ER603" s="454"/>
      <c r="ES603" s="454"/>
      <c r="ET603" s="454"/>
      <c r="EU603" s="581"/>
      <c r="EV603" s="581"/>
      <c r="EW603" s="581"/>
      <c r="EX603" s="581"/>
      <c r="EY603" s="581"/>
      <c r="EZ603" s="581"/>
      <c r="FA603" s="581"/>
      <c r="FB603" s="581"/>
      <c r="FC603" s="581"/>
      <c r="FD603" s="581"/>
      <c r="FE603" s="581"/>
    </row>
    <row r="604" spans="1:161">
      <c r="A604" s="454"/>
      <c r="B604" s="653"/>
      <c r="C604" s="454"/>
      <c r="D604" s="454"/>
      <c r="E604" s="454"/>
      <c r="F604" s="504"/>
      <c r="G604" s="454"/>
      <c r="H604" s="454"/>
      <c r="I604" s="454"/>
      <c r="J604" s="454"/>
      <c r="K604" s="454"/>
      <c r="L604" s="454"/>
      <c r="M604" s="454"/>
      <c r="N604" s="454"/>
      <c r="O604" s="454"/>
      <c r="P604" s="454"/>
      <c r="Q604" s="454"/>
      <c r="R604" s="454"/>
      <c r="S604" s="454"/>
      <c r="T604" s="454"/>
      <c r="U604" s="454"/>
      <c r="V604" s="454"/>
      <c r="W604" s="454"/>
      <c r="X604" s="454"/>
      <c r="Y604" s="454"/>
      <c r="Z604" s="454"/>
      <c r="AA604" s="454"/>
      <c r="AB604" s="454"/>
      <c r="AC604" s="454"/>
      <c r="AD604" s="454"/>
      <c r="AE604" s="454"/>
      <c r="AF604" s="454"/>
      <c r="AG604" s="454"/>
      <c r="AH604" s="454"/>
      <c r="AI604" s="454"/>
      <c r="AJ604" s="454"/>
      <c r="AK604" s="454"/>
      <c r="AL604" s="454"/>
      <c r="AM604" s="454"/>
      <c r="AN604" s="454"/>
      <c r="AO604" s="454"/>
      <c r="AP604" s="454"/>
      <c r="AQ604" s="454"/>
      <c r="AR604" s="454"/>
      <c r="AS604" s="454"/>
      <c r="AT604" s="454"/>
      <c r="AU604" s="454"/>
      <c r="AV604" s="454"/>
      <c r="AW604" s="454"/>
      <c r="AX604" s="454"/>
      <c r="AY604" s="454"/>
      <c r="AZ604" s="454"/>
      <c r="BA604" s="454"/>
      <c r="BB604" s="454"/>
      <c r="BC604" s="454"/>
      <c r="BD604" s="454"/>
      <c r="BE604" s="454"/>
      <c r="BF604" s="454"/>
      <c r="BG604" s="454"/>
      <c r="BH604" s="454"/>
      <c r="BI604" s="454"/>
      <c r="BJ604" s="454"/>
      <c r="BK604" s="454"/>
      <c r="BL604" s="454"/>
      <c r="BM604" s="454"/>
      <c r="BN604" s="454"/>
      <c r="BO604" s="454"/>
      <c r="BP604" s="454"/>
      <c r="BQ604" s="454"/>
      <c r="BR604" s="454"/>
      <c r="BS604" s="454"/>
      <c r="BT604" s="454"/>
      <c r="BU604" s="454"/>
      <c r="BV604" s="454"/>
      <c r="BW604" s="454"/>
      <c r="BX604" s="454"/>
      <c r="BY604" s="454"/>
      <c r="BZ604" s="454"/>
      <c r="CA604" s="454"/>
      <c r="CB604" s="454"/>
      <c r="CC604" s="454"/>
      <c r="CD604" s="454"/>
      <c r="CE604" s="454"/>
      <c r="CF604" s="454"/>
      <c r="CG604" s="454"/>
      <c r="CH604" s="454"/>
      <c r="CI604" s="454"/>
      <c r="CJ604" s="454"/>
      <c r="CK604" s="454"/>
      <c r="CL604" s="454"/>
      <c r="CM604" s="454"/>
      <c r="CN604" s="454"/>
      <c r="CO604" s="454"/>
      <c r="CP604" s="454"/>
      <c r="CQ604" s="454"/>
      <c r="CR604" s="454"/>
      <c r="CS604" s="454"/>
      <c r="CT604" s="454"/>
      <c r="CU604" s="454"/>
      <c r="CV604" s="454"/>
      <c r="CW604" s="454"/>
      <c r="CX604" s="454"/>
      <c r="CY604" s="454"/>
      <c r="CZ604" s="454"/>
      <c r="DA604" s="454"/>
      <c r="DB604" s="454"/>
      <c r="DC604" s="454"/>
      <c r="DD604" s="454"/>
      <c r="DE604" s="454"/>
      <c r="DF604" s="454"/>
      <c r="DG604" s="454"/>
      <c r="DH604" s="454"/>
      <c r="DI604" s="454"/>
      <c r="DJ604" s="454"/>
      <c r="DK604" s="454"/>
      <c r="DL604" s="454"/>
      <c r="DM604" s="454"/>
      <c r="DN604" s="454"/>
      <c r="DO604" s="454"/>
      <c r="DP604" s="454"/>
      <c r="DQ604" s="454"/>
      <c r="DR604" s="454"/>
      <c r="DS604" s="454"/>
      <c r="DT604" s="454"/>
      <c r="DU604" s="454"/>
      <c r="DV604" s="454"/>
      <c r="DW604" s="454"/>
      <c r="DX604" s="454"/>
      <c r="DY604" s="454"/>
      <c r="DZ604" s="454"/>
      <c r="EA604" s="454"/>
      <c r="EB604" s="454"/>
      <c r="EC604" s="454"/>
      <c r="ED604" s="454"/>
      <c r="EE604" s="454"/>
      <c r="EF604" s="454"/>
      <c r="EG604" s="454"/>
      <c r="EH604" s="454"/>
      <c r="EI604" s="454"/>
      <c r="EJ604" s="454"/>
      <c r="EK604" s="454"/>
      <c r="EL604" s="454"/>
      <c r="EM604" s="454"/>
      <c r="EN604" s="454"/>
      <c r="EO604" s="454"/>
      <c r="EP604" s="454"/>
      <c r="EQ604" s="454"/>
      <c r="ER604" s="454"/>
      <c r="ES604" s="454"/>
      <c r="ET604" s="454"/>
      <c r="EU604" s="581"/>
      <c r="EV604" s="581"/>
      <c r="EW604" s="581"/>
      <c r="EX604" s="581"/>
      <c r="EY604" s="581"/>
      <c r="EZ604" s="581"/>
      <c r="FA604" s="581"/>
      <c r="FB604" s="581"/>
      <c r="FC604" s="581"/>
      <c r="FD604" s="581"/>
      <c r="FE604" s="581"/>
    </row>
    <row r="605" spans="1:161">
      <c r="A605" s="454"/>
      <c r="B605" s="653"/>
      <c r="C605" s="454"/>
      <c r="D605" s="454"/>
      <c r="E605" s="454"/>
      <c r="F605" s="504"/>
      <c r="G605" s="454"/>
      <c r="H605" s="454"/>
      <c r="I605" s="454"/>
      <c r="J605" s="454"/>
      <c r="K605" s="454"/>
      <c r="L605" s="454"/>
      <c r="M605" s="454"/>
      <c r="N605" s="454"/>
      <c r="O605" s="454"/>
      <c r="P605" s="454"/>
      <c r="Q605" s="454"/>
      <c r="R605" s="454"/>
      <c r="S605" s="454"/>
      <c r="T605" s="454"/>
      <c r="U605" s="454"/>
      <c r="V605" s="454"/>
      <c r="W605" s="454"/>
      <c r="X605" s="454"/>
      <c r="Y605" s="454"/>
      <c r="Z605" s="454"/>
      <c r="AA605" s="454"/>
      <c r="AB605" s="454"/>
      <c r="AC605" s="454"/>
      <c r="AD605" s="454"/>
      <c r="AE605" s="454"/>
      <c r="AF605" s="454"/>
      <c r="AG605" s="454"/>
      <c r="AH605" s="454"/>
      <c r="AI605" s="454"/>
      <c r="AJ605" s="454"/>
      <c r="AK605" s="454"/>
      <c r="AL605" s="454"/>
      <c r="AM605" s="454"/>
      <c r="AN605" s="454"/>
      <c r="AO605" s="454"/>
      <c r="AP605" s="454"/>
      <c r="AQ605" s="454"/>
      <c r="AR605" s="454"/>
      <c r="AS605" s="454"/>
      <c r="AT605" s="454"/>
      <c r="AU605" s="454"/>
      <c r="AV605" s="454"/>
      <c r="AW605" s="454"/>
      <c r="AX605" s="454"/>
      <c r="AY605" s="454"/>
      <c r="AZ605" s="454"/>
      <c r="BA605" s="454"/>
      <c r="BB605" s="454"/>
      <c r="BC605" s="454"/>
      <c r="BD605" s="454"/>
      <c r="BE605" s="454"/>
      <c r="BF605" s="454"/>
      <c r="BG605" s="454"/>
      <c r="BH605" s="454"/>
      <c r="BI605" s="454"/>
      <c r="BJ605" s="454"/>
      <c r="BK605" s="454"/>
      <c r="BL605" s="454"/>
      <c r="BM605" s="454"/>
      <c r="BN605" s="454"/>
      <c r="BO605" s="454"/>
      <c r="BP605" s="454"/>
      <c r="BQ605" s="454"/>
      <c r="BR605" s="454"/>
      <c r="BS605" s="454"/>
      <c r="BT605" s="454"/>
      <c r="BU605" s="454"/>
      <c r="BV605" s="454"/>
      <c r="BW605" s="454"/>
      <c r="BX605" s="454"/>
      <c r="BY605" s="454"/>
      <c r="BZ605" s="454"/>
      <c r="CA605" s="454"/>
      <c r="CB605" s="454"/>
      <c r="CC605" s="454"/>
      <c r="CD605" s="454"/>
      <c r="CE605" s="454"/>
      <c r="CF605" s="454"/>
      <c r="CG605" s="454"/>
      <c r="CH605" s="454"/>
      <c r="CI605" s="454"/>
      <c r="CJ605" s="454"/>
      <c r="CK605" s="454"/>
      <c r="CL605" s="454"/>
      <c r="CM605" s="454"/>
      <c r="CN605" s="454"/>
      <c r="CO605" s="454"/>
      <c r="CP605" s="454"/>
      <c r="CQ605" s="454"/>
      <c r="CR605" s="454"/>
      <c r="CS605" s="454"/>
      <c r="CT605" s="454"/>
      <c r="CU605" s="454"/>
      <c r="CV605" s="454"/>
      <c r="CW605" s="454"/>
      <c r="CX605" s="454"/>
      <c r="CY605" s="454"/>
      <c r="CZ605" s="454"/>
      <c r="DA605" s="454"/>
      <c r="DB605" s="454"/>
      <c r="DC605" s="454"/>
      <c r="DD605" s="454"/>
      <c r="DE605" s="454"/>
      <c r="DF605" s="454"/>
      <c r="DG605" s="454"/>
      <c r="DH605" s="454"/>
      <c r="DI605" s="454"/>
      <c r="DJ605" s="454"/>
      <c r="DK605" s="454"/>
      <c r="DL605" s="454"/>
      <c r="DM605" s="454"/>
      <c r="DN605" s="454"/>
      <c r="DO605" s="454"/>
      <c r="DP605" s="454"/>
      <c r="DQ605" s="454"/>
      <c r="DR605" s="454"/>
      <c r="DS605" s="454"/>
      <c r="DT605" s="454"/>
      <c r="DU605" s="454"/>
      <c r="DV605" s="454"/>
      <c r="DW605" s="454"/>
      <c r="DX605" s="454"/>
      <c r="DY605" s="454"/>
      <c r="DZ605" s="454"/>
      <c r="EA605" s="454"/>
      <c r="EB605" s="454"/>
      <c r="EC605" s="454"/>
      <c r="ED605" s="454"/>
      <c r="EE605" s="454"/>
      <c r="EF605" s="454"/>
      <c r="EG605" s="454"/>
      <c r="EH605" s="454"/>
      <c r="EI605" s="454"/>
      <c r="EJ605" s="454"/>
      <c r="EK605" s="454"/>
      <c r="EL605" s="454"/>
      <c r="EM605" s="454"/>
      <c r="EN605" s="454"/>
      <c r="EO605" s="454"/>
      <c r="EP605" s="454"/>
      <c r="EQ605" s="454"/>
      <c r="ER605" s="454"/>
      <c r="ES605" s="454"/>
      <c r="ET605" s="454"/>
      <c r="EU605" s="581"/>
      <c r="EV605" s="581"/>
      <c r="EW605" s="581"/>
      <c r="EX605" s="581"/>
      <c r="EY605" s="581"/>
      <c r="EZ605" s="581"/>
      <c r="FA605" s="581"/>
      <c r="FB605" s="581"/>
      <c r="FC605" s="581"/>
      <c r="FD605" s="581"/>
      <c r="FE605" s="581"/>
    </row>
    <row r="606" spans="1:161">
      <c r="A606" s="454"/>
      <c r="B606" s="653"/>
      <c r="C606" s="454"/>
      <c r="D606" s="454"/>
      <c r="E606" s="454"/>
      <c r="F606" s="504"/>
      <c r="G606" s="454"/>
      <c r="H606" s="454"/>
      <c r="I606" s="454"/>
      <c r="J606" s="454"/>
      <c r="K606" s="454"/>
      <c r="L606" s="454"/>
      <c r="M606" s="454"/>
      <c r="N606" s="454"/>
      <c r="O606" s="454"/>
      <c r="P606" s="454"/>
      <c r="Q606" s="454"/>
      <c r="R606" s="454"/>
      <c r="S606" s="454"/>
      <c r="T606" s="454"/>
      <c r="U606" s="454"/>
      <c r="V606" s="454"/>
      <c r="W606" s="454"/>
      <c r="X606" s="454"/>
      <c r="Y606" s="454"/>
      <c r="Z606" s="454"/>
      <c r="AA606" s="454"/>
      <c r="AB606" s="454"/>
      <c r="AC606" s="454"/>
      <c r="AD606" s="454"/>
      <c r="AE606" s="454"/>
      <c r="AF606" s="454"/>
      <c r="AG606" s="454"/>
      <c r="AH606" s="454"/>
      <c r="AI606" s="454"/>
      <c r="AJ606" s="454"/>
      <c r="AK606" s="454"/>
      <c r="AL606" s="454"/>
      <c r="AM606" s="454"/>
      <c r="AN606" s="454"/>
      <c r="AO606" s="454"/>
      <c r="AP606" s="454"/>
      <c r="AQ606" s="454"/>
      <c r="AR606" s="454"/>
      <c r="AS606" s="454"/>
      <c r="AT606" s="454"/>
      <c r="AU606" s="454"/>
      <c r="AV606" s="454"/>
      <c r="AW606" s="454"/>
      <c r="AX606" s="454"/>
      <c r="AY606" s="454"/>
      <c r="AZ606" s="454"/>
      <c r="BA606" s="454"/>
      <c r="BB606" s="454"/>
      <c r="BC606" s="454"/>
      <c r="BD606" s="454"/>
      <c r="BE606" s="454"/>
      <c r="BF606" s="454"/>
      <c r="BG606" s="454"/>
      <c r="BH606" s="454"/>
      <c r="BI606" s="454"/>
      <c r="BJ606" s="454"/>
      <c r="BK606" s="454"/>
      <c r="BL606" s="454"/>
      <c r="BM606" s="454"/>
      <c r="BN606" s="454"/>
      <c r="BO606" s="454"/>
      <c r="BP606" s="454"/>
      <c r="BQ606" s="454"/>
      <c r="BR606" s="454"/>
      <c r="BS606" s="454"/>
      <c r="BT606" s="454"/>
      <c r="BU606" s="454"/>
      <c r="BV606" s="454"/>
      <c r="BW606" s="454"/>
      <c r="BX606" s="454"/>
      <c r="BY606" s="454"/>
      <c r="BZ606" s="454"/>
      <c r="CA606" s="454"/>
      <c r="CB606" s="454"/>
      <c r="CC606" s="454"/>
      <c r="CD606" s="454"/>
      <c r="CE606" s="454"/>
      <c r="CF606" s="454"/>
      <c r="CG606" s="454"/>
      <c r="CH606" s="454"/>
      <c r="CI606" s="454"/>
      <c r="CJ606" s="454"/>
      <c r="CK606" s="454"/>
      <c r="CL606" s="454"/>
      <c r="CM606" s="454"/>
      <c r="CN606" s="454"/>
      <c r="CO606" s="454"/>
      <c r="CP606" s="454"/>
      <c r="CQ606" s="454"/>
      <c r="CR606" s="454"/>
      <c r="CS606" s="454"/>
      <c r="CT606" s="454"/>
      <c r="CU606" s="454"/>
      <c r="CV606" s="454"/>
      <c r="CW606" s="454"/>
      <c r="CX606" s="454"/>
      <c r="CY606" s="454"/>
      <c r="CZ606" s="454"/>
      <c r="DA606" s="454"/>
      <c r="DB606" s="454"/>
      <c r="DC606" s="454"/>
      <c r="DD606" s="454"/>
      <c r="DE606" s="454"/>
      <c r="DF606" s="454"/>
      <c r="DG606" s="454"/>
      <c r="DH606" s="454"/>
      <c r="DI606" s="454"/>
      <c r="DJ606" s="454"/>
      <c r="DK606" s="454"/>
      <c r="DL606" s="454"/>
      <c r="DM606" s="454"/>
      <c r="DN606" s="454"/>
      <c r="DO606" s="454"/>
      <c r="DP606" s="454"/>
      <c r="DQ606" s="454"/>
      <c r="DR606" s="454"/>
      <c r="DS606" s="454"/>
      <c r="DT606" s="454"/>
      <c r="DU606" s="454"/>
      <c r="DV606" s="454"/>
      <c r="DW606" s="454"/>
      <c r="DX606" s="454"/>
      <c r="DY606" s="454"/>
      <c r="DZ606" s="454"/>
      <c r="EA606" s="454"/>
      <c r="EB606" s="454"/>
      <c r="EC606" s="454"/>
      <c r="ED606" s="454"/>
      <c r="EE606" s="454"/>
      <c r="EF606" s="454"/>
      <c r="EG606" s="454"/>
      <c r="EH606" s="454"/>
      <c r="EI606" s="454"/>
      <c r="EJ606" s="454"/>
      <c r="EK606" s="454"/>
      <c r="EL606" s="454"/>
      <c r="EM606" s="454"/>
      <c r="EN606" s="454"/>
      <c r="EO606" s="454"/>
      <c r="EP606" s="454"/>
      <c r="EQ606" s="454"/>
      <c r="ER606" s="454"/>
      <c r="ES606" s="454"/>
      <c r="ET606" s="454"/>
      <c r="EU606" s="581"/>
      <c r="EV606" s="581"/>
      <c r="EW606" s="581"/>
      <c r="EX606" s="581"/>
      <c r="EY606" s="581"/>
      <c r="EZ606" s="581"/>
      <c r="FA606" s="581"/>
      <c r="FB606" s="581"/>
      <c r="FC606" s="581"/>
      <c r="FD606" s="581"/>
      <c r="FE606" s="581"/>
    </row>
    <row r="607" spans="1:161">
      <c r="A607" s="454"/>
      <c r="B607" s="653"/>
      <c r="C607" s="454"/>
      <c r="D607" s="454"/>
      <c r="E607" s="454"/>
      <c r="F607" s="504"/>
      <c r="G607" s="454"/>
      <c r="H607" s="454"/>
      <c r="I607" s="454"/>
      <c r="J607" s="454"/>
      <c r="K607" s="454"/>
      <c r="L607" s="454"/>
      <c r="M607" s="454"/>
      <c r="N607" s="454"/>
      <c r="O607" s="454"/>
      <c r="P607" s="454"/>
      <c r="Q607" s="454"/>
      <c r="R607" s="454"/>
      <c r="S607" s="454"/>
      <c r="T607" s="454"/>
      <c r="U607" s="454"/>
      <c r="V607" s="454"/>
      <c r="W607" s="454"/>
      <c r="X607" s="454"/>
      <c r="Y607" s="454"/>
      <c r="Z607" s="454"/>
      <c r="AA607" s="454"/>
      <c r="AB607" s="454"/>
      <c r="AC607" s="454"/>
      <c r="AD607" s="454"/>
      <c r="AE607" s="454"/>
      <c r="AF607" s="454"/>
      <c r="AG607" s="454"/>
      <c r="AH607" s="454"/>
      <c r="AI607" s="454"/>
      <c r="AJ607" s="454"/>
      <c r="AK607" s="454"/>
      <c r="AL607" s="454"/>
      <c r="AM607" s="454"/>
      <c r="AN607" s="454"/>
      <c r="AO607" s="454"/>
      <c r="AP607" s="454"/>
      <c r="AQ607" s="454"/>
      <c r="AR607" s="454"/>
      <c r="AS607" s="454"/>
      <c r="AT607" s="454"/>
      <c r="AU607" s="454"/>
      <c r="AV607" s="454"/>
      <c r="AW607" s="454"/>
      <c r="AX607" s="454"/>
      <c r="AY607" s="454"/>
      <c r="AZ607" s="454"/>
      <c r="BA607" s="454"/>
      <c r="BB607" s="454"/>
      <c r="BC607" s="454"/>
      <c r="BD607" s="454"/>
      <c r="BE607" s="454"/>
      <c r="BF607" s="454"/>
      <c r="BG607" s="454"/>
      <c r="BH607" s="454"/>
      <c r="BI607" s="454"/>
      <c r="BJ607" s="454"/>
      <c r="BK607" s="454"/>
      <c r="BL607" s="454"/>
      <c r="BM607" s="454"/>
      <c r="BN607" s="454"/>
      <c r="BO607" s="454"/>
      <c r="BP607" s="454"/>
      <c r="BQ607" s="454"/>
      <c r="BR607" s="454"/>
      <c r="BS607" s="454"/>
      <c r="BT607" s="454"/>
      <c r="BU607" s="454"/>
      <c r="BV607" s="454"/>
      <c r="BW607" s="454"/>
      <c r="BX607" s="454"/>
      <c r="BY607" s="454"/>
      <c r="BZ607" s="454"/>
      <c r="CA607" s="454"/>
      <c r="CB607" s="454"/>
      <c r="CC607" s="454"/>
      <c r="CD607" s="454"/>
      <c r="CE607" s="454"/>
      <c r="CF607" s="454"/>
      <c r="CG607" s="454"/>
      <c r="CH607" s="454"/>
      <c r="CI607" s="454"/>
      <c r="CJ607" s="454"/>
      <c r="CK607" s="454"/>
      <c r="CL607" s="454"/>
      <c r="CM607" s="454"/>
      <c r="CN607" s="454"/>
      <c r="CO607" s="454"/>
      <c r="CP607" s="454"/>
      <c r="CQ607" s="454"/>
      <c r="CR607" s="454"/>
      <c r="CS607" s="454"/>
      <c r="CT607" s="454"/>
      <c r="CU607" s="454"/>
      <c r="CV607" s="454"/>
      <c r="CW607" s="454"/>
      <c r="CX607" s="454"/>
      <c r="CY607" s="454"/>
      <c r="CZ607" s="454"/>
      <c r="DA607" s="454"/>
      <c r="DB607" s="454"/>
      <c r="DC607" s="454"/>
      <c r="DD607" s="454"/>
      <c r="DE607" s="454"/>
      <c r="DF607" s="454"/>
      <c r="DG607" s="454"/>
      <c r="DH607" s="454"/>
      <c r="DI607" s="454"/>
      <c r="DJ607" s="454"/>
      <c r="DK607" s="454"/>
      <c r="DL607" s="454"/>
      <c r="DM607" s="454"/>
      <c r="DN607" s="454"/>
      <c r="DO607" s="454"/>
      <c r="DP607" s="454"/>
      <c r="DQ607" s="454"/>
      <c r="DR607" s="454"/>
      <c r="DS607" s="454"/>
      <c r="DT607" s="454"/>
      <c r="DU607" s="454"/>
      <c r="DV607" s="454"/>
      <c r="DW607" s="454"/>
      <c r="DX607" s="454"/>
      <c r="DY607" s="454"/>
      <c r="DZ607" s="454"/>
      <c r="EA607" s="454"/>
      <c r="EB607" s="454"/>
      <c r="EC607" s="454"/>
      <c r="ED607" s="454"/>
      <c r="EE607" s="454"/>
      <c r="EF607" s="454"/>
      <c r="EG607" s="454"/>
      <c r="EH607" s="454"/>
      <c r="EI607" s="454"/>
      <c r="EJ607" s="454"/>
      <c r="EK607" s="454"/>
      <c r="EL607" s="454"/>
      <c r="EM607" s="454"/>
      <c r="EN607" s="454"/>
      <c r="EO607" s="454"/>
      <c r="EP607" s="454"/>
      <c r="EQ607" s="454"/>
      <c r="ER607" s="454"/>
      <c r="ES607" s="454"/>
      <c r="ET607" s="454"/>
      <c r="EU607" s="581"/>
      <c r="EV607" s="581"/>
      <c r="EW607" s="581"/>
      <c r="EX607" s="581"/>
      <c r="EY607" s="581"/>
      <c r="EZ607" s="581"/>
      <c r="FA607" s="581"/>
      <c r="FB607" s="581"/>
      <c r="FC607" s="581"/>
      <c r="FD607" s="581"/>
      <c r="FE607" s="581"/>
    </row>
    <row r="608" spans="1:161">
      <c r="A608" s="454"/>
      <c r="B608" s="653"/>
      <c r="C608" s="454"/>
      <c r="D608" s="454"/>
      <c r="E608" s="454"/>
      <c r="F608" s="504"/>
      <c r="G608" s="454"/>
      <c r="H608" s="454"/>
      <c r="I608" s="454"/>
      <c r="J608" s="454"/>
      <c r="K608" s="454"/>
      <c r="L608" s="454"/>
      <c r="M608" s="454"/>
      <c r="N608" s="454"/>
      <c r="O608" s="454"/>
      <c r="P608" s="454"/>
      <c r="Q608" s="454"/>
      <c r="R608" s="454"/>
      <c r="S608" s="454"/>
      <c r="T608" s="454"/>
      <c r="U608" s="454"/>
      <c r="V608" s="454"/>
      <c r="W608" s="454"/>
      <c r="X608" s="454"/>
      <c r="Y608" s="454"/>
      <c r="Z608" s="454"/>
      <c r="AA608" s="454"/>
      <c r="AB608" s="454"/>
      <c r="AC608" s="454"/>
      <c r="AD608" s="454"/>
      <c r="AE608" s="454"/>
      <c r="AF608" s="454"/>
      <c r="AG608" s="454"/>
      <c r="AH608" s="454"/>
      <c r="AI608" s="454"/>
      <c r="AJ608" s="454"/>
      <c r="AK608" s="454"/>
      <c r="AL608" s="454"/>
      <c r="AM608" s="454"/>
      <c r="AN608" s="454"/>
      <c r="AO608" s="454"/>
      <c r="AP608" s="454"/>
      <c r="AQ608" s="454"/>
      <c r="AR608" s="454"/>
      <c r="AS608" s="454"/>
      <c r="AT608" s="454"/>
      <c r="AU608" s="454"/>
      <c r="AV608" s="454"/>
      <c r="AW608" s="454"/>
      <c r="AX608" s="454"/>
      <c r="AY608" s="454"/>
      <c r="AZ608" s="454"/>
      <c r="BA608" s="454"/>
      <c r="BB608" s="454"/>
      <c r="BC608" s="454"/>
      <c r="BD608" s="454"/>
      <c r="BE608" s="454"/>
      <c r="BF608" s="454"/>
      <c r="BG608" s="454"/>
      <c r="BH608" s="454"/>
      <c r="BI608" s="454"/>
      <c r="BJ608" s="454"/>
      <c r="BK608" s="454"/>
      <c r="BL608" s="454"/>
      <c r="BM608" s="454"/>
      <c r="BN608" s="454"/>
      <c r="BO608" s="454"/>
      <c r="BP608" s="454"/>
      <c r="BQ608" s="454"/>
      <c r="BR608" s="454"/>
      <c r="BS608" s="454"/>
      <c r="BT608" s="454"/>
      <c r="BU608" s="454"/>
      <c r="BV608" s="454"/>
      <c r="BW608" s="454"/>
      <c r="BX608" s="454"/>
      <c r="BY608" s="454"/>
      <c r="BZ608" s="454"/>
      <c r="CA608" s="454"/>
      <c r="CB608" s="454"/>
      <c r="CC608" s="454"/>
      <c r="CD608" s="454"/>
      <c r="CE608" s="454"/>
      <c r="CF608" s="454"/>
      <c r="CG608" s="454"/>
      <c r="CH608" s="454"/>
      <c r="CI608" s="454"/>
      <c r="CJ608" s="454"/>
      <c r="CK608" s="454"/>
      <c r="CL608" s="454"/>
      <c r="CM608" s="454"/>
      <c r="CN608" s="454"/>
      <c r="CO608" s="454"/>
      <c r="CP608" s="454"/>
      <c r="CQ608" s="454"/>
      <c r="CR608" s="454"/>
      <c r="CS608" s="454"/>
      <c r="CT608" s="454"/>
      <c r="CU608" s="454"/>
      <c r="CV608" s="454"/>
      <c r="CW608" s="454"/>
      <c r="CX608" s="454"/>
      <c r="CY608" s="454"/>
      <c r="CZ608" s="454"/>
      <c r="DA608" s="454"/>
      <c r="DB608" s="454"/>
      <c r="DC608" s="454"/>
      <c r="DD608" s="454"/>
      <c r="DE608" s="454"/>
      <c r="DF608" s="454"/>
      <c r="DG608" s="454"/>
      <c r="DH608" s="454"/>
      <c r="DI608" s="454"/>
      <c r="DJ608" s="454"/>
      <c r="DK608" s="454"/>
      <c r="DL608" s="454"/>
      <c r="DM608" s="454"/>
      <c r="DN608" s="454"/>
      <c r="DO608" s="454"/>
      <c r="DP608" s="454"/>
      <c r="DQ608" s="454"/>
      <c r="DR608" s="454"/>
      <c r="DS608" s="454"/>
      <c r="DT608" s="454"/>
      <c r="DU608" s="454"/>
      <c r="DV608" s="454"/>
      <c r="DW608" s="454"/>
      <c r="DX608" s="454"/>
      <c r="DY608" s="454"/>
      <c r="DZ608" s="454"/>
      <c r="EA608" s="454"/>
      <c r="EB608" s="454"/>
      <c r="EC608" s="454"/>
      <c r="ED608" s="454"/>
      <c r="EE608" s="454"/>
      <c r="EF608" s="454"/>
      <c r="EG608" s="454"/>
      <c r="EH608" s="454"/>
      <c r="EI608" s="454"/>
      <c r="EJ608" s="454"/>
      <c r="EK608" s="454"/>
      <c r="EL608" s="454"/>
      <c r="EM608" s="454"/>
      <c r="EN608" s="454"/>
      <c r="EO608" s="454"/>
      <c r="EP608" s="454"/>
      <c r="EQ608" s="454"/>
      <c r="ER608" s="454"/>
      <c r="ES608" s="454"/>
      <c r="ET608" s="454"/>
      <c r="EU608" s="581"/>
      <c r="EV608" s="581"/>
      <c r="EW608" s="581"/>
      <c r="EX608" s="581"/>
      <c r="EY608" s="581"/>
      <c r="EZ608" s="581"/>
      <c r="FA608" s="581"/>
      <c r="FB608" s="581"/>
      <c r="FC608" s="581"/>
      <c r="FD608" s="581"/>
      <c r="FE608" s="581"/>
    </row>
    <row r="609" spans="1:161">
      <c r="A609" s="454"/>
      <c r="B609" s="653"/>
      <c r="C609" s="454"/>
      <c r="D609" s="454"/>
      <c r="E609" s="454"/>
      <c r="F609" s="504"/>
      <c r="G609" s="454"/>
      <c r="H609" s="454"/>
      <c r="I609" s="454"/>
      <c r="J609" s="454"/>
      <c r="K609" s="454"/>
      <c r="L609" s="454"/>
      <c r="M609" s="454"/>
      <c r="N609" s="454"/>
      <c r="O609" s="454"/>
      <c r="P609" s="454"/>
      <c r="Q609" s="454"/>
      <c r="R609" s="454"/>
      <c r="S609" s="454"/>
      <c r="T609" s="454"/>
      <c r="U609" s="454"/>
      <c r="V609" s="454"/>
      <c r="W609" s="454"/>
      <c r="X609" s="454"/>
      <c r="Y609" s="454"/>
      <c r="Z609" s="454"/>
      <c r="AA609" s="454"/>
      <c r="AB609" s="454"/>
      <c r="AC609" s="454"/>
      <c r="AD609" s="454"/>
      <c r="AE609" s="454"/>
      <c r="AF609" s="454"/>
      <c r="AG609" s="454"/>
      <c r="AH609" s="454"/>
      <c r="AI609" s="454"/>
      <c r="AJ609" s="454"/>
      <c r="AK609" s="454"/>
      <c r="AL609" s="454"/>
      <c r="AM609" s="454"/>
      <c r="AN609" s="454"/>
      <c r="AO609" s="454"/>
      <c r="AP609" s="454"/>
      <c r="AQ609" s="454"/>
      <c r="AR609" s="454"/>
      <c r="AS609" s="454"/>
      <c r="AT609" s="454"/>
      <c r="AU609" s="454"/>
      <c r="AV609" s="454"/>
      <c r="AW609" s="454"/>
      <c r="AX609" s="454"/>
      <c r="AY609" s="454"/>
      <c r="AZ609" s="454"/>
      <c r="BA609" s="454"/>
      <c r="BB609" s="454"/>
      <c r="BC609" s="454"/>
      <c r="BD609" s="454"/>
      <c r="BE609" s="454"/>
      <c r="BF609" s="454"/>
      <c r="BG609" s="454"/>
      <c r="BH609" s="454"/>
      <c r="BI609" s="454"/>
      <c r="BJ609" s="454"/>
      <c r="BK609" s="454"/>
      <c r="BL609" s="454"/>
      <c r="BM609" s="454"/>
      <c r="BN609" s="454"/>
      <c r="BO609" s="454"/>
      <c r="BP609" s="454"/>
      <c r="BQ609" s="454"/>
      <c r="BR609" s="454"/>
      <c r="BS609" s="454"/>
      <c r="BT609" s="454"/>
      <c r="BU609" s="454"/>
      <c r="BV609" s="454"/>
      <c r="BW609" s="454"/>
      <c r="BX609" s="454"/>
      <c r="BY609" s="454"/>
      <c r="BZ609" s="454"/>
      <c r="CA609" s="454"/>
      <c r="CB609" s="454"/>
      <c r="CC609" s="454"/>
      <c r="CD609" s="454"/>
      <c r="CE609" s="454"/>
      <c r="CF609" s="454"/>
      <c r="CG609" s="454"/>
      <c r="CH609" s="454"/>
      <c r="CI609" s="454"/>
      <c r="CJ609" s="454"/>
      <c r="CK609" s="454"/>
      <c r="CL609" s="454"/>
      <c r="CM609" s="454"/>
      <c r="CN609" s="454"/>
      <c r="CO609" s="454"/>
      <c r="CP609" s="454"/>
      <c r="CQ609" s="454"/>
      <c r="CR609" s="454"/>
      <c r="CS609" s="454"/>
      <c r="CT609" s="454"/>
      <c r="CU609" s="454"/>
      <c r="CV609" s="454"/>
      <c r="CW609" s="454"/>
      <c r="CX609" s="454"/>
      <c r="CY609" s="454"/>
      <c r="CZ609" s="454"/>
      <c r="DA609" s="454"/>
      <c r="DB609" s="454"/>
      <c r="DC609" s="454"/>
      <c r="DD609" s="454"/>
      <c r="DE609" s="454"/>
      <c r="DF609" s="454"/>
      <c r="DG609" s="454"/>
      <c r="DH609" s="454"/>
      <c r="DI609" s="454"/>
      <c r="DJ609" s="454"/>
      <c r="DK609" s="454"/>
      <c r="DL609" s="454"/>
      <c r="DM609" s="454"/>
      <c r="DN609" s="454"/>
      <c r="DO609" s="454"/>
      <c r="DP609" s="454"/>
      <c r="DQ609" s="454"/>
      <c r="DR609" s="454"/>
      <c r="DS609" s="454"/>
      <c r="DT609" s="454"/>
      <c r="DU609" s="454"/>
      <c r="DV609" s="454"/>
      <c r="DW609" s="454"/>
      <c r="DX609" s="454"/>
      <c r="DY609" s="454"/>
      <c r="DZ609" s="454"/>
      <c r="EA609" s="454"/>
      <c r="EB609" s="454"/>
      <c r="EC609" s="454"/>
      <c r="ED609" s="454"/>
      <c r="EE609" s="454"/>
      <c r="EF609" s="454"/>
      <c r="EG609" s="454"/>
      <c r="EH609" s="454"/>
      <c r="EI609" s="454"/>
      <c r="EJ609" s="454"/>
      <c r="EK609" s="454"/>
      <c r="EL609" s="454"/>
      <c r="EM609" s="454"/>
      <c r="EN609" s="454"/>
      <c r="EO609" s="454"/>
      <c r="EP609" s="454"/>
      <c r="EQ609" s="454"/>
      <c r="ER609" s="454"/>
      <c r="ES609" s="454"/>
      <c r="ET609" s="454"/>
      <c r="EU609" s="581"/>
      <c r="EV609" s="581"/>
      <c r="EW609" s="581"/>
      <c r="EX609" s="581"/>
      <c r="EY609" s="581"/>
      <c r="EZ609" s="581"/>
      <c r="FA609" s="581"/>
      <c r="FB609" s="581"/>
      <c r="FC609" s="581"/>
      <c r="FD609" s="581"/>
      <c r="FE609" s="581"/>
    </row>
    <row r="610" spans="1:161">
      <c r="A610" s="454"/>
      <c r="B610" s="653"/>
      <c r="C610" s="454"/>
      <c r="D610" s="454"/>
      <c r="E610" s="454"/>
      <c r="F610" s="504"/>
      <c r="G610" s="454"/>
      <c r="H610" s="454"/>
      <c r="I610" s="454"/>
      <c r="J610" s="454"/>
      <c r="K610" s="454"/>
      <c r="L610" s="454"/>
      <c r="M610" s="454"/>
      <c r="N610" s="454"/>
      <c r="O610" s="454"/>
      <c r="P610" s="454"/>
      <c r="Q610" s="454"/>
      <c r="R610" s="454"/>
      <c r="S610" s="454"/>
      <c r="T610" s="454"/>
      <c r="U610" s="454"/>
      <c r="V610" s="454"/>
      <c r="W610" s="454"/>
      <c r="X610" s="454"/>
      <c r="Y610" s="454"/>
      <c r="Z610" s="454"/>
      <c r="AA610" s="454"/>
      <c r="AB610" s="454"/>
      <c r="AC610" s="454"/>
      <c r="AD610" s="454"/>
      <c r="AE610" s="454"/>
      <c r="AF610" s="454"/>
      <c r="AG610" s="454"/>
      <c r="AH610" s="454"/>
      <c r="AI610" s="454"/>
      <c r="AJ610" s="454"/>
      <c r="AK610" s="454"/>
      <c r="AL610" s="454"/>
      <c r="AM610" s="454"/>
      <c r="AN610" s="454"/>
      <c r="AO610" s="454"/>
      <c r="AP610" s="454"/>
      <c r="AQ610" s="454"/>
      <c r="AR610" s="454"/>
      <c r="AS610" s="454"/>
      <c r="AT610" s="454"/>
      <c r="AU610" s="454"/>
      <c r="AV610" s="454"/>
      <c r="AW610" s="454"/>
      <c r="AX610" s="454"/>
      <c r="AY610" s="454"/>
      <c r="AZ610" s="454"/>
      <c r="BA610" s="454"/>
      <c r="BB610" s="454"/>
      <c r="BC610" s="454"/>
      <c r="BD610" s="454"/>
      <c r="BE610" s="454"/>
      <c r="BF610" s="454"/>
      <c r="BG610" s="454"/>
      <c r="BH610" s="454"/>
      <c r="BI610" s="454"/>
      <c r="BJ610" s="454"/>
      <c r="BK610" s="454"/>
      <c r="BL610" s="454"/>
      <c r="BM610" s="454"/>
      <c r="BN610" s="454"/>
      <c r="BO610" s="454"/>
      <c r="BP610" s="454"/>
      <c r="BQ610" s="454"/>
      <c r="BR610" s="454"/>
      <c r="BS610" s="454"/>
      <c r="BT610" s="454"/>
      <c r="BU610" s="454"/>
      <c r="BV610" s="454"/>
      <c r="BW610" s="454"/>
      <c r="BX610" s="454"/>
      <c r="BY610" s="454"/>
      <c r="BZ610" s="454"/>
      <c r="CA610" s="454"/>
      <c r="CB610" s="454"/>
      <c r="CC610" s="454"/>
      <c r="CD610" s="454"/>
      <c r="CE610" s="454"/>
      <c r="CF610" s="454"/>
      <c r="CG610" s="454"/>
      <c r="CH610" s="454"/>
      <c r="CI610" s="454"/>
      <c r="CJ610" s="454"/>
      <c r="CK610" s="454"/>
      <c r="CL610" s="454"/>
      <c r="CM610" s="454"/>
      <c r="CN610" s="454"/>
      <c r="CO610" s="454"/>
      <c r="CP610" s="454"/>
      <c r="CQ610" s="454"/>
      <c r="CR610" s="454"/>
      <c r="CS610" s="454"/>
      <c r="CT610" s="454"/>
      <c r="CU610" s="454"/>
      <c r="CV610" s="454"/>
      <c r="CW610" s="454"/>
      <c r="CX610" s="454"/>
      <c r="CY610" s="454"/>
      <c r="CZ610" s="454"/>
      <c r="DA610" s="454"/>
      <c r="DB610" s="454"/>
      <c r="DC610" s="454"/>
      <c r="DD610" s="454"/>
      <c r="DE610" s="454"/>
      <c r="DF610" s="454"/>
      <c r="DG610" s="454"/>
      <c r="DH610" s="454"/>
      <c r="DI610" s="454"/>
      <c r="DJ610" s="454"/>
      <c r="DK610" s="454"/>
      <c r="DL610" s="454"/>
      <c r="DM610" s="454"/>
      <c r="DN610" s="454"/>
      <c r="DO610" s="454"/>
      <c r="DP610" s="454"/>
      <c r="DQ610" s="454"/>
      <c r="DR610" s="454"/>
      <c r="DS610" s="454"/>
      <c r="DT610" s="454"/>
      <c r="DU610" s="454"/>
      <c r="DV610" s="454"/>
      <c r="DW610" s="454"/>
      <c r="DX610" s="454"/>
      <c r="DY610" s="454"/>
      <c r="DZ610" s="454"/>
      <c r="EA610" s="454"/>
      <c r="EB610" s="454"/>
      <c r="EC610" s="454"/>
      <c r="ED610" s="454"/>
      <c r="EE610" s="454"/>
      <c r="EF610" s="454"/>
      <c r="EG610" s="454"/>
      <c r="EH610" s="454"/>
      <c r="EI610" s="454"/>
      <c r="EJ610" s="454"/>
      <c r="EK610" s="454"/>
      <c r="EL610" s="454"/>
      <c r="EM610" s="454"/>
      <c r="EN610" s="454"/>
      <c r="EO610" s="454"/>
      <c r="EP610" s="454"/>
      <c r="EQ610" s="454"/>
      <c r="ER610" s="454"/>
      <c r="ES610" s="454"/>
      <c r="ET610" s="454"/>
      <c r="EU610" s="581"/>
      <c r="EV610" s="581"/>
      <c r="EW610" s="581"/>
      <c r="EX610" s="581"/>
      <c r="EY610" s="581"/>
      <c r="EZ610" s="581"/>
      <c r="FA610" s="581"/>
      <c r="FB610" s="581"/>
      <c r="FC610" s="581"/>
      <c r="FD610" s="581"/>
      <c r="FE610" s="581"/>
    </row>
    <row r="611" spans="1:161">
      <c r="A611" s="454"/>
      <c r="B611" s="653"/>
      <c r="C611" s="454"/>
      <c r="D611" s="454"/>
      <c r="E611" s="454"/>
      <c r="F611" s="504"/>
      <c r="G611" s="454"/>
      <c r="H611" s="454"/>
      <c r="I611" s="454"/>
      <c r="J611" s="454"/>
      <c r="K611" s="454"/>
      <c r="L611" s="454"/>
      <c r="M611" s="454"/>
      <c r="N611" s="454"/>
      <c r="O611" s="454"/>
      <c r="P611" s="454"/>
      <c r="Q611" s="454"/>
      <c r="R611" s="454"/>
      <c r="S611" s="454"/>
      <c r="T611" s="454"/>
      <c r="U611" s="454"/>
      <c r="V611" s="454"/>
      <c r="W611" s="454"/>
      <c r="X611" s="454"/>
      <c r="Y611" s="454"/>
      <c r="Z611" s="454"/>
      <c r="AA611" s="454"/>
      <c r="AB611" s="454"/>
      <c r="AC611" s="454"/>
      <c r="AD611" s="454"/>
      <c r="AE611" s="454"/>
      <c r="AF611" s="454"/>
      <c r="AG611" s="454"/>
      <c r="AH611" s="454"/>
      <c r="AI611" s="454"/>
      <c r="AJ611" s="454"/>
      <c r="AK611" s="454"/>
      <c r="AL611" s="454"/>
      <c r="AM611" s="454"/>
      <c r="AN611" s="454"/>
      <c r="AO611" s="454"/>
      <c r="AP611" s="454"/>
      <c r="AQ611" s="454"/>
      <c r="AR611" s="454"/>
      <c r="AS611" s="454"/>
      <c r="AT611" s="454"/>
      <c r="AU611" s="454"/>
      <c r="AV611" s="454"/>
      <c r="AW611" s="454"/>
      <c r="AX611" s="454"/>
      <c r="AY611" s="454"/>
      <c r="AZ611" s="454"/>
      <c r="BA611" s="454"/>
      <c r="BB611" s="454"/>
      <c r="BC611" s="454"/>
      <c r="BD611" s="454"/>
      <c r="BE611" s="454"/>
      <c r="BF611" s="454"/>
      <c r="BG611" s="454"/>
      <c r="BH611" s="454"/>
      <c r="BI611" s="454"/>
      <c r="BJ611" s="454"/>
      <c r="BK611" s="454"/>
      <c r="BL611" s="454"/>
      <c r="BM611" s="454"/>
      <c r="BN611" s="454"/>
      <c r="BO611" s="454"/>
      <c r="BP611" s="454"/>
      <c r="BQ611" s="454"/>
      <c r="BR611" s="454"/>
      <c r="BS611" s="454"/>
      <c r="BT611" s="454"/>
      <c r="BU611" s="454"/>
      <c r="BV611" s="454"/>
      <c r="BW611" s="454"/>
      <c r="BX611" s="454"/>
      <c r="BY611" s="454"/>
      <c r="BZ611" s="454"/>
      <c r="CA611" s="454"/>
      <c r="CB611" s="454"/>
      <c r="CC611" s="454"/>
      <c r="CD611" s="454"/>
      <c r="CE611" s="454"/>
      <c r="CF611" s="454"/>
      <c r="CG611" s="454"/>
      <c r="CH611" s="454"/>
      <c r="CI611" s="454"/>
      <c r="CJ611" s="454"/>
      <c r="CK611" s="454"/>
      <c r="CL611" s="454"/>
      <c r="CM611" s="454"/>
      <c r="CN611" s="454"/>
      <c r="CO611" s="454"/>
      <c r="CP611" s="454"/>
      <c r="CQ611" s="454"/>
      <c r="CR611" s="454"/>
      <c r="CS611" s="454"/>
      <c r="CT611" s="454"/>
      <c r="CU611" s="454"/>
      <c r="CV611" s="454"/>
      <c r="CW611" s="454"/>
      <c r="CX611" s="454"/>
      <c r="CY611" s="454"/>
      <c r="CZ611" s="454"/>
      <c r="DA611" s="454"/>
      <c r="DB611" s="454"/>
      <c r="DC611" s="454"/>
      <c r="DD611" s="454"/>
      <c r="DE611" s="454"/>
      <c r="DF611" s="454"/>
      <c r="DG611" s="454"/>
      <c r="DH611" s="454"/>
      <c r="DI611" s="454"/>
      <c r="DJ611" s="454"/>
      <c r="DK611" s="454"/>
      <c r="DL611" s="454"/>
      <c r="DM611" s="454"/>
      <c r="DN611" s="454"/>
      <c r="DO611" s="454"/>
      <c r="DP611" s="454"/>
      <c r="DQ611" s="454"/>
      <c r="DR611" s="454"/>
      <c r="DS611" s="454"/>
      <c r="DT611" s="454"/>
      <c r="DU611" s="454"/>
      <c r="DV611" s="454"/>
      <c r="DW611" s="454"/>
      <c r="DX611" s="454"/>
      <c r="DY611" s="454"/>
      <c r="DZ611" s="454"/>
      <c r="EA611" s="454"/>
      <c r="EB611" s="454"/>
      <c r="EC611" s="454"/>
      <c r="ED611" s="454"/>
      <c r="EE611" s="454"/>
      <c r="EF611" s="454"/>
      <c r="EG611" s="454"/>
      <c r="EH611" s="454"/>
      <c r="EI611" s="454"/>
      <c r="EJ611" s="454"/>
      <c r="EK611" s="454"/>
      <c r="EL611" s="454"/>
      <c r="EM611" s="454"/>
      <c r="EN611" s="454"/>
      <c r="EO611" s="454"/>
      <c r="EP611" s="454"/>
      <c r="EQ611" s="454"/>
      <c r="ER611" s="454"/>
      <c r="ES611" s="454"/>
      <c r="ET611" s="454"/>
      <c r="EU611" s="581"/>
      <c r="EV611" s="581"/>
      <c r="EW611" s="581"/>
      <c r="EX611" s="581"/>
      <c r="EY611" s="581"/>
      <c r="EZ611" s="581"/>
      <c r="FA611" s="581"/>
      <c r="FB611" s="581"/>
      <c r="FC611" s="581"/>
      <c r="FD611" s="581"/>
      <c r="FE611" s="581"/>
    </row>
    <row r="612" spans="1:161">
      <c r="A612" s="454"/>
      <c r="B612" s="653"/>
      <c r="C612" s="454"/>
      <c r="D612" s="454"/>
      <c r="E612" s="454"/>
      <c r="F612" s="504"/>
      <c r="G612" s="454"/>
      <c r="H612" s="454"/>
      <c r="I612" s="454"/>
      <c r="J612" s="454"/>
      <c r="K612" s="454"/>
      <c r="L612" s="454"/>
      <c r="M612" s="454"/>
      <c r="N612" s="454"/>
      <c r="O612" s="454"/>
      <c r="P612" s="454"/>
      <c r="Q612" s="454"/>
      <c r="R612" s="454"/>
      <c r="S612" s="454"/>
      <c r="T612" s="454"/>
      <c r="U612" s="454"/>
      <c r="V612" s="454"/>
      <c r="W612" s="454"/>
      <c r="X612" s="454"/>
      <c r="Y612" s="454"/>
      <c r="Z612" s="454"/>
      <c r="AA612" s="454"/>
      <c r="AB612" s="454"/>
      <c r="AC612" s="454"/>
      <c r="AD612" s="454"/>
      <c r="AE612" s="454"/>
      <c r="AF612" s="454"/>
      <c r="AG612" s="454"/>
      <c r="AH612" s="454"/>
      <c r="AI612" s="454"/>
      <c r="AJ612" s="454"/>
      <c r="AK612" s="454"/>
      <c r="AL612" s="454"/>
      <c r="AM612" s="454"/>
      <c r="AN612" s="454"/>
      <c r="AO612" s="454"/>
      <c r="AP612" s="454"/>
      <c r="AQ612" s="454"/>
      <c r="AR612" s="454"/>
      <c r="AS612" s="454"/>
      <c r="AT612" s="454"/>
      <c r="AU612" s="454"/>
      <c r="AV612" s="454"/>
      <c r="AW612" s="454"/>
      <c r="AX612" s="454"/>
      <c r="AY612" s="454"/>
      <c r="AZ612" s="454"/>
      <c r="BA612" s="454"/>
      <c r="BB612" s="454"/>
      <c r="BC612" s="454"/>
      <c r="BD612" s="454"/>
      <c r="BE612" s="454"/>
      <c r="BF612" s="454"/>
      <c r="BG612" s="454"/>
      <c r="BH612" s="454"/>
      <c r="BI612" s="454"/>
      <c r="BJ612" s="454"/>
      <c r="BK612" s="454"/>
      <c r="BL612" s="454"/>
      <c r="BM612" s="454"/>
      <c r="BN612" s="454"/>
      <c r="BO612" s="454"/>
      <c r="BP612" s="454"/>
      <c r="BQ612" s="454"/>
      <c r="BR612" s="454"/>
      <c r="BS612" s="454"/>
      <c r="BT612" s="454"/>
      <c r="BU612" s="454"/>
      <c r="BV612" s="454"/>
      <c r="BW612" s="454"/>
      <c r="BX612" s="454"/>
      <c r="BY612" s="454"/>
      <c r="BZ612" s="454"/>
      <c r="CA612" s="454"/>
      <c r="CB612" s="454"/>
      <c r="CC612" s="454"/>
      <c r="CD612" s="454"/>
      <c r="CE612" s="454"/>
      <c r="CF612" s="454"/>
      <c r="CG612" s="454"/>
      <c r="CH612" s="454"/>
      <c r="CI612" s="454"/>
      <c r="CJ612" s="454"/>
      <c r="CK612" s="454"/>
      <c r="CL612" s="454"/>
      <c r="CM612" s="454"/>
      <c r="CN612" s="454"/>
      <c r="CO612" s="454"/>
      <c r="CP612" s="454"/>
      <c r="CQ612" s="454"/>
      <c r="CR612" s="454"/>
      <c r="CS612" s="454"/>
      <c r="CT612" s="454"/>
      <c r="CU612" s="454"/>
      <c r="CV612" s="454"/>
      <c r="CW612" s="454"/>
      <c r="CX612" s="454"/>
      <c r="CY612" s="454"/>
      <c r="CZ612" s="454"/>
      <c r="DA612" s="454"/>
      <c r="DB612" s="454"/>
      <c r="DC612" s="454"/>
      <c r="DD612" s="454"/>
      <c r="DE612" s="454"/>
      <c r="DF612" s="454"/>
      <c r="DG612" s="454"/>
      <c r="DH612" s="454"/>
      <c r="DI612" s="454"/>
      <c r="DJ612" s="454"/>
      <c r="DK612" s="454"/>
      <c r="DL612" s="454"/>
      <c r="DM612" s="454"/>
      <c r="DN612" s="454"/>
      <c r="DO612" s="454"/>
      <c r="DP612" s="454"/>
      <c r="DQ612" s="454"/>
      <c r="DR612" s="454"/>
      <c r="DS612" s="454"/>
      <c r="DT612" s="454"/>
      <c r="DU612" s="454"/>
      <c r="DV612" s="454"/>
      <c r="DW612" s="454"/>
      <c r="DX612" s="454"/>
      <c r="DY612" s="454"/>
      <c r="DZ612" s="454"/>
      <c r="EA612" s="454"/>
      <c r="EB612" s="454"/>
      <c r="EC612" s="454"/>
      <c r="ED612" s="454"/>
      <c r="EE612" s="454"/>
      <c r="EF612" s="454"/>
      <c r="EG612" s="454"/>
      <c r="EH612" s="454"/>
      <c r="EI612" s="454"/>
      <c r="EJ612" s="454"/>
      <c r="EK612" s="454"/>
      <c r="EL612" s="454"/>
      <c r="EM612" s="454"/>
      <c r="EN612" s="454"/>
      <c r="EO612" s="454"/>
      <c r="EP612" s="454"/>
      <c r="EQ612" s="454"/>
      <c r="ER612" s="454"/>
      <c r="ES612" s="454"/>
      <c r="ET612" s="454"/>
      <c r="EU612" s="581"/>
      <c r="EV612" s="581"/>
      <c r="EW612" s="581"/>
      <c r="EX612" s="581"/>
      <c r="EY612" s="581"/>
      <c r="EZ612" s="581"/>
      <c r="FA612" s="581"/>
      <c r="FB612" s="581"/>
      <c r="FC612" s="581"/>
      <c r="FD612" s="581"/>
      <c r="FE612" s="581"/>
    </row>
    <row r="613" spans="1:161">
      <c r="A613" s="454"/>
      <c r="B613" s="653"/>
      <c r="C613" s="454"/>
      <c r="D613" s="454"/>
      <c r="E613" s="454"/>
      <c r="F613" s="504"/>
      <c r="G613" s="454"/>
      <c r="H613" s="454"/>
      <c r="I613" s="454"/>
      <c r="J613" s="454"/>
      <c r="K613" s="454"/>
      <c r="L613" s="454"/>
      <c r="M613" s="454"/>
      <c r="N613" s="454"/>
      <c r="O613" s="454"/>
      <c r="P613" s="454"/>
      <c r="Q613" s="454"/>
      <c r="R613" s="454"/>
      <c r="S613" s="454"/>
      <c r="T613" s="454"/>
      <c r="U613" s="454"/>
      <c r="V613" s="454"/>
      <c r="W613" s="454"/>
      <c r="X613" s="454"/>
      <c r="Y613" s="454"/>
      <c r="Z613" s="454"/>
      <c r="AA613" s="454"/>
      <c r="AB613" s="454"/>
      <c r="AC613" s="454"/>
      <c r="AD613" s="454"/>
      <c r="AE613" s="454"/>
      <c r="AF613" s="454"/>
      <c r="AG613" s="454"/>
      <c r="AH613" s="454"/>
      <c r="AI613" s="454"/>
      <c r="AJ613" s="454"/>
      <c r="AK613" s="454"/>
      <c r="AL613" s="454"/>
      <c r="AM613" s="454"/>
      <c r="AN613" s="454"/>
      <c r="AO613" s="454"/>
      <c r="AP613" s="454"/>
      <c r="AQ613" s="454"/>
      <c r="AR613" s="454"/>
      <c r="AS613" s="454"/>
      <c r="AT613" s="454"/>
      <c r="AU613" s="454"/>
      <c r="AV613" s="454"/>
      <c r="AW613" s="454"/>
      <c r="AX613" s="454"/>
      <c r="AY613" s="454"/>
      <c r="AZ613" s="454"/>
      <c r="BA613" s="454"/>
      <c r="BB613" s="454"/>
      <c r="BC613" s="454"/>
      <c r="BD613" s="454"/>
      <c r="BE613" s="454"/>
      <c r="BF613" s="454"/>
      <c r="BG613" s="454"/>
      <c r="BH613" s="454"/>
      <c r="BI613" s="454"/>
      <c r="BJ613" s="454"/>
      <c r="BK613" s="454"/>
      <c r="BL613" s="454"/>
      <c r="BM613" s="454"/>
      <c r="BN613" s="454"/>
      <c r="BO613" s="454"/>
      <c r="BP613" s="454"/>
      <c r="BQ613" s="454"/>
      <c r="BR613" s="454"/>
      <c r="BS613" s="454"/>
      <c r="BT613" s="454"/>
      <c r="BU613" s="454"/>
      <c r="BV613" s="454"/>
      <c r="BW613" s="454"/>
      <c r="BX613" s="454"/>
      <c r="BY613" s="454"/>
      <c r="BZ613" s="454"/>
      <c r="CA613" s="454"/>
      <c r="CB613" s="454"/>
      <c r="CC613" s="454"/>
      <c r="CD613" s="454"/>
      <c r="CE613" s="454"/>
      <c r="CF613" s="454"/>
      <c r="CG613" s="454"/>
      <c r="CH613" s="454"/>
      <c r="CI613" s="454"/>
      <c r="CJ613" s="454"/>
      <c r="CK613" s="454"/>
      <c r="CL613" s="454"/>
      <c r="CM613" s="454"/>
      <c r="CN613" s="454"/>
      <c r="CO613" s="454"/>
      <c r="CP613" s="454"/>
      <c r="CQ613" s="454"/>
      <c r="CR613" s="454"/>
      <c r="CS613" s="454"/>
      <c r="CT613" s="454"/>
      <c r="CU613" s="454"/>
      <c r="CV613" s="454"/>
      <c r="CW613" s="454"/>
      <c r="CX613" s="454"/>
      <c r="CY613" s="454"/>
      <c r="CZ613" s="454"/>
      <c r="DA613" s="454"/>
      <c r="DB613" s="454"/>
      <c r="DC613" s="454"/>
      <c r="DD613" s="454"/>
      <c r="DE613" s="454"/>
      <c r="DF613" s="454"/>
      <c r="DG613" s="454"/>
      <c r="DH613" s="454"/>
      <c r="DI613" s="454"/>
      <c r="DJ613" s="454"/>
      <c r="DK613" s="454"/>
      <c r="DL613" s="454"/>
      <c r="DM613" s="454"/>
      <c r="DN613" s="454"/>
      <c r="DO613" s="454"/>
      <c r="DP613" s="454"/>
      <c r="DQ613" s="454"/>
      <c r="DR613" s="454"/>
      <c r="DS613" s="454"/>
      <c r="DT613" s="454"/>
      <c r="DU613" s="454"/>
      <c r="DV613" s="454"/>
      <c r="DW613" s="454"/>
      <c r="DX613" s="454"/>
      <c r="DY613" s="454"/>
      <c r="DZ613" s="454"/>
      <c r="EA613" s="454"/>
      <c r="EB613" s="454"/>
      <c r="EC613" s="454"/>
      <c r="ED613" s="454"/>
      <c r="EE613" s="454"/>
      <c r="EF613" s="454"/>
      <c r="EG613" s="454"/>
      <c r="EH613" s="454"/>
      <c r="EI613" s="454"/>
      <c r="EJ613" s="454"/>
      <c r="EK613" s="454"/>
      <c r="EL613" s="454"/>
      <c r="EM613" s="454"/>
      <c r="EN613" s="454"/>
      <c r="EO613" s="454"/>
      <c r="EP613" s="454"/>
      <c r="EQ613" s="454"/>
      <c r="ER613" s="454"/>
      <c r="ES613" s="454"/>
      <c r="ET613" s="454"/>
      <c r="EU613" s="581"/>
      <c r="EV613" s="581"/>
      <c r="EW613" s="581"/>
      <c r="EX613" s="581"/>
      <c r="EY613" s="581"/>
      <c r="EZ613" s="581"/>
      <c r="FA613" s="581"/>
      <c r="FB613" s="581"/>
      <c r="FC613" s="581"/>
      <c r="FD613" s="581"/>
      <c r="FE613" s="581"/>
    </row>
    <row r="614" spans="1:161">
      <c r="A614" s="454"/>
      <c r="B614" s="653"/>
      <c r="C614" s="454"/>
      <c r="D614" s="454"/>
      <c r="E614" s="454"/>
      <c r="F614" s="504"/>
      <c r="G614" s="454"/>
      <c r="H614" s="454"/>
      <c r="I614" s="454"/>
      <c r="J614" s="454"/>
      <c r="K614" s="454"/>
      <c r="L614" s="454"/>
      <c r="M614" s="454"/>
      <c r="N614" s="454"/>
      <c r="O614" s="454"/>
      <c r="P614" s="454"/>
      <c r="Q614" s="454"/>
      <c r="R614" s="454"/>
      <c r="S614" s="454"/>
      <c r="T614" s="454"/>
      <c r="U614" s="454"/>
      <c r="V614" s="454"/>
      <c r="W614" s="454"/>
      <c r="X614" s="454"/>
      <c r="Y614" s="454"/>
      <c r="Z614" s="454"/>
      <c r="AA614" s="454"/>
      <c r="AB614" s="454"/>
      <c r="AC614" s="454"/>
      <c r="AD614" s="454"/>
      <c r="AE614" s="454"/>
      <c r="AF614" s="454"/>
      <c r="AG614" s="454"/>
      <c r="AH614" s="454"/>
      <c r="AI614" s="454"/>
      <c r="AJ614" s="454"/>
      <c r="AK614" s="454"/>
      <c r="AL614" s="454"/>
      <c r="AM614" s="454"/>
      <c r="AN614" s="454"/>
      <c r="AO614" s="454"/>
      <c r="AP614" s="454"/>
      <c r="AQ614" s="454"/>
      <c r="AR614" s="454"/>
      <c r="AS614" s="454"/>
      <c r="AT614" s="454"/>
      <c r="AU614" s="454"/>
      <c r="AV614" s="454"/>
      <c r="AW614" s="454"/>
      <c r="AX614" s="454"/>
      <c r="AY614" s="454"/>
      <c r="AZ614" s="454"/>
      <c r="BA614" s="454"/>
      <c r="BB614" s="454"/>
      <c r="BC614" s="454"/>
      <c r="BD614" s="454"/>
      <c r="BE614" s="454"/>
      <c r="BF614" s="454"/>
      <c r="BG614" s="454"/>
      <c r="BH614" s="454"/>
      <c r="BI614" s="454"/>
      <c r="BJ614" s="454"/>
      <c r="BK614" s="454"/>
      <c r="BL614" s="454"/>
      <c r="BM614" s="454"/>
      <c r="BN614" s="454"/>
      <c r="BO614" s="454"/>
      <c r="BP614" s="454"/>
      <c r="BQ614" s="454"/>
      <c r="BR614" s="454"/>
      <c r="BS614" s="454"/>
      <c r="BT614" s="454"/>
      <c r="BU614" s="454"/>
      <c r="BV614" s="454"/>
      <c r="BW614" s="454"/>
      <c r="BX614" s="454"/>
      <c r="BY614" s="454"/>
      <c r="BZ614" s="454"/>
      <c r="CA614" s="454"/>
      <c r="CB614" s="454"/>
      <c r="CC614" s="454"/>
      <c r="CD614" s="454"/>
      <c r="CE614" s="454"/>
      <c r="CF614" s="454"/>
      <c r="CG614" s="454"/>
      <c r="CH614" s="454"/>
      <c r="CI614" s="454"/>
      <c r="CJ614" s="454"/>
      <c r="CK614" s="454"/>
      <c r="CL614" s="454"/>
      <c r="CM614" s="454"/>
      <c r="CN614" s="454"/>
      <c r="CO614" s="454"/>
      <c r="CP614" s="454"/>
      <c r="CQ614" s="454"/>
      <c r="CR614" s="454"/>
      <c r="CS614" s="454"/>
      <c r="CT614" s="454"/>
      <c r="CU614" s="454"/>
      <c r="CV614" s="454"/>
      <c r="CW614" s="454"/>
      <c r="CX614" s="454"/>
      <c r="CY614" s="454"/>
      <c r="CZ614" s="454"/>
      <c r="DA614" s="454"/>
      <c r="DB614" s="454"/>
      <c r="DC614" s="454"/>
      <c r="DD614" s="454"/>
      <c r="DE614" s="454"/>
      <c r="DF614" s="454"/>
      <c r="DG614" s="454"/>
      <c r="DH614" s="454"/>
      <c r="DI614" s="454"/>
      <c r="DJ614" s="454"/>
      <c r="DK614" s="454"/>
      <c r="DL614" s="454"/>
      <c r="DM614" s="454"/>
      <c r="DN614" s="454"/>
      <c r="DO614" s="454"/>
      <c r="DP614" s="454"/>
      <c r="DQ614" s="454"/>
      <c r="DR614" s="454"/>
      <c r="DS614" s="454"/>
      <c r="DT614" s="454"/>
      <c r="DU614" s="454"/>
      <c r="DV614" s="454"/>
      <c r="DW614" s="454"/>
      <c r="DX614" s="454"/>
      <c r="DY614" s="454"/>
      <c r="DZ614" s="454"/>
      <c r="EA614" s="454"/>
      <c r="EB614" s="454"/>
      <c r="EC614" s="454"/>
      <c r="ED614" s="454"/>
      <c r="EE614" s="454"/>
      <c r="EF614" s="454"/>
      <c r="EG614" s="454"/>
      <c r="EH614" s="454"/>
      <c r="EI614" s="454"/>
      <c r="EJ614" s="454"/>
      <c r="EK614" s="454"/>
      <c r="EL614" s="454"/>
      <c r="EM614" s="454"/>
      <c r="EN614" s="454"/>
      <c r="EO614" s="454"/>
      <c r="EP614" s="454"/>
      <c r="EQ614" s="454"/>
      <c r="ER614" s="454"/>
      <c r="ES614" s="454"/>
      <c r="ET614" s="454"/>
      <c r="EU614" s="581"/>
      <c r="EV614" s="581"/>
      <c r="EW614" s="581"/>
      <c r="EX614" s="581"/>
      <c r="EY614" s="581"/>
      <c r="EZ614" s="581"/>
      <c r="FA614" s="581"/>
      <c r="FB614" s="581"/>
      <c r="FC614" s="581"/>
      <c r="FD614" s="581"/>
      <c r="FE614" s="581"/>
    </row>
    <row r="615" spans="1:161">
      <c r="A615" s="454"/>
      <c r="B615" s="653"/>
      <c r="C615" s="454"/>
      <c r="D615" s="454"/>
      <c r="E615" s="454"/>
      <c r="F615" s="504"/>
      <c r="G615" s="454"/>
      <c r="H615" s="454"/>
      <c r="I615" s="454"/>
      <c r="J615" s="454"/>
      <c r="K615" s="454"/>
      <c r="L615" s="454"/>
      <c r="M615" s="454"/>
      <c r="N615" s="454"/>
      <c r="O615" s="454"/>
      <c r="P615" s="454"/>
      <c r="Q615" s="454"/>
      <c r="R615" s="454"/>
      <c r="S615" s="454"/>
      <c r="T615" s="454"/>
      <c r="U615" s="454"/>
      <c r="V615" s="454"/>
      <c r="W615" s="454"/>
      <c r="X615" s="454"/>
      <c r="Y615" s="454"/>
      <c r="Z615" s="454"/>
      <c r="AA615" s="454"/>
      <c r="AB615" s="454"/>
      <c r="AC615" s="454"/>
      <c r="AD615" s="454"/>
      <c r="AE615" s="454"/>
      <c r="AF615" s="454"/>
      <c r="AG615" s="454"/>
      <c r="AH615" s="454"/>
      <c r="AI615" s="454"/>
      <c r="AJ615" s="454"/>
      <c r="AK615" s="454"/>
      <c r="AL615" s="454"/>
      <c r="AM615" s="454"/>
      <c r="AN615" s="454"/>
      <c r="AO615" s="454"/>
      <c r="AP615" s="454"/>
      <c r="AQ615" s="454"/>
      <c r="AR615" s="454"/>
      <c r="AS615" s="454"/>
      <c r="AT615" s="454"/>
      <c r="AU615" s="454"/>
      <c r="AV615" s="454"/>
      <c r="AW615" s="454"/>
      <c r="AX615" s="454"/>
      <c r="AY615" s="454"/>
      <c r="AZ615" s="454"/>
      <c r="BA615" s="454"/>
      <c r="BB615" s="454"/>
      <c r="BC615" s="454"/>
      <c r="BD615" s="454"/>
      <c r="BE615" s="454"/>
      <c r="BF615" s="454"/>
      <c r="BG615" s="454"/>
      <c r="BH615" s="454"/>
      <c r="BI615" s="454"/>
      <c r="BJ615" s="454"/>
      <c r="BK615" s="454"/>
      <c r="BL615" s="454"/>
      <c r="BM615" s="454"/>
      <c r="BN615" s="454"/>
      <c r="BO615" s="454"/>
      <c r="BP615" s="454"/>
      <c r="BQ615" s="454"/>
      <c r="BR615" s="454"/>
      <c r="BS615" s="454"/>
      <c r="BT615" s="454"/>
      <c r="BU615" s="454"/>
      <c r="BV615" s="454"/>
      <c r="BW615" s="454"/>
      <c r="BX615" s="454"/>
      <c r="BY615" s="454"/>
      <c r="BZ615" s="454"/>
      <c r="CA615" s="454"/>
      <c r="CB615" s="454"/>
      <c r="CC615" s="454"/>
      <c r="CD615" s="454"/>
      <c r="CE615" s="454"/>
      <c r="CF615" s="454"/>
      <c r="CG615" s="454"/>
      <c r="CH615" s="454"/>
      <c r="CI615" s="454"/>
      <c r="CJ615" s="454"/>
      <c r="CK615" s="454"/>
      <c r="CL615" s="454"/>
      <c r="CM615" s="454"/>
      <c r="CN615" s="454"/>
      <c r="CO615" s="454"/>
      <c r="CP615" s="454"/>
      <c r="CQ615" s="454"/>
      <c r="CR615" s="454"/>
      <c r="CS615" s="454"/>
      <c r="CT615" s="454"/>
      <c r="CU615" s="454"/>
      <c r="CV615" s="454"/>
      <c r="CW615" s="454"/>
      <c r="CX615" s="454"/>
      <c r="CY615" s="454"/>
      <c r="CZ615" s="454"/>
      <c r="DA615" s="454"/>
      <c r="DB615" s="454"/>
      <c r="DC615" s="454"/>
      <c r="DD615" s="454"/>
      <c r="DE615" s="454"/>
      <c r="DF615" s="454"/>
      <c r="DG615" s="454"/>
      <c r="DH615" s="454"/>
      <c r="DI615" s="454"/>
      <c r="DJ615" s="454"/>
      <c r="DK615" s="454"/>
      <c r="DL615" s="454"/>
      <c r="DM615" s="454"/>
      <c r="DN615" s="454"/>
      <c r="DO615" s="454"/>
      <c r="DP615" s="454"/>
      <c r="DQ615" s="454"/>
      <c r="DR615" s="454"/>
      <c r="DS615" s="454"/>
      <c r="DT615" s="454"/>
      <c r="DU615" s="454"/>
      <c r="DV615" s="454"/>
      <c r="DW615" s="454"/>
      <c r="DX615" s="454"/>
      <c r="DY615" s="454"/>
      <c r="DZ615" s="454"/>
      <c r="EA615" s="454"/>
      <c r="EB615" s="454"/>
      <c r="EC615" s="454"/>
      <c r="ED615" s="454"/>
      <c r="EE615" s="454"/>
      <c r="EF615" s="454"/>
      <c r="EG615" s="454"/>
      <c r="EH615" s="454"/>
      <c r="EI615" s="454"/>
      <c r="EJ615" s="454"/>
      <c r="EK615" s="454"/>
      <c r="EL615" s="454"/>
      <c r="EM615" s="454"/>
      <c r="EN615" s="454"/>
      <c r="EO615" s="454"/>
      <c r="EP615" s="454"/>
      <c r="EQ615" s="454"/>
      <c r="ER615" s="454"/>
      <c r="ES615" s="454"/>
      <c r="ET615" s="454"/>
      <c r="EU615" s="581"/>
      <c r="EV615" s="581"/>
      <c r="EW615" s="581"/>
      <c r="EX615" s="581"/>
      <c r="EY615" s="581"/>
      <c r="EZ615" s="581"/>
      <c r="FA615" s="581"/>
      <c r="FB615" s="581"/>
      <c r="FC615" s="581"/>
      <c r="FD615" s="581"/>
      <c r="FE615" s="581"/>
    </row>
    <row r="616" spans="1:161">
      <c r="A616" s="454"/>
      <c r="B616" s="653"/>
      <c r="C616" s="454"/>
      <c r="D616" s="454"/>
      <c r="E616" s="454"/>
      <c r="F616" s="504"/>
      <c r="G616" s="454"/>
      <c r="H616" s="454"/>
      <c r="I616" s="454"/>
      <c r="J616" s="454"/>
      <c r="K616" s="454"/>
      <c r="L616" s="454"/>
      <c r="M616" s="454"/>
      <c r="N616" s="454"/>
      <c r="O616" s="454"/>
      <c r="P616" s="454"/>
      <c r="Q616" s="454"/>
      <c r="R616" s="454"/>
      <c r="S616" s="454"/>
      <c r="T616" s="454"/>
      <c r="U616" s="454"/>
      <c r="V616" s="454"/>
      <c r="W616" s="454"/>
      <c r="X616" s="454"/>
      <c r="Y616" s="454"/>
      <c r="Z616" s="454"/>
      <c r="AA616" s="454"/>
      <c r="AB616" s="454"/>
      <c r="AC616" s="454"/>
      <c r="AD616" s="454"/>
      <c r="AE616" s="454"/>
      <c r="AF616" s="454"/>
      <c r="AG616" s="454"/>
      <c r="AH616" s="454"/>
      <c r="AI616" s="454"/>
      <c r="AJ616" s="454"/>
      <c r="AK616" s="454"/>
      <c r="AL616" s="454"/>
      <c r="AM616" s="454"/>
      <c r="AN616" s="454"/>
      <c r="AO616" s="454"/>
      <c r="AP616" s="454"/>
      <c r="AQ616" s="454"/>
      <c r="AR616" s="454"/>
      <c r="AS616" s="454"/>
      <c r="AT616" s="454"/>
      <c r="AU616" s="454"/>
      <c r="AV616" s="454"/>
      <c r="AW616" s="454"/>
      <c r="AX616" s="454"/>
      <c r="AY616" s="454"/>
      <c r="AZ616" s="454"/>
      <c r="BA616" s="454"/>
      <c r="BB616" s="454"/>
      <c r="BC616" s="454"/>
      <c r="BD616" s="454"/>
      <c r="BE616" s="454"/>
      <c r="BF616" s="454"/>
      <c r="BG616" s="454"/>
      <c r="BH616" s="454"/>
      <c r="BI616" s="454"/>
      <c r="BJ616" s="454"/>
      <c r="BK616" s="454"/>
      <c r="BL616" s="454"/>
      <c r="BM616" s="454"/>
      <c r="BN616" s="454"/>
      <c r="BO616" s="454"/>
      <c r="BP616" s="454"/>
      <c r="BQ616" s="454"/>
      <c r="BR616" s="454"/>
      <c r="BS616" s="454"/>
      <c r="BT616" s="454"/>
      <c r="BU616" s="454"/>
      <c r="BV616" s="454"/>
      <c r="BW616" s="454"/>
      <c r="BX616" s="454"/>
      <c r="BY616" s="454"/>
      <c r="BZ616" s="454"/>
      <c r="CA616" s="454"/>
      <c r="CB616" s="454"/>
      <c r="CC616" s="454"/>
      <c r="CD616" s="454"/>
      <c r="CE616" s="454"/>
      <c r="CF616" s="454"/>
      <c r="CG616" s="454"/>
      <c r="CH616" s="454"/>
      <c r="CI616" s="454"/>
      <c r="CJ616" s="454"/>
      <c r="CK616" s="454"/>
      <c r="CL616" s="454"/>
      <c r="CM616" s="454"/>
      <c r="CN616" s="454"/>
      <c r="CO616" s="454"/>
      <c r="CP616" s="454"/>
      <c r="CQ616" s="454"/>
      <c r="CR616" s="454"/>
      <c r="CS616" s="454"/>
      <c r="CT616" s="454"/>
      <c r="CU616" s="454"/>
      <c r="CV616" s="454"/>
      <c r="CW616" s="454"/>
      <c r="CX616" s="454"/>
      <c r="CY616" s="454"/>
      <c r="CZ616" s="454"/>
      <c r="DA616" s="454"/>
      <c r="DB616" s="454"/>
      <c r="DC616" s="454"/>
      <c r="DD616" s="454"/>
      <c r="DE616" s="454"/>
      <c r="DF616" s="454"/>
      <c r="DG616" s="454"/>
      <c r="DH616" s="454"/>
      <c r="DI616" s="454"/>
      <c r="DJ616" s="454"/>
      <c r="DK616" s="454"/>
      <c r="DL616" s="454"/>
      <c r="DM616" s="454"/>
      <c r="DN616" s="454"/>
      <c r="DO616" s="454"/>
      <c r="DP616" s="454"/>
      <c r="DQ616" s="454"/>
      <c r="DR616" s="454"/>
      <c r="DS616" s="454"/>
      <c r="DT616" s="454"/>
      <c r="DU616" s="454"/>
      <c r="DV616" s="454"/>
      <c r="DW616" s="454"/>
      <c r="DX616" s="454"/>
      <c r="DY616" s="454"/>
      <c r="DZ616" s="454"/>
      <c r="EA616" s="454"/>
      <c r="EB616" s="454"/>
      <c r="EC616" s="454"/>
      <c r="ED616" s="454"/>
      <c r="EE616" s="454"/>
      <c r="EF616" s="454"/>
      <c r="EG616" s="454"/>
      <c r="EH616" s="454"/>
      <c r="EI616" s="454"/>
      <c r="EJ616" s="454"/>
      <c r="EK616" s="454"/>
      <c r="EL616" s="454"/>
      <c r="EM616" s="454"/>
      <c r="EN616" s="454"/>
      <c r="EO616" s="454"/>
      <c r="EP616" s="454"/>
      <c r="EQ616" s="454"/>
      <c r="ER616" s="454"/>
      <c r="ES616" s="454"/>
      <c r="ET616" s="454"/>
      <c r="EU616" s="581"/>
      <c r="EV616" s="581"/>
      <c r="EW616" s="581"/>
      <c r="EX616" s="581"/>
      <c r="EY616" s="581"/>
      <c r="EZ616" s="581"/>
      <c r="FA616" s="581"/>
      <c r="FB616" s="581"/>
      <c r="FC616" s="581"/>
      <c r="FD616" s="581"/>
      <c r="FE616" s="581"/>
    </row>
    <row r="617" spans="1:161">
      <c r="A617" s="454"/>
      <c r="B617" s="653"/>
      <c r="C617" s="454"/>
      <c r="D617" s="454"/>
      <c r="E617" s="454"/>
      <c r="F617" s="504"/>
      <c r="G617" s="454"/>
      <c r="H617" s="454"/>
      <c r="I617" s="454"/>
      <c r="J617" s="454"/>
      <c r="K617" s="454"/>
      <c r="L617" s="454"/>
      <c r="M617" s="454"/>
      <c r="N617" s="454"/>
      <c r="O617" s="454"/>
      <c r="P617" s="454"/>
      <c r="Q617" s="454"/>
      <c r="R617" s="454"/>
      <c r="S617" s="454"/>
      <c r="T617" s="454"/>
      <c r="U617" s="454"/>
      <c r="V617" s="454"/>
      <c r="W617" s="454"/>
      <c r="X617" s="454"/>
      <c r="Y617" s="454"/>
      <c r="Z617" s="454"/>
      <c r="AA617" s="454"/>
      <c r="AB617" s="454"/>
      <c r="AC617" s="454"/>
      <c r="AD617" s="454"/>
      <c r="AE617" s="454"/>
      <c r="AF617" s="454"/>
      <c r="AG617" s="454"/>
      <c r="AH617" s="454"/>
      <c r="AI617" s="454"/>
      <c r="AJ617" s="454"/>
      <c r="AK617" s="454"/>
      <c r="AL617" s="454"/>
      <c r="AM617" s="454"/>
      <c r="AN617" s="454"/>
      <c r="AO617" s="454"/>
      <c r="AP617" s="454"/>
      <c r="AQ617" s="454"/>
      <c r="AR617" s="454"/>
      <c r="AS617" s="454"/>
      <c r="AT617" s="454"/>
      <c r="AU617" s="454"/>
      <c r="AV617" s="454"/>
      <c r="AW617" s="454"/>
      <c r="AX617" s="454"/>
      <c r="AY617" s="454"/>
      <c r="AZ617" s="454"/>
      <c r="BA617" s="454"/>
      <c r="BB617" s="454"/>
      <c r="BC617" s="454"/>
      <c r="BD617" s="454"/>
      <c r="BE617" s="454"/>
      <c r="BF617" s="454"/>
      <c r="BG617" s="454"/>
      <c r="BH617" s="454"/>
      <c r="BI617" s="454"/>
      <c r="BJ617" s="454"/>
      <c r="BK617" s="454"/>
      <c r="BL617" s="454"/>
      <c r="BM617" s="454"/>
      <c r="BN617" s="454"/>
      <c r="BO617" s="454"/>
      <c r="BP617" s="454"/>
      <c r="BQ617" s="454"/>
      <c r="BR617" s="454"/>
      <c r="BS617" s="454"/>
      <c r="BT617" s="454"/>
      <c r="BU617" s="454"/>
      <c r="BV617" s="454"/>
      <c r="BW617" s="454"/>
      <c r="BX617" s="454"/>
      <c r="BY617" s="454"/>
      <c r="BZ617" s="454"/>
      <c r="CA617" s="454"/>
      <c r="CB617" s="454"/>
      <c r="CC617" s="454"/>
      <c r="CD617" s="454"/>
      <c r="CE617" s="454"/>
      <c r="CF617" s="454"/>
      <c r="CG617" s="454"/>
      <c r="CH617" s="454"/>
      <c r="CI617" s="454"/>
      <c r="CJ617" s="454"/>
      <c r="CK617" s="454"/>
      <c r="CL617" s="454"/>
      <c r="CM617" s="454"/>
      <c r="CN617" s="454"/>
      <c r="CO617" s="454"/>
      <c r="CP617" s="454"/>
      <c r="CQ617" s="454"/>
      <c r="CR617" s="454"/>
      <c r="CS617" s="454"/>
      <c r="CT617" s="454"/>
      <c r="CU617" s="454"/>
      <c r="CV617" s="454"/>
      <c r="CW617" s="454"/>
      <c r="CX617" s="454"/>
      <c r="CY617" s="454"/>
      <c r="CZ617" s="454"/>
      <c r="DA617" s="454"/>
      <c r="DB617" s="454"/>
      <c r="DC617" s="454"/>
      <c r="DD617" s="454"/>
      <c r="DE617" s="454"/>
      <c r="DF617" s="454"/>
      <c r="DG617" s="454"/>
      <c r="DH617" s="454"/>
      <c r="DI617" s="454"/>
      <c r="DJ617" s="454"/>
      <c r="DK617" s="454"/>
      <c r="DL617" s="454"/>
      <c r="DM617" s="454"/>
      <c r="DN617" s="454"/>
      <c r="DO617" s="454"/>
      <c r="DP617" s="454"/>
      <c r="DQ617" s="454"/>
      <c r="DR617" s="454"/>
      <c r="DS617" s="454"/>
      <c r="DT617" s="454"/>
      <c r="DU617" s="454"/>
      <c r="DV617" s="454"/>
      <c r="DW617" s="454"/>
      <c r="DX617" s="454"/>
      <c r="DY617" s="454"/>
      <c r="DZ617" s="454"/>
      <c r="EA617" s="454"/>
      <c r="EB617" s="454"/>
      <c r="EC617" s="454"/>
      <c r="ED617" s="454"/>
      <c r="EE617" s="454"/>
      <c r="EF617" s="454"/>
      <c r="EG617" s="454"/>
      <c r="EH617" s="454"/>
      <c r="EI617" s="454"/>
      <c r="EJ617" s="454"/>
      <c r="EK617" s="454"/>
      <c r="EL617" s="454"/>
      <c r="EM617" s="454"/>
      <c r="EN617" s="454"/>
      <c r="EO617" s="454"/>
      <c r="EP617" s="454"/>
      <c r="EQ617" s="454"/>
      <c r="ER617" s="454"/>
      <c r="ES617" s="454"/>
      <c r="ET617" s="454"/>
      <c r="EU617" s="581"/>
      <c r="EV617" s="581"/>
      <c r="EW617" s="581"/>
      <c r="EX617" s="581"/>
      <c r="EY617" s="581"/>
      <c r="EZ617" s="581"/>
      <c r="FA617" s="581"/>
      <c r="FB617" s="581"/>
      <c r="FC617" s="581"/>
      <c r="FD617" s="581"/>
      <c r="FE617" s="581"/>
    </row>
    <row r="618" spans="1:161">
      <c r="A618" s="454"/>
      <c r="B618" s="653"/>
      <c r="C618" s="454"/>
      <c r="D618" s="454"/>
      <c r="E618" s="454"/>
      <c r="F618" s="504"/>
      <c r="G618" s="454"/>
      <c r="H618" s="454"/>
      <c r="I618" s="454"/>
      <c r="J618" s="454"/>
      <c r="K618" s="454"/>
      <c r="L618" s="454"/>
      <c r="M618" s="454"/>
      <c r="N618" s="454"/>
      <c r="O618" s="454"/>
      <c r="P618" s="454"/>
      <c r="Q618" s="454"/>
      <c r="R618" s="454"/>
      <c r="S618" s="454"/>
      <c r="T618" s="454"/>
      <c r="U618" s="454"/>
      <c r="V618" s="454"/>
      <c r="W618" s="454"/>
      <c r="X618" s="454"/>
      <c r="Y618" s="454"/>
      <c r="Z618" s="454"/>
      <c r="AA618" s="454"/>
      <c r="AB618" s="454"/>
      <c r="AC618" s="454"/>
      <c r="AD618" s="454"/>
      <c r="AE618" s="454"/>
      <c r="AF618" s="454"/>
      <c r="AG618" s="454"/>
      <c r="AH618" s="454"/>
      <c r="AI618" s="454"/>
      <c r="AJ618" s="454"/>
      <c r="AK618" s="454"/>
      <c r="AL618" s="454"/>
      <c r="AM618" s="454"/>
      <c r="AN618" s="454"/>
      <c r="AO618" s="454"/>
      <c r="AP618" s="454"/>
      <c r="AQ618" s="454"/>
      <c r="AR618" s="454"/>
      <c r="AS618" s="454"/>
      <c r="AT618" s="454"/>
      <c r="AU618" s="454"/>
      <c r="AV618" s="454"/>
      <c r="AW618" s="454"/>
      <c r="AX618" s="454"/>
      <c r="AY618" s="454"/>
      <c r="AZ618" s="454"/>
      <c r="BA618" s="454"/>
      <c r="BB618" s="454"/>
      <c r="BC618" s="454"/>
      <c r="BD618" s="454"/>
      <c r="BE618" s="454"/>
      <c r="BF618" s="454"/>
      <c r="BG618" s="454"/>
      <c r="BH618" s="454"/>
      <c r="BI618" s="454"/>
      <c r="BJ618" s="454"/>
      <c r="BK618" s="454"/>
      <c r="BL618" s="454"/>
      <c r="BM618" s="454"/>
      <c r="BN618" s="454"/>
      <c r="BO618" s="454"/>
      <c r="BP618" s="454"/>
      <c r="BQ618" s="454"/>
      <c r="BR618" s="454"/>
      <c r="BS618" s="454"/>
      <c r="BT618" s="454"/>
      <c r="BU618" s="454"/>
      <c r="BV618" s="454"/>
      <c r="BW618" s="454"/>
      <c r="BX618" s="454"/>
      <c r="BY618" s="454"/>
      <c r="BZ618" s="454"/>
      <c r="CA618" s="454"/>
      <c r="CB618" s="454"/>
      <c r="CC618" s="454"/>
      <c r="CD618" s="454"/>
      <c r="CE618" s="454"/>
      <c r="CF618" s="454"/>
      <c r="CG618" s="454"/>
      <c r="CH618" s="454"/>
      <c r="CI618" s="454"/>
      <c r="CJ618" s="454"/>
      <c r="CK618" s="454"/>
      <c r="CL618" s="454"/>
      <c r="CM618" s="454"/>
      <c r="CN618" s="454"/>
      <c r="CO618" s="454"/>
      <c r="CP618" s="454"/>
      <c r="CQ618" s="454"/>
      <c r="CR618" s="454"/>
      <c r="CS618" s="454"/>
      <c r="CT618" s="454"/>
      <c r="CU618" s="454"/>
      <c r="CV618" s="454"/>
      <c r="CW618" s="454"/>
      <c r="CX618" s="454"/>
      <c r="CY618" s="454"/>
      <c r="CZ618" s="454"/>
      <c r="DA618" s="454"/>
      <c r="DB618" s="454"/>
      <c r="DC618" s="454"/>
      <c r="DD618" s="454"/>
      <c r="DE618" s="454"/>
      <c r="DF618" s="454"/>
      <c r="DG618" s="454"/>
      <c r="DH618" s="454"/>
      <c r="DI618" s="454"/>
      <c r="DJ618" s="454"/>
      <c r="DK618" s="454"/>
      <c r="DL618" s="454"/>
      <c r="DM618" s="454"/>
      <c r="DN618" s="454"/>
      <c r="DO618" s="454"/>
      <c r="DP618" s="454"/>
      <c r="DQ618" s="454"/>
      <c r="DR618" s="454"/>
      <c r="DS618" s="454"/>
      <c r="DT618" s="454"/>
      <c r="DU618" s="454"/>
      <c r="DV618" s="454"/>
      <c r="DW618" s="454"/>
      <c r="DX618" s="454"/>
      <c r="DY618" s="454"/>
      <c r="DZ618" s="454"/>
      <c r="EA618" s="454"/>
      <c r="EB618" s="454"/>
      <c r="EC618" s="454"/>
      <c r="ED618" s="454"/>
      <c r="EE618" s="454"/>
      <c r="EF618" s="454"/>
      <c r="EG618" s="454"/>
      <c r="EH618" s="454"/>
      <c r="EI618" s="454"/>
      <c r="EJ618" s="454"/>
      <c r="EK618" s="454"/>
      <c r="EL618" s="454"/>
      <c r="EM618" s="454"/>
      <c r="EN618" s="454"/>
      <c r="EO618" s="454"/>
      <c r="EP618" s="454"/>
      <c r="EQ618" s="454"/>
      <c r="ER618" s="454"/>
      <c r="ES618" s="454"/>
      <c r="ET618" s="454"/>
      <c r="EU618" s="581"/>
      <c r="EV618" s="581"/>
      <c r="EW618" s="581"/>
      <c r="EX618" s="581"/>
      <c r="EY618" s="581"/>
      <c r="EZ618" s="581"/>
      <c r="FA618" s="581"/>
      <c r="FB618" s="581"/>
      <c r="FC618" s="581"/>
      <c r="FD618" s="581"/>
      <c r="FE618" s="581"/>
    </row>
    <row r="619" spans="1:161">
      <c r="A619" s="454"/>
      <c r="B619" s="653"/>
      <c r="C619" s="454"/>
      <c r="D619" s="454"/>
      <c r="E619" s="454"/>
      <c r="F619" s="504"/>
      <c r="G619" s="454"/>
      <c r="H619" s="454"/>
      <c r="I619" s="454"/>
      <c r="J619" s="454"/>
      <c r="K619" s="454"/>
      <c r="L619" s="454"/>
      <c r="M619" s="454"/>
      <c r="N619" s="454"/>
      <c r="O619" s="454"/>
      <c r="P619" s="454"/>
      <c r="Q619" s="454"/>
      <c r="R619" s="454"/>
      <c r="S619" s="454"/>
      <c r="T619" s="454"/>
      <c r="U619" s="454"/>
      <c r="V619" s="454"/>
      <c r="W619" s="454"/>
      <c r="X619" s="454"/>
      <c r="Y619" s="454"/>
      <c r="Z619" s="454"/>
      <c r="AA619" s="454"/>
      <c r="AB619" s="454"/>
      <c r="AC619" s="454"/>
      <c r="AD619" s="454"/>
      <c r="AE619" s="454"/>
      <c r="AF619" s="454"/>
      <c r="AG619" s="454"/>
      <c r="AH619" s="454"/>
      <c r="AI619" s="454"/>
      <c r="AJ619" s="454"/>
      <c r="AK619" s="454"/>
      <c r="AL619" s="454"/>
      <c r="AM619" s="454"/>
      <c r="AN619" s="454"/>
      <c r="AO619" s="454"/>
      <c r="AP619" s="454"/>
      <c r="AQ619" s="454"/>
      <c r="AR619" s="454"/>
      <c r="AS619" s="454"/>
      <c r="AT619" s="454"/>
      <c r="AU619" s="454"/>
      <c r="AV619" s="454"/>
      <c r="AW619" s="454"/>
      <c r="AX619" s="454"/>
      <c r="AY619" s="454"/>
      <c r="AZ619" s="454"/>
      <c r="BA619" s="454"/>
      <c r="BB619" s="454"/>
      <c r="BC619" s="454"/>
      <c r="BD619" s="454"/>
      <c r="BE619" s="454"/>
      <c r="BF619" s="454"/>
      <c r="BG619" s="454"/>
      <c r="BH619" s="454"/>
      <c r="BI619" s="454"/>
      <c r="BJ619" s="454"/>
      <c r="BK619" s="454"/>
      <c r="BL619" s="454"/>
      <c r="BM619" s="454"/>
      <c r="BN619" s="454"/>
      <c r="BO619" s="454"/>
      <c r="BP619" s="454"/>
      <c r="BQ619" s="454"/>
      <c r="BR619" s="454"/>
      <c r="BS619" s="454"/>
      <c r="BT619" s="454"/>
      <c r="BU619" s="454"/>
      <c r="BV619" s="454"/>
      <c r="BW619" s="454"/>
      <c r="BX619" s="454"/>
      <c r="BY619" s="454"/>
      <c r="BZ619" s="454"/>
      <c r="CA619" s="454"/>
      <c r="CB619" s="454"/>
      <c r="CC619" s="454"/>
      <c r="CD619" s="454"/>
      <c r="CE619" s="454"/>
      <c r="CF619" s="454"/>
      <c r="CG619" s="454"/>
      <c r="CH619" s="454"/>
      <c r="CI619" s="454"/>
      <c r="CJ619" s="454"/>
      <c r="CK619" s="454"/>
      <c r="CL619" s="454"/>
      <c r="CM619" s="454"/>
      <c r="CN619" s="454"/>
      <c r="CO619" s="454"/>
      <c r="CP619" s="454"/>
      <c r="CQ619" s="454"/>
      <c r="CR619" s="454"/>
      <c r="CS619" s="454"/>
      <c r="CT619" s="454"/>
      <c r="CU619" s="454"/>
      <c r="CV619" s="454"/>
      <c r="CW619" s="454"/>
      <c r="CX619" s="454"/>
      <c r="CY619" s="454"/>
      <c r="CZ619" s="454"/>
      <c r="DA619" s="454"/>
      <c r="DB619" s="454"/>
      <c r="DC619" s="454"/>
      <c r="DD619" s="454"/>
      <c r="DE619" s="454"/>
      <c r="DF619" s="454"/>
      <c r="DG619" s="454"/>
      <c r="DH619" s="454"/>
      <c r="DI619" s="454"/>
      <c r="DJ619" s="454"/>
      <c r="DK619" s="454"/>
      <c r="DL619" s="454"/>
      <c r="DM619" s="454"/>
      <c r="DN619" s="454"/>
      <c r="DO619" s="454"/>
      <c r="DP619" s="454"/>
      <c r="DQ619" s="454"/>
      <c r="DR619" s="454"/>
      <c r="DS619" s="454"/>
      <c r="DT619" s="454"/>
      <c r="DU619" s="454"/>
      <c r="DV619" s="454"/>
      <c r="DW619" s="454"/>
      <c r="DX619" s="454"/>
      <c r="DY619" s="454"/>
      <c r="DZ619" s="454"/>
      <c r="EA619" s="454"/>
      <c r="EB619" s="454"/>
      <c r="EC619" s="454"/>
      <c r="ED619" s="454"/>
      <c r="EE619" s="454"/>
      <c r="EF619" s="454"/>
      <c r="EG619" s="454"/>
      <c r="EH619" s="454"/>
      <c r="EI619" s="454"/>
      <c r="EJ619" s="454"/>
      <c r="EK619" s="454"/>
      <c r="EL619" s="454"/>
      <c r="EM619" s="454"/>
      <c r="EN619" s="454"/>
      <c r="EO619" s="454"/>
      <c r="EP619" s="454"/>
      <c r="EQ619" s="454"/>
      <c r="ER619" s="454"/>
      <c r="ES619" s="454"/>
      <c r="ET619" s="454"/>
      <c r="EU619" s="581"/>
      <c r="EV619" s="581"/>
      <c r="EW619" s="581"/>
      <c r="EX619" s="581"/>
      <c r="EY619" s="581"/>
      <c r="EZ619" s="581"/>
      <c r="FA619" s="581"/>
      <c r="FB619" s="581"/>
      <c r="FC619" s="581"/>
      <c r="FD619" s="581"/>
      <c r="FE619" s="581"/>
    </row>
    <row r="620" spans="1:161">
      <c r="A620" s="454"/>
      <c r="B620" s="653"/>
      <c r="C620" s="454"/>
      <c r="D620" s="454"/>
      <c r="E620" s="454"/>
      <c r="F620" s="504"/>
      <c r="G620" s="454"/>
      <c r="H620" s="454"/>
      <c r="I620" s="454"/>
      <c r="J620" s="454"/>
      <c r="K620" s="454"/>
      <c r="L620" s="454"/>
      <c r="M620" s="454"/>
      <c r="N620" s="454"/>
      <c r="O620" s="454"/>
      <c r="P620" s="454"/>
      <c r="Q620" s="454"/>
      <c r="R620" s="454"/>
      <c r="S620" s="454"/>
      <c r="T620" s="454"/>
      <c r="U620" s="454"/>
      <c r="V620" s="454"/>
      <c r="W620" s="454"/>
      <c r="X620" s="454"/>
      <c r="Y620" s="454"/>
      <c r="Z620" s="454"/>
      <c r="AA620" s="454"/>
      <c r="AB620" s="454"/>
      <c r="AC620" s="454"/>
      <c r="AD620" s="454"/>
      <c r="AE620" s="454"/>
      <c r="AF620" s="454"/>
      <c r="AG620" s="454"/>
      <c r="AH620" s="454"/>
      <c r="AI620" s="454"/>
      <c r="AJ620" s="454"/>
      <c r="AK620" s="454"/>
      <c r="AL620" s="454"/>
      <c r="AM620" s="454"/>
      <c r="AN620" s="454"/>
      <c r="AO620" s="454"/>
      <c r="AP620" s="454"/>
      <c r="AQ620" s="454"/>
      <c r="AR620" s="454"/>
      <c r="AS620" s="454"/>
      <c r="AT620" s="454"/>
      <c r="AU620" s="454"/>
      <c r="AV620" s="454"/>
      <c r="AW620" s="454"/>
      <c r="AX620" s="454"/>
      <c r="AY620" s="454"/>
      <c r="AZ620" s="454"/>
      <c r="BA620" s="454"/>
      <c r="BB620" s="454"/>
      <c r="BC620" s="454"/>
      <c r="BD620" s="454"/>
      <c r="BE620" s="454"/>
      <c r="BF620" s="454"/>
      <c r="BG620" s="454"/>
      <c r="BH620" s="454"/>
      <c r="BI620" s="454"/>
      <c r="BJ620" s="454"/>
      <c r="BK620" s="454"/>
      <c r="BL620" s="454"/>
      <c r="BM620" s="454"/>
      <c r="BN620" s="454"/>
      <c r="BO620" s="454"/>
      <c r="BP620" s="454"/>
      <c r="BQ620" s="454"/>
      <c r="BR620" s="454"/>
      <c r="BS620" s="454"/>
      <c r="BT620" s="454"/>
      <c r="BU620" s="454"/>
      <c r="BV620" s="454"/>
      <c r="BW620" s="454"/>
      <c r="BX620" s="454"/>
      <c r="BY620" s="454"/>
      <c r="BZ620" s="454"/>
      <c r="CA620" s="454"/>
      <c r="CB620" s="454"/>
      <c r="CC620" s="454"/>
      <c r="CD620" s="454"/>
      <c r="CE620" s="454"/>
      <c r="CF620" s="454"/>
      <c r="CG620" s="454"/>
      <c r="CH620" s="454"/>
      <c r="CI620" s="454"/>
      <c r="CJ620" s="454"/>
      <c r="CK620" s="454"/>
      <c r="CL620" s="454"/>
      <c r="CM620" s="454"/>
      <c r="CN620" s="454"/>
      <c r="CO620" s="454"/>
      <c r="CP620" s="454"/>
      <c r="CQ620" s="454"/>
      <c r="CR620" s="454"/>
      <c r="CS620" s="454"/>
      <c r="CT620" s="454"/>
      <c r="CU620" s="454"/>
      <c r="CV620" s="454"/>
      <c r="CW620" s="454"/>
      <c r="CX620" s="454"/>
      <c r="CY620" s="454"/>
      <c r="CZ620" s="454"/>
      <c r="DA620" s="454"/>
      <c r="DB620" s="454"/>
      <c r="DC620" s="454"/>
      <c r="DD620" s="454"/>
      <c r="DE620" s="454"/>
      <c r="DF620" s="454"/>
      <c r="DG620" s="454"/>
      <c r="DH620" s="454"/>
      <c r="DI620" s="454"/>
      <c r="DJ620" s="454"/>
      <c r="DK620" s="454"/>
      <c r="DL620" s="454"/>
      <c r="DM620" s="454"/>
      <c r="DN620" s="454"/>
      <c r="DO620" s="454"/>
      <c r="DP620" s="454"/>
      <c r="DQ620" s="454"/>
      <c r="DR620" s="454"/>
      <c r="DS620" s="454"/>
      <c r="DT620" s="454"/>
      <c r="DU620" s="454"/>
      <c r="DV620" s="454"/>
      <c r="DW620" s="454"/>
      <c r="DX620" s="454"/>
      <c r="DY620" s="454"/>
      <c r="DZ620" s="454"/>
      <c r="EA620" s="454"/>
      <c r="EB620" s="454"/>
      <c r="EC620" s="454"/>
      <c r="ED620" s="454"/>
      <c r="EE620" s="454"/>
      <c r="EF620" s="454"/>
      <c r="EG620" s="454"/>
      <c r="EH620" s="454"/>
      <c r="EI620" s="454"/>
      <c r="EJ620" s="454"/>
      <c r="EK620" s="454"/>
      <c r="EL620" s="454"/>
      <c r="EM620" s="454"/>
      <c r="EN620" s="454"/>
      <c r="EO620" s="454"/>
      <c r="EP620" s="454"/>
      <c r="EQ620" s="454"/>
      <c r="ER620" s="454"/>
      <c r="ES620" s="454"/>
      <c r="ET620" s="454"/>
      <c r="EU620" s="581"/>
      <c r="EV620" s="581"/>
      <c r="EW620" s="581"/>
      <c r="EX620" s="581"/>
      <c r="EY620" s="581"/>
      <c r="EZ620" s="581"/>
      <c r="FA620" s="581"/>
      <c r="FB620" s="581"/>
      <c r="FC620" s="581"/>
      <c r="FD620" s="581"/>
      <c r="FE620" s="581"/>
    </row>
    <row r="621" spans="1:161">
      <c r="A621" s="454"/>
      <c r="B621" s="653"/>
      <c r="C621" s="454"/>
      <c r="D621" s="454"/>
      <c r="E621" s="454"/>
      <c r="F621" s="504"/>
      <c r="G621" s="454"/>
      <c r="H621" s="454"/>
      <c r="I621" s="454"/>
      <c r="J621" s="454"/>
      <c r="K621" s="454"/>
      <c r="L621" s="454"/>
      <c r="M621" s="454"/>
      <c r="N621" s="454"/>
      <c r="O621" s="454"/>
      <c r="P621" s="454"/>
      <c r="Q621" s="454"/>
      <c r="R621" s="454"/>
      <c r="S621" s="454"/>
      <c r="T621" s="454"/>
      <c r="U621" s="454"/>
      <c r="V621" s="454"/>
      <c r="W621" s="454"/>
      <c r="X621" s="454"/>
      <c r="Y621" s="454"/>
      <c r="Z621" s="454"/>
      <c r="AA621" s="454"/>
      <c r="AB621" s="454"/>
      <c r="AC621" s="454"/>
      <c r="AD621" s="454"/>
      <c r="AE621" s="454"/>
      <c r="AF621" s="454"/>
      <c r="AG621" s="454"/>
      <c r="AH621" s="454"/>
      <c r="AI621" s="454"/>
      <c r="AJ621" s="454"/>
      <c r="AK621" s="454"/>
      <c r="AL621" s="454"/>
      <c r="AM621" s="454"/>
      <c r="AN621" s="454"/>
      <c r="AO621" s="454"/>
      <c r="AP621" s="454"/>
      <c r="AQ621" s="454"/>
      <c r="AR621" s="454"/>
      <c r="AS621" s="454"/>
      <c r="AT621" s="454"/>
      <c r="AU621" s="454"/>
      <c r="AV621" s="454"/>
      <c r="AW621" s="454"/>
      <c r="AX621" s="454"/>
      <c r="AY621" s="454"/>
      <c r="AZ621" s="454"/>
      <c r="BA621" s="454"/>
      <c r="BB621" s="454"/>
      <c r="BC621" s="454"/>
      <c r="BD621" s="454"/>
      <c r="BE621" s="454"/>
      <c r="BF621" s="454"/>
      <c r="BG621" s="454"/>
      <c r="BH621" s="454"/>
      <c r="BI621" s="454"/>
      <c r="BJ621" s="454"/>
      <c r="BK621" s="454"/>
      <c r="BL621" s="454"/>
      <c r="BM621" s="454"/>
      <c r="BN621" s="454"/>
      <c r="BO621" s="454"/>
      <c r="BP621" s="454"/>
      <c r="BQ621" s="454"/>
      <c r="BR621" s="454"/>
      <c r="BS621" s="454"/>
      <c r="BT621" s="454"/>
      <c r="BU621" s="454"/>
      <c r="BV621" s="454"/>
      <c r="BW621" s="454"/>
      <c r="BX621" s="454"/>
      <c r="BY621" s="454"/>
      <c r="BZ621" s="454"/>
      <c r="CA621" s="454"/>
      <c r="CB621" s="454"/>
      <c r="CC621" s="454"/>
      <c r="CD621" s="454"/>
      <c r="CE621" s="454"/>
      <c r="CF621" s="454"/>
      <c r="CG621" s="454"/>
      <c r="CH621" s="454"/>
      <c r="CI621" s="454"/>
      <c r="CJ621" s="454"/>
      <c r="CK621" s="454"/>
      <c r="CL621" s="454"/>
      <c r="CM621" s="454"/>
      <c r="CN621" s="454"/>
      <c r="CO621" s="454"/>
      <c r="CP621" s="454"/>
      <c r="CQ621" s="454"/>
      <c r="CR621" s="454"/>
      <c r="CS621" s="454"/>
      <c r="CT621" s="454"/>
      <c r="CU621" s="454"/>
      <c r="CV621" s="454"/>
      <c r="CW621" s="454"/>
      <c r="CX621" s="454"/>
      <c r="CY621" s="454"/>
      <c r="CZ621" s="454"/>
      <c r="DA621" s="454"/>
      <c r="DB621" s="454"/>
      <c r="DC621" s="454"/>
      <c r="DD621" s="454"/>
      <c r="DE621" s="454"/>
      <c r="DF621" s="454"/>
      <c r="DG621" s="454"/>
      <c r="DH621" s="454"/>
      <c r="DI621" s="454"/>
      <c r="DJ621" s="454"/>
      <c r="DK621" s="454"/>
      <c r="DL621" s="454"/>
      <c r="DM621" s="454"/>
      <c r="DN621" s="454"/>
      <c r="DO621" s="454"/>
      <c r="DP621" s="454"/>
      <c r="DQ621" s="454"/>
      <c r="DR621" s="454"/>
      <c r="DS621" s="454"/>
      <c r="DT621" s="454"/>
      <c r="DU621" s="454"/>
      <c r="DV621" s="454"/>
      <c r="DW621" s="454"/>
      <c r="DX621" s="454"/>
      <c r="DY621" s="454"/>
      <c r="DZ621" s="454"/>
      <c r="EA621" s="454"/>
      <c r="EB621" s="454"/>
      <c r="EC621" s="454"/>
      <c r="ED621" s="454"/>
      <c r="EE621" s="454"/>
      <c r="EF621" s="454"/>
      <c r="EG621" s="454"/>
      <c r="EH621" s="454"/>
      <c r="EI621" s="454"/>
      <c r="EJ621" s="454"/>
      <c r="EK621" s="454"/>
      <c r="EL621" s="454"/>
      <c r="EM621" s="454"/>
      <c r="EN621" s="454"/>
      <c r="EO621" s="454"/>
      <c r="EP621" s="454"/>
      <c r="EQ621" s="454"/>
      <c r="ER621" s="454"/>
      <c r="ES621" s="454"/>
      <c r="ET621" s="454"/>
      <c r="EU621" s="581"/>
      <c r="EV621" s="581"/>
      <c r="EW621" s="581"/>
      <c r="EX621" s="581"/>
      <c r="EY621" s="581"/>
      <c r="EZ621" s="581"/>
      <c r="FA621" s="581"/>
      <c r="FB621" s="581"/>
      <c r="FC621" s="581"/>
      <c r="FD621" s="581"/>
      <c r="FE621" s="581"/>
    </row>
    <row r="622" spans="1:161">
      <c r="A622" s="454"/>
      <c r="B622" s="653"/>
      <c r="C622" s="454"/>
      <c r="D622" s="454"/>
      <c r="E622" s="454"/>
      <c r="F622" s="504"/>
      <c r="G622" s="454"/>
      <c r="H622" s="454"/>
      <c r="I622" s="454"/>
      <c r="J622" s="454"/>
      <c r="K622" s="454"/>
      <c r="L622" s="454"/>
      <c r="M622" s="454"/>
      <c r="N622" s="454"/>
      <c r="O622" s="454"/>
      <c r="P622" s="454"/>
      <c r="Q622" s="454"/>
      <c r="R622" s="454"/>
      <c r="S622" s="454"/>
      <c r="T622" s="454"/>
      <c r="U622" s="454"/>
      <c r="V622" s="454"/>
      <c r="W622" s="454"/>
      <c r="X622" s="454"/>
      <c r="Y622" s="454"/>
      <c r="Z622" s="454"/>
      <c r="AA622" s="454"/>
      <c r="AB622" s="454"/>
      <c r="AC622" s="454"/>
      <c r="AD622" s="454"/>
      <c r="AE622" s="454"/>
      <c r="AF622" s="454"/>
      <c r="AG622" s="454"/>
      <c r="AH622" s="454"/>
      <c r="AI622" s="454"/>
      <c r="AJ622" s="454"/>
      <c r="AK622" s="454"/>
      <c r="AL622" s="454"/>
      <c r="AM622" s="454"/>
      <c r="AN622" s="454"/>
      <c r="AO622" s="454"/>
      <c r="AP622" s="454"/>
      <c r="AQ622" s="454"/>
      <c r="AR622" s="454"/>
      <c r="AS622" s="454"/>
      <c r="AT622" s="454"/>
      <c r="AU622" s="454"/>
      <c r="AV622" s="454"/>
      <c r="AW622" s="454"/>
      <c r="AX622" s="454"/>
      <c r="AY622" s="454"/>
      <c r="AZ622" s="454"/>
      <c r="BA622" s="454"/>
      <c r="BB622" s="454"/>
      <c r="BC622" s="454"/>
      <c r="BD622" s="454"/>
      <c r="BE622" s="454"/>
      <c r="BF622" s="454"/>
      <c r="BG622" s="454"/>
      <c r="BH622" s="454"/>
      <c r="BI622" s="454"/>
      <c r="BJ622" s="454"/>
      <c r="BK622" s="454"/>
      <c r="BL622" s="454"/>
      <c r="BM622" s="454"/>
      <c r="BN622" s="454"/>
      <c r="BO622" s="454"/>
      <c r="BP622" s="454"/>
      <c r="BQ622" s="454"/>
      <c r="BR622" s="454"/>
      <c r="BS622" s="454"/>
      <c r="BT622" s="454"/>
      <c r="BU622" s="454"/>
      <c r="BV622" s="454"/>
      <c r="BW622" s="454"/>
      <c r="BX622" s="454"/>
      <c r="BY622" s="454"/>
      <c r="BZ622" s="454"/>
      <c r="CA622" s="454"/>
      <c r="CB622" s="454"/>
      <c r="CC622" s="454"/>
      <c r="CD622" s="454"/>
      <c r="CE622" s="454"/>
      <c r="CF622" s="454"/>
      <c r="CG622" s="454"/>
      <c r="CH622" s="454"/>
      <c r="CI622" s="454"/>
      <c r="CJ622" s="454"/>
      <c r="CK622" s="454"/>
      <c r="CL622" s="454"/>
      <c r="CM622" s="454"/>
      <c r="CN622" s="454"/>
      <c r="CO622" s="454"/>
      <c r="CP622" s="454"/>
      <c r="CQ622" s="454"/>
      <c r="CR622" s="454"/>
      <c r="CS622" s="454"/>
      <c r="CT622" s="454"/>
      <c r="CU622" s="454"/>
      <c r="CV622" s="454"/>
      <c r="CW622" s="454"/>
      <c r="CX622" s="454"/>
      <c r="CY622" s="454"/>
      <c r="CZ622" s="454"/>
      <c r="DA622" s="454"/>
      <c r="DB622" s="454"/>
      <c r="DC622" s="454"/>
      <c r="DD622" s="454"/>
      <c r="DE622" s="454"/>
      <c r="DF622" s="454"/>
      <c r="DG622" s="454"/>
      <c r="DH622" s="454"/>
      <c r="DI622" s="454"/>
      <c r="DJ622" s="454"/>
      <c r="DK622" s="454"/>
      <c r="DL622" s="454"/>
      <c r="DM622" s="454"/>
      <c r="DN622" s="454"/>
      <c r="DO622" s="454"/>
      <c r="DP622" s="454"/>
      <c r="DQ622" s="454"/>
      <c r="DR622" s="454"/>
      <c r="DS622" s="454"/>
      <c r="DT622" s="454"/>
      <c r="DU622" s="454"/>
      <c r="DV622" s="454"/>
      <c r="DW622" s="454"/>
      <c r="DX622" s="454"/>
      <c r="DY622" s="454"/>
      <c r="DZ622" s="454"/>
      <c r="EA622" s="454"/>
      <c r="EB622" s="454"/>
      <c r="EC622" s="454"/>
      <c r="ED622" s="454"/>
      <c r="EE622" s="454"/>
      <c r="EF622" s="454"/>
      <c r="EG622" s="454"/>
      <c r="EH622" s="454"/>
      <c r="EI622" s="454"/>
      <c r="EJ622" s="454"/>
      <c r="EK622" s="454"/>
      <c r="EL622" s="454"/>
      <c r="EM622" s="454"/>
      <c r="EN622" s="454"/>
      <c r="EO622" s="454"/>
      <c r="EP622" s="454"/>
      <c r="EQ622" s="454"/>
      <c r="ER622" s="454"/>
      <c r="ES622" s="454"/>
      <c r="ET622" s="454"/>
      <c r="EU622" s="581"/>
      <c r="EV622" s="581"/>
      <c r="EW622" s="581"/>
      <c r="EX622" s="581"/>
      <c r="EY622" s="581"/>
      <c r="EZ622" s="581"/>
      <c r="FA622" s="581"/>
      <c r="FB622" s="581"/>
      <c r="FC622" s="581"/>
      <c r="FD622" s="581"/>
      <c r="FE622" s="581"/>
    </row>
    <row r="623" spans="1:161">
      <c r="A623" s="454"/>
      <c r="B623" s="653"/>
      <c r="C623" s="454"/>
      <c r="D623" s="454"/>
      <c r="E623" s="454"/>
      <c r="F623" s="504"/>
      <c r="G623" s="454"/>
      <c r="H623" s="454"/>
      <c r="I623" s="454"/>
      <c r="J623" s="454"/>
      <c r="K623" s="454"/>
      <c r="L623" s="454"/>
      <c r="M623" s="454"/>
      <c r="N623" s="454"/>
      <c r="O623" s="454"/>
      <c r="P623" s="454"/>
      <c r="Q623" s="454"/>
      <c r="R623" s="454"/>
      <c r="S623" s="454"/>
      <c r="T623" s="454"/>
      <c r="U623" s="454"/>
      <c r="V623" s="454"/>
      <c r="W623" s="454"/>
      <c r="X623" s="454"/>
      <c r="Y623" s="454"/>
      <c r="Z623" s="454"/>
      <c r="AA623" s="454"/>
      <c r="AB623" s="454"/>
      <c r="AC623" s="454"/>
      <c r="AD623" s="454"/>
      <c r="AE623" s="454"/>
      <c r="AF623" s="454"/>
      <c r="AG623" s="454"/>
      <c r="AH623" s="454"/>
      <c r="AI623" s="454"/>
      <c r="AJ623" s="454"/>
      <c r="AK623" s="454"/>
      <c r="AL623" s="454"/>
      <c r="AM623" s="454"/>
      <c r="AN623" s="454"/>
      <c r="AO623" s="454"/>
      <c r="AP623" s="454"/>
      <c r="AQ623" s="454"/>
      <c r="AR623" s="454"/>
      <c r="AS623" s="454"/>
      <c r="AT623" s="454"/>
      <c r="AU623" s="454"/>
      <c r="AV623" s="454"/>
      <c r="AW623" s="454"/>
      <c r="AX623" s="454"/>
      <c r="AY623" s="454"/>
      <c r="AZ623" s="454"/>
      <c r="BA623" s="454"/>
      <c r="BB623" s="454"/>
      <c r="BC623" s="454"/>
      <c r="BD623" s="454"/>
      <c r="BE623" s="454"/>
      <c r="BF623" s="454"/>
      <c r="BG623" s="454"/>
      <c r="BH623" s="454"/>
      <c r="BI623" s="454"/>
      <c r="BJ623" s="454"/>
      <c r="BK623" s="454"/>
      <c r="BL623" s="454"/>
      <c r="BM623" s="454"/>
      <c r="BN623" s="454"/>
      <c r="BO623" s="454"/>
      <c r="BP623" s="454"/>
      <c r="BQ623" s="454"/>
      <c r="BR623" s="454"/>
      <c r="BS623" s="454"/>
      <c r="BT623" s="454"/>
      <c r="BU623" s="454"/>
      <c r="BV623" s="454"/>
      <c r="BW623" s="454"/>
      <c r="BX623" s="454"/>
      <c r="BY623" s="454"/>
      <c r="BZ623" s="454"/>
      <c r="CA623" s="454"/>
      <c r="CB623" s="454"/>
      <c r="CC623" s="454"/>
      <c r="CD623" s="454"/>
      <c r="CE623" s="454"/>
      <c r="CF623" s="454"/>
      <c r="CG623" s="454"/>
      <c r="CH623" s="454"/>
      <c r="CI623" s="454"/>
      <c r="CJ623" s="454"/>
      <c r="CK623" s="454"/>
      <c r="CL623" s="454"/>
      <c r="CM623" s="454"/>
      <c r="CN623" s="454"/>
      <c r="CO623" s="454"/>
      <c r="CP623" s="454"/>
      <c r="CQ623" s="454"/>
      <c r="CR623" s="454"/>
      <c r="CS623" s="454"/>
      <c r="CT623" s="454"/>
      <c r="CU623" s="454"/>
      <c r="CV623" s="454"/>
      <c r="CW623" s="454"/>
      <c r="CX623" s="454"/>
      <c r="CY623" s="454"/>
      <c r="CZ623" s="454"/>
      <c r="DA623" s="454"/>
      <c r="DB623" s="454"/>
      <c r="DC623" s="454"/>
      <c r="DD623" s="454"/>
      <c r="DE623" s="454"/>
      <c r="DF623" s="454"/>
      <c r="DG623" s="454"/>
      <c r="DH623" s="454"/>
      <c r="DI623" s="454"/>
      <c r="DJ623" s="454"/>
      <c r="DK623" s="454"/>
      <c r="DL623" s="454"/>
      <c r="DM623" s="454"/>
      <c r="DN623" s="454"/>
      <c r="DO623" s="454"/>
      <c r="DP623" s="454"/>
      <c r="DQ623" s="454"/>
      <c r="DR623" s="454"/>
      <c r="DS623" s="454"/>
      <c r="DT623" s="454"/>
      <c r="DU623" s="454"/>
      <c r="DV623" s="454"/>
      <c r="DW623" s="454"/>
      <c r="DX623" s="454"/>
      <c r="DY623" s="454"/>
      <c r="DZ623" s="454"/>
      <c r="EA623" s="454"/>
      <c r="EB623" s="454"/>
      <c r="EC623" s="454"/>
      <c r="ED623" s="454"/>
      <c r="EE623" s="454"/>
      <c r="EF623" s="454"/>
      <c r="EG623" s="454"/>
      <c r="EH623" s="454"/>
      <c r="EI623" s="454"/>
      <c r="EJ623" s="454"/>
      <c r="EK623" s="454"/>
      <c r="EL623" s="454"/>
      <c r="EM623" s="454"/>
      <c r="EN623" s="454"/>
      <c r="EO623" s="454"/>
      <c r="EP623" s="454"/>
      <c r="EQ623" s="454"/>
      <c r="ER623" s="454"/>
      <c r="ES623" s="454"/>
      <c r="ET623" s="454"/>
      <c r="EU623" s="581"/>
      <c r="EV623" s="581"/>
      <c r="EW623" s="581"/>
      <c r="EX623" s="581"/>
      <c r="EY623" s="581"/>
      <c r="EZ623" s="581"/>
      <c r="FA623" s="581"/>
      <c r="FB623" s="581"/>
      <c r="FC623" s="581"/>
      <c r="FD623" s="581"/>
      <c r="FE623" s="581"/>
    </row>
    <row r="624" spans="1:161">
      <c r="A624" s="454"/>
      <c r="B624" s="653"/>
      <c r="C624" s="454"/>
      <c r="D624" s="454"/>
      <c r="E624" s="454"/>
      <c r="F624" s="504"/>
      <c r="G624" s="454"/>
      <c r="H624" s="454"/>
      <c r="I624" s="454"/>
      <c r="J624" s="454"/>
      <c r="K624" s="454"/>
      <c r="L624" s="454"/>
      <c r="M624" s="454"/>
      <c r="N624" s="454"/>
      <c r="O624" s="454"/>
      <c r="P624" s="454"/>
      <c r="Q624" s="454"/>
      <c r="R624" s="454"/>
      <c r="S624" s="454"/>
      <c r="T624" s="454"/>
      <c r="U624" s="454"/>
      <c r="V624" s="454"/>
      <c r="W624" s="454"/>
      <c r="X624" s="454"/>
      <c r="Y624" s="454"/>
      <c r="Z624" s="454"/>
      <c r="AA624" s="454"/>
      <c r="AB624" s="454"/>
      <c r="AC624" s="454"/>
      <c r="AD624" s="454"/>
      <c r="AE624" s="454"/>
      <c r="AF624" s="454"/>
      <c r="AG624" s="454"/>
      <c r="AH624" s="454"/>
      <c r="AI624" s="454"/>
      <c r="AJ624" s="454"/>
      <c r="AK624" s="454"/>
      <c r="AL624" s="454"/>
      <c r="AM624" s="454"/>
      <c r="AN624" s="454"/>
      <c r="AO624" s="454"/>
      <c r="AP624" s="454"/>
      <c r="AQ624" s="454"/>
      <c r="AR624" s="454"/>
      <c r="AS624" s="454"/>
      <c r="AT624" s="454"/>
      <c r="AU624" s="454"/>
      <c r="AV624" s="454"/>
      <c r="AW624" s="454"/>
      <c r="AX624" s="454"/>
      <c r="AY624" s="454"/>
      <c r="AZ624" s="454"/>
      <c r="BA624" s="454"/>
      <c r="BB624" s="454"/>
      <c r="BC624" s="454"/>
      <c r="BD624" s="454"/>
      <c r="BE624" s="454"/>
      <c r="BF624" s="454"/>
      <c r="BG624" s="454"/>
      <c r="BH624" s="454"/>
      <c r="BI624" s="454"/>
      <c r="BJ624" s="454"/>
      <c r="BK624" s="454"/>
      <c r="BL624" s="454"/>
      <c r="BM624" s="454"/>
      <c r="BN624" s="454"/>
      <c r="BO624" s="454"/>
      <c r="BP624" s="454"/>
      <c r="BQ624" s="454"/>
      <c r="BR624" s="454"/>
      <c r="BS624" s="454"/>
      <c r="BT624" s="454"/>
      <c r="BU624" s="454"/>
      <c r="BV624" s="454"/>
      <c r="BW624" s="454"/>
      <c r="BX624" s="454"/>
      <c r="BY624" s="454"/>
      <c r="BZ624" s="454"/>
      <c r="CA624" s="454"/>
      <c r="CB624" s="454"/>
      <c r="CC624" s="454"/>
      <c r="CD624" s="454"/>
      <c r="CE624" s="454"/>
      <c r="CF624" s="454"/>
      <c r="CG624" s="454"/>
      <c r="CH624" s="454"/>
      <c r="CI624" s="454"/>
      <c r="CJ624" s="454"/>
      <c r="CK624" s="454"/>
      <c r="CL624" s="454"/>
      <c r="CM624" s="454"/>
      <c r="CN624" s="454"/>
      <c r="CO624" s="454"/>
      <c r="CP624" s="454"/>
      <c r="CQ624" s="454"/>
      <c r="CR624" s="454"/>
      <c r="CS624" s="454"/>
      <c r="CT624" s="454"/>
      <c r="CU624" s="454"/>
      <c r="CV624" s="454"/>
      <c r="CW624" s="454"/>
      <c r="CX624" s="454"/>
      <c r="CY624" s="454"/>
      <c r="CZ624" s="454"/>
      <c r="DA624" s="454"/>
      <c r="DB624" s="454"/>
      <c r="DC624" s="454"/>
      <c r="DD624" s="454"/>
      <c r="DE624" s="454"/>
      <c r="DF624" s="454"/>
      <c r="DG624" s="454"/>
      <c r="DH624" s="454"/>
      <c r="DI624" s="454"/>
      <c r="DJ624" s="454"/>
      <c r="DK624" s="454"/>
      <c r="DL624" s="454"/>
      <c r="DM624" s="454"/>
      <c r="DN624" s="454"/>
      <c r="DO624" s="454"/>
      <c r="DP624" s="454"/>
      <c r="DQ624" s="454"/>
      <c r="DR624" s="454"/>
      <c r="DS624" s="454"/>
      <c r="DT624" s="454"/>
      <c r="DU624" s="454"/>
      <c r="DV624" s="454"/>
      <c r="DW624" s="454"/>
      <c r="DX624" s="454"/>
      <c r="DY624" s="454"/>
      <c r="DZ624" s="454"/>
      <c r="EA624" s="454"/>
      <c r="EB624" s="454"/>
      <c r="EC624" s="454"/>
      <c r="ED624" s="454"/>
      <c r="EE624" s="454"/>
      <c r="EF624" s="454"/>
      <c r="EG624" s="454"/>
      <c r="EH624" s="454"/>
      <c r="EI624" s="454"/>
      <c r="EJ624" s="454"/>
      <c r="EK624" s="454"/>
      <c r="EL624" s="454"/>
      <c r="EM624" s="454"/>
      <c r="EN624" s="454"/>
      <c r="EO624" s="454"/>
      <c r="EP624" s="454"/>
      <c r="EQ624" s="454"/>
      <c r="ER624" s="454"/>
      <c r="ES624" s="454"/>
      <c r="ET624" s="454"/>
      <c r="EU624" s="581"/>
      <c r="EV624" s="581"/>
      <c r="EW624" s="581"/>
      <c r="EX624" s="581"/>
      <c r="EY624" s="581"/>
      <c r="EZ624" s="581"/>
      <c r="FA624" s="581"/>
      <c r="FB624" s="581"/>
      <c r="FC624" s="581"/>
      <c r="FD624" s="581"/>
      <c r="FE624" s="581"/>
    </row>
    <row r="625" spans="1:161">
      <c r="A625" s="454"/>
      <c r="B625" s="653"/>
      <c r="C625" s="454"/>
      <c r="D625" s="454"/>
      <c r="E625" s="454"/>
      <c r="F625" s="504"/>
      <c r="G625" s="454"/>
      <c r="H625" s="454"/>
      <c r="I625" s="454"/>
      <c r="J625" s="454"/>
      <c r="K625" s="454"/>
      <c r="L625" s="454"/>
      <c r="M625" s="454"/>
      <c r="N625" s="454"/>
      <c r="O625" s="454"/>
      <c r="P625" s="454"/>
      <c r="Q625" s="454"/>
      <c r="R625" s="454"/>
      <c r="S625" s="454"/>
      <c r="T625" s="454"/>
      <c r="U625" s="454"/>
      <c r="V625" s="454"/>
      <c r="W625" s="454"/>
      <c r="X625" s="454"/>
      <c r="Y625" s="454"/>
      <c r="Z625" s="454"/>
      <c r="AA625" s="454"/>
      <c r="AB625" s="454"/>
      <c r="AC625" s="454"/>
      <c r="AD625" s="454"/>
      <c r="AE625" s="454"/>
      <c r="AF625" s="454"/>
      <c r="AG625" s="454"/>
      <c r="AH625" s="454"/>
      <c r="AI625" s="454"/>
      <c r="AJ625" s="454"/>
      <c r="AK625" s="454"/>
      <c r="AL625" s="454"/>
      <c r="AM625" s="454"/>
      <c r="AN625" s="454"/>
      <c r="AO625" s="454"/>
      <c r="AP625" s="454"/>
      <c r="AQ625" s="454"/>
      <c r="AR625" s="454"/>
      <c r="AS625" s="454"/>
      <c r="AT625" s="454"/>
      <c r="AU625" s="454"/>
      <c r="AV625" s="454"/>
      <c r="AW625" s="454"/>
      <c r="AX625" s="454"/>
      <c r="AY625" s="454"/>
      <c r="AZ625" s="454"/>
      <c r="BA625" s="454"/>
      <c r="BB625" s="454"/>
      <c r="BC625" s="454"/>
      <c r="BD625" s="454"/>
      <c r="BE625" s="454"/>
      <c r="BF625" s="454"/>
      <c r="BG625" s="454"/>
      <c r="BH625" s="454"/>
      <c r="BI625" s="454"/>
      <c r="BJ625" s="454"/>
      <c r="BK625" s="454"/>
      <c r="BL625" s="454"/>
      <c r="BM625" s="454"/>
      <c r="BN625" s="454"/>
      <c r="BO625" s="454"/>
      <c r="BP625" s="454"/>
      <c r="BQ625" s="454"/>
      <c r="BR625" s="454"/>
      <c r="BS625" s="454"/>
      <c r="BT625" s="454"/>
      <c r="BU625" s="454"/>
      <c r="BV625" s="454"/>
      <c r="BW625" s="454"/>
      <c r="BX625" s="454"/>
      <c r="BY625" s="454"/>
      <c r="BZ625" s="454"/>
      <c r="CA625" s="454"/>
      <c r="CB625" s="454"/>
      <c r="CC625" s="454"/>
      <c r="CD625" s="454"/>
      <c r="CE625" s="454"/>
      <c r="CF625" s="454"/>
      <c r="CG625" s="454"/>
      <c r="CH625" s="454"/>
      <c r="CI625" s="454"/>
      <c r="CJ625" s="454"/>
      <c r="CK625" s="454"/>
      <c r="CL625" s="454"/>
      <c r="CM625" s="454"/>
      <c r="CN625" s="454"/>
      <c r="CO625" s="454"/>
      <c r="CP625" s="454"/>
      <c r="CQ625" s="454"/>
      <c r="CR625" s="454"/>
      <c r="CS625" s="454"/>
      <c r="CT625" s="454"/>
      <c r="CU625" s="454"/>
      <c r="CV625" s="454"/>
      <c r="CW625" s="454"/>
      <c r="CX625" s="454"/>
      <c r="CY625" s="454"/>
      <c r="CZ625" s="454"/>
      <c r="DA625" s="454"/>
      <c r="DB625" s="454"/>
      <c r="DC625" s="454"/>
      <c r="DD625" s="454"/>
      <c r="DE625" s="454"/>
      <c r="DF625" s="454"/>
      <c r="DG625" s="454"/>
      <c r="DH625" s="454"/>
      <c r="DI625" s="454"/>
      <c r="DJ625" s="454"/>
      <c r="DK625" s="454"/>
      <c r="DL625" s="454"/>
      <c r="DM625" s="454"/>
      <c r="DN625" s="454"/>
      <c r="DO625" s="454"/>
      <c r="DP625" s="454"/>
      <c r="DQ625" s="454"/>
      <c r="DR625" s="454"/>
      <c r="DS625" s="454"/>
      <c r="DT625" s="454"/>
      <c r="DU625" s="454"/>
      <c r="DV625" s="454"/>
      <c r="DW625" s="454"/>
      <c r="DX625" s="454"/>
      <c r="DY625" s="454"/>
      <c r="DZ625" s="454"/>
      <c r="EA625" s="454"/>
      <c r="EB625" s="454"/>
      <c r="EC625" s="454"/>
      <c r="ED625" s="454"/>
      <c r="EE625" s="454"/>
      <c r="EF625" s="454"/>
      <c r="EG625" s="454"/>
      <c r="EH625" s="454"/>
      <c r="EI625" s="454"/>
      <c r="EJ625" s="454"/>
      <c r="EK625" s="454"/>
      <c r="EL625" s="454"/>
      <c r="EM625" s="454"/>
      <c r="EN625" s="454"/>
      <c r="EO625" s="454"/>
      <c r="EP625" s="454"/>
      <c r="EQ625" s="454"/>
      <c r="ER625" s="454"/>
      <c r="ES625" s="454"/>
      <c r="ET625" s="454"/>
      <c r="EU625" s="581"/>
      <c r="EV625" s="581"/>
      <c r="EW625" s="581"/>
      <c r="EX625" s="581"/>
      <c r="EY625" s="581"/>
      <c r="EZ625" s="581"/>
      <c r="FA625" s="581"/>
      <c r="FB625" s="581"/>
      <c r="FC625" s="581"/>
      <c r="FD625" s="581"/>
      <c r="FE625" s="581"/>
    </row>
    <row r="626" spans="1:161">
      <c r="A626" s="454"/>
      <c r="B626" s="653"/>
      <c r="C626" s="454"/>
      <c r="D626" s="454"/>
      <c r="E626" s="454"/>
      <c r="F626" s="504"/>
      <c r="G626" s="454"/>
      <c r="H626" s="454"/>
      <c r="I626" s="454"/>
      <c r="J626" s="454"/>
      <c r="K626" s="454"/>
      <c r="L626" s="454"/>
      <c r="M626" s="454"/>
      <c r="N626" s="454"/>
      <c r="O626" s="454"/>
      <c r="P626" s="454"/>
      <c r="Q626" s="454"/>
      <c r="R626" s="454"/>
      <c r="S626" s="454"/>
      <c r="T626" s="454"/>
      <c r="U626" s="454"/>
      <c r="V626" s="454"/>
      <c r="W626" s="454"/>
      <c r="X626" s="454"/>
      <c r="Y626" s="454"/>
      <c r="Z626" s="454"/>
      <c r="AA626" s="454"/>
      <c r="AB626" s="454"/>
      <c r="AC626" s="454"/>
      <c r="AD626" s="454"/>
      <c r="AE626" s="454"/>
      <c r="AF626" s="454"/>
      <c r="AG626" s="454"/>
      <c r="AH626" s="454"/>
      <c r="AI626" s="454"/>
      <c r="AJ626" s="454"/>
      <c r="AK626" s="454"/>
      <c r="AL626" s="454"/>
      <c r="AM626" s="454"/>
      <c r="AN626" s="454"/>
      <c r="AO626" s="454"/>
      <c r="AP626" s="454"/>
      <c r="AQ626" s="454"/>
      <c r="AR626" s="454"/>
      <c r="AS626" s="454"/>
      <c r="AT626" s="454"/>
      <c r="AU626" s="454"/>
      <c r="AV626" s="454"/>
      <c r="AW626" s="454"/>
      <c r="AX626" s="454"/>
      <c r="AY626" s="454"/>
      <c r="AZ626" s="454"/>
      <c r="BA626" s="454"/>
      <c r="BB626" s="454"/>
      <c r="BC626" s="454"/>
      <c r="BD626" s="454"/>
      <c r="BE626" s="454"/>
      <c r="BF626" s="454"/>
      <c r="BG626" s="454"/>
      <c r="BH626" s="454"/>
      <c r="BI626" s="454"/>
      <c r="BJ626" s="454"/>
      <c r="BK626" s="454"/>
      <c r="BL626" s="454"/>
      <c r="BM626" s="454"/>
      <c r="BN626" s="454"/>
      <c r="BO626" s="454"/>
      <c r="BP626" s="454"/>
      <c r="BQ626" s="454"/>
      <c r="BR626" s="454"/>
      <c r="BS626" s="454"/>
      <c r="BT626" s="454"/>
      <c r="BU626" s="454"/>
      <c r="BV626" s="454"/>
      <c r="BW626" s="454"/>
      <c r="BX626" s="454"/>
      <c r="BY626" s="454"/>
      <c r="BZ626" s="454"/>
      <c r="CA626" s="454"/>
      <c r="CB626" s="454"/>
      <c r="CC626" s="454"/>
      <c r="CD626" s="454"/>
      <c r="CE626" s="454"/>
      <c r="CF626" s="454"/>
      <c r="CG626" s="454"/>
      <c r="CH626" s="454"/>
      <c r="CI626" s="454"/>
      <c r="CJ626" s="454"/>
      <c r="CK626" s="454"/>
      <c r="CL626" s="454"/>
      <c r="CM626" s="454"/>
      <c r="CN626" s="454"/>
      <c r="CO626" s="454"/>
      <c r="CP626" s="454"/>
      <c r="CQ626" s="454"/>
      <c r="CR626" s="454"/>
      <c r="CS626" s="454"/>
      <c r="CT626" s="454"/>
      <c r="CU626" s="454"/>
      <c r="CV626" s="454"/>
      <c r="CW626" s="454"/>
      <c r="CX626" s="454"/>
      <c r="CY626" s="454"/>
      <c r="CZ626" s="454"/>
      <c r="DA626" s="454"/>
      <c r="DB626" s="454"/>
      <c r="DC626" s="454"/>
      <c r="DD626" s="454"/>
      <c r="DE626" s="454"/>
      <c r="DF626" s="454"/>
      <c r="DG626" s="454"/>
      <c r="DH626" s="454"/>
      <c r="DI626" s="454"/>
      <c r="DJ626" s="454"/>
      <c r="DK626" s="454"/>
      <c r="DL626" s="454"/>
      <c r="DM626" s="454"/>
      <c r="DN626" s="454"/>
      <c r="DO626" s="454"/>
      <c r="DP626" s="454"/>
      <c r="DQ626" s="454"/>
      <c r="DR626" s="454"/>
      <c r="DS626" s="454"/>
      <c r="DT626" s="454"/>
      <c r="DU626" s="454"/>
      <c r="DV626" s="454"/>
      <c r="DW626" s="454"/>
      <c r="DX626" s="454"/>
      <c r="DY626" s="454"/>
      <c r="DZ626" s="454"/>
      <c r="EA626" s="454"/>
      <c r="EB626" s="454"/>
      <c r="EC626" s="454"/>
      <c r="ED626" s="454"/>
      <c r="EE626" s="454"/>
      <c r="EF626" s="454"/>
      <c r="EG626" s="454"/>
      <c r="EH626" s="454"/>
      <c r="EI626" s="454"/>
      <c r="EJ626" s="454"/>
      <c r="EK626" s="454"/>
      <c r="EL626" s="454"/>
      <c r="EM626" s="454"/>
      <c r="EN626" s="454"/>
      <c r="EO626" s="454"/>
      <c r="EP626" s="454"/>
      <c r="EQ626" s="454"/>
      <c r="ER626" s="454"/>
      <c r="ES626" s="454"/>
      <c r="ET626" s="454"/>
      <c r="EU626" s="581"/>
      <c r="EV626" s="581"/>
      <c r="EW626" s="581"/>
      <c r="EX626" s="581"/>
      <c r="EY626" s="581"/>
      <c r="EZ626" s="581"/>
      <c r="FA626" s="581"/>
      <c r="FB626" s="581"/>
      <c r="FC626" s="581"/>
      <c r="FD626" s="581"/>
      <c r="FE626" s="581"/>
    </row>
    <row r="627" spans="1:161">
      <c r="A627" s="454"/>
      <c r="B627" s="653"/>
      <c r="C627" s="454"/>
      <c r="D627" s="454"/>
      <c r="E627" s="454"/>
      <c r="F627" s="504"/>
      <c r="G627" s="454"/>
      <c r="H627" s="454"/>
      <c r="I627" s="454"/>
      <c r="J627" s="454"/>
      <c r="K627" s="454"/>
      <c r="L627" s="454"/>
      <c r="M627" s="454"/>
      <c r="N627" s="454"/>
      <c r="O627" s="454"/>
      <c r="P627" s="454"/>
      <c r="Q627" s="454"/>
      <c r="R627" s="454"/>
      <c r="S627" s="454"/>
      <c r="T627" s="454"/>
      <c r="U627" s="454"/>
      <c r="V627" s="454"/>
      <c r="W627" s="454"/>
      <c r="X627" s="454"/>
      <c r="Y627" s="454"/>
      <c r="Z627" s="454"/>
      <c r="AA627" s="454"/>
      <c r="AB627" s="454"/>
      <c r="AC627" s="454"/>
      <c r="AD627" s="454"/>
      <c r="AE627" s="454"/>
      <c r="AF627" s="454"/>
      <c r="AG627" s="454"/>
      <c r="AH627" s="454"/>
      <c r="AI627" s="454"/>
      <c r="AJ627" s="454"/>
      <c r="AK627" s="454"/>
      <c r="AL627" s="454"/>
      <c r="AM627" s="454"/>
      <c r="AN627" s="454"/>
      <c r="AO627" s="454"/>
      <c r="AP627" s="454"/>
      <c r="AQ627" s="454"/>
      <c r="AR627" s="454"/>
      <c r="AS627" s="454"/>
      <c r="AT627" s="454"/>
      <c r="AU627" s="454"/>
      <c r="AV627" s="454"/>
      <c r="AW627" s="454"/>
      <c r="AX627" s="454"/>
      <c r="AY627" s="454"/>
      <c r="AZ627" s="454"/>
      <c r="BA627" s="454"/>
      <c r="BB627" s="454"/>
      <c r="BC627" s="454"/>
      <c r="BD627" s="454"/>
      <c r="BE627" s="454"/>
      <c r="BF627" s="454"/>
      <c r="BG627" s="454"/>
      <c r="BH627" s="454"/>
      <c r="BI627" s="454"/>
      <c r="BJ627" s="454"/>
      <c r="BK627" s="454"/>
      <c r="BL627" s="454"/>
      <c r="BM627" s="454"/>
      <c r="BN627" s="454"/>
      <c r="BO627" s="454"/>
      <c r="BP627" s="454"/>
      <c r="BQ627" s="454"/>
      <c r="BR627" s="454"/>
      <c r="BS627" s="454"/>
      <c r="BT627" s="454"/>
      <c r="BU627" s="454"/>
      <c r="BV627" s="454"/>
      <c r="BW627" s="454"/>
      <c r="BX627" s="454"/>
      <c r="BY627" s="454"/>
      <c r="BZ627" s="454"/>
      <c r="CA627" s="454"/>
      <c r="CB627" s="454"/>
      <c r="CC627" s="454"/>
      <c r="CD627" s="454"/>
      <c r="CE627" s="454"/>
      <c r="CF627" s="454"/>
      <c r="CG627" s="454"/>
      <c r="CH627" s="454"/>
      <c r="CI627" s="454"/>
      <c r="CJ627" s="454"/>
      <c r="CK627" s="454"/>
      <c r="CL627" s="454"/>
      <c r="CM627" s="454"/>
      <c r="CN627" s="454"/>
      <c r="CO627" s="454"/>
      <c r="CP627" s="454"/>
      <c r="CQ627" s="454"/>
      <c r="CR627" s="454"/>
      <c r="CS627" s="454"/>
      <c r="CT627" s="454"/>
      <c r="CU627" s="454"/>
      <c r="CV627" s="454"/>
      <c r="CW627" s="454"/>
      <c r="CX627" s="454"/>
      <c r="CY627" s="454"/>
      <c r="CZ627" s="454"/>
      <c r="DA627" s="454"/>
      <c r="DB627" s="454"/>
      <c r="DC627" s="454"/>
      <c r="DD627" s="454"/>
      <c r="DE627" s="454"/>
      <c r="DF627" s="454"/>
      <c r="DG627" s="454"/>
      <c r="DH627" s="454"/>
      <c r="DI627" s="454"/>
      <c r="DJ627" s="454"/>
      <c r="DK627" s="454"/>
      <c r="DL627" s="454"/>
      <c r="DM627" s="454"/>
      <c r="DN627" s="454"/>
      <c r="DO627" s="454"/>
      <c r="DP627" s="454"/>
      <c r="DQ627" s="454"/>
      <c r="DR627" s="454"/>
      <c r="DS627" s="454"/>
      <c r="DT627" s="454"/>
      <c r="DU627" s="454"/>
      <c r="DV627" s="454"/>
      <c r="DW627" s="454"/>
      <c r="DX627" s="454"/>
      <c r="DY627" s="454"/>
      <c r="DZ627" s="454"/>
      <c r="EA627" s="454"/>
      <c r="EB627" s="454"/>
      <c r="EC627" s="454"/>
      <c r="ED627" s="454"/>
      <c r="EE627" s="454"/>
      <c r="EF627" s="454"/>
      <c r="EG627" s="454"/>
      <c r="EH627" s="454"/>
      <c r="EI627" s="454"/>
      <c r="EJ627" s="454"/>
      <c r="EK627" s="454"/>
      <c r="EL627" s="454"/>
      <c r="EM627" s="454"/>
      <c r="EN627" s="454"/>
      <c r="EO627" s="454"/>
      <c r="EP627" s="454"/>
      <c r="EQ627" s="454"/>
      <c r="ER627" s="454"/>
      <c r="ES627" s="454"/>
      <c r="ET627" s="454"/>
      <c r="EU627" s="581"/>
      <c r="EV627" s="581"/>
      <c r="EW627" s="581"/>
      <c r="EX627" s="581"/>
      <c r="EY627" s="581"/>
      <c r="EZ627" s="581"/>
      <c r="FA627" s="581"/>
      <c r="FB627" s="581"/>
      <c r="FC627" s="581"/>
      <c r="FD627" s="581"/>
      <c r="FE627" s="581"/>
    </row>
    <row r="628" spans="1:161">
      <c r="A628" s="454"/>
      <c r="B628" s="653"/>
      <c r="C628" s="454"/>
      <c r="D628" s="454"/>
      <c r="E628" s="454"/>
      <c r="F628" s="504"/>
      <c r="G628" s="454"/>
      <c r="H628" s="454"/>
      <c r="I628" s="454"/>
      <c r="J628" s="454"/>
      <c r="K628" s="454"/>
      <c r="L628" s="454"/>
      <c r="M628" s="454"/>
      <c r="N628" s="454"/>
      <c r="O628" s="454"/>
      <c r="P628" s="454"/>
      <c r="Q628" s="454"/>
      <c r="R628" s="454"/>
      <c r="S628" s="454"/>
      <c r="T628" s="454"/>
      <c r="U628" s="454"/>
      <c r="V628" s="454"/>
      <c r="W628" s="454"/>
      <c r="X628" s="454"/>
      <c r="Y628" s="454"/>
      <c r="Z628" s="454"/>
      <c r="AA628" s="454"/>
      <c r="AB628" s="454"/>
      <c r="AC628" s="454"/>
      <c r="AD628" s="454"/>
      <c r="AE628" s="454"/>
      <c r="AF628" s="454"/>
      <c r="AG628" s="454"/>
      <c r="AH628" s="454"/>
      <c r="AI628" s="454"/>
      <c r="AJ628" s="454"/>
      <c r="AK628" s="454"/>
      <c r="AL628" s="454"/>
      <c r="AM628" s="454"/>
      <c r="AN628" s="454"/>
      <c r="AO628" s="454"/>
      <c r="AP628" s="454"/>
      <c r="AQ628" s="454"/>
      <c r="AR628" s="454"/>
      <c r="AS628" s="454"/>
      <c r="AT628" s="454"/>
      <c r="AU628" s="454"/>
      <c r="AV628" s="454"/>
      <c r="AW628" s="454"/>
      <c r="AX628" s="454"/>
      <c r="AY628" s="454"/>
      <c r="AZ628" s="454"/>
      <c r="BA628" s="454"/>
      <c r="BB628" s="454"/>
      <c r="BC628" s="454"/>
      <c r="BD628" s="454"/>
      <c r="BE628" s="454"/>
      <c r="BF628" s="454"/>
      <c r="BG628" s="454"/>
      <c r="BH628" s="454"/>
      <c r="BI628" s="454"/>
      <c r="BJ628" s="454"/>
      <c r="BK628" s="454"/>
      <c r="BL628" s="454"/>
      <c r="BM628" s="454"/>
      <c r="BN628" s="454"/>
      <c r="BO628" s="454"/>
      <c r="BP628" s="454"/>
      <c r="BQ628" s="454"/>
      <c r="BR628" s="454"/>
      <c r="BS628" s="454"/>
      <c r="BT628" s="454"/>
      <c r="BU628" s="454"/>
      <c r="BV628" s="454"/>
      <c r="BW628" s="454"/>
      <c r="BX628" s="454"/>
      <c r="BY628" s="454"/>
      <c r="BZ628" s="454"/>
      <c r="CA628" s="454"/>
      <c r="CB628" s="454"/>
      <c r="CC628" s="454"/>
      <c r="CD628" s="454"/>
      <c r="CE628" s="454"/>
      <c r="CF628" s="454"/>
      <c r="CG628" s="454"/>
      <c r="CH628" s="454"/>
      <c r="CI628" s="454"/>
      <c r="CJ628" s="454"/>
      <c r="CK628" s="454"/>
      <c r="CL628" s="454"/>
      <c r="CM628" s="454"/>
      <c r="CN628" s="454"/>
      <c r="CO628" s="454"/>
      <c r="CP628" s="454"/>
      <c r="CQ628" s="454"/>
      <c r="CR628" s="454"/>
      <c r="CS628" s="454"/>
      <c r="CT628" s="454"/>
      <c r="CU628" s="454"/>
      <c r="CV628" s="454"/>
      <c r="CW628" s="454"/>
      <c r="CX628" s="454"/>
      <c r="CY628" s="454"/>
      <c r="CZ628" s="454"/>
      <c r="DA628" s="454"/>
      <c r="DB628" s="454"/>
      <c r="DC628" s="454"/>
      <c r="DD628" s="454"/>
      <c r="DE628" s="454"/>
      <c r="DF628" s="454"/>
      <c r="DG628" s="454"/>
      <c r="DH628" s="454"/>
      <c r="DI628" s="454"/>
      <c r="DJ628" s="454"/>
      <c r="DK628" s="454"/>
      <c r="DL628" s="454"/>
      <c r="DM628" s="454"/>
      <c r="DN628" s="454"/>
      <c r="DO628" s="454"/>
      <c r="DP628" s="454"/>
      <c r="DQ628" s="454"/>
      <c r="DR628" s="454"/>
      <c r="DS628" s="454"/>
      <c r="DT628" s="454"/>
      <c r="DU628" s="454"/>
      <c r="DV628" s="454"/>
      <c r="DW628" s="454"/>
      <c r="DX628" s="454"/>
      <c r="DY628" s="454"/>
      <c r="DZ628" s="454"/>
      <c r="EA628" s="454"/>
      <c r="EB628" s="454"/>
      <c r="EC628" s="454"/>
      <c r="ED628" s="454"/>
      <c r="EE628" s="454"/>
      <c r="EF628" s="454"/>
      <c r="EG628" s="454"/>
      <c r="EH628" s="454"/>
      <c r="EI628" s="454"/>
      <c r="EJ628" s="454"/>
      <c r="EK628" s="454"/>
      <c r="EL628" s="454"/>
      <c r="EM628" s="454"/>
      <c r="EN628" s="454"/>
      <c r="EO628" s="454"/>
      <c r="EP628" s="454"/>
      <c r="EQ628" s="454"/>
      <c r="ER628" s="454"/>
      <c r="ES628" s="454"/>
      <c r="ET628" s="454"/>
      <c r="EU628" s="581"/>
      <c r="EV628" s="581"/>
      <c r="EW628" s="581"/>
      <c r="EX628" s="581"/>
      <c r="EY628" s="581"/>
      <c r="EZ628" s="581"/>
      <c r="FA628" s="581"/>
      <c r="FB628" s="581"/>
      <c r="FC628" s="581"/>
      <c r="FD628" s="581"/>
      <c r="FE628" s="581"/>
    </row>
    <row r="629" spans="1:161">
      <c r="A629" s="454"/>
      <c r="B629" s="653"/>
      <c r="C629" s="454"/>
      <c r="D629" s="454"/>
      <c r="E629" s="454"/>
      <c r="F629" s="504"/>
      <c r="G629" s="454"/>
      <c r="H629" s="454"/>
      <c r="I629" s="454"/>
      <c r="J629" s="454"/>
      <c r="K629" s="454"/>
      <c r="L629" s="454"/>
      <c r="M629" s="454"/>
      <c r="N629" s="454"/>
      <c r="O629" s="454"/>
      <c r="P629" s="454"/>
      <c r="Q629" s="454"/>
      <c r="R629" s="454"/>
      <c r="S629" s="454"/>
      <c r="T629" s="454"/>
      <c r="U629" s="454"/>
      <c r="V629" s="454"/>
      <c r="W629" s="454"/>
      <c r="X629" s="454"/>
      <c r="Y629" s="454"/>
      <c r="Z629" s="454"/>
      <c r="AA629" s="454"/>
      <c r="AB629" s="454"/>
      <c r="AC629" s="454"/>
      <c r="AD629" s="454"/>
      <c r="AE629" s="454"/>
      <c r="AF629" s="454"/>
      <c r="AG629" s="454"/>
      <c r="AH629" s="454"/>
      <c r="AI629" s="454"/>
      <c r="AJ629" s="454"/>
      <c r="AK629" s="454"/>
      <c r="AL629" s="454"/>
      <c r="AM629" s="454"/>
      <c r="AN629" s="454"/>
      <c r="AO629" s="454"/>
      <c r="AP629" s="454"/>
      <c r="AQ629" s="454"/>
      <c r="AR629" s="454"/>
      <c r="AS629" s="454"/>
      <c r="AT629" s="454"/>
      <c r="AU629" s="454"/>
      <c r="AV629" s="454"/>
      <c r="AW629" s="454"/>
      <c r="AX629" s="454"/>
      <c r="AY629" s="454"/>
      <c r="AZ629" s="454"/>
      <c r="BA629" s="454"/>
      <c r="BB629" s="454"/>
      <c r="BC629" s="454"/>
      <c r="BD629" s="454"/>
      <c r="BE629" s="454"/>
      <c r="BF629" s="454"/>
      <c r="BG629" s="454"/>
      <c r="BH629" s="454"/>
      <c r="BI629" s="454"/>
      <c r="BJ629" s="454"/>
      <c r="BK629" s="454"/>
      <c r="BL629" s="454"/>
      <c r="BM629" s="454"/>
      <c r="BN629" s="454"/>
      <c r="BO629" s="454"/>
      <c r="BP629" s="454"/>
      <c r="BQ629" s="454"/>
      <c r="BR629" s="454"/>
      <c r="BS629" s="454"/>
      <c r="BT629" s="454"/>
      <c r="BU629" s="454"/>
      <c r="BV629" s="454"/>
      <c r="BW629" s="454"/>
      <c r="BX629" s="454"/>
      <c r="BY629" s="454"/>
      <c r="BZ629" s="454"/>
      <c r="CA629" s="454"/>
      <c r="CB629" s="454"/>
      <c r="CC629" s="454"/>
      <c r="CD629" s="454"/>
      <c r="CE629" s="454"/>
      <c r="CF629" s="454"/>
      <c r="CG629" s="454"/>
      <c r="CH629" s="454"/>
      <c r="CI629" s="454"/>
      <c r="CJ629" s="454"/>
      <c r="CK629" s="454"/>
      <c r="CL629" s="454"/>
      <c r="CM629" s="454"/>
      <c r="CN629" s="454"/>
      <c r="CO629" s="454"/>
      <c r="CP629" s="454"/>
      <c r="CQ629" s="454"/>
      <c r="CR629" s="454"/>
      <c r="CS629" s="454"/>
      <c r="CT629" s="454"/>
      <c r="CU629" s="454"/>
      <c r="CV629" s="454"/>
      <c r="CW629" s="454"/>
      <c r="CX629" s="454"/>
      <c r="CY629" s="454"/>
      <c r="CZ629" s="454"/>
      <c r="DA629" s="454"/>
      <c r="DB629" s="454"/>
      <c r="DC629" s="454"/>
      <c r="DD629" s="454"/>
      <c r="DE629" s="454"/>
      <c r="DF629" s="454"/>
      <c r="DG629" s="454"/>
      <c r="DH629" s="454"/>
      <c r="DI629" s="454"/>
      <c r="DJ629" s="454"/>
      <c r="DK629" s="454"/>
      <c r="DL629" s="454"/>
      <c r="DM629" s="454"/>
      <c r="DN629" s="454"/>
      <c r="DO629" s="454"/>
      <c r="DP629" s="454"/>
      <c r="DQ629" s="454"/>
      <c r="DR629" s="454"/>
      <c r="DS629" s="454"/>
      <c r="DT629" s="454"/>
      <c r="DU629" s="454"/>
      <c r="DV629" s="454"/>
      <c r="DW629" s="454"/>
      <c r="DX629" s="454"/>
      <c r="DY629" s="454"/>
      <c r="DZ629" s="454"/>
      <c r="EA629" s="454"/>
      <c r="EB629" s="454"/>
      <c r="EC629" s="454"/>
      <c r="ED629" s="454"/>
      <c r="EE629" s="454"/>
      <c r="EF629" s="454"/>
      <c r="EG629" s="454"/>
      <c r="EH629" s="454"/>
      <c r="EI629" s="454"/>
      <c r="EJ629" s="454"/>
      <c r="EK629" s="454"/>
      <c r="EL629" s="454"/>
      <c r="EM629" s="454"/>
      <c r="EN629" s="454"/>
      <c r="EO629" s="454"/>
      <c r="EP629" s="454"/>
      <c r="EQ629" s="454"/>
      <c r="ER629" s="454"/>
      <c r="ES629" s="454"/>
      <c r="ET629" s="454"/>
      <c r="EU629" s="581"/>
      <c r="EV629" s="581"/>
      <c r="EW629" s="581"/>
      <c r="EX629" s="581"/>
      <c r="EY629" s="581"/>
      <c r="EZ629" s="581"/>
      <c r="FA629" s="581"/>
      <c r="FB629" s="581"/>
      <c r="FC629" s="581"/>
      <c r="FD629" s="581"/>
      <c r="FE629" s="581"/>
    </row>
    <row r="630" spans="1:161">
      <c r="A630" s="454"/>
      <c r="B630" s="653"/>
      <c r="C630" s="454"/>
      <c r="D630" s="454"/>
      <c r="E630" s="454"/>
      <c r="F630" s="504"/>
      <c r="G630" s="454"/>
      <c r="H630" s="454"/>
      <c r="I630" s="454"/>
      <c r="J630" s="454"/>
      <c r="K630" s="454"/>
      <c r="L630" s="454"/>
      <c r="M630" s="454"/>
      <c r="N630" s="454"/>
      <c r="O630" s="454"/>
      <c r="P630" s="454"/>
      <c r="Q630" s="454"/>
      <c r="R630" s="454"/>
      <c r="S630" s="454"/>
      <c r="T630" s="454"/>
      <c r="U630" s="454"/>
      <c r="V630" s="454"/>
      <c r="W630" s="454"/>
      <c r="X630" s="454"/>
      <c r="Y630" s="454"/>
      <c r="Z630" s="454"/>
      <c r="AA630" s="454"/>
      <c r="AB630" s="454"/>
      <c r="AC630" s="454"/>
      <c r="AD630" s="454"/>
      <c r="AE630" s="454"/>
      <c r="AF630" s="454"/>
      <c r="AG630" s="454"/>
      <c r="AH630" s="454"/>
      <c r="AI630" s="454"/>
      <c r="AJ630" s="454"/>
      <c r="AK630" s="454"/>
      <c r="AL630" s="454"/>
      <c r="AM630" s="454"/>
      <c r="AN630" s="454"/>
      <c r="AO630" s="454"/>
      <c r="AP630" s="454"/>
      <c r="AQ630" s="454"/>
      <c r="AR630" s="454"/>
      <c r="AS630" s="454"/>
      <c r="AT630" s="454"/>
      <c r="AU630" s="454"/>
      <c r="AV630" s="454"/>
      <c r="AW630" s="454"/>
      <c r="AX630" s="454"/>
      <c r="AY630" s="454"/>
      <c r="AZ630" s="454"/>
      <c r="BA630" s="454"/>
      <c r="BB630" s="454"/>
      <c r="BC630" s="454"/>
      <c r="BD630" s="454"/>
      <c r="BE630" s="454"/>
      <c r="BF630" s="454"/>
      <c r="BG630" s="454"/>
      <c r="BH630" s="454"/>
      <c r="BI630" s="454"/>
      <c r="BJ630" s="454"/>
      <c r="BK630" s="454"/>
      <c r="BL630" s="454"/>
      <c r="BM630" s="454"/>
      <c r="BN630" s="454"/>
      <c r="BO630" s="454"/>
      <c r="BP630" s="454"/>
      <c r="BQ630" s="454"/>
      <c r="BR630" s="454"/>
      <c r="BS630" s="454"/>
      <c r="BT630" s="454"/>
      <c r="BU630" s="454"/>
      <c r="BV630" s="454"/>
      <c r="BW630" s="454"/>
      <c r="BX630" s="454"/>
      <c r="BY630" s="454"/>
      <c r="BZ630" s="454"/>
      <c r="CA630" s="454"/>
      <c r="CB630" s="454"/>
      <c r="CC630" s="454"/>
      <c r="CD630" s="454"/>
      <c r="CE630" s="454"/>
      <c r="CF630" s="454"/>
      <c r="CG630" s="454"/>
      <c r="CH630" s="454"/>
      <c r="CI630" s="454"/>
      <c r="CJ630" s="454"/>
      <c r="CK630" s="454"/>
      <c r="CL630" s="454"/>
      <c r="CM630" s="454"/>
      <c r="CN630" s="454"/>
      <c r="CO630" s="454"/>
      <c r="CP630" s="454"/>
      <c r="CQ630" s="454"/>
      <c r="CR630" s="454"/>
      <c r="CS630" s="454"/>
      <c r="CT630" s="454"/>
      <c r="CU630" s="454"/>
      <c r="CV630" s="454"/>
      <c r="CW630" s="454"/>
      <c r="CX630" s="454"/>
      <c r="CY630" s="454"/>
      <c r="CZ630" s="454"/>
      <c r="DA630" s="454"/>
      <c r="DB630" s="454"/>
      <c r="DC630" s="454"/>
      <c r="DD630" s="454"/>
      <c r="DE630" s="454"/>
      <c r="DF630" s="454"/>
      <c r="DG630" s="454"/>
      <c r="DH630" s="454"/>
      <c r="DI630" s="454"/>
      <c r="DJ630" s="454"/>
      <c r="DK630" s="454"/>
      <c r="DL630" s="454"/>
      <c r="DM630" s="454"/>
      <c r="DN630" s="454"/>
      <c r="DO630" s="454"/>
      <c r="DP630" s="454"/>
      <c r="DQ630" s="454"/>
      <c r="DR630" s="454"/>
      <c r="DS630" s="454"/>
      <c r="DT630" s="454"/>
      <c r="DU630" s="454"/>
      <c r="DV630" s="454"/>
      <c r="DW630" s="454"/>
      <c r="DX630" s="454"/>
      <c r="DY630" s="454"/>
      <c r="DZ630" s="454"/>
      <c r="EA630" s="454"/>
      <c r="EB630" s="454"/>
      <c r="EC630" s="454"/>
      <c r="ED630" s="454"/>
      <c r="EE630" s="454"/>
      <c r="EF630" s="454"/>
      <c r="EG630" s="454"/>
      <c r="EH630" s="454"/>
      <c r="EI630" s="454"/>
      <c r="EJ630" s="454"/>
      <c r="EK630" s="454"/>
      <c r="EL630" s="454"/>
      <c r="EM630" s="454"/>
      <c r="EN630" s="454"/>
      <c r="EO630" s="454"/>
      <c r="EP630" s="454"/>
      <c r="EQ630" s="454"/>
      <c r="ER630" s="454"/>
      <c r="ES630" s="454"/>
      <c r="ET630" s="454"/>
      <c r="EU630" s="581"/>
      <c r="EV630" s="581"/>
      <c r="EW630" s="581"/>
      <c r="EX630" s="581"/>
      <c r="EY630" s="581"/>
      <c r="EZ630" s="581"/>
      <c r="FA630" s="581"/>
      <c r="FB630" s="581"/>
      <c r="FC630" s="581"/>
      <c r="FD630" s="581"/>
      <c r="FE630" s="581"/>
    </row>
    <row r="631" spans="1:161">
      <c r="A631" s="454"/>
      <c r="B631" s="653"/>
      <c r="C631" s="454"/>
      <c r="D631" s="454"/>
      <c r="E631" s="454"/>
      <c r="F631" s="504"/>
      <c r="G631" s="454"/>
      <c r="H631" s="454"/>
      <c r="I631" s="454"/>
      <c r="J631" s="454"/>
      <c r="K631" s="454"/>
      <c r="L631" s="454"/>
      <c r="M631" s="454"/>
      <c r="N631" s="454"/>
      <c r="O631" s="454"/>
      <c r="P631" s="454"/>
      <c r="Q631" s="454"/>
      <c r="R631" s="454"/>
      <c r="S631" s="454"/>
      <c r="T631" s="454"/>
      <c r="U631" s="454"/>
      <c r="V631" s="454"/>
      <c r="W631" s="454"/>
      <c r="X631" s="454"/>
      <c r="Y631" s="454"/>
      <c r="Z631" s="454"/>
      <c r="AA631" s="454"/>
      <c r="AB631" s="454"/>
      <c r="AC631" s="454"/>
      <c r="AD631" s="454"/>
      <c r="AE631" s="454"/>
      <c r="AF631" s="454"/>
      <c r="AG631" s="454"/>
      <c r="AH631" s="454"/>
      <c r="AI631" s="454"/>
      <c r="AJ631" s="454"/>
      <c r="AK631" s="454"/>
      <c r="AL631" s="454"/>
      <c r="AM631" s="454"/>
      <c r="AN631" s="454"/>
      <c r="AO631" s="454"/>
      <c r="AP631" s="454"/>
      <c r="AQ631" s="454"/>
      <c r="AR631" s="454"/>
      <c r="AS631" s="454"/>
      <c r="AT631" s="454"/>
      <c r="AU631" s="454"/>
      <c r="AV631" s="454"/>
      <c r="AW631" s="454"/>
      <c r="AX631" s="454"/>
      <c r="AY631" s="454"/>
      <c r="AZ631" s="454"/>
      <c r="BA631" s="454"/>
      <c r="BB631" s="454"/>
      <c r="BC631" s="454"/>
      <c r="BD631" s="454"/>
      <c r="BE631" s="454"/>
      <c r="BF631" s="454"/>
      <c r="BG631" s="454"/>
      <c r="BH631" s="454"/>
      <c r="BI631" s="454"/>
      <c r="BJ631" s="454"/>
      <c r="BK631" s="454"/>
      <c r="BL631" s="454"/>
      <c r="BM631" s="454"/>
      <c r="BN631" s="454"/>
      <c r="BO631" s="454"/>
      <c r="BP631" s="454"/>
      <c r="BQ631" s="454"/>
      <c r="BR631" s="454"/>
      <c r="BS631" s="454"/>
      <c r="BT631" s="454"/>
      <c r="BU631" s="454"/>
      <c r="BV631" s="454"/>
      <c r="BW631" s="454"/>
      <c r="BX631" s="454"/>
      <c r="BY631" s="454"/>
      <c r="BZ631" s="454"/>
      <c r="CA631" s="454"/>
      <c r="CB631" s="454"/>
      <c r="CC631" s="454"/>
      <c r="CD631" s="454"/>
      <c r="CE631" s="454"/>
      <c r="CF631" s="454"/>
      <c r="CG631" s="454"/>
      <c r="CH631" s="454"/>
      <c r="CI631" s="454"/>
      <c r="CJ631" s="454"/>
      <c r="CK631" s="454"/>
      <c r="CL631" s="454"/>
      <c r="CM631" s="454"/>
      <c r="CN631" s="454"/>
      <c r="CO631" s="454"/>
      <c r="CP631" s="454"/>
      <c r="CQ631" s="454"/>
      <c r="CR631" s="454"/>
      <c r="CS631" s="454"/>
      <c r="CT631" s="454"/>
      <c r="CU631" s="454"/>
      <c r="CV631" s="454"/>
      <c r="CW631" s="454"/>
      <c r="CX631" s="454"/>
      <c r="CY631" s="454"/>
      <c r="CZ631" s="454"/>
      <c r="DA631" s="454"/>
      <c r="DB631" s="454"/>
      <c r="DC631" s="454"/>
      <c r="DD631" s="454"/>
      <c r="DE631" s="454"/>
      <c r="DF631" s="454"/>
      <c r="DG631" s="454"/>
      <c r="DH631" s="454"/>
      <c r="DI631" s="454"/>
      <c r="DJ631" s="454"/>
      <c r="DK631" s="454"/>
      <c r="DL631" s="454"/>
      <c r="DM631" s="454"/>
      <c r="DN631" s="454"/>
      <c r="DO631" s="454"/>
      <c r="DP631" s="454"/>
      <c r="DQ631" s="454"/>
      <c r="DR631" s="454"/>
      <c r="DS631" s="454"/>
      <c r="DT631" s="454"/>
      <c r="DU631" s="454"/>
      <c r="DV631" s="454"/>
      <c r="DW631" s="454"/>
      <c r="DX631" s="454"/>
      <c r="DY631" s="454"/>
      <c r="DZ631" s="454"/>
      <c r="EA631" s="454"/>
      <c r="EB631" s="454"/>
      <c r="EC631" s="454"/>
      <c r="ED631" s="454"/>
      <c r="EE631" s="454"/>
      <c r="EF631" s="454"/>
      <c r="EG631" s="454"/>
      <c r="EH631" s="454"/>
      <c r="EI631" s="454"/>
      <c r="EJ631" s="454"/>
      <c r="EK631" s="454"/>
      <c r="EL631" s="454"/>
      <c r="EM631" s="454"/>
      <c r="EN631" s="454"/>
      <c r="EO631" s="454"/>
      <c r="EP631" s="454"/>
      <c r="EQ631" s="454"/>
      <c r="ER631" s="454"/>
      <c r="ES631" s="454"/>
      <c r="ET631" s="454"/>
      <c r="EU631" s="581"/>
      <c r="EV631" s="581"/>
      <c r="EW631" s="581"/>
      <c r="EX631" s="581"/>
      <c r="EY631" s="581"/>
      <c r="EZ631" s="581"/>
      <c r="FA631" s="581"/>
      <c r="FB631" s="581"/>
      <c r="FC631" s="581"/>
      <c r="FD631" s="581"/>
      <c r="FE631" s="581"/>
    </row>
    <row r="632" spans="1:161">
      <c r="A632" s="454"/>
      <c r="B632" s="653"/>
      <c r="C632" s="454"/>
      <c r="D632" s="454"/>
      <c r="E632" s="454"/>
      <c r="F632" s="504"/>
      <c r="G632" s="454"/>
      <c r="H632" s="454"/>
      <c r="I632" s="454"/>
      <c r="J632" s="454"/>
      <c r="K632" s="454"/>
      <c r="L632" s="454"/>
      <c r="M632" s="454"/>
      <c r="N632" s="454"/>
      <c r="O632" s="454"/>
      <c r="P632" s="454"/>
      <c r="Q632" s="454"/>
      <c r="R632" s="454"/>
      <c r="S632" s="454"/>
      <c r="T632" s="454"/>
      <c r="U632" s="454"/>
      <c r="V632" s="454"/>
      <c r="W632" s="454"/>
      <c r="X632" s="454"/>
      <c r="Y632" s="454"/>
      <c r="Z632" s="454"/>
      <c r="AA632" s="454"/>
      <c r="AB632" s="454"/>
      <c r="AC632" s="454"/>
      <c r="AD632" s="454"/>
      <c r="AE632" s="454"/>
      <c r="AF632" s="454"/>
      <c r="AG632" s="454"/>
      <c r="AH632" s="454"/>
      <c r="AI632" s="454"/>
      <c r="AJ632" s="454"/>
      <c r="AK632" s="454"/>
      <c r="AL632" s="454"/>
      <c r="AM632" s="454"/>
      <c r="AN632" s="454"/>
      <c r="AO632" s="454"/>
      <c r="AP632" s="454"/>
      <c r="AQ632" s="454"/>
      <c r="AR632" s="454"/>
      <c r="AS632" s="454"/>
      <c r="AT632" s="454"/>
      <c r="AU632" s="454"/>
      <c r="AV632" s="454"/>
      <c r="AW632" s="454"/>
      <c r="AX632" s="454"/>
      <c r="AY632" s="454"/>
      <c r="AZ632" s="454"/>
      <c r="BA632" s="454"/>
      <c r="BB632" s="454"/>
      <c r="BC632" s="454"/>
      <c r="BD632" s="454"/>
      <c r="BE632" s="454"/>
      <c r="BF632" s="454"/>
      <c r="BG632" s="454"/>
      <c r="BH632" s="454"/>
      <c r="BI632" s="454"/>
      <c r="BJ632" s="454"/>
      <c r="BK632" s="454"/>
      <c r="BL632" s="454"/>
      <c r="BM632" s="454"/>
      <c r="BN632" s="454"/>
      <c r="BO632" s="454"/>
      <c r="BP632" s="454"/>
      <c r="BQ632" s="454"/>
      <c r="BR632" s="454"/>
      <c r="BS632" s="454"/>
      <c r="BT632" s="454"/>
      <c r="BU632" s="454"/>
      <c r="BV632" s="454"/>
      <c r="BW632" s="454"/>
      <c r="BX632" s="454"/>
      <c r="BY632" s="454"/>
      <c r="BZ632" s="454"/>
      <c r="CA632" s="454"/>
      <c r="CB632" s="454"/>
      <c r="CC632" s="454"/>
      <c r="CD632" s="454"/>
      <c r="CE632" s="454"/>
      <c r="CF632" s="454"/>
      <c r="CG632" s="454"/>
      <c r="CH632" s="454"/>
      <c r="CI632" s="454"/>
      <c r="CJ632" s="454"/>
      <c r="CK632" s="454"/>
      <c r="CL632" s="454"/>
      <c r="CM632" s="454"/>
      <c r="CN632" s="454"/>
      <c r="CO632" s="454"/>
      <c r="CP632" s="454"/>
      <c r="CQ632" s="454"/>
      <c r="CR632" s="454"/>
      <c r="CS632" s="454"/>
      <c r="CT632" s="454"/>
      <c r="CU632" s="454"/>
      <c r="CV632" s="454"/>
      <c r="CW632" s="454"/>
      <c r="CX632" s="454"/>
      <c r="CY632" s="454"/>
      <c r="CZ632" s="454"/>
      <c r="DA632" s="454"/>
      <c r="DB632" s="454"/>
      <c r="DC632" s="454"/>
      <c r="DD632" s="454"/>
      <c r="DE632" s="454"/>
      <c r="DF632" s="454"/>
      <c r="DG632" s="454"/>
      <c r="DH632" s="454"/>
      <c r="DI632" s="454"/>
      <c r="DJ632" s="454"/>
      <c r="DK632" s="454"/>
      <c r="DL632" s="454"/>
      <c r="DM632" s="454"/>
      <c r="DN632" s="454"/>
      <c r="DO632" s="454"/>
      <c r="DP632" s="454"/>
      <c r="DQ632" s="454"/>
      <c r="DR632" s="454"/>
      <c r="DS632" s="454"/>
      <c r="DT632" s="454"/>
      <c r="DU632" s="454"/>
      <c r="DV632" s="454"/>
      <c r="DW632" s="454"/>
      <c r="DX632" s="454"/>
      <c r="DY632" s="454"/>
      <c r="DZ632" s="454"/>
      <c r="EA632" s="454"/>
      <c r="EB632" s="454"/>
      <c r="EC632" s="454"/>
      <c r="ED632" s="454"/>
      <c r="EE632" s="454"/>
      <c r="EF632" s="454"/>
      <c r="EG632" s="454"/>
      <c r="EH632" s="454"/>
      <c r="EI632" s="454"/>
      <c r="EJ632" s="454"/>
      <c r="EK632" s="454"/>
      <c r="EL632" s="454"/>
      <c r="EM632" s="454"/>
      <c r="EN632" s="454"/>
      <c r="EO632" s="454"/>
      <c r="EP632" s="454"/>
      <c r="EQ632" s="454"/>
      <c r="ER632" s="454"/>
      <c r="ES632" s="454"/>
      <c r="ET632" s="454"/>
      <c r="EU632" s="581"/>
      <c r="EV632" s="581"/>
      <c r="EW632" s="581"/>
      <c r="EX632" s="581"/>
      <c r="EY632" s="581"/>
      <c r="EZ632" s="581"/>
      <c r="FA632" s="581"/>
      <c r="FB632" s="581"/>
      <c r="FC632" s="581"/>
      <c r="FD632" s="581"/>
      <c r="FE632" s="581"/>
    </row>
    <row r="633" spans="1:161">
      <c r="A633" s="454"/>
      <c r="B633" s="653"/>
      <c r="C633" s="454"/>
      <c r="D633" s="454"/>
      <c r="E633" s="454"/>
      <c r="F633" s="504"/>
      <c r="G633" s="454"/>
      <c r="H633" s="454"/>
      <c r="I633" s="454"/>
      <c r="J633" s="454"/>
      <c r="K633" s="454"/>
      <c r="L633" s="454"/>
      <c r="M633" s="454"/>
      <c r="N633" s="454"/>
      <c r="O633" s="454"/>
      <c r="P633" s="454"/>
      <c r="Q633" s="454"/>
      <c r="R633" s="454"/>
      <c r="S633" s="454"/>
      <c r="T633" s="454"/>
      <c r="U633" s="454"/>
      <c r="V633" s="454"/>
      <c r="W633" s="454"/>
      <c r="X633" s="454"/>
      <c r="Y633" s="454"/>
      <c r="Z633" s="454"/>
      <c r="AA633" s="454"/>
      <c r="AB633" s="454"/>
      <c r="AC633" s="454"/>
      <c r="AD633" s="454"/>
      <c r="AE633" s="454"/>
      <c r="AF633" s="454"/>
      <c r="AG633" s="454"/>
      <c r="AH633" s="454"/>
      <c r="AI633" s="454"/>
      <c r="AJ633" s="454"/>
      <c r="AK633" s="454"/>
      <c r="AL633" s="454"/>
      <c r="AM633" s="454"/>
      <c r="AN633" s="454"/>
      <c r="AO633" s="454"/>
      <c r="AP633" s="454"/>
      <c r="AQ633" s="454"/>
      <c r="AR633" s="454"/>
      <c r="AS633" s="454"/>
      <c r="AT633" s="454"/>
      <c r="AU633" s="454"/>
      <c r="AV633" s="454"/>
      <c r="AW633" s="454"/>
      <c r="AX633" s="454"/>
      <c r="AY633" s="454"/>
      <c r="AZ633" s="454"/>
      <c r="BA633" s="454"/>
      <c r="BB633" s="454"/>
      <c r="BC633" s="454"/>
      <c r="BD633" s="454"/>
      <c r="BE633" s="454"/>
      <c r="BF633" s="454"/>
      <c r="BG633" s="454"/>
      <c r="BH633" s="454"/>
      <c r="BI633" s="454"/>
      <c r="BJ633" s="454"/>
      <c r="BK633" s="454"/>
      <c r="BL633" s="454"/>
      <c r="BM633" s="454"/>
      <c r="BN633" s="454"/>
      <c r="BO633" s="454"/>
      <c r="BP633" s="454"/>
      <c r="BQ633" s="454"/>
      <c r="BR633" s="454"/>
      <c r="BS633" s="454"/>
      <c r="BT633" s="454"/>
      <c r="BU633" s="454"/>
      <c r="BV633" s="454"/>
      <c r="BW633" s="454"/>
      <c r="BX633" s="454"/>
      <c r="BY633" s="454"/>
      <c r="BZ633" s="454"/>
      <c r="CA633" s="454"/>
      <c r="CB633" s="454"/>
      <c r="CC633" s="454"/>
      <c r="CD633" s="454"/>
      <c r="CE633" s="454"/>
      <c r="CF633" s="454"/>
      <c r="CG633" s="454"/>
      <c r="CH633" s="454"/>
      <c r="CI633" s="454"/>
      <c r="CJ633" s="454"/>
      <c r="CK633" s="454"/>
      <c r="CL633" s="454"/>
      <c r="CM633" s="454"/>
      <c r="CN633" s="454"/>
      <c r="CO633" s="454"/>
      <c r="CP633" s="454"/>
      <c r="CQ633" s="454"/>
      <c r="CR633" s="454"/>
      <c r="CS633" s="454"/>
      <c r="CT633" s="454"/>
      <c r="CU633" s="454"/>
      <c r="CV633" s="454"/>
      <c r="CW633" s="454"/>
      <c r="CX633" s="454"/>
      <c r="CY633" s="454"/>
      <c r="CZ633" s="454"/>
      <c r="DA633" s="454"/>
      <c r="DB633" s="454"/>
      <c r="DC633" s="454"/>
      <c r="DD633" s="454"/>
      <c r="DE633" s="454"/>
      <c r="DF633" s="454"/>
      <c r="DG633" s="454"/>
      <c r="DH633" s="454"/>
      <c r="DI633" s="454"/>
      <c r="DJ633" s="454"/>
      <c r="DK633" s="454"/>
      <c r="DL633" s="454"/>
      <c r="DM633" s="454"/>
      <c r="DN633" s="454"/>
      <c r="DO633" s="454"/>
      <c r="DP633" s="454"/>
      <c r="DQ633" s="454"/>
      <c r="DR633" s="454"/>
      <c r="DS633" s="454"/>
      <c r="DT633" s="454"/>
      <c r="DU633" s="454"/>
      <c r="DV633" s="454"/>
      <c r="DW633" s="454"/>
      <c r="DX633" s="454"/>
      <c r="DY633" s="454"/>
      <c r="DZ633" s="454"/>
      <c r="EA633" s="454"/>
      <c r="EB633" s="454"/>
      <c r="EC633" s="454"/>
      <c r="ED633" s="454"/>
      <c r="EE633" s="454"/>
      <c r="EF633" s="454"/>
      <c r="EG633" s="454"/>
      <c r="EH633" s="454"/>
      <c r="EI633" s="454"/>
      <c r="EJ633" s="454"/>
      <c r="EK633" s="454"/>
      <c r="EL633" s="454"/>
      <c r="EM633" s="454"/>
      <c r="EN633" s="454"/>
      <c r="EO633" s="454"/>
      <c r="EP633" s="454"/>
      <c r="EQ633" s="454"/>
      <c r="ER633" s="454"/>
      <c r="ES633" s="454"/>
      <c r="ET633" s="454"/>
      <c r="EU633" s="581"/>
      <c r="EV633" s="581"/>
      <c r="EW633" s="581"/>
      <c r="EX633" s="581"/>
      <c r="EY633" s="581"/>
      <c r="EZ633" s="581"/>
      <c r="FA633" s="581"/>
      <c r="FB633" s="581"/>
      <c r="FC633" s="581"/>
      <c r="FD633" s="581"/>
      <c r="FE633" s="581"/>
    </row>
    <row r="634" spans="1:161">
      <c r="A634" s="454"/>
      <c r="B634" s="653"/>
      <c r="C634" s="454"/>
      <c r="D634" s="454"/>
      <c r="E634" s="454"/>
      <c r="F634" s="504"/>
      <c r="G634" s="454"/>
      <c r="H634" s="454"/>
      <c r="I634" s="454"/>
      <c r="J634" s="454"/>
      <c r="K634" s="454"/>
      <c r="L634" s="454"/>
      <c r="M634" s="454"/>
      <c r="N634" s="454"/>
      <c r="O634" s="454"/>
      <c r="P634" s="454"/>
      <c r="Q634" s="454"/>
      <c r="R634" s="454"/>
      <c r="S634" s="454"/>
      <c r="T634" s="454"/>
      <c r="U634" s="454"/>
      <c r="V634" s="454"/>
      <c r="W634" s="454"/>
      <c r="X634" s="454"/>
      <c r="Y634" s="454"/>
      <c r="Z634" s="454"/>
      <c r="AA634" s="454"/>
      <c r="AB634" s="454"/>
      <c r="AC634" s="454"/>
      <c r="AD634" s="454"/>
      <c r="AE634" s="454"/>
      <c r="AF634" s="454"/>
      <c r="AG634" s="454"/>
      <c r="AH634" s="454"/>
      <c r="AI634" s="454"/>
      <c r="AJ634" s="454"/>
      <c r="AK634" s="454"/>
      <c r="AL634" s="454"/>
      <c r="AM634" s="454"/>
      <c r="AN634" s="454"/>
      <c r="AO634" s="454"/>
      <c r="AP634" s="454"/>
      <c r="AQ634" s="454"/>
      <c r="AR634" s="454"/>
      <c r="AS634" s="454"/>
      <c r="AT634" s="454"/>
      <c r="AU634" s="454"/>
      <c r="AV634" s="454"/>
      <c r="AW634" s="454"/>
      <c r="AX634" s="454"/>
      <c r="AY634" s="454"/>
      <c r="AZ634" s="454"/>
      <c r="BA634" s="454"/>
      <c r="BB634" s="454"/>
      <c r="BC634" s="454"/>
      <c r="BD634" s="454"/>
      <c r="BE634" s="454"/>
      <c r="BF634" s="454"/>
      <c r="BG634" s="454"/>
      <c r="BH634" s="454"/>
      <c r="BI634" s="454"/>
      <c r="BJ634" s="454"/>
      <c r="BK634" s="454"/>
      <c r="BL634" s="454"/>
      <c r="BM634" s="454"/>
      <c r="BN634" s="454"/>
      <c r="BO634" s="454"/>
      <c r="BP634" s="454"/>
      <c r="BQ634" s="454"/>
      <c r="BR634" s="454"/>
      <c r="BS634" s="454"/>
      <c r="BT634" s="454"/>
      <c r="BU634" s="454"/>
      <c r="BV634" s="454"/>
      <c r="BW634" s="454"/>
      <c r="BX634" s="454"/>
      <c r="BY634" s="454"/>
      <c r="BZ634" s="454"/>
      <c r="CA634" s="454"/>
      <c r="CB634" s="454"/>
      <c r="CC634" s="454"/>
      <c r="CD634" s="454"/>
      <c r="CE634" s="454"/>
      <c r="CF634" s="454"/>
      <c r="CG634" s="454"/>
      <c r="CH634" s="454"/>
      <c r="CI634" s="454"/>
      <c r="CJ634" s="454"/>
      <c r="CK634" s="454"/>
      <c r="CL634" s="454"/>
      <c r="CM634" s="454"/>
      <c r="CN634" s="454"/>
      <c r="CO634" s="454"/>
      <c r="CP634" s="454"/>
      <c r="CQ634" s="454"/>
      <c r="CR634" s="454"/>
      <c r="CS634" s="454"/>
      <c r="CT634" s="454"/>
      <c r="CU634" s="454"/>
      <c r="CV634" s="454"/>
      <c r="CW634" s="454"/>
      <c r="CX634" s="454"/>
      <c r="CY634" s="454"/>
      <c r="CZ634" s="454"/>
      <c r="DA634" s="454"/>
      <c r="DB634" s="454"/>
      <c r="DC634" s="454"/>
      <c r="DD634" s="454"/>
      <c r="DE634" s="454"/>
      <c r="DF634" s="454"/>
      <c r="DG634" s="454"/>
      <c r="DH634" s="454"/>
      <c r="DI634" s="454"/>
      <c r="DJ634" s="454"/>
      <c r="DK634" s="454"/>
      <c r="DL634" s="454"/>
      <c r="DM634" s="454"/>
      <c r="DN634" s="454"/>
      <c r="DO634" s="454"/>
      <c r="DP634" s="454"/>
      <c r="DQ634" s="454"/>
      <c r="DR634" s="454"/>
      <c r="DS634" s="454"/>
      <c r="DT634" s="454"/>
      <c r="DU634" s="454"/>
      <c r="DV634" s="454"/>
      <c r="DW634" s="454"/>
      <c r="DX634" s="454"/>
      <c r="DY634" s="454"/>
      <c r="DZ634" s="454"/>
      <c r="EA634" s="454"/>
      <c r="EB634" s="454"/>
      <c r="EC634" s="454"/>
      <c r="ED634" s="454"/>
      <c r="EE634" s="454"/>
      <c r="EF634" s="454"/>
      <c r="EG634" s="454"/>
      <c r="EH634" s="454"/>
      <c r="EI634" s="454"/>
      <c r="EJ634" s="454"/>
      <c r="EK634" s="454"/>
      <c r="EL634" s="454"/>
      <c r="EM634" s="454"/>
      <c r="EN634" s="454"/>
      <c r="EO634" s="454"/>
      <c r="EP634" s="454"/>
      <c r="EQ634" s="454"/>
      <c r="ER634" s="454"/>
      <c r="ES634" s="454"/>
      <c r="ET634" s="454"/>
      <c r="EU634" s="581"/>
      <c r="EV634" s="581"/>
      <c r="EW634" s="581"/>
      <c r="EX634" s="581"/>
      <c r="EY634" s="581"/>
      <c r="EZ634" s="581"/>
      <c r="FA634" s="581"/>
      <c r="FB634" s="581"/>
      <c r="FC634" s="581"/>
      <c r="FD634" s="581"/>
      <c r="FE634" s="581"/>
    </row>
    <row r="635" spans="1:161">
      <c r="A635" s="454"/>
      <c r="B635" s="653"/>
      <c r="C635" s="454"/>
      <c r="D635" s="454"/>
      <c r="E635" s="454"/>
      <c r="F635" s="504"/>
      <c r="G635" s="454"/>
      <c r="H635" s="454"/>
      <c r="I635" s="454"/>
      <c r="J635" s="454"/>
      <c r="K635" s="454"/>
      <c r="L635" s="454"/>
      <c r="M635" s="454"/>
      <c r="N635" s="454"/>
      <c r="O635" s="454"/>
      <c r="P635" s="454"/>
      <c r="Q635" s="454"/>
      <c r="R635" s="454"/>
      <c r="S635" s="454"/>
      <c r="T635" s="454"/>
      <c r="U635" s="454"/>
      <c r="V635" s="454"/>
      <c r="W635" s="454"/>
      <c r="X635" s="454"/>
      <c r="Y635" s="454"/>
      <c r="Z635" s="454"/>
      <c r="AA635" s="454"/>
      <c r="AB635" s="454"/>
      <c r="AC635" s="454"/>
      <c r="AD635" s="454"/>
      <c r="AE635" s="454"/>
      <c r="AF635" s="454"/>
      <c r="AG635" s="454"/>
      <c r="AH635" s="454"/>
      <c r="AI635" s="454"/>
      <c r="AJ635" s="454"/>
      <c r="AK635" s="454"/>
      <c r="AL635" s="454"/>
      <c r="AM635" s="454"/>
      <c r="AN635" s="454"/>
      <c r="AO635" s="454"/>
      <c r="AP635" s="454"/>
      <c r="AQ635" s="454"/>
      <c r="AR635" s="454"/>
      <c r="AS635" s="454"/>
      <c r="AT635" s="454"/>
      <c r="AU635" s="454"/>
      <c r="AV635" s="454"/>
      <c r="AW635" s="454"/>
      <c r="AX635" s="454"/>
      <c r="AY635" s="454"/>
      <c r="AZ635" s="454"/>
      <c r="BA635" s="454"/>
      <c r="BB635" s="454"/>
      <c r="BC635" s="454"/>
      <c r="BD635" s="454"/>
      <c r="BE635" s="454"/>
      <c r="BF635" s="454"/>
      <c r="BG635" s="454"/>
      <c r="BH635" s="454"/>
      <c r="BI635" s="454"/>
      <c r="BJ635" s="454"/>
      <c r="BK635" s="454"/>
      <c r="BL635" s="454"/>
      <c r="BM635" s="454"/>
      <c r="BN635" s="454"/>
      <c r="BO635" s="454"/>
      <c r="BP635" s="454"/>
      <c r="BQ635" s="454"/>
      <c r="BR635" s="454"/>
      <c r="BS635" s="454"/>
      <c r="BT635" s="454"/>
      <c r="BU635" s="454"/>
      <c r="BV635" s="454"/>
      <c r="BW635" s="454"/>
      <c r="BX635" s="454"/>
      <c r="BY635" s="454"/>
      <c r="BZ635" s="454"/>
      <c r="CA635" s="454"/>
      <c r="CB635" s="454"/>
      <c r="CC635" s="454"/>
      <c r="CD635" s="454"/>
      <c r="CE635" s="454"/>
      <c r="CF635" s="454"/>
      <c r="CG635" s="454"/>
      <c r="CH635" s="454"/>
      <c r="CI635" s="454"/>
      <c r="CJ635" s="454"/>
      <c r="CK635" s="454"/>
      <c r="CL635" s="454"/>
      <c r="CM635" s="454"/>
      <c r="CN635" s="454"/>
      <c r="CO635" s="454"/>
      <c r="CP635" s="454"/>
      <c r="CQ635" s="454"/>
      <c r="CR635" s="454"/>
      <c r="CS635" s="454"/>
      <c r="CT635" s="454"/>
      <c r="CU635" s="454"/>
      <c r="CV635" s="454"/>
      <c r="CW635" s="454"/>
      <c r="CX635" s="454"/>
      <c r="CY635" s="454"/>
      <c r="CZ635" s="454"/>
      <c r="DA635" s="454"/>
      <c r="DB635" s="454"/>
      <c r="DC635" s="454"/>
      <c r="DD635" s="454"/>
      <c r="DE635" s="454"/>
      <c r="DF635" s="454"/>
      <c r="DG635" s="454"/>
      <c r="DH635" s="454"/>
      <c r="DI635" s="454"/>
      <c r="DJ635" s="454"/>
      <c r="DK635" s="454"/>
      <c r="DL635" s="454"/>
      <c r="DM635" s="454"/>
      <c r="DN635" s="454"/>
      <c r="DO635" s="454"/>
      <c r="DP635" s="454"/>
      <c r="DQ635" s="454"/>
      <c r="DR635" s="454"/>
      <c r="DS635" s="454"/>
      <c r="DT635" s="454"/>
      <c r="DU635" s="454"/>
      <c r="DV635" s="454"/>
      <c r="DW635" s="454"/>
      <c r="DX635" s="454"/>
      <c r="DY635" s="454"/>
      <c r="DZ635" s="454"/>
      <c r="EA635" s="454"/>
      <c r="EB635" s="454"/>
      <c r="EC635" s="454"/>
      <c r="ED635" s="454"/>
      <c r="EE635" s="454"/>
      <c r="EF635" s="454"/>
      <c r="EG635" s="454"/>
      <c r="EH635" s="454"/>
      <c r="EI635" s="454"/>
      <c r="EJ635" s="454"/>
      <c r="EK635" s="454"/>
      <c r="EL635" s="454"/>
      <c r="EM635" s="454"/>
      <c r="EN635" s="454"/>
      <c r="EO635" s="454"/>
      <c r="EP635" s="454"/>
      <c r="EQ635" s="454"/>
      <c r="ER635" s="454"/>
      <c r="ES635" s="454"/>
      <c r="ET635" s="454"/>
      <c r="EU635" s="581"/>
      <c r="EV635" s="581"/>
      <c r="EW635" s="581"/>
      <c r="EX635" s="581"/>
      <c r="EY635" s="581"/>
      <c r="EZ635" s="581"/>
      <c r="FA635" s="581"/>
      <c r="FB635" s="581"/>
      <c r="FC635" s="581"/>
      <c r="FD635" s="581"/>
      <c r="FE635" s="581"/>
    </row>
    <row r="636" spans="1:161">
      <c r="A636" s="454"/>
      <c r="B636" s="653"/>
      <c r="C636" s="454"/>
      <c r="D636" s="454"/>
      <c r="E636" s="454"/>
      <c r="F636" s="504"/>
      <c r="G636" s="454"/>
      <c r="H636" s="454"/>
      <c r="I636" s="454"/>
      <c r="J636" s="454"/>
      <c r="K636" s="454"/>
      <c r="L636" s="454"/>
      <c r="M636" s="454"/>
      <c r="N636" s="454"/>
      <c r="O636" s="454"/>
      <c r="P636" s="454"/>
      <c r="Q636" s="454"/>
      <c r="R636" s="454"/>
      <c r="S636" s="454"/>
      <c r="T636" s="454"/>
      <c r="U636" s="454"/>
      <c r="V636" s="454"/>
      <c r="W636" s="454"/>
      <c r="X636" s="454"/>
      <c r="Y636" s="454"/>
      <c r="Z636" s="454"/>
      <c r="AA636" s="454"/>
      <c r="AB636" s="454"/>
      <c r="AC636" s="454"/>
      <c r="AD636" s="454"/>
      <c r="AE636" s="454"/>
      <c r="AF636" s="454"/>
      <c r="AG636" s="454"/>
      <c r="AH636" s="454"/>
      <c r="AI636" s="454"/>
      <c r="AJ636" s="454"/>
      <c r="AK636" s="454"/>
      <c r="AL636" s="454"/>
      <c r="AM636" s="454"/>
      <c r="AN636" s="454"/>
      <c r="AO636" s="454"/>
      <c r="AP636" s="454"/>
      <c r="AQ636" s="454"/>
      <c r="AR636" s="454"/>
      <c r="AS636" s="454"/>
      <c r="AT636" s="454"/>
      <c r="AU636" s="454"/>
      <c r="AV636" s="454"/>
      <c r="AW636" s="454"/>
      <c r="AX636" s="454"/>
      <c r="AY636" s="454"/>
      <c r="AZ636" s="454"/>
      <c r="BA636" s="454"/>
      <c r="BB636" s="454"/>
      <c r="BC636" s="454"/>
      <c r="BD636" s="454"/>
      <c r="BE636" s="454"/>
      <c r="BF636" s="454"/>
      <c r="BG636" s="454"/>
      <c r="BH636" s="454"/>
      <c r="BI636" s="454"/>
      <c r="BJ636" s="454"/>
      <c r="BK636" s="454"/>
      <c r="BL636" s="454"/>
      <c r="BM636" s="454"/>
      <c r="BN636" s="454"/>
      <c r="BO636" s="454"/>
      <c r="BP636" s="454"/>
      <c r="BQ636" s="454"/>
      <c r="BR636" s="454"/>
      <c r="BS636" s="454"/>
      <c r="BT636" s="454"/>
      <c r="BU636" s="454"/>
      <c r="BV636" s="454"/>
      <c r="BW636" s="454"/>
      <c r="BX636" s="454"/>
      <c r="BY636" s="454"/>
      <c r="BZ636" s="454"/>
      <c r="CA636" s="454"/>
      <c r="CB636" s="454"/>
      <c r="CC636" s="454"/>
      <c r="CD636" s="454"/>
      <c r="CE636" s="454"/>
      <c r="CF636" s="454"/>
      <c r="CG636" s="454"/>
      <c r="CH636" s="454"/>
      <c r="CI636" s="454"/>
      <c r="CJ636" s="454"/>
      <c r="CK636" s="454"/>
      <c r="CL636" s="454"/>
      <c r="CM636" s="454"/>
      <c r="CN636" s="454"/>
      <c r="CO636" s="454"/>
      <c r="CP636" s="454"/>
      <c r="CQ636" s="454"/>
      <c r="CR636" s="454"/>
      <c r="CS636" s="454"/>
      <c r="CT636" s="454"/>
      <c r="CU636" s="454"/>
      <c r="CV636" s="454"/>
      <c r="CW636" s="454"/>
      <c r="CX636" s="454"/>
      <c r="CY636" s="454"/>
      <c r="CZ636" s="454"/>
      <c r="DA636" s="454"/>
      <c r="DB636" s="454"/>
      <c r="DC636" s="454"/>
      <c r="DD636" s="454"/>
      <c r="DE636" s="454"/>
      <c r="DF636" s="454"/>
      <c r="DG636" s="454"/>
      <c r="DH636" s="454"/>
      <c r="DI636" s="454"/>
      <c r="DJ636" s="454"/>
      <c r="DK636" s="454"/>
      <c r="DL636" s="454"/>
      <c r="DM636" s="454"/>
      <c r="DN636" s="454"/>
      <c r="DO636" s="454"/>
      <c r="DP636" s="454"/>
      <c r="DQ636" s="454"/>
      <c r="DR636" s="454"/>
      <c r="DS636" s="454"/>
      <c r="DT636" s="454"/>
      <c r="DU636" s="454"/>
      <c r="DV636" s="454"/>
      <c r="DW636" s="454"/>
      <c r="DX636" s="454"/>
      <c r="DY636" s="454"/>
      <c r="DZ636" s="454"/>
      <c r="EA636" s="454"/>
      <c r="EB636" s="454"/>
      <c r="EC636" s="454"/>
      <c r="ED636" s="454"/>
      <c r="EE636" s="454"/>
      <c r="EF636" s="454"/>
      <c r="EG636" s="454"/>
      <c r="EH636" s="454"/>
      <c r="EI636" s="454"/>
      <c r="EJ636" s="454"/>
      <c r="EK636" s="454"/>
      <c r="EL636" s="454"/>
      <c r="EM636" s="454"/>
      <c r="EN636" s="454"/>
      <c r="EO636" s="454"/>
      <c r="EP636" s="454"/>
      <c r="EQ636" s="454"/>
      <c r="ER636" s="454"/>
      <c r="ES636" s="454"/>
      <c r="ET636" s="454"/>
      <c r="EU636" s="581"/>
      <c r="EV636" s="581"/>
      <c r="EW636" s="581"/>
      <c r="EX636" s="581"/>
      <c r="EY636" s="581"/>
      <c r="EZ636" s="581"/>
      <c r="FA636" s="581"/>
      <c r="FB636" s="581"/>
      <c r="FC636" s="581"/>
      <c r="FD636" s="581"/>
      <c r="FE636" s="581"/>
    </row>
    <row r="637" spans="1:161">
      <c r="A637" s="454"/>
      <c r="B637" s="653"/>
      <c r="C637" s="454"/>
      <c r="D637" s="454"/>
      <c r="E637" s="454"/>
      <c r="F637" s="504"/>
      <c r="G637" s="454"/>
      <c r="H637" s="454"/>
      <c r="I637" s="454"/>
      <c r="J637" s="454"/>
      <c r="K637" s="454"/>
      <c r="L637" s="454"/>
      <c r="M637" s="454"/>
      <c r="N637" s="454"/>
      <c r="O637" s="454"/>
      <c r="P637" s="454"/>
      <c r="Q637" s="454"/>
      <c r="R637" s="454"/>
      <c r="S637" s="454"/>
      <c r="T637" s="454"/>
      <c r="U637" s="454"/>
      <c r="V637" s="454"/>
      <c r="W637" s="454"/>
      <c r="X637" s="454"/>
      <c r="Y637" s="454"/>
      <c r="Z637" s="454"/>
      <c r="AA637" s="454"/>
      <c r="AB637" s="454"/>
      <c r="AC637" s="454"/>
      <c r="AD637" s="454"/>
      <c r="AE637" s="454"/>
      <c r="AF637" s="454"/>
      <c r="AG637" s="454"/>
      <c r="AH637" s="454"/>
      <c r="AI637" s="454"/>
      <c r="AJ637" s="454"/>
      <c r="AK637" s="454"/>
      <c r="AL637" s="454"/>
      <c r="AM637" s="454"/>
      <c r="AN637" s="454"/>
      <c r="AO637" s="454"/>
      <c r="AP637" s="454"/>
      <c r="AQ637" s="454"/>
      <c r="AR637" s="454"/>
      <c r="AS637" s="454"/>
      <c r="AT637" s="454"/>
      <c r="AU637" s="454"/>
      <c r="AV637" s="454"/>
      <c r="AW637" s="454"/>
      <c r="AX637" s="454"/>
      <c r="AY637" s="454"/>
      <c r="AZ637" s="454"/>
      <c r="BA637" s="454"/>
      <c r="BB637" s="454"/>
      <c r="BC637" s="454"/>
      <c r="BD637" s="454"/>
      <c r="BE637" s="454"/>
      <c r="BF637" s="454"/>
      <c r="BG637" s="454"/>
      <c r="BH637" s="454"/>
      <c r="BI637" s="454"/>
      <c r="BJ637" s="454"/>
      <c r="BK637" s="454"/>
      <c r="BL637" s="454"/>
      <c r="BM637" s="454"/>
      <c r="BN637" s="454"/>
      <c r="BO637" s="454"/>
      <c r="BP637" s="454"/>
      <c r="BQ637" s="454"/>
      <c r="BR637" s="454"/>
      <c r="BS637" s="454"/>
      <c r="BT637" s="454"/>
      <c r="BU637" s="454"/>
      <c r="BV637" s="454"/>
      <c r="BW637" s="454"/>
      <c r="BX637" s="454"/>
      <c r="BY637" s="454"/>
      <c r="BZ637" s="454"/>
      <c r="CA637" s="454"/>
      <c r="CB637" s="454"/>
      <c r="CC637" s="454"/>
      <c r="CD637" s="454"/>
      <c r="CE637" s="454"/>
      <c r="CF637" s="454"/>
      <c r="CG637" s="454"/>
      <c r="CH637" s="454"/>
      <c r="CI637" s="454"/>
      <c r="CJ637" s="454"/>
      <c r="CK637" s="454"/>
      <c r="CL637" s="454"/>
      <c r="CM637" s="454"/>
      <c r="CN637" s="454"/>
      <c r="CO637" s="454"/>
      <c r="CP637" s="454"/>
      <c r="CQ637" s="454"/>
      <c r="CR637" s="454"/>
      <c r="CS637" s="454"/>
      <c r="CT637" s="454"/>
      <c r="CU637" s="454"/>
      <c r="CV637" s="454"/>
      <c r="CW637" s="454"/>
      <c r="CX637" s="454"/>
      <c r="CY637" s="454"/>
      <c r="CZ637" s="454"/>
      <c r="DA637" s="454"/>
      <c r="DB637" s="454"/>
      <c r="DC637" s="454"/>
      <c r="DD637" s="454"/>
      <c r="DE637" s="454"/>
      <c r="DF637" s="454"/>
      <c r="DG637" s="454"/>
      <c r="DH637" s="454"/>
      <c r="DI637" s="454"/>
      <c r="DJ637" s="454"/>
      <c r="DK637" s="454"/>
      <c r="DL637" s="454"/>
      <c r="DM637" s="454"/>
      <c r="DN637" s="454"/>
      <c r="DO637" s="454"/>
      <c r="DP637" s="454"/>
      <c r="DQ637" s="454"/>
      <c r="DR637" s="454"/>
      <c r="DS637" s="454"/>
      <c r="DT637" s="454"/>
      <c r="DU637" s="454"/>
      <c r="DV637" s="454"/>
      <c r="DW637" s="454"/>
      <c r="DX637" s="454"/>
      <c r="DY637" s="454"/>
      <c r="DZ637" s="454"/>
      <c r="EA637" s="454"/>
      <c r="EB637" s="454"/>
      <c r="EC637" s="454"/>
      <c r="ED637" s="454"/>
      <c r="EE637" s="454"/>
      <c r="EF637" s="454"/>
      <c r="EG637" s="454"/>
      <c r="EH637" s="454"/>
      <c r="EI637" s="454"/>
      <c r="EJ637" s="454"/>
      <c r="EK637" s="454"/>
      <c r="EL637" s="454"/>
      <c r="EM637" s="454"/>
      <c r="EN637" s="454"/>
      <c r="EO637" s="454"/>
      <c r="EP637" s="454"/>
      <c r="EQ637" s="454"/>
      <c r="ER637" s="454"/>
      <c r="ES637" s="454"/>
      <c r="ET637" s="454"/>
      <c r="EU637" s="581"/>
      <c r="EV637" s="581"/>
      <c r="EW637" s="581"/>
      <c r="EX637" s="581"/>
      <c r="EY637" s="581"/>
      <c r="EZ637" s="581"/>
      <c r="FA637" s="581"/>
      <c r="FB637" s="581"/>
      <c r="FC637" s="581"/>
      <c r="FD637" s="581"/>
      <c r="FE637" s="581"/>
    </row>
    <row r="638" spans="1:161">
      <c r="A638" s="454"/>
      <c r="B638" s="653"/>
      <c r="C638" s="454"/>
      <c r="D638" s="454"/>
      <c r="E638" s="454"/>
      <c r="F638" s="504"/>
      <c r="G638" s="454"/>
      <c r="H638" s="454"/>
      <c r="I638" s="454"/>
      <c r="J638" s="454"/>
      <c r="K638" s="454"/>
      <c r="L638" s="454"/>
      <c r="M638" s="454"/>
      <c r="N638" s="454"/>
      <c r="O638" s="454"/>
      <c r="P638" s="454"/>
      <c r="Q638" s="454"/>
      <c r="R638" s="454"/>
      <c r="S638" s="454"/>
      <c r="T638" s="454"/>
      <c r="U638" s="454"/>
      <c r="V638" s="454"/>
      <c r="W638" s="454"/>
      <c r="X638" s="454"/>
      <c r="Y638" s="454"/>
      <c r="Z638" s="454"/>
      <c r="AA638" s="454"/>
      <c r="AB638" s="454"/>
      <c r="AC638" s="454"/>
      <c r="AD638" s="454"/>
      <c r="AE638" s="454"/>
      <c r="AF638" s="454"/>
      <c r="AG638" s="454"/>
      <c r="AH638" s="454"/>
      <c r="AI638" s="454"/>
      <c r="AJ638" s="454"/>
      <c r="AK638" s="454"/>
      <c r="AL638" s="454"/>
      <c r="AM638" s="454"/>
      <c r="AN638" s="454"/>
      <c r="AO638" s="454"/>
      <c r="AP638" s="454"/>
      <c r="AQ638" s="454"/>
      <c r="AR638" s="454"/>
      <c r="AS638" s="454"/>
      <c r="AT638" s="454"/>
      <c r="AU638" s="454"/>
      <c r="AV638" s="454"/>
      <c r="AW638" s="454"/>
      <c r="AX638" s="454"/>
      <c r="AY638" s="454"/>
      <c r="AZ638" s="454"/>
      <c r="BA638" s="454"/>
      <c r="BB638" s="454"/>
      <c r="BC638" s="454"/>
      <c r="BD638" s="454"/>
      <c r="BE638" s="454"/>
      <c r="BF638" s="454"/>
      <c r="BG638" s="454"/>
      <c r="BH638" s="454"/>
      <c r="BI638" s="454"/>
      <c r="BJ638" s="454"/>
      <c r="BK638" s="454"/>
      <c r="BL638" s="454"/>
      <c r="BM638" s="454"/>
      <c r="BN638" s="454"/>
      <c r="BO638" s="454"/>
      <c r="BP638" s="454"/>
      <c r="BQ638" s="454"/>
      <c r="BR638" s="454"/>
      <c r="BS638" s="454"/>
      <c r="BT638" s="454"/>
      <c r="BU638" s="454"/>
      <c r="BV638" s="454"/>
      <c r="BW638" s="454"/>
      <c r="BX638" s="454"/>
      <c r="BY638" s="454"/>
      <c r="BZ638" s="454"/>
      <c r="CA638" s="454"/>
      <c r="CB638" s="454"/>
      <c r="CC638" s="454"/>
      <c r="CD638" s="454"/>
      <c r="CE638" s="454"/>
      <c r="CF638" s="454"/>
      <c r="CG638" s="454"/>
      <c r="CH638" s="454"/>
      <c r="CI638" s="454"/>
      <c r="CJ638" s="454"/>
      <c r="CK638" s="454"/>
      <c r="CL638" s="454"/>
      <c r="CM638" s="454"/>
      <c r="CN638" s="454"/>
      <c r="CO638" s="454"/>
      <c r="CP638" s="454"/>
      <c r="CQ638" s="454"/>
      <c r="CR638" s="454"/>
      <c r="CS638" s="454"/>
      <c r="CT638" s="454"/>
      <c r="CU638" s="454"/>
      <c r="CV638" s="454"/>
      <c r="CW638" s="454"/>
      <c r="CX638" s="454"/>
      <c r="CY638" s="454"/>
      <c r="CZ638" s="454"/>
      <c r="DA638" s="454"/>
      <c r="DB638" s="454"/>
      <c r="DC638" s="454"/>
      <c r="DD638" s="454"/>
      <c r="DE638" s="454"/>
      <c r="DF638" s="454"/>
      <c r="DG638" s="454"/>
      <c r="DH638" s="454"/>
      <c r="DI638" s="454"/>
      <c r="DJ638" s="454"/>
      <c r="DK638" s="454"/>
      <c r="DL638" s="454"/>
      <c r="DM638" s="454"/>
      <c r="DN638" s="454"/>
      <c r="DO638" s="454"/>
      <c r="DP638" s="454"/>
      <c r="DQ638" s="454"/>
      <c r="DR638" s="454"/>
      <c r="DS638" s="454"/>
      <c r="DT638" s="454"/>
      <c r="DU638" s="454"/>
      <c r="DV638" s="454"/>
      <c r="DW638" s="454"/>
      <c r="DX638" s="454"/>
      <c r="DY638" s="454"/>
      <c r="DZ638" s="454"/>
      <c r="EA638" s="454"/>
      <c r="EB638" s="454"/>
      <c r="EC638" s="454"/>
      <c r="ED638" s="454"/>
      <c r="EE638" s="454"/>
      <c r="EF638" s="454"/>
      <c r="EG638" s="454"/>
      <c r="EH638" s="454"/>
      <c r="EI638" s="454"/>
      <c r="EJ638" s="454"/>
      <c r="EK638" s="454"/>
      <c r="EL638" s="454"/>
      <c r="EM638" s="454"/>
      <c r="EN638" s="454"/>
      <c r="EO638" s="454"/>
      <c r="EP638" s="454"/>
      <c r="EQ638" s="454"/>
      <c r="ER638" s="454"/>
      <c r="ES638" s="454"/>
      <c r="ET638" s="454"/>
      <c r="EU638" s="581"/>
      <c r="EV638" s="581"/>
      <c r="EW638" s="581"/>
      <c r="EX638" s="581"/>
      <c r="EY638" s="581"/>
      <c r="EZ638" s="581"/>
      <c r="FA638" s="581"/>
      <c r="FB638" s="581"/>
      <c r="FC638" s="581"/>
      <c r="FD638" s="581"/>
      <c r="FE638" s="581"/>
    </row>
    <row r="639" spans="1:161">
      <c r="A639" s="454"/>
      <c r="B639" s="653"/>
      <c r="C639" s="454"/>
      <c r="D639" s="454"/>
      <c r="E639" s="454"/>
      <c r="F639" s="504"/>
      <c r="G639" s="454"/>
      <c r="H639" s="454"/>
      <c r="I639" s="454"/>
      <c r="J639" s="454"/>
      <c r="K639" s="454"/>
      <c r="L639" s="454"/>
      <c r="M639" s="454"/>
      <c r="N639" s="454"/>
      <c r="O639" s="454"/>
      <c r="P639" s="454"/>
      <c r="Q639" s="454"/>
      <c r="R639" s="454"/>
      <c r="S639" s="454"/>
      <c r="T639" s="454"/>
      <c r="U639" s="454"/>
      <c r="V639" s="454"/>
      <c r="W639" s="454"/>
      <c r="X639" s="454"/>
      <c r="Y639" s="454"/>
      <c r="Z639" s="454"/>
      <c r="AA639" s="454"/>
      <c r="AB639" s="454"/>
      <c r="AC639" s="454"/>
      <c r="AD639" s="454"/>
      <c r="AE639" s="454"/>
      <c r="AF639" s="454"/>
      <c r="AG639" s="454"/>
      <c r="AH639" s="454"/>
      <c r="AI639" s="454"/>
      <c r="AJ639" s="454"/>
      <c r="AK639" s="454"/>
      <c r="AL639" s="454"/>
      <c r="AM639" s="454"/>
      <c r="AN639" s="454"/>
      <c r="AO639" s="454"/>
      <c r="AP639" s="454"/>
      <c r="AQ639" s="454"/>
      <c r="AR639" s="454"/>
      <c r="AS639" s="454"/>
      <c r="AT639" s="454"/>
      <c r="AU639" s="454"/>
      <c r="AV639" s="454"/>
      <c r="AW639" s="454"/>
      <c r="AX639" s="454"/>
      <c r="AY639" s="454"/>
      <c r="AZ639" s="454"/>
      <c r="BA639" s="454"/>
      <c r="BB639" s="454"/>
      <c r="BC639" s="454"/>
      <c r="BD639" s="454"/>
      <c r="BE639" s="454"/>
      <c r="BF639" s="454"/>
      <c r="BG639" s="454"/>
      <c r="BH639" s="454"/>
      <c r="BI639" s="454"/>
      <c r="BJ639" s="454"/>
      <c r="BK639" s="454"/>
      <c r="BL639" s="454"/>
      <c r="BM639" s="454"/>
      <c r="BN639" s="454"/>
      <c r="BO639" s="454"/>
      <c r="BP639" s="454"/>
      <c r="BQ639" s="454"/>
      <c r="BR639" s="454"/>
      <c r="BS639" s="454"/>
      <c r="BT639" s="454"/>
      <c r="BU639" s="454"/>
      <c r="BV639" s="454"/>
      <c r="BW639" s="454"/>
      <c r="BX639" s="454"/>
      <c r="BY639" s="454"/>
      <c r="BZ639" s="454"/>
      <c r="CA639" s="454"/>
      <c r="CB639" s="454"/>
      <c r="CC639" s="454"/>
      <c r="CD639" s="454"/>
      <c r="CE639" s="454"/>
      <c r="CF639" s="454"/>
      <c r="CG639" s="454"/>
      <c r="CH639" s="454"/>
      <c r="CI639" s="454"/>
      <c r="CJ639" s="454"/>
      <c r="CK639" s="454"/>
      <c r="CL639" s="454"/>
      <c r="CM639" s="454"/>
      <c r="CN639" s="454"/>
      <c r="CO639" s="454"/>
      <c r="CP639" s="454"/>
      <c r="CQ639" s="454"/>
      <c r="CR639" s="454"/>
      <c r="CS639" s="454"/>
      <c r="CT639" s="454"/>
      <c r="CU639" s="454"/>
      <c r="CV639" s="454"/>
      <c r="CW639" s="454"/>
      <c r="CX639" s="454"/>
      <c r="CY639" s="454"/>
      <c r="CZ639" s="454"/>
      <c r="DA639" s="454"/>
      <c r="DB639" s="454"/>
      <c r="DC639" s="454"/>
      <c r="DD639" s="454"/>
      <c r="DE639" s="454"/>
      <c r="DF639" s="454"/>
      <c r="DG639" s="454"/>
      <c r="DH639" s="454"/>
      <c r="DI639" s="454"/>
      <c r="DJ639" s="454"/>
      <c r="DK639" s="454"/>
      <c r="DL639" s="454"/>
      <c r="DM639" s="454"/>
      <c r="DN639" s="454"/>
      <c r="DO639" s="454"/>
      <c r="DP639" s="454"/>
      <c r="DQ639" s="454"/>
      <c r="DR639" s="454"/>
      <c r="DS639" s="454"/>
      <c r="DT639" s="454"/>
      <c r="DU639" s="454"/>
      <c r="DV639" s="454"/>
      <c r="DW639" s="454"/>
      <c r="DX639" s="454"/>
      <c r="DY639" s="454"/>
      <c r="DZ639" s="454"/>
      <c r="EA639" s="454"/>
      <c r="EB639" s="454"/>
      <c r="EC639" s="454"/>
      <c r="ED639" s="454"/>
      <c r="EE639" s="454"/>
      <c r="EF639" s="454"/>
      <c r="EG639" s="454"/>
      <c r="EH639" s="454"/>
      <c r="EI639" s="454"/>
      <c r="EJ639" s="454"/>
      <c r="EK639" s="454"/>
      <c r="EL639" s="454"/>
      <c r="EM639" s="454"/>
      <c r="EN639" s="454"/>
      <c r="EO639" s="454"/>
      <c r="EP639" s="454"/>
      <c r="EQ639" s="454"/>
      <c r="ER639" s="454"/>
      <c r="ES639" s="454"/>
      <c r="ET639" s="454"/>
      <c r="EU639" s="581"/>
      <c r="EV639" s="581"/>
      <c r="EW639" s="581"/>
      <c r="EX639" s="581"/>
      <c r="EY639" s="581"/>
      <c r="EZ639" s="581"/>
      <c r="FA639" s="581"/>
      <c r="FB639" s="581"/>
      <c r="FC639" s="581"/>
      <c r="FD639" s="581"/>
      <c r="FE639" s="581"/>
    </row>
    <row r="640" spans="1:161">
      <c r="A640" s="454"/>
      <c r="B640" s="653"/>
      <c r="C640" s="454"/>
      <c r="D640" s="454"/>
      <c r="E640" s="454"/>
      <c r="F640" s="504"/>
      <c r="G640" s="454"/>
      <c r="H640" s="454"/>
      <c r="I640" s="454"/>
      <c r="J640" s="454"/>
      <c r="K640" s="454"/>
      <c r="L640" s="454"/>
      <c r="M640" s="454"/>
      <c r="N640" s="454"/>
      <c r="O640" s="454"/>
      <c r="P640" s="454"/>
      <c r="Q640" s="454"/>
      <c r="R640" s="454"/>
      <c r="S640" s="454"/>
      <c r="T640" s="454"/>
      <c r="U640" s="454"/>
      <c r="V640" s="454"/>
      <c r="W640" s="454"/>
      <c r="X640" s="454"/>
      <c r="Y640" s="454"/>
      <c r="Z640" s="454"/>
      <c r="AA640" s="454"/>
      <c r="AB640" s="454"/>
      <c r="AC640" s="454"/>
      <c r="AD640" s="454"/>
      <c r="AE640" s="454"/>
      <c r="AF640" s="454"/>
      <c r="AG640" s="454"/>
      <c r="AH640" s="454"/>
      <c r="AI640" s="454"/>
      <c r="AJ640" s="454"/>
      <c r="AK640" s="454"/>
      <c r="AL640" s="454"/>
      <c r="AM640" s="454"/>
      <c r="AN640" s="454"/>
      <c r="AO640" s="454"/>
      <c r="AP640" s="454"/>
      <c r="AQ640" s="454"/>
      <c r="AR640" s="454"/>
      <c r="AS640" s="454"/>
      <c r="AT640" s="454"/>
      <c r="AU640" s="454"/>
      <c r="AV640" s="454"/>
      <c r="AW640" s="454"/>
      <c r="AX640" s="454"/>
      <c r="AY640" s="454"/>
      <c r="AZ640" s="454"/>
      <c r="BA640" s="454"/>
      <c r="BB640" s="454"/>
      <c r="BC640" s="454"/>
      <c r="BD640" s="454"/>
      <c r="BE640" s="454"/>
      <c r="BF640" s="454"/>
      <c r="BG640" s="454"/>
      <c r="BH640" s="454"/>
      <c r="BI640" s="454"/>
      <c r="BJ640" s="454"/>
      <c r="BK640" s="454"/>
      <c r="BL640" s="454"/>
      <c r="BM640" s="454"/>
      <c r="BN640" s="454"/>
      <c r="BO640" s="454"/>
      <c r="BP640" s="454"/>
      <c r="BQ640" s="454"/>
      <c r="BR640" s="454"/>
      <c r="BS640" s="454"/>
      <c r="BT640" s="454"/>
      <c r="BU640" s="454"/>
      <c r="BV640" s="454"/>
      <c r="BW640" s="454"/>
      <c r="BX640" s="454"/>
      <c r="BY640" s="454"/>
      <c r="BZ640" s="454"/>
      <c r="CA640" s="454"/>
      <c r="CB640" s="454"/>
      <c r="CC640" s="454"/>
      <c r="CD640" s="454"/>
      <c r="CE640" s="454"/>
      <c r="CF640" s="454"/>
      <c r="CG640" s="454"/>
      <c r="CH640" s="454"/>
      <c r="CI640" s="454"/>
      <c r="CJ640" s="454"/>
      <c r="CK640" s="454"/>
      <c r="CL640" s="454"/>
      <c r="CM640" s="454"/>
      <c r="CN640" s="454"/>
      <c r="CO640" s="454"/>
      <c r="CP640" s="454"/>
      <c r="CQ640" s="454"/>
      <c r="CR640" s="454"/>
      <c r="CS640" s="454"/>
      <c r="CT640" s="454"/>
      <c r="CU640" s="454"/>
      <c r="CV640" s="454"/>
      <c r="CW640" s="454"/>
      <c r="CX640" s="454"/>
      <c r="CY640" s="454"/>
      <c r="CZ640" s="454"/>
      <c r="DA640" s="454"/>
      <c r="DB640" s="454"/>
      <c r="DC640" s="454"/>
      <c r="DD640" s="454"/>
      <c r="DE640" s="454"/>
      <c r="DF640" s="454"/>
      <c r="DG640" s="454"/>
      <c r="DH640" s="454"/>
      <c r="DI640" s="454"/>
      <c r="DJ640" s="454"/>
      <c r="DK640" s="454"/>
      <c r="DL640" s="454"/>
      <c r="DM640" s="454"/>
      <c r="DN640" s="454"/>
      <c r="DO640" s="454"/>
      <c r="DP640" s="454"/>
      <c r="DQ640" s="454"/>
      <c r="DR640" s="454"/>
      <c r="DS640" s="454"/>
      <c r="DT640" s="454"/>
      <c r="DU640" s="454"/>
      <c r="DV640" s="454"/>
      <c r="DW640" s="454"/>
      <c r="DX640" s="454"/>
      <c r="DY640" s="454"/>
      <c r="DZ640" s="454"/>
      <c r="EA640" s="454"/>
      <c r="EB640" s="454"/>
      <c r="EC640" s="454"/>
      <c r="ED640" s="454"/>
      <c r="EE640" s="454"/>
      <c r="EF640" s="454"/>
      <c r="EG640" s="454"/>
      <c r="EH640" s="454"/>
      <c r="EI640" s="454"/>
      <c r="EJ640" s="454"/>
      <c r="EK640" s="454"/>
      <c r="EL640" s="454"/>
      <c r="EM640" s="454"/>
      <c r="EN640" s="454"/>
      <c r="EO640" s="454"/>
      <c r="EP640" s="454"/>
      <c r="EQ640" s="454"/>
      <c r="ER640" s="454"/>
      <c r="ES640" s="454"/>
      <c r="ET640" s="454"/>
      <c r="EU640" s="581"/>
      <c r="EV640" s="581"/>
      <c r="EW640" s="581"/>
      <c r="EX640" s="581"/>
      <c r="EY640" s="581"/>
      <c r="EZ640" s="581"/>
      <c r="FA640" s="581"/>
      <c r="FB640" s="581"/>
      <c r="FC640" s="581"/>
      <c r="FD640" s="581"/>
      <c r="FE640" s="581"/>
    </row>
    <row r="641" spans="1:161">
      <c r="A641" s="454"/>
      <c r="B641" s="653"/>
      <c r="C641" s="454"/>
      <c r="D641" s="454"/>
      <c r="E641" s="454"/>
      <c r="F641" s="504"/>
      <c r="G641" s="454"/>
      <c r="H641" s="454"/>
      <c r="I641" s="454"/>
      <c r="J641" s="454"/>
      <c r="K641" s="454"/>
      <c r="L641" s="454"/>
      <c r="M641" s="454"/>
      <c r="N641" s="454"/>
      <c r="O641" s="454"/>
      <c r="P641" s="454"/>
      <c r="Q641" s="454"/>
      <c r="R641" s="454"/>
      <c r="S641" s="454"/>
      <c r="T641" s="454"/>
      <c r="U641" s="454"/>
      <c r="V641" s="454"/>
      <c r="W641" s="454"/>
      <c r="X641" s="454"/>
      <c r="Y641" s="454"/>
      <c r="Z641" s="454"/>
      <c r="AA641" s="454"/>
      <c r="AB641" s="454"/>
      <c r="AC641" s="454"/>
      <c r="AD641" s="454"/>
      <c r="AE641" s="454"/>
      <c r="AF641" s="454"/>
      <c r="AG641" s="454"/>
      <c r="AH641" s="454"/>
      <c r="AI641" s="454"/>
      <c r="AJ641" s="454"/>
      <c r="AK641" s="454"/>
      <c r="AL641" s="454"/>
      <c r="AM641" s="454"/>
      <c r="AN641" s="454"/>
      <c r="AO641" s="454"/>
      <c r="AP641" s="454"/>
      <c r="AQ641" s="454"/>
      <c r="AR641" s="454"/>
      <c r="AS641" s="454"/>
      <c r="AT641" s="454"/>
      <c r="AU641" s="454"/>
      <c r="AV641" s="454"/>
      <c r="AW641" s="454"/>
      <c r="AX641" s="454"/>
      <c r="AY641" s="454"/>
      <c r="AZ641" s="454"/>
      <c r="BA641" s="454"/>
      <c r="BB641" s="454"/>
      <c r="BC641" s="454"/>
      <c r="BD641" s="454"/>
      <c r="BE641" s="454"/>
      <c r="BF641" s="454"/>
      <c r="BG641" s="454"/>
      <c r="BH641" s="454"/>
      <c r="BI641" s="454"/>
      <c r="BJ641" s="454"/>
      <c r="BK641" s="454"/>
      <c r="BL641" s="454"/>
      <c r="BM641" s="454"/>
      <c r="BN641" s="454"/>
      <c r="BO641" s="454"/>
      <c r="BP641" s="454"/>
      <c r="BQ641" s="454"/>
      <c r="BR641" s="454"/>
      <c r="BS641" s="454"/>
      <c r="BT641" s="454"/>
      <c r="BU641" s="454"/>
      <c r="BV641" s="454"/>
      <c r="BW641" s="454"/>
      <c r="BX641" s="454"/>
      <c r="BY641" s="454"/>
      <c r="BZ641" s="454"/>
      <c r="CA641" s="454"/>
      <c r="CB641" s="454"/>
      <c r="CC641" s="454"/>
      <c r="CD641" s="454"/>
      <c r="CE641" s="454"/>
      <c r="CF641" s="454"/>
      <c r="CG641" s="454"/>
      <c r="CH641" s="454"/>
      <c r="CI641" s="454"/>
      <c r="CJ641" s="454"/>
      <c r="CK641" s="454"/>
      <c r="CL641" s="454"/>
      <c r="CM641" s="454"/>
      <c r="CN641" s="454"/>
      <c r="CO641" s="454"/>
      <c r="CP641" s="454"/>
      <c r="CQ641" s="454"/>
      <c r="CR641" s="454"/>
      <c r="CS641" s="454"/>
      <c r="CT641" s="454"/>
      <c r="CU641" s="454"/>
      <c r="CV641" s="454"/>
      <c r="CW641" s="454"/>
      <c r="CX641" s="454"/>
      <c r="CY641" s="454"/>
      <c r="CZ641" s="454"/>
      <c r="DA641" s="454"/>
      <c r="DB641" s="454"/>
      <c r="DC641" s="454"/>
      <c r="DD641" s="454"/>
      <c r="DE641" s="454"/>
      <c r="DF641" s="454"/>
      <c r="DG641" s="454"/>
      <c r="DH641" s="454"/>
      <c r="DI641" s="454"/>
      <c r="DJ641" s="454"/>
      <c r="DK641" s="454"/>
      <c r="DL641" s="454"/>
      <c r="DM641" s="454"/>
      <c r="DN641" s="454"/>
      <c r="DO641" s="454"/>
      <c r="DP641" s="454"/>
      <c r="DQ641" s="454"/>
      <c r="DR641" s="454"/>
      <c r="DS641" s="454"/>
      <c r="DT641" s="454"/>
      <c r="DU641" s="454"/>
      <c r="DV641" s="454"/>
      <c r="DW641" s="454"/>
      <c r="DX641" s="454"/>
      <c r="DY641" s="454"/>
      <c r="DZ641" s="454"/>
      <c r="EA641" s="454"/>
      <c r="EB641" s="454"/>
      <c r="EC641" s="454"/>
      <c r="ED641" s="454"/>
      <c r="EE641" s="454"/>
      <c r="EF641" s="454"/>
      <c r="EG641" s="454"/>
      <c r="EH641" s="454"/>
      <c r="EI641" s="454"/>
      <c r="EJ641" s="454"/>
      <c r="EK641" s="454"/>
      <c r="EL641" s="454"/>
      <c r="EM641" s="454"/>
      <c r="EN641" s="454"/>
      <c r="EO641" s="454"/>
      <c r="EP641" s="454"/>
      <c r="EQ641" s="454"/>
      <c r="ER641" s="454"/>
      <c r="ES641" s="454"/>
      <c r="ET641" s="454"/>
      <c r="EU641" s="581"/>
      <c r="EV641" s="581"/>
      <c r="EW641" s="581"/>
      <c r="EX641" s="581"/>
      <c r="EY641" s="581"/>
      <c r="EZ641" s="581"/>
      <c r="FA641" s="581"/>
      <c r="FB641" s="581"/>
      <c r="FC641" s="581"/>
      <c r="FD641" s="581"/>
      <c r="FE641" s="581"/>
    </row>
    <row r="642" spans="1:161">
      <c r="A642" s="454"/>
      <c r="B642" s="653"/>
      <c r="C642" s="454"/>
      <c r="D642" s="454"/>
      <c r="E642" s="454"/>
      <c r="F642" s="504"/>
      <c r="G642" s="454"/>
      <c r="H642" s="454"/>
      <c r="I642" s="454"/>
      <c r="J642" s="454"/>
      <c r="K642" s="454"/>
      <c r="L642" s="454"/>
      <c r="M642" s="454"/>
      <c r="N642" s="454"/>
      <c r="O642" s="454"/>
      <c r="P642" s="454"/>
      <c r="Q642" s="454"/>
      <c r="R642" s="454"/>
      <c r="S642" s="454"/>
      <c r="T642" s="454"/>
      <c r="U642" s="454"/>
      <c r="V642" s="454"/>
      <c r="W642" s="454"/>
      <c r="X642" s="454"/>
      <c r="Y642" s="454"/>
      <c r="Z642" s="454"/>
      <c r="AA642" s="454"/>
      <c r="AB642" s="454"/>
      <c r="AC642" s="454"/>
      <c r="AD642" s="454"/>
      <c r="AE642" s="454"/>
      <c r="AF642" s="454"/>
      <c r="AG642" s="454"/>
      <c r="AH642" s="454"/>
      <c r="AI642" s="454"/>
      <c r="AJ642" s="454"/>
      <c r="AK642" s="454"/>
      <c r="AL642" s="454"/>
      <c r="AM642" s="454"/>
      <c r="AN642" s="454"/>
      <c r="AO642" s="454"/>
      <c r="AP642" s="454"/>
      <c r="AQ642" s="454"/>
      <c r="AR642" s="454"/>
      <c r="AS642" s="454"/>
      <c r="AT642" s="454"/>
      <c r="AU642" s="454"/>
      <c r="AV642" s="454"/>
      <c r="AW642" s="454"/>
      <c r="AX642" s="454"/>
      <c r="AY642" s="454"/>
      <c r="AZ642" s="454"/>
      <c r="BA642" s="454"/>
      <c r="BB642" s="454"/>
      <c r="BC642" s="454"/>
      <c r="BD642" s="454"/>
      <c r="BE642" s="454"/>
      <c r="BF642" s="454"/>
      <c r="BG642" s="454"/>
      <c r="BH642" s="454"/>
      <c r="BI642" s="454"/>
      <c r="BJ642" s="454"/>
      <c r="BK642" s="454"/>
      <c r="BL642" s="454"/>
      <c r="BM642" s="454"/>
      <c r="BN642" s="454"/>
      <c r="BO642" s="454"/>
      <c r="BP642" s="454"/>
      <c r="BQ642" s="454"/>
      <c r="BR642" s="454"/>
      <c r="BS642" s="454"/>
      <c r="BT642" s="454"/>
      <c r="BU642" s="454"/>
      <c r="BV642" s="454"/>
      <c r="BW642" s="454"/>
      <c r="BX642" s="454"/>
      <c r="BY642" s="454"/>
      <c r="BZ642" s="454"/>
      <c r="CA642" s="454"/>
      <c r="CB642" s="454"/>
      <c r="CC642" s="454"/>
      <c r="CD642" s="454"/>
      <c r="CE642" s="454"/>
      <c r="CF642" s="454"/>
      <c r="CG642" s="454"/>
      <c r="CH642" s="454"/>
      <c r="CI642" s="454"/>
      <c r="CJ642" s="454"/>
      <c r="CK642" s="454"/>
      <c r="CL642" s="454"/>
      <c r="CM642" s="454"/>
      <c r="CN642" s="454"/>
      <c r="CO642" s="454"/>
      <c r="CP642" s="454"/>
      <c r="CQ642" s="454"/>
      <c r="CR642" s="454"/>
      <c r="CS642" s="454"/>
      <c r="CT642" s="454"/>
      <c r="CU642" s="454"/>
      <c r="CV642" s="454"/>
      <c r="CW642" s="454"/>
      <c r="CX642" s="454"/>
      <c r="CY642" s="454"/>
      <c r="CZ642" s="454"/>
      <c r="DA642" s="454"/>
      <c r="DB642" s="454"/>
      <c r="DC642" s="454"/>
      <c r="DD642" s="454"/>
      <c r="DE642" s="454"/>
      <c r="DF642" s="454"/>
      <c r="DG642" s="454"/>
      <c r="DH642" s="454"/>
      <c r="DI642" s="454"/>
      <c r="DJ642" s="454"/>
      <c r="DK642" s="454"/>
      <c r="DL642" s="454"/>
      <c r="DM642" s="454"/>
      <c r="DN642" s="454"/>
      <c r="DO642" s="454"/>
      <c r="DP642" s="454"/>
      <c r="DQ642" s="454"/>
      <c r="DR642" s="454"/>
      <c r="DS642" s="454"/>
      <c r="DT642" s="454"/>
      <c r="DU642" s="454"/>
      <c r="DV642" s="454"/>
      <c r="DW642" s="454"/>
      <c r="DX642" s="454"/>
      <c r="DY642" s="454"/>
      <c r="DZ642" s="454"/>
      <c r="EA642" s="454"/>
      <c r="EB642" s="454"/>
      <c r="EC642" s="454"/>
      <c r="ED642" s="454"/>
      <c r="EE642" s="454"/>
      <c r="EF642" s="454"/>
      <c r="EG642" s="454"/>
      <c r="EH642" s="454"/>
      <c r="EI642" s="454"/>
      <c r="EJ642" s="454"/>
      <c r="EK642" s="454"/>
      <c r="EL642" s="454"/>
      <c r="EM642" s="454"/>
      <c r="EN642" s="454"/>
      <c r="EO642" s="454"/>
      <c r="EP642" s="454"/>
      <c r="EQ642" s="454"/>
      <c r="ER642" s="454"/>
      <c r="ES642" s="454"/>
      <c r="ET642" s="454"/>
      <c r="EU642" s="581"/>
      <c r="EV642" s="581"/>
      <c r="EW642" s="581"/>
      <c r="EX642" s="581"/>
      <c r="EY642" s="581"/>
      <c r="EZ642" s="581"/>
      <c r="FA642" s="581"/>
      <c r="FB642" s="581"/>
      <c r="FC642" s="581"/>
      <c r="FD642" s="581"/>
      <c r="FE642" s="581"/>
    </row>
    <row r="643" spans="1:161">
      <c r="A643" s="454"/>
      <c r="B643" s="653"/>
      <c r="C643" s="454"/>
      <c r="D643" s="454"/>
      <c r="E643" s="454"/>
      <c r="F643" s="504"/>
      <c r="G643" s="454"/>
      <c r="H643" s="454"/>
      <c r="I643" s="454"/>
      <c r="J643" s="454"/>
      <c r="K643" s="454"/>
      <c r="L643" s="454"/>
      <c r="M643" s="454"/>
      <c r="N643" s="454"/>
      <c r="O643" s="454"/>
      <c r="P643" s="454"/>
      <c r="Q643" s="454"/>
      <c r="R643" s="454"/>
      <c r="S643" s="454"/>
      <c r="T643" s="454"/>
      <c r="U643" s="454"/>
      <c r="V643" s="454"/>
      <c r="W643" s="454"/>
      <c r="X643" s="454"/>
      <c r="Y643" s="454"/>
      <c r="Z643" s="454"/>
      <c r="AA643" s="454"/>
      <c r="AB643" s="454"/>
      <c r="AC643" s="454"/>
      <c r="AD643" s="454"/>
      <c r="AE643" s="454"/>
      <c r="AF643" s="454"/>
      <c r="AG643" s="454"/>
      <c r="AH643" s="454"/>
      <c r="AI643" s="454"/>
      <c r="AJ643" s="454"/>
      <c r="AK643" s="454"/>
      <c r="AL643" s="454"/>
      <c r="AM643" s="454"/>
      <c r="AN643" s="454"/>
      <c r="AO643" s="454"/>
      <c r="AP643" s="454"/>
      <c r="AQ643" s="454"/>
      <c r="AR643" s="454"/>
      <c r="AS643" s="454"/>
      <c r="AT643" s="454"/>
      <c r="AU643" s="454"/>
      <c r="AV643" s="454"/>
      <c r="AW643" s="454"/>
      <c r="AX643" s="454"/>
      <c r="AY643" s="454"/>
      <c r="AZ643" s="454"/>
      <c r="BA643" s="454"/>
      <c r="BB643" s="454"/>
      <c r="BC643" s="454"/>
      <c r="BD643" s="454"/>
      <c r="BE643" s="454"/>
      <c r="BF643" s="454"/>
      <c r="BG643" s="454"/>
      <c r="BH643" s="454"/>
      <c r="BI643" s="454"/>
      <c r="BJ643" s="454"/>
      <c r="BK643" s="454"/>
      <c r="BL643" s="454"/>
      <c r="BM643" s="454"/>
      <c r="BN643" s="454"/>
      <c r="BO643" s="454"/>
      <c r="BP643" s="454"/>
      <c r="BQ643" s="454"/>
      <c r="BR643" s="454"/>
      <c r="BS643" s="454"/>
      <c r="BT643" s="454"/>
      <c r="BU643" s="454"/>
      <c r="BV643" s="454"/>
      <c r="BW643" s="454"/>
      <c r="BX643" s="454"/>
      <c r="BY643" s="454"/>
      <c r="BZ643" s="454"/>
      <c r="CA643" s="454"/>
      <c r="CB643" s="454"/>
      <c r="CC643" s="454"/>
      <c r="CD643" s="454"/>
      <c r="CE643" s="454"/>
      <c r="CF643" s="454"/>
      <c r="CG643" s="454"/>
      <c r="CH643" s="454"/>
      <c r="CI643" s="454"/>
      <c r="CJ643" s="454"/>
      <c r="CK643" s="454"/>
      <c r="CL643" s="454"/>
      <c r="CM643" s="454"/>
      <c r="CN643" s="454"/>
      <c r="CO643" s="454"/>
      <c r="CP643" s="454"/>
      <c r="CQ643" s="454"/>
      <c r="CR643" s="454"/>
      <c r="CS643" s="454"/>
      <c r="CT643" s="454"/>
      <c r="CU643" s="454"/>
      <c r="CV643" s="454"/>
      <c r="CW643" s="454"/>
      <c r="CX643" s="454"/>
      <c r="CY643" s="454"/>
      <c r="CZ643" s="454"/>
      <c r="DA643" s="454"/>
      <c r="DB643" s="454"/>
      <c r="DC643" s="454"/>
      <c r="DD643" s="454"/>
      <c r="DE643" s="454"/>
      <c r="DF643" s="454"/>
      <c r="DG643" s="454"/>
      <c r="DH643" s="454"/>
      <c r="DI643" s="454"/>
      <c r="DJ643" s="454"/>
      <c r="DK643" s="454"/>
      <c r="DL643" s="454"/>
      <c r="DM643" s="454"/>
      <c r="DN643" s="454"/>
      <c r="DO643" s="454"/>
      <c r="DP643" s="454"/>
      <c r="DQ643" s="454"/>
      <c r="DR643" s="454"/>
      <c r="DS643" s="454"/>
      <c r="DT643" s="454"/>
      <c r="DU643" s="454"/>
      <c r="DV643" s="454"/>
      <c r="DW643" s="454"/>
      <c r="DX643" s="454"/>
      <c r="DY643" s="454"/>
      <c r="DZ643" s="454"/>
      <c r="EA643" s="454"/>
      <c r="EB643" s="454"/>
      <c r="EC643" s="454"/>
      <c r="ED643" s="454"/>
      <c r="EE643" s="454"/>
      <c r="EF643" s="454"/>
      <c r="EG643" s="454"/>
      <c r="EH643" s="454"/>
      <c r="EI643" s="454"/>
      <c r="EJ643" s="454"/>
      <c r="EK643" s="454"/>
      <c r="EL643" s="454"/>
      <c r="EM643" s="454"/>
      <c r="EN643" s="454"/>
      <c r="EO643" s="454"/>
      <c r="EP643" s="454"/>
      <c r="EQ643" s="454"/>
      <c r="ER643" s="454"/>
      <c r="ES643" s="454"/>
      <c r="ET643" s="454"/>
      <c r="EU643" s="581"/>
      <c r="EV643" s="581"/>
      <c r="EW643" s="581"/>
      <c r="EX643" s="581"/>
      <c r="EY643" s="581"/>
      <c r="EZ643" s="581"/>
      <c r="FA643" s="581"/>
      <c r="FB643" s="581"/>
      <c r="FC643" s="581"/>
      <c r="FD643" s="581"/>
      <c r="FE643" s="581"/>
    </row>
    <row r="644" spans="1:161">
      <c r="A644" s="454"/>
      <c r="B644" s="653"/>
      <c r="C644" s="454"/>
      <c r="D644" s="454"/>
      <c r="E644" s="454"/>
      <c r="F644" s="504"/>
      <c r="G644" s="454"/>
      <c r="H644" s="454"/>
      <c r="I644" s="454"/>
      <c r="J644" s="454"/>
      <c r="K644" s="454"/>
      <c r="L644" s="454"/>
      <c r="M644" s="454"/>
      <c r="N644" s="454"/>
      <c r="O644" s="454"/>
      <c r="P644" s="454"/>
      <c r="Q644" s="454"/>
      <c r="R644" s="454"/>
      <c r="S644" s="454"/>
      <c r="T644" s="454"/>
      <c r="U644" s="454"/>
      <c r="V644" s="454"/>
      <c r="W644" s="454"/>
      <c r="X644" s="454"/>
      <c r="Y644" s="454"/>
      <c r="Z644" s="454"/>
      <c r="AA644" s="454"/>
      <c r="AB644" s="454"/>
      <c r="AC644" s="454"/>
      <c r="AD644" s="454"/>
      <c r="AE644" s="454"/>
      <c r="AF644" s="454"/>
      <c r="AG644" s="454"/>
      <c r="AH644" s="454"/>
      <c r="AI644" s="454"/>
      <c r="AJ644" s="454"/>
      <c r="AK644" s="454"/>
      <c r="AL644" s="454"/>
      <c r="AM644" s="454"/>
      <c r="AN644" s="454"/>
      <c r="AO644" s="454"/>
      <c r="AP644" s="454"/>
      <c r="AQ644" s="454"/>
      <c r="AR644" s="454"/>
      <c r="AS644" s="454"/>
      <c r="AT644" s="454"/>
      <c r="AU644" s="454"/>
      <c r="AV644" s="454"/>
      <c r="AW644" s="454"/>
      <c r="AX644" s="454"/>
      <c r="AY644" s="454"/>
      <c r="AZ644" s="454"/>
      <c r="BA644" s="454"/>
      <c r="BB644" s="454"/>
      <c r="BC644" s="454"/>
      <c r="BD644" s="454"/>
      <c r="BE644" s="454"/>
      <c r="BF644" s="454"/>
      <c r="BG644" s="454"/>
      <c r="BH644" s="454"/>
      <c r="BI644" s="454"/>
      <c r="BJ644" s="454"/>
      <c r="BK644" s="454"/>
      <c r="BL644" s="454"/>
      <c r="BM644" s="454"/>
      <c r="BN644" s="454"/>
      <c r="BO644" s="454"/>
      <c r="BP644" s="454"/>
      <c r="BQ644" s="454"/>
      <c r="BR644" s="454"/>
      <c r="BS644" s="454"/>
      <c r="BT644" s="454"/>
      <c r="BU644" s="454"/>
      <c r="BV644" s="454"/>
      <c r="BW644" s="454"/>
      <c r="BX644" s="454"/>
      <c r="BY644" s="454"/>
      <c r="BZ644" s="454"/>
      <c r="CA644" s="454"/>
      <c r="CB644" s="454"/>
      <c r="CC644" s="454"/>
      <c r="CD644" s="454"/>
      <c r="CE644" s="454"/>
      <c r="CF644" s="454"/>
      <c r="CG644" s="454"/>
      <c r="CH644" s="454"/>
      <c r="CI644" s="454"/>
      <c r="CJ644" s="454"/>
      <c r="CK644" s="454"/>
      <c r="CL644" s="454"/>
      <c r="CM644" s="454"/>
      <c r="CN644" s="454"/>
      <c r="CO644" s="454"/>
      <c r="CP644" s="454"/>
      <c r="CQ644" s="454"/>
      <c r="CR644" s="454"/>
      <c r="CS644" s="454"/>
      <c r="CT644" s="454"/>
      <c r="CU644" s="454"/>
      <c r="CV644" s="454"/>
      <c r="CW644" s="454"/>
      <c r="CX644" s="454"/>
      <c r="CY644" s="454"/>
      <c r="CZ644" s="454"/>
      <c r="DA644" s="454"/>
      <c r="DB644" s="454"/>
      <c r="DC644" s="454"/>
      <c r="DD644" s="454"/>
      <c r="DE644" s="454"/>
      <c r="DF644" s="454"/>
      <c r="DG644" s="454"/>
      <c r="DH644" s="454"/>
      <c r="DI644" s="454"/>
      <c r="DJ644" s="454"/>
      <c r="DK644" s="454"/>
      <c r="DL644" s="454"/>
      <c r="DM644" s="454"/>
      <c r="DN644" s="454"/>
      <c r="DO644" s="454"/>
      <c r="DP644" s="454"/>
      <c r="DQ644" s="454"/>
      <c r="DR644" s="454"/>
      <c r="DS644" s="454"/>
      <c r="DT644" s="454"/>
      <c r="DU644" s="454"/>
      <c r="DV644" s="454"/>
      <c r="DW644" s="454"/>
      <c r="DX644" s="454"/>
      <c r="DY644" s="454"/>
      <c r="DZ644" s="454"/>
      <c r="EA644" s="454"/>
      <c r="EB644" s="454"/>
      <c r="EC644" s="454"/>
      <c r="ED644" s="454"/>
      <c r="EE644" s="454"/>
      <c r="EF644" s="454"/>
      <c r="EG644" s="454"/>
      <c r="EH644" s="454"/>
      <c r="EI644" s="454"/>
      <c r="EJ644" s="454"/>
      <c r="EK644" s="454"/>
      <c r="EL644" s="454"/>
      <c r="EM644" s="454"/>
      <c r="EN644" s="454"/>
      <c r="EO644" s="454"/>
      <c r="EP644" s="454"/>
      <c r="EQ644" s="454"/>
      <c r="ER644" s="454"/>
      <c r="ES644" s="454"/>
      <c r="ET644" s="454"/>
      <c r="EU644" s="581"/>
      <c r="EV644" s="581"/>
      <c r="EW644" s="581"/>
      <c r="EX644" s="581"/>
      <c r="EY644" s="581"/>
      <c r="EZ644" s="581"/>
      <c r="FA644" s="581"/>
      <c r="FB644" s="581"/>
      <c r="FC644" s="581"/>
      <c r="FD644" s="581"/>
      <c r="FE644" s="581"/>
    </row>
    <row r="645" spans="1:161">
      <c r="A645" s="454"/>
      <c r="B645" s="653"/>
      <c r="C645" s="454"/>
      <c r="D645" s="454"/>
      <c r="E645" s="454"/>
      <c r="F645" s="504"/>
      <c r="G645" s="454"/>
      <c r="H645" s="454"/>
      <c r="I645" s="454"/>
      <c r="J645" s="454"/>
      <c r="K645" s="454"/>
      <c r="L645" s="454"/>
      <c r="M645" s="454"/>
      <c r="N645" s="454"/>
      <c r="O645" s="454"/>
      <c r="P645" s="454"/>
      <c r="Q645" s="454"/>
      <c r="R645" s="454"/>
      <c r="S645" s="454"/>
      <c r="T645" s="454"/>
      <c r="U645" s="454"/>
      <c r="V645" s="454"/>
      <c r="W645" s="454"/>
      <c r="X645" s="454"/>
      <c r="Y645" s="454"/>
      <c r="Z645" s="454"/>
      <c r="AA645" s="454"/>
      <c r="AB645" s="454"/>
      <c r="AC645" s="454"/>
      <c r="AD645" s="454"/>
      <c r="AE645" s="454"/>
      <c r="AF645" s="454"/>
      <c r="AG645" s="454"/>
      <c r="AH645" s="454"/>
      <c r="AI645" s="454"/>
      <c r="AJ645" s="454"/>
      <c r="AK645" s="454"/>
      <c r="AL645" s="454"/>
      <c r="AM645" s="454"/>
      <c r="AN645" s="454"/>
      <c r="AO645" s="454"/>
      <c r="AP645" s="454"/>
      <c r="AQ645" s="454"/>
      <c r="AR645" s="454"/>
      <c r="AS645" s="454"/>
      <c r="AT645" s="454"/>
      <c r="AU645" s="454"/>
      <c r="AV645" s="454"/>
      <c r="AW645" s="454"/>
      <c r="AX645" s="454"/>
      <c r="AY645" s="454"/>
      <c r="AZ645" s="454"/>
      <c r="BA645" s="454"/>
      <c r="BB645" s="454"/>
      <c r="BC645" s="454"/>
      <c r="BD645" s="454"/>
      <c r="BE645" s="454"/>
      <c r="BF645" s="454"/>
      <c r="BG645" s="454"/>
      <c r="BH645" s="454"/>
      <c r="BI645" s="454"/>
      <c r="BJ645" s="454"/>
      <c r="BK645" s="454"/>
      <c r="BL645" s="454"/>
      <c r="BM645" s="454"/>
      <c r="BN645" s="454"/>
      <c r="BO645" s="454"/>
      <c r="BP645" s="454"/>
      <c r="BQ645" s="454"/>
      <c r="BR645" s="454"/>
      <c r="BS645" s="454"/>
      <c r="BT645" s="454"/>
      <c r="BU645" s="454"/>
      <c r="BV645" s="454"/>
      <c r="BW645" s="454"/>
      <c r="BX645" s="454"/>
      <c r="BY645" s="454"/>
      <c r="BZ645" s="454"/>
      <c r="CA645" s="454"/>
      <c r="CB645" s="454"/>
      <c r="CC645" s="454"/>
      <c r="CD645" s="454"/>
      <c r="CE645" s="454"/>
      <c r="CF645" s="454"/>
      <c r="CG645" s="454"/>
      <c r="CH645" s="454"/>
      <c r="CI645" s="454"/>
      <c r="CJ645" s="454"/>
      <c r="CK645" s="454"/>
      <c r="CL645" s="454"/>
      <c r="CM645" s="454"/>
      <c r="CN645" s="454"/>
      <c r="CO645" s="454"/>
      <c r="CP645" s="454"/>
      <c r="CQ645" s="454"/>
      <c r="CR645" s="454"/>
      <c r="CS645" s="454"/>
      <c r="CT645" s="454"/>
      <c r="CU645" s="454"/>
      <c r="CV645" s="454"/>
      <c r="CW645" s="454"/>
      <c r="CX645" s="454"/>
      <c r="CY645" s="454"/>
      <c r="CZ645" s="454"/>
      <c r="DA645" s="454"/>
      <c r="DB645" s="454"/>
      <c r="DC645" s="454"/>
      <c r="DD645" s="454"/>
      <c r="DE645" s="454"/>
      <c r="DF645" s="454"/>
      <c r="DG645" s="454"/>
      <c r="DH645" s="454"/>
      <c r="DI645" s="454"/>
      <c r="DJ645" s="454"/>
      <c r="DK645" s="454"/>
      <c r="DL645" s="454"/>
      <c r="DM645" s="454"/>
      <c r="DN645" s="454"/>
      <c r="DO645" s="454"/>
      <c r="DP645" s="454"/>
      <c r="DQ645" s="454"/>
      <c r="DR645" s="454"/>
      <c r="DS645" s="454"/>
      <c r="DT645" s="454"/>
      <c r="DU645" s="454"/>
      <c r="DV645" s="454"/>
      <c r="DW645" s="454"/>
      <c r="DX645" s="454"/>
      <c r="DY645" s="454"/>
      <c r="DZ645" s="454"/>
      <c r="EA645" s="454"/>
      <c r="EB645" s="454"/>
      <c r="EC645" s="454"/>
      <c r="ED645" s="454"/>
      <c r="EE645" s="454"/>
      <c r="EF645" s="454"/>
      <c r="EG645" s="454"/>
      <c r="EH645" s="454"/>
      <c r="EI645" s="454"/>
      <c r="EJ645" s="454"/>
      <c r="EK645" s="454"/>
      <c r="EL645" s="454"/>
      <c r="EM645" s="454"/>
      <c r="EN645" s="454"/>
      <c r="EO645" s="454"/>
      <c r="EP645" s="454"/>
      <c r="EQ645" s="454"/>
      <c r="ER645" s="454"/>
      <c r="ES645" s="454"/>
      <c r="ET645" s="454"/>
      <c r="EU645" s="581"/>
      <c r="EV645" s="581"/>
      <c r="EW645" s="581"/>
      <c r="EX645" s="581"/>
      <c r="EY645" s="581"/>
      <c r="EZ645" s="581"/>
      <c r="FA645" s="581"/>
      <c r="FB645" s="581"/>
      <c r="FC645" s="581"/>
      <c r="FD645" s="581"/>
      <c r="FE645" s="581"/>
    </row>
    <row r="646" spans="1:161">
      <c r="A646" s="454"/>
      <c r="B646" s="653"/>
      <c r="C646" s="454"/>
      <c r="D646" s="454"/>
      <c r="E646" s="454"/>
      <c r="F646" s="504"/>
      <c r="G646" s="454"/>
      <c r="H646" s="454"/>
      <c r="I646" s="454"/>
      <c r="J646" s="454"/>
      <c r="K646" s="454"/>
      <c r="L646" s="454"/>
      <c r="M646" s="454"/>
      <c r="N646" s="454"/>
      <c r="O646" s="454"/>
      <c r="P646" s="454"/>
      <c r="Q646" s="454"/>
      <c r="R646" s="454"/>
      <c r="S646" s="454"/>
      <c r="T646" s="454"/>
      <c r="U646" s="454"/>
      <c r="V646" s="454"/>
      <c r="W646" s="454"/>
      <c r="X646" s="454"/>
      <c r="Y646" s="454"/>
      <c r="Z646" s="454"/>
      <c r="AA646" s="454"/>
      <c r="AB646" s="454"/>
      <c r="AC646" s="454"/>
      <c r="AD646" s="454"/>
      <c r="AE646" s="454"/>
      <c r="AF646" s="454"/>
      <c r="AG646" s="454"/>
      <c r="AH646" s="454"/>
      <c r="AI646" s="454"/>
      <c r="AJ646" s="454"/>
      <c r="AK646" s="454"/>
      <c r="AL646" s="454"/>
      <c r="AM646" s="454"/>
      <c r="AN646" s="454"/>
      <c r="AO646" s="454"/>
      <c r="AP646" s="454"/>
      <c r="AQ646" s="454"/>
      <c r="AR646" s="454"/>
      <c r="AS646" s="454"/>
      <c r="AT646" s="454"/>
      <c r="AU646" s="454"/>
      <c r="AV646" s="454"/>
      <c r="AW646" s="454"/>
      <c r="AX646" s="454"/>
      <c r="AY646" s="454"/>
      <c r="AZ646" s="454"/>
      <c r="BA646" s="454"/>
      <c r="BB646" s="454"/>
      <c r="BC646" s="454"/>
      <c r="BD646" s="454"/>
      <c r="BE646" s="454"/>
      <c r="BF646" s="454"/>
      <c r="BG646" s="454"/>
      <c r="BH646" s="454"/>
      <c r="BI646" s="454"/>
      <c r="BJ646" s="454"/>
      <c r="BK646" s="454"/>
      <c r="BL646" s="454"/>
      <c r="BM646" s="454"/>
      <c r="BN646" s="454"/>
      <c r="BO646" s="454"/>
      <c r="BP646" s="454"/>
      <c r="BQ646" s="454"/>
      <c r="BR646" s="454"/>
      <c r="BS646" s="454"/>
      <c r="BT646" s="454"/>
      <c r="BU646" s="454"/>
      <c r="BV646" s="454"/>
      <c r="BW646" s="454"/>
      <c r="BX646" s="454"/>
      <c r="BY646" s="454"/>
      <c r="BZ646" s="454"/>
      <c r="CA646" s="454"/>
      <c r="CB646" s="454"/>
      <c r="CC646" s="454"/>
      <c r="CD646" s="454"/>
      <c r="CE646" s="454"/>
      <c r="CF646" s="454"/>
      <c r="CG646" s="454"/>
      <c r="CH646" s="454"/>
      <c r="CI646" s="454"/>
      <c r="CJ646" s="454"/>
      <c r="CK646" s="454"/>
      <c r="CL646" s="454"/>
      <c r="CM646" s="454"/>
      <c r="CN646" s="454"/>
      <c r="CO646" s="454"/>
      <c r="CP646" s="454"/>
      <c r="CQ646" s="454"/>
      <c r="CR646" s="454"/>
      <c r="CS646" s="454"/>
      <c r="CT646" s="454"/>
      <c r="CU646" s="454"/>
      <c r="CV646" s="454"/>
      <c r="CW646" s="454"/>
      <c r="CX646" s="454"/>
      <c r="CY646" s="454"/>
      <c r="CZ646" s="454"/>
      <c r="DA646" s="454"/>
      <c r="DB646" s="454"/>
      <c r="DC646" s="454"/>
      <c r="DD646" s="454"/>
      <c r="DE646" s="454"/>
      <c r="DF646" s="454"/>
      <c r="DG646" s="454"/>
      <c r="DH646" s="454"/>
      <c r="DI646" s="454"/>
      <c r="DJ646" s="454"/>
      <c r="DK646" s="454"/>
      <c r="DL646" s="454"/>
      <c r="DM646" s="454"/>
      <c r="DN646" s="454"/>
      <c r="DO646" s="454"/>
      <c r="DP646" s="454"/>
      <c r="DQ646" s="454"/>
      <c r="DR646" s="454"/>
      <c r="DS646" s="454"/>
      <c r="DT646" s="454"/>
      <c r="DU646" s="454"/>
      <c r="DV646" s="454"/>
      <c r="DW646" s="454"/>
      <c r="DX646" s="454"/>
      <c r="DY646" s="454"/>
      <c r="DZ646" s="454"/>
      <c r="EA646" s="454"/>
      <c r="EB646" s="454"/>
      <c r="EC646" s="454"/>
      <c r="ED646" s="454"/>
      <c r="EE646" s="454"/>
      <c r="EF646" s="454"/>
      <c r="EG646" s="454"/>
      <c r="EH646" s="454"/>
      <c r="EI646" s="454"/>
      <c r="EJ646" s="454"/>
      <c r="EK646" s="454"/>
      <c r="EL646" s="454"/>
      <c r="EM646" s="454"/>
      <c r="EN646" s="454"/>
      <c r="EO646" s="454"/>
      <c r="EP646" s="454"/>
      <c r="EQ646" s="454"/>
      <c r="ER646" s="454"/>
      <c r="ES646" s="454"/>
      <c r="ET646" s="454"/>
      <c r="EU646" s="581"/>
      <c r="EV646" s="581"/>
      <c r="EW646" s="581"/>
      <c r="EX646" s="581"/>
      <c r="EY646" s="581"/>
      <c r="EZ646" s="581"/>
      <c r="FA646" s="581"/>
      <c r="FB646" s="581"/>
      <c r="FC646" s="581"/>
      <c r="FD646" s="581"/>
      <c r="FE646" s="581"/>
    </row>
    <row r="647" spans="1:161">
      <c r="A647" s="454"/>
      <c r="B647" s="653"/>
      <c r="C647" s="454"/>
      <c r="D647" s="454"/>
      <c r="E647" s="454"/>
      <c r="F647" s="504"/>
      <c r="G647" s="454"/>
      <c r="H647" s="454"/>
      <c r="I647" s="454"/>
      <c r="J647" s="454"/>
      <c r="K647" s="454"/>
      <c r="L647" s="454"/>
      <c r="M647" s="454"/>
      <c r="N647" s="454"/>
      <c r="O647" s="454"/>
      <c r="P647" s="454"/>
      <c r="Q647" s="454"/>
      <c r="R647" s="454"/>
      <c r="S647" s="454"/>
      <c r="T647" s="454"/>
      <c r="U647" s="454"/>
      <c r="V647" s="454"/>
      <c r="W647" s="454"/>
      <c r="X647" s="454"/>
      <c r="Y647" s="454"/>
      <c r="Z647" s="454"/>
      <c r="AA647" s="454"/>
      <c r="AB647" s="454"/>
      <c r="AC647" s="454"/>
      <c r="AD647" s="454"/>
      <c r="AE647" s="454"/>
      <c r="AF647" s="454"/>
      <c r="AG647" s="454"/>
      <c r="AH647" s="454"/>
      <c r="AI647" s="454"/>
      <c r="AJ647" s="454"/>
      <c r="AK647" s="454"/>
      <c r="AL647" s="454"/>
      <c r="AM647" s="454"/>
      <c r="AN647" s="454"/>
      <c r="AO647" s="454"/>
      <c r="AP647" s="454"/>
      <c r="AQ647" s="454"/>
      <c r="AR647" s="454"/>
      <c r="AS647" s="454"/>
      <c r="AT647" s="454"/>
      <c r="AU647" s="454"/>
      <c r="AV647" s="454"/>
      <c r="AW647" s="454"/>
      <c r="AX647" s="454"/>
      <c r="AY647" s="454"/>
      <c r="AZ647" s="454"/>
      <c r="BA647" s="454"/>
      <c r="BB647" s="454"/>
      <c r="BC647" s="454"/>
      <c r="BD647" s="454"/>
      <c r="BE647" s="454"/>
      <c r="BF647" s="454"/>
      <c r="BG647" s="454"/>
      <c r="BH647" s="454"/>
      <c r="BI647" s="454"/>
      <c r="BJ647" s="454"/>
      <c r="BK647" s="454"/>
      <c r="BL647" s="454"/>
      <c r="BM647" s="454"/>
      <c r="BN647" s="454"/>
      <c r="BO647" s="454"/>
      <c r="BP647" s="454"/>
      <c r="BQ647" s="454"/>
      <c r="BR647" s="454"/>
      <c r="BS647" s="454"/>
      <c r="BT647" s="454"/>
      <c r="BU647" s="454"/>
      <c r="BV647" s="454"/>
      <c r="BW647" s="454"/>
      <c r="BX647" s="454"/>
      <c r="BY647" s="454"/>
      <c r="BZ647" s="454"/>
      <c r="CA647" s="454"/>
      <c r="CB647" s="454"/>
      <c r="CC647" s="454"/>
      <c r="CD647" s="454"/>
      <c r="CE647" s="454"/>
      <c r="CF647" s="454"/>
      <c r="CG647" s="454"/>
      <c r="CH647" s="454"/>
      <c r="CI647" s="454"/>
      <c r="CJ647" s="454"/>
      <c r="CK647" s="454"/>
      <c r="CL647" s="454"/>
      <c r="CM647" s="454"/>
      <c r="CN647" s="454"/>
      <c r="CO647" s="454"/>
      <c r="CP647" s="454"/>
      <c r="CQ647" s="454"/>
      <c r="CR647" s="454"/>
      <c r="CS647" s="454"/>
      <c r="CT647" s="454"/>
      <c r="CU647" s="454"/>
      <c r="CV647" s="454"/>
      <c r="CW647" s="454"/>
      <c r="CX647" s="454"/>
      <c r="CY647" s="454"/>
      <c r="CZ647" s="454"/>
      <c r="DA647" s="454"/>
      <c r="DB647" s="454"/>
      <c r="DC647" s="454"/>
      <c r="DD647" s="454"/>
      <c r="DE647" s="454"/>
      <c r="DF647" s="454"/>
      <c r="DG647" s="454"/>
      <c r="DH647" s="454"/>
      <c r="DI647" s="454"/>
      <c r="DJ647" s="454"/>
      <c r="DK647" s="454"/>
      <c r="DL647" s="454"/>
      <c r="DM647" s="454"/>
      <c r="DN647" s="454"/>
      <c r="DO647" s="454"/>
      <c r="DP647" s="454"/>
      <c r="DQ647" s="454"/>
      <c r="DR647" s="454"/>
      <c r="DS647" s="454"/>
      <c r="DT647" s="454"/>
      <c r="DU647" s="454"/>
      <c r="DV647" s="454"/>
      <c r="DW647" s="454"/>
      <c r="DX647" s="454"/>
      <c r="DY647" s="454"/>
      <c r="DZ647" s="454"/>
      <c r="EA647" s="454"/>
      <c r="EB647" s="454"/>
      <c r="EC647" s="454"/>
      <c r="ED647" s="454"/>
      <c r="EE647" s="454"/>
      <c r="EF647" s="454"/>
      <c r="EG647" s="454"/>
      <c r="EH647" s="454"/>
      <c r="EI647" s="454"/>
      <c r="EJ647" s="454"/>
      <c r="EK647" s="454"/>
      <c r="EL647" s="454"/>
      <c r="EM647" s="454"/>
      <c r="EN647" s="454"/>
      <c r="EO647" s="454"/>
      <c r="EP647" s="454"/>
      <c r="EQ647" s="454"/>
      <c r="ER647" s="454"/>
      <c r="ES647" s="454"/>
      <c r="ET647" s="454"/>
      <c r="EU647" s="581"/>
      <c r="EV647" s="581"/>
      <c r="EW647" s="581"/>
      <c r="EX647" s="581"/>
      <c r="EY647" s="581"/>
      <c r="EZ647" s="581"/>
      <c r="FA647" s="581"/>
      <c r="FB647" s="581"/>
      <c r="FC647" s="581"/>
      <c r="FD647" s="581"/>
      <c r="FE647" s="581"/>
    </row>
    <row r="648" spans="1:161">
      <c r="A648" s="454"/>
      <c r="B648" s="653"/>
      <c r="C648" s="454"/>
      <c r="D648" s="454"/>
      <c r="E648" s="454"/>
      <c r="F648" s="504"/>
      <c r="G648" s="454"/>
      <c r="H648" s="454"/>
      <c r="I648" s="454"/>
      <c r="J648" s="454"/>
      <c r="K648" s="454"/>
      <c r="L648" s="454"/>
      <c r="M648" s="454"/>
      <c r="N648" s="454"/>
      <c r="O648" s="454"/>
      <c r="P648" s="454"/>
      <c r="Q648" s="454"/>
      <c r="R648" s="454"/>
      <c r="S648" s="454"/>
      <c r="T648" s="454"/>
      <c r="U648" s="454"/>
      <c r="V648" s="454"/>
      <c r="W648" s="454"/>
      <c r="X648" s="454"/>
      <c r="Y648" s="454"/>
      <c r="Z648" s="454"/>
      <c r="AA648" s="454"/>
      <c r="AB648" s="454"/>
      <c r="AC648" s="454"/>
      <c r="AD648" s="454"/>
      <c r="AE648" s="454"/>
      <c r="AF648" s="454"/>
      <c r="AG648" s="454"/>
      <c r="AH648" s="454"/>
      <c r="AI648" s="454"/>
      <c r="AJ648" s="454"/>
      <c r="AK648" s="454"/>
      <c r="AL648" s="454"/>
      <c r="AM648" s="454"/>
      <c r="AN648" s="454"/>
      <c r="AO648" s="454"/>
      <c r="AP648" s="454"/>
      <c r="AQ648" s="454"/>
      <c r="AR648" s="454"/>
      <c r="AS648" s="454"/>
      <c r="AT648" s="454"/>
      <c r="AU648" s="454"/>
      <c r="AV648" s="454"/>
      <c r="AW648" s="454"/>
      <c r="AX648" s="454"/>
      <c r="AY648" s="454"/>
      <c r="AZ648" s="454"/>
      <c r="BA648" s="454"/>
      <c r="BB648" s="454"/>
      <c r="BC648" s="454"/>
      <c r="BD648" s="454"/>
      <c r="BE648" s="454"/>
      <c r="BF648" s="454"/>
      <c r="BG648" s="454"/>
      <c r="BH648" s="454"/>
      <c r="BI648" s="454"/>
      <c r="BJ648" s="454"/>
      <c r="BK648" s="454"/>
      <c r="BL648" s="454"/>
      <c r="BM648" s="454"/>
      <c r="BN648" s="454"/>
      <c r="BO648" s="454"/>
      <c r="BP648" s="454"/>
      <c r="BQ648" s="454"/>
      <c r="BR648" s="454"/>
      <c r="BS648" s="454"/>
      <c r="BT648" s="454"/>
      <c r="BU648" s="454"/>
      <c r="BV648" s="454"/>
      <c r="BW648" s="454"/>
      <c r="BX648" s="454"/>
      <c r="BY648" s="454"/>
      <c r="BZ648" s="454"/>
      <c r="CA648" s="454"/>
      <c r="CB648" s="454"/>
      <c r="CC648" s="454"/>
      <c r="CD648" s="454"/>
      <c r="CE648" s="454"/>
      <c r="CF648" s="454"/>
      <c r="CG648" s="454"/>
      <c r="CH648" s="454"/>
      <c r="CI648" s="454"/>
      <c r="CJ648" s="454"/>
      <c r="CK648" s="454"/>
      <c r="CL648" s="454"/>
      <c r="CM648" s="454"/>
      <c r="CN648" s="454"/>
      <c r="CO648" s="454"/>
      <c r="CP648" s="454"/>
      <c r="CQ648" s="454"/>
      <c r="CR648" s="454"/>
      <c r="CS648" s="454"/>
      <c r="CT648" s="454"/>
      <c r="CU648" s="454"/>
      <c r="CV648" s="454"/>
      <c r="CW648" s="454"/>
      <c r="CX648" s="454"/>
      <c r="CY648" s="454"/>
      <c r="CZ648" s="454"/>
      <c r="DA648" s="454"/>
      <c r="DB648" s="454"/>
      <c r="DC648" s="454"/>
      <c r="DD648" s="454"/>
      <c r="DE648" s="454"/>
      <c r="DF648" s="454"/>
      <c r="DG648" s="454"/>
      <c r="DH648" s="454"/>
      <c r="DI648" s="454"/>
      <c r="DJ648" s="454"/>
      <c r="DK648" s="454"/>
      <c r="DL648" s="454"/>
      <c r="DM648" s="454"/>
      <c r="DN648" s="454"/>
      <c r="DO648" s="454"/>
      <c r="DP648" s="454"/>
      <c r="DQ648" s="454"/>
      <c r="DR648" s="454"/>
      <c r="DS648" s="454"/>
      <c r="DT648" s="454"/>
      <c r="DU648" s="454"/>
      <c r="DV648" s="454"/>
      <c r="DW648" s="454"/>
      <c r="DX648" s="454"/>
      <c r="DY648" s="454"/>
      <c r="DZ648" s="454"/>
      <c r="EA648" s="454"/>
      <c r="EB648" s="454"/>
      <c r="EC648" s="454"/>
      <c r="ED648" s="454"/>
      <c r="EE648" s="454"/>
      <c r="EF648" s="454"/>
      <c r="EG648" s="454"/>
      <c r="EH648" s="454"/>
      <c r="EI648" s="454"/>
      <c r="EJ648" s="454"/>
      <c r="EK648" s="454"/>
      <c r="EL648" s="454"/>
      <c r="EM648" s="454"/>
      <c r="EN648" s="454"/>
      <c r="EO648" s="454"/>
      <c r="EP648" s="454"/>
      <c r="EQ648" s="454"/>
      <c r="ER648" s="454"/>
      <c r="ES648" s="454"/>
      <c r="ET648" s="454"/>
      <c r="EU648" s="581"/>
      <c r="EV648" s="581"/>
      <c r="EW648" s="581"/>
      <c r="EX648" s="581"/>
      <c r="EY648" s="581"/>
      <c r="EZ648" s="581"/>
      <c r="FA648" s="581"/>
      <c r="FB648" s="581"/>
      <c r="FC648" s="581"/>
      <c r="FD648" s="581"/>
      <c r="FE648" s="581"/>
    </row>
    <row r="649" spans="1:161">
      <c r="A649" s="454"/>
      <c r="B649" s="653"/>
      <c r="C649" s="454"/>
      <c r="D649" s="454"/>
      <c r="E649" s="454"/>
      <c r="F649" s="504"/>
      <c r="G649" s="454"/>
      <c r="H649" s="454"/>
      <c r="I649" s="454"/>
      <c r="J649" s="454"/>
      <c r="K649" s="454"/>
      <c r="L649" s="454"/>
      <c r="M649" s="454"/>
      <c r="N649" s="454"/>
      <c r="O649" s="454"/>
      <c r="P649" s="454"/>
      <c r="Q649" s="454"/>
      <c r="R649" s="454"/>
      <c r="S649" s="454"/>
      <c r="T649" s="454"/>
      <c r="U649" s="454"/>
      <c r="V649" s="454"/>
      <c r="W649" s="454"/>
      <c r="X649" s="454"/>
      <c r="Y649" s="454"/>
      <c r="Z649" s="454"/>
      <c r="AA649" s="454"/>
      <c r="AB649" s="454"/>
      <c r="AC649" s="454"/>
      <c r="AD649" s="454"/>
      <c r="AE649" s="454"/>
      <c r="AF649" s="454"/>
      <c r="AG649" s="454"/>
      <c r="AH649" s="454"/>
      <c r="AI649" s="454"/>
      <c r="AJ649" s="454"/>
      <c r="AK649" s="454"/>
      <c r="AL649" s="454"/>
      <c r="AM649" s="454"/>
      <c r="AN649" s="454"/>
      <c r="AO649" s="454"/>
      <c r="AP649" s="454"/>
      <c r="AQ649" s="454"/>
      <c r="AR649" s="454"/>
      <c r="AS649" s="454"/>
      <c r="AT649" s="454"/>
      <c r="AU649" s="454"/>
      <c r="AV649" s="454"/>
      <c r="AW649" s="454"/>
      <c r="AX649" s="454"/>
      <c r="AY649" s="454"/>
      <c r="AZ649" s="454"/>
      <c r="BA649" s="454"/>
      <c r="BB649" s="454"/>
      <c r="BC649" s="454"/>
      <c r="BD649" s="454"/>
      <c r="BE649" s="454"/>
      <c r="BF649" s="454"/>
      <c r="BG649" s="454"/>
      <c r="BH649" s="454"/>
      <c r="BI649" s="454"/>
      <c r="BJ649" s="454"/>
      <c r="BK649" s="454"/>
      <c r="BL649" s="454"/>
      <c r="BM649" s="454"/>
      <c r="BN649" s="454"/>
      <c r="BO649" s="454"/>
      <c r="BP649" s="454"/>
      <c r="BQ649" s="454"/>
      <c r="BR649" s="454"/>
      <c r="BS649" s="454"/>
      <c r="BT649" s="454"/>
      <c r="BU649" s="454"/>
      <c r="BV649" s="454"/>
      <c r="BW649" s="454"/>
      <c r="BX649" s="454"/>
      <c r="BY649" s="454"/>
      <c r="BZ649" s="454"/>
      <c r="CA649" s="454"/>
      <c r="CB649" s="454"/>
      <c r="CC649" s="454"/>
      <c r="CD649" s="454"/>
      <c r="CE649" s="454"/>
      <c r="CF649" s="454"/>
      <c r="CG649" s="454"/>
      <c r="CH649" s="454"/>
      <c r="CI649" s="454"/>
      <c r="CJ649" s="454"/>
      <c r="CK649" s="454"/>
      <c r="CL649" s="454"/>
      <c r="CM649" s="454"/>
      <c r="CN649" s="454"/>
      <c r="CO649" s="454"/>
      <c r="CP649" s="454"/>
      <c r="CQ649" s="454"/>
      <c r="CR649" s="454"/>
      <c r="CS649" s="454"/>
      <c r="CT649" s="454"/>
      <c r="CU649" s="454"/>
      <c r="CV649" s="454"/>
      <c r="CW649" s="454"/>
      <c r="CX649" s="454"/>
      <c r="CY649" s="454"/>
      <c r="CZ649" s="454"/>
      <c r="DA649" s="454"/>
      <c r="DB649" s="454"/>
      <c r="DC649" s="454"/>
      <c r="DD649" s="454"/>
      <c r="DE649" s="454"/>
      <c r="DF649" s="454"/>
      <c r="DG649" s="454"/>
      <c r="DH649" s="454"/>
      <c r="DI649" s="454"/>
      <c r="DJ649" s="454"/>
      <c r="DK649" s="454"/>
      <c r="DL649" s="454"/>
      <c r="DM649" s="454"/>
      <c r="DN649" s="454"/>
      <c r="DO649" s="454"/>
      <c r="DP649" s="454"/>
      <c r="DQ649" s="454"/>
      <c r="DR649" s="454"/>
      <c r="DS649" s="454"/>
      <c r="DT649" s="454"/>
      <c r="DU649" s="454"/>
      <c r="DV649" s="454"/>
      <c r="DW649" s="454"/>
      <c r="DX649" s="454"/>
      <c r="DY649" s="454"/>
      <c r="DZ649" s="454"/>
      <c r="EA649" s="454"/>
      <c r="EB649" s="454"/>
      <c r="EC649" s="454"/>
      <c r="ED649" s="454"/>
      <c r="EE649" s="454"/>
      <c r="EF649" s="454"/>
      <c r="EG649" s="454"/>
      <c r="EH649" s="454"/>
      <c r="EI649" s="454"/>
      <c r="EJ649" s="454"/>
      <c r="EK649" s="454"/>
      <c r="EL649" s="454"/>
      <c r="EM649" s="454"/>
      <c r="EN649" s="454"/>
      <c r="EO649" s="454"/>
      <c r="EP649" s="454"/>
      <c r="EQ649" s="454"/>
      <c r="ER649" s="454"/>
      <c r="ES649" s="454"/>
      <c r="ET649" s="454"/>
      <c r="EU649" s="581"/>
      <c r="EV649" s="581"/>
      <c r="EW649" s="581"/>
      <c r="EX649" s="581"/>
      <c r="EY649" s="581"/>
      <c r="EZ649" s="581"/>
      <c r="FA649" s="581"/>
      <c r="FB649" s="581"/>
      <c r="FC649" s="581"/>
      <c r="FD649" s="581"/>
      <c r="FE649" s="581"/>
    </row>
    <row r="650" spans="1:161">
      <c r="A650" s="454"/>
      <c r="B650" s="653"/>
      <c r="C650" s="454"/>
      <c r="D650" s="454"/>
      <c r="E650" s="454"/>
      <c r="F650" s="504"/>
      <c r="G650" s="454"/>
      <c r="H650" s="454"/>
      <c r="I650" s="454"/>
      <c r="J650" s="454"/>
      <c r="K650" s="454"/>
      <c r="L650" s="454"/>
      <c r="M650" s="454"/>
      <c r="N650" s="454"/>
      <c r="O650" s="454"/>
      <c r="P650" s="454"/>
      <c r="Q650" s="454"/>
      <c r="R650" s="454"/>
      <c r="S650" s="454"/>
      <c r="T650" s="454"/>
      <c r="U650" s="454"/>
      <c r="V650" s="454"/>
      <c r="W650" s="454"/>
      <c r="X650" s="454"/>
      <c r="Y650" s="454"/>
      <c r="Z650" s="454"/>
      <c r="AA650" s="454"/>
      <c r="AB650" s="454"/>
      <c r="AC650" s="454"/>
      <c r="AD650" s="454"/>
      <c r="AE650" s="454"/>
      <c r="AF650" s="454"/>
      <c r="AG650" s="454"/>
      <c r="AH650" s="454"/>
      <c r="AI650" s="454"/>
      <c r="AJ650" s="454"/>
      <c r="AK650" s="454"/>
      <c r="AL650" s="454"/>
      <c r="AM650" s="454"/>
      <c r="AN650" s="454"/>
      <c r="AO650" s="454"/>
      <c r="AP650" s="454"/>
      <c r="AQ650" s="454"/>
      <c r="AR650" s="454"/>
      <c r="AS650" s="454"/>
      <c r="AT650" s="454"/>
      <c r="AU650" s="454"/>
      <c r="AV650" s="454"/>
      <c r="AW650" s="454"/>
      <c r="AX650" s="454"/>
      <c r="AY650" s="454"/>
      <c r="AZ650" s="454"/>
      <c r="BA650" s="454"/>
      <c r="BB650" s="454"/>
      <c r="BC650" s="454"/>
      <c r="BD650" s="454"/>
      <c r="BE650" s="454"/>
      <c r="BF650" s="454"/>
      <c r="BG650" s="454"/>
      <c r="BH650" s="454"/>
      <c r="BI650" s="454"/>
      <c r="BJ650" s="454"/>
      <c r="BK650" s="454"/>
      <c r="BL650" s="454"/>
      <c r="BM650" s="454"/>
      <c r="BN650" s="454"/>
      <c r="BO650" s="454"/>
      <c r="BP650" s="454"/>
      <c r="BQ650" s="454"/>
      <c r="BR650" s="454"/>
      <c r="BS650" s="454"/>
      <c r="BT650" s="454"/>
      <c r="BU650" s="454"/>
      <c r="BV650" s="454"/>
      <c r="BW650" s="454"/>
      <c r="BX650" s="454"/>
      <c r="BY650" s="454"/>
      <c r="BZ650" s="454"/>
      <c r="CA650" s="454"/>
      <c r="CB650" s="454"/>
      <c r="CC650" s="454"/>
      <c r="CD650" s="454"/>
      <c r="CE650" s="454"/>
      <c r="CF650" s="454"/>
      <c r="CG650" s="454"/>
      <c r="CH650" s="454"/>
      <c r="CI650" s="454"/>
      <c r="CJ650" s="454"/>
      <c r="CK650" s="454"/>
      <c r="CL650" s="454"/>
      <c r="CM650" s="454"/>
      <c r="CN650" s="454"/>
      <c r="CO650" s="454"/>
      <c r="CP650" s="454"/>
      <c r="CQ650" s="454"/>
      <c r="CR650" s="454"/>
      <c r="CS650" s="454"/>
      <c r="CT650" s="454"/>
      <c r="CU650" s="454"/>
      <c r="CV650" s="454"/>
      <c r="CW650" s="454"/>
      <c r="CX650" s="454"/>
      <c r="CY650" s="454"/>
      <c r="CZ650" s="454"/>
      <c r="DA650" s="454"/>
      <c r="DB650" s="454"/>
      <c r="DC650" s="454"/>
      <c r="DD650" s="454"/>
      <c r="DE650" s="454"/>
      <c r="DF650" s="454"/>
      <c r="DG650" s="454"/>
      <c r="DH650" s="454"/>
      <c r="DI650" s="454"/>
      <c r="DJ650" s="454"/>
      <c r="DK650" s="454"/>
      <c r="DL650" s="454"/>
      <c r="DM650" s="454"/>
      <c r="DN650" s="454"/>
      <c r="DO650" s="454"/>
      <c r="DP650" s="454"/>
      <c r="DQ650" s="454"/>
      <c r="DR650" s="454"/>
      <c r="DS650" s="454"/>
      <c r="DT650" s="454"/>
      <c r="DU650" s="454"/>
      <c r="DV650" s="454"/>
      <c r="DW650" s="454"/>
      <c r="DX650" s="454"/>
      <c r="DY650" s="454"/>
      <c r="DZ650" s="454"/>
      <c r="EA650" s="454"/>
      <c r="EB650" s="454"/>
      <c r="EC650" s="454"/>
      <c r="ED650" s="454"/>
      <c r="EE650" s="454"/>
      <c r="EF650" s="454"/>
      <c r="EG650" s="454"/>
      <c r="EH650" s="454"/>
      <c r="EI650" s="454"/>
      <c r="EJ650" s="454"/>
      <c r="EK650" s="454"/>
      <c r="EL650" s="454"/>
      <c r="EM650" s="454"/>
      <c r="EN650" s="454"/>
      <c r="EO650" s="454"/>
      <c r="EP650" s="454"/>
      <c r="EQ650" s="454"/>
      <c r="ER650" s="454"/>
      <c r="ES650" s="454"/>
      <c r="ET650" s="454"/>
      <c r="EU650" s="581"/>
      <c r="EV650" s="581"/>
      <c r="EW650" s="581"/>
      <c r="EX650" s="581"/>
      <c r="EY650" s="581"/>
      <c r="EZ650" s="581"/>
      <c r="FA650" s="581"/>
      <c r="FB650" s="581"/>
      <c r="FC650" s="581"/>
      <c r="FD650" s="581"/>
      <c r="FE650" s="581"/>
    </row>
    <row r="651" spans="1:161">
      <c r="A651" s="454"/>
      <c r="B651" s="653"/>
      <c r="C651" s="454"/>
      <c r="D651" s="454"/>
      <c r="E651" s="454"/>
      <c r="F651" s="504"/>
      <c r="G651" s="454"/>
      <c r="H651" s="454"/>
      <c r="I651" s="454"/>
      <c r="J651" s="454"/>
      <c r="K651" s="454"/>
      <c r="L651" s="454"/>
      <c r="M651" s="454"/>
      <c r="N651" s="454"/>
      <c r="O651" s="454"/>
      <c r="P651" s="454"/>
      <c r="Q651" s="454"/>
      <c r="R651" s="454"/>
      <c r="S651" s="454"/>
      <c r="T651" s="454"/>
      <c r="U651" s="454"/>
      <c r="V651" s="454"/>
      <c r="W651" s="454"/>
      <c r="X651" s="454"/>
      <c r="Y651" s="454"/>
      <c r="Z651" s="454"/>
      <c r="AA651" s="454"/>
      <c r="AB651" s="454"/>
      <c r="AC651" s="454"/>
      <c r="AD651" s="454"/>
      <c r="AE651" s="454"/>
      <c r="AF651" s="454"/>
      <c r="AG651" s="454"/>
      <c r="AH651" s="454"/>
      <c r="AI651" s="454"/>
      <c r="AJ651" s="454"/>
      <c r="AK651" s="454"/>
      <c r="AL651" s="454"/>
      <c r="AM651" s="454"/>
      <c r="AN651" s="454"/>
      <c r="AO651" s="454"/>
      <c r="AP651" s="454"/>
      <c r="AQ651" s="454"/>
      <c r="AR651" s="454"/>
      <c r="AS651" s="454"/>
      <c r="AT651" s="454"/>
      <c r="AU651" s="454"/>
      <c r="AV651" s="454"/>
      <c r="AW651" s="454"/>
      <c r="AX651" s="454"/>
      <c r="AY651" s="454"/>
      <c r="AZ651" s="454"/>
      <c r="BA651" s="454"/>
      <c r="BB651" s="454"/>
      <c r="BC651" s="454"/>
      <c r="BD651" s="454"/>
      <c r="BE651" s="454"/>
      <c r="BF651" s="454"/>
      <c r="BG651" s="454"/>
      <c r="BH651" s="454"/>
      <c r="BI651" s="454"/>
      <c r="BJ651" s="454"/>
      <c r="BK651" s="454"/>
      <c r="BL651" s="454"/>
      <c r="BM651" s="454"/>
      <c r="BN651" s="454"/>
      <c r="BO651" s="454"/>
      <c r="BP651" s="454"/>
      <c r="BQ651" s="454"/>
      <c r="BR651" s="454"/>
      <c r="BS651" s="454"/>
      <c r="BT651" s="454"/>
      <c r="BU651" s="454"/>
      <c r="BV651" s="454"/>
      <c r="BW651" s="454"/>
      <c r="BX651" s="454"/>
      <c r="BY651" s="454"/>
      <c r="BZ651" s="454"/>
      <c r="CA651" s="454"/>
      <c r="CB651" s="454"/>
      <c r="CC651" s="454"/>
      <c r="CD651" s="454"/>
      <c r="CE651" s="454"/>
      <c r="CF651" s="454"/>
      <c r="CG651" s="454"/>
      <c r="CH651" s="454"/>
      <c r="CI651" s="454"/>
      <c r="CJ651" s="454"/>
      <c r="CK651" s="454"/>
      <c r="CL651" s="454"/>
      <c r="CM651" s="454"/>
      <c r="CN651" s="454"/>
      <c r="CO651" s="454"/>
      <c r="CP651" s="454"/>
      <c r="CQ651" s="454"/>
      <c r="CR651" s="454"/>
      <c r="CS651" s="454"/>
      <c r="CT651" s="454"/>
      <c r="CU651" s="454"/>
      <c r="CV651" s="454"/>
      <c r="CW651" s="454"/>
      <c r="CX651" s="454"/>
      <c r="CY651" s="454"/>
      <c r="CZ651" s="454"/>
      <c r="DA651" s="454"/>
      <c r="DB651" s="454"/>
      <c r="DC651" s="454"/>
      <c r="DD651" s="454"/>
      <c r="DE651" s="454"/>
      <c r="DF651" s="454"/>
      <c r="DG651" s="454"/>
      <c r="DH651" s="454"/>
      <c r="DI651" s="454"/>
      <c r="DJ651" s="454"/>
      <c r="DK651" s="454"/>
      <c r="DL651" s="454"/>
      <c r="DM651" s="454"/>
      <c r="DN651" s="454"/>
      <c r="DO651" s="454"/>
      <c r="DP651" s="454"/>
      <c r="DQ651" s="454"/>
      <c r="DR651" s="454"/>
      <c r="DS651" s="454"/>
      <c r="DT651" s="454"/>
      <c r="DU651" s="454"/>
      <c r="DV651" s="454"/>
      <c r="DW651" s="454"/>
      <c r="DX651" s="454"/>
      <c r="DY651" s="454"/>
      <c r="DZ651" s="454"/>
      <c r="EA651" s="454"/>
      <c r="EB651" s="454"/>
      <c r="EC651" s="454"/>
      <c r="ED651" s="454"/>
      <c r="EE651" s="454"/>
      <c r="EF651" s="454"/>
      <c r="EG651" s="454"/>
      <c r="EH651" s="454"/>
      <c r="EI651" s="454"/>
      <c r="EJ651" s="454"/>
      <c r="EK651" s="454"/>
      <c r="EL651" s="454"/>
      <c r="EM651" s="454"/>
      <c r="EN651" s="454"/>
      <c r="EO651" s="454"/>
      <c r="EP651" s="454"/>
      <c r="EQ651" s="454"/>
      <c r="ER651" s="454"/>
      <c r="ES651" s="454"/>
      <c r="ET651" s="454"/>
      <c r="EU651" s="581"/>
      <c r="EV651" s="581"/>
      <c r="EW651" s="581"/>
      <c r="EX651" s="581"/>
      <c r="EY651" s="581"/>
      <c r="EZ651" s="581"/>
      <c r="FA651" s="581"/>
      <c r="FB651" s="581"/>
      <c r="FC651" s="581"/>
      <c r="FD651" s="581"/>
      <c r="FE651" s="581"/>
    </row>
    <row r="652" spans="1:161">
      <c r="A652" s="454"/>
      <c r="B652" s="653"/>
      <c r="C652" s="454"/>
      <c r="D652" s="454"/>
      <c r="E652" s="454"/>
      <c r="F652" s="504"/>
      <c r="G652" s="454"/>
      <c r="H652" s="454"/>
      <c r="I652" s="454"/>
      <c r="J652" s="454"/>
      <c r="K652" s="454"/>
      <c r="L652" s="454"/>
      <c r="M652" s="454"/>
      <c r="N652" s="454"/>
      <c r="O652" s="454"/>
      <c r="P652" s="454"/>
      <c r="Q652" s="454"/>
      <c r="R652" s="454"/>
      <c r="S652" s="454"/>
      <c r="T652" s="454"/>
      <c r="U652" s="454"/>
      <c r="V652" s="454"/>
      <c r="W652" s="454"/>
      <c r="X652" s="454"/>
      <c r="Y652" s="454"/>
      <c r="Z652" s="454"/>
      <c r="AA652" s="454"/>
      <c r="AB652" s="454"/>
      <c r="AC652" s="454"/>
      <c r="AD652" s="454"/>
      <c r="AE652" s="454"/>
      <c r="AF652" s="454"/>
      <c r="AG652" s="454"/>
      <c r="AH652" s="454"/>
      <c r="AI652" s="454"/>
      <c r="AJ652" s="454"/>
      <c r="AK652" s="454"/>
      <c r="AL652" s="454"/>
      <c r="AM652" s="454"/>
      <c r="AN652" s="454"/>
      <c r="AO652" s="454"/>
      <c r="AP652" s="454"/>
      <c r="AQ652" s="454"/>
      <c r="AR652" s="454"/>
      <c r="AS652" s="454"/>
      <c r="AT652" s="454"/>
      <c r="AU652" s="454"/>
      <c r="AV652" s="454"/>
      <c r="AW652" s="454"/>
      <c r="AX652" s="454"/>
      <c r="AY652" s="454"/>
      <c r="AZ652" s="454"/>
      <c r="BA652" s="454"/>
      <c r="BB652" s="454"/>
      <c r="BC652" s="454"/>
      <c r="BD652" s="454"/>
      <c r="BE652" s="454"/>
      <c r="BF652" s="454"/>
      <c r="BG652" s="454"/>
      <c r="BH652" s="454"/>
      <c r="BI652" s="454"/>
      <c r="BJ652" s="454"/>
      <c r="BK652" s="454"/>
      <c r="BL652" s="454"/>
      <c r="BM652" s="454"/>
      <c r="BN652" s="454"/>
      <c r="BO652" s="454"/>
      <c r="BP652" s="454"/>
      <c r="BQ652" s="454"/>
      <c r="BR652" s="454"/>
      <c r="BS652" s="454"/>
      <c r="BT652" s="454"/>
      <c r="BU652" s="454"/>
      <c r="BV652" s="454"/>
      <c r="BW652" s="454"/>
      <c r="BX652" s="454"/>
      <c r="BY652" s="454"/>
      <c r="BZ652" s="454"/>
      <c r="CA652" s="454"/>
      <c r="CB652" s="454"/>
      <c r="CC652" s="454"/>
      <c r="CD652" s="454"/>
      <c r="CE652" s="454"/>
      <c r="CF652" s="454"/>
      <c r="CG652" s="454"/>
      <c r="CH652" s="454"/>
      <c r="CI652" s="454"/>
      <c r="CJ652" s="454"/>
      <c r="CK652" s="454"/>
      <c r="CL652" s="454"/>
      <c r="CM652" s="454"/>
      <c r="CN652" s="454"/>
      <c r="CO652" s="454"/>
      <c r="CP652" s="454"/>
      <c r="CQ652" s="454"/>
      <c r="CR652" s="454"/>
      <c r="CS652" s="454"/>
      <c r="CT652" s="454"/>
      <c r="CU652" s="454"/>
      <c r="CV652" s="454"/>
      <c r="CW652" s="454"/>
      <c r="CX652" s="454"/>
      <c r="CY652" s="454"/>
      <c r="CZ652" s="454"/>
      <c r="DA652" s="454"/>
      <c r="DB652" s="454"/>
      <c r="DC652" s="454"/>
      <c r="DD652" s="454"/>
      <c r="DE652" s="454"/>
      <c r="DF652" s="454"/>
      <c r="DG652" s="454"/>
      <c r="DH652" s="454"/>
      <c r="DI652" s="454"/>
      <c r="DJ652" s="454"/>
      <c r="DK652" s="454"/>
      <c r="DL652" s="454"/>
      <c r="DM652" s="454"/>
      <c r="DN652" s="454"/>
      <c r="DO652" s="454"/>
      <c r="DP652" s="454"/>
      <c r="DQ652" s="454"/>
      <c r="DR652" s="454"/>
      <c r="DS652" s="454"/>
      <c r="DT652" s="454"/>
      <c r="DU652" s="454"/>
      <c r="DV652" s="454"/>
      <c r="DW652" s="454"/>
      <c r="DX652" s="454"/>
      <c r="DY652" s="454"/>
      <c r="DZ652" s="454"/>
      <c r="EA652" s="454"/>
      <c r="EB652" s="454"/>
      <c r="EC652" s="454"/>
      <c r="ED652" s="454"/>
      <c r="EE652" s="454"/>
      <c r="EF652" s="454"/>
      <c r="EG652" s="454"/>
      <c r="EH652" s="454"/>
      <c r="EI652" s="454"/>
      <c r="EJ652" s="454"/>
      <c r="EK652" s="454"/>
      <c r="EL652" s="454"/>
      <c r="EM652" s="454"/>
      <c r="EN652" s="454"/>
      <c r="EO652" s="454"/>
      <c r="EP652" s="454"/>
      <c r="EQ652" s="454"/>
      <c r="ER652" s="454"/>
      <c r="ES652" s="454"/>
      <c r="ET652" s="454"/>
      <c r="EU652" s="581"/>
      <c r="EV652" s="581"/>
      <c r="EW652" s="581"/>
      <c r="EX652" s="581"/>
      <c r="EY652" s="581"/>
      <c r="EZ652" s="581"/>
      <c r="FA652" s="581"/>
      <c r="FB652" s="581"/>
      <c r="FC652" s="581"/>
      <c r="FD652" s="581"/>
      <c r="FE652" s="581"/>
    </row>
    <row r="653" spans="1:161">
      <c r="A653" s="454"/>
      <c r="B653" s="653"/>
      <c r="C653" s="454"/>
      <c r="D653" s="454"/>
      <c r="E653" s="454"/>
      <c r="F653" s="504"/>
      <c r="G653" s="454"/>
      <c r="H653" s="454"/>
      <c r="I653" s="454"/>
      <c r="J653" s="454"/>
      <c r="K653" s="454"/>
      <c r="L653" s="454"/>
      <c r="M653" s="454"/>
      <c r="N653" s="454"/>
      <c r="O653" s="454"/>
      <c r="P653" s="454"/>
      <c r="Q653" s="454"/>
      <c r="R653" s="454"/>
      <c r="S653" s="454"/>
      <c r="T653" s="454"/>
      <c r="U653" s="454"/>
      <c r="V653" s="454"/>
      <c r="W653" s="454"/>
      <c r="X653" s="454"/>
      <c r="Y653" s="454"/>
      <c r="Z653" s="454"/>
      <c r="AA653" s="454"/>
      <c r="AB653" s="454"/>
      <c r="AC653" s="454"/>
      <c r="AD653" s="454"/>
      <c r="AE653" s="454"/>
      <c r="AF653" s="454"/>
      <c r="AG653" s="454"/>
      <c r="AH653" s="454"/>
      <c r="AI653" s="454"/>
      <c r="AJ653" s="454"/>
      <c r="AK653" s="454"/>
      <c r="AL653" s="454"/>
      <c r="AM653" s="454"/>
      <c r="AN653" s="454"/>
      <c r="AO653" s="454"/>
      <c r="AP653" s="454"/>
      <c r="AQ653" s="454"/>
      <c r="AR653" s="454"/>
      <c r="AS653" s="454"/>
      <c r="AT653" s="454"/>
      <c r="AU653" s="454"/>
      <c r="AV653" s="454"/>
      <c r="AW653" s="454"/>
      <c r="AX653" s="454"/>
      <c r="AY653" s="454"/>
      <c r="AZ653" s="454"/>
      <c r="BA653" s="454"/>
      <c r="BB653" s="454"/>
      <c r="BC653" s="454"/>
      <c r="BD653" s="454"/>
      <c r="BE653" s="454"/>
      <c r="BF653" s="454"/>
      <c r="BG653" s="454"/>
      <c r="BH653" s="454"/>
      <c r="BI653" s="454"/>
      <c r="BJ653" s="454"/>
      <c r="BK653" s="454"/>
      <c r="BL653" s="454"/>
      <c r="BM653" s="454"/>
      <c r="BN653" s="454"/>
      <c r="BO653" s="454"/>
      <c r="BP653" s="454"/>
      <c r="BQ653" s="454"/>
      <c r="BR653" s="454"/>
      <c r="BS653" s="454"/>
      <c r="BT653" s="454"/>
      <c r="BU653" s="454"/>
      <c r="BV653" s="454"/>
      <c r="BW653" s="454"/>
      <c r="BX653" s="454"/>
      <c r="BY653" s="454"/>
      <c r="BZ653" s="454"/>
      <c r="CA653" s="454"/>
      <c r="CB653" s="454"/>
      <c r="CC653" s="454"/>
      <c r="CD653" s="454"/>
      <c r="CE653" s="454"/>
      <c r="CF653" s="454"/>
      <c r="CG653" s="454"/>
      <c r="CH653" s="454"/>
      <c r="CI653" s="454"/>
      <c r="CJ653" s="454"/>
      <c r="CK653" s="454"/>
      <c r="CL653" s="454"/>
      <c r="CM653" s="454"/>
      <c r="CN653" s="454"/>
      <c r="CO653" s="454"/>
      <c r="CP653" s="454"/>
      <c r="CQ653" s="454"/>
      <c r="CR653" s="454"/>
      <c r="CS653" s="454"/>
      <c r="CT653" s="454"/>
      <c r="CU653" s="454"/>
      <c r="CV653" s="454"/>
      <c r="CW653" s="454"/>
      <c r="CX653" s="454"/>
      <c r="CY653" s="454"/>
      <c r="CZ653" s="454"/>
      <c r="DA653" s="454"/>
      <c r="DB653" s="454"/>
      <c r="DC653" s="454"/>
      <c r="DD653" s="454"/>
      <c r="DE653" s="454"/>
      <c r="DF653" s="454"/>
      <c r="DG653" s="454"/>
      <c r="DH653" s="454"/>
      <c r="DI653" s="454"/>
      <c r="DJ653" s="454"/>
      <c r="DK653" s="454"/>
      <c r="DL653" s="454"/>
      <c r="DM653" s="454"/>
      <c r="DN653" s="454"/>
      <c r="DO653" s="454"/>
      <c r="DP653" s="454"/>
      <c r="DQ653" s="454"/>
      <c r="DR653" s="454"/>
      <c r="DS653" s="454"/>
      <c r="DT653" s="454"/>
      <c r="DU653" s="454"/>
      <c r="DV653" s="454"/>
      <c r="DW653" s="454"/>
      <c r="DX653" s="454"/>
      <c r="DY653" s="454"/>
      <c r="DZ653" s="454"/>
      <c r="EA653" s="454"/>
      <c r="EB653" s="454"/>
      <c r="EC653" s="454"/>
      <c r="ED653" s="454"/>
      <c r="EE653" s="454"/>
      <c r="EF653" s="454"/>
      <c r="EG653" s="454"/>
      <c r="EH653" s="454"/>
      <c r="EI653" s="454"/>
      <c r="EJ653" s="454"/>
      <c r="EK653" s="454"/>
      <c r="EL653" s="454"/>
      <c r="EM653" s="454"/>
      <c r="EN653" s="454"/>
      <c r="EO653" s="454"/>
      <c r="EP653" s="454"/>
      <c r="EQ653" s="454"/>
      <c r="ER653" s="454"/>
      <c r="ES653" s="454"/>
      <c r="ET653" s="454"/>
      <c r="EU653" s="581"/>
      <c r="EV653" s="581"/>
      <c r="EW653" s="581"/>
      <c r="EX653" s="581"/>
      <c r="EY653" s="581"/>
      <c r="EZ653" s="581"/>
      <c r="FA653" s="581"/>
      <c r="FB653" s="581"/>
      <c r="FC653" s="581"/>
      <c r="FD653" s="581"/>
      <c r="FE653" s="581"/>
    </row>
    <row r="654" spans="1:161">
      <c r="A654" s="454"/>
      <c r="B654" s="653"/>
      <c r="C654" s="454"/>
      <c r="D654" s="454"/>
      <c r="E654" s="454"/>
      <c r="F654" s="504"/>
      <c r="G654" s="454"/>
      <c r="H654" s="454"/>
      <c r="I654" s="454"/>
      <c r="J654" s="454"/>
      <c r="K654" s="454"/>
      <c r="L654" s="454"/>
      <c r="M654" s="454"/>
      <c r="N654" s="454"/>
      <c r="O654" s="454"/>
      <c r="P654" s="454"/>
      <c r="Q654" s="454"/>
      <c r="R654" s="454"/>
      <c r="S654" s="454"/>
      <c r="T654" s="454"/>
      <c r="U654" s="454"/>
      <c r="V654" s="454"/>
      <c r="W654" s="454"/>
      <c r="X654" s="454"/>
      <c r="Y654" s="454"/>
      <c r="Z654" s="454"/>
      <c r="AA654" s="454"/>
      <c r="AB654" s="454"/>
      <c r="AC654" s="454"/>
      <c r="AD654" s="454"/>
      <c r="AE654" s="454"/>
      <c r="AF654" s="454"/>
      <c r="AG654" s="454"/>
      <c r="AH654" s="454"/>
      <c r="AI654" s="454"/>
      <c r="AJ654" s="454"/>
      <c r="AK654" s="454"/>
      <c r="AL654" s="454"/>
      <c r="AM654" s="454"/>
      <c r="AN654" s="454"/>
      <c r="AO654" s="454"/>
      <c r="AP654" s="454"/>
      <c r="AQ654" s="454"/>
      <c r="AR654" s="454"/>
      <c r="AS654" s="454"/>
      <c r="AT654" s="454"/>
      <c r="AU654" s="454"/>
      <c r="AV654" s="454"/>
      <c r="AW654" s="454"/>
      <c r="AX654" s="454"/>
      <c r="AY654" s="454"/>
      <c r="AZ654" s="454"/>
      <c r="BA654" s="454"/>
      <c r="BB654" s="454"/>
      <c r="BC654" s="454"/>
      <c r="BD654" s="454"/>
      <c r="BE654" s="454"/>
      <c r="BF654" s="454"/>
      <c r="BG654" s="454"/>
      <c r="BH654" s="454"/>
      <c r="BI654" s="454"/>
      <c r="BJ654" s="454"/>
      <c r="BK654" s="454"/>
      <c r="BL654" s="454"/>
      <c r="BM654" s="454"/>
      <c r="BN654" s="454"/>
      <c r="BO654" s="454"/>
      <c r="BP654" s="454"/>
      <c r="BQ654" s="454"/>
      <c r="BR654" s="454"/>
      <c r="BS654" s="454"/>
      <c r="BT654" s="454"/>
      <c r="BU654" s="454"/>
      <c r="BV654" s="454"/>
      <c r="BW654" s="454"/>
      <c r="BX654" s="454"/>
      <c r="BY654" s="454"/>
      <c r="BZ654" s="454"/>
      <c r="CA654" s="454"/>
      <c r="CB654" s="454"/>
      <c r="CC654" s="454"/>
      <c r="CD654" s="454"/>
      <c r="CE654" s="454"/>
      <c r="CF654" s="454"/>
      <c r="CG654" s="454"/>
      <c r="CH654" s="454"/>
      <c r="CI654" s="454"/>
      <c r="CJ654" s="454"/>
      <c r="CK654" s="454"/>
      <c r="CL654" s="454"/>
      <c r="CM654" s="454"/>
      <c r="CN654" s="454"/>
      <c r="CO654" s="454"/>
      <c r="CP654" s="454"/>
      <c r="CQ654" s="454"/>
      <c r="CR654" s="454"/>
      <c r="CS654" s="454"/>
      <c r="CT654" s="454"/>
      <c r="CU654" s="454"/>
      <c r="CV654" s="454"/>
      <c r="CW654" s="454"/>
      <c r="CX654" s="454"/>
      <c r="CY654" s="454"/>
      <c r="CZ654" s="454"/>
      <c r="DA654" s="454"/>
      <c r="DB654" s="454"/>
      <c r="DC654" s="454"/>
      <c r="DD654" s="454"/>
      <c r="DE654" s="454"/>
      <c r="DF654" s="454"/>
      <c r="DG654" s="454"/>
      <c r="DH654" s="454"/>
      <c r="DI654" s="454"/>
      <c r="DJ654" s="454"/>
      <c r="DK654" s="454"/>
      <c r="DL654" s="454"/>
      <c r="DM654" s="454"/>
      <c r="DN654" s="454"/>
      <c r="DO654" s="454"/>
      <c r="DP654" s="454"/>
      <c r="DQ654" s="454"/>
      <c r="DR654" s="454"/>
      <c r="DS654" s="454"/>
      <c r="DT654" s="454"/>
      <c r="DU654" s="454"/>
      <c r="DV654" s="454"/>
      <c r="DW654" s="454"/>
      <c r="DX654" s="454"/>
      <c r="DY654" s="454"/>
      <c r="DZ654" s="454"/>
      <c r="EA654" s="454"/>
      <c r="EB654" s="454"/>
      <c r="EC654" s="454"/>
      <c r="ED654" s="454"/>
      <c r="EE654" s="454"/>
      <c r="EF654" s="454"/>
      <c r="EG654" s="454"/>
      <c r="EH654" s="454"/>
      <c r="EI654" s="454"/>
      <c r="EJ654" s="454"/>
      <c r="EK654" s="454"/>
      <c r="EL654" s="454"/>
      <c r="EM654" s="454"/>
      <c r="EN654" s="454"/>
      <c r="EO654" s="454"/>
      <c r="EP654" s="454"/>
      <c r="EQ654" s="454"/>
      <c r="ER654" s="454"/>
      <c r="ES654" s="454"/>
      <c r="ET654" s="454"/>
      <c r="EU654" s="581"/>
      <c r="EV654" s="581"/>
      <c r="EW654" s="581"/>
      <c r="EX654" s="581"/>
      <c r="EY654" s="581"/>
      <c r="EZ654" s="581"/>
      <c r="FA654" s="581"/>
      <c r="FB654" s="581"/>
      <c r="FC654" s="581"/>
      <c r="FD654" s="581"/>
      <c r="FE654" s="581"/>
    </row>
    <row r="655" spans="1:161">
      <c r="A655" s="454"/>
      <c r="B655" s="653"/>
      <c r="C655" s="454"/>
      <c r="D655" s="454"/>
      <c r="E655" s="454"/>
      <c r="F655" s="504"/>
      <c r="G655" s="454"/>
      <c r="H655" s="454"/>
      <c r="I655" s="454"/>
      <c r="J655" s="454"/>
      <c r="K655" s="454"/>
      <c r="L655" s="454"/>
      <c r="M655" s="454"/>
      <c r="N655" s="454"/>
      <c r="O655" s="454"/>
      <c r="P655" s="454"/>
      <c r="Q655" s="454"/>
      <c r="R655" s="454"/>
      <c r="S655" s="454"/>
      <c r="T655" s="454"/>
      <c r="U655" s="454"/>
      <c r="V655" s="454"/>
      <c r="W655" s="454"/>
      <c r="X655" s="454"/>
      <c r="Y655" s="454"/>
      <c r="Z655" s="454"/>
      <c r="AA655" s="454"/>
      <c r="AB655" s="454"/>
      <c r="AC655" s="454"/>
      <c r="AD655" s="454"/>
      <c r="AE655" s="454"/>
      <c r="AF655" s="454"/>
      <c r="AG655" s="454"/>
      <c r="AH655" s="454"/>
      <c r="AI655" s="454"/>
      <c r="AJ655" s="454"/>
      <c r="AK655" s="454"/>
      <c r="AL655" s="454"/>
      <c r="AM655" s="454"/>
      <c r="AN655" s="454"/>
      <c r="AO655" s="454"/>
      <c r="AP655" s="454"/>
      <c r="AQ655" s="454"/>
      <c r="AR655" s="454"/>
      <c r="AS655" s="454"/>
      <c r="AT655" s="454"/>
      <c r="AU655" s="454"/>
      <c r="AV655" s="454"/>
      <c r="AW655" s="454"/>
      <c r="AX655" s="454"/>
      <c r="AY655" s="454"/>
      <c r="AZ655" s="454"/>
      <c r="BA655" s="454"/>
      <c r="BB655" s="454"/>
      <c r="BC655" s="454"/>
      <c r="BD655" s="454"/>
      <c r="BE655" s="454"/>
      <c r="BF655" s="454"/>
      <c r="BG655" s="454"/>
      <c r="BH655" s="454"/>
      <c r="BI655" s="454"/>
      <c r="BJ655" s="454"/>
      <c r="BK655" s="454"/>
      <c r="BL655" s="454"/>
      <c r="BM655" s="454"/>
      <c r="BN655" s="454"/>
      <c r="BO655" s="454"/>
      <c r="BP655" s="454"/>
      <c r="BQ655" s="454"/>
      <c r="BR655" s="454"/>
      <c r="BS655" s="454"/>
      <c r="BT655" s="454"/>
      <c r="BU655" s="454"/>
      <c r="BV655" s="454"/>
      <c r="BW655" s="454"/>
      <c r="BX655" s="454"/>
      <c r="BY655" s="454"/>
      <c r="BZ655" s="454"/>
      <c r="CA655" s="454"/>
      <c r="CB655" s="454"/>
      <c r="CC655" s="454"/>
      <c r="CD655" s="454"/>
      <c r="CE655" s="454"/>
      <c r="CF655" s="454"/>
      <c r="CG655" s="454"/>
      <c r="CH655" s="454"/>
      <c r="CI655" s="454"/>
      <c r="CJ655" s="454"/>
      <c r="CK655" s="454"/>
      <c r="CL655" s="454"/>
      <c r="CM655" s="454"/>
      <c r="CN655" s="454"/>
      <c r="CO655" s="454"/>
      <c r="CP655" s="454"/>
      <c r="CQ655" s="454"/>
      <c r="CR655" s="454"/>
      <c r="CS655" s="454"/>
      <c r="CT655" s="454"/>
      <c r="CU655" s="454"/>
      <c r="CV655" s="454"/>
      <c r="CW655" s="454"/>
      <c r="CX655" s="454"/>
      <c r="CY655" s="454"/>
      <c r="CZ655" s="454"/>
      <c r="DA655" s="454"/>
      <c r="DB655" s="454"/>
      <c r="DC655" s="454"/>
      <c r="DD655" s="454"/>
      <c r="DE655" s="454"/>
      <c r="DF655" s="454"/>
      <c r="DG655" s="454"/>
      <c r="DH655" s="454"/>
      <c r="DI655" s="454"/>
      <c r="DJ655" s="454"/>
      <c r="DK655" s="454"/>
      <c r="DL655" s="454"/>
      <c r="DM655" s="454"/>
      <c r="DN655" s="454"/>
      <c r="DO655" s="454"/>
      <c r="DP655" s="454"/>
      <c r="DQ655" s="454"/>
      <c r="DR655" s="454"/>
      <c r="DS655" s="454"/>
      <c r="DT655" s="454"/>
      <c r="DU655" s="454"/>
      <c r="DV655" s="454"/>
      <c r="DW655" s="454"/>
      <c r="DX655" s="454"/>
      <c r="DY655" s="454"/>
      <c r="DZ655" s="454"/>
      <c r="EA655" s="454"/>
      <c r="EB655" s="454"/>
      <c r="EC655" s="454"/>
      <c r="ED655" s="454"/>
      <c r="EE655" s="454"/>
      <c r="EF655" s="454"/>
      <c r="EG655" s="454"/>
      <c r="EH655" s="454"/>
      <c r="EI655" s="454"/>
      <c r="EJ655" s="454"/>
      <c r="EK655" s="454"/>
      <c r="EL655" s="454"/>
      <c r="EM655" s="454"/>
      <c r="EN655" s="454"/>
      <c r="EO655" s="454"/>
      <c r="EP655" s="454"/>
      <c r="EQ655" s="454"/>
      <c r="ER655" s="454"/>
      <c r="ES655" s="454"/>
      <c r="ET655" s="454"/>
      <c r="EU655" s="581"/>
      <c r="EV655" s="581"/>
      <c r="EW655" s="581"/>
      <c r="EX655" s="581"/>
      <c r="EY655" s="581"/>
      <c r="EZ655" s="581"/>
      <c r="FA655" s="581"/>
      <c r="FB655" s="581"/>
      <c r="FC655" s="581"/>
      <c r="FD655" s="581"/>
      <c r="FE655" s="581"/>
    </row>
    <row r="656" spans="1:161">
      <c r="A656" s="454"/>
      <c r="B656" s="653"/>
      <c r="C656" s="454"/>
      <c r="D656" s="454"/>
      <c r="E656" s="454"/>
      <c r="F656" s="504"/>
      <c r="G656" s="454"/>
      <c r="H656" s="454"/>
      <c r="I656" s="454"/>
      <c r="J656" s="454"/>
      <c r="K656" s="454"/>
      <c r="L656" s="454"/>
      <c r="M656" s="454"/>
      <c r="N656" s="454"/>
      <c r="O656" s="454"/>
      <c r="P656" s="454"/>
      <c r="Q656" s="454"/>
      <c r="R656" s="454"/>
      <c r="S656" s="454"/>
      <c r="T656" s="454"/>
      <c r="U656" s="454"/>
      <c r="V656" s="454"/>
      <c r="W656" s="454"/>
      <c r="X656" s="454"/>
      <c r="Y656" s="454"/>
      <c r="Z656" s="454"/>
      <c r="AA656" s="454"/>
      <c r="AB656" s="454"/>
      <c r="AC656" s="454"/>
      <c r="AD656" s="454"/>
      <c r="AE656" s="454"/>
      <c r="AF656" s="454"/>
      <c r="AG656" s="454"/>
      <c r="AH656" s="454"/>
      <c r="AI656" s="454"/>
      <c r="AJ656" s="454"/>
      <c r="AK656" s="454"/>
      <c r="AL656" s="454"/>
      <c r="AM656" s="454"/>
      <c r="AN656" s="454"/>
      <c r="AO656" s="454"/>
      <c r="AP656" s="454"/>
      <c r="AQ656" s="454"/>
      <c r="AR656" s="454"/>
      <c r="AS656" s="454"/>
      <c r="AT656" s="454"/>
      <c r="AU656" s="454"/>
      <c r="AV656" s="454"/>
      <c r="AW656" s="454"/>
      <c r="AX656" s="454"/>
      <c r="AY656" s="454"/>
      <c r="AZ656" s="454"/>
      <c r="BA656" s="454"/>
      <c r="BB656" s="454"/>
      <c r="BC656" s="454"/>
      <c r="BD656" s="454"/>
      <c r="BE656" s="454"/>
      <c r="BF656" s="454"/>
      <c r="BG656" s="454"/>
      <c r="BH656" s="454"/>
      <c r="BI656" s="454"/>
      <c r="BJ656" s="454"/>
      <c r="BK656" s="454"/>
      <c r="BL656" s="454"/>
      <c r="BM656" s="454"/>
      <c r="BN656" s="454"/>
      <c r="BO656" s="454"/>
      <c r="BP656" s="454"/>
      <c r="BQ656" s="454"/>
      <c r="BR656" s="454"/>
      <c r="BS656" s="454"/>
      <c r="BT656" s="454"/>
      <c r="BU656" s="454"/>
      <c r="BV656" s="454"/>
      <c r="BW656" s="454"/>
      <c r="BX656" s="454"/>
      <c r="BY656" s="454"/>
      <c r="BZ656" s="454"/>
      <c r="CA656" s="454"/>
      <c r="CB656" s="454"/>
      <c r="CC656" s="454"/>
      <c r="CD656" s="454"/>
      <c r="CE656" s="454"/>
      <c r="CF656" s="454"/>
      <c r="CG656" s="454"/>
      <c r="CH656" s="454"/>
      <c r="CI656" s="454"/>
      <c r="CJ656" s="454"/>
      <c r="CK656" s="454"/>
      <c r="CL656" s="454"/>
      <c r="CM656" s="454"/>
      <c r="CN656" s="454"/>
      <c r="CO656" s="454"/>
      <c r="CP656" s="454"/>
      <c r="CQ656" s="454"/>
      <c r="CR656" s="454"/>
      <c r="CS656" s="454"/>
      <c r="CT656" s="454"/>
      <c r="CU656" s="454"/>
      <c r="CV656" s="454"/>
      <c r="CW656" s="454"/>
      <c r="CX656" s="454"/>
      <c r="CY656" s="454"/>
      <c r="CZ656" s="454"/>
      <c r="DA656" s="454"/>
      <c r="DB656" s="454"/>
      <c r="DC656" s="454"/>
      <c r="DD656" s="454"/>
      <c r="DE656" s="454"/>
      <c r="DF656" s="454"/>
      <c r="DG656" s="454"/>
      <c r="DH656" s="454"/>
      <c r="DI656" s="454"/>
      <c r="DJ656" s="454"/>
      <c r="DK656" s="454"/>
      <c r="DL656" s="454"/>
      <c r="DM656" s="454"/>
      <c r="DN656" s="454"/>
      <c r="DO656" s="454"/>
      <c r="DP656" s="454"/>
      <c r="DQ656" s="454"/>
      <c r="DR656" s="454"/>
      <c r="DS656" s="454"/>
      <c r="DT656" s="454"/>
      <c r="DU656" s="454"/>
      <c r="DV656" s="454"/>
      <c r="DW656" s="454"/>
      <c r="DX656" s="454"/>
      <c r="DY656" s="454"/>
      <c r="DZ656" s="454"/>
      <c r="EA656" s="454"/>
      <c r="EB656" s="454"/>
      <c r="EC656" s="454"/>
      <c r="ED656" s="454"/>
      <c r="EE656" s="454"/>
      <c r="EF656" s="454"/>
      <c r="EG656" s="454"/>
      <c r="EH656" s="454"/>
      <c r="EI656" s="454"/>
      <c r="EJ656" s="454"/>
      <c r="EK656" s="454"/>
      <c r="EL656" s="454"/>
      <c r="EM656" s="454"/>
      <c r="EN656" s="454"/>
      <c r="EO656" s="454"/>
      <c r="EP656" s="454"/>
      <c r="EQ656" s="454"/>
      <c r="ER656" s="454"/>
      <c r="ES656" s="454"/>
      <c r="ET656" s="454"/>
      <c r="EU656" s="581"/>
      <c r="EV656" s="581"/>
      <c r="EW656" s="581"/>
      <c r="EX656" s="581"/>
      <c r="EY656" s="581"/>
      <c r="EZ656" s="581"/>
      <c r="FA656" s="581"/>
      <c r="FB656" s="581"/>
      <c r="FC656" s="581"/>
      <c r="FD656" s="581"/>
      <c r="FE656" s="581"/>
    </row>
    <row r="657" spans="1:161">
      <c r="A657" s="454"/>
      <c r="B657" s="653"/>
      <c r="C657" s="454"/>
      <c r="D657" s="454"/>
      <c r="E657" s="454"/>
      <c r="F657" s="504"/>
      <c r="G657" s="454"/>
      <c r="H657" s="454"/>
      <c r="I657" s="454"/>
      <c r="J657" s="454"/>
      <c r="K657" s="454"/>
      <c r="L657" s="454"/>
      <c r="M657" s="454"/>
      <c r="N657" s="454"/>
      <c r="O657" s="454"/>
      <c r="P657" s="454"/>
      <c r="Q657" s="454"/>
      <c r="R657" s="454"/>
      <c r="S657" s="454"/>
      <c r="T657" s="454"/>
      <c r="U657" s="454"/>
      <c r="V657" s="454"/>
      <c r="W657" s="454"/>
      <c r="X657" s="454"/>
      <c r="Y657" s="454"/>
      <c r="Z657" s="454"/>
      <c r="AA657" s="454"/>
      <c r="AB657" s="454"/>
      <c r="AC657" s="454"/>
      <c r="AD657" s="454"/>
      <c r="AE657" s="454"/>
      <c r="AF657" s="454"/>
      <c r="AG657" s="454"/>
      <c r="AH657" s="454"/>
      <c r="AI657" s="454"/>
      <c r="AJ657" s="454"/>
      <c r="AK657" s="454"/>
      <c r="AL657" s="454"/>
      <c r="AM657" s="454"/>
      <c r="AN657" s="454"/>
      <c r="AO657" s="454"/>
      <c r="AP657" s="454"/>
      <c r="AQ657" s="454"/>
      <c r="AR657" s="454"/>
      <c r="AS657" s="454"/>
      <c r="AT657" s="454"/>
      <c r="AU657" s="454"/>
      <c r="AV657" s="454"/>
      <c r="AW657" s="454"/>
      <c r="AX657" s="454"/>
      <c r="AY657" s="454"/>
      <c r="AZ657" s="454"/>
      <c r="BA657" s="454"/>
      <c r="BB657" s="454"/>
      <c r="BC657" s="454"/>
      <c r="BD657" s="454"/>
      <c r="BE657" s="454"/>
      <c r="BF657" s="454"/>
      <c r="BG657" s="454"/>
      <c r="BH657" s="454"/>
      <c r="BI657" s="454"/>
      <c r="BJ657" s="454"/>
      <c r="BK657" s="454"/>
      <c r="BL657" s="454"/>
      <c r="BM657" s="454"/>
      <c r="BN657" s="454"/>
      <c r="BO657" s="454"/>
      <c r="BP657" s="454"/>
      <c r="BQ657" s="454"/>
      <c r="BR657" s="454"/>
      <c r="BS657" s="454"/>
      <c r="BT657" s="454"/>
      <c r="BU657" s="454"/>
      <c r="BV657" s="454"/>
      <c r="BW657" s="454"/>
      <c r="BX657" s="454"/>
      <c r="BY657" s="454"/>
      <c r="BZ657" s="454"/>
      <c r="CA657" s="454"/>
      <c r="CB657" s="454"/>
      <c r="CC657" s="454"/>
      <c r="CD657" s="454"/>
      <c r="CE657" s="454"/>
      <c r="CF657" s="454"/>
      <c r="CG657" s="454"/>
      <c r="CH657" s="454"/>
      <c r="CI657" s="454"/>
      <c r="CJ657" s="454"/>
      <c r="CK657" s="454"/>
      <c r="CL657" s="454"/>
      <c r="CM657" s="454"/>
      <c r="CN657" s="454"/>
      <c r="CO657" s="454"/>
      <c r="CP657" s="454"/>
      <c r="CQ657" s="454"/>
      <c r="CR657" s="454"/>
      <c r="CS657" s="454"/>
      <c r="CT657" s="454"/>
      <c r="CU657" s="454"/>
      <c r="CV657" s="454"/>
      <c r="CW657" s="454"/>
      <c r="CX657" s="454"/>
      <c r="CY657" s="454"/>
      <c r="CZ657" s="454"/>
      <c r="DA657" s="454"/>
      <c r="DB657" s="454"/>
      <c r="DC657" s="454"/>
      <c r="DD657" s="454"/>
      <c r="DE657" s="454"/>
      <c r="DF657" s="454"/>
      <c r="DG657" s="454"/>
      <c r="DH657" s="454"/>
      <c r="DI657" s="454"/>
      <c r="DJ657" s="454"/>
      <c r="DK657" s="454"/>
      <c r="DL657" s="454"/>
      <c r="DM657" s="454"/>
      <c r="DN657" s="454"/>
      <c r="DO657" s="454"/>
      <c r="DP657" s="454"/>
      <c r="DQ657" s="454"/>
      <c r="DR657" s="454"/>
      <c r="DS657" s="454"/>
      <c r="DT657" s="454"/>
      <c r="DU657" s="454"/>
      <c r="DV657" s="454"/>
      <c r="DW657" s="454"/>
      <c r="DX657" s="454"/>
      <c r="DY657" s="454"/>
      <c r="DZ657" s="454"/>
      <c r="EA657" s="454"/>
      <c r="EB657" s="454"/>
      <c r="EC657" s="454"/>
      <c r="ED657" s="454"/>
      <c r="EE657" s="454"/>
      <c r="EF657" s="454"/>
      <c r="EG657" s="454"/>
      <c r="EH657" s="454"/>
      <c r="EI657" s="454"/>
      <c r="EJ657" s="454"/>
      <c r="EK657" s="454"/>
      <c r="EL657" s="454"/>
      <c r="EM657" s="454"/>
      <c r="EN657" s="454"/>
      <c r="EO657" s="454"/>
      <c r="EP657" s="454"/>
      <c r="EQ657" s="454"/>
      <c r="ER657" s="454"/>
      <c r="ES657" s="454"/>
      <c r="ET657" s="454"/>
      <c r="EU657" s="581"/>
      <c r="EV657" s="581"/>
      <c r="EW657" s="581"/>
      <c r="EX657" s="581"/>
      <c r="EY657" s="581"/>
      <c r="EZ657" s="581"/>
      <c r="FA657" s="581"/>
      <c r="FB657" s="581"/>
      <c r="FC657" s="581"/>
      <c r="FD657" s="581"/>
      <c r="FE657" s="581"/>
    </row>
    <row r="658" spans="1:161">
      <c r="A658" s="454"/>
      <c r="B658" s="653"/>
      <c r="C658" s="454"/>
      <c r="D658" s="454"/>
      <c r="E658" s="454"/>
      <c r="F658" s="504"/>
      <c r="G658" s="454"/>
      <c r="H658" s="454"/>
      <c r="I658" s="454"/>
      <c r="J658" s="454"/>
      <c r="K658" s="454"/>
      <c r="L658" s="454"/>
      <c r="M658" s="454"/>
      <c r="N658" s="454"/>
      <c r="O658" s="454"/>
      <c r="P658" s="454"/>
      <c r="Q658" s="454"/>
      <c r="R658" s="454"/>
      <c r="S658" s="454"/>
      <c r="T658" s="454"/>
      <c r="U658" s="454"/>
      <c r="V658" s="454"/>
      <c r="W658" s="454"/>
      <c r="X658" s="454"/>
      <c r="Y658" s="454"/>
      <c r="Z658" s="454"/>
      <c r="AA658" s="454"/>
      <c r="AB658" s="454"/>
      <c r="AC658" s="454"/>
      <c r="AD658" s="454"/>
      <c r="AE658" s="454"/>
      <c r="AF658" s="454"/>
      <c r="AG658" s="454"/>
      <c r="AH658" s="454"/>
      <c r="AI658" s="454"/>
      <c r="AJ658" s="454"/>
      <c r="AK658" s="454"/>
      <c r="AL658" s="454"/>
      <c r="AM658" s="454"/>
      <c r="AN658" s="454"/>
      <c r="AO658" s="454"/>
      <c r="AP658" s="454"/>
      <c r="AQ658" s="454"/>
      <c r="AR658" s="454"/>
      <c r="AS658" s="454"/>
      <c r="AT658" s="454"/>
      <c r="AU658" s="454"/>
      <c r="AV658" s="454"/>
      <c r="AW658" s="454"/>
      <c r="AX658" s="454"/>
      <c r="AY658" s="454"/>
      <c r="AZ658" s="454"/>
      <c r="BA658" s="454"/>
      <c r="BB658" s="454"/>
      <c r="BC658" s="454"/>
      <c r="BD658" s="454"/>
      <c r="BE658" s="454"/>
      <c r="BF658" s="454"/>
      <c r="BG658" s="454"/>
      <c r="BH658" s="454"/>
      <c r="BI658" s="454"/>
      <c r="BJ658" s="454"/>
      <c r="BK658" s="454"/>
      <c r="BL658" s="454"/>
      <c r="BM658" s="454"/>
      <c r="BN658" s="454"/>
      <c r="BO658" s="454"/>
      <c r="BP658" s="454"/>
      <c r="BQ658" s="454"/>
      <c r="BR658" s="454"/>
      <c r="BS658" s="454"/>
      <c r="BT658" s="454"/>
      <c r="BU658" s="454"/>
      <c r="BV658" s="454"/>
      <c r="BW658" s="454"/>
      <c r="BX658" s="454"/>
      <c r="BY658" s="454"/>
      <c r="BZ658" s="454"/>
      <c r="CA658" s="454"/>
      <c r="CB658" s="454"/>
      <c r="CC658" s="454"/>
      <c r="CD658" s="454"/>
      <c r="CE658" s="454"/>
      <c r="CF658" s="454"/>
      <c r="CG658" s="454"/>
      <c r="CH658" s="454"/>
      <c r="CI658" s="454"/>
      <c r="CJ658" s="454"/>
      <c r="CK658" s="454"/>
      <c r="CL658" s="454"/>
      <c r="CM658" s="454"/>
      <c r="CN658" s="454"/>
      <c r="CO658" s="454"/>
      <c r="CP658" s="454"/>
      <c r="CQ658" s="454"/>
      <c r="CR658" s="454"/>
      <c r="CS658" s="454"/>
      <c r="CT658" s="454"/>
      <c r="CU658" s="454"/>
      <c r="CV658" s="454"/>
      <c r="CW658" s="454"/>
      <c r="CX658" s="454"/>
      <c r="CY658" s="454"/>
      <c r="CZ658" s="454"/>
      <c r="DA658" s="454"/>
      <c r="DB658" s="454"/>
      <c r="DC658" s="454"/>
      <c r="DD658" s="454"/>
      <c r="DE658" s="454"/>
      <c r="DF658" s="454"/>
      <c r="DG658" s="454"/>
      <c r="DH658" s="454"/>
      <c r="DI658" s="454"/>
      <c r="DJ658" s="454"/>
      <c r="DK658" s="454"/>
      <c r="DL658" s="454"/>
      <c r="DM658" s="454"/>
      <c r="DN658" s="454"/>
      <c r="DO658" s="454"/>
      <c r="DP658" s="454"/>
      <c r="DQ658" s="454"/>
      <c r="DR658" s="454"/>
      <c r="DS658" s="454"/>
      <c r="DT658" s="454"/>
      <c r="DU658" s="454"/>
      <c r="DV658" s="454"/>
      <c r="DW658" s="454"/>
      <c r="DX658" s="454"/>
      <c r="DY658" s="454"/>
      <c r="DZ658" s="454"/>
      <c r="EA658" s="454"/>
      <c r="EB658" s="454"/>
      <c r="EC658" s="454"/>
      <c r="ED658" s="454"/>
      <c r="EE658" s="454"/>
      <c r="EF658" s="454"/>
      <c r="EG658" s="454"/>
      <c r="EH658" s="454"/>
      <c r="EI658" s="454"/>
      <c r="EJ658" s="454"/>
      <c r="EK658" s="454"/>
      <c r="EL658" s="454"/>
      <c r="EM658" s="454"/>
      <c r="EN658" s="454"/>
      <c r="EO658" s="454"/>
      <c r="EP658" s="454"/>
      <c r="EQ658" s="454"/>
      <c r="ER658" s="454"/>
      <c r="ES658" s="454"/>
      <c r="ET658" s="454"/>
      <c r="EU658" s="581"/>
      <c r="EV658" s="581"/>
      <c r="EW658" s="581"/>
      <c r="EX658" s="581"/>
      <c r="EY658" s="581"/>
      <c r="EZ658" s="581"/>
      <c r="FA658" s="581"/>
      <c r="FB658" s="581"/>
      <c r="FC658" s="581"/>
      <c r="FD658" s="581"/>
      <c r="FE658" s="581"/>
    </row>
    <row r="659" spans="1:161">
      <c r="A659" s="454"/>
      <c r="B659" s="653"/>
      <c r="C659" s="454"/>
      <c r="D659" s="454"/>
      <c r="E659" s="454"/>
      <c r="F659" s="504"/>
      <c r="G659" s="454"/>
      <c r="H659" s="454"/>
      <c r="I659" s="454"/>
      <c r="J659" s="454"/>
      <c r="K659" s="454"/>
      <c r="L659" s="454"/>
      <c r="M659" s="454"/>
      <c r="N659" s="454"/>
      <c r="O659" s="454"/>
      <c r="P659" s="454"/>
      <c r="Q659" s="454"/>
      <c r="R659" s="454"/>
      <c r="S659" s="454"/>
      <c r="T659" s="454"/>
      <c r="U659" s="454"/>
      <c r="V659" s="454"/>
      <c r="W659" s="454"/>
      <c r="X659" s="454"/>
      <c r="Y659" s="454"/>
      <c r="Z659" s="454"/>
      <c r="AA659" s="454"/>
      <c r="AB659" s="454"/>
      <c r="AC659" s="454"/>
      <c r="AD659" s="454"/>
      <c r="AE659" s="454"/>
      <c r="AF659" s="454"/>
      <c r="AG659" s="454"/>
      <c r="AH659" s="454"/>
      <c r="AI659" s="454"/>
      <c r="AJ659" s="454"/>
      <c r="AK659" s="454"/>
      <c r="AL659" s="454"/>
      <c r="AM659" s="454"/>
      <c r="AN659" s="454"/>
      <c r="AO659" s="454"/>
      <c r="AP659" s="454"/>
      <c r="AQ659" s="454"/>
      <c r="AR659" s="454"/>
      <c r="AS659" s="454"/>
      <c r="AT659" s="454"/>
      <c r="AU659" s="454"/>
      <c r="AV659" s="454"/>
      <c r="AW659" s="454"/>
      <c r="AX659" s="454"/>
      <c r="AY659" s="454"/>
      <c r="AZ659" s="454"/>
      <c r="BA659" s="454"/>
      <c r="BB659" s="454"/>
      <c r="BC659" s="454"/>
      <c r="BD659" s="454"/>
      <c r="BE659" s="454"/>
      <c r="BF659" s="454"/>
      <c r="BG659" s="454"/>
      <c r="BH659" s="454"/>
      <c r="BI659" s="454"/>
      <c r="BJ659" s="454"/>
      <c r="BK659" s="454"/>
      <c r="BL659" s="454"/>
      <c r="BM659" s="454"/>
      <c r="BN659" s="454"/>
      <c r="BO659" s="454"/>
      <c r="BP659" s="454"/>
      <c r="BQ659" s="454"/>
      <c r="BR659" s="454"/>
      <c r="BS659" s="454"/>
      <c r="BT659" s="454"/>
      <c r="BU659" s="454"/>
      <c r="BV659" s="454"/>
      <c r="BW659" s="454"/>
      <c r="BX659" s="454"/>
      <c r="BY659" s="454"/>
      <c r="BZ659" s="454"/>
      <c r="CA659" s="454"/>
      <c r="CB659" s="454"/>
      <c r="CC659" s="454"/>
      <c r="CD659" s="454"/>
      <c r="CE659" s="454"/>
      <c r="CF659" s="454"/>
      <c r="CG659" s="454"/>
      <c r="CH659" s="454"/>
      <c r="CI659" s="454"/>
      <c r="CJ659" s="454"/>
      <c r="CK659" s="454"/>
      <c r="CL659" s="454"/>
      <c r="CM659" s="454"/>
      <c r="CN659" s="454"/>
      <c r="CO659" s="454"/>
      <c r="CP659" s="454"/>
      <c r="CQ659" s="454"/>
      <c r="CR659" s="454"/>
      <c r="CS659" s="454"/>
      <c r="CT659" s="454"/>
      <c r="CU659" s="454"/>
      <c r="CV659" s="454"/>
      <c r="CW659" s="454"/>
      <c r="CX659" s="454"/>
      <c r="CY659" s="454"/>
      <c r="CZ659" s="454"/>
      <c r="DA659" s="454"/>
      <c r="DB659" s="454"/>
      <c r="DC659" s="454"/>
      <c r="DD659" s="454"/>
      <c r="DE659" s="454"/>
      <c r="DF659" s="454"/>
      <c r="DG659" s="454"/>
      <c r="DH659" s="454"/>
      <c r="DI659" s="454"/>
      <c r="DJ659" s="454"/>
      <c r="DK659" s="454"/>
      <c r="DL659" s="454"/>
      <c r="DM659" s="454"/>
      <c r="DN659" s="454"/>
      <c r="DO659" s="454"/>
      <c r="DP659" s="454"/>
      <c r="DQ659" s="454"/>
      <c r="DR659" s="454"/>
      <c r="DS659" s="454"/>
      <c r="DT659" s="454"/>
      <c r="DU659" s="454"/>
      <c r="DV659" s="454"/>
      <c r="DW659" s="454"/>
      <c r="DX659" s="454"/>
      <c r="DY659" s="454"/>
      <c r="DZ659" s="454"/>
      <c r="EA659" s="454"/>
      <c r="EB659" s="454"/>
      <c r="EC659" s="454"/>
      <c r="ED659" s="454"/>
      <c r="EE659" s="454"/>
      <c r="EF659" s="454"/>
      <c r="EG659" s="454"/>
      <c r="EH659" s="454"/>
      <c r="EI659" s="454"/>
      <c r="EJ659" s="454"/>
      <c r="EK659" s="454"/>
      <c r="EL659" s="454"/>
      <c r="EM659" s="454"/>
      <c r="EN659" s="454"/>
      <c r="EO659" s="454"/>
      <c r="EP659" s="454"/>
      <c r="EQ659" s="454"/>
      <c r="ER659" s="454"/>
      <c r="ES659" s="454"/>
      <c r="ET659" s="454"/>
      <c r="EU659" s="581"/>
      <c r="EV659" s="581"/>
      <c r="EW659" s="581"/>
      <c r="EX659" s="581"/>
      <c r="EY659" s="581"/>
      <c r="EZ659" s="581"/>
      <c r="FA659" s="581"/>
      <c r="FB659" s="581"/>
      <c r="FC659" s="581"/>
      <c r="FD659" s="581"/>
      <c r="FE659" s="581"/>
    </row>
    <row r="660" spans="1:161">
      <c r="A660" s="454"/>
      <c r="B660" s="653"/>
      <c r="C660" s="454"/>
      <c r="D660" s="454"/>
      <c r="E660" s="454"/>
      <c r="F660" s="504"/>
      <c r="G660" s="454"/>
      <c r="H660" s="454"/>
      <c r="I660" s="454"/>
      <c r="J660" s="454"/>
      <c r="K660" s="454"/>
      <c r="L660" s="454"/>
      <c r="M660" s="454"/>
      <c r="N660" s="454"/>
      <c r="O660" s="454"/>
      <c r="P660" s="454"/>
      <c r="Q660" s="454"/>
      <c r="R660" s="454"/>
      <c r="S660" s="454"/>
      <c r="T660" s="454"/>
      <c r="U660" s="454"/>
      <c r="V660" s="454"/>
      <c r="W660" s="454"/>
      <c r="X660" s="454"/>
      <c r="Y660" s="454"/>
      <c r="Z660" s="454"/>
      <c r="AA660" s="454"/>
      <c r="AB660" s="454"/>
      <c r="AC660" s="454"/>
      <c r="AD660" s="454"/>
      <c r="AE660" s="454"/>
      <c r="AF660" s="454"/>
      <c r="AG660" s="454"/>
      <c r="AH660" s="454"/>
      <c r="AI660" s="454"/>
      <c r="AJ660" s="454"/>
      <c r="AK660" s="454"/>
      <c r="AL660" s="454"/>
      <c r="AM660" s="454"/>
      <c r="AN660" s="454"/>
      <c r="AO660" s="454"/>
      <c r="AP660" s="454"/>
      <c r="AQ660" s="454"/>
      <c r="AR660" s="454"/>
      <c r="AS660" s="454"/>
      <c r="AT660" s="454"/>
      <c r="AU660" s="454"/>
      <c r="AV660" s="454"/>
      <c r="AW660" s="454"/>
      <c r="AX660" s="454"/>
      <c r="AY660" s="454"/>
      <c r="AZ660" s="454"/>
      <c r="BA660" s="454"/>
      <c r="BB660" s="454"/>
      <c r="BC660" s="454"/>
      <c r="BD660" s="454"/>
      <c r="BE660" s="454"/>
      <c r="BF660" s="454"/>
      <c r="BG660" s="454"/>
      <c r="BH660" s="454"/>
      <c r="BI660" s="454"/>
      <c r="BJ660" s="454"/>
      <c r="BK660" s="454"/>
      <c r="BL660" s="454"/>
      <c r="BM660" s="454"/>
      <c r="BN660" s="454"/>
      <c r="BO660" s="454"/>
      <c r="BP660" s="454"/>
      <c r="BQ660" s="454"/>
      <c r="BR660" s="454"/>
      <c r="BS660" s="454"/>
      <c r="BT660" s="454"/>
      <c r="BU660" s="454"/>
      <c r="BV660" s="454"/>
      <c r="BW660" s="454"/>
      <c r="BX660" s="454"/>
      <c r="BY660" s="454"/>
      <c r="BZ660" s="454"/>
      <c r="CA660" s="454"/>
      <c r="CB660" s="454"/>
      <c r="CC660" s="454"/>
      <c r="CD660" s="454"/>
      <c r="CE660" s="454"/>
      <c r="CF660" s="454"/>
      <c r="CG660" s="454"/>
      <c r="CH660" s="454"/>
      <c r="CI660" s="454"/>
      <c r="CJ660" s="454"/>
      <c r="CK660" s="454"/>
      <c r="CL660" s="454"/>
      <c r="CM660" s="454"/>
      <c r="CN660" s="454"/>
      <c r="CO660" s="454"/>
      <c r="CP660" s="454"/>
      <c r="CQ660" s="454"/>
      <c r="CR660" s="454"/>
      <c r="CS660" s="454"/>
      <c r="CT660" s="454"/>
      <c r="CU660" s="454"/>
      <c r="CV660" s="454"/>
      <c r="CW660" s="454"/>
      <c r="CX660" s="454"/>
      <c r="CY660" s="454"/>
      <c r="CZ660" s="454"/>
      <c r="DA660" s="454"/>
      <c r="DB660" s="454"/>
      <c r="DC660" s="454"/>
      <c r="DD660" s="454"/>
      <c r="DE660" s="454"/>
      <c r="DF660" s="454"/>
      <c r="DG660" s="454"/>
      <c r="DH660" s="454"/>
      <c r="DI660" s="454"/>
      <c r="DJ660" s="454"/>
      <c r="DK660" s="454"/>
      <c r="DL660" s="454"/>
      <c r="DM660" s="454"/>
      <c r="DN660" s="454"/>
      <c r="DO660" s="454"/>
      <c r="DP660" s="454"/>
      <c r="DQ660" s="454"/>
      <c r="DR660" s="454"/>
      <c r="DS660" s="454"/>
      <c r="DT660" s="454"/>
      <c r="DU660" s="454"/>
      <c r="DV660" s="454"/>
      <c r="DW660" s="454"/>
      <c r="DX660" s="454"/>
      <c r="DY660" s="454"/>
      <c r="DZ660" s="454"/>
      <c r="EA660" s="454"/>
      <c r="EB660" s="454"/>
      <c r="EC660" s="454"/>
      <c r="ED660" s="454"/>
      <c r="EE660" s="454"/>
      <c r="EF660" s="454"/>
      <c r="EG660" s="454"/>
      <c r="EH660" s="454"/>
      <c r="EI660" s="454"/>
      <c r="EJ660" s="454"/>
      <c r="EK660" s="454"/>
      <c r="EL660" s="454"/>
      <c r="EM660" s="454"/>
      <c r="EN660" s="454"/>
      <c r="EO660" s="454"/>
      <c r="EP660" s="454"/>
      <c r="EQ660" s="454"/>
      <c r="ER660" s="454"/>
      <c r="ES660" s="454"/>
      <c r="ET660" s="454"/>
      <c r="EU660" s="581"/>
      <c r="EV660" s="581"/>
      <c r="EW660" s="581"/>
      <c r="EX660" s="581"/>
      <c r="EY660" s="581"/>
      <c r="EZ660" s="581"/>
      <c r="FA660" s="581"/>
      <c r="FB660" s="581"/>
      <c r="FC660" s="581"/>
      <c r="FD660" s="581"/>
      <c r="FE660" s="581"/>
    </row>
    <row r="661" spans="1:161">
      <c r="A661" s="454"/>
      <c r="B661" s="653"/>
      <c r="C661" s="454"/>
      <c r="D661" s="454"/>
      <c r="E661" s="454"/>
      <c r="F661" s="504"/>
      <c r="G661" s="454"/>
      <c r="H661" s="454"/>
      <c r="I661" s="454"/>
      <c r="J661" s="454"/>
      <c r="K661" s="454"/>
      <c r="L661" s="454"/>
      <c r="M661" s="454"/>
      <c r="N661" s="454"/>
      <c r="O661" s="454"/>
      <c r="P661" s="454"/>
      <c r="Q661" s="454"/>
      <c r="R661" s="454"/>
      <c r="S661" s="454"/>
      <c r="T661" s="454"/>
      <c r="U661" s="454"/>
      <c r="V661" s="454"/>
      <c r="W661" s="454"/>
      <c r="X661" s="454"/>
      <c r="Y661" s="454"/>
      <c r="Z661" s="454"/>
      <c r="AA661" s="454"/>
      <c r="AB661" s="454"/>
      <c r="AC661" s="454"/>
      <c r="AD661" s="454"/>
      <c r="AE661" s="454"/>
      <c r="AF661" s="454"/>
      <c r="AG661" s="454"/>
      <c r="AH661" s="454"/>
      <c r="AI661" s="454"/>
      <c r="AJ661" s="454"/>
      <c r="AK661" s="454"/>
      <c r="AL661" s="454"/>
      <c r="AM661" s="454"/>
      <c r="AN661" s="454"/>
      <c r="AO661" s="454"/>
      <c r="AP661" s="454"/>
      <c r="AQ661" s="454"/>
      <c r="AR661" s="454"/>
      <c r="AS661" s="454"/>
      <c r="AT661" s="454"/>
      <c r="AU661" s="454"/>
      <c r="AV661" s="454"/>
      <c r="AW661" s="454"/>
      <c r="AX661" s="454"/>
      <c r="AY661" s="454"/>
      <c r="AZ661" s="454"/>
      <c r="BA661" s="454"/>
      <c r="BB661" s="454"/>
      <c r="BC661" s="454"/>
      <c r="BD661" s="454"/>
      <c r="BE661" s="454"/>
      <c r="BF661" s="454"/>
      <c r="BG661" s="454"/>
      <c r="BH661" s="454"/>
      <c r="BI661" s="454"/>
      <c r="BJ661" s="454"/>
      <c r="BK661" s="454"/>
      <c r="BL661" s="454"/>
      <c r="BM661" s="454"/>
      <c r="BN661" s="454"/>
      <c r="BO661" s="454"/>
      <c r="BP661" s="454"/>
      <c r="BQ661" s="454"/>
      <c r="BR661" s="454"/>
      <c r="BS661" s="454"/>
      <c r="BT661" s="454"/>
      <c r="BU661" s="454"/>
      <c r="BV661" s="454"/>
      <c r="BW661" s="454"/>
      <c r="BX661" s="454"/>
      <c r="BY661" s="454"/>
      <c r="BZ661" s="454"/>
      <c r="CA661" s="454"/>
      <c r="CB661" s="454"/>
      <c r="CC661" s="454"/>
      <c r="CD661" s="454"/>
      <c r="CE661" s="454"/>
      <c r="CF661" s="454"/>
      <c r="CG661" s="454"/>
      <c r="CH661" s="454"/>
      <c r="CI661" s="454"/>
      <c r="CJ661" s="454"/>
      <c r="CK661" s="454"/>
      <c r="CL661" s="454"/>
      <c r="CM661" s="454"/>
      <c r="CN661" s="454"/>
      <c r="CO661" s="454"/>
      <c r="CP661" s="454"/>
      <c r="CQ661" s="454"/>
      <c r="CR661" s="454"/>
      <c r="CS661" s="454"/>
      <c r="CT661" s="454"/>
      <c r="CU661" s="454"/>
      <c r="CV661" s="454"/>
      <c r="CW661" s="454"/>
      <c r="CX661" s="454"/>
      <c r="CY661" s="454"/>
      <c r="CZ661" s="454"/>
      <c r="DA661" s="454"/>
      <c r="DB661" s="454"/>
      <c r="DC661" s="454"/>
      <c r="DD661" s="454"/>
      <c r="DE661" s="454"/>
      <c r="DF661" s="454"/>
      <c r="DG661" s="454"/>
      <c r="DH661" s="454"/>
      <c r="DI661" s="454"/>
      <c r="DJ661" s="454"/>
      <c r="DK661" s="454"/>
      <c r="DL661" s="454"/>
      <c r="DM661" s="454"/>
      <c r="DN661" s="454"/>
      <c r="DO661" s="454"/>
      <c r="DP661" s="454"/>
      <c r="DQ661" s="454"/>
      <c r="DR661" s="454"/>
      <c r="DS661" s="454"/>
      <c r="DT661" s="454"/>
      <c r="DU661" s="454"/>
      <c r="DV661" s="454"/>
      <c r="DW661" s="454"/>
      <c r="DX661" s="454"/>
      <c r="DY661" s="454"/>
      <c r="DZ661" s="454"/>
      <c r="EA661" s="454"/>
      <c r="EB661" s="454"/>
      <c r="EC661" s="454"/>
      <c r="ED661" s="454"/>
      <c r="EE661" s="454"/>
      <c r="EF661" s="454"/>
      <c r="EG661" s="454"/>
      <c r="EH661" s="454"/>
      <c r="EI661" s="454"/>
      <c r="EJ661" s="454"/>
      <c r="EK661" s="454"/>
      <c r="EL661" s="454"/>
      <c r="EM661" s="454"/>
      <c r="EN661" s="454"/>
      <c r="EO661" s="454"/>
      <c r="EP661" s="454"/>
      <c r="EQ661" s="454"/>
      <c r="ER661" s="454"/>
      <c r="ES661" s="454"/>
      <c r="ET661" s="454"/>
      <c r="EU661" s="581"/>
      <c r="EV661" s="581"/>
      <c r="EW661" s="581"/>
      <c r="EX661" s="581"/>
      <c r="EY661" s="581"/>
      <c r="EZ661" s="581"/>
      <c r="FA661" s="581"/>
      <c r="FB661" s="581"/>
      <c r="FC661" s="581"/>
      <c r="FD661" s="581"/>
      <c r="FE661" s="581"/>
    </row>
    <row r="662" spans="1:161">
      <c r="A662" s="454"/>
      <c r="B662" s="653"/>
      <c r="C662" s="454"/>
      <c r="D662" s="454"/>
      <c r="E662" s="454"/>
      <c r="F662" s="504"/>
      <c r="G662" s="454"/>
      <c r="H662" s="454"/>
      <c r="I662" s="454"/>
      <c r="J662" s="454"/>
      <c r="K662" s="454"/>
      <c r="L662" s="454"/>
      <c r="M662" s="454"/>
      <c r="N662" s="454"/>
      <c r="O662" s="454"/>
      <c r="P662" s="454"/>
      <c r="Q662" s="454"/>
      <c r="R662" s="454"/>
      <c r="S662" s="454"/>
      <c r="T662" s="454"/>
      <c r="U662" s="454"/>
      <c r="V662" s="454"/>
      <c r="W662" s="454"/>
      <c r="X662" s="454"/>
      <c r="Y662" s="454"/>
      <c r="Z662" s="454"/>
      <c r="AA662" s="454"/>
      <c r="AB662" s="454"/>
      <c r="AC662" s="454"/>
      <c r="AD662" s="454"/>
      <c r="AE662" s="454"/>
      <c r="AF662" s="454"/>
      <c r="AG662" s="454"/>
      <c r="AH662" s="454"/>
      <c r="AI662" s="454"/>
      <c r="AJ662" s="454"/>
      <c r="AK662" s="454"/>
      <c r="AL662" s="454"/>
      <c r="AM662" s="454"/>
      <c r="AN662" s="454"/>
      <c r="AO662" s="454"/>
      <c r="AP662" s="454"/>
      <c r="AQ662" s="454"/>
      <c r="AR662" s="454"/>
      <c r="AS662" s="454"/>
      <c r="AT662" s="454"/>
      <c r="AU662" s="454"/>
      <c r="AV662" s="454"/>
      <c r="AW662" s="454"/>
      <c r="AX662" s="454"/>
      <c r="AY662" s="454"/>
      <c r="AZ662" s="454"/>
      <c r="BA662" s="454"/>
      <c r="BB662" s="454"/>
      <c r="BC662" s="454"/>
      <c r="BD662" s="454"/>
      <c r="BE662" s="454"/>
      <c r="BF662" s="454"/>
      <c r="BG662" s="454"/>
      <c r="BH662" s="454"/>
      <c r="BI662" s="454"/>
      <c r="BJ662" s="454"/>
      <c r="BK662" s="454"/>
      <c r="BL662" s="454"/>
      <c r="BM662" s="454"/>
      <c r="BN662" s="454"/>
      <c r="BO662" s="454"/>
      <c r="BP662" s="454"/>
      <c r="BQ662" s="454"/>
      <c r="BR662" s="454"/>
      <c r="BS662" s="454"/>
      <c r="BT662" s="454"/>
      <c r="BU662" s="454"/>
      <c r="BV662" s="454"/>
      <c r="BW662" s="454"/>
      <c r="BX662" s="454"/>
      <c r="BY662" s="454"/>
      <c r="BZ662" s="454"/>
      <c r="CA662" s="454"/>
      <c r="CB662" s="454"/>
      <c r="CC662" s="454"/>
      <c r="CD662" s="454"/>
      <c r="CE662" s="454"/>
      <c r="CF662" s="454"/>
      <c r="CG662" s="454"/>
      <c r="CH662" s="454"/>
      <c r="CI662" s="454"/>
      <c r="CJ662" s="454"/>
      <c r="CK662" s="454"/>
      <c r="CL662" s="454"/>
      <c r="CM662" s="454"/>
      <c r="CN662" s="454"/>
      <c r="CO662" s="454"/>
      <c r="CP662" s="454"/>
      <c r="CQ662" s="454"/>
      <c r="CR662" s="454"/>
      <c r="CS662" s="454"/>
      <c r="CT662" s="454"/>
      <c r="CU662" s="454"/>
      <c r="CV662" s="454"/>
      <c r="CW662" s="454"/>
      <c r="CX662" s="454"/>
      <c r="CY662" s="454"/>
      <c r="CZ662" s="454"/>
      <c r="DA662" s="454"/>
      <c r="DB662" s="454"/>
      <c r="DC662" s="454"/>
      <c r="DD662" s="454"/>
      <c r="DE662" s="454"/>
      <c r="DF662" s="454"/>
      <c r="DG662" s="454"/>
      <c r="DH662" s="454"/>
      <c r="DI662" s="454"/>
      <c r="DJ662" s="454"/>
      <c r="DK662" s="454"/>
      <c r="DL662" s="454"/>
      <c r="DM662" s="454"/>
      <c r="DN662" s="454"/>
      <c r="DO662" s="454"/>
      <c r="DP662" s="454"/>
      <c r="DQ662" s="454"/>
      <c r="DR662" s="454"/>
      <c r="DS662" s="454"/>
      <c r="DT662" s="454"/>
      <c r="DU662" s="454"/>
      <c r="DV662" s="454"/>
      <c r="DW662" s="454"/>
      <c r="DX662" s="454"/>
      <c r="DY662" s="454"/>
      <c r="DZ662" s="454"/>
      <c r="EA662" s="454"/>
      <c r="EB662" s="454"/>
      <c r="EC662" s="454"/>
      <c r="ED662" s="454"/>
      <c r="EE662" s="454"/>
      <c r="EF662" s="454"/>
      <c r="EG662" s="454"/>
      <c r="EH662" s="454"/>
      <c r="EI662" s="454"/>
      <c r="EJ662" s="454"/>
      <c r="EK662" s="454"/>
      <c r="EL662" s="454"/>
      <c r="EM662" s="454"/>
      <c r="EN662" s="454"/>
      <c r="EO662" s="454"/>
      <c r="EP662" s="454"/>
      <c r="EQ662" s="454"/>
      <c r="ER662" s="454"/>
      <c r="ES662" s="454"/>
      <c r="ET662" s="454"/>
      <c r="EU662" s="581"/>
      <c r="EV662" s="581"/>
      <c r="EW662" s="581"/>
      <c r="EX662" s="581"/>
      <c r="EY662" s="581"/>
      <c r="EZ662" s="581"/>
      <c r="FA662" s="581"/>
      <c r="FB662" s="581"/>
      <c r="FC662" s="581"/>
      <c r="FD662" s="581"/>
      <c r="FE662" s="581"/>
    </row>
    <row r="663" spans="1:161">
      <c r="A663" s="454"/>
      <c r="B663" s="653"/>
      <c r="C663" s="454"/>
      <c r="D663" s="454"/>
      <c r="E663" s="454"/>
      <c r="F663" s="504"/>
      <c r="G663" s="454"/>
      <c r="H663" s="454"/>
      <c r="I663" s="454"/>
      <c r="J663" s="454"/>
      <c r="K663" s="454"/>
      <c r="L663" s="454"/>
      <c r="M663" s="454"/>
      <c r="N663" s="454"/>
      <c r="O663" s="454"/>
      <c r="P663" s="454"/>
      <c r="Q663" s="454"/>
      <c r="R663" s="454"/>
      <c r="S663" s="454"/>
      <c r="T663" s="454"/>
      <c r="U663" s="454"/>
      <c r="V663" s="454"/>
      <c r="W663" s="454"/>
      <c r="X663" s="454"/>
      <c r="Y663" s="454"/>
      <c r="Z663" s="454"/>
      <c r="AA663" s="454"/>
      <c r="AB663" s="454"/>
      <c r="AC663" s="454"/>
      <c r="AD663" s="454"/>
      <c r="AE663" s="454"/>
      <c r="AF663" s="454"/>
      <c r="AG663" s="454"/>
      <c r="AH663" s="454"/>
      <c r="AI663" s="454"/>
      <c r="AJ663" s="454"/>
      <c r="AK663" s="454"/>
      <c r="AL663" s="454"/>
      <c r="AM663" s="454"/>
      <c r="AN663" s="454"/>
      <c r="AO663" s="454"/>
      <c r="AP663" s="454"/>
      <c r="AQ663" s="454"/>
      <c r="AR663" s="454"/>
      <c r="AS663" s="454"/>
      <c r="AT663" s="454"/>
      <c r="AU663" s="454"/>
      <c r="AV663" s="454"/>
      <c r="AW663" s="454"/>
      <c r="AX663" s="454"/>
      <c r="AY663" s="454"/>
      <c r="AZ663" s="454"/>
      <c r="BA663" s="454"/>
      <c r="BB663" s="454"/>
      <c r="BC663" s="454"/>
      <c r="BD663" s="454"/>
      <c r="BE663" s="454"/>
      <c r="BF663" s="454"/>
      <c r="BG663" s="454"/>
      <c r="BH663" s="454"/>
      <c r="BI663" s="454"/>
      <c r="BJ663" s="454"/>
      <c r="BK663" s="454"/>
      <c r="BL663" s="454"/>
      <c r="BM663" s="454"/>
      <c r="BN663" s="454"/>
      <c r="BO663" s="454"/>
      <c r="BP663" s="454"/>
      <c r="BQ663" s="454"/>
      <c r="BR663" s="454"/>
      <c r="BS663" s="454"/>
      <c r="BT663" s="454"/>
      <c r="BU663" s="454"/>
      <c r="BV663" s="454"/>
      <c r="BW663" s="454"/>
      <c r="BX663" s="454"/>
      <c r="BY663" s="454"/>
      <c r="BZ663" s="454"/>
      <c r="CA663" s="454"/>
      <c r="CB663" s="454"/>
      <c r="CC663" s="454"/>
      <c r="CD663" s="454"/>
      <c r="CE663" s="454"/>
      <c r="CF663" s="454"/>
      <c r="CG663" s="454"/>
      <c r="CH663" s="454"/>
      <c r="CI663" s="454"/>
      <c r="CJ663" s="454"/>
      <c r="CK663" s="454"/>
      <c r="CL663" s="454"/>
      <c r="CM663" s="454"/>
      <c r="CN663" s="454"/>
      <c r="CO663" s="454"/>
      <c r="CP663" s="454"/>
      <c r="CQ663" s="454"/>
      <c r="CR663" s="454"/>
      <c r="CS663" s="454"/>
      <c r="CT663" s="454"/>
      <c r="CU663" s="454"/>
      <c r="CV663" s="454"/>
      <c r="CW663" s="454"/>
      <c r="CX663" s="454"/>
      <c r="CY663" s="454"/>
      <c r="CZ663" s="454"/>
      <c r="DA663" s="454"/>
      <c r="DB663" s="454"/>
      <c r="DC663" s="454"/>
      <c r="DD663" s="454"/>
      <c r="DE663" s="454"/>
      <c r="DF663" s="454"/>
      <c r="DG663" s="454"/>
      <c r="DH663" s="454"/>
      <c r="DI663" s="454"/>
      <c r="DJ663" s="454"/>
      <c r="DK663" s="454"/>
      <c r="DL663" s="454"/>
      <c r="DM663" s="454"/>
      <c r="DN663" s="454"/>
      <c r="DO663" s="454"/>
      <c r="DP663" s="454"/>
      <c r="DQ663" s="454"/>
      <c r="DR663" s="454"/>
      <c r="DS663" s="454"/>
      <c r="DT663" s="454"/>
      <c r="DU663" s="454"/>
      <c r="DV663" s="454"/>
      <c r="DW663" s="454"/>
      <c r="DX663" s="454"/>
      <c r="DY663" s="454"/>
      <c r="DZ663" s="454"/>
      <c r="EA663" s="454"/>
      <c r="EB663" s="454"/>
      <c r="EC663" s="454"/>
      <c r="ED663" s="454"/>
      <c r="EE663" s="454"/>
      <c r="EF663" s="454"/>
      <c r="EG663" s="454"/>
      <c r="EH663" s="454"/>
      <c r="EI663" s="454"/>
      <c r="EJ663" s="454"/>
      <c r="EK663" s="454"/>
      <c r="EL663" s="454"/>
      <c r="EM663" s="454"/>
      <c r="EN663" s="454"/>
      <c r="EO663" s="454"/>
      <c r="EP663" s="454"/>
      <c r="EQ663" s="454"/>
      <c r="ER663" s="454"/>
      <c r="ES663" s="454"/>
      <c r="ET663" s="454"/>
      <c r="EU663" s="581"/>
      <c r="EV663" s="581"/>
      <c r="EW663" s="581"/>
      <c r="EX663" s="581"/>
      <c r="EY663" s="581"/>
      <c r="EZ663" s="581"/>
      <c r="FA663" s="581"/>
      <c r="FB663" s="581"/>
      <c r="FC663" s="581"/>
      <c r="FD663" s="581"/>
      <c r="FE663" s="581"/>
    </row>
    <row r="664" spans="1:161">
      <c r="A664" s="454"/>
      <c r="B664" s="653"/>
      <c r="C664" s="454"/>
      <c r="D664" s="454"/>
      <c r="E664" s="454"/>
      <c r="F664" s="504"/>
      <c r="G664" s="454"/>
      <c r="H664" s="454"/>
      <c r="I664" s="454"/>
      <c r="J664" s="454"/>
      <c r="K664" s="454"/>
      <c r="L664" s="454"/>
      <c r="M664" s="454"/>
      <c r="N664" s="454"/>
      <c r="O664" s="454"/>
      <c r="P664" s="454"/>
      <c r="Q664" s="454"/>
      <c r="R664" s="454"/>
      <c r="S664" s="454"/>
      <c r="T664" s="454"/>
      <c r="U664" s="454"/>
      <c r="V664" s="454"/>
      <c r="W664" s="454"/>
      <c r="X664" s="454"/>
      <c r="Y664" s="454"/>
      <c r="Z664" s="454"/>
      <c r="AA664" s="454"/>
      <c r="AB664" s="454"/>
      <c r="AC664" s="454"/>
      <c r="AD664" s="454"/>
      <c r="AE664" s="454"/>
      <c r="AF664" s="454"/>
      <c r="AG664" s="454"/>
      <c r="AH664" s="454"/>
      <c r="AI664" s="454"/>
      <c r="AJ664" s="454"/>
      <c r="AK664" s="454"/>
      <c r="AL664" s="454"/>
      <c r="AM664" s="454"/>
      <c r="AN664" s="454"/>
      <c r="AO664" s="454"/>
      <c r="AP664" s="454"/>
      <c r="AQ664" s="454"/>
      <c r="AR664" s="454"/>
      <c r="AS664" s="454"/>
      <c r="AT664" s="454"/>
      <c r="AU664" s="454"/>
      <c r="AV664" s="454"/>
      <c r="AW664" s="454"/>
      <c r="AX664" s="454"/>
      <c r="AY664" s="454"/>
      <c r="AZ664" s="454"/>
      <c r="BA664" s="454"/>
      <c r="BB664" s="454"/>
      <c r="BC664" s="454"/>
      <c r="BD664" s="454"/>
      <c r="BE664" s="454"/>
      <c r="BF664" s="454"/>
      <c r="BG664" s="454"/>
      <c r="BH664" s="454"/>
      <c r="BI664" s="454"/>
      <c r="BJ664" s="454"/>
      <c r="BK664" s="454"/>
      <c r="BL664" s="454"/>
      <c r="BM664" s="454"/>
      <c r="BN664" s="454"/>
      <c r="BO664" s="454"/>
      <c r="BP664" s="454"/>
      <c r="BQ664" s="454"/>
      <c r="BR664" s="454"/>
      <c r="BS664" s="454"/>
      <c r="BT664" s="454"/>
      <c r="BU664" s="454"/>
      <c r="BV664" s="454"/>
      <c r="BW664" s="454"/>
      <c r="BX664" s="454"/>
      <c r="BY664" s="454"/>
      <c r="BZ664" s="454"/>
      <c r="CA664" s="454"/>
      <c r="CB664" s="454"/>
      <c r="CC664" s="454"/>
      <c r="CD664" s="454"/>
      <c r="CE664" s="454"/>
      <c r="CF664" s="454"/>
      <c r="CG664" s="454"/>
      <c r="CH664" s="454"/>
      <c r="CI664" s="454"/>
      <c r="CJ664" s="454"/>
      <c r="CK664" s="454"/>
      <c r="CL664" s="454"/>
      <c r="CM664" s="454"/>
      <c r="CN664" s="454"/>
      <c r="CO664" s="454"/>
      <c r="CP664" s="454"/>
      <c r="CQ664" s="454"/>
      <c r="CR664" s="454"/>
      <c r="CS664" s="454"/>
      <c r="CT664" s="454"/>
      <c r="CU664" s="454"/>
      <c r="CV664" s="454"/>
      <c r="CW664" s="454"/>
      <c r="CX664" s="454"/>
      <c r="CY664" s="454"/>
      <c r="CZ664" s="454"/>
      <c r="DA664" s="454"/>
      <c r="DB664" s="454"/>
      <c r="DC664" s="454"/>
      <c r="DD664" s="454"/>
      <c r="DE664" s="454"/>
      <c r="DF664" s="454"/>
      <c r="DG664" s="454"/>
      <c r="DH664" s="454"/>
      <c r="DI664" s="454"/>
      <c r="DJ664" s="454"/>
      <c r="DK664" s="454"/>
      <c r="DL664" s="454"/>
      <c r="DM664" s="454"/>
      <c r="DN664" s="454"/>
      <c r="DO664" s="454"/>
      <c r="DP664" s="454"/>
      <c r="DQ664" s="454"/>
      <c r="DR664" s="454"/>
      <c r="DS664" s="454"/>
      <c r="DT664" s="454"/>
      <c r="DU664" s="454"/>
      <c r="DV664" s="454"/>
      <c r="DW664" s="454"/>
      <c r="DX664" s="454"/>
      <c r="DY664" s="454"/>
      <c r="DZ664" s="454"/>
      <c r="EA664" s="454"/>
      <c r="EB664" s="454"/>
      <c r="EC664" s="454"/>
      <c r="ED664" s="454"/>
      <c r="EE664" s="454"/>
      <c r="EF664" s="454"/>
      <c r="EG664" s="454"/>
      <c r="EH664" s="454"/>
      <c r="EI664" s="454"/>
      <c r="EJ664" s="454"/>
      <c r="EK664" s="454"/>
      <c r="EL664" s="454"/>
      <c r="EM664" s="454"/>
      <c r="EN664" s="454"/>
      <c r="EO664" s="454"/>
      <c r="EP664" s="454"/>
      <c r="EQ664" s="454"/>
      <c r="ER664" s="454"/>
      <c r="ES664" s="454"/>
      <c r="ET664" s="454"/>
      <c r="EU664" s="581"/>
      <c r="EV664" s="581"/>
      <c r="EW664" s="581"/>
      <c r="EX664" s="581"/>
      <c r="EY664" s="581"/>
      <c r="EZ664" s="581"/>
      <c r="FA664" s="581"/>
      <c r="FB664" s="581"/>
      <c r="FC664" s="581"/>
      <c r="FD664" s="581"/>
      <c r="FE664" s="581"/>
    </row>
    <row r="665" spans="1:161">
      <c r="A665" s="454"/>
      <c r="B665" s="653"/>
      <c r="C665" s="454"/>
      <c r="D665" s="454"/>
      <c r="E665" s="454"/>
      <c r="F665" s="504"/>
      <c r="G665" s="454"/>
      <c r="H665" s="454"/>
      <c r="I665" s="454"/>
      <c r="J665" s="454"/>
      <c r="K665" s="454"/>
      <c r="L665" s="454"/>
      <c r="M665" s="454"/>
      <c r="N665" s="454"/>
      <c r="O665" s="454"/>
      <c r="P665" s="454"/>
      <c r="Q665" s="454"/>
      <c r="R665" s="454"/>
      <c r="S665" s="454"/>
      <c r="T665" s="454"/>
      <c r="U665" s="454"/>
      <c r="V665" s="454"/>
      <c r="W665" s="454"/>
      <c r="X665" s="454"/>
      <c r="Y665" s="454"/>
      <c r="Z665" s="454"/>
      <c r="AA665" s="454"/>
      <c r="AB665" s="454"/>
      <c r="AC665" s="454"/>
      <c r="AD665" s="454"/>
      <c r="AE665" s="454"/>
      <c r="AF665" s="454"/>
      <c r="AG665" s="454"/>
      <c r="AH665" s="454"/>
      <c r="AI665" s="454"/>
      <c r="AJ665" s="454"/>
      <c r="AK665" s="454"/>
      <c r="AL665" s="454"/>
      <c r="AM665" s="454"/>
      <c r="AN665" s="454"/>
      <c r="AO665" s="454"/>
      <c r="AP665" s="454"/>
      <c r="AQ665" s="454"/>
      <c r="AR665" s="454"/>
      <c r="AS665" s="454"/>
      <c r="AT665" s="454"/>
      <c r="AU665" s="454"/>
      <c r="AV665" s="454"/>
      <c r="AW665" s="454"/>
      <c r="AX665" s="454"/>
      <c r="AY665" s="454"/>
      <c r="AZ665" s="454"/>
      <c r="BA665" s="454"/>
      <c r="BB665" s="454"/>
      <c r="BC665" s="454"/>
      <c r="BD665" s="454"/>
      <c r="BE665" s="454"/>
      <c r="BF665" s="454"/>
      <c r="BG665" s="454"/>
      <c r="BH665" s="454"/>
      <c r="BI665" s="454"/>
      <c r="BJ665" s="454"/>
      <c r="BK665" s="454"/>
      <c r="BL665" s="454"/>
      <c r="BM665" s="454"/>
      <c r="BN665" s="454"/>
      <c r="BO665" s="454"/>
      <c r="BP665" s="454"/>
      <c r="BQ665" s="454"/>
      <c r="BR665" s="454"/>
      <c r="BS665" s="454"/>
      <c r="BT665" s="454"/>
      <c r="BU665" s="454"/>
      <c r="BV665" s="454"/>
      <c r="BW665" s="454"/>
      <c r="BX665" s="454"/>
      <c r="BY665" s="454"/>
      <c r="BZ665" s="454"/>
      <c r="CA665" s="454"/>
      <c r="CB665" s="454"/>
      <c r="CC665" s="454"/>
      <c r="CD665" s="454"/>
      <c r="CE665" s="454"/>
      <c r="CF665" s="454"/>
      <c r="CG665" s="454"/>
      <c r="CH665" s="454"/>
      <c r="CI665" s="454"/>
      <c r="CJ665" s="454"/>
      <c r="CK665" s="454"/>
      <c r="CL665" s="454"/>
      <c r="CM665" s="454"/>
      <c r="CN665" s="454"/>
      <c r="CO665" s="454"/>
      <c r="CP665" s="454"/>
      <c r="CQ665" s="454"/>
      <c r="CR665" s="454"/>
      <c r="CS665" s="454"/>
      <c r="CT665" s="454"/>
      <c r="CU665" s="454"/>
      <c r="CV665" s="454"/>
      <c r="CW665" s="454"/>
      <c r="CX665" s="454"/>
      <c r="CY665" s="454"/>
      <c r="CZ665" s="454"/>
      <c r="DA665" s="454"/>
      <c r="DB665" s="454"/>
      <c r="DC665" s="454"/>
      <c r="DD665" s="454"/>
      <c r="DE665" s="454"/>
      <c r="DF665" s="454"/>
      <c r="DG665" s="454"/>
      <c r="DH665" s="454"/>
      <c r="DI665" s="454"/>
      <c r="DJ665" s="454"/>
      <c r="DK665" s="454"/>
      <c r="DL665" s="454"/>
      <c r="DM665" s="454"/>
      <c r="DN665" s="454"/>
      <c r="DO665" s="454"/>
      <c r="DP665" s="454"/>
      <c r="DQ665" s="454"/>
      <c r="DR665" s="454"/>
      <c r="DS665" s="454"/>
      <c r="DT665" s="454"/>
      <c r="DU665" s="454"/>
      <c r="DV665" s="454"/>
      <c r="DW665" s="454"/>
      <c r="DX665" s="454"/>
      <c r="DY665" s="454"/>
      <c r="DZ665" s="454"/>
      <c r="EA665" s="454"/>
      <c r="EB665" s="454"/>
      <c r="EC665" s="454"/>
      <c r="ED665" s="454"/>
      <c r="EE665" s="454"/>
      <c r="EF665" s="454"/>
      <c r="EG665" s="454"/>
      <c r="EH665" s="454"/>
      <c r="EI665" s="454"/>
      <c r="EJ665" s="454"/>
      <c r="EK665" s="454"/>
      <c r="EL665" s="454"/>
      <c r="EM665" s="454"/>
      <c r="EN665" s="454"/>
      <c r="EO665" s="454"/>
      <c r="EP665" s="454"/>
      <c r="EQ665" s="454"/>
      <c r="ER665" s="454"/>
      <c r="ES665" s="454"/>
      <c r="ET665" s="454"/>
      <c r="EU665" s="581"/>
      <c r="EV665" s="581"/>
      <c r="EW665" s="581"/>
      <c r="EX665" s="581"/>
      <c r="EY665" s="581"/>
      <c r="EZ665" s="581"/>
      <c r="FA665" s="581"/>
      <c r="FB665" s="581"/>
      <c r="FC665" s="581"/>
      <c r="FD665" s="581"/>
      <c r="FE665" s="581"/>
    </row>
    <row r="666" spans="1:161">
      <c r="A666" s="454"/>
      <c r="B666" s="653"/>
      <c r="C666" s="454"/>
      <c r="D666" s="454"/>
      <c r="E666" s="454"/>
      <c r="F666" s="504"/>
      <c r="G666" s="454"/>
      <c r="H666" s="454"/>
      <c r="I666" s="454"/>
      <c r="J666" s="454"/>
      <c r="K666" s="454"/>
      <c r="L666" s="454"/>
      <c r="M666" s="454"/>
      <c r="N666" s="454"/>
      <c r="O666" s="454"/>
      <c r="P666" s="454"/>
      <c r="Q666" s="454"/>
      <c r="R666" s="454"/>
      <c r="S666" s="454"/>
      <c r="T666" s="454"/>
      <c r="U666" s="454"/>
      <c r="V666" s="454"/>
      <c r="W666" s="454"/>
      <c r="X666" s="454"/>
      <c r="Y666" s="454"/>
      <c r="Z666" s="454"/>
      <c r="AA666" s="454"/>
      <c r="AB666" s="454"/>
      <c r="AC666" s="454"/>
      <c r="AD666" s="454"/>
      <c r="AE666" s="454"/>
      <c r="AF666" s="454"/>
      <c r="AG666" s="454"/>
      <c r="AH666" s="454"/>
      <c r="AI666" s="454"/>
      <c r="AJ666" s="454"/>
      <c r="AK666" s="454"/>
      <c r="AL666" s="454"/>
      <c r="AM666" s="454"/>
      <c r="AN666" s="454"/>
      <c r="AO666" s="454"/>
      <c r="AP666" s="454"/>
      <c r="AQ666" s="454"/>
      <c r="AR666" s="454"/>
      <c r="AS666" s="454"/>
      <c r="AT666" s="454"/>
      <c r="AU666" s="454"/>
      <c r="AV666" s="454"/>
      <c r="AW666" s="454"/>
      <c r="AX666" s="454"/>
      <c r="AY666" s="454"/>
      <c r="AZ666" s="454"/>
      <c r="BA666" s="454"/>
      <c r="BB666" s="454"/>
      <c r="BC666" s="454"/>
      <c r="BD666" s="454"/>
      <c r="BE666" s="454"/>
      <c r="BF666" s="454"/>
      <c r="BG666" s="454"/>
      <c r="BH666" s="454"/>
      <c r="BI666" s="454"/>
      <c r="BJ666" s="454"/>
      <c r="BK666" s="454"/>
      <c r="BL666" s="454"/>
      <c r="BM666" s="454"/>
      <c r="BN666" s="454"/>
      <c r="BO666" s="454"/>
      <c r="BP666" s="454"/>
      <c r="BQ666" s="454"/>
      <c r="BR666" s="454"/>
      <c r="BS666" s="454"/>
      <c r="BT666" s="454"/>
      <c r="BU666" s="454"/>
      <c r="BV666" s="454"/>
      <c r="BW666" s="454"/>
      <c r="BX666" s="454"/>
      <c r="BY666" s="454"/>
      <c r="BZ666" s="454"/>
      <c r="CA666" s="454"/>
      <c r="CB666" s="454"/>
      <c r="CC666" s="454"/>
      <c r="CD666" s="454"/>
      <c r="CE666" s="454"/>
      <c r="CF666" s="454"/>
      <c r="CG666" s="454"/>
      <c r="CH666" s="454"/>
      <c r="CI666" s="454"/>
      <c r="CJ666" s="454"/>
      <c r="CK666" s="454"/>
      <c r="CL666" s="454"/>
      <c r="CM666" s="454"/>
      <c r="CN666" s="454"/>
      <c r="CO666" s="454"/>
      <c r="CP666" s="454"/>
      <c r="CQ666" s="454"/>
      <c r="CR666" s="454"/>
      <c r="CS666" s="454"/>
      <c r="CT666" s="454"/>
      <c r="CU666" s="454"/>
      <c r="CV666" s="454"/>
      <c r="CW666" s="454"/>
      <c r="CX666" s="454"/>
      <c r="CY666" s="454"/>
      <c r="CZ666" s="454"/>
      <c r="DA666" s="454"/>
      <c r="DB666" s="454"/>
      <c r="DC666" s="454"/>
      <c r="DD666" s="454"/>
      <c r="DE666" s="454"/>
      <c r="DF666" s="454"/>
      <c r="DG666" s="454"/>
      <c r="DH666" s="454"/>
      <c r="DI666" s="454"/>
      <c r="DJ666" s="454"/>
      <c r="DK666" s="454"/>
      <c r="DL666" s="454"/>
      <c r="DM666" s="454"/>
      <c r="DN666" s="454"/>
      <c r="DO666" s="454"/>
      <c r="DP666" s="454"/>
      <c r="DQ666" s="454"/>
      <c r="DR666" s="454"/>
      <c r="DS666" s="454"/>
      <c r="DT666" s="454"/>
      <c r="DU666" s="454"/>
      <c r="DV666" s="454"/>
      <c r="DW666" s="454"/>
      <c r="DX666" s="454"/>
      <c r="DY666" s="454"/>
      <c r="DZ666" s="454"/>
      <c r="EA666" s="454"/>
      <c r="EB666" s="454"/>
      <c r="EC666" s="454"/>
      <c r="ED666" s="454"/>
      <c r="EE666" s="454"/>
      <c r="EF666" s="454"/>
      <c r="EG666" s="454"/>
      <c r="EH666" s="454"/>
      <c r="EI666" s="454"/>
      <c r="EJ666" s="454"/>
      <c r="EK666" s="454"/>
      <c r="EL666" s="454"/>
      <c r="EM666" s="454"/>
      <c r="EN666" s="454"/>
      <c r="EO666" s="454"/>
      <c r="EP666" s="454"/>
      <c r="EQ666" s="454"/>
      <c r="ER666" s="454"/>
      <c r="ES666" s="454"/>
      <c r="ET666" s="454"/>
      <c r="EU666" s="581"/>
      <c r="EV666" s="581"/>
      <c r="EW666" s="581"/>
      <c r="EX666" s="581"/>
      <c r="EY666" s="581"/>
      <c r="EZ666" s="581"/>
      <c r="FA666" s="581"/>
      <c r="FB666" s="581"/>
      <c r="FC666" s="581"/>
      <c r="FD666" s="581"/>
      <c r="FE666" s="581"/>
    </row>
    <row r="667" spans="1:161">
      <c r="A667" s="454"/>
      <c r="B667" s="653"/>
      <c r="C667" s="454"/>
      <c r="D667" s="454"/>
      <c r="E667" s="454"/>
      <c r="F667" s="504"/>
      <c r="G667" s="454"/>
      <c r="H667" s="454"/>
      <c r="I667" s="454"/>
      <c r="J667" s="454"/>
      <c r="K667" s="454"/>
      <c r="L667" s="454"/>
      <c r="M667" s="454"/>
      <c r="N667" s="454"/>
      <c r="O667" s="454"/>
      <c r="P667" s="454"/>
      <c r="Q667" s="454"/>
      <c r="R667" s="454"/>
      <c r="S667" s="454"/>
      <c r="T667" s="454"/>
      <c r="U667" s="454"/>
      <c r="V667" s="454"/>
      <c r="W667" s="454"/>
      <c r="X667" s="454"/>
      <c r="Y667" s="454"/>
      <c r="Z667" s="454"/>
      <c r="AA667" s="454"/>
      <c r="AB667" s="454"/>
      <c r="AC667" s="454"/>
      <c r="AD667" s="454"/>
      <c r="AE667" s="454"/>
      <c r="AF667" s="454"/>
      <c r="AG667" s="454"/>
      <c r="AH667" s="454"/>
      <c r="AI667" s="454"/>
      <c r="AJ667" s="454"/>
      <c r="AK667" s="454"/>
      <c r="AL667" s="454"/>
      <c r="AM667" s="454"/>
      <c r="AN667" s="454"/>
      <c r="AO667" s="454"/>
      <c r="AP667" s="454"/>
      <c r="AQ667" s="454"/>
      <c r="AR667" s="454"/>
      <c r="AS667" s="454"/>
      <c r="AT667" s="454"/>
      <c r="AU667" s="454"/>
      <c r="AV667" s="454"/>
      <c r="AW667" s="454"/>
      <c r="AX667" s="454"/>
      <c r="AY667" s="454"/>
      <c r="AZ667" s="454"/>
      <c r="BA667" s="454"/>
      <c r="BB667" s="454"/>
      <c r="BC667" s="454"/>
      <c r="BD667" s="454"/>
      <c r="BE667" s="454"/>
      <c r="BF667" s="454"/>
      <c r="BG667" s="454"/>
      <c r="BH667" s="454"/>
      <c r="BI667" s="454"/>
      <c r="BJ667" s="454"/>
      <c r="BK667" s="454"/>
      <c r="BL667" s="454"/>
      <c r="BM667" s="454"/>
      <c r="BN667" s="454"/>
      <c r="BO667" s="454"/>
      <c r="BP667" s="454"/>
      <c r="BQ667" s="454"/>
      <c r="BR667" s="454"/>
      <c r="BS667" s="454"/>
      <c r="BT667" s="454"/>
      <c r="BU667" s="454"/>
      <c r="BV667" s="454"/>
      <c r="BW667" s="454"/>
      <c r="BX667" s="454"/>
      <c r="BY667" s="454"/>
      <c r="BZ667" s="454"/>
      <c r="CA667" s="454"/>
      <c r="CB667" s="454"/>
      <c r="CC667" s="454"/>
      <c r="CD667" s="454"/>
      <c r="CE667" s="454"/>
      <c r="CF667" s="454"/>
      <c r="CG667" s="454"/>
      <c r="CH667" s="454"/>
      <c r="CI667" s="454"/>
      <c r="CJ667" s="454"/>
      <c r="CK667" s="454"/>
      <c r="CL667" s="454"/>
      <c r="CM667" s="454"/>
      <c r="CN667" s="454"/>
      <c r="CO667" s="454"/>
      <c r="CP667" s="454"/>
      <c r="CQ667" s="454"/>
      <c r="CR667" s="454"/>
      <c r="CS667" s="454"/>
      <c r="CT667" s="454"/>
      <c r="CU667" s="454"/>
      <c r="CV667" s="454"/>
      <c r="CW667" s="454"/>
      <c r="CX667" s="454"/>
      <c r="CY667" s="454"/>
      <c r="CZ667" s="454"/>
      <c r="DA667" s="454"/>
      <c r="DB667" s="454"/>
      <c r="DC667" s="454"/>
      <c r="DD667" s="454"/>
      <c r="DE667" s="454"/>
      <c r="DF667" s="454"/>
      <c r="DG667" s="454"/>
      <c r="DH667" s="454"/>
      <c r="DI667" s="454"/>
      <c r="DJ667" s="454"/>
      <c r="DK667" s="454"/>
      <c r="DL667" s="454"/>
      <c r="DM667" s="454"/>
      <c r="DN667" s="454"/>
      <c r="DO667" s="454"/>
      <c r="DP667" s="454"/>
      <c r="DQ667" s="454"/>
      <c r="DR667" s="454"/>
      <c r="DS667" s="454"/>
      <c r="DT667" s="454"/>
      <c r="DU667" s="454"/>
      <c r="DV667" s="454"/>
      <c r="DW667" s="454"/>
      <c r="DX667" s="454"/>
      <c r="DY667" s="454"/>
      <c r="DZ667" s="454"/>
      <c r="EA667" s="454"/>
      <c r="EB667" s="454"/>
      <c r="EC667" s="454"/>
      <c r="ED667" s="454"/>
      <c r="EE667" s="454"/>
      <c r="EF667" s="454"/>
      <c r="EG667" s="454"/>
      <c r="EH667" s="454"/>
      <c r="EI667" s="454"/>
      <c r="EJ667" s="454"/>
      <c r="EK667" s="454"/>
      <c r="EL667" s="454"/>
      <c r="EM667" s="454"/>
      <c r="EN667" s="454"/>
      <c r="EO667" s="454"/>
      <c r="EP667" s="454"/>
      <c r="EQ667" s="454"/>
      <c r="ER667" s="454"/>
      <c r="ES667" s="454"/>
      <c r="ET667" s="454"/>
      <c r="EU667" s="581"/>
      <c r="EV667" s="581"/>
      <c r="EW667" s="581"/>
      <c r="EX667" s="581"/>
      <c r="EY667" s="581"/>
      <c r="EZ667" s="581"/>
      <c r="FA667" s="581"/>
      <c r="FB667" s="581"/>
      <c r="FC667" s="581"/>
      <c r="FD667" s="581"/>
      <c r="FE667" s="581"/>
    </row>
    <row r="668" spans="1:161">
      <c r="A668" s="454"/>
      <c r="B668" s="653"/>
      <c r="C668" s="454"/>
      <c r="D668" s="454"/>
      <c r="E668" s="454"/>
      <c r="F668" s="504"/>
      <c r="G668" s="454"/>
      <c r="H668" s="454"/>
      <c r="I668" s="454"/>
      <c r="J668" s="454"/>
      <c r="K668" s="454"/>
      <c r="L668" s="454"/>
      <c r="M668" s="454"/>
      <c r="N668" s="454"/>
      <c r="O668" s="454"/>
      <c r="P668" s="454"/>
      <c r="Q668" s="454"/>
      <c r="R668" s="454"/>
      <c r="S668" s="454"/>
      <c r="T668" s="454"/>
      <c r="U668" s="454"/>
      <c r="V668" s="454"/>
      <c r="W668" s="454"/>
      <c r="X668" s="454"/>
      <c r="Y668" s="454"/>
      <c r="Z668" s="454"/>
      <c r="AA668" s="454"/>
      <c r="AB668" s="454"/>
      <c r="AC668" s="454"/>
      <c r="AD668" s="454"/>
      <c r="AE668" s="454"/>
      <c r="AF668" s="454"/>
      <c r="AG668" s="454"/>
      <c r="AH668" s="454"/>
      <c r="AI668" s="454"/>
      <c r="AJ668" s="454"/>
      <c r="AK668" s="454"/>
      <c r="AL668" s="454"/>
      <c r="AM668" s="454"/>
      <c r="AN668" s="454"/>
      <c r="AO668" s="454"/>
      <c r="AP668" s="454"/>
      <c r="AQ668" s="454"/>
      <c r="AR668" s="454"/>
      <c r="AS668" s="454"/>
      <c r="AT668" s="454"/>
      <c r="AU668" s="454"/>
      <c r="AV668" s="454"/>
      <c r="AW668" s="454"/>
      <c r="AX668" s="454"/>
      <c r="AY668" s="454"/>
      <c r="AZ668" s="454"/>
      <c r="BA668" s="454"/>
      <c r="BB668" s="454"/>
      <c r="BC668" s="454"/>
      <c r="BD668" s="454"/>
      <c r="BE668" s="454"/>
      <c r="BF668" s="454"/>
      <c r="BG668" s="454"/>
      <c r="BH668" s="454"/>
      <c r="BI668" s="454"/>
      <c r="BJ668" s="454"/>
      <c r="BK668" s="454"/>
      <c r="BL668" s="454"/>
      <c r="BM668" s="454"/>
      <c r="BN668" s="454"/>
      <c r="BO668" s="454"/>
      <c r="BP668" s="454"/>
      <c r="BQ668" s="454"/>
      <c r="BR668" s="454"/>
      <c r="BS668" s="454"/>
      <c r="BT668" s="454"/>
      <c r="BU668" s="454"/>
      <c r="BV668" s="454"/>
      <c r="BW668" s="454"/>
      <c r="BX668" s="454"/>
      <c r="BY668" s="454"/>
      <c r="BZ668" s="454"/>
      <c r="CA668" s="454"/>
      <c r="CB668" s="454"/>
      <c r="CC668" s="454"/>
      <c r="CD668" s="454"/>
      <c r="CE668" s="454"/>
      <c r="CF668" s="454"/>
      <c r="CG668" s="454"/>
      <c r="CH668" s="454"/>
      <c r="CI668" s="454"/>
      <c r="CJ668" s="454"/>
      <c r="CK668" s="454"/>
      <c r="CL668" s="454"/>
      <c r="CM668" s="454"/>
      <c r="CN668" s="454"/>
      <c r="CO668" s="454"/>
      <c r="CP668" s="454"/>
      <c r="CQ668" s="454"/>
      <c r="CR668" s="454"/>
      <c r="CS668" s="454"/>
      <c r="CT668" s="454"/>
      <c r="CU668" s="454"/>
      <c r="CV668" s="454"/>
      <c r="CW668" s="454"/>
      <c r="CX668" s="454"/>
      <c r="CY668" s="454"/>
      <c r="CZ668" s="454"/>
      <c r="DA668" s="454"/>
      <c r="DB668" s="454"/>
      <c r="DC668" s="454"/>
      <c r="DD668" s="454"/>
      <c r="DE668" s="454"/>
      <c r="DF668" s="454"/>
      <c r="DG668" s="454"/>
      <c r="DH668" s="454"/>
      <c r="DI668" s="454"/>
      <c r="DJ668" s="454"/>
      <c r="DK668" s="454"/>
      <c r="DL668" s="454"/>
      <c r="DM668" s="454"/>
      <c r="DN668" s="454"/>
      <c r="DO668" s="454"/>
      <c r="DP668" s="454"/>
      <c r="DQ668" s="454"/>
      <c r="DR668" s="454"/>
      <c r="DS668" s="454"/>
      <c r="DT668" s="454"/>
      <c r="DU668" s="454"/>
      <c r="DV668" s="454"/>
      <c r="DW668" s="454"/>
      <c r="DX668" s="454"/>
      <c r="DY668" s="454"/>
      <c r="DZ668" s="454"/>
      <c r="EA668" s="454"/>
      <c r="EB668" s="454"/>
      <c r="EC668" s="454"/>
      <c r="ED668" s="454"/>
      <c r="EE668" s="454"/>
      <c r="EF668" s="454"/>
      <c r="EG668" s="454"/>
      <c r="EH668" s="454"/>
      <c r="EI668" s="454"/>
      <c r="EJ668" s="454"/>
      <c r="EK668" s="454"/>
      <c r="EL668" s="454"/>
      <c r="EM668" s="454"/>
      <c r="EN668" s="454"/>
      <c r="EO668" s="454"/>
      <c r="EP668" s="454"/>
      <c r="EQ668" s="454"/>
      <c r="ER668" s="454"/>
      <c r="ES668" s="454"/>
      <c r="ET668" s="454"/>
      <c r="EU668" s="581"/>
      <c r="EV668" s="581"/>
      <c r="EW668" s="581"/>
      <c r="EX668" s="581"/>
      <c r="EY668" s="581"/>
      <c r="EZ668" s="581"/>
      <c r="FA668" s="581"/>
      <c r="FB668" s="581"/>
      <c r="FC668" s="581"/>
      <c r="FD668" s="581"/>
      <c r="FE668" s="581"/>
    </row>
    <row r="669" spans="1:161">
      <c r="A669" s="454"/>
      <c r="B669" s="653"/>
      <c r="C669" s="454"/>
      <c r="D669" s="454"/>
      <c r="E669" s="454"/>
      <c r="F669" s="504"/>
      <c r="G669" s="454"/>
      <c r="H669" s="454"/>
      <c r="I669" s="454"/>
      <c r="J669" s="454"/>
      <c r="K669" s="454"/>
      <c r="L669" s="454"/>
      <c r="M669" s="454"/>
      <c r="N669" s="454"/>
      <c r="O669" s="454"/>
      <c r="P669" s="454"/>
      <c r="Q669" s="454"/>
      <c r="R669" s="454"/>
      <c r="S669" s="454"/>
      <c r="T669" s="454"/>
      <c r="U669" s="454"/>
      <c r="V669" s="454"/>
      <c r="W669" s="454"/>
      <c r="X669" s="454"/>
      <c r="Y669" s="454"/>
      <c r="Z669" s="454"/>
      <c r="AA669" s="454"/>
      <c r="AB669" s="454"/>
      <c r="AC669" s="454"/>
      <c r="AD669" s="454"/>
      <c r="AE669" s="454"/>
      <c r="AF669" s="454"/>
      <c r="AG669" s="454"/>
      <c r="AH669" s="454"/>
      <c r="AI669" s="454"/>
      <c r="AJ669" s="454"/>
      <c r="AK669" s="454"/>
      <c r="AL669" s="454"/>
      <c r="AM669" s="454"/>
      <c r="AN669" s="454"/>
      <c r="AO669" s="454"/>
      <c r="AP669" s="454"/>
      <c r="AQ669" s="454"/>
      <c r="AR669" s="454"/>
      <c r="AS669" s="454"/>
      <c r="AT669" s="454"/>
      <c r="AU669" s="454"/>
      <c r="AV669" s="454"/>
      <c r="AW669" s="454"/>
      <c r="AX669" s="454"/>
      <c r="AY669" s="454"/>
      <c r="AZ669" s="454"/>
      <c r="BA669" s="454"/>
      <c r="BB669" s="454"/>
      <c r="BC669" s="454"/>
      <c r="BD669" s="454"/>
      <c r="BE669" s="454"/>
      <c r="BF669" s="454"/>
      <c r="BG669" s="454"/>
      <c r="BH669" s="454"/>
      <c r="BI669" s="454"/>
      <c r="BJ669" s="454"/>
      <c r="BK669" s="454"/>
      <c r="BL669" s="454"/>
      <c r="BM669" s="454"/>
      <c r="BN669" s="454"/>
      <c r="BO669" s="454"/>
      <c r="BP669" s="454"/>
      <c r="BQ669" s="454"/>
      <c r="BR669" s="454"/>
      <c r="BS669" s="454"/>
      <c r="BT669" s="454"/>
      <c r="BU669" s="454"/>
      <c r="BV669" s="454"/>
      <c r="BW669" s="454"/>
      <c r="BX669" s="454"/>
      <c r="BY669" s="454"/>
      <c r="BZ669" s="454"/>
      <c r="CA669" s="454"/>
      <c r="CB669" s="454"/>
      <c r="CC669" s="454"/>
      <c r="CD669" s="454"/>
      <c r="CE669" s="454"/>
      <c r="CF669" s="454"/>
      <c r="CG669" s="454"/>
      <c r="CH669" s="454"/>
      <c r="CI669" s="454"/>
      <c r="CJ669" s="454"/>
      <c r="CK669" s="454"/>
      <c r="CL669" s="454"/>
      <c r="CM669" s="454"/>
      <c r="CN669" s="454"/>
      <c r="CO669" s="454"/>
      <c r="CP669" s="454"/>
      <c r="CQ669" s="454"/>
      <c r="CR669" s="454"/>
      <c r="CS669" s="454"/>
      <c r="CT669" s="454"/>
      <c r="CU669" s="454"/>
      <c r="CV669" s="454"/>
      <c r="CW669" s="454"/>
      <c r="CX669" s="454"/>
      <c r="CY669" s="454"/>
      <c r="CZ669" s="454"/>
      <c r="DA669" s="454"/>
      <c r="DB669" s="454"/>
      <c r="DC669" s="454"/>
      <c r="DD669" s="454"/>
      <c r="DE669" s="454"/>
      <c r="DF669" s="454"/>
      <c r="DG669" s="454"/>
      <c r="DH669" s="454"/>
      <c r="DI669" s="454"/>
      <c r="DJ669" s="454"/>
      <c r="DK669" s="454"/>
      <c r="DL669" s="454"/>
      <c r="DM669" s="454"/>
      <c r="DN669" s="454"/>
      <c r="DO669" s="454"/>
      <c r="DP669" s="454"/>
      <c r="DQ669" s="454"/>
      <c r="DR669" s="454"/>
      <c r="DS669" s="454"/>
      <c r="DT669" s="454"/>
      <c r="DU669" s="454"/>
      <c r="DV669" s="454"/>
      <c r="DW669" s="454"/>
      <c r="DX669" s="454"/>
      <c r="DY669" s="454"/>
      <c r="DZ669" s="454"/>
      <c r="EA669" s="454"/>
      <c r="EB669" s="454"/>
      <c r="EC669" s="454"/>
      <c r="ED669" s="454"/>
      <c r="EE669" s="454"/>
      <c r="EF669" s="454"/>
      <c r="EG669" s="454"/>
      <c r="EH669" s="454"/>
      <c r="EI669" s="454"/>
      <c r="EJ669" s="454"/>
      <c r="EK669" s="454"/>
      <c r="EL669" s="454"/>
      <c r="EM669" s="454"/>
      <c r="EN669" s="454"/>
      <c r="EO669" s="454"/>
      <c r="EP669" s="454"/>
      <c r="EQ669" s="454"/>
      <c r="ER669" s="454"/>
      <c r="ES669" s="454"/>
      <c r="ET669" s="454"/>
      <c r="EU669" s="581"/>
      <c r="EV669" s="581"/>
      <c r="EW669" s="581"/>
      <c r="EX669" s="581"/>
      <c r="EY669" s="581"/>
      <c r="EZ669" s="581"/>
      <c r="FA669" s="581"/>
      <c r="FB669" s="581"/>
      <c r="FC669" s="581"/>
      <c r="FD669" s="581"/>
      <c r="FE669" s="581"/>
    </row>
    <row r="670" spans="1:161">
      <c r="A670" s="454"/>
      <c r="B670" s="653"/>
      <c r="C670" s="454"/>
      <c r="D670" s="454"/>
      <c r="E670" s="454"/>
      <c r="F670" s="504"/>
      <c r="G670" s="454"/>
      <c r="H670" s="454"/>
      <c r="I670" s="454"/>
      <c r="J670" s="454"/>
      <c r="K670" s="454"/>
      <c r="L670" s="454"/>
      <c r="M670" s="454"/>
      <c r="N670" s="454"/>
      <c r="O670" s="454"/>
      <c r="P670" s="454"/>
      <c r="Q670" s="454"/>
      <c r="R670" s="454"/>
      <c r="S670" s="454"/>
      <c r="T670" s="454"/>
      <c r="U670" s="454"/>
      <c r="V670" s="454"/>
      <c r="W670" s="454"/>
      <c r="X670" s="454"/>
      <c r="Y670" s="454"/>
      <c r="Z670" s="454"/>
      <c r="AA670" s="454"/>
      <c r="AB670" s="454"/>
      <c r="AC670" s="454"/>
      <c r="AD670" s="454"/>
      <c r="AE670" s="454"/>
      <c r="AF670" s="454"/>
      <c r="AG670" s="454"/>
      <c r="AH670" s="454"/>
      <c r="AI670" s="454"/>
      <c r="AJ670" s="454"/>
      <c r="AK670" s="454"/>
      <c r="AL670" s="454"/>
      <c r="AM670" s="454"/>
      <c r="AN670" s="454"/>
      <c r="AO670" s="454"/>
      <c r="AP670" s="454"/>
      <c r="AQ670" s="454"/>
      <c r="AR670" s="454"/>
      <c r="AS670" s="454"/>
      <c r="AT670" s="454"/>
      <c r="AU670" s="454"/>
      <c r="AV670" s="454"/>
      <c r="AW670" s="454"/>
      <c r="AX670" s="454"/>
      <c r="AY670" s="454"/>
      <c r="AZ670" s="454"/>
      <c r="BA670" s="454"/>
      <c r="BB670" s="454"/>
      <c r="BC670" s="454"/>
      <c r="BD670" s="454"/>
      <c r="BE670" s="454"/>
      <c r="BF670" s="454"/>
      <c r="BG670" s="454"/>
      <c r="BH670" s="454"/>
      <c r="BI670" s="454"/>
      <c r="BJ670" s="454"/>
      <c r="BK670" s="454"/>
      <c r="BL670" s="454"/>
      <c r="BM670" s="454"/>
      <c r="BN670" s="454"/>
      <c r="BO670" s="454"/>
      <c r="BP670" s="454"/>
      <c r="BQ670" s="454"/>
      <c r="BR670" s="454"/>
      <c r="BS670" s="454"/>
      <c r="BT670" s="454"/>
      <c r="BU670" s="454"/>
      <c r="BV670" s="454"/>
      <c r="BW670" s="454"/>
      <c r="BX670" s="454"/>
      <c r="BY670" s="454"/>
      <c r="BZ670" s="454"/>
      <c r="CA670" s="454"/>
      <c r="CB670" s="454"/>
      <c r="CC670" s="454"/>
      <c r="CD670" s="454"/>
      <c r="CE670" s="454"/>
      <c r="CF670" s="454"/>
      <c r="CG670" s="454"/>
      <c r="CH670" s="454"/>
      <c r="CI670" s="454"/>
      <c r="CJ670" s="454"/>
      <c r="CK670" s="454"/>
      <c r="CL670" s="454"/>
      <c r="CM670" s="454"/>
      <c r="CN670" s="454"/>
      <c r="CO670" s="454"/>
      <c r="CP670" s="454"/>
      <c r="CQ670" s="454"/>
      <c r="CR670" s="454"/>
      <c r="CS670" s="454"/>
      <c r="CT670" s="454"/>
      <c r="CU670" s="454"/>
      <c r="CV670" s="454"/>
      <c r="CW670" s="454"/>
      <c r="CX670" s="454"/>
      <c r="CY670" s="454"/>
      <c r="CZ670" s="454"/>
      <c r="DA670" s="454"/>
      <c r="DB670" s="454"/>
      <c r="DC670" s="454"/>
      <c r="DD670" s="454"/>
      <c r="DE670" s="454"/>
      <c r="DF670" s="454"/>
      <c r="DG670" s="454"/>
      <c r="DH670" s="454"/>
      <c r="DI670" s="454"/>
      <c r="DJ670" s="454"/>
      <c r="DK670" s="454"/>
      <c r="DL670" s="454"/>
      <c r="DM670" s="454"/>
      <c r="DN670" s="454"/>
      <c r="DO670" s="454"/>
      <c r="DP670" s="454"/>
      <c r="DQ670" s="454"/>
      <c r="DR670" s="454"/>
      <c r="DS670" s="454"/>
      <c r="DT670" s="454"/>
      <c r="DU670" s="454"/>
      <c r="DV670" s="454"/>
      <c r="DW670" s="454"/>
      <c r="DX670" s="454"/>
      <c r="DY670" s="454"/>
      <c r="DZ670" s="454"/>
      <c r="EA670" s="454"/>
      <c r="EB670" s="454"/>
      <c r="EC670" s="454"/>
      <c r="ED670" s="454"/>
      <c r="EE670" s="454"/>
      <c r="EF670" s="454"/>
      <c r="EG670" s="454"/>
      <c r="EH670" s="454"/>
      <c r="EI670" s="454"/>
      <c r="EJ670" s="454"/>
      <c r="EK670" s="454"/>
      <c r="EL670" s="454"/>
      <c r="EM670" s="454"/>
      <c r="EN670" s="454"/>
      <c r="EO670" s="454"/>
      <c r="EP670" s="454"/>
      <c r="EQ670" s="454"/>
      <c r="ER670" s="454"/>
      <c r="ES670" s="454"/>
      <c r="ET670" s="454"/>
      <c r="EU670" s="581"/>
      <c r="EV670" s="581"/>
      <c r="EW670" s="581"/>
      <c r="EX670" s="581"/>
      <c r="EY670" s="581"/>
      <c r="EZ670" s="581"/>
      <c r="FA670" s="581"/>
      <c r="FB670" s="581"/>
      <c r="FC670" s="581"/>
      <c r="FD670" s="581"/>
      <c r="FE670" s="581"/>
    </row>
    <row r="671" spans="1:161">
      <c r="A671" s="454"/>
      <c r="B671" s="653"/>
      <c r="C671" s="454"/>
      <c r="D671" s="454"/>
      <c r="E671" s="454"/>
      <c r="F671" s="504"/>
      <c r="G671" s="454"/>
      <c r="H671" s="454"/>
      <c r="I671" s="454"/>
      <c r="J671" s="454"/>
      <c r="K671" s="454"/>
      <c r="L671" s="454"/>
      <c r="M671" s="454"/>
      <c r="N671" s="454"/>
      <c r="O671" s="454"/>
      <c r="P671" s="454"/>
      <c r="Q671" s="454"/>
      <c r="R671" s="454"/>
      <c r="S671" s="454"/>
      <c r="T671" s="454"/>
      <c r="U671" s="454"/>
      <c r="V671" s="454"/>
      <c r="W671" s="454"/>
      <c r="X671" s="454"/>
      <c r="Y671" s="454"/>
      <c r="Z671" s="454"/>
      <c r="AA671" s="454"/>
      <c r="AB671" s="454"/>
      <c r="AC671" s="454"/>
      <c r="AD671" s="454"/>
      <c r="AE671" s="454"/>
      <c r="AF671" s="454"/>
      <c r="AG671" s="454"/>
      <c r="AH671" s="454"/>
      <c r="AI671" s="454"/>
      <c r="AJ671" s="454"/>
      <c r="AK671" s="454"/>
      <c r="AL671" s="454"/>
      <c r="AM671" s="454"/>
      <c r="AN671" s="454"/>
      <c r="AO671" s="454"/>
      <c r="AP671" s="454"/>
      <c r="AQ671" s="454"/>
      <c r="AR671" s="454"/>
      <c r="AS671" s="454"/>
      <c r="AT671" s="454"/>
      <c r="AU671" s="454"/>
      <c r="AV671" s="454"/>
      <c r="AW671" s="454"/>
      <c r="AX671" s="454"/>
      <c r="AY671" s="454"/>
      <c r="AZ671" s="454"/>
      <c r="BA671" s="454"/>
      <c r="BB671" s="454"/>
      <c r="BC671" s="454"/>
      <c r="BD671" s="454"/>
      <c r="BE671" s="454"/>
      <c r="BF671" s="454"/>
      <c r="BG671" s="454"/>
      <c r="BH671" s="454"/>
      <c r="BI671" s="454"/>
      <c r="BJ671" s="454"/>
      <c r="BK671" s="454"/>
      <c r="BL671" s="454"/>
      <c r="BM671" s="454"/>
      <c r="BN671" s="454"/>
      <c r="BO671" s="454"/>
      <c r="BP671" s="454"/>
      <c r="BQ671" s="454"/>
      <c r="BR671" s="454"/>
      <c r="BS671" s="454"/>
      <c r="BT671" s="454"/>
      <c r="BU671" s="454"/>
      <c r="BV671" s="454"/>
      <c r="BW671" s="454"/>
      <c r="BX671" s="454"/>
      <c r="BY671" s="454"/>
      <c r="BZ671" s="454"/>
      <c r="CA671" s="454"/>
      <c r="CB671" s="454"/>
      <c r="CC671" s="454"/>
      <c r="CD671" s="454"/>
      <c r="CE671" s="454"/>
      <c r="CF671" s="454"/>
      <c r="CG671" s="454"/>
      <c r="CH671" s="454"/>
      <c r="CI671" s="454"/>
      <c r="CJ671" s="454"/>
      <c r="CK671" s="454"/>
      <c r="CL671" s="454"/>
      <c r="CM671" s="454"/>
      <c r="CN671" s="454"/>
      <c r="CO671" s="454"/>
      <c r="CP671" s="454"/>
      <c r="CQ671" s="454"/>
      <c r="CR671" s="454"/>
      <c r="CS671" s="454"/>
      <c r="CT671" s="454"/>
      <c r="CU671" s="454"/>
      <c r="CV671" s="454"/>
      <c r="CW671" s="454"/>
      <c r="CX671" s="454"/>
      <c r="CY671" s="454"/>
      <c r="CZ671" s="454"/>
      <c r="DA671" s="454"/>
      <c r="DB671" s="454"/>
      <c r="DC671" s="454"/>
      <c r="DD671" s="454"/>
      <c r="DE671" s="454"/>
      <c r="DF671" s="454"/>
      <c r="DG671" s="454"/>
      <c r="DH671" s="454"/>
      <c r="DI671" s="454"/>
      <c r="DJ671" s="454"/>
      <c r="DK671" s="454"/>
      <c r="DL671" s="454"/>
      <c r="DM671" s="454"/>
      <c r="DN671" s="454"/>
      <c r="DO671" s="454"/>
      <c r="DP671" s="454"/>
      <c r="DQ671" s="454"/>
      <c r="DR671" s="454"/>
      <c r="DS671" s="454"/>
      <c r="DT671" s="454"/>
      <c r="DU671" s="454"/>
      <c r="DV671" s="454"/>
      <c r="DW671" s="454"/>
      <c r="DX671" s="454"/>
      <c r="DY671" s="454"/>
      <c r="DZ671" s="454"/>
      <c r="EA671" s="454"/>
      <c r="EB671" s="454"/>
      <c r="EC671" s="454"/>
      <c r="ED671" s="454"/>
      <c r="EE671" s="454"/>
      <c r="EF671" s="454"/>
      <c r="EG671" s="454"/>
      <c r="EH671" s="454"/>
      <c r="EI671" s="454"/>
      <c r="EJ671" s="454"/>
      <c r="EK671" s="454"/>
      <c r="EL671" s="454"/>
      <c r="EM671" s="454"/>
      <c r="EN671" s="454"/>
      <c r="EO671" s="454"/>
      <c r="EP671" s="454"/>
      <c r="EQ671" s="454"/>
      <c r="ER671" s="454"/>
      <c r="ES671" s="454"/>
      <c r="ET671" s="454"/>
      <c r="EU671" s="581"/>
      <c r="EV671" s="581"/>
      <c r="EW671" s="581"/>
      <c r="EX671" s="581"/>
      <c r="EY671" s="581"/>
      <c r="EZ671" s="581"/>
      <c r="FA671" s="581"/>
      <c r="FB671" s="581"/>
      <c r="FC671" s="581"/>
      <c r="FD671" s="581"/>
      <c r="FE671" s="581"/>
    </row>
    <row r="672" spans="1:161">
      <c r="A672" s="454"/>
      <c r="B672" s="653"/>
      <c r="C672" s="454"/>
      <c r="D672" s="454"/>
      <c r="E672" s="454"/>
      <c r="F672" s="504"/>
      <c r="G672" s="454"/>
      <c r="H672" s="454"/>
      <c r="I672" s="454"/>
      <c r="J672" s="454"/>
      <c r="K672" s="454"/>
      <c r="L672" s="454"/>
      <c r="M672" s="454"/>
      <c r="N672" s="454"/>
      <c r="O672" s="454"/>
      <c r="P672" s="454"/>
      <c r="Q672" s="454"/>
      <c r="R672" s="454"/>
      <c r="S672" s="454"/>
      <c r="T672" s="454"/>
      <c r="U672" s="454"/>
      <c r="V672" s="454"/>
      <c r="W672" s="454"/>
      <c r="X672" s="454"/>
      <c r="Y672" s="454"/>
      <c r="Z672" s="454"/>
      <c r="AA672" s="454"/>
      <c r="AB672" s="454"/>
      <c r="AC672" s="454"/>
      <c r="AD672" s="454"/>
      <c r="AE672" s="454"/>
      <c r="AF672" s="454"/>
      <c r="AG672" s="454"/>
      <c r="AH672" s="454"/>
      <c r="AI672" s="454"/>
      <c r="AJ672" s="454"/>
      <c r="AK672" s="454"/>
      <c r="AL672" s="454"/>
      <c r="AM672" s="454"/>
      <c r="AN672" s="454"/>
      <c r="AO672" s="454"/>
      <c r="AP672" s="454"/>
      <c r="AQ672" s="454"/>
      <c r="AR672" s="454"/>
      <c r="AS672" s="454"/>
      <c r="AT672" s="454"/>
      <c r="AU672" s="454"/>
      <c r="AV672" s="454"/>
      <c r="AW672" s="454"/>
      <c r="AX672" s="454"/>
      <c r="AY672" s="454"/>
      <c r="AZ672" s="454"/>
      <c r="BA672" s="454"/>
      <c r="BB672" s="454"/>
      <c r="BC672" s="454"/>
      <c r="BD672" s="454"/>
      <c r="BE672" s="454"/>
      <c r="BF672" s="454"/>
      <c r="BG672" s="454"/>
      <c r="BH672" s="454"/>
      <c r="BI672" s="454"/>
      <c r="BJ672" s="454"/>
      <c r="BK672" s="454"/>
      <c r="BL672" s="454"/>
      <c r="BM672" s="454"/>
      <c r="BN672" s="454"/>
      <c r="BO672" s="454"/>
      <c r="BP672" s="454"/>
      <c r="BQ672" s="454"/>
      <c r="BR672" s="454"/>
      <c r="BS672" s="454"/>
      <c r="BT672" s="454"/>
      <c r="BU672" s="454"/>
      <c r="BV672" s="454"/>
      <c r="BW672" s="454"/>
      <c r="BX672" s="454"/>
      <c r="BY672" s="454"/>
      <c r="BZ672" s="454"/>
      <c r="CA672" s="454"/>
      <c r="CB672" s="454"/>
      <c r="CC672" s="454"/>
      <c r="CD672" s="454"/>
      <c r="CE672" s="454"/>
      <c r="CF672" s="454"/>
      <c r="CG672" s="454"/>
      <c r="CH672" s="454"/>
      <c r="CI672" s="454"/>
      <c r="CJ672" s="454"/>
      <c r="CK672" s="454"/>
      <c r="CL672" s="454"/>
      <c r="CM672" s="454"/>
      <c r="CN672" s="454"/>
      <c r="CO672" s="454"/>
      <c r="CP672" s="454"/>
      <c r="CQ672" s="454"/>
      <c r="CR672" s="454"/>
      <c r="CS672" s="454"/>
      <c r="CT672" s="454"/>
      <c r="CU672" s="454"/>
      <c r="CV672" s="454"/>
      <c r="CW672" s="454"/>
      <c r="CX672" s="454"/>
      <c r="CY672" s="454"/>
      <c r="CZ672" s="454"/>
      <c r="DA672" s="454"/>
      <c r="DB672" s="454"/>
      <c r="DC672" s="454"/>
      <c r="DD672" s="454"/>
      <c r="DE672" s="454"/>
      <c r="DF672" s="454"/>
      <c r="DG672" s="454"/>
      <c r="DH672" s="454"/>
      <c r="DI672" s="454"/>
      <c r="DJ672" s="454"/>
      <c r="DK672" s="454"/>
      <c r="DL672" s="454"/>
      <c r="DM672" s="454"/>
      <c r="DN672" s="454"/>
      <c r="DO672" s="454"/>
      <c r="DP672" s="454"/>
      <c r="DQ672" s="454"/>
      <c r="DR672" s="454"/>
      <c r="DS672" s="454"/>
      <c r="DT672" s="454"/>
      <c r="DU672" s="454"/>
      <c r="DV672" s="454"/>
      <c r="DW672" s="454"/>
      <c r="DX672" s="454"/>
      <c r="DY672" s="454"/>
      <c r="DZ672" s="454"/>
      <c r="EA672" s="454"/>
      <c r="EB672" s="454"/>
      <c r="EC672" s="454"/>
      <c r="ED672" s="454"/>
      <c r="EE672" s="454"/>
      <c r="EF672" s="454"/>
      <c r="EG672" s="454"/>
      <c r="EH672" s="454"/>
      <c r="EI672" s="454"/>
      <c r="EJ672" s="454"/>
      <c r="EK672" s="454"/>
      <c r="EL672" s="454"/>
      <c r="EM672" s="454"/>
      <c r="EN672" s="454"/>
      <c r="EO672" s="454"/>
      <c r="EP672" s="454"/>
      <c r="EQ672" s="454"/>
      <c r="ER672" s="454"/>
      <c r="ES672" s="454"/>
      <c r="ET672" s="454"/>
      <c r="EU672" s="581"/>
      <c r="EV672" s="581"/>
      <c r="EW672" s="581"/>
      <c r="EX672" s="581"/>
      <c r="EY672" s="581"/>
      <c r="EZ672" s="581"/>
      <c r="FA672" s="581"/>
      <c r="FB672" s="581"/>
      <c r="FC672" s="581"/>
      <c r="FD672" s="581"/>
      <c r="FE672" s="581"/>
    </row>
    <row r="673" spans="1:161">
      <c r="A673" s="454"/>
      <c r="B673" s="653"/>
      <c r="C673" s="454"/>
      <c r="D673" s="454"/>
      <c r="E673" s="454"/>
      <c r="F673" s="504"/>
      <c r="G673" s="454"/>
      <c r="H673" s="454"/>
      <c r="I673" s="454"/>
      <c r="J673" s="454"/>
      <c r="K673" s="454"/>
      <c r="L673" s="454"/>
      <c r="M673" s="454"/>
      <c r="N673" s="454"/>
      <c r="O673" s="454"/>
      <c r="P673" s="454"/>
      <c r="Q673" s="454"/>
      <c r="R673" s="454"/>
      <c r="S673" s="454"/>
      <c r="T673" s="454"/>
      <c r="U673" s="454"/>
      <c r="V673" s="454"/>
      <c r="W673" s="454"/>
      <c r="X673" s="454"/>
      <c r="Y673" s="454"/>
      <c r="Z673" s="454"/>
      <c r="AA673" s="454"/>
      <c r="AB673" s="454"/>
      <c r="AC673" s="454"/>
      <c r="AD673" s="454"/>
      <c r="AE673" s="454"/>
      <c r="AF673" s="454"/>
      <c r="AG673" s="454"/>
      <c r="AH673" s="454"/>
      <c r="AI673" s="454"/>
      <c r="AJ673" s="454"/>
      <c r="AK673" s="454"/>
      <c r="AL673" s="454"/>
      <c r="AM673" s="454"/>
      <c r="AN673" s="454"/>
      <c r="AO673" s="454"/>
      <c r="AP673" s="454"/>
      <c r="AQ673" s="454"/>
      <c r="AR673" s="454"/>
      <c r="AS673" s="454"/>
      <c r="AT673" s="454"/>
      <c r="AU673" s="454"/>
      <c r="AV673" s="454"/>
      <c r="AW673" s="454"/>
      <c r="AX673" s="454"/>
      <c r="AY673" s="454"/>
      <c r="AZ673" s="454"/>
      <c r="BA673" s="454"/>
      <c r="BB673" s="454"/>
      <c r="BC673" s="454"/>
      <c r="BD673" s="454"/>
      <c r="BE673" s="454"/>
      <c r="BF673" s="454"/>
      <c r="BG673" s="454"/>
      <c r="BH673" s="454"/>
      <c r="BI673" s="454"/>
      <c r="BJ673" s="454"/>
      <c r="BK673" s="454"/>
      <c r="BL673" s="454"/>
      <c r="BM673" s="454"/>
      <c r="BN673" s="454"/>
      <c r="BO673" s="454"/>
      <c r="BP673" s="454"/>
      <c r="BQ673" s="454"/>
      <c r="BR673" s="454"/>
      <c r="BS673" s="454"/>
      <c r="BT673" s="454"/>
      <c r="BU673" s="454"/>
      <c r="BV673" s="454"/>
      <c r="BW673" s="454"/>
      <c r="BX673" s="454"/>
      <c r="BY673" s="454"/>
      <c r="BZ673" s="454"/>
      <c r="CA673" s="454"/>
      <c r="CB673" s="454"/>
      <c r="CC673" s="454"/>
      <c r="CD673" s="454"/>
      <c r="CE673" s="454"/>
      <c r="CF673" s="454"/>
      <c r="CG673" s="454"/>
      <c r="CH673" s="454"/>
      <c r="CI673" s="454"/>
      <c r="CJ673" s="454"/>
      <c r="CK673" s="454"/>
      <c r="CL673" s="454"/>
      <c r="CM673" s="454"/>
      <c r="CN673" s="454"/>
      <c r="CO673" s="454"/>
      <c r="CP673" s="454"/>
      <c r="CQ673" s="454"/>
      <c r="CR673" s="454"/>
      <c r="CS673" s="454"/>
      <c r="CT673" s="454"/>
      <c r="CU673" s="454"/>
      <c r="CV673" s="454"/>
      <c r="CW673" s="454"/>
      <c r="CX673" s="454"/>
      <c r="CY673" s="454"/>
      <c r="CZ673" s="454"/>
      <c r="DA673" s="454"/>
      <c r="DB673" s="454"/>
      <c r="DC673" s="454"/>
      <c r="DD673" s="454"/>
      <c r="DE673" s="454"/>
      <c r="DF673" s="454"/>
      <c r="DG673" s="454"/>
      <c r="DH673" s="454"/>
      <c r="DI673" s="454"/>
      <c r="DJ673" s="454"/>
      <c r="DK673" s="454"/>
      <c r="DL673" s="454"/>
      <c r="DM673" s="454"/>
      <c r="DN673" s="454"/>
      <c r="DO673" s="454"/>
      <c r="DP673" s="454"/>
      <c r="DQ673" s="454"/>
      <c r="DR673" s="454"/>
      <c r="DS673" s="454"/>
      <c r="DT673" s="454"/>
      <c r="DU673" s="454"/>
      <c r="DV673" s="454"/>
      <c r="DW673" s="454"/>
      <c r="DX673" s="454"/>
      <c r="DY673" s="454"/>
      <c r="DZ673" s="454"/>
      <c r="EA673" s="454"/>
      <c r="EB673" s="454"/>
      <c r="EC673" s="454"/>
      <c r="ED673" s="454"/>
      <c r="EE673" s="454"/>
      <c r="EF673" s="454"/>
      <c r="EG673" s="454"/>
      <c r="EH673" s="454"/>
      <c r="EI673" s="454"/>
      <c r="EJ673" s="454"/>
      <c r="EK673" s="454"/>
      <c r="EL673" s="454"/>
      <c r="EM673" s="454"/>
      <c r="EN673" s="454"/>
      <c r="EO673" s="454"/>
      <c r="EP673" s="454"/>
      <c r="EQ673" s="454"/>
      <c r="ER673" s="454"/>
      <c r="ES673" s="454"/>
      <c r="ET673" s="454"/>
      <c r="EU673" s="581"/>
      <c r="EV673" s="581"/>
      <c r="EW673" s="581"/>
      <c r="EX673" s="581"/>
      <c r="EY673" s="581"/>
      <c r="EZ673" s="581"/>
      <c r="FA673" s="581"/>
      <c r="FB673" s="581"/>
      <c r="FC673" s="581"/>
      <c r="FD673" s="581"/>
      <c r="FE673" s="581"/>
    </row>
    <row r="674" spans="1:161">
      <c r="A674" s="454"/>
      <c r="B674" s="653"/>
      <c r="C674" s="454"/>
      <c r="D674" s="454"/>
      <c r="E674" s="454"/>
      <c r="F674" s="504"/>
      <c r="G674" s="454"/>
      <c r="H674" s="454"/>
      <c r="I674" s="454"/>
      <c r="J674" s="454"/>
      <c r="K674" s="454"/>
      <c r="L674" s="454"/>
      <c r="M674" s="454"/>
      <c r="N674" s="454"/>
      <c r="O674" s="454"/>
      <c r="P674" s="454"/>
      <c r="Q674" s="454"/>
      <c r="R674" s="454"/>
      <c r="S674" s="454"/>
      <c r="T674" s="454"/>
      <c r="U674" s="454"/>
      <c r="V674" s="454"/>
      <c r="W674" s="454"/>
      <c r="X674" s="454"/>
      <c r="Y674" s="454"/>
      <c r="Z674" s="454"/>
      <c r="AA674" s="454"/>
      <c r="AB674" s="454"/>
      <c r="AC674" s="454"/>
      <c r="AD674" s="454"/>
      <c r="AE674" s="454"/>
      <c r="AF674" s="454"/>
      <c r="AG674" s="454"/>
      <c r="AH674" s="454"/>
      <c r="AI674" s="454"/>
      <c r="AJ674" s="454"/>
      <c r="AK674" s="454"/>
      <c r="AL674" s="454"/>
      <c r="AM674" s="454"/>
      <c r="AN674" s="454"/>
      <c r="AO674" s="454"/>
      <c r="AP674" s="454"/>
      <c r="AQ674" s="454"/>
      <c r="AR674" s="454"/>
      <c r="AS674" s="454"/>
      <c r="AT674" s="454"/>
      <c r="AU674" s="454"/>
      <c r="AV674" s="454"/>
      <c r="AW674" s="454"/>
      <c r="AX674" s="454"/>
      <c r="AY674" s="454"/>
      <c r="AZ674" s="454"/>
      <c r="BA674" s="454"/>
      <c r="BB674" s="454"/>
      <c r="BC674" s="454"/>
      <c r="BD674" s="454"/>
      <c r="BE674" s="454"/>
      <c r="BF674" s="454"/>
      <c r="BG674" s="454"/>
      <c r="BH674" s="454"/>
      <c r="BI674" s="454"/>
      <c r="BJ674" s="454"/>
      <c r="BK674" s="454"/>
      <c r="BL674" s="454"/>
      <c r="BM674" s="454"/>
      <c r="BN674" s="454"/>
      <c r="BO674" s="454"/>
      <c r="BP674" s="454"/>
      <c r="BQ674" s="454"/>
      <c r="BR674" s="454"/>
      <c r="BS674" s="454"/>
      <c r="BT674" s="454"/>
      <c r="BU674" s="454"/>
      <c r="BV674" s="454"/>
      <c r="BW674" s="454"/>
      <c r="BX674" s="454"/>
      <c r="BY674" s="454"/>
      <c r="BZ674" s="454"/>
      <c r="CA674" s="454"/>
      <c r="CB674" s="454"/>
      <c r="CC674" s="454"/>
      <c r="CD674" s="454"/>
      <c r="CE674" s="454"/>
      <c r="CF674" s="454"/>
      <c r="CG674" s="454"/>
      <c r="CH674" s="454"/>
      <c r="CI674" s="454"/>
      <c r="CJ674" s="454"/>
      <c r="CK674" s="454"/>
      <c r="CL674" s="454"/>
      <c r="CM674" s="454"/>
      <c r="CN674" s="454"/>
      <c r="CO674" s="454"/>
      <c r="CP674" s="454"/>
      <c r="CQ674" s="454"/>
      <c r="CR674" s="454"/>
      <c r="CS674" s="454"/>
      <c r="CT674" s="454"/>
      <c r="CU674" s="454"/>
      <c r="CV674" s="454"/>
      <c r="CW674" s="454"/>
      <c r="CX674" s="454"/>
      <c r="CY674" s="454"/>
      <c r="CZ674" s="454"/>
      <c r="DA674" s="454"/>
      <c r="DB674" s="454"/>
      <c r="DC674" s="454"/>
      <c r="DD674" s="454"/>
      <c r="DE674" s="454"/>
      <c r="DF674" s="454"/>
      <c r="DG674" s="454"/>
      <c r="DH674" s="454"/>
      <c r="DI674" s="454"/>
      <c r="DJ674" s="454"/>
      <c r="DK674" s="454"/>
      <c r="DL674" s="454"/>
      <c r="DM674" s="454"/>
      <c r="DN674" s="454"/>
      <c r="DO674" s="454"/>
      <c r="DP674" s="454"/>
      <c r="DQ674" s="454"/>
      <c r="DR674" s="454"/>
      <c r="DS674" s="454"/>
      <c r="DT674" s="454"/>
      <c r="DU674" s="454"/>
      <c r="DV674" s="454"/>
      <c r="DW674" s="454"/>
      <c r="DX674" s="454"/>
      <c r="DY674" s="454"/>
      <c r="DZ674" s="454"/>
      <c r="EA674" s="454"/>
      <c r="EB674" s="454"/>
      <c r="EC674" s="454"/>
      <c r="ED674" s="454"/>
      <c r="EE674" s="454"/>
      <c r="EF674" s="454"/>
      <c r="EG674" s="454"/>
      <c r="EH674" s="454"/>
      <c r="EI674" s="454"/>
      <c r="EJ674" s="454"/>
      <c r="EK674" s="454"/>
      <c r="EL674" s="454"/>
      <c r="EM674" s="454"/>
      <c r="EN674" s="454"/>
      <c r="EO674" s="454"/>
      <c r="EP674" s="454"/>
      <c r="EQ674" s="454"/>
      <c r="ER674" s="454"/>
      <c r="ES674" s="454"/>
      <c r="ET674" s="454"/>
      <c r="EU674" s="581"/>
      <c r="EV674" s="581"/>
      <c r="EW674" s="581"/>
      <c r="EX674" s="581"/>
      <c r="EY674" s="581"/>
      <c r="EZ674" s="581"/>
      <c r="FA674" s="581"/>
      <c r="FB674" s="581"/>
      <c r="FC674" s="581"/>
      <c r="FD674" s="581"/>
      <c r="FE674" s="581"/>
    </row>
    <row r="675" spans="1:161">
      <c r="A675" s="454"/>
      <c r="B675" s="653"/>
      <c r="C675" s="454"/>
      <c r="D675" s="454"/>
      <c r="E675" s="454"/>
      <c r="F675" s="504"/>
      <c r="G675" s="454"/>
      <c r="H675" s="454"/>
      <c r="I675" s="454"/>
      <c r="J675" s="454"/>
      <c r="K675" s="454"/>
      <c r="L675" s="454"/>
      <c r="M675" s="454"/>
      <c r="N675" s="454"/>
      <c r="O675" s="454"/>
      <c r="P675" s="454"/>
      <c r="Q675" s="454"/>
      <c r="R675" s="454"/>
      <c r="S675" s="454"/>
      <c r="T675" s="454"/>
      <c r="U675" s="454"/>
      <c r="V675" s="454"/>
      <c r="W675" s="454"/>
      <c r="X675" s="454"/>
      <c r="Y675" s="454"/>
      <c r="Z675" s="454"/>
      <c r="AA675" s="454"/>
      <c r="AB675" s="454"/>
      <c r="AC675" s="454"/>
      <c r="AD675" s="454"/>
      <c r="AE675" s="454"/>
      <c r="AF675" s="454"/>
      <c r="AG675" s="454"/>
      <c r="AH675" s="454"/>
      <c r="AI675" s="454"/>
      <c r="AJ675" s="454"/>
      <c r="AK675" s="454"/>
      <c r="AL675" s="454"/>
      <c r="AM675" s="454"/>
      <c r="AN675" s="454"/>
      <c r="AO675" s="454"/>
      <c r="AP675" s="454"/>
      <c r="AQ675" s="454"/>
      <c r="AR675" s="454"/>
      <c r="AS675" s="454"/>
      <c r="AT675" s="454"/>
      <c r="AU675" s="454"/>
      <c r="AV675" s="454"/>
      <c r="AW675" s="454"/>
      <c r="AX675" s="454"/>
      <c r="AY675" s="454"/>
      <c r="AZ675" s="454"/>
      <c r="BA675" s="454"/>
      <c r="BB675" s="454"/>
      <c r="BC675" s="454"/>
      <c r="BD675" s="454"/>
      <c r="BE675" s="454"/>
      <c r="BF675" s="454"/>
      <c r="BG675" s="454"/>
      <c r="BH675" s="454"/>
      <c r="BI675" s="454"/>
      <c r="BJ675" s="454"/>
      <c r="BK675" s="454"/>
      <c r="BL675" s="454"/>
      <c r="BM675" s="454"/>
      <c r="BN675" s="454"/>
      <c r="BO675" s="454"/>
      <c r="BP675" s="454"/>
      <c r="BQ675" s="454"/>
      <c r="BR675" s="454"/>
      <c r="BS675" s="454"/>
      <c r="BT675" s="454"/>
      <c r="BU675" s="454"/>
      <c r="BV675" s="454"/>
      <c r="BW675" s="454"/>
      <c r="BX675" s="454"/>
      <c r="BY675" s="454"/>
      <c r="BZ675" s="454"/>
      <c r="CA675" s="454"/>
      <c r="CB675" s="454"/>
      <c r="CC675" s="454"/>
      <c r="CD675" s="454"/>
      <c r="CE675" s="454"/>
      <c r="CF675" s="454"/>
      <c r="CG675" s="454"/>
      <c r="CH675" s="454"/>
      <c r="CI675" s="454"/>
      <c r="CJ675" s="454"/>
      <c r="CK675" s="454"/>
      <c r="CL675" s="454"/>
      <c r="CM675" s="454"/>
      <c r="CN675" s="454"/>
      <c r="CO675" s="454"/>
      <c r="CP675" s="454"/>
      <c r="CQ675" s="454"/>
      <c r="CR675" s="454"/>
      <c r="CS675" s="454"/>
      <c r="CT675" s="454"/>
      <c r="CU675" s="454"/>
      <c r="CV675" s="454"/>
      <c r="CW675" s="454"/>
      <c r="CX675" s="454"/>
      <c r="CY675" s="454"/>
      <c r="CZ675" s="454"/>
      <c r="DA675" s="454"/>
      <c r="DB675" s="454"/>
      <c r="DC675" s="454"/>
      <c r="DD675" s="454"/>
      <c r="DE675" s="454"/>
      <c r="DF675" s="454"/>
      <c r="DG675" s="454"/>
      <c r="DH675" s="454"/>
      <c r="DI675" s="454"/>
      <c r="DJ675" s="454"/>
      <c r="DK675" s="454"/>
      <c r="DL675" s="454"/>
      <c r="DM675" s="454"/>
      <c r="DN675" s="454"/>
      <c r="DO675" s="454"/>
      <c r="DP675" s="454"/>
      <c r="DQ675" s="454"/>
      <c r="DR675" s="454"/>
      <c r="DS675" s="454"/>
      <c r="DT675" s="454"/>
      <c r="DU675" s="454"/>
      <c r="DV675" s="454"/>
      <c r="DW675" s="454"/>
      <c r="DX675" s="454"/>
      <c r="DY675" s="454"/>
      <c r="DZ675" s="454"/>
      <c r="EA675" s="454"/>
      <c r="EB675" s="454"/>
      <c r="EC675" s="454"/>
      <c r="ED675" s="454"/>
      <c r="EE675" s="454"/>
      <c r="EF675" s="454"/>
      <c r="EG675" s="454"/>
      <c r="EH675" s="454"/>
      <c r="EI675" s="454"/>
      <c r="EJ675" s="454"/>
      <c r="EK675" s="454"/>
      <c r="EL675" s="454"/>
      <c r="EM675" s="454"/>
      <c r="EN675" s="454"/>
      <c r="EO675" s="454"/>
      <c r="EP675" s="454"/>
      <c r="EQ675" s="454"/>
      <c r="ER675" s="454"/>
      <c r="ES675" s="454"/>
      <c r="ET675" s="454"/>
      <c r="EU675" s="581"/>
      <c r="EV675" s="581"/>
      <c r="EW675" s="581"/>
      <c r="EX675" s="581"/>
      <c r="EY675" s="581"/>
      <c r="EZ675" s="581"/>
      <c r="FA675" s="581"/>
      <c r="FB675" s="581"/>
      <c r="FC675" s="581"/>
      <c r="FD675" s="581"/>
      <c r="FE675" s="581"/>
    </row>
    <row r="676" spans="1:161">
      <c r="A676" s="454"/>
      <c r="B676" s="653"/>
      <c r="C676" s="454"/>
      <c r="D676" s="454"/>
      <c r="E676" s="454"/>
      <c r="F676" s="504"/>
      <c r="G676" s="454"/>
      <c r="H676" s="454"/>
      <c r="I676" s="454"/>
      <c r="J676" s="454"/>
      <c r="K676" s="454"/>
      <c r="L676" s="454"/>
      <c r="M676" s="454"/>
      <c r="N676" s="454"/>
      <c r="O676" s="454"/>
      <c r="P676" s="454"/>
      <c r="Q676" s="454"/>
      <c r="R676" s="454"/>
      <c r="S676" s="454"/>
      <c r="T676" s="454"/>
      <c r="U676" s="454"/>
      <c r="V676" s="454"/>
      <c r="W676" s="454"/>
      <c r="X676" s="454"/>
      <c r="Y676" s="454"/>
      <c r="Z676" s="454"/>
      <c r="AA676" s="454"/>
      <c r="AB676" s="454"/>
      <c r="AC676" s="454"/>
      <c r="AD676" s="454"/>
      <c r="AE676" s="454"/>
      <c r="AF676" s="454"/>
      <c r="AG676" s="454"/>
      <c r="AH676" s="454"/>
      <c r="AI676" s="454"/>
      <c r="AJ676" s="454"/>
      <c r="AK676" s="454"/>
      <c r="AL676" s="454"/>
      <c r="AM676" s="454"/>
      <c r="AN676" s="454"/>
      <c r="AO676" s="454"/>
      <c r="AP676" s="454"/>
      <c r="AQ676" s="454"/>
      <c r="AR676" s="454"/>
      <c r="AS676" s="454"/>
      <c r="AT676" s="454"/>
      <c r="AU676" s="454"/>
      <c r="AV676" s="454"/>
      <c r="AW676" s="454"/>
      <c r="AX676" s="454"/>
      <c r="AY676" s="454"/>
      <c r="AZ676" s="454"/>
      <c r="BA676" s="454"/>
      <c r="BB676" s="454"/>
      <c r="BC676" s="454"/>
      <c r="BD676" s="454"/>
      <c r="BE676" s="454"/>
      <c r="BF676" s="454"/>
      <c r="BG676" s="454"/>
      <c r="BH676" s="454"/>
      <c r="BI676" s="454"/>
      <c r="BJ676" s="454"/>
      <c r="BK676" s="454"/>
      <c r="BL676" s="454"/>
      <c r="BM676" s="454"/>
      <c r="BN676" s="454"/>
      <c r="BO676" s="454"/>
      <c r="BP676" s="454"/>
      <c r="BQ676" s="454"/>
      <c r="BR676" s="454"/>
      <c r="BS676" s="454"/>
      <c r="BT676" s="454"/>
      <c r="BU676" s="454"/>
      <c r="BV676" s="454"/>
      <c r="BW676" s="454"/>
      <c r="BX676" s="454"/>
      <c r="BY676" s="454"/>
      <c r="BZ676" s="454"/>
      <c r="CA676" s="454"/>
      <c r="CB676" s="454"/>
      <c r="CC676" s="454"/>
      <c r="CD676" s="454"/>
      <c r="CE676" s="454"/>
      <c r="CF676" s="454"/>
      <c r="CG676" s="454"/>
      <c r="CH676" s="454"/>
      <c r="CI676" s="454"/>
      <c r="CJ676" s="454"/>
      <c r="CK676" s="454"/>
      <c r="CL676" s="454"/>
      <c r="CM676" s="454"/>
      <c r="CN676" s="454"/>
      <c r="CO676" s="454"/>
      <c r="CP676" s="454"/>
      <c r="CQ676" s="454"/>
      <c r="CR676" s="454"/>
      <c r="CS676" s="454"/>
      <c r="CT676" s="454"/>
      <c r="CU676" s="454"/>
      <c r="CV676" s="454"/>
      <c r="CW676" s="454"/>
      <c r="CX676" s="454"/>
      <c r="CY676" s="454"/>
      <c r="CZ676" s="454"/>
      <c r="DA676" s="454"/>
      <c r="DB676" s="454"/>
      <c r="DC676" s="454"/>
      <c r="DD676" s="454"/>
      <c r="DE676" s="454"/>
      <c r="DF676" s="454"/>
      <c r="DG676" s="454"/>
      <c r="DH676" s="454"/>
      <c r="DI676" s="454"/>
      <c r="DJ676" s="454"/>
      <c r="DK676" s="454"/>
      <c r="DL676" s="454"/>
      <c r="DM676" s="454"/>
      <c r="DN676" s="454"/>
      <c r="DO676" s="454"/>
      <c r="DP676" s="454"/>
      <c r="DQ676" s="454"/>
      <c r="DR676" s="454"/>
      <c r="DS676" s="454"/>
      <c r="DT676" s="454"/>
      <c r="DU676" s="454"/>
      <c r="DV676" s="454"/>
      <c r="DW676" s="454"/>
      <c r="DX676" s="454"/>
      <c r="DY676" s="454"/>
      <c r="DZ676" s="454"/>
      <c r="EA676" s="454"/>
      <c r="EB676" s="454"/>
      <c r="EC676" s="454"/>
      <c r="ED676" s="454"/>
      <c r="EE676" s="454"/>
      <c r="EF676" s="454"/>
      <c r="EG676" s="454"/>
      <c r="EH676" s="454"/>
      <c r="EI676" s="454"/>
      <c r="EJ676" s="454"/>
      <c r="EK676" s="454"/>
      <c r="EL676" s="454"/>
      <c r="EM676" s="454"/>
      <c r="EN676" s="454"/>
      <c r="EO676" s="454"/>
      <c r="EP676" s="454"/>
      <c r="EQ676" s="454"/>
      <c r="ER676" s="454"/>
      <c r="ES676" s="454"/>
      <c r="ET676" s="454"/>
      <c r="EU676" s="581"/>
      <c r="EV676" s="581"/>
      <c r="EW676" s="581"/>
      <c r="EX676" s="581"/>
      <c r="EY676" s="581"/>
      <c r="EZ676" s="581"/>
      <c r="FA676" s="581"/>
      <c r="FB676" s="581"/>
      <c r="FC676" s="581"/>
      <c r="FD676" s="581"/>
      <c r="FE676" s="581"/>
    </row>
    <row r="677" spans="1:161">
      <c r="A677" s="454"/>
      <c r="B677" s="653"/>
      <c r="C677" s="454"/>
      <c r="D677" s="454"/>
      <c r="E677" s="454"/>
      <c r="F677" s="504"/>
      <c r="G677" s="454"/>
      <c r="H677" s="454"/>
      <c r="I677" s="454"/>
      <c r="J677" s="454"/>
      <c r="K677" s="454"/>
      <c r="L677" s="454"/>
      <c r="M677" s="454"/>
      <c r="N677" s="454"/>
      <c r="O677" s="454"/>
      <c r="P677" s="454"/>
      <c r="Q677" s="454"/>
      <c r="R677" s="454"/>
      <c r="S677" s="454"/>
      <c r="T677" s="454"/>
      <c r="U677" s="454"/>
      <c r="V677" s="454"/>
      <c r="W677" s="454"/>
      <c r="X677" s="454"/>
      <c r="Y677" s="454"/>
      <c r="Z677" s="454"/>
      <c r="AA677" s="454"/>
      <c r="AB677" s="454"/>
      <c r="AC677" s="454"/>
      <c r="AD677" s="454"/>
      <c r="AE677" s="454"/>
      <c r="AF677" s="454"/>
      <c r="AG677" s="454"/>
      <c r="AH677" s="454"/>
      <c r="AI677" s="454"/>
      <c r="AJ677" s="454"/>
      <c r="AK677" s="454"/>
      <c r="AL677" s="454"/>
      <c r="AM677" s="454"/>
      <c r="AN677" s="454"/>
      <c r="AO677" s="454"/>
      <c r="AP677" s="454"/>
      <c r="AQ677" s="454"/>
      <c r="AR677" s="454"/>
      <c r="AS677" s="454"/>
      <c r="AT677" s="454"/>
      <c r="AU677" s="454"/>
      <c r="AV677" s="454"/>
      <c r="AW677" s="454"/>
      <c r="AX677" s="454"/>
      <c r="AY677" s="454"/>
      <c r="AZ677" s="454"/>
      <c r="BA677" s="454"/>
      <c r="BB677" s="454"/>
      <c r="BC677" s="454"/>
      <c r="BD677" s="454"/>
      <c r="BE677" s="454"/>
      <c r="BF677" s="454"/>
      <c r="BG677" s="454"/>
      <c r="BH677" s="454"/>
      <c r="BI677" s="454"/>
      <c r="BJ677" s="454"/>
      <c r="BK677" s="454"/>
      <c r="BL677" s="454"/>
      <c r="BM677" s="454"/>
      <c r="BN677" s="454"/>
      <c r="BO677" s="454"/>
      <c r="BP677" s="454"/>
      <c r="BQ677" s="454"/>
      <c r="BR677" s="454"/>
      <c r="BS677" s="454"/>
      <c r="BT677" s="454"/>
      <c r="BU677" s="454"/>
      <c r="BV677" s="454"/>
      <c r="BW677" s="454"/>
      <c r="BX677" s="454"/>
      <c r="BY677" s="454"/>
      <c r="BZ677" s="454"/>
      <c r="CA677" s="454"/>
      <c r="CB677" s="454"/>
      <c r="CC677" s="454"/>
      <c r="CD677" s="454"/>
      <c r="CE677" s="454"/>
      <c r="CF677" s="454"/>
      <c r="CG677" s="454"/>
      <c r="CH677" s="454"/>
      <c r="CI677" s="454"/>
      <c r="CJ677" s="454"/>
      <c r="CK677" s="454"/>
      <c r="CL677" s="454"/>
      <c r="CM677" s="454"/>
      <c r="CN677" s="454"/>
      <c r="CO677" s="454"/>
      <c r="CP677" s="454"/>
      <c r="CQ677" s="454"/>
      <c r="CR677" s="454"/>
      <c r="CS677" s="454"/>
      <c r="CT677" s="454"/>
      <c r="CU677" s="454"/>
      <c r="CV677" s="454"/>
      <c r="CW677" s="454"/>
      <c r="CX677" s="454"/>
      <c r="CY677" s="454"/>
      <c r="CZ677" s="454"/>
      <c r="DA677" s="454"/>
      <c r="DB677" s="454"/>
      <c r="DC677" s="454"/>
      <c r="DD677" s="454"/>
      <c r="DE677" s="454"/>
      <c r="DF677" s="454"/>
      <c r="DG677" s="454"/>
      <c r="DH677" s="454"/>
      <c r="DI677" s="454"/>
      <c r="DJ677" s="454"/>
      <c r="DK677" s="454"/>
      <c r="DL677" s="454"/>
      <c r="DM677" s="454"/>
      <c r="DN677" s="454"/>
      <c r="DO677" s="454"/>
      <c r="DP677" s="454"/>
      <c r="DQ677" s="454"/>
      <c r="DR677" s="454"/>
      <c r="DS677" s="454"/>
      <c r="DT677" s="454"/>
      <c r="DU677" s="454"/>
      <c r="DV677" s="454"/>
      <c r="DW677" s="454"/>
      <c r="DX677" s="454"/>
      <c r="DY677" s="454"/>
      <c r="DZ677" s="454"/>
      <c r="EA677" s="454"/>
      <c r="EB677" s="454"/>
      <c r="EC677" s="454"/>
      <c r="ED677" s="454"/>
      <c r="EE677" s="454"/>
      <c r="EF677" s="454"/>
      <c r="EG677" s="454"/>
      <c r="EH677" s="454"/>
      <c r="EI677" s="454"/>
      <c r="EJ677" s="454"/>
      <c r="EK677" s="454"/>
      <c r="EL677" s="454"/>
      <c r="EM677" s="454"/>
      <c r="EN677" s="454"/>
      <c r="EO677" s="454"/>
      <c r="EP677" s="454"/>
      <c r="EQ677" s="454"/>
      <c r="ER677" s="454"/>
      <c r="ES677" s="454"/>
      <c r="ET677" s="454"/>
      <c r="EU677" s="581"/>
      <c r="EV677" s="581"/>
      <c r="EW677" s="581"/>
      <c r="EX677" s="581"/>
      <c r="EY677" s="581"/>
      <c r="EZ677" s="581"/>
      <c r="FA677" s="581"/>
      <c r="FB677" s="581"/>
      <c r="FC677" s="581"/>
      <c r="FD677" s="581"/>
      <c r="FE677" s="581"/>
    </row>
    <row r="678" spans="1:161">
      <c r="A678" s="454"/>
      <c r="B678" s="653"/>
      <c r="C678" s="454"/>
      <c r="D678" s="454"/>
      <c r="E678" s="454"/>
      <c r="F678" s="504"/>
      <c r="G678" s="454"/>
      <c r="H678" s="454"/>
      <c r="I678" s="454"/>
      <c r="J678" s="454"/>
      <c r="K678" s="454"/>
      <c r="L678" s="454"/>
      <c r="M678" s="454"/>
      <c r="N678" s="454"/>
      <c r="O678" s="454"/>
      <c r="P678" s="454"/>
      <c r="Q678" s="454"/>
      <c r="R678" s="454"/>
      <c r="S678" s="454"/>
      <c r="T678" s="454"/>
      <c r="U678" s="454"/>
      <c r="V678" s="454"/>
      <c r="W678" s="454"/>
      <c r="X678" s="454"/>
      <c r="Y678" s="454"/>
      <c r="Z678" s="454"/>
      <c r="AA678" s="454"/>
      <c r="AB678" s="454"/>
      <c r="AC678" s="454"/>
      <c r="AD678" s="454"/>
      <c r="AE678" s="454"/>
      <c r="AF678" s="454"/>
      <c r="AG678" s="454"/>
      <c r="AH678" s="454"/>
      <c r="AI678" s="454"/>
      <c r="AJ678" s="454"/>
      <c r="AK678" s="454"/>
      <c r="AL678" s="454"/>
      <c r="AM678" s="454"/>
      <c r="AN678" s="454"/>
      <c r="AO678" s="454"/>
      <c r="AP678" s="454"/>
      <c r="AQ678" s="454"/>
      <c r="AR678" s="454"/>
      <c r="AS678" s="454"/>
      <c r="AT678" s="454"/>
      <c r="AU678" s="454"/>
      <c r="AV678" s="454"/>
      <c r="AW678" s="454"/>
      <c r="AX678" s="454"/>
      <c r="AY678" s="454"/>
      <c r="AZ678" s="454"/>
      <c r="BA678" s="454"/>
      <c r="BB678" s="454"/>
      <c r="BC678" s="454"/>
      <c r="BD678" s="454"/>
      <c r="BE678" s="454"/>
      <c r="BF678" s="454"/>
      <c r="BG678" s="454"/>
      <c r="BH678" s="454"/>
      <c r="BI678" s="454"/>
      <c r="BJ678" s="454"/>
      <c r="BK678" s="454"/>
      <c r="BL678" s="454"/>
      <c r="BM678" s="454"/>
      <c r="BN678" s="454"/>
      <c r="BO678" s="454"/>
      <c r="BP678" s="454"/>
      <c r="BQ678" s="454"/>
      <c r="BR678" s="454"/>
      <c r="BS678" s="454"/>
      <c r="BT678" s="454"/>
      <c r="BU678" s="454"/>
      <c r="BV678" s="454"/>
      <c r="BW678" s="454"/>
      <c r="BX678" s="454"/>
      <c r="BY678" s="454"/>
      <c r="BZ678" s="454"/>
      <c r="CA678" s="454"/>
      <c r="CB678" s="454"/>
      <c r="CC678" s="454"/>
      <c r="CD678" s="454"/>
      <c r="CE678" s="454"/>
      <c r="CF678" s="454"/>
      <c r="CG678" s="454"/>
      <c r="CH678" s="454"/>
      <c r="CI678" s="454"/>
      <c r="CJ678" s="454"/>
      <c r="CK678" s="454"/>
      <c r="CL678" s="454"/>
      <c r="CM678" s="454"/>
      <c r="CN678" s="454"/>
      <c r="CO678" s="454"/>
      <c r="CP678" s="454"/>
      <c r="CQ678" s="454"/>
      <c r="CR678" s="454"/>
      <c r="CS678" s="454"/>
      <c r="CT678" s="454"/>
      <c r="CU678" s="454"/>
      <c r="CV678" s="454"/>
      <c r="CW678" s="454"/>
      <c r="CX678" s="454"/>
      <c r="CY678" s="454"/>
      <c r="CZ678" s="454"/>
      <c r="DA678" s="454"/>
      <c r="DB678" s="454"/>
      <c r="DC678" s="454"/>
      <c r="DD678" s="454"/>
      <c r="DE678" s="454"/>
      <c r="DF678" s="454"/>
      <c r="DG678" s="454"/>
      <c r="DH678" s="454"/>
      <c r="DI678" s="454"/>
      <c r="DJ678" s="454"/>
      <c r="DK678" s="454"/>
      <c r="DL678" s="454"/>
      <c r="DM678" s="454"/>
      <c r="DN678" s="454"/>
      <c r="DO678" s="454"/>
      <c r="DP678" s="454"/>
      <c r="DQ678" s="454"/>
      <c r="DR678" s="454"/>
      <c r="DS678" s="454"/>
      <c r="DT678" s="454"/>
      <c r="DU678" s="454"/>
      <c r="DV678" s="454"/>
      <c r="DW678" s="454"/>
      <c r="DX678" s="454"/>
      <c r="DY678" s="454"/>
      <c r="DZ678" s="454"/>
      <c r="EA678" s="454"/>
      <c r="EB678" s="454"/>
      <c r="EC678" s="454"/>
      <c r="ED678" s="454"/>
      <c r="EE678" s="454"/>
      <c r="EF678" s="454"/>
      <c r="EG678" s="454"/>
      <c r="EH678" s="454"/>
      <c r="EI678" s="454"/>
      <c r="EJ678" s="454"/>
      <c r="EK678" s="454"/>
      <c r="EL678" s="454"/>
      <c r="EM678" s="454"/>
      <c r="EN678" s="454"/>
      <c r="EO678" s="454"/>
      <c r="EP678" s="454"/>
      <c r="EQ678" s="454"/>
      <c r="ER678" s="454"/>
      <c r="ES678" s="454"/>
      <c r="ET678" s="454"/>
      <c r="EU678" s="581"/>
      <c r="EV678" s="581"/>
      <c r="EW678" s="581"/>
      <c r="EX678" s="581"/>
      <c r="EY678" s="581"/>
      <c r="EZ678" s="581"/>
      <c r="FA678" s="581"/>
      <c r="FB678" s="581"/>
      <c r="FC678" s="581"/>
      <c r="FD678" s="581"/>
      <c r="FE678" s="581"/>
    </row>
    <row r="679" spans="1:161">
      <c r="A679" s="454"/>
      <c r="B679" s="653"/>
      <c r="C679" s="454"/>
      <c r="D679" s="454"/>
      <c r="E679" s="454"/>
      <c r="F679" s="504"/>
      <c r="G679" s="454"/>
      <c r="H679" s="454"/>
      <c r="I679" s="454"/>
      <c r="J679" s="454"/>
      <c r="K679" s="454"/>
      <c r="L679" s="454"/>
      <c r="M679" s="454"/>
      <c r="N679" s="454"/>
      <c r="O679" s="454"/>
      <c r="P679" s="454"/>
      <c r="Q679" s="454"/>
      <c r="R679" s="454"/>
      <c r="S679" s="454"/>
      <c r="T679" s="454"/>
      <c r="U679" s="454"/>
      <c r="V679" s="454"/>
      <c r="W679" s="454"/>
      <c r="X679" s="454"/>
      <c r="Y679" s="454"/>
      <c r="Z679" s="454"/>
      <c r="AA679" s="454"/>
      <c r="AB679" s="454"/>
      <c r="AC679" s="454"/>
      <c r="AD679" s="454"/>
      <c r="AE679" s="454"/>
      <c r="AF679" s="454"/>
      <c r="AG679" s="454"/>
      <c r="AH679" s="454"/>
      <c r="AI679" s="454"/>
      <c r="AJ679" s="454"/>
      <c r="AK679" s="454"/>
      <c r="AL679" s="454"/>
      <c r="AM679" s="454"/>
      <c r="AN679" s="454"/>
      <c r="AO679" s="454"/>
      <c r="AP679" s="454"/>
      <c r="AQ679" s="454"/>
      <c r="AR679" s="454"/>
      <c r="AS679" s="454"/>
      <c r="AT679" s="454"/>
      <c r="AU679" s="454"/>
      <c r="AV679" s="454"/>
      <c r="AW679" s="454"/>
      <c r="AX679" s="454"/>
      <c r="AY679" s="454"/>
      <c r="AZ679" s="454"/>
      <c r="BA679" s="454"/>
      <c r="BB679" s="454"/>
      <c r="BC679" s="454"/>
      <c r="BD679" s="454"/>
      <c r="BE679" s="454"/>
      <c r="BF679" s="454"/>
      <c r="BG679" s="454"/>
      <c r="BH679" s="454"/>
      <c r="BI679" s="454"/>
      <c r="BJ679" s="454"/>
      <c r="BK679" s="454"/>
      <c r="BL679" s="454"/>
      <c r="BM679" s="454"/>
      <c r="BN679" s="454"/>
      <c r="BO679" s="454"/>
      <c r="BP679" s="454"/>
      <c r="BQ679" s="454"/>
      <c r="BR679" s="454"/>
      <c r="BS679" s="454"/>
      <c r="BT679" s="454"/>
      <c r="BU679" s="454"/>
      <c r="BV679" s="454"/>
      <c r="BW679" s="454"/>
      <c r="BX679" s="454"/>
      <c r="BY679" s="454"/>
      <c r="BZ679" s="454"/>
      <c r="CA679" s="454"/>
      <c r="CB679" s="454"/>
      <c r="CC679" s="454"/>
      <c r="CD679" s="454"/>
      <c r="CE679" s="454"/>
      <c r="CF679" s="454"/>
      <c r="CG679" s="454"/>
      <c r="CH679" s="454"/>
      <c r="CI679" s="454"/>
      <c r="CJ679" s="454"/>
      <c r="CK679" s="454"/>
      <c r="CL679" s="454"/>
      <c r="CM679" s="454"/>
      <c r="CN679" s="454"/>
      <c r="CO679" s="454"/>
      <c r="CP679" s="454"/>
      <c r="CQ679" s="454"/>
      <c r="CR679" s="454"/>
      <c r="CS679" s="454"/>
      <c r="CT679" s="454"/>
      <c r="CU679" s="454"/>
      <c r="CV679" s="454"/>
      <c r="CW679" s="454"/>
      <c r="CX679" s="454"/>
      <c r="CY679" s="454"/>
      <c r="CZ679" s="454"/>
      <c r="DA679" s="454"/>
      <c r="DB679" s="454"/>
      <c r="DC679" s="454"/>
      <c r="DD679" s="454"/>
      <c r="DE679" s="454"/>
      <c r="DF679" s="454"/>
      <c r="DG679" s="454"/>
      <c r="DH679" s="454"/>
      <c r="DI679" s="454"/>
      <c r="DJ679" s="454"/>
      <c r="DK679" s="454"/>
      <c r="DL679" s="454"/>
      <c r="DM679" s="454"/>
      <c r="DN679" s="454"/>
      <c r="DO679" s="454"/>
      <c r="DP679" s="454"/>
      <c r="DQ679" s="454"/>
      <c r="DR679" s="454"/>
      <c r="DS679" s="454"/>
      <c r="DT679" s="454"/>
      <c r="DU679" s="454"/>
      <c r="DV679" s="454"/>
      <c r="DW679" s="454"/>
      <c r="DX679" s="454"/>
      <c r="DY679" s="454"/>
      <c r="DZ679" s="454"/>
      <c r="EA679" s="454"/>
      <c r="EB679" s="454"/>
      <c r="EC679" s="454"/>
      <c r="ED679" s="454"/>
      <c r="EE679" s="454"/>
      <c r="EF679" s="454"/>
      <c r="EG679" s="454"/>
      <c r="EH679" s="454"/>
      <c r="EI679" s="454"/>
      <c r="EJ679" s="454"/>
      <c r="EK679" s="454"/>
      <c r="EL679" s="454"/>
      <c r="EM679" s="454"/>
      <c r="EN679" s="454"/>
      <c r="EO679" s="454"/>
      <c r="EP679" s="454"/>
      <c r="EQ679" s="454"/>
      <c r="ER679" s="454"/>
      <c r="ES679" s="454"/>
      <c r="ET679" s="454"/>
      <c r="EU679" s="581"/>
      <c r="EV679" s="581"/>
      <c r="EW679" s="581"/>
      <c r="EX679" s="581"/>
      <c r="EY679" s="581"/>
      <c r="EZ679" s="581"/>
      <c r="FA679" s="581"/>
      <c r="FB679" s="581"/>
      <c r="FC679" s="581"/>
      <c r="FD679" s="581"/>
      <c r="FE679" s="581"/>
    </row>
    <row r="680" spans="1:161">
      <c r="A680" s="454"/>
      <c r="B680" s="653"/>
      <c r="C680" s="454"/>
      <c r="D680" s="454"/>
      <c r="E680" s="454"/>
      <c r="F680" s="504"/>
      <c r="G680" s="454"/>
      <c r="H680" s="454"/>
      <c r="I680" s="454"/>
      <c r="J680" s="454"/>
      <c r="K680" s="454"/>
      <c r="L680" s="454"/>
      <c r="M680" s="454"/>
      <c r="N680" s="454"/>
      <c r="O680" s="454"/>
      <c r="P680" s="454"/>
      <c r="Q680" s="454"/>
      <c r="R680" s="454"/>
      <c r="S680" s="454"/>
      <c r="T680" s="454"/>
      <c r="U680" s="454"/>
      <c r="V680" s="454"/>
      <c r="W680" s="454"/>
      <c r="X680" s="454"/>
      <c r="Y680" s="454"/>
      <c r="Z680" s="454"/>
      <c r="AA680" s="454"/>
      <c r="AB680" s="454"/>
      <c r="AC680" s="454"/>
      <c r="AD680" s="454"/>
      <c r="AE680" s="454"/>
      <c r="AF680" s="454"/>
      <c r="AG680" s="454"/>
      <c r="AH680" s="454"/>
      <c r="AI680" s="454"/>
      <c r="AJ680" s="454"/>
      <c r="AK680" s="454"/>
      <c r="AL680" s="454"/>
      <c r="AM680" s="454"/>
      <c r="AN680" s="454"/>
      <c r="AO680" s="454"/>
      <c r="AP680" s="454"/>
      <c r="AQ680" s="454"/>
      <c r="AR680" s="454"/>
      <c r="AS680" s="454"/>
      <c r="AT680" s="454"/>
      <c r="AU680" s="454"/>
      <c r="AV680" s="454"/>
      <c r="AW680" s="454"/>
      <c r="AX680" s="454"/>
      <c r="AY680" s="454"/>
      <c r="AZ680" s="454"/>
      <c r="BA680" s="454"/>
      <c r="BB680" s="454"/>
      <c r="BC680" s="454"/>
      <c r="BD680" s="454"/>
      <c r="BE680" s="454"/>
      <c r="BF680" s="454"/>
      <c r="BG680" s="454"/>
      <c r="BH680" s="454"/>
      <c r="BI680" s="454"/>
      <c r="BJ680" s="454"/>
      <c r="BK680" s="454"/>
      <c r="BL680" s="454"/>
      <c r="BM680" s="454"/>
      <c r="BN680" s="454"/>
      <c r="BO680" s="454"/>
      <c r="BP680" s="454"/>
      <c r="BQ680" s="454"/>
      <c r="BR680" s="454"/>
      <c r="BS680" s="454"/>
      <c r="BT680" s="454"/>
      <c r="BU680" s="454"/>
      <c r="BV680" s="454"/>
      <c r="BW680" s="454"/>
      <c r="BX680" s="454"/>
      <c r="BY680" s="454"/>
      <c r="BZ680" s="454"/>
      <c r="CA680" s="454"/>
      <c r="CB680" s="454"/>
      <c r="CC680" s="454"/>
      <c r="CD680" s="454"/>
      <c r="CE680" s="454"/>
      <c r="CF680" s="454"/>
      <c r="CG680" s="454"/>
      <c r="CH680" s="454"/>
      <c r="CI680" s="454"/>
      <c r="CJ680" s="454"/>
      <c r="CK680" s="454"/>
      <c r="CL680" s="454"/>
      <c r="CM680" s="454"/>
      <c r="CN680" s="454"/>
      <c r="CO680" s="454"/>
      <c r="CP680" s="454"/>
      <c r="CQ680" s="454"/>
      <c r="CR680" s="454"/>
      <c r="CS680" s="454"/>
      <c r="CT680" s="454"/>
      <c r="CU680" s="454"/>
      <c r="CV680" s="454"/>
      <c r="CW680" s="454"/>
      <c r="CX680" s="454"/>
      <c r="CY680" s="454"/>
      <c r="CZ680" s="454"/>
      <c r="DA680" s="454"/>
      <c r="DB680" s="454"/>
      <c r="DC680" s="454"/>
      <c r="DD680" s="454"/>
      <c r="DE680" s="454"/>
      <c r="DF680" s="454"/>
      <c r="DG680" s="454"/>
      <c r="DH680" s="454"/>
      <c r="DI680" s="454"/>
      <c r="DJ680" s="454"/>
      <c r="DK680" s="454"/>
      <c r="DL680" s="454"/>
      <c r="DM680" s="454"/>
      <c r="DN680" s="454"/>
      <c r="DO680" s="454"/>
      <c r="DP680" s="454"/>
      <c r="DQ680" s="454"/>
      <c r="DR680" s="454"/>
      <c r="DS680" s="454"/>
      <c r="DT680" s="454"/>
      <c r="DU680" s="454"/>
      <c r="DV680" s="454"/>
      <c r="DW680" s="454"/>
      <c r="DX680" s="454"/>
      <c r="DY680" s="454"/>
      <c r="DZ680" s="454"/>
      <c r="EA680" s="454"/>
      <c r="EB680" s="454"/>
      <c r="EC680" s="454"/>
      <c r="ED680" s="454"/>
      <c r="EE680" s="454"/>
      <c r="EF680" s="454"/>
      <c r="EG680" s="454"/>
      <c r="EH680" s="454"/>
      <c r="EI680" s="454"/>
      <c r="EJ680" s="454"/>
      <c r="EK680" s="454"/>
      <c r="EL680" s="454"/>
      <c r="EM680" s="454"/>
      <c r="EN680" s="454"/>
      <c r="EO680" s="454"/>
      <c r="EP680" s="454"/>
      <c r="EQ680" s="454"/>
      <c r="ER680" s="454"/>
      <c r="ES680" s="454"/>
      <c r="ET680" s="454"/>
      <c r="EU680" s="581"/>
      <c r="EV680" s="581"/>
      <c r="EW680" s="581"/>
      <c r="EX680" s="581"/>
      <c r="EY680" s="581"/>
      <c r="EZ680" s="581"/>
      <c r="FA680" s="581"/>
      <c r="FB680" s="581"/>
      <c r="FC680" s="581"/>
      <c r="FD680" s="581"/>
      <c r="FE680" s="581"/>
    </row>
    <row r="681" spans="1:161">
      <c r="A681" s="454"/>
      <c r="B681" s="653"/>
      <c r="C681" s="454"/>
      <c r="D681" s="454"/>
      <c r="E681" s="454"/>
      <c r="F681" s="504"/>
      <c r="G681" s="454"/>
      <c r="H681" s="454"/>
      <c r="I681" s="454"/>
      <c r="J681" s="454"/>
      <c r="K681" s="454"/>
      <c r="L681" s="454"/>
      <c r="M681" s="454"/>
      <c r="N681" s="454"/>
      <c r="O681" s="454"/>
      <c r="P681" s="454"/>
      <c r="Q681" s="454"/>
      <c r="R681" s="454"/>
      <c r="S681" s="454"/>
      <c r="T681" s="454"/>
      <c r="U681" s="454"/>
      <c r="V681" s="454"/>
      <c r="W681" s="454"/>
      <c r="X681" s="454"/>
      <c r="Y681" s="454"/>
      <c r="Z681" s="454"/>
      <c r="AA681" s="454"/>
      <c r="AB681" s="454"/>
      <c r="AC681" s="454"/>
      <c r="AD681" s="454"/>
      <c r="AE681" s="454"/>
      <c r="AF681" s="454"/>
      <c r="AG681" s="454"/>
      <c r="AH681" s="454"/>
      <c r="AI681" s="454"/>
      <c r="AJ681" s="454"/>
      <c r="AK681" s="454"/>
      <c r="AL681" s="454"/>
      <c r="AM681" s="454"/>
      <c r="AN681" s="454"/>
      <c r="AO681" s="454"/>
      <c r="AP681" s="454"/>
      <c r="AQ681" s="454"/>
      <c r="AR681" s="454"/>
      <c r="AS681" s="454"/>
      <c r="AT681" s="454"/>
      <c r="AU681" s="454"/>
      <c r="AV681" s="454"/>
      <c r="AW681" s="454"/>
      <c r="AX681" s="454"/>
      <c r="AY681" s="454"/>
      <c r="AZ681" s="454"/>
      <c r="BA681" s="454"/>
      <c r="BB681" s="454"/>
      <c r="BC681" s="454"/>
      <c r="BD681" s="454"/>
      <c r="BE681" s="454"/>
      <c r="BF681" s="454"/>
      <c r="BG681" s="454"/>
      <c r="BH681" s="454"/>
      <c r="BI681" s="454"/>
      <c r="BJ681" s="454"/>
      <c r="BK681" s="454"/>
      <c r="BL681" s="454"/>
      <c r="BM681" s="454"/>
      <c r="BN681" s="454"/>
      <c r="BO681" s="454"/>
      <c r="BP681" s="454"/>
      <c r="BQ681" s="454"/>
      <c r="BR681" s="454"/>
      <c r="BS681" s="454"/>
      <c r="BT681" s="454"/>
      <c r="BU681" s="454"/>
      <c r="BV681" s="454"/>
      <c r="BW681" s="454"/>
      <c r="BX681" s="454"/>
      <c r="BY681" s="454"/>
      <c r="BZ681" s="454"/>
      <c r="CA681" s="454"/>
      <c r="CB681" s="454"/>
      <c r="CC681" s="454"/>
      <c r="CD681" s="454"/>
      <c r="CE681" s="454"/>
      <c r="CF681" s="454"/>
      <c r="CG681" s="454"/>
      <c r="CH681" s="454"/>
      <c r="CI681" s="454"/>
      <c r="CJ681" s="454"/>
      <c r="CK681" s="454"/>
      <c r="CL681" s="454"/>
      <c r="CM681" s="454"/>
      <c r="CN681" s="454"/>
      <c r="CO681" s="454"/>
      <c r="CP681" s="454"/>
      <c r="CQ681" s="454"/>
      <c r="CR681" s="454"/>
      <c r="CS681" s="454"/>
      <c r="CT681" s="454"/>
      <c r="CU681" s="454"/>
      <c r="CV681" s="454"/>
      <c r="CW681" s="454"/>
      <c r="CX681" s="454"/>
      <c r="CY681" s="454"/>
      <c r="CZ681" s="454"/>
      <c r="DA681" s="454"/>
      <c r="DB681" s="454"/>
      <c r="DC681" s="454"/>
      <c r="DD681" s="454"/>
      <c r="DE681" s="454"/>
      <c r="DF681" s="454"/>
      <c r="DG681" s="454"/>
      <c r="DH681" s="454"/>
      <c r="DI681" s="454"/>
      <c r="DJ681" s="454"/>
      <c r="DK681" s="454"/>
      <c r="DL681" s="454"/>
      <c r="DM681" s="454"/>
      <c r="DN681" s="454"/>
      <c r="DO681" s="454"/>
      <c r="DP681" s="454"/>
      <c r="DQ681" s="454"/>
      <c r="DR681" s="454"/>
      <c r="DS681" s="454"/>
      <c r="DT681" s="454"/>
      <c r="DU681" s="454"/>
      <c r="DV681" s="454"/>
      <c r="DW681" s="454"/>
      <c r="DX681" s="454"/>
      <c r="DY681" s="454"/>
      <c r="DZ681" s="454"/>
      <c r="EA681" s="454"/>
      <c r="EB681" s="454"/>
      <c r="EC681" s="454"/>
      <c r="ED681" s="454"/>
      <c r="EE681" s="454"/>
      <c r="EF681" s="454"/>
      <c r="EG681" s="454"/>
      <c r="EH681" s="454"/>
      <c r="EI681" s="454"/>
      <c r="EJ681" s="454"/>
      <c r="EK681" s="454"/>
      <c r="EL681" s="454"/>
      <c r="EM681" s="454"/>
      <c r="EN681" s="454"/>
      <c r="EO681" s="454"/>
      <c r="EP681" s="454"/>
      <c r="EQ681" s="454"/>
      <c r="ER681" s="454"/>
      <c r="ES681" s="454"/>
      <c r="ET681" s="454"/>
      <c r="EU681" s="581"/>
      <c r="EV681" s="581"/>
      <c r="EW681" s="581"/>
      <c r="EX681" s="581"/>
      <c r="EY681" s="581"/>
      <c r="EZ681" s="581"/>
      <c r="FA681" s="581"/>
      <c r="FB681" s="581"/>
      <c r="FC681" s="581"/>
      <c r="FD681" s="581"/>
      <c r="FE681" s="581"/>
    </row>
    <row r="682" spans="1:161">
      <c r="A682" s="454"/>
      <c r="B682" s="653"/>
      <c r="C682" s="454"/>
      <c r="D682" s="454"/>
      <c r="E682" s="454"/>
      <c r="F682" s="504"/>
      <c r="G682" s="454"/>
      <c r="H682" s="454"/>
      <c r="I682" s="454"/>
      <c r="J682" s="454"/>
      <c r="K682" s="454"/>
      <c r="L682" s="454"/>
      <c r="M682" s="454"/>
      <c r="N682" s="454"/>
      <c r="O682" s="454"/>
      <c r="P682" s="454"/>
      <c r="Q682" s="454"/>
      <c r="R682" s="454"/>
      <c r="S682" s="454"/>
      <c r="T682" s="454"/>
      <c r="U682" s="454"/>
      <c r="V682" s="454"/>
      <c r="W682" s="454"/>
      <c r="X682" s="454"/>
      <c r="Y682" s="454"/>
      <c r="Z682" s="454"/>
      <c r="AA682" s="454"/>
      <c r="AB682" s="454"/>
      <c r="AC682" s="454"/>
      <c r="AD682" s="454"/>
      <c r="AE682" s="454"/>
      <c r="AF682" s="454"/>
      <c r="AG682" s="454"/>
      <c r="AH682" s="454"/>
      <c r="AI682" s="454"/>
      <c r="AJ682" s="454"/>
      <c r="AK682" s="454"/>
      <c r="AL682" s="454"/>
      <c r="AM682" s="454"/>
      <c r="AN682" s="454"/>
      <c r="AO682" s="454"/>
      <c r="AP682" s="454"/>
      <c r="AQ682" s="454"/>
      <c r="AR682" s="454"/>
      <c r="AS682" s="454"/>
      <c r="AT682" s="454"/>
      <c r="AU682" s="454"/>
      <c r="AV682" s="454"/>
      <c r="AW682" s="454"/>
      <c r="AX682" s="454"/>
      <c r="AY682" s="454"/>
      <c r="AZ682" s="454"/>
      <c r="BA682" s="454"/>
      <c r="BB682" s="454"/>
      <c r="BC682" s="454"/>
      <c r="BD682" s="454"/>
      <c r="BE682" s="454"/>
      <c r="BF682" s="454"/>
      <c r="BG682" s="454"/>
      <c r="BH682" s="454"/>
      <c r="BI682" s="454"/>
      <c r="BJ682" s="454"/>
      <c r="BK682" s="454"/>
      <c r="BL682" s="454"/>
      <c r="BM682" s="454"/>
      <c r="BN682" s="454"/>
      <c r="BO682" s="454"/>
      <c r="BP682" s="454"/>
      <c r="BQ682" s="454"/>
      <c r="BR682" s="454"/>
      <c r="BS682" s="454"/>
      <c r="BT682" s="454"/>
      <c r="BU682" s="454"/>
      <c r="BV682" s="454"/>
      <c r="BW682" s="454"/>
      <c r="BX682" s="454"/>
      <c r="BY682" s="454"/>
      <c r="BZ682" s="454"/>
      <c r="CA682" s="454"/>
      <c r="CB682" s="454"/>
      <c r="CC682" s="454"/>
      <c r="CD682" s="454"/>
      <c r="CE682" s="454"/>
      <c r="CF682" s="454"/>
      <c r="CG682" s="454"/>
      <c r="CH682" s="454"/>
      <c r="CI682" s="454"/>
      <c r="CJ682" s="454"/>
      <c r="CK682" s="454"/>
      <c r="CL682" s="454"/>
      <c r="CM682" s="454"/>
      <c r="CN682" s="454"/>
      <c r="CO682" s="454"/>
      <c r="CP682" s="454"/>
      <c r="CQ682" s="454"/>
      <c r="CR682" s="454"/>
      <c r="CS682" s="454"/>
      <c r="CT682" s="454"/>
      <c r="CU682" s="454"/>
      <c r="CV682" s="454"/>
      <c r="CW682" s="454"/>
      <c r="CX682" s="454"/>
      <c r="CY682" s="454"/>
      <c r="CZ682" s="454"/>
      <c r="DA682" s="454"/>
      <c r="DB682" s="454"/>
      <c r="DC682" s="454"/>
      <c r="DD682" s="454"/>
      <c r="DE682" s="454"/>
      <c r="DF682" s="454"/>
      <c r="DG682" s="454"/>
      <c r="DH682" s="454"/>
      <c r="DI682" s="454"/>
      <c r="DJ682" s="454"/>
      <c r="DK682" s="454"/>
      <c r="DL682" s="454"/>
      <c r="DM682" s="454"/>
      <c r="DN682" s="454"/>
      <c r="DO682" s="454"/>
      <c r="DP682" s="454"/>
      <c r="DQ682" s="454"/>
      <c r="DR682" s="454"/>
      <c r="DS682" s="454"/>
      <c r="DT682" s="454"/>
      <c r="DU682" s="454"/>
      <c r="DV682" s="454"/>
      <c r="DW682" s="454"/>
      <c r="DX682" s="454"/>
      <c r="DY682" s="454"/>
      <c r="DZ682" s="454"/>
      <c r="EA682" s="454"/>
      <c r="EB682" s="454"/>
      <c r="EC682" s="454"/>
      <c r="ED682" s="454"/>
      <c r="EE682" s="454"/>
      <c r="EF682" s="454"/>
      <c r="EG682" s="454"/>
      <c r="EH682" s="454"/>
      <c r="EI682" s="454"/>
      <c r="EJ682" s="454"/>
      <c r="EK682" s="454"/>
      <c r="EL682" s="454"/>
      <c r="EM682" s="454"/>
      <c r="EN682" s="454"/>
      <c r="EO682" s="454"/>
      <c r="EP682" s="454"/>
      <c r="EQ682" s="454"/>
      <c r="ER682" s="454"/>
      <c r="ES682" s="454"/>
      <c r="ET682" s="454"/>
      <c r="EU682" s="581"/>
      <c r="EV682" s="581"/>
      <c r="EW682" s="581"/>
      <c r="EX682" s="581"/>
      <c r="EY682" s="581"/>
      <c r="EZ682" s="581"/>
      <c r="FA682" s="581"/>
      <c r="FB682" s="581"/>
      <c r="FC682" s="581"/>
      <c r="FD682" s="581"/>
      <c r="FE682" s="581"/>
    </row>
    <row r="683" spans="1:161">
      <c r="A683" s="454"/>
      <c r="B683" s="653"/>
      <c r="C683" s="454"/>
      <c r="D683" s="454"/>
      <c r="E683" s="454"/>
      <c r="F683" s="504"/>
      <c r="G683" s="454"/>
      <c r="H683" s="454"/>
      <c r="I683" s="454"/>
      <c r="J683" s="454"/>
      <c r="K683" s="454"/>
      <c r="L683" s="454"/>
      <c r="M683" s="454"/>
      <c r="N683" s="454"/>
      <c r="O683" s="454"/>
      <c r="P683" s="454"/>
      <c r="Q683" s="454"/>
      <c r="R683" s="454"/>
      <c r="S683" s="454"/>
      <c r="T683" s="454"/>
      <c r="U683" s="454"/>
      <c r="V683" s="454"/>
      <c r="W683" s="454"/>
      <c r="X683" s="454"/>
      <c r="Y683" s="454"/>
      <c r="Z683" s="454"/>
      <c r="AA683" s="454"/>
      <c r="AB683" s="454"/>
      <c r="AC683" s="454"/>
      <c r="AD683" s="454"/>
      <c r="AE683" s="454"/>
      <c r="AF683" s="454"/>
      <c r="AG683" s="454"/>
      <c r="AH683" s="454"/>
      <c r="AI683" s="454"/>
      <c r="AJ683" s="454"/>
      <c r="AK683" s="454"/>
      <c r="AL683" s="454"/>
      <c r="AM683" s="454"/>
      <c r="AN683" s="454"/>
      <c r="AO683" s="454"/>
      <c r="AP683" s="454"/>
      <c r="AQ683" s="454"/>
      <c r="AR683" s="454"/>
      <c r="AS683" s="454"/>
      <c r="AT683" s="454"/>
      <c r="AU683" s="454"/>
      <c r="AV683" s="454"/>
      <c r="AW683" s="454"/>
      <c r="AX683" s="454"/>
      <c r="AY683" s="454"/>
      <c r="AZ683" s="454"/>
      <c r="BA683" s="454"/>
      <c r="BB683" s="454"/>
      <c r="BC683" s="454"/>
      <c r="BD683" s="454"/>
      <c r="BE683" s="454"/>
      <c r="BF683" s="454"/>
      <c r="BG683" s="454"/>
      <c r="BH683" s="454"/>
      <c r="BI683" s="454"/>
      <c r="BJ683" s="454"/>
      <c r="BK683" s="454"/>
      <c r="BL683" s="454"/>
      <c r="BM683" s="454"/>
      <c r="BN683" s="454"/>
      <c r="BO683" s="454"/>
      <c r="BP683" s="454"/>
      <c r="BQ683" s="454"/>
      <c r="BR683" s="454"/>
      <c r="BS683" s="454"/>
      <c r="BT683" s="454"/>
      <c r="BU683" s="454"/>
      <c r="BV683" s="454"/>
      <c r="BW683" s="454"/>
      <c r="BX683" s="454"/>
      <c r="BY683" s="454"/>
      <c r="BZ683" s="454"/>
      <c r="CA683" s="454"/>
      <c r="CB683" s="454"/>
      <c r="CC683" s="454"/>
      <c r="CD683" s="454"/>
      <c r="CE683" s="454"/>
      <c r="CF683" s="454"/>
      <c r="CG683" s="454"/>
      <c r="CH683" s="454"/>
      <c r="CI683" s="454"/>
      <c r="CJ683" s="454"/>
      <c r="CK683" s="454"/>
      <c r="CL683" s="454"/>
      <c r="CM683" s="454"/>
      <c r="CN683" s="454"/>
      <c r="CO683" s="454"/>
      <c r="CP683" s="454"/>
      <c r="CQ683" s="454"/>
      <c r="CR683" s="454"/>
      <c r="CS683" s="454"/>
      <c r="CT683" s="454"/>
      <c r="CU683" s="454"/>
      <c r="CV683" s="454"/>
      <c r="CW683" s="454"/>
      <c r="CX683" s="454"/>
      <c r="CY683" s="454"/>
      <c r="CZ683" s="454"/>
      <c r="DA683" s="454"/>
      <c r="DB683" s="454"/>
      <c r="DC683" s="454"/>
      <c r="DD683" s="454"/>
      <c r="DE683" s="454"/>
      <c r="DF683" s="454"/>
      <c r="DG683" s="454"/>
      <c r="DH683" s="454"/>
      <c r="DI683" s="454"/>
      <c r="DJ683" s="454"/>
      <c r="DK683" s="454"/>
      <c r="DL683" s="454"/>
      <c r="DM683" s="454"/>
      <c r="DN683" s="454"/>
      <c r="DO683" s="454"/>
      <c r="DP683" s="454"/>
      <c r="DQ683" s="454"/>
      <c r="DR683" s="454"/>
      <c r="DS683" s="454"/>
      <c r="DT683" s="454"/>
      <c r="DU683" s="454"/>
      <c r="DV683" s="454"/>
      <c r="DW683" s="454"/>
      <c r="DX683" s="454"/>
      <c r="DY683" s="454"/>
      <c r="DZ683" s="454"/>
      <c r="EA683" s="454"/>
      <c r="EB683" s="454"/>
      <c r="EC683" s="454"/>
      <c r="ED683" s="454"/>
      <c r="EE683" s="454"/>
      <c r="EF683" s="454"/>
      <c r="EG683" s="454"/>
      <c r="EH683" s="454"/>
      <c r="EI683" s="454"/>
      <c r="EJ683" s="454"/>
      <c r="EK683" s="454"/>
      <c r="EL683" s="454"/>
      <c r="EM683" s="454"/>
      <c r="EN683" s="454"/>
      <c r="EO683" s="454"/>
      <c r="EP683" s="454"/>
      <c r="EQ683" s="454"/>
      <c r="ER683" s="454"/>
      <c r="ES683" s="454"/>
      <c r="ET683" s="454"/>
      <c r="EU683" s="581"/>
      <c r="EV683" s="581"/>
      <c r="EW683" s="581"/>
      <c r="EX683" s="581"/>
      <c r="EY683" s="581"/>
      <c r="EZ683" s="581"/>
      <c r="FA683" s="581"/>
      <c r="FB683" s="581"/>
      <c r="FC683" s="581"/>
      <c r="FD683" s="581"/>
      <c r="FE683" s="581"/>
    </row>
    <row r="684" spans="1:161">
      <c r="A684" s="454"/>
      <c r="B684" s="653"/>
      <c r="C684" s="454"/>
      <c r="D684" s="454"/>
      <c r="E684" s="454"/>
      <c r="F684" s="504"/>
      <c r="G684" s="454"/>
      <c r="H684" s="454"/>
      <c r="I684" s="454"/>
      <c r="J684" s="454"/>
      <c r="K684" s="454"/>
      <c r="L684" s="454"/>
      <c r="M684" s="454"/>
      <c r="N684" s="454"/>
      <c r="O684" s="454"/>
      <c r="P684" s="454"/>
      <c r="Q684" s="454"/>
      <c r="R684" s="454"/>
      <c r="S684" s="454"/>
      <c r="T684" s="454"/>
      <c r="U684" s="454"/>
      <c r="V684" s="454"/>
      <c r="W684" s="454"/>
      <c r="X684" s="454"/>
      <c r="Y684" s="454"/>
      <c r="Z684" s="454"/>
      <c r="AA684" s="454"/>
      <c r="AB684" s="454"/>
      <c r="AC684" s="454"/>
      <c r="AD684" s="454"/>
      <c r="AE684" s="454"/>
      <c r="AF684" s="454"/>
      <c r="AG684" s="454"/>
      <c r="AH684" s="454"/>
      <c r="AI684" s="454"/>
      <c r="AJ684" s="454"/>
      <c r="AK684" s="454"/>
      <c r="AL684" s="454"/>
      <c r="AM684" s="454"/>
      <c r="AN684" s="454"/>
      <c r="AO684" s="454"/>
      <c r="AP684" s="454"/>
      <c r="AQ684" s="454"/>
      <c r="AR684" s="454"/>
      <c r="AS684" s="454"/>
      <c r="AT684" s="454"/>
      <c r="AU684" s="454"/>
      <c r="AV684" s="454"/>
      <c r="AW684" s="454"/>
      <c r="AX684" s="454"/>
      <c r="AY684" s="454"/>
      <c r="AZ684" s="454"/>
      <c r="BA684" s="454"/>
      <c r="BB684" s="454"/>
      <c r="BC684" s="454"/>
      <c r="BD684" s="454"/>
      <c r="BE684" s="454"/>
      <c r="BF684" s="454"/>
      <c r="BG684" s="454"/>
      <c r="BH684" s="454"/>
      <c r="BI684" s="454"/>
      <c r="BJ684" s="454"/>
      <c r="BK684" s="454"/>
      <c r="BL684" s="454"/>
      <c r="BM684" s="454"/>
      <c r="BN684" s="454"/>
      <c r="BO684" s="454"/>
      <c r="BP684" s="454"/>
      <c r="BQ684" s="454"/>
      <c r="BR684" s="454"/>
      <c r="BS684" s="454"/>
      <c r="BT684" s="454"/>
      <c r="BU684" s="454"/>
      <c r="BV684" s="454"/>
      <c r="BW684" s="454"/>
      <c r="BX684" s="454"/>
      <c r="BY684" s="454"/>
      <c r="BZ684" s="454"/>
      <c r="CA684" s="454"/>
      <c r="CB684" s="454"/>
      <c r="CC684" s="454"/>
      <c r="CD684" s="454"/>
      <c r="CE684" s="454"/>
      <c r="CF684" s="454"/>
      <c r="CG684" s="454"/>
      <c r="CH684" s="454"/>
      <c r="CI684" s="454"/>
      <c r="CJ684" s="454"/>
      <c r="CK684" s="454"/>
      <c r="CL684" s="454"/>
      <c r="CM684" s="454"/>
      <c r="CN684" s="454"/>
      <c r="CO684" s="454"/>
      <c r="CP684" s="454"/>
      <c r="CQ684" s="454"/>
      <c r="CR684" s="454"/>
      <c r="CS684" s="454"/>
      <c r="CT684" s="454"/>
      <c r="CU684" s="454"/>
      <c r="CV684" s="454"/>
      <c r="CW684" s="454"/>
      <c r="CX684" s="454"/>
      <c r="CY684" s="454"/>
      <c r="CZ684" s="454"/>
      <c r="DA684" s="454"/>
      <c r="DB684" s="454"/>
      <c r="DC684" s="454"/>
      <c r="DD684" s="454"/>
      <c r="DE684" s="454"/>
      <c r="DF684" s="454"/>
      <c r="DG684" s="454"/>
      <c r="DH684" s="454"/>
      <c r="DI684" s="454"/>
      <c r="DJ684" s="454"/>
      <c r="DK684" s="454"/>
      <c r="DL684" s="454"/>
      <c r="DM684" s="454"/>
      <c r="DN684" s="454"/>
      <c r="DO684" s="454"/>
      <c r="DP684" s="454"/>
      <c r="DQ684" s="454"/>
      <c r="DR684" s="454"/>
      <c r="DS684" s="454"/>
      <c r="DT684" s="454"/>
      <c r="DU684" s="454"/>
      <c r="DV684" s="454"/>
      <c r="DW684" s="454"/>
      <c r="DX684" s="454"/>
      <c r="DY684" s="454"/>
      <c r="DZ684" s="454"/>
      <c r="EA684" s="454"/>
      <c r="EB684" s="454"/>
      <c r="EC684" s="454"/>
      <c r="ED684" s="454"/>
      <c r="EE684" s="454"/>
      <c r="EF684" s="454"/>
      <c r="EG684" s="454"/>
      <c r="EH684" s="454"/>
      <c r="EI684" s="454"/>
      <c r="EJ684" s="454"/>
      <c r="EK684" s="454"/>
      <c r="EL684" s="454"/>
      <c r="EM684" s="454"/>
      <c r="EN684" s="454"/>
      <c r="EO684" s="454"/>
      <c r="EP684" s="454"/>
      <c r="EQ684" s="454"/>
      <c r="ER684" s="454"/>
      <c r="ES684" s="454"/>
      <c r="ET684" s="454"/>
      <c r="EU684" s="581"/>
      <c r="EV684" s="581"/>
      <c r="EW684" s="581"/>
      <c r="EX684" s="581"/>
      <c r="EY684" s="581"/>
      <c r="EZ684" s="581"/>
      <c r="FA684" s="581"/>
      <c r="FB684" s="581"/>
      <c r="FC684" s="581"/>
      <c r="FD684" s="581"/>
      <c r="FE684" s="581"/>
    </row>
    <row r="685" spans="1:161">
      <c r="A685" s="454"/>
      <c r="B685" s="653"/>
      <c r="C685" s="454"/>
      <c r="D685" s="454"/>
      <c r="E685" s="454"/>
      <c r="F685" s="504"/>
      <c r="G685" s="454"/>
      <c r="H685" s="454"/>
      <c r="I685" s="454"/>
      <c r="J685" s="454"/>
      <c r="K685" s="454"/>
      <c r="L685" s="454"/>
      <c r="M685" s="454"/>
      <c r="N685" s="454"/>
      <c r="O685" s="454"/>
      <c r="P685" s="454"/>
      <c r="Q685" s="454"/>
      <c r="R685" s="454"/>
      <c r="S685" s="454"/>
      <c r="T685" s="454"/>
      <c r="U685" s="454"/>
      <c r="V685" s="454"/>
      <c r="W685" s="454"/>
      <c r="X685" s="454"/>
      <c r="Y685" s="454"/>
      <c r="Z685" s="454"/>
      <c r="AA685" s="454"/>
      <c r="AB685" s="454"/>
      <c r="AC685" s="454"/>
      <c r="AD685" s="454"/>
      <c r="AE685" s="454"/>
      <c r="AF685" s="454"/>
      <c r="AG685" s="454"/>
      <c r="AH685" s="454"/>
      <c r="AI685" s="454"/>
      <c r="AJ685" s="454"/>
      <c r="AK685" s="454"/>
      <c r="AL685" s="454"/>
      <c r="AM685" s="454"/>
      <c r="AN685" s="454"/>
      <c r="AO685" s="454"/>
      <c r="AP685" s="454"/>
      <c r="AQ685" s="454"/>
      <c r="AR685" s="454"/>
      <c r="AS685" s="454"/>
      <c r="AT685" s="454"/>
      <c r="AU685" s="454"/>
      <c r="AV685" s="454"/>
      <c r="AW685" s="454"/>
      <c r="AX685" s="454"/>
      <c r="AY685" s="454"/>
      <c r="AZ685" s="454"/>
      <c r="BA685" s="454"/>
      <c r="BB685" s="454"/>
      <c r="BC685" s="454"/>
      <c r="BD685" s="454"/>
      <c r="BE685" s="454"/>
      <c r="BF685" s="454"/>
      <c r="BG685" s="454"/>
      <c r="BH685" s="454"/>
      <c r="BI685" s="454"/>
      <c r="BJ685" s="454"/>
      <c r="BK685" s="454"/>
      <c r="BL685" s="454"/>
      <c r="BM685" s="454"/>
      <c r="BN685" s="454"/>
      <c r="BO685" s="454"/>
      <c r="BP685" s="454"/>
      <c r="BQ685" s="454"/>
      <c r="BR685" s="454"/>
      <c r="BS685" s="454"/>
      <c r="BT685" s="454"/>
      <c r="BU685" s="454"/>
      <c r="BV685" s="454"/>
      <c r="BW685" s="454"/>
      <c r="BX685" s="454"/>
      <c r="BY685" s="454"/>
      <c r="BZ685" s="454"/>
      <c r="CA685" s="454"/>
      <c r="CB685" s="454"/>
      <c r="CC685" s="454"/>
      <c r="CD685" s="454"/>
      <c r="CE685" s="454"/>
      <c r="CF685" s="454"/>
      <c r="CG685" s="454"/>
      <c r="CH685" s="454"/>
      <c r="CI685" s="454"/>
      <c r="CJ685" s="454"/>
      <c r="CK685" s="454"/>
      <c r="CL685" s="454"/>
      <c r="CM685" s="454"/>
      <c r="CN685" s="454"/>
      <c r="CO685" s="454"/>
      <c r="CP685" s="454"/>
      <c r="CQ685" s="454"/>
      <c r="CR685" s="454"/>
      <c r="CS685" s="454"/>
      <c r="CT685" s="454"/>
      <c r="CU685" s="454"/>
      <c r="CV685" s="454"/>
      <c r="CW685" s="454"/>
      <c r="CX685" s="454"/>
      <c r="CY685" s="454"/>
      <c r="CZ685" s="454"/>
      <c r="DA685" s="454"/>
      <c r="DB685" s="454"/>
      <c r="DC685" s="454"/>
      <c r="DD685" s="454"/>
      <c r="DE685" s="454"/>
      <c r="DF685" s="454"/>
      <c r="DG685" s="454"/>
      <c r="DH685" s="454"/>
      <c r="DI685" s="454"/>
      <c r="DJ685" s="454"/>
      <c r="DK685" s="454"/>
      <c r="DL685" s="454"/>
      <c r="DM685" s="454"/>
      <c r="DN685" s="454"/>
      <c r="DO685" s="454"/>
      <c r="DP685" s="454"/>
      <c r="DQ685" s="454"/>
      <c r="DR685" s="454"/>
      <c r="DS685" s="454"/>
      <c r="DT685" s="454"/>
      <c r="DU685" s="454"/>
      <c r="DV685" s="454"/>
      <c r="DW685" s="454"/>
      <c r="DX685" s="454"/>
      <c r="DY685" s="454"/>
      <c r="DZ685" s="454"/>
      <c r="EA685" s="454"/>
      <c r="EB685" s="454"/>
      <c r="EC685" s="454"/>
      <c r="ED685" s="454"/>
      <c r="EE685" s="454"/>
      <c r="EF685" s="454"/>
      <c r="EG685" s="454"/>
      <c r="EH685" s="454"/>
      <c r="EI685" s="454"/>
      <c r="EJ685" s="454"/>
      <c r="EK685" s="454"/>
      <c r="EL685" s="454"/>
      <c r="EM685" s="454"/>
      <c r="EN685" s="454"/>
      <c r="EO685" s="454"/>
      <c r="EP685" s="454"/>
      <c r="EQ685" s="454"/>
      <c r="ER685" s="454"/>
      <c r="ES685" s="454"/>
      <c r="ET685" s="454"/>
      <c r="EU685" s="581"/>
      <c r="EV685" s="581"/>
      <c r="EW685" s="581"/>
      <c r="EX685" s="581"/>
      <c r="EY685" s="581"/>
      <c r="EZ685" s="581"/>
      <c r="FA685" s="581"/>
      <c r="FB685" s="581"/>
      <c r="FC685" s="581"/>
      <c r="FD685" s="581"/>
      <c r="FE685" s="581"/>
    </row>
    <row r="686" spans="1:161">
      <c r="A686" s="454"/>
      <c r="B686" s="653"/>
      <c r="C686" s="454"/>
      <c r="D686" s="454"/>
      <c r="E686" s="454"/>
      <c r="F686" s="504"/>
      <c r="G686" s="454"/>
      <c r="H686" s="454"/>
      <c r="I686" s="454"/>
      <c r="J686" s="454"/>
      <c r="K686" s="454"/>
      <c r="L686" s="454"/>
      <c r="M686" s="454"/>
      <c r="N686" s="454"/>
      <c r="O686" s="454"/>
      <c r="P686" s="454"/>
      <c r="Q686" s="454"/>
      <c r="R686" s="454"/>
      <c r="S686" s="454"/>
      <c r="T686" s="454"/>
      <c r="U686" s="454"/>
      <c r="V686" s="454"/>
      <c r="W686" s="454"/>
      <c r="X686" s="454"/>
      <c r="Y686" s="454"/>
      <c r="Z686" s="454"/>
      <c r="AA686" s="454"/>
      <c r="AB686" s="454"/>
      <c r="AC686" s="454"/>
      <c r="AD686" s="454"/>
      <c r="AE686" s="454"/>
      <c r="AF686" s="454"/>
      <c r="AG686" s="454"/>
      <c r="AH686" s="454"/>
      <c r="AI686" s="454"/>
      <c r="AJ686" s="454"/>
      <c r="AK686" s="454"/>
      <c r="AL686" s="454"/>
      <c r="AM686" s="454"/>
      <c r="AN686" s="454"/>
      <c r="AO686" s="454"/>
      <c r="AP686" s="454"/>
      <c r="AQ686" s="454"/>
      <c r="AR686" s="454"/>
      <c r="AS686" s="454"/>
      <c r="AT686" s="454"/>
      <c r="AU686" s="454"/>
      <c r="AV686" s="454"/>
      <c r="AW686" s="454"/>
      <c r="AX686" s="454"/>
      <c r="AY686" s="454"/>
      <c r="AZ686" s="454"/>
      <c r="BA686" s="454"/>
      <c r="BB686" s="454"/>
      <c r="BC686" s="454"/>
      <c r="BD686" s="454"/>
      <c r="BE686" s="454"/>
      <c r="BF686" s="454"/>
      <c r="BG686" s="454"/>
      <c r="BH686" s="454"/>
      <c r="BI686" s="454"/>
      <c r="BJ686" s="454"/>
      <c r="BK686" s="454"/>
      <c r="BL686" s="454"/>
      <c r="BM686" s="454"/>
      <c r="BN686" s="454"/>
      <c r="BO686" s="454"/>
      <c r="BP686" s="454"/>
      <c r="BQ686" s="454"/>
      <c r="BR686" s="454"/>
      <c r="BS686" s="454"/>
      <c r="BT686" s="454"/>
      <c r="BU686" s="454"/>
      <c r="BV686" s="454"/>
      <c r="BW686" s="454"/>
      <c r="BX686" s="454"/>
      <c r="BY686" s="454"/>
      <c r="BZ686" s="454"/>
      <c r="CA686" s="454"/>
      <c r="CB686" s="454"/>
      <c r="CC686" s="454"/>
      <c r="CD686" s="454"/>
      <c r="CE686" s="454"/>
      <c r="CF686" s="454"/>
      <c r="CG686" s="454"/>
      <c r="CH686" s="454"/>
      <c r="CI686" s="454"/>
      <c r="CJ686" s="454"/>
      <c r="CK686" s="454"/>
      <c r="CL686" s="454"/>
      <c r="CM686" s="454"/>
      <c r="CN686" s="454"/>
      <c r="CO686" s="454"/>
      <c r="CP686" s="454"/>
      <c r="CQ686" s="454"/>
      <c r="CR686" s="454"/>
      <c r="CS686" s="454"/>
      <c r="CT686" s="454"/>
      <c r="CU686" s="454"/>
      <c r="CV686" s="454"/>
      <c r="CW686" s="454"/>
      <c r="CX686" s="454"/>
      <c r="CY686" s="454"/>
      <c r="CZ686" s="454"/>
      <c r="DA686" s="454"/>
      <c r="DB686" s="454"/>
      <c r="DC686" s="454"/>
      <c r="DD686" s="454"/>
      <c r="DE686" s="454"/>
      <c r="DF686" s="454"/>
      <c r="DG686" s="454"/>
      <c r="DH686" s="454"/>
      <c r="DI686" s="454"/>
      <c r="DJ686" s="454"/>
      <c r="DK686" s="454"/>
      <c r="DL686" s="454"/>
      <c r="DM686" s="454"/>
      <c r="DN686" s="454"/>
      <c r="DO686" s="454"/>
      <c r="DP686" s="454"/>
      <c r="DQ686" s="454"/>
      <c r="DR686" s="454"/>
      <c r="DS686" s="454"/>
      <c r="DT686" s="454"/>
      <c r="DU686" s="454"/>
      <c r="DV686" s="454"/>
      <c r="DW686" s="454"/>
      <c r="DX686" s="454"/>
      <c r="DY686" s="454"/>
      <c r="DZ686" s="454"/>
      <c r="EA686" s="454"/>
      <c r="EB686" s="454"/>
      <c r="EC686" s="454"/>
      <c r="ED686" s="454"/>
      <c r="EE686" s="454"/>
      <c r="EF686" s="454"/>
      <c r="EG686" s="454"/>
      <c r="EH686" s="454"/>
      <c r="EI686" s="454"/>
      <c r="EJ686" s="454"/>
      <c r="EK686" s="454"/>
      <c r="EL686" s="454"/>
      <c r="EM686" s="454"/>
      <c r="EN686" s="454"/>
      <c r="EO686" s="454"/>
      <c r="EP686" s="454"/>
      <c r="EQ686" s="454"/>
      <c r="ER686" s="454"/>
      <c r="ES686" s="454"/>
      <c r="ET686" s="454"/>
      <c r="EU686" s="581"/>
      <c r="EV686" s="581"/>
      <c r="EW686" s="581"/>
      <c r="EX686" s="581"/>
      <c r="EY686" s="581"/>
      <c r="EZ686" s="581"/>
      <c r="FA686" s="581"/>
      <c r="FB686" s="581"/>
      <c r="FC686" s="581"/>
      <c r="FD686" s="581"/>
      <c r="FE686" s="581"/>
    </row>
    <row r="687" spans="1:161">
      <c r="A687" s="454"/>
      <c r="B687" s="653"/>
      <c r="C687" s="454"/>
      <c r="D687" s="454"/>
      <c r="E687" s="454"/>
      <c r="F687" s="504"/>
      <c r="G687" s="454"/>
      <c r="H687" s="454"/>
      <c r="I687" s="454"/>
      <c r="J687" s="454"/>
      <c r="K687" s="454"/>
      <c r="L687" s="454"/>
      <c r="M687" s="454"/>
      <c r="N687" s="454"/>
      <c r="O687" s="454"/>
      <c r="P687" s="454"/>
      <c r="Q687" s="454"/>
      <c r="R687" s="454"/>
      <c r="S687" s="454"/>
      <c r="T687" s="454"/>
      <c r="U687" s="454"/>
      <c r="V687" s="454"/>
      <c r="W687" s="454"/>
      <c r="X687" s="454"/>
      <c r="Y687" s="454"/>
      <c r="Z687" s="454"/>
      <c r="AA687" s="454"/>
      <c r="AB687" s="454"/>
      <c r="AC687" s="454"/>
      <c r="AD687" s="454"/>
      <c r="AE687" s="454"/>
      <c r="AF687" s="454"/>
      <c r="AG687" s="454"/>
      <c r="AH687" s="454"/>
      <c r="AI687" s="454"/>
      <c r="AJ687" s="454"/>
      <c r="AK687" s="454"/>
      <c r="AL687" s="454"/>
      <c r="AM687" s="454"/>
      <c r="AN687" s="454"/>
      <c r="AO687" s="454"/>
      <c r="AP687" s="454"/>
      <c r="AQ687" s="454"/>
      <c r="AR687" s="454"/>
      <c r="AS687" s="454"/>
      <c r="AT687" s="454"/>
      <c r="AU687" s="454"/>
      <c r="AV687" s="454"/>
      <c r="AW687" s="454"/>
      <c r="AX687" s="454"/>
      <c r="AY687" s="454"/>
      <c r="AZ687" s="454"/>
      <c r="BA687" s="454"/>
      <c r="BB687" s="454"/>
      <c r="BC687" s="454"/>
      <c r="BD687" s="454"/>
      <c r="BE687" s="454"/>
      <c r="BF687" s="454"/>
      <c r="BG687" s="454"/>
      <c r="BH687" s="454"/>
      <c r="BI687" s="454"/>
      <c r="BJ687" s="454"/>
      <c r="BK687" s="454"/>
      <c r="BL687" s="454"/>
      <c r="BM687" s="454"/>
      <c r="BN687" s="454"/>
      <c r="BO687" s="454"/>
      <c r="BP687" s="454"/>
      <c r="BQ687" s="454"/>
      <c r="BR687" s="454"/>
      <c r="BS687" s="454"/>
      <c r="BT687" s="454"/>
      <c r="BU687" s="454"/>
      <c r="BV687" s="454"/>
      <c r="BW687" s="454"/>
      <c r="BX687" s="454"/>
      <c r="BY687" s="454"/>
      <c r="BZ687" s="454"/>
      <c r="CA687" s="454"/>
      <c r="CB687" s="454"/>
      <c r="CC687" s="454"/>
      <c r="CD687" s="454"/>
      <c r="CE687" s="454"/>
      <c r="CF687" s="454"/>
      <c r="CG687" s="454"/>
      <c r="CH687" s="454"/>
      <c r="CI687" s="454"/>
      <c r="CJ687" s="454"/>
      <c r="CK687" s="454"/>
      <c r="CL687" s="454"/>
      <c r="CM687" s="454"/>
      <c r="CN687" s="454"/>
      <c r="CO687" s="454"/>
      <c r="CP687" s="454"/>
      <c r="CQ687" s="454"/>
      <c r="CR687" s="454"/>
      <c r="CS687" s="454"/>
      <c r="CT687" s="454"/>
      <c r="CU687" s="454"/>
      <c r="CV687" s="454"/>
      <c r="CW687" s="454"/>
      <c r="CX687" s="454"/>
      <c r="CY687" s="454"/>
      <c r="CZ687" s="454"/>
      <c r="DA687" s="454"/>
      <c r="DB687" s="454"/>
      <c r="DC687" s="454"/>
      <c r="DD687" s="454"/>
      <c r="DE687" s="454"/>
      <c r="DF687" s="454"/>
      <c r="DG687" s="454"/>
      <c r="DH687" s="454"/>
      <c r="DI687" s="454"/>
      <c r="DJ687" s="454"/>
      <c r="DK687" s="454"/>
      <c r="DL687" s="454"/>
      <c r="DM687" s="454"/>
      <c r="DN687" s="454"/>
      <c r="DO687" s="454"/>
      <c r="DP687" s="454"/>
      <c r="DQ687" s="454"/>
      <c r="DR687" s="454"/>
      <c r="DS687" s="454"/>
      <c r="DT687" s="454"/>
      <c r="DU687" s="454"/>
      <c r="DV687" s="454"/>
      <c r="DW687" s="454"/>
      <c r="DX687" s="454"/>
      <c r="DY687" s="454"/>
      <c r="DZ687" s="454"/>
      <c r="EA687" s="454"/>
      <c r="EB687" s="454"/>
      <c r="EC687" s="454"/>
      <c r="ED687" s="454"/>
      <c r="EE687" s="454"/>
      <c r="EF687" s="454"/>
      <c r="EG687" s="454"/>
      <c r="EH687" s="454"/>
      <c r="EI687" s="454"/>
      <c r="EJ687" s="454"/>
      <c r="EK687" s="454"/>
      <c r="EL687" s="454"/>
      <c r="EM687" s="454"/>
      <c r="EN687" s="454"/>
      <c r="EO687" s="454"/>
      <c r="EP687" s="454"/>
      <c r="EQ687" s="454"/>
      <c r="ER687" s="454"/>
      <c r="ES687" s="454"/>
      <c r="ET687" s="454"/>
      <c r="EU687" s="581"/>
      <c r="EV687" s="581"/>
      <c r="EW687" s="581"/>
      <c r="EX687" s="581"/>
      <c r="EY687" s="581"/>
      <c r="EZ687" s="581"/>
      <c r="FA687" s="581"/>
      <c r="FB687" s="581"/>
      <c r="FC687" s="581"/>
      <c r="FD687" s="581"/>
      <c r="FE687" s="581"/>
    </row>
    <row r="688" spans="1:161">
      <c r="A688" s="454"/>
      <c r="B688" s="653"/>
      <c r="C688" s="454"/>
      <c r="D688" s="454"/>
      <c r="E688" s="454"/>
      <c r="F688" s="504"/>
      <c r="G688" s="454"/>
      <c r="H688" s="454"/>
      <c r="I688" s="454"/>
      <c r="J688" s="454"/>
      <c r="K688" s="454"/>
      <c r="L688" s="454"/>
      <c r="M688" s="454"/>
      <c r="N688" s="454"/>
      <c r="O688" s="454"/>
      <c r="P688" s="454"/>
      <c r="Q688" s="454"/>
      <c r="R688" s="454"/>
      <c r="S688" s="454"/>
      <c r="T688" s="454"/>
      <c r="U688" s="454"/>
      <c r="V688" s="454"/>
      <c r="W688" s="454"/>
      <c r="X688" s="454"/>
      <c r="Y688" s="454"/>
      <c r="Z688" s="454"/>
      <c r="AA688" s="454"/>
      <c r="AB688" s="454"/>
      <c r="AC688" s="454"/>
      <c r="AD688" s="454"/>
      <c r="AE688" s="454"/>
      <c r="AF688" s="454"/>
      <c r="AG688" s="454"/>
      <c r="AH688" s="454"/>
      <c r="AI688" s="454"/>
      <c r="AJ688" s="454"/>
      <c r="AK688" s="454"/>
      <c r="AL688" s="454"/>
      <c r="AM688" s="454"/>
      <c r="AN688" s="454"/>
      <c r="AO688" s="454"/>
      <c r="AP688" s="454"/>
      <c r="AQ688" s="454"/>
      <c r="AR688" s="454"/>
      <c r="AS688" s="454"/>
      <c r="AT688" s="454"/>
      <c r="AU688" s="454"/>
      <c r="AV688" s="454"/>
      <c r="AW688" s="454"/>
      <c r="AX688" s="454"/>
      <c r="AY688" s="454"/>
      <c r="AZ688" s="454"/>
      <c r="BA688" s="454"/>
      <c r="BB688" s="454"/>
      <c r="BC688" s="454"/>
      <c r="BD688" s="454"/>
      <c r="BE688" s="454"/>
      <c r="BF688" s="454"/>
      <c r="BG688" s="454"/>
      <c r="BH688" s="454"/>
      <c r="BI688" s="454"/>
      <c r="BJ688" s="454"/>
      <c r="BK688" s="454"/>
      <c r="BL688" s="454"/>
      <c r="BM688" s="454"/>
      <c r="BN688" s="454"/>
      <c r="BO688" s="454"/>
      <c r="BP688" s="454"/>
      <c r="BQ688" s="454"/>
      <c r="BR688" s="454"/>
      <c r="BS688" s="454"/>
      <c r="BT688" s="454"/>
      <c r="BU688" s="454"/>
      <c r="BV688" s="454"/>
      <c r="BW688" s="454"/>
      <c r="BX688" s="454"/>
      <c r="BY688" s="454"/>
      <c r="BZ688" s="454"/>
      <c r="CA688" s="454"/>
      <c r="CB688" s="454"/>
      <c r="CC688" s="454"/>
      <c r="CD688" s="454"/>
      <c r="CE688" s="454"/>
      <c r="CF688" s="454"/>
      <c r="CG688" s="454"/>
      <c r="CH688" s="454"/>
      <c r="CI688" s="454"/>
      <c r="CJ688" s="454"/>
      <c r="CK688" s="454"/>
      <c r="CL688" s="454"/>
      <c r="CM688" s="454"/>
      <c r="CN688" s="454"/>
      <c r="CO688" s="454"/>
      <c r="CP688" s="454"/>
      <c r="CQ688" s="454"/>
      <c r="CR688" s="454"/>
      <c r="CS688" s="454"/>
      <c r="CT688" s="454"/>
      <c r="CU688" s="454"/>
      <c r="CV688" s="454"/>
      <c r="CW688" s="454"/>
      <c r="CX688" s="454"/>
      <c r="CY688" s="454"/>
      <c r="CZ688" s="454"/>
      <c r="DA688" s="454"/>
      <c r="DB688" s="454"/>
      <c r="DC688" s="454"/>
      <c r="DD688" s="454"/>
      <c r="DE688" s="454"/>
      <c r="DF688" s="454"/>
      <c r="DG688" s="454"/>
      <c r="DH688" s="454"/>
      <c r="DI688" s="454"/>
      <c r="DJ688" s="454"/>
      <c r="DK688" s="454"/>
      <c r="DL688" s="454"/>
      <c r="DM688" s="454"/>
      <c r="DN688" s="454"/>
      <c r="DO688" s="454"/>
      <c r="DP688" s="454"/>
      <c r="DQ688" s="454"/>
      <c r="DR688" s="454"/>
      <c r="DS688" s="454"/>
      <c r="DT688" s="454"/>
      <c r="DU688" s="454"/>
      <c r="DV688" s="454"/>
      <c r="DW688" s="454"/>
      <c r="DX688" s="454"/>
      <c r="DY688" s="454"/>
      <c r="DZ688" s="454"/>
      <c r="EA688" s="454"/>
      <c r="EB688" s="454"/>
      <c r="EC688" s="454"/>
      <c r="ED688" s="454"/>
      <c r="EE688" s="454"/>
      <c r="EF688" s="454"/>
      <c r="EG688" s="454"/>
      <c r="EH688" s="454"/>
      <c r="EI688" s="454"/>
      <c r="EJ688" s="454"/>
      <c r="EK688" s="454"/>
      <c r="EL688" s="454"/>
      <c r="EM688" s="454"/>
      <c r="EN688" s="454"/>
      <c r="EO688" s="454"/>
      <c r="EP688" s="454"/>
      <c r="EQ688" s="454"/>
      <c r="ER688" s="454"/>
      <c r="ES688" s="454"/>
      <c r="ET688" s="454"/>
      <c r="EU688" s="581"/>
      <c r="EV688" s="581"/>
      <c r="EW688" s="581"/>
      <c r="EX688" s="581"/>
      <c r="EY688" s="581"/>
      <c r="EZ688" s="581"/>
      <c r="FA688" s="581"/>
      <c r="FB688" s="581"/>
      <c r="FC688" s="581"/>
      <c r="FD688" s="581"/>
      <c r="FE688" s="581"/>
    </row>
    <row r="689" spans="1:161">
      <c r="A689" s="454"/>
      <c r="B689" s="653"/>
      <c r="C689" s="454"/>
      <c r="D689" s="454"/>
      <c r="E689" s="454"/>
      <c r="F689" s="504"/>
      <c r="G689" s="454"/>
      <c r="H689" s="454"/>
      <c r="I689" s="454"/>
      <c r="J689" s="454"/>
      <c r="K689" s="454"/>
      <c r="L689" s="454"/>
      <c r="M689" s="454"/>
      <c r="N689" s="454"/>
      <c r="O689" s="454"/>
      <c r="P689" s="454"/>
      <c r="Q689" s="454"/>
      <c r="R689" s="454"/>
      <c r="S689" s="454"/>
      <c r="T689" s="454"/>
      <c r="U689" s="454"/>
      <c r="V689" s="454"/>
      <c r="W689" s="454"/>
      <c r="X689" s="454"/>
      <c r="Y689" s="454"/>
      <c r="Z689" s="454"/>
      <c r="AA689" s="454"/>
      <c r="AB689" s="454"/>
      <c r="AC689" s="454"/>
      <c r="AD689" s="454"/>
      <c r="AE689" s="454"/>
      <c r="AF689" s="454"/>
      <c r="AG689" s="454"/>
      <c r="AH689" s="454"/>
      <c r="AI689" s="454"/>
      <c r="AJ689" s="454"/>
      <c r="AK689" s="454"/>
      <c r="AL689" s="454"/>
      <c r="AM689" s="454"/>
      <c r="AN689" s="454"/>
      <c r="AO689" s="454"/>
      <c r="AP689" s="454"/>
      <c r="AQ689" s="454"/>
      <c r="AR689" s="454"/>
      <c r="AS689" s="454"/>
      <c r="AT689" s="454"/>
      <c r="AU689" s="454"/>
      <c r="AV689" s="454"/>
      <c r="AW689" s="454"/>
      <c r="AX689" s="454"/>
      <c r="AY689" s="454"/>
      <c r="AZ689" s="454"/>
      <c r="BA689" s="454"/>
      <c r="BB689" s="454"/>
      <c r="BC689" s="454"/>
      <c r="BD689" s="454"/>
      <c r="BE689" s="454"/>
      <c r="BF689" s="454"/>
      <c r="BG689" s="454"/>
      <c r="BH689" s="454"/>
      <c r="BI689" s="454"/>
      <c r="BJ689" s="454"/>
      <c r="BK689" s="454"/>
      <c r="BL689" s="454"/>
      <c r="BM689" s="454"/>
      <c r="BN689" s="454"/>
      <c r="BO689" s="454"/>
      <c r="BP689" s="454"/>
      <c r="BQ689" s="454"/>
      <c r="BR689" s="454"/>
      <c r="BS689" s="454"/>
      <c r="BT689" s="454"/>
      <c r="BU689" s="454"/>
      <c r="BV689" s="454"/>
      <c r="BW689" s="454"/>
      <c r="BX689" s="454"/>
      <c r="BY689" s="454"/>
      <c r="BZ689" s="454"/>
      <c r="CA689" s="454"/>
      <c r="CB689" s="454"/>
      <c r="CC689" s="454"/>
      <c r="CD689" s="454"/>
      <c r="CE689" s="454"/>
      <c r="CF689" s="454"/>
      <c r="CG689" s="454"/>
      <c r="CH689" s="454"/>
      <c r="CI689" s="454"/>
      <c r="CJ689" s="454"/>
      <c r="CK689" s="454"/>
      <c r="CL689" s="454"/>
      <c r="CM689" s="454"/>
      <c r="CN689" s="454"/>
      <c r="CO689" s="454"/>
      <c r="CP689" s="454"/>
      <c r="CQ689" s="454"/>
      <c r="CR689" s="454"/>
      <c r="CS689" s="454"/>
      <c r="CT689" s="454"/>
      <c r="CU689" s="454"/>
      <c r="CV689" s="454"/>
      <c r="CW689" s="454"/>
      <c r="CX689" s="454"/>
      <c r="CY689" s="454"/>
      <c r="CZ689" s="454"/>
      <c r="DA689" s="454"/>
      <c r="DB689" s="454"/>
      <c r="DC689" s="454"/>
      <c r="DD689" s="454"/>
      <c r="DE689" s="454"/>
      <c r="DF689" s="454"/>
      <c r="DG689" s="454"/>
      <c r="DH689" s="454"/>
      <c r="DI689" s="454"/>
      <c r="DJ689" s="454"/>
      <c r="DK689" s="454"/>
      <c r="DL689" s="454"/>
      <c r="DM689" s="454"/>
      <c r="DN689" s="454"/>
      <c r="DO689" s="454"/>
      <c r="DP689" s="454"/>
      <c r="DQ689" s="454"/>
      <c r="DR689" s="454"/>
      <c r="DS689" s="454"/>
      <c r="DT689" s="454"/>
      <c r="DU689" s="454"/>
      <c r="DV689" s="454"/>
      <c r="DW689" s="454"/>
      <c r="DX689" s="454"/>
      <c r="DY689" s="454"/>
      <c r="DZ689" s="454"/>
      <c r="EA689" s="454"/>
      <c r="EB689" s="454"/>
      <c r="EC689" s="454"/>
      <c r="ED689" s="454"/>
      <c r="EE689" s="454"/>
      <c r="EF689" s="454"/>
      <c r="EG689" s="454"/>
      <c r="EH689" s="454"/>
      <c r="EI689" s="454"/>
      <c r="EJ689" s="454"/>
      <c r="EK689" s="454"/>
      <c r="EL689" s="454"/>
      <c r="EM689" s="454"/>
      <c r="EN689" s="454"/>
      <c r="EO689" s="454"/>
      <c r="EP689" s="454"/>
      <c r="EQ689" s="454"/>
      <c r="ER689" s="454"/>
      <c r="ES689" s="454"/>
      <c r="ET689" s="454"/>
      <c r="EU689" s="581"/>
      <c r="EV689" s="581"/>
      <c r="EW689" s="581"/>
      <c r="EX689" s="581"/>
      <c r="EY689" s="581"/>
      <c r="EZ689" s="581"/>
      <c r="FA689" s="581"/>
      <c r="FB689" s="581"/>
      <c r="FC689" s="581"/>
      <c r="FD689" s="581"/>
      <c r="FE689" s="581"/>
    </row>
    <row r="690" spans="1:161">
      <c r="A690" s="454"/>
      <c r="B690" s="653"/>
      <c r="C690" s="454"/>
      <c r="D690" s="454"/>
      <c r="E690" s="454"/>
      <c r="F690" s="504"/>
      <c r="G690" s="454"/>
      <c r="H690" s="454"/>
      <c r="I690" s="454"/>
      <c r="J690" s="454"/>
      <c r="K690" s="454"/>
      <c r="L690" s="454"/>
      <c r="M690" s="454"/>
      <c r="N690" s="454"/>
      <c r="O690" s="454"/>
      <c r="P690" s="454"/>
      <c r="Q690" s="454"/>
      <c r="R690" s="454"/>
      <c r="S690" s="454"/>
      <c r="T690" s="454"/>
      <c r="U690" s="454"/>
      <c r="V690" s="454"/>
      <c r="W690" s="454"/>
      <c r="X690" s="454"/>
      <c r="Y690" s="454"/>
      <c r="Z690" s="454"/>
      <c r="AA690" s="454"/>
      <c r="AB690" s="454"/>
      <c r="AC690" s="454"/>
      <c r="AD690" s="454"/>
      <c r="AE690" s="454"/>
      <c r="AF690" s="454"/>
      <c r="AG690" s="454"/>
      <c r="AH690" s="454"/>
      <c r="AI690" s="454"/>
      <c r="AJ690" s="454"/>
      <c r="AK690" s="454"/>
      <c r="AL690" s="454"/>
      <c r="AM690" s="454"/>
      <c r="AN690" s="454"/>
      <c r="AO690" s="454"/>
      <c r="AP690" s="454"/>
      <c r="AQ690" s="454"/>
      <c r="AR690" s="454"/>
      <c r="AS690" s="454"/>
      <c r="AT690" s="454"/>
      <c r="AU690" s="454"/>
      <c r="AV690" s="454"/>
      <c r="AW690" s="454"/>
      <c r="AX690" s="454"/>
      <c r="AY690" s="454"/>
      <c r="AZ690" s="454"/>
      <c r="BA690" s="454"/>
      <c r="BB690" s="454"/>
      <c r="BC690" s="454"/>
      <c r="BD690" s="454"/>
      <c r="BE690" s="454"/>
      <c r="BF690" s="454"/>
      <c r="BG690" s="454"/>
      <c r="BH690" s="454"/>
      <c r="BI690" s="454"/>
      <c r="BJ690" s="454"/>
      <c r="BK690" s="454"/>
      <c r="BL690" s="454"/>
      <c r="BM690" s="454"/>
      <c r="BN690" s="454"/>
      <c r="BO690" s="454"/>
      <c r="BP690" s="454"/>
      <c r="BQ690" s="454"/>
      <c r="BR690" s="454"/>
      <c r="BS690" s="454"/>
      <c r="BT690" s="454"/>
      <c r="BU690" s="454"/>
      <c r="BV690" s="454"/>
      <c r="BW690" s="454"/>
      <c r="BX690" s="454"/>
      <c r="BY690" s="454"/>
      <c r="BZ690" s="454"/>
      <c r="CA690" s="454"/>
      <c r="CB690" s="454"/>
      <c r="CC690" s="454"/>
      <c r="CD690" s="454"/>
      <c r="CE690" s="454"/>
      <c r="CF690" s="454"/>
      <c r="CG690" s="454"/>
      <c r="CH690" s="454"/>
      <c r="CI690" s="454"/>
      <c r="CJ690" s="454"/>
      <c r="CK690" s="454"/>
      <c r="CL690" s="454"/>
      <c r="CM690" s="454"/>
      <c r="CN690" s="454"/>
      <c r="CO690" s="454"/>
      <c r="CP690" s="454"/>
      <c r="CQ690" s="454"/>
      <c r="CR690" s="454"/>
      <c r="CS690" s="454"/>
      <c r="CT690" s="454"/>
      <c r="CU690" s="454"/>
      <c r="CV690" s="454"/>
      <c r="CW690" s="454"/>
      <c r="CX690" s="454"/>
      <c r="CY690" s="454"/>
      <c r="CZ690" s="454"/>
      <c r="DA690" s="454"/>
      <c r="DB690" s="454"/>
      <c r="DC690" s="454"/>
      <c r="DD690" s="454"/>
      <c r="DE690" s="454"/>
      <c r="DF690" s="454"/>
      <c r="DG690" s="454"/>
      <c r="DH690" s="454"/>
      <c r="DI690" s="454"/>
      <c r="DJ690" s="454"/>
      <c r="DK690" s="454"/>
      <c r="DL690" s="454"/>
      <c r="DM690" s="454"/>
      <c r="DN690" s="454"/>
      <c r="DO690" s="454"/>
      <c r="DP690" s="454"/>
      <c r="DQ690" s="454"/>
      <c r="DR690" s="454"/>
      <c r="DS690" s="454"/>
      <c r="DT690" s="454"/>
      <c r="DU690" s="454"/>
      <c r="DV690" s="454"/>
      <c r="DW690" s="454"/>
      <c r="DX690" s="454"/>
      <c r="DY690" s="454"/>
      <c r="DZ690" s="454"/>
      <c r="EA690" s="454"/>
      <c r="EB690" s="454"/>
      <c r="EC690" s="454"/>
      <c r="ED690" s="454"/>
      <c r="EE690" s="454"/>
      <c r="EF690" s="454"/>
      <c r="EG690" s="454"/>
      <c r="EH690" s="454"/>
      <c r="EI690" s="454"/>
      <c r="EJ690" s="454"/>
      <c r="EK690" s="454"/>
      <c r="EL690" s="454"/>
      <c r="EM690" s="454"/>
      <c r="EN690" s="454"/>
      <c r="EO690" s="454"/>
      <c r="EP690" s="454"/>
      <c r="EQ690" s="454"/>
      <c r="ER690" s="454"/>
      <c r="ES690" s="454"/>
      <c r="ET690" s="454"/>
      <c r="EU690" s="581"/>
      <c r="EV690" s="581"/>
      <c r="EW690" s="581"/>
      <c r="EX690" s="581"/>
      <c r="EY690" s="581"/>
      <c r="EZ690" s="581"/>
      <c r="FA690" s="581"/>
      <c r="FB690" s="581"/>
      <c r="FC690" s="581"/>
      <c r="FD690" s="581"/>
      <c r="FE690" s="581"/>
    </row>
    <row r="691" spans="1:161">
      <c r="A691" s="454"/>
      <c r="B691" s="653"/>
      <c r="C691" s="454"/>
      <c r="D691" s="454"/>
      <c r="E691" s="454"/>
      <c r="F691" s="504"/>
      <c r="G691" s="454"/>
      <c r="H691" s="454"/>
      <c r="I691" s="454"/>
      <c r="J691" s="454"/>
      <c r="K691" s="454"/>
      <c r="L691" s="454"/>
      <c r="M691" s="454"/>
      <c r="N691" s="454"/>
      <c r="O691" s="454"/>
      <c r="P691" s="454"/>
      <c r="Q691" s="454"/>
      <c r="R691" s="454"/>
      <c r="S691" s="454"/>
      <c r="T691" s="454"/>
      <c r="U691" s="454"/>
      <c r="V691" s="454"/>
      <c r="W691" s="454"/>
      <c r="X691" s="454"/>
      <c r="Y691" s="454"/>
      <c r="Z691" s="454"/>
      <c r="AA691" s="454"/>
      <c r="AB691" s="454"/>
      <c r="AC691" s="454"/>
      <c r="AD691" s="454"/>
      <c r="AE691" s="454"/>
      <c r="AF691" s="454"/>
      <c r="AG691" s="454"/>
      <c r="AH691" s="454"/>
      <c r="AI691" s="454"/>
      <c r="AJ691" s="454"/>
      <c r="AK691" s="454"/>
      <c r="AL691" s="454"/>
      <c r="AM691" s="454"/>
      <c r="AN691" s="454"/>
      <c r="AO691" s="454"/>
      <c r="AP691" s="454"/>
      <c r="AQ691" s="454"/>
      <c r="AR691" s="454"/>
      <c r="AS691" s="454"/>
      <c r="AT691" s="454"/>
      <c r="AU691" s="454"/>
      <c r="AV691" s="454"/>
      <c r="AW691" s="454"/>
      <c r="AX691" s="454"/>
      <c r="AY691" s="454"/>
      <c r="AZ691" s="454"/>
      <c r="BA691" s="454"/>
      <c r="BB691" s="454"/>
      <c r="BC691" s="454"/>
      <c r="BD691" s="454"/>
      <c r="BE691" s="454"/>
      <c r="BF691" s="454"/>
      <c r="BG691" s="454"/>
      <c r="BH691" s="454"/>
      <c r="BI691" s="454"/>
      <c r="BJ691" s="454"/>
      <c r="BK691" s="454"/>
      <c r="BL691" s="454"/>
      <c r="BM691" s="454"/>
      <c r="BN691" s="454"/>
      <c r="BO691" s="454"/>
      <c r="BP691" s="454"/>
      <c r="BQ691" s="454"/>
      <c r="BR691" s="454"/>
      <c r="BS691" s="454"/>
      <c r="BT691" s="454"/>
      <c r="BU691" s="454"/>
      <c r="BV691" s="454"/>
      <c r="BW691" s="454"/>
      <c r="BX691" s="454"/>
      <c r="BY691" s="454"/>
      <c r="BZ691" s="454"/>
      <c r="CA691" s="454"/>
      <c r="CB691" s="454"/>
      <c r="CC691" s="454"/>
      <c r="CD691" s="454"/>
      <c r="CE691" s="454"/>
      <c r="CF691" s="454"/>
      <c r="CG691" s="454"/>
      <c r="CH691" s="454"/>
      <c r="CI691" s="454"/>
      <c r="CJ691" s="454"/>
      <c r="CK691" s="454"/>
      <c r="CL691" s="454"/>
      <c r="CM691" s="454"/>
      <c r="CN691" s="454"/>
      <c r="CO691" s="454"/>
      <c r="CP691" s="454"/>
      <c r="CQ691" s="454"/>
      <c r="CR691" s="454"/>
      <c r="CS691" s="454"/>
      <c r="CT691" s="454"/>
      <c r="CU691" s="454"/>
      <c r="CV691" s="454"/>
      <c r="CW691" s="454"/>
      <c r="CX691" s="454"/>
      <c r="CY691" s="454"/>
      <c r="CZ691" s="454"/>
      <c r="DA691" s="454"/>
      <c r="DB691" s="454"/>
      <c r="DC691" s="454"/>
      <c r="DD691" s="454"/>
      <c r="DE691" s="454"/>
      <c r="DF691" s="454"/>
      <c r="DG691" s="454"/>
      <c r="DH691" s="454"/>
      <c r="DI691" s="454"/>
      <c r="DJ691" s="454"/>
      <c r="DK691" s="454"/>
      <c r="DL691" s="454"/>
      <c r="DM691" s="454"/>
      <c r="DN691" s="454"/>
      <c r="DO691" s="454"/>
      <c r="DP691" s="454"/>
      <c r="DQ691" s="454"/>
      <c r="DR691" s="454"/>
      <c r="DS691" s="454"/>
      <c r="DT691" s="454"/>
      <c r="DU691" s="454"/>
      <c r="DV691" s="454"/>
      <c r="DW691" s="454"/>
      <c r="DX691" s="454"/>
      <c r="DY691" s="454"/>
      <c r="DZ691" s="454"/>
      <c r="EA691" s="454"/>
      <c r="EB691" s="454"/>
      <c r="EC691" s="454"/>
      <c r="ED691" s="454"/>
      <c r="EE691" s="454"/>
      <c r="EF691" s="454"/>
      <c r="EG691" s="454"/>
      <c r="EH691" s="454"/>
      <c r="EI691" s="454"/>
      <c r="EJ691" s="454"/>
      <c r="EK691" s="454"/>
      <c r="EL691" s="454"/>
      <c r="EM691" s="454"/>
      <c r="EN691" s="454"/>
      <c r="EO691" s="454"/>
      <c r="EP691" s="454"/>
      <c r="EQ691" s="454"/>
      <c r="ER691" s="454"/>
      <c r="ES691" s="454"/>
      <c r="ET691" s="454"/>
      <c r="EU691" s="581"/>
      <c r="EV691" s="581"/>
      <c r="EW691" s="581"/>
      <c r="EX691" s="581"/>
      <c r="EY691" s="581"/>
      <c r="EZ691" s="581"/>
      <c r="FA691" s="581"/>
      <c r="FB691" s="581"/>
      <c r="FC691" s="581"/>
      <c r="FD691" s="581"/>
      <c r="FE691" s="581"/>
    </row>
    <row r="692" spans="1:161">
      <c r="A692" s="454"/>
      <c r="B692" s="653"/>
      <c r="C692" s="454"/>
      <c r="D692" s="454"/>
      <c r="E692" s="454"/>
      <c r="F692" s="504"/>
      <c r="G692" s="454"/>
      <c r="H692" s="454"/>
      <c r="I692" s="454"/>
      <c r="J692" s="454"/>
      <c r="K692" s="454"/>
      <c r="L692" s="454"/>
      <c r="M692" s="454"/>
      <c r="N692" s="454"/>
      <c r="O692" s="454"/>
      <c r="P692" s="454"/>
      <c r="Q692" s="454"/>
      <c r="R692" s="454"/>
      <c r="S692" s="454"/>
      <c r="T692" s="454"/>
      <c r="U692" s="454"/>
      <c r="V692" s="454"/>
      <c r="W692" s="454"/>
      <c r="X692" s="454"/>
      <c r="Y692" s="454"/>
      <c r="Z692" s="454"/>
      <c r="AA692" s="454"/>
      <c r="AB692" s="454"/>
      <c r="AC692" s="454"/>
      <c r="AD692" s="454"/>
      <c r="AE692" s="454"/>
      <c r="AF692" s="454"/>
      <c r="AG692" s="454"/>
      <c r="AH692" s="454"/>
      <c r="AI692" s="454"/>
      <c r="AJ692" s="454"/>
      <c r="AK692" s="454"/>
      <c r="AL692" s="454"/>
      <c r="AM692" s="454"/>
      <c r="AN692" s="454"/>
      <c r="AO692" s="454"/>
      <c r="AP692" s="454"/>
      <c r="AQ692" s="454"/>
      <c r="AR692" s="454"/>
      <c r="AS692" s="454"/>
      <c r="AT692" s="454"/>
      <c r="AU692" s="454"/>
      <c r="AV692" s="454"/>
      <c r="AW692" s="454"/>
      <c r="AX692" s="454"/>
      <c r="AY692" s="454"/>
      <c r="AZ692" s="454"/>
      <c r="BA692" s="454"/>
      <c r="BB692" s="454"/>
      <c r="BC692" s="454"/>
      <c r="BD692" s="454"/>
      <c r="BE692" s="454"/>
      <c r="BF692" s="454"/>
      <c r="BG692" s="454"/>
      <c r="BH692" s="454"/>
      <c r="BI692" s="454"/>
      <c r="BJ692" s="454"/>
      <c r="BK692" s="454"/>
      <c r="BL692" s="454"/>
      <c r="BM692" s="454"/>
      <c r="BN692" s="454"/>
      <c r="BO692" s="454"/>
      <c r="BP692" s="454"/>
      <c r="BQ692" s="454"/>
      <c r="BR692" s="454"/>
      <c r="BS692" s="454"/>
      <c r="BT692" s="454"/>
      <c r="BU692" s="454"/>
      <c r="BV692" s="454"/>
      <c r="BW692" s="454"/>
      <c r="BX692" s="454"/>
      <c r="BY692" s="454"/>
      <c r="BZ692" s="454"/>
      <c r="CA692" s="454"/>
      <c r="CB692" s="454"/>
      <c r="CC692" s="454"/>
      <c r="CD692" s="454"/>
      <c r="CE692" s="454"/>
      <c r="CF692" s="454"/>
      <c r="CG692" s="454"/>
      <c r="CH692" s="454"/>
      <c r="CI692" s="454"/>
      <c r="CJ692" s="454"/>
      <c r="CK692" s="454"/>
      <c r="CL692" s="454"/>
      <c r="CM692" s="454"/>
      <c r="CN692" s="454"/>
      <c r="CO692" s="454"/>
      <c r="CP692" s="454"/>
      <c r="CQ692" s="454"/>
      <c r="CR692" s="454"/>
      <c r="CS692" s="454"/>
      <c r="CT692" s="454"/>
      <c r="CU692" s="454"/>
      <c r="CV692" s="454"/>
      <c r="CW692" s="454"/>
      <c r="CX692" s="454"/>
      <c r="CY692" s="454"/>
      <c r="CZ692" s="454"/>
      <c r="DA692" s="454"/>
      <c r="DB692" s="454"/>
      <c r="DC692" s="454"/>
      <c r="DD692" s="454"/>
      <c r="DE692" s="454"/>
      <c r="DF692" s="454"/>
      <c r="DG692" s="454"/>
      <c r="DH692" s="454"/>
      <c r="DI692" s="454"/>
      <c r="DJ692" s="454"/>
      <c r="DK692" s="454"/>
      <c r="DL692" s="454"/>
      <c r="DM692" s="454"/>
      <c r="DN692" s="454"/>
      <c r="DO692" s="454"/>
      <c r="DP692" s="454"/>
      <c r="DQ692" s="454"/>
      <c r="DR692" s="454"/>
      <c r="DS692" s="454"/>
      <c r="DT692" s="454"/>
      <c r="DU692" s="454"/>
      <c r="DV692" s="454"/>
      <c r="DW692" s="454"/>
      <c r="DX692" s="454"/>
      <c r="DY692" s="454"/>
      <c r="DZ692" s="454"/>
      <c r="EA692" s="454"/>
      <c r="EB692" s="454"/>
      <c r="EC692" s="454"/>
      <c r="ED692" s="454"/>
      <c r="EE692" s="454"/>
      <c r="EF692" s="454"/>
      <c r="EG692" s="454"/>
      <c r="EH692" s="454"/>
      <c r="EI692" s="454"/>
      <c r="EJ692" s="454"/>
      <c r="EK692" s="454"/>
      <c r="EL692" s="454"/>
      <c r="EM692" s="454"/>
      <c r="EN692" s="454"/>
      <c r="EO692" s="454"/>
      <c r="EP692" s="454"/>
      <c r="EQ692" s="454"/>
      <c r="ER692" s="454"/>
      <c r="ES692" s="454"/>
      <c r="ET692" s="454"/>
      <c r="EU692" s="581"/>
      <c r="EV692" s="581"/>
      <c r="EW692" s="581"/>
      <c r="EX692" s="581"/>
      <c r="EY692" s="581"/>
      <c r="EZ692" s="581"/>
      <c r="FA692" s="581"/>
      <c r="FB692" s="581"/>
      <c r="FC692" s="581"/>
      <c r="FD692" s="581"/>
      <c r="FE692" s="581"/>
    </row>
    <row r="693" spans="1:161">
      <c r="A693" s="454"/>
      <c r="B693" s="653"/>
      <c r="C693" s="454"/>
      <c r="D693" s="454"/>
      <c r="E693" s="454"/>
      <c r="F693" s="504"/>
      <c r="G693" s="454"/>
      <c r="H693" s="454"/>
      <c r="I693" s="454"/>
      <c r="J693" s="454"/>
      <c r="K693" s="454"/>
      <c r="L693" s="454"/>
      <c r="M693" s="454"/>
      <c r="N693" s="454"/>
      <c r="O693" s="454"/>
      <c r="P693" s="454"/>
      <c r="Q693" s="454"/>
      <c r="R693" s="454"/>
      <c r="S693" s="454"/>
      <c r="T693" s="454"/>
      <c r="U693" s="454"/>
      <c r="V693" s="454"/>
      <c r="W693" s="454"/>
      <c r="X693" s="454"/>
      <c r="Y693" s="454"/>
      <c r="Z693" s="454"/>
      <c r="AA693" s="454"/>
      <c r="AB693" s="454"/>
      <c r="AC693" s="454"/>
      <c r="AD693" s="454"/>
      <c r="AE693" s="454"/>
      <c r="AF693" s="454"/>
      <c r="AG693" s="454"/>
      <c r="AH693" s="454"/>
      <c r="AI693" s="454"/>
      <c r="AJ693" s="454"/>
      <c r="AK693" s="454"/>
      <c r="AL693" s="454"/>
      <c r="AM693" s="454"/>
      <c r="AN693" s="454"/>
      <c r="AO693" s="454"/>
      <c r="AP693" s="454"/>
      <c r="AQ693" s="454"/>
      <c r="AR693" s="454"/>
      <c r="AS693" s="454"/>
      <c r="AT693" s="454"/>
      <c r="AU693" s="454"/>
      <c r="AV693" s="454"/>
      <c r="AW693" s="454"/>
      <c r="AX693" s="454"/>
      <c r="AY693" s="454"/>
      <c r="AZ693" s="454"/>
      <c r="BA693" s="454"/>
      <c r="BB693" s="454"/>
      <c r="BC693" s="454"/>
      <c r="BD693" s="454"/>
      <c r="BE693" s="454"/>
      <c r="BF693" s="454"/>
      <c r="BG693" s="454"/>
      <c r="BH693" s="454"/>
      <c r="BI693" s="454"/>
      <c r="BJ693" s="454"/>
      <c r="BK693" s="454"/>
      <c r="BL693" s="454"/>
      <c r="BM693" s="454"/>
      <c r="BN693" s="454"/>
      <c r="BO693" s="454"/>
      <c r="BP693" s="454"/>
      <c r="BQ693" s="454"/>
      <c r="BR693" s="454"/>
      <c r="BS693" s="454"/>
      <c r="BT693" s="454"/>
      <c r="BU693" s="454"/>
      <c r="BV693" s="454"/>
      <c r="BW693" s="454"/>
      <c r="BX693" s="454"/>
      <c r="BY693" s="454"/>
      <c r="BZ693" s="454"/>
      <c r="CA693" s="454"/>
      <c r="CB693" s="454"/>
      <c r="CC693" s="454"/>
      <c r="CD693" s="454"/>
      <c r="CE693" s="454"/>
      <c r="CF693" s="454"/>
      <c r="CG693" s="454"/>
      <c r="CH693" s="454"/>
      <c r="CI693" s="454"/>
      <c r="CJ693" s="454"/>
      <c r="CK693" s="454"/>
      <c r="CL693" s="454"/>
      <c r="CM693" s="454"/>
      <c r="CN693" s="454"/>
      <c r="CO693" s="454"/>
      <c r="CP693" s="454"/>
      <c r="CQ693" s="454"/>
      <c r="CR693" s="454"/>
      <c r="CS693" s="454"/>
      <c r="CT693" s="454"/>
      <c r="CU693" s="454"/>
      <c r="CV693" s="454"/>
      <c r="CW693" s="454"/>
      <c r="CX693" s="454"/>
      <c r="CY693" s="454"/>
      <c r="CZ693" s="454"/>
      <c r="DA693" s="454"/>
      <c r="DB693" s="454"/>
      <c r="DC693" s="454"/>
      <c r="DD693" s="454"/>
      <c r="DE693" s="454"/>
      <c r="DF693" s="454"/>
      <c r="DG693" s="454"/>
      <c r="DH693" s="454"/>
      <c r="DI693" s="454"/>
      <c r="DJ693" s="454"/>
      <c r="DK693" s="454"/>
      <c r="DL693" s="454"/>
      <c r="DM693" s="454"/>
      <c r="DN693" s="454"/>
      <c r="DO693" s="454"/>
      <c r="DP693" s="454"/>
      <c r="DQ693" s="454"/>
      <c r="DR693" s="454"/>
      <c r="DS693" s="454"/>
      <c r="DT693" s="454"/>
      <c r="DU693" s="454"/>
      <c r="DV693" s="454"/>
      <c r="DW693" s="454"/>
      <c r="DX693" s="454"/>
      <c r="DY693" s="454"/>
      <c r="DZ693" s="454"/>
      <c r="EA693" s="454"/>
      <c r="EB693" s="454"/>
      <c r="EC693" s="454"/>
      <c r="ED693" s="454"/>
      <c r="EE693" s="454"/>
      <c r="EF693" s="454"/>
      <c r="EG693" s="454"/>
      <c r="EH693" s="454"/>
      <c r="EI693" s="454"/>
      <c r="EJ693" s="454"/>
      <c r="EK693" s="454"/>
      <c r="EL693" s="454"/>
      <c r="EM693" s="454"/>
      <c r="EN693" s="454"/>
      <c r="EO693" s="454"/>
      <c r="EP693" s="454"/>
      <c r="EQ693" s="454"/>
      <c r="ER693" s="454"/>
      <c r="ES693" s="454"/>
      <c r="ET693" s="454"/>
      <c r="EU693" s="581"/>
      <c r="EV693" s="581"/>
      <c r="EW693" s="581"/>
      <c r="EX693" s="581"/>
      <c r="EY693" s="581"/>
      <c r="EZ693" s="581"/>
      <c r="FA693" s="581"/>
      <c r="FB693" s="581"/>
      <c r="FC693" s="581"/>
      <c r="FD693" s="581"/>
      <c r="FE693" s="581"/>
    </row>
    <row r="694" spans="1:161">
      <c r="A694" s="454"/>
      <c r="B694" s="653"/>
      <c r="C694" s="454"/>
      <c r="D694" s="454"/>
      <c r="E694" s="454"/>
      <c r="F694" s="504"/>
      <c r="G694" s="454"/>
      <c r="H694" s="454"/>
      <c r="I694" s="454"/>
      <c r="J694" s="454"/>
      <c r="K694" s="454"/>
      <c r="L694" s="454"/>
      <c r="M694" s="454"/>
      <c r="N694" s="454"/>
      <c r="O694" s="454"/>
      <c r="P694" s="454"/>
      <c r="Q694" s="454"/>
      <c r="R694" s="454"/>
      <c r="S694" s="454"/>
      <c r="T694" s="454"/>
      <c r="U694" s="454"/>
      <c r="V694" s="454"/>
      <c r="W694" s="454"/>
      <c r="X694" s="454"/>
      <c r="Y694" s="454"/>
      <c r="Z694" s="454"/>
      <c r="AA694" s="454"/>
      <c r="AB694" s="454"/>
      <c r="AC694" s="454"/>
      <c r="AD694" s="454"/>
      <c r="AE694" s="454"/>
      <c r="AF694" s="454"/>
      <c r="AG694" s="454"/>
      <c r="AH694" s="454"/>
      <c r="AI694" s="454"/>
      <c r="AJ694" s="454"/>
      <c r="AK694" s="454"/>
      <c r="AL694" s="454"/>
      <c r="AM694" s="454"/>
      <c r="AN694" s="454"/>
      <c r="AO694" s="454"/>
      <c r="AP694" s="454"/>
      <c r="AQ694" s="454"/>
      <c r="AR694" s="454"/>
      <c r="AS694" s="454"/>
      <c r="AT694" s="454"/>
      <c r="AU694" s="454"/>
      <c r="AV694" s="454"/>
      <c r="AW694" s="454"/>
      <c r="AX694" s="454"/>
      <c r="AY694" s="454"/>
      <c r="AZ694" s="454"/>
      <c r="BA694" s="454"/>
      <c r="BB694" s="454"/>
      <c r="BC694" s="454"/>
      <c r="BD694" s="454"/>
      <c r="BE694" s="454"/>
      <c r="BF694" s="454"/>
      <c r="BG694" s="454"/>
      <c r="BH694" s="454"/>
      <c r="BI694" s="454"/>
      <c r="BJ694" s="454"/>
      <c r="BK694" s="454"/>
      <c r="BL694" s="454"/>
      <c r="BM694" s="454"/>
      <c r="BN694" s="454"/>
      <c r="BO694" s="454"/>
      <c r="BP694" s="454"/>
      <c r="BQ694" s="454"/>
      <c r="BR694" s="454"/>
      <c r="BS694" s="454"/>
      <c r="BT694" s="454"/>
      <c r="BU694" s="454"/>
      <c r="BV694" s="454"/>
      <c r="BW694" s="454"/>
      <c r="BX694" s="454"/>
      <c r="BY694" s="454"/>
      <c r="BZ694" s="454"/>
      <c r="CA694" s="454"/>
      <c r="CB694" s="454"/>
      <c r="CC694" s="454"/>
      <c r="CD694" s="454"/>
      <c r="CE694" s="454"/>
      <c r="CF694" s="454"/>
      <c r="CG694" s="454"/>
      <c r="CH694" s="454"/>
      <c r="CI694" s="454"/>
      <c r="CJ694" s="454"/>
      <c r="CK694" s="454"/>
      <c r="CL694" s="454"/>
      <c r="CM694" s="454"/>
      <c r="CN694" s="454"/>
      <c r="CO694" s="454"/>
      <c r="CP694" s="454"/>
      <c r="CQ694" s="454"/>
      <c r="CR694" s="454"/>
      <c r="CS694" s="454"/>
      <c r="CT694" s="454"/>
      <c r="CU694" s="454"/>
      <c r="CV694" s="454"/>
      <c r="CW694" s="454"/>
      <c r="CX694" s="454"/>
      <c r="CY694" s="454"/>
      <c r="CZ694" s="454"/>
      <c r="DA694" s="454"/>
      <c r="DB694" s="454"/>
      <c r="DC694" s="454"/>
      <c r="DD694" s="454"/>
      <c r="DE694" s="454"/>
      <c r="DF694" s="454"/>
      <c r="DG694" s="454"/>
      <c r="DH694" s="454"/>
      <c r="DI694" s="454"/>
      <c r="DJ694" s="454"/>
      <c r="DK694" s="454"/>
      <c r="DL694" s="454"/>
      <c r="DM694" s="454"/>
      <c r="DN694" s="454"/>
      <c r="DO694" s="454"/>
      <c r="DP694" s="454"/>
      <c r="DQ694" s="454"/>
      <c r="DR694" s="454"/>
      <c r="DS694" s="454"/>
      <c r="DT694" s="454"/>
      <c r="DU694" s="454"/>
      <c r="DV694" s="454"/>
      <c r="DW694" s="454"/>
      <c r="DX694" s="454"/>
      <c r="DY694" s="454"/>
      <c r="DZ694" s="454"/>
      <c r="EA694" s="454"/>
      <c r="EB694" s="454"/>
      <c r="EC694" s="454"/>
      <c r="ED694" s="454"/>
      <c r="EE694" s="454"/>
      <c r="EF694" s="454"/>
      <c r="EG694" s="454"/>
      <c r="EH694" s="454"/>
      <c r="EI694" s="454"/>
      <c r="EJ694" s="454"/>
      <c r="EK694" s="454"/>
      <c r="EL694" s="454"/>
      <c r="EM694" s="454"/>
      <c r="EN694" s="454"/>
      <c r="EO694" s="454"/>
      <c r="EP694" s="454"/>
      <c r="EQ694" s="454"/>
      <c r="ER694" s="454"/>
      <c r="ES694" s="454"/>
      <c r="ET694" s="454"/>
      <c r="EU694" s="581"/>
      <c r="EV694" s="581"/>
      <c r="EW694" s="581"/>
      <c r="EX694" s="581"/>
      <c r="EY694" s="581"/>
      <c r="EZ694" s="581"/>
      <c r="FA694" s="581"/>
      <c r="FB694" s="581"/>
      <c r="FC694" s="581"/>
      <c r="FD694" s="581"/>
      <c r="FE694" s="581"/>
    </row>
    <row r="695" spans="1:161">
      <c r="A695" s="454"/>
      <c r="B695" s="653"/>
      <c r="C695" s="454"/>
      <c r="D695" s="454"/>
      <c r="E695" s="454"/>
      <c r="F695" s="504"/>
      <c r="G695" s="454"/>
      <c r="H695" s="454"/>
      <c r="I695" s="454"/>
      <c r="J695" s="454"/>
      <c r="K695" s="454"/>
      <c r="L695" s="454"/>
      <c r="M695" s="454"/>
      <c r="N695" s="454"/>
      <c r="O695" s="454"/>
      <c r="P695" s="454"/>
      <c r="Q695" s="454"/>
      <c r="R695" s="454"/>
      <c r="S695" s="454"/>
      <c r="T695" s="454"/>
      <c r="U695" s="454"/>
      <c r="V695" s="454"/>
      <c r="W695" s="454"/>
      <c r="X695" s="454"/>
      <c r="Y695" s="454"/>
      <c r="Z695" s="454"/>
      <c r="AA695" s="454"/>
      <c r="AB695" s="454"/>
      <c r="AC695" s="454"/>
      <c r="AD695" s="454"/>
      <c r="AE695" s="454"/>
      <c r="AF695" s="454"/>
      <c r="AG695" s="454"/>
      <c r="AH695" s="454"/>
      <c r="AI695" s="454"/>
      <c r="AJ695" s="454"/>
      <c r="AK695" s="454"/>
      <c r="AL695" s="454"/>
      <c r="AM695" s="454"/>
      <c r="AN695" s="454"/>
      <c r="AO695" s="454"/>
      <c r="AP695" s="454"/>
      <c r="AQ695" s="454"/>
      <c r="AR695" s="454"/>
      <c r="AS695" s="454"/>
      <c r="AT695" s="454"/>
      <c r="AU695" s="454"/>
      <c r="AV695" s="454"/>
      <c r="AW695" s="454"/>
      <c r="AX695" s="454"/>
      <c r="AY695" s="454"/>
      <c r="AZ695" s="454"/>
      <c r="BA695" s="454"/>
      <c r="BB695" s="454"/>
      <c r="BC695" s="454"/>
      <c r="BD695" s="454"/>
      <c r="BE695" s="454"/>
      <c r="BF695" s="454"/>
      <c r="BG695" s="454"/>
      <c r="BH695" s="454"/>
      <c r="BI695" s="454"/>
      <c r="BJ695" s="454"/>
      <c r="BK695" s="454"/>
      <c r="BL695" s="454"/>
      <c r="BM695" s="454"/>
      <c r="BN695" s="454"/>
      <c r="BO695" s="454"/>
      <c r="BP695" s="454"/>
      <c r="BQ695" s="454"/>
      <c r="BR695" s="454"/>
      <c r="BS695" s="454"/>
      <c r="BT695" s="454"/>
      <c r="BU695" s="454"/>
      <c r="BV695" s="454"/>
      <c r="BW695" s="454"/>
      <c r="BX695" s="454"/>
      <c r="BY695" s="454"/>
      <c r="BZ695" s="454"/>
      <c r="CA695" s="454"/>
      <c r="CB695" s="454"/>
      <c r="CC695" s="454"/>
      <c r="CD695" s="454"/>
      <c r="CE695" s="454"/>
      <c r="CF695" s="454"/>
      <c r="CG695" s="454"/>
      <c r="CH695" s="454"/>
      <c r="CI695" s="454"/>
      <c r="CJ695" s="454"/>
      <c r="CK695" s="454"/>
      <c r="CL695" s="454"/>
      <c r="CM695" s="454"/>
      <c r="CN695" s="454"/>
      <c r="CO695" s="454"/>
      <c r="CP695" s="454"/>
      <c r="CQ695" s="454"/>
      <c r="CR695" s="454"/>
      <c r="CS695" s="454"/>
      <c r="CT695" s="454"/>
      <c r="CU695" s="454"/>
      <c r="CV695" s="454"/>
      <c r="CW695" s="454"/>
      <c r="CX695" s="454"/>
      <c r="CY695" s="454"/>
      <c r="CZ695" s="454"/>
      <c r="DA695" s="454"/>
      <c r="DB695" s="454"/>
      <c r="DC695" s="454"/>
      <c r="DD695" s="454"/>
      <c r="DE695" s="454"/>
      <c r="DF695" s="454"/>
      <c r="DG695" s="454"/>
      <c r="DH695" s="454"/>
      <c r="DI695" s="454"/>
      <c r="DJ695" s="454"/>
      <c r="DK695" s="454"/>
      <c r="DL695" s="454"/>
      <c r="DM695" s="454"/>
      <c r="DN695" s="454"/>
      <c r="DO695" s="454"/>
      <c r="DP695" s="454"/>
      <c r="DQ695" s="454"/>
      <c r="DR695" s="454"/>
      <c r="DS695" s="454"/>
      <c r="DT695" s="454"/>
      <c r="DU695" s="454"/>
      <c r="DV695" s="454"/>
      <c r="DW695" s="454"/>
      <c r="DX695" s="454"/>
      <c r="DY695" s="454"/>
      <c r="DZ695" s="454"/>
      <c r="EA695" s="454"/>
      <c r="EB695" s="454"/>
      <c r="EC695" s="454"/>
      <c r="ED695" s="454"/>
      <c r="EE695" s="454"/>
      <c r="EF695" s="454"/>
      <c r="EG695" s="454"/>
      <c r="EH695" s="454"/>
      <c r="EI695" s="454"/>
      <c r="EJ695" s="454"/>
      <c r="EK695" s="454"/>
      <c r="EL695" s="454"/>
      <c r="EM695" s="454"/>
      <c r="EN695" s="454"/>
      <c r="EO695" s="454"/>
      <c r="EP695" s="454"/>
      <c r="EQ695" s="454"/>
      <c r="ER695" s="454"/>
      <c r="ES695" s="454"/>
      <c r="ET695" s="454"/>
      <c r="EU695" s="581"/>
      <c r="EV695" s="581"/>
      <c r="EW695" s="581"/>
      <c r="EX695" s="581"/>
      <c r="EY695" s="581"/>
      <c r="EZ695" s="581"/>
      <c r="FA695" s="581"/>
      <c r="FB695" s="581"/>
      <c r="FC695" s="581"/>
      <c r="FD695" s="581"/>
      <c r="FE695" s="581"/>
    </row>
    <row r="696" spans="1:161">
      <c r="A696" s="454"/>
      <c r="B696" s="653"/>
      <c r="C696" s="454"/>
      <c r="D696" s="454"/>
      <c r="E696" s="454"/>
      <c r="F696" s="504"/>
      <c r="G696" s="454"/>
      <c r="H696" s="454"/>
      <c r="I696" s="454"/>
      <c r="J696" s="454"/>
      <c r="K696" s="454"/>
      <c r="L696" s="454"/>
      <c r="M696" s="454"/>
      <c r="N696" s="454"/>
      <c r="O696" s="454"/>
      <c r="P696" s="454"/>
      <c r="Q696" s="454"/>
      <c r="R696" s="454"/>
      <c r="S696" s="454"/>
      <c r="T696" s="454"/>
      <c r="U696" s="454"/>
      <c r="V696" s="454"/>
      <c r="W696" s="454"/>
      <c r="X696" s="454"/>
      <c r="Y696" s="454"/>
      <c r="Z696" s="454"/>
      <c r="AA696" s="454"/>
      <c r="AB696" s="454"/>
      <c r="AC696" s="454"/>
      <c r="AD696" s="454"/>
      <c r="AE696" s="454"/>
      <c r="AF696" s="454"/>
      <c r="AG696" s="454"/>
      <c r="AH696" s="454"/>
      <c r="AI696" s="454"/>
      <c r="AJ696" s="454"/>
      <c r="AK696" s="454"/>
      <c r="AL696" s="454"/>
      <c r="AM696" s="454"/>
      <c r="AN696" s="454"/>
      <c r="AO696" s="454"/>
      <c r="AP696" s="454"/>
      <c r="AQ696" s="454"/>
      <c r="AR696" s="454"/>
      <c r="AS696" s="454"/>
      <c r="AT696" s="454"/>
      <c r="AU696" s="454"/>
      <c r="AV696" s="454"/>
      <c r="AW696" s="454"/>
      <c r="AX696" s="454"/>
      <c r="AY696" s="454"/>
      <c r="AZ696" s="454"/>
      <c r="BA696" s="454"/>
      <c r="BB696" s="454"/>
      <c r="BC696" s="454"/>
      <c r="BD696" s="454"/>
      <c r="BE696" s="454"/>
      <c r="BF696" s="454"/>
      <c r="BG696" s="454"/>
      <c r="BH696" s="454"/>
      <c r="BI696" s="454"/>
      <c r="BJ696" s="454"/>
      <c r="BK696" s="454"/>
      <c r="BL696" s="454"/>
      <c r="BM696" s="454"/>
      <c r="BN696" s="454"/>
      <c r="BO696" s="454"/>
      <c r="BP696" s="454"/>
      <c r="BQ696" s="454"/>
      <c r="BR696" s="454"/>
      <c r="BS696" s="454"/>
      <c r="BT696" s="454"/>
      <c r="BU696" s="454"/>
      <c r="BV696" s="454"/>
      <c r="BW696" s="454"/>
      <c r="BX696" s="454"/>
      <c r="BY696" s="454"/>
      <c r="BZ696" s="454"/>
      <c r="CA696" s="454"/>
      <c r="CB696" s="454"/>
      <c r="CC696" s="454"/>
      <c r="CD696" s="454"/>
      <c r="CE696" s="454"/>
      <c r="CF696" s="454"/>
      <c r="CG696" s="454"/>
      <c r="CH696" s="454"/>
      <c r="CI696" s="454"/>
      <c r="CJ696" s="454"/>
      <c r="CK696" s="454"/>
      <c r="CL696" s="454"/>
      <c r="CM696" s="454"/>
      <c r="CN696" s="454"/>
      <c r="CO696" s="454"/>
      <c r="CP696" s="454"/>
      <c r="CQ696" s="454"/>
      <c r="CR696" s="454"/>
      <c r="CS696" s="454"/>
      <c r="CT696" s="454"/>
      <c r="CU696" s="454"/>
      <c r="CV696" s="454"/>
      <c r="CW696" s="454"/>
      <c r="CX696" s="454"/>
      <c r="CY696" s="454"/>
      <c r="CZ696" s="454"/>
      <c r="DA696" s="454"/>
      <c r="DB696" s="454"/>
      <c r="DC696" s="454"/>
      <c r="DD696" s="454"/>
      <c r="DE696" s="454"/>
      <c r="DF696" s="454"/>
      <c r="DG696" s="454"/>
      <c r="DH696" s="454"/>
      <c r="DI696" s="454"/>
      <c r="DJ696" s="454"/>
      <c r="DK696" s="454"/>
      <c r="DL696" s="454"/>
      <c r="DM696" s="454"/>
      <c r="DN696" s="454"/>
      <c r="DO696" s="454"/>
      <c r="DP696" s="454"/>
      <c r="DQ696" s="454"/>
      <c r="DR696" s="454"/>
      <c r="DS696" s="454"/>
      <c r="DT696" s="454"/>
      <c r="DU696" s="454"/>
      <c r="DV696" s="454"/>
      <c r="DW696" s="454"/>
      <c r="DX696" s="454"/>
      <c r="DY696" s="454"/>
      <c r="DZ696" s="454"/>
      <c r="EA696" s="454"/>
      <c r="EB696" s="454"/>
      <c r="EC696" s="454"/>
      <c r="ED696" s="454"/>
      <c r="EE696" s="454"/>
      <c r="EF696" s="454"/>
      <c r="EG696" s="454"/>
      <c r="EH696" s="454"/>
      <c r="EI696" s="454"/>
      <c r="EJ696" s="454"/>
      <c r="EK696" s="454"/>
      <c r="EL696" s="454"/>
      <c r="EM696" s="454"/>
      <c r="EN696" s="454"/>
      <c r="EO696" s="454"/>
      <c r="EP696" s="454"/>
      <c r="EQ696" s="454"/>
      <c r="ER696" s="454"/>
      <c r="ES696" s="454"/>
      <c r="ET696" s="454"/>
      <c r="EU696" s="581"/>
      <c r="EV696" s="581"/>
      <c r="EW696" s="581"/>
      <c r="EX696" s="581"/>
      <c r="EY696" s="581"/>
      <c r="EZ696" s="581"/>
      <c r="FA696" s="581"/>
      <c r="FB696" s="581"/>
      <c r="FC696" s="581"/>
      <c r="FD696" s="581"/>
      <c r="FE696" s="581"/>
    </row>
    <row r="697" spans="1:161">
      <c r="A697" s="454"/>
      <c r="B697" s="653"/>
      <c r="C697" s="454"/>
      <c r="D697" s="454"/>
      <c r="E697" s="454"/>
      <c r="F697" s="504"/>
      <c r="G697" s="454"/>
      <c r="H697" s="454"/>
      <c r="I697" s="454"/>
      <c r="J697" s="454"/>
      <c r="K697" s="454"/>
      <c r="L697" s="454"/>
      <c r="M697" s="454"/>
      <c r="N697" s="454"/>
      <c r="O697" s="454"/>
      <c r="P697" s="454"/>
      <c r="Q697" s="454"/>
      <c r="R697" s="454"/>
      <c r="S697" s="454"/>
      <c r="T697" s="454"/>
      <c r="U697" s="454"/>
      <c r="V697" s="454"/>
      <c r="W697" s="454"/>
      <c r="X697" s="454"/>
      <c r="Y697" s="454"/>
      <c r="Z697" s="454"/>
      <c r="AA697" s="454"/>
      <c r="AB697" s="454"/>
      <c r="AC697" s="454"/>
      <c r="AD697" s="454"/>
      <c r="AE697" s="454"/>
      <c r="AF697" s="454"/>
      <c r="AG697" s="454"/>
      <c r="AH697" s="454"/>
      <c r="AI697" s="454"/>
      <c r="AJ697" s="454"/>
      <c r="AK697" s="454"/>
      <c r="AL697" s="454"/>
      <c r="AM697" s="454"/>
      <c r="AN697" s="454"/>
      <c r="AO697" s="454"/>
      <c r="AP697" s="454"/>
      <c r="AQ697" s="454"/>
      <c r="AR697" s="454"/>
      <c r="AS697" s="454"/>
      <c r="AT697" s="454"/>
      <c r="AU697" s="454"/>
      <c r="AV697" s="454"/>
      <c r="AW697" s="454"/>
      <c r="AX697" s="454"/>
      <c r="AY697" s="454"/>
      <c r="AZ697" s="454"/>
      <c r="BA697" s="454"/>
      <c r="BB697" s="454"/>
      <c r="BC697" s="454"/>
      <c r="BD697" s="454"/>
      <c r="BE697" s="454"/>
      <c r="BF697" s="454"/>
      <c r="BG697" s="454"/>
      <c r="BH697" s="454"/>
      <c r="BI697" s="454"/>
      <c r="BJ697" s="454"/>
      <c r="BK697" s="454"/>
      <c r="BL697" s="454"/>
      <c r="BM697" s="454"/>
      <c r="BN697" s="454"/>
      <c r="BO697" s="454"/>
      <c r="BP697" s="454"/>
      <c r="BQ697" s="454"/>
      <c r="BR697" s="454"/>
      <c r="BS697" s="454"/>
      <c r="BT697" s="454"/>
      <c r="BU697" s="454"/>
      <c r="BV697" s="454"/>
      <c r="BW697" s="454"/>
      <c r="BX697" s="454"/>
      <c r="BY697" s="454"/>
      <c r="BZ697" s="454"/>
      <c r="CA697" s="454"/>
      <c r="CB697" s="454"/>
      <c r="CC697" s="454"/>
      <c r="CD697" s="454"/>
      <c r="CE697" s="454"/>
      <c r="CF697" s="454"/>
      <c r="CG697" s="454"/>
      <c r="CH697" s="454"/>
      <c r="CI697" s="454"/>
      <c r="CJ697" s="454"/>
      <c r="CK697" s="454"/>
      <c r="CL697" s="454"/>
      <c r="CM697" s="454"/>
      <c r="CN697" s="454"/>
      <c r="CO697" s="454"/>
      <c r="CP697" s="454"/>
      <c r="CQ697" s="454"/>
      <c r="CR697" s="454"/>
      <c r="CS697" s="454"/>
      <c r="CT697" s="454"/>
      <c r="CU697" s="454"/>
      <c r="CV697" s="454"/>
      <c r="CW697" s="454"/>
      <c r="CX697" s="454"/>
      <c r="CY697" s="454"/>
      <c r="CZ697" s="454"/>
      <c r="DA697" s="454"/>
      <c r="DB697" s="454"/>
      <c r="DC697" s="454"/>
      <c r="DD697" s="454"/>
      <c r="DE697" s="454"/>
      <c r="DF697" s="454"/>
      <c r="DG697" s="454"/>
      <c r="DH697" s="454"/>
      <c r="DI697" s="454"/>
      <c r="DJ697" s="454"/>
      <c r="DK697" s="454"/>
      <c r="DL697" s="454"/>
      <c r="DM697" s="454"/>
      <c r="DN697" s="454"/>
      <c r="DO697" s="454"/>
      <c r="DP697" s="454"/>
      <c r="DQ697" s="454"/>
      <c r="DR697" s="454"/>
      <c r="DS697" s="454"/>
      <c r="DT697" s="454"/>
      <c r="DU697" s="454"/>
      <c r="DV697" s="454"/>
      <c r="DW697" s="454"/>
      <c r="DX697" s="454"/>
      <c r="DY697" s="454"/>
      <c r="DZ697" s="454"/>
      <c r="EA697" s="454"/>
      <c r="EB697" s="454"/>
      <c r="EC697" s="454"/>
      <c r="ED697" s="454"/>
      <c r="EE697" s="454"/>
      <c r="EF697" s="454"/>
      <c r="EG697" s="454"/>
      <c r="EH697" s="454"/>
      <c r="EI697" s="454"/>
      <c r="EJ697" s="454"/>
      <c r="EK697" s="454"/>
      <c r="EL697" s="454"/>
      <c r="EM697" s="454"/>
      <c r="EN697" s="454"/>
      <c r="EO697" s="454"/>
      <c r="EP697" s="454"/>
      <c r="EQ697" s="454"/>
      <c r="ER697" s="454"/>
      <c r="ES697" s="454"/>
      <c r="ET697" s="454"/>
      <c r="EU697" s="581"/>
      <c r="EV697" s="581"/>
      <c r="EW697" s="581"/>
      <c r="EX697" s="581"/>
      <c r="EY697" s="581"/>
      <c r="EZ697" s="581"/>
      <c r="FA697" s="581"/>
      <c r="FB697" s="581"/>
      <c r="FC697" s="581"/>
      <c r="FD697" s="581"/>
      <c r="FE697" s="581"/>
    </row>
    <row r="698" spans="1:161">
      <c r="A698" s="454"/>
      <c r="B698" s="653"/>
      <c r="C698" s="454"/>
      <c r="D698" s="454"/>
      <c r="E698" s="454"/>
      <c r="F698" s="504"/>
      <c r="G698" s="454"/>
      <c r="H698" s="454"/>
      <c r="I698" s="454"/>
      <c r="J698" s="454"/>
      <c r="K698" s="454"/>
      <c r="L698" s="454"/>
      <c r="M698" s="454"/>
      <c r="N698" s="454"/>
      <c r="O698" s="454"/>
      <c r="P698" s="454"/>
      <c r="Q698" s="454"/>
      <c r="R698" s="454"/>
      <c r="S698" s="454"/>
      <c r="T698" s="454"/>
      <c r="U698" s="454"/>
      <c r="V698" s="454"/>
      <c r="W698" s="454"/>
      <c r="X698" s="454"/>
      <c r="Y698" s="454"/>
      <c r="Z698" s="454"/>
      <c r="AA698" s="454"/>
      <c r="AB698" s="454"/>
      <c r="AC698" s="454"/>
      <c r="AD698" s="454"/>
      <c r="AE698" s="454"/>
      <c r="AF698" s="454"/>
      <c r="AG698" s="454"/>
      <c r="AH698" s="454"/>
      <c r="AI698" s="454"/>
      <c r="AJ698" s="454"/>
      <c r="AK698" s="454"/>
      <c r="AL698" s="454"/>
      <c r="AM698" s="454"/>
      <c r="AN698" s="454"/>
      <c r="AO698" s="454"/>
      <c r="AP698" s="454"/>
      <c r="AQ698" s="454"/>
      <c r="AR698" s="454"/>
      <c r="AS698" s="454"/>
      <c r="AT698" s="454"/>
      <c r="AU698" s="454"/>
      <c r="AV698" s="454"/>
      <c r="AW698" s="454"/>
      <c r="AX698" s="454"/>
      <c r="AY698" s="454"/>
      <c r="AZ698" s="454"/>
      <c r="BA698" s="454"/>
      <c r="BB698" s="454"/>
      <c r="BC698" s="454"/>
      <c r="BD698" s="454"/>
      <c r="BE698" s="454"/>
      <c r="BF698" s="454"/>
      <c r="BG698" s="454"/>
      <c r="BH698" s="454"/>
      <c r="BI698" s="454"/>
      <c r="BJ698" s="454"/>
      <c r="BK698" s="454"/>
      <c r="BL698" s="454"/>
      <c r="BM698" s="454"/>
      <c r="BN698" s="454"/>
      <c r="BO698" s="454"/>
      <c r="BP698" s="454"/>
      <c r="BQ698" s="454"/>
      <c r="BR698" s="454"/>
      <c r="BS698" s="454"/>
      <c r="BT698" s="454"/>
      <c r="BU698" s="454"/>
      <c r="BV698" s="454"/>
      <c r="BW698" s="454"/>
      <c r="BX698" s="454"/>
      <c r="BY698" s="454"/>
      <c r="BZ698" s="454"/>
      <c r="CA698" s="454"/>
      <c r="CB698" s="454"/>
      <c r="CC698" s="454"/>
      <c r="CD698" s="454"/>
      <c r="CE698" s="454"/>
      <c r="CF698" s="454"/>
      <c r="CG698" s="454"/>
      <c r="CH698" s="454"/>
      <c r="CI698" s="454"/>
      <c r="CJ698" s="454"/>
      <c r="CK698" s="454"/>
      <c r="CL698" s="454"/>
      <c r="CM698" s="454"/>
      <c r="CN698" s="454"/>
      <c r="CO698" s="454"/>
      <c r="CP698" s="454"/>
      <c r="CQ698" s="454"/>
      <c r="CR698" s="454"/>
      <c r="CS698" s="454"/>
      <c r="CT698" s="454"/>
      <c r="CU698" s="454"/>
      <c r="CV698" s="454"/>
      <c r="CW698" s="454"/>
      <c r="CX698" s="454"/>
      <c r="CY698" s="454"/>
      <c r="CZ698" s="454"/>
      <c r="DA698" s="454"/>
      <c r="DB698" s="454"/>
      <c r="DC698" s="454"/>
      <c r="DD698" s="454"/>
      <c r="DE698" s="454"/>
      <c r="DF698" s="454"/>
      <c r="DG698" s="454"/>
      <c r="DH698" s="454"/>
      <c r="DI698" s="454"/>
      <c r="DJ698" s="454"/>
      <c r="DK698" s="454"/>
      <c r="DL698" s="454"/>
      <c r="DM698" s="454"/>
      <c r="DN698" s="454"/>
      <c r="DO698" s="454"/>
      <c r="DP698" s="454"/>
      <c r="DQ698" s="454"/>
      <c r="DR698" s="454"/>
      <c r="DS698" s="454"/>
      <c r="DT698" s="454"/>
      <c r="DU698" s="454"/>
      <c r="DV698" s="454"/>
      <c r="DW698" s="454"/>
      <c r="DX698" s="454"/>
      <c r="DY698" s="454"/>
      <c r="DZ698" s="454"/>
      <c r="EA698" s="454"/>
      <c r="EB698" s="454"/>
      <c r="EC698" s="454"/>
      <c r="ED698" s="454"/>
      <c r="EE698" s="454"/>
      <c r="EF698" s="454"/>
      <c r="EG698" s="454"/>
      <c r="EH698" s="454"/>
      <c r="EI698" s="454"/>
      <c r="EJ698" s="454"/>
      <c r="EK698" s="454"/>
      <c r="EL698" s="454"/>
      <c r="EM698" s="454"/>
      <c r="EN698" s="454"/>
      <c r="EO698" s="454"/>
      <c r="EP698" s="454"/>
      <c r="EQ698" s="454"/>
      <c r="ER698" s="454"/>
      <c r="ES698" s="454"/>
      <c r="ET698" s="454"/>
      <c r="EU698" s="581"/>
      <c r="EV698" s="581"/>
      <c r="EW698" s="581"/>
      <c r="EX698" s="581"/>
      <c r="EY698" s="581"/>
      <c r="EZ698" s="581"/>
      <c r="FA698" s="581"/>
      <c r="FB698" s="581"/>
      <c r="FC698" s="581"/>
      <c r="FD698" s="581"/>
      <c r="FE698" s="581"/>
    </row>
    <row r="699" spans="1:161">
      <c r="A699" s="454"/>
      <c r="B699" s="653"/>
      <c r="C699" s="454"/>
      <c r="D699" s="454"/>
      <c r="E699" s="454"/>
      <c r="F699" s="504"/>
      <c r="G699" s="454"/>
      <c r="H699" s="454"/>
      <c r="I699" s="454"/>
      <c r="J699" s="454"/>
      <c r="K699" s="454"/>
      <c r="L699" s="454"/>
      <c r="M699" s="454"/>
      <c r="N699" s="454"/>
      <c r="O699" s="454"/>
      <c r="P699" s="454"/>
      <c r="Q699" s="454"/>
      <c r="R699" s="454"/>
      <c r="S699" s="454"/>
      <c r="T699" s="454"/>
      <c r="U699" s="454"/>
      <c r="V699" s="454"/>
      <c r="W699" s="454"/>
      <c r="X699" s="454"/>
      <c r="Y699" s="454"/>
      <c r="Z699" s="454"/>
      <c r="AA699" s="454"/>
      <c r="AB699" s="454"/>
      <c r="AC699" s="454"/>
      <c r="AD699" s="454"/>
      <c r="AE699" s="454"/>
      <c r="AF699" s="454"/>
      <c r="AG699" s="454"/>
      <c r="AH699" s="454"/>
      <c r="AI699" s="454"/>
      <c r="AJ699" s="454"/>
      <c r="AK699" s="454"/>
      <c r="AL699" s="454"/>
      <c r="AM699" s="454"/>
      <c r="AN699" s="454"/>
      <c r="AO699" s="454"/>
      <c r="AP699" s="454"/>
      <c r="AQ699" s="454"/>
      <c r="AR699" s="454"/>
      <c r="AS699" s="454"/>
      <c r="AT699" s="454"/>
      <c r="AU699" s="454"/>
      <c r="AV699" s="454"/>
      <c r="AW699" s="454"/>
      <c r="AX699" s="454"/>
      <c r="AY699" s="454"/>
      <c r="AZ699" s="454"/>
      <c r="BA699" s="454"/>
      <c r="BB699" s="454"/>
      <c r="BC699" s="454"/>
      <c r="BD699" s="454"/>
      <c r="BE699" s="454"/>
      <c r="BF699" s="454"/>
      <c r="BG699" s="454"/>
      <c r="BH699" s="454"/>
      <c r="BI699" s="454"/>
      <c r="BJ699" s="454"/>
      <c r="BK699" s="454"/>
      <c r="BL699" s="454"/>
      <c r="BM699" s="454"/>
      <c r="BN699" s="454"/>
      <c r="BO699" s="454"/>
      <c r="BP699" s="454"/>
      <c r="BQ699" s="454"/>
      <c r="BR699" s="454"/>
      <c r="BS699" s="454"/>
      <c r="BT699" s="454"/>
      <c r="BU699" s="454"/>
      <c r="BV699" s="454"/>
      <c r="BW699" s="454"/>
      <c r="BX699" s="454"/>
      <c r="BY699" s="454"/>
      <c r="BZ699" s="454"/>
      <c r="CA699" s="454"/>
      <c r="CB699" s="454"/>
      <c r="CC699" s="454"/>
      <c r="CD699" s="454"/>
      <c r="CE699" s="454"/>
      <c r="CF699" s="454"/>
      <c r="CG699" s="454"/>
      <c r="CH699" s="454"/>
      <c r="CI699" s="454"/>
      <c r="CJ699" s="454"/>
      <c r="CK699" s="454"/>
      <c r="CL699" s="454"/>
      <c r="CM699" s="454"/>
      <c r="CN699" s="454"/>
      <c r="CO699" s="454"/>
      <c r="CP699" s="454"/>
      <c r="CQ699" s="454"/>
      <c r="CR699" s="454"/>
      <c r="CS699" s="454"/>
      <c r="CT699" s="454"/>
      <c r="CU699" s="454"/>
      <c r="CV699" s="454"/>
      <c r="CW699" s="454"/>
      <c r="CX699" s="454"/>
      <c r="CY699" s="454"/>
      <c r="CZ699" s="454"/>
      <c r="DA699" s="454"/>
      <c r="DB699" s="454"/>
      <c r="DC699" s="454"/>
      <c r="DD699" s="454"/>
      <c r="DE699" s="454"/>
      <c r="DF699" s="454"/>
      <c r="DG699" s="454"/>
      <c r="DH699" s="454"/>
      <c r="DI699" s="454"/>
      <c r="DJ699" s="454"/>
      <c r="DK699" s="454"/>
      <c r="DL699" s="454"/>
      <c r="DM699" s="454"/>
      <c r="DN699" s="454"/>
      <c r="DO699" s="454"/>
      <c r="DP699" s="454"/>
      <c r="DQ699" s="454"/>
      <c r="DR699" s="454"/>
      <c r="DS699" s="454"/>
      <c r="DT699" s="454"/>
      <c r="DU699" s="454"/>
      <c r="DV699" s="454"/>
      <c r="DW699" s="454"/>
      <c r="DX699" s="454"/>
      <c r="DY699" s="454"/>
      <c r="DZ699" s="454"/>
      <c r="EA699" s="454"/>
      <c r="EB699" s="454"/>
      <c r="EC699" s="454"/>
      <c r="ED699" s="454"/>
      <c r="EE699" s="454"/>
      <c r="EF699" s="454"/>
      <c r="EG699" s="454"/>
      <c r="EH699" s="454"/>
      <c r="EI699" s="454"/>
      <c r="EJ699" s="454"/>
      <c r="EK699" s="454"/>
      <c r="EL699" s="454"/>
      <c r="EM699" s="454"/>
      <c r="EN699" s="454"/>
      <c r="EO699" s="454"/>
      <c r="EP699" s="454"/>
      <c r="EQ699" s="454"/>
      <c r="ER699" s="454"/>
      <c r="ES699" s="454"/>
      <c r="ET699" s="454"/>
      <c r="EU699" s="581"/>
      <c r="EV699" s="581"/>
      <c r="EW699" s="581"/>
      <c r="EX699" s="581"/>
      <c r="EY699" s="581"/>
      <c r="EZ699" s="581"/>
      <c r="FA699" s="581"/>
      <c r="FB699" s="581"/>
      <c r="FC699" s="581"/>
      <c r="FD699" s="581"/>
      <c r="FE699" s="581"/>
    </row>
    <row r="700" spans="1:161">
      <c r="A700" s="454"/>
      <c r="B700" s="653"/>
      <c r="C700" s="454"/>
      <c r="D700" s="454"/>
      <c r="E700" s="454"/>
      <c r="F700" s="504"/>
      <c r="G700" s="454"/>
      <c r="H700" s="454"/>
      <c r="I700" s="454"/>
      <c r="J700" s="454"/>
      <c r="K700" s="454"/>
      <c r="L700" s="454"/>
      <c r="M700" s="454"/>
      <c r="N700" s="454"/>
      <c r="O700" s="454"/>
      <c r="P700" s="454"/>
      <c r="Q700" s="454"/>
      <c r="R700" s="454"/>
      <c r="S700" s="454"/>
      <c r="T700" s="454"/>
      <c r="U700" s="454"/>
      <c r="V700" s="454"/>
      <c r="W700" s="454"/>
      <c r="X700" s="454"/>
      <c r="Y700" s="454"/>
      <c r="Z700" s="454"/>
      <c r="AA700" s="454"/>
      <c r="AB700" s="454"/>
      <c r="AC700" s="454"/>
      <c r="AD700" s="454"/>
      <c r="AE700" s="454"/>
      <c r="AF700" s="454"/>
      <c r="AG700" s="454"/>
      <c r="AH700" s="454"/>
      <c r="AI700" s="454"/>
      <c r="AJ700" s="454"/>
      <c r="AK700" s="454"/>
      <c r="AL700" s="454"/>
      <c r="AM700" s="454"/>
      <c r="AN700" s="454"/>
      <c r="AO700" s="454"/>
      <c r="AP700" s="454"/>
      <c r="AQ700" s="454"/>
      <c r="AR700" s="454"/>
      <c r="AS700" s="454"/>
      <c r="AT700" s="454"/>
      <c r="AU700" s="454"/>
      <c r="AV700" s="454"/>
      <c r="AW700" s="454"/>
      <c r="AX700" s="454"/>
      <c r="AY700" s="454"/>
      <c r="AZ700" s="454"/>
      <c r="BA700" s="454"/>
      <c r="BB700" s="454"/>
      <c r="BC700" s="454"/>
      <c r="BD700" s="454"/>
      <c r="BE700" s="454"/>
      <c r="BF700" s="454"/>
      <c r="BG700" s="454"/>
      <c r="BH700" s="454"/>
      <c r="BI700" s="454"/>
      <c r="BJ700" s="454"/>
      <c r="BK700" s="454"/>
      <c r="BL700" s="454"/>
      <c r="BM700" s="454"/>
      <c r="BN700" s="454"/>
      <c r="BO700" s="454"/>
      <c r="BP700" s="454"/>
      <c r="BQ700" s="454"/>
      <c r="BR700" s="454"/>
      <c r="BS700" s="454"/>
      <c r="BT700" s="454"/>
      <c r="BU700" s="454"/>
      <c r="BV700" s="454"/>
      <c r="BW700" s="454"/>
      <c r="BX700" s="454"/>
      <c r="BY700" s="454"/>
      <c r="BZ700" s="454"/>
      <c r="CA700" s="454"/>
      <c r="CB700" s="454"/>
      <c r="CC700" s="454"/>
      <c r="CD700" s="454"/>
      <c r="CE700" s="454"/>
      <c r="CF700" s="454"/>
      <c r="CG700" s="454"/>
      <c r="CH700" s="454"/>
      <c r="CI700" s="454"/>
      <c r="CJ700" s="454"/>
      <c r="CK700" s="454"/>
      <c r="CL700" s="454"/>
      <c r="CM700" s="454"/>
      <c r="CN700" s="454"/>
      <c r="CO700" s="454"/>
      <c r="CP700" s="454"/>
      <c r="CQ700" s="454"/>
      <c r="CR700" s="454"/>
      <c r="CS700" s="454"/>
      <c r="CT700" s="454"/>
      <c r="CU700" s="454"/>
      <c r="CV700" s="454"/>
      <c r="CW700" s="454"/>
      <c r="CX700" s="454"/>
      <c r="CY700" s="454"/>
      <c r="CZ700" s="454"/>
      <c r="DA700" s="454"/>
      <c r="DB700" s="454"/>
      <c r="DC700" s="454"/>
      <c r="DD700" s="454"/>
      <c r="DE700" s="454"/>
      <c r="DF700" s="454"/>
      <c r="DG700" s="454"/>
      <c r="DH700" s="454"/>
      <c r="DI700" s="454"/>
      <c r="DJ700" s="454"/>
      <c r="DK700" s="454"/>
      <c r="DL700" s="454"/>
      <c r="DM700" s="454"/>
      <c r="DN700" s="454"/>
      <c r="DO700" s="454"/>
      <c r="DP700" s="454"/>
      <c r="DQ700" s="454"/>
      <c r="DR700" s="454"/>
      <c r="DS700" s="454"/>
      <c r="DT700" s="454"/>
      <c r="DU700" s="454"/>
      <c r="DV700" s="454"/>
      <c r="DW700" s="454"/>
      <c r="DX700" s="454"/>
      <c r="DY700" s="454"/>
      <c r="DZ700" s="454"/>
      <c r="EA700" s="454"/>
      <c r="EB700" s="454"/>
      <c r="EC700" s="454"/>
      <c r="ED700" s="454"/>
      <c r="EE700" s="454"/>
      <c r="EF700" s="454"/>
      <c r="EG700" s="454"/>
      <c r="EH700" s="454"/>
      <c r="EI700" s="454"/>
      <c r="EJ700" s="454"/>
      <c r="EK700" s="454"/>
      <c r="EL700" s="454"/>
      <c r="EM700" s="454"/>
      <c r="EN700" s="454"/>
      <c r="EO700" s="454"/>
      <c r="EP700" s="454"/>
      <c r="EQ700" s="454"/>
      <c r="ER700" s="454"/>
      <c r="ES700" s="454"/>
      <c r="ET700" s="454"/>
      <c r="EU700" s="581"/>
      <c r="EV700" s="581"/>
      <c r="EW700" s="581"/>
      <c r="EX700" s="581"/>
      <c r="EY700" s="581"/>
      <c r="EZ700" s="581"/>
      <c r="FA700" s="581"/>
      <c r="FB700" s="581"/>
      <c r="FC700" s="581"/>
      <c r="FD700" s="581"/>
      <c r="FE700" s="581"/>
    </row>
    <row r="701" spans="1:161">
      <c r="A701" s="454"/>
      <c r="B701" s="653"/>
      <c r="C701" s="454"/>
      <c r="D701" s="454"/>
      <c r="E701" s="454"/>
      <c r="F701" s="504"/>
      <c r="G701" s="454"/>
      <c r="H701" s="454"/>
      <c r="I701" s="454"/>
      <c r="J701" s="454"/>
      <c r="K701" s="454"/>
      <c r="L701" s="454"/>
      <c r="M701" s="454"/>
      <c r="N701" s="454"/>
      <c r="O701" s="454"/>
      <c r="P701" s="454"/>
      <c r="Q701" s="454"/>
      <c r="R701" s="454"/>
      <c r="S701" s="454"/>
      <c r="T701" s="454"/>
      <c r="U701" s="454"/>
      <c r="V701" s="454"/>
      <c r="W701" s="454"/>
      <c r="X701" s="454"/>
      <c r="Y701" s="454"/>
      <c r="Z701" s="454"/>
      <c r="AA701" s="454"/>
      <c r="AB701" s="454"/>
      <c r="AC701" s="454"/>
      <c r="AD701" s="454"/>
      <c r="AE701" s="454"/>
      <c r="AF701" s="454"/>
      <c r="AG701" s="454"/>
      <c r="AH701" s="454"/>
      <c r="AI701" s="454"/>
      <c r="AJ701" s="454"/>
      <c r="AK701" s="454"/>
      <c r="AL701" s="454"/>
      <c r="AM701" s="454"/>
      <c r="AN701" s="454"/>
      <c r="AO701" s="454"/>
      <c r="AP701" s="454"/>
      <c r="AQ701" s="454"/>
      <c r="AR701" s="454"/>
      <c r="AS701" s="454"/>
      <c r="AT701" s="454"/>
      <c r="AU701" s="454"/>
      <c r="AV701" s="454"/>
      <c r="AW701" s="454"/>
      <c r="AX701" s="454"/>
      <c r="AY701" s="454"/>
      <c r="AZ701" s="454"/>
      <c r="BA701" s="454"/>
      <c r="BB701" s="454"/>
      <c r="BC701" s="454"/>
      <c r="BD701" s="454"/>
      <c r="BE701" s="454"/>
      <c r="BF701" s="454"/>
      <c r="BG701" s="454"/>
      <c r="BH701" s="454"/>
      <c r="BI701" s="454"/>
      <c r="BJ701" s="454"/>
      <c r="BK701" s="454"/>
      <c r="BL701" s="454"/>
      <c r="BM701" s="454"/>
      <c r="BN701" s="454"/>
      <c r="BO701" s="454"/>
      <c r="BP701" s="454"/>
      <c r="BQ701" s="454"/>
      <c r="BR701" s="454"/>
      <c r="BS701" s="454"/>
      <c r="BT701" s="454"/>
      <c r="BU701" s="454"/>
      <c r="BV701" s="454"/>
      <c r="BW701" s="454"/>
      <c r="BX701" s="454"/>
      <c r="BY701" s="454"/>
      <c r="BZ701" s="454"/>
      <c r="CA701" s="454"/>
      <c r="CB701" s="454"/>
      <c r="CC701" s="454"/>
      <c r="CD701" s="454"/>
      <c r="CE701" s="454"/>
      <c r="CF701" s="454"/>
      <c r="CG701" s="454"/>
      <c r="CH701" s="454"/>
      <c r="CI701" s="454"/>
      <c r="CJ701" s="454"/>
      <c r="CK701" s="454"/>
      <c r="CL701" s="454"/>
      <c r="CM701" s="454"/>
      <c r="CN701" s="454"/>
      <c r="CO701" s="454"/>
      <c r="CP701" s="454"/>
      <c r="CQ701" s="454"/>
      <c r="CR701" s="454"/>
      <c r="CS701" s="454"/>
      <c r="CT701" s="454"/>
      <c r="CU701" s="454"/>
      <c r="CV701" s="454"/>
      <c r="CW701" s="454"/>
      <c r="CX701" s="454"/>
      <c r="CY701" s="454"/>
      <c r="CZ701" s="454"/>
      <c r="DA701" s="454"/>
      <c r="DB701" s="454"/>
      <c r="DC701" s="454"/>
      <c r="DD701" s="454"/>
      <c r="DE701" s="454"/>
      <c r="DF701" s="454"/>
      <c r="DG701" s="454"/>
      <c r="DH701" s="454"/>
      <c r="DI701" s="454"/>
      <c r="DJ701" s="454"/>
      <c r="DK701" s="454"/>
      <c r="DL701" s="454"/>
      <c r="DM701" s="454"/>
      <c r="DN701" s="454"/>
      <c r="DO701" s="454"/>
      <c r="DP701" s="454"/>
      <c r="DQ701" s="454"/>
      <c r="DR701" s="454"/>
      <c r="DS701" s="454"/>
      <c r="DT701" s="454"/>
      <c r="DU701" s="454"/>
      <c r="DV701" s="454"/>
      <c r="DW701" s="454"/>
      <c r="DX701" s="454"/>
      <c r="DY701" s="454"/>
      <c r="DZ701" s="454"/>
      <c r="EA701" s="454"/>
      <c r="EB701" s="454"/>
      <c r="EC701" s="454"/>
      <c r="ED701" s="454"/>
      <c r="EE701" s="454"/>
      <c r="EF701" s="454"/>
      <c r="EG701" s="454"/>
      <c r="EH701" s="454"/>
      <c r="EI701" s="454"/>
      <c r="EJ701" s="454"/>
      <c r="EK701" s="454"/>
      <c r="EL701" s="454"/>
      <c r="EM701" s="454"/>
      <c r="EN701" s="454"/>
      <c r="EO701" s="454"/>
      <c r="EP701" s="454"/>
      <c r="EQ701" s="454"/>
      <c r="ER701" s="454"/>
      <c r="ES701" s="454"/>
      <c r="ET701" s="454"/>
      <c r="EU701" s="581"/>
      <c r="EV701" s="581"/>
      <c r="EW701" s="581"/>
      <c r="EX701" s="581"/>
      <c r="EY701" s="581"/>
      <c r="EZ701" s="581"/>
      <c r="FA701" s="581"/>
      <c r="FB701" s="581"/>
      <c r="FC701" s="581"/>
      <c r="FD701" s="581"/>
      <c r="FE701" s="581"/>
    </row>
    <row r="702" spans="1:161">
      <c r="A702" s="454"/>
      <c r="B702" s="653"/>
      <c r="C702" s="454"/>
      <c r="D702" s="454"/>
      <c r="E702" s="454"/>
      <c r="F702" s="504"/>
      <c r="G702" s="454"/>
      <c r="H702" s="454"/>
      <c r="I702" s="454"/>
      <c r="J702" s="454"/>
      <c r="K702" s="454"/>
      <c r="L702" s="454"/>
      <c r="M702" s="454"/>
      <c r="N702" s="454"/>
      <c r="O702" s="454"/>
      <c r="P702" s="454"/>
      <c r="Q702" s="454"/>
      <c r="R702" s="454"/>
      <c r="S702" s="454"/>
      <c r="T702" s="454"/>
      <c r="U702" s="454"/>
      <c r="V702" s="454"/>
      <c r="W702" s="454"/>
      <c r="X702" s="454"/>
      <c r="Y702" s="454"/>
      <c r="Z702" s="454"/>
      <c r="AA702" s="454"/>
      <c r="AB702" s="454"/>
      <c r="AC702" s="454"/>
      <c r="AD702" s="454"/>
      <c r="AE702" s="454"/>
      <c r="AF702" s="454"/>
      <c r="AG702" s="454"/>
      <c r="AH702" s="454"/>
      <c r="AI702" s="454"/>
      <c r="AJ702" s="454"/>
      <c r="AK702" s="454"/>
      <c r="AL702" s="454"/>
      <c r="AM702" s="454"/>
      <c r="AN702" s="454"/>
      <c r="AO702" s="454"/>
      <c r="AP702" s="454"/>
      <c r="AQ702" s="454"/>
      <c r="AR702" s="454"/>
      <c r="AS702" s="454"/>
      <c r="AT702" s="454"/>
      <c r="AU702" s="454"/>
      <c r="AV702" s="454"/>
      <c r="AW702" s="454"/>
      <c r="AX702" s="454"/>
      <c r="AY702" s="454"/>
      <c r="AZ702" s="454"/>
      <c r="BA702" s="454"/>
      <c r="BB702" s="454"/>
      <c r="BC702" s="454"/>
      <c r="BD702" s="454"/>
      <c r="BE702" s="454"/>
      <c r="BF702" s="454"/>
      <c r="BG702" s="454"/>
      <c r="BH702" s="454"/>
      <c r="BI702" s="454"/>
      <c r="BJ702" s="454"/>
      <c r="BK702" s="454"/>
      <c r="BL702" s="454"/>
      <c r="BM702" s="454"/>
      <c r="BN702" s="454"/>
      <c r="BO702" s="454"/>
      <c r="BP702" s="454"/>
      <c r="BQ702" s="454"/>
      <c r="BR702" s="454"/>
      <c r="BS702" s="454"/>
      <c r="BT702" s="454"/>
      <c r="BU702" s="454"/>
      <c r="BV702" s="454"/>
      <c r="BW702" s="454"/>
      <c r="BX702" s="454"/>
      <c r="BY702" s="454"/>
      <c r="BZ702" s="454"/>
      <c r="CA702" s="454"/>
      <c r="CB702" s="454"/>
      <c r="CC702" s="454"/>
      <c r="CD702" s="454"/>
      <c r="CE702" s="454"/>
      <c r="CF702" s="454"/>
      <c r="CG702" s="454"/>
      <c r="CH702" s="454"/>
      <c r="CI702" s="454"/>
      <c r="CJ702" s="454"/>
      <c r="CK702" s="454"/>
      <c r="CL702" s="454"/>
      <c r="CM702" s="454"/>
      <c r="CN702" s="454"/>
      <c r="CO702" s="454"/>
      <c r="CP702" s="454"/>
      <c r="CQ702" s="454"/>
      <c r="CR702" s="454"/>
      <c r="CS702" s="454"/>
      <c r="CT702" s="454"/>
      <c r="CU702" s="454"/>
      <c r="CV702" s="454"/>
      <c r="CW702" s="454"/>
      <c r="CX702" s="454"/>
      <c r="CY702" s="454"/>
      <c r="CZ702" s="454"/>
      <c r="DA702" s="454"/>
      <c r="DB702" s="454"/>
      <c r="DC702" s="454"/>
      <c r="DD702" s="454"/>
      <c r="DE702" s="454"/>
      <c r="DF702" s="454"/>
      <c r="DG702" s="454"/>
      <c r="DH702" s="454"/>
      <c r="DI702" s="454"/>
      <c r="DJ702" s="454"/>
      <c r="DK702" s="454"/>
      <c r="DL702" s="454"/>
      <c r="DM702" s="454"/>
      <c r="DN702" s="454"/>
      <c r="DO702" s="454"/>
      <c r="DP702" s="454"/>
      <c r="DQ702" s="454"/>
      <c r="DR702" s="454"/>
      <c r="DS702" s="454"/>
      <c r="DT702" s="454"/>
      <c r="DU702" s="454"/>
      <c r="DV702" s="454"/>
      <c r="DW702" s="454"/>
      <c r="DX702" s="454"/>
      <c r="DY702" s="454"/>
      <c r="DZ702" s="454"/>
      <c r="EA702" s="454"/>
      <c r="EB702" s="454"/>
      <c r="EC702" s="454"/>
      <c r="ED702" s="454"/>
      <c r="EE702" s="454"/>
      <c r="EF702" s="454"/>
      <c r="EG702" s="454"/>
      <c r="EH702" s="454"/>
      <c r="EI702" s="454"/>
      <c r="EJ702" s="454"/>
      <c r="EK702" s="454"/>
      <c r="EL702" s="454"/>
      <c r="EM702" s="454"/>
      <c r="EN702" s="454"/>
      <c r="EO702" s="454"/>
      <c r="EP702" s="454"/>
      <c r="EQ702" s="454"/>
      <c r="ER702" s="454"/>
      <c r="ES702" s="454"/>
      <c r="ET702" s="454"/>
      <c r="EU702" s="581"/>
      <c r="EV702" s="581"/>
      <c r="EW702" s="581"/>
      <c r="EX702" s="581"/>
      <c r="EY702" s="581"/>
      <c r="EZ702" s="581"/>
      <c r="FA702" s="581"/>
      <c r="FB702" s="581"/>
      <c r="FC702" s="581"/>
      <c r="FD702" s="581"/>
      <c r="FE702" s="581"/>
    </row>
    <row r="703" spans="1:161">
      <c r="A703" s="454"/>
      <c r="B703" s="653"/>
      <c r="C703" s="454"/>
      <c r="D703" s="454"/>
      <c r="E703" s="454"/>
      <c r="F703" s="504"/>
      <c r="G703" s="454"/>
      <c r="H703" s="454"/>
      <c r="I703" s="454"/>
      <c r="J703" s="454"/>
      <c r="K703" s="454"/>
      <c r="L703" s="454"/>
      <c r="M703" s="454"/>
      <c r="N703" s="454"/>
      <c r="O703" s="454"/>
      <c r="P703" s="454"/>
      <c r="Q703" s="454"/>
      <c r="R703" s="454"/>
      <c r="S703" s="454"/>
      <c r="T703" s="454"/>
      <c r="U703" s="454"/>
      <c r="V703" s="454"/>
      <c r="W703" s="454"/>
      <c r="X703" s="454"/>
      <c r="Y703" s="454"/>
      <c r="Z703" s="454"/>
      <c r="AA703" s="454"/>
      <c r="AB703" s="454"/>
      <c r="AC703" s="454"/>
      <c r="AD703" s="454"/>
      <c r="AE703" s="454"/>
      <c r="AF703" s="454"/>
      <c r="AG703" s="454"/>
      <c r="AH703" s="454"/>
      <c r="AI703" s="454"/>
      <c r="AJ703" s="454"/>
      <c r="AK703" s="454"/>
      <c r="AL703" s="454"/>
      <c r="AM703" s="454"/>
      <c r="AN703" s="454"/>
      <c r="AO703" s="454"/>
      <c r="AP703" s="454"/>
      <c r="AQ703" s="454"/>
      <c r="AR703" s="454"/>
      <c r="AS703" s="454"/>
      <c r="AT703" s="454"/>
      <c r="AU703" s="454"/>
      <c r="AV703" s="454"/>
      <c r="AW703" s="454"/>
      <c r="AX703" s="454"/>
      <c r="AY703" s="454"/>
      <c r="AZ703" s="454"/>
      <c r="BA703" s="454"/>
      <c r="BB703" s="454"/>
      <c r="BC703" s="454"/>
      <c r="BD703" s="454"/>
      <c r="BE703" s="454"/>
      <c r="BF703" s="454"/>
      <c r="BG703" s="454"/>
      <c r="BH703" s="454"/>
      <c r="BI703" s="454"/>
      <c r="BJ703" s="454"/>
      <c r="BK703" s="454"/>
      <c r="BL703" s="454"/>
      <c r="BM703" s="454"/>
      <c r="BN703" s="454"/>
      <c r="BO703" s="454"/>
      <c r="BP703" s="454"/>
      <c r="BQ703" s="454"/>
      <c r="BR703" s="454"/>
      <c r="BS703" s="454"/>
      <c r="BT703" s="454"/>
      <c r="BU703" s="454"/>
      <c r="BV703" s="454"/>
      <c r="BW703" s="454"/>
      <c r="BX703" s="454"/>
      <c r="BY703" s="454"/>
      <c r="BZ703" s="454"/>
      <c r="CA703" s="454"/>
      <c r="CB703" s="454"/>
      <c r="CC703" s="454"/>
      <c r="CD703" s="454"/>
      <c r="CE703" s="454"/>
      <c r="CF703" s="454"/>
      <c r="CG703" s="454"/>
      <c r="CH703" s="454"/>
      <c r="CI703" s="454"/>
      <c r="CJ703" s="454"/>
      <c r="CK703" s="454"/>
      <c r="CL703" s="454"/>
      <c r="CM703" s="454"/>
      <c r="CN703" s="454"/>
      <c r="CO703" s="454"/>
      <c r="CP703" s="454"/>
      <c r="CQ703" s="454"/>
      <c r="CR703" s="454"/>
      <c r="CS703" s="454"/>
      <c r="CT703" s="454"/>
      <c r="CU703" s="454"/>
      <c r="CV703" s="454"/>
      <c r="CW703" s="454"/>
      <c r="CX703" s="454"/>
      <c r="CY703" s="454"/>
      <c r="CZ703" s="454"/>
      <c r="DA703" s="454"/>
      <c r="DB703" s="454"/>
      <c r="DC703" s="454"/>
      <c r="DD703" s="454"/>
      <c r="DE703" s="454"/>
      <c r="DF703" s="454"/>
      <c r="DG703" s="454"/>
      <c r="DH703" s="454"/>
      <c r="DI703" s="454"/>
      <c r="DJ703" s="454"/>
      <c r="DK703" s="454"/>
      <c r="DL703" s="454"/>
      <c r="DM703" s="454"/>
      <c r="DN703" s="454"/>
      <c r="DO703" s="454"/>
      <c r="DP703" s="454"/>
      <c r="DQ703" s="454"/>
      <c r="DR703" s="454"/>
      <c r="DS703" s="454"/>
      <c r="DT703" s="454"/>
      <c r="DU703" s="454"/>
      <c r="DV703" s="454"/>
      <c r="DW703" s="454"/>
      <c r="DX703" s="454"/>
      <c r="DY703" s="454"/>
      <c r="DZ703" s="454"/>
      <c r="EA703" s="454"/>
      <c r="EB703" s="454"/>
      <c r="EC703" s="454"/>
      <c r="ED703" s="454"/>
      <c r="EE703" s="454"/>
      <c r="EF703" s="454"/>
      <c r="EG703" s="454"/>
      <c r="EH703" s="454"/>
      <c r="EI703" s="454"/>
      <c r="EJ703" s="454"/>
      <c r="EK703" s="454"/>
      <c r="EL703" s="454"/>
      <c r="EM703" s="454"/>
      <c r="EN703" s="454"/>
      <c r="EO703" s="454"/>
      <c r="EP703" s="454"/>
      <c r="EQ703" s="454"/>
      <c r="ER703" s="454"/>
      <c r="ES703" s="454"/>
      <c r="ET703" s="454"/>
      <c r="EU703" s="581"/>
      <c r="EV703" s="581"/>
      <c r="EW703" s="581"/>
      <c r="EX703" s="581"/>
      <c r="EY703" s="581"/>
      <c r="EZ703" s="581"/>
      <c r="FA703" s="581"/>
      <c r="FB703" s="581"/>
      <c r="FC703" s="581"/>
      <c r="FD703" s="581"/>
      <c r="FE703" s="581"/>
    </row>
    <row r="704" spans="1:161">
      <c r="A704" s="454"/>
      <c r="B704" s="653"/>
      <c r="C704" s="454"/>
      <c r="D704" s="454"/>
      <c r="E704" s="454"/>
      <c r="F704" s="504"/>
      <c r="G704" s="454"/>
      <c r="H704" s="454"/>
      <c r="I704" s="454"/>
      <c r="J704" s="454"/>
      <c r="K704" s="454"/>
      <c r="L704" s="454"/>
      <c r="M704" s="454"/>
      <c r="N704" s="454"/>
      <c r="O704" s="454"/>
      <c r="P704" s="454"/>
      <c r="Q704" s="454"/>
      <c r="R704" s="454"/>
      <c r="S704" s="454"/>
      <c r="T704" s="454"/>
      <c r="U704" s="454"/>
      <c r="V704" s="454"/>
      <c r="W704" s="454"/>
      <c r="X704" s="454"/>
      <c r="Y704" s="454"/>
      <c r="Z704" s="454"/>
      <c r="AA704" s="454"/>
      <c r="AB704" s="454"/>
      <c r="AC704" s="454"/>
      <c r="AD704" s="454"/>
      <c r="AE704" s="454"/>
      <c r="AF704" s="454"/>
      <c r="AG704" s="454"/>
      <c r="AH704" s="454"/>
      <c r="AI704" s="454"/>
      <c r="AJ704" s="454"/>
      <c r="AK704" s="454"/>
      <c r="AL704" s="454"/>
      <c r="AM704" s="454"/>
      <c r="AN704" s="454"/>
      <c r="AO704" s="454"/>
      <c r="AP704" s="454"/>
      <c r="AQ704" s="454"/>
      <c r="AR704" s="454"/>
      <c r="AS704" s="454"/>
      <c r="AT704" s="454"/>
      <c r="AU704" s="454"/>
      <c r="AV704" s="454"/>
      <c r="AW704" s="454"/>
      <c r="AX704" s="454"/>
      <c r="AY704" s="454"/>
      <c r="AZ704" s="454"/>
      <c r="BA704" s="454"/>
      <c r="BB704" s="454"/>
      <c r="BC704" s="454"/>
      <c r="BD704" s="454"/>
      <c r="BE704" s="454"/>
      <c r="BF704" s="454"/>
      <c r="BG704" s="454"/>
      <c r="BH704" s="454"/>
      <c r="BI704" s="454"/>
      <c r="BJ704" s="454"/>
      <c r="BK704" s="454"/>
      <c r="BL704" s="454"/>
      <c r="BM704" s="454"/>
      <c r="BN704" s="454"/>
      <c r="BO704" s="454"/>
      <c r="BP704" s="454"/>
      <c r="BQ704" s="454"/>
      <c r="BR704" s="454"/>
      <c r="BS704" s="454"/>
      <c r="BT704" s="454"/>
      <c r="BU704" s="454"/>
      <c r="BV704" s="454"/>
      <c r="BW704" s="454"/>
      <c r="BX704" s="454"/>
      <c r="BY704" s="454"/>
      <c r="BZ704" s="454"/>
      <c r="CA704" s="454"/>
      <c r="CB704" s="454"/>
      <c r="CC704" s="454"/>
      <c r="CD704" s="454"/>
      <c r="CE704" s="454"/>
      <c r="CF704" s="454"/>
      <c r="CG704" s="454"/>
      <c r="CH704" s="454"/>
      <c r="CI704" s="454"/>
      <c r="CJ704" s="454"/>
      <c r="CK704" s="454"/>
      <c r="CL704" s="454"/>
      <c r="CM704" s="454"/>
      <c r="CN704" s="454"/>
      <c r="CO704" s="454"/>
      <c r="CP704" s="454"/>
      <c r="CQ704" s="454"/>
      <c r="CR704" s="454"/>
      <c r="CS704" s="454"/>
      <c r="CT704" s="454"/>
      <c r="CU704" s="454"/>
      <c r="CV704" s="454"/>
      <c r="CW704" s="454"/>
      <c r="CX704" s="454"/>
      <c r="CY704" s="454"/>
      <c r="CZ704" s="454"/>
      <c r="DA704" s="454"/>
      <c r="DB704" s="454"/>
      <c r="DC704" s="454"/>
      <c r="DD704" s="454"/>
      <c r="DE704" s="454"/>
      <c r="DF704" s="454"/>
      <c r="DG704" s="454"/>
      <c r="DH704" s="454"/>
      <c r="DI704" s="454"/>
      <c r="DJ704" s="454"/>
      <c r="DK704" s="454"/>
      <c r="DL704" s="454"/>
      <c r="DM704" s="454"/>
      <c r="DN704" s="454"/>
      <c r="DO704" s="454"/>
      <c r="DP704" s="454"/>
      <c r="DQ704" s="454"/>
      <c r="DR704" s="454"/>
      <c r="DS704" s="454"/>
      <c r="DT704" s="454"/>
      <c r="DU704" s="454"/>
      <c r="DV704" s="454"/>
      <c r="DW704" s="454"/>
      <c r="DX704" s="454"/>
      <c r="DY704" s="454"/>
      <c r="DZ704" s="454"/>
      <c r="EA704" s="454"/>
      <c r="EB704" s="454"/>
      <c r="EC704" s="454"/>
      <c r="ED704" s="454"/>
      <c r="EE704" s="454"/>
      <c r="EF704" s="454"/>
      <c r="EG704" s="454"/>
      <c r="EH704" s="454"/>
      <c r="EI704" s="454"/>
      <c r="EJ704" s="454"/>
      <c r="EK704" s="454"/>
      <c r="EL704" s="454"/>
      <c r="EM704" s="454"/>
      <c r="EN704" s="454"/>
      <c r="EO704" s="454"/>
      <c r="EP704" s="454"/>
      <c r="EQ704" s="454"/>
      <c r="ER704" s="454"/>
      <c r="ES704" s="454"/>
      <c r="ET704" s="454"/>
      <c r="EU704" s="581"/>
      <c r="EV704" s="581"/>
      <c r="EW704" s="581"/>
      <c r="EX704" s="581"/>
      <c r="EY704" s="581"/>
      <c r="EZ704" s="581"/>
      <c r="FA704" s="581"/>
      <c r="FB704" s="581"/>
      <c r="FC704" s="581"/>
      <c r="FD704" s="581"/>
      <c r="FE704" s="581"/>
    </row>
    <row r="705" spans="1:161">
      <c r="A705" s="454"/>
      <c r="B705" s="653"/>
      <c r="C705" s="454"/>
      <c r="D705" s="454"/>
      <c r="E705" s="454"/>
      <c r="F705" s="504"/>
      <c r="G705" s="454"/>
      <c r="H705" s="454"/>
      <c r="I705" s="454"/>
      <c r="J705" s="454"/>
      <c r="K705" s="454"/>
      <c r="L705" s="454"/>
      <c r="M705" s="454"/>
      <c r="N705" s="454"/>
      <c r="O705" s="454"/>
      <c r="P705" s="454"/>
      <c r="Q705" s="454"/>
      <c r="R705" s="454"/>
      <c r="S705" s="454"/>
      <c r="T705" s="454"/>
      <c r="U705" s="454"/>
      <c r="V705" s="454"/>
      <c r="W705" s="454"/>
      <c r="X705" s="454"/>
      <c r="Y705" s="454"/>
      <c r="Z705" s="454"/>
      <c r="AA705" s="454"/>
      <c r="AB705" s="454"/>
      <c r="AC705" s="454"/>
      <c r="AD705" s="454"/>
      <c r="AE705" s="454"/>
      <c r="AF705" s="454"/>
      <c r="AG705" s="454"/>
      <c r="AH705" s="454"/>
      <c r="AI705" s="454"/>
      <c r="AJ705" s="454"/>
      <c r="AK705" s="454"/>
      <c r="AL705" s="454"/>
      <c r="AM705" s="454"/>
      <c r="AN705" s="454"/>
      <c r="AO705" s="454"/>
      <c r="AP705" s="454"/>
      <c r="AQ705" s="454"/>
      <c r="AR705" s="454"/>
      <c r="AS705" s="454"/>
      <c r="AT705" s="454"/>
      <c r="AU705" s="454"/>
      <c r="AV705" s="454"/>
      <c r="AW705" s="454"/>
      <c r="AX705" s="454"/>
      <c r="AY705" s="454"/>
      <c r="AZ705" s="454"/>
      <c r="BA705" s="454"/>
      <c r="BB705" s="454"/>
      <c r="BC705" s="454"/>
      <c r="BD705" s="454"/>
      <c r="BE705" s="454"/>
      <c r="BF705" s="454"/>
      <c r="BG705" s="454"/>
      <c r="BH705" s="454"/>
      <c r="BI705" s="454"/>
      <c r="BJ705" s="454"/>
      <c r="BK705" s="454"/>
      <c r="BL705" s="454"/>
      <c r="BM705" s="454"/>
      <c r="BN705" s="454"/>
      <c r="BO705" s="454"/>
      <c r="BP705" s="454"/>
      <c r="BQ705" s="454"/>
      <c r="BR705" s="454"/>
      <c r="BS705" s="454"/>
      <c r="BT705" s="454"/>
      <c r="BU705" s="454"/>
      <c r="BV705" s="454"/>
      <c r="BW705" s="454"/>
      <c r="BX705" s="454"/>
      <c r="BY705" s="454"/>
      <c r="BZ705" s="454"/>
      <c r="CA705" s="454"/>
      <c r="CB705" s="454"/>
      <c r="CC705" s="454"/>
      <c r="CD705" s="454"/>
      <c r="CE705" s="454"/>
      <c r="CF705" s="454"/>
      <c r="CG705" s="454"/>
      <c r="CH705" s="454"/>
      <c r="CI705" s="454"/>
      <c r="CJ705" s="454"/>
      <c r="CK705" s="454"/>
      <c r="CL705" s="454"/>
      <c r="CM705" s="454"/>
      <c r="CN705" s="454"/>
      <c r="CO705" s="454"/>
      <c r="CP705" s="454"/>
      <c r="CQ705" s="454"/>
      <c r="CR705" s="454"/>
      <c r="CS705" s="454"/>
      <c r="CT705" s="454"/>
      <c r="CU705" s="454"/>
      <c r="CV705" s="454"/>
      <c r="CW705" s="454"/>
      <c r="CX705" s="454"/>
      <c r="CY705" s="454"/>
      <c r="CZ705" s="454"/>
      <c r="DA705" s="454"/>
      <c r="DB705" s="454"/>
      <c r="DC705" s="454"/>
      <c r="DD705" s="454"/>
      <c r="DE705" s="454"/>
      <c r="DF705" s="454"/>
      <c r="DG705" s="454"/>
      <c r="DH705" s="454"/>
      <c r="DI705" s="454"/>
      <c r="DJ705" s="454"/>
      <c r="DK705" s="454"/>
      <c r="DL705" s="454"/>
      <c r="DM705" s="454"/>
      <c r="DN705" s="454"/>
      <c r="DO705" s="454"/>
      <c r="DP705" s="454"/>
      <c r="DQ705" s="454"/>
      <c r="DR705" s="454"/>
      <c r="DS705" s="454"/>
      <c r="DT705" s="454"/>
      <c r="DU705" s="454"/>
      <c r="DV705" s="454"/>
      <c r="DW705" s="454"/>
      <c r="DX705" s="454"/>
      <c r="DY705" s="454"/>
      <c r="DZ705" s="454"/>
      <c r="EA705" s="454"/>
      <c r="EB705" s="454"/>
      <c r="EC705" s="454"/>
      <c r="ED705" s="454"/>
      <c r="EE705" s="454"/>
      <c r="EF705" s="454"/>
      <c r="EG705" s="454"/>
      <c r="EH705" s="454"/>
      <c r="EI705" s="454"/>
      <c r="EJ705" s="454"/>
      <c r="EK705" s="454"/>
      <c r="EL705" s="454"/>
      <c r="EM705" s="454"/>
      <c r="EN705" s="454"/>
      <c r="EO705" s="454"/>
      <c r="EP705" s="454"/>
      <c r="EQ705" s="454"/>
      <c r="ER705" s="454"/>
      <c r="ES705" s="454"/>
      <c r="ET705" s="454"/>
      <c r="EU705" s="581"/>
      <c r="EV705" s="581"/>
      <c r="EW705" s="581"/>
      <c r="EX705" s="581"/>
      <c r="EY705" s="581"/>
      <c r="EZ705" s="581"/>
      <c r="FA705" s="581"/>
      <c r="FB705" s="581"/>
      <c r="FC705" s="581"/>
      <c r="FD705" s="581"/>
      <c r="FE705" s="581"/>
    </row>
    <row r="706" spans="1:161">
      <c r="A706" s="454"/>
      <c r="B706" s="653"/>
      <c r="C706" s="454"/>
      <c r="D706" s="454"/>
      <c r="E706" s="454"/>
      <c r="F706" s="504"/>
      <c r="G706" s="454"/>
      <c r="H706" s="454"/>
      <c r="I706" s="454"/>
      <c r="J706" s="454"/>
      <c r="K706" s="454"/>
      <c r="L706" s="454"/>
      <c r="M706" s="454"/>
      <c r="N706" s="454"/>
      <c r="O706" s="454"/>
      <c r="P706" s="454"/>
      <c r="Q706" s="454"/>
      <c r="R706" s="454"/>
      <c r="S706" s="454"/>
      <c r="T706" s="454"/>
      <c r="U706" s="454"/>
      <c r="V706" s="454"/>
      <c r="W706" s="454"/>
      <c r="X706" s="454"/>
      <c r="Y706" s="454"/>
      <c r="Z706" s="454"/>
      <c r="AA706" s="454"/>
      <c r="AB706" s="454"/>
      <c r="AC706" s="454"/>
      <c r="AD706" s="454"/>
      <c r="AE706" s="454"/>
      <c r="AF706" s="454"/>
      <c r="AG706" s="454"/>
      <c r="AH706" s="454"/>
      <c r="AI706" s="454"/>
      <c r="AJ706" s="454"/>
      <c r="AK706" s="454"/>
      <c r="AL706" s="454"/>
      <c r="AM706" s="454"/>
      <c r="AN706" s="454"/>
      <c r="AO706" s="454"/>
      <c r="AP706" s="454"/>
      <c r="AQ706" s="454"/>
      <c r="AR706" s="454"/>
      <c r="AS706" s="454"/>
      <c r="AT706" s="454"/>
      <c r="AU706" s="454"/>
      <c r="AV706" s="454"/>
      <c r="AW706" s="454"/>
      <c r="AX706" s="454"/>
      <c r="AY706" s="454"/>
      <c r="AZ706" s="454"/>
      <c r="BA706" s="454"/>
      <c r="BB706" s="454"/>
      <c r="BC706" s="454"/>
      <c r="BD706" s="454"/>
      <c r="BE706" s="454"/>
      <c r="BF706" s="454"/>
      <c r="BG706" s="454"/>
      <c r="BH706" s="454"/>
      <c r="BI706" s="454"/>
      <c r="BJ706" s="454"/>
      <c r="BK706" s="454"/>
      <c r="BL706" s="454"/>
      <c r="BM706" s="454"/>
      <c r="BN706" s="454"/>
      <c r="BO706" s="454"/>
      <c r="BP706" s="454"/>
      <c r="BQ706" s="454"/>
      <c r="BR706" s="454"/>
      <c r="BS706" s="454"/>
      <c r="BT706" s="454"/>
      <c r="BU706" s="454"/>
      <c r="BV706" s="454"/>
      <c r="BW706" s="454"/>
      <c r="BX706" s="454"/>
      <c r="BY706" s="454"/>
      <c r="BZ706" s="454"/>
      <c r="CA706" s="454"/>
      <c r="CB706" s="454"/>
      <c r="CC706" s="454"/>
      <c r="CD706" s="454"/>
      <c r="CE706" s="454"/>
      <c r="CF706" s="454"/>
      <c r="CG706" s="454"/>
      <c r="CH706" s="454"/>
      <c r="CI706" s="454"/>
      <c r="CJ706" s="454"/>
      <c r="CK706" s="454"/>
      <c r="CL706" s="454"/>
      <c r="CM706" s="454"/>
      <c r="CN706" s="454"/>
      <c r="CO706" s="454"/>
      <c r="CP706" s="454"/>
      <c r="CQ706" s="454"/>
      <c r="CR706" s="454"/>
      <c r="CS706" s="454"/>
      <c r="CT706" s="454"/>
      <c r="CU706" s="454"/>
      <c r="CV706" s="454"/>
      <c r="CW706" s="454"/>
      <c r="CX706" s="454"/>
      <c r="CY706" s="454"/>
      <c r="CZ706" s="454"/>
      <c r="DA706" s="454"/>
      <c r="DB706" s="454"/>
      <c r="DC706" s="454"/>
      <c r="DD706" s="454"/>
      <c r="DE706" s="454"/>
      <c r="DF706" s="454"/>
      <c r="DG706" s="454"/>
      <c r="DH706" s="454"/>
      <c r="DI706" s="454"/>
      <c r="DJ706" s="454"/>
      <c r="DK706" s="454"/>
      <c r="DL706" s="454"/>
      <c r="DM706" s="454"/>
      <c r="DN706" s="454"/>
      <c r="DO706" s="454"/>
      <c r="DP706" s="454"/>
      <c r="DQ706" s="454"/>
      <c r="DR706" s="454"/>
      <c r="DS706" s="454"/>
      <c r="DT706" s="454"/>
      <c r="DU706" s="454"/>
      <c r="DV706" s="454"/>
      <c r="DW706" s="454"/>
      <c r="DX706" s="454"/>
      <c r="DY706" s="454"/>
      <c r="DZ706" s="454"/>
      <c r="EA706" s="454"/>
      <c r="EB706" s="454"/>
      <c r="EC706" s="454"/>
      <c r="ED706" s="454"/>
      <c r="EE706" s="454"/>
      <c r="EF706" s="454"/>
      <c r="EG706" s="454"/>
      <c r="EH706" s="454"/>
      <c r="EI706" s="454"/>
      <c r="EJ706" s="454"/>
      <c r="EK706" s="454"/>
      <c r="EL706" s="454"/>
      <c r="EM706" s="454"/>
      <c r="EN706" s="454"/>
      <c r="EO706" s="454"/>
      <c r="EP706" s="454"/>
      <c r="EQ706" s="454"/>
      <c r="ER706" s="454"/>
      <c r="ES706" s="454"/>
      <c r="ET706" s="454"/>
      <c r="EU706" s="581"/>
      <c r="EV706" s="581"/>
      <c r="EW706" s="581"/>
      <c r="EX706" s="581"/>
      <c r="EY706" s="581"/>
      <c r="EZ706" s="581"/>
      <c r="FA706" s="581"/>
      <c r="FB706" s="581"/>
      <c r="FC706" s="581"/>
      <c r="FD706" s="581"/>
      <c r="FE706" s="581"/>
    </row>
    <row r="707" spans="1:161">
      <c r="A707" s="454"/>
      <c r="B707" s="653"/>
      <c r="C707" s="454"/>
      <c r="D707" s="454"/>
      <c r="E707" s="454"/>
      <c r="F707" s="504"/>
      <c r="G707" s="454"/>
      <c r="H707" s="454"/>
      <c r="I707" s="454"/>
      <c r="J707" s="454"/>
      <c r="K707" s="454"/>
      <c r="L707" s="454"/>
      <c r="M707" s="454"/>
      <c r="N707" s="454"/>
      <c r="O707" s="454"/>
      <c r="P707" s="454"/>
      <c r="Q707" s="454"/>
      <c r="R707" s="454"/>
      <c r="S707" s="454"/>
      <c r="T707" s="454"/>
      <c r="U707" s="454"/>
      <c r="V707" s="454"/>
      <c r="W707" s="454"/>
      <c r="X707" s="454"/>
      <c r="Y707" s="454"/>
      <c r="Z707" s="454"/>
      <c r="AA707" s="454"/>
      <c r="AB707" s="454"/>
      <c r="AC707" s="454"/>
      <c r="AD707" s="454"/>
      <c r="AE707" s="454"/>
      <c r="AF707" s="454"/>
      <c r="AG707" s="454"/>
      <c r="AH707" s="454"/>
      <c r="AI707" s="454"/>
      <c r="AJ707" s="454"/>
      <c r="AK707" s="454"/>
      <c r="AL707" s="454"/>
      <c r="AM707" s="454"/>
      <c r="AN707" s="454"/>
      <c r="AO707" s="454"/>
      <c r="AP707" s="454"/>
      <c r="AQ707" s="454"/>
      <c r="AR707" s="454"/>
      <c r="AS707" s="454"/>
      <c r="AT707" s="454"/>
      <c r="AU707" s="454"/>
      <c r="AV707" s="454"/>
      <c r="AW707" s="454"/>
      <c r="AX707" s="454"/>
      <c r="AY707" s="454"/>
      <c r="AZ707" s="454"/>
      <c r="BA707" s="454"/>
      <c r="BB707" s="454"/>
      <c r="BC707" s="454"/>
      <c r="BD707" s="454"/>
      <c r="BE707" s="454"/>
      <c r="BF707" s="454"/>
      <c r="BG707" s="454"/>
      <c r="BH707" s="454"/>
      <c r="BI707" s="454"/>
      <c r="BJ707" s="454"/>
      <c r="BK707" s="454"/>
      <c r="BL707" s="454"/>
      <c r="BM707" s="454"/>
      <c r="BN707" s="454"/>
      <c r="BO707" s="454"/>
      <c r="BP707" s="454"/>
      <c r="BQ707" s="454"/>
      <c r="BR707" s="454"/>
      <c r="BS707" s="454"/>
      <c r="BT707" s="454"/>
      <c r="BU707" s="454"/>
      <c r="BV707" s="454"/>
      <c r="BW707" s="454"/>
      <c r="BX707" s="454"/>
      <c r="BY707" s="454"/>
      <c r="BZ707" s="454"/>
      <c r="CA707" s="454"/>
      <c r="CB707" s="454"/>
      <c r="CC707" s="454"/>
      <c r="CD707" s="454"/>
      <c r="CE707" s="454"/>
      <c r="CF707" s="454"/>
      <c r="CG707" s="454"/>
      <c r="CH707" s="454"/>
      <c r="CI707" s="454"/>
      <c r="CJ707" s="454"/>
      <c r="CK707" s="454"/>
      <c r="CL707" s="454"/>
      <c r="CM707" s="454"/>
      <c r="CN707" s="454"/>
      <c r="CO707" s="454"/>
      <c r="CP707" s="454"/>
      <c r="CQ707" s="454"/>
      <c r="CR707" s="454"/>
      <c r="CS707" s="454"/>
      <c r="CT707" s="454"/>
      <c r="CU707" s="454"/>
      <c r="CV707" s="454"/>
      <c r="CW707" s="454"/>
      <c r="CX707" s="454"/>
      <c r="CY707" s="454"/>
      <c r="CZ707" s="454"/>
      <c r="DA707" s="454"/>
      <c r="DB707" s="454"/>
      <c r="DC707" s="454"/>
      <c r="DD707" s="454"/>
      <c r="DE707" s="454"/>
      <c r="DF707" s="454"/>
      <c r="DG707" s="454"/>
      <c r="DH707" s="454"/>
      <c r="DI707" s="454"/>
      <c r="DJ707" s="454"/>
      <c r="DK707" s="454"/>
      <c r="DL707" s="454"/>
      <c r="DM707" s="454"/>
      <c r="DN707" s="454"/>
      <c r="DO707" s="454"/>
      <c r="DP707" s="454"/>
      <c r="DQ707" s="454"/>
      <c r="DR707" s="454"/>
      <c r="DS707" s="454"/>
      <c r="DT707" s="454"/>
      <c r="DU707" s="454"/>
      <c r="DV707" s="454"/>
      <c r="DW707" s="454"/>
      <c r="DX707" s="454"/>
      <c r="DY707" s="454"/>
      <c r="DZ707" s="454"/>
      <c r="EA707" s="454"/>
      <c r="EB707" s="454"/>
      <c r="EC707" s="454"/>
      <c r="ED707" s="454"/>
      <c r="EE707" s="454"/>
      <c r="EF707" s="454"/>
      <c r="EG707" s="454"/>
      <c r="EH707" s="454"/>
      <c r="EI707" s="454"/>
      <c r="EJ707" s="454"/>
      <c r="EK707" s="454"/>
      <c r="EL707" s="454"/>
      <c r="EM707" s="454"/>
      <c r="EN707" s="454"/>
      <c r="EO707" s="454"/>
      <c r="EP707" s="454"/>
      <c r="EQ707" s="454"/>
      <c r="ER707" s="454"/>
      <c r="ES707" s="454"/>
      <c r="ET707" s="454"/>
      <c r="EU707" s="581"/>
      <c r="EV707" s="581"/>
      <c r="EW707" s="581"/>
      <c r="EX707" s="581"/>
      <c r="EY707" s="581"/>
      <c r="EZ707" s="581"/>
      <c r="FA707" s="581"/>
      <c r="FB707" s="581"/>
      <c r="FC707" s="581"/>
      <c r="FD707" s="581"/>
      <c r="FE707" s="581"/>
    </row>
    <row r="708" spans="1:161">
      <c r="A708" s="454"/>
      <c r="B708" s="653"/>
      <c r="C708" s="454"/>
      <c r="D708" s="454"/>
      <c r="E708" s="454"/>
      <c r="F708" s="504"/>
      <c r="G708" s="454"/>
      <c r="H708" s="454"/>
      <c r="I708" s="454"/>
      <c r="J708" s="454"/>
      <c r="K708" s="454"/>
      <c r="L708" s="454"/>
      <c r="M708" s="454"/>
      <c r="N708" s="454"/>
      <c r="O708" s="454"/>
      <c r="P708" s="454"/>
      <c r="Q708" s="454"/>
      <c r="R708" s="454"/>
      <c r="S708" s="454"/>
      <c r="T708" s="454"/>
      <c r="U708" s="454"/>
      <c r="V708" s="454"/>
      <c r="W708" s="454"/>
      <c r="X708" s="454"/>
      <c r="Y708" s="454"/>
      <c r="Z708" s="454"/>
      <c r="AA708" s="454"/>
      <c r="AB708" s="454"/>
      <c r="AC708" s="454"/>
      <c r="AD708" s="454"/>
      <c r="AE708" s="454"/>
      <c r="AF708" s="454"/>
      <c r="AG708" s="454"/>
      <c r="AH708" s="454"/>
      <c r="AI708" s="454"/>
      <c r="AJ708" s="454"/>
      <c r="AK708" s="454"/>
      <c r="AL708" s="454"/>
      <c r="AM708" s="454"/>
      <c r="AN708" s="454"/>
      <c r="AO708" s="454"/>
      <c r="AP708" s="454"/>
      <c r="AQ708" s="454"/>
      <c r="AR708" s="454"/>
      <c r="AS708" s="454"/>
      <c r="AT708" s="454"/>
      <c r="AU708" s="454"/>
      <c r="AV708" s="454"/>
      <c r="AW708" s="454"/>
      <c r="AX708" s="454"/>
      <c r="AY708" s="454"/>
      <c r="AZ708" s="454"/>
      <c r="BA708" s="454"/>
      <c r="BB708" s="454"/>
      <c r="BC708" s="454"/>
      <c r="BD708" s="454"/>
      <c r="BE708" s="454"/>
      <c r="BF708" s="454"/>
      <c r="BG708" s="454"/>
      <c r="BH708" s="454"/>
      <c r="BI708" s="454"/>
      <c r="BJ708" s="454"/>
      <c r="BK708" s="454"/>
      <c r="BL708" s="454"/>
      <c r="BM708" s="454"/>
      <c r="BN708" s="454"/>
      <c r="BO708" s="454"/>
      <c r="BP708" s="454"/>
      <c r="BQ708" s="454"/>
      <c r="BR708" s="454"/>
      <c r="BS708" s="454"/>
      <c r="BT708" s="454"/>
      <c r="BU708" s="454"/>
      <c r="BV708" s="454"/>
      <c r="BW708" s="454"/>
      <c r="BX708" s="454"/>
      <c r="BY708" s="454"/>
      <c r="BZ708" s="454"/>
      <c r="CA708" s="454"/>
      <c r="CB708" s="454"/>
      <c r="CC708" s="454"/>
      <c r="CD708" s="454"/>
      <c r="CE708" s="454"/>
      <c r="CF708" s="454"/>
      <c r="CG708" s="454"/>
      <c r="CH708" s="454"/>
      <c r="CI708" s="454"/>
      <c r="CJ708" s="454"/>
      <c r="CK708" s="454"/>
      <c r="CL708" s="454"/>
      <c r="CM708" s="454"/>
      <c r="CN708" s="454"/>
      <c r="CO708" s="454"/>
      <c r="CP708" s="454"/>
      <c r="CQ708" s="454"/>
      <c r="CR708" s="454"/>
      <c r="CS708" s="454"/>
      <c r="CT708" s="454"/>
      <c r="CU708" s="454"/>
      <c r="CV708" s="454"/>
      <c r="CW708" s="454"/>
      <c r="CX708" s="454"/>
      <c r="CY708" s="454"/>
      <c r="CZ708" s="454"/>
      <c r="DA708" s="454"/>
      <c r="DB708" s="454"/>
      <c r="DC708" s="454"/>
      <c r="DD708" s="454"/>
      <c r="DE708" s="454"/>
      <c r="DF708" s="454"/>
      <c r="DG708" s="454"/>
      <c r="DH708" s="454"/>
      <c r="DI708" s="454"/>
      <c r="DJ708" s="454"/>
      <c r="DK708" s="454"/>
      <c r="DL708" s="454"/>
      <c r="DM708" s="454"/>
      <c r="DN708" s="454"/>
      <c r="DO708" s="454"/>
      <c r="DP708" s="454"/>
      <c r="DQ708" s="454"/>
      <c r="DR708" s="454"/>
      <c r="DS708" s="454"/>
      <c r="DT708" s="454"/>
      <c r="DU708" s="454"/>
      <c r="DV708" s="454"/>
      <c r="DW708" s="454"/>
      <c r="DX708" s="454"/>
      <c r="DY708" s="454"/>
      <c r="DZ708" s="454"/>
      <c r="EA708" s="454"/>
      <c r="EB708" s="454"/>
      <c r="EC708" s="454"/>
      <c r="ED708" s="454"/>
      <c r="EE708" s="454"/>
      <c r="EF708" s="454"/>
      <c r="EG708" s="454"/>
      <c r="EH708" s="454"/>
      <c r="EI708" s="454"/>
      <c r="EJ708" s="454"/>
      <c r="EK708" s="454"/>
      <c r="EL708" s="454"/>
      <c r="EM708" s="454"/>
      <c r="EN708" s="454"/>
      <c r="EO708" s="454"/>
      <c r="EP708" s="454"/>
      <c r="EQ708" s="454"/>
      <c r="ER708" s="454"/>
      <c r="ES708" s="454"/>
      <c r="ET708" s="454"/>
      <c r="EU708" s="581"/>
      <c r="EV708" s="581"/>
      <c r="EW708" s="581"/>
      <c r="EX708" s="581"/>
      <c r="EY708" s="581"/>
      <c r="EZ708" s="581"/>
      <c r="FA708" s="581"/>
      <c r="FB708" s="581"/>
      <c r="FC708" s="581"/>
      <c r="FD708" s="581"/>
      <c r="FE708" s="581"/>
    </row>
    <row r="709" spans="1:161">
      <c r="A709" s="454"/>
      <c r="B709" s="653"/>
      <c r="C709" s="454"/>
      <c r="D709" s="454"/>
      <c r="E709" s="454"/>
      <c r="F709" s="504"/>
      <c r="G709" s="454"/>
      <c r="H709" s="454"/>
      <c r="I709" s="454"/>
      <c r="J709" s="454"/>
      <c r="K709" s="454"/>
      <c r="L709" s="454"/>
      <c r="M709" s="454"/>
      <c r="N709" s="454"/>
      <c r="O709" s="454"/>
      <c r="P709" s="454"/>
      <c r="Q709" s="454"/>
      <c r="R709" s="454"/>
      <c r="S709" s="454"/>
      <c r="T709" s="454"/>
      <c r="U709" s="454"/>
      <c r="V709" s="454"/>
      <c r="W709" s="454"/>
      <c r="X709" s="454"/>
      <c r="Y709" s="454"/>
      <c r="Z709" s="454"/>
      <c r="AA709" s="454"/>
      <c r="AB709" s="454"/>
      <c r="AC709" s="454"/>
      <c r="AD709" s="454"/>
      <c r="AE709" s="454"/>
      <c r="AF709" s="454"/>
      <c r="AG709" s="454"/>
      <c r="AH709" s="454"/>
      <c r="AI709" s="454"/>
      <c r="AJ709" s="454"/>
      <c r="AK709" s="454"/>
      <c r="AL709" s="454"/>
      <c r="AM709" s="454"/>
      <c r="AN709" s="454"/>
      <c r="AO709" s="454"/>
      <c r="AP709" s="454"/>
      <c r="AQ709" s="454"/>
      <c r="AR709" s="454"/>
      <c r="AS709" s="454"/>
      <c r="AT709" s="454"/>
      <c r="AU709" s="454"/>
      <c r="AV709" s="454"/>
      <c r="AW709" s="454"/>
      <c r="AX709" s="454"/>
      <c r="AY709" s="454"/>
      <c r="AZ709" s="454"/>
      <c r="BA709" s="454"/>
      <c r="BB709" s="454"/>
      <c r="BC709" s="454"/>
      <c r="BD709" s="454"/>
      <c r="BE709" s="454"/>
      <c r="BF709" s="454"/>
      <c r="BG709" s="454"/>
      <c r="BH709" s="454"/>
      <c r="BI709" s="454"/>
      <c r="BJ709" s="454"/>
      <c r="BK709" s="454"/>
      <c r="BL709" s="454"/>
      <c r="BM709" s="454"/>
      <c r="BN709" s="454"/>
      <c r="BO709" s="454"/>
      <c r="BP709" s="454"/>
      <c r="BQ709" s="454"/>
      <c r="BR709" s="454"/>
      <c r="BS709" s="454"/>
      <c r="BT709" s="454"/>
      <c r="BU709" s="454"/>
      <c r="BV709" s="454"/>
      <c r="BW709" s="454"/>
      <c r="BX709" s="454"/>
      <c r="BY709" s="454"/>
      <c r="BZ709" s="454"/>
      <c r="CA709" s="454"/>
      <c r="CB709" s="454"/>
      <c r="CC709" s="454"/>
      <c r="CD709" s="454"/>
      <c r="CE709" s="454"/>
      <c r="CF709" s="454"/>
      <c r="CG709" s="454"/>
      <c r="CH709" s="454"/>
      <c r="CI709" s="454"/>
      <c r="CJ709" s="454"/>
      <c r="CK709" s="454"/>
      <c r="CL709" s="454"/>
      <c r="CM709" s="454"/>
      <c r="CN709" s="454"/>
      <c r="CO709" s="454"/>
      <c r="CP709" s="454"/>
      <c r="CQ709" s="454"/>
      <c r="CR709" s="454"/>
      <c r="CS709" s="454"/>
      <c r="CT709" s="454"/>
      <c r="CU709" s="454"/>
      <c r="CV709" s="454"/>
      <c r="CW709" s="454"/>
      <c r="CX709" s="454"/>
      <c r="CY709" s="454"/>
      <c r="CZ709" s="454"/>
      <c r="DA709" s="454"/>
      <c r="DB709" s="454"/>
      <c r="DC709" s="454"/>
      <c r="DD709" s="454"/>
      <c r="DE709" s="454"/>
      <c r="DF709" s="454"/>
      <c r="DG709" s="454"/>
      <c r="DH709" s="454"/>
      <c r="DI709" s="454"/>
      <c r="DJ709" s="454"/>
      <c r="DK709" s="454"/>
      <c r="DL709" s="454"/>
      <c r="DM709" s="454"/>
      <c r="DN709" s="454"/>
      <c r="DO709" s="454"/>
      <c r="DP709" s="454"/>
      <c r="DQ709" s="454"/>
      <c r="DR709" s="454"/>
      <c r="DS709" s="454"/>
      <c r="DT709" s="454"/>
      <c r="DU709" s="454"/>
      <c r="DV709" s="454"/>
      <c r="DW709" s="454"/>
      <c r="DX709" s="454"/>
      <c r="DY709" s="454"/>
      <c r="DZ709" s="454"/>
      <c r="EA709" s="454"/>
      <c r="EB709" s="454"/>
      <c r="EC709" s="454"/>
      <c r="ED709" s="454"/>
      <c r="EE709" s="454"/>
      <c r="EF709" s="454"/>
      <c r="EG709" s="454"/>
      <c r="EH709" s="454"/>
      <c r="EI709" s="454"/>
      <c r="EJ709" s="454"/>
      <c r="EK709" s="454"/>
      <c r="EL709" s="454"/>
      <c r="EM709" s="454"/>
      <c r="EN709" s="454"/>
      <c r="EO709" s="454"/>
      <c r="EP709" s="454"/>
      <c r="EQ709" s="454"/>
      <c r="ER709" s="454"/>
      <c r="ES709" s="454"/>
      <c r="ET709" s="454"/>
      <c r="EU709" s="581"/>
      <c r="EV709" s="581"/>
      <c r="EW709" s="581"/>
      <c r="EX709" s="581"/>
      <c r="EY709" s="581"/>
      <c r="EZ709" s="581"/>
      <c r="FA709" s="581"/>
      <c r="FB709" s="581"/>
      <c r="FC709" s="581"/>
      <c r="FD709" s="581"/>
      <c r="FE709" s="581"/>
    </row>
    <row r="710" spans="1:161">
      <c r="A710" s="454"/>
      <c r="B710" s="653"/>
      <c r="C710" s="454"/>
      <c r="D710" s="454"/>
      <c r="E710" s="454"/>
      <c r="F710" s="504"/>
      <c r="G710" s="454"/>
      <c r="H710" s="454"/>
      <c r="I710" s="454"/>
      <c r="J710" s="454"/>
      <c r="K710" s="454"/>
      <c r="L710" s="454"/>
      <c r="M710" s="454"/>
      <c r="N710" s="454"/>
      <c r="O710" s="454"/>
      <c r="P710" s="454"/>
      <c r="Q710" s="454"/>
      <c r="R710" s="454"/>
      <c r="S710" s="454"/>
      <c r="T710" s="454"/>
      <c r="U710" s="454"/>
      <c r="V710" s="454"/>
      <c r="W710" s="454"/>
      <c r="X710" s="454"/>
      <c r="Y710" s="454"/>
      <c r="Z710" s="454"/>
      <c r="AA710" s="454"/>
      <c r="AB710" s="454"/>
      <c r="AC710" s="454"/>
      <c r="AD710" s="454"/>
      <c r="AE710" s="454"/>
      <c r="AF710" s="454"/>
      <c r="AG710" s="454"/>
      <c r="AH710" s="454"/>
      <c r="AI710" s="454"/>
      <c r="AJ710" s="454"/>
      <c r="AK710" s="454"/>
      <c r="AL710" s="454"/>
      <c r="AM710" s="454"/>
      <c r="AN710" s="454"/>
      <c r="AO710" s="454"/>
      <c r="AP710" s="454"/>
      <c r="AQ710" s="454"/>
      <c r="AR710" s="454"/>
      <c r="AS710" s="454"/>
      <c r="AT710" s="454"/>
      <c r="AU710" s="454"/>
      <c r="AV710" s="454"/>
      <c r="AW710" s="454"/>
      <c r="AX710" s="454"/>
      <c r="AY710" s="454"/>
      <c r="AZ710" s="454"/>
      <c r="BA710" s="454"/>
      <c r="BB710" s="454"/>
      <c r="BC710" s="454"/>
      <c r="BD710" s="454"/>
      <c r="BE710" s="454"/>
      <c r="BF710" s="454"/>
      <c r="BG710" s="454"/>
      <c r="BH710" s="454"/>
      <c r="BI710" s="454"/>
      <c r="BJ710" s="454"/>
      <c r="BK710" s="454"/>
      <c r="BL710" s="454"/>
      <c r="BM710" s="454"/>
      <c r="BN710" s="454"/>
      <c r="BO710" s="454"/>
      <c r="BP710" s="454"/>
      <c r="BQ710" s="454"/>
      <c r="BR710" s="454"/>
      <c r="BS710" s="454"/>
      <c r="BT710" s="454"/>
      <c r="BU710" s="454"/>
      <c r="BV710" s="454"/>
      <c r="BW710" s="454"/>
      <c r="BX710" s="454"/>
      <c r="BY710" s="454"/>
      <c r="BZ710" s="454"/>
      <c r="CA710" s="454"/>
      <c r="CB710" s="454"/>
      <c r="CC710" s="454"/>
      <c r="CD710" s="454"/>
      <c r="CE710" s="454"/>
      <c r="CF710" s="454"/>
      <c r="CG710" s="454"/>
      <c r="CH710" s="454"/>
      <c r="CI710" s="454"/>
      <c r="CJ710" s="454"/>
      <c r="CK710" s="454"/>
      <c r="CL710" s="454"/>
      <c r="CM710" s="454"/>
      <c r="CN710" s="454"/>
      <c r="CO710" s="454"/>
      <c r="CP710" s="454"/>
      <c r="CQ710" s="454"/>
      <c r="CR710" s="454"/>
      <c r="CS710" s="454"/>
      <c r="CT710" s="454"/>
      <c r="CU710" s="454"/>
      <c r="CV710" s="454"/>
      <c r="CW710" s="454"/>
      <c r="CX710" s="454"/>
      <c r="CY710" s="454"/>
      <c r="CZ710" s="454"/>
      <c r="DA710" s="454"/>
      <c r="DB710" s="454"/>
      <c r="DC710" s="454"/>
      <c r="DD710" s="454"/>
      <c r="DE710" s="454"/>
      <c r="DF710" s="454"/>
      <c r="DG710" s="454"/>
      <c r="DH710" s="454"/>
      <c r="DI710" s="454"/>
      <c r="DJ710" s="454"/>
      <c r="DK710" s="454"/>
      <c r="DL710" s="454"/>
      <c r="DM710" s="454"/>
      <c r="DN710" s="454"/>
      <c r="DO710" s="454"/>
      <c r="DP710" s="454"/>
      <c r="DQ710" s="454"/>
      <c r="DR710" s="454"/>
      <c r="DS710" s="454"/>
      <c r="DT710" s="454"/>
      <c r="DU710" s="454"/>
      <c r="DV710" s="454"/>
      <c r="DW710" s="454"/>
      <c r="DX710" s="454"/>
      <c r="DY710" s="454"/>
      <c r="DZ710" s="454"/>
      <c r="EA710" s="454"/>
      <c r="EB710" s="454"/>
      <c r="EC710" s="454"/>
      <c r="ED710" s="454"/>
      <c r="EE710" s="454"/>
      <c r="EF710" s="454"/>
      <c r="EG710" s="454"/>
      <c r="EH710" s="454"/>
      <c r="EI710" s="454"/>
      <c r="EJ710" s="454"/>
      <c r="EK710" s="454"/>
      <c r="EL710" s="454"/>
      <c r="EM710" s="454"/>
      <c r="EN710" s="454"/>
      <c r="EO710" s="454"/>
      <c r="EP710" s="454"/>
      <c r="EQ710" s="454"/>
      <c r="ER710" s="454"/>
      <c r="ES710" s="454"/>
      <c r="ET710" s="454"/>
      <c r="EU710" s="581"/>
      <c r="EV710" s="581"/>
      <c r="EW710" s="581"/>
      <c r="EX710" s="581"/>
      <c r="EY710" s="581"/>
      <c r="EZ710" s="581"/>
      <c r="FA710" s="581"/>
      <c r="FB710" s="581"/>
      <c r="FC710" s="581"/>
      <c r="FD710" s="581"/>
      <c r="FE710" s="581"/>
    </row>
    <row r="711" spans="1:161">
      <c r="A711" s="454"/>
      <c r="B711" s="653"/>
      <c r="C711" s="454"/>
      <c r="D711" s="454"/>
      <c r="E711" s="454"/>
      <c r="F711" s="504"/>
      <c r="G711" s="454"/>
      <c r="H711" s="454"/>
      <c r="I711" s="454"/>
      <c r="J711" s="454"/>
      <c r="K711" s="454"/>
      <c r="L711" s="454"/>
      <c r="M711" s="454"/>
      <c r="N711" s="454"/>
      <c r="O711" s="454"/>
      <c r="P711" s="454"/>
      <c r="Q711" s="454"/>
      <c r="R711" s="454"/>
      <c r="S711" s="454"/>
      <c r="T711" s="454"/>
      <c r="U711" s="454"/>
      <c r="V711" s="454"/>
      <c r="W711" s="454"/>
      <c r="X711" s="454"/>
      <c r="Y711" s="454"/>
      <c r="Z711" s="454"/>
      <c r="AA711" s="454"/>
      <c r="AB711" s="454"/>
      <c r="AC711" s="454"/>
      <c r="AD711" s="454"/>
      <c r="AE711" s="454"/>
      <c r="AF711" s="454"/>
      <c r="AG711" s="454"/>
      <c r="AH711" s="454"/>
      <c r="AI711" s="454"/>
      <c r="AJ711" s="454"/>
      <c r="AK711" s="454"/>
      <c r="AL711" s="454"/>
      <c r="AM711" s="454"/>
      <c r="AN711" s="454"/>
      <c r="AO711" s="454"/>
      <c r="AP711" s="454"/>
      <c r="AQ711" s="454"/>
      <c r="AR711" s="454"/>
      <c r="AS711" s="454"/>
      <c r="AT711" s="454"/>
      <c r="AU711" s="454"/>
      <c r="AV711" s="454"/>
      <c r="AW711" s="454"/>
      <c r="AX711" s="454"/>
      <c r="AY711" s="454"/>
      <c r="AZ711" s="454"/>
      <c r="BA711" s="454"/>
      <c r="BB711" s="454"/>
      <c r="BC711" s="454"/>
      <c r="BD711" s="454"/>
      <c r="BE711" s="454"/>
      <c r="BF711" s="454"/>
      <c r="BG711" s="454"/>
      <c r="BH711" s="454"/>
      <c r="BI711" s="454"/>
      <c r="BJ711" s="454"/>
      <c r="BK711" s="454"/>
      <c r="BL711" s="454"/>
      <c r="BM711" s="454"/>
      <c r="BN711" s="454"/>
      <c r="BO711" s="454"/>
      <c r="BP711" s="454"/>
      <c r="BQ711" s="454"/>
      <c r="BR711" s="454"/>
      <c r="BS711" s="454"/>
      <c r="BT711" s="454"/>
      <c r="BU711" s="454"/>
      <c r="BV711" s="454"/>
      <c r="BW711" s="454"/>
      <c r="BX711" s="454"/>
      <c r="BY711" s="454"/>
      <c r="BZ711" s="454"/>
      <c r="CA711" s="454"/>
      <c r="CB711" s="454"/>
      <c r="CC711" s="454"/>
      <c r="CD711" s="454"/>
      <c r="CE711" s="454"/>
      <c r="CF711" s="454"/>
      <c r="CG711" s="454"/>
      <c r="CH711" s="454"/>
      <c r="CI711" s="454"/>
      <c r="CJ711" s="454"/>
      <c r="CK711" s="454"/>
      <c r="CL711" s="454"/>
      <c r="CM711" s="454"/>
      <c r="CN711" s="454"/>
      <c r="CO711" s="454"/>
      <c r="CP711" s="454"/>
      <c r="CQ711" s="454"/>
      <c r="CR711" s="454"/>
      <c r="CS711" s="454"/>
      <c r="CT711" s="454"/>
      <c r="CU711" s="454"/>
      <c r="CV711" s="454"/>
      <c r="CW711" s="454"/>
      <c r="CX711" s="454"/>
      <c r="CY711" s="454"/>
      <c r="CZ711" s="454"/>
      <c r="DA711" s="454"/>
      <c r="DB711" s="454"/>
      <c r="DC711" s="454"/>
      <c r="DD711" s="454"/>
      <c r="DE711" s="454"/>
      <c r="DF711" s="454"/>
      <c r="DG711" s="454"/>
      <c r="DH711" s="454"/>
      <c r="DI711" s="454"/>
      <c r="DJ711" s="454"/>
      <c r="DK711" s="454"/>
      <c r="DL711" s="454"/>
      <c r="DM711" s="454"/>
      <c r="DN711" s="454"/>
      <c r="DO711" s="454"/>
      <c r="DP711" s="454"/>
      <c r="DQ711" s="454"/>
      <c r="DR711" s="454"/>
      <c r="DS711" s="454"/>
      <c r="DT711" s="454"/>
      <c r="DU711" s="454"/>
      <c r="DV711" s="454"/>
      <c r="DW711" s="454"/>
      <c r="DX711" s="454"/>
      <c r="DY711" s="454"/>
      <c r="DZ711" s="454"/>
      <c r="EA711" s="454"/>
      <c r="EB711" s="454"/>
      <c r="EC711" s="454"/>
      <c r="ED711" s="454"/>
      <c r="EE711" s="454"/>
      <c r="EF711" s="454"/>
      <c r="EG711" s="454"/>
      <c r="EH711" s="454"/>
      <c r="EI711" s="454"/>
      <c r="EJ711" s="454"/>
      <c r="EK711" s="454"/>
      <c r="EL711" s="454"/>
      <c r="EM711" s="454"/>
      <c r="EN711" s="454"/>
      <c r="EO711" s="454"/>
      <c r="EP711" s="454"/>
      <c r="EQ711" s="454"/>
      <c r="ER711" s="454"/>
      <c r="ES711" s="454"/>
      <c r="ET711" s="454"/>
      <c r="EU711" s="581"/>
      <c r="EV711" s="581"/>
      <c r="EW711" s="581"/>
      <c r="EX711" s="581"/>
      <c r="EY711" s="581"/>
      <c r="EZ711" s="581"/>
      <c r="FA711" s="581"/>
      <c r="FB711" s="581"/>
      <c r="FC711" s="581"/>
      <c r="FD711" s="581"/>
      <c r="FE711" s="581"/>
    </row>
    <row r="712" spans="1:161">
      <c r="A712" s="454"/>
      <c r="B712" s="653"/>
      <c r="C712" s="454"/>
      <c r="D712" s="454"/>
      <c r="E712" s="454"/>
      <c r="F712" s="504"/>
      <c r="G712" s="454"/>
      <c r="H712" s="454"/>
      <c r="I712" s="454"/>
      <c r="J712" s="454"/>
      <c r="K712" s="454"/>
      <c r="L712" s="454"/>
      <c r="M712" s="454"/>
      <c r="N712" s="454"/>
      <c r="O712" s="454"/>
      <c r="P712" s="454"/>
      <c r="Q712" s="454"/>
      <c r="R712" s="454"/>
      <c r="S712" s="454"/>
      <c r="T712" s="454"/>
      <c r="U712" s="454"/>
      <c r="V712" s="454"/>
      <c r="W712" s="454"/>
      <c r="X712" s="454"/>
      <c r="Y712" s="454"/>
      <c r="Z712" s="454"/>
      <c r="AA712" s="454"/>
      <c r="AB712" s="454"/>
      <c r="AC712" s="454"/>
      <c r="AD712" s="454"/>
      <c r="AE712" s="454"/>
      <c r="AF712" s="454"/>
      <c r="AG712" s="454"/>
      <c r="AH712" s="454"/>
      <c r="AI712" s="454"/>
      <c r="AJ712" s="454"/>
      <c r="AK712" s="454"/>
      <c r="AL712" s="454"/>
      <c r="AM712" s="454"/>
      <c r="AN712" s="454"/>
      <c r="AO712" s="454"/>
      <c r="AP712" s="454"/>
      <c r="AQ712" s="454"/>
      <c r="AR712" s="454"/>
      <c r="AS712" s="454"/>
      <c r="AT712" s="454"/>
      <c r="AU712" s="454"/>
      <c r="AV712" s="454"/>
      <c r="AW712" s="454"/>
      <c r="AX712" s="454"/>
      <c r="AY712" s="454"/>
      <c r="AZ712" s="454"/>
      <c r="BA712" s="454"/>
      <c r="BB712" s="454"/>
      <c r="BC712" s="454"/>
      <c r="BD712" s="454"/>
      <c r="BE712" s="454"/>
      <c r="BF712" s="454"/>
      <c r="BG712" s="454"/>
      <c r="BH712" s="454"/>
      <c r="BI712" s="454"/>
      <c r="BJ712" s="454"/>
      <c r="BK712" s="454"/>
      <c r="BL712" s="454"/>
      <c r="BM712" s="454"/>
      <c r="BN712" s="454"/>
      <c r="BO712" s="454"/>
      <c r="BP712" s="454"/>
      <c r="BQ712" s="454"/>
      <c r="BR712" s="454"/>
      <c r="BS712" s="454"/>
      <c r="BT712" s="454"/>
      <c r="BU712" s="454"/>
      <c r="BV712" s="454"/>
      <c r="BW712" s="454"/>
      <c r="BX712" s="454"/>
      <c r="BY712" s="454"/>
      <c r="BZ712" s="454"/>
      <c r="CA712" s="454"/>
      <c r="CB712" s="454"/>
      <c r="CC712" s="454"/>
      <c r="CD712" s="454"/>
      <c r="CE712" s="454"/>
      <c r="CF712" s="454"/>
      <c r="CG712" s="454"/>
      <c r="CH712" s="454"/>
      <c r="CI712" s="454"/>
      <c r="CJ712" s="454"/>
      <c r="CK712" s="454"/>
      <c r="CL712" s="454"/>
      <c r="CM712" s="454"/>
      <c r="CN712" s="454"/>
      <c r="CO712" s="454"/>
      <c r="CP712" s="454"/>
      <c r="CQ712" s="454"/>
      <c r="CR712" s="454"/>
      <c r="CS712" s="454"/>
      <c r="CT712" s="454"/>
      <c r="CU712" s="454"/>
      <c r="CV712" s="454"/>
      <c r="CW712" s="454"/>
      <c r="CX712" s="454"/>
      <c r="CY712" s="454"/>
      <c r="CZ712" s="454"/>
      <c r="DA712" s="454"/>
      <c r="DB712" s="454"/>
      <c r="DC712" s="454"/>
      <c r="DD712" s="454"/>
      <c r="DE712" s="454"/>
      <c r="DF712" s="454"/>
      <c r="DG712" s="454"/>
      <c r="DH712" s="454"/>
      <c r="DI712" s="454"/>
      <c r="DJ712" s="454"/>
      <c r="DK712" s="454"/>
      <c r="DL712" s="454"/>
      <c r="DM712" s="454"/>
      <c r="DN712" s="454"/>
      <c r="DO712" s="454"/>
      <c r="DP712" s="454"/>
      <c r="DQ712" s="454"/>
      <c r="DR712" s="454"/>
      <c r="DS712" s="454"/>
      <c r="DT712" s="454"/>
      <c r="DU712" s="454"/>
      <c r="DV712" s="454"/>
      <c r="DW712" s="454"/>
      <c r="DX712" s="454"/>
      <c r="DY712" s="454"/>
      <c r="DZ712" s="454"/>
      <c r="EA712" s="454"/>
      <c r="EB712" s="454"/>
      <c r="EC712" s="454"/>
      <c r="ED712" s="454"/>
      <c r="EE712" s="454"/>
      <c r="EF712" s="454"/>
      <c r="EG712" s="454"/>
      <c r="EH712" s="454"/>
      <c r="EI712" s="454"/>
      <c r="EJ712" s="454"/>
      <c r="EK712" s="454"/>
      <c r="EL712" s="454"/>
      <c r="EM712" s="454"/>
      <c r="EN712" s="454"/>
      <c r="EO712" s="454"/>
      <c r="EP712" s="454"/>
      <c r="EQ712" s="454"/>
      <c r="ER712" s="454"/>
      <c r="ES712" s="454"/>
      <c r="ET712" s="454"/>
      <c r="EU712" s="581"/>
      <c r="EV712" s="581"/>
      <c r="EW712" s="581"/>
      <c r="EX712" s="581"/>
      <c r="EY712" s="581"/>
      <c r="EZ712" s="581"/>
      <c r="FA712" s="581"/>
      <c r="FB712" s="581"/>
      <c r="FC712" s="581"/>
      <c r="FD712" s="581"/>
      <c r="FE712" s="581"/>
    </row>
    <row r="713" spans="1:161">
      <c r="A713" s="454"/>
      <c r="B713" s="653"/>
      <c r="C713" s="454"/>
      <c r="D713" s="454"/>
      <c r="E713" s="454"/>
      <c r="F713" s="504"/>
      <c r="G713" s="454"/>
      <c r="H713" s="454"/>
      <c r="I713" s="454"/>
      <c r="J713" s="454"/>
      <c r="K713" s="454"/>
      <c r="L713" s="454"/>
      <c r="M713" s="454"/>
      <c r="N713" s="454"/>
      <c r="O713" s="454"/>
      <c r="P713" s="454"/>
      <c r="Q713" s="454"/>
      <c r="R713" s="454"/>
      <c r="S713" s="454"/>
      <c r="T713" s="454"/>
      <c r="U713" s="454"/>
      <c r="V713" s="454"/>
      <c r="W713" s="454"/>
      <c r="X713" s="454"/>
      <c r="Y713" s="454"/>
      <c r="Z713" s="454"/>
      <c r="AA713" s="454"/>
      <c r="AB713" s="454"/>
      <c r="AC713" s="454"/>
      <c r="AD713" s="454"/>
      <c r="AE713" s="454"/>
      <c r="AF713" s="454"/>
      <c r="AG713" s="454"/>
      <c r="AH713" s="454"/>
      <c r="AI713" s="454"/>
      <c r="AJ713" s="454"/>
      <c r="AK713" s="454"/>
      <c r="AL713" s="454"/>
      <c r="AM713" s="454"/>
      <c r="AN713" s="454"/>
      <c r="AO713" s="454"/>
      <c r="AP713" s="454"/>
      <c r="AQ713" s="454"/>
      <c r="AR713" s="454"/>
      <c r="AS713" s="454"/>
      <c r="AT713" s="454"/>
      <c r="AU713" s="454"/>
      <c r="AV713" s="454"/>
      <c r="AW713" s="454"/>
      <c r="AX713" s="454"/>
      <c r="AY713" s="454"/>
      <c r="AZ713" s="454"/>
      <c r="BA713" s="454"/>
      <c r="BB713" s="454"/>
      <c r="BC713" s="454"/>
      <c r="BD713" s="454"/>
      <c r="BE713" s="454"/>
      <c r="BF713" s="454"/>
      <c r="BG713" s="454"/>
      <c r="BH713" s="454"/>
      <c r="BI713" s="454"/>
      <c r="BJ713" s="454"/>
      <c r="BK713" s="454"/>
      <c r="BL713" s="454"/>
      <c r="BM713" s="454"/>
      <c r="BN713" s="454"/>
      <c r="BO713" s="454"/>
      <c r="BP713" s="454"/>
      <c r="BQ713" s="454"/>
      <c r="BR713" s="454"/>
      <c r="BS713" s="454"/>
      <c r="BT713" s="454"/>
      <c r="BU713" s="454"/>
      <c r="BV713" s="454"/>
      <c r="BW713" s="454"/>
      <c r="BX713" s="454"/>
      <c r="BY713" s="454"/>
      <c r="BZ713" s="454"/>
      <c r="CA713" s="454"/>
      <c r="CB713" s="454"/>
      <c r="CC713" s="454"/>
      <c r="CD713" s="454"/>
      <c r="CE713" s="454"/>
      <c r="CF713" s="454"/>
      <c r="CG713" s="454"/>
      <c r="CH713" s="454"/>
      <c r="CI713" s="454"/>
      <c r="CJ713" s="454"/>
      <c r="CK713" s="454"/>
      <c r="CL713" s="454"/>
      <c r="CM713" s="454"/>
      <c r="CN713" s="454"/>
      <c r="CO713" s="454"/>
      <c r="CP713" s="454"/>
      <c r="CQ713" s="454"/>
      <c r="CR713" s="454"/>
      <c r="CS713" s="454"/>
      <c r="CT713" s="454"/>
      <c r="CU713" s="454"/>
      <c r="CV713" s="454"/>
      <c r="CW713" s="454"/>
      <c r="CX713" s="454"/>
      <c r="CY713" s="454"/>
      <c r="CZ713" s="454"/>
      <c r="DA713" s="454"/>
      <c r="DB713" s="454"/>
      <c r="DC713" s="454"/>
      <c r="DD713" s="454"/>
      <c r="DE713" s="454"/>
      <c r="DF713" s="454"/>
      <c r="DG713" s="454"/>
      <c r="DH713" s="454"/>
      <c r="DI713" s="454"/>
      <c r="DJ713" s="454"/>
      <c r="DK713" s="454"/>
      <c r="DL713" s="454"/>
      <c r="DM713" s="454"/>
      <c r="DN713" s="454"/>
      <c r="DO713" s="454"/>
      <c r="DP713" s="454"/>
      <c r="DQ713" s="454"/>
      <c r="DR713" s="454"/>
      <c r="DS713" s="454"/>
      <c r="DT713" s="454"/>
      <c r="DU713" s="454"/>
      <c r="DV713" s="454"/>
      <c r="DW713" s="454"/>
      <c r="DX713" s="454"/>
      <c r="DY713" s="454"/>
      <c r="DZ713" s="454"/>
      <c r="EA713" s="454"/>
      <c r="EB713" s="454"/>
      <c r="EC713" s="454"/>
      <c r="ED713" s="454"/>
      <c r="EE713" s="454"/>
      <c r="EF713" s="454"/>
      <c r="EG713" s="454"/>
      <c r="EH713" s="454"/>
      <c r="EI713" s="454"/>
      <c r="EJ713" s="454"/>
      <c r="EK713" s="454"/>
      <c r="EL713" s="454"/>
      <c r="EM713" s="454"/>
      <c r="EN713" s="454"/>
      <c r="EO713" s="454"/>
      <c r="EP713" s="454"/>
      <c r="EQ713" s="454"/>
      <c r="ER713" s="454"/>
      <c r="ES713" s="454"/>
      <c r="ET713" s="454"/>
      <c r="EU713" s="581"/>
      <c r="EV713" s="581"/>
      <c r="EW713" s="581"/>
      <c r="EX713" s="581"/>
      <c r="EY713" s="581"/>
      <c r="EZ713" s="581"/>
      <c r="FA713" s="581"/>
      <c r="FB713" s="581"/>
      <c r="FC713" s="581"/>
      <c r="FD713" s="581"/>
      <c r="FE713" s="581"/>
    </row>
    <row r="714" spans="1:161">
      <c r="A714" s="454"/>
      <c r="B714" s="653"/>
      <c r="C714" s="454"/>
      <c r="D714" s="454"/>
      <c r="E714" s="454"/>
      <c r="F714" s="504"/>
      <c r="G714" s="454"/>
      <c r="H714" s="454"/>
      <c r="I714" s="454"/>
      <c r="J714" s="454"/>
      <c r="K714" s="454"/>
      <c r="L714" s="454"/>
      <c r="M714" s="454"/>
      <c r="N714" s="454"/>
      <c r="O714" s="454"/>
      <c r="P714" s="454"/>
      <c r="Q714" s="454"/>
      <c r="R714" s="454"/>
      <c r="S714" s="454"/>
      <c r="T714" s="454"/>
      <c r="U714" s="454"/>
      <c r="V714" s="454"/>
      <c r="W714" s="454"/>
      <c r="X714" s="454"/>
      <c r="Y714" s="454"/>
      <c r="Z714" s="454"/>
      <c r="AA714" s="454"/>
      <c r="AB714" s="454"/>
      <c r="AC714" s="454"/>
      <c r="AD714" s="454"/>
      <c r="AE714" s="454"/>
      <c r="AF714" s="454"/>
      <c r="AG714" s="454"/>
      <c r="AH714" s="454"/>
      <c r="AI714" s="454"/>
      <c r="AJ714" s="454"/>
      <c r="AK714" s="454"/>
      <c r="AL714" s="454"/>
      <c r="AM714" s="454"/>
      <c r="AN714" s="454"/>
      <c r="AO714" s="454"/>
      <c r="AP714" s="454"/>
      <c r="AQ714" s="454"/>
      <c r="AR714" s="454"/>
      <c r="AS714" s="454"/>
      <c r="AT714" s="454"/>
      <c r="AU714" s="454"/>
      <c r="AV714" s="454"/>
      <c r="AW714" s="454"/>
      <c r="AX714" s="454"/>
      <c r="AY714" s="454"/>
      <c r="AZ714" s="454"/>
      <c r="BA714" s="454"/>
      <c r="BB714" s="454"/>
      <c r="BC714" s="454"/>
      <c r="BD714" s="454"/>
      <c r="BE714" s="454"/>
      <c r="BF714" s="454"/>
      <c r="BG714" s="454"/>
      <c r="BH714" s="454"/>
      <c r="BI714" s="454"/>
      <c r="BJ714" s="454"/>
      <c r="BK714" s="454"/>
      <c r="BL714" s="454"/>
      <c r="BM714" s="454"/>
      <c r="BN714" s="454"/>
      <c r="BO714" s="454"/>
      <c r="BP714" s="454"/>
      <c r="BQ714" s="454"/>
      <c r="BR714" s="454"/>
      <c r="BS714" s="454"/>
      <c r="BT714" s="454"/>
      <c r="BU714" s="454"/>
      <c r="BV714" s="454"/>
      <c r="BW714" s="454"/>
      <c r="BX714" s="454"/>
      <c r="BY714" s="454"/>
      <c r="BZ714" s="454"/>
      <c r="CA714" s="454"/>
      <c r="CB714" s="454"/>
      <c r="CC714" s="454"/>
      <c r="CD714" s="454"/>
      <c r="CE714" s="454"/>
      <c r="CF714" s="454"/>
      <c r="CG714" s="454"/>
      <c r="CH714" s="454"/>
      <c r="CI714" s="454"/>
      <c r="CJ714" s="454"/>
      <c r="CK714" s="454"/>
      <c r="CL714" s="454"/>
      <c r="CM714" s="454"/>
      <c r="CN714" s="454"/>
      <c r="CO714" s="454"/>
      <c r="CP714" s="454"/>
      <c r="CQ714" s="454"/>
      <c r="CR714" s="454"/>
      <c r="CS714" s="454"/>
      <c r="CT714" s="454"/>
      <c r="CU714" s="454"/>
      <c r="CV714" s="454"/>
      <c r="CW714" s="454"/>
      <c r="CX714" s="454"/>
      <c r="CY714" s="454"/>
      <c r="CZ714" s="454"/>
      <c r="DA714" s="454"/>
      <c r="DB714" s="454"/>
      <c r="DC714" s="454"/>
      <c r="DD714" s="454"/>
      <c r="DE714" s="454"/>
      <c r="DF714" s="454"/>
      <c r="DG714" s="454"/>
      <c r="DH714" s="454"/>
      <c r="DI714" s="454"/>
      <c r="DJ714" s="454"/>
      <c r="DK714" s="454"/>
      <c r="DL714" s="454"/>
      <c r="DM714" s="454"/>
      <c r="DN714" s="454"/>
      <c r="DO714" s="454"/>
      <c r="DP714" s="454"/>
      <c r="DQ714" s="454"/>
      <c r="DR714" s="454"/>
      <c r="DS714" s="454"/>
      <c r="DT714" s="454"/>
      <c r="DU714" s="454"/>
      <c r="DV714" s="454"/>
      <c r="DW714" s="454"/>
      <c r="DX714" s="454"/>
      <c r="DY714" s="454"/>
      <c r="DZ714" s="454"/>
      <c r="EA714" s="454"/>
      <c r="EB714" s="454"/>
      <c r="EC714" s="454"/>
      <c r="ED714" s="454"/>
      <c r="EE714" s="454"/>
      <c r="EF714" s="454"/>
      <c r="EG714" s="454"/>
      <c r="EH714" s="454"/>
      <c r="EI714" s="454"/>
      <c r="EJ714" s="454"/>
      <c r="EK714" s="454"/>
      <c r="EL714" s="454"/>
      <c r="EM714" s="454"/>
      <c r="EN714" s="454"/>
      <c r="EO714" s="454"/>
      <c r="EP714" s="454"/>
      <c r="EQ714" s="454"/>
      <c r="ER714" s="454"/>
      <c r="ES714" s="454"/>
      <c r="ET714" s="454"/>
      <c r="EU714" s="581"/>
      <c r="EV714" s="581"/>
      <c r="EW714" s="581"/>
      <c r="EX714" s="581"/>
      <c r="EY714" s="581"/>
      <c r="EZ714" s="581"/>
      <c r="FA714" s="581"/>
      <c r="FB714" s="581"/>
      <c r="FC714" s="581"/>
      <c r="FD714" s="581"/>
      <c r="FE714" s="581"/>
    </row>
    <row r="715" spans="1:161">
      <c r="A715" s="454"/>
      <c r="B715" s="653"/>
      <c r="C715" s="454"/>
      <c r="D715" s="454"/>
      <c r="E715" s="454"/>
      <c r="F715" s="504"/>
      <c r="G715" s="454"/>
      <c r="H715" s="454"/>
      <c r="I715" s="454"/>
      <c r="J715" s="454"/>
      <c r="K715" s="454"/>
      <c r="L715" s="454"/>
      <c r="M715" s="454"/>
      <c r="N715" s="454"/>
      <c r="O715" s="454"/>
      <c r="P715" s="454"/>
      <c r="Q715" s="454"/>
      <c r="R715" s="454"/>
      <c r="S715" s="454"/>
      <c r="T715" s="454"/>
      <c r="U715" s="454"/>
      <c r="V715" s="454"/>
      <c r="W715" s="454"/>
      <c r="X715" s="454"/>
      <c r="Y715" s="454"/>
      <c r="Z715" s="454"/>
      <c r="AA715" s="454"/>
      <c r="AB715" s="454"/>
      <c r="AC715" s="454"/>
      <c r="AD715" s="454"/>
      <c r="AE715" s="454"/>
      <c r="AF715" s="454"/>
      <c r="AG715" s="454"/>
      <c r="AH715" s="454"/>
      <c r="AI715" s="454"/>
      <c r="AJ715" s="454"/>
      <c r="AK715" s="454"/>
      <c r="AL715" s="454"/>
      <c r="AM715" s="454"/>
      <c r="AN715" s="454"/>
      <c r="AO715" s="454"/>
      <c r="AP715" s="454"/>
      <c r="AQ715" s="454"/>
      <c r="AR715" s="454"/>
      <c r="AS715" s="454"/>
      <c r="AT715" s="454"/>
      <c r="AU715" s="454"/>
      <c r="AV715" s="454"/>
      <c r="AW715" s="454"/>
      <c r="AX715" s="454"/>
      <c r="AY715" s="454"/>
      <c r="AZ715" s="454"/>
      <c r="BA715" s="454"/>
      <c r="BB715" s="454"/>
      <c r="BC715" s="454"/>
      <c r="BD715" s="454"/>
      <c r="BE715" s="454"/>
      <c r="BF715" s="454"/>
      <c r="BG715" s="454"/>
      <c r="BH715" s="454"/>
      <c r="BI715" s="454"/>
      <c r="BJ715" s="454"/>
      <c r="BK715" s="454"/>
      <c r="BL715" s="454"/>
      <c r="BM715" s="454"/>
      <c r="BN715" s="454"/>
      <c r="BO715" s="454"/>
      <c r="BP715" s="454"/>
      <c r="BQ715" s="454"/>
      <c r="BR715" s="454"/>
      <c r="BS715" s="454"/>
      <c r="BT715" s="454"/>
      <c r="BU715" s="454"/>
      <c r="BV715" s="454"/>
      <c r="BW715" s="454"/>
      <c r="BX715" s="454"/>
      <c r="BY715" s="454"/>
      <c r="BZ715" s="454"/>
      <c r="CA715" s="454"/>
      <c r="CB715" s="454"/>
      <c r="CC715" s="454"/>
      <c r="CD715" s="454"/>
      <c r="CE715" s="454"/>
      <c r="CF715" s="454"/>
      <c r="CG715" s="454"/>
      <c r="CH715" s="454"/>
      <c r="CI715" s="454"/>
      <c r="CJ715" s="454"/>
      <c r="CK715" s="454"/>
      <c r="CL715" s="454"/>
      <c r="CM715" s="454"/>
      <c r="CN715" s="454"/>
      <c r="CO715" s="454"/>
      <c r="CP715" s="454"/>
      <c r="CQ715" s="454"/>
      <c r="CR715" s="454"/>
      <c r="CS715" s="454"/>
      <c r="CT715" s="454"/>
      <c r="CU715" s="454"/>
      <c r="CV715" s="454"/>
      <c r="CW715" s="454"/>
      <c r="CX715" s="454"/>
      <c r="CY715" s="454"/>
      <c r="CZ715" s="454"/>
      <c r="DA715" s="454"/>
      <c r="DB715" s="454"/>
      <c r="DC715" s="454"/>
      <c r="DD715" s="454"/>
      <c r="DE715" s="454"/>
      <c r="DF715" s="454"/>
      <c r="DG715" s="454"/>
      <c r="DH715" s="454"/>
      <c r="DI715" s="454"/>
      <c r="DJ715" s="454"/>
      <c r="DK715" s="454"/>
      <c r="DL715" s="454"/>
      <c r="DM715" s="454"/>
      <c r="DN715" s="454"/>
      <c r="DO715" s="454"/>
      <c r="DP715" s="454"/>
      <c r="DQ715" s="454"/>
      <c r="DR715" s="454"/>
      <c r="DS715" s="454"/>
      <c r="DT715" s="454"/>
      <c r="DU715" s="454"/>
      <c r="DV715" s="454"/>
      <c r="DW715" s="454"/>
      <c r="DX715" s="454"/>
      <c r="DY715" s="454"/>
      <c r="DZ715" s="454"/>
      <c r="EA715" s="454"/>
      <c r="EB715" s="454"/>
      <c r="EC715" s="454"/>
      <c r="ED715" s="454"/>
      <c r="EE715" s="454"/>
      <c r="EF715" s="454"/>
      <c r="EG715" s="454"/>
      <c r="EH715" s="454"/>
      <c r="EI715" s="454"/>
      <c r="EJ715" s="454"/>
      <c r="EK715" s="454"/>
      <c r="EL715" s="454"/>
      <c r="EM715" s="454"/>
      <c r="EN715" s="454"/>
      <c r="EO715" s="454"/>
      <c r="EP715" s="454"/>
      <c r="EQ715" s="454"/>
      <c r="ER715" s="454"/>
      <c r="ES715" s="454"/>
      <c r="ET715" s="454"/>
      <c r="EU715" s="581"/>
      <c r="EV715" s="581"/>
      <c r="EW715" s="581"/>
      <c r="EX715" s="581"/>
      <c r="EY715" s="581"/>
      <c r="EZ715" s="581"/>
      <c r="FA715" s="581"/>
      <c r="FB715" s="581"/>
      <c r="FC715" s="581"/>
      <c r="FD715" s="581"/>
      <c r="FE715" s="581"/>
    </row>
    <row r="716" spans="1:161">
      <c r="A716" s="454"/>
      <c r="B716" s="653"/>
      <c r="C716" s="454"/>
      <c r="D716" s="454"/>
      <c r="E716" s="454"/>
      <c r="F716" s="504"/>
      <c r="G716" s="454"/>
      <c r="H716" s="454"/>
      <c r="I716" s="454"/>
      <c r="J716" s="454"/>
      <c r="K716" s="454"/>
      <c r="L716" s="454"/>
      <c r="M716" s="454"/>
      <c r="N716" s="454"/>
      <c r="O716" s="454"/>
      <c r="P716" s="454"/>
      <c r="Q716" s="454"/>
      <c r="R716" s="454"/>
      <c r="S716" s="454"/>
      <c r="T716" s="454"/>
      <c r="U716" s="454"/>
      <c r="V716" s="454"/>
      <c r="W716" s="454"/>
      <c r="X716" s="454"/>
      <c r="Y716" s="454"/>
      <c r="Z716" s="454"/>
      <c r="AA716" s="454"/>
      <c r="AB716" s="454"/>
      <c r="AC716" s="454"/>
      <c r="AD716" s="454"/>
      <c r="AE716" s="454"/>
      <c r="AF716" s="454"/>
      <c r="AG716" s="454"/>
      <c r="AH716" s="454"/>
      <c r="AI716" s="454"/>
      <c r="AJ716" s="454"/>
      <c r="AK716" s="454"/>
      <c r="AL716" s="454"/>
      <c r="AM716" s="454"/>
      <c r="AN716" s="454"/>
      <c r="AO716" s="454"/>
      <c r="AP716" s="454"/>
      <c r="AQ716" s="454"/>
      <c r="AR716" s="454"/>
      <c r="AS716" s="454"/>
      <c r="AT716" s="454"/>
      <c r="AU716" s="454"/>
      <c r="AV716" s="454"/>
      <c r="AW716" s="454"/>
      <c r="AX716" s="454"/>
      <c r="AY716" s="454"/>
      <c r="AZ716" s="454"/>
      <c r="BA716" s="454"/>
      <c r="BB716" s="454"/>
      <c r="BC716" s="454"/>
      <c r="BD716" s="454"/>
      <c r="BE716" s="454"/>
      <c r="BF716" s="454"/>
      <c r="BG716" s="454"/>
      <c r="BH716" s="454"/>
      <c r="BI716" s="454"/>
      <c r="BJ716" s="454"/>
      <c r="BK716" s="454"/>
      <c r="BL716" s="454"/>
      <c r="BM716" s="454"/>
      <c r="BN716" s="454"/>
      <c r="BO716" s="454"/>
      <c r="BP716" s="454"/>
      <c r="BQ716" s="454"/>
      <c r="BR716" s="454"/>
      <c r="BS716" s="454"/>
      <c r="BT716" s="454"/>
      <c r="BU716" s="454"/>
      <c r="BV716" s="454"/>
      <c r="BW716" s="454"/>
      <c r="BX716" s="454"/>
      <c r="BY716" s="454"/>
      <c r="BZ716" s="454"/>
      <c r="CA716" s="454"/>
      <c r="CB716" s="454"/>
      <c r="CC716" s="454"/>
      <c r="CD716" s="454"/>
      <c r="CE716" s="454"/>
      <c r="CF716" s="454"/>
      <c r="CG716" s="454"/>
      <c r="CH716" s="454"/>
      <c r="CI716" s="454"/>
      <c r="CJ716" s="454"/>
      <c r="CK716" s="454"/>
      <c r="CL716" s="454"/>
      <c r="CM716" s="454"/>
      <c r="CN716" s="454"/>
      <c r="CO716" s="454"/>
      <c r="CP716" s="454"/>
      <c r="CQ716" s="454"/>
      <c r="CR716" s="454"/>
      <c r="CS716" s="454"/>
      <c r="CT716" s="454"/>
      <c r="CU716" s="454"/>
      <c r="CV716" s="454"/>
      <c r="CW716" s="454"/>
      <c r="CX716" s="454"/>
      <c r="CY716" s="454"/>
      <c r="CZ716" s="454"/>
      <c r="DA716" s="454"/>
      <c r="DB716" s="454"/>
      <c r="DC716" s="454"/>
      <c r="DD716" s="454"/>
      <c r="DE716" s="454"/>
      <c r="DF716" s="454"/>
      <c r="DG716" s="454"/>
      <c r="DH716" s="454"/>
      <c r="DI716" s="454"/>
      <c r="DJ716" s="454"/>
      <c r="DK716" s="454"/>
      <c r="DL716" s="454"/>
      <c r="DM716" s="454"/>
      <c r="DN716" s="454"/>
      <c r="DO716" s="454"/>
      <c r="DP716" s="454"/>
      <c r="DQ716" s="454"/>
      <c r="DR716" s="454"/>
      <c r="DS716" s="454"/>
      <c r="DT716" s="454"/>
      <c r="DU716" s="454"/>
      <c r="DV716" s="454"/>
      <c r="DW716" s="454"/>
      <c r="DX716" s="454"/>
      <c r="DY716" s="454"/>
      <c r="DZ716" s="454"/>
      <c r="EA716" s="454"/>
      <c r="EB716" s="454"/>
      <c r="EC716" s="454"/>
      <c r="ED716" s="454"/>
      <c r="EE716" s="454"/>
      <c r="EF716" s="454"/>
      <c r="EG716" s="454"/>
      <c r="EH716" s="454"/>
      <c r="EI716" s="454"/>
      <c r="EJ716" s="454"/>
      <c r="EK716" s="454"/>
      <c r="EL716" s="454"/>
      <c r="EM716" s="454"/>
      <c r="EN716" s="454"/>
      <c r="EO716" s="454"/>
      <c r="EP716" s="454"/>
      <c r="EQ716" s="454"/>
      <c r="ER716" s="454"/>
      <c r="ES716" s="454"/>
      <c r="ET716" s="454"/>
      <c r="EU716" s="581"/>
      <c r="EV716" s="581"/>
      <c r="EW716" s="581"/>
      <c r="EX716" s="581"/>
      <c r="EY716" s="581"/>
      <c r="EZ716" s="581"/>
      <c r="FA716" s="581"/>
      <c r="FB716" s="581"/>
      <c r="FC716" s="581"/>
      <c r="FD716" s="581"/>
      <c r="FE716" s="581"/>
    </row>
    <row r="717" spans="1:161">
      <c r="A717" s="454"/>
      <c r="B717" s="653"/>
      <c r="C717" s="454"/>
      <c r="D717" s="454"/>
      <c r="E717" s="454"/>
      <c r="F717" s="504"/>
      <c r="G717" s="454"/>
      <c r="H717" s="454"/>
      <c r="I717" s="454"/>
      <c r="J717" s="454"/>
      <c r="K717" s="454"/>
      <c r="L717" s="454"/>
      <c r="M717" s="454"/>
      <c r="N717" s="454"/>
      <c r="O717" s="454"/>
      <c r="P717" s="454"/>
      <c r="Q717" s="454"/>
      <c r="R717" s="454"/>
      <c r="S717" s="454"/>
      <c r="T717" s="454"/>
      <c r="U717" s="454"/>
      <c r="V717" s="454"/>
      <c r="W717" s="454"/>
      <c r="X717" s="454"/>
      <c r="Y717" s="454"/>
      <c r="Z717" s="454"/>
      <c r="AA717" s="454"/>
      <c r="AB717" s="454"/>
      <c r="AC717" s="454"/>
      <c r="AD717" s="454"/>
      <c r="AE717" s="454"/>
      <c r="AF717" s="454"/>
      <c r="AG717" s="454"/>
      <c r="AH717" s="454"/>
      <c r="AI717" s="454"/>
      <c r="AJ717" s="454"/>
      <c r="AK717" s="454"/>
      <c r="AL717" s="454"/>
      <c r="AM717" s="454"/>
      <c r="AN717" s="454"/>
      <c r="AO717" s="454"/>
      <c r="AP717" s="454"/>
      <c r="AQ717" s="454"/>
      <c r="AR717" s="454"/>
      <c r="AS717" s="454"/>
      <c r="AT717" s="454"/>
      <c r="AU717" s="454"/>
      <c r="AV717" s="454"/>
      <c r="AW717" s="454"/>
      <c r="AX717" s="454"/>
      <c r="AY717" s="454"/>
      <c r="AZ717" s="454"/>
      <c r="BA717" s="454"/>
      <c r="BB717" s="454"/>
      <c r="BC717" s="454"/>
      <c r="BD717" s="454"/>
      <c r="BE717" s="454"/>
      <c r="BF717" s="454"/>
      <c r="BG717" s="454"/>
      <c r="BH717" s="454"/>
      <c r="BI717" s="454"/>
      <c r="BJ717" s="454"/>
      <c r="BK717" s="454"/>
      <c r="BL717" s="454"/>
      <c r="BM717" s="454"/>
      <c r="BN717" s="454"/>
      <c r="BO717" s="454"/>
      <c r="BP717" s="454"/>
      <c r="BQ717" s="454"/>
      <c r="BR717" s="454"/>
      <c r="BS717" s="454"/>
      <c r="BT717" s="454"/>
      <c r="BU717" s="454"/>
      <c r="BV717" s="454"/>
      <c r="BW717" s="454"/>
      <c r="BX717" s="454"/>
      <c r="BY717" s="454"/>
      <c r="BZ717" s="454"/>
      <c r="CA717" s="454"/>
      <c r="CB717" s="454"/>
      <c r="CC717" s="454"/>
      <c r="CD717" s="454"/>
      <c r="CE717" s="454"/>
      <c r="CF717" s="454"/>
      <c r="CG717" s="454"/>
      <c r="CH717" s="454"/>
      <c r="CI717" s="454"/>
      <c r="CJ717" s="454"/>
      <c r="CK717" s="454"/>
      <c r="CL717" s="454"/>
      <c r="CM717" s="454"/>
      <c r="CN717" s="454"/>
      <c r="CO717" s="454"/>
      <c r="CP717" s="454"/>
      <c r="CQ717" s="454"/>
      <c r="CR717" s="454"/>
      <c r="CS717" s="454"/>
      <c r="CT717" s="454"/>
      <c r="CU717" s="454"/>
      <c r="CV717" s="454"/>
      <c r="CW717" s="454"/>
      <c r="CX717" s="454"/>
      <c r="CY717" s="454"/>
      <c r="CZ717" s="454"/>
      <c r="DA717" s="454"/>
      <c r="DB717" s="454"/>
      <c r="DC717" s="454"/>
      <c r="DD717" s="454"/>
      <c r="DE717" s="454"/>
      <c r="DF717" s="454"/>
      <c r="DG717" s="454"/>
      <c r="DH717" s="454"/>
      <c r="DI717" s="454"/>
      <c r="DJ717" s="454"/>
      <c r="DK717" s="454"/>
      <c r="DL717" s="454"/>
      <c r="DM717" s="454"/>
      <c r="DN717" s="454"/>
      <c r="DO717" s="454"/>
      <c r="DP717" s="454"/>
      <c r="DQ717" s="454"/>
      <c r="DR717" s="454"/>
      <c r="DS717" s="454"/>
      <c r="DT717" s="454"/>
      <c r="DU717" s="454"/>
      <c r="DV717" s="454"/>
      <c r="DW717" s="454"/>
      <c r="DX717" s="454"/>
      <c r="DY717" s="454"/>
      <c r="DZ717" s="454"/>
      <c r="EA717" s="454"/>
      <c r="EB717" s="454"/>
      <c r="EC717" s="454"/>
      <c r="ED717" s="454"/>
      <c r="EE717" s="454"/>
      <c r="EF717" s="454"/>
      <c r="EG717" s="454"/>
      <c r="EH717" s="454"/>
      <c r="EI717" s="454"/>
      <c r="EJ717" s="454"/>
      <c r="EK717" s="454"/>
      <c r="EL717" s="454"/>
      <c r="EM717" s="454"/>
      <c r="EN717" s="454"/>
      <c r="EO717" s="454"/>
      <c r="EP717" s="454"/>
      <c r="EQ717" s="454"/>
      <c r="ER717" s="454"/>
      <c r="ES717" s="454"/>
      <c r="ET717" s="454"/>
      <c r="EU717" s="581"/>
      <c r="EV717" s="581"/>
      <c r="EW717" s="581"/>
      <c r="EX717" s="581"/>
      <c r="EY717" s="581"/>
      <c r="EZ717" s="581"/>
      <c r="FA717" s="581"/>
      <c r="FB717" s="581"/>
      <c r="FC717" s="581"/>
      <c r="FD717" s="581"/>
      <c r="FE717" s="581"/>
    </row>
    <row r="718" spans="1:161">
      <c r="A718" s="454"/>
      <c r="B718" s="653"/>
      <c r="C718" s="454"/>
      <c r="D718" s="454"/>
      <c r="E718" s="454"/>
      <c r="F718" s="504"/>
      <c r="G718" s="454"/>
      <c r="H718" s="454"/>
      <c r="I718" s="454"/>
      <c r="J718" s="454"/>
      <c r="K718" s="454"/>
      <c r="L718" s="454"/>
      <c r="M718" s="454"/>
      <c r="N718" s="454"/>
      <c r="O718" s="454"/>
      <c r="P718" s="454"/>
      <c r="Q718" s="454"/>
      <c r="R718" s="454"/>
      <c r="S718" s="454"/>
      <c r="T718" s="454"/>
      <c r="U718" s="454"/>
      <c r="V718" s="454"/>
      <c r="W718" s="454"/>
      <c r="X718" s="454"/>
      <c r="Y718" s="454"/>
      <c r="Z718" s="454"/>
      <c r="AA718" s="454"/>
      <c r="AB718" s="454"/>
      <c r="AC718" s="454"/>
      <c r="AD718" s="454"/>
      <c r="AE718" s="454"/>
      <c r="AF718" s="454"/>
      <c r="AG718" s="454"/>
      <c r="AH718" s="454"/>
      <c r="AI718" s="454"/>
      <c r="AJ718" s="454"/>
      <c r="AK718" s="454"/>
      <c r="AL718" s="454"/>
      <c r="AM718" s="454"/>
      <c r="AN718" s="454"/>
      <c r="AO718" s="454"/>
      <c r="AP718" s="454"/>
      <c r="AQ718" s="454"/>
      <c r="AR718" s="454"/>
      <c r="AS718" s="454"/>
      <c r="AT718" s="454"/>
      <c r="AU718" s="454"/>
      <c r="AV718" s="454"/>
      <c r="AW718" s="454"/>
      <c r="AX718" s="454"/>
      <c r="AY718" s="454"/>
      <c r="AZ718" s="454"/>
      <c r="BA718" s="454"/>
      <c r="BB718" s="454"/>
      <c r="BC718" s="454"/>
      <c r="BD718" s="454"/>
      <c r="BE718" s="454"/>
      <c r="BF718" s="454"/>
      <c r="BG718" s="454"/>
      <c r="BH718" s="454"/>
      <c r="BI718" s="454"/>
      <c r="BJ718" s="454"/>
      <c r="BK718" s="454"/>
      <c r="BL718" s="454"/>
      <c r="BM718" s="454"/>
      <c r="BN718" s="454"/>
      <c r="BO718" s="454"/>
      <c r="BP718" s="454"/>
      <c r="BQ718" s="454"/>
      <c r="BR718" s="454"/>
      <c r="BS718" s="454"/>
      <c r="BT718" s="454"/>
      <c r="BU718" s="454"/>
      <c r="BV718" s="454"/>
      <c r="BW718" s="454"/>
      <c r="BX718" s="454"/>
      <c r="BY718" s="454"/>
      <c r="BZ718" s="454"/>
      <c r="CA718" s="454"/>
      <c r="CB718" s="454"/>
      <c r="CC718" s="454"/>
      <c r="CD718" s="454"/>
      <c r="CE718" s="454"/>
      <c r="CF718" s="454"/>
      <c r="CG718" s="454"/>
      <c r="CH718" s="454"/>
      <c r="CI718" s="454"/>
      <c r="CJ718" s="454"/>
      <c r="CK718" s="454"/>
      <c r="CL718" s="454"/>
      <c r="CM718" s="454"/>
      <c r="CN718" s="454"/>
      <c r="CO718" s="454"/>
      <c r="CP718" s="454"/>
      <c r="CQ718" s="454"/>
      <c r="CR718" s="454"/>
      <c r="CS718" s="454"/>
      <c r="CT718" s="454"/>
      <c r="CU718" s="454"/>
      <c r="CV718" s="454"/>
      <c r="CW718" s="454"/>
      <c r="CX718" s="454"/>
      <c r="CY718" s="454"/>
      <c r="CZ718" s="454"/>
      <c r="DA718" s="454"/>
      <c r="DB718" s="454"/>
      <c r="DC718" s="454"/>
      <c r="DD718" s="454"/>
      <c r="DE718" s="454"/>
      <c r="DF718" s="454"/>
      <c r="DG718" s="454"/>
      <c r="DH718" s="454"/>
      <c r="DI718" s="454"/>
      <c r="DJ718" s="454"/>
      <c r="DK718" s="454"/>
      <c r="DL718" s="454"/>
      <c r="DM718" s="454"/>
      <c r="DN718" s="454"/>
      <c r="DO718" s="454"/>
      <c r="DP718" s="454"/>
      <c r="DQ718" s="454"/>
      <c r="DR718" s="454"/>
      <c r="DS718" s="454"/>
      <c r="DT718" s="454"/>
      <c r="DU718" s="454"/>
      <c r="DV718" s="454"/>
      <c r="DW718" s="454"/>
      <c r="DX718" s="454"/>
      <c r="DY718" s="454"/>
      <c r="DZ718" s="454"/>
      <c r="EA718" s="454"/>
      <c r="EB718" s="454"/>
      <c r="EC718" s="454"/>
      <c r="ED718" s="454"/>
      <c r="EE718" s="454"/>
      <c r="EF718" s="454"/>
      <c r="EG718" s="454"/>
      <c r="EH718" s="454"/>
      <c r="EI718" s="454"/>
      <c r="EJ718" s="454"/>
      <c r="EK718" s="454"/>
      <c r="EL718" s="454"/>
      <c r="EM718" s="454"/>
      <c r="EN718" s="454"/>
      <c r="EO718" s="454"/>
      <c r="EP718" s="454"/>
      <c r="EQ718" s="454"/>
      <c r="ER718" s="454"/>
      <c r="ES718" s="454"/>
      <c r="ET718" s="454"/>
      <c r="EU718" s="581"/>
      <c r="EV718" s="581"/>
      <c r="EW718" s="581"/>
      <c r="EX718" s="581"/>
      <c r="EY718" s="581"/>
      <c r="EZ718" s="581"/>
      <c r="FA718" s="581"/>
      <c r="FB718" s="581"/>
      <c r="FC718" s="581"/>
      <c r="FD718" s="581"/>
      <c r="FE718" s="581"/>
    </row>
    <row r="719" spans="1:161">
      <c r="A719" s="454"/>
      <c r="B719" s="653"/>
      <c r="C719" s="454"/>
      <c r="D719" s="454"/>
      <c r="E719" s="454"/>
      <c r="F719" s="504"/>
      <c r="G719" s="454"/>
      <c r="H719" s="454"/>
      <c r="I719" s="454"/>
      <c r="J719" s="454"/>
      <c r="K719" s="454"/>
      <c r="L719" s="454"/>
      <c r="M719" s="454"/>
      <c r="N719" s="454"/>
      <c r="O719" s="454"/>
      <c r="P719" s="454"/>
      <c r="Q719" s="454"/>
      <c r="R719" s="454"/>
      <c r="S719" s="454"/>
      <c r="T719" s="454"/>
      <c r="U719" s="454"/>
      <c r="V719" s="454"/>
      <c r="W719" s="454"/>
      <c r="X719" s="454"/>
      <c r="Y719" s="454"/>
      <c r="Z719" s="454"/>
      <c r="AA719" s="454"/>
      <c r="AB719" s="454"/>
      <c r="AC719" s="454"/>
      <c r="AD719" s="454"/>
      <c r="AE719" s="454"/>
      <c r="AF719" s="454"/>
      <c r="AG719" s="454"/>
      <c r="AH719" s="454"/>
      <c r="AI719" s="454"/>
      <c r="AJ719" s="454"/>
      <c r="AK719" s="454"/>
      <c r="AL719" s="454"/>
      <c r="AM719" s="454"/>
      <c r="AN719" s="454"/>
      <c r="AO719" s="454"/>
      <c r="AP719" s="454"/>
      <c r="AQ719" s="454"/>
      <c r="AR719" s="454"/>
      <c r="AS719" s="454"/>
      <c r="AT719" s="454"/>
      <c r="AU719" s="454"/>
      <c r="AV719" s="454"/>
      <c r="AW719" s="454"/>
      <c r="AX719" s="454"/>
      <c r="AY719" s="454"/>
      <c r="AZ719" s="454"/>
      <c r="BA719" s="454"/>
      <c r="BB719" s="454"/>
      <c r="BC719" s="454"/>
      <c r="BD719" s="454"/>
      <c r="BE719" s="454"/>
      <c r="BF719" s="454"/>
      <c r="BG719" s="454"/>
      <c r="BH719" s="454"/>
      <c r="BI719" s="454"/>
      <c r="BJ719" s="454"/>
      <c r="BK719" s="454"/>
      <c r="BL719" s="454"/>
      <c r="BM719" s="454"/>
      <c r="BN719" s="454"/>
      <c r="BO719" s="454"/>
      <c r="BP719" s="454"/>
      <c r="BQ719" s="454"/>
      <c r="BR719" s="454"/>
      <c r="BS719" s="454"/>
      <c r="BT719" s="454"/>
      <c r="BU719" s="454"/>
      <c r="BV719" s="454"/>
      <c r="BW719" s="454"/>
      <c r="BX719" s="454"/>
      <c r="BY719" s="454"/>
      <c r="BZ719" s="454"/>
      <c r="CA719" s="454"/>
      <c r="CB719" s="454"/>
      <c r="CC719" s="454"/>
      <c r="CD719" s="454"/>
      <c r="CE719" s="454"/>
      <c r="CF719" s="454"/>
      <c r="CG719" s="454"/>
      <c r="CH719" s="454"/>
      <c r="CI719" s="454"/>
      <c r="CJ719" s="454"/>
      <c r="CK719" s="454"/>
      <c r="CL719" s="454"/>
      <c r="CM719" s="454"/>
      <c r="CN719" s="454"/>
      <c r="CO719" s="454"/>
      <c r="CP719" s="454"/>
      <c r="CQ719" s="454"/>
      <c r="CR719" s="454"/>
      <c r="CS719" s="454"/>
      <c r="CT719" s="454"/>
      <c r="CU719" s="454"/>
      <c r="CV719" s="454"/>
      <c r="CW719" s="454"/>
      <c r="CX719" s="454"/>
      <c r="CY719" s="454"/>
      <c r="CZ719" s="454"/>
      <c r="DA719" s="454"/>
      <c r="DB719" s="454"/>
      <c r="DC719" s="454"/>
      <c r="DD719" s="454"/>
      <c r="DE719" s="454"/>
      <c r="DF719" s="454"/>
      <c r="DG719" s="454"/>
      <c r="DH719" s="454"/>
      <c r="DI719" s="454"/>
      <c r="DJ719" s="454"/>
      <c r="DK719" s="454"/>
      <c r="DL719" s="454"/>
      <c r="DM719" s="454"/>
      <c r="DN719" s="454"/>
      <c r="DO719" s="454"/>
      <c r="DP719" s="454"/>
      <c r="DQ719" s="454"/>
      <c r="DR719" s="454"/>
      <c r="DS719" s="454"/>
      <c r="DT719" s="454"/>
      <c r="DU719" s="454"/>
      <c r="DV719" s="454"/>
      <c r="DW719" s="454"/>
      <c r="DX719" s="454"/>
      <c r="DY719" s="454"/>
      <c r="DZ719" s="454"/>
      <c r="EA719" s="454"/>
      <c r="EB719" s="454"/>
      <c r="EC719" s="454"/>
      <c r="ED719" s="454"/>
      <c r="EE719" s="454"/>
      <c r="EF719" s="454"/>
      <c r="EG719" s="454"/>
      <c r="EH719" s="454"/>
      <c r="EI719" s="454"/>
      <c r="EJ719" s="454"/>
      <c r="EK719" s="454"/>
      <c r="EL719" s="454"/>
      <c r="EM719" s="454"/>
      <c r="EN719" s="454"/>
      <c r="EO719" s="454"/>
      <c r="EP719" s="454"/>
      <c r="EQ719" s="454"/>
      <c r="ER719" s="454"/>
      <c r="ES719" s="454"/>
      <c r="ET719" s="454"/>
      <c r="EU719" s="581"/>
      <c r="EV719" s="581"/>
      <c r="EW719" s="581"/>
      <c r="EX719" s="581"/>
      <c r="EY719" s="581"/>
      <c r="EZ719" s="581"/>
      <c r="FA719" s="581"/>
      <c r="FB719" s="581"/>
      <c r="FC719" s="581"/>
      <c r="FD719" s="581"/>
      <c r="FE719" s="581"/>
    </row>
    <row r="720" spans="1:161">
      <c r="A720" s="454"/>
      <c r="B720" s="653"/>
      <c r="C720" s="454"/>
      <c r="D720" s="454"/>
      <c r="E720" s="454"/>
      <c r="F720" s="504"/>
      <c r="G720" s="454"/>
      <c r="H720" s="454"/>
      <c r="I720" s="454"/>
      <c r="J720" s="454"/>
      <c r="K720" s="454"/>
      <c r="L720" s="454"/>
      <c r="M720" s="454"/>
      <c r="N720" s="454"/>
      <c r="O720" s="454"/>
      <c r="P720" s="454"/>
      <c r="Q720" s="454"/>
      <c r="R720" s="454"/>
      <c r="S720" s="454"/>
      <c r="T720" s="454"/>
      <c r="U720" s="454"/>
      <c r="V720" s="454"/>
      <c r="W720" s="454"/>
      <c r="X720" s="454"/>
      <c r="Y720" s="454"/>
      <c r="Z720" s="454"/>
      <c r="AA720" s="454"/>
      <c r="AB720" s="454"/>
      <c r="AC720" s="454"/>
      <c r="AD720" s="454"/>
      <c r="AE720" s="454"/>
      <c r="AF720" s="454"/>
      <c r="AG720" s="454"/>
      <c r="AH720" s="454"/>
      <c r="AI720" s="454"/>
      <c r="AJ720" s="454"/>
      <c r="AK720" s="454"/>
      <c r="AL720" s="454"/>
      <c r="AM720" s="454"/>
      <c r="AN720" s="454"/>
      <c r="AO720" s="454"/>
      <c r="AP720" s="454"/>
      <c r="AQ720" s="454"/>
      <c r="AR720" s="454"/>
      <c r="AS720" s="454"/>
      <c r="AT720" s="454"/>
      <c r="AU720" s="454"/>
      <c r="AV720" s="454"/>
      <c r="AW720" s="454"/>
      <c r="AX720" s="454"/>
      <c r="AY720" s="454"/>
      <c r="AZ720" s="454"/>
      <c r="BA720" s="454"/>
      <c r="BB720" s="454"/>
      <c r="BC720" s="454"/>
      <c r="BD720" s="454"/>
      <c r="BE720" s="454"/>
      <c r="BF720" s="454"/>
      <c r="BG720" s="454"/>
      <c r="BH720" s="454"/>
      <c r="BI720" s="454"/>
      <c r="BJ720" s="454"/>
      <c r="BK720" s="454"/>
      <c r="BL720" s="454"/>
      <c r="BM720" s="454"/>
      <c r="BN720" s="454"/>
      <c r="BO720" s="454"/>
      <c r="BP720" s="454"/>
      <c r="BQ720" s="454"/>
      <c r="BR720" s="454"/>
      <c r="BS720" s="454"/>
      <c r="BT720" s="454"/>
      <c r="BU720" s="454"/>
      <c r="BV720" s="454"/>
      <c r="BW720" s="454"/>
      <c r="BX720" s="454"/>
      <c r="BY720" s="454"/>
      <c r="BZ720" s="454"/>
      <c r="CA720" s="454"/>
      <c r="CB720" s="454"/>
      <c r="CC720" s="454"/>
      <c r="CD720" s="454"/>
      <c r="CE720" s="454"/>
      <c r="CF720" s="454"/>
      <c r="CG720" s="454"/>
      <c r="CH720" s="454"/>
      <c r="CI720" s="454"/>
      <c r="CJ720" s="454"/>
      <c r="CK720" s="454"/>
      <c r="CL720" s="454"/>
      <c r="CM720" s="454"/>
      <c r="CN720" s="454"/>
      <c r="CO720" s="454"/>
      <c r="CP720" s="454"/>
      <c r="CQ720" s="454"/>
      <c r="CR720" s="454"/>
      <c r="CS720" s="454"/>
      <c r="CT720" s="454"/>
      <c r="CU720" s="454"/>
      <c r="CV720" s="454"/>
      <c r="CW720" s="454"/>
      <c r="CX720" s="454"/>
      <c r="CY720" s="454"/>
      <c r="CZ720" s="454"/>
      <c r="DA720" s="454"/>
      <c r="DB720" s="454"/>
      <c r="DC720" s="454"/>
      <c r="DD720" s="454"/>
      <c r="DE720" s="454"/>
      <c r="DF720" s="454"/>
      <c r="DG720" s="454"/>
      <c r="DH720" s="454"/>
      <c r="DI720" s="454"/>
      <c r="DJ720" s="454"/>
      <c r="DK720" s="454"/>
      <c r="DL720" s="454"/>
      <c r="DM720" s="454"/>
      <c r="DN720" s="454"/>
      <c r="DO720" s="454"/>
      <c r="DP720" s="454"/>
      <c r="DQ720" s="454"/>
      <c r="DR720" s="454"/>
      <c r="DS720" s="454"/>
      <c r="DT720" s="454"/>
      <c r="DU720" s="454"/>
      <c r="DV720" s="454"/>
      <c r="DW720" s="454"/>
      <c r="DX720" s="454"/>
      <c r="DY720" s="454"/>
      <c r="DZ720" s="454"/>
      <c r="EA720" s="454"/>
      <c r="EB720" s="454"/>
      <c r="EC720" s="454"/>
      <c r="ED720" s="454"/>
      <c r="EE720" s="454"/>
      <c r="EF720" s="454"/>
      <c r="EG720" s="454"/>
      <c r="EH720" s="454"/>
      <c r="EI720" s="454"/>
      <c r="EJ720" s="454"/>
      <c r="EK720" s="454"/>
      <c r="EL720" s="454"/>
      <c r="EM720" s="454"/>
      <c r="EN720" s="454"/>
      <c r="EO720" s="454"/>
      <c r="EP720" s="454"/>
      <c r="EQ720" s="454"/>
      <c r="ER720" s="454"/>
      <c r="ES720" s="454"/>
      <c r="ET720" s="454"/>
      <c r="EU720" s="581"/>
      <c r="EV720" s="581"/>
      <c r="EW720" s="581"/>
      <c r="EX720" s="581"/>
      <c r="EY720" s="581"/>
      <c r="EZ720" s="581"/>
      <c r="FA720" s="581"/>
      <c r="FB720" s="581"/>
      <c r="FC720" s="581"/>
      <c r="FD720" s="581"/>
      <c r="FE720" s="581"/>
    </row>
    <row r="721" spans="1:161">
      <c r="A721" s="454"/>
      <c r="B721" s="653"/>
      <c r="C721" s="454"/>
      <c r="D721" s="454"/>
      <c r="E721" s="454"/>
      <c r="F721" s="504"/>
      <c r="G721" s="454"/>
      <c r="H721" s="454"/>
      <c r="I721" s="454"/>
      <c r="J721" s="454"/>
      <c r="K721" s="454"/>
      <c r="L721" s="454"/>
      <c r="M721" s="454"/>
      <c r="N721" s="454"/>
      <c r="O721" s="454"/>
      <c r="P721" s="454"/>
      <c r="Q721" s="454"/>
      <c r="R721" s="454"/>
      <c r="S721" s="454"/>
      <c r="T721" s="454"/>
      <c r="U721" s="454"/>
      <c r="V721" s="454"/>
      <c r="W721" s="454"/>
      <c r="X721" s="454"/>
      <c r="Y721" s="454"/>
      <c r="Z721" s="454"/>
      <c r="AA721" s="454"/>
      <c r="AB721" s="454"/>
      <c r="AC721" s="454"/>
      <c r="AD721" s="454"/>
      <c r="AE721" s="454"/>
      <c r="AF721" s="454"/>
      <c r="AG721" s="454"/>
      <c r="AH721" s="454"/>
      <c r="AI721" s="454"/>
      <c r="AJ721" s="454"/>
      <c r="AK721" s="454"/>
      <c r="AL721" s="454"/>
      <c r="AM721" s="454"/>
      <c r="AN721" s="454"/>
      <c r="AO721" s="454"/>
      <c r="AP721" s="454"/>
      <c r="AQ721" s="454"/>
      <c r="AR721" s="454"/>
      <c r="AS721" s="454"/>
      <c r="AT721" s="454"/>
      <c r="AU721" s="454"/>
      <c r="AV721" s="454"/>
      <c r="AW721" s="454"/>
      <c r="AX721" s="454"/>
      <c r="AY721" s="454"/>
      <c r="AZ721" s="454"/>
      <c r="BA721" s="454"/>
      <c r="BB721" s="454"/>
      <c r="BC721" s="454"/>
      <c r="BD721" s="454"/>
      <c r="BE721" s="454"/>
      <c r="BF721" s="454"/>
      <c r="BG721" s="454"/>
      <c r="BH721" s="454"/>
      <c r="BI721" s="454"/>
      <c r="BJ721" s="454"/>
      <c r="BK721" s="454"/>
      <c r="BL721" s="454"/>
      <c r="BM721" s="454"/>
      <c r="BN721" s="454"/>
      <c r="BO721" s="454"/>
      <c r="BP721" s="454"/>
      <c r="BQ721" s="454"/>
      <c r="BR721" s="454"/>
      <c r="BS721" s="454"/>
      <c r="BT721" s="454"/>
      <c r="BU721" s="454"/>
      <c r="BV721" s="454"/>
      <c r="BW721" s="454"/>
      <c r="BX721" s="454"/>
      <c r="BY721" s="454"/>
      <c r="BZ721" s="454"/>
      <c r="CA721" s="454"/>
      <c r="CB721" s="454"/>
      <c r="CC721" s="454"/>
      <c r="CD721" s="454"/>
      <c r="CE721" s="454"/>
      <c r="CF721" s="454"/>
      <c r="CG721" s="454"/>
      <c r="CH721" s="454"/>
      <c r="CI721" s="454"/>
      <c r="CJ721" s="454"/>
      <c r="CK721" s="454"/>
      <c r="CL721" s="454"/>
      <c r="CM721" s="454"/>
      <c r="CN721" s="454"/>
      <c r="CO721" s="454"/>
      <c r="CP721" s="454"/>
      <c r="CQ721" s="454"/>
      <c r="CR721" s="454"/>
      <c r="CS721" s="454"/>
      <c r="CT721" s="454"/>
      <c r="CU721" s="454"/>
      <c r="CV721" s="454"/>
      <c r="CW721" s="454"/>
      <c r="CX721" s="454"/>
      <c r="CY721" s="454"/>
      <c r="CZ721" s="454"/>
      <c r="DA721" s="454"/>
      <c r="DB721" s="454"/>
      <c r="DC721" s="454"/>
      <c r="DD721" s="454"/>
      <c r="DE721" s="454"/>
      <c r="DF721" s="454"/>
      <c r="DG721" s="454"/>
      <c r="DH721" s="454"/>
      <c r="DI721" s="454"/>
      <c r="DJ721" s="454"/>
      <c r="DK721" s="454"/>
      <c r="DL721" s="454"/>
      <c r="DM721" s="454"/>
      <c r="DN721" s="454"/>
      <c r="DO721" s="454"/>
      <c r="DP721" s="454"/>
      <c r="DQ721" s="454"/>
      <c r="DR721" s="454"/>
      <c r="DS721" s="454"/>
      <c r="DT721" s="454"/>
      <c r="DU721" s="454"/>
      <c r="DV721" s="454"/>
      <c r="DW721" s="454"/>
      <c r="DX721" s="454"/>
      <c r="DY721" s="454"/>
      <c r="DZ721" s="454"/>
      <c r="EA721" s="454"/>
      <c r="EB721" s="454"/>
      <c r="EC721" s="454"/>
      <c r="ED721" s="454"/>
      <c r="EE721" s="454"/>
      <c r="EF721" s="454"/>
      <c r="EG721" s="454"/>
      <c r="EH721" s="454"/>
      <c r="EI721" s="454"/>
      <c r="EJ721" s="454"/>
      <c r="EK721" s="454"/>
      <c r="EL721" s="454"/>
      <c r="EM721" s="454"/>
      <c r="EN721" s="454"/>
      <c r="EO721" s="454"/>
      <c r="EP721" s="454"/>
      <c r="EQ721" s="454"/>
      <c r="ER721" s="454"/>
      <c r="ES721" s="454"/>
      <c r="ET721" s="454"/>
      <c r="EU721" s="581"/>
      <c r="EV721" s="581"/>
      <c r="EW721" s="581"/>
      <c r="EX721" s="581"/>
      <c r="EY721" s="581"/>
      <c r="EZ721" s="581"/>
      <c r="FA721" s="581"/>
      <c r="FB721" s="581"/>
      <c r="FC721" s="581"/>
      <c r="FD721" s="581"/>
      <c r="FE721" s="581"/>
    </row>
    <row r="722" spans="1:161">
      <c r="A722" s="454"/>
      <c r="B722" s="653"/>
      <c r="C722" s="454"/>
      <c r="D722" s="454"/>
      <c r="E722" s="454"/>
      <c r="F722" s="504"/>
      <c r="G722" s="454"/>
      <c r="H722" s="454"/>
      <c r="I722" s="454"/>
      <c r="J722" s="454"/>
      <c r="K722" s="454"/>
      <c r="L722" s="454"/>
      <c r="M722" s="454"/>
      <c r="N722" s="454"/>
      <c r="O722" s="454"/>
      <c r="P722" s="454"/>
      <c r="Q722" s="454"/>
      <c r="R722" s="454"/>
      <c r="S722" s="454"/>
      <c r="T722" s="454"/>
      <c r="U722" s="454"/>
      <c r="V722" s="454"/>
      <c r="W722" s="454"/>
      <c r="X722" s="454"/>
      <c r="Y722" s="454"/>
      <c r="Z722" s="454"/>
      <c r="AA722" s="454"/>
      <c r="AB722" s="454"/>
      <c r="AC722" s="454"/>
      <c r="AD722" s="454"/>
      <c r="AE722" s="454"/>
      <c r="AF722" s="454"/>
      <c r="AG722" s="454"/>
      <c r="AH722" s="454"/>
      <c r="AI722" s="454"/>
      <c r="AJ722" s="454"/>
      <c r="AK722" s="454"/>
      <c r="AL722" s="454"/>
      <c r="AM722" s="454"/>
      <c r="AN722" s="454"/>
      <c r="AO722" s="454"/>
      <c r="AP722" s="454"/>
      <c r="AQ722" s="454"/>
      <c r="AR722" s="454"/>
      <c r="AS722" s="454"/>
      <c r="AT722" s="454"/>
      <c r="AU722" s="454"/>
      <c r="AV722" s="454"/>
      <c r="AW722" s="454"/>
      <c r="AX722" s="454"/>
      <c r="AY722" s="454"/>
      <c r="AZ722" s="454"/>
      <c r="BA722" s="454"/>
      <c r="BB722" s="454"/>
      <c r="BC722" s="454"/>
      <c r="BD722" s="454"/>
      <c r="BE722" s="454"/>
      <c r="BF722" s="454"/>
      <c r="BG722" s="454"/>
      <c r="BH722" s="454"/>
      <c r="BI722" s="454"/>
      <c r="BJ722" s="454"/>
      <c r="BK722" s="454"/>
      <c r="BL722" s="454"/>
      <c r="BM722" s="454"/>
      <c r="BN722" s="454"/>
      <c r="BO722" s="454"/>
      <c r="BP722" s="454"/>
      <c r="BQ722" s="454"/>
      <c r="BR722" s="454"/>
      <c r="BS722" s="454"/>
      <c r="BT722" s="454"/>
      <c r="BU722" s="454"/>
      <c r="BV722" s="454"/>
      <c r="BW722" s="454"/>
      <c r="BX722" s="454"/>
      <c r="BY722" s="454"/>
      <c r="BZ722" s="454"/>
      <c r="CA722" s="454"/>
      <c r="CB722" s="454"/>
      <c r="CC722" s="454"/>
      <c r="CD722" s="454"/>
      <c r="CE722" s="454"/>
      <c r="CF722" s="454"/>
      <c r="CG722" s="454"/>
      <c r="CH722" s="454"/>
      <c r="CI722" s="454"/>
      <c r="CJ722" s="454"/>
      <c r="CK722" s="454"/>
      <c r="CL722" s="454"/>
      <c r="CM722" s="454"/>
      <c r="CN722" s="454"/>
      <c r="CO722" s="454"/>
      <c r="CP722" s="454"/>
      <c r="CQ722" s="454"/>
      <c r="CR722" s="454"/>
      <c r="CS722" s="454"/>
      <c r="CT722" s="454"/>
      <c r="CU722" s="454"/>
      <c r="CV722" s="454"/>
      <c r="CW722" s="454"/>
      <c r="CX722" s="454"/>
      <c r="CY722" s="454"/>
      <c r="CZ722" s="454"/>
      <c r="DA722" s="454"/>
      <c r="DB722" s="454"/>
      <c r="DC722" s="454"/>
      <c r="DD722" s="454"/>
      <c r="DE722" s="454"/>
      <c r="DF722" s="454"/>
      <c r="DG722" s="454"/>
      <c r="DH722" s="454"/>
      <c r="DI722" s="454"/>
      <c r="DJ722" s="454"/>
      <c r="DK722" s="454"/>
      <c r="DL722" s="454"/>
      <c r="DM722" s="454"/>
      <c r="DN722" s="454"/>
      <c r="DO722" s="454"/>
      <c r="DP722" s="454"/>
      <c r="DQ722" s="454"/>
      <c r="DR722" s="454"/>
      <c r="DS722" s="454"/>
      <c r="DT722" s="454"/>
      <c r="DU722" s="454"/>
      <c r="DV722" s="454"/>
      <c r="DW722" s="454"/>
      <c r="DX722" s="454"/>
      <c r="DY722" s="454"/>
      <c r="DZ722" s="454"/>
      <c r="EA722" s="454"/>
      <c r="EB722" s="454"/>
      <c r="EC722" s="454"/>
      <c r="ED722" s="454"/>
      <c r="EE722" s="454"/>
      <c r="EF722" s="454"/>
      <c r="EG722" s="454"/>
      <c r="EH722" s="454"/>
      <c r="EI722" s="454"/>
      <c r="EJ722" s="454"/>
      <c r="EK722" s="454"/>
      <c r="EL722" s="454"/>
      <c r="EM722" s="454"/>
      <c r="EN722" s="454"/>
      <c r="EO722" s="454"/>
      <c r="EP722" s="454"/>
      <c r="EQ722" s="454"/>
      <c r="ER722" s="454"/>
      <c r="ES722" s="454"/>
      <c r="ET722" s="454"/>
      <c r="EU722" s="581"/>
      <c r="EV722" s="581"/>
      <c r="EW722" s="581"/>
      <c r="EX722" s="581"/>
      <c r="EY722" s="581"/>
      <c r="EZ722" s="581"/>
      <c r="FA722" s="581"/>
      <c r="FB722" s="581"/>
      <c r="FC722" s="581"/>
      <c r="FD722" s="581"/>
      <c r="FE722" s="581"/>
    </row>
    <row r="723" spans="1:161">
      <c r="A723" s="454"/>
      <c r="B723" s="653"/>
      <c r="C723" s="454"/>
      <c r="D723" s="454"/>
      <c r="E723" s="454"/>
      <c r="F723" s="504"/>
      <c r="G723" s="454"/>
      <c r="H723" s="454"/>
      <c r="I723" s="454"/>
      <c r="J723" s="454"/>
      <c r="K723" s="454"/>
      <c r="L723" s="454"/>
      <c r="M723" s="454"/>
      <c r="N723" s="454"/>
      <c r="O723" s="454"/>
      <c r="P723" s="454"/>
      <c r="Q723" s="454"/>
      <c r="R723" s="454"/>
      <c r="S723" s="454"/>
      <c r="T723" s="454"/>
      <c r="U723" s="454"/>
      <c r="V723" s="454"/>
      <c r="W723" s="454"/>
      <c r="X723" s="454"/>
      <c r="Y723" s="454"/>
      <c r="Z723" s="454"/>
      <c r="AA723" s="454"/>
      <c r="AB723" s="454"/>
      <c r="AC723" s="454"/>
      <c r="AD723" s="454"/>
      <c r="AE723" s="454"/>
      <c r="AF723" s="454"/>
      <c r="AG723" s="454"/>
      <c r="AH723" s="454"/>
      <c r="AI723" s="454"/>
      <c r="AJ723" s="454"/>
      <c r="AK723" s="454"/>
      <c r="AL723" s="454"/>
      <c r="AM723" s="454"/>
      <c r="AN723" s="454"/>
      <c r="AO723" s="454"/>
      <c r="AP723" s="454"/>
      <c r="AQ723" s="454"/>
      <c r="AR723" s="454"/>
      <c r="AS723" s="454"/>
      <c r="AT723" s="454"/>
      <c r="AU723" s="454"/>
      <c r="AV723" s="454"/>
      <c r="AW723" s="454"/>
      <c r="AX723" s="454"/>
      <c r="AY723" s="454"/>
      <c r="AZ723" s="454"/>
      <c r="BA723" s="454"/>
      <c r="BB723" s="454"/>
      <c r="BC723" s="454"/>
      <c r="BD723" s="454"/>
      <c r="BE723" s="454"/>
      <c r="BF723" s="454"/>
      <c r="BG723" s="454"/>
      <c r="BH723" s="454"/>
      <c r="BI723" s="454"/>
      <c r="BJ723" s="454"/>
      <c r="BK723" s="454"/>
      <c r="BL723" s="454"/>
      <c r="BM723" s="454"/>
      <c r="BN723" s="454"/>
      <c r="BO723" s="454"/>
      <c r="BP723" s="454"/>
      <c r="BQ723" s="454"/>
      <c r="BR723" s="454"/>
      <c r="BS723" s="454"/>
      <c r="BT723" s="454"/>
      <c r="BU723" s="454"/>
      <c r="BV723" s="454"/>
      <c r="BW723" s="454"/>
      <c r="BX723" s="454"/>
      <c r="BY723" s="454"/>
      <c r="BZ723" s="454"/>
      <c r="CA723" s="454"/>
      <c r="CB723" s="454"/>
      <c r="CC723" s="454"/>
      <c r="CD723" s="454"/>
      <c r="CE723" s="454"/>
      <c r="CF723" s="454"/>
      <c r="CG723" s="454"/>
      <c r="CH723" s="454"/>
      <c r="CI723" s="454"/>
      <c r="CJ723" s="454"/>
      <c r="CK723" s="454"/>
      <c r="CL723" s="454"/>
      <c r="CM723" s="454"/>
      <c r="CN723" s="454"/>
      <c r="CO723" s="454"/>
      <c r="CP723" s="454"/>
      <c r="CQ723" s="454"/>
      <c r="CR723" s="454"/>
      <c r="CS723" s="454"/>
      <c r="CT723" s="454"/>
      <c r="CU723" s="454"/>
      <c r="CV723" s="454"/>
      <c r="CW723" s="454"/>
      <c r="CX723" s="454"/>
      <c r="CY723" s="454"/>
      <c r="CZ723" s="454"/>
      <c r="DA723" s="454"/>
      <c r="DB723" s="454"/>
      <c r="DC723" s="454"/>
      <c r="DD723" s="454"/>
      <c r="DE723" s="454"/>
      <c r="DF723" s="454"/>
      <c r="DG723" s="454"/>
      <c r="DH723" s="454"/>
      <c r="DI723" s="454"/>
      <c r="DJ723" s="454"/>
      <c r="DK723" s="454"/>
      <c r="DL723" s="454"/>
      <c r="DM723" s="454"/>
      <c r="DN723" s="454"/>
      <c r="DO723" s="454"/>
      <c r="DP723" s="454"/>
      <c r="DQ723" s="454"/>
      <c r="DR723" s="454"/>
      <c r="DS723" s="454"/>
      <c r="DT723" s="454"/>
      <c r="DU723" s="454"/>
      <c r="DV723" s="454"/>
      <c r="DW723" s="454"/>
      <c r="DX723" s="454"/>
      <c r="DY723" s="454"/>
      <c r="DZ723" s="454"/>
      <c r="EA723" s="454"/>
      <c r="EB723" s="454"/>
      <c r="EC723" s="454"/>
      <c r="ED723" s="454"/>
      <c r="EE723" s="454"/>
      <c r="EF723" s="454"/>
      <c r="EG723" s="454"/>
      <c r="EH723" s="454"/>
      <c r="EI723" s="454"/>
      <c r="EJ723" s="454"/>
      <c r="EK723" s="454"/>
      <c r="EL723" s="454"/>
      <c r="EM723" s="454"/>
      <c r="EN723" s="454"/>
      <c r="EO723" s="454"/>
      <c r="EP723" s="454"/>
      <c r="EQ723" s="454"/>
      <c r="ER723" s="454"/>
      <c r="ES723" s="454"/>
      <c r="ET723" s="454"/>
      <c r="EU723" s="581"/>
      <c r="EV723" s="581"/>
      <c r="EW723" s="581"/>
      <c r="EX723" s="581"/>
      <c r="EY723" s="581"/>
      <c r="EZ723" s="581"/>
      <c r="FA723" s="581"/>
      <c r="FB723" s="581"/>
      <c r="FC723" s="581"/>
      <c r="FD723" s="581"/>
      <c r="FE723" s="581"/>
    </row>
    <row r="724" spans="1:161">
      <c r="A724" s="454"/>
      <c r="B724" s="653"/>
      <c r="C724" s="454"/>
      <c r="D724" s="454"/>
      <c r="E724" s="454"/>
      <c r="F724" s="504"/>
      <c r="G724" s="454"/>
      <c r="H724" s="454"/>
      <c r="I724" s="454"/>
      <c r="J724" s="454"/>
      <c r="K724" s="454"/>
      <c r="L724" s="454"/>
      <c r="M724" s="454"/>
      <c r="N724" s="454"/>
      <c r="O724" s="454"/>
      <c r="P724" s="454"/>
      <c r="Q724" s="454"/>
      <c r="R724" s="454"/>
      <c r="S724" s="454"/>
      <c r="T724" s="454"/>
      <c r="U724" s="454"/>
      <c r="V724" s="454"/>
      <c r="W724" s="454"/>
      <c r="X724" s="454"/>
      <c r="Y724" s="454"/>
      <c r="Z724" s="454"/>
      <c r="AA724" s="454"/>
      <c r="AB724" s="454"/>
      <c r="AC724" s="454"/>
      <c r="AD724" s="454"/>
      <c r="AE724" s="454"/>
      <c r="AF724" s="454"/>
      <c r="AG724" s="454"/>
      <c r="AH724" s="454"/>
      <c r="AI724" s="454"/>
      <c r="AJ724" s="454"/>
      <c r="AK724" s="454"/>
      <c r="AL724" s="454"/>
      <c r="AM724" s="454"/>
      <c r="AN724" s="454"/>
      <c r="AO724" s="454"/>
      <c r="AP724" s="454"/>
      <c r="AQ724" s="454"/>
      <c r="AR724" s="454"/>
      <c r="AS724" s="454"/>
      <c r="AT724" s="454"/>
      <c r="AU724" s="454"/>
      <c r="AV724" s="454"/>
      <c r="AW724" s="454"/>
      <c r="AX724" s="454"/>
      <c r="AY724" s="454"/>
      <c r="AZ724" s="454"/>
      <c r="BA724" s="454"/>
      <c r="BB724" s="454"/>
      <c r="BC724" s="454"/>
      <c r="BD724" s="454"/>
      <c r="BE724" s="454"/>
      <c r="BF724" s="454"/>
      <c r="BG724" s="454"/>
      <c r="BH724" s="454"/>
      <c r="BI724" s="454"/>
      <c r="BJ724" s="454"/>
      <c r="BK724" s="454"/>
      <c r="BL724" s="454"/>
      <c r="BM724" s="454"/>
      <c r="BN724" s="454"/>
      <c r="BO724" s="454"/>
      <c r="BP724" s="454"/>
      <c r="BQ724" s="454"/>
      <c r="BR724" s="454"/>
      <c r="BS724" s="454"/>
      <c r="BT724" s="454"/>
      <c r="BU724" s="454"/>
      <c r="BV724" s="454"/>
      <c r="BW724" s="454"/>
      <c r="BX724" s="454"/>
      <c r="BY724" s="454"/>
      <c r="BZ724" s="454"/>
      <c r="CA724" s="454"/>
      <c r="CB724" s="454"/>
      <c r="CC724" s="454"/>
      <c r="CD724" s="454"/>
      <c r="CE724" s="454"/>
      <c r="CF724" s="454"/>
      <c r="CG724" s="454"/>
      <c r="CH724" s="454"/>
      <c r="CI724" s="454"/>
      <c r="CJ724" s="454"/>
      <c r="CK724" s="454"/>
      <c r="CL724" s="454"/>
      <c r="CM724" s="454"/>
      <c r="CN724" s="454"/>
      <c r="CO724" s="454"/>
      <c r="CP724" s="454"/>
      <c r="CQ724" s="454"/>
      <c r="CR724" s="454"/>
      <c r="CS724" s="454"/>
      <c r="CT724" s="454"/>
      <c r="CU724" s="454"/>
      <c r="CV724" s="454"/>
      <c r="CW724" s="454"/>
      <c r="CX724" s="454"/>
      <c r="CY724" s="454"/>
      <c r="CZ724" s="454"/>
      <c r="DA724" s="454"/>
      <c r="DB724" s="454"/>
      <c r="DC724" s="454"/>
      <c r="DD724" s="454"/>
      <c r="DE724" s="454"/>
      <c r="DF724" s="454"/>
      <c r="DG724" s="454"/>
      <c r="DH724" s="454"/>
      <c r="DI724" s="454"/>
      <c r="DJ724" s="454"/>
      <c r="DK724" s="454"/>
      <c r="DL724" s="454"/>
      <c r="DM724" s="454"/>
      <c r="DN724" s="454"/>
      <c r="DO724" s="454"/>
      <c r="DP724" s="454"/>
      <c r="DQ724" s="454"/>
      <c r="DR724" s="454"/>
      <c r="DS724" s="454"/>
      <c r="DT724" s="454"/>
      <c r="DU724" s="454"/>
      <c r="DV724" s="454"/>
      <c r="DW724" s="454"/>
      <c r="DX724" s="454"/>
      <c r="DY724" s="454"/>
      <c r="DZ724" s="454"/>
      <c r="EA724" s="454"/>
      <c r="EB724" s="454"/>
      <c r="EC724" s="454"/>
      <c r="ED724" s="454"/>
      <c r="EE724" s="454"/>
      <c r="EF724" s="454"/>
      <c r="EG724" s="454"/>
      <c r="EH724" s="454"/>
      <c r="EI724" s="454"/>
      <c r="EJ724" s="454"/>
      <c r="EK724" s="454"/>
      <c r="EL724" s="454"/>
      <c r="EM724" s="454"/>
      <c r="EN724" s="454"/>
      <c r="EO724" s="454"/>
      <c r="EP724" s="454"/>
      <c r="EQ724" s="454"/>
      <c r="ER724" s="454"/>
      <c r="ES724" s="454"/>
      <c r="ET724" s="454"/>
      <c r="EU724" s="581"/>
      <c r="EV724" s="581"/>
      <c r="EW724" s="581"/>
      <c r="EX724" s="581"/>
      <c r="EY724" s="581"/>
      <c r="EZ724" s="581"/>
      <c r="FA724" s="581"/>
      <c r="FB724" s="581"/>
      <c r="FC724" s="581"/>
      <c r="FD724" s="581"/>
      <c r="FE724" s="581"/>
    </row>
    <row r="725" spans="1:161">
      <c r="A725" s="454"/>
      <c r="B725" s="653"/>
      <c r="C725" s="454"/>
      <c r="D725" s="454"/>
      <c r="E725" s="454"/>
      <c r="F725" s="504"/>
      <c r="G725" s="454"/>
      <c r="H725" s="454"/>
      <c r="I725" s="454"/>
      <c r="J725" s="454"/>
      <c r="K725" s="454"/>
      <c r="L725" s="454"/>
      <c r="M725" s="454"/>
      <c r="N725" s="454"/>
      <c r="O725" s="454"/>
      <c r="P725" s="454"/>
      <c r="Q725" s="454"/>
      <c r="R725" s="454"/>
      <c r="S725" s="454"/>
      <c r="T725" s="454"/>
      <c r="U725" s="454"/>
      <c r="V725" s="454"/>
      <c r="W725" s="454"/>
      <c r="X725" s="454"/>
      <c r="Y725" s="454"/>
      <c r="Z725" s="454"/>
      <c r="AA725" s="454"/>
      <c r="AB725" s="454"/>
      <c r="AC725" s="454"/>
      <c r="AD725" s="454"/>
      <c r="AE725" s="454"/>
      <c r="AF725" s="454"/>
      <c r="AG725" s="454"/>
      <c r="AH725" s="454"/>
      <c r="AI725" s="454"/>
      <c r="AJ725" s="454"/>
      <c r="AK725" s="454"/>
      <c r="AL725" s="454"/>
      <c r="AM725" s="454"/>
      <c r="AN725" s="454"/>
      <c r="AO725" s="454"/>
      <c r="AP725" s="454"/>
      <c r="AQ725" s="454"/>
      <c r="AR725" s="454"/>
      <c r="AS725" s="454"/>
      <c r="AT725" s="454"/>
      <c r="AU725" s="454"/>
      <c r="AV725" s="454"/>
      <c r="AW725" s="454"/>
      <c r="AX725" s="454"/>
      <c r="AY725" s="454"/>
      <c r="AZ725" s="454"/>
      <c r="BA725" s="454"/>
      <c r="BB725" s="454"/>
      <c r="BC725" s="454"/>
      <c r="BD725" s="454"/>
      <c r="BE725" s="454"/>
      <c r="BF725" s="454"/>
      <c r="BG725" s="454"/>
      <c r="BH725" s="454"/>
      <c r="BI725" s="454"/>
      <c r="BJ725" s="454"/>
      <c r="BK725" s="454"/>
      <c r="BL725" s="454"/>
      <c r="BM725" s="454"/>
      <c r="BN725" s="454"/>
      <c r="BO725" s="454"/>
      <c r="BP725" s="454"/>
      <c r="BQ725" s="454"/>
      <c r="BR725" s="454"/>
      <c r="BS725" s="454"/>
      <c r="BT725" s="454"/>
      <c r="BU725" s="454"/>
      <c r="BV725" s="454"/>
      <c r="BW725" s="454"/>
      <c r="BX725" s="454"/>
      <c r="BY725" s="454"/>
      <c r="BZ725" s="454"/>
      <c r="CA725" s="454"/>
      <c r="CB725" s="454"/>
      <c r="CC725" s="454"/>
      <c r="CD725" s="454"/>
      <c r="CE725" s="454"/>
      <c r="CF725" s="454"/>
      <c r="CG725" s="454"/>
      <c r="CH725" s="454"/>
      <c r="CI725" s="454"/>
      <c r="CJ725" s="454"/>
      <c r="CK725" s="454"/>
      <c r="CL725" s="454"/>
      <c r="CM725" s="454"/>
      <c r="CN725" s="454"/>
      <c r="CO725" s="454"/>
      <c r="CP725" s="454"/>
      <c r="CQ725" s="454"/>
      <c r="CR725" s="454"/>
      <c r="CS725" s="454"/>
      <c r="CT725" s="454"/>
      <c r="CU725" s="454"/>
      <c r="CV725" s="454"/>
      <c r="CW725" s="454"/>
      <c r="CX725" s="454"/>
      <c r="CY725" s="454"/>
      <c r="CZ725" s="454"/>
      <c r="DA725" s="454"/>
      <c r="DB725" s="454"/>
      <c r="DC725" s="454"/>
      <c r="DD725" s="454"/>
      <c r="DE725" s="454"/>
      <c r="DF725" s="454"/>
      <c r="DG725" s="454"/>
      <c r="DH725" s="454"/>
      <c r="DI725" s="454"/>
      <c r="DJ725" s="454"/>
      <c r="DK725" s="454"/>
      <c r="DL725" s="454"/>
      <c r="DM725" s="454"/>
      <c r="DN725" s="454"/>
      <c r="DO725" s="454"/>
      <c r="DP725" s="454"/>
      <c r="DQ725" s="454"/>
      <c r="DR725" s="454"/>
      <c r="DS725" s="454"/>
      <c r="DT725" s="454"/>
      <c r="DU725" s="454"/>
      <c r="DV725" s="454"/>
      <c r="DW725" s="454"/>
      <c r="DX725" s="454"/>
      <c r="DY725" s="454"/>
      <c r="DZ725" s="454"/>
      <c r="EA725" s="454"/>
      <c r="EB725" s="454"/>
      <c r="EC725" s="454"/>
      <c r="ED725" s="454"/>
      <c r="EE725" s="454"/>
      <c r="EF725" s="454"/>
      <c r="EG725" s="454"/>
      <c r="EH725" s="454"/>
      <c r="EI725" s="454"/>
      <c r="EJ725" s="454"/>
      <c r="EK725" s="454"/>
      <c r="EL725" s="454"/>
      <c r="EM725" s="454"/>
      <c r="EN725" s="454"/>
      <c r="EO725" s="454"/>
      <c r="EP725" s="454"/>
      <c r="EQ725" s="454"/>
      <c r="ER725" s="454"/>
      <c r="ES725" s="454"/>
      <c r="ET725" s="454"/>
      <c r="EU725" s="581"/>
      <c r="EV725" s="581"/>
      <c r="EW725" s="581"/>
      <c r="EX725" s="581"/>
      <c r="EY725" s="581"/>
      <c r="EZ725" s="581"/>
      <c r="FA725" s="581"/>
      <c r="FB725" s="581"/>
      <c r="FC725" s="581"/>
      <c r="FD725" s="581"/>
      <c r="FE725" s="581"/>
    </row>
    <row r="726" spans="1:161">
      <c r="A726" s="454"/>
      <c r="B726" s="653"/>
      <c r="C726" s="454"/>
      <c r="D726" s="454"/>
      <c r="E726" s="454"/>
      <c r="F726" s="504"/>
      <c r="G726" s="454"/>
      <c r="H726" s="454"/>
      <c r="I726" s="454"/>
      <c r="J726" s="454"/>
      <c r="K726" s="454"/>
      <c r="L726" s="454"/>
      <c r="M726" s="454"/>
      <c r="N726" s="454"/>
      <c r="O726" s="454"/>
      <c r="P726" s="454"/>
      <c r="Q726" s="454"/>
      <c r="R726" s="454"/>
      <c r="S726" s="454"/>
      <c r="T726" s="454"/>
      <c r="U726" s="454"/>
      <c r="V726" s="454"/>
      <c r="W726" s="454"/>
      <c r="X726" s="454"/>
      <c r="Y726" s="454"/>
      <c r="Z726" s="454"/>
      <c r="AA726" s="454"/>
      <c r="AB726" s="454"/>
      <c r="AC726" s="454"/>
      <c r="AD726" s="454"/>
      <c r="AE726" s="454"/>
      <c r="AF726" s="454"/>
      <c r="AG726" s="454"/>
      <c r="AH726" s="454"/>
      <c r="AI726" s="454"/>
      <c r="AJ726" s="454"/>
      <c r="AK726" s="454"/>
      <c r="AL726" s="454"/>
      <c r="AM726" s="454"/>
      <c r="AN726" s="454"/>
      <c r="AO726" s="454"/>
      <c r="AP726" s="454"/>
      <c r="AQ726" s="454"/>
      <c r="AR726" s="454"/>
      <c r="AS726" s="454"/>
      <c r="AT726" s="454"/>
      <c r="AU726" s="454"/>
      <c r="AV726" s="454"/>
      <c r="AW726" s="454"/>
      <c r="AX726" s="454"/>
      <c r="AY726" s="454"/>
      <c r="AZ726" s="454"/>
      <c r="BA726" s="454"/>
      <c r="BB726" s="454"/>
      <c r="BC726" s="454"/>
      <c r="BD726" s="454"/>
      <c r="BE726" s="454"/>
      <c r="BF726" s="454"/>
      <c r="BG726" s="454"/>
      <c r="BH726" s="454"/>
      <c r="BI726" s="454"/>
      <c r="BJ726" s="454"/>
      <c r="BK726" s="454"/>
      <c r="BL726" s="454"/>
      <c r="BM726" s="454"/>
      <c r="BN726" s="454"/>
      <c r="BO726" s="454"/>
      <c r="BP726" s="454"/>
      <c r="BQ726" s="454"/>
      <c r="BR726" s="454"/>
      <c r="BS726" s="454"/>
      <c r="BT726" s="454"/>
      <c r="BU726" s="454"/>
      <c r="BV726" s="454"/>
      <c r="BW726" s="454"/>
      <c r="BX726" s="454"/>
      <c r="BY726" s="454"/>
      <c r="BZ726" s="454"/>
      <c r="CA726" s="454"/>
      <c r="CB726" s="454"/>
      <c r="CC726" s="454"/>
      <c r="CD726" s="454"/>
      <c r="CE726" s="454"/>
      <c r="CF726" s="454"/>
      <c r="CG726" s="454"/>
      <c r="CH726" s="454"/>
      <c r="CI726" s="454"/>
      <c r="CJ726" s="454"/>
      <c r="CK726" s="454"/>
      <c r="CL726" s="454"/>
      <c r="CM726" s="454"/>
      <c r="CN726" s="454"/>
      <c r="CO726" s="454"/>
      <c r="CP726" s="454"/>
      <c r="CQ726" s="454"/>
      <c r="CR726" s="454"/>
      <c r="CS726" s="454"/>
      <c r="CT726" s="454"/>
      <c r="CU726" s="454"/>
      <c r="CV726" s="454"/>
      <c r="CW726" s="454"/>
      <c r="CX726" s="454"/>
      <c r="CY726" s="454"/>
      <c r="CZ726" s="454"/>
      <c r="DA726" s="454"/>
      <c r="DB726" s="454"/>
      <c r="DC726" s="454"/>
      <c r="DD726" s="454"/>
      <c r="DE726" s="454"/>
      <c r="DF726" s="454"/>
      <c r="DG726" s="454"/>
      <c r="DH726" s="454"/>
      <c r="DI726" s="454"/>
      <c r="DJ726" s="454"/>
      <c r="DK726" s="454"/>
      <c r="DL726" s="454"/>
      <c r="DM726" s="454"/>
      <c r="DN726" s="454"/>
      <c r="DO726" s="454"/>
      <c r="DP726" s="454"/>
      <c r="DQ726" s="454"/>
      <c r="DR726" s="454"/>
      <c r="DS726" s="454"/>
      <c r="DT726" s="454"/>
      <c r="DU726" s="454"/>
      <c r="DV726" s="454"/>
      <c r="DW726" s="454"/>
      <c r="DX726" s="454"/>
      <c r="DY726" s="454"/>
      <c r="DZ726" s="454"/>
      <c r="EA726" s="454"/>
      <c r="EB726" s="454"/>
      <c r="EC726" s="454"/>
      <c r="ED726" s="454"/>
      <c r="EE726" s="454"/>
      <c r="EF726" s="454"/>
      <c r="EG726" s="454"/>
      <c r="EH726" s="454"/>
      <c r="EI726" s="454"/>
      <c r="EJ726" s="454"/>
      <c r="EK726" s="454"/>
      <c r="EL726" s="454"/>
      <c r="EM726" s="454"/>
      <c r="EN726" s="454"/>
      <c r="EO726" s="454"/>
      <c r="EP726" s="454"/>
      <c r="EQ726" s="454"/>
      <c r="ER726" s="454"/>
      <c r="ES726" s="454"/>
      <c r="ET726" s="454"/>
      <c r="EU726" s="581"/>
      <c r="EV726" s="581"/>
      <c r="EW726" s="581"/>
      <c r="EX726" s="581"/>
      <c r="EY726" s="581"/>
      <c r="EZ726" s="581"/>
      <c r="FA726" s="581"/>
      <c r="FB726" s="581"/>
      <c r="FC726" s="581"/>
      <c r="FD726" s="581"/>
      <c r="FE726" s="581"/>
    </row>
    <row r="727" spans="1:161">
      <c r="A727" s="454"/>
      <c r="B727" s="653"/>
      <c r="C727" s="454"/>
      <c r="D727" s="454"/>
      <c r="E727" s="454"/>
      <c r="F727" s="504"/>
      <c r="G727" s="454"/>
      <c r="H727" s="454"/>
      <c r="I727" s="454"/>
      <c r="J727" s="454"/>
      <c r="K727" s="454"/>
      <c r="L727" s="454"/>
      <c r="M727" s="454"/>
      <c r="N727" s="454"/>
      <c r="O727" s="454"/>
      <c r="P727" s="454"/>
      <c r="Q727" s="454"/>
      <c r="R727" s="454"/>
      <c r="S727" s="454"/>
      <c r="T727" s="454"/>
      <c r="U727" s="454"/>
      <c r="V727" s="454"/>
      <c r="W727" s="454"/>
      <c r="X727" s="454"/>
      <c r="Y727" s="454"/>
      <c r="Z727" s="454"/>
      <c r="AA727" s="454"/>
      <c r="AB727" s="454"/>
      <c r="AC727" s="454"/>
      <c r="AD727" s="454"/>
      <c r="AE727" s="454"/>
      <c r="AF727" s="454"/>
      <c r="AG727" s="454"/>
      <c r="AH727" s="454"/>
      <c r="AI727" s="454"/>
      <c r="AJ727" s="454"/>
      <c r="AK727" s="454"/>
      <c r="AL727" s="454"/>
      <c r="AM727" s="454"/>
      <c r="AN727" s="454"/>
      <c r="AO727" s="454"/>
      <c r="AP727" s="454"/>
      <c r="AQ727" s="454"/>
      <c r="AR727" s="454"/>
      <c r="AS727" s="454"/>
      <c r="AT727" s="454"/>
      <c r="AU727" s="454"/>
      <c r="AV727" s="454"/>
      <c r="AW727" s="454"/>
      <c r="AX727" s="454"/>
      <c r="AY727" s="454"/>
      <c r="AZ727" s="454"/>
      <c r="BA727" s="454"/>
      <c r="BB727" s="454"/>
      <c r="BC727" s="454"/>
      <c r="BD727" s="454"/>
      <c r="BE727" s="454"/>
      <c r="BF727" s="454"/>
      <c r="BG727" s="454"/>
      <c r="BH727" s="454"/>
      <c r="BI727" s="454"/>
      <c r="BJ727" s="454"/>
      <c r="BK727" s="454"/>
      <c r="BL727" s="454"/>
      <c r="BM727" s="454"/>
      <c r="BN727" s="454"/>
      <c r="BO727" s="454"/>
      <c r="BP727" s="454"/>
      <c r="BQ727" s="454"/>
      <c r="BR727" s="454"/>
      <c r="BS727" s="454"/>
      <c r="BT727" s="454"/>
      <c r="BU727" s="454"/>
      <c r="BV727" s="454"/>
      <c r="BW727" s="454"/>
      <c r="BX727" s="454"/>
      <c r="BY727" s="454"/>
      <c r="BZ727" s="454"/>
      <c r="CA727" s="454"/>
      <c r="CB727" s="454"/>
      <c r="CC727" s="454"/>
      <c r="CD727" s="454"/>
      <c r="CE727" s="454"/>
      <c r="CF727" s="454"/>
      <c r="CG727" s="454"/>
      <c r="CH727" s="454"/>
      <c r="CI727" s="454"/>
      <c r="CJ727" s="454"/>
      <c r="CK727" s="454"/>
      <c r="CL727" s="454"/>
      <c r="CM727" s="454"/>
      <c r="CN727" s="454"/>
      <c r="CO727" s="454"/>
      <c r="CP727" s="454"/>
      <c r="CQ727" s="454"/>
      <c r="CR727" s="454"/>
      <c r="CS727" s="454"/>
      <c r="CT727" s="454"/>
      <c r="CU727" s="454"/>
      <c r="CV727" s="454"/>
      <c r="CW727" s="454"/>
      <c r="CX727" s="454"/>
      <c r="CY727" s="454"/>
      <c r="CZ727" s="454"/>
      <c r="DA727" s="454"/>
      <c r="DB727" s="454"/>
      <c r="DC727" s="454"/>
      <c r="DD727" s="454"/>
      <c r="DE727" s="454"/>
      <c r="DF727" s="454"/>
      <c r="DG727" s="454"/>
      <c r="DH727" s="454"/>
      <c r="DI727" s="454"/>
      <c r="DJ727" s="454"/>
      <c r="DK727" s="454"/>
      <c r="DL727" s="454"/>
      <c r="DM727" s="454"/>
      <c r="DN727" s="454"/>
      <c r="DO727" s="454"/>
      <c r="DP727" s="454"/>
      <c r="DQ727" s="454"/>
      <c r="DR727" s="454"/>
      <c r="DS727" s="454"/>
      <c r="DT727" s="454"/>
      <c r="DU727" s="454"/>
      <c r="DV727" s="454"/>
      <c r="DW727" s="454"/>
      <c r="DX727" s="454"/>
      <c r="DY727" s="454"/>
      <c r="DZ727" s="454"/>
      <c r="EA727" s="454"/>
      <c r="EB727" s="454"/>
      <c r="EC727" s="454"/>
      <c r="ED727" s="454"/>
      <c r="EE727" s="454"/>
      <c r="EF727" s="454"/>
      <c r="EG727" s="454"/>
      <c r="EH727" s="454"/>
      <c r="EI727" s="454"/>
      <c r="EJ727" s="454"/>
      <c r="EK727" s="454"/>
      <c r="EL727" s="454"/>
      <c r="EM727" s="454"/>
      <c r="EN727" s="454"/>
      <c r="EO727" s="454"/>
      <c r="EP727" s="454"/>
      <c r="EQ727" s="454"/>
      <c r="ER727" s="454"/>
      <c r="ES727" s="454"/>
      <c r="ET727" s="454"/>
      <c r="EU727" s="581"/>
      <c r="EV727" s="581"/>
      <c r="EW727" s="581"/>
      <c r="EX727" s="581"/>
      <c r="EY727" s="581"/>
      <c r="EZ727" s="581"/>
      <c r="FA727" s="581"/>
      <c r="FB727" s="581"/>
      <c r="FC727" s="581"/>
      <c r="FD727" s="581"/>
      <c r="FE727" s="581"/>
    </row>
    <row r="728" spans="1:161">
      <c r="A728" s="454"/>
      <c r="B728" s="653"/>
      <c r="C728" s="454"/>
      <c r="D728" s="454"/>
      <c r="E728" s="454"/>
      <c r="F728" s="504"/>
      <c r="G728" s="454"/>
      <c r="H728" s="454"/>
      <c r="I728" s="454"/>
      <c r="J728" s="454"/>
      <c r="K728" s="454"/>
      <c r="L728" s="454"/>
      <c r="M728" s="454"/>
      <c r="N728" s="454"/>
      <c r="O728" s="454"/>
      <c r="P728" s="454"/>
      <c r="Q728" s="454"/>
      <c r="R728" s="454"/>
      <c r="S728" s="454"/>
      <c r="T728" s="454"/>
      <c r="U728" s="454"/>
      <c r="V728" s="454"/>
      <c r="W728" s="454"/>
      <c r="X728" s="454"/>
      <c r="Y728" s="454"/>
      <c r="Z728" s="454"/>
      <c r="AA728" s="454"/>
      <c r="AB728" s="454"/>
      <c r="AC728" s="454"/>
      <c r="AD728" s="454"/>
      <c r="AE728" s="454"/>
      <c r="AF728" s="454"/>
      <c r="AG728" s="454"/>
      <c r="AH728" s="454"/>
      <c r="AI728" s="454"/>
      <c r="AJ728" s="454"/>
      <c r="AK728" s="454"/>
      <c r="AL728" s="454"/>
      <c r="AM728" s="454"/>
      <c r="AN728" s="454"/>
      <c r="AO728" s="454"/>
      <c r="AP728" s="454"/>
      <c r="AQ728" s="454"/>
      <c r="AR728" s="454"/>
      <c r="AS728" s="454"/>
      <c r="AT728" s="454"/>
      <c r="AU728" s="454"/>
      <c r="AV728" s="454"/>
      <c r="AW728" s="454"/>
      <c r="AX728" s="454"/>
      <c r="AY728" s="454"/>
      <c r="AZ728" s="454"/>
      <c r="BA728" s="454"/>
      <c r="BB728" s="454"/>
      <c r="BC728" s="454"/>
      <c r="BD728" s="454"/>
      <c r="BE728" s="454"/>
      <c r="BF728" s="454"/>
      <c r="BG728" s="454"/>
      <c r="BH728" s="454"/>
      <c r="BI728" s="454"/>
      <c r="BJ728" s="454"/>
      <c r="BK728" s="454"/>
      <c r="BL728" s="454"/>
      <c r="BM728" s="454"/>
      <c r="BN728" s="454"/>
      <c r="BO728" s="454"/>
      <c r="BP728" s="454"/>
      <c r="BQ728" s="454"/>
      <c r="BR728" s="454"/>
      <c r="BS728" s="454"/>
      <c r="BT728" s="454"/>
      <c r="BU728" s="454"/>
      <c r="BV728" s="454"/>
      <c r="BW728" s="454"/>
      <c r="BX728" s="454"/>
      <c r="BY728" s="454"/>
      <c r="BZ728" s="454"/>
      <c r="CA728" s="454"/>
      <c r="CB728" s="454"/>
      <c r="CC728" s="454"/>
      <c r="CD728" s="454"/>
      <c r="CE728" s="454"/>
      <c r="CF728" s="454"/>
      <c r="CG728" s="454"/>
      <c r="CH728" s="454"/>
      <c r="CI728" s="454"/>
      <c r="CJ728" s="454"/>
      <c r="CK728" s="454"/>
      <c r="CL728" s="454"/>
      <c r="CM728" s="454"/>
      <c r="CN728" s="454"/>
      <c r="CO728" s="454"/>
      <c r="CP728" s="454"/>
      <c r="CQ728" s="454"/>
      <c r="CR728" s="454"/>
      <c r="CS728" s="454"/>
      <c r="CT728" s="454"/>
      <c r="CU728" s="454"/>
      <c r="CV728" s="454"/>
      <c r="CW728" s="454"/>
      <c r="CX728" s="454"/>
      <c r="CY728" s="454"/>
      <c r="CZ728" s="454"/>
      <c r="DA728" s="454"/>
      <c r="DB728" s="454"/>
      <c r="DC728" s="454"/>
      <c r="DD728" s="454"/>
      <c r="DE728" s="454"/>
      <c r="DF728" s="454"/>
      <c r="DG728" s="454"/>
      <c r="DH728" s="454"/>
      <c r="DI728" s="454"/>
      <c r="DJ728" s="454"/>
      <c r="DK728" s="454"/>
      <c r="DL728" s="454"/>
      <c r="DM728" s="454"/>
      <c r="DN728" s="454"/>
      <c r="DO728" s="454"/>
      <c r="DP728" s="454"/>
      <c r="DQ728" s="454"/>
      <c r="DR728" s="454"/>
      <c r="DS728" s="454"/>
      <c r="DT728" s="454"/>
      <c r="DU728" s="454"/>
      <c r="DV728" s="454"/>
      <c r="DW728" s="454"/>
      <c r="DX728" s="454"/>
      <c r="DY728" s="454"/>
      <c r="DZ728" s="454"/>
      <c r="EA728" s="454"/>
      <c r="EB728" s="454"/>
      <c r="EC728" s="454"/>
      <c r="ED728" s="454"/>
      <c r="EE728" s="454"/>
      <c r="EF728" s="454"/>
      <c r="EG728" s="454"/>
      <c r="EH728" s="454"/>
      <c r="EI728" s="454"/>
      <c r="EJ728" s="454"/>
      <c r="EK728" s="454"/>
      <c r="EL728" s="454"/>
      <c r="EM728" s="454"/>
      <c r="EN728" s="454"/>
      <c r="EO728" s="454"/>
      <c r="EP728" s="454"/>
      <c r="EQ728" s="454"/>
      <c r="ER728" s="454"/>
      <c r="ES728" s="454"/>
      <c r="ET728" s="454"/>
      <c r="EU728" s="581"/>
      <c r="EV728" s="581"/>
      <c r="EW728" s="581"/>
      <c r="EX728" s="581"/>
      <c r="EY728" s="581"/>
      <c r="EZ728" s="581"/>
      <c r="FA728" s="581"/>
      <c r="FB728" s="581"/>
      <c r="FC728" s="581"/>
      <c r="FD728" s="581"/>
      <c r="FE728" s="581"/>
    </row>
    <row r="729" spans="1:161">
      <c r="A729" s="454"/>
      <c r="B729" s="653"/>
      <c r="C729" s="454"/>
      <c r="D729" s="454"/>
      <c r="E729" s="454"/>
      <c r="F729" s="504"/>
      <c r="G729" s="454"/>
      <c r="H729" s="454"/>
      <c r="I729" s="454"/>
      <c r="J729" s="454"/>
      <c r="K729" s="454"/>
      <c r="L729" s="454"/>
      <c r="M729" s="454"/>
      <c r="N729" s="454"/>
      <c r="O729" s="454"/>
      <c r="P729" s="454"/>
      <c r="Q729" s="454"/>
      <c r="R729" s="454"/>
      <c r="S729" s="454"/>
      <c r="T729" s="454"/>
      <c r="U729" s="454"/>
      <c r="V729" s="454"/>
      <c r="W729" s="454"/>
      <c r="X729" s="454"/>
      <c r="Y729" s="454"/>
      <c r="Z729" s="454"/>
      <c r="AA729" s="454"/>
      <c r="AB729" s="454"/>
      <c r="AC729" s="454"/>
      <c r="AD729" s="454"/>
      <c r="AE729" s="454"/>
      <c r="AF729" s="454"/>
      <c r="AG729" s="454"/>
      <c r="AH729" s="454"/>
      <c r="AI729" s="454"/>
      <c r="AJ729" s="454"/>
      <c r="AK729" s="454"/>
      <c r="AL729" s="454"/>
      <c r="AM729" s="454"/>
      <c r="AN729" s="454"/>
      <c r="AO729" s="454"/>
      <c r="AP729" s="454"/>
      <c r="AQ729" s="454"/>
      <c r="AR729" s="454"/>
      <c r="AS729" s="454"/>
      <c r="AT729" s="454"/>
      <c r="AU729" s="454"/>
      <c r="AV729" s="454"/>
      <c r="AW729" s="454"/>
      <c r="AX729" s="454"/>
      <c r="AY729" s="454"/>
      <c r="AZ729" s="454"/>
      <c r="BA729" s="454"/>
      <c r="BB729" s="454"/>
      <c r="BC729" s="454"/>
      <c r="BD729" s="454"/>
      <c r="BE729" s="454"/>
      <c r="BF729" s="454"/>
      <c r="BG729" s="454"/>
      <c r="BH729" s="454"/>
      <c r="BI729" s="454"/>
      <c r="BJ729" s="454"/>
      <c r="BK729" s="454"/>
      <c r="BL729" s="454"/>
      <c r="BM729" s="454"/>
      <c r="BN729" s="454"/>
      <c r="BO729" s="454"/>
      <c r="BP729" s="454"/>
      <c r="BQ729" s="454"/>
      <c r="BR729" s="454"/>
      <c r="BS729" s="454"/>
      <c r="BT729" s="454"/>
      <c r="BU729" s="454"/>
      <c r="BV729" s="454"/>
      <c r="BW729" s="454"/>
      <c r="BX729" s="454"/>
      <c r="BY729" s="454"/>
      <c r="BZ729" s="454"/>
      <c r="CA729" s="454"/>
      <c r="CB729" s="454"/>
      <c r="CC729" s="454"/>
      <c r="CD729" s="454"/>
      <c r="CE729" s="454"/>
      <c r="CF729" s="454"/>
      <c r="CG729" s="454"/>
      <c r="CH729" s="454"/>
      <c r="CI729" s="454"/>
      <c r="CJ729" s="454"/>
      <c r="CK729" s="454"/>
      <c r="CL729" s="454"/>
      <c r="CM729" s="454"/>
      <c r="CN729" s="454"/>
      <c r="CO729" s="454"/>
      <c r="CP729" s="454"/>
      <c r="CQ729" s="454"/>
      <c r="CR729" s="454"/>
      <c r="CS729" s="454"/>
      <c r="CT729" s="454"/>
      <c r="CU729" s="454"/>
      <c r="CV729" s="454"/>
      <c r="CW729" s="454"/>
      <c r="CX729" s="454"/>
      <c r="CY729" s="454"/>
      <c r="CZ729" s="454"/>
      <c r="DA729" s="454"/>
      <c r="DB729" s="454"/>
      <c r="DC729" s="454"/>
      <c r="DD729" s="454"/>
      <c r="DE729" s="454"/>
      <c r="DF729" s="454"/>
      <c r="DG729" s="454"/>
      <c r="DH729" s="454"/>
      <c r="DI729" s="454"/>
      <c r="DJ729" s="454"/>
      <c r="DK729" s="454"/>
      <c r="DL729" s="454"/>
      <c r="DM729" s="454"/>
      <c r="DN729" s="454"/>
      <c r="DO729" s="454"/>
      <c r="DP729" s="454"/>
      <c r="DQ729" s="454"/>
      <c r="DR729" s="454"/>
      <c r="DS729" s="454"/>
      <c r="DT729" s="454"/>
      <c r="DU729" s="454"/>
      <c r="DV729" s="454"/>
      <c r="DW729" s="454"/>
      <c r="DX729" s="454"/>
      <c r="DY729" s="454"/>
      <c r="DZ729" s="454"/>
      <c r="EA729" s="454"/>
      <c r="EB729" s="454"/>
      <c r="EC729" s="454"/>
      <c r="ED729" s="454"/>
      <c r="EE729" s="454"/>
      <c r="EF729" s="454"/>
      <c r="EG729" s="454"/>
      <c r="EH729" s="454"/>
      <c r="EI729" s="454"/>
      <c r="EJ729" s="454"/>
      <c r="EK729" s="454"/>
      <c r="EL729" s="454"/>
      <c r="EM729" s="454"/>
      <c r="EN729" s="454"/>
      <c r="EO729" s="454"/>
      <c r="EP729" s="454"/>
      <c r="EQ729" s="454"/>
      <c r="ER729" s="454"/>
      <c r="ES729" s="454"/>
      <c r="ET729" s="454"/>
      <c r="EU729" s="581"/>
      <c r="EV729" s="581"/>
      <c r="EW729" s="581"/>
      <c r="EX729" s="581"/>
      <c r="EY729" s="581"/>
      <c r="EZ729" s="581"/>
      <c r="FA729" s="581"/>
      <c r="FB729" s="581"/>
      <c r="FC729" s="581"/>
      <c r="FD729" s="581"/>
      <c r="FE729" s="581"/>
    </row>
    <row r="730" spans="1:161">
      <c r="A730" s="454"/>
      <c r="B730" s="653"/>
      <c r="C730" s="454"/>
      <c r="D730" s="454"/>
      <c r="E730" s="454"/>
      <c r="F730" s="504"/>
      <c r="G730" s="454"/>
      <c r="H730" s="454"/>
      <c r="I730" s="454"/>
      <c r="J730" s="454"/>
      <c r="K730" s="454"/>
      <c r="L730" s="454"/>
      <c r="M730" s="454"/>
      <c r="N730" s="454"/>
      <c r="O730" s="454"/>
      <c r="P730" s="454"/>
      <c r="Q730" s="454"/>
      <c r="R730" s="454"/>
      <c r="S730" s="454"/>
      <c r="T730" s="454"/>
      <c r="U730" s="454"/>
      <c r="V730" s="454"/>
      <c r="W730" s="454"/>
      <c r="X730" s="454"/>
      <c r="Y730" s="454"/>
      <c r="Z730" s="454"/>
      <c r="AA730" s="454"/>
      <c r="AB730" s="454"/>
      <c r="AC730" s="454"/>
      <c r="AD730" s="454"/>
      <c r="AE730" s="454"/>
      <c r="AF730" s="454"/>
      <c r="AG730" s="454"/>
      <c r="AH730" s="454"/>
      <c r="AI730" s="454"/>
      <c r="AJ730" s="454"/>
      <c r="AK730" s="454"/>
      <c r="AL730" s="454"/>
      <c r="AM730" s="454"/>
      <c r="AN730" s="454"/>
      <c r="AO730" s="454"/>
      <c r="AP730" s="454"/>
      <c r="AQ730" s="454"/>
      <c r="AR730" s="454"/>
      <c r="AS730" s="454"/>
      <c r="AT730" s="454"/>
      <c r="AU730" s="454"/>
      <c r="AV730" s="454"/>
      <c r="AW730" s="454"/>
      <c r="AX730" s="454"/>
      <c r="AY730" s="454"/>
      <c r="AZ730" s="454"/>
      <c r="BA730" s="454"/>
      <c r="BB730" s="454"/>
      <c r="BC730" s="454"/>
      <c r="BD730" s="454"/>
      <c r="BE730" s="454"/>
      <c r="BF730" s="454"/>
      <c r="BG730" s="454"/>
      <c r="BH730" s="454"/>
      <c r="BI730" s="454"/>
      <c r="BJ730" s="454"/>
      <c r="BK730" s="454"/>
      <c r="BL730" s="454"/>
      <c r="BM730" s="454"/>
      <c r="BN730" s="454"/>
      <c r="BO730" s="454"/>
      <c r="BP730" s="454"/>
      <c r="BQ730" s="454"/>
      <c r="BR730" s="454"/>
      <c r="BS730" s="454"/>
      <c r="BT730" s="454"/>
      <c r="BU730" s="454"/>
      <c r="BV730" s="454"/>
      <c r="BW730" s="454"/>
      <c r="BX730" s="454"/>
      <c r="BY730" s="454"/>
      <c r="BZ730" s="454"/>
      <c r="CA730" s="454"/>
      <c r="CB730" s="454"/>
      <c r="CC730" s="454"/>
      <c r="CD730" s="454"/>
      <c r="CE730" s="454"/>
      <c r="CF730" s="454"/>
      <c r="CG730" s="454"/>
      <c r="CH730" s="454"/>
      <c r="CI730" s="454"/>
      <c r="CJ730" s="454"/>
      <c r="CK730" s="454"/>
      <c r="CL730" s="454"/>
      <c r="CM730" s="454"/>
      <c r="CN730" s="454"/>
      <c r="CO730" s="454"/>
      <c r="CP730" s="454"/>
      <c r="CQ730" s="454"/>
      <c r="CR730" s="454"/>
      <c r="CS730" s="454"/>
      <c r="CT730" s="454"/>
      <c r="CU730" s="454"/>
      <c r="CV730" s="454"/>
      <c r="CW730" s="454"/>
      <c r="CX730" s="454"/>
      <c r="CY730" s="454"/>
      <c r="CZ730" s="454"/>
      <c r="DA730" s="454"/>
      <c r="DB730" s="454"/>
      <c r="DC730" s="454"/>
      <c r="DD730" s="454"/>
      <c r="DE730" s="454"/>
      <c r="DF730" s="454"/>
      <c r="DG730" s="454"/>
      <c r="DH730" s="454"/>
      <c r="DI730" s="454"/>
      <c r="DJ730" s="454"/>
      <c r="DK730" s="454"/>
      <c r="DL730" s="454"/>
      <c r="DM730" s="454"/>
      <c r="DN730" s="454"/>
      <c r="DO730" s="454"/>
      <c r="DP730" s="454"/>
      <c r="DQ730" s="454"/>
      <c r="DR730" s="454"/>
      <c r="DS730" s="454"/>
      <c r="DT730" s="454"/>
      <c r="DU730" s="454"/>
      <c r="DV730" s="454"/>
      <c r="DW730" s="454"/>
      <c r="DX730" s="454"/>
      <c r="DY730" s="454"/>
      <c r="DZ730" s="454"/>
      <c r="EA730" s="454"/>
      <c r="EB730" s="454"/>
      <c r="EC730" s="454"/>
      <c r="ED730" s="454"/>
      <c r="EE730" s="454"/>
      <c r="EF730" s="454"/>
      <c r="EG730" s="454"/>
      <c r="EH730" s="454"/>
      <c r="EI730" s="454"/>
      <c r="EJ730" s="454"/>
      <c r="EK730" s="454"/>
      <c r="EL730" s="454"/>
      <c r="EM730" s="454"/>
      <c r="EN730" s="454"/>
      <c r="EO730" s="454"/>
      <c r="EP730" s="454"/>
      <c r="EQ730" s="454"/>
      <c r="ER730" s="454"/>
      <c r="ES730" s="454"/>
      <c r="ET730" s="454"/>
      <c r="EU730" s="581"/>
      <c r="EV730" s="581"/>
      <c r="EW730" s="581"/>
      <c r="EX730" s="581"/>
      <c r="EY730" s="581"/>
      <c r="EZ730" s="581"/>
      <c r="FA730" s="581"/>
      <c r="FB730" s="581"/>
      <c r="FC730" s="581"/>
      <c r="FD730" s="581"/>
      <c r="FE730" s="581"/>
    </row>
    <row r="731" spans="1:161">
      <c r="A731" s="454"/>
      <c r="B731" s="653"/>
      <c r="C731" s="454"/>
      <c r="D731" s="454"/>
      <c r="E731" s="454"/>
      <c r="F731" s="504"/>
      <c r="G731" s="454"/>
      <c r="H731" s="454"/>
      <c r="I731" s="454"/>
      <c r="J731" s="454"/>
      <c r="K731" s="454"/>
      <c r="L731" s="454"/>
      <c r="M731" s="454"/>
      <c r="N731" s="454"/>
      <c r="O731" s="454"/>
      <c r="P731" s="454"/>
      <c r="Q731" s="454"/>
      <c r="R731" s="454"/>
      <c r="S731" s="454"/>
      <c r="T731" s="454"/>
      <c r="U731" s="454"/>
      <c r="V731" s="454"/>
      <c r="W731" s="454"/>
      <c r="X731" s="454"/>
      <c r="Y731" s="454"/>
      <c r="Z731" s="454"/>
      <c r="AA731" s="454"/>
      <c r="AB731" s="454"/>
      <c r="AC731" s="454"/>
      <c r="AD731" s="454"/>
      <c r="AE731" s="454"/>
      <c r="AF731" s="454"/>
      <c r="AG731" s="454"/>
      <c r="AH731" s="454"/>
      <c r="AI731" s="454"/>
      <c r="AJ731" s="454"/>
      <c r="AK731" s="454"/>
      <c r="AL731" s="454"/>
      <c r="AM731" s="454"/>
      <c r="AN731" s="454"/>
      <c r="AO731" s="454"/>
      <c r="AP731" s="454"/>
      <c r="AQ731" s="454"/>
      <c r="AR731" s="454"/>
      <c r="AS731" s="454"/>
      <c r="AT731" s="454"/>
      <c r="AU731" s="454"/>
      <c r="AV731" s="454"/>
      <c r="AW731" s="454"/>
      <c r="AX731" s="454"/>
      <c r="AY731" s="454"/>
      <c r="AZ731" s="454"/>
      <c r="BA731" s="454"/>
      <c r="BB731" s="454"/>
      <c r="BC731" s="454"/>
      <c r="BD731" s="454"/>
      <c r="BE731" s="454"/>
      <c r="BF731" s="454"/>
      <c r="BG731" s="454"/>
      <c r="BH731" s="454"/>
      <c r="BI731" s="454"/>
      <c r="BJ731" s="454"/>
      <c r="BK731" s="454"/>
      <c r="BL731" s="454"/>
      <c r="BM731" s="454"/>
      <c r="BN731" s="454"/>
      <c r="BO731" s="454"/>
      <c r="BP731" s="454"/>
      <c r="BQ731" s="454"/>
      <c r="BR731" s="454"/>
      <c r="BS731" s="454"/>
      <c r="BT731" s="454"/>
      <c r="BU731" s="454"/>
      <c r="BV731" s="454"/>
      <c r="BW731" s="454"/>
      <c r="BX731" s="454"/>
      <c r="BY731" s="454"/>
      <c r="BZ731" s="454"/>
      <c r="CA731" s="454"/>
      <c r="CB731" s="454"/>
      <c r="CC731" s="454"/>
      <c r="CD731" s="454"/>
      <c r="CE731" s="454"/>
      <c r="CF731" s="454"/>
      <c r="CG731" s="454"/>
      <c r="CH731" s="454"/>
      <c r="CI731" s="454"/>
      <c r="CJ731" s="454"/>
      <c r="CK731" s="454"/>
      <c r="CL731" s="454"/>
      <c r="CM731" s="454"/>
      <c r="CN731" s="454"/>
      <c r="CO731" s="454"/>
      <c r="CP731" s="454"/>
      <c r="CQ731" s="454"/>
      <c r="CR731" s="454"/>
      <c r="CS731" s="454"/>
      <c r="CT731" s="454"/>
      <c r="CU731" s="454"/>
      <c r="CV731" s="454"/>
      <c r="CW731" s="454"/>
      <c r="CX731" s="454"/>
      <c r="CY731" s="454"/>
      <c r="CZ731" s="454"/>
      <c r="DA731" s="454"/>
      <c r="DB731" s="454"/>
      <c r="DC731" s="454"/>
      <c r="DD731" s="454"/>
      <c r="DE731" s="454"/>
      <c r="DF731" s="454"/>
      <c r="DG731" s="454"/>
      <c r="DH731" s="454"/>
      <c r="DI731" s="454"/>
      <c r="DJ731" s="454"/>
      <c r="DK731" s="454"/>
      <c r="DL731" s="454"/>
      <c r="DM731" s="454"/>
      <c r="DN731" s="454"/>
      <c r="DO731" s="454"/>
      <c r="DP731" s="454"/>
      <c r="DQ731" s="454"/>
      <c r="DR731" s="454"/>
      <c r="DS731" s="454"/>
      <c r="DT731" s="454"/>
      <c r="DU731" s="454"/>
      <c r="DV731" s="454"/>
      <c r="DW731" s="454"/>
      <c r="DX731" s="454"/>
      <c r="DY731" s="454"/>
      <c r="DZ731" s="454"/>
      <c r="EA731" s="454"/>
      <c r="EB731" s="454"/>
      <c r="EC731" s="454"/>
      <c r="ED731" s="454"/>
      <c r="EE731" s="454"/>
      <c r="EF731" s="454"/>
      <c r="EG731" s="454"/>
      <c r="EH731" s="454"/>
      <c r="EI731" s="454"/>
      <c r="EJ731" s="454"/>
      <c r="EK731" s="454"/>
      <c r="EL731" s="454"/>
      <c r="EM731" s="454"/>
      <c r="EN731" s="454"/>
      <c r="EO731" s="454"/>
      <c r="EP731" s="454"/>
      <c r="EQ731" s="454"/>
      <c r="ER731" s="454"/>
      <c r="ES731" s="454"/>
      <c r="ET731" s="454"/>
      <c r="EU731" s="581"/>
      <c r="EV731" s="581"/>
      <c r="EW731" s="581"/>
      <c r="EX731" s="581"/>
      <c r="EY731" s="581"/>
      <c r="EZ731" s="581"/>
      <c r="FA731" s="581"/>
      <c r="FB731" s="581"/>
      <c r="FC731" s="581"/>
      <c r="FD731" s="581"/>
      <c r="FE731" s="581"/>
    </row>
    <row r="732" spans="1:161">
      <c r="A732" s="454"/>
      <c r="B732" s="653"/>
      <c r="C732" s="454"/>
      <c r="D732" s="454"/>
      <c r="E732" s="454"/>
      <c r="F732" s="504"/>
      <c r="G732" s="454"/>
      <c r="H732" s="454"/>
      <c r="I732" s="454"/>
      <c r="J732" s="454"/>
      <c r="K732" s="454"/>
      <c r="L732" s="454"/>
      <c r="M732" s="454"/>
      <c r="N732" s="454"/>
      <c r="O732" s="454"/>
      <c r="P732" s="454"/>
      <c r="Q732" s="454"/>
      <c r="R732" s="454"/>
      <c r="S732" s="454"/>
      <c r="T732" s="454"/>
      <c r="U732" s="454"/>
      <c r="V732" s="454"/>
      <c r="W732" s="454"/>
      <c r="X732" s="454"/>
      <c r="Y732" s="454"/>
      <c r="Z732" s="454"/>
      <c r="AA732" s="454"/>
      <c r="AB732" s="454"/>
      <c r="AC732" s="454"/>
      <c r="AD732" s="454"/>
      <c r="AE732" s="454"/>
      <c r="AF732" s="454"/>
      <c r="AG732" s="454"/>
      <c r="AH732" s="454"/>
      <c r="AI732" s="454"/>
      <c r="AJ732" s="454"/>
      <c r="AK732" s="454"/>
      <c r="AL732" s="454"/>
      <c r="AM732" s="454"/>
      <c r="AN732" s="454"/>
      <c r="AO732" s="454"/>
      <c r="AP732" s="454"/>
      <c r="AQ732" s="454"/>
      <c r="AR732" s="454"/>
      <c r="AS732" s="454"/>
      <c r="AT732" s="454"/>
      <c r="AU732" s="454"/>
      <c r="AV732" s="454"/>
      <c r="AW732" s="454"/>
      <c r="AX732" s="454"/>
      <c r="AY732" s="454"/>
      <c r="AZ732" s="454"/>
      <c r="BA732" s="454"/>
      <c r="BB732" s="454"/>
      <c r="BC732" s="454"/>
      <c r="BD732" s="454"/>
      <c r="BE732" s="454"/>
      <c r="BF732" s="454"/>
      <c r="BG732" s="454"/>
      <c r="BH732" s="454"/>
      <c r="BI732" s="454"/>
      <c r="BJ732" s="454"/>
      <c r="BK732" s="454"/>
      <c r="BL732" s="454"/>
      <c r="BM732" s="454"/>
      <c r="BN732" s="454"/>
      <c r="BO732" s="454"/>
      <c r="BP732" s="454"/>
      <c r="BQ732" s="454"/>
      <c r="BR732" s="454"/>
      <c r="BS732" s="454"/>
      <c r="BT732" s="454"/>
      <c r="BU732" s="454"/>
      <c r="BV732" s="454"/>
      <c r="BW732" s="454"/>
      <c r="BX732" s="454"/>
      <c r="BY732" s="454"/>
      <c r="BZ732" s="454"/>
      <c r="CA732" s="454"/>
      <c r="CB732" s="454"/>
      <c r="CC732" s="454"/>
      <c r="CD732" s="454"/>
      <c r="CE732" s="454"/>
      <c r="CF732" s="454"/>
      <c r="CG732" s="454"/>
      <c r="CH732" s="454"/>
      <c r="CI732" s="454"/>
      <c r="CJ732" s="454"/>
      <c r="CK732" s="454"/>
      <c r="CL732" s="454"/>
      <c r="CM732" s="454"/>
      <c r="CN732" s="454"/>
      <c r="CO732" s="454"/>
      <c r="CP732" s="454"/>
      <c r="CQ732" s="454"/>
      <c r="CR732" s="454"/>
      <c r="CS732" s="454"/>
      <c r="CT732" s="454"/>
      <c r="CU732" s="454"/>
      <c r="CV732" s="454"/>
      <c r="CW732" s="454"/>
      <c r="CX732" s="454"/>
      <c r="CY732" s="454"/>
      <c r="CZ732" s="454"/>
      <c r="DA732" s="454"/>
      <c r="DB732" s="454"/>
      <c r="DC732" s="454"/>
      <c r="DD732" s="454"/>
      <c r="DE732" s="454"/>
      <c r="DF732" s="454"/>
      <c r="DG732" s="454"/>
      <c r="DH732" s="454"/>
      <c r="DI732" s="454"/>
      <c r="DJ732" s="454"/>
      <c r="DK732" s="454"/>
      <c r="DL732" s="454"/>
      <c r="DM732" s="454"/>
      <c r="DN732" s="454"/>
      <c r="DO732" s="454"/>
      <c r="DP732" s="454"/>
      <c r="DQ732" s="454"/>
      <c r="DR732" s="454"/>
      <c r="DS732" s="454"/>
      <c r="DT732" s="454"/>
      <c r="DU732" s="454"/>
      <c r="DV732" s="454"/>
      <c r="DW732" s="454"/>
      <c r="DX732" s="454"/>
      <c r="DY732" s="454"/>
      <c r="DZ732" s="454"/>
      <c r="EA732" s="454"/>
      <c r="EB732" s="454"/>
      <c r="EC732" s="454"/>
      <c r="ED732" s="454"/>
      <c r="EE732" s="454"/>
      <c r="EF732" s="454"/>
      <c r="EG732" s="454"/>
      <c r="EH732" s="454"/>
      <c r="EI732" s="454"/>
      <c r="EJ732" s="454"/>
      <c r="EK732" s="454"/>
      <c r="EL732" s="454"/>
      <c r="EM732" s="454"/>
      <c r="EN732" s="454"/>
      <c r="EO732" s="454"/>
      <c r="EP732" s="454"/>
      <c r="EQ732" s="454"/>
      <c r="ER732" s="454"/>
      <c r="ES732" s="454"/>
      <c r="ET732" s="454"/>
      <c r="EU732" s="581"/>
      <c r="EV732" s="581"/>
      <c r="EW732" s="581"/>
      <c r="EX732" s="581"/>
      <c r="EY732" s="581"/>
      <c r="EZ732" s="581"/>
      <c r="FA732" s="581"/>
      <c r="FB732" s="581"/>
      <c r="FC732" s="581"/>
      <c r="FD732" s="581"/>
      <c r="FE732" s="581"/>
    </row>
    <row r="733" spans="1:161">
      <c r="A733" s="454"/>
      <c r="B733" s="653"/>
      <c r="C733" s="454"/>
      <c r="D733" s="454"/>
      <c r="E733" s="454"/>
      <c r="F733" s="504"/>
      <c r="G733" s="454"/>
      <c r="H733" s="454"/>
      <c r="I733" s="454"/>
      <c r="J733" s="454"/>
      <c r="K733" s="454"/>
      <c r="L733" s="454"/>
      <c r="M733" s="454"/>
      <c r="N733" s="454"/>
      <c r="O733" s="454"/>
      <c r="P733" s="454"/>
      <c r="Q733" s="454"/>
      <c r="R733" s="454"/>
      <c r="S733" s="454"/>
      <c r="T733" s="454"/>
      <c r="U733" s="454"/>
      <c r="V733" s="454"/>
      <c r="W733" s="454"/>
      <c r="X733" s="454"/>
      <c r="Y733" s="454"/>
      <c r="Z733" s="454"/>
      <c r="AA733" s="454"/>
      <c r="AB733" s="454"/>
      <c r="AC733" s="454"/>
      <c r="AD733" s="454"/>
      <c r="AE733" s="454"/>
      <c r="AF733" s="454"/>
      <c r="AG733" s="454"/>
      <c r="AH733" s="454"/>
      <c r="AI733" s="454"/>
      <c r="AJ733" s="454"/>
      <c r="AK733" s="454"/>
      <c r="AL733" s="454"/>
      <c r="AM733" s="454"/>
      <c r="AN733" s="454"/>
      <c r="AO733" s="454"/>
      <c r="AP733" s="454"/>
      <c r="AQ733" s="454"/>
      <c r="AR733" s="454"/>
      <c r="AS733" s="454"/>
      <c r="AT733" s="454"/>
      <c r="AU733" s="454"/>
      <c r="AV733" s="454"/>
      <c r="AW733" s="454"/>
      <c r="AX733" s="454"/>
      <c r="AY733" s="454"/>
      <c r="AZ733" s="454"/>
      <c r="BA733" s="454"/>
      <c r="BB733" s="454"/>
      <c r="BC733" s="454"/>
      <c r="BD733" s="454"/>
      <c r="BE733" s="454"/>
      <c r="BF733" s="454"/>
      <c r="BG733" s="454"/>
      <c r="BH733" s="454"/>
      <c r="BI733" s="454"/>
      <c r="BJ733" s="454"/>
      <c r="BK733" s="454"/>
      <c r="BL733" s="454"/>
      <c r="BM733" s="454"/>
      <c r="BN733" s="454"/>
      <c r="BO733" s="454"/>
      <c r="BP733" s="454"/>
      <c r="BQ733" s="454"/>
      <c r="BR733" s="454"/>
      <c r="BS733" s="454"/>
      <c r="BT733" s="454"/>
      <c r="BU733" s="454"/>
      <c r="BV733" s="454"/>
      <c r="BW733" s="454"/>
      <c r="BX733" s="454"/>
      <c r="BY733" s="454"/>
      <c r="BZ733" s="454"/>
      <c r="CA733" s="454"/>
      <c r="CB733" s="454"/>
      <c r="CC733" s="454"/>
      <c r="CD733" s="454"/>
      <c r="CE733" s="454"/>
      <c r="CF733" s="454"/>
      <c r="CG733" s="454"/>
      <c r="CH733" s="454"/>
      <c r="CI733" s="454"/>
      <c r="CJ733" s="454"/>
      <c r="CK733" s="454"/>
      <c r="CL733" s="454"/>
      <c r="CM733" s="454"/>
      <c r="CN733" s="454"/>
      <c r="CO733" s="454"/>
      <c r="CP733" s="454"/>
      <c r="CQ733" s="454"/>
      <c r="CR733" s="454"/>
      <c r="CS733" s="454"/>
      <c r="CT733" s="454"/>
      <c r="CU733" s="454"/>
      <c r="CV733" s="454"/>
      <c r="CW733" s="454"/>
      <c r="CX733" s="454"/>
      <c r="CY733" s="454"/>
      <c r="CZ733" s="454"/>
      <c r="DA733" s="454"/>
      <c r="DB733" s="454"/>
      <c r="DC733" s="454"/>
      <c r="DD733" s="454"/>
      <c r="DE733" s="454"/>
      <c r="DF733" s="454"/>
      <c r="DG733" s="454"/>
      <c r="DH733" s="454"/>
      <c r="DI733" s="454"/>
      <c r="DJ733" s="454"/>
      <c r="DK733" s="454"/>
      <c r="DL733" s="454"/>
      <c r="DM733" s="454"/>
      <c r="DN733" s="454"/>
      <c r="DO733" s="454"/>
      <c r="DP733" s="454"/>
      <c r="DQ733" s="454"/>
      <c r="DR733" s="454"/>
      <c r="DS733" s="454"/>
      <c r="DT733" s="454"/>
      <c r="DU733" s="454"/>
      <c r="DV733" s="454"/>
      <c r="DW733" s="454"/>
      <c r="DX733" s="454"/>
      <c r="DY733" s="454"/>
      <c r="DZ733" s="454"/>
      <c r="EA733" s="454"/>
      <c r="EB733" s="454"/>
      <c r="EC733" s="454"/>
      <c r="ED733" s="454"/>
      <c r="EE733" s="454"/>
      <c r="EF733" s="454"/>
      <c r="EG733" s="454"/>
      <c r="EH733" s="454"/>
      <c r="EI733" s="454"/>
      <c r="EJ733" s="454"/>
      <c r="EK733" s="454"/>
      <c r="EL733" s="454"/>
      <c r="EM733" s="454"/>
      <c r="EN733" s="454"/>
      <c r="EO733" s="454"/>
      <c r="EP733" s="454"/>
      <c r="EQ733" s="454"/>
      <c r="ER733" s="454"/>
      <c r="ES733" s="454"/>
      <c r="ET733" s="454"/>
      <c r="EU733" s="581"/>
      <c r="EV733" s="581"/>
      <c r="EW733" s="581"/>
      <c r="EX733" s="581"/>
      <c r="EY733" s="581"/>
      <c r="EZ733" s="581"/>
      <c r="FA733" s="581"/>
      <c r="FB733" s="581"/>
      <c r="FC733" s="581"/>
      <c r="FD733" s="581"/>
      <c r="FE733" s="581"/>
    </row>
    <row r="734" spans="1:161">
      <c r="A734" s="454"/>
      <c r="B734" s="653"/>
      <c r="C734" s="454"/>
      <c r="D734" s="454"/>
      <c r="E734" s="454"/>
      <c r="F734" s="504"/>
      <c r="G734" s="454"/>
      <c r="H734" s="454"/>
      <c r="I734" s="454"/>
      <c r="J734" s="454"/>
      <c r="K734" s="454"/>
      <c r="L734" s="454"/>
      <c r="M734" s="454"/>
      <c r="N734" s="454"/>
      <c r="O734" s="454"/>
      <c r="P734" s="454"/>
      <c r="Q734" s="454"/>
      <c r="R734" s="454"/>
      <c r="S734" s="454"/>
      <c r="T734" s="454"/>
      <c r="U734" s="454"/>
      <c r="V734" s="454"/>
      <c r="W734" s="454"/>
      <c r="X734" s="454"/>
      <c r="Y734" s="454"/>
      <c r="Z734" s="454"/>
      <c r="AA734" s="454"/>
      <c r="AB734" s="454"/>
      <c r="AC734" s="454"/>
      <c r="AD734" s="454"/>
      <c r="AE734" s="454"/>
      <c r="AF734" s="454"/>
      <c r="AG734" s="454"/>
      <c r="AH734" s="454"/>
      <c r="AI734" s="454"/>
      <c r="AJ734" s="454"/>
      <c r="AK734" s="454"/>
      <c r="AL734" s="454"/>
      <c r="AM734" s="454"/>
      <c r="AN734" s="454"/>
      <c r="AO734" s="454"/>
      <c r="AP734" s="454"/>
      <c r="AQ734" s="454"/>
      <c r="AR734" s="454"/>
      <c r="AS734" s="454"/>
      <c r="AT734" s="454"/>
      <c r="AU734" s="454"/>
      <c r="AV734" s="454"/>
      <c r="AW734" s="454"/>
      <c r="AX734" s="454"/>
      <c r="AY734" s="454"/>
      <c r="AZ734" s="454"/>
      <c r="BA734" s="454"/>
      <c r="BB734" s="454"/>
      <c r="BC734" s="454"/>
      <c r="BD734" s="454"/>
      <c r="BE734" s="454"/>
      <c r="BF734" s="454"/>
      <c r="BG734" s="454"/>
      <c r="BH734" s="454"/>
      <c r="BI734" s="454"/>
      <c r="BJ734" s="454"/>
      <c r="BK734" s="454"/>
      <c r="BL734" s="454"/>
      <c r="BM734" s="454"/>
      <c r="BN734" s="454"/>
      <c r="BO734" s="454"/>
      <c r="BP734" s="454"/>
      <c r="BQ734" s="454"/>
      <c r="BR734" s="454"/>
      <c r="BS734" s="454"/>
      <c r="BT734" s="454"/>
      <c r="BU734" s="454"/>
      <c r="BV734" s="454"/>
      <c r="BW734" s="454"/>
      <c r="BX734" s="454"/>
      <c r="BY734" s="454"/>
      <c r="BZ734" s="454"/>
      <c r="CA734" s="454"/>
      <c r="CB734" s="454"/>
      <c r="CC734" s="454"/>
      <c r="CD734" s="454"/>
      <c r="CE734" s="454"/>
      <c r="CF734" s="454"/>
      <c r="CG734" s="454"/>
      <c r="CH734" s="454"/>
      <c r="CI734" s="454"/>
      <c r="CJ734" s="454"/>
      <c r="CK734" s="454"/>
      <c r="CL734" s="454"/>
      <c r="CM734" s="454"/>
      <c r="CN734" s="454"/>
      <c r="CO734" s="454"/>
      <c r="CP734" s="454"/>
      <c r="CQ734" s="454"/>
      <c r="CR734" s="454"/>
      <c r="CS734" s="454"/>
      <c r="CT734" s="454"/>
      <c r="CU734" s="454"/>
      <c r="CV734" s="454"/>
      <c r="CW734" s="454"/>
      <c r="CX734" s="454"/>
      <c r="CY734" s="454"/>
      <c r="CZ734" s="454"/>
      <c r="DA734" s="454"/>
      <c r="DB734" s="454"/>
      <c r="DC734" s="454"/>
      <c r="DD734" s="454"/>
      <c r="DE734" s="454"/>
      <c r="DF734" s="454"/>
      <c r="DG734" s="454"/>
      <c r="DH734" s="454"/>
      <c r="DI734" s="454"/>
      <c r="DJ734" s="454"/>
      <c r="DK734" s="454"/>
      <c r="DL734" s="454"/>
      <c r="DM734" s="454"/>
      <c r="DN734" s="454"/>
      <c r="DO734" s="454"/>
      <c r="DP734" s="454"/>
      <c r="DQ734" s="454"/>
      <c r="DR734" s="454"/>
      <c r="DS734" s="454"/>
      <c r="DT734" s="454"/>
      <c r="DU734" s="454"/>
      <c r="DV734" s="454"/>
      <c r="DW734" s="454"/>
      <c r="DX734" s="454"/>
      <c r="DY734" s="454"/>
      <c r="DZ734" s="454"/>
      <c r="EA734" s="454"/>
      <c r="EB734" s="454"/>
      <c r="EC734" s="454"/>
      <c r="ED734" s="454"/>
      <c r="EE734" s="454"/>
      <c r="EF734" s="454"/>
      <c r="EG734" s="454"/>
      <c r="EH734" s="454"/>
      <c r="EI734" s="454"/>
      <c r="EJ734" s="454"/>
      <c r="EK734" s="454"/>
      <c r="EL734" s="454"/>
      <c r="EM734" s="454"/>
      <c r="EN734" s="454"/>
      <c r="EO734" s="454"/>
      <c r="EP734" s="454"/>
      <c r="EQ734" s="454"/>
      <c r="ER734" s="454"/>
      <c r="ES734" s="454"/>
      <c r="ET734" s="454"/>
      <c r="EU734" s="581"/>
      <c r="EV734" s="581"/>
      <c r="EW734" s="581"/>
      <c r="EX734" s="581"/>
      <c r="EY734" s="581"/>
      <c r="EZ734" s="581"/>
      <c r="FA734" s="581"/>
      <c r="FB734" s="581"/>
      <c r="FC734" s="581"/>
      <c r="FD734" s="581"/>
      <c r="FE734" s="581"/>
    </row>
    <row r="735" spans="1:161">
      <c r="A735" s="454"/>
      <c r="B735" s="653"/>
      <c r="C735" s="454"/>
      <c r="D735" s="454"/>
      <c r="E735" s="454"/>
      <c r="F735" s="504"/>
      <c r="G735" s="454"/>
      <c r="H735" s="454"/>
      <c r="I735" s="454"/>
      <c r="J735" s="454"/>
      <c r="K735" s="454"/>
      <c r="L735" s="454"/>
      <c r="M735" s="454"/>
      <c r="N735" s="454"/>
      <c r="O735" s="454"/>
      <c r="P735" s="454"/>
      <c r="Q735" s="454"/>
      <c r="R735" s="454"/>
      <c r="S735" s="454"/>
      <c r="T735" s="454"/>
      <c r="U735" s="454"/>
      <c r="V735" s="454"/>
      <c r="W735" s="454"/>
      <c r="X735" s="454"/>
      <c r="Y735" s="454"/>
      <c r="Z735" s="454"/>
      <c r="AA735" s="454"/>
      <c r="AB735" s="454"/>
      <c r="AC735" s="454"/>
      <c r="AD735" s="454"/>
      <c r="AE735" s="454"/>
      <c r="AF735" s="454"/>
      <c r="AG735" s="454"/>
      <c r="AH735" s="454"/>
      <c r="AI735" s="454"/>
      <c r="AJ735" s="454"/>
      <c r="AK735" s="454"/>
      <c r="AL735" s="454"/>
      <c r="AM735" s="454"/>
      <c r="AN735" s="454"/>
      <c r="AO735" s="454"/>
      <c r="AP735" s="454"/>
      <c r="AQ735" s="454"/>
      <c r="AR735" s="454"/>
      <c r="AS735" s="454"/>
      <c r="AT735" s="454"/>
      <c r="AU735" s="454"/>
      <c r="AV735" s="454"/>
      <c r="AW735" s="454"/>
      <c r="AX735" s="454"/>
      <c r="AY735" s="454"/>
      <c r="AZ735" s="454"/>
      <c r="BA735" s="454"/>
      <c r="BB735" s="454"/>
      <c r="BC735" s="454"/>
      <c r="BD735" s="454"/>
      <c r="BE735" s="454"/>
      <c r="BF735" s="454"/>
      <c r="BG735" s="454"/>
      <c r="BH735" s="454"/>
      <c r="BI735" s="454"/>
      <c r="BJ735" s="454"/>
      <c r="BK735" s="454"/>
      <c r="BL735" s="454"/>
      <c r="BM735" s="454"/>
      <c r="BN735" s="454"/>
      <c r="BO735" s="454"/>
      <c r="BP735" s="454"/>
      <c r="BQ735" s="454"/>
      <c r="BR735" s="454"/>
      <c r="BS735" s="454"/>
      <c r="BT735" s="454"/>
      <c r="BU735" s="454"/>
      <c r="BV735" s="454"/>
      <c r="BW735" s="454"/>
      <c r="BX735" s="454"/>
      <c r="BY735" s="454"/>
      <c r="BZ735" s="454"/>
      <c r="CA735" s="454"/>
      <c r="CB735" s="454"/>
      <c r="CC735" s="454"/>
      <c r="CD735" s="454"/>
      <c r="CE735" s="454"/>
      <c r="CF735" s="454"/>
      <c r="CG735" s="454"/>
      <c r="CH735" s="454"/>
      <c r="CI735" s="454"/>
      <c r="CJ735" s="454"/>
      <c r="CK735" s="454"/>
      <c r="CL735" s="454"/>
      <c r="CM735" s="454"/>
      <c r="CN735" s="454"/>
      <c r="CO735" s="454"/>
      <c r="CP735" s="454"/>
      <c r="CQ735" s="454"/>
      <c r="CR735" s="454"/>
      <c r="CS735" s="454"/>
      <c r="CT735" s="454"/>
      <c r="CU735" s="454"/>
      <c r="CV735" s="454"/>
      <c r="CW735" s="454"/>
      <c r="CX735" s="454"/>
      <c r="CY735" s="454"/>
      <c r="CZ735" s="454"/>
      <c r="DA735" s="454"/>
      <c r="DB735" s="454"/>
      <c r="DC735" s="454"/>
      <c r="DD735" s="454"/>
      <c r="DE735" s="454"/>
      <c r="DF735" s="454"/>
      <c r="DG735" s="454"/>
      <c r="DH735" s="454"/>
      <c r="DI735" s="454"/>
      <c r="DJ735" s="454"/>
      <c r="DK735" s="454"/>
      <c r="DL735" s="454"/>
      <c r="DM735" s="454"/>
      <c r="DN735" s="454"/>
      <c r="DO735" s="454"/>
      <c r="DP735" s="454"/>
      <c r="DQ735" s="454"/>
      <c r="DR735" s="454"/>
      <c r="DS735" s="454"/>
      <c r="DT735" s="454"/>
      <c r="DU735" s="454"/>
      <c r="DV735" s="454"/>
      <c r="DW735" s="454"/>
      <c r="DX735" s="454"/>
      <c r="DY735" s="454"/>
      <c r="DZ735" s="454"/>
      <c r="EA735" s="454"/>
      <c r="EB735" s="454"/>
      <c r="EC735" s="454"/>
      <c r="ED735" s="454"/>
      <c r="EE735" s="454"/>
      <c r="EF735" s="454"/>
      <c r="EG735" s="454"/>
      <c r="EH735" s="454"/>
      <c r="EI735" s="454"/>
      <c r="EJ735" s="454"/>
      <c r="EK735" s="454"/>
      <c r="EL735" s="454"/>
      <c r="EM735" s="454"/>
      <c r="EN735" s="454"/>
      <c r="EO735" s="454"/>
      <c r="EP735" s="454"/>
      <c r="EQ735" s="454"/>
      <c r="ER735" s="454"/>
      <c r="ES735" s="454"/>
      <c r="ET735" s="454"/>
      <c r="EU735" s="581"/>
      <c r="EV735" s="581"/>
      <c r="EW735" s="581"/>
      <c r="EX735" s="581"/>
      <c r="EY735" s="581"/>
      <c r="EZ735" s="581"/>
      <c r="FA735" s="581"/>
      <c r="FB735" s="581"/>
      <c r="FC735" s="581"/>
      <c r="FD735" s="581"/>
      <c r="FE735" s="581"/>
    </row>
    <row r="736" spans="1:161">
      <c r="A736" s="454"/>
      <c r="B736" s="653"/>
      <c r="C736" s="454"/>
      <c r="D736" s="454"/>
      <c r="E736" s="454"/>
      <c r="F736" s="504"/>
      <c r="G736" s="454"/>
      <c r="H736" s="454"/>
      <c r="I736" s="454"/>
      <c r="J736" s="454"/>
      <c r="K736" s="454"/>
      <c r="L736" s="454"/>
      <c r="M736" s="454"/>
      <c r="N736" s="454"/>
      <c r="O736" s="454"/>
      <c r="P736" s="454"/>
      <c r="Q736" s="454"/>
      <c r="R736" s="454"/>
      <c r="S736" s="454"/>
      <c r="T736" s="454"/>
      <c r="U736" s="454"/>
      <c r="V736" s="454"/>
      <c r="W736" s="454"/>
      <c r="X736" s="454"/>
      <c r="Y736" s="454"/>
      <c r="Z736" s="454"/>
      <c r="AA736" s="454"/>
      <c r="AB736" s="454"/>
      <c r="AC736" s="454"/>
      <c r="AD736" s="454"/>
      <c r="AE736" s="454"/>
      <c r="AF736" s="454"/>
      <c r="AG736" s="454"/>
      <c r="AH736" s="454"/>
      <c r="AI736" s="454"/>
      <c r="AJ736" s="454"/>
      <c r="AK736" s="454"/>
      <c r="AL736" s="454"/>
      <c r="AM736" s="454"/>
      <c r="AN736" s="454"/>
      <c r="AO736" s="454"/>
      <c r="AP736" s="454"/>
      <c r="AQ736" s="454"/>
      <c r="AR736" s="454"/>
      <c r="AS736" s="454"/>
      <c r="AT736" s="454"/>
      <c r="AU736" s="454"/>
      <c r="AV736" s="454"/>
      <c r="AW736" s="454"/>
      <c r="AX736" s="454"/>
      <c r="AY736" s="454"/>
      <c r="AZ736" s="454"/>
      <c r="BA736" s="454"/>
      <c r="BB736" s="454"/>
      <c r="BC736" s="454"/>
      <c r="BD736" s="454"/>
      <c r="BE736" s="454"/>
      <c r="BF736" s="454"/>
      <c r="BG736" s="454"/>
      <c r="BH736" s="454"/>
      <c r="BI736" s="454"/>
      <c r="BJ736" s="454"/>
      <c r="BK736" s="454"/>
      <c r="BL736" s="454"/>
      <c r="BM736" s="454"/>
      <c r="BN736" s="454"/>
      <c r="BO736" s="454"/>
      <c r="BP736" s="454"/>
      <c r="BQ736" s="454"/>
      <c r="BR736" s="454"/>
      <c r="BS736" s="454"/>
      <c r="BT736" s="454"/>
      <c r="BU736" s="454"/>
      <c r="BV736" s="454"/>
      <c r="BW736" s="454"/>
      <c r="BX736" s="454"/>
      <c r="BY736" s="454"/>
      <c r="BZ736" s="454"/>
      <c r="CA736" s="454"/>
      <c r="CB736" s="454"/>
      <c r="CC736" s="454"/>
      <c r="CD736" s="454"/>
      <c r="CE736" s="454"/>
      <c r="CF736" s="454"/>
      <c r="CG736" s="454"/>
      <c r="CH736" s="454"/>
      <c r="CI736" s="454"/>
      <c r="CJ736" s="454"/>
      <c r="CK736" s="454"/>
      <c r="CL736" s="454"/>
      <c r="CM736" s="454"/>
      <c r="CN736" s="454"/>
      <c r="CO736" s="454"/>
      <c r="CP736" s="454"/>
      <c r="CQ736" s="454"/>
      <c r="CR736" s="454"/>
      <c r="CS736" s="454"/>
      <c r="CT736" s="454"/>
      <c r="CU736" s="454"/>
      <c r="CV736" s="454"/>
      <c r="CW736" s="454"/>
      <c r="CX736" s="454"/>
      <c r="CY736" s="454"/>
      <c r="CZ736" s="454"/>
      <c r="DA736" s="454"/>
      <c r="DB736" s="454"/>
      <c r="DC736" s="454"/>
      <c r="DD736" s="454"/>
      <c r="DE736" s="454"/>
      <c r="DF736" s="454"/>
      <c r="DG736" s="454"/>
      <c r="DH736" s="454"/>
      <c r="DI736" s="454"/>
      <c r="DJ736" s="454"/>
      <c r="DK736" s="454"/>
      <c r="DL736" s="454"/>
      <c r="DM736" s="454"/>
      <c r="DN736" s="454"/>
      <c r="DO736" s="454"/>
      <c r="DP736" s="454"/>
      <c r="DQ736" s="454"/>
      <c r="DR736" s="454"/>
      <c r="DS736" s="454"/>
      <c r="DT736" s="454"/>
      <c r="DU736" s="454"/>
      <c r="DV736" s="454"/>
      <c r="DW736" s="454"/>
      <c r="DX736" s="454"/>
      <c r="DY736" s="454"/>
      <c r="DZ736" s="454"/>
      <c r="EA736" s="454"/>
      <c r="EB736" s="454"/>
      <c r="EC736" s="454"/>
      <c r="ED736" s="454"/>
      <c r="EE736" s="454"/>
      <c r="EF736" s="454"/>
      <c r="EG736" s="454"/>
      <c r="EH736" s="454"/>
      <c r="EI736" s="454"/>
      <c r="EJ736" s="454"/>
      <c r="EK736" s="454"/>
      <c r="EL736" s="454"/>
      <c r="EM736" s="454"/>
      <c r="EN736" s="454"/>
      <c r="EO736" s="454"/>
      <c r="EP736" s="454"/>
      <c r="EQ736" s="454"/>
      <c r="ER736" s="454"/>
      <c r="ES736" s="454"/>
      <c r="ET736" s="454"/>
      <c r="EU736" s="581"/>
      <c r="EV736" s="581"/>
      <c r="EW736" s="581"/>
      <c r="EX736" s="581"/>
      <c r="EY736" s="581"/>
      <c r="EZ736" s="581"/>
      <c r="FA736" s="581"/>
      <c r="FB736" s="581"/>
      <c r="FC736" s="581"/>
      <c r="FD736" s="581"/>
      <c r="FE736" s="581"/>
    </row>
    <row r="737" spans="1:161">
      <c r="A737" s="454"/>
      <c r="B737" s="653"/>
      <c r="C737" s="454"/>
      <c r="D737" s="454"/>
      <c r="E737" s="454"/>
      <c r="F737" s="504"/>
      <c r="G737" s="454"/>
      <c r="H737" s="454"/>
      <c r="I737" s="454"/>
      <c r="J737" s="454"/>
      <c r="K737" s="454"/>
      <c r="L737" s="454"/>
      <c r="M737" s="454"/>
      <c r="N737" s="454"/>
      <c r="O737" s="454"/>
      <c r="P737" s="454"/>
      <c r="Q737" s="454"/>
      <c r="R737" s="454"/>
      <c r="S737" s="454"/>
      <c r="T737" s="454"/>
      <c r="U737" s="454"/>
      <c r="V737" s="454"/>
      <c r="W737" s="454"/>
      <c r="X737" s="454"/>
      <c r="Y737" s="454"/>
      <c r="Z737" s="454"/>
      <c r="AA737" s="454"/>
      <c r="AB737" s="454"/>
      <c r="AC737" s="454"/>
      <c r="AD737" s="454"/>
      <c r="AE737" s="454"/>
      <c r="AF737" s="454"/>
      <c r="AG737" s="454"/>
      <c r="AH737" s="454"/>
      <c r="AI737" s="454"/>
      <c r="AJ737" s="454"/>
      <c r="AK737" s="454"/>
      <c r="AL737" s="454"/>
      <c r="AM737" s="454"/>
      <c r="AN737" s="454"/>
      <c r="AO737" s="454"/>
      <c r="AP737" s="454"/>
      <c r="AQ737" s="454"/>
      <c r="AR737" s="454"/>
      <c r="AS737" s="454"/>
      <c r="AT737" s="454"/>
      <c r="AU737" s="454"/>
      <c r="AV737" s="454"/>
      <c r="AW737" s="454"/>
      <c r="AX737" s="454"/>
      <c r="AY737" s="454"/>
      <c r="AZ737" s="454"/>
      <c r="BA737" s="454"/>
      <c r="BB737" s="454"/>
      <c r="BC737" s="454"/>
      <c r="BD737" s="454"/>
      <c r="BE737" s="454"/>
      <c r="BF737" s="454"/>
      <c r="BG737" s="454"/>
      <c r="BH737" s="454"/>
      <c r="BI737" s="454"/>
      <c r="BJ737" s="454"/>
      <c r="BK737" s="454"/>
      <c r="BL737" s="454"/>
      <c r="BM737" s="454"/>
      <c r="BN737" s="454"/>
      <c r="BO737" s="454"/>
      <c r="BP737" s="454"/>
      <c r="BQ737" s="454"/>
      <c r="BR737" s="454"/>
      <c r="BS737" s="454"/>
      <c r="BT737" s="454"/>
      <c r="BU737" s="454"/>
      <c r="BV737" s="454"/>
      <c r="BW737" s="454"/>
      <c r="BX737" s="454"/>
      <c r="BY737" s="454"/>
      <c r="BZ737" s="454"/>
      <c r="CA737" s="454"/>
      <c r="CB737" s="454"/>
      <c r="CC737" s="454"/>
      <c r="CD737" s="454"/>
      <c r="CE737" s="454"/>
      <c r="CF737" s="454"/>
      <c r="CG737" s="454"/>
      <c r="CH737" s="454"/>
      <c r="CI737" s="454"/>
      <c r="CJ737" s="454"/>
      <c r="CK737" s="454"/>
      <c r="CL737" s="454"/>
      <c r="CM737" s="454"/>
      <c r="CN737" s="454"/>
      <c r="CO737" s="454"/>
      <c r="CP737" s="454"/>
      <c r="CQ737" s="454"/>
      <c r="CR737" s="454"/>
      <c r="CS737" s="454"/>
      <c r="CT737" s="454"/>
      <c r="CU737" s="454"/>
      <c r="CV737" s="454"/>
      <c r="CW737" s="454"/>
      <c r="CX737" s="454"/>
      <c r="CY737" s="454"/>
      <c r="CZ737" s="454"/>
      <c r="DA737" s="454"/>
      <c r="DB737" s="454"/>
      <c r="DC737" s="454"/>
      <c r="DD737" s="454"/>
      <c r="DE737" s="454"/>
      <c r="DF737" s="454"/>
      <c r="DG737" s="454"/>
      <c r="DH737" s="454"/>
      <c r="DI737" s="454"/>
      <c r="DJ737" s="454"/>
      <c r="DK737" s="454"/>
      <c r="DL737" s="454"/>
      <c r="DM737" s="454"/>
      <c r="DN737" s="454"/>
      <c r="DO737" s="454"/>
      <c r="DP737" s="454"/>
      <c r="DQ737" s="454"/>
      <c r="DR737" s="454"/>
      <c r="DS737" s="454"/>
      <c r="DT737" s="454"/>
      <c r="DU737" s="454"/>
      <c r="DV737" s="454"/>
      <c r="DW737" s="454"/>
      <c r="DX737" s="454"/>
      <c r="DY737" s="454"/>
      <c r="DZ737" s="454"/>
      <c r="EA737" s="454"/>
      <c r="EB737" s="454"/>
      <c r="EC737" s="454"/>
      <c r="ED737" s="454"/>
      <c r="EE737" s="454"/>
      <c r="EF737" s="454"/>
      <c r="EG737" s="454"/>
      <c r="EH737" s="454"/>
      <c r="EI737" s="454"/>
      <c r="EJ737" s="454"/>
      <c r="EK737" s="454"/>
      <c r="EL737" s="454"/>
      <c r="EM737" s="454"/>
      <c r="EN737" s="454"/>
      <c r="EO737" s="454"/>
      <c r="EP737" s="454"/>
      <c r="EQ737" s="454"/>
      <c r="ER737" s="454"/>
      <c r="ES737" s="454"/>
      <c r="ET737" s="454"/>
      <c r="EU737" s="581"/>
      <c r="EV737" s="581"/>
      <c r="EW737" s="581"/>
      <c r="EX737" s="581"/>
      <c r="EY737" s="581"/>
      <c r="EZ737" s="581"/>
      <c r="FA737" s="581"/>
      <c r="FB737" s="581"/>
      <c r="FC737" s="581"/>
      <c r="FD737" s="581"/>
      <c r="FE737" s="581"/>
    </row>
    <row r="738" spans="1:161">
      <c r="A738" s="454"/>
      <c r="B738" s="653"/>
      <c r="C738" s="454"/>
      <c r="D738" s="454"/>
      <c r="E738" s="454"/>
      <c r="F738" s="504"/>
      <c r="G738" s="454"/>
      <c r="H738" s="454"/>
      <c r="I738" s="454"/>
      <c r="J738" s="454"/>
      <c r="K738" s="454"/>
      <c r="L738" s="454"/>
      <c r="M738" s="454"/>
      <c r="N738" s="454"/>
      <c r="O738" s="454"/>
      <c r="P738" s="454"/>
      <c r="Q738" s="454"/>
      <c r="R738" s="454"/>
      <c r="S738" s="454"/>
      <c r="T738" s="454"/>
      <c r="U738" s="454"/>
      <c r="V738" s="454"/>
      <c r="W738" s="454"/>
      <c r="X738" s="454"/>
      <c r="Y738" s="454"/>
      <c r="Z738" s="454"/>
      <c r="AA738" s="454"/>
      <c r="AB738" s="454"/>
      <c r="AC738" s="454"/>
      <c r="AD738" s="454"/>
      <c r="AE738" s="454"/>
      <c r="AF738" s="454"/>
      <c r="AG738" s="454"/>
      <c r="AH738" s="454"/>
      <c r="AI738" s="454"/>
      <c r="AJ738" s="454"/>
      <c r="AK738" s="454"/>
      <c r="AL738" s="454"/>
      <c r="AM738" s="454"/>
      <c r="AN738" s="454"/>
      <c r="AO738" s="454"/>
      <c r="AP738" s="454"/>
      <c r="AQ738" s="454"/>
      <c r="AR738" s="454"/>
      <c r="AS738" s="454"/>
      <c r="AT738" s="454"/>
      <c r="AU738" s="454"/>
      <c r="AV738" s="454"/>
      <c r="AW738" s="454"/>
      <c r="AX738" s="454"/>
      <c r="AY738" s="454"/>
      <c r="AZ738" s="454"/>
      <c r="BA738" s="454"/>
      <c r="BB738" s="454"/>
      <c r="BC738" s="454"/>
      <c r="BD738" s="454"/>
      <c r="BE738" s="454"/>
      <c r="BF738" s="454"/>
      <c r="BG738" s="454"/>
      <c r="BH738" s="454"/>
      <c r="BI738" s="454"/>
      <c r="BJ738" s="454"/>
      <c r="BK738" s="454"/>
      <c r="BL738" s="454"/>
      <c r="BM738" s="454"/>
      <c r="BN738" s="454"/>
      <c r="BO738" s="454"/>
      <c r="BP738" s="454"/>
      <c r="BQ738" s="454"/>
      <c r="BR738" s="454"/>
      <c r="BS738" s="454"/>
      <c r="BT738" s="454"/>
      <c r="BU738" s="454"/>
      <c r="BV738" s="454"/>
      <c r="BW738" s="454"/>
      <c r="BX738" s="454"/>
      <c r="BY738" s="454"/>
      <c r="BZ738" s="454"/>
      <c r="CA738" s="454"/>
      <c r="CB738" s="454"/>
      <c r="CC738" s="454"/>
      <c r="CD738" s="454"/>
      <c r="CE738" s="454"/>
      <c r="CF738" s="454"/>
      <c r="CG738" s="454"/>
      <c r="CH738" s="454"/>
      <c r="CI738" s="454"/>
      <c r="CJ738" s="454"/>
      <c r="CK738" s="454"/>
      <c r="CL738" s="454"/>
      <c r="CM738" s="454"/>
      <c r="CN738" s="454"/>
      <c r="CO738" s="454"/>
      <c r="CP738" s="454"/>
      <c r="CQ738" s="454"/>
      <c r="CR738" s="454"/>
      <c r="CS738" s="454"/>
      <c r="CT738" s="454"/>
      <c r="CU738" s="454"/>
      <c r="CV738" s="454"/>
      <c r="CW738" s="454"/>
      <c r="CX738" s="454"/>
      <c r="CY738" s="454"/>
      <c r="CZ738" s="454"/>
      <c r="DA738" s="454"/>
      <c r="DB738" s="454"/>
      <c r="DC738" s="454"/>
      <c r="DD738" s="454"/>
      <c r="DE738" s="454"/>
      <c r="DF738" s="454"/>
      <c r="DG738" s="454"/>
      <c r="DH738" s="454"/>
      <c r="DI738" s="454"/>
      <c r="DJ738" s="454"/>
      <c r="DK738" s="454"/>
      <c r="DL738" s="454"/>
      <c r="DM738" s="454"/>
      <c r="DN738" s="454"/>
      <c r="DO738" s="454"/>
      <c r="DP738" s="454"/>
      <c r="DQ738" s="454"/>
      <c r="DR738" s="454"/>
      <c r="DS738" s="454"/>
      <c r="DT738" s="454"/>
      <c r="DU738" s="454"/>
      <c r="DV738" s="454"/>
      <c r="DW738" s="454"/>
      <c r="DX738" s="454"/>
      <c r="DY738" s="454"/>
      <c r="DZ738" s="454"/>
      <c r="EA738" s="454"/>
      <c r="EB738" s="454"/>
      <c r="EC738" s="454"/>
      <c r="ED738" s="454"/>
      <c r="EE738" s="454"/>
      <c r="EF738" s="454"/>
      <c r="EG738" s="454"/>
      <c r="EH738" s="454"/>
      <c r="EI738" s="454"/>
      <c r="EJ738" s="454"/>
      <c r="EK738" s="454"/>
      <c r="EL738" s="454"/>
      <c r="EM738" s="454"/>
      <c r="EN738" s="454"/>
      <c r="EO738" s="454"/>
      <c r="EP738" s="454"/>
      <c r="EQ738" s="454"/>
      <c r="ER738" s="454"/>
      <c r="ES738" s="454"/>
      <c r="ET738" s="454"/>
      <c r="EU738" s="581"/>
      <c r="EV738" s="581"/>
      <c r="EW738" s="581"/>
      <c r="EX738" s="581"/>
      <c r="EY738" s="581"/>
      <c r="EZ738" s="581"/>
      <c r="FA738" s="581"/>
      <c r="FB738" s="581"/>
      <c r="FC738" s="581"/>
      <c r="FD738" s="581"/>
      <c r="FE738" s="581"/>
    </row>
    <row r="739" spans="1:161">
      <c r="A739" s="454"/>
      <c r="B739" s="653"/>
      <c r="C739" s="454"/>
      <c r="D739" s="454"/>
      <c r="E739" s="454"/>
      <c r="F739" s="504"/>
      <c r="G739" s="454"/>
      <c r="H739" s="454"/>
      <c r="I739" s="454"/>
      <c r="J739" s="454"/>
      <c r="K739" s="454"/>
      <c r="L739" s="454"/>
      <c r="M739" s="454"/>
      <c r="N739" s="454"/>
      <c r="O739" s="454"/>
      <c r="P739" s="454"/>
      <c r="Q739" s="454"/>
      <c r="R739" s="454"/>
      <c r="S739" s="454"/>
      <c r="T739" s="454"/>
      <c r="U739" s="454"/>
      <c r="V739" s="454"/>
      <c r="W739" s="454"/>
      <c r="X739" s="454"/>
      <c r="Y739" s="454"/>
      <c r="Z739" s="454"/>
      <c r="AA739" s="454"/>
      <c r="AB739" s="454"/>
      <c r="AC739" s="454"/>
      <c r="AD739" s="454"/>
      <c r="AE739" s="454"/>
      <c r="AF739" s="454"/>
      <c r="AG739" s="454"/>
      <c r="AH739" s="454"/>
      <c r="AI739" s="454"/>
      <c r="AJ739" s="454"/>
      <c r="AK739" s="454"/>
      <c r="AL739" s="454"/>
      <c r="AM739" s="454"/>
      <c r="AN739" s="454"/>
      <c r="AO739" s="454"/>
      <c r="AP739" s="454"/>
      <c r="AQ739" s="454"/>
      <c r="AR739" s="454"/>
      <c r="AS739" s="454"/>
      <c r="AT739" s="454"/>
      <c r="AU739" s="454"/>
      <c r="AV739" s="454"/>
      <c r="AW739" s="454"/>
      <c r="AX739" s="454"/>
      <c r="AY739" s="454"/>
      <c r="AZ739" s="454"/>
      <c r="BA739" s="454"/>
      <c r="BB739" s="454"/>
      <c r="BC739" s="454"/>
      <c r="BD739" s="454"/>
      <c r="BE739" s="454"/>
      <c r="BF739" s="454"/>
      <c r="BG739" s="454"/>
      <c r="BH739" s="454"/>
      <c r="BI739" s="454"/>
      <c r="BJ739" s="454"/>
      <c r="BK739" s="454"/>
      <c r="BL739" s="454"/>
      <c r="BM739" s="454"/>
      <c r="BN739" s="454"/>
      <c r="BO739" s="454"/>
      <c r="BP739" s="454"/>
      <c r="BQ739" s="454"/>
      <c r="BR739" s="454"/>
      <c r="BS739" s="454"/>
      <c r="BT739" s="454"/>
      <c r="BU739" s="454"/>
      <c r="BV739" s="454"/>
      <c r="BW739" s="454"/>
      <c r="BX739" s="454"/>
      <c r="BY739" s="454"/>
      <c r="BZ739" s="454"/>
      <c r="CA739" s="454"/>
      <c r="CB739" s="454"/>
      <c r="CC739" s="454"/>
      <c r="CD739" s="454"/>
      <c r="CE739" s="454"/>
      <c r="CF739" s="454"/>
      <c r="CG739" s="454"/>
      <c r="CH739" s="454"/>
      <c r="CI739" s="454"/>
      <c r="CJ739" s="454"/>
      <c r="CK739" s="454"/>
      <c r="CL739" s="454"/>
      <c r="CM739" s="454"/>
      <c r="CN739" s="454"/>
      <c r="CO739" s="454"/>
      <c r="CP739" s="454"/>
      <c r="CQ739" s="454"/>
      <c r="CR739" s="454"/>
      <c r="CS739" s="454"/>
      <c r="CT739" s="454"/>
      <c r="CU739" s="454"/>
      <c r="CV739" s="454"/>
      <c r="CW739" s="454"/>
      <c r="CX739" s="454"/>
      <c r="CY739" s="454"/>
      <c r="CZ739" s="454"/>
      <c r="DA739" s="454"/>
      <c r="DB739" s="454"/>
      <c r="DC739" s="454"/>
      <c r="DD739" s="454"/>
      <c r="DE739" s="454"/>
      <c r="DF739" s="454"/>
      <c r="DG739" s="454"/>
      <c r="DH739" s="454"/>
      <c r="DI739" s="454"/>
      <c r="DJ739" s="454"/>
      <c r="DK739" s="454"/>
      <c r="DL739" s="454"/>
      <c r="DM739" s="454"/>
      <c r="DN739" s="454"/>
      <c r="DO739" s="454"/>
      <c r="DP739" s="454"/>
      <c r="DQ739" s="454"/>
      <c r="DR739" s="454"/>
      <c r="DS739" s="454"/>
      <c r="DT739" s="454"/>
      <c r="DU739" s="454"/>
      <c r="DV739" s="454"/>
      <c r="DW739" s="454"/>
      <c r="DX739" s="454"/>
      <c r="DY739" s="454"/>
      <c r="DZ739" s="454"/>
      <c r="EA739" s="454"/>
      <c r="EB739" s="454"/>
      <c r="EC739" s="454"/>
      <c r="ED739" s="454"/>
      <c r="EE739" s="454"/>
      <c r="EF739" s="454"/>
      <c r="EG739" s="454"/>
      <c r="EH739" s="454"/>
      <c r="EI739" s="454"/>
      <c r="EJ739" s="454"/>
      <c r="EK739" s="454"/>
      <c r="EL739" s="454"/>
      <c r="EM739" s="454"/>
      <c r="EN739" s="454"/>
      <c r="EO739" s="454"/>
      <c r="EP739" s="454"/>
      <c r="EQ739" s="454"/>
      <c r="ER739" s="454"/>
      <c r="ES739" s="454"/>
      <c r="ET739" s="454"/>
      <c r="EU739" s="581"/>
      <c r="EV739" s="581"/>
      <c r="EW739" s="581"/>
      <c r="EX739" s="581"/>
      <c r="EY739" s="581"/>
      <c r="EZ739" s="581"/>
      <c r="FA739" s="581"/>
      <c r="FB739" s="581"/>
      <c r="FC739" s="581"/>
      <c r="FD739" s="581"/>
      <c r="FE739" s="581"/>
    </row>
    <row r="740" spans="1:161">
      <c r="A740" s="454"/>
      <c r="B740" s="653"/>
      <c r="C740" s="454"/>
      <c r="D740" s="454"/>
      <c r="E740" s="454"/>
      <c r="F740" s="504"/>
      <c r="G740" s="454"/>
      <c r="H740" s="454"/>
      <c r="I740" s="454"/>
      <c r="J740" s="454"/>
      <c r="K740" s="454"/>
      <c r="L740" s="454"/>
      <c r="M740" s="454"/>
      <c r="N740" s="454"/>
      <c r="O740" s="454"/>
      <c r="P740" s="454"/>
      <c r="Q740" s="454"/>
      <c r="R740" s="454"/>
      <c r="S740" s="454"/>
      <c r="T740" s="454"/>
      <c r="U740" s="454"/>
      <c r="V740" s="454"/>
      <c r="W740" s="454"/>
      <c r="X740" s="454"/>
      <c r="Y740" s="454"/>
      <c r="Z740" s="454"/>
      <c r="AA740" s="454"/>
      <c r="AB740" s="454"/>
      <c r="AC740" s="454"/>
      <c r="AD740" s="454"/>
      <c r="AE740" s="454"/>
      <c r="AF740" s="454"/>
      <c r="AG740" s="454"/>
      <c r="AH740" s="454"/>
      <c r="AI740" s="454"/>
      <c r="AJ740" s="454"/>
      <c r="AK740" s="454"/>
      <c r="AL740" s="454"/>
      <c r="AM740" s="454"/>
      <c r="AN740" s="454"/>
      <c r="AO740" s="454"/>
      <c r="AP740" s="454"/>
      <c r="AQ740" s="454"/>
      <c r="AR740" s="454"/>
      <c r="AS740" s="454"/>
      <c r="AT740" s="454"/>
      <c r="AU740" s="454"/>
      <c r="AV740" s="454"/>
      <c r="AW740" s="454"/>
      <c r="AX740" s="454"/>
      <c r="AY740" s="454"/>
      <c r="AZ740" s="454"/>
      <c r="BA740" s="454"/>
      <c r="BB740" s="454"/>
      <c r="BC740" s="454"/>
      <c r="BD740" s="454"/>
      <c r="BE740" s="454"/>
      <c r="BF740" s="454"/>
      <c r="BG740" s="454"/>
      <c r="BH740" s="454"/>
      <c r="BI740" s="454"/>
      <c r="BJ740" s="454"/>
      <c r="BK740" s="454"/>
      <c r="BL740" s="454"/>
      <c r="BM740" s="454"/>
      <c r="BN740" s="454"/>
      <c r="BO740" s="454"/>
      <c r="BP740" s="454"/>
      <c r="BQ740" s="454"/>
      <c r="BR740" s="454"/>
      <c r="BS740" s="454"/>
      <c r="BT740" s="454"/>
      <c r="BU740" s="454"/>
      <c r="BV740" s="454"/>
      <c r="BW740" s="454"/>
      <c r="BX740" s="454"/>
      <c r="BY740" s="454"/>
      <c r="BZ740" s="454"/>
      <c r="CA740" s="454"/>
      <c r="CB740" s="454"/>
      <c r="CC740" s="454"/>
      <c r="CD740" s="454"/>
      <c r="CE740" s="454"/>
      <c r="CF740" s="454"/>
      <c r="CG740" s="454"/>
      <c r="CH740" s="454"/>
      <c r="CI740" s="454"/>
      <c r="CJ740" s="454"/>
      <c r="CK740" s="454"/>
      <c r="CL740" s="454"/>
      <c r="CM740" s="454"/>
      <c r="CN740" s="454"/>
      <c r="CO740" s="454"/>
      <c r="CP740" s="454"/>
      <c r="CQ740" s="454"/>
      <c r="CR740" s="454"/>
      <c r="CS740" s="454"/>
      <c r="CT740" s="454"/>
      <c r="CU740" s="454"/>
      <c r="CV740" s="454"/>
      <c r="CW740" s="454"/>
      <c r="CX740" s="454"/>
      <c r="CY740" s="454"/>
      <c r="CZ740" s="454"/>
      <c r="DA740" s="454"/>
      <c r="DB740" s="454"/>
      <c r="DC740" s="454"/>
      <c r="DD740" s="454"/>
      <c r="DE740" s="454"/>
      <c r="DF740" s="454"/>
      <c r="DG740" s="454"/>
      <c r="DH740" s="454"/>
      <c r="DI740" s="454"/>
      <c r="DJ740" s="454"/>
      <c r="DK740" s="454"/>
      <c r="DL740" s="454"/>
      <c r="DM740" s="454"/>
      <c r="DN740" s="454"/>
      <c r="DO740" s="454"/>
      <c r="DP740" s="454"/>
      <c r="DQ740" s="454"/>
      <c r="DR740" s="454"/>
      <c r="DS740" s="454"/>
      <c r="DT740" s="454"/>
      <c r="DU740" s="454"/>
      <c r="DV740" s="454"/>
      <c r="DW740" s="454"/>
      <c r="DX740" s="454"/>
      <c r="DY740" s="454"/>
      <c r="DZ740" s="454"/>
      <c r="EA740" s="454"/>
      <c r="EB740" s="454"/>
      <c r="EC740" s="454"/>
      <c r="ED740" s="454"/>
      <c r="EE740" s="454"/>
      <c r="EF740" s="454"/>
      <c r="EG740" s="454"/>
      <c r="EH740" s="454"/>
      <c r="EI740" s="454"/>
      <c r="EJ740" s="454"/>
      <c r="EK740" s="454"/>
      <c r="EL740" s="454"/>
      <c r="EM740" s="454"/>
      <c r="EN740" s="454"/>
      <c r="EO740" s="454"/>
      <c r="EP740" s="454"/>
      <c r="EQ740" s="454"/>
      <c r="ER740" s="454"/>
      <c r="ES740" s="454"/>
      <c r="ET740" s="454"/>
      <c r="EU740" s="581"/>
      <c r="EV740" s="581"/>
      <c r="EW740" s="581"/>
      <c r="EX740" s="581"/>
      <c r="EY740" s="581"/>
      <c r="EZ740" s="581"/>
      <c r="FA740" s="581"/>
      <c r="FB740" s="581"/>
      <c r="FC740" s="581"/>
      <c r="FD740" s="581"/>
      <c r="FE740" s="581"/>
    </row>
    <row r="741" spans="1:161">
      <c r="A741" s="454"/>
      <c r="B741" s="653"/>
      <c r="C741" s="454"/>
      <c r="D741" s="454"/>
      <c r="E741" s="454"/>
      <c r="F741" s="504"/>
      <c r="G741" s="454"/>
      <c r="H741" s="454"/>
      <c r="I741" s="454"/>
      <c r="J741" s="454"/>
      <c r="K741" s="454"/>
      <c r="L741" s="454"/>
      <c r="M741" s="454"/>
      <c r="N741" s="454"/>
      <c r="O741" s="454"/>
      <c r="P741" s="454"/>
      <c r="Q741" s="454"/>
      <c r="R741" s="454"/>
      <c r="S741" s="454"/>
      <c r="T741" s="454"/>
      <c r="U741" s="454"/>
      <c r="V741" s="454"/>
      <c r="W741" s="454"/>
      <c r="X741" s="454"/>
      <c r="Y741" s="454"/>
      <c r="Z741" s="454"/>
      <c r="AA741" s="454"/>
      <c r="AB741" s="454"/>
      <c r="AC741" s="454"/>
      <c r="AD741" s="454"/>
      <c r="AE741" s="454"/>
      <c r="AF741" s="454"/>
      <c r="AG741" s="454"/>
      <c r="AH741" s="454"/>
      <c r="AI741" s="454"/>
      <c r="AJ741" s="454"/>
      <c r="AK741" s="454"/>
      <c r="AL741" s="454"/>
      <c r="AM741" s="454"/>
      <c r="AN741" s="454"/>
      <c r="AO741" s="454"/>
      <c r="AP741" s="454"/>
      <c r="AQ741" s="454"/>
      <c r="AR741" s="454"/>
      <c r="AS741" s="454"/>
      <c r="AT741" s="454"/>
      <c r="AU741" s="454"/>
      <c r="AV741" s="454"/>
      <c r="AW741" s="454"/>
      <c r="AX741" s="454"/>
      <c r="AY741" s="454"/>
      <c r="AZ741" s="454"/>
      <c r="BA741" s="454"/>
      <c r="BB741" s="454"/>
      <c r="BC741" s="454"/>
      <c r="BD741" s="454"/>
      <c r="BE741" s="454"/>
      <c r="BF741" s="454"/>
      <c r="BG741" s="454"/>
      <c r="BH741" s="454"/>
      <c r="BI741" s="454"/>
      <c r="BJ741" s="454"/>
      <c r="BK741" s="454"/>
      <c r="BL741" s="454"/>
      <c r="BM741" s="454"/>
      <c r="BN741" s="454"/>
      <c r="BO741" s="454"/>
      <c r="BP741" s="454"/>
      <c r="BQ741" s="454"/>
      <c r="BR741" s="454"/>
      <c r="BS741" s="454"/>
      <c r="BT741" s="454"/>
      <c r="BU741" s="454"/>
      <c r="BV741" s="454"/>
      <c r="BW741" s="454"/>
      <c r="BX741" s="454"/>
      <c r="BY741" s="454"/>
      <c r="BZ741" s="454"/>
      <c r="CA741" s="454"/>
      <c r="CB741" s="454"/>
      <c r="CC741" s="454"/>
      <c r="CD741" s="454"/>
      <c r="CE741" s="454"/>
      <c r="CF741" s="454"/>
      <c r="CG741" s="454"/>
      <c r="CH741" s="454"/>
      <c r="CI741" s="454"/>
      <c r="CJ741" s="454"/>
      <c r="CK741" s="454"/>
      <c r="CL741" s="454"/>
      <c r="CM741" s="454"/>
      <c r="CN741" s="454"/>
      <c r="CO741" s="454"/>
      <c r="CP741" s="454"/>
      <c r="CQ741" s="454"/>
      <c r="CR741" s="454"/>
      <c r="CS741" s="454"/>
      <c r="CT741" s="454"/>
      <c r="CU741" s="454"/>
      <c r="CV741" s="454"/>
      <c r="CW741" s="454"/>
      <c r="CX741" s="454"/>
      <c r="CY741" s="454"/>
      <c r="CZ741" s="454"/>
      <c r="DA741" s="454"/>
      <c r="DB741" s="454"/>
      <c r="DC741" s="454"/>
      <c r="DD741" s="454"/>
      <c r="DE741" s="454"/>
      <c r="DF741" s="454"/>
      <c r="DG741" s="454"/>
      <c r="DH741" s="454"/>
      <c r="DI741" s="454"/>
      <c r="DJ741" s="454"/>
      <c r="DK741" s="454"/>
      <c r="DL741" s="454"/>
      <c r="DM741" s="454"/>
      <c r="DN741" s="454"/>
      <c r="DO741" s="454"/>
      <c r="DP741" s="454"/>
      <c r="DQ741" s="454"/>
      <c r="DR741" s="454"/>
      <c r="DS741" s="454"/>
      <c r="DT741" s="454"/>
      <c r="DU741" s="454"/>
      <c r="DV741" s="454"/>
      <c r="DW741" s="454"/>
      <c r="DX741" s="454"/>
      <c r="DY741" s="454"/>
      <c r="DZ741" s="454"/>
      <c r="EA741" s="454"/>
      <c r="EB741" s="454"/>
      <c r="EC741" s="454"/>
      <c r="ED741" s="454"/>
      <c r="EE741" s="454"/>
      <c r="EF741" s="454"/>
      <c r="EG741" s="454"/>
      <c r="EH741" s="454"/>
      <c r="EI741" s="454"/>
      <c r="EJ741" s="454"/>
      <c r="EK741" s="454"/>
      <c r="EL741" s="454"/>
      <c r="EM741" s="454"/>
      <c r="EN741" s="454"/>
      <c r="EO741" s="454"/>
      <c r="EP741" s="454"/>
      <c r="EQ741" s="454"/>
      <c r="ER741" s="454"/>
      <c r="ES741" s="454"/>
      <c r="ET741" s="454"/>
      <c r="EU741" s="581"/>
      <c r="EV741" s="581"/>
      <c r="EW741" s="581"/>
      <c r="EX741" s="581"/>
      <c r="EY741" s="581"/>
      <c r="EZ741" s="581"/>
      <c r="FA741" s="581"/>
      <c r="FB741" s="581"/>
      <c r="FC741" s="581"/>
      <c r="FD741" s="581"/>
      <c r="FE741" s="581"/>
    </row>
    <row r="742" spans="1:161">
      <c r="A742" s="454"/>
      <c r="B742" s="653"/>
      <c r="C742" s="454"/>
      <c r="D742" s="454"/>
      <c r="E742" s="454"/>
      <c r="F742" s="504"/>
      <c r="G742" s="454"/>
      <c r="H742" s="454"/>
      <c r="I742" s="454"/>
      <c r="J742" s="454"/>
      <c r="K742" s="454"/>
      <c r="L742" s="454"/>
      <c r="M742" s="454"/>
      <c r="N742" s="454"/>
      <c r="O742" s="454"/>
      <c r="P742" s="454"/>
      <c r="Q742" s="454"/>
      <c r="R742" s="454"/>
      <c r="S742" s="454"/>
      <c r="T742" s="454"/>
      <c r="U742" s="454"/>
      <c r="V742" s="454"/>
      <c r="W742" s="454"/>
      <c r="X742" s="454"/>
      <c r="Y742" s="454"/>
      <c r="Z742" s="454"/>
      <c r="AA742" s="454"/>
      <c r="AB742" s="454"/>
      <c r="AC742" s="454"/>
      <c r="AD742" s="454"/>
      <c r="AE742" s="454"/>
      <c r="AF742" s="454"/>
      <c r="AG742" s="454"/>
      <c r="AH742" s="454"/>
      <c r="AI742" s="454"/>
      <c r="AJ742" s="454"/>
      <c r="AK742" s="454"/>
      <c r="AL742" s="454"/>
      <c r="AM742" s="454"/>
      <c r="AN742" s="454"/>
      <c r="AO742" s="454"/>
      <c r="AP742" s="454"/>
      <c r="AQ742" s="454"/>
      <c r="AR742" s="454"/>
      <c r="AS742" s="454"/>
      <c r="AT742" s="454"/>
      <c r="AU742" s="454"/>
      <c r="AV742" s="454"/>
      <c r="AW742" s="454"/>
      <c r="AX742" s="454"/>
      <c r="AY742" s="454"/>
      <c r="AZ742" s="454"/>
      <c r="BA742" s="454"/>
      <c r="BB742" s="454"/>
      <c r="BC742" s="454"/>
      <c r="BD742" s="454"/>
      <c r="BE742" s="454"/>
      <c r="BF742" s="454"/>
      <c r="BG742" s="454"/>
      <c r="BH742" s="454"/>
      <c r="BI742" s="454"/>
      <c r="BJ742" s="454"/>
      <c r="BK742" s="454"/>
      <c r="BL742" s="454"/>
      <c r="BM742" s="454"/>
      <c r="BN742" s="454"/>
      <c r="BO742" s="454"/>
      <c r="BP742" s="454"/>
      <c r="BQ742" s="454"/>
      <c r="BR742" s="454"/>
      <c r="BS742" s="454"/>
      <c r="BT742" s="454"/>
      <c r="BU742" s="454"/>
      <c r="BV742" s="454"/>
      <c r="BW742" s="454"/>
      <c r="BX742" s="454"/>
      <c r="BY742" s="454"/>
      <c r="BZ742" s="454"/>
      <c r="CA742" s="454"/>
      <c r="CB742" s="454"/>
      <c r="CC742" s="454"/>
      <c r="CD742" s="454"/>
      <c r="CE742" s="454"/>
      <c r="CF742" s="454"/>
      <c r="CG742" s="454"/>
      <c r="CH742" s="454"/>
      <c r="CI742" s="454"/>
      <c r="CJ742" s="454"/>
      <c r="CK742" s="454"/>
      <c r="CL742" s="454"/>
      <c r="CM742" s="454"/>
      <c r="CN742" s="454"/>
      <c r="CO742" s="454"/>
      <c r="CP742" s="454"/>
      <c r="CQ742" s="454"/>
      <c r="CR742" s="454"/>
      <c r="CS742" s="454"/>
      <c r="CT742" s="454"/>
      <c r="CU742" s="454"/>
      <c r="CV742" s="454"/>
      <c r="CW742" s="454"/>
      <c r="CX742" s="454"/>
      <c r="CY742" s="454"/>
      <c r="CZ742" s="454"/>
      <c r="DA742" s="454"/>
      <c r="DB742" s="454"/>
      <c r="DC742" s="454"/>
      <c r="DD742" s="454"/>
      <c r="DE742" s="454"/>
      <c r="DF742" s="454"/>
      <c r="DG742" s="454"/>
      <c r="DH742" s="454"/>
      <c r="DI742" s="454"/>
      <c r="DJ742" s="454"/>
      <c r="DK742" s="454"/>
      <c r="DL742" s="454"/>
      <c r="DM742" s="454"/>
      <c r="DN742" s="454"/>
      <c r="DO742" s="454"/>
      <c r="DP742" s="454"/>
      <c r="DQ742" s="454"/>
      <c r="DR742" s="454"/>
      <c r="DS742" s="454"/>
      <c r="DT742" s="454"/>
      <c r="DU742" s="454"/>
      <c r="DV742" s="454"/>
      <c r="DW742" s="454"/>
      <c r="DX742" s="454"/>
      <c r="DY742" s="454"/>
      <c r="DZ742" s="454"/>
      <c r="EA742" s="454"/>
      <c r="EB742" s="454"/>
      <c r="EC742" s="454"/>
      <c r="ED742" s="454"/>
      <c r="EE742" s="454"/>
      <c r="EF742" s="454"/>
      <c r="EG742" s="454"/>
      <c r="EH742" s="454"/>
      <c r="EI742" s="454"/>
      <c r="EJ742" s="454"/>
      <c r="EK742" s="454"/>
      <c r="EL742" s="454"/>
      <c r="EM742" s="454"/>
      <c r="EN742" s="454"/>
      <c r="EO742" s="454"/>
      <c r="EP742" s="454"/>
      <c r="EQ742" s="454"/>
      <c r="ER742" s="454"/>
      <c r="ES742" s="454"/>
      <c r="ET742" s="454"/>
      <c r="EU742" s="581"/>
      <c r="EV742" s="581"/>
      <c r="EW742" s="581"/>
      <c r="EX742" s="581"/>
      <c r="EY742" s="581"/>
      <c r="EZ742" s="581"/>
      <c r="FA742" s="581"/>
      <c r="FB742" s="581"/>
      <c r="FC742" s="581"/>
      <c r="FD742" s="581"/>
      <c r="FE742" s="581"/>
    </row>
    <row r="743" spans="1:161">
      <c r="A743" s="454"/>
      <c r="B743" s="653"/>
      <c r="C743" s="454"/>
      <c r="D743" s="454"/>
      <c r="E743" s="454"/>
      <c r="F743" s="504"/>
      <c r="G743" s="454"/>
      <c r="H743" s="454"/>
      <c r="I743" s="454"/>
      <c r="J743" s="454"/>
      <c r="K743" s="454"/>
      <c r="L743" s="454"/>
      <c r="M743" s="454"/>
      <c r="N743" s="454"/>
      <c r="O743" s="454"/>
      <c r="P743" s="454"/>
      <c r="Q743" s="454"/>
      <c r="R743" s="454"/>
      <c r="S743" s="454"/>
      <c r="T743" s="454"/>
      <c r="U743" s="454"/>
      <c r="V743" s="454"/>
      <c r="W743" s="454"/>
      <c r="X743" s="454"/>
      <c r="Y743" s="454"/>
      <c r="Z743" s="454"/>
      <c r="AA743" s="454"/>
      <c r="AB743" s="454"/>
      <c r="AC743" s="454"/>
      <c r="AD743" s="454"/>
      <c r="AE743" s="454"/>
      <c r="AF743" s="454"/>
      <c r="AG743" s="454"/>
      <c r="AH743" s="454"/>
      <c r="AI743" s="454"/>
      <c r="AJ743" s="454"/>
      <c r="AK743" s="454"/>
      <c r="AL743" s="454"/>
      <c r="AM743" s="454"/>
      <c r="AN743" s="454"/>
      <c r="AO743" s="454"/>
      <c r="AP743" s="454"/>
      <c r="AQ743" s="454"/>
      <c r="AR743" s="454"/>
      <c r="AS743" s="454"/>
      <c r="AT743" s="454"/>
      <c r="AU743" s="454"/>
      <c r="AV743" s="454"/>
      <c r="AW743" s="454"/>
      <c r="AX743" s="454"/>
      <c r="AY743" s="454"/>
      <c r="AZ743" s="454"/>
      <c r="BA743" s="454"/>
      <c r="BB743" s="454"/>
      <c r="BC743" s="454"/>
      <c r="BD743" s="454"/>
      <c r="BE743" s="454"/>
      <c r="BF743" s="454"/>
      <c r="BG743" s="454"/>
      <c r="BH743" s="454"/>
      <c r="BI743" s="454"/>
      <c r="BJ743" s="454"/>
      <c r="BK743" s="454"/>
      <c r="BL743" s="454"/>
      <c r="BM743" s="454"/>
      <c r="BN743" s="454"/>
      <c r="BO743" s="454"/>
      <c r="BP743" s="454"/>
      <c r="BQ743" s="454"/>
      <c r="BR743" s="454"/>
      <c r="BS743" s="454"/>
      <c r="BT743" s="454"/>
      <c r="BU743" s="454"/>
      <c r="BV743" s="454"/>
      <c r="BW743" s="454"/>
      <c r="BX743" s="454"/>
      <c r="BY743" s="454"/>
      <c r="BZ743" s="454"/>
      <c r="CA743" s="454"/>
      <c r="CB743" s="454"/>
      <c r="CC743" s="454"/>
      <c r="CD743" s="454"/>
      <c r="CE743" s="454"/>
      <c r="CF743" s="454"/>
      <c r="CG743" s="454"/>
      <c r="CH743" s="454"/>
      <c r="CI743" s="454"/>
      <c r="CJ743" s="454"/>
      <c r="CK743" s="454"/>
      <c r="CL743" s="454"/>
      <c r="CM743" s="454"/>
      <c r="CN743" s="454"/>
      <c r="CO743" s="454"/>
      <c r="CP743" s="454"/>
      <c r="CQ743" s="454"/>
      <c r="CR743" s="454"/>
      <c r="CS743" s="454"/>
      <c r="CT743" s="454"/>
      <c r="CU743" s="454"/>
      <c r="CV743" s="454"/>
      <c r="CW743" s="454"/>
      <c r="CX743" s="454"/>
      <c r="CY743" s="454"/>
      <c r="CZ743" s="454"/>
      <c r="DA743" s="454"/>
      <c r="DB743" s="454"/>
      <c r="DC743" s="454"/>
      <c r="DD743" s="454"/>
      <c r="DE743" s="454"/>
      <c r="DF743" s="454"/>
      <c r="DG743" s="454"/>
      <c r="DH743" s="454"/>
      <c r="DI743" s="454"/>
      <c r="DJ743" s="454"/>
      <c r="DK743" s="454"/>
      <c r="DL743" s="454"/>
      <c r="DM743" s="454"/>
      <c r="DN743" s="454"/>
      <c r="DO743" s="454"/>
      <c r="DP743" s="454"/>
      <c r="DQ743" s="454"/>
      <c r="DR743" s="454"/>
      <c r="DS743" s="454"/>
      <c r="DT743" s="454"/>
      <c r="DU743" s="454"/>
      <c r="DV743" s="454"/>
      <c r="DW743" s="454"/>
      <c r="DX743" s="454"/>
      <c r="DY743" s="454"/>
      <c r="DZ743" s="454"/>
      <c r="EA743" s="454"/>
      <c r="EB743" s="454"/>
      <c r="EC743" s="454"/>
      <c r="ED743" s="454"/>
      <c r="EE743" s="454"/>
      <c r="EF743" s="454"/>
      <c r="EG743" s="454"/>
      <c r="EH743" s="454"/>
      <c r="EI743" s="454"/>
      <c r="EJ743" s="454"/>
      <c r="EK743" s="454"/>
      <c r="EL743" s="454"/>
      <c r="EM743" s="454"/>
      <c r="EN743" s="454"/>
      <c r="EO743" s="454"/>
      <c r="EP743" s="454"/>
      <c r="EQ743" s="454"/>
      <c r="ER743" s="454"/>
      <c r="ES743" s="454"/>
      <c r="ET743" s="454"/>
      <c r="EU743" s="581"/>
      <c r="EV743" s="581"/>
      <c r="EW743" s="581"/>
      <c r="EX743" s="581"/>
      <c r="EY743" s="581"/>
      <c r="EZ743" s="581"/>
      <c r="FA743" s="581"/>
      <c r="FB743" s="581"/>
      <c r="FC743" s="581"/>
      <c r="FD743" s="581"/>
      <c r="FE743" s="581"/>
    </row>
    <row r="744" spans="1:161">
      <c r="A744" s="454"/>
      <c r="B744" s="653"/>
      <c r="C744" s="454"/>
      <c r="D744" s="454"/>
      <c r="E744" s="454"/>
      <c r="F744" s="504"/>
      <c r="G744" s="454"/>
      <c r="H744" s="454"/>
      <c r="I744" s="454"/>
      <c r="J744" s="454"/>
      <c r="K744" s="454"/>
      <c r="L744" s="454"/>
      <c r="M744" s="454"/>
      <c r="N744" s="454"/>
      <c r="O744" s="454"/>
      <c r="P744" s="454"/>
      <c r="Q744" s="454"/>
      <c r="R744" s="454"/>
      <c r="S744" s="454"/>
      <c r="T744" s="454"/>
      <c r="U744" s="454"/>
      <c r="V744" s="454"/>
      <c r="W744" s="454"/>
      <c r="X744" s="454"/>
      <c r="Y744" s="454"/>
      <c r="Z744" s="454"/>
      <c r="AA744" s="454"/>
      <c r="AB744" s="454"/>
      <c r="AC744" s="454"/>
      <c r="AD744" s="454"/>
      <c r="AE744" s="454"/>
      <c r="AF744" s="454"/>
      <c r="AG744" s="454"/>
      <c r="AH744" s="454"/>
      <c r="AI744" s="454"/>
      <c r="AJ744" s="454"/>
      <c r="AK744" s="454"/>
      <c r="AL744" s="454"/>
      <c r="AM744" s="454"/>
      <c r="AN744" s="454"/>
      <c r="AO744" s="454"/>
      <c r="AP744" s="454"/>
      <c r="AQ744" s="454"/>
      <c r="AR744" s="454"/>
      <c r="AS744" s="454"/>
      <c r="AT744" s="454"/>
      <c r="AU744" s="454"/>
      <c r="AV744" s="454"/>
      <c r="AW744" s="454"/>
      <c r="AX744" s="454"/>
      <c r="AY744" s="454"/>
      <c r="AZ744" s="454"/>
      <c r="BA744" s="454"/>
      <c r="BB744" s="454"/>
      <c r="BC744" s="454"/>
      <c r="BD744" s="454"/>
      <c r="BE744" s="454"/>
      <c r="BF744" s="454"/>
      <c r="BG744" s="454"/>
      <c r="BH744" s="454"/>
      <c r="BI744" s="454"/>
      <c r="BJ744" s="454"/>
      <c r="BK744" s="454"/>
      <c r="BL744" s="454"/>
      <c r="BM744" s="454"/>
      <c r="BN744" s="454"/>
      <c r="BO744" s="454"/>
      <c r="BP744" s="454"/>
      <c r="BQ744" s="454"/>
      <c r="BR744" s="454"/>
      <c r="BS744" s="454"/>
      <c r="BT744" s="454"/>
      <c r="BU744" s="454"/>
      <c r="BV744" s="454"/>
      <c r="BW744" s="454"/>
      <c r="BX744" s="454"/>
      <c r="BY744" s="454"/>
      <c r="BZ744" s="454"/>
      <c r="CA744" s="454"/>
      <c r="CB744" s="454"/>
      <c r="CC744" s="454"/>
      <c r="CD744" s="454"/>
      <c r="CE744" s="454"/>
      <c r="CF744" s="454"/>
      <c r="CG744" s="454"/>
      <c r="CH744" s="454"/>
      <c r="CI744" s="454"/>
      <c r="CJ744" s="454"/>
      <c r="CK744" s="454"/>
      <c r="CL744" s="454"/>
      <c r="CM744" s="454"/>
      <c r="CN744" s="454"/>
      <c r="CO744" s="454"/>
      <c r="CP744" s="454"/>
      <c r="CQ744" s="454"/>
      <c r="CR744" s="454"/>
      <c r="CS744" s="454"/>
      <c r="CT744" s="454"/>
      <c r="CU744" s="454"/>
      <c r="CV744" s="454"/>
      <c r="CW744" s="454"/>
      <c r="CX744" s="454"/>
      <c r="CY744" s="454"/>
      <c r="CZ744" s="454"/>
      <c r="DA744" s="454"/>
      <c r="DB744" s="454"/>
      <c r="DC744" s="454"/>
      <c r="DD744" s="454"/>
      <c r="DE744" s="454"/>
      <c r="DF744" s="454"/>
      <c r="DG744" s="454"/>
      <c r="DH744" s="454"/>
      <c r="DI744" s="454"/>
      <c r="DJ744" s="454"/>
      <c r="DK744" s="454"/>
      <c r="DL744" s="454"/>
      <c r="DM744" s="454"/>
      <c r="DN744" s="454"/>
      <c r="DO744" s="454"/>
      <c r="DP744" s="454"/>
      <c r="DQ744" s="454"/>
      <c r="DR744" s="454"/>
      <c r="DS744" s="454"/>
      <c r="DT744" s="454"/>
      <c r="DU744" s="454"/>
      <c r="DV744" s="454"/>
      <c r="DW744" s="454"/>
      <c r="DX744" s="454"/>
      <c r="DY744" s="454"/>
      <c r="DZ744" s="454"/>
      <c r="EA744" s="454"/>
      <c r="EB744" s="454"/>
      <c r="EC744" s="454"/>
      <c r="ED744" s="454"/>
      <c r="EE744" s="454"/>
      <c r="EF744" s="454"/>
      <c r="EG744" s="454"/>
      <c r="EH744" s="454"/>
      <c r="EI744" s="454"/>
      <c r="EJ744" s="454"/>
      <c r="EK744" s="454"/>
      <c r="EL744" s="454"/>
      <c r="EM744" s="454"/>
      <c r="EN744" s="454"/>
      <c r="EO744" s="454"/>
      <c r="EP744" s="454"/>
      <c r="EQ744" s="454"/>
      <c r="ER744" s="454"/>
      <c r="ES744" s="454"/>
      <c r="ET744" s="454"/>
      <c r="EU744" s="581"/>
      <c r="EV744" s="581"/>
      <c r="EW744" s="581"/>
      <c r="EX744" s="581"/>
      <c r="EY744" s="581"/>
      <c r="EZ744" s="581"/>
      <c r="FA744" s="581"/>
      <c r="FB744" s="581"/>
      <c r="FC744" s="581"/>
      <c r="FD744" s="581"/>
      <c r="FE744" s="581"/>
    </row>
    <row r="745" spans="1:161">
      <c r="A745" s="454"/>
      <c r="B745" s="653"/>
      <c r="C745" s="454"/>
      <c r="D745" s="454"/>
      <c r="E745" s="454"/>
      <c r="F745" s="504"/>
      <c r="G745" s="454"/>
      <c r="H745" s="454"/>
      <c r="I745" s="454"/>
      <c r="J745" s="454"/>
      <c r="K745" s="454"/>
      <c r="L745" s="454"/>
      <c r="M745" s="454"/>
      <c r="N745" s="454"/>
      <c r="O745" s="454"/>
      <c r="P745" s="454"/>
      <c r="Q745" s="454"/>
      <c r="R745" s="454"/>
      <c r="S745" s="454"/>
      <c r="T745" s="454"/>
      <c r="U745" s="454"/>
      <c r="V745" s="454"/>
      <c r="W745" s="454"/>
      <c r="X745" s="454"/>
      <c r="Y745" s="454"/>
      <c r="Z745" s="454"/>
      <c r="AA745" s="454"/>
      <c r="AB745" s="454"/>
      <c r="AC745" s="454"/>
      <c r="AD745" s="454"/>
      <c r="AE745" s="454"/>
      <c r="AF745" s="454"/>
      <c r="AG745" s="454"/>
      <c r="AH745" s="454"/>
      <c r="AI745" s="454"/>
      <c r="AJ745" s="454"/>
      <c r="AK745" s="454"/>
      <c r="AL745" s="454"/>
      <c r="AM745" s="454"/>
      <c r="AN745" s="454"/>
      <c r="AO745" s="454"/>
      <c r="AP745" s="454"/>
      <c r="AQ745" s="454"/>
      <c r="AR745" s="454"/>
      <c r="AS745" s="454"/>
      <c r="AT745" s="454"/>
      <c r="AU745" s="454"/>
      <c r="AV745" s="454"/>
      <c r="AW745" s="454"/>
      <c r="AX745" s="454"/>
      <c r="AY745" s="454"/>
      <c r="AZ745" s="454"/>
      <c r="BA745" s="454"/>
      <c r="BB745" s="454"/>
      <c r="BC745" s="454"/>
      <c r="BD745" s="454"/>
      <c r="BE745" s="454"/>
      <c r="BF745" s="454"/>
      <c r="BG745" s="454"/>
      <c r="BH745" s="454"/>
      <c r="BI745" s="454"/>
      <c r="BJ745" s="454"/>
      <c r="BK745" s="454"/>
      <c r="BL745" s="454"/>
      <c r="BM745" s="454"/>
      <c r="BN745" s="454"/>
      <c r="BO745" s="454"/>
      <c r="BP745" s="454"/>
      <c r="BQ745" s="454"/>
      <c r="BR745" s="454"/>
      <c r="BS745" s="454"/>
      <c r="BT745" s="454"/>
      <c r="BU745" s="454"/>
      <c r="BV745" s="454"/>
      <c r="BW745" s="454"/>
      <c r="BX745" s="454"/>
      <c r="BY745" s="454"/>
      <c r="BZ745" s="454"/>
      <c r="CA745" s="454"/>
      <c r="CB745" s="454"/>
      <c r="CC745" s="454"/>
      <c r="CD745" s="454"/>
      <c r="CE745" s="454"/>
      <c r="CF745" s="454"/>
      <c r="CG745" s="454"/>
      <c r="CH745" s="454"/>
      <c r="CI745" s="454"/>
      <c r="CJ745" s="454"/>
      <c r="CK745" s="454"/>
      <c r="CL745" s="454"/>
      <c r="CM745" s="454"/>
      <c r="CN745" s="454"/>
      <c r="CO745" s="454"/>
      <c r="CP745" s="454"/>
      <c r="CQ745" s="454"/>
      <c r="CR745" s="454"/>
      <c r="CS745" s="454"/>
      <c r="CT745" s="454"/>
      <c r="CU745" s="454"/>
      <c r="CV745" s="454"/>
      <c r="CW745" s="454"/>
      <c r="CX745" s="454"/>
      <c r="CY745" s="454"/>
      <c r="CZ745" s="454"/>
      <c r="DA745" s="454"/>
      <c r="DB745" s="454"/>
      <c r="DC745" s="454"/>
      <c r="DD745" s="454"/>
      <c r="DE745" s="454"/>
      <c r="DF745" s="454"/>
      <c r="DG745" s="454"/>
      <c r="DH745" s="454"/>
      <c r="DI745" s="454"/>
      <c r="DJ745" s="454"/>
      <c r="DK745" s="454"/>
      <c r="DL745" s="454"/>
      <c r="DM745" s="454"/>
      <c r="DN745" s="454"/>
      <c r="DO745" s="454"/>
      <c r="DP745" s="454"/>
      <c r="DQ745" s="454"/>
      <c r="DR745" s="454"/>
      <c r="DS745" s="454"/>
      <c r="DT745" s="454"/>
      <c r="DU745" s="454"/>
      <c r="DV745" s="454"/>
      <c r="DW745" s="454"/>
      <c r="DX745" s="454"/>
      <c r="DY745" s="454"/>
      <c r="DZ745" s="454"/>
      <c r="EA745" s="454"/>
      <c r="EB745" s="454"/>
      <c r="EC745" s="454"/>
      <c r="ED745" s="454"/>
      <c r="EE745" s="454"/>
      <c r="EF745" s="454"/>
      <c r="EG745" s="454"/>
      <c r="EH745" s="454"/>
      <c r="EI745" s="454"/>
      <c r="EJ745" s="454"/>
      <c r="EK745" s="454"/>
      <c r="EL745" s="454"/>
      <c r="EM745" s="454"/>
      <c r="EN745" s="454"/>
      <c r="EO745" s="454"/>
      <c r="EP745" s="454"/>
      <c r="EQ745" s="454"/>
      <c r="ER745" s="454"/>
      <c r="ES745" s="454"/>
      <c r="ET745" s="454"/>
      <c r="EU745" s="581"/>
      <c r="EV745" s="581"/>
      <c r="EW745" s="581"/>
      <c r="EX745" s="581"/>
      <c r="EY745" s="581"/>
      <c r="EZ745" s="581"/>
      <c r="FA745" s="581"/>
      <c r="FB745" s="581"/>
      <c r="FC745" s="581"/>
      <c r="FD745" s="581"/>
      <c r="FE745" s="581"/>
    </row>
    <row r="746" spans="1:161">
      <c r="A746" s="454"/>
      <c r="B746" s="653"/>
      <c r="C746" s="454"/>
      <c r="D746" s="454"/>
      <c r="E746" s="454"/>
      <c r="F746" s="504"/>
      <c r="G746" s="454"/>
      <c r="H746" s="454"/>
      <c r="I746" s="454"/>
      <c r="J746" s="454"/>
      <c r="K746" s="454"/>
      <c r="L746" s="454"/>
      <c r="M746" s="454"/>
      <c r="N746" s="454"/>
      <c r="O746" s="454"/>
      <c r="P746" s="454"/>
      <c r="Q746" s="454"/>
      <c r="R746" s="454"/>
      <c r="S746" s="454"/>
      <c r="T746" s="454"/>
      <c r="U746" s="454"/>
      <c r="V746" s="454"/>
      <c r="W746" s="454"/>
      <c r="X746" s="454"/>
      <c r="Y746" s="454"/>
      <c r="Z746" s="454"/>
      <c r="AA746" s="454"/>
      <c r="AB746" s="454"/>
      <c r="AC746" s="454"/>
      <c r="AD746" s="454"/>
      <c r="AE746" s="454"/>
      <c r="AF746" s="454"/>
      <c r="AG746" s="454"/>
      <c r="AH746" s="454"/>
      <c r="AI746" s="454"/>
      <c r="AJ746" s="454"/>
      <c r="AK746" s="454"/>
      <c r="AL746" s="454"/>
      <c r="AM746" s="454"/>
      <c r="AN746" s="454"/>
      <c r="AO746" s="454"/>
      <c r="AP746" s="454"/>
      <c r="AQ746" s="454"/>
      <c r="AR746" s="454"/>
      <c r="AS746" s="454"/>
      <c r="AT746" s="454"/>
      <c r="AU746" s="454"/>
      <c r="AV746" s="454"/>
      <c r="AW746" s="454"/>
      <c r="AX746" s="454"/>
      <c r="AY746" s="454"/>
      <c r="AZ746" s="454"/>
      <c r="BA746" s="454"/>
      <c r="BB746" s="454"/>
      <c r="BC746" s="454"/>
      <c r="BD746" s="454"/>
      <c r="BE746" s="454"/>
      <c r="BF746" s="454"/>
      <c r="BG746" s="454"/>
      <c r="BH746" s="454"/>
      <c r="BI746" s="454"/>
      <c r="BJ746" s="454"/>
      <c r="BK746" s="454"/>
      <c r="BL746" s="454"/>
      <c r="BM746" s="454"/>
      <c r="BN746" s="454"/>
      <c r="BO746" s="454"/>
      <c r="BP746" s="454"/>
      <c r="BQ746" s="454"/>
      <c r="BR746" s="454"/>
      <c r="BS746" s="454"/>
      <c r="BT746" s="454"/>
      <c r="BU746" s="454"/>
      <c r="BV746" s="454"/>
      <c r="BW746" s="454"/>
      <c r="BX746" s="454"/>
      <c r="BY746" s="454"/>
      <c r="BZ746" s="454"/>
      <c r="CA746" s="454"/>
      <c r="CB746" s="454"/>
      <c r="CC746" s="454"/>
      <c r="CD746" s="454"/>
      <c r="CE746" s="454"/>
      <c r="CF746" s="454"/>
      <c r="CG746" s="454"/>
      <c r="CH746" s="454"/>
      <c r="CI746" s="454"/>
      <c r="CJ746" s="454"/>
      <c r="CK746" s="454"/>
      <c r="CL746" s="454"/>
      <c r="CM746" s="454"/>
      <c r="CN746" s="454"/>
      <c r="CO746" s="454"/>
      <c r="CP746" s="454"/>
      <c r="CQ746" s="454"/>
      <c r="CR746" s="454"/>
      <c r="CS746" s="454"/>
      <c r="CT746" s="454"/>
      <c r="CU746" s="454"/>
      <c r="CV746" s="454"/>
      <c r="CW746" s="454"/>
      <c r="CX746" s="454"/>
      <c r="CY746" s="454"/>
      <c r="CZ746" s="454"/>
      <c r="DA746" s="454"/>
      <c r="DB746" s="454"/>
      <c r="DC746" s="454"/>
      <c r="DD746" s="454"/>
      <c r="DE746" s="454"/>
      <c r="DF746" s="454"/>
      <c r="DG746" s="454"/>
      <c r="DH746" s="454"/>
      <c r="DI746" s="454"/>
      <c r="DJ746" s="454"/>
      <c r="DK746" s="454"/>
      <c r="DL746" s="454"/>
      <c r="DM746" s="454"/>
      <c r="DN746" s="454"/>
      <c r="DO746" s="454"/>
      <c r="DP746" s="454"/>
      <c r="DQ746" s="454"/>
      <c r="DR746" s="454"/>
      <c r="DS746" s="454"/>
      <c r="DT746" s="454"/>
      <c r="DU746" s="454"/>
      <c r="DV746" s="454"/>
      <c r="DW746" s="454"/>
      <c r="DX746" s="454"/>
      <c r="DY746" s="454"/>
      <c r="DZ746" s="454"/>
      <c r="EA746" s="454"/>
      <c r="EB746" s="454"/>
      <c r="EC746" s="454"/>
      <c r="ED746" s="454"/>
      <c r="EE746" s="454"/>
      <c r="EF746" s="454"/>
      <c r="EG746" s="454"/>
      <c r="EH746" s="454"/>
      <c r="EI746" s="454"/>
      <c r="EJ746" s="454"/>
      <c r="EK746" s="454"/>
      <c r="EL746" s="454"/>
      <c r="EM746" s="454"/>
      <c r="EN746" s="454"/>
      <c r="EO746" s="454"/>
      <c r="EP746" s="454"/>
      <c r="EQ746" s="454"/>
      <c r="ER746" s="454"/>
      <c r="ES746" s="454"/>
      <c r="ET746" s="454"/>
      <c r="EU746" s="581"/>
      <c r="EV746" s="581"/>
      <c r="EW746" s="581"/>
      <c r="EX746" s="581"/>
      <c r="EY746" s="581"/>
      <c r="EZ746" s="581"/>
      <c r="FA746" s="581"/>
      <c r="FB746" s="581"/>
      <c r="FC746" s="581"/>
      <c r="FD746" s="581"/>
      <c r="FE746" s="581"/>
    </row>
    <row r="747" spans="1:161">
      <c r="A747" s="454"/>
      <c r="B747" s="653"/>
      <c r="C747" s="454"/>
      <c r="D747" s="454"/>
      <c r="E747" s="454"/>
      <c r="F747" s="504"/>
      <c r="G747" s="454"/>
      <c r="H747" s="454"/>
      <c r="I747" s="454"/>
      <c r="J747" s="454"/>
      <c r="K747" s="454"/>
      <c r="L747" s="454"/>
      <c r="M747" s="454"/>
      <c r="N747" s="454"/>
      <c r="O747" s="454"/>
      <c r="P747" s="454"/>
      <c r="Q747" s="454"/>
      <c r="R747" s="454"/>
      <c r="S747" s="454"/>
      <c r="T747" s="454"/>
      <c r="U747" s="454"/>
      <c r="V747" s="454"/>
      <c r="W747" s="454"/>
      <c r="X747" s="454"/>
      <c r="Y747" s="454"/>
      <c r="Z747" s="454"/>
      <c r="AA747" s="454"/>
      <c r="AB747" s="454"/>
      <c r="AC747" s="454"/>
      <c r="AD747" s="454"/>
      <c r="AE747" s="454"/>
      <c r="AF747" s="454"/>
      <c r="AG747" s="454"/>
      <c r="AH747" s="454"/>
      <c r="AI747" s="454"/>
      <c r="AJ747" s="454"/>
      <c r="AK747" s="454"/>
      <c r="AL747" s="454"/>
      <c r="AM747" s="454"/>
      <c r="AN747" s="454"/>
      <c r="AO747" s="454"/>
      <c r="AP747" s="454"/>
      <c r="AQ747" s="454"/>
      <c r="AR747" s="454"/>
      <c r="AS747" s="454"/>
      <c r="AT747" s="454"/>
      <c r="AU747" s="454"/>
      <c r="AV747" s="454"/>
      <c r="AW747" s="454"/>
      <c r="AX747" s="454"/>
      <c r="AY747" s="454"/>
      <c r="AZ747" s="454"/>
      <c r="BA747" s="454"/>
      <c r="BB747" s="454"/>
      <c r="BC747" s="454"/>
      <c r="BD747" s="454"/>
      <c r="BE747" s="454"/>
      <c r="BF747" s="454"/>
      <c r="BG747" s="454"/>
      <c r="BH747" s="454"/>
      <c r="BI747" s="454"/>
      <c r="BJ747" s="454"/>
      <c r="BK747" s="454"/>
      <c r="BL747" s="454"/>
      <c r="BM747" s="454"/>
      <c r="BN747" s="454"/>
      <c r="BO747" s="454"/>
      <c r="BP747" s="454"/>
      <c r="BQ747" s="454"/>
      <c r="BR747" s="454"/>
      <c r="BS747" s="454"/>
      <c r="BT747" s="454"/>
      <c r="BU747" s="454"/>
      <c r="BV747" s="454"/>
      <c r="BW747" s="454"/>
      <c r="BX747" s="454"/>
      <c r="BY747" s="454"/>
      <c r="BZ747" s="454"/>
      <c r="CA747" s="454"/>
      <c r="CB747" s="454"/>
      <c r="CC747" s="454"/>
      <c r="CD747" s="454"/>
      <c r="CE747" s="454"/>
      <c r="CF747" s="454"/>
      <c r="CG747" s="454"/>
      <c r="CH747" s="454"/>
      <c r="CI747" s="454"/>
      <c r="CJ747" s="454"/>
      <c r="CK747" s="454"/>
      <c r="CL747" s="454"/>
      <c r="CM747" s="454"/>
      <c r="CN747" s="454"/>
      <c r="CO747" s="454"/>
      <c r="CP747" s="454"/>
      <c r="CQ747" s="454"/>
      <c r="CR747" s="454"/>
      <c r="CS747" s="454"/>
      <c r="CT747" s="454"/>
      <c r="CU747" s="454"/>
      <c r="CV747" s="454"/>
      <c r="CW747" s="454"/>
      <c r="CX747" s="454"/>
      <c r="CY747" s="454"/>
      <c r="CZ747" s="454"/>
      <c r="DA747" s="454"/>
      <c r="DB747" s="454"/>
      <c r="DC747" s="454"/>
      <c r="DD747" s="454"/>
      <c r="DE747" s="454"/>
      <c r="DF747" s="454"/>
      <c r="DG747" s="454"/>
      <c r="DH747" s="454"/>
      <c r="DI747" s="454"/>
      <c r="DJ747" s="454"/>
      <c r="DK747" s="454"/>
      <c r="DL747" s="454"/>
      <c r="DM747" s="454"/>
      <c r="DN747" s="454"/>
      <c r="DO747" s="454"/>
      <c r="DP747" s="454"/>
      <c r="DQ747" s="454"/>
      <c r="DR747" s="454"/>
      <c r="DS747" s="454"/>
      <c r="DT747" s="454"/>
      <c r="DU747" s="454"/>
      <c r="DV747" s="454"/>
      <c r="DW747" s="454"/>
      <c r="DX747" s="454"/>
      <c r="DY747" s="454"/>
      <c r="DZ747" s="454"/>
      <c r="EA747" s="454"/>
      <c r="EB747" s="454"/>
      <c r="EC747" s="454"/>
      <c r="ED747" s="454"/>
      <c r="EE747" s="454"/>
      <c r="EF747" s="454"/>
      <c r="EG747" s="454"/>
      <c r="EH747" s="454"/>
      <c r="EI747" s="454"/>
      <c r="EJ747" s="454"/>
      <c r="EK747" s="454"/>
      <c r="EL747" s="454"/>
      <c r="EM747" s="454"/>
      <c r="EN747" s="454"/>
      <c r="EO747" s="454"/>
      <c r="EP747" s="454"/>
      <c r="EQ747" s="454"/>
      <c r="ER747" s="454"/>
      <c r="ES747" s="454"/>
      <c r="ET747" s="454"/>
      <c r="EU747" s="581"/>
      <c r="EV747" s="581"/>
      <c r="EW747" s="581"/>
      <c r="EX747" s="581"/>
      <c r="EY747" s="581"/>
      <c r="EZ747" s="581"/>
      <c r="FA747" s="581"/>
      <c r="FB747" s="581"/>
      <c r="FC747" s="581"/>
      <c r="FD747" s="581"/>
      <c r="FE747" s="581"/>
    </row>
    <row r="748" spans="1:161">
      <c r="A748" s="454"/>
      <c r="B748" s="653"/>
      <c r="C748" s="454"/>
      <c r="D748" s="454"/>
      <c r="E748" s="454"/>
      <c r="F748" s="504"/>
      <c r="G748" s="454"/>
      <c r="H748" s="454"/>
      <c r="I748" s="454"/>
      <c r="J748" s="454"/>
      <c r="K748" s="454"/>
      <c r="L748" s="454"/>
      <c r="M748" s="454"/>
      <c r="N748" s="454"/>
      <c r="O748" s="454"/>
      <c r="P748" s="454"/>
      <c r="Q748" s="454"/>
      <c r="R748" s="454"/>
      <c r="S748" s="454"/>
      <c r="T748" s="454"/>
      <c r="U748" s="454"/>
      <c r="V748" s="454"/>
      <c r="W748" s="454"/>
      <c r="X748" s="454"/>
      <c r="Y748" s="454"/>
      <c r="Z748" s="454"/>
      <c r="AA748" s="454"/>
      <c r="AB748" s="454"/>
      <c r="AC748" s="454"/>
      <c r="AD748" s="454"/>
      <c r="AE748" s="454"/>
      <c r="AF748" s="454"/>
      <c r="AG748" s="454"/>
      <c r="AH748" s="454"/>
      <c r="AI748" s="454"/>
      <c r="AJ748" s="454"/>
      <c r="AK748" s="454"/>
      <c r="AL748" s="454"/>
      <c r="AM748" s="454"/>
      <c r="AN748" s="454"/>
      <c r="AO748" s="454"/>
      <c r="AP748" s="454"/>
      <c r="AQ748" s="454"/>
      <c r="AR748" s="454"/>
      <c r="AS748" s="454"/>
      <c r="AT748" s="454"/>
      <c r="AU748" s="454"/>
      <c r="AV748" s="454"/>
      <c r="AW748" s="454"/>
      <c r="AX748" s="454"/>
      <c r="AY748" s="454"/>
      <c r="AZ748" s="454"/>
      <c r="BA748" s="454"/>
      <c r="BB748" s="454"/>
      <c r="BC748" s="454"/>
      <c r="BD748" s="454"/>
      <c r="BE748" s="454"/>
      <c r="BF748" s="454"/>
      <c r="BG748" s="454"/>
      <c r="BH748" s="454"/>
      <c r="BI748" s="454"/>
      <c r="BJ748" s="454"/>
      <c r="BK748" s="454"/>
      <c r="BL748" s="454"/>
      <c r="BM748" s="454"/>
      <c r="BN748" s="454"/>
      <c r="BO748" s="454"/>
      <c r="BP748" s="454"/>
      <c r="BQ748" s="454"/>
      <c r="BR748" s="454"/>
      <c r="BS748" s="454"/>
      <c r="BT748" s="454"/>
      <c r="BU748" s="454"/>
      <c r="BV748" s="454"/>
      <c r="BW748" s="454"/>
      <c r="BX748" s="454"/>
      <c r="BY748" s="454"/>
      <c r="BZ748" s="454"/>
      <c r="CA748" s="454"/>
      <c r="CB748" s="454"/>
      <c r="CC748" s="454"/>
      <c r="CD748" s="454"/>
      <c r="CE748" s="454"/>
      <c r="CF748" s="454"/>
      <c r="CG748" s="454"/>
      <c r="CH748" s="454"/>
      <c r="CI748" s="454"/>
      <c r="CJ748" s="454"/>
      <c r="CK748" s="454"/>
      <c r="CL748" s="454"/>
      <c r="CM748" s="454"/>
      <c r="CN748" s="454"/>
      <c r="CO748" s="454"/>
      <c r="CP748" s="454"/>
      <c r="CQ748" s="454"/>
      <c r="CR748" s="454"/>
      <c r="CS748" s="454"/>
      <c r="CT748" s="454"/>
      <c r="CU748" s="454"/>
      <c r="CV748" s="454"/>
      <c r="CW748" s="454"/>
      <c r="CX748" s="454"/>
      <c r="CY748" s="454"/>
      <c r="CZ748" s="454"/>
      <c r="DA748" s="454"/>
      <c r="DB748" s="454"/>
      <c r="DC748" s="454"/>
      <c r="DD748" s="454"/>
      <c r="DE748" s="454"/>
      <c r="DF748" s="454"/>
      <c r="DG748" s="454"/>
      <c r="DH748" s="454"/>
      <c r="DI748" s="454"/>
      <c r="DJ748" s="454"/>
      <c r="DK748" s="454"/>
      <c r="DL748" s="454"/>
      <c r="DM748" s="454"/>
      <c r="DN748" s="454"/>
      <c r="DO748" s="454"/>
      <c r="DP748" s="454"/>
      <c r="DQ748" s="454"/>
      <c r="DR748" s="454"/>
      <c r="DS748" s="454"/>
      <c r="DT748" s="454"/>
      <c r="DU748" s="454"/>
      <c r="DV748" s="454"/>
      <c r="DW748" s="454"/>
      <c r="DX748" s="454"/>
      <c r="DY748" s="454"/>
      <c r="DZ748" s="454"/>
      <c r="EA748" s="454"/>
      <c r="EB748" s="454"/>
      <c r="EC748" s="454"/>
      <c r="ED748" s="454"/>
      <c r="EE748" s="454"/>
      <c r="EF748" s="454"/>
      <c r="EG748" s="454"/>
      <c r="EH748" s="454"/>
      <c r="EI748" s="454"/>
      <c r="EJ748" s="454"/>
      <c r="EK748" s="454"/>
      <c r="EL748" s="454"/>
      <c r="EM748" s="454"/>
      <c r="EN748" s="454"/>
      <c r="EO748" s="454"/>
      <c r="EP748" s="454"/>
      <c r="EQ748" s="454"/>
      <c r="ER748" s="454"/>
      <c r="ES748" s="454"/>
      <c r="ET748" s="454"/>
      <c r="EU748" s="581"/>
      <c r="EV748" s="581"/>
      <c r="EW748" s="581"/>
      <c r="EX748" s="581"/>
      <c r="EY748" s="581"/>
      <c r="EZ748" s="581"/>
      <c r="FA748" s="581"/>
      <c r="FB748" s="581"/>
      <c r="FC748" s="581"/>
      <c r="FD748" s="581"/>
      <c r="FE748" s="581"/>
    </row>
    <row r="749" spans="1:161">
      <c r="A749" s="454"/>
      <c r="B749" s="653"/>
      <c r="C749" s="454"/>
      <c r="D749" s="454"/>
      <c r="E749" s="454"/>
      <c r="F749" s="504"/>
      <c r="G749" s="454"/>
      <c r="H749" s="454"/>
      <c r="I749" s="454"/>
      <c r="J749" s="454"/>
      <c r="K749" s="454"/>
      <c r="L749" s="454"/>
      <c r="M749" s="454"/>
      <c r="N749" s="454"/>
      <c r="O749" s="454"/>
      <c r="P749" s="454"/>
      <c r="Q749" s="454"/>
      <c r="R749" s="454"/>
      <c r="S749" s="454"/>
      <c r="T749" s="454"/>
      <c r="U749" s="454"/>
      <c r="V749" s="454"/>
      <c r="W749" s="454"/>
      <c r="X749" s="454"/>
      <c r="Y749" s="454"/>
      <c r="Z749" s="454"/>
      <c r="AA749" s="454"/>
      <c r="AB749" s="454"/>
      <c r="AC749" s="454"/>
      <c r="AD749" s="454"/>
      <c r="AE749" s="454"/>
      <c r="AF749" s="454"/>
      <c r="AG749" s="454"/>
      <c r="AH749" s="454"/>
      <c r="AI749" s="454"/>
      <c r="AJ749" s="454"/>
      <c r="AK749" s="454"/>
      <c r="AL749" s="454"/>
      <c r="AM749" s="454"/>
      <c r="AN749" s="454"/>
      <c r="AO749" s="454"/>
      <c r="AP749" s="454"/>
      <c r="AQ749" s="454"/>
      <c r="AR749" s="454"/>
      <c r="AS749" s="454"/>
      <c r="AT749" s="454"/>
      <c r="AU749" s="454"/>
      <c r="AV749" s="454"/>
      <c r="AW749" s="454"/>
      <c r="AX749" s="454"/>
      <c r="AY749" s="454"/>
      <c r="AZ749" s="454"/>
      <c r="BA749" s="454"/>
      <c r="BB749" s="454"/>
      <c r="BC749" s="454"/>
      <c r="BD749" s="454"/>
      <c r="BE749" s="454"/>
      <c r="BF749" s="454"/>
      <c r="BG749" s="454"/>
      <c r="BH749" s="454"/>
      <c r="BI749" s="454"/>
      <c r="BJ749" s="454"/>
      <c r="BK749" s="454"/>
      <c r="BL749" s="454"/>
      <c r="BM749" s="454"/>
      <c r="BN749" s="454"/>
      <c r="BO749" s="454"/>
      <c r="BP749" s="454"/>
      <c r="BQ749" s="454"/>
      <c r="BR749" s="454"/>
      <c r="BS749" s="454"/>
      <c r="BT749" s="454"/>
      <c r="BU749" s="454"/>
      <c r="BV749" s="454"/>
      <c r="BW749" s="454"/>
      <c r="BX749" s="454"/>
      <c r="BY749" s="454"/>
      <c r="BZ749" s="454"/>
      <c r="CA749" s="454"/>
      <c r="CB749" s="454"/>
      <c r="CC749" s="454"/>
      <c r="CD749" s="454"/>
      <c r="CE749" s="454"/>
      <c r="CF749" s="454"/>
      <c r="CG749" s="454"/>
      <c r="CH749" s="454"/>
      <c r="CI749" s="454"/>
      <c r="CJ749" s="454"/>
      <c r="CK749" s="454"/>
      <c r="CL749" s="454"/>
      <c r="CM749" s="454"/>
      <c r="CN749" s="454"/>
      <c r="CO749" s="454"/>
      <c r="CP749" s="454"/>
      <c r="CQ749" s="454"/>
      <c r="CR749" s="454"/>
      <c r="CS749" s="454"/>
      <c r="CT749" s="454"/>
      <c r="CU749" s="454"/>
      <c r="CV749" s="454"/>
      <c r="CW749" s="454"/>
      <c r="CX749" s="454"/>
      <c r="CY749" s="454"/>
      <c r="CZ749" s="454"/>
      <c r="DA749" s="454"/>
      <c r="DB749" s="454"/>
      <c r="DC749" s="454"/>
      <c r="DD749" s="454"/>
      <c r="DE749" s="454"/>
      <c r="DF749" s="454"/>
      <c r="DG749" s="454"/>
      <c r="DH749" s="454"/>
      <c r="DI749" s="454"/>
      <c r="DJ749" s="454"/>
      <c r="DK749" s="454"/>
      <c r="DL749" s="454"/>
      <c r="DM749" s="454"/>
      <c r="DN749" s="454"/>
      <c r="DO749" s="454"/>
      <c r="DP749" s="454"/>
      <c r="DQ749" s="454"/>
      <c r="DR749" s="454"/>
      <c r="DS749" s="454"/>
      <c r="DT749" s="454"/>
      <c r="DU749" s="454"/>
      <c r="DV749" s="454"/>
      <c r="DW749" s="454"/>
      <c r="DX749" s="454"/>
      <c r="DY749" s="454"/>
      <c r="DZ749" s="454"/>
      <c r="EA749" s="454"/>
      <c r="EB749" s="454"/>
      <c r="EC749" s="454"/>
      <c r="ED749" s="454"/>
      <c r="EE749" s="454"/>
      <c r="EF749" s="454"/>
      <c r="EG749" s="454"/>
      <c r="EH749" s="454"/>
      <c r="EI749" s="454"/>
      <c r="EJ749" s="454"/>
      <c r="EK749" s="454"/>
      <c r="EL749" s="454"/>
      <c r="EM749" s="454"/>
      <c r="EN749" s="454"/>
      <c r="EO749" s="454"/>
      <c r="EP749" s="454"/>
      <c r="EQ749" s="454"/>
      <c r="ER749" s="454"/>
      <c r="ES749" s="454"/>
      <c r="ET749" s="454"/>
      <c r="EU749" s="581"/>
      <c r="EV749" s="581"/>
      <c r="EW749" s="581"/>
      <c r="EX749" s="581"/>
      <c r="EY749" s="581"/>
      <c r="EZ749" s="581"/>
      <c r="FA749" s="581"/>
      <c r="FB749" s="581"/>
      <c r="FC749" s="581"/>
      <c r="FD749" s="581"/>
      <c r="FE749" s="581"/>
    </row>
    <row r="750" spans="1:161">
      <c r="A750" s="454"/>
      <c r="B750" s="653"/>
      <c r="C750" s="454"/>
      <c r="D750" s="454"/>
      <c r="E750" s="454"/>
      <c r="F750" s="504"/>
      <c r="G750" s="454"/>
      <c r="H750" s="454"/>
      <c r="I750" s="454"/>
      <c r="J750" s="454"/>
      <c r="K750" s="454"/>
      <c r="L750" s="454"/>
      <c r="M750" s="454"/>
      <c r="N750" s="454"/>
      <c r="O750" s="454"/>
      <c r="P750" s="454"/>
      <c r="Q750" s="454"/>
      <c r="R750" s="454"/>
      <c r="S750" s="454"/>
      <c r="T750" s="454"/>
      <c r="U750" s="454"/>
      <c r="V750" s="454"/>
      <c r="W750" s="454"/>
      <c r="X750" s="454"/>
      <c r="Y750" s="454"/>
      <c r="Z750" s="454"/>
      <c r="AA750" s="454"/>
      <c r="AB750" s="454"/>
      <c r="AC750" s="454"/>
      <c r="AD750" s="454"/>
      <c r="AE750" s="454"/>
      <c r="AF750" s="454"/>
      <c r="AG750" s="454"/>
      <c r="AH750" s="454"/>
      <c r="AI750" s="454"/>
      <c r="AJ750" s="454"/>
      <c r="AK750" s="454"/>
      <c r="AL750" s="454"/>
      <c r="AM750" s="454"/>
      <c r="AN750" s="454"/>
      <c r="AO750" s="454"/>
      <c r="AP750" s="454"/>
      <c r="AQ750" s="454"/>
      <c r="AR750" s="454"/>
      <c r="AS750" s="454"/>
      <c r="AT750" s="454"/>
      <c r="AU750" s="454"/>
      <c r="AV750" s="454"/>
      <c r="AW750" s="454"/>
      <c r="AX750" s="454"/>
      <c r="AY750" s="454"/>
      <c r="AZ750" s="454"/>
      <c r="BA750" s="454"/>
      <c r="BB750" s="454"/>
      <c r="BC750" s="454"/>
      <c r="BD750" s="454"/>
      <c r="BE750" s="454"/>
      <c r="BF750" s="454"/>
      <c r="BG750" s="454"/>
      <c r="BH750" s="454"/>
      <c r="BI750" s="454"/>
      <c r="BJ750" s="454"/>
      <c r="BK750" s="454"/>
      <c r="BL750" s="454"/>
      <c r="BM750" s="454"/>
      <c r="BN750" s="454"/>
      <c r="BO750" s="454"/>
      <c r="BP750" s="454"/>
      <c r="BQ750" s="454"/>
      <c r="BR750" s="454"/>
      <c r="BS750" s="454"/>
      <c r="BT750" s="454"/>
      <c r="BU750" s="454"/>
      <c r="BV750" s="454"/>
      <c r="BW750" s="454"/>
      <c r="BX750" s="454"/>
      <c r="BY750" s="454"/>
      <c r="BZ750" s="454"/>
      <c r="CA750" s="454"/>
      <c r="CB750" s="454"/>
      <c r="CC750" s="454"/>
      <c r="CD750" s="454"/>
      <c r="CE750" s="454"/>
      <c r="CF750" s="454"/>
      <c r="CG750" s="454"/>
      <c r="CH750" s="454"/>
      <c r="CI750" s="454"/>
      <c r="CJ750" s="454"/>
      <c r="CK750" s="454"/>
      <c r="CL750" s="454"/>
      <c r="CM750" s="454"/>
      <c r="CN750" s="454"/>
      <c r="CO750" s="454"/>
      <c r="CP750" s="454"/>
      <c r="CQ750" s="454"/>
      <c r="CR750" s="454"/>
      <c r="CS750" s="454"/>
      <c r="CT750" s="454"/>
      <c r="CU750" s="454"/>
      <c r="CV750" s="454"/>
      <c r="CW750" s="454"/>
      <c r="CX750" s="454"/>
      <c r="CY750" s="454"/>
      <c r="CZ750" s="454"/>
      <c r="DA750" s="454"/>
      <c r="DB750" s="454"/>
      <c r="DC750" s="454"/>
      <c r="DD750" s="454"/>
      <c r="DE750" s="454"/>
      <c r="DF750" s="454"/>
      <c r="DG750" s="454"/>
      <c r="DH750" s="454"/>
      <c r="DI750" s="454"/>
      <c r="DJ750" s="454"/>
      <c r="DK750" s="454"/>
      <c r="DL750" s="454"/>
      <c r="DM750" s="454"/>
      <c r="DN750" s="454"/>
      <c r="DO750" s="454"/>
      <c r="DP750" s="454"/>
      <c r="DQ750" s="454"/>
      <c r="DR750" s="454"/>
      <c r="DS750" s="454"/>
      <c r="DT750" s="454"/>
      <c r="DU750" s="454"/>
      <c r="DV750" s="454"/>
      <c r="DW750" s="454"/>
      <c r="DX750" s="454"/>
      <c r="DY750" s="454"/>
      <c r="DZ750" s="454"/>
      <c r="EA750" s="454"/>
      <c r="EB750" s="454"/>
      <c r="EC750" s="454"/>
      <c r="ED750" s="454"/>
      <c r="EE750" s="454"/>
      <c r="EF750" s="454"/>
      <c r="EG750" s="454"/>
      <c r="EH750" s="454"/>
      <c r="EI750" s="454"/>
      <c r="EJ750" s="454"/>
      <c r="EK750" s="454"/>
      <c r="EL750" s="454"/>
      <c r="EM750" s="454"/>
      <c r="EN750" s="454"/>
      <c r="EO750" s="454"/>
      <c r="EP750" s="454"/>
      <c r="EQ750" s="454"/>
      <c r="ER750" s="454"/>
      <c r="ES750" s="454"/>
      <c r="ET750" s="454"/>
      <c r="EU750" s="581"/>
      <c r="EV750" s="581"/>
      <c r="EW750" s="581"/>
      <c r="EX750" s="581"/>
      <c r="EY750" s="581"/>
      <c r="EZ750" s="581"/>
      <c r="FA750" s="581"/>
      <c r="FB750" s="581"/>
      <c r="FC750" s="581"/>
      <c r="FD750" s="581"/>
      <c r="FE750" s="581"/>
    </row>
    <row r="751" spans="1:161">
      <c r="A751" s="454"/>
      <c r="B751" s="653"/>
      <c r="C751" s="454"/>
      <c r="D751" s="454"/>
      <c r="E751" s="454"/>
      <c r="F751" s="504"/>
      <c r="G751" s="454"/>
      <c r="H751" s="454"/>
      <c r="I751" s="454"/>
      <c r="J751" s="454"/>
      <c r="K751" s="454"/>
      <c r="L751" s="454"/>
      <c r="M751" s="454"/>
      <c r="N751" s="454"/>
      <c r="O751" s="454"/>
      <c r="P751" s="454"/>
      <c r="Q751" s="454"/>
      <c r="R751" s="454"/>
      <c r="S751" s="454"/>
      <c r="T751" s="454"/>
      <c r="U751" s="454"/>
      <c r="V751" s="454"/>
      <c r="W751" s="454"/>
      <c r="X751" s="454"/>
      <c r="Y751" s="454"/>
      <c r="Z751" s="454"/>
      <c r="AA751" s="454"/>
      <c r="AB751" s="454"/>
      <c r="AC751" s="454"/>
      <c r="AD751" s="454"/>
      <c r="AE751" s="454"/>
      <c r="AF751" s="454"/>
      <c r="AG751" s="454"/>
      <c r="AH751" s="454"/>
      <c r="AI751" s="454"/>
      <c r="AJ751" s="454"/>
      <c r="AK751" s="454"/>
      <c r="AL751" s="454"/>
      <c r="AM751" s="454"/>
      <c r="AN751" s="454"/>
      <c r="AO751" s="454"/>
      <c r="AP751" s="454"/>
      <c r="AQ751" s="454"/>
      <c r="AR751" s="454"/>
      <c r="AS751" s="454"/>
      <c r="AT751" s="454"/>
      <c r="AU751" s="454"/>
      <c r="AV751" s="454"/>
      <c r="AW751" s="454"/>
      <c r="AX751" s="454"/>
      <c r="AY751" s="454"/>
      <c r="AZ751" s="454"/>
      <c r="BA751" s="454"/>
      <c r="BB751" s="454"/>
      <c r="BC751" s="454"/>
      <c r="BD751" s="454"/>
      <c r="BE751" s="454"/>
      <c r="BF751" s="454"/>
      <c r="BG751" s="454"/>
      <c r="BH751" s="454"/>
      <c r="BI751" s="454"/>
      <c r="BJ751" s="454"/>
      <c r="BK751" s="454"/>
      <c r="BL751" s="454"/>
      <c r="BM751" s="454"/>
      <c r="BN751" s="454"/>
      <c r="BO751" s="454"/>
      <c r="BP751" s="454"/>
      <c r="BQ751" s="454"/>
      <c r="BR751" s="454"/>
      <c r="BS751" s="454"/>
      <c r="BT751" s="454"/>
      <c r="BU751" s="454"/>
      <c r="BV751" s="454"/>
      <c r="BW751" s="454"/>
      <c r="BX751" s="454"/>
      <c r="BY751" s="454"/>
      <c r="BZ751" s="454"/>
      <c r="CA751" s="454"/>
      <c r="CB751" s="454"/>
      <c r="CC751" s="454"/>
      <c r="CD751" s="454"/>
      <c r="CE751" s="454"/>
      <c r="CF751" s="454"/>
      <c r="CG751" s="454"/>
      <c r="CH751" s="454"/>
      <c r="CI751" s="454"/>
      <c r="CJ751" s="454"/>
      <c r="CK751" s="454"/>
      <c r="CL751" s="454"/>
      <c r="CM751" s="454"/>
      <c r="CN751" s="454"/>
      <c r="CO751" s="454"/>
      <c r="CP751" s="454"/>
      <c r="CQ751" s="454"/>
      <c r="CR751" s="454"/>
      <c r="CS751" s="454"/>
      <c r="CT751" s="454"/>
      <c r="CU751" s="454"/>
      <c r="CV751" s="454"/>
      <c r="CW751" s="454"/>
      <c r="CX751" s="454"/>
      <c r="CY751" s="454"/>
      <c r="CZ751" s="454"/>
      <c r="DA751" s="454"/>
      <c r="DB751" s="454"/>
      <c r="DC751" s="454"/>
      <c r="DD751" s="454"/>
      <c r="DE751" s="454"/>
      <c r="DF751" s="454"/>
      <c r="DG751" s="454"/>
      <c r="DH751" s="454"/>
      <c r="DI751" s="454"/>
      <c r="DJ751" s="454"/>
      <c r="DK751" s="454"/>
      <c r="DL751" s="454"/>
      <c r="DM751" s="454"/>
      <c r="DN751" s="454"/>
      <c r="DO751" s="454"/>
      <c r="DP751" s="454"/>
      <c r="DQ751" s="454"/>
      <c r="DR751" s="454"/>
      <c r="DS751" s="454"/>
      <c r="DT751" s="454"/>
      <c r="DU751" s="454"/>
      <c r="DV751" s="454"/>
      <c r="DW751" s="454"/>
      <c r="DX751" s="454"/>
      <c r="DY751" s="454"/>
      <c r="DZ751" s="454"/>
      <c r="EA751" s="454"/>
      <c r="EB751" s="454"/>
      <c r="EC751" s="454"/>
      <c r="ED751" s="454"/>
      <c r="EE751" s="454"/>
      <c r="EF751" s="454"/>
      <c r="EG751" s="454"/>
      <c r="EH751" s="454"/>
      <c r="EI751" s="454"/>
      <c r="EJ751" s="454"/>
      <c r="EK751" s="454"/>
      <c r="EL751" s="454"/>
      <c r="EM751" s="454"/>
      <c r="EN751" s="454"/>
      <c r="EO751" s="454"/>
      <c r="EP751" s="454"/>
      <c r="EQ751" s="454"/>
      <c r="ER751" s="454"/>
      <c r="ES751" s="454"/>
      <c r="ET751" s="454"/>
      <c r="EU751" s="581"/>
      <c r="EV751" s="581"/>
      <c r="EW751" s="581"/>
      <c r="EX751" s="581"/>
      <c r="EY751" s="581"/>
      <c r="EZ751" s="581"/>
      <c r="FA751" s="581"/>
      <c r="FB751" s="581"/>
      <c r="FC751" s="581"/>
      <c r="FD751" s="581"/>
      <c r="FE751" s="581"/>
    </row>
    <row r="752" spans="1:161">
      <c r="A752" s="454"/>
      <c r="B752" s="653"/>
      <c r="C752" s="454"/>
      <c r="D752" s="454"/>
      <c r="E752" s="454"/>
      <c r="F752" s="504"/>
      <c r="G752" s="454"/>
      <c r="H752" s="454"/>
      <c r="I752" s="454"/>
      <c r="J752" s="454"/>
      <c r="K752" s="454"/>
      <c r="L752" s="454"/>
      <c r="M752" s="454"/>
      <c r="N752" s="454"/>
      <c r="O752" s="454"/>
      <c r="P752" s="454"/>
      <c r="Q752" s="454"/>
      <c r="R752" s="454"/>
      <c r="S752" s="454"/>
      <c r="T752" s="454"/>
      <c r="U752" s="454"/>
      <c r="V752" s="454"/>
      <c r="W752" s="454"/>
      <c r="X752" s="454"/>
      <c r="Y752" s="454"/>
      <c r="Z752" s="454"/>
      <c r="AA752" s="454"/>
      <c r="AB752" s="454"/>
      <c r="AC752" s="454"/>
      <c r="AD752" s="454"/>
      <c r="AE752" s="454"/>
      <c r="AF752" s="454"/>
      <c r="AG752" s="454"/>
      <c r="AH752" s="454"/>
      <c r="AI752" s="454"/>
      <c r="AJ752" s="454"/>
      <c r="AK752" s="454"/>
      <c r="AL752" s="454"/>
      <c r="AM752" s="454"/>
      <c r="AN752" s="454"/>
      <c r="AO752" s="454"/>
      <c r="AP752" s="454"/>
      <c r="AQ752" s="454"/>
      <c r="AR752" s="454"/>
      <c r="AS752" s="454"/>
      <c r="AT752" s="454"/>
      <c r="AU752" s="454"/>
      <c r="AV752" s="454"/>
      <c r="AW752" s="454"/>
      <c r="AX752" s="454"/>
      <c r="AY752" s="454"/>
      <c r="AZ752" s="454"/>
      <c r="BA752" s="454"/>
      <c r="BB752" s="454"/>
      <c r="BC752" s="454"/>
      <c r="BD752" s="454"/>
      <c r="BE752" s="454"/>
      <c r="BF752" s="454"/>
      <c r="BG752" s="454"/>
      <c r="BH752" s="454"/>
      <c r="BI752" s="454"/>
      <c r="BJ752" s="454"/>
      <c r="BK752" s="454"/>
      <c r="BL752" s="454"/>
      <c r="BM752" s="454"/>
      <c r="BN752" s="454"/>
      <c r="BO752" s="454"/>
      <c r="BP752" s="454"/>
      <c r="BQ752" s="454"/>
      <c r="BR752" s="454"/>
      <c r="BS752" s="454"/>
      <c r="BT752" s="454"/>
      <c r="BU752" s="454"/>
      <c r="BV752" s="454"/>
      <c r="BW752" s="454"/>
      <c r="BX752" s="454"/>
      <c r="BY752" s="454"/>
      <c r="BZ752" s="454"/>
      <c r="CA752" s="454"/>
      <c r="CB752" s="454"/>
      <c r="CC752" s="454"/>
      <c r="CD752" s="454"/>
      <c r="CE752" s="454"/>
      <c r="CF752" s="454"/>
      <c r="CG752" s="454"/>
      <c r="CH752" s="454"/>
      <c r="CI752" s="454"/>
      <c r="CJ752" s="454"/>
      <c r="CK752" s="454"/>
      <c r="CL752" s="454"/>
      <c r="CM752" s="454"/>
      <c r="CN752" s="454"/>
      <c r="CO752" s="454"/>
      <c r="CP752" s="454"/>
      <c r="CQ752" s="454"/>
      <c r="CR752" s="454"/>
      <c r="CS752" s="454"/>
      <c r="CT752" s="454"/>
      <c r="CU752" s="454"/>
      <c r="CV752" s="454"/>
      <c r="CW752" s="454"/>
      <c r="CX752" s="454"/>
      <c r="CY752" s="454"/>
      <c r="CZ752" s="454"/>
      <c r="DA752" s="454"/>
      <c r="DB752" s="454"/>
      <c r="DC752" s="454"/>
      <c r="DD752" s="454"/>
      <c r="DE752" s="454"/>
      <c r="DF752" s="454"/>
      <c r="DG752" s="454"/>
      <c r="DH752" s="454"/>
      <c r="DI752" s="454"/>
      <c r="DJ752" s="454"/>
      <c r="DK752" s="454"/>
      <c r="DL752" s="454"/>
      <c r="DM752" s="454"/>
      <c r="DN752" s="454"/>
      <c r="DO752" s="454"/>
      <c r="DP752" s="454"/>
      <c r="DQ752" s="454"/>
      <c r="DR752" s="454"/>
      <c r="DS752" s="454"/>
      <c r="DT752" s="454"/>
      <c r="DU752" s="454"/>
      <c r="DV752" s="454"/>
      <c r="DW752" s="454"/>
      <c r="DX752" s="454"/>
      <c r="DY752" s="454"/>
      <c r="DZ752" s="454"/>
      <c r="EA752" s="454"/>
      <c r="EB752" s="454"/>
      <c r="EC752" s="454"/>
      <c r="ED752" s="454"/>
      <c r="EE752" s="454"/>
      <c r="EF752" s="454"/>
      <c r="EG752" s="454"/>
      <c r="EH752" s="454"/>
      <c r="EI752" s="454"/>
      <c r="EJ752" s="454"/>
      <c r="EK752" s="454"/>
      <c r="EL752" s="454"/>
      <c r="EM752" s="454"/>
      <c r="EN752" s="454"/>
      <c r="EO752" s="454"/>
      <c r="EP752" s="454"/>
      <c r="EQ752" s="454"/>
      <c r="ER752" s="454"/>
      <c r="ES752" s="454"/>
      <c r="ET752" s="454"/>
      <c r="EU752" s="581"/>
      <c r="EV752" s="581"/>
      <c r="EW752" s="581"/>
      <c r="EX752" s="581"/>
      <c r="EY752" s="581"/>
      <c r="EZ752" s="581"/>
      <c r="FA752" s="581"/>
      <c r="FB752" s="581"/>
      <c r="FC752" s="581"/>
      <c r="FD752" s="581"/>
      <c r="FE752" s="581"/>
    </row>
    <row r="753" spans="1:161">
      <c r="A753" s="454"/>
      <c r="B753" s="653"/>
      <c r="C753" s="454"/>
      <c r="D753" s="454"/>
      <c r="E753" s="454"/>
      <c r="F753" s="504"/>
      <c r="G753" s="454"/>
      <c r="H753" s="454"/>
      <c r="I753" s="454"/>
      <c r="J753" s="454"/>
      <c r="K753" s="454"/>
      <c r="L753" s="454"/>
      <c r="M753" s="454"/>
      <c r="N753" s="454"/>
      <c r="O753" s="454"/>
      <c r="P753" s="454"/>
      <c r="Q753" s="454"/>
      <c r="R753" s="454"/>
      <c r="S753" s="454"/>
      <c r="T753" s="454"/>
      <c r="U753" s="454"/>
      <c r="V753" s="454"/>
      <c r="W753" s="454"/>
      <c r="X753" s="454"/>
      <c r="Y753" s="454"/>
      <c r="Z753" s="454"/>
      <c r="AA753" s="454"/>
      <c r="AB753" s="454"/>
      <c r="AC753" s="454"/>
      <c r="AD753" s="454"/>
      <c r="AE753" s="454"/>
      <c r="AF753" s="454"/>
      <c r="AG753" s="454"/>
      <c r="AH753" s="454"/>
      <c r="AI753" s="454"/>
      <c r="AJ753" s="454"/>
      <c r="AK753" s="454"/>
      <c r="AL753" s="454"/>
      <c r="AM753" s="454"/>
      <c r="AN753" s="454"/>
      <c r="AO753" s="454"/>
      <c r="AP753" s="454"/>
      <c r="AQ753" s="454"/>
      <c r="AR753" s="454"/>
      <c r="AS753" s="454"/>
      <c r="AT753" s="454"/>
      <c r="AU753" s="454"/>
      <c r="AV753" s="454"/>
      <c r="AW753" s="454"/>
      <c r="AX753" s="454"/>
      <c r="AY753" s="454"/>
      <c r="AZ753" s="454"/>
      <c r="BA753" s="454"/>
      <c r="BB753" s="454"/>
      <c r="BC753" s="454"/>
      <c r="BD753" s="454"/>
      <c r="BE753" s="454"/>
      <c r="BF753" s="454"/>
      <c r="BG753" s="454"/>
      <c r="BH753" s="454"/>
      <c r="BI753" s="454"/>
      <c r="BJ753" s="454"/>
      <c r="BK753" s="454"/>
      <c r="BL753" s="454"/>
      <c r="BM753" s="454"/>
      <c r="BN753" s="454"/>
      <c r="BO753" s="454"/>
      <c r="BP753" s="454"/>
      <c r="BQ753" s="454"/>
      <c r="BR753" s="454"/>
      <c r="BS753" s="454"/>
      <c r="BT753" s="454"/>
      <c r="BU753" s="454"/>
      <c r="BV753" s="454"/>
      <c r="BW753" s="454"/>
      <c r="BX753" s="454"/>
      <c r="BY753" s="454"/>
      <c r="BZ753" s="454"/>
      <c r="CA753" s="454"/>
      <c r="CB753" s="454"/>
      <c r="CC753" s="454"/>
      <c r="CD753" s="454"/>
      <c r="CE753" s="454"/>
      <c r="CF753" s="454"/>
      <c r="CG753" s="454"/>
      <c r="CH753" s="454"/>
      <c r="CI753" s="454"/>
      <c r="CJ753" s="454"/>
      <c r="CK753" s="454"/>
      <c r="CL753" s="454"/>
      <c r="CM753" s="454"/>
      <c r="CN753" s="454"/>
      <c r="CO753" s="454"/>
      <c r="CP753" s="454"/>
      <c r="CQ753" s="454"/>
      <c r="CR753" s="454"/>
      <c r="CS753" s="454"/>
      <c r="CT753" s="454"/>
      <c r="CU753" s="454"/>
      <c r="CV753" s="454"/>
      <c r="CW753" s="454"/>
      <c r="CX753" s="454"/>
      <c r="CY753" s="454"/>
      <c r="CZ753" s="454"/>
      <c r="DA753" s="454"/>
      <c r="DB753" s="454"/>
      <c r="DC753" s="454"/>
      <c r="DD753" s="454"/>
      <c r="DE753" s="454"/>
      <c r="DF753" s="454"/>
      <c r="DG753" s="454"/>
      <c r="DH753" s="454"/>
      <c r="DI753" s="454"/>
      <c r="DJ753" s="454"/>
      <c r="DK753" s="454"/>
      <c r="DL753" s="454"/>
      <c r="DM753" s="454"/>
      <c r="DN753" s="454"/>
      <c r="DO753" s="454"/>
      <c r="DP753" s="454"/>
      <c r="DQ753" s="454"/>
      <c r="DR753" s="454"/>
      <c r="DS753" s="454"/>
      <c r="DT753" s="454"/>
      <c r="DU753" s="454"/>
      <c r="DV753" s="454"/>
      <c r="DW753" s="454"/>
      <c r="DX753" s="454"/>
      <c r="DY753" s="454"/>
      <c r="DZ753" s="454"/>
      <c r="EA753" s="454"/>
      <c r="EB753" s="454"/>
      <c r="EC753" s="454"/>
      <c r="ED753" s="454"/>
      <c r="EE753" s="454"/>
      <c r="EF753" s="454"/>
      <c r="EG753" s="454"/>
      <c r="EH753" s="454"/>
      <c r="EI753" s="454"/>
      <c r="EJ753" s="454"/>
      <c r="EK753" s="454"/>
      <c r="EL753" s="454"/>
      <c r="EM753" s="454"/>
      <c r="EN753" s="454"/>
      <c r="EO753" s="454"/>
      <c r="EP753" s="454"/>
      <c r="EQ753" s="454"/>
      <c r="ER753" s="454"/>
      <c r="ES753" s="454"/>
      <c r="ET753" s="454"/>
      <c r="EU753" s="581"/>
      <c r="EV753" s="581"/>
      <c r="EW753" s="581"/>
      <c r="EX753" s="581"/>
      <c r="EY753" s="581"/>
      <c r="EZ753" s="581"/>
      <c r="FA753" s="581"/>
      <c r="FB753" s="581"/>
      <c r="FC753" s="581"/>
      <c r="FD753" s="581"/>
      <c r="FE753" s="581"/>
    </row>
    <row r="754" spans="1:161">
      <c r="A754" s="454"/>
      <c r="B754" s="653"/>
      <c r="C754" s="454"/>
      <c r="D754" s="454"/>
      <c r="E754" s="454"/>
      <c r="F754" s="504"/>
      <c r="G754" s="454"/>
      <c r="H754" s="454"/>
      <c r="I754" s="454"/>
      <c r="J754" s="454"/>
      <c r="K754" s="454"/>
      <c r="L754" s="454"/>
      <c r="M754" s="454"/>
      <c r="N754" s="454"/>
      <c r="O754" s="454"/>
      <c r="P754" s="454"/>
      <c r="Q754" s="454"/>
      <c r="R754" s="454"/>
      <c r="S754" s="454"/>
      <c r="T754" s="454"/>
      <c r="U754" s="454"/>
      <c r="V754" s="454"/>
      <c r="W754" s="454"/>
      <c r="X754" s="454"/>
      <c r="Y754" s="454"/>
      <c r="Z754" s="454"/>
      <c r="AA754" s="454"/>
      <c r="AB754" s="454"/>
      <c r="AC754" s="454"/>
      <c r="AD754" s="454"/>
      <c r="AE754" s="454"/>
      <c r="AF754" s="454"/>
      <c r="AG754" s="454"/>
      <c r="AH754" s="454"/>
      <c r="AI754" s="454"/>
      <c r="AJ754" s="454"/>
      <c r="AK754" s="454"/>
      <c r="AL754" s="454"/>
      <c r="AM754" s="454"/>
      <c r="AN754" s="454"/>
      <c r="AO754" s="454"/>
      <c r="AP754" s="454"/>
      <c r="AQ754" s="454"/>
      <c r="AR754" s="454"/>
      <c r="AS754" s="454"/>
      <c r="AT754" s="454"/>
      <c r="AU754" s="454"/>
      <c r="AV754" s="454"/>
      <c r="AW754" s="454"/>
      <c r="AX754" s="454"/>
      <c r="AY754" s="454"/>
      <c r="AZ754" s="454"/>
      <c r="BA754" s="454"/>
      <c r="BB754" s="454"/>
      <c r="BC754" s="454"/>
      <c r="BD754" s="454"/>
      <c r="BE754" s="454"/>
      <c r="BF754" s="454"/>
      <c r="BG754" s="454"/>
      <c r="BH754" s="454"/>
      <c r="BI754" s="454"/>
      <c r="BJ754" s="454"/>
      <c r="BK754" s="454"/>
      <c r="BL754" s="454"/>
      <c r="BM754" s="454"/>
      <c r="BN754" s="454"/>
      <c r="BO754" s="454"/>
      <c r="BP754" s="454"/>
      <c r="BQ754" s="454"/>
      <c r="BR754" s="454"/>
      <c r="BS754" s="454"/>
      <c r="BT754" s="454"/>
      <c r="BU754" s="454"/>
      <c r="BV754" s="454"/>
      <c r="BW754" s="454"/>
      <c r="BX754" s="454"/>
      <c r="BY754" s="454"/>
      <c r="BZ754" s="454"/>
      <c r="CA754" s="454"/>
      <c r="CB754" s="454"/>
      <c r="CC754" s="454"/>
      <c r="CD754" s="454"/>
      <c r="CE754" s="454"/>
      <c r="CF754" s="454"/>
      <c r="CG754" s="454"/>
      <c r="CH754" s="454"/>
      <c r="CI754" s="454"/>
      <c r="CJ754" s="454"/>
      <c r="CK754" s="454"/>
      <c r="CL754" s="454"/>
      <c r="CM754" s="454"/>
      <c r="CN754" s="454"/>
      <c r="CO754" s="454"/>
      <c r="CP754" s="454"/>
      <c r="CQ754" s="454"/>
      <c r="CR754" s="454"/>
      <c r="CS754" s="454"/>
      <c r="CT754" s="454"/>
      <c r="CU754" s="454"/>
      <c r="CV754" s="454"/>
      <c r="CW754" s="454"/>
      <c r="CX754" s="454"/>
      <c r="CY754" s="454"/>
      <c r="CZ754" s="454"/>
      <c r="DA754" s="454"/>
      <c r="DB754" s="454"/>
      <c r="DC754" s="454"/>
      <c r="DD754" s="454"/>
      <c r="DE754" s="454"/>
      <c r="DF754" s="454"/>
      <c r="DG754" s="454"/>
      <c r="DH754" s="454"/>
      <c r="DI754" s="454"/>
      <c r="DJ754" s="454"/>
      <c r="DK754" s="454"/>
      <c r="DL754" s="454"/>
      <c r="DM754" s="454"/>
      <c r="DN754" s="454"/>
      <c r="DO754" s="454"/>
      <c r="DP754" s="454"/>
      <c r="DQ754" s="454"/>
      <c r="DR754" s="454"/>
      <c r="DS754" s="454"/>
      <c r="DT754" s="454"/>
      <c r="DU754" s="454"/>
      <c r="DV754" s="454"/>
      <c r="DW754" s="454"/>
      <c r="DX754" s="454"/>
      <c r="DY754" s="454"/>
      <c r="DZ754" s="454"/>
      <c r="EA754" s="454"/>
      <c r="EB754" s="454"/>
      <c r="EC754" s="454"/>
      <c r="ED754" s="454"/>
      <c r="EE754" s="454"/>
      <c r="EF754" s="454"/>
      <c r="EG754" s="454"/>
      <c r="EH754" s="454"/>
      <c r="EI754" s="454"/>
      <c r="EJ754" s="454"/>
      <c r="EK754" s="454"/>
      <c r="EL754" s="454"/>
      <c r="EM754" s="454"/>
      <c r="EN754" s="454"/>
      <c r="EO754" s="454"/>
      <c r="EP754" s="454"/>
      <c r="EQ754" s="454"/>
      <c r="ER754" s="454"/>
      <c r="ES754" s="454"/>
      <c r="ET754" s="454"/>
      <c r="EU754" s="581"/>
      <c r="EV754" s="581"/>
      <c r="EW754" s="581"/>
      <c r="EX754" s="581"/>
      <c r="EY754" s="581"/>
      <c r="EZ754" s="581"/>
      <c r="FA754" s="581"/>
      <c r="FB754" s="581"/>
      <c r="FC754" s="581"/>
      <c r="FD754" s="581"/>
      <c r="FE754" s="581"/>
    </row>
    <row r="755" spans="1:161">
      <c r="A755" s="454"/>
      <c r="B755" s="653"/>
      <c r="C755" s="454"/>
      <c r="D755" s="454"/>
      <c r="E755" s="454"/>
      <c r="F755" s="504"/>
      <c r="G755" s="454"/>
      <c r="H755" s="454"/>
      <c r="I755" s="454"/>
      <c r="J755" s="454"/>
      <c r="K755" s="454"/>
      <c r="L755" s="454"/>
      <c r="M755" s="454"/>
      <c r="N755" s="454"/>
      <c r="O755" s="454"/>
      <c r="P755" s="454"/>
      <c r="Q755" s="454"/>
      <c r="R755" s="454"/>
      <c r="S755" s="454"/>
      <c r="T755" s="454"/>
      <c r="U755" s="454"/>
      <c r="V755" s="454"/>
      <c r="W755" s="454"/>
      <c r="X755" s="454"/>
      <c r="Y755" s="454"/>
      <c r="Z755" s="454"/>
      <c r="AA755" s="454"/>
      <c r="AB755" s="454"/>
      <c r="AC755" s="454"/>
      <c r="AD755" s="454"/>
      <c r="AE755" s="454"/>
      <c r="AF755" s="454"/>
      <c r="AG755" s="454"/>
      <c r="AH755" s="454"/>
      <c r="AI755" s="454"/>
      <c r="AJ755" s="454"/>
      <c r="AK755" s="454"/>
      <c r="AL755" s="454"/>
      <c r="AM755" s="454"/>
      <c r="AN755" s="454"/>
      <c r="AO755" s="454"/>
      <c r="AP755" s="454"/>
      <c r="AQ755" s="454"/>
      <c r="AR755" s="454"/>
      <c r="AS755" s="454"/>
      <c r="AT755" s="454"/>
      <c r="AU755" s="454"/>
      <c r="AV755" s="454"/>
      <c r="AW755" s="454"/>
      <c r="AX755" s="454"/>
      <c r="AY755" s="454"/>
      <c r="AZ755" s="454"/>
      <c r="BA755" s="454"/>
      <c r="BB755" s="454"/>
      <c r="BC755" s="454"/>
      <c r="BD755" s="454"/>
      <c r="BE755" s="454"/>
      <c r="BF755" s="454"/>
      <c r="BG755" s="454"/>
      <c r="BH755" s="454"/>
      <c r="BI755" s="454"/>
      <c r="BJ755" s="454"/>
      <c r="BK755" s="454"/>
      <c r="BL755" s="454"/>
      <c r="BM755" s="454"/>
      <c r="BN755" s="454"/>
      <c r="BO755" s="454"/>
      <c r="BP755" s="454"/>
      <c r="BQ755" s="454"/>
      <c r="BR755" s="454"/>
      <c r="BS755" s="454"/>
      <c r="BT755" s="454"/>
      <c r="BU755" s="454"/>
      <c r="BV755" s="454"/>
      <c r="BW755" s="454"/>
      <c r="BX755" s="454"/>
      <c r="BY755" s="454"/>
      <c r="BZ755" s="454"/>
      <c r="CA755" s="454"/>
      <c r="CB755" s="454"/>
      <c r="CC755" s="454"/>
      <c r="CD755" s="454"/>
      <c r="CE755" s="454"/>
      <c r="CF755" s="454"/>
      <c r="CG755" s="454"/>
      <c r="CH755" s="454"/>
      <c r="CI755" s="454"/>
      <c r="CJ755" s="454"/>
      <c r="CK755" s="454"/>
      <c r="CL755" s="454"/>
      <c r="CM755" s="454"/>
      <c r="CN755" s="454"/>
      <c r="CO755" s="454"/>
      <c r="CP755" s="454"/>
      <c r="CQ755" s="454"/>
      <c r="CR755" s="454"/>
      <c r="CS755" s="454"/>
      <c r="CT755" s="454"/>
      <c r="CU755" s="454"/>
      <c r="CV755" s="454"/>
      <c r="CW755" s="454"/>
      <c r="CX755" s="454"/>
      <c r="CY755" s="454"/>
      <c r="CZ755" s="454"/>
      <c r="DA755" s="454"/>
      <c r="DB755" s="454"/>
      <c r="DC755" s="454"/>
      <c r="DD755" s="454"/>
      <c r="DE755" s="454"/>
      <c r="DF755" s="454"/>
      <c r="DG755" s="454"/>
      <c r="DH755" s="454"/>
      <c r="DI755" s="454"/>
      <c r="DJ755" s="454"/>
      <c r="DK755" s="454"/>
      <c r="DL755" s="454"/>
      <c r="DM755" s="454"/>
      <c r="DN755" s="454"/>
      <c r="DO755" s="454"/>
      <c r="DP755" s="454"/>
      <c r="DQ755" s="454"/>
      <c r="DR755" s="454"/>
      <c r="DS755" s="454"/>
      <c r="DT755" s="454"/>
      <c r="DU755" s="454"/>
      <c r="DV755" s="454"/>
      <c r="DW755" s="454"/>
      <c r="DX755" s="454"/>
      <c r="DY755" s="454"/>
      <c r="DZ755" s="454"/>
      <c r="EA755" s="454"/>
      <c r="EB755" s="454"/>
      <c r="EC755" s="454"/>
      <c r="ED755" s="454"/>
      <c r="EE755" s="454"/>
      <c r="EF755" s="454"/>
      <c r="EG755" s="454"/>
      <c r="EH755" s="454"/>
      <c r="EI755" s="454"/>
      <c r="EJ755" s="454"/>
      <c r="EK755" s="454"/>
      <c r="EL755" s="454"/>
      <c r="EM755" s="454"/>
      <c r="EN755" s="454"/>
      <c r="EO755" s="454"/>
      <c r="EP755" s="454"/>
      <c r="EQ755" s="454"/>
      <c r="ER755" s="454"/>
      <c r="ES755" s="454"/>
      <c r="ET755" s="454"/>
      <c r="EU755" s="581"/>
      <c r="EV755" s="581"/>
      <c r="EW755" s="581"/>
      <c r="EX755" s="581"/>
      <c r="EY755" s="581"/>
      <c r="EZ755" s="581"/>
      <c r="FA755" s="581"/>
      <c r="FB755" s="581"/>
      <c r="FC755" s="581"/>
      <c r="FD755" s="581"/>
      <c r="FE755" s="581"/>
    </row>
    <row r="756" spans="1:161">
      <c r="A756" s="454"/>
      <c r="B756" s="653"/>
      <c r="C756" s="454"/>
      <c r="D756" s="454"/>
      <c r="E756" s="454"/>
      <c r="F756" s="504"/>
      <c r="G756" s="454"/>
      <c r="H756" s="454"/>
      <c r="I756" s="454"/>
      <c r="J756" s="454"/>
      <c r="K756" s="454"/>
      <c r="L756" s="454"/>
      <c r="M756" s="454"/>
      <c r="N756" s="454"/>
      <c r="O756" s="454"/>
      <c r="P756" s="454"/>
      <c r="Q756" s="454"/>
      <c r="R756" s="454"/>
      <c r="S756" s="454"/>
      <c r="T756" s="454"/>
      <c r="U756" s="454"/>
      <c r="V756" s="454"/>
      <c r="W756" s="454"/>
      <c r="X756" s="454"/>
      <c r="Y756" s="454"/>
      <c r="Z756" s="454"/>
      <c r="AA756" s="454"/>
      <c r="AB756" s="454"/>
      <c r="AC756" s="454"/>
      <c r="AD756" s="454"/>
      <c r="AE756" s="454"/>
      <c r="AF756" s="454"/>
      <c r="AG756" s="454"/>
      <c r="AH756" s="454"/>
      <c r="AI756" s="454"/>
      <c r="AJ756" s="454"/>
      <c r="AK756" s="454"/>
      <c r="AL756" s="454"/>
      <c r="AM756" s="454"/>
      <c r="AN756" s="454"/>
      <c r="AO756" s="454"/>
      <c r="AP756" s="454"/>
      <c r="AQ756" s="454"/>
      <c r="AR756" s="454"/>
      <c r="AS756" s="454"/>
      <c r="AT756" s="454"/>
      <c r="AU756" s="454"/>
      <c r="AV756" s="454"/>
      <c r="AW756" s="454"/>
      <c r="AX756" s="454"/>
      <c r="AY756" s="454"/>
      <c r="AZ756" s="454"/>
      <c r="BA756" s="454"/>
      <c r="BB756" s="454"/>
      <c r="BC756" s="454"/>
      <c r="BD756" s="454"/>
      <c r="BE756" s="454"/>
      <c r="BF756" s="454"/>
      <c r="BG756" s="454"/>
      <c r="BH756" s="454"/>
      <c r="BI756" s="454"/>
      <c r="BJ756" s="454"/>
      <c r="BK756" s="454"/>
      <c r="BL756" s="454"/>
      <c r="BM756" s="454"/>
      <c r="BN756" s="454"/>
      <c r="BO756" s="454"/>
      <c r="BP756" s="454"/>
      <c r="BQ756" s="454"/>
      <c r="BR756" s="454"/>
      <c r="BS756" s="454"/>
      <c r="BT756" s="454"/>
      <c r="BU756" s="454"/>
      <c r="BV756" s="454"/>
      <c r="BW756" s="454"/>
      <c r="BX756" s="454"/>
      <c r="BY756" s="454"/>
      <c r="BZ756" s="454"/>
      <c r="CA756" s="454"/>
      <c r="CB756" s="454"/>
      <c r="CC756" s="454"/>
      <c r="CD756" s="454"/>
      <c r="CE756" s="454"/>
      <c r="CF756" s="454"/>
      <c r="CG756" s="454"/>
      <c r="CH756" s="454"/>
      <c r="CI756" s="454"/>
      <c r="CJ756" s="454"/>
      <c r="CK756" s="454"/>
      <c r="CL756" s="454"/>
      <c r="CM756" s="454"/>
      <c r="CN756" s="454"/>
      <c r="CO756" s="454"/>
      <c r="CP756" s="454"/>
      <c r="CQ756" s="454"/>
      <c r="CR756" s="454"/>
      <c r="CS756" s="454"/>
      <c r="CT756" s="454"/>
      <c r="CU756" s="454"/>
      <c r="CV756" s="454"/>
      <c r="CW756" s="454"/>
      <c r="CX756" s="454"/>
      <c r="CY756" s="454"/>
      <c r="CZ756" s="454"/>
      <c r="DA756" s="454"/>
      <c r="DB756" s="454"/>
      <c r="DC756" s="454"/>
      <c r="DD756" s="454"/>
      <c r="DE756" s="454"/>
      <c r="DF756" s="454"/>
      <c r="DG756" s="454"/>
      <c r="DH756" s="454"/>
      <c r="DI756" s="454"/>
      <c r="DJ756" s="454"/>
      <c r="DK756" s="454"/>
      <c r="DL756" s="454"/>
      <c r="DM756" s="454"/>
      <c r="DN756" s="454"/>
      <c r="DO756" s="454"/>
      <c r="DP756" s="454"/>
      <c r="DQ756" s="454"/>
      <c r="DR756" s="454"/>
      <c r="DS756" s="454"/>
      <c r="DT756" s="454"/>
      <c r="DU756" s="454"/>
      <c r="DV756" s="454"/>
      <c r="DW756" s="454"/>
      <c r="DX756" s="454"/>
      <c r="DY756" s="454"/>
      <c r="DZ756" s="454"/>
      <c r="EA756" s="454"/>
      <c r="EB756" s="454"/>
      <c r="EC756" s="454"/>
      <c r="ED756" s="454"/>
      <c r="EE756" s="454"/>
      <c r="EF756" s="454"/>
      <c r="EG756" s="454"/>
      <c r="EH756" s="454"/>
      <c r="EI756" s="454"/>
      <c r="EJ756" s="454"/>
      <c r="EK756" s="454"/>
      <c r="EL756" s="454"/>
      <c r="EM756" s="454"/>
      <c r="EN756" s="454"/>
      <c r="EO756" s="454"/>
      <c r="EP756" s="454"/>
      <c r="EQ756" s="454"/>
      <c r="ER756" s="454"/>
      <c r="ES756" s="454"/>
      <c r="ET756" s="454"/>
      <c r="EU756" s="581"/>
      <c r="EV756" s="581"/>
      <c r="EW756" s="581"/>
      <c r="EX756" s="581"/>
      <c r="EY756" s="581"/>
      <c r="EZ756" s="581"/>
      <c r="FA756" s="581"/>
      <c r="FB756" s="581"/>
      <c r="FC756" s="581"/>
      <c r="FD756" s="581"/>
      <c r="FE756" s="581"/>
    </row>
    <row r="757" spans="1:161">
      <c r="A757" s="454"/>
      <c r="B757" s="653"/>
      <c r="C757" s="454"/>
      <c r="D757" s="454"/>
      <c r="E757" s="454"/>
      <c r="F757" s="504"/>
      <c r="G757" s="454"/>
      <c r="H757" s="454"/>
      <c r="I757" s="454"/>
      <c r="J757" s="454"/>
      <c r="K757" s="454"/>
      <c r="L757" s="454"/>
      <c r="M757" s="454"/>
      <c r="N757" s="454"/>
      <c r="O757" s="454"/>
      <c r="P757" s="454"/>
      <c r="Q757" s="454"/>
      <c r="R757" s="454"/>
      <c r="S757" s="454"/>
      <c r="T757" s="454"/>
      <c r="U757" s="454"/>
      <c r="V757" s="454"/>
      <c r="W757" s="454"/>
      <c r="X757" s="454"/>
      <c r="Y757" s="454"/>
      <c r="Z757" s="454"/>
      <c r="AA757" s="454"/>
      <c r="AB757" s="454"/>
      <c r="AC757" s="454"/>
      <c r="AD757" s="454"/>
      <c r="AE757" s="454"/>
      <c r="AF757" s="454"/>
      <c r="AG757" s="454"/>
      <c r="AH757" s="454"/>
      <c r="AI757" s="454"/>
      <c r="AJ757" s="454"/>
      <c r="AK757" s="454"/>
      <c r="AL757" s="454"/>
      <c r="AM757" s="454"/>
      <c r="AN757" s="454"/>
      <c r="AO757" s="454"/>
      <c r="AP757" s="454"/>
      <c r="AQ757" s="454"/>
      <c r="AR757" s="454"/>
      <c r="AS757" s="454"/>
      <c r="AT757" s="454"/>
      <c r="AU757" s="454"/>
      <c r="AV757" s="454"/>
      <c r="AW757" s="454"/>
      <c r="AX757" s="454"/>
      <c r="AY757" s="454"/>
      <c r="AZ757" s="454"/>
      <c r="BA757" s="454"/>
      <c r="BB757" s="454"/>
      <c r="BC757" s="454"/>
      <c r="BD757" s="454"/>
      <c r="BE757" s="454"/>
      <c r="BF757" s="454"/>
      <c r="BG757" s="454"/>
      <c r="BH757" s="454"/>
      <c r="BI757" s="454"/>
      <c r="BJ757" s="454"/>
      <c r="BK757" s="454"/>
      <c r="BL757" s="454"/>
      <c r="BM757" s="454"/>
      <c r="BN757" s="454"/>
      <c r="BO757" s="454"/>
      <c r="BP757" s="454"/>
      <c r="BQ757" s="454"/>
      <c r="BR757" s="454"/>
      <c r="BS757" s="454"/>
      <c r="BT757" s="454"/>
      <c r="BU757" s="454"/>
      <c r="BV757" s="454"/>
      <c r="BW757" s="454"/>
      <c r="BX757" s="454"/>
      <c r="BY757" s="454"/>
      <c r="BZ757" s="454"/>
      <c r="CA757" s="454"/>
      <c r="CB757" s="454"/>
      <c r="CC757" s="454"/>
      <c r="CD757" s="454"/>
      <c r="CE757" s="454"/>
      <c r="CF757" s="454"/>
      <c r="CG757" s="454"/>
      <c r="CH757" s="454"/>
      <c r="CI757" s="454"/>
      <c r="CJ757" s="454"/>
      <c r="CK757" s="454"/>
      <c r="CL757" s="454"/>
      <c r="CM757" s="454"/>
      <c r="CN757" s="454"/>
      <c r="CO757" s="454"/>
      <c r="CP757" s="454"/>
      <c r="CQ757" s="454"/>
      <c r="CR757" s="454"/>
      <c r="CS757" s="454"/>
      <c r="CT757" s="454"/>
      <c r="CU757" s="454"/>
      <c r="CV757" s="454"/>
      <c r="CW757" s="454"/>
      <c r="CX757" s="454"/>
      <c r="CY757" s="454"/>
      <c r="CZ757" s="454"/>
      <c r="DA757" s="454"/>
      <c r="DB757" s="454"/>
      <c r="DC757" s="454"/>
      <c r="DD757" s="454"/>
      <c r="DE757" s="454"/>
      <c r="DF757" s="454"/>
      <c r="DG757" s="454"/>
      <c r="DH757" s="454"/>
      <c r="DI757" s="454"/>
      <c r="DJ757" s="454"/>
      <c r="DK757" s="454"/>
      <c r="DL757" s="454"/>
      <c r="DM757" s="454"/>
      <c r="DN757" s="454"/>
      <c r="DO757" s="454"/>
      <c r="DP757" s="454"/>
      <c r="DQ757" s="454"/>
      <c r="DR757" s="454"/>
      <c r="DS757" s="454"/>
      <c r="DT757" s="454"/>
      <c r="DU757" s="454"/>
      <c r="DV757" s="454"/>
      <c r="DW757" s="454"/>
      <c r="DX757" s="454"/>
      <c r="DY757" s="454"/>
      <c r="DZ757" s="454"/>
      <c r="EA757" s="454"/>
      <c r="EB757" s="454"/>
      <c r="EC757" s="454"/>
      <c r="ED757" s="454"/>
      <c r="EE757" s="454"/>
      <c r="EF757" s="454"/>
      <c r="EG757" s="454"/>
      <c r="EH757" s="454"/>
      <c r="EI757" s="454"/>
      <c r="EJ757" s="454"/>
      <c r="EK757" s="454"/>
      <c r="EL757" s="454"/>
      <c r="EM757" s="454"/>
      <c r="EN757" s="454"/>
      <c r="EO757" s="454"/>
      <c r="EP757" s="454"/>
      <c r="EQ757" s="454"/>
      <c r="ER757" s="454"/>
      <c r="ES757" s="454"/>
      <c r="ET757" s="454"/>
      <c r="EU757" s="581"/>
      <c r="EV757" s="581"/>
      <c r="EW757" s="581"/>
      <c r="EX757" s="581"/>
      <c r="EY757" s="581"/>
      <c r="EZ757" s="581"/>
      <c r="FA757" s="581"/>
      <c r="FB757" s="581"/>
      <c r="FC757" s="581"/>
      <c r="FD757" s="581"/>
      <c r="FE757" s="581"/>
    </row>
    <row r="758" spans="1:161">
      <c r="A758" s="454"/>
      <c r="B758" s="653"/>
      <c r="C758" s="454"/>
      <c r="D758" s="454"/>
      <c r="E758" s="454"/>
      <c r="F758" s="504"/>
      <c r="G758" s="454"/>
      <c r="H758" s="454"/>
      <c r="I758" s="454"/>
      <c r="J758" s="454"/>
      <c r="K758" s="454"/>
      <c r="L758" s="454"/>
      <c r="M758" s="454"/>
      <c r="N758" s="454"/>
      <c r="O758" s="454"/>
      <c r="P758" s="454"/>
      <c r="Q758" s="454"/>
      <c r="R758" s="454"/>
      <c r="S758" s="454"/>
      <c r="T758" s="454"/>
      <c r="U758" s="454"/>
      <c r="V758" s="454"/>
      <c r="W758" s="454"/>
      <c r="X758" s="454"/>
      <c r="Y758" s="454"/>
      <c r="Z758" s="454"/>
      <c r="AA758" s="454"/>
      <c r="AB758" s="454"/>
      <c r="AC758" s="454"/>
      <c r="AD758" s="454"/>
      <c r="AE758" s="454"/>
      <c r="AF758" s="454"/>
      <c r="AG758" s="454"/>
      <c r="AH758" s="454"/>
      <c r="AI758" s="454"/>
      <c r="AJ758" s="454"/>
      <c r="AK758" s="454"/>
      <c r="AL758" s="454"/>
      <c r="AM758" s="454"/>
      <c r="AN758" s="454"/>
      <c r="AO758" s="454"/>
      <c r="AP758" s="454"/>
      <c r="AQ758" s="454"/>
      <c r="AR758" s="454"/>
      <c r="AS758" s="454"/>
      <c r="AT758" s="454"/>
      <c r="AU758" s="454"/>
      <c r="AV758" s="454"/>
      <c r="AW758" s="454"/>
      <c r="AX758" s="454"/>
      <c r="AY758" s="454"/>
      <c r="AZ758" s="454"/>
      <c r="BA758" s="454"/>
      <c r="BB758" s="454"/>
      <c r="BC758" s="454"/>
      <c r="BD758" s="454"/>
      <c r="BE758" s="454"/>
      <c r="BF758" s="454"/>
      <c r="BG758" s="454"/>
      <c r="BH758" s="454"/>
      <c r="BI758" s="454"/>
      <c r="BJ758" s="454"/>
      <c r="BK758" s="454"/>
      <c r="BL758" s="454"/>
      <c r="BM758" s="454"/>
      <c r="BN758" s="454"/>
      <c r="BO758" s="454"/>
      <c r="BP758" s="454"/>
      <c r="BQ758" s="454"/>
      <c r="BR758" s="454"/>
      <c r="BS758" s="454"/>
      <c r="BT758" s="454"/>
      <c r="BU758" s="454"/>
      <c r="BV758" s="454"/>
      <c r="BW758" s="454"/>
      <c r="BX758" s="454"/>
      <c r="BY758" s="454"/>
      <c r="BZ758" s="454"/>
      <c r="CA758" s="454"/>
      <c r="CB758" s="454"/>
      <c r="CC758" s="454"/>
      <c r="CD758" s="454"/>
      <c r="CE758" s="454"/>
      <c r="CF758" s="454"/>
      <c r="CG758" s="454"/>
      <c r="CH758" s="454"/>
      <c r="CI758" s="454"/>
      <c r="CJ758" s="454"/>
      <c r="CK758" s="454"/>
      <c r="CL758" s="454"/>
      <c r="CM758" s="454"/>
      <c r="CN758" s="454"/>
      <c r="CO758" s="454"/>
      <c r="CP758" s="454"/>
      <c r="CQ758" s="454"/>
      <c r="CR758" s="454"/>
      <c r="CS758" s="454"/>
      <c r="CT758" s="454"/>
      <c r="CU758" s="454"/>
      <c r="CV758" s="454"/>
      <c r="CW758" s="454"/>
      <c r="CX758" s="454"/>
      <c r="CY758" s="454"/>
      <c r="CZ758" s="454"/>
      <c r="DA758" s="454"/>
      <c r="DB758" s="454"/>
      <c r="DC758" s="454"/>
      <c r="DD758" s="454"/>
      <c r="DE758" s="454"/>
      <c r="DF758" s="454"/>
      <c r="DG758" s="454"/>
      <c r="DH758" s="454"/>
      <c r="DI758" s="454"/>
      <c r="DJ758" s="454"/>
      <c r="DK758" s="454"/>
      <c r="DL758" s="454"/>
      <c r="DM758" s="454"/>
      <c r="DN758" s="454"/>
      <c r="DO758" s="454"/>
      <c r="DP758" s="454"/>
      <c r="DQ758" s="454"/>
      <c r="DR758" s="454"/>
      <c r="DS758" s="454"/>
      <c r="DT758" s="454"/>
      <c r="DU758" s="454"/>
      <c r="DV758" s="454"/>
      <c r="DW758" s="454"/>
      <c r="DX758" s="454"/>
      <c r="DY758" s="454"/>
      <c r="DZ758" s="454"/>
      <c r="EA758" s="454"/>
      <c r="EB758" s="454"/>
      <c r="EC758" s="454"/>
      <c r="ED758" s="454"/>
      <c r="EE758" s="454"/>
      <c r="EF758" s="454"/>
      <c r="EG758" s="454"/>
      <c r="EH758" s="454"/>
      <c r="EI758" s="454"/>
      <c r="EJ758" s="454"/>
      <c r="EK758" s="454"/>
      <c r="EL758" s="454"/>
      <c r="EM758" s="454"/>
      <c r="EN758" s="454"/>
      <c r="EO758" s="454"/>
      <c r="EP758" s="454"/>
      <c r="EQ758" s="454"/>
      <c r="ER758" s="454"/>
      <c r="ES758" s="454"/>
      <c r="ET758" s="454"/>
      <c r="EU758" s="581"/>
      <c r="EV758" s="581"/>
      <c r="EW758" s="581"/>
      <c r="EX758" s="581"/>
      <c r="EY758" s="581"/>
      <c r="EZ758" s="581"/>
      <c r="FA758" s="581"/>
      <c r="FB758" s="581"/>
      <c r="FC758" s="581"/>
      <c r="FD758" s="581"/>
      <c r="FE758" s="581"/>
    </row>
    <row r="759" spans="1:161">
      <c r="A759" s="454"/>
      <c r="B759" s="653"/>
      <c r="C759" s="454"/>
      <c r="D759" s="454"/>
      <c r="E759" s="454"/>
      <c r="F759" s="504"/>
      <c r="G759" s="454"/>
      <c r="H759" s="454"/>
      <c r="I759" s="454"/>
      <c r="J759" s="454"/>
      <c r="K759" s="454"/>
      <c r="L759" s="454"/>
      <c r="M759" s="454"/>
      <c r="N759" s="454"/>
      <c r="O759" s="454"/>
      <c r="P759" s="454"/>
      <c r="Q759" s="454"/>
      <c r="R759" s="454"/>
      <c r="S759" s="454"/>
      <c r="T759" s="454"/>
      <c r="U759" s="454"/>
      <c r="V759" s="454"/>
      <c r="W759" s="454"/>
      <c r="X759" s="454"/>
      <c r="Y759" s="454"/>
      <c r="Z759" s="454"/>
      <c r="AA759" s="454"/>
      <c r="AB759" s="454"/>
      <c r="AC759" s="454"/>
      <c r="AD759" s="454"/>
      <c r="AE759" s="454"/>
      <c r="AF759" s="454"/>
      <c r="AG759" s="454"/>
      <c r="AH759" s="454"/>
      <c r="AI759" s="454"/>
      <c r="AJ759" s="454"/>
      <c r="AK759" s="454"/>
      <c r="AL759" s="454"/>
      <c r="AM759" s="454"/>
      <c r="AN759" s="454"/>
      <c r="AO759" s="454"/>
      <c r="AP759" s="454"/>
      <c r="AQ759" s="454"/>
      <c r="AR759" s="454"/>
      <c r="AS759" s="454"/>
      <c r="AT759" s="454"/>
      <c r="AU759" s="454"/>
      <c r="AV759" s="454"/>
      <c r="AW759" s="454"/>
      <c r="AX759" s="454"/>
      <c r="AY759" s="454"/>
      <c r="AZ759" s="454"/>
      <c r="BA759" s="454"/>
      <c r="BB759" s="454"/>
      <c r="BC759" s="454"/>
      <c r="BD759" s="454"/>
      <c r="BE759" s="454"/>
      <c r="BF759" s="454"/>
      <c r="BG759" s="454"/>
      <c r="BH759" s="454"/>
      <c r="BI759" s="454"/>
      <c r="BJ759" s="454"/>
      <c r="BK759" s="454"/>
      <c r="BL759" s="454"/>
      <c r="BM759" s="454"/>
      <c r="BN759" s="454"/>
      <c r="BO759" s="454"/>
      <c r="BP759" s="454"/>
      <c r="BQ759" s="454"/>
      <c r="BR759" s="454"/>
      <c r="BS759" s="454"/>
      <c r="BT759" s="454"/>
      <c r="BU759" s="454"/>
      <c r="BV759" s="454"/>
      <c r="BW759" s="454"/>
      <c r="BX759" s="454"/>
      <c r="BY759" s="454"/>
      <c r="BZ759" s="454"/>
      <c r="CA759" s="454"/>
      <c r="CB759" s="454"/>
      <c r="CC759" s="454"/>
      <c r="CD759" s="454"/>
      <c r="CE759" s="454"/>
      <c r="CF759" s="454"/>
      <c r="CG759" s="454"/>
      <c r="CH759" s="454"/>
      <c r="CI759" s="454"/>
      <c r="CJ759" s="454"/>
      <c r="CK759" s="454"/>
      <c r="CL759" s="454"/>
      <c r="CM759" s="454"/>
      <c r="CN759" s="454"/>
      <c r="CO759" s="454"/>
      <c r="CP759" s="454"/>
      <c r="CQ759" s="454"/>
      <c r="CR759" s="454"/>
      <c r="CS759" s="454"/>
      <c r="CT759" s="454"/>
      <c r="CU759" s="454"/>
      <c r="CV759" s="454"/>
      <c r="CW759" s="454"/>
      <c r="CX759" s="454"/>
      <c r="CY759" s="454"/>
      <c r="CZ759" s="454"/>
      <c r="DA759" s="454"/>
      <c r="DB759" s="454"/>
      <c r="DC759" s="454"/>
      <c r="DD759" s="454"/>
      <c r="DE759" s="454"/>
      <c r="DF759" s="454"/>
      <c r="DG759" s="454"/>
      <c r="DH759" s="454"/>
      <c r="DI759" s="454"/>
      <c r="DJ759" s="454"/>
      <c r="DK759" s="454"/>
      <c r="DL759" s="454"/>
      <c r="DM759" s="454"/>
      <c r="DN759" s="454"/>
      <c r="DO759" s="454"/>
      <c r="DP759" s="454"/>
      <c r="DQ759" s="454"/>
      <c r="DR759" s="454"/>
      <c r="DS759" s="454"/>
      <c r="DT759" s="454"/>
      <c r="DU759" s="454"/>
      <c r="DV759" s="454"/>
      <c r="DW759" s="454"/>
      <c r="DX759" s="454"/>
      <c r="DY759" s="454"/>
      <c r="DZ759" s="454"/>
      <c r="EA759" s="454"/>
      <c r="EB759" s="454"/>
      <c r="EC759" s="454"/>
      <c r="ED759" s="454"/>
      <c r="EE759" s="454"/>
      <c r="EF759" s="454"/>
      <c r="EG759" s="454"/>
      <c r="EH759" s="454"/>
      <c r="EI759" s="454"/>
      <c r="EJ759" s="454"/>
      <c r="EK759" s="454"/>
      <c r="EL759" s="454"/>
      <c r="EM759" s="454"/>
      <c r="EN759" s="454"/>
      <c r="EO759" s="454"/>
      <c r="EP759" s="454"/>
      <c r="EQ759" s="454"/>
      <c r="ER759" s="454"/>
      <c r="ES759" s="454"/>
      <c r="ET759" s="454"/>
      <c r="EU759" s="581"/>
      <c r="EV759" s="581"/>
      <c r="EW759" s="581"/>
      <c r="EX759" s="581"/>
      <c r="EY759" s="581"/>
      <c r="EZ759" s="581"/>
      <c r="FA759" s="581"/>
      <c r="FB759" s="581"/>
      <c r="FC759" s="581"/>
      <c r="FD759" s="581"/>
      <c r="FE759" s="581"/>
    </row>
    <row r="760" spans="1:161">
      <c r="A760" s="454"/>
      <c r="B760" s="653"/>
      <c r="C760" s="454"/>
      <c r="D760" s="454"/>
      <c r="E760" s="454"/>
      <c r="F760" s="504"/>
      <c r="G760" s="454"/>
      <c r="H760" s="454"/>
      <c r="I760" s="454"/>
      <c r="J760" s="454"/>
      <c r="K760" s="454"/>
      <c r="L760" s="454"/>
      <c r="M760" s="454"/>
      <c r="N760" s="454"/>
      <c r="O760" s="454"/>
      <c r="P760" s="454"/>
      <c r="Q760" s="454"/>
      <c r="R760" s="454"/>
      <c r="S760" s="454"/>
      <c r="T760" s="454"/>
      <c r="U760" s="454"/>
      <c r="V760" s="454"/>
      <c r="W760" s="454"/>
      <c r="X760" s="454"/>
      <c r="Y760" s="454"/>
      <c r="Z760" s="454"/>
      <c r="AA760" s="454"/>
      <c r="AB760" s="454"/>
      <c r="AC760" s="454"/>
      <c r="AD760" s="454"/>
      <c r="AE760" s="454"/>
      <c r="AF760" s="454"/>
      <c r="AG760" s="454"/>
      <c r="AH760" s="454"/>
      <c r="AI760" s="454"/>
      <c r="AJ760" s="454"/>
      <c r="AK760" s="454"/>
      <c r="AL760" s="454"/>
      <c r="AM760" s="454"/>
      <c r="AN760" s="454"/>
      <c r="AO760" s="454"/>
      <c r="AP760" s="454"/>
      <c r="AQ760" s="454"/>
      <c r="AR760" s="454"/>
      <c r="AS760" s="454"/>
      <c r="AT760" s="454"/>
      <c r="AU760" s="454"/>
      <c r="AV760" s="454"/>
      <c r="AW760" s="454"/>
      <c r="AX760" s="454"/>
      <c r="AY760" s="454"/>
      <c r="AZ760" s="454"/>
      <c r="BA760" s="454"/>
      <c r="BB760" s="454"/>
      <c r="BC760" s="454"/>
      <c r="BD760" s="454"/>
      <c r="BE760" s="454"/>
      <c r="BF760" s="454"/>
      <c r="BG760" s="454"/>
      <c r="BH760" s="454"/>
      <c r="BI760" s="454"/>
      <c r="BJ760" s="454"/>
      <c r="BK760" s="454"/>
      <c r="BL760" s="454"/>
      <c r="BM760" s="454"/>
      <c r="BN760" s="454"/>
      <c r="BO760" s="454"/>
      <c r="BP760" s="454"/>
      <c r="BQ760" s="454"/>
      <c r="BR760" s="454"/>
      <c r="BS760" s="454"/>
      <c r="BT760" s="454"/>
      <c r="BU760" s="454"/>
      <c r="BV760" s="454"/>
      <c r="BW760" s="454"/>
      <c r="BX760" s="454"/>
      <c r="BY760" s="454"/>
      <c r="BZ760" s="454"/>
      <c r="CA760" s="454"/>
      <c r="CB760" s="454"/>
      <c r="CC760" s="454"/>
      <c r="CD760" s="454"/>
      <c r="CE760" s="454"/>
      <c r="CF760" s="454"/>
      <c r="CG760" s="454"/>
      <c r="CH760" s="454"/>
      <c r="CI760" s="454"/>
      <c r="CJ760" s="454"/>
      <c r="CK760" s="454"/>
      <c r="CL760" s="454"/>
      <c r="CM760" s="454"/>
      <c r="CN760" s="454"/>
      <c r="CO760" s="454"/>
      <c r="CP760" s="454"/>
      <c r="CQ760" s="454"/>
      <c r="CR760" s="454"/>
      <c r="CS760" s="454"/>
      <c r="CT760" s="454"/>
      <c r="CU760" s="454"/>
      <c r="CV760" s="454"/>
      <c r="CW760" s="454"/>
      <c r="CX760" s="454"/>
      <c r="CY760" s="454"/>
      <c r="CZ760" s="454"/>
      <c r="DA760" s="454"/>
      <c r="DB760" s="454"/>
      <c r="DC760" s="454"/>
      <c r="DD760" s="454"/>
      <c r="DE760" s="454"/>
      <c r="DF760" s="454"/>
      <c r="DG760" s="454"/>
      <c r="DH760" s="454"/>
      <c r="DI760" s="454"/>
      <c r="DJ760" s="454"/>
      <c r="DK760" s="454"/>
      <c r="DL760" s="454"/>
      <c r="DM760" s="454"/>
      <c r="DN760" s="454"/>
      <c r="DO760" s="454"/>
      <c r="DP760" s="454"/>
      <c r="DQ760" s="454"/>
      <c r="DR760" s="454"/>
      <c r="DS760" s="454"/>
      <c r="DT760" s="454"/>
      <c r="DU760" s="454"/>
      <c r="DV760" s="454"/>
      <c r="DW760" s="454"/>
      <c r="DX760" s="454"/>
      <c r="DY760" s="454"/>
      <c r="DZ760" s="454"/>
      <c r="EA760" s="454"/>
      <c r="EB760" s="454"/>
      <c r="EC760" s="454"/>
      <c r="ED760" s="454"/>
      <c r="EE760" s="454"/>
      <c r="EF760" s="454"/>
      <c r="EG760" s="454"/>
      <c r="EH760" s="454"/>
      <c r="EI760" s="454"/>
      <c r="EJ760" s="454"/>
      <c r="EK760" s="454"/>
      <c r="EL760" s="454"/>
      <c r="EM760" s="454"/>
      <c r="EN760" s="454"/>
      <c r="EO760" s="454"/>
      <c r="EP760" s="454"/>
      <c r="EQ760" s="454"/>
      <c r="ER760" s="454"/>
      <c r="ES760" s="454"/>
      <c r="ET760" s="454"/>
      <c r="EU760" s="581"/>
      <c r="EV760" s="581"/>
      <c r="EW760" s="581"/>
      <c r="EX760" s="581"/>
      <c r="EY760" s="581"/>
      <c r="EZ760" s="581"/>
      <c r="FA760" s="581"/>
      <c r="FB760" s="581"/>
      <c r="FC760" s="581"/>
      <c r="FD760" s="581"/>
      <c r="FE760" s="581"/>
    </row>
    <row r="761" spans="1:161">
      <c r="A761" s="454"/>
      <c r="B761" s="653"/>
      <c r="C761" s="454"/>
      <c r="D761" s="454"/>
      <c r="E761" s="454"/>
      <c r="F761" s="504"/>
      <c r="G761" s="454"/>
      <c r="H761" s="454"/>
      <c r="I761" s="454"/>
      <c r="J761" s="454"/>
      <c r="K761" s="454"/>
      <c r="L761" s="454"/>
      <c r="M761" s="454"/>
      <c r="N761" s="454"/>
      <c r="O761" s="454"/>
      <c r="P761" s="454"/>
      <c r="Q761" s="454"/>
      <c r="R761" s="454"/>
      <c r="S761" s="454"/>
      <c r="T761" s="454"/>
      <c r="U761" s="454"/>
      <c r="V761" s="454"/>
      <c r="W761" s="454"/>
      <c r="X761" s="454"/>
      <c r="Y761" s="454"/>
      <c r="Z761" s="454"/>
      <c r="AA761" s="454"/>
      <c r="AB761" s="454"/>
      <c r="AC761" s="454"/>
      <c r="AD761" s="454"/>
      <c r="AE761" s="454"/>
      <c r="AF761" s="454"/>
      <c r="AG761" s="454"/>
      <c r="AH761" s="454"/>
      <c r="AI761" s="454"/>
      <c r="AJ761" s="454"/>
      <c r="AK761" s="454"/>
      <c r="AL761" s="454"/>
      <c r="AM761" s="454"/>
      <c r="AN761" s="454"/>
      <c r="AO761" s="454"/>
      <c r="AP761" s="454"/>
      <c r="AQ761" s="454"/>
      <c r="AR761" s="454"/>
      <c r="AS761" s="454"/>
      <c r="AT761" s="454"/>
      <c r="AU761" s="454"/>
      <c r="AV761" s="454"/>
      <c r="AW761" s="454"/>
      <c r="AX761" s="454"/>
      <c r="AY761" s="454"/>
      <c r="AZ761" s="454"/>
      <c r="BA761" s="454"/>
      <c r="BB761" s="454"/>
      <c r="BC761" s="454"/>
      <c r="BD761" s="454"/>
      <c r="BE761" s="454"/>
      <c r="BF761" s="454"/>
      <c r="BG761" s="454"/>
      <c r="BH761" s="454"/>
      <c r="BI761" s="454"/>
      <c r="BJ761" s="454"/>
      <c r="BK761" s="454"/>
      <c r="BL761" s="454"/>
      <c r="BM761" s="454"/>
      <c r="BN761" s="454"/>
      <c r="BO761" s="454"/>
      <c r="BP761" s="454"/>
      <c r="BQ761" s="454"/>
      <c r="BR761" s="454"/>
      <c r="BS761" s="454"/>
      <c r="BT761" s="454"/>
      <c r="BU761" s="454"/>
      <c r="BV761" s="454"/>
      <c r="BW761" s="454"/>
      <c r="BX761" s="454"/>
      <c r="BY761" s="454"/>
      <c r="BZ761" s="454"/>
      <c r="CA761" s="454"/>
      <c r="CB761" s="454"/>
      <c r="CC761" s="454"/>
      <c r="CD761" s="454"/>
      <c r="CE761" s="454"/>
      <c r="CF761" s="454"/>
      <c r="CG761" s="454"/>
      <c r="CH761" s="454"/>
      <c r="CI761" s="454"/>
      <c r="CJ761" s="454"/>
      <c r="CK761" s="454"/>
      <c r="CL761" s="454"/>
      <c r="CM761" s="454"/>
      <c r="CN761" s="454"/>
      <c r="CO761" s="454"/>
      <c r="CP761" s="454"/>
      <c r="CQ761" s="454"/>
      <c r="CR761" s="454"/>
      <c r="CS761" s="454"/>
      <c r="CT761" s="454"/>
      <c r="CU761" s="454"/>
      <c r="CV761" s="454"/>
      <c r="CW761" s="454"/>
      <c r="CX761" s="454"/>
      <c r="CY761" s="454"/>
      <c r="CZ761" s="454"/>
      <c r="DA761" s="454"/>
      <c r="DB761" s="454"/>
      <c r="DC761" s="454"/>
      <c r="DD761" s="454"/>
      <c r="DE761" s="454"/>
      <c r="DF761" s="454"/>
      <c r="DG761" s="454"/>
      <c r="DH761" s="454"/>
      <c r="DI761" s="454"/>
      <c r="DJ761" s="454"/>
      <c r="DK761" s="454"/>
      <c r="DL761" s="454"/>
      <c r="DM761" s="454"/>
      <c r="DN761" s="454"/>
      <c r="DO761" s="454"/>
      <c r="DP761" s="454"/>
      <c r="DQ761" s="454"/>
      <c r="DR761" s="454"/>
      <c r="DS761" s="454"/>
      <c r="DT761" s="454"/>
      <c r="DU761" s="454"/>
      <c r="DV761" s="454"/>
      <c r="DW761" s="454"/>
      <c r="DX761" s="454"/>
      <c r="DY761" s="454"/>
      <c r="DZ761" s="454"/>
      <c r="EA761" s="454"/>
      <c r="EB761" s="454"/>
      <c r="EC761" s="454"/>
      <c r="ED761" s="454"/>
      <c r="EE761" s="454"/>
      <c r="EF761" s="454"/>
      <c r="EG761" s="454"/>
      <c r="EH761" s="454"/>
      <c r="EI761" s="454"/>
      <c r="EJ761" s="454"/>
      <c r="EK761" s="454"/>
      <c r="EL761" s="454"/>
      <c r="EM761" s="454"/>
      <c r="EN761" s="454"/>
      <c r="EO761" s="454"/>
      <c r="EP761" s="454"/>
      <c r="EQ761" s="454"/>
      <c r="ER761" s="454"/>
      <c r="ES761" s="454"/>
      <c r="ET761" s="454"/>
      <c r="EU761" s="581"/>
      <c r="EV761" s="581"/>
      <c r="EW761" s="581"/>
      <c r="EX761" s="581"/>
      <c r="EY761" s="581"/>
      <c r="EZ761" s="581"/>
      <c r="FA761" s="581"/>
      <c r="FB761" s="581"/>
      <c r="FC761" s="581"/>
      <c r="FD761" s="581"/>
      <c r="FE761" s="581"/>
    </row>
    <row r="762" spans="1:161">
      <c r="A762" s="454"/>
      <c r="B762" s="653"/>
      <c r="C762" s="454"/>
      <c r="D762" s="454"/>
      <c r="E762" s="454"/>
      <c r="F762" s="504"/>
      <c r="G762" s="454"/>
      <c r="H762" s="454"/>
      <c r="I762" s="454"/>
      <c r="J762" s="454"/>
      <c r="K762" s="454"/>
      <c r="L762" s="454"/>
      <c r="M762" s="454"/>
      <c r="N762" s="454"/>
      <c r="O762" s="454"/>
      <c r="P762" s="454"/>
      <c r="Q762" s="454"/>
      <c r="R762" s="454"/>
      <c r="S762" s="454"/>
      <c r="T762" s="454"/>
      <c r="U762" s="454"/>
      <c r="V762" s="454"/>
      <c r="W762" s="454"/>
      <c r="X762" s="454"/>
      <c r="Y762" s="454"/>
      <c r="Z762" s="454"/>
      <c r="AA762" s="454"/>
      <c r="AB762" s="454"/>
      <c r="AC762" s="454"/>
      <c r="AD762" s="454"/>
      <c r="AE762" s="454"/>
      <c r="AF762" s="454"/>
      <c r="AG762" s="454"/>
      <c r="AH762" s="454"/>
      <c r="AI762" s="454"/>
      <c r="AJ762" s="454"/>
      <c r="AK762" s="454"/>
      <c r="AL762" s="454"/>
      <c r="AM762" s="454"/>
      <c r="AN762" s="454"/>
      <c r="AO762" s="454"/>
      <c r="AP762" s="454"/>
      <c r="AQ762" s="454"/>
      <c r="AR762" s="454"/>
      <c r="AS762" s="454"/>
      <c r="AT762" s="454"/>
      <c r="AU762" s="454"/>
      <c r="AV762" s="454"/>
      <c r="AW762" s="454"/>
      <c r="AX762" s="454"/>
      <c r="AY762" s="454"/>
      <c r="AZ762" s="454"/>
      <c r="BA762" s="454"/>
      <c r="BB762" s="454"/>
      <c r="BC762" s="454"/>
      <c r="BD762" s="454"/>
      <c r="BE762" s="454"/>
      <c r="BF762" s="454"/>
      <c r="BG762" s="454"/>
      <c r="BH762" s="454"/>
      <c r="BI762" s="454"/>
      <c r="BJ762" s="454"/>
      <c r="BK762" s="454"/>
      <c r="BL762" s="454"/>
      <c r="BM762" s="454"/>
      <c r="BN762" s="454"/>
      <c r="BO762" s="454"/>
      <c r="BP762" s="454"/>
      <c r="BQ762" s="454"/>
      <c r="BR762" s="454"/>
      <c r="BS762" s="454"/>
      <c r="BT762" s="454"/>
      <c r="BU762" s="454"/>
      <c r="BV762" s="454"/>
      <c r="BW762" s="454"/>
      <c r="BX762" s="454"/>
      <c r="BY762" s="454"/>
      <c r="BZ762" s="454"/>
      <c r="CA762" s="454"/>
      <c r="CB762" s="454"/>
      <c r="CC762" s="454"/>
      <c r="CD762" s="454"/>
      <c r="CE762" s="454"/>
      <c r="CF762" s="454"/>
      <c r="CG762" s="454"/>
      <c r="CH762" s="454"/>
      <c r="CI762" s="454"/>
      <c r="CJ762" s="454"/>
      <c r="CK762" s="454"/>
      <c r="CL762" s="454"/>
      <c r="CM762" s="454"/>
      <c r="CN762" s="454"/>
      <c r="CO762" s="454"/>
      <c r="CP762" s="454"/>
      <c r="CQ762" s="454"/>
      <c r="CR762" s="454"/>
      <c r="CS762" s="454"/>
      <c r="CT762" s="454"/>
      <c r="CU762" s="454"/>
      <c r="CV762" s="454"/>
      <c r="CW762" s="454"/>
      <c r="CX762" s="454"/>
      <c r="CY762" s="454"/>
      <c r="CZ762" s="454"/>
      <c r="DA762" s="454"/>
      <c r="DB762" s="454"/>
      <c r="DC762" s="454"/>
      <c r="DD762" s="454"/>
      <c r="DE762" s="454"/>
      <c r="DF762" s="454"/>
      <c r="DG762" s="454"/>
      <c r="DH762" s="454"/>
      <c r="DI762" s="454"/>
      <c r="DJ762" s="454"/>
      <c r="DK762" s="454"/>
      <c r="DL762" s="454"/>
      <c r="DM762" s="454"/>
      <c r="DN762" s="454"/>
      <c r="DO762" s="454"/>
      <c r="DP762" s="454"/>
      <c r="DQ762" s="454"/>
      <c r="DR762" s="454"/>
      <c r="DS762" s="454"/>
      <c r="DT762" s="454"/>
      <c r="DU762" s="454"/>
      <c r="DV762" s="454"/>
      <c r="DW762" s="454"/>
      <c r="DX762" s="454"/>
      <c r="DY762" s="454"/>
      <c r="DZ762" s="454"/>
      <c r="EA762" s="454"/>
      <c r="EB762" s="454"/>
      <c r="EC762" s="454"/>
      <c r="ED762" s="454"/>
      <c r="EE762" s="454"/>
      <c r="EF762" s="454"/>
      <c r="EG762" s="454"/>
      <c r="EH762" s="454"/>
      <c r="EI762" s="454"/>
      <c r="EJ762" s="454"/>
      <c r="EK762" s="454"/>
      <c r="EL762" s="454"/>
      <c r="EM762" s="454"/>
      <c r="EN762" s="454"/>
      <c r="EO762" s="454"/>
      <c r="EP762" s="454"/>
      <c r="EQ762" s="454"/>
      <c r="ER762" s="454"/>
      <c r="ES762" s="454"/>
      <c r="ET762" s="454"/>
      <c r="EU762" s="581"/>
      <c r="EV762" s="581"/>
      <c r="EW762" s="581"/>
      <c r="EX762" s="581"/>
      <c r="EY762" s="581"/>
      <c r="EZ762" s="581"/>
      <c r="FA762" s="581"/>
      <c r="FB762" s="581"/>
      <c r="FC762" s="581"/>
      <c r="FD762" s="581"/>
      <c r="FE762" s="581"/>
    </row>
    <row r="763" spans="1:161">
      <c r="A763" s="454"/>
      <c r="B763" s="653"/>
      <c r="C763" s="454"/>
      <c r="D763" s="454"/>
      <c r="E763" s="454"/>
      <c r="F763" s="504"/>
      <c r="G763" s="454"/>
      <c r="H763" s="454"/>
      <c r="I763" s="454"/>
      <c r="J763" s="454"/>
      <c r="K763" s="454"/>
      <c r="L763" s="454"/>
      <c r="M763" s="454"/>
      <c r="N763" s="454"/>
      <c r="O763" s="454"/>
      <c r="P763" s="454"/>
      <c r="Q763" s="454"/>
      <c r="R763" s="454"/>
      <c r="S763" s="454"/>
      <c r="T763" s="454"/>
      <c r="U763" s="454"/>
      <c r="V763" s="454"/>
      <c r="W763" s="454"/>
      <c r="X763" s="454"/>
      <c r="Y763" s="454"/>
      <c r="Z763" s="454"/>
      <c r="AA763" s="454"/>
      <c r="AB763" s="454"/>
      <c r="AC763" s="454"/>
      <c r="AD763" s="454"/>
      <c r="AE763" s="454"/>
      <c r="AF763" s="454"/>
      <c r="AG763" s="454"/>
      <c r="AH763" s="454"/>
      <c r="AI763" s="454"/>
      <c r="AJ763" s="454"/>
      <c r="AK763" s="454"/>
      <c r="AL763" s="454"/>
      <c r="AM763" s="454"/>
      <c r="AN763" s="454"/>
      <c r="AO763" s="454"/>
      <c r="AP763" s="454"/>
      <c r="AQ763" s="454"/>
      <c r="AR763" s="454"/>
      <c r="AS763" s="454"/>
      <c r="AT763" s="454"/>
      <c r="AU763" s="454"/>
      <c r="AV763" s="454"/>
      <c r="AW763" s="454"/>
      <c r="AX763" s="454"/>
      <c r="AY763" s="454"/>
      <c r="AZ763" s="454"/>
      <c r="BA763" s="454"/>
      <c r="BB763" s="454"/>
      <c r="BC763" s="454"/>
      <c r="BD763" s="454"/>
      <c r="BE763" s="454"/>
      <c r="BF763" s="454"/>
      <c r="BG763" s="454"/>
      <c r="BH763" s="454"/>
      <c r="BI763" s="454"/>
      <c r="BJ763" s="454"/>
      <c r="BK763" s="454"/>
      <c r="BL763" s="454"/>
      <c r="BM763" s="454"/>
      <c r="BN763" s="454"/>
      <c r="BO763" s="454"/>
      <c r="BP763" s="454"/>
      <c r="BQ763" s="454"/>
      <c r="BR763" s="454"/>
      <c r="BS763" s="454"/>
      <c r="BT763" s="454"/>
      <c r="BU763" s="454"/>
      <c r="BV763" s="454"/>
      <c r="BW763" s="454"/>
      <c r="BX763" s="454"/>
      <c r="BY763" s="454"/>
      <c r="BZ763" s="454"/>
      <c r="CA763" s="454"/>
      <c r="CB763" s="454"/>
      <c r="CC763" s="454"/>
      <c r="CD763" s="454"/>
      <c r="CE763" s="454"/>
      <c r="CF763" s="454"/>
      <c r="CG763" s="454"/>
      <c r="CH763" s="454"/>
      <c r="CI763" s="454"/>
      <c r="CJ763" s="454"/>
      <c r="CK763" s="454"/>
      <c r="CL763" s="454"/>
      <c r="CM763" s="454"/>
      <c r="CN763" s="454"/>
      <c r="CO763" s="454"/>
      <c r="CP763" s="454"/>
      <c r="CQ763" s="454"/>
      <c r="CR763" s="454"/>
      <c r="CS763" s="454"/>
      <c r="CT763" s="454"/>
      <c r="CU763" s="454"/>
      <c r="CV763" s="454"/>
      <c r="CW763" s="454"/>
      <c r="CX763" s="454"/>
      <c r="CY763" s="454"/>
      <c r="CZ763" s="454"/>
      <c r="DA763" s="454"/>
      <c r="DB763" s="454"/>
      <c r="DC763" s="454"/>
      <c r="DD763" s="454"/>
      <c r="DE763" s="454"/>
      <c r="DF763" s="454"/>
      <c r="DG763" s="454"/>
      <c r="DH763" s="454"/>
      <c r="DI763" s="454"/>
      <c r="DJ763" s="454"/>
      <c r="DK763" s="454"/>
      <c r="DL763" s="454"/>
      <c r="DM763" s="454"/>
      <c r="DN763" s="454"/>
      <c r="DO763" s="454"/>
      <c r="DP763" s="454"/>
      <c r="DQ763" s="454"/>
      <c r="DR763" s="454"/>
      <c r="DS763" s="454"/>
      <c r="DT763" s="454"/>
      <c r="DU763" s="454"/>
      <c r="DV763" s="454"/>
      <c r="DW763" s="454"/>
      <c r="DX763" s="454"/>
      <c r="DY763" s="454"/>
      <c r="DZ763" s="454"/>
      <c r="EA763" s="454"/>
      <c r="EB763" s="454"/>
      <c r="EC763" s="454"/>
      <c r="ED763" s="454"/>
      <c r="EE763" s="454"/>
      <c r="EF763" s="454"/>
      <c r="EG763" s="454"/>
      <c r="EH763" s="454"/>
      <c r="EI763" s="454"/>
      <c r="EJ763" s="454"/>
      <c r="EK763" s="454"/>
      <c r="EL763" s="454"/>
      <c r="EM763" s="454"/>
      <c r="EN763" s="454"/>
      <c r="EO763" s="454"/>
      <c r="EP763" s="454"/>
      <c r="EQ763" s="454"/>
      <c r="ER763" s="454"/>
      <c r="ES763" s="454"/>
      <c r="ET763" s="454"/>
      <c r="EU763" s="581"/>
      <c r="EV763" s="581"/>
      <c r="EW763" s="581"/>
      <c r="EX763" s="581"/>
      <c r="EY763" s="581"/>
      <c r="EZ763" s="581"/>
      <c r="FA763" s="581"/>
      <c r="FB763" s="581"/>
      <c r="FC763" s="581"/>
      <c r="FD763" s="581"/>
      <c r="FE763" s="581"/>
    </row>
    <row r="764" spans="1:161">
      <c r="A764" s="454"/>
      <c r="B764" s="653"/>
      <c r="C764" s="454"/>
      <c r="D764" s="454"/>
      <c r="E764" s="454"/>
      <c r="F764" s="504"/>
      <c r="G764" s="454"/>
      <c r="H764" s="454"/>
      <c r="I764" s="454"/>
      <c r="J764" s="454"/>
      <c r="K764" s="454"/>
      <c r="L764" s="454"/>
      <c r="M764" s="454"/>
      <c r="N764" s="454"/>
      <c r="O764" s="454"/>
      <c r="P764" s="454"/>
      <c r="Q764" s="454"/>
      <c r="R764" s="454"/>
      <c r="S764" s="454"/>
      <c r="T764" s="454"/>
      <c r="U764" s="454"/>
      <c r="V764" s="454"/>
      <c r="W764" s="454"/>
      <c r="X764" s="454"/>
      <c r="Y764" s="454"/>
      <c r="Z764" s="454"/>
      <c r="AA764" s="454"/>
      <c r="AB764" s="454"/>
      <c r="AC764" s="454"/>
      <c r="AD764" s="454"/>
      <c r="AE764" s="454"/>
      <c r="AF764" s="454"/>
      <c r="AG764" s="454"/>
      <c r="AH764" s="454"/>
      <c r="AI764" s="454"/>
      <c r="AJ764" s="454"/>
      <c r="AK764" s="454"/>
      <c r="AL764" s="454"/>
      <c r="AM764" s="454"/>
      <c r="AN764" s="454"/>
      <c r="AO764" s="454"/>
      <c r="AP764" s="454"/>
      <c r="AQ764" s="454"/>
      <c r="AR764" s="454"/>
      <c r="AS764" s="454"/>
      <c r="AT764" s="454"/>
      <c r="AU764" s="454"/>
      <c r="AV764" s="454"/>
      <c r="AW764" s="454"/>
      <c r="AX764" s="454"/>
      <c r="AY764" s="454"/>
      <c r="AZ764" s="454"/>
      <c r="BA764" s="454"/>
      <c r="BB764" s="454"/>
      <c r="BC764" s="454"/>
      <c r="BD764" s="454"/>
      <c r="BE764" s="454"/>
      <c r="BF764" s="454"/>
      <c r="BG764" s="454"/>
      <c r="BH764" s="454"/>
      <c r="BI764" s="454"/>
      <c r="BJ764" s="454"/>
      <c r="BK764" s="454"/>
      <c r="BL764" s="454"/>
      <c r="BM764" s="454"/>
      <c r="BN764" s="454"/>
      <c r="BO764" s="454"/>
      <c r="BP764" s="454"/>
      <c r="BQ764" s="454"/>
      <c r="BR764" s="454"/>
      <c r="BS764" s="454"/>
      <c r="BT764" s="454"/>
      <c r="BU764" s="454"/>
      <c r="BV764" s="454"/>
      <c r="BW764" s="454"/>
      <c r="BX764" s="454"/>
      <c r="BY764" s="454"/>
      <c r="BZ764" s="454"/>
      <c r="CA764" s="454"/>
      <c r="CB764" s="454"/>
      <c r="CC764" s="454"/>
      <c r="CD764" s="454"/>
      <c r="CE764" s="454"/>
      <c r="CF764" s="454"/>
      <c r="CG764" s="454"/>
      <c r="CH764" s="454"/>
      <c r="CI764" s="454"/>
      <c r="CJ764" s="454"/>
      <c r="CK764" s="454"/>
      <c r="CL764" s="454"/>
      <c r="CM764" s="454"/>
      <c r="CN764" s="454"/>
      <c r="CO764" s="454"/>
      <c r="CP764" s="454"/>
      <c r="CQ764" s="454"/>
      <c r="CR764" s="454"/>
      <c r="CS764" s="454"/>
      <c r="CT764" s="454"/>
      <c r="CU764" s="454"/>
      <c r="CV764" s="454"/>
      <c r="CW764" s="454"/>
      <c r="CX764" s="454"/>
      <c r="CY764" s="454"/>
      <c r="CZ764" s="454"/>
      <c r="DA764" s="454"/>
      <c r="DB764" s="454"/>
      <c r="DC764" s="454"/>
      <c r="DD764" s="454"/>
      <c r="DE764" s="454"/>
      <c r="DF764" s="454"/>
      <c r="DG764" s="454"/>
      <c r="DH764" s="454"/>
      <c r="DI764" s="454"/>
      <c r="DJ764" s="454"/>
      <c r="DK764" s="454"/>
      <c r="DL764" s="454"/>
      <c r="DM764" s="454"/>
      <c r="DN764" s="454"/>
      <c r="DO764" s="454"/>
      <c r="DP764" s="454"/>
      <c r="DQ764" s="454"/>
      <c r="DR764" s="454"/>
      <c r="DS764" s="454"/>
      <c r="DT764" s="454"/>
      <c r="DU764" s="454"/>
      <c r="DV764" s="454"/>
      <c r="DW764" s="454"/>
      <c r="DX764" s="454"/>
      <c r="DY764" s="454"/>
      <c r="DZ764" s="454"/>
      <c r="EA764" s="454"/>
      <c r="EB764" s="454"/>
      <c r="EC764" s="454"/>
      <c r="ED764" s="454"/>
      <c r="EE764" s="454"/>
      <c r="EF764" s="454"/>
      <c r="EG764" s="454"/>
      <c r="EH764" s="454"/>
      <c r="EI764" s="454"/>
      <c r="EJ764" s="454"/>
      <c r="EK764" s="454"/>
      <c r="EL764" s="454"/>
      <c r="EM764" s="454"/>
      <c r="EN764" s="454"/>
      <c r="EO764" s="454"/>
      <c r="EP764" s="454"/>
      <c r="EQ764" s="454"/>
      <c r="ER764" s="454"/>
      <c r="ES764" s="454"/>
      <c r="ET764" s="454"/>
      <c r="EU764" s="581"/>
      <c r="EV764" s="581"/>
      <c r="EW764" s="581"/>
      <c r="EX764" s="581"/>
      <c r="EY764" s="581"/>
      <c r="EZ764" s="581"/>
      <c r="FA764" s="581"/>
      <c r="FB764" s="581"/>
      <c r="FC764" s="581"/>
      <c r="FD764" s="581"/>
      <c r="FE764" s="581"/>
    </row>
    <row r="765" spans="1:161">
      <c r="A765" s="454"/>
      <c r="B765" s="653"/>
      <c r="C765" s="454"/>
      <c r="D765" s="454"/>
      <c r="E765" s="454"/>
      <c r="F765" s="504"/>
      <c r="G765" s="454"/>
      <c r="H765" s="454"/>
      <c r="I765" s="454"/>
      <c r="J765" s="454"/>
      <c r="K765" s="454"/>
      <c r="L765" s="454"/>
      <c r="M765" s="454"/>
      <c r="N765" s="454"/>
      <c r="O765" s="454"/>
      <c r="P765" s="454"/>
      <c r="Q765" s="454"/>
      <c r="R765" s="454"/>
      <c r="S765" s="454"/>
      <c r="T765" s="454"/>
      <c r="U765" s="454"/>
      <c r="V765" s="454"/>
      <c r="W765" s="454"/>
      <c r="X765" s="454"/>
      <c r="Y765" s="454"/>
      <c r="Z765" s="454"/>
      <c r="AA765" s="454"/>
      <c r="AB765" s="454"/>
      <c r="AC765" s="454"/>
      <c r="AD765" s="454"/>
      <c r="AE765" s="454"/>
      <c r="AF765" s="454"/>
      <c r="AG765" s="454"/>
      <c r="AH765" s="454"/>
      <c r="AI765" s="454"/>
      <c r="AJ765" s="454"/>
      <c r="AK765" s="454"/>
      <c r="AL765" s="454"/>
      <c r="AM765" s="454"/>
      <c r="AN765" s="454"/>
      <c r="AO765" s="454"/>
      <c r="AP765" s="454"/>
      <c r="AQ765" s="454"/>
      <c r="AR765" s="454"/>
      <c r="AS765" s="454"/>
      <c r="AT765" s="454"/>
      <c r="AU765" s="454"/>
      <c r="AV765" s="454"/>
      <c r="AW765" s="454"/>
      <c r="AX765" s="454"/>
      <c r="AY765" s="454"/>
      <c r="AZ765" s="454"/>
      <c r="BA765" s="454"/>
      <c r="BB765" s="454"/>
      <c r="BC765" s="454"/>
      <c r="BD765" s="454"/>
      <c r="BE765" s="454"/>
      <c r="BF765" s="454"/>
      <c r="BG765" s="454"/>
      <c r="BH765" s="454"/>
      <c r="BI765" s="454"/>
      <c r="BJ765" s="454"/>
      <c r="BK765" s="454"/>
      <c r="BL765" s="454"/>
      <c r="BM765" s="454"/>
      <c r="BN765" s="454"/>
      <c r="BO765" s="454"/>
      <c r="BP765" s="454"/>
      <c r="BQ765" s="454"/>
      <c r="BR765" s="454"/>
      <c r="BS765" s="454"/>
      <c r="BT765" s="454"/>
      <c r="BU765" s="454"/>
      <c r="BV765" s="454"/>
      <c r="BW765" s="454"/>
      <c r="BX765" s="454"/>
      <c r="BY765" s="454"/>
      <c r="BZ765" s="454"/>
      <c r="CA765" s="454"/>
      <c r="CB765" s="454"/>
      <c r="CC765" s="454"/>
      <c r="CD765" s="454"/>
      <c r="CE765" s="454"/>
      <c r="CF765" s="454"/>
      <c r="CG765" s="454"/>
      <c r="CH765" s="454"/>
      <c r="CI765" s="454"/>
      <c r="CJ765" s="454"/>
      <c r="CK765" s="454"/>
      <c r="CL765" s="454"/>
      <c r="CM765" s="454"/>
      <c r="CN765" s="454"/>
      <c r="CO765" s="454"/>
      <c r="CP765" s="454"/>
      <c r="CQ765" s="454"/>
      <c r="CR765" s="454"/>
      <c r="CS765" s="454"/>
      <c r="CT765" s="454"/>
      <c r="CU765" s="454"/>
      <c r="CV765" s="454"/>
      <c r="CW765" s="454"/>
      <c r="CX765" s="454"/>
      <c r="CY765" s="454"/>
      <c r="CZ765" s="454"/>
      <c r="DA765" s="454"/>
      <c r="DB765" s="454"/>
      <c r="DC765" s="454"/>
      <c r="DD765" s="454"/>
      <c r="DE765" s="454"/>
      <c r="DF765" s="454"/>
      <c r="DG765" s="454"/>
      <c r="DH765" s="454"/>
      <c r="DI765" s="454"/>
      <c r="DJ765" s="454"/>
      <c r="DK765" s="454"/>
      <c r="DL765" s="454"/>
      <c r="DM765" s="454"/>
      <c r="DN765" s="454"/>
      <c r="DO765" s="454"/>
      <c r="DP765" s="454"/>
      <c r="DQ765" s="454"/>
      <c r="DR765" s="454"/>
      <c r="DS765" s="454"/>
      <c r="DT765" s="454"/>
      <c r="DU765" s="454"/>
      <c r="DV765" s="454"/>
      <c r="DW765" s="454"/>
      <c r="DX765" s="454"/>
      <c r="DY765" s="454"/>
      <c r="DZ765" s="454"/>
      <c r="EA765" s="454"/>
      <c r="EB765" s="454"/>
      <c r="EC765" s="454"/>
      <c r="ED765" s="454"/>
      <c r="EE765" s="454"/>
      <c r="EF765" s="454"/>
      <c r="EG765" s="454"/>
      <c r="EH765" s="454"/>
      <c r="EI765" s="454"/>
      <c r="EJ765" s="454"/>
      <c r="EK765" s="454"/>
      <c r="EL765" s="454"/>
      <c r="EM765" s="454"/>
      <c r="EN765" s="454"/>
      <c r="EO765" s="454"/>
      <c r="EP765" s="454"/>
      <c r="EQ765" s="454"/>
      <c r="ER765" s="454"/>
      <c r="ES765" s="454"/>
      <c r="ET765" s="454"/>
      <c r="EU765" s="581"/>
      <c r="EV765" s="581"/>
      <c r="EW765" s="581"/>
      <c r="EX765" s="581"/>
      <c r="EY765" s="581"/>
      <c r="EZ765" s="581"/>
      <c r="FA765" s="581"/>
      <c r="FB765" s="581"/>
      <c r="FC765" s="581"/>
      <c r="FD765" s="581"/>
      <c r="FE765" s="581"/>
    </row>
    <row r="766" spans="1:161">
      <c r="A766" s="454"/>
      <c r="B766" s="653"/>
      <c r="C766" s="454"/>
      <c r="D766" s="454"/>
      <c r="E766" s="454"/>
      <c r="F766" s="504"/>
      <c r="G766" s="454"/>
      <c r="H766" s="454"/>
      <c r="I766" s="454"/>
      <c r="J766" s="454"/>
      <c r="K766" s="454"/>
      <c r="L766" s="454"/>
      <c r="M766" s="454"/>
      <c r="N766" s="454"/>
      <c r="O766" s="454"/>
      <c r="P766" s="454"/>
      <c r="Q766" s="454"/>
      <c r="R766" s="454"/>
      <c r="S766" s="454"/>
      <c r="T766" s="454"/>
      <c r="U766" s="454"/>
      <c r="V766" s="454"/>
      <c r="W766" s="454"/>
      <c r="X766" s="454"/>
      <c r="Y766" s="454"/>
      <c r="Z766" s="454"/>
      <c r="AA766" s="454"/>
      <c r="AB766" s="454"/>
      <c r="AC766" s="454"/>
      <c r="AD766" s="454"/>
      <c r="AE766" s="454"/>
      <c r="AF766" s="454"/>
      <c r="AG766" s="454"/>
      <c r="AH766" s="454"/>
      <c r="AI766" s="454"/>
      <c r="AJ766" s="454"/>
      <c r="AK766" s="454"/>
      <c r="AL766" s="454"/>
      <c r="AM766" s="454"/>
      <c r="AN766" s="454"/>
      <c r="AO766" s="454"/>
      <c r="AP766" s="454"/>
      <c r="AQ766" s="454"/>
      <c r="AR766" s="454"/>
      <c r="AS766" s="454"/>
      <c r="AT766" s="454"/>
      <c r="AU766" s="454"/>
      <c r="AV766" s="454"/>
      <c r="AW766" s="454"/>
      <c r="AX766" s="454"/>
      <c r="AY766" s="454"/>
      <c r="AZ766" s="454"/>
      <c r="BA766" s="454"/>
      <c r="BB766" s="454"/>
      <c r="BC766" s="454"/>
      <c r="BD766" s="454"/>
      <c r="BE766" s="454"/>
      <c r="BF766" s="454"/>
      <c r="BG766" s="454"/>
      <c r="BH766" s="454"/>
      <c r="BI766" s="454"/>
      <c r="BJ766" s="454"/>
      <c r="BK766" s="454"/>
      <c r="BL766" s="454"/>
      <c r="BM766" s="454"/>
      <c r="BN766" s="454"/>
      <c r="BO766" s="454"/>
      <c r="BP766" s="454"/>
      <c r="BQ766" s="454"/>
      <c r="BR766" s="454"/>
      <c r="BS766" s="454"/>
      <c r="BT766" s="454"/>
      <c r="BU766" s="454"/>
      <c r="BV766" s="454"/>
      <c r="BW766" s="454"/>
      <c r="BX766" s="454"/>
      <c r="BY766" s="454"/>
      <c r="BZ766" s="454"/>
      <c r="CA766" s="454"/>
      <c r="CB766" s="454"/>
      <c r="CC766" s="454"/>
      <c r="CD766" s="454"/>
      <c r="CE766" s="454"/>
      <c r="CF766" s="454"/>
      <c r="CG766" s="454"/>
      <c r="CH766" s="454"/>
      <c r="CI766" s="454"/>
      <c r="CJ766" s="454"/>
      <c r="CK766" s="454"/>
      <c r="CL766" s="454"/>
      <c r="CM766" s="454"/>
      <c r="CN766" s="454"/>
      <c r="CO766" s="454"/>
      <c r="CP766" s="454"/>
      <c r="CQ766" s="454"/>
      <c r="CR766" s="454"/>
      <c r="CS766" s="454"/>
      <c r="CT766" s="454"/>
      <c r="CU766" s="454"/>
      <c r="CV766" s="454"/>
      <c r="CW766" s="454"/>
      <c r="CX766" s="454"/>
      <c r="CY766" s="454"/>
      <c r="CZ766" s="454"/>
      <c r="DA766" s="454"/>
      <c r="DB766" s="454"/>
      <c r="DC766" s="454"/>
      <c r="DD766" s="454"/>
      <c r="DE766" s="454"/>
      <c r="DF766" s="454"/>
      <c r="DG766" s="454"/>
      <c r="DH766" s="454"/>
      <c r="DI766" s="454"/>
      <c r="DJ766" s="454"/>
      <c r="DK766" s="454"/>
      <c r="DL766" s="454"/>
      <c r="DM766" s="454"/>
      <c r="DN766" s="454"/>
      <c r="DO766" s="454"/>
      <c r="DP766" s="454"/>
      <c r="DQ766" s="454"/>
      <c r="DR766" s="454"/>
      <c r="DS766" s="454"/>
      <c r="DT766" s="454"/>
      <c r="DU766" s="454"/>
      <c r="DV766" s="454"/>
      <c r="DW766" s="454"/>
      <c r="DX766" s="454"/>
      <c r="DY766" s="454"/>
      <c r="DZ766" s="454"/>
      <c r="EA766" s="454"/>
      <c r="EB766" s="454"/>
      <c r="EC766" s="454"/>
      <c r="ED766" s="454"/>
      <c r="EE766" s="454"/>
      <c r="EF766" s="454"/>
      <c r="EG766" s="454"/>
      <c r="EH766" s="454"/>
      <c r="EI766" s="454"/>
      <c r="EJ766" s="454"/>
      <c r="EK766" s="454"/>
      <c r="EL766" s="454"/>
      <c r="EM766" s="454"/>
      <c r="EN766" s="454"/>
      <c r="EO766" s="454"/>
      <c r="EP766" s="454"/>
      <c r="EQ766" s="454"/>
      <c r="ER766" s="454"/>
      <c r="ES766" s="454"/>
      <c r="ET766" s="454"/>
      <c r="EU766" s="581"/>
      <c r="EV766" s="581"/>
      <c r="EW766" s="581"/>
      <c r="EX766" s="581"/>
      <c r="EY766" s="581"/>
      <c r="EZ766" s="581"/>
      <c r="FA766" s="581"/>
      <c r="FB766" s="581"/>
      <c r="FC766" s="581"/>
      <c r="FD766" s="581"/>
      <c r="FE766" s="581"/>
    </row>
    <row r="767" spans="1:161">
      <c r="A767" s="454"/>
      <c r="B767" s="653"/>
      <c r="C767" s="454"/>
      <c r="D767" s="454"/>
      <c r="E767" s="454"/>
      <c r="F767" s="504"/>
      <c r="G767" s="454"/>
      <c r="H767" s="454"/>
      <c r="I767" s="454"/>
      <c r="J767" s="454"/>
      <c r="K767" s="454"/>
      <c r="L767" s="454"/>
      <c r="M767" s="454"/>
      <c r="N767" s="454"/>
      <c r="O767" s="454"/>
      <c r="P767" s="454"/>
      <c r="Q767" s="454"/>
      <c r="R767" s="454"/>
      <c r="S767" s="454"/>
      <c r="T767" s="454"/>
      <c r="U767" s="454"/>
      <c r="V767" s="454"/>
      <c r="W767" s="454"/>
      <c r="X767" s="454"/>
      <c r="Y767" s="454"/>
      <c r="Z767" s="454"/>
      <c r="AA767" s="454"/>
      <c r="AB767" s="454"/>
      <c r="AC767" s="454"/>
      <c r="AD767" s="454"/>
      <c r="AE767" s="454"/>
      <c r="AF767" s="454"/>
      <c r="AG767" s="454"/>
      <c r="AH767" s="454"/>
      <c r="AI767" s="454"/>
      <c r="AJ767" s="454"/>
      <c r="AK767" s="454"/>
      <c r="AL767" s="454"/>
      <c r="AM767" s="454"/>
      <c r="AN767" s="454"/>
      <c r="AO767" s="454"/>
      <c r="AP767" s="454"/>
      <c r="AQ767" s="454"/>
      <c r="AR767" s="454"/>
      <c r="AS767" s="454"/>
      <c r="AT767" s="454"/>
      <c r="AU767" s="454"/>
      <c r="AV767" s="454"/>
      <c r="AW767" s="454"/>
      <c r="AX767" s="454"/>
      <c r="AY767" s="454"/>
      <c r="AZ767" s="454"/>
      <c r="BA767" s="454"/>
      <c r="BB767" s="454"/>
      <c r="BC767" s="454"/>
      <c r="BD767" s="454"/>
      <c r="BE767" s="454"/>
      <c r="BF767" s="454"/>
      <c r="BG767" s="454"/>
      <c r="BH767" s="454"/>
      <c r="BI767" s="454"/>
      <c r="BJ767" s="454"/>
      <c r="BK767" s="454"/>
      <c r="BL767" s="454"/>
      <c r="BM767" s="454"/>
      <c r="BN767" s="454"/>
      <c r="BO767" s="454"/>
      <c r="BP767" s="454"/>
      <c r="BQ767" s="454"/>
      <c r="BR767" s="454"/>
      <c r="BS767" s="454"/>
      <c r="BT767" s="454"/>
      <c r="BU767" s="454"/>
      <c r="BV767" s="454"/>
      <c r="BW767" s="454"/>
      <c r="BX767" s="454"/>
      <c r="BY767" s="454"/>
      <c r="BZ767" s="454"/>
      <c r="CA767" s="454"/>
      <c r="CB767" s="454"/>
      <c r="CC767" s="454"/>
      <c r="CD767" s="454"/>
      <c r="CE767" s="454"/>
      <c r="CF767" s="454"/>
      <c r="CG767" s="454"/>
      <c r="CH767" s="454"/>
      <c r="CI767" s="454"/>
      <c r="CJ767" s="454"/>
      <c r="CK767" s="454"/>
      <c r="CL767" s="454"/>
      <c r="CM767" s="454"/>
      <c r="CN767" s="454"/>
      <c r="CO767" s="454"/>
      <c r="CP767" s="454"/>
      <c r="CQ767" s="454"/>
      <c r="CR767" s="454"/>
      <c r="CS767" s="454"/>
      <c r="CT767" s="454"/>
      <c r="CU767" s="454"/>
      <c r="CV767" s="454"/>
      <c r="CW767" s="454"/>
      <c r="CX767" s="454"/>
      <c r="CY767" s="454"/>
      <c r="CZ767" s="454"/>
      <c r="DA767" s="454"/>
      <c r="DB767" s="454"/>
      <c r="DC767" s="454"/>
      <c r="DD767" s="454"/>
      <c r="DE767" s="454"/>
      <c r="DF767" s="454"/>
      <c r="DG767" s="454"/>
      <c r="DH767" s="454"/>
      <c r="DI767" s="454"/>
      <c r="DJ767" s="454"/>
      <c r="DK767" s="454"/>
      <c r="DL767" s="454"/>
      <c r="DM767" s="454"/>
      <c r="DN767" s="454"/>
      <c r="DO767" s="454"/>
      <c r="DP767" s="454"/>
      <c r="DQ767" s="454"/>
      <c r="DR767" s="454"/>
      <c r="DS767" s="454"/>
      <c r="DT767" s="454"/>
      <c r="DU767" s="454"/>
      <c r="DV767" s="454"/>
      <c r="DW767" s="454"/>
      <c r="DX767" s="454"/>
      <c r="DY767" s="454"/>
      <c r="DZ767" s="454"/>
      <c r="EA767" s="454"/>
      <c r="EB767" s="454"/>
      <c r="EC767" s="454"/>
      <c r="ED767" s="454"/>
      <c r="EE767" s="454"/>
      <c r="EF767" s="454"/>
      <c r="EG767" s="454"/>
      <c r="EH767" s="454"/>
      <c r="EI767" s="454"/>
      <c r="EJ767" s="454"/>
      <c r="EK767" s="454"/>
      <c r="EL767" s="454"/>
      <c r="EM767" s="454"/>
      <c r="EN767" s="454"/>
      <c r="EO767" s="454"/>
      <c r="EP767" s="454"/>
      <c r="EQ767" s="454"/>
      <c r="ER767" s="454"/>
      <c r="ES767" s="454"/>
      <c r="ET767" s="454"/>
      <c r="EU767" s="581"/>
      <c r="EV767" s="581"/>
      <c r="EW767" s="581"/>
      <c r="EX767" s="581"/>
      <c r="EY767" s="581"/>
      <c r="EZ767" s="581"/>
      <c r="FA767" s="581"/>
      <c r="FB767" s="581"/>
      <c r="FC767" s="581"/>
      <c r="FD767" s="581"/>
      <c r="FE767" s="581"/>
    </row>
    <row r="768" spans="1:161">
      <c r="A768" s="454"/>
      <c r="B768" s="653"/>
      <c r="C768" s="454"/>
      <c r="D768" s="454"/>
      <c r="E768" s="454"/>
      <c r="F768" s="504"/>
      <c r="G768" s="454"/>
      <c r="H768" s="454"/>
      <c r="I768" s="454"/>
      <c r="J768" s="454"/>
      <c r="K768" s="454"/>
      <c r="L768" s="454"/>
      <c r="M768" s="454"/>
      <c r="N768" s="454"/>
      <c r="O768" s="454"/>
      <c r="P768" s="454"/>
      <c r="Q768" s="454"/>
      <c r="R768" s="454"/>
      <c r="S768" s="454"/>
      <c r="T768" s="454"/>
      <c r="U768" s="454"/>
      <c r="V768" s="454"/>
      <c r="W768" s="454"/>
      <c r="X768" s="454"/>
      <c r="Y768" s="454"/>
      <c r="Z768" s="454"/>
      <c r="AA768" s="454"/>
      <c r="AB768" s="454"/>
      <c r="AC768" s="454"/>
      <c r="AD768" s="454"/>
      <c r="AE768" s="454"/>
      <c r="AF768" s="454"/>
      <c r="AG768" s="454"/>
      <c r="AH768" s="454"/>
      <c r="AI768" s="454"/>
      <c r="AJ768" s="454"/>
      <c r="AK768" s="454"/>
      <c r="AL768" s="454"/>
      <c r="AM768" s="454"/>
      <c r="AN768" s="454"/>
      <c r="AO768" s="454"/>
      <c r="AP768" s="454"/>
      <c r="AQ768" s="454"/>
      <c r="AR768" s="454"/>
      <c r="AS768" s="454"/>
      <c r="AT768" s="454"/>
      <c r="AU768" s="454"/>
      <c r="AV768" s="454"/>
      <c r="AW768" s="454"/>
      <c r="AX768" s="454"/>
      <c r="AY768" s="454"/>
      <c r="AZ768" s="454"/>
      <c r="BA768" s="454"/>
      <c r="BB768" s="454"/>
      <c r="BC768" s="454"/>
      <c r="BD768" s="454"/>
      <c r="BE768" s="454"/>
      <c r="BF768" s="454"/>
      <c r="BG768" s="454"/>
      <c r="BH768" s="454"/>
      <c r="BI768" s="454"/>
      <c r="BJ768" s="454"/>
      <c r="BK768" s="454"/>
      <c r="BL768" s="454"/>
      <c r="BM768" s="454"/>
      <c r="BN768" s="454"/>
      <c r="BO768" s="454"/>
      <c r="BP768" s="454"/>
      <c r="BQ768" s="454"/>
      <c r="BR768" s="454"/>
      <c r="BS768" s="454"/>
      <c r="BT768" s="454"/>
      <c r="BU768" s="454"/>
      <c r="BV768" s="454"/>
      <c r="BW768" s="454"/>
      <c r="BX768" s="454"/>
      <c r="BY768" s="454"/>
      <c r="BZ768" s="454"/>
      <c r="CA768" s="454"/>
      <c r="CB768" s="454"/>
      <c r="CC768" s="454"/>
      <c r="CD768" s="454"/>
      <c r="CE768" s="454"/>
      <c r="CF768" s="454"/>
      <c r="CG768" s="454"/>
      <c r="CH768" s="454"/>
      <c r="CI768" s="454"/>
      <c r="CJ768" s="454"/>
      <c r="CK768" s="454"/>
      <c r="CL768" s="454"/>
      <c r="CM768" s="454"/>
      <c r="CN768" s="454"/>
      <c r="CO768" s="454"/>
      <c r="CP768" s="454"/>
      <c r="CQ768" s="454"/>
      <c r="CR768" s="454"/>
      <c r="CS768" s="454"/>
      <c r="CT768" s="454"/>
      <c r="CU768" s="454"/>
      <c r="CV768" s="454"/>
      <c r="CW768" s="454"/>
      <c r="CX768" s="454"/>
      <c r="CY768" s="454"/>
      <c r="CZ768" s="454"/>
      <c r="DA768" s="454"/>
      <c r="DB768" s="454"/>
      <c r="DC768" s="454"/>
      <c r="DD768" s="454"/>
      <c r="DE768" s="454"/>
      <c r="DF768" s="454"/>
      <c r="DG768" s="454"/>
      <c r="DH768" s="454"/>
      <c r="DI768" s="454"/>
      <c r="DJ768" s="454"/>
      <c r="DK768" s="454"/>
      <c r="DL768" s="454"/>
      <c r="DM768" s="454"/>
      <c r="DN768" s="454"/>
      <c r="DO768" s="454"/>
      <c r="DP768" s="454"/>
      <c r="DQ768" s="454"/>
      <c r="DR768" s="454"/>
      <c r="DS768" s="454"/>
      <c r="DT768" s="454"/>
      <c r="DU768" s="454"/>
      <c r="DV768" s="454"/>
      <c r="DW768" s="454"/>
      <c r="DX768" s="454"/>
      <c r="DY768" s="454"/>
      <c r="DZ768" s="454"/>
      <c r="EA768" s="454"/>
      <c r="EB768" s="454"/>
      <c r="EC768" s="454"/>
      <c r="ED768" s="454"/>
      <c r="EE768" s="454"/>
      <c r="EF768" s="454"/>
      <c r="EG768" s="454"/>
      <c r="EH768" s="454"/>
      <c r="EI768" s="454"/>
      <c r="EJ768" s="454"/>
      <c r="EK768" s="454"/>
      <c r="EL768" s="454"/>
      <c r="EM768" s="454"/>
      <c r="EN768" s="454"/>
      <c r="EO768" s="454"/>
      <c r="EP768" s="454"/>
      <c r="EQ768" s="454"/>
      <c r="ER768" s="454"/>
      <c r="ES768" s="454"/>
      <c r="ET768" s="454"/>
      <c r="EU768" s="581"/>
      <c r="EV768" s="581"/>
      <c r="EW768" s="581"/>
      <c r="EX768" s="581"/>
      <c r="EY768" s="581"/>
      <c r="EZ768" s="581"/>
      <c r="FA768" s="581"/>
      <c r="FB768" s="581"/>
      <c r="FC768" s="581"/>
      <c r="FD768" s="581"/>
      <c r="FE768" s="581"/>
    </row>
    <row r="769" spans="1:161">
      <c r="A769" s="454"/>
      <c r="B769" s="653"/>
      <c r="C769" s="454"/>
      <c r="D769" s="454"/>
      <c r="E769" s="454"/>
      <c r="F769" s="504"/>
      <c r="G769" s="454"/>
      <c r="H769" s="454"/>
      <c r="I769" s="454"/>
      <c r="J769" s="454"/>
      <c r="K769" s="454"/>
      <c r="L769" s="454"/>
      <c r="M769" s="454"/>
      <c r="N769" s="454"/>
      <c r="O769" s="454"/>
      <c r="P769" s="454"/>
      <c r="Q769" s="454"/>
      <c r="R769" s="454"/>
      <c r="S769" s="454"/>
      <c r="T769" s="454"/>
      <c r="U769" s="454"/>
      <c r="V769" s="454"/>
      <c r="W769" s="454"/>
      <c r="X769" s="454"/>
      <c r="Y769" s="454"/>
      <c r="Z769" s="454"/>
      <c r="AA769" s="454"/>
      <c r="AB769" s="454"/>
      <c r="AC769" s="454"/>
      <c r="AD769" s="454"/>
      <c r="AE769" s="454"/>
      <c r="AF769" s="454"/>
      <c r="AG769" s="454"/>
      <c r="AH769" s="454"/>
      <c r="AI769" s="454"/>
      <c r="AJ769" s="454"/>
      <c r="AK769" s="454"/>
      <c r="AL769" s="454"/>
      <c r="AM769" s="454"/>
      <c r="AN769" s="454"/>
      <c r="AO769" s="454"/>
      <c r="AP769" s="454"/>
      <c r="AQ769" s="454"/>
      <c r="AR769" s="454"/>
      <c r="AS769" s="454"/>
      <c r="AT769" s="454"/>
      <c r="AU769" s="454"/>
      <c r="AV769" s="454"/>
      <c r="AW769" s="454"/>
      <c r="AX769" s="454"/>
      <c r="AY769" s="454"/>
      <c r="AZ769" s="454"/>
      <c r="BA769" s="454"/>
      <c r="BB769" s="454"/>
      <c r="BC769" s="454"/>
      <c r="BD769" s="454"/>
      <c r="BE769" s="454"/>
      <c r="BF769" s="454"/>
      <c r="BG769" s="454"/>
      <c r="BH769" s="454"/>
      <c r="BI769" s="454"/>
      <c r="BJ769" s="454"/>
      <c r="BK769" s="454"/>
      <c r="BL769" s="454"/>
      <c r="BM769" s="454"/>
      <c r="BN769" s="454"/>
      <c r="BO769" s="454"/>
      <c r="BP769" s="454"/>
      <c r="BQ769" s="454"/>
      <c r="BR769" s="454"/>
      <c r="BS769" s="454"/>
      <c r="BT769" s="454"/>
      <c r="BU769" s="454"/>
      <c r="BV769" s="454"/>
      <c r="BW769" s="454"/>
      <c r="BX769" s="454"/>
      <c r="BY769" s="454"/>
      <c r="BZ769" s="454"/>
      <c r="CA769" s="454"/>
      <c r="CB769" s="454"/>
      <c r="CC769" s="454"/>
      <c r="CD769" s="454"/>
      <c r="CE769" s="454"/>
      <c r="CF769" s="454"/>
      <c r="CG769" s="454"/>
      <c r="CH769" s="454"/>
      <c r="CI769" s="454"/>
      <c r="CJ769" s="454"/>
      <c r="CK769" s="454"/>
      <c r="CL769" s="454"/>
      <c r="CM769" s="454"/>
      <c r="CN769" s="454"/>
      <c r="CO769" s="454"/>
      <c r="CP769" s="454"/>
      <c r="CQ769" s="454"/>
      <c r="CR769" s="454"/>
      <c r="CS769" s="454"/>
      <c r="CT769" s="454"/>
      <c r="CU769" s="454"/>
      <c r="CV769" s="454"/>
      <c r="CW769" s="454"/>
      <c r="CX769" s="454"/>
      <c r="CY769" s="454"/>
      <c r="CZ769" s="454"/>
      <c r="DA769" s="454"/>
      <c r="DB769" s="454"/>
      <c r="DC769" s="454"/>
      <c r="DD769" s="454"/>
      <c r="DE769" s="454"/>
      <c r="DF769" s="454"/>
      <c r="DG769" s="454"/>
      <c r="DH769" s="454"/>
      <c r="DI769" s="454"/>
      <c r="DJ769" s="454"/>
      <c r="DK769" s="454"/>
      <c r="DL769" s="454"/>
      <c r="DM769" s="454"/>
      <c r="DN769" s="454"/>
      <c r="DO769" s="454"/>
      <c r="DP769" s="454"/>
      <c r="DQ769" s="454"/>
      <c r="DR769" s="454"/>
      <c r="DS769" s="454"/>
      <c r="DT769" s="454"/>
      <c r="DU769" s="454"/>
      <c r="DV769" s="454"/>
      <c r="DW769" s="454"/>
      <c r="DX769" s="454"/>
      <c r="DY769" s="454"/>
      <c r="DZ769" s="454"/>
      <c r="EA769" s="454"/>
      <c r="EB769" s="454"/>
      <c r="EC769" s="454"/>
      <c r="ED769" s="454"/>
      <c r="EE769" s="454"/>
      <c r="EF769" s="454"/>
      <c r="EG769" s="454"/>
      <c r="EH769" s="454"/>
      <c r="EI769" s="454"/>
      <c r="EJ769" s="454"/>
      <c r="EK769" s="454"/>
      <c r="EL769" s="454"/>
      <c r="EM769" s="454"/>
      <c r="EN769" s="454"/>
      <c r="EO769" s="454"/>
      <c r="EP769" s="454"/>
      <c r="EQ769" s="454"/>
      <c r="ER769" s="454"/>
      <c r="ES769" s="454"/>
      <c r="ET769" s="454"/>
      <c r="EU769" s="581"/>
      <c r="EV769" s="581"/>
      <c r="EW769" s="581"/>
      <c r="EX769" s="581"/>
      <c r="EY769" s="581"/>
      <c r="EZ769" s="581"/>
      <c r="FA769" s="581"/>
      <c r="FB769" s="581"/>
      <c r="FC769" s="581"/>
      <c r="FD769" s="581"/>
      <c r="FE769" s="581"/>
    </row>
    <row r="770" spans="1:161">
      <c r="A770" s="454"/>
      <c r="B770" s="653"/>
      <c r="C770" s="454"/>
      <c r="D770" s="454"/>
      <c r="E770" s="454"/>
      <c r="F770" s="504"/>
      <c r="G770" s="454"/>
      <c r="H770" s="454"/>
      <c r="I770" s="454"/>
      <c r="J770" s="454"/>
      <c r="K770" s="454"/>
      <c r="L770" s="454"/>
      <c r="M770" s="454"/>
      <c r="N770" s="454"/>
      <c r="O770" s="454"/>
      <c r="P770" s="454"/>
      <c r="Q770" s="454"/>
      <c r="R770" s="454"/>
      <c r="S770" s="454"/>
      <c r="T770" s="454"/>
      <c r="U770" s="454"/>
      <c r="V770" s="454"/>
      <c r="W770" s="454"/>
      <c r="X770" s="454"/>
      <c r="Y770" s="454"/>
      <c r="Z770" s="454"/>
      <c r="AA770" s="454"/>
      <c r="AB770" s="454"/>
      <c r="AC770" s="454"/>
      <c r="AD770" s="454"/>
      <c r="AE770" s="454"/>
      <c r="AF770" s="454"/>
      <c r="AG770" s="454"/>
      <c r="AH770" s="454"/>
      <c r="AI770" s="454"/>
      <c r="AJ770" s="454"/>
      <c r="AK770" s="454"/>
      <c r="AL770" s="454"/>
      <c r="AM770" s="454"/>
      <c r="AN770" s="454"/>
      <c r="AO770" s="454"/>
      <c r="AP770" s="454"/>
      <c r="AQ770" s="454"/>
      <c r="AR770" s="454"/>
      <c r="AS770" s="454"/>
      <c r="AT770" s="454"/>
      <c r="AU770" s="454"/>
      <c r="AV770" s="454"/>
      <c r="AW770" s="454"/>
      <c r="AX770" s="454"/>
      <c r="AY770" s="454"/>
      <c r="AZ770" s="454"/>
      <c r="BA770" s="454"/>
      <c r="BB770" s="454"/>
      <c r="BC770" s="454"/>
      <c r="BD770" s="454"/>
      <c r="BE770" s="454"/>
      <c r="BF770" s="454"/>
      <c r="BG770" s="454"/>
      <c r="BH770" s="454"/>
      <c r="BI770" s="454"/>
      <c r="BJ770" s="454"/>
      <c r="BK770" s="454"/>
      <c r="BL770" s="454"/>
      <c r="BM770" s="454"/>
      <c r="BN770" s="454"/>
      <c r="BO770" s="454"/>
      <c r="BP770" s="454"/>
      <c r="BQ770" s="454"/>
      <c r="BR770" s="454"/>
      <c r="BS770" s="454"/>
      <c r="BT770" s="454"/>
      <c r="BU770" s="454"/>
      <c r="BV770" s="454"/>
      <c r="BW770" s="454"/>
      <c r="BX770" s="454"/>
      <c r="BY770" s="454"/>
      <c r="BZ770" s="454"/>
      <c r="CA770" s="454"/>
      <c r="CB770" s="454"/>
      <c r="CC770" s="454"/>
      <c r="CD770" s="454"/>
      <c r="CE770" s="454"/>
      <c r="CF770" s="454"/>
      <c r="CG770" s="454"/>
      <c r="CH770" s="454"/>
      <c r="CI770" s="454"/>
      <c r="CJ770" s="454"/>
      <c r="CK770" s="454"/>
      <c r="CL770" s="454"/>
      <c r="CM770" s="454"/>
      <c r="CN770" s="454"/>
      <c r="CO770" s="454"/>
      <c r="CP770" s="454"/>
      <c r="CQ770" s="454"/>
      <c r="CR770" s="454"/>
      <c r="CS770" s="454"/>
      <c r="CT770" s="454"/>
      <c r="CU770" s="454"/>
      <c r="CV770" s="454"/>
      <c r="CW770" s="454"/>
      <c r="CX770" s="454"/>
      <c r="CY770" s="454"/>
      <c r="CZ770" s="454"/>
      <c r="DA770" s="454"/>
      <c r="DB770" s="454"/>
      <c r="DC770" s="454"/>
      <c r="DD770" s="454"/>
      <c r="DE770" s="454"/>
      <c r="DF770" s="454"/>
      <c r="DG770" s="454"/>
      <c r="DH770" s="454"/>
      <c r="DI770" s="454"/>
      <c r="DJ770" s="454"/>
      <c r="DK770" s="454"/>
      <c r="DL770" s="454"/>
      <c r="DM770" s="454"/>
      <c r="DN770" s="454"/>
      <c r="DO770" s="454"/>
      <c r="DP770" s="454"/>
      <c r="DQ770" s="454"/>
      <c r="DR770" s="454"/>
      <c r="DS770" s="454"/>
      <c r="DT770" s="454"/>
      <c r="DU770" s="454"/>
      <c r="DV770" s="454"/>
      <c r="DW770" s="454"/>
      <c r="DX770" s="454"/>
      <c r="DY770" s="454"/>
      <c r="DZ770" s="454"/>
      <c r="EA770" s="454"/>
      <c r="EB770" s="454"/>
      <c r="EC770" s="454"/>
      <c r="ED770" s="454"/>
      <c r="EE770" s="454"/>
      <c r="EF770" s="454"/>
      <c r="EG770" s="454"/>
      <c r="EH770" s="454"/>
      <c r="EI770" s="454"/>
      <c r="EJ770" s="454"/>
      <c r="EK770" s="454"/>
      <c r="EL770" s="454"/>
      <c r="EM770" s="454"/>
      <c r="EN770" s="454"/>
      <c r="EO770" s="454"/>
      <c r="EP770" s="454"/>
      <c r="EQ770" s="454"/>
      <c r="ER770" s="454"/>
      <c r="ES770" s="454"/>
      <c r="ET770" s="454"/>
      <c r="EU770" s="581"/>
      <c r="EV770" s="581"/>
      <c r="EW770" s="581"/>
      <c r="EX770" s="581"/>
      <c r="EY770" s="581"/>
      <c r="EZ770" s="581"/>
      <c r="FA770" s="581"/>
      <c r="FB770" s="581"/>
      <c r="FC770" s="581"/>
      <c r="FD770" s="581"/>
      <c r="FE770" s="581"/>
    </row>
    <row r="771" spans="1:161">
      <c r="A771" s="454"/>
      <c r="B771" s="653"/>
      <c r="C771" s="454"/>
      <c r="D771" s="454"/>
      <c r="E771" s="454"/>
      <c r="F771" s="504"/>
      <c r="G771" s="454"/>
      <c r="H771" s="454"/>
      <c r="I771" s="454"/>
      <c r="J771" s="454"/>
      <c r="K771" s="454"/>
      <c r="L771" s="454"/>
      <c r="M771" s="454"/>
      <c r="N771" s="454"/>
      <c r="O771" s="454"/>
      <c r="P771" s="454"/>
      <c r="Q771" s="454"/>
      <c r="R771" s="454"/>
      <c r="S771" s="454"/>
      <c r="T771" s="454"/>
      <c r="U771" s="454"/>
      <c r="V771" s="454"/>
      <c r="W771" s="454"/>
      <c r="X771" s="454"/>
      <c r="Y771" s="454"/>
      <c r="Z771" s="454"/>
      <c r="AA771" s="454"/>
      <c r="AB771" s="454"/>
      <c r="AC771" s="454"/>
      <c r="AD771" s="454"/>
      <c r="AE771" s="454"/>
      <c r="AF771" s="454"/>
      <c r="AG771" s="454"/>
      <c r="AH771" s="454"/>
      <c r="AI771" s="454"/>
      <c r="AJ771" s="454"/>
      <c r="AK771" s="454"/>
      <c r="AL771" s="454"/>
      <c r="AM771" s="454"/>
      <c r="AN771" s="454"/>
      <c r="AO771" s="454"/>
      <c r="AP771" s="454"/>
      <c r="AQ771" s="454"/>
      <c r="AR771" s="454"/>
      <c r="AS771" s="454"/>
      <c r="AT771" s="454"/>
      <c r="AU771" s="454"/>
      <c r="AV771" s="454"/>
      <c r="AW771" s="454"/>
      <c r="AX771" s="454"/>
      <c r="AY771" s="454"/>
      <c r="AZ771" s="454"/>
      <c r="BA771" s="454"/>
      <c r="BB771" s="454"/>
      <c r="BC771" s="454"/>
      <c r="BD771" s="454"/>
      <c r="BE771" s="454"/>
      <c r="BF771" s="454"/>
      <c r="BG771" s="454"/>
      <c r="BH771" s="454"/>
      <c r="BI771" s="454"/>
      <c r="BJ771" s="454"/>
      <c r="BK771" s="454"/>
      <c r="BL771" s="454"/>
      <c r="BM771" s="454"/>
      <c r="BN771" s="454"/>
      <c r="BO771" s="454"/>
      <c r="BP771" s="454"/>
      <c r="BQ771" s="454"/>
      <c r="BR771" s="454"/>
      <c r="BS771" s="454"/>
      <c r="BT771" s="454"/>
      <c r="BU771" s="454"/>
      <c r="BV771" s="454"/>
      <c r="BW771" s="454"/>
      <c r="BX771" s="454"/>
      <c r="BY771" s="454"/>
      <c r="BZ771" s="454"/>
      <c r="CA771" s="454"/>
      <c r="CB771" s="454"/>
      <c r="CC771" s="454"/>
      <c r="CD771" s="454"/>
      <c r="CE771" s="454"/>
      <c r="CF771" s="454"/>
      <c r="CG771" s="454"/>
      <c r="CH771" s="454"/>
      <c r="CI771" s="454"/>
      <c r="CJ771" s="454"/>
      <c r="CK771" s="454"/>
      <c r="CL771" s="454"/>
      <c r="CM771" s="454"/>
      <c r="CN771" s="454"/>
      <c r="CO771" s="454"/>
      <c r="CP771" s="454"/>
      <c r="CQ771" s="454"/>
      <c r="CR771" s="454"/>
      <c r="CS771" s="454"/>
      <c r="CT771" s="454"/>
      <c r="CU771" s="454"/>
      <c r="CV771" s="454"/>
      <c r="CW771" s="454"/>
      <c r="CX771" s="454"/>
      <c r="CY771" s="454"/>
      <c r="CZ771" s="454"/>
      <c r="DA771" s="454"/>
      <c r="DB771" s="454"/>
      <c r="DC771" s="454"/>
      <c r="DD771" s="454"/>
      <c r="DE771" s="454"/>
      <c r="DF771" s="454"/>
      <c r="DG771" s="454"/>
      <c r="DH771" s="454"/>
      <c r="DI771" s="454"/>
      <c r="DJ771" s="454"/>
      <c r="DK771" s="454"/>
      <c r="DL771" s="454"/>
      <c r="DM771" s="454"/>
      <c r="DN771" s="454"/>
      <c r="DO771" s="454"/>
      <c r="DP771" s="454"/>
      <c r="DQ771" s="454"/>
      <c r="DR771" s="454"/>
      <c r="DS771" s="454"/>
      <c r="DT771" s="454"/>
      <c r="DU771" s="454"/>
      <c r="DV771" s="454"/>
      <c r="DW771" s="454"/>
      <c r="DX771" s="454"/>
      <c r="DY771" s="454"/>
      <c r="DZ771" s="454"/>
      <c r="EA771" s="454"/>
      <c r="EB771" s="454"/>
      <c r="EC771" s="454"/>
      <c r="ED771" s="454"/>
      <c r="EE771" s="454"/>
      <c r="EF771" s="454"/>
      <c r="EG771" s="454"/>
      <c r="EH771" s="454"/>
      <c r="EI771" s="454"/>
      <c r="EJ771" s="454"/>
      <c r="EK771" s="454"/>
      <c r="EL771" s="454"/>
      <c r="EM771" s="454"/>
      <c r="EN771" s="454"/>
      <c r="EO771" s="454"/>
      <c r="EP771" s="454"/>
      <c r="EQ771" s="454"/>
      <c r="ER771" s="454"/>
      <c r="ES771" s="454"/>
      <c r="ET771" s="454"/>
      <c r="EU771" s="581"/>
      <c r="EV771" s="581"/>
      <c r="EW771" s="581"/>
      <c r="EX771" s="581"/>
      <c r="EY771" s="581"/>
      <c r="EZ771" s="581"/>
      <c r="FA771" s="581"/>
      <c r="FB771" s="581"/>
      <c r="FC771" s="581"/>
      <c r="FD771" s="581"/>
      <c r="FE771" s="581"/>
    </row>
    <row r="772" spans="1:161">
      <c r="A772" s="454"/>
      <c r="B772" s="653"/>
      <c r="C772" s="454"/>
      <c r="D772" s="454"/>
      <c r="E772" s="454"/>
      <c r="F772" s="504"/>
      <c r="G772" s="454"/>
      <c r="H772" s="454"/>
      <c r="I772" s="454"/>
      <c r="J772" s="454"/>
      <c r="K772" s="454"/>
      <c r="L772" s="454"/>
      <c r="M772" s="454"/>
      <c r="N772" s="454"/>
      <c r="O772" s="454"/>
      <c r="P772" s="454"/>
      <c r="Q772" s="454"/>
      <c r="R772" s="454"/>
      <c r="S772" s="454"/>
      <c r="T772" s="454"/>
      <c r="U772" s="454"/>
      <c r="V772" s="454"/>
      <c r="W772" s="454"/>
      <c r="X772" s="454"/>
      <c r="Y772" s="454"/>
      <c r="Z772" s="454"/>
      <c r="AA772" s="454"/>
      <c r="AB772" s="454"/>
      <c r="AC772" s="454"/>
      <c r="AD772" s="454"/>
      <c r="AE772" s="454"/>
      <c r="AF772" s="454"/>
      <c r="AG772" s="454"/>
      <c r="AH772" s="454"/>
      <c r="AI772" s="454"/>
      <c r="AJ772" s="454"/>
      <c r="AK772" s="454"/>
      <c r="AL772" s="454"/>
      <c r="AM772" s="454"/>
      <c r="AN772" s="454"/>
      <c r="AO772" s="454"/>
      <c r="AP772" s="454"/>
      <c r="AQ772" s="454"/>
      <c r="AR772" s="454"/>
      <c r="AS772" s="454"/>
      <c r="AT772" s="454"/>
      <c r="AU772" s="454"/>
      <c r="AV772" s="454"/>
      <c r="AW772" s="454"/>
      <c r="AX772" s="454"/>
      <c r="AY772" s="454"/>
      <c r="AZ772" s="454"/>
      <c r="BA772" s="454"/>
      <c r="BB772" s="454"/>
      <c r="BC772" s="454"/>
      <c r="BD772" s="454"/>
      <c r="BE772" s="454"/>
      <c r="BF772" s="454"/>
      <c r="BG772" s="454"/>
      <c r="BH772" s="454"/>
      <c r="BI772" s="454"/>
      <c r="BJ772" s="454"/>
      <c r="BK772" s="454"/>
      <c r="BL772" s="454"/>
      <c r="BM772" s="454"/>
      <c r="BN772" s="454"/>
      <c r="BO772" s="454"/>
      <c r="BP772" s="454"/>
      <c r="BQ772" s="454"/>
      <c r="BR772" s="454"/>
      <c r="BS772" s="454"/>
      <c r="BT772" s="454"/>
      <c r="BU772" s="454"/>
      <c r="BV772" s="454"/>
      <c r="BW772" s="454"/>
      <c r="BX772" s="454"/>
      <c r="BY772" s="454"/>
      <c r="BZ772" s="454"/>
      <c r="CA772" s="454"/>
      <c r="CB772" s="454"/>
      <c r="CC772" s="454"/>
      <c r="CD772" s="454"/>
      <c r="CE772" s="454"/>
      <c r="CF772" s="454"/>
      <c r="CG772" s="454"/>
      <c r="CH772" s="454"/>
      <c r="CI772" s="454"/>
      <c r="CJ772" s="454"/>
      <c r="CK772" s="454"/>
      <c r="CL772" s="454"/>
      <c r="CM772" s="454"/>
      <c r="CN772" s="454"/>
      <c r="CO772" s="454"/>
      <c r="CP772" s="454"/>
      <c r="CQ772" s="454"/>
      <c r="CR772" s="454"/>
      <c r="CS772" s="454"/>
      <c r="CT772" s="454"/>
      <c r="CU772" s="454"/>
      <c r="CV772" s="454"/>
      <c r="CW772" s="454"/>
      <c r="CX772" s="454"/>
      <c r="CY772" s="454"/>
      <c r="CZ772" s="454"/>
      <c r="DA772" s="454"/>
      <c r="DB772" s="454"/>
      <c r="DC772" s="454"/>
      <c r="DD772" s="454"/>
      <c r="DE772" s="454"/>
      <c r="DF772" s="454"/>
      <c r="DG772" s="454"/>
      <c r="DH772" s="454"/>
      <c r="DI772" s="454"/>
      <c r="DJ772" s="454"/>
      <c r="DK772" s="454"/>
      <c r="DL772" s="454"/>
      <c r="DM772" s="454"/>
      <c r="DN772" s="454"/>
      <c r="DO772" s="454"/>
      <c r="DP772" s="454"/>
      <c r="DQ772" s="454"/>
      <c r="DR772" s="454"/>
      <c r="DS772" s="454"/>
      <c r="DT772" s="454"/>
      <c r="DU772" s="454"/>
      <c r="DV772" s="454"/>
      <c r="DW772" s="454"/>
      <c r="DX772" s="454"/>
      <c r="DY772" s="454"/>
      <c r="DZ772" s="454"/>
      <c r="EA772" s="454"/>
      <c r="EB772" s="454"/>
      <c r="EC772" s="454"/>
      <c r="ED772" s="454"/>
      <c r="EE772" s="454"/>
      <c r="EF772" s="454"/>
      <c r="EG772" s="454"/>
      <c r="EH772" s="454"/>
      <c r="EI772" s="454"/>
      <c r="EJ772" s="454"/>
      <c r="EK772" s="454"/>
      <c r="EL772" s="454"/>
      <c r="EM772" s="454"/>
      <c r="EN772" s="454"/>
      <c r="EO772" s="454"/>
      <c r="EP772" s="454"/>
      <c r="EQ772" s="454"/>
      <c r="ER772" s="454"/>
      <c r="ES772" s="454"/>
      <c r="ET772" s="454"/>
      <c r="EU772" s="581"/>
      <c r="EV772" s="581"/>
      <c r="EW772" s="581"/>
      <c r="EX772" s="581"/>
      <c r="EY772" s="581"/>
      <c r="EZ772" s="581"/>
      <c r="FA772" s="581"/>
      <c r="FB772" s="581"/>
      <c r="FC772" s="581"/>
      <c r="FD772" s="581"/>
      <c r="FE772" s="581"/>
    </row>
    <row r="773" spans="1:161">
      <c r="A773" s="454"/>
      <c r="B773" s="653"/>
      <c r="C773" s="454"/>
      <c r="D773" s="454"/>
      <c r="E773" s="454"/>
      <c r="F773" s="504"/>
      <c r="G773" s="454"/>
      <c r="H773" s="454"/>
      <c r="I773" s="454"/>
      <c r="J773" s="454"/>
      <c r="K773" s="454"/>
      <c r="L773" s="454"/>
      <c r="M773" s="454"/>
      <c r="N773" s="454"/>
      <c r="O773" s="454"/>
      <c r="P773" s="454"/>
      <c r="Q773" s="454"/>
      <c r="R773" s="454"/>
      <c r="S773" s="454"/>
      <c r="T773" s="454"/>
      <c r="U773" s="454"/>
      <c r="V773" s="454"/>
      <c r="W773" s="454"/>
      <c r="X773" s="454"/>
      <c r="Y773" s="454"/>
      <c r="Z773" s="454"/>
      <c r="AA773" s="454"/>
      <c r="AB773" s="454"/>
      <c r="AC773" s="454"/>
      <c r="AD773" s="454"/>
      <c r="AE773" s="454"/>
      <c r="AF773" s="454"/>
      <c r="AG773" s="454"/>
      <c r="AH773" s="454"/>
      <c r="AI773" s="454"/>
      <c r="AJ773" s="454"/>
      <c r="AK773" s="454"/>
      <c r="AL773" s="454"/>
      <c r="AM773" s="454"/>
      <c r="AN773" s="454"/>
      <c r="AO773" s="454"/>
      <c r="AP773" s="454"/>
      <c r="AQ773" s="454"/>
      <c r="AR773" s="454"/>
      <c r="AS773" s="454"/>
      <c r="AT773" s="454"/>
      <c r="AU773" s="454"/>
      <c r="AV773" s="454"/>
      <c r="AW773" s="454"/>
      <c r="AX773" s="454"/>
      <c r="AY773" s="454"/>
      <c r="AZ773" s="454"/>
      <c r="BA773" s="454"/>
      <c r="BB773" s="454"/>
      <c r="BC773" s="454"/>
      <c r="BD773" s="454"/>
      <c r="BE773" s="454"/>
      <c r="BF773" s="454"/>
      <c r="BG773" s="454"/>
      <c r="BH773" s="454"/>
      <c r="BI773" s="454"/>
      <c r="BJ773" s="454"/>
      <c r="BK773" s="454"/>
      <c r="BL773" s="454"/>
      <c r="BM773" s="454"/>
      <c r="BN773" s="454"/>
      <c r="BO773" s="454"/>
      <c r="BP773" s="454"/>
      <c r="BQ773" s="454"/>
      <c r="BR773" s="454"/>
      <c r="BS773" s="454"/>
      <c r="BT773" s="454"/>
      <c r="BU773" s="454"/>
      <c r="BV773" s="454"/>
      <c r="BW773" s="454"/>
      <c r="BX773" s="454"/>
      <c r="BY773" s="454"/>
      <c r="BZ773" s="454"/>
      <c r="CA773" s="454"/>
      <c r="CB773" s="454"/>
      <c r="CC773" s="454"/>
      <c r="CD773" s="454"/>
      <c r="CE773" s="454"/>
      <c r="CF773" s="454"/>
      <c r="CG773" s="454"/>
      <c r="CH773" s="454"/>
      <c r="CI773" s="454"/>
      <c r="CJ773" s="454"/>
      <c r="CK773" s="454"/>
      <c r="CL773" s="454"/>
      <c r="CM773" s="454"/>
      <c r="CN773" s="454"/>
      <c r="CO773" s="454"/>
      <c r="CP773" s="454"/>
      <c r="CQ773" s="454"/>
      <c r="CR773" s="454"/>
      <c r="CS773" s="454"/>
      <c r="CT773" s="454"/>
      <c r="CU773" s="454"/>
      <c r="CV773" s="454"/>
      <c r="CW773" s="454"/>
      <c r="CX773" s="454"/>
      <c r="CY773" s="454"/>
      <c r="CZ773" s="454"/>
      <c r="DA773" s="454"/>
      <c r="DB773" s="454"/>
      <c r="DC773" s="454"/>
      <c r="DD773" s="454"/>
      <c r="DE773" s="454"/>
      <c r="DF773" s="454"/>
      <c r="DG773" s="454"/>
      <c r="DH773" s="454"/>
      <c r="DI773" s="454"/>
      <c r="DJ773" s="454"/>
      <c r="DK773" s="454"/>
      <c r="DL773" s="454"/>
      <c r="DM773" s="454"/>
      <c r="DN773" s="454"/>
      <c r="DO773" s="454"/>
      <c r="DP773" s="454"/>
      <c r="DQ773" s="454"/>
      <c r="DR773" s="454"/>
      <c r="DS773" s="454"/>
      <c r="DT773" s="454"/>
      <c r="DU773" s="454"/>
      <c r="DV773" s="454"/>
      <c r="DW773" s="454"/>
      <c r="DX773" s="454"/>
      <c r="DY773" s="454"/>
      <c r="DZ773" s="454"/>
      <c r="EA773" s="454"/>
      <c r="EB773" s="454"/>
      <c r="EC773" s="454"/>
      <c r="ED773" s="454"/>
      <c r="EE773" s="454"/>
      <c r="EF773" s="454"/>
      <c r="EG773" s="454"/>
      <c r="EH773" s="454"/>
      <c r="EI773" s="454"/>
      <c r="EJ773" s="454"/>
      <c r="EK773" s="454"/>
      <c r="EL773" s="454"/>
      <c r="EM773" s="454"/>
      <c r="EN773" s="454"/>
      <c r="EO773" s="454"/>
      <c r="EP773" s="454"/>
      <c r="EQ773" s="454"/>
      <c r="ER773" s="454"/>
      <c r="ES773" s="454"/>
      <c r="ET773" s="454"/>
      <c r="EU773" s="581"/>
      <c r="EV773" s="581"/>
      <c r="EW773" s="581"/>
      <c r="EX773" s="581"/>
      <c r="EY773" s="581"/>
      <c r="EZ773" s="581"/>
      <c r="FA773" s="581"/>
      <c r="FB773" s="581"/>
      <c r="FC773" s="581"/>
      <c r="FD773" s="581"/>
      <c r="FE773" s="581"/>
    </row>
    <row r="774" spans="1:161">
      <c r="A774" s="454"/>
      <c r="B774" s="653"/>
      <c r="C774" s="454"/>
      <c r="D774" s="454"/>
      <c r="E774" s="454"/>
      <c r="F774" s="504"/>
      <c r="G774" s="454"/>
      <c r="H774" s="454"/>
      <c r="I774" s="454"/>
      <c r="J774" s="454"/>
      <c r="K774" s="454"/>
      <c r="L774" s="454"/>
      <c r="M774" s="454"/>
      <c r="N774" s="454"/>
      <c r="O774" s="454"/>
      <c r="P774" s="454"/>
      <c r="Q774" s="454"/>
      <c r="R774" s="454"/>
      <c r="S774" s="454"/>
      <c r="T774" s="454"/>
      <c r="U774" s="454"/>
      <c r="V774" s="454"/>
      <c r="W774" s="454"/>
      <c r="X774" s="454"/>
      <c r="Y774" s="454"/>
      <c r="Z774" s="454"/>
      <c r="AA774" s="454"/>
      <c r="AB774" s="454"/>
      <c r="AC774" s="454"/>
      <c r="AD774" s="454"/>
      <c r="AE774" s="454"/>
      <c r="AF774" s="454"/>
      <c r="AG774" s="454"/>
      <c r="AH774" s="454"/>
      <c r="AI774" s="454"/>
      <c r="AJ774" s="454"/>
      <c r="AK774" s="454"/>
      <c r="AL774" s="454"/>
      <c r="AM774" s="454"/>
      <c r="AN774" s="454"/>
      <c r="AO774" s="454"/>
      <c r="AP774" s="454"/>
      <c r="AQ774" s="454"/>
      <c r="AR774" s="454"/>
      <c r="AS774" s="454"/>
      <c r="AT774" s="454"/>
      <c r="AU774" s="454"/>
      <c r="AV774" s="454"/>
      <c r="AW774" s="454"/>
      <c r="AX774" s="454"/>
      <c r="AY774" s="454"/>
      <c r="AZ774" s="454"/>
      <c r="BA774" s="454"/>
      <c r="BB774" s="454"/>
      <c r="BC774" s="454"/>
      <c r="BD774" s="454"/>
      <c r="BE774" s="454"/>
      <c r="BF774" s="454"/>
      <c r="BG774" s="454"/>
      <c r="BH774" s="454"/>
      <c r="BI774" s="454"/>
      <c r="BJ774" s="454"/>
      <c r="BK774" s="454"/>
      <c r="BL774" s="454"/>
      <c r="BM774" s="454"/>
      <c r="BN774" s="454"/>
      <c r="BO774" s="454"/>
      <c r="BP774" s="454"/>
      <c r="BQ774" s="454"/>
      <c r="BR774" s="454"/>
      <c r="BS774" s="454"/>
      <c r="BT774" s="454"/>
      <c r="BU774" s="454"/>
      <c r="BV774" s="454"/>
      <c r="BW774" s="454"/>
      <c r="BX774" s="454"/>
      <c r="BY774" s="454"/>
      <c r="BZ774" s="454"/>
      <c r="CA774" s="454"/>
      <c r="CB774" s="454"/>
      <c r="CC774" s="454"/>
      <c r="CD774" s="454"/>
      <c r="CE774" s="454"/>
      <c r="CF774" s="454"/>
      <c r="CG774" s="454"/>
      <c r="CH774" s="454"/>
      <c r="CI774" s="454"/>
      <c r="CJ774" s="454"/>
      <c r="CK774" s="454"/>
      <c r="CL774" s="454"/>
      <c r="CM774" s="454"/>
      <c r="CN774" s="454"/>
      <c r="CO774" s="454"/>
      <c r="CP774" s="454"/>
      <c r="CQ774" s="454"/>
      <c r="CR774" s="454"/>
      <c r="CS774" s="454"/>
      <c r="CT774" s="454"/>
      <c r="CU774" s="454"/>
      <c r="CV774" s="454"/>
      <c r="CW774" s="454"/>
      <c r="CX774" s="454"/>
      <c r="CY774" s="454"/>
      <c r="CZ774" s="454"/>
      <c r="DA774" s="454"/>
      <c r="DB774" s="454"/>
      <c r="DC774" s="454"/>
      <c r="DD774" s="454"/>
      <c r="DE774" s="454"/>
      <c r="DF774" s="454"/>
      <c r="DG774" s="454"/>
      <c r="DH774" s="454"/>
      <c r="DI774" s="454"/>
      <c r="DJ774" s="454"/>
      <c r="DK774" s="454"/>
      <c r="DL774" s="454"/>
      <c r="DM774" s="454"/>
      <c r="DN774" s="454"/>
      <c r="DO774" s="454"/>
      <c r="DP774" s="454"/>
      <c r="DQ774" s="454"/>
      <c r="DR774" s="454"/>
      <c r="DS774" s="454"/>
      <c r="DT774" s="454"/>
      <c r="DU774" s="454"/>
      <c r="DV774" s="454"/>
      <c r="DW774" s="454"/>
      <c r="DX774" s="454"/>
      <c r="DY774" s="454"/>
      <c r="DZ774" s="454"/>
      <c r="EA774" s="454"/>
      <c r="EB774" s="454"/>
      <c r="EC774" s="454"/>
      <c r="ED774" s="454"/>
      <c r="EE774" s="454"/>
      <c r="EF774" s="454"/>
      <c r="EG774" s="454"/>
      <c r="EH774" s="454"/>
      <c r="EI774" s="454"/>
      <c r="EJ774" s="454"/>
      <c r="EK774" s="454"/>
      <c r="EL774" s="454"/>
      <c r="EM774" s="454"/>
      <c r="EN774" s="454"/>
      <c r="EO774" s="454"/>
      <c r="EP774" s="454"/>
      <c r="EQ774" s="454"/>
      <c r="ER774" s="454"/>
      <c r="ES774" s="454"/>
      <c r="ET774" s="454"/>
      <c r="EU774" s="581"/>
      <c r="EV774" s="581"/>
      <c r="EW774" s="581"/>
      <c r="EX774" s="581"/>
      <c r="EY774" s="581"/>
      <c r="EZ774" s="581"/>
      <c r="FA774" s="581"/>
      <c r="FB774" s="581"/>
      <c r="FC774" s="581"/>
      <c r="FD774" s="581"/>
      <c r="FE774" s="581"/>
    </row>
    <row r="775" spans="1:161">
      <c r="A775" s="454"/>
      <c r="B775" s="653"/>
      <c r="C775" s="454"/>
      <c r="D775" s="454"/>
      <c r="E775" s="454"/>
      <c r="F775" s="504"/>
      <c r="G775" s="454"/>
      <c r="H775" s="454"/>
      <c r="I775" s="454"/>
      <c r="J775" s="454"/>
      <c r="K775" s="454"/>
      <c r="L775" s="454"/>
      <c r="M775" s="454"/>
      <c r="N775" s="454"/>
      <c r="O775" s="454"/>
      <c r="P775" s="454"/>
      <c r="Q775" s="454"/>
      <c r="R775" s="454"/>
      <c r="S775" s="454"/>
      <c r="T775" s="454"/>
      <c r="U775" s="454"/>
      <c r="V775" s="454"/>
      <c r="W775" s="454"/>
      <c r="X775" s="454"/>
      <c r="Y775" s="454"/>
      <c r="Z775" s="454"/>
      <c r="AA775" s="454"/>
      <c r="AB775" s="454"/>
      <c r="AC775" s="454"/>
      <c r="AD775" s="454"/>
      <c r="AE775" s="454"/>
      <c r="AF775" s="454"/>
      <c r="AG775" s="454"/>
      <c r="AH775" s="454"/>
      <c r="AI775" s="454"/>
      <c r="AJ775" s="454"/>
      <c r="AK775" s="454"/>
      <c r="AL775" s="454"/>
      <c r="AM775" s="454"/>
      <c r="AN775" s="454"/>
      <c r="AO775" s="454"/>
      <c r="AP775" s="454"/>
      <c r="AQ775" s="454"/>
      <c r="AR775" s="454"/>
      <c r="AS775" s="454"/>
      <c r="AT775" s="454"/>
      <c r="AU775" s="454"/>
      <c r="AV775" s="454"/>
      <c r="AW775" s="454"/>
      <c r="AX775" s="454"/>
      <c r="AY775" s="454"/>
      <c r="AZ775" s="454"/>
      <c r="BA775" s="454"/>
      <c r="BB775" s="454"/>
      <c r="BC775" s="454"/>
      <c r="BD775" s="454"/>
      <c r="BE775" s="454"/>
      <c r="BF775" s="454"/>
      <c r="BG775" s="454"/>
      <c r="BH775" s="454"/>
      <c r="BI775" s="454"/>
      <c r="BJ775" s="454"/>
      <c r="BK775" s="454"/>
      <c r="BL775" s="454"/>
      <c r="BM775" s="454"/>
      <c r="BN775" s="454"/>
      <c r="BO775" s="454"/>
      <c r="BP775" s="454"/>
      <c r="BQ775" s="454"/>
      <c r="BR775" s="454"/>
      <c r="BS775" s="454"/>
      <c r="BT775" s="454"/>
      <c r="BU775" s="454"/>
      <c r="BV775" s="454"/>
      <c r="BW775" s="454"/>
      <c r="BX775" s="454"/>
      <c r="BY775" s="454"/>
      <c r="BZ775" s="454"/>
      <c r="CA775" s="454"/>
      <c r="CB775" s="454"/>
      <c r="CC775" s="454"/>
      <c r="CD775" s="454"/>
      <c r="CE775" s="454"/>
      <c r="CF775" s="454"/>
      <c r="CG775" s="454"/>
      <c r="CH775" s="454"/>
      <c r="CI775" s="454"/>
      <c r="CJ775" s="454"/>
      <c r="CK775" s="454"/>
      <c r="CL775" s="454"/>
      <c r="CM775" s="454"/>
      <c r="CN775" s="454"/>
      <c r="CO775" s="454"/>
      <c r="CP775" s="454"/>
      <c r="CQ775" s="454"/>
      <c r="CR775" s="454"/>
      <c r="CS775" s="454"/>
      <c r="CT775" s="454"/>
      <c r="CU775" s="454"/>
      <c r="CV775" s="454"/>
      <c r="CW775" s="454"/>
      <c r="CX775" s="454"/>
      <c r="CY775" s="454"/>
      <c r="CZ775" s="454"/>
      <c r="DA775" s="454"/>
      <c r="DB775" s="454"/>
      <c r="DC775" s="454"/>
      <c r="DD775" s="454"/>
      <c r="DE775" s="454"/>
      <c r="DF775" s="454"/>
      <c r="DG775" s="454"/>
      <c r="DH775" s="454"/>
      <c r="DI775" s="454"/>
      <c r="DJ775" s="454"/>
      <c r="DK775" s="454"/>
      <c r="DL775" s="454"/>
      <c r="DM775" s="454"/>
      <c r="DN775" s="454"/>
      <c r="DO775" s="454"/>
      <c r="DP775" s="454"/>
      <c r="DQ775" s="454"/>
      <c r="DR775" s="454"/>
      <c r="DS775" s="454"/>
      <c r="DT775" s="454"/>
      <c r="DU775" s="454"/>
      <c r="DV775" s="454"/>
      <c r="DW775" s="454"/>
      <c r="DX775" s="454"/>
      <c r="DY775" s="454"/>
      <c r="DZ775" s="454"/>
      <c r="EA775" s="454"/>
      <c r="EB775" s="454"/>
      <c r="EC775" s="454"/>
      <c r="ED775" s="454"/>
      <c r="EE775" s="454"/>
      <c r="EF775" s="454"/>
      <c r="EG775" s="454"/>
      <c r="EH775" s="454"/>
      <c r="EI775" s="454"/>
      <c r="EJ775" s="454"/>
      <c r="EK775" s="454"/>
      <c r="EL775" s="454"/>
      <c r="EM775" s="454"/>
      <c r="EN775" s="454"/>
      <c r="EO775" s="454"/>
      <c r="EP775" s="454"/>
      <c r="EQ775" s="454"/>
      <c r="ER775" s="454"/>
      <c r="ES775" s="454"/>
      <c r="ET775" s="454"/>
      <c r="EU775" s="581"/>
      <c r="EV775" s="581"/>
      <c r="EW775" s="581"/>
      <c r="EX775" s="581"/>
      <c r="EY775" s="581"/>
      <c r="EZ775" s="581"/>
      <c r="FA775" s="581"/>
      <c r="FB775" s="581"/>
      <c r="FC775" s="581"/>
      <c r="FD775" s="581"/>
      <c r="FE775" s="581"/>
    </row>
    <row r="776" spans="1:161">
      <c r="A776" s="454"/>
      <c r="B776" s="653"/>
      <c r="C776" s="454"/>
      <c r="D776" s="454"/>
      <c r="E776" s="454"/>
      <c r="F776" s="504"/>
      <c r="G776" s="454"/>
      <c r="H776" s="454"/>
      <c r="I776" s="454"/>
      <c r="J776" s="454"/>
      <c r="K776" s="454"/>
      <c r="L776" s="454"/>
      <c r="M776" s="454"/>
      <c r="N776" s="454"/>
      <c r="O776" s="454"/>
      <c r="P776" s="454"/>
      <c r="Q776" s="454"/>
      <c r="R776" s="454"/>
      <c r="S776" s="454"/>
      <c r="T776" s="454"/>
      <c r="U776" s="454"/>
      <c r="V776" s="454"/>
      <c r="W776" s="454"/>
      <c r="X776" s="454"/>
      <c r="Y776" s="454"/>
      <c r="Z776" s="454"/>
      <c r="AA776" s="454"/>
      <c r="AB776" s="454"/>
      <c r="AC776" s="454"/>
      <c r="AD776" s="454"/>
      <c r="AE776" s="454"/>
      <c r="AF776" s="454"/>
      <c r="AG776" s="454"/>
      <c r="AH776" s="454"/>
      <c r="AI776" s="454"/>
      <c r="AJ776" s="454"/>
      <c r="AK776" s="454"/>
      <c r="AL776" s="454"/>
      <c r="AM776" s="454"/>
      <c r="AN776" s="454"/>
      <c r="AO776" s="454"/>
      <c r="AP776" s="454"/>
      <c r="AQ776" s="454"/>
      <c r="AR776" s="454"/>
      <c r="AS776" s="454"/>
      <c r="AT776" s="454"/>
      <c r="AU776" s="454"/>
      <c r="AV776" s="454"/>
      <c r="AW776" s="454"/>
      <c r="AX776" s="454"/>
      <c r="AY776" s="454"/>
      <c r="AZ776" s="454"/>
      <c r="BA776" s="454"/>
      <c r="BB776" s="454"/>
      <c r="BC776" s="454"/>
      <c r="BD776" s="454"/>
      <c r="BE776" s="454"/>
      <c r="BF776" s="454"/>
      <c r="BG776" s="454"/>
      <c r="BH776" s="454"/>
      <c r="BI776" s="454"/>
      <c r="BJ776" s="454"/>
      <c r="BK776" s="454"/>
      <c r="BL776" s="454"/>
      <c r="BM776" s="454"/>
      <c r="BN776" s="454"/>
      <c r="BO776" s="454"/>
      <c r="BP776" s="454"/>
      <c r="BQ776" s="454"/>
      <c r="BR776" s="454"/>
      <c r="BS776" s="454"/>
      <c r="BT776" s="454"/>
      <c r="BU776" s="454"/>
      <c r="BV776" s="454"/>
      <c r="BW776" s="454"/>
      <c r="BX776" s="454"/>
      <c r="BY776" s="454"/>
      <c r="BZ776" s="454"/>
      <c r="CA776" s="454"/>
      <c r="CB776" s="454"/>
      <c r="CC776" s="454"/>
      <c r="CD776" s="454"/>
      <c r="CE776" s="454"/>
      <c r="CF776" s="454"/>
      <c r="CG776" s="454"/>
      <c r="CH776" s="454"/>
      <c r="CI776" s="454"/>
      <c r="CJ776" s="454"/>
      <c r="CK776" s="454"/>
      <c r="CL776" s="454"/>
      <c r="CM776" s="454"/>
      <c r="CN776" s="454"/>
      <c r="CO776" s="454"/>
      <c r="CP776" s="454"/>
      <c r="CQ776" s="454"/>
      <c r="CR776" s="454"/>
      <c r="CS776" s="454"/>
      <c r="CT776" s="454"/>
      <c r="CU776" s="454"/>
      <c r="CV776" s="454"/>
      <c r="CW776" s="454"/>
      <c r="CX776" s="454"/>
      <c r="CY776" s="454"/>
      <c r="CZ776" s="454"/>
      <c r="DA776" s="454"/>
      <c r="DB776" s="454"/>
      <c r="DC776" s="454"/>
      <c r="DD776" s="454"/>
      <c r="DE776" s="454"/>
      <c r="DF776" s="454"/>
      <c r="DG776" s="454"/>
      <c r="DH776" s="454"/>
      <c r="DI776" s="454"/>
      <c r="DJ776" s="454"/>
      <c r="DK776" s="454"/>
      <c r="DL776" s="454"/>
      <c r="DM776" s="454"/>
      <c r="DN776" s="454"/>
      <c r="DO776" s="454"/>
      <c r="DP776" s="454"/>
      <c r="DQ776" s="454"/>
      <c r="DR776" s="454"/>
      <c r="DS776" s="454"/>
      <c r="DT776" s="454"/>
      <c r="DU776" s="454"/>
      <c r="DV776" s="454"/>
      <c r="DW776" s="454"/>
      <c r="DX776" s="454"/>
      <c r="DY776" s="454"/>
      <c r="DZ776" s="454"/>
      <c r="EA776" s="454"/>
      <c r="EB776" s="454"/>
      <c r="EC776" s="454"/>
      <c r="ED776" s="454"/>
      <c r="EE776" s="454"/>
      <c r="EF776" s="454"/>
      <c r="EG776" s="454"/>
      <c r="EH776" s="454"/>
      <c r="EI776" s="454"/>
      <c r="EJ776" s="454"/>
      <c r="EK776" s="454"/>
      <c r="EL776" s="454"/>
      <c r="EM776" s="454"/>
      <c r="EN776" s="454"/>
      <c r="EO776" s="454"/>
      <c r="EP776" s="454"/>
      <c r="EQ776" s="454"/>
      <c r="ER776" s="454"/>
      <c r="ES776" s="454"/>
      <c r="ET776" s="454"/>
      <c r="EU776" s="581"/>
      <c r="EV776" s="581"/>
      <c r="EW776" s="581"/>
      <c r="EX776" s="581"/>
      <c r="EY776" s="581"/>
      <c r="EZ776" s="581"/>
      <c r="FA776" s="581"/>
      <c r="FB776" s="581"/>
      <c r="FC776" s="581"/>
      <c r="FD776" s="581"/>
      <c r="FE776" s="581"/>
    </row>
    <row r="777" spans="1:161">
      <c r="A777" s="454"/>
      <c r="B777" s="653"/>
      <c r="C777" s="454"/>
      <c r="D777" s="454"/>
      <c r="E777" s="454"/>
      <c r="F777" s="504"/>
      <c r="G777" s="454"/>
      <c r="H777" s="454"/>
      <c r="I777" s="454"/>
      <c r="J777" s="454"/>
      <c r="K777" s="454"/>
      <c r="L777" s="454"/>
      <c r="M777" s="454"/>
      <c r="N777" s="454"/>
      <c r="O777" s="454"/>
      <c r="P777" s="454"/>
      <c r="Q777" s="454"/>
      <c r="R777" s="454"/>
      <c r="S777" s="454"/>
      <c r="T777" s="454"/>
      <c r="U777" s="454"/>
      <c r="V777" s="454"/>
      <c r="W777" s="454"/>
      <c r="X777" s="454"/>
      <c r="Y777" s="454"/>
      <c r="Z777" s="454"/>
      <c r="AA777" s="454"/>
      <c r="AB777" s="454"/>
      <c r="AC777" s="454"/>
      <c r="AD777" s="454"/>
      <c r="AE777" s="454"/>
      <c r="AF777" s="454"/>
      <c r="AG777" s="454"/>
      <c r="AH777" s="454"/>
      <c r="AI777" s="454"/>
      <c r="AJ777" s="454"/>
      <c r="AK777" s="454"/>
      <c r="AL777" s="454"/>
      <c r="AM777" s="454"/>
      <c r="AN777" s="454"/>
      <c r="AO777" s="454"/>
      <c r="AP777" s="454"/>
      <c r="AQ777" s="454"/>
      <c r="AR777" s="454"/>
      <c r="AS777" s="454"/>
      <c r="AT777" s="454"/>
      <c r="AU777" s="454"/>
      <c r="AV777" s="454"/>
      <c r="AW777" s="454"/>
      <c r="AX777" s="454"/>
      <c r="AY777" s="454"/>
      <c r="AZ777" s="454"/>
      <c r="BA777" s="454"/>
      <c r="BB777" s="454"/>
      <c r="BC777" s="454"/>
      <c r="BD777" s="454"/>
      <c r="BE777" s="454"/>
      <c r="BF777" s="454"/>
      <c r="BG777" s="454"/>
      <c r="BH777" s="454"/>
      <c r="BI777" s="454"/>
      <c r="BJ777" s="454"/>
      <c r="BK777" s="454"/>
      <c r="BL777" s="454"/>
      <c r="BM777" s="454"/>
      <c r="BN777" s="454"/>
      <c r="BO777" s="454"/>
      <c r="BP777" s="454"/>
      <c r="BQ777" s="454"/>
      <c r="BR777" s="454"/>
      <c r="BS777" s="454"/>
      <c r="BT777" s="454"/>
      <c r="BU777" s="454"/>
      <c r="BV777" s="454"/>
      <c r="BW777" s="454"/>
      <c r="BX777" s="454"/>
      <c r="BY777" s="454"/>
      <c r="BZ777" s="454"/>
      <c r="CA777" s="454"/>
      <c r="CB777" s="454"/>
      <c r="CC777" s="454"/>
      <c r="CD777" s="454"/>
      <c r="CE777" s="454"/>
      <c r="CF777" s="454"/>
      <c r="CG777" s="454"/>
      <c r="CH777" s="454"/>
      <c r="CI777" s="454"/>
      <c r="CJ777" s="454"/>
      <c r="CK777" s="454"/>
      <c r="CL777" s="454"/>
      <c r="CM777" s="454"/>
      <c r="CN777" s="454"/>
      <c r="CO777" s="454"/>
      <c r="CP777" s="454"/>
      <c r="CQ777" s="454"/>
      <c r="CR777" s="454"/>
      <c r="CS777" s="454"/>
      <c r="CT777" s="454"/>
      <c r="CU777" s="454"/>
      <c r="CV777" s="454"/>
      <c r="CW777" s="454"/>
      <c r="CX777" s="454"/>
      <c r="CY777" s="454"/>
      <c r="CZ777" s="454"/>
      <c r="DA777" s="454"/>
      <c r="DB777" s="454"/>
      <c r="DC777" s="454"/>
      <c r="DD777" s="454"/>
      <c r="DE777" s="454"/>
      <c r="DF777" s="454"/>
      <c r="DG777" s="454"/>
      <c r="DH777" s="454"/>
      <c r="DI777" s="454"/>
      <c r="DJ777" s="454"/>
      <c r="DK777" s="454"/>
      <c r="DL777" s="454"/>
      <c r="DM777" s="454"/>
      <c r="DN777" s="454"/>
      <c r="DO777" s="454"/>
      <c r="DP777" s="454"/>
      <c r="DQ777" s="454"/>
      <c r="DR777" s="454"/>
      <c r="DS777" s="454"/>
      <c r="DT777" s="454"/>
      <c r="DU777" s="454"/>
      <c r="DV777" s="454"/>
      <c r="DW777" s="454"/>
      <c r="DX777" s="454"/>
      <c r="DY777" s="454"/>
      <c r="DZ777" s="454"/>
      <c r="EA777" s="454"/>
      <c r="EB777" s="454"/>
      <c r="EC777" s="454"/>
      <c r="ED777" s="454"/>
      <c r="EE777" s="454"/>
      <c r="EF777" s="454"/>
      <c r="EG777" s="454"/>
      <c r="EH777" s="454"/>
      <c r="EI777" s="454"/>
      <c r="EJ777" s="454"/>
      <c r="EK777" s="454"/>
      <c r="EL777" s="454"/>
      <c r="EM777" s="454"/>
      <c r="EN777" s="454"/>
      <c r="EO777" s="454"/>
      <c r="EP777" s="454"/>
      <c r="EQ777" s="454"/>
      <c r="ER777" s="454"/>
      <c r="ES777" s="454"/>
      <c r="ET777" s="454"/>
      <c r="EU777" s="581"/>
      <c r="EV777" s="581"/>
      <c r="EW777" s="581"/>
      <c r="EX777" s="581"/>
      <c r="EY777" s="581"/>
      <c r="EZ777" s="581"/>
      <c r="FA777" s="581"/>
      <c r="FB777" s="581"/>
      <c r="FC777" s="581"/>
      <c r="FD777" s="581"/>
      <c r="FE777" s="581"/>
    </row>
    <row r="778" spans="1:161">
      <c r="A778" s="454"/>
      <c r="B778" s="653"/>
      <c r="C778" s="454"/>
      <c r="D778" s="454"/>
      <c r="E778" s="454"/>
      <c r="F778" s="504"/>
      <c r="G778" s="454"/>
      <c r="H778" s="454"/>
      <c r="I778" s="454"/>
      <c r="J778" s="454"/>
      <c r="K778" s="454"/>
      <c r="L778" s="454"/>
      <c r="M778" s="454"/>
      <c r="N778" s="454"/>
      <c r="O778" s="454"/>
      <c r="P778" s="454"/>
      <c r="Q778" s="454"/>
      <c r="R778" s="454"/>
      <c r="S778" s="454"/>
      <c r="T778" s="454"/>
      <c r="U778" s="454"/>
      <c r="V778" s="454"/>
      <c r="W778" s="454"/>
      <c r="X778" s="454"/>
      <c r="Y778" s="454"/>
      <c r="Z778" s="454"/>
      <c r="AA778" s="454"/>
      <c r="AB778" s="454"/>
      <c r="AC778" s="454"/>
      <c r="AD778" s="454"/>
      <c r="AE778" s="454"/>
      <c r="AF778" s="454"/>
      <c r="AG778" s="454"/>
      <c r="AH778" s="454"/>
      <c r="AI778" s="454"/>
      <c r="AJ778" s="454"/>
      <c r="AK778" s="454"/>
      <c r="AL778" s="454"/>
      <c r="AM778" s="454"/>
      <c r="AN778" s="454"/>
      <c r="AO778" s="454"/>
      <c r="AP778" s="454"/>
      <c r="AQ778" s="454"/>
      <c r="AR778" s="454"/>
      <c r="AS778" s="454"/>
      <c r="AT778" s="454"/>
      <c r="AU778" s="454"/>
      <c r="AV778" s="454"/>
      <c r="AW778" s="454"/>
      <c r="AX778" s="454"/>
      <c r="AY778" s="454"/>
      <c r="AZ778" s="454"/>
      <c r="BA778" s="454"/>
      <c r="BB778" s="454"/>
      <c r="BC778" s="454"/>
      <c r="BD778" s="454"/>
      <c r="BE778" s="454"/>
      <c r="BF778" s="454"/>
      <c r="BG778" s="454"/>
      <c r="BH778" s="454"/>
      <c r="BI778" s="454"/>
      <c r="BJ778" s="454"/>
      <c r="BK778" s="454"/>
      <c r="BL778" s="454"/>
      <c r="BM778" s="454"/>
      <c r="BN778" s="454"/>
      <c r="BO778" s="454"/>
      <c r="BP778" s="454"/>
      <c r="BQ778" s="454"/>
      <c r="BR778" s="454"/>
      <c r="BS778" s="454"/>
      <c r="BT778" s="454"/>
      <c r="BU778" s="454"/>
      <c r="BV778" s="454"/>
      <c r="BW778" s="454"/>
      <c r="BX778" s="454"/>
      <c r="BY778" s="454"/>
      <c r="BZ778" s="454"/>
      <c r="CA778" s="454"/>
      <c r="CB778" s="454"/>
      <c r="CC778" s="454"/>
      <c r="CD778" s="454"/>
      <c r="CE778" s="454"/>
      <c r="CF778" s="454"/>
      <c r="CG778" s="454"/>
      <c r="CH778" s="454"/>
      <c r="CI778" s="454"/>
      <c r="CJ778" s="454"/>
      <c r="CK778" s="454"/>
      <c r="CL778" s="454"/>
      <c r="CM778" s="454"/>
      <c r="CN778" s="454"/>
      <c r="CO778" s="454"/>
      <c r="CP778" s="454"/>
      <c r="CQ778" s="454"/>
      <c r="CR778" s="454"/>
      <c r="CS778" s="454"/>
      <c r="CT778" s="454"/>
      <c r="CU778" s="454"/>
      <c r="CV778" s="454"/>
      <c r="CW778" s="454"/>
      <c r="CX778" s="454"/>
      <c r="CY778" s="454"/>
      <c r="CZ778" s="454"/>
      <c r="DA778" s="454"/>
      <c r="DB778" s="454"/>
      <c r="DC778" s="454"/>
      <c r="DD778" s="454"/>
      <c r="DE778" s="454"/>
      <c r="DF778" s="454"/>
      <c r="DG778" s="454"/>
      <c r="DH778" s="454"/>
      <c r="DI778" s="454"/>
      <c r="DJ778" s="454"/>
      <c r="DK778" s="454"/>
      <c r="DL778" s="454"/>
      <c r="DM778" s="454"/>
      <c r="DN778" s="454"/>
      <c r="DO778" s="454"/>
      <c r="DP778" s="454"/>
      <c r="DQ778" s="454"/>
      <c r="DR778" s="454"/>
      <c r="DS778" s="454"/>
      <c r="DT778" s="454"/>
      <c r="DU778" s="454"/>
      <c r="DV778" s="454"/>
      <c r="DW778" s="454"/>
      <c r="DX778" s="454"/>
      <c r="DY778" s="454"/>
      <c r="DZ778" s="454"/>
      <c r="EA778" s="454"/>
      <c r="EB778" s="454"/>
      <c r="EC778" s="454"/>
      <c r="ED778" s="454"/>
      <c r="EE778" s="454"/>
      <c r="EF778" s="454"/>
      <c r="EG778" s="454"/>
      <c r="EH778" s="454"/>
      <c r="EI778" s="454"/>
      <c r="EJ778" s="454"/>
      <c r="EK778" s="454"/>
      <c r="EL778" s="454"/>
      <c r="EM778" s="454"/>
      <c r="EN778" s="454"/>
      <c r="EO778" s="454"/>
      <c r="EP778" s="454"/>
      <c r="EQ778" s="454"/>
      <c r="ER778" s="454"/>
      <c r="ES778" s="454"/>
      <c r="ET778" s="454"/>
      <c r="EU778" s="581"/>
      <c r="EV778" s="581"/>
      <c r="EW778" s="581"/>
      <c r="EX778" s="581"/>
      <c r="EY778" s="581"/>
      <c r="EZ778" s="581"/>
      <c r="FA778" s="581"/>
      <c r="FB778" s="581"/>
      <c r="FC778" s="581"/>
      <c r="FD778" s="581"/>
      <c r="FE778" s="581"/>
    </row>
    <row r="779" spans="1:161">
      <c r="A779" s="454"/>
      <c r="B779" s="653"/>
      <c r="C779" s="454"/>
      <c r="D779" s="454"/>
      <c r="E779" s="454"/>
      <c r="F779" s="504"/>
      <c r="G779" s="454"/>
      <c r="H779" s="454"/>
      <c r="I779" s="454"/>
      <c r="J779" s="454"/>
      <c r="K779" s="454"/>
      <c r="L779" s="454"/>
      <c r="M779" s="454"/>
      <c r="N779" s="454"/>
      <c r="O779" s="454"/>
      <c r="P779" s="454"/>
      <c r="Q779" s="454"/>
      <c r="R779" s="454"/>
      <c r="S779" s="454"/>
      <c r="T779" s="454"/>
      <c r="U779" s="454"/>
      <c r="V779" s="454"/>
      <c r="W779" s="454"/>
      <c r="X779" s="454"/>
      <c r="Y779" s="454"/>
      <c r="Z779" s="454"/>
      <c r="AA779" s="454"/>
      <c r="AB779" s="454"/>
      <c r="AC779" s="454"/>
      <c r="AD779" s="454"/>
      <c r="AE779" s="454"/>
      <c r="AF779" s="454"/>
      <c r="AG779" s="454"/>
      <c r="AH779" s="454"/>
      <c r="AI779" s="454"/>
      <c r="AJ779" s="454"/>
      <c r="AK779" s="454"/>
      <c r="AL779" s="454"/>
      <c r="AM779" s="454"/>
      <c r="AN779" s="454"/>
      <c r="AO779" s="454"/>
      <c r="AP779" s="454"/>
      <c r="AQ779" s="454"/>
      <c r="AR779" s="454"/>
      <c r="AS779" s="454"/>
      <c r="AT779" s="454"/>
      <c r="AU779" s="454"/>
      <c r="AV779" s="454"/>
      <c r="AW779" s="454"/>
      <c r="AX779" s="454"/>
      <c r="AY779" s="454"/>
      <c r="AZ779" s="454"/>
      <c r="BA779" s="454"/>
      <c r="BB779" s="454"/>
      <c r="BC779" s="454"/>
      <c r="BD779" s="454"/>
      <c r="BE779" s="454"/>
      <c r="BF779" s="454"/>
      <c r="BG779" s="454"/>
      <c r="BH779" s="454"/>
      <c r="BI779" s="454"/>
      <c r="BJ779" s="454"/>
      <c r="BK779" s="454"/>
      <c r="BL779" s="454"/>
      <c r="BM779" s="454"/>
      <c r="BN779" s="454"/>
      <c r="BO779" s="454"/>
      <c r="BP779" s="454"/>
      <c r="BQ779" s="454"/>
      <c r="BR779" s="454"/>
      <c r="BS779" s="454"/>
      <c r="BT779" s="454"/>
      <c r="BU779" s="454"/>
      <c r="BV779" s="454"/>
      <c r="BW779" s="454"/>
      <c r="BX779" s="454"/>
      <c r="BY779" s="454"/>
      <c r="BZ779" s="454"/>
      <c r="CA779" s="454"/>
      <c r="CB779" s="454"/>
      <c r="CC779" s="454"/>
      <c r="CD779" s="454"/>
      <c r="CE779" s="454"/>
      <c r="CF779" s="454"/>
      <c r="CG779" s="454"/>
      <c r="CH779" s="454"/>
      <c r="CI779" s="454"/>
      <c r="CJ779" s="454"/>
      <c r="CK779" s="454"/>
      <c r="CL779" s="454"/>
      <c r="CM779" s="454"/>
      <c r="CN779" s="454"/>
      <c r="CO779" s="454"/>
      <c r="CP779" s="454"/>
      <c r="CQ779" s="454"/>
      <c r="CR779" s="454"/>
      <c r="CS779" s="454"/>
      <c r="CT779" s="454"/>
      <c r="CU779" s="454"/>
      <c r="CV779" s="454"/>
      <c r="CW779" s="454"/>
      <c r="CX779" s="454"/>
      <c r="CY779" s="454"/>
      <c r="CZ779" s="454"/>
      <c r="DA779" s="454"/>
      <c r="DB779" s="454"/>
      <c r="DC779" s="454"/>
      <c r="DD779" s="454"/>
      <c r="DE779" s="454"/>
      <c r="DF779" s="454"/>
      <c r="DG779" s="454"/>
      <c r="DH779" s="454"/>
      <c r="DI779" s="454"/>
      <c r="DJ779" s="454"/>
      <c r="DK779" s="454"/>
      <c r="DL779" s="454"/>
      <c r="DM779" s="454"/>
      <c r="DN779" s="454"/>
      <c r="DO779" s="454"/>
      <c r="DP779" s="454"/>
      <c r="DQ779" s="454"/>
      <c r="DR779" s="454"/>
      <c r="DS779" s="454"/>
      <c r="DT779" s="454"/>
      <c r="DU779" s="454"/>
      <c r="DV779" s="454"/>
      <c r="DW779" s="454"/>
      <c r="DX779" s="454"/>
      <c r="DY779" s="454"/>
      <c r="DZ779" s="454"/>
      <c r="EA779" s="454"/>
      <c r="EB779" s="454"/>
      <c r="EC779" s="454"/>
      <c r="ED779" s="454"/>
      <c r="EE779" s="454"/>
      <c r="EF779" s="454"/>
      <c r="EG779" s="454"/>
      <c r="EH779" s="454"/>
      <c r="EI779" s="454"/>
      <c r="EJ779" s="454"/>
      <c r="EK779" s="454"/>
      <c r="EL779" s="454"/>
      <c r="EM779" s="454"/>
      <c r="EN779" s="454"/>
      <c r="EO779" s="454"/>
      <c r="EP779" s="454"/>
      <c r="EQ779" s="454"/>
      <c r="ER779" s="454"/>
      <c r="ES779" s="454"/>
      <c r="ET779" s="454"/>
      <c r="EU779" s="581"/>
      <c r="EV779" s="581"/>
      <c r="EW779" s="581"/>
      <c r="EX779" s="581"/>
      <c r="EY779" s="581"/>
      <c r="EZ779" s="581"/>
      <c r="FA779" s="581"/>
      <c r="FB779" s="581"/>
      <c r="FC779" s="581"/>
      <c r="FD779" s="581"/>
      <c r="FE779" s="581"/>
    </row>
    <row r="780" spans="1:161">
      <c r="A780" s="454"/>
      <c r="B780" s="653"/>
      <c r="C780" s="454"/>
      <c r="D780" s="454"/>
      <c r="E780" s="454"/>
      <c r="F780" s="504"/>
      <c r="G780" s="454"/>
      <c r="H780" s="454"/>
      <c r="I780" s="454"/>
      <c r="J780" s="454"/>
      <c r="K780" s="454"/>
      <c r="L780" s="454"/>
      <c r="M780" s="454"/>
      <c r="N780" s="454"/>
      <c r="O780" s="454"/>
      <c r="P780" s="454"/>
      <c r="Q780" s="454"/>
      <c r="R780" s="454"/>
      <c r="S780" s="454"/>
      <c r="T780" s="454"/>
      <c r="U780" s="454"/>
      <c r="V780" s="454"/>
      <c r="W780" s="454"/>
      <c r="X780" s="454"/>
      <c r="Y780" s="454"/>
      <c r="Z780" s="454"/>
      <c r="AA780" s="454"/>
      <c r="AB780" s="454"/>
      <c r="AC780" s="454"/>
      <c r="AD780" s="454"/>
      <c r="AE780" s="454"/>
      <c r="AF780" s="454"/>
      <c r="AG780" s="454"/>
      <c r="AH780" s="454"/>
      <c r="AI780" s="454"/>
      <c r="AJ780" s="454"/>
      <c r="AK780" s="454"/>
      <c r="AL780" s="454"/>
      <c r="AM780" s="454"/>
      <c r="AN780" s="454"/>
      <c r="AO780" s="454"/>
      <c r="AP780" s="454"/>
      <c r="AQ780" s="454"/>
      <c r="AR780" s="454"/>
      <c r="AS780" s="454"/>
      <c r="AT780" s="454"/>
      <c r="AU780" s="454"/>
      <c r="AV780" s="454"/>
      <c r="AW780" s="454"/>
      <c r="AX780" s="454"/>
      <c r="AY780" s="454"/>
      <c r="AZ780" s="454"/>
      <c r="BA780" s="454"/>
      <c r="BB780" s="454"/>
      <c r="BC780" s="454"/>
      <c r="BD780" s="454"/>
      <c r="BE780" s="454"/>
      <c r="BF780" s="454"/>
      <c r="BG780" s="454"/>
      <c r="BH780" s="454"/>
      <c r="BI780" s="454"/>
      <c r="BJ780" s="454"/>
      <c r="BK780" s="454"/>
      <c r="BL780" s="454"/>
      <c r="BM780" s="454"/>
      <c r="BN780" s="454"/>
      <c r="BO780" s="454"/>
      <c r="BP780" s="454"/>
      <c r="BQ780" s="454"/>
      <c r="BR780" s="454"/>
      <c r="BS780" s="454"/>
      <c r="BT780" s="454"/>
      <c r="BU780" s="454"/>
      <c r="BV780" s="454"/>
      <c r="BW780" s="454"/>
      <c r="BX780" s="454"/>
      <c r="BY780" s="454"/>
      <c r="BZ780" s="454"/>
      <c r="CA780" s="454"/>
      <c r="CB780" s="454"/>
      <c r="CC780" s="454"/>
      <c r="CD780" s="454"/>
      <c r="CE780" s="454"/>
      <c r="CF780" s="454"/>
      <c r="CG780" s="454"/>
      <c r="CH780" s="454"/>
      <c r="CI780" s="454"/>
      <c r="CJ780" s="454"/>
      <c r="CK780" s="454"/>
      <c r="CL780" s="454"/>
      <c r="CM780" s="454"/>
      <c r="CN780" s="454"/>
      <c r="CO780" s="454"/>
      <c r="CP780" s="454"/>
      <c r="CQ780" s="454"/>
      <c r="CR780" s="454"/>
      <c r="CS780" s="454"/>
      <c r="CT780" s="454"/>
      <c r="CU780" s="454"/>
      <c r="CV780" s="454"/>
      <c r="CW780" s="454"/>
      <c r="CX780" s="454"/>
      <c r="CY780" s="454"/>
      <c r="CZ780" s="454"/>
      <c r="DA780" s="454"/>
      <c r="DB780" s="454"/>
      <c r="DC780" s="454"/>
      <c r="DD780" s="454"/>
      <c r="DE780" s="454"/>
      <c r="DF780" s="454"/>
      <c r="DG780" s="454"/>
      <c r="DH780" s="454"/>
      <c r="DI780" s="454"/>
      <c r="DJ780" s="454"/>
      <c r="DK780" s="454"/>
      <c r="DL780" s="454"/>
      <c r="DM780" s="454"/>
      <c r="DN780" s="454"/>
      <c r="DO780" s="454"/>
      <c r="DP780" s="454"/>
      <c r="DQ780" s="454"/>
      <c r="DR780" s="454"/>
      <c r="DS780" s="454"/>
      <c r="DT780" s="454"/>
      <c r="DU780" s="454"/>
      <c r="DV780" s="454"/>
      <c r="DW780" s="454"/>
      <c r="DX780" s="454"/>
      <c r="DY780" s="454"/>
      <c r="DZ780" s="454"/>
      <c r="EA780" s="454"/>
      <c r="EB780" s="454"/>
      <c r="EC780" s="454"/>
      <c r="ED780" s="454"/>
      <c r="EE780" s="454"/>
      <c r="EF780" s="454"/>
      <c r="EG780" s="454"/>
      <c r="EH780" s="454"/>
      <c r="EI780" s="454"/>
      <c r="EJ780" s="454"/>
      <c r="EK780" s="454"/>
      <c r="EL780" s="454"/>
      <c r="EM780" s="454"/>
      <c r="EN780" s="454"/>
      <c r="EO780" s="454"/>
      <c r="EP780" s="454"/>
      <c r="EQ780" s="454"/>
      <c r="ER780" s="454"/>
      <c r="ES780" s="454"/>
      <c r="ET780" s="454"/>
      <c r="EU780" s="581"/>
      <c r="EV780" s="581"/>
      <c r="EW780" s="581"/>
      <c r="EX780" s="581"/>
      <c r="EY780" s="581"/>
      <c r="EZ780" s="581"/>
      <c r="FA780" s="581"/>
      <c r="FB780" s="581"/>
      <c r="FC780" s="581"/>
      <c r="FD780" s="581"/>
      <c r="FE780" s="581"/>
    </row>
    <row r="781" spans="1:161">
      <c r="A781" s="454"/>
      <c r="B781" s="653"/>
      <c r="C781" s="454"/>
      <c r="D781" s="454"/>
      <c r="E781" s="454"/>
      <c r="F781" s="504"/>
      <c r="G781" s="454"/>
      <c r="H781" s="454"/>
      <c r="I781" s="454"/>
      <c r="J781" s="454"/>
      <c r="K781" s="454"/>
      <c r="L781" s="454"/>
      <c r="M781" s="454"/>
      <c r="N781" s="454"/>
      <c r="O781" s="454"/>
      <c r="P781" s="454"/>
      <c r="Q781" s="454"/>
      <c r="R781" s="454"/>
      <c r="S781" s="454"/>
      <c r="T781" s="454"/>
      <c r="U781" s="454"/>
      <c r="V781" s="454"/>
      <c r="W781" s="454"/>
      <c r="X781" s="454"/>
      <c r="Y781" s="454"/>
      <c r="Z781" s="454"/>
      <c r="AA781" s="454"/>
      <c r="AB781" s="454"/>
      <c r="AC781" s="454"/>
      <c r="AD781" s="454"/>
      <c r="AE781" s="454"/>
      <c r="AF781" s="454"/>
      <c r="AG781" s="454"/>
      <c r="AH781" s="454"/>
      <c r="AI781" s="454"/>
      <c r="AJ781" s="454"/>
      <c r="AK781" s="454"/>
      <c r="AL781" s="454"/>
      <c r="AM781" s="454"/>
      <c r="AN781" s="454"/>
      <c r="AO781" s="454"/>
      <c r="AP781" s="454"/>
      <c r="AQ781" s="454"/>
      <c r="AR781" s="454"/>
      <c r="AS781" s="454"/>
      <c r="AT781" s="454"/>
      <c r="AU781" s="454"/>
      <c r="AV781" s="454"/>
      <c r="AW781" s="454"/>
      <c r="AX781" s="454"/>
      <c r="AY781" s="454"/>
      <c r="AZ781" s="454"/>
      <c r="BA781" s="454"/>
      <c r="BB781" s="454"/>
      <c r="BC781" s="454"/>
      <c r="BD781" s="454"/>
      <c r="BE781" s="454"/>
      <c r="BF781" s="454"/>
      <c r="BG781" s="454"/>
      <c r="BH781" s="454"/>
      <c r="BI781" s="454"/>
      <c r="BJ781" s="454"/>
      <c r="BK781" s="454"/>
      <c r="BL781" s="454"/>
      <c r="BM781" s="454"/>
      <c r="BN781" s="454"/>
      <c r="BO781" s="454"/>
      <c r="BP781" s="454"/>
      <c r="BQ781" s="454"/>
      <c r="BR781" s="454"/>
      <c r="BS781" s="454"/>
      <c r="BT781" s="454"/>
      <c r="BU781" s="454"/>
      <c r="BV781" s="454"/>
      <c r="BW781" s="454"/>
      <c r="BX781" s="454"/>
      <c r="BY781" s="454"/>
      <c r="BZ781" s="454"/>
      <c r="CA781" s="454"/>
      <c r="CB781" s="454"/>
      <c r="CC781" s="454"/>
      <c r="CD781" s="454"/>
      <c r="CE781" s="454"/>
      <c r="CF781" s="454"/>
      <c r="CG781" s="454"/>
      <c r="CH781" s="454"/>
      <c r="CI781" s="454"/>
      <c r="CJ781" s="454"/>
      <c r="CK781" s="454"/>
      <c r="CL781" s="454"/>
      <c r="CM781" s="454"/>
      <c r="CN781" s="454"/>
      <c r="CO781" s="454"/>
      <c r="CP781" s="454"/>
      <c r="CQ781" s="454"/>
      <c r="CR781" s="454"/>
      <c r="CS781" s="454"/>
      <c r="CT781" s="454"/>
      <c r="CU781" s="454"/>
      <c r="CV781" s="454"/>
      <c r="CW781" s="454"/>
      <c r="CX781" s="454"/>
      <c r="CY781" s="454"/>
      <c r="CZ781" s="454"/>
      <c r="DA781" s="454"/>
      <c r="DB781" s="454"/>
      <c r="DC781" s="454"/>
      <c r="DD781" s="454"/>
      <c r="DE781" s="454"/>
      <c r="DF781" s="454"/>
      <c r="DG781" s="454"/>
      <c r="DH781" s="454"/>
      <c r="DI781" s="454"/>
      <c r="DJ781" s="454"/>
      <c r="DK781" s="454"/>
      <c r="DL781" s="454"/>
      <c r="DM781" s="454"/>
      <c r="DN781" s="454"/>
      <c r="DO781" s="454"/>
      <c r="DP781" s="454"/>
      <c r="DQ781" s="454"/>
      <c r="DR781" s="454"/>
      <c r="DS781" s="454"/>
      <c r="DT781" s="454"/>
      <c r="DU781" s="454"/>
      <c r="DV781" s="454"/>
      <c r="DW781" s="454"/>
      <c r="DX781" s="454"/>
      <c r="DY781" s="454"/>
      <c r="DZ781" s="454"/>
      <c r="EA781" s="454"/>
      <c r="EB781" s="454"/>
      <c r="EC781" s="454"/>
      <c r="ED781" s="454"/>
      <c r="EE781" s="454"/>
      <c r="EF781" s="454"/>
      <c r="EG781" s="454"/>
      <c r="EH781" s="454"/>
      <c r="EI781" s="454"/>
      <c r="EJ781" s="454"/>
      <c r="EK781" s="454"/>
      <c r="EL781" s="454"/>
      <c r="EM781" s="454"/>
      <c r="EN781" s="454"/>
      <c r="EO781" s="454"/>
      <c r="EP781" s="454"/>
      <c r="EQ781" s="454"/>
      <c r="ER781" s="454"/>
      <c r="ES781" s="454"/>
      <c r="ET781" s="454"/>
      <c r="EU781" s="581"/>
      <c r="EV781" s="581"/>
      <c r="EW781" s="581"/>
      <c r="EX781" s="581"/>
      <c r="EY781" s="581"/>
      <c r="EZ781" s="581"/>
      <c r="FA781" s="581"/>
      <c r="FB781" s="581"/>
      <c r="FC781" s="581"/>
      <c r="FD781" s="581"/>
      <c r="FE781" s="581"/>
    </row>
    <row r="782" spans="1:161">
      <c r="A782" s="454"/>
      <c r="B782" s="653"/>
      <c r="C782" s="454"/>
      <c r="D782" s="454"/>
      <c r="E782" s="454"/>
      <c r="F782" s="504"/>
      <c r="G782" s="454"/>
      <c r="H782" s="454"/>
      <c r="I782" s="454"/>
      <c r="J782" s="454"/>
      <c r="K782" s="454"/>
      <c r="L782" s="454"/>
      <c r="M782" s="454"/>
      <c r="N782" s="454"/>
      <c r="O782" s="454"/>
      <c r="P782" s="454"/>
      <c r="Q782" s="454"/>
      <c r="R782" s="454"/>
      <c r="S782" s="454"/>
      <c r="T782" s="454"/>
      <c r="U782" s="454"/>
      <c r="V782" s="454"/>
      <c r="W782" s="454"/>
      <c r="X782" s="454"/>
      <c r="Y782" s="454"/>
      <c r="Z782" s="454"/>
      <c r="AA782" s="454"/>
      <c r="AB782" s="454"/>
      <c r="AC782" s="454"/>
      <c r="AD782" s="454"/>
      <c r="AE782" s="454"/>
      <c r="AF782" s="454"/>
      <c r="AG782" s="454"/>
      <c r="AH782" s="454"/>
      <c r="AI782" s="454"/>
      <c r="AJ782" s="454"/>
      <c r="AK782" s="454"/>
      <c r="AL782" s="454"/>
      <c r="AM782" s="454"/>
      <c r="AN782" s="454"/>
      <c r="AO782" s="454"/>
      <c r="AP782" s="454"/>
      <c r="AQ782" s="454"/>
      <c r="AR782" s="454"/>
      <c r="AS782" s="454"/>
      <c r="AT782" s="454"/>
      <c r="AU782" s="454"/>
      <c r="AV782" s="454"/>
      <c r="AW782" s="454"/>
      <c r="AX782" s="454"/>
      <c r="AY782" s="454"/>
      <c r="AZ782" s="454"/>
      <c r="BA782" s="454"/>
      <c r="BB782" s="454"/>
      <c r="BC782" s="454"/>
      <c r="BD782" s="454"/>
      <c r="BE782" s="454"/>
      <c r="BF782" s="454"/>
      <c r="BG782" s="454"/>
      <c r="BH782" s="454"/>
      <c r="BI782" s="454"/>
      <c r="BJ782" s="454"/>
      <c r="BK782" s="454"/>
      <c r="BL782" s="454"/>
      <c r="BM782" s="454"/>
      <c r="BN782" s="454"/>
      <c r="BO782" s="454"/>
      <c r="BP782" s="454"/>
      <c r="BQ782" s="454"/>
      <c r="BR782" s="454"/>
      <c r="BS782" s="454"/>
      <c r="BT782" s="454"/>
      <c r="BU782" s="454"/>
      <c r="BV782" s="454"/>
      <c r="BW782" s="454"/>
      <c r="BX782" s="454"/>
      <c r="BY782" s="454"/>
      <c r="BZ782" s="454"/>
      <c r="CA782" s="454"/>
      <c r="CB782" s="454"/>
      <c r="CC782" s="454"/>
      <c r="CD782" s="454"/>
      <c r="CE782" s="454"/>
      <c r="CF782" s="454"/>
      <c r="CG782" s="454"/>
      <c r="CH782" s="454"/>
      <c r="CI782" s="454"/>
      <c r="CJ782" s="454"/>
      <c r="CK782" s="454"/>
      <c r="CL782" s="454"/>
      <c r="CM782" s="454"/>
      <c r="CN782" s="454"/>
      <c r="CO782" s="454"/>
      <c r="CP782" s="454"/>
      <c r="CQ782" s="454"/>
      <c r="CR782" s="454"/>
      <c r="CS782" s="454"/>
      <c r="CT782" s="454"/>
      <c r="CU782" s="454"/>
      <c r="CV782" s="454"/>
      <c r="CW782" s="454"/>
      <c r="CX782" s="454"/>
      <c r="CY782" s="454"/>
      <c r="CZ782" s="454"/>
      <c r="DA782" s="454"/>
      <c r="DB782" s="454"/>
      <c r="DC782" s="454"/>
      <c r="DD782" s="454"/>
      <c r="DE782" s="454"/>
      <c r="DF782" s="454"/>
      <c r="DG782" s="454"/>
      <c r="DH782" s="454"/>
      <c r="DI782" s="454"/>
      <c r="DJ782" s="454"/>
      <c r="DK782" s="454"/>
      <c r="DL782" s="454"/>
      <c r="DM782" s="454"/>
      <c r="DN782" s="454"/>
      <c r="DO782" s="454"/>
      <c r="DP782" s="454"/>
      <c r="DQ782" s="454"/>
      <c r="DR782" s="454"/>
      <c r="DS782" s="454"/>
      <c r="DT782" s="454"/>
      <c r="DU782" s="454"/>
      <c r="DV782" s="454"/>
      <c r="DW782" s="454"/>
      <c r="DX782" s="454"/>
      <c r="DY782" s="454"/>
      <c r="DZ782" s="454"/>
      <c r="EA782" s="454"/>
      <c r="EB782" s="454"/>
      <c r="EC782" s="454"/>
      <c r="ED782" s="454"/>
      <c r="EE782" s="454"/>
      <c r="EF782" s="454"/>
      <c r="EG782" s="454"/>
      <c r="EH782" s="454"/>
      <c r="EI782" s="454"/>
      <c r="EJ782" s="454"/>
      <c r="EK782" s="454"/>
      <c r="EL782" s="454"/>
      <c r="EM782" s="454"/>
      <c r="EN782" s="454"/>
      <c r="EO782" s="454"/>
      <c r="EP782" s="454"/>
      <c r="EQ782" s="454"/>
      <c r="ER782" s="454"/>
      <c r="ES782" s="454"/>
      <c r="ET782" s="454"/>
      <c r="EU782" s="581"/>
      <c r="EV782" s="581"/>
      <c r="EW782" s="581"/>
      <c r="EX782" s="581"/>
      <c r="EY782" s="581"/>
      <c r="EZ782" s="581"/>
      <c r="FA782" s="581"/>
      <c r="FB782" s="581"/>
      <c r="FC782" s="581"/>
      <c r="FD782" s="581"/>
      <c r="FE782" s="581"/>
    </row>
    <row r="783" spans="1:161">
      <c r="A783" s="454"/>
      <c r="B783" s="653"/>
      <c r="C783" s="454"/>
      <c r="D783" s="454"/>
      <c r="E783" s="454"/>
      <c r="F783" s="504"/>
      <c r="G783" s="454"/>
      <c r="H783" s="454"/>
      <c r="I783" s="454"/>
      <c r="J783" s="454"/>
      <c r="K783" s="454"/>
      <c r="L783" s="454"/>
      <c r="M783" s="454"/>
      <c r="N783" s="454"/>
      <c r="O783" s="454"/>
      <c r="P783" s="454"/>
      <c r="Q783" s="454"/>
      <c r="R783" s="454"/>
      <c r="S783" s="454"/>
      <c r="T783" s="454"/>
      <c r="U783" s="454"/>
      <c r="V783" s="454"/>
      <c r="W783" s="454"/>
      <c r="X783" s="454"/>
      <c r="Y783" s="454"/>
      <c r="Z783" s="454"/>
      <c r="AA783" s="454"/>
      <c r="AB783" s="454"/>
      <c r="AC783" s="454"/>
      <c r="AD783" s="454"/>
      <c r="AE783" s="454"/>
      <c r="AF783" s="454"/>
      <c r="AG783" s="454"/>
      <c r="AH783" s="454"/>
      <c r="AI783" s="454"/>
      <c r="AJ783" s="454"/>
      <c r="AK783" s="454"/>
      <c r="AL783" s="454"/>
      <c r="AM783" s="454"/>
      <c r="AN783" s="454"/>
      <c r="AO783" s="454"/>
      <c r="AP783" s="454"/>
      <c r="AQ783" s="454"/>
      <c r="AR783" s="454"/>
      <c r="AS783" s="454"/>
      <c r="AT783" s="454"/>
      <c r="AU783" s="454"/>
      <c r="AV783" s="454"/>
      <c r="AW783" s="454"/>
      <c r="AX783" s="454"/>
      <c r="AY783" s="454"/>
      <c r="AZ783" s="454"/>
      <c r="BA783" s="454"/>
      <c r="BB783" s="454"/>
      <c r="BC783" s="454"/>
      <c r="BD783" s="454"/>
      <c r="BE783" s="454"/>
      <c r="BF783" s="454"/>
      <c r="BG783" s="454"/>
      <c r="BH783" s="454"/>
      <c r="BI783" s="454"/>
      <c r="BJ783" s="454"/>
      <c r="BK783" s="454"/>
      <c r="BL783" s="454"/>
      <c r="BM783" s="454"/>
      <c r="BN783" s="454"/>
      <c r="BO783" s="454"/>
      <c r="BP783" s="454"/>
      <c r="BQ783" s="454"/>
      <c r="BR783" s="454"/>
      <c r="BS783" s="454"/>
      <c r="BT783" s="454"/>
      <c r="BU783" s="454"/>
      <c r="BV783" s="454"/>
      <c r="BW783" s="454"/>
      <c r="BX783" s="454"/>
      <c r="BY783" s="454"/>
      <c r="BZ783" s="454"/>
      <c r="CA783" s="454"/>
      <c r="CB783" s="454"/>
      <c r="CC783" s="454"/>
      <c r="CD783" s="454"/>
      <c r="CE783" s="454"/>
      <c r="CF783" s="454"/>
      <c r="CG783" s="454"/>
      <c r="CH783" s="454"/>
      <c r="CI783" s="454"/>
      <c r="CJ783" s="454"/>
      <c r="CK783" s="454"/>
      <c r="CL783" s="454"/>
      <c r="CM783" s="454"/>
      <c r="CN783" s="454"/>
      <c r="CO783" s="454"/>
      <c r="CP783" s="454"/>
      <c r="CQ783" s="454"/>
      <c r="CR783" s="454"/>
      <c r="CS783" s="454"/>
      <c r="CT783" s="454"/>
      <c r="CU783" s="454"/>
      <c r="CV783" s="454"/>
      <c r="CW783" s="454"/>
      <c r="CX783" s="454"/>
      <c r="CY783" s="454"/>
      <c r="CZ783" s="454"/>
      <c r="DA783" s="454"/>
      <c r="DB783" s="454"/>
      <c r="DC783" s="454"/>
      <c r="DD783" s="454"/>
      <c r="DE783" s="454"/>
      <c r="DF783" s="454"/>
      <c r="DG783" s="454"/>
      <c r="DH783" s="454"/>
      <c r="DI783" s="454"/>
      <c r="DJ783" s="454"/>
      <c r="DK783" s="454"/>
      <c r="DL783" s="454"/>
      <c r="DM783" s="454"/>
      <c r="DN783" s="454"/>
      <c r="DO783" s="454"/>
      <c r="DP783" s="454"/>
      <c r="DQ783" s="454"/>
      <c r="DR783" s="454"/>
      <c r="DS783" s="454"/>
      <c r="DT783" s="454"/>
      <c r="DU783" s="454"/>
      <c r="DV783" s="454"/>
      <c r="DW783" s="454"/>
      <c r="DX783" s="454"/>
      <c r="DY783" s="454"/>
      <c r="DZ783" s="454"/>
      <c r="EA783" s="454"/>
      <c r="EB783" s="454"/>
      <c r="EC783" s="454"/>
      <c r="ED783" s="454"/>
      <c r="EE783" s="454"/>
      <c r="EF783" s="454"/>
      <c r="EG783" s="454"/>
      <c r="EH783" s="454"/>
      <c r="EI783" s="454"/>
      <c r="EJ783" s="454"/>
      <c r="EK783" s="454"/>
      <c r="EL783" s="454"/>
      <c r="EM783" s="454"/>
      <c r="EN783" s="454"/>
      <c r="EO783" s="454"/>
      <c r="EP783" s="454"/>
      <c r="EQ783" s="454"/>
      <c r="ER783" s="454"/>
      <c r="ES783" s="454"/>
      <c r="ET783" s="454"/>
      <c r="EU783" s="581"/>
      <c r="EV783" s="581"/>
      <c r="EW783" s="581"/>
      <c r="EX783" s="581"/>
      <c r="EY783" s="581"/>
      <c r="EZ783" s="581"/>
      <c r="FA783" s="581"/>
      <c r="FB783" s="581"/>
      <c r="FC783" s="581"/>
      <c r="FD783" s="581"/>
      <c r="FE783" s="581"/>
    </row>
    <row r="784" spans="1:161">
      <c r="A784" s="454"/>
      <c r="B784" s="653"/>
      <c r="C784" s="454"/>
      <c r="D784" s="454"/>
      <c r="E784" s="454"/>
      <c r="F784" s="504"/>
      <c r="G784" s="454"/>
      <c r="H784" s="454"/>
      <c r="I784" s="454"/>
      <c r="J784" s="454"/>
      <c r="K784" s="454"/>
      <c r="L784" s="454"/>
      <c r="M784" s="454"/>
      <c r="N784" s="454"/>
      <c r="O784" s="454"/>
      <c r="P784" s="454"/>
      <c r="Q784" s="454"/>
      <c r="R784" s="454"/>
      <c r="S784" s="454"/>
      <c r="T784" s="454"/>
      <c r="U784" s="454"/>
      <c r="V784" s="454"/>
      <c r="W784" s="454"/>
      <c r="X784" s="454"/>
      <c r="Y784" s="454"/>
      <c r="Z784" s="454"/>
      <c r="AA784" s="454"/>
      <c r="AB784" s="454"/>
      <c r="AC784" s="454"/>
      <c r="AD784" s="454"/>
      <c r="AE784" s="454"/>
      <c r="AF784" s="454"/>
      <c r="AG784" s="454"/>
      <c r="AH784" s="454"/>
      <c r="AI784" s="454"/>
      <c r="AJ784" s="454"/>
      <c r="AK784" s="454"/>
      <c r="AL784" s="454"/>
      <c r="AM784" s="454"/>
      <c r="AN784" s="454"/>
      <c r="AO784" s="454"/>
      <c r="AP784" s="454"/>
      <c r="AQ784" s="454"/>
      <c r="AR784" s="454"/>
      <c r="AS784" s="454"/>
      <c r="AT784" s="454"/>
      <c r="AU784" s="454"/>
      <c r="AV784" s="454"/>
      <c r="AW784" s="454"/>
      <c r="AX784" s="454"/>
      <c r="AY784" s="454"/>
      <c r="AZ784" s="454"/>
      <c r="BA784" s="454"/>
      <c r="BB784" s="454"/>
      <c r="BC784" s="454"/>
      <c r="BD784" s="454"/>
      <c r="BE784" s="454"/>
      <c r="BF784" s="454"/>
      <c r="BG784" s="454"/>
      <c r="BH784" s="454"/>
      <c r="BI784" s="454"/>
      <c r="BJ784" s="454"/>
      <c r="BK784" s="454"/>
      <c r="BL784" s="454"/>
      <c r="BM784" s="454"/>
      <c r="BN784" s="454"/>
      <c r="BO784" s="454"/>
      <c r="BP784" s="454"/>
      <c r="BQ784" s="454"/>
      <c r="BR784" s="454"/>
      <c r="BS784" s="454"/>
      <c r="BT784" s="454"/>
      <c r="BU784" s="454"/>
      <c r="BV784" s="454"/>
      <c r="BW784" s="454"/>
      <c r="BX784" s="454"/>
      <c r="BY784" s="454"/>
      <c r="BZ784" s="454"/>
      <c r="CA784" s="454"/>
      <c r="CB784" s="454"/>
      <c r="CC784" s="454"/>
      <c r="CD784" s="454"/>
      <c r="CE784" s="454"/>
      <c r="CF784" s="454"/>
      <c r="CG784" s="454"/>
      <c r="CH784" s="454"/>
      <c r="CI784" s="454"/>
      <c r="CJ784" s="454"/>
      <c r="CK784" s="454"/>
      <c r="CL784" s="454"/>
      <c r="CM784" s="454"/>
      <c r="CN784" s="454"/>
      <c r="CO784" s="454"/>
      <c r="CP784" s="454"/>
      <c r="CQ784" s="454"/>
      <c r="CR784" s="454"/>
      <c r="CS784" s="454"/>
      <c r="CT784" s="454"/>
      <c r="CU784" s="454"/>
      <c r="CV784" s="454"/>
      <c r="CW784" s="454"/>
      <c r="CX784" s="454"/>
      <c r="CY784" s="454"/>
      <c r="CZ784" s="454"/>
      <c r="DA784" s="454"/>
      <c r="DB784" s="454"/>
      <c r="DC784" s="454"/>
      <c r="DD784" s="454"/>
      <c r="DE784" s="454"/>
      <c r="DF784" s="454"/>
      <c r="DG784" s="454"/>
      <c r="DH784" s="454"/>
      <c r="DI784" s="454"/>
      <c r="DJ784" s="454"/>
      <c r="DK784" s="454"/>
      <c r="DL784" s="454"/>
      <c r="DM784" s="454"/>
      <c r="DN784" s="454"/>
      <c r="DO784" s="454"/>
      <c r="DP784" s="454"/>
      <c r="DQ784" s="454"/>
      <c r="DR784" s="454"/>
      <c r="DS784" s="454"/>
      <c r="DT784" s="454"/>
      <c r="DU784" s="454"/>
      <c r="DV784" s="454"/>
      <c r="DW784" s="454"/>
      <c r="DX784" s="454"/>
      <c r="DY784" s="454"/>
      <c r="DZ784" s="454"/>
      <c r="EA784" s="454"/>
      <c r="EB784" s="454"/>
      <c r="EC784" s="454"/>
      <c r="ED784" s="454"/>
      <c r="EE784" s="454"/>
      <c r="EF784" s="454"/>
      <c r="EG784" s="454"/>
      <c r="EH784" s="454"/>
      <c r="EI784" s="454"/>
      <c r="EJ784" s="454"/>
      <c r="EK784" s="454"/>
      <c r="EL784" s="454"/>
      <c r="EM784" s="454"/>
      <c r="EN784" s="454"/>
      <c r="EO784" s="454"/>
      <c r="EP784" s="454"/>
      <c r="EQ784" s="454"/>
      <c r="ER784" s="454"/>
      <c r="ES784" s="454"/>
      <c r="ET784" s="454"/>
      <c r="EU784" s="581"/>
      <c r="EV784" s="581"/>
      <c r="EW784" s="581"/>
      <c r="EX784" s="581"/>
      <c r="EY784" s="581"/>
      <c r="EZ784" s="581"/>
      <c r="FA784" s="581"/>
      <c r="FB784" s="581"/>
      <c r="FC784" s="581"/>
      <c r="FD784" s="581"/>
      <c r="FE784" s="581"/>
    </row>
    <row r="785" spans="1:161">
      <c r="A785" s="454"/>
      <c r="B785" s="653"/>
      <c r="C785" s="454"/>
      <c r="D785" s="454"/>
      <c r="E785" s="454"/>
      <c r="F785" s="504"/>
      <c r="G785" s="454"/>
      <c r="H785" s="454"/>
      <c r="I785" s="454"/>
      <c r="J785" s="454"/>
      <c r="K785" s="454"/>
      <c r="L785" s="454"/>
      <c r="M785" s="454"/>
      <c r="N785" s="454"/>
      <c r="O785" s="454"/>
      <c r="P785" s="454"/>
      <c r="Q785" s="454"/>
      <c r="R785" s="454"/>
      <c r="S785" s="454"/>
      <c r="T785" s="454"/>
      <c r="U785" s="454"/>
      <c r="V785" s="454"/>
      <c r="W785" s="454"/>
      <c r="X785" s="454"/>
      <c r="Y785" s="454"/>
      <c r="Z785" s="454"/>
      <c r="AA785" s="454"/>
      <c r="AB785" s="454"/>
      <c r="AC785" s="454"/>
      <c r="AD785" s="454"/>
      <c r="AE785" s="454"/>
      <c r="AF785" s="454"/>
      <c r="AG785" s="454"/>
      <c r="AH785" s="454"/>
      <c r="AI785" s="454"/>
      <c r="AJ785" s="454"/>
      <c r="AK785" s="454"/>
      <c r="AL785" s="454"/>
      <c r="AM785" s="454"/>
      <c r="AN785" s="454"/>
      <c r="AO785" s="454"/>
      <c r="AP785" s="454"/>
      <c r="AQ785" s="454"/>
      <c r="AR785" s="454"/>
      <c r="AS785" s="454"/>
      <c r="AT785" s="454"/>
      <c r="AU785" s="454"/>
      <c r="AV785" s="454"/>
      <c r="AW785" s="454"/>
      <c r="AX785" s="454"/>
      <c r="AY785" s="454"/>
      <c r="AZ785" s="454"/>
      <c r="BA785" s="454"/>
      <c r="BB785" s="454"/>
      <c r="BC785" s="454"/>
      <c r="BD785" s="454"/>
      <c r="BE785" s="454"/>
      <c r="BF785" s="454"/>
      <c r="BG785" s="454"/>
      <c r="BH785" s="454"/>
      <c r="BI785" s="454"/>
      <c r="BJ785" s="454"/>
      <c r="BK785" s="454"/>
      <c r="BL785" s="454"/>
      <c r="BM785" s="454"/>
      <c r="BN785" s="454"/>
      <c r="BO785" s="454"/>
      <c r="BP785" s="454"/>
      <c r="BQ785" s="454"/>
      <c r="BR785" s="454"/>
      <c r="BS785" s="454"/>
      <c r="BT785" s="454"/>
      <c r="BU785" s="454"/>
      <c r="BV785" s="454"/>
      <c r="BW785" s="454"/>
      <c r="BX785" s="454"/>
      <c r="BY785" s="454"/>
      <c r="BZ785" s="454"/>
      <c r="CA785" s="454"/>
      <c r="CB785" s="454"/>
      <c r="CC785" s="454"/>
      <c r="CD785" s="454"/>
      <c r="CE785" s="454"/>
      <c r="CF785" s="454"/>
      <c r="CG785" s="454"/>
      <c r="CH785" s="454"/>
      <c r="CI785" s="454"/>
      <c r="CJ785" s="454"/>
      <c r="CK785" s="454"/>
      <c r="CL785" s="454"/>
      <c r="CM785" s="454"/>
      <c r="CN785" s="454"/>
      <c r="CO785" s="454"/>
      <c r="CP785" s="454"/>
      <c r="CQ785" s="454"/>
      <c r="CR785" s="454"/>
      <c r="CS785" s="454"/>
      <c r="CT785" s="454"/>
      <c r="CU785" s="454"/>
      <c r="CV785" s="454"/>
      <c r="CW785" s="454"/>
      <c r="CX785" s="454"/>
      <c r="CY785" s="454"/>
      <c r="CZ785" s="454"/>
      <c r="DA785" s="454"/>
      <c r="DB785" s="454"/>
      <c r="DC785" s="454"/>
      <c r="DD785" s="454"/>
      <c r="DE785" s="454"/>
      <c r="DF785" s="454"/>
      <c r="DG785" s="454"/>
      <c r="DH785" s="454"/>
      <c r="DI785" s="454"/>
      <c r="DJ785" s="454"/>
      <c r="DK785" s="454"/>
      <c r="DL785" s="454"/>
      <c r="DM785" s="454"/>
      <c r="DN785" s="454"/>
      <c r="DO785" s="454"/>
      <c r="DP785" s="454"/>
      <c r="DQ785" s="454"/>
      <c r="DR785" s="454"/>
      <c r="DS785" s="454"/>
      <c r="DT785" s="454"/>
      <c r="DU785" s="454"/>
      <c r="DV785" s="454"/>
      <c r="DW785" s="454"/>
      <c r="DX785" s="454"/>
      <c r="DY785" s="454"/>
      <c r="DZ785" s="454"/>
      <c r="EA785" s="454"/>
      <c r="EB785" s="454"/>
      <c r="EC785" s="454"/>
      <c r="ED785" s="454"/>
      <c r="EE785" s="454"/>
      <c r="EF785" s="454"/>
      <c r="EG785" s="454"/>
      <c r="EH785" s="454"/>
      <c r="EI785" s="454"/>
      <c r="EJ785" s="454"/>
      <c r="EK785" s="454"/>
      <c r="EL785" s="454"/>
      <c r="EM785" s="454"/>
      <c r="EN785" s="454"/>
      <c r="EO785" s="454"/>
      <c r="EP785" s="454"/>
      <c r="EQ785" s="454"/>
      <c r="ER785" s="454"/>
      <c r="ES785" s="454"/>
      <c r="ET785" s="454"/>
      <c r="EU785" s="581"/>
      <c r="EV785" s="581"/>
      <c r="EW785" s="581"/>
      <c r="EX785" s="581"/>
      <c r="EY785" s="581"/>
      <c r="EZ785" s="581"/>
      <c r="FA785" s="581"/>
      <c r="FB785" s="581"/>
      <c r="FC785" s="581"/>
      <c r="FD785" s="581"/>
      <c r="FE785" s="581"/>
    </row>
    <row r="786" spans="1:161">
      <c r="A786" s="454"/>
      <c r="B786" s="653"/>
      <c r="C786" s="454"/>
      <c r="D786" s="454"/>
      <c r="E786" s="454"/>
      <c r="F786" s="504"/>
      <c r="G786" s="454"/>
      <c r="H786" s="454"/>
      <c r="I786" s="454"/>
      <c r="J786" s="454"/>
      <c r="K786" s="454"/>
      <c r="L786" s="454"/>
      <c r="M786" s="454"/>
      <c r="N786" s="454"/>
      <c r="O786" s="454"/>
      <c r="P786" s="454"/>
      <c r="Q786" s="454"/>
      <c r="R786" s="454"/>
      <c r="S786" s="454"/>
      <c r="T786" s="454"/>
      <c r="U786" s="454"/>
      <c r="V786" s="454"/>
      <c r="W786" s="454"/>
      <c r="X786" s="454"/>
      <c r="Y786" s="454"/>
      <c r="Z786" s="454"/>
      <c r="AA786" s="454"/>
      <c r="AB786" s="454"/>
      <c r="AC786" s="454"/>
      <c r="AD786" s="454"/>
      <c r="AE786" s="454"/>
      <c r="AF786" s="454"/>
      <c r="AG786" s="454"/>
      <c r="AH786" s="454"/>
      <c r="AI786" s="454"/>
      <c r="AJ786" s="454"/>
      <c r="AK786" s="454"/>
      <c r="AL786" s="454"/>
      <c r="AM786" s="454"/>
      <c r="AN786" s="454"/>
      <c r="AO786" s="454"/>
      <c r="AP786" s="454"/>
      <c r="AQ786" s="454"/>
      <c r="AR786" s="454"/>
      <c r="AS786" s="454"/>
      <c r="AT786" s="454"/>
      <c r="AU786" s="454"/>
      <c r="AV786" s="454"/>
      <c r="AW786" s="454"/>
      <c r="AX786" s="454"/>
      <c r="AY786" s="454"/>
      <c r="AZ786" s="454"/>
      <c r="BA786" s="454"/>
      <c r="BB786" s="454"/>
      <c r="BC786" s="454"/>
      <c r="BD786" s="454"/>
      <c r="BE786" s="454"/>
      <c r="BF786" s="454"/>
      <c r="BG786" s="454"/>
      <c r="BH786" s="454"/>
      <c r="BI786" s="454"/>
      <c r="BJ786" s="454"/>
      <c r="BK786" s="454"/>
      <c r="BL786" s="454"/>
      <c r="BM786" s="454"/>
      <c r="BN786" s="454"/>
      <c r="BO786" s="454"/>
      <c r="BP786" s="454"/>
      <c r="BQ786" s="454"/>
      <c r="BR786" s="454"/>
      <c r="BS786" s="454"/>
      <c r="BT786" s="454"/>
      <c r="BU786" s="454"/>
      <c r="BV786" s="454"/>
      <c r="BW786" s="454"/>
      <c r="BX786" s="454"/>
      <c r="BY786" s="454"/>
      <c r="BZ786" s="454"/>
      <c r="CA786" s="454"/>
      <c r="CB786" s="454"/>
      <c r="CC786" s="454"/>
      <c r="CD786" s="454"/>
      <c r="CE786" s="454"/>
      <c r="CF786" s="454"/>
      <c r="CG786" s="454"/>
      <c r="CH786" s="454"/>
      <c r="CI786" s="454"/>
      <c r="CJ786" s="454"/>
      <c r="CK786" s="454"/>
      <c r="CL786" s="454"/>
      <c r="CM786" s="454"/>
      <c r="CN786" s="454"/>
      <c r="CO786" s="454"/>
      <c r="CP786" s="454"/>
      <c r="CQ786" s="454"/>
      <c r="CR786" s="454"/>
      <c r="CS786" s="454"/>
      <c r="CT786" s="454"/>
      <c r="CU786" s="454"/>
      <c r="CV786" s="454"/>
      <c r="CW786" s="454"/>
      <c r="CX786" s="454"/>
      <c r="CY786" s="454"/>
      <c r="CZ786" s="454"/>
      <c r="DA786" s="454"/>
      <c r="DB786" s="454"/>
      <c r="DC786" s="454"/>
      <c r="DD786" s="454"/>
      <c r="DE786" s="454"/>
      <c r="DF786" s="454"/>
      <c r="DG786" s="454"/>
      <c r="DH786" s="454"/>
      <c r="DI786" s="454"/>
      <c r="DJ786" s="454"/>
      <c r="DK786" s="454"/>
      <c r="DL786" s="454"/>
      <c r="DM786" s="454"/>
      <c r="DN786" s="454"/>
      <c r="DO786" s="454"/>
      <c r="DP786" s="454"/>
      <c r="DQ786" s="454"/>
      <c r="DR786" s="454"/>
      <c r="DS786" s="454"/>
      <c r="DT786" s="454"/>
      <c r="DU786" s="454"/>
      <c r="DV786" s="454"/>
      <c r="DW786" s="454"/>
      <c r="DX786" s="454"/>
      <c r="DY786" s="454"/>
      <c r="DZ786" s="454"/>
      <c r="EA786" s="454"/>
      <c r="EB786" s="454"/>
      <c r="EC786" s="454"/>
      <c r="ED786" s="454"/>
      <c r="EE786" s="454"/>
      <c r="EF786" s="454"/>
      <c r="EG786" s="454"/>
      <c r="EH786" s="454"/>
      <c r="EI786" s="454"/>
      <c r="EJ786" s="454"/>
      <c r="EK786" s="454"/>
      <c r="EL786" s="454"/>
      <c r="EM786" s="454"/>
      <c r="EN786" s="454"/>
      <c r="EO786" s="454"/>
      <c r="EP786" s="454"/>
      <c r="EQ786" s="454"/>
      <c r="ER786" s="454"/>
      <c r="ES786" s="454"/>
      <c r="ET786" s="454"/>
      <c r="EU786" s="581"/>
      <c r="EV786" s="581"/>
      <c r="EW786" s="581"/>
      <c r="EX786" s="581"/>
      <c r="EY786" s="581"/>
      <c r="EZ786" s="581"/>
      <c r="FA786" s="581"/>
      <c r="FB786" s="581"/>
      <c r="FC786" s="581"/>
      <c r="FD786" s="581"/>
      <c r="FE786" s="581"/>
    </row>
    <row r="787" spans="1:161">
      <c r="A787" s="454"/>
      <c r="B787" s="653"/>
      <c r="C787" s="454"/>
      <c r="D787" s="454"/>
      <c r="E787" s="454"/>
      <c r="F787" s="504"/>
      <c r="G787" s="454"/>
      <c r="H787" s="454"/>
      <c r="I787" s="454"/>
      <c r="J787" s="454"/>
      <c r="K787" s="454"/>
      <c r="L787" s="454"/>
      <c r="M787" s="454"/>
      <c r="N787" s="454"/>
      <c r="O787" s="454"/>
      <c r="P787" s="454"/>
      <c r="Q787" s="454"/>
      <c r="R787" s="454"/>
      <c r="S787" s="454"/>
      <c r="T787" s="454"/>
      <c r="U787" s="454"/>
      <c r="V787" s="454"/>
      <c r="W787" s="454"/>
      <c r="X787" s="454"/>
      <c r="Y787" s="454"/>
      <c r="Z787" s="454"/>
      <c r="AA787" s="454"/>
      <c r="AB787" s="454"/>
      <c r="AC787" s="454"/>
      <c r="AD787" s="454"/>
      <c r="AE787" s="454"/>
      <c r="AF787" s="454"/>
      <c r="AG787" s="454"/>
      <c r="AH787" s="454"/>
      <c r="AI787" s="454"/>
      <c r="AJ787" s="454"/>
      <c r="AK787" s="454"/>
      <c r="AL787" s="454"/>
      <c r="AM787" s="454"/>
      <c r="AN787" s="454"/>
      <c r="AO787" s="454"/>
      <c r="AP787" s="454"/>
      <c r="AQ787" s="454"/>
      <c r="AR787" s="454"/>
      <c r="AS787" s="454"/>
      <c r="AT787" s="454"/>
      <c r="AU787" s="454"/>
      <c r="AV787" s="454"/>
      <c r="AW787" s="454"/>
      <c r="AX787" s="454"/>
      <c r="AY787" s="454"/>
      <c r="AZ787" s="454"/>
      <c r="BA787" s="454"/>
      <c r="BB787" s="454"/>
      <c r="BC787" s="454"/>
      <c r="BD787" s="454"/>
      <c r="BE787" s="454"/>
      <c r="BF787" s="454"/>
      <c r="BG787" s="454"/>
      <c r="BH787" s="454"/>
      <c r="BI787" s="454"/>
      <c r="BJ787" s="454"/>
      <c r="BK787" s="454"/>
      <c r="BL787" s="454"/>
      <c r="BM787" s="454"/>
      <c r="BN787" s="454"/>
      <c r="BO787" s="454"/>
      <c r="BP787" s="454"/>
      <c r="BQ787" s="454"/>
      <c r="BR787" s="454"/>
      <c r="BS787" s="454"/>
      <c r="BT787" s="454"/>
      <c r="BU787" s="454"/>
      <c r="BV787" s="454"/>
      <c r="BW787" s="454"/>
      <c r="BX787" s="454"/>
      <c r="BY787" s="454"/>
      <c r="BZ787" s="454"/>
      <c r="CA787" s="454"/>
      <c r="CB787" s="454"/>
      <c r="CC787" s="454"/>
      <c r="CD787" s="454"/>
      <c r="CE787" s="454"/>
      <c r="CF787" s="454"/>
      <c r="CG787" s="454"/>
      <c r="CH787" s="454"/>
      <c r="CI787" s="454"/>
      <c r="CJ787" s="454"/>
      <c r="CK787" s="454"/>
      <c r="CL787" s="454"/>
      <c r="CM787" s="454"/>
      <c r="CN787" s="454"/>
      <c r="CO787" s="454"/>
      <c r="CP787" s="454"/>
      <c r="CQ787" s="454"/>
      <c r="CR787" s="454"/>
      <c r="CS787" s="454"/>
      <c r="CT787" s="454"/>
      <c r="CU787" s="454"/>
      <c r="CV787" s="454"/>
      <c r="CW787" s="454"/>
      <c r="CX787" s="454"/>
      <c r="CY787" s="454"/>
      <c r="CZ787" s="454"/>
      <c r="DA787" s="454"/>
      <c r="DB787" s="454"/>
      <c r="DC787" s="454"/>
      <c r="DD787" s="454"/>
      <c r="DE787" s="454"/>
      <c r="DF787" s="454"/>
      <c r="DG787" s="454"/>
      <c r="DH787" s="454"/>
      <c r="DI787" s="454"/>
      <c r="DJ787" s="454"/>
      <c r="DK787" s="454"/>
      <c r="DL787" s="454"/>
      <c r="DM787" s="454"/>
      <c r="DN787" s="454"/>
      <c r="DO787" s="454"/>
      <c r="DP787" s="454"/>
      <c r="DQ787" s="454"/>
      <c r="DR787" s="454"/>
      <c r="DS787" s="454"/>
      <c r="DT787" s="454"/>
      <c r="DU787" s="454"/>
      <c r="DV787" s="454"/>
      <c r="DW787" s="454"/>
      <c r="DX787" s="454"/>
      <c r="DY787" s="454"/>
      <c r="DZ787" s="454"/>
      <c r="EA787" s="454"/>
      <c r="EB787" s="454"/>
      <c r="EC787" s="454"/>
      <c r="ED787" s="454"/>
      <c r="EE787" s="454"/>
      <c r="EF787" s="454"/>
      <c r="EG787" s="454"/>
      <c r="EH787" s="454"/>
      <c r="EI787" s="454"/>
      <c r="EJ787" s="454"/>
      <c r="EK787" s="454"/>
      <c r="EL787" s="454"/>
      <c r="EM787" s="454"/>
      <c r="EN787" s="454"/>
      <c r="EO787" s="454"/>
      <c r="EP787" s="454"/>
      <c r="EQ787" s="454"/>
      <c r="ER787" s="454"/>
      <c r="ES787" s="454"/>
      <c r="ET787" s="454"/>
      <c r="EU787" s="581"/>
      <c r="EV787" s="581"/>
      <c r="EW787" s="581"/>
      <c r="EX787" s="581"/>
      <c r="EY787" s="581"/>
      <c r="EZ787" s="581"/>
      <c r="FA787" s="581"/>
      <c r="FB787" s="581"/>
      <c r="FC787" s="581"/>
      <c r="FD787" s="581"/>
      <c r="FE787" s="581"/>
    </row>
    <row r="788" spans="1:161">
      <c r="A788" s="454"/>
      <c r="B788" s="653"/>
      <c r="C788" s="454"/>
      <c r="D788" s="454"/>
      <c r="E788" s="454"/>
      <c r="F788" s="504"/>
      <c r="G788" s="454"/>
      <c r="H788" s="454"/>
      <c r="I788" s="454"/>
      <c r="J788" s="454"/>
      <c r="K788" s="454"/>
      <c r="L788" s="454"/>
      <c r="M788" s="454"/>
      <c r="N788" s="454"/>
      <c r="O788" s="454"/>
      <c r="P788" s="454"/>
      <c r="Q788" s="454"/>
      <c r="R788" s="454"/>
      <c r="S788" s="454"/>
      <c r="T788" s="454"/>
      <c r="U788" s="454"/>
      <c r="V788" s="454"/>
      <c r="W788" s="454"/>
      <c r="X788" s="454"/>
      <c r="Y788" s="454"/>
      <c r="Z788" s="454"/>
      <c r="AA788" s="454"/>
      <c r="AB788" s="454"/>
      <c r="AC788" s="454"/>
      <c r="AD788" s="454"/>
      <c r="AE788" s="454"/>
      <c r="AF788" s="454"/>
      <c r="AG788" s="454"/>
      <c r="AH788" s="454"/>
      <c r="AI788" s="454"/>
      <c r="AJ788" s="454"/>
      <c r="AK788" s="454"/>
      <c r="AL788" s="454"/>
      <c r="AM788" s="454"/>
      <c r="AN788" s="454"/>
      <c r="AO788" s="454"/>
      <c r="AP788" s="454"/>
      <c r="AQ788" s="454"/>
      <c r="AR788" s="454"/>
      <c r="AS788" s="454"/>
      <c r="AT788" s="454"/>
      <c r="AU788" s="454"/>
      <c r="AV788" s="454"/>
      <c r="AW788" s="454"/>
      <c r="AX788" s="454"/>
      <c r="AY788" s="454"/>
      <c r="AZ788" s="454"/>
      <c r="BA788" s="454"/>
      <c r="BB788" s="454"/>
      <c r="BC788" s="454"/>
      <c r="BD788" s="454"/>
      <c r="BE788" s="454"/>
      <c r="BF788" s="454"/>
      <c r="BG788" s="454"/>
      <c r="BH788" s="454"/>
      <c r="BI788" s="454"/>
      <c r="BJ788" s="454"/>
      <c r="BK788" s="454"/>
      <c r="BL788" s="454"/>
      <c r="BM788" s="454"/>
      <c r="BN788" s="454"/>
      <c r="BO788" s="454"/>
      <c r="BP788" s="454"/>
      <c r="BQ788" s="454"/>
      <c r="BR788" s="454"/>
      <c r="BS788" s="454"/>
      <c r="BT788" s="454"/>
      <c r="BU788" s="454"/>
      <c r="BV788" s="454"/>
      <c r="BW788" s="454"/>
      <c r="BX788" s="454"/>
      <c r="BY788" s="454"/>
      <c r="BZ788" s="454"/>
      <c r="CA788" s="454"/>
      <c r="CB788" s="454"/>
      <c r="CC788" s="454"/>
      <c r="CD788" s="454"/>
      <c r="CE788" s="454"/>
      <c r="CF788" s="454"/>
      <c r="CG788" s="454"/>
      <c r="CH788" s="454"/>
      <c r="CI788" s="454"/>
      <c r="CJ788" s="454"/>
      <c r="CK788" s="454"/>
      <c r="CL788" s="454"/>
      <c r="CM788" s="454"/>
      <c r="CN788" s="454"/>
      <c r="CO788" s="454"/>
      <c r="CP788" s="454"/>
      <c r="CQ788" s="454"/>
      <c r="CR788" s="454"/>
      <c r="CS788" s="454"/>
      <c r="CT788" s="454"/>
      <c r="CU788" s="454"/>
      <c r="CV788" s="454"/>
      <c r="CW788" s="454"/>
      <c r="CX788" s="454"/>
      <c r="CY788" s="454"/>
      <c r="CZ788" s="454"/>
      <c r="DA788" s="454"/>
      <c r="DB788" s="454"/>
      <c r="DC788" s="454"/>
      <c r="DD788" s="454"/>
      <c r="DE788" s="454"/>
      <c r="DF788" s="454"/>
      <c r="DG788" s="454"/>
      <c r="DH788" s="454"/>
      <c r="DI788" s="454"/>
      <c r="DJ788" s="454"/>
      <c r="DK788" s="454"/>
      <c r="DL788" s="454"/>
      <c r="DM788" s="454"/>
      <c r="DN788" s="454"/>
      <c r="DO788" s="454"/>
      <c r="DP788" s="454"/>
      <c r="DQ788" s="454"/>
      <c r="DR788" s="454"/>
      <c r="DS788" s="454"/>
      <c r="DT788" s="454"/>
      <c r="DU788" s="454"/>
      <c r="DV788" s="454"/>
      <c r="DW788" s="454"/>
      <c r="DX788" s="454"/>
      <c r="DY788" s="454"/>
      <c r="DZ788" s="454"/>
      <c r="EA788" s="454"/>
      <c r="EB788" s="454"/>
      <c r="EC788" s="454"/>
      <c r="ED788" s="454"/>
      <c r="EE788" s="454"/>
      <c r="EF788" s="454"/>
      <c r="EG788" s="454"/>
      <c r="EH788" s="454"/>
      <c r="EI788" s="454"/>
      <c r="EJ788" s="454"/>
      <c r="EK788" s="454"/>
      <c r="EL788" s="454"/>
      <c r="EM788" s="454"/>
      <c r="EN788" s="454"/>
      <c r="EO788" s="454"/>
      <c r="EP788" s="454"/>
      <c r="EQ788" s="454"/>
      <c r="ER788" s="454"/>
      <c r="ES788" s="454"/>
      <c r="ET788" s="454"/>
      <c r="EU788" s="581"/>
      <c r="EV788" s="581"/>
      <c r="EW788" s="581"/>
      <c r="EX788" s="581"/>
      <c r="EY788" s="581"/>
      <c r="EZ788" s="581"/>
      <c r="FA788" s="581"/>
      <c r="FB788" s="581"/>
      <c r="FC788" s="581"/>
      <c r="FD788" s="581"/>
      <c r="FE788" s="581"/>
    </row>
    <row r="789" spans="1:161">
      <c r="A789" s="454"/>
      <c r="B789" s="653"/>
      <c r="C789" s="454"/>
      <c r="D789" s="454"/>
      <c r="E789" s="454"/>
      <c r="F789" s="504"/>
      <c r="G789" s="454"/>
      <c r="H789" s="454"/>
      <c r="I789" s="454"/>
      <c r="J789" s="454"/>
      <c r="K789" s="454"/>
      <c r="L789" s="454"/>
      <c r="M789" s="454"/>
      <c r="N789" s="454"/>
      <c r="O789" s="454"/>
      <c r="P789" s="454"/>
      <c r="Q789" s="454"/>
      <c r="R789" s="454"/>
      <c r="S789" s="454"/>
      <c r="T789" s="454"/>
      <c r="U789" s="454"/>
      <c r="V789" s="454"/>
      <c r="W789" s="454"/>
      <c r="X789" s="454"/>
      <c r="Y789" s="454"/>
      <c r="Z789" s="454"/>
      <c r="AA789" s="454"/>
      <c r="AB789" s="454"/>
      <c r="AC789" s="454"/>
      <c r="AD789" s="454"/>
      <c r="AE789" s="454"/>
      <c r="AF789" s="454"/>
      <c r="AG789" s="454"/>
      <c r="AH789" s="454"/>
      <c r="AI789" s="454"/>
      <c r="AJ789" s="454"/>
      <c r="AK789" s="454"/>
      <c r="AL789" s="454"/>
      <c r="AM789" s="454"/>
      <c r="AN789" s="454"/>
      <c r="AO789" s="454"/>
      <c r="AP789" s="454"/>
      <c r="AQ789" s="454"/>
      <c r="AR789" s="454"/>
      <c r="AS789" s="454"/>
      <c r="AT789" s="454"/>
      <c r="AU789" s="454"/>
      <c r="AV789" s="454"/>
      <c r="AW789" s="454"/>
      <c r="AX789" s="454"/>
      <c r="AY789" s="454"/>
      <c r="AZ789" s="454"/>
      <c r="BA789" s="454"/>
      <c r="BB789" s="454"/>
      <c r="BC789" s="454"/>
      <c r="BD789" s="454"/>
      <c r="BE789" s="454"/>
      <c r="BF789" s="454"/>
      <c r="BG789" s="454"/>
      <c r="BH789" s="454"/>
      <c r="BI789" s="454"/>
      <c r="BJ789" s="454"/>
      <c r="BK789" s="454"/>
      <c r="BL789" s="454"/>
      <c r="BM789" s="454"/>
      <c r="BN789" s="454"/>
      <c r="BO789" s="454"/>
      <c r="BP789" s="454"/>
      <c r="BQ789" s="454"/>
      <c r="BR789" s="454"/>
      <c r="BS789" s="454"/>
      <c r="BT789" s="454"/>
      <c r="BU789" s="454"/>
      <c r="BV789" s="454"/>
      <c r="BW789" s="454"/>
      <c r="BX789" s="454"/>
      <c r="BY789" s="454"/>
      <c r="BZ789" s="454"/>
      <c r="CA789" s="454"/>
      <c r="CB789" s="454"/>
      <c r="CC789" s="454"/>
      <c r="CD789" s="454"/>
      <c r="CE789" s="454"/>
      <c r="CF789" s="454"/>
      <c r="CG789" s="454"/>
      <c r="CH789" s="454"/>
      <c r="CI789" s="454"/>
      <c r="CJ789" s="454"/>
      <c r="CK789" s="454"/>
      <c r="CL789" s="454"/>
      <c r="CM789" s="454"/>
      <c r="CN789" s="454"/>
      <c r="CO789" s="454"/>
      <c r="CP789" s="454"/>
      <c r="CQ789" s="454"/>
      <c r="CR789" s="454"/>
      <c r="CS789" s="454"/>
      <c r="CT789" s="454"/>
      <c r="CU789" s="454"/>
      <c r="CV789" s="454"/>
      <c r="CW789" s="454"/>
      <c r="CX789" s="454"/>
      <c r="CY789" s="454"/>
      <c r="CZ789" s="454"/>
      <c r="DA789" s="454"/>
      <c r="DB789" s="454"/>
      <c r="DC789" s="454"/>
      <c r="DD789" s="454"/>
      <c r="DE789" s="454"/>
      <c r="DF789" s="454"/>
      <c r="DG789" s="454"/>
      <c r="DH789" s="454"/>
      <c r="DI789" s="454"/>
      <c r="DJ789" s="454"/>
      <c r="DK789" s="454"/>
      <c r="DL789" s="454"/>
      <c r="DM789" s="454"/>
      <c r="DN789" s="454"/>
      <c r="DO789" s="454"/>
      <c r="DP789" s="454"/>
      <c r="DQ789" s="454"/>
      <c r="DR789" s="454"/>
      <c r="DS789" s="454"/>
      <c r="DT789" s="454"/>
      <c r="DU789" s="454"/>
      <c r="DV789" s="454"/>
      <c r="DW789" s="454"/>
      <c r="DX789" s="454"/>
      <c r="DY789" s="454"/>
      <c r="DZ789" s="454"/>
      <c r="EA789" s="454"/>
      <c r="EB789" s="454"/>
      <c r="EC789" s="454"/>
      <c r="ED789" s="454"/>
      <c r="EE789" s="454"/>
      <c r="EF789" s="454"/>
      <c r="EG789" s="454"/>
      <c r="EH789" s="454"/>
      <c r="EI789" s="454"/>
      <c r="EJ789" s="454"/>
      <c r="EK789" s="454"/>
      <c r="EL789" s="454"/>
      <c r="EM789" s="454"/>
      <c r="EN789" s="454"/>
      <c r="EO789" s="454"/>
      <c r="EP789" s="454"/>
      <c r="EQ789" s="454"/>
      <c r="ER789" s="454"/>
      <c r="ES789" s="454"/>
      <c r="ET789" s="454"/>
      <c r="EU789" s="581"/>
      <c r="EV789" s="581"/>
      <c r="EW789" s="581"/>
      <c r="EX789" s="581"/>
      <c r="EY789" s="581"/>
      <c r="EZ789" s="581"/>
      <c r="FA789" s="581"/>
      <c r="FB789" s="581"/>
      <c r="FC789" s="581"/>
      <c r="FD789" s="581"/>
      <c r="FE789" s="581"/>
    </row>
    <row r="790" spans="1:161">
      <c r="A790" s="454"/>
      <c r="B790" s="653"/>
      <c r="C790" s="454"/>
      <c r="D790" s="454"/>
      <c r="E790" s="454"/>
      <c r="F790" s="504"/>
      <c r="G790" s="454"/>
      <c r="H790" s="454"/>
      <c r="I790" s="454"/>
      <c r="J790" s="454"/>
      <c r="K790" s="454"/>
      <c r="L790" s="454"/>
      <c r="M790" s="454"/>
      <c r="N790" s="454"/>
      <c r="O790" s="454"/>
      <c r="P790" s="454"/>
      <c r="Q790" s="454"/>
      <c r="R790" s="454"/>
      <c r="S790" s="454"/>
      <c r="T790" s="454"/>
      <c r="U790" s="454"/>
      <c r="V790" s="454"/>
      <c r="W790" s="454"/>
      <c r="X790" s="454"/>
      <c r="Y790" s="454"/>
      <c r="Z790" s="454"/>
      <c r="AA790" s="454"/>
      <c r="AB790" s="454"/>
      <c r="AC790" s="454"/>
      <c r="AD790" s="454"/>
      <c r="AE790" s="454"/>
      <c r="AF790" s="454"/>
      <c r="AG790" s="454"/>
      <c r="AH790" s="454"/>
      <c r="AI790" s="454"/>
      <c r="AJ790" s="454"/>
      <c r="AK790" s="454"/>
      <c r="AL790" s="454"/>
      <c r="AM790" s="454"/>
      <c r="AN790" s="454"/>
      <c r="AO790" s="454"/>
      <c r="AP790" s="454"/>
      <c r="AQ790" s="454"/>
      <c r="AR790" s="454"/>
      <c r="AS790" s="454"/>
      <c r="AT790" s="454"/>
      <c r="AU790" s="454"/>
      <c r="AV790" s="454"/>
      <c r="AW790" s="454"/>
      <c r="AX790" s="454"/>
      <c r="AY790" s="454"/>
      <c r="AZ790" s="454"/>
      <c r="BA790" s="454"/>
      <c r="BB790" s="454"/>
      <c r="BC790" s="454"/>
      <c r="BD790" s="454"/>
      <c r="BE790" s="454"/>
      <c r="BF790" s="454"/>
      <c r="BG790" s="454"/>
      <c r="BH790" s="454"/>
      <c r="BI790" s="454"/>
      <c r="BJ790" s="454"/>
      <c r="BK790" s="454"/>
      <c r="BL790" s="454"/>
      <c r="BM790" s="454"/>
      <c r="BN790" s="454"/>
      <c r="BO790" s="454"/>
      <c r="BP790" s="454"/>
      <c r="BQ790" s="454"/>
      <c r="BR790" s="454"/>
      <c r="BS790" s="454"/>
      <c r="BT790" s="454"/>
      <c r="BU790" s="454"/>
      <c r="BV790" s="454"/>
      <c r="BW790" s="454"/>
      <c r="BX790" s="454"/>
      <c r="BY790" s="454"/>
      <c r="BZ790" s="454"/>
      <c r="CA790" s="454"/>
      <c r="CB790" s="454"/>
      <c r="CC790" s="454"/>
      <c r="CD790" s="454"/>
      <c r="CE790" s="454"/>
      <c r="CF790" s="454"/>
      <c r="CG790" s="454"/>
      <c r="CH790" s="454"/>
      <c r="CI790" s="454"/>
      <c r="CJ790" s="454"/>
      <c r="CK790" s="454"/>
      <c r="CL790" s="454"/>
      <c r="CM790" s="454"/>
      <c r="CN790" s="454"/>
      <c r="CO790" s="454"/>
      <c r="CP790" s="454"/>
      <c r="CQ790" s="454"/>
      <c r="CR790" s="454"/>
      <c r="CS790" s="454"/>
      <c r="CT790" s="454"/>
      <c r="CU790" s="454"/>
      <c r="CV790" s="454"/>
      <c r="CW790" s="454"/>
      <c r="CX790" s="454"/>
      <c r="CY790" s="454"/>
      <c r="CZ790" s="454"/>
      <c r="DA790" s="454"/>
      <c r="DB790" s="454"/>
      <c r="DC790" s="454"/>
      <c r="DD790" s="454"/>
      <c r="DE790" s="454"/>
      <c r="DF790" s="454"/>
      <c r="DG790" s="454"/>
      <c r="DH790" s="454"/>
      <c r="DI790" s="454"/>
      <c r="DJ790" s="454"/>
      <c r="DK790" s="454"/>
      <c r="DL790" s="454"/>
      <c r="DM790" s="454"/>
      <c r="DN790" s="454"/>
      <c r="DO790" s="454"/>
      <c r="DP790" s="454"/>
      <c r="DQ790" s="454"/>
      <c r="DR790" s="454"/>
      <c r="DS790" s="454"/>
      <c r="DT790" s="454"/>
      <c r="DU790" s="454"/>
      <c r="DV790" s="454"/>
      <c r="DW790" s="454"/>
      <c r="DX790" s="454"/>
      <c r="DY790" s="454"/>
      <c r="DZ790" s="454"/>
      <c r="EA790" s="454"/>
      <c r="EB790" s="454"/>
      <c r="EC790" s="454"/>
      <c r="ED790" s="454"/>
      <c r="EE790" s="454"/>
      <c r="EF790" s="454"/>
      <c r="EG790" s="454"/>
      <c r="EH790" s="454"/>
      <c r="EI790" s="454"/>
      <c r="EJ790" s="454"/>
      <c r="EK790" s="454"/>
      <c r="EL790" s="454"/>
      <c r="EM790" s="454"/>
      <c r="EN790" s="454"/>
      <c r="EO790" s="454"/>
      <c r="EP790" s="454"/>
      <c r="EQ790" s="454"/>
      <c r="ER790" s="454"/>
      <c r="ES790" s="454"/>
      <c r="ET790" s="454"/>
      <c r="EU790" s="581"/>
      <c r="EV790" s="581"/>
      <c r="EW790" s="581"/>
      <c r="EX790" s="581"/>
      <c r="EY790" s="581"/>
      <c r="EZ790" s="581"/>
      <c r="FA790" s="581"/>
      <c r="FB790" s="581"/>
      <c r="FC790" s="581"/>
      <c r="FD790" s="581"/>
      <c r="FE790" s="581"/>
    </row>
    <row r="791" spans="1:161">
      <c r="A791" s="454"/>
      <c r="B791" s="653"/>
      <c r="C791" s="454"/>
      <c r="D791" s="454"/>
      <c r="E791" s="454"/>
      <c r="F791" s="504"/>
      <c r="G791" s="454"/>
      <c r="H791" s="454"/>
      <c r="I791" s="454"/>
      <c r="J791" s="454"/>
      <c r="K791" s="454"/>
      <c r="L791" s="454"/>
      <c r="M791" s="454"/>
      <c r="N791" s="454"/>
      <c r="O791" s="454"/>
      <c r="P791" s="454"/>
      <c r="Q791" s="454"/>
      <c r="R791" s="454"/>
      <c r="S791" s="454"/>
      <c r="T791" s="454"/>
      <c r="U791" s="454"/>
      <c r="V791" s="454"/>
      <c r="W791" s="454"/>
      <c r="X791" s="454"/>
      <c r="Y791" s="454"/>
      <c r="Z791" s="454"/>
      <c r="AA791" s="454"/>
      <c r="AB791" s="454"/>
      <c r="AC791" s="454"/>
      <c r="AD791" s="454"/>
      <c r="AE791" s="454"/>
      <c r="AF791" s="454"/>
      <c r="AG791" s="454"/>
      <c r="AH791" s="454"/>
      <c r="AI791" s="454"/>
      <c r="AJ791" s="454"/>
      <c r="AK791" s="454"/>
      <c r="AL791" s="454"/>
      <c r="AM791" s="454"/>
      <c r="AN791" s="454"/>
      <c r="AO791" s="454"/>
      <c r="AP791" s="454"/>
      <c r="AQ791" s="454"/>
      <c r="AR791" s="454"/>
      <c r="AS791" s="454"/>
      <c r="AT791" s="454"/>
      <c r="AU791" s="454"/>
      <c r="AV791" s="454"/>
      <c r="AW791" s="454"/>
      <c r="AX791" s="454"/>
      <c r="AY791" s="454"/>
      <c r="AZ791" s="454"/>
      <c r="BA791" s="454"/>
      <c r="BB791" s="454"/>
      <c r="BC791" s="454"/>
      <c r="BD791" s="454"/>
      <c r="BE791" s="454"/>
      <c r="BF791" s="454"/>
      <c r="BG791" s="454"/>
      <c r="BH791" s="454"/>
      <c r="BI791" s="454"/>
      <c r="BJ791" s="454"/>
      <c r="BK791" s="454"/>
      <c r="BL791" s="454"/>
      <c r="BM791" s="454"/>
      <c r="BN791" s="454"/>
      <c r="BO791" s="454"/>
      <c r="BP791" s="454"/>
      <c r="BQ791" s="454"/>
      <c r="BR791" s="454"/>
      <c r="BS791" s="454"/>
      <c r="BT791" s="454"/>
      <c r="BU791" s="454"/>
      <c r="BV791" s="454"/>
      <c r="BW791" s="454"/>
      <c r="BX791" s="454"/>
      <c r="BY791" s="454"/>
      <c r="BZ791" s="454"/>
      <c r="CA791" s="454"/>
      <c r="CB791" s="454"/>
      <c r="CC791" s="454"/>
      <c r="CD791" s="454"/>
      <c r="CE791" s="454"/>
      <c r="CF791" s="454"/>
      <c r="CG791" s="454"/>
      <c r="CH791" s="454"/>
      <c r="CI791" s="454"/>
      <c r="CJ791" s="454"/>
      <c r="CK791" s="454"/>
      <c r="CL791" s="454"/>
      <c r="CM791" s="454"/>
      <c r="CN791" s="454"/>
      <c r="CO791" s="454"/>
      <c r="CP791" s="454"/>
      <c r="CQ791" s="454"/>
      <c r="CR791" s="454"/>
      <c r="CS791" s="454"/>
      <c r="CT791" s="454"/>
      <c r="CU791" s="454"/>
      <c r="CV791" s="454"/>
      <c r="CW791" s="454"/>
      <c r="CX791" s="454"/>
      <c r="CY791" s="454"/>
      <c r="CZ791" s="454"/>
      <c r="DA791" s="454"/>
      <c r="DB791" s="454"/>
      <c r="DC791" s="454"/>
      <c r="DD791" s="454"/>
      <c r="DE791" s="454"/>
      <c r="DF791" s="454"/>
      <c r="DG791" s="454"/>
      <c r="DH791" s="454"/>
      <c r="DI791" s="454"/>
      <c r="DJ791" s="454"/>
      <c r="DK791" s="454"/>
      <c r="DL791" s="454"/>
      <c r="DM791" s="454"/>
      <c r="DN791" s="454"/>
      <c r="DO791" s="454"/>
      <c r="DP791" s="454"/>
      <c r="DQ791" s="454"/>
      <c r="DR791" s="454"/>
      <c r="DS791" s="454"/>
      <c r="DT791" s="454"/>
      <c r="DU791" s="454"/>
      <c r="DV791" s="454"/>
      <c r="DW791" s="454"/>
      <c r="DX791" s="454"/>
      <c r="DY791" s="454"/>
      <c r="DZ791" s="454"/>
      <c r="EA791" s="454"/>
      <c r="EB791" s="454"/>
      <c r="EC791" s="454"/>
      <c r="ED791" s="454"/>
      <c r="EE791" s="454"/>
      <c r="EF791" s="454"/>
      <c r="EG791" s="454"/>
      <c r="EH791" s="454"/>
      <c r="EI791" s="454"/>
      <c r="EJ791" s="454"/>
      <c r="EK791" s="454"/>
      <c r="EL791" s="454"/>
      <c r="EM791" s="454"/>
      <c r="EN791" s="454"/>
      <c r="EO791" s="454"/>
      <c r="EP791" s="454"/>
      <c r="EQ791" s="454"/>
      <c r="ER791" s="454"/>
      <c r="ES791" s="454"/>
      <c r="ET791" s="454"/>
      <c r="EU791" s="581"/>
      <c r="EV791" s="581"/>
      <c r="EW791" s="581"/>
      <c r="EX791" s="581"/>
      <c r="EY791" s="581"/>
      <c r="EZ791" s="581"/>
      <c r="FA791" s="581"/>
      <c r="FB791" s="581"/>
      <c r="FC791" s="581"/>
      <c r="FD791" s="581"/>
      <c r="FE791" s="581"/>
    </row>
    <row r="792" spans="1:161">
      <c r="A792" s="454"/>
      <c r="B792" s="653"/>
      <c r="C792" s="454"/>
      <c r="D792" s="454"/>
      <c r="E792" s="454"/>
      <c r="F792" s="504"/>
      <c r="G792" s="454"/>
      <c r="H792" s="454"/>
      <c r="I792" s="454"/>
      <c r="J792" s="454"/>
      <c r="K792" s="454"/>
      <c r="L792" s="454"/>
      <c r="M792" s="454"/>
      <c r="N792" s="454"/>
      <c r="O792" s="454"/>
      <c r="P792" s="454"/>
      <c r="Q792" s="454"/>
      <c r="R792" s="454"/>
      <c r="S792" s="454"/>
      <c r="T792" s="454"/>
      <c r="U792" s="454"/>
      <c r="V792" s="454"/>
      <c r="W792" s="454"/>
      <c r="X792" s="454"/>
      <c r="Y792" s="454"/>
      <c r="Z792" s="454"/>
      <c r="AA792" s="454"/>
      <c r="AB792" s="454"/>
      <c r="AC792" s="454"/>
      <c r="AD792" s="454"/>
      <c r="AE792" s="454"/>
      <c r="AF792" s="454"/>
      <c r="AG792" s="454"/>
      <c r="AH792" s="454"/>
      <c r="AI792" s="454"/>
      <c r="AJ792" s="454"/>
      <c r="AK792" s="454"/>
      <c r="AL792" s="454"/>
      <c r="AM792" s="454"/>
      <c r="AN792" s="454"/>
      <c r="AO792" s="454"/>
      <c r="AP792" s="454"/>
      <c r="AQ792" s="454"/>
      <c r="AR792" s="454"/>
      <c r="AS792" s="454"/>
      <c r="AT792" s="454"/>
      <c r="AU792" s="454"/>
      <c r="AV792" s="454"/>
      <c r="AW792" s="454"/>
      <c r="AX792" s="454"/>
      <c r="AY792" s="454"/>
      <c r="AZ792" s="454"/>
      <c r="BA792" s="454"/>
      <c r="BB792" s="454"/>
      <c r="BC792" s="454"/>
      <c r="BD792" s="454"/>
      <c r="BE792" s="454"/>
      <c r="BF792" s="454"/>
      <c r="BG792" s="454"/>
      <c r="BH792" s="454"/>
      <c r="BI792" s="454"/>
      <c r="BJ792" s="454"/>
      <c r="BK792" s="454"/>
      <c r="BL792" s="454"/>
      <c r="BM792" s="454"/>
      <c r="BN792" s="454"/>
      <c r="BO792" s="454"/>
      <c r="BP792" s="454"/>
      <c r="BQ792" s="454"/>
      <c r="BR792" s="454"/>
      <c r="BS792" s="454"/>
      <c r="BT792" s="454"/>
      <c r="BU792" s="454"/>
      <c r="BV792" s="454"/>
      <c r="BW792" s="454"/>
      <c r="BX792" s="454"/>
      <c r="BY792" s="454"/>
      <c r="BZ792" s="454"/>
      <c r="CA792" s="454"/>
      <c r="CB792" s="454"/>
      <c r="CC792" s="454"/>
      <c r="CD792" s="454"/>
      <c r="CE792" s="454"/>
      <c r="CF792" s="454"/>
      <c r="CG792" s="454"/>
      <c r="CH792" s="454"/>
      <c r="CI792" s="454"/>
      <c r="CJ792" s="454"/>
      <c r="CK792" s="454"/>
      <c r="CL792" s="454"/>
      <c r="CM792" s="454"/>
      <c r="CN792" s="454"/>
      <c r="CO792" s="454"/>
      <c r="CP792" s="454"/>
      <c r="CQ792" s="454"/>
      <c r="CR792" s="454"/>
      <c r="CS792" s="454"/>
      <c r="CT792" s="454"/>
      <c r="CU792" s="454"/>
      <c r="CV792" s="454"/>
      <c r="CW792" s="454"/>
      <c r="CX792" s="454"/>
      <c r="CY792" s="454"/>
      <c r="CZ792" s="454"/>
      <c r="DA792" s="454"/>
      <c r="DB792" s="454"/>
      <c r="DC792" s="454"/>
      <c r="DD792" s="454"/>
      <c r="DE792" s="454"/>
      <c r="DF792" s="454"/>
      <c r="DG792" s="454"/>
      <c r="DH792" s="454"/>
      <c r="DI792" s="454"/>
      <c r="DJ792" s="454"/>
      <c r="DK792" s="454"/>
      <c r="DL792" s="454"/>
      <c r="DM792" s="454"/>
      <c r="DN792" s="454"/>
      <c r="DO792" s="454"/>
      <c r="DP792" s="454"/>
      <c r="DQ792" s="454"/>
      <c r="DR792" s="454"/>
      <c r="DS792" s="454"/>
      <c r="DT792" s="454"/>
      <c r="DU792" s="454"/>
      <c r="DV792" s="454"/>
      <c r="DW792" s="454"/>
      <c r="DX792" s="454"/>
      <c r="DY792" s="454"/>
      <c r="DZ792" s="454"/>
      <c r="EA792" s="454"/>
      <c r="EB792" s="454"/>
      <c r="EC792" s="454"/>
      <c r="ED792" s="454"/>
      <c r="EE792" s="454"/>
      <c r="EF792" s="454"/>
      <c r="EG792" s="454"/>
      <c r="EH792" s="454"/>
      <c r="EI792" s="454"/>
      <c r="EJ792" s="454"/>
      <c r="EK792" s="454"/>
      <c r="EL792" s="454"/>
      <c r="EM792" s="454"/>
      <c r="EN792" s="454"/>
      <c r="EO792" s="454"/>
      <c r="EP792" s="454"/>
      <c r="EQ792" s="454"/>
      <c r="ER792" s="454"/>
      <c r="ES792" s="454"/>
      <c r="ET792" s="454"/>
      <c r="EU792" s="581"/>
      <c r="EV792" s="581"/>
      <c r="EW792" s="581"/>
      <c r="EX792" s="581"/>
      <c r="EY792" s="581"/>
      <c r="EZ792" s="581"/>
      <c r="FA792" s="581"/>
      <c r="FB792" s="581"/>
      <c r="FC792" s="581"/>
      <c r="FD792" s="581"/>
      <c r="FE792" s="581"/>
    </row>
    <row r="793" spans="1:161">
      <c r="A793" s="454"/>
      <c r="B793" s="653"/>
      <c r="C793" s="454"/>
      <c r="D793" s="454"/>
      <c r="E793" s="454"/>
      <c r="F793" s="504"/>
      <c r="G793" s="454"/>
      <c r="H793" s="454"/>
      <c r="I793" s="454"/>
      <c r="J793" s="454"/>
      <c r="K793" s="454"/>
      <c r="L793" s="454"/>
      <c r="M793" s="454"/>
      <c r="N793" s="454"/>
      <c r="O793" s="454"/>
      <c r="P793" s="454"/>
      <c r="Q793" s="454"/>
      <c r="R793" s="454"/>
      <c r="S793" s="454"/>
      <c r="T793" s="454"/>
      <c r="U793" s="454"/>
      <c r="V793" s="454"/>
      <c r="W793" s="454"/>
      <c r="X793" s="454"/>
      <c r="Y793" s="454"/>
      <c r="Z793" s="454"/>
      <c r="AA793" s="454"/>
      <c r="AB793" s="454"/>
      <c r="AC793" s="454"/>
      <c r="AD793" s="454"/>
      <c r="AE793" s="454"/>
      <c r="AF793" s="454"/>
      <c r="AG793" s="454"/>
      <c r="AH793" s="454"/>
      <c r="AI793" s="454"/>
      <c r="AJ793" s="454"/>
      <c r="AK793" s="454"/>
      <c r="AL793" s="454"/>
      <c r="AM793" s="454"/>
      <c r="AN793" s="454"/>
      <c r="AO793" s="454"/>
      <c r="AP793" s="454"/>
      <c r="AQ793" s="454"/>
      <c r="AR793" s="454"/>
      <c r="AS793" s="454"/>
      <c r="AT793" s="454"/>
      <c r="AU793" s="454"/>
      <c r="AV793" s="454"/>
      <c r="AW793" s="454"/>
      <c r="AX793" s="454"/>
      <c r="AY793" s="454"/>
      <c r="AZ793" s="454"/>
      <c r="BA793" s="454"/>
      <c r="BB793" s="454"/>
      <c r="BC793" s="454"/>
      <c r="BD793" s="454"/>
      <c r="BE793" s="454"/>
      <c r="BF793" s="454"/>
      <c r="BG793" s="454"/>
      <c r="BH793" s="454"/>
      <c r="BI793" s="454"/>
      <c r="BJ793" s="454"/>
      <c r="BK793" s="454"/>
      <c r="BL793" s="454"/>
      <c r="BM793" s="454"/>
      <c r="BN793" s="454"/>
      <c r="BO793" s="454"/>
      <c r="BP793" s="454"/>
      <c r="BQ793" s="454"/>
      <c r="BR793" s="454"/>
      <c r="BS793" s="454"/>
      <c r="BT793" s="454"/>
      <c r="BU793" s="454"/>
      <c r="BV793" s="454"/>
      <c r="BW793" s="454"/>
      <c r="BX793" s="454"/>
      <c r="BY793" s="454"/>
      <c r="BZ793" s="454"/>
      <c r="CA793" s="454"/>
      <c r="CB793" s="454"/>
      <c r="CC793" s="454"/>
      <c r="CD793" s="454"/>
      <c r="CE793" s="454"/>
      <c r="CF793" s="454"/>
      <c r="CG793" s="454"/>
      <c r="CH793" s="454"/>
      <c r="CI793" s="454"/>
      <c r="CJ793" s="454"/>
      <c r="CK793" s="454"/>
      <c r="CL793" s="454"/>
      <c r="CM793" s="454"/>
      <c r="CN793" s="454"/>
      <c r="CO793" s="454"/>
      <c r="CP793" s="454"/>
      <c r="CQ793" s="454"/>
      <c r="CR793" s="454"/>
      <c r="CS793" s="454"/>
      <c r="CT793" s="454"/>
      <c r="CU793" s="454"/>
      <c r="CV793" s="454"/>
      <c r="CW793" s="454"/>
      <c r="CX793" s="454"/>
      <c r="CY793" s="454"/>
      <c r="CZ793" s="454"/>
      <c r="DA793" s="454"/>
      <c r="DB793" s="454"/>
      <c r="DC793" s="454"/>
      <c r="DD793" s="454"/>
      <c r="DE793" s="454"/>
      <c r="DF793" s="454"/>
      <c r="DG793" s="454"/>
      <c r="DH793" s="454"/>
      <c r="DI793" s="454"/>
      <c r="DJ793" s="454"/>
      <c r="DK793" s="454"/>
      <c r="DL793" s="454"/>
      <c r="DM793" s="454"/>
      <c r="DN793" s="454"/>
      <c r="DO793" s="454"/>
      <c r="DP793" s="454"/>
      <c r="DQ793" s="454"/>
      <c r="DR793" s="454"/>
      <c r="DS793" s="454"/>
      <c r="DT793" s="454"/>
      <c r="DU793" s="454"/>
      <c r="DV793" s="454"/>
      <c r="DW793" s="454"/>
      <c r="DX793" s="454"/>
      <c r="DY793" s="454"/>
      <c r="DZ793" s="454"/>
      <c r="EA793" s="454"/>
      <c r="EB793" s="454"/>
      <c r="EC793" s="454"/>
      <c r="ED793" s="454"/>
      <c r="EE793" s="454"/>
      <c r="EF793" s="454"/>
      <c r="EG793" s="454"/>
      <c r="EH793" s="454"/>
      <c r="EI793" s="454"/>
      <c r="EJ793" s="454"/>
      <c r="EK793" s="454"/>
      <c r="EL793" s="454"/>
      <c r="EM793" s="454"/>
      <c r="EN793" s="454"/>
      <c r="EO793" s="454"/>
      <c r="EP793" s="454"/>
      <c r="EQ793" s="454"/>
      <c r="ER793" s="454"/>
      <c r="ES793" s="454"/>
      <c r="ET793" s="454"/>
      <c r="EU793" s="581"/>
      <c r="EV793" s="581"/>
      <c r="EW793" s="581"/>
      <c r="EX793" s="581"/>
      <c r="EY793" s="581"/>
      <c r="EZ793" s="581"/>
      <c r="FA793" s="581"/>
      <c r="FB793" s="581"/>
      <c r="FC793" s="581"/>
      <c r="FD793" s="581"/>
      <c r="FE793" s="581"/>
    </row>
    <row r="794" spans="1:161">
      <c r="A794" s="454"/>
      <c r="B794" s="653"/>
      <c r="C794" s="454"/>
      <c r="D794" s="454"/>
      <c r="E794" s="454"/>
      <c r="F794" s="504"/>
      <c r="G794" s="454"/>
      <c r="H794" s="454"/>
      <c r="I794" s="454"/>
      <c r="J794" s="454"/>
      <c r="K794" s="454"/>
      <c r="L794" s="454"/>
      <c r="M794" s="454"/>
      <c r="N794" s="454"/>
      <c r="O794" s="454"/>
      <c r="P794" s="454"/>
      <c r="Q794" s="454"/>
      <c r="R794" s="454"/>
      <c r="S794" s="454"/>
      <c r="T794" s="454"/>
      <c r="U794" s="454"/>
      <c r="V794" s="454"/>
      <c r="W794" s="454"/>
      <c r="X794" s="454"/>
      <c r="Y794" s="454"/>
      <c r="Z794" s="454"/>
      <c r="AA794" s="454"/>
      <c r="AB794" s="454"/>
      <c r="AC794" s="454"/>
      <c r="AD794" s="454"/>
      <c r="AE794" s="454"/>
      <c r="AF794" s="454"/>
      <c r="AG794" s="454"/>
      <c r="AH794" s="454"/>
      <c r="AI794" s="454"/>
      <c r="AJ794" s="454"/>
      <c r="AK794" s="454"/>
      <c r="AL794" s="454"/>
      <c r="AM794" s="454"/>
      <c r="AN794" s="454"/>
      <c r="AO794" s="454"/>
      <c r="AP794" s="454"/>
      <c r="AQ794" s="454"/>
      <c r="AR794" s="454"/>
      <c r="AS794" s="454"/>
      <c r="AT794" s="454"/>
      <c r="AU794" s="454"/>
      <c r="AV794" s="454"/>
      <c r="AW794" s="454"/>
      <c r="AX794" s="454"/>
      <c r="AY794" s="454"/>
      <c r="AZ794" s="454"/>
      <c r="BA794" s="454"/>
      <c r="BB794" s="454"/>
      <c r="BC794" s="454"/>
      <c r="BD794" s="454"/>
      <c r="BE794" s="454"/>
      <c r="BF794" s="454"/>
      <c r="BG794" s="454"/>
      <c r="BH794" s="454"/>
      <c r="BI794" s="454"/>
      <c r="BJ794" s="454"/>
      <c r="BK794" s="454"/>
      <c r="BL794" s="454"/>
      <c r="BM794" s="454"/>
      <c r="BN794" s="454"/>
      <c r="BO794" s="454"/>
      <c r="BP794" s="454"/>
      <c r="BQ794" s="454"/>
      <c r="BR794" s="454"/>
      <c r="BS794" s="454"/>
      <c r="BT794" s="454"/>
      <c r="BU794" s="454"/>
      <c r="BV794" s="454"/>
      <c r="BW794" s="454"/>
      <c r="BX794" s="454"/>
      <c r="BY794" s="454"/>
      <c r="BZ794" s="454"/>
      <c r="CA794" s="454"/>
      <c r="CB794" s="454"/>
      <c r="CC794" s="454"/>
      <c r="CD794" s="454"/>
      <c r="CE794" s="454"/>
      <c r="CF794" s="454"/>
      <c r="CG794" s="454"/>
      <c r="CH794" s="454"/>
      <c r="CI794" s="454"/>
      <c r="CJ794" s="454"/>
      <c r="CK794" s="454"/>
      <c r="CL794" s="454"/>
      <c r="CM794" s="454"/>
      <c r="CN794" s="454"/>
      <c r="CO794" s="454"/>
      <c r="CP794" s="454"/>
      <c r="CQ794" s="454"/>
      <c r="CR794" s="454"/>
      <c r="CS794" s="454"/>
      <c r="CT794" s="454"/>
      <c r="CU794" s="454"/>
      <c r="CV794" s="454"/>
      <c r="CW794" s="454"/>
      <c r="CX794" s="454"/>
      <c r="CY794" s="454"/>
      <c r="CZ794" s="454"/>
      <c r="DA794" s="454"/>
      <c r="DB794" s="454"/>
      <c r="DC794" s="454"/>
      <c r="DD794" s="454"/>
      <c r="DE794" s="454"/>
      <c r="DF794" s="454"/>
      <c r="DG794" s="454"/>
      <c r="DH794" s="454"/>
      <c r="DI794" s="454"/>
      <c r="DJ794" s="454"/>
      <c r="DK794" s="454"/>
      <c r="DL794" s="454"/>
      <c r="DM794" s="454"/>
      <c r="DN794" s="454"/>
      <c r="DO794" s="454"/>
      <c r="DP794" s="454"/>
      <c r="DQ794" s="454"/>
      <c r="DR794" s="454"/>
      <c r="DS794" s="454"/>
      <c r="DT794" s="454"/>
      <c r="DU794" s="454"/>
      <c r="DV794" s="454"/>
      <c r="DW794" s="454"/>
      <c r="DX794" s="454"/>
      <c r="DY794" s="454"/>
      <c r="DZ794" s="454"/>
      <c r="EA794" s="454"/>
      <c r="EB794" s="454"/>
      <c r="EC794" s="454"/>
      <c r="ED794" s="454"/>
      <c r="EE794" s="454"/>
      <c r="EF794" s="454"/>
      <c r="EG794" s="454"/>
      <c r="EH794" s="454"/>
      <c r="EI794" s="454"/>
      <c r="EJ794" s="454"/>
      <c r="EK794" s="454"/>
      <c r="EL794" s="454"/>
      <c r="EM794" s="454"/>
      <c r="EN794" s="454"/>
      <c r="EO794" s="454"/>
      <c r="EP794" s="454"/>
      <c r="EQ794" s="454"/>
      <c r="ER794" s="454"/>
      <c r="ES794" s="454"/>
      <c r="ET794" s="454"/>
      <c r="EU794" s="581"/>
      <c r="EV794" s="581"/>
      <c r="EW794" s="581"/>
      <c r="EX794" s="581"/>
      <c r="EY794" s="581"/>
      <c r="EZ794" s="581"/>
      <c r="FA794" s="581"/>
      <c r="FB794" s="581"/>
      <c r="FC794" s="581"/>
      <c r="FD794" s="581"/>
      <c r="FE794" s="581"/>
    </row>
    <row r="795" spans="1:161">
      <c r="A795" s="454"/>
      <c r="B795" s="653"/>
      <c r="C795" s="454"/>
      <c r="D795" s="454"/>
      <c r="E795" s="454"/>
      <c r="F795" s="504"/>
      <c r="G795" s="454"/>
      <c r="H795" s="454"/>
      <c r="I795" s="454"/>
      <c r="J795" s="454"/>
      <c r="K795" s="454"/>
      <c r="L795" s="454"/>
      <c r="M795" s="454"/>
      <c r="N795" s="454"/>
      <c r="O795" s="454"/>
      <c r="P795" s="454"/>
      <c r="Q795" s="454"/>
      <c r="R795" s="454"/>
      <c r="S795" s="454"/>
      <c r="T795" s="454"/>
      <c r="U795" s="454"/>
      <c r="V795" s="454"/>
      <c r="W795" s="454"/>
      <c r="X795" s="454"/>
      <c r="Y795" s="454"/>
      <c r="Z795" s="454"/>
      <c r="AA795" s="454"/>
      <c r="AB795" s="454"/>
      <c r="AC795" s="454"/>
      <c r="AD795" s="454"/>
      <c r="AE795" s="454"/>
      <c r="AF795" s="454"/>
      <c r="AG795" s="454"/>
      <c r="AH795" s="454"/>
      <c r="AI795" s="454"/>
      <c r="AJ795" s="454"/>
      <c r="AK795" s="454"/>
      <c r="AL795" s="454"/>
      <c r="AM795" s="454"/>
      <c r="AN795" s="454"/>
      <c r="AO795" s="454"/>
      <c r="AP795" s="454"/>
      <c r="AQ795" s="454"/>
      <c r="AR795" s="454"/>
      <c r="AS795" s="454"/>
      <c r="AT795" s="454"/>
      <c r="AU795" s="454"/>
      <c r="AV795" s="454"/>
      <c r="AW795" s="454"/>
      <c r="AX795" s="454"/>
      <c r="AY795" s="454"/>
      <c r="AZ795" s="454"/>
      <c r="BA795" s="454"/>
      <c r="BB795" s="454"/>
      <c r="BC795" s="454"/>
      <c r="BD795" s="454"/>
      <c r="BE795" s="454"/>
      <c r="BF795" s="454"/>
      <c r="BG795" s="454"/>
      <c r="BH795" s="454"/>
      <c r="BI795" s="454"/>
      <c r="BJ795" s="454"/>
      <c r="BK795" s="454"/>
      <c r="BL795" s="454"/>
      <c r="BM795" s="454"/>
      <c r="BN795" s="454"/>
      <c r="BO795" s="454"/>
      <c r="BP795" s="454"/>
      <c r="BQ795" s="454"/>
      <c r="BR795" s="454"/>
      <c r="BS795" s="454"/>
      <c r="BT795" s="454"/>
      <c r="BU795" s="454"/>
      <c r="BV795" s="454"/>
      <c r="BW795" s="454"/>
      <c r="BX795" s="454"/>
      <c r="BY795" s="454"/>
      <c r="BZ795" s="454"/>
      <c r="CA795" s="454"/>
      <c r="CB795" s="454"/>
      <c r="CC795" s="454"/>
      <c r="CD795" s="454"/>
      <c r="CE795" s="454"/>
      <c r="CF795" s="454"/>
      <c r="CG795" s="454"/>
      <c r="CH795" s="454"/>
      <c r="CI795" s="454"/>
      <c r="CJ795" s="454"/>
      <c r="CK795" s="454"/>
      <c r="CL795" s="454"/>
      <c r="CM795" s="454"/>
      <c r="CN795" s="454"/>
      <c r="CO795" s="454"/>
      <c r="CP795" s="454"/>
      <c r="CQ795" s="454"/>
      <c r="CR795" s="454"/>
      <c r="CS795" s="454"/>
      <c r="CT795" s="454"/>
      <c r="CU795" s="454"/>
      <c r="CV795" s="454"/>
      <c r="CW795" s="454"/>
      <c r="CX795" s="454"/>
      <c r="CY795" s="454"/>
      <c r="CZ795" s="454"/>
      <c r="DA795" s="454"/>
      <c r="DB795" s="454"/>
      <c r="DC795" s="454"/>
      <c r="DD795" s="454"/>
      <c r="DE795" s="454"/>
      <c r="DF795" s="454"/>
      <c r="DG795" s="454"/>
      <c r="DH795" s="454"/>
      <c r="DI795" s="454"/>
      <c r="DJ795" s="454"/>
      <c r="DK795" s="454"/>
      <c r="DL795" s="454"/>
      <c r="DM795" s="454"/>
      <c r="DN795" s="454"/>
      <c r="DO795" s="454"/>
      <c r="DP795" s="454"/>
      <c r="DQ795" s="454"/>
      <c r="DR795" s="454"/>
      <c r="DS795" s="454"/>
      <c r="DT795" s="454"/>
      <c r="DU795" s="454"/>
      <c r="DV795" s="454"/>
      <c r="DW795" s="454"/>
      <c r="DX795" s="454"/>
      <c r="DY795" s="454"/>
      <c r="DZ795" s="454"/>
      <c r="EA795" s="454"/>
      <c r="EB795" s="454"/>
      <c r="EC795" s="454"/>
      <c r="ED795" s="454"/>
      <c r="EE795" s="454"/>
      <c r="EF795" s="454"/>
      <c r="EG795" s="454"/>
      <c r="EH795" s="454"/>
      <c r="EI795" s="454"/>
      <c r="EJ795" s="454"/>
      <c r="EK795" s="454"/>
      <c r="EL795" s="454"/>
      <c r="EM795" s="454"/>
      <c r="EN795" s="454"/>
      <c r="EO795" s="454"/>
      <c r="EP795" s="454"/>
      <c r="EQ795" s="454"/>
      <c r="ER795" s="454"/>
      <c r="ES795" s="454"/>
      <c r="ET795" s="454"/>
      <c r="EU795" s="581"/>
      <c r="EV795" s="581"/>
      <c r="EW795" s="581"/>
      <c r="EX795" s="581"/>
      <c r="EY795" s="581"/>
      <c r="EZ795" s="581"/>
      <c r="FA795" s="581"/>
      <c r="FB795" s="581"/>
      <c r="FC795" s="581"/>
      <c r="FD795" s="581"/>
      <c r="FE795" s="581"/>
    </row>
    <row r="796" spans="1:161">
      <c r="A796" s="454"/>
      <c r="B796" s="653"/>
      <c r="C796" s="454"/>
      <c r="D796" s="454"/>
      <c r="E796" s="454"/>
      <c r="F796" s="504"/>
      <c r="G796" s="454"/>
      <c r="H796" s="454"/>
      <c r="I796" s="454"/>
      <c r="J796" s="454"/>
      <c r="K796" s="454"/>
      <c r="L796" s="454"/>
      <c r="M796" s="454"/>
      <c r="N796" s="454"/>
      <c r="O796" s="454"/>
      <c r="P796" s="454"/>
      <c r="Q796" s="454"/>
      <c r="R796" s="454"/>
      <c r="S796" s="454"/>
      <c r="T796" s="454"/>
      <c r="U796" s="454"/>
      <c r="V796" s="454"/>
      <c r="W796" s="454"/>
      <c r="X796" s="454"/>
      <c r="Y796" s="454"/>
      <c r="Z796" s="454"/>
      <c r="AA796" s="454"/>
      <c r="AB796" s="454"/>
      <c r="AC796" s="454"/>
      <c r="AD796" s="454"/>
      <c r="AE796" s="454"/>
      <c r="AF796" s="454"/>
      <c r="AG796" s="454"/>
      <c r="AH796" s="454"/>
      <c r="AI796" s="454"/>
      <c r="AJ796" s="454"/>
      <c r="AK796" s="454"/>
      <c r="AL796" s="454"/>
      <c r="AM796" s="454"/>
      <c r="AN796" s="454"/>
      <c r="AO796" s="454"/>
      <c r="AP796" s="454"/>
      <c r="AQ796" s="454"/>
      <c r="AR796" s="454"/>
      <c r="AS796" s="454"/>
      <c r="AT796" s="454"/>
      <c r="AU796" s="454"/>
      <c r="AV796" s="454"/>
      <c r="AW796" s="454"/>
      <c r="AX796" s="454"/>
      <c r="AY796" s="454"/>
      <c r="AZ796" s="454"/>
      <c r="BA796" s="454"/>
      <c r="BB796" s="454"/>
      <c r="BC796" s="454"/>
      <c r="BD796" s="454"/>
      <c r="BE796" s="454"/>
      <c r="BF796" s="454"/>
      <c r="BG796" s="454"/>
      <c r="BH796" s="454"/>
      <c r="BI796" s="454"/>
      <c r="BJ796" s="454"/>
      <c r="BK796" s="454"/>
      <c r="BL796" s="454"/>
      <c r="BM796" s="454"/>
      <c r="BN796" s="454"/>
      <c r="BO796" s="454"/>
      <c r="BP796" s="454"/>
      <c r="BQ796" s="454"/>
      <c r="BR796" s="454"/>
      <c r="BS796" s="454"/>
      <c r="BT796" s="454"/>
      <c r="BU796" s="454"/>
      <c r="BV796" s="454"/>
      <c r="BW796" s="454"/>
      <c r="BX796" s="454"/>
      <c r="BY796" s="454"/>
      <c r="BZ796" s="454"/>
      <c r="CA796" s="454"/>
      <c r="CB796" s="454"/>
      <c r="CC796" s="454"/>
      <c r="CD796" s="454"/>
      <c r="CE796" s="454"/>
      <c r="CF796" s="454"/>
      <c r="CG796" s="454"/>
      <c r="CH796" s="454"/>
      <c r="CI796" s="454"/>
      <c r="CJ796" s="454"/>
      <c r="CK796" s="454"/>
      <c r="CL796" s="454"/>
      <c r="CM796" s="454"/>
      <c r="CN796" s="454"/>
      <c r="CO796" s="454"/>
      <c r="CP796" s="454"/>
      <c r="CQ796" s="454"/>
      <c r="CR796" s="454"/>
      <c r="CS796" s="454"/>
      <c r="CT796" s="454"/>
      <c r="CU796" s="454"/>
      <c r="CV796" s="454"/>
      <c r="CW796" s="454"/>
      <c r="CX796" s="454"/>
      <c r="CY796" s="454"/>
      <c r="CZ796" s="454"/>
      <c r="DA796" s="454"/>
      <c r="DB796" s="454"/>
      <c r="DC796" s="454"/>
      <c r="DD796" s="454"/>
      <c r="DE796" s="454"/>
      <c r="DF796" s="454"/>
      <c r="DG796" s="454"/>
      <c r="DH796" s="454"/>
      <c r="DI796" s="454"/>
      <c r="DJ796" s="454"/>
      <c r="DK796" s="454"/>
      <c r="DL796" s="454"/>
      <c r="DM796" s="454"/>
      <c r="DN796" s="454"/>
      <c r="DO796" s="454"/>
      <c r="DP796" s="454"/>
      <c r="DQ796" s="454"/>
      <c r="DR796" s="454"/>
      <c r="DS796" s="454"/>
      <c r="DT796" s="454"/>
      <c r="DU796" s="454"/>
      <c r="DV796" s="454"/>
      <c r="DW796" s="454"/>
      <c r="DX796" s="454"/>
      <c r="DY796" s="454"/>
      <c r="DZ796" s="454"/>
      <c r="EA796" s="454"/>
      <c r="EB796" s="454"/>
      <c r="EC796" s="454"/>
      <c r="ED796" s="454"/>
      <c r="EE796" s="454"/>
      <c r="EF796" s="454"/>
      <c r="EG796" s="454"/>
      <c r="EH796" s="454"/>
      <c r="EI796" s="454"/>
      <c r="EJ796" s="454"/>
      <c r="EK796" s="454"/>
      <c r="EL796" s="454"/>
      <c r="EM796" s="454"/>
      <c r="EN796" s="454"/>
      <c r="EO796" s="454"/>
      <c r="EP796" s="454"/>
      <c r="EQ796" s="454"/>
      <c r="ER796" s="454"/>
      <c r="ES796" s="454"/>
      <c r="ET796" s="454"/>
      <c r="EU796" s="581"/>
      <c r="EV796" s="581"/>
      <c r="EW796" s="581"/>
      <c r="EX796" s="581"/>
      <c r="EY796" s="581"/>
      <c r="EZ796" s="581"/>
      <c r="FA796" s="581"/>
      <c r="FB796" s="581"/>
      <c r="FC796" s="581"/>
      <c r="FD796" s="581"/>
      <c r="FE796" s="581"/>
    </row>
    <row r="797" spans="1:161">
      <c r="A797" s="454"/>
      <c r="B797" s="653"/>
      <c r="C797" s="454"/>
      <c r="D797" s="454"/>
      <c r="E797" s="454"/>
      <c r="F797" s="504"/>
      <c r="G797" s="454"/>
      <c r="H797" s="454"/>
      <c r="I797" s="454"/>
      <c r="J797" s="454"/>
      <c r="K797" s="454"/>
      <c r="L797" s="454"/>
      <c r="M797" s="454"/>
      <c r="N797" s="454"/>
      <c r="O797" s="454"/>
      <c r="P797" s="454"/>
      <c r="Q797" s="454"/>
      <c r="R797" s="454"/>
      <c r="S797" s="454"/>
      <c r="T797" s="454"/>
      <c r="U797" s="454"/>
      <c r="V797" s="454"/>
      <c r="W797" s="454"/>
      <c r="X797" s="454"/>
      <c r="Y797" s="454"/>
      <c r="Z797" s="454"/>
      <c r="AA797" s="454"/>
      <c r="AB797" s="454"/>
      <c r="AC797" s="454"/>
      <c r="AD797" s="454"/>
      <c r="AE797" s="454"/>
      <c r="AF797" s="454"/>
      <c r="AG797" s="454"/>
      <c r="AH797" s="454"/>
      <c r="AI797" s="454"/>
      <c r="AJ797" s="454"/>
      <c r="AK797" s="454"/>
      <c r="AL797" s="454"/>
      <c r="AM797" s="454"/>
      <c r="AN797" s="454"/>
      <c r="AO797" s="454"/>
      <c r="AP797" s="454"/>
      <c r="AQ797" s="454"/>
      <c r="AR797" s="454"/>
      <c r="AS797" s="454"/>
      <c r="AT797" s="454"/>
      <c r="AU797" s="454"/>
      <c r="AV797" s="454"/>
      <c r="AW797" s="454"/>
      <c r="AX797" s="454"/>
      <c r="AY797" s="454"/>
      <c r="AZ797" s="454"/>
      <c r="BA797" s="454"/>
      <c r="BB797" s="454"/>
      <c r="BC797" s="454"/>
      <c r="BD797" s="454"/>
      <c r="BE797" s="454"/>
      <c r="BF797" s="454"/>
      <c r="BG797" s="454"/>
      <c r="BH797" s="454"/>
      <c r="BI797" s="454"/>
      <c r="BJ797" s="454"/>
      <c r="BK797" s="454"/>
      <c r="BL797" s="454"/>
      <c r="BM797" s="454"/>
      <c r="BN797" s="454"/>
      <c r="BO797" s="454"/>
      <c r="BP797" s="454"/>
      <c r="BQ797" s="454"/>
      <c r="BR797" s="454"/>
      <c r="BS797" s="454"/>
      <c r="BT797" s="454"/>
      <c r="BU797" s="454"/>
      <c r="BV797" s="454"/>
      <c r="BW797" s="454"/>
      <c r="BX797" s="454"/>
      <c r="BY797" s="454"/>
      <c r="BZ797" s="454"/>
      <c r="CA797" s="454"/>
      <c r="CB797" s="454"/>
      <c r="CC797" s="454"/>
      <c r="CD797" s="454"/>
      <c r="CE797" s="454"/>
      <c r="CF797" s="454"/>
      <c r="CG797" s="454"/>
      <c r="CH797" s="454"/>
      <c r="CI797" s="454"/>
      <c r="CJ797" s="454"/>
      <c r="CK797" s="454"/>
      <c r="CL797" s="454"/>
      <c r="CM797" s="454"/>
      <c r="CN797" s="454"/>
      <c r="CO797" s="454"/>
      <c r="CP797" s="454"/>
      <c r="CQ797" s="454"/>
      <c r="CR797" s="454"/>
      <c r="CS797" s="454"/>
      <c r="CT797" s="454"/>
      <c r="CU797" s="454"/>
      <c r="CV797" s="454"/>
      <c r="CW797" s="454"/>
      <c r="CX797" s="454"/>
      <c r="CY797" s="454"/>
      <c r="CZ797" s="454"/>
      <c r="DA797" s="454"/>
      <c r="DB797" s="454"/>
      <c r="DC797" s="454"/>
      <c r="DD797" s="454"/>
      <c r="DE797" s="454"/>
      <c r="DF797" s="454"/>
      <c r="DG797" s="454"/>
      <c r="DH797" s="454"/>
      <c r="DI797" s="454"/>
      <c r="DJ797" s="454"/>
      <c r="DK797" s="454"/>
      <c r="DL797" s="454"/>
      <c r="DM797" s="454"/>
      <c r="DN797" s="454"/>
      <c r="DO797" s="454"/>
      <c r="DP797" s="454"/>
      <c r="DQ797" s="454"/>
      <c r="DR797" s="454"/>
      <c r="DS797" s="454"/>
      <c r="DT797" s="454"/>
      <c r="DU797" s="454"/>
      <c r="DV797" s="454"/>
      <c r="DW797" s="454"/>
      <c r="DX797" s="454"/>
      <c r="DY797" s="454"/>
      <c r="DZ797" s="454"/>
      <c r="EA797" s="454"/>
      <c r="EB797" s="454"/>
      <c r="EC797" s="454"/>
      <c r="ED797" s="454"/>
      <c r="EE797" s="454"/>
      <c r="EF797" s="454"/>
      <c r="EG797" s="454"/>
      <c r="EH797" s="454"/>
      <c r="EI797" s="454"/>
      <c r="EJ797" s="454"/>
      <c r="EK797" s="454"/>
      <c r="EL797" s="454"/>
      <c r="EM797" s="454"/>
      <c r="EN797" s="454"/>
      <c r="EO797" s="454"/>
      <c r="EP797" s="454"/>
      <c r="EQ797" s="454"/>
      <c r="ER797" s="454"/>
      <c r="ES797" s="454"/>
      <c r="ET797" s="454"/>
      <c r="EU797" s="581"/>
      <c r="EV797" s="581"/>
      <c r="EW797" s="581"/>
      <c r="EX797" s="581"/>
      <c r="EY797" s="581"/>
      <c r="EZ797" s="581"/>
      <c r="FA797" s="581"/>
      <c r="FB797" s="581"/>
      <c r="FC797" s="581"/>
      <c r="FD797" s="581"/>
      <c r="FE797" s="581"/>
    </row>
    <row r="798" spans="1:161">
      <c r="A798" s="454"/>
      <c r="B798" s="653"/>
      <c r="C798" s="454"/>
      <c r="D798" s="454"/>
      <c r="E798" s="454"/>
      <c r="F798" s="504"/>
      <c r="G798" s="454"/>
      <c r="H798" s="454"/>
      <c r="I798" s="454"/>
      <c r="J798" s="454"/>
      <c r="K798" s="454"/>
      <c r="L798" s="454"/>
      <c r="M798" s="454"/>
      <c r="N798" s="454"/>
      <c r="O798" s="454"/>
      <c r="P798" s="454"/>
      <c r="Q798" s="454"/>
      <c r="R798" s="454"/>
      <c r="S798" s="454"/>
      <c r="T798" s="454"/>
      <c r="U798" s="454"/>
      <c r="V798" s="454"/>
      <c r="W798" s="454"/>
      <c r="X798" s="454"/>
      <c r="Y798" s="454"/>
      <c r="Z798" s="454"/>
      <c r="AA798" s="454"/>
      <c r="AB798" s="454"/>
      <c r="AC798" s="454"/>
      <c r="AD798" s="454"/>
      <c r="AE798" s="454"/>
      <c r="AF798" s="454"/>
      <c r="AG798" s="454"/>
      <c r="AH798" s="454"/>
      <c r="AI798" s="454"/>
      <c r="AJ798" s="454"/>
      <c r="AK798" s="454"/>
      <c r="AL798" s="454"/>
      <c r="AM798" s="454"/>
      <c r="AN798" s="454"/>
      <c r="AO798" s="454"/>
      <c r="AP798" s="454"/>
      <c r="AQ798" s="454"/>
      <c r="AR798" s="454"/>
      <c r="AS798" s="454"/>
      <c r="AT798" s="454"/>
      <c r="AU798" s="454"/>
      <c r="AV798" s="454"/>
      <c r="AW798" s="454"/>
      <c r="AX798" s="454"/>
      <c r="AY798" s="454"/>
      <c r="AZ798" s="454"/>
      <c r="BA798" s="454"/>
      <c r="BB798" s="454"/>
      <c r="BC798" s="454"/>
      <c r="BD798" s="454"/>
      <c r="BE798" s="454"/>
      <c r="BF798" s="454"/>
      <c r="BG798" s="454"/>
      <c r="BH798" s="454"/>
      <c r="BI798" s="454"/>
      <c r="BJ798" s="454"/>
      <c r="BK798" s="454"/>
      <c r="BL798" s="454"/>
      <c r="BM798" s="454"/>
      <c r="BN798" s="454"/>
      <c r="BO798" s="454"/>
      <c r="BP798" s="454"/>
      <c r="BQ798" s="454"/>
      <c r="BR798" s="454"/>
      <c r="BS798" s="454"/>
      <c r="BT798" s="454"/>
      <c r="BU798" s="454"/>
      <c r="BV798" s="454"/>
      <c r="BW798" s="454"/>
      <c r="BX798" s="454"/>
      <c r="BY798" s="454"/>
      <c r="BZ798" s="454"/>
      <c r="CA798" s="454"/>
      <c r="CB798" s="454"/>
      <c r="CC798" s="454"/>
      <c r="CD798" s="454"/>
      <c r="CE798" s="454"/>
      <c r="CF798" s="454"/>
      <c r="CG798" s="454"/>
      <c r="CH798" s="454"/>
      <c r="CI798" s="454"/>
      <c r="CJ798" s="454"/>
      <c r="CK798" s="454"/>
      <c r="CL798" s="454"/>
      <c r="CM798" s="454"/>
      <c r="CN798" s="454"/>
      <c r="CO798" s="454"/>
      <c r="CP798" s="454"/>
      <c r="CQ798" s="454"/>
      <c r="CR798" s="454"/>
      <c r="CS798" s="454"/>
      <c r="CT798" s="454"/>
      <c r="CU798" s="454"/>
      <c r="CV798" s="454"/>
      <c r="CW798" s="454"/>
      <c r="CX798" s="454"/>
      <c r="CY798" s="454"/>
      <c r="CZ798" s="454"/>
      <c r="DA798" s="454"/>
      <c r="DB798" s="454"/>
      <c r="DC798" s="454"/>
      <c r="DD798" s="454"/>
      <c r="DE798" s="454"/>
      <c r="DF798" s="454"/>
      <c r="DG798" s="454"/>
      <c r="DH798" s="454"/>
      <c r="DI798" s="454"/>
      <c r="DJ798" s="454"/>
      <c r="DK798" s="454"/>
      <c r="DL798" s="454"/>
      <c r="DM798" s="454"/>
      <c r="DN798" s="454"/>
      <c r="DO798" s="454"/>
      <c r="DP798" s="454"/>
      <c r="DQ798" s="454"/>
      <c r="DR798" s="454"/>
      <c r="DS798" s="454"/>
      <c r="DT798" s="454"/>
      <c r="DU798" s="454"/>
      <c r="DV798" s="454"/>
      <c r="DW798" s="454"/>
      <c r="DX798" s="454"/>
      <c r="DY798" s="454"/>
      <c r="DZ798" s="454"/>
      <c r="EA798" s="454"/>
      <c r="EB798" s="454"/>
      <c r="EC798" s="454"/>
      <c r="ED798" s="454"/>
      <c r="EE798" s="454"/>
      <c r="EF798" s="454"/>
      <c r="EG798" s="454"/>
      <c r="EH798" s="454"/>
      <c r="EI798" s="454"/>
      <c r="EJ798" s="454"/>
      <c r="EK798" s="454"/>
      <c r="EL798" s="454"/>
      <c r="EM798" s="454"/>
      <c r="EN798" s="454"/>
      <c r="EO798" s="454"/>
      <c r="EP798" s="454"/>
      <c r="EQ798" s="454"/>
      <c r="ER798" s="454"/>
      <c r="ES798" s="454"/>
      <c r="ET798" s="454"/>
      <c r="EU798" s="581"/>
      <c r="EV798" s="581"/>
      <c r="EW798" s="581"/>
      <c r="EX798" s="581"/>
      <c r="EY798" s="581"/>
      <c r="EZ798" s="581"/>
      <c r="FA798" s="581"/>
      <c r="FB798" s="581"/>
      <c r="FC798" s="581"/>
      <c r="FD798" s="581"/>
      <c r="FE798" s="581"/>
    </row>
    <row r="799" spans="1:161">
      <c r="A799" s="454"/>
      <c r="B799" s="653"/>
      <c r="C799" s="454"/>
      <c r="D799" s="454"/>
      <c r="E799" s="454"/>
      <c r="F799" s="504"/>
      <c r="G799" s="454"/>
      <c r="H799" s="454"/>
      <c r="I799" s="454"/>
      <c r="J799" s="454"/>
      <c r="K799" s="454"/>
      <c r="L799" s="454"/>
      <c r="M799" s="454"/>
      <c r="N799" s="454"/>
      <c r="O799" s="454"/>
      <c r="P799" s="454"/>
      <c r="Q799" s="454"/>
      <c r="R799" s="454"/>
      <c r="S799" s="454"/>
      <c r="T799" s="454"/>
      <c r="U799" s="454"/>
      <c r="V799" s="454"/>
      <c r="W799" s="454"/>
      <c r="X799" s="454"/>
      <c r="Y799" s="454"/>
      <c r="Z799" s="454"/>
      <c r="AA799" s="454"/>
      <c r="AB799" s="454"/>
      <c r="AC799" s="454"/>
      <c r="AD799" s="454"/>
      <c r="AE799" s="454"/>
      <c r="AF799" s="454"/>
      <c r="AG799" s="454"/>
      <c r="AH799" s="454"/>
      <c r="AI799" s="454"/>
      <c r="AJ799" s="454"/>
      <c r="AK799" s="454"/>
      <c r="AL799" s="454"/>
      <c r="AM799" s="454"/>
      <c r="AN799" s="454"/>
      <c r="AO799" s="454"/>
      <c r="AP799" s="454"/>
      <c r="AQ799" s="454"/>
      <c r="AR799" s="454"/>
      <c r="AS799" s="454"/>
      <c r="AT799" s="454"/>
      <c r="AU799" s="454"/>
      <c r="AV799" s="454"/>
      <c r="AW799" s="454"/>
      <c r="AX799" s="454"/>
      <c r="AY799" s="454"/>
      <c r="AZ799" s="454"/>
      <c r="BA799" s="454"/>
      <c r="BB799" s="454"/>
      <c r="BC799" s="454"/>
      <c r="BD799" s="454"/>
      <c r="BE799" s="454"/>
      <c r="BF799" s="454"/>
      <c r="BG799" s="454"/>
      <c r="BH799" s="454"/>
      <c r="BI799" s="454"/>
      <c r="BJ799" s="454"/>
      <c r="BK799" s="454"/>
      <c r="BL799" s="454"/>
      <c r="BM799" s="454"/>
      <c r="BN799" s="454"/>
      <c r="BO799" s="454"/>
      <c r="BP799" s="454"/>
      <c r="BQ799" s="454"/>
      <c r="BR799" s="454"/>
      <c r="BS799" s="454"/>
      <c r="BT799" s="454"/>
      <c r="BU799" s="454"/>
      <c r="BV799" s="454"/>
      <c r="BW799" s="454"/>
      <c r="BX799" s="454"/>
      <c r="BY799" s="454"/>
      <c r="BZ799" s="454"/>
      <c r="CA799" s="454"/>
      <c r="CB799" s="454"/>
      <c r="CC799" s="454"/>
      <c r="CD799" s="454"/>
      <c r="CE799" s="454"/>
      <c r="CF799" s="454"/>
      <c r="CG799" s="454"/>
      <c r="CH799" s="454"/>
      <c r="CI799" s="454"/>
      <c r="CJ799" s="454"/>
      <c r="CK799" s="454"/>
      <c r="CL799" s="454"/>
      <c r="CM799" s="454"/>
      <c r="CN799" s="454"/>
      <c r="CO799" s="454"/>
      <c r="CP799" s="454"/>
      <c r="CQ799" s="454"/>
      <c r="CR799" s="454"/>
      <c r="CS799" s="454"/>
      <c r="CT799" s="454"/>
      <c r="CU799" s="454"/>
      <c r="CV799" s="454"/>
      <c r="CW799" s="454"/>
      <c r="CX799" s="454"/>
      <c r="CY799" s="454"/>
      <c r="CZ799" s="454"/>
      <c r="DA799" s="454"/>
      <c r="DB799" s="454"/>
      <c r="DC799" s="454"/>
      <c r="DD799" s="454"/>
      <c r="DE799" s="454"/>
      <c r="DF799" s="454"/>
      <c r="DG799" s="454"/>
      <c r="DH799" s="454"/>
      <c r="DI799" s="454"/>
      <c r="DJ799" s="454"/>
      <c r="DK799" s="454"/>
      <c r="DL799" s="454"/>
      <c r="DM799" s="454"/>
      <c r="DN799" s="454"/>
      <c r="DO799" s="454"/>
      <c r="DP799" s="454"/>
      <c r="DQ799" s="454"/>
      <c r="DR799" s="454"/>
      <c r="DS799" s="454"/>
      <c r="DT799" s="454"/>
      <c r="DU799" s="454"/>
      <c r="DV799" s="454"/>
      <c r="DW799" s="454"/>
      <c r="DX799" s="454"/>
      <c r="DY799" s="454"/>
      <c r="DZ799" s="454"/>
      <c r="EA799" s="454"/>
      <c r="EB799" s="454"/>
      <c r="EC799" s="454"/>
      <c r="ED799" s="454"/>
      <c r="EE799" s="454"/>
      <c r="EF799" s="454"/>
      <c r="EG799" s="454"/>
      <c r="EH799" s="454"/>
      <c r="EI799" s="454"/>
      <c r="EJ799" s="454"/>
      <c r="EK799" s="454"/>
      <c r="EL799" s="454"/>
      <c r="EM799" s="454"/>
      <c r="EN799" s="454"/>
      <c r="EO799" s="454"/>
      <c r="EP799" s="454"/>
      <c r="EQ799" s="454"/>
      <c r="ER799" s="454"/>
      <c r="ES799" s="454"/>
      <c r="ET799" s="454"/>
      <c r="EU799" s="581"/>
      <c r="EV799" s="581"/>
      <c r="EW799" s="581"/>
      <c r="EX799" s="581"/>
      <c r="EY799" s="581"/>
      <c r="EZ799" s="581"/>
      <c r="FA799" s="581"/>
      <c r="FB799" s="581"/>
      <c r="FC799" s="581"/>
      <c r="FD799" s="581"/>
      <c r="FE799" s="581"/>
    </row>
    <row r="800" spans="1:161">
      <c r="A800" s="454"/>
      <c r="B800" s="653"/>
      <c r="C800" s="454"/>
      <c r="D800" s="454"/>
      <c r="E800" s="454"/>
      <c r="F800" s="504"/>
      <c r="G800" s="454"/>
      <c r="H800" s="454"/>
      <c r="I800" s="454"/>
      <c r="J800" s="454"/>
      <c r="K800" s="454"/>
      <c r="L800" s="454"/>
      <c r="M800" s="454"/>
      <c r="N800" s="454"/>
      <c r="O800" s="454"/>
      <c r="P800" s="454"/>
      <c r="Q800" s="454"/>
      <c r="R800" s="454"/>
      <c r="S800" s="454"/>
      <c r="T800" s="454"/>
      <c r="U800" s="454"/>
      <c r="V800" s="454"/>
      <c r="W800" s="454"/>
      <c r="X800" s="454"/>
      <c r="Y800" s="454"/>
      <c r="Z800" s="454"/>
      <c r="AA800" s="454"/>
      <c r="AB800" s="454"/>
      <c r="AC800" s="454"/>
      <c r="AD800" s="454"/>
      <c r="AE800" s="454"/>
      <c r="AF800" s="454"/>
      <c r="AG800" s="454"/>
      <c r="AH800" s="454"/>
      <c r="AI800" s="454"/>
      <c r="AJ800" s="454"/>
      <c r="AK800" s="454"/>
      <c r="AL800" s="454"/>
      <c r="AM800" s="454"/>
      <c r="AN800" s="454"/>
      <c r="AO800" s="454"/>
      <c r="AP800" s="454"/>
      <c r="AQ800" s="454"/>
      <c r="AR800" s="454"/>
      <c r="AS800" s="454"/>
      <c r="AT800" s="454"/>
      <c r="AU800" s="454"/>
      <c r="AV800" s="454"/>
      <c r="AW800" s="454"/>
      <c r="AX800" s="454"/>
      <c r="AY800" s="454"/>
      <c r="AZ800" s="454"/>
      <c r="BA800" s="454"/>
      <c r="BB800" s="454"/>
      <c r="BC800" s="454"/>
      <c r="BD800" s="454"/>
      <c r="BE800" s="454"/>
      <c r="BF800" s="454"/>
      <c r="BG800" s="454"/>
      <c r="BH800" s="454"/>
      <c r="BI800" s="454"/>
      <c r="BJ800" s="454"/>
      <c r="BK800" s="454"/>
      <c r="BL800" s="454"/>
      <c r="BM800" s="454"/>
      <c r="BN800" s="454"/>
      <c r="BO800" s="454"/>
      <c r="BP800" s="454"/>
      <c r="BQ800" s="454"/>
      <c r="BR800" s="454"/>
      <c r="BS800" s="454"/>
      <c r="BT800" s="454"/>
      <c r="BU800" s="454"/>
      <c r="BV800" s="454"/>
      <c r="BW800" s="454"/>
      <c r="BX800" s="454"/>
      <c r="BY800" s="454"/>
      <c r="BZ800" s="454"/>
      <c r="CA800" s="454"/>
      <c r="CB800" s="454"/>
      <c r="CC800" s="454"/>
      <c r="CD800" s="454"/>
      <c r="CE800" s="454"/>
      <c r="CF800" s="454"/>
      <c r="CG800" s="454"/>
      <c r="CH800" s="454"/>
      <c r="CI800" s="454"/>
      <c r="CJ800" s="454"/>
      <c r="CK800" s="454"/>
      <c r="CL800" s="454"/>
      <c r="CM800" s="454"/>
      <c r="CN800" s="454"/>
      <c r="CO800" s="454"/>
      <c r="CP800" s="454"/>
      <c r="CQ800" s="454"/>
      <c r="CR800" s="454"/>
      <c r="CS800" s="454"/>
      <c r="CT800" s="454"/>
      <c r="CU800" s="454"/>
      <c r="CV800" s="454"/>
      <c r="CW800" s="454"/>
      <c r="CX800" s="454"/>
      <c r="CY800" s="454"/>
      <c r="CZ800" s="454"/>
      <c r="DA800" s="454"/>
      <c r="DB800" s="454"/>
      <c r="DC800" s="454"/>
      <c r="DD800" s="454"/>
      <c r="DE800" s="454"/>
      <c r="DF800" s="454"/>
      <c r="DG800" s="454"/>
      <c r="DH800" s="454"/>
      <c r="DI800" s="454"/>
      <c r="DJ800" s="454"/>
      <c r="DK800" s="454"/>
      <c r="DL800" s="454"/>
      <c r="DM800" s="454"/>
      <c r="DN800" s="454"/>
      <c r="DO800" s="454"/>
      <c r="DP800" s="454"/>
      <c r="DQ800" s="454"/>
      <c r="DR800" s="454"/>
      <c r="DS800" s="454"/>
      <c r="DT800" s="454"/>
      <c r="DU800" s="454"/>
      <c r="DV800" s="454"/>
      <c r="DW800" s="454"/>
      <c r="DX800" s="454"/>
      <c r="DY800" s="454"/>
      <c r="DZ800" s="454"/>
      <c r="EA800" s="454"/>
      <c r="EB800" s="454"/>
      <c r="EC800" s="454"/>
      <c r="ED800" s="454"/>
      <c r="EE800" s="454"/>
      <c r="EF800" s="454"/>
      <c r="EG800" s="454"/>
      <c r="EH800" s="454"/>
      <c r="EI800" s="454"/>
      <c r="EJ800" s="454"/>
      <c r="EK800" s="454"/>
      <c r="EL800" s="454"/>
      <c r="EM800" s="454"/>
      <c r="EN800" s="454"/>
      <c r="EO800" s="454"/>
      <c r="EP800" s="454"/>
      <c r="EQ800" s="454"/>
      <c r="ER800" s="454"/>
      <c r="ES800" s="454"/>
      <c r="ET800" s="454"/>
      <c r="EU800" s="581"/>
      <c r="EV800" s="581"/>
      <c r="EW800" s="581"/>
      <c r="EX800" s="581"/>
      <c r="EY800" s="581"/>
      <c r="EZ800" s="581"/>
      <c r="FA800" s="581"/>
      <c r="FB800" s="581"/>
      <c r="FC800" s="581"/>
      <c r="FD800" s="581"/>
      <c r="FE800" s="581"/>
    </row>
    <row r="801" spans="1:161">
      <c r="A801" s="454"/>
      <c r="B801" s="653"/>
      <c r="C801" s="454"/>
      <c r="D801" s="454"/>
      <c r="E801" s="454"/>
      <c r="F801" s="504"/>
      <c r="G801" s="454"/>
      <c r="H801" s="454"/>
      <c r="I801" s="454"/>
      <c r="J801" s="454"/>
      <c r="K801" s="454"/>
      <c r="L801" s="454"/>
      <c r="M801" s="454"/>
      <c r="N801" s="454"/>
      <c r="O801" s="454"/>
      <c r="P801" s="454"/>
      <c r="Q801" s="454"/>
      <c r="R801" s="454"/>
      <c r="S801" s="454"/>
      <c r="T801" s="454"/>
      <c r="U801" s="454"/>
      <c r="V801" s="454"/>
      <c r="W801" s="454"/>
      <c r="X801" s="454"/>
      <c r="Y801" s="454"/>
      <c r="Z801" s="454"/>
      <c r="AA801" s="454"/>
      <c r="AB801" s="454"/>
      <c r="AC801" s="454"/>
      <c r="AD801" s="454"/>
      <c r="AE801" s="454"/>
      <c r="AF801" s="454"/>
      <c r="AG801" s="454"/>
      <c r="AH801" s="454"/>
      <c r="AI801" s="454"/>
      <c r="AJ801" s="454"/>
      <c r="AK801" s="454"/>
      <c r="AL801" s="454"/>
      <c r="AM801" s="454"/>
      <c r="AN801" s="454"/>
      <c r="AO801" s="454"/>
      <c r="AP801" s="454"/>
      <c r="AQ801" s="454"/>
      <c r="AR801" s="454"/>
      <c r="AS801" s="454"/>
      <c r="AT801" s="454"/>
      <c r="AU801" s="454"/>
      <c r="AV801" s="454"/>
      <c r="AW801" s="454"/>
      <c r="AX801" s="454"/>
      <c r="AY801" s="454"/>
      <c r="AZ801" s="454"/>
      <c r="BA801" s="454"/>
      <c r="BB801" s="454"/>
      <c r="BC801" s="454"/>
      <c r="BD801" s="454"/>
      <c r="BE801" s="454"/>
      <c r="BF801" s="454"/>
      <c r="BG801" s="454"/>
      <c r="BH801" s="454"/>
      <c r="BI801" s="454"/>
      <c r="BJ801" s="454"/>
      <c r="BK801" s="454"/>
      <c r="BL801" s="454"/>
      <c r="BM801" s="454"/>
      <c r="BN801" s="454"/>
      <c r="BO801" s="454"/>
      <c r="BP801" s="454"/>
      <c r="BQ801" s="454"/>
      <c r="BR801" s="454"/>
      <c r="BS801" s="454"/>
      <c r="BT801" s="454"/>
      <c r="BU801" s="454"/>
      <c r="BV801" s="454"/>
      <c r="BW801" s="454"/>
      <c r="BX801" s="454"/>
      <c r="BY801" s="454"/>
      <c r="BZ801" s="454"/>
      <c r="CA801" s="454"/>
      <c r="CB801" s="454"/>
      <c r="CC801" s="454"/>
      <c r="CD801" s="454"/>
      <c r="CE801" s="454"/>
      <c r="CF801" s="454"/>
      <c r="CG801" s="454"/>
      <c r="CH801" s="454"/>
      <c r="CI801" s="454"/>
      <c r="CJ801" s="454"/>
      <c r="CK801" s="454"/>
      <c r="CL801" s="454"/>
      <c r="CM801" s="454"/>
      <c r="CN801" s="454"/>
      <c r="CO801" s="454"/>
      <c r="CP801" s="454"/>
      <c r="CQ801" s="454"/>
      <c r="CR801" s="454"/>
      <c r="CS801" s="454"/>
      <c r="CT801" s="454"/>
      <c r="CU801" s="454"/>
      <c r="CV801" s="454"/>
      <c r="CW801" s="454"/>
      <c r="CX801" s="454"/>
      <c r="CY801" s="454"/>
      <c r="CZ801" s="454"/>
      <c r="DA801" s="454"/>
      <c r="DB801" s="454"/>
      <c r="DC801" s="454"/>
      <c r="DD801" s="454"/>
      <c r="DE801" s="454"/>
      <c r="DF801" s="454"/>
      <c r="DG801" s="454"/>
      <c r="DH801" s="454"/>
      <c r="DI801" s="454"/>
      <c r="DJ801" s="454"/>
      <c r="DK801" s="454"/>
      <c r="DL801" s="454"/>
      <c r="DM801" s="454"/>
      <c r="DN801" s="454"/>
      <c r="DO801" s="454"/>
      <c r="DP801" s="454"/>
      <c r="DQ801" s="454"/>
      <c r="DR801" s="454"/>
      <c r="DS801" s="454"/>
      <c r="DT801" s="454"/>
      <c r="DU801" s="454"/>
      <c r="DV801" s="454"/>
      <c r="DW801" s="454"/>
      <c r="DX801" s="454"/>
      <c r="DY801" s="454"/>
      <c r="DZ801" s="454"/>
      <c r="EA801" s="454"/>
      <c r="EB801" s="454"/>
      <c r="EC801" s="454"/>
      <c r="ED801" s="454"/>
      <c r="EE801" s="454"/>
      <c r="EF801" s="454"/>
      <c r="EG801" s="454"/>
      <c r="EH801" s="454"/>
      <c r="EI801" s="454"/>
      <c r="EJ801" s="454"/>
      <c r="EK801" s="454"/>
      <c r="EL801" s="454"/>
      <c r="EM801" s="454"/>
      <c r="EN801" s="454"/>
      <c r="EO801" s="454"/>
      <c r="EP801" s="454"/>
      <c r="EQ801" s="454"/>
      <c r="ER801" s="454"/>
      <c r="ES801" s="454"/>
      <c r="ET801" s="454"/>
      <c r="EU801" s="581"/>
      <c r="EV801" s="581"/>
      <c r="EW801" s="581"/>
      <c r="EX801" s="581"/>
      <c r="EY801" s="581"/>
      <c r="EZ801" s="581"/>
      <c r="FA801" s="581"/>
      <c r="FB801" s="581"/>
      <c r="FC801" s="581"/>
      <c r="FD801" s="581"/>
      <c r="FE801" s="581"/>
    </row>
    <row r="802" spans="1:161">
      <c r="A802" s="454"/>
      <c r="B802" s="653"/>
      <c r="C802" s="454"/>
      <c r="D802" s="454"/>
      <c r="E802" s="454"/>
      <c r="F802" s="504"/>
      <c r="G802" s="454"/>
      <c r="H802" s="454"/>
      <c r="I802" s="454"/>
      <c r="J802" s="454"/>
      <c r="K802" s="454"/>
      <c r="L802" s="454"/>
      <c r="M802" s="454"/>
      <c r="N802" s="454"/>
      <c r="O802" s="454"/>
      <c r="P802" s="454"/>
      <c r="Q802" s="454"/>
      <c r="R802" s="454"/>
      <c r="S802" s="454"/>
      <c r="T802" s="454"/>
      <c r="U802" s="454"/>
      <c r="V802" s="454"/>
      <c r="W802" s="454"/>
      <c r="X802" s="454"/>
      <c r="Y802" s="454"/>
      <c r="Z802" s="454"/>
      <c r="AA802" s="454"/>
      <c r="AB802" s="454"/>
      <c r="AC802" s="454"/>
      <c r="AD802" s="454"/>
      <c r="AE802" s="454"/>
      <c r="AF802" s="454"/>
      <c r="AG802" s="454"/>
      <c r="AH802" s="454"/>
      <c r="AI802" s="454"/>
      <c r="AJ802" s="454"/>
      <c r="AK802" s="454"/>
      <c r="AL802" s="454"/>
      <c r="AM802" s="454"/>
      <c r="AN802" s="454"/>
      <c r="AO802" s="454"/>
      <c r="AP802" s="454"/>
      <c r="AQ802" s="454"/>
      <c r="AR802" s="454"/>
      <c r="AS802" s="454"/>
      <c r="AT802" s="454"/>
      <c r="AU802" s="454"/>
      <c r="AV802" s="454"/>
      <c r="AW802" s="454"/>
      <c r="AX802" s="454"/>
      <c r="AY802" s="454"/>
      <c r="AZ802" s="454"/>
      <c r="BA802" s="454"/>
      <c r="BB802" s="454"/>
      <c r="BC802" s="454"/>
      <c r="BD802" s="454"/>
      <c r="BE802" s="454"/>
      <c r="BF802" s="454"/>
      <c r="BG802" s="454"/>
      <c r="BH802" s="454"/>
      <c r="BI802" s="454"/>
      <c r="BJ802" s="454"/>
      <c r="BK802" s="454"/>
      <c r="BL802" s="454"/>
      <c r="BM802" s="454"/>
      <c r="BN802" s="454"/>
      <c r="BO802" s="454"/>
      <c r="BP802" s="454"/>
      <c r="BQ802" s="454"/>
      <c r="BR802" s="454"/>
      <c r="BS802" s="454"/>
      <c r="BT802" s="454"/>
      <c r="BU802" s="454"/>
      <c r="BV802" s="454"/>
      <c r="BW802" s="454"/>
      <c r="BX802" s="454"/>
      <c r="BY802" s="454"/>
      <c r="BZ802" s="454"/>
      <c r="CA802" s="454"/>
      <c r="CB802" s="454"/>
      <c r="CC802" s="454"/>
      <c r="CD802" s="454"/>
      <c r="CE802" s="454"/>
      <c r="CF802" s="454"/>
      <c r="CG802" s="454"/>
      <c r="CH802" s="454"/>
      <c r="CI802" s="454"/>
      <c r="CJ802" s="454"/>
      <c r="CK802" s="454"/>
      <c r="CL802" s="454"/>
      <c r="CM802" s="454"/>
      <c r="CN802" s="454"/>
      <c r="CO802" s="454"/>
      <c r="CP802" s="454"/>
      <c r="CQ802" s="454"/>
      <c r="CR802" s="454"/>
      <c r="CS802" s="454"/>
      <c r="CT802" s="454"/>
      <c r="CU802" s="454"/>
      <c r="CV802" s="454"/>
      <c r="CW802" s="454"/>
      <c r="CX802" s="454"/>
      <c r="CY802" s="454"/>
      <c r="CZ802" s="454"/>
      <c r="DA802" s="454"/>
      <c r="DB802" s="454"/>
      <c r="DC802" s="454"/>
      <c r="DD802" s="454"/>
      <c r="DE802" s="454"/>
      <c r="DF802" s="454"/>
      <c r="DG802" s="454"/>
      <c r="DH802" s="454"/>
      <c r="DI802" s="454"/>
      <c r="DJ802" s="454"/>
      <c r="DK802" s="454"/>
      <c r="DL802" s="454"/>
      <c r="DM802" s="454"/>
      <c r="DN802" s="454"/>
      <c r="DO802" s="454"/>
      <c r="DP802" s="454"/>
      <c r="DQ802" s="454"/>
      <c r="DR802" s="454"/>
      <c r="DS802" s="454"/>
      <c r="DT802" s="454"/>
      <c r="DU802" s="454"/>
      <c r="DV802" s="454"/>
      <c r="DW802" s="454"/>
      <c r="DX802" s="454"/>
      <c r="DY802" s="454"/>
      <c r="DZ802" s="454"/>
      <c r="EA802" s="454"/>
      <c r="EB802" s="454"/>
      <c r="EC802" s="454"/>
      <c r="ED802" s="454"/>
      <c r="EE802" s="454"/>
      <c r="EF802" s="454"/>
      <c r="EG802" s="454"/>
      <c r="EH802" s="454"/>
      <c r="EI802" s="454"/>
      <c r="EJ802" s="454"/>
      <c r="EK802" s="454"/>
      <c r="EL802" s="454"/>
      <c r="EM802" s="454"/>
      <c r="EN802" s="454"/>
      <c r="EO802" s="454"/>
      <c r="EP802" s="454"/>
      <c r="EQ802" s="454"/>
      <c r="ER802" s="454"/>
      <c r="ES802" s="454"/>
      <c r="ET802" s="454"/>
      <c r="EU802" s="581"/>
      <c r="EV802" s="581"/>
      <c r="EW802" s="581"/>
      <c r="EX802" s="581"/>
      <c r="EY802" s="581"/>
      <c r="EZ802" s="581"/>
      <c r="FA802" s="581"/>
      <c r="FB802" s="581"/>
      <c r="FC802" s="581"/>
      <c r="FD802" s="581"/>
      <c r="FE802" s="581"/>
    </row>
    <row r="803" spans="1:161">
      <c r="A803" s="454"/>
      <c r="B803" s="653"/>
      <c r="C803" s="454"/>
      <c r="D803" s="454"/>
      <c r="E803" s="454"/>
      <c r="F803" s="504"/>
      <c r="G803" s="454"/>
      <c r="H803" s="454"/>
      <c r="I803" s="454"/>
      <c r="J803" s="454"/>
      <c r="K803" s="454"/>
      <c r="L803" s="454"/>
      <c r="M803" s="454"/>
      <c r="N803" s="454"/>
      <c r="O803" s="454"/>
      <c r="P803" s="454"/>
      <c r="Q803" s="454"/>
      <c r="R803" s="454"/>
      <c r="S803" s="454"/>
      <c r="T803" s="454"/>
      <c r="U803" s="454"/>
      <c r="V803" s="454"/>
      <c r="W803" s="454"/>
      <c r="X803" s="454"/>
      <c r="Y803" s="454"/>
      <c r="Z803" s="454"/>
      <c r="AA803" s="454"/>
      <c r="AB803" s="454"/>
      <c r="AC803" s="454"/>
      <c r="AD803" s="454"/>
      <c r="AE803" s="454"/>
      <c r="AF803" s="454"/>
      <c r="AG803" s="454"/>
      <c r="AH803" s="454"/>
      <c r="AI803" s="454"/>
      <c r="AJ803" s="454"/>
      <c r="AK803" s="454"/>
      <c r="AL803" s="454"/>
      <c r="AM803" s="454"/>
      <c r="AN803" s="454"/>
      <c r="AO803" s="454"/>
      <c r="AP803" s="454"/>
      <c r="AQ803" s="454"/>
      <c r="AR803" s="454"/>
      <c r="AS803" s="454"/>
      <c r="AT803" s="454"/>
      <c r="AU803" s="454"/>
      <c r="AV803" s="454"/>
      <c r="AW803" s="454"/>
      <c r="AX803" s="454"/>
      <c r="AY803" s="454"/>
      <c r="AZ803" s="454"/>
      <c r="BA803" s="454"/>
      <c r="BB803" s="454"/>
      <c r="BC803" s="454"/>
      <c r="BD803" s="454"/>
      <c r="BE803" s="454"/>
      <c r="BF803" s="454"/>
      <c r="BG803" s="454"/>
      <c r="BH803" s="454"/>
      <c r="BI803" s="454"/>
      <c r="BJ803" s="454"/>
      <c r="BK803" s="454"/>
      <c r="BL803" s="454"/>
      <c r="BM803" s="454"/>
      <c r="BN803" s="454"/>
      <c r="BO803" s="454"/>
      <c r="BP803" s="454"/>
      <c r="BQ803" s="454"/>
      <c r="BR803" s="454"/>
      <c r="BS803" s="454"/>
      <c r="BT803" s="454"/>
      <c r="BU803" s="454"/>
      <c r="BV803" s="454"/>
      <c r="BW803" s="454"/>
      <c r="BX803" s="454"/>
      <c r="BY803" s="454"/>
      <c r="BZ803" s="454"/>
      <c r="CA803" s="454"/>
      <c r="CB803" s="454"/>
      <c r="CC803" s="454"/>
      <c r="CD803" s="454"/>
      <c r="CE803" s="454"/>
      <c r="CF803" s="454"/>
      <c r="CG803" s="454"/>
      <c r="CH803" s="454"/>
      <c r="CI803" s="454"/>
      <c r="CJ803" s="454"/>
      <c r="CK803" s="454"/>
      <c r="CL803" s="454"/>
      <c r="CM803" s="454"/>
      <c r="CN803" s="454"/>
      <c r="CO803" s="454"/>
      <c r="CP803" s="454"/>
      <c r="CQ803" s="454"/>
      <c r="CR803" s="454"/>
      <c r="CS803" s="454"/>
      <c r="CT803" s="454"/>
      <c r="CU803" s="454"/>
      <c r="CV803" s="454"/>
      <c r="CW803" s="454"/>
      <c r="CX803" s="454"/>
      <c r="CY803" s="454"/>
      <c r="CZ803" s="454"/>
      <c r="DA803" s="454"/>
      <c r="DB803" s="454"/>
      <c r="DC803" s="454"/>
      <c r="DD803" s="454"/>
      <c r="DE803" s="454"/>
      <c r="DF803" s="454"/>
      <c r="DG803" s="454"/>
      <c r="DH803" s="454"/>
      <c r="DI803" s="454"/>
      <c r="DJ803" s="454"/>
      <c r="DK803" s="454"/>
      <c r="DL803" s="454"/>
      <c r="DM803" s="454"/>
      <c r="DN803" s="454"/>
      <c r="DO803" s="454"/>
      <c r="DP803" s="454"/>
      <c r="DQ803" s="454"/>
      <c r="DR803" s="454"/>
      <c r="DS803" s="454"/>
      <c r="DT803" s="454"/>
      <c r="DU803" s="454"/>
      <c r="DV803" s="454"/>
      <c r="DW803" s="454"/>
      <c r="DX803" s="454"/>
      <c r="DY803" s="454"/>
      <c r="DZ803" s="454"/>
      <c r="EA803" s="454"/>
      <c r="EB803" s="454"/>
      <c r="EC803" s="454"/>
      <c r="ED803" s="454"/>
      <c r="EE803" s="454"/>
      <c r="EF803" s="454"/>
      <c r="EG803" s="454"/>
      <c r="EH803" s="454"/>
      <c r="EI803" s="454"/>
      <c r="EJ803" s="454"/>
      <c r="EK803" s="454"/>
      <c r="EL803" s="454"/>
      <c r="EM803" s="454"/>
      <c r="EN803" s="454"/>
      <c r="EO803" s="454"/>
      <c r="EP803" s="454"/>
      <c r="EQ803" s="454"/>
      <c r="ER803" s="454"/>
      <c r="ES803" s="454"/>
      <c r="ET803" s="454"/>
      <c r="EU803" s="581"/>
      <c r="EV803" s="581"/>
      <c r="EW803" s="581"/>
      <c r="EX803" s="581"/>
      <c r="EY803" s="581"/>
      <c r="EZ803" s="581"/>
      <c r="FA803" s="581"/>
      <c r="FB803" s="581"/>
      <c r="FC803" s="581"/>
      <c r="FD803" s="581"/>
      <c r="FE803" s="581"/>
    </row>
    <row r="804" spans="1:161">
      <c r="A804" s="454"/>
      <c r="B804" s="653"/>
      <c r="C804" s="454"/>
      <c r="D804" s="454"/>
      <c r="E804" s="454"/>
      <c r="F804" s="504"/>
      <c r="G804" s="454"/>
      <c r="H804" s="454"/>
      <c r="I804" s="454"/>
      <c r="J804" s="454"/>
      <c r="K804" s="454"/>
      <c r="L804" s="454"/>
      <c r="M804" s="454"/>
      <c r="N804" s="454"/>
      <c r="O804" s="454"/>
      <c r="P804" s="454"/>
      <c r="Q804" s="454"/>
      <c r="R804" s="454"/>
      <c r="S804" s="454"/>
      <c r="T804" s="454"/>
      <c r="U804" s="454"/>
      <c r="V804" s="454"/>
      <c r="W804" s="454"/>
      <c r="X804" s="454"/>
      <c r="Y804" s="454"/>
      <c r="Z804" s="454"/>
      <c r="AA804" s="454"/>
      <c r="AB804" s="454"/>
      <c r="AC804" s="454"/>
      <c r="AD804" s="454"/>
      <c r="AE804" s="454"/>
      <c r="AF804" s="454"/>
      <c r="AG804" s="454"/>
      <c r="AH804" s="454"/>
      <c r="AI804" s="454"/>
      <c r="AJ804" s="454"/>
      <c r="AK804" s="454"/>
      <c r="AL804" s="454"/>
      <c r="AM804" s="454"/>
      <c r="AN804" s="454"/>
      <c r="AO804" s="454"/>
      <c r="AP804" s="454"/>
      <c r="AQ804" s="454"/>
      <c r="AR804" s="454"/>
      <c r="AS804" s="454"/>
      <c r="AT804" s="454"/>
      <c r="AU804" s="454"/>
      <c r="AV804" s="454"/>
      <c r="AW804" s="454"/>
      <c r="AX804" s="454"/>
      <c r="AY804" s="454"/>
      <c r="AZ804" s="454"/>
      <c r="BA804" s="454"/>
      <c r="BB804" s="454"/>
      <c r="BC804" s="454"/>
      <c r="BD804" s="454"/>
      <c r="BE804" s="454"/>
      <c r="BF804" s="454"/>
      <c r="BG804" s="454"/>
      <c r="BH804" s="454"/>
      <c r="BI804" s="454"/>
      <c r="BJ804" s="454"/>
      <c r="BK804" s="454"/>
      <c r="BL804" s="454"/>
      <c r="BM804" s="454"/>
      <c r="BN804" s="454"/>
      <c r="BO804" s="454"/>
      <c r="BP804" s="454"/>
      <c r="BQ804" s="454"/>
      <c r="BR804" s="454"/>
      <c r="BS804" s="454"/>
      <c r="BT804" s="454"/>
      <c r="BU804" s="454"/>
      <c r="BV804" s="454"/>
      <c r="BW804" s="454"/>
      <c r="BX804" s="454"/>
      <c r="BY804" s="454"/>
      <c r="BZ804" s="454"/>
      <c r="CA804" s="454"/>
      <c r="CB804" s="454"/>
      <c r="CC804" s="454"/>
      <c r="CD804" s="454"/>
      <c r="CE804" s="454"/>
      <c r="CF804" s="454"/>
      <c r="CG804" s="454"/>
      <c r="CH804" s="454"/>
      <c r="CI804" s="454"/>
      <c r="CJ804" s="454"/>
      <c r="CK804" s="454"/>
      <c r="CL804" s="454"/>
      <c r="CM804" s="454"/>
      <c r="CN804" s="454"/>
      <c r="CO804" s="454"/>
      <c r="CP804" s="454"/>
      <c r="CQ804" s="454"/>
      <c r="CR804" s="454"/>
      <c r="CS804" s="454"/>
      <c r="CT804" s="454"/>
      <c r="CU804" s="454"/>
      <c r="CV804" s="454"/>
      <c r="CW804" s="454"/>
      <c r="CX804" s="454"/>
      <c r="CY804" s="454"/>
      <c r="CZ804" s="454"/>
      <c r="DA804" s="454"/>
      <c r="DB804" s="454"/>
      <c r="DC804" s="454"/>
      <c r="DD804" s="454"/>
      <c r="DE804" s="454"/>
      <c r="DF804" s="454"/>
      <c r="DG804" s="454"/>
      <c r="DH804" s="454"/>
      <c r="DI804" s="454"/>
      <c r="DJ804" s="454"/>
      <c r="DK804" s="454"/>
      <c r="DL804" s="454"/>
      <c r="DM804" s="454"/>
      <c r="DN804" s="454"/>
      <c r="DO804" s="454"/>
      <c r="DP804" s="454"/>
      <c r="DQ804" s="454"/>
      <c r="DR804" s="454"/>
      <c r="DS804" s="454"/>
      <c r="DT804" s="454"/>
      <c r="DU804" s="454"/>
      <c r="DV804" s="454"/>
      <c r="DW804" s="454"/>
      <c r="DX804" s="454"/>
      <c r="DY804" s="454"/>
      <c r="DZ804" s="454"/>
      <c r="EA804" s="454"/>
      <c r="EB804" s="454"/>
      <c r="EC804" s="454"/>
      <c r="ED804" s="454"/>
      <c r="EE804" s="454"/>
      <c r="EF804" s="454"/>
      <c r="EG804" s="454"/>
      <c r="EH804" s="454"/>
      <c r="EI804" s="454"/>
      <c r="EJ804" s="454"/>
      <c r="EK804" s="454"/>
      <c r="EL804" s="454"/>
      <c r="EM804" s="454"/>
      <c r="EN804" s="454"/>
      <c r="EO804" s="454"/>
      <c r="EP804" s="454"/>
      <c r="EQ804" s="454"/>
      <c r="ER804" s="454"/>
      <c r="ES804" s="454"/>
      <c r="ET804" s="454"/>
      <c r="EU804" s="581"/>
      <c r="EV804" s="581"/>
      <c r="EW804" s="581"/>
      <c r="EX804" s="581"/>
      <c r="EY804" s="581"/>
      <c r="EZ804" s="581"/>
      <c r="FA804" s="581"/>
      <c r="FB804" s="581"/>
      <c r="FC804" s="581"/>
      <c r="FD804" s="581"/>
      <c r="FE804" s="581"/>
    </row>
    <row r="805" spans="1:161">
      <c r="A805" s="454"/>
      <c r="B805" s="653"/>
      <c r="C805" s="454"/>
      <c r="D805" s="454"/>
      <c r="E805" s="454"/>
      <c r="F805" s="504"/>
      <c r="G805" s="454"/>
      <c r="H805" s="454"/>
      <c r="I805" s="454"/>
      <c r="J805" s="454"/>
      <c r="K805" s="454"/>
      <c r="L805" s="454"/>
      <c r="M805" s="454"/>
      <c r="N805" s="454"/>
      <c r="O805" s="454"/>
      <c r="P805" s="454"/>
      <c r="Q805" s="454"/>
      <c r="R805" s="454"/>
      <c r="S805" s="454"/>
      <c r="T805" s="454"/>
      <c r="U805" s="454"/>
      <c r="V805" s="454"/>
      <c r="W805" s="454"/>
      <c r="X805" s="454"/>
      <c r="Y805" s="454"/>
      <c r="Z805" s="454"/>
      <c r="AA805" s="454"/>
      <c r="AB805" s="454"/>
      <c r="AC805" s="454"/>
      <c r="AD805" s="454"/>
      <c r="AE805" s="454"/>
      <c r="AF805" s="454"/>
      <c r="AG805" s="454"/>
      <c r="AH805" s="454"/>
      <c r="AI805" s="454"/>
      <c r="AJ805" s="454"/>
      <c r="AK805" s="454"/>
      <c r="AL805" s="454"/>
      <c r="AM805" s="454"/>
      <c r="AN805" s="454"/>
      <c r="AO805" s="454"/>
      <c r="AP805" s="454"/>
      <c r="AQ805" s="454"/>
      <c r="AR805" s="454"/>
      <c r="AS805" s="454"/>
      <c r="AT805" s="454"/>
      <c r="AU805" s="454"/>
      <c r="AV805" s="454"/>
      <c r="AW805" s="454"/>
      <c r="AX805" s="454"/>
      <c r="AY805" s="454"/>
      <c r="AZ805" s="454"/>
      <c r="BA805" s="454"/>
      <c r="BB805" s="454"/>
      <c r="BC805" s="454"/>
      <c r="BD805" s="454"/>
      <c r="BE805" s="454"/>
      <c r="BF805" s="454"/>
      <c r="BG805" s="454"/>
      <c r="BH805" s="454"/>
      <c r="BI805" s="454"/>
      <c r="BJ805" s="454"/>
      <c r="BK805" s="454"/>
      <c r="BL805" s="454"/>
      <c r="BM805" s="454"/>
      <c r="BN805" s="454"/>
      <c r="BO805" s="454"/>
      <c r="BP805" s="454"/>
      <c r="BQ805" s="454"/>
      <c r="BR805" s="454"/>
      <c r="BS805" s="454"/>
      <c r="BT805" s="454"/>
      <c r="BU805" s="454"/>
      <c r="BV805" s="454"/>
      <c r="BW805" s="454"/>
      <c r="BX805" s="454"/>
      <c r="BY805" s="454"/>
      <c r="BZ805" s="454"/>
      <c r="CA805" s="454"/>
      <c r="CB805" s="454"/>
      <c r="CC805" s="454"/>
      <c r="CD805" s="454"/>
      <c r="CE805" s="454"/>
      <c r="CF805" s="454"/>
      <c r="CG805" s="454"/>
      <c r="CH805" s="454"/>
      <c r="CI805" s="454"/>
      <c r="CJ805" s="454"/>
      <c r="CK805" s="454"/>
      <c r="CL805" s="454"/>
      <c r="CM805" s="454"/>
      <c r="CN805" s="454"/>
      <c r="CO805" s="454"/>
      <c r="CP805" s="454"/>
      <c r="CQ805" s="454"/>
      <c r="CR805" s="454"/>
      <c r="CS805" s="454"/>
      <c r="CT805" s="454"/>
      <c r="CU805" s="454"/>
      <c r="CV805" s="454"/>
      <c r="CW805" s="454"/>
      <c r="CX805" s="454"/>
      <c r="CY805" s="454"/>
      <c r="CZ805" s="454"/>
      <c r="DA805" s="454"/>
      <c r="DB805" s="454"/>
      <c r="DC805" s="454"/>
      <c r="DD805" s="454"/>
      <c r="DE805" s="454"/>
      <c r="DF805" s="454"/>
      <c r="DG805" s="454"/>
      <c r="DH805" s="454"/>
      <c r="DI805" s="454"/>
      <c r="DJ805" s="454"/>
      <c r="DK805" s="454"/>
      <c r="DL805" s="454"/>
      <c r="DM805" s="454"/>
      <c r="DN805" s="454"/>
      <c r="DO805" s="454"/>
      <c r="DP805" s="454"/>
      <c r="DQ805" s="454"/>
      <c r="DR805" s="454"/>
      <c r="DS805" s="454"/>
      <c r="DT805" s="454"/>
      <c r="DU805" s="454"/>
      <c r="DV805" s="454"/>
      <c r="DW805" s="454"/>
      <c r="DX805" s="454"/>
      <c r="DY805" s="454"/>
      <c r="DZ805" s="454"/>
      <c r="EA805" s="454"/>
      <c r="EB805" s="454"/>
      <c r="EC805" s="454"/>
      <c r="ED805" s="454"/>
      <c r="EE805" s="454"/>
      <c r="EF805" s="454"/>
      <c r="EG805" s="454"/>
      <c r="EH805" s="454"/>
      <c r="EI805" s="454"/>
      <c r="EJ805" s="454"/>
      <c r="EK805" s="454"/>
      <c r="EL805" s="454"/>
      <c r="EM805" s="454"/>
      <c r="EN805" s="454"/>
      <c r="EO805" s="454"/>
      <c r="EP805" s="454"/>
      <c r="EQ805" s="454"/>
      <c r="ER805" s="454"/>
      <c r="ES805" s="454"/>
      <c r="ET805" s="454"/>
      <c r="EU805" s="581"/>
      <c r="EV805" s="581"/>
      <c r="EW805" s="581"/>
      <c r="EX805" s="581"/>
      <c r="EY805" s="581"/>
      <c r="EZ805" s="581"/>
      <c r="FA805" s="581"/>
      <c r="FB805" s="581"/>
      <c r="FC805" s="581"/>
      <c r="FD805" s="581"/>
      <c r="FE805" s="581"/>
    </row>
    <row r="806" spans="1:161">
      <c r="A806" s="454"/>
      <c r="B806" s="653"/>
      <c r="C806" s="454"/>
      <c r="D806" s="454"/>
      <c r="E806" s="454"/>
      <c r="F806" s="504"/>
      <c r="G806" s="454"/>
      <c r="H806" s="454"/>
      <c r="I806" s="454"/>
      <c r="J806" s="454"/>
      <c r="K806" s="454"/>
      <c r="L806" s="454"/>
      <c r="M806" s="454"/>
      <c r="N806" s="454"/>
      <c r="O806" s="454"/>
      <c r="P806" s="454"/>
      <c r="Q806" s="454"/>
      <c r="R806" s="454"/>
      <c r="S806" s="454"/>
      <c r="T806" s="454"/>
      <c r="U806" s="454"/>
      <c r="V806" s="454"/>
      <c r="W806" s="454"/>
      <c r="X806" s="454"/>
      <c r="Y806" s="454"/>
      <c r="Z806" s="454"/>
      <c r="AA806" s="454"/>
      <c r="AB806" s="454"/>
      <c r="AC806" s="454"/>
      <c r="AD806" s="454"/>
      <c r="AE806" s="454"/>
      <c r="AF806" s="454"/>
      <c r="AG806" s="454"/>
      <c r="AH806" s="454"/>
      <c r="AI806" s="454"/>
      <c r="AJ806" s="454"/>
      <c r="AK806" s="454"/>
      <c r="AL806" s="454"/>
      <c r="AM806" s="454"/>
      <c r="AN806" s="454"/>
      <c r="AO806" s="454"/>
      <c r="AP806" s="454"/>
      <c r="AQ806" s="454"/>
      <c r="AR806" s="454"/>
      <c r="AS806" s="454"/>
      <c r="AT806" s="454"/>
      <c r="AU806" s="454"/>
      <c r="AV806" s="454"/>
      <c r="AW806" s="454"/>
      <c r="AX806" s="454"/>
      <c r="AY806" s="454"/>
      <c r="AZ806" s="454"/>
      <c r="BA806" s="454"/>
      <c r="BB806" s="454"/>
      <c r="BC806" s="454"/>
      <c r="BD806" s="454"/>
      <c r="BE806" s="454"/>
      <c r="BF806" s="454"/>
      <c r="BG806" s="454"/>
      <c r="BH806" s="454"/>
      <c r="BI806" s="454"/>
      <c r="BJ806" s="454"/>
      <c r="BK806" s="454"/>
      <c r="BL806" s="454"/>
      <c r="BM806" s="454"/>
      <c r="BN806" s="454"/>
      <c r="BO806" s="454"/>
      <c r="BP806" s="454"/>
      <c r="BQ806" s="454"/>
      <c r="BR806" s="454"/>
      <c r="BS806" s="454"/>
      <c r="BT806" s="454"/>
      <c r="BU806" s="454"/>
      <c r="BV806" s="454"/>
      <c r="BW806" s="454"/>
      <c r="BX806" s="454"/>
      <c r="BY806" s="454"/>
      <c r="BZ806" s="454"/>
      <c r="CA806" s="454"/>
      <c r="CB806" s="454"/>
      <c r="CC806" s="454"/>
      <c r="CD806" s="454"/>
      <c r="CE806" s="454"/>
      <c r="CF806" s="454"/>
      <c r="CG806" s="454"/>
      <c r="CH806" s="454"/>
      <c r="CI806" s="454"/>
      <c r="CJ806" s="454"/>
      <c r="CK806" s="454"/>
      <c r="CL806" s="454"/>
      <c r="CM806" s="454"/>
      <c r="CN806" s="454"/>
      <c r="CO806" s="454"/>
      <c r="CP806" s="454"/>
      <c r="CQ806" s="454"/>
      <c r="CR806" s="454"/>
      <c r="CS806" s="454"/>
      <c r="CT806" s="454"/>
      <c r="CU806" s="454"/>
      <c r="CV806" s="454"/>
      <c r="CW806" s="454"/>
      <c r="CX806" s="454"/>
      <c r="CY806" s="454"/>
      <c r="CZ806" s="454"/>
      <c r="DA806" s="454"/>
      <c r="DB806" s="454"/>
      <c r="DC806" s="454"/>
      <c r="DD806" s="454"/>
      <c r="DE806" s="454"/>
      <c r="DF806" s="454"/>
      <c r="DG806" s="454"/>
      <c r="DH806" s="454"/>
      <c r="DI806" s="454"/>
      <c r="DJ806" s="454"/>
      <c r="DK806" s="454"/>
      <c r="DL806" s="454"/>
      <c r="DM806" s="454"/>
      <c r="DN806" s="454"/>
      <c r="DO806" s="454"/>
      <c r="DP806" s="454"/>
      <c r="DQ806" s="454"/>
      <c r="DR806" s="454"/>
      <c r="DS806" s="454"/>
      <c r="DT806" s="454"/>
      <c r="DU806" s="454"/>
      <c r="DV806" s="454"/>
      <c r="DW806" s="454"/>
      <c r="DX806" s="454"/>
      <c r="DY806" s="454"/>
      <c r="DZ806" s="454"/>
      <c r="EA806" s="454"/>
      <c r="EB806" s="454"/>
      <c r="EC806" s="454"/>
      <c r="ED806" s="454"/>
      <c r="EE806" s="454"/>
      <c r="EF806" s="454"/>
      <c r="EG806" s="454"/>
      <c r="EH806" s="454"/>
      <c r="EI806" s="454"/>
      <c r="EJ806" s="454"/>
      <c r="EK806" s="454"/>
      <c r="EL806" s="454"/>
      <c r="EM806" s="454"/>
      <c r="EN806" s="454"/>
      <c r="EO806" s="454"/>
      <c r="EP806" s="454"/>
      <c r="EQ806" s="454"/>
      <c r="ER806" s="454"/>
      <c r="ES806" s="454"/>
      <c r="ET806" s="454"/>
      <c r="EU806" s="581"/>
      <c r="EV806" s="581"/>
      <c r="EW806" s="581"/>
      <c r="EX806" s="581"/>
      <c r="EY806" s="581"/>
      <c r="EZ806" s="581"/>
      <c r="FA806" s="581"/>
      <c r="FB806" s="581"/>
      <c r="FC806" s="581"/>
      <c r="FD806" s="581"/>
      <c r="FE806" s="581"/>
    </row>
    <row r="807" spans="1:161">
      <c r="A807" s="454"/>
      <c r="B807" s="653"/>
      <c r="C807" s="454"/>
      <c r="D807" s="454"/>
      <c r="E807" s="454"/>
      <c r="F807" s="504"/>
      <c r="G807" s="454"/>
      <c r="H807" s="454"/>
      <c r="I807" s="454"/>
      <c r="J807" s="454"/>
      <c r="K807" s="454"/>
      <c r="L807" s="454"/>
      <c r="M807" s="454"/>
      <c r="N807" s="454"/>
      <c r="O807" s="454"/>
      <c r="P807" s="454"/>
      <c r="Q807" s="454"/>
      <c r="R807" s="454"/>
      <c r="S807" s="454"/>
      <c r="T807" s="454"/>
      <c r="U807" s="454"/>
      <c r="V807" s="454"/>
      <c r="W807" s="454"/>
      <c r="X807" s="454"/>
      <c r="Y807" s="454"/>
      <c r="Z807" s="454"/>
      <c r="AA807" s="454"/>
      <c r="AB807" s="454"/>
      <c r="AC807" s="454"/>
      <c r="AD807" s="454"/>
      <c r="AE807" s="454"/>
      <c r="AF807" s="454"/>
      <c r="AG807" s="454"/>
      <c r="AH807" s="454"/>
      <c r="AI807" s="454"/>
      <c r="AJ807" s="454"/>
      <c r="AK807" s="454"/>
      <c r="AL807" s="454"/>
      <c r="AM807" s="454"/>
      <c r="AN807" s="454"/>
      <c r="AO807" s="454"/>
      <c r="AP807" s="454"/>
      <c r="AQ807" s="454"/>
      <c r="AR807" s="454"/>
      <c r="AS807" s="454"/>
      <c r="AT807" s="454"/>
      <c r="AU807" s="454"/>
      <c r="AV807" s="454"/>
      <c r="AW807" s="454"/>
      <c r="AX807" s="454"/>
      <c r="AY807" s="454"/>
      <c r="AZ807" s="454"/>
      <c r="BA807" s="454"/>
      <c r="BB807" s="454"/>
      <c r="BC807" s="454"/>
      <c r="BD807" s="454"/>
      <c r="BE807" s="454"/>
      <c r="BF807" s="454"/>
      <c r="BG807" s="454"/>
      <c r="BH807" s="454"/>
      <c r="BI807" s="454"/>
      <c r="BJ807" s="454"/>
      <c r="BK807" s="454"/>
      <c r="BL807" s="454"/>
      <c r="BM807" s="454"/>
      <c r="BN807" s="454"/>
      <c r="BO807" s="454"/>
      <c r="BP807" s="454"/>
      <c r="BQ807" s="454"/>
      <c r="BR807" s="454"/>
      <c r="BS807" s="454"/>
      <c r="BT807" s="454"/>
      <c r="BU807" s="454"/>
      <c r="BV807" s="454"/>
      <c r="BW807" s="454"/>
      <c r="BX807" s="454"/>
      <c r="BY807" s="454"/>
      <c r="BZ807" s="454"/>
      <c r="CA807" s="454"/>
      <c r="CB807" s="454"/>
      <c r="CC807" s="454"/>
      <c r="CD807" s="454"/>
      <c r="CE807" s="454"/>
      <c r="CF807" s="454"/>
      <c r="CG807" s="454"/>
      <c r="CH807" s="454"/>
      <c r="CI807" s="454"/>
      <c r="CJ807" s="454"/>
      <c r="CK807" s="454"/>
      <c r="CL807" s="454"/>
      <c r="CM807" s="454"/>
      <c r="CN807" s="454"/>
      <c r="CO807" s="454"/>
      <c r="CP807" s="454"/>
      <c r="CQ807" s="454"/>
      <c r="CR807" s="454"/>
      <c r="CS807" s="454"/>
      <c r="CT807" s="454"/>
      <c r="CU807" s="454"/>
      <c r="CV807" s="454"/>
      <c r="CW807" s="454"/>
      <c r="CX807" s="454"/>
      <c r="CY807" s="454"/>
      <c r="CZ807" s="454"/>
      <c r="DA807" s="454"/>
      <c r="DB807" s="454"/>
      <c r="DC807" s="454"/>
      <c r="DD807" s="454"/>
      <c r="DE807" s="454"/>
      <c r="DF807" s="454"/>
      <c r="DG807" s="454"/>
      <c r="DH807" s="454"/>
      <c r="DI807" s="454"/>
      <c r="DJ807" s="454"/>
      <c r="DK807" s="454"/>
      <c r="DL807" s="454"/>
      <c r="DM807" s="454"/>
      <c r="DN807" s="454"/>
      <c r="DO807" s="454"/>
      <c r="DP807" s="454"/>
      <c r="DQ807" s="454"/>
      <c r="DR807" s="454"/>
      <c r="DS807" s="454"/>
      <c r="DT807" s="454"/>
      <c r="DU807" s="454"/>
      <c r="DV807" s="454"/>
      <c r="DW807" s="454"/>
      <c r="DX807" s="454"/>
      <c r="DY807" s="454"/>
      <c r="DZ807" s="454"/>
      <c r="EA807" s="454"/>
      <c r="EB807" s="454"/>
      <c r="EC807" s="454"/>
      <c r="ED807" s="454"/>
      <c r="EE807" s="454"/>
      <c r="EF807" s="454"/>
      <c r="EG807" s="454"/>
      <c r="EH807" s="454"/>
      <c r="EI807" s="454"/>
      <c r="EJ807" s="454"/>
      <c r="EK807" s="454"/>
      <c r="EL807" s="454"/>
      <c r="EM807" s="454"/>
      <c r="EN807" s="454"/>
      <c r="EO807" s="454"/>
      <c r="EP807" s="454"/>
      <c r="EQ807" s="454"/>
      <c r="ER807" s="454"/>
      <c r="ES807" s="454"/>
      <c r="ET807" s="454"/>
      <c r="EU807" s="581"/>
      <c r="EV807" s="581"/>
      <c r="EW807" s="581"/>
      <c r="EX807" s="581"/>
      <c r="EY807" s="581"/>
      <c r="EZ807" s="581"/>
      <c r="FA807" s="581"/>
      <c r="FB807" s="581"/>
      <c r="FC807" s="581"/>
      <c r="FD807" s="581"/>
      <c r="FE807" s="581"/>
    </row>
    <row r="808" spans="1:161">
      <c r="A808" s="454"/>
      <c r="B808" s="653"/>
      <c r="C808" s="454"/>
      <c r="D808" s="454"/>
      <c r="E808" s="454"/>
      <c r="F808" s="504"/>
      <c r="G808" s="454"/>
      <c r="H808" s="454"/>
      <c r="I808" s="454"/>
      <c r="J808" s="454"/>
      <c r="K808" s="454"/>
      <c r="L808" s="454"/>
      <c r="M808" s="454"/>
      <c r="N808" s="454"/>
      <c r="O808" s="454"/>
      <c r="P808" s="454"/>
      <c r="Q808" s="454"/>
      <c r="R808" s="454"/>
      <c r="S808" s="454"/>
      <c r="T808" s="454"/>
      <c r="U808" s="454"/>
      <c r="V808" s="454"/>
      <c r="W808" s="454"/>
      <c r="X808" s="454"/>
      <c r="Y808" s="454"/>
      <c r="Z808" s="454"/>
      <c r="AA808" s="454"/>
      <c r="AB808" s="454"/>
      <c r="AC808" s="454"/>
      <c r="AD808" s="454"/>
      <c r="AE808" s="454"/>
      <c r="AF808" s="454"/>
      <c r="AG808" s="454"/>
      <c r="AH808" s="454"/>
      <c r="AI808" s="454"/>
      <c r="AJ808" s="454"/>
      <c r="AK808" s="454"/>
      <c r="AL808" s="454"/>
      <c r="AM808" s="454"/>
      <c r="AN808" s="454"/>
      <c r="AO808" s="454"/>
      <c r="AP808" s="454"/>
      <c r="AQ808" s="454"/>
      <c r="AR808" s="454"/>
      <c r="AS808" s="454"/>
      <c r="AT808" s="454"/>
      <c r="AU808" s="454"/>
      <c r="AV808" s="454"/>
      <c r="AW808" s="454"/>
      <c r="AX808" s="454"/>
      <c r="AY808" s="454"/>
      <c r="AZ808" s="454"/>
      <c r="BA808" s="454"/>
      <c r="BB808" s="454"/>
      <c r="BC808" s="454"/>
      <c r="BD808" s="454"/>
      <c r="BE808" s="454"/>
      <c r="BF808" s="454"/>
      <c r="BG808" s="454"/>
      <c r="BH808" s="454"/>
      <c r="BI808" s="454"/>
      <c r="BJ808" s="454"/>
      <c r="BK808" s="454"/>
      <c r="BL808" s="454"/>
      <c r="BM808" s="454"/>
      <c r="BN808" s="454"/>
      <c r="BO808" s="454"/>
      <c r="BP808" s="454"/>
      <c r="BQ808" s="454"/>
      <c r="BR808" s="454"/>
      <c r="BS808" s="454"/>
      <c r="BT808" s="454"/>
      <c r="BU808" s="454"/>
      <c r="BV808" s="454"/>
      <c r="BW808" s="454"/>
      <c r="BX808" s="454"/>
      <c r="BY808" s="454"/>
      <c r="BZ808" s="454"/>
      <c r="CA808" s="454"/>
      <c r="CB808" s="454"/>
      <c r="CC808" s="454"/>
      <c r="CD808" s="454"/>
      <c r="CE808" s="454"/>
      <c r="CF808" s="454"/>
      <c r="CG808" s="454"/>
      <c r="CH808" s="454"/>
      <c r="CI808" s="454"/>
      <c r="CJ808" s="454"/>
      <c r="CK808" s="454"/>
      <c r="CL808" s="454"/>
      <c r="CM808" s="454"/>
      <c r="CN808" s="454"/>
      <c r="CO808" s="454"/>
      <c r="CP808" s="454"/>
      <c r="CQ808" s="454"/>
      <c r="CR808" s="454"/>
      <c r="CS808" s="454"/>
      <c r="CT808" s="454"/>
      <c r="CU808" s="454"/>
      <c r="CV808" s="454"/>
      <c r="CW808" s="454"/>
      <c r="CX808" s="454"/>
      <c r="CY808" s="454"/>
      <c r="CZ808" s="454"/>
      <c r="DA808" s="454"/>
      <c r="DB808" s="454"/>
      <c r="DC808" s="454"/>
      <c r="DD808" s="454"/>
      <c r="DE808" s="454"/>
      <c r="DF808" s="454"/>
      <c r="DG808" s="454"/>
      <c r="DH808" s="454"/>
      <c r="DI808" s="454"/>
      <c r="DJ808" s="454"/>
      <c r="DK808" s="454"/>
      <c r="DL808" s="454"/>
      <c r="DM808" s="454"/>
      <c r="DN808" s="454"/>
      <c r="DO808" s="454"/>
      <c r="DP808" s="454"/>
      <c r="DQ808" s="454"/>
      <c r="DR808" s="454"/>
      <c r="DS808" s="454"/>
      <c r="DT808" s="454"/>
      <c r="DU808" s="454"/>
      <c r="DV808" s="454"/>
      <c r="DW808" s="454"/>
      <c r="DX808" s="454"/>
      <c r="DY808" s="454"/>
      <c r="DZ808" s="454"/>
      <c r="EA808" s="454"/>
      <c r="EB808" s="454"/>
      <c r="EC808" s="454"/>
      <c r="ED808" s="454"/>
      <c r="EE808" s="454"/>
      <c r="EF808" s="454"/>
      <c r="EG808" s="454"/>
      <c r="EH808" s="454"/>
      <c r="EI808" s="454"/>
      <c r="EJ808" s="454"/>
      <c r="EK808" s="454"/>
      <c r="EL808" s="454"/>
      <c r="EM808" s="454"/>
      <c r="EN808" s="454"/>
      <c r="EO808" s="454"/>
      <c r="EP808" s="454"/>
      <c r="EQ808" s="454"/>
      <c r="ER808" s="454"/>
      <c r="ES808" s="454"/>
      <c r="ET808" s="454"/>
      <c r="EU808" s="581"/>
      <c r="EV808" s="581"/>
      <c r="EW808" s="581"/>
      <c r="EX808" s="581"/>
      <c r="EY808" s="581"/>
      <c r="EZ808" s="581"/>
      <c r="FA808" s="581"/>
      <c r="FB808" s="581"/>
      <c r="FC808" s="581"/>
      <c r="FD808" s="581"/>
      <c r="FE808" s="581"/>
    </row>
    <row r="809" spans="1:161">
      <c r="A809" s="454"/>
      <c r="B809" s="653"/>
      <c r="C809" s="454"/>
      <c r="D809" s="454"/>
      <c r="E809" s="454"/>
      <c r="F809" s="504"/>
      <c r="G809" s="454"/>
      <c r="H809" s="454"/>
      <c r="I809" s="454"/>
      <c r="J809" s="454"/>
      <c r="K809" s="454"/>
      <c r="L809" s="454"/>
      <c r="M809" s="454"/>
      <c r="N809" s="454"/>
      <c r="O809" s="454"/>
      <c r="P809" s="454"/>
      <c r="Q809" s="454"/>
      <c r="R809" s="454"/>
      <c r="S809" s="454"/>
      <c r="T809" s="454"/>
      <c r="U809" s="454"/>
      <c r="V809" s="454"/>
      <c r="W809" s="454"/>
      <c r="X809" s="454"/>
      <c r="Y809" s="454"/>
      <c r="Z809" s="454"/>
      <c r="AA809" s="454"/>
      <c r="AB809" s="454"/>
      <c r="AC809" s="454"/>
      <c r="AD809" s="454"/>
      <c r="AE809" s="454"/>
      <c r="AF809" s="454"/>
      <c r="AG809" s="454"/>
      <c r="AH809" s="454"/>
      <c r="AI809" s="454"/>
      <c r="AJ809" s="454"/>
      <c r="AK809" s="454"/>
      <c r="AL809" s="454"/>
      <c r="AM809" s="454"/>
      <c r="AN809" s="454"/>
      <c r="AO809" s="454"/>
      <c r="AP809" s="454"/>
      <c r="AQ809" s="454"/>
      <c r="AR809" s="454"/>
      <c r="AS809" s="454"/>
      <c r="AT809" s="454"/>
      <c r="AU809" s="454"/>
      <c r="AV809" s="454"/>
      <c r="AW809" s="454"/>
      <c r="AX809" s="454"/>
      <c r="AY809" s="454"/>
      <c r="AZ809" s="454"/>
      <c r="BA809" s="454"/>
      <c r="BB809" s="454"/>
      <c r="BC809" s="454"/>
      <c r="BD809" s="454"/>
      <c r="BE809" s="454"/>
      <c r="BF809" s="454"/>
      <c r="BG809" s="454"/>
      <c r="BH809" s="454"/>
      <c r="BI809" s="454"/>
      <c r="BJ809" s="454"/>
      <c r="BK809" s="454"/>
      <c r="BL809" s="454"/>
      <c r="BM809" s="454"/>
      <c r="BN809" s="454"/>
      <c r="BO809" s="454"/>
      <c r="BP809" s="454"/>
      <c r="BQ809" s="454"/>
      <c r="BR809" s="454"/>
      <c r="BS809" s="454"/>
      <c r="BT809" s="454"/>
      <c r="BU809" s="454"/>
      <c r="BV809" s="454"/>
      <c r="BW809" s="454"/>
      <c r="BX809" s="454"/>
      <c r="BY809" s="454"/>
      <c r="BZ809" s="454"/>
      <c r="CA809" s="454"/>
      <c r="CB809" s="454"/>
      <c r="CC809" s="454"/>
      <c r="CD809" s="454"/>
      <c r="CE809" s="454"/>
      <c r="CF809" s="454"/>
      <c r="CG809" s="454"/>
      <c r="CH809" s="454"/>
      <c r="CI809" s="454"/>
      <c r="CJ809" s="454"/>
      <c r="CK809" s="454"/>
      <c r="CL809" s="454"/>
      <c r="CM809" s="454"/>
      <c r="CN809" s="454"/>
      <c r="CO809" s="454"/>
      <c r="CP809" s="454"/>
      <c r="CQ809" s="454"/>
      <c r="CR809" s="454"/>
      <c r="CS809" s="454"/>
      <c r="CT809" s="454"/>
      <c r="CU809" s="454"/>
      <c r="CV809" s="454"/>
      <c r="CW809" s="454"/>
      <c r="CX809" s="454"/>
      <c r="CY809" s="454"/>
      <c r="CZ809" s="454"/>
      <c r="DA809" s="454"/>
      <c r="DB809" s="454"/>
      <c r="DC809" s="454"/>
      <c r="DD809" s="454"/>
      <c r="DE809" s="454"/>
      <c r="DF809" s="454"/>
      <c r="DG809" s="454"/>
      <c r="DH809" s="454"/>
      <c r="DI809" s="454"/>
      <c r="DJ809" s="454"/>
      <c r="DK809" s="454"/>
      <c r="DL809" s="454"/>
      <c r="DM809" s="454"/>
      <c r="DN809" s="454"/>
      <c r="DO809" s="454"/>
      <c r="DP809" s="454"/>
      <c r="DQ809" s="454"/>
      <c r="DR809" s="454"/>
      <c r="DS809" s="454"/>
      <c r="DT809" s="454"/>
      <c r="DU809" s="454"/>
      <c r="DV809" s="454"/>
      <c r="DW809" s="454"/>
      <c r="DX809" s="454"/>
      <c r="DY809" s="454"/>
      <c r="DZ809" s="454"/>
      <c r="EA809" s="454"/>
      <c r="EB809" s="454"/>
      <c r="EC809" s="454"/>
      <c r="ED809" s="454"/>
      <c r="EE809" s="454"/>
      <c r="EF809" s="454"/>
      <c r="EG809" s="454"/>
      <c r="EH809" s="454"/>
      <c r="EI809" s="454"/>
      <c r="EJ809" s="454"/>
      <c r="EK809" s="454"/>
      <c r="EL809" s="454"/>
      <c r="EM809" s="454"/>
      <c r="EN809" s="454"/>
      <c r="EO809" s="454"/>
      <c r="EP809" s="454"/>
      <c r="EQ809" s="454"/>
      <c r="ER809" s="454"/>
      <c r="ES809" s="454"/>
      <c r="ET809" s="454"/>
      <c r="EU809" s="581"/>
      <c r="EV809" s="581"/>
      <c r="EW809" s="581"/>
      <c r="EX809" s="581"/>
      <c r="EY809" s="581"/>
      <c r="EZ809" s="581"/>
      <c r="FA809" s="581"/>
      <c r="FB809" s="581"/>
      <c r="FC809" s="581"/>
      <c r="FD809" s="581"/>
      <c r="FE809" s="581"/>
    </row>
    <row r="810" spans="1:161">
      <c r="A810" s="454"/>
      <c r="B810" s="653"/>
      <c r="C810" s="454"/>
      <c r="D810" s="454"/>
      <c r="E810" s="454"/>
      <c r="F810" s="504"/>
      <c r="G810" s="454"/>
      <c r="H810" s="454"/>
      <c r="I810" s="454"/>
      <c r="J810" s="454"/>
      <c r="K810" s="454"/>
      <c r="L810" s="454"/>
      <c r="M810" s="454"/>
      <c r="N810" s="454"/>
      <c r="O810" s="454"/>
      <c r="P810" s="454"/>
      <c r="Q810" s="454"/>
      <c r="R810" s="454"/>
      <c r="S810" s="454"/>
      <c r="T810" s="454"/>
      <c r="U810" s="454"/>
      <c r="V810" s="454"/>
      <c r="W810" s="454"/>
      <c r="X810" s="454"/>
      <c r="Y810" s="454"/>
      <c r="Z810" s="454"/>
      <c r="AA810" s="454"/>
      <c r="AB810" s="454"/>
      <c r="AC810" s="454"/>
      <c r="AD810" s="454"/>
      <c r="AE810" s="454"/>
      <c r="AF810" s="454"/>
      <c r="AG810" s="454"/>
      <c r="AH810" s="454"/>
      <c r="AI810" s="454"/>
      <c r="AJ810" s="454"/>
      <c r="AK810" s="454"/>
      <c r="AL810" s="454"/>
      <c r="AM810" s="454"/>
      <c r="AN810" s="454"/>
      <c r="AO810" s="454"/>
      <c r="AP810" s="454"/>
      <c r="AQ810" s="454"/>
      <c r="AR810" s="454"/>
      <c r="AS810" s="454"/>
      <c r="AT810" s="454"/>
      <c r="AU810" s="454"/>
      <c r="AV810" s="454"/>
      <c r="AW810" s="454"/>
      <c r="AX810" s="454"/>
      <c r="AY810" s="454"/>
      <c r="AZ810" s="454"/>
      <c r="BA810" s="454"/>
      <c r="BB810" s="454"/>
      <c r="BC810" s="454"/>
      <c r="BD810" s="454"/>
      <c r="BE810" s="454"/>
      <c r="BF810" s="454"/>
      <c r="BG810" s="454"/>
      <c r="BH810" s="454"/>
      <c r="BI810" s="454"/>
      <c r="BJ810" s="454"/>
      <c r="BK810" s="454"/>
      <c r="BL810" s="454"/>
      <c r="BM810" s="454"/>
      <c r="BN810" s="454"/>
      <c r="BO810" s="454"/>
      <c r="BP810" s="454"/>
      <c r="BQ810" s="454"/>
      <c r="BR810" s="454"/>
      <c r="BS810" s="454"/>
      <c r="BT810" s="454"/>
      <c r="BU810" s="454"/>
      <c r="BV810" s="454"/>
      <c r="BW810" s="454"/>
      <c r="BX810" s="454"/>
      <c r="BY810" s="454"/>
      <c r="BZ810" s="454"/>
      <c r="CA810" s="454"/>
      <c r="CB810" s="454"/>
      <c r="CC810" s="454"/>
      <c r="CD810" s="454"/>
      <c r="CE810" s="454"/>
      <c r="CF810" s="454"/>
      <c r="CG810" s="454"/>
      <c r="CH810" s="454"/>
      <c r="CI810" s="454"/>
      <c r="CJ810" s="454"/>
      <c r="CK810" s="454"/>
      <c r="CL810" s="454"/>
      <c r="CM810" s="454"/>
      <c r="CN810" s="454"/>
      <c r="CO810" s="454"/>
      <c r="CP810" s="454"/>
      <c r="CQ810" s="454"/>
      <c r="CR810" s="454"/>
      <c r="CS810" s="454"/>
      <c r="CT810" s="454"/>
      <c r="CU810" s="454"/>
      <c r="CV810" s="454"/>
      <c r="CW810" s="454"/>
      <c r="CX810" s="454"/>
      <c r="CY810" s="454"/>
      <c r="CZ810" s="454"/>
      <c r="DA810" s="454"/>
      <c r="DB810" s="454"/>
      <c r="DC810" s="454"/>
      <c r="DD810" s="454"/>
      <c r="DE810" s="454"/>
      <c r="DF810" s="454"/>
      <c r="DG810" s="454"/>
      <c r="DH810" s="454"/>
      <c r="DI810" s="454"/>
      <c r="DJ810" s="454"/>
      <c r="DK810" s="454"/>
      <c r="DL810" s="454"/>
      <c r="DM810" s="454"/>
      <c r="DN810" s="454"/>
      <c r="DO810" s="454"/>
      <c r="DP810" s="454"/>
      <c r="DQ810" s="454"/>
      <c r="DR810" s="454"/>
      <c r="DS810" s="454"/>
      <c r="DT810" s="454"/>
      <c r="DU810" s="454"/>
      <c r="DV810" s="454"/>
      <c r="DW810" s="454"/>
      <c r="DX810" s="454"/>
      <c r="DY810" s="454"/>
      <c r="DZ810" s="454"/>
      <c r="EA810" s="454"/>
      <c r="EB810" s="454"/>
      <c r="EC810" s="454"/>
      <c r="ED810" s="454"/>
      <c r="EE810" s="454"/>
      <c r="EF810" s="454"/>
      <c r="EG810" s="454"/>
      <c r="EH810" s="454"/>
      <c r="EI810" s="454"/>
      <c r="EJ810" s="454"/>
      <c r="EK810" s="454"/>
      <c r="EL810" s="454"/>
      <c r="EM810" s="454"/>
      <c r="EN810" s="454"/>
      <c r="EO810" s="454"/>
      <c r="EP810" s="454"/>
      <c r="EQ810" s="454"/>
      <c r="ER810" s="454"/>
      <c r="ES810" s="454"/>
      <c r="ET810" s="454"/>
      <c r="EU810" s="581"/>
      <c r="EV810" s="581"/>
      <c r="EW810" s="581"/>
      <c r="EX810" s="581"/>
      <c r="EY810" s="581"/>
      <c r="EZ810" s="581"/>
      <c r="FA810" s="581"/>
      <c r="FB810" s="581"/>
      <c r="FC810" s="581"/>
      <c r="FD810" s="581"/>
      <c r="FE810" s="581"/>
    </row>
    <row r="811" spans="1:161">
      <c r="A811" s="454"/>
      <c r="B811" s="653"/>
      <c r="C811" s="454"/>
      <c r="D811" s="454"/>
      <c r="E811" s="454"/>
      <c r="F811" s="504"/>
      <c r="G811" s="454"/>
      <c r="H811" s="454"/>
      <c r="I811" s="454"/>
      <c r="J811" s="454"/>
      <c r="K811" s="454"/>
      <c r="L811" s="454"/>
      <c r="M811" s="454"/>
      <c r="N811" s="454"/>
      <c r="O811" s="454"/>
      <c r="P811" s="454"/>
      <c r="Q811" s="454"/>
      <c r="R811" s="454"/>
      <c r="S811" s="454"/>
      <c r="T811" s="454"/>
      <c r="U811" s="454"/>
      <c r="V811" s="454"/>
      <c r="W811" s="454"/>
      <c r="X811" s="454"/>
      <c r="Y811" s="454"/>
      <c r="Z811" s="454"/>
      <c r="AA811" s="454"/>
      <c r="AB811" s="454"/>
      <c r="AC811" s="454"/>
      <c r="AD811" s="454"/>
      <c r="AE811" s="454"/>
      <c r="AF811" s="454"/>
      <c r="AG811" s="454"/>
      <c r="AH811" s="454"/>
      <c r="AI811" s="454"/>
      <c r="AJ811" s="454"/>
      <c r="AK811" s="454"/>
      <c r="AL811" s="454"/>
      <c r="AM811" s="454"/>
      <c r="AN811" s="454"/>
      <c r="AO811" s="454"/>
      <c r="AP811" s="454"/>
      <c r="AQ811" s="454"/>
      <c r="AR811" s="454"/>
      <c r="AS811" s="454"/>
      <c r="AT811" s="454"/>
      <c r="AU811" s="454"/>
      <c r="AV811" s="454"/>
      <c r="AW811" s="454"/>
      <c r="AX811" s="454"/>
      <c r="AY811" s="454"/>
      <c r="AZ811" s="454"/>
      <c r="BA811" s="454"/>
      <c r="BB811" s="454"/>
      <c r="BC811" s="454"/>
      <c r="BD811" s="454"/>
      <c r="BE811" s="454"/>
      <c r="BF811" s="454"/>
      <c r="BG811" s="454"/>
      <c r="BH811" s="454"/>
      <c r="BI811" s="454"/>
      <c r="BJ811" s="454"/>
      <c r="BK811" s="454"/>
      <c r="BL811" s="454"/>
      <c r="BM811" s="454"/>
      <c r="BN811" s="454"/>
      <c r="BO811" s="454"/>
      <c r="BP811" s="454"/>
      <c r="BQ811" s="454"/>
      <c r="BR811" s="454"/>
      <c r="BS811" s="454"/>
      <c r="BT811" s="454"/>
      <c r="BU811" s="454"/>
      <c r="BV811" s="454"/>
      <c r="BW811" s="454"/>
      <c r="BX811" s="454"/>
      <c r="BY811" s="454"/>
      <c r="BZ811" s="454"/>
      <c r="CA811" s="454"/>
      <c r="CB811" s="454"/>
      <c r="CC811" s="454"/>
      <c r="CD811" s="454"/>
      <c r="CE811" s="454"/>
      <c r="CF811" s="454"/>
      <c r="CG811" s="454"/>
      <c r="CH811" s="454"/>
      <c r="CI811" s="454"/>
      <c r="CJ811" s="454"/>
      <c r="CK811" s="454"/>
      <c r="CL811" s="454"/>
      <c r="CM811" s="454"/>
      <c r="CN811" s="454"/>
      <c r="CO811" s="454"/>
      <c r="CP811" s="454"/>
      <c r="CQ811" s="454"/>
      <c r="CR811" s="454"/>
      <c r="CS811" s="454"/>
      <c r="CT811" s="454"/>
      <c r="CU811" s="454"/>
      <c r="CV811" s="454"/>
      <c r="CW811" s="454"/>
      <c r="CX811" s="454"/>
      <c r="CY811" s="454"/>
      <c r="CZ811" s="454"/>
      <c r="DA811" s="454"/>
      <c r="DB811" s="454"/>
      <c r="DC811" s="454"/>
      <c r="DD811" s="454"/>
      <c r="DE811" s="454"/>
      <c r="DF811" s="454"/>
      <c r="DG811" s="454"/>
      <c r="DH811" s="454"/>
      <c r="DI811" s="454"/>
      <c r="DJ811" s="454"/>
      <c r="DK811" s="454"/>
      <c r="DL811" s="454"/>
      <c r="DM811" s="454"/>
      <c r="DN811" s="454"/>
      <c r="DO811" s="454"/>
      <c r="DP811" s="454"/>
      <c r="DQ811" s="454"/>
      <c r="DR811" s="454"/>
      <c r="DS811" s="454"/>
      <c r="DT811" s="454"/>
      <c r="DU811" s="454"/>
      <c r="DV811" s="454"/>
      <c r="DW811" s="454"/>
      <c r="DX811" s="454"/>
      <c r="DY811" s="454"/>
      <c r="DZ811" s="454"/>
      <c r="EA811" s="454"/>
      <c r="EB811" s="454"/>
      <c r="EC811" s="454"/>
      <c r="ED811" s="454"/>
      <c r="EE811" s="454"/>
      <c r="EF811" s="454"/>
      <c r="EG811" s="454"/>
      <c r="EH811" s="454"/>
      <c r="EI811" s="454"/>
      <c r="EJ811" s="454"/>
      <c r="EK811" s="454"/>
      <c r="EL811" s="454"/>
      <c r="EM811" s="454"/>
      <c r="EN811" s="454"/>
      <c r="EO811" s="454"/>
      <c r="EP811" s="454"/>
      <c r="EQ811" s="454"/>
      <c r="ER811" s="454"/>
      <c r="ES811" s="454"/>
      <c r="ET811" s="454"/>
      <c r="EU811" s="581"/>
      <c r="EV811" s="581"/>
      <c r="EW811" s="581"/>
      <c r="EX811" s="581"/>
      <c r="EY811" s="581"/>
      <c r="EZ811" s="581"/>
      <c r="FA811" s="581"/>
      <c r="FB811" s="581"/>
      <c r="FC811" s="581"/>
      <c r="FD811" s="581"/>
      <c r="FE811" s="581"/>
    </row>
    <row r="812" spans="1:161">
      <c r="A812" s="454"/>
      <c r="B812" s="653"/>
      <c r="C812" s="454"/>
      <c r="D812" s="454"/>
      <c r="E812" s="454"/>
      <c r="F812" s="504"/>
      <c r="G812" s="454"/>
      <c r="H812" s="454"/>
      <c r="I812" s="454"/>
      <c r="J812" s="454"/>
      <c r="K812" s="454"/>
      <c r="L812" s="454"/>
      <c r="M812" s="454"/>
      <c r="N812" s="454"/>
      <c r="O812" s="454"/>
      <c r="P812" s="454"/>
      <c r="Q812" s="454"/>
      <c r="R812" s="454"/>
      <c r="S812" s="454"/>
      <c r="T812" s="454"/>
      <c r="U812" s="454"/>
      <c r="V812" s="454"/>
      <c r="W812" s="454"/>
      <c r="X812" s="454"/>
      <c r="Y812" s="454"/>
      <c r="Z812" s="454"/>
      <c r="AA812" s="454"/>
      <c r="AB812" s="454"/>
      <c r="AC812" s="454"/>
      <c r="AD812" s="454"/>
      <c r="AE812" s="454"/>
      <c r="AF812" s="454"/>
      <c r="AG812" s="454"/>
      <c r="AH812" s="454"/>
      <c r="AI812" s="454"/>
      <c r="AJ812" s="454"/>
      <c r="AK812" s="454"/>
      <c r="AL812" s="454"/>
      <c r="AM812" s="454"/>
      <c r="AN812" s="454"/>
      <c r="AO812" s="454"/>
      <c r="AP812" s="454"/>
      <c r="AQ812" s="454"/>
      <c r="AR812" s="454"/>
      <c r="AS812" s="454"/>
      <c r="AT812" s="454"/>
      <c r="AU812" s="454"/>
      <c r="AV812" s="454"/>
      <c r="AW812" s="454"/>
      <c r="AX812" s="454"/>
      <c r="AY812" s="454"/>
      <c r="AZ812" s="454"/>
      <c r="BA812" s="454"/>
      <c r="BB812" s="454"/>
      <c r="BC812" s="454"/>
      <c r="BD812" s="454"/>
      <c r="BE812" s="454"/>
      <c r="BF812" s="454"/>
      <c r="BG812" s="454"/>
      <c r="BH812" s="454"/>
      <c r="BI812" s="454"/>
      <c r="BJ812" s="454"/>
      <c r="BK812" s="454"/>
      <c r="BL812" s="454"/>
      <c r="BM812" s="454"/>
      <c r="BN812" s="454"/>
      <c r="BO812" s="454"/>
      <c r="BP812" s="454"/>
      <c r="BQ812" s="454"/>
      <c r="BR812" s="454"/>
      <c r="BS812" s="454"/>
      <c r="BT812" s="454"/>
      <c r="BU812" s="454"/>
      <c r="BV812" s="454"/>
      <c r="BW812" s="454"/>
      <c r="BX812" s="454"/>
      <c r="BY812" s="454"/>
      <c r="BZ812" s="454"/>
      <c r="CA812" s="454"/>
      <c r="CB812" s="454"/>
      <c r="CC812" s="454"/>
      <c r="CD812" s="454"/>
      <c r="CE812" s="454"/>
      <c r="CF812" s="454"/>
      <c r="CG812" s="454"/>
      <c r="CH812" s="454"/>
      <c r="CI812" s="454"/>
      <c r="CJ812" s="454"/>
      <c r="CK812" s="454"/>
      <c r="CL812" s="454"/>
      <c r="CM812" s="454"/>
      <c r="CN812" s="454"/>
      <c r="CO812" s="454"/>
      <c r="CP812" s="454"/>
      <c r="CQ812" s="454"/>
      <c r="CR812" s="454"/>
      <c r="CS812" s="454"/>
      <c r="CT812" s="454"/>
      <c r="CU812" s="454"/>
      <c r="CV812" s="454"/>
      <c r="CW812" s="454"/>
      <c r="CX812" s="454"/>
      <c r="CY812" s="454"/>
      <c r="CZ812" s="454"/>
      <c r="DA812" s="454"/>
      <c r="DB812" s="454"/>
      <c r="DC812" s="454"/>
      <c r="DD812" s="454"/>
      <c r="DE812" s="454"/>
      <c r="DF812" s="454"/>
      <c r="DG812" s="454"/>
      <c r="DH812" s="454"/>
      <c r="DI812" s="454"/>
      <c r="DJ812" s="454"/>
      <c r="DK812" s="454"/>
      <c r="DL812" s="454"/>
      <c r="DM812" s="454"/>
      <c r="DN812" s="454"/>
      <c r="DO812" s="454"/>
      <c r="DP812" s="454"/>
      <c r="DQ812" s="454"/>
      <c r="DR812" s="454"/>
      <c r="DS812" s="454"/>
      <c r="DT812" s="454"/>
      <c r="DU812" s="454"/>
      <c r="DV812" s="454"/>
      <c r="DW812" s="454"/>
      <c r="DX812" s="454"/>
      <c r="DY812" s="454"/>
      <c r="DZ812" s="454"/>
      <c r="EA812" s="454"/>
      <c r="EB812" s="454"/>
      <c r="EC812" s="454"/>
      <c r="ED812" s="454"/>
      <c r="EE812" s="454"/>
      <c r="EF812" s="454"/>
      <c r="EG812" s="454"/>
      <c r="EH812" s="454"/>
      <c r="EI812" s="454"/>
      <c r="EJ812" s="454"/>
      <c r="EK812" s="454"/>
      <c r="EL812" s="454"/>
      <c r="EM812" s="454"/>
      <c r="EN812" s="454"/>
      <c r="EO812" s="454"/>
      <c r="EP812" s="454"/>
      <c r="EQ812" s="454"/>
      <c r="ER812" s="454"/>
      <c r="ES812" s="454"/>
      <c r="ET812" s="454"/>
      <c r="EU812" s="581"/>
      <c r="EV812" s="581"/>
      <c r="EW812" s="581"/>
      <c r="EX812" s="581"/>
      <c r="EY812" s="581"/>
      <c r="EZ812" s="581"/>
      <c r="FA812" s="581"/>
      <c r="FB812" s="581"/>
      <c r="FC812" s="581"/>
      <c r="FD812" s="581"/>
      <c r="FE812" s="581"/>
    </row>
    <row r="813" spans="1:161">
      <c r="A813" s="454"/>
      <c r="B813" s="653"/>
      <c r="C813" s="454"/>
      <c r="D813" s="454"/>
      <c r="E813" s="454"/>
      <c r="F813" s="504"/>
      <c r="G813" s="454"/>
      <c r="H813" s="454"/>
      <c r="I813" s="454"/>
      <c r="J813" s="454"/>
      <c r="K813" s="454"/>
      <c r="L813" s="454"/>
      <c r="M813" s="454"/>
      <c r="N813" s="454"/>
      <c r="O813" s="454"/>
      <c r="P813" s="454"/>
      <c r="Q813" s="454"/>
      <c r="R813" s="454"/>
      <c r="S813" s="454"/>
      <c r="T813" s="454"/>
      <c r="U813" s="454"/>
      <c r="V813" s="454"/>
      <c r="W813" s="454"/>
      <c r="X813" s="454"/>
      <c r="Y813" s="454"/>
      <c r="Z813" s="454"/>
      <c r="AA813" s="454"/>
      <c r="AB813" s="454"/>
      <c r="AC813" s="454"/>
      <c r="AD813" s="454"/>
      <c r="AE813" s="454"/>
      <c r="AF813" s="454"/>
      <c r="AG813" s="454"/>
      <c r="AH813" s="454"/>
      <c r="AI813" s="454"/>
      <c r="AJ813" s="454"/>
      <c r="AK813" s="454"/>
      <c r="AL813" s="454"/>
      <c r="AM813" s="454"/>
      <c r="AN813" s="454"/>
      <c r="AO813" s="454"/>
      <c r="AP813" s="454"/>
      <c r="AQ813" s="454"/>
      <c r="AR813" s="454"/>
      <c r="AS813" s="454"/>
      <c r="AT813" s="454"/>
      <c r="AU813" s="454"/>
      <c r="AV813" s="454"/>
      <c r="AW813" s="454"/>
      <c r="AX813" s="454"/>
      <c r="AY813" s="454"/>
      <c r="AZ813" s="454"/>
      <c r="BA813" s="454"/>
      <c r="BB813" s="454"/>
      <c r="BC813" s="454"/>
      <c r="BD813" s="454"/>
      <c r="BE813" s="454"/>
      <c r="BF813" s="454"/>
      <c r="BG813" s="454"/>
      <c r="BH813" s="454"/>
      <c r="BI813" s="454"/>
      <c r="BJ813" s="454"/>
      <c r="BK813" s="454"/>
      <c r="BL813" s="454"/>
      <c r="BM813" s="454"/>
      <c r="BN813" s="454"/>
      <c r="BO813" s="454"/>
      <c r="BP813" s="454"/>
      <c r="BQ813" s="454"/>
      <c r="BR813" s="454"/>
      <c r="BS813" s="454"/>
      <c r="BT813" s="454"/>
      <c r="BU813" s="454"/>
      <c r="BV813" s="454"/>
      <c r="BW813" s="454"/>
      <c r="BX813" s="454"/>
      <c r="BY813" s="454"/>
      <c r="BZ813" s="454"/>
      <c r="CA813" s="454"/>
      <c r="CB813" s="454"/>
      <c r="CC813" s="454"/>
      <c r="CD813" s="454"/>
      <c r="CE813" s="454"/>
      <c r="CF813" s="454"/>
      <c r="CG813" s="454"/>
      <c r="CH813" s="454"/>
      <c r="CI813" s="454"/>
      <c r="CJ813" s="454"/>
      <c r="CK813" s="454"/>
      <c r="CL813" s="454"/>
      <c r="CM813" s="454"/>
      <c r="CN813" s="454"/>
      <c r="CO813" s="454"/>
      <c r="CP813" s="454"/>
      <c r="CQ813" s="454"/>
      <c r="CR813" s="454"/>
      <c r="CS813" s="454"/>
      <c r="CT813" s="454"/>
      <c r="CU813" s="454"/>
      <c r="CV813" s="454"/>
      <c r="CW813" s="454"/>
      <c r="CX813" s="454"/>
      <c r="CY813" s="454"/>
      <c r="CZ813" s="454"/>
      <c r="DA813" s="454"/>
      <c r="DB813" s="454"/>
      <c r="DC813" s="454"/>
      <c r="DD813" s="454"/>
      <c r="DE813" s="454"/>
      <c r="DF813" s="454"/>
      <c r="DG813" s="454"/>
      <c r="DH813" s="454"/>
      <c r="DI813" s="454"/>
      <c r="DJ813" s="454"/>
      <c r="DK813" s="454"/>
      <c r="DL813" s="454"/>
      <c r="DM813" s="454"/>
      <c r="DN813" s="454"/>
      <c r="DO813" s="454"/>
      <c r="DP813" s="454"/>
      <c r="DQ813" s="454"/>
      <c r="DR813" s="454"/>
      <c r="DS813" s="454"/>
      <c r="DT813" s="454"/>
      <c r="DU813" s="454"/>
      <c r="DV813" s="454"/>
      <c r="DW813" s="454"/>
      <c r="DX813" s="454"/>
      <c r="DY813" s="454"/>
      <c r="DZ813" s="454"/>
      <c r="EA813" s="454"/>
      <c r="EB813" s="454"/>
      <c r="EC813" s="454"/>
      <c r="ED813" s="454"/>
      <c r="EE813" s="454"/>
      <c r="EF813" s="454"/>
      <c r="EG813" s="454"/>
      <c r="EH813" s="454"/>
      <c r="EI813" s="454"/>
      <c r="EJ813" s="454"/>
      <c r="EK813" s="454"/>
      <c r="EL813" s="454"/>
      <c r="EM813" s="454"/>
      <c r="EN813" s="454"/>
      <c r="EO813" s="454"/>
      <c r="EP813" s="454"/>
      <c r="EQ813" s="454"/>
      <c r="ER813" s="454"/>
      <c r="ES813" s="454"/>
      <c r="ET813" s="454"/>
      <c r="EU813" s="581"/>
      <c r="EV813" s="581"/>
      <c r="EW813" s="581"/>
      <c r="EX813" s="581"/>
      <c r="EY813" s="581"/>
      <c r="EZ813" s="581"/>
      <c r="FA813" s="581"/>
      <c r="FB813" s="581"/>
      <c r="FC813" s="581"/>
      <c r="FD813" s="581"/>
      <c r="FE813" s="581"/>
    </row>
    <row r="814" spans="1:161">
      <c r="A814" s="454"/>
      <c r="B814" s="653"/>
      <c r="C814" s="454"/>
      <c r="D814" s="454"/>
      <c r="E814" s="454"/>
      <c r="F814" s="504"/>
      <c r="G814" s="454"/>
      <c r="H814" s="454"/>
      <c r="I814" s="454"/>
      <c r="J814" s="454"/>
      <c r="K814" s="454"/>
      <c r="L814" s="454"/>
      <c r="M814" s="454"/>
      <c r="N814" s="454"/>
      <c r="O814" s="454"/>
      <c r="P814" s="454"/>
      <c r="Q814" s="454"/>
      <c r="R814" s="454"/>
      <c r="S814" s="454"/>
      <c r="T814" s="454"/>
      <c r="U814" s="454"/>
      <c r="V814" s="454"/>
      <c r="W814" s="454"/>
      <c r="X814" s="454"/>
      <c r="Y814" s="454"/>
      <c r="Z814" s="454"/>
      <c r="AA814" s="454"/>
      <c r="AB814" s="454"/>
      <c r="AC814" s="454"/>
      <c r="AD814" s="454"/>
      <c r="AE814" s="454"/>
      <c r="AF814" s="454"/>
      <c r="AG814" s="454"/>
      <c r="AH814" s="454"/>
      <c r="AI814" s="454"/>
      <c r="AJ814" s="454"/>
      <c r="AK814" s="454"/>
      <c r="AL814" s="454"/>
      <c r="AM814" s="454"/>
      <c r="AN814" s="454"/>
      <c r="AO814" s="454"/>
      <c r="AP814" s="454"/>
      <c r="AQ814" s="454"/>
      <c r="AR814" s="454"/>
      <c r="AS814" s="454"/>
      <c r="AT814" s="454"/>
      <c r="AU814" s="454"/>
      <c r="AV814" s="454"/>
      <c r="AW814" s="454"/>
      <c r="AX814" s="454"/>
      <c r="AY814" s="454"/>
      <c r="AZ814" s="454"/>
      <c r="BA814" s="454"/>
      <c r="BB814" s="454"/>
      <c r="BC814" s="454"/>
      <c r="BD814" s="454"/>
      <c r="BE814" s="454"/>
      <c r="BF814" s="454"/>
      <c r="BG814" s="454"/>
      <c r="BH814" s="454"/>
      <c r="BI814" s="454"/>
      <c r="BJ814" s="454"/>
      <c r="BK814" s="454"/>
      <c r="BL814" s="454"/>
      <c r="BM814" s="454"/>
      <c r="BN814" s="454"/>
      <c r="BO814" s="454"/>
      <c r="BP814" s="454"/>
      <c r="BQ814" s="454"/>
      <c r="BR814" s="454"/>
      <c r="BS814" s="454"/>
      <c r="BT814" s="454"/>
      <c r="BU814" s="454"/>
      <c r="BV814" s="454"/>
      <c r="BW814" s="454"/>
      <c r="BX814" s="454"/>
      <c r="BY814" s="454"/>
      <c r="BZ814" s="454"/>
      <c r="CA814" s="454"/>
      <c r="CB814" s="454"/>
      <c r="CC814" s="454"/>
      <c r="CD814" s="454"/>
      <c r="CE814" s="454"/>
      <c r="CF814" s="454"/>
      <c r="CG814" s="454"/>
      <c r="CH814" s="454"/>
      <c r="CI814" s="454"/>
      <c r="CJ814" s="454"/>
      <c r="CK814" s="454"/>
      <c r="CL814" s="454"/>
      <c r="CM814" s="454"/>
      <c r="CN814" s="454"/>
      <c r="CO814" s="454"/>
      <c r="CP814" s="454"/>
      <c r="CQ814" s="454"/>
      <c r="CR814" s="454"/>
      <c r="CS814" s="454"/>
      <c r="CT814" s="454"/>
      <c r="CU814" s="454"/>
      <c r="CV814" s="454"/>
      <c r="CW814" s="454"/>
      <c r="CX814" s="454"/>
      <c r="CY814" s="454"/>
      <c r="CZ814" s="454"/>
      <c r="DA814" s="454"/>
      <c r="DB814" s="454"/>
      <c r="DC814" s="454"/>
      <c r="DD814" s="454"/>
      <c r="DE814" s="454"/>
      <c r="DF814" s="454"/>
      <c r="DG814" s="454"/>
      <c r="DH814" s="454"/>
      <c r="DI814" s="454"/>
      <c r="DJ814" s="454"/>
      <c r="DK814" s="454"/>
      <c r="DL814" s="454"/>
      <c r="DM814" s="454"/>
      <c r="DN814" s="454"/>
      <c r="DO814" s="454"/>
      <c r="DP814" s="454"/>
      <c r="DQ814" s="454"/>
      <c r="DR814" s="454"/>
      <c r="DS814" s="454"/>
      <c r="DT814" s="454"/>
      <c r="DU814" s="454"/>
      <c r="DV814" s="454"/>
      <c r="DW814" s="454"/>
      <c r="DX814" s="454"/>
      <c r="DY814" s="454"/>
      <c r="DZ814" s="454"/>
      <c r="EA814" s="454"/>
      <c r="EB814" s="454"/>
      <c r="EC814" s="454"/>
      <c r="ED814" s="454"/>
      <c r="EE814" s="454"/>
      <c r="EF814" s="454"/>
      <c r="EG814" s="454"/>
      <c r="EH814" s="454"/>
      <c r="EI814" s="454"/>
      <c r="EJ814" s="454"/>
      <c r="EK814" s="454"/>
      <c r="EL814" s="454"/>
      <c r="EM814" s="454"/>
      <c r="EN814" s="454"/>
      <c r="EO814" s="454"/>
      <c r="EP814" s="454"/>
      <c r="EQ814" s="454"/>
      <c r="ER814" s="454"/>
      <c r="ES814" s="454"/>
      <c r="ET814" s="454"/>
      <c r="EU814" s="581"/>
      <c r="EV814" s="581"/>
      <c r="EW814" s="581"/>
      <c r="EX814" s="581"/>
      <c r="EY814" s="581"/>
      <c r="EZ814" s="581"/>
      <c r="FA814" s="581"/>
      <c r="FB814" s="581"/>
      <c r="FC814" s="581"/>
      <c r="FD814" s="581"/>
      <c r="FE814" s="581"/>
    </row>
    <row r="815" spans="1:161">
      <c r="A815" s="454"/>
      <c r="B815" s="653"/>
      <c r="C815" s="454"/>
      <c r="D815" s="454"/>
      <c r="E815" s="454"/>
      <c r="F815" s="504"/>
      <c r="G815" s="454"/>
      <c r="H815" s="454"/>
      <c r="I815" s="454"/>
      <c r="J815" s="454"/>
      <c r="K815" s="454"/>
      <c r="L815" s="454"/>
      <c r="M815" s="454"/>
      <c r="N815" s="454"/>
      <c r="O815" s="454"/>
      <c r="P815" s="454"/>
      <c r="Q815" s="454"/>
      <c r="R815" s="454"/>
      <c r="S815" s="454"/>
      <c r="T815" s="454"/>
      <c r="U815" s="454"/>
      <c r="V815" s="454"/>
      <c r="W815" s="454"/>
      <c r="X815" s="454"/>
      <c r="Y815" s="454"/>
      <c r="Z815" s="454"/>
      <c r="AA815" s="454"/>
      <c r="AB815" s="454"/>
      <c r="AC815" s="454"/>
      <c r="AD815" s="454"/>
      <c r="AE815" s="454"/>
      <c r="AF815" s="454"/>
      <c r="AG815" s="454"/>
      <c r="AH815" s="454"/>
      <c r="AI815" s="454"/>
      <c r="AJ815" s="454"/>
      <c r="AK815" s="454"/>
      <c r="AL815" s="454"/>
      <c r="AM815" s="454"/>
      <c r="AN815" s="454"/>
      <c r="AO815" s="454"/>
      <c r="AP815" s="454"/>
      <c r="AQ815" s="454"/>
      <c r="AR815" s="454"/>
      <c r="AS815" s="454"/>
      <c r="AT815" s="454"/>
      <c r="AU815" s="454"/>
      <c r="AV815" s="454"/>
      <c r="AW815" s="454"/>
      <c r="AX815" s="454"/>
      <c r="AY815" s="454"/>
      <c r="AZ815" s="454"/>
      <c r="BA815" s="454"/>
      <c r="BB815" s="454"/>
      <c r="BC815" s="454"/>
      <c r="BD815" s="454"/>
      <c r="BE815" s="454"/>
      <c r="BF815" s="454"/>
      <c r="BG815" s="454"/>
      <c r="BH815" s="454"/>
      <c r="BI815" s="454"/>
      <c r="BJ815" s="454"/>
      <c r="BK815" s="454"/>
      <c r="BL815" s="454"/>
      <c r="BM815" s="454"/>
      <c r="BN815" s="454"/>
      <c r="BO815" s="454"/>
      <c r="BP815" s="454"/>
      <c r="BQ815" s="454"/>
      <c r="BR815" s="454"/>
      <c r="BS815" s="454"/>
      <c r="BT815" s="454"/>
      <c r="BU815" s="454"/>
      <c r="BV815" s="454"/>
      <c r="BW815" s="454"/>
      <c r="BX815" s="454"/>
      <c r="BY815" s="454"/>
      <c r="BZ815" s="454"/>
      <c r="CA815" s="454"/>
      <c r="CB815" s="454"/>
      <c r="CC815" s="454"/>
      <c r="CD815" s="454"/>
      <c r="CE815" s="454"/>
      <c r="CF815" s="454"/>
      <c r="CG815" s="454"/>
      <c r="CH815" s="454"/>
      <c r="CI815" s="454"/>
      <c r="CJ815" s="454"/>
      <c r="CK815" s="454"/>
      <c r="CL815" s="454"/>
      <c r="CM815" s="454"/>
      <c r="CN815" s="454"/>
      <c r="CO815" s="454"/>
      <c r="CP815" s="454"/>
      <c r="CQ815" s="454"/>
      <c r="CR815" s="454"/>
      <c r="CS815" s="454"/>
      <c r="CT815" s="454"/>
      <c r="CU815" s="454"/>
      <c r="CV815" s="454"/>
      <c r="CW815" s="454"/>
      <c r="CX815" s="454"/>
      <c r="CY815" s="454"/>
      <c r="CZ815" s="454"/>
      <c r="DA815" s="454"/>
      <c r="DB815" s="454"/>
      <c r="DC815" s="454"/>
      <c r="DD815" s="454"/>
      <c r="DE815" s="454"/>
      <c r="DF815" s="454"/>
      <c r="DG815" s="454"/>
      <c r="DH815" s="454"/>
      <c r="DI815" s="454"/>
      <c r="DJ815" s="454"/>
      <c r="DK815" s="454"/>
      <c r="DL815" s="454"/>
      <c r="DM815" s="454"/>
      <c r="DN815" s="454"/>
      <c r="DO815" s="454"/>
      <c r="DP815" s="454"/>
      <c r="DQ815" s="454"/>
      <c r="DR815" s="454"/>
      <c r="DS815" s="454"/>
      <c r="DT815" s="454"/>
      <c r="DU815" s="454"/>
      <c r="DV815" s="454"/>
      <c r="DW815" s="454"/>
      <c r="DX815" s="454"/>
      <c r="DY815" s="454"/>
      <c r="DZ815" s="454"/>
      <c r="EA815" s="454"/>
      <c r="EB815" s="454"/>
      <c r="EC815" s="454"/>
      <c r="ED815" s="454"/>
      <c r="EE815" s="454"/>
      <c r="EF815" s="454"/>
      <c r="EG815" s="454"/>
      <c r="EH815" s="454"/>
      <c r="EI815" s="454"/>
      <c r="EJ815" s="454"/>
      <c r="EK815" s="454"/>
      <c r="EL815" s="454"/>
      <c r="EM815" s="454"/>
      <c r="EN815" s="454"/>
      <c r="EO815" s="454"/>
      <c r="EP815" s="454"/>
      <c r="EQ815" s="454"/>
      <c r="ER815" s="454"/>
      <c r="ES815" s="454"/>
      <c r="ET815" s="454"/>
      <c r="EU815" s="581"/>
      <c r="EV815" s="581"/>
      <c r="EW815" s="581"/>
      <c r="EX815" s="581"/>
      <c r="EY815" s="581"/>
      <c r="EZ815" s="581"/>
      <c r="FA815" s="581"/>
      <c r="FB815" s="581"/>
      <c r="FC815" s="581"/>
      <c r="FD815" s="581"/>
      <c r="FE815" s="581"/>
    </row>
    <row r="816" spans="1:161">
      <c r="A816" s="454"/>
      <c r="B816" s="653"/>
      <c r="C816" s="454"/>
      <c r="D816" s="454"/>
      <c r="E816" s="454"/>
      <c r="F816" s="504"/>
      <c r="G816" s="454"/>
      <c r="H816" s="454"/>
      <c r="I816" s="454"/>
      <c r="J816" s="454"/>
      <c r="K816" s="454"/>
      <c r="L816" s="454"/>
      <c r="M816" s="454"/>
      <c r="N816" s="454"/>
      <c r="O816" s="454"/>
      <c r="P816" s="454"/>
      <c r="Q816" s="454"/>
      <c r="R816" s="454"/>
      <c r="S816" s="454"/>
      <c r="T816" s="454"/>
      <c r="U816" s="454"/>
      <c r="V816" s="454"/>
      <c r="W816" s="454"/>
      <c r="X816" s="454"/>
      <c r="Y816" s="454"/>
      <c r="Z816" s="454"/>
      <c r="AA816" s="454"/>
      <c r="AB816" s="454"/>
      <c r="AC816" s="454"/>
      <c r="AD816" s="454"/>
      <c r="AE816" s="454"/>
      <c r="AF816" s="454"/>
      <c r="AG816" s="454"/>
      <c r="AH816" s="454"/>
      <c r="AI816" s="454"/>
      <c r="AJ816" s="454"/>
      <c r="AK816" s="454"/>
      <c r="AL816" s="454"/>
      <c r="AM816" s="454"/>
      <c r="AN816" s="454"/>
      <c r="AO816" s="454"/>
      <c r="AP816" s="454"/>
      <c r="AQ816" s="454"/>
      <c r="AR816" s="454"/>
      <c r="AS816" s="454"/>
      <c r="AT816" s="454"/>
      <c r="AU816" s="454"/>
      <c r="AV816" s="454"/>
      <c r="AW816" s="454"/>
      <c r="AX816" s="454"/>
      <c r="AY816" s="454"/>
      <c r="AZ816" s="454"/>
      <c r="BA816" s="454"/>
      <c r="BB816" s="454"/>
      <c r="BC816" s="454"/>
      <c r="BD816" s="454"/>
      <c r="BE816" s="454"/>
      <c r="BF816" s="454"/>
      <c r="BG816" s="454"/>
      <c r="BH816" s="454"/>
      <c r="BI816" s="454"/>
      <c r="BJ816" s="454"/>
      <c r="BK816" s="454"/>
      <c r="BL816" s="454"/>
      <c r="BM816" s="454"/>
      <c r="BN816" s="454"/>
      <c r="BO816" s="454"/>
      <c r="BP816" s="454"/>
      <c r="BQ816" s="454"/>
      <c r="BR816" s="454"/>
      <c r="BS816" s="454"/>
      <c r="BT816" s="454"/>
      <c r="BU816" s="454"/>
      <c r="BV816" s="454"/>
      <c r="BW816" s="454"/>
      <c r="BX816" s="454"/>
      <c r="BY816" s="454"/>
      <c r="BZ816" s="454"/>
      <c r="CA816" s="454"/>
      <c r="CB816" s="454"/>
      <c r="CC816" s="454"/>
      <c r="CD816" s="454"/>
      <c r="CE816" s="454"/>
      <c r="CF816" s="454"/>
      <c r="CG816" s="454"/>
      <c r="CH816" s="454"/>
      <c r="CI816" s="454"/>
      <c r="CJ816" s="454"/>
      <c r="CK816" s="454"/>
      <c r="CL816" s="454"/>
      <c r="CM816" s="454"/>
      <c r="CN816" s="454"/>
      <c r="CO816" s="454"/>
      <c r="CP816" s="454"/>
      <c r="CQ816" s="454"/>
      <c r="CR816" s="454"/>
      <c r="CS816" s="454"/>
      <c r="CT816" s="454"/>
      <c r="CU816" s="454"/>
      <c r="CV816" s="454"/>
      <c r="CW816" s="454"/>
      <c r="CX816" s="454"/>
      <c r="CY816" s="454"/>
      <c r="CZ816" s="454"/>
      <c r="DA816" s="454"/>
      <c r="DB816" s="454"/>
      <c r="DC816" s="454"/>
      <c r="DD816" s="454"/>
      <c r="DE816" s="454"/>
      <c r="DF816" s="454"/>
      <c r="DG816" s="454"/>
      <c r="DH816" s="454"/>
      <c r="DI816" s="454"/>
      <c r="DJ816" s="454"/>
      <c r="DK816" s="454"/>
      <c r="DL816" s="454"/>
      <c r="DM816" s="454"/>
      <c r="DN816" s="454"/>
      <c r="DO816" s="454"/>
      <c r="DP816" s="454"/>
      <c r="DQ816" s="454"/>
      <c r="DR816" s="454"/>
      <c r="DS816" s="454"/>
      <c r="DT816" s="454"/>
      <c r="DU816" s="454"/>
      <c r="DV816" s="454"/>
      <c r="DW816" s="454"/>
      <c r="DX816" s="454"/>
      <c r="DY816" s="454"/>
      <c r="DZ816" s="454"/>
      <c r="EA816" s="454"/>
      <c r="EB816" s="454"/>
      <c r="EC816" s="454"/>
      <c r="ED816" s="454"/>
      <c r="EE816" s="454"/>
      <c r="EF816" s="454"/>
      <c r="EG816" s="454"/>
      <c r="EH816" s="454"/>
      <c r="EI816" s="454"/>
      <c r="EJ816" s="454"/>
      <c r="EK816" s="454"/>
      <c r="EL816" s="454"/>
      <c r="EM816" s="454"/>
      <c r="EN816" s="454"/>
      <c r="EO816" s="454"/>
      <c r="EP816" s="454"/>
      <c r="EQ816" s="454"/>
      <c r="ER816" s="454"/>
      <c r="ES816" s="454"/>
      <c r="ET816" s="454"/>
      <c r="EU816" s="581"/>
      <c r="EV816" s="581"/>
      <c r="EW816" s="581"/>
      <c r="EX816" s="581"/>
      <c r="EY816" s="581"/>
      <c r="EZ816" s="581"/>
      <c r="FA816" s="581"/>
      <c r="FB816" s="581"/>
      <c r="FC816" s="581"/>
      <c r="FD816" s="581"/>
      <c r="FE816" s="581"/>
    </row>
    <row r="817" spans="1:161">
      <c r="A817" s="454"/>
      <c r="B817" s="653"/>
      <c r="C817" s="454"/>
      <c r="D817" s="454"/>
      <c r="E817" s="454"/>
      <c r="F817" s="504"/>
      <c r="G817" s="454"/>
      <c r="H817" s="454"/>
      <c r="I817" s="454"/>
      <c r="J817" s="454"/>
      <c r="K817" s="454"/>
      <c r="L817" s="454"/>
      <c r="M817" s="454"/>
      <c r="N817" s="454"/>
      <c r="O817" s="454"/>
      <c r="P817" s="454"/>
      <c r="Q817" s="454"/>
      <c r="R817" s="454"/>
      <c r="S817" s="454"/>
      <c r="T817" s="454"/>
      <c r="U817" s="454"/>
      <c r="V817" s="454"/>
      <c r="W817" s="454"/>
      <c r="X817" s="454"/>
      <c r="Y817" s="454"/>
      <c r="Z817" s="454"/>
      <c r="AA817" s="454"/>
      <c r="AB817" s="454"/>
      <c r="AC817" s="454"/>
      <c r="AD817" s="454"/>
      <c r="AE817" s="454"/>
      <c r="AF817" s="454"/>
      <c r="AG817" s="454"/>
      <c r="AH817" s="454"/>
      <c r="AI817" s="454"/>
      <c r="AJ817" s="454"/>
      <c r="AK817" s="454"/>
      <c r="AL817" s="454"/>
      <c r="AM817" s="454"/>
      <c r="AN817" s="454"/>
      <c r="AO817" s="454"/>
      <c r="AP817" s="454"/>
      <c r="AQ817" s="454"/>
      <c r="AR817" s="454"/>
      <c r="AS817" s="454"/>
      <c r="AT817" s="454"/>
      <c r="AU817" s="454"/>
      <c r="AV817" s="454"/>
      <c r="AW817" s="454"/>
      <c r="AX817" s="454"/>
      <c r="AY817" s="454"/>
      <c r="AZ817" s="454"/>
      <c r="BA817" s="454"/>
      <c r="BB817" s="454"/>
      <c r="BC817" s="454"/>
      <c r="BD817" s="454"/>
      <c r="BE817" s="454"/>
      <c r="BF817" s="454"/>
      <c r="BG817" s="454"/>
      <c r="BH817" s="454"/>
      <c r="BI817" s="454"/>
      <c r="BJ817" s="454"/>
      <c r="BK817" s="454"/>
      <c r="BL817" s="454"/>
      <c r="BM817" s="454"/>
      <c r="BN817" s="454"/>
      <c r="BO817" s="454"/>
      <c r="BP817" s="454"/>
      <c r="BQ817" s="454"/>
      <c r="BR817" s="454"/>
      <c r="BS817" s="454"/>
      <c r="BT817" s="454"/>
      <c r="BU817" s="454"/>
      <c r="BV817" s="454"/>
      <c r="BW817" s="454"/>
      <c r="BX817" s="454"/>
      <c r="BY817" s="454"/>
      <c r="BZ817" s="454"/>
      <c r="CA817" s="454"/>
      <c r="CB817" s="454"/>
      <c r="CC817" s="454"/>
      <c r="CD817" s="454"/>
      <c r="CE817" s="454"/>
      <c r="CF817" s="454"/>
      <c r="CG817" s="454"/>
      <c r="CH817" s="454"/>
      <c r="CI817" s="454"/>
      <c r="CJ817" s="454"/>
      <c r="CK817" s="454"/>
      <c r="CL817" s="454"/>
      <c r="CM817" s="454"/>
      <c r="CN817" s="454"/>
      <c r="CO817" s="454"/>
      <c r="CP817" s="454"/>
      <c r="CQ817" s="454"/>
      <c r="CR817" s="454"/>
      <c r="CS817" s="454"/>
      <c r="CT817" s="454"/>
      <c r="CU817" s="454"/>
      <c r="CV817" s="454"/>
      <c r="CW817" s="454"/>
      <c r="CX817" s="454"/>
      <c r="CY817" s="454"/>
      <c r="CZ817" s="454"/>
      <c r="DA817" s="454"/>
      <c r="DB817" s="454"/>
      <c r="DC817" s="454"/>
      <c r="DD817" s="454"/>
      <c r="DE817" s="454"/>
      <c r="DF817" s="454"/>
      <c r="DG817" s="454"/>
      <c r="DH817" s="454"/>
      <c r="DI817" s="454"/>
      <c r="DJ817" s="454"/>
      <c r="DK817" s="454"/>
      <c r="DL817" s="454"/>
      <c r="DM817" s="454"/>
      <c r="DN817" s="454"/>
      <c r="DO817" s="454"/>
      <c r="DP817" s="454"/>
      <c r="DQ817" s="454"/>
      <c r="DR817" s="454"/>
      <c r="DS817" s="454"/>
      <c r="DT817" s="454"/>
      <c r="DU817" s="454"/>
      <c r="DV817" s="454"/>
      <c r="DW817" s="454"/>
      <c r="DX817" s="454"/>
      <c r="DY817" s="454"/>
      <c r="DZ817" s="454"/>
      <c r="EA817" s="454"/>
      <c r="EB817" s="454"/>
      <c r="EC817" s="454"/>
      <c r="ED817" s="454"/>
      <c r="EE817" s="454"/>
      <c r="EF817" s="454"/>
      <c r="EG817" s="454"/>
      <c r="EH817" s="454"/>
      <c r="EI817" s="454"/>
      <c r="EJ817" s="454"/>
      <c r="EK817" s="454"/>
      <c r="EL817" s="454"/>
      <c r="EM817" s="454"/>
      <c r="EN817" s="454"/>
      <c r="EO817" s="454"/>
      <c r="EP817" s="454"/>
      <c r="EQ817" s="454"/>
      <c r="ER817" s="454"/>
      <c r="ES817" s="454"/>
      <c r="ET817" s="454"/>
      <c r="EU817" s="581"/>
      <c r="EV817" s="581"/>
      <c r="EW817" s="581"/>
      <c r="EX817" s="581"/>
      <c r="EY817" s="581"/>
      <c r="EZ817" s="581"/>
      <c r="FA817" s="581"/>
      <c r="FB817" s="581"/>
      <c r="FC817" s="581"/>
      <c r="FD817" s="581"/>
      <c r="FE817" s="581"/>
    </row>
    <row r="818" spans="1:161">
      <c r="A818" s="454"/>
      <c r="B818" s="653"/>
      <c r="C818" s="454"/>
      <c r="D818" s="454"/>
      <c r="E818" s="454"/>
      <c r="F818" s="504"/>
      <c r="G818" s="454"/>
      <c r="H818" s="454"/>
      <c r="I818" s="454"/>
      <c r="J818" s="454"/>
      <c r="K818" s="454"/>
      <c r="L818" s="454"/>
      <c r="M818" s="454"/>
      <c r="N818" s="454"/>
      <c r="O818" s="454"/>
      <c r="P818" s="454"/>
      <c r="Q818" s="454"/>
      <c r="R818" s="454"/>
      <c r="S818" s="454"/>
      <c r="T818" s="454"/>
      <c r="U818" s="454"/>
      <c r="V818" s="454"/>
      <c r="W818" s="454"/>
      <c r="X818" s="454"/>
      <c r="Y818" s="454"/>
      <c r="Z818" s="454"/>
      <c r="AA818" s="454"/>
      <c r="AB818" s="454"/>
      <c r="AC818" s="454"/>
      <c r="AD818" s="454"/>
      <c r="AE818" s="454"/>
      <c r="AF818" s="454"/>
      <c r="AG818" s="454"/>
      <c r="AH818" s="454"/>
      <c r="AI818" s="454"/>
      <c r="AJ818" s="454"/>
      <c r="AK818" s="454"/>
      <c r="AL818" s="454"/>
      <c r="AM818" s="454"/>
      <c r="AN818" s="454"/>
      <c r="AO818" s="454"/>
      <c r="AP818" s="454"/>
      <c r="AQ818" s="454"/>
      <c r="AR818" s="454"/>
      <c r="AS818" s="454"/>
      <c r="AT818" s="454"/>
      <c r="AU818" s="454"/>
      <c r="AV818" s="454"/>
      <c r="AW818" s="454"/>
      <c r="AX818" s="454"/>
      <c r="AY818" s="454"/>
      <c r="AZ818" s="454"/>
      <c r="BA818" s="454"/>
      <c r="BB818" s="454"/>
      <c r="BC818" s="454"/>
      <c r="BD818" s="454"/>
      <c r="BE818" s="454"/>
      <c r="BF818" s="454"/>
      <c r="BG818" s="454"/>
      <c r="BH818" s="454"/>
      <c r="BI818" s="454"/>
      <c r="BJ818" s="454"/>
      <c r="BK818" s="454"/>
      <c r="BL818" s="454"/>
      <c r="BM818" s="454"/>
      <c r="BN818" s="454"/>
      <c r="BO818" s="454"/>
      <c r="BP818" s="454"/>
      <c r="BQ818" s="454"/>
      <c r="BR818" s="454"/>
      <c r="BS818" s="454"/>
      <c r="BT818" s="454"/>
      <c r="BU818" s="454"/>
      <c r="BV818" s="454"/>
      <c r="BW818" s="454"/>
      <c r="BX818" s="454"/>
      <c r="BY818" s="454"/>
      <c r="BZ818" s="454"/>
      <c r="CA818" s="454"/>
      <c r="CB818" s="454"/>
      <c r="CC818" s="454"/>
      <c r="CD818" s="454"/>
      <c r="CE818" s="454"/>
      <c r="CF818" s="454"/>
      <c r="CG818" s="454"/>
      <c r="CH818" s="454"/>
      <c r="CI818" s="454"/>
      <c r="CJ818" s="454"/>
      <c r="CK818" s="454"/>
      <c r="CL818" s="454"/>
      <c r="CM818" s="454"/>
      <c r="CN818" s="454"/>
      <c r="CO818" s="454"/>
      <c r="CP818" s="454"/>
      <c r="CQ818" s="454"/>
      <c r="CR818" s="454"/>
      <c r="CS818" s="454"/>
      <c r="CT818" s="454"/>
      <c r="CU818" s="454"/>
      <c r="CV818" s="454"/>
      <c r="CW818" s="454"/>
      <c r="CX818" s="454"/>
      <c r="CY818" s="454"/>
      <c r="CZ818" s="454"/>
      <c r="DA818" s="454"/>
      <c r="DB818" s="454"/>
      <c r="DC818" s="454"/>
      <c r="DD818" s="454"/>
      <c r="DE818" s="454"/>
      <c r="DF818" s="454"/>
      <c r="DG818" s="454"/>
      <c r="DH818" s="454"/>
      <c r="DI818" s="454"/>
      <c r="DJ818" s="454"/>
      <c r="DK818" s="454"/>
      <c r="DL818" s="454"/>
      <c r="DM818" s="454"/>
      <c r="DN818" s="454"/>
      <c r="DO818" s="454"/>
      <c r="DP818" s="454"/>
      <c r="DQ818" s="454"/>
      <c r="DR818" s="454"/>
      <c r="DS818" s="454"/>
      <c r="DT818" s="454"/>
      <c r="DU818" s="454"/>
      <c r="DV818" s="454"/>
      <c r="DW818" s="454"/>
      <c r="DX818" s="454"/>
      <c r="DY818" s="454"/>
      <c r="DZ818" s="454"/>
      <c r="EA818" s="454"/>
      <c r="EB818" s="454"/>
      <c r="EC818" s="454"/>
      <c r="ED818" s="454"/>
      <c r="EE818" s="454"/>
      <c r="EF818" s="454"/>
      <c r="EG818" s="454"/>
      <c r="EH818" s="454"/>
      <c r="EI818" s="454"/>
      <c r="EJ818" s="454"/>
      <c r="EK818" s="454"/>
      <c r="EL818" s="454"/>
      <c r="EM818" s="454"/>
      <c r="EN818" s="454"/>
      <c r="EO818" s="454"/>
      <c r="EP818" s="454"/>
      <c r="EQ818" s="454"/>
      <c r="ER818" s="454"/>
      <c r="ES818" s="454"/>
      <c r="ET818" s="454"/>
      <c r="EU818" s="581"/>
      <c r="EV818" s="581"/>
      <c r="EW818" s="581"/>
      <c r="EX818" s="581"/>
      <c r="EY818" s="581"/>
      <c r="EZ818" s="581"/>
      <c r="FA818" s="581"/>
      <c r="FB818" s="581"/>
      <c r="FC818" s="581"/>
      <c r="FD818" s="581"/>
      <c r="FE818" s="581"/>
    </row>
    <row r="819" spans="1:161">
      <c r="A819" s="454"/>
      <c r="B819" s="653"/>
      <c r="C819" s="454"/>
      <c r="D819" s="454"/>
      <c r="E819" s="454"/>
      <c r="F819" s="504"/>
      <c r="G819" s="454"/>
      <c r="H819" s="454"/>
      <c r="I819" s="454"/>
      <c r="J819" s="454"/>
      <c r="K819" s="454"/>
      <c r="L819" s="454"/>
      <c r="M819" s="454"/>
      <c r="N819" s="454"/>
      <c r="O819" s="454"/>
      <c r="P819" s="454"/>
      <c r="Q819" s="454"/>
      <c r="R819" s="454"/>
      <c r="S819" s="454"/>
      <c r="T819" s="454"/>
      <c r="U819" s="454"/>
      <c r="V819" s="454"/>
      <c r="W819" s="454"/>
      <c r="X819" s="454"/>
      <c r="Y819" s="454"/>
      <c r="Z819" s="454"/>
      <c r="AA819" s="454"/>
      <c r="AB819" s="454"/>
      <c r="AC819" s="454"/>
      <c r="AD819" s="454"/>
      <c r="AE819" s="454"/>
      <c r="AF819" s="454"/>
      <c r="AG819" s="454"/>
      <c r="AH819" s="454"/>
      <c r="AI819" s="454"/>
      <c r="AJ819" s="454"/>
      <c r="AK819" s="454"/>
      <c r="AL819" s="454"/>
      <c r="AM819" s="454"/>
      <c r="AN819" s="454"/>
      <c r="AO819" s="454"/>
      <c r="AP819" s="454"/>
      <c r="AQ819" s="454"/>
      <c r="AR819" s="454"/>
      <c r="AS819" s="454"/>
      <c r="AT819" s="454"/>
      <c r="AU819" s="454"/>
      <c r="AV819" s="454"/>
      <c r="AW819" s="454"/>
      <c r="AX819" s="454"/>
      <c r="AY819" s="454"/>
      <c r="AZ819" s="454"/>
      <c r="BA819" s="454"/>
      <c r="BB819" s="454"/>
      <c r="BC819" s="454"/>
      <c r="BD819" s="454"/>
      <c r="BE819" s="454"/>
      <c r="BF819" s="454"/>
      <c r="BG819" s="454"/>
      <c r="BH819" s="454"/>
      <c r="BI819" s="454"/>
      <c r="BJ819" s="454"/>
      <c r="BK819" s="454"/>
      <c r="BL819" s="454"/>
      <c r="BM819" s="454"/>
      <c r="BN819" s="454"/>
      <c r="BO819" s="454"/>
      <c r="BP819" s="454"/>
      <c r="BQ819" s="454"/>
      <c r="BR819" s="454"/>
      <c r="BS819" s="454"/>
      <c r="BT819" s="454"/>
      <c r="BU819" s="454"/>
      <c r="BV819" s="454"/>
      <c r="BW819" s="454"/>
      <c r="BX819" s="454"/>
      <c r="BY819" s="454"/>
      <c r="BZ819" s="454"/>
      <c r="CA819" s="454"/>
      <c r="CB819" s="454"/>
      <c r="CC819" s="454"/>
      <c r="CD819" s="454"/>
      <c r="CE819" s="454"/>
      <c r="CF819" s="454"/>
      <c r="CG819" s="454"/>
      <c r="CH819" s="454"/>
      <c r="CI819" s="454"/>
      <c r="CJ819" s="454"/>
      <c r="CK819" s="454"/>
      <c r="CL819" s="454"/>
      <c r="CM819" s="454"/>
      <c r="CN819" s="454"/>
      <c r="CO819" s="454"/>
      <c r="CP819" s="454"/>
      <c r="CQ819" s="454"/>
      <c r="CR819" s="454"/>
      <c r="CS819" s="454"/>
      <c r="CT819" s="454"/>
      <c r="CU819" s="454"/>
      <c r="CV819" s="454"/>
      <c r="CW819" s="454"/>
      <c r="CX819" s="454"/>
      <c r="CY819" s="454"/>
      <c r="CZ819" s="454"/>
      <c r="DA819" s="454"/>
      <c r="DB819" s="454"/>
      <c r="DC819" s="454"/>
      <c r="DD819" s="454"/>
      <c r="DE819" s="454"/>
      <c r="DF819" s="454"/>
      <c r="DG819" s="454"/>
      <c r="DH819" s="454"/>
      <c r="DI819" s="454"/>
      <c r="DJ819" s="454"/>
      <c r="DK819" s="454"/>
      <c r="DL819" s="454"/>
      <c r="DM819" s="454"/>
      <c r="DN819" s="454"/>
      <c r="DO819" s="454"/>
      <c r="DP819" s="454"/>
      <c r="DQ819" s="454"/>
      <c r="DR819" s="454"/>
      <c r="DS819" s="454"/>
      <c r="DT819" s="454"/>
      <c r="DU819" s="454"/>
      <c r="DV819" s="454"/>
      <c r="DW819" s="454"/>
      <c r="DX819" s="454"/>
      <c r="DY819" s="454"/>
      <c r="DZ819" s="454"/>
      <c r="EA819" s="454"/>
      <c r="EB819" s="454"/>
      <c r="EC819" s="454"/>
      <c r="ED819" s="454"/>
      <c r="EE819" s="454"/>
      <c r="EF819" s="454"/>
      <c r="EG819" s="454"/>
      <c r="EH819" s="454"/>
      <c r="EI819" s="454"/>
      <c r="EJ819" s="454"/>
      <c r="EK819" s="454"/>
      <c r="EL819" s="454"/>
      <c r="EM819" s="454"/>
      <c r="EN819" s="454"/>
      <c r="EO819" s="454"/>
      <c r="EP819" s="454"/>
      <c r="EQ819" s="454"/>
      <c r="ER819" s="454"/>
      <c r="ES819" s="454"/>
      <c r="ET819" s="454"/>
      <c r="EU819" s="581"/>
      <c r="EV819" s="581"/>
      <c r="EW819" s="581"/>
      <c r="EX819" s="581"/>
      <c r="EY819" s="581"/>
      <c r="EZ819" s="581"/>
      <c r="FA819" s="581"/>
      <c r="FB819" s="581"/>
      <c r="FC819" s="581"/>
      <c r="FD819" s="581"/>
      <c r="FE819" s="581"/>
    </row>
    <row r="820" spans="1:161">
      <c r="A820" s="454"/>
      <c r="B820" s="653"/>
      <c r="C820" s="454"/>
      <c r="D820" s="454"/>
      <c r="E820" s="454"/>
      <c r="F820" s="504"/>
      <c r="G820" s="454"/>
      <c r="H820" s="454"/>
      <c r="I820" s="454"/>
      <c r="J820" s="454"/>
      <c r="K820" s="454"/>
      <c r="L820" s="454"/>
      <c r="M820" s="454"/>
      <c r="N820" s="454"/>
      <c r="O820" s="454"/>
      <c r="P820" s="454"/>
      <c r="Q820" s="454"/>
      <c r="R820" s="454"/>
      <c r="S820" s="454"/>
      <c r="T820" s="454"/>
      <c r="U820" s="454"/>
      <c r="V820" s="454"/>
      <c r="W820" s="454"/>
      <c r="X820" s="454"/>
      <c r="Y820" s="454"/>
      <c r="Z820" s="454"/>
      <c r="AA820" s="454"/>
      <c r="AB820" s="454"/>
      <c r="AC820" s="454"/>
      <c r="AD820" s="454"/>
      <c r="AE820" s="454"/>
      <c r="AF820" s="454"/>
      <c r="AG820" s="454"/>
      <c r="AH820" s="454"/>
      <c r="AI820" s="454"/>
      <c r="AJ820" s="454"/>
      <c r="AK820" s="454"/>
      <c r="AL820" s="454"/>
      <c r="AM820" s="454"/>
      <c r="AN820" s="454"/>
      <c r="AO820" s="454"/>
      <c r="AP820" s="454"/>
      <c r="AQ820" s="454"/>
      <c r="AR820" s="454"/>
      <c r="AS820" s="454"/>
      <c r="AT820" s="454"/>
      <c r="AU820" s="454"/>
      <c r="AV820" s="454"/>
      <c r="AW820" s="454"/>
      <c r="AX820" s="454"/>
      <c r="AY820" s="454"/>
      <c r="AZ820" s="454"/>
      <c r="BA820" s="454"/>
      <c r="BB820" s="454"/>
      <c r="BC820" s="454"/>
      <c r="BD820" s="454"/>
      <c r="BE820" s="454"/>
      <c r="BF820" s="454"/>
      <c r="BG820" s="454"/>
      <c r="BH820" s="454"/>
      <c r="BI820" s="454"/>
      <c r="BJ820" s="454"/>
      <c r="BK820" s="454"/>
      <c r="BL820" s="454"/>
      <c r="BM820" s="454"/>
      <c r="BN820" s="454"/>
      <c r="BO820" s="454"/>
      <c r="BP820" s="454"/>
      <c r="BQ820" s="454"/>
      <c r="BR820" s="454"/>
      <c r="BS820" s="454"/>
      <c r="BT820" s="454"/>
      <c r="BU820" s="454"/>
      <c r="BV820" s="454"/>
      <c r="BW820" s="454"/>
      <c r="BX820" s="454"/>
      <c r="BY820" s="454"/>
      <c r="BZ820" s="454"/>
      <c r="CA820" s="454"/>
      <c r="CB820" s="454"/>
      <c r="CC820" s="454"/>
      <c r="CD820" s="454"/>
      <c r="CE820" s="454"/>
      <c r="CF820" s="454"/>
      <c r="CG820" s="454"/>
      <c r="CH820" s="454"/>
      <c r="CI820" s="454"/>
      <c r="CJ820" s="454"/>
      <c r="CK820" s="454"/>
      <c r="CL820" s="454"/>
      <c r="CM820" s="454"/>
      <c r="CN820" s="454"/>
      <c r="CO820" s="454"/>
      <c r="CP820" s="454"/>
      <c r="CQ820" s="454"/>
      <c r="CR820" s="454"/>
      <c r="CS820" s="454"/>
      <c r="CT820" s="454"/>
      <c r="CU820" s="454"/>
      <c r="CV820" s="454"/>
      <c r="CW820" s="454"/>
      <c r="CX820" s="454"/>
      <c r="CY820" s="454"/>
      <c r="CZ820" s="454"/>
      <c r="DA820" s="454"/>
      <c r="DB820" s="454"/>
      <c r="DC820" s="454"/>
      <c r="DD820" s="454"/>
      <c r="DE820" s="454"/>
      <c r="DF820" s="454"/>
      <c r="DG820" s="454"/>
      <c r="DH820" s="454"/>
      <c r="DI820" s="454"/>
      <c r="DJ820" s="454"/>
      <c r="DK820" s="454"/>
      <c r="DL820" s="454"/>
      <c r="DM820" s="454"/>
      <c r="DN820" s="454"/>
      <c r="DO820" s="454"/>
      <c r="DP820" s="454"/>
      <c r="DQ820" s="454"/>
      <c r="DR820" s="454"/>
      <c r="DS820" s="454"/>
      <c r="DT820" s="454"/>
      <c r="DU820" s="454"/>
      <c r="DV820" s="454"/>
      <c r="DW820" s="454"/>
      <c r="DX820" s="454"/>
      <c r="DY820" s="454"/>
      <c r="DZ820" s="454"/>
      <c r="EA820" s="454"/>
      <c r="EB820" s="454"/>
      <c r="EC820" s="454"/>
      <c r="ED820" s="454"/>
      <c r="EE820" s="454"/>
      <c r="EF820" s="454"/>
      <c r="EG820" s="454"/>
      <c r="EH820" s="454"/>
      <c r="EI820" s="454"/>
      <c r="EJ820" s="454"/>
      <c r="EK820" s="454"/>
      <c r="EL820" s="454"/>
      <c r="EM820" s="454"/>
      <c r="EN820" s="454"/>
      <c r="EO820" s="454"/>
      <c r="EP820" s="454"/>
      <c r="EQ820" s="454"/>
      <c r="ER820" s="454"/>
      <c r="ES820" s="454"/>
      <c r="ET820" s="454"/>
      <c r="EU820" s="581"/>
      <c r="EV820" s="581"/>
      <c r="EW820" s="581"/>
      <c r="EX820" s="581"/>
      <c r="EY820" s="581"/>
      <c r="EZ820" s="581"/>
      <c r="FA820" s="581"/>
      <c r="FB820" s="581"/>
      <c r="FC820" s="581"/>
      <c r="FD820" s="581"/>
      <c r="FE820" s="581"/>
    </row>
    <row r="821" spans="1:161">
      <c r="A821" s="454"/>
      <c r="B821" s="653"/>
      <c r="C821" s="454"/>
      <c r="D821" s="454"/>
      <c r="E821" s="454"/>
      <c r="F821" s="504"/>
      <c r="G821" s="454"/>
      <c r="H821" s="454"/>
      <c r="I821" s="454"/>
      <c r="J821" s="454"/>
      <c r="K821" s="454"/>
      <c r="L821" s="454"/>
      <c r="M821" s="454"/>
      <c r="N821" s="454"/>
      <c r="O821" s="454"/>
      <c r="P821" s="454"/>
      <c r="Q821" s="454"/>
      <c r="R821" s="454"/>
      <c r="S821" s="454"/>
      <c r="T821" s="454"/>
      <c r="U821" s="454"/>
      <c r="V821" s="454"/>
      <c r="W821" s="454"/>
      <c r="X821" s="454"/>
      <c r="Y821" s="454"/>
      <c r="Z821" s="454"/>
      <c r="AA821" s="454"/>
      <c r="AB821" s="454"/>
      <c r="AC821" s="454"/>
      <c r="AD821" s="454"/>
      <c r="AE821" s="454"/>
      <c r="AF821" s="454"/>
      <c r="AG821" s="454"/>
      <c r="AH821" s="454"/>
      <c r="AI821" s="454"/>
      <c r="AJ821" s="454"/>
      <c r="AK821" s="454"/>
      <c r="AL821" s="454"/>
      <c r="AM821" s="454"/>
      <c r="AN821" s="454"/>
      <c r="AO821" s="454"/>
      <c r="AP821" s="454"/>
      <c r="AQ821" s="454"/>
      <c r="AR821" s="454"/>
      <c r="AS821" s="454"/>
      <c r="AT821" s="454"/>
      <c r="AU821" s="454"/>
      <c r="AV821" s="454"/>
      <c r="AW821" s="454"/>
      <c r="AX821" s="454"/>
      <c r="AY821" s="454"/>
      <c r="AZ821" s="454"/>
      <c r="BA821" s="454"/>
      <c r="BB821" s="454"/>
      <c r="BC821" s="454"/>
      <c r="BD821" s="454"/>
      <c r="BE821" s="454"/>
      <c r="BF821" s="454"/>
      <c r="BG821" s="454"/>
      <c r="BH821" s="454"/>
      <c r="BI821" s="454"/>
      <c r="BJ821" s="454"/>
      <c r="BK821" s="454"/>
      <c r="BL821" s="454"/>
      <c r="BM821" s="454"/>
      <c r="BN821" s="454"/>
      <c r="BO821" s="454"/>
      <c r="BP821" s="454"/>
      <c r="BQ821" s="454"/>
      <c r="BR821" s="454"/>
      <c r="BS821" s="454"/>
      <c r="BT821" s="454"/>
      <c r="BU821" s="454"/>
      <c r="BV821" s="454"/>
      <c r="BW821" s="454"/>
      <c r="BX821" s="454"/>
      <c r="BY821" s="454"/>
      <c r="BZ821" s="454"/>
      <c r="CA821" s="454"/>
      <c r="CB821" s="454"/>
      <c r="CC821" s="454"/>
      <c r="CD821" s="454"/>
      <c r="CE821" s="454"/>
      <c r="CF821" s="454"/>
      <c r="CG821" s="454"/>
      <c r="CH821" s="454"/>
      <c r="CI821" s="454"/>
      <c r="CJ821" s="454"/>
      <c r="CK821" s="454"/>
      <c r="CL821" s="454"/>
      <c r="CM821" s="454"/>
      <c r="CN821" s="454"/>
      <c r="CO821" s="454"/>
      <c r="CP821" s="454"/>
      <c r="CQ821" s="454"/>
      <c r="CR821" s="454"/>
      <c r="CS821" s="454"/>
      <c r="CT821" s="454"/>
      <c r="CU821" s="454"/>
      <c r="CV821" s="454"/>
      <c r="CW821" s="454"/>
      <c r="CX821" s="454"/>
      <c r="CY821" s="454"/>
      <c r="CZ821" s="454"/>
      <c r="DA821" s="454"/>
      <c r="DB821" s="454"/>
      <c r="DC821" s="454"/>
      <c r="DD821" s="454"/>
      <c r="DE821" s="454"/>
      <c r="DF821" s="454"/>
      <c r="DG821" s="454"/>
      <c r="DH821" s="454"/>
      <c r="DI821" s="454"/>
      <c r="DJ821" s="454"/>
      <c r="DK821" s="454"/>
      <c r="DL821" s="454"/>
      <c r="DM821" s="454"/>
      <c r="DN821" s="454"/>
      <c r="DO821" s="454"/>
      <c r="DP821" s="454"/>
      <c r="DQ821" s="454"/>
      <c r="DR821" s="454"/>
      <c r="DS821" s="454"/>
      <c r="DT821" s="454"/>
      <c r="DU821" s="454"/>
      <c r="DV821" s="454"/>
      <c r="DW821" s="454"/>
      <c r="DX821" s="454"/>
      <c r="DY821" s="454"/>
      <c r="DZ821" s="454"/>
      <c r="EA821" s="454"/>
      <c r="EB821" s="454"/>
      <c r="EC821" s="454"/>
      <c r="ED821" s="454"/>
      <c r="EE821" s="454"/>
      <c r="EF821" s="454"/>
      <c r="EG821" s="454"/>
      <c r="EH821" s="454"/>
      <c r="EI821" s="454"/>
      <c r="EJ821" s="454"/>
      <c r="EK821" s="454"/>
      <c r="EL821" s="454"/>
      <c r="EM821" s="454"/>
      <c r="EN821" s="454"/>
      <c r="EO821" s="454"/>
      <c r="EP821" s="454"/>
      <c r="EQ821" s="454"/>
      <c r="ER821" s="454"/>
      <c r="ES821" s="454"/>
      <c r="ET821" s="454"/>
      <c r="EU821" s="581"/>
      <c r="EV821" s="581"/>
      <c r="EW821" s="581"/>
      <c r="EX821" s="581"/>
      <c r="EY821" s="581"/>
      <c r="EZ821" s="581"/>
      <c r="FA821" s="581"/>
      <c r="FB821" s="581"/>
      <c r="FC821" s="581"/>
      <c r="FD821" s="581"/>
      <c r="FE821" s="581"/>
    </row>
    <row r="822" spans="1:161">
      <c r="A822" s="454"/>
      <c r="B822" s="653"/>
      <c r="C822" s="454"/>
      <c r="D822" s="454"/>
      <c r="E822" s="454"/>
      <c r="F822" s="504"/>
      <c r="G822" s="454"/>
      <c r="H822" s="454"/>
      <c r="I822" s="454"/>
      <c r="J822" s="454"/>
      <c r="K822" s="454"/>
      <c r="L822" s="454"/>
      <c r="M822" s="454"/>
      <c r="N822" s="454"/>
      <c r="O822" s="454"/>
      <c r="P822" s="454"/>
      <c r="Q822" s="454"/>
      <c r="R822" s="454"/>
      <c r="S822" s="454"/>
      <c r="T822" s="454"/>
      <c r="U822" s="454"/>
      <c r="V822" s="454"/>
      <c r="W822" s="454"/>
      <c r="X822" s="454"/>
      <c r="Y822" s="454"/>
      <c r="Z822" s="454"/>
      <c r="AA822" s="454"/>
      <c r="AB822" s="454"/>
      <c r="AC822" s="454"/>
      <c r="AD822" s="454"/>
      <c r="AE822" s="454"/>
      <c r="AF822" s="454"/>
      <c r="AG822" s="454"/>
      <c r="AH822" s="454"/>
      <c r="AI822" s="454"/>
      <c r="AJ822" s="454"/>
      <c r="AK822" s="454"/>
      <c r="AL822" s="454"/>
      <c r="AM822" s="454"/>
      <c r="AN822" s="454"/>
      <c r="AO822" s="454"/>
      <c r="AP822" s="454"/>
      <c r="AQ822" s="454"/>
      <c r="AR822" s="454"/>
      <c r="AS822" s="454"/>
      <c r="AT822" s="454"/>
      <c r="AU822" s="454"/>
      <c r="AV822" s="454"/>
      <c r="AW822" s="454"/>
      <c r="AX822" s="454"/>
      <c r="AY822" s="454"/>
      <c r="AZ822" s="454"/>
      <c r="BA822" s="454"/>
      <c r="BB822" s="454"/>
      <c r="BC822" s="454"/>
      <c r="BD822" s="454"/>
      <c r="BE822" s="454"/>
      <c r="BF822" s="454"/>
      <c r="BG822" s="454"/>
      <c r="BH822" s="454"/>
      <c r="BI822" s="454"/>
      <c r="BJ822" s="454"/>
      <c r="BK822" s="454"/>
      <c r="BL822" s="454"/>
      <c r="BM822" s="454"/>
      <c r="BN822" s="454"/>
      <c r="BO822" s="454"/>
      <c r="BP822" s="454"/>
      <c r="BQ822" s="454"/>
      <c r="BR822" s="454"/>
      <c r="BS822" s="454"/>
      <c r="BT822" s="454"/>
      <c r="BU822" s="454"/>
      <c r="BV822" s="454"/>
      <c r="BW822" s="454"/>
      <c r="BX822" s="454"/>
      <c r="BY822" s="454"/>
      <c r="BZ822" s="454"/>
      <c r="CA822" s="454"/>
      <c r="CB822" s="454"/>
      <c r="CC822" s="454"/>
      <c r="CD822" s="454"/>
      <c r="CE822" s="454"/>
      <c r="CF822" s="454"/>
      <c r="CG822" s="454"/>
      <c r="CH822" s="454"/>
      <c r="CI822" s="454"/>
      <c r="CJ822" s="454"/>
      <c r="CK822" s="454"/>
      <c r="CL822" s="454"/>
      <c r="CM822" s="454"/>
      <c r="CN822" s="454"/>
      <c r="CO822" s="454"/>
      <c r="CP822" s="454"/>
      <c r="CQ822" s="454"/>
      <c r="CR822" s="454"/>
      <c r="CS822" s="454"/>
      <c r="CT822" s="454"/>
      <c r="CU822" s="454"/>
      <c r="CV822" s="454"/>
      <c r="CW822" s="454"/>
      <c r="CX822" s="454"/>
      <c r="CY822" s="454"/>
      <c r="CZ822" s="454"/>
      <c r="DA822" s="454"/>
      <c r="DB822" s="454"/>
      <c r="DC822" s="454"/>
      <c r="DD822" s="454"/>
      <c r="DE822" s="454"/>
      <c r="DF822" s="454"/>
      <c r="DG822" s="454"/>
      <c r="DH822" s="454"/>
      <c r="DI822" s="454"/>
      <c r="DJ822" s="454"/>
      <c r="DK822" s="454"/>
      <c r="DL822" s="454"/>
      <c r="DM822" s="454"/>
      <c r="DN822" s="454"/>
      <c r="DO822" s="454"/>
      <c r="DP822" s="454"/>
      <c r="DQ822" s="454"/>
      <c r="DR822" s="454"/>
      <c r="DS822" s="454"/>
      <c r="DT822" s="454"/>
      <c r="DU822" s="454"/>
      <c r="DV822" s="454"/>
      <c r="DW822" s="454"/>
      <c r="DX822" s="454"/>
      <c r="DY822" s="454"/>
      <c r="DZ822" s="454"/>
      <c r="EA822" s="454"/>
      <c r="EB822" s="454"/>
      <c r="EC822" s="454"/>
      <c r="ED822" s="454"/>
      <c r="EE822" s="454"/>
      <c r="EF822" s="454"/>
      <c r="EG822" s="454"/>
      <c r="EH822" s="454"/>
      <c r="EI822" s="454"/>
      <c r="EJ822" s="454"/>
      <c r="EK822" s="454"/>
      <c r="EL822" s="454"/>
      <c r="EM822" s="454"/>
      <c r="EN822" s="454"/>
      <c r="EO822" s="454"/>
      <c r="EP822" s="454"/>
      <c r="EQ822" s="454"/>
      <c r="ER822" s="454"/>
      <c r="ES822" s="454"/>
      <c r="ET822" s="454"/>
      <c r="EU822" s="581"/>
      <c r="EV822" s="581"/>
      <c r="EW822" s="581"/>
      <c r="EX822" s="581"/>
      <c r="EY822" s="581"/>
      <c r="EZ822" s="581"/>
      <c r="FA822" s="581"/>
      <c r="FB822" s="581"/>
      <c r="FC822" s="581"/>
      <c r="FD822" s="581"/>
      <c r="FE822" s="581"/>
    </row>
    <row r="823" spans="1:161">
      <c r="A823" s="454"/>
      <c r="B823" s="653"/>
      <c r="C823" s="454"/>
      <c r="D823" s="454"/>
      <c r="E823" s="454"/>
      <c r="F823" s="504"/>
      <c r="G823" s="454"/>
      <c r="H823" s="454"/>
      <c r="I823" s="454"/>
      <c r="J823" s="454"/>
      <c r="K823" s="454"/>
      <c r="L823" s="454"/>
      <c r="M823" s="454"/>
      <c r="N823" s="454"/>
      <c r="O823" s="454"/>
      <c r="P823" s="454"/>
      <c r="Q823" s="454"/>
      <c r="R823" s="454"/>
      <c r="S823" s="454"/>
      <c r="T823" s="454"/>
      <c r="U823" s="454"/>
      <c r="V823" s="454"/>
      <c r="W823" s="454"/>
      <c r="X823" s="454"/>
      <c r="Y823" s="454"/>
      <c r="Z823" s="454"/>
      <c r="AA823" s="454"/>
      <c r="AB823" s="454"/>
      <c r="AC823" s="454"/>
      <c r="AD823" s="454"/>
      <c r="AE823" s="454"/>
      <c r="AF823" s="454"/>
      <c r="AG823" s="454"/>
      <c r="AH823" s="454"/>
      <c r="AI823" s="454"/>
      <c r="AJ823" s="454"/>
      <c r="AK823" s="454"/>
      <c r="AL823" s="454"/>
      <c r="AM823" s="454"/>
      <c r="AN823" s="454"/>
      <c r="AO823" s="454"/>
      <c r="AP823" s="454"/>
      <c r="AQ823" s="454"/>
      <c r="AR823" s="454"/>
      <c r="AS823" s="454"/>
      <c r="AT823" s="454"/>
      <c r="AU823" s="454"/>
      <c r="AV823" s="454"/>
      <c r="AW823" s="454"/>
      <c r="AX823" s="454"/>
      <c r="AY823" s="454"/>
      <c r="AZ823" s="454"/>
      <c r="BA823" s="454"/>
      <c r="BB823" s="454"/>
      <c r="BC823" s="454"/>
      <c r="BD823" s="454"/>
      <c r="BE823" s="454"/>
      <c r="BF823" s="454"/>
      <c r="BG823" s="454"/>
      <c r="BH823" s="454"/>
      <c r="BI823" s="454"/>
      <c r="BJ823" s="454"/>
      <c r="BK823" s="454"/>
      <c r="BL823" s="454"/>
      <c r="BM823" s="454"/>
      <c r="BN823" s="454"/>
      <c r="BO823" s="454"/>
      <c r="BP823" s="454"/>
      <c r="BQ823" s="454"/>
      <c r="BR823" s="454"/>
      <c r="BS823" s="454"/>
      <c r="BT823" s="454"/>
      <c r="BU823" s="454"/>
      <c r="BV823" s="454"/>
      <c r="BW823" s="454"/>
      <c r="BX823" s="454"/>
      <c r="BY823" s="454"/>
      <c r="BZ823" s="454"/>
      <c r="CA823" s="454"/>
      <c r="CB823" s="454"/>
      <c r="CC823" s="454"/>
      <c r="CD823" s="454"/>
      <c r="CE823" s="454"/>
      <c r="CF823" s="454"/>
      <c r="CG823" s="454"/>
      <c r="CH823" s="454"/>
      <c r="CI823" s="454"/>
      <c r="CJ823" s="454"/>
      <c r="CK823" s="454"/>
      <c r="CL823" s="454"/>
      <c r="CM823" s="454"/>
      <c r="CN823" s="454"/>
      <c r="CO823" s="454"/>
      <c r="CP823" s="454"/>
      <c r="CQ823" s="454"/>
      <c r="CR823" s="454"/>
      <c r="CS823" s="454"/>
      <c r="CT823" s="454"/>
      <c r="CU823" s="454"/>
      <c r="CV823" s="454"/>
      <c r="CW823" s="454"/>
      <c r="CX823" s="454"/>
      <c r="CY823" s="454"/>
      <c r="CZ823" s="454"/>
      <c r="DA823" s="454"/>
      <c r="DB823" s="454"/>
      <c r="DC823" s="454"/>
      <c r="DD823" s="454"/>
      <c r="DE823" s="454"/>
      <c r="DF823" s="454"/>
      <c r="DG823" s="454"/>
      <c r="DH823" s="454"/>
      <c r="DI823" s="454"/>
      <c r="DJ823" s="454"/>
      <c r="DK823" s="454"/>
      <c r="DL823" s="454"/>
      <c r="DM823" s="454"/>
      <c r="DN823" s="454"/>
      <c r="DO823" s="454"/>
      <c r="DP823" s="454"/>
      <c r="DQ823" s="454"/>
      <c r="DR823" s="454"/>
      <c r="DS823" s="454"/>
      <c r="DT823" s="454"/>
      <c r="DU823" s="454"/>
      <c r="DV823" s="454"/>
      <c r="DW823" s="454"/>
      <c r="DX823" s="454"/>
      <c r="DY823" s="454"/>
      <c r="DZ823" s="454"/>
      <c r="EA823" s="454"/>
      <c r="EB823" s="454"/>
      <c r="EC823" s="454"/>
      <c r="ED823" s="454"/>
      <c r="EE823" s="454"/>
      <c r="EF823" s="454"/>
      <c r="EG823" s="454"/>
      <c r="EH823" s="454"/>
      <c r="EI823" s="454"/>
      <c r="EJ823" s="454"/>
      <c r="EK823" s="454"/>
      <c r="EL823" s="454"/>
      <c r="EM823" s="454"/>
      <c r="EN823" s="454"/>
      <c r="EO823" s="454"/>
      <c r="EP823" s="454"/>
      <c r="EQ823" s="454"/>
      <c r="ER823" s="454"/>
      <c r="ES823" s="454"/>
      <c r="ET823" s="454"/>
      <c r="EU823" s="581"/>
      <c r="EV823" s="581"/>
      <c r="EW823" s="581"/>
      <c r="EX823" s="581"/>
      <c r="EY823" s="581"/>
      <c r="EZ823" s="581"/>
      <c r="FA823" s="581"/>
      <c r="FB823" s="581"/>
      <c r="FC823" s="581"/>
      <c r="FD823" s="581"/>
      <c r="FE823" s="581"/>
    </row>
    <row r="824" spans="1:161">
      <c r="A824" s="454"/>
      <c r="B824" s="653"/>
      <c r="C824" s="454"/>
      <c r="D824" s="454"/>
      <c r="E824" s="454"/>
      <c r="F824" s="504"/>
      <c r="G824" s="454"/>
      <c r="H824" s="454"/>
      <c r="I824" s="454"/>
      <c r="J824" s="454"/>
      <c r="K824" s="454"/>
      <c r="L824" s="454"/>
      <c r="M824" s="454"/>
      <c r="N824" s="454"/>
      <c r="O824" s="454"/>
      <c r="P824" s="454"/>
      <c r="Q824" s="454"/>
      <c r="R824" s="454"/>
      <c r="S824" s="454"/>
      <c r="T824" s="454"/>
      <c r="U824" s="454"/>
      <c r="V824" s="454"/>
      <c r="W824" s="454"/>
      <c r="X824" s="454"/>
      <c r="Y824" s="454"/>
      <c r="Z824" s="454"/>
      <c r="AA824" s="454"/>
      <c r="AB824" s="454"/>
      <c r="AC824" s="454"/>
      <c r="AD824" s="454"/>
      <c r="AE824" s="454"/>
      <c r="AF824" s="454"/>
      <c r="AG824" s="454"/>
      <c r="AH824" s="454"/>
      <c r="AI824" s="454"/>
      <c r="AJ824" s="454"/>
      <c r="AK824" s="454"/>
      <c r="AL824" s="454"/>
      <c r="AM824" s="454"/>
      <c r="AN824" s="454"/>
      <c r="AO824" s="454"/>
      <c r="AP824" s="454"/>
      <c r="AQ824" s="454"/>
      <c r="AR824" s="454"/>
      <c r="AS824" s="454"/>
      <c r="AT824" s="454"/>
      <c r="AU824" s="454"/>
      <c r="AV824" s="454"/>
      <c r="AW824" s="454"/>
      <c r="AX824" s="454"/>
      <c r="AY824" s="454"/>
      <c r="AZ824" s="454"/>
      <c r="BA824" s="454"/>
      <c r="BB824" s="454"/>
      <c r="BC824" s="454"/>
      <c r="BD824" s="454"/>
      <c r="BE824" s="454"/>
      <c r="BF824" s="454"/>
      <c r="BG824" s="454"/>
      <c r="BH824" s="454"/>
      <c r="BI824" s="454"/>
      <c r="BJ824" s="454"/>
      <c r="BK824" s="454"/>
      <c r="BL824" s="454"/>
      <c r="BM824" s="454"/>
      <c r="BN824" s="454"/>
      <c r="BO824" s="454"/>
      <c r="BP824" s="454"/>
      <c r="BQ824" s="454"/>
      <c r="BR824" s="454"/>
      <c r="BS824" s="454"/>
      <c r="BT824" s="454"/>
      <c r="BU824" s="454"/>
      <c r="BV824" s="454"/>
      <c r="BW824" s="454"/>
      <c r="BX824" s="454"/>
      <c r="BY824" s="454"/>
      <c r="BZ824" s="454"/>
      <c r="CA824" s="454"/>
      <c r="CB824" s="454"/>
      <c r="CC824" s="454"/>
      <c r="CD824" s="454"/>
      <c r="CE824" s="454"/>
      <c r="CF824" s="454"/>
      <c r="CG824" s="454"/>
      <c r="CH824" s="454"/>
      <c r="CI824" s="454"/>
      <c r="CJ824" s="454"/>
      <c r="CK824" s="454"/>
      <c r="CL824" s="454"/>
      <c r="CM824" s="454"/>
      <c r="CN824" s="454"/>
      <c r="CO824" s="454"/>
      <c r="CP824" s="454"/>
      <c r="CQ824" s="454"/>
      <c r="CR824" s="454"/>
      <c r="CS824" s="454"/>
      <c r="CT824" s="454"/>
      <c r="CU824" s="454"/>
      <c r="CV824" s="454"/>
      <c r="CW824" s="454"/>
      <c r="CX824" s="454"/>
      <c r="CY824" s="454"/>
      <c r="CZ824" s="454"/>
      <c r="DA824" s="454"/>
      <c r="DB824" s="454"/>
      <c r="DC824" s="454"/>
      <c r="DD824" s="454"/>
      <c r="DE824" s="454"/>
      <c r="DF824" s="454"/>
      <c r="DG824" s="454"/>
      <c r="DH824" s="454"/>
      <c r="DI824" s="454"/>
      <c r="DJ824" s="454"/>
      <c r="DK824" s="454"/>
      <c r="DL824" s="454"/>
      <c r="DM824" s="454"/>
      <c r="DN824" s="454"/>
      <c r="DO824" s="454"/>
      <c r="DP824" s="454"/>
      <c r="DQ824" s="454"/>
      <c r="DR824" s="454"/>
      <c r="DS824" s="454"/>
      <c r="DT824" s="454"/>
      <c r="DU824" s="454"/>
      <c r="DV824" s="454"/>
      <c r="DW824" s="454"/>
      <c r="DX824" s="454"/>
      <c r="DY824" s="454"/>
      <c r="DZ824" s="454"/>
      <c r="EA824" s="454"/>
      <c r="EB824" s="454"/>
      <c r="EC824" s="454"/>
      <c r="ED824" s="454"/>
      <c r="EE824" s="454"/>
      <c r="EF824" s="454"/>
      <c r="EG824" s="454"/>
      <c r="EH824" s="454"/>
      <c r="EI824" s="454"/>
      <c r="EJ824" s="454"/>
      <c r="EK824" s="454"/>
      <c r="EL824" s="454"/>
      <c r="EM824" s="454"/>
      <c r="EN824" s="454"/>
      <c r="EO824" s="454"/>
      <c r="EP824" s="454"/>
      <c r="EQ824" s="454"/>
      <c r="ER824" s="454"/>
      <c r="ES824" s="454"/>
      <c r="ET824" s="454"/>
      <c r="EU824" s="581"/>
      <c r="EV824" s="581"/>
      <c r="EW824" s="581"/>
      <c r="EX824" s="581"/>
      <c r="EY824" s="581"/>
      <c r="EZ824" s="581"/>
      <c r="FA824" s="581"/>
      <c r="FB824" s="581"/>
      <c r="FC824" s="581"/>
      <c r="FD824" s="581"/>
      <c r="FE824" s="581"/>
    </row>
    <row r="825" spans="1:161">
      <c r="A825" s="454"/>
      <c r="B825" s="653"/>
      <c r="C825" s="454"/>
      <c r="D825" s="454"/>
      <c r="E825" s="454"/>
      <c r="F825" s="504"/>
      <c r="G825" s="454"/>
      <c r="H825" s="454"/>
      <c r="I825" s="454"/>
      <c r="J825" s="454"/>
      <c r="K825" s="454"/>
      <c r="L825" s="454"/>
      <c r="M825" s="454"/>
      <c r="N825" s="454"/>
      <c r="O825" s="454"/>
      <c r="P825" s="454"/>
      <c r="Q825" s="454"/>
      <c r="R825" s="454"/>
      <c r="S825" s="454"/>
      <c r="T825" s="454"/>
      <c r="U825" s="454"/>
      <c r="V825" s="454"/>
      <c r="W825" s="454"/>
      <c r="X825" s="454"/>
      <c r="Y825" s="454"/>
      <c r="Z825" s="454"/>
      <c r="AA825" s="454"/>
      <c r="AB825" s="454"/>
      <c r="AC825" s="454"/>
      <c r="AD825" s="454"/>
      <c r="AE825" s="454"/>
      <c r="AF825" s="454"/>
      <c r="AG825" s="454"/>
      <c r="AH825" s="454"/>
      <c r="AI825" s="454"/>
      <c r="AJ825" s="454"/>
      <c r="AK825" s="454"/>
      <c r="AL825" s="454"/>
      <c r="AM825" s="454"/>
      <c r="AN825" s="454"/>
      <c r="AO825" s="454"/>
      <c r="AP825" s="454"/>
      <c r="AQ825" s="454"/>
      <c r="AR825" s="454"/>
      <c r="AS825" s="454"/>
      <c r="AT825" s="454"/>
      <c r="AU825" s="454"/>
      <c r="AV825" s="454"/>
      <c r="AW825" s="454"/>
      <c r="AX825" s="454"/>
      <c r="AY825" s="454"/>
      <c r="AZ825" s="454"/>
      <c r="BA825" s="454"/>
      <c r="BB825" s="454"/>
      <c r="BC825" s="454"/>
      <c r="BD825" s="454"/>
      <c r="BE825" s="454"/>
      <c r="BF825" s="454"/>
      <c r="BG825" s="454"/>
      <c r="BH825" s="454"/>
      <c r="BI825" s="454"/>
      <c r="BJ825" s="454"/>
      <c r="BK825" s="454"/>
      <c r="BL825" s="454"/>
      <c r="BM825" s="454"/>
      <c r="BN825" s="454"/>
      <c r="BO825" s="454"/>
      <c r="BP825" s="454"/>
      <c r="BQ825" s="454"/>
      <c r="BR825" s="454"/>
      <c r="BS825" s="454"/>
      <c r="BT825" s="454"/>
      <c r="BU825" s="454"/>
      <c r="BV825" s="454"/>
      <c r="BW825" s="454"/>
      <c r="BX825" s="454"/>
      <c r="BY825" s="454"/>
      <c r="BZ825" s="454"/>
      <c r="CA825" s="454"/>
      <c r="CB825" s="454"/>
      <c r="CC825" s="454"/>
      <c r="CD825" s="454"/>
      <c r="CE825" s="454"/>
      <c r="CF825" s="454"/>
      <c r="CG825" s="454"/>
      <c r="CH825" s="454"/>
      <c r="CI825" s="454"/>
      <c r="CJ825" s="454"/>
      <c r="CK825" s="454"/>
      <c r="CL825" s="454"/>
      <c r="CM825" s="454"/>
      <c r="CN825" s="454"/>
      <c r="CO825" s="454"/>
      <c r="CP825" s="454"/>
      <c r="CQ825" s="454"/>
      <c r="CR825" s="454"/>
      <c r="CS825" s="454"/>
      <c r="CT825" s="454"/>
      <c r="CU825" s="454"/>
      <c r="CV825" s="454"/>
      <c r="CW825" s="454"/>
      <c r="CX825" s="454"/>
      <c r="CY825" s="454"/>
      <c r="CZ825" s="454"/>
      <c r="DA825" s="454"/>
      <c r="DB825" s="454"/>
      <c r="DC825" s="454"/>
      <c r="DD825" s="454"/>
      <c r="DE825" s="454"/>
      <c r="DF825" s="454"/>
      <c r="DG825" s="454"/>
      <c r="DH825" s="454"/>
      <c r="DI825" s="454"/>
      <c r="DJ825" s="454"/>
      <c r="DK825" s="454"/>
      <c r="DL825" s="454"/>
      <c r="DM825" s="454"/>
      <c r="DN825" s="454"/>
      <c r="DO825" s="454"/>
      <c r="DP825" s="454"/>
      <c r="DQ825" s="454"/>
      <c r="DR825" s="454"/>
      <c r="DS825" s="454"/>
      <c r="DT825" s="454"/>
      <c r="DU825" s="454"/>
      <c r="DV825" s="454"/>
      <c r="DW825" s="454"/>
      <c r="DX825" s="454"/>
      <c r="DY825" s="454"/>
      <c r="DZ825" s="454"/>
      <c r="EA825" s="454"/>
      <c r="EB825" s="454"/>
      <c r="EC825" s="454"/>
      <c r="ED825" s="454"/>
      <c r="EE825" s="454"/>
      <c r="EF825" s="454"/>
      <c r="EG825" s="454"/>
      <c r="EH825" s="454"/>
      <c r="EI825" s="454"/>
      <c r="EJ825" s="454"/>
      <c r="EK825" s="454"/>
      <c r="EL825" s="454"/>
      <c r="EM825" s="454"/>
      <c r="EN825" s="454"/>
      <c r="EO825" s="454"/>
      <c r="EP825" s="454"/>
      <c r="EQ825" s="454"/>
      <c r="ER825" s="454"/>
      <c r="ES825" s="454"/>
      <c r="ET825" s="454"/>
      <c r="EU825" s="581"/>
      <c r="EV825" s="581"/>
      <c r="EW825" s="581"/>
      <c r="EX825" s="581"/>
      <c r="EY825" s="581"/>
      <c r="EZ825" s="581"/>
      <c r="FA825" s="581"/>
      <c r="FB825" s="581"/>
      <c r="FC825" s="581"/>
      <c r="FD825" s="581"/>
      <c r="FE825" s="581"/>
    </row>
    <row r="826" spans="1:161">
      <c r="A826" s="454"/>
      <c r="B826" s="653"/>
      <c r="C826" s="454"/>
      <c r="D826" s="454"/>
      <c r="E826" s="454"/>
      <c r="F826" s="504"/>
      <c r="G826" s="454"/>
      <c r="H826" s="454"/>
      <c r="I826" s="454"/>
      <c r="J826" s="454"/>
      <c r="K826" s="454"/>
      <c r="L826" s="454"/>
      <c r="M826" s="454"/>
      <c r="N826" s="454"/>
      <c r="O826" s="454"/>
      <c r="P826" s="454"/>
      <c r="Q826" s="454"/>
      <c r="R826" s="454"/>
      <c r="S826" s="454"/>
      <c r="T826" s="454"/>
      <c r="U826" s="454"/>
      <c r="V826" s="454"/>
      <c r="W826" s="454"/>
      <c r="X826" s="454"/>
      <c r="Y826" s="454"/>
      <c r="Z826" s="454"/>
      <c r="AA826" s="454"/>
      <c r="AB826" s="454"/>
      <c r="AC826" s="454"/>
      <c r="AD826" s="454"/>
      <c r="AE826" s="454"/>
      <c r="AF826" s="454"/>
      <c r="AG826" s="454"/>
      <c r="AH826" s="454"/>
      <c r="AI826" s="454"/>
      <c r="AJ826" s="454"/>
      <c r="AK826" s="454"/>
      <c r="AL826" s="454"/>
      <c r="AM826" s="454"/>
      <c r="AN826" s="454"/>
      <c r="AO826" s="454"/>
      <c r="AP826" s="454"/>
      <c r="AQ826" s="454"/>
      <c r="AR826" s="454"/>
      <c r="AS826" s="454"/>
      <c r="AT826" s="454"/>
      <c r="AU826" s="454"/>
      <c r="AV826" s="454"/>
      <c r="AW826" s="454"/>
      <c r="AX826" s="454"/>
      <c r="AY826" s="454"/>
      <c r="AZ826" s="454"/>
      <c r="BA826" s="454"/>
      <c r="BB826" s="454"/>
      <c r="BC826" s="454"/>
      <c r="BD826" s="454"/>
      <c r="BE826" s="454"/>
      <c r="BF826" s="454"/>
      <c r="BG826" s="454"/>
      <c r="BH826" s="454"/>
      <c r="BI826" s="454"/>
      <c r="BJ826" s="454"/>
      <c r="BK826" s="454"/>
      <c r="BL826" s="454"/>
      <c r="BM826" s="454"/>
      <c r="BN826" s="454"/>
      <c r="BO826" s="454"/>
      <c r="BP826" s="454"/>
      <c r="BQ826" s="454"/>
      <c r="BR826" s="454"/>
      <c r="BS826" s="454"/>
      <c r="BT826" s="454"/>
      <c r="BU826" s="454"/>
      <c r="BV826" s="454"/>
      <c r="BW826" s="454"/>
      <c r="BX826" s="454"/>
      <c r="BY826" s="454"/>
      <c r="BZ826" s="454"/>
      <c r="CA826" s="454"/>
      <c r="CB826" s="454"/>
      <c r="CC826" s="454"/>
      <c r="CD826" s="454"/>
      <c r="CE826" s="454"/>
      <c r="CF826" s="454"/>
      <c r="CG826" s="454"/>
      <c r="CH826" s="454"/>
      <c r="CI826" s="454"/>
      <c r="CJ826" s="454"/>
      <c r="CK826" s="454"/>
      <c r="CL826" s="454"/>
      <c r="CM826" s="454"/>
      <c r="CN826" s="454"/>
      <c r="CO826" s="454"/>
      <c r="CP826" s="454"/>
      <c r="CQ826" s="454"/>
      <c r="CR826" s="454"/>
      <c r="CS826" s="454"/>
      <c r="CT826" s="454"/>
      <c r="CU826" s="454"/>
      <c r="CV826" s="454"/>
      <c r="CW826" s="454"/>
      <c r="CX826" s="454"/>
      <c r="CY826" s="454"/>
      <c r="CZ826" s="454"/>
      <c r="DA826" s="454"/>
      <c r="DB826" s="454"/>
      <c r="DC826" s="454"/>
      <c r="DD826" s="454"/>
      <c r="DE826" s="454"/>
      <c r="DF826" s="454"/>
      <c r="DG826" s="454"/>
      <c r="DH826" s="454"/>
      <c r="DI826" s="454"/>
      <c r="DJ826" s="454"/>
      <c r="DK826" s="454"/>
      <c r="DL826" s="454"/>
      <c r="DM826" s="454"/>
      <c r="DN826" s="454"/>
      <c r="DO826" s="454"/>
      <c r="DP826" s="454"/>
      <c r="DQ826" s="454"/>
      <c r="DR826" s="454"/>
      <c r="DS826" s="454"/>
      <c r="DT826" s="454"/>
      <c r="DU826" s="454"/>
      <c r="DV826" s="454"/>
      <c r="DW826" s="454"/>
      <c r="DX826" s="454"/>
      <c r="DY826" s="454"/>
      <c r="DZ826" s="454"/>
      <c r="EA826" s="454"/>
      <c r="EB826" s="454"/>
      <c r="EC826" s="454"/>
      <c r="ED826" s="454"/>
      <c r="EE826" s="454"/>
      <c r="EF826" s="454"/>
      <c r="EG826" s="454"/>
      <c r="EH826" s="454"/>
      <c r="EI826" s="454"/>
      <c r="EJ826" s="454"/>
      <c r="EK826" s="454"/>
      <c r="EL826" s="454"/>
      <c r="EM826" s="454"/>
      <c r="EN826" s="454"/>
      <c r="EO826" s="454"/>
      <c r="EP826" s="454"/>
      <c r="EQ826" s="454"/>
      <c r="ER826" s="454"/>
      <c r="ES826" s="454"/>
      <c r="ET826" s="454"/>
      <c r="EU826" s="581"/>
      <c r="EV826" s="581"/>
      <c r="EW826" s="581"/>
      <c r="EX826" s="581"/>
      <c r="EY826" s="581"/>
      <c r="EZ826" s="581"/>
      <c r="FA826" s="581"/>
      <c r="FB826" s="581"/>
      <c r="FC826" s="581"/>
      <c r="FD826" s="581"/>
      <c r="FE826" s="581"/>
    </row>
    <row r="827" spans="1:161">
      <c r="A827" s="454"/>
      <c r="B827" s="653"/>
      <c r="C827" s="454"/>
      <c r="D827" s="454"/>
      <c r="E827" s="454"/>
      <c r="F827" s="504"/>
      <c r="G827" s="454"/>
      <c r="H827" s="454"/>
      <c r="I827" s="454"/>
      <c r="J827" s="454"/>
      <c r="K827" s="454"/>
      <c r="L827" s="454"/>
      <c r="M827" s="454"/>
      <c r="N827" s="454"/>
      <c r="O827" s="454"/>
      <c r="P827" s="454"/>
      <c r="Q827" s="454"/>
      <c r="R827" s="454"/>
      <c r="S827" s="454"/>
      <c r="T827" s="454"/>
      <c r="U827" s="454"/>
      <c r="V827" s="454"/>
      <c r="W827" s="454"/>
      <c r="X827" s="454"/>
      <c r="Y827" s="454"/>
      <c r="Z827" s="454"/>
      <c r="AA827" s="454"/>
      <c r="AB827" s="454"/>
      <c r="AC827" s="454"/>
      <c r="AD827" s="454"/>
      <c r="AE827" s="454"/>
      <c r="AF827" s="454"/>
      <c r="AG827" s="454"/>
      <c r="AH827" s="454"/>
      <c r="AI827" s="454"/>
      <c r="AJ827" s="454"/>
      <c r="AK827" s="454"/>
      <c r="AL827" s="454"/>
      <c r="AM827" s="454"/>
      <c r="AN827" s="454"/>
      <c r="AO827" s="454"/>
      <c r="AP827" s="454"/>
      <c r="AQ827" s="454"/>
      <c r="AR827" s="454"/>
      <c r="AS827" s="454"/>
      <c r="AT827" s="454"/>
      <c r="AU827" s="454"/>
      <c r="AV827" s="454"/>
      <c r="AW827" s="454"/>
      <c r="AX827" s="454"/>
      <c r="AY827" s="454"/>
      <c r="AZ827" s="454"/>
      <c r="BA827" s="454"/>
      <c r="BB827" s="454"/>
      <c r="BC827" s="454"/>
      <c r="BD827" s="454"/>
      <c r="BE827" s="454"/>
      <c r="BF827" s="454"/>
      <c r="BG827" s="454"/>
      <c r="BH827" s="454"/>
      <c r="BI827" s="454"/>
      <c r="BJ827" s="454"/>
      <c r="BK827" s="454"/>
      <c r="BL827" s="454"/>
      <c r="BM827" s="454"/>
      <c r="BN827" s="454"/>
      <c r="BO827" s="454"/>
      <c r="BP827" s="454"/>
      <c r="BQ827" s="454"/>
      <c r="BR827" s="454"/>
      <c r="BS827" s="454"/>
      <c r="BT827" s="454"/>
      <c r="BU827" s="454"/>
      <c r="BV827" s="454"/>
      <c r="BW827" s="454"/>
      <c r="BX827" s="454"/>
      <c r="BY827" s="454"/>
      <c r="BZ827" s="454"/>
      <c r="CA827" s="454"/>
      <c r="CB827" s="454"/>
      <c r="CC827" s="454"/>
      <c r="CD827" s="454"/>
      <c r="CE827" s="454"/>
      <c r="CF827" s="454"/>
      <c r="CG827" s="454"/>
      <c r="CH827" s="454"/>
      <c r="CI827" s="454"/>
      <c r="CJ827" s="454"/>
      <c r="CK827" s="454"/>
      <c r="CL827" s="454"/>
      <c r="CM827" s="454"/>
      <c r="CN827" s="454"/>
      <c r="CO827" s="454"/>
      <c r="CP827" s="454"/>
      <c r="CQ827" s="454"/>
      <c r="CR827" s="454"/>
      <c r="CS827" s="454"/>
      <c r="CT827" s="454"/>
      <c r="CU827" s="454"/>
      <c r="CV827" s="454"/>
      <c r="CW827" s="454"/>
      <c r="CX827" s="454"/>
      <c r="CY827" s="454"/>
      <c r="CZ827" s="454"/>
      <c r="DA827" s="454"/>
      <c r="DB827" s="454"/>
      <c r="DC827" s="454"/>
      <c r="DD827" s="454"/>
      <c r="DE827" s="454"/>
      <c r="DF827" s="454"/>
      <c r="DG827" s="454"/>
      <c r="DH827" s="454"/>
      <c r="DI827" s="454"/>
      <c r="DJ827" s="454"/>
      <c r="DK827" s="454"/>
      <c r="DL827" s="454"/>
      <c r="DM827" s="454"/>
      <c r="DN827" s="454"/>
      <c r="DO827" s="454"/>
      <c r="DP827" s="454"/>
      <c r="DQ827" s="454"/>
      <c r="DR827" s="454"/>
      <c r="DS827" s="454"/>
      <c r="DT827" s="454"/>
      <c r="DU827" s="454"/>
      <c r="DV827" s="454"/>
      <c r="DW827" s="454"/>
      <c r="DX827" s="454"/>
      <c r="DY827" s="454"/>
      <c r="DZ827" s="454"/>
      <c r="EA827" s="454"/>
      <c r="EB827" s="454"/>
      <c r="EC827" s="454"/>
      <c r="ED827" s="454"/>
      <c r="EE827" s="454"/>
      <c r="EF827" s="454"/>
      <c r="EG827" s="454"/>
      <c r="EH827" s="454"/>
      <c r="EI827" s="454"/>
      <c r="EJ827" s="454"/>
      <c r="EK827" s="454"/>
      <c r="EL827" s="454"/>
      <c r="EM827" s="454"/>
      <c r="EN827" s="454"/>
      <c r="EO827" s="454"/>
      <c r="EP827" s="454"/>
      <c r="EQ827" s="454"/>
      <c r="ER827" s="454"/>
      <c r="ES827" s="454"/>
      <c r="ET827" s="454"/>
      <c r="EU827" s="581"/>
      <c r="EV827" s="581"/>
      <c r="EW827" s="581"/>
      <c r="EX827" s="581"/>
      <c r="EY827" s="581"/>
      <c r="EZ827" s="581"/>
      <c r="FA827" s="581"/>
      <c r="FB827" s="581"/>
      <c r="FC827" s="581"/>
      <c r="FD827" s="581"/>
      <c r="FE827" s="581"/>
    </row>
    <row r="828" spans="1:161">
      <c r="A828" s="454"/>
      <c r="B828" s="653"/>
      <c r="C828" s="454"/>
      <c r="D828" s="454"/>
      <c r="E828" s="454"/>
      <c r="F828" s="504"/>
      <c r="G828" s="454"/>
      <c r="H828" s="454"/>
      <c r="I828" s="454"/>
      <c r="J828" s="454"/>
      <c r="K828" s="454"/>
      <c r="L828" s="454"/>
      <c r="M828" s="454"/>
      <c r="N828" s="454"/>
      <c r="O828" s="454"/>
      <c r="P828" s="454"/>
      <c r="Q828" s="454"/>
      <c r="R828" s="454"/>
      <c r="S828" s="454"/>
      <c r="T828" s="454"/>
      <c r="U828" s="454"/>
      <c r="V828" s="454"/>
      <c r="W828" s="454"/>
      <c r="X828" s="454"/>
      <c r="Y828" s="454"/>
      <c r="Z828" s="454"/>
      <c r="AA828" s="454"/>
      <c r="AB828" s="454"/>
      <c r="AC828" s="454"/>
      <c r="AD828" s="454"/>
      <c r="AE828" s="454"/>
      <c r="AF828" s="454"/>
      <c r="AG828" s="454"/>
      <c r="AH828" s="454"/>
      <c r="AI828" s="454"/>
      <c r="AJ828" s="454"/>
      <c r="AK828" s="454"/>
      <c r="AL828" s="454"/>
      <c r="AM828" s="454"/>
      <c r="AN828" s="454"/>
      <c r="AO828" s="454"/>
      <c r="AP828" s="454"/>
      <c r="AQ828" s="454"/>
      <c r="AR828" s="454"/>
      <c r="AS828" s="454"/>
      <c r="AT828" s="454"/>
      <c r="AU828" s="454"/>
      <c r="AV828" s="454"/>
      <c r="AW828" s="454"/>
      <c r="AX828" s="454"/>
      <c r="AY828" s="454"/>
      <c r="AZ828" s="454"/>
      <c r="BA828" s="454"/>
      <c r="BB828" s="454"/>
      <c r="BC828" s="454"/>
      <c r="BD828" s="454"/>
      <c r="BE828" s="454"/>
      <c r="BF828" s="454"/>
      <c r="BG828" s="454"/>
      <c r="BH828" s="454"/>
      <c r="BI828" s="454"/>
      <c r="BJ828" s="454"/>
      <c r="BK828" s="454"/>
      <c r="BL828" s="454"/>
      <c r="BM828" s="454"/>
      <c r="BN828" s="454"/>
      <c r="BO828" s="454"/>
      <c r="BP828" s="454"/>
      <c r="BQ828" s="454"/>
      <c r="BR828" s="454"/>
      <c r="BS828" s="454"/>
      <c r="BT828" s="454"/>
      <c r="BU828" s="454"/>
      <c r="BV828" s="454"/>
      <c r="BW828" s="454"/>
      <c r="BX828" s="454"/>
      <c r="BY828" s="454"/>
      <c r="BZ828" s="454"/>
      <c r="CA828" s="454"/>
      <c r="CB828" s="454"/>
      <c r="CC828" s="454"/>
      <c r="CD828" s="454"/>
      <c r="CE828" s="454"/>
      <c r="CF828" s="454"/>
      <c r="CG828" s="454"/>
      <c r="CH828" s="454"/>
      <c r="CI828" s="454"/>
      <c r="CJ828" s="454"/>
      <c r="CK828" s="454"/>
      <c r="CL828" s="454"/>
      <c r="CM828" s="454"/>
      <c r="CN828" s="454"/>
      <c r="CO828" s="454"/>
      <c r="CP828" s="454"/>
      <c r="CQ828" s="454"/>
      <c r="CR828" s="454"/>
      <c r="CS828" s="454"/>
      <c r="CT828" s="454"/>
      <c r="CU828" s="454"/>
      <c r="CV828" s="454"/>
      <c r="CW828" s="454"/>
      <c r="CX828" s="454"/>
      <c r="CY828" s="454"/>
      <c r="CZ828" s="454"/>
      <c r="DA828" s="454"/>
      <c r="DB828" s="454"/>
      <c r="DC828" s="454"/>
      <c r="DD828" s="454"/>
      <c r="DE828" s="454"/>
      <c r="DF828" s="454"/>
      <c r="DG828" s="454"/>
      <c r="DH828" s="454"/>
      <c r="DI828" s="454"/>
      <c r="DJ828" s="454"/>
      <c r="DK828" s="454"/>
      <c r="DL828" s="454"/>
      <c r="DM828" s="454"/>
      <c r="DN828" s="454"/>
      <c r="DO828" s="454"/>
      <c r="DP828" s="454"/>
      <c r="DQ828" s="454"/>
      <c r="DR828" s="454"/>
      <c r="DS828" s="454"/>
      <c r="DT828" s="454"/>
      <c r="DU828" s="454"/>
      <c r="DV828" s="454"/>
      <c r="DW828" s="454"/>
      <c r="DX828" s="454"/>
      <c r="DY828" s="454"/>
      <c r="DZ828" s="454"/>
      <c r="EA828" s="454"/>
      <c r="EB828" s="454"/>
      <c r="EC828" s="454"/>
      <c r="ED828" s="454"/>
      <c r="EE828" s="454"/>
      <c r="EF828" s="454"/>
      <c r="EG828" s="454"/>
      <c r="EH828" s="454"/>
      <c r="EI828" s="454"/>
      <c r="EJ828" s="454"/>
      <c r="EK828" s="454"/>
      <c r="EL828" s="454"/>
      <c r="EM828" s="454"/>
      <c r="EN828" s="454"/>
      <c r="EO828" s="454"/>
      <c r="EP828" s="454"/>
      <c r="EQ828" s="454"/>
      <c r="ER828" s="454"/>
      <c r="ES828" s="454"/>
      <c r="ET828" s="454"/>
      <c r="EU828" s="581"/>
      <c r="EV828" s="581"/>
      <c r="EW828" s="581"/>
      <c r="EX828" s="581"/>
      <c r="EY828" s="581"/>
      <c r="EZ828" s="581"/>
      <c r="FA828" s="581"/>
      <c r="FB828" s="581"/>
      <c r="FC828" s="581"/>
      <c r="FD828" s="581"/>
      <c r="FE828" s="581"/>
    </row>
    <row r="829" spans="1:161">
      <c r="A829" s="454"/>
      <c r="B829" s="653"/>
      <c r="C829" s="454"/>
      <c r="D829" s="454"/>
      <c r="E829" s="454"/>
      <c r="F829" s="504"/>
      <c r="G829" s="454"/>
      <c r="H829" s="454"/>
      <c r="I829" s="454"/>
      <c r="J829" s="454"/>
      <c r="K829" s="454"/>
      <c r="L829" s="454"/>
      <c r="M829" s="454"/>
      <c r="N829" s="454"/>
      <c r="O829" s="454"/>
      <c r="P829" s="454"/>
      <c r="Q829" s="454"/>
      <c r="R829" s="454"/>
      <c r="S829" s="454"/>
      <c r="T829" s="454"/>
      <c r="U829" s="454"/>
      <c r="V829" s="454"/>
      <c r="W829" s="454"/>
      <c r="X829" s="454"/>
      <c r="Y829" s="454"/>
      <c r="Z829" s="454"/>
      <c r="AA829" s="454"/>
      <c r="AB829" s="454"/>
      <c r="AC829" s="454"/>
      <c r="AD829" s="454"/>
      <c r="AE829" s="454"/>
      <c r="AF829" s="454"/>
      <c r="AG829" s="454"/>
      <c r="AH829" s="454"/>
      <c r="AI829" s="454"/>
      <c r="AJ829" s="454"/>
      <c r="AK829" s="454"/>
      <c r="AL829" s="454"/>
      <c r="AM829" s="454"/>
      <c r="AN829" s="454"/>
      <c r="AO829" s="454"/>
      <c r="AP829" s="454"/>
      <c r="AQ829" s="454"/>
      <c r="AR829" s="454"/>
      <c r="AS829" s="454"/>
      <c r="AT829" s="454"/>
      <c r="AU829" s="454"/>
      <c r="AV829" s="454"/>
      <c r="AW829" s="454"/>
      <c r="AX829" s="454"/>
      <c r="AY829" s="454"/>
      <c r="AZ829" s="454"/>
      <c r="BA829" s="454"/>
      <c r="BB829" s="454"/>
      <c r="BC829" s="454"/>
      <c r="BD829" s="454"/>
      <c r="BE829" s="454"/>
      <c r="BF829" s="454"/>
      <c r="BG829" s="454"/>
      <c r="BH829" s="454"/>
      <c r="BI829" s="454"/>
      <c r="BJ829" s="454"/>
      <c r="BK829" s="454"/>
      <c r="BL829" s="454"/>
      <c r="BM829" s="454"/>
      <c r="BN829" s="454"/>
      <c r="BO829" s="454"/>
      <c r="BP829" s="454"/>
      <c r="BQ829" s="454"/>
      <c r="BR829" s="454"/>
      <c r="BS829" s="454"/>
      <c r="BT829" s="454"/>
      <c r="BU829" s="454"/>
      <c r="BV829" s="454"/>
      <c r="BW829" s="454"/>
      <c r="BX829" s="454"/>
      <c r="BY829" s="454"/>
      <c r="BZ829" s="454"/>
      <c r="CA829" s="454"/>
      <c r="CB829" s="454"/>
      <c r="CC829" s="454"/>
      <c r="CD829" s="454"/>
      <c r="CE829" s="454"/>
      <c r="CF829" s="454"/>
      <c r="CG829" s="454"/>
      <c r="CH829" s="454"/>
      <c r="CI829" s="454"/>
      <c r="CJ829" s="454"/>
      <c r="CK829" s="454"/>
      <c r="CL829" s="454"/>
      <c r="CM829" s="454"/>
      <c r="CN829" s="454"/>
      <c r="CO829" s="454"/>
      <c r="CP829" s="454"/>
      <c r="CQ829" s="454"/>
      <c r="CR829" s="454"/>
      <c r="CS829" s="454"/>
      <c r="CT829" s="454"/>
      <c r="CU829" s="454"/>
      <c r="CV829" s="454"/>
      <c r="CW829" s="454"/>
      <c r="CX829" s="454"/>
      <c r="CY829" s="454"/>
      <c r="CZ829" s="454"/>
      <c r="DA829" s="454"/>
      <c r="DB829" s="454"/>
      <c r="DC829" s="454"/>
      <c r="DD829" s="454"/>
      <c r="DE829" s="454"/>
      <c r="DF829" s="454"/>
      <c r="DG829" s="454"/>
      <c r="DH829" s="454"/>
      <c r="DI829" s="454"/>
      <c r="DJ829" s="454"/>
      <c r="DK829" s="454"/>
      <c r="DL829" s="454"/>
      <c r="DM829" s="454"/>
      <c r="DN829" s="454"/>
      <c r="DO829" s="454"/>
      <c r="DP829" s="454"/>
      <c r="DQ829" s="454"/>
      <c r="DR829" s="454"/>
      <c r="DS829" s="454"/>
      <c r="DT829" s="454"/>
      <c r="DU829" s="454"/>
      <c r="DV829" s="454"/>
      <c r="DW829" s="454"/>
      <c r="DX829" s="454"/>
      <c r="DY829" s="454"/>
      <c r="DZ829" s="454"/>
      <c r="EA829" s="454"/>
      <c r="EB829" s="454"/>
      <c r="EC829" s="454"/>
      <c r="ED829" s="454"/>
      <c r="EE829" s="454"/>
      <c r="EF829" s="454"/>
      <c r="EG829" s="454"/>
      <c r="EH829" s="454"/>
      <c r="EI829" s="454"/>
      <c r="EJ829" s="454"/>
      <c r="EK829" s="454"/>
      <c r="EL829" s="454"/>
      <c r="EM829" s="454"/>
      <c r="EN829" s="454"/>
      <c r="EO829" s="454"/>
      <c r="EP829" s="454"/>
      <c r="EQ829" s="454"/>
      <c r="ER829" s="454"/>
      <c r="ES829" s="454"/>
      <c r="ET829" s="454"/>
      <c r="EU829" s="581"/>
      <c r="EV829" s="581"/>
      <c r="EW829" s="581"/>
      <c r="EX829" s="581"/>
      <c r="EY829" s="581"/>
      <c r="EZ829" s="581"/>
      <c r="FA829" s="581"/>
      <c r="FB829" s="581"/>
      <c r="FC829" s="581"/>
      <c r="FD829" s="581"/>
      <c r="FE829" s="581"/>
    </row>
    <row r="830" spans="1:161">
      <c r="A830" s="454"/>
      <c r="B830" s="653"/>
      <c r="C830" s="454"/>
      <c r="D830" s="454"/>
      <c r="E830" s="454"/>
      <c r="F830" s="504"/>
      <c r="G830" s="454"/>
      <c r="H830" s="454"/>
      <c r="I830" s="454"/>
      <c r="J830" s="454"/>
      <c r="K830" s="454"/>
      <c r="L830" s="454"/>
      <c r="M830" s="454"/>
      <c r="N830" s="454"/>
      <c r="O830" s="454"/>
      <c r="P830" s="454"/>
      <c r="Q830" s="454"/>
      <c r="R830" s="454"/>
      <c r="S830" s="454"/>
      <c r="T830" s="454"/>
      <c r="U830" s="454"/>
      <c r="V830" s="454"/>
      <c r="W830" s="454"/>
      <c r="X830" s="454"/>
      <c r="Y830" s="454"/>
      <c r="Z830" s="454"/>
      <c r="AA830" s="454"/>
      <c r="AB830" s="454"/>
      <c r="AC830" s="454"/>
      <c r="AD830" s="454"/>
      <c r="AE830" s="454"/>
      <c r="AF830" s="454"/>
      <c r="AG830" s="454"/>
      <c r="AH830" s="454"/>
      <c r="AI830" s="454"/>
      <c r="AJ830" s="454"/>
      <c r="AK830" s="454"/>
      <c r="AL830" s="454"/>
      <c r="AM830" s="454"/>
      <c r="AN830" s="454"/>
      <c r="AO830" s="454"/>
      <c r="AP830" s="454"/>
      <c r="AQ830" s="454"/>
      <c r="AR830" s="454"/>
      <c r="AS830" s="454"/>
      <c r="AT830" s="454"/>
      <c r="AU830" s="454"/>
      <c r="AV830" s="454"/>
      <c r="AW830" s="454"/>
      <c r="AX830" s="454"/>
      <c r="AY830" s="454"/>
      <c r="AZ830" s="454"/>
      <c r="BA830" s="454"/>
      <c r="BB830" s="454"/>
      <c r="BC830" s="454"/>
      <c r="BD830" s="454"/>
      <c r="BE830" s="454"/>
      <c r="BF830" s="454"/>
      <c r="BG830" s="454"/>
      <c r="BH830" s="454"/>
      <c r="BI830" s="454"/>
      <c r="BJ830" s="454"/>
      <c r="BK830" s="454"/>
      <c r="BL830" s="454"/>
      <c r="BM830" s="454"/>
      <c r="BN830" s="454"/>
      <c r="BO830" s="454"/>
      <c r="BP830" s="454"/>
      <c r="BQ830" s="454"/>
      <c r="BR830" s="454"/>
      <c r="BS830" s="454"/>
      <c r="BT830" s="454"/>
      <c r="BU830" s="454"/>
      <c r="BV830" s="454"/>
      <c r="BW830" s="454"/>
      <c r="BX830" s="454"/>
      <c r="BY830" s="454"/>
      <c r="BZ830" s="454"/>
      <c r="CA830" s="454"/>
      <c r="CB830" s="454"/>
      <c r="CC830" s="454"/>
      <c r="CD830" s="454"/>
      <c r="CE830" s="454"/>
      <c r="CF830" s="454"/>
      <c r="CG830" s="454"/>
      <c r="CH830" s="454"/>
      <c r="CI830" s="454"/>
      <c r="CJ830" s="454"/>
      <c r="CK830" s="454"/>
      <c r="CL830" s="454"/>
      <c r="CM830" s="454"/>
      <c r="CN830" s="454"/>
      <c r="CO830" s="454"/>
      <c r="CP830" s="454"/>
      <c r="CQ830" s="454"/>
      <c r="CR830" s="454"/>
      <c r="CS830" s="454"/>
      <c r="CT830" s="454"/>
      <c r="CU830" s="454"/>
      <c r="CV830" s="454"/>
      <c r="CW830" s="454"/>
      <c r="CX830" s="454"/>
      <c r="CY830" s="454"/>
      <c r="CZ830" s="454"/>
      <c r="DA830" s="454"/>
      <c r="DB830" s="454"/>
      <c r="DC830" s="454"/>
      <c r="DD830" s="454"/>
      <c r="DE830" s="454"/>
      <c r="DF830" s="454"/>
      <c r="DG830" s="454"/>
      <c r="DH830" s="454"/>
      <c r="DI830" s="454"/>
      <c r="DJ830" s="454"/>
      <c r="DK830" s="454"/>
      <c r="DL830" s="454"/>
      <c r="DM830" s="454"/>
      <c r="DN830" s="454"/>
      <c r="DO830" s="454"/>
      <c r="DP830" s="454"/>
      <c r="DQ830" s="454"/>
      <c r="DR830" s="454"/>
      <c r="DS830" s="454"/>
      <c r="DT830" s="454"/>
      <c r="DU830" s="454"/>
      <c r="DV830" s="454"/>
      <c r="DW830" s="454"/>
      <c r="DX830" s="454"/>
      <c r="DY830" s="454"/>
      <c r="DZ830" s="454"/>
      <c r="EA830" s="454"/>
      <c r="EB830" s="454"/>
      <c r="EC830" s="454"/>
      <c r="ED830" s="454"/>
      <c r="EE830" s="454"/>
      <c r="EF830" s="454"/>
      <c r="EG830" s="454"/>
      <c r="EH830" s="454"/>
      <c r="EI830" s="454"/>
      <c r="EJ830" s="454"/>
      <c r="EK830" s="454"/>
      <c r="EL830" s="454"/>
      <c r="EM830" s="454"/>
      <c r="EN830" s="454"/>
      <c r="EO830" s="454"/>
      <c r="EP830" s="454"/>
      <c r="EQ830" s="454"/>
      <c r="ER830" s="454"/>
      <c r="ES830" s="454"/>
      <c r="ET830" s="454"/>
      <c r="EU830" s="581"/>
      <c r="EV830" s="581"/>
      <c r="EW830" s="581"/>
      <c r="EX830" s="581"/>
      <c r="EY830" s="581"/>
      <c r="EZ830" s="581"/>
      <c r="FA830" s="581"/>
      <c r="FB830" s="581"/>
      <c r="FC830" s="581"/>
      <c r="FD830" s="581"/>
      <c r="FE830" s="581"/>
    </row>
    <row r="831" spans="1:161">
      <c r="A831" s="454"/>
      <c r="B831" s="653"/>
      <c r="C831" s="454"/>
      <c r="D831" s="454"/>
      <c r="E831" s="454"/>
      <c r="F831" s="504"/>
      <c r="G831" s="454"/>
      <c r="H831" s="454"/>
      <c r="I831" s="454"/>
      <c r="J831" s="454"/>
      <c r="K831" s="454"/>
      <c r="L831" s="454"/>
      <c r="M831" s="454"/>
      <c r="N831" s="454"/>
      <c r="O831" s="454"/>
      <c r="P831" s="454"/>
      <c r="Q831" s="454"/>
      <c r="R831" s="454"/>
      <c r="S831" s="454"/>
      <c r="T831" s="454"/>
      <c r="U831" s="454"/>
      <c r="V831" s="454"/>
      <c r="W831" s="454"/>
      <c r="X831" s="454"/>
      <c r="Y831" s="454"/>
      <c r="Z831" s="454"/>
      <c r="AA831" s="454"/>
      <c r="AB831" s="454"/>
      <c r="AC831" s="454"/>
      <c r="AD831" s="454"/>
      <c r="AE831" s="454"/>
      <c r="AF831" s="454"/>
      <c r="AG831" s="454"/>
      <c r="AH831" s="454"/>
      <c r="AI831" s="454"/>
      <c r="AJ831" s="454"/>
      <c r="AK831" s="454"/>
      <c r="AL831" s="454"/>
      <c r="AM831" s="454"/>
      <c r="AN831" s="454"/>
      <c r="AO831" s="454"/>
      <c r="AP831" s="454"/>
      <c r="AQ831" s="454"/>
      <c r="AR831" s="454"/>
      <c r="AS831" s="454"/>
      <c r="AT831" s="454"/>
      <c r="AU831" s="454"/>
      <c r="AV831" s="454"/>
      <c r="AW831" s="454"/>
      <c r="AX831" s="454"/>
      <c r="AY831" s="454"/>
      <c r="AZ831" s="454"/>
      <c r="BA831" s="454"/>
      <c r="BB831" s="454"/>
      <c r="BC831" s="454"/>
      <c r="BD831" s="454"/>
      <c r="BE831" s="454"/>
      <c r="BF831" s="454"/>
      <c r="BG831" s="454"/>
      <c r="BH831" s="454"/>
      <c r="BI831" s="454"/>
      <c r="BJ831" s="454"/>
      <c r="BK831" s="454"/>
      <c r="BL831" s="454"/>
      <c r="BM831" s="454"/>
      <c r="BN831" s="454"/>
      <c r="BO831" s="454"/>
      <c r="BP831" s="454"/>
      <c r="BQ831" s="454"/>
      <c r="BR831" s="454"/>
      <c r="BS831" s="454"/>
      <c r="BT831" s="454"/>
      <c r="BU831" s="454"/>
      <c r="BV831" s="454"/>
      <c r="BW831" s="454"/>
      <c r="BX831" s="454"/>
      <c r="BY831" s="454"/>
      <c r="BZ831" s="454"/>
      <c r="CA831" s="454"/>
      <c r="CB831" s="454"/>
      <c r="CC831" s="454"/>
      <c r="CD831" s="454"/>
      <c r="CE831" s="454"/>
      <c r="CF831" s="454"/>
      <c r="CG831" s="454"/>
      <c r="CH831" s="454"/>
      <c r="CI831" s="454"/>
      <c r="CJ831" s="454"/>
      <c r="CK831" s="454"/>
      <c r="CL831" s="454"/>
      <c r="CM831" s="454"/>
      <c r="CN831" s="454"/>
      <c r="CO831" s="454"/>
      <c r="CP831" s="454"/>
      <c r="CQ831" s="454"/>
      <c r="CR831" s="454"/>
      <c r="CS831" s="454"/>
      <c r="CT831" s="454"/>
      <c r="CU831" s="454"/>
      <c r="CV831" s="454"/>
      <c r="CW831" s="454"/>
      <c r="CX831" s="454"/>
      <c r="CY831" s="454"/>
      <c r="CZ831" s="454"/>
      <c r="DA831" s="454"/>
      <c r="DB831" s="454"/>
      <c r="DC831" s="454"/>
      <c r="DD831" s="454"/>
      <c r="DE831" s="454"/>
      <c r="DF831" s="454"/>
      <c r="DG831" s="454"/>
      <c r="DH831" s="454"/>
      <c r="DI831" s="454"/>
      <c r="DJ831" s="454"/>
      <c r="DK831" s="454"/>
      <c r="DL831" s="454"/>
      <c r="DM831" s="454"/>
      <c r="DN831" s="454"/>
      <c r="DO831" s="454"/>
      <c r="DP831" s="454"/>
      <c r="DQ831" s="454"/>
      <c r="DR831" s="454"/>
      <c r="DS831" s="454"/>
      <c r="DT831" s="454"/>
      <c r="DU831" s="454"/>
      <c r="DV831" s="454"/>
      <c r="DW831" s="454"/>
      <c r="DX831" s="454"/>
      <c r="DY831" s="454"/>
      <c r="DZ831" s="454"/>
      <c r="EA831" s="454"/>
      <c r="EB831" s="454"/>
      <c r="EC831" s="454"/>
      <c r="ED831" s="454"/>
      <c r="EE831" s="454"/>
      <c r="EF831" s="454"/>
      <c r="EG831" s="454"/>
      <c r="EH831" s="454"/>
      <c r="EI831" s="454"/>
      <c r="EJ831" s="454"/>
      <c r="EK831" s="454"/>
      <c r="EL831" s="454"/>
      <c r="EM831" s="454"/>
      <c r="EN831" s="454"/>
      <c r="EO831" s="454"/>
      <c r="EP831" s="454"/>
      <c r="EQ831" s="454"/>
      <c r="ER831" s="454"/>
      <c r="ES831" s="454"/>
      <c r="ET831" s="454"/>
      <c r="EU831" s="581"/>
      <c r="EV831" s="581"/>
      <c r="EW831" s="581"/>
      <c r="EX831" s="581"/>
      <c r="EY831" s="581"/>
      <c r="EZ831" s="581"/>
      <c r="FA831" s="581"/>
      <c r="FB831" s="581"/>
      <c r="FC831" s="581"/>
      <c r="FD831" s="581"/>
      <c r="FE831" s="581"/>
    </row>
    <row r="832" spans="1:161">
      <c r="A832" s="454"/>
      <c r="B832" s="653"/>
      <c r="C832" s="454"/>
      <c r="D832" s="454"/>
      <c r="E832" s="454"/>
      <c r="F832" s="504"/>
      <c r="G832" s="454"/>
      <c r="H832" s="454"/>
      <c r="I832" s="454"/>
      <c r="J832" s="454"/>
      <c r="K832" s="454"/>
      <c r="L832" s="454"/>
      <c r="M832" s="454"/>
      <c r="N832" s="454"/>
      <c r="O832" s="454"/>
      <c r="P832" s="454"/>
      <c r="Q832" s="454"/>
      <c r="R832" s="454"/>
      <c r="S832" s="454"/>
      <c r="T832" s="454"/>
      <c r="U832" s="454"/>
      <c r="V832" s="454"/>
      <c r="W832" s="454"/>
      <c r="X832" s="454"/>
      <c r="Y832" s="454"/>
      <c r="Z832" s="454"/>
      <c r="AA832" s="454"/>
      <c r="AB832" s="454"/>
      <c r="AC832" s="454"/>
      <c r="AD832" s="454"/>
      <c r="AE832" s="454"/>
      <c r="AF832" s="454"/>
      <c r="AG832" s="454"/>
      <c r="AH832" s="454"/>
      <c r="AI832" s="454"/>
      <c r="AJ832" s="454"/>
      <c r="AK832" s="454"/>
      <c r="AL832" s="454"/>
      <c r="AM832" s="454"/>
      <c r="AN832" s="454"/>
      <c r="AO832" s="454"/>
      <c r="AP832" s="454"/>
      <c r="AQ832" s="454"/>
      <c r="AR832" s="454"/>
      <c r="AS832" s="454"/>
      <c r="AT832" s="454"/>
      <c r="AU832" s="454"/>
      <c r="AV832" s="454"/>
      <c r="AW832" s="454"/>
      <c r="AX832" s="454"/>
      <c r="AY832" s="454"/>
      <c r="AZ832" s="454"/>
      <c r="BA832" s="454"/>
      <c r="BB832" s="454"/>
      <c r="BC832" s="454"/>
      <c r="BD832" s="454"/>
      <c r="BE832" s="454"/>
      <c r="BF832" s="454"/>
      <c r="BG832" s="454"/>
      <c r="BH832" s="454"/>
      <c r="BI832" s="454"/>
      <c r="BJ832" s="454"/>
      <c r="BK832" s="454"/>
      <c r="BL832" s="454"/>
      <c r="BM832" s="454"/>
      <c r="BN832" s="454"/>
      <c r="BO832" s="454"/>
      <c r="BP832" s="454"/>
      <c r="BQ832" s="454"/>
      <c r="BR832" s="454"/>
      <c r="BS832" s="454"/>
      <c r="BT832" s="454"/>
      <c r="BU832" s="454"/>
      <c r="BV832" s="454"/>
      <c r="BW832" s="454"/>
      <c r="BX832" s="454"/>
      <c r="BY832" s="454"/>
      <c r="BZ832" s="454"/>
      <c r="CA832" s="454"/>
      <c r="CB832" s="454"/>
      <c r="CC832" s="454"/>
      <c r="CD832" s="454"/>
      <c r="CE832" s="454"/>
      <c r="CF832" s="454"/>
      <c r="CG832" s="454"/>
      <c r="CH832" s="454"/>
      <c r="CI832" s="454"/>
      <c r="CJ832" s="454"/>
      <c r="CK832" s="454"/>
      <c r="CL832" s="454"/>
      <c r="CM832" s="454"/>
      <c r="CN832" s="454"/>
      <c r="CO832" s="454"/>
      <c r="CP832" s="454"/>
      <c r="CQ832" s="454"/>
      <c r="CR832" s="454"/>
      <c r="CS832" s="454"/>
      <c r="CT832" s="454"/>
      <c r="CU832" s="454"/>
      <c r="CV832" s="454"/>
      <c r="CW832" s="454"/>
      <c r="CX832" s="454"/>
      <c r="CY832" s="454"/>
      <c r="CZ832" s="454"/>
      <c r="DA832" s="454"/>
      <c r="DB832" s="454"/>
      <c r="DC832" s="454"/>
      <c r="DD832" s="454"/>
      <c r="DE832" s="454"/>
      <c r="DF832" s="454"/>
      <c r="DG832" s="454"/>
      <c r="DH832" s="454"/>
      <c r="DI832" s="454"/>
      <c r="DJ832" s="454"/>
      <c r="DK832" s="454"/>
      <c r="DL832" s="454"/>
      <c r="DM832" s="454"/>
      <c r="DN832" s="454"/>
      <c r="DO832" s="454"/>
      <c r="DP832" s="454"/>
      <c r="DQ832" s="454"/>
      <c r="DR832" s="454"/>
      <c r="DS832" s="454"/>
      <c r="DT832" s="454"/>
      <c r="DU832" s="454"/>
      <c r="DV832" s="454"/>
      <c r="DW832" s="454"/>
      <c r="DX832" s="454"/>
      <c r="DY832" s="454"/>
      <c r="DZ832" s="454"/>
      <c r="EA832" s="454"/>
      <c r="EB832" s="454"/>
      <c r="EC832" s="454"/>
      <c r="ED832" s="454"/>
      <c r="EE832" s="454"/>
      <c r="EF832" s="454"/>
      <c r="EG832" s="454"/>
      <c r="EH832" s="454"/>
      <c r="EI832" s="454"/>
      <c r="EJ832" s="454"/>
      <c r="EK832" s="454"/>
      <c r="EL832" s="454"/>
      <c r="EM832" s="454"/>
      <c r="EN832" s="454"/>
      <c r="EO832" s="454"/>
      <c r="EP832" s="454"/>
      <c r="EQ832" s="454"/>
      <c r="ER832" s="454"/>
      <c r="ES832" s="454"/>
      <c r="ET832" s="454"/>
      <c r="EU832" s="581"/>
      <c r="EV832" s="581"/>
      <c r="EW832" s="581"/>
      <c r="EX832" s="581"/>
      <c r="EY832" s="581"/>
      <c r="EZ832" s="581"/>
      <c r="FA832" s="581"/>
      <c r="FB832" s="581"/>
      <c r="FC832" s="581"/>
      <c r="FD832" s="581"/>
      <c r="FE832" s="581"/>
    </row>
    <row r="833" spans="1:161">
      <c r="A833" s="454"/>
      <c r="B833" s="653"/>
      <c r="C833" s="454"/>
      <c r="D833" s="454"/>
      <c r="E833" s="454"/>
      <c r="F833" s="504"/>
      <c r="G833" s="454"/>
      <c r="H833" s="454"/>
      <c r="I833" s="454"/>
      <c r="J833" s="454"/>
      <c r="K833" s="454"/>
      <c r="L833" s="454"/>
      <c r="M833" s="454"/>
      <c r="N833" s="454"/>
      <c r="O833" s="454"/>
      <c r="P833" s="454"/>
      <c r="Q833" s="454"/>
      <c r="R833" s="454"/>
      <c r="S833" s="454"/>
      <c r="T833" s="454"/>
      <c r="U833" s="454"/>
      <c r="V833" s="454"/>
      <c r="W833" s="454"/>
      <c r="X833" s="454"/>
      <c r="Y833" s="454"/>
      <c r="Z833" s="454"/>
      <c r="AA833" s="454"/>
      <c r="AB833" s="454"/>
      <c r="AC833" s="454"/>
      <c r="AD833" s="454"/>
      <c r="AE833" s="454"/>
      <c r="AF833" s="454"/>
      <c r="AG833" s="454"/>
      <c r="AH833" s="454"/>
      <c r="AI833" s="454"/>
      <c r="AJ833" s="454"/>
      <c r="AK833" s="454"/>
      <c r="AL833" s="454"/>
      <c r="AM833" s="454"/>
      <c r="AN833" s="454"/>
      <c r="AO833" s="454"/>
      <c r="AP833" s="454"/>
      <c r="AQ833" s="454"/>
      <c r="AR833" s="454"/>
      <c r="AS833" s="454"/>
      <c r="AT833" s="454"/>
      <c r="AU833" s="454"/>
      <c r="AV833" s="454"/>
      <c r="AW833" s="454"/>
      <c r="AX833" s="454"/>
      <c r="AY833" s="454"/>
      <c r="AZ833" s="454"/>
      <c r="BA833" s="454"/>
      <c r="BB833" s="454"/>
      <c r="BC833" s="454"/>
      <c r="BD833" s="454"/>
      <c r="BE833" s="454"/>
      <c r="BF833" s="454"/>
      <c r="BG833" s="454"/>
      <c r="BH833" s="454"/>
      <c r="BI833" s="454"/>
      <c r="BJ833" s="454"/>
      <c r="BK833" s="454"/>
      <c r="BL833" s="454"/>
      <c r="BM833" s="454"/>
      <c r="BN833" s="454"/>
      <c r="BO833" s="454"/>
      <c r="BP833" s="454"/>
      <c r="BQ833" s="454"/>
      <c r="BR833" s="454"/>
      <c r="BS833" s="454"/>
      <c r="BT833" s="454"/>
      <c r="BU833" s="454"/>
      <c r="BV833" s="454"/>
      <c r="BW833" s="454"/>
      <c r="BX833" s="454"/>
      <c r="BY833" s="454"/>
      <c r="BZ833" s="454"/>
      <c r="CA833" s="454"/>
      <c r="CB833" s="454"/>
      <c r="CC833" s="454"/>
      <c r="CD833" s="454"/>
      <c r="CE833" s="454"/>
      <c r="CF833" s="454"/>
      <c r="CG833" s="454"/>
      <c r="CH833" s="454"/>
      <c r="CI833" s="454"/>
      <c r="CJ833" s="454"/>
      <c r="CK833" s="454"/>
      <c r="CL833" s="454"/>
      <c r="CM833" s="454"/>
      <c r="CN833" s="454"/>
      <c r="CO833" s="454"/>
      <c r="CP833" s="454"/>
      <c r="CQ833" s="454"/>
      <c r="CR833" s="454"/>
      <c r="CS833" s="454"/>
      <c r="CT833" s="454"/>
      <c r="CU833" s="454"/>
      <c r="CV833" s="454"/>
      <c r="CW833" s="454"/>
      <c r="CX833" s="454"/>
      <c r="CY833" s="454"/>
      <c r="CZ833" s="454"/>
      <c r="DA833" s="454"/>
      <c r="DB833" s="454"/>
      <c r="DC833" s="454"/>
      <c r="DD833" s="454"/>
      <c r="DE833" s="454"/>
      <c r="DF833" s="454"/>
      <c r="DG833" s="454"/>
      <c r="DH833" s="454"/>
      <c r="DI833" s="454"/>
      <c r="DJ833" s="454"/>
      <c r="DK833" s="454"/>
      <c r="DL833" s="454"/>
      <c r="DM833" s="454"/>
      <c r="DN833" s="454"/>
      <c r="DO833" s="454"/>
      <c r="DP833" s="454"/>
      <c r="DQ833" s="454"/>
      <c r="DR833" s="454"/>
      <c r="DS833" s="454"/>
      <c r="DT833" s="454"/>
      <c r="DU833" s="454"/>
      <c r="DV833" s="454"/>
      <c r="DW833" s="454"/>
      <c r="DX833" s="454"/>
      <c r="DY833" s="454"/>
      <c r="DZ833" s="454"/>
      <c r="EA833" s="454"/>
      <c r="EB833" s="454"/>
      <c r="EC833" s="454"/>
      <c r="ED833" s="454"/>
      <c r="EE833" s="454"/>
      <c r="EF833" s="454"/>
      <c r="EG833" s="454"/>
      <c r="EH833" s="454"/>
      <c r="EI833" s="454"/>
      <c r="EJ833" s="454"/>
      <c r="EK833" s="454"/>
      <c r="EL833" s="454"/>
      <c r="EM833" s="454"/>
      <c r="EN833" s="454"/>
      <c r="EO833" s="454"/>
      <c r="EP833" s="454"/>
      <c r="EQ833" s="454"/>
      <c r="ER833" s="454"/>
      <c r="ES833" s="454"/>
      <c r="ET833" s="454"/>
      <c r="EU833" s="581"/>
      <c r="EV833" s="581"/>
      <c r="EW833" s="581"/>
      <c r="EX833" s="581"/>
      <c r="EY833" s="581"/>
      <c r="EZ833" s="581"/>
      <c r="FA833" s="581"/>
      <c r="FB833" s="581"/>
      <c r="FC833" s="581"/>
      <c r="FD833" s="581"/>
      <c r="FE833" s="581"/>
    </row>
    <row r="834" spans="1:161">
      <c r="A834" s="454"/>
      <c r="B834" s="653"/>
      <c r="C834" s="454"/>
      <c r="D834" s="454"/>
      <c r="E834" s="454"/>
      <c r="F834" s="504"/>
      <c r="G834" s="454"/>
      <c r="H834" s="454"/>
      <c r="I834" s="454"/>
      <c r="J834" s="454"/>
      <c r="K834" s="454"/>
      <c r="L834" s="454"/>
      <c r="M834" s="454"/>
      <c r="N834" s="454"/>
      <c r="O834" s="454"/>
      <c r="P834" s="454"/>
      <c r="Q834" s="454"/>
      <c r="R834" s="454"/>
      <c r="S834" s="454"/>
      <c r="T834" s="454"/>
      <c r="U834" s="454"/>
      <c r="V834" s="454"/>
      <c r="W834" s="454"/>
      <c r="X834" s="454"/>
      <c r="Y834" s="454"/>
      <c r="Z834" s="454"/>
      <c r="AA834" s="454"/>
      <c r="AB834" s="454"/>
      <c r="AC834" s="454"/>
      <c r="AD834" s="454"/>
      <c r="AE834" s="454"/>
      <c r="AF834" s="454"/>
      <c r="AG834" s="454"/>
      <c r="AH834" s="454"/>
      <c r="AI834" s="454"/>
      <c r="AJ834" s="454"/>
      <c r="AK834" s="454"/>
      <c r="AL834" s="454"/>
      <c r="AM834" s="454"/>
      <c r="AN834" s="454"/>
      <c r="AO834" s="454"/>
      <c r="AP834" s="454"/>
      <c r="AQ834" s="454"/>
      <c r="AR834" s="454"/>
      <c r="AS834" s="454"/>
      <c r="AT834" s="454"/>
      <c r="AU834" s="454"/>
      <c r="AV834" s="454"/>
      <c r="AW834" s="454"/>
      <c r="AX834" s="454"/>
      <c r="AY834" s="454"/>
      <c r="AZ834" s="454"/>
      <c r="BA834" s="454"/>
      <c r="BB834" s="454"/>
      <c r="BC834" s="454"/>
      <c r="BD834" s="454"/>
      <c r="BE834" s="454"/>
      <c r="BF834" s="454"/>
      <c r="BG834" s="454"/>
      <c r="BH834" s="454"/>
      <c r="BI834" s="454"/>
      <c r="BJ834" s="454"/>
      <c r="BK834" s="454"/>
      <c r="BL834" s="454"/>
      <c r="BM834" s="454"/>
      <c r="BN834" s="454"/>
      <c r="BO834" s="454"/>
      <c r="BP834" s="454"/>
      <c r="BQ834" s="454"/>
      <c r="BR834" s="454"/>
      <c r="BS834" s="454"/>
      <c r="BT834" s="454"/>
      <c r="BU834" s="454"/>
      <c r="BV834" s="454"/>
      <c r="BW834" s="454"/>
      <c r="BX834" s="454"/>
      <c r="BY834" s="454"/>
      <c r="BZ834" s="454"/>
      <c r="CA834" s="454"/>
      <c r="CB834" s="454"/>
      <c r="CC834" s="454"/>
      <c r="CD834" s="454"/>
      <c r="CE834" s="454"/>
      <c r="CF834" s="454"/>
      <c r="CG834" s="454"/>
      <c r="CH834" s="454"/>
      <c r="CI834" s="454"/>
      <c r="CJ834" s="454"/>
      <c r="CK834" s="454"/>
      <c r="CL834" s="454"/>
      <c r="CM834" s="454"/>
      <c r="CN834" s="454"/>
      <c r="CO834" s="454"/>
      <c r="CP834" s="454"/>
      <c r="CQ834" s="454"/>
      <c r="CR834" s="454"/>
      <c r="CS834" s="454"/>
      <c r="CT834" s="454"/>
      <c r="CU834" s="454"/>
      <c r="CV834" s="454"/>
      <c r="CW834" s="454"/>
      <c r="CX834" s="454"/>
      <c r="CY834" s="454"/>
      <c r="CZ834" s="454"/>
      <c r="DA834" s="454"/>
      <c r="DB834" s="454"/>
      <c r="DC834" s="454"/>
      <c r="DD834" s="454"/>
      <c r="DE834" s="454"/>
      <c r="DF834" s="454"/>
      <c r="DG834" s="454"/>
      <c r="DH834" s="454"/>
      <c r="DI834" s="454"/>
      <c r="DJ834" s="454"/>
      <c r="DK834" s="454"/>
      <c r="DL834" s="454"/>
      <c r="DM834" s="454"/>
      <c r="DN834" s="454"/>
      <c r="DO834" s="454"/>
      <c r="DP834" s="454"/>
      <c r="DQ834" s="454"/>
      <c r="DR834" s="454"/>
      <c r="DS834" s="454"/>
      <c r="DT834" s="454"/>
      <c r="DU834" s="454"/>
      <c r="DV834" s="454"/>
      <c r="DW834" s="454"/>
      <c r="DX834" s="454"/>
      <c r="DY834" s="454"/>
      <c r="DZ834" s="454"/>
      <c r="EA834" s="454"/>
      <c r="EB834" s="454"/>
      <c r="EC834" s="454"/>
      <c r="ED834" s="454"/>
      <c r="EE834" s="454"/>
      <c r="EF834" s="454"/>
      <c r="EG834" s="454"/>
      <c r="EH834" s="454"/>
      <c r="EI834" s="454"/>
      <c r="EJ834" s="454"/>
      <c r="EK834" s="454"/>
      <c r="EL834" s="454"/>
      <c r="EM834" s="454"/>
      <c r="EN834" s="454"/>
      <c r="EO834" s="454"/>
      <c r="EP834" s="454"/>
      <c r="EQ834" s="454"/>
      <c r="ER834" s="454"/>
      <c r="ES834" s="454"/>
      <c r="ET834" s="454"/>
      <c r="EU834" s="581"/>
      <c r="EV834" s="581"/>
      <c r="EW834" s="581"/>
      <c r="EX834" s="581"/>
      <c r="EY834" s="581"/>
      <c r="EZ834" s="581"/>
      <c r="FA834" s="581"/>
      <c r="FB834" s="581"/>
      <c r="FC834" s="581"/>
      <c r="FD834" s="581"/>
      <c r="FE834" s="581"/>
    </row>
    <row r="835" spans="1:161">
      <c r="A835" s="454"/>
      <c r="B835" s="653"/>
      <c r="C835" s="454"/>
      <c r="D835" s="454"/>
      <c r="E835" s="454"/>
      <c r="F835" s="504"/>
      <c r="G835" s="454"/>
      <c r="H835" s="454"/>
      <c r="I835" s="454"/>
      <c r="J835" s="454"/>
      <c r="K835" s="454"/>
      <c r="L835" s="454"/>
      <c r="M835" s="454"/>
      <c r="N835" s="454"/>
      <c r="O835" s="454"/>
      <c r="P835" s="454"/>
      <c r="Q835" s="454"/>
      <c r="R835" s="454"/>
      <c r="S835" s="454"/>
      <c r="T835" s="454"/>
      <c r="U835" s="454"/>
      <c r="V835" s="454"/>
      <c r="W835" s="454"/>
      <c r="X835" s="454"/>
      <c r="Y835" s="454"/>
      <c r="Z835" s="454"/>
      <c r="AA835" s="454"/>
      <c r="AB835" s="454"/>
      <c r="AC835" s="454"/>
      <c r="AD835" s="454"/>
      <c r="AE835" s="454"/>
      <c r="AF835" s="454"/>
      <c r="AG835" s="454"/>
      <c r="AH835" s="454"/>
      <c r="AI835" s="454"/>
      <c r="AJ835" s="454"/>
      <c r="AK835" s="454"/>
      <c r="AL835" s="454"/>
      <c r="AM835" s="454"/>
      <c r="AN835" s="454"/>
      <c r="AO835" s="454"/>
      <c r="AP835" s="454"/>
      <c r="AQ835" s="454"/>
      <c r="AR835" s="454"/>
      <c r="AS835" s="454"/>
      <c r="AT835" s="454"/>
      <c r="AU835" s="454"/>
      <c r="AV835" s="454"/>
      <c r="AW835" s="454"/>
      <c r="AX835" s="454"/>
      <c r="AY835" s="454"/>
      <c r="AZ835" s="454"/>
      <c r="BA835" s="454"/>
      <c r="BB835" s="454"/>
      <c r="BC835" s="454"/>
      <c r="BD835" s="454"/>
      <c r="BE835" s="454"/>
      <c r="BF835" s="454"/>
      <c r="BG835" s="454"/>
      <c r="BH835" s="454"/>
      <c r="BI835" s="454"/>
      <c r="BJ835" s="454"/>
      <c r="BK835" s="454"/>
      <c r="BL835" s="454"/>
      <c r="BM835" s="454"/>
      <c r="BN835" s="454"/>
      <c r="BO835" s="454"/>
      <c r="BP835" s="454"/>
      <c r="BQ835" s="454"/>
      <c r="BR835" s="454"/>
      <c r="BS835" s="454"/>
      <c r="BT835" s="454"/>
      <c r="BU835" s="454"/>
      <c r="BV835" s="454"/>
      <c r="BW835" s="454"/>
      <c r="BX835" s="454"/>
      <c r="BY835" s="454"/>
      <c r="BZ835" s="454"/>
      <c r="CA835" s="454"/>
      <c r="CB835" s="454"/>
      <c r="CC835" s="454"/>
      <c r="CD835" s="454"/>
      <c r="CE835" s="454"/>
      <c r="CF835" s="454"/>
      <c r="CG835" s="454"/>
      <c r="CH835" s="454"/>
      <c r="CI835" s="454"/>
      <c r="CJ835" s="454"/>
      <c r="CK835" s="454"/>
      <c r="CL835" s="454"/>
      <c r="CM835" s="454"/>
      <c r="CN835" s="454"/>
      <c r="CO835" s="454"/>
      <c r="CP835" s="454"/>
      <c r="CQ835" s="454"/>
      <c r="CR835" s="454"/>
      <c r="CS835" s="454"/>
      <c r="CT835" s="454"/>
      <c r="CU835" s="454"/>
      <c r="CV835" s="454"/>
      <c r="CW835" s="454"/>
      <c r="CX835" s="454"/>
      <c r="CY835" s="454"/>
      <c r="CZ835" s="454"/>
      <c r="DA835" s="454"/>
      <c r="DB835" s="454"/>
      <c r="DC835" s="454"/>
      <c r="DD835" s="454"/>
      <c r="DE835" s="454"/>
      <c r="DF835" s="454"/>
      <c r="DG835" s="454"/>
      <c r="DH835" s="454"/>
      <c r="DI835" s="454"/>
      <c r="DJ835" s="454"/>
      <c r="DK835" s="454"/>
      <c r="DL835" s="454"/>
      <c r="DM835" s="454"/>
      <c r="DN835" s="454"/>
      <c r="DO835" s="454"/>
      <c r="DP835" s="454"/>
      <c r="DQ835" s="454"/>
      <c r="DR835" s="454"/>
      <c r="DS835" s="454"/>
      <c r="DT835" s="454"/>
      <c r="DU835" s="454"/>
      <c r="DV835" s="454"/>
      <c r="DW835" s="454"/>
      <c r="DX835" s="454"/>
      <c r="DY835" s="454"/>
      <c r="DZ835" s="454"/>
      <c r="EA835" s="454"/>
      <c r="EB835" s="454"/>
      <c r="EC835" s="454"/>
      <c r="ED835" s="454"/>
      <c r="EE835" s="454"/>
      <c r="EF835" s="454"/>
      <c r="EG835" s="454"/>
      <c r="EH835" s="454"/>
      <c r="EI835" s="454"/>
      <c r="EJ835" s="454"/>
      <c r="EK835" s="454"/>
      <c r="EL835" s="454"/>
      <c r="EM835" s="454"/>
      <c r="EN835" s="454"/>
      <c r="EO835" s="454"/>
      <c r="EP835" s="454"/>
      <c r="EQ835" s="454"/>
      <c r="ER835" s="454"/>
      <c r="ES835" s="454"/>
      <c r="ET835" s="454"/>
      <c r="EU835" s="581"/>
      <c r="EV835" s="581"/>
      <c r="EW835" s="581"/>
      <c r="EX835" s="581"/>
      <c r="EY835" s="581"/>
      <c r="EZ835" s="581"/>
      <c r="FA835" s="581"/>
      <c r="FB835" s="581"/>
      <c r="FC835" s="581"/>
      <c r="FD835" s="581"/>
      <c r="FE835" s="581"/>
    </row>
    <row r="836" spans="1:161">
      <c r="A836" s="454"/>
      <c r="B836" s="653"/>
      <c r="C836" s="454"/>
      <c r="D836" s="454"/>
      <c r="E836" s="454"/>
      <c r="F836" s="504"/>
      <c r="G836" s="454"/>
      <c r="H836" s="454"/>
      <c r="I836" s="454"/>
      <c r="J836" s="454"/>
      <c r="K836" s="454"/>
      <c r="L836" s="454"/>
      <c r="M836" s="454"/>
      <c r="N836" s="454"/>
      <c r="O836" s="454"/>
      <c r="P836" s="454"/>
      <c r="Q836" s="454"/>
      <c r="R836" s="454"/>
      <c r="S836" s="454"/>
      <c r="T836" s="454"/>
      <c r="U836" s="454"/>
      <c r="V836" s="454"/>
      <c r="W836" s="454"/>
      <c r="X836" s="454"/>
      <c r="Y836" s="454"/>
      <c r="Z836" s="454"/>
      <c r="AA836" s="454"/>
      <c r="AB836" s="454"/>
      <c r="AC836" s="454"/>
      <c r="AD836" s="454"/>
      <c r="AE836" s="454"/>
      <c r="AF836" s="454"/>
      <c r="AG836" s="454"/>
      <c r="AH836" s="454"/>
      <c r="AI836" s="454"/>
      <c r="AJ836" s="454"/>
      <c r="AK836" s="454"/>
      <c r="AL836" s="454"/>
      <c r="AM836" s="454"/>
      <c r="AN836" s="454"/>
      <c r="AO836" s="454"/>
      <c r="AP836" s="454"/>
      <c r="AQ836" s="454"/>
      <c r="AR836" s="454"/>
      <c r="AS836" s="454"/>
      <c r="AT836" s="454"/>
      <c r="AU836" s="454"/>
      <c r="AV836" s="454"/>
      <c r="AW836" s="454"/>
      <c r="AX836" s="454"/>
      <c r="AY836" s="454"/>
      <c r="AZ836" s="454"/>
      <c r="BA836" s="454"/>
      <c r="BB836" s="454"/>
      <c r="BC836" s="454"/>
      <c r="BD836" s="454"/>
      <c r="BE836" s="454"/>
      <c r="BF836" s="454"/>
      <c r="BG836" s="454"/>
      <c r="BH836" s="454"/>
      <c r="BI836" s="454"/>
      <c r="BJ836" s="454"/>
      <c r="BK836" s="454"/>
      <c r="BL836" s="454"/>
      <c r="BM836" s="454"/>
      <c r="BN836" s="454"/>
      <c r="BO836" s="454"/>
      <c r="BP836" s="454"/>
      <c r="BQ836" s="454"/>
      <c r="BR836" s="454"/>
      <c r="BS836" s="454"/>
      <c r="BT836" s="454"/>
      <c r="BU836" s="454"/>
      <c r="BV836" s="454"/>
      <c r="BW836" s="454"/>
      <c r="BX836" s="454"/>
      <c r="BY836" s="454"/>
      <c r="BZ836" s="454"/>
      <c r="CA836" s="454"/>
      <c r="CB836" s="454"/>
      <c r="CC836" s="454"/>
      <c r="CD836" s="454"/>
      <c r="CE836" s="454"/>
      <c r="CF836" s="454"/>
      <c r="CG836" s="454"/>
      <c r="CH836" s="454"/>
      <c r="CI836" s="454"/>
      <c r="CJ836" s="454"/>
      <c r="CK836" s="454"/>
      <c r="CL836" s="454"/>
      <c r="CM836" s="454"/>
      <c r="CN836" s="454"/>
      <c r="CO836" s="454"/>
      <c r="CP836" s="454"/>
      <c r="CQ836" s="454"/>
      <c r="CR836" s="454"/>
      <c r="CS836" s="454"/>
      <c r="CT836" s="454"/>
      <c r="CU836" s="454"/>
      <c r="CV836" s="454"/>
      <c r="CW836" s="454"/>
      <c r="CX836" s="454"/>
      <c r="CY836" s="454"/>
      <c r="CZ836" s="454"/>
      <c r="DA836" s="454"/>
      <c r="DB836" s="454"/>
      <c r="DC836" s="454"/>
      <c r="DD836" s="454"/>
      <c r="DE836" s="454"/>
      <c r="DF836" s="454"/>
      <c r="DG836" s="454"/>
      <c r="DH836" s="454"/>
      <c r="DI836" s="454"/>
      <c r="DJ836" s="454"/>
      <c r="DK836" s="454"/>
      <c r="DL836" s="454"/>
      <c r="DM836" s="454"/>
      <c r="DN836" s="454"/>
      <c r="DO836" s="454"/>
      <c r="DP836" s="454"/>
      <c r="DQ836" s="454"/>
      <c r="DR836" s="454"/>
      <c r="DS836" s="454"/>
      <c r="DT836" s="454"/>
      <c r="DU836" s="454"/>
      <c r="DV836" s="454"/>
      <c r="DW836" s="454"/>
      <c r="DX836" s="454"/>
      <c r="DY836" s="454"/>
      <c r="DZ836" s="454"/>
      <c r="EA836" s="454"/>
      <c r="EB836" s="454"/>
      <c r="EC836" s="454"/>
      <c r="ED836" s="454"/>
      <c r="EE836" s="454"/>
      <c r="EF836" s="454"/>
      <c r="EG836" s="454"/>
      <c r="EH836" s="454"/>
      <c r="EI836" s="454"/>
      <c r="EJ836" s="454"/>
      <c r="EK836" s="454"/>
      <c r="EL836" s="454"/>
      <c r="EM836" s="454"/>
      <c r="EN836" s="454"/>
      <c r="EO836" s="454"/>
      <c r="EP836" s="454"/>
      <c r="EQ836" s="454"/>
      <c r="ER836" s="454"/>
      <c r="ES836" s="454"/>
      <c r="ET836" s="454"/>
      <c r="EU836" s="581"/>
      <c r="EV836" s="581"/>
      <c r="EW836" s="581"/>
      <c r="EX836" s="581"/>
      <c r="EY836" s="581"/>
      <c r="EZ836" s="581"/>
      <c r="FA836" s="581"/>
      <c r="FB836" s="581"/>
      <c r="FC836" s="581"/>
      <c r="FD836" s="581"/>
      <c r="FE836" s="581"/>
    </row>
    <row r="837" spans="1:161">
      <c r="A837" s="454"/>
      <c r="B837" s="653"/>
      <c r="C837" s="454"/>
      <c r="D837" s="454"/>
      <c r="E837" s="454"/>
      <c r="F837" s="504"/>
      <c r="G837" s="454"/>
      <c r="H837" s="454"/>
      <c r="I837" s="454"/>
      <c r="J837" s="454"/>
      <c r="K837" s="454"/>
      <c r="L837" s="454"/>
      <c r="M837" s="454"/>
      <c r="N837" s="454"/>
      <c r="O837" s="454"/>
      <c r="P837" s="454"/>
      <c r="Q837" s="454"/>
      <c r="R837" s="454"/>
      <c r="S837" s="454"/>
      <c r="T837" s="454"/>
      <c r="U837" s="454"/>
      <c r="V837" s="454"/>
      <c r="W837" s="454"/>
      <c r="X837" s="454"/>
      <c r="Y837" s="454"/>
      <c r="Z837" s="454"/>
      <c r="AA837" s="454"/>
      <c r="AB837" s="454"/>
      <c r="AC837" s="454"/>
      <c r="AD837" s="454"/>
      <c r="AE837" s="454"/>
      <c r="AF837" s="454"/>
      <c r="AG837" s="454"/>
      <c r="AH837" s="454"/>
      <c r="AI837" s="454"/>
      <c r="AJ837" s="454"/>
      <c r="AK837" s="454"/>
      <c r="AL837" s="454"/>
      <c r="AM837" s="454"/>
      <c r="AN837" s="454"/>
      <c r="AO837" s="454"/>
      <c r="AP837" s="454"/>
      <c r="AQ837" s="454"/>
      <c r="AR837" s="454"/>
      <c r="AS837" s="454"/>
      <c r="AT837" s="454"/>
      <c r="AU837" s="454"/>
      <c r="AV837" s="454"/>
      <c r="AW837" s="454"/>
      <c r="AX837" s="454"/>
      <c r="AY837" s="454"/>
      <c r="AZ837" s="454"/>
      <c r="BA837" s="454"/>
      <c r="BB837" s="454"/>
      <c r="BC837" s="454"/>
      <c r="BD837" s="454"/>
      <c r="BE837" s="454"/>
      <c r="BF837" s="454"/>
      <c r="BG837" s="454"/>
      <c r="BH837" s="454"/>
      <c r="BI837" s="454"/>
      <c r="BJ837" s="454"/>
      <c r="BK837" s="454"/>
      <c r="BL837" s="454"/>
      <c r="BM837" s="454"/>
      <c r="BN837" s="454"/>
      <c r="BO837" s="454"/>
      <c r="BP837" s="454"/>
      <c r="BQ837" s="454"/>
      <c r="BR837" s="454"/>
      <c r="BS837" s="454"/>
      <c r="BT837" s="454"/>
      <c r="BU837" s="454"/>
      <c r="BV837" s="454"/>
      <c r="BW837" s="454"/>
      <c r="BX837" s="454"/>
      <c r="BY837" s="454"/>
      <c r="BZ837" s="454"/>
      <c r="CA837" s="454"/>
      <c r="CB837" s="454"/>
      <c r="CC837" s="454"/>
      <c r="CD837" s="454"/>
      <c r="CE837" s="454"/>
      <c r="CF837" s="454"/>
      <c r="CG837" s="454"/>
      <c r="CH837" s="454"/>
      <c r="CI837" s="454"/>
      <c r="CJ837" s="454"/>
      <c r="CK837" s="454"/>
      <c r="CL837" s="454"/>
      <c r="CM837" s="454"/>
      <c r="CN837" s="454"/>
      <c r="CO837" s="454"/>
      <c r="CP837" s="454"/>
      <c r="CQ837" s="454"/>
      <c r="CR837" s="454"/>
      <c r="CS837" s="454"/>
      <c r="CT837" s="454"/>
      <c r="CU837" s="454"/>
      <c r="CV837" s="454"/>
      <c r="CW837" s="454"/>
      <c r="CX837" s="454"/>
      <c r="CY837" s="454"/>
      <c r="CZ837" s="454"/>
      <c r="DA837" s="454"/>
      <c r="DB837" s="454"/>
      <c r="DC837" s="454"/>
      <c r="DD837" s="454"/>
      <c r="DE837" s="454"/>
      <c r="DF837" s="454"/>
      <c r="DG837" s="454"/>
      <c r="DH837" s="454"/>
      <c r="DI837" s="454"/>
      <c r="DJ837" s="454"/>
      <c r="DK837" s="454"/>
      <c r="DL837" s="454"/>
      <c r="DM837" s="454"/>
      <c r="DN837" s="454"/>
      <c r="DO837" s="454"/>
      <c r="DP837" s="454"/>
      <c r="DQ837" s="454"/>
      <c r="DR837" s="454"/>
      <c r="DS837" s="454"/>
      <c r="DT837" s="454"/>
      <c r="DU837" s="454"/>
      <c r="DV837" s="454"/>
      <c r="DW837" s="454"/>
      <c r="DX837" s="454"/>
      <c r="DY837" s="454"/>
      <c r="DZ837" s="454"/>
      <c r="EA837" s="454"/>
      <c r="EB837" s="454"/>
      <c r="EC837" s="454"/>
      <c r="ED837" s="454"/>
      <c r="EE837" s="454"/>
      <c r="EF837" s="454"/>
      <c r="EG837" s="454"/>
      <c r="EH837" s="454"/>
      <c r="EI837" s="454"/>
      <c r="EJ837" s="454"/>
      <c r="EK837" s="454"/>
      <c r="EL837" s="454"/>
      <c r="EM837" s="454"/>
      <c r="EN837" s="454"/>
      <c r="EO837" s="454"/>
      <c r="EP837" s="454"/>
      <c r="EQ837" s="454"/>
      <c r="ER837" s="454"/>
      <c r="ES837" s="454"/>
      <c r="ET837" s="454"/>
      <c r="EU837" s="581"/>
      <c r="EV837" s="581"/>
      <c r="EW837" s="581"/>
      <c r="EX837" s="581"/>
      <c r="EY837" s="581"/>
      <c r="EZ837" s="581"/>
      <c r="FA837" s="581"/>
      <c r="FB837" s="581"/>
      <c r="FC837" s="581"/>
      <c r="FD837" s="581"/>
      <c r="FE837" s="581"/>
    </row>
    <row r="838" spans="1:161">
      <c r="A838" s="454"/>
      <c r="B838" s="653"/>
      <c r="C838" s="454"/>
      <c r="D838" s="454"/>
      <c r="E838" s="454"/>
      <c r="F838" s="504"/>
      <c r="G838" s="454"/>
      <c r="H838" s="454"/>
      <c r="I838" s="454"/>
      <c r="J838" s="454"/>
      <c r="K838" s="454"/>
      <c r="L838" s="454"/>
      <c r="M838" s="454"/>
      <c r="N838" s="454"/>
      <c r="O838" s="454"/>
      <c r="P838" s="454"/>
      <c r="Q838" s="454"/>
      <c r="R838" s="454"/>
      <c r="S838" s="454"/>
      <c r="T838" s="454"/>
      <c r="U838" s="454"/>
      <c r="V838" s="454"/>
      <c r="W838" s="454"/>
      <c r="X838" s="454"/>
      <c r="Y838" s="454"/>
      <c r="Z838" s="454"/>
      <c r="AA838" s="454"/>
      <c r="AB838" s="454"/>
      <c r="AC838" s="454"/>
      <c r="AD838" s="454"/>
      <c r="AE838" s="454"/>
      <c r="AF838" s="454"/>
      <c r="AG838" s="454"/>
      <c r="AH838" s="454"/>
      <c r="AI838" s="454"/>
      <c r="AJ838" s="454"/>
      <c r="AK838" s="454"/>
      <c r="AL838" s="454"/>
      <c r="AM838" s="454"/>
      <c r="AN838" s="454"/>
      <c r="AO838" s="454"/>
      <c r="AP838" s="454"/>
      <c r="AQ838" s="454"/>
      <c r="AR838" s="454"/>
      <c r="AS838" s="454"/>
      <c r="AT838" s="454"/>
      <c r="AU838" s="454"/>
      <c r="AV838" s="454"/>
      <c r="AW838" s="454"/>
      <c r="AX838" s="454"/>
      <c r="AY838" s="454"/>
      <c r="AZ838" s="454"/>
      <c r="BA838" s="454"/>
      <c r="BB838" s="454"/>
      <c r="BC838" s="454"/>
      <c r="BD838" s="454"/>
      <c r="BE838" s="454"/>
      <c r="BF838" s="454"/>
      <c r="BG838" s="454"/>
      <c r="BH838" s="454"/>
      <c r="BI838" s="454"/>
      <c r="BJ838" s="454"/>
      <c r="BK838" s="454"/>
      <c r="BL838" s="454"/>
      <c r="BM838" s="454"/>
      <c r="BN838" s="454"/>
      <c r="BO838" s="454"/>
      <c r="BP838" s="454"/>
      <c r="BQ838" s="454"/>
      <c r="BR838" s="454"/>
      <c r="BS838" s="454"/>
      <c r="BT838" s="454"/>
      <c r="BU838" s="454"/>
      <c r="BV838" s="454"/>
      <c r="BW838" s="454"/>
      <c r="BX838" s="454"/>
      <c r="BY838" s="454"/>
      <c r="BZ838" s="454"/>
      <c r="CA838" s="454"/>
      <c r="CB838" s="454"/>
      <c r="CC838" s="454"/>
      <c r="CD838" s="454"/>
      <c r="CE838" s="454"/>
      <c r="CF838" s="454"/>
      <c r="CG838" s="454"/>
      <c r="CH838" s="454"/>
      <c r="CI838" s="454"/>
      <c r="CJ838" s="454"/>
      <c r="CK838" s="454"/>
      <c r="CL838" s="454"/>
      <c r="CM838" s="454"/>
      <c r="CN838" s="454"/>
      <c r="CO838" s="454"/>
      <c r="CP838" s="454"/>
      <c r="CQ838" s="454"/>
      <c r="CR838" s="454"/>
      <c r="CS838" s="454"/>
      <c r="CT838" s="454"/>
      <c r="CU838" s="454"/>
      <c r="CV838" s="454"/>
      <c r="CW838" s="454"/>
      <c r="CX838" s="454"/>
      <c r="CY838" s="454"/>
      <c r="CZ838" s="454"/>
      <c r="DA838" s="454"/>
      <c r="DB838" s="454"/>
      <c r="DC838" s="454"/>
      <c r="DD838" s="454"/>
      <c r="DE838" s="454"/>
      <c r="DF838" s="454"/>
      <c r="DG838" s="454"/>
      <c r="DH838" s="454"/>
      <c r="DI838" s="454"/>
      <c r="DJ838" s="454"/>
      <c r="DK838" s="454"/>
      <c r="DL838" s="454"/>
      <c r="DM838" s="454"/>
      <c r="DN838" s="454"/>
      <c r="DO838" s="454"/>
      <c r="DP838" s="454"/>
      <c r="DQ838" s="454"/>
      <c r="DR838" s="454"/>
      <c r="DS838" s="454"/>
      <c r="DT838" s="454"/>
      <c r="DU838" s="454"/>
      <c r="DV838" s="454"/>
      <c r="DW838" s="454"/>
      <c r="DX838" s="454"/>
      <c r="DY838" s="454"/>
      <c r="DZ838" s="454"/>
      <c r="EA838" s="454"/>
      <c r="EB838" s="454"/>
      <c r="EC838" s="454"/>
      <c r="ED838" s="454"/>
      <c r="EE838" s="454"/>
      <c r="EF838" s="454"/>
      <c r="EG838" s="454"/>
      <c r="EH838" s="454"/>
      <c r="EI838" s="454"/>
      <c r="EJ838" s="454"/>
      <c r="EK838" s="454"/>
      <c r="EL838" s="454"/>
      <c r="EM838" s="454"/>
      <c r="EN838" s="454"/>
      <c r="EO838" s="454"/>
      <c r="EP838" s="454"/>
      <c r="EQ838" s="454"/>
      <c r="ER838" s="454"/>
      <c r="ES838" s="454"/>
      <c r="ET838" s="454"/>
      <c r="EU838" s="581"/>
      <c r="EV838" s="581"/>
      <c r="EW838" s="581"/>
      <c r="EX838" s="581"/>
      <c r="EY838" s="581"/>
      <c r="EZ838" s="581"/>
      <c r="FA838" s="581"/>
      <c r="FB838" s="581"/>
      <c r="FC838" s="581"/>
      <c r="FD838" s="581"/>
      <c r="FE838" s="581"/>
    </row>
    <row r="839" spans="1:161">
      <c r="A839" s="454"/>
      <c r="B839" s="653"/>
      <c r="C839" s="454"/>
      <c r="D839" s="454"/>
      <c r="E839" s="454"/>
      <c r="F839" s="504"/>
      <c r="G839" s="454"/>
      <c r="H839" s="454"/>
      <c r="I839" s="454"/>
      <c r="J839" s="454"/>
      <c r="K839" s="454"/>
      <c r="L839" s="454"/>
      <c r="M839" s="454"/>
      <c r="N839" s="454"/>
      <c r="O839" s="454"/>
      <c r="P839" s="454"/>
      <c r="Q839" s="454"/>
      <c r="R839" s="454"/>
      <c r="S839" s="454"/>
      <c r="T839" s="454"/>
      <c r="U839" s="454"/>
      <c r="V839" s="454"/>
      <c r="W839" s="454"/>
      <c r="X839" s="454"/>
      <c r="Y839" s="454"/>
      <c r="Z839" s="454"/>
      <c r="AA839" s="454"/>
      <c r="AB839" s="454"/>
      <c r="AC839" s="454"/>
      <c r="AD839" s="454"/>
      <c r="AE839" s="454"/>
      <c r="AF839" s="454"/>
      <c r="AG839" s="454"/>
      <c r="AH839" s="454"/>
      <c r="AI839" s="454"/>
      <c r="AJ839" s="454"/>
      <c r="AK839" s="454"/>
      <c r="AL839" s="454"/>
      <c r="AM839" s="454"/>
      <c r="AN839" s="454"/>
      <c r="AO839" s="454"/>
      <c r="AP839" s="454"/>
      <c r="AQ839" s="454"/>
      <c r="AR839" s="454"/>
      <c r="AS839" s="454"/>
      <c r="AT839" s="454"/>
      <c r="AU839" s="454"/>
      <c r="AV839" s="454"/>
      <c r="AW839" s="454"/>
      <c r="AX839" s="454"/>
      <c r="AY839" s="454"/>
      <c r="AZ839" s="454"/>
      <c r="BA839" s="454"/>
      <c r="BB839" s="454"/>
      <c r="BC839" s="454"/>
      <c r="BD839" s="454"/>
      <c r="BE839" s="454"/>
      <c r="BF839" s="454"/>
      <c r="BG839" s="454"/>
      <c r="BH839" s="454"/>
      <c r="BI839" s="454"/>
      <c r="BJ839" s="454"/>
      <c r="BK839" s="454"/>
      <c r="BL839" s="454"/>
      <c r="BM839" s="454"/>
      <c r="BN839" s="454"/>
      <c r="BO839" s="454"/>
      <c r="BP839" s="454"/>
      <c r="BQ839" s="454"/>
      <c r="BR839" s="454"/>
      <c r="BS839" s="454"/>
      <c r="BT839" s="454"/>
      <c r="BU839" s="454"/>
      <c r="BV839" s="454"/>
      <c r="BW839" s="454"/>
      <c r="BX839" s="454"/>
      <c r="BY839" s="454"/>
      <c r="BZ839" s="454"/>
      <c r="CA839" s="454"/>
      <c r="CB839" s="454"/>
      <c r="CC839" s="454"/>
      <c r="CD839" s="454"/>
      <c r="CE839" s="454"/>
      <c r="CF839" s="454"/>
      <c r="CG839" s="454"/>
      <c r="CH839" s="454"/>
      <c r="CI839" s="454"/>
      <c r="CJ839" s="454"/>
      <c r="CK839" s="454"/>
      <c r="CL839" s="454"/>
      <c r="CM839" s="454"/>
      <c r="CN839" s="454"/>
      <c r="CO839" s="454"/>
      <c r="CP839" s="454"/>
      <c r="CQ839" s="454"/>
      <c r="CR839" s="454"/>
      <c r="CS839" s="454"/>
      <c r="CT839" s="454"/>
      <c r="CU839" s="454"/>
      <c r="CV839" s="454"/>
      <c r="CW839" s="454"/>
      <c r="CX839" s="454"/>
      <c r="CY839" s="454"/>
      <c r="CZ839" s="454"/>
      <c r="DA839" s="454"/>
      <c r="DB839" s="454"/>
      <c r="DC839" s="454"/>
      <c r="DD839" s="454"/>
      <c r="DE839" s="454"/>
      <c r="DF839" s="454"/>
      <c r="DG839" s="454"/>
      <c r="DH839" s="454"/>
      <c r="DI839" s="454"/>
      <c r="DJ839" s="454"/>
      <c r="DK839" s="454"/>
      <c r="DL839" s="454"/>
      <c r="DM839" s="454"/>
      <c r="DN839" s="454"/>
      <c r="DO839" s="454"/>
      <c r="DP839" s="454"/>
      <c r="DQ839" s="454"/>
      <c r="DR839" s="454"/>
      <c r="DS839" s="454"/>
      <c r="DT839" s="454"/>
      <c r="DU839" s="454"/>
      <c r="DV839" s="454"/>
      <c r="DW839" s="454"/>
      <c r="DX839" s="454"/>
      <c r="DY839" s="454"/>
      <c r="DZ839" s="454"/>
      <c r="EA839" s="454"/>
      <c r="EB839" s="454"/>
      <c r="EC839" s="454"/>
      <c r="ED839" s="454"/>
      <c r="EE839" s="454"/>
      <c r="EF839" s="454"/>
      <c r="EG839" s="454"/>
      <c r="EH839" s="454"/>
      <c r="EI839" s="454"/>
      <c r="EJ839" s="454"/>
      <c r="EK839" s="454"/>
      <c r="EL839" s="454"/>
      <c r="EM839" s="454"/>
      <c r="EN839" s="454"/>
      <c r="EO839" s="454"/>
      <c r="EP839" s="454"/>
      <c r="EQ839" s="454"/>
      <c r="ER839" s="454"/>
      <c r="ES839" s="454"/>
      <c r="ET839" s="454"/>
      <c r="EU839" s="581"/>
      <c r="EV839" s="581"/>
      <c r="EW839" s="581"/>
      <c r="EX839" s="581"/>
      <c r="EY839" s="581"/>
      <c r="EZ839" s="581"/>
      <c r="FA839" s="581"/>
      <c r="FB839" s="581"/>
      <c r="FC839" s="581"/>
      <c r="FD839" s="581"/>
      <c r="FE839" s="581"/>
    </row>
    <row r="840" spans="1:161">
      <c r="A840" s="454"/>
      <c r="B840" s="653"/>
      <c r="C840" s="454"/>
      <c r="D840" s="454"/>
      <c r="E840" s="454"/>
      <c r="F840" s="504"/>
      <c r="G840" s="454"/>
      <c r="H840" s="454"/>
      <c r="I840" s="454"/>
      <c r="J840" s="454"/>
      <c r="K840" s="454"/>
      <c r="L840" s="454"/>
      <c r="M840" s="454"/>
      <c r="N840" s="454"/>
      <c r="O840" s="454"/>
      <c r="P840" s="454"/>
      <c r="Q840" s="454"/>
      <c r="R840" s="454"/>
      <c r="S840" s="454"/>
      <c r="T840" s="454"/>
      <c r="U840" s="454"/>
      <c r="V840" s="454"/>
      <c r="W840" s="454"/>
      <c r="X840" s="454"/>
      <c r="Y840" s="454"/>
      <c r="Z840" s="454"/>
      <c r="AA840" s="454"/>
      <c r="AB840" s="454"/>
      <c r="AC840" s="454"/>
      <c r="AD840" s="454"/>
      <c r="AE840" s="454"/>
      <c r="AF840" s="454"/>
      <c r="AG840" s="454"/>
      <c r="AH840" s="454"/>
      <c r="AI840" s="454"/>
      <c r="AJ840" s="454"/>
      <c r="AK840" s="454"/>
      <c r="AL840" s="454"/>
      <c r="AM840" s="454"/>
      <c r="AN840" s="454"/>
      <c r="AO840" s="454"/>
      <c r="AP840" s="454"/>
      <c r="AQ840" s="454"/>
      <c r="AR840" s="454"/>
      <c r="AS840" s="454"/>
      <c r="AT840" s="454"/>
      <c r="AU840" s="454"/>
      <c r="AV840" s="454"/>
      <c r="AW840" s="454"/>
      <c r="AX840" s="454"/>
      <c r="AY840" s="454"/>
      <c r="AZ840" s="454"/>
      <c r="BA840" s="454"/>
      <c r="BB840" s="454"/>
      <c r="BC840" s="454"/>
      <c r="BD840" s="454"/>
      <c r="BE840" s="454"/>
      <c r="BF840" s="454"/>
      <c r="BG840" s="454"/>
      <c r="BH840" s="454"/>
      <c r="BI840" s="454"/>
      <c r="BJ840" s="454"/>
      <c r="BK840" s="454"/>
      <c r="BL840" s="454"/>
      <c r="BM840" s="454"/>
      <c r="BN840" s="454"/>
      <c r="BO840" s="454"/>
      <c r="BP840" s="454"/>
      <c r="BQ840" s="454"/>
      <c r="BR840" s="454"/>
      <c r="BS840" s="454"/>
      <c r="BT840" s="454"/>
      <c r="BU840" s="454"/>
      <c r="BV840" s="454"/>
      <c r="BW840" s="454"/>
      <c r="BX840" s="454"/>
      <c r="BY840" s="454"/>
      <c r="BZ840" s="454"/>
      <c r="CA840" s="454"/>
      <c r="CB840" s="454"/>
      <c r="CC840" s="454"/>
      <c r="CD840" s="454"/>
      <c r="CE840" s="454"/>
      <c r="CF840" s="454"/>
      <c r="CG840" s="454"/>
      <c r="CH840" s="454"/>
      <c r="CI840" s="454"/>
      <c r="CJ840" s="454"/>
      <c r="CK840" s="454"/>
      <c r="CL840" s="454"/>
      <c r="CM840" s="454"/>
      <c r="CN840" s="454"/>
      <c r="CO840" s="454"/>
      <c r="CP840" s="454"/>
      <c r="CQ840" s="454"/>
      <c r="CR840" s="454"/>
      <c r="CS840" s="454"/>
      <c r="CT840" s="454"/>
      <c r="CU840" s="454"/>
      <c r="CV840" s="454"/>
      <c r="CW840" s="454"/>
      <c r="CX840" s="454"/>
      <c r="CY840" s="454"/>
      <c r="CZ840" s="454"/>
      <c r="DA840" s="454"/>
      <c r="DB840" s="454"/>
      <c r="DC840" s="454"/>
      <c r="DD840" s="454"/>
      <c r="DE840" s="454"/>
      <c r="DF840" s="454"/>
      <c r="DG840" s="454"/>
      <c r="DH840" s="454"/>
      <c r="DI840" s="454"/>
      <c r="DJ840" s="454"/>
      <c r="DK840" s="454"/>
      <c r="DL840" s="454"/>
      <c r="DM840" s="454"/>
      <c r="DN840" s="454"/>
      <c r="DO840" s="454"/>
      <c r="DP840" s="454"/>
      <c r="DQ840" s="454"/>
      <c r="DR840" s="454"/>
      <c r="DS840" s="454"/>
      <c r="DT840" s="454"/>
      <c r="DU840" s="454"/>
      <c r="DV840" s="454"/>
      <c r="DW840" s="454"/>
      <c r="DX840" s="454"/>
      <c r="DY840" s="454"/>
      <c r="DZ840" s="454"/>
      <c r="EA840" s="454"/>
      <c r="EB840" s="454"/>
      <c r="EC840" s="454"/>
      <c r="ED840" s="454"/>
      <c r="EE840" s="454"/>
      <c r="EF840" s="454"/>
      <c r="EG840" s="454"/>
      <c r="EH840" s="454"/>
      <c r="EI840" s="454"/>
      <c r="EJ840" s="454"/>
      <c r="EK840" s="454"/>
      <c r="EL840" s="454"/>
      <c r="EM840" s="454"/>
      <c r="EN840" s="454"/>
      <c r="EO840" s="454"/>
      <c r="EP840" s="454"/>
      <c r="EQ840" s="454"/>
      <c r="ER840" s="454"/>
      <c r="ES840" s="454"/>
      <c r="ET840" s="454"/>
      <c r="EU840" s="581"/>
      <c r="EV840" s="581"/>
      <c r="EW840" s="581"/>
      <c r="EX840" s="581"/>
      <c r="EY840" s="581"/>
      <c r="EZ840" s="581"/>
      <c r="FA840" s="581"/>
      <c r="FB840" s="581"/>
      <c r="FC840" s="581"/>
      <c r="FD840" s="581"/>
      <c r="FE840" s="581"/>
    </row>
    <row r="841" spans="1:161">
      <c r="A841" s="454"/>
      <c r="B841" s="653"/>
      <c r="C841" s="454"/>
      <c r="D841" s="454"/>
      <c r="E841" s="454"/>
      <c r="F841" s="504"/>
      <c r="G841" s="454"/>
      <c r="H841" s="454"/>
      <c r="I841" s="454"/>
      <c r="J841" s="454"/>
      <c r="K841" s="454"/>
      <c r="L841" s="454"/>
      <c r="M841" s="454"/>
      <c r="N841" s="454"/>
      <c r="O841" s="454"/>
      <c r="P841" s="454"/>
      <c r="Q841" s="454"/>
      <c r="R841" s="454"/>
      <c r="S841" s="454"/>
      <c r="T841" s="454"/>
      <c r="U841" s="454"/>
      <c r="V841" s="454"/>
      <c r="W841" s="454"/>
      <c r="X841" s="454"/>
      <c r="Y841" s="454"/>
      <c r="Z841" s="454"/>
      <c r="AA841" s="454"/>
      <c r="AB841" s="454"/>
      <c r="AC841" s="454"/>
      <c r="AD841" s="454"/>
      <c r="AE841" s="454"/>
      <c r="AF841" s="454"/>
      <c r="AG841" s="454"/>
      <c r="AH841" s="454"/>
      <c r="AI841" s="454"/>
      <c r="AJ841" s="454"/>
      <c r="AK841" s="454"/>
      <c r="AL841" s="454"/>
      <c r="AM841" s="454"/>
      <c r="AN841" s="454"/>
      <c r="AO841" s="454"/>
      <c r="AP841" s="454"/>
      <c r="AQ841" s="454"/>
      <c r="AR841" s="454"/>
      <c r="AS841" s="454"/>
      <c r="AT841" s="454"/>
      <c r="AU841" s="454"/>
      <c r="AV841" s="454"/>
      <c r="AW841" s="454"/>
      <c r="AX841" s="454"/>
      <c r="AY841" s="454"/>
      <c r="AZ841" s="454"/>
      <c r="BA841" s="454"/>
      <c r="BB841" s="454"/>
      <c r="BC841" s="454"/>
      <c r="BD841" s="454"/>
      <c r="BE841" s="454"/>
      <c r="BF841" s="454"/>
      <c r="BG841" s="454"/>
      <c r="BH841" s="454"/>
      <c r="BI841" s="454"/>
      <c r="BJ841" s="454"/>
      <c r="BK841" s="454"/>
      <c r="BL841" s="454"/>
      <c r="BM841" s="454"/>
      <c r="BN841" s="454"/>
      <c r="BO841" s="454"/>
      <c r="BP841" s="454"/>
      <c r="BQ841" s="454"/>
      <c r="BR841" s="454"/>
      <c r="BS841" s="454"/>
      <c r="BT841" s="454"/>
      <c r="BU841" s="454"/>
      <c r="BV841" s="454"/>
      <c r="BW841" s="454"/>
      <c r="BX841" s="454"/>
      <c r="BY841" s="454"/>
      <c r="BZ841" s="454"/>
      <c r="CA841" s="454"/>
      <c r="CB841" s="454"/>
      <c r="CC841" s="454"/>
      <c r="CD841" s="454"/>
      <c r="CE841" s="454"/>
      <c r="CF841" s="454"/>
      <c r="CG841" s="454"/>
      <c r="CH841" s="454"/>
      <c r="CI841" s="454"/>
      <c r="CJ841" s="454"/>
      <c r="CK841" s="454"/>
      <c r="CL841" s="454"/>
      <c r="CM841" s="454"/>
      <c r="CN841" s="454"/>
      <c r="CO841" s="454"/>
      <c r="CP841" s="454"/>
      <c r="CQ841" s="454"/>
      <c r="CR841" s="454"/>
      <c r="CS841" s="454"/>
      <c r="CT841" s="454"/>
      <c r="CU841" s="454"/>
      <c r="CV841" s="454"/>
      <c r="CW841" s="454"/>
      <c r="CX841" s="454"/>
      <c r="CY841" s="454"/>
      <c r="CZ841" s="454"/>
      <c r="DA841" s="454"/>
      <c r="DB841" s="454"/>
      <c r="DC841" s="454"/>
      <c r="DD841" s="454"/>
      <c r="DE841" s="454"/>
      <c r="DF841" s="454"/>
      <c r="DG841" s="454"/>
      <c r="DH841" s="454"/>
      <c r="DI841" s="454"/>
      <c r="DJ841" s="454"/>
      <c r="DK841" s="454"/>
      <c r="DL841" s="454"/>
      <c r="DM841" s="454"/>
      <c r="DN841" s="454"/>
      <c r="DO841" s="454"/>
      <c r="DP841" s="454"/>
      <c r="DQ841" s="454"/>
      <c r="DR841" s="454"/>
      <c r="DS841" s="454"/>
      <c r="DT841" s="454"/>
      <c r="DU841" s="454"/>
      <c r="DV841" s="454"/>
      <c r="DW841" s="454"/>
      <c r="DX841" s="454"/>
      <c r="DY841" s="454"/>
      <c r="DZ841" s="454"/>
      <c r="EA841" s="454"/>
      <c r="EB841" s="454"/>
      <c r="EC841" s="454"/>
      <c r="ED841" s="454"/>
      <c r="EE841" s="454"/>
      <c r="EF841" s="454"/>
      <c r="EG841" s="454"/>
      <c r="EH841" s="454"/>
      <c r="EI841" s="454"/>
      <c r="EJ841" s="454"/>
      <c r="EK841" s="454"/>
      <c r="EL841" s="454"/>
      <c r="EM841" s="454"/>
      <c r="EN841" s="454"/>
      <c r="EO841" s="454"/>
      <c r="EP841" s="454"/>
      <c r="EQ841" s="454"/>
      <c r="ER841" s="454"/>
      <c r="ES841" s="454"/>
      <c r="ET841" s="454"/>
      <c r="EU841" s="581"/>
      <c r="EV841" s="581"/>
      <c r="EW841" s="581"/>
      <c r="EX841" s="581"/>
      <c r="EY841" s="581"/>
      <c r="EZ841" s="581"/>
      <c r="FA841" s="581"/>
      <c r="FB841" s="581"/>
      <c r="FC841" s="581"/>
      <c r="FD841" s="581"/>
      <c r="FE841" s="581"/>
    </row>
    <row r="842" spans="1:161">
      <c r="A842" s="454"/>
      <c r="B842" s="653"/>
      <c r="C842" s="454"/>
      <c r="D842" s="454"/>
      <c r="E842" s="454"/>
      <c r="F842" s="504"/>
      <c r="G842" s="454"/>
      <c r="H842" s="454"/>
      <c r="I842" s="454"/>
      <c r="J842" s="454"/>
      <c r="K842" s="454"/>
      <c r="L842" s="454"/>
      <c r="M842" s="454"/>
      <c r="N842" s="454"/>
      <c r="O842" s="454"/>
      <c r="P842" s="454"/>
      <c r="Q842" s="454"/>
      <c r="R842" s="454"/>
      <c r="S842" s="454"/>
      <c r="T842" s="454"/>
      <c r="U842" s="454"/>
      <c r="V842" s="454"/>
      <c r="W842" s="454"/>
      <c r="X842" s="454"/>
      <c r="Y842" s="454"/>
      <c r="Z842" s="454"/>
      <c r="AA842" s="454"/>
      <c r="AB842" s="454"/>
      <c r="AC842" s="454"/>
      <c r="AD842" s="454"/>
      <c r="AE842" s="454"/>
      <c r="AF842" s="454"/>
      <c r="AG842" s="454"/>
      <c r="AH842" s="454"/>
      <c r="AI842" s="454"/>
      <c r="AJ842" s="454"/>
      <c r="AK842" s="454"/>
      <c r="AL842" s="454"/>
      <c r="AM842" s="454"/>
      <c r="AN842" s="454"/>
      <c r="AO842" s="454"/>
      <c r="AP842" s="454"/>
      <c r="AQ842" s="454"/>
      <c r="AR842" s="454"/>
      <c r="AS842" s="454"/>
      <c r="AT842" s="454"/>
      <c r="AU842" s="454"/>
      <c r="AV842" s="454"/>
      <c r="AW842" s="454"/>
      <c r="AX842" s="454"/>
      <c r="AY842" s="454"/>
      <c r="AZ842" s="454"/>
      <c r="BA842" s="454"/>
      <c r="BB842" s="454"/>
      <c r="BC842" s="454"/>
      <c r="BD842" s="454"/>
      <c r="BE842" s="454"/>
      <c r="BF842" s="454"/>
      <c r="BG842" s="454"/>
      <c r="BH842" s="454"/>
      <c r="BI842" s="454"/>
      <c r="BJ842" s="454"/>
      <c r="BK842" s="454"/>
      <c r="BL842" s="454"/>
      <c r="BM842" s="454"/>
      <c r="BN842" s="454"/>
      <c r="BO842" s="454"/>
      <c r="BP842" s="454"/>
      <c r="BQ842" s="454"/>
      <c r="BR842" s="454"/>
      <c r="BS842" s="454"/>
      <c r="BT842" s="454"/>
      <c r="BU842" s="454"/>
      <c r="BV842" s="454"/>
      <c r="BW842" s="454"/>
      <c r="BX842" s="454"/>
      <c r="BY842" s="454"/>
      <c r="BZ842" s="454"/>
      <c r="CA842" s="454"/>
      <c r="CB842" s="454"/>
      <c r="CC842" s="454"/>
      <c r="CD842" s="454"/>
      <c r="CE842" s="454"/>
      <c r="CF842" s="454"/>
      <c r="CG842" s="454"/>
      <c r="CH842" s="454"/>
      <c r="CI842" s="454"/>
      <c r="CJ842" s="454"/>
      <c r="CK842" s="454"/>
      <c r="CL842" s="454"/>
      <c r="CM842" s="454"/>
      <c r="CN842" s="454"/>
      <c r="CO842" s="454"/>
      <c r="CP842" s="454"/>
      <c r="CQ842" s="454"/>
      <c r="CR842" s="454"/>
      <c r="CS842" s="454"/>
      <c r="CT842" s="454"/>
      <c r="CU842" s="454"/>
      <c r="CV842" s="454"/>
      <c r="CW842" s="454"/>
      <c r="CX842" s="454"/>
      <c r="CY842" s="454"/>
      <c r="CZ842" s="454"/>
      <c r="DA842" s="454"/>
      <c r="DB842" s="454"/>
      <c r="DC842" s="454"/>
      <c r="DD842" s="454"/>
      <c r="DE842" s="454"/>
      <c r="DF842" s="454"/>
      <c r="DG842" s="454"/>
      <c r="DH842" s="454"/>
      <c r="DI842" s="454"/>
      <c r="DJ842" s="454"/>
      <c r="DK842" s="454"/>
      <c r="DL842" s="454"/>
      <c r="DM842" s="454"/>
      <c r="DN842" s="454"/>
      <c r="DO842" s="454"/>
      <c r="DP842" s="454"/>
      <c r="DQ842" s="454"/>
      <c r="DR842" s="454"/>
      <c r="DS842" s="454"/>
      <c r="DT842" s="454"/>
      <c r="DU842" s="454"/>
      <c r="DV842" s="454"/>
      <c r="DW842" s="454"/>
      <c r="DX842" s="454"/>
      <c r="DY842" s="454"/>
      <c r="DZ842" s="454"/>
      <c r="EA842" s="454"/>
      <c r="EB842" s="454"/>
      <c r="EC842" s="454"/>
      <c r="ED842" s="454"/>
      <c r="EE842" s="454"/>
      <c r="EF842" s="454"/>
      <c r="EG842" s="454"/>
      <c r="EH842" s="454"/>
      <c r="EI842" s="454"/>
      <c r="EJ842" s="454"/>
      <c r="EK842" s="454"/>
      <c r="EL842" s="454"/>
      <c r="EM842" s="454"/>
      <c r="EN842" s="454"/>
      <c r="EO842" s="454"/>
      <c r="EP842" s="454"/>
      <c r="EQ842" s="454"/>
      <c r="ER842" s="454"/>
      <c r="ES842" s="454"/>
      <c r="ET842" s="454"/>
      <c r="EU842" s="581"/>
      <c r="EV842" s="581"/>
      <c r="EW842" s="581"/>
      <c r="EX842" s="581"/>
      <c r="EY842" s="581"/>
      <c r="EZ842" s="581"/>
      <c r="FA842" s="581"/>
      <c r="FB842" s="581"/>
      <c r="FC842" s="581"/>
      <c r="FD842" s="581"/>
      <c r="FE842" s="581"/>
    </row>
    <row r="843" spans="1:161">
      <c r="A843" s="454"/>
      <c r="B843" s="653"/>
      <c r="C843" s="454"/>
      <c r="D843" s="454"/>
      <c r="E843" s="454"/>
      <c r="F843" s="504"/>
      <c r="G843" s="454"/>
      <c r="H843" s="454"/>
      <c r="I843" s="454"/>
      <c r="J843" s="454"/>
      <c r="K843" s="454"/>
      <c r="L843" s="454"/>
      <c r="M843" s="454"/>
      <c r="N843" s="454"/>
      <c r="O843" s="454"/>
      <c r="P843" s="454"/>
      <c r="Q843" s="454"/>
      <c r="R843" s="454"/>
      <c r="S843" s="454"/>
      <c r="T843" s="454"/>
      <c r="U843" s="454"/>
      <c r="V843" s="454"/>
      <c r="W843" s="454"/>
      <c r="X843" s="454"/>
      <c r="Y843" s="454"/>
      <c r="Z843" s="454"/>
      <c r="AA843" s="454"/>
      <c r="AB843" s="454"/>
      <c r="AC843" s="454"/>
      <c r="AD843" s="454"/>
      <c r="AE843" s="454"/>
      <c r="AF843" s="454"/>
      <c r="AG843" s="454"/>
      <c r="AH843" s="454"/>
      <c r="AI843" s="454"/>
      <c r="AJ843" s="454"/>
      <c r="AK843" s="454"/>
      <c r="AL843" s="454"/>
      <c r="AM843" s="454"/>
      <c r="AN843" s="454"/>
      <c r="AO843" s="454"/>
      <c r="AP843" s="454"/>
      <c r="AQ843" s="454"/>
      <c r="AR843" s="454"/>
      <c r="AS843" s="454"/>
      <c r="AT843" s="454"/>
      <c r="AU843" s="454"/>
      <c r="AV843" s="454"/>
      <c r="AW843" s="454"/>
      <c r="AX843" s="454"/>
      <c r="AY843" s="454"/>
      <c r="AZ843" s="454"/>
      <c r="BA843" s="454"/>
      <c r="BB843" s="454"/>
      <c r="BC843" s="454"/>
      <c r="BD843" s="454"/>
      <c r="BE843" s="454"/>
      <c r="BF843" s="454"/>
      <c r="BG843" s="454"/>
      <c r="BH843" s="454"/>
      <c r="BI843" s="454"/>
      <c r="BJ843" s="454"/>
      <c r="BK843" s="454"/>
      <c r="BL843" s="454"/>
      <c r="BM843" s="454"/>
      <c r="BN843" s="454"/>
      <c r="BO843" s="454"/>
      <c r="BP843" s="454"/>
      <c r="BQ843" s="454"/>
      <c r="BR843" s="454"/>
      <c r="BS843" s="454"/>
      <c r="BT843" s="454"/>
      <c r="BU843" s="454"/>
      <c r="BV843" s="454"/>
      <c r="BW843" s="454"/>
      <c r="BX843" s="454"/>
      <c r="BY843" s="454"/>
      <c r="BZ843" s="454"/>
      <c r="CA843" s="454"/>
      <c r="CB843" s="454"/>
      <c r="CC843" s="454"/>
      <c r="CD843" s="454"/>
      <c r="CE843" s="454"/>
      <c r="CF843" s="454"/>
      <c r="CG843" s="454"/>
      <c r="CH843" s="454"/>
      <c r="CI843" s="454"/>
      <c r="CJ843" s="454"/>
      <c r="CK843" s="454"/>
      <c r="CL843" s="454"/>
      <c r="CM843" s="454"/>
      <c r="CN843" s="454"/>
      <c r="CO843" s="454"/>
      <c r="CP843" s="454"/>
      <c r="CQ843" s="454"/>
      <c r="CR843" s="454"/>
      <c r="CS843" s="454"/>
      <c r="CT843" s="454"/>
      <c r="CU843" s="454"/>
      <c r="CV843" s="454"/>
      <c r="CW843" s="454"/>
      <c r="CX843" s="454"/>
      <c r="CY843" s="454"/>
      <c r="CZ843" s="454"/>
      <c r="DA843" s="454"/>
      <c r="DB843" s="454"/>
      <c r="DC843" s="454"/>
      <c r="DD843" s="454"/>
      <c r="DE843" s="454"/>
      <c r="DF843" s="454"/>
      <c r="DG843" s="454"/>
      <c r="DH843" s="454"/>
      <c r="DI843" s="454"/>
      <c r="DJ843" s="454"/>
      <c r="DK843" s="454"/>
      <c r="DL843" s="454"/>
      <c r="DM843" s="454"/>
      <c r="DN843" s="454"/>
      <c r="DO843" s="454"/>
      <c r="DP843" s="454"/>
      <c r="DQ843" s="454"/>
      <c r="DR843" s="454"/>
      <c r="DS843" s="454"/>
      <c r="DT843" s="454"/>
      <c r="DU843" s="454"/>
      <c r="DV843" s="454"/>
      <c r="DW843" s="454"/>
      <c r="DX843" s="454"/>
      <c r="DY843" s="454"/>
      <c r="DZ843" s="454"/>
      <c r="EA843" s="454"/>
      <c r="EB843" s="454"/>
      <c r="EC843" s="454"/>
      <c r="ED843" s="454"/>
      <c r="EE843" s="454"/>
      <c r="EF843" s="454"/>
      <c r="EG843" s="454"/>
      <c r="EH843" s="454"/>
      <c r="EI843" s="454"/>
      <c r="EJ843" s="454"/>
      <c r="EK843" s="454"/>
      <c r="EL843" s="454"/>
      <c r="EM843" s="454"/>
      <c r="EN843" s="454"/>
      <c r="EO843" s="454"/>
      <c r="EP843" s="454"/>
      <c r="EQ843" s="454"/>
      <c r="ER843" s="454"/>
      <c r="ES843" s="454"/>
      <c r="ET843" s="454"/>
      <c r="EU843" s="581"/>
      <c r="EV843" s="581"/>
      <c r="EW843" s="581"/>
      <c r="EX843" s="581"/>
      <c r="EY843" s="581"/>
      <c r="EZ843" s="581"/>
      <c r="FA843" s="581"/>
      <c r="FB843" s="581"/>
      <c r="FC843" s="581"/>
      <c r="FD843" s="581"/>
      <c r="FE843" s="581"/>
    </row>
    <row r="844" spans="1:161">
      <c r="A844" s="454"/>
      <c r="B844" s="653"/>
      <c r="C844" s="454"/>
      <c r="D844" s="454"/>
      <c r="E844" s="454"/>
      <c r="F844" s="504"/>
      <c r="G844" s="454"/>
      <c r="H844" s="454"/>
      <c r="I844" s="454"/>
      <c r="J844" s="454"/>
      <c r="K844" s="454"/>
      <c r="L844" s="454"/>
      <c r="M844" s="454"/>
      <c r="N844" s="454"/>
      <c r="O844" s="454"/>
      <c r="P844" s="454"/>
      <c r="Q844" s="454"/>
      <c r="R844" s="454"/>
      <c r="S844" s="454"/>
      <c r="T844" s="454"/>
      <c r="U844" s="454"/>
      <c r="V844" s="454"/>
      <c r="W844" s="454"/>
      <c r="X844" s="454"/>
      <c r="Y844" s="454"/>
      <c r="Z844" s="454"/>
      <c r="AA844" s="454"/>
      <c r="AB844" s="454"/>
      <c r="AC844" s="454"/>
      <c r="AD844" s="454"/>
      <c r="AE844" s="454"/>
      <c r="AF844" s="454"/>
      <c r="AG844" s="454"/>
      <c r="AH844" s="454"/>
      <c r="AI844" s="454"/>
      <c r="AJ844" s="454"/>
      <c r="AK844" s="454"/>
      <c r="AL844" s="454"/>
      <c r="AM844" s="454"/>
      <c r="AN844" s="454"/>
      <c r="AO844" s="454"/>
      <c r="AP844" s="454"/>
      <c r="AQ844" s="454"/>
      <c r="AR844" s="454"/>
      <c r="AS844" s="454"/>
      <c r="AT844" s="454"/>
      <c r="AU844" s="454"/>
      <c r="AV844" s="454"/>
      <c r="AW844" s="454"/>
      <c r="AX844" s="454"/>
      <c r="AY844" s="454"/>
      <c r="AZ844" s="454"/>
      <c r="BA844" s="454"/>
      <c r="BB844" s="454"/>
      <c r="BC844" s="454"/>
      <c r="BD844" s="454"/>
      <c r="BE844" s="454"/>
      <c r="BF844" s="454"/>
      <c r="BG844" s="454"/>
      <c r="BH844" s="454"/>
      <c r="BI844" s="454"/>
      <c r="BJ844" s="454"/>
      <c r="BK844" s="454"/>
      <c r="BL844" s="454"/>
      <c r="BM844" s="454"/>
      <c r="BN844" s="454"/>
      <c r="BO844" s="454"/>
      <c r="BP844" s="454"/>
      <c r="BQ844" s="454"/>
      <c r="BR844" s="454"/>
      <c r="BS844" s="454"/>
      <c r="BT844" s="454"/>
      <c r="BU844" s="454"/>
      <c r="BV844" s="454"/>
      <c r="BW844" s="454"/>
      <c r="BX844" s="454"/>
      <c r="BY844" s="454"/>
      <c r="BZ844" s="454"/>
      <c r="CA844" s="454"/>
      <c r="CB844" s="454"/>
      <c r="CC844" s="454"/>
      <c r="CD844" s="454"/>
      <c r="CE844" s="454"/>
      <c r="CF844" s="454"/>
      <c r="CG844" s="454"/>
      <c r="CH844" s="454"/>
      <c r="CI844" s="454"/>
      <c r="CJ844" s="454"/>
      <c r="CK844" s="454"/>
      <c r="CL844" s="454"/>
      <c r="CM844" s="454"/>
      <c r="CN844" s="454"/>
      <c r="CO844" s="454"/>
      <c r="CP844" s="454"/>
      <c r="CQ844" s="454"/>
      <c r="CR844" s="454"/>
      <c r="CS844" s="454"/>
      <c r="CT844" s="454"/>
      <c r="CU844" s="454"/>
      <c r="CV844" s="454"/>
      <c r="CW844" s="454"/>
      <c r="CX844" s="454"/>
      <c r="CY844" s="454"/>
      <c r="CZ844" s="454"/>
      <c r="DA844" s="454"/>
      <c r="DB844" s="454"/>
      <c r="DC844" s="454"/>
      <c r="DD844" s="454"/>
      <c r="DE844" s="454"/>
      <c r="DF844" s="454"/>
      <c r="DG844" s="454"/>
      <c r="DH844" s="454"/>
      <c r="DI844" s="454"/>
      <c r="DJ844" s="454"/>
      <c r="DK844" s="454"/>
      <c r="DL844" s="454"/>
      <c r="DM844" s="454"/>
      <c r="DN844" s="454"/>
      <c r="DO844" s="454"/>
      <c r="DP844" s="454"/>
      <c r="DQ844" s="454"/>
      <c r="DR844" s="454"/>
      <c r="DS844" s="454"/>
      <c r="DT844" s="454"/>
      <c r="DU844" s="454"/>
      <c r="DV844" s="454"/>
      <c r="DW844" s="454"/>
      <c r="DX844" s="454"/>
      <c r="DY844" s="454"/>
      <c r="DZ844" s="454"/>
      <c r="EA844" s="454"/>
      <c r="EB844" s="454"/>
      <c r="EC844" s="454"/>
      <c r="ED844" s="454"/>
      <c r="EE844" s="454"/>
      <c r="EF844" s="454"/>
      <c r="EG844" s="454"/>
      <c r="EH844" s="454"/>
      <c r="EI844" s="454"/>
      <c r="EJ844" s="454"/>
      <c r="EK844" s="454"/>
      <c r="EL844" s="454"/>
      <c r="EM844" s="454"/>
      <c r="EN844" s="454"/>
      <c r="EO844" s="454"/>
      <c r="EP844" s="454"/>
      <c r="EQ844" s="454"/>
      <c r="ER844" s="454"/>
      <c r="ES844" s="454"/>
      <c r="ET844" s="454"/>
      <c r="EU844" s="581"/>
      <c r="EV844" s="581"/>
      <c r="EW844" s="581"/>
      <c r="EX844" s="581"/>
      <c r="EY844" s="581"/>
      <c r="EZ844" s="581"/>
      <c r="FA844" s="581"/>
      <c r="FB844" s="581"/>
      <c r="FC844" s="581"/>
      <c r="FD844" s="581"/>
      <c r="FE844" s="581"/>
    </row>
    <row r="845" spans="1:161">
      <c r="A845" s="454"/>
      <c r="B845" s="653"/>
      <c r="C845" s="454"/>
      <c r="D845" s="454"/>
      <c r="E845" s="454"/>
      <c r="F845" s="504"/>
      <c r="G845" s="454"/>
      <c r="H845" s="454"/>
      <c r="I845" s="454"/>
      <c r="J845" s="454"/>
      <c r="K845" s="454"/>
      <c r="L845" s="454"/>
      <c r="M845" s="454"/>
      <c r="N845" s="454"/>
      <c r="O845" s="454"/>
      <c r="P845" s="454"/>
      <c r="Q845" s="454"/>
      <c r="R845" s="454"/>
      <c r="S845" s="454"/>
      <c r="T845" s="454"/>
      <c r="U845" s="454"/>
      <c r="V845" s="454"/>
      <c r="W845" s="454"/>
      <c r="X845" s="454"/>
      <c r="Y845" s="454"/>
      <c r="Z845" s="454"/>
      <c r="AA845" s="454"/>
      <c r="AB845" s="454"/>
      <c r="AC845" s="454"/>
      <c r="AD845" s="454"/>
      <c r="AE845" s="454"/>
      <c r="AF845" s="454"/>
      <c r="AG845" s="454"/>
      <c r="AH845" s="454"/>
      <c r="AI845" s="454"/>
      <c r="AJ845" s="454"/>
      <c r="AK845" s="454"/>
      <c r="AL845" s="454"/>
      <c r="AM845" s="454"/>
      <c r="AN845" s="454"/>
      <c r="AO845" s="454"/>
      <c r="AP845" s="454"/>
      <c r="AQ845" s="454"/>
      <c r="AR845" s="454"/>
      <c r="AS845" s="454"/>
      <c r="AT845" s="454"/>
      <c r="AU845" s="454"/>
      <c r="AV845" s="454"/>
      <c r="AW845" s="454"/>
      <c r="AX845" s="454"/>
      <c r="AY845" s="454"/>
      <c r="AZ845" s="454"/>
      <c r="BA845" s="454"/>
      <c r="BB845" s="454"/>
      <c r="BC845" s="454"/>
      <c r="BD845" s="454"/>
      <c r="BE845" s="454"/>
      <c r="BF845" s="454"/>
      <c r="BG845" s="454"/>
      <c r="BH845" s="454"/>
      <c r="BI845" s="454"/>
      <c r="BJ845" s="454"/>
      <c r="BK845" s="454"/>
      <c r="BL845" s="454"/>
      <c r="BM845" s="454"/>
      <c r="BN845" s="454"/>
      <c r="BO845" s="454"/>
      <c r="BP845" s="454"/>
      <c r="BQ845" s="454"/>
      <c r="BR845" s="454"/>
      <c r="BS845" s="454"/>
      <c r="BT845" s="454"/>
      <c r="BU845" s="454"/>
      <c r="BV845" s="454"/>
      <c r="BW845" s="454"/>
      <c r="BX845" s="454"/>
      <c r="BY845" s="454"/>
      <c r="BZ845" s="454"/>
      <c r="CA845" s="454"/>
      <c r="CB845" s="454"/>
      <c r="CC845" s="454"/>
      <c r="CD845" s="454"/>
      <c r="CE845" s="454"/>
      <c r="CF845" s="454"/>
      <c r="CG845" s="454"/>
      <c r="CH845" s="454"/>
      <c r="CI845" s="454"/>
      <c r="CJ845" s="454"/>
      <c r="CK845" s="454"/>
      <c r="CL845" s="454"/>
      <c r="CM845" s="454"/>
      <c r="CN845" s="454"/>
      <c r="CO845" s="454"/>
      <c r="CP845" s="454"/>
      <c r="CQ845" s="454"/>
      <c r="CR845" s="454"/>
      <c r="CS845" s="454"/>
      <c r="CT845" s="454"/>
      <c r="CU845" s="454"/>
      <c r="CV845" s="454"/>
      <c r="CW845" s="454"/>
      <c r="CX845" s="454"/>
      <c r="CY845" s="454"/>
      <c r="CZ845" s="454"/>
      <c r="DA845" s="454"/>
      <c r="DB845" s="454"/>
      <c r="DC845" s="454"/>
      <c r="DD845" s="454"/>
      <c r="DE845" s="454"/>
      <c r="DF845" s="454"/>
      <c r="DG845" s="454"/>
      <c r="DH845" s="454"/>
      <c r="DI845" s="454"/>
      <c r="DJ845" s="454"/>
      <c r="DK845" s="454"/>
      <c r="DL845" s="454"/>
      <c r="DM845" s="454"/>
      <c r="DN845" s="454"/>
      <c r="DO845" s="454"/>
      <c r="DP845" s="454"/>
      <c r="DQ845" s="454"/>
      <c r="DR845" s="454"/>
      <c r="DS845" s="454"/>
      <c r="DT845" s="454"/>
      <c r="DU845" s="454"/>
      <c r="DV845" s="454"/>
      <c r="DW845" s="454"/>
      <c r="DX845" s="454"/>
      <c r="DY845" s="454"/>
      <c r="DZ845" s="454"/>
      <c r="EA845" s="454"/>
      <c r="EB845" s="454"/>
      <c r="EC845" s="454"/>
      <c r="ED845" s="454"/>
      <c r="EE845" s="454"/>
      <c r="EF845" s="454"/>
      <c r="EG845" s="454"/>
      <c r="EH845" s="454"/>
      <c r="EI845" s="454"/>
      <c r="EJ845" s="454"/>
      <c r="EK845" s="454"/>
      <c r="EL845" s="454"/>
      <c r="EM845" s="454"/>
      <c r="EN845" s="454"/>
      <c r="EO845" s="454"/>
      <c r="EP845" s="454"/>
      <c r="EQ845" s="454"/>
      <c r="ER845" s="454"/>
      <c r="ES845" s="454"/>
      <c r="ET845" s="454"/>
      <c r="EU845" s="581"/>
      <c r="EV845" s="581"/>
      <c r="EW845" s="581"/>
      <c r="EX845" s="581"/>
      <c r="EY845" s="581"/>
      <c r="EZ845" s="581"/>
      <c r="FA845" s="581"/>
      <c r="FB845" s="581"/>
      <c r="FC845" s="581"/>
      <c r="FD845" s="581"/>
      <c r="FE845" s="581"/>
    </row>
    <row r="846" spans="1:161">
      <c r="A846" s="454"/>
      <c r="B846" s="653"/>
      <c r="C846" s="454"/>
      <c r="D846" s="454"/>
      <c r="E846" s="454"/>
      <c r="F846" s="504"/>
      <c r="G846" s="454"/>
      <c r="H846" s="454"/>
      <c r="I846" s="454"/>
      <c r="J846" s="454"/>
      <c r="K846" s="454"/>
      <c r="L846" s="454"/>
      <c r="M846" s="454"/>
      <c r="N846" s="454"/>
      <c r="O846" s="454"/>
      <c r="P846" s="454"/>
      <c r="Q846" s="454"/>
      <c r="R846" s="454"/>
      <c r="S846" s="454"/>
      <c r="T846" s="454"/>
      <c r="U846" s="454"/>
      <c r="V846" s="454"/>
      <c r="W846" s="454"/>
      <c r="X846" s="454"/>
      <c r="Y846" s="454"/>
      <c r="Z846" s="454"/>
      <c r="AA846" s="454"/>
      <c r="AB846" s="454"/>
      <c r="AC846" s="454"/>
      <c r="AD846" s="454"/>
      <c r="AE846" s="454"/>
      <c r="AF846" s="454"/>
      <c r="AG846" s="454"/>
      <c r="AH846" s="454"/>
      <c r="AI846" s="454"/>
      <c r="AJ846" s="454"/>
      <c r="AK846" s="454"/>
      <c r="AL846" s="454"/>
      <c r="AM846" s="454"/>
      <c r="AN846" s="454"/>
      <c r="AO846" s="454"/>
      <c r="AP846" s="454"/>
      <c r="AQ846" s="454"/>
      <c r="AR846" s="454"/>
      <c r="AS846" s="454"/>
      <c r="AT846" s="454"/>
      <c r="AU846" s="454"/>
      <c r="AV846" s="454"/>
      <c r="AW846" s="454"/>
      <c r="AX846" s="454"/>
      <c r="AY846" s="454"/>
      <c r="AZ846" s="454"/>
      <c r="BA846" s="454"/>
      <c r="BB846" s="454"/>
      <c r="BC846" s="454"/>
      <c r="BD846" s="454"/>
      <c r="BE846" s="454"/>
      <c r="BF846" s="454"/>
      <c r="BG846" s="454"/>
      <c r="BH846" s="454"/>
      <c r="BI846" s="454"/>
      <c r="BJ846" s="454"/>
      <c r="BK846" s="454"/>
      <c r="BL846" s="454"/>
      <c r="BM846" s="454"/>
      <c r="BN846" s="454"/>
      <c r="BO846" s="454"/>
      <c r="BP846" s="454"/>
      <c r="BQ846" s="454"/>
      <c r="BR846" s="454"/>
      <c r="BS846" s="454"/>
      <c r="BT846" s="454"/>
      <c r="BU846" s="454"/>
      <c r="BV846" s="454"/>
      <c r="BW846" s="454"/>
      <c r="BX846" s="454"/>
      <c r="BY846" s="454"/>
      <c r="BZ846" s="454"/>
      <c r="CA846" s="454"/>
      <c r="CB846" s="454"/>
      <c r="CC846" s="454"/>
      <c r="CD846" s="454"/>
      <c r="CE846" s="454"/>
      <c r="CF846" s="454"/>
      <c r="CG846" s="454"/>
      <c r="CH846" s="454"/>
      <c r="CI846" s="454"/>
      <c r="CJ846" s="454"/>
      <c r="CK846" s="454"/>
      <c r="CL846" s="454"/>
      <c r="CM846" s="454"/>
      <c r="CN846" s="454"/>
      <c r="CO846" s="454"/>
      <c r="CP846" s="454"/>
      <c r="CQ846" s="454"/>
      <c r="CR846" s="454"/>
      <c r="CS846" s="454"/>
      <c r="CT846" s="454"/>
      <c r="CU846" s="454"/>
      <c r="CV846" s="454"/>
      <c r="CW846" s="454"/>
      <c r="CX846" s="454"/>
      <c r="CY846" s="454"/>
      <c r="CZ846" s="454"/>
      <c r="DA846" s="454"/>
      <c r="DB846" s="454"/>
      <c r="DC846" s="454"/>
      <c r="DD846" s="454"/>
      <c r="DE846" s="454"/>
      <c r="DF846" s="454"/>
      <c r="DG846" s="454"/>
      <c r="DH846" s="454"/>
      <c r="DI846" s="454"/>
      <c r="DJ846" s="454"/>
      <c r="DK846" s="454"/>
      <c r="DL846" s="454"/>
      <c r="DM846" s="454"/>
      <c r="DN846" s="454"/>
      <c r="DO846" s="454"/>
      <c r="DP846" s="454"/>
      <c r="DQ846" s="454"/>
      <c r="DR846" s="454"/>
      <c r="DS846" s="454"/>
      <c r="DT846" s="454"/>
      <c r="DU846" s="454"/>
      <c r="DV846" s="454"/>
      <c r="DW846" s="454"/>
      <c r="DX846" s="454"/>
      <c r="DY846" s="454"/>
      <c r="DZ846" s="454"/>
      <c r="EA846" s="454"/>
      <c r="EB846" s="454"/>
      <c r="EC846" s="454"/>
      <c r="ED846" s="454"/>
      <c r="EE846" s="454"/>
      <c r="EF846" s="454"/>
      <c r="EG846" s="454"/>
      <c r="EH846" s="454"/>
      <c r="EI846" s="454"/>
      <c r="EJ846" s="454"/>
      <c r="EK846" s="454"/>
      <c r="EL846" s="454"/>
      <c r="EM846" s="454"/>
      <c r="EN846" s="454"/>
      <c r="EO846" s="454"/>
      <c r="EP846" s="454"/>
      <c r="EQ846" s="454"/>
      <c r="ER846" s="454"/>
      <c r="ES846" s="454"/>
      <c r="ET846" s="454"/>
      <c r="EU846" s="581"/>
      <c r="EV846" s="581"/>
      <c r="EW846" s="581"/>
      <c r="EX846" s="581"/>
      <c r="EY846" s="581"/>
      <c r="EZ846" s="581"/>
      <c r="FA846" s="581"/>
      <c r="FB846" s="581"/>
      <c r="FC846" s="581"/>
      <c r="FD846" s="581"/>
      <c r="FE846" s="581"/>
    </row>
    <row r="847" spans="1:161">
      <c r="A847" s="454"/>
      <c r="B847" s="653"/>
      <c r="C847" s="454"/>
      <c r="D847" s="454"/>
      <c r="E847" s="454"/>
      <c r="F847" s="504"/>
      <c r="G847" s="454"/>
      <c r="H847" s="454"/>
      <c r="I847" s="454"/>
      <c r="J847" s="454"/>
      <c r="K847" s="454"/>
      <c r="L847" s="454"/>
      <c r="M847" s="454"/>
      <c r="N847" s="454"/>
      <c r="O847" s="454"/>
      <c r="P847" s="454"/>
      <c r="Q847" s="454"/>
      <c r="R847" s="454"/>
      <c r="S847" s="454"/>
      <c r="T847" s="454"/>
      <c r="U847" s="454"/>
      <c r="V847" s="454"/>
      <c r="W847" s="454"/>
      <c r="X847" s="454"/>
      <c r="Y847" s="454"/>
      <c r="Z847" s="454"/>
      <c r="AA847" s="454"/>
      <c r="AB847" s="454"/>
      <c r="AC847" s="454"/>
      <c r="AD847" s="454"/>
      <c r="AE847" s="454"/>
      <c r="AF847" s="454"/>
      <c r="AG847" s="454"/>
      <c r="AH847" s="454"/>
      <c r="AI847" s="454"/>
      <c r="AJ847" s="454"/>
      <c r="AK847" s="454"/>
      <c r="AL847" s="454"/>
      <c r="AM847" s="454"/>
      <c r="AN847" s="454"/>
      <c r="AO847" s="454"/>
      <c r="AP847" s="454"/>
      <c r="AQ847" s="454"/>
      <c r="AR847" s="454"/>
      <c r="AS847" s="454"/>
      <c r="AT847" s="454"/>
      <c r="AU847" s="454"/>
      <c r="AV847" s="454"/>
      <c r="AW847" s="454"/>
      <c r="AX847" s="454"/>
      <c r="AY847" s="454"/>
      <c r="AZ847" s="454"/>
      <c r="BA847" s="454"/>
      <c r="BB847" s="454"/>
      <c r="BC847" s="454"/>
      <c r="BD847" s="454"/>
      <c r="BE847" s="454"/>
      <c r="BF847" s="454"/>
      <c r="BG847" s="454"/>
      <c r="BH847" s="454"/>
      <c r="BI847" s="454"/>
      <c r="BJ847" s="454"/>
      <c r="BK847" s="454"/>
      <c r="BL847" s="454"/>
      <c r="BM847" s="454"/>
      <c r="BN847" s="454"/>
      <c r="BO847" s="454"/>
      <c r="BP847" s="454"/>
      <c r="BQ847" s="454"/>
      <c r="BR847" s="454"/>
      <c r="BS847" s="454"/>
      <c r="BT847" s="454"/>
      <c r="BU847" s="454"/>
      <c r="BV847" s="454"/>
      <c r="BW847" s="454"/>
      <c r="BX847" s="454"/>
      <c r="BY847" s="454"/>
      <c r="BZ847" s="454"/>
      <c r="CA847" s="454"/>
      <c r="CB847" s="454"/>
      <c r="CC847" s="454"/>
      <c r="CD847" s="454"/>
      <c r="CE847" s="454"/>
      <c r="CF847" s="454"/>
      <c r="CG847" s="454"/>
      <c r="CH847" s="454"/>
      <c r="CI847" s="454"/>
      <c r="CJ847" s="454"/>
      <c r="CK847" s="454"/>
      <c r="CL847" s="454"/>
      <c r="CM847" s="454"/>
      <c r="CN847" s="454"/>
      <c r="CO847" s="454"/>
      <c r="CP847" s="454"/>
      <c r="CQ847" s="454"/>
      <c r="CR847" s="454"/>
      <c r="CS847" s="454"/>
      <c r="CT847" s="454"/>
      <c r="CU847" s="454"/>
      <c r="CV847" s="454"/>
      <c r="CW847" s="454"/>
      <c r="CX847" s="454"/>
      <c r="CY847" s="454"/>
      <c r="CZ847" s="454"/>
      <c r="DA847" s="454"/>
      <c r="DB847" s="454"/>
      <c r="DC847" s="454"/>
      <c r="DD847" s="454"/>
      <c r="DE847" s="454"/>
      <c r="DF847" s="454"/>
      <c r="DG847" s="454"/>
      <c r="DH847" s="454"/>
      <c r="DI847" s="454"/>
      <c r="DJ847" s="454"/>
      <c r="DK847" s="454"/>
      <c r="DL847" s="454"/>
      <c r="DM847" s="454"/>
      <c r="DN847" s="454"/>
      <c r="DO847" s="454"/>
      <c r="DP847" s="454"/>
      <c r="DQ847" s="454"/>
      <c r="DR847" s="454"/>
      <c r="DS847" s="454"/>
      <c r="DT847" s="454"/>
      <c r="DU847" s="454"/>
      <c r="DV847" s="454"/>
      <c r="DW847" s="454"/>
      <c r="DX847" s="454"/>
      <c r="DY847" s="454"/>
      <c r="DZ847" s="454"/>
      <c r="EA847" s="454"/>
      <c r="EB847" s="454"/>
      <c r="EC847" s="454"/>
      <c r="ED847" s="454"/>
      <c r="EE847" s="454"/>
      <c r="EF847" s="454"/>
      <c r="EG847" s="454"/>
      <c r="EH847" s="454"/>
      <c r="EI847" s="454"/>
      <c r="EJ847" s="454"/>
      <c r="EK847" s="454"/>
      <c r="EL847" s="454"/>
      <c r="EM847" s="454"/>
      <c r="EN847" s="454"/>
      <c r="EO847" s="454"/>
      <c r="EP847" s="454"/>
      <c r="EQ847" s="454"/>
      <c r="ER847" s="454"/>
      <c r="ES847" s="454"/>
      <c r="ET847" s="454"/>
      <c r="EU847" s="581"/>
      <c r="EV847" s="581"/>
      <c r="EW847" s="581"/>
      <c r="EX847" s="581"/>
      <c r="EY847" s="581"/>
      <c r="EZ847" s="581"/>
      <c r="FA847" s="581"/>
      <c r="FB847" s="581"/>
      <c r="FC847" s="581"/>
      <c r="FD847" s="581"/>
      <c r="FE847" s="581"/>
    </row>
    <row r="848" spans="1:161">
      <c r="A848" s="454"/>
      <c r="B848" s="653"/>
      <c r="C848" s="454"/>
      <c r="D848" s="454"/>
      <c r="E848" s="454"/>
      <c r="F848" s="504"/>
      <c r="G848" s="454"/>
      <c r="H848" s="454"/>
      <c r="I848" s="454"/>
      <c r="J848" s="454"/>
      <c r="K848" s="454"/>
      <c r="L848" s="454"/>
      <c r="M848" s="454"/>
      <c r="N848" s="454"/>
      <c r="O848" s="454"/>
      <c r="P848" s="454"/>
      <c r="Q848" s="454"/>
      <c r="R848" s="454"/>
      <c r="S848" s="454"/>
      <c r="T848" s="454"/>
      <c r="U848" s="454"/>
      <c r="V848" s="454"/>
      <c r="W848" s="454"/>
      <c r="X848" s="454"/>
      <c r="Y848" s="454"/>
      <c r="Z848" s="454"/>
      <c r="AA848" s="454"/>
      <c r="AB848" s="454"/>
      <c r="AC848" s="454"/>
      <c r="AD848" s="454"/>
      <c r="AE848" s="454"/>
      <c r="AF848" s="454"/>
      <c r="AG848" s="454"/>
      <c r="AH848" s="454"/>
      <c r="AI848" s="454"/>
      <c r="AJ848" s="454"/>
      <c r="AK848" s="454"/>
      <c r="AL848" s="454"/>
      <c r="AM848" s="454"/>
      <c r="AN848" s="454"/>
      <c r="AO848" s="454"/>
      <c r="AP848" s="454"/>
      <c r="AQ848" s="454"/>
      <c r="AR848" s="454"/>
      <c r="AS848" s="454"/>
      <c r="AT848" s="454"/>
      <c r="AU848" s="454"/>
      <c r="AV848" s="454"/>
      <c r="AW848" s="454"/>
      <c r="AX848" s="454"/>
      <c r="AY848" s="454"/>
      <c r="AZ848" s="454"/>
      <c r="BA848" s="454"/>
      <c r="BB848" s="454"/>
      <c r="BC848" s="454"/>
      <c r="BD848" s="454"/>
      <c r="BE848" s="454"/>
      <c r="BF848" s="454"/>
      <c r="BG848" s="454"/>
      <c r="BH848" s="454"/>
      <c r="BI848" s="454"/>
      <c r="BJ848" s="454"/>
      <c r="BK848" s="454"/>
      <c r="BL848" s="454"/>
      <c r="BM848" s="454"/>
      <c r="BN848" s="454"/>
      <c r="BO848" s="454"/>
      <c r="BP848" s="454"/>
      <c r="BQ848" s="454"/>
      <c r="BR848" s="454"/>
      <c r="BS848" s="454"/>
      <c r="BT848" s="454"/>
      <c r="BU848" s="454"/>
      <c r="BV848" s="454"/>
      <c r="BW848" s="454"/>
      <c r="BX848" s="454"/>
      <c r="BY848" s="454"/>
      <c r="BZ848" s="454"/>
      <c r="CA848" s="454"/>
      <c r="CB848" s="454"/>
      <c r="CC848" s="454"/>
      <c r="CD848" s="454"/>
      <c r="CE848" s="454"/>
      <c r="CF848" s="454"/>
      <c r="CG848" s="454"/>
      <c r="CH848" s="454"/>
      <c r="CI848" s="454"/>
      <c r="CJ848" s="454"/>
      <c r="CK848" s="454"/>
      <c r="CL848" s="454"/>
      <c r="CM848" s="454"/>
      <c r="CN848" s="454"/>
      <c r="CO848" s="454"/>
      <c r="CP848" s="454"/>
      <c r="CQ848" s="454"/>
      <c r="CR848" s="454"/>
      <c r="CS848" s="454"/>
      <c r="CT848" s="454"/>
      <c r="CU848" s="454"/>
      <c r="CV848" s="454"/>
      <c r="CW848" s="454"/>
      <c r="CX848" s="454"/>
      <c r="CY848" s="454"/>
      <c r="CZ848" s="454"/>
      <c r="DA848" s="454"/>
      <c r="DB848" s="454"/>
      <c r="DC848" s="454"/>
      <c r="DD848" s="454"/>
      <c r="DE848" s="454"/>
      <c r="DF848" s="454"/>
      <c r="DG848" s="454"/>
      <c r="DH848" s="454"/>
      <c r="DI848" s="454"/>
      <c r="DJ848" s="454"/>
      <c r="DK848" s="454"/>
      <c r="DL848" s="454"/>
      <c r="DM848" s="454"/>
      <c r="DN848" s="454"/>
      <c r="DO848" s="454"/>
      <c r="DP848" s="454"/>
      <c r="DQ848" s="454"/>
      <c r="DR848" s="454"/>
      <c r="DS848" s="454"/>
      <c r="DT848" s="454"/>
      <c r="DU848" s="454"/>
      <c r="DV848" s="454"/>
      <c r="DW848" s="454"/>
      <c r="DX848" s="454"/>
      <c r="DY848" s="454"/>
      <c r="DZ848" s="454"/>
      <c r="EA848" s="454"/>
      <c r="EB848" s="454"/>
      <c r="EC848" s="454"/>
      <c r="ED848" s="454"/>
      <c r="EE848" s="454"/>
      <c r="EF848" s="454"/>
      <c r="EG848" s="454"/>
      <c r="EH848" s="454"/>
      <c r="EI848" s="454"/>
      <c r="EJ848" s="454"/>
      <c r="EK848" s="454"/>
      <c r="EL848" s="454"/>
      <c r="EM848" s="454"/>
      <c r="EN848" s="454"/>
      <c r="EO848" s="454"/>
      <c r="EP848" s="454"/>
      <c r="EQ848" s="454"/>
      <c r="ER848" s="454"/>
      <c r="ES848" s="454"/>
      <c r="ET848" s="454"/>
      <c r="EU848" s="581"/>
      <c r="EV848" s="581"/>
      <c r="EW848" s="581"/>
      <c r="EX848" s="581"/>
      <c r="EY848" s="581"/>
      <c r="EZ848" s="581"/>
      <c r="FA848" s="581"/>
      <c r="FB848" s="581"/>
      <c r="FC848" s="581"/>
      <c r="FD848" s="581"/>
      <c r="FE848" s="581"/>
    </row>
    <row r="849" spans="1:161">
      <c r="A849" s="454"/>
      <c r="B849" s="653"/>
      <c r="C849" s="454"/>
      <c r="D849" s="454"/>
      <c r="E849" s="454"/>
      <c r="F849" s="504"/>
      <c r="G849" s="454"/>
      <c r="H849" s="454"/>
      <c r="I849" s="454"/>
      <c r="J849" s="454"/>
      <c r="K849" s="454"/>
      <c r="L849" s="454"/>
      <c r="M849" s="454"/>
      <c r="N849" s="454"/>
      <c r="O849" s="454"/>
      <c r="P849" s="454"/>
      <c r="Q849" s="454"/>
      <c r="R849" s="454"/>
      <c r="S849" s="454"/>
      <c r="T849" s="454"/>
      <c r="U849" s="454"/>
      <c r="V849" s="454"/>
      <c r="W849" s="454"/>
      <c r="X849" s="454"/>
      <c r="Y849" s="454"/>
      <c r="Z849" s="454"/>
      <c r="AA849" s="454"/>
      <c r="AB849" s="454"/>
      <c r="AC849" s="454"/>
      <c r="AD849" s="454"/>
      <c r="AE849" s="454"/>
      <c r="AF849" s="454"/>
      <c r="AG849" s="454"/>
      <c r="AH849" s="454"/>
      <c r="AI849" s="454"/>
      <c r="AJ849" s="454"/>
      <c r="AK849" s="454"/>
      <c r="AL849" s="454"/>
      <c r="AM849" s="454"/>
      <c r="AN849" s="454"/>
      <c r="AO849" s="454"/>
      <c r="AP849" s="454"/>
      <c r="AQ849" s="454"/>
      <c r="AR849" s="454"/>
      <c r="AS849" s="454"/>
      <c r="AT849" s="454"/>
      <c r="AU849" s="454"/>
      <c r="AV849" s="454"/>
      <c r="AW849" s="454"/>
      <c r="AX849" s="454"/>
      <c r="AY849" s="454"/>
      <c r="AZ849" s="454"/>
      <c r="BA849" s="454"/>
      <c r="BB849" s="454"/>
      <c r="BC849" s="454"/>
      <c r="BD849" s="454"/>
      <c r="BE849" s="454"/>
      <c r="BF849" s="454"/>
      <c r="BG849" s="454"/>
      <c r="BH849" s="454"/>
      <c r="BI849" s="454"/>
      <c r="BJ849" s="454"/>
      <c r="BK849" s="454"/>
      <c r="BL849" s="454"/>
      <c r="BM849" s="454"/>
      <c r="BN849" s="454"/>
      <c r="BO849" s="454"/>
      <c r="BP849" s="454"/>
      <c r="BQ849" s="454"/>
      <c r="BR849" s="454"/>
      <c r="BS849" s="454"/>
      <c r="BT849" s="454"/>
      <c r="BU849" s="454"/>
      <c r="BV849" s="454"/>
      <c r="BW849" s="454"/>
      <c r="BX849" s="454"/>
      <c r="BY849" s="454"/>
      <c r="BZ849" s="454"/>
      <c r="CA849" s="454"/>
      <c r="CB849" s="454"/>
      <c r="CC849" s="454"/>
      <c r="CD849" s="454"/>
      <c r="CE849" s="454"/>
      <c r="CF849" s="454"/>
      <c r="CG849" s="454"/>
      <c r="CH849" s="454"/>
      <c r="CI849" s="454"/>
      <c r="CJ849" s="454"/>
      <c r="CK849" s="454"/>
      <c r="CL849" s="454"/>
      <c r="CM849" s="454"/>
      <c r="CN849" s="454"/>
      <c r="CO849" s="454"/>
      <c r="CP849" s="454"/>
      <c r="CQ849" s="454"/>
      <c r="CR849" s="454"/>
      <c r="CS849" s="454"/>
      <c r="CT849" s="454"/>
      <c r="CU849" s="454"/>
      <c r="CV849" s="454"/>
      <c r="CW849" s="454"/>
      <c r="CX849" s="454"/>
      <c r="CY849" s="454"/>
      <c r="CZ849" s="454"/>
      <c r="DA849" s="454"/>
      <c r="DB849" s="454"/>
      <c r="DC849" s="454"/>
      <c r="DD849" s="454"/>
      <c r="DE849" s="454"/>
      <c r="DF849" s="454"/>
      <c r="DG849" s="454"/>
      <c r="DH849" s="454"/>
      <c r="DI849" s="454"/>
      <c r="DJ849" s="454"/>
      <c r="DK849" s="454"/>
      <c r="DL849" s="454"/>
      <c r="DM849" s="454"/>
      <c r="DN849" s="454"/>
      <c r="DO849" s="454"/>
      <c r="DP849" s="454"/>
      <c r="DQ849" s="454"/>
      <c r="DR849" s="454"/>
      <c r="DS849" s="454"/>
      <c r="DT849" s="454"/>
      <c r="DU849" s="454"/>
      <c r="DV849" s="454"/>
      <c r="DW849" s="454"/>
      <c r="DX849" s="454"/>
      <c r="DY849" s="454"/>
      <c r="DZ849" s="454"/>
      <c r="EA849" s="454"/>
      <c r="EB849" s="454"/>
      <c r="EC849" s="454"/>
      <c r="ED849" s="454"/>
      <c r="EE849" s="454"/>
      <c r="EF849" s="454"/>
      <c r="EG849" s="454"/>
      <c r="EH849" s="454"/>
      <c r="EI849" s="454"/>
      <c r="EJ849" s="454"/>
      <c r="EK849" s="454"/>
      <c r="EL849" s="454"/>
      <c r="EM849" s="454"/>
      <c r="EN849" s="454"/>
      <c r="EO849" s="454"/>
      <c r="EP849" s="454"/>
      <c r="EQ849" s="454"/>
      <c r="ER849" s="454"/>
      <c r="ES849" s="454"/>
      <c r="ET849" s="454"/>
      <c r="EU849" s="581"/>
      <c r="EV849" s="581"/>
      <c r="EW849" s="581"/>
      <c r="EX849" s="581"/>
      <c r="EY849" s="581"/>
      <c r="EZ849" s="581"/>
      <c r="FA849" s="581"/>
      <c r="FB849" s="581"/>
      <c r="FC849" s="581"/>
      <c r="FD849" s="581"/>
      <c r="FE849" s="581"/>
    </row>
    <row r="850" spans="1:161">
      <c r="A850" s="454"/>
      <c r="B850" s="653"/>
      <c r="C850" s="454"/>
      <c r="D850" s="454"/>
      <c r="E850" s="454"/>
      <c r="F850" s="504"/>
      <c r="G850" s="454"/>
      <c r="H850" s="454"/>
      <c r="I850" s="454"/>
      <c r="J850" s="454"/>
      <c r="K850" s="454"/>
      <c r="L850" s="454"/>
      <c r="M850" s="454"/>
      <c r="N850" s="454"/>
      <c r="O850" s="454"/>
      <c r="P850" s="454"/>
      <c r="Q850" s="454"/>
      <c r="R850" s="454"/>
      <c r="S850" s="454"/>
      <c r="T850" s="454"/>
      <c r="U850" s="454"/>
      <c r="V850" s="454"/>
      <c r="W850" s="454"/>
      <c r="X850" s="454"/>
      <c r="Y850" s="454"/>
      <c r="Z850" s="454"/>
      <c r="AA850" s="454"/>
      <c r="AB850" s="454"/>
      <c r="AC850" s="454"/>
      <c r="AD850" s="454"/>
      <c r="AE850" s="454"/>
      <c r="AF850" s="454"/>
      <c r="AG850" s="454"/>
      <c r="AH850" s="454"/>
      <c r="AI850" s="454"/>
      <c r="AJ850" s="454"/>
      <c r="AK850" s="454"/>
      <c r="AL850" s="454"/>
      <c r="AM850" s="454"/>
      <c r="AN850" s="454"/>
      <c r="AO850" s="454"/>
      <c r="AP850" s="454"/>
      <c r="AQ850" s="454"/>
      <c r="AR850" s="454"/>
      <c r="AS850" s="454"/>
      <c r="AT850" s="454"/>
      <c r="AU850" s="454"/>
      <c r="AV850" s="454"/>
      <c r="AW850" s="454"/>
      <c r="AX850" s="454"/>
      <c r="AY850" s="454"/>
      <c r="AZ850" s="454"/>
      <c r="BA850" s="454"/>
      <c r="BB850" s="454"/>
      <c r="BC850" s="454"/>
      <c r="BD850" s="454"/>
      <c r="BE850" s="454"/>
      <c r="BF850" s="454"/>
      <c r="BG850" s="454"/>
      <c r="BH850" s="454"/>
      <c r="BI850" s="454"/>
      <c r="BJ850" s="454"/>
      <c r="BK850" s="454"/>
      <c r="BL850" s="454"/>
      <c r="BM850" s="454"/>
      <c r="BN850" s="454"/>
      <c r="BO850" s="454"/>
      <c r="BP850" s="454"/>
      <c r="BQ850" s="454"/>
      <c r="BR850" s="454"/>
      <c r="BS850" s="454"/>
      <c r="BT850" s="454"/>
      <c r="BU850" s="454"/>
      <c r="BV850" s="454"/>
      <c r="BW850" s="454"/>
      <c r="BX850" s="454"/>
      <c r="BY850" s="454"/>
      <c r="BZ850" s="454"/>
      <c r="CA850" s="454"/>
      <c r="CB850" s="454"/>
      <c r="CC850" s="454"/>
      <c r="CD850" s="454"/>
      <c r="CE850" s="454"/>
      <c r="CF850" s="454"/>
      <c r="CG850" s="454"/>
      <c r="CH850" s="454"/>
      <c r="CI850" s="454"/>
      <c r="CJ850" s="454"/>
      <c r="CK850" s="454"/>
      <c r="CL850" s="454"/>
      <c r="CM850" s="454"/>
      <c r="CN850" s="454"/>
      <c r="CO850" s="454"/>
      <c r="CP850" s="454"/>
      <c r="CQ850" s="454"/>
      <c r="CR850" s="454"/>
      <c r="CS850" s="454"/>
      <c r="CT850" s="454"/>
      <c r="CU850" s="454"/>
      <c r="CV850" s="454"/>
      <c r="CW850" s="454"/>
      <c r="CX850" s="454"/>
      <c r="CY850" s="454"/>
      <c r="CZ850" s="454"/>
      <c r="DA850" s="454"/>
      <c r="DB850" s="454"/>
      <c r="DC850" s="454"/>
      <c r="DD850" s="454"/>
      <c r="DE850" s="454"/>
      <c r="DF850" s="454"/>
      <c r="DG850" s="454"/>
      <c r="DH850" s="454"/>
      <c r="DI850" s="454"/>
      <c r="DJ850" s="454"/>
      <c r="DK850" s="454"/>
      <c r="DL850" s="454"/>
      <c r="DM850" s="454"/>
      <c r="DN850" s="454"/>
      <c r="DO850" s="454"/>
      <c r="DP850" s="454"/>
      <c r="DQ850" s="454"/>
      <c r="DR850" s="454"/>
      <c r="DS850" s="454"/>
      <c r="DT850" s="454"/>
      <c r="DU850" s="454"/>
      <c r="DV850" s="454"/>
      <c r="DW850" s="454"/>
      <c r="DX850" s="454"/>
      <c r="DY850" s="454"/>
      <c r="DZ850" s="454"/>
      <c r="EA850" s="454"/>
      <c r="EB850" s="454"/>
      <c r="EC850" s="454"/>
      <c r="ED850" s="454"/>
      <c r="EE850" s="454"/>
      <c r="EF850" s="454"/>
      <c r="EG850" s="454"/>
      <c r="EH850" s="454"/>
      <c r="EI850" s="454"/>
      <c r="EJ850" s="454"/>
      <c r="EK850" s="454"/>
      <c r="EL850" s="454"/>
      <c r="EM850" s="454"/>
      <c r="EN850" s="454"/>
      <c r="EO850" s="454"/>
      <c r="EP850" s="454"/>
      <c r="EQ850" s="454"/>
      <c r="ER850" s="454"/>
      <c r="ES850" s="454"/>
      <c r="ET850" s="454"/>
      <c r="EU850" s="581"/>
      <c r="EV850" s="581"/>
      <c r="EW850" s="581"/>
      <c r="EX850" s="581"/>
      <c r="EY850" s="581"/>
      <c r="EZ850" s="581"/>
      <c r="FA850" s="581"/>
      <c r="FB850" s="581"/>
      <c r="FC850" s="581"/>
      <c r="FD850" s="581"/>
      <c r="FE850" s="581"/>
    </row>
    <row r="851" spans="1:161">
      <c r="A851" s="454"/>
      <c r="B851" s="653"/>
      <c r="C851" s="454"/>
      <c r="D851" s="454"/>
      <c r="E851" s="454"/>
      <c r="F851" s="504"/>
      <c r="G851" s="454"/>
      <c r="H851" s="454"/>
      <c r="I851" s="454"/>
      <c r="J851" s="454"/>
      <c r="K851" s="454"/>
      <c r="L851" s="454"/>
      <c r="M851" s="454"/>
      <c r="N851" s="454"/>
      <c r="O851" s="454"/>
      <c r="P851" s="454"/>
      <c r="Q851" s="454"/>
      <c r="R851" s="454"/>
      <c r="S851" s="454"/>
      <c r="T851" s="454"/>
      <c r="U851" s="454"/>
      <c r="V851" s="454"/>
      <c r="W851" s="454"/>
      <c r="X851" s="454"/>
      <c r="Y851" s="454"/>
      <c r="Z851" s="454"/>
      <c r="AA851" s="454"/>
      <c r="AB851" s="454"/>
      <c r="AC851" s="454"/>
      <c r="AD851" s="454"/>
      <c r="AE851" s="454"/>
      <c r="AF851" s="454"/>
      <c r="AG851" s="454"/>
      <c r="AH851" s="454"/>
      <c r="AI851" s="454"/>
      <c r="AJ851" s="454"/>
      <c r="AK851" s="454"/>
      <c r="AL851" s="454"/>
      <c r="AM851" s="454"/>
      <c r="AN851" s="454"/>
      <c r="AO851" s="454"/>
      <c r="AP851" s="454"/>
      <c r="AQ851" s="454"/>
      <c r="AR851" s="454"/>
      <c r="AS851" s="454"/>
      <c r="AT851" s="454"/>
      <c r="AU851" s="454"/>
      <c r="AV851" s="454"/>
      <c r="AW851" s="454"/>
      <c r="AX851" s="454"/>
      <c r="AY851" s="454"/>
      <c r="AZ851" s="454"/>
      <c r="BA851" s="454"/>
      <c r="BB851" s="454"/>
      <c r="BC851" s="454"/>
      <c r="BD851" s="454"/>
      <c r="BE851" s="454"/>
      <c r="BF851" s="454"/>
      <c r="BG851" s="454"/>
      <c r="BH851" s="454"/>
      <c r="BI851" s="454"/>
      <c r="BJ851" s="454"/>
      <c r="BK851" s="454"/>
      <c r="BL851" s="454"/>
      <c r="BM851" s="454"/>
      <c r="BN851" s="454"/>
      <c r="BO851" s="454"/>
      <c r="BP851" s="454"/>
      <c r="BQ851" s="454"/>
      <c r="BR851" s="454"/>
      <c r="BS851" s="454"/>
      <c r="BT851" s="454"/>
      <c r="BU851" s="454"/>
      <c r="BV851" s="454"/>
      <c r="BW851" s="454"/>
      <c r="BX851" s="454"/>
      <c r="BY851" s="454"/>
      <c r="BZ851" s="454"/>
      <c r="CA851" s="454"/>
      <c r="CB851" s="454"/>
      <c r="CC851" s="454"/>
      <c r="CD851" s="454"/>
      <c r="CE851" s="454"/>
      <c r="CF851" s="454"/>
      <c r="CG851" s="454"/>
      <c r="CH851" s="454"/>
      <c r="CI851" s="454"/>
      <c r="CJ851" s="454"/>
      <c r="CK851" s="454"/>
      <c r="CL851" s="454"/>
      <c r="CM851" s="454"/>
      <c r="CN851" s="454"/>
      <c r="CO851" s="454"/>
      <c r="CP851" s="454"/>
      <c r="CQ851" s="454"/>
      <c r="CR851" s="454"/>
      <c r="CS851" s="454"/>
      <c r="CT851" s="454"/>
      <c r="CU851" s="454"/>
      <c r="CV851" s="454"/>
      <c r="CW851" s="454"/>
      <c r="CX851" s="454"/>
      <c r="CY851" s="454"/>
      <c r="CZ851" s="454"/>
      <c r="DA851" s="454"/>
      <c r="DB851" s="454"/>
      <c r="DC851" s="454"/>
      <c r="DD851" s="454"/>
      <c r="DE851" s="454"/>
      <c r="DF851" s="454"/>
      <c r="DG851" s="454"/>
      <c r="DH851" s="454"/>
      <c r="DI851" s="454"/>
      <c r="DJ851" s="454"/>
      <c r="DK851" s="454"/>
      <c r="DL851" s="454"/>
      <c r="DM851" s="454"/>
      <c r="DN851" s="454"/>
      <c r="DO851" s="454"/>
      <c r="DP851" s="454"/>
      <c r="DQ851" s="454"/>
      <c r="DR851" s="454"/>
      <c r="DS851" s="454"/>
      <c r="DT851" s="454"/>
      <c r="DU851" s="454"/>
      <c r="DV851" s="454"/>
      <c r="DW851" s="454"/>
      <c r="DX851" s="454"/>
      <c r="DY851" s="454"/>
      <c r="DZ851" s="454"/>
      <c r="EA851" s="454"/>
      <c r="EB851" s="454"/>
      <c r="EC851" s="454"/>
      <c r="ED851" s="454"/>
      <c r="EE851" s="454"/>
      <c r="EF851" s="454"/>
      <c r="EG851" s="454"/>
      <c r="EH851" s="454"/>
      <c r="EI851" s="454"/>
      <c r="EJ851" s="454"/>
      <c r="EK851" s="454"/>
      <c r="EL851" s="454"/>
      <c r="EM851" s="454"/>
      <c r="EN851" s="454"/>
      <c r="EO851" s="454"/>
      <c r="EP851" s="454"/>
      <c r="EQ851" s="454"/>
      <c r="ER851" s="454"/>
      <c r="ES851" s="454"/>
      <c r="ET851" s="454"/>
      <c r="EU851" s="581"/>
      <c r="EV851" s="581"/>
      <c r="EW851" s="581"/>
      <c r="EX851" s="581"/>
      <c r="EY851" s="581"/>
      <c r="EZ851" s="581"/>
      <c r="FA851" s="581"/>
      <c r="FB851" s="581"/>
      <c r="FC851" s="581"/>
      <c r="FD851" s="581"/>
      <c r="FE851" s="581"/>
    </row>
    <row r="852" spans="1:161">
      <c r="A852" s="454"/>
      <c r="B852" s="653"/>
      <c r="C852" s="454"/>
      <c r="D852" s="454"/>
      <c r="E852" s="454"/>
      <c r="F852" s="504"/>
      <c r="G852" s="454"/>
      <c r="H852" s="454"/>
      <c r="I852" s="454"/>
      <c r="J852" s="454"/>
      <c r="K852" s="454"/>
      <c r="L852" s="454"/>
      <c r="M852" s="454"/>
      <c r="N852" s="454"/>
      <c r="O852" s="454"/>
      <c r="P852" s="454"/>
      <c r="Q852" s="454"/>
      <c r="R852" s="454"/>
      <c r="S852" s="454"/>
      <c r="T852" s="454"/>
      <c r="U852" s="454"/>
      <c r="V852" s="454"/>
      <c r="W852" s="454"/>
      <c r="X852" s="454"/>
      <c r="Y852" s="454"/>
      <c r="Z852" s="454"/>
      <c r="AA852" s="454"/>
      <c r="AB852" s="454"/>
      <c r="AC852" s="454"/>
      <c r="AD852" s="454"/>
      <c r="AE852" s="454"/>
      <c r="AF852" s="454"/>
      <c r="AG852" s="454"/>
      <c r="AH852" s="454"/>
      <c r="AI852" s="454"/>
      <c r="AJ852" s="454"/>
      <c r="AK852" s="454"/>
      <c r="AL852" s="454"/>
      <c r="AM852" s="454"/>
      <c r="AN852" s="454"/>
      <c r="AO852" s="454"/>
      <c r="AP852" s="454"/>
      <c r="AQ852" s="454"/>
      <c r="AR852" s="454"/>
      <c r="AS852" s="454"/>
      <c r="AT852" s="454"/>
      <c r="AU852" s="454"/>
      <c r="AV852" s="454"/>
      <c r="AW852" s="454"/>
      <c r="AX852" s="454"/>
      <c r="AY852" s="454"/>
      <c r="AZ852" s="454"/>
      <c r="BA852" s="454"/>
      <c r="BB852" s="454"/>
      <c r="BC852" s="454"/>
      <c r="BD852" s="454"/>
      <c r="BE852" s="454"/>
      <c r="BF852" s="454"/>
      <c r="BG852" s="454"/>
      <c r="BH852" s="454"/>
      <c r="BI852" s="454"/>
      <c r="BJ852" s="454"/>
      <c r="BK852" s="454"/>
      <c r="BL852" s="454"/>
      <c r="BM852" s="454"/>
      <c r="BN852" s="454"/>
      <c r="BO852" s="454"/>
      <c r="BP852" s="454"/>
      <c r="BQ852" s="454"/>
      <c r="BR852" s="454"/>
      <c r="BS852" s="454"/>
      <c r="BT852" s="454"/>
      <c r="BU852" s="454"/>
      <c r="BV852" s="454"/>
      <c r="BW852" s="454"/>
      <c r="BX852" s="454"/>
      <c r="BY852" s="454"/>
      <c r="BZ852" s="454"/>
      <c r="CA852" s="454"/>
      <c r="CB852" s="454"/>
      <c r="CC852" s="454"/>
      <c r="CD852" s="454"/>
      <c r="CE852" s="454"/>
      <c r="CF852" s="454"/>
      <c r="CG852" s="454"/>
      <c r="CH852" s="454"/>
      <c r="CI852" s="454"/>
      <c r="CJ852" s="454"/>
      <c r="CK852" s="454"/>
      <c r="CL852" s="454"/>
      <c r="CM852" s="454"/>
      <c r="CN852" s="454"/>
      <c r="CO852" s="454"/>
      <c r="CP852" s="454"/>
      <c r="CQ852" s="454"/>
      <c r="CR852" s="454"/>
      <c r="CS852" s="454"/>
      <c r="CT852" s="454"/>
      <c r="CU852" s="454"/>
      <c r="CV852" s="454"/>
      <c r="CW852" s="454"/>
      <c r="CX852" s="454"/>
      <c r="CY852" s="454"/>
      <c r="CZ852" s="454"/>
      <c r="DA852" s="454"/>
      <c r="DB852" s="454"/>
      <c r="DC852" s="454"/>
      <c r="DD852" s="454"/>
      <c r="DE852" s="454"/>
      <c r="DF852" s="454"/>
      <c r="DG852" s="454"/>
      <c r="DH852" s="454"/>
      <c r="DI852" s="454"/>
      <c r="DJ852" s="454"/>
      <c r="DK852" s="454"/>
      <c r="DL852" s="454"/>
      <c r="DM852" s="454"/>
      <c r="DN852" s="454"/>
      <c r="DO852" s="454"/>
      <c r="DP852" s="454"/>
      <c r="DQ852" s="454"/>
      <c r="DR852" s="454"/>
      <c r="DS852" s="454"/>
      <c r="DT852" s="454"/>
      <c r="DU852" s="454"/>
      <c r="DV852" s="454"/>
      <c r="DW852" s="454"/>
      <c r="DX852" s="454"/>
      <c r="DY852" s="454"/>
      <c r="DZ852" s="454"/>
      <c r="EA852" s="454"/>
      <c r="EB852" s="454"/>
      <c r="EC852" s="454"/>
      <c r="ED852" s="454"/>
      <c r="EE852" s="454"/>
      <c r="EF852" s="454"/>
      <c r="EG852" s="454"/>
      <c r="EH852" s="454"/>
      <c r="EI852" s="454"/>
      <c r="EJ852" s="454"/>
      <c r="EK852" s="454"/>
      <c r="EL852" s="454"/>
      <c r="EM852" s="454"/>
      <c r="EN852" s="454"/>
      <c r="EO852" s="454"/>
      <c r="EP852" s="454"/>
      <c r="EQ852" s="454"/>
      <c r="ER852" s="454"/>
      <c r="ES852" s="454"/>
      <c r="ET852" s="454"/>
      <c r="EU852" s="581"/>
      <c r="EV852" s="581"/>
      <c r="EW852" s="581"/>
      <c r="EX852" s="581"/>
      <c r="EY852" s="581"/>
      <c r="EZ852" s="581"/>
      <c r="FA852" s="581"/>
      <c r="FB852" s="581"/>
      <c r="FC852" s="581"/>
      <c r="FD852" s="581"/>
      <c r="FE852" s="581"/>
    </row>
    <row r="853" spans="1:161">
      <c r="A853" s="454"/>
      <c r="B853" s="653"/>
      <c r="C853" s="454"/>
      <c r="D853" s="454"/>
      <c r="E853" s="454"/>
      <c r="F853" s="504"/>
      <c r="G853" s="454"/>
      <c r="H853" s="454"/>
      <c r="I853" s="454"/>
      <c r="J853" s="454"/>
      <c r="K853" s="454"/>
      <c r="L853" s="454"/>
      <c r="M853" s="454"/>
      <c r="N853" s="454"/>
      <c r="O853" s="454"/>
      <c r="P853" s="454"/>
      <c r="Q853" s="454"/>
      <c r="R853" s="454"/>
      <c r="S853" s="454"/>
      <c r="T853" s="454"/>
      <c r="U853" s="454"/>
      <c r="V853" s="454"/>
      <c r="W853" s="454"/>
      <c r="X853" s="454"/>
      <c r="Y853" s="454"/>
      <c r="Z853" s="454"/>
      <c r="AA853" s="454"/>
      <c r="AB853" s="454"/>
      <c r="AC853" s="454"/>
      <c r="AD853" s="454"/>
      <c r="AE853" s="454"/>
      <c r="AF853" s="454"/>
      <c r="AG853" s="454"/>
      <c r="AH853" s="454"/>
      <c r="AI853" s="454"/>
      <c r="AJ853" s="454"/>
      <c r="AK853" s="454"/>
      <c r="AL853" s="454"/>
      <c r="AM853" s="454"/>
      <c r="AN853" s="454"/>
      <c r="AO853" s="454"/>
      <c r="AP853" s="454"/>
      <c r="AQ853" s="454"/>
      <c r="AR853" s="454"/>
      <c r="AS853" s="454"/>
      <c r="AT853" s="454"/>
      <c r="AU853" s="454"/>
      <c r="AV853" s="454"/>
      <c r="AW853" s="454"/>
      <c r="AX853" s="454"/>
      <c r="AY853" s="454"/>
      <c r="AZ853" s="454"/>
      <c r="BA853" s="454"/>
      <c r="BB853" s="454"/>
      <c r="BC853" s="454"/>
      <c r="BD853" s="454"/>
      <c r="BE853" s="454"/>
      <c r="BF853" s="454"/>
      <c r="BG853" s="454"/>
      <c r="BH853" s="454"/>
      <c r="BI853" s="454"/>
      <c r="BJ853" s="454"/>
      <c r="BK853" s="454"/>
      <c r="BL853" s="454"/>
      <c r="BM853" s="454"/>
      <c r="BN853" s="454"/>
      <c r="BO853" s="454"/>
      <c r="BP853" s="454"/>
      <c r="BQ853" s="454"/>
      <c r="BR853" s="454"/>
      <c r="BS853" s="454"/>
      <c r="BT853" s="454"/>
      <c r="BU853" s="454"/>
      <c r="BV853" s="454"/>
      <c r="BW853" s="454"/>
      <c r="BX853" s="454"/>
      <c r="BY853" s="454"/>
      <c r="BZ853" s="454"/>
      <c r="CA853" s="454"/>
      <c r="CB853" s="454"/>
      <c r="CC853" s="454"/>
      <c r="CD853" s="454"/>
      <c r="CE853" s="454"/>
      <c r="CF853" s="454"/>
      <c r="CG853" s="454"/>
      <c r="CH853" s="454"/>
      <c r="CI853" s="454"/>
      <c r="CJ853" s="454"/>
      <c r="CK853" s="454"/>
      <c r="CL853" s="454"/>
      <c r="CM853" s="454"/>
      <c r="CN853" s="454"/>
      <c r="CO853" s="454"/>
      <c r="CP853" s="454"/>
      <c r="CQ853" s="454"/>
      <c r="CR853" s="454"/>
      <c r="CS853" s="454"/>
      <c r="CT853" s="454"/>
      <c r="CU853" s="454"/>
      <c r="CV853" s="454"/>
      <c r="CW853" s="454"/>
      <c r="CX853" s="454"/>
      <c r="CY853" s="454"/>
      <c r="CZ853" s="454"/>
      <c r="DA853" s="454"/>
      <c r="DB853" s="454"/>
      <c r="DC853" s="454"/>
      <c r="DD853" s="454"/>
      <c r="DE853" s="454"/>
      <c r="DF853" s="454"/>
      <c r="DG853" s="454"/>
      <c r="DH853" s="454"/>
      <c r="DI853" s="454"/>
      <c r="DJ853" s="454"/>
      <c r="DK853" s="454"/>
      <c r="DL853" s="454"/>
      <c r="DM853" s="454"/>
      <c r="DN853" s="454"/>
      <c r="DO853" s="454"/>
      <c r="DP853" s="454"/>
      <c r="DQ853" s="454"/>
      <c r="DR853" s="454"/>
      <c r="DS853" s="454"/>
      <c r="DT853" s="454"/>
      <c r="DU853" s="454"/>
      <c r="DV853" s="454"/>
      <c r="DW853" s="454"/>
      <c r="DX853" s="454"/>
      <c r="DY853" s="454"/>
      <c r="DZ853" s="454"/>
      <c r="EA853" s="454"/>
      <c r="EB853" s="454"/>
      <c r="EC853" s="454"/>
      <c r="ED853" s="454"/>
      <c r="EE853" s="454"/>
      <c r="EF853" s="454"/>
      <c r="EG853" s="454"/>
      <c r="EH853" s="454"/>
      <c r="EI853" s="454"/>
      <c r="EJ853" s="454"/>
      <c r="EK853" s="454"/>
      <c r="EL853" s="454"/>
      <c r="EM853" s="454"/>
      <c r="EN853" s="454"/>
      <c r="EO853" s="454"/>
      <c r="EP853" s="454"/>
      <c r="EQ853" s="454"/>
      <c r="ER853" s="454"/>
      <c r="ES853" s="454"/>
      <c r="ET853" s="454"/>
      <c r="EU853" s="581"/>
      <c r="EV853" s="581"/>
      <c r="EW853" s="581"/>
      <c r="EX853" s="581"/>
      <c r="EY853" s="581"/>
      <c r="EZ853" s="581"/>
      <c r="FA853" s="581"/>
      <c r="FB853" s="581"/>
      <c r="FC853" s="581"/>
      <c r="FD853" s="581"/>
      <c r="FE853" s="581"/>
    </row>
    <row r="854" spans="1:161">
      <c r="A854" s="454"/>
      <c r="B854" s="653"/>
      <c r="C854" s="454"/>
      <c r="D854" s="454"/>
      <c r="E854" s="454"/>
      <c r="F854" s="504"/>
      <c r="G854" s="454"/>
      <c r="H854" s="454"/>
      <c r="I854" s="454"/>
      <c r="J854" s="454"/>
      <c r="K854" s="454"/>
      <c r="L854" s="454"/>
      <c r="M854" s="454"/>
      <c r="N854" s="454"/>
      <c r="O854" s="454"/>
      <c r="P854" s="454"/>
      <c r="Q854" s="454"/>
      <c r="R854" s="454"/>
      <c r="S854" s="454"/>
      <c r="T854" s="454"/>
      <c r="U854" s="454"/>
      <c r="V854" s="454"/>
      <c r="W854" s="454"/>
      <c r="X854" s="454"/>
      <c r="Y854" s="454"/>
      <c r="Z854" s="454"/>
      <c r="AA854" s="454"/>
      <c r="AB854" s="454"/>
      <c r="AC854" s="454"/>
      <c r="AD854" s="454"/>
      <c r="AE854" s="454"/>
      <c r="AF854" s="454"/>
      <c r="AG854" s="454"/>
      <c r="AH854" s="454"/>
      <c r="AI854" s="454"/>
      <c r="AJ854" s="454"/>
      <c r="AK854" s="454"/>
      <c r="AL854" s="454"/>
      <c r="AM854" s="454"/>
      <c r="AN854" s="454"/>
      <c r="AO854" s="454"/>
      <c r="AP854" s="454"/>
      <c r="AQ854" s="454"/>
      <c r="AR854" s="454"/>
      <c r="AS854" s="454"/>
      <c r="AT854" s="454"/>
      <c r="AU854" s="454"/>
      <c r="AV854" s="454"/>
      <c r="AW854" s="454"/>
      <c r="AX854" s="454"/>
      <c r="AY854" s="454"/>
      <c r="AZ854" s="454"/>
      <c r="BA854" s="454"/>
      <c r="BB854" s="454"/>
      <c r="BC854" s="454"/>
      <c r="BD854" s="454"/>
      <c r="BE854" s="454"/>
      <c r="BF854" s="454"/>
      <c r="BG854" s="454"/>
      <c r="BH854" s="454"/>
      <c r="BI854" s="454"/>
      <c r="BJ854" s="454"/>
      <c r="BK854" s="454"/>
      <c r="BL854" s="454"/>
      <c r="BM854" s="454"/>
      <c r="BN854" s="454"/>
      <c r="BO854" s="454"/>
      <c r="BP854" s="454"/>
      <c r="BQ854" s="454"/>
      <c r="BR854" s="454"/>
      <c r="BS854" s="454"/>
      <c r="BT854" s="454"/>
      <c r="BU854" s="454"/>
      <c r="BV854" s="454"/>
      <c r="BW854" s="454"/>
      <c r="BX854" s="454"/>
      <c r="BY854" s="454"/>
      <c r="BZ854" s="454"/>
      <c r="CA854" s="454"/>
      <c r="CB854" s="454"/>
      <c r="CC854" s="454"/>
      <c r="CD854" s="454"/>
      <c r="CE854" s="454"/>
      <c r="CF854" s="454"/>
      <c r="CG854" s="454"/>
      <c r="CH854" s="454"/>
      <c r="CI854" s="454"/>
      <c r="CJ854" s="454"/>
      <c r="CK854" s="454"/>
      <c r="CL854" s="454"/>
      <c r="CM854" s="454"/>
      <c r="CN854" s="454"/>
      <c r="CO854" s="454"/>
      <c r="CP854" s="454"/>
      <c r="CQ854" s="454"/>
      <c r="CR854" s="454"/>
      <c r="CS854" s="454"/>
      <c r="CT854" s="454"/>
      <c r="CU854" s="454"/>
      <c r="CV854" s="454"/>
      <c r="CW854" s="454"/>
      <c r="CX854" s="454"/>
      <c r="CY854" s="454"/>
      <c r="CZ854" s="454"/>
      <c r="DA854" s="454"/>
      <c r="DB854" s="454"/>
      <c r="DC854" s="454"/>
      <c r="DD854" s="454"/>
      <c r="DE854" s="454"/>
      <c r="DF854" s="454"/>
      <c r="DG854" s="454"/>
      <c r="DH854" s="454"/>
      <c r="DI854" s="454"/>
      <c r="DJ854" s="454"/>
      <c r="DK854" s="454"/>
      <c r="DL854" s="454"/>
      <c r="DM854" s="454"/>
      <c r="DN854" s="454"/>
      <c r="DO854" s="454"/>
      <c r="DP854" s="454"/>
      <c r="DQ854" s="454"/>
      <c r="DR854" s="454"/>
      <c r="DS854" s="454"/>
      <c r="DT854" s="454"/>
      <c r="DU854" s="454"/>
      <c r="DV854" s="454"/>
      <c r="DW854" s="454"/>
      <c r="DX854" s="454"/>
      <c r="DY854" s="454"/>
      <c r="DZ854" s="454"/>
      <c r="EA854" s="454"/>
      <c r="EB854" s="454"/>
      <c r="EC854" s="454"/>
      <c r="ED854" s="454"/>
      <c r="EE854" s="454"/>
      <c r="EF854" s="454"/>
      <c r="EG854" s="454"/>
      <c r="EH854" s="454"/>
      <c r="EI854" s="454"/>
      <c r="EJ854" s="454"/>
      <c r="EK854" s="454"/>
      <c r="EL854" s="454"/>
      <c r="EM854" s="454"/>
      <c r="EN854" s="454"/>
      <c r="EO854" s="454"/>
      <c r="EP854" s="454"/>
      <c r="EQ854" s="454"/>
      <c r="ER854" s="454"/>
      <c r="ES854" s="454"/>
      <c r="ET854" s="454"/>
      <c r="EU854" s="581"/>
      <c r="EV854" s="581"/>
      <c r="EW854" s="581"/>
      <c r="EX854" s="581"/>
      <c r="EY854" s="581"/>
      <c r="EZ854" s="581"/>
      <c r="FA854" s="581"/>
      <c r="FB854" s="581"/>
      <c r="FC854" s="581"/>
      <c r="FD854" s="581"/>
      <c r="FE854" s="581"/>
    </row>
    <row r="855" spans="1:161">
      <c r="A855" s="454"/>
      <c r="B855" s="653"/>
      <c r="C855" s="454"/>
      <c r="D855" s="454"/>
      <c r="E855" s="454"/>
      <c r="F855" s="504"/>
      <c r="G855" s="454"/>
      <c r="H855" s="454"/>
      <c r="I855" s="454"/>
      <c r="J855" s="454"/>
      <c r="K855" s="454"/>
      <c r="L855" s="454"/>
      <c r="M855" s="454"/>
      <c r="N855" s="454"/>
      <c r="O855" s="454"/>
      <c r="P855" s="454"/>
      <c r="Q855" s="454"/>
      <c r="R855" s="454"/>
      <c r="S855" s="454"/>
      <c r="T855" s="454"/>
      <c r="U855" s="454"/>
      <c r="V855" s="454"/>
      <c r="W855" s="454"/>
      <c r="X855" s="454"/>
      <c r="Y855" s="454"/>
      <c r="Z855" s="454"/>
      <c r="AA855" s="454"/>
      <c r="AB855" s="454"/>
      <c r="AC855" s="454"/>
      <c r="AD855" s="454"/>
      <c r="AE855" s="454"/>
      <c r="AF855" s="454"/>
      <c r="AG855" s="454"/>
      <c r="AH855" s="454"/>
      <c r="AI855" s="454"/>
      <c r="AJ855" s="454"/>
      <c r="AK855" s="454"/>
      <c r="AL855" s="454"/>
      <c r="AM855" s="454"/>
      <c r="AN855" s="454"/>
      <c r="AO855" s="454"/>
      <c r="AP855" s="454"/>
      <c r="AQ855" s="454"/>
      <c r="AR855" s="454"/>
      <c r="AS855" s="454"/>
      <c r="AT855" s="454"/>
      <c r="AU855" s="454"/>
      <c r="AV855" s="454"/>
      <c r="AW855" s="454"/>
      <c r="AX855" s="454"/>
      <c r="AY855" s="454"/>
      <c r="AZ855" s="454"/>
      <c r="BA855" s="454"/>
      <c r="BB855" s="454"/>
      <c r="BC855" s="454"/>
      <c r="BD855" s="454"/>
      <c r="BE855" s="454"/>
      <c r="BF855" s="454"/>
      <c r="BG855" s="454"/>
      <c r="BH855" s="454"/>
      <c r="BI855" s="454"/>
      <c r="BJ855" s="454"/>
      <c r="BK855" s="454"/>
      <c r="BL855" s="454"/>
      <c r="BM855" s="454"/>
      <c r="BN855" s="454"/>
      <c r="BO855" s="454"/>
      <c r="BP855" s="454"/>
      <c r="BQ855" s="454"/>
      <c r="BR855" s="454"/>
      <c r="BS855" s="454"/>
      <c r="BT855" s="454"/>
      <c r="BU855" s="454"/>
      <c r="BV855" s="454"/>
      <c r="BW855" s="454"/>
      <c r="BX855" s="454"/>
      <c r="BY855" s="454"/>
      <c r="BZ855" s="454"/>
      <c r="CA855" s="454"/>
      <c r="CB855" s="454"/>
      <c r="CC855" s="454"/>
      <c r="CD855" s="454"/>
      <c r="CE855" s="454"/>
      <c r="CF855" s="454"/>
      <c r="CG855" s="454"/>
      <c r="CH855" s="454"/>
      <c r="CI855" s="454"/>
      <c r="CJ855" s="454"/>
      <c r="CK855" s="454"/>
      <c r="CL855" s="454"/>
      <c r="CM855" s="454"/>
      <c r="CN855" s="454"/>
      <c r="CO855" s="454"/>
      <c r="CP855" s="454"/>
      <c r="CQ855" s="454"/>
      <c r="CR855" s="454"/>
      <c r="CS855" s="454"/>
      <c r="CT855" s="454"/>
      <c r="CU855" s="454"/>
      <c r="CV855" s="454"/>
      <c r="CW855" s="454"/>
      <c r="CX855" s="454"/>
      <c r="CY855" s="454"/>
      <c r="CZ855" s="454"/>
      <c r="DA855" s="454"/>
      <c r="DB855" s="454"/>
      <c r="DC855" s="454"/>
      <c r="DD855" s="454"/>
      <c r="DE855" s="454"/>
      <c r="DF855" s="454"/>
      <c r="DG855" s="454"/>
      <c r="DH855" s="454"/>
      <c r="DI855" s="454"/>
      <c r="DJ855" s="454"/>
      <c r="DK855" s="454"/>
      <c r="DL855" s="454"/>
      <c r="DM855" s="454"/>
      <c r="DN855" s="454"/>
      <c r="DO855" s="454"/>
      <c r="DP855" s="454"/>
      <c r="DQ855" s="454"/>
      <c r="DR855" s="454"/>
      <c r="DS855" s="454"/>
      <c r="DT855" s="454"/>
      <c r="DU855" s="454"/>
      <c r="DV855" s="454"/>
      <c r="DW855" s="454"/>
      <c r="DX855" s="454"/>
      <c r="DY855" s="454"/>
      <c r="DZ855" s="454"/>
      <c r="EA855" s="454"/>
      <c r="EB855" s="454"/>
      <c r="EC855" s="454"/>
      <c r="ED855" s="454"/>
      <c r="EE855" s="454"/>
      <c r="EF855" s="454"/>
      <c r="EG855" s="454"/>
      <c r="EH855" s="454"/>
      <c r="EI855" s="454"/>
      <c r="EJ855" s="454"/>
      <c r="EK855" s="454"/>
      <c r="EL855" s="454"/>
      <c r="EM855" s="454"/>
      <c r="EN855" s="454"/>
      <c r="EO855" s="454"/>
      <c r="EP855" s="454"/>
      <c r="EQ855" s="454"/>
      <c r="ER855" s="454"/>
      <c r="ES855" s="454"/>
      <c r="ET855" s="454"/>
      <c r="EU855" s="581"/>
      <c r="EV855" s="581"/>
      <c r="EW855" s="581"/>
      <c r="EX855" s="581"/>
      <c r="EY855" s="581"/>
      <c r="EZ855" s="581"/>
      <c r="FA855" s="581"/>
      <c r="FB855" s="581"/>
      <c r="FC855" s="581"/>
      <c r="FD855" s="581"/>
      <c r="FE855" s="581"/>
    </row>
    <row r="856" spans="1:161">
      <c r="A856" s="454"/>
      <c r="B856" s="653"/>
      <c r="C856" s="454"/>
      <c r="D856" s="454"/>
      <c r="E856" s="454"/>
      <c r="F856" s="504"/>
      <c r="G856" s="454"/>
      <c r="H856" s="454"/>
      <c r="I856" s="454"/>
      <c r="J856" s="454"/>
      <c r="K856" s="454"/>
      <c r="L856" s="454"/>
      <c r="M856" s="454"/>
      <c r="N856" s="454"/>
      <c r="O856" s="454"/>
      <c r="P856" s="454"/>
      <c r="Q856" s="454"/>
      <c r="R856" s="454"/>
      <c r="S856" s="454"/>
      <c r="T856" s="454"/>
      <c r="U856" s="454"/>
      <c r="V856" s="454"/>
      <c r="W856" s="454"/>
      <c r="X856" s="454"/>
      <c r="Y856" s="454"/>
      <c r="Z856" s="454"/>
      <c r="AA856" s="454"/>
      <c r="AB856" s="454"/>
      <c r="AC856" s="454"/>
      <c r="AD856" s="454"/>
      <c r="AE856" s="454"/>
      <c r="AF856" s="454"/>
      <c r="AG856" s="454"/>
      <c r="AH856" s="454"/>
      <c r="AI856" s="454"/>
      <c r="AJ856" s="454"/>
      <c r="AK856" s="454"/>
      <c r="AL856" s="454"/>
      <c r="AM856" s="454"/>
      <c r="AN856" s="454"/>
      <c r="AO856" s="454"/>
      <c r="AP856" s="454"/>
      <c r="AQ856" s="454"/>
      <c r="AR856" s="454"/>
      <c r="AS856" s="454"/>
      <c r="AT856" s="454"/>
      <c r="AU856" s="454"/>
      <c r="AV856" s="454"/>
      <c r="AW856" s="454"/>
      <c r="AX856" s="454"/>
      <c r="AY856" s="454"/>
      <c r="AZ856" s="454"/>
      <c r="BA856" s="454"/>
      <c r="BB856" s="454"/>
      <c r="BC856" s="454"/>
      <c r="BD856" s="454"/>
      <c r="BE856" s="454"/>
      <c r="BF856" s="454"/>
      <c r="BG856" s="454"/>
      <c r="BH856" s="454"/>
      <c r="BI856" s="454"/>
      <c r="BJ856" s="454"/>
      <c r="BK856" s="454"/>
      <c r="BL856" s="454"/>
      <c r="BM856" s="454"/>
      <c r="BN856" s="454"/>
      <c r="BO856" s="454"/>
      <c r="BP856" s="454"/>
      <c r="BQ856" s="454"/>
      <c r="BR856" s="454"/>
      <c r="BS856" s="454"/>
      <c r="BT856" s="454"/>
      <c r="BU856" s="454"/>
      <c r="BV856" s="454"/>
      <c r="BW856" s="454"/>
      <c r="BX856" s="454"/>
      <c r="BY856" s="454"/>
      <c r="BZ856" s="454"/>
      <c r="CA856" s="454"/>
      <c r="CB856" s="454"/>
      <c r="CC856" s="454"/>
      <c r="CD856" s="454"/>
      <c r="CE856" s="454"/>
      <c r="CF856" s="454"/>
      <c r="CG856" s="454"/>
      <c r="CH856" s="454"/>
      <c r="CI856" s="454"/>
      <c r="CJ856" s="454"/>
      <c r="CK856" s="454"/>
      <c r="CL856" s="454"/>
      <c r="CM856" s="454"/>
      <c r="CN856" s="454"/>
      <c r="CO856" s="454"/>
      <c r="CP856" s="454"/>
      <c r="CQ856" s="454"/>
      <c r="CR856" s="454"/>
      <c r="CS856" s="454"/>
      <c r="CT856" s="454"/>
      <c r="CU856" s="454"/>
      <c r="CV856" s="454"/>
      <c r="CW856" s="454"/>
      <c r="CX856" s="454"/>
      <c r="CY856" s="454"/>
      <c r="CZ856" s="454"/>
      <c r="DA856" s="454"/>
      <c r="DB856" s="454"/>
      <c r="DC856" s="454"/>
      <c r="DD856" s="454"/>
      <c r="DE856" s="454"/>
      <c r="DF856" s="454"/>
      <c r="DG856" s="454"/>
      <c r="DH856" s="454"/>
      <c r="DI856" s="454"/>
      <c r="DJ856" s="454"/>
      <c r="DK856" s="454"/>
      <c r="DL856" s="454"/>
      <c r="DM856" s="454"/>
      <c r="DN856" s="454"/>
      <c r="DO856" s="454"/>
      <c r="DP856" s="454"/>
      <c r="DQ856" s="454"/>
      <c r="DR856" s="454"/>
      <c r="DS856" s="454"/>
      <c r="DT856" s="454"/>
      <c r="DU856" s="454"/>
      <c r="DV856" s="454"/>
      <c r="DW856" s="454"/>
      <c r="DX856" s="454"/>
      <c r="DY856" s="454"/>
      <c r="DZ856" s="454"/>
      <c r="EA856" s="454"/>
      <c r="EB856" s="454"/>
      <c r="EC856" s="454"/>
      <c r="ED856" s="454"/>
      <c r="EE856" s="454"/>
      <c r="EF856" s="454"/>
      <c r="EG856" s="454"/>
      <c r="EH856" s="454"/>
      <c r="EI856" s="454"/>
      <c r="EJ856" s="454"/>
      <c r="EK856" s="454"/>
      <c r="EL856" s="454"/>
      <c r="EM856" s="454"/>
      <c r="EN856" s="454"/>
      <c r="EO856" s="454"/>
      <c r="EP856" s="454"/>
      <c r="EQ856" s="454"/>
      <c r="ER856" s="454"/>
      <c r="ES856" s="454"/>
      <c r="ET856" s="454"/>
      <c r="EU856" s="581"/>
      <c r="EV856" s="581"/>
      <c r="EW856" s="581"/>
      <c r="EX856" s="581"/>
      <c r="EY856" s="581"/>
      <c r="EZ856" s="581"/>
      <c r="FA856" s="581"/>
      <c r="FB856" s="581"/>
      <c r="FC856" s="581"/>
      <c r="FD856" s="581"/>
      <c r="FE856" s="581"/>
    </row>
    <row r="857" spans="1:161">
      <c r="A857" s="454"/>
      <c r="B857" s="653"/>
      <c r="C857" s="454"/>
      <c r="D857" s="454"/>
      <c r="E857" s="454"/>
      <c r="F857" s="504"/>
      <c r="G857" s="454"/>
      <c r="H857" s="454"/>
      <c r="I857" s="454"/>
      <c r="J857" s="454"/>
      <c r="K857" s="454"/>
      <c r="L857" s="454"/>
      <c r="M857" s="454"/>
      <c r="N857" s="454"/>
      <c r="O857" s="454"/>
      <c r="P857" s="454"/>
      <c r="Q857" s="454"/>
      <c r="R857" s="454"/>
      <c r="S857" s="454"/>
      <c r="T857" s="454"/>
      <c r="U857" s="454"/>
      <c r="V857" s="454"/>
      <c r="W857" s="454"/>
      <c r="X857" s="454"/>
      <c r="Y857" s="454"/>
      <c r="Z857" s="454"/>
      <c r="AA857" s="454"/>
      <c r="AB857" s="454"/>
      <c r="AC857" s="454"/>
      <c r="AD857" s="454"/>
      <c r="AE857" s="454"/>
      <c r="AF857" s="454"/>
      <c r="AG857" s="454"/>
      <c r="AH857" s="454"/>
      <c r="AI857" s="454"/>
      <c r="AJ857" s="454"/>
      <c r="AK857" s="454"/>
      <c r="AL857" s="454"/>
      <c r="AM857" s="454"/>
      <c r="AN857" s="454"/>
      <c r="AO857" s="454"/>
      <c r="AP857" s="454"/>
      <c r="AQ857" s="454"/>
      <c r="AR857" s="454"/>
      <c r="AS857" s="454"/>
      <c r="AT857" s="454"/>
      <c r="AU857" s="454"/>
      <c r="AV857" s="454"/>
      <c r="AW857" s="454"/>
      <c r="AX857" s="454"/>
      <c r="AY857" s="454"/>
      <c r="AZ857" s="454"/>
      <c r="BA857" s="454"/>
      <c r="BB857" s="454"/>
      <c r="BC857" s="454"/>
      <c r="BD857" s="454"/>
      <c r="BE857" s="454"/>
      <c r="BF857" s="454"/>
      <c r="BG857" s="454"/>
      <c r="BH857" s="454"/>
      <c r="BI857" s="454"/>
      <c r="BJ857" s="454"/>
      <c r="BK857" s="454"/>
      <c r="BL857" s="454"/>
      <c r="BM857" s="454"/>
      <c r="BN857" s="454"/>
      <c r="BO857" s="454"/>
      <c r="BP857" s="454"/>
      <c r="BQ857" s="454"/>
      <c r="BR857" s="454"/>
      <c r="BS857" s="454"/>
      <c r="BT857" s="454"/>
      <c r="BU857" s="454"/>
      <c r="BV857" s="454"/>
      <c r="BW857" s="454"/>
      <c r="BX857" s="454"/>
      <c r="BY857" s="454"/>
      <c r="BZ857" s="454"/>
      <c r="CA857" s="454"/>
      <c r="CB857" s="454"/>
      <c r="CC857" s="454"/>
      <c r="CD857" s="454"/>
      <c r="CE857" s="454"/>
      <c r="CF857" s="454"/>
      <c r="CG857" s="454"/>
      <c r="CH857" s="454"/>
      <c r="CI857" s="454"/>
      <c r="CJ857" s="454"/>
      <c r="CK857" s="454"/>
      <c r="CL857" s="454"/>
      <c r="CM857" s="454"/>
      <c r="CN857" s="454"/>
      <c r="CO857" s="454"/>
      <c r="CP857" s="454"/>
      <c r="CQ857" s="454"/>
      <c r="CR857" s="454"/>
      <c r="CS857" s="454"/>
      <c r="CT857" s="454"/>
      <c r="CU857" s="454"/>
      <c r="CV857" s="454"/>
      <c r="CW857" s="454"/>
      <c r="CX857" s="454"/>
      <c r="CY857" s="454"/>
      <c r="CZ857" s="454"/>
      <c r="DA857" s="454"/>
      <c r="DB857" s="454"/>
      <c r="DC857" s="454"/>
      <c r="DD857" s="454"/>
      <c r="DE857" s="454"/>
      <c r="DF857" s="454"/>
      <c r="DG857" s="454"/>
      <c r="DH857" s="454"/>
      <c r="DI857" s="454"/>
      <c r="DJ857" s="454"/>
      <c r="DK857" s="454"/>
      <c r="DL857" s="454"/>
      <c r="DM857" s="454"/>
      <c r="DN857" s="454"/>
      <c r="DO857" s="454"/>
      <c r="DP857" s="454"/>
      <c r="DQ857" s="454"/>
      <c r="DR857" s="454"/>
      <c r="DS857" s="454"/>
      <c r="DT857" s="454"/>
      <c r="DU857" s="454"/>
      <c r="DV857" s="454"/>
      <c r="DW857" s="454"/>
      <c r="DX857" s="454"/>
      <c r="DY857" s="454"/>
      <c r="DZ857" s="454"/>
      <c r="EA857" s="454"/>
      <c r="EB857" s="454"/>
      <c r="EC857" s="454"/>
      <c r="ED857" s="454"/>
      <c r="EE857" s="454"/>
      <c r="EF857" s="454"/>
      <c r="EG857" s="454"/>
      <c r="EH857" s="454"/>
      <c r="EI857" s="454"/>
      <c r="EJ857" s="454"/>
      <c r="EK857" s="454"/>
      <c r="EL857" s="454"/>
      <c r="EM857" s="454"/>
      <c r="EN857" s="454"/>
      <c r="EO857" s="454"/>
      <c r="EP857" s="454"/>
      <c r="EQ857" s="454"/>
      <c r="ER857" s="454"/>
      <c r="ES857" s="454"/>
      <c r="ET857" s="454"/>
      <c r="EU857" s="581"/>
      <c r="EV857" s="581"/>
      <c r="EW857" s="581"/>
      <c r="EX857" s="581"/>
      <c r="EY857" s="581"/>
      <c r="EZ857" s="581"/>
      <c r="FA857" s="581"/>
      <c r="FB857" s="581"/>
      <c r="FC857" s="581"/>
      <c r="FD857" s="581"/>
      <c r="FE857" s="581"/>
    </row>
    <row r="858" spans="1:161">
      <c r="A858" s="454"/>
      <c r="B858" s="653"/>
      <c r="C858" s="454"/>
      <c r="D858" s="454"/>
      <c r="E858" s="454"/>
      <c r="F858" s="504"/>
      <c r="G858" s="454"/>
      <c r="H858" s="454"/>
      <c r="I858" s="454"/>
      <c r="J858" s="454"/>
      <c r="K858" s="454"/>
      <c r="L858" s="454"/>
      <c r="M858" s="454"/>
      <c r="N858" s="454"/>
      <c r="O858" s="454"/>
      <c r="P858" s="454"/>
      <c r="Q858" s="454"/>
      <c r="R858" s="454"/>
      <c r="S858" s="454"/>
      <c r="T858" s="454"/>
      <c r="U858" s="454"/>
      <c r="V858" s="454"/>
      <c r="W858" s="454"/>
      <c r="X858" s="454"/>
      <c r="Y858" s="454"/>
      <c r="Z858" s="454"/>
      <c r="AA858" s="454"/>
      <c r="AB858" s="454"/>
      <c r="AC858" s="454"/>
      <c r="AD858" s="454"/>
      <c r="AE858" s="454"/>
      <c r="AF858" s="454"/>
      <c r="AG858" s="454"/>
      <c r="AH858" s="454"/>
      <c r="AI858" s="454"/>
      <c r="AJ858" s="454"/>
      <c r="AK858" s="454"/>
      <c r="AL858" s="454"/>
      <c r="AM858" s="454"/>
      <c r="AN858" s="454"/>
      <c r="AO858" s="454"/>
      <c r="AP858" s="454"/>
      <c r="AQ858" s="454"/>
      <c r="AR858" s="454"/>
      <c r="AS858" s="454"/>
      <c r="AT858" s="454"/>
      <c r="AU858" s="454"/>
      <c r="AV858" s="454"/>
      <c r="AW858" s="454"/>
      <c r="AX858" s="454"/>
      <c r="AY858" s="454"/>
      <c r="AZ858" s="454"/>
      <c r="BA858" s="454"/>
      <c r="BB858" s="454"/>
      <c r="BC858" s="454"/>
      <c r="BD858" s="454"/>
      <c r="BE858" s="454"/>
      <c r="BF858" s="454"/>
      <c r="BG858" s="454"/>
      <c r="BH858" s="454"/>
      <c r="BI858" s="454"/>
      <c r="BJ858" s="454"/>
      <c r="BK858" s="454"/>
      <c r="BL858" s="454"/>
      <c r="BM858" s="454"/>
      <c r="BN858" s="454"/>
      <c r="BO858" s="454"/>
      <c r="BP858" s="454"/>
      <c r="BQ858" s="454"/>
      <c r="BR858" s="454"/>
      <c r="BS858" s="454"/>
      <c r="BT858" s="454"/>
      <c r="BU858" s="454"/>
      <c r="BV858" s="454"/>
      <c r="BW858" s="454"/>
      <c r="BX858" s="454"/>
      <c r="BY858" s="454"/>
      <c r="BZ858" s="454"/>
      <c r="CA858" s="454"/>
      <c r="CB858" s="454"/>
      <c r="CC858" s="454"/>
      <c r="CD858" s="454"/>
      <c r="CE858" s="454"/>
      <c r="CF858" s="454"/>
      <c r="CG858" s="454"/>
      <c r="CH858" s="454"/>
      <c r="CI858" s="454"/>
      <c r="CJ858" s="454"/>
      <c r="CK858" s="454"/>
      <c r="CL858" s="454"/>
      <c r="CM858" s="454"/>
      <c r="CN858" s="454"/>
      <c r="CO858" s="454"/>
      <c r="CP858" s="454"/>
      <c r="CQ858" s="454"/>
      <c r="CR858" s="454"/>
      <c r="CS858" s="454"/>
      <c r="CT858" s="454"/>
      <c r="CU858" s="454"/>
      <c r="CV858" s="454"/>
      <c r="CW858" s="454"/>
      <c r="CX858" s="454"/>
      <c r="CY858" s="454"/>
      <c r="CZ858" s="454"/>
      <c r="DA858" s="454"/>
      <c r="DB858" s="454"/>
      <c r="DC858" s="454"/>
      <c r="DD858" s="454"/>
      <c r="DE858" s="454"/>
      <c r="DF858" s="454"/>
      <c r="DG858" s="454"/>
      <c r="DH858" s="454"/>
      <c r="DI858" s="454"/>
      <c r="DJ858" s="454"/>
      <c r="DK858" s="454"/>
      <c r="DL858" s="454"/>
      <c r="DM858" s="454"/>
      <c r="DN858" s="454"/>
      <c r="DO858" s="454"/>
      <c r="DP858" s="454"/>
      <c r="DQ858" s="454"/>
      <c r="DR858" s="454"/>
      <c r="DS858" s="454"/>
      <c r="DT858" s="454"/>
      <c r="DU858" s="454"/>
      <c r="DV858" s="454"/>
      <c r="DW858" s="454"/>
      <c r="DX858" s="454"/>
      <c r="DY858" s="454"/>
      <c r="DZ858" s="454"/>
      <c r="EA858" s="454"/>
      <c r="EB858" s="454"/>
      <c r="EC858" s="454"/>
      <c r="ED858" s="454"/>
      <c r="EE858" s="454"/>
      <c r="EF858" s="454"/>
      <c r="EG858" s="454"/>
      <c r="EH858" s="454"/>
      <c r="EI858" s="454"/>
      <c r="EJ858" s="454"/>
      <c r="EK858" s="454"/>
      <c r="EL858" s="454"/>
      <c r="EM858" s="454"/>
      <c r="EN858" s="454"/>
      <c r="EO858" s="454"/>
      <c r="EP858" s="454"/>
      <c r="EQ858" s="454"/>
      <c r="ER858" s="454"/>
      <c r="ES858" s="454"/>
      <c r="ET858" s="454"/>
      <c r="EU858" s="581"/>
      <c r="EV858" s="581"/>
      <c r="EW858" s="581"/>
      <c r="EX858" s="581"/>
      <c r="EY858" s="581"/>
      <c r="EZ858" s="581"/>
      <c r="FA858" s="581"/>
      <c r="FB858" s="581"/>
      <c r="FC858" s="581"/>
      <c r="FD858" s="581"/>
      <c r="FE858" s="581"/>
    </row>
    <row r="859" spans="1:161">
      <c r="A859" s="454"/>
      <c r="B859" s="653"/>
      <c r="C859" s="454"/>
      <c r="D859" s="454"/>
      <c r="E859" s="454"/>
      <c r="F859" s="504"/>
      <c r="G859" s="454"/>
      <c r="H859" s="454"/>
      <c r="I859" s="454"/>
      <c r="J859" s="454"/>
      <c r="K859" s="454"/>
      <c r="L859" s="454"/>
      <c r="M859" s="454"/>
      <c r="N859" s="454"/>
      <c r="O859" s="454"/>
      <c r="P859" s="454"/>
      <c r="Q859" s="454"/>
      <c r="R859" s="454"/>
      <c r="S859" s="454"/>
      <c r="T859" s="454"/>
      <c r="U859" s="454"/>
      <c r="V859" s="454"/>
      <c r="W859" s="454"/>
      <c r="X859" s="454"/>
      <c r="Y859" s="454"/>
      <c r="Z859" s="454"/>
      <c r="AA859" s="454"/>
      <c r="AB859" s="454"/>
      <c r="AC859" s="454"/>
      <c r="AD859" s="454"/>
      <c r="AE859" s="454"/>
      <c r="AF859" s="454"/>
      <c r="AG859" s="454"/>
      <c r="AH859" s="454"/>
      <c r="AI859" s="454"/>
      <c r="AJ859" s="454"/>
      <c r="AK859" s="454"/>
      <c r="AL859" s="454"/>
      <c r="AM859" s="454"/>
      <c r="AN859" s="454"/>
      <c r="AO859" s="454"/>
      <c r="AP859" s="454"/>
      <c r="AQ859" s="454"/>
      <c r="AR859" s="454"/>
      <c r="AS859" s="454"/>
      <c r="AT859" s="454"/>
      <c r="AU859" s="454"/>
      <c r="AV859" s="454"/>
      <c r="AW859" s="454"/>
      <c r="AX859" s="454"/>
      <c r="AY859" s="454"/>
      <c r="AZ859" s="454"/>
      <c r="BA859" s="454"/>
      <c r="BB859" s="454"/>
      <c r="BC859" s="454"/>
      <c r="BD859" s="454"/>
      <c r="BE859" s="454"/>
      <c r="BF859" s="454"/>
      <c r="BG859" s="454"/>
      <c r="BH859" s="454"/>
      <c r="BI859" s="454"/>
      <c r="BJ859" s="454"/>
      <c r="BK859" s="454"/>
      <c r="BL859" s="454"/>
      <c r="BM859" s="454"/>
      <c r="BN859" s="454"/>
      <c r="BO859" s="454"/>
      <c r="BP859" s="454"/>
      <c r="BQ859" s="454"/>
      <c r="BR859" s="454"/>
      <c r="BS859" s="454"/>
      <c r="BT859" s="454"/>
      <c r="BU859" s="454"/>
      <c r="BV859" s="454"/>
      <c r="BW859" s="454"/>
      <c r="BX859" s="454"/>
      <c r="BY859" s="454"/>
      <c r="BZ859" s="454"/>
      <c r="CA859" s="454"/>
      <c r="CB859" s="454"/>
      <c r="CC859" s="454"/>
      <c r="CD859" s="454"/>
      <c r="CE859" s="454"/>
      <c r="CF859" s="454"/>
      <c r="CG859" s="454"/>
      <c r="CH859" s="454"/>
      <c r="CI859" s="454"/>
      <c r="CJ859" s="454"/>
      <c r="CK859" s="454"/>
      <c r="CL859" s="454"/>
      <c r="CM859" s="454"/>
      <c r="CN859" s="454"/>
      <c r="CO859" s="454"/>
      <c r="CP859" s="454"/>
      <c r="CQ859" s="454"/>
      <c r="CR859" s="454"/>
      <c r="CS859" s="454"/>
      <c r="CT859" s="454"/>
      <c r="CU859" s="454"/>
      <c r="CV859" s="454"/>
      <c r="CW859" s="454"/>
      <c r="CX859" s="454"/>
      <c r="CY859" s="454"/>
      <c r="CZ859" s="454"/>
      <c r="DA859" s="454"/>
      <c r="DB859" s="454"/>
      <c r="DC859" s="454"/>
      <c r="DD859" s="454"/>
      <c r="DE859" s="454"/>
      <c r="DF859" s="454"/>
      <c r="DG859" s="454"/>
      <c r="DH859" s="454"/>
      <c r="DI859" s="454"/>
      <c r="DJ859" s="454"/>
      <c r="DK859" s="454"/>
      <c r="DL859" s="454"/>
      <c r="DM859" s="454"/>
      <c r="DN859" s="454"/>
      <c r="DO859" s="454"/>
      <c r="DP859" s="454"/>
      <c r="DQ859" s="454"/>
      <c r="DR859" s="454"/>
      <c r="DS859" s="454"/>
      <c r="DT859" s="454"/>
      <c r="DU859" s="454"/>
      <c r="DV859" s="454"/>
      <c r="DW859" s="454"/>
      <c r="DX859" s="454"/>
      <c r="DY859" s="454"/>
      <c r="DZ859" s="454"/>
      <c r="EA859" s="454"/>
      <c r="EB859" s="454"/>
      <c r="EC859" s="454"/>
      <c r="ED859" s="454"/>
      <c r="EE859" s="454"/>
      <c r="EF859" s="454"/>
      <c r="EG859" s="454"/>
      <c r="EH859" s="454"/>
      <c r="EI859" s="454"/>
      <c r="EJ859" s="454"/>
      <c r="EK859" s="454"/>
      <c r="EL859" s="454"/>
      <c r="EM859" s="454"/>
      <c r="EN859" s="454"/>
      <c r="EO859" s="454"/>
      <c r="EP859" s="454"/>
      <c r="EQ859" s="454"/>
      <c r="ER859" s="454"/>
      <c r="ES859" s="454"/>
      <c r="ET859" s="454"/>
      <c r="EU859" s="581"/>
      <c r="EV859" s="581"/>
      <c r="EW859" s="581"/>
      <c r="EX859" s="581"/>
      <c r="EY859" s="581"/>
      <c r="EZ859" s="581"/>
      <c r="FA859" s="581"/>
      <c r="FB859" s="581"/>
      <c r="FC859" s="581"/>
      <c r="FD859" s="581"/>
      <c r="FE859" s="581"/>
    </row>
    <row r="860" spans="1:161">
      <c r="A860" s="454"/>
      <c r="B860" s="653"/>
      <c r="C860" s="454"/>
      <c r="D860" s="454"/>
      <c r="E860" s="454"/>
      <c r="F860" s="504"/>
      <c r="G860" s="454"/>
      <c r="H860" s="454"/>
      <c r="I860" s="454"/>
      <c r="J860" s="454"/>
      <c r="K860" s="454"/>
      <c r="L860" s="454"/>
      <c r="M860" s="454"/>
      <c r="N860" s="454"/>
      <c r="O860" s="454"/>
      <c r="P860" s="454"/>
      <c r="Q860" s="454"/>
      <c r="R860" s="454"/>
      <c r="S860" s="454"/>
      <c r="T860" s="454"/>
      <c r="U860" s="454"/>
      <c r="V860" s="454"/>
      <c r="W860" s="454"/>
      <c r="X860" s="454"/>
      <c r="Y860" s="454"/>
      <c r="Z860" s="454"/>
      <c r="AA860" s="454"/>
      <c r="AB860" s="454"/>
      <c r="AC860" s="454"/>
      <c r="AD860" s="454"/>
      <c r="AE860" s="454"/>
      <c r="AF860" s="454"/>
      <c r="AG860" s="454"/>
      <c r="AH860" s="454"/>
      <c r="AI860" s="454"/>
      <c r="AJ860" s="454"/>
      <c r="AK860" s="454"/>
      <c r="AL860" s="454"/>
      <c r="AM860" s="454"/>
      <c r="AN860" s="454"/>
      <c r="AO860" s="454"/>
      <c r="AP860" s="454"/>
      <c r="AQ860" s="454"/>
      <c r="AR860" s="454"/>
      <c r="AS860" s="454"/>
      <c r="AT860" s="454"/>
      <c r="AU860" s="454"/>
      <c r="AV860" s="454"/>
      <c r="AW860" s="454"/>
      <c r="AX860" s="454"/>
      <c r="AY860" s="454"/>
      <c r="AZ860" s="454"/>
      <c r="BA860" s="454"/>
      <c r="BB860" s="454"/>
      <c r="BC860" s="454"/>
      <c r="BD860" s="454"/>
      <c r="BE860" s="454"/>
      <c r="BF860" s="454"/>
      <c r="BG860" s="454"/>
      <c r="BH860" s="454"/>
      <c r="BI860" s="454"/>
      <c r="BJ860" s="454"/>
      <c r="BK860" s="454"/>
      <c r="BL860" s="454"/>
      <c r="BM860" s="454"/>
      <c r="BN860" s="454"/>
      <c r="BO860" s="454"/>
      <c r="BP860" s="454"/>
      <c r="BQ860" s="454"/>
      <c r="BR860" s="454"/>
      <c r="BS860" s="454"/>
      <c r="BT860" s="454"/>
      <c r="BU860" s="454"/>
      <c r="BV860" s="454"/>
      <c r="BW860" s="454"/>
      <c r="BX860" s="454"/>
      <c r="BY860" s="454"/>
      <c r="BZ860" s="454"/>
      <c r="CA860" s="454"/>
      <c r="CB860" s="454"/>
      <c r="CC860" s="454"/>
      <c r="CD860" s="454"/>
      <c r="CE860" s="454"/>
      <c r="CF860" s="454"/>
      <c r="CG860" s="454"/>
      <c r="CH860" s="454"/>
      <c r="CI860" s="454"/>
      <c r="CJ860" s="454"/>
      <c r="CK860" s="454"/>
      <c r="CL860" s="454"/>
      <c r="CM860" s="454"/>
      <c r="CN860" s="454"/>
      <c r="CO860" s="454"/>
      <c r="CP860" s="454"/>
      <c r="CQ860" s="454"/>
      <c r="CR860" s="454"/>
      <c r="CS860" s="454"/>
      <c r="CT860" s="454"/>
      <c r="CU860" s="454"/>
      <c r="CV860" s="454"/>
      <c r="CW860" s="454"/>
      <c r="CX860" s="454"/>
      <c r="CY860" s="454"/>
      <c r="CZ860" s="454"/>
      <c r="DA860" s="454"/>
      <c r="DB860" s="454"/>
      <c r="DC860" s="454"/>
      <c r="DD860" s="454"/>
      <c r="DE860" s="454"/>
      <c r="DF860" s="454"/>
      <c r="DG860" s="454"/>
      <c r="DH860" s="454"/>
      <c r="DI860" s="454"/>
      <c r="DJ860" s="454"/>
      <c r="DK860" s="454"/>
      <c r="DL860" s="454"/>
      <c r="DM860" s="454"/>
      <c r="DN860" s="454"/>
      <c r="DO860" s="454"/>
      <c r="DP860" s="454"/>
      <c r="DQ860" s="454"/>
      <c r="DR860" s="454"/>
      <c r="DS860" s="454"/>
      <c r="DT860" s="454"/>
      <c r="DU860" s="454"/>
      <c r="DV860" s="454"/>
      <c r="DW860" s="454"/>
      <c r="DX860" s="454"/>
      <c r="DY860" s="454"/>
      <c r="DZ860" s="454"/>
      <c r="EA860" s="454"/>
      <c r="EB860" s="454"/>
      <c r="EC860" s="454"/>
      <c r="ED860" s="454"/>
      <c r="EE860" s="454"/>
      <c r="EF860" s="454"/>
      <c r="EG860" s="454"/>
      <c r="EH860" s="454"/>
      <c r="EI860" s="454"/>
      <c r="EJ860" s="454"/>
      <c r="EK860" s="454"/>
      <c r="EL860" s="454"/>
      <c r="EM860" s="454"/>
      <c r="EN860" s="454"/>
      <c r="EO860" s="454"/>
      <c r="EP860" s="454"/>
      <c r="EQ860" s="454"/>
      <c r="ER860" s="454"/>
      <c r="ES860" s="454"/>
      <c r="ET860" s="454"/>
      <c r="EU860" s="581"/>
      <c r="EV860" s="581"/>
      <c r="EW860" s="581"/>
      <c r="EX860" s="581"/>
      <c r="EY860" s="581"/>
      <c r="EZ860" s="581"/>
      <c r="FA860" s="581"/>
      <c r="FB860" s="581"/>
      <c r="FC860" s="581"/>
      <c r="FD860" s="581"/>
      <c r="FE860" s="581"/>
    </row>
    <row r="861" spans="1:161">
      <c r="A861" s="454"/>
      <c r="B861" s="653"/>
      <c r="C861" s="454"/>
      <c r="D861" s="454"/>
      <c r="E861" s="454"/>
      <c r="F861" s="504"/>
      <c r="G861" s="454"/>
      <c r="H861" s="454"/>
      <c r="I861" s="454"/>
      <c r="J861" s="454"/>
      <c r="K861" s="454"/>
      <c r="L861" s="454"/>
      <c r="M861" s="454"/>
      <c r="N861" s="454"/>
      <c r="O861" s="454"/>
      <c r="P861" s="454"/>
      <c r="Q861" s="454"/>
      <c r="R861" s="454"/>
      <c r="S861" s="454"/>
      <c r="T861" s="454"/>
      <c r="U861" s="454"/>
      <c r="V861" s="454"/>
      <c r="W861" s="454"/>
      <c r="X861" s="454"/>
      <c r="Y861" s="454"/>
      <c r="Z861" s="454"/>
      <c r="AA861" s="454"/>
      <c r="AB861" s="454"/>
      <c r="AC861" s="454"/>
      <c r="AD861" s="454"/>
      <c r="AE861" s="454"/>
      <c r="AF861" s="454"/>
      <c r="AG861" s="454"/>
      <c r="AH861" s="454"/>
      <c r="AI861" s="454"/>
      <c r="AJ861" s="454"/>
      <c r="AK861" s="454"/>
      <c r="AL861" s="454"/>
      <c r="AM861" s="454"/>
      <c r="AN861" s="454"/>
      <c r="AO861" s="454"/>
      <c r="AP861" s="454"/>
      <c r="AQ861" s="454"/>
      <c r="AR861" s="454"/>
      <c r="AS861" s="454"/>
      <c r="AT861" s="454"/>
      <c r="AU861" s="454"/>
      <c r="AV861" s="454"/>
      <c r="AW861" s="454"/>
      <c r="AX861" s="454"/>
      <c r="AY861" s="454"/>
      <c r="AZ861" s="454"/>
      <c r="BA861" s="454"/>
      <c r="BB861" s="454"/>
      <c r="BC861" s="454"/>
      <c r="BD861" s="454"/>
      <c r="BE861" s="454"/>
      <c r="BF861" s="454"/>
      <c r="BG861" s="454"/>
      <c r="BH861" s="454"/>
      <c r="BI861" s="454"/>
      <c r="BJ861" s="454"/>
      <c r="BK861" s="454"/>
      <c r="BL861" s="454"/>
      <c r="BM861" s="454"/>
      <c r="BN861" s="454"/>
      <c r="BO861" s="454"/>
      <c r="BP861" s="454"/>
      <c r="BQ861" s="454"/>
      <c r="BR861" s="454"/>
      <c r="BS861" s="454"/>
      <c r="BT861" s="454"/>
      <c r="BU861" s="454"/>
      <c r="BV861" s="454"/>
      <c r="BW861" s="454"/>
      <c r="BX861" s="454"/>
      <c r="BY861" s="454"/>
      <c r="BZ861" s="454"/>
      <c r="CA861" s="454"/>
      <c r="CB861" s="454"/>
      <c r="CC861" s="454"/>
      <c r="CD861" s="454"/>
      <c r="CE861" s="454"/>
      <c r="CF861" s="454"/>
      <c r="CG861" s="454"/>
      <c r="CH861" s="454"/>
      <c r="CI861" s="454"/>
      <c r="CJ861" s="454"/>
      <c r="CK861" s="454"/>
      <c r="CL861" s="454"/>
      <c r="CM861" s="454"/>
      <c r="CN861" s="454"/>
      <c r="CO861" s="454"/>
      <c r="CP861" s="454"/>
      <c r="CQ861" s="454"/>
      <c r="CR861" s="454"/>
      <c r="CS861" s="454"/>
      <c r="CT861" s="454"/>
      <c r="CU861" s="454"/>
      <c r="CV861" s="454"/>
      <c r="CW861" s="454"/>
      <c r="CX861" s="454"/>
      <c r="CY861" s="454"/>
      <c r="CZ861" s="454"/>
      <c r="DA861" s="454"/>
      <c r="DB861" s="454"/>
      <c r="DC861" s="454"/>
      <c r="DD861" s="454"/>
      <c r="DE861" s="454"/>
      <c r="DF861" s="454"/>
      <c r="DG861" s="454"/>
      <c r="DH861" s="454"/>
      <c r="DI861" s="454"/>
      <c r="DJ861" s="454"/>
      <c r="DK861" s="454"/>
      <c r="DL861" s="454"/>
      <c r="DM861" s="454"/>
      <c r="DN861" s="454"/>
      <c r="DO861" s="454"/>
      <c r="DP861" s="454"/>
      <c r="DQ861" s="454"/>
      <c r="DR861" s="454"/>
      <c r="DS861" s="454"/>
      <c r="DT861" s="454"/>
      <c r="DU861" s="454"/>
      <c r="DV861" s="454"/>
      <c r="DW861" s="454"/>
      <c r="DX861" s="454"/>
      <c r="DY861" s="454"/>
      <c r="DZ861" s="454"/>
      <c r="EA861" s="454"/>
      <c r="EB861" s="454"/>
      <c r="EC861" s="454"/>
      <c r="ED861" s="454"/>
      <c r="EE861" s="454"/>
      <c r="EF861" s="454"/>
      <c r="EG861" s="454"/>
      <c r="EH861" s="454"/>
      <c r="EI861" s="454"/>
      <c r="EJ861" s="454"/>
      <c r="EK861" s="454"/>
      <c r="EL861" s="454"/>
      <c r="EM861" s="454"/>
      <c r="EN861" s="454"/>
      <c r="EO861" s="454"/>
      <c r="EP861" s="454"/>
      <c r="EQ861" s="454"/>
      <c r="ER861" s="454"/>
      <c r="ES861" s="454"/>
      <c r="ET861" s="454"/>
      <c r="EU861" s="581"/>
      <c r="EV861" s="581"/>
      <c r="EW861" s="581"/>
      <c r="EX861" s="581"/>
      <c r="EY861" s="581"/>
      <c r="EZ861" s="581"/>
      <c r="FA861" s="581"/>
      <c r="FB861" s="581"/>
      <c r="FC861" s="581"/>
      <c r="FD861" s="581"/>
      <c r="FE861" s="581"/>
    </row>
    <row r="862" spans="1:161">
      <c r="A862" s="454"/>
      <c r="B862" s="653"/>
      <c r="C862" s="454"/>
      <c r="D862" s="454"/>
      <c r="E862" s="454"/>
      <c r="F862" s="504"/>
      <c r="G862" s="454"/>
      <c r="H862" s="454"/>
      <c r="I862" s="454"/>
      <c r="J862" s="454"/>
      <c r="K862" s="454"/>
      <c r="L862" s="454"/>
      <c r="M862" s="454"/>
      <c r="N862" s="454"/>
      <c r="O862" s="454"/>
      <c r="P862" s="454"/>
      <c r="Q862" s="454"/>
      <c r="R862" s="454"/>
      <c r="S862" s="454"/>
      <c r="T862" s="454"/>
      <c r="U862" s="454"/>
      <c r="V862" s="454"/>
      <c r="W862" s="454"/>
      <c r="X862" s="454"/>
      <c r="Y862" s="454"/>
      <c r="Z862" s="454"/>
      <c r="AA862" s="454"/>
      <c r="AB862" s="454"/>
      <c r="AC862" s="454"/>
      <c r="AD862" s="454"/>
      <c r="AE862" s="454"/>
      <c r="AF862" s="454"/>
      <c r="AG862" s="454"/>
      <c r="AH862" s="454"/>
      <c r="AI862" s="454"/>
      <c r="AJ862" s="454"/>
      <c r="AK862" s="454"/>
      <c r="AL862" s="454"/>
      <c r="AM862" s="454"/>
      <c r="AN862" s="454"/>
      <c r="AO862" s="454"/>
      <c r="AP862" s="454"/>
      <c r="AQ862" s="454"/>
      <c r="AR862" s="454"/>
      <c r="AS862" s="454"/>
      <c r="AT862" s="454"/>
      <c r="AU862" s="454"/>
      <c r="AV862" s="454"/>
      <c r="AW862" s="454"/>
      <c r="AX862" s="454"/>
      <c r="AY862" s="454"/>
      <c r="AZ862" s="454"/>
      <c r="BA862" s="454"/>
      <c r="BB862" s="454"/>
      <c r="BC862" s="454"/>
      <c r="BD862" s="454"/>
      <c r="BE862" s="454"/>
      <c r="BF862" s="454"/>
      <c r="BG862" s="454"/>
      <c r="BH862" s="454"/>
      <c r="BI862" s="454"/>
      <c r="BJ862" s="454"/>
      <c r="BK862" s="454"/>
      <c r="BL862" s="454"/>
      <c r="BM862" s="454"/>
      <c r="BN862" s="454"/>
      <c r="BO862" s="454"/>
      <c r="BP862" s="454"/>
      <c r="BQ862" s="454"/>
      <c r="BR862" s="454"/>
      <c r="BS862" s="454"/>
      <c r="BT862" s="454"/>
      <c r="BU862" s="454"/>
      <c r="BV862" s="454"/>
      <c r="BW862" s="454"/>
      <c r="BX862" s="454"/>
      <c r="BY862" s="454"/>
      <c r="BZ862" s="454"/>
      <c r="CA862" s="454"/>
      <c r="CB862" s="454"/>
      <c r="CC862" s="454"/>
      <c r="CD862" s="454"/>
      <c r="CE862" s="454"/>
      <c r="CF862" s="454"/>
      <c r="CG862" s="454"/>
      <c r="CH862" s="454"/>
      <c r="CI862" s="454"/>
      <c r="CJ862" s="454"/>
      <c r="CK862" s="454"/>
      <c r="CL862" s="454"/>
      <c r="CM862" s="454"/>
      <c r="CN862" s="454"/>
      <c r="CO862" s="454"/>
      <c r="CP862" s="454"/>
      <c r="CQ862" s="454"/>
      <c r="CR862" s="454"/>
      <c r="CS862" s="454"/>
      <c r="CT862" s="454"/>
      <c r="CU862" s="454"/>
      <c r="CV862" s="454"/>
      <c r="CW862" s="454"/>
      <c r="CX862" s="454"/>
      <c r="CY862" s="454"/>
      <c r="CZ862" s="454"/>
      <c r="DA862" s="454"/>
      <c r="DB862" s="454"/>
      <c r="DC862" s="454"/>
      <c r="DD862" s="454"/>
      <c r="DE862" s="454"/>
      <c r="DF862" s="454"/>
      <c r="DG862" s="454"/>
      <c r="DH862" s="454"/>
      <c r="DI862" s="454"/>
      <c r="DJ862" s="454"/>
      <c r="DK862" s="454"/>
      <c r="DL862" s="454"/>
      <c r="DM862" s="454"/>
      <c r="DN862" s="454"/>
      <c r="DO862" s="454"/>
      <c r="DP862" s="454"/>
      <c r="DQ862" s="454"/>
      <c r="DR862" s="454"/>
      <c r="DS862" s="454"/>
      <c r="DT862" s="454"/>
      <c r="DU862" s="454"/>
      <c r="DV862" s="454"/>
      <c r="DW862" s="454"/>
      <c r="DX862" s="454"/>
      <c r="DY862" s="454"/>
      <c r="DZ862" s="454"/>
      <c r="EA862" s="454"/>
      <c r="EB862" s="454"/>
      <c r="EC862" s="454"/>
      <c r="ED862" s="454"/>
      <c r="EE862" s="454"/>
      <c r="EF862" s="454"/>
      <c r="EG862" s="454"/>
      <c r="EH862" s="454"/>
      <c r="EI862" s="454"/>
      <c r="EJ862" s="454"/>
      <c r="EK862" s="454"/>
      <c r="EL862" s="454"/>
      <c r="EM862" s="454"/>
      <c r="EN862" s="454"/>
      <c r="EO862" s="454"/>
      <c r="EP862" s="454"/>
      <c r="EQ862" s="454"/>
      <c r="ER862" s="454"/>
      <c r="ES862" s="454"/>
      <c r="ET862" s="454"/>
      <c r="EU862" s="581"/>
      <c r="EV862" s="581"/>
      <c r="EW862" s="581"/>
      <c r="EX862" s="581"/>
      <c r="EY862" s="581"/>
      <c r="EZ862" s="581"/>
      <c r="FA862" s="581"/>
      <c r="FB862" s="581"/>
      <c r="FC862" s="581"/>
      <c r="FD862" s="581"/>
      <c r="FE862" s="581"/>
    </row>
    <row r="863" spans="1:161">
      <c r="A863" s="454"/>
      <c r="B863" s="653"/>
      <c r="C863" s="454"/>
      <c r="D863" s="454"/>
      <c r="E863" s="454"/>
      <c r="F863" s="504"/>
      <c r="G863" s="454"/>
      <c r="H863" s="454"/>
      <c r="I863" s="454"/>
      <c r="J863" s="454"/>
      <c r="K863" s="454"/>
      <c r="L863" s="454"/>
      <c r="M863" s="454"/>
      <c r="N863" s="454"/>
      <c r="O863" s="454"/>
      <c r="P863" s="454"/>
      <c r="Q863" s="454"/>
      <c r="R863" s="454"/>
      <c r="S863" s="454"/>
      <c r="T863" s="454"/>
      <c r="U863" s="454"/>
      <c r="V863" s="454"/>
      <c r="W863" s="454"/>
      <c r="X863" s="454"/>
      <c r="Y863" s="454"/>
      <c r="Z863" s="454"/>
      <c r="AA863" s="454"/>
      <c r="AB863" s="454"/>
      <c r="AC863" s="454"/>
      <c r="AD863" s="454"/>
      <c r="AE863" s="454"/>
      <c r="AF863" s="454"/>
      <c r="AG863" s="454"/>
      <c r="AH863" s="454"/>
      <c r="AI863" s="454"/>
      <c r="AJ863" s="454"/>
      <c r="AK863" s="454"/>
      <c r="AL863" s="454"/>
      <c r="AM863" s="454"/>
      <c r="AN863" s="454"/>
      <c r="AO863" s="454"/>
      <c r="AP863" s="454"/>
      <c r="AQ863" s="454"/>
      <c r="AR863" s="454"/>
      <c r="AS863" s="454"/>
      <c r="AT863" s="454"/>
      <c r="AU863" s="454"/>
      <c r="AV863" s="454"/>
      <c r="AW863" s="454"/>
      <c r="AX863" s="454"/>
      <c r="AY863" s="454"/>
      <c r="AZ863" s="454"/>
      <c r="BA863" s="454"/>
      <c r="BB863" s="454"/>
      <c r="BC863" s="454"/>
      <c r="BD863" s="454"/>
      <c r="BE863" s="454"/>
      <c r="BF863" s="454"/>
      <c r="BG863" s="454"/>
      <c r="BH863" s="454"/>
      <c r="BI863" s="454"/>
      <c r="BJ863" s="454"/>
      <c r="BK863" s="454"/>
      <c r="BL863" s="454"/>
      <c r="BM863" s="454"/>
      <c r="BN863" s="454"/>
      <c r="BO863" s="454"/>
      <c r="BP863" s="454"/>
      <c r="BQ863" s="454"/>
      <c r="BR863" s="454"/>
      <c r="BS863" s="454"/>
      <c r="BT863" s="454"/>
      <c r="BU863" s="454"/>
      <c r="BV863" s="454"/>
      <c r="BW863" s="454"/>
      <c r="BX863" s="454"/>
      <c r="BY863" s="454"/>
      <c r="BZ863" s="454"/>
      <c r="CA863" s="454"/>
      <c r="CB863" s="454"/>
      <c r="CC863" s="454"/>
      <c r="CD863" s="454"/>
      <c r="CE863" s="454"/>
      <c r="CF863" s="454"/>
      <c r="CG863" s="454"/>
      <c r="CH863" s="454"/>
      <c r="CI863" s="454"/>
      <c r="CJ863" s="454"/>
      <c r="CK863" s="454"/>
      <c r="CL863" s="454"/>
      <c r="CM863" s="454"/>
      <c r="CN863" s="454"/>
      <c r="CO863" s="454"/>
      <c r="CP863" s="454"/>
      <c r="CQ863" s="454"/>
      <c r="CR863" s="454"/>
      <c r="CS863" s="454"/>
      <c r="CT863" s="454"/>
      <c r="CU863" s="454"/>
      <c r="CV863" s="454"/>
      <c r="CW863" s="454"/>
      <c r="CX863" s="454"/>
      <c r="CY863" s="454"/>
      <c r="CZ863" s="454"/>
      <c r="DA863" s="454"/>
      <c r="DB863" s="454"/>
      <c r="DC863" s="454"/>
      <c r="DD863" s="454"/>
      <c r="DE863" s="454"/>
      <c r="DF863" s="454"/>
      <c r="DG863" s="454"/>
      <c r="DH863" s="454"/>
      <c r="DI863" s="454"/>
      <c r="DJ863" s="454"/>
      <c r="DK863" s="454"/>
      <c r="DL863" s="454"/>
      <c r="DM863" s="454"/>
      <c r="DN863" s="454"/>
      <c r="DO863" s="454"/>
      <c r="DP863" s="454"/>
      <c r="DQ863" s="454"/>
      <c r="DR863" s="454"/>
      <c r="DS863" s="454"/>
      <c r="DT863" s="454"/>
      <c r="DU863" s="454"/>
      <c r="DV863" s="454"/>
      <c r="DW863" s="454"/>
      <c r="DX863" s="454"/>
      <c r="DY863" s="454"/>
      <c r="DZ863" s="454"/>
      <c r="EA863" s="454"/>
      <c r="EB863" s="454"/>
      <c r="EC863" s="454"/>
      <c r="ED863" s="454"/>
      <c r="EE863" s="454"/>
      <c r="EF863" s="454"/>
      <c r="EG863" s="454"/>
      <c r="EH863" s="454"/>
      <c r="EI863" s="454"/>
      <c r="EJ863" s="454"/>
      <c r="EK863" s="454"/>
      <c r="EL863" s="454"/>
      <c r="EM863" s="454"/>
      <c r="EN863" s="454"/>
      <c r="EO863" s="454"/>
      <c r="EP863" s="454"/>
      <c r="EQ863" s="454"/>
      <c r="ER863" s="454"/>
      <c r="ES863" s="454"/>
      <c r="ET863" s="454"/>
      <c r="EU863" s="581"/>
      <c r="EV863" s="581"/>
      <c r="EW863" s="581"/>
      <c r="EX863" s="581"/>
      <c r="EY863" s="581"/>
      <c r="EZ863" s="581"/>
      <c r="FA863" s="581"/>
      <c r="FB863" s="581"/>
      <c r="FC863" s="581"/>
      <c r="FD863" s="581"/>
      <c r="FE863" s="581"/>
    </row>
    <row r="864" spans="1:161">
      <c r="A864" s="454"/>
      <c r="B864" s="653"/>
      <c r="C864" s="454"/>
      <c r="D864" s="454"/>
      <c r="E864" s="454"/>
      <c r="F864" s="504"/>
      <c r="G864" s="454"/>
      <c r="H864" s="454"/>
      <c r="I864" s="454"/>
      <c r="J864" s="454"/>
      <c r="K864" s="454"/>
      <c r="L864" s="454"/>
      <c r="M864" s="454"/>
      <c r="N864" s="454"/>
      <c r="O864" s="454"/>
      <c r="P864" s="454"/>
      <c r="Q864" s="454"/>
      <c r="R864" s="454"/>
      <c r="S864" s="454"/>
      <c r="T864" s="454"/>
      <c r="U864" s="454"/>
      <c r="V864" s="454"/>
      <c r="W864" s="454"/>
      <c r="X864" s="454"/>
      <c r="Y864" s="454"/>
      <c r="Z864" s="454"/>
      <c r="AA864" s="454"/>
      <c r="AB864" s="454"/>
      <c r="AC864" s="454"/>
      <c r="AD864" s="454"/>
      <c r="AE864" s="454"/>
      <c r="AF864" s="454"/>
      <c r="AG864" s="454"/>
      <c r="AH864" s="454"/>
      <c r="AI864" s="454"/>
      <c r="AJ864" s="454"/>
      <c r="AK864" s="454"/>
      <c r="AL864" s="454"/>
      <c r="AM864" s="454"/>
      <c r="AN864" s="454"/>
      <c r="AO864" s="454"/>
      <c r="AP864" s="454"/>
      <c r="AQ864" s="454"/>
      <c r="AR864" s="454"/>
      <c r="AS864" s="454"/>
      <c r="AT864" s="454"/>
      <c r="AU864" s="454"/>
      <c r="AV864" s="454"/>
      <c r="AW864" s="454"/>
      <c r="AX864" s="454"/>
      <c r="AY864" s="454"/>
      <c r="AZ864" s="454"/>
      <c r="BA864" s="454"/>
      <c r="BB864" s="454"/>
      <c r="BC864" s="454"/>
      <c r="BD864" s="454"/>
      <c r="BE864" s="454"/>
      <c r="BF864" s="454"/>
      <c r="BG864" s="454"/>
      <c r="BH864" s="454"/>
      <c r="BI864" s="454"/>
      <c r="BJ864" s="454"/>
      <c r="BK864" s="454"/>
      <c r="BL864" s="454"/>
      <c r="BM864" s="454"/>
      <c r="BN864" s="454"/>
      <c r="BO864" s="454"/>
      <c r="BP864" s="454"/>
      <c r="BQ864" s="454"/>
      <c r="BR864" s="454"/>
      <c r="BS864" s="454"/>
      <c r="BT864" s="454"/>
      <c r="BU864" s="454"/>
      <c r="BV864" s="454"/>
      <c r="BW864" s="454"/>
      <c r="BX864" s="454"/>
      <c r="BY864" s="454"/>
      <c r="BZ864" s="454"/>
      <c r="CA864" s="454"/>
      <c r="CB864" s="454"/>
      <c r="CC864" s="454"/>
      <c r="CD864" s="454"/>
      <c r="CE864" s="454"/>
      <c r="CF864" s="454"/>
      <c r="CG864" s="454"/>
      <c r="CH864" s="454"/>
      <c r="CI864" s="454"/>
      <c r="CJ864" s="454"/>
      <c r="CK864" s="454"/>
      <c r="CL864" s="454"/>
      <c r="CM864" s="454"/>
      <c r="CN864" s="454"/>
      <c r="CO864" s="454"/>
      <c r="CP864" s="454"/>
      <c r="CQ864" s="454"/>
      <c r="CR864" s="454"/>
      <c r="CS864" s="454"/>
      <c r="CT864" s="454"/>
      <c r="CU864" s="454"/>
      <c r="CV864" s="454"/>
      <c r="CW864" s="454"/>
      <c r="CX864" s="454"/>
      <c r="CY864" s="454"/>
      <c r="CZ864" s="454"/>
      <c r="DA864" s="454"/>
      <c r="DB864" s="454"/>
      <c r="DC864" s="454"/>
      <c r="DD864" s="454"/>
      <c r="DE864" s="454"/>
      <c r="DF864" s="454"/>
      <c r="DG864" s="454"/>
      <c r="DH864" s="454"/>
      <c r="DI864" s="454"/>
      <c r="DJ864" s="454"/>
      <c r="DK864" s="454"/>
      <c r="DL864" s="454"/>
      <c r="DM864" s="454"/>
      <c r="DN864" s="454"/>
      <c r="DO864" s="454"/>
      <c r="DP864" s="454"/>
      <c r="DQ864" s="454"/>
      <c r="DR864" s="454"/>
      <c r="DS864" s="454"/>
      <c r="DT864" s="454"/>
      <c r="DU864" s="454"/>
      <c r="DV864" s="454"/>
      <c r="DW864" s="454"/>
      <c r="DX864" s="454"/>
      <c r="DY864" s="454"/>
      <c r="DZ864" s="454"/>
      <c r="EA864" s="454"/>
      <c r="EB864" s="454"/>
      <c r="EC864" s="454"/>
      <c r="ED864" s="454"/>
      <c r="EE864" s="454"/>
      <c r="EF864" s="454"/>
      <c r="EG864" s="454"/>
      <c r="EH864" s="454"/>
      <c r="EI864" s="454"/>
      <c r="EJ864" s="454"/>
      <c r="EK864" s="454"/>
      <c r="EL864" s="454"/>
      <c r="EM864" s="454"/>
      <c r="EN864" s="454"/>
      <c r="EO864" s="454"/>
      <c r="EP864" s="454"/>
      <c r="EQ864" s="454"/>
      <c r="ER864" s="454"/>
      <c r="ES864" s="454"/>
      <c r="ET864" s="454"/>
      <c r="EU864" s="581"/>
      <c r="EV864" s="581"/>
      <c r="EW864" s="581"/>
      <c r="EX864" s="581"/>
      <c r="EY864" s="581"/>
      <c r="EZ864" s="581"/>
      <c r="FA864" s="581"/>
      <c r="FB864" s="581"/>
      <c r="FC864" s="581"/>
      <c r="FD864" s="581"/>
      <c r="FE864" s="581"/>
    </row>
    <row r="865" spans="1:161">
      <c r="A865" s="454"/>
      <c r="B865" s="653"/>
      <c r="C865" s="454"/>
      <c r="D865" s="454"/>
      <c r="E865" s="454"/>
      <c r="F865" s="504"/>
      <c r="G865" s="454"/>
      <c r="H865" s="454"/>
      <c r="I865" s="454"/>
      <c r="J865" s="454"/>
      <c r="K865" s="454"/>
      <c r="L865" s="454"/>
      <c r="M865" s="454"/>
      <c r="N865" s="454"/>
      <c r="O865" s="454"/>
      <c r="P865" s="454"/>
      <c r="Q865" s="454"/>
      <c r="R865" s="454"/>
      <c r="S865" s="454"/>
      <c r="T865" s="454"/>
      <c r="U865" s="454"/>
      <c r="V865" s="454"/>
      <c r="W865" s="454"/>
      <c r="X865" s="454"/>
      <c r="Y865" s="454"/>
      <c r="Z865" s="454"/>
      <c r="AA865" s="454"/>
      <c r="AB865" s="454"/>
      <c r="AC865" s="454"/>
      <c r="AD865" s="454"/>
      <c r="AE865" s="454"/>
      <c r="AF865" s="454"/>
      <c r="AG865" s="454"/>
      <c r="AH865" s="454"/>
      <c r="AI865" s="454"/>
      <c r="AJ865" s="454"/>
      <c r="AK865" s="454"/>
      <c r="AL865" s="454"/>
      <c r="AM865" s="454"/>
      <c r="AN865" s="454"/>
      <c r="AO865" s="454"/>
      <c r="AP865" s="454"/>
      <c r="AQ865" s="454"/>
      <c r="AR865" s="454"/>
      <c r="AS865" s="454"/>
      <c r="AT865" s="454"/>
      <c r="AU865" s="454"/>
      <c r="AV865" s="454"/>
      <c r="AW865" s="454"/>
      <c r="AX865" s="454"/>
      <c r="AY865" s="454"/>
      <c r="AZ865" s="454"/>
      <c r="BA865" s="454"/>
      <c r="BB865" s="454"/>
      <c r="BC865" s="454"/>
      <c r="BD865" s="454"/>
      <c r="BE865" s="454"/>
      <c r="BF865" s="454"/>
      <c r="BG865" s="454"/>
      <c r="BH865" s="454"/>
      <c r="BI865" s="454"/>
      <c r="BJ865" s="454"/>
      <c r="BK865" s="454"/>
      <c r="BL865" s="454"/>
      <c r="BM865" s="454"/>
      <c r="BN865" s="454"/>
      <c r="BO865" s="454"/>
      <c r="BP865" s="454"/>
      <c r="BQ865" s="454"/>
      <c r="BR865" s="454"/>
      <c r="BS865" s="454"/>
      <c r="BT865" s="454"/>
      <c r="BU865" s="454"/>
      <c r="BV865" s="454"/>
      <c r="BW865" s="454"/>
      <c r="BX865" s="454"/>
      <c r="BY865" s="454"/>
      <c r="BZ865" s="454"/>
      <c r="CA865" s="454"/>
      <c r="CB865" s="454"/>
      <c r="CC865" s="454"/>
      <c r="CD865" s="454"/>
      <c r="CE865" s="454"/>
      <c r="CF865" s="454"/>
      <c r="CG865" s="454"/>
      <c r="CH865" s="454"/>
      <c r="CI865" s="454"/>
      <c r="CJ865" s="454"/>
      <c r="CK865" s="454"/>
      <c r="CL865" s="454"/>
      <c r="CM865" s="454"/>
      <c r="CN865" s="454"/>
      <c r="CO865" s="454"/>
      <c r="CP865" s="454"/>
      <c r="CQ865" s="454"/>
      <c r="CR865" s="454"/>
      <c r="CS865" s="454"/>
      <c r="CT865" s="454"/>
      <c r="CU865" s="454"/>
      <c r="CV865" s="454"/>
      <c r="CW865" s="454"/>
      <c r="CX865" s="454"/>
      <c r="CY865" s="454"/>
      <c r="CZ865" s="454"/>
      <c r="DA865" s="454"/>
      <c r="DB865" s="454"/>
      <c r="DC865" s="454"/>
      <c r="DD865" s="454"/>
      <c r="DE865" s="454"/>
      <c r="DF865" s="454"/>
      <c r="DG865" s="454"/>
      <c r="DH865" s="454"/>
      <c r="DI865" s="454"/>
      <c r="DJ865" s="454"/>
      <c r="DK865" s="454"/>
      <c r="DL865" s="454"/>
      <c r="DM865" s="454"/>
      <c r="DN865" s="454"/>
      <c r="DO865" s="454"/>
      <c r="DP865" s="454"/>
      <c r="DQ865" s="454"/>
      <c r="DR865" s="454"/>
      <c r="DS865" s="454"/>
      <c r="DT865" s="454"/>
      <c r="DU865" s="454"/>
      <c r="DV865" s="454"/>
      <c r="DW865" s="454"/>
      <c r="DX865" s="454"/>
      <c r="DY865" s="454"/>
      <c r="DZ865" s="454"/>
      <c r="EA865" s="454"/>
      <c r="EB865" s="454"/>
      <c r="EC865" s="454"/>
      <c r="ED865" s="454"/>
      <c r="EE865" s="454"/>
      <c r="EF865" s="454"/>
      <c r="EG865" s="454"/>
      <c r="EH865" s="454"/>
      <c r="EI865" s="454"/>
      <c r="EJ865" s="454"/>
      <c r="EK865" s="454"/>
      <c r="EL865" s="454"/>
      <c r="EM865" s="454"/>
      <c r="EN865" s="454"/>
      <c r="EO865" s="454"/>
      <c r="EP865" s="454"/>
      <c r="EQ865" s="454"/>
      <c r="ER865" s="454"/>
      <c r="ES865" s="454"/>
      <c r="ET865" s="454"/>
      <c r="EU865" s="581"/>
      <c r="EV865" s="581"/>
      <c r="EW865" s="581"/>
      <c r="EX865" s="581"/>
      <c r="EY865" s="581"/>
      <c r="EZ865" s="581"/>
      <c r="FA865" s="581"/>
      <c r="FB865" s="581"/>
      <c r="FC865" s="581"/>
      <c r="FD865" s="581"/>
      <c r="FE865" s="581"/>
    </row>
    <row r="866" spans="1:161">
      <c r="A866" s="454"/>
      <c r="B866" s="653"/>
      <c r="C866" s="454"/>
      <c r="D866" s="454"/>
      <c r="E866" s="454"/>
      <c r="F866" s="504"/>
      <c r="G866" s="454"/>
      <c r="H866" s="454"/>
      <c r="I866" s="454"/>
      <c r="J866" s="454"/>
      <c r="K866" s="454"/>
      <c r="L866" s="454"/>
      <c r="M866" s="454"/>
      <c r="N866" s="454"/>
      <c r="O866" s="454"/>
      <c r="P866" s="454"/>
      <c r="Q866" s="454"/>
      <c r="R866" s="454"/>
      <c r="S866" s="454"/>
      <c r="T866" s="454"/>
      <c r="U866" s="454"/>
      <c r="V866" s="454"/>
      <c r="W866" s="454"/>
      <c r="X866" s="454"/>
      <c r="Y866" s="454"/>
      <c r="Z866" s="454"/>
      <c r="AA866" s="454"/>
      <c r="AB866" s="454"/>
      <c r="AC866" s="454"/>
      <c r="AD866" s="454"/>
      <c r="AE866" s="454"/>
      <c r="AF866" s="454"/>
      <c r="AG866" s="454"/>
      <c r="AH866" s="454"/>
      <c r="AI866" s="454"/>
      <c r="AJ866" s="454"/>
      <c r="AK866" s="454"/>
      <c r="AL866" s="454"/>
      <c r="AM866" s="454"/>
      <c r="AN866" s="454"/>
      <c r="AO866" s="454"/>
      <c r="AP866" s="454"/>
      <c r="AQ866" s="454"/>
      <c r="AR866" s="454"/>
      <c r="AS866" s="454"/>
      <c r="AT866" s="454"/>
      <c r="AU866" s="454"/>
      <c r="AV866" s="454"/>
      <c r="AW866" s="454"/>
      <c r="AX866" s="454"/>
      <c r="AY866" s="454"/>
      <c r="AZ866" s="454"/>
      <c r="BA866" s="454"/>
      <c r="BB866" s="454"/>
      <c r="BC866" s="454"/>
      <c r="BD866" s="454"/>
      <c r="BE866" s="454"/>
      <c r="BF866" s="454"/>
      <c r="BG866" s="454"/>
      <c r="BH866" s="454"/>
      <c r="BI866" s="454"/>
      <c r="BJ866" s="454"/>
      <c r="BK866" s="454"/>
      <c r="BL866" s="454"/>
      <c r="BM866" s="454"/>
      <c r="BN866" s="454"/>
      <c r="BO866" s="454"/>
      <c r="BP866" s="454"/>
      <c r="BQ866" s="454"/>
      <c r="BR866" s="454"/>
      <c r="BS866" s="454"/>
      <c r="BT866" s="454"/>
      <c r="BU866" s="454"/>
      <c r="BV866" s="454"/>
      <c r="BW866" s="454"/>
      <c r="BX866" s="454"/>
      <c r="BY866" s="454"/>
      <c r="BZ866" s="454"/>
      <c r="CA866" s="454"/>
      <c r="CB866" s="454"/>
      <c r="CC866" s="454"/>
      <c r="CD866" s="454"/>
      <c r="CE866" s="454"/>
      <c r="CF866" s="454"/>
      <c r="CG866" s="454"/>
      <c r="CH866" s="454"/>
      <c r="CI866" s="454"/>
      <c r="CJ866" s="454"/>
      <c r="CK866" s="454"/>
      <c r="CL866" s="454"/>
      <c r="CM866" s="454"/>
      <c r="CN866" s="454"/>
      <c r="CO866" s="454"/>
      <c r="CP866" s="454"/>
      <c r="CQ866" s="454"/>
      <c r="CR866" s="454"/>
      <c r="CS866" s="454"/>
      <c r="CT866" s="454"/>
      <c r="CU866" s="454"/>
      <c r="CV866" s="454"/>
      <c r="CW866" s="454"/>
      <c r="CX866" s="454"/>
      <c r="CY866" s="454"/>
      <c r="CZ866" s="454"/>
      <c r="DA866" s="454"/>
      <c r="DB866" s="454"/>
      <c r="DC866" s="454"/>
      <c r="DD866" s="454"/>
      <c r="DE866" s="454"/>
      <c r="DF866" s="454"/>
      <c r="DG866" s="454"/>
      <c r="DH866" s="454"/>
      <c r="DI866" s="454"/>
      <c r="DJ866" s="454"/>
      <c r="DK866" s="454"/>
      <c r="DL866" s="454"/>
      <c r="DM866" s="454"/>
      <c r="DN866" s="454"/>
      <c r="DO866" s="454"/>
      <c r="DP866" s="454"/>
      <c r="DQ866" s="454"/>
      <c r="DR866" s="454"/>
      <c r="DS866" s="454"/>
      <c r="DT866" s="454"/>
      <c r="DU866" s="454"/>
      <c r="DV866" s="454"/>
      <c r="DW866" s="454"/>
      <c r="DX866" s="454"/>
      <c r="DY866" s="454"/>
      <c r="DZ866" s="454"/>
      <c r="EA866" s="454"/>
      <c r="EB866" s="454"/>
      <c r="EC866" s="454"/>
      <c r="ED866" s="454"/>
      <c r="EE866" s="454"/>
      <c r="EF866" s="454"/>
      <c r="EG866" s="454"/>
      <c r="EH866" s="454"/>
      <c r="EI866" s="454"/>
      <c r="EJ866" s="454"/>
      <c r="EK866" s="454"/>
      <c r="EL866" s="454"/>
      <c r="EM866" s="454"/>
      <c r="EN866" s="454"/>
      <c r="EO866" s="454"/>
      <c r="EP866" s="454"/>
      <c r="EQ866" s="454"/>
      <c r="ER866" s="454"/>
      <c r="ES866" s="454"/>
      <c r="ET866" s="454"/>
      <c r="EU866" s="581"/>
      <c r="EV866" s="581"/>
      <c r="EW866" s="581"/>
      <c r="EX866" s="581"/>
      <c r="EY866" s="581"/>
      <c r="EZ866" s="581"/>
      <c r="FA866" s="581"/>
      <c r="FB866" s="581"/>
      <c r="FC866" s="581"/>
      <c r="FD866" s="581"/>
      <c r="FE866" s="581"/>
    </row>
    <row r="867" spans="1:161">
      <c r="A867" s="454"/>
      <c r="B867" s="653"/>
      <c r="C867" s="454"/>
      <c r="D867" s="454"/>
      <c r="E867" s="454"/>
      <c r="F867" s="504"/>
      <c r="G867" s="454"/>
      <c r="H867" s="454"/>
      <c r="I867" s="454"/>
      <c r="J867" s="454"/>
      <c r="K867" s="454"/>
      <c r="L867" s="454"/>
      <c r="M867" s="454"/>
      <c r="N867" s="454"/>
      <c r="O867" s="454"/>
      <c r="P867" s="454"/>
      <c r="Q867" s="454"/>
      <c r="R867" s="454"/>
      <c r="S867" s="454"/>
      <c r="T867" s="454"/>
      <c r="U867" s="454"/>
      <c r="V867" s="454"/>
      <c r="W867" s="454"/>
      <c r="X867" s="454"/>
      <c r="Y867" s="454"/>
      <c r="Z867" s="454"/>
      <c r="AA867" s="454"/>
      <c r="AB867" s="454"/>
      <c r="AC867" s="454"/>
      <c r="AD867" s="454"/>
      <c r="AE867" s="454"/>
      <c r="AF867" s="454"/>
      <c r="AG867" s="454"/>
      <c r="AH867" s="454"/>
      <c r="AI867" s="454"/>
      <c r="AJ867" s="454"/>
      <c r="AK867" s="454"/>
      <c r="AL867" s="454"/>
      <c r="AM867" s="454"/>
      <c r="AN867" s="454"/>
      <c r="AO867" s="454"/>
      <c r="AP867" s="454"/>
      <c r="AQ867" s="454"/>
      <c r="AR867" s="454"/>
      <c r="AS867" s="454"/>
      <c r="AT867" s="454"/>
      <c r="AU867" s="454"/>
      <c r="AV867" s="454"/>
      <c r="AW867" s="454"/>
      <c r="AX867" s="454"/>
      <c r="AY867" s="454"/>
      <c r="AZ867" s="454"/>
      <c r="BA867" s="454"/>
      <c r="BB867" s="454"/>
      <c r="BC867" s="454"/>
      <c r="BD867" s="454"/>
      <c r="BE867" s="454"/>
      <c r="BF867" s="454"/>
      <c r="BG867" s="454"/>
      <c r="BH867" s="454"/>
      <c r="BI867" s="454"/>
      <c r="BJ867" s="454"/>
      <c r="BK867" s="454"/>
      <c r="BL867" s="454"/>
      <c r="BM867" s="454"/>
      <c r="BN867" s="454"/>
      <c r="BO867" s="454"/>
      <c r="BP867" s="454"/>
      <c r="BQ867" s="454"/>
      <c r="BR867" s="454"/>
      <c r="BS867" s="454"/>
      <c r="BT867" s="454"/>
      <c r="BU867" s="454"/>
      <c r="BV867" s="454"/>
      <c r="BW867" s="454"/>
      <c r="BX867" s="454"/>
      <c r="BY867" s="454"/>
      <c r="BZ867" s="454"/>
      <c r="CA867" s="454"/>
      <c r="CB867" s="454"/>
      <c r="CC867" s="454"/>
      <c r="CD867" s="454"/>
      <c r="CE867" s="454"/>
      <c r="CF867" s="454"/>
      <c r="CG867" s="454"/>
      <c r="CH867" s="454"/>
      <c r="CI867" s="454"/>
      <c r="CJ867" s="454"/>
      <c r="CK867" s="454"/>
      <c r="CL867" s="454"/>
      <c r="CM867" s="454"/>
      <c r="CN867" s="454"/>
      <c r="CO867" s="454"/>
      <c r="CP867" s="454"/>
      <c r="CQ867" s="454"/>
      <c r="CR867" s="454"/>
      <c r="CS867" s="454"/>
      <c r="CT867" s="454"/>
      <c r="CU867" s="454"/>
      <c r="CV867" s="454"/>
      <c r="CW867" s="454"/>
      <c r="CX867" s="454"/>
      <c r="CY867" s="454"/>
      <c r="CZ867" s="454"/>
      <c r="DA867" s="454"/>
      <c r="DB867" s="454"/>
      <c r="DC867" s="454"/>
      <c r="DD867" s="454"/>
      <c r="DE867" s="454"/>
      <c r="DF867" s="454"/>
      <c r="DG867" s="454"/>
      <c r="DH867" s="454"/>
      <c r="DI867" s="454"/>
      <c r="DJ867" s="454"/>
      <c r="DK867" s="454"/>
      <c r="DL867" s="454"/>
      <c r="DM867" s="454"/>
      <c r="DN867" s="454"/>
      <c r="DO867" s="454"/>
      <c r="DP867" s="454"/>
      <c r="DQ867" s="454"/>
      <c r="DR867" s="454"/>
      <c r="DS867" s="454"/>
      <c r="DT867" s="454"/>
      <c r="DU867" s="454"/>
      <c r="DV867" s="454"/>
      <c r="DW867" s="454"/>
      <c r="DX867" s="454"/>
      <c r="DY867" s="454"/>
      <c r="DZ867" s="454"/>
      <c r="EA867" s="454"/>
      <c r="EB867" s="454"/>
      <c r="EC867" s="454"/>
      <c r="ED867" s="454"/>
      <c r="EE867" s="454"/>
      <c r="EF867" s="454"/>
      <c r="EG867" s="454"/>
      <c r="EH867" s="454"/>
      <c r="EI867" s="454"/>
      <c r="EJ867" s="454"/>
      <c r="EK867" s="454"/>
      <c r="EL867" s="454"/>
      <c r="EM867" s="454"/>
      <c r="EN867" s="454"/>
      <c r="EO867" s="454"/>
      <c r="EP867" s="454"/>
      <c r="EQ867" s="454"/>
      <c r="ER867" s="454"/>
      <c r="ES867" s="454"/>
      <c r="ET867" s="454"/>
      <c r="EU867" s="581"/>
      <c r="EV867" s="581"/>
      <c r="EW867" s="581"/>
      <c r="EX867" s="581"/>
      <c r="EY867" s="581"/>
      <c r="EZ867" s="581"/>
      <c r="FA867" s="581"/>
      <c r="FB867" s="581"/>
      <c r="FC867" s="581"/>
      <c r="FD867" s="581"/>
      <c r="FE867" s="581"/>
    </row>
    <row r="868" spans="1:161">
      <c r="A868" s="454"/>
      <c r="B868" s="653"/>
      <c r="C868" s="454"/>
      <c r="D868" s="454"/>
      <c r="E868" s="454"/>
      <c r="F868" s="504"/>
      <c r="G868" s="454"/>
      <c r="H868" s="454"/>
      <c r="I868" s="454"/>
      <c r="J868" s="454"/>
      <c r="K868" s="454"/>
      <c r="L868" s="454"/>
      <c r="M868" s="454"/>
      <c r="N868" s="454"/>
      <c r="O868" s="454"/>
      <c r="P868" s="454"/>
      <c r="Q868" s="454"/>
      <c r="R868" s="454"/>
      <c r="S868" s="454"/>
      <c r="T868" s="454"/>
      <c r="U868" s="454"/>
      <c r="V868" s="454"/>
      <c r="W868" s="454"/>
      <c r="X868" s="454"/>
      <c r="Y868" s="454"/>
      <c r="Z868" s="454"/>
      <c r="AA868" s="454"/>
      <c r="AB868" s="454"/>
      <c r="AC868" s="454"/>
      <c r="AD868" s="454"/>
      <c r="AE868" s="454"/>
      <c r="AF868" s="454"/>
      <c r="AG868" s="454"/>
      <c r="AH868" s="454"/>
      <c r="AI868" s="454"/>
      <c r="AJ868" s="454"/>
      <c r="AK868" s="454"/>
      <c r="AL868" s="454"/>
      <c r="AM868" s="454"/>
      <c r="AN868" s="454"/>
      <c r="AO868" s="454"/>
      <c r="AP868" s="454"/>
      <c r="AQ868" s="454"/>
      <c r="AR868" s="454"/>
      <c r="AS868" s="454"/>
      <c r="AT868" s="454"/>
      <c r="AU868" s="454"/>
      <c r="AV868" s="454"/>
      <c r="AW868" s="454"/>
      <c r="AX868" s="454"/>
      <c r="AY868" s="454"/>
      <c r="AZ868" s="454"/>
      <c r="BA868" s="454"/>
      <c r="BB868" s="454"/>
      <c r="BC868" s="454"/>
      <c r="BD868" s="454"/>
      <c r="BE868" s="454"/>
      <c r="BF868" s="454"/>
      <c r="BG868" s="454"/>
      <c r="BH868" s="454"/>
      <c r="BI868" s="454"/>
      <c r="BJ868" s="454"/>
      <c r="BK868" s="454"/>
      <c r="BL868" s="454"/>
      <c r="BM868" s="454"/>
      <c r="BN868" s="454"/>
      <c r="BO868" s="454"/>
      <c r="BP868" s="454"/>
      <c r="BQ868" s="454"/>
      <c r="BR868" s="454"/>
      <c r="BS868" s="454"/>
      <c r="BT868" s="454"/>
      <c r="BU868" s="454"/>
      <c r="BV868" s="454"/>
      <c r="BW868" s="454"/>
      <c r="BX868" s="454"/>
      <c r="BY868" s="454"/>
      <c r="BZ868" s="454"/>
      <c r="CA868" s="454"/>
      <c r="CB868" s="454"/>
      <c r="CC868" s="454"/>
      <c r="CD868" s="454"/>
      <c r="CE868" s="454"/>
      <c r="CF868" s="454"/>
      <c r="CG868" s="454"/>
      <c r="CH868" s="454"/>
      <c r="CI868" s="454"/>
      <c r="CJ868" s="454"/>
      <c r="CK868" s="454"/>
      <c r="CL868" s="454"/>
      <c r="CM868" s="454"/>
      <c r="CN868" s="454"/>
      <c r="CO868" s="454"/>
      <c r="CP868" s="454"/>
      <c r="CQ868" s="454"/>
      <c r="CR868" s="454"/>
      <c r="CS868" s="454"/>
      <c r="CT868" s="454"/>
      <c r="CU868" s="454"/>
      <c r="CV868" s="454"/>
      <c r="CW868" s="454"/>
      <c r="CX868" s="454"/>
      <c r="CY868" s="454"/>
      <c r="CZ868" s="454"/>
      <c r="DA868" s="454"/>
      <c r="DB868" s="454"/>
      <c r="DC868" s="454"/>
      <c r="DD868" s="454"/>
      <c r="DE868" s="454"/>
      <c r="DF868" s="454"/>
      <c r="DG868" s="454"/>
      <c r="DH868" s="454"/>
      <c r="DI868" s="454"/>
      <c r="DJ868" s="454"/>
      <c r="DK868" s="454"/>
      <c r="DL868" s="454"/>
      <c r="DM868" s="454"/>
      <c r="DN868" s="454"/>
      <c r="DO868" s="454"/>
      <c r="DP868" s="454"/>
      <c r="DQ868" s="454"/>
      <c r="DR868" s="454"/>
      <c r="DS868" s="454"/>
      <c r="DT868" s="454"/>
      <c r="DU868" s="454"/>
      <c r="DV868" s="454"/>
      <c r="DW868" s="454"/>
      <c r="DX868" s="454"/>
      <c r="DY868" s="454"/>
      <c r="DZ868" s="454"/>
      <c r="EA868" s="454"/>
      <c r="EB868" s="454"/>
      <c r="EC868" s="454"/>
      <c r="ED868" s="454"/>
      <c r="EE868" s="454"/>
      <c r="EF868" s="454"/>
      <c r="EG868" s="454"/>
      <c r="EH868" s="454"/>
      <c r="EI868" s="454"/>
      <c r="EJ868" s="454"/>
      <c r="EK868" s="454"/>
      <c r="EL868" s="454"/>
      <c r="EM868" s="454"/>
      <c r="EN868" s="454"/>
      <c r="EO868" s="454"/>
      <c r="EP868" s="454"/>
      <c r="EQ868" s="454"/>
      <c r="ER868" s="454"/>
      <c r="ES868" s="454"/>
      <c r="ET868" s="454"/>
      <c r="EU868" s="581"/>
      <c r="EV868" s="581"/>
      <c r="EW868" s="581"/>
      <c r="EX868" s="581"/>
      <c r="EY868" s="581"/>
      <c r="EZ868" s="581"/>
      <c r="FA868" s="581"/>
      <c r="FB868" s="581"/>
      <c r="FC868" s="581"/>
      <c r="FD868" s="581"/>
      <c r="FE868" s="581"/>
    </row>
    <row r="869" spans="1:161">
      <c r="A869" s="454"/>
      <c r="B869" s="653"/>
      <c r="C869" s="454"/>
      <c r="D869" s="454"/>
      <c r="E869" s="454"/>
      <c r="F869" s="504"/>
      <c r="G869" s="454"/>
      <c r="H869" s="454"/>
      <c r="I869" s="454"/>
      <c r="J869" s="454"/>
      <c r="K869" s="454"/>
      <c r="L869" s="454"/>
      <c r="M869" s="454"/>
      <c r="N869" s="454"/>
      <c r="O869" s="454"/>
      <c r="P869" s="454"/>
      <c r="Q869" s="454"/>
      <c r="R869" s="454"/>
      <c r="S869" s="454"/>
      <c r="T869" s="454"/>
      <c r="U869" s="454"/>
      <c r="V869" s="454"/>
      <c r="W869" s="454"/>
      <c r="X869" s="454"/>
      <c r="Y869" s="454"/>
      <c r="Z869" s="454"/>
      <c r="AA869" s="454"/>
      <c r="AB869" s="454"/>
      <c r="AC869" s="454"/>
      <c r="AD869" s="454"/>
      <c r="AE869" s="454"/>
      <c r="AF869" s="454"/>
      <c r="AG869" s="454"/>
      <c r="AH869" s="454"/>
      <c r="AI869" s="454"/>
      <c r="AJ869" s="454"/>
      <c r="AK869" s="454"/>
      <c r="AL869" s="454"/>
      <c r="AM869" s="454"/>
      <c r="AN869" s="454"/>
      <c r="AO869" s="454"/>
      <c r="AP869" s="454"/>
      <c r="AQ869" s="454"/>
      <c r="AR869" s="454"/>
      <c r="AS869" s="454"/>
      <c r="AT869" s="454"/>
      <c r="AU869" s="454"/>
      <c r="AV869" s="454"/>
      <c r="AW869" s="454"/>
      <c r="AX869" s="454"/>
      <c r="AY869" s="454"/>
      <c r="AZ869" s="454"/>
      <c r="BA869" s="454"/>
      <c r="BB869" s="454"/>
      <c r="BC869" s="454"/>
      <c r="BD869" s="454"/>
      <c r="BE869" s="454"/>
      <c r="BF869" s="454"/>
      <c r="BG869" s="454"/>
      <c r="BH869" s="454"/>
      <c r="BI869" s="454"/>
      <c r="BJ869" s="454"/>
      <c r="BK869" s="454"/>
      <c r="BL869" s="454"/>
      <c r="BM869" s="454"/>
      <c r="BN869" s="454"/>
      <c r="BO869" s="454"/>
      <c r="BP869" s="454"/>
      <c r="BQ869" s="454"/>
      <c r="BR869" s="454"/>
      <c r="BS869" s="454"/>
      <c r="BT869" s="454"/>
      <c r="BU869" s="454"/>
      <c r="BV869" s="454"/>
      <c r="BW869" s="454"/>
      <c r="BX869" s="454"/>
      <c r="BY869" s="454"/>
      <c r="BZ869" s="454"/>
      <c r="CA869" s="454"/>
      <c r="CB869" s="454"/>
      <c r="CC869" s="454"/>
      <c r="CD869" s="454"/>
      <c r="CE869" s="454"/>
      <c r="CF869" s="454"/>
      <c r="CG869" s="454"/>
      <c r="CH869" s="454"/>
      <c r="CI869" s="454"/>
      <c r="CJ869" s="454"/>
      <c r="CK869" s="454"/>
      <c r="CL869" s="454"/>
      <c r="CM869" s="454"/>
      <c r="CN869" s="454"/>
      <c r="CO869" s="454"/>
      <c r="CP869" s="454"/>
      <c r="CQ869" s="454"/>
      <c r="CR869" s="454"/>
      <c r="CS869" s="454"/>
      <c r="CT869" s="454"/>
      <c r="CU869" s="454"/>
      <c r="CV869" s="454"/>
      <c r="CW869" s="454"/>
      <c r="CX869" s="454"/>
      <c r="CY869" s="454"/>
      <c r="CZ869" s="454"/>
      <c r="DA869" s="454"/>
      <c r="DB869" s="454"/>
      <c r="DC869" s="454"/>
      <c r="DD869" s="454"/>
      <c r="DE869" s="454"/>
      <c r="DF869" s="454"/>
      <c r="DG869" s="454"/>
      <c r="DH869" s="454"/>
      <c r="DI869" s="454"/>
      <c r="DJ869" s="454"/>
      <c r="DK869" s="454"/>
      <c r="DL869" s="454"/>
      <c r="DM869" s="454"/>
      <c r="DN869" s="454"/>
      <c r="DO869" s="454"/>
      <c r="DP869" s="454"/>
      <c r="DQ869" s="454"/>
      <c r="DR869" s="454"/>
      <c r="DS869" s="454"/>
      <c r="DT869" s="454"/>
      <c r="DU869" s="454"/>
      <c r="DV869" s="454"/>
      <c r="DW869" s="454"/>
      <c r="DX869" s="454"/>
      <c r="DY869" s="454"/>
      <c r="DZ869" s="454"/>
      <c r="EA869" s="454"/>
      <c r="EB869" s="454"/>
      <c r="EC869" s="454"/>
      <c r="ED869" s="454"/>
      <c r="EE869" s="454"/>
      <c r="EF869" s="454"/>
      <c r="EG869" s="454"/>
      <c r="EH869" s="454"/>
      <c r="EI869" s="454"/>
      <c r="EJ869" s="454"/>
      <c r="EK869" s="454"/>
      <c r="EL869" s="454"/>
      <c r="EM869" s="454"/>
      <c r="EN869" s="454"/>
      <c r="EO869" s="454"/>
      <c r="EP869" s="454"/>
      <c r="EQ869" s="454"/>
      <c r="ER869" s="454"/>
      <c r="ES869" s="454"/>
      <c r="ET869" s="454"/>
      <c r="EU869" s="581"/>
      <c r="EV869" s="581"/>
      <c r="EW869" s="581"/>
      <c r="EX869" s="581"/>
      <c r="EY869" s="581"/>
      <c r="EZ869" s="581"/>
      <c r="FA869" s="581"/>
      <c r="FB869" s="581"/>
      <c r="FC869" s="581"/>
      <c r="FD869" s="581"/>
      <c r="FE869" s="581"/>
    </row>
    <row r="870" spans="1:161">
      <c r="A870" s="454"/>
      <c r="B870" s="653"/>
      <c r="C870" s="454"/>
      <c r="D870" s="454"/>
      <c r="E870" s="454"/>
      <c r="F870" s="504"/>
      <c r="G870" s="454"/>
      <c r="H870" s="454"/>
      <c r="I870" s="454"/>
      <c r="J870" s="454"/>
      <c r="K870" s="454"/>
      <c r="L870" s="454"/>
      <c r="M870" s="454"/>
      <c r="N870" s="454"/>
      <c r="O870" s="454"/>
      <c r="P870" s="454"/>
      <c r="Q870" s="454"/>
      <c r="R870" s="454"/>
      <c r="S870" s="454"/>
      <c r="T870" s="454"/>
      <c r="U870" s="454"/>
      <c r="V870" s="454"/>
      <c r="W870" s="454"/>
      <c r="X870" s="454"/>
      <c r="Y870" s="454"/>
      <c r="Z870" s="454"/>
      <c r="AA870" s="454"/>
      <c r="AB870" s="454"/>
      <c r="AC870" s="454"/>
      <c r="AD870" s="454"/>
      <c r="AE870" s="454"/>
      <c r="AF870" s="454"/>
      <c r="AG870" s="454"/>
      <c r="AH870" s="454"/>
      <c r="AI870" s="454"/>
      <c r="AJ870" s="454"/>
      <c r="AK870" s="454"/>
      <c r="AL870" s="454"/>
      <c r="AM870" s="454"/>
      <c r="AN870" s="454"/>
      <c r="AO870" s="454"/>
      <c r="AP870" s="454"/>
      <c r="AQ870" s="454"/>
      <c r="AR870" s="454"/>
      <c r="AS870" s="454"/>
      <c r="AT870" s="454"/>
      <c r="AU870" s="454"/>
      <c r="AV870" s="454"/>
      <c r="AW870" s="454"/>
      <c r="AX870" s="454"/>
      <c r="AY870" s="454"/>
      <c r="AZ870" s="454"/>
      <c r="BA870" s="454"/>
      <c r="BB870" s="454"/>
      <c r="BC870" s="454"/>
      <c r="BD870" s="454"/>
      <c r="BE870" s="454"/>
      <c r="BF870" s="454"/>
      <c r="BG870" s="454"/>
      <c r="BH870" s="454"/>
      <c r="BI870" s="454"/>
      <c r="BJ870" s="454"/>
      <c r="BK870" s="454"/>
      <c r="BL870" s="454"/>
      <c r="BM870" s="454"/>
      <c r="BN870" s="454"/>
      <c r="BO870" s="454"/>
      <c r="BP870" s="454"/>
      <c r="BQ870" s="454"/>
      <c r="BR870" s="454"/>
      <c r="BS870" s="454"/>
      <c r="BT870" s="454"/>
      <c r="BU870" s="454"/>
      <c r="BV870" s="454"/>
      <c r="BW870" s="454"/>
      <c r="BX870" s="454"/>
      <c r="BY870" s="454"/>
      <c r="BZ870" s="454"/>
      <c r="CA870" s="454"/>
      <c r="CB870" s="454"/>
      <c r="CC870" s="454"/>
      <c r="CD870" s="454"/>
      <c r="CE870" s="454"/>
      <c r="CF870" s="454"/>
      <c r="CG870" s="454"/>
      <c r="CH870" s="454"/>
      <c r="CI870" s="454"/>
      <c r="CJ870" s="454"/>
      <c r="CK870" s="454"/>
      <c r="CL870" s="454"/>
      <c r="CM870" s="454"/>
      <c r="CN870" s="454"/>
      <c r="CO870" s="454"/>
      <c r="CP870" s="454"/>
      <c r="CQ870" s="454"/>
      <c r="CR870" s="454"/>
      <c r="CS870" s="454"/>
      <c r="CT870" s="454"/>
      <c r="CU870" s="454"/>
      <c r="CV870" s="454"/>
      <c r="CW870" s="454"/>
      <c r="CX870" s="454"/>
      <c r="CY870" s="454"/>
      <c r="CZ870" s="454"/>
      <c r="DA870" s="454"/>
      <c r="DB870" s="454"/>
      <c r="DC870" s="454"/>
      <c r="DD870" s="454"/>
      <c r="DE870" s="454"/>
      <c r="DF870" s="454"/>
      <c r="DG870" s="454"/>
      <c r="DH870" s="454"/>
      <c r="DI870" s="454"/>
      <c r="DJ870" s="454"/>
      <c r="DK870" s="454"/>
      <c r="DL870" s="454"/>
      <c r="DM870" s="454"/>
      <c r="DN870" s="454"/>
      <c r="DO870" s="454"/>
      <c r="DP870" s="454"/>
      <c r="DQ870" s="454"/>
      <c r="DR870" s="454"/>
      <c r="DS870" s="454"/>
      <c r="DT870" s="454"/>
      <c r="DU870" s="454"/>
      <c r="DV870" s="454"/>
      <c r="DW870" s="454"/>
      <c r="DX870" s="454"/>
      <c r="DY870" s="454"/>
      <c r="DZ870" s="454"/>
      <c r="EA870" s="454"/>
      <c r="EB870" s="454"/>
      <c r="EC870" s="454"/>
      <c r="ED870" s="454"/>
      <c r="EE870" s="454"/>
      <c r="EF870" s="454"/>
      <c r="EG870" s="454"/>
      <c r="EH870" s="454"/>
      <c r="EI870" s="454"/>
      <c r="EJ870" s="454"/>
      <c r="EK870" s="454"/>
      <c r="EL870" s="454"/>
      <c r="EM870" s="454"/>
      <c r="EN870" s="454"/>
      <c r="EO870" s="454"/>
      <c r="EP870" s="454"/>
      <c r="EQ870" s="454"/>
      <c r="ER870" s="454"/>
      <c r="ES870" s="454"/>
      <c r="ET870" s="454"/>
      <c r="EU870" s="581"/>
      <c r="EV870" s="581"/>
      <c r="EW870" s="581"/>
      <c r="EX870" s="581"/>
      <c r="EY870" s="581"/>
      <c r="EZ870" s="581"/>
      <c r="FA870" s="581"/>
      <c r="FB870" s="581"/>
      <c r="FC870" s="581"/>
      <c r="FD870" s="581"/>
      <c r="FE870" s="581"/>
    </row>
    <row r="871" spans="1:161">
      <c r="A871" s="454"/>
      <c r="B871" s="653"/>
      <c r="C871" s="454"/>
      <c r="D871" s="454"/>
      <c r="E871" s="454"/>
      <c r="F871" s="504"/>
      <c r="G871" s="454"/>
      <c r="H871" s="454"/>
      <c r="I871" s="454"/>
      <c r="J871" s="454"/>
      <c r="K871" s="454"/>
      <c r="L871" s="454"/>
      <c r="M871" s="454"/>
      <c r="N871" s="454"/>
      <c r="O871" s="454"/>
      <c r="P871" s="454"/>
      <c r="Q871" s="454"/>
      <c r="R871" s="454"/>
      <c r="S871" s="454"/>
      <c r="T871" s="454"/>
      <c r="U871" s="454"/>
      <c r="V871" s="454"/>
      <c r="W871" s="454"/>
      <c r="X871" s="454"/>
      <c r="Y871" s="454"/>
      <c r="Z871" s="454"/>
      <c r="AA871" s="454"/>
      <c r="AB871" s="454"/>
      <c r="AC871" s="454"/>
      <c r="AD871" s="454"/>
      <c r="AE871" s="454"/>
      <c r="AF871" s="454"/>
      <c r="AG871" s="454"/>
      <c r="AH871" s="454"/>
      <c r="AI871" s="454"/>
      <c r="AJ871" s="454"/>
      <c r="AK871" s="454"/>
      <c r="AL871" s="454"/>
      <c r="AM871" s="454"/>
      <c r="AN871" s="454"/>
      <c r="AO871" s="454"/>
      <c r="AP871" s="454"/>
      <c r="AQ871" s="454"/>
      <c r="AR871" s="454"/>
      <c r="AS871" s="454"/>
      <c r="AT871" s="454"/>
      <c r="AU871" s="454"/>
      <c r="AV871" s="454"/>
      <c r="AW871" s="454"/>
      <c r="AX871" s="454"/>
      <c r="AY871" s="454"/>
      <c r="AZ871" s="454"/>
      <c r="BA871" s="454"/>
      <c r="BB871" s="454"/>
      <c r="BC871" s="454"/>
      <c r="BD871" s="454"/>
      <c r="BE871" s="454"/>
      <c r="BF871" s="454"/>
      <c r="BG871" s="454"/>
      <c r="BH871" s="454"/>
      <c r="BI871" s="454"/>
      <c r="BJ871" s="454"/>
      <c r="BK871" s="454"/>
      <c r="BL871" s="454"/>
      <c r="BM871" s="454"/>
      <c r="BN871" s="454"/>
      <c r="BO871" s="454"/>
      <c r="BP871" s="454"/>
      <c r="BQ871" s="454"/>
      <c r="BR871" s="454"/>
      <c r="BS871" s="454"/>
      <c r="BT871" s="454"/>
      <c r="BU871" s="454"/>
      <c r="BV871" s="454"/>
      <c r="BW871" s="454"/>
      <c r="BX871" s="454"/>
      <c r="BY871" s="454"/>
      <c r="BZ871" s="454"/>
      <c r="CA871" s="454"/>
      <c r="CB871" s="454"/>
      <c r="CC871" s="454"/>
      <c r="CD871" s="454"/>
      <c r="CE871" s="454"/>
      <c r="CF871" s="454"/>
      <c r="CG871" s="454"/>
      <c r="CH871" s="454"/>
      <c r="CI871" s="454"/>
      <c r="CJ871" s="454"/>
      <c r="CK871" s="454"/>
      <c r="CL871" s="454"/>
      <c r="CM871" s="454"/>
      <c r="CN871" s="454"/>
      <c r="CO871" s="454"/>
      <c r="CP871" s="454"/>
      <c r="CQ871" s="454"/>
      <c r="CR871" s="454"/>
      <c r="CS871" s="454"/>
      <c r="CT871" s="454"/>
      <c r="CU871" s="454"/>
      <c r="CV871" s="454"/>
      <c r="CW871" s="454"/>
      <c r="CX871" s="454"/>
      <c r="CY871" s="454"/>
      <c r="CZ871" s="454"/>
      <c r="DA871" s="454"/>
      <c r="DB871" s="454"/>
      <c r="DC871" s="454"/>
      <c r="DD871" s="454"/>
      <c r="DE871" s="454"/>
      <c r="DF871" s="454"/>
      <c r="DG871" s="454"/>
      <c r="DH871" s="454"/>
      <c r="DI871" s="454"/>
      <c r="DJ871" s="454"/>
      <c r="DK871" s="454"/>
      <c r="DL871" s="454"/>
      <c r="DM871" s="454"/>
      <c r="DN871" s="454"/>
      <c r="DO871" s="454"/>
      <c r="DP871" s="454"/>
      <c r="DQ871" s="454"/>
      <c r="DR871" s="454"/>
      <c r="DS871" s="454"/>
      <c r="DT871" s="454"/>
      <c r="DU871" s="454"/>
      <c r="DV871" s="454"/>
      <c r="DW871" s="454"/>
      <c r="DX871" s="454"/>
      <c r="DY871" s="454"/>
      <c r="DZ871" s="454"/>
      <c r="EA871" s="454"/>
      <c r="EB871" s="454"/>
      <c r="EC871" s="454"/>
      <c r="ED871" s="454"/>
      <c r="EE871" s="454"/>
      <c r="EF871" s="454"/>
      <c r="EG871" s="454"/>
      <c r="EH871" s="454"/>
      <c r="EI871" s="454"/>
      <c r="EJ871" s="454"/>
      <c r="EK871" s="454"/>
      <c r="EL871" s="454"/>
      <c r="EM871" s="454"/>
      <c r="EN871" s="454"/>
      <c r="EO871" s="454"/>
      <c r="EP871" s="454"/>
      <c r="EQ871" s="454"/>
      <c r="ER871" s="454"/>
      <c r="ES871" s="454"/>
      <c r="ET871" s="454"/>
      <c r="EU871" s="581"/>
      <c r="EV871" s="581"/>
      <c r="EW871" s="581"/>
      <c r="EX871" s="581"/>
      <c r="EY871" s="581"/>
      <c r="EZ871" s="581"/>
      <c r="FA871" s="581"/>
      <c r="FB871" s="581"/>
      <c r="FC871" s="581"/>
      <c r="FD871" s="581"/>
      <c r="FE871" s="581"/>
    </row>
    <row r="872" spans="1:161">
      <c r="A872" s="454"/>
      <c r="B872" s="653"/>
      <c r="C872" s="454"/>
      <c r="D872" s="454"/>
      <c r="E872" s="454"/>
      <c r="F872" s="504"/>
      <c r="G872" s="454"/>
      <c r="H872" s="454"/>
      <c r="I872" s="454"/>
      <c r="J872" s="454"/>
      <c r="K872" s="454"/>
      <c r="L872" s="454"/>
      <c r="M872" s="454"/>
      <c r="N872" s="454"/>
      <c r="O872" s="454"/>
      <c r="P872" s="454"/>
      <c r="Q872" s="454"/>
      <c r="R872" s="454"/>
      <c r="S872" s="454"/>
      <c r="T872" s="454"/>
      <c r="U872" s="454"/>
      <c r="V872" s="454"/>
      <c r="W872" s="454"/>
      <c r="X872" s="454"/>
      <c r="Y872" s="454"/>
      <c r="Z872" s="454"/>
      <c r="AA872" s="454"/>
      <c r="AB872" s="454"/>
      <c r="AC872" s="454"/>
      <c r="AD872" s="454"/>
      <c r="AE872" s="454"/>
      <c r="AF872" s="454"/>
      <c r="AG872" s="454"/>
      <c r="AH872" s="454"/>
      <c r="AI872" s="454"/>
      <c r="AJ872" s="454"/>
      <c r="AK872" s="454"/>
      <c r="AL872" s="454"/>
      <c r="AM872" s="454"/>
      <c r="AN872" s="454"/>
      <c r="AO872" s="454"/>
      <c r="AP872" s="454"/>
      <c r="AQ872" s="454"/>
      <c r="AR872" s="454"/>
      <c r="AS872" s="454"/>
      <c r="AT872" s="454"/>
      <c r="AU872" s="454"/>
      <c r="AV872" s="454"/>
      <c r="AW872" s="454"/>
      <c r="AX872" s="454"/>
      <c r="AY872" s="454"/>
      <c r="AZ872" s="454"/>
      <c r="BA872" s="454"/>
      <c r="BB872" s="454"/>
      <c r="BC872" s="454"/>
      <c r="BD872" s="454"/>
      <c r="BE872" s="454"/>
      <c r="BF872" s="454"/>
      <c r="BG872" s="454"/>
      <c r="BH872" s="454"/>
      <c r="BI872" s="454"/>
      <c r="BJ872" s="454"/>
      <c r="BK872" s="454"/>
      <c r="BL872" s="454"/>
      <c r="BM872" s="454"/>
      <c r="BN872" s="454"/>
      <c r="BO872" s="454"/>
      <c r="BP872" s="454"/>
      <c r="BQ872" s="454"/>
      <c r="BR872" s="454"/>
      <c r="BS872" s="454"/>
      <c r="BT872" s="454"/>
      <c r="BU872" s="454"/>
      <c r="BV872" s="454"/>
      <c r="BW872" s="454"/>
      <c r="BX872" s="454"/>
      <c r="BY872" s="454"/>
      <c r="BZ872" s="454"/>
      <c r="CA872" s="454"/>
      <c r="CB872" s="454"/>
      <c r="CC872" s="454"/>
      <c r="CD872" s="454"/>
      <c r="CE872" s="454"/>
      <c r="CF872" s="454"/>
      <c r="CG872" s="454"/>
      <c r="CH872" s="454"/>
      <c r="CI872" s="454"/>
      <c r="CJ872" s="454"/>
      <c r="CK872" s="454"/>
      <c r="CL872" s="454"/>
      <c r="CM872" s="454"/>
      <c r="CN872" s="454"/>
      <c r="CO872" s="454"/>
      <c r="CP872" s="454"/>
      <c r="CQ872" s="454"/>
      <c r="CR872" s="454"/>
      <c r="CS872" s="454"/>
      <c r="CT872" s="454"/>
      <c r="CU872" s="454"/>
      <c r="CV872" s="454"/>
      <c r="CW872" s="454"/>
      <c r="CX872" s="454"/>
      <c r="CY872" s="454"/>
      <c r="CZ872" s="454"/>
      <c r="DA872" s="454"/>
      <c r="DB872" s="454"/>
      <c r="DC872" s="454"/>
      <c r="DD872" s="454"/>
      <c r="DE872" s="454"/>
      <c r="DF872" s="454"/>
      <c r="DG872" s="454"/>
      <c r="DH872" s="454"/>
      <c r="DI872" s="454"/>
      <c r="DJ872" s="454"/>
      <c r="DK872" s="454"/>
      <c r="DL872" s="454"/>
      <c r="DM872" s="454"/>
      <c r="DN872" s="454"/>
      <c r="DO872" s="454"/>
      <c r="DP872" s="454"/>
      <c r="DQ872" s="454"/>
      <c r="DR872" s="454"/>
      <c r="DS872" s="454"/>
      <c r="DT872" s="454"/>
      <c r="DU872" s="454"/>
      <c r="DV872" s="454"/>
      <c r="DW872" s="454"/>
      <c r="DX872" s="454"/>
      <c r="DY872" s="454"/>
      <c r="DZ872" s="454"/>
      <c r="EA872" s="454"/>
      <c r="EB872" s="454"/>
      <c r="EC872" s="454"/>
      <c r="ED872" s="454"/>
      <c r="EE872" s="454"/>
      <c r="EF872" s="454"/>
      <c r="EG872" s="454"/>
      <c r="EH872" s="454"/>
      <c r="EI872" s="454"/>
      <c r="EJ872" s="454"/>
      <c r="EK872" s="454"/>
      <c r="EL872" s="454"/>
      <c r="EM872" s="454"/>
      <c r="EN872" s="454"/>
      <c r="EO872" s="454"/>
      <c r="EP872" s="454"/>
      <c r="EQ872" s="454"/>
      <c r="ER872" s="454"/>
      <c r="ES872" s="454"/>
      <c r="ET872" s="454"/>
      <c r="EU872" s="581"/>
      <c r="EV872" s="581"/>
      <c r="EW872" s="581"/>
      <c r="EX872" s="581"/>
      <c r="EY872" s="581"/>
      <c r="EZ872" s="581"/>
      <c r="FA872" s="581"/>
      <c r="FB872" s="581"/>
      <c r="FC872" s="581"/>
      <c r="FD872" s="581"/>
      <c r="FE872" s="581"/>
    </row>
    <row r="873" spans="1:161">
      <c r="A873" s="454"/>
      <c r="B873" s="653"/>
      <c r="C873" s="454"/>
      <c r="D873" s="454"/>
      <c r="E873" s="454"/>
      <c r="F873" s="504"/>
      <c r="G873" s="454"/>
      <c r="H873" s="454"/>
      <c r="I873" s="454"/>
      <c r="J873" s="454"/>
      <c r="K873" s="454"/>
      <c r="L873" s="454"/>
      <c r="M873" s="454"/>
      <c r="N873" s="454"/>
      <c r="O873" s="454"/>
      <c r="P873" s="454"/>
      <c r="Q873" s="454"/>
      <c r="R873" s="454"/>
      <c r="S873" s="454"/>
      <c r="T873" s="454"/>
      <c r="U873" s="454"/>
      <c r="V873" s="454"/>
      <c r="W873" s="454"/>
      <c r="X873" s="454"/>
      <c r="Y873" s="454"/>
      <c r="Z873" s="454"/>
      <c r="AA873" s="454"/>
      <c r="AB873" s="454"/>
      <c r="AC873" s="454"/>
      <c r="AD873" s="454"/>
      <c r="AE873" s="454"/>
      <c r="AF873" s="454"/>
      <c r="AG873" s="454"/>
      <c r="AH873" s="454"/>
      <c r="AI873" s="454"/>
      <c r="AJ873" s="454"/>
      <c r="AK873" s="454"/>
      <c r="AL873" s="454"/>
      <c r="AM873" s="454"/>
      <c r="AN873" s="454"/>
      <c r="AO873" s="454"/>
      <c r="AP873" s="454"/>
      <c r="AQ873" s="454"/>
      <c r="AR873" s="454"/>
      <c r="AS873" s="454"/>
      <c r="AT873" s="454"/>
      <c r="AU873" s="454"/>
      <c r="AV873" s="454"/>
      <c r="AW873" s="454"/>
      <c r="AX873" s="454"/>
      <c r="AY873" s="454"/>
      <c r="AZ873" s="454"/>
      <c r="BA873" s="454"/>
      <c r="BB873" s="454"/>
      <c r="BC873" s="454"/>
      <c r="BD873" s="454"/>
      <c r="BE873" s="454"/>
      <c r="BF873" s="454"/>
      <c r="BG873" s="454"/>
      <c r="BH873" s="454"/>
      <c r="BI873" s="454"/>
      <c r="BJ873" s="454"/>
      <c r="BK873" s="454"/>
      <c r="BL873" s="454"/>
      <c r="BM873" s="454"/>
      <c r="BN873" s="454"/>
      <c r="BO873" s="454"/>
      <c r="BP873" s="454"/>
      <c r="BQ873" s="454"/>
      <c r="BR873" s="454"/>
      <c r="BS873" s="454"/>
      <c r="BT873" s="454"/>
      <c r="BU873" s="454"/>
      <c r="BV873" s="454"/>
      <c r="BW873" s="454"/>
      <c r="BX873" s="454"/>
      <c r="BY873" s="454"/>
      <c r="BZ873" s="454"/>
      <c r="CA873" s="454"/>
      <c r="CB873" s="454"/>
      <c r="CC873" s="454"/>
      <c r="CD873" s="454"/>
      <c r="CE873" s="454"/>
      <c r="CF873" s="454"/>
      <c r="CG873" s="454"/>
      <c r="CH873" s="454"/>
      <c r="CI873" s="454"/>
      <c r="CJ873" s="454"/>
      <c r="CK873" s="454"/>
      <c r="CL873" s="454"/>
      <c r="CM873" s="454"/>
      <c r="CN873" s="454"/>
      <c r="CO873" s="454"/>
      <c r="CP873" s="454"/>
      <c r="CQ873" s="454"/>
      <c r="CR873" s="454"/>
      <c r="CS873" s="454"/>
      <c r="CT873" s="454"/>
      <c r="CU873" s="454"/>
      <c r="CV873" s="454"/>
      <c r="CW873" s="454"/>
      <c r="CX873" s="454"/>
      <c r="CY873" s="454"/>
      <c r="CZ873" s="454"/>
      <c r="DA873" s="454"/>
      <c r="DB873" s="454"/>
      <c r="DC873" s="454"/>
      <c r="DD873" s="454"/>
      <c r="DE873" s="454"/>
      <c r="DF873" s="454"/>
      <c r="DG873" s="454"/>
      <c r="DH873" s="454"/>
      <c r="DI873" s="454"/>
      <c r="DJ873" s="454"/>
      <c r="DK873" s="454"/>
      <c r="DL873" s="454"/>
      <c r="DM873" s="454"/>
      <c r="DN873" s="454"/>
      <c r="DO873" s="454"/>
      <c r="DP873" s="454"/>
      <c r="DQ873" s="454"/>
      <c r="DR873" s="454"/>
      <c r="DS873" s="454"/>
      <c r="DT873" s="454"/>
      <c r="DU873" s="454"/>
      <c r="DV873" s="454"/>
      <c r="DW873" s="454"/>
      <c r="DX873" s="454"/>
      <c r="DY873" s="454"/>
      <c r="DZ873" s="454"/>
      <c r="EA873" s="454"/>
      <c r="EB873" s="454"/>
      <c r="EC873" s="454"/>
      <c r="ED873" s="454"/>
      <c r="EE873" s="454"/>
      <c r="EF873" s="454"/>
      <c r="EG873" s="454"/>
      <c r="EH873" s="454"/>
      <c r="EI873" s="454"/>
      <c r="EJ873" s="454"/>
      <c r="EK873" s="454"/>
      <c r="EL873" s="454"/>
      <c r="EM873" s="454"/>
      <c r="EN873" s="454"/>
      <c r="EO873" s="454"/>
      <c r="EP873" s="454"/>
      <c r="EQ873" s="454"/>
      <c r="ER873" s="454"/>
      <c r="ES873" s="454"/>
      <c r="ET873" s="454"/>
      <c r="EU873" s="581"/>
      <c r="EV873" s="581"/>
      <c r="EW873" s="581"/>
      <c r="EX873" s="581"/>
      <c r="EY873" s="581"/>
      <c r="EZ873" s="581"/>
      <c r="FA873" s="581"/>
      <c r="FB873" s="581"/>
      <c r="FC873" s="581"/>
      <c r="FD873" s="581"/>
      <c r="FE873" s="581"/>
    </row>
    <row r="874" spans="1:161">
      <c r="A874" s="454"/>
      <c r="B874" s="653"/>
      <c r="C874" s="454"/>
      <c r="D874" s="454"/>
      <c r="E874" s="454"/>
      <c r="F874" s="504"/>
      <c r="G874" s="454"/>
      <c r="H874" s="454"/>
      <c r="I874" s="454"/>
      <c r="J874" s="454"/>
      <c r="K874" s="454"/>
      <c r="L874" s="454"/>
      <c r="M874" s="454"/>
      <c r="N874" s="454"/>
      <c r="O874" s="454"/>
      <c r="P874" s="454"/>
      <c r="Q874" s="454"/>
      <c r="R874" s="454"/>
      <c r="S874" s="454"/>
      <c r="T874" s="454"/>
      <c r="U874" s="454"/>
      <c r="V874" s="454"/>
      <c r="W874" s="454"/>
      <c r="X874" s="454"/>
      <c r="Y874" s="454"/>
      <c r="Z874" s="454"/>
      <c r="AA874" s="454"/>
      <c r="AB874" s="454"/>
      <c r="AC874" s="454"/>
      <c r="AD874" s="454"/>
      <c r="AE874" s="454"/>
      <c r="AF874" s="454"/>
      <c r="AG874" s="454"/>
      <c r="AH874" s="454"/>
      <c r="AI874" s="454"/>
      <c r="AJ874" s="454"/>
      <c r="AK874" s="454"/>
      <c r="AL874" s="454"/>
      <c r="AM874" s="454"/>
      <c r="AN874" s="454"/>
      <c r="AO874" s="454"/>
      <c r="AP874" s="454"/>
      <c r="AQ874" s="454"/>
      <c r="AR874" s="454"/>
      <c r="AS874" s="454"/>
      <c r="AT874" s="454"/>
      <c r="AU874" s="454"/>
      <c r="AV874" s="454"/>
      <c r="AW874" s="454"/>
      <c r="AX874" s="454"/>
      <c r="AY874" s="454"/>
      <c r="AZ874" s="454"/>
      <c r="BA874" s="454"/>
      <c r="BB874" s="454"/>
      <c r="BC874" s="454"/>
      <c r="BD874" s="454"/>
      <c r="BE874" s="454"/>
      <c r="BF874" s="454"/>
      <c r="BG874" s="454"/>
      <c r="BH874" s="454"/>
      <c r="BI874" s="454"/>
      <c r="BJ874" s="454"/>
      <c r="BK874" s="454"/>
      <c r="BL874" s="454"/>
      <c r="BM874" s="454"/>
      <c r="BN874" s="454"/>
      <c r="BO874" s="454"/>
      <c r="BP874" s="454"/>
      <c r="BQ874" s="454"/>
      <c r="BR874" s="454"/>
      <c r="BS874" s="454"/>
      <c r="BT874" s="454"/>
      <c r="BU874" s="454"/>
      <c r="BV874" s="454"/>
      <c r="BW874" s="454"/>
      <c r="BX874" s="454"/>
      <c r="BY874" s="454"/>
      <c r="BZ874" s="454"/>
      <c r="CA874" s="454"/>
      <c r="CB874" s="454"/>
      <c r="CC874" s="454"/>
      <c r="CD874" s="454"/>
      <c r="CE874" s="454"/>
      <c r="CF874" s="454"/>
      <c r="CG874" s="454"/>
      <c r="CH874" s="454"/>
      <c r="CI874" s="454"/>
      <c r="CJ874" s="454"/>
      <c r="CK874" s="454"/>
      <c r="CL874" s="454"/>
      <c r="CM874" s="454"/>
      <c r="CN874" s="454"/>
      <c r="CO874" s="454"/>
      <c r="CP874" s="454"/>
      <c r="CQ874" s="454"/>
      <c r="CR874" s="454"/>
      <c r="CS874" s="454"/>
      <c r="CT874" s="454"/>
      <c r="CU874" s="454"/>
      <c r="CV874" s="454"/>
      <c r="CW874" s="454"/>
      <c r="CX874" s="454"/>
      <c r="CY874" s="454"/>
      <c r="CZ874" s="454"/>
      <c r="DA874" s="454"/>
      <c r="DB874" s="454"/>
      <c r="DC874" s="454"/>
      <c r="DD874" s="454"/>
      <c r="DE874" s="454"/>
      <c r="DF874" s="454"/>
      <c r="DG874" s="454"/>
      <c r="DH874" s="454"/>
      <c r="DI874" s="454"/>
      <c r="DJ874" s="454"/>
      <c r="DK874" s="454"/>
      <c r="DL874" s="454"/>
      <c r="DM874" s="454"/>
      <c r="DN874" s="454"/>
      <c r="DO874" s="454"/>
      <c r="DP874" s="454"/>
      <c r="DQ874" s="454"/>
      <c r="DR874" s="454"/>
      <c r="DS874" s="454"/>
      <c r="DT874" s="454"/>
      <c r="DU874" s="454"/>
      <c r="DV874" s="454"/>
      <c r="DW874" s="454"/>
      <c r="DX874" s="454"/>
      <c r="DY874" s="454"/>
      <c r="DZ874" s="454"/>
      <c r="EA874" s="454"/>
      <c r="EB874" s="454"/>
      <c r="EC874" s="454"/>
      <c r="ED874" s="454"/>
      <c r="EE874" s="454"/>
      <c r="EF874" s="454"/>
      <c r="EG874" s="454"/>
      <c r="EH874" s="454"/>
      <c r="EI874" s="454"/>
      <c r="EJ874" s="454"/>
      <c r="EK874" s="454"/>
      <c r="EL874" s="454"/>
      <c r="EM874" s="454"/>
      <c r="EN874" s="454"/>
      <c r="EO874" s="454"/>
      <c r="EP874" s="454"/>
      <c r="EQ874" s="454"/>
      <c r="ER874" s="454"/>
      <c r="ES874" s="454"/>
      <c r="ET874" s="454"/>
      <c r="EU874" s="581"/>
      <c r="EV874" s="581"/>
      <c r="EW874" s="581"/>
      <c r="EX874" s="581"/>
      <c r="EY874" s="581"/>
      <c r="EZ874" s="581"/>
      <c r="FA874" s="581"/>
      <c r="FB874" s="581"/>
      <c r="FC874" s="581"/>
      <c r="FD874" s="581"/>
      <c r="FE874" s="581"/>
    </row>
    <row r="875" spans="1:161">
      <c r="A875" s="454"/>
      <c r="B875" s="653"/>
      <c r="C875" s="454"/>
      <c r="D875" s="454"/>
      <c r="E875" s="454"/>
      <c r="F875" s="504"/>
      <c r="G875" s="454"/>
      <c r="H875" s="454"/>
      <c r="I875" s="454"/>
      <c r="J875" s="454"/>
      <c r="K875" s="454"/>
      <c r="L875" s="454"/>
      <c r="M875" s="454"/>
      <c r="N875" s="454"/>
      <c r="O875" s="454"/>
      <c r="P875" s="454"/>
      <c r="Q875" s="454"/>
      <c r="R875" s="454"/>
      <c r="S875" s="454"/>
      <c r="T875" s="454"/>
      <c r="U875" s="454"/>
      <c r="V875" s="454"/>
      <c r="W875" s="454"/>
      <c r="X875" s="454"/>
      <c r="Y875" s="454"/>
      <c r="Z875" s="454"/>
      <c r="AA875" s="454"/>
      <c r="AB875" s="454"/>
      <c r="AC875" s="454"/>
      <c r="AD875" s="454"/>
      <c r="AE875" s="454"/>
      <c r="AF875" s="454"/>
      <c r="AG875" s="454"/>
      <c r="AH875" s="454"/>
      <c r="AI875" s="454"/>
      <c r="AJ875" s="454"/>
      <c r="AK875" s="454"/>
      <c r="AL875" s="454"/>
      <c r="AM875" s="454"/>
      <c r="AN875" s="454"/>
      <c r="AO875" s="454"/>
      <c r="AP875" s="454"/>
      <c r="AQ875" s="454"/>
      <c r="AR875" s="454"/>
      <c r="AS875" s="454"/>
      <c r="AT875" s="454"/>
      <c r="AU875" s="454"/>
      <c r="AV875" s="454"/>
      <c r="AW875" s="454"/>
      <c r="AX875" s="454"/>
      <c r="AY875" s="454"/>
      <c r="AZ875" s="454"/>
      <c r="BA875" s="454"/>
      <c r="BB875" s="454"/>
      <c r="BC875" s="454"/>
      <c r="BD875" s="454"/>
      <c r="BE875" s="454"/>
      <c r="BF875" s="454"/>
      <c r="BG875" s="454"/>
      <c r="BH875" s="454"/>
      <c r="BI875" s="454"/>
      <c r="BJ875" s="454"/>
      <c r="BK875" s="454"/>
      <c r="BL875" s="454"/>
      <c r="BM875" s="454"/>
      <c r="BN875" s="454"/>
      <c r="BO875" s="454"/>
      <c r="BP875" s="454"/>
      <c r="BQ875" s="454"/>
      <c r="BR875" s="454"/>
      <c r="BS875" s="454"/>
      <c r="BT875" s="454"/>
      <c r="BU875" s="454"/>
      <c r="BV875" s="454"/>
      <c r="BW875" s="454"/>
      <c r="BX875" s="454"/>
      <c r="BY875" s="454"/>
      <c r="BZ875" s="454"/>
      <c r="CA875" s="454"/>
      <c r="CB875" s="454"/>
      <c r="CC875" s="454"/>
      <c r="CD875" s="454"/>
      <c r="CE875" s="454"/>
      <c r="CF875" s="454"/>
      <c r="CG875" s="454"/>
      <c r="CH875" s="454"/>
      <c r="CI875" s="454"/>
      <c r="CJ875" s="454"/>
      <c r="CK875" s="454"/>
      <c r="CL875" s="454"/>
      <c r="CM875" s="454"/>
      <c r="CN875" s="454"/>
      <c r="CO875" s="454"/>
      <c r="CP875" s="454"/>
      <c r="CQ875" s="454"/>
      <c r="CR875" s="454"/>
      <c r="CS875" s="454"/>
      <c r="CT875" s="454"/>
      <c r="CU875" s="454"/>
      <c r="CV875" s="454"/>
      <c r="CW875" s="454"/>
      <c r="CX875" s="454"/>
      <c r="CY875" s="454"/>
      <c r="CZ875" s="454"/>
      <c r="DA875" s="454"/>
      <c r="DB875" s="454"/>
      <c r="DC875" s="454"/>
      <c r="DD875" s="454"/>
      <c r="DE875" s="454"/>
      <c r="DF875" s="454"/>
      <c r="DG875" s="454"/>
      <c r="DH875" s="454"/>
      <c r="DI875" s="454"/>
      <c r="DJ875" s="454"/>
      <c r="DK875" s="454"/>
      <c r="DL875" s="454"/>
      <c r="DM875" s="454"/>
      <c r="DN875" s="454"/>
      <c r="DO875" s="454"/>
      <c r="DP875" s="454"/>
      <c r="DQ875" s="454"/>
      <c r="DR875" s="454"/>
      <c r="DS875" s="454"/>
      <c r="DT875" s="454"/>
      <c r="DU875" s="454"/>
      <c r="DV875" s="454"/>
      <c r="DW875" s="454"/>
      <c r="DX875" s="454"/>
      <c r="DY875" s="454"/>
      <c r="DZ875" s="454"/>
      <c r="EA875" s="454"/>
      <c r="EB875" s="454"/>
      <c r="EC875" s="454"/>
      <c r="ED875" s="454"/>
      <c r="EE875" s="454"/>
      <c r="EF875" s="454"/>
      <c r="EG875" s="454"/>
      <c r="EH875" s="454"/>
      <c r="EI875" s="454"/>
      <c r="EJ875" s="454"/>
      <c r="EK875" s="454"/>
      <c r="EL875" s="454"/>
      <c r="EM875" s="454"/>
      <c r="EN875" s="454"/>
      <c r="EO875" s="454"/>
      <c r="EP875" s="454"/>
      <c r="EQ875" s="454"/>
      <c r="ER875" s="454"/>
      <c r="ES875" s="454"/>
      <c r="ET875" s="454"/>
      <c r="EU875" s="581"/>
      <c r="EV875" s="581"/>
      <c r="EW875" s="581"/>
      <c r="EX875" s="581"/>
      <c r="EY875" s="581"/>
      <c r="EZ875" s="581"/>
      <c r="FA875" s="581"/>
      <c r="FB875" s="581"/>
      <c r="FC875" s="581"/>
      <c r="FD875" s="581"/>
      <c r="FE875" s="581"/>
    </row>
    <row r="876" spans="1:161">
      <c r="A876" s="454"/>
      <c r="B876" s="653"/>
      <c r="C876" s="454"/>
      <c r="D876" s="454"/>
      <c r="E876" s="454"/>
      <c r="F876" s="504"/>
      <c r="G876" s="454"/>
      <c r="H876" s="454"/>
      <c r="I876" s="454"/>
      <c r="J876" s="454"/>
      <c r="K876" s="454"/>
      <c r="L876" s="454"/>
      <c r="M876" s="454"/>
      <c r="N876" s="454"/>
      <c r="O876" s="454"/>
      <c r="P876" s="454"/>
      <c r="Q876" s="454"/>
      <c r="R876" s="454"/>
      <c r="S876" s="454"/>
      <c r="T876" s="454"/>
      <c r="U876" s="454"/>
      <c r="V876" s="454"/>
      <c r="W876" s="454"/>
      <c r="X876" s="454"/>
      <c r="Y876" s="454"/>
      <c r="Z876" s="454"/>
      <c r="AA876" s="454"/>
      <c r="AB876" s="454"/>
      <c r="AC876" s="454"/>
      <c r="AD876" s="454"/>
      <c r="AE876" s="454"/>
      <c r="AF876" s="454"/>
      <c r="AG876" s="454"/>
      <c r="AH876" s="454"/>
      <c r="AI876" s="454"/>
      <c r="AJ876" s="454"/>
      <c r="AK876" s="454"/>
      <c r="AL876" s="454"/>
      <c r="AM876" s="454"/>
      <c r="AN876" s="454"/>
      <c r="AO876" s="454"/>
      <c r="AP876" s="454"/>
      <c r="AQ876" s="454"/>
      <c r="AR876" s="454"/>
      <c r="AS876" s="454"/>
      <c r="AT876" s="454"/>
      <c r="AU876" s="454"/>
      <c r="AV876" s="454"/>
      <c r="AW876" s="454"/>
      <c r="AX876" s="454"/>
      <c r="AY876" s="454"/>
      <c r="AZ876" s="454"/>
      <c r="BA876" s="454"/>
      <c r="BB876" s="454"/>
      <c r="BC876" s="454"/>
      <c r="BD876" s="454"/>
      <c r="BE876" s="454"/>
      <c r="BF876" s="454"/>
      <c r="BG876" s="454"/>
      <c r="BH876" s="454"/>
      <c r="BI876" s="454"/>
      <c r="BJ876" s="454"/>
      <c r="BK876" s="454"/>
      <c r="BL876" s="454"/>
      <c r="BM876" s="454"/>
      <c r="BN876" s="454"/>
      <c r="BO876" s="454"/>
      <c r="BP876" s="454"/>
      <c r="BQ876" s="454"/>
      <c r="BR876" s="454"/>
      <c r="BS876" s="454"/>
      <c r="BT876" s="454"/>
      <c r="BU876" s="454"/>
      <c r="BV876" s="454"/>
      <c r="BW876" s="454"/>
      <c r="BX876" s="454"/>
      <c r="BY876" s="454"/>
      <c r="BZ876" s="454"/>
      <c r="CA876" s="454"/>
      <c r="CB876" s="454"/>
      <c r="CC876" s="454"/>
      <c r="CD876" s="454"/>
      <c r="CE876" s="454"/>
      <c r="CF876" s="454"/>
      <c r="CG876" s="454"/>
      <c r="CH876" s="454"/>
      <c r="CI876" s="454"/>
      <c r="CJ876" s="454"/>
      <c r="CK876" s="454"/>
      <c r="CL876" s="454"/>
      <c r="CM876" s="454"/>
      <c r="CN876" s="454"/>
      <c r="CO876" s="454"/>
      <c r="CP876" s="454"/>
      <c r="CQ876" s="454"/>
      <c r="CR876" s="454"/>
      <c r="CS876" s="454"/>
      <c r="CT876" s="454"/>
      <c r="CU876" s="454"/>
      <c r="CV876" s="454"/>
      <c r="CW876" s="454"/>
      <c r="CX876" s="454"/>
      <c r="CY876" s="454"/>
      <c r="CZ876" s="454"/>
      <c r="DA876" s="454"/>
      <c r="DB876" s="454"/>
      <c r="DC876" s="454"/>
      <c r="DD876" s="454"/>
      <c r="DE876" s="454"/>
      <c r="DF876" s="454"/>
      <c r="DG876" s="454"/>
      <c r="DH876" s="454"/>
      <c r="DI876" s="454"/>
      <c r="DJ876" s="454"/>
      <c r="DK876" s="454"/>
      <c r="DL876" s="454"/>
      <c r="DM876" s="454"/>
      <c r="DN876" s="454"/>
      <c r="DO876" s="454"/>
      <c r="DP876" s="454"/>
      <c r="DQ876" s="454"/>
      <c r="DR876" s="454"/>
      <c r="DS876" s="454"/>
      <c r="DT876" s="454"/>
      <c r="DU876" s="454"/>
      <c r="DV876" s="454"/>
      <c r="DW876" s="454"/>
      <c r="DX876" s="454"/>
      <c r="DY876" s="454"/>
      <c r="DZ876" s="454"/>
      <c r="EA876" s="454"/>
      <c r="EB876" s="454"/>
      <c r="EC876" s="454"/>
      <c r="ED876" s="454"/>
      <c r="EE876" s="454"/>
      <c r="EF876" s="454"/>
      <c r="EG876" s="454"/>
      <c r="EH876" s="454"/>
      <c r="EI876" s="454"/>
      <c r="EJ876" s="454"/>
      <c r="EK876" s="454"/>
      <c r="EL876" s="454"/>
      <c r="EM876" s="454"/>
      <c r="EN876" s="454"/>
      <c r="EO876" s="454"/>
      <c r="EP876" s="454"/>
      <c r="EQ876" s="454"/>
      <c r="ER876" s="454"/>
      <c r="ES876" s="454"/>
      <c r="ET876" s="454"/>
      <c r="EU876" s="581"/>
      <c r="EV876" s="581"/>
      <c r="EW876" s="581"/>
      <c r="EX876" s="581"/>
      <c r="EY876" s="581"/>
      <c r="EZ876" s="581"/>
      <c r="FA876" s="581"/>
      <c r="FB876" s="581"/>
      <c r="FC876" s="581"/>
      <c r="FD876" s="581"/>
      <c r="FE876" s="581"/>
    </row>
    <row r="877" spans="1:161">
      <c r="A877" s="454"/>
      <c r="B877" s="653"/>
      <c r="C877" s="454"/>
      <c r="D877" s="454"/>
      <c r="E877" s="454"/>
      <c r="F877" s="504"/>
      <c r="G877" s="454"/>
      <c r="H877" s="454"/>
      <c r="I877" s="454"/>
      <c r="J877" s="454"/>
      <c r="K877" s="454"/>
      <c r="L877" s="454"/>
      <c r="M877" s="454"/>
      <c r="N877" s="454"/>
      <c r="O877" s="454"/>
      <c r="P877" s="454"/>
      <c r="Q877" s="454"/>
      <c r="R877" s="454"/>
      <c r="S877" s="454"/>
      <c r="T877" s="454"/>
      <c r="U877" s="454"/>
      <c r="V877" s="454"/>
      <c r="W877" s="454"/>
      <c r="X877" s="454"/>
      <c r="Y877" s="454"/>
      <c r="Z877" s="454"/>
      <c r="AA877" s="454"/>
      <c r="AB877" s="454"/>
      <c r="AC877" s="454"/>
      <c r="AD877" s="454"/>
      <c r="AE877" s="454"/>
      <c r="AF877" s="454"/>
      <c r="AG877" s="454"/>
      <c r="AH877" s="454"/>
      <c r="AI877" s="454"/>
      <c r="AJ877" s="454"/>
      <c r="AK877" s="454"/>
      <c r="AL877" s="454"/>
      <c r="AM877" s="454"/>
      <c r="AN877" s="454"/>
      <c r="AO877" s="454"/>
      <c r="AP877" s="454"/>
      <c r="AQ877" s="454"/>
      <c r="AR877" s="454"/>
      <c r="AS877" s="454"/>
      <c r="AT877" s="454"/>
      <c r="AU877" s="454"/>
      <c r="AV877" s="454"/>
      <c r="AW877" s="454"/>
      <c r="AX877" s="454"/>
      <c r="AY877" s="454"/>
      <c r="AZ877" s="454"/>
      <c r="BA877" s="454"/>
      <c r="BB877" s="454"/>
      <c r="BC877" s="454"/>
      <c r="BD877" s="454"/>
      <c r="BE877" s="454"/>
      <c r="BF877" s="454"/>
      <c r="BG877" s="454"/>
      <c r="BH877" s="454"/>
      <c r="BI877" s="454"/>
      <c r="BJ877" s="454"/>
      <c r="BK877" s="454"/>
      <c r="BL877" s="454"/>
      <c r="BM877" s="454"/>
      <c r="BN877" s="454"/>
      <c r="BO877" s="454"/>
      <c r="BP877" s="454"/>
      <c r="BQ877" s="454"/>
      <c r="BR877" s="454"/>
      <c r="BS877" s="454"/>
      <c r="BT877" s="454"/>
      <c r="BU877" s="454"/>
      <c r="BV877" s="454"/>
      <c r="BW877" s="454"/>
      <c r="BX877" s="454"/>
      <c r="BY877" s="454"/>
      <c r="BZ877" s="454"/>
      <c r="CA877" s="454"/>
      <c r="CB877" s="454"/>
      <c r="CC877" s="454"/>
      <c r="CD877" s="454"/>
      <c r="CE877" s="454"/>
      <c r="CF877" s="454"/>
      <c r="CG877" s="454"/>
      <c r="CH877" s="454"/>
      <c r="CI877" s="454"/>
      <c r="CJ877" s="454"/>
      <c r="CK877" s="454"/>
      <c r="CL877" s="454"/>
      <c r="CM877" s="454"/>
      <c r="CN877" s="454"/>
      <c r="CO877" s="454"/>
      <c r="CP877" s="454"/>
      <c r="CQ877" s="454"/>
      <c r="CR877" s="454"/>
      <c r="CS877" s="454"/>
      <c r="CT877" s="454"/>
      <c r="CU877" s="454"/>
      <c r="CV877" s="454"/>
      <c r="CW877" s="454"/>
      <c r="CX877" s="454"/>
      <c r="CY877" s="454"/>
      <c r="CZ877" s="454"/>
      <c r="DA877" s="454"/>
      <c r="DB877" s="454"/>
      <c r="DC877" s="454"/>
      <c r="DD877" s="454"/>
      <c r="DE877" s="454"/>
      <c r="DF877" s="454"/>
      <c r="DG877" s="454"/>
      <c r="DH877" s="454"/>
      <c r="DI877" s="454"/>
      <c r="DJ877" s="454"/>
      <c r="DK877" s="454"/>
      <c r="DL877" s="454"/>
      <c r="DM877" s="454"/>
      <c r="DN877" s="454"/>
      <c r="DO877" s="454"/>
      <c r="DP877" s="454"/>
      <c r="DQ877" s="454"/>
      <c r="DR877" s="454"/>
      <c r="DS877" s="454"/>
      <c r="DT877" s="454"/>
      <c r="DU877" s="454"/>
      <c r="DV877" s="454"/>
      <c r="DW877" s="454"/>
      <c r="DX877" s="454"/>
      <c r="DY877" s="454"/>
      <c r="DZ877" s="454"/>
      <c r="EA877" s="454"/>
      <c r="EB877" s="454"/>
      <c r="EC877" s="454"/>
      <c r="ED877" s="454"/>
      <c r="EE877" s="454"/>
      <c r="EF877" s="454"/>
      <c r="EG877" s="454"/>
      <c r="EH877" s="454"/>
      <c r="EI877" s="454"/>
      <c r="EJ877" s="454"/>
      <c r="EK877" s="454"/>
      <c r="EL877" s="454"/>
      <c r="EM877" s="454"/>
      <c r="EN877" s="454"/>
      <c r="EO877" s="454"/>
      <c r="EP877" s="454"/>
      <c r="EQ877" s="454"/>
      <c r="ER877" s="454"/>
      <c r="ES877" s="454"/>
      <c r="ET877" s="454"/>
      <c r="EU877" s="581"/>
      <c r="EV877" s="581"/>
      <c r="EW877" s="581"/>
      <c r="EX877" s="581"/>
      <c r="EY877" s="581"/>
      <c r="EZ877" s="581"/>
      <c r="FA877" s="581"/>
      <c r="FB877" s="581"/>
      <c r="FC877" s="581"/>
      <c r="FD877" s="581"/>
      <c r="FE877" s="581"/>
    </row>
    <row r="878" spans="1:161">
      <c r="A878" s="454"/>
      <c r="B878" s="653"/>
      <c r="C878" s="454"/>
      <c r="D878" s="454"/>
      <c r="E878" s="454"/>
      <c r="F878" s="504"/>
      <c r="G878" s="454"/>
      <c r="H878" s="454"/>
      <c r="I878" s="454"/>
      <c r="J878" s="454"/>
      <c r="K878" s="454"/>
      <c r="L878" s="454"/>
      <c r="M878" s="454"/>
      <c r="N878" s="454"/>
      <c r="O878" s="454"/>
      <c r="P878" s="454"/>
      <c r="Q878" s="454"/>
      <c r="R878" s="454"/>
      <c r="S878" s="454"/>
      <c r="T878" s="454"/>
      <c r="U878" s="454"/>
      <c r="V878" s="454"/>
      <c r="W878" s="454"/>
      <c r="X878" s="454"/>
      <c r="Y878" s="454"/>
      <c r="Z878" s="454"/>
      <c r="AA878" s="454"/>
      <c r="AB878" s="454"/>
      <c r="AC878" s="454"/>
      <c r="AD878" s="454"/>
      <c r="AE878" s="454"/>
      <c r="AF878" s="454"/>
      <c r="AG878" s="454"/>
      <c r="AH878" s="454"/>
      <c r="AI878" s="454"/>
      <c r="AJ878" s="454"/>
      <c r="AK878" s="454"/>
      <c r="AL878" s="454"/>
      <c r="AM878" s="454"/>
      <c r="AN878" s="454"/>
      <c r="AO878" s="454"/>
      <c r="AP878" s="454"/>
      <c r="AQ878" s="454"/>
      <c r="AR878" s="454"/>
      <c r="AS878" s="454"/>
      <c r="AT878" s="454"/>
      <c r="AU878" s="454"/>
      <c r="AV878" s="454"/>
      <c r="AW878" s="454"/>
      <c r="AX878" s="454"/>
      <c r="AY878" s="454"/>
      <c r="AZ878" s="454"/>
      <c r="BA878" s="454"/>
      <c r="BB878" s="454"/>
      <c r="BC878" s="454"/>
      <c r="BD878" s="454"/>
      <c r="BE878" s="454"/>
      <c r="BF878" s="454"/>
      <c r="BG878" s="454"/>
      <c r="BH878" s="454"/>
      <c r="BI878" s="454"/>
      <c r="BJ878" s="454"/>
      <c r="BK878" s="454"/>
      <c r="BL878" s="454"/>
      <c r="BM878" s="454"/>
      <c r="BN878" s="454"/>
      <c r="BO878" s="454"/>
      <c r="BP878" s="454"/>
      <c r="BQ878" s="454"/>
      <c r="BR878" s="454"/>
      <c r="BS878" s="454"/>
      <c r="BT878" s="454"/>
      <c r="BU878" s="454"/>
      <c r="BV878" s="454"/>
      <c r="BW878" s="454"/>
      <c r="BX878" s="454"/>
      <c r="BY878" s="454"/>
      <c r="BZ878" s="454"/>
      <c r="CA878" s="454"/>
      <c r="CB878" s="454"/>
      <c r="CC878" s="454"/>
      <c r="CD878" s="454"/>
      <c r="CE878" s="454"/>
      <c r="CF878" s="454"/>
      <c r="CG878" s="454"/>
      <c r="CH878" s="454"/>
      <c r="CI878" s="454"/>
      <c r="CJ878" s="454"/>
      <c r="CK878" s="454"/>
      <c r="CL878" s="454"/>
      <c r="CM878" s="454"/>
      <c r="CN878" s="454"/>
      <c r="CO878" s="454"/>
      <c r="CP878" s="454"/>
      <c r="CQ878" s="454"/>
      <c r="CR878" s="454"/>
      <c r="CS878" s="454"/>
      <c r="CT878" s="454"/>
      <c r="CU878" s="454"/>
      <c r="CV878" s="454"/>
      <c r="CW878" s="454"/>
      <c r="CX878" s="454"/>
      <c r="CY878" s="454"/>
      <c r="CZ878" s="454"/>
      <c r="DA878" s="454"/>
      <c r="DB878" s="454"/>
      <c r="DC878" s="454"/>
      <c r="DD878" s="454"/>
      <c r="DE878" s="454"/>
      <c r="DF878" s="454"/>
      <c r="DG878" s="454"/>
      <c r="DH878" s="454"/>
      <c r="DI878" s="454"/>
      <c r="DJ878" s="454"/>
      <c r="DK878" s="454"/>
      <c r="DL878" s="454"/>
      <c r="DM878" s="454"/>
      <c r="DN878" s="454"/>
      <c r="DO878" s="454"/>
      <c r="DP878" s="454"/>
      <c r="DQ878" s="454"/>
      <c r="DR878" s="454"/>
      <c r="DS878" s="454"/>
      <c r="DT878" s="454"/>
      <c r="DU878" s="454"/>
      <c r="DV878" s="454"/>
      <c r="DW878" s="454"/>
      <c r="DX878" s="454"/>
      <c r="DY878" s="454"/>
      <c r="DZ878" s="454"/>
      <c r="EA878" s="454"/>
      <c r="EB878" s="454"/>
      <c r="EC878" s="454"/>
      <c r="ED878" s="454"/>
      <c r="EE878" s="454"/>
      <c r="EF878" s="454"/>
      <c r="EG878" s="454"/>
      <c r="EH878" s="454"/>
      <c r="EI878" s="454"/>
      <c r="EJ878" s="454"/>
      <c r="EK878" s="454"/>
      <c r="EL878" s="454"/>
      <c r="EM878" s="454"/>
      <c r="EN878" s="454"/>
      <c r="EO878" s="454"/>
      <c r="EP878" s="454"/>
      <c r="EQ878" s="454"/>
      <c r="ER878" s="454"/>
      <c r="ES878" s="454"/>
      <c r="ET878" s="454"/>
      <c r="EU878" s="581"/>
      <c r="EV878" s="581"/>
      <c r="EW878" s="581"/>
      <c r="EX878" s="581"/>
      <c r="EY878" s="581"/>
      <c r="EZ878" s="581"/>
      <c r="FA878" s="581"/>
      <c r="FB878" s="581"/>
      <c r="FC878" s="581"/>
      <c r="FD878" s="581"/>
      <c r="FE878" s="581"/>
    </row>
    <row r="879" spans="1:161">
      <c r="A879" s="454"/>
      <c r="B879" s="653"/>
      <c r="C879" s="454"/>
      <c r="D879" s="454"/>
      <c r="E879" s="454"/>
      <c r="F879" s="504"/>
      <c r="G879" s="454"/>
      <c r="H879" s="454"/>
      <c r="I879" s="454"/>
      <c r="J879" s="454"/>
      <c r="K879" s="454"/>
      <c r="L879" s="454"/>
      <c r="M879" s="454"/>
      <c r="N879" s="454"/>
      <c r="O879" s="454"/>
      <c r="P879" s="454"/>
      <c r="Q879" s="454"/>
      <c r="R879" s="454"/>
      <c r="S879" s="454"/>
      <c r="T879" s="454"/>
      <c r="U879" s="454"/>
      <c r="V879" s="454"/>
      <c r="W879" s="454"/>
      <c r="X879" s="454"/>
      <c r="Y879" s="454"/>
      <c r="Z879" s="454"/>
      <c r="AA879" s="454"/>
      <c r="AB879" s="454"/>
      <c r="AC879" s="454"/>
      <c r="AD879" s="454"/>
      <c r="AE879" s="454"/>
      <c r="AF879" s="454"/>
      <c r="AG879" s="454"/>
      <c r="AH879" s="454"/>
      <c r="AI879" s="454"/>
      <c r="AJ879" s="454"/>
      <c r="AK879" s="454"/>
      <c r="AL879" s="454"/>
      <c r="AM879" s="454"/>
      <c r="AN879" s="454"/>
      <c r="AO879" s="454"/>
      <c r="AP879" s="454"/>
      <c r="AQ879" s="454"/>
      <c r="AR879" s="454"/>
      <c r="AS879" s="454"/>
      <c r="AT879" s="454"/>
      <c r="AU879" s="454"/>
      <c r="AV879" s="454"/>
      <c r="AW879" s="454"/>
      <c r="AX879" s="454"/>
      <c r="AY879" s="454"/>
      <c r="AZ879" s="454"/>
      <c r="BA879" s="454"/>
      <c r="BB879" s="454"/>
      <c r="BC879" s="454"/>
      <c r="BD879" s="454"/>
      <c r="BE879" s="454"/>
      <c r="BF879" s="454"/>
      <c r="BG879" s="454"/>
      <c r="BH879" s="454"/>
      <c r="BI879" s="454"/>
      <c r="BJ879" s="454"/>
      <c r="BK879" s="454"/>
      <c r="BL879" s="454"/>
      <c r="BM879" s="454"/>
      <c r="BN879" s="454"/>
      <c r="BO879" s="454"/>
      <c r="BP879" s="454"/>
      <c r="BQ879" s="454"/>
      <c r="BR879" s="454"/>
      <c r="BS879" s="454"/>
      <c r="BT879" s="454"/>
      <c r="BU879" s="454"/>
      <c r="BV879" s="454"/>
      <c r="BW879" s="454"/>
      <c r="BX879" s="454"/>
      <c r="BY879" s="454"/>
      <c r="BZ879" s="454"/>
      <c r="CA879" s="454"/>
      <c r="CB879" s="454"/>
      <c r="CC879" s="454"/>
      <c r="CD879" s="454"/>
      <c r="CE879" s="454"/>
      <c r="CF879" s="454"/>
      <c r="CG879" s="454"/>
      <c r="CH879" s="454"/>
      <c r="CI879" s="454"/>
      <c r="CJ879" s="454"/>
      <c r="CK879" s="454"/>
      <c r="CL879" s="454"/>
      <c r="CM879" s="454"/>
      <c r="CN879" s="454"/>
      <c r="CO879" s="454"/>
      <c r="CP879" s="454"/>
      <c r="CQ879" s="454"/>
      <c r="CR879" s="454"/>
      <c r="CS879" s="454"/>
      <c r="CT879" s="454"/>
      <c r="CU879" s="454"/>
      <c r="CV879" s="454"/>
      <c r="CW879" s="454"/>
      <c r="CX879" s="454"/>
      <c r="CY879" s="454"/>
      <c r="CZ879" s="454"/>
      <c r="DA879" s="454"/>
      <c r="DB879" s="454"/>
      <c r="DC879" s="454"/>
      <c r="DD879" s="454"/>
      <c r="DE879" s="454"/>
      <c r="DF879" s="454"/>
      <c r="DG879" s="454"/>
      <c r="DH879" s="454"/>
      <c r="DI879" s="454"/>
      <c r="DJ879" s="454"/>
      <c r="DK879" s="454"/>
      <c r="DL879" s="454"/>
      <c r="DM879" s="454"/>
      <c r="DN879" s="454"/>
      <c r="DO879" s="454"/>
      <c r="DP879" s="454"/>
      <c r="DQ879" s="454"/>
      <c r="DR879" s="454"/>
      <c r="DS879" s="454"/>
      <c r="DT879" s="454"/>
      <c r="DU879" s="454"/>
      <c r="DV879" s="454"/>
      <c r="DW879" s="454"/>
      <c r="DX879" s="454"/>
      <c r="DY879" s="454"/>
      <c r="DZ879" s="454"/>
      <c r="EA879" s="454"/>
      <c r="EB879" s="454"/>
      <c r="EC879" s="454"/>
      <c r="ED879" s="454"/>
      <c r="EE879" s="454"/>
      <c r="EF879" s="454"/>
      <c r="EG879" s="454"/>
      <c r="EH879" s="454"/>
      <c r="EI879" s="454"/>
      <c r="EJ879" s="454"/>
      <c r="EK879" s="454"/>
      <c r="EL879" s="454"/>
      <c r="EM879" s="454"/>
      <c r="EN879" s="454"/>
      <c r="EO879" s="454"/>
      <c r="EP879" s="454"/>
      <c r="EQ879" s="454"/>
      <c r="ER879" s="454"/>
      <c r="ES879" s="454"/>
      <c r="ET879" s="454"/>
      <c r="EU879" s="581"/>
      <c r="EV879" s="581"/>
      <c r="EW879" s="581"/>
      <c r="EX879" s="581"/>
      <c r="EY879" s="581"/>
      <c r="EZ879" s="581"/>
      <c r="FA879" s="581"/>
      <c r="FB879" s="581"/>
      <c r="FC879" s="581"/>
      <c r="FD879" s="581"/>
      <c r="FE879" s="581"/>
    </row>
    <row r="880" spans="1:161">
      <c r="A880" s="454"/>
      <c r="B880" s="653"/>
      <c r="C880" s="454"/>
      <c r="D880" s="454"/>
      <c r="E880" s="454"/>
      <c r="F880" s="504"/>
      <c r="G880" s="454"/>
      <c r="H880" s="454"/>
      <c r="I880" s="454"/>
      <c r="J880" s="454"/>
      <c r="K880" s="454"/>
      <c r="L880" s="454"/>
      <c r="M880" s="454"/>
      <c r="N880" s="454"/>
      <c r="O880" s="454"/>
      <c r="P880" s="454"/>
      <c r="Q880" s="454"/>
      <c r="R880" s="454"/>
      <c r="S880" s="454"/>
      <c r="T880" s="454"/>
      <c r="U880" s="454"/>
      <c r="V880" s="454"/>
      <c r="W880" s="454"/>
      <c r="X880" s="454"/>
      <c r="Y880" s="454"/>
      <c r="Z880" s="454"/>
      <c r="AA880" s="454"/>
      <c r="AB880" s="454"/>
      <c r="AC880" s="454"/>
      <c r="AD880" s="454"/>
      <c r="AE880" s="454"/>
      <c r="AF880" s="454"/>
      <c r="AG880" s="454"/>
      <c r="AH880" s="454"/>
      <c r="AI880" s="454"/>
      <c r="AJ880" s="454"/>
      <c r="AK880" s="454"/>
      <c r="AL880" s="454"/>
      <c r="AM880" s="454"/>
      <c r="AN880" s="454"/>
      <c r="AO880" s="454"/>
      <c r="AP880" s="454"/>
      <c r="AQ880" s="454"/>
      <c r="AR880" s="454"/>
      <c r="AS880" s="454"/>
      <c r="AT880" s="454"/>
      <c r="AU880" s="454"/>
      <c r="AV880" s="454"/>
      <c r="AW880" s="454"/>
      <c r="AX880" s="454"/>
      <c r="AY880" s="454"/>
      <c r="AZ880" s="454"/>
      <c r="BA880" s="454"/>
      <c r="BB880" s="454"/>
      <c r="BC880" s="454"/>
      <c r="BD880" s="454"/>
      <c r="BE880" s="454"/>
      <c r="BF880" s="454"/>
      <c r="BG880" s="454"/>
      <c r="BH880" s="454"/>
      <c r="BI880" s="454"/>
      <c r="BJ880" s="454"/>
      <c r="BK880" s="454"/>
      <c r="BL880" s="454"/>
      <c r="BM880" s="454"/>
      <c r="BN880" s="454"/>
      <c r="BO880" s="454"/>
      <c r="BP880" s="454"/>
      <c r="BQ880" s="454"/>
      <c r="BR880" s="454"/>
      <c r="BS880" s="454"/>
      <c r="BT880" s="454"/>
      <c r="BU880" s="454"/>
      <c r="BV880" s="454"/>
      <c r="BW880" s="454"/>
      <c r="BX880" s="454"/>
      <c r="BY880" s="454"/>
      <c r="BZ880" s="454"/>
      <c r="CA880" s="454"/>
      <c r="CB880" s="454"/>
      <c r="CC880" s="454"/>
      <c r="CD880" s="454"/>
      <c r="CE880" s="454"/>
      <c r="CF880" s="454"/>
      <c r="CG880" s="454"/>
      <c r="CH880" s="454"/>
      <c r="CI880" s="454"/>
      <c r="CJ880" s="454"/>
      <c r="CK880" s="454"/>
      <c r="CL880" s="454"/>
      <c r="CM880" s="454"/>
      <c r="CN880" s="454"/>
      <c r="CO880" s="454"/>
      <c r="CP880" s="454"/>
      <c r="CQ880" s="454"/>
      <c r="CR880" s="454"/>
      <c r="CS880" s="454"/>
      <c r="CT880" s="454"/>
      <c r="CU880" s="454"/>
      <c r="CV880" s="454"/>
      <c r="CW880" s="454"/>
      <c r="CX880" s="454"/>
      <c r="CY880" s="454"/>
      <c r="CZ880" s="454"/>
      <c r="DA880" s="454"/>
      <c r="DB880" s="454"/>
      <c r="DC880" s="454"/>
      <c r="DD880" s="454"/>
      <c r="DE880" s="454"/>
      <c r="DF880" s="454"/>
      <c r="DG880" s="454"/>
      <c r="DH880" s="454"/>
      <c r="DI880" s="454"/>
      <c r="DJ880" s="454"/>
      <c r="DK880" s="454"/>
      <c r="DL880" s="454"/>
      <c r="DM880" s="454"/>
      <c r="DN880" s="454"/>
      <c r="DO880" s="454"/>
      <c r="DP880" s="454"/>
      <c r="DQ880" s="454"/>
      <c r="DR880" s="454"/>
      <c r="DS880" s="454"/>
      <c r="DT880" s="454"/>
      <c r="DU880" s="454"/>
      <c r="DV880" s="454"/>
      <c r="DW880" s="454"/>
      <c r="DX880" s="454"/>
      <c r="DY880" s="454"/>
      <c r="DZ880" s="454"/>
      <c r="EA880" s="454"/>
      <c r="EB880" s="454"/>
      <c r="EC880" s="454"/>
      <c r="ED880" s="454"/>
      <c r="EE880" s="454"/>
      <c r="EF880" s="454"/>
      <c r="EG880" s="454"/>
      <c r="EH880" s="454"/>
      <c r="EI880" s="454"/>
      <c r="EJ880" s="454"/>
      <c r="EK880" s="454"/>
      <c r="EL880" s="454"/>
      <c r="EM880" s="454"/>
      <c r="EN880" s="454"/>
      <c r="EO880" s="454"/>
      <c r="EP880" s="454"/>
      <c r="EQ880" s="454"/>
      <c r="ER880" s="454"/>
      <c r="ES880" s="454"/>
      <c r="ET880" s="454"/>
      <c r="EU880" s="581"/>
      <c r="EV880" s="581"/>
      <c r="EW880" s="581"/>
      <c r="EX880" s="581"/>
      <c r="EY880" s="581"/>
      <c r="EZ880" s="581"/>
      <c r="FA880" s="581"/>
      <c r="FB880" s="581"/>
      <c r="FC880" s="581"/>
      <c r="FD880" s="581"/>
      <c r="FE880" s="581"/>
    </row>
    <row r="881" spans="1:161">
      <c r="A881" s="454"/>
      <c r="B881" s="653"/>
      <c r="C881" s="454"/>
      <c r="D881" s="454"/>
      <c r="E881" s="454"/>
      <c r="F881" s="504"/>
      <c r="G881" s="454"/>
      <c r="H881" s="454"/>
      <c r="I881" s="454"/>
      <c r="J881" s="454"/>
      <c r="K881" s="454"/>
      <c r="L881" s="454"/>
      <c r="M881" s="454"/>
      <c r="N881" s="454"/>
      <c r="O881" s="454"/>
      <c r="P881" s="454"/>
      <c r="Q881" s="454"/>
      <c r="R881" s="454"/>
      <c r="S881" s="454"/>
      <c r="T881" s="454"/>
      <c r="U881" s="454"/>
      <c r="V881" s="454"/>
      <c r="W881" s="454"/>
      <c r="X881" s="454"/>
      <c r="Y881" s="454"/>
      <c r="Z881" s="454"/>
      <c r="AA881" s="454"/>
      <c r="AB881" s="454"/>
      <c r="AC881" s="454"/>
      <c r="AD881" s="454"/>
      <c r="AE881" s="454"/>
      <c r="AF881" s="454"/>
      <c r="AG881" s="454"/>
      <c r="AH881" s="454"/>
      <c r="AI881" s="454"/>
      <c r="AJ881" s="454"/>
      <c r="AK881" s="454"/>
      <c r="AL881" s="454"/>
      <c r="AM881" s="454"/>
      <c r="AN881" s="454"/>
      <c r="AO881" s="454"/>
      <c r="AP881" s="454"/>
      <c r="AQ881" s="454"/>
      <c r="AR881" s="454"/>
      <c r="AS881" s="454"/>
      <c r="AT881" s="454"/>
      <c r="AU881" s="454"/>
      <c r="AV881" s="454"/>
      <c r="AW881" s="454"/>
      <c r="AX881" s="454"/>
      <c r="AY881" s="454"/>
      <c r="AZ881" s="454"/>
      <c r="BA881" s="454"/>
      <c r="BB881" s="454"/>
      <c r="BC881" s="454"/>
      <c r="BD881" s="454"/>
      <c r="BE881" s="454"/>
      <c r="BF881" s="454"/>
      <c r="BG881" s="454"/>
      <c r="BH881" s="454"/>
      <c r="BI881" s="454"/>
      <c r="BJ881" s="454"/>
      <c r="BK881" s="454"/>
      <c r="BL881" s="454"/>
      <c r="BM881" s="454"/>
      <c r="BN881" s="454"/>
      <c r="BO881" s="454"/>
      <c r="BP881" s="454"/>
      <c r="BQ881" s="454"/>
      <c r="BR881" s="454"/>
      <c r="BS881" s="454"/>
      <c r="BT881" s="454"/>
      <c r="BU881" s="454"/>
      <c r="BV881" s="454"/>
      <c r="BW881" s="454"/>
      <c r="BX881" s="454"/>
      <c r="BY881" s="454"/>
      <c r="BZ881" s="454"/>
      <c r="CA881" s="454"/>
      <c r="CB881" s="454"/>
      <c r="CC881" s="454"/>
      <c r="CD881" s="454"/>
      <c r="CE881" s="454"/>
      <c r="CF881" s="454"/>
      <c r="CG881" s="454"/>
      <c r="CH881" s="454"/>
      <c r="CI881" s="454"/>
      <c r="CJ881" s="454"/>
      <c r="CK881" s="454"/>
      <c r="CL881" s="454"/>
      <c r="CM881" s="454"/>
      <c r="CN881" s="454"/>
      <c r="CO881" s="454"/>
      <c r="CP881" s="454"/>
      <c r="CQ881" s="454"/>
      <c r="CR881" s="454"/>
      <c r="CS881" s="454"/>
      <c r="CT881" s="454"/>
      <c r="CU881" s="454"/>
      <c r="CV881" s="454"/>
      <c r="CW881" s="454"/>
      <c r="CX881" s="454"/>
      <c r="CY881" s="454"/>
      <c r="CZ881" s="454"/>
      <c r="DA881" s="454"/>
      <c r="DB881" s="454"/>
      <c r="DC881" s="454"/>
      <c r="DD881" s="454"/>
      <c r="DE881" s="454"/>
      <c r="DF881" s="454"/>
      <c r="DG881" s="454"/>
      <c r="DH881" s="454"/>
      <c r="DI881" s="454"/>
      <c r="DJ881" s="454"/>
      <c r="DK881" s="454"/>
      <c r="DL881" s="454"/>
      <c r="DM881" s="454"/>
      <c r="DN881" s="454"/>
      <c r="DO881" s="454"/>
      <c r="DP881" s="454"/>
      <c r="DQ881" s="454"/>
      <c r="DR881" s="454"/>
      <c r="DS881" s="454"/>
      <c r="DT881" s="454"/>
      <c r="DU881" s="454"/>
      <c r="DV881" s="454"/>
      <c r="DW881" s="454"/>
      <c r="DX881" s="454"/>
      <c r="DY881" s="454"/>
      <c r="DZ881" s="454"/>
      <c r="EA881" s="454"/>
      <c r="EB881" s="454"/>
      <c r="EC881" s="454"/>
      <c r="ED881" s="454"/>
      <c r="EE881" s="454"/>
      <c r="EF881" s="454"/>
      <c r="EG881" s="454"/>
      <c r="EH881" s="454"/>
      <c r="EI881" s="454"/>
      <c r="EJ881" s="454"/>
      <c r="EK881" s="454"/>
      <c r="EL881" s="454"/>
      <c r="EM881" s="454"/>
      <c r="EN881" s="454"/>
      <c r="EO881" s="454"/>
      <c r="EP881" s="454"/>
      <c r="EQ881" s="454"/>
      <c r="ER881" s="454"/>
      <c r="ES881" s="454"/>
      <c r="ET881" s="454"/>
      <c r="EU881" s="581"/>
      <c r="EV881" s="581"/>
      <c r="EW881" s="581"/>
      <c r="EX881" s="581"/>
      <c r="EY881" s="581"/>
      <c r="EZ881" s="581"/>
      <c r="FA881" s="581"/>
      <c r="FB881" s="581"/>
      <c r="FC881" s="581"/>
      <c r="FD881" s="581"/>
      <c r="FE881" s="581"/>
    </row>
    <row r="882" spans="1:161">
      <c r="A882" s="454"/>
      <c r="B882" s="653"/>
      <c r="C882" s="454"/>
      <c r="D882" s="454"/>
      <c r="E882" s="454"/>
      <c r="F882" s="504"/>
      <c r="G882" s="454"/>
      <c r="H882" s="454"/>
      <c r="I882" s="454"/>
      <c r="J882" s="454"/>
      <c r="K882" s="454"/>
      <c r="L882" s="454"/>
      <c r="M882" s="454"/>
      <c r="N882" s="454"/>
      <c r="O882" s="454"/>
      <c r="P882" s="454"/>
      <c r="Q882" s="454"/>
      <c r="R882" s="454"/>
      <c r="S882" s="454"/>
      <c r="T882" s="454"/>
      <c r="U882" s="454"/>
      <c r="V882" s="454"/>
      <c r="W882" s="454"/>
      <c r="X882" s="454"/>
      <c r="Y882" s="454"/>
      <c r="Z882" s="454"/>
      <c r="AA882" s="454"/>
      <c r="AB882" s="454"/>
      <c r="AC882" s="454"/>
      <c r="AD882" s="454"/>
      <c r="AE882" s="454"/>
      <c r="AF882" s="454"/>
      <c r="AG882" s="454"/>
      <c r="AH882" s="454"/>
      <c r="AI882" s="454"/>
      <c r="AJ882" s="454"/>
      <c r="AK882" s="454"/>
      <c r="AL882" s="454"/>
      <c r="AM882" s="454"/>
      <c r="AN882" s="454"/>
      <c r="AO882" s="454"/>
      <c r="AP882" s="454"/>
      <c r="AQ882" s="454"/>
      <c r="AR882" s="454"/>
      <c r="AS882" s="454"/>
      <c r="AT882" s="454"/>
      <c r="AU882" s="454"/>
      <c r="AV882" s="454"/>
      <c r="AW882" s="454"/>
      <c r="AX882" s="454"/>
      <c r="AY882" s="454"/>
      <c r="AZ882" s="454"/>
      <c r="BA882" s="454"/>
      <c r="BB882" s="454"/>
      <c r="BC882" s="454"/>
      <c r="BD882" s="454"/>
      <c r="BE882" s="454"/>
      <c r="BF882" s="454"/>
      <c r="BG882" s="454"/>
      <c r="BH882" s="454"/>
      <c r="BI882" s="454"/>
      <c r="BJ882" s="454"/>
      <c r="BK882" s="454"/>
      <c r="BL882" s="454"/>
      <c r="BM882" s="454"/>
      <c r="BN882" s="454"/>
      <c r="BO882" s="454"/>
      <c r="BP882" s="454"/>
      <c r="BQ882" s="454"/>
      <c r="BR882" s="454"/>
      <c r="BS882" s="454"/>
      <c r="BT882" s="454"/>
      <c r="BU882" s="454"/>
      <c r="BV882" s="454"/>
      <c r="BW882" s="454"/>
      <c r="BX882" s="454"/>
      <c r="BY882" s="454"/>
      <c r="BZ882" s="454"/>
      <c r="CA882" s="454"/>
      <c r="CB882" s="454"/>
      <c r="CC882" s="454"/>
      <c r="CD882" s="454"/>
      <c r="CE882" s="454"/>
      <c r="CF882" s="454"/>
      <c r="CG882" s="454"/>
      <c r="CH882" s="454"/>
      <c r="CI882" s="454"/>
      <c r="CJ882" s="454"/>
      <c r="CK882" s="454"/>
      <c r="CL882" s="454"/>
      <c r="CM882" s="454"/>
      <c r="CN882" s="454"/>
      <c r="CO882" s="454"/>
      <c r="CP882" s="454"/>
      <c r="CQ882" s="454"/>
      <c r="CR882" s="454"/>
      <c r="CS882" s="454"/>
      <c r="CT882" s="454"/>
      <c r="CU882" s="454"/>
      <c r="CV882" s="454"/>
      <c r="CW882" s="454"/>
      <c r="CX882" s="454"/>
      <c r="CY882" s="454"/>
      <c r="CZ882" s="454"/>
      <c r="DA882" s="454"/>
      <c r="DB882" s="454"/>
      <c r="DC882" s="454"/>
      <c r="DD882" s="454"/>
      <c r="DE882" s="454"/>
      <c r="DF882" s="454"/>
      <c r="DG882" s="454"/>
      <c r="DH882" s="454"/>
      <c r="DI882" s="454"/>
      <c r="DJ882" s="454"/>
      <c r="DK882" s="454"/>
      <c r="DL882" s="454"/>
      <c r="DM882" s="454"/>
      <c r="DN882" s="454"/>
      <c r="DO882" s="454"/>
      <c r="DP882" s="454"/>
      <c r="DQ882" s="454"/>
      <c r="DR882" s="454"/>
      <c r="DS882" s="454"/>
      <c r="DT882" s="454"/>
      <c r="DU882" s="454"/>
      <c r="DV882" s="454"/>
      <c r="DW882" s="454"/>
      <c r="DX882" s="454"/>
      <c r="DY882" s="454"/>
      <c r="DZ882" s="454"/>
      <c r="EA882" s="454"/>
      <c r="EB882" s="454"/>
      <c r="EC882" s="454"/>
      <c r="ED882" s="454"/>
      <c r="EE882" s="454"/>
      <c r="EF882" s="454"/>
      <c r="EG882" s="454"/>
      <c r="EH882" s="454"/>
      <c r="EI882" s="454"/>
      <c r="EJ882" s="454"/>
      <c r="EK882" s="454"/>
      <c r="EL882" s="454"/>
      <c r="EM882" s="454"/>
      <c r="EN882" s="454"/>
      <c r="EO882" s="454"/>
      <c r="EP882" s="454"/>
      <c r="EQ882" s="454"/>
      <c r="ER882" s="454"/>
      <c r="ES882" s="454"/>
      <c r="ET882" s="454"/>
      <c r="EU882" s="581"/>
      <c r="EV882" s="581"/>
      <c r="EW882" s="581"/>
      <c r="EX882" s="581"/>
      <c r="EY882" s="581"/>
      <c r="EZ882" s="581"/>
      <c r="FA882" s="581"/>
      <c r="FB882" s="581"/>
      <c r="FC882" s="581"/>
      <c r="FD882" s="581"/>
      <c r="FE882" s="581"/>
    </row>
    <row r="883" spans="1:161">
      <c r="A883" s="454"/>
      <c r="B883" s="653"/>
      <c r="C883" s="454"/>
      <c r="D883" s="454"/>
      <c r="E883" s="454"/>
      <c r="F883" s="504"/>
      <c r="G883" s="454"/>
      <c r="H883" s="454"/>
      <c r="I883" s="454"/>
      <c r="J883" s="454"/>
      <c r="K883" s="454"/>
      <c r="L883" s="454"/>
      <c r="M883" s="454"/>
      <c r="N883" s="454"/>
      <c r="O883" s="454"/>
      <c r="P883" s="454"/>
      <c r="Q883" s="454"/>
      <c r="R883" s="454"/>
      <c r="S883" s="454"/>
      <c r="T883" s="454"/>
      <c r="U883" s="454"/>
      <c r="V883" s="454"/>
      <c r="W883" s="454"/>
      <c r="X883" s="454"/>
      <c r="Y883" s="454"/>
      <c r="Z883" s="454"/>
      <c r="AA883" s="454"/>
      <c r="AB883" s="454"/>
      <c r="AC883" s="454"/>
      <c r="AD883" s="454"/>
      <c r="AE883" s="454"/>
      <c r="AF883" s="454"/>
      <c r="AG883" s="454"/>
      <c r="AH883" s="454"/>
      <c r="AI883" s="454"/>
      <c r="AJ883" s="454"/>
      <c r="AK883" s="454"/>
      <c r="AL883" s="454"/>
      <c r="AM883" s="454"/>
      <c r="AN883" s="454"/>
      <c r="AO883" s="454"/>
      <c r="AP883" s="454"/>
      <c r="AQ883" s="454"/>
      <c r="AR883" s="454"/>
      <c r="AS883" s="454"/>
      <c r="AT883" s="454"/>
      <c r="AU883" s="454"/>
      <c r="AV883" s="454"/>
      <c r="AW883" s="454"/>
      <c r="AX883" s="454"/>
      <c r="AY883" s="454"/>
      <c r="AZ883" s="454"/>
      <c r="BA883" s="454"/>
      <c r="BB883" s="454"/>
      <c r="BC883" s="454"/>
      <c r="BD883" s="454"/>
      <c r="BE883" s="454"/>
      <c r="BF883" s="454"/>
      <c r="BG883" s="454"/>
      <c r="BH883" s="454"/>
      <c r="BI883" s="454"/>
      <c r="BJ883" s="454"/>
      <c r="BK883" s="454"/>
      <c r="BL883" s="454"/>
      <c r="BM883" s="454"/>
      <c r="BN883" s="454"/>
      <c r="BO883" s="454"/>
      <c r="BP883" s="454"/>
      <c r="BQ883" s="454"/>
      <c r="BR883" s="454"/>
      <c r="BS883" s="454"/>
      <c r="BT883" s="454"/>
      <c r="BU883" s="454"/>
      <c r="BV883" s="454"/>
      <c r="BW883" s="454"/>
      <c r="BX883" s="454"/>
      <c r="BY883" s="454"/>
      <c r="BZ883" s="454"/>
      <c r="CA883" s="454"/>
      <c r="CB883" s="454"/>
      <c r="CC883" s="454"/>
      <c r="CD883" s="454"/>
      <c r="CE883" s="454"/>
      <c r="CF883" s="454"/>
      <c r="CG883" s="454"/>
      <c r="CH883" s="454"/>
      <c r="CI883" s="454"/>
      <c r="CJ883" s="454"/>
      <c r="CK883" s="454"/>
      <c r="CL883" s="454"/>
      <c r="CM883" s="454"/>
      <c r="CN883" s="454"/>
      <c r="CO883" s="454"/>
      <c r="CP883" s="454"/>
      <c r="CQ883" s="454"/>
      <c r="CR883" s="454"/>
      <c r="CS883" s="454"/>
      <c r="CT883" s="454"/>
      <c r="CU883" s="454"/>
      <c r="CV883" s="454"/>
      <c r="CW883" s="454"/>
      <c r="CX883" s="454"/>
      <c r="CY883" s="454"/>
      <c r="CZ883" s="454"/>
      <c r="DA883" s="454"/>
      <c r="DB883" s="454"/>
      <c r="DC883" s="454"/>
      <c r="DD883" s="454"/>
      <c r="DE883" s="454"/>
      <c r="DF883" s="454"/>
      <c r="DG883" s="454"/>
      <c r="DH883" s="454"/>
      <c r="DI883" s="454"/>
      <c r="DJ883" s="454"/>
      <c r="DK883" s="454"/>
      <c r="DL883" s="454"/>
      <c r="DM883" s="454"/>
      <c r="DN883" s="454"/>
      <c r="DO883" s="454"/>
      <c r="DP883" s="454"/>
      <c r="DQ883" s="454"/>
      <c r="DR883" s="454"/>
      <c r="DS883" s="454"/>
      <c r="DT883" s="454"/>
      <c r="DU883" s="454"/>
      <c r="DV883" s="454"/>
      <c r="DW883" s="454"/>
      <c r="DX883" s="454"/>
      <c r="DY883" s="454"/>
      <c r="DZ883" s="454"/>
      <c r="EA883" s="454"/>
      <c r="EB883" s="454"/>
      <c r="EC883" s="454"/>
      <c r="ED883" s="454"/>
      <c r="EE883" s="454"/>
      <c r="EF883" s="454"/>
      <c r="EG883" s="454"/>
      <c r="EH883" s="454"/>
      <c r="EI883" s="454"/>
      <c r="EJ883" s="454"/>
      <c r="EK883" s="454"/>
      <c r="EL883" s="454"/>
      <c r="EM883" s="454"/>
      <c r="EN883" s="454"/>
      <c r="EO883" s="454"/>
      <c r="EP883" s="454"/>
      <c r="EQ883" s="454"/>
      <c r="ER883" s="454"/>
      <c r="ES883" s="454"/>
      <c r="ET883" s="454"/>
      <c r="EU883" s="581"/>
      <c r="EV883" s="581"/>
      <c r="EW883" s="581"/>
      <c r="EX883" s="581"/>
      <c r="EY883" s="581"/>
      <c r="EZ883" s="581"/>
      <c r="FA883" s="581"/>
      <c r="FB883" s="581"/>
      <c r="FC883" s="581"/>
      <c r="FD883" s="581"/>
      <c r="FE883" s="581"/>
    </row>
    <row r="884" spans="1:161">
      <c r="A884" s="454"/>
      <c r="B884" s="653"/>
      <c r="C884" s="454"/>
      <c r="D884" s="454"/>
      <c r="E884" s="454"/>
      <c r="F884" s="504"/>
      <c r="G884" s="454"/>
      <c r="H884" s="454"/>
      <c r="I884" s="454"/>
      <c r="J884" s="454"/>
      <c r="K884" s="454"/>
      <c r="L884" s="454"/>
      <c r="M884" s="454"/>
      <c r="N884" s="454"/>
      <c r="O884" s="454"/>
      <c r="P884" s="454"/>
      <c r="Q884" s="454"/>
      <c r="R884" s="454"/>
      <c r="S884" s="454"/>
      <c r="T884" s="454"/>
      <c r="U884" s="454"/>
      <c r="V884" s="454"/>
      <c r="W884" s="454"/>
      <c r="X884" s="454"/>
      <c r="Y884" s="454"/>
      <c r="Z884" s="454"/>
      <c r="AA884" s="454"/>
      <c r="AB884" s="454"/>
      <c r="AC884" s="454"/>
      <c r="AD884" s="454"/>
      <c r="AE884" s="454"/>
      <c r="AF884" s="454"/>
      <c r="AG884" s="454"/>
      <c r="AH884" s="454"/>
      <c r="AI884" s="454"/>
      <c r="AJ884" s="454"/>
      <c r="AK884" s="454"/>
      <c r="AL884" s="454"/>
      <c r="AM884" s="454"/>
      <c r="AN884" s="454"/>
      <c r="AO884" s="454"/>
      <c r="AP884" s="454"/>
      <c r="AQ884" s="454"/>
      <c r="AR884" s="454"/>
      <c r="AS884" s="454"/>
      <c r="AT884" s="454"/>
      <c r="AU884" s="454"/>
      <c r="AV884" s="454"/>
      <c r="AW884" s="454"/>
      <c r="AX884" s="454"/>
      <c r="AY884" s="454"/>
      <c r="AZ884" s="454"/>
      <c r="BA884" s="454"/>
      <c r="BB884" s="454"/>
      <c r="BC884" s="454"/>
      <c r="BD884" s="454"/>
      <c r="BE884" s="454"/>
      <c r="BF884" s="454"/>
      <c r="BG884" s="454"/>
      <c r="BH884" s="454"/>
      <c r="BI884" s="454"/>
      <c r="BJ884" s="454"/>
      <c r="BK884" s="454"/>
      <c r="BL884" s="454"/>
      <c r="BM884" s="454"/>
      <c r="BN884" s="454"/>
      <c r="BO884" s="454"/>
      <c r="BP884" s="454"/>
      <c r="BQ884" s="454"/>
      <c r="BR884" s="454"/>
      <c r="BS884" s="454"/>
      <c r="BT884" s="454"/>
      <c r="BU884" s="454"/>
      <c r="BV884" s="454"/>
      <c r="BW884" s="454"/>
      <c r="BX884" s="454"/>
      <c r="BY884" s="454"/>
      <c r="BZ884" s="454"/>
      <c r="CA884" s="454"/>
      <c r="CB884" s="454"/>
      <c r="CC884" s="454"/>
      <c r="CD884" s="454"/>
      <c r="CE884" s="454"/>
      <c r="CF884" s="454"/>
      <c r="CG884" s="454"/>
      <c r="CH884" s="454"/>
      <c r="CI884" s="454"/>
      <c r="CJ884" s="454"/>
      <c r="CK884" s="454"/>
      <c r="CL884" s="454"/>
      <c r="CM884" s="454"/>
      <c r="CN884" s="454"/>
      <c r="CO884" s="454"/>
      <c r="CP884" s="454"/>
      <c r="CQ884" s="454"/>
      <c r="CR884" s="454"/>
      <c r="CS884" s="454"/>
      <c r="CT884" s="454"/>
      <c r="CU884" s="454"/>
      <c r="CV884" s="454"/>
      <c r="CW884" s="454"/>
      <c r="CX884" s="454"/>
      <c r="CY884" s="454"/>
      <c r="CZ884" s="454"/>
      <c r="DA884" s="454"/>
      <c r="DB884" s="454"/>
      <c r="DC884" s="454"/>
      <c r="DD884" s="454"/>
      <c r="DE884" s="454"/>
      <c r="DF884" s="454"/>
      <c r="DG884" s="454"/>
      <c r="DH884" s="454"/>
      <c r="DI884" s="454"/>
      <c r="DJ884" s="454"/>
      <c r="DK884" s="454"/>
      <c r="DL884" s="454"/>
      <c r="DM884" s="454"/>
      <c r="DN884" s="454"/>
      <c r="DO884" s="454"/>
      <c r="DP884" s="454"/>
      <c r="DQ884" s="454"/>
      <c r="DR884" s="454"/>
      <c r="DS884" s="454"/>
      <c r="DT884" s="454"/>
      <c r="DU884" s="454"/>
      <c r="DV884" s="454"/>
      <c r="DW884" s="454"/>
      <c r="DX884" s="454"/>
      <c r="DY884" s="454"/>
      <c r="DZ884" s="454"/>
      <c r="EA884" s="454"/>
      <c r="EB884" s="454"/>
      <c r="EC884" s="454"/>
      <c r="ED884" s="454"/>
      <c r="EE884" s="454"/>
      <c r="EF884" s="454"/>
      <c r="EG884" s="454"/>
      <c r="EH884" s="454"/>
      <c r="EI884" s="454"/>
      <c r="EJ884" s="454"/>
      <c r="EK884" s="454"/>
      <c r="EL884" s="454"/>
      <c r="EM884" s="454"/>
      <c r="EN884" s="454"/>
      <c r="EO884" s="454"/>
      <c r="EP884" s="454"/>
      <c r="EQ884" s="454"/>
      <c r="ER884" s="454"/>
      <c r="ES884" s="454"/>
      <c r="ET884" s="454"/>
      <c r="EU884" s="581"/>
      <c r="EV884" s="581"/>
      <c r="EW884" s="581"/>
      <c r="EX884" s="581"/>
      <c r="EY884" s="581"/>
      <c r="EZ884" s="581"/>
      <c r="FA884" s="581"/>
      <c r="FB884" s="581"/>
      <c r="FC884" s="581"/>
      <c r="FD884" s="581"/>
      <c r="FE884" s="581"/>
    </row>
    <row r="885" spans="1:161">
      <c r="A885" s="454"/>
      <c r="B885" s="653"/>
      <c r="C885" s="454"/>
      <c r="D885" s="454"/>
      <c r="E885" s="454"/>
      <c r="F885" s="504"/>
      <c r="G885" s="454"/>
      <c r="H885" s="454"/>
      <c r="I885" s="454"/>
      <c r="J885" s="454"/>
      <c r="K885" s="454"/>
      <c r="L885" s="454"/>
      <c r="M885" s="454"/>
      <c r="N885" s="454"/>
      <c r="O885" s="454"/>
      <c r="P885" s="454"/>
      <c r="Q885" s="454"/>
      <c r="R885" s="454"/>
      <c r="S885" s="454"/>
      <c r="T885" s="454"/>
      <c r="U885" s="454"/>
      <c r="V885" s="454"/>
      <c r="W885" s="454"/>
      <c r="X885" s="454"/>
      <c r="Y885" s="454"/>
      <c r="Z885" s="454"/>
      <c r="AA885" s="454"/>
      <c r="AB885" s="454"/>
      <c r="AC885" s="454"/>
      <c r="AD885" s="454"/>
      <c r="AE885" s="454"/>
      <c r="AF885" s="454"/>
      <c r="AG885" s="454"/>
      <c r="AH885" s="454"/>
      <c r="AI885" s="454"/>
      <c r="AJ885" s="454"/>
      <c r="AK885" s="454"/>
      <c r="AL885" s="454"/>
      <c r="AM885" s="454"/>
      <c r="AN885" s="454"/>
      <c r="AO885" s="454"/>
      <c r="AP885" s="454"/>
      <c r="AQ885" s="454"/>
      <c r="AR885" s="454"/>
      <c r="AS885" s="454"/>
      <c r="AT885" s="454"/>
      <c r="AU885" s="454"/>
      <c r="AV885" s="454"/>
      <c r="AW885" s="454"/>
      <c r="AX885" s="454"/>
      <c r="AY885" s="454"/>
      <c r="AZ885" s="454"/>
      <c r="BA885" s="454"/>
      <c r="BB885" s="454"/>
      <c r="BC885" s="454"/>
      <c r="BD885" s="454"/>
      <c r="BE885" s="454"/>
      <c r="BF885" s="454"/>
      <c r="BG885" s="454"/>
      <c r="BH885" s="454"/>
      <c r="BI885" s="454"/>
      <c r="BJ885" s="454"/>
      <c r="BK885" s="454"/>
      <c r="BL885" s="454"/>
      <c r="BM885" s="454"/>
      <c r="BN885" s="454"/>
      <c r="BO885" s="454"/>
      <c r="BP885" s="454"/>
      <c r="BQ885" s="454"/>
      <c r="BR885" s="454"/>
      <c r="BS885" s="454"/>
      <c r="BT885" s="454"/>
      <c r="BU885" s="454"/>
      <c r="BV885" s="454"/>
      <c r="BW885" s="454"/>
      <c r="BX885" s="454"/>
      <c r="BY885" s="454"/>
      <c r="BZ885" s="454"/>
      <c r="CA885" s="454"/>
      <c r="CB885" s="454"/>
      <c r="CC885" s="454"/>
      <c r="CD885" s="454"/>
      <c r="CE885" s="454"/>
      <c r="CF885" s="454"/>
      <c r="CG885" s="454"/>
      <c r="CH885" s="454"/>
      <c r="CI885" s="454"/>
      <c r="CJ885" s="454"/>
      <c r="CK885" s="454"/>
      <c r="CL885" s="454"/>
      <c r="CM885" s="454"/>
      <c r="CN885" s="454"/>
      <c r="CO885" s="454"/>
      <c r="CP885" s="454"/>
      <c r="CQ885" s="454"/>
      <c r="CR885" s="454"/>
      <c r="CS885" s="454"/>
      <c r="CT885" s="454"/>
      <c r="CU885" s="454"/>
      <c r="CV885" s="454"/>
      <c r="CW885" s="454"/>
      <c r="CX885" s="454"/>
      <c r="CY885" s="454"/>
      <c r="CZ885" s="454"/>
      <c r="DA885" s="454"/>
      <c r="DB885" s="454"/>
      <c r="DC885" s="454"/>
      <c r="DD885" s="454"/>
      <c r="DE885" s="454"/>
      <c r="DF885" s="454"/>
      <c r="DG885" s="454"/>
      <c r="DH885" s="454"/>
      <c r="DI885" s="454"/>
      <c r="DJ885" s="454"/>
      <c r="DK885" s="454"/>
      <c r="DL885" s="454"/>
      <c r="DM885" s="454"/>
      <c r="DN885" s="454"/>
      <c r="DO885" s="454"/>
      <c r="DP885" s="454"/>
      <c r="DQ885" s="454"/>
      <c r="DR885" s="454"/>
      <c r="DS885" s="454"/>
      <c r="DT885" s="454"/>
      <c r="DU885" s="454"/>
      <c r="DV885" s="454"/>
      <c r="DW885" s="454"/>
      <c r="DX885" s="454"/>
      <c r="DY885" s="454"/>
      <c r="DZ885" s="454"/>
      <c r="EA885" s="454"/>
      <c r="EB885" s="454"/>
      <c r="EC885" s="454"/>
      <c r="ED885" s="454"/>
      <c r="EE885" s="454"/>
      <c r="EF885" s="454"/>
      <c r="EG885" s="454"/>
      <c r="EH885" s="454"/>
      <c r="EI885" s="454"/>
      <c r="EJ885" s="454"/>
      <c r="EK885" s="454"/>
      <c r="EL885" s="454"/>
      <c r="EM885" s="454"/>
      <c r="EN885" s="454"/>
      <c r="EO885" s="454"/>
      <c r="EP885" s="454"/>
      <c r="EQ885" s="454"/>
      <c r="ER885" s="454"/>
      <c r="ES885" s="454"/>
      <c r="ET885" s="454"/>
      <c r="EU885" s="581"/>
      <c r="EV885" s="581"/>
      <c r="EW885" s="581"/>
      <c r="EX885" s="581"/>
      <c r="EY885" s="581"/>
      <c r="EZ885" s="581"/>
      <c r="FA885" s="581"/>
      <c r="FB885" s="581"/>
      <c r="FC885" s="581"/>
      <c r="FD885" s="581"/>
      <c r="FE885" s="581"/>
    </row>
    <row r="886" spans="1:161">
      <c r="A886" s="454"/>
      <c r="B886" s="653"/>
      <c r="C886" s="454"/>
      <c r="D886" s="454"/>
      <c r="E886" s="454"/>
      <c r="F886" s="504"/>
      <c r="G886" s="454"/>
      <c r="H886" s="454"/>
      <c r="I886" s="454"/>
      <c r="J886" s="454"/>
      <c r="K886" s="454"/>
      <c r="L886" s="454"/>
      <c r="M886" s="454"/>
      <c r="N886" s="454"/>
      <c r="O886" s="454"/>
      <c r="P886" s="454"/>
      <c r="Q886" s="454"/>
      <c r="R886" s="454"/>
      <c r="S886" s="454"/>
      <c r="T886" s="454"/>
      <c r="U886" s="454"/>
      <c r="V886" s="454"/>
      <c r="W886" s="454"/>
      <c r="X886" s="454"/>
      <c r="Y886" s="454"/>
      <c r="Z886" s="454"/>
      <c r="AA886" s="454"/>
      <c r="AB886" s="454"/>
      <c r="AC886" s="454"/>
      <c r="AD886" s="454"/>
      <c r="AE886" s="454"/>
      <c r="AF886" s="454"/>
      <c r="AG886" s="454"/>
      <c r="AH886" s="454"/>
      <c r="AI886" s="454"/>
      <c r="AJ886" s="454"/>
      <c r="AK886" s="454"/>
      <c r="AL886" s="454"/>
      <c r="AM886" s="454"/>
      <c r="AN886" s="454"/>
      <c r="AO886" s="454"/>
      <c r="AP886" s="454"/>
      <c r="AQ886" s="454"/>
      <c r="AR886" s="454"/>
      <c r="AS886" s="454"/>
      <c r="AT886" s="454"/>
      <c r="AU886" s="454"/>
      <c r="AV886" s="454"/>
      <c r="AW886" s="454"/>
      <c r="AX886" s="454"/>
      <c r="AY886" s="454"/>
      <c r="AZ886" s="454"/>
      <c r="BA886" s="454"/>
      <c r="BB886" s="454"/>
      <c r="BC886" s="454"/>
      <c r="BD886" s="454"/>
      <c r="BE886" s="454"/>
      <c r="BF886" s="454"/>
      <c r="BG886" s="454"/>
      <c r="BH886" s="454"/>
      <c r="BI886" s="454"/>
      <c r="BJ886" s="454"/>
      <c r="BK886" s="454"/>
      <c r="BL886" s="454"/>
      <c r="BM886" s="454"/>
      <c r="BN886" s="454"/>
      <c r="BO886" s="454"/>
      <c r="BP886" s="454"/>
      <c r="BQ886" s="454"/>
      <c r="BR886" s="454"/>
      <c r="BS886" s="454"/>
      <c r="BT886" s="454"/>
      <c r="BU886" s="454"/>
      <c r="BV886" s="454"/>
      <c r="BW886" s="454"/>
      <c r="BX886" s="454"/>
      <c r="BY886" s="454"/>
      <c r="BZ886" s="454"/>
      <c r="CA886" s="454"/>
      <c r="CB886" s="454"/>
      <c r="CC886" s="454"/>
      <c r="CD886" s="454"/>
      <c r="CE886" s="454"/>
      <c r="CF886" s="454"/>
      <c r="CG886" s="454"/>
      <c r="CH886" s="454"/>
      <c r="CI886" s="454"/>
      <c r="CJ886" s="454"/>
      <c r="CK886" s="454"/>
      <c r="CL886" s="454"/>
      <c r="CM886" s="454"/>
      <c r="CN886" s="454"/>
      <c r="CO886" s="454"/>
      <c r="CP886" s="454"/>
      <c r="CQ886" s="454"/>
      <c r="CR886" s="454"/>
      <c r="CS886" s="454"/>
      <c r="CT886" s="454"/>
      <c r="CU886" s="454"/>
      <c r="CV886" s="454"/>
      <c r="CW886" s="454"/>
      <c r="CX886" s="454"/>
      <c r="CY886" s="454"/>
      <c r="CZ886" s="454"/>
      <c r="DA886" s="454"/>
      <c r="DB886" s="454"/>
      <c r="DC886" s="454"/>
      <c r="DD886" s="454"/>
      <c r="DE886" s="454"/>
      <c r="DF886" s="454"/>
      <c r="DG886" s="454"/>
      <c r="DH886" s="454"/>
      <c r="DI886" s="454"/>
      <c r="DJ886" s="454"/>
      <c r="DK886" s="454"/>
      <c r="DL886" s="454"/>
      <c r="DM886" s="454"/>
      <c r="DN886" s="454"/>
      <c r="DO886" s="454"/>
      <c r="DP886" s="454"/>
      <c r="DQ886" s="454"/>
      <c r="DR886" s="454"/>
      <c r="DS886" s="454"/>
      <c r="DT886" s="454"/>
      <c r="DU886" s="454"/>
      <c r="DV886" s="454"/>
      <c r="DW886" s="454"/>
      <c r="DX886" s="454"/>
      <c r="DY886" s="454"/>
      <c r="DZ886" s="454"/>
      <c r="EA886" s="454"/>
      <c r="EB886" s="454"/>
      <c r="EC886" s="454"/>
      <c r="ED886" s="454"/>
      <c r="EE886" s="454"/>
      <c r="EF886" s="454"/>
      <c r="EG886" s="454"/>
      <c r="EH886" s="454"/>
      <c r="EI886" s="454"/>
      <c r="EJ886" s="454"/>
      <c r="EK886" s="454"/>
      <c r="EL886" s="454"/>
      <c r="EM886" s="454"/>
      <c r="EN886" s="454"/>
      <c r="EO886" s="454"/>
      <c r="EP886" s="454"/>
      <c r="EQ886" s="454"/>
      <c r="ER886" s="454"/>
      <c r="ES886" s="454"/>
      <c r="ET886" s="454"/>
      <c r="EU886" s="581"/>
      <c r="EV886" s="581"/>
      <c r="EW886" s="581"/>
      <c r="EX886" s="581"/>
      <c r="EY886" s="581"/>
      <c r="EZ886" s="581"/>
      <c r="FA886" s="581"/>
      <c r="FB886" s="581"/>
      <c r="FC886" s="581"/>
      <c r="FD886" s="581"/>
      <c r="FE886" s="581"/>
    </row>
    <row r="887" spans="1:161">
      <c r="A887" s="454"/>
      <c r="B887" s="653"/>
      <c r="C887" s="454"/>
      <c r="D887" s="454"/>
      <c r="E887" s="454"/>
      <c r="F887" s="504"/>
      <c r="G887" s="454"/>
      <c r="H887" s="454"/>
      <c r="I887" s="454"/>
      <c r="J887" s="454"/>
      <c r="K887" s="454"/>
      <c r="L887" s="454"/>
      <c r="M887" s="454"/>
      <c r="N887" s="454"/>
      <c r="O887" s="454"/>
      <c r="P887" s="454"/>
      <c r="Q887" s="454"/>
      <c r="R887" s="454"/>
      <c r="S887" s="454"/>
      <c r="T887" s="454"/>
      <c r="U887" s="454"/>
      <c r="V887" s="454"/>
      <c r="W887" s="454"/>
      <c r="X887" s="454"/>
      <c r="Y887" s="454"/>
      <c r="Z887" s="454"/>
      <c r="AA887" s="454"/>
      <c r="AB887" s="454"/>
      <c r="AC887" s="454"/>
      <c r="AD887" s="454"/>
      <c r="AE887" s="454"/>
      <c r="AF887" s="454"/>
      <c r="AG887" s="454"/>
      <c r="AH887" s="454"/>
      <c r="AI887" s="454"/>
      <c r="AJ887" s="454"/>
      <c r="AK887" s="454"/>
      <c r="AL887" s="454"/>
      <c r="AM887" s="454"/>
      <c r="AN887" s="454"/>
      <c r="AO887" s="454"/>
      <c r="AP887" s="454"/>
      <c r="AQ887" s="454"/>
      <c r="AR887" s="454"/>
      <c r="AS887" s="454"/>
      <c r="AT887" s="454"/>
      <c r="AU887" s="454"/>
      <c r="AV887" s="454"/>
      <c r="AW887" s="454"/>
      <c r="AX887" s="454"/>
      <c r="AY887" s="454"/>
      <c r="AZ887" s="454"/>
      <c r="BA887" s="454"/>
      <c r="BB887" s="454"/>
      <c r="BC887" s="454"/>
      <c r="BD887" s="454"/>
      <c r="BE887" s="454"/>
      <c r="BF887" s="454"/>
      <c r="BG887" s="454"/>
      <c r="BH887" s="454"/>
      <c r="BI887" s="454"/>
      <c r="BJ887" s="454"/>
      <c r="BK887" s="454"/>
      <c r="BL887" s="454"/>
      <c r="BM887" s="454"/>
      <c r="BN887" s="454"/>
      <c r="BO887" s="454"/>
      <c r="BP887" s="454"/>
      <c r="BQ887" s="454"/>
      <c r="BR887" s="454"/>
      <c r="BS887" s="454"/>
      <c r="BT887" s="454"/>
      <c r="BU887" s="454"/>
      <c r="BV887" s="454"/>
      <c r="BW887" s="454"/>
      <c r="BX887" s="454"/>
      <c r="BY887" s="454"/>
      <c r="BZ887" s="454"/>
      <c r="CA887" s="454"/>
      <c r="CB887" s="454"/>
      <c r="CC887" s="454"/>
      <c r="CD887" s="454"/>
      <c r="CE887" s="454"/>
      <c r="CF887" s="454"/>
      <c r="CG887" s="454"/>
      <c r="CH887" s="454"/>
      <c r="CI887" s="454"/>
      <c r="CJ887" s="454"/>
      <c r="CK887" s="454"/>
      <c r="CL887" s="454"/>
      <c r="CM887" s="454"/>
      <c r="CN887" s="454"/>
      <c r="CO887" s="454"/>
      <c r="CP887" s="454"/>
      <c r="CQ887" s="454"/>
      <c r="CR887" s="454"/>
      <c r="CS887" s="454"/>
      <c r="CT887" s="454"/>
      <c r="CU887" s="454"/>
      <c r="CV887" s="454"/>
      <c r="CW887" s="454"/>
      <c r="CX887" s="454"/>
      <c r="CY887" s="454"/>
      <c r="CZ887" s="454"/>
      <c r="DA887" s="454"/>
      <c r="DB887" s="454"/>
      <c r="DC887" s="454"/>
      <c r="DD887" s="454"/>
      <c r="DE887" s="454"/>
      <c r="DF887" s="454"/>
      <c r="DG887" s="454"/>
      <c r="DH887" s="454"/>
      <c r="DI887" s="454"/>
      <c r="DJ887" s="454"/>
      <c r="DK887" s="454"/>
      <c r="DL887" s="454"/>
      <c r="DM887" s="454"/>
      <c r="DN887" s="454"/>
      <c r="DO887" s="454"/>
      <c r="DP887" s="454"/>
      <c r="DQ887" s="454"/>
      <c r="DR887" s="454"/>
      <c r="DS887" s="454"/>
      <c r="DT887" s="454"/>
      <c r="DU887" s="454"/>
      <c r="DV887" s="454"/>
      <c r="DW887" s="454"/>
      <c r="DX887" s="454"/>
      <c r="DY887" s="454"/>
      <c r="DZ887" s="454"/>
      <c r="EA887" s="454"/>
      <c r="EB887" s="454"/>
      <c r="EC887" s="454"/>
      <c r="ED887" s="454"/>
      <c r="EE887" s="454"/>
      <c r="EF887" s="454"/>
      <c r="EG887" s="454"/>
      <c r="EH887" s="454"/>
      <c r="EI887" s="454"/>
      <c r="EJ887" s="454"/>
      <c r="EK887" s="454"/>
      <c r="EL887" s="454"/>
      <c r="EM887" s="454"/>
      <c r="EN887" s="454"/>
      <c r="EO887" s="454"/>
      <c r="EP887" s="454"/>
      <c r="EQ887" s="454"/>
      <c r="ER887" s="454"/>
      <c r="ES887" s="454"/>
      <c r="ET887" s="454"/>
      <c r="EU887" s="581"/>
      <c r="EV887" s="581"/>
      <c r="EW887" s="581"/>
      <c r="EX887" s="581"/>
      <c r="EY887" s="581"/>
      <c r="EZ887" s="581"/>
      <c r="FA887" s="581"/>
      <c r="FB887" s="581"/>
      <c r="FC887" s="581"/>
      <c r="FD887" s="581"/>
      <c r="FE887" s="581"/>
    </row>
    <row r="888" spans="1:161">
      <c r="A888" s="454"/>
      <c r="B888" s="653"/>
      <c r="C888" s="454"/>
      <c r="D888" s="454"/>
      <c r="E888" s="454"/>
      <c r="F888" s="504"/>
      <c r="G888" s="454"/>
      <c r="H888" s="454"/>
      <c r="I888" s="454"/>
      <c r="J888" s="454"/>
      <c r="K888" s="454"/>
      <c r="L888" s="454"/>
      <c r="M888" s="454"/>
      <c r="N888" s="454"/>
      <c r="O888" s="454"/>
      <c r="P888" s="454"/>
      <c r="Q888" s="454"/>
      <c r="R888" s="454"/>
      <c r="S888" s="454"/>
      <c r="T888" s="454"/>
      <c r="U888" s="454"/>
      <c r="V888" s="454"/>
      <c r="W888" s="454"/>
      <c r="X888" s="454"/>
      <c r="Y888" s="454"/>
      <c r="Z888" s="454"/>
      <c r="AA888" s="454"/>
      <c r="AB888" s="454"/>
      <c r="AC888" s="454"/>
      <c r="AD888" s="454"/>
      <c r="AE888" s="454"/>
      <c r="AF888" s="454"/>
      <c r="AG888" s="454"/>
      <c r="AH888" s="454"/>
      <c r="AI888" s="454"/>
      <c r="AJ888" s="454"/>
      <c r="AK888" s="454"/>
      <c r="AL888" s="454"/>
      <c r="AM888" s="454"/>
      <c r="AN888" s="454"/>
      <c r="AO888" s="454"/>
      <c r="AP888" s="454"/>
      <c r="AQ888" s="454"/>
      <c r="AR888" s="454"/>
      <c r="AS888" s="454"/>
      <c r="AT888" s="454"/>
      <c r="AU888" s="454"/>
      <c r="AV888" s="454"/>
      <c r="AW888" s="454"/>
      <c r="AX888" s="454"/>
      <c r="AY888" s="454"/>
      <c r="AZ888" s="454"/>
      <c r="BA888" s="454"/>
      <c r="BB888" s="454"/>
      <c r="BC888" s="454"/>
      <c r="BD888" s="454"/>
      <c r="BE888" s="454"/>
      <c r="BF888" s="454"/>
      <c r="BG888" s="454"/>
      <c r="BH888" s="454"/>
      <c r="BI888" s="454"/>
      <c r="BJ888" s="454"/>
      <c r="BK888" s="454"/>
      <c r="BL888" s="454"/>
      <c r="BM888" s="454"/>
      <c r="BN888" s="454"/>
      <c r="BO888" s="454"/>
      <c r="BP888" s="454"/>
      <c r="BQ888" s="454"/>
      <c r="BR888" s="454"/>
      <c r="BS888" s="454"/>
      <c r="BT888" s="454"/>
      <c r="BU888" s="454"/>
      <c r="BV888" s="454"/>
      <c r="BW888" s="454"/>
      <c r="BX888" s="454"/>
      <c r="BY888" s="454"/>
      <c r="BZ888" s="454"/>
      <c r="CA888" s="454"/>
      <c r="CB888" s="454"/>
      <c r="CC888" s="454"/>
      <c r="CD888" s="454"/>
      <c r="CE888" s="454"/>
      <c r="CF888" s="454"/>
      <c r="CG888" s="454"/>
      <c r="CH888" s="454"/>
      <c r="CI888" s="454"/>
      <c r="CJ888" s="454"/>
      <c r="CK888" s="454"/>
      <c r="CL888" s="454"/>
      <c r="CM888" s="454"/>
      <c r="CN888" s="454"/>
      <c r="CO888" s="454"/>
      <c r="CP888" s="454"/>
      <c r="CQ888" s="454"/>
      <c r="CR888" s="454"/>
      <c r="CS888" s="454"/>
      <c r="CT888" s="454"/>
      <c r="CU888" s="454"/>
      <c r="CV888" s="454"/>
      <c r="CW888" s="454"/>
      <c r="CX888" s="454"/>
      <c r="CY888" s="454"/>
      <c r="CZ888" s="454"/>
      <c r="DA888" s="454"/>
      <c r="DB888" s="454"/>
      <c r="DC888" s="454"/>
      <c r="DD888" s="454"/>
      <c r="DE888" s="454"/>
      <c r="DF888" s="454"/>
      <c r="DG888" s="454"/>
      <c r="DH888" s="454"/>
      <c r="DI888" s="454"/>
      <c r="DJ888" s="454"/>
      <c r="DK888" s="454"/>
      <c r="DL888" s="454"/>
      <c r="DM888" s="454"/>
      <c r="DN888" s="454"/>
      <c r="DO888" s="454"/>
      <c r="DP888" s="454"/>
      <c r="DQ888" s="454"/>
      <c r="DR888" s="454"/>
      <c r="DS888" s="454"/>
      <c r="DT888" s="454"/>
      <c r="DU888" s="454"/>
      <c r="DV888" s="454"/>
      <c r="DW888" s="454"/>
      <c r="DX888" s="454"/>
      <c r="DY888" s="454"/>
      <c r="DZ888" s="454"/>
      <c r="EA888" s="454"/>
      <c r="EB888" s="454"/>
      <c r="EC888" s="454"/>
      <c r="ED888" s="454"/>
      <c r="EE888" s="454"/>
      <c r="EF888" s="454"/>
      <c r="EG888" s="454"/>
      <c r="EH888" s="454"/>
      <c r="EI888" s="454"/>
      <c r="EJ888" s="454"/>
      <c r="EK888" s="454"/>
      <c r="EL888" s="454"/>
      <c r="EM888" s="454"/>
      <c r="EN888" s="454"/>
      <c r="EO888" s="454"/>
      <c r="EP888" s="454"/>
      <c r="EQ888" s="454"/>
      <c r="ER888" s="454"/>
      <c r="ES888" s="454"/>
      <c r="ET888" s="454"/>
      <c r="EU888" s="581"/>
      <c r="EV888" s="581"/>
      <c r="EW888" s="581"/>
      <c r="EX888" s="581"/>
      <c r="EY888" s="581"/>
      <c r="EZ888" s="581"/>
      <c r="FA888" s="581"/>
      <c r="FB888" s="581"/>
      <c r="FC888" s="581"/>
      <c r="FD888" s="581"/>
      <c r="FE888" s="581"/>
    </row>
    <row r="889" spans="1:161">
      <c r="A889" s="454"/>
      <c r="B889" s="653"/>
      <c r="C889" s="454"/>
      <c r="D889" s="454"/>
      <c r="E889" s="454"/>
      <c r="F889" s="504"/>
      <c r="G889" s="454"/>
      <c r="H889" s="454"/>
      <c r="I889" s="454"/>
      <c r="J889" s="454"/>
      <c r="K889" s="454"/>
      <c r="L889" s="454"/>
      <c r="M889" s="454"/>
      <c r="N889" s="454"/>
      <c r="O889" s="454"/>
      <c r="P889" s="454"/>
      <c r="Q889" s="454"/>
      <c r="R889" s="454"/>
      <c r="S889" s="454"/>
      <c r="T889" s="454"/>
      <c r="U889" s="454"/>
      <c r="V889" s="454"/>
      <c r="W889" s="454"/>
      <c r="X889" s="454"/>
      <c r="Y889" s="454"/>
      <c r="Z889" s="454"/>
      <c r="AA889" s="454"/>
      <c r="AB889" s="454"/>
      <c r="AC889" s="454"/>
      <c r="AD889" s="454"/>
      <c r="AE889" s="454"/>
      <c r="AF889" s="454"/>
      <c r="AG889" s="454"/>
      <c r="AH889" s="454"/>
      <c r="AI889" s="454"/>
      <c r="AJ889" s="454"/>
      <c r="AK889" s="454"/>
      <c r="AL889" s="454"/>
      <c r="AM889" s="454"/>
      <c r="AN889" s="454"/>
      <c r="AO889" s="454"/>
      <c r="AP889" s="454"/>
      <c r="AQ889" s="454"/>
      <c r="AR889" s="454"/>
      <c r="AS889" s="454"/>
      <c r="AT889" s="454"/>
      <c r="AU889" s="454"/>
      <c r="AV889" s="454"/>
      <c r="AW889" s="454"/>
      <c r="AX889" s="454"/>
      <c r="AY889" s="454"/>
      <c r="AZ889" s="454"/>
      <c r="BA889" s="454"/>
      <c r="BB889" s="454"/>
      <c r="BC889" s="454"/>
      <c r="BD889" s="454"/>
      <c r="BE889" s="454"/>
      <c r="BF889" s="454"/>
      <c r="BG889" s="454"/>
      <c r="BH889" s="454"/>
      <c r="BI889" s="454"/>
      <c r="BJ889" s="454"/>
      <c r="BK889" s="454"/>
      <c r="BL889" s="454"/>
      <c r="BM889" s="454"/>
      <c r="BN889" s="454"/>
      <c r="BO889" s="454"/>
      <c r="BP889" s="454"/>
      <c r="BQ889" s="454"/>
      <c r="BR889" s="454"/>
      <c r="BS889" s="454"/>
      <c r="BT889" s="454"/>
      <c r="BU889" s="454"/>
      <c r="BV889" s="454"/>
      <c r="BW889" s="454"/>
      <c r="BX889" s="454"/>
      <c r="BY889" s="454"/>
      <c r="BZ889" s="454"/>
      <c r="CA889" s="454"/>
      <c r="CB889" s="454"/>
      <c r="CC889" s="454"/>
      <c r="CD889" s="454"/>
      <c r="CE889" s="454"/>
      <c r="CF889" s="454"/>
      <c r="CG889" s="454"/>
      <c r="CH889" s="454"/>
      <c r="CI889" s="454"/>
      <c r="CJ889" s="454"/>
      <c r="CK889" s="454"/>
      <c r="CL889" s="454"/>
      <c r="CM889" s="454"/>
      <c r="CN889" s="454"/>
      <c r="CO889" s="454"/>
      <c r="CP889" s="454"/>
      <c r="CQ889" s="454"/>
      <c r="CR889" s="454"/>
      <c r="CS889" s="454"/>
      <c r="CT889" s="454"/>
      <c r="CU889" s="454"/>
      <c r="CV889" s="454"/>
      <c r="CW889" s="454"/>
      <c r="CX889" s="454"/>
      <c r="CY889" s="454"/>
      <c r="CZ889" s="454"/>
      <c r="DA889" s="454"/>
      <c r="DB889" s="454"/>
      <c r="DC889" s="454"/>
      <c r="DD889" s="454"/>
      <c r="DE889" s="454"/>
      <c r="DF889" s="454"/>
      <c r="DG889" s="454"/>
      <c r="DH889" s="454"/>
      <c r="DI889" s="454"/>
      <c r="DJ889" s="454"/>
      <c r="DK889" s="454"/>
      <c r="DL889" s="454"/>
      <c r="DM889" s="454"/>
      <c r="DN889" s="454"/>
      <c r="DO889" s="454"/>
      <c r="DP889" s="454"/>
      <c r="DQ889" s="454"/>
      <c r="DR889" s="454"/>
      <c r="DS889" s="454"/>
      <c r="DT889" s="454"/>
      <c r="DU889" s="454"/>
      <c r="DV889" s="454"/>
      <c r="DW889" s="454"/>
      <c r="DX889" s="454"/>
      <c r="DY889" s="454"/>
      <c r="DZ889" s="454"/>
      <c r="EA889" s="454"/>
      <c r="EB889" s="454"/>
      <c r="EC889" s="454"/>
      <c r="ED889" s="454"/>
      <c r="EE889" s="454"/>
      <c r="EF889" s="454"/>
      <c r="EG889" s="454"/>
      <c r="EH889" s="454"/>
      <c r="EI889" s="454"/>
      <c r="EJ889" s="454"/>
      <c r="EK889" s="454"/>
      <c r="EL889" s="454"/>
      <c r="EM889" s="454"/>
      <c r="EN889" s="454"/>
      <c r="EO889" s="454"/>
      <c r="EP889" s="454"/>
      <c r="EQ889" s="454"/>
      <c r="ER889" s="454"/>
      <c r="ES889" s="454"/>
      <c r="ET889" s="454"/>
      <c r="EU889" s="581"/>
      <c r="EV889" s="581"/>
      <c r="EW889" s="581"/>
      <c r="EX889" s="581"/>
      <c r="EY889" s="581"/>
      <c r="EZ889" s="581"/>
      <c r="FA889" s="581"/>
      <c r="FB889" s="581"/>
      <c r="FC889" s="581"/>
      <c r="FD889" s="581"/>
      <c r="FE889" s="581"/>
    </row>
    <row r="890" spans="1:161">
      <c r="A890" s="454"/>
      <c r="B890" s="653"/>
      <c r="C890" s="454"/>
      <c r="D890" s="454"/>
      <c r="E890" s="454"/>
      <c r="F890" s="504"/>
      <c r="G890" s="454"/>
      <c r="H890" s="454"/>
      <c r="I890" s="454"/>
      <c r="J890" s="454"/>
      <c r="K890" s="454"/>
      <c r="L890" s="454"/>
      <c r="M890" s="454"/>
      <c r="N890" s="454"/>
      <c r="O890" s="454"/>
      <c r="P890" s="454"/>
      <c r="Q890" s="454"/>
      <c r="R890" s="454"/>
      <c r="S890" s="454"/>
      <c r="T890" s="454"/>
      <c r="U890" s="454"/>
      <c r="V890" s="454"/>
      <c r="W890" s="454"/>
      <c r="X890" s="454"/>
      <c r="Y890" s="454"/>
      <c r="Z890" s="454"/>
      <c r="AA890" s="454"/>
      <c r="AB890" s="454"/>
      <c r="AC890" s="454"/>
      <c r="AD890" s="454"/>
      <c r="AE890" s="454"/>
      <c r="AF890" s="454"/>
      <c r="AG890" s="454"/>
      <c r="AH890" s="454"/>
      <c r="AI890" s="454"/>
      <c r="AJ890" s="454"/>
      <c r="AK890" s="454"/>
      <c r="AL890" s="454"/>
      <c r="AM890" s="454"/>
      <c r="AN890" s="454"/>
      <c r="AO890" s="454"/>
      <c r="AP890" s="454"/>
      <c r="AQ890" s="454"/>
      <c r="AR890" s="454"/>
      <c r="AS890" s="454"/>
      <c r="AT890" s="454"/>
      <c r="AU890" s="454"/>
      <c r="AV890" s="454"/>
      <c r="AW890" s="454"/>
      <c r="AX890" s="454"/>
      <c r="AY890" s="454"/>
      <c r="AZ890" s="454"/>
      <c r="BA890" s="454"/>
      <c r="BB890" s="454"/>
      <c r="BC890" s="454"/>
      <c r="BD890" s="454"/>
      <c r="BE890" s="454"/>
      <c r="BF890" s="454"/>
      <c r="BG890" s="454"/>
      <c r="BH890" s="454"/>
      <c r="BI890" s="454"/>
      <c r="BJ890" s="454"/>
      <c r="BK890" s="454"/>
      <c r="BL890" s="454"/>
      <c r="BM890" s="454"/>
      <c r="BN890" s="454"/>
      <c r="BO890" s="454"/>
      <c r="BP890" s="454"/>
      <c r="BQ890" s="454"/>
      <c r="BR890" s="454"/>
      <c r="BS890" s="454"/>
      <c r="BT890" s="454"/>
      <c r="BU890" s="454"/>
      <c r="BV890" s="454"/>
      <c r="BW890" s="454"/>
      <c r="BX890" s="454"/>
      <c r="BY890" s="454"/>
      <c r="BZ890" s="454"/>
      <c r="CA890" s="454"/>
      <c r="CB890" s="454"/>
      <c r="CC890" s="454"/>
      <c r="CD890" s="454"/>
      <c r="CE890" s="454"/>
      <c r="CF890" s="454"/>
      <c r="CG890" s="454"/>
      <c r="CH890" s="454"/>
      <c r="CI890" s="454"/>
      <c r="CJ890" s="454"/>
      <c r="CK890" s="454"/>
      <c r="CL890" s="454"/>
      <c r="CM890" s="454"/>
      <c r="CN890" s="454"/>
      <c r="CO890" s="454"/>
      <c r="CP890" s="454"/>
      <c r="CQ890" s="454"/>
      <c r="CR890" s="454"/>
      <c r="CS890" s="454"/>
      <c r="CT890" s="454"/>
      <c r="CU890" s="454"/>
      <c r="CV890" s="454"/>
      <c r="CW890" s="454"/>
      <c r="CX890" s="454"/>
      <c r="CY890" s="454"/>
      <c r="CZ890" s="454"/>
      <c r="DA890" s="454"/>
      <c r="DB890" s="454"/>
      <c r="DC890" s="454"/>
      <c r="DD890" s="454"/>
      <c r="DE890" s="454"/>
      <c r="DF890" s="454"/>
      <c r="DG890" s="454"/>
      <c r="DH890" s="454"/>
      <c r="DI890" s="454"/>
      <c r="DJ890" s="454"/>
      <c r="DK890" s="454"/>
      <c r="DL890" s="454"/>
      <c r="DM890" s="454"/>
      <c r="DN890" s="454"/>
      <c r="DO890" s="454"/>
      <c r="DP890" s="454"/>
      <c r="DQ890" s="454"/>
      <c r="DR890" s="454"/>
      <c r="DS890" s="454"/>
      <c r="DT890" s="454"/>
      <c r="DU890" s="454"/>
      <c r="DV890" s="454"/>
      <c r="DW890" s="454"/>
      <c r="DX890" s="454"/>
      <c r="DY890" s="454"/>
      <c r="DZ890" s="454"/>
      <c r="EA890" s="454"/>
      <c r="EB890" s="454"/>
      <c r="EC890" s="454"/>
      <c r="ED890" s="454"/>
      <c r="EE890" s="454"/>
      <c r="EF890" s="454"/>
      <c r="EG890" s="454"/>
      <c r="EH890" s="454"/>
      <c r="EI890" s="454"/>
      <c r="EJ890" s="454"/>
      <c r="EK890" s="454"/>
      <c r="EL890" s="454"/>
      <c r="EM890" s="454"/>
      <c r="EN890" s="454"/>
      <c r="EO890" s="454"/>
      <c r="EP890" s="454"/>
      <c r="EQ890" s="454"/>
      <c r="ER890" s="454"/>
      <c r="ES890" s="454"/>
      <c r="ET890" s="454"/>
      <c r="EU890" s="581"/>
      <c r="EV890" s="581"/>
      <c r="EW890" s="581"/>
      <c r="EX890" s="581"/>
      <c r="EY890" s="581"/>
      <c r="EZ890" s="581"/>
      <c r="FA890" s="581"/>
      <c r="FB890" s="581"/>
      <c r="FC890" s="581"/>
      <c r="FD890" s="581"/>
      <c r="FE890" s="581"/>
    </row>
    <row r="891" spans="1:161">
      <c r="A891" s="454"/>
      <c r="B891" s="653"/>
      <c r="C891" s="454"/>
      <c r="D891" s="454"/>
      <c r="E891" s="454"/>
      <c r="F891" s="504"/>
      <c r="G891" s="454"/>
      <c r="H891" s="454"/>
      <c r="I891" s="454"/>
      <c r="J891" s="454"/>
      <c r="K891" s="454"/>
      <c r="L891" s="454"/>
      <c r="M891" s="454"/>
      <c r="N891" s="454"/>
      <c r="O891" s="454"/>
      <c r="P891" s="454"/>
      <c r="Q891" s="454"/>
      <c r="R891" s="454"/>
      <c r="S891" s="454"/>
      <c r="T891" s="454"/>
      <c r="U891" s="454"/>
      <c r="V891" s="454"/>
      <c r="W891" s="454"/>
      <c r="X891" s="454"/>
      <c r="Y891" s="454"/>
      <c r="Z891" s="454"/>
      <c r="AA891" s="454"/>
      <c r="AB891" s="454"/>
      <c r="AC891" s="454"/>
      <c r="AD891" s="454"/>
      <c r="AE891" s="454"/>
      <c r="AF891" s="454"/>
      <c r="AG891" s="454"/>
      <c r="AH891" s="454"/>
      <c r="AI891" s="454"/>
      <c r="AJ891" s="454"/>
      <c r="AK891" s="454"/>
      <c r="AL891" s="454"/>
      <c r="AM891" s="454"/>
      <c r="AN891" s="454"/>
      <c r="AO891" s="454"/>
      <c r="AP891" s="454"/>
      <c r="AQ891" s="454"/>
      <c r="AR891" s="454"/>
      <c r="AS891" s="454"/>
      <c r="AT891" s="454"/>
      <c r="AU891" s="454"/>
      <c r="AV891" s="454"/>
      <c r="AW891" s="454"/>
      <c r="AX891" s="454"/>
      <c r="AY891" s="454"/>
      <c r="AZ891" s="454"/>
      <c r="BA891" s="454"/>
      <c r="BB891" s="454"/>
      <c r="BC891" s="454"/>
      <c r="BD891" s="454"/>
      <c r="BE891" s="454"/>
      <c r="BF891" s="454"/>
      <c r="BG891" s="454"/>
      <c r="BH891" s="454"/>
      <c r="BI891" s="454"/>
      <c r="BJ891" s="454"/>
      <c r="BK891" s="454"/>
      <c r="BL891" s="454"/>
      <c r="BM891" s="454"/>
      <c r="BN891" s="454"/>
      <c r="BO891" s="454"/>
      <c r="BP891" s="454"/>
      <c r="BQ891" s="454"/>
      <c r="BR891" s="454"/>
      <c r="BS891" s="454"/>
      <c r="BT891" s="454"/>
      <c r="BU891" s="454"/>
      <c r="BV891" s="454"/>
      <c r="BW891" s="454"/>
      <c r="BX891" s="454"/>
      <c r="BY891" s="454"/>
      <c r="BZ891" s="454"/>
      <c r="CA891" s="454"/>
      <c r="CB891" s="454"/>
      <c r="CC891" s="454"/>
      <c r="CD891" s="454"/>
      <c r="CE891" s="454"/>
      <c r="CF891" s="454"/>
      <c r="CG891" s="454"/>
      <c r="CH891" s="454"/>
      <c r="CI891" s="454"/>
      <c r="CJ891" s="454"/>
      <c r="CK891" s="454"/>
      <c r="CL891" s="454"/>
      <c r="CM891" s="454"/>
      <c r="CN891" s="454"/>
      <c r="CO891" s="454"/>
      <c r="CP891" s="454"/>
      <c r="CQ891" s="454"/>
      <c r="CR891" s="454"/>
      <c r="CS891" s="454"/>
      <c r="CT891" s="454"/>
      <c r="CU891" s="454"/>
      <c r="CV891" s="454"/>
      <c r="CW891" s="454"/>
      <c r="CX891" s="454"/>
      <c r="CY891" s="454"/>
      <c r="CZ891" s="454"/>
      <c r="DA891" s="454"/>
      <c r="DB891" s="454"/>
      <c r="DC891" s="454"/>
      <c r="DD891" s="454"/>
      <c r="DE891" s="454"/>
      <c r="DF891" s="454"/>
      <c r="DG891" s="454"/>
      <c r="DH891" s="454"/>
      <c r="DI891" s="454"/>
      <c r="DJ891" s="454"/>
      <c r="DK891" s="454"/>
      <c r="DL891" s="454"/>
      <c r="DM891" s="454"/>
      <c r="DN891" s="454"/>
      <c r="DO891" s="454"/>
      <c r="DP891" s="454"/>
      <c r="DQ891" s="454"/>
      <c r="DR891" s="454"/>
      <c r="DS891" s="454"/>
      <c r="DT891" s="454"/>
      <c r="DU891" s="454"/>
      <c r="DV891" s="454"/>
      <c r="DW891" s="454"/>
      <c r="DX891" s="454"/>
      <c r="DY891" s="454"/>
      <c r="DZ891" s="454"/>
      <c r="EA891" s="454"/>
      <c r="EB891" s="454"/>
      <c r="EC891" s="454"/>
      <c r="ED891" s="454"/>
      <c r="EE891" s="454"/>
      <c r="EF891" s="454"/>
      <c r="EG891" s="454"/>
      <c r="EH891" s="454"/>
      <c r="EI891" s="454"/>
      <c r="EJ891" s="454"/>
      <c r="EK891" s="454"/>
      <c r="EL891" s="454"/>
      <c r="EM891" s="454"/>
      <c r="EN891" s="454"/>
      <c r="EO891" s="454"/>
      <c r="EP891" s="454"/>
      <c r="EQ891" s="454"/>
      <c r="ER891" s="454"/>
      <c r="ES891" s="454"/>
      <c r="ET891" s="454"/>
      <c r="EU891" s="581"/>
      <c r="EV891" s="581"/>
      <c r="EW891" s="581"/>
      <c r="EX891" s="581"/>
      <c r="EY891" s="581"/>
      <c r="EZ891" s="581"/>
      <c r="FA891" s="581"/>
      <c r="FB891" s="581"/>
      <c r="FC891" s="581"/>
      <c r="FD891" s="581"/>
      <c r="FE891" s="581"/>
    </row>
    <row r="892" spans="1:161">
      <c r="A892" s="454"/>
      <c r="B892" s="653"/>
      <c r="C892" s="454"/>
      <c r="D892" s="454"/>
      <c r="E892" s="454"/>
      <c r="F892" s="504"/>
      <c r="G892" s="454"/>
      <c r="H892" s="454"/>
      <c r="I892" s="454"/>
      <c r="J892" s="454"/>
      <c r="K892" s="454"/>
      <c r="L892" s="454"/>
      <c r="M892" s="454"/>
      <c r="N892" s="454"/>
      <c r="O892" s="454"/>
      <c r="P892" s="454"/>
      <c r="Q892" s="454"/>
      <c r="R892" s="454"/>
      <c r="S892" s="454"/>
      <c r="T892" s="454"/>
      <c r="U892" s="454"/>
      <c r="V892" s="454"/>
      <c r="W892" s="454"/>
      <c r="X892" s="454"/>
      <c r="Y892" s="454"/>
      <c r="Z892" s="454"/>
      <c r="AA892" s="454"/>
      <c r="AB892" s="454"/>
      <c r="AC892" s="454"/>
      <c r="AD892" s="454"/>
      <c r="AE892" s="454"/>
      <c r="AF892" s="454"/>
      <c r="AG892" s="454"/>
      <c r="AH892" s="454"/>
      <c r="AI892" s="454"/>
      <c r="AJ892" s="454"/>
      <c r="AK892" s="454"/>
      <c r="AL892" s="454"/>
      <c r="AM892" s="454"/>
      <c r="AN892" s="454"/>
      <c r="AO892" s="454"/>
      <c r="AP892" s="454"/>
      <c r="AQ892" s="454"/>
      <c r="AR892" s="454"/>
      <c r="AS892" s="454"/>
      <c r="AT892" s="454"/>
      <c r="AU892" s="454"/>
      <c r="AV892" s="454"/>
      <c r="AW892" s="454"/>
      <c r="AX892" s="454"/>
      <c r="AY892" s="454"/>
      <c r="AZ892" s="454"/>
      <c r="BA892" s="454"/>
      <c r="BB892" s="454"/>
      <c r="BC892" s="454"/>
      <c r="BD892" s="454"/>
      <c r="BE892" s="454"/>
      <c r="BF892" s="454"/>
      <c r="BG892" s="454"/>
      <c r="BH892" s="454"/>
      <c r="BI892" s="454"/>
      <c r="BJ892" s="454"/>
      <c r="BK892" s="454"/>
      <c r="BL892" s="454"/>
      <c r="BM892" s="454"/>
      <c r="BN892" s="454"/>
      <c r="BO892" s="454"/>
      <c r="BP892" s="454"/>
      <c r="BQ892" s="454"/>
      <c r="BR892" s="454"/>
      <c r="BS892" s="454"/>
      <c r="BT892" s="454"/>
      <c r="BU892" s="454"/>
      <c r="BV892" s="454"/>
      <c r="BW892" s="454"/>
      <c r="BX892" s="454"/>
      <c r="BY892" s="454"/>
      <c r="BZ892" s="454"/>
      <c r="CA892" s="454"/>
      <c r="CB892" s="454"/>
      <c r="CC892" s="454"/>
      <c r="CD892" s="454"/>
      <c r="CE892" s="454"/>
      <c r="CF892" s="454"/>
      <c r="CG892" s="454"/>
      <c r="CH892" s="454"/>
      <c r="CI892" s="454"/>
      <c r="CJ892" s="454"/>
      <c r="CK892" s="454"/>
      <c r="CL892" s="454"/>
      <c r="CM892" s="454"/>
      <c r="CN892" s="454"/>
      <c r="CO892" s="454"/>
      <c r="CP892" s="454"/>
      <c r="CQ892" s="454"/>
      <c r="CR892" s="454"/>
      <c r="CS892" s="454"/>
      <c r="CT892" s="454"/>
      <c r="CU892" s="454"/>
      <c r="CV892" s="454"/>
      <c r="CW892" s="454"/>
      <c r="CX892" s="454"/>
      <c r="CY892" s="454"/>
      <c r="CZ892" s="454"/>
      <c r="DA892" s="454"/>
      <c r="DB892" s="454"/>
      <c r="DC892" s="454"/>
      <c r="DD892" s="454"/>
      <c r="DE892" s="454"/>
      <c r="DF892" s="454"/>
      <c r="DG892" s="454"/>
      <c r="DH892" s="454"/>
      <c r="DI892" s="454"/>
      <c r="DJ892" s="454"/>
      <c r="DK892" s="454"/>
      <c r="DL892" s="454"/>
      <c r="DM892" s="454"/>
      <c r="DN892" s="454"/>
      <c r="DO892" s="454"/>
      <c r="DP892" s="454"/>
      <c r="DQ892" s="454"/>
      <c r="DR892" s="454"/>
      <c r="DS892" s="454"/>
      <c r="DT892" s="454"/>
      <c r="DU892" s="454"/>
      <c r="DV892" s="454"/>
      <c r="DW892" s="454"/>
      <c r="DX892" s="454"/>
      <c r="DY892" s="454"/>
      <c r="DZ892" s="454"/>
      <c r="EA892" s="454"/>
      <c r="EB892" s="454"/>
      <c r="EC892" s="454"/>
      <c r="ED892" s="454"/>
      <c r="EE892" s="454"/>
      <c r="EF892" s="454"/>
      <c r="EG892" s="454"/>
      <c r="EH892" s="454"/>
      <c r="EI892" s="454"/>
      <c r="EJ892" s="454"/>
      <c r="EK892" s="454"/>
      <c r="EL892" s="454"/>
      <c r="EM892" s="454"/>
      <c r="EN892" s="454"/>
      <c r="EO892" s="454"/>
      <c r="EP892" s="454"/>
      <c r="EQ892" s="454"/>
      <c r="ER892" s="454"/>
      <c r="ES892" s="454"/>
      <c r="ET892" s="454"/>
      <c r="EU892" s="581"/>
      <c r="EV892" s="581"/>
      <c r="EW892" s="581"/>
      <c r="EX892" s="581"/>
      <c r="EY892" s="581"/>
      <c r="EZ892" s="581"/>
      <c r="FA892" s="581"/>
      <c r="FB892" s="581"/>
      <c r="FC892" s="581"/>
      <c r="FD892" s="581"/>
      <c r="FE892" s="581"/>
    </row>
    <row r="893" spans="1:161">
      <c r="A893" s="454"/>
      <c r="B893" s="653"/>
      <c r="C893" s="454"/>
      <c r="D893" s="454"/>
      <c r="E893" s="454"/>
      <c r="F893" s="504"/>
      <c r="G893" s="454"/>
      <c r="H893" s="454"/>
      <c r="I893" s="454"/>
      <c r="J893" s="454"/>
      <c r="K893" s="454"/>
      <c r="L893" s="454"/>
      <c r="M893" s="454"/>
      <c r="N893" s="454"/>
      <c r="O893" s="454"/>
      <c r="P893" s="454"/>
      <c r="Q893" s="454"/>
      <c r="R893" s="454"/>
      <c r="S893" s="454"/>
      <c r="T893" s="454"/>
      <c r="U893" s="454"/>
      <c r="V893" s="454"/>
      <c r="W893" s="454"/>
      <c r="X893" s="454"/>
      <c r="Y893" s="454"/>
      <c r="Z893" s="454"/>
      <c r="AA893" s="454"/>
      <c r="AB893" s="454"/>
      <c r="AC893" s="454"/>
      <c r="AD893" s="454"/>
      <c r="AE893" s="454"/>
      <c r="AF893" s="454"/>
      <c r="AG893" s="454"/>
      <c r="AH893" s="454"/>
      <c r="AI893" s="454"/>
      <c r="AJ893" s="454"/>
      <c r="AK893" s="454"/>
      <c r="AL893" s="454"/>
      <c r="AM893" s="454"/>
      <c r="AN893" s="454"/>
      <c r="AO893" s="454"/>
      <c r="AP893" s="454"/>
      <c r="AQ893" s="454"/>
      <c r="AR893" s="454"/>
      <c r="AS893" s="454"/>
      <c r="AT893" s="454"/>
      <c r="AU893" s="454"/>
      <c r="AV893" s="454"/>
      <c r="AW893" s="454"/>
      <c r="AX893" s="454"/>
      <c r="AY893" s="454"/>
      <c r="AZ893" s="454"/>
      <c r="BA893" s="454"/>
      <c r="BB893" s="454"/>
      <c r="BC893" s="454"/>
      <c r="BD893" s="454"/>
      <c r="BE893" s="454"/>
      <c r="BF893" s="454"/>
      <c r="BG893" s="454"/>
      <c r="BH893" s="454"/>
      <c r="BI893" s="454"/>
      <c r="BJ893" s="454"/>
      <c r="BK893" s="454"/>
      <c r="BL893" s="454"/>
      <c r="BM893" s="454"/>
      <c r="BN893" s="454"/>
      <c r="BO893" s="454"/>
      <c r="BP893" s="454"/>
      <c r="BQ893" s="454"/>
      <c r="BR893" s="454"/>
      <c r="BS893" s="454"/>
      <c r="BT893" s="454"/>
      <c r="BU893" s="454"/>
      <c r="BV893" s="454"/>
      <c r="BW893" s="454"/>
      <c r="BX893" s="454"/>
      <c r="BY893" s="454"/>
      <c r="BZ893" s="454"/>
      <c r="CA893" s="454"/>
      <c r="CB893" s="454"/>
      <c r="CC893" s="454"/>
      <c r="CD893" s="454"/>
      <c r="CE893" s="454"/>
      <c r="CF893" s="454"/>
      <c r="CG893" s="454"/>
      <c r="CH893" s="454"/>
      <c r="CI893" s="454"/>
      <c r="CJ893" s="454"/>
      <c r="CK893" s="454"/>
      <c r="CL893" s="454"/>
      <c r="CM893" s="454"/>
      <c r="CN893" s="454"/>
      <c r="CO893" s="454"/>
      <c r="CP893" s="454"/>
      <c r="CQ893" s="454"/>
      <c r="CR893" s="454"/>
      <c r="CS893" s="454"/>
      <c r="CT893" s="454"/>
      <c r="CU893" s="454"/>
      <c r="CV893" s="454"/>
      <c r="CW893" s="454"/>
      <c r="CX893" s="454"/>
      <c r="CY893" s="454"/>
      <c r="CZ893" s="454"/>
      <c r="DA893" s="454"/>
      <c r="DB893" s="454"/>
      <c r="DC893" s="454"/>
      <c r="DD893" s="454"/>
      <c r="DE893" s="454"/>
      <c r="DF893" s="454"/>
      <c r="DG893" s="454"/>
      <c r="DH893" s="454"/>
      <c r="DI893" s="454"/>
      <c r="DJ893" s="454"/>
      <c r="DK893" s="454"/>
      <c r="DL893" s="454"/>
      <c r="DM893" s="454"/>
      <c r="DN893" s="454"/>
      <c r="DO893" s="454"/>
      <c r="DP893" s="454"/>
      <c r="DQ893" s="454"/>
      <c r="DR893" s="454"/>
      <c r="DS893" s="454"/>
      <c r="DT893" s="454"/>
      <c r="DU893" s="454"/>
      <c r="DV893" s="454"/>
      <c r="DW893" s="454"/>
      <c r="DX893" s="454"/>
      <c r="DY893" s="454"/>
      <c r="DZ893" s="454"/>
      <c r="EA893" s="454"/>
      <c r="EB893" s="454"/>
      <c r="EC893" s="454"/>
      <c r="ED893" s="454"/>
      <c r="EE893" s="454"/>
      <c r="EF893" s="454"/>
      <c r="EG893" s="454"/>
      <c r="EH893" s="454"/>
      <c r="EI893" s="454"/>
      <c r="EJ893" s="454"/>
      <c r="EK893" s="454"/>
      <c r="EL893" s="454"/>
      <c r="EM893" s="454"/>
      <c r="EN893" s="454"/>
      <c r="EO893" s="454"/>
      <c r="EP893" s="454"/>
      <c r="EQ893" s="454"/>
      <c r="ER893" s="454"/>
      <c r="ES893" s="454"/>
      <c r="ET893" s="454"/>
      <c r="EU893" s="581"/>
      <c r="EV893" s="581"/>
      <c r="EW893" s="581"/>
      <c r="EX893" s="581"/>
      <c r="EY893" s="581"/>
      <c r="EZ893" s="581"/>
      <c r="FA893" s="581"/>
      <c r="FB893" s="581"/>
      <c r="FC893" s="581"/>
      <c r="FD893" s="581"/>
      <c r="FE893" s="581"/>
    </row>
    <row r="894" spans="1:161">
      <c r="A894" s="454"/>
      <c r="B894" s="653"/>
      <c r="C894" s="454"/>
      <c r="D894" s="454"/>
      <c r="E894" s="454"/>
      <c r="F894" s="504"/>
      <c r="G894" s="454"/>
      <c r="H894" s="454"/>
      <c r="I894" s="454"/>
      <c r="J894" s="454"/>
      <c r="K894" s="454"/>
      <c r="L894" s="454"/>
      <c r="M894" s="454"/>
      <c r="N894" s="454"/>
      <c r="O894" s="454"/>
      <c r="P894" s="454"/>
      <c r="Q894" s="454"/>
      <c r="R894" s="454"/>
      <c r="S894" s="454"/>
      <c r="T894" s="454"/>
      <c r="U894" s="454"/>
      <c r="V894" s="454"/>
      <c r="W894" s="454"/>
      <c r="X894" s="454"/>
      <c r="Y894" s="454"/>
      <c r="Z894" s="454"/>
      <c r="AA894" s="454"/>
      <c r="AB894" s="454"/>
      <c r="AC894" s="454"/>
      <c r="AD894" s="454"/>
      <c r="AE894" s="454"/>
      <c r="AF894" s="454"/>
      <c r="AG894" s="454"/>
      <c r="AH894" s="454"/>
      <c r="AI894" s="454"/>
      <c r="AJ894" s="454"/>
      <c r="AK894" s="454"/>
      <c r="AL894" s="454"/>
      <c r="AM894" s="454"/>
      <c r="AN894" s="454"/>
      <c r="AO894" s="454"/>
      <c r="AP894" s="454"/>
      <c r="AQ894" s="454"/>
      <c r="AR894" s="454"/>
      <c r="AS894" s="454"/>
      <c r="AT894" s="454"/>
      <c r="AU894" s="454"/>
      <c r="AV894" s="454"/>
      <c r="AW894" s="454"/>
      <c r="AX894" s="454"/>
      <c r="AY894" s="454"/>
      <c r="AZ894" s="454"/>
      <c r="BA894" s="454"/>
      <c r="BB894" s="454"/>
      <c r="BC894" s="454"/>
      <c r="BD894" s="454"/>
      <c r="BE894" s="454"/>
      <c r="BF894" s="454"/>
      <c r="BG894" s="454"/>
      <c r="BH894" s="454"/>
      <c r="BI894" s="454"/>
      <c r="BJ894" s="454"/>
      <c r="BK894" s="454"/>
      <c r="BL894" s="454"/>
      <c r="BM894" s="454"/>
      <c r="BN894" s="454"/>
      <c r="BO894" s="454"/>
      <c r="BP894" s="454"/>
      <c r="BQ894" s="454"/>
      <c r="BR894" s="454"/>
      <c r="BS894" s="454"/>
      <c r="BT894" s="454"/>
      <c r="BU894" s="454"/>
      <c r="BV894" s="454"/>
      <c r="BW894" s="454"/>
      <c r="BX894" s="454"/>
      <c r="BY894" s="454"/>
      <c r="BZ894" s="454"/>
      <c r="CA894" s="454"/>
      <c r="CB894" s="454"/>
      <c r="CC894" s="454"/>
      <c r="CD894" s="454"/>
      <c r="CE894" s="454"/>
      <c r="CF894" s="454"/>
      <c r="CG894" s="454"/>
      <c r="CH894" s="454"/>
      <c r="CI894" s="454"/>
      <c r="CJ894" s="454"/>
      <c r="CK894" s="454"/>
      <c r="CL894" s="454"/>
      <c r="CM894" s="454"/>
      <c r="CN894" s="454"/>
      <c r="CO894" s="454"/>
      <c r="CP894" s="454"/>
      <c r="CQ894" s="454"/>
      <c r="CR894" s="454"/>
      <c r="CS894" s="454"/>
      <c r="CT894" s="454"/>
      <c r="CU894" s="454"/>
      <c r="CV894" s="454"/>
      <c r="CW894" s="454"/>
      <c r="CX894" s="454"/>
      <c r="CY894" s="454"/>
      <c r="CZ894" s="454"/>
      <c r="DA894" s="454"/>
      <c r="DB894" s="454"/>
      <c r="DC894" s="454"/>
      <c r="DD894" s="454"/>
      <c r="DE894" s="454"/>
      <c r="DF894" s="454"/>
      <c r="DG894" s="454"/>
      <c r="DH894" s="454"/>
      <c r="DI894" s="454"/>
      <c r="DJ894" s="454"/>
      <c r="DK894" s="454"/>
      <c r="DL894" s="454"/>
      <c r="DM894" s="454"/>
      <c r="DN894" s="454"/>
      <c r="DO894" s="454"/>
      <c r="DP894" s="454"/>
      <c r="DQ894" s="454"/>
      <c r="DR894" s="454"/>
      <c r="DS894" s="454"/>
      <c r="DT894" s="454"/>
      <c r="DU894" s="454"/>
      <c r="DV894" s="454"/>
      <c r="DW894" s="454"/>
      <c r="DX894" s="454"/>
      <c r="DY894" s="454"/>
      <c r="DZ894" s="454"/>
      <c r="EA894" s="454"/>
      <c r="EB894" s="454"/>
      <c r="EC894" s="454"/>
      <c r="ED894" s="454"/>
      <c r="EE894" s="454"/>
      <c r="EF894" s="454"/>
      <c r="EG894" s="454"/>
      <c r="EH894" s="454"/>
      <c r="EI894" s="454"/>
      <c r="EJ894" s="454"/>
      <c r="EK894" s="454"/>
      <c r="EL894" s="454"/>
      <c r="EM894" s="454"/>
      <c r="EN894" s="454"/>
      <c r="EO894" s="454"/>
      <c r="EP894" s="454"/>
      <c r="EQ894" s="454"/>
      <c r="ER894" s="454"/>
      <c r="ES894" s="454"/>
      <c r="ET894" s="454"/>
      <c r="EU894" s="581"/>
      <c r="EV894" s="581"/>
      <c r="EW894" s="581"/>
      <c r="EX894" s="581"/>
      <c r="EY894" s="581"/>
      <c r="EZ894" s="581"/>
      <c r="FA894" s="581"/>
      <c r="FB894" s="581"/>
      <c r="FC894" s="581"/>
      <c r="FD894" s="581"/>
      <c r="FE894" s="581"/>
    </row>
    <row r="895" spans="1:161">
      <c r="A895" s="454"/>
      <c r="B895" s="653"/>
      <c r="C895" s="454"/>
      <c r="D895" s="454"/>
      <c r="E895" s="454"/>
      <c r="F895" s="504"/>
      <c r="G895" s="454"/>
      <c r="H895" s="454"/>
      <c r="I895" s="454"/>
      <c r="J895" s="454"/>
      <c r="K895" s="454"/>
      <c r="L895" s="454"/>
      <c r="M895" s="454"/>
      <c r="N895" s="454"/>
      <c r="O895" s="454"/>
      <c r="P895" s="454"/>
      <c r="Q895" s="454"/>
      <c r="R895" s="454"/>
      <c r="S895" s="454"/>
      <c r="T895" s="454"/>
      <c r="U895" s="454"/>
      <c r="V895" s="454"/>
      <c r="W895" s="454"/>
      <c r="X895" s="454"/>
      <c r="Y895" s="454"/>
      <c r="Z895" s="454"/>
      <c r="AA895" s="454"/>
      <c r="AB895" s="454"/>
      <c r="AC895" s="454"/>
      <c r="AD895" s="454"/>
      <c r="AE895" s="454"/>
      <c r="AF895" s="454"/>
      <c r="AG895" s="454"/>
      <c r="AH895" s="454"/>
      <c r="AI895" s="454"/>
      <c r="AJ895" s="454"/>
      <c r="AK895" s="454"/>
      <c r="AL895" s="454"/>
      <c r="AM895" s="454"/>
      <c r="AN895" s="454"/>
      <c r="AO895" s="454"/>
      <c r="AP895" s="454"/>
      <c r="AQ895" s="454"/>
      <c r="AR895" s="454"/>
      <c r="AS895" s="454"/>
      <c r="AT895" s="454"/>
      <c r="AU895" s="454"/>
      <c r="AV895" s="454"/>
      <c r="AW895" s="454"/>
      <c r="AX895" s="454"/>
      <c r="AY895" s="454"/>
      <c r="AZ895" s="454"/>
      <c r="BA895" s="454"/>
      <c r="BB895" s="454"/>
      <c r="BC895" s="454"/>
      <c r="BD895" s="454"/>
      <c r="BE895" s="454"/>
      <c r="BF895" s="454"/>
      <c r="BG895" s="454"/>
      <c r="BH895" s="454"/>
      <c r="BI895" s="454"/>
      <c r="BJ895" s="454"/>
      <c r="BK895" s="454"/>
      <c r="BL895" s="454"/>
      <c r="BM895" s="454"/>
      <c r="BN895" s="454"/>
      <c r="BO895" s="454"/>
      <c r="BP895" s="454"/>
      <c r="BQ895" s="454"/>
      <c r="BR895" s="454"/>
      <c r="BS895" s="454"/>
      <c r="BT895" s="454"/>
      <c r="BU895" s="454"/>
      <c r="BV895" s="454"/>
      <c r="BW895" s="454"/>
      <c r="BX895" s="454"/>
      <c r="BY895" s="454"/>
      <c r="BZ895" s="454"/>
      <c r="CA895" s="454"/>
      <c r="CB895" s="454"/>
      <c r="CC895" s="454"/>
      <c r="CD895" s="454"/>
      <c r="CE895" s="454"/>
      <c r="CF895" s="454"/>
      <c r="CG895" s="454"/>
      <c r="CH895" s="454"/>
      <c r="CI895" s="454"/>
      <c r="CJ895" s="454"/>
      <c r="CK895" s="454"/>
      <c r="CL895" s="454"/>
      <c r="CM895" s="454"/>
      <c r="CN895" s="454"/>
      <c r="CO895" s="454"/>
      <c r="CP895" s="454"/>
      <c r="CQ895" s="454"/>
      <c r="CR895" s="454"/>
      <c r="CS895" s="454"/>
      <c r="CT895" s="454"/>
      <c r="CU895" s="454"/>
      <c r="CV895" s="454"/>
      <c r="CW895" s="454"/>
      <c r="CX895" s="454"/>
      <c r="CY895" s="454"/>
      <c r="CZ895" s="454"/>
      <c r="DA895" s="454"/>
      <c r="DB895" s="454"/>
      <c r="DC895" s="454"/>
      <c r="DD895" s="454"/>
      <c r="DE895" s="454"/>
      <c r="DF895" s="454"/>
      <c r="DG895" s="454"/>
      <c r="DH895" s="454"/>
      <c r="DI895" s="454"/>
      <c r="DJ895" s="454"/>
      <c r="DK895" s="454"/>
      <c r="DL895" s="454"/>
      <c r="DM895" s="454"/>
      <c r="DN895" s="454"/>
      <c r="DO895" s="454"/>
      <c r="DP895" s="454"/>
      <c r="DQ895" s="454"/>
      <c r="DR895" s="454"/>
      <c r="DS895" s="454"/>
      <c r="DT895" s="454"/>
      <c r="DU895" s="454"/>
      <c r="DV895" s="454"/>
      <c r="DW895" s="454"/>
      <c r="DX895" s="454"/>
      <c r="DY895" s="454"/>
      <c r="DZ895" s="454"/>
      <c r="EA895" s="454"/>
      <c r="EB895" s="454"/>
      <c r="EC895" s="454"/>
      <c r="ED895" s="454"/>
      <c r="EE895" s="454"/>
      <c r="EF895" s="454"/>
      <c r="EG895" s="454"/>
      <c r="EH895" s="454"/>
      <c r="EI895" s="454"/>
      <c r="EJ895" s="454"/>
      <c r="EK895" s="454"/>
      <c r="EL895" s="454"/>
      <c r="EM895" s="454"/>
      <c r="EN895" s="454"/>
      <c r="EO895" s="454"/>
      <c r="EP895" s="454"/>
      <c r="EQ895" s="454"/>
      <c r="ER895" s="454"/>
      <c r="ES895" s="454"/>
      <c r="ET895" s="454"/>
      <c r="EU895" s="581"/>
      <c r="EV895" s="581"/>
      <c r="EW895" s="581"/>
      <c r="EX895" s="581"/>
      <c r="EY895" s="581"/>
      <c r="EZ895" s="581"/>
      <c r="FA895" s="581"/>
      <c r="FB895" s="581"/>
      <c r="FC895" s="581"/>
      <c r="FD895" s="581"/>
      <c r="FE895" s="581"/>
    </row>
    <row r="896" spans="1:161">
      <c r="A896" s="454"/>
      <c r="B896" s="653"/>
      <c r="C896" s="454"/>
      <c r="D896" s="454"/>
      <c r="E896" s="454"/>
      <c r="F896" s="504"/>
      <c r="G896" s="454"/>
      <c r="H896" s="454"/>
      <c r="I896" s="454"/>
      <c r="J896" s="454"/>
      <c r="K896" s="454"/>
      <c r="L896" s="454"/>
      <c r="M896" s="454"/>
      <c r="N896" s="454"/>
      <c r="O896" s="454"/>
      <c r="P896" s="454"/>
      <c r="Q896" s="454"/>
      <c r="R896" s="454"/>
      <c r="S896" s="454"/>
      <c r="T896" s="454"/>
      <c r="U896" s="454"/>
      <c r="V896" s="454"/>
      <c r="W896" s="454"/>
      <c r="X896" s="454"/>
      <c r="Y896" s="454"/>
      <c r="Z896" s="454"/>
      <c r="AA896" s="454"/>
      <c r="AB896" s="454"/>
      <c r="AC896" s="454"/>
      <c r="AD896" s="454"/>
      <c r="AE896" s="454"/>
      <c r="AF896" s="454"/>
      <c r="AG896" s="454"/>
      <c r="AH896" s="454"/>
      <c r="AI896" s="454"/>
      <c r="AJ896" s="454"/>
      <c r="AK896" s="454"/>
      <c r="AL896" s="454"/>
      <c r="AM896" s="454"/>
      <c r="AN896" s="454"/>
      <c r="AO896" s="454"/>
      <c r="AP896" s="454"/>
      <c r="AQ896" s="454"/>
      <c r="AR896" s="454"/>
      <c r="AS896" s="454"/>
      <c r="AT896" s="454"/>
      <c r="AU896" s="454"/>
      <c r="AV896" s="454"/>
      <c r="AW896" s="454"/>
      <c r="AX896" s="454"/>
      <c r="AY896" s="454"/>
      <c r="AZ896" s="454"/>
      <c r="BA896" s="454"/>
      <c r="BB896" s="454"/>
      <c r="BC896" s="454"/>
      <c r="BD896" s="454"/>
      <c r="BE896" s="454"/>
      <c r="BF896" s="454"/>
      <c r="BG896" s="454"/>
      <c r="BH896" s="454"/>
      <c r="BI896" s="454"/>
      <c r="BJ896" s="454"/>
      <c r="BK896" s="454"/>
      <c r="BL896" s="454"/>
      <c r="BM896" s="454"/>
      <c r="BN896" s="454"/>
      <c r="BO896" s="454"/>
      <c r="BP896" s="454"/>
      <c r="BQ896" s="454"/>
      <c r="BR896" s="454"/>
      <c r="BS896" s="454"/>
      <c r="BT896" s="454"/>
      <c r="BU896" s="454"/>
      <c r="BV896" s="454"/>
      <c r="BW896" s="454"/>
      <c r="BX896" s="454"/>
      <c r="BY896" s="454"/>
      <c r="BZ896" s="454"/>
      <c r="CA896" s="454"/>
      <c r="CB896" s="454"/>
      <c r="CC896" s="454"/>
      <c r="CD896" s="454"/>
      <c r="CE896" s="454"/>
      <c r="CF896" s="454"/>
      <c r="CG896" s="454"/>
      <c r="CH896" s="454"/>
      <c r="CI896" s="454"/>
      <c r="CJ896" s="454"/>
      <c r="CK896" s="454"/>
      <c r="CL896" s="454"/>
      <c r="CM896" s="454"/>
      <c r="CN896" s="454"/>
      <c r="CO896" s="454"/>
      <c r="CP896" s="454"/>
      <c r="CQ896" s="454"/>
      <c r="CR896" s="454"/>
      <c r="CS896" s="454"/>
      <c r="CT896" s="454"/>
      <c r="CU896" s="454"/>
      <c r="CV896" s="454"/>
      <c r="CW896" s="454"/>
      <c r="CX896" s="454"/>
      <c r="CY896" s="454"/>
      <c r="CZ896" s="454"/>
      <c r="DA896" s="454"/>
      <c r="DB896" s="454"/>
      <c r="DC896" s="454"/>
      <c r="DD896" s="454"/>
      <c r="DE896" s="454"/>
      <c r="DF896" s="454"/>
      <c r="DG896" s="454"/>
      <c r="DH896" s="454"/>
      <c r="DI896" s="454"/>
      <c r="DJ896" s="454"/>
      <c r="DK896" s="454"/>
      <c r="DL896" s="454"/>
      <c r="DM896" s="454"/>
      <c r="DN896" s="454"/>
      <c r="DO896" s="454"/>
      <c r="DP896" s="454"/>
      <c r="DQ896" s="454"/>
      <c r="DR896" s="454"/>
      <c r="DS896" s="454"/>
      <c r="DT896" s="454"/>
      <c r="DU896" s="454"/>
      <c r="DV896" s="454"/>
      <c r="DW896" s="454"/>
      <c r="DX896" s="454"/>
      <c r="DY896" s="454"/>
      <c r="DZ896" s="454"/>
      <c r="EA896" s="454"/>
      <c r="EB896" s="454"/>
      <c r="EC896" s="454"/>
      <c r="ED896" s="454"/>
      <c r="EE896" s="454"/>
      <c r="EF896" s="454"/>
      <c r="EG896" s="454"/>
      <c r="EH896" s="454"/>
      <c r="EI896" s="454"/>
      <c r="EJ896" s="454"/>
      <c r="EK896" s="454"/>
      <c r="EL896" s="454"/>
      <c r="EM896" s="454"/>
      <c r="EN896" s="454"/>
      <c r="EO896" s="454"/>
      <c r="EP896" s="454"/>
      <c r="EQ896" s="454"/>
      <c r="ER896" s="454"/>
      <c r="ES896" s="454"/>
      <c r="ET896" s="454"/>
      <c r="EU896" s="581"/>
      <c r="EV896" s="581"/>
      <c r="EW896" s="581"/>
      <c r="EX896" s="581"/>
      <c r="EY896" s="581"/>
      <c r="EZ896" s="581"/>
      <c r="FA896" s="581"/>
      <c r="FB896" s="581"/>
      <c r="FC896" s="581"/>
      <c r="FD896" s="581"/>
      <c r="FE896" s="581"/>
    </row>
    <row r="897" spans="1:161">
      <c r="A897" s="454"/>
      <c r="B897" s="653"/>
      <c r="C897" s="454"/>
      <c r="D897" s="454"/>
      <c r="E897" s="454"/>
      <c r="F897" s="504"/>
      <c r="G897" s="454"/>
      <c r="H897" s="454"/>
      <c r="I897" s="454"/>
      <c r="J897" s="454"/>
      <c r="K897" s="454"/>
      <c r="L897" s="454"/>
      <c r="M897" s="454"/>
      <c r="N897" s="454"/>
      <c r="O897" s="454"/>
      <c r="P897" s="454"/>
      <c r="Q897" s="454"/>
      <c r="R897" s="454"/>
      <c r="S897" s="454"/>
      <c r="T897" s="454"/>
      <c r="U897" s="454"/>
      <c r="V897" s="454"/>
      <c r="W897" s="454"/>
      <c r="X897" s="454"/>
      <c r="Y897" s="454"/>
      <c r="Z897" s="454"/>
      <c r="AA897" s="454"/>
      <c r="AB897" s="454"/>
      <c r="AC897" s="454"/>
      <c r="AD897" s="454"/>
      <c r="AE897" s="454"/>
      <c r="AF897" s="454"/>
      <c r="AG897" s="454"/>
      <c r="AH897" s="454"/>
      <c r="AI897" s="454"/>
      <c r="AJ897" s="454"/>
      <c r="AK897" s="454"/>
      <c r="AL897" s="454"/>
      <c r="AM897" s="454"/>
      <c r="AN897" s="454"/>
      <c r="AO897" s="454"/>
      <c r="AP897" s="454"/>
      <c r="AQ897" s="454"/>
      <c r="AR897" s="454"/>
      <c r="AS897" s="454"/>
      <c r="AT897" s="454"/>
      <c r="AU897" s="454"/>
      <c r="AV897" s="454"/>
      <c r="AW897" s="454"/>
      <c r="AX897" s="454"/>
      <c r="AY897" s="454"/>
      <c r="AZ897" s="454"/>
      <c r="BA897" s="454"/>
      <c r="BB897" s="454"/>
      <c r="BC897" s="454"/>
      <c r="BD897" s="454"/>
      <c r="BE897" s="454"/>
      <c r="BF897" s="454"/>
      <c r="BG897" s="454"/>
      <c r="BH897" s="454"/>
      <c r="BI897" s="454"/>
      <c r="BJ897" s="454"/>
      <c r="BK897" s="454"/>
      <c r="BL897" s="454"/>
      <c r="BM897" s="454"/>
      <c r="BN897" s="454"/>
      <c r="BO897" s="454"/>
      <c r="BP897" s="454"/>
      <c r="BQ897" s="454"/>
      <c r="BR897" s="454"/>
      <c r="BS897" s="454"/>
      <c r="BT897" s="454"/>
      <c r="BU897" s="454"/>
      <c r="BV897" s="454"/>
      <c r="BW897" s="454"/>
      <c r="BX897" s="454"/>
      <c r="BY897" s="454"/>
      <c r="BZ897" s="454"/>
      <c r="CA897" s="454"/>
      <c r="CB897" s="454"/>
      <c r="CC897" s="454"/>
      <c r="CD897" s="454"/>
      <c r="CE897" s="454"/>
      <c r="CF897" s="454"/>
      <c r="CG897" s="454"/>
      <c r="CH897" s="454"/>
      <c r="CI897" s="454"/>
      <c r="CJ897" s="454"/>
      <c r="CK897" s="454"/>
      <c r="CL897" s="454"/>
      <c r="CM897" s="454"/>
      <c r="CN897" s="454"/>
      <c r="CO897" s="454"/>
      <c r="CP897" s="454"/>
      <c r="CQ897" s="454"/>
      <c r="CR897" s="454"/>
      <c r="CS897" s="454"/>
      <c r="CT897" s="454"/>
      <c r="CU897" s="454"/>
      <c r="CV897" s="454"/>
      <c r="CW897" s="454"/>
      <c r="CX897" s="454"/>
      <c r="CY897" s="454"/>
      <c r="CZ897" s="454"/>
      <c r="DA897" s="454"/>
      <c r="DB897" s="454"/>
      <c r="DC897" s="454"/>
      <c r="DD897" s="454"/>
      <c r="DE897" s="454"/>
      <c r="DF897" s="454"/>
      <c r="DG897" s="454"/>
      <c r="DH897" s="454"/>
      <c r="DI897" s="454"/>
      <c r="DJ897" s="454"/>
      <c r="DK897" s="454"/>
      <c r="DL897" s="454"/>
      <c r="DM897" s="454"/>
      <c r="DN897" s="454"/>
      <c r="DO897" s="454"/>
      <c r="DP897" s="454"/>
      <c r="DQ897" s="454"/>
      <c r="DR897" s="454"/>
      <c r="DS897" s="454"/>
      <c r="DT897" s="454"/>
      <c r="DU897" s="454"/>
      <c r="DV897" s="454"/>
      <c r="DW897" s="454"/>
      <c r="DX897" s="454"/>
      <c r="DY897" s="454"/>
      <c r="DZ897" s="454"/>
      <c r="EA897" s="454"/>
      <c r="EB897" s="454"/>
      <c r="EC897" s="454"/>
      <c r="ED897" s="454"/>
      <c r="EE897" s="454"/>
      <c r="EF897" s="454"/>
      <c r="EG897" s="454"/>
      <c r="EH897" s="454"/>
      <c r="EI897" s="454"/>
      <c r="EJ897" s="454"/>
      <c r="EK897" s="454"/>
      <c r="EL897" s="454"/>
      <c r="EM897" s="454"/>
      <c r="EN897" s="454"/>
      <c r="EO897" s="454"/>
      <c r="EP897" s="454"/>
      <c r="EQ897" s="454"/>
      <c r="ER897" s="454"/>
      <c r="ES897" s="454"/>
      <c r="ET897" s="454"/>
      <c r="EU897" s="581"/>
      <c r="EV897" s="581"/>
      <c r="EW897" s="581"/>
      <c r="EX897" s="581"/>
      <c r="EY897" s="581"/>
      <c r="EZ897" s="581"/>
      <c r="FA897" s="581"/>
      <c r="FB897" s="581"/>
      <c r="FC897" s="581"/>
      <c r="FD897" s="581"/>
      <c r="FE897" s="581"/>
    </row>
    <row r="898" spans="1:161">
      <c r="A898" s="454"/>
      <c r="B898" s="653"/>
      <c r="C898" s="454"/>
      <c r="D898" s="454"/>
      <c r="E898" s="454"/>
      <c r="F898" s="504"/>
      <c r="G898" s="454"/>
      <c r="H898" s="454"/>
      <c r="I898" s="454"/>
      <c r="J898" s="454"/>
      <c r="K898" s="454"/>
      <c r="L898" s="454"/>
      <c r="M898" s="454"/>
      <c r="N898" s="454"/>
      <c r="O898" s="454"/>
      <c r="P898" s="454"/>
      <c r="Q898" s="454"/>
      <c r="R898" s="454"/>
      <c r="S898" s="454"/>
      <c r="T898" s="454"/>
      <c r="U898" s="454"/>
      <c r="V898" s="454"/>
      <c r="W898" s="454"/>
      <c r="X898" s="454"/>
      <c r="Y898" s="454"/>
      <c r="Z898" s="454"/>
      <c r="AA898" s="454"/>
      <c r="AB898" s="454"/>
      <c r="AC898" s="454"/>
      <c r="AD898" s="454"/>
      <c r="AE898" s="454"/>
      <c r="AF898" s="454"/>
      <c r="AG898" s="454"/>
      <c r="AH898" s="454"/>
      <c r="AI898" s="454"/>
      <c r="AJ898" s="454"/>
      <c r="AK898" s="454"/>
      <c r="AL898" s="454"/>
      <c r="AM898" s="454"/>
      <c r="AN898" s="454"/>
      <c r="AO898" s="454"/>
      <c r="AP898" s="454"/>
      <c r="AQ898" s="454"/>
      <c r="AR898" s="454"/>
      <c r="AS898" s="454"/>
      <c r="AT898" s="454"/>
      <c r="AU898" s="454"/>
      <c r="AV898" s="454"/>
      <c r="AW898" s="454"/>
      <c r="AX898" s="454"/>
      <c r="AY898" s="454"/>
      <c r="AZ898" s="454"/>
      <c r="BA898" s="454"/>
      <c r="BB898" s="454"/>
      <c r="BC898" s="454"/>
      <c r="BD898" s="454"/>
      <c r="BE898" s="454"/>
      <c r="BF898" s="454"/>
      <c r="BG898" s="454"/>
      <c r="BH898" s="454"/>
      <c r="BI898" s="454"/>
      <c r="BJ898" s="454"/>
      <c r="BK898" s="454"/>
      <c r="BL898" s="454"/>
      <c r="BM898" s="454"/>
      <c r="BN898" s="454"/>
      <c r="BO898" s="454"/>
      <c r="BP898" s="454"/>
      <c r="BQ898" s="454"/>
      <c r="BR898" s="454"/>
      <c r="BS898" s="454"/>
      <c r="BT898" s="454"/>
      <c r="BU898" s="454"/>
      <c r="BV898" s="454"/>
      <c r="BW898" s="454"/>
      <c r="BX898" s="454"/>
      <c r="BY898" s="454"/>
      <c r="BZ898" s="454"/>
      <c r="CA898" s="454"/>
      <c r="CB898" s="454"/>
      <c r="CC898" s="454"/>
      <c r="CD898" s="454"/>
      <c r="CE898" s="454"/>
      <c r="CF898" s="454"/>
      <c r="CG898" s="454"/>
      <c r="CH898" s="454"/>
      <c r="CI898" s="454"/>
      <c r="CJ898" s="454"/>
      <c r="CK898" s="454"/>
      <c r="CL898" s="454"/>
      <c r="CM898" s="454"/>
      <c r="CN898" s="454"/>
      <c r="CO898" s="454"/>
      <c r="CP898" s="454"/>
      <c r="CQ898" s="454"/>
      <c r="CR898" s="454"/>
      <c r="CS898" s="454"/>
      <c r="CT898" s="454"/>
      <c r="CU898" s="454"/>
      <c r="CV898" s="454"/>
      <c r="CW898" s="454"/>
      <c r="CX898" s="454"/>
      <c r="CY898" s="454"/>
      <c r="CZ898" s="454"/>
      <c r="DA898" s="454"/>
      <c r="DB898" s="454"/>
      <c r="DC898" s="454"/>
      <c r="DD898" s="454"/>
      <c r="DE898" s="454"/>
      <c r="DF898" s="454"/>
      <c r="DG898" s="454"/>
      <c r="DH898" s="454"/>
      <c r="DI898" s="454"/>
      <c r="DJ898" s="454"/>
      <c r="DK898" s="454"/>
      <c r="DL898" s="454"/>
      <c r="DM898" s="454"/>
      <c r="DN898" s="454"/>
      <c r="DO898" s="454"/>
      <c r="DP898" s="454"/>
      <c r="DQ898" s="454"/>
      <c r="DR898" s="454"/>
      <c r="DS898" s="454"/>
      <c r="DT898" s="454"/>
      <c r="DU898" s="454"/>
      <c r="DV898" s="454"/>
      <c r="DW898" s="454"/>
      <c r="DX898" s="454"/>
      <c r="DY898" s="454"/>
      <c r="DZ898" s="454"/>
      <c r="EA898" s="454"/>
      <c r="EB898" s="454"/>
      <c r="EC898" s="454"/>
      <c r="ED898" s="454"/>
      <c r="EE898" s="454"/>
      <c r="EF898" s="454"/>
      <c r="EG898" s="454"/>
      <c r="EH898" s="454"/>
      <c r="EI898" s="454"/>
      <c r="EJ898" s="454"/>
      <c r="EK898" s="454"/>
      <c r="EL898" s="454"/>
      <c r="EM898" s="454"/>
      <c r="EN898" s="454"/>
      <c r="EO898" s="454"/>
      <c r="EP898" s="454"/>
      <c r="EQ898" s="454"/>
      <c r="ER898" s="454"/>
      <c r="ES898" s="454"/>
      <c r="ET898" s="454"/>
      <c r="EU898" s="581"/>
      <c r="EV898" s="581"/>
      <c r="EW898" s="581"/>
      <c r="EX898" s="581"/>
      <c r="EY898" s="581"/>
      <c r="EZ898" s="581"/>
      <c r="FA898" s="581"/>
      <c r="FB898" s="581"/>
      <c r="FC898" s="581"/>
      <c r="FD898" s="581"/>
      <c r="FE898" s="581"/>
    </row>
    <row r="899" spans="1:161">
      <c r="A899" s="454"/>
      <c r="B899" s="653"/>
      <c r="C899" s="454"/>
      <c r="D899" s="454"/>
      <c r="E899" s="454"/>
      <c r="F899" s="504"/>
      <c r="G899" s="454"/>
      <c r="H899" s="454"/>
      <c r="I899" s="454"/>
      <c r="J899" s="454"/>
      <c r="K899" s="454"/>
      <c r="L899" s="454"/>
      <c r="M899" s="454"/>
      <c r="N899" s="454"/>
      <c r="O899" s="454"/>
      <c r="P899" s="454"/>
      <c r="Q899" s="454"/>
      <c r="R899" s="454"/>
      <c r="S899" s="454"/>
      <c r="T899" s="454"/>
      <c r="U899" s="454"/>
      <c r="V899" s="454"/>
      <c r="W899" s="454"/>
      <c r="X899" s="454"/>
      <c r="Y899" s="454"/>
      <c r="Z899" s="454"/>
      <c r="AA899" s="454"/>
      <c r="AB899" s="454"/>
      <c r="AC899" s="454"/>
      <c r="AD899" s="454"/>
      <c r="AE899" s="454"/>
      <c r="AF899" s="454"/>
      <c r="AG899" s="454"/>
      <c r="AH899" s="454"/>
      <c r="AI899" s="454"/>
      <c r="AJ899" s="454"/>
      <c r="AK899" s="454"/>
      <c r="AL899" s="454"/>
      <c r="AM899" s="454"/>
      <c r="AN899" s="454"/>
      <c r="AO899" s="454"/>
      <c r="AP899" s="454"/>
      <c r="AQ899" s="454"/>
      <c r="AR899" s="454"/>
      <c r="AS899" s="454"/>
      <c r="AT899" s="454"/>
      <c r="AU899" s="454"/>
      <c r="AV899" s="454"/>
      <c r="AW899" s="454"/>
      <c r="AX899" s="454"/>
      <c r="AY899" s="454"/>
      <c r="AZ899" s="454"/>
      <c r="BA899" s="454"/>
      <c r="BB899" s="454"/>
      <c r="BC899" s="454"/>
      <c r="BD899" s="454"/>
      <c r="BE899" s="454"/>
      <c r="BF899" s="454"/>
      <c r="BG899" s="454"/>
      <c r="BH899" s="454"/>
      <c r="BI899" s="454"/>
      <c r="BJ899" s="454"/>
      <c r="BK899" s="454"/>
      <c r="BL899" s="454"/>
      <c r="BM899" s="454"/>
      <c r="BN899" s="454"/>
      <c r="BO899" s="454"/>
      <c r="BP899" s="454"/>
      <c r="BQ899" s="454"/>
      <c r="BR899" s="454"/>
      <c r="BS899" s="454"/>
      <c r="BT899" s="454"/>
      <c r="BU899" s="454"/>
      <c r="BV899" s="454"/>
      <c r="BW899" s="454"/>
      <c r="BX899" s="454"/>
      <c r="BY899" s="454"/>
      <c r="BZ899" s="454"/>
      <c r="CA899" s="454"/>
      <c r="CB899" s="454"/>
      <c r="CC899" s="454"/>
      <c r="CD899" s="454"/>
      <c r="CE899" s="454"/>
      <c r="CF899" s="454"/>
      <c r="CG899" s="454"/>
      <c r="CH899" s="454"/>
      <c r="CI899" s="454"/>
      <c r="CJ899" s="454"/>
      <c r="CK899" s="454"/>
      <c r="CL899" s="454"/>
      <c r="CM899" s="454"/>
      <c r="CN899" s="454"/>
      <c r="CO899" s="454"/>
      <c r="CP899" s="454"/>
      <c r="CQ899" s="454"/>
      <c r="CR899" s="454"/>
      <c r="CS899" s="454"/>
      <c r="CT899" s="454"/>
      <c r="CU899" s="454"/>
      <c r="CV899" s="454"/>
      <c r="CW899" s="454"/>
      <c r="CX899" s="454"/>
      <c r="CY899" s="454"/>
      <c r="CZ899" s="454"/>
      <c r="DA899" s="454"/>
      <c r="DB899" s="454"/>
      <c r="DC899" s="454"/>
      <c r="DD899" s="454"/>
      <c r="DE899" s="454"/>
      <c r="DF899" s="454"/>
      <c r="DG899" s="454"/>
      <c r="DH899" s="454"/>
      <c r="DI899" s="454"/>
      <c r="DJ899" s="454"/>
      <c r="DK899" s="454"/>
      <c r="DL899" s="454"/>
      <c r="DM899" s="454"/>
      <c r="DN899" s="454"/>
      <c r="DO899" s="454"/>
      <c r="DP899" s="454"/>
      <c r="DQ899" s="454"/>
      <c r="DR899" s="454"/>
      <c r="DS899" s="454"/>
      <c r="DT899" s="454"/>
      <c r="DU899" s="454"/>
      <c r="DV899" s="454"/>
      <c r="DW899" s="454"/>
      <c r="DX899" s="454"/>
      <c r="DY899" s="454"/>
      <c r="DZ899" s="454"/>
      <c r="EA899" s="454"/>
      <c r="EB899" s="454"/>
      <c r="EC899" s="454"/>
      <c r="ED899" s="454"/>
      <c r="EE899" s="454"/>
      <c r="EF899" s="454"/>
      <c r="EG899" s="454"/>
      <c r="EH899" s="454"/>
      <c r="EI899" s="454"/>
      <c r="EJ899" s="454"/>
      <c r="EK899" s="454"/>
      <c r="EL899" s="454"/>
      <c r="EM899" s="454"/>
      <c r="EN899" s="454"/>
      <c r="EO899" s="454"/>
      <c r="EP899" s="454"/>
      <c r="EQ899" s="454"/>
      <c r="ER899" s="454"/>
      <c r="ES899" s="454"/>
      <c r="ET899" s="454"/>
      <c r="EU899" s="581"/>
      <c r="EV899" s="581"/>
      <c r="EW899" s="581"/>
      <c r="EX899" s="581"/>
      <c r="EY899" s="581"/>
      <c r="EZ899" s="581"/>
      <c r="FA899" s="581"/>
      <c r="FB899" s="581"/>
      <c r="FC899" s="581"/>
      <c r="FD899" s="581"/>
      <c r="FE899" s="581"/>
    </row>
    <row r="900" spans="1:161">
      <c r="A900" s="454"/>
      <c r="B900" s="653"/>
      <c r="C900" s="454"/>
      <c r="D900" s="454"/>
      <c r="E900" s="454"/>
      <c r="F900" s="504"/>
      <c r="G900" s="454"/>
      <c r="H900" s="454"/>
      <c r="I900" s="454"/>
      <c r="J900" s="454"/>
      <c r="K900" s="454"/>
      <c r="L900" s="454"/>
      <c r="M900" s="454"/>
      <c r="N900" s="454"/>
      <c r="O900" s="454"/>
      <c r="P900" s="454"/>
      <c r="Q900" s="454"/>
      <c r="R900" s="454"/>
      <c r="S900" s="454"/>
      <c r="T900" s="454"/>
      <c r="U900" s="454"/>
      <c r="V900" s="454"/>
      <c r="W900" s="454"/>
      <c r="X900" s="454"/>
      <c r="Y900" s="454"/>
      <c r="Z900" s="454"/>
      <c r="AA900" s="454"/>
      <c r="AB900" s="454"/>
      <c r="AC900" s="454"/>
      <c r="AD900" s="454"/>
      <c r="AE900" s="454"/>
      <c r="AF900" s="454"/>
      <c r="AG900" s="454"/>
      <c r="AH900" s="454"/>
      <c r="AI900" s="454"/>
      <c r="AJ900" s="454"/>
      <c r="AK900" s="454"/>
      <c r="AL900" s="454"/>
      <c r="AM900" s="454"/>
      <c r="AN900" s="454"/>
      <c r="AO900" s="454"/>
      <c r="AP900" s="454"/>
      <c r="AQ900" s="454"/>
      <c r="AR900" s="454"/>
      <c r="AS900" s="454"/>
      <c r="AT900" s="454"/>
      <c r="AU900" s="454"/>
      <c r="AV900" s="454"/>
      <c r="AW900" s="454"/>
      <c r="AX900" s="454"/>
      <c r="AY900" s="454"/>
      <c r="AZ900" s="454"/>
      <c r="BA900" s="454"/>
      <c r="BB900" s="454"/>
      <c r="BC900" s="454"/>
      <c r="BD900" s="454"/>
      <c r="BE900" s="454"/>
      <c r="BF900" s="454"/>
      <c r="BG900" s="454"/>
      <c r="BH900" s="454"/>
      <c r="BI900" s="454"/>
      <c r="BJ900" s="454"/>
      <c r="BK900" s="454"/>
      <c r="BL900" s="454"/>
      <c r="BM900" s="454"/>
      <c r="BN900" s="454"/>
      <c r="BO900" s="454"/>
      <c r="BP900" s="454"/>
      <c r="BQ900" s="454"/>
      <c r="BR900" s="454"/>
      <c r="BS900" s="454"/>
      <c r="BT900" s="454"/>
      <c r="BU900" s="454"/>
      <c r="BV900" s="454"/>
      <c r="BW900" s="454"/>
      <c r="BX900" s="454"/>
      <c r="BY900" s="454"/>
      <c r="BZ900" s="454"/>
      <c r="CA900" s="454"/>
      <c r="CB900" s="454"/>
      <c r="CC900" s="454"/>
      <c r="CD900" s="454"/>
      <c r="CE900" s="454"/>
      <c r="CF900" s="454"/>
      <c r="CG900" s="454"/>
      <c r="CH900" s="454"/>
      <c r="CI900" s="454"/>
      <c r="CJ900" s="454"/>
      <c r="CK900" s="454"/>
      <c r="CL900" s="454"/>
      <c r="CM900" s="454"/>
      <c r="CN900" s="454"/>
      <c r="CO900" s="454"/>
      <c r="CP900" s="454"/>
      <c r="CQ900" s="454"/>
      <c r="CR900" s="454"/>
      <c r="CS900" s="454"/>
      <c r="CT900" s="454"/>
      <c r="CU900" s="454"/>
      <c r="CV900" s="454"/>
      <c r="CW900" s="454"/>
      <c r="CX900" s="454"/>
      <c r="CY900" s="454"/>
      <c r="CZ900" s="454"/>
      <c r="DA900" s="454"/>
      <c r="DB900" s="454"/>
      <c r="DC900" s="454"/>
      <c r="DD900" s="454"/>
      <c r="DE900" s="454"/>
      <c r="DF900" s="454"/>
      <c r="DG900" s="454"/>
      <c r="DH900" s="454"/>
      <c r="DI900" s="454"/>
      <c r="DJ900" s="454"/>
      <c r="DK900" s="454"/>
      <c r="DL900" s="454"/>
      <c r="DM900" s="454"/>
      <c r="DN900" s="454"/>
      <c r="DO900" s="454"/>
      <c r="DP900" s="454"/>
      <c r="DQ900" s="454"/>
      <c r="DR900" s="454"/>
      <c r="DS900" s="454"/>
      <c r="DT900" s="454"/>
      <c r="DU900" s="454"/>
      <c r="DV900" s="454"/>
      <c r="DW900" s="454"/>
      <c r="DX900" s="454"/>
      <c r="DY900" s="454"/>
      <c r="DZ900" s="454"/>
      <c r="EA900" s="454"/>
      <c r="EB900" s="454"/>
      <c r="EC900" s="454"/>
      <c r="ED900" s="454"/>
      <c r="EE900" s="454"/>
      <c r="EF900" s="454"/>
      <c r="EG900" s="454"/>
      <c r="EH900" s="454"/>
      <c r="EI900" s="454"/>
      <c r="EJ900" s="454"/>
      <c r="EK900" s="454"/>
      <c r="EL900" s="454"/>
      <c r="EM900" s="454"/>
      <c r="EN900" s="454"/>
      <c r="EO900" s="454"/>
      <c r="EP900" s="454"/>
      <c r="EQ900" s="454"/>
      <c r="ER900" s="454"/>
      <c r="ES900" s="454"/>
      <c r="ET900" s="454"/>
      <c r="EU900" s="581"/>
      <c r="EV900" s="581"/>
      <c r="EW900" s="581"/>
      <c r="EX900" s="581"/>
      <c r="EY900" s="581"/>
      <c r="EZ900" s="581"/>
      <c r="FA900" s="581"/>
      <c r="FB900" s="581"/>
      <c r="FC900" s="581"/>
      <c r="FD900" s="581"/>
      <c r="FE900" s="581"/>
    </row>
    <row r="901" spans="1:161">
      <c r="A901" s="454"/>
      <c r="B901" s="653"/>
      <c r="C901" s="454"/>
      <c r="D901" s="454"/>
      <c r="E901" s="454"/>
      <c r="F901" s="504"/>
      <c r="G901" s="454"/>
      <c r="H901" s="454"/>
      <c r="I901" s="454"/>
      <c r="J901" s="454"/>
      <c r="K901" s="454"/>
      <c r="L901" s="454"/>
      <c r="M901" s="454"/>
      <c r="N901" s="454"/>
      <c r="O901" s="454"/>
      <c r="P901" s="454"/>
      <c r="Q901" s="454"/>
      <c r="R901" s="454"/>
      <c r="S901" s="454"/>
      <c r="T901" s="454"/>
      <c r="U901" s="454"/>
      <c r="V901" s="454"/>
      <c r="W901" s="454"/>
      <c r="X901" s="454"/>
      <c r="Y901" s="454"/>
      <c r="Z901" s="454"/>
      <c r="AA901" s="454"/>
      <c r="AB901" s="454"/>
      <c r="AC901" s="454"/>
      <c r="AD901" s="454"/>
      <c r="AE901" s="454"/>
      <c r="AF901" s="454"/>
      <c r="AG901" s="454"/>
      <c r="AH901" s="454"/>
      <c r="AI901" s="454"/>
      <c r="AJ901" s="454"/>
      <c r="AK901" s="454"/>
      <c r="AL901" s="454"/>
      <c r="AM901" s="454"/>
      <c r="AN901" s="454"/>
      <c r="AO901" s="454"/>
      <c r="AP901" s="454"/>
      <c r="AQ901" s="454"/>
      <c r="AR901" s="454"/>
      <c r="AS901" s="454"/>
      <c r="AT901" s="454"/>
      <c r="AU901" s="454"/>
      <c r="AV901" s="454"/>
      <c r="AW901" s="454"/>
      <c r="AX901" s="454"/>
      <c r="AY901" s="454"/>
      <c r="AZ901" s="454"/>
      <c r="BA901" s="454"/>
      <c r="BB901" s="454"/>
      <c r="BC901" s="454"/>
      <c r="BD901" s="454"/>
      <c r="BE901" s="454"/>
      <c r="BF901" s="454"/>
      <c r="BG901" s="454"/>
      <c r="BH901" s="454"/>
      <c r="BI901" s="454"/>
      <c r="BJ901" s="454"/>
      <c r="BK901" s="454"/>
      <c r="BL901" s="454"/>
      <c r="BM901" s="454"/>
      <c r="BN901" s="454"/>
      <c r="BO901" s="454"/>
      <c r="BP901" s="454"/>
      <c r="BQ901" s="454"/>
      <c r="BR901" s="454"/>
      <c r="BS901" s="454"/>
      <c r="BT901" s="454"/>
      <c r="BU901" s="454"/>
      <c r="BV901" s="454"/>
      <c r="BW901" s="454"/>
      <c r="BX901" s="454"/>
      <c r="BY901" s="454"/>
      <c r="BZ901" s="454"/>
      <c r="CA901" s="454"/>
      <c r="CB901" s="454"/>
      <c r="CC901" s="454"/>
      <c r="CD901" s="454"/>
      <c r="CE901" s="454"/>
      <c r="CF901" s="454"/>
      <c r="CG901" s="454"/>
      <c r="CH901" s="454"/>
      <c r="CI901" s="454"/>
      <c r="CJ901" s="454"/>
      <c r="CK901" s="454"/>
      <c r="CL901" s="454"/>
      <c r="CM901" s="454"/>
      <c r="CN901" s="454"/>
      <c r="CO901" s="454"/>
      <c r="CP901" s="454"/>
      <c r="CQ901" s="454"/>
      <c r="CR901" s="454"/>
      <c r="CS901" s="454"/>
      <c r="CT901" s="454"/>
      <c r="CU901" s="454"/>
      <c r="CV901" s="454"/>
      <c r="CW901" s="454"/>
      <c r="CX901" s="454"/>
      <c r="CY901" s="454"/>
      <c r="CZ901" s="454"/>
      <c r="DA901" s="454"/>
      <c r="DB901" s="454"/>
      <c r="DC901" s="454"/>
      <c r="DD901" s="454"/>
      <c r="DE901" s="454"/>
      <c r="DF901" s="454"/>
      <c r="DG901" s="454"/>
      <c r="DH901" s="454"/>
      <c r="DI901" s="454"/>
      <c r="DJ901" s="454"/>
      <c r="DK901" s="454"/>
      <c r="DL901" s="454"/>
      <c r="DM901" s="454"/>
      <c r="DN901" s="454"/>
      <c r="DO901" s="454"/>
      <c r="DP901" s="454"/>
      <c r="DQ901" s="454"/>
      <c r="DR901" s="454"/>
      <c r="DS901" s="454"/>
      <c r="DT901" s="454"/>
      <c r="DU901" s="454"/>
      <c r="DV901" s="454"/>
      <c r="DW901" s="454"/>
      <c r="DX901" s="454"/>
      <c r="DY901" s="454"/>
      <c r="DZ901" s="454"/>
      <c r="EA901" s="454"/>
      <c r="EB901" s="454"/>
      <c r="EC901" s="454"/>
      <c r="ED901" s="454"/>
      <c r="EE901" s="454"/>
      <c r="EF901" s="454"/>
      <c r="EG901" s="454"/>
      <c r="EH901" s="454"/>
      <c r="EI901" s="454"/>
      <c r="EJ901" s="454"/>
      <c r="EK901" s="454"/>
      <c r="EL901" s="454"/>
      <c r="EM901" s="454"/>
      <c r="EN901" s="454"/>
      <c r="EO901" s="454"/>
      <c r="EP901" s="454"/>
      <c r="EQ901" s="454"/>
      <c r="ER901" s="454"/>
      <c r="ES901" s="454"/>
      <c r="ET901" s="454"/>
      <c r="EU901" s="581"/>
      <c r="EV901" s="581"/>
      <c r="EW901" s="581"/>
      <c r="EX901" s="581"/>
      <c r="EY901" s="581"/>
      <c r="EZ901" s="581"/>
      <c r="FA901" s="581"/>
      <c r="FB901" s="581"/>
      <c r="FC901" s="581"/>
      <c r="FD901" s="581"/>
      <c r="FE901" s="581"/>
    </row>
    <row r="902" spans="1:161">
      <c r="A902" s="454"/>
      <c r="B902" s="653"/>
      <c r="C902" s="454"/>
      <c r="D902" s="454"/>
      <c r="E902" s="454"/>
      <c r="F902" s="504"/>
      <c r="G902" s="454"/>
      <c r="H902" s="454"/>
      <c r="I902" s="454"/>
      <c r="J902" s="454"/>
      <c r="K902" s="454"/>
      <c r="L902" s="454"/>
      <c r="M902" s="454"/>
      <c r="N902" s="454"/>
      <c r="O902" s="454"/>
      <c r="P902" s="454"/>
      <c r="Q902" s="454"/>
      <c r="R902" s="454"/>
      <c r="S902" s="454"/>
      <c r="T902" s="454"/>
      <c r="U902" s="454"/>
      <c r="V902" s="454"/>
      <c r="W902" s="454"/>
      <c r="X902" s="454"/>
      <c r="Y902" s="454"/>
      <c r="Z902" s="454"/>
      <c r="AA902" s="454"/>
      <c r="AB902" s="454"/>
      <c r="AC902" s="454"/>
      <c r="AD902" s="454"/>
      <c r="AE902" s="454"/>
      <c r="AF902" s="454"/>
      <c r="AG902" s="454"/>
      <c r="AH902" s="454"/>
      <c r="AI902" s="454"/>
      <c r="AJ902" s="454"/>
      <c r="AK902" s="454"/>
      <c r="AL902" s="454"/>
      <c r="AM902" s="454"/>
      <c r="AN902" s="454"/>
      <c r="AO902" s="454"/>
      <c r="AP902" s="454"/>
      <c r="AQ902" s="454"/>
      <c r="AR902" s="454"/>
      <c r="AS902" s="454"/>
      <c r="AT902" s="454"/>
      <c r="AU902" s="454"/>
      <c r="AV902" s="454"/>
      <c r="AW902" s="454"/>
      <c r="AX902" s="454"/>
      <c r="AY902" s="454"/>
      <c r="AZ902" s="454"/>
      <c r="BA902" s="454"/>
      <c r="BB902" s="454"/>
      <c r="BC902" s="454"/>
      <c r="BD902" s="454"/>
      <c r="BE902" s="454"/>
      <c r="BF902" s="454"/>
      <c r="BG902" s="454"/>
      <c r="BH902" s="454"/>
      <c r="BI902" s="454"/>
      <c r="BJ902" s="454"/>
      <c r="BK902" s="454"/>
      <c r="BL902" s="454"/>
      <c r="BM902" s="454"/>
      <c r="BN902" s="454"/>
      <c r="BO902" s="454"/>
      <c r="BP902" s="454"/>
      <c r="BQ902" s="454"/>
      <c r="BR902" s="454"/>
      <c r="BS902" s="454"/>
      <c r="BT902" s="454"/>
      <c r="BU902" s="454"/>
      <c r="BV902" s="454"/>
      <c r="BW902" s="454"/>
      <c r="BX902" s="454"/>
      <c r="BY902" s="454"/>
      <c r="BZ902" s="454"/>
      <c r="CA902" s="454"/>
      <c r="CB902" s="454"/>
      <c r="CC902" s="454"/>
      <c r="CD902" s="454"/>
      <c r="CE902" s="454"/>
      <c r="CF902" s="454"/>
      <c r="CG902" s="454"/>
      <c r="CH902" s="454"/>
      <c r="CI902" s="454"/>
      <c r="CJ902" s="454"/>
      <c r="CK902" s="454"/>
      <c r="CL902" s="454"/>
      <c r="CM902" s="454"/>
      <c r="CN902" s="454"/>
      <c r="CO902" s="454"/>
      <c r="CP902" s="454"/>
      <c r="CQ902" s="454"/>
      <c r="CR902" s="454"/>
      <c r="CS902" s="454"/>
      <c r="CT902" s="454"/>
      <c r="CU902" s="454"/>
      <c r="CV902" s="454"/>
      <c r="CW902" s="454"/>
      <c r="CX902" s="454"/>
      <c r="CY902" s="454"/>
      <c r="CZ902" s="454"/>
      <c r="DA902" s="454"/>
      <c r="DB902" s="454"/>
      <c r="DC902" s="454"/>
      <c r="DD902" s="454"/>
      <c r="DE902" s="454"/>
      <c r="DF902" s="454"/>
      <c r="DG902" s="454"/>
      <c r="DH902" s="454"/>
      <c r="DI902" s="454"/>
      <c r="DJ902" s="454"/>
      <c r="DK902" s="454"/>
      <c r="DL902" s="454"/>
      <c r="DM902" s="454"/>
      <c r="DN902" s="454"/>
      <c r="DO902" s="454"/>
      <c r="DP902" s="454"/>
      <c r="DQ902" s="454"/>
      <c r="DR902" s="454"/>
      <c r="DS902" s="454"/>
      <c r="DT902" s="454"/>
      <c r="DU902" s="454"/>
      <c r="DV902" s="454"/>
      <c r="DW902" s="454"/>
      <c r="DX902" s="454"/>
      <c r="DY902" s="454"/>
      <c r="DZ902" s="454"/>
      <c r="EA902" s="454"/>
      <c r="EB902" s="454"/>
      <c r="EC902" s="454"/>
      <c r="ED902" s="454"/>
      <c r="EE902" s="454"/>
      <c r="EF902" s="454"/>
      <c r="EG902" s="454"/>
      <c r="EH902" s="454"/>
      <c r="EI902" s="454"/>
      <c r="EJ902" s="454"/>
      <c r="EK902" s="454"/>
      <c r="EL902" s="454"/>
      <c r="EM902" s="454"/>
      <c r="EN902" s="454"/>
      <c r="EO902" s="454"/>
      <c r="EP902" s="454"/>
      <c r="EQ902" s="454"/>
      <c r="ER902" s="454"/>
      <c r="ES902" s="454"/>
      <c r="ET902" s="454"/>
      <c r="EU902" s="581"/>
      <c r="EV902" s="581"/>
      <c r="EW902" s="581"/>
      <c r="EX902" s="581"/>
      <c r="EY902" s="581"/>
      <c r="EZ902" s="581"/>
      <c r="FA902" s="581"/>
      <c r="FB902" s="581"/>
      <c r="FC902" s="581"/>
      <c r="FD902" s="581"/>
      <c r="FE902" s="581"/>
    </row>
    <row r="903" spans="1:161">
      <c r="A903" s="454"/>
      <c r="B903" s="653"/>
      <c r="C903" s="454"/>
      <c r="D903" s="454"/>
      <c r="E903" s="454"/>
      <c r="F903" s="504"/>
      <c r="G903" s="454"/>
      <c r="H903" s="454"/>
      <c r="I903" s="454"/>
      <c r="J903" s="454"/>
      <c r="K903" s="454"/>
      <c r="L903" s="454"/>
      <c r="M903" s="454"/>
      <c r="N903" s="454"/>
      <c r="O903" s="454"/>
      <c r="P903" s="454"/>
      <c r="Q903" s="454"/>
      <c r="R903" s="454"/>
      <c r="S903" s="454"/>
      <c r="T903" s="454"/>
      <c r="U903" s="454"/>
      <c r="V903" s="454"/>
      <c r="W903" s="454"/>
      <c r="X903" s="454"/>
      <c r="Y903" s="454"/>
      <c r="Z903" s="454"/>
      <c r="AA903" s="454"/>
      <c r="AB903" s="454"/>
      <c r="AC903" s="454"/>
      <c r="AD903" s="454"/>
      <c r="AE903" s="454"/>
      <c r="AF903" s="454"/>
      <c r="AG903" s="454"/>
      <c r="AH903" s="454"/>
      <c r="AI903" s="454"/>
      <c r="AJ903" s="454"/>
      <c r="AK903" s="454"/>
      <c r="AL903" s="454"/>
      <c r="AM903" s="454"/>
      <c r="AN903" s="454"/>
      <c r="AO903" s="454"/>
      <c r="AP903" s="454"/>
      <c r="AQ903" s="454"/>
      <c r="AR903" s="454"/>
      <c r="AS903" s="454"/>
      <c r="AT903" s="454"/>
      <c r="AU903" s="454"/>
      <c r="AV903" s="454"/>
      <c r="AW903" s="454"/>
      <c r="AX903" s="454"/>
      <c r="AY903" s="454"/>
      <c r="AZ903" s="454"/>
      <c r="BA903" s="454"/>
      <c r="BB903" s="454"/>
      <c r="BC903" s="454"/>
      <c r="BD903" s="454"/>
      <c r="BE903" s="454"/>
      <c r="BF903" s="454"/>
      <c r="BG903" s="454"/>
      <c r="BH903" s="454"/>
      <c r="BI903" s="454"/>
      <c r="BJ903" s="454"/>
      <c r="BK903" s="454"/>
      <c r="BL903" s="454"/>
      <c r="BM903" s="454"/>
      <c r="BN903" s="454"/>
      <c r="BO903" s="454"/>
      <c r="BP903" s="454"/>
      <c r="BQ903" s="454"/>
      <c r="BR903" s="454"/>
      <c r="BS903" s="454"/>
      <c r="BT903" s="454"/>
      <c r="BU903" s="454"/>
      <c r="BV903" s="454"/>
      <c r="BW903" s="454"/>
      <c r="BX903" s="454"/>
      <c r="BY903" s="454"/>
      <c r="BZ903" s="454"/>
      <c r="CA903" s="454"/>
      <c r="CB903" s="454"/>
      <c r="CC903" s="454"/>
      <c r="CD903" s="454"/>
      <c r="CE903" s="454"/>
      <c r="CF903" s="454"/>
      <c r="CG903" s="454"/>
      <c r="CH903" s="454"/>
      <c r="CI903" s="454"/>
      <c r="CJ903" s="454"/>
      <c r="CK903" s="454"/>
      <c r="CL903" s="454"/>
      <c r="CM903" s="454"/>
      <c r="CN903" s="454"/>
      <c r="CO903" s="454"/>
      <c r="CP903" s="454"/>
      <c r="CQ903" s="454"/>
      <c r="CR903" s="454"/>
      <c r="CS903" s="454"/>
      <c r="CT903" s="454"/>
      <c r="CU903" s="454"/>
      <c r="CV903" s="454"/>
      <c r="CW903" s="454"/>
      <c r="CX903" s="454"/>
      <c r="CY903" s="454"/>
      <c r="CZ903" s="454"/>
      <c r="DA903" s="454"/>
      <c r="DB903" s="454"/>
      <c r="DC903" s="454"/>
      <c r="DD903" s="454"/>
      <c r="DE903" s="454"/>
      <c r="DF903" s="454"/>
      <c r="DG903" s="454"/>
      <c r="DH903" s="454"/>
      <c r="DI903" s="454"/>
      <c r="DJ903" s="454"/>
      <c r="DK903" s="454"/>
      <c r="DL903" s="454"/>
      <c r="DM903" s="454"/>
      <c r="DN903" s="454"/>
      <c r="DO903" s="454"/>
      <c r="DP903" s="454"/>
      <c r="DQ903" s="454"/>
      <c r="DR903" s="454"/>
      <c r="DS903" s="454"/>
      <c r="DT903" s="454"/>
      <c r="DU903" s="454"/>
      <c r="DV903" s="454"/>
      <c r="DW903" s="454"/>
      <c r="DX903" s="454"/>
      <c r="DY903" s="454"/>
      <c r="DZ903" s="454"/>
      <c r="EA903" s="454"/>
      <c r="EB903" s="454"/>
      <c r="EC903" s="454"/>
      <c r="ED903" s="454"/>
      <c r="EE903" s="454"/>
      <c r="EF903" s="454"/>
      <c r="EG903" s="454"/>
      <c r="EH903" s="454"/>
      <c r="EI903" s="454"/>
      <c r="EJ903" s="454"/>
      <c r="EK903" s="454"/>
      <c r="EL903" s="454"/>
      <c r="EM903" s="454"/>
      <c r="EN903" s="454"/>
      <c r="EO903" s="454"/>
      <c r="EP903" s="454"/>
      <c r="EQ903" s="454"/>
      <c r="ER903" s="454"/>
      <c r="ES903" s="454"/>
      <c r="ET903" s="454"/>
      <c r="EU903" s="581"/>
      <c r="EV903" s="581"/>
      <c r="EW903" s="581"/>
      <c r="EX903" s="581"/>
      <c r="EY903" s="581"/>
      <c r="EZ903" s="581"/>
      <c r="FA903" s="581"/>
      <c r="FB903" s="581"/>
      <c r="FC903" s="581"/>
      <c r="FD903" s="581"/>
      <c r="FE903" s="581"/>
    </row>
    <row r="904" spans="1:161">
      <c r="A904" s="454"/>
      <c r="B904" s="653"/>
      <c r="C904" s="454"/>
      <c r="D904" s="454"/>
      <c r="E904" s="454"/>
      <c r="F904" s="504"/>
      <c r="G904" s="454"/>
      <c r="H904" s="454"/>
      <c r="I904" s="454"/>
      <c r="J904" s="454"/>
      <c r="K904" s="454"/>
      <c r="L904" s="454"/>
      <c r="M904" s="454"/>
      <c r="N904" s="454"/>
      <c r="O904" s="454"/>
      <c r="P904" s="454"/>
      <c r="Q904" s="454"/>
      <c r="R904" s="454"/>
      <c r="S904" s="454"/>
      <c r="T904" s="454"/>
      <c r="U904" s="454"/>
      <c r="V904" s="454"/>
      <c r="W904" s="454"/>
      <c r="X904" s="454"/>
      <c r="Y904" s="454"/>
      <c r="Z904" s="454"/>
      <c r="AA904" s="454"/>
      <c r="AB904" s="454"/>
      <c r="AC904" s="454"/>
      <c r="AD904" s="454"/>
      <c r="AE904" s="454"/>
      <c r="AF904" s="454"/>
      <c r="AG904" s="454"/>
      <c r="AH904" s="454"/>
      <c r="AI904" s="454"/>
      <c r="AJ904" s="454"/>
      <c r="AK904" s="454"/>
      <c r="AL904" s="454"/>
      <c r="AM904" s="454"/>
      <c r="AN904" s="454"/>
      <c r="AO904" s="454"/>
      <c r="AP904" s="454"/>
      <c r="AQ904" s="454"/>
      <c r="AR904" s="454"/>
      <c r="AS904" s="454"/>
      <c r="AT904" s="454"/>
      <c r="AU904" s="454"/>
      <c r="AV904" s="454"/>
      <c r="AW904" s="454"/>
      <c r="AX904" s="454"/>
      <c r="AY904" s="454"/>
      <c r="AZ904" s="454"/>
      <c r="BA904" s="454"/>
      <c r="BB904" s="454"/>
      <c r="BC904" s="454"/>
      <c r="BD904" s="454"/>
      <c r="BE904" s="454"/>
      <c r="BF904" s="454"/>
      <c r="BG904" s="454"/>
      <c r="BH904" s="454"/>
      <c r="BI904" s="454"/>
      <c r="BJ904" s="454"/>
      <c r="BK904" s="454"/>
      <c r="BL904" s="454"/>
      <c r="BM904" s="454"/>
      <c r="BN904" s="454"/>
      <c r="BO904" s="454"/>
      <c r="BP904" s="454"/>
      <c r="BQ904" s="454"/>
      <c r="BR904" s="454"/>
      <c r="BS904" s="454"/>
      <c r="BT904" s="454"/>
      <c r="BU904" s="454"/>
      <c r="BV904" s="454"/>
      <c r="BW904" s="454"/>
      <c r="BX904" s="454"/>
      <c r="BY904" s="454"/>
      <c r="BZ904" s="454"/>
      <c r="CA904" s="454"/>
      <c r="CB904" s="454"/>
      <c r="CC904" s="454"/>
      <c r="CD904" s="454"/>
      <c r="CE904" s="454"/>
      <c r="CF904" s="454"/>
      <c r="CG904" s="454"/>
      <c r="CH904" s="454"/>
      <c r="CI904" s="454"/>
      <c r="CJ904" s="454"/>
      <c r="CK904" s="454"/>
      <c r="CL904" s="454"/>
      <c r="CM904" s="454"/>
      <c r="CN904" s="454"/>
      <c r="CO904" s="454"/>
      <c r="CP904" s="454"/>
      <c r="CQ904" s="454"/>
      <c r="CR904" s="454"/>
      <c r="CS904" s="454"/>
      <c r="CT904" s="454"/>
      <c r="CU904" s="454"/>
      <c r="CV904" s="454"/>
      <c r="CW904" s="454"/>
      <c r="CX904" s="454"/>
      <c r="CY904" s="454"/>
      <c r="CZ904" s="454"/>
      <c r="DA904" s="454"/>
      <c r="DB904" s="454"/>
      <c r="DC904" s="454"/>
      <c r="DD904" s="454"/>
      <c r="DE904" s="454"/>
      <c r="DF904" s="454"/>
      <c r="DG904" s="454"/>
      <c r="DH904" s="454"/>
      <c r="DI904" s="454"/>
      <c r="DJ904" s="454"/>
      <c r="DK904" s="454"/>
      <c r="DL904" s="454"/>
      <c r="DM904" s="454"/>
      <c r="DN904" s="454"/>
      <c r="DO904" s="454"/>
      <c r="DP904" s="454"/>
      <c r="DQ904" s="454"/>
      <c r="DR904" s="454"/>
      <c r="DS904" s="454"/>
      <c r="DT904" s="454"/>
      <c r="DU904" s="454"/>
      <c r="DV904" s="454"/>
      <c r="DW904" s="454"/>
      <c r="DX904" s="454"/>
      <c r="DY904" s="454"/>
      <c r="DZ904" s="454"/>
      <c r="EA904" s="454"/>
      <c r="EB904" s="454"/>
      <c r="EC904" s="454"/>
      <c r="ED904" s="454"/>
      <c r="EE904" s="454"/>
      <c r="EF904" s="454"/>
      <c r="EG904" s="454"/>
      <c r="EH904" s="454"/>
      <c r="EI904" s="454"/>
      <c r="EJ904" s="454"/>
      <c r="EK904" s="454"/>
      <c r="EL904" s="454"/>
      <c r="EM904" s="454"/>
      <c r="EN904" s="454"/>
      <c r="EO904" s="454"/>
      <c r="EP904" s="454"/>
      <c r="EQ904" s="454"/>
      <c r="ER904" s="454"/>
      <c r="ES904" s="454"/>
      <c r="ET904" s="454"/>
      <c r="EU904" s="581"/>
      <c r="EV904" s="581"/>
      <c r="EW904" s="581"/>
      <c r="EX904" s="581"/>
      <c r="EY904" s="581"/>
      <c r="EZ904" s="581"/>
      <c r="FA904" s="581"/>
      <c r="FB904" s="581"/>
      <c r="FC904" s="581"/>
      <c r="FD904" s="581"/>
      <c r="FE904" s="581"/>
    </row>
    <row r="905" spans="1:161">
      <c r="A905" s="454"/>
      <c r="B905" s="653"/>
      <c r="C905" s="454"/>
      <c r="D905" s="454"/>
      <c r="E905" s="454"/>
      <c r="F905" s="504"/>
      <c r="G905" s="454"/>
      <c r="H905" s="454"/>
      <c r="I905" s="454"/>
      <c r="J905" s="454"/>
      <c r="K905" s="454"/>
      <c r="L905" s="454"/>
      <c r="M905" s="454"/>
      <c r="N905" s="454"/>
      <c r="O905" s="454"/>
      <c r="P905" s="454"/>
      <c r="Q905" s="454"/>
      <c r="R905" s="454"/>
      <c r="S905" s="454"/>
      <c r="T905" s="454"/>
      <c r="U905" s="454"/>
      <c r="V905" s="454"/>
      <c r="W905" s="454"/>
      <c r="X905" s="454"/>
      <c r="Y905" s="454"/>
      <c r="Z905" s="454"/>
      <c r="AA905" s="454"/>
      <c r="AB905" s="454"/>
      <c r="AC905" s="454"/>
      <c r="AD905" s="454"/>
      <c r="AE905" s="454"/>
      <c r="AF905" s="454"/>
      <c r="AG905" s="454"/>
      <c r="AH905" s="454"/>
      <c r="AI905" s="454"/>
      <c r="AJ905" s="454"/>
      <c r="AK905" s="454"/>
      <c r="AL905" s="454"/>
      <c r="AM905" s="454"/>
      <c r="AN905" s="454"/>
      <c r="AO905" s="454"/>
      <c r="AP905" s="454"/>
      <c r="AQ905" s="454"/>
      <c r="AR905" s="454"/>
      <c r="AS905" s="454"/>
      <c r="AT905" s="454"/>
      <c r="AU905" s="454"/>
      <c r="AV905" s="454"/>
      <c r="AW905" s="454"/>
      <c r="AX905" s="454"/>
      <c r="AY905" s="454"/>
      <c r="AZ905" s="454"/>
      <c r="BA905" s="454"/>
      <c r="BB905" s="454"/>
      <c r="BC905" s="454"/>
      <c r="BD905" s="454"/>
      <c r="BE905" s="454"/>
      <c r="BF905" s="454"/>
      <c r="BG905" s="454"/>
      <c r="BH905" s="454"/>
      <c r="BI905" s="454"/>
      <c r="BJ905" s="454"/>
      <c r="BK905" s="454"/>
      <c r="BL905" s="454"/>
      <c r="BM905" s="454"/>
      <c r="BN905" s="454"/>
      <c r="BO905" s="454"/>
      <c r="BP905" s="454"/>
      <c r="BQ905" s="454"/>
      <c r="BR905" s="454"/>
      <c r="BS905" s="454"/>
      <c r="BT905" s="454"/>
      <c r="BU905" s="454"/>
      <c r="BV905" s="454"/>
      <c r="BW905" s="454"/>
      <c r="BX905" s="454"/>
      <c r="BY905" s="454"/>
      <c r="BZ905" s="454"/>
      <c r="CA905" s="454"/>
      <c r="CB905" s="454"/>
      <c r="CC905" s="454"/>
      <c r="CD905" s="454"/>
      <c r="CE905" s="454"/>
      <c r="CF905" s="454"/>
      <c r="CG905" s="454"/>
      <c r="CH905" s="454"/>
      <c r="CI905" s="454"/>
      <c r="CJ905" s="454"/>
      <c r="CK905" s="454"/>
      <c r="CL905" s="454"/>
      <c r="CM905" s="454"/>
      <c r="CN905" s="454"/>
      <c r="CO905" s="454"/>
      <c r="CP905" s="454"/>
      <c r="CQ905" s="454"/>
      <c r="CR905" s="454"/>
      <c r="CS905" s="454"/>
      <c r="CT905" s="454"/>
      <c r="CU905" s="454"/>
      <c r="CV905" s="454"/>
      <c r="CW905" s="454"/>
      <c r="CX905" s="454"/>
      <c r="CY905" s="454"/>
      <c r="CZ905" s="454"/>
      <c r="DA905" s="454"/>
      <c r="DB905" s="454"/>
      <c r="DC905" s="454"/>
      <c r="DD905" s="454"/>
      <c r="DE905" s="454"/>
      <c r="DF905" s="454"/>
      <c r="DG905" s="454"/>
      <c r="DH905" s="454"/>
      <c r="DI905" s="454"/>
      <c r="DJ905" s="454"/>
      <c r="DK905" s="454"/>
      <c r="DL905" s="454"/>
      <c r="DM905" s="454"/>
      <c r="DN905" s="454"/>
      <c r="DO905" s="454"/>
      <c r="DP905" s="454"/>
      <c r="DQ905" s="454"/>
      <c r="DR905" s="454"/>
      <c r="DS905" s="454"/>
      <c r="DT905" s="454"/>
      <c r="DU905" s="454"/>
      <c r="DV905" s="454"/>
      <c r="DW905" s="454"/>
      <c r="DX905" s="454"/>
      <c r="DY905" s="454"/>
      <c r="DZ905" s="454"/>
      <c r="EA905" s="454"/>
      <c r="EB905" s="454"/>
      <c r="EC905" s="454"/>
      <c r="ED905" s="454"/>
      <c r="EE905" s="454"/>
      <c r="EF905" s="454"/>
      <c r="EG905" s="454"/>
      <c r="EH905" s="454"/>
      <c r="EI905" s="454"/>
      <c r="EJ905" s="454"/>
      <c r="EK905" s="454"/>
      <c r="EL905" s="454"/>
      <c r="EM905" s="454"/>
      <c r="EN905" s="454"/>
      <c r="EO905" s="454"/>
      <c r="EP905" s="454"/>
      <c r="EQ905" s="454"/>
      <c r="ER905" s="454"/>
      <c r="ES905" s="454"/>
      <c r="ET905" s="454"/>
      <c r="EU905" s="581"/>
      <c r="EV905" s="581"/>
      <c r="EW905" s="581"/>
      <c r="EX905" s="581"/>
      <c r="EY905" s="581"/>
      <c r="EZ905" s="581"/>
      <c r="FA905" s="581"/>
      <c r="FB905" s="581"/>
      <c r="FC905" s="581"/>
      <c r="FD905" s="581"/>
      <c r="FE905" s="581"/>
    </row>
    <row r="906" spans="1:161">
      <c r="A906" s="454"/>
      <c r="B906" s="653"/>
      <c r="C906" s="454"/>
      <c r="D906" s="454"/>
      <c r="E906" s="454"/>
      <c r="F906" s="504"/>
      <c r="G906" s="454"/>
      <c r="H906" s="454"/>
      <c r="I906" s="454"/>
      <c r="J906" s="454"/>
      <c r="K906" s="454"/>
      <c r="L906" s="454"/>
      <c r="M906" s="454"/>
      <c r="N906" s="454"/>
      <c r="O906" s="454"/>
      <c r="P906" s="454"/>
      <c r="Q906" s="454"/>
      <c r="R906" s="454"/>
      <c r="S906" s="454"/>
      <c r="T906" s="454"/>
      <c r="U906" s="454"/>
      <c r="V906" s="454"/>
      <c r="W906" s="454"/>
      <c r="X906" s="454"/>
      <c r="Y906" s="454"/>
      <c r="Z906" s="454"/>
      <c r="AA906" s="454"/>
      <c r="AB906" s="454"/>
      <c r="AC906" s="454"/>
      <c r="AD906" s="454"/>
      <c r="AE906" s="454"/>
      <c r="AF906" s="454"/>
      <c r="AG906" s="454"/>
      <c r="AH906" s="454"/>
      <c r="AI906" s="454"/>
      <c r="AJ906" s="454"/>
      <c r="AK906" s="454"/>
      <c r="AL906" s="454"/>
      <c r="AM906" s="454"/>
      <c r="AN906" s="454"/>
      <c r="AO906" s="454"/>
      <c r="AP906" s="454"/>
      <c r="AQ906" s="454"/>
      <c r="AR906" s="454"/>
      <c r="AS906" s="454"/>
      <c r="AT906" s="454"/>
      <c r="AU906" s="454"/>
      <c r="AV906" s="454"/>
      <c r="AW906" s="454"/>
      <c r="AX906" s="454"/>
      <c r="AY906" s="454"/>
      <c r="AZ906" s="454"/>
      <c r="BA906" s="454"/>
      <c r="BB906" s="454"/>
      <c r="BC906" s="454"/>
      <c r="BD906" s="454"/>
      <c r="BE906" s="454"/>
      <c r="BF906" s="454"/>
      <c r="BG906" s="454"/>
      <c r="BH906" s="454"/>
      <c r="BI906" s="454"/>
      <c r="BJ906" s="454"/>
      <c r="BK906" s="454"/>
      <c r="BL906" s="454"/>
      <c r="BM906" s="454"/>
      <c r="BN906" s="454"/>
      <c r="BO906" s="454"/>
      <c r="BP906" s="454"/>
      <c r="BQ906" s="454"/>
      <c r="BR906" s="454"/>
      <c r="BS906" s="454"/>
      <c r="BT906" s="454"/>
      <c r="BU906" s="454"/>
      <c r="BV906" s="454"/>
      <c r="BW906" s="454"/>
      <c r="BX906" s="454"/>
      <c r="BY906" s="454"/>
      <c r="BZ906" s="454"/>
      <c r="CA906" s="454"/>
      <c r="CB906" s="454"/>
      <c r="CC906" s="454"/>
      <c r="CD906" s="454"/>
      <c r="CE906" s="454"/>
      <c r="CF906" s="454"/>
      <c r="CG906" s="454"/>
      <c r="CH906" s="454"/>
      <c r="CI906" s="454"/>
      <c r="CJ906" s="454"/>
      <c r="CK906" s="454"/>
      <c r="CL906" s="454"/>
      <c r="CM906" s="454"/>
      <c r="CN906" s="454"/>
      <c r="CO906" s="454"/>
      <c r="CP906" s="454"/>
      <c r="CQ906" s="454"/>
      <c r="CR906" s="454"/>
      <c r="CS906" s="454"/>
      <c r="CT906" s="454"/>
      <c r="CU906" s="454"/>
      <c r="CV906" s="454"/>
      <c r="CW906" s="454"/>
      <c r="CX906" s="454"/>
      <c r="CY906" s="454"/>
      <c r="CZ906" s="454"/>
      <c r="DA906" s="454"/>
      <c r="DB906" s="454"/>
      <c r="DC906" s="454"/>
      <c r="DD906" s="454"/>
      <c r="DE906" s="454"/>
      <c r="DF906" s="454"/>
      <c r="DG906" s="454"/>
      <c r="DH906" s="454"/>
      <c r="DI906" s="454"/>
      <c r="DJ906" s="454"/>
      <c r="DK906" s="454"/>
      <c r="DL906" s="454"/>
      <c r="DM906" s="454"/>
      <c r="DN906" s="454"/>
      <c r="DO906" s="454"/>
      <c r="DP906" s="454"/>
      <c r="DQ906" s="454"/>
      <c r="DR906" s="454"/>
      <c r="DS906" s="454"/>
      <c r="DT906" s="454"/>
      <c r="DU906" s="454"/>
      <c r="DV906" s="454"/>
      <c r="DW906" s="454"/>
      <c r="DX906" s="454"/>
      <c r="DY906" s="454"/>
      <c r="DZ906" s="454"/>
      <c r="EA906" s="454"/>
      <c r="EB906" s="454"/>
      <c r="EC906" s="454"/>
      <c r="ED906" s="454"/>
      <c r="EE906" s="454"/>
      <c r="EF906" s="454"/>
      <c r="EG906" s="454"/>
      <c r="EH906" s="454"/>
      <c r="EI906" s="454"/>
      <c r="EJ906" s="454"/>
      <c r="EK906" s="454"/>
      <c r="EL906" s="454"/>
      <c r="EM906" s="454"/>
      <c r="EN906" s="454"/>
      <c r="EO906" s="454"/>
      <c r="EP906" s="454"/>
      <c r="EQ906" s="454"/>
      <c r="ER906" s="454"/>
      <c r="ES906" s="454"/>
      <c r="ET906" s="454"/>
      <c r="EU906" s="581"/>
      <c r="EV906" s="581"/>
      <c r="EW906" s="581"/>
      <c r="EX906" s="581"/>
      <c r="EY906" s="581"/>
      <c r="EZ906" s="581"/>
      <c r="FA906" s="581"/>
      <c r="FB906" s="581"/>
      <c r="FC906" s="581"/>
      <c r="FD906" s="581"/>
      <c r="FE906" s="581"/>
    </row>
    <row r="907" spans="1:161">
      <c r="A907" s="454"/>
      <c r="B907" s="653"/>
      <c r="C907" s="454"/>
      <c r="D907" s="454"/>
      <c r="E907" s="454"/>
      <c r="F907" s="504"/>
      <c r="G907" s="454"/>
      <c r="H907" s="454"/>
      <c r="I907" s="454"/>
      <c r="J907" s="454"/>
      <c r="K907" s="454"/>
      <c r="L907" s="454"/>
      <c r="M907" s="454"/>
      <c r="N907" s="454"/>
      <c r="O907" s="454"/>
      <c r="P907" s="454"/>
      <c r="Q907" s="454"/>
      <c r="R907" s="454"/>
      <c r="S907" s="454"/>
      <c r="T907" s="454"/>
      <c r="U907" s="454"/>
      <c r="V907" s="454"/>
      <c r="W907" s="454"/>
      <c r="X907" s="454"/>
      <c r="Y907" s="454"/>
      <c r="Z907" s="454"/>
      <c r="AA907" s="454"/>
      <c r="AB907" s="454"/>
      <c r="AC907" s="454"/>
      <c r="AD907" s="454"/>
      <c r="AE907" s="454"/>
      <c r="AF907" s="454"/>
      <c r="AG907" s="454"/>
      <c r="AH907" s="454"/>
      <c r="AI907" s="454"/>
      <c r="AJ907" s="454"/>
      <c r="AK907" s="454"/>
      <c r="AL907" s="454"/>
      <c r="AM907" s="454"/>
      <c r="AN907" s="454"/>
      <c r="AO907" s="454"/>
      <c r="AP907" s="454"/>
      <c r="AQ907" s="454"/>
      <c r="AR907" s="454"/>
      <c r="AS907" s="454"/>
      <c r="AT907" s="454"/>
      <c r="AU907" s="454"/>
      <c r="AV907" s="454"/>
      <c r="AW907" s="454"/>
      <c r="AX907" s="454"/>
      <c r="AY907" s="454"/>
      <c r="AZ907" s="454"/>
      <c r="BA907" s="454"/>
      <c r="BB907" s="454"/>
      <c r="BC907" s="454"/>
      <c r="BD907" s="454"/>
      <c r="BE907" s="454"/>
      <c r="BF907" s="454"/>
      <c r="BG907" s="454"/>
      <c r="BH907" s="454"/>
      <c r="BI907" s="454"/>
      <c r="BJ907" s="454"/>
      <c r="BK907" s="454"/>
      <c r="BL907" s="454"/>
      <c r="BM907" s="454"/>
      <c r="BN907" s="454"/>
      <c r="BO907" s="454"/>
      <c r="BP907" s="454"/>
      <c r="BQ907" s="454"/>
      <c r="BR907" s="454"/>
      <c r="BS907" s="454"/>
      <c r="BT907" s="454"/>
      <c r="BU907" s="454"/>
      <c r="BV907" s="454"/>
      <c r="BW907" s="454"/>
      <c r="BX907" s="454"/>
      <c r="BY907" s="454"/>
      <c r="BZ907" s="454"/>
      <c r="CA907" s="454"/>
      <c r="CB907" s="454"/>
      <c r="CC907" s="454"/>
      <c r="CD907" s="454"/>
      <c r="CE907" s="454"/>
      <c r="CF907" s="454"/>
      <c r="CG907" s="454"/>
      <c r="CH907" s="454"/>
      <c r="CI907" s="454"/>
      <c r="CJ907" s="454"/>
      <c r="CK907" s="454"/>
      <c r="CL907" s="454"/>
      <c r="CM907" s="454"/>
      <c r="CN907" s="454"/>
      <c r="CO907" s="454"/>
      <c r="CP907" s="454"/>
      <c r="CQ907" s="454"/>
      <c r="CR907" s="454"/>
      <c r="CS907" s="454"/>
      <c r="CT907" s="454"/>
      <c r="CU907" s="454"/>
      <c r="CV907" s="454"/>
      <c r="CW907" s="454"/>
      <c r="CX907" s="454"/>
      <c r="CY907" s="454"/>
      <c r="CZ907" s="454"/>
      <c r="DA907" s="454"/>
      <c r="DB907" s="454"/>
      <c r="DC907" s="454"/>
      <c r="DD907" s="454"/>
      <c r="DE907" s="454"/>
      <c r="DF907" s="454"/>
      <c r="DG907" s="454"/>
      <c r="DH907" s="454"/>
      <c r="DI907" s="454"/>
      <c r="DJ907" s="454"/>
      <c r="DK907" s="454"/>
      <c r="DL907" s="454"/>
      <c r="DM907" s="454"/>
      <c r="DN907" s="454"/>
      <c r="DO907" s="454"/>
      <c r="DP907" s="454"/>
      <c r="DQ907" s="454"/>
      <c r="DR907" s="454"/>
      <c r="DS907" s="454"/>
      <c r="DT907" s="454"/>
      <c r="DU907" s="454"/>
      <c r="DV907" s="454"/>
      <c r="DW907" s="454"/>
      <c r="DX907" s="454"/>
      <c r="DY907" s="454"/>
      <c r="DZ907" s="454"/>
      <c r="EA907" s="454"/>
      <c r="EB907" s="454"/>
      <c r="EC907" s="454"/>
      <c r="ED907" s="454"/>
      <c r="EE907" s="454"/>
      <c r="EF907" s="454"/>
      <c r="EG907" s="454"/>
      <c r="EH907" s="454"/>
      <c r="EI907" s="454"/>
      <c r="EJ907" s="454"/>
      <c r="EK907" s="454"/>
      <c r="EL907" s="454"/>
      <c r="EM907" s="454"/>
      <c r="EN907" s="454"/>
      <c r="EO907" s="454"/>
      <c r="EP907" s="454"/>
      <c r="EQ907" s="454"/>
      <c r="ER907" s="454"/>
      <c r="ES907" s="454"/>
      <c r="ET907" s="454"/>
      <c r="EU907" s="581"/>
      <c r="EV907" s="581"/>
      <c r="EW907" s="581"/>
      <c r="EX907" s="581"/>
      <c r="EY907" s="581"/>
      <c r="EZ907" s="581"/>
      <c r="FA907" s="581"/>
      <c r="FB907" s="581"/>
      <c r="FC907" s="581"/>
      <c r="FD907" s="581"/>
      <c r="FE907" s="581"/>
    </row>
    <row r="908" spans="1:161">
      <c r="A908" s="454"/>
      <c r="B908" s="653"/>
      <c r="C908" s="454"/>
      <c r="D908" s="454"/>
      <c r="E908" s="454"/>
      <c r="F908" s="504"/>
      <c r="G908" s="454"/>
      <c r="H908" s="454"/>
      <c r="I908" s="454"/>
      <c r="J908" s="454"/>
      <c r="K908" s="454"/>
      <c r="L908" s="454"/>
      <c r="M908" s="454"/>
      <c r="N908" s="454"/>
      <c r="O908" s="454"/>
      <c r="P908" s="454"/>
      <c r="Q908" s="454"/>
      <c r="R908" s="454"/>
      <c r="S908" s="454"/>
      <c r="T908" s="454"/>
      <c r="U908" s="454"/>
      <c r="V908" s="454"/>
      <c r="W908" s="454"/>
      <c r="X908" s="454"/>
      <c r="Y908" s="454"/>
      <c r="Z908" s="454"/>
      <c r="AA908" s="454"/>
      <c r="AB908" s="454"/>
      <c r="AC908" s="454"/>
      <c r="AD908" s="454"/>
      <c r="AE908" s="454"/>
      <c r="AF908" s="454"/>
      <c r="AG908" s="454"/>
      <c r="AH908" s="454"/>
      <c r="AI908" s="454"/>
      <c r="AJ908" s="454"/>
      <c r="AK908" s="454"/>
      <c r="AL908" s="454"/>
      <c r="AM908" s="454"/>
      <c r="AN908" s="454"/>
      <c r="AO908" s="454"/>
      <c r="AP908" s="454"/>
      <c r="AQ908" s="454"/>
      <c r="AR908" s="454"/>
      <c r="AS908" s="454"/>
      <c r="AT908" s="454"/>
      <c r="AU908" s="454"/>
      <c r="AV908" s="454"/>
      <c r="AW908" s="454"/>
      <c r="AX908" s="454"/>
      <c r="AY908" s="454"/>
      <c r="AZ908" s="454"/>
      <c r="BA908" s="454"/>
      <c r="BB908" s="454"/>
      <c r="BC908" s="454"/>
      <c r="BD908" s="454"/>
      <c r="BE908" s="454"/>
      <c r="BF908" s="454"/>
      <c r="BG908" s="454"/>
      <c r="BH908" s="454"/>
      <c r="BI908" s="454"/>
      <c r="BJ908" s="454"/>
      <c r="BK908" s="454"/>
      <c r="BL908" s="454"/>
      <c r="BM908" s="454"/>
      <c r="BN908" s="454"/>
      <c r="BO908" s="454"/>
      <c r="BP908" s="454"/>
      <c r="BQ908" s="454"/>
      <c r="BR908" s="454"/>
      <c r="BS908" s="454"/>
      <c r="BT908" s="454"/>
      <c r="BU908" s="454"/>
      <c r="BV908" s="454"/>
      <c r="BW908" s="454"/>
      <c r="BX908" s="454"/>
      <c r="BY908" s="454"/>
      <c r="BZ908" s="454"/>
      <c r="CA908" s="454"/>
      <c r="CB908" s="454"/>
      <c r="CC908" s="454"/>
      <c r="CD908" s="454"/>
      <c r="CE908" s="454"/>
      <c r="CF908" s="454"/>
      <c r="CG908" s="454"/>
      <c r="CH908" s="454"/>
      <c r="CI908" s="454"/>
      <c r="CJ908" s="454"/>
      <c r="CK908" s="454"/>
      <c r="CL908" s="454"/>
      <c r="CM908" s="454"/>
      <c r="CN908" s="454"/>
      <c r="CO908" s="454"/>
      <c r="CP908" s="454"/>
      <c r="CQ908" s="454"/>
      <c r="CR908" s="454"/>
      <c r="CS908" s="454"/>
      <c r="CT908" s="454"/>
      <c r="CU908" s="454"/>
      <c r="CV908" s="454"/>
      <c r="CW908" s="454"/>
      <c r="CX908" s="454"/>
      <c r="CY908" s="454"/>
      <c r="CZ908" s="454"/>
      <c r="DA908" s="454"/>
      <c r="DB908" s="454"/>
      <c r="DC908" s="454"/>
      <c r="DD908" s="454"/>
      <c r="DE908" s="454"/>
      <c r="DF908" s="454"/>
      <c r="DG908" s="454"/>
      <c r="DH908" s="454"/>
      <c r="DI908" s="454"/>
      <c r="DJ908" s="454"/>
      <c r="DK908" s="454"/>
      <c r="DL908" s="454"/>
      <c r="DM908" s="454"/>
      <c r="DN908" s="454"/>
      <c r="DO908" s="454"/>
      <c r="DP908" s="454"/>
      <c r="DQ908" s="454"/>
      <c r="DR908" s="454"/>
      <c r="DS908" s="454"/>
      <c r="DT908" s="454"/>
      <c r="DU908" s="454"/>
      <c r="DV908" s="454"/>
      <c r="DW908" s="454"/>
      <c r="DX908" s="454"/>
      <c r="DY908" s="454"/>
      <c r="DZ908" s="454"/>
      <c r="EA908" s="454"/>
      <c r="EB908" s="454"/>
      <c r="EC908" s="454"/>
      <c r="ED908" s="454"/>
      <c r="EE908" s="454"/>
      <c r="EF908" s="454"/>
      <c r="EG908" s="454"/>
      <c r="EH908" s="454"/>
      <c r="EI908" s="454"/>
      <c r="EJ908" s="454"/>
      <c r="EK908" s="454"/>
      <c r="EL908" s="454"/>
      <c r="EM908" s="454"/>
      <c r="EN908" s="454"/>
      <c r="EO908" s="454"/>
      <c r="EP908" s="454"/>
      <c r="EQ908" s="454"/>
      <c r="ER908" s="454"/>
      <c r="ES908" s="454"/>
      <c r="ET908" s="454"/>
      <c r="EU908" s="581"/>
      <c r="EV908" s="581"/>
      <c r="EW908" s="581"/>
      <c r="EX908" s="581"/>
      <c r="EY908" s="581"/>
      <c r="EZ908" s="581"/>
      <c r="FA908" s="581"/>
      <c r="FB908" s="581"/>
      <c r="FC908" s="581"/>
      <c r="FD908" s="581"/>
      <c r="FE908" s="581"/>
    </row>
    <row r="909" spans="1:161">
      <c r="A909" s="454"/>
      <c r="B909" s="653"/>
      <c r="C909" s="454"/>
      <c r="D909" s="454"/>
      <c r="E909" s="454"/>
      <c r="F909" s="504"/>
      <c r="G909" s="454"/>
      <c r="H909" s="454"/>
      <c r="I909" s="454"/>
      <c r="J909" s="454"/>
      <c r="K909" s="454"/>
      <c r="L909" s="454"/>
      <c r="M909" s="454"/>
      <c r="N909" s="454"/>
      <c r="O909" s="454"/>
      <c r="P909" s="454"/>
      <c r="Q909" s="454"/>
      <c r="R909" s="454"/>
      <c r="S909" s="454"/>
      <c r="T909" s="454"/>
      <c r="U909" s="454"/>
      <c r="V909" s="454"/>
      <c r="W909" s="454"/>
      <c r="X909" s="454"/>
      <c r="Y909" s="454"/>
      <c r="Z909" s="454"/>
      <c r="AA909" s="454"/>
      <c r="AB909" s="454"/>
      <c r="AC909" s="454"/>
      <c r="AD909" s="454"/>
      <c r="AE909" s="454"/>
      <c r="AF909" s="454"/>
      <c r="AG909" s="454"/>
      <c r="AH909" s="454"/>
      <c r="AI909" s="454"/>
      <c r="AJ909" s="454"/>
      <c r="AK909" s="454"/>
      <c r="AL909" s="454"/>
      <c r="AM909" s="454"/>
      <c r="AN909" s="454"/>
      <c r="AO909" s="454"/>
      <c r="AP909" s="454"/>
      <c r="AQ909" s="454"/>
      <c r="AR909" s="454"/>
      <c r="AS909" s="454"/>
      <c r="AT909" s="454"/>
      <c r="AU909" s="454"/>
      <c r="AV909" s="454"/>
      <c r="AW909" s="454"/>
      <c r="AX909" s="454"/>
      <c r="AY909" s="454"/>
      <c r="AZ909" s="454"/>
      <c r="BA909" s="454"/>
      <c r="BB909" s="454"/>
      <c r="BC909" s="454"/>
      <c r="BD909" s="454"/>
      <c r="BE909" s="454"/>
      <c r="BF909" s="454"/>
      <c r="BG909" s="454"/>
      <c r="BH909" s="454"/>
      <c r="BI909" s="454"/>
      <c r="BJ909" s="454"/>
      <c r="BK909" s="454"/>
      <c r="BL909" s="454"/>
      <c r="BM909" s="454"/>
      <c r="BN909" s="454"/>
      <c r="BO909" s="454"/>
      <c r="BP909" s="454"/>
      <c r="BQ909" s="454"/>
      <c r="BR909" s="454"/>
      <c r="BS909" s="454"/>
      <c r="BT909" s="454"/>
      <c r="BU909" s="454"/>
      <c r="BV909" s="454"/>
      <c r="BW909" s="454"/>
      <c r="BX909" s="454"/>
      <c r="BY909" s="454"/>
      <c r="BZ909" s="454"/>
      <c r="CA909" s="454"/>
      <c r="CB909" s="454"/>
      <c r="CC909" s="454"/>
      <c r="CD909" s="454"/>
      <c r="CE909" s="454"/>
      <c r="CF909" s="454"/>
      <c r="CG909" s="454"/>
      <c r="CH909" s="454"/>
      <c r="CI909" s="454"/>
      <c r="CJ909" s="454"/>
      <c r="CK909" s="454"/>
      <c r="CL909" s="454"/>
      <c r="CM909" s="454"/>
      <c r="CN909" s="454"/>
      <c r="CO909" s="454"/>
      <c r="CP909" s="454"/>
      <c r="CQ909" s="454"/>
      <c r="CR909" s="454"/>
      <c r="CS909" s="454"/>
      <c r="CT909" s="454"/>
      <c r="CU909" s="454"/>
      <c r="CV909" s="454"/>
      <c r="CW909" s="454"/>
      <c r="CX909" s="454"/>
      <c r="CY909" s="454"/>
      <c r="CZ909" s="454"/>
      <c r="DA909" s="454"/>
      <c r="DB909" s="454"/>
      <c r="DC909" s="454"/>
      <c r="DD909" s="454"/>
      <c r="DE909" s="454"/>
      <c r="DF909" s="454"/>
      <c r="DG909" s="454"/>
      <c r="DH909" s="454"/>
      <c r="DI909" s="454"/>
      <c r="DJ909" s="454"/>
      <c r="DK909" s="454"/>
      <c r="DL909" s="454"/>
      <c r="DM909" s="454"/>
      <c r="DN909" s="454"/>
      <c r="DO909" s="454"/>
      <c r="DP909" s="454"/>
      <c r="DQ909" s="454"/>
      <c r="DR909" s="454"/>
      <c r="DS909" s="454"/>
      <c r="DT909" s="454"/>
      <c r="DU909" s="454"/>
      <c r="DV909" s="454"/>
      <c r="DW909" s="454"/>
      <c r="DX909" s="454"/>
      <c r="DY909" s="454"/>
      <c r="DZ909" s="454"/>
      <c r="EA909" s="454"/>
      <c r="EB909" s="454"/>
      <c r="EC909" s="454"/>
      <c r="ED909" s="454"/>
      <c r="EE909" s="454"/>
      <c r="EF909" s="454"/>
      <c r="EG909" s="454"/>
      <c r="EH909" s="454"/>
      <c r="EI909" s="454"/>
      <c r="EJ909" s="454"/>
      <c r="EK909" s="454"/>
      <c r="EL909" s="454"/>
      <c r="EM909" s="454"/>
      <c r="EN909" s="454"/>
      <c r="EO909" s="454"/>
      <c r="EP909" s="454"/>
      <c r="EQ909" s="454"/>
      <c r="ER909" s="454"/>
      <c r="ES909" s="454"/>
      <c r="ET909" s="454"/>
      <c r="EU909" s="581"/>
      <c r="EV909" s="581"/>
      <c r="EW909" s="581"/>
      <c r="EX909" s="581"/>
      <c r="EY909" s="581"/>
      <c r="EZ909" s="581"/>
      <c r="FA909" s="581"/>
      <c r="FB909" s="581"/>
      <c r="FC909" s="581"/>
      <c r="FD909" s="581"/>
      <c r="FE909" s="581"/>
    </row>
    <row r="910" spans="1:161">
      <c r="A910" s="454"/>
      <c r="B910" s="653"/>
      <c r="C910" s="454"/>
      <c r="D910" s="454"/>
      <c r="E910" s="454"/>
      <c r="F910" s="504"/>
      <c r="G910" s="454"/>
      <c r="H910" s="454"/>
      <c r="I910" s="454"/>
      <c r="J910" s="454"/>
      <c r="K910" s="454"/>
      <c r="L910" s="454"/>
      <c r="M910" s="454"/>
      <c r="N910" s="454"/>
      <c r="O910" s="454"/>
      <c r="P910" s="454"/>
      <c r="Q910" s="454"/>
      <c r="R910" s="454"/>
      <c r="S910" s="454"/>
      <c r="T910" s="454"/>
      <c r="U910" s="454"/>
      <c r="V910" s="454"/>
      <c r="W910" s="454"/>
      <c r="X910" s="454"/>
      <c r="Y910" s="454"/>
      <c r="Z910" s="454"/>
      <c r="AA910" s="454"/>
      <c r="AB910" s="454"/>
      <c r="AC910" s="454"/>
      <c r="AD910" s="454"/>
      <c r="AE910" s="454"/>
      <c r="AF910" s="454"/>
      <c r="AG910" s="454"/>
      <c r="AH910" s="454"/>
      <c r="AI910" s="454"/>
      <c r="AJ910" s="454"/>
      <c r="AK910" s="454"/>
      <c r="AL910" s="454"/>
      <c r="AM910" s="454"/>
      <c r="AN910" s="454"/>
      <c r="AO910" s="454"/>
      <c r="AP910" s="454"/>
      <c r="AQ910" s="454"/>
      <c r="AR910" s="454"/>
      <c r="AS910" s="454"/>
      <c r="AT910" s="454"/>
      <c r="AU910" s="454"/>
      <c r="AV910" s="454"/>
      <c r="AW910" s="454"/>
      <c r="AX910" s="454"/>
      <c r="AY910" s="454"/>
      <c r="AZ910" s="454"/>
      <c r="BA910" s="454"/>
      <c r="BB910" s="454"/>
      <c r="BC910" s="454"/>
      <c r="BD910" s="454"/>
      <c r="BE910" s="454"/>
      <c r="BF910" s="454"/>
      <c r="BG910" s="454"/>
      <c r="BH910" s="454"/>
      <c r="BI910" s="454"/>
      <c r="BJ910" s="454"/>
      <c r="BK910" s="454"/>
      <c r="BL910" s="454"/>
      <c r="BM910" s="454"/>
      <c r="BN910" s="454"/>
      <c r="BO910" s="454"/>
      <c r="BP910" s="454"/>
      <c r="BQ910" s="454"/>
      <c r="BR910" s="454"/>
      <c r="BS910" s="454"/>
      <c r="BT910" s="454"/>
      <c r="BU910" s="454"/>
      <c r="BV910" s="454"/>
      <c r="BW910" s="454"/>
      <c r="BX910" s="454"/>
      <c r="BY910" s="454"/>
      <c r="BZ910" s="454"/>
      <c r="CA910" s="454"/>
      <c r="CB910" s="454"/>
      <c r="CC910" s="454"/>
      <c r="CD910" s="454"/>
      <c r="CE910" s="454"/>
      <c r="CF910" s="454"/>
      <c r="CG910" s="454"/>
      <c r="CH910" s="454"/>
      <c r="CI910" s="454"/>
      <c r="CJ910" s="454"/>
      <c r="CK910" s="454"/>
      <c r="CL910" s="454"/>
      <c r="CM910" s="454"/>
      <c r="CN910" s="454"/>
      <c r="CO910" s="454"/>
      <c r="CP910" s="454"/>
      <c r="CQ910" s="454"/>
      <c r="CR910" s="454"/>
      <c r="CS910" s="454"/>
      <c r="CT910" s="454"/>
      <c r="CU910" s="454"/>
      <c r="CV910" s="454"/>
      <c r="CW910" s="454"/>
      <c r="CX910" s="454"/>
      <c r="CY910" s="454"/>
      <c r="CZ910" s="454"/>
      <c r="DA910" s="454"/>
      <c r="DB910" s="454"/>
      <c r="DC910" s="454"/>
      <c r="DD910" s="454"/>
      <c r="DE910" s="454"/>
      <c r="DF910" s="454"/>
      <c r="DG910" s="454"/>
      <c r="DH910" s="454"/>
      <c r="DI910" s="454"/>
      <c r="DJ910" s="454"/>
      <c r="DK910" s="454"/>
      <c r="DL910" s="454"/>
      <c r="DM910" s="454"/>
      <c r="DN910" s="454"/>
      <c r="DO910" s="454"/>
      <c r="DP910" s="454"/>
      <c r="DQ910" s="454"/>
      <c r="DR910" s="454"/>
      <c r="DS910" s="454"/>
      <c r="DT910" s="454"/>
      <c r="DU910" s="454"/>
      <c r="DV910" s="454"/>
      <c r="DW910" s="454"/>
      <c r="DX910" s="454"/>
      <c r="DY910" s="454"/>
      <c r="DZ910" s="454"/>
      <c r="EA910" s="454"/>
      <c r="EB910" s="454"/>
      <c r="EC910" s="454"/>
      <c r="ED910" s="454"/>
      <c r="EE910" s="454"/>
      <c r="EF910" s="454"/>
      <c r="EG910" s="454"/>
      <c r="EH910" s="454"/>
      <c r="EI910" s="454"/>
      <c r="EJ910" s="454"/>
      <c r="EK910" s="454"/>
      <c r="EL910" s="454"/>
      <c r="EM910" s="454"/>
      <c r="EN910" s="454"/>
      <c r="EO910" s="454"/>
      <c r="EP910" s="454"/>
      <c r="EQ910" s="454"/>
      <c r="ER910" s="454"/>
      <c r="ES910" s="454"/>
      <c r="ET910" s="454"/>
      <c r="EU910" s="581"/>
      <c r="EV910" s="581"/>
      <c r="EW910" s="581"/>
      <c r="EX910" s="581"/>
      <c r="EY910" s="581"/>
      <c r="EZ910" s="581"/>
      <c r="FA910" s="581"/>
      <c r="FB910" s="581"/>
      <c r="FC910" s="581"/>
      <c r="FD910" s="581"/>
      <c r="FE910" s="581"/>
    </row>
    <row r="911" spans="1:161">
      <c r="A911" s="454"/>
      <c r="B911" s="653"/>
      <c r="C911" s="454"/>
      <c r="D911" s="454"/>
      <c r="E911" s="454"/>
      <c r="F911" s="504"/>
      <c r="G911" s="454"/>
      <c r="H911" s="454"/>
      <c r="I911" s="454"/>
      <c r="J911" s="454"/>
      <c r="K911" s="454"/>
      <c r="L911" s="454"/>
      <c r="M911" s="454"/>
      <c r="N911" s="454"/>
      <c r="O911" s="454"/>
      <c r="P911" s="454"/>
      <c r="Q911" s="454"/>
      <c r="R911" s="454"/>
      <c r="S911" s="454"/>
      <c r="T911" s="454"/>
      <c r="U911" s="454"/>
      <c r="V911" s="454"/>
      <c r="W911" s="454"/>
      <c r="X911" s="454"/>
      <c r="Y911" s="454"/>
      <c r="Z911" s="454"/>
      <c r="AA911" s="454"/>
      <c r="AB911" s="454"/>
      <c r="AC911" s="454"/>
      <c r="AD911" s="454"/>
      <c r="AE911" s="454"/>
      <c r="AF911" s="454"/>
      <c r="AG911" s="454"/>
      <c r="AH911" s="454"/>
      <c r="AI911" s="454"/>
      <c r="AJ911" s="454"/>
      <c r="AK911" s="454"/>
      <c r="AL911" s="454"/>
      <c r="AM911" s="454"/>
      <c r="AN911" s="454"/>
      <c r="AO911" s="454"/>
      <c r="AP911" s="454"/>
      <c r="AQ911" s="454"/>
      <c r="AR911" s="454"/>
      <c r="AS911" s="454"/>
      <c r="AT911" s="454"/>
      <c r="AU911" s="454"/>
      <c r="AV911" s="454"/>
      <c r="AW911" s="454"/>
      <c r="AX911" s="454"/>
      <c r="AY911" s="454"/>
      <c r="AZ911" s="454"/>
      <c r="BA911" s="454"/>
      <c r="BB911" s="454"/>
      <c r="BC911" s="454"/>
      <c r="BD911" s="454"/>
      <c r="BE911" s="454"/>
      <c r="BF911" s="454"/>
      <c r="BG911" s="454"/>
      <c r="BH911" s="454"/>
      <c r="BI911" s="454"/>
      <c r="BJ911" s="454"/>
      <c r="BK911" s="454"/>
      <c r="BL911" s="454"/>
      <c r="BM911" s="454"/>
      <c r="BN911" s="454"/>
      <c r="BO911" s="454"/>
      <c r="BP911" s="454"/>
      <c r="BQ911" s="454"/>
      <c r="BR911" s="454"/>
      <c r="BS911" s="454"/>
      <c r="BT911" s="454"/>
      <c r="BU911" s="454"/>
      <c r="BV911" s="454"/>
      <c r="BW911" s="454"/>
      <c r="BX911" s="454"/>
      <c r="BY911" s="454"/>
      <c r="BZ911" s="454"/>
      <c r="CA911" s="454"/>
      <c r="CB911" s="454"/>
      <c r="CC911" s="454"/>
      <c r="CD911" s="454"/>
      <c r="CE911" s="454"/>
      <c r="CF911" s="454"/>
      <c r="CG911" s="454"/>
      <c r="CH911" s="454"/>
      <c r="CI911" s="454"/>
      <c r="CJ911" s="454"/>
      <c r="CK911" s="454"/>
      <c r="CL911" s="454"/>
      <c r="CM911" s="454"/>
      <c r="CN911" s="454"/>
      <c r="CO911" s="454"/>
      <c r="CP911" s="454"/>
      <c r="CQ911" s="454"/>
      <c r="CR911" s="454"/>
      <c r="CS911" s="454"/>
      <c r="CT911" s="454"/>
      <c r="CU911" s="454"/>
      <c r="CV911" s="454"/>
      <c r="CW911" s="454"/>
      <c r="CX911" s="454"/>
      <c r="CY911" s="454"/>
      <c r="CZ911" s="454"/>
      <c r="DA911" s="454"/>
      <c r="DB911" s="454"/>
      <c r="DC911" s="454"/>
      <c r="DD911" s="454"/>
      <c r="DE911" s="454"/>
      <c r="DF911" s="454"/>
      <c r="DG911" s="454"/>
      <c r="DH911" s="454"/>
      <c r="DI911" s="454"/>
      <c r="DJ911" s="454"/>
      <c r="DK911" s="454"/>
      <c r="DL911" s="454"/>
      <c r="DM911" s="454"/>
      <c r="DN911" s="454"/>
      <c r="DO911" s="454"/>
      <c r="DP911" s="454"/>
      <c r="DQ911" s="454"/>
      <c r="DR911" s="454"/>
      <c r="DS911" s="454"/>
      <c r="DT911" s="454"/>
      <c r="DU911" s="454"/>
      <c r="DV911" s="454"/>
      <c r="DW911" s="454"/>
      <c r="DX911" s="454"/>
      <c r="DY911" s="454"/>
      <c r="DZ911" s="454"/>
      <c r="EA911" s="454"/>
      <c r="EB911" s="454"/>
      <c r="EC911" s="454"/>
      <c r="ED911" s="454"/>
      <c r="EE911" s="454"/>
      <c r="EF911" s="454"/>
      <c r="EG911" s="454"/>
      <c r="EH911" s="454"/>
      <c r="EI911" s="454"/>
      <c r="EJ911" s="454"/>
      <c r="EK911" s="454"/>
      <c r="EL911" s="454"/>
      <c r="EM911" s="454"/>
      <c r="EN911" s="454"/>
      <c r="EO911" s="454"/>
      <c r="EP911" s="454"/>
      <c r="EQ911" s="454"/>
      <c r="ER911" s="454"/>
      <c r="ES911" s="454"/>
      <c r="ET911" s="454"/>
      <c r="EU911" s="581"/>
      <c r="EV911" s="581"/>
      <c r="EW911" s="581"/>
      <c r="EX911" s="581"/>
      <c r="EY911" s="581"/>
      <c r="EZ911" s="581"/>
      <c r="FA911" s="581"/>
      <c r="FB911" s="581"/>
      <c r="FC911" s="581"/>
      <c r="FD911" s="581"/>
      <c r="FE911" s="581"/>
    </row>
    <row r="912" spans="1:161">
      <c r="A912" s="454"/>
      <c r="B912" s="653"/>
      <c r="C912" s="454"/>
      <c r="D912" s="454"/>
      <c r="E912" s="454"/>
      <c r="F912" s="504"/>
      <c r="G912" s="454"/>
      <c r="H912" s="454"/>
      <c r="I912" s="454"/>
      <c r="J912" s="454"/>
      <c r="K912" s="454"/>
      <c r="L912" s="454"/>
      <c r="M912" s="454"/>
      <c r="N912" s="454"/>
      <c r="O912" s="454"/>
      <c r="P912" s="454"/>
      <c r="Q912" s="454"/>
      <c r="R912" s="454"/>
      <c r="S912" s="454"/>
      <c r="T912" s="454"/>
      <c r="U912" s="454"/>
      <c r="V912" s="454"/>
      <c r="W912" s="454"/>
      <c r="X912" s="454"/>
      <c r="Y912" s="454"/>
      <c r="Z912" s="454"/>
      <c r="AA912" s="454"/>
      <c r="AB912" s="454"/>
      <c r="AC912" s="454"/>
      <c r="AD912" s="454"/>
      <c r="AE912" s="454"/>
      <c r="AF912" s="454"/>
      <c r="AG912" s="454"/>
      <c r="AH912" s="454"/>
      <c r="AI912" s="454"/>
      <c r="AJ912" s="454"/>
      <c r="AK912" s="454"/>
      <c r="AL912" s="454"/>
      <c r="AM912" s="454"/>
      <c r="AN912" s="454"/>
      <c r="AO912" s="454"/>
      <c r="AP912" s="454"/>
      <c r="AQ912" s="454"/>
      <c r="AR912" s="454"/>
      <c r="AS912" s="454"/>
      <c r="AT912" s="454"/>
      <c r="AU912" s="454"/>
      <c r="AV912" s="454"/>
      <c r="AW912" s="454"/>
      <c r="AX912" s="454"/>
      <c r="AY912" s="454"/>
      <c r="AZ912" s="454"/>
      <c r="BA912" s="454"/>
      <c r="BB912" s="454"/>
      <c r="BC912" s="454"/>
      <c r="BD912" s="454"/>
      <c r="BE912" s="454"/>
      <c r="BF912" s="454"/>
      <c r="BG912" s="454"/>
      <c r="BH912" s="454"/>
      <c r="BI912" s="454"/>
      <c r="BJ912" s="454"/>
      <c r="BK912" s="454"/>
      <c r="BL912" s="454"/>
      <c r="BM912" s="454"/>
      <c r="BN912" s="454"/>
      <c r="BO912" s="454"/>
      <c r="BP912" s="454"/>
      <c r="BQ912" s="454"/>
      <c r="BR912" s="454"/>
      <c r="BS912" s="454"/>
      <c r="BT912" s="454"/>
      <c r="BU912" s="454"/>
      <c r="BV912" s="454"/>
      <c r="BW912" s="454"/>
      <c r="BX912" s="454"/>
      <c r="BY912" s="454"/>
      <c r="BZ912" s="454"/>
      <c r="CA912" s="454"/>
      <c r="CB912" s="454"/>
      <c r="CC912" s="454"/>
      <c r="CD912" s="454"/>
      <c r="CE912" s="454"/>
      <c r="CF912" s="454"/>
      <c r="CG912" s="454"/>
      <c r="CH912" s="454"/>
      <c r="CI912" s="454"/>
      <c r="CJ912" s="454"/>
      <c r="CK912" s="454"/>
      <c r="CL912" s="454"/>
      <c r="CM912" s="454"/>
      <c r="CN912" s="454"/>
      <c r="CO912" s="454"/>
      <c r="CP912" s="454"/>
      <c r="CQ912" s="454"/>
      <c r="CR912" s="454"/>
      <c r="CS912" s="454"/>
      <c r="CT912" s="454"/>
      <c r="CU912" s="454"/>
      <c r="CV912" s="454"/>
      <c r="CW912" s="454"/>
      <c r="CX912" s="454"/>
      <c r="CY912" s="454"/>
      <c r="CZ912" s="454"/>
      <c r="DA912" s="454"/>
      <c r="DB912" s="454"/>
      <c r="DC912" s="454"/>
      <c r="DD912" s="454"/>
      <c r="DE912" s="454"/>
      <c r="DF912" s="454"/>
      <c r="DG912" s="454"/>
      <c r="DH912" s="454"/>
      <c r="DI912" s="454"/>
      <c r="DJ912" s="454"/>
      <c r="DK912" s="454"/>
      <c r="DL912" s="454"/>
      <c r="DM912" s="454"/>
      <c r="DN912" s="454"/>
      <c r="DO912" s="454"/>
      <c r="DP912" s="454"/>
      <c r="DQ912" s="454"/>
      <c r="DR912" s="454"/>
      <c r="DS912" s="454"/>
      <c r="DT912" s="454"/>
      <c r="DU912" s="454"/>
      <c r="DV912" s="454"/>
      <c r="DW912" s="454"/>
      <c r="DX912" s="454"/>
      <c r="DY912" s="454"/>
      <c r="DZ912" s="454"/>
      <c r="EA912" s="454"/>
      <c r="EB912" s="454"/>
      <c r="EC912" s="454"/>
      <c r="ED912" s="454"/>
      <c r="EE912" s="454"/>
      <c r="EF912" s="454"/>
      <c r="EG912" s="454"/>
      <c r="EH912" s="454"/>
      <c r="EI912" s="454"/>
      <c r="EJ912" s="454"/>
      <c r="EK912" s="454"/>
      <c r="EL912" s="454"/>
      <c r="EM912" s="454"/>
      <c r="EN912" s="454"/>
      <c r="EO912" s="454"/>
      <c r="EP912" s="454"/>
      <c r="EQ912" s="454"/>
      <c r="ER912" s="454"/>
      <c r="ES912" s="454"/>
      <c r="ET912" s="454"/>
      <c r="EU912" s="581"/>
      <c r="EV912" s="581"/>
      <c r="EW912" s="581"/>
      <c r="EX912" s="581"/>
      <c r="EY912" s="581"/>
      <c r="EZ912" s="581"/>
      <c r="FA912" s="581"/>
      <c r="FB912" s="581"/>
      <c r="FC912" s="581"/>
      <c r="FD912" s="581"/>
      <c r="FE912" s="581"/>
    </row>
    <row r="913" spans="1:161">
      <c r="A913" s="454"/>
      <c r="B913" s="653"/>
      <c r="C913" s="454"/>
      <c r="D913" s="454"/>
      <c r="E913" s="454"/>
      <c r="F913" s="504"/>
      <c r="G913" s="454"/>
      <c r="H913" s="454"/>
      <c r="I913" s="454"/>
      <c r="J913" s="454"/>
      <c r="K913" s="454"/>
      <c r="L913" s="454"/>
      <c r="M913" s="454"/>
      <c r="N913" s="454"/>
      <c r="O913" s="454"/>
      <c r="P913" s="454"/>
      <c r="Q913" s="454"/>
      <c r="R913" s="454"/>
      <c r="S913" s="454"/>
      <c r="T913" s="454"/>
      <c r="U913" s="454"/>
      <c r="V913" s="454"/>
      <c r="W913" s="454"/>
      <c r="X913" s="454"/>
      <c r="Y913" s="454"/>
      <c r="Z913" s="454"/>
      <c r="AA913" s="454"/>
      <c r="AB913" s="454"/>
      <c r="AC913" s="454"/>
      <c r="AD913" s="454"/>
      <c r="AE913" s="454"/>
      <c r="AF913" s="454"/>
      <c r="AG913" s="454"/>
      <c r="AH913" s="454"/>
      <c r="AI913" s="454"/>
      <c r="AJ913" s="454"/>
      <c r="AK913" s="454"/>
      <c r="AL913" s="454"/>
      <c r="AM913" s="454"/>
      <c r="AN913" s="454"/>
      <c r="AO913" s="454"/>
      <c r="AP913" s="454"/>
      <c r="AQ913" s="454"/>
      <c r="AR913" s="454"/>
      <c r="AS913" s="454"/>
      <c r="AT913" s="454"/>
      <c r="AU913" s="454"/>
      <c r="AV913" s="454"/>
      <c r="AW913" s="454"/>
      <c r="AX913" s="454"/>
      <c r="AY913" s="454"/>
      <c r="AZ913" s="454"/>
      <c r="BA913" s="454"/>
      <c r="BB913" s="454"/>
      <c r="BC913" s="454"/>
      <c r="BD913" s="454"/>
      <c r="BE913" s="454"/>
      <c r="BF913" s="454"/>
      <c r="BG913" s="454"/>
      <c r="BH913" s="454"/>
      <c r="BI913" s="454"/>
      <c r="BJ913" s="454"/>
      <c r="BK913" s="454"/>
      <c r="BL913" s="454"/>
      <c r="BM913" s="454"/>
      <c r="BN913" s="454"/>
      <c r="BO913" s="454"/>
      <c r="BP913" s="454"/>
      <c r="BQ913" s="454"/>
      <c r="BR913" s="454"/>
      <c r="BS913" s="454"/>
      <c r="BT913" s="454"/>
      <c r="BU913" s="454"/>
      <c r="BV913" s="454"/>
      <c r="BW913" s="454"/>
      <c r="BX913" s="454"/>
      <c r="BY913" s="454"/>
      <c r="BZ913" s="454"/>
      <c r="CA913" s="454"/>
      <c r="CB913" s="454"/>
      <c r="CC913" s="454"/>
      <c r="CD913" s="454"/>
      <c r="CE913" s="454"/>
      <c r="CF913" s="454"/>
      <c r="CG913" s="454"/>
      <c r="CH913" s="454"/>
      <c r="CI913" s="454"/>
      <c r="CJ913" s="454"/>
      <c r="CK913" s="454"/>
      <c r="CL913" s="454"/>
      <c r="CM913" s="454"/>
      <c r="CN913" s="454"/>
      <c r="CO913" s="454"/>
      <c r="CP913" s="454"/>
      <c r="CQ913" s="454"/>
      <c r="CR913" s="454"/>
      <c r="CS913" s="454"/>
      <c r="CT913" s="454"/>
      <c r="CU913" s="454"/>
      <c r="CV913" s="454"/>
      <c r="CW913" s="454"/>
      <c r="CX913" s="454"/>
      <c r="CY913" s="454"/>
      <c r="CZ913" s="454"/>
      <c r="DA913" s="454"/>
      <c r="DB913" s="454"/>
      <c r="DC913" s="454"/>
      <c r="DD913" s="454"/>
      <c r="DE913" s="454"/>
      <c r="DF913" s="454"/>
      <c r="DG913" s="454"/>
      <c r="DH913" s="454"/>
      <c r="DI913" s="454"/>
      <c r="DJ913" s="454"/>
      <c r="DK913" s="454"/>
      <c r="DL913" s="454"/>
      <c r="DM913" s="454"/>
      <c r="DN913" s="454"/>
      <c r="DO913" s="454"/>
      <c r="DP913" s="454"/>
      <c r="DQ913" s="454"/>
      <c r="DR913" s="454"/>
      <c r="DS913" s="454"/>
      <c r="DT913" s="454"/>
      <c r="DU913" s="454"/>
      <c r="DV913" s="454"/>
      <c r="DW913" s="454"/>
      <c r="DX913" s="454"/>
      <c r="DY913" s="454"/>
      <c r="DZ913" s="454"/>
      <c r="EA913" s="454"/>
      <c r="EB913" s="454"/>
      <c r="EC913" s="454"/>
      <c r="ED913" s="454"/>
      <c r="EE913" s="454"/>
      <c r="EF913" s="454"/>
      <c r="EG913" s="454"/>
      <c r="EH913" s="454"/>
      <c r="EI913" s="454"/>
      <c r="EJ913" s="454"/>
      <c r="EK913" s="454"/>
      <c r="EL913" s="454"/>
      <c r="EM913" s="454"/>
      <c r="EN913" s="454"/>
      <c r="EO913" s="454"/>
      <c r="EP913" s="454"/>
      <c r="EQ913" s="454"/>
      <c r="ER913" s="454"/>
      <c r="ES913" s="454"/>
      <c r="ET913" s="454"/>
      <c r="EU913" s="581"/>
      <c r="EV913" s="581"/>
      <c r="EW913" s="581"/>
      <c r="EX913" s="581"/>
      <c r="EY913" s="581"/>
      <c r="EZ913" s="581"/>
      <c r="FA913" s="581"/>
      <c r="FB913" s="581"/>
      <c r="FC913" s="581"/>
      <c r="FD913" s="581"/>
      <c r="FE913" s="581"/>
    </row>
    <row r="914" spans="1:161">
      <c r="A914" s="454"/>
      <c r="B914" s="653"/>
      <c r="C914" s="454"/>
      <c r="D914" s="454"/>
      <c r="E914" s="454"/>
      <c r="F914" s="504"/>
      <c r="G914" s="454"/>
      <c r="H914" s="454"/>
      <c r="I914" s="454"/>
      <c r="J914" s="454"/>
      <c r="K914" s="454"/>
      <c r="L914" s="454"/>
      <c r="M914" s="454"/>
      <c r="N914" s="454"/>
      <c r="O914" s="454"/>
      <c r="P914" s="454"/>
      <c r="Q914" s="454"/>
      <c r="R914" s="454"/>
      <c r="S914" s="454"/>
      <c r="T914" s="454"/>
      <c r="U914" s="454"/>
      <c r="V914" s="454"/>
      <c r="W914" s="454"/>
      <c r="X914" s="454"/>
      <c r="Y914" s="454"/>
      <c r="Z914" s="454"/>
      <c r="AA914" s="454"/>
      <c r="AB914" s="454"/>
      <c r="AC914" s="454"/>
      <c r="AD914" s="454"/>
      <c r="AE914" s="454"/>
      <c r="AF914" s="454"/>
      <c r="AG914" s="454"/>
      <c r="AH914" s="454"/>
      <c r="AI914" s="454"/>
      <c r="AJ914" s="454"/>
      <c r="AK914" s="454"/>
      <c r="AL914" s="454"/>
      <c r="AM914" s="454"/>
      <c r="AN914" s="454"/>
      <c r="AO914" s="454"/>
      <c r="AP914" s="454"/>
      <c r="AQ914" s="454"/>
      <c r="AR914" s="454"/>
      <c r="AS914" s="454"/>
      <c r="AT914" s="454"/>
      <c r="AU914" s="454"/>
      <c r="AV914" s="454"/>
      <c r="AW914" s="454"/>
      <c r="AX914" s="454"/>
      <c r="AY914" s="454"/>
      <c r="AZ914" s="454"/>
      <c r="BA914" s="454"/>
      <c r="BB914" s="454"/>
      <c r="BC914" s="454"/>
      <c r="BD914" s="454"/>
      <c r="BE914" s="454"/>
      <c r="BF914" s="454"/>
      <c r="BG914" s="454"/>
      <c r="BH914" s="454"/>
      <c r="BI914" s="454"/>
      <c r="BJ914" s="454"/>
      <c r="BK914" s="454"/>
      <c r="BL914" s="454"/>
      <c r="BM914" s="454"/>
      <c r="BN914" s="454"/>
      <c r="BO914" s="454"/>
      <c r="BP914" s="454"/>
      <c r="BQ914" s="454"/>
      <c r="BR914" s="454"/>
      <c r="BS914" s="454"/>
      <c r="BT914" s="454"/>
      <c r="BU914" s="454"/>
      <c r="BV914" s="454"/>
      <c r="BW914" s="454"/>
      <c r="BX914" s="454"/>
      <c r="BY914" s="454"/>
      <c r="BZ914" s="454"/>
      <c r="CA914" s="454"/>
      <c r="CB914" s="454"/>
      <c r="CC914" s="454"/>
      <c r="CD914" s="454"/>
      <c r="CE914" s="454"/>
      <c r="CF914" s="454"/>
      <c r="CG914" s="454"/>
      <c r="CH914" s="454"/>
      <c r="CI914" s="454"/>
      <c r="CJ914" s="454"/>
      <c r="CK914" s="454"/>
      <c r="CL914" s="454"/>
      <c r="CM914" s="454"/>
      <c r="CN914" s="454"/>
      <c r="CO914" s="454"/>
      <c r="CP914" s="454"/>
      <c r="CQ914" s="454"/>
      <c r="CR914" s="454"/>
      <c r="CS914" s="454"/>
      <c r="CT914" s="454"/>
      <c r="CU914" s="454"/>
      <c r="CV914" s="454"/>
      <c r="CW914" s="454"/>
      <c r="CX914" s="454"/>
      <c r="CY914" s="454"/>
      <c r="CZ914" s="454"/>
      <c r="DA914" s="454"/>
      <c r="DB914" s="454"/>
      <c r="DC914" s="454"/>
      <c r="DD914" s="454"/>
      <c r="DE914" s="454"/>
      <c r="DF914" s="454"/>
      <c r="DG914" s="454"/>
      <c r="DH914" s="454"/>
      <c r="DI914" s="454"/>
      <c r="DJ914" s="454"/>
      <c r="DK914" s="454"/>
      <c r="DL914" s="454"/>
      <c r="DM914" s="454"/>
      <c r="DN914" s="454"/>
      <c r="DO914" s="454"/>
      <c r="DP914" s="454"/>
      <c r="DQ914" s="454"/>
      <c r="DR914" s="454"/>
      <c r="DS914" s="454"/>
      <c r="DT914" s="454"/>
      <c r="DU914" s="454"/>
      <c r="DV914" s="454"/>
      <c r="DW914" s="454"/>
      <c r="DX914" s="454"/>
      <c r="DY914" s="454"/>
      <c r="DZ914" s="454"/>
      <c r="EA914" s="454"/>
      <c r="EB914" s="454"/>
      <c r="EC914" s="454"/>
      <c r="ED914" s="454"/>
      <c r="EE914" s="454"/>
      <c r="EF914" s="454"/>
      <c r="EG914" s="454"/>
      <c r="EH914" s="454"/>
      <c r="EI914" s="454"/>
      <c r="EJ914" s="454"/>
      <c r="EK914" s="454"/>
      <c r="EL914" s="454"/>
      <c r="EM914" s="454"/>
      <c r="EN914" s="454"/>
      <c r="EO914" s="454"/>
      <c r="EP914" s="454"/>
      <c r="EQ914" s="454"/>
      <c r="ER914" s="454"/>
      <c r="ES914" s="454"/>
      <c r="ET914" s="454"/>
      <c r="EU914" s="581"/>
      <c r="EV914" s="581"/>
      <c r="EW914" s="581"/>
      <c r="EX914" s="581"/>
      <c r="EY914" s="581"/>
      <c r="EZ914" s="581"/>
      <c r="FA914" s="581"/>
      <c r="FB914" s="581"/>
      <c r="FC914" s="581"/>
      <c r="FD914" s="581"/>
      <c r="FE914" s="581"/>
    </row>
    <row r="915" spans="1:161">
      <c r="A915" s="454"/>
      <c r="B915" s="653"/>
      <c r="C915" s="454"/>
      <c r="D915" s="454"/>
      <c r="E915" s="454"/>
      <c r="F915" s="504"/>
      <c r="G915" s="454"/>
      <c r="H915" s="454"/>
      <c r="I915" s="454"/>
      <c r="J915" s="454"/>
      <c r="K915" s="454"/>
      <c r="L915" s="454"/>
      <c r="M915" s="454"/>
      <c r="N915" s="454"/>
      <c r="O915" s="454"/>
      <c r="P915" s="454"/>
      <c r="Q915" s="454"/>
      <c r="R915" s="454"/>
      <c r="S915" s="454"/>
      <c r="T915" s="454"/>
      <c r="U915" s="454"/>
      <c r="V915" s="454"/>
      <c r="W915" s="454"/>
      <c r="X915" s="454"/>
      <c r="Y915" s="454"/>
      <c r="Z915" s="454"/>
      <c r="AA915" s="454"/>
      <c r="AB915" s="454"/>
      <c r="AC915" s="454"/>
      <c r="AD915" s="454"/>
      <c r="AE915" s="454"/>
      <c r="AF915" s="454"/>
      <c r="AG915" s="454"/>
      <c r="AH915" s="454"/>
      <c r="AI915" s="454"/>
      <c r="AJ915" s="454"/>
      <c r="AK915" s="454"/>
      <c r="AL915" s="454"/>
      <c r="AM915" s="454"/>
      <c r="AN915" s="454"/>
      <c r="AO915" s="454"/>
      <c r="AP915" s="454"/>
      <c r="AQ915" s="454"/>
      <c r="AR915" s="454"/>
      <c r="AS915" s="454"/>
      <c r="AT915" s="454"/>
      <c r="AU915" s="454"/>
      <c r="AV915" s="454"/>
      <c r="AW915" s="454"/>
      <c r="AX915" s="454"/>
      <c r="AY915" s="454"/>
      <c r="AZ915" s="454"/>
      <c r="BA915" s="454"/>
      <c r="BB915" s="454"/>
      <c r="BC915" s="454"/>
      <c r="BD915" s="454"/>
      <c r="BE915" s="454"/>
      <c r="BF915" s="454"/>
      <c r="BG915" s="454"/>
      <c r="BH915" s="454"/>
      <c r="BI915" s="454"/>
      <c r="BJ915" s="454"/>
      <c r="BK915" s="454"/>
      <c r="BL915" s="454"/>
      <c r="BM915" s="454"/>
      <c r="BN915" s="454"/>
      <c r="BO915" s="454"/>
      <c r="BP915" s="454"/>
      <c r="BQ915" s="454"/>
      <c r="BR915" s="454"/>
      <c r="BS915" s="454"/>
      <c r="BT915" s="454"/>
      <c r="BU915" s="454"/>
      <c r="BV915" s="454"/>
      <c r="BW915" s="454"/>
      <c r="BX915" s="454"/>
      <c r="BY915" s="454"/>
      <c r="BZ915" s="454"/>
      <c r="CA915" s="454"/>
      <c r="CB915" s="454"/>
      <c r="CC915" s="454"/>
      <c r="CD915" s="454"/>
      <c r="CE915" s="454"/>
      <c r="CF915" s="454"/>
      <c r="CG915" s="454"/>
      <c r="CH915" s="454"/>
      <c r="CI915" s="454"/>
      <c r="CJ915" s="454"/>
      <c r="CK915" s="454"/>
      <c r="CL915" s="454"/>
      <c r="CM915" s="454"/>
      <c r="CN915" s="454"/>
      <c r="CO915" s="454"/>
      <c r="CP915" s="454"/>
      <c r="CQ915" s="454"/>
      <c r="CR915" s="454"/>
      <c r="CS915" s="454"/>
      <c r="CT915" s="454"/>
      <c r="CU915" s="454"/>
      <c r="CV915" s="454"/>
      <c r="CW915" s="454"/>
      <c r="CX915" s="454"/>
      <c r="CY915" s="454"/>
      <c r="CZ915" s="454"/>
      <c r="DA915" s="454"/>
      <c r="DB915" s="454"/>
      <c r="DC915" s="454"/>
      <c r="DD915" s="454"/>
      <c r="DE915" s="454"/>
      <c r="DF915" s="454"/>
      <c r="DG915" s="454"/>
      <c r="DH915" s="454"/>
      <c r="DI915" s="454"/>
      <c r="DJ915" s="454"/>
      <c r="DK915" s="454"/>
      <c r="DL915" s="454"/>
      <c r="DM915" s="454"/>
      <c r="DN915" s="454"/>
      <c r="DO915" s="454"/>
      <c r="DP915" s="454"/>
      <c r="DQ915" s="454"/>
      <c r="DR915" s="454"/>
      <c r="DS915" s="454"/>
      <c r="DT915" s="454"/>
      <c r="DU915" s="454"/>
      <c r="DV915" s="454"/>
      <c r="DW915" s="454"/>
      <c r="DX915" s="454"/>
      <c r="DY915" s="454"/>
      <c r="DZ915" s="454"/>
      <c r="EA915" s="454"/>
      <c r="EB915" s="454"/>
      <c r="EC915" s="454"/>
      <c r="ED915" s="454"/>
      <c r="EE915" s="454"/>
      <c r="EF915" s="454"/>
      <c r="EG915" s="454"/>
      <c r="EH915" s="454"/>
      <c r="EI915" s="454"/>
      <c r="EJ915" s="454"/>
      <c r="EK915" s="454"/>
      <c r="EL915" s="454"/>
      <c r="EM915" s="454"/>
      <c r="EN915" s="454"/>
      <c r="EO915" s="454"/>
      <c r="EP915" s="454"/>
      <c r="EQ915" s="454"/>
      <c r="ER915" s="454"/>
      <c r="ES915" s="454"/>
      <c r="ET915" s="454"/>
      <c r="EU915" s="581"/>
      <c r="EV915" s="581"/>
      <c r="EW915" s="581"/>
      <c r="EX915" s="581"/>
      <c r="EY915" s="581"/>
      <c r="EZ915" s="581"/>
      <c r="FA915" s="581"/>
      <c r="FB915" s="581"/>
      <c r="FC915" s="581"/>
      <c r="FD915" s="581"/>
      <c r="FE915" s="581"/>
    </row>
    <row r="916" spans="1:161">
      <c r="A916" s="454"/>
      <c r="B916" s="653"/>
      <c r="C916" s="454"/>
      <c r="D916" s="454"/>
      <c r="E916" s="454"/>
      <c r="F916" s="504"/>
      <c r="G916" s="454"/>
      <c r="H916" s="454"/>
      <c r="I916" s="454"/>
      <c r="J916" s="454"/>
      <c r="K916" s="454"/>
      <c r="L916" s="454"/>
      <c r="M916" s="454"/>
      <c r="N916" s="454"/>
      <c r="O916" s="454"/>
      <c r="P916" s="454"/>
      <c r="Q916" s="454"/>
      <c r="R916" s="454"/>
      <c r="S916" s="454"/>
      <c r="T916" s="454"/>
      <c r="U916" s="454"/>
      <c r="V916" s="454"/>
      <c r="W916" s="454"/>
      <c r="X916" s="454"/>
      <c r="Y916" s="454"/>
      <c r="Z916" s="454"/>
      <c r="AA916" s="454"/>
      <c r="AB916" s="454"/>
      <c r="AC916" s="454"/>
      <c r="AD916" s="454"/>
      <c r="AE916" s="454"/>
      <c r="AF916" s="454"/>
      <c r="AG916" s="454"/>
      <c r="AH916" s="454"/>
      <c r="AI916" s="454"/>
      <c r="AJ916" s="454"/>
      <c r="AK916" s="454"/>
      <c r="AL916" s="454"/>
      <c r="AM916" s="454"/>
      <c r="AN916" s="454"/>
      <c r="AO916" s="454"/>
      <c r="AP916" s="454"/>
      <c r="AQ916" s="454"/>
      <c r="AR916" s="454"/>
      <c r="AS916" s="454"/>
      <c r="AT916" s="454"/>
      <c r="AU916" s="454"/>
      <c r="AV916" s="454"/>
      <c r="AW916" s="454"/>
      <c r="AX916" s="454"/>
      <c r="AY916" s="454"/>
      <c r="AZ916" s="454"/>
      <c r="BA916" s="454"/>
      <c r="BB916" s="454"/>
      <c r="BC916" s="454"/>
      <c r="BD916" s="454"/>
      <c r="BE916" s="454"/>
      <c r="BF916" s="454"/>
      <c r="BG916" s="454"/>
      <c r="BH916" s="454"/>
      <c r="BI916" s="454"/>
      <c r="BJ916" s="454"/>
      <c r="BK916" s="454"/>
      <c r="BL916" s="454"/>
      <c r="BM916" s="454"/>
      <c r="BN916" s="454"/>
      <c r="BO916" s="454"/>
      <c r="BP916" s="454"/>
      <c r="BQ916" s="454"/>
      <c r="BR916" s="454"/>
      <c r="BS916" s="454"/>
      <c r="BT916" s="454"/>
      <c r="BU916" s="454"/>
      <c r="BV916" s="454"/>
      <c r="BW916" s="454"/>
      <c r="BX916" s="454"/>
      <c r="BY916" s="454"/>
      <c r="BZ916" s="454"/>
      <c r="CA916" s="454"/>
      <c r="CB916" s="454"/>
      <c r="CC916" s="454"/>
      <c r="CD916" s="454"/>
      <c r="CE916" s="454"/>
      <c r="CF916" s="454"/>
      <c r="CG916" s="454"/>
      <c r="CH916" s="454"/>
      <c r="CI916" s="454"/>
      <c r="CJ916" s="454"/>
      <c r="CK916" s="454"/>
      <c r="CL916" s="454"/>
      <c r="CM916" s="454"/>
      <c r="CN916" s="454"/>
      <c r="CO916" s="454"/>
      <c r="CP916" s="454"/>
      <c r="CQ916" s="454"/>
      <c r="CR916" s="454"/>
      <c r="CS916" s="454"/>
      <c r="CT916" s="454"/>
      <c r="CU916" s="454"/>
      <c r="CV916" s="454"/>
      <c r="CW916" s="454"/>
      <c r="CX916" s="454"/>
      <c r="CY916" s="454"/>
      <c r="CZ916" s="454"/>
      <c r="DA916" s="454"/>
      <c r="DB916" s="454"/>
      <c r="DC916" s="454"/>
      <c r="DD916" s="454"/>
      <c r="DE916" s="454"/>
      <c r="DF916" s="454"/>
      <c r="DG916" s="454"/>
      <c r="DH916" s="454"/>
      <c r="DI916" s="454"/>
      <c r="DJ916" s="454"/>
      <c r="DK916" s="454"/>
      <c r="DL916" s="454"/>
      <c r="DM916" s="454"/>
      <c r="DN916" s="454"/>
      <c r="DO916" s="454"/>
      <c r="DP916" s="454"/>
      <c r="DQ916" s="454"/>
      <c r="DR916" s="454"/>
      <c r="DS916" s="454"/>
      <c r="DT916" s="454"/>
      <c r="DU916" s="454"/>
      <c r="DV916" s="454"/>
      <c r="DW916" s="454"/>
      <c r="DX916" s="454"/>
      <c r="DY916" s="454"/>
      <c r="DZ916" s="454"/>
      <c r="EA916" s="454"/>
      <c r="EB916" s="454"/>
      <c r="EC916" s="454"/>
      <c r="ED916" s="454"/>
      <c r="EE916" s="454"/>
      <c r="EF916" s="454"/>
      <c r="EG916" s="454"/>
      <c r="EH916" s="454"/>
      <c r="EI916" s="454"/>
      <c r="EJ916" s="454"/>
      <c r="EK916" s="454"/>
      <c r="EL916" s="454"/>
      <c r="EM916" s="454"/>
      <c r="EN916" s="454"/>
      <c r="EO916" s="454"/>
      <c r="EP916" s="454"/>
      <c r="EQ916" s="454"/>
      <c r="ER916" s="454"/>
      <c r="ES916" s="454"/>
      <c r="ET916" s="454"/>
      <c r="EU916" s="581"/>
      <c r="EV916" s="581"/>
      <c r="EW916" s="581"/>
      <c r="EX916" s="581"/>
      <c r="EY916" s="581"/>
      <c r="EZ916" s="581"/>
      <c r="FA916" s="581"/>
      <c r="FB916" s="581"/>
      <c r="FC916" s="581"/>
      <c r="FD916" s="581"/>
      <c r="FE916" s="581"/>
    </row>
    <row r="917" spans="1:161">
      <c r="A917" s="454"/>
      <c r="B917" s="653"/>
      <c r="C917" s="454"/>
      <c r="D917" s="454"/>
      <c r="E917" s="454"/>
      <c r="F917" s="504"/>
      <c r="G917" s="454"/>
      <c r="H917" s="454"/>
      <c r="I917" s="454"/>
      <c r="J917" s="454"/>
      <c r="K917" s="454"/>
      <c r="L917" s="454"/>
      <c r="M917" s="454"/>
      <c r="N917" s="454"/>
      <c r="O917" s="454"/>
      <c r="P917" s="454"/>
      <c r="Q917" s="454"/>
      <c r="R917" s="454"/>
      <c r="S917" s="454"/>
      <c r="T917" s="454"/>
      <c r="U917" s="454"/>
      <c r="V917" s="454"/>
      <c r="W917" s="454"/>
      <c r="X917" s="454"/>
      <c r="Y917" s="454"/>
      <c r="Z917" s="454"/>
      <c r="AA917" s="454"/>
      <c r="AB917" s="454"/>
      <c r="AC917" s="454"/>
      <c r="AD917" s="454"/>
      <c r="AE917" s="454"/>
      <c r="AF917" s="454"/>
      <c r="AG917" s="454"/>
      <c r="AH917" s="454"/>
      <c r="AI917" s="454"/>
      <c r="AJ917" s="454"/>
      <c r="AK917" s="454"/>
      <c r="AL917" s="454"/>
      <c r="AM917" s="454"/>
      <c r="AN917" s="454"/>
      <c r="AO917" s="454"/>
      <c r="AP917" s="454"/>
      <c r="AQ917" s="454"/>
      <c r="AR917" s="454"/>
      <c r="AS917" s="454"/>
      <c r="AT917" s="454"/>
      <c r="AU917" s="454"/>
      <c r="AV917" s="454"/>
      <c r="AW917" s="454"/>
      <c r="AX917" s="454"/>
      <c r="AY917" s="454"/>
      <c r="AZ917" s="454"/>
      <c r="BA917" s="454"/>
      <c r="BB917" s="454"/>
      <c r="BC917" s="454"/>
      <c r="BD917" s="454"/>
      <c r="BE917" s="454"/>
      <c r="BF917" s="454"/>
      <c r="BG917" s="454"/>
      <c r="BH917" s="454"/>
      <c r="BI917" s="454"/>
      <c r="BJ917" s="454"/>
      <c r="BK917" s="454"/>
      <c r="BL917" s="454"/>
      <c r="BM917" s="454"/>
      <c r="BN917" s="454"/>
      <c r="BO917" s="454"/>
      <c r="BP917" s="454"/>
      <c r="BQ917" s="454"/>
      <c r="BR917" s="454"/>
      <c r="BS917" s="454"/>
      <c r="BT917" s="454"/>
      <c r="BU917" s="454"/>
      <c r="BV917" s="454"/>
      <c r="BW917" s="454"/>
      <c r="BX917" s="454"/>
      <c r="BY917" s="454"/>
      <c r="BZ917" s="454"/>
      <c r="CA917" s="454"/>
      <c r="CB917" s="454"/>
      <c r="CC917" s="454"/>
      <c r="CD917" s="454"/>
      <c r="CE917" s="454"/>
      <c r="CF917" s="454"/>
      <c r="CG917" s="454"/>
      <c r="CH917" s="454"/>
      <c r="CI917" s="454"/>
      <c r="CJ917" s="454"/>
      <c r="CK917" s="454"/>
      <c r="CL917" s="454"/>
      <c r="CM917" s="454"/>
      <c r="CN917" s="454"/>
      <c r="CO917" s="454"/>
      <c r="CP917" s="454"/>
      <c r="CQ917" s="454"/>
      <c r="CR917" s="454"/>
      <c r="CS917" s="454"/>
      <c r="CT917" s="454"/>
      <c r="CU917" s="454"/>
      <c r="CV917" s="454"/>
      <c r="CW917" s="454"/>
      <c r="CX917" s="454"/>
      <c r="CY917" s="454"/>
      <c r="CZ917" s="454"/>
      <c r="DA917" s="454"/>
      <c r="DB917" s="454"/>
      <c r="DC917" s="454"/>
      <c r="DD917" s="454"/>
      <c r="DE917" s="454"/>
      <c r="DF917" s="454"/>
      <c r="DG917" s="454"/>
      <c r="DH917" s="454"/>
      <c r="DI917" s="454"/>
      <c r="DJ917" s="454"/>
      <c r="DK917" s="454"/>
      <c r="DL917" s="454"/>
      <c r="DM917" s="454"/>
      <c r="DN917" s="454"/>
      <c r="DO917" s="454"/>
      <c r="DP917" s="454"/>
      <c r="DQ917" s="454"/>
      <c r="DR917" s="454"/>
      <c r="DS917" s="454"/>
      <c r="DT917" s="454"/>
      <c r="DU917" s="454"/>
      <c r="DV917" s="454"/>
      <c r="DW917" s="454"/>
      <c r="DX917" s="454"/>
      <c r="DY917" s="454"/>
      <c r="DZ917" s="454"/>
      <c r="EA917" s="454"/>
      <c r="EB917" s="454"/>
      <c r="EC917" s="454"/>
      <c r="ED917" s="454"/>
      <c r="EE917" s="454"/>
      <c r="EF917" s="454"/>
      <c r="EG917" s="454"/>
      <c r="EH917" s="454"/>
      <c r="EI917" s="454"/>
      <c r="EJ917" s="454"/>
      <c r="EK917" s="454"/>
      <c r="EL917" s="454"/>
      <c r="EM917" s="454"/>
      <c r="EN917" s="454"/>
      <c r="EO917" s="454"/>
      <c r="EP917" s="454"/>
      <c r="EQ917" s="454"/>
      <c r="ER917" s="454"/>
      <c r="ES917" s="454"/>
      <c r="ET917" s="454"/>
      <c r="EU917" s="581"/>
      <c r="EV917" s="581"/>
      <c r="EW917" s="581"/>
      <c r="EX917" s="581"/>
      <c r="EY917" s="581"/>
      <c r="EZ917" s="581"/>
      <c r="FA917" s="581"/>
      <c r="FB917" s="581"/>
      <c r="FC917" s="581"/>
      <c r="FD917" s="581"/>
      <c r="FE917" s="581"/>
    </row>
    <row r="918" spans="1:161">
      <c r="A918" s="454"/>
      <c r="B918" s="653"/>
      <c r="C918" s="454"/>
      <c r="D918" s="454"/>
      <c r="E918" s="454"/>
      <c r="F918" s="504"/>
      <c r="G918" s="454"/>
      <c r="H918" s="454"/>
      <c r="I918" s="454"/>
      <c r="J918" s="454"/>
      <c r="K918" s="454"/>
      <c r="L918" s="454"/>
      <c r="M918" s="454"/>
      <c r="N918" s="454"/>
      <c r="O918" s="454"/>
      <c r="P918" s="454"/>
      <c r="Q918" s="454"/>
      <c r="R918" s="454"/>
      <c r="S918" s="454"/>
      <c r="T918" s="454"/>
      <c r="U918" s="454"/>
      <c r="V918" s="454"/>
      <c r="W918" s="454"/>
      <c r="X918" s="454"/>
      <c r="Y918" s="454"/>
      <c r="Z918" s="454"/>
      <c r="AA918" s="454"/>
      <c r="AB918" s="454"/>
      <c r="AC918" s="454"/>
      <c r="AD918" s="454"/>
      <c r="AE918" s="454"/>
      <c r="AF918" s="454"/>
      <c r="AG918" s="454"/>
      <c r="AH918" s="454"/>
      <c r="AI918" s="454"/>
      <c r="AJ918" s="454"/>
      <c r="AK918" s="454"/>
      <c r="AL918" s="454"/>
      <c r="AM918" s="454"/>
      <c r="AN918" s="454"/>
      <c r="AO918" s="454"/>
      <c r="AP918" s="454"/>
      <c r="AQ918" s="454"/>
      <c r="AR918" s="454"/>
      <c r="AS918" s="454"/>
      <c r="AT918" s="454"/>
      <c r="AU918" s="454"/>
      <c r="AV918" s="454"/>
      <c r="AW918" s="454"/>
      <c r="AX918" s="454"/>
      <c r="AY918" s="454"/>
      <c r="AZ918" s="454"/>
      <c r="BA918" s="454"/>
      <c r="BB918" s="454"/>
      <c r="BC918" s="454"/>
      <c r="BD918" s="454"/>
      <c r="BE918" s="454"/>
      <c r="BF918" s="454"/>
      <c r="BG918" s="454"/>
      <c r="BH918" s="454"/>
      <c r="BI918" s="454"/>
      <c r="BJ918" s="454"/>
      <c r="BK918" s="454"/>
      <c r="BL918" s="454"/>
      <c r="BM918" s="454"/>
      <c r="BN918" s="454"/>
      <c r="BO918" s="454"/>
      <c r="BP918" s="454"/>
      <c r="BQ918" s="454"/>
      <c r="BR918" s="454"/>
      <c r="BS918" s="454"/>
      <c r="BT918" s="454"/>
      <c r="BU918" s="454"/>
      <c r="BV918" s="454"/>
      <c r="BW918" s="454"/>
      <c r="BX918" s="454"/>
      <c r="BY918" s="454"/>
      <c r="BZ918" s="454"/>
      <c r="CA918" s="454"/>
      <c r="CB918" s="454"/>
      <c r="CC918" s="454"/>
      <c r="CD918" s="454"/>
      <c r="CE918" s="454"/>
      <c r="CF918" s="454"/>
      <c r="CG918" s="454"/>
      <c r="CH918" s="454"/>
      <c r="CI918" s="454"/>
      <c r="CJ918" s="454"/>
      <c r="CK918" s="454"/>
      <c r="CL918" s="454"/>
      <c r="CM918" s="454"/>
      <c r="CN918" s="454"/>
      <c r="CO918" s="454"/>
      <c r="CP918" s="454"/>
      <c r="CQ918" s="454"/>
      <c r="CR918" s="454"/>
      <c r="CS918" s="454"/>
      <c r="CT918" s="454"/>
      <c r="CU918" s="454"/>
      <c r="CV918" s="454"/>
      <c r="CW918" s="454"/>
      <c r="CX918" s="454"/>
      <c r="CY918" s="454"/>
      <c r="CZ918" s="454"/>
      <c r="DA918" s="454"/>
      <c r="DB918" s="454"/>
      <c r="DC918" s="454"/>
      <c r="DD918" s="454"/>
      <c r="DE918" s="454"/>
      <c r="DF918" s="454"/>
      <c r="DG918" s="454"/>
      <c r="DH918" s="454"/>
      <c r="DI918" s="454"/>
      <c r="DJ918" s="454"/>
      <c r="DK918" s="454"/>
      <c r="DL918" s="454"/>
      <c r="DM918" s="454"/>
      <c r="DN918" s="454"/>
      <c r="DO918" s="454"/>
      <c r="DP918" s="454"/>
      <c r="DQ918" s="454"/>
      <c r="DR918" s="454"/>
      <c r="DS918" s="454"/>
      <c r="DT918" s="454"/>
      <c r="DU918" s="454"/>
      <c r="DV918" s="454"/>
      <c r="DW918" s="454"/>
      <c r="DX918" s="454"/>
      <c r="DY918" s="454"/>
      <c r="DZ918" s="454"/>
      <c r="EA918" s="454"/>
      <c r="EB918" s="454"/>
      <c r="EC918" s="454"/>
      <c r="ED918" s="454"/>
      <c r="EE918" s="454"/>
      <c r="EF918" s="454"/>
      <c r="EG918" s="454"/>
      <c r="EH918" s="454"/>
      <c r="EI918" s="454"/>
      <c r="EJ918" s="454"/>
      <c r="EK918" s="454"/>
      <c r="EL918" s="454"/>
      <c r="EM918" s="454"/>
      <c r="EN918" s="454"/>
      <c r="EO918" s="454"/>
      <c r="EP918" s="454"/>
      <c r="EQ918" s="454"/>
      <c r="ER918" s="454"/>
      <c r="ES918" s="454"/>
      <c r="ET918" s="454"/>
      <c r="EU918" s="581"/>
      <c r="EV918" s="581"/>
      <c r="EW918" s="581"/>
      <c r="EX918" s="581"/>
      <c r="EY918" s="581"/>
      <c r="EZ918" s="581"/>
      <c r="FA918" s="581"/>
      <c r="FB918" s="581"/>
      <c r="FC918" s="581"/>
      <c r="FD918" s="581"/>
      <c r="FE918" s="581"/>
    </row>
    <row r="919" spans="1:161">
      <c r="A919" s="454"/>
      <c r="B919" s="653"/>
      <c r="C919" s="454"/>
      <c r="D919" s="454"/>
      <c r="E919" s="454"/>
      <c r="F919" s="504"/>
      <c r="G919" s="454"/>
      <c r="H919" s="454"/>
      <c r="I919" s="454"/>
      <c r="J919" s="454"/>
      <c r="K919" s="454"/>
      <c r="L919" s="454"/>
      <c r="M919" s="454"/>
      <c r="N919" s="454"/>
      <c r="O919" s="454"/>
      <c r="P919" s="454"/>
      <c r="Q919" s="454"/>
      <c r="R919" s="454"/>
      <c r="S919" s="454"/>
      <c r="T919" s="454"/>
      <c r="U919" s="454"/>
      <c r="V919" s="454"/>
      <c r="W919" s="454"/>
      <c r="X919" s="454"/>
      <c r="Y919" s="454"/>
      <c r="Z919" s="454"/>
      <c r="AA919" s="454"/>
      <c r="AB919" s="454"/>
      <c r="AC919" s="454"/>
      <c r="AD919" s="454"/>
      <c r="AE919" s="454"/>
      <c r="AF919" s="454"/>
      <c r="AG919" s="454"/>
      <c r="AH919" s="454"/>
      <c r="AI919" s="454"/>
      <c r="AJ919" s="454"/>
      <c r="AK919" s="454"/>
      <c r="AL919" s="454"/>
      <c r="AM919" s="454"/>
      <c r="AN919" s="454"/>
      <c r="AO919" s="454"/>
      <c r="AP919" s="454"/>
      <c r="AQ919" s="454"/>
      <c r="AR919" s="454"/>
      <c r="AS919" s="454"/>
      <c r="AT919" s="454"/>
      <c r="AU919" s="454"/>
      <c r="AV919" s="454"/>
      <c r="AW919" s="454"/>
      <c r="AX919" s="454"/>
      <c r="AY919" s="454"/>
      <c r="AZ919" s="454"/>
      <c r="BA919" s="454"/>
      <c r="BB919" s="454"/>
      <c r="BC919" s="454"/>
      <c r="BD919" s="454"/>
      <c r="BE919" s="454"/>
      <c r="BF919" s="454"/>
      <c r="BG919" s="454"/>
      <c r="BH919" s="454"/>
      <c r="BI919" s="454"/>
      <c r="BJ919" s="454"/>
      <c r="BK919" s="454"/>
      <c r="BL919" s="454"/>
      <c r="BM919" s="454"/>
      <c r="BN919" s="454"/>
      <c r="BO919" s="454"/>
      <c r="BP919" s="454"/>
      <c r="BQ919" s="454"/>
      <c r="BR919" s="454"/>
      <c r="BS919" s="454"/>
      <c r="BT919" s="454"/>
      <c r="BU919" s="454"/>
      <c r="BV919" s="454"/>
      <c r="BW919" s="454"/>
      <c r="BX919" s="454"/>
      <c r="BY919" s="454"/>
      <c r="BZ919" s="454"/>
      <c r="CA919" s="454"/>
      <c r="CB919" s="454"/>
      <c r="CC919" s="454"/>
      <c r="CD919" s="454"/>
      <c r="CE919" s="454"/>
      <c r="CF919" s="454"/>
      <c r="CG919" s="454"/>
      <c r="CH919" s="454"/>
      <c r="CI919" s="454"/>
      <c r="CJ919" s="454"/>
      <c r="CK919" s="454"/>
      <c r="CL919" s="454"/>
      <c r="CM919" s="454"/>
      <c r="CN919" s="454"/>
      <c r="CO919" s="454"/>
      <c r="CP919" s="454"/>
      <c r="CQ919" s="454"/>
      <c r="CR919" s="454"/>
      <c r="CS919" s="454"/>
      <c r="CT919" s="454"/>
      <c r="CU919" s="454"/>
      <c r="CV919" s="454"/>
      <c r="CW919" s="454"/>
      <c r="CX919" s="454"/>
      <c r="CY919" s="454"/>
      <c r="CZ919" s="454"/>
      <c r="DA919" s="454"/>
      <c r="DB919" s="454"/>
      <c r="DC919" s="454"/>
      <c r="DD919" s="454"/>
      <c r="DE919" s="454"/>
      <c r="DF919" s="454"/>
      <c r="DG919" s="454"/>
      <c r="DH919" s="454"/>
      <c r="DI919" s="454"/>
      <c r="DJ919" s="454"/>
      <c r="DK919" s="454"/>
      <c r="DL919" s="454"/>
      <c r="DM919" s="454"/>
      <c r="DN919" s="454"/>
      <c r="DO919" s="454"/>
      <c r="DP919" s="454"/>
      <c r="DQ919" s="454"/>
      <c r="DR919" s="454"/>
      <c r="DS919" s="454"/>
      <c r="DT919" s="454"/>
      <c r="DU919" s="454"/>
      <c r="DV919" s="454"/>
      <c r="DW919" s="454"/>
      <c r="DX919" s="454"/>
      <c r="DY919" s="454"/>
      <c r="DZ919" s="454"/>
      <c r="EA919" s="454"/>
      <c r="EB919" s="454"/>
      <c r="EC919" s="454"/>
      <c r="ED919" s="454"/>
      <c r="EE919" s="454"/>
      <c r="EF919" s="454"/>
      <c r="EG919" s="454"/>
      <c r="EH919" s="454"/>
      <c r="EI919" s="454"/>
      <c r="EJ919" s="454"/>
      <c r="EK919" s="454"/>
      <c r="EL919" s="454"/>
      <c r="EM919" s="454"/>
      <c r="EN919" s="454"/>
      <c r="EO919" s="454"/>
      <c r="EP919" s="454"/>
      <c r="EQ919" s="454"/>
      <c r="ER919" s="454"/>
      <c r="ES919" s="454"/>
      <c r="ET919" s="454"/>
      <c r="EU919" s="581"/>
      <c r="EV919" s="581"/>
      <c r="EW919" s="581"/>
      <c r="EX919" s="581"/>
      <c r="EY919" s="581"/>
      <c r="EZ919" s="581"/>
      <c r="FA919" s="581"/>
      <c r="FB919" s="581"/>
      <c r="FC919" s="581"/>
      <c r="FD919" s="581"/>
      <c r="FE919" s="581"/>
    </row>
    <row r="920" spans="1:161">
      <c r="A920" s="454"/>
      <c r="B920" s="653"/>
      <c r="C920" s="454"/>
      <c r="D920" s="454"/>
      <c r="E920" s="454"/>
      <c r="F920" s="504"/>
      <c r="G920" s="454"/>
      <c r="H920" s="454"/>
      <c r="I920" s="454"/>
      <c r="J920" s="454"/>
      <c r="K920" s="454"/>
      <c r="L920" s="454"/>
      <c r="M920" s="454"/>
      <c r="N920" s="454"/>
      <c r="O920" s="454"/>
      <c r="P920" s="454"/>
      <c r="Q920" s="454"/>
      <c r="R920" s="454"/>
      <c r="S920" s="454"/>
      <c r="T920" s="454"/>
      <c r="U920" s="454"/>
      <c r="V920" s="454"/>
      <c r="W920" s="454"/>
      <c r="X920" s="454"/>
      <c r="Y920" s="454"/>
      <c r="Z920" s="454"/>
      <c r="AA920" s="454"/>
      <c r="AB920" s="454"/>
      <c r="AC920" s="454"/>
      <c r="AD920" s="454"/>
      <c r="AE920" s="454"/>
      <c r="AF920" s="454"/>
      <c r="AG920" s="454"/>
      <c r="AH920" s="454"/>
      <c r="AI920" s="454"/>
      <c r="AJ920" s="454"/>
      <c r="AK920" s="454"/>
      <c r="AL920" s="454"/>
      <c r="AM920" s="454"/>
      <c r="AN920" s="454"/>
      <c r="AO920" s="454"/>
      <c r="AP920" s="454"/>
      <c r="AQ920" s="454"/>
      <c r="AR920" s="454"/>
      <c r="AS920" s="454"/>
      <c r="AT920" s="454"/>
      <c r="AU920" s="454"/>
      <c r="AV920" s="454"/>
      <c r="AW920" s="454"/>
      <c r="AX920" s="454"/>
      <c r="AY920" s="454"/>
      <c r="AZ920" s="454"/>
      <c r="BA920" s="454"/>
      <c r="BB920" s="454"/>
      <c r="BC920" s="454"/>
      <c r="BD920" s="454"/>
      <c r="BE920" s="454"/>
      <c r="BF920" s="454"/>
      <c r="BG920" s="454"/>
      <c r="BH920" s="454"/>
      <c r="BI920" s="454"/>
      <c r="BJ920" s="454"/>
      <c r="BK920" s="454"/>
      <c r="BL920" s="454"/>
      <c r="BM920" s="454"/>
      <c r="BN920" s="454"/>
      <c r="BO920" s="454"/>
      <c r="BP920" s="454"/>
      <c r="BQ920" s="454"/>
      <c r="BR920" s="454"/>
      <c r="BS920" s="454"/>
      <c r="BT920" s="454"/>
      <c r="BU920" s="454"/>
      <c r="BV920" s="454"/>
      <c r="BW920" s="454"/>
      <c r="BX920" s="454"/>
      <c r="BY920" s="454"/>
      <c r="BZ920" s="454"/>
      <c r="CA920" s="454"/>
      <c r="CB920" s="454"/>
      <c r="CC920" s="454"/>
      <c r="CD920" s="454"/>
      <c r="CE920" s="454"/>
      <c r="CF920" s="454"/>
      <c r="CG920" s="454"/>
      <c r="CH920" s="454"/>
      <c r="CI920" s="454"/>
      <c r="CJ920" s="454"/>
      <c r="CK920" s="454"/>
      <c r="CL920" s="454"/>
      <c r="CM920" s="454"/>
      <c r="CN920" s="454"/>
      <c r="CO920" s="454"/>
      <c r="CP920" s="454"/>
      <c r="CQ920" s="454"/>
      <c r="CR920" s="454"/>
      <c r="CS920" s="454"/>
      <c r="CT920" s="454"/>
      <c r="CU920" s="454"/>
      <c r="CV920" s="454"/>
      <c r="CW920" s="454"/>
      <c r="CX920" s="454"/>
      <c r="CY920" s="454"/>
      <c r="CZ920" s="454"/>
      <c r="DA920" s="454"/>
      <c r="DB920" s="454"/>
      <c r="DC920" s="454"/>
      <c r="DD920" s="454"/>
      <c r="DE920" s="454"/>
      <c r="DF920" s="454"/>
      <c r="DG920" s="454"/>
      <c r="DH920" s="454"/>
      <c r="DI920" s="454"/>
      <c r="DJ920" s="454"/>
      <c r="DK920" s="454"/>
      <c r="DL920" s="454"/>
      <c r="DM920" s="454"/>
      <c r="DN920" s="454"/>
      <c r="DO920" s="454"/>
      <c r="DP920" s="454"/>
      <c r="DQ920" s="454"/>
      <c r="DR920" s="454"/>
      <c r="DS920" s="454"/>
      <c r="DT920" s="454"/>
      <c r="DU920" s="454"/>
      <c r="DV920" s="454"/>
      <c r="DW920" s="454"/>
      <c r="DX920" s="454"/>
      <c r="DY920" s="454"/>
      <c r="DZ920" s="454"/>
      <c r="EA920" s="454"/>
      <c r="EB920" s="454"/>
      <c r="EC920" s="454"/>
      <c r="ED920" s="454"/>
      <c r="EE920" s="454"/>
      <c r="EF920" s="454"/>
      <c r="EG920" s="454"/>
      <c r="EH920" s="454"/>
      <c r="EI920" s="454"/>
      <c r="EJ920" s="454"/>
      <c r="EK920" s="454"/>
      <c r="EL920" s="454"/>
      <c r="EM920" s="454"/>
      <c r="EN920" s="454"/>
      <c r="EO920" s="454"/>
      <c r="EP920" s="454"/>
      <c r="EQ920" s="454"/>
      <c r="ER920" s="454"/>
      <c r="ES920" s="454"/>
      <c r="ET920" s="454"/>
      <c r="EU920" s="581"/>
      <c r="EV920" s="581"/>
      <c r="EW920" s="581"/>
      <c r="EX920" s="581"/>
      <c r="EY920" s="581"/>
      <c r="EZ920" s="581"/>
      <c r="FA920" s="581"/>
      <c r="FB920" s="581"/>
      <c r="FC920" s="581"/>
      <c r="FD920" s="581"/>
      <c r="FE920" s="581"/>
    </row>
    <row r="921" spans="1:161">
      <c r="A921" s="454"/>
      <c r="B921" s="653"/>
      <c r="C921" s="454"/>
      <c r="D921" s="454"/>
      <c r="E921" s="454"/>
      <c r="F921" s="504"/>
      <c r="G921" s="454"/>
      <c r="H921" s="454"/>
      <c r="I921" s="454"/>
      <c r="J921" s="454"/>
      <c r="K921" s="454"/>
      <c r="L921" s="454"/>
      <c r="M921" s="454"/>
      <c r="N921" s="454"/>
      <c r="O921" s="454"/>
      <c r="P921" s="454"/>
      <c r="Q921" s="454"/>
      <c r="R921" s="454"/>
      <c r="S921" s="454"/>
      <c r="T921" s="454"/>
      <c r="U921" s="454"/>
      <c r="V921" s="454"/>
      <c r="W921" s="454"/>
      <c r="X921" s="454"/>
      <c r="Y921" s="454"/>
      <c r="Z921" s="454"/>
      <c r="AA921" s="454"/>
      <c r="AB921" s="454"/>
      <c r="AC921" s="454"/>
      <c r="AD921" s="454"/>
      <c r="AE921" s="454"/>
      <c r="AF921" s="454"/>
      <c r="AG921" s="454"/>
      <c r="AH921" s="454"/>
      <c r="AI921" s="454"/>
      <c r="AJ921" s="454"/>
      <c r="AK921" s="454"/>
      <c r="AL921" s="454"/>
      <c r="AM921" s="454"/>
      <c r="AN921" s="454"/>
      <c r="AO921" s="454"/>
      <c r="AP921" s="454"/>
      <c r="AQ921" s="454"/>
      <c r="AR921" s="454"/>
      <c r="AS921" s="454"/>
      <c r="AT921" s="454"/>
      <c r="AU921" s="454"/>
      <c r="AV921" s="454"/>
      <c r="AW921" s="454"/>
      <c r="AX921" s="454"/>
      <c r="AY921" s="454"/>
      <c r="AZ921" s="454"/>
      <c r="BA921" s="454"/>
      <c r="BB921" s="454"/>
      <c r="BC921" s="454"/>
      <c r="BD921" s="454"/>
      <c r="BE921" s="454"/>
      <c r="BF921" s="454"/>
      <c r="BG921" s="454"/>
      <c r="BH921" s="454"/>
      <c r="BI921" s="454"/>
      <c r="BJ921" s="454"/>
      <c r="BK921" s="454"/>
      <c r="BL921" s="454"/>
      <c r="BM921" s="454"/>
      <c r="BN921" s="454"/>
      <c r="BO921" s="454"/>
      <c r="BP921" s="454"/>
      <c r="BQ921" s="454"/>
      <c r="BR921" s="454"/>
      <c r="BS921" s="454"/>
      <c r="BT921" s="454"/>
      <c r="BU921" s="454"/>
      <c r="BV921" s="454"/>
      <c r="BW921" s="454"/>
      <c r="BX921" s="454"/>
      <c r="BY921" s="454"/>
      <c r="BZ921" s="454"/>
      <c r="CA921" s="454"/>
      <c r="CB921" s="454"/>
      <c r="CC921" s="454"/>
      <c r="CD921" s="454"/>
      <c r="CE921" s="454"/>
      <c r="CF921" s="454"/>
      <c r="CG921" s="454"/>
      <c r="CH921" s="454"/>
      <c r="CI921" s="454"/>
      <c r="CJ921" s="454"/>
      <c r="CK921" s="454"/>
      <c r="CL921" s="454"/>
      <c r="CM921" s="454"/>
      <c r="CN921" s="454"/>
      <c r="CO921" s="454"/>
      <c r="CP921" s="454"/>
      <c r="CQ921" s="454"/>
      <c r="CR921" s="454"/>
      <c r="CS921" s="454"/>
      <c r="CT921" s="454"/>
      <c r="CU921" s="454"/>
      <c r="CV921" s="454"/>
      <c r="CW921" s="454"/>
      <c r="CX921" s="454"/>
      <c r="CY921" s="454"/>
      <c r="CZ921" s="454"/>
      <c r="DA921" s="454"/>
      <c r="DB921" s="454"/>
      <c r="DC921" s="454"/>
      <c r="DD921" s="454"/>
      <c r="DE921" s="454"/>
      <c r="DF921" s="454"/>
      <c r="DG921" s="454"/>
      <c r="DH921" s="454"/>
      <c r="DI921" s="454"/>
      <c r="DJ921" s="454"/>
      <c r="DK921" s="454"/>
      <c r="DL921" s="454"/>
      <c r="DM921" s="454"/>
      <c r="DN921" s="454"/>
      <c r="DO921" s="454"/>
      <c r="DP921" s="454"/>
      <c r="DQ921" s="454"/>
      <c r="DR921" s="454"/>
      <c r="DS921" s="454"/>
      <c r="DT921" s="454"/>
      <c r="DU921" s="454"/>
      <c r="DV921" s="454"/>
      <c r="DW921" s="454"/>
      <c r="DX921" s="454"/>
      <c r="DY921" s="454"/>
      <c r="DZ921" s="454"/>
      <c r="EA921" s="454"/>
      <c r="EB921" s="454"/>
      <c r="EC921" s="454"/>
      <c r="ED921" s="454"/>
      <c r="EE921" s="454"/>
      <c r="EF921" s="454"/>
      <c r="EG921" s="454"/>
      <c r="EH921" s="454"/>
      <c r="EI921" s="454"/>
      <c r="EJ921" s="454"/>
      <c r="EK921" s="454"/>
      <c r="EL921" s="454"/>
      <c r="EM921" s="454"/>
      <c r="EN921" s="454"/>
      <c r="EO921" s="454"/>
      <c r="EP921" s="454"/>
      <c r="EQ921" s="454"/>
      <c r="ER921" s="454"/>
      <c r="ES921" s="454"/>
      <c r="ET921" s="454"/>
      <c r="EU921" s="581"/>
      <c r="EV921" s="581"/>
      <c r="EW921" s="581"/>
      <c r="EX921" s="581"/>
      <c r="EY921" s="581"/>
      <c r="EZ921" s="581"/>
      <c r="FA921" s="581"/>
      <c r="FB921" s="581"/>
      <c r="FC921" s="581"/>
      <c r="FD921" s="581"/>
      <c r="FE921" s="581"/>
    </row>
    <row r="922" spans="1:161">
      <c r="A922" s="454"/>
      <c r="B922" s="653"/>
      <c r="C922" s="454"/>
      <c r="D922" s="454"/>
      <c r="E922" s="454"/>
      <c r="F922" s="504"/>
      <c r="G922" s="454"/>
      <c r="H922" s="454"/>
      <c r="I922" s="454"/>
      <c r="J922" s="454"/>
      <c r="K922" s="454"/>
      <c r="L922" s="454"/>
      <c r="M922" s="454"/>
      <c r="N922" s="454"/>
      <c r="O922" s="454"/>
      <c r="P922" s="454"/>
      <c r="Q922" s="454"/>
      <c r="R922" s="454"/>
      <c r="S922" s="454"/>
      <c r="T922" s="454"/>
      <c r="U922" s="454"/>
      <c r="V922" s="454"/>
      <c r="W922" s="454"/>
      <c r="X922" s="454"/>
      <c r="Y922" s="454"/>
      <c r="Z922" s="454"/>
      <c r="AA922" s="454"/>
      <c r="AB922" s="454"/>
      <c r="AC922" s="454"/>
      <c r="AD922" s="454"/>
      <c r="AE922" s="454"/>
      <c r="AF922" s="454"/>
      <c r="AG922" s="454"/>
      <c r="AH922" s="454"/>
      <c r="AI922" s="454"/>
      <c r="AJ922" s="454"/>
      <c r="AK922" s="454"/>
      <c r="AL922" s="454"/>
      <c r="AM922" s="454"/>
      <c r="AN922" s="454"/>
      <c r="AO922" s="454"/>
      <c r="AP922" s="454"/>
      <c r="AQ922" s="454"/>
      <c r="AR922" s="454"/>
      <c r="AS922" s="454"/>
      <c r="AT922" s="454"/>
      <c r="AU922" s="454"/>
      <c r="AV922" s="454"/>
      <c r="AW922" s="454"/>
      <c r="AX922" s="454"/>
      <c r="AY922" s="454"/>
      <c r="AZ922" s="454"/>
      <c r="BA922" s="454"/>
      <c r="BB922" s="454"/>
      <c r="BC922" s="454"/>
      <c r="BD922" s="454"/>
      <c r="BE922" s="454"/>
      <c r="BF922" s="454"/>
      <c r="BG922" s="454"/>
      <c r="BH922" s="454"/>
      <c r="BI922" s="454"/>
      <c r="BJ922" s="454"/>
      <c r="BK922" s="454"/>
      <c r="BL922" s="454"/>
      <c r="BM922" s="454"/>
      <c r="BN922" s="454"/>
      <c r="BO922" s="454"/>
      <c r="BP922" s="454"/>
      <c r="BQ922" s="454"/>
      <c r="BR922" s="454"/>
      <c r="BS922" s="454"/>
      <c r="BT922" s="454"/>
      <c r="BU922" s="454"/>
      <c r="BV922" s="454"/>
      <c r="BW922" s="454"/>
      <c r="BX922" s="454"/>
      <c r="BY922" s="454"/>
      <c r="BZ922" s="454"/>
      <c r="CA922" s="454"/>
      <c r="CB922" s="454"/>
      <c r="CC922" s="454"/>
      <c r="CD922" s="454"/>
      <c r="CE922" s="454"/>
      <c r="CF922" s="454"/>
      <c r="CG922" s="454"/>
      <c r="CH922" s="454"/>
      <c r="CI922" s="454"/>
      <c r="CJ922" s="454"/>
      <c r="CK922" s="454"/>
      <c r="CL922" s="454"/>
      <c r="CM922" s="454"/>
      <c r="CN922" s="454"/>
      <c r="CO922" s="454"/>
      <c r="CP922" s="454"/>
      <c r="CQ922" s="454"/>
      <c r="CR922" s="454"/>
      <c r="CS922" s="454"/>
      <c r="CT922" s="454"/>
      <c r="CU922" s="454"/>
      <c r="CV922" s="454"/>
      <c r="CW922" s="454"/>
      <c r="CX922" s="454"/>
      <c r="CY922" s="454"/>
      <c r="CZ922" s="454"/>
      <c r="DA922" s="454"/>
      <c r="DB922" s="454"/>
      <c r="DC922" s="454"/>
      <c r="DD922" s="454"/>
      <c r="DE922" s="454"/>
      <c r="DF922" s="454"/>
      <c r="DG922" s="454"/>
      <c r="DH922" s="454"/>
      <c r="DI922" s="454"/>
      <c r="DJ922" s="454"/>
      <c r="DK922" s="454"/>
      <c r="DL922" s="454"/>
      <c r="DM922" s="454"/>
      <c r="DN922" s="454"/>
      <c r="DO922" s="454"/>
      <c r="DP922" s="454"/>
      <c r="DQ922" s="454"/>
      <c r="DR922" s="454"/>
      <c r="DS922" s="454"/>
      <c r="DT922" s="454"/>
      <c r="DU922" s="454"/>
      <c r="DV922" s="454"/>
      <c r="DW922" s="454"/>
      <c r="DX922" s="454"/>
      <c r="DY922" s="454"/>
      <c r="DZ922" s="454"/>
      <c r="EA922" s="454"/>
      <c r="EB922" s="454"/>
      <c r="EC922" s="454"/>
      <c r="ED922" s="454"/>
      <c r="EE922" s="454"/>
      <c r="EF922" s="454"/>
      <c r="EG922" s="454"/>
      <c r="EH922" s="454"/>
      <c r="EI922" s="454"/>
      <c r="EJ922" s="454"/>
      <c r="EK922" s="454"/>
      <c r="EL922" s="454"/>
      <c r="EM922" s="454"/>
      <c r="EN922" s="454"/>
      <c r="EO922" s="454"/>
      <c r="EP922" s="454"/>
      <c r="EQ922" s="454"/>
      <c r="ER922" s="454"/>
      <c r="ES922" s="454"/>
      <c r="ET922" s="454"/>
      <c r="EU922" s="581"/>
      <c r="EV922" s="581"/>
      <c r="EW922" s="581"/>
      <c r="EX922" s="581"/>
      <c r="EY922" s="581"/>
      <c r="EZ922" s="581"/>
      <c r="FA922" s="581"/>
      <c r="FB922" s="581"/>
      <c r="FC922" s="581"/>
      <c r="FD922" s="581"/>
      <c r="FE922" s="581"/>
    </row>
    <row r="923" spans="1:161">
      <c r="A923" s="454"/>
      <c r="B923" s="653"/>
      <c r="C923" s="454"/>
      <c r="D923" s="454"/>
      <c r="E923" s="454"/>
      <c r="F923" s="504"/>
      <c r="G923" s="454"/>
      <c r="H923" s="454"/>
      <c r="I923" s="454"/>
      <c r="J923" s="454"/>
      <c r="K923" s="454"/>
      <c r="L923" s="454"/>
      <c r="M923" s="454"/>
      <c r="N923" s="454"/>
      <c r="O923" s="454"/>
      <c r="P923" s="454"/>
      <c r="Q923" s="454"/>
      <c r="R923" s="454"/>
      <c r="S923" s="454"/>
      <c r="T923" s="454"/>
      <c r="U923" s="454"/>
      <c r="V923" s="454"/>
      <c r="W923" s="454"/>
      <c r="X923" s="454"/>
      <c r="Y923" s="454"/>
      <c r="Z923" s="454"/>
      <c r="AA923" s="454"/>
      <c r="AB923" s="454"/>
      <c r="AC923" s="454"/>
      <c r="AD923" s="454"/>
      <c r="AE923" s="454"/>
      <c r="AF923" s="454"/>
      <c r="AG923" s="454"/>
      <c r="AH923" s="454"/>
      <c r="AI923" s="454"/>
      <c r="AJ923" s="454"/>
      <c r="AK923" s="454"/>
      <c r="AL923" s="454"/>
      <c r="AM923" s="454"/>
      <c r="AN923" s="454"/>
      <c r="AO923" s="454"/>
      <c r="AP923" s="454"/>
      <c r="AQ923" s="454"/>
      <c r="AR923" s="454"/>
      <c r="AS923" s="454"/>
      <c r="AT923" s="454"/>
      <c r="AU923" s="454"/>
      <c r="AV923" s="454"/>
      <c r="AW923" s="454"/>
      <c r="AX923" s="454"/>
      <c r="AY923" s="454"/>
      <c r="AZ923" s="454"/>
      <c r="BA923" s="454"/>
      <c r="BB923" s="454"/>
      <c r="BC923" s="454"/>
      <c r="BD923" s="454"/>
      <c r="BE923" s="454"/>
      <c r="BF923" s="454"/>
      <c r="BG923" s="454"/>
      <c r="BH923" s="454"/>
      <c r="BI923" s="454"/>
      <c r="BJ923" s="454"/>
      <c r="BK923" s="454"/>
      <c r="BL923" s="454"/>
      <c r="BM923" s="454"/>
      <c r="BN923" s="454"/>
      <c r="BO923" s="454"/>
      <c r="BP923" s="454"/>
      <c r="BQ923" s="454"/>
      <c r="BR923" s="454"/>
      <c r="BS923" s="454"/>
      <c r="BT923" s="454"/>
      <c r="BU923" s="454"/>
      <c r="BV923" s="454"/>
      <c r="BW923" s="454"/>
      <c r="BX923" s="454"/>
      <c r="BY923" s="454"/>
      <c r="BZ923" s="454"/>
      <c r="CA923" s="454"/>
      <c r="CB923" s="454"/>
      <c r="CC923" s="454"/>
      <c r="CD923" s="454"/>
      <c r="CE923" s="454"/>
      <c r="CF923" s="454"/>
      <c r="CG923" s="454"/>
      <c r="CH923" s="454"/>
      <c r="CI923" s="454"/>
      <c r="CJ923" s="454"/>
      <c r="CK923" s="454"/>
      <c r="CL923" s="454"/>
      <c r="CM923" s="454"/>
      <c r="CN923" s="454"/>
      <c r="CO923" s="454"/>
      <c r="CP923" s="454"/>
      <c r="CQ923" s="454"/>
      <c r="CR923" s="454"/>
      <c r="CS923" s="454"/>
      <c r="CT923" s="454"/>
      <c r="CU923" s="454"/>
      <c r="CV923" s="454"/>
      <c r="CW923" s="454"/>
      <c r="CX923" s="454"/>
      <c r="CY923" s="454"/>
      <c r="CZ923" s="454"/>
      <c r="DA923" s="454"/>
      <c r="DB923" s="454"/>
      <c r="DC923" s="454"/>
      <c r="DD923" s="454"/>
      <c r="DE923" s="454"/>
      <c r="DF923" s="454"/>
      <c r="DG923" s="454"/>
      <c r="DH923" s="454"/>
      <c r="DI923" s="454"/>
      <c r="DJ923" s="454"/>
      <c r="DK923" s="454"/>
      <c r="DL923" s="454"/>
      <c r="DM923" s="454"/>
      <c r="DN923" s="454"/>
      <c r="DO923" s="454"/>
      <c r="DP923" s="454"/>
      <c r="DQ923" s="454"/>
      <c r="DR923" s="454"/>
      <c r="DS923" s="454"/>
      <c r="DT923" s="454"/>
      <c r="DU923" s="454"/>
      <c r="DV923" s="454"/>
      <c r="DW923" s="454"/>
      <c r="DX923" s="454"/>
      <c r="DY923" s="454"/>
      <c r="DZ923" s="454"/>
      <c r="EA923" s="454"/>
      <c r="EB923" s="454"/>
      <c r="EC923" s="454"/>
      <c r="ED923" s="454"/>
      <c r="EE923" s="454"/>
      <c r="EF923" s="454"/>
      <c r="EG923" s="454"/>
      <c r="EH923" s="454"/>
      <c r="EI923" s="454"/>
      <c r="EJ923" s="454"/>
      <c r="EK923" s="454"/>
      <c r="EL923" s="454"/>
      <c r="EM923" s="454"/>
      <c r="EN923" s="454"/>
      <c r="EO923" s="454"/>
      <c r="EP923" s="454"/>
      <c r="EQ923" s="454"/>
      <c r="ER923" s="454"/>
      <c r="ES923" s="454"/>
      <c r="ET923" s="454"/>
      <c r="EU923" s="581"/>
      <c r="EV923" s="581"/>
      <c r="EW923" s="581"/>
      <c r="EX923" s="581"/>
      <c r="EY923" s="581"/>
      <c r="EZ923" s="581"/>
      <c r="FA923" s="581"/>
      <c r="FB923" s="581"/>
      <c r="FC923" s="581"/>
      <c r="FD923" s="581"/>
      <c r="FE923" s="581"/>
    </row>
    <row r="924" spans="1:161">
      <c r="A924" s="454"/>
      <c r="B924" s="653"/>
      <c r="C924" s="454"/>
      <c r="D924" s="454"/>
      <c r="E924" s="454"/>
      <c r="F924" s="504"/>
      <c r="G924" s="454"/>
      <c r="H924" s="454"/>
      <c r="I924" s="454"/>
      <c r="J924" s="454"/>
      <c r="K924" s="454"/>
      <c r="L924" s="454"/>
      <c r="M924" s="454"/>
      <c r="N924" s="454"/>
      <c r="O924" s="454"/>
      <c r="P924" s="454"/>
      <c r="Q924" s="454"/>
      <c r="R924" s="454"/>
      <c r="S924" s="454"/>
      <c r="T924" s="454"/>
      <c r="U924" s="454"/>
      <c r="V924" s="454"/>
      <c r="W924" s="454"/>
      <c r="X924" s="454"/>
      <c r="Y924" s="454"/>
      <c r="Z924" s="454"/>
      <c r="AA924" s="454"/>
      <c r="AB924" s="454"/>
      <c r="AC924" s="454"/>
      <c r="AD924" s="454"/>
      <c r="AE924" s="454"/>
      <c r="AF924" s="454"/>
      <c r="AG924" s="454"/>
      <c r="AH924" s="454"/>
      <c r="AI924" s="454"/>
      <c r="AJ924" s="454"/>
      <c r="AK924" s="454"/>
      <c r="AL924" s="454"/>
      <c r="AM924" s="454"/>
      <c r="AN924" s="454"/>
      <c r="AO924" s="454"/>
      <c r="AP924" s="454"/>
      <c r="AQ924" s="454"/>
      <c r="AR924" s="454"/>
      <c r="AS924" s="454"/>
      <c r="AT924" s="454"/>
      <c r="AU924" s="454"/>
      <c r="AV924" s="454"/>
      <c r="AW924" s="454"/>
      <c r="AX924" s="454"/>
      <c r="AY924" s="454"/>
      <c r="AZ924" s="454"/>
      <c r="BA924" s="454"/>
      <c r="BB924" s="454"/>
      <c r="BC924" s="454"/>
      <c r="BD924" s="454"/>
      <c r="BE924" s="454"/>
      <c r="BF924" s="454"/>
      <c r="BG924" s="454"/>
      <c r="BH924" s="454"/>
      <c r="BI924" s="454"/>
      <c r="BJ924" s="454"/>
      <c r="BK924" s="454"/>
      <c r="BL924" s="454"/>
      <c r="BM924" s="454"/>
      <c r="BN924" s="454"/>
      <c r="BO924" s="454"/>
      <c r="BP924" s="454"/>
      <c r="BQ924" s="454"/>
      <c r="BR924" s="454"/>
      <c r="BS924" s="454"/>
      <c r="BT924" s="454"/>
      <c r="BU924" s="454"/>
      <c r="BV924" s="454"/>
      <c r="BW924" s="454"/>
      <c r="BX924" s="454"/>
      <c r="BY924" s="454"/>
      <c r="BZ924" s="454"/>
      <c r="CA924" s="454"/>
      <c r="CB924" s="454"/>
      <c r="CC924" s="454"/>
      <c r="CD924" s="454"/>
      <c r="CE924" s="454"/>
      <c r="CF924" s="454"/>
      <c r="CG924" s="454"/>
      <c r="CH924" s="454"/>
      <c r="CI924" s="454"/>
      <c r="CJ924" s="454"/>
      <c r="CK924" s="454"/>
      <c r="CL924" s="454"/>
      <c r="CM924" s="454"/>
      <c r="CN924" s="454"/>
      <c r="CO924" s="454"/>
      <c r="CP924" s="454"/>
      <c r="CQ924" s="454"/>
      <c r="CR924" s="454"/>
      <c r="CS924" s="454"/>
      <c r="CT924" s="454"/>
      <c r="CU924" s="454"/>
      <c r="CV924" s="454"/>
      <c r="CW924" s="454"/>
      <c r="CX924" s="454"/>
      <c r="CY924" s="454"/>
      <c r="CZ924" s="454"/>
      <c r="DA924" s="454"/>
      <c r="DB924" s="454"/>
      <c r="DC924" s="454"/>
      <c r="DD924" s="454"/>
      <c r="DE924" s="454"/>
      <c r="DF924" s="454"/>
      <c r="DG924" s="454"/>
      <c r="DH924" s="454"/>
      <c r="DI924" s="454"/>
      <c r="DJ924" s="454"/>
      <c r="DK924" s="454"/>
      <c r="DL924" s="454"/>
      <c r="DM924" s="454"/>
      <c r="DN924" s="454"/>
      <c r="DO924" s="454"/>
      <c r="DP924" s="454"/>
      <c r="DQ924" s="454"/>
      <c r="DR924" s="454"/>
      <c r="DS924" s="454"/>
      <c r="DT924" s="454"/>
      <c r="DU924" s="454"/>
      <c r="DV924" s="454"/>
      <c r="DW924" s="454"/>
      <c r="DX924" s="454"/>
      <c r="DY924" s="454"/>
      <c r="DZ924" s="454"/>
      <c r="EA924" s="454"/>
      <c r="EB924" s="454"/>
      <c r="EC924" s="454"/>
      <c r="ED924" s="454"/>
      <c r="EE924" s="454"/>
      <c r="EF924" s="454"/>
      <c r="EG924" s="454"/>
      <c r="EH924" s="454"/>
      <c r="EI924" s="454"/>
      <c r="EJ924" s="454"/>
      <c r="EK924" s="454"/>
      <c r="EL924" s="454"/>
      <c r="EM924" s="454"/>
      <c r="EN924" s="454"/>
      <c r="EO924" s="454"/>
      <c r="EP924" s="454"/>
      <c r="EQ924" s="454"/>
      <c r="ER924" s="454"/>
      <c r="ES924" s="454"/>
      <c r="ET924" s="454"/>
      <c r="EU924" s="581"/>
      <c r="EV924" s="581"/>
      <c r="EW924" s="581"/>
      <c r="EX924" s="581"/>
      <c r="EY924" s="581"/>
      <c r="EZ924" s="581"/>
      <c r="FA924" s="581"/>
      <c r="FB924" s="581"/>
      <c r="FC924" s="581"/>
      <c r="FD924" s="581"/>
      <c r="FE924" s="581"/>
    </row>
    <row r="925" spans="1:161">
      <c r="A925" s="454"/>
      <c r="B925" s="653"/>
      <c r="C925" s="454"/>
      <c r="D925" s="454"/>
      <c r="E925" s="454"/>
      <c r="F925" s="504"/>
      <c r="G925" s="454"/>
      <c r="H925" s="454"/>
      <c r="I925" s="454"/>
      <c r="J925" s="454"/>
      <c r="K925" s="454"/>
      <c r="L925" s="454"/>
      <c r="M925" s="454"/>
      <c r="N925" s="454"/>
      <c r="O925" s="454"/>
      <c r="P925" s="454"/>
      <c r="Q925" s="454"/>
      <c r="R925" s="454"/>
      <c r="S925" s="454"/>
      <c r="T925" s="454"/>
      <c r="U925" s="454"/>
      <c r="V925" s="454"/>
      <c r="W925" s="454"/>
      <c r="X925" s="454"/>
      <c r="Y925" s="454"/>
      <c r="Z925" s="454"/>
      <c r="AA925" s="454"/>
      <c r="AB925" s="454"/>
      <c r="AC925" s="454"/>
      <c r="AD925" s="454"/>
      <c r="AE925" s="454"/>
      <c r="AF925" s="454"/>
      <c r="AG925" s="454"/>
      <c r="AH925" s="454"/>
      <c r="AI925" s="454"/>
      <c r="AJ925" s="454"/>
      <c r="AK925" s="454"/>
      <c r="AL925" s="454"/>
      <c r="AM925" s="454"/>
      <c r="AN925" s="454"/>
      <c r="AO925" s="454"/>
      <c r="AP925" s="454"/>
      <c r="AQ925" s="454"/>
      <c r="AR925" s="454"/>
      <c r="AS925" s="454"/>
      <c r="AT925" s="454"/>
      <c r="AU925" s="454"/>
      <c r="AV925" s="454"/>
      <c r="AW925" s="454"/>
      <c r="AX925" s="454"/>
      <c r="AY925" s="454"/>
      <c r="AZ925" s="454"/>
      <c r="BA925" s="454"/>
      <c r="BB925" s="454"/>
      <c r="BC925" s="454"/>
      <c r="BD925" s="454"/>
      <c r="BE925" s="454"/>
      <c r="BF925" s="454"/>
      <c r="BG925" s="454"/>
      <c r="BH925" s="454"/>
      <c r="BI925" s="454"/>
      <c r="BJ925" s="454"/>
      <c r="BK925" s="454"/>
      <c r="BL925" s="454"/>
      <c r="BM925" s="454"/>
      <c r="BN925" s="454"/>
      <c r="BO925" s="454"/>
      <c r="BP925" s="454"/>
      <c r="BQ925" s="454"/>
      <c r="BR925" s="454"/>
      <c r="BS925" s="454"/>
      <c r="BT925" s="454"/>
      <c r="BU925" s="454"/>
      <c r="BV925" s="454"/>
      <c r="BW925" s="454"/>
      <c r="BX925" s="454"/>
      <c r="BY925" s="454"/>
      <c r="BZ925" s="454"/>
      <c r="CA925" s="454"/>
      <c r="CB925" s="454"/>
      <c r="CC925" s="454"/>
      <c r="CD925" s="454"/>
      <c r="CE925" s="454"/>
      <c r="CF925" s="454"/>
      <c r="CG925" s="454"/>
      <c r="CH925" s="454"/>
      <c r="CI925" s="454"/>
      <c r="CJ925" s="454"/>
      <c r="CK925" s="454"/>
      <c r="CL925" s="454"/>
      <c r="CM925" s="454"/>
      <c r="CN925" s="454"/>
      <c r="CO925" s="454"/>
      <c r="CP925" s="454"/>
      <c r="CQ925" s="454"/>
      <c r="CR925" s="454"/>
      <c r="CS925" s="454"/>
      <c r="CT925" s="454"/>
      <c r="CU925" s="454"/>
      <c r="CV925" s="454"/>
      <c r="CW925" s="454"/>
      <c r="CX925" s="454"/>
      <c r="CY925" s="454"/>
      <c r="CZ925" s="454"/>
      <c r="DA925" s="454"/>
      <c r="DB925" s="454"/>
      <c r="DC925" s="454"/>
      <c r="DD925" s="454"/>
      <c r="DE925" s="454"/>
      <c r="DF925" s="454"/>
      <c r="DG925" s="454"/>
      <c r="DH925" s="454"/>
      <c r="DI925" s="454"/>
      <c r="DJ925" s="454"/>
      <c r="DK925" s="454"/>
      <c r="DL925" s="454"/>
      <c r="DM925" s="454"/>
      <c r="DN925" s="454"/>
      <c r="DO925" s="454"/>
      <c r="DP925" s="454"/>
      <c r="DQ925" s="454"/>
      <c r="DR925" s="454"/>
      <c r="DS925" s="454"/>
      <c r="DT925" s="454"/>
      <c r="DU925" s="454"/>
      <c r="DV925" s="454"/>
      <c r="DW925" s="454"/>
      <c r="DX925" s="454"/>
      <c r="DY925" s="454"/>
      <c r="DZ925" s="454"/>
      <c r="EA925" s="454"/>
      <c r="EB925" s="454"/>
      <c r="EC925" s="454"/>
      <c r="ED925" s="454"/>
      <c r="EE925" s="454"/>
      <c r="EF925" s="454"/>
      <c r="EG925" s="454"/>
      <c r="EH925" s="454"/>
      <c r="EI925" s="454"/>
      <c r="EJ925" s="454"/>
      <c r="EK925" s="454"/>
      <c r="EL925" s="454"/>
      <c r="EM925" s="454"/>
      <c r="EN925" s="454"/>
      <c r="EO925" s="454"/>
      <c r="EP925" s="454"/>
      <c r="EQ925" s="454"/>
      <c r="ER925" s="454"/>
      <c r="ES925" s="454"/>
      <c r="ET925" s="454"/>
      <c r="EU925" s="581"/>
      <c r="EV925" s="581"/>
      <c r="EW925" s="581"/>
      <c r="EX925" s="581"/>
      <c r="EY925" s="581"/>
      <c r="EZ925" s="581"/>
      <c r="FA925" s="581"/>
      <c r="FB925" s="581"/>
      <c r="FC925" s="581"/>
      <c r="FD925" s="581"/>
      <c r="FE925" s="581"/>
    </row>
    <row r="926" spans="1:161">
      <c r="A926" s="454"/>
      <c r="B926" s="653"/>
      <c r="C926" s="454"/>
      <c r="D926" s="454"/>
      <c r="E926" s="454"/>
      <c r="F926" s="504"/>
      <c r="G926" s="454"/>
      <c r="H926" s="454"/>
      <c r="I926" s="454"/>
      <c r="J926" s="454"/>
      <c r="K926" s="454"/>
      <c r="L926" s="454"/>
      <c r="M926" s="454"/>
      <c r="N926" s="454"/>
      <c r="O926" s="454"/>
      <c r="P926" s="454"/>
      <c r="Q926" s="454"/>
      <c r="R926" s="454"/>
      <c r="S926" s="454"/>
      <c r="T926" s="454"/>
      <c r="U926" s="454"/>
      <c r="V926" s="454"/>
      <c r="W926" s="454"/>
      <c r="X926" s="454"/>
      <c r="Y926" s="454"/>
      <c r="Z926" s="454"/>
      <c r="AA926" s="454"/>
      <c r="AB926" s="454"/>
      <c r="AC926" s="454"/>
      <c r="AD926" s="454"/>
      <c r="AE926" s="454"/>
      <c r="AF926" s="454"/>
      <c r="AG926" s="454"/>
      <c r="AH926" s="454"/>
      <c r="AI926" s="454"/>
      <c r="AJ926" s="454"/>
      <c r="AK926" s="454"/>
      <c r="AL926" s="454"/>
      <c r="AM926" s="454"/>
      <c r="AN926" s="454"/>
      <c r="AO926" s="454"/>
      <c r="AP926" s="454"/>
      <c r="AQ926" s="454"/>
      <c r="AR926" s="454"/>
      <c r="AS926" s="454"/>
      <c r="AT926" s="454"/>
      <c r="AU926" s="454"/>
      <c r="AV926" s="454"/>
      <c r="AW926" s="454"/>
      <c r="AX926" s="454"/>
      <c r="AY926" s="454"/>
      <c r="AZ926" s="454"/>
      <c r="BA926" s="454"/>
      <c r="BB926" s="454"/>
      <c r="BC926" s="454"/>
      <c r="BD926" s="454"/>
      <c r="BE926" s="454"/>
      <c r="BF926" s="454"/>
      <c r="BG926" s="454"/>
      <c r="BH926" s="454"/>
      <c r="BI926" s="454"/>
      <c r="BJ926" s="454"/>
      <c r="BK926" s="454"/>
      <c r="BL926" s="454"/>
      <c r="BM926" s="454"/>
      <c r="BN926" s="454"/>
      <c r="BO926" s="454"/>
      <c r="BP926" s="454"/>
      <c r="BQ926" s="454"/>
      <c r="BR926" s="454"/>
      <c r="BS926" s="454"/>
      <c r="BT926" s="454"/>
      <c r="BU926" s="454"/>
      <c r="BV926" s="454"/>
      <c r="BW926" s="454"/>
      <c r="BX926" s="454"/>
      <c r="BY926" s="454"/>
      <c r="BZ926" s="454"/>
      <c r="CA926" s="454"/>
      <c r="CB926" s="454"/>
      <c r="CC926" s="454"/>
      <c r="CD926" s="454"/>
      <c r="CE926" s="454"/>
      <c r="CF926" s="454"/>
      <c r="CG926" s="454"/>
      <c r="CH926" s="454"/>
      <c r="CI926" s="454"/>
      <c r="CJ926" s="454"/>
      <c r="CK926" s="454"/>
      <c r="CL926" s="454"/>
      <c r="CM926" s="454"/>
      <c r="CN926" s="454"/>
      <c r="CO926" s="454"/>
      <c r="CP926" s="454"/>
      <c r="CQ926" s="454"/>
      <c r="CR926" s="454"/>
      <c r="CS926" s="454"/>
      <c r="CT926" s="454"/>
      <c r="CU926" s="454"/>
      <c r="CV926" s="454"/>
      <c r="CW926" s="454"/>
      <c r="CX926" s="454"/>
      <c r="CY926" s="454"/>
      <c r="CZ926" s="454"/>
      <c r="DA926" s="454"/>
      <c r="DB926" s="454"/>
      <c r="DC926" s="454"/>
      <c r="DD926" s="454"/>
      <c r="DE926" s="454"/>
      <c r="DF926" s="454"/>
      <c r="DG926" s="454"/>
      <c r="DH926" s="454"/>
      <c r="DI926" s="454"/>
      <c r="DJ926" s="454"/>
      <c r="DK926" s="454"/>
      <c r="DL926" s="454"/>
      <c r="DM926" s="454"/>
      <c r="DN926" s="454"/>
      <c r="DO926" s="454"/>
      <c r="DP926" s="454"/>
      <c r="DQ926" s="454"/>
      <c r="DR926" s="454"/>
      <c r="DS926" s="454"/>
      <c r="DT926" s="454"/>
      <c r="DU926" s="454"/>
      <c r="DV926" s="454"/>
      <c r="DW926" s="454"/>
      <c r="DX926" s="454"/>
      <c r="DY926" s="454"/>
      <c r="DZ926" s="454"/>
      <c r="EA926" s="454"/>
      <c r="EB926" s="454"/>
      <c r="EC926" s="454"/>
      <c r="ED926" s="454"/>
      <c r="EE926" s="454"/>
      <c r="EF926" s="454"/>
      <c r="EG926" s="454"/>
      <c r="EH926" s="454"/>
      <c r="EI926" s="454"/>
      <c r="EJ926" s="454"/>
      <c r="EK926" s="454"/>
      <c r="EL926" s="454"/>
      <c r="EM926" s="454"/>
      <c r="EN926" s="454"/>
      <c r="EO926" s="454"/>
      <c r="EP926" s="454"/>
      <c r="EQ926" s="454"/>
      <c r="ER926" s="454"/>
      <c r="ES926" s="454"/>
      <c r="ET926" s="454"/>
      <c r="EU926" s="581"/>
      <c r="EV926" s="581"/>
      <c r="EW926" s="581"/>
      <c r="EX926" s="581"/>
      <c r="EY926" s="581"/>
      <c r="EZ926" s="581"/>
      <c r="FA926" s="581"/>
      <c r="FB926" s="581"/>
      <c r="FC926" s="581"/>
      <c r="FD926" s="581"/>
      <c r="FE926" s="581"/>
    </row>
    <row r="927" spans="1:161">
      <c r="A927" s="454"/>
      <c r="B927" s="653"/>
      <c r="C927" s="454"/>
      <c r="D927" s="454"/>
      <c r="E927" s="454"/>
      <c r="F927" s="504"/>
      <c r="G927" s="454"/>
      <c r="H927" s="454"/>
      <c r="I927" s="454"/>
      <c r="J927" s="454"/>
      <c r="K927" s="454"/>
      <c r="L927" s="454"/>
      <c r="M927" s="454"/>
      <c r="N927" s="454"/>
      <c r="O927" s="454"/>
      <c r="P927" s="454"/>
      <c r="Q927" s="454"/>
      <c r="R927" s="454"/>
      <c r="S927" s="454"/>
      <c r="T927" s="454"/>
      <c r="U927" s="454"/>
      <c r="V927" s="454"/>
      <c r="W927" s="454"/>
      <c r="X927" s="454"/>
      <c r="Y927" s="454"/>
      <c r="Z927" s="454"/>
      <c r="AA927" s="454"/>
      <c r="AB927" s="454"/>
      <c r="AC927" s="454"/>
      <c r="AD927" s="454"/>
      <c r="AE927" s="454"/>
      <c r="AF927" s="454"/>
      <c r="AG927" s="454"/>
      <c r="AH927" s="454"/>
      <c r="AI927" s="454"/>
      <c r="AJ927" s="454"/>
      <c r="AK927" s="454"/>
      <c r="AL927" s="454"/>
      <c r="AM927" s="454"/>
      <c r="AN927" s="454"/>
      <c r="AO927" s="454"/>
      <c r="AP927" s="454"/>
      <c r="AQ927" s="454"/>
      <c r="AR927" s="454"/>
      <c r="AS927" s="454"/>
      <c r="AT927" s="454"/>
      <c r="AU927" s="454"/>
      <c r="AV927" s="454"/>
      <c r="AW927" s="454"/>
      <c r="AX927" s="454"/>
      <c r="AY927" s="454"/>
      <c r="AZ927" s="454"/>
      <c r="BA927" s="454"/>
      <c r="BB927" s="454"/>
      <c r="BC927" s="454"/>
      <c r="BD927" s="454"/>
      <c r="BE927" s="454"/>
      <c r="BF927" s="454"/>
      <c r="BG927" s="454"/>
      <c r="BH927" s="454"/>
      <c r="BI927" s="454"/>
      <c r="BJ927" s="454"/>
      <c r="BK927" s="454"/>
      <c r="BL927" s="454"/>
      <c r="BM927" s="454"/>
      <c r="BN927" s="454"/>
      <c r="BO927" s="454"/>
      <c r="BP927" s="454"/>
      <c r="BQ927" s="454"/>
      <c r="BR927" s="454"/>
      <c r="BS927" s="454"/>
      <c r="BT927" s="454"/>
      <c r="BU927" s="454"/>
      <c r="BV927" s="454"/>
      <c r="BW927" s="454"/>
      <c r="BX927" s="454"/>
      <c r="BY927" s="454"/>
      <c r="BZ927" s="454"/>
      <c r="CA927" s="454"/>
      <c r="CB927" s="454"/>
      <c r="CC927" s="454"/>
      <c r="CD927" s="454"/>
      <c r="CE927" s="454"/>
      <c r="CF927" s="454"/>
      <c r="CG927" s="454"/>
      <c r="CH927" s="454"/>
      <c r="CI927" s="454"/>
      <c r="CJ927" s="454"/>
      <c r="CK927" s="454"/>
      <c r="CL927" s="454"/>
      <c r="CM927" s="454"/>
      <c r="CN927" s="454"/>
      <c r="CO927" s="454"/>
      <c r="CP927" s="454"/>
      <c r="CQ927" s="454"/>
      <c r="CR927" s="454"/>
      <c r="CS927" s="454"/>
      <c r="CT927" s="454"/>
      <c r="CU927" s="454"/>
      <c r="CV927" s="454"/>
      <c r="CW927" s="454"/>
      <c r="CX927" s="454"/>
      <c r="CY927" s="454"/>
      <c r="CZ927" s="454"/>
      <c r="DA927" s="454"/>
      <c r="DB927" s="454"/>
      <c r="DC927" s="454"/>
      <c r="DD927" s="454"/>
      <c r="DE927" s="454"/>
      <c r="DF927" s="454"/>
      <c r="DG927" s="454"/>
      <c r="DH927" s="454"/>
      <c r="DI927" s="454"/>
      <c r="DJ927" s="454"/>
      <c r="DK927" s="454"/>
      <c r="DL927" s="454"/>
      <c r="DM927" s="454"/>
      <c r="DN927" s="454"/>
      <c r="DO927" s="454"/>
      <c r="DP927" s="454"/>
      <c r="DQ927" s="454"/>
      <c r="DR927" s="454"/>
      <c r="DS927" s="454"/>
      <c r="DT927" s="454"/>
      <c r="DU927" s="454"/>
      <c r="DV927" s="454"/>
      <c r="DW927" s="454"/>
      <c r="DX927" s="454"/>
      <c r="DY927" s="454"/>
      <c r="DZ927" s="454"/>
      <c r="EA927" s="454"/>
      <c r="EB927" s="454"/>
      <c r="EC927" s="454"/>
      <c r="ED927" s="454"/>
      <c r="EE927" s="454"/>
      <c r="EF927" s="454"/>
      <c r="EG927" s="454"/>
      <c r="EH927" s="454"/>
      <c r="EI927" s="454"/>
      <c r="EJ927" s="454"/>
      <c r="EK927" s="454"/>
      <c r="EL927" s="454"/>
      <c r="EM927" s="454"/>
      <c r="EN927" s="454"/>
      <c r="EO927" s="454"/>
      <c r="EP927" s="454"/>
      <c r="EQ927" s="454"/>
      <c r="ER927" s="454"/>
      <c r="ES927" s="454"/>
      <c r="ET927" s="454"/>
      <c r="EU927" s="581"/>
      <c r="EV927" s="581"/>
      <c r="EW927" s="581"/>
      <c r="EX927" s="581"/>
      <c r="EY927" s="581"/>
      <c r="EZ927" s="581"/>
      <c r="FA927" s="581"/>
      <c r="FB927" s="581"/>
      <c r="FC927" s="581"/>
      <c r="FD927" s="581"/>
      <c r="FE927" s="581"/>
    </row>
    <row r="928" spans="1:161">
      <c r="A928" s="454"/>
      <c r="B928" s="653"/>
      <c r="C928" s="454"/>
      <c r="D928" s="454"/>
      <c r="E928" s="454"/>
      <c r="F928" s="504"/>
      <c r="G928" s="454"/>
      <c r="H928" s="454"/>
      <c r="I928" s="454"/>
      <c r="J928" s="454"/>
      <c r="K928" s="454"/>
      <c r="L928" s="454"/>
      <c r="M928" s="454"/>
      <c r="N928" s="454"/>
      <c r="O928" s="454"/>
      <c r="P928" s="454"/>
      <c r="Q928" s="454"/>
      <c r="R928" s="454"/>
      <c r="S928" s="454"/>
      <c r="T928" s="454"/>
      <c r="U928" s="454"/>
      <c r="V928" s="454"/>
      <c r="W928" s="454"/>
      <c r="X928" s="454"/>
      <c r="Y928" s="454"/>
      <c r="Z928" s="454"/>
      <c r="AA928" s="454"/>
      <c r="AB928" s="454"/>
      <c r="AC928" s="454"/>
      <c r="AD928" s="454"/>
      <c r="AE928" s="454"/>
      <c r="AF928" s="454"/>
      <c r="AG928" s="454"/>
      <c r="AH928" s="454"/>
      <c r="AI928" s="454"/>
      <c r="AJ928" s="454"/>
      <c r="AK928" s="454"/>
      <c r="AL928" s="454"/>
      <c r="AM928" s="454"/>
      <c r="AN928" s="454"/>
      <c r="AO928" s="454"/>
      <c r="AP928" s="454"/>
      <c r="AQ928" s="454"/>
      <c r="AR928" s="454"/>
      <c r="AS928" s="454"/>
      <c r="AT928" s="454"/>
      <c r="AU928" s="454"/>
      <c r="AV928" s="454"/>
      <c r="AW928" s="454"/>
      <c r="AX928" s="454"/>
      <c r="AY928" s="454"/>
      <c r="AZ928" s="454"/>
      <c r="BA928" s="454"/>
      <c r="BB928" s="454"/>
      <c r="BC928" s="454"/>
      <c r="BD928" s="454"/>
      <c r="BE928" s="454"/>
      <c r="BF928" s="454"/>
      <c r="BG928" s="454"/>
      <c r="BH928" s="454"/>
      <c r="BI928" s="454"/>
      <c r="BJ928" s="454"/>
      <c r="BK928" s="454"/>
      <c r="BL928" s="454"/>
      <c r="BM928" s="454"/>
      <c r="BN928" s="454"/>
      <c r="BO928" s="454"/>
      <c r="BP928" s="454"/>
      <c r="BQ928" s="454"/>
      <c r="BR928" s="454"/>
      <c r="BS928" s="454"/>
      <c r="BT928" s="454"/>
      <c r="BU928" s="454"/>
      <c r="BV928" s="454"/>
      <c r="BW928" s="454"/>
      <c r="BX928" s="454"/>
      <c r="BY928" s="454"/>
      <c r="BZ928" s="454"/>
      <c r="CA928" s="454"/>
      <c r="CB928" s="454"/>
      <c r="CC928" s="454"/>
      <c r="CD928" s="454"/>
      <c r="CE928" s="454"/>
      <c r="CF928" s="454"/>
      <c r="CG928" s="454"/>
      <c r="CH928" s="454"/>
      <c r="CI928" s="454"/>
      <c r="CJ928" s="454"/>
      <c r="CK928" s="454"/>
      <c r="CL928" s="454"/>
      <c r="CM928" s="454"/>
      <c r="CN928" s="454"/>
      <c r="CO928" s="454"/>
      <c r="CP928" s="454"/>
      <c r="CQ928" s="454"/>
      <c r="CR928" s="454"/>
      <c r="CS928" s="454"/>
      <c r="CT928" s="454"/>
      <c r="CU928" s="454"/>
      <c r="CV928" s="454"/>
      <c r="CW928" s="454"/>
      <c r="CX928" s="454"/>
      <c r="CY928" s="454"/>
      <c r="CZ928" s="454"/>
      <c r="DA928" s="454"/>
      <c r="DB928" s="454"/>
      <c r="DC928" s="454"/>
      <c r="DD928" s="454"/>
      <c r="DE928" s="454"/>
      <c r="DF928" s="454"/>
      <c r="DG928" s="454"/>
      <c r="DH928" s="454"/>
      <c r="DI928" s="454"/>
      <c r="DJ928" s="454"/>
      <c r="DK928" s="454"/>
      <c r="DL928" s="454"/>
      <c r="DM928" s="454"/>
      <c r="DN928" s="454"/>
      <c r="DO928" s="454"/>
      <c r="DP928" s="454"/>
      <c r="DQ928" s="454"/>
      <c r="DR928" s="454"/>
      <c r="DS928" s="454"/>
      <c r="DT928" s="454"/>
      <c r="DU928" s="454"/>
      <c r="DV928" s="454"/>
      <c r="DW928" s="454"/>
      <c r="DX928" s="454"/>
      <c r="DY928" s="454"/>
      <c r="DZ928" s="454"/>
      <c r="EA928" s="454"/>
      <c r="EB928" s="454"/>
      <c r="EC928" s="454"/>
      <c r="ED928" s="454"/>
      <c r="EE928" s="454"/>
      <c r="EF928" s="454"/>
      <c r="EG928" s="454"/>
      <c r="EH928" s="454"/>
      <c r="EI928" s="454"/>
      <c r="EJ928" s="454"/>
      <c r="EK928" s="454"/>
      <c r="EL928" s="454"/>
      <c r="EM928" s="454"/>
      <c r="EN928" s="454"/>
      <c r="EO928" s="454"/>
      <c r="EP928" s="454"/>
      <c r="EQ928" s="454"/>
      <c r="ER928" s="454"/>
      <c r="ES928" s="454"/>
      <c r="ET928" s="454"/>
      <c r="EU928" s="581"/>
      <c r="EV928" s="581"/>
      <c r="EW928" s="581"/>
      <c r="EX928" s="581"/>
      <c r="EY928" s="581"/>
      <c r="EZ928" s="581"/>
      <c r="FA928" s="581"/>
      <c r="FB928" s="581"/>
      <c r="FC928" s="581"/>
      <c r="FD928" s="581"/>
      <c r="FE928" s="581"/>
    </row>
    <row r="929" spans="1:161">
      <c r="A929" s="454"/>
      <c r="B929" s="653"/>
      <c r="C929" s="454"/>
      <c r="D929" s="454"/>
      <c r="E929" s="454"/>
      <c r="F929" s="504"/>
      <c r="G929" s="454"/>
      <c r="H929" s="454"/>
      <c r="I929" s="454"/>
      <c r="J929" s="454"/>
      <c r="K929" s="454"/>
      <c r="L929" s="454"/>
      <c r="M929" s="454"/>
      <c r="N929" s="454"/>
      <c r="O929" s="454"/>
      <c r="P929" s="454"/>
      <c r="Q929" s="454"/>
      <c r="R929" s="454"/>
      <c r="S929" s="454"/>
      <c r="T929" s="454"/>
      <c r="U929" s="454"/>
      <c r="V929" s="454"/>
      <c r="W929" s="454"/>
      <c r="X929" s="454"/>
      <c r="Y929" s="454"/>
      <c r="Z929" s="454"/>
      <c r="AA929" s="454"/>
      <c r="AB929" s="454"/>
      <c r="AC929" s="454"/>
      <c r="AD929" s="454"/>
      <c r="AE929" s="454"/>
      <c r="AF929" s="454"/>
      <c r="AG929" s="454"/>
      <c r="AH929" s="454"/>
      <c r="AI929" s="454"/>
      <c r="AJ929" s="454"/>
      <c r="AK929" s="454"/>
      <c r="AL929" s="454"/>
      <c r="AM929" s="454"/>
      <c r="AN929" s="454"/>
      <c r="AO929" s="454"/>
      <c r="AP929" s="454"/>
      <c r="AQ929" s="454"/>
      <c r="AR929" s="454"/>
      <c r="AS929" s="454"/>
      <c r="AT929" s="454"/>
      <c r="AU929" s="454"/>
      <c r="AV929" s="454"/>
      <c r="AW929" s="454"/>
      <c r="AX929" s="454"/>
      <c r="AY929" s="454"/>
      <c r="AZ929" s="454"/>
      <c r="BA929" s="454"/>
      <c r="BB929" s="454"/>
      <c r="BC929" s="454"/>
      <c r="BD929" s="454"/>
      <c r="BE929" s="454"/>
      <c r="BF929" s="454"/>
      <c r="BG929" s="454"/>
      <c r="BH929" s="454"/>
      <c r="BI929" s="454"/>
      <c r="BJ929" s="454"/>
      <c r="BK929" s="454"/>
      <c r="BL929" s="454"/>
      <c r="BM929" s="454"/>
      <c r="BN929" s="454"/>
      <c r="BO929" s="454"/>
      <c r="BP929" s="454"/>
      <c r="BQ929" s="454"/>
      <c r="BR929" s="454"/>
      <c r="BS929" s="454"/>
      <c r="BT929" s="454"/>
      <c r="BU929" s="454"/>
      <c r="BV929" s="454"/>
      <c r="BW929" s="454"/>
      <c r="BX929" s="454"/>
      <c r="BY929" s="454"/>
      <c r="BZ929" s="454"/>
      <c r="CA929" s="454"/>
      <c r="CB929" s="454"/>
      <c r="CC929" s="454"/>
      <c r="CD929" s="454"/>
      <c r="CE929" s="454"/>
      <c r="CF929" s="454"/>
      <c r="CG929" s="454"/>
      <c r="CH929" s="454"/>
      <c r="CI929" s="454"/>
      <c r="CJ929" s="454"/>
      <c r="CK929" s="454"/>
      <c r="CL929" s="454"/>
      <c r="CM929" s="454"/>
      <c r="CN929" s="454"/>
      <c r="CO929" s="454"/>
      <c r="CP929" s="454"/>
      <c r="CQ929" s="454"/>
      <c r="CR929" s="454"/>
      <c r="CS929" s="454"/>
      <c r="CT929" s="454"/>
      <c r="CU929" s="454"/>
      <c r="CV929" s="454"/>
      <c r="CW929" s="454"/>
      <c r="CX929" s="454"/>
      <c r="CY929" s="454"/>
      <c r="CZ929" s="454"/>
      <c r="DA929" s="454"/>
      <c r="DB929" s="454"/>
      <c r="DC929" s="454"/>
      <c r="DD929" s="454"/>
      <c r="DE929" s="454"/>
      <c r="DF929" s="454"/>
      <c r="DG929" s="454"/>
      <c r="DH929" s="454"/>
      <c r="DI929" s="454"/>
      <c r="DJ929" s="454"/>
      <c r="DK929" s="454"/>
      <c r="DL929" s="454"/>
      <c r="DM929" s="454"/>
      <c r="DN929" s="454"/>
      <c r="DO929" s="454"/>
      <c r="DP929" s="454"/>
      <c r="DQ929" s="454"/>
      <c r="DR929" s="454"/>
      <c r="DS929" s="454"/>
      <c r="DT929" s="454"/>
      <c r="DU929" s="454"/>
      <c r="DV929" s="454"/>
      <c r="DW929" s="454"/>
      <c r="DX929" s="454"/>
      <c r="DY929" s="454"/>
      <c r="DZ929" s="454"/>
      <c r="EA929" s="454"/>
      <c r="EB929" s="454"/>
      <c r="EC929" s="454"/>
      <c r="ED929" s="454"/>
      <c r="EE929" s="454"/>
      <c r="EF929" s="454"/>
      <c r="EG929" s="454"/>
      <c r="EH929" s="454"/>
      <c r="EI929" s="454"/>
      <c r="EJ929" s="454"/>
      <c r="EK929" s="454"/>
      <c r="EL929" s="454"/>
      <c r="EM929" s="454"/>
      <c r="EN929" s="454"/>
      <c r="EO929" s="454"/>
      <c r="EP929" s="454"/>
      <c r="EQ929" s="454"/>
      <c r="ER929" s="454"/>
      <c r="ES929" s="454"/>
      <c r="ET929" s="454"/>
      <c r="EU929" s="581"/>
      <c r="EV929" s="581"/>
      <c r="EW929" s="581"/>
      <c r="EX929" s="581"/>
      <c r="EY929" s="581"/>
      <c r="EZ929" s="581"/>
      <c r="FA929" s="581"/>
      <c r="FB929" s="581"/>
      <c r="FC929" s="581"/>
      <c r="FD929" s="581"/>
      <c r="FE929" s="581"/>
    </row>
    <row r="930" spans="1:161">
      <c r="A930" s="454"/>
      <c r="B930" s="653"/>
      <c r="C930" s="454"/>
      <c r="D930" s="454"/>
      <c r="E930" s="454"/>
      <c r="F930" s="504"/>
      <c r="G930" s="454"/>
      <c r="H930" s="454"/>
      <c r="I930" s="454"/>
      <c r="J930" s="454"/>
      <c r="K930" s="454"/>
      <c r="L930" s="454"/>
      <c r="M930" s="454"/>
      <c r="N930" s="454"/>
      <c r="O930" s="454"/>
      <c r="P930" s="454"/>
      <c r="Q930" s="454"/>
      <c r="R930" s="454"/>
      <c r="S930" s="454"/>
      <c r="T930" s="454"/>
      <c r="U930" s="454"/>
      <c r="V930" s="454"/>
      <c r="W930" s="454"/>
      <c r="X930" s="454"/>
      <c r="Y930" s="454"/>
      <c r="Z930" s="454"/>
      <c r="AA930" s="454"/>
      <c r="AB930" s="454"/>
      <c r="AC930" s="454"/>
      <c r="AD930" s="454"/>
      <c r="AE930" s="454"/>
      <c r="AF930" s="454"/>
      <c r="AG930" s="454"/>
      <c r="AH930" s="454"/>
      <c r="AI930" s="454"/>
      <c r="AJ930" s="454"/>
      <c r="AK930" s="454"/>
      <c r="AL930" s="454"/>
      <c r="AM930" s="454"/>
      <c r="AN930" s="454"/>
      <c r="AO930" s="454"/>
      <c r="AP930" s="454"/>
      <c r="AQ930" s="454"/>
      <c r="AR930" s="454"/>
      <c r="AS930" s="454"/>
      <c r="AT930" s="454"/>
      <c r="AU930" s="454"/>
      <c r="AV930" s="454"/>
      <c r="AW930" s="454"/>
      <c r="AX930" s="454"/>
      <c r="AY930" s="454"/>
      <c r="AZ930" s="454"/>
      <c r="BA930" s="454"/>
      <c r="BB930" s="454"/>
      <c r="BC930" s="454"/>
      <c r="BD930" s="454"/>
      <c r="BE930" s="454"/>
      <c r="BF930" s="454"/>
      <c r="BG930" s="454"/>
      <c r="BH930" s="454"/>
      <c r="BI930" s="454"/>
      <c r="BJ930" s="454"/>
      <c r="BK930" s="454"/>
      <c r="BL930" s="454"/>
      <c r="BM930" s="454"/>
      <c r="BN930" s="454"/>
      <c r="BO930" s="454"/>
      <c r="BP930" s="454"/>
      <c r="BQ930" s="454"/>
      <c r="BR930" s="454"/>
      <c r="BS930" s="454"/>
      <c r="BT930" s="454"/>
      <c r="BU930" s="454"/>
      <c r="BV930" s="454"/>
      <c r="BW930" s="454"/>
      <c r="BX930" s="454"/>
      <c r="BY930" s="454"/>
      <c r="BZ930" s="454"/>
      <c r="CA930" s="454"/>
      <c r="CB930" s="454"/>
      <c r="CC930" s="454"/>
      <c r="CD930" s="454"/>
      <c r="CE930" s="454"/>
      <c r="CF930" s="454"/>
      <c r="CG930" s="454"/>
      <c r="CH930" s="454"/>
      <c r="CI930" s="454"/>
      <c r="CJ930" s="454"/>
      <c r="CK930" s="454"/>
      <c r="CL930" s="454"/>
      <c r="CM930" s="454"/>
      <c r="CN930" s="454"/>
      <c r="CO930" s="454"/>
      <c r="CP930" s="454"/>
      <c r="CQ930" s="454"/>
      <c r="CR930" s="454"/>
      <c r="CS930" s="454"/>
      <c r="CT930" s="454"/>
      <c r="CU930" s="454"/>
      <c r="CV930" s="454"/>
      <c r="CW930" s="454"/>
      <c r="CX930" s="454"/>
      <c r="CY930" s="454"/>
      <c r="CZ930" s="454"/>
      <c r="DA930" s="454"/>
      <c r="DB930" s="454"/>
      <c r="DC930" s="454"/>
      <c r="DD930" s="454"/>
      <c r="DE930" s="454"/>
      <c r="DF930" s="454"/>
      <c r="DG930" s="454"/>
      <c r="DH930" s="454"/>
      <c r="DI930" s="454"/>
      <c r="DJ930" s="454"/>
      <c r="DK930" s="454"/>
      <c r="DL930" s="454"/>
      <c r="DM930" s="454"/>
      <c r="DN930" s="454"/>
      <c r="DO930" s="454"/>
      <c r="DP930" s="454"/>
      <c r="DQ930" s="454"/>
      <c r="DR930" s="454"/>
      <c r="DS930" s="454"/>
      <c r="DT930" s="454"/>
      <c r="DU930" s="454"/>
      <c r="DV930" s="454"/>
      <c r="DW930" s="454"/>
      <c r="DX930" s="454"/>
      <c r="DY930" s="454"/>
      <c r="DZ930" s="454"/>
      <c r="EA930" s="454"/>
      <c r="EB930" s="454"/>
      <c r="EC930" s="454"/>
      <c r="ED930" s="454"/>
      <c r="EE930" s="454"/>
      <c r="EF930" s="454"/>
      <c r="EG930" s="454"/>
      <c r="EH930" s="454"/>
      <c r="EI930" s="454"/>
      <c r="EJ930" s="454"/>
      <c r="EK930" s="454"/>
      <c r="EL930" s="454"/>
      <c r="EM930" s="454"/>
      <c r="EN930" s="454"/>
      <c r="EO930" s="454"/>
      <c r="EP930" s="454"/>
      <c r="EQ930" s="454"/>
      <c r="ER930" s="454"/>
      <c r="ES930" s="454"/>
      <c r="ET930" s="454"/>
      <c r="EU930" s="581"/>
      <c r="EV930" s="581"/>
      <c r="EW930" s="581"/>
      <c r="EX930" s="581"/>
      <c r="EY930" s="581"/>
      <c r="EZ930" s="581"/>
      <c r="FA930" s="581"/>
      <c r="FB930" s="581"/>
      <c r="FC930" s="581"/>
      <c r="FD930" s="581"/>
      <c r="FE930" s="581"/>
    </row>
    <row r="931" spans="1:161">
      <c r="A931" s="454"/>
      <c r="B931" s="653"/>
      <c r="C931" s="454"/>
      <c r="D931" s="454"/>
      <c r="E931" s="454"/>
      <c r="F931" s="504"/>
      <c r="G931" s="454"/>
      <c r="H931" s="454"/>
      <c r="I931" s="454"/>
      <c r="J931" s="454"/>
      <c r="K931" s="454"/>
      <c r="L931" s="454"/>
      <c r="M931" s="454"/>
      <c r="N931" s="454"/>
      <c r="O931" s="454"/>
      <c r="P931" s="454"/>
      <c r="Q931" s="454"/>
      <c r="R931" s="454"/>
      <c r="S931" s="454"/>
      <c r="T931" s="454"/>
      <c r="U931" s="454"/>
      <c r="V931" s="454"/>
      <c r="W931" s="454"/>
      <c r="X931" s="454"/>
      <c r="Y931" s="454"/>
      <c r="Z931" s="454"/>
      <c r="AA931" s="454"/>
      <c r="AB931" s="454"/>
      <c r="AC931" s="454"/>
      <c r="AD931" s="454"/>
      <c r="AE931" s="454"/>
      <c r="AF931" s="454"/>
      <c r="AG931" s="454"/>
      <c r="AH931" s="454"/>
      <c r="AI931" s="454"/>
      <c r="AJ931" s="454"/>
      <c r="AK931" s="454"/>
      <c r="AL931" s="454"/>
      <c r="AM931" s="454"/>
      <c r="AN931" s="454"/>
      <c r="AO931" s="454"/>
      <c r="AP931" s="454"/>
      <c r="AQ931" s="454"/>
      <c r="AR931" s="454"/>
      <c r="AS931" s="454"/>
      <c r="AT931" s="454"/>
      <c r="AU931" s="454"/>
      <c r="AV931" s="454"/>
      <c r="AW931" s="454"/>
      <c r="AX931" s="454"/>
      <c r="AY931" s="454"/>
      <c r="AZ931" s="454"/>
      <c r="BA931" s="454"/>
      <c r="BB931" s="454"/>
      <c r="BC931" s="454"/>
      <c r="BD931" s="454"/>
      <c r="BE931" s="454"/>
      <c r="BF931" s="454"/>
      <c r="BG931" s="454"/>
      <c r="BH931" s="454"/>
      <c r="BI931" s="454"/>
      <c r="BJ931" s="454"/>
      <c r="BK931" s="454"/>
      <c r="BL931" s="454"/>
      <c r="BM931" s="454"/>
      <c r="BN931" s="454"/>
      <c r="BO931" s="454"/>
      <c r="BP931" s="454"/>
      <c r="BQ931" s="454"/>
      <c r="BR931" s="454"/>
      <c r="BS931" s="454"/>
      <c r="BT931" s="454"/>
      <c r="BU931" s="454"/>
      <c r="BV931" s="454"/>
      <c r="BW931" s="454"/>
      <c r="BX931" s="454"/>
      <c r="BY931" s="454"/>
      <c r="BZ931" s="454"/>
      <c r="CA931" s="454"/>
      <c r="CB931" s="454"/>
      <c r="CC931" s="454"/>
      <c r="CD931" s="454"/>
      <c r="CE931" s="454"/>
      <c r="CF931" s="454"/>
      <c r="CG931" s="454"/>
      <c r="CH931" s="454"/>
      <c r="CI931" s="454"/>
      <c r="CJ931" s="454"/>
      <c r="CK931" s="454"/>
      <c r="CL931" s="454"/>
      <c r="CM931" s="454"/>
      <c r="CN931" s="454"/>
      <c r="CO931" s="454"/>
      <c r="CP931" s="454"/>
      <c r="CQ931" s="454"/>
      <c r="CR931" s="454"/>
      <c r="CS931" s="454"/>
      <c r="CT931" s="454"/>
      <c r="CU931" s="454"/>
      <c r="CV931" s="454"/>
      <c r="CW931" s="454"/>
      <c r="CX931" s="454"/>
      <c r="CY931" s="454"/>
      <c r="CZ931" s="454"/>
      <c r="DA931" s="454"/>
      <c r="DB931" s="454"/>
      <c r="DC931" s="454"/>
      <c r="DD931" s="454"/>
      <c r="DE931" s="454"/>
      <c r="DF931" s="454"/>
      <c r="DG931" s="454"/>
      <c r="DH931" s="454"/>
      <c r="DI931" s="454"/>
      <c r="DJ931" s="454"/>
      <c r="DK931" s="454"/>
      <c r="DL931" s="454"/>
      <c r="DM931" s="454"/>
      <c r="DN931" s="454"/>
      <c r="DO931" s="454"/>
      <c r="DP931" s="454"/>
      <c r="DQ931" s="454"/>
      <c r="DR931" s="454"/>
      <c r="DS931" s="454"/>
      <c r="DT931" s="454"/>
      <c r="DU931" s="454"/>
      <c r="DV931" s="454"/>
      <c r="DW931" s="454"/>
      <c r="DX931" s="454"/>
      <c r="DY931" s="454"/>
      <c r="DZ931" s="454"/>
      <c r="EA931" s="454"/>
      <c r="EB931" s="454"/>
      <c r="EC931" s="454"/>
      <c r="ED931" s="454"/>
      <c r="EE931" s="454"/>
      <c r="EF931" s="454"/>
      <c r="EG931" s="454"/>
      <c r="EH931" s="454"/>
      <c r="EI931" s="454"/>
      <c r="EJ931" s="454"/>
      <c r="EK931" s="454"/>
      <c r="EL931" s="454"/>
      <c r="EM931" s="454"/>
      <c r="EN931" s="454"/>
      <c r="EO931" s="454"/>
      <c r="EP931" s="454"/>
      <c r="EQ931" s="454"/>
      <c r="ER931" s="454"/>
      <c r="ES931" s="454"/>
      <c r="ET931" s="454"/>
      <c r="EU931" s="581"/>
      <c r="EV931" s="581"/>
      <c r="EW931" s="581"/>
      <c r="EX931" s="581"/>
      <c r="EY931" s="581"/>
      <c r="EZ931" s="581"/>
      <c r="FA931" s="581"/>
      <c r="FB931" s="581"/>
      <c r="FC931" s="581"/>
      <c r="FD931" s="581"/>
      <c r="FE931" s="581"/>
    </row>
    <row r="932" spans="1:161">
      <c r="A932" s="454"/>
      <c r="B932" s="653"/>
      <c r="C932" s="454"/>
      <c r="D932" s="454"/>
      <c r="E932" s="454"/>
      <c r="F932" s="504"/>
      <c r="G932" s="454"/>
      <c r="H932" s="454"/>
      <c r="I932" s="454"/>
      <c r="J932" s="454"/>
      <c r="K932" s="454"/>
      <c r="L932" s="454"/>
      <c r="M932" s="454"/>
      <c r="N932" s="454"/>
      <c r="O932" s="454"/>
      <c r="P932" s="454"/>
      <c r="Q932" s="454"/>
      <c r="R932" s="454"/>
      <c r="S932" s="454"/>
      <c r="T932" s="454"/>
      <c r="U932" s="454"/>
      <c r="V932" s="454"/>
      <c r="W932" s="454"/>
      <c r="X932" s="454"/>
      <c r="Y932" s="454"/>
      <c r="Z932" s="454"/>
      <c r="AA932" s="454"/>
      <c r="AB932" s="454"/>
      <c r="AC932" s="454"/>
      <c r="AD932" s="454"/>
      <c r="AE932" s="454"/>
      <c r="AF932" s="454"/>
      <c r="AG932" s="454"/>
      <c r="AH932" s="454"/>
      <c r="AI932" s="454"/>
      <c r="AJ932" s="454"/>
      <c r="AK932" s="454"/>
      <c r="AL932" s="454"/>
      <c r="AM932" s="454"/>
      <c r="AN932" s="454"/>
      <c r="AO932" s="454"/>
      <c r="AP932" s="454"/>
      <c r="AQ932" s="454"/>
      <c r="AR932" s="454"/>
      <c r="AS932" s="454"/>
      <c r="AT932" s="454"/>
      <c r="AU932" s="454"/>
      <c r="AV932" s="454"/>
      <c r="AW932" s="454"/>
      <c r="AX932" s="454"/>
      <c r="AY932" s="454"/>
      <c r="AZ932" s="454"/>
      <c r="BA932" s="454"/>
      <c r="BB932" s="454"/>
      <c r="BC932" s="454"/>
      <c r="BD932" s="454"/>
      <c r="BE932" s="454"/>
      <c r="BF932" s="454"/>
      <c r="BG932" s="454"/>
      <c r="BH932" s="454"/>
      <c r="BI932" s="454"/>
      <c r="BJ932" s="454"/>
      <c r="BK932" s="454"/>
      <c r="BL932" s="454"/>
      <c r="BM932" s="454"/>
      <c r="BN932" s="454"/>
      <c r="BO932" s="454"/>
      <c r="BP932" s="454"/>
      <c r="BQ932" s="454"/>
      <c r="BR932" s="454"/>
      <c r="BS932" s="454"/>
      <c r="BT932" s="454"/>
      <c r="BU932" s="454"/>
      <c r="BV932" s="454"/>
      <c r="BW932" s="454"/>
      <c r="BX932" s="454"/>
      <c r="BY932" s="454"/>
      <c r="BZ932" s="454"/>
      <c r="CA932" s="454"/>
      <c r="CB932" s="454"/>
      <c r="CC932" s="454"/>
      <c r="CD932" s="454"/>
      <c r="CE932" s="454"/>
      <c r="CF932" s="454"/>
      <c r="CG932" s="454"/>
      <c r="CH932" s="454"/>
      <c r="CI932" s="454"/>
      <c r="CJ932" s="454"/>
      <c r="CK932" s="454"/>
      <c r="CL932" s="454"/>
      <c r="CM932" s="454"/>
      <c r="CN932" s="454"/>
      <c r="CO932" s="454"/>
      <c r="CP932" s="454"/>
      <c r="CQ932" s="454"/>
      <c r="CR932" s="454"/>
      <c r="CS932" s="454"/>
      <c r="CT932" s="454"/>
      <c r="CU932" s="454"/>
      <c r="CV932" s="454"/>
      <c r="CW932" s="454"/>
      <c r="CX932" s="454"/>
      <c r="CY932" s="454"/>
      <c r="CZ932" s="454"/>
      <c r="DA932" s="454"/>
      <c r="DB932" s="454"/>
      <c r="DC932" s="454"/>
      <c r="DD932" s="454"/>
      <c r="DE932" s="454"/>
      <c r="DF932" s="454"/>
      <c r="DG932" s="454"/>
      <c r="DH932" s="454"/>
      <c r="DI932" s="454"/>
      <c r="DJ932" s="454"/>
      <c r="DK932" s="454"/>
      <c r="DL932" s="454"/>
      <c r="DM932" s="454"/>
      <c r="DN932" s="454"/>
      <c r="DO932" s="454"/>
      <c r="DP932" s="454"/>
      <c r="DQ932" s="454"/>
      <c r="DR932" s="454"/>
      <c r="DS932" s="454"/>
      <c r="DT932" s="454"/>
      <c r="DU932" s="454"/>
      <c r="DV932" s="454"/>
      <c r="DW932" s="454"/>
      <c r="DX932" s="454"/>
      <c r="DY932" s="454"/>
      <c r="DZ932" s="454"/>
      <c r="EA932" s="454"/>
      <c r="EB932" s="454"/>
      <c r="EC932" s="454"/>
      <c r="ED932" s="454"/>
      <c r="EE932" s="454"/>
      <c r="EF932" s="454"/>
      <c r="EG932" s="454"/>
      <c r="EH932" s="454"/>
      <c r="EI932" s="454"/>
      <c r="EJ932" s="454"/>
      <c r="EK932" s="454"/>
      <c r="EL932" s="454"/>
      <c r="EM932" s="454"/>
      <c r="EN932" s="454"/>
      <c r="EO932" s="454"/>
      <c r="EP932" s="454"/>
      <c r="EQ932" s="454"/>
      <c r="ER932" s="454"/>
      <c r="ES932" s="454"/>
      <c r="ET932" s="454"/>
      <c r="EU932" s="581"/>
      <c r="EV932" s="581"/>
      <c r="EW932" s="581"/>
      <c r="EX932" s="581"/>
      <c r="EY932" s="581"/>
      <c r="EZ932" s="581"/>
      <c r="FA932" s="581"/>
      <c r="FB932" s="581"/>
      <c r="FC932" s="581"/>
      <c r="FD932" s="581"/>
      <c r="FE932" s="581"/>
    </row>
    <row r="933" spans="1:161">
      <c r="A933" s="454"/>
      <c r="B933" s="653"/>
      <c r="C933" s="454"/>
      <c r="D933" s="454"/>
      <c r="E933" s="454"/>
      <c r="F933" s="504"/>
      <c r="G933" s="454"/>
      <c r="H933" s="454"/>
      <c r="I933" s="454"/>
      <c r="J933" s="454"/>
      <c r="K933" s="454"/>
      <c r="L933" s="454"/>
      <c r="M933" s="454"/>
      <c r="N933" s="454"/>
      <c r="O933" s="454"/>
      <c r="P933" s="454"/>
      <c r="Q933" s="454"/>
      <c r="R933" s="454"/>
      <c r="S933" s="454"/>
      <c r="T933" s="454"/>
      <c r="U933" s="454"/>
      <c r="V933" s="454"/>
      <c r="W933" s="454"/>
      <c r="X933" s="454"/>
      <c r="Y933" s="454"/>
      <c r="Z933" s="454"/>
      <c r="AA933" s="454"/>
      <c r="AB933" s="454"/>
      <c r="AC933" s="454"/>
      <c r="AD933" s="454"/>
      <c r="AE933" s="454"/>
      <c r="AF933" s="454"/>
      <c r="AG933" s="454"/>
      <c r="AH933" s="454"/>
      <c r="AI933" s="454"/>
      <c r="AJ933" s="454"/>
      <c r="AK933" s="454"/>
      <c r="AL933" s="454"/>
      <c r="AM933" s="454"/>
      <c r="AN933" s="454"/>
      <c r="AO933" s="454"/>
      <c r="AP933" s="454"/>
      <c r="AQ933" s="454"/>
      <c r="AR933" s="454"/>
      <c r="AS933" s="454"/>
      <c r="AT933" s="454"/>
      <c r="AU933" s="454"/>
      <c r="AV933" s="454"/>
      <c r="AW933" s="454"/>
      <c r="AX933" s="454"/>
      <c r="AY933" s="454"/>
      <c r="AZ933" s="454"/>
      <c r="BA933" s="454"/>
      <c r="BB933" s="454"/>
      <c r="BC933" s="454"/>
      <c r="BD933" s="454"/>
      <c r="BE933" s="454"/>
      <c r="BF933" s="454"/>
      <c r="BG933" s="454"/>
      <c r="BH933" s="454"/>
      <c r="BI933" s="454"/>
      <c r="BJ933" s="454"/>
      <c r="BK933" s="454"/>
      <c r="BL933" s="454"/>
      <c r="BM933" s="454"/>
      <c r="BN933" s="454"/>
      <c r="BO933" s="454"/>
      <c r="BP933" s="454"/>
      <c r="BQ933" s="454"/>
      <c r="BR933" s="454"/>
      <c r="BS933" s="454"/>
      <c r="BT933" s="454"/>
      <c r="BU933" s="454"/>
      <c r="BV933" s="454"/>
      <c r="BW933" s="454"/>
      <c r="BX933" s="454"/>
      <c r="BY933" s="454"/>
      <c r="BZ933" s="454"/>
      <c r="CA933" s="454"/>
      <c r="CB933" s="454"/>
      <c r="CC933" s="454"/>
      <c r="CD933" s="454"/>
      <c r="CE933" s="454"/>
      <c r="CF933" s="454"/>
      <c r="CG933" s="454"/>
      <c r="CH933" s="454"/>
      <c r="CI933" s="454"/>
      <c r="CJ933" s="454"/>
      <c r="CK933" s="454"/>
      <c r="CL933" s="454"/>
      <c r="CM933" s="454"/>
      <c r="CN933" s="454"/>
      <c r="CO933" s="454"/>
      <c r="CP933" s="454"/>
      <c r="CQ933" s="454"/>
      <c r="CR933" s="454"/>
      <c r="CS933" s="454"/>
      <c r="CT933" s="454"/>
      <c r="CU933" s="454"/>
      <c r="CV933" s="454"/>
      <c r="CW933" s="454"/>
      <c r="CX933" s="454"/>
      <c r="CY933" s="454"/>
      <c r="CZ933" s="454"/>
      <c r="DA933" s="454"/>
      <c r="DB933" s="454"/>
      <c r="DC933" s="454"/>
      <c r="DD933" s="454"/>
      <c r="DE933" s="454"/>
      <c r="DF933" s="454"/>
      <c r="DG933" s="454"/>
      <c r="DH933" s="454"/>
      <c r="DI933" s="454"/>
      <c r="DJ933" s="454"/>
      <c r="DK933" s="454"/>
      <c r="DL933" s="454"/>
      <c r="DM933" s="454"/>
      <c r="DN933" s="454"/>
      <c r="DO933" s="454"/>
      <c r="DP933" s="454"/>
      <c r="DQ933" s="454"/>
      <c r="DR933" s="454"/>
      <c r="DS933" s="454"/>
      <c r="DT933" s="454"/>
      <c r="DU933" s="454"/>
      <c r="DV933" s="454"/>
      <c r="DW933" s="454"/>
      <c r="DX933" s="454"/>
      <c r="DY933" s="454"/>
      <c r="DZ933" s="454"/>
      <c r="EA933" s="454"/>
      <c r="EB933" s="454"/>
      <c r="EC933" s="454"/>
      <c r="ED933" s="454"/>
      <c r="EE933" s="454"/>
      <c r="EF933" s="454"/>
      <c r="EG933" s="454"/>
      <c r="EH933" s="454"/>
      <c r="EI933" s="454"/>
      <c r="EJ933" s="454"/>
      <c r="EK933" s="454"/>
      <c r="EL933" s="454"/>
      <c r="EM933" s="454"/>
      <c r="EN933" s="454"/>
      <c r="EO933" s="454"/>
      <c r="EP933" s="454"/>
      <c r="EQ933" s="454"/>
      <c r="ER933" s="454"/>
      <c r="ES933" s="454"/>
      <c r="ET933" s="454"/>
      <c r="EU933" s="581"/>
      <c r="EV933" s="581"/>
      <c r="EW933" s="581"/>
      <c r="EX933" s="581"/>
      <c r="EY933" s="581"/>
      <c r="EZ933" s="581"/>
      <c r="FA933" s="581"/>
      <c r="FB933" s="581"/>
      <c r="FC933" s="581"/>
      <c r="FD933" s="581"/>
      <c r="FE933" s="581"/>
    </row>
    <row r="934" spans="1:161">
      <c r="A934" s="454"/>
      <c r="B934" s="653"/>
      <c r="C934" s="454"/>
      <c r="D934" s="454"/>
      <c r="E934" s="454"/>
      <c r="F934" s="504"/>
      <c r="G934" s="454"/>
      <c r="H934" s="454"/>
      <c r="I934" s="454"/>
      <c r="J934" s="454"/>
      <c r="K934" s="454"/>
      <c r="L934" s="454"/>
      <c r="M934" s="454"/>
      <c r="N934" s="454"/>
      <c r="O934" s="454"/>
      <c r="P934" s="454"/>
      <c r="Q934" s="454"/>
      <c r="R934" s="454"/>
      <c r="S934" s="454"/>
      <c r="T934" s="454"/>
      <c r="U934" s="454"/>
      <c r="V934" s="454"/>
      <c r="W934" s="454"/>
      <c r="X934" s="454"/>
      <c r="Y934" s="454"/>
      <c r="Z934" s="454"/>
      <c r="AA934" s="454"/>
      <c r="AB934" s="454"/>
      <c r="AC934" s="454"/>
      <c r="AD934" s="454"/>
      <c r="AE934" s="454"/>
      <c r="AF934" s="454"/>
      <c r="AG934" s="454"/>
      <c r="AH934" s="454"/>
      <c r="AI934" s="454"/>
      <c r="AJ934" s="454"/>
      <c r="AK934" s="454"/>
      <c r="AL934" s="454"/>
      <c r="AM934" s="454"/>
      <c r="AN934" s="454"/>
      <c r="AO934" s="454"/>
      <c r="AP934" s="454"/>
      <c r="AQ934" s="454"/>
      <c r="AR934" s="454"/>
      <c r="AS934" s="454"/>
      <c r="AT934" s="454"/>
      <c r="AU934" s="454"/>
      <c r="AV934" s="454"/>
      <c r="AW934" s="454"/>
      <c r="AX934" s="454"/>
      <c r="AY934" s="454"/>
      <c r="AZ934" s="454"/>
      <c r="BA934" s="454"/>
      <c r="BB934" s="454"/>
      <c r="BC934" s="454"/>
      <c r="BD934" s="454"/>
      <c r="BE934" s="454"/>
      <c r="BF934" s="454"/>
      <c r="BG934" s="454"/>
      <c r="BH934" s="454"/>
      <c r="BI934" s="454"/>
      <c r="BJ934" s="454"/>
      <c r="BK934" s="454"/>
      <c r="BL934" s="454"/>
      <c r="BM934" s="454"/>
      <c r="BN934" s="454"/>
      <c r="BO934" s="454"/>
      <c r="BP934" s="454"/>
      <c r="BQ934" s="454"/>
      <c r="BR934" s="454"/>
      <c r="BS934" s="454"/>
      <c r="BT934" s="454"/>
      <c r="BU934" s="454"/>
      <c r="BV934" s="454"/>
      <c r="BW934" s="454"/>
      <c r="BX934" s="454"/>
      <c r="BY934" s="454"/>
      <c r="BZ934" s="454"/>
      <c r="CA934" s="454"/>
      <c r="CB934" s="454"/>
      <c r="CC934" s="454"/>
      <c r="CD934" s="454"/>
      <c r="CE934" s="454"/>
      <c r="CF934" s="454"/>
      <c r="CG934" s="454"/>
      <c r="CH934" s="454"/>
      <c r="CI934" s="454"/>
      <c r="CJ934" s="454"/>
      <c r="CK934" s="454"/>
      <c r="CL934" s="454"/>
      <c r="CM934" s="454"/>
      <c r="CN934" s="454"/>
      <c r="CO934" s="454"/>
      <c r="CP934" s="454"/>
      <c r="CQ934" s="454"/>
      <c r="CR934" s="454"/>
      <c r="CS934" s="454"/>
      <c r="CT934" s="454"/>
      <c r="CU934" s="454"/>
      <c r="CV934" s="454"/>
      <c r="CW934" s="454"/>
      <c r="CX934" s="454"/>
      <c r="CY934" s="454"/>
      <c r="CZ934" s="454"/>
      <c r="DA934" s="454"/>
      <c r="DB934" s="454"/>
      <c r="DC934" s="454"/>
      <c r="DD934" s="454"/>
      <c r="DE934" s="454"/>
      <c r="DF934" s="454"/>
      <c r="DG934" s="454"/>
      <c r="DH934" s="454"/>
      <c r="DI934" s="454"/>
      <c r="DJ934" s="454"/>
      <c r="DK934" s="454"/>
      <c r="DL934" s="454"/>
      <c r="DM934" s="454"/>
      <c r="DN934" s="454"/>
      <c r="DO934" s="454"/>
      <c r="DP934" s="454"/>
      <c r="DQ934" s="454"/>
      <c r="DR934" s="454"/>
      <c r="DS934" s="454"/>
      <c r="DT934" s="454"/>
      <c r="DU934" s="454"/>
      <c r="DV934" s="454"/>
      <c r="DW934" s="454"/>
      <c r="DX934" s="454"/>
      <c r="DY934" s="454"/>
      <c r="DZ934" s="454"/>
      <c r="EA934" s="454"/>
      <c r="EB934" s="454"/>
      <c r="EC934" s="454"/>
      <c r="ED934" s="454"/>
      <c r="EE934" s="454"/>
      <c r="EF934" s="454"/>
      <c r="EG934" s="454"/>
      <c r="EH934" s="454"/>
      <c r="EI934" s="454"/>
      <c r="EJ934" s="454"/>
      <c r="EK934" s="454"/>
      <c r="EL934" s="454"/>
      <c r="EM934" s="454"/>
      <c r="EN934" s="454"/>
      <c r="EO934" s="454"/>
      <c r="EP934" s="454"/>
      <c r="EQ934" s="454"/>
      <c r="ER934" s="454"/>
      <c r="ES934" s="454"/>
      <c r="ET934" s="454"/>
      <c r="EU934" s="581"/>
      <c r="EV934" s="581"/>
      <c r="EW934" s="581"/>
      <c r="EX934" s="581"/>
      <c r="EY934" s="581"/>
      <c r="EZ934" s="581"/>
      <c r="FA934" s="581"/>
      <c r="FB934" s="581"/>
      <c r="FC934" s="581"/>
      <c r="FD934" s="581"/>
      <c r="FE934" s="581"/>
    </row>
    <row r="935" spans="1:161">
      <c r="A935" s="454"/>
      <c r="B935" s="653"/>
      <c r="C935" s="454"/>
      <c r="D935" s="454"/>
      <c r="E935" s="454"/>
      <c r="F935" s="504"/>
      <c r="G935" s="454"/>
      <c r="H935" s="454"/>
      <c r="I935" s="454"/>
      <c r="J935" s="454"/>
      <c r="K935" s="454"/>
      <c r="L935" s="454"/>
      <c r="M935" s="454"/>
      <c r="N935" s="454"/>
      <c r="O935" s="454"/>
      <c r="P935" s="454"/>
      <c r="Q935" s="454"/>
      <c r="R935" s="454"/>
      <c r="S935" s="454"/>
      <c r="T935" s="454"/>
      <c r="U935" s="454"/>
      <c r="V935" s="454"/>
      <c r="W935" s="454"/>
      <c r="X935" s="454"/>
      <c r="Y935" s="454"/>
      <c r="Z935" s="454"/>
      <c r="AA935" s="454"/>
      <c r="AB935" s="454"/>
      <c r="AC935" s="454"/>
      <c r="AD935" s="454"/>
      <c r="AE935" s="454"/>
      <c r="AF935" s="454"/>
      <c r="AG935" s="454"/>
      <c r="AH935" s="454"/>
      <c r="AI935" s="454"/>
      <c r="AJ935" s="454"/>
      <c r="AK935" s="454"/>
      <c r="AL935" s="454"/>
      <c r="AM935" s="454"/>
      <c r="AN935" s="454"/>
      <c r="AO935" s="454"/>
      <c r="AP935" s="454"/>
      <c r="AQ935" s="454"/>
      <c r="AR935" s="454"/>
      <c r="AS935" s="454"/>
      <c r="AT935" s="454"/>
      <c r="AU935" s="454"/>
      <c r="AV935" s="454"/>
      <c r="AW935" s="454"/>
      <c r="AX935" s="454"/>
      <c r="AY935" s="454"/>
      <c r="AZ935" s="454"/>
      <c r="BA935" s="454"/>
      <c r="BB935" s="454"/>
      <c r="BC935" s="454"/>
      <c r="BD935" s="454"/>
      <c r="BE935" s="454"/>
      <c r="BF935" s="454"/>
      <c r="BG935" s="454"/>
      <c r="BH935" s="454"/>
      <c r="BI935" s="454"/>
      <c r="BJ935" s="454"/>
      <c r="BK935" s="454"/>
      <c r="BL935" s="454"/>
      <c r="BM935" s="454"/>
      <c r="BN935" s="454"/>
      <c r="BO935" s="454"/>
      <c r="BP935" s="454"/>
      <c r="BQ935" s="454"/>
      <c r="BR935" s="454"/>
      <c r="BS935" s="454"/>
      <c r="BT935" s="454"/>
      <c r="BU935" s="454"/>
      <c r="BV935" s="454"/>
      <c r="BW935" s="454"/>
      <c r="BX935" s="454"/>
      <c r="BY935" s="454"/>
      <c r="BZ935" s="454"/>
      <c r="CA935" s="454"/>
      <c r="CB935" s="454"/>
      <c r="CC935" s="454"/>
      <c r="CD935" s="454"/>
      <c r="CE935" s="454"/>
      <c r="CF935" s="454"/>
      <c r="CG935" s="454"/>
      <c r="CH935" s="454"/>
      <c r="CI935" s="454"/>
      <c r="CJ935" s="454"/>
      <c r="CK935" s="454"/>
      <c r="CL935" s="454"/>
      <c r="CM935" s="454"/>
      <c r="CN935" s="454"/>
      <c r="CO935" s="454"/>
      <c r="CP935" s="454"/>
      <c r="CQ935" s="454"/>
      <c r="CR935" s="454"/>
      <c r="CS935" s="454"/>
      <c r="CT935" s="454"/>
      <c r="CU935" s="454"/>
      <c r="CV935" s="454"/>
      <c r="CW935" s="454"/>
      <c r="CX935" s="454"/>
      <c r="CY935" s="454"/>
      <c r="CZ935" s="454"/>
      <c r="DA935" s="454"/>
      <c r="DB935" s="454"/>
      <c r="DC935" s="454"/>
      <c r="DD935" s="454"/>
      <c r="DE935" s="454"/>
      <c r="DF935" s="454"/>
      <c r="DG935" s="454"/>
      <c r="DH935" s="454"/>
      <c r="DI935" s="454"/>
      <c r="DJ935" s="454"/>
      <c r="DK935" s="454"/>
      <c r="DL935" s="454"/>
      <c r="DM935" s="454"/>
      <c r="DN935" s="454"/>
      <c r="DO935" s="454"/>
      <c r="DP935" s="454"/>
      <c r="DQ935" s="454"/>
      <c r="DR935" s="454"/>
      <c r="DS935" s="454"/>
      <c r="DT935" s="454"/>
      <c r="DU935" s="454"/>
      <c r="DV935" s="454"/>
      <c r="DW935" s="454"/>
      <c r="DX935" s="454"/>
      <c r="DY935" s="454"/>
      <c r="DZ935" s="454"/>
      <c r="EA935" s="454"/>
      <c r="EB935" s="454"/>
      <c r="EC935" s="454"/>
      <c r="ED935" s="454"/>
      <c r="EE935" s="454"/>
      <c r="EF935" s="454"/>
      <c r="EG935" s="454"/>
      <c r="EH935" s="454"/>
      <c r="EI935" s="454"/>
      <c r="EJ935" s="454"/>
      <c r="EK935" s="454"/>
      <c r="EL935" s="454"/>
      <c r="EM935" s="454"/>
      <c r="EN935" s="454"/>
      <c r="EO935" s="454"/>
      <c r="EP935" s="454"/>
      <c r="EQ935" s="454"/>
      <c r="ER935" s="454"/>
      <c r="ES935" s="454"/>
      <c r="ET935" s="454"/>
      <c r="EU935" s="581"/>
      <c r="EV935" s="581"/>
      <c r="EW935" s="581"/>
      <c r="EX935" s="581"/>
      <c r="EY935" s="581"/>
      <c r="EZ935" s="581"/>
      <c r="FA935" s="581"/>
      <c r="FB935" s="581"/>
      <c r="FC935" s="581"/>
      <c r="FD935" s="581"/>
      <c r="FE935" s="581"/>
    </row>
    <row r="936" spans="1:161">
      <c r="A936" s="454"/>
      <c r="B936" s="653"/>
      <c r="C936" s="454"/>
      <c r="D936" s="454"/>
      <c r="E936" s="454"/>
      <c r="F936" s="504"/>
      <c r="G936" s="454"/>
      <c r="H936" s="454"/>
      <c r="I936" s="454"/>
      <c r="J936" s="454"/>
      <c r="K936" s="454"/>
      <c r="L936" s="454"/>
      <c r="M936" s="454"/>
      <c r="N936" s="454"/>
      <c r="O936" s="454"/>
      <c r="P936" s="454"/>
      <c r="Q936" s="454"/>
      <c r="R936" s="454"/>
      <c r="S936" s="454"/>
      <c r="T936" s="454"/>
      <c r="U936" s="454"/>
      <c r="V936" s="454"/>
      <c r="W936" s="454"/>
      <c r="X936" s="454"/>
      <c r="Y936" s="454"/>
      <c r="Z936" s="454"/>
      <c r="AA936" s="454"/>
      <c r="AB936" s="454"/>
      <c r="AC936" s="454"/>
      <c r="AD936" s="454"/>
      <c r="AE936" s="454"/>
      <c r="AF936" s="454"/>
      <c r="AG936" s="454"/>
      <c r="AH936" s="454"/>
      <c r="AI936" s="454"/>
      <c r="AJ936" s="454"/>
      <c r="AK936" s="454"/>
      <c r="AL936" s="454"/>
      <c r="AM936" s="454"/>
      <c r="AN936" s="454"/>
      <c r="AO936" s="454"/>
      <c r="AP936" s="454"/>
      <c r="AQ936" s="454"/>
      <c r="AR936" s="454"/>
      <c r="AS936" s="454"/>
      <c r="AT936" s="454"/>
      <c r="AU936" s="454"/>
      <c r="AV936" s="454"/>
      <c r="AW936" s="454"/>
      <c r="AX936" s="454"/>
      <c r="AY936" s="454"/>
      <c r="AZ936" s="454"/>
      <c r="BA936" s="454"/>
      <c r="BB936" s="454"/>
      <c r="BC936" s="454"/>
      <c r="BD936" s="454"/>
      <c r="BE936" s="454"/>
      <c r="BF936" s="454"/>
      <c r="BG936" s="454"/>
      <c r="BH936" s="454"/>
      <c r="BI936" s="454"/>
      <c r="BJ936" s="454"/>
      <c r="BK936" s="454"/>
      <c r="BL936" s="454"/>
      <c r="BM936" s="454"/>
      <c r="BN936" s="454"/>
      <c r="BO936" s="454"/>
      <c r="BP936" s="454"/>
      <c r="BQ936" s="454"/>
      <c r="BR936" s="454"/>
      <c r="BS936" s="454"/>
      <c r="BT936" s="454"/>
      <c r="BU936" s="454"/>
      <c r="BV936" s="454"/>
      <c r="BW936" s="454"/>
      <c r="BX936" s="454"/>
      <c r="BY936" s="454"/>
      <c r="BZ936" s="454"/>
      <c r="CA936" s="454"/>
      <c r="CB936" s="454"/>
      <c r="CC936" s="454"/>
      <c r="CD936" s="454"/>
      <c r="CE936" s="454"/>
      <c r="CF936" s="454"/>
      <c r="CG936" s="454"/>
      <c r="CH936" s="454"/>
      <c r="CI936" s="454"/>
      <c r="CJ936" s="454"/>
      <c r="CK936" s="454"/>
      <c r="CL936" s="454"/>
      <c r="CM936" s="454"/>
      <c r="CN936" s="454"/>
      <c r="CO936" s="454"/>
      <c r="CP936" s="454"/>
      <c r="CQ936" s="454"/>
      <c r="CR936" s="454"/>
      <c r="CS936" s="454"/>
      <c r="CT936" s="454"/>
      <c r="CU936" s="454"/>
      <c r="CV936" s="454"/>
      <c r="CW936" s="454"/>
      <c r="CX936" s="454"/>
      <c r="CY936" s="454"/>
      <c r="CZ936" s="454"/>
      <c r="DA936" s="454"/>
      <c r="DB936" s="454"/>
      <c r="DC936" s="454"/>
      <c r="DD936" s="454"/>
      <c r="DE936" s="454"/>
      <c r="DF936" s="454"/>
      <c r="DG936" s="454"/>
      <c r="DH936" s="454"/>
      <c r="DI936" s="454"/>
      <c r="DJ936" s="454"/>
      <c r="DK936" s="454"/>
      <c r="DL936" s="454"/>
      <c r="DM936" s="454"/>
      <c r="DN936" s="454"/>
      <c r="DO936" s="454"/>
      <c r="DP936" s="454"/>
      <c r="DQ936" s="454"/>
      <c r="DR936" s="454"/>
      <c r="DS936" s="454"/>
      <c r="DT936" s="454"/>
      <c r="DU936" s="454"/>
      <c r="DV936" s="454"/>
      <c r="DW936" s="454"/>
      <c r="DX936" s="454"/>
      <c r="DY936" s="454"/>
      <c r="DZ936" s="454"/>
      <c r="EA936" s="454"/>
      <c r="EB936" s="454"/>
      <c r="EC936" s="454"/>
      <c r="ED936" s="454"/>
      <c r="EE936" s="454"/>
      <c r="EF936" s="454"/>
      <c r="EG936" s="454"/>
      <c r="EH936" s="454"/>
      <c r="EI936" s="454"/>
      <c r="EJ936" s="454"/>
      <c r="EK936" s="454"/>
      <c r="EL936" s="454"/>
      <c r="EM936" s="454"/>
      <c r="EN936" s="454"/>
      <c r="EO936" s="454"/>
      <c r="EP936" s="454"/>
      <c r="EQ936" s="454"/>
      <c r="ER936" s="454"/>
      <c r="ES936" s="454"/>
      <c r="ET936" s="454"/>
      <c r="EU936" s="581"/>
      <c r="EV936" s="581"/>
      <c r="EW936" s="581"/>
      <c r="EX936" s="581"/>
      <c r="EY936" s="581"/>
      <c r="EZ936" s="581"/>
      <c r="FA936" s="581"/>
      <c r="FB936" s="581"/>
      <c r="FC936" s="581"/>
      <c r="FD936" s="581"/>
      <c r="FE936" s="581"/>
    </row>
    <row r="937" spans="1:161">
      <c r="A937" s="454"/>
      <c r="B937" s="653"/>
      <c r="C937" s="454"/>
      <c r="D937" s="454"/>
      <c r="E937" s="454"/>
      <c r="F937" s="504"/>
      <c r="G937" s="454"/>
      <c r="H937" s="454"/>
      <c r="I937" s="454"/>
      <c r="J937" s="454"/>
      <c r="K937" s="454"/>
      <c r="L937" s="454"/>
      <c r="M937" s="454"/>
      <c r="N937" s="454"/>
      <c r="O937" s="454"/>
      <c r="P937" s="454"/>
      <c r="Q937" s="454"/>
      <c r="R937" s="454"/>
      <c r="S937" s="454"/>
      <c r="T937" s="454"/>
      <c r="U937" s="454"/>
      <c r="V937" s="454"/>
      <c r="W937" s="454"/>
      <c r="X937" s="454"/>
      <c r="Y937" s="454"/>
      <c r="Z937" s="454"/>
      <c r="AA937" s="454"/>
      <c r="AB937" s="454"/>
      <c r="AC937" s="454"/>
      <c r="AD937" s="454"/>
      <c r="AE937" s="454"/>
      <c r="AF937" s="454"/>
      <c r="AG937" s="454"/>
      <c r="AH937" s="454"/>
      <c r="AI937" s="454"/>
      <c r="AJ937" s="454"/>
      <c r="AK937" s="454"/>
      <c r="AL937" s="454"/>
      <c r="AM937" s="454"/>
      <c r="AN937" s="454"/>
      <c r="AO937" s="454"/>
      <c r="AP937" s="454"/>
      <c r="AQ937" s="454"/>
      <c r="AR937" s="454"/>
      <c r="AS937" s="454"/>
      <c r="AT937" s="454"/>
      <c r="AU937" s="454"/>
      <c r="AV937" s="454"/>
      <c r="AW937" s="454"/>
      <c r="AX937" s="454"/>
      <c r="AY937" s="454"/>
      <c r="AZ937" s="454"/>
      <c r="BA937" s="454"/>
      <c r="BB937" s="454"/>
      <c r="BC937" s="454"/>
      <c r="BD937" s="454"/>
      <c r="BE937" s="454"/>
      <c r="BF937" s="454"/>
      <c r="BG937" s="454"/>
      <c r="BH937" s="454"/>
      <c r="BI937" s="454"/>
      <c r="BJ937" s="454"/>
      <c r="BK937" s="454"/>
      <c r="BL937" s="454"/>
      <c r="BM937" s="454"/>
      <c r="BN937" s="454"/>
      <c r="BO937" s="454"/>
      <c r="BP937" s="454"/>
      <c r="BQ937" s="454"/>
      <c r="BR937" s="454"/>
      <c r="BS937" s="454"/>
      <c r="BT937" s="454"/>
      <c r="BU937" s="454"/>
      <c r="BV937" s="454"/>
      <c r="BW937" s="454"/>
      <c r="BX937" s="454"/>
      <c r="BY937" s="454"/>
      <c r="BZ937" s="454"/>
      <c r="CA937" s="454"/>
      <c r="CB937" s="454"/>
      <c r="CC937" s="454"/>
      <c r="CD937" s="454"/>
      <c r="CE937" s="454"/>
      <c r="CF937" s="454"/>
      <c r="CG937" s="454"/>
      <c r="CH937" s="454"/>
      <c r="CI937" s="454"/>
      <c r="CJ937" s="454"/>
      <c r="CK937" s="454"/>
      <c r="CL937" s="454"/>
      <c r="CM937" s="454"/>
      <c r="CN937" s="454"/>
      <c r="CO937" s="454"/>
      <c r="CP937" s="454"/>
      <c r="CQ937" s="454"/>
      <c r="CR937" s="454"/>
      <c r="CS937" s="454"/>
      <c r="CT937" s="454"/>
      <c r="CU937" s="454"/>
      <c r="CV937" s="454"/>
      <c r="CW937" s="454"/>
      <c r="CX937" s="454"/>
      <c r="CY937" s="454"/>
      <c r="CZ937" s="454"/>
      <c r="DA937" s="454"/>
      <c r="DB937" s="454"/>
      <c r="DC937" s="454"/>
      <c r="DD937" s="454"/>
      <c r="DE937" s="454"/>
      <c r="DF937" s="454"/>
      <c r="DG937" s="454"/>
      <c r="DH937" s="454"/>
      <c r="DI937" s="454"/>
      <c r="DJ937" s="454"/>
      <c r="DK937" s="454"/>
      <c r="DL937" s="454"/>
      <c r="DM937" s="454"/>
      <c r="DN937" s="454"/>
      <c r="DO937" s="454"/>
      <c r="DP937" s="454"/>
      <c r="DQ937" s="454"/>
      <c r="DR937" s="454"/>
      <c r="DS937" s="454"/>
      <c r="DT937" s="454"/>
      <c r="DU937" s="454"/>
      <c r="DV937" s="454"/>
      <c r="DW937" s="454"/>
      <c r="DX937" s="454"/>
      <c r="DY937" s="454"/>
      <c r="DZ937" s="454"/>
      <c r="EA937" s="454"/>
      <c r="EB937" s="454"/>
      <c r="EC937" s="454"/>
      <c r="ED937" s="454"/>
      <c r="EE937" s="454"/>
      <c r="EF937" s="454"/>
      <c r="EG937" s="454"/>
      <c r="EH937" s="454"/>
      <c r="EI937" s="454"/>
      <c r="EJ937" s="454"/>
      <c r="EK937" s="454"/>
      <c r="EL937" s="454"/>
      <c r="EM937" s="454"/>
      <c r="EN937" s="454"/>
      <c r="EO937" s="454"/>
      <c r="EP937" s="454"/>
      <c r="EQ937" s="454"/>
      <c r="ER937" s="454"/>
      <c r="ES937" s="454"/>
      <c r="ET937" s="454"/>
      <c r="EU937" s="581"/>
      <c r="EV937" s="581"/>
      <c r="EW937" s="581"/>
      <c r="EX937" s="581"/>
      <c r="EY937" s="581"/>
      <c r="EZ937" s="581"/>
      <c r="FA937" s="581"/>
      <c r="FB937" s="581"/>
      <c r="FC937" s="581"/>
      <c r="FD937" s="581"/>
      <c r="FE937" s="581"/>
    </row>
    <row r="938" spans="1:161">
      <c r="A938" s="454"/>
      <c r="B938" s="653"/>
      <c r="C938" s="454"/>
      <c r="D938" s="454"/>
      <c r="E938" s="454"/>
      <c r="F938" s="504"/>
      <c r="G938" s="454"/>
      <c r="H938" s="454"/>
      <c r="I938" s="454"/>
      <c r="J938" s="454"/>
      <c r="K938" s="454"/>
      <c r="L938" s="454"/>
      <c r="M938" s="454"/>
      <c r="N938" s="454"/>
      <c r="O938" s="454"/>
      <c r="P938" s="454"/>
      <c r="Q938" s="454"/>
      <c r="R938" s="454"/>
      <c r="S938" s="454"/>
      <c r="T938" s="454"/>
      <c r="U938" s="454"/>
      <c r="V938" s="454"/>
      <c r="W938" s="454"/>
      <c r="X938" s="454"/>
      <c r="Y938" s="454"/>
      <c r="Z938" s="454"/>
      <c r="AA938" s="454"/>
      <c r="AB938" s="454"/>
      <c r="AC938" s="454"/>
      <c r="AD938" s="454"/>
      <c r="AE938" s="454"/>
      <c r="AF938" s="454"/>
      <c r="AG938" s="454"/>
      <c r="AH938" s="454"/>
      <c r="AI938" s="454"/>
      <c r="AJ938" s="454"/>
      <c r="AK938" s="454"/>
      <c r="AL938" s="454"/>
      <c r="AM938" s="454"/>
      <c r="AN938" s="454"/>
      <c r="AO938" s="454"/>
      <c r="AP938" s="454"/>
      <c r="AQ938" s="454"/>
      <c r="AR938" s="454"/>
      <c r="AS938" s="454"/>
      <c r="AT938" s="454"/>
      <c r="AU938" s="454"/>
      <c r="AV938" s="454"/>
      <c r="AW938" s="454"/>
      <c r="AX938" s="454"/>
      <c r="AY938" s="454"/>
      <c r="AZ938" s="454"/>
      <c r="BA938" s="454"/>
      <c r="BB938" s="454"/>
      <c r="BC938" s="454"/>
      <c r="BD938" s="454"/>
      <c r="BE938" s="454"/>
      <c r="BF938" s="454"/>
      <c r="BG938" s="454"/>
      <c r="BH938" s="454"/>
      <c r="BI938" s="454"/>
      <c r="BJ938" s="454"/>
      <c r="BK938" s="454"/>
      <c r="BL938" s="454"/>
      <c r="BM938" s="454"/>
      <c r="BN938" s="454"/>
      <c r="BO938" s="454"/>
      <c r="BP938" s="454"/>
      <c r="BQ938" s="454"/>
      <c r="BR938" s="454"/>
      <c r="BS938" s="454"/>
      <c r="BT938" s="454"/>
      <c r="BU938" s="454"/>
      <c r="BV938" s="454"/>
      <c r="BW938" s="454"/>
      <c r="BX938" s="454"/>
      <c r="BY938" s="454"/>
      <c r="BZ938" s="454"/>
      <c r="CA938" s="454"/>
      <c r="CB938" s="454"/>
      <c r="CC938" s="454"/>
      <c r="CD938" s="454"/>
      <c r="CE938" s="454"/>
      <c r="CF938" s="454"/>
      <c r="CG938" s="454"/>
      <c r="CH938" s="454"/>
      <c r="CI938" s="454"/>
      <c r="CJ938" s="454"/>
      <c r="CK938" s="454"/>
      <c r="CL938" s="454"/>
      <c r="CM938" s="454"/>
      <c r="CN938" s="454"/>
      <c r="CO938" s="454"/>
      <c r="CP938" s="454"/>
      <c r="CQ938" s="454"/>
      <c r="CR938" s="454"/>
      <c r="CS938" s="454"/>
      <c r="CT938" s="454"/>
      <c r="CU938" s="454"/>
      <c r="CV938" s="454"/>
      <c r="CW938" s="454"/>
      <c r="CX938" s="454"/>
      <c r="CY938" s="454"/>
      <c r="CZ938" s="454"/>
      <c r="DA938" s="454"/>
      <c r="DB938" s="454"/>
      <c r="DC938" s="454"/>
      <c r="DD938" s="454"/>
      <c r="DE938" s="454"/>
      <c r="DF938" s="454"/>
      <c r="DG938" s="454"/>
      <c r="DH938" s="454"/>
      <c r="DI938" s="454"/>
      <c r="DJ938" s="454"/>
      <c r="DK938" s="454"/>
      <c r="DL938" s="454"/>
      <c r="DM938" s="454"/>
      <c r="DN938" s="454"/>
      <c r="DO938" s="454"/>
      <c r="DP938" s="454"/>
      <c r="DQ938" s="454"/>
      <c r="DR938" s="454"/>
      <c r="DS938" s="454"/>
      <c r="DT938" s="454"/>
      <c r="DU938" s="454"/>
      <c r="DV938" s="454"/>
      <c r="DW938" s="454"/>
      <c r="DX938" s="454"/>
      <c r="DY938" s="454"/>
      <c r="DZ938" s="454"/>
      <c r="EA938" s="454"/>
      <c r="EB938" s="454"/>
      <c r="EC938" s="454"/>
      <c r="ED938" s="454"/>
      <c r="EE938" s="454"/>
      <c r="EF938" s="454"/>
      <c r="EG938" s="454"/>
      <c r="EH938" s="454"/>
      <c r="EI938" s="454"/>
      <c r="EJ938" s="454"/>
      <c r="EK938" s="454"/>
      <c r="EL938" s="454"/>
      <c r="EM938" s="454"/>
      <c r="EN938" s="454"/>
      <c r="EO938" s="454"/>
      <c r="EP938" s="454"/>
      <c r="EQ938" s="454"/>
      <c r="ER938" s="454"/>
      <c r="ES938" s="454"/>
      <c r="ET938" s="454"/>
      <c r="EU938" s="581"/>
      <c r="EV938" s="581"/>
      <c r="EW938" s="581"/>
      <c r="EX938" s="581"/>
      <c r="EY938" s="581"/>
      <c r="EZ938" s="581"/>
      <c r="FA938" s="581"/>
      <c r="FB938" s="581"/>
      <c r="FC938" s="581"/>
      <c r="FD938" s="581"/>
      <c r="FE938" s="581"/>
    </row>
    <row r="939" spans="1:161">
      <c r="A939" s="454"/>
      <c r="B939" s="653"/>
      <c r="C939" s="454"/>
      <c r="D939" s="454"/>
      <c r="E939" s="454"/>
      <c r="F939" s="504"/>
      <c r="G939" s="454"/>
      <c r="H939" s="454"/>
      <c r="I939" s="454"/>
      <c r="J939" s="454"/>
      <c r="K939" s="454"/>
      <c r="L939" s="454"/>
      <c r="M939" s="454"/>
      <c r="N939" s="454"/>
      <c r="O939" s="454"/>
      <c r="P939" s="454"/>
      <c r="Q939" s="454"/>
      <c r="R939" s="454"/>
      <c r="S939" s="454"/>
      <c r="T939" s="454"/>
      <c r="U939" s="454"/>
      <c r="V939" s="454"/>
      <c r="W939" s="454"/>
      <c r="X939" s="454"/>
      <c r="Y939" s="454"/>
      <c r="Z939" s="454"/>
      <c r="AA939" s="454"/>
      <c r="AB939" s="454"/>
      <c r="AC939" s="454"/>
      <c r="AD939" s="454"/>
      <c r="AE939" s="454"/>
      <c r="AF939" s="454"/>
      <c r="AG939" s="454"/>
      <c r="AH939" s="454"/>
      <c r="AI939" s="454"/>
      <c r="AJ939" s="454"/>
      <c r="AK939" s="454"/>
      <c r="AL939" s="454"/>
      <c r="AM939" s="454"/>
      <c r="AN939" s="454"/>
      <c r="AO939" s="454"/>
      <c r="AP939" s="454"/>
      <c r="AQ939" s="454"/>
      <c r="AR939" s="454"/>
      <c r="AS939" s="454"/>
      <c r="AT939" s="454"/>
      <c r="AU939" s="454"/>
      <c r="AV939" s="454"/>
      <c r="AW939" s="454"/>
      <c r="AX939" s="454"/>
      <c r="AY939" s="454"/>
      <c r="AZ939" s="454"/>
      <c r="BA939" s="454"/>
      <c r="BB939" s="454"/>
      <c r="BC939" s="454"/>
      <c r="BD939" s="454"/>
      <c r="BE939" s="454"/>
      <c r="BF939" s="454"/>
      <c r="BG939" s="454"/>
      <c r="BH939" s="454"/>
      <c r="BI939" s="454"/>
      <c r="BJ939" s="454"/>
      <c r="BK939" s="454"/>
      <c r="BL939" s="454"/>
      <c r="BM939" s="454"/>
      <c r="BN939" s="454"/>
      <c r="BO939" s="454"/>
      <c r="BP939" s="454"/>
      <c r="BQ939" s="454"/>
      <c r="BR939" s="454"/>
      <c r="BS939" s="454"/>
      <c r="BT939" s="454"/>
      <c r="BU939" s="454"/>
      <c r="BV939" s="454"/>
      <c r="BW939" s="454"/>
      <c r="BX939" s="454"/>
      <c r="BY939" s="454"/>
      <c r="BZ939" s="454"/>
      <c r="CA939" s="454"/>
      <c r="CB939" s="454"/>
      <c r="CC939" s="454"/>
      <c r="CD939" s="454"/>
      <c r="CE939" s="454"/>
      <c r="CF939" s="454"/>
      <c r="CG939" s="454"/>
      <c r="CH939" s="454"/>
      <c r="CI939" s="454"/>
      <c r="CJ939" s="454"/>
      <c r="CK939" s="454"/>
      <c r="CL939" s="454"/>
      <c r="CM939" s="454"/>
      <c r="CN939" s="454"/>
      <c r="CO939" s="454"/>
      <c r="CP939" s="454"/>
      <c r="CQ939" s="454"/>
      <c r="CR939" s="454"/>
      <c r="CS939" s="454"/>
      <c r="CT939" s="454"/>
      <c r="CU939" s="454"/>
      <c r="CV939" s="454"/>
      <c r="CW939" s="454"/>
      <c r="CX939" s="454"/>
      <c r="CY939" s="454"/>
      <c r="CZ939" s="454"/>
      <c r="DA939" s="454"/>
      <c r="DB939" s="454"/>
      <c r="DC939" s="454"/>
      <c r="DD939" s="454"/>
      <c r="DE939" s="454"/>
      <c r="DF939" s="454"/>
      <c r="DG939" s="454"/>
      <c r="DH939" s="454"/>
      <c r="DI939" s="454"/>
      <c r="DJ939" s="454"/>
      <c r="DK939" s="454"/>
      <c r="DL939" s="454"/>
      <c r="DM939" s="454"/>
      <c r="DN939" s="454"/>
      <c r="DO939" s="454"/>
      <c r="DP939" s="454"/>
      <c r="DQ939" s="454"/>
      <c r="DR939" s="454"/>
      <c r="DS939" s="454"/>
      <c r="DT939" s="454"/>
      <c r="DU939" s="454"/>
      <c r="DV939" s="454"/>
      <c r="DW939" s="454"/>
      <c r="DX939" s="454"/>
      <c r="DY939" s="454"/>
      <c r="DZ939" s="454"/>
      <c r="EA939" s="454"/>
      <c r="EB939" s="454"/>
      <c r="EC939" s="454"/>
      <c r="ED939" s="454"/>
      <c r="EE939" s="454"/>
      <c r="EF939" s="454"/>
      <c r="EG939" s="454"/>
      <c r="EH939" s="454"/>
      <c r="EI939" s="454"/>
      <c r="EJ939" s="454"/>
      <c r="EK939" s="454"/>
      <c r="EL939" s="454"/>
      <c r="EM939" s="454"/>
      <c r="EN939" s="454"/>
      <c r="EO939" s="454"/>
      <c r="EP939" s="454"/>
      <c r="EQ939" s="454"/>
      <c r="ER939" s="454"/>
      <c r="ES939" s="454"/>
      <c r="ET939" s="454"/>
      <c r="EU939" s="581"/>
      <c r="EV939" s="581"/>
      <c r="EW939" s="581"/>
      <c r="EX939" s="581"/>
      <c r="EY939" s="581"/>
      <c r="EZ939" s="581"/>
      <c r="FA939" s="581"/>
      <c r="FB939" s="581"/>
      <c r="FC939" s="581"/>
      <c r="FD939" s="581"/>
      <c r="FE939" s="581"/>
    </row>
    <row r="940" spans="1:161">
      <c r="A940" s="454"/>
      <c r="B940" s="653"/>
      <c r="C940" s="454"/>
      <c r="D940" s="454"/>
      <c r="E940" s="454"/>
      <c r="F940" s="504"/>
      <c r="G940" s="454"/>
      <c r="H940" s="454"/>
      <c r="I940" s="454"/>
      <c r="J940" s="454"/>
      <c r="K940" s="454"/>
      <c r="L940" s="454"/>
      <c r="M940" s="454"/>
      <c r="N940" s="454"/>
      <c r="O940" s="454"/>
      <c r="P940" s="454"/>
      <c r="Q940" s="454"/>
      <c r="R940" s="454"/>
      <c r="S940" s="454"/>
      <c r="T940" s="454"/>
      <c r="U940" s="454"/>
      <c r="V940" s="454"/>
      <c r="W940" s="454"/>
      <c r="X940" s="454"/>
      <c r="Y940" s="454"/>
      <c r="Z940" s="454"/>
      <c r="AA940" s="454"/>
      <c r="AB940" s="454"/>
      <c r="AC940" s="454"/>
      <c r="AD940" s="454"/>
      <c r="AE940" s="454"/>
      <c r="AF940" s="454"/>
      <c r="AG940" s="454"/>
      <c r="AH940" s="454"/>
      <c r="AI940" s="454"/>
      <c r="AJ940" s="454"/>
      <c r="AK940" s="454"/>
      <c r="AL940" s="454"/>
      <c r="AM940" s="454"/>
      <c r="AN940" s="454"/>
      <c r="AO940" s="454"/>
      <c r="AP940" s="454"/>
      <c r="AQ940" s="454"/>
      <c r="AR940" s="454"/>
      <c r="AS940" s="454"/>
      <c r="AT940" s="454"/>
      <c r="AU940" s="454"/>
      <c r="AV940" s="454"/>
      <c r="AW940" s="454"/>
      <c r="AX940" s="454"/>
      <c r="AY940" s="454"/>
      <c r="AZ940" s="454"/>
      <c r="BA940" s="454"/>
      <c r="BB940" s="454"/>
      <c r="BC940" s="454"/>
      <c r="BD940" s="454"/>
      <c r="BE940" s="454"/>
      <c r="BF940" s="454"/>
      <c r="BG940" s="454"/>
      <c r="BH940" s="454"/>
      <c r="BI940" s="454"/>
      <c r="BJ940" s="454"/>
      <c r="BK940" s="454"/>
      <c r="BL940" s="454"/>
      <c r="BM940" s="454"/>
      <c r="BN940" s="454"/>
      <c r="BO940" s="454"/>
      <c r="BP940" s="454"/>
      <c r="BQ940" s="454"/>
      <c r="BR940" s="454"/>
      <c r="BS940" s="454"/>
      <c r="BT940" s="454"/>
      <c r="BU940" s="454"/>
      <c r="BV940" s="454"/>
      <c r="BW940" s="454"/>
      <c r="BX940" s="454"/>
      <c r="BY940" s="454"/>
      <c r="BZ940" s="454"/>
      <c r="CA940" s="454"/>
      <c r="CB940" s="454"/>
      <c r="CC940" s="454"/>
      <c r="CD940" s="454"/>
      <c r="CE940" s="454"/>
      <c r="CF940" s="454"/>
      <c r="CG940" s="454"/>
      <c r="CH940" s="454"/>
      <c r="CI940" s="454"/>
      <c r="CJ940" s="454"/>
      <c r="CK940" s="454"/>
      <c r="CL940" s="454"/>
      <c r="CM940" s="454"/>
      <c r="CN940" s="454"/>
      <c r="CO940" s="454"/>
      <c r="CP940" s="454"/>
      <c r="CQ940" s="454"/>
      <c r="CR940" s="454"/>
      <c r="CS940" s="454"/>
      <c r="CT940" s="454"/>
      <c r="CU940" s="454"/>
      <c r="CV940" s="454"/>
      <c r="CW940" s="454"/>
      <c r="CX940" s="454"/>
      <c r="CY940" s="454"/>
      <c r="CZ940" s="454"/>
      <c r="DA940" s="454"/>
      <c r="DB940" s="454"/>
      <c r="DC940" s="454"/>
      <c r="DD940" s="454"/>
      <c r="DE940" s="454"/>
      <c r="DF940" s="454"/>
      <c r="DG940" s="454"/>
      <c r="DH940" s="454"/>
      <c r="DI940" s="454"/>
      <c r="DJ940" s="454"/>
      <c r="DK940" s="454"/>
      <c r="DL940" s="454"/>
      <c r="DM940" s="454"/>
      <c r="DN940" s="454"/>
      <c r="DO940" s="454"/>
      <c r="DP940" s="454"/>
      <c r="DQ940" s="454"/>
      <c r="DR940" s="454"/>
      <c r="DS940" s="454"/>
      <c r="DT940" s="454"/>
      <c r="DU940" s="454"/>
      <c r="DV940" s="454"/>
      <c r="DW940" s="454"/>
      <c r="DX940" s="454"/>
      <c r="DY940" s="454"/>
      <c r="DZ940" s="454"/>
      <c r="EA940" s="454"/>
      <c r="EB940" s="454"/>
      <c r="EC940" s="454"/>
      <c r="ED940" s="454"/>
      <c r="EE940" s="454"/>
      <c r="EF940" s="454"/>
      <c r="EG940" s="454"/>
      <c r="EH940" s="454"/>
      <c r="EI940" s="454"/>
      <c r="EJ940" s="454"/>
      <c r="EK940" s="454"/>
      <c r="EL940" s="454"/>
      <c r="EM940" s="454"/>
      <c r="EN940" s="454"/>
      <c r="EO940" s="454"/>
      <c r="EP940" s="454"/>
      <c r="EQ940" s="454"/>
      <c r="ER940" s="454"/>
      <c r="ES940" s="454"/>
      <c r="ET940" s="454"/>
      <c r="EU940" s="581"/>
      <c r="EV940" s="581"/>
      <c r="EW940" s="581"/>
      <c r="EX940" s="581"/>
      <c r="EY940" s="581"/>
      <c r="EZ940" s="581"/>
      <c r="FA940" s="581"/>
      <c r="FB940" s="581"/>
      <c r="FC940" s="581"/>
      <c r="FD940" s="581"/>
      <c r="FE940" s="581"/>
    </row>
    <row r="941" spans="1:161">
      <c r="A941" s="454"/>
      <c r="B941" s="653"/>
      <c r="C941" s="454"/>
      <c r="D941" s="454"/>
      <c r="E941" s="454"/>
      <c r="F941" s="504"/>
      <c r="G941" s="454"/>
      <c r="H941" s="454"/>
      <c r="I941" s="454"/>
      <c r="J941" s="454"/>
      <c r="K941" s="454"/>
      <c r="L941" s="454"/>
      <c r="M941" s="454"/>
      <c r="N941" s="454"/>
      <c r="O941" s="454"/>
      <c r="P941" s="454"/>
      <c r="Q941" s="454"/>
      <c r="R941" s="454"/>
      <c r="S941" s="454"/>
      <c r="T941" s="454"/>
      <c r="U941" s="454"/>
      <c r="V941" s="454"/>
      <c r="W941" s="454"/>
      <c r="X941" s="454"/>
      <c r="Y941" s="454"/>
      <c r="Z941" s="454"/>
      <c r="AA941" s="454"/>
      <c r="AB941" s="454"/>
      <c r="AC941" s="454"/>
      <c r="AD941" s="454"/>
      <c r="AE941" s="454"/>
      <c r="AF941" s="454"/>
      <c r="AG941" s="454"/>
      <c r="AH941" s="454"/>
      <c r="AI941" s="454"/>
      <c r="AJ941" s="454"/>
      <c r="AK941" s="454"/>
      <c r="AL941" s="454"/>
      <c r="AM941" s="454"/>
      <c r="AN941" s="454"/>
      <c r="AO941" s="454"/>
      <c r="AP941" s="454"/>
      <c r="AQ941" s="454"/>
      <c r="AR941" s="454"/>
      <c r="AS941" s="454"/>
      <c r="AT941" s="454"/>
      <c r="AU941" s="454"/>
      <c r="AV941" s="454"/>
      <c r="AW941" s="454"/>
      <c r="AX941" s="454"/>
      <c r="AY941" s="454"/>
      <c r="AZ941" s="454"/>
      <c r="BA941" s="454"/>
      <c r="BB941" s="454"/>
      <c r="BC941" s="454"/>
      <c r="BD941" s="454"/>
      <c r="BE941" s="454"/>
      <c r="BF941" s="454"/>
      <c r="BG941" s="454"/>
      <c r="BH941" s="454"/>
      <c r="BI941" s="454"/>
      <c r="BJ941" s="454"/>
      <c r="BK941" s="454"/>
      <c r="BL941" s="454"/>
      <c r="BM941" s="454"/>
      <c r="BN941" s="454"/>
      <c r="BO941" s="454"/>
      <c r="BP941" s="454"/>
      <c r="BQ941" s="454"/>
      <c r="BR941" s="454"/>
      <c r="BS941" s="454"/>
      <c r="BT941" s="454"/>
      <c r="BU941" s="454"/>
      <c r="BV941" s="454"/>
      <c r="BW941" s="454"/>
      <c r="BX941" s="454"/>
      <c r="BY941" s="454"/>
      <c r="BZ941" s="454"/>
      <c r="CA941" s="454"/>
      <c r="CB941" s="454"/>
      <c r="CC941" s="454"/>
      <c r="CD941" s="454"/>
      <c r="CE941" s="454"/>
      <c r="CF941" s="454"/>
      <c r="CG941" s="454"/>
      <c r="CH941" s="454"/>
      <c r="CI941" s="454"/>
      <c r="CJ941" s="454"/>
      <c r="CK941" s="454"/>
      <c r="CL941" s="454"/>
      <c r="CM941" s="454"/>
      <c r="CN941" s="454"/>
      <c r="CO941" s="454"/>
      <c r="CP941" s="454"/>
      <c r="CQ941" s="454"/>
      <c r="CR941" s="454"/>
      <c r="CS941" s="454"/>
      <c r="CT941" s="454"/>
      <c r="CU941" s="454"/>
      <c r="CV941" s="454"/>
      <c r="CW941" s="454"/>
      <c r="CX941" s="454"/>
      <c r="CY941" s="454"/>
      <c r="CZ941" s="454"/>
      <c r="DA941" s="454"/>
      <c r="DB941" s="454"/>
      <c r="DC941" s="454"/>
      <c r="DD941" s="454"/>
      <c r="DE941" s="454"/>
      <c r="DF941" s="454"/>
      <c r="DG941" s="454"/>
      <c r="DH941" s="454"/>
      <c r="DI941" s="454"/>
      <c r="DJ941" s="454"/>
      <c r="DK941" s="454"/>
      <c r="DL941" s="454"/>
      <c r="DM941" s="454"/>
      <c r="DN941" s="454"/>
      <c r="DO941" s="454"/>
      <c r="DP941" s="454"/>
      <c r="DQ941" s="454"/>
      <c r="DR941" s="454"/>
      <c r="DS941" s="454"/>
      <c r="DT941" s="454"/>
      <c r="DU941" s="454"/>
      <c r="DV941" s="454"/>
      <c r="DW941" s="454"/>
      <c r="DX941" s="454"/>
      <c r="DY941" s="454"/>
      <c r="DZ941" s="454"/>
      <c r="EA941" s="454"/>
      <c r="EB941" s="454"/>
      <c r="EC941" s="454"/>
      <c r="ED941" s="454"/>
      <c r="EE941" s="454"/>
      <c r="EF941" s="454"/>
      <c r="EG941" s="454"/>
      <c r="EH941" s="454"/>
      <c r="EI941" s="454"/>
      <c r="EJ941" s="454"/>
      <c r="EK941" s="454"/>
      <c r="EL941" s="454"/>
      <c r="EM941" s="454"/>
      <c r="EN941" s="454"/>
      <c r="EO941" s="454"/>
      <c r="EP941" s="454"/>
      <c r="EQ941" s="454"/>
      <c r="ER941" s="454"/>
      <c r="ES941" s="454"/>
      <c r="ET941" s="454"/>
      <c r="EU941" s="581"/>
      <c r="EV941" s="581"/>
      <c r="EW941" s="581"/>
      <c r="EX941" s="581"/>
      <c r="EY941" s="581"/>
      <c r="EZ941" s="581"/>
      <c r="FA941" s="581"/>
      <c r="FB941" s="581"/>
      <c r="FC941" s="581"/>
      <c r="FD941" s="581"/>
      <c r="FE941" s="581"/>
    </row>
    <row r="942" spans="1:161">
      <c r="A942" s="454"/>
      <c r="B942" s="653"/>
      <c r="C942" s="454"/>
      <c r="D942" s="454"/>
      <c r="E942" s="454"/>
      <c r="F942" s="504"/>
      <c r="G942" s="454"/>
      <c r="H942" s="454"/>
      <c r="I942" s="454"/>
      <c r="J942" s="454"/>
      <c r="K942" s="454"/>
      <c r="L942" s="454"/>
      <c r="M942" s="454"/>
      <c r="N942" s="454"/>
      <c r="O942" s="454"/>
      <c r="P942" s="454"/>
      <c r="Q942" s="454"/>
      <c r="R942" s="454"/>
      <c r="S942" s="454"/>
      <c r="T942" s="454"/>
      <c r="U942" s="454"/>
      <c r="V942" s="454"/>
      <c r="W942" s="454"/>
      <c r="X942" s="454"/>
      <c r="Y942" s="454"/>
      <c r="Z942" s="454"/>
      <c r="AA942" s="454"/>
      <c r="AB942" s="454"/>
      <c r="AC942" s="454"/>
      <c r="AD942" s="454"/>
      <c r="AE942" s="454"/>
      <c r="AF942" s="454"/>
      <c r="AG942" s="454"/>
      <c r="AH942" s="454"/>
      <c r="AI942" s="454"/>
      <c r="AJ942" s="454"/>
      <c r="AK942" s="454"/>
      <c r="AL942" s="454"/>
      <c r="AM942" s="454"/>
      <c r="AN942" s="454"/>
      <c r="AO942" s="454"/>
      <c r="AP942" s="454"/>
      <c r="AQ942" s="454"/>
      <c r="AR942" s="454"/>
      <c r="AS942" s="454"/>
      <c r="AT942" s="454"/>
      <c r="AU942" s="454"/>
      <c r="AV942" s="454"/>
      <c r="AW942" s="454"/>
      <c r="AX942" s="454"/>
      <c r="AY942" s="454"/>
      <c r="AZ942" s="454"/>
      <c r="BA942" s="454"/>
      <c r="BB942" s="454"/>
      <c r="BC942" s="454"/>
      <c r="BD942" s="454"/>
      <c r="BE942" s="454"/>
      <c r="BF942" s="454"/>
      <c r="BG942" s="454"/>
      <c r="BH942" s="454"/>
      <c r="BI942" s="454"/>
      <c r="BJ942" s="454"/>
      <c r="BK942" s="454"/>
      <c r="BL942" s="454"/>
      <c r="BM942" s="454"/>
      <c r="BN942" s="454"/>
      <c r="BO942" s="454"/>
      <c r="BP942" s="454"/>
      <c r="BQ942" s="454"/>
      <c r="BR942" s="454"/>
      <c r="BS942" s="454"/>
      <c r="BT942" s="454"/>
      <c r="BU942" s="454"/>
      <c r="BV942" s="454"/>
      <c r="BW942" s="454"/>
      <c r="BX942" s="454"/>
      <c r="BY942" s="454"/>
      <c r="BZ942" s="454"/>
      <c r="CA942" s="454"/>
      <c r="CB942" s="454"/>
      <c r="CC942" s="454"/>
      <c r="CD942" s="454"/>
      <c r="CE942" s="454"/>
      <c r="CF942" s="454"/>
      <c r="CG942" s="454"/>
      <c r="CH942" s="454"/>
      <c r="CI942" s="454"/>
      <c r="CJ942" s="454"/>
      <c r="CK942" s="454"/>
      <c r="CL942" s="454"/>
      <c r="CM942" s="454"/>
      <c r="CN942" s="454"/>
      <c r="CO942" s="454"/>
      <c r="CP942" s="454"/>
      <c r="CQ942" s="454"/>
      <c r="CR942" s="454"/>
      <c r="CS942" s="454"/>
      <c r="CT942" s="454"/>
      <c r="CU942" s="454"/>
      <c r="CV942" s="454"/>
      <c r="CW942" s="454"/>
      <c r="CX942" s="454"/>
      <c r="CY942" s="454"/>
      <c r="CZ942" s="454"/>
      <c r="DA942" s="454"/>
      <c r="DB942" s="454"/>
      <c r="DC942" s="454"/>
      <c r="DD942" s="454"/>
      <c r="DE942" s="454"/>
      <c r="DF942" s="454"/>
      <c r="DG942" s="454"/>
      <c r="DH942" s="454"/>
      <c r="DI942" s="454"/>
      <c r="DJ942" s="454"/>
      <c r="DK942" s="454"/>
      <c r="DL942" s="454"/>
      <c r="DM942" s="454"/>
      <c r="DN942" s="454"/>
      <c r="DO942" s="454"/>
      <c r="DP942" s="454"/>
      <c r="DQ942" s="454"/>
      <c r="DR942" s="454"/>
      <c r="DS942" s="454"/>
      <c r="DT942" s="454"/>
      <c r="DU942" s="454"/>
      <c r="DV942" s="454"/>
      <c r="DW942" s="454"/>
      <c r="DX942" s="454"/>
      <c r="DY942" s="454"/>
      <c r="DZ942" s="454"/>
      <c r="EA942" s="454"/>
      <c r="EB942" s="454"/>
      <c r="EC942" s="454"/>
      <c r="ED942" s="454"/>
      <c r="EE942" s="454"/>
      <c r="EF942" s="454"/>
      <c r="EG942" s="454"/>
      <c r="EH942" s="454"/>
      <c r="EI942" s="454"/>
      <c r="EJ942" s="454"/>
      <c r="EK942" s="454"/>
      <c r="EL942" s="454"/>
      <c r="EM942" s="454"/>
      <c r="EN942" s="454"/>
      <c r="EO942" s="454"/>
      <c r="EP942" s="454"/>
      <c r="EQ942" s="454"/>
      <c r="ER942" s="454"/>
      <c r="ES942" s="454"/>
      <c r="ET942" s="454"/>
      <c r="EU942" s="581"/>
      <c r="EV942" s="581"/>
      <c r="EW942" s="581"/>
      <c r="EX942" s="581"/>
      <c r="EY942" s="581"/>
      <c r="EZ942" s="581"/>
      <c r="FA942" s="581"/>
      <c r="FB942" s="581"/>
      <c r="FC942" s="581"/>
      <c r="FD942" s="581"/>
      <c r="FE942" s="581"/>
    </row>
    <row r="943" spans="1:161">
      <c r="A943" s="454"/>
      <c r="B943" s="653"/>
      <c r="C943" s="454"/>
      <c r="D943" s="454"/>
      <c r="E943" s="454"/>
      <c r="F943" s="504"/>
      <c r="G943" s="454"/>
      <c r="H943" s="454"/>
      <c r="I943" s="454"/>
      <c r="J943" s="454"/>
      <c r="K943" s="454"/>
      <c r="L943" s="454"/>
      <c r="M943" s="454"/>
      <c r="N943" s="454"/>
      <c r="O943" s="454"/>
      <c r="P943" s="454"/>
      <c r="Q943" s="454"/>
      <c r="R943" s="454"/>
      <c r="S943" s="454"/>
      <c r="T943" s="454"/>
      <c r="U943" s="454"/>
      <c r="V943" s="454"/>
      <c r="W943" s="454"/>
      <c r="X943" s="454"/>
      <c r="Y943" s="454"/>
      <c r="Z943" s="454"/>
      <c r="AA943" s="454"/>
      <c r="AB943" s="454"/>
      <c r="AC943" s="454"/>
      <c r="AD943" s="454"/>
      <c r="AE943" s="454"/>
      <c r="AF943" s="454"/>
      <c r="AG943" s="454"/>
      <c r="AH943" s="454"/>
      <c r="AI943" s="454"/>
      <c r="AJ943" s="454"/>
      <c r="AK943" s="454"/>
      <c r="AL943" s="454"/>
      <c r="AM943" s="454"/>
      <c r="AN943" s="454"/>
      <c r="AO943" s="454"/>
      <c r="AP943" s="454"/>
      <c r="AQ943" s="454"/>
      <c r="AR943" s="454"/>
      <c r="AS943" s="454"/>
      <c r="AT943" s="454"/>
      <c r="AU943" s="454"/>
      <c r="AV943" s="454"/>
      <c r="AW943" s="454"/>
      <c r="AX943" s="454"/>
      <c r="AY943" s="454"/>
      <c r="AZ943" s="454"/>
      <c r="BA943" s="454"/>
      <c r="BB943" s="454"/>
      <c r="BC943" s="454"/>
      <c r="BD943" s="454"/>
      <c r="BE943" s="454"/>
      <c r="BF943" s="454"/>
      <c r="BG943" s="454"/>
      <c r="BH943" s="454"/>
      <c r="BI943" s="454"/>
      <c r="BJ943" s="454"/>
      <c r="BK943" s="454"/>
      <c r="BL943" s="454"/>
      <c r="BM943" s="454"/>
      <c r="BN943" s="454"/>
      <c r="BO943" s="454"/>
      <c r="BP943" s="454"/>
      <c r="BQ943" s="454"/>
      <c r="BR943" s="454"/>
      <c r="BS943" s="454"/>
      <c r="BT943" s="454"/>
      <c r="BU943" s="454"/>
      <c r="BV943" s="454"/>
      <c r="BW943" s="454"/>
      <c r="BX943" s="454"/>
      <c r="BY943" s="454"/>
      <c r="BZ943" s="454"/>
      <c r="CA943" s="454"/>
      <c r="CB943" s="454"/>
      <c r="CC943" s="454"/>
      <c r="CD943" s="454"/>
      <c r="CE943" s="454"/>
      <c r="CF943" s="454"/>
      <c r="CG943" s="454"/>
      <c r="CH943" s="454"/>
      <c r="CI943" s="454"/>
      <c r="CJ943" s="454"/>
      <c r="CK943" s="454"/>
      <c r="CL943" s="454"/>
      <c r="CM943" s="454"/>
      <c r="CN943" s="454"/>
      <c r="CO943" s="454"/>
      <c r="CP943" s="454"/>
      <c r="CQ943" s="454"/>
      <c r="CR943" s="454"/>
      <c r="CS943" s="454"/>
      <c r="CT943" s="454"/>
      <c r="CU943" s="454"/>
      <c r="CV943" s="454"/>
      <c r="CW943" s="454"/>
      <c r="CX943" s="454"/>
      <c r="CY943" s="454"/>
      <c r="CZ943" s="454"/>
      <c r="DA943" s="454"/>
      <c r="DB943" s="454"/>
      <c r="DC943" s="454"/>
      <c r="DD943" s="454"/>
      <c r="DE943" s="454"/>
      <c r="DF943" s="454"/>
      <c r="DG943" s="454"/>
      <c r="DH943" s="454"/>
      <c r="DI943" s="454"/>
      <c r="DJ943" s="454"/>
      <c r="DK943" s="454"/>
      <c r="DL943" s="454"/>
      <c r="DM943" s="454"/>
      <c r="DN943" s="454"/>
      <c r="DO943" s="454"/>
      <c r="DP943" s="454"/>
      <c r="DQ943" s="454"/>
      <c r="DR943" s="454"/>
      <c r="DS943" s="454"/>
      <c r="DT943" s="454"/>
      <c r="DU943" s="454"/>
      <c r="DV943" s="454"/>
      <c r="DW943" s="454"/>
      <c r="DX943" s="454"/>
      <c r="DY943" s="454"/>
      <c r="DZ943" s="454"/>
      <c r="EA943" s="454"/>
      <c r="EB943" s="454"/>
      <c r="EC943" s="454"/>
      <c r="ED943" s="454"/>
      <c r="EE943" s="454"/>
      <c r="EF943" s="454"/>
      <c r="EG943" s="454"/>
      <c r="EH943" s="454"/>
      <c r="EI943" s="454"/>
      <c r="EJ943" s="454"/>
      <c r="EK943" s="454"/>
      <c r="EL943" s="454"/>
      <c r="EM943" s="454"/>
      <c r="EN943" s="454"/>
      <c r="EO943" s="454"/>
      <c r="EP943" s="454"/>
      <c r="EQ943" s="454"/>
      <c r="ER943" s="454"/>
      <c r="ES943" s="454"/>
      <c r="ET943" s="454"/>
      <c r="EU943" s="581"/>
      <c r="EV943" s="581"/>
      <c r="EW943" s="581"/>
      <c r="EX943" s="581"/>
      <c r="EY943" s="581"/>
      <c r="EZ943" s="581"/>
      <c r="FA943" s="581"/>
      <c r="FB943" s="581"/>
      <c r="FC943" s="581"/>
      <c r="FD943" s="581"/>
      <c r="FE943" s="581"/>
    </row>
    <row r="944" spans="1:161">
      <c r="A944" s="454"/>
      <c r="B944" s="653"/>
      <c r="C944" s="454"/>
      <c r="D944" s="454"/>
      <c r="E944" s="454"/>
      <c r="F944" s="504"/>
      <c r="G944" s="454"/>
      <c r="H944" s="454"/>
      <c r="I944" s="454"/>
      <c r="J944" s="454"/>
      <c r="K944" s="454"/>
      <c r="L944" s="454"/>
      <c r="M944" s="454"/>
      <c r="N944" s="454"/>
      <c r="O944" s="454"/>
      <c r="P944" s="454"/>
      <c r="Q944" s="454"/>
      <c r="R944" s="454"/>
      <c r="S944" s="454"/>
      <c r="T944" s="454"/>
      <c r="U944" s="454"/>
      <c r="V944" s="454"/>
      <c r="W944" s="454"/>
      <c r="X944" s="454"/>
      <c r="Y944" s="454"/>
      <c r="Z944" s="454"/>
      <c r="AA944" s="454"/>
      <c r="AB944" s="454"/>
      <c r="AC944" s="454"/>
      <c r="AD944" s="454"/>
      <c r="AE944" s="454"/>
      <c r="AF944" s="454"/>
      <c r="AG944" s="454"/>
      <c r="AH944" s="454"/>
      <c r="AI944" s="454"/>
      <c r="AJ944" s="454"/>
      <c r="AK944" s="454"/>
      <c r="AL944" s="454"/>
      <c r="AM944" s="454"/>
      <c r="AN944" s="454"/>
      <c r="AO944" s="454"/>
      <c r="AP944" s="454"/>
      <c r="AQ944" s="454"/>
      <c r="AR944" s="454"/>
      <c r="AS944" s="454"/>
      <c r="AT944" s="454"/>
      <c r="AU944" s="454"/>
      <c r="AV944" s="454"/>
      <c r="AW944" s="454"/>
      <c r="AX944" s="454"/>
      <c r="AY944" s="454"/>
      <c r="AZ944" s="454"/>
      <c r="BA944" s="454"/>
      <c r="BB944" s="454"/>
      <c r="BC944" s="454"/>
      <c r="BD944" s="454"/>
      <c r="BE944" s="454"/>
      <c r="BF944" s="454"/>
      <c r="BG944" s="454"/>
      <c r="BH944" s="454"/>
      <c r="BI944" s="454"/>
      <c r="BJ944" s="454"/>
      <c r="BK944" s="454"/>
      <c r="BL944" s="454"/>
      <c r="BM944" s="454"/>
      <c r="BN944" s="454"/>
      <c r="BO944" s="454"/>
      <c r="BP944" s="454"/>
      <c r="BQ944" s="454"/>
      <c r="BR944" s="454"/>
      <c r="BS944" s="454"/>
      <c r="BT944" s="454"/>
      <c r="BU944" s="454"/>
      <c r="BV944" s="454"/>
      <c r="BW944" s="454"/>
      <c r="BX944" s="454"/>
      <c r="BY944" s="454"/>
      <c r="BZ944" s="454"/>
      <c r="CA944" s="454"/>
      <c r="CB944" s="454"/>
      <c r="CC944" s="454"/>
      <c r="CD944" s="454"/>
      <c r="CE944" s="454"/>
      <c r="CF944" s="454"/>
      <c r="CG944" s="454"/>
      <c r="CH944" s="454"/>
      <c r="CI944" s="454"/>
      <c r="CJ944" s="454"/>
      <c r="CK944" s="454"/>
      <c r="CL944" s="454"/>
      <c r="CM944" s="454"/>
      <c r="CN944" s="454"/>
      <c r="CO944" s="454"/>
      <c r="CP944" s="454"/>
      <c r="CQ944" s="454"/>
      <c r="CR944" s="454"/>
      <c r="CS944" s="454"/>
      <c r="CT944" s="454"/>
      <c r="CU944" s="454"/>
      <c r="CV944" s="454"/>
      <c r="CW944" s="454"/>
      <c r="CX944" s="454"/>
      <c r="CY944" s="454"/>
      <c r="CZ944" s="454"/>
      <c r="DA944" s="454"/>
      <c r="DB944" s="454"/>
      <c r="DC944" s="454"/>
      <c r="DD944" s="454"/>
      <c r="DE944" s="454"/>
      <c r="DF944" s="454"/>
      <c r="DG944" s="454"/>
      <c r="DH944" s="454"/>
      <c r="DI944" s="454"/>
      <c r="DJ944" s="454"/>
      <c r="DK944" s="454"/>
      <c r="DL944" s="454"/>
      <c r="DM944" s="454"/>
      <c r="DN944" s="454"/>
      <c r="DO944" s="454"/>
      <c r="DP944" s="454"/>
      <c r="DQ944" s="454"/>
      <c r="DR944" s="454"/>
      <c r="DS944" s="454"/>
      <c r="DT944" s="454"/>
      <c r="DU944" s="454"/>
      <c r="DV944" s="454"/>
      <c r="DW944" s="454"/>
      <c r="DX944" s="454"/>
      <c r="DY944" s="454"/>
      <c r="DZ944" s="454"/>
      <c r="EA944" s="454"/>
      <c r="EB944" s="454"/>
      <c r="EC944" s="454"/>
      <c r="ED944" s="454"/>
      <c r="EE944" s="454"/>
      <c r="EF944" s="454"/>
      <c r="EG944" s="454"/>
      <c r="EH944" s="454"/>
      <c r="EI944" s="454"/>
      <c r="EJ944" s="454"/>
      <c r="EK944" s="454"/>
      <c r="EL944" s="454"/>
      <c r="EM944" s="454"/>
      <c r="EN944" s="454"/>
      <c r="EO944" s="454"/>
      <c r="EP944" s="454"/>
      <c r="EQ944" s="454"/>
      <c r="ER944" s="454"/>
      <c r="ES944" s="454"/>
      <c r="ET944" s="454"/>
      <c r="EU944" s="581"/>
      <c r="EV944" s="581"/>
      <c r="EW944" s="581"/>
      <c r="EX944" s="581"/>
      <c r="EY944" s="581"/>
      <c r="EZ944" s="581"/>
      <c r="FA944" s="581"/>
      <c r="FB944" s="581"/>
      <c r="FC944" s="581"/>
      <c r="FD944" s="581"/>
      <c r="FE944" s="581"/>
    </row>
    <row r="945" spans="1:161">
      <c r="A945" s="454"/>
      <c r="B945" s="653"/>
      <c r="C945" s="454"/>
      <c r="D945" s="454"/>
      <c r="E945" s="454"/>
      <c r="F945" s="504"/>
      <c r="G945" s="454"/>
      <c r="H945" s="454"/>
      <c r="I945" s="454"/>
      <c r="J945" s="454"/>
      <c r="K945" s="454"/>
      <c r="L945" s="454"/>
      <c r="M945" s="454"/>
      <c r="N945" s="454"/>
      <c r="O945" s="454"/>
      <c r="P945" s="454"/>
      <c r="Q945" s="454"/>
      <c r="R945" s="454"/>
      <c r="S945" s="454"/>
      <c r="T945" s="454"/>
      <c r="U945" s="454"/>
      <c r="V945" s="454"/>
      <c r="W945" s="454"/>
      <c r="X945" s="454"/>
      <c r="Y945" s="454"/>
      <c r="Z945" s="454"/>
      <c r="AA945" s="454"/>
      <c r="AB945" s="454"/>
      <c r="AC945" s="454"/>
      <c r="AD945" s="454"/>
      <c r="AE945" s="454"/>
      <c r="AF945" s="454"/>
      <c r="AG945" s="454"/>
      <c r="AH945" s="454"/>
      <c r="AI945" s="454"/>
      <c r="AJ945" s="454"/>
      <c r="AK945" s="454"/>
      <c r="AL945" s="454"/>
      <c r="AM945" s="454"/>
      <c r="AN945" s="454"/>
      <c r="AO945" s="454"/>
      <c r="AP945" s="454"/>
      <c r="AQ945" s="454"/>
      <c r="AR945" s="454"/>
      <c r="AS945" s="454"/>
      <c r="AT945" s="454"/>
      <c r="AU945" s="454"/>
      <c r="AV945" s="454"/>
      <c r="AW945" s="454"/>
      <c r="AX945" s="454"/>
      <c r="AY945" s="454"/>
      <c r="AZ945" s="454"/>
      <c r="BA945" s="454"/>
      <c r="BB945" s="454"/>
      <c r="BC945" s="454"/>
      <c r="BD945" s="454"/>
      <c r="BE945" s="454"/>
      <c r="BF945" s="454"/>
      <c r="BG945" s="454"/>
      <c r="BH945" s="454"/>
      <c r="BI945" s="454"/>
      <c r="BJ945" s="454"/>
      <c r="BK945" s="454"/>
      <c r="BL945" s="454"/>
      <c r="BM945" s="454"/>
      <c r="BN945" s="454"/>
      <c r="BO945" s="454"/>
      <c r="BP945" s="454"/>
      <c r="BQ945" s="454"/>
      <c r="BR945" s="454"/>
      <c r="BS945" s="454"/>
      <c r="BT945" s="454"/>
      <c r="BU945" s="454"/>
      <c r="BV945" s="454"/>
      <c r="BW945" s="454"/>
      <c r="BX945" s="454"/>
      <c r="BY945" s="454"/>
      <c r="BZ945" s="454"/>
      <c r="CA945" s="454"/>
      <c r="CB945" s="454"/>
      <c r="CC945" s="454"/>
      <c r="CD945" s="454"/>
      <c r="CE945" s="454"/>
      <c r="CF945" s="454"/>
      <c r="CG945" s="454"/>
      <c r="CH945" s="454"/>
      <c r="CI945" s="454"/>
      <c r="CJ945" s="454"/>
      <c r="CK945" s="454"/>
      <c r="CL945" s="454"/>
      <c r="CM945" s="454"/>
      <c r="CN945" s="454"/>
      <c r="CO945" s="454"/>
      <c r="CP945" s="454"/>
      <c r="CQ945" s="454"/>
      <c r="CR945" s="454"/>
      <c r="CS945" s="454"/>
      <c r="CT945" s="454"/>
      <c r="CU945" s="454"/>
      <c r="CV945" s="454"/>
      <c r="CW945" s="454"/>
      <c r="CX945" s="454"/>
      <c r="CY945" s="454"/>
      <c r="CZ945" s="454"/>
      <c r="DA945" s="454"/>
      <c r="DB945" s="454"/>
      <c r="DC945" s="454"/>
      <c r="DD945" s="454"/>
      <c r="DE945" s="454"/>
      <c r="DF945" s="454"/>
      <c r="DG945" s="454"/>
      <c r="DH945" s="454"/>
      <c r="DI945" s="454"/>
      <c r="DJ945" s="454"/>
      <c r="DK945" s="454"/>
      <c r="DL945" s="454"/>
      <c r="DM945" s="454"/>
      <c r="DN945" s="454"/>
      <c r="DO945" s="454"/>
      <c r="DP945" s="454"/>
      <c r="DQ945" s="454"/>
      <c r="DR945" s="454"/>
      <c r="DS945" s="454"/>
      <c r="DT945" s="454"/>
      <c r="DU945" s="454"/>
      <c r="DV945" s="454"/>
      <c r="DW945" s="454"/>
      <c r="DX945" s="454"/>
      <c r="DY945" s="454"/>
      <c r="DZ945" s="454"/>
      <c r="EA945" s="454"/>
      <c r="EB945" s="454"/>
      <c r="EC945" s="454"/>
      <c r="ED945" s="454"/>
      <c r="EE945" s="454"/>
      <c r="EF945" s="454"/>
      <c r="EG945" s="454"/>
      <c r="EH945" s="454"/>
      <c r="EI945" s="454"/>
      <c r="EJ945" s="454"/>
      <c r="EK945" s="454"/>
      <c r="EL945" s="454"/>
      <c r="EM945" s="454"/>
      <c r="EN945" s="454"/>
      <c r="EO945" s="454"/>
      <c r="EP945" s="454"/>
      <c r="EQ945" s="454"/>
      <c r="ER945" s="454"/>
      <c r="ES945" s="454"/>
      <c r="ET945" s="454"/>
      <c r="EU945" s="581"/>
      <c r="EV945" s="581"/>
      <c r="EW945" s="581"/>
      <c r="EX945" s="581"/>
      <c r="EY945" s="581"/>
      <c r="EZ945" s="581"/>
      <c r="FA945" s="581"/>
      <c r="FB945" s="581"/>
      <c r="FC945" s="581"/>
      <c r="FD945" s="581"/>
      <c r="FE945" s="581"/>
    </row>
    <row r="946" spans="1:161">
      <c r="A946" s="454"/>
      <c r="B946" s="653"/>
      <c r="C946" s="454"/>
      <c r="D946" s="454"/>
      <c r="E946" s="454"/>
      <c r="F946" s="504"/>
      <c r="G946" s="454"/>
      <c r="H946" s="454"/>
      <c r="I946" s="454"/>
      <c r="J946" s="454"/>
      <c r="K946" s="454"/>
      <c r="L946" s="454"/>
      <c r="M946" s="454"/>
      <c r="N946" s="454"/>
      <c r="O946" s="454"/>
      <c r="P946" s="454"/>
      <c r="Q946" s="454"/>
      <c r="R946" s="454"/>
      <c r="S946" s="454"/>
      <c r="T946" s="454"/>
      <c r="U946" s="454"/>
      <c r="V946" s="454"/>
      <c r="W946" s="454"/>
      <c r="X946" s="454"/>
      <c r="Y946" s="454"/>
      <c r="Z946" s="454"/>
      <c r="AA946" s="454"/>
      <c r="AB946" s="454"/>
      <c r="AC946" s="454"/>
      <c r="AD946" s="454"/>
      <c r="AE946" s="454"/>
      <c r="AF946" s="454"/>
      <c r="AG946" s="454"/>
      <c r="AH946" s="454"/>
      <c r="AI946" s="454"/>
      <c r="AJ946" s="454"/>
      <c r="AK946" s="454"/>
      <c r="AL946" s="454"/>
      <c r="AM946" s="454"/>
      <c r="AN946" s="454"/>
      <c r="AO946" s="454"/>
      <c r="AP946" s="454"/>
      <c r="AQ946" s="454"/>
      <c r="AR946" s="454"/>
      <c r="AS946" s="454"/>
      <c r="AT946" s="454"/>
      <c r="AU946" s="454"/>
      <c r="AV946" s="454"/>
      <c r="AW946" s="454"/>
      <c r="AX946" s="454"/>
      <c r="AY946" s="454"/>
      <c r="AZ946" s="454"/>
      <c r="BA946" s="454"/>
      <c r="BB946" s="454"/>
      <c r="BC946" s="454"/>
      <c r="BD946" s="454"/>
      <c r="BE946" s="454"/>
      <c r="BF946" s="454"/>
      <c r="BG946" s="454"/>
      <c r="BH946" s="454"/>
      <c r="BI946" s="454"/>
      <c r="BJ946" s="454"/>
      <c r="BK946" s="454"/>
      <c r="BL946" s="454"/>
      <c r="BM946" s="454"/>
      <c r="BN946" s="454"/>
      <c r="BO946" s="454"/>
      <c r="BP946" s="454"/>
      <c r="BQ946" s="454"/>
      <c r="BR946" s="454"/>
      <c r="BS946" s="454"/>
      <c r="BT946" s="454"/>
      <c r="BU946" s="454"/>
      <c r="BV946" s="454"/>
      <c r="BW946" s="454"/>
      <c r="BX946" s="454"/>
      <c r="BY946" s="454"/>
      <c r="BZ946" s="454"/>
      <c r="CA946" s="454"/>
      <c r="CB946" s="454"/>
      <c r="CC946" s="454"/>
      <c r="CD946" s="454"/>
      <c r="CE946" s="454"/>
      <c r="CF946" s="454"/>
      <c r="CG946" s="454"/>
      <c r="CH946" s="454"/>
      <c r="CI946" s="454"/>
      <c r="CJ946" s="454"/>
      <c r="CK946" s="454"/>
      <c r="CL946" s="454"/>
      <c r="CM946" s="454"/>
      <c r="CN946" s="454"/>
      <c r="CO946" s="454"/>
      <c r="CP946" s="454"/>
      <c r="CQ946" s="454"/>
      <c r="CR946" s="454"/>
      <c r="CS946" s="454"/>
      <c r="CT946" s="454"/>
      <c r="CU946" s="454"/>
      <c r="CV946" s="454"/>
      <c r="CW946" s="454"/>
      <c r="CX946" s="454"/>
      <c r="CY946" s="454"/>
      <c r="CZ946" s="454"/>
      <c r="DA946" s="454"/>
      <c r="DB946" s="454"/>
      <c r="DC946" s="454"/>
      <c r="DD946" s="454"/>
      <c r="DE946" s="454"/>
      <c r="DF946" s="454"/>
      <c r="DG946" s="454"/>
      <c r="DH946" s="454"/>
      <c r="DI946" s="454"/>
      <c r="DJ946" s="454"/>
      <c r="DK946" s="454"/>
      <c r="DL946" s="454"/>
      <c r="DM946" s="454"/>
      <c r="DN946" s="454"/>
      <c r="DO946" s="454"/>
      <c r="DP946" s="454"/>
      <c r="DQ946" s="454"/>
      <c r="DR946" s="454"/>
      <c r="DS946" s="454"/>
      <c r="DT946" s="454"/>
      <c r="DU946" s="454"/>
      <c r="DV946" s="454"/>
      <c r="DW946" s="454"/>
      <c r="DX946" s="454"/>
      <c r="DY946" s="454"/>
      <c r="DZ946" s="454"/>
      <c r="EA946" s="454"/>
      <c r="EB946" s="454"/>
      <c r="EC946" s="454"/>
      <c r="ED946" s="454"/>
      <c r="EE946" s="454"/>
      <c r="EF946" s="454"/>
      <c r="EG946" s="454"/>
      <c r="EH946" s="454"/>
      <c r="EI946" s="454"/>
      <c r="EJ946" s="454"/>
      <c r="EK946" s="454"/>
      <c r="EL946" s="454"/>
      <c r="EM946" s="454"/>
      <c r="EN946" s="454"/>
      <c r="EO946" s="454"/>
      <c r="EP946" s="454"/>
      <c r="EQ946" s="454"/>
      <c r="ER946" s="454"/>
      <c r="ES946" s="454"/>
      <c r="ET946" s="454"/>
      <c r="EU946" s="581"/>
      <c r="EV946" s="581"/>
      <c r="EW946" s="581"/>
      <c r="EX946" s="581"/>
      <c r="EY946" s="581"/>
      <c r="EZ946" s="581"/>
      <c r="FA946" s="581"/>
      <c r="FB946" s="581"/>
      <c r="FC946" s="581"/>
      <c r="FD946" s="581"/>
      <c r="FE946" s="581"/>
    </row>
    <row r="947" spans="1:161">
      <c r="A947" s="454"/>
      <c r="B947" s="653"/>
      <c r="C947" s="454"/>
      <c r="D947" s="454"/>
      <c r="E947" s="454"/>
      <c r="F947" s="504"/>
      <c r="G947" s="454"/>
      <c r="H947" s="454"/>
      <c r="I947" s="454"/>
      <c r="J947" s="454"/>
      <c r="K947" s="454"/>
      <c r="L947" s="454"/>
      <c r="M947" s="454"/>
      <c r="N947" s="454"/>
      <c r="O947" s="454"/>
      <c r="P947" s="454"/>
      <c r="Q947" s="454"/>
      <c r="R947" s="454"/>
      <c r="S947" s="454"/>
      <c r="T947" s="454"/>
      <c r="U947" s="454"/>
      <c r="V947" s="454"/>
      <c r="W947" s="454"/>
      <c r="X947" s="454"/>
      <c r="Y947" s="454"/>
      <c r="Z947" s="454"/>
      <c r="AA947" s="454"/>
      <c r="AB947" s="454"/>
      <c r="AC947" s="454"/>
      <c r="AD947" s="454"/>
      <c r="AE947" s="454"/>
      <c r="AF947" s="454"/>
      <c r="AG947" s="454"/>
      <c r="AH947" s="454"/>
      <c r="AI947" s="454"/>
      <c r="AJ947" s="454"/>
      <c r="AK947" s="454"/>
      <c r="AL947" s="454"/>
      <c r="AM947" s="454"/>
      <c r="AN947" s="454"/>
      <c r="AO947" s="454"/>
      <c r="AP947" s="454"/>
      <c r="AQ947" s="454"/>
      <c r="AR947" s="454"/>
      <c r="AS947" s="454"/>
      <c r="AT947" s="454"/>
      <c r="AU947" s="454"/>
      <c r="AV947" s="454"/>
      <c r="AW947" s="454"/>
      <c r="AX947" s="454"/>
      <c r="AY947" s="454"/>
      <c r="AZ947" s="454"/>
      <c r="BA947" s="454"/>
      <c r="BB947" s="454"/>
      <c r="BC947" s="454"/>
      <c r="BD947" s="454"/>
      <c r="BE947" s="454"/>
      <c r="BF947" s="454"/>
      <c r="BG947" s="454"/>
      <c r="BH947" s="454"/>
      <c r="BI947" s="454"/>
      <c r="BJ947" s="454"/>
      <c r="BK947" s="454"/>
      <c r="BL947" s="454"/>
      <c r="BM947" s="454"/>
      <c r="BN947" s="454"/>
      <c r="BO947" s="454"/>
      <c r="BP947" s="454"/>
      <c r="BQ947" s="454"/>
      <c r="BR947" s="454"/>
      <c r="BS947" s="454"/>
      <c r="BT947" s="454"/>
      <c r="BU947" s="454"/>
      <c r="BV947" s="454"/>
      <c r="BW947" s="454"/>
      <c r="BX947" s="454"/>
      <c r="BY947" s="454"/>
      <c r="BZ947" s="454"/>
      <c r="CA947" s="454"/>
      <c r="CB947" s="454"/>
      <c r="CC947" s="454"/>
      <c r="CD947" s="454"/>
      <c r="CE947" s="454"/>
      <c r="CF947" s="454"/>
      <c r="CG947" s="454"/>
      <c r="CH947" s="454"/>
      <c r="CI947" s="454"/>
      <c r="CJ947" s="454"/>
      <c r="CK947" s="454"/>
      <c r="CL947" s="454"/>
      <c r="CM947" s="454"/>
      <c r="CN947" s="454"/>
      <c r="CO947" s="454"/>
      <c r="CP947" s="454"/>
      <c r="CQ947" s="454"/>
      <c r="CR947" s="454"/>
      <c r="CS947" s="454"/>
      <c r="CT947" s="454"/>
      <c r="CU947" s="454"/>
      <c r="CV947" s="454"/>
      <c r="CW947" s="454"/>
      <c r="CX947" s="454"/>
      <c r="CY947" s="454"/>
      <c r="CZ947" s="454"/>
      <c r="DA947" s="454"/>
      <c r="DB947" s="454"/>
      <c r="DC947" s="454"/>
      <c r="DD947" s="454"/>
      <c r="DE947" s="454"/>
      <c r="DF947" s="454"/>
      <c r="DG947" s="454"/>
      <c r="DH947" s="454"/>
      <c r="DI947" s="454"/>
      <c r="DJ947" s="454"/>
      <c r="DK947" s="454"/>
      <c r="DL947" s="454"/>
      <c r="DM947" s="454"/>
      <c r="DN947" s="454"/>
      <c r="DO947" s="454"/>
      <c r="DP947" s="454"/>
      <c r="DQ947" s="454"/>
      <c r="DR947" s="454"/>
      <c r="DS947" s="454"/>
      <c r="DT947" s="454"/>
      <c r="DU947" s="454"/>
      <c r="DV947" s="454"/>
      <c r="DW947" s="454"/>
      <c r="DX947" s="454"/>
      <c r="DY947" s="454"/>
      <c r="DZ947" s="454"/>
      <c r="EA947" s="454"/>
      <c r="EB947" s="454"/>
      <c r="EC947" s="454"/>
      <c r="ED947" s="454"/>
      <c r="EE947" s="454"/>
      <c r="EF947" s="454"/>
      <c r="EG947" s="454"/>
      <c r="EH947" s="454"/>
      <c r="EI947" s="454"/>
      <c r="EJ947" s="454"/>
      <c r="EK947" s="454"/>
      <c r="EL947" s="454"/>
      <c r="EM947" s="454"/>
      <c r="EN947" s="454"/>
      <c r="EO947" s="454"/>
      <c r="EP947" s="454"/>
      <c r="EQ947" s="454"/>
      <c r="ER947" s="454"/>
      <c r="ES947" s="454"/>
      <c r="ET947" s="454"/>
      <c r="EU947" s="581"/>
      <c r="EV947" s="581"/>
      <c r="EW947" s="581"/>
      <c r="EX947" s="581"/>
      <c r="EY947" s="581"/>
      <c r="EZ947" s="581"/>
      <c r="FA947" s="581"/>
      <c r="FB947" s="581"/>
      <c r="FC947" s="581"/>
      <c r="FD947" s="581"/>
      <c r="FE947" s="581"/>
    </row>
    <row r="948" spans="1:161">
      <c r="A948" s="454"/>
      <c r="B948" s="653"/>
      <c r="C948" s="454"/>
      <c r="D948" s="454"/>
      <c r="E948" s="454"/>
      <c r="F948" s="504"/>
      <c r="G948" s="454"/>
      <c r="H948" s="454"/>
      <c r="I948" s="454"/>
      <c r="J948" s="454"/>
      <c r="K948" s="454"/>
      <c r="L948" s="454"/>
      <c r="M948" s="454"/>
      <c r="N948" s="454"/>
      <c r="O948" s="454"/>
      <c r="P948" s="454"/>
      <c r="Q948" s="454"/>
      <c r="R948" s="454"/>
      <c r="S948" s="454"/>
      <c r="T948" s="454"/>
      <c r="U948" s="454"/>
      <c r="V948" s="454"/>
      <c r="W948" s="454"/>
      <c r="X948" s="454"/>
      <c r="Y948" s="454"/>
      <c r="Z948" s="454"/>
      <c r="AA948" s="454"/>
      <c r="AB948" s="454"/>
      <c r="AC948" s="454"/>
      <c r="AD948" s="454"/>
      <c r="AE948" s="454"/>
      <c r="AF948" s="454"/>
      <c r="AG948" s="454"/>
      <c r="AH948" s="454"/>
      <c r="AI948" s="454"/>
      <c r="AJ948" s="454"/>
      <c r="AK948" s="454"/>
      <c r="AL948" s="454"/>
      <c r="AM948" s="454"/>
      <c r="AN948" s="454"/>
      <c r="AO948" s="454"/>
      <c r="AP948" s="454"/>
      <c r="AQ948" s="454"/>
      <c r="AR948" s="454"/>
      <c r="AS948" s="454"/>
      <c r="AT948" s="454"/>
      <c r="AU948" s="454"/>
      <c r="AV948" s="454"/>
      <c r="AW948" s="454"/>
      <c r="AX948" s="454"/>
      <c r="AY948" s="454"/>
      <c r="AZ948" s="454"/>
      <c r="BA948" s="454"/>
      <c r="BB948" s="454"/>
      <c r="BC948" s="454"/>
      <c r="BD948" s="454"/>
      <c r="BE948" s="454"/>
      <c r="BF948" s="454"/>
      <c r="BG948" s="454"/>
      <c r="BH948" s="454"/>
      <c r="BI948" s="454"/>
      <c r="BJ948" s="454"/>
      <c r="BK948" s="454"/>
      <c r="BL948" s="454"/>
      <c r="BM948" s="454"/>
      <c r="BN948" s="454"/>
      <c r="BO948" s="454"/>
      <c r="BP948" s="454"/>
      <c r="BQ948" s="454"/>
      <c r="BR948" s="454"/>
      <c r="BS948" s="454"/>
      <c r="BT948" s="454"/>
      <c r="BU948" s="454"/>
      <c r="BV948" s="454"/>
      <c r="BW948" s="454"/>
      <c r="BX948" s="454"/>
      <c r="BY948" s="454"/>
      <c r="BZ948" s="454"/>
      <c r="CA948" s="454"/>
      <c r="CB948" s="454"/>
      <c r="CC948" s="454"/>
      <c r="CD948" s="454"/>
      <c r="CE948" s="454"/>
      <c r="CF948" s="454"/>
      <c r="CG948" s="454"/>
      <c r="CH948" s="454"/>
      <c r="CI948" s="454"/>
      <c r="CJ948" s="454"/>
      <c r="CK948" s="454"/>
      <c r="CL948" s="454"/>
      <c r="CM948" s="454"/>
      <c r="CN948" s="454"/>
      <c r="CO948" s="454"/>
      <c r="CP948" s="454"/>
      <c r="CQ948" s="454"/>
      <c r="CR948" s="454"/>
      <c r="CS948" s="454"/>
      <c r="CT948" s="454"/>
      <c r="CU948" s="454"/>
      <c r="CV948" s="454"/>
      <c r="CW948" s="454"/>
      <c r="CX948" s="454"/>
      <c r="CY948" s="454"/>
      <c r="CZ948" s="454"/>
      <c r="DA948" s="454"/>
      <c r="DB948" s="454"/>
      <c r="DC948" s="454"/>
      <c r="DD948" s="454"/>
      <c r="DE948" s="454"/>
      <c r="DF948" s="454"/>
      <c r="DG948" s="454"/>
      <c r="DH948" s="454"/>
      <c r="DI948" s="454"/>
      <c r="DJ948" s="454"/>
      <c r="DK948" s="454"/>
      <c r="DL948" s="454"/>
      <c r="DM948" s="454"/>
      <c r="DN948" s="454"/>
      <c r="DO948" s="454"/>
      <c r="DP948" s="454"/>
      <c r="DQ948" s="454"/>
      <c r="DR948" s="454"/>
      <c r="DS948" s="454"/>
      <c r="DT948" s="454"/>
      <c r="DU948" s="454"/>
      <c r="DV948" s="454"/>
      <c r="DW948" s="454"/>
      <c r="DX948" s="454"/>
      <c r="DY948" s="454"/>
      <c r="DZ948" s="454"/>
      <c r="EA948" s="454"/>
      <c r="EB948" s="454"/>
      <c r="EC948" s="454"/>
      <c r="ED948" s="454"/>
      <c r="EE948" s="454"/>
      <c r="EF948" s="454"/>
      <c r="EG948" s="454"/>
      <c r="EH948" s="454"/>
      <c r="EI948" s="454"/>
      <c r="EJ948" s="454"/>
      <c r="EK948" s="454"/>
      <c r="EL948" s="454"/>
      <c r="EM948" s="454"/>
      <c r="EN948" s="454"/>
      <c r="EO948" s="454"/>
      <c r="EP948" s="454"/>
      <c r="EQ948" s="454"/>
      <c r="ER948" s="454"/>
      <c r="ES948" s="454"/>
      <c r="ET948" s="454"/>
      <c r="EU948" s="581"/>
      <c r="EV948" s="581"/>
      <c r="EW948" s="581"/>
      <c r="EX948" s="581"/>
      <c r="EY948" s="581"/>
      <c r="EZ948" s="581"/>
      <c r="FA948" s="581"/>
      <c r="FB948" s="581"/>
      <c r="FC948" s="581"/>
      <c r="FD948" s="581"/>
      <c r="FE948" s="581"/>
    </row>
    <row r="949" spans="1:161">
      <c r="A949" s="454"/>
      <c r="B949" s="653"/>
      <c r="C949" s="454"/>
      <c r="D949" s="454"/>
      <c r="E949" s="454"/>
      <c r="F949" s="504"/>
      <c r="G949" s="454"/>
      <c r="H949" s="454"/>
      <c r="I949" s="454"/>
      <c r="J949" s="454"/>
      <c r="K949" s="454"/>
      <c r="L949" s="454"/>
      <c r="M949" s="454"/>
      <c r="N949" s="454"/>
      <c r="O949" s="454"/>
      <c r="P949" s="454"/>
      <c r="Q949" s="454"/>
      <c r="R949" s="454"/>
      <c r="S949" s="454"/>
      <c r="T949" s="454"/>
      <c r="U949" s="454"/>
      <c r="V949" s="454"/>
      <c r="W949" s="454"/>
      <c r="X949" s="454"/>
      <c r="Y949" s="454"/>
      <c r="Z949" s="454"/>
      <c r="AA949" s="454"/>
      <c r="AB949" s="454"/>
      <c r="AC949" s="454"/>
      <c r="AD949" s="454"/>
      <c r="AE949" s="454"/>
      <c r="AF949" s="454"/>
      <c r="AG949" s="454"/>
      <c r="AH949" s="454"/>
      <c r="AI949" s="454"/>
      <c r="AJ949" s="454"/>
      <c r="AK949" s="454"/>
      <c r="AL949" s="454"/>
      <c r="AM949" s="454"/>
      <c r="AN949" s="454"/>
      <c r="AO949" s="454"/>
      <c r="AP949" s="454"/>
      <c r="AQ949" s="454"/>
      <c r="AR949" s="454"/>
      <c r="AS949" s="454"/>
      <c r="AT949" s="454"/>
      <c r="AU949" s="454"/>
      <c r="AV949" s="454"/>
      <c r="AW949" s="454"/>
      <c r="AX949" s="454"/>
      <c r="AY949" s="454"/>
      <c r="AZ949" s="454"/>
      <c r="BA949" s="454"/>
      <c r="BB949" s="454"/>
      <c r="BC949" s="454"/>
      <c r="BD949" s="454"/>
      <c r="BE949" s="454"/>
      <c r="BF949" s="454"/>
      <c r="BG949" s="454"/>
      <c r="BH949" s="454"/>
      <c r="BI949" s="454"/>
      <c r="BJ949" s="454"/>
      <c r="BK949" s="454"/>
      <c r="BL949" s="454"/>
      <c r="BM949" s="454"/>
      <c r="BN949" s="454"/>
      <c r="BO949" s="454"/>
      <c r="BP949" s="454"/>
      <c r="BQ949" s="454"/>
      <c r="BR949" s="454"/>
      <c r="BS949" s="454"/>
      <c r="BT949" s="454"/>
      <c r="BU949" s="454"/>
      <c r="BV949" s="454"/>
      <c r="BW949" s="454"/>
      <c r="BX949" s="454"/>
      <c r="BY949" s="454"/>
      <c r="BZ949" s="454"/>
      <c r="CA949" s="454"/>
      <c r="CB949" s="454"/>
      <c r="CC949" s="454"/>
      <c r="CD949" s="454"/>
      <c r="CE949" s="454"/>
      <c r="CF949" s="454"/>
      <c r="CG949" s="454"/>
      <c r="CH949" s="454"/>
      <c r="CI949" s="454"/>
      <c r="CJ949" s="454"/>
      <c r="CK949" s="454"/>
      <c r="CL949" s="454"/>
      <c r="CM949" s="454"/>
      <c r="CN949" s="454"/>
      <c r="CO949" s="454"/>
      <c r="CP949" s="454"/>
      <c r="CQ949" s="454"/>
      <c r="CR949" s="454"/>
      <c r="CS949" s="454"/>
      <c r="CT949" s="454"/>
      <c r="CU949" s="454"/>
      <c r="CV949" s="454"/>
      <c r="CW949" s="454"/>
      <c r="CX949" s="454"/>
      <c r="CY949" s="454"/>
      <c r="CZ949" s="454"/>
      <c r="DA949" s="454"/>
      <c r="DB949" s="454"/>
      <c r="DC949" s="454"/>
      <c r="DD949" s="454"/>
      <c r="DE949" s="454"/>
      <c r="DF949" s="454"/>
      <c r="DG949" s="454"/>
      <c r="DH949" s="454"/>
      <c r="DI949" s="454"/>
      <c r="DJ949" s="454"/>
      <c r="DK949" s="454"/>
      <c r="DL949" s="454"/>
      <c r="DM949" s="454"/>
      <c r="DN949" s="454"/>
      <c r="DO949" s="454"/>
      <c r="DP949" s="454"/>
      <c r="DQ949" s="454"/>
      <c r="DR949" s="454"/>
      <c r="DS949" s="454"/>
      <c r="DT949" s="454"/>
      <c r="DU949" s="454"/>
      <c r="DV949" s="454"/>
      <c r="DW949" s="454"/>
      <c r="DX949" s="454"/>
      <c r="DY949" s="454"/>
      <c r="DZ949" s="454"/>
      <c r="EA949" s="454"/>
      <c r="EB949" s="454"/>
      <c r="EC949" s="454"/>
      <c r="ED949" s="454"/>
      <c r="EE949" s="454"/>
      <c r="EF949" s="454"/>
      <c r="EG949" s="454"/>
      <c r="EH949" s="454"/>
      <c r="EI949" s="454"/>
      <c r="EJ949" s="454"/>
      <c r="EK949" s="454"/>
      <c r="EL949" s="454"/>
      <c r="EM949" s="454"/>
      <c r="EN949" s="454"/>
      <c r="EO949" s="454"/>
      <c r="EP949" s="454"/>
      <c r="EQ949" s="454"/>
      <c r="ER949" s="454"/>
      <c r="ES949" s="454"/>
      <c r="ET949" s="454"/>
      <c r="EU949" s="581"/>
      <c r="EV949" s="581"/>
      <c r="EW949" s="581"/>
      <c r="EX949" s="581"/>
      <c r="EY949" s="581"/>
      <c r="EZ949" s="581"/>
      <c r="FA949" s="581"/>
      <c r="FB949" s="581"/>
      <c r="FC949" s="581"/>
      <c r="FD949" s="581"/>
      <c r="FE949" s="581"/>
    </row>
    <row r="950" spans="1:161">
      <c r="A950" s="454"/>
      <c r="B950" s="653"/>
      <c r="C950" s="454"/>
      <c r="D950" s="454"/>
      <c r="E950" s="454"/>
      <c r="F950" s="504"/>
      <c r="G950" s="454"/>
      <c r="H950" s="454"/>
      <c r="I950" s="454"/>
      <c r="J950" s="454"/>
      <c r="K950" s="454"/>
      <c r="L950" s="454"/>
      <c r="M950" s="454"/>
      <c r="N950" s="454"/>
      <c r="O950" s="454"/>
      <c r="P950" s="454"/>
      <c r="Q950" s="454"/>
      <c r="R950" s="454"/>
      <c r="S950" s="454"/>
      <c r="T950" s="454"/>
      <c r="U950" s="454"/>
      <c r="V950" s="454"/>
      <c r="W950" s="454"/>
      <c r="X950" s="454"/>
      <c r="Y950" s="454"/>
      <c r="Z950" s="454"/>
      <c r="AA950" s="454"/>
      <c r="AB950" s="454"/>
      <c r="AC950" s="454"/>
      <c r="AD950" s="454"/>
      <c r="AE950" s="454"/>
      <c r="AF950" s="454"/>
      <c r="AG950" s="454"/>
      <c r="AH950" s="454"/>
      <c r="AI950" s="454"/>
      <c r="AJ950" s="454"/>
      <c r="AK950" s="454"/>
      <c r="AL950" s="454"/>
      <c r="AM950" s="454"/>
      <c r="AN950" s="454"/>
      <c r="AO950" s="454"/>
      <c r="AP950" s="454"/>
      <c r="AQ950" s="454"/>
      <c r="AR950" s="454"/>
      <c r="AS950" s="454"/>
      <c r="AT950" s="454"/>
      <c r="AU950" s="454"/>
      <c r="AV950" s="454"/>
      <c r="AW950" s="454"/>
      <c r="AX950" s="454"/>
      <c r="AY950" s="454"/>
      <c r="AZ950" s="454"/>
      <c r="BA950" s="454"/>
      <c r="BB950" s="454"/>
      <c r="BC950" s="454"/>
      <c r="BD950" s="454"/>
      <c r="BE950" s="454"/>
      <c r="BF950" s="454"/>
      <c r="BG950" s="454"/>
      <c r="BH950" s="454"/>
      <c r="BI950" s="454"/>
      <c r="BJ950" s="454"/>
      <c r="BK950" s="454"/>
      <c r="BL950" s="454"/>
      <c r="BM950" s="454"/>
      <c r="BN950" s="454"/>
      <c r="BO950" s="454"/>
      <c r="BP950" s="454"/>
      <c r="BQ950" s="454"/>
      <c r="BR950" s="454"/>
      <c r="BS950" s="454"/>
      <c r="BT950" s="454"/>
      <c r="BU950" s="454"/>
      <c r="BV950" s="454"/>
      <c r="BW950" s="454"/>
      <c r="BX950" s="454"/>
      <c r="BY950" s="454"/>
      <c r="BZ950" s="454"/>
      <c r="CA950" s="454"/>
      <c r="CB950" s="454"/>
      <c r="CC950" s="454"/>
      <c r="CD950" s="454"/>
      <c r="CE950" s="454"/>
      <c r="CF950" s="454"/>
      <c r="CG950" s="454"/>
      <c r="CH950" s="454"/>
      <c r="CI950" s="454"/>
      <c r="CJ950" s="454"/>
      <c r="CK950" s="454"/>
      <c r="CL950" s="454"/>
      <c r="CM950" s="454"/>
      <c r="CN950" s="454"/>
      <c r="CO950" s="454"/>
      <c r="CP950" s="454"/>
      <c r="CQ950" s="454"/>
      <c r="CR950" s="454"/>
      <c r="CS950" s="454"/>
      <c r="CT950" s="454"/>
      <c r="CU950" s="454"/>
      <c r="CV950" s="454"/>
      <c r="CW950" s="454"/>
      <c r="CX950" s="454"/>
      <c r="CY950" s="454"/>
      <c r="CZ950" s="454"/>
      <c r="DA950" s="454"/>
      <c r="DB950" s="454"/>
      <c r="DC950" s="454"/>
      <c r="DD950" s="454"/>
      <c r="DE950" s="454"/>
      <c r="DF950" s="454"/>
      <c r="DG950" s="454"/>
      <c r="DH950" s="454"/>
      <c r="DI950" s="454"/>
      <c r="DJ950" s="454"/>
      <c r="DK950" s="454"/>
      <c r="DL950" s="454"/>
      <c r="DM950" s="454"/>
      <c r="DN950" s="454"/>
      <c r="DO950" s="454"/>
      <c r="DP950" s="454"/>
      <c r="DQ950" s="454"/>
      <c r="DR950" s="454"/>
      <c r="DS950" s="454"/>
      <c r="DT950" s="454"/>
      <c r="DU950" s="454"/>
      <c r="DV950" s="454"/>
      <c r="DW950" s="454"/>
      <c r="DX950" s="454"/>
      <c r="DY950" s="454"/>
      <c r="DZ950" s="454"/>
      <c r="EA950" s="454"/>
      <c r="EB950" s="454"/>
      <c r="EC950" s="454"/>
      <c r="ED950" s="454"/>
      <c r="EE950" s="454"/>
      <c r="EF950" s="454"/>
      <c r="EG950" s="454"/>
      <c r="EH950" s="454"/>
      <c r="EI950" s="454"/>
      <c r="EJ950" s="454"/>
      <c r="EK950" s="454"/>
      <c r="EL950" s="454"/>
      <c r="EM950" s="454"/>
      <c r="EN950" s="454"/>
      <c r="EO950" s="454"/>
      <c r="EP950" s="454"/>
      <c r="EQ950" s="454"/>
      <c r="ER950" s="454"/>
      <c r="ES950" s="454"/>
      <c r="ET950" s="454"/>
      <c r="EU950" s="581"/>
      <c r="EV950" s="581"/>
      <c r="EW950" s="581"/>
      <c r="EX950" s="581"/>
      <c r="EY950" s="581"/>
      <c r="EZ950" s="581"/>
      <c r="FA950" s="581"/>
      <c r="FB950" s="581"/>
      <c r="FC950" s="581"/>
      <c r="FD950" s="581"/>
      <c r="FE950" s="581"/>
    </row>
    <row r="951" spans="1:161">
      <c r="A951" s="454"/>
      <c r="B951" s="653"/>
      <c r="C951" s="454"/>
      <c r="D951" s="454"/>
      <c r="E951" s="454"/>
      <c r="F951" s="504"/>
      <c r="G951" s="454"/>
      <c r="H951" s="454"/>
      <c r="I951" s="454"/>
      <c r="J951" s="454"/>
      <c r="K951" s="454"/>
      <c r="L951" s="454"/>
      <c r="M951" s="454"/>
      <c r="N951" s="454"/>
      <c r="O951" s="454"/>
      <c r="P951" s="454"/>
      <c r="Q951" s="454"/>
      <c r="R951" s="454"/>
      <c r="S951" s="454"/>
      <c r="T951" s="454"/>
      <c r="U951" s="454"/>
      <c r="V951" s="454"/>
      <c r="W951" s="454"/>
      <c r="X951" s="454"/>
      <c r="Y951" s="454"/>
      <c r="Z951" s="454"/>
      <c r="AA951" s="454"/>
      <c r="AB951" s="454"/>
      <c r="AC951" s="454"/>
      <c r="AD951" s="454"/>
      <c r="AE951" s="454"/>
      <c r="AF951" s="454"/>
      <c r="AG951" s="454"/>
      <c r="AH951" s="454"/>
      <c r="AI951" s="454"/>
      <c r="AJ951" s="454"/>
      <c r="AK951" s="454"/>
      <c r="AL951" s="454"/>
      <c r="AM951" s="454"/>
      <c r="AN951" s="454"/>
      <c r="AO951" s="454"/>
      <c r="AP951" s="454"/>
      <c r="AQ951" s="454"/>
      <c r="AR951" s="454"/>
      <c r="AS951" s="454"/>
      <c r="AT951" s="454"/>
      <c r="AU951" s="454"/>
      <c r="AV951" s="454"/>
      <c r="AW951" s="454"/>
      <c r="AX951" s="454"/>
      <c r="AY951" s="454"/>
      <c r="AZ951" s="454"/>
      <c r="BA951" s="454"/>
      <c r="BB951" s="454"/>
      <c r="BC951" s="454"/>
      <c r="BD951" s="454"/>
      <c r="BE951" s="454"/>
      <c r="BF951" s="454"/>
      <c r="BG951" s="454"/>
      <c r="BH951" s="454"/>
      <c r="BI951" s="454"/>
      <c r="BJ951" s="454"/>
      <c r="BK951" s="454"/>
      <c r="BL951" s="454"/>
      <c r="BM951" s="454"/>
      <c r="BN951" s="454"/>
      <c r="BO951" s="454"/>
      <c r="BP951" s="454"/>
      <c r="BQ951" s="454"/>
      <c r="BR951" s="454"/>
      <c r="BS951" s="454"/>
      <c r="BT951" s="454"/>
      <c r="BU951" s="454"/>
      <c r="BV951" s="454"/>
      <c r="BW951" s="454"/>
      <c r="BX951" s="454"/>
      <c r="BY951" s="454"/>
      <c r="BZ951" s="454"/>
      <c r="CA951" s="454"/>
      <c r="CB951" s="454"/>
      <c r="CC951" s="454"/>
      <c r="CD951" s="454"/>
      <c r="CE951" s="454"/>
      <c r="CF951" s="454"/>
      <c r="CG951" s="454"/>
      <c r="CH951" s="454"/>
      <c r="CI951" s="454"/>
      <c r="CJ951" s="454"/>
      <c r="CK951" s="454"/>
      <c r="CL951" s="454"/>
      <c r="CM951" s="454"/>
      <c r="CN951" s="454"/>
      <c r="CO951" s="454"/>
      <c r="CP951" s="454"/>
      <c r="CQ951" s="454"/>
      <c r="CR951" s="454"/>
      <c r="CS951" s="454"/>
      <c r="CT951" s="454"/>
      <c r="CU951" s="454"/>
      <c r="CV951" s="454"/>
      <c r="CW951" s="454"/>
      <c r="CX951" s="454"/>
      <c r="CY951" s="454"/>
      <c r="CZ951" s="454"/>
      <c r="DA951" s="454"/>
      <c r="DB951" s="454"/>
      <c r="DC951" s="454"/>
      <c r="DD951" s="454"/>
      <c r="DE951" s="454"/>
      <c r="DF951" s="454"/>
      <c r="DG951" s="454"/>
      <c r="DH951" s="454"/>
      <c r="DI951" s="454"/>
      <c r="DJ951" s="454"/>
      <c r="DK951" s="454"/>
      <c r="DL951" s="454"/>
      <c r="DM951" s="454"/>
      <c r="DN951" s="454"/>
      <c r="DO951" s="454"/>
      <c r="DP951" s="454"/>
      <c r="DQ951" s="454"/>
      <c r="DR951" s="454"/>
      <c r="DS951" s="454"/>
      <c r="DT951" s="454"/>
      <c r="DU951" s="454"/>
      <c r="DV951" s="454"/>
      <c r="DW951" s="454"/>
      <c r="DX951" s="454"/>
      <c r="DY951" s="454"/>
      <c r="DZ951" s="454"/>
      <c r="EA951" s="454"/>
      <c r="EB951" s="454"/>
      <c r="EC951" s="454"/>
      <c r="ED951" s="454"/>
      <c r="EE951" s="454"/>
      <c r="EF951" s="454"/>
      <c r="EG951" s="454"/>
      <c r="EH951" s="454"/>
      <c r="EI951" s="454"/>
      <c r="EJ951" s="454"/>
      <c r="EK951" s="454"/>
      <c r="EL951" s="454"/>
      <c r="EM951" s="454"/>
      <c r="EN951" s="454"/>
      <c r="EO951" s="454"/>
      <c r="EP951" s="454"/>
      <c r="EQ951" s="454"/>
      <c r="ER951" s="454"/>
      <c r="ES951" s="454"/>
      <c r="ET951" s="454"/>
      <c r="EU951" s="581"/>
      <c r="EV951" s="581"/>
      <c r="EW951" s="581"/>
      <c r="EX951" s="581"/>
      <c r="EY951" s="581"/>
      <c r="EZ951" s="581"/>
      <c r="FA951" s="581"/>
      <c r="FB951" s="581"/>
      <c r="FC951" s="581"/>
      <c r="FD951" s="581"/>
      <c r="FE951" s="581"/>
    </row>
    <row r="952" spans="1:161">
      <c r="A952" s="454"/>
      <c r="B952" s="653"/>
      <c r="C952" s="454"/>
      <c r="D952" s="454"/>
      <c r="E952" s="454"/>
      <c r="F952" s="504"/>
      <c r="G952" s="454"/>
      <c r="H952" s="454"/>
      <c r="I952" s="454"/>
      <c r="J952" s="454"/>
      <c r="K952" s="454"/>
      <c r="L952" s="454"/>
      <c r="M952" s="454"/>
      <c r="N952" s="454"/>
      <c r="O952" s="454"/>
      <c r="P952" s="454"/>
      <c r="Q952" s="454"/>
      <c r="R952" s="454"/>
      <c r="S952" s="454"/>
      <c r="T952" s="454"/>
      <c r="U952" s="454"/>
      <c r="V952" s="454"/>
      <c r="W952" s="454"/>
      <c r="X952" s="454"/>
      <c r="Y952" s="454"/>
      <c r="Z952" s="454"/>
      <c r="AA952" s="454"/>
      <c r="AB952" s="454"/>
      <c r="AC952" s="454"/>
      <c r="AD952" s="454"/>
      <c r="AE952" s="454"/>
      <c r="AF952" s="454"/>
      <c r="AG952" s="454"/>
      <c r="AH952" s="454"/>
      <c r="AI952" s="454"/>
      <c r="AJ952" s="454"/>
      <c r="AK952" s="454"/>
      <c r="AL952" s="454"/>
      <c r="AM952" s="454"/>
      <c r="AN952" s="454"/>
      <c r="AO952" s="454"/>
      <c r="AP952" s="454"/>
      <c r="AQ952" s="454"/>
      <c r="AR952" s="454"/>
      <c r="AS952" s="454"/>
      <c r="AT952" s="454"/>
      <c r="AU952" s="454"/>
      <c r="AV952" s="454"/>
      <c r="AW952" s="454"/>
      <c r="AX952" s="454"/>
      <c r="AY952" s="454"/>
      <c r="AZ952" s="454"/>
      <c r="BA952" s="454"/>
      <c r="BB952" s="454"/>
      <c r="BC952" s="454"/>
      <c r="BD952" s="454"/>
      <c r="BE952" s="454"/>
      <c r="BF952" s="454"/>
      <c r="BG952" s="454"/>
      <c r="BH952" s="454"/>
      <c r="BI952" s="454"/>
      <c r="BJ952" s="454"/>
      <c r="BK952" s="454"/>
      <c r="BL952" s="454"/>
      <c r="BM952" s="454"/>
      <c r="BN952" s="454"/>
      <c r="BO952" s="454"/>
      <c r="BP952" s="454"/>
      <c r="BQ952" s="454"/>
      <c r="BR952" s="454"/>
      <c r="BS952" s="454"/>
      <c r="BT952" s="454"/>
      <c r="BU952" s="454"/>
      <c r="BV952" s="454"/>
      <c r="BW952" s="454"/>
      <c r="BX952" s="454"/>
      <c r="BY952" s="454"/>
      <c r="BZ952" s="454"/>
      <c r="CA952" s="454"/>
      <c r="CB952" s="454"/>
      <c r="CC952" s="454"/>
      <c r="CD952" s="454"/>
      <c r="CE952" s="454"/>
      <c r="CF952" s="454"/>
      <c r="CG952" s="454"/>
      <c r="CH952" s="454"/>
      <c r="CI952" s="454"/>
      <c r="CJ952" s="454"/>
      <c r="CK952" s="454"/>
      <c r="CL952" s="454"/>
      <c r="CM952" s="454"/>
      <c r="CN952" s="454"/>
      <c r="CO952" s="454"/>
      <c r="CP952" s="454"/>
      <c r="CQ952" s="454"/>
      <c r="CR952" s="454"/>
      <c r="CS952" s="454"/>
      <c r="CT952" s="454"/>
      <c r="CU952" s="454"/>
      <c r="CV952" s="454"/>
      <c r="CW952" s="454"/>
      <c r="CX952" s="454"/>
      <c r="CY952" s="454"/>
      <c r="CZ952" s="454"/>
      <c r="DA952" s="454"/>
      <c r="DB952" s="454"/>
      <c r="DC952" s="454"/>
      <c r="DD952" s="454"/>
      <c r="DE952" s="454"/>
      <c r="DF952" s="454"/>
      <c r="DG952" s="454"/>
      <c r="DH952" s="454"/>
      <c r="DI952" s="454"/>
      <c r="DJ952" s="454"/>
      <c r="DK952" s="454"/>
      <c r="DL952" s="454"/>
      <c r="DM952" s="454"/>
      <c r="DN952" s="454"/>
      <c r="DO952" s="454"/>
      <c r="DP952" s="454"/>
      <c r="DQ952" s="454"/>
      <c r="DR952" s="454"/>
      <c r="DS952" s="454"/>
      <c r="DT952" s="454"/>
      <c r="DU952" s="454"/>
      <c r="DV952" s="454"/>
      <c r="DW952" s="454"/>
      <c r="DX952" s="454"/>
      <c r="DY952" s="454"/>
      <c r="DZ952" s="454"/>
      <c r="EA952" s="454"/>
      <c r="EB952" s="454"/>
      <c r="EC952" s="454"/>
      <c r="ED952" s="454"/>
      <c r="EE952" s="454"/>
      <c r="EF952" s="454"/>
      <c r="EG952" s="454"/>
      <c r="EH952" s="454"/>
      <c r="EI952" s="454"/>
      <c r="EJ952" s="454"/>
      <c r="EK952" s="454"/>
      <c r="EL952" s="454"/>
      <c r="EM952" s="454"/>
      <c r="EN952" s="454"/>
      <c r="EO952" s="454"/>
      <c r="EP952" s="454"/>
      <c r="EQ952" s="454"/>
      <c r="ER952" s="454"/>
      <c r="ES952" s="454"/>
      <c r="ET952" s="454"/>
      <c r="EU952" s="581"/>
      <c r="EV952" s="581"/>
      <c r="EW952" s="581"/>
      <c r="EX952" s="581"/>
      <c r="EY952" s="581"/>
      <c r="EZ952" s="581"/>
      <c r="FA952" s="581"/>
      <c r="FB952" s="581"/>
      <c r="FC952" s="581"/>
      <c r="FD952" s="581"/>
      <c r="FE952" s="581"/>
    </row>
    <row r="953" spans="1:161">
      <c r="A953" s="454"/>
      <c r="B953" s="653"/>
      <c r="C953" s="454"/>
      <c r="D953" s="454"/>
      <c r="E953" s="454"/>
      <c r="F953" s="504"/>
      <c r="G953" s="454"/>
      <c r="H953" s="454"/>
      <c r="I953" s="454"/>
      <c r="J953" s="454"/>
      <c r="K953" s="454"/>
      <c r="L953" s="454"/>
      <c r="M953" s="454"/>
      <c r="N953" s="454"/>
      <c r="O953" s="454"/>
      <c r="P953" s="454"/>
      <c r="Q953" s="454"/>
      <c r="R953" s="454"/>
      <c r="S953" s="454"/>
      <c r="T953" s="454"/>
      <c r="U953" s="454"/>
      <c r="V953" s="454"/>
      <c r="W953" s="454"/>
      <c r="X953" s="454"/>
      <c r="Y953" s="454"/>
      <c r="Z953" s="454"/>
      <c r="AA953" s="454"/>
      <c r="AB953" s="454"/>
      <c r="AC953" s="454"/>
      <c r="AD953" s="454"/>
      <c r="AE953" s="454"/>
      <c r="AF953" s="454"/>
      <c r="AG953" s="454"/>
      <c r="AH953" s="454"/>
      <c r="AI953" s="454"/>
      <c r="AJ953" s="454"/>
      <c r="AK953" s="454"/>
      <c r="AL953" s="454"/>
      <c r="AM953" s="454"/>
      <c r="AN953" s="454"/>
      <c r="AO953" s="454"/>
      <c r="AP953" s="454"/>
      <c r="AQ953" s="454"/>
      <c r="AR953" s="454"/>
      <c r="AS953" s="454"/>
      <c r="AT953" s="454"/>
      <c r="AU953" s="454"/>
      <c r="AV953" s="454"/>
      <c r="AW953" s="454"/>
      <c r="AX953" s="454"/>
      <c r="AY953" s="454"/>
      <c r="AZ953" s="454"/>
      <c r="BA953" s="454"/>
      <c r="BB953" s="454"/>
      <c r="BC953" s="454"/>
      <c r="BD953" s="454"/>
      <c r="BE953" s="454"/>
      <c r="BF953" s="454"/>
      <c r="BG953" s="454"/>
      <c r="BH953" s="454"/>
      <c r="BI953" s="454"/>
      <c r="BJ953" s="454"/>
      <c r="BK953" s="454"/>
      <c r="BL953" s="454"/>
      <c r="BM953" s="454"/>
      <c r="BN953" s="454"/>
      <c r="BO953" s="454"/>
      <c r="BP953" s="454"/>
      <c r="BQ953" s="454"/>
      <c r="BR953" s="454"/>
      <c r="BS953" s="454"/>
      <c r="BT953" s="454"/>
      <c r="BU953" s="454"/>
      <c r="BV953" s="454"/>
      <c r="BW953" s="454"/>
      <c r="BX953" s="454"/>
      <c r="BY953" s="454"/>
      <c r="BZ953" s="454"/>
      <c r="CA953" s="454"/>
      <c r="CB953" s="454"/>
      <c r="CC953" s="454"/>
      <c r="CD953" s="454"/>
      <c r="CE953" s="454"/>
      <c r="CF953" s="454"/>
      <c r="CG953" s="454"/>
      <c r="CH953" s="454"/>
      <c r="CI953" s="454"/>
      <c r="CJ953" s="454"/>
      <c r="CK953" s="454"/>
      <c r="CL953" s="454"/>
      <c r="CM953" s="454"/>
      <c r="CN953" s="454"/>
      <c r="CO953" s="454"/>
      <c r="CP953" s="454"/>
      <c r="CQ953" s="454"/>
      <c r="CR953" s="454"/>
      <c r="CS953" s="454"/>
      <c r="CT953" s="454"/>
      <c r="CU953" s="454"/>
      <c r="CV953" s="454"/>
      <c r="CW953" s="454"/>
      <c r="CX953" s="454"/>
      <c r="CY953" s="454"/>
      <c r="CZ953" s="454"/>
      <c r="DA953" s="454"/>
      <c r="DB953" s="454"/>
      <c r="DC953" s="454"/>
      <c r="DD953" s="454"/>
      <c r="DE953" s="454"/>
      <c r="DF953" s="454"/>
      <c r="DG953" s="454"/>
      <c r="DH953" s="454"/>
      <c r="DI953" s="454"/>
      <c r="DJ953" s="454"/>
      <c r="DK953" s="454"/>
      <c r="DL953" s="454"/>
      <c r="DM953" s="454"/>
      <c r="DN953" s="454"/>
      <c r="DO953" s="454"/>
      <c r="DP953" s="454"/>
      <c r="DQ953" s="454"/>
      <c r="DR953" s="454"/>
      <c r="DS953" s="454"/>
      <c r="DT953" s="454"/>
      <c r="DU953" s="454"/>
      <c r="DV953" s="454"/>
      <c r="DW953" s="454"/>
      <c r="DX953" s="454"/>
      <c r="DY953" s="454"/>
      <c r="DZ953" s="454"/>
      <c r="EA953" s="454"/>
      <c r="EB953" s="454"/>
      <c r="EC953" s="454"/>
      <c r="ED953" s="454"/>
      <c r="EE953" s="454"/>
      <c r="EF953" s="454"/>
      <c r="EG953" s="454"/>
      <c r="EH953" s="454"/>
      <c r="EI953" s="454"/>
      <c r="EJ953" s="454"/>
      <c r="EK953" s="454"/>
      <c r="EL953" s="454"/>
      <c r="EM953" s="454"/>
      <c r="EN953" s="454"/>
      <c r="EO953" s="454"/>
      <c r="EP953" s="454"/>
      <c r="EQ953" s="454"/>
      <c r="ER953" s="454"/>
      <c r="ES953" s="454"/>
      <c r="ET953" s="454"/>
      <c r="EU953" s="581"/>
      <c r="EV953" s="581"/>
      <c r="EW953" s="581"/>
      <c r="EX953" s="581"/>
      <c r="EY953" s="581"/>
      <c r="EZ953" s="581"/>
      <c r="FA953" s="581"/>
      <c r="FB953" s="581"/>
      <c r="FC953" s="581"/>
      <c r="FD953" s="581"/>
      <c r="FE953" s="581"/>
    </row>
    <row r="954" spans="1:161">
      <c r="A954" s="454"/>
      <c r="B954" s="653"/>
      <c r="C954" s="454"/>
      <c r="D954" s="454"/>
      <c r="E954" s="454"/>
      <c r="F954" s="504"/>
      <c r="G954" s="454"/>
      <c r="H954" s="454"/>
      <c r="I954" s="454"/>
      <c r="J954" s="454"/>
      <c r="K954" s="454"/>
      <c r="L954" s="454"/>
      <c r="M954" s="454"/>
      <c r="N954" s="454"/>
      <c r="O954" s="454"/>
      <c r="P954" s="454"/>
      <c r="Q954" s="454"/>
      <c r="R954" s="454"/>
      <c r="S954" s="454"/>
      <c r="T954" s="454"/>
      <c r="U954" s="454"/>
      <c r="V954" s="454"/>
      <c r="W954" s="454"/>
      <c r="X954" s="454"/>
      <c r="Y954" s="454"/>
      <c r="Z954" s="454"/>
      <c r="AA954" s="454"/>
      <c r="AB954" s="454"/>
      <c r="AC954" s="454"/>
      <c r="AD954" s="454"/>
      <c r="AE954" s="454"/>
      <c r="AF954" s="454"/>
      <c r="AG954" s="454"/>
      <c r="AH954" s="454"/>
      <c r="AI954" s="454"/>
      <c r="AJ954" s="454"/>
      <c r="AK954" s="454"/>
      <c r="AL954" s="454"/>
      <c r="AM954" s="454"/>
      <c r="AN954" s="454"/>
      <c r="AO954" s="454"/>
      <c r="AP954" s="454"/>
      <c r="AQ954" s="454"/>
      <c r="AR954" s="454"/>
      <c r="AS954" s="454"/>
      <c r="AT954" s="454"/>
      <c r="AU954" s="454"/>
      <c r="AV954" s="454"/>
      <c r="AW954" s="454"/>
      <c r="AX954" s="454"/>
      <c r="AY954" s="454"/>
      <c r="AZ954" s="454"/>
      <c r="BA954" s="454"/>
      <c r="BB954" s="454"/>
      <c r="BC954" s="454"/>
      <c r="BD954" s="454"/>
      <c r="BE954" s="454"/>
      <c r="BF954" s="454"/>
      <c r="BG954" s="454"/>
      <c r="BH954" s="454"/>
      <c r="BI954" s="454"/>
      <c r="BJ954" s="454"/>
      <c r="BK954" s="454"/>
      <c r="BL954" s="454"/>
      <c r="BM954" s="454"/>
      <c r="BN954" s="454"/>
      <c r="BO954" s="454"/>
      <c r="BP954" s="454"/>
      <c r="BQ954" s="454"/>
      <c r="BR954" s="454"/>
      <c r="BS954" s="454"/>
      <c r="BT954" s="454"/>
      <c r="BU954" s="454"/>
      <c r="BV954" s="454"/>
      <c r="BW954" s="454"/>
      <c r="BX954" s="454"/>
      <c r="BY954" s="454"/>
      <c r="BZ954" s="454"/>
      <c r="CA954" s="454"/>
      <c r="CB954" s="454"/>
      <c r="CC954" s="454"/>
      <c r="CD954" s="454"/>
      <c r="CE954" s="454"/>
      <c r="CF954" s="454"/>
      <c r="CG954" s="454"/>
      <c r="CH954" s="454"/>
      <c r="CI954" s="454"/>
      <c r="CJ954" s="454"/>
      <c r="CK954" s="454"/>
      <c r="CL954" s="454"/>
      <c r="CM954" s="454"/>
      <c r="CN954" s="454"/>
      <c r="CO954" s="454"/>
      <c r="CP954" s="454"/>
      <c r="CQ954" s="454"/>
      <c r="CR954" s="454"/>
      <c r="CS954" s="454"/>
      <c r="CT954" s="454"/>
      <c r="CU954" s="454"/>
      <c r="CV954" s="454"/>
      <c r="CW954" s="454"/>
      <c r="CX954" s="454"/>
      <c r="CY954" s="454"/>
      <c r="CZ954" s="454"/>
      <c r="DA954" s="454"/>
      <c r="DB954" s="454"/>
      <c r="DC954" s="454"/>
      <c r="DD954" s="454"/>
      <c r="DE954" s="454"/>
      <c r="DF954" s="454"/>
      <c r="DG954" s="454"/>
      <c r="DH954" s="454"/>
      <c r="DI954" s="454"/>
      <c r="DJ954" s="454"/>
      <c r="DK954" s="454"/>
      <c r="DL954" s="454"/>
      <c r="DM954" s="454"/>
      <c r="DN954" s="454"/>
      <c r="DO954" s="454"/>
      <c r="DP954" s="454"/>
      <c r="DQ954" s="454"/>
      <c r="DR954" s="454"/>
      <c r="DS954" s="454"/>
      <c r="DT954" s="454"/>
      <c r="DU954" s="454"/>
      <c r="DV954" s="454"/>
      <c r="DW954" s="454"/>
      <c r="DX954" s="454"/>
      <c r="DY954" s="454"/>
      <c r="DZ954" s="454"/>
      <c r="EA954" s="454"/>
      <c r="EB954" s="454"/>
      <c r="EC954" s="454"/>
      <c r="ED954" s="454"/>
      <c r="EE954" s="454"/>
      <c r="EF954" s="454"/>
      <c r="EG954" s="454"/>
      <c r="EH954" s="454"/>
      <c r="EI954" s="454"/>
      <c r="EJ954" s="454"/>
      <c r="EK954" s="454"/>
      <c r="EL954" s="454"/>
      <c r="EM954" s="454"/>
      <c r="EN954" s="454"/>
      <c r="EO954" s="454"/>
      <c r="EP954" s="454"/>
      <c r="EQ954" s="454"/>
      <c r="ER954" s="454"/>
      <c r="ES954" s="454"/>
      <c r="ET954" s="454"/>
      <c r="EU954" s="581"/>
      <c r="EV954" s="581"/>
      <c r="EW954" s="581"/>
      <c r="EX954" s="581"/>
      <c r="EY954" s="581"/>
      <c r="EZ954" s="581"/>
      <c r="FA954" s="581"/>
      <c r="FB954" s="581"/>
      <c r="FC954" s="581"/>
      <c r="FD954" s="581"/>
      <c r="FE954" s="581"/>
    </row>
    <row r="955" spans="1:161">
      <c r="A955" s="454"/>
      <c r="B955" s="653"/>
      <c r="C955" s="454"/>
      <c r="D955" s="454"/>
      <c r="E955" s="454"/>
      <c r="F955" s="504"/>
      <c r="G955" s="454"/>
      <c r="H955" s="454"/>
      <c r="I955" s="454"/>
      <c r="J955" s="454"/>
      <c r="K955" s="454"/>
      <c r="L955" s="454"/>
      <c r="M955" s="454"/>
      <c r="N955" s="454"/>
      <c r="O955" s="454"/>
      <c r="P955" s="454"/>
      <c r="Q955" s="454"/>
      <c r="R955" s="454"/>
      <c r="S955" s="454"/>
      <c r="T955" s="454"/>
      <c r="U955" s="454"/>
      <c r="V955" s="454"/>
      <c r="W955" s="454"/>
      <c r="X955" s="454"/>
      <c r="Y955" s="454"/>
      <c r="Z955" s="454"/>
      <c r="AA955" s="454"/>
      <c r="AB955" s="454"/>
      <c r="AC955" s="454"/>
      <c r="AD955" s="454"/>
      <c r="AE955" s="454"/>
      <c r="AF955" s="454"/>
      <c r="AG955" s="454"/>
      <c r="AH955" s="454"/>
      <c r="AI955" s="454"/>
      <c r="AJ955" s="454"/>
      <c r="AK955" s="454"/>
      <c r="AL955" s="454"/>
      <c r="AM955" s="454"/>
      <c r="AN955" s="454"/>
      <c r="AO955" s="454"/>
      <c r="AP955" s="454"/>
      <c r="AQ955" s="454"/>
      <c r="AR955" s="454"/>
      <c r="AS955" s="454"/>
      <c r="AT955" s="454"/>
      <c r="AU955" s="454"/>
      <c r="AV955" s="454"/>
      <c r="AW955" s="454"/>
      <c r="AX955" s="454"/>
      <c r="AY955" s="454"/>
      <c r="AZ955" s="454"/>
      <c r="BA955" s="454"/>
      <c r="BB955" s="454"/>
      <c r="BC955" s="454"/>
      <c r="BD955" s="454"/>
      <c r="BE955" s="454"/>
      <c r="BF955" s="454"/>
      <c r="BG955" s="454"/>
      <c r="BH955" s="454"/>
      <c r="BI955" s="454"/>
      <c r="BJ955" s="454"/>
      <c r="BK955" s="454"/>
      <c r="BL955" s="454"/>
      <c r="BM955" s="454"/>
      <c r="BN955" s="454"/>
      <c r="BO955" s="454"/>
      <c r="BP955" s="454"/>
      <c r="BQ955" s="454"/>
      <c r="BR955" s="454"/>
      <c r="BS955" s="454"/>
      <c r="BT955" s="454"/>
      <c r="BU955" s="454"/>
      <c r="BV955" s="454"/>
      <c r="BW955" s="454"/>
      <c r="BX955" s="454"/>
      <c r="BY955" s="454"/>
      <c r="BZ955" s="454"/>
      <c r="CA955" s="454"/>
      <c r="CB955" s="454"/>
      <c r="CC955" s="454"/>
      <c r="CD955" s="454"/>
      <c r="CE955" s="454"/>
      <c r="CF955" s="454"/>
      <c r="CG955" s="454"/>
      <c r="CH955" s="454"/>
      <c r="CI955" s="454"/>
      <c r="CJ955" s="454"/>
      <c r="CK955" s="454"/>
      <c r="CL955" s="454"/>
      <c r="CM955" s="454"/>
      <c r="CN955" s="454"/>
      <c r="CO955" s="454"/>
      <c r="CP955" s="454"/>
      <c r="CQ955" s="454"/>
      <c r="CR955" s="454"/>
      <c r="CS955" s="454"/>
      <c r="CT955" s="454"/>
      <c r="CU955" s="454"/>
      <c r="CV955" s="454"/>
      <c r="CW955" s="454"/>
      <c r="CX955" s="454"/>
      <c r="CY955" s="454"/>
      <c r="CZ955" s="454"/>
      <c r="DA955" s="454"/>
      <c r="DB955" s="454"/>
      <c r="DC955" s="454"/>
      <c r="DD955" s="454"/>
      <c r="DE955" s="454"/>
      <c r="DF955" s="454"/>
      <c r="DG955" s="454"/>
      <c r="DH955" s="454"/>
      <c r="DI955" s="454"/>
      <c r="DJ955" s="454"/>
      <c r="DK955" s="454"/>
      <c r="DL955" s="454"/>
      <c r="DM955" s="454"/>
      <c r="DN955" s="454"/>
      <c r="DO955" s="454"/>
      <c r="DP955" s="454"/>
      <c r="DQ955" s="454"/>
      <c r="DR955" s="454"/>
      <c r="DS955" s="454"/>
      <c r="DT955" s="454"/>
      <c r="DU955" s="454"/>
      <c r="DV955" s="454"/>
      <c r="DW955" s="454"/>
      <c r="DX955" s="454"/>
      <c r="DY955" s="454"/>
      <c r="DZ955" s="454"/>
      <c r="EA955" s="454"/>
      <c r="EB955" s="454"/>
      <c r="EC955" s="454"/>
      <c r="ED955" s="454"/>
      <c r="EE955" s="454"/>
      <c r="EF955" s="454"/>
      <c r="EG955" s="454"/>
      <c r="EH955" s="454"/>
      <c r="EI955" s="454"/>
      <c r="EJ955" s="454"/>
      <c r="EK955" s="454"/>
      <c r="EL955" s="454"/>
      <c r="EM955" s="454"/>
      <c r="EN955" s="454"/>
      <c r="EO955" s="454"/>
      <c r="EP955" s="454"/>
      <c r="EQ955" s="454"/>
      <c r="ER955" s="454"/>
      <c r="ES955" s="454"/>
      <c r="ET955" s="454"/>
      <c r="EU955" s="581"/>
      <c r="EV955" s="581"/>
      <c r="EW955" s="581"/>
      <c r="EX955" s="581"/>
      <c r="EY955" s="581"/>
      <c r="EZ955" s="581"/>
      <c r="FA955" s="581"/>
      <c r="FB955" s="581"/>
      <c r="FC955" s="581"/>
      <c r="FD955" s="581"/>
      <c r="FE955" s="581"/>
    </row>
    <row r="956" spans="1:161">
      <c r="A956" s="454"/>
      <c r="B956" s="653"/>
      <c r="C956" s="454"/>
      <c r="D956" s="454"/>
      <c r="E956" s="454"/>
      <c r="F956" s="504"/>
      <c r="G956" s="454"/>
      <c r="H956" s="454"/>
      <c r="I956" s="454"/>
      <c r="J956" s="454"/>
      <c r="K956" s="454"/>
      <c r="L956" s="454"/>
      <c r="M956" s="454"/>
      <c r="N956" s="454"/>
      <c r="O956" s="454"/>
      <c r="P956" s="454"/>
      <c r="Q956" s="454"/>
      <c r="R956" s="454"/>
      <c r="S956" s="454"/>
      <c r="T956" s="454"/>
      <c r="U956" s="454"/>
      <c r="V956" s="454"/>
      <c r="W956" s="454"/>
      <c r="X956" s="454"/>
      <c r="Y956" s="454"/>
      <c r="Z956" s="454"/>
      <c r="AA956" s="454"/>
      <c r="AB956" s="454"/>
      <c r="AC956" s="454"/>
      <c r="AD956" s="454"/>
      <c r="AE956" s="454"/>
      <c r="AF956" s="454"/>
      <c r="AG956" s="454"/>
      <c r="AH956" s="454"/>
      <c r="AI956" s="454"/>
      <c r="AJ956" s="454"/>
      <c r="AK956" s="454"/>
      <c r="AL956" s="454"/>
      <c r="AM956" s="454"/>
      <c r="AN956" s="454"/>
      <c r="AO956" s="454"/>
      <c r="AP956" s="454"/>
      <c r="AQ956" s="454"/>
      <c r="AR956" s="454"/>
      <c r="AS956" s="454"/>
      <c r="AT956" s="454"/>
      <c r="AU956" s="454"/>
      <c r="AV956" s="454"/>
      <c r="AW956" s="454"/>
      <c r="AX956" s="454"/>
      <c r="AY956" s="454"/>
      <c r="AZ956" s="454"/>
      <c r="BA956" s="454"/>
      <c r="BB956" s="454"/>
      <c r="BC956" s="454"/>
      <c r="BD956" s="454"/>
      <c r="BE956" s="454"/>
      <c r="BF956" s="454"/>
      <c r="BG956" s="454"/>
      <c r="BH956" s="454"/>
      <c r="BI956" s="454"/>
      <c r="BJ956" s="454"/>
      <c r="BK956" s="454"/>
      <c r="BL956" s="454"/>
      <c r="BM956" s="454"/>
      <c r="BN956" s="454"/>
      <c r="BO956" s="454"/>
      <c r="BP956" s="454"/>
      <c r="BQ956" s="454"/>
      <c r="BR956" s="454"/>
      <c r="BS956" s="454"/>
      <c r="BT956" s="454"/>
      <c r="BU956" s="454"/>
      <c r="BV956" s="454"/>
      <c r="BW956" s="454"/>
      <c r="BX956" s="454"/>
      <c r="BY956" s="454"/>
      <c r="BZ956" s="454"/>
      <c r="CA956" s="454"/>
      <c r="CB956" s="454"/>
      <c r="CC956" s="454"/>
      <c r="CD956" s="454"/>
      <c r="CE956" s="454"/>
      <c r="CF956" s="454"/>
      <c r="CG956" s="454"/>
      <c r="CH956" s="454"/>
      <c r="CI956" s="454"/>
      <c r="CJ956" s="454"/>
      <c r="CK956" s="454"/>
      <c r="CL956" s="454"/>
      <c r="CM956" s="454"/>
      <c r="CN956" s="454"/>
      <c r="CO956" s="454"/>
      <c r="CP956" s="454"/>
      <c r="CQ956" s="454"/>
      <c r="CR956" s="454"/>
      <c r="CS956" s="454"/>
      <c r="CT956" s="454"/>
      <c r="CU956" s="454"/>
      <c r="CV956" s="454"/>
      <c r="CW956" s="454"/>
      <c r="CX956" s="454"/>
      <c r="CY956" s="454"/>
      <c r="CZ956" s="454"/>
      <c r="DA956" s="454"/>
      <c r="DB956" s="454"/>
      <c r="DC956" s="454"/>
      <c r="DD956" s="454"/>
      <c r="DE956" s="454"/>
      <c r="DF956" s="454"/>
      <c r="DG956" s="454"/>
      <c r="DH956" s="454"/>
      <c r="DI956" s="454"/>
      <c r="DJ956" s="454"/>
      <c r="DK956" s="454"/>
      <c r="DL956" s="454"/>
      <c r="DM956" s="454"/>
      <c r="DN956" s="454"/>
      <c r="DO956" s="454"/>
      <c r="DP956" s="454"/>
      <c r="DQ956" s="454"/>
      <c r="DR956" s="454"/>
      <c r="DS956" s="454"/>
      <c r="DT956" s="454"/>
      <c r="DU956" s="454"/>
      <c r="DV956" s="454"/>
      <c r="DW956" s="454"/>
      <c r="DX956" s="454"/>
      <c r="DY956" s="454"/>
      <c r="DZ956" s="454"/>
      <c r="EA956" s="454"/>
      <c r="EB956" s="454"/>
      <c r="EC956" s="454"/>
      <c r="ED956" s="454"/>
      <c r="EE956" s="454"/>
      <c r="EF956" s="454"/>
      <c r="EG956" s="454"/>
      <c r="EH956" s="454"/>
      <c r="EI956" s="454"/>
      <c r="EJ956" s="454"/>
      <c r="EK956" s="454"/>
      <c r="EL956" s="454"/>
      <c r="EM956" s="454"/>
      <c r="EN956" s="454"/>
      <c r="EO956" s="454"/>
      <c r="EP956" s="454"/>
      <c r="EQ956" s="454"/>
      <c r="ER956" s="454"/>
      <c r="ES956" s="454"/>
      <c r="ET956" s="454"/>
      <c r="EU956" s="581"/>
      <c r="EV956" s="581"/>
      <c r="EW956" s="581"/>
      <c r="EX956" s="581"/>
      <c r="EY956" s="581"/>
      <c r="EZ956" s="581"/>
      <c r="FA956" s="581"/>
      <c r="FB956" s="581"/>
      <c r="FC956" s="581"/>
      <c r="FD956" s="581"/>
      <c r="FE956" s="581"/>
    </row>
    <row r="957" spans="1:161">
      <c r="A957" s="454"/>
      <c r="B957" s="653"/>
      <c r="C957" s="454"/>
      <c r="D957" s="454"/>
      <c r="E957" s="454"/>
      <c r="F957" s="504"/>
      <c r="G957" s="454"/>
      <c r="H957" s="454"/>
      <c r="I957" s="454"/>
      <c r="J957" s="454"/>
      <c r="K957" s="454"/>
      <c r="L957" s="454"/>
      <c r="M957" s="454"/>
      <c r="N957" s="454"/>
      <c r="O957" s="454"/>
      <c r="P957" s="454"/>
      <c r="Q957" s="454"/>
      <c r="R957" s="454"/>
      <c r="S957" s="454"/>
      <c r="T957" s="454"/>
      <c r="U957" s="454"/>
      <c r="V957" s="454"/>
      <c r="W957" s="454"/>
      <c r="X957" s="454"/>
      <c r="Y957" s="454"/>
      <c r="Z957" s="454"/>
      <c r="AA957" s="454"/>
      <c r="AB957" s="454"/>
      <c r="AC957" s="454"/>
      <c r="AD957" s="454"/>
      <c r="AE957" s="454"/>
      <c r="AF957" s="454"/>
      <c r="AG957" s="454"/>
      <c r="AH957" s="454"/>
      <c r="AI957" s="454"/>
      <c r="AJ957" s="454"/>
      <c r="AK957" s="454"/>
      <c r="AL957" s="454"/>
      <c r="AM957" s="454"/>
      <c r="AN957" s="454"/>
      <c r="AO957" s="454"/>
      <c r="AP957" s="454"/>
      <c r="AQ957" s="454"/>
      <c r="AR957" s="454"/>
      <c r="AS957" s="454"/>
      <c r="AT957" s="454"/>
      <c r="AU957" s="454"/>
      <c r="AV957" s="454"/>
      <c r="AW957" s="454"/>
      <c r="AX957" s="454"/>
      <c r="AY957" s="454"/>
      <c r="AZ957" s="454"/>
      <c r="BA957" s="454"/>
      <c r="BB957" s="454"/>
      <c r="BC957" s="454"/>
      <c r="BD957" s="454"/>
      <c r="BE957" s="454"/>
      <c r="BF957" s="454"/>
      <c r="BG957" s="454"/>
      <c r="BH957" s="454"/>
      <c r="BI957" s="454"/>
      <c r="BJ957" s="454"/>
      <c r="BK957" s="454"/>
      <c r="BL957" s="454"/>
      <c r="BM957" s="454"/>
      <c r="BN957" s="454"/>
      <c r="BO957" s="454"/>
      <c r="BP957" s="454"/>
      <c r="BQ957" s="454"/>
      <c r="BR957" s="454"/>
      <c r="BS957" s="454"/>
      <c r="BT957" s="454"/>
      <c r="BU957" s="454"/>
      <c r="BV957" s="454"/>
      <c r="BW957" s="454"/>
      <c r="BX957" s="454"/>
      <c r="BY957" s="454"/>
      <c r="BZ957" s="454"/>
      <c r="CA957" s="454"/>
      <c r="CB957" s="454"/>
      <c r="CC957" s="454"/>
      <c r="CD957" s="454"/>
      <c r="CE957" s="454"/>
      <c r="CF957" s="454"/>
      <c r="CG957" s="454"/>
      <c r="CH957" s="454"/>
      <c r="CI957" s="454"/>
      <c r="CJ957" s="454"/>
      <c r="CK957" s="454"/>
      <c r="CL957" s="454"/>
      <c r="CM957" s="454"/>
      <c r="CN957" s="454"/>
      <c r="CO957" s="454"/>
      <c r="CP957" s="454"/>
      <c r="CQ957" s="454"/>
      <c r="CR957" s="454"/>
      <c r="CS957" s="454"/>
      <c r="CT957" s="454"/>
      <c r="CU957" s="454"/>
      <c r="CV957" s="454"/>
      <c r="CW957" s="454"/>
      <c r="CX957" s="454"/>
      <c r="CY957" s="454"/>
      <c r="CZ957" s="454"/>
      <c r="DA957" s="454"/>
      <c r="DB957" s="454"/>
      <c r="DC957" s="454"/>
      <c r="DD957" s="454"/>
      <c r="DE957" s="454"/>
      <c r="DF957" s="454"/>
      <c r="DG957" s="454"/>
      <c r="DH957" s="454"/>
      <c r="DI957" s="454"/>
      <c r="DJ957" s="454"/>
      <c r="DK957" s="454"/>
      <c r="DL957" s="454"/>
      <c r="DM957" s="454"/>
      <c r="DN957" s="454"/>
      <c r="DO957" s="454"/>
      <c r="DP957" s="454"/>
      <c r="DQ957" s="454"/>
      <c r="DR957" s="454"/>
      <c r="DS957" s="454"/>
      <c r="DT957" s="454"/>
      <c r="DU957" s="454"/>
      <c r="DV957" s="454"/>
      <c r="DW957" s="454"/>
      <c r="DX957" s="454"/>
      <c r="DY957" s="454"/>
      <c r="DZ957" s="454"/>
      <c r="EA957" s="454"/>
      <c r="EB957" s="454"/>
      <c r="EC957" s="454"/>
      <c r="ED957" s="454"/>
      <c r="EE957" s="454"/>
      <c r="EF957" s="454"/>
      <c r="EG957" s="454"/>
      <c r="EH957" s="454"/>
      <c r="EI957" s="454"/>
      <c r="EJ957" s="454"/>
      <c r="EK957" s="454"/>
      <c r="EL957" s="454"/>
      <c r="EM957" s="454"/>
      <c r="EN957" s="454"/>
      <c r="EO957" s="454"/>
      <c r="EP957" s="454"/>
      <c r="EQ957" s="454"/>
      <c r="ER957" s="454"/>
      <c r="ES957" s="454"/>
      <c r="ET957" s="454"/>
      <c r="EU957" s="581"/>
      <c r="EV957" s="581"/>
      <c r="EW957" s="581"/>
      <c r="EX957" s="581"/>
      <c r="EY957" s="581"/>
      <c r="EZ957" s="581"/>
      <c r="FA957" s="581"/>
      <c r="FB957" s="581"/>
      <c r="FC957" s="581"/>
      <c r="FD957" s="581"/>
      <c r="FE957" s="581"/>
    </row>
    <row r="958" spans="1:161">
      <c r="A958" s="454"/>
      <c r="B958" s="653"/>
      <c r="C958" s="454"/>
      <c r="D958" s="454"/>
      <c r="E958" s="454"/>
      <c r="F958" s="504"/>
      <c r="G958" s="454"/>
      <c r="H958" s="454"/>
      <c r="I958" s="454"/>
      <c r="J958" s="454"/>
      <c r="K958" s="454"/>
      <c r="L958" s="454"/>
      <c r="M958" s="454"/>
      <c r="N958" s="454"/>
      <c r="O958" s="454"/>
      <c r="P958" s="454"/>
      <c r="Q958" s="454"/>
      <c r="R958" s="454"/>
      <c r="S958" s="454"/>
      <c r="T958" s="454"/>
      <c r="U958" s="454"/>
      <c r="V958" s="454"/>
      <c r="W958" s="454"/>
      <c r="X958" s="454"/>
      <c r="Y958" s="454"/>
      <c r="Z958" s="454"/>
      <c r="AA958" s="454"/>
      <c r="AB958" s="454"/>
      <c r="AC958" s="454"/>
      <c r="AD958" s="454"/>
      <c r="AE958" s="454"/>
      <c r="AF958" s="454"/>
      <c r="AG958" s="454"/>
      <c r="AH958" s="454"/>
      <c r="AI958" s="454"/>
      <c r="AJ958" s="454"/>
      <c r="AK958" s="454"/>
      <c r="AL958" s="454"/>
      <c r="AM958" s="454"/>
      <c r="AN958" s="454"/>
      <c r="AO958" s="454"/>
      <c r="AP958" s="454"/>
      <c r="AQ958" s="454"/>
      <c r="AR958" s="454"/>
      <c r="AS958" s="454"/>
      <c r="AT958" s="454"/>
      <c r="AU958" s="454"/>
      <c r="AV958" s="454"/>
      <c r="AW958" s="454"/>
      <c r="AX958" s="454"/>
      <c r="AY958" s="454"/>
      <c r="AZ958" s="454"/>
      <c r="BA958" s="454"/>
      <c r="BB958" s="454"/>
      <c r="BC958" s="454"/>
      <c r="BD958" s="454"/>
      <c r="BE958" s="454"/>
      <c r="BF958" s="454"/>
      <c r="BG958" s="454"/>
      <c r="BH958" s="454"/>
      <c r="BI958" s="454"/>
      <c r="BJ958" s="454"/>
      <c r="BK958" s="454"/>
      <c r="BL958" s="454"/>
      <c r="BM958" s="454"/>
      <c r="BN958" s="454"/>
      <c r="BO958" s="454"/>
      <c r="BP958" s="454"/>
      <c r="BQ958" s="454"/>
      <c r="BR958" s="454"/>
      <c r="BS958" s="454"/>
      <c r="BT958" s="454"/>
      <c r="BU958" s="454"/>
      <c r="BV958" s="454"/>
      <c r="BW958" s="454"/>
      <c r="BX958" s="454"/>
      <c r="BY958" s="454"/>
      <c r="BZ958" s="454"/>
      <c r="CA958" s="454"/>
      <c r="CB958" s="454"/>
      <c r="CC958" s="454"/>
      <c r="CD958" s="454"/>
      <c r="CE958" s="454"/>
      <c r="CF958" s="454"/>
      <c r="CG958" s="454"/>
      <c r="CH958" s="454"/>
      <c r="CI958" s="454"/>
      <c r="CJ958" s="454"/>
      <c r="CK958" s="454"/>
      <c r="CL958" s="454"/>
      <c r="CM958" s="454"/>
      <c r="CN958" s="454"/>
      <c r="CO958" s="454"/>
      <c r="CP958" s="454"/>
      <c r="CQ958" s="454"/>
      <c r="CR958" s="454"/>
      <c r="CS958" s="454"/>
      <c r="CT958" s="454"/>
      <c r="CU958" s="454"/>
      <c r="CV958" s="454"/>
      <c r="CW958" s="454"/>
      <c r="CX958" s="454"/>
      <c r="CY958" s="454"/>
      <c r="CZ958" s="454"/>
      <c r="DA958" s="454"/>
      <c r="DB958" s="454"/>
      <c r="DC958" s="454"/>
      <c r="DD958" s="454"/>
      <c r="DE958" s="454"/>
      <c r="DF958" s="454"/>
      <c r="DG958" s="454"/>
      <c r="DH958" s="454"/>
      <c r="DI958" s="454"/>
      <c r="DJ958" s="454"/>
      <c r="DK958" s="454"/>
      <c r="DL958" s="454"/>
      <c r="DM958" s="454"/>
      <c r="DN958" s="454"/>
      <c r="DO958" s="454"/>
      <c r="DP958" s="454"/>
      <c r="DQ958" s="454"/>
      <c r="DR958" s="454"/>
      <c r="DS958" s="454"/>
      <c r="DT958" s="454"/>
      <c r="DU958" s="454"/>
      <c r="DV958" s="454"/>
      <c r="DW958" s="454"/>
      <c r="DX958" s="454"/>
      <c r="DY958" s="454"/>
      <c r="DZ958" s="454"/>
      <c r="EA958" s="454"/>
      <c r="EB958" s="454"/>
      <c r="EC958" s="454"/>
      <c r="ED958" s="454"/>
      <c r="EE958" s="454"/>
      <c r="EF958" s="454"/>
      <c r="EG958" s="454"/>
      <c r="EH958" s="454"/>
      <c r="EI958" s="454"/>
      <c r="EJ958" s="454"/>
      <c r="EK958" s="454"/>
      <c r="EL958" s="454"/>
      <c r="EM958" s="454"/>
      <c r="EN958" s="454"/>
      <c r="EO958" s="454"/>
      <c r="EP958" s="454"/>
      <c r="EQ958" s="454"/>
      <c r="ER958" s="454"/>
      <c r="ES958" s="454"/>
      <c r="ET958" s="454"/>
      <c r="EU958" s="581"/>
      <c r="EV958" s="581"/>
      <c r="EW958" s="581"/>
      <c r="EX958" s="581"/>
      <c r="EY958" s="581"/>
      <c r="EZ958" s="581"/>
      <c r="FA958" s="581"/>
      <c r="FB958" s="581"/>
      <c r="FC958" s="581"/>
      <c r="FD958" s="581"/>
      <c r="FE958" s="581"/>
    </row>
    <row r="959" spans="1:161">
      <c r="A959" s="454"/>
      <c r="B959" s="653"/>
      <c r="C959" s="454"/>
      <c r="D959" s="454"/>
      <c r="E959" s="454"/>
      <c r="F959" s="504"/>
      <c r="G959" s="454"/>
      <c r="H959" s="454"/>
      <c r="I959" s="454"/>
      <c r="J959" s="454"/>
      <c r="K959" s="454"/>
      <c r="L959" s="454"/>
      <c r="M959" s="454"/>
      <c r="N959" s="454"/>
      <c r="O959" s="454"/>
      <c r="P959" s="454"/>
      <c r="Q959" s="454"/>
      <c r="R959" s="454"/>
      <c r="S959" s="454"/>
      <c r="T959" s="454"/>
      <c r="U959" s="454"/>
      <c r="V959" s="454"/>
      <c r="W959" s="454"/>
      <c r="X959" s="454"/>
      <c r="Y959" s="454"/>
      <c r="Z959" s="454"/>
      <c r="AA959" s="454"/>
      <c r="AB959" s="454"/>
      <c r="AC959" s="454"/>
      <c r="AD959" s="454"/>
      <c r="AE959" s="454"/>
      <c r="AF959" s="454"/>
      <c r="AG959" s="454"/>
      <c r="AH959" s="454"/>
      <c r="AI959" s="454"/>
      <c r="AJ959" s="454"/>
      <c r="AK959" s="454"/>
      <c r="AL959" s="454"/>
      <c r="AM959" s="454"/>
      <c r="AN959" s="454"/>
      <c r="AO959" s="454"/>
      <c r="AP959" s="454"/>
      <c r="AQ959" s="454"/>
      <c r="AR959" s="454"/>
      <c r="AS959" s="454"/>
      <c r="AT959" s="454"/>
      <c r="AU959" s="454"/>
      <c r="AV959" s="454"/>
      <c r="AW959" s="454"/>
      <c r="AX959" s="454"/>
      <c r="AY959" s="454"/>
      <c r="AZ959" s="454"/>
      <c r="BA959" s="454"/>
      <c r="BB959" s="454"/>
      <c r="BC959" s="454"/>
      <c r="BD959" s="454"/>
      <c r="BE959" s="454"/>
      <c r="BF959" s="454"/>
      <c r="BG959" s="454"/>
      <c r="BH959" s="454"/>
      <c r="BI959" s="454"/>
      <c r="BJ959" s="454"/>
      <c r="BK959" s="454"/>
      <c r="BL959" s="454"/>
      <c r="BM959" s="454"/>
      <c r="BN959" s="454"/>
      <c r="BO959" s="454"/>
      <c r="BP959" s="454"/>
      <c r="BQ959" s="454"/>
      <c r="BR959" s="454"/>
      <c r="BS959" s="454"/>
      <c r="BT959" s="454"/>
      <c r="BU959" s="454"/>
      <c r="BV959" s="454"/>
      <c r="BW959" s="454"/>
      <c r="BX959" s="454"/>
      <c r="BY959" s="454"/>
      <c r="BZ959" s="454"/>
      <c r="CA959" s="454"/>
      <c r="CB959" s="454"/>
      <c r="CC959" s="454"/>
      <c r="CD959" s="454"/>
      <c r="CE959" s="454"/>
      <c r="CF959" s="454"/>
      <c r="CG959" s="454"/>
      <c r="CH959" s="454"/>
      <c r="CI959" s="454"/>
      <c r="CJ959" s="454"/>
      <c r="CK959" s="454"/>
      <c r="CL959" s="454"/>
      <c r="CM959" s="454"/>
      <c r="CN959" s="454"/>
      <c r="CO959" s="454"/>
      <c r="CP959" s="454"/>
      <c r="CQ959" s="454"/>
      <c r="CR959" s="454"/>
      <c r="CS959" s="454"/>
      <c r="CT959" s="454"/>
      <c r="CU959" s="454"/>
      <c r="CV959" s="454"/>
      <c r="CW959" s="454"/>
      <c r="CX959" s="454"/>
      <c r="CY959" s="454"/>
      <c r="CZ959" s="454"/>
      <c r="DA959" s="454"/>
      <c r="DB959" s="454"/>
      <c r="DC959" s="454"/>
      <c r="DD959" s="454"/>
      <c r="DE959" s="454"/>
      <c r="DF959" s="454"/>
      <c r="DG959" s="454"/>
      <c r="DH959" s="454"/>
      <c r="DI959" s="454"/>
      <c r="DJ959" s="454"/>
      <c r="DK959" s="454"/>
      <c r="DL959" s="454"/>
      <c r="DM959" s="454"/>
      <c r="DN959" s="454"/>
      <c r="DO959" s="454"/>
      <c r="DP959" s="454"/>
      <c r="DQ959" s="454"/>
      <c r="DR959" s="454"/>
      <c r="DS959" s="454"/>
      <c r="DT959" s="454"/>
      <c r="DU959" s="454"/>
      <c r="DV959" s="454"/>
      <c r="DW959" s="454"/>
      <c r="DX959" s="454"/>
      <c r="DY959" s="454"/>
      <c r="DZ959" s="454"/>
      <c r="EA959" s="454"/>
      <c r="EB959" s="454"/>
      <c r="EC959" s="454"/>
      <c r="ED959" s="454"/>
      <c r="EE959" s="454"/>
      <c r="EF959" s="454"/>
      <c r="EG959" s="454"/>
      <c r="EH959" s="454"/>
      <c r="EI959" s="454"/>
      <c r="EJ959" s="454"/>
      <c r="EK959" s="454"/>
      <c r="EL959" s="454"/>
      <c r="EM959" s="454"/>
      <c r="EN959" s="454"/>
      <c r="EO959" s="454"/>
      <c r="EP959" s="454"/>
      <c r="EQ959" s="454"/>
      <c r="ER959" s="454"/>
      <c r="ES959" s="454"/>
      <c r="ET959" s="454"/>
      <c r="EU959" s="581"/>
      <c r="EV959" s="581"/>
      <c r="EW959" s="581"/>
      <c r="EX959" s="581"/>
      <c r="EY959" s="581"/>
      <c r="EZ959" s="581"/>
      <c r="FA959" s="581"/>
      <c r="FB959" s="581"/>
      <c r="FC959" s="581"/>
      <c r="FD959" s="581"/>
      <c r="FE959" s="581"/>
    </row>
    <row r="960" spans="1:161">
      <c r="A960" s="454"/>
      <c r="B960" s="653"/>
      <c r="C960" s="454"/>
      <c r="D960" s="454"/>
      <c r="E960" s="454"/>
      <c r="F960" s="504"/>
      <c r="G960" s="454"/>
      <c r="H960" s="454"/>
      <c r="I960" s="454"/>
      <c r="J960" s="454"/>
      <c r="K960" s="454"/>
      <c r="L960" s="454"/>
      <c r="M960" s="454"/>
      <c r="N960" s="454"/>
      <c r="O960" s="454"/>
      <c r="P960" s="454"/>
      <c r="Q960" s="454"/>
      <c r="R960" s="454"/>
      <c r="S960" s="454"/>
      <c r="T960" s="454"/>
      <c r="U960" s="454"/>
      <c r="V960" s="454"/>
      <c r="W960" s="454"/>
      <c r="X960" s="454"/>
      <c r="Y960" s="454"/>
      <c r="Z960" s="454"/>
      <c r="AA960" s="454"/>
      <c r="AB960" s="454"/>
      <c r="AC960" s="454"/>
      <c r="AD960" s="454"/>
      <c r="AE960" s="454"/>
      <c r="AF960" s="454"/>
      <c r="AG960" s="454"/>
      <c r="AH960" s="454"/>
      <c r="AI960" s="454"/>
      <c r="AJ960" s="454"/>
      <c r="AK960" s="454"/>
      <c r="AL960" s="454"/>
      <c r="AM960" s="454"/>
      <c r="AN960" s="454"/>
      <c r="AO960" s="454"/>
      <c r="AP960" s="454"/>
      <c r="AQ960" s="454"/>
      <c r="AR960" s="454"/>
      <c r="AS960" s="454"/>
      <c r="AT960" s="454"/>
      <c r="AU960" s="454"/>
      <c r="AV960" s="454"/>
      <c r="AW960" s="454"/>
      <c r="AX960" s="454"/>
      <c r="AY960" s="454"/>
      <c r="AZ960" s="454"/>
      <c r="BA960" s="454"/>
      <c r="BB960" s="454"/>
      <c r="BC960" s="454"/>
      <c r="BD960" s="454"/>
      <c r="BE960" s="454"/>
      <c r="BF960" s="454"/>
      <c r="BG960" s="454"/>
      <c r="BH960" s="454"/>
      <c r="BI960" s="454"/>
      <c r="BJ960" s="454"/>
      <c r="BK960" s="454"/>
      <c r="BL960" s="454"/>
      <c r="BM960" s="454"/>
      <c r="BN960" s="454"/>
      <c r="BO960" s="454"/>
      <c r="BP960" s="454"/>
      <c r="BQ960" s="454"/>
      <c r="BR960" s="454"/>
      <c r="BS960" s="454"/>
      <c r="BT960" s="454"/>
      <c r="BU960" s="454"/>
      <c r="BV960" s="454"/>
      <c r="BW960" s="454"/>
      <c r="BX960" s="454"/>
      <c r="BY960" s="454"/>
      <c r="BZ960" s="454"/>
      <c r="CA960" s="454"/>
      <c r="CB960" s="454"/>
      <c r="CC960" s="454"/>
      <c r="CD960" s="454"/>
      <c r="CE960" s="454"/>
      <c r="CF960" s="454"/>
      <c r="CG960" s="454"/>
      <c r="CH960" s="454"/>
      <c r="CI960" s="454"/>
      <c r="CJ960" s="454"/>
      <c r="CK960" s="454"/>
      <c r="CL960" s="454"/>
      <c r="CM960" s="454"/>
      <c r="CN960" s="454"/>
      <c r="CO960" s="454"/>
      <c r="CP960" s="454"/>
      <c r="CQ960" s="454"/>
      <c r="CR960" s="454"/>
      <c r="CS960" s="454"/>
      <c r="CT960" s="454"/>
      <c r="CU960" s="454"/>
      <c r="CV960" s="454"/>
      <c r="CW960" s="454"/>
      <c r="CX960" s="454"/>
      <c r="CY960" s="454"/>
      <c r="CZ960" s="454"/>
      <c r="DA960" s="454"/>
      <c r="DB960" s="454"/>
      <c r="DC960" s="454"/>
      <c r="DD960" s="454"/>
      <c r="DE960" s="454"/>
      <c r="DF960" s="454"/>
      <c r="DG960" s="454"/>
      <c r="DH960" s="454"/>
      <c r="DI960" s="454"/>
      <c r="DJ960" s="454"/>
      <c r="DK960" s="454"/>
      <c r="DL960" s="454"/>
      <c r="DM960" s="454"/>
      <c r="DN960" s="454"/>
      <c r="DO960" s="454"/>
      <c r="DP960" s="454"/>
      <c r="DQ960" s="454"/>
      <c r="DR960" s="454"/>
      <c r="DS960" s="454"/>
      <c r="DT960" s="454"/>
      <c r="DU960" s="454"/>
      <c r="DV960" s="454"/>
      <c r="DW960" s="454"/>
      <c r="DX960" s="454"/>
      <c r="DY960" s="454"/>
      <c r="DZ960" s="454"/>
      <c r="EA960" s="454"/>
      <c r="EB960" s="454"/>
      <c r="EC960" s="454"/>
      <c r="ED960" s="454"/>
      <c r="EE960" s="454"/>
      <c r="EF960" s="454"/>
      <c r="EG960" s="454"/>
      <c r="EH960" s="454"/>
      <c r="EI960" s="454"/>
      <c r="EJ960" s="454"/>
      <c r="EK960" s="454"/>
      <c r="EL960" s="454"/>
      <c r="EM960" s="454"/>
      <c r="EN960" s="454"/>
      <c r="EO960" s="454"/>
      <c r="EP960" s="454"/>
      <c r="EQ960" s="454"/>
      <c r="ER960" s="454"/>
      <c r="ES960" s="454"/>
      <c r="ET960" s="454"/>
      <c r="EU960" s="581"/>
      <c r="EV960" s="581"/>
      <c r="EW960" s="581"/>
      <c r="EX960" s="581"/>
      <c r="EY960" s="581"/>
      <c r="EZ960" s="581"/>
      <c r="FA960" s="581"/>
      <c r="FB960" s="581"/>
      <c r="FC960" s="581"/>
      <c r="FD960" s="581"/>
      <c r="FE960" s="581"/>
    </row>
    <row r="961" spans="1:161">
      <c r="A961" s="454"/>
      <c r="B961" s="653"/>
      <c r="C961" s="454"/>
      <c r="D961" s="454"/>
      <c r="E961" s="454"/>
      <c r="F961" s="504"/>
      <c r="G961" s="454"/>
      <c r="H961" s="454"/>
      <c r="I961" s="454"/>
      <c r="J961" s="454"/>
      <c r="K961" s="454"/>
      <c r="L961" s="454"/>
      <c r="M961" s="454"/>
      <c r="N961" s="454"/>
      <c r="O961" s="454"/>
      <c r="P961" s="454"/>
      <c r="Q961" s="454"/>
      <c r="R961" s="454"/>
      <c r="S961" s="454"/>
      <c r="T961" s="454"/>
      <c r="U961" s="454"/>
      <c r="V961" s="454"/>
      <c r="W961" s="454"/>
      <c r="X961" s="454"/>
      <c r="Y961" s="454"/>
      <c r="Z961" s="454"/>
      <c r="AA961" s="454"/>
      <c r="AB961" s="454"/>
      <c r="AC961" s="454"/>
      <c r="AD961" s="454"/>
      <c r="AE961" s="454"/>
      <c r="AF961" s="454"/>
      <c r="AG961" s="454"/>
      <c r="AH961" s="454"/>
      <c r="AI961" s="454"/>
      <c r="AJ961" s="454"/>
      <c r="AK961" s="454"/>
      <c r="AL961" s="454"/>
      <c r="AM961" s="454"/>
      <c r="AN961" s="454"/>
      <c r="AO961" s="454"/>
      <c r="AP961" s="454"/>
      <c r="AQ961" s="454"/>
      <c r="AR961" s="454"/>
      <c r="AS961" s="454"/>
      <c r="AT961" s="454"/>
      <c r="AU961" s="454"/>
      <c r="AV961" s="454"/>
      <c r="AW961" s="454"/>
      <c r="AX961" s="454"/>
      <c r="AY961" s="454"/>
      <c r="AZ961" s="454"/>
      <c r="BA961" s="454"/>
      <c r="BB961" s="454"/>
      <c r="BC961" s="454"/>
      <c r="BD961" s="454"/>
      <c r="BE961" s="454"/>
      <c r="BF961" s="454"/>
      <c r="BG961" s="454"/>
      <c r="BH961" s="454"/>
      <c r="BI961" s="454"/>
      <c r="BJ961" s="454"/>
      <c r="BK961" s="454"/>
      <c r="BL961" s="454"/>
      <c r="BM961" s="454"/>
      <c r="BN961" s="454"/>
      <c r="BO961" s="454"/>
      <c r="BP961" s="454"/>
      <c r="BQ961" s="454"/>
      <c r="BR961" s="454"/>
      <c r="BS961" s="454"/>
      <c r="BT961" s="454"/>
      <c r="BU961" s="454"/>
      <c r="BV961" s="454"/>
      <c r="BW961" s="454"/>
      <c r="BX961" s="454"/>
      <c r="BY961" s="454"/>
      <c r="BZ961" s="454"/>
      <c r="CA961" s="454"/>
      <c r="CB961" s="454"/>
      <c r="CC961" s="454"/>
      <c r="CD961" s="454"/>
      <c r="CE961" s="454"/>
      <c r="CF961" s="454"/>
      <c r="CG961" s="454"/>
      <c r="CH961" s="454"/>
      <c r="CI961" s="454"/>
      <c r="CJ961" s="454"/>
      <c r="CK961" s="454"/>
      <c r="CL961" s="454"/>
      <c r="CM961" s="454"/>
      <c r="CN961" s="454"/>
      <c r="CO961" s="454"/>
      <c r="CP961" s="454"/>
      <c r="CQ961" s="454"/>
      <c r="CR961" s="454"/>
      <c r="CS961" s="454"/>
      <c r="CT961" s="454"/>
      <c r="CU961" s="454"/>
      <c r="CV961" s="454"/>
      <c r="CW961" s="454"/>
      <c r="CX961" s="454"/>
      <c r="CY961" s="454"/>
      <c r="CZ961" s="454"/>
      <c r="DA961" s="454"/>
      <c r="DB961" s="454"/>
      <c r="DC961" s="454"/>
      <c r="DD961" s="454"/>
      <c r="DE961" s="454"/>
      <c r="DF961" s="454"/>
      <c r="DG961" s="454"/>
      <c r="DH961" s="454"/>
      <c r="DI961" s="454"/>
      <c r="DJ961" s="454"/>
      <c r="DK961" s="454"/>
      <c r="DL961" s="454"/>
      <c r="DM961" s="454"/>
      <c r="DN961" s="454"/>
      <c r="DO961" s="454"/>
      <c r="DP961" s="454"/>
      <c r="DQ961" s="454"/>
      <c r="DR961" s="454"/>
      <c r="DS961" s="454"/>
      <c r="DT961" s="454"/>
      <c r="DU961" s="454"/>
      <c r="DV961" s="454"/>
      <c r="DW961" s="454"/>
      <c r="DX961" s="454"/>
      <c r="DY961" s="454"/>
      <c r="DZ961" s="454"/>
      <c r="EA961" s="454"/>
      <c r="EB961" s="454"/>
      <c r="EC961" s="454"/>
      <c r="ED961" s="454"/>
      <c r="EE961" s="454"/>
      <c r="EF961" s="454"/>
      <c r="EG961" s="454"/>
      <c r="EH961" s="454"/>
      <c r="EI961" s="454"/>
      <c r="EJ961" s="454"/>
      <c r="EK961" s="454"/>
      <c r="EL961" s="454"/>
      <c r="EM961" s="454"/>
      <c r="EN961" s="454"/>
      <c r="EO961" s="454"/>
      <c r="EP961" s="454"/>
      <c r="EQ961" s="454"/>
      <c r="ER961" s="454"/>
      <c r="ES961" s="454"/>
      <c r="ET961" s="454"/>
      <c r="EU961" s="581"/>
      <c r="EV961" s="581"/>
      <c r="EW961" s="581"/>
      <c r="EX961" s="581"/>
      <c r="EY961" s="581"/>
      <c r="EZ961" s="581"/>
      <c r="FA961" s="581"/>
      <c r="FB961" s="581"/>
      <c r="FC961" s="581"/>
      <c r="FD961" s="581"/>
      <c r="FE961" s="581"/>
    </row>
    <row r="962" spans="1:161">
      <c r="A962" s="454"/>
      <c r="B962" s="653"/>
      <c r="C962" s="454"/>
      <c r="D962" s="454"/>
      <c r="E962" s="454"/>
      <c r="F962" s="504"/>
      <c r="G962" s="454"/>
      <c r="H962" s="454"/>
      <c r="I962" s="454"/>
      <c r="J962" s="454"/>
      <c r="K962" s="454"/>
      <c r="L962" s="454"/>
      <c r="M962" s="454"/>
      <c r="N962" s="454"/>
      <c r="O962" s="454"/>
      <c r="P962" s="454"/>
      <c r="Q962" s="454"/>
      <c r="R962" s="454"/>
      <c r="S962" s="454"/>
      <c r="T962" s="454"/>
      <c r="U962" s="454"/>
      <c r="V962" s="454"/>
      <c r="W962" s="454"/>
      <c r="X962" s="454"/>
      <c r="Y962" s="454"/>
      <c r="Z962" s="454"/>
      <c r="AA962" s="454"/>
      <c r="AB962" s="454"/>
      <c r="AC962" s="454"/>
      <c r="AD962" s="454"/>
      <c r="AE962" s="454"/>
      <c r="AF962" s="454"/>
      <c r="AG962" s="454"/>
      <c r="AH962" s="454"/>
      <c r="AI962" s="454"/>
      <c r="AJ962" s="454"/>
      <c r="AK962" s="454"/>
      <c r="AL962" s="454"/>
      <c r="AM962" s="454"/>
      <c r="AN962" s="454"/>
      <c r="AO962" s="454"/>
      <c r="AP962" s="454"/>
      <c r="AQ962" s="454"/>
      <c r="AR962" s="454"/>
      <c r="AS962" s="454"/>
      <c r="AT962" s="454"/>
      <c r="AU962" s="454"/>
      <c r="AV962" s="454"/>
      <c r="AW962" s="454"/>
      <c r="AX962" s="454"/>
      <c r="AY962" s="454"/>
      <c r="AZ962" s="454"/>
      <c r="BA962" s="454"/>
      <c r="BB962" s="454"/>
      <c r="BC962" s="454"/>
      <c r="BD962" s="454"/>
      <c r="BE962" s="454"/>
      <c r="BF962" s="454"/>
      <c r="BG962" s="454"/>
      <c r="BH962" s="454"/>
      <c r="BI962" s="454"/>
      <c r="BJ962" s="454"/>
      <c r="BK962" s="454"/>
      <c r="BL962" s="454"/>
      <c r="BM962" s="454"/>
      <c r="BN962" s="454"/>
      <c r="BO962" s="454"/>
      <c r="BP962" s="454"/>
      <c r="BQ962" s="454"/>
      <c r="BR962" s="454"/>
      <c r="BS962" s="454"/>
      <c r="BT962" s="454"/>
      <c r="BU962" s="454"/>
      <c r="BV962" s="454"/>
      <c r="BW962" s="454"/>
      <c r="BX962" s="454"/>
      <c r="BY962" s="454"/>
      <c r="BZ962" s="454"/>
      <c r="CA962" s="454"/>
      <c r="CB962" s="454"/>
      <c r="CC962" s="454"/>
      <c r="CD962" s="454"/>
      <c r="CE962" s="454"/>
      <c r="CF962" s="454"/>
      <c r="CG962" s="454"/>
      <c r="CH962" s="454"/>
      <c r="CI962" s="454"/>
      <c r="CJ962" s="454"/>
      <c r="CK962" s="454"/>
      <c r="CL962" s="454"/>
      <c r="CM962" s="454"/>
      <c r="CN962" s="454"/>
      <c r="CO962" s="454"/>
      <c r="CP962" s="454"/>
      <c r="CQ962" s="454"/>
      <c r="CR962" s="454"/>
      <c r="CS962" s="454"/>
      <c r="CT962" s="454"/>
      <c r="CU962" s="454"/>
      <c r="CV962" s="454"/>
      <c r="CW962" s="454"/>
      <c r="CX962" s="454"/>
      <c r="CY962" s="454"/>
      <c r="CZ962" s="454"/>
      <c r="DA962" s="454"/>
      <c r="DB962" s="454"/>
      <c r="DC962" s="454"/>
      <c r="DD962" s="454"/>
      <c r="DE962" s="454"/>
      <c r="DF962" s="454"/>
      <c r="DG962" s="454"/>
      <c r="DH962" s="454"/>
      <c r="DI962" s="454"/>
      <c r="DJ962" s="454"/>
      <c r="DK962" s="454"/>
      <c r="DL962" s="454"/>
      <c r="DM962" s="454"/>
      <c r="DN962" s="454"/>
      <c r="DO962" s="454"/>
      <c r="DP962" s="454"/>
      <c r="DQ962" s="454"/>
      <c r="DR962" s="454"/>
      <c r="DS962" s="454"/>
      <c r="DT962" s="454"/>
      <c r="DU962" s="454"/>
      <c r="DV962" s="454"/>
      <c r="DW962" s="454"/>
      <c r="DX962" s="454"/>
      <c r="DY962" s="454"/>
      <c r="DZ962" s="454"/>
      <c r="EA962" s="454"/>
      <c r="EB962" s="454"/>
      <c r="EC962" s="454"/>
      <c r="ED962" s="454"/>
      <c r="EE962" s="454"/>
      <c r="EF962" s="454"/>
      <c r="EG962" s="454"/>
      <c r="EH962" s="454"/>
      <c r="EI962" s="454"/>
      <c r="EJ962" s="454"/>
      <c r="EK962" s="454"/>
      <c r="EL962" s="454"/>
      <c r="EM962" s="454"/>
      <c r="EN962" s="454"/>
      <c r="EO962" s="454"/>
      <c r="EP962" s="454"/>
      <c r="EQ962" s="454"/>
      <c r="ER962" s="454"/>
      <c r="ES962" s="454"/>
      <c r="ET962" s="454"/>
      <c r="EU962" s="581"/>
      <c r="EV962" s="581"/>
      <c r="EW962" s="581"/>
      <c r="EX962" s="581"/>
      <c r="EY962" s="581"/>
      <c r="EZ962" s="581"/>
      <c r="FA962" s="581"/>
      <c r="FB962" s="581"/>
      <c r="FC962" s="581"/>
      <c r="FD962" s="581"/>
      <c r="FE962" s="581"/>
    </row>
    <row r="963" spans="1:161">
      <c r="A963" s="454"/>
      <c r="B963" s="653"/>
      <c r="C963" s="454"/>
      <c r="D963" s="454"/>
      <c r="E963" s="454"/>
      <c r="F963" s="504"/>
      <c r="G963" s="454"/>
      <c r="H963" s="454"/>
      <c r="I963" s="454"/>
      <c r="J963" s="454"/>
      <c r="K963" s="454"/>
      <c r="L963" s="454"/>
      <c r="M963" s="454"/>
      <c r="N963" s="454"/>
      <c r="O963" s="454"/>
      <c r="P963" s="454"/>
      <c r="Q963" s="454"/>
      <c r="R963" s="454"/>
      <c r="S963" s="454"/>
      <c r="T963" s="454"/>
      <c r="U963" s="454"/>
      <c r="V963" s="454"/>
      <c r="W963" s="454"/>
      <c r="X963" s="454"/>
      <c r="Y963" s="454"/>
      <c r="Z963" s="454"/>
      <c r="AA963" s="454"/>
      <c r="AB963" s="454"/>
      <c r="AC963" s="454"/>
      <c r="AD963" s="454"/>
      <c r="AE963" s="454"/>
      <c r="AF963" s="454"/>
      <c r="AG963" s="454"/>
      <c r="AH963" s="454"/>
      <c r="AI963" s="454"/>
      <c r="AJ963" s="454"/>
      <c r="AK963" s="454"/>
      <c r="AL963" s="454"/>
      <c r="AM963" s="454"/>
      <c r="AN963" s="454"/>
      <c r="AO963" s="454"/>
      <c r="AP963" s="454"/>
      <c r="AQ963" s="454"/>
      <c r="AR963" s="454"/>
      <c r="AS963" s="454"/>
      <c r="AT963" s="454"/>
      <c r="AU963" s="454"/>
      <c r="AV963" s="454"/>
      <c r="AW963" s="454"/>
      <c r="AX963" s="454"/>
      <c r="AY963" s="454"/>
      <c r="AZ963" s="454"/>
      <c r="BA963" s="454"/>
      <c r="BB963" s="454"/>
      <c r="BC963" s="454"/>
      <c r="BD963" s="454"/>
      <c r="BE963" s="454"/>
      <c r="BF963" s="454"/>
      <c r="BG963" s="454"/>
      <c r="BH963" s="454"/>
      <c r="BI963" s="454"/>
      <c r="BJ963" s="454"/>
      <c r="BK963" s="454"/>
      <c r="BL963" s="454"/>
      <c r="BM963" s="454"/>
      <c r="BN963" s="454"/>
      <c r="BO963" s="454"/>
      <c r="BP963" s="454"/>
      <c r="BQ963" s="454"/>
      <c r="BR963" s="454"/>
      <c r="BS963" s="454"/>
      <c r="BT963" s="454"/>
      <c r="BU963" s="454"/>
      <c r="BV963" s="454"/>
      <c r="BW963" s="454"/>
      <c r="BX963" s="454"/>
      <c r="BY963" s="454"/>
      <c r="BZ963" s="454"/>
      <c r="CA963" s="454"/>
      <c r="CB963" s="454"/>
      <c r="CC963" s="454"/>
      <c r="CD963" s="454"/>
      <c r="CE963" s="454"/>
      <c r="CF963" s="454"/>
      <c r="CG963" s="454"/>
      <c r="CH963" s="454"/>
      <c r="CI963" s="454"/>
      <c r="CJ963" s="454"/>
      <c r="CK963" s="454"/>
      <c r="CL963" s="454"/>
      <c r="CM963" s="454"/>
      <c r="CN963" s="454"/>
      <c r="CO963" s="454"/>
      <c r="CP963" s="454"/>
      <c r="CQ963" s="454"/>
      <c r="CR963" s="454"/>
      <c r="CS963" s="454"/>
      <c r="CT963" s="454"/>
      <c r="CU963" s="454"/>
      <c r="CV963" s="454"/>
      <c r="CW963" s="454"/>
      <c r="CX963" s="454"/>
      <c r="CY963" s="454"/>
      <c r="CZ963" s="454"/>
      <c r="DA963" s="454"/>
      <c r="DB963" s="454"/>
      <c r="DC963" s="454"/>
      <c r="DD963" s="454"/>
      <c r="DE963" s="454"/>
      <c r="DF963" s="454"/>
      <c r="DG963" s="454"/>
      <c r="DH963" s="454"/>
      <c r="DI963" s="454"/>
      <c r="DJ963" s="454"/>
      <c r="DK963" s="454"/>
      <c r="DL963" s="454"/>
      <c r="DM963" s="454"/>
      <c r="DN963" s="454"/>
      <c r="DO963" s="454"/>
      <c r="DP963" s="454"/>
      <c r="DQ963" s="454"/>
      <c r="DR963" s="454"/>
      <c r="DS963" s="454"/>
      <c r="DT963" s="454"/>
      <c r="DU963" s="454"/>
      <c r="DV963" s="454"/>
      <c r="DW963" s="454"/>
      <c r="DX963" s="454"/>
      <c r="DY963" s="454"/>
      <c r="DZ963" s="454"/>
      <c r="EA963" s="454"/>
      <c r="EB963" s="454"/>
      <c r="EC963" s="454"/>
      <c r="ED963" s="454"/>
      <c r="EE963" s="454"/>
      <c r="EF963" s="454"/>
      <c r="EG963" s="454"/>
      <c r="EH963" s="454"/>
      <c r="EI963" s="454"/>
      <c r="EJ963" s="454"/>
      <c r="EK963" s="454"/>
      <c r="EL963" s="454"/>
      <c r="EM963" s="454"/>
      <c r="EN963" s="454"/>
      <c r="EO963" s="454"/>
      <c r="EP963" s="454"/>
      <c r="EQ963" s="454"/>
      <c r="ER963" s="454"/>
      <c r="ES963" s="454"/>
      <c r="ET963" s="454"/>
      <c r="EU963" s="581"/>
      <c r="EV963" s="581"/>
      <c r="EW963" s="581"/>
      <c r="EX963" s="581"/>
      <c r="EY963" s="581"/>
      <c r="EZ963" s="581"/>
      <c r="FA963" s="581"/>
      <c r="FB963" s="581"/>
      <c r="FC963" s="581"/>
      <c r="FD963" s="581"/>
      <c r="FE963" s="581"/>
    </row>
    <row r="964" spans="1:161">
      <c r="A964" s="454"/>
      <c r="B964" s="653"/>
      <c r="C964" s="454"/>
      <c r="D964" s="454"/>
      <c r="E964" s="454"/>
      <c r="F964" s="504"/>
      <c r="G964" s="454"/>
      <c r="H964" s="454"/>
      <c r="I964" s="454"/>
      <c r="J964" s="454"/>
      <c r="K964" s="454"/>
      <c r="L964" s="454"/>
      <c r="M964" s="454"/>
      <c r="N964" s="454"/>
      <c r="O964" s="454"/>
      <c r="P964" s="454"/>
      <c r="Q964" s="454"/>
      <c r="R964" s="454"/>
      <c r="S964" s="454"/>
      <c r="T964" s="454"/>
      <c r="U964" s="454"/>
      <c r="V964" s="454"/>
      <c r="W964" s="454"/>
      <c r="X964" s="454"/>
      <c r="Y964" s="454"/>
      <c r="Z964" s="454"/>
      <c r="AA964" s="454"/>
      <c r="AB964" s="454"/>
      <c r="AC964" s="454"/>
      <c r="AD964" s="454"/>
      <c r="AE964" s="454"/>
      <c r="AF964" s="454"/>
      <c r="AG964" s="454"/>
      <c r="AH964" s="454"/>
      <c r="AI964" s="454"/>
      <c r="AJ964" s="454"/>
      <c r="AK964" s="454"/>
      <c r="AL964" s="454"/>
      <c r="AM964" s="454"/>
      <c r="AN964" s="454"/>
      <c r="AO964" s="454"/>
      <c r="AP964" s="454"/>
      <c r="AQ964" s="454"/>
      <c r="AR964" s="454"/>
      <c r="AS964" s="454"/>
      <c r="AT964" s="454"/>
      <c r="AU964" s="454"/>
      <c r="AV964" s="454"/>
      <c r="AW964" s="454"/>
      <c r="AX964" s="454"/>
      <c r="AY964" s="454"/>
      <c r="AZ964" s="454"/>
      <c r="BA964" s="454"/>
      <c r="BB964" s="454"/>
      <c r="BC964" s="454"/>
      <c r="BD964" s="454"/>
      <c r="BE964" s="454"/>
      <c r="BF964" s="454"/>
      <c r="BG964" s="454"/>
      <c r="BH964" s="454"/>
      <c r="BI964" s="454"/>
      <c r="BJ964" s="454"/>
      <c r="BK964" s="454"/>
      <c r="BL964" s="454"/>
      <c r="BM964" s="454"/>
      <c r="BN964" s="454"/>
      <c r="BO964" s="454"/>
      <c r="BP964" s="454"/>
      <c r="BQ964" s="454"/>
      <c r="BR964" s="454"/>
      <c r="BS964" s="454"/>
      <c r="BT964" s="454"/>
      <c r="BU964" s="454"/>
      <c r="BV964" s="454"/>
      <c r="BW964" s="454"/>
      <c r="BX964" s="454"/>
      <c r="BY964" s="454"/>
      <c r="BZ964" s="454"/>
      <c r="CA964" s="454"/>
      <c r="CB964" s="454"/>
      <c r="CC964" s="454"/>
      <c r="CD964" s="454"/>
      <c r="CE964" s="454"/>
      <c r="CF964" s="454"/>
      <c r="CG964" s="454"/>
      <c r="CH964" s="454"/>
      <c r="CI964" s="454"/>
      <c r="CJ964" s="454"/>
      <c r="CK964" s="454"/>
      <c r="CL964" s="454"/>
      <c r="CM964" s="454"/>
      <c r="CN964" s="454"/>
      <c r="CO964" s="454"/>
      <c r="CP964" s="454"/>
      <c r="CQ964" s="454"/>
      <c r="CR964" s="454"/>
      <c r="CS964" s="454"/>
      <c r="CT964" s="454"/>
      <c r="CU964" s="454"/>
      <c r="CV964" s="454"/>
      <c r="CW964" s="454"/>
      <c r="CX964" s="454"/>
      <c r="CY964" s="454"/>
      <c r="CZ964" s="454"/>
      <c r="DA964" s="454"/>
      <c r="DB964" s="454"/>
      <c r="DC964" s="454"/>
      <c r="DD964" s="454"/>
      <c r="DE964" s="454"/>
      <c r="DF964" s="454"/>
      <c r="DG964" s="454"/>
      <c r="DH964" s="454"/>
      <c r="DI964" s="454"/>
      <c r="DJ964" s="454"/>
      <c r="DK964" s="454"/>
      <c r="DL964" s="454"/>
      <c r="DM964" s="454"/>
      <c r="DN964" s="454"/>
      <c r="DO964" s="454"/>
      <c r="DP964" s="454"/>
      <c r="DQ964" s="454"/>
      <c r="DR964" s="454"/>
      <c r="DS964" s="454"/>
      <c r="DT964" s="454"/>
      <c r="DU964" s="454"/>
      <c r="DV964" s="454"/>
      <c r="DW964" s="454"/>
      <c r="DX964" s="454"/>
      <c r="DY964" s="454"/>
      <c r="DZ964" s="454"/>
      <c r="EA964" s="454"/>
      <c r="EB964" s="454"/>
      <c r="EC964" s="454"/>
      <c r="ED964" s="454"/>
      <c r="EE964" s="454"/>
      <c r="EF964" s="454"/>
      <c r="EG964" s="454"/>
      <c r="EH964" s="454"/>
      <c r="EI964" s="454"/>
      <c r="EJ964" s="454"/>
      <c r="EK964" s="454"/>
      <c r="EL964" s="454"/>
      <c r="EM964" s="454"/>
      <c r="EN964" s="454"/>
      <c r="EO964" s="454"/>
      <c r="EP964" s="454"/>
      <c r="EQ964" s="454"/>
      <c r="ER964" s="454"/>
      <c r="ES964" s="454"/>
      <c r="ET964" s="454"/>
      <c r="EU964" s="581"/>
      <c r="EV964" s="581"/>
      <c r="EW964" s="581"/>
      <c r="EX964" s="581"/>
      <c r="EY964" s="581"/>
      <c r="EZ964" s="581"/>
      <c r="FA964" s="581"/>
      <c r="FB964" s="581"/>
      <c r="FC964" s="581"/>
      <c r="FD964" s="581"/>
      <c r="FE964" s="581"/>
    </row>
    <row r="965" spans="1:161">
      <c r="A965" s="454"/>
      <c r="B965" s="653"/>
      <c r="C965" s="454"/>
      <c r="D965" s="454"/>
      <c r="E965" s="454"/>
      <c r="F965" s="504"/>
      <c r="G965" s="454"/>
      <c r="H965" s="454"/>
      <c r="I965" s="454"/>
      <c r="J965" s="454"/>
      <c r="K965" s="454"/>
      <c r="L965" s="454"/>
      <c r="M965" s="454"/>
      <c r="N965" s="454"/>
      <c r="O965" s="454"/>
      <c r="P965" s="454"/>
      <c r="Q965" s="454"/>
      <c r="R965" s="454"/>
      <c r="S965" s="454"/>
      <c r="T965" s="454"/>
      <c r="U965" s="454"/>
      <c r="V965" s="454"/>
      <c r="W965" s="454"/>
      <c r="X965" s="454"/>
      <c r="Y965" s="454"/>
      <c r="Z965" s="454"/>
      <c r="AA965" s="454"/>
      <c r="AB965" s="454"/>
      <c r="AC965" s="454"/>
      <c r="AD965" s="454"/>
      <c r="AE965" s="454"/>
      <c r="AF965" s="454"/>
      <c r="AG965" s="454"/>
      <c r="AH965" s="454"/>
      <c r="AI965" s="454"/>
      <c r="AJ965" s="454"/>
      <c r="AK965" s="454"/>
      <c r="AL965" s="454"/>
      <c r="AM965" s="454"/>
      <c r="AN965" s="454"/>
      <c r="AO965" s="454"/>
      <c r="AP965" s="454"/>
      <c r="AQ965" s="454"/>
      <c r="AR965" s="454"/>
      <c r="AS965" s="454"/>
      <c r="AT965" s="454"/>
      <c r="AU965" s="454"/>
      <c r="AV965" s="454"/>
      <c r="AW965" s="454"/>
      <c r="AX965" s="454"/>
      <c r="AY965" s="454"/>
      <c r="AZ965" s="454"/>
      <c r="BA965" s="454"/>
      <c r="BB965" s="454"/>
      <c r="BC965" s="454"/>
      <c r="BD965" s="454"/>
      <c r="BE965" s="454"/>
      <c r="BF965" s="454"/>
      <c r="BG965" s="454"/>
      <c r="BH965" s="454"/>
      <c r="BI965" s="454"/>
      <c r="BJ965" s="454"/>
      <c r="BK965" s="454"/>
      <c r="BL965" s="454"/>
      <c r="BM965" s="454"/>
      <c r="BN965" s="454"/>
      <c r="BO965" s="454"/>
      <c r="BP965" s="454"/>
      <c r="BQ965" s="454"/>
      <c r="BR965" s="454"/>
      <c r="BS965" s="454"/>
      <c r="BT965" s="454"/>
      <c r="BU965" s="454"/>
      <c r="BV965" s="454"/>
      <c r="BW965" s="454"/>
      <c r="BX965" s="454"/>
      <c r="BY965" s="454"/>
      <c r="BZ965" s="454"/>
      <c r="CA965" s="454"/>
      <c r="CB965" s="454"/>
      <c r="CC965" s="454"/>
      <c r="CD965" s="454"/>
      <c r="CE965" s="454"/>
      <c r="CF965" s="454"/>
      <c r="CG965" s="454"/>
      <c r="CH965" s="454"/>
      <c r="CI965" s="454"/>
      <c r="CJ965" s="454"/>
      <c r="CK965" s="454"/>
      <c r="CL965" s="454"/>
      <c r="CM965" s="454"/>
      <c r="CN965" s="454"/>
      <c r="CO965" s="454"/>
      <c r="CP965" s="454"/>
      <c r="CQ965" s="454"/>
      <c r="CR965" s="454"/>
      <c r="CS965" s="454"/>
      <c r="CT965" s="454"/>
      <c r="CU965" s="454"/>
      <c r="CV965" s="454"/>
      <c r="CW965" s="454"/>
      <c r="CX965" s="454"/>
      <c r="CY965" s="454"/>
      <c r="CZ965" s="454"/>
      <c r="DA965" s="454"/>
      <c r="DB965" s="454"/>
      <c r="DC965" s="454"/>
      <c r="DD965" s="454"/>
      <c r="DE965" s="454"/>
      <c r="DF965" s="454"/>
      <c r="DG965" s="454"/>
      <c r="DH965" s="454"/>
      <c r="DI965" s="454"/>
      <c r="DJ965" s="454"/>
      <c r="DK965" s="454"/>
      <c r="DL965" s="454"/>
      <c r="DM965" s="454"/>
      <c r="DN965" s="454"/>
      <c r="DO965" s="454"/>
      <c r="DP965" s="454"/>
      <c r="DQ965" s="454"/>
      <c r="DR965" s="454"/>
      <c r="DS965" s="454"/>
      <c r="DT965" s="454"/>
      <c r="DU965" s="454"/>
      <c r="DV965" s="454"/>
      <c r="DW965" s="454"/>
      <c r="DX965" s="454"/>
      <c r="DY965" s="454"/>
      <c r="DZ965" s="454"/>
      <c r="EA965" s="454"/>
      <c r="EB965" s="454"/>
      <c r="EC965" s="454"/>
      <c r="ED965" s="454"/>
      <c r="EE965" s="454"/>
      <c r="EF965" s="454"/>
      <c r="EG965" s="454"/>
      <c r="EH965" s="454"/>
      <c r="EI965" s="454"/>
      <c r="EJ965" s="454"/>
      <c r="EK965" s="454"/>
      <c r="EL965" s="454"/>
      <c r="EM965" s="454"/>
      <c r="EN965" s="454"/>
      <c r="EO965" s="454"/>
      <c r="EP965" s="454"/>
      <c r="EQ965" s="454"/>
      <c r="ER965" s="454"/>
      <c r="ES965" s="454"/>
      <c r="ET965" s="454"/>
      <c r="EU965" s="581"/>
      <c r="EV965" s="581"/>
      <c r="EW965" s="581"/>
      <c r="EX965" s="581"/>
      <c r="EY965" s="581"/>
      <c r="EZ965" s="581"/>
      <c r="FA965" s="581"/>
      <c r="FB965" s="581"/>
      <c r="FC965" s="581"/>
      <c r="FD965" s="581"/>
      <c r="FE965" s="581"/>
    </row>
    <row r="966" spans="1:161">
      <c r="A966" s="454"/>
      <c r="B966" s="653"/>
      <c r="C966" s="454"/>
      <c r="D966" s="454"/>
      <c r="E966" s="454"/>
      <c r="F966" s="504"/>
      <c r="G966" s="454"/>
      <c r="H966" s="454"/>
      <c r="I966" s="454"/>
      <c r="J966" s="454"/>
      <c r="K966" s="454"/>
      <c r="L966" s="454"/>
      <c r="M966" s="454"/>
      <c r="N966" s="454"/>
      <c r="O966" s="454"/>
      <c r="P966" s="454"/>
      <c r="Q966" s="454"/>
      <c r="R966" s="454"/>
      <c r="S966" s="454"/>
      <c r="T966" s="454"/>
      <c r="U966" s="454"/>
      <c r="V966" s="454"/>
      <c r="W966" s="454"/>
      <c r="X966" s="454"/>
      <c r="Y966" s="454"/>
      <c r="Z966" s="454"/>
      <c r="AA966" s="454"/>
      <c r="AB966" s="454"/>
      <c r="AC966" s="454"/>
      <c r="AD966" s="454"/>
      <c r="AE966" s="454"/>
      <c r="AF966" s="454"/>
      <c r="AG966" s="454"/>
      <c r="AH966" s="454"/>
      <c r="AI966" s="454"/>
      <c r="AJ966" s="454"/>
      <c r="AK966" s="454"/>
      <c r="AL966" s="454"/>
      <c r="AM966" s="454"/>
      <c r="AN966" s="454"/>
      <c r="AO966" s="454"/>
      <c r="AP966" s="454"/>
      <c r="AQ966" s="454"/>
      <c r="AR966" s="454"/>
      <c r="AS966" s="454"/>
      <c r="AT966" s="454"/>
      <c r="AU966" s="454"/>
      <c r="AV966" s="454"/>
      <c r="AW966" s="454"/>
      <c r="AX966" s="454"/>
      <c r="AY966" s="454"/>
      <c r="AZ966" s="454"/>
      <c r="BA966" s="454"/>
      <c r="BB966" s="454"/>
      <c r="BC966" s="454"/>
      <c r="BD966" s="454"/>
      <c r="BE966" s="454"/>
      <c r="BF966" s="454"/>
      <c r="BG966" s="454"/>
      <c r="BH966" s="454"/>
      <c r="BI966" s="454"/>
      <c r="BJ966" s="454"/>
      <c r="BK966" s="454"/>
      <c r="BL966" s="454"/>
      <c r="BM966" s="454"/>
      <c r="BN966" s="454"/>
      <c r="BO966" s="454"/>
      <c r="BP966" s="454"/>
      <c r="BQ966" s="454"/>
      <c r="BR966" s="454"/>
      <c r="BS966" s="454"/>
      <c r="BT966" s="454"/>
      <c r="BU966" s="454"/>
      <c r="BV966" s="454"/>
      <c r="BW966" s="454"/>
      <c r="BX966" s="454"/>
      <c r="BY966" s="454"/>
      <c r="BZ966" s="454"/>
      <c r="CA966" s="454"/>
      <c r="CB966" s="454"/>
      <c r="CC966" s="454"/>
      <c r="CD966" s="454"/>
      <c r="CE966" s="454"/>
      <c r="CF966" s="454"/>
      <c r="CG966" s="454"/>
      <c r="CH966" s="454"/>
      <c r="CI966" s="454"/>
      <c r="CJ966" s="454"/>
      <c r="CK966" s="454"/>
      <c r="CL966" s="454"/>
      <c r="CM966" s="454"/>
      <c r="CN966" s="454"/>
      <c r="CO966" s="454"/>
      <c r="CP966" s="454"/>
      <c r="CQ966" s="454"/>
      <c r="CR966" s="454"/>
      <c r="CS966" s="454"/>
      <c r="CT966" s="454"/>
      <c r="CU966" s="454"/>
      <c r="CV966" s="454"/>
      <c r="CW966" s="454"/>
      <c r="CX966" s="454"/>
      <c r="CY966" s="454"/>
      <c r="CZ966" s="454"/>
      <c r="DA966" s="454"/>
      <c r="DB966" s="454"/>
      <c r="DC966" s="454"/>
      <c r="DD966" s="454"/>
      <c r="DE966" s="454"/>
      <c r="DF966" s="454"/>
      <c r="DG966" s="454"/>
      <c r="DH966" s="454"/>
      <c r="DI966" s="454"/>
      <c r="DJ966" s="454"/>
      <c r="DK966" s="454"/>
      <c r="DL966" s="454"/>
      <c r="DM966" s="454"/>
      <c r="DN966" s="454"/>
      <c r="DO966" s="454"/>
      <c r="DP966" s="454"/>
      <c r="DQ966" s="454"/>
      <c r="DR966" s="454"/>
      <c r="DS966" s="454"/>
      <c r="DT966" s="454"/>
      <c r="DU966" s="454"/>
      <c r="DV966" s="454"/>
      <c r="DW966" s="454"/>
      <c r="DX966" s="454"/>
      <c r="DY966" s="454"/>
      <c r="DZ966" s="454"/>
      <c r="EA966" s="454"/>
      <c r="EB966" s="454"/>
      <c r="EC966" s="454"/>
      <c r="ED966" s="454"/>
      <c r="EE966" s="454"/>
      <c r="EF966" s="454"/>
      <c r="EG966" s="454"/>
      <c r="EH966" s="454"/>
      <c r="EI966" s="454"/>
      <c r="EJ966" s="454"/>
      <c r="EK966" s="454"/>
      <c r="EL966" s="454"/>
      <c r="EM966" s="454"/>
      <c r="EN966" s="454"/>
      <c r="EO966" s="454"/>
      <c r="EP966" s="454"/>
      <c r="EQ966" s="454"/>
      <c r="ER966" s="454"/>
      <c r="ES966" s="454"/>
      <c r="ET966" s="454"/>
      <c r="EU966" s="581"/>
      <c r="EV966" s="581"/>
      <c r="EW966" s="581"/>
      <c r="EX966" s="581"/>
      <c r="EY966" s="581"/>
      <c r="EZ966" s="581"/>
      <c r="FA966" s="581"/>
      <c r="FB966" s="581"/>
      <c r="FC966" s="581"/>
      <c r="FD966" s="581"/>
      <c r="FE966" s="581"/>
    </row>
    <row r="967" spans="1:161">
      <c r="A967" s="454"/>
      <c r="B967" s="653"/>
      <c r="C967" s="454"/>
      <c r="D967" s="454"/>
      <c r="E967" s="454"/>
      <c r="F967" s="504"/>
      <c r="G967" s="454"/>
      <c r="H967" s="454"/>
      <c r="I967" s="454"/>
      <c r="J967" s="454"/>
      <c r="K967" s="454"/>
      <c r="L967" s="454"/>
      <c r="M967" s="454"/>
      <c r="N967" s="454"/>
      <c r="O967" s="454"/>
      <c r="P967" s="454"/>
      <c r="Q967" s="454"/>
      <c r="R967" s="454"/>
      <c r="S967" s="454"/>
      <c r="T967" s="454"/>
      <c r="U967" s="454"/>
      <c r="V967" s="454"/>
      <c r="W967" s="454"/>
      <c r="X967" s="454"/>
      <c r="Y967" s="454"/>
      <c r="Z967" s="454"/>
      <c r="AA967" s="454"/>
      <c r="AB967" s="454"/>
      <c r="AC967" s="454"/>
      <c r="AD967" s="454"/>
      <c r="AE967" s="454"/>
      <c r="AF967" s="454"/>
      <c r="AG967" s="454"/>
      <c r="AH967" s="454"/>
      <c r="AI967" s="454"/>
      <c r="AJ967" s="454"/>
      <c r="AK967" s="454"/>
      <c r="AL967" s="454"/>
      <c r="AM967" s="454"/>
      <c r="AN967" s="454"/>
      <c r="AO967" s="454"/>
      <c r="AP967" s="454"/>
      <c r="AQ967" s="454"/>
      <c r="AR967" s="454"/>
      <c r="AS967" s="454"/>
      <c r="AT967" s="454"/>
      <c r="AU967" s="454"/>
      <c r="AV967" s="454"/>
      <c r="AW967" s="454"/>
      <c r="AX967" s="454"/>
      <c r="AY967" s="454"/>
      <c r="AZ967" s="454"/>
      <c r="BA967" s="454"/>
      <c r="BB967" s="454"/>
      <c r="BC967" s="454"/>
      <c r="BD967" s="454"/>
      <c r="BE967" s="454"/>
      <c r="BF967" s="454"/>
      <c r="BG967" s="454"/>
      <c r="BH967" s="454"/>
      <c r="BI967" s="454"/>
      <c r="BJ967" s="454"/>
      <c r="BK967" s="454"/>
      <c r="BL967" s="454"/>
      <c r="BM967" s="454"/>
      <c r="BN967" s="454"/>
      <c r="BO967" s="454"/>
      <c r="BP967" s="454"/>
      <c r="BQ967" s="454"/>
      <c r="BR967" s="454"/>
      <c r="BS967" s="454"/>
      <c r="BT967" s="454"/>
      <c r="BU967" s="454"/>
      <c r="BV967" s="454"/>
      <c r="BW967" s="454"/>
      <c r="BX967" s="454"/>
      <c r="BY967" s="454"/>
      <c r="BZ967" s="454"/>
      <c r="CA967" s="454"/>
      <c r="CB967" s="454"/>
      <c r="CC967" s="454"/>
      <c r="CD967" s="454"/>
      <c r="CE967" s="454"/>
      <c r="CF967" s="454"/>
      <c r="CG967" s="454"/>
      <c r="CH967" s="454"/>
      <c r="CI967" s="454"/>
      <c r="CJ967" s="454"/>
      <c r="CK967" s="454"/>
      <c r="CL967" s="454"/>
      <c r="CM967" s="454"/>
      <c r="CN967" s="454"/>
      <c r="CO967" s="454"/>
      <c r="CP967" s="454"/>
      <c r="CQ967" s="454"/>
      <c r="CR967" s="454"/>
      <c r="CS967" s="454"/>
      <c r="CT967" s="454"/>
      <c r="CU967" s="454"/>
      <c r="CV967" s="454"/>
      <c r="CW967" s="454"/>
      <c r="CX967" s="454"/>
      <c r="CY967" s="454"/>
      <c r="CZ967" s="454"/>
      <c r="DA967" s="454"/>
      <c r="DB967" s="454"/>
      <c r="DC967" s="454"/>
      <c r="DD967" s="454"/>
      <c r="DE967" s="454"/>
      <c r="DF967" s="454"/>
      <c r="DG967" s="454"/>
      <c r="DH967" s="454"/>
      <c r="DI967" s="454"/>
      <c r="DJ967" s="454"/>
      <c r="DK967" s="454"/>
      <c r="DL967" s="454"/>
      <c r="DM967" s="454"/>
      <c r="DN967" s="454"/>
      <c r="DO967" s="454"/>
      <c r="DP967" s="454"/>
      <c r="DQ967" s="454"/>
      <c r="DR967" s="454"/>
      <c r="DS967" s="454"/>
      <c r="DT967" s="454"/>
      <c r="DU967" s="454"/>
      <c r="DV967" s="454"/>
      <c r="DW967" s="454"/>
      <c r="DX967" s="454"/>
      <c r="DY967" s="454"/>
      <c r="DZ967" s="454"/>
      <c r="EA967" s="454"/>
      <c r="EB967" s="454"/>
      <c r="EC967" s="454"/>
      <c r="ED967" s="454"/>
      <c r="EE967" s="454"/>
      <c r="EF967" s="454"/>
      <c r="EG967" s="454"/>
      <c r="EH967" s="454"/>
      <c r="EI967" s="454"/>
      <c r="EJ967" s="454"/>
      <c r="EK967" s="454"/>
      <c r="EL967" s="454"/>
      <c r="EM967" s="454"/>
      <c r="EN967" s="454"/>
      <c r="EO967" s="454"/>
      <c r="EP967" s="454"/>
      <c r="EQ967" s="454"/>
      <c r="ER967" s="454"/>
      <c r="ES967" s="454"/>
      <c r="ET967" s="454"/>
      <c r="EU967" s="581"/>
      <c r="EV967" s="581"/>
      <c r="EW967" s="581"/>
      <c r="EX967" s="581"/>
      <c r="EY967" s="581"/>
      <c r="EZ967" s="581"/>
      <c r="FA967" s="581"/>
      <c r="FB967" s="581"/>
      <c r="FC967" s="581"/>
      <c r="FD967" s="581"/>
      <c r="FE967" s="581"/>
    </row>
    <row r="968" spans="1:161">
      <c r="A968" s="454"/>
      <c r="B968" s="653"/>
      <c r="C968" s="454"/>
      <c r="D968" s="454"/>
      <c r="E968" s="454"/>
      <c r="F968" s="504"/>
      <c r="G968" s="454"/>
      <c r="H968" s="454"/>
      <c r="I968" s="454"/>
      <c r="J968" s="454"/>
      <c r="K968" s="454"/>
      <c r="L968" s="454"/>
      <c r="M968" s="454"/>
      <c r="N968" s="454"/>
      <c r="O968" s="454"/>
      <c r="P968" s="454"/>
      <c r="Q968" s="454"/>
      <c r="R968" s="454"/>
      <c r="S968" s="454"/>
      <c r="T968" s="454"/>
      <c r="U968" s="454"/>
      <c r="V968" s="454"/>
      <c r="W968" s="454"/>
      <c r="X968" s="454"/>
      <c r="Y968" s="454"/>
      <c r="Z968" s="454"/>
      <c r="AA968" s="454"/>
      <c r="AB968" s="454"/>
      <c r="AC968" s="454"/>
      <c r="AD968" s="454"/>
      <c r="AE968" s="454"/>
      <c r="AF968" s="454"/>
      <c r="AG968" s="454"/>
      <c r="AH968" s="454"/>
      <c r="AI968" s="454"/>
      <c r="AJ968" s="454"/>
      <c r="AK968" s="454"/>
      <c r="AL968" s="454"/>
      <c r="AM968" s="454"/>
      <c r="AN968" s="454"/>
      <c r="AO968" s="454"/>
      <c r="AP968" s="454"/>
      <c r="AQ968" s="454"/>
      <c r="AR968" s="454"/>
      <c r="AS968" s="454"/>
      <c r="AT968" s="454"/>
      <c r="AU968" s="454"/>
      <c r="AV968" s="454"/>
      <c r="AW968" s="454"/>
      <c r="AX968" s="454"/>
      <c r="AY968" s="454"/>
      <c r="AZ968" s="454"/>
      <c r="BA968" s="454"/>
      <c r="BB968" s="454"/>
      <c r="BC968" s="454"/>
      <c r="BD968" s="454"/>
      <c r="BE968" s="454"/>
      <c r="BF968" s="454"/>
      <c r="BG968" s="454"/>
      <c r="BH968" s="454"/>
      <c r="BI968" s="454"/>
      <c r="BJ968" s="454"/>
      <c r="BK968" s="454"/>
      <c r="BL968" s="454"/>
      <c r="BM968" s="454"/>
      <c r="BN968" s="454"/>
      <c r="BO968" s="454"/>
      <c r="BP968" s="454"/>
      <c r="BQ968" s="454"/>
      <c r="BR968" s="454"/>
      <c r="BS968" s="454"/>
      <c r="BT968" s="454"/>
      <c r="BU968" s="454"/>
      <c r="BV968" s="454"/>
      <c r="BW968" s="454"/>
      <c r="BX968" s="454"/>
      <c r="BY968" s="454"/>
      <c r="BZ968" s="454"/>
      <c r="CA968" s="454"/>
      <c r="CB968" s="454"/>
      <c r="CC968" s="454"/>
      <c r="CD968" s="454"/>
      <c r="CE968" s="454"/>
      <c r="CF968" s="454"/>
      <c r="CG968" s="454"/>
      <c r="CH968" s="454"/>
      <c r="CI968" s="454"/>
      <c r="CJ968" s="454"/>
      <c r="CK968" s="454"/>
      <c r="CL968" s="454"/>
      <c r="CM968" s="454"/>
      <c r="CN968" s="454"/>
      <c r="CO968" s="454"/>
      <c r="CP968" s="454"/>
      <c r="CQ968" s="454"/>
      <c r="CR968" s="454"/>
      <c r="CS968" s="454"/>
      <c r="CT968" s="454"/>
      <c r="CU968" s="454"/>
      <c r="CV968" s="454"/>
      <c r="CW968" s="454"/>
      <c r="CX968" s="454"/>
      <c r="CY968" s="454"/>
      <c r="CZ968" s="454"/>
      <c r="DA968" s="454"/>
      <c r="DB968" s="454"/>
      <c r="DC968" s="454"/>
      <c r="DD968" s="454"/>
      <c r="DE968" s="454"/>
      <c r="DF968" s="454"/>
      <c r="DG968" s="454"/>
      <c r="DH968" s="454"/>
      <c r="DI968" s="454"/>
      <c r="DJ968" s="454"/>
      <c r="DK968" s="454"/>
      <c r="DL968" s="454"/>
      <c r="DM968" s="454"/>
      <c r="DN968" s="454"/>
      <c r="DO968" s="454"/>
      <c r="DP968" s="454"/>
      <c r="DQ968" s="454"/>
      <c r="DR968" s="454"/>
      <c r="DS968" s="454"/>
      <c r="DT968" s="454"/>
      <c r="DU968" s="454"/>
      <c r="DV968" s="454"/>
      <c r="DW968" s="454"/>
      <c r="DX968" s="454"/>
      <c r="DY968" s="454"/>
      <c r="DZ968" s="454"/>
      <c r="EA968" s="454"/>
      <c r="EB968" s="454"/>
      <c r="EC968" s="454"/>
      <c r="ED968" s="454"/>
      <c r="EE968" s="454"/>
      <c r="EF968" s="454"/>
      <c r="EG968" s="454"/>
      <c r="EH968" s="454"/>
      <c r="EI968" s="454"/>
      <c r="EJ968" s="454"/>
      <c r="EK968" s="454"/>
      <c r="EL968" s="454"/>
      <c r="EM968" s="454"/>
      <c r="EN968" s="454"/>
      <c r="EO968" s="454"/>
      <c r="EP968" s="454"/>
      <c r="EQ968" s="454"/>
      <c r="ER968" s="454"/>
      <c r="ES968" s="454"/>
      <c r="ET968" s="454"/>
      <c r="EU968" s="581"/>
      <c r="EV968" s="581"/>
      <c r="EW968" s="581"/>
      <c r="EX968" s="581"/>
      <c r="EY968" s="581"/>
      <c r="EZ968" s="581"/>
      <c r="FA968" s="581"/>
      <c r="FB968" s="581"/>
      <c r="FC968" s="581"/>
      <c r="FD968" s="581"/>
      <c r="FE968" s="581"/>
    </row>
    <row r="969" spans="1:161">
      <c r="A969" s="454"/>
      <c r="B969" s="653"/>
      <c r="C969" s="454"/>
      <c r="D969" s="454"/>
      <c r="E969" s="454"/>
      <c r="F969" s="504"/>
      <c r="G969" s="454"/>
      <c r="H969" s="454"/>
      <c r="I969" s="454"/>
      <c r="J969" s="454"/>
      <c r="K969" s="454"/>
      <c r="L969" s="454"/>
      <c r="M969" s="454"/>
      <c r="N969" s="454"/>
      <c r="O969" s="454"/>
      <c r="P969" s="454"/>
      <c r="Q969" s="454"/>
      <c r="R969" s="454"/>
      <c r="S969" s="454"/>
      <c r="T969" s="454"/>
      <c r="U969" s="454"/>
      <c r="V969" s="454"/>
      <c r="W969" s="454"/>
      <c r="X969" s="454"/>
      <c r="Y969" s="454"/>
      <c r="Z969" s="454"/>
      <c r="AA969" s="454"/>
      <c r="AB969" s="454"/>
      <c r="AC969" s="454"/>
      <c r="AD969" s="454"/>
      <c r="AE969" s="454"/>
      <c r="AF969" s="454"/>
      <c r="AG969" s="454"/>
      <c r="AH969" s="454"/>
      <c r="AI969" s="454"/>
      <c r="AJ969" s="454"/>
      <c r="AK969" s="454"/>
      <c r="AL969" s="454"/>
      <c r="AM969" s="454"/>
      <c r="AN969" s="454"/>
      <c r="AO969" s="454"/>
      <c r="AP969" s="454"/>
      <c r="AQ969" s="454"/>
      <c r="AR969" s="454"/>
      <c r="AS969" s="454"/>
      <c r="AT969" s="454"/>
      <c r="AU969" s="454"/>
      <c r="AV969" s="454"/>
      <c r="AW969" s="454"/>
      <c r="AX969" s="454"/>
      <c r="AY969" s="454"/>
      <c r="AZ969" s="454"/>
      <c r="BA969" s="454"/>
      <c r="BB969" s="454"/>
      <c r="BC969" s="454"/>
      <c r="BD969" s="454"/>
      <c r="BE969" s="454"/>
      <c r="BF969" s="454"/>
      <c r="BG969" s="454"/>
      <c r="BH969" s="454"/>
      <c r="BI969" s="454"/>
      <c r="BJ969" s="454"/>
      <c r="BK969" s="454"/>
      <c r="BL969" s="454"/>
      <c r="BM969" s="454"/>
      <c r="BN969" s="454"/>
      <c r="BO969" s="454"/>
      <c r="BP969" s="454"/>
      <c r="BQ969" s="454"/>
      <c r="BR969" s="454"/>
      <c r="BS969" s="454"/>
      <c r="BT969" s="454"/>
      <c r="BU969" s="454"/>
      <c r="BV969" s="454"/>
      <c r="BW969" s="454"/>
      <c r="BX969" s="454"/>
      <c r="BY969" s="454"/>
      <c r="BZ969" s="454"/>
      <c r="CA969" s="454"/>
      <c r="CB969" s="454"/>
      <c r="CC969" s="454"/>
      <c r="CD969" s="454"/>
      <c r="CE969" s="454"/>
      <c r="CF969" s="454"/>
      <c r="CG969" s="454"/>
      <c r="CH969" s="454"/>
      <c r="CI969" s="454"/>
      <c r="CJ969" s="454"/>
      <c r="CK969" s="454"/>
      <c r="CL969" s="454"/>
      <c r="CM969" s="454"/>
      <c r="CN969" s="454"/>
      <c r="CO969" s="454"/>
      <c r="CP969" s="454"/>
      <c r="CQ969" s="454"/>
      <c r="CR969" s="454"/>
      <c r="CS969" s="454"/>
      <c r="CT969" s="454"/>
      <c r="CU969" s="454"/>
      <c r="CV969" s="454"/>
      <c r="CW969" s="454"/>
      <c r="CX969" s="454"/>
      <c r="CY969" s="454"/>
      <c r="CZ969" s="454"/>
      <c r="DA969" s="454"/>
      <c r="DB969" s="454"/>
      <c r="DC969" s="454"/>
      <c r="DD969" s="454"/>
      <c r="DE969" s="454"/>
      <c r="DF969" s="454"/>
      <c r="DG969" s="454"/>
      <c r="DH969" s="454"/>
      <c r="DI969" s="454"/>
      <c r="DJ969" s="454"/>
      <c r="DK969" s="454"/>
      <c r="DL969" s="454"/>
      <c r="DM969" s="454"/>
      <c r="DN969" s="454"/>
      <c r="DO969" s="454"/>
      <c r="DP969" s="454"/>
      <c r="DQ969" s="454"/>
      <c r="DR969" s="454"/>
      <c r="DS969" s="454"/>
      <c r="DT969" s="454"/>
      <c r="DU969" s="454"/>
      <c r="DV969" s="454"/>
      <c r="DW969" s="454"/>
      <c r="DX969" s="454"/>
      <c r="DY969" s="454"/>
      <c r="DZ969" s="454"/>
      <c r="EA969" s="454"/>
      <c r="EB969" s="454"/>
      <c r="EC969" s="454"/>
      <c r="ED969" s="454"/>
      <c r="EE969" s="454"/>
      <c r="EF969" s="454"/>
      <c r="EG969" s="454"/>
      <c r="EH969" s="454"/>
      <c r="EI969" s="454"/>
      <c r="EJ969" s="454"/>
      <c r="EK969" s="454"/>
      <c r="EL969" s="454"/>
      <c r="EM969" s="454"/>
      <c r="EN969" s="454"/>
      <c r="EO969" s="454"/>
      <c r="EP969" s="454"/>
      <c r="EQ969" s="454"/>
      <c r="ER969" s="454"/>
      <c r="ES969" s="454"/>
      <c r="ET969" s="454"/>
      <c r="EU969" s="581"/>
      <c r="EV969" s="581"/>
      <c r="EW969" s="581"/>
      <c r="EX969" s="581"/>
      <c r="EY969" s="581"/>
      <c r="EZ969" s="581"/>
      <c r="FA969" s="581"/>
      <c r="FB969" s="581"/>
      <c r="FC969" s="581"/>
      <c r="FD969" s="581"/>
      <c r="FE969" s="581"/>
    </row>
    <row r="970" spans="1:161">
      <c r="A970" s="454"/>
      <c r="B970" s="653"/>
      <c r="C970" s="454"/>
      <c r="D970" s="454"/>
      <c r="E970" s="454"/>
      <c r="F970" s="504"/>
      <c r="G970" s="454"/>
      <c r="H970" s="454"/>
      <c r="I970" s="454"/>
      <c r="J970" s="454"/>
      <c r="K970" s="454"/>
      <c r="L970" s="454"/>
      <c r="M970" s="454"/>
      <c r="N970" s="454"/>
      <c r="O970" s="454"/>
      <c r="P970" s="454"/>
      <c r="Q970" s="454"/>
      <c r="R970" s="454"/>
      <c r="S970" s="454"/>
      <c r="T970" s="454"/>
      <c r="U970" s="454"/>
      <c r="V970" s="454"/>
      <c r="W970" s="454"/>
      <c r="X970" s="454"/>
      <c r="Y970" s="454"/>
      <c r="Z970" s="454"/>
      <c r="AA970" s="454"/>
      <c r="AB970" s="454"/>
      <c r="AC970" s="454"/>
      <c r="AD970" s="454"/>
      <c r="AE970" s="454"/>
      <c r="AF970" s="454"/>
      <c r="AG970" s="454"/>
      <c r="AH970" s="454"/>
      <c r="AI970" s="454"/>
      <c r="AJ970" s="454"/>
      <c r="AK970" s="454"/>
      <c r="AL970" s="454"/>
      <c r="AM970" s="454"/>
      <c r="AN970" s="454"/>
      <c r="AO970" s="454"/>
      <c r="AP970" s="454"/>
      <c r="AQ970" s="454"/>
      <c r="AR970" s="454"/>
      <c r="AS970" s="454"/>
      <c r="AT970" s="454"/>
      <c r="AU970" s="454"/>
      <c r="AV970" s="454"/>
      <c r="AW970" s="454"/>
      <c r="AX970" s="454"/>
      <c r="AY970" s="454"/>
      <c r="AZ970" s="454"/>
      <c r="BA970" s="454"/>
      <c r="BB970" s="454"/>
      <c r="BC970" s="454"/>
      <c r="BD970" s="454"/>
      <c r="BE970" s="454"/>
      <c r="BF970" s="454"/>
      <c r="BG970" s="454"/>
      <c r="BH970" s="454"/>
      <c r="BI970" s="454"/>
      <c r="BJ970" s="454"/>
      <c r="BK970" s="454"/>
      <c r="BL970" s="454"/>
      <c r="BM970" s="454"/>
      <c r="BN970" s="454"/>
      <c r="BO970" s="454"/>
      <c r="BP970" s="454"/>
      <c r="BQ970" s="454"/>
      <c r="BR970" s="454"/>
      <c r="BS970" s="454"/>
      <c r="BT970" s="454"/>
      <c r="BU970" s="454"/>
      <c r="BV970" s="454"/>
      <c r="BW970" s="454"/>
      <c r="BX970" s="454"/>
      <c r="BY970" s="454"/>
      <c r="BZ970" s="454"/>
      <c r="CA970" s="454"/>
      <c r="CB970" s="454"/>
      <c r="CC970" s="454"/>
      <c r="CD970" s="454"/>
      <c r="CE970" s="454"/>
      <c r="CF970" s="454"/>
      <c r="CG970" s="454"/>
      <c r="CH970" s="454"/>
      <c r="CI970" s="454"/>
      <c r="CJ970" s="454"/>
      <c r="CK970" s="454"/>
      <c r="CL970" s="454"/>
      <c r="CM970" s="454"/>
      <c r="CN970" s="454"/>
      <c r="CO970" s="454"/>
      <c r="CP970" s="454"/>
      <c r="CQ970" s="454"/>
      <c r="CR970" s="454"/>
      <c r="CS970" s="454"/>
      <c r="CT970" s="454"/>
      <c r="CU970" s="454"/>
      <c r="CV970" s="454"/>
      <c r="CW970" s="454"/>
      <c r="CX970" s="454"/>
      <c r="CY970" s="454"/>
      <c r="CZ970" s="454"/>
      <c r="DA970" s="454"/>
      <c r="DB970" s="454"/>
      <c r="DC970" s="454"/>
      <c r="DD970" s="454"/>
      <c r="DE970" s="454"/>
      <c r="DF970" s="454"/>
      <c r="DG970" s="454"/>
      <c r="DH970" s="454"/>
      <c r="DI970" s="454"/>
      <c r="DJ970" s="454"/>
      <c r="DK970" s="454"/>
      <c r="DL970" s="454"/>
      <c r="DM970" s="454"/>
      <c r="DN970" s="454"/>
      <c r="DO970" s="454"/>
      <c r="DP970" s="454"/>
      <c r="DQ970" s="454"/>
      <c r="DR970" s="454"/>
      <c r="DS970" s="454"/>
      <c r="DT970" s="454"/>
      <c r="DU970" s="454"/>
      <c r="DV970" s="454"/>
      <c r="DW970" s="454"/>
      <c r="DX970" s="454"/>
      <c r="DY970" s="454"/>
      <c r="DZ970" s="454"/>
      <c r="EA970" s="454"/>
      <c r="EB970" s="454"/>
      <c r="EC970" s="454"/>
      <c r="ED970" s="454"/>
      <c r="EE970" s="454"/>
      <c r="EF970" s="454"/>
      <c r="EG970" s="454"/>
      <c r="EH970" s="454"/>
      <c r="EI970" s="454"/>
      <c r="EJ970" s="454"/>
      <c r="EK970" s="454"/>
      <c r="EL970" s="454"/>
      <c r="EM970" s="454"/>
      <c r="EN970" s="454"/>
      <c r="EO970" s="454"/>
      <c r="EP970" s="454"/>
      <c r="EQ970" s="454"/>
      <c r="ER970" s="454"/>
      <c r="ES970" s="454"/>
      <c r="ET970" s="454"/>
      <c r="EU970" s="581"/>
      <c r="EV970" s="581"/>
      <c r="EW970" s="581"/>
      <c r="EX970" s="581"/>
      <c r="EY970" s="581"/>
      <c r="EZ970" s="581"/>
      <c r="FA970" s="581"/>
      <c r="FB970" s="581"/>
      <c r="FC970" s="581"/>
      <c r="FD970" s="581"/>
      <c r="FE970" s="581"/>
    </row>
    <row r="971" spans="1:161">
      <c r="A971" s="454"/>
      <c r="B971" s="653"/>
      <c r="C971" s="454"/>
      <c r="D971" s="454"/>
      <c r="E971" s="454"/>
      <c r="F971" s="504"/>
      <c r="G971" s="454"/>
      <c r="H971" s="454"/>
      <c r="I971" s="454"/>
      <c r="J971" s="454"/>
      <c r="K971" s="454"/>
      <c r="L971" s="454"/>
      <c r="M971" s="454"/>
      <c r="N971" s="454"/>
      <c r="O971" s="454"/>
      <c r="P971" s="454"/>
      <c r="Q971" s="454"/>
      <c r="R971" s="454"/>
      <c r="S971" s="454"/>
      <c r="T971" s="454"/>
      <c r="U971" s="454"/>
      <c r="V971" s="454"/>
      <c r="W971" s="454"/>
      <c r="X971" s="454"/>
      <c r="Y971" s="454"/>
      <c r="Z971" s="454"/>
      <c r="AA971" s="454"/>
      <c r="AB971" s="454"/>
      <c r="AC971" s="454"/>
      <c r="AD971" s="454"/>
      <c r="AE971" s="454"/>
      <c r="AF971" s="454"/>
      <c r="AG971" s="454"/>
      <c r="AH971" s="454"/>
      <c r="AI971" s="454"/>
      <c r="AJ971" s="454"/>
      <c r="AK971" s="454"/>
      <c r="AL971" s="454"/>
      <c r="AM971" s="454"/>
      <c r="AN971" s="454"/>
      <c r="AO971" s="454"/>
      <c r="AP971" s="454"/>
      <c r="AQ971" s="454"/>
      <c r="AR971" s="454"/>
      <c r="AS971" s="454"/>
      <c r="AT971" s="454"/>
      <c r="AU971" s="454"/>
      <c r="AV971" s="454"/>
      <c r="AW971" s="454"/>
      <c r="AX971" s="454"/>
      <c r="AY971" s="454"/>
      <c r="AZ971" s="454"/>
      <c r="BA971" s="454"/>
      <c r="BB971" s="454"/>
      <c r="BC971" s="454"/>
      <c r="BD971" s="454"/>
      <c r="BE971" s="454"/>
      <c r="BF971" s="454"/>
      <c r="BG971" s="454"/>
      <c r="BH971" s="454"/>
      <c r="BI971" s="454"/>
      <c r="BJ971" s="454"/>
      <c r="BK971" s="454"/>
      <c r="BL971" s="454"/>
      <c r="BM971" s="454"/>
      <c r="BN971" s="454"/>
      <c r="BO971" s="454"/>
      <c r="BP971" s="454"/>
      <c r="BQ971" s="454"/>
      <c r="BR971" s="454"/>
      <c r="BS971" s="454"/>
      <c r="BT971" s="454"/>
      <c r="BU971" s="454"/>
      <c r="BV971" s="454"/>
      <c r="BW971" s="454"/>
      <c r="BX971" s="454"/>
      <c r="BY971" s="454"/>
      <c r="BZ971" s="454"/>
      <c r="CA971" s="454"/>
      <c r="CB971" s="454"/>
      <c r="CC971" s="454"/>
      <c r="CD971" s="454"/>
      <c r="CE971" s="454"/>
      <c r="CF971" s="454"/>
      <c r="CG971" s="454"/>
      <c r="CH971" s="454"/>
      <c r="CI971" s="454"/>
      <c r="CJ971" s="454"/>
      <c r="CK971" s="454"/>
      <c r="CL971" s="454"/>
      <c r="CM971" s="454"/>
      <c r="CN971" s="454"/>
      <c r="CO971" s="454"/>
      <c r="CP971" s="454"/>
      <c r="CQ971" s="454"/>
      <c r="CR971" s="454"/>
      <c r="CS971" s="454"/>
      <c r="CT971" s="454"/>
      <c r="CU971" s="454"/>
      <c r="CV971" s="454"/>
      <c r="CW971" s="454"/>
      <c r="CX971" s="454"/>
      <c r="CY971" s="454"/>
      <c r="CZ971" s="454"/>
      <c r="DA971" s="454"/>
      <c r="DB971" s="454"/>
      <c r="DC971" s="454"/>
      <c r="DD971" s="454"/>
      <c r="DE971" s="454"/>
      <c r="DF971" s="454"/>
      <c r="DG971" s="454"/>
      <c r="DH971" s="454"/>
      <c r="DI971" s="454"/>
      <c r="DJ971" s="454"/>
      <c r="DK971" s="454"/>
      <c r="DL971" s="454"/>
      <c r="DM971" s="454"/>
      <c r="DN971" s="454"/>
      <c r="DO971" s="454"/>
      <c r="DP971" s="454"/>
      <c r="DQ971" s="454"/>
      <c r="DR971" s="454"/>
      <c r="DS971" s="454"/>
      <c r="DT971" s="454"/>
      <c r="DU971" s="454"/>
      <c r="DV971" s="454"/>
      <c r="DW971" s="454"/>
      <c r="DX971" s="454"/>
      <c r="DY971" s="454"/>
      <c r="DZ971" s="454"/>
      <c r="EA971" s="454"/>
      <c r="EB971" s="454"/>
      <c r="EC971" s="454"/>
      <c r="ED971" s="454"/>
      <c r="EE971" s="454"/>
      <c r="EF971" s="454"/>
      <c r="EG971" s="454"/>
      <c r="EH971" s="454"/>
      <c r="EI971" s="454"/>
      <c r="EJ971" s="454"/>
      <c r="EK971" s="454"/>
      <c r="EL971" s="454"/>
      <c r="EM971" s="454"/>
      <c r="EN971" s="454"/>
      <c r="EO971" s="454"/>
      <c r="EP971" s="454"/>
      <c r="EQ971" s="454"/>
      <c r="ER971" s="454"/>
      <c r="ES971" s="454"/>
      <c r="ET971" s="454"/>
      <c r="EU971" s="581"/>
      <c r="EV971" s="581"/>
      <c r="EW971" s="581"/>
      <c r="EX971" s="581"/>
      <c r="EY971" s="581"/>
      <c r="EZ971" s="581"/>
      <c r="FA971" s="581"/>
      <c r="FB971" s="581"/>
      <c r="FC971" s="581"/>
      <c r="FD971" s="581"/>
      <c r="FE971" s="581"/>
    </row>
    <row r="972" spans="1:161">
      <c r="A972" s="454"/>
      <c r="B972" s="653"/>
      <c r="C972" s="454"/>
      <c r="D972" s="454"/>
      <c r="E972" s="454"/>
      <c r="F972" s="504"/>
      <c r="G972" s="454"/>
      <c r="H972" s="454"/>
      <c r="I972" s="454"/>
      <c r="J972" s="454"/>
      <c r="K972" s="454"/>
      <c r="L972" s="454"/>
      <c r="M972" s="454"/>
      <c r="N972" s="454"/>
      <c r="O972" s="454"/>
      <c r="P972" s="454"/>
      <c r="Q972" s="454"/>
      <c r="R972" s="454"/>
      <c r="S972" s="454"/>
      <c r="T972" s="454"/>
      <c r="U972" s="454"/>
      <c r="V972" s="454"/>
      <c r="W972" s="454"/>
      <c r="X972" s="454"/>
      <c r="Y972" s="454"/>
      <c r="Z972" s="454"/>
      <c r="AA972" s="454"/>
      <c r="AB972" s="454"/>
      <c r="AC972" s="454"/>
      <c r="AD972" s="454"/>
      <c r="AE972" s="454"/>
      <c r="AF972" s="454"/>
      <c r="AG972" s="454"/>
      <c r="AH972" s="454"/>
      <c r="AI972" s="454"/>
      <c r="AJ972" s="454"/>
      <c r="AK972" s="454"/>
      <c r="AL972" s="454"/>
      <c r="AM972" s="454"/>
      <c r="AN972" s="454"/>
      <c r="AO972" s="454"/>
      <c r="AP972" s="454"/>
      <c r="AQ972" s="454"/>
      <c r="AR972" s="454"/>
      <c r="AS972" s="454"/>
      <c r="AT972" s="454"/>
      <c r="AU972" s="454"/>
      <c r="AV972" s="454"/>
      <c r="AW972" s="454"/>
      <c r="AX972" s="454"/>
      <c r="AY972" s="454"/>
      <c r="AZ972" s="454"/>
      <c r="BA972" s="454"/>
      <c r="BB972" s="454"/>
      <c r="BC972" s="454"/>
      <c r="BD972" s="454"/>
      <c r="BE972" s="454"/>
      <c r="BF972" s="454"/>
      <c r="BG972" s="454"/>
      <c r="BH972" s="454"/>
      <c r="BI972" s="454"/>
      <c r="BJ972" s="454"/>
      <c r="BK972" s="454"/>
      <c r="BL972" s="454"/>
      <c r="BM972" s="454"/>
      <c r="BN972" s="454"/>
      <c r="BO972" s="454"/>
      <c r="BP972" s="454"/>
      <c r="BQ972" s="454"/>
      <c r="BR972" s="454"/>
      <c r="BS972" s="454"/>
      <c r="BT972" s="454"/>
      <c r="BU972" s="454"/>
      <c r="BV972" s="454"/>
      <c r="BW972" s="454"/>
      <c r="BX972" s="454"/>
      <c r="BY972" s="454"/>
      <c r="BZ972" s="454"/>
      <c r="CA972" s="454"/>
      <c r="CB972" s="454"/>
      <c r="CC972" s="454"/>
      <c r="CD972" s="454"/>
      <c r="CE972" s="454"/>
      <c r="CF972" s="454"/>
      <c r="CG972" s="454"/>
      <c r="CH972" s="454"/>
      <c r="CI972" s="454"/>
      <c r="CJ972" s="454"/>
      <c r="CK972" s="454"/>
      <c r="CL972" s="454"/>
      <c r="CM972" s="454"/>
      <c r="CN972" s="454"/>
      <c r="CO972" s="454"/>
      <c r="CP972" s="454"/>
      <c r="CQ972" s="454"/>
      <c r="CR972" s="454"/>
      <c r="CS972" s="454"/>
      <c r="CT972" s="454"/>
      <c r="CU972" s="454"/>
      <c r="CV972" s="454"/>
      <c r="CW972" s="454"/>
      <c r="CX972" s="454"/>
      <c r="CY972" s="454"/>
      <c r="CZ972" s="454"/>
      <c r="DA972" s="454"/>
      <c r="DB972" s="454"/>
      <c r="DC972" s="454"/>
      <c r="DD972" s="454"/>
      <c r="DE972" s="454"/>
      <c r="DF972" s="454"/>
      <c r="DG972" s="454"/>
      <c r="DH972" s="454"/>
      <c r="DI972" s="454"/>
      <c r="DJ972" s="454"/>
      <c r="DK972" s="454"/>
      <c r="DL972" s="454"/>
      <c r="DM972" s="454"/>
      <c r="DN972" s="454"/>
      <c r="DO972" s="454"/>
      <c r="DP972" s="454"/>
      <c r="DQ972" s="454"/>
      <c r="DR972" s="454"/>
      <c r="DS972" s="454"/>
      <c r="DT972" s="454"/>
      <c r="DU972" s="454"/>
      <c r="DV972" s="454"/>
      <c r="DW972" s="454"/>
      <c r="DX972" s="454"/>
      <c r="DY972" s="454"/>
      <c r="DZ972" s="454"/>
      <c r="EA972" s="454"/>
      <c r="EB972" s="454"/>
      <c r="EC972" s="454"/>
      <c r="ED972" s="454"/>
      <c r="EE972" s="454"/>
      <c r="EF972" s="454"/>
      <c r="EG972" s="454"/>
      <c r="EH972" s="454"/>
      <c r="EI972" s="454"/>
      <c r="EJ972" s="454"/>
      <c r="EK972" s="454"/>
      <c r="EL972" s="454"/>
      <c r="EM972" s="454"/>
      <c r="EN972" s="454"/>
      <c r="EO972" s="454"/>
      <c r="EP972" s="454"/>
      <c r="EQ972" s="454"/>
      <c r="ER972" s="454"/>
      <c r="ES972" s="454"/>
      <c r="ET972" s="454"/>
      <c r="EU972" s="581"/>
      <c r="EV972" s="581"/>
      <c r="EW972" s="581"/>
      <c r="EX972" s="581"/>
      <c r="EY972" s="581"/>
      <c r="EZ972" s="581"/>
      <c r="FA972" s="581"/>
      <c r="FB972" s="581"/>
      <c r="FC972" s="581"/>
      <c r="FD972" s="581"/>
      <c r="FE972" s="581"/>
    </row>
    <row r="973" spans="1:161">
      <c r="A973" s="454"/>
      <c r="B973" s="653"/>
      <c r="C973" s="454"/>
      <c r="D973" s="454"/>
      <c r="E973" s="454"/>
      <c r="F973" s="504"/>
      <c r="G973" s="454"/>
      <c r="H973" s="454"/>
      <c r="I973" s="454"/>
      <c r="J973" s="454"/>
      <c r="K973" s="454"/>
      <c r="L973" s="454"/>
      <c r="M973" s="454"/>
      <c r="N973" s="454"/>
      <c r="O973" s="454"/>
      <c r="P973" s="454"/>
      <c r="Q973" s="454"/>
      <c r="R973" s="454"/>
      <c r="S973" s="454"/>
      <c r="T973" s="454"/>
      <c r="U973" s="454"/>
      <c r="V973" s="454"/>
      <c r="W973" s="454"/>
      <c r="X973" s="454"/>
      <c r="Y973" s="454"/>
      <c r="Z973" s="454"/>
      <c r="AA973" s="454"/>
      <c r="AB973" s="454"/>
      <c r="AC973" s="454"/>
      <c r="AD973" s="454"/>
      <c r="AE973" s="454"/>
      <c r="AF973" s="454"/>
      <c r="AG973" s="454"/>
      <c r="AH973" s="454"/>
      <c r="AI973" s="454"/>
      <c r="AJ973" s="454"/>
      <c r="AK973" s="454"/>
      <c r="AL973" s="454"/>
      <c r="AM973" s="454"/>
      <c r="AN973" s="454"/>
      <c r="AO973" s="454"/>
      <c r="AP973" s="454"/>
      <c r="AQ973" s="454"/>
      <c r="AR973" s="454"/>
      <c r="AS973" s="454"/>
      <c r="AT973" s="454"/>
      <c r="AU973" s="454"/>
      <c r="AV973" s="454"/>
      <c r="AW973" s="454"/>
      <c r="AX973" s="454"/>
      <c r="AY973" s="454"/>
      <c r="AZ973" s="454"/>
      <c r="BA973" s="454"/>
      <c r="BB973" s="454"/>
      <c r="BC973" s="454"/>
      <c r="BD973" s="454"/>
      <c r="BE973" s="454"/>
      <c r="BF973" s="454"/>
      <c r="BG973" s="454"/>
      <c r="BH973" s="454"/>
      <c r="BI973" s="454"/>
      <c r="BJ973" s="454"/>
      <c r="BK973" s="454"/>
      <c r="BL973" s="454"/>
      <c r="BM973" s="454"/>
      <c r="BN973" s="454"/>
      <c r="BO973" s="454"/>
      <c r="BP973" s="454"/>
      <c r="BQ973" s="454"/>
      <c r="BR973" s="454"/>
      <c r="BS973" s="454"/>
      <c r="BT973" s="454"/>
      <c r="BU973" s="454"/>
      <c r="BV973" s="454"/>
      <c r="BW973" s="454"/>
      <c r="BX973" s="454"/>
      <c r="BY973" s="454"/>
      <c r="BZ973" s="454"/>
      <c r="CA973" s="454"/>
      <c r="CB973" s="454"/>
      <c r="CC973" s="454"/>
      <c r="CD973" s="454"/>
      <c r="CE973" s="454"/>
      <c r="CF973" s="454"/>
      <c r="CG973" s="454"/>
      <c r="CH973" s="454"/>
      <c r="CI973" s="454"/>
      <c r="CJ973" s="454"/>
      <c r="CK973" s="454"/>
      <c r="CL973" s="454"/>
      <c r="CM973" s="454"/>
      <c r="CN973" s="454"/>
      <c r="CO973" s="454"/>
      <c r="CP973" s="454"/>
      <c r="CQ973" s="454"/>
      <c r="CR973" s="454"/>
      <c r="CS973" s="454"/>
      <c r="CT973" s="454"/>
      <c r="CU973" s="454"/>
      <c r="CV973" s="454"/>
      <c r="CW973" s="454"/>
      <c r="CX973" s="454"/>
      <c r="CY973" s="454"/>
      <c r="CZ973" s="454"/>
      <c r="DA973" s="454"/>
      <c r="DB973" s="454"/>
      <c r="DC973" s="454"/>
      <c r="DD973" s="454"/>
      <c r="DE973" s="454"/>
      <c r="DF973" s="454"/>
      <c r="DG973" s="454"/>
      <c r="DH973" s="454"/>
      <c r="DI973" s="454"/>
      <c r="DJ973" s="454"/>
      <c r="DK973" s="454"/>
      <c r="DL973" s="454"/>
      <c r="DM973" s="454"/>
      <c r="DN973" s="454"/>
      <c r="DO973" s="454"/>
      <c r="DP973" s="454"/>
      <c r="DQ973" s="454"/>
      <c r="DR973" s="454"/>
      <c r="DS973" s="454"/>
      <c r="DT973" s="454"/>
      <c r="DU973" s="454"/>
      <c r="DV973" s="454"/>
      <c r="DW973" s="454"/>
      <c r="DX973" s="454"/>
      <c r="DY973" s="454"/>
      <c r="DZ973" s="454"/>
      <c r="EA973" s="454"/>
      <c r="EB973" s="454"/>
      <c r="EC973" s="454"/>
      <c r="ED973" s="454"/>
      <c r="EE973" s="454"/>
      <c r="EF973" s="454"/>
      <c r="EG973" s="454"/>
      <c r="EH973" s="454"/>
      <c r="EI973" s="454"/>
      <c r="EJ973" s="454"/>
      <c r="EK973" s="454"/>
      <c r="EL973" s="454"/>
      <c r="EM973" s="454"/>
      <c r="EN973" s="454"/>
      <c r="EO973" s="454"/>
      <c r="EP973" s="454"/>
      <c r="EQ973" s="454"/>
      <c r="ER973" s="454"/>
      <c r="ES973" s="454"/>
      <c r="ET973" s="454"/>
      <c r="EU973" s="581"/>
      <c r="EV973" s="581"/>
      <c r="EW973" s="581"/>
      <c r="EX973" s="581"/>
      <c r="EY973" s="581"/>
      <c r="EZ973" s="581"/>
      <c r="FA973" s="581"/>
      <c r="FB973" s="581"/>
      <c r="FC973" s="581"/>
      <c r="FD973" s="581"/>
      <c r="FE973" s="581"/>
    </row>
    <row r="974" spans="1:161">
      <c r="A974" s="454"/>
      <c r="B974" s="653"/>
      <c r="C974" s="454"/>
      <c r="D974" s="454"/>
      <c r="E974" s="454"/>
      <c r="F974" s="504"/>
      <c r="G974" s="454"/>
      <c r="H974" s="454"/>
      <c r="I974" s="454"/>
      <c r="J974" s="454"/>
      <c r="K974" s="454"/>
      <c r="L974" s="454"/>
      <c r="M974" s="454"/>
      <c r="N974" s="454"/>
      <c r="O974" s="454"/>
      <c r="P974" s="454"/>
      <c r="Q974" s="454"/>
      <c r="R974" s="454"/>
      <c r="S974" s="454"/>
      <c r="T974" s="454"/>
      <c r="U974" s="454"/>
      <c r="V974" s="454"/>
      <c r="W974" s="454"/>
      <c r="X974" s="454"/>
      <c r="Y974" s="454"/>
      <c r="Z974" s="454"/>
      <c r="AA974" s="454"/>
      <c r="AB974" s="454"/>
      <c r="AC974" s="454"/>
      <c r="AD974" s="454"/>
      <c r="AE974" s="454"/>
      <c r="AF974" s="454"/>
      <c r="AG974" s="454"/>
      <c r="AH974" s="454"/>
      <c r="AI974" s="454"/>
      <c r="AJ974" s="454"/>
      <c r="AK974" s="454"/>
      <c r="AL974" s="454"/>
      <c r="AM974" s="454"/>
      <c r="AN974" s="454"/>
      <c r="AO974" s="454"/>
      <c r="AP974" s="454"/>
      <c r="AQ974" s="454"/>
      <c r="AR974" s="454"/>
      <c r="AS974" s="454"/>
      <c r="AT974" s="454"/>
      <c r="AU974" s="454"/>
      <c r="AV974" s="454"/>
      <c r="AW974" s="454"/>
      <c r="AX974" s="454"/>
      <c r="AY974" s="454"/>
      <c r="AZ974" s="454"/>
      <c r="BA974" s="454"/>
      <c r="BB974" s="454"/>
      <c r="BC974" s="454"/>
      <c r="BD974" s="454"/>
      <c r="BE974" s="454"/>
      <c r="BF974" s="454"/>
      <c r="BG974" s="454"/>
      <c r="BH974" s="454"/>
      <c r="BI974" s="454"/>
      <c r="BJ974" s="454"/>
      <c r="BK974" s="454"/>
      <c r="BL974" s="454"/>
      <c r="BM974" s="454"/>
      <c r="BN974" s="454"/>
      <c r="BO974" s="454"/>
      <c r="BP974" s="454"/>
      <c r="BQ974" s="454"/>
      <c r="BR974" s="454"/>
      <c r="BS974" s="454"/>
      <c r="BT974" s="454"/>
      <c r="BU974" s="454"/>
      <c r="BV974" s="454"/>
      <c r="BW974" s="454"/>
      <c r="BX974" s="454"/>
      <c r="BY974" s="454"/>
      <c r="BZ974" s="454"/>
      <c r="CA974" s="454"/>
      <c r="CB974" s="454"/>
      <c r="CC974" s="454"/>
      <c r="CD974" s="454"/>
      <c r="CE974" s="454"/>
      <c r="CF974" s="454"/>
      <c r="CG974" s="454"/>
      <c r="CH974" s="454"/>
      <c r="CI974" s="454"/>
      <c r="CJ974" s="454"/>
      <c r="CK974" s="454"/>
      <c r="CL974" s="454"/>
      <c r="CM974" s="454"/>
      <c r="CN974" s="454"/>
      <c r="CO974" s="454"/>
      <c r="CP974" s="454"/>
      <c r="CQ974" s="454"/>
      <c r="CR974" s="454"/>
      <c r="CS974" s="454"/>
      <c r="CT974" s="454"/>
      <c r="CU974" s="454"/>
      <c r="CV974" s="454"/>
      <c r="CW974" s="454"/>
      <c r="CX974" s="454"/>
      <c r="CY974" s="454"/>
      <c r="CZ974" s="454"/>
      <c r="DA974" s="454"/>
      <c r="DB974" s="454"/>
      <c r="DC974" s="454"/>
      <c r="DD974" s="454"/>
      <c r="DE974" s="454"/>
      <c r="DF974" s="454"/>
      <c r="DG974" s="454"/>
      <c r="DH974" s="454"/>
      <c r="DI974" s="454"/>
      <c r="DJ974" s="454"/>
      <c r="DK974" s="454"/>
      <c r="DL974" s="454"/>
      <c r="DM974" s="454"/>
      <c r="DN974" s="454"/>
      <c r="DO974" s="454"/>
      <c r="DP974" s="454"/>
      <c r="DQ974" s="454"/>
      <c r="DR974" s="454"/>
      <c r="DS974" s="454"/>
      <c r="DT974" s="454"/>
      <c r="DU974" s="454"/>
      <c r="DV974" s="454"/>
      <c r="DW974" s="454"/>
      <c r="DX974" s="454"/>
      <c r="DY974" s="454"/>
      <c r="DZ974" s="454"/>
      <c r="EA974" s="454"/>
      <c r="EB974" s="454"/>
      <c r="EC974" s="454"/>
      <c r="ED974" s="454"/>
      <c r="EE974" s="454"/>
      <c r="EF974" s="454"/>
      <c r="EG974" s="454"/>
      <c r="EH974" s="454"/>
      <c r="EI974" s="454"/>
      <c r="EJ974" s="454"/>
      <c r="EK974" s="454"/>
      <c r="EL974" s="454"/>
      <c r="EM974" s="454"/>
      <c r="EN974" s="454"/>
      <c r="EO974" s="454"/>
      <c r="EP974" s="454"/>
      <c r="EQ974" s="454"/>
      <c r="ER974" s="454"/>
      <c r="ES974" s="454"/>
      <c r="ET974" s="454"/>
      <c r="EU974" s="581"/>
      <c r="EV974" s="581"/>
      <c r="EW974" s="581"/>
      <c r="EX974" s="581"/>
      <c r="EY974" s="581"/>
      <c r="EZ974" s="581"/>
      <c r="FA974" s="581"/>
      <c r="FB974" s="581"/>
      <c r="FC974" s="581"/>
      <c r="FD974" s="581"/>
      <c r="FE974" s="581"/>
    </row>
    <row r="975" spans="1:161">
      <c r="A975" s="454"/>
      <c r="B975" s="653"/>
      <c r="C975" s="454"/>
      <c r="D975" s="454"/>
      <c r="E975" s="454"/>
      <c r="F975" s="504"/>
      <c r="G975" s="454"/>
      <c r="H975" s="454"/>
      <c r="I975" s="454"/>
      <c r="J975" s="454"/>
      <c r="K975" s="454"/>
      <c r="L975" s="454"/>
      <c r="M975" s="454"/>
      <c r="N975" s="454"/>
      <c r="O975" s="454"/>
      <c r="P975" s="454"/>
      <c r="Q975" s="454"/>
      <c r="R975" s="454"/>
      <c r="S975" s="454"/>
      <c r="T975" s="454"/>
      <c r="U975" s="454"/>
      <c r="V975" s="454"/>
      <c r="W975" s="454"/>
      <c r="X975" s="454"/>
      <c r="Y975" s="454"/>
      <c r="Z975" s="454"/>
      <c r="AA975" s="454"/>
      <c r="AB975" s="454"/>
      <c r="AC975" s="454"/>
      <c r="AD975" s="454"/>
      <c r="AE975" s="454"/>
      <c r="AF975" s="454"/>
      <c r="AG975" s="454"/>
      <c r="AH975" s="454"/>
      <c r="AI975" s="454"/>
      <c r="AJ975" s="454"/>
      <c r="AK975" s="454"/>
      <c r="AL975" s="454"/>
      <c r="AM975" s="454"/>
      <c r="AN975" s="454"/>
      <c r="AO975" s="454"/>
      <c r="AP975" s="454"/>
      <c r="AQ975" s="454"/>
      <c r="AR975" s="454"/>
      <c r="AS975" s="454"/>
      <c r="AT975" s="454"/>
      <c r="AU975" s="454"/>
      <c r="AV975" s="454"/>
      <c r="AW975" s="454"/>
      <c r="AX975" s="454"/>
      <c r="AY975" s="454"/>
      <c r="AZ975" s="454"/>
      <c r="BA975" s="454"/>
      <c r="BB975" s="454"/>
      <c r="BC975" s="454"/>
      <c r="BD975" s="454"/>
      <c r="BE975" s="454"/>
      <c r="BF975" s="454"/>
      <c r="BG975" s="454"/>
      <c r="BH975" s="454"/>
      <c r="BI975" s="454"/>
      <c r="BJ975" s="454"/>
      <c r="BK975" s="454"/>
      <c r="BL975" s="454"/>
      <c r="BM975" s="454"/>
      <c r="BN975" s="454"/>
      <c r="BO975" s="454"/>
      <c r="BP975" s="454"/>
      <c r="BQ975" s="454"/>
      <c r="BR975" s="454"/>
      <c r="BS975" s="454"/>
      <c r="BT975" s="454"/>
      <c r="BU975" s="454"/>
      <c r="BV975" s="454"/>
      <c r="BW975" s="454"/>
      <c r="BX975" s="454"/>
      <c r="BY975" s="454"/>
      <c r="BZ975" s="454"/>
      <c r="CA975" s="454"/>
      <c r="CB975" s="454"/>
      <c r="CC975" s="454"/>
      <c r="CD975" s="454"/>
      <c r="CE975" s="454"/>
      <c r="CF975" s="454"/>
      <c r="CG975" s="454"/>
      <c r="CH975" s="454"/>
      <c r="CI975" s="454"/>
      <c r="CJ975" s="454"/>
      <c r="CK975" s="454"/>
      <c r="CL975" s="454"/>
      <c r="CM975" s="454"/>
      <c r="CN975" s="454"/>
      <c r="CO975" s="454"/>
      <c r="CP975" s="454"/>
      <c r="CQ975" s="454"/>
      <c r="CR975" s="454"/>
      <c r="CS975" s="454"/>
      <c r="CT975" s="454"/>
      <c r="CU975" s="454"/>
      <c r="CV975" s="454"/>
      <c r="CW975" s="454"/>
      <c r="CX975" s="454"/>
      <c r="CY975" s="454"/>
      <c r="CZ975" s="454"/>
      <c r="DA975" s="454"/>
      <c r="DB975" s="454"/>
      <c r="DC975" s="454"/>
      <c r="DD975" s="454"/>
      <c r="DE975" s="454"/>
      <c r="DF975" s="454"/>
      <c r="DG975" s="454"/>
      <c r="DH975" s="454"/>
      <c r="DI975" s="454"/>
      <c r="DJ975" s="454"/>
      <c r="DK975" s="454"/>
      <c r="DL975" s="454"/>
      <c r="DM975" s="454"/>
      <c r="DN975" s="454"/>
      <c r="DO975" s="454"/>
      <c r="DP975" s="454"/>
      <c r="DQ975" s="454"/>
      <c r="DR975" s="454"/>
      <c r="DS975" s="454"/>
      <c r="DT975" s="454"/>
      <c r="DU975" s="454"/>
      <c r="DV975" s="454"/>
      <c r="DW975" s="454"/>
      <c r="DX975" s="454"/>
      <c r="DY975" s="454"/>
      <c r="DZ975" s="454"/>
      <c r="EA975" s="454"/>
      <c r="EB975" s="454"/>
      <c r="EC975" s="454"/>
      <c r="ED975" s="454"/>
      <c r="EE975" s="454"/>
      <c r="EF975" s="454"/>
      <c r="EG975" s="454"/>
      <c r="EH975" s="454"/>
      <c r="EI975" s="454"/>
      <c r="EJ975" s="454"/>
      <c r="EK975" s="454"/>
      <c r="EL975" s="454"/>
      <c r="EM975" s="454"/>
      <c r="EN975" s="454"/>
      <c r="EO975" s="454"/>
      <c r="EP975" s="454"/>
      <c r="EQ975" s="454"/>
      <c r="ER975" s="454"/>
      <c r="ES975" s="454"/>
      <c r="ET975" s="454"/>
      <c r="EU975" s="581"/>
      <c r="EV975" s="581"/>
      <c r="EW975" s="581"/>
      <c r="EX975" s="581"/>
      <c r="EY975" s="581"/>
      <c r="EZ975" s="581"/>
      <c r="FA975" s="581"/>
      <c r="FB975" s="581"/>
      <c r="FC975" s="581"/>
      <c r="FD975" s="581"/>
      <c r="FE975" s="581"/>
    </row>
    <row r="976" spans="1:161">
      <c r="A976" s="454"/>
      <c r="B976" s="653"/>
      <c r="C976" s="454"/>
      <c r="D976" s="454"/>
      <c r="E976" s="454"/>
      <c r="F976" s="504"/>
      <c r="G976" s="454"/>
      <c r="H976" s="454"/>
      <c r="I976" s="454"/>
      <c r="J976" s="454"/>
      <c r="K976" s="454"/>
      <c r="L976" s="454"/>
      <c r="M976" s="454"/>
      <c r="N976" s="454"/>
      <c r="O976" s="454"/>
      <c r="P976" s="454"/>
      <c r="Q976" s="454"/>
      <c r="R976" s="454"/>
      <c r="S976" s="454"/>
      <c r="T976" s="454"/>
      <c r="U976" s="454"/>
      <c r="V976" s="454"/>
      <c r="W976" s="454"/>
      <c r="X976" s="454"/>
      <c r="Y976" s="454"/>
      <c r="Z976" s="454"/>
      <c r="AA976" s="454"/>
      <c r="AB976" s="454"/>
      <c r="AC976" s="454"/>
      <c r="AD976" s="454"/>
      <c r="AE976" s="454"/>
      <c r="AF976" s="454"/>
      <c r="AG976" s="454"/>
      <c r="AH976" s="454"/>
      <c r="AI976" s="454"/>
      <c r="AJ976" s="454"/>
      <c r="AK976" s="454"/>
      <c r="AL976" s="454"/>
      <c r="AM976" s="454"/>
      <c r="AN976" s="454"/>
      <c r="AO976" s="454"/>
      <c r="AP976" s="454"/>
      <c r="AQ976" s="454"/>
      <c r="AR976" s="454"/>
      <c r="AS976" s="454"/>
      <c r="AT976" s="454"/>
      <c r="AU976" s="454"/>
      <c r="AV976" s="454"/>
      <c r="AW976" s="454"/>
      <c r="AX976" s="454"/>
      <c r="AY976" s="454"/>
      <c r="AZ976" s="454"/>
      <c r="BA976" s="454"/>
      <c r="BB976" s="454"/>
      <c r="BC976" s="454"/>
      <c r="BD976" s="454"/>
      <c r="BE976" s="454"/>
      <c r="BF976" s="454"/>
      <c r="BG976" s="454"/>
      <c r="BH976" s="454"/>
      <c r="BI976" s="454"/>
      <c r="BJ976" s="454"/>
      <c r="BK976" s="454"/>
      <c r="BL976" s="454"/>
      <c r="BM976" s="454"/>
      <c r="BN976" s="454"/>
      <c r="BO976" s="454"/>
      <c r="BP976" s="454"/>
      <c r="BQ976" s="454"/>
      <c r="BR976" s="454"/>
      <c r="BS976" s="454"/>
      <c r="BT976" s="454"/>
      <c r="BU976" s="454"/>
      <c r="BV976" s="454"/>
      <c r="BW976" s="454"/>
      <c r="BX976" s="454"/>
      <c r="BY976" s="454"/>
      <c r="BZ976" s="454"/>
      <c r="CA976" s="454"/>
      <c r="CB976" s="454"/>
      <c r="CC976" s="454"/>
      <c r="CD976" s="454"/>
      <c r="CE976" s="454"/>
      <c r="CF976" s="454"/>
      <c r="CG976" s="454"/>
      <c r="CH976" s="454"/>
      <c r="CI976" s="454"/>
      <c r="CJ976" s="454"/>
      <c r="CK976" s="454"/>
      <c r="CL976" s="454"/>
      <c r="CM976" s="454"/>
      <c r="CN976" s="454"/>
      <c r="CO976" s="454"/>
      <c r="CP976" s="454"/>
      <c r="CQ976" s="454"/>
      <c r="CR976" s="454"/>
      <c r="CS976" s="454"/>
      <c r="CT976" s="454"/>
      <c r="CU976" s="454"/>
      <c r="CV976" s="454"/>
      <c r="CW976" s="454"/>
      <c r="CX976" s="454"/>
      <c r="CY976" s="454"/>
      <c r="CZ976" s="454"/>
      <c r="DA976" s="454"/>
      <c r="DB976" s="454"/>
      <c r="DC976" s="454"/>
      <c r="DD976" s="454"/>
      <c r="DE976" s="454"/>
      <c r="DF976" s="454"/>
      <c r="DG976" s="454"/>
      <c r="DH976" s="454"/>
      <c r="DI976" s="454"/>
      <c r="DJ976" s="454"/>
      <c r="DK976" s="454"/>
      <c r="DL976" s="454"/>
      <c r="DM976" s="454"/>
      <c r="DN976" s="454"/>
      <c r="DO976" s="454"/>
      <c r="DP976" s="454"/>
      <c r="DQ976" s="454"/>
      <c r="DR976" s="454"/>
      <c r="DS976" s="454"/>
      <c r="DT976" s="454"/>
      <c r="DU976" s="454"/>
      <c r="DV976" s="454"/>
      <c r="DW976" s="454"/>
      <c r="DX976" s="454"/>
      <c r="DY976" s="454"/>
      <c r="DZ976" s="454"/>
      <c r="EA976" s="454"/>
      <c r="EB976" s="454"/>
      <c r="EC976" s="454"/>
      <c r="ED976" s="454"/>
      <c r="EE976" s="454"/>
      <c r="EF976" s="454"/>
      <c r="EG976" s="454"/>
      <c r="EH976" s="454"/>
      <c r="EI976" s="454"/>
      <c r="EJ976" s="454"/>
      <c r="EK976" s="454"/>
      <c r="EL976" s="454"/>
      <c r="EM976" s="454"/>
      <c r="EN976" s="454"/>
      <c r="EO976" s="454"/>
      <c r="EP976" s="454"/>
      <c r="EQ976" s="454"/>
      <c r="ER976" s="454"/>
      <c r="ES976" s="454"/>
      <c r="ET976" s="454"/>
      <c r="EU976" s="581"/>
      <c r="EV976" s="581"/>
      <c r="EW976" s="581"/>
      <c r="EX976" s="581"/>
      <c r="EY976" s="581"/>
      <c r="EZ976" s="581"/>
      <c r="FA976" s="581"/>
      <c r="FB976" s="581"/>
      <c r="FC976" s="581"/>
      <c r="FD976" s="581"/>
      <c r="FE976" s="581"/>
    </row>
    <row r="977" spans="1:161">
      <c r="A977" s="454"/>
      <c r="B977" s="653"/>
      <c r="C977" s="454"/>
      <c r="D977" s="454"/>
      <c r="E977" s="454"/>
      <c r="F977" s="504"/>
      <c r="G977" s="454"/>
      <c r="H977" s="454"/>
      <c r="I977" s="454"/>
      <c r="J977" s="454"/>
      <c r="K977" s="454"/>
      <c r="L977" s="454"/>
      <c r="M977" s="454"/>
      <c r="N977" s="454"/>
      <c r="O977" s="454"/>
      <c r="P977" s="454"/>
      <c r="Q977" s="454"/>
      <c r="R977" s="454"/>
      <c r="S977" s="454"/>
      <c r="T977" s="454"/>
      <c r="U977" s="454"/>
      <c r="V977" s="454"/>
      <c r="W977" s="454"/>
      <c r="X977" s="454"/>
      <c r="Y977" s="454"/>
      <c r="Z977" s="454"/>
      <c r="AA977" s="454"/>
      <c r="AB977" s="454"/>
      <c r="AC977" s="454"/>
      <c r="AD977" s="454"/>
      <c r="AE977" s="454"/>
      <c r="AF977" s="454"/>
      <c r="AG977" s="454"/>
      <c r="AH977" s="454"/>
      <c r="AI977" s="454"/>
      <c r="AJ977" s="454"/>
      <c r="AK977" s="454"/>
      <c r="AL977" s="454"/>
      <c r="AM977" s="454"/>
      <c r="AN977" s="454"/>
      <c r="AO977" s="454"/>
      <c r="AP977" s="454"/>
      <c r="AQ977" s="454"/>
      <c r="AR977" s="454"/>
      <c r="AS977" s="454"/>
      <c r="AT977" s="454"/>
      <c r="AU977" s="454"/>
      <c r="AV977" s="454"/>
      <c r="AW977" s="454"/>
      <c r="AX977" s="454"/>
      <c r="AY977" s="454"/>
      <c r="AZ977" s="454"/>
      <c r="BA977" s="454"/>
      <c r="BB977" s="454"/>
      <c r="BC977" s="454"/>
      <c r="BD977" s="454"/>
      <c r="BE977" s="454"/>
      <c r="BF977" s="454"/>
      <c r="BG977" s="454"/>
      <c r="BH977" s="454"/>
      <c r="BI977" s="454"/>
      <c r="BJ977" s="454"/>
      <c r="BK977" s="454"/>
      <c r="BL977" s="454"/>
      <c r="BM977" s="454"/>
      <c r="BN977" s="454"/>
      <c r="BO977" s="454"/>
      <c r="BP977" s="454"/>
      <c r="BQ977" s="454"/>
      <c r="BR977" s="454"/>
      <c r="BS977" s="454"/>
      <c r="BT977" s="454"/>
      <c r="BU977" s="454"/>
      <c r="BV977" s="454"/>
      <c r="BW977" s="454"/>
      <c r="BX977" s="454"/>
      <c r="BY977" s="454"/>
      <c r="BZ977" s="454"/>
      <c r="CA977" s="454"/>
      <c r="CB977" s="454"/>
      <c r="CC977" s="454"/>
      <c r="CD977" s="454"/>
      <c r="CE977" s="454"/>
      <c r="CF977" s="454"/>
      <c r="CG977" s="454"/>
      <c r="CH977" s="454"/>
      <c r="CI977" s="454"/>
      <c r="CJ977" s="454"/>
      <c r="CK977" s="454"/>
      <c r="CL977" s="454"/>
      <c r="CM977" s="454"/>
      <c r="CN977" s="454"/>
      <c r="CO977" s="454"/>
      <c r="CP977" s="454"/>
      <c r="CQ977" s="454"/>
      <c r="CR977" s="454"/>
      <c r="CS977" s="454"/>
      <c r="CT977" s="454"/>
      <c r="CU977" s="454"/>
      <c r="CV977" s="454"/>
      <c r="CW977" s="454"/>
      <c r="CX977" s="454"/>
      <c r="CY977" s="454"/>
      <c r="CZ977" s="454"/>
      <c r="DA977" s="454"/>
      <c r="DB977" s="454"/>
      <c r="DC977" s="454"/>
      <c r="DD977" s="454"/>
      <c r="DE977" s="454"/>
      <c r="DF977" s="454"/>
      <c r="DG977" s="454"/>
      <c r="DH977" s="454"/>
      <c r="DI977" s="454"/>
      <c r="DJ977" s="454"/>
      <c r="DK977" s="454"/>
      <c r="DL977" s="454"/>
      <c r="DM977" s="454"/>
      <c r="DN977" s="454"/>
      <c r="DO977" s="454"/>
      <c r="DP977" s="454"/>
      <c r="DQ977" s="454"/>
      <c r="DR977" s="454"/>
      <c r="DS977" s="454"/>
      <c r="DT977" s="454"/>
      <c r="DU977" s="454"/>
      <c r="DV977" s="454"/>
      <c r="DW977" s="454"/>
      <c r="DX977" s="454"/>
      <c r="DY977" s="454"/>
      <c r="DZ977" s="454"/>
      <c r="EA977" s="454"/>
      <c r="EB977" s="454"/>
      <c r="EC977" s="454"/>
      <c r="ED977" s="454"/>
      <c r="EE977" s="454"/>
      <c r="EF977" s="454"/>
      <c r="EG977" s="454"/>
      <c r="EH977" s="454"/>
      <c r="EI977" s="454"/>
      <c r="EJ977" s="454"/>
      <c r="EK977" s="454"/>
      <c r="EL977" s="454"/>
      <c r="EM977" s="454"/>
      <c r="EN977" s="454"/>
      <c r="EO977" s="454"/>
      <c r="EP977" s="454"/>
      <c r="EQ977" s="454"/>
      <c r="ER977" s="454"/>
      <c r="ES977" s="454"/>
      <c r="ET977" s="454"/>
      <c r="EU977" s="581"/>
      <c r="EV977" s="581"/>
      <c r="EW977" s="581"/>
      <c r="EX977" s="581"/>
      <c r="EY977" s="581"/>
      <c r="EZ977" s="581"/>
      <c r="FA977" s="581"/>
      <c r="FB977" s="581"/>
      <c r="FC977" s="581"/>
      <c r="FD977" s="581"/>
      <c r="FE977" s="581"/>
    </row>
    <row r="978" spans="1:161">
      <c r="A978" s="454"/>
      <c r="B978" s="653"/>
      <c r="C978" s="454"/>
      <c r="D978" s="454"/>
      <c r="E978" s="454"/>
      <c r="F978" s="504"/>
      <c r="G978" s="454"/>
      <c r="H978" s="454"/>
      <c r="I978" s="454"/>
      <c r="J978" s="454"/>
      <c r="K978" s="454"/>
      <c r="L978" s="454"/>
      <c r="M978" s="454"/>
      <c r="N978" s="454"/>
      <c r="O978" s="454"/>
      <c r="P978" s="454"/>
      <c r="Q978" s="454"/>
      <c r="R978" s="454"/>
      <c r="S978" s="454"/>
      <c r="T978" s="454"/>
      <c r="U978" s="454"/>
      <c r="V978" s="454"/>
      <c r="W978" s="454"/>
      <c r="X978" s="454"/>
      <c r="Y978" s="454"/>
      <c r="Z978" s="454"/>
      <c r="AA978" s="454"/>
      <c r="AB978" s="454"/>
      <c r="AC978" s="454"/>
      <c r="AD978" s="454"/>
      <c r="AE978" s="454"/>
      <c r="AF978" s="454"/>
      <c r="AG978" s="454"/>
      <c r="AH978" s="454"/>
      <c r="AI978" s="454"/>
      <c r="AJ978" s="454"/>
      <c r="AK978" s="454"/>
      <c r="AL978" s="454"/>
      <c r="AM978" s="454"/>
      <c r="AN978" s="454"/>
      <c r="AO978" s="454"/>
      <c r="AP978" s="454"/>
      <c r="AQ978" s="454"/>
      <c r="AR978" s="454"/>
      <c r="AS978" s="454"/>
      <c r="AT978" s="454"/>
      <c r="AU978" s="454"/>
      <c r="AV978" s="454"/>
      <c r="AW978" s="454"/>
      <c r="AX978" s="454"/>
      <c r="AY978" s="454"/>
      <c r="AZ978" s="454"/>
      <c r="BA978" s="454"/>
      <c r="BB978" s="454"/>
      <c r="BC978" s="454"/>
      <c r="BD978" s="454"/>
      <c r="BE978" s="454"/>
      <c r="BF978" s="454"/>
      <c r="BG978" s="454"/>
      <c r="BH978" s="454"/>
      <c r="BI978" s="454"/>
      <c r="BJ978" s="454"/>
      <c r="BK978" s="454"/>
      <c r="BL978" s="454"/>
      <c r="BM978" s="454"/>
      <c r="BN978" s="454"/>
      <c r="BO978" s="454"/>
      <c r="BP978" s="454"/>
      <c r="BQ978" s="454"/>
      <c r="BR978" s="454"/>
      <c r="BS978" s="454"/>
      <c r="BT978" s="454"/>
      <c r="BU978" s="454"/>
      <c r="BV978" s="454"/>
      <c r="BW978" s="454"/>
      <c r="BX978" s="454"/>
      <c r="BY978" s="454"/>
      <c r="BZ978" s="454"/>
      <c r="CA978" s="454"/>
      <c r="CB978" s="454"/>
      <c r="CC978" s="454"/>
      <c r="CD978" s="454"/>
      <c r="CE978" s="454"/>
      <c r="CF978" s="454"/>
      <c r="CG978" s="454"/>
      <c r="CH978" s="454"/>
      <c r="CI978" s="454"/>
      <c r="CJ978" s="454"/>
      <c r="CK978" s="454"/>
      <c r="CL978" s="454"/>
      <c r="CM978" s="454"/>
      <c r="CN978" s="454"/>
      <c r="CO978" s="454"/>
      <c r="CP978" s="454"/>
      <c r="CQ978" s="454"/>
      <c r="CR978" s="454"/>
      <c r="CS978" s="454"/>
      <c r="CT978" s="454"/>
      <c r="CU978" s="454"/>
      <c r="CV978" s="454"/>
      <c r="CW978" s="454"/>
      <c r="CX978" s="454"/>
      <c r="CY978" s="454"/>
      <c r="CZ978" s="454"/>
      <c r="DA978" s="454"/>
      <c r="DB978" s="454"/>
      <c r="DC978" s="454"/>
      <c r="DD978" s="454"/>
      <c r="DE978" s="454"/>
      <c r="DF978" s="454"/>
      <c r="DG978" s="454"/>
      <c r="DH978" s="454"/>
      <c r="DI978" s="454"/>
      <c r="DJ978" s="454"/>
      <c r="DK978" s="454"/>
      <c r="DL978" s="454"/>
      <c r="DM978" s="454"/>
      <c r="DN978" s="454"/>
      <c r="DO978" s="454"/>
      <c r="DP978" s="454"/>
      <c r="DQ978" s="454"/>
      <c r="DR978" s="454"/>
      <c r="DS978" s="454"/>
      <c r="DT978" s="454"/>
      <c r="DU978" s="454"/>
      <c r="DV978" s="454"/>
      <c r="DW978" s="454"/>
      <c r="DX978" s="454"/>
      <c r="DY978" s="454"/>
      <c r="DZ978" s="454"/>
      <c r="EA978" s="454"/>
      <c r="EB978" s="454"/>
      <c r="EC978" s="454"/>
      <c r="ED978" s="454"/>
      <c r="EE978" s="454"/>
      <c r="EF978" s="454"/>
      <c r="EG978" s="454"/>
      <c r="EH978" s="454"/>
      <c r="EI978" s="454"/>
      <c r="EJ978" s="454"/>
      <c r="EK978" s="454"/>
      <c r="EL978" s="454"/>
      <c r="EM978" s="454"/>
      <c r="EN978" s="454"/>
      <c r="EO978" s="454"/>
      <c r="EP978" s="454"/>
      <c r="EQ978" s="454"/>
      <c r="ER978" s="454"/>
      <c r="ES978" s="454"/>
      <c r="ET978" s="454"/>
      <c r="EU978" s="581"/>
      <c r="EV978" s="581"/>
      <c r="EW978" s="581"/>
      <c r="EX978" s="581"/>
      <c r="EY978" s="581"/>
      <c r="EZ978" s="581"/>
      <c r="FA978" s="581"/>
      <c r="FB978" s="581"/>
      <c r="FC978" s="581"/>
      <c r="FD978" s="581"/>
      <c r="FE978" s="581"/>
    </row>
    <row r="979" spans="1:161">
      <c r="A979" s="581"/>
      <c r="B979" s="581"/>
      <c r="C979" s="581"/>
      <c r="D979" s="581"/>
      <c r="E979" s="581"/>
      <c r="F979" s="581"/>
      <c r="G979" s="581"/>
      <c r="H979" s="581"/>
      <c r="I979" s="581"/>
      <c r="J979" s="581"/>
      <c r="K979" s="581"/>
      <c r="L979" s="581"/>
      <c r="M979" s="581"/>
      <c r="N979" s="581"/>
      <c r="O979" s="581"/>
      <c r="P979" s="581"/>
      <c r="Q979" s="581"/>
      <c r="R979" s="581"/>
      <c r="S979" s="581"/>
      <c r="T979" s="581"/>
      <c r="U979" s="581"/>
      <c r="V979" s="581"/>
      <c r="W979" s="581"/>
      <c r="X979" s="581"/>
      <c r="Y979" s="581"/>
      <c r="Z979" s="581"/>
      <c r="AA979" s="581"/>
      <c r="AB979" s="581"/>
      <c r="AC979" s="581"/>
      <c r="AD979" s="581"/>
      <c r="AE979" s="581"/>
      <c r="AF979" s="581"/>
      <c r="AG979" s="581"/>
      <c r="AH979" s="581"/>
      <c r="AI979" s="581"/>
      <c r="AJ979" s="581"/>
      <c r="AK979" s="581"/>
      <c r="AL979" s="581"/>
      <c r="AM979" s="581"/>
      <c r="AN979" s="581"/>
      <c r="AO979" s="581"/>
      <c r="AP979" s="581"/>
      <c r="AQ979" s="581"/>
      <c r="AR979" s="581"/>
      <c r="AS979" s="581"/>
      <c r="AT979" s="581"/>
      <c r="AU979" s="581"/>
      <c r="AV979" s="581"/>
      <c r="AW979" s="581"/>
      <c r="AX979" s="581"/>
      <c r="AY979" s="581"/>
      <c r="AZ979" s="581"/>
      <c r="BA979" s="581"/>
      <c r="BB979" s="581"/>
      <c r="BC979" s="581"/>
      <c r="BD979" s="581"/>
      <c r="BE979" s="581"/>
      <c r="BF979" s="581"/>
      <c r="BG979" s="581"/>
      <c r="BH979" s="581"/>
      <c r="BI979" s="581"/>
      <c r="BJ979" s="581"/>
      <c r="BK979" s="581"/>
      <c r="BL979" s="581"/>
      <c r="BM979" s="581"/>
      <c r="BN979" s="581"/>
      <c r="BO979" s="581"/>
      <c r="BP979" s="581"/>
      <c r="BQ979" s="581"/>
      <c r="BR979" s="581"/>
      <c r="BS979" s="581"/>
      <c r="BT979" s="581"/>
      <c r="BU979" s="581"/>
      <c r="BV979" s="581"/>
      <c r="BW979" s="581"/>
      <c r="BX979" s="581"/>
      <c r="BY979" s="581"/>
      <c r="BZ979" s="581"/>
      <c r="CA979" s="581"/>
      <c r="CB979" s="581"/>
      <c r="CC979" s="581"/>
      <c r="CD979" s="581"/>
      <c r="CE979" s="581"/>
      <c r="CF979" s="581"/>
      <c r="CG979" s="581"/>
      <c r="CH979" s="581"/>
      <c r="CI979" s="581"/>
      <c r="CJ979" s="581"/>
      <c r="CK979" s="581"/>
      <c r="CL979" s="581"/>
      <c r="CM979" s="581"/>
      <c r="CN979" s="581"/>
      <c r="CO979" s="581"/>
      <c r="CP979" s="581"/>
      <c r="CQ979" s="581"/>
      <c r="CR979" s="581"/>
      <c r="CS979" s="581"/>
      <c r="CT979" s="581"/>
      <c r="CU979" s="581"/>
      <c r="CV979" s="581"/>
      <c r="CW979" s="581"/>
      <c r="CX979" s="581"/>
      <c r="CY979" s="581"/>
      <c r="CZ979" s="581"/>
      <c r="DA979" s="581"/>
      <c r="DB979" s="581"/>
      <c r="DC979" s="581"/>
      <c r="DD979" s="581"/>
      <c r="DE979" s="581"/>
      <c r="DF979" s="581"/>
      <c r="DG979" s="581"/>
      <c r="DH979" s="581"/>
      <c r="DI979" s="581"/>
      <c r="DJ979" s="581"/>
      <c r="DK979" s="581"/>
      <c r="DL979" s="581"/>
      <c r="DM979" s="581"/>
      <c r="DN979" s="581"/>
      <c r="DO979" s="581"/>
      <c r="DP979" s="581"/>
      <c r="DQ979" s="581"/>
      <c r="DR979" s="581"/>
      <c r="DS979" s="581"/>
      <c r="DT979" s="581"/>
      <c r="DU979" s="581"/>
      <c r="DV979" s="581"/>
      <c r="DW979" s="581"/>
      <c r="DX979" s="581"/>
      <c r="DY979" s="581"/>
      <c r="DZ979" s="581"/>
      <c r="EA979" s="581"/>
      <c r="EB979" s="581"/>
      <c r="EC979" s="581"/>
      <c r="ED979" s="581"/>
      <c r="EE979" s="581"/>
      <c r="EF979" s="581"/>
      <c r="EG979" s="581"/>
      <c r="EH979" s="581"/>
      <c r="EI979" s="581"/>
      <c r="EJ979" s="581"/>
      <c r="EK979" s="581"/>
      <c r="EL979" s="581"/>
      <c r="EM979" s="581"/>
      <c r="EN979" s="581"/>
      <c r="EO979" s="581"/>
      <c r="EP979" s="581"/>
      <c r="EQ979" s="581"/>
      <c r="ER979" s="581"/>
      <c r="ES979" s="581"/>
      <c r="ET979" s="581"/>
      <c r="EU979" s="581"/>
      <c r="EV979" s="581"/>
      <c r="EW979" s="581"/>
      <c r="EX979" s="581"/>
      <c r="EY979" s="581"/>
      <c r="EZ979" s="581"/>
      <c r="FA979" s="581"/>
      <c r="FB979" s="581"/>
      <c r="FC979" s="581"/>
      <c r="FD979" s="581"/>
      <c r="FE979" s="581"/>
    </row>
    <row r="980" spans="1:161">
      <c r="A980" s="581"/>
      <c r="B980" s="581"/>
      <c r="C980" s="581"/>
      <c r="D980" s="581"/>
      <c r="E980" s="581"/>
      <c r="F980" s="581"/>
      <c r="G980" s="581"/>
      <c r="H980" s="581"/>
      <c r="I980" s="581"/>
      <c r="J980" s="581"/>
      <c r="K980" s="581"/>
      <c r="L980" s="581"/>
      <c r="M980" s="581"/>
      <c r="N980" s="581"/>
      <c r="O980" s="581"/>
      <c r="P980" s="581"/>
      <c r="Q980" s="581"/>
      <c r="R980" s="581"/>
      <c r="S980" s="581"/>
      <c r="T980" s="581"/>
      <c r="U980" s="581"/>
      <c r="V980" s="581"/>
      <c r="W980" s="581"/>
      <c r="X980" s="581"/>
      <c r="Y980" s="581"/>
      <c r="Z980" s="581"/>
      <c r="AA980" s="581"/>
      <c r="AB980" s="581"/>
      <c r="AC980" s="581"/>
      <c r="AD980" s="581"/>
      <c r="AE980" s="581"/>
      <c r="AF980" s="581"/>
      <c r="AG980" s="581"/>
      <c r="AH980" s="581"/>
      <c r="AI980" s="581"/>
      <c r="AJ980" s="581"/>
      <c r="AK980" s="581"/>
      <c r="AL980" s="581"/>
      <c r="AM980" s="581"/>
      <c r="AN980" s="581"/>
      <c r="AO980" s="581"/>
      <c r="AP980" s="581"/>
      <c r="AQ980" s="581"/>
      <c r="AR980" s="581"/>
      <c r="AS980" s="581"/>
      <c r="AT980" s="581"/>
      <c r="AU980" s="581"/>
      <c r="AV980" s="581"/>
      <c r="AW980" s="581"/>
      <c r="AX980" s="581"/>
      <c r="AY980" s="581"/>
      <c r="AZ980" s="581"/>
      <c r="BA980" s="581"/>
      <c r="BB980" s="581"/>
      <c r="BC980" s="581"/>
      <c r="BD980" s="581"/>
      <c r="BE980" s="581"/>
      <c r="BF980" s="581"/>
      <c r="BG980" s="581"/>
      <c r="BH980" s="581"/>
      <c r="BI980" s="581"/>
      <c r="BJ980" s="581"/>
      <c r="BK980" s="581"/>
      <c r="BL980" s="581"/>
      <c r="BM980" s="581"/>
      <c r="BN980" s="581"/>
      <c r="BO980" s="581"/>
      <c r="BP980" s="581"/>
      <c r="BQ980" s="581"/>
      <c r="BR980" s="581"/>
      <c r="BS980" s="581"/>
      <c r="BT980" s="581"/>
      <c r="BU980" s="581"/>
      <c r="BV980" s="581"/>
      <c r="BW980" s="581"/>
      <c r="BX980" s="581"/>
      <c r="BY980" s="581"/>
      <c r="BZ980" s="581"/>
      <c r="CA980" s="581"/>
      <c r="CB980" s="581"/>
      <c r="CC980" s="581"/>
      <c r="CD980" s="581"/>
      <c r="CE980" s="581"/>
      <c r="CF980" s="581"/>
      <c r="CG980" s="581"/>
      <c r="CH980" s="581"/>
      <c r="CI980" s="581"/>
      <c r="CJ980" s="581"/>
      <c r="CK980" s="581"/>
      <c r="CL980" s="581"/>
      <c r="CM980" s="581"/>
      <c r="CN980" s="581"/>
      <c r="CO980" s="581"/>
      <c r="CP980" s="581"/>
      <c r="CQ980" s="581"/>
      <c r="CR980" s="581"/>
      <c r="CS980" s="581"/>
      <c r="CT980" s="581"/>
      <c r="CU980" s="581"/>
      <c r="CV980" s="581"/>
      <c r="CW980" s="581"/>
      <c r="CX980" s="581"/>
      <c r="CY980" s="581"/>
      <c r="CZ980" s="581"/>
      <c r="DA980" s="581"/>
      <c r="DB980" s="581"/>
      <c r="DC980" s="581"/>
      <c r="DD980" s="581"/>
      <c r="DE980" s="581"/>
      <c r="DF980" s="581"/>
      <c r="DG980" s="581"/>
      <c r="DH980" s="581"/>
      <c r="DI980" s="581"/>
      <c r="DJ980" s="581"/>
      <c r="DK980" s="581"/>
      <c r="DL980" s="581"/>
      <c r="DM980" s="581"/>
      <c r="DN980" s="581"/>
      <c r="DO980" s="581"/>
      <c r="DP980" s="581"/>
      <c r="DQ980" s="581"/>
      <c r="DR980" s="581"/>
      <c r="DS980" s="581"/>
      <c r="DT980" s="581"/>
      <c r="DU980" s="581"/>
      <c r="DV980" s="581"/>
      <c r="DW980" s="581"/>
      <c r="DX980" s="581"/>
      <c r="DY980" s="581"/>
      <c r="DZ980" s="581"/>
      <c r="EA980" s="581"/>
      <c r="EB980" s="581"/>
      <c r="EC980" s="581"/>
      <c r="ED980" s="581"/>
      <c r="EE980" s="581"/>
      <c r="EF980" s="581"/>
      <c r="EG980" s="581"/>
      <c r="EH980" s="581"/>
      <c r="EI980" s="581"/>
      <c r="EJ980" s="581"/>
      <c r="EK980" s="581"/>
      <c r="EL980" s="581"/>
      <c r="EM980" s="581"/>
      <c r="EN980" s="581"/>
      <c r="EO980" s="581"/>
      <c r="EP980" s="581"/>
      <c r="EQ980" s="581"/>
      <c r="ER980" s="581"/>
      <c r="ES980" s="581"/>
      <c r="ET980" s="581"/>
      <c r="EU980" s="581"/>
      <c r="EV980" s="581"/>
      <c r="EW980" s="581"/>
      <c r="EX980" s="581"/>
      <c r="EY980" s="581"/>
      <c r="EZ980" s="581"/>
      <c r="FA980" s="581"/>
      <c r="FB980" s="581"/>
      <c r="FC980" s="581"/>
      <c r="FD980" s="581"/>
      <c r="FE980" s="581"/>
    </row>
    <row r="981" spans="1:161">
      <c r="A981" s="581"/>
      <c r="B981" s="581"/>
      <c r="C981" s="581"/>
      <c r="D981" s="581"/>
      <c r="E981" s="581"/>
      <c r="F981" s="581"/>
      <c r="G981" s="581"/>
      <c r="H981" s="581"/>
      <c r="I981" s="581"/>
      <c r="J981" s="581"/>
      <c r="K981" s="581"/>
      <c r="L981" s="581"/>
      <c r="M981" s="581"/>
      <c r="N981" s="581"/>
      <c r="O981" s="581"/>
      <c r="P981" s="581"/>
      <c r="Q981" s="581"/>
      <c r="R981" s="581"/>
      <c r="S981" s="581"/>
      <c r="T981" s="581"/>
      <c r="U981" s="581"/>
      <c r="V981" s="581"/>
      <c r="W981" s="581"/>
      <c r="X981" s="581"/>
      <c r="Y981" s="581"/>
      <c r="Z981" s="581"/>
      <c r="AA981" s="581"/>
      <c r="AB981" s="581"/>
      <c r="AC981" s="581"/>
      <c r="AD981" s="581"/>
      <c r="AE981" s="581"/>
      <c r="AF981" s="581"/>
      <c r="AG981" s="581"/>
      <c r="AH981" s="581"/>
      <c r="AI981" s="581"/>
      <c r="AJ981" s="581"/>
      <c r="AK981" s="581"/>
      <c r="AL981" s="581"/>
      <c r="AM981" s="581"/>
      <c r="AN981" s="581"/>
      <c r="AO981" s="581"/>
      <c r="AP981" s="581"/>
      <c r="AQ981" s="581"/>
      <c r="AR981" s="581"/>
      <c r="AS981" s="581"/>
      <c r="AT981" s="581"/>
      <c r="AU981" s="581"/>
      <c r="AV981" s="581"/>
      <c r="AW981" s="581"/>
      <c r="AX981" s="581"/>
      <c r="AY981" s="581"/>
      <c r="AZ981" s="581"/>
      <c r="BA981" s="581"/>
      <c r="BB981" s="581"/>
      <c r="BC981" s="581"/>
      <c r="BD981" s="581"/>
      <c r="BE981" s="581"/>
      <c r="BF981" s="581"/>
      <c r="BG981" s="581"/>
      <c r="BH981" s="581"/>
      <c r="BI981" s="581"/>
      <c r="BJ981" s="581"/>
      <c r="BK981" s="581"/>
      <c r="BL981" s="581"/>
      <c r="BM981" s="581"/>
      <c r="BN981" s="581"/>
      <c r="BO981" s="581"/>
      <c r="BP981" s="581"/>
      <c r="BQ981" s="581"/>
      <c r="BR981" s="581"/>
      <c r="BS981" s="581"/>
      <c r="BT981" s="581"/>
      <c r="BU981" s="581"/>
      <c r="BV981" s="581"/>
      <c r="BW981" s="581"/>
      <c r="BX981" s="581"/>
      <c r="BY981" s="581"/>
      <c r="BZ981" s="581"/>
      <c r="CA981" s="581"/>
      <c r="CB981" s="581"/>
      <c r="CC981" s="581"/>
      <c r="CD981" s="581"/>
      <c r="CE981" s="581"/>
      <c r="CF981" s="581"/>
      <c r="CG981" s="581"/>
      <c r="CH981" s="581"/>
      <c r="CI981" s="581"/>
      <c r="CJ981" s="581"/>
      <c r="CK981" s="581"/>
      <c r="CL981" s="581"/>
      <c r="CM981" s="581"/>
      <c r="CN981" s="581"/>
      <c r="CO981" s="581"/>
      <c r="CP981" s="581"/>
      <c r="CQ981" s="581"/>
      <c r="CR981" s="581"/>
      <c r="CS981" s="581"/>
      <c r="CT981" s="581"/>
      <c r="CU981" s="581"/>
      <c r="CV981" s="581"/>
      <c r="CW981" s="581"/>
      <c r="CX981" s="581"/>
      <c r="CY981" s="581"/>
      <c r="CZ981" s="581"/>
      <c r="DA981" s="581"/>
      <c r="DB981" s="581"/>
      <c r="DC981" s="581"/>
      <c r="DD981" s="581"/>
      <c r="DE981" s="581"/>
      <c r="DF981" s="581"/>
      <c r="DG981" s="581"/>
      <c r="DH981" s="581"/>
      <c r="DI981" s="581"/>
      <c r="DJ981" s="581"/>
      <c r="DK981" s="581"/>
      <c r="DL981" s="581"/>
      <c r="DM981" s="581"/>
      <c r="DN981" s="581"/>
      <c r="DO981" s="581"/>
      <c r="DP981" s="581"/>
      <c r="DQ981" s="581"/>
      <c r="DR981" s="581"/>
      <c r="DS981" s="581"/>
      <c r="DT981" s="581"/>
      <c r="DU981" s="581"/>
      <c r="DV981" s="581"/>
      <c r="DW981" s="581"/>
      <c r="DX981" s="581"/>
      <c r="DY981" s="581"/>
      <c r="DZ981" s="581"/>
      <c r="EA981" s="581"/>
      <c r="EB981" s="581"/>
      <c r="EC981" s="581"/>
      <c r="ED981" s="581"/>
      <c r="EE981" s="581"/>
      <c r="EF981" s="581"/>
      <c r="EG981" s="581"/>
      <c r="EH981" s="581"/>
      <c r="EI981" s="581"/>
      <c r="EJ981" s="581"/>
      <c r="EK981" s="581"/>
      <c r="EL981" s="581"/>
      <c r="EM981" s="581"/>
      <c r="EN981" s="581"/>
      <c r="EO981" s="581"/>
      <c r="EP981" s="581"/>
      <c r="EQ981" s="581"/>
      <c r="ER981" s="581"/>
      <c r="ES981" s="581"/>
      <c r="ET981" s="581"/>
      <c r="EU981" s="581"/>
      <c r="EV981" s="581"/>
      <c r="EW981" s="581"/>
      <c r="EX981" s="581"/>
      <c r="EY981" s="581"/>
      <c r="EZ981" s="581"/>
      <c r="FA981" s="581"/>
      <c r="FB981" s="581"/>
      <c r="FC981" s="581"/>
      <c r="FD981" s="581"/>
      <c r="FE981" s="581"/>
    </row>
    <row r="982" spans="1:161">
      <c r="A982" s="581"/>
      <c r="B982" s="581"/>
      <c r="C982" s="581"/>
      <c r="D982" s="581"/>
      <c r="E982" s="581"/>
      <c r="F982" s="581"/>
      <c r="G982" s="581"/>
      <c r="H982" s="581"/>
      <c r="I982" s="581"/>
      <c r="J982" s="581"/>
      <c r="K982" s="581"/>
      <c r="L982" s="581"/>
      <c r="M982" s="581"/>
      <c r="N982" s="581"/>
      <c r="O982" s="581"/>
      <c r="P982" s="581"/>
      <c r="Q982" s="581"/>
      <c r="R982" s="581"/>
      <c r="S982" s="581"/>
      <c r="T982" s="581"/>
      <c r="U982" s="581"/>
      <c r="V982" s="581"/>
      <c r="W982" s="581"/>
      <c r="X982" s="581"/>
      <c r="Y982" s="581"/>
      <c r="Z982" s="581"/>
      <c r="AA982" s="581"/>
      <c r="AB982" s="581"/>
      <c r="AC982" s="581"/>
      <c r="AD982" s="581"/>
      <c r="AE982" s="581"/>
      <c r="AF982" s="581"/>
      <c r="AG982" s="581"/>
      <c r="AH982" s="581"/>
      <c r="AI982" s="581"/>
      <c r="AJ982" s="581"/>
      <c r="AK982" s="581"/>
      <c r="AL982" s="581"/>
      <c r="AM982" s="581"/>
      <c r="AN982" s="581"/>
      <c r="AO982" s="581"/>
      <c r="AP982" s="581"/>
      <c r="AQ982" s="581"/>
      <c r="AR982" s="581"/>
      <c r="AS982" s="581"/>
      <c r="AT982" s="581"/>
      <c r="AU982" s="581"/>
      <c r="AV982" s="581"/>
      <c r="AW982" s="581"/>
      <c r="AX982" s="581"/>
      <c r="AY982" s="581"/>
      <c r="AZ982" s="581"/>
      <c r="BA982" s="581"/>
      <c r="BB982" s="581"/>
      <c r="BC982" s="581"/>
      <c r="BD982" s="581"/>
      <c r="BE982" s="581"/>
      <c r="BF982" s="581"/>
      <c r="BG982" s="581"/>
      <c r="BH982" s="581"/>
      <c r="BI982" s="581"/>
      <c r="BJ982" s="581"/>
      <c r="BK982" s="581"/>
      <c r="BL982" s="581"/>
      <c r="BM982" s="581"/>
      <c r="BN982" s="581"/>
      <c r="BO982" s="581"/>
      <c r="BP982" s="581"/>
      <c r="BQ982" s="581"/>
      <c r="BR982" s="581"/>
      <c r="BS982" s="581"/>
      <c r="BT982" s="581"/>
      <c r="BU982" s="581"/>
      <c r="BV982" s="581"/>
      <c r="BW982" s="581"/>
      <c r="BX982" s="581"/>
      <c r="BY982" s="581"/>
      <c r="BZ982" s="581"/>
      <c r="CA982" s="581"/>
      <c r="CB982" s="581"/>
      <c r="CC982" s="581"/>
      <c r="CD982" s="581"/>
      <c r="CE982" s="581"/>
      <c r="CF982" s="581"/>
      <c r="CG982" s="581"/>
      <c r="CH982" s="581"/>
      <c r="CI982" s="581"/>
      <c r="CJ982" s="581"/>
      <c r="CK982" s="581"/>
      <c r="CL982" s="581"/>
      <c r="CM982" s="581"/>
      <c r="CN982" s="581"/>
      <c r="CO982" s="581"/>
      <c r="CP982" s="581"/>
      <c r="CQ982" s="581"/>
      <c r="CR982" s="581"/>
      <c r="CS982" s="581"/>
      <c r="CT982" s="581"/>
      <c r="CU982" s="581"/>
      <c r="CV982" s="581"/>
      <c r="CW982" s="581"/>
      <c r="CX982" s="581"/>
      <c r="CY982" s="581"/>
      <c r="CZ982" s="581"/>
      <c r="DA982" s="581"/>
      <c r="DB982" s="581"/>
      <c r="DC982" s="581"/>
      <c r="DD982" s="581"/>
      <c r="DE982" s="581"/>
      <c r="DF982" s="581"/>
      <c r="DG982" s="581"/>
      <c r="DH982" s="581"/>
      <c r="DI982" s="581"/>
      <c r="DJ982" s="581"/>
      <c r="DK982" s="581"/>
      <c r="DL982" s="581"/>
      <c r="DM982" s="581"/>
      <c r="DN982" s="581"/>
      <c r="DO982" s="581"/>
      <c r="DP982" s="581"/>
      <c r="DQ982" s="581"/>
      <c r="DR982" s="581"/>
      <c r="DS982" s="581"/>
      <c r="DT982" s="581"/>
      <c r="DU982" s="581"/>
      <c r="DV982" s="581"/>
      <c r="DW982" s="581"/>
      <c r="DX982" s="581"/>
      <c r="DY982" s="581"/>
      <c r="DZ982" s="581"/>
      <c r="EA982" s="581"/>
      <c r="EB982" s="581"/>
      <c r="EC982" s="581"/>
      <c r="ED982" s="581"/>
      <c r="EE982" s="581"/>
      <c r="EF982" s="581"/>
      <c r="EG982" s="581"/>
      <c r="EH982" s="581"/>
      <c r="EI982" s="581"/>
      <c r="EJ982" s="581"/>
      <c r="EK982" s="581"/>
      <c r="EL982" s="581"/>
      <c r="EM982" s="581"/>
      <c r="EN982" s="581"/>
      <c r="EO982" s="581"/>
      <c r="EP982" s="581"/>
      <c r="EQ982" s="581"/>
      <c r="ER982" s="581"/>
      <c r="ES982" s="581"/>
      <c r="ET982" s="581"/>
      <c r="EU982" s="581"/>
      <c r="EV982" s="581"/>
      <c r="EW982" s="581"/>
      <c r="EX982" s="581"/>
      <c r="EY982" s="581"/>
      <c r="EZ982" s="581"/>
      <c r="FA982" s="581"/>
      <c r="FB982" s="581"/>
      <c r="FC982" s="581"/>
      <c r="FD982" s="581"/>
      <c r="FE982" s="581"/>
    </row>
    <row r="983" spans="1:161">
      <c r="A983" s="581"/>
      <c r="B983" s="581"/>
      <c r="C983" s="581"/>
      <c r="D983" s="581"/>
      <c r="E983" s="581"/>
      <c r="F983" s="581"/>
      <c r="G983" s="581"/>
      <c r="H983" s="581"/>
      <c r="I983" s="581"/>
      <c r="J983" s="581"/>
      <c r="K983" s="581"/>
      <c r="L983" s="581"/>
      <c r="M983" s="581"/>
      <c r="N983" s="581"/>
      <c r="O983" s="581"/>
      <c r="P983" s="581"/>
      <c r="Q983" s="581"/>
      <c r="R983" s="581"/>
      <c r="S983" s="581"/>
      <c r="T983" s="581"/>
      <c r="U983" s="581"/>
      <c r="V983" s="581"/>
      <c r="W983" s="581"/>
      <c r="X983" s="581"/>
      <c r="Y983" s="581"/>
      <c r="Z983" s="581"/>
      <c r="AA983" s="581"/>
      <c r="AB983" s="581"/>
      <c r="AC983" s="581"/>
      <c r="AD983" s="581"/>
      <c r="AE983" s="581"/>
      <c r="AF983" s="581"/>
      <c r="AG983" s="581"/>
      <c r="AH983" s="581"/>
      <c r="AI983" s="581"/>
      <c r="AJ983" s="581"/>
      <c r="AK983" s="581"/>
      <c r="AL983" s="581"/>
      <c r="AM983" s="581"/>
      <c r="AN983" s="581"/>
      <c r="AO983" s="581"/>
      <c r="AP983" s="581"/>
      <c r="AQ983" s="581"/>
      <c r="AR983" s="581"/>
      <c r="AS983" s="581"/>
      <c r="AT983" s="581"/>
      <c r="AU983" s="581"/>
      <c r="AV983" s="581"/>
      <c r="AW983" s="581"/>
      <c r="AX983" s="581"/>
      <c r="AY983" s="581"/>
      <c r="AZ983" s="581"/>
      <c r="BA983" s="581"/>
      <c r="BB983" s="581"/>
      <c r="BC983" s="581"/>
      <c r="BD983" s="581"/>
      <c r="BE983" s="581"/>
      <c r="BF983" s="581"/>
      <c r="BG983" s="581"/>
      <c r="BH983" s="581"/>
      <c r="BI983" s="581"/>
      <c r="BJ983" s="581"/>
      <c r="BK983" s="581"/>
      <c r="BL983" s="581"/>
      <c r="BM983" s="581"/>
      <c r="BN983" s="581"/>
      <c r="BO983" s="581"/>
      <c r="BP983" s="581"/>
      <c r="BQ983" s="581"/>
      <c r="BR983" s="581"/>
      <c r="BS983" s="581"/>
      <c r="BT983" s="581"/>
      <c r="BU983" s="581"/>
      <c r="BV983" s="581"/>
      <c r="BW983" s="581"/>
      <c r="BX983" s="581"/>
      <c r="BY983" s="581"/>
      <c r="BZ983" s="581"/>
      <c r="CA983" s="581"/>
      <c r="CB983" s="581"/>
      <c r="CC983" s="581"/>
      <c r="CD983" s="581"/>
      <c r="CE983" s="581"/>
      <c r="CF983" s="581"/>
      <c r="CG983" s="581"/>
      <c r="CH983" s="581"/>
      <c r="CI983" s="581"/>
      <c r="CJ983" s="581"/>
      <c r="CK983" s="581"/>
      <c r="CL983" s="581"/>
      <c r="CM983" s="581"/>
      <c r="CN983" s="581"/>
      <c r="CO983" s="581"/>
      <c r="CP983" s="581"/>
      <c r="CQ983" s="581"/>
      <c r="CR983" s="581"/>
      <c r="CS983" s="581"/>
      <c r="CT983" s="581"/>
      <c r="CU983" s="581"/>
      <c r="CV983" s="581"/>
      <c r="CW983" s="581"/>
      <c r="CX983" s="581"/>
      <c r="CY983" s="581"/>
      <c r="CZ983" s="581"/>
      <c r="DA983" s="581"/>
      <c r="DB983" s="581"/>
      <c r="DC983" s="581"/>
      <c r="DD983" s="581"/>
      <c r="DE983" s="581"/>
      <c r="DF983" s="581"/>
      <c r="DG983" s="581"/>
      <c r="DH983" s="581"/>
      <c r="DI983" s="581"/>
      <c r="DJ983" s="581"/>
      <c r="DK983" s="581"/>
      <c r="DL983" s="581"/>
      <c r="DM983" s="581"/>
      <c r="DN983" s="581"/>
      <c r="DO983" s="581"/>
      <c r="DP983" s="581"/>
      <c r="DQ983" s="581"/>
      <c r="DR983" s="581"/>
      <c r="DS983" s="581"/>
      <c r="DT983" s="581"/>
      <c r="DU983" s="581"/>
      <c r="DV983" s="581"/>
      <c r="DW983" s="581"/>
      <c r="DX983" s="581"/>
      <c r="DY983" s="581"/>
      <c r="DZ983" s="581"/>
      <c r="EA983" s="581"/>
      <c r="EB983" s="581"/>
      <c r="EC983" s="581"/>
      <c r="ED983" s="581"/>
      <c r="EE983" s="581"/>
      <c r="EF983" s="581"/>
      <c r="EG983" s="581"/>
      <c r="EH983" s="581"/>
      <c r="EI983" s="581"/>
      <c r="EJ983" s="581"/>
      <c r="EK983" s="581"/>
      <c r="EL983" s="581"/>
      <c r="EM983" s="581"/>
      <c r="EN983" s="581"/>
      <c r="EO983" s="581"/>
      <c r="EP983" s="581"/>
      <c r="EQ983" s="581"/>
      <c r="ER983" s="581"/>
      <c r="ES983" s="581"/>
      <c r="ET983" s="581"/>
      <c r="EU983" s="581"/>
      <c r="EV983" s="581"/>
      <c r="EW983" s="581"/>
      <c r="EX983" s="581"/>
      <c r="EY983" s="581"/>
      <c r="EZ983" s="581"/>
      <c r="FA983" s="581"/>
      <c r="FB983" s="581"/>
      <c r="FC983" s="581"/>
      <c r="FD983" s="581"/>
      <c r="FE983" s="581"/>
    </row>
    <row r="984" spans="1:161">
      <c r="A984" s="581"/>
      <c r="B984" s="581"/>
      <c r="C984" s="581"/>
      <c r="D984" s="581"/>
      <c r="E984" s="581"/>
      <c r="F984" s="581"/>
      <c r="G984" s="581"/>
      <c r="H984" s="581"/>
      <c r="I984" s="581"/>
      <c r="J984" s="581"/>
      <c r="K984" s="581"/>
      <c r="L984" s="581"/>
      <c r="M984" s="581"/>
      <c r="N984" s="581"/>
      <c r="O984" s="581"/>
      <c r="P984" s="581"/>
      <c r="Q984" s="581"/>
      <c r="R984" s="581"/>
      <c r="S984" s="581"/>
      <c r="T984" s="581"/>
      <c r="U984" s="581"/>
      <c r="V984" s="581"/>
      <c r="W984" s="581"/>
      <c r="X984" s="581"/>
      <c r="Y984" s="581"/>
      <c r="Z984" s="581"/>
      <c r="AA984" s="581"/>
      <c r="AB984" s="581"/>
      <c r="AC984" s="581"/>
      <c r="AD984" s="581"/>
      <c r="AE984" s="581"/>
      <c r="AF984" s="581"/>
      <c r="AG984" s="581"/>
      <c r="AH984" s="581"/>
      <c r="AI984" s="581"/>
      <c r="AJ984" s="581"/>
      <c r="AK984" s="581"/>
      <c r="AL984" s="581"/>
      <c r="AM984" s="581"/>
      <c r="AN984" s="581"/>
      <c r="AO984" s="581"/>
      <c r="AP984" s="581"/>
      <c r="AQ984" s="581"/>
      <c r="AR984" s="581"/>
      <c r="AS984" s="581"/>
      <c r="AT984" s="581"/>
      <c r="AU984" s="581"/>
      <c r="AV984" s="581"/>
      <c r="AW984" s="581"/>
      <c r="AX984" s="581"/>
      <c r="AY984" s="581"/>
      <c r="AZ984" s="581"/>
      <c r="BA984" s="581"/>
      <c r="BB984" s="581"/>
      <c r="BC984" s="581"/>
      <c r="BD984" s="581"/>
      <c r="BE984" s="581"/>
      <c r="BF984" s="581"/>
      <c r="BG984" s="581"/>
      <c r="BH984" s="581"/>
      <c r="BI984" s="581"/>
      <c r="BJ984" s="581"/>
      <c r="BK984" s="581"/>
      <c r="BL984" s="581"/>
      <c r="BM984" s="581"/>
      <c r="BN984" s="581"/>
      <c r="BO984" s="581"/>
      <c r="BP984" s="581"/>
      <c r="BQ984" s="581"/>
      <c r="BR984" s="581"/>
      <c r="BS984" s="581"/>
      <c r="BT984" s="581"/>
      <c r="BU984" s="581"/>
      <c r="BV984" s="581"/>
      <c r="BW984" s="581"/>
      <c r="BX984" s="581"/>
      <c r="BY984" s="581"/>
      <c r="BZ984" s="581"/>
      <c r="CA984" s="581"/>
      <c r="CB984" s="581"/>
      <c r="CC984" s="581"/>
      <c r="CD984" s="581"/>
      <c r="CE984" s="581"/>
      <c r="CF984" s="581"/>
      <c r="CG984" s="581"/>
      <c r="CH984" s="581"/>
      <c r="CI984" s="581"/>
      <c r="CJ984" s="581"/>
      <c r="CK984" s="581"/>
      <c r="CL984" s="581"/>
      <c r="CM984" s="581"/>
      <c r="CN984" s="581"/>
      <c r="CO984" s="581"/>
      <c r="CP984" s="581"/>
      <c r="CQ984" s="581"/>
      <c r="CR984" s="581"/>
      <c r="CS984" s="581"/>
      <c r="CT984" s="581"/>
      <c r="CU984" s="581"/>
      <c r="CV984" s="581"/>
      <c r="CW984" s="581"/>
      <c r="CX984" s="581"/>
      <c r="CY984" s="581"/>
      <c r="CZ984" s="581"/>
      <c r="DA984" s="581"/>
      <c r="DB984" s="581"/>
      <c r="DC984" s="581"/>
      <c r="DD984" s="581"/>
      <c r="DE984" s="581"/>
      <c r="DF984" s="581"/>
      <c r="DG984" s="581"/>
      <c r="DH984" s="581"/>
      <c r="DI984" s="581"/>
      <c r="DJ984" s="581"/>
      <c r="DK984" s="581"/>
      <c r="DL984" s="581"/>
      <c r="DM984" s="581"/>
      <c r="DN984" s="581"/>
      <c r="DO984" s="581"/>
      <c r="DP984" s="581"/>
      <c r="DQ984" s="581"/>
      <c r="DR984" s="581"/>
      <c r="DS984" s="581"/>
      <c r="DT984" s="581"/>
      <c r="DU984" s="581"/>
      <c r="DV984" s="581"/>
      <c r="DW984" s="581"/>
      <c r="DX984" s="581"/>
      <c r="DY984" s="581"/>
      <c r="DZ984" s="581"/>
      <c r="EA984" s="581"/>
      <c r="EB984" s="581"/>
      <c r="EC984" s="581"/>
      <c r="ED984" s="581"/>
      <c r="EE984" s="581"/>
      <c r="EF984" s="581"/>
      <c r="EG984" s="581"/>
      <c r="EH984" s="581"/>
      <c r="EI984" s="581"/>
      <c r="EJ984" s="581"/>
      <c r="EK984" s="581"/>
      <c r="EL984" s="581"/>
      <c r="EM984" s="581"/>
      <c r="EN984" s="581"/>
      <c r="EO984" s="581"/>
      <c r="EP984" s="581"/>
      <c r="EQ984" s="581"/>
      <c r="ER984" s="581"/>
      <c r="ES984" s="581"/>
      <c r="ET984" s="581"/>
      <c r="EU984" s="581"/>
      <c r="EV984" s="581"/>
      <c r="EW984" s="581"/>
      <c r="EX984" s="581"/>
      <c r="EY984" s="581"/>
      <c r="EZ984" s="581"/>
      <c r="FA984" s="581"/>
      <c r="FB984" s="581"/>
      <c r="FC984" s="581"/>
      <c r="FD984" s="581"/>
      <c r="FE984" s="581"/>
    </row>
    <row r="985" spans="1:161">
      <c r="A985" s="581"/>
      <c r="B985" s="581"/>
      <c r="C985" s="581"/>
      <c r="D985" s="581"/>
      <c r="E985" s="581"/>
      <c r="F985" s="581"/>
      <c r="G985" s="581"/>
      <c r="H985" s="581"/>
      <c r="I985" s="581"/>
      <c r="J985" s="581"/>
      <c r="K985" s="581"/>
      <c r="L985" s="581"/>
      <c r="M985" s="581"/>
      <c r="N985" s="581"/>
      <c r="O985" s="581"/>
      <c r="P985" s="581"/>
      <c r="Q985" s="581"/>
      <c r="R985" s="581"/>
      <c r="S985" s="581"/>
      <c r="T985" s="581"/>
      <c r="U985" s="581"/>
      <c r="V985" s="581"/>
      <c r="W985" s="581"/>
      <c r="X985" s="581"/>
      <c r="Y985" s="581"/>
      <c r="Z985" s="581"/>
      <c r="AA985" s="581"/>
      <c r="AB985" s="581"/>
      <c r="AC985" s="581"/>
      <c r="AD985" s="581"/>
      <c r="AE985" s="581"/>
      <c r="AF985" s="581"/>
      <c r="AG985" s="581"/>
      <c r="AH985" s="581"/>
      <c r="AI985" s="581"/>
      <c r="AJ985" s="581"/>
      <c r="AK985" s="581"/>
      <c r="AL985" s="581"/>
      <c r="AM985" s="581"/>
      <c r="AN985" s="581"/>
      <c r="AO985" s="581"/>
      <c r="AP985" s="581"/>
      <c r="AQ985" s="581"/>
      <c r="AR985" s="581"/>
      <c r="AS985" s="581"/>
      <c r="AT985" s="581"/>
      <c r="AU985" s="581"/>
      <c r="AV985" s="581"/>
      <c r="AW985" s="581"/>
      <c r="AX985" s="581"/>
      <c r="AY985" s="581"/>
      <c r="AZ985" s="581"/>
      <c r="BA985" s="581"/>
      <c r="BB985" s="581"/>
      <c r="BC985" s="581"/>
      <c r="BD985" s="581"/>
      <c r="BE985" s="581"/>
      <c r="BF985" s="581"/>
      <c r="BG985" s="581"/>
      <c r="BH985" s="581"/>
      <c r="BI985" s="581"/>
      <c r="BJ985" s="581"/>
      <c r="BK985" s="581"/>
      <c r="BL985" s="581"/>
      <c r="BM985" s="581"/>
      <c r="BN985" s="581"/>
      <c r="BO985" s="581"/>
      <c r="BP985" s="581"/>
      <c r="BQ985" s="581"/>
      <c r="BR985" s="581"/>
      <c r="BS985" s="581"/>
      <c r="BT985" s="581"/>
      <c r="BU985" s="581"/>
      <c r="BV985" s="581"/>
      <c r="BW985" s="581"/>
      <c r="BX985" s="581"/>
      <c r="BY985" s="581"/>
      <c r="BZ985" s="581"/>
      <c r="CA985" s="581"/>
      <c r="CB985" s="581"/>
      <c r="CC985" s="581"/>
      <c r="CD985" s="581"/>
      <c r="CE985" s="581"/>
      <c r="CF985" s="581"/>
      <c r="CG985" s="581"/>
      <c r="CH985" s="581"/>
      <c r="CI985" s="581"/>
      <c r="CJ985" s="581"/>
      <c r="CK985" s="581"/>
      <c r="CL985" s="581"/>
      <c r="CM985" s="581"/>
      <c r="CN985" s="581"/>
      <c r="CO985" s="581"/>
      <c r="CP985" s="581"/>
      <c r="CQ985" s="581"/>
      <c r="CR985" s="581"/>
      <c r="CS985" s="581"/>
      <c r="CT985" s="581"/>
      <c r="CU985" s="581"/>
      <c r="CV985" s="581"/>
      <c r="CW985" s="581"/>
      <c r="CX985" s="581"/>
      <c r="CY985" s="581"/>
      <c r="CZ985" s="581"/>
      <c r="DA985" s="581"/>
      <c r="DB985" s="581"/>
      <c r="DC985" s="581"/>
      <c r="DD985" s="581"/>
      <c r="DE985" s="581"/>
      <c r="DF985" s="581"/>
      <c r="DG985" s="581"/>
      <c r="DH985" s="581"/>
      <c r="DI985" s="581"/>
      <c r="DJ985" s="581"/>
      <c r="DK985" s="581"/>
      <c r="DL985" s="581"/>
      <c r="DM985" s="581"/>
      <c r="DN985" s="581"/>
      <c r="DO985" s="581"/>
      <c r="DP985" s="581"/>
      <c r="DQ985" s="581"/>
      <c r="DR985" s="581"/>
      <c r="DS985" s="581"/>
      <c r="DT985" s="581"/>
      <c r="DU985" s="581"/>
      <c r="DV985" s="581"/>
      <c r="DW985" s="581"/>
      <c r="DX985" s="581"/>
      <c r="DY985" s="581"/>
      <c r="DZ985" s="581"/>
      <c r="EA985" s="581"/>
      <c r="EB985" s="581"/>
      <c r="EC985" s="581"/>
      <c r="ED985" s="581"/>
      <c r="EE985" s="581"/>
      <c r="EF985" s="581"/>
      <c r="EG985" s="581"/>
      <c r="EH985" s="581"/>
      <c r="EI985" s="581"/>
      <c r="EJ985" s="581"/>
      <c r="EK985" s="581"/>
      <c r="EL985" s="581"/>
      <c r="EM985" s="581"/>
      <c r="EN985" s="581"/>
      <c r="EO985" s="581"/>
      <c r="EP985" s="581"/>
      <c r="EQ985" s="581"/>
      <c r="ER985" s="581"/>
      <c r="ES985" s="581"/>
      <c r="ET985" s="581"/>
      <c r="EU985" s="581"/>
      <c r="EV985" s="581"/>
      <c r="EW985" s="581"/>
      <c r="EX985" s="581"/>
      <c r="EY985" s="581"/>
      <c r="EZ985" s="581"/>
      <c r="FA985" s="581"/>
      <c r="FB985" s="581"/>
      <c r="FC985" s="581"/>
      <c r="FD985" s="581"/>
      <c r="FE985" s="581"/>
    </row>
    <row r="986" spans="1:161">
      <c r="A986" s="581"/>
      <c r="B986" s="581"/>
      <c r="C986" s="581"/>
      <c r="D986" s="581"/>
      <c r="E986" s="581"/>
      <c r="F986" s="581"/>
      <c r="G986" s="581"/>
      <c r="H986" s="581"/>
      <c r="I986" s="581"/>
      <c r="J986" s="581"/>
      <c r="K986" s="581"/>
      <c r="L986" s="581"/>
      <c r="M986" s="581"/>
      <c r="N986" s="581"/>
      <c r="O986" s="581"/>
      <c r="P986" s="581"/>
      <c r="Q986" s="581"/>
      <c r="R986" s="581"/>
      <c r="S986" s="581"/>
      <c r="T986" s="581"/>
      <c r="U986" s="581"/>
      <c r="V986" s="581"/>
      <c r="W986" s="581"/>
      <c r="X986" s="581"/>
      <c r="Y986" s="581"/>
      <c r="Z986" s="581"/>
      <c r="AA986" s="581"/>
      <c r="AB986" s="581"/>
      <c r="AC986" s="581"/>
      <c r="AD986" s="581"/>
      <c r="AE986" s="581"/>
      <c r="AF986" s="581"/>
      <c r="AG986" s="581"/>
      <c r="AH986" s="581"/>
      <c r="AI986" s="581"/>
      <c r="AJ986" s="581"/>
      <c r="AK986" s="581"/>
      <c r="AL986" s="581"/>
      <c r="AM986" s="581"/>
      <c r="AN986" s="581"/>
      <c r="AO986" s="581"/>
      <c r="AP986" s="581"/>
      <c r="AQ986" s="581"/>
      <c r="AR986" s="581"/>
      <c r="AS986" s="581"/>
      <c r="AT986" s="581"/>
      <c r="AU986" s="581"/>
      <c r="AV986" s="581"/>
      <c r="AW986" s="581"/>
      <c r="AX986" s="581"/>
      <c r="AY986" s="581"/>
      <c r="AZ986" s="581"/>
      <c r="BA986" s="581"/>
      <c r="BB986" s="581"/>
      <c r="BC986" s="581"/>
      <c r="BD986" s="581"/>
      <c r="BE986" s="581"/>
      <c r="BF986" s="581"/>
      <c r="BG986" s="581"/>
      <c r="BH986" s="581"/>
      <c r="BI986" s="581"/>
      <c r="BJ986" s="581"/>
      <c r="BK986" s="581"/>
      <c r="BL986" s="581"/>
      <c r="BM986" s="581"/>
      <c r="BN986" s="581"/>
      <c r="BO986" s="581"/>
      <c r="BP986" s="581"/>
      <c r="BQ986" s="581"/>
      <c r="BR986" s="581"/>
      <c r="BS986" s="581"/>
      <c r="BT986" s="581"/>
      <c r="BU986" s="581"/>
      <c r="BV986" s="581"/>
      <c r="BW986" s="581"/>
      <c r="BX986" s="581"/>
      <c r="BY986" s="581"/>
      <c r="BZ986" s="581"/>
      <c r="CA986" s="581"/>
      <c r="CB986" s="581"/>
      <c r="CC986" s="581"/>
      <c r="CD986" s="581"/>
      <c r="CE986" s="581"/>
      <c r="CF986" s="581"/>
      <c r="CG986" s="581"/>
      <c r="CH986" s="581"/>
      <c r="CI986" s="581"/>
      <c r="CJ986" s="581"/>
      <c r="CK986" s="581"/>
      <c r="CL986" s="581"/>
      <c r="CM986" s="581"/>
      <c r="CN986" s="581"/>
      <c r="CO986" s="581"/>
      <c r="CP986" s="581"/>
      <c r="CQ986" s="581"/>
      <c r="CR986" s="581"/>
      <c r="CS986" s="581"/>
      <c r="CT986" s="581"/>
      <c r="CU986" s="581"/>
      <c r="CV986" s="581"/>
      <c r="CW986" s="581"/>
      <c r="CX986" s="581"/>
      <c r="CY986" s="581"/>
      <c r="CZ986" s="581"/>
      <c r="DA986" s="581"/>
      <c r="DB986" s="581"/>
      <c r="DC986" s="581"/>
      <c r="DD986" s="581"/>
      <c r="DE986" s="581"/>
      <c r="DF986" s="581"/>
      <c r="DG986" s="581"/>
      <c r="DH986" s="581"/>
      <c r="DI986" s="581"/>
      <c r="DJ986" s="581"/>
      <c r="DK986" s="581"/>
      <c r="DL986" s="581"/>
      <c r="DM986" s="581"/>
      <c r="DN986" s="581"/>
      <c r="DO986" s="581"/>
      <c r="DP986" s="581"/>
      <c r="DQ986" s="581"/>
      <c r="DR986" s="581"/>
      <c r="DS986" s="581"/>
      <c r="DT986" s="581"/>
      <c r="DU986" s="581"/>
      <c r="DV986" s="581"/>
      <c r="DW986" s="581"/>
      <c r="DX986" s="581"/>
      <c r="DY986" s="581"/>
      <c r="DZ986" s="581"/>
      <c r="EA986" s="581"/>
      <c r="EB986" s="581"/>
      <c r="EC986" s="581"/>
      <c r="ED986" s="581"/>
      <c r="EE986" s="581"/>
      <c r="EF986" s="581"/>
      <c r="EG986" s="581"/>
      <c r="EH986" s="581"/>
      <c r="EI986" s="581"/>
      <c r="EJ986" s="581"/>
      <c r="EK986" s="581"/>
      <c r="EL986" s="581"/>
      <c r="EM986" s="581"/>
      <c r="EN986" s="581"/>
      <c r="EO986" s="581"/>
      <c r="EP986" s="581"/>
      <c r="EQ986" s="581"/>
      <c r="ER986" s="581"/>
      <c r="ES986" s="581"/>
      <c r="ET986" s="581"/>
      <c r="EU986" s="581"/>
      <c r="EV986" s="581"/>
      <c r="EW986" s="581"/>
      <c r="EX986" s="581"/>
      <c r="EY986" s="581"/>
      <c r="EZ986" s="581"/>
      <c r="FA986" s="581"/>
      <c r="FB986" s="581"/>
      <c r="FC986" s="581"/>
      <c r="FD986" s="581"/>
      <c r="FE986" s="581"/>
    </row>
    <row r="987" spans="1:161">
      <c r="A987" s="581"/>
      <c r="B987" s="581"/>
      <c r="C987" s="581"/>
      <c r="D987" s="581"/>
      <c r="E987" s="581"/>
      <c r="F987" s="581"/>
      <c r="G987" s="581"/>
      <c r="H987" s="581"/>
      <c r="I987" s="581"/>
      <c r="J987" s="581"/>
      <c r="K987" s="581"/>
      <c r="L987" s="581"/>
      <c r="M987" s="581"/>
      <c r="N987" s="581"/>
      <c r="O987" s="581"/>
      <c r="P987" s="581"/>
      <c r="Q987" s="581"/>
      <c r="R987" s="581"/>
      <c r="S987" s="581"/>
      <c r="T987" s="581"/>
      <c r="U987" s="581"/>
      <c r="V987" s="581"/>
      <c r="W987" s="581"/>
      <c r="X987" s="581"/>
      <c r="Y987" s="581"/>
      <c r="Z987" s="581"/>
      <c r="AA987" s="581"/>
      <c r="AB987" s="581"/>
      <c r="AC987" s="581"/>
      <c r="AD987" s="581"/>
      <c r="AE987" s="581"/>
      <c r="AF987" s="581"/>
      <c r="AG987" s="581"/>
      <c r="AH987" s="581"/>
      <c r="AI987" s="581"/>
      <c r="AJ987" s="581"/>
      <c r="AK987" s="581"/>
      <c r="AL987" s="581"/>
      <c r="AM987" s="581"/>
      <c r="AN987" s="581"/>
      <c r="AO987" s="581"/>
      <c r="AP987" s="581"/>
      <c r="AQ987" s="581"/>
      <c r="AR987" s="581"/>
      <c r="AS987" s="581"/>
      <c r="AT987" s="581"/>
      <c r="AU987" s="581"/>
      <c r="AV987" s="581"/>
      <c r="AW987" s="581"/>
      <c r="AX987" s="581"/>
      <c r="AY987" s="581"/>
      <c r="AZ987" s="581"/>
      <c r="BA987" s="581"/>
      <c r="BB987" s="581"/>
      <c r="BC987" s="581"/>
      <c r="BD987" s="581"/>
      <c r="BE987" s="581"/>
      <c r="BF987" s="581"/>
      <c r="BG987" s="581"/>
      <c r="BH987" s="581"/>
      <c r="BI987" s="581"/>
      <c r="BJ987" s="581"/>
      <c r="BK987" s="581"/>
      <c r="BL987" s="581"/>
      <c r="BM987" s="581"/>
      <c r="BN987" s="581"/>
      <c r="BO987" s="581"/>
      <c r="BP987" s="581"/>
      <c r="BQ987" s="581"/>
      <c r="BR987" s="581"/>
      <c r="BS987" s="581"/>
      <c r="BT987" s="581"/>
      <c r="BU987" s="581"/>
      <c r="BV987" s="581"/>
      <c r="BW987" s="581"/>
      <c r="BX987" s="581"/>
      <c r="BY987" s="581"/>
      <c r="BZ987" s="581"/>
      <c r="CA987" s="581"/>
      <c r="CB987" s="581"/>
      <c r="CC987" s="581"/>
      <c r="CD987" s="581"/>
      <c r="CE987" s="581"/>
      <c r="CF987" s="581"/>
      <c r="CG987" s="581"/>
      <c r="CH987" s="581"/>
      <c r="CI987" s="581"/>
      <c r="CJ987" s="581"/>
      <c r="CK987" s="581"/>
      <c r="CL987" s="581"/>
      <c r="CM987" s="581"/>
      <c r="CN987" s="581"/>
      <c r="CO987" s="581"/>
      <c r="CP987" s="581"/>
      <c r="CQ987" s="581"/>
      <c r="CR987" s="581"/>
      <c r="CS987" s="581"/>
      <c r="CT987" s="581"/>
      <c r="CU987" s="581"/>
      <c r="CV987" s="581"/>
      <c r="CW987" s="581"/>
      <c r="CX987" s="581"/>
      <c r="CY987" s="581"/>
      <c r="CZ987" s="581"/>
      <c r="DA987" s="581"/>
      <c r="DB987" s="581"/>
      <c r="DC987" s="581"/>
      <c r="DD987" s="581"/>
      <c r="DE987" s="581"/>
      <c r="DF987" s="581"/>
      <c r="DG987" s="581"/>
      <c r="DH987" s="581"/>
      <c r="DI987" s="581"/>
      <c r="DJ987" s="581"/>
      <c r="DK987" s="581"/>
      <c r="DL987" s="581"/>
      <c r="DM987" s="581"/>
      <c r="DN987" s="581"/>
      <c r="DO987" s="581"/>
      <c r="DP987" s="581"/>
      <c r="DQ987" s="581"/>
      <c r="DR987" s="581"/>
      <c r="DS987" s="581"/>
      <c r="DT987" s="581"/>
      <c r="DU987" s="581"/>
      <c r="DV987" s="581"/>
      <c r="DW987" s="581"/>
      <c r="DX987" s="581"/>
      <c r="DY987" s="581"/>
      <c r="DZ987" s="581"/>
      <c r="EA987" s="581"/>
      <c r="EB987" s="581"/>
      <c r="EC987" s="581"/>
      <c r="ED987" s="581"/>
      <c r="EE987" s="581"/>
      <c r="EF987" s="581"/>
      <c r="EG987" s="581"/>
      <c r="EH987" s="581"/>
      <c r="EI987" s="581"/>
      <c r="EJ987" s="581"/>
      <c r="EK987" s="581"/>
      <c r="EL987" s="581"/>
      <c r="EM987" s="581"/>
      <c r="EN987" s="581"/>
      <c r="EO987" s="581"/>
      <c r="EP987" s="581"/>
      <c r="EQ987" s="581"/>
      <c r="ER987" s="581"/>
      <c r="ES987" s="581"/>
      <c r="ET987" s="581"/>
      <c r="EU987" s="581"/>
      <c r="EV987" s="581"/>
      <c r="EW987" s="581"/>
      <c r="EX987" s="581"/>
      <c r="EY987" s="581"/>
      <c r="EZ987" s="581"/>
      <c r="FA987" s="581"/>
      <c r="FB987" s="581"/>
      <c r="FC987" s="581"/>
      <c r="FD987" s="581"/>
      <c r="FE987" s="581"/>
    </row>
    <row r="988" spans="1:161">
      <c r="A988" s="581"/>
      <c r="B988" s="581"/>
      <c r="C988" s="581"/>
      <c r="D988" s="581"/>
      <c r="E988" s="581"/>
      <c r="F988" s="581"/>
      <c r="G988" s="581"/>
      <c r="H988" s="581"/>
      <c r="I988" s="581"/>
      <c r="J988" s="581"/>
      <c r="K988" s="581"/>
      <c r="L988" s="581"/>
      <c r="M988" s="581"/>
      <c r="N988" s="581"/>
      <c r="O988" s="581"/>
      <c r="P988" s="581"/>
      <c r="Q988" s="581"/>
      <c r="R988" s="581"/>
      <c r="S988" s="581"/>
      <c r="T988" s="581"/>
      <c r="U988" s="581"/>
      <c r="V988" s="581"/>
      <c r="W988" s="581"/>
      <c r="X988" s="581"/>
      <c r="Y988" s="581"/>
      <c r="Z988" s="581"/>
      <c r="AA988" s="581"/>
      <c r="AB988" s="581"/>
      <c r="AC988" s="581"/>
      <c r="AD988" s="581"/>
      <c r="AE988" s="581"/>
      <c r="AF988" s="581"/>
      <c r="AG988" s="581"/>
      <c r="AH988" s="581"/>
      <c r="AI988" s="581"/>
      <c r="AJ988" s="581"/>
      <c r="AK988" s="581"/>
      <c r="AL988" s="581"/>
      <c r="AM988" s="581"/>
      <c r="AN988" s="581"/>
      <c r="AO988" s="581"/>
      <c r="AP988" s="581"/>
      <c r="AQ988" s="581"/>
      <c r="AR988" s="581"/>
      <c r="AS988" s="581"/>
      <c r="AT988" s="581"/>
      <c r="AU988" s="581"/>
      <c r="AV988" s="581"/>
      <c r="AW988" s="581"/>
      <c r="AX988" s="581"/>
      <c r="AY988" s="581"/>
      <c r="AZ988" s="581"/>
      <c r="BA988" s="581"/>
      <c r="BB988" s="581"/>
      <c r="BC988" s="581"/>
      <c r="BD988" s="581"/>
      <c r="BE988" s="581"/>
      <c r="BF988" s="581"/>
      <c r="BG988" s="581"/>
      <c r="BH988" s="581"/>
      <c r="BI988" s="581"/>
      <c r="BJ988" s="581"/>
      <c r="BK988" s="581"/>
      <c r="BL988" s="581"/>
      <c r="BM988" s="581"/>
      <c r="BN988" s="581"/>
      <c r="BO988" s="581"/>
      <c r="BP988" s="581"/>
      <c r="BQ988" s="581"/>
      <c r="BR988" s="581"/>
      <c r="BS988" s="581"/>
      <c r="BT988" s="581"/>
      <c r="BU988" s="581"/>
      <c r="BV988" s="581"/>
      <c r="BW988" s="581"/>
      <c r="BX988" s="581"/>
      <c r="BY988" s="581"/>
      <c r="BZ988" s="581"/>
      <c r="CA988" s="581"/>
      <c r="CB988" s="581"/>
      <c r="CC988" s="581"/>
      <c r="CD988" s="581"/>
      <c r="CE988" s="581"/>
      <c r="CF988" s="581"/>
      <c r="CG988" s="581"/>
      <c r="CH988" s="581"/>
      <c r="CI988" s="581"/>
      <c r="CJ988" s="581"/>
      <c r="CK988" s="581"/>
      <c r="CL988" s="581"/>
      <c r="CM988" s="581"/>
      <c r="CN988" s="581"/>
      <c r="CO988" s="581"/>
      <c r="CP988" s="581"/>
      <c r="CQ988" s="581"/>
      <c r="CR988" s="581"/>
      <c r="CS988" s="581"/>
      <c r="CT988" s="581"/>
      <c r="CU988" s="581"/>
      <c r="CV988" s="581"/>
      <c r="CW988" s="581"/>
      <c r="CX988" s="581"/>
      <c r="CY988" s="581"/>
      <c r="CZ988" s="581"/>
      <c r="DA988" s="581"/>
      <c r="DB988" s="581"/>
      <c r="DC988" s="581"/>
      <c r="DD988" s="581"/>
      <c r="DE988" s="581"/>
      <c r="DF988" s="581"/>
      <c r="DG988" s="581"/>
      <c r="DH988" s="581"/>
      <c r="DI988" s="581"/>
      <c r="DJ988" s="581"/>
      <c r="DK988" s="581"/>
      <c r="DL988" s="581"/>
      <c r="DM988" s="581"/>
      <c r="DN988" s="581"/>
      <c r="DO988" s="581"/>
      <c r="DP988" s="581"/>
      <c r="DQ988" s="581"/>
      <c r="DR988" s="581"/>
      <c r="DS988" s="581"/>
      <c r="DT988" s="581"/>
      <c r="DU988" s="581"/>
      <c r="DV988" s="581"/>
      <c r="DW988" s="581"/>
      <c r="DX988" s="581"/>
      <c r="DY988" s="581"/>
      <c r="DZ988" s="581"/>
      <c r="EA988" s="581"/>
      <c r="EB988" s="581"/>
      <c r="EC988" s="581"/>
      <c r="ED988" s="581"/>
      <c r="EE988" s="581"/>
      <c r="EF988" s="581"/>
      <c r="EG988" s="581"/>
      <c r="EH988" s="581"/>
      <c r="EI988" s="581"/>
      <c r="EJ988" s="581"/>
      <c r="EK988" s="581"/>
      <c r="EL988" s="581"/>
      <c r="EM988" s="581"/>
      <c r="EN988" s="581"/>
      <c r="EO988" s="581"/>
      <c r="EP988" s="581"/>
      <c r="EQ988" s="581"/>
      <c r="ER988" s="581"/>
      <c r="ES988" s="581"/>
      <c r="ET988" s="581"/>
      <c r="EU988" s="581"/>
      <c r="EV988" s="581"/>
      <c r="EW988" s="581"/>
      <c r="EX988" s="581"/>
      <c r="EY988" s="581"/>
      <c r="EZ988" s="581"/>
      <c r="FA988" s="581"/>
      <c r="FB988" s="581"/>
      <c r="FC988" s="581"/>
      <c r="FD988" s="581"/>
      <c r="FE988" s="581"/>
    </row>
    <row r="989" spans="1:161">
      <c r="A989" s="581"/>
      <c r="B989" s="581"/>
      <c r="C989" s="581"/>
      <c r="D989" s="581"/>
      <c r="E989" s="581"/>
      <c r="F989" s="581"/>
      <c r="G989" s="581"/>
      <c r="H989" s="581"/>
      <c r="I989" s="581"/>
      <c r="J989" s="581"/>
      <c r="K989" s="581"/>
      <c r="L989" s="581"/>
      <c r="M989" s="581"/>
      <c r="N989" s="581"/>
      <c r="O989" s="581"/>
      <c r="P989" s="581"/>
      <c r="Q989" s="581"/>
      <c r="R989" s="581"/>
      <c r="S989" s="581"/>
      <c r="T989" s="581"/>
      <c r="U989" s="581"/>
      <c r="V989" s="581"/>
      <c r="W989" s="581"/>
      <c r="X989" s="581"/>
      <c r="Y989" s="581"/>
      <c r="Z989" s="581"/>
      <c r="AA989" s="581"/>
      <c r="AB989" s="581"/>
      <c r="AC989" s="581"/>
      <c r="AD989" s="581"/>
      <c r="AE989" s="581"/>
      <c r="AF989" s="581"/>
      <c r="AG989" s="581"/>
      <c r="AH989" s="581"/>
      <c r="AI989" s="581"/>
      <c r="AJ989" s="581"/>
      <c r="AK989" s="581"/>
      <c r="AL989" s="581"/>
      <c r="AM989" s="581"/>
      <c r="AN989" s="581"/>
      <c r="AO989" s="581"/>
      <c r="AP989" s="581"/>
      <c r="AQ989" s="581"/>
      <c r="AR989" s="581"/>
      <c r="AS989" s="581"/>
      <c r="AT989" s="581"/>
      <c r="AU989" s="581"/>
      <c r="AV989" s="581"/>
      <c r="AW989" s="581"/>
      <c r="AX989" s="581"/>
      <c r="AY989" s="581"/>
      <c r="AZ989" s="581"/>
      <c r="BA989" s="581"/>
      <c r="BB989" s="581"/>
      <c r="BC989" s="581"/>
      <c r="BD989" s="581"/>
      <c r="BE989" s="581"/>
      <c r="BF989" s="581"/>
      <c r="BG989" s="581"/>
      <c r="BH989" s="581"/>
      <c r="BI989" s="581"/>
      <c r="BJ989" s="581"/>
      <c r="BK989" s="581"/>
      <c r="BL989" s="581"/>
      <c r="BM989" s="581"/>
      <c r="BN989" s="581"/>
      <c r="BO989" s="581"/>
      <c r="BP989" s="581"/>
      <c r="BQ989" s="581"/>
      <c r="BR989" s="581"/>
      <c r="BS989" s="581"/>
      <c r="BT989" s="581"/>
      <c r="BU989" s="581"/>
      <c r="BV989" s="581"/>
      <c r="BW989" s="581"/>
      <c r="BX989" s="581"/>
      <c r="BY989" s="581"/>
      <c r="BZ989" s="581"/>
      <c r="CA989" s="581"/>
      <c r="CB989" s="581"/>
      <c r="CC989" s="581"/>
      <c r="CD989" s="581"/>
      <c r="CE989" s="581"/>
      <c r="CF989" s="581"/>
      <c r="CG989" s="581"/>
      <c r="CH989" s="581"/>
      <c r="CI989" s="581"/>
      <c r="CJ989" s="581"/>
      <c r="CK989" s="581"/>
      <c r="CL989" s="581"/>
      <c r="CM989" s="581"/>
      <c r="CN989" s="581"/>
      <c r="CO989" s="581"/>
      <c r="CP989" s="581"/>
      <c r="CQ989" s="581"/>
      <c r="CR989" s="581"/>
      <c r="CS989" s="581"/>
      <c r="CT989" s="581"/>
      <c r="CU989" s="581"/>
      <c r="CV989" s="581"/>
      <c r="CW989" s="581"/>
      <c r="CX989" s="581"/>
      <c r="CY989" s="581"/>
      <c r="CZ989" s="581"/>
      <c r="DA989" s="581"/>
      <c r="DB989" s="581"/>
      <c r="DC989" s="581"/>
      <c r="DD989" s="581"/>
      <c r="DE989" s="581"/>
      <c r="DF989" s="581"/>
      <c r="DG989" s="581"/>
      <c r="DH989" s="581"/>
      <c r="DI989" s="581"/>
      <c r="DJ989" s="581"/>
      <c r="DK989" s="581"/>
      <c r="DL989" s="581"/>
      <c r="DM989" s="581"/>
      <c r="DN989" s="581"/>
      <c r="DO989" s="581"/>
      <c r="DP989" s="581"/>
      <c r="DQ989" s="581"/>
      <c r="DR989" s="581"/>
      <c r="DS989" s="581"/>
      <c r="DT989" s="581"/>
      <c r="DU989" s="581"/>
      <c r="DV989" s="581"/>
      <c r="DW989" s="581"/>
      <c r="DX989" s="581"/>
      <c r="DY989" s="581"/>
      <c r="DZ989" s="581"/>
      <c r="EA989" s="581"/>
      <c r="EB989" s="581"/>
      <c r="EC989" s="581"/>
      <c r="ED989" s="581"/>
      <c r="EE989" s="581"/>
      <c r="EF989" s="581"/>
      <c r="EG989" s="581"/>
      <c r="EH989" s="581"/>
      <c r="EI989" s="581"/>
      <c r="EJ989" s="581"/>
      <c r="EK989" s="581"/>
      <c r="EL989" s="581"/>
      <c r="EM989" s="581"/>
      <c r="EN989" s="581"/>
      <c r="EO989" s="581"/>
      <c r="EP989" s="581"/>
      <c r="EQ989" s="581"/>
      <c r="ER989" s="581"/>
      <c r="ES989" s="581"/>
      <c r="ET989" s="581"/>
      <c r="EU989" s="581"/>
      <c r="EV989" s="581"/>
      <c r="EW989" s="581"/>
      <c r="EX989" s="581"/>
      <c r="EY989" s="581"/>
      <c r="EZ989" s="581"/>
      <c r="FA989" s="581"/>
      <c r="FB989" s="581"/>
      <c r="FC989" s="581"/>
      <c r="FD989" s="581"/>
      <c r="FE989" s="581"/>
    </row>
    <row r="990" spans="1:161">
      <c r="A990" s="581"/>
      <c r="B990" s="581"/>
      <c r="C990" s="581"/>
      <c r="D990" s="581"/>
      <c r="E990" s="581"/>
      <c r="F990" s="581"/>
      <c r="G990" s="581"/>
      <c r="H990" s="581"/>
      <c r="I990" s="581"/>
      <c r="J990" s="581"/>
      <c r="K990" s="581"/>
      <c r="L990" s="581"/>
      <c r="M990" s="581"/>
      <c r="N990" s="581"/>
      <c r="O990" s="581"/>
      <c r="P990" s="581"/>
      <c r="Q990" s="581"/>
      <c r="R990" s="581"/>
      <c r="S990" s="581"/>
      <c r="T990" s="581"/>
      <c r="U990" s="581"/>
      <c r="V990" s="581"/>
      <c r="W990" s="581"/>
      <c r="X990" s="581"/>
      <c r="Y990" s="581"/>
      <c r="Z990" s="581"/>
      <c r="AA990" s="581"/>
      <c r="AB990" s="581"/>
      <c r="AC990" s="581"/>
      <c r="AD990" s="581"/>
      <c r="AE990" s="581"/>
      <c r="AF990" s="581"/>
      <c r="AG990" s="581"/>
      <c r="AH990" s="581"/>
      <c r="AI990" s="581"/>
      <c r="AJ990" s="581"/>
      <c r="AK990" s="581"/>
      <c r="AL990" s="581"/>
      <c r="AM990" s="581"/>
      <c r="AN990" s="581"/>
      <c r="AO990" s="581"/>
      <c r="AP990" s="581"/>
      <c r="AQ990" s="581"/>
      <c r="AR990" s="581"/>
      <c r="AS990" s="581"/>
      <c r="AT990" s="581"/>
      <c r="AU990" s="581"/>
      <c r="AV990" s="581"/>
      <c r="AW990" s="581"/>
      <c r="AX990" s="581"/>
      <c r="AY990" s="581"/>
      <c r="AZ990" s="581"/>
      <c r="BA990" s="581"/>
      <c r="BB990" s="581"/>
      <c r="BC990" s="581"/>
      <c r="BD990" s="581"/>
      <c r="BE990" s="581"/>
      <c r="BF990" s="581"/>
      <c r="BG990" s="581"/>
      <c r="BH990" s="581"/>
      <c r="BI990" s="581"/>
      <c r="BJ990" s="581"/>
      <c r="BK990" s="581"/>
      <c r="BL990" s="581"/>
      <c r="BM990" s="581"/>
      <c r="BN990" s="581"/>
      <c r="BO990" s="581"/>
      <c r="BP990" s="581"/>
      <c r="BQ990" s="581"/>
      <c r="BR990" s="581"/>
      <c r="BS990" s="581"/>
      <c r="BT990" s="581"/>
      <c r="BU990" s="581"/>
      <c r="BV990" s="581"/>
      <c r="BW990" s="581"/>
      <c r="BX990" s="581"/>
      <c r="BY990" s="581"/>
      <c r="BZ990" s="581"/>
      <c r="CA990" s="581"/>
      <c r="CB990" s="581"/>
      <c r="CC990" s="581"/>
      <c r="CD990" s="581"/>
      <c r="CE990" s="581"/>
      <c r="CF990" s="581"/>
      <c r="CG990" s="581"/>
      <c r="CH990" s="581"/>
      <c r="CI990" s="581"/>
      <c r="CJ990" s="581"/>
      <c r="CK990" s="581"/>
      <c r="CL990" s="581"/>
      <c r="CM990" s="581"/>
      <c r="CN990" s="581"/>
      <c r="CO990" s="581"/>
      <c r="CP990" s="581"/>
      <c r="CQ990" s="581"/>
      <c r="CR990" s="581"/>
      <c r="CS990" s="581"/>
      <c r="CT990" s="581"/>
      <c r="CU990" s="581"/>
      <c r="CV990" s="581"/>
      <c r="CW990" s="581"/>
      <c r="CX990" s="581"/>
      <c r="CY990" s="581"/>
      <c r="CZ990" s="581"/>
      <c r="DA990" s="581"/>
      <c r="DB990" s="581"/>
      <c r="DC990" s="581"/>
      <c r="DD990" s="581"/>
      <c r="DE990" s="581"/>
      <c r="DF990" s="581"/>
      <c r="DG990" s="581"/>
      <c r="DH990" s="581"/>
      <c r="DI990" s="581"/>
      <c r="DJ990" s="581"/>
      <c r="DK990" s="581"/>
      <c r="DL990" s="581"/>
      <c r="DM990" s="581"/>
      <c r="DN990" s="581"/>
      <c r="DO990" s="581"/>
      <c r="DP990" s="581"/>
      <c r="DQ990" s="581"/>
      <c r="DR990" s="581"/>
      <c r="DS990" s="581"/>
      <c r="DT990" s="581"/>
      <c r="DU990" s="581"/>
      <c r="DV990" s="581"/>
      <c r="DW990" s="581"/>
      <c r="DX990" s="581"/>
      <c r="DY990" s="581"/>
      <c r="DZ990" s="581"/>
      <c r="EA990" s="581"/>
      <c r="EB990" s="581"/>
      <c r="EC990" s="581"/>
      <c r="ED990" s="581"/>
      <c r="EE990" s="581"/>
      <c r="EF990" s="581"/>
      <c r="EG990" s="581"/>
      <c r="EH990" s="581"/>
      <c r="EI990" s="581"/>
      <c r="EJ990" s="581"/>
      <c r="EK990" s="581"/>
      <c r="EL990" s="581"/>
      <c r="EM990" s="581"/>
      <c r="EN990" s="581"/>
      <c r="EO990" s="581"/>
      <c r="EP990" s="581"/>
      <c r="EQ990" s="581"/>
      <c r="ER990" s="581"/>
      <c r="ES990" s="581"/>
      <c r="ET990" s="581"/>
      <c r="EU990" s="581"/>
      <c r="EV990" s="581"/>
      <c r="EW990" s="581"/>
      <c r="EX990" s="581"/>
      <c r="EY990" s="581"/>
      <c r="EZ990" s="581"/>
      <c r="FA990" s="581"/>
      <c r="FB990" s="581"/>
      <c r="FC990" s="581"/>
      <c r="FD990" s="581"/>
      <c r="FE990" s="581"/>
    </row>
    <row r="991" spans="1:161">
      <c r="A991" s="581"/>
      <c r="B991" s="581"/>
      <c r="C991" s="581"/>
      <c r="D991" s="581"/>
      <c r="E991" s="581"/>
      <c r="F991" s="581"/>
      <c r="G991" s="581"/>
      <c r="H991" s="581"/>
      <c r="I991" s="581"/>
      <c r="J991" s="581"/>
      <c r="K991" s="581"/>
      <c r="L991" s="581"/>
      <c r="M991" s="581"/>
      <c r="N991" s="581"/>
      <c r="O991" s="581"/>
      <c r="P991" s="581"/>
      <c r="Q991" s="581"/>
      <c r="R991" s="581"/>
      <c r="S991" s="581"/>
      <c r="T991" s="581"/>
      <c r="U991" s="581"/>
      <c r="V991" s="581"/>
      <c r="W991" s="581"/>
      <c r="X991" s="581"/>
      <c r="Y991" s="581"/>
      <c r="Z991" s="581"/>
      <c r="AA991" s="581"/>
      <c r="AB991" s="581"/>
      <c r="AC991" s="581"/>
      <c r="AD991" s="581"/>
      <c r="AE991" s="581"/>
      <c r="AF991" s="581"/>
      <c r="AG991" s="581"/>
      <c r="AH991" s="581"/>
      <c r="AI991" s="581"/>
      <c r="AJ991" s="581"/>
      <c r="AK991" s="581"/>
      <c r="AL991" s="581"/>
      <c r="AM991" s="581"/>
      <c r="AN991" s="581"/>
      <c r="AO991" s="581"/>
      <c r="AP991" s="581"/>
      <c r="AQ991" s="581"/>
      <c r="AR991" s="581"/>
      <c r="AS991" s="581"/>
      <c r="AT991" s="581"/>
      <c r="AU991" s="581"/>
      <c r="AV991" s="581"/>
      <c r="AW991" s="581"/>
      <c r="AX991" s="581"/>
      <c r="AY991" s="581"/>
      <c r="AZ991" s="581"/>
      <c r="BA991" s="581"/>
      <c r="BB991" s="581"/>
      <c r="BC991" s="581"/>
      <c r="BD991" s="581"/>
      <c r="BE991" s="581"/>
      <c r="BF991" s="581"/>
      <c r="BG991" s="581"/>
      <c r="BH991" s="581"/>
      <c r="BI991" s="581"/>
      <c r="BJ991" s="581"/>
      <c r="BK991" s="581"/>
      <c r="BL991" s="581"/>
      <c r="BM991" s="581"/>
      <c r="BN991" s="581"/>
      <c r="BO991" s="581"/>
      <c r="BP991" s="581"/>
      <c r="BQ991" s="581"/>
      <c r="BR991" s="581"/>
      <c r="BS991" s="581"/>
      <c r="BT991" s="581"/>
      <c r="BU991" s="581"/>
      <c r="BV991" s="581"/>
      <c r="BW991" s="581"/>
      <c r="BX991" s="581"/>
      <c r="BY991" s="581"/>
      <c r="BZ991" s="581"/>
      <c r="CA991" s="581"/>
      <c r="CB991" s="581"/>
      <c r="CC991" s="581"/>
      <c r="CD991" s="581"/>
      <c r="CE991" s="581"/>
      <c r="CF991" s="581"/>
      <c r="CG991" s="581"/>
      <c r="CH991" s="581"/>
      <c r="CI991" s="581"/>
      <c r="CJ991" s="581"/>
      <c r="CK991" s="581"/>
      <c r="CL991" s="581"/>
      <c r="CM991" s="581"/>
      <c r="CN991" s="581"/>
      <c r="CO991" s="581"/>
      <c r="CP991" s="581"/>
      <c r="CQ991" s="581"/>
      <c r="CR991" s="581"/>
      <c r="CS991" s="581"/>
      <c r="CT991" s="581"/>
      <c r="CU991" s="581"/>
      <c r="CV991" s="581"/>
      <c r="CW991" s="581"/>
      <c r="CX991" s="581"/>
      <c r="CY991" s="581"/>
      <c r="CZ991" s="581"/>
      <c r="DA991" s="581"/>
      <c r="DB991" s="581"/>
      <c r="DC991" s="581"/>
      <c r="DD991" s="581"/>
      <c r="DE991" s="581"/>
      <c r="DF991" s="581"/>
      <c r="DG991" s="581"/>
      <c r="DH991" s="581"/>
      <c r="DI991" s="581"/>
      <c r="DJ991" s="581"/>
      <c r="DK991" s="581"/>
      <c r="DL991" s="581"/>
      <c r="DM991" s="581"/>
      <c r="DN991" s="581"/>
      <c r="DO991" s="581"/>
      <c r="DP991" s="581"/>
      <c r="DQ991" s="581"/>
      <c r="DR991" s="581"/>
      <c r="DS991" s="581"/>
      <c r="DT991" s="581"/>
      <c r="DU991" s="581"/>
      <c r="DV991" s="581"/>
      <c r="DW991" s="581"/>
      <c r="DX991" s="581"/>
      <c r="DY991" s="581"/>
      <c r="DZ991" s="581"/>
      <c r="EA991" s="581"/>
      <c r="EB991" s="581"/>
      <c r="EC991" s="581"/>
      <c r="ED991" s="581"/>
      <c r="EE991" s="581"/>
      <c r="EF991" s="581"/>
      <c r="EG991" s="581"/>
      <c r="EH991" s="581"/>
      <c r="EI991" s="581"/>
      <c r="EJ991" s="581"/>
      <c r="EK991" s="581"/>
      <c r="EL991" s="581"/>
      <c r="EM991" s="581"/>
      <c r="EN991" s="581"/>
      <c r="EO991" s="581"/>
      <c r="EP991" s="581"/>
      <c r="EQ991" s="581"/>
      <c r="ER991" s="581"/>
      <c r="ES991" s="581"/>
      <c r="ET991" s="581"/>
      <c r="EU991" s="581"/>
      <c r="EV991" s="581"/>
      <c r="EW991" s="581"/>
      <c r="EX991" s="581"/>
      <c r="EY991" s="581"/>
      <c r="EZ991" s="581"/>
      <c r="FA991" s="581"/>
      <c r="FB991" s="581"/>
      <c r="FC991" s="581"/>
      <c r="FD991" s="581"/>
      <c r="FE991" s="581"/>
    </row>
    <row r="992" spans="1:161">
      <c r="A992" s="581"/>
      <c r="B992" s="581"/>
      <c r="C992" s="581"/>
      <c r="D992" s="581"/>
      <c r="E992" s="581"/>
      <c r="F992" s="581"/>
      <c r="G992" s="581"/>
      <c r="H992" s="581"/>
      <c r="I992" s="581"/>
      <c r="J992" s="581"/>
      <c r="K992" s="581"/>
      <c r="L992" s="581"/>
      <c r="M992" s="581"/>
      <c r="N992" s="581"/>
      <c r="O992" s="581"/>
      <c r="P992" s="581"/>
      <c r="Q992" s="581"/>
      <c r="R992" s="581"/>
      <c r="S992" s="581"/>
      <c r="T992" s="581"/>
      <c r="U992" s="581"/>
      <c r="V992" s="581"/>
      <c r="W992" s="581"/>
      <c r="X992" s="581"/>
      <c r="Y992" s="581"/>
      <c r="Z992" s="581"/>
      <c r="AA992" s="581"/>
      <c r="AB992" s="581"/>
      <c r="AC992" s="581"/>
      <c r="AD992" s="581"/>
      <c r="AE992" s="581"/>
      <c r="AF992" s="581"/>
      <c r="AG992" s="581"/>
      <c r="AH992" s="581"/>
      <c r="AI992" s="581"/>
      <c r="AJ992" s="581"/>
      <c r="AK992" s="581"/>
      <c r="AL992" s="581"/>
      <c r="AM992" s="581"/>
      <c r="AN992" s="581"/>
      <c r="AO992" s="581"/>
      <c r="AP992" s="581"/>
      <c r="AQ992" s="581"/>
      <c r="AR992" s="581"/>
      <c r="AS992" s="581"/>
      <c r="AT992" s="581"/>
      <c r="AU992" s="581"/>
      <c r="AV992" s="581"/>
      <c r="AW992" s="581"/>
      <c r="AX992" s="581"/>
      <c r="AY992" s="581"/>
      <c r="AZ992" s="581"/>
      <c r="BA992" s="581"/>
      <c r="BB992" s="581"/>
      <c r="BC992" s="581"/>
      <c r="BD992" s="581"/>
      <c r="BE992" s="581"/>
      <c r="BF992" s="581"/>
      <c r="BG992" s="581"/>
      <c r="BH992" s="581"/>
      <c r="BI992" s="581"/>
      <c r="BJ992" s="581"/>
      <c r="BK992" s="581"/>
      <c r="BL992" s="581"/>
      <c r="BM992" s="581"/>
      <c r="BN992" s="581"/>
      <c r="BO992" s="581"/>
      <c r="BP992" s="581"/>
      <c r="BQ992" s="581"/>
      <c r="BR992" s="581"/>
      <c r="BS992" s="581"/>
      <c r="BT992" s="581"/>
      <c r="BU992" s="581"/>
      <c r="BV992" s="581"/>
      <c r="BW992" s="581"/>
      <c r="BX992" s="581"/>
      <c r="BY992" s="581"/>
      <c r="BZ992" s="581"/>
      <c r="CA992" s="581"/>
      <c r="CB992" s="581"/>
      <c r="CC992" s="581"/>
      <c r="CD992" s="581"/>
      <c r="CE992" s="581"/>
      <c r="CF992" s="581"/>
      <c r="CG992" s="581"/>
      <c r="CH992" s="581"/>
      <c r="CI992" s="581"/>
      <c r="CJ992" s="581"/>
      <c r="CK992" s="581"/>
      <c r="CL992" s="581"/>
      <c r="CM992" s="581"/>
      <c r="CN992" s="581"/>
      <c r="CO992" s="581"/>
      <c r="CP992" s="581"/>
      <c r="CQ992" s="581"/>
      <c r="CR992" s="581"/>
      <c r="CS992" s="581"/>
      <c r="CT992" s="581"/>
      <c r="CU992" s="581"/>
      <c r="CV992" s="581"/>
      <c r="CW992" s="581"/>
      <c r="CX992" s="581"/>
      <c r="CY992" s="581"/>
      <c r="CZ992" s="581"/>
      <c r="DA992" s="581"/>
      <c r="DB992" s="581"/>
      <c r="DC992" s="581"/>
      <c r="DD992" s="581"/>
      <c r="DE992" s="581"/>
      <c r="DF992" s="581"/>
      <c r="DG992" s="581"/>
      <c r="DH992" s="581"/>
      <c r="DI992" s="581"/>
      <c r="DJ992" s="581"/>
      <c r="DK992" s="581"/>
      <c r="DL992" s="581"/>
      <c r="DM992" s="581"/>
      <c r="DN992" s="581"/>
      <c r="DO992" s="581"/>
      <c r="DP992" s="581"/>
      <c r="DQ992" s="581"/>
      <c r="DR992" s="581"/>
      <c r="DS992" s="581"/>
      <c r="DT992" s="581"/>
      <c r="DU992" s="581"/>
      <c r="DV992" s="581"/>
      <c r="DW992" s="581"/>
      <c r="DX992" s="581"/>
      <c r="DY992" s="581"/>
      <c r="DZ992" s="581"/>
      <c r="EA992" s="581"/>
      <c r="EB992" s="581"/>
      <c r="EC992" s="581"/>
      <c r="ED992" s="581"/>
      <c r="EE992" s="581"/>
      <c r="EF992" s="581"/>
      <c r="EG992" s="581"/>
      <c r="EH992" s="581"/>
      <c r="EI992" s="581"/>
      <c r="EJ992" s="581"/>
      <c r="EK992" s="581"/>
      <c r="EL992" s="581"/>
      <c r="EM992" s="581"/>
      <c r="EN992" s="581"/>
      <c r="EO992" s="581"/>
      <c r="EP992" s="581"/>
      <c r="EQ992" s="581"/>
      <c r="ER992" s="581"/>
      <c r="ES992" s="581"/>
      <c r="ET992" s="581"/>
      <c r="EU992" s="581"/>
      <c r="EV992" s="581"/>
      <c r="EW992" s="581"/>
      <c r="EX992" s="581"/>
      <c r="EY992" s="581"/>
      <c r="EZ992" s="581"/>
      <c r="FA992" s="581"/>
      <c r="FB992" s="581"/>
      <c r="FC992" s="581"/>
      <c r="FD992" s="581"/>
      <c r="FE992" s="581"/>
    </row>
    <row r="993" spans="1:161">
      <c r="A993" s="581"/>
      <c r="B993" s="581"/>
      <c r="C993" s="581"/>
      <c r="D993" s="581"/>
      <c r="E993" s="581"/>
      <c r="F993" s="581"/>
      <c r="G993" s="581"/>
      <c r="H993" s="581"/>
      <c r="I993" s="581"/>
      <c r="J993" s="581"/>
      <c r="K993" s="581"/>
      <c r="L993" s="581"/>
      <c r="M993" s="581"/>
      <c r="N993" s="581"/>
      <c r="O993" s="581"/>
      <c r="P993" s="581"/>
      <c r="Q993" s="581"/>
      <c r="R993" s="581"/>
      <c r="S993" s="581"/>
      <c r="T993" s="581"/>
      <c r="U993" s="581"/>
      <c r="V993" s="581"/>
      <c r="W993" s="581"/>
      <c r="X993" s="581"/>
      <c r="Y993" s="581"/>
      <c r="Z993" s="581"/>
      <c r="AA993" s="581"/>
      <c r="AB993" s="581"/>
      <c r="AC993" s="581"/>
      <c r="AD993" s="581"/>
      <c r="AE993" s="581"/>
      <c r="AF993" s="581"/>
      <c r="AG993" s="581"/>
      <c r="AH993" s="581"/>
      <c r="AI993" s="581"/>
      <c r="AJ993" s="581"/>
      <c r="AK993" s="581"/>
      <c r="AL993" s="581"/>
      <c r="AM993" s="581"/>
      <c r="AN993" s="581"/>
      <c r="AO993" s="581"/>
      <c r="AP993" s="581"/>
      <c r="AQ993" s="581"/>
      <c r="AR993" s="581"/>
      <c r="AS993" s="581"/>
      <c r="AT993" s="581"/>
      <c r="AU993" s="581"/>
      <c r="AV993" s="581"/>
      <c r="AW993" s="581"/>
      <c r="AX993" s="581"/>
      <c r="AY993" s="581"/>
      <c r="AZ993" s="581"/>
      <c r="BA993" s="581"/>
      <c r="BB993" s="581"/>
      <c r="BC993" s="581"/>
      <c r="BD993" s="581"/>
      <c r="BE993" s="581"/>
      <c r="BF993" s="581"/>
      <c r="BG993" s="581"/>
      <c r="BH993" s="581"/>
      <c r="BI993" s="581"/>
      <c r="BJ993" s="581"/>
      <c r="BK993" s="581"/>
      <c r="BL993" s="581"/>
      <c r="BM993" s="581"/>
      <c r="BN993" s="581"/>
      <c r="BO993" s="581"/>
      <c r="BP993" s="581"/>
      <c r="BQ993" s="581"/>
      <c r="BR993" s="581"/>
      <c r="BS993" s="581"/>
      <c r="BT993" s="581"/>
      <c r="BU993" s="581"/>
      <c r="BV993" s="581"/>
      <c r="BW993" s="581"/>
      <c r="BX993" s="581"/>
      <c r="BY993" s="581"/>
      <c r="BZ993" s="581"/>
      <c r="CA993" s="581"/>
      <c r="CB993" s="581"/>
      <c r="CC993" s="581"/>
      <c r="CD993" s="581"/>
      <c r="CE993" s="581"/>
      <c r="CF993" s="581"/>
      <c r="CG993" s="581"/>
      <c r="CH993" s="581"/>
      <c r="CI993" s="581"/>
      <c r="CJ993" s="581"/>
      <c r="CK993" s="581"/>
      <c r="CL993" s="581"/>
      <c r="CM993" s="581"/>
      <c r="CN993" s="581"/>
      <c r="CO993" s="581"/>
      <c r="CP993" s="581"/>
      <c r="CQ993" s="581"/>
      <c r="CR993" s="581"/>
      <c r="CS993" s="581"/>
      <c r="CT993" s="581"/>
      <c r="CU993" s="581"/>
      <c r="CV993" s="581"/>
      <c r="CW993" s="581"/>
      <c r="CX993" s="581"/>
      <c r="CY993" s="581"/>
      <c r="CZ993" s="581"/>
      <c r="DA993" s="581"/>
      <c r="DB993" s="581"/>
      <c r="DC993" s="581"/>
      <c r="DD993" s="581"/>
      <c r="DE993" s="581"/>
      <c r="DF993" s="581"/>
      <c r="DG993" s="581"/>
      <c r="DH993" s="581"/>
      <c r="DI993" s="581"/>
      <c r="DJ993" s="581"/>
      <c r="DK993" s="581"/>
      <c r="DL993" s="581"/>
      <c r="DM993" s="581"/>
      <c r="DN993" s="581"/>
      <c r="DO993" s="581"/>
      <c r="DP993" s="581"/>
      <c r="DQ993" s="581"/>
      <c r="DR993" s="581"/>
      <c r="DS993" s="581"/>
      <c r="DT993" s="581"/>
      <c r="DU993" s="581"/>
      <c r="DV993" s="581"/>
      <c r="DW993" s="581"/>
      <c r="DX993" s="581"/>
      <c r="DY993" s="581"/>
      <c r="DZ993" s="581"/>
      <c r="EA993" s="581"/>
      <c r="EB993" s="581"/>
      <c r="EC993" s="581"/>
      <c r="ED993" s="581"/>
      <c r="EE993" s="581"/>
      <c r="EF993" s="581"/>
      <c r="EG993" s="581"/>
      <c r="EH993" s="581"/>
      <c r="EI993" s="581"/>
      <c r="EJ993" s="581"/>
      <c r="EK993" s="581"/>
      <c r="EL993" s="581"/>
      <c r="EM993" s="581"/>
      <c r="EN993" s="581"/>
      <c r="EO993" s="581"/>
      <c r="EP993" s="581"/>
      <c r="EQ993" s="581"/>
      <c r="ER993" s="581"/>
      <c r="ES993" s="581"/>
      <c r="ET993" s="581"/>
      <c r="EU993" s="581"/>
      <c r="EV993" s="581"/>
      <c r="EW993" s="581"/>
      <c r="EX993" s="581"/>
      <c r="EY993" s="581"/>
      <c r="EZ993" s="581"/>
      <c r="FA993" s="581"/>
      <c r="FB993" s="581"/>
      <c r="FC993" s="581"/>
      <c r="FD993" s="581"/>
      <c r="FE993" s="581"/>
    </row>
    <row r="994" spans="1:161">
      <c r="A994" s="581"/>
      <c r="B994" s="581"/>
      <c r="C994" s="581"/>
      <c r="D994" s="581"/>
      <c r="E994" s="581"/>
      <c r="F994" s="581"/>
      <c r="G994" s="581"/>
      <c r="H994" s="581"/>
      <c r="I994" s="581"/>
      <c r="J994" s="581"/>
      <c r="K994" s="581"/>
      <c r="L994" s="581"/>
      <c r="M994" s="581"/>
      <c r="N994" s="581"/>
      <c r="O994" s="581"/>
      <c r="P994" s="581"/>
      <c r="Q994" s="581"/>
      <c r="R994" s="581"/>
      <c r="S994" s="581"/>
      <c r="T994" s="581"/>
      <c r="U994" s="581"/>
      <c r="V994" s="581"/>
      <c r="W994" s="581"/>
      <c r="X994" s="581"/>
      <c r="Y994" s="581"/>
      <c r="Z994" s="581"/>
      <c r="AA994" s="581"/>
      <c r="AB994" s="581"/>
      <c r="AC994" s="581"/>
      <c r="AD994" s="581"/>
      <c r="AE994" s="581"/>
      <c r="AF994" s="581"/>
      <c r="AG994" s="581"/>
      <c r="AH994" s="581"/>
      <c r="AI994" s="581"/>
      <c r="AJ994" s="581"/>
      <c r="AK994" s="581"/>
      <c r="AL994" s="581"/>
      <c r="AM994" s="581"/>
      <c r="AN994" s="581"/>
      <c r="AO994" s="581"/>
      <c r="AP994" s="581"/>
      <c r="AQ994" s="581"/>
      <c r="AR994" s="581"/>
      <c r="AS994" s="581"/>
      <c r="AT994" s="581"/>
      <c r="AU994" s="581"/>
      <c r="AV994" s="581"/>
      <c r="AW994" s="581"/>
      <c r="AX994" s="581"/>
      <c r="AY994" s="581"/>
      <c r="AZ994" s="581"/>
      <c r="BA994" s="581"/>
      <c r="BB994" s="581"/>
      <c r="BC994" s="581"/>
      <c r="BD994" s="581"/>
      <c r="BE994" s="581"/>
      <c r="BF994" s="581"/>
      <c r="BG994" s="581"/>
      <c r="BH994" s="581"/>
      <c r="BI994" s="581"/>
      <c r="BJ994" s="581"/>
      <c r="BK994" s="581"/>
      <c r="BL994" s="581"/>
      <c r="BM994" s="581"/>
      <c r="BN994" s="581"/>
      <c r="BO994" s="581"/>
      <c r="BP994" s="581"/>
      <c r="BQ994" s="581"/>
      <c r="BR994" s="581"/>
      <c r="BS994" s="581"/>
      <c r="BT994" s="581"/>
      <c r="BU994" s="581"/>
      <c r="BV994" s="581"/>
      <c r="BW994" s="581"/>
      <c r="BX994" s="581"/>
      <c r="BY994" s="581"/>
      <c r="BZ994" s="581"/>
      <c r="CA994" s="581"/>
      <c r="CB994" s="581"/>
      <c r="CC994" s="581"/>
      <c r="CD994" s="581"/>
      <c r="CE994" s="581"/>
      <c r="CF994" s="581"/>
      <c r="CG994" s="581"/>
      <c r="CH994" s="581"/>
      <c r="CI994" s="581"/>
      <c r="CJ994" s="581"/>
      <c r="CK994" s="581"/>
      <c r="CL994" s="581"/>
      <c r="CM994" s="581"/>
      <c r="CN994" s="581"/>
      <c r="CO994" s="581"/>
      <c r="CP994" s="581"/>
      <c r="CQ994" s="581"/>
      <c r="CR994" s="581"/>
      <c r="CS994" s="581"/>
      <c r="CT994" s="581"/>
      <c r="CU994" s="581"/>
      <c r="CV994" s="581"/>
      <c r="CW994" s="581"/>
      <c r="CX994" s="581"/>
      <c r="CY994" s="581"/>
      <c r="CZ994" s="581"/>
      <c r="DA994" s="581"/>
      <c r="DB994" s="581"/>
      <c r="DC994" s="581"/>
      <c r="DD994" s="581"/>
      <c r="DE994" s="581"/>
      <c r="DF994" s="581"/>
      <c r="DG994" s="581"/>
      <c r="DH994" s="581"/>
      <c r="DI994" s="581"/>
      <c r="DJ994" s="581"/>
      <c r="DK994" s="581"/>
      <c r="DL994" s="581"/>
      <c r="DM994" s="581"/>
      <c r="DN994" s="581"/>
      <c r="DO994" s="581"/>
      <c r="DP994" s="581"/>
      <c r="DQ994" s="581"/>
      <c r="DR994" s="581"/>
      <c r="DS994" s="581"/>
      <c r="DT994" s="581"/>
      <c r="DU994" s="581"/>
      <c r="DV994" s="581"/>
      <c r="DW994" s="581"/>
      <c r="DX994" s="581"/>
      <c r="DY994" s="581"/>
      <c r="DZ994" s="581"/>
      <c r="EA994" s="581"/>
      <c r="EB994" s="581"/>
      <c r="EC994" s="581"/>
      <c r="ED994" s="581"/>
      <c r="EE994" s="581"/>
      <c r="EF994" s="581"/>
      <c r="EG994" s="581"/>
      <c r="EH994" s="581"/>
      <c r="EI994" s="581"/>
      <c r="EJ994" s="581"/>
      <c r="EK994" s="581"/>
      <c r="EL994" s="581"/>
      <c r="EM994" s="581"/>
      <c r="EN994" s="581"/>
      <c r="EO994" s="581"/>
      <c r="EP994" s="581"/>
      <c r="EQ994" s="581"/>
      <c r="ER994" s="581"/>
      <c r="ES994" s="581"/>
      <c r="ET994" s="581"/>
      <c r="EU994" s="581"/>
      <c r="EV994" s="581"/>
      <c r="EW994" s="581"/>
      <c r="EX994" s="581"/>
      <c r="EY994" s="581"/>
      <c r="EZ994" s="581"/>
      <c r="FA994" s="581"/>
      <c r="FB994" s="581"/>
      <c r="FC994" s="581"/>
      <c r="FD994" s="581"/>
      <c r="FE994" s="581"/>
    </row>
    <row r="995" spans="1:161">
      <c r="A995" s="581"/>
      <c r="B995" s="581"/>
      <c r="C995" s="581"/>
      <c r="D995" s="581"/>
      <c r="E995" s="581"/>
      <c r="F995" s="581"/>
      <c r="G995" s="581"/>
      <c r="H995" s="581"/>
      <c r="I995" s="581"/>
      <c r="J995" s="581"/>
      <c r="K995" s="581"/>
      <c r="L995" s="581"/>
      <c r="M995" s="581"/>
      <c r="N995" s="581"/>
      <c r="O995" s="581"/>
      <c r="P995" s="581"/>
      <c r="Q995" s="581"/>
      <c r="R995" s="581"/>
      <c r="S995" s="581"/>
      <c r="T995" s="581"/>
      <c r="U995" s="581"/>
      <c r="V995" s="581"/>
      <c r="W995" s="581"/>
      <c r="X995" s="581"/>
      <c r="Y995" s="581"/>
      <c r="Z995" s="581"/>
      <c r="AA995" s="581"/>
      <c r="AB995" s="581"/>
      <c r="AC995" s="581"/>
      <c r="AD995" s="581"/>
      <c r="AE995" s="581"/>
      <c r="AF995" s="581"/>
      <c r="AG995" s="581"/>
      <c r="AH995" s="581"/>
      <c r="AI995" s="581"/>
      <c r="AJ995" s="581"/>
      <c r="AK995" s="581"/>
      <c r="AL995" s="581"/>
      <c r="AM995" s="581"/>
      <c r="AN995" s="581"/>
      <c r="AO995" s="581"/>
      <c r="AP995" s="581"/>
      <c r="AQ995" s="581"/>
      <c r="AR995" s="581"/>
      <c r="AS995" s="581"/>
      <c r="AT995" s="581"/>
      <c r="AU995" s="581"/>
      <c r="AV995" s="581"/>
      <c r="AW995" s="581"/>
      <c r="AX995" s="581"/>
      <c r="AY995" s="581"/>
      <c r="AZ995" s="581"/>
      <c r="BA995" s="581"/>
      <c r="BB995" s="581"/>
      <c r="BC995" s="581"/>
      <c r="BD995" s="581"/>
      <c r="BE995" s="581"/>
      <c r="BF995" s="581"/>
      <c r="BG995" s="581"/>
      <c r="BH995" s="581"/>
      <c r="BI995" s="581"/>
      <c r="BJ995" s="581"/>
      <c r="BK995" s="581"/>
      <c r="BL995" s="581"/>
      <c r="BM995" s="581"/>
      <c r="BN995" s="581"/>
      <c r="BO995" s="581"/>
      <c r="BP995" s="581"/>
      <c r="BQ995" s="581"/>
      <c r="BR995" s="581"/>
      <c r="BS995" s="581"/>
      <c r="BT995" s="581"/>
      <c r="BU995" s="581"/>
      <c r="BV995" s="581"/>
      <c r="BW995" s="581"/>
      <c r="BX995" s="581"/>
      <c r="BY995" s="581"/>
      <c r="BZ995" s="581"/>
      <c r="CA995" s="581"/>
      <c r="CB995" s="581"/>
      <c r="CC995" s="581"/>
      <c r="CD995" s="581"/>
      <c r="CE995" s="581"/>
      <c r="CF995" s="581"/>
      <c r="CG995" s="581"/>
      <c r="CH995" s="581"/>
      <c r="CI995" s="581"/>
      <c r="CJ995" s="581"/>
      <c r="CK995" s="581"/>
      <c r="CL995" s="581"/>
      <c r="CM995" s="581"/>
      <c r="CN995" s="581"/>
      <c r="CO995" s="581"/>
      <c r="CP995" s="581"/>
      <c r="CQ995" s="581"/>
      <c r="CR995" s="581"/>
      <c r="CS995" s="581"/>
      <c r="CT995" s="581"/>
      <c r="CU995" s="581"/>
      <c r="CV995" s="581"/>
      <c r="CW995" s="581"/>
      <c r="CX995" s="581"/>
      <c r="CY995" s="581"/>
      <c r="CZ995" s="581"/>
      <c r="DA995" s="581"/>
      <c r="DB995" s="581"/>
      <c r="DC995" s="581"/>
      <c r="DD995" s="581"/>
      <c r="DE995" s="581"/>
      <c r="DF995" s="581"/>
      <c r="DG995" s="581"/>
      <c r="DH995" s="581"/>
      <c r="DI995" s="581"/>
      <c r="DJ995" s="581"/>
      <c r="DK995" s="581"/>
      <c r="DL995" s="581"/>
      <c r="DM995" s="581"/>
      <c r="DN995" s="581"/>
      <c r="DO995" s="581"/>
      <c r="DP995" s="581"/>
      <c r="DQ995" s="581"/>
      <c r="DR995" s="581"/>
      <c r="DS995" s="581"/>
      <c r="DT995" s="581"/>
      <c r="DU995" s="581"/>
      <c r="DV995" s="581"/>
      <c r="DW995" s="581"/>
      <c r="DX995" s="581"/>
      <c r="DY995" s="581"/>
      <c r="DZ995" s="581"/>
      <c r="EA995" s="581"/>
      <c r="EB995" s="581"/>
      <c r="EC995" s="581"/>
      <c r="ED995" s="581"/>
      <c r="EE995" s="581"/>
      <c r="EF995" s="581"/>
      <c r="EG995" s="581"/>
      <c r="EH995" s="581"/>
      <c r="EI995" s="581"/>
      <c r="EJ995" s="581"/>
      <c r="EK995" s="581"/>
      <c r="EL995" s="581"/>
      <c r="EM995" s="581"/>
      <c r="EN995" s="581"/>
      <c r="EO995" s="581"/>
      <c r="EP995" s="581"/>
      <c r="EQ995" s="581"/>
      <c r="ER995" s="581"/>
      <c r="ES995" s="581"/>
      <c r="ET995" s="581"/>
      <c r="EU995" s="581"/>
      <c r="EV995" s="581"/>
      <c r="EW995" s="581"/>
      <c r="EX995" s="581"/>
      <c r="EY995" s="581"/>
      <c r="EZ995" s="581"/>
      <c r="FA995" s="581"/>
      <c r="FB995" s="581"/>
      <c r="FC995" s="581"/>
      <c r="FD995" s="581"/>
      <c r="FE995" s="581"/>
    </row>
    <row r="996" spans="1:161">
      <c r="A996" s="581"/>
      <c r="B996" s="581"/>
      <c r="C996" s="581"/>
      <c r="D996" s="581"/>
      <c r="E996" s="581"/>
      <c r="F996" s="581"/>
      <c r="G996" s="581"/>
      <c r="H996" s="581"/>
      <c r="I996" s="581"/>
      <c r="J996" s="581"/>
      <c r="K996" s="581"/>
      <c r="L996" s="581"/>
      <c r="M996" s="581"/>
      <c r="N996" s="581"/>
      <c r="O996" s="581"/>
      <c r="P996" s="581"/>
      <c r="Q996" s="581"/>
      <c r="R996" s="581"/>
      <c r="S996" s="581"/>
      <c r="T996" s="581"/>
      <c r="U996" s="581"/>
      <c r="V996" s="581"/>
      <c r="W996" s="581"/>
      <c r="X996" s="581"/>
      <c r="Y996" s="581"/>
      <c r="Z996" s="581"/>
      <c r="AA996" s="581"/>
      <c r="AB996" s="581"/>
      <c r="AC996" s="581"/>
      <c r="AD996" s="581"/>
      <c r="AE996" s="581"/>
      <c r="AF996" s="581"/>
      <c r="AG996" s="581"/>
      <c r="AH996" s="581"/>
      <c r="AI996" s="581"/>
      <c r="AJ996" s="581"/>
      <c r="AK996" s="581"/>
      <c r="AL996" s="581"/>
      <c r="AM996" s="581"/>
      <c r="AN996" s="581"/>
      <c r="AO996" s="581"/>
      <c r="AP996" s="581"/>
      <c r="AQ996" s="581"/>
      <c r="AR996" s="581"/>
      <c r="AS996" s="581"/>
      <c r="AT996" s="581"/>
      <c r="AU996" s="581"/>
      <c r="AV996" s="581"/>
      <c r="AW996" s="581"/>
      <c r="AX996" s="581"/>
      <c r="AY996" s="581"/>
      <c r="AZ996" s="581"/>
      <c r="BA996" s="581"/>
      <c r="BB996" s="581"/>
      <c r="BC996" s="581"/>
      <c r="BD996" s="581"/>
      <c r="BE996" s="581"/>
      <c r="BF996" s="581"/>
      <c r="BG996" s="581"/>
      <c r="BH996" s="581"/>
      <c r="BI996" s="581"/>
      <c r="BJ996" s="581"/>
      <c r="BK996" s="581"/>
      <c r="BL996" s="581"/>
      <c r="BM996" s="581"/>
      <c r="BN996" s="581"/>
      <c r="BO996" s="581"/>
      <c r="BP996" s="581"/>
      <c r="BQ996" s="581"/>
      <c r="BR996" s="581"/>
      <c r="BS996" s="581"/>
      <c r="BT996" s="581"/>
      <c r="BU996" s="581"/>
      <c r="BV996" s="581"/>
      <c r="BW996" s="581"/>
      <c r="BX996" s="581"/>
      <c r="BY996" s="581"/>
      <c r="BZ996" s="581"/>
      <c r="CA996" s="581"/>
      <c r="CB996" s="581"/>
      <c r="CC996" s="581"/>
      <c r="CD996" s="581"/>
      <c r="CE996" s="581"/>
      <c r="CF996" s="581"/>
      <c r="CG996" s="581"/>
      <c r="CH996" s="581"/>
      <c r="CI996" s="581"/>
      <c r="CJ996" s="581"/>
      <c r="CK996" s="581"/>
      <c r="CL996" s="581"/>
      <c r="CM996" s="581"/>
      <c r="CN996" s="581"/>
      <c r="CO996" s="581"/>
      <c r="CP996" s="581"/>
      <c r="CQ996" s="581"/>
      <c r="CR996" s="581"/>
      <c r="CS996" s="581"/>
      <c r="CT996" s="581"/>
      <c r="CU996" s="581"/>
      <c r="CV996" s="581"/>
      <c r="CW996" s="581"/>
      <c r="CX996" s="581"/>
      <c r="CY996" s="581"/>
      <c r="CZ996" s="581"/>
      <c r="DA996" s="581"/>
      <c r="DB996" s="581"/>
      <c r="DC996" s="581"/>
      <c r="DD996" s="581"/>
      <c r="DE996" s="581"/>
      <c r="DF996" s="581"/>
      <c r="DG996" s="581"/>
      <c r="DH996" s="581"/>
      <c r="DI996" s="581"/>
      <c r="DJ996" s="581"/>
      <c r="DK996" s="581"/>
      <c r="DL996" s="581"/>
      <c r="DM996" s="581"/>
      <c r="DN996" s="581"/>
      <c r="DO996" s="581"/>
      <c r="DP996" s="581"/>
      <c r="DQ996" s="581"/>
      <c r="DR996" s="581"/>
      <c r="DS996" s="581"/>
      <c r="DT996" s="581"/>
      <c r="DU996" s="581"/>
      <c r="DV996" s="581"/>
      <c r="DW996" s="581"/>
      <c r="DX996" s="581"/>
      <c r="DY996" s="581"/>
      <c r="DZ996" s="581"/>
      <c r="EA996" s="581"/>
      <c r="EB996" s="581"/>
      <c r="EC996" s="581"/>
      <c r="ED996" s="581"/>
      <c r="EE996" s="581"/>
      <c r="EF996" s="581"/>
      <c r="EG996" s="581"/>
      <c r="EH996" s="581"/>
      <c r="EI996" s="581"/>
      <c r="EJ996" s="581"/>
      <c r="EK996" s="581"/>
      <c r="EL996" s="581"/>
      <c r="EM996" s="581"/>
      <c r="EN996" s="581"/>
      <c r="EO996" s="581"/>
      <c r="EP996" s="581"/>
      <c r="EQ996" s="581"/>
      <c r="ER996" s="581"/>
      <c r="ES996" s="581"/>
      <c r="ET996" s="581"/>
      <c r="EU996" s="581"/>
      <c r="EV996" s="581"/>
      <c r="EW996" s="581"/>
      <c r="EX996" s="581"/>
      <c r="EY996" s="581"/>
      <c r="EZ996" s="581"/>
      <c r="FA996" s="581"/>
      <c r="FB996" s="581"/>
      <c r="FC996" s="581"/>
      <c r="FD996" s="581"/>
      <c r="FE996" s="581"/>
    </row>
    <row r="997" spans="1:161">
      <c r="A997" s="581"/>
      <c r="B997" s="581"/>
      <c r="C997" s="581"/>
      <c r="D997" s="581"/>
      <c r="E997" s="581"/>
      <c r="F997" s="581"/>
      <c r="G997" s="581"/>
      <c r="H997" s="581"/>
      <c r="I997" s="581"/>
      <c r="J997" s="581"/>
      <c r="K997" s="581"/>
      <c r="L997" s="581"/>
      <c r="M997" s="581"/>
      <c r="N997" s="581"/>
      <c r="O997" s="581"/>
      <c r="P997" s="581"/>
      <c r="Q997" s="581"/>
      <c r="R997" s="581"/>
      <c r="S997" s="581"/>
      <c r="T997" s="581"/>
      <c r="U997" s="581"/>
      <c r="V997" s="581"/>
      <c r="W997" s="581"/>
      <c r="X997" s="581"/>
      <c r="Y997" s="581"/>
      <c r="Z997" s="581"/>
      <c r="AA997" s="581"/>
      <c r="AB997" s="581"/>
      <c r="AC997" s="581"/>
      <c r="AD997" s="581"/>
      <c r="AE997" s="581"/>
      <c r="AF997" s="581"/>
      <c r="AG997" s="581"/>
      <c r="AH997" s="581"/>
      <c r="AI997" s="581"/>
      <c r="AJ997" s="581"/>
      <c r="AK997" s="581"/>
      <c r="AL997" s="581"/>
      <c r="AM997" s="581"/>
      <c r="AN997" s="581"/>
      <c r="AO997" s="581"/>
      <c r="AP997" s="581"/>
      <c r="AQ997" s="581"/>
      <c r="AR997" s="581"/>
      <c r="AS997" s="581"/>
      <c r="AT997" s="581"/>
      <c r="AU997" s="581"/>
      <c r="AV997" s="581"/>
      <c r="AW997" s="581"/>
      <c r="AX997" s="581"/>
      <c r="AY997" s="581"/>
      <c r="AZ997" s="581"/>
      <c r="BA997" s="581"/>
      <c r="BB997" s="581"/>
      <c r="BC997" s="581"/>
      <c r="BD997" s="581"/>
      <c r="BE997" s="581"/>
      <c r="BF997" s="581"/>
      <c r="BG997" s="581"/>
      <c r="BH997" s="581"/>
      <c r="BI997" s="581"/>
      <c r="BJ997" s="581"/>
      <c r="BK997" s="581"/>
      <c r="BL997" s="581"/>
      <c r="BM997" s="581"/>
      <c r="BN997" s="581"/>
      <c r="BO997" s="581"/>
      <c r="BP997" s="581"/>
      <c r="BQ997" s="581"/>
      <c r="BR997" s="581"/>
      <c r="BS997" s="581"/>
      <c r="BT997" s="581"/>
      <c r="BU997" s="581"/>
      <c r="BV997" s="581"/>
      <c r="BW997" s="581"/>
      <c r="BX997" s="581"/>
      <c r="BY997" s="581"/>
      <c r="BZ997" s="581"/>
      <c r="CA997" s="581"/>
      <c r="CB997" s="581"/>
      <c r="CC997" s="581"/>
      <c r="CD997" s="581"/>
      <c r="CE997" s="581"/>
      <c r="CF997" s="581"/>
      <c r="CG997" s="581"/>
      <c r="CH997" s="581"/>
      <c r="CI997" s="581"/>
      <c r="CJ997" s="581"/>
      <c r="CK997" s="581"/>
      <c r="CL997" s="581"/>
      <c r="CM997" s="581"/>
      <c r="CN997" s="581"/>
      <c r="CO997" s="581"/>
      <c r="CP997" s="581"/>
      <c r="CQ997" s="581"/>
      <c r="CR997" s="581"/>
      <c r="CS997" s="581"/>
      <c r="CT997" s="581"/>
      <c r="CU997" s="581"/>
      <c r="CV997" s="581"/>
      <c r="CW997" s="581"/>
      <c r="CX997" s="581"/>
      <c r="CY997" s="581"/>
      <c r="CZ997" s="581"/>
      <c r="DA997" s="581"/>
      <c r="DB997" s="581"/>
      <c r="DC997" s="581"/>
      <c r="DD997" s="581"/>
      <c r="DE997" s="581"/>
      <c r="DF997" s="581"/>
      <c r="DG997" s="581"/>
      <c r="DH997" s="581"/>
      <c r="DI997" s="581"/>
      <c r="DJ997" s="581"/>
      <c r="DK997" s="581"/>
      <c r="DL997" s="581"/>
      <c r="DM997" s="581"/>
      <c r="DN997" s="581"/>
      <c r="DO997" s="581"/>
      <c r="DP997" s="581"/>
      <c r="DQ997" s="581"/>
      <c r="DR997" s="581"/>
      <c r="DS997" s="581"/>
      <c r="DT997" s="581"/>
      <c r="DU997" s="581"/>
      <c r="DV997" s="581"/>
      <c r="DW997" s="581"/>
      <c r="DX997" s="581"/>
      <c r="DY997" s="581"/>
      <c r="DZ997" s="581"/>
      <c r="EA997" s="581"/>
      <c r="EB997" s="581"/>
      <c r="EC997" s="581"/>
      <c r="ED997" s="581"/>
      <c r="EE997" s="581"/>
      <c r="EF997" s="581"/>
      <c r="EG997" s="581"/>
      <c r="EH997" s="581"/>
      <c r="EI997" s="581"/>
      <c r="EJ997" s="581"/>
      <c r="EK997" s="581"/>
      <c r="EL997" s="581"/>
      <c r="EM997" s="581"/>
      <c r="EN997" s="581"/>
      <c r="EO997" s="581"/>
      <c r="EP997" s="581"/>
      <c r="EQ997" s="581"/>
      <c r="ER997" s="581"/>
      <c r="ES997" s="581"/>
      <c r="ET997" s="581"/>
      <c r="EU997" s="581"/>
      <c r="EV997" s="581"/>
      <c r="EW997" s="581"/>
      <c r="EX997" s="581"/>
      <c r="EY997" s="581"/>
      <c r="EZ997" s="581"/>
      <c r="FA997" s="581"/>
      <c r="FB997" s="581"/>
      <c r="FC997" s="581"/>
      <c r="FD997" s="581"/>
      <c r="FE997" s="581"/>
    </row>
    <row r="998" spans="1:161">
      <c r="A998" s="581"/>
      <c r="B998" s="581"/>
      <c r="C998" s="581"/>
      <c r="D998" s="581"/>
      <c r="E998" s="581"/>
      <c r="F998" s="581"/>
      <c r="G998" s="581"/>
      <c r="H998" s="581"/>
      <c r="I998" s="581"/>
      <c r="J998" s="581"/>
      <c r="K998" s="581"/>
      <c r="L998" s="581"/>
      <c r="M998" s="581"/>
      <c r="N998" s="581"/>
      <c r="O998" s="581"/>
      <c r="P998" s="581"/>
      <c r="Q998" s="581"/>
      <c r="R998" s="581"/>
      <c r="S998" s="581"/>
      <c r="T998" s="581"/>
      <c r="U998" s="581"/>
      <c r="V998" s="581"/>
      <c r="W998" s="581"/>
      <c r="X998" s="581"/>
      <c r="Y998" s="581"/>
      <c r="Z998" s="581"/>
      <c r="AA998" s="581"/>
      <c r="AB998" s="581"/>
      <c r="AC998" s="581"/>
      <c r="AD998" s="581"/>
      <c r="AE998" s="581"/>
      <c r="AF998" s="581"/>
      <c r="AG998" s="581"/>
      <c r="AH998" s="581"/>
      <c r="AI998" s="581"/>
      <c r="AJ998" s="581"/>
      <c r="AK998" s="581"/>
      <c r="AL998" s="581"/>
      <c r="AM998" s="581"/>
      <c r="AN998" s="581"/>
      <c r="AO998" s="581"/>
      <c r="AP998" s="581"/>
      <c r="AQ998" s="581"/>
      <c r="AR998" s="581"/>
      <c r="AS998" s="581"/>
      <c r="AT998" s="581"/>
      <c r="AU998" s="581"/>
      <c r="AV998" s="581"/>
      <c r="AW998" s="581"/>
      <c r="AX998" s="581"/>
      <c r="AY998" s="581"/>
      <c r="AZ998" s="581"/>
      <c r="BA998" s="581"/>
      <c r="BB998" s="581"/>
      <c r="BC998" s="581"/>
      <c r="BD998" s="581"/>
      <c r="BE998" s="581"/>
      <c r="BF998" s="581"/>
      <c r="BG998" s="581"/>
      <c r="BH998" s="581"/>
      <c r="BI998" s="581"/>
      <c r="BJ998" s="581"/>
      <c r="BK998" s="581"/>
      <c r="BL998" s="581"/>
      <c r="BM998" s="581"/>
      <c r="BN998" s="581"/>
      <c r="BO998" s="581"/>
      <c r="BP998" s="581"/>
      <c r="BQ998" s="581"/>
      <c r="BR998" s="581"/>
      <c r="BS998" s="581"/>
      <c r="BT998" s="581"/>
      <c r="BU998" s="581"/>
      <c r="BV998" s="581"/>
      <c r="BW998" s="581"/>
      <c r="BX998" s="581"/>
      <c r="BY998" s="581"/>
      <c r="BZ998" s="581"/>
      <c r="CA998" s="581"/>
      <c r="CB998" s="581"/>
      <c r="CC998" s="581"/>
      <c r="CD998" s="581"/>
      <c r="CE998" s="581"/>
      <c r="CF998" s="581"/>
      <c r="CG998" s="581"/>
      <c r="CH998" s="581"/>
      <c r="CI998" s="581"/>
      <c r="CJ998" s="581"/>
      <c r="CK998" s="581"/>
      <c r="CL998" s="581"/>
      <c r="CM998" s="581"/>
      <c r="CN998" s="581"/>
      <c r="CO998" s="581"/>
      <c r="CP998" s="581"/>
      <c r="CQ998" s="581"/>
      <c r="CR998" s="581"/>
      <c r="CS998" s="581"/>
      <c r="CT998" s="581"/>
      <c r="CU998" s="581"/>
      <c r="CV998" s="581"/>
      <c r="CW998" s="581"/>
      <c r="CX998" s="581"/>
      <c r="CY998" s="581"/>
      <c r="CZ998" s="581"/>
      <c r="DA998" s="581"/>
      <c r="DB998" s="581"/>
      <c r="DC998" s="581"/>
      <c r="DD998" s="581"/>
      <c r="DE998" s="581"/>
      <c r="DF998" s="581"/>
      <c r="DG998" s="581"/>
      <c r="DH998" s="581"/>
      <c r="DI998" s="581"/>
      <c r="DJ998" s="581"/>
      <c r="DK998" s="581"/>
      <c r="DL998" s="581"/>
      <c r="DM998" s="581"/>
      <c r="DN998" s="581"/>
      <c r="DO998" s="581"/>
      <c r="DP998" s="581"/>
      <c r="DQ998" s="581"/>
      <c r="DR998" s="581"/>
      <c r="DS998" s="581"/>
      <c r="DT998" s="581"/>
      <c r="DU998" s="581"/>
      <c r="DV998" s="581"/>
      <c r="DW998" s="581"/>
      <c r="DX998" s="581"/>
      <c r="DY998" s="581"/>
      <c r="DZ998" s="581"/>
      <c r="EA998" s="581"/>
      <c r="EB998" s="581"/>
      <c r="EC998" s="581"/>
      <c r="ED998" s="581"/>
      <c r="EE998" s="581"/>
      <c r="EF998" s="581"/>
      <c r="EG998" s="581"/>
      <c r="EH998" s="581"/>
      <c r="EI998" s="581"/>
      <c r="EJ998" s="581"/>
      <c r="EK998" s="581"/>
      <c r="EL998" s="581"/>
      <c r="EM998" s="581"/>
      <c r="EN998" s="581"/>
      <c r="EO998" s="581"/>
      <c r="EP998" s="581"/>
      <c r="EQ998" s="581"/>
      <c r="ER998" s="581"/>
      <c r="ES998" s="581"/>
      <c r="ET998" s="581"/>
      <c r="EU998" s="581"/>
      <c r="EV998" s="581"/>
      <c r="EW998" s="581"/>
      <c r="EX998" s="581"/>
      <c r="EY998" s="581"/>
      <c r="EZ998" s="581"/>
      <c r="FA998" s="581"/>
      <c r="FB998" s="581"/>
      <c r="FC998" s="581"/>
      <c r="FD998" s="581"/>
      <c r="FE998" s="581"/>
    </row>
    <row r="999" spans="1:161">
      <c r="A999" s="581"/>
      <c r="B999" s="581"/>
      <c r="C999" s="581"/>
      <c r="D999" s="581"/>
      <c r="E999" s="581"/>
      <c r="F999" s="581"/>
      <c r="G999" s="581"/>
      <c r="H999" s="581"/>
      <c r="I999" s="581"/>
      <c r="J999" s="581"/>
      <c r="K999" s="581"/>
      <c r="L999" s="581"/>
      <c r="M999" s="581"/>
      <c r="N999" s="581"/>
      <c r="O999" s="581"/>
      <c r="P999" s="581"/>
      <c r="Q999" s="581"/>
      <c r="R999" s="581"/>
      <c r="S999" s="581"/>
      <c r="T999" s="581"/>
      <c r="U999" s="581"/>
      <c r="V999" s="581"/>
      <c r="W999" s="581"/>
      <c r="X999" s="581"/>
      <c r="Y999" s="581"/>
      <c r="Z999" s="581"/>
      <c r="AA999" s="581"/>
      <c r="AB999" s="581"/>
      <c r="AC999" s="581"/>
      <c r="AD999" s="581"/>
      <c r="AE999" s="581"/>
      <c r="AF999" s="581"/>
      <c r="AG999" s="581"/>
      <c r="AH999" s="581"/>
      <c r="AI999" s="581"/>
      <c r="AJ999" s="581"/>
      <c r="AK999" s="581"/>
      <c r="AL999" s="581"/>
      <c r="AM999" s="581"/>
      <c r="AN999" s="581"/>
      <c r="AO999" s="581"/>
      <c r="AP999" s="581"/>
      <c r="AQ999" s="581"/>
      <c r="AR999" s="581"/>
      <c r="AS999" s="581"/>
      <c r="AT999" s="581"/>
      <c r="AU999" s="581"/>
      <c r="AV999" s="581"/>
      <c r="AW999" s="581"/>
      <c r="AX999" s="581"/>
      <c r="AY999" s="581"/>
      <c r="AZ999" s="581"/>
      <c r="BA999" s="581"/>
      <c r="BB999" s="581"/>
      <c r="BC999" s="581"/>
      <c r="BD999" s="581"/>
      <c r="BE999" s="581"/>
      <c r="BF999" s="581"/>
      <c r="BG999" s="581"/>
      <c r="BH999" s="581"/>
      <c r="BI999" s="581"/>
      <c r="BJ999" s="581"/>
      <c r="BK999" s="581"/>
      <c r="BL999" s="581"/>
      <c r="BM999" s="581"/>
      <c r="BN999" s="581"/>
      <c r="BO999" s="581"/>
      <c r="BP999" s="581"/>
      <c r="BQ999" s="581"/>
      <c r="BR999" s="581"/>
      <c r="BS999" s="581"/>
      <c r="BT999" s="581"/>
      <c r="BU999" s="581"/>
      <c r="BV999" s="581"/>
      <c r="BW999" s="581"/>
      <c r="BX999" s="581"/>
      <c r="BY999" s="581"/>
      <c r="BZ999" s="581"/>
      <c r="CA999" s="581"/>
      <c r="CB999" s="581"/>
      <c r="CC999" s="581"/>
      <c r="CD999" s="581"/>
      <c r="CE999" s="581"/>
      <c r="CF999" s="581"/>
      <c r="CG999" s="581"/>
      <c r="CH999" s="581"/>
      <c r="CI999" s="581"/>
      <c r="CJ999" s="581"/>
      <c r="CK999" s="581"/>
      <c r="CL999" s="581"/>
      <c r="CM999" s="581"/>
      <c r="CN999" s="581"/>
      <c r="CO999" s="581"/>
      <c r="CP999" s="581"/>
      <c r="CQ999" s="581"/>
      <c r="CR999" s="581"/>
      <c r="CS999" s="581"/>
      <c r="CT999" s="581"/>
      <c r="CU999" s="581"/>
      <c r="CV999" s="581"/>
      <c r="CW999" s="581"/>
      <c r="CX999" s="581"/>
      <c r="CY999" s="581"/>
      <c r="CZ999" s="581"/>
      <c r="DA999" s="581"/>
      <c r="DB999" s="581"/>
      <c r="DC999" s="581"/>
      <c r="DD999" s="581"/>
      <c r="DE999" s="581"/>
      <c r="DF999" s="581"/>
      <c r="DG999" s="581"/>
      <c r="DH999" s="581"/>
      <c r="DI999" s="581"/>
      <c r="DJ999" s="581"/>
      <c r="DK999" s="581"/>
      <c r="DL999" s="581"/>
      <c r="DM999" s="581"/>
      <c r="DN999" s="581"/>
      <c r="DO999" s="581"/>
      <c r="DP999" s="581"/>
      <c r="DQ999" s="581"/>
      <c r="DR999" s="581"/>
      <c r="DS999" s="581"/>
      <c r="DT999" s="581"/>
      <c r="DU999" s="581"/>
      <c r="DV999" s="581"/>
      <c r="DW999" s="581"/>
      <c r="DX999" s="581"/>
      <c r="DY999" s="581"/>
      <c r="DZ999" s="581"/>
      <c r="EA999" s="581"/>
      <c r="EB999" s="581"/>
      <c r="EC999" s="581"/>
      <c r="ED999" s="581"/>
      <c r="EE999" s="581"/>
      <c r="EF999" s="581"/>
      <c r="EG999" s="581"/>
      <c r="EH999" s="581"/>
      <c r="EI999" s="581"/>
      <c r="EJ999" s="581"/>
      <c r="EK999" s="581"/>
      <c r="EL999" s="581"/>
      <c r="EM999" s="581"/>
      <c r="EN999" s="581"/>
      <c r="EO999" s="581"/>
      <c r="EP999" s="581"/>
      <c r="EQ999" s="581"/>
      <c r="ER999" s="581"/>
      <c r="ES999" s="581"/>
      <c r="ET999" s="581"/>
      <c r="EU999" s="581"/>
      <c r="EV999" s="581"/>
      <c r="EW999" s="581"/>
      <c r="EX999" s="581"/>
      <c r="EY999" s="581"/>
      <c r="EZ999" s="581"/>
      <c r="FA999" s="581"/>
      <c r="FB999" s="581"/>
      <c r="FC999" s="581"/>
      <c r="FD999" s="581"/>
      <c r="FE999" s="581"/>
    </row>
    <row r="1000" spans="1:161">
      <c r="A1000" s="581"/>
      <c r="B1000" s="581"/>
      <c r="C1000" s="581"/>
      <c r="D1000" s="581"/>
      <c r="E1000" s="581"/>
      <c r="F1000" s="581"/>
      <c r="G1000" s="581"/>
      <c r="H1000" s="581"/>
      <c r="I1000" s="581"/>
      <c r="J1000" s="581"/>
      <c r="K1000" s="581"/>
      <c r="L1000" s="581"/>
      <c r="M1000" s="581"/>
      <c r="N1000" s="581"/>
      <c r="O1000" s="581"/>
      <c r="P1000" s="581"/>
      <c r="Q1000" s="581"/>
      <c r="R1000" s="581"/>
      <c r="S1000" s="581"/>
      <c r="T1000" s="581"/>
      <c r="U1000" s="581"/>
      <c r="V1000" s="581"/>
      <c r="W1000" s="581"/>
      <c r="X1000" s="581"/>
      <c r="Y1000" s="581"/>
      <c r="Z1000" s="581"/>
      <c r="AA1000" s="581"/>
      <c r="AB1000" s="581"/>
      <c r="AC1000" s="581"/>
      <c r="AD1000" s="581"/>
      <c r="AE1000" s="581"/>
      <c r="AF1000" s="581"/>
      <c r="AG1000" s="581"/>
      <c r="AH1000" s="581"/>
      <c r="AI1000" s="581"/>
      <c r="AJ1000" s="581"/>
      <c r="AK1000" s="581"/>
      <c r="AL1000" s="581"/>
      <c r="AM1000" s="581"/>
      <c r="AN1000" s="581"/>
      <c r="AO1000" s="581"/>
      <c r="AP1000" s="581"/>
      <c r="AQ1000" s="581"/>
      <c r="AR1000" s="581"/>
      <c r="AS1000" s="581"/>
      <c r="AT1000" s="581"/>
      <c r="AU1000" s="581"/>
      <c r="AV1000" s="581"/>
      <c r="AW1000" s="581"/>
      <c r="AX1000" s="581"/>
      <c r="AY1000" s="581"/>
      <c r="AZ1000" s="581"/>
      <c r="BA1000" s="581"/>
      <c r="BB1000" s="581"/>
      <c r="BC1000" s="581"/>
      <c r="BD1000" s="581"/>
      <c r="BE1000" s="581"/>
      <c r="BF1000" s="581"/>
      <c r="BG1000" s="581"/>
      <c r="BH1000" s="581"/>
      <c r="BI1000" s="581"/>
      <c r="BJ1000" s="581"/>
      <c r="BK1000" s="581"/>
      <c r="BL1000" s="581"/>
      <c r="BM1000" s="581"/>
      <c r="BN1000" s="581"/>
      <c r="BO1000" s="581"/>
      <c r="BP1000" s="581"/>
      <c r="BQ1000" s="581"/>
      <c r="BR1000" s="581"/>
      <c r="BS1000" s="581"/>
      <c r="BT1000" s="581"/>
      <c r="BU1000" s="581"/>
      <c r="BV1000" s="581"/>
      <c r="BW1000" s="581"/>
      <c r="BX1000" s="581"/>
      <c r="BY1000" s="581"/>
      <c r="BZ1000" s="581"/>
      <c r="CA1000" s="581"/>
      <c r="CB1000" s="581"/>
      <c r="CC1000" s="581"/>
      <c r="CD1000" s="581"/>
      <c r="CE1000" s="581"/>
      <c r="CF1000" s="581"/>
      <c r="CG1000" s="581"/>
      <c r="CH1000" s="581"/>
      <c r="CI1000" s="581"/>
      <c r="CJ1000" s="581"/>
      <c r="CK1000" s="581"/>
      <c r="CL1000" s="581"/>
      <c r="CM1000" s="581"/>
      <c r="CN1000" s="581"/>
      <c r="CO1000" s="581"/>
      <c r="CP1000" s="581"/>
      <c r="CQ1000" s="581"/>
      <c r="CR1000" s="581"/>
      <c r="CS1000" s="581"/>
      <c r="CT1000" s="581"/>
      <c r="CU1000" s="581"/>
      <c r="CV1000" s="581"/>
      <c r="CW1000" s="581"/>
      <c r="CX1000" s="581"/>
      <c r="CY1000" s="581"/>
      <c r="CZ1000" s="581"/>
      <c r="DA1000" s="581"/>
      <c r="DB1000" s="581"/>
      <c r="DC1000" s="581"/>
      <c r="DD1000" s="581"/>
      <c r="DE1000" s="581"/>
      <c r="DF1000" s="581"/>
      <c r="DG1000" s="581"/>
      <c r="DH1000" s="581"/>
      <c r="DI1000" s="581"/>
      <c r="DJ1000" s="581"/>
      <c r="DK1000" s="581"/>
      <c r="DL1000" s="581"/>
      <c r="DM1000" s="581"/>
      <c r="DN1000" s="581"/>
      <c r="DO1000" s="581"/>
      <c r="DP1000" s="581"/>
      <c r="DQ1000" s="581"/>
      <c r="DR1000" s="581"/>
      <c r="DS1000" s="581"/>
      <c r="DT1000" s="581"/>
      <c r="DU1000" s="581"/>
      <c r="DV1000" s="581"/>
      <c r="DW1000" s="581"/>
      <c r="DX1000" s="581"/>
      <c r="DY1000" s="581"/>
      <c r="DZ1000" s="581"/>
      <c r="EA1000" s="581"/>
      <c r="EB1000" s="581"/>
      <c r="EC1000" s="581"/>
      <c r="ED1000" s="581"/>
      <c r="EE1000" s="581"/>
      <c r="EF1000" s="581"/>
      <c r="EG1000" s="581"/>
      <c r="EH1000" s="581"/>
      <c r="EI1000" s="581"/>
      <c r="EJ1000" s="581"/>
      <c r="EK1000" s="581"/>
      <c r="EL1000" s="581"/>
      <c r="EM1000" s="581"/>
      <c r="EN1000" s="581"/>
      <c r="EO1000" s="581"/>
      <c r="EP1000" s="581"/>
      <c r="EQ1000" s="581"/>
      <c r="ER1000" s="581"/>
      <c r="ES1000" s="581"/>
      <c r="ET1000" s="581"/>
      <c r="EU1000" s="581"/>
      <c r="EV1000" s="581"/>
      <c r="EW1000" s="581"/>
      <c r="EX1000" s="581"/>
      <c r="EY1000" s="581"/>
      <c r="EZ1000" s="581"/>
      <c r="FA1000" s="581"/>
      <c r="FB1000" s="581"/>
      <c r="FC1000" s="581"/>
      <c r="FD1000" s="581"/>
      <c r="FE1000" s="581"/>
    </row>
    <row r="1001" spans="1:161">
      <c r="A1001" s="581"/>
      <c r="B1001" s="581"/>
      <c r="C1001" s="581"/>
      <c r="D1001" s="581"/>
      <c r="E1001" s="581"/>
      <c r="F1001" s="581"/>
      <c r="G1001" s="581"/>
      <c r="H1001" s="581"/>
      <c r="I1001" s="581"/>
      <c r="J1001" s="581"/>
      <c r="K1001" s="581"/>
      <c r="L1001" s="581"/>
      <c r="M1001" s="581"/>
      <c r="N1001" s="581"/>
      <c r="O1001" s="581"/>
      <c r="P1001" s="581"/>
      <c r="Q1001" s="581"/>
      <c r="R1001" s="581"/>
      <c r="S1001" s="581"/>
      <c r="T1001" s="581"/>
      <c r="U1001" s="581"/>
      <c r="V1001" s="581"/>
      <c r="W1001" s="581"/>
      <c r="X1001" s="581"/>
      <c r="Y1001" s="581"/>
      <c r="Z1001" s="581"/>
      <c r="AA1001" s="581"/>
      <c r="AB1001" s="581"/>
      <c r="AC1001" s="581"/>
      <c r="AD1001" s="581"/>
      <c r="AE1001" s="581"/>
      <c r="AF1001" s="581"/>
      <c r="AG1001" s="581"/>
      <c r="AH1001" s="581"/>
      <c r="AI1001" s="581"/>
      <c r="AJ1001" s="581"/>
      <c r="AK1001" s="581"/>
      <c r="AL1001" s="581"/>
      <c r="AM1001" s="581"/>
      <c r="AN1001" s="581"/>
      <c r="AO1001" s="581"/>
      <c r="AP1001" s="581"/>
      <c r="AQ1001" s="581"/>
      <c r="AR1001" s="581"/>
      <c r="AS1001" s="581"/>
      <c r="AT1001" s="581"/>
      <c r="AU1001" s="581"/>
      <c r="AV1001" s="581"/>
      <c r="AW1001" s="581"/>
      <c r="AX1001" s="581"/>
      <c r="AY1001" s="581"/>
      <c r="AZ1001" s="581"/>
      <c r="BA1001" s="581"/>
      <c r="BB1001" s="581"/>
      <c r="BC1001" s="581"/>
      <c r="BD1001" s="581"/>
      <c r="BE1001" s="581"/>
      <c r="BF1001" s="581"/>
      <c r="BG1001" s="581"/>
      <c r="BH1001" s="581"/>
      <c r="BI1001" s="581"/>
      <c r="BJ1001" s="581"/>
      <c r="BK1001" s="581"/>
      <c r="BL1001" s="581"/>
      <c r="BM1001" s="581"/>
      <c r="BN1001" s="581"/>
      <c r="BO1001" s="581"/>
      <c r="BP1001" s="581"/>
      <c r="BQ1001" s="581"/>
      <c r="BR1001" s="581"/>
      <c r="BS1001" s="581"/>
      <c r="BT1001" s="581"/>
      <c r="BU1001" s="581"/>
      <c r="BV1001" s="581"/>
      <c r="BW1001" s="581"/>
      <c r="BX1001" s="581"/>
      <c r="BY1001" s="581"/>
      <c r="BZ1001" s="581"/>
      <c r="CA1001" s="581"/>
      <c r="CB1001" s="581"/>
      <c r="CC1001" s="581"/>
      <c r="CD1001" s="581"/>
      <c r="CE1001" s="581"/>
      <c r="CF1001" s="581"/>
      <c r="CG1001" s="581"/>
      <c r="CH1001" s="581"/>
      <c r="CI1001" s="581"/>
      <c r="CJ1001" s="581"/>
      <c r="CK1001" s="581"/>
      <c r="CL1001" s="581"/>
      <c r="CM1001" s="581"/>
      <c r="CN1001" s="581"/>
      <c r="CO1001" s="581"/>
      <c r="CP1001" s="581"/>
      <c r="CQ1001" s="581"/>
      <c r="CR1001" s="581"/>
      <c r="CS1001" s="581"/>
      <c r="CT1001" s="581"/>
      <c r="CU1001" s="581"/>
      <c r="CV1001" s="581"/>
      <c r="CW1001" s="581"/>
      <c r="CX1001" s="581"/>
      <c r="CY1001" s="581"/>
      <c r="CZ1001" s="581"/>
      <c r="DA1001" s="581"/>
      <c r="DB1001" s="581"/>
      <c r="DC1001" s="581"/>
      <c r="DD1001" s="581"/>
      <c r="DE1001" s="581"/>
      <c r="DF1001" s="581"/>
      <c r="DG1001" s="581"/>
      <c r="DH1001" s="581"/>
      <c r="DI1001" s="581"/>
      <c r="DJ1001" s="581"/>
      <c r="DK1001" s="581"/>
      <c r="DL1001" s="581"/>
      <c r="DM1001" s="581"/>
      <c r="DN1001" s="581"/>
      <c r="DO1001" s="581"/>
      <c r="DP1001" s="581"/>
      <c r="DQ1001" s="581"/>
      <c r="DR1001" s="581"/>
      <c r="DS1001" s="581"/>
      <c r="DT1001" s="581"/>
      <c r="DU1001" s="581"/>
      <c r="DV1001" s="581"/>
      <c r="DW1001" s="581"/>
      <c r="DX1001" s="581"/>
      <c r="DY1001" s="581"/>
      <c r="DZ1001" s="581"/>
      <c r="EA1001" s="581"/>
      <c r="EB1001" s="581"/>
      <c r="EC1001" s="581"/>
      <c r="ED1001" s="581"/>
      <c r="EE1001" s="581"/>
      <c r="EF1001" s="581"/>
      <c r="EG1001" s="581"/>
      <c r="EH1001" s="581"/>
      <c r="EI1001" s="581"/>
      <c r="EJ1001" s="581"/>
      <c r="EK1001" s="581"/>
      <c r="EL1001" s="581"/>
      <c r="EM1001" s="581"/>
      <c r="EN1001" s="581"/>
      <c r="EO1001" s="581"/>
      <c r="EP1001" s="581"/>
      <c r="EQ1001" s="581"/>
      <c r="ER1001" s="581"/>
      <c r="ES1001" s="581"/>
      <c r="ET1001" s="581"/>
      <c r="EU1001" s="581"/>
      <c r="EV1001" s="581"/>
      <c r="EW1001" s="581"/>
      <c r="EX1001" s="581"/>
      <c r="EY1001" s="581"/>
      <c r="EZ1001" s="581"/>
      <c r="FA1001" s="581"/>
      <c r="FB1001" s="581"/>
      <c r="FC1001" s="581"/>
      <c r="FD1001" s="581"/>
      <c r="FE1001" s="581"/>
    </row>
    <row r="1002" spans="1:161">
      <c r="A1002" s="581"/>
      <c r="B1002" s="581"/>
      <c r="C1002" s="581"/>
      <c r="D1002" s="581"/>
      <c r="E1002" s="581"/>
      <c r="F1002" s="581"/>
      <c r="G1002" s="581"/>
      <c r="H1002" s="581"/>
      <c r="I1002" s="581"/>
      <c r="J1002" s="581"/>
      <c r="K1002" s="581"/>
      <c r="L1002" s="581"/>
      <c r="M1002" s="581"/>
      <c r="N1002" s="581"/>
      <c r="O1002" s="581"/>
      <c r="P1002" s="581"/>
      <c r="Q1002" s="581"/>
      <c r="R1002" s="581"/>
      <c r="S1002" s="581"/>
      <c r="T1002" s="581"/>
      <c r="U1002" s="581"/>
      <c r="V1002" s="581"/>
      <c r="W1002" s="581"/>
      <c r="X1002" s="581"/>
      <c r="Y1002" s="581"/>
      <c r="Z1002" s="581"/>
      <c r="AA1002" s="581"/>
      <c r="AB1002" s="581"/>
      <c r="AC1002" s="581"/>
      <c r="AD1002" s="581"/>
      <c r="AE1002" s="581"/>
      <c r="AF1002" s="581"/>
      <c r="AG1002" s="581"/>
      <c r="AH1002" s="581"/>
      <c r="AI1002" s="581"/>
      <c r="AJ1002" s="581"/>
      <c r="AK1002" s="581"/>
      <c r="AL1002" s="581"/>
      <c r="AM1002" s="581"/>
      <c r="AN1002" s="581"/>
      <c r="AO1002" s="581"/>
      <c r="AP1002" s="581"/>
      <c r="AQ1002" s="581"/>
      <c r="AR1002" s="581"/>
      <c r="AS1002" s="581"/>
      <c r="AT1002" s="581"/>
      <c r="AU1002" s="581"/>
      <c r="AV1002" s="581"/>
      <c r="AW1002" s="581"/>
      <c r="AX1002" s="581"/>
      <c r="AY1002" s="581"/>
      <c r="AZ1002" s="581"/>
      <c r="BA1002" s="581"/>
      <c r="BB1002" s="581"/>
      <c r="BC1002" s="581"/>
      <c r="BD1002" s="581"/>
      <c r="BE1002" s="581"/>
      <c r="BF1002" s="581"/>
      <c r="BG1002" s="581"/>
      <c r="BH1002" s="581"/>
      <c r="BI1002" s="581"/>
      <c r="BJ1002" s="581"/>
      <c r="BK1002" s="581"/>
      <c r="BL1002" s="581"/>
      <c r="BM1002" s="581"/>
      <c r="BN1002" s="581"/>
      <c r="BO1002" s="581"/>
      <c r="BP1002" s="581"/>
      <c r="BQ1002" s="581"/>
      <c r="BR1002" s="581"/>
      <c r="BS1002" s="581"/>
      <c r="BT1002" s="581"/>
      <c r="BU1002" s="581"/>
      <c r="BV1002" s="581"/>
      <c r="BW1002" s="581"/>
      <c r="BX1002" s="581"/>
      <c r="BY1002" s="581"/>
      <c r="BZ1002" s="581"/>
      <c r="CA1002" s="581"/>
      <c r="CB1002" s="581"/>
      <c r="CC1002" s="581"/>
      <c r="CD1002" s="581"/>
      <c r="CE1002" s="581"/>
      <c r="CF1002" s="581"/>
      <c r="CG1002" s="581"/>
      <c r="CH1002" s="581"/>
      <c r="CI1002" s="581"/>
      <c r="CJ1002" s="581"/>
      <c r="CK1002" s="581"/>
      <c r="CL1002" s="581"/>
      <c r="CM1002" s="581"/>
      <c r="CN1002" s="581"/>
      <c r="CO1002" s="581"/>
      <c r="CP1002" s="581"/>
      <c r="CQ1002" s="581"/>
      <c r="CR1002" s="581"/>
      <c r="CS1002" s="581"/>
      <c r="CT1002" s="581"/>
      <c r="CU1002" s="581"/>
      <c r="CV1002" s="581"/>
      <c r="CW1002" s="581"/>
      <c r="CX1002" s="581"/>
      <c r="CY1002" s="581"/>
      <c r="CZ1002" s="581"/>
      <c r="DA1002" s="581"/>
      <c r="DB1002" s="581"/>
      <c r="DC1002" s="581"/>
      <c r="DD1002" s="581"/>
      <c r="DE1002" s="581"/>
      <c r="DF1002" s="581"/>
      <c r="DG1002" s="581"/>
      <c r="DH1002" s="581"/>
      <c r="DI1002" s="581"/>
      <c r="DJ1002" s="581"/>
      <c r="DK1002" s="581"/>
      <c r="DL1002" s="581"/>
      <c r="DM1002" s="581"/>
      <c r="DN1002" s="581"/>
      <c r="DO1002" s="581"/>
      <c r="DP1002" s="581"/>
      <c r="DQ1002" s="581"/>
      <c r="DR1002" s="581"/>
      <c r="DS1002" s="581"/>
      <c r="DT1002" s="581"/>
      <c r="DU1002" s="581"/>
      <c r="DV1002" s="581"/>
      <c r="DW1002" s="581"/>
      <c r="DX1002" s="581"/>
      <c r="DY1002" s="581"/>
      <c r="DZ1002" s="581"/>
      <c r="EA1002" s="581"/>
      <c r="EB1002" s="581"/>
      <c r="EC1002" s="581"/>
      <c r="ED1002" s="581"/>
      <c r="EE1002" s="581"/>
      <c r="EF1002" s="581"/>
      <c r="EG1002" s="581"/>
      <c r="EH1002" s="581"/>
      <c r="EI1002" s="581"/>
      <c r="EJ1002" s="581"/>
      <c r="EK1002" s="581"/>
      <c r="EL1002" s="581"/>
      <c r="EM1002" s="581"/>
      <c r="EN1002" s="581"/>
      <c r="EO1002" s="581"/>
      <c r="EP1002" s="581"/>
      <c r="EQ1002" s="581"/>
      <c r="ER1002" s="581"/>
      <c r="ES1002" s="581"/>
      <c r="ET1002" s="581"/>
      <c r="EU1002" s="581"/>
      <c r="EV1002" s="581"/>
      <c r="EW1002" s="581"/>
      <c r="EX1002" s="581"/>
      <c r="EY1002" s="581"/>
      <c r="EZ1002" s="581"/>
      <c r="FA1002" s="581"/>
      <c r="FB1002" s="581"/>
      <c r="FC1002" s="581"/>
      <c r="FD1002" s="581"/>
      <c r="FE1002" s="581"/>
    </row>
    <row r="1003" spans="1:161">
      <c r="A1003" s="581"/>
      <c r="B1003" s="581"/>
      <c r="C1003" s="581"/>
      <c r="D1003" s="581"/>
      <c r="E1003" s="581"/>
      <c r="F1003" s="581"/>
      <c r="G1003" s="581"/>
      <c r="H1003" s="581"/>
      <c r="I1003" s="581"/>
      <c r="J1003" s="581"/>
      <c r="K1003" s="581"/>
      <c r="L1003" s="581"/>
      <c r="M1003" s="581"/>
      <c r="N1003" s="581"/>
      <c r="O1003" s="581"/>
      <c r="P1003" s="581"/>
      <c r="Q1003" s="581"/>
      <c r="R1003" s="581"/>
      <c r="S1003" s="581"/>
      <c r="T1003" s="581"/>
      <c r="U1003" s="581"/>
      <c r="V1003" s="581"/>
      <c r="W1003" s="581"/>
      <c r="X1003" s="581"/>
      <c r="Y1003" s="581"/>
      <c r="Z1003" s="581"/>
      <c r="AA1003" s="581"/>
      <c r="AB1003" s="581"/>
      <c r="AC1003" s="581"/>
      <c r="AD1003" s="581"/>
      <c r="AE1003" s="581"/>
      <c r="AF1003" s="581"/>
      <c r="AG1003" s="581"/>
      <c r="AH1003" s="581"/>
      <c r="AI1003" s="581"/>
      <c r="AJ1003" s="581"/>
      <c r="AK1003" s="581"/>
      <c r="AL1003" s="581"/>
      <c r="AM1003" s="581"/>
      <c r="AN1003" s="581"/>
      <c r="AO1003" s="581"/>
      <c r="AP1003" s="581"/>
      <c r="AQ1003" s="581"/>
      <c r="AR1003" s="581"/>
      <c r="AS1003" s="581"/>
      <c r="AT1003" s="581"/>
      <c r="AU1003" s="581"/>
      <c r="AV1003" s="581"/>
      <c r="AW1003" s="581"/>
      <c r="AX1003" s="581"/>
      <c r="AY1003" s="581"/>
      <c r="AZ1003" s="581"/>
      <c r="BA1003" s="581"/>
      <c r="BB1003" s="581"/>
      <c r="BC1003" s="581"/>
      <c r="BD1003" s="581"/>
      <c r="BE1003" s="581"/>
      <c r="BF1003" s="581"/>
      <c r="BG1003" s="581"/>
      <c r="BH1003" s="581"/>
      <c r="BI1003" s="581"/>
      <c r="BJ1003" s="581"/>
      <c r="BK1003" s="581"/>
      <c r="BL1003" s="581"/>
      <c r="BM1003" s="581"/>
      <c r="BN1003" s="581"/>
      <c r="BO1003" s="581"/>
      <c r="BP1003" s="581"/>
      <c r="BQ1003" s="581"/>
      <c r="BR1003" s="581"/>
      <c r="BS1003" s="581"/>
      <c r="BT1003" s="581"/>
      <c r="BU1003" s="581"/>
      <c r="BV1003" s="581"/>
      <c r="BW1003" s="581"/>
      <c r="BX1003" s="581"/>
      <c r="BY1003" s="581"/>
      <c r="BZ1003" s="581"/>
      <c r="CA1003" s="581"/>
      <c r="CB1003" s="581"/>
      <c r="CC1003" s="581"/>
      <c r="CD1003" s="581"/>
      <c r="CE1003" s="581"/>
      <c r="CF1003" s="581"/>
      <c r="CG1003" s="581"/>
      <c r="CH1003" s="581"/>
      <c r="CI1003" s="581"/>
      <c r="CJ1003" s="581"/>
      <c r="CK1003" s="581"/>
      <c r="CL1003" s="581"/>
      <c r="CM1003" s="581"/>
      <c r="CN1003" s="581"/>
      <c r="CO1003" s="581"/>
      <c r="CP1003" s="581"/>
      <c r="CQ1003" s="581"/>
      <c r="CR1003" s="581"/>
      <c r="CS1003" s="581"/>
      <c r="CT1003" s="581"/>
      <c r="CU1003" s="581"/>
      <c r="CV1003" s="581"/>
      <c r="CW1003" s="581"/>
      <c r="CX1003" s="581"/>
      <c r="CY1003" s="581"/>
      <c r="CZ1003" s="581"/>
      <c r="DA1003" s="581"/>
      <c r="DB1003" s="581"/>
      <c r="DC1003" s="581"/>
      <c r="DD1003" s="581"/>
      <c r="DE1003" s="581"/>
      <c r="DF1003" s="581"/>
      <c r="DG1003" s="581"/>
      <c r="DH1003" s="581"/>
      <c r="DI1003" s="581"/>
      <c r="DJ1003" s="581"/>
      <c r="DK1003" s="581"/>
      <c r="DL1003" s="581"/>
      <c r="DM1003" s="581"/>
      <c r="DN1003" s="581"/>
      <c r="DO1003" s="581"/>
      <c r="DP1003" s="581"/>
      <c r="DQ1003" s="581"/>
      <c r="DR1003" s="581"/>
      <c r="DS1003" s="581"/>
      <c r="DT1003" s="581"/>
      <c r="DU1003" s="581"/>
      <c r="DV1003" s="581"/>
      <c r="DW1003" s="581"/>
      <c r="DX1003" s="581"/>
      <c r="DY1003" s="581"/>
      <c r="DZ1003" s="581"/>
      <c r="EA1003" s="581"/>
      <c r="EB1003" s="581"/>
      <c r="EC1003" s="581"/>
      <c r="ED1003" s="581"/>
      <c r="EE1003" s="581"/>
      <c r="EF1003" s="581"/>
      <c r="EG1003" s="581"/>
      <c r="EH1003" s="581"/>
      <c r="EI1003" s="581"/>
      <c r="EJ1003" s="581"/>
      <c r="EK1003" s="581"/>
      <c r="EL1003" s="581"/>
      <c r="EM1003" s="581"/>
      <c r="EN1003" s="581"/>
      <c r="EO1003" s="581"/>
      <c r="EP1003" s="581"/>
      <c r="EQ1003" s="581"/>
      <c r="ER1003" s="581"/>
      <c r="ES1003" s="581"/>
      <c r="ET1003" s="581"/>
      <c r="EU1003" s="581"/>
      <c r="EV1003" s="581"/>
      <c r="EW1003" s="581"/>
      <c r="EX1003" s="581"/>
      <c r="EY1003" s="581"/>
      <c r="EZ1003" s="581"/>
      <c r="FA1003" s="581"/>
      <c r="FB1003" s="581"/>
      <c r="FC1003" s="581"/>
      <c r="FD1003" s="581"/>
      <c r="FE1003" s="581"/>
    </row>
    <row r="1004" spans="1:161">
      <c r="A1004" s="581"/>
      <c r="B1004" s="581"/>
      <c r="C1004" s="581"/>
      <c r="D1004" s="581"/>
      <c r="E1004" s="581"/>
      <c r="F1004" s="581"/>
      <c r="G1004" s="581"/>
      <c r="H1004" s="581"/>
      <c r="I1004" s="581"/>
      <c r="J1004" s="581"/>
      <c r="K1004" s="581"/>
      <c r="L1004" s="581"/>
      <c r="M1004" s="581"/>
      <c r="N1004" s="581"/>
      <c r="O1004" s="581"/>
      <c r="P1004" s="581"/>
      <c r="Q1004" s="581"/>
      <c r="R1004" s="581"/>
      <c r="S1004" s="581"/>
      <c r="T1004" s="581"/>
      <c r="U1004" s="581"/>
      <c r="V1004" s="581"/>
      <c r="W1004" s="581"/>
      <c r="X1004" s="581"/>
      <c r="Y1004" s="581"/>
      <c r="Z1004" s="581"/>
      <c r="AA1004" s="581"/>
      <c r="AB1004" s="581"/>
      <c r="AC1004" s="581"/>
      <c r="AD1004" s="581"/>
      <c r="AE1004" s="581"/>
      <c r="AF1004" s="581"/>
      <c r="AG1004" s="581"/>
      <c r="AH1004" s="581"/>
      <c r="AI1004" s="581"/>
      <c r="AJ1004" s="581"/>
      <c r="AK1004" s="581"/>
      <c r="AL1004" s="581"/>
      <c r="AM1004" s="581"/>
      <c r="AN1004" s="581"/>
      <c r="AO1004" s="581"/>
      <c r="AP1004" s="581"/>
      <c r="AQ1004" s="581"/>
      <c r="AR1004" s="581"/>
      <c r="AS1004" s="581"/>
      <c r="AT1004" s="581"/>
      <c r="AU1004" s="581"/>
      <c r="AV1004" s="581"/>
      <c r="AW1004" s="581"/>
      <c r="AX1004" s="581"/>
      <c r="AY1004" s="581"/>
      <c r="AZ1004" s="581"/>
      <c r="BA1004" s="581"/>
      <c r="BB1004" s="581"/>
      <c r="BC1004" s="581"/>
      <c r="BD1004" s="581"/>
      <c r="BE1004" s="581"/>
      <c r="BF1004" s="581"/>
      <c r="BG1004" s="581"/>
      <c r="BH1004" s="581"/>
      <c r="BI1004" s="581"/>
      <c r="BJ1004" s="581"/>
      <c r="BK1004" s="581"/>
      <c r="BL1004" s="581"/>
      <c r="BM1004" s="581"/>
      <c r="BN1004" s="581"/>
      <c r="BO1004" s="581"/>
      <c r="BP1004" s="581"/>
      <c r="BQ1004" s="581"/>
      <c r="BR1004" s="581"/>
      <c r="BS1004" s="581"/>
      <c r="BT1004" s="581"/>
      <c r="BU1004" s="581"/>
      <c r="BV1004" s="581"/>
      <c r="BW1004" s="581"/>
      <c r="BX1004" s="581"/>
      <c r="BY1004" s="581"/>
      <c r="BZ1004" s="581"/>
      <c r="CA1004" s="581"/>
      <c r="CB1004" s="581"/>
      <c r="CC1004" s="581"/>
      <c r="CD1004" s="581"/>
      <c r="CE1004" s="581"/>
      <c r="CF1004" s="581"/>
      <c r="CG1004" s="581"/>
      <c r="CH1004" s="581"/>
      <c r="CI1004" s="581"/>
      <c r="CJ1004" s="581"/>
      <c r="CK1004" s="581"/>
      <c r="CL1004" s="581"/>
      <c r="CM1004" s="581"/>
      <c r="CN1004" s="581"/>
      <c r="CO1004" s="581"/>
      <c r="CP1004" s="581"/>
      <c r="CQ1004" s="581"/>
      <c r="CR1004" s="581"/>
      <c r="CS1004" s="581"/>
      <c r="CT1004" s="581"/>
      <c r="CU1004" s="581"/>
      <c r="CV1004" s="581"/>
      <c r="CW1004" s="581"/>
      <c r="CX1004" s="581"/>
      <c r="CY1004" s="581"/>
      <c r="CZ1004" s="581"/>
      <c r="DA1004" s="581"/>
      <c r="DB1004" s="581"/>
      <c r="DC1004" s="581"/>
      <c r="DD1004" s="581"/>
      <c r="DE1004" s="581"/>
      <c r="DF1004" s="581"/>
      <c r="DG1004" s="581"/>
      <c r="DH1004" s="581"/>
      <c r="DI1004" s="581"/>
      <c r="DJ1004" s="581"/>
      <c r="DK1004" s="581"/>
      <c r="DL1004" s="581"/>
      <c r="DM1004" s="581"/>
      <c r="DN1004" s="581"/>
      <c r="DO1004" s="581"/>
      <c r="DP1004" s="581"/>
      <c r="DQ1004" s="581"/>
      <c r="DR1004" s="581"/>
      <c r="DS1004" s="581"/>
      <c r="DT1004" s="581"/>
      <c r="DU1004" s="581"/>
      <c r="DV1004" s="581"/>
      <c r="DW1004" s="581"/>
      <c r="DX1004" s="581"/>
      <c r="DY1004" s="581"/>
      <c r="DZ1004" s="581"/>
      <c r="EA1004" s="581"/>
      <c r="EB1004" s="581"/>
      <c r="EC1004" s="581"/>
      <c r="ED1004" s="581"/>
      <c r="EE1004" s="581"/>
      <c r="EF1004" s="581"/>
      <c r="EG1004" s="581"/>
      <c r="EH1004" s="581"/>
      <c r="EI1004" s="581"/>
      <c r="EJ1004" s="581"/>
      <c r="EK1004" s="581"/>
      <c r="EL1004" s="581"/>
      <c r="EM1004" s="581"/>
      <c r="EN1004" s="581"/>
      <c r="EO1004" s="581"/>
      <c r="EP1004" s="581"/>
      <c r="EQ1004" s="581"/>
      <c r="ER1004" s="581"/>
      <c r="ES1004" s="581"/>
      <c r="ET1004" s="581"/>
      <c r="EU1004" s="581"/>
      <c r="EV1004" s="581"/>
      <c r="EW1004" s="581"/>
      <c r="EX1004" s="581"/>
      <c r="EY1004" s="581"/>
      <c r="EZ1004" s="581"/>
      <c r="FA1004" s="581"/>
      <c r="FB1004" s="581"/>
      <c r="FC1004" s="581"/>
      <c r="FD1004" s="581"/>
      <c r="FE1004" s="581"/>
    </row>
    <row r="1005" spans="1:161">
      <c r="A1005" s="581"/>
      <c r="B1005" s="581"/>
      <c r="C1005" s="581"/>
      <c r="D1005" s="581"/>
      <c r="E1005" s="581"/>
      <c r="F1005" s="581"/>
      <c r="G1005" s="581"/>
      <c r="H1005" s="581"/>
      <c r="I1005" s="581"/>
      <c r="J1005" s="581"/>
      <c r="K1005" s="581"/>
      <c r="L1005" s="581"/>
      <c r="M1005" s="581"/>
      <c r="N1005" s="581"/>
      <c r="O1005" s="581"/>
      <c r="P1005" s="581"/>
      <c r="Q1005" s="581"/>
      <c r="R1005" s="581"/>
      <c r="S1005" s="581"/>
      <c r="T1005" s="581"/>
      <c r="U1005" s="581"/>
      <c r="V1005" s="581"/>
      <c r="W1005" s="581"/>
      <c r="X1005" s="581"/>
      <c r="Y1005" s="581"/>
      <c r="Z1005" s="581"/>
      <c r="AA1005" s="581"/>
      <c r="AB1005" s="581"/>
      <c r="AC1005" s="581"/>
      <c r="AD1005" s="581"/>
      <c r="AE1005" s="581"/>
      <c r="AF1005" s="581"/>
      <c r="AG1005" s="581"/>
      <c r="AH1005" s="581"/>
      <c r="AI1005" s="581"/>
      <c r="AJ1005" s="581"/>
      <c r="AK1005" s="581"/>
      <c r="AL1005" s="581"/>
      <c r="AM1005" s="581"/>
      <c r="AN1005" s="581"/>
      <c r="AO1005" s="581"/>
      <c r="AP1005" s="581"/>
      <c r="AQ1005" s="581"/>
      <c r="AR1005" s="581"/>
      <c r="AS1005" s="581"/>
      <c r="AT1005" s="581"/>
      <c r="AU1005" s="581"/>
      <c r="AV1005" s="581"/>
      <c r="AW1005" s="581"/>
      <c r="AX1005" s="581"/>
      <c r="AY1005" s="581"/>
      <c r="AZ1005" s="581"/>
      <c r="BA1005" s="581"/>
      <c r="BB1005" s="581"/>
      <c r="BC1005" s="581"/>
      <c r="BD1005" s="581"/>
      <c r="BE1005" s="581"/>
      <c r="BF1005" s="581"/>
      <c r="BG1005" s="581"/>
      <c r="BH1005" s="581"/>
      <c r="BI1005" s="581"/>
      <c r="BJ1005" s="581"/>
      <c r="BK1005" s="581"/>
      <c r="BL1005" s="581"/>
      <c r="BM1005" s="581"/>
      <c r="BN1005" s="581"/>
      <c r="BO1005" s="581"/>
      <c r="BP1005" s="581"/>
      <c r="BQ1005" s="581"/>
      <c r="BR1005" s="581"/>
      <c r="BS1005" s="581"/>
      <c r="BT1005" s="581"/>
      <c r="BU1005" s="581"/>
      <c r="BV1005" s="581"/>
      <c r="BW1005" s="581"/>
      <c r="BX1005" s="581"/>
      <c r="BY1005" s="581"/>
      <c r="BZ1005" s="581"/>
      <c r="CA1005" s="581"/>
      <c r="CB1005" s="581"/>
      <c r="CC1005" s="581"/>
      <c r="CD1005" s="581"/>
      <c r="CE1005" s="581"/>
      <c r="CF1005" s="581"/>
      <c r="CG1005" s="581"/>
      <c r="CH1005" s="581"/>
      <c r="CI1005" s="581"/>
      <c r="CJ1005" s="581"/>
      <c r="CK1005" s="581"/>
      <c r="CL1005" s="581"/>
      <c r="CM1005" s="581"/>
      <c r="CN1005" s="581"/>
      <c r="CO1005" s="581"/>
      <c r="CP1005" s="581"/>
      <c r="CQ1005" s="581"/>
      <c r="CR1005" s="581"/>
      <c r="CS1005" s="581"/>
      <c r="CT1005" s="581"/>
      <c r="CU1005" s="581"/>
      <c r="CV1005" s="581"/>
      <c r="CW1005" s="581"/>
      <c r="CX1005" s="581"/>
      <c r="CY1005" s="581"/>
      <c r="CZ1005" s="581"/>
      <c r="DA1005" s="581"/>
      <c r="DB1005" s="581"/>
      <c r="DC1005" s="581"/>
      <c r="DD1005" s="581"/>
      <c r="DE1005" s="581"/>
      <c r="DF1005" s="581"/>
      <c r="DG1005" s="581"/>
      <c r="DH1005" s="581"/>
      <c r="DI1005" s="581"/>
      <c r="DJ1005" s="581"/>
      <c r="DK1005" s="581"/>
      <c r="DL1005" s="581"/>
      <c r="DM1005" s="581"/>
      <c r="DN1005" s="581"/>
      <c r="DO1005" s="581"/>
      <c r="DP1005" s="581"/>
      <c r="DQ1005" s="581"/>
      <c r="DR1005" s="581"/>
      <c r="DS1005" s="581"/>
      <c r="DT1005" s="581"/>
      <c r="DU1005" s="581"/>
      <c r="DV1005" s="581"/>
      <c r="DW1005" s="581"/>
      <c r="DX1005" s="581"/>
      <c r="DY1005" s="581"/>
      <c r="DZ1005" s="581"/>
      <c r="EA1005" s="581"/>
      <c r="EB1005" s="581"/>
      <c r="EC1005" s="581"/>
      <c r="ED1005" s="581"/>
      <c r="EE1005" s="581"/>
      <c r="EF1005" s="581"/>
      <c r="EG1005" s="581"/>
      <c r="EH1005" s="581"/>
      <c r="EI1005" s="581"/>
      <c r="EJ1005" s="581"/>
      <c r="EK1005" s="581"/>
      <c r="EL1005" s="581"/>
      <c r="EM1005" s="581"/>
      <c r="EN1005" s="581"/>
      <c r="EO1005" s="581"/>
      <c r="EP1005" s="581"/>
      <c r="EQ1005" s="581"/>
      <c r="ER1005" s="581"/>
      <c r="ES1005" s="581"/>
      <c r="ET1005" s="581"/>
      <c r="EU1005" s="581"/>
      <c r="EV1005" s="581"/>
      <c r="EW1005" s="581"/>
      <c r="EX1005" s="581"/>
      <c r="EY1005" s="581"/>
      <c r="EZ1005" s="581"/>
      <c r="FA1005" s="581"/>
      <c r="FB1005" s="581"/>
      <c r="FC1005" s="581"/>
      <c r="FD1005" s="581"/>
      <c r="FE1005" s="581"/>
    </row>
    <row r="1006" spans="1:161">
      <c r="A1006" s="581"/>
      <c r="B1006" s="581"/>
      <c r="C1006" s="581"/>
      <c r="D1006" s="581"/>
      <c r="E1006" s="581"/>
      <c r="F1006" s="581"/>
      <c r="G1006" s="581"/>
      <c r="H1006" s="581"/>
      <c r="I1006" s="581"/>
      <c r="J1006" s="581"/>
      <c r="K1006" s="581"/>
      <c r="L1006" s="581"/>
      <c r="M1006" s="581"/>
      <c r="N1006" s="581"/>
      <c r="O1006" s="581"/>
      <c r="P1006" s="581"/>
      <c r="Q1006" s="581"/>
      <c r="R1006" s="581"/>
      <c r="S1006" s="581"/>
      <c r="T1006" s="581"/>
      <c r="U1006" s="581"/>
      <c r="V1006" s="581"/>
      <c r="W1006" s="581"/>
      <c r="X1006" s="581"/>
      <c r="Y1006" s="581"/>
      <c r="Z1006" s="581"/>
      <c r="AA1006" s="581"/>
      <c r="AB1006" s="581"/>
      <c r="AC1006" s="581"/>
      <c r="AD1006" s="581"/>
      <c r="AE1006" s="581"/>
      <c r="AF1006" s="581"/>
      <c r="AG1006" s="581"/>
      <c r="AH1006" s="581"/>
      <c r="AI1006" s="581"/>
      <c r="AJ1006" s="581"/>
      <c r="AK1006" s="581"/>
      <c r="AL1006" s="581"/>
      <c r="AM1006" s="581"/>
      <c r="AN1006" s="581"/>
      <c r="AO1006" s="581"/>
      <c r="AP1006" s="581"/>
      <c r="AQ1006" s="581"/>
      <c r="AR1006" s="581"/>
      <c r="AS1006" s="581"/>
      <c r="AT1006" s="581"/>
      <c r="AU1006" s="581"/>
      <c r="AV1006" s="581"/>
      <c r="AW1006" s="581"/>
      <c r="AX1006" s="581"/>
      <c r="AY1006" s="581"/>
      <c r="AZ1006" s="581"/>
      <c r="BA1006" s="581"/>
      <c r="BB1006" s="581"/>
      <c r="BC1006" s="581"/>
      <c r="BD1006" s="581"/>
      <c r="BE1006" s="581"/>
      <c r="BF1006" s="581"/>
      <c r="BG1006" s="581"/>
      <c r="BH1006" s="581"/>
      <c r="BI1006" s="581"/>
      <c r="BJ1006" s="581"/>
      <c r="BK1006" s="581"/>
      <c r="BL1006" s="581"/>
      <c r="BM1006" s="581"/>
      <c r="BN1006" s="581"/>
      <c r="BO1006" s="581"/>
      <c r="BP1006" s="581"/>
      <c r="BQ1006" s="581"/>
      <c r="BR1006" s="581"/>
      <c r="BS1006" s="581"/>
      <c r="BT1006" s="581"/>
      <c r="BU1006" s="581"/>
      <c r="BV1006" s="581"/>
      <c r="BW1006" s="581"/>
      <c r="BX1006" s="581"/>
      <c r="BY1006" s="581"/>
      <c r="BZ1006" s="581"/>
      <c r="CA1006" s="581"/>
      <c r="CB1006" s="581"/>
      <c r="CC1006" s="581"/>
      <c r="CD1006" s="581"/>
      <c r="CE1006" s="581"/>
      <c r="CF1006" s="581"/>
      <c r="CG1006" s="581"/>
      <c r="CH1006" s="581"/>
      <c r="CI1006" s="581"/>
      <c r="CJ1006" s="581"/>
      <c r="CK1006" s="581"/>
      <c r="CL1006" s="581"/>
      <c r="CM1006" s="581"/>
      <c r="CN1006" s="581"/>
      <c r="CO1006" s="581"/>
      <c r="CP1006" s="581"/>
      <c r="CQ1006" s="581"/>
      <c r="CR1006" s="581"/>
      <c r="CS1006" s="581"/>
      <c r="CT1006" s="581"/>
      <c r="CU1006" s="581"/>
      <c r="CV1006" s="581"/>
      <c r="CW1006" s="581"/>
      <c r="CX1006" s="581"/>
      <c r="CY1006" s="581"/>
      <c r="CZ1006" s="581"/>
      <c r="DA1006" s="581"/>
      <c r="DB1006" s="581"/>
      <c r="DC1006" s="581"/>
      <c r="DD1006" s="581"/>
      <c r="DE1006" s="581"/>
      <c r="DF1006" s="581"/>
      <c r="DG1006" s="581"/>
      <c r="DH1006" s="581"/>
      <c r="DI1006" s="581"/>
      <c r="DJ1006" s="581"/>
      <c r="DK1006" s="581"/>
      <c r="DL1006" s="581"/>
      <c r="DM1006" s="581"/>
      <c r="DN1006" s="581"/>
      <c r="DO1006" s="581"/>
      <c r="DP1006" s="581"/>
      <c r="DQ1006" s="581"/>
      <c r="DR1006" s="581"/>
      <c r="DS1006" s="581"/>
      <c r="DT1006" s="581"/>
      <c r="DU1006" s="581"/>
      <c r="DV1006" s="581"/>
      <c r="DW1006" s="581"/>
      <c r="DX1006" s="581"/>
      <c r="DY1006" s="581"/>
      <c r="DZ1006" s="581"/>
      <c r="EA1006" s="581"/>
      <c r="EB1006" s="581"/>
      <c r="EC1006" s="581"/>
      <c r="ED1006" s="581"/>
      <c r="EE1006" s="581"/>
      <c r="EF1006" s="581"/>
      <c r="EG1006" s="581"/>
      <c r="EH1006" s="581"/>
      <c r="EI1006" s="581"/>
      <c r="EJ1006" s="581"/>
      <c r="EK1006" s="581"/>
      <c r="EL1006" s="581"/>
      <c r="EM1006" s="581"/>
      <c r="EN1006" s="581"/>
      <c r="EO1006" s="581"/>
      <c r="EP1006" s="581"/>
      <c r="EQ1006" s="581"/>
      <c r="ER1006" s="581"/>
      <c r="ES1006" s="581"/>
      <c r="ET1006" s="581"/>
      <c r="EU1006" s="581"/>
      <c r="EV1006" s="581"/>
      <c r="EW1006" s="581"/>
      <c r="EX1006" s="581"/>
      <c r="EY1006" s="581"/>
      <c r="EZ1006" s="581"/>
      <c r="FA1006" s="581"/>
      <c r="FB1006" s="581"/>
      <c r="FC1006" s="581"/>
      <c r="FD1006" s="581"/>
      <c r="FE1006" s="581"/>
    </row>
    <row r="1007" spans="1:161">
      <c r="A1007" s="581"/>
      <c r="B1007" s="581"/>
      <c r="C1007" s="581"/>
      <c r="D1007" s="581"/>
      <c r="E1007" s="581"/>
      <c r="F1007" s="581"/>
      <c r="G1007" s="581"/>
      <c r="H1007" s="581"/>
      <c r="I1007" s="581"/>
      <c r="J1007" s="581"/>
      <c r="K1007" s="581"/>
      <c r="L1007" s="581"/>
      <c r="M1007" s="581"/>
      <c r="N1007" s="581"/>
      <c r="O1007" s="581"/>
      <c r="P1007" s="581"/>
      <c r="Q1007" s="581"/>
      <c r="R1007" s="581"/>
      <c r="S1007" s="581"/>
      <c r="T1007" s="581"/>
      <c r="U1007" s="581"/>
      <c r="V1007" s="581"/>
      <c r="W1007" s="581"/>
      <c r="X1007" s="581"/>
      <c r="Y1007" s="581"/>
      <c r="Z1007" s="581"/>
      <c r="AA1007" s="581"/>
      <c r="AB1007" s="581"/>
      <c r="AC1007" s="581"/>
      <c r="AD1007" s="581"/>
      <c r="AE1007" s="581"/>
      <c r="AF1007" s="581"/>
      <c r="AG1007" s="581"/>
      <c r="AH1007" s="581"/>
      <c r="AI1007" s="581"/>
      <c r="AJ1007" s="581"/>
      <c r="AK1007" s="581"/>
      <c r="AL1007" s="581"/>
      <c r="AM1007" s="581"/>
      <c r="AN1007" s="581"/>
      <c r="AO1007" s="581"/>
      <c r="AP1007" s="581"/>
      <c r="AQ1007" s="581"/>
      <c r="AR1007" s="581"/>
      <c r="AS1007" s="581"/>
      <c r="AT1007" s="581"/>
      <c r="AU1007" s="581"/>
      <c r="AV1007" s="581"/>
      <c r="AW1007" s="581"/>
      <c r="AX1007" s="581"/>
      <c r="AY1007" s="581"/>
      <c r="AZ1007" s="581"/>
      <c r="BA1007" s="581"/>
      <c r="BB1007" s="581"/>
      <c r="BC1007" s="581"/>
      <c r="BD1007" s="581"/>
      <c r="BE1007" s="581"/>
      <c r="BF1007" s="581"/>
      <c r="BG1007" s="581"/>
      <c r="BH1007" s="581"/>
      <c r="BI1007" s="581"/>
      <c r="BJ1007" s="581"/>
      <c r="BK1007" s="581"/>
      <c r="BL1007" s="581"/>
      <c r="BM1007" s="581"/>
      <c r="BN1007" s="581"/>
      <c r="BO1007" s="581"/>
      <c r="BP1007" s="581"/>
      <c r="BQ1007" s="581"/>
      <c r="BR1007" s="581"/>
      <c r="BS1007" s="581"/>
      <c r="BT1007" s="581"/>
      <c r="BU1007" s="581"/>
      <c r="BV1007" s="581"/>
      <c r="BW1007" s="581"/>
      <c r="BX1007" s="581"/>
      <c r="BY1007" s="581"/>
      <c r="BZ1007" s="581"/>
      <c r="CA1007" s="581"/>
      <c r="CB1007" s="581"/>
      <c r="CC1007" s="581"/>
      <c r="CD1007" s="581"/>
      <c r="CE1007" s="581"/>
      <c r="CF1007" s="581"/>
      <c r="CG1007" s="581"/>
      <c r="CH1007" s="581"/>
      <c r="CI1007" s="581"/>
      <c r="CJ1007" s="581"/>
      <c r="CK1007" s="581"/>
      <c r="CL1007" s="581"/>
      <c r="CM1007" s="581"/>
      <c r="CN1007" s="581"/>
      <c r="CO1007" s="581"/>
      <c r="CP1007" s="581"/>
      <c r="CQ1007" s="581"/>
      <c r="CR1007" s="581"/>
      <c r="CS1007" s="581"/>
      <c r="CT1007" s="581"/>
      <c r="CU1007" s="581"/>
      <c r="CV1007" s="581"/>
      <c r="CW1007" s="581"/>
      <c r="CX1007" s="581"/>
      <c r="CY1007" s="581"/>
      <c r="CZ1007" s="581"/>
      <c r="DA1007" s="581"/>
      <c r="DB1007" s="581"/>
      <c r="DC1007" s="581"/>
      <c r="DD1007" s="581"/>
      <c r="DE1007" s="581"/>
      <c r="DF1007" s="581"/>
      <c r="DG1007" s="581"/>
      <c r="DH1007" s="581"/>
      <c r="DI1007" s="581"/>
      <c r="DJ1007" s="581"/>
      <c r="DK1007" s="581"/>
      <c r="DL1007" s="581"/>
      <c r="DM1007" s="581"/>
      <c r="DN1007" s="581"/>
      <c r="DO1007" s="581"/>
      <c r="DP1007" s="581"/>
      <c r="DQ1007" s="581"/>
      <c r="DR1007" s="581"/>
      <c r="DS1007" s="581"/>
      <c r="DT1007" s="581"/>
      <c r="DU1007" s="581"/>
      <c r="DV1007" s="581"/>
      <c r="DW1007" s="581"/>
      <c r="DX1007" s="581"/>
      <c r="DY1007" s="581"/>
      <c r="DZ1007" s="581"/>
      <c r="EA1007" s="581"/>
      <c r="EB1007" s="581"/>
      <c r="EC1007" s="581"/>
      <c r="ED1007" s="581"/>
      <c r="EE1007" s="581"/>
      <c r="EF1007" s="581"/>
      <c r="EG1007" s="581"/>
      <c r="EH1007" s="581"/>
      <c r="EI1007" s="581"/>
      <c r="EJ1007" s="581"/>
      <c r="EK1007" s="581"/>
      <c r="EL1007" s="581"/>
      <c r="EM1007" s="581"/>
      <c r="EN1007" s="581"/>
      <c r="EO1007" s="581"/>
      <c r="EP1007" s="581"/>
      <c r="EQ1007" s="581"/>
      <c r="ER1007" s="581"/>
      <c r="ES1007" s="581"/>
      <c r="ET1007" s="581"/>
      <c r="EU1007" s="581"/>
      <c r="EV1007" s="581"/>
      <c r="EW1007" s="581"/>
      <c r="EX1007" s="581"/>
      <c r="EY1007" s="581"/>
      <c r="EZ1007" s="581"/>
      <c r="FA1007" s="581"/>
      <c r="FB1007" s="581"/>
      <c r="FC1007" s="581"/>
      <c r="FD1007" s="581"/>
      <c r="FE1007" s="581"/>
    </row>
    <row r="1008" spans="1:161">
      <c r="A1008" s="581"/>
      <c r="B1008" s="581"/>
      <c r="C1008" s="581"/>
      <c r="D1008" s="581"/>
      <c r="E1008" s="581"/>
      <c r="F1008" s="581"/>
      <c r="G1008" s="581"/>
      <c r="H1008" s="581"/>
      <c r="I1008" s="581"/>
      <c r="J1008" s="581"/>
      <c r="K1008" s="581"/>
      <c r="L1008" s="581"/>
      <c r="M1008" s="581"/>
      <c r="N1008" s="581"/>
      <c r="O1008" s="581"/>
      <c r="P1008" s="581"/>
      <c r="Q1008" s="581"/>
      <c r="R1008" s="581"/>
      <c r="S1008" s="581"/>
      <c r="T1008" s="581"/>
      <c r="U1008" s="581"/>
      <c r="V1008" s="581"/>
      <c r="W1008" s="581"/>
      <c r="X1008" s="581"/>
      <c r="Y1008" s="581"/>
      <c r="Z1008" s="581"/>
      <c r="AA1008" s="581"/>
      <c r="AB1008" s="581"/>
      <c r="AC1008" s="581"/>
      <c r="AD1008" s="581"/>
      <c r="AE1008" s="581"/>
      <c r="AF1008" s="581"/>
      <c r="AG1008" s="581"/>
      <c r="AH1008" s="581"/>
      <c r="AI1008" s="581"/>
      <c r="AJ1008" s="581"/>
      <c r="AK1008" s="581"/>
      <c r="AL1008" s="581"/>
      <c r="AM1008" s="581"/>
      <c r="AN1008" s="581"/>
      <c r="AO1008" s="581"/>
      <c r="AP1008" s="581"/>
      <c r="AQ1008" s="581"/>
      <c r="AR1008" s="581"/>
      <c r="AS1008" s="581"/>
      <c r="AT1008" s="581"/>
      <c r="AU1008" s="581"/>
      <c r="AV1008" s="581"/>
      <c r="AW1008" s="581"/>
      <c r="AX1008" s="581"/>
      <c r="AY1008" s="581"/>
      <c r="AZ1008" s="581"/>
      <c r="BA1008" s="581"/>
      <c r="BB1008" s="581"/>
      <c r="BC1008" s="581"/>
      <c r="BD1008" s="581"/>
      <c r="BE1008" s="581"/>
      <c r="BF1008" s="581"/>
      <c r="BG1008" s="581"/>
      <c r="BH1008" s="581"/>
      <c r="BI1008" s="581"/>
      <c r="BJ1008" s="581"/>
      <c r="BK1008" s="581"/>
      <c r="BL1008" s="581"/>
      <c r="BM1008" s="581"/>
      <c r="BN1008" s="581"/>
      <c r="BO1008" s="581"/>
      <c r="BP1008" s="581"/>
      <c r="BQ1008" s="581"/>
      <c r="BR1008" s="581"/>
      <c r="BS1008" s="581"/>
      <c r="BT1008" s="581"/>
      <c r="BU1008" s="581"/>
      <c r="BV1008" s="581"/>
      <c r="BW1008" s="581"/>
      <c r="BX1008" s="581"/>
      <c r="BY1008" s="581"/>
      <c r="BZ1008" s="581"/>
      <c r="CA1008" s="581"/>
      <c r="CB1008" s="581"/>
      <c r="CC1008" s="581"/>
      <c r="CD1008" s="581"/>
      <c r="CE1008" s="581"/>
      <c r="CF1008" s="581"/>
      <c r="CG1008" s="581"/>
      <c r="CH1008" s="581"/>
      <c r="CI1008" s="581"/>
      <c r="CJ1008" s="581"/>
      <c r="CK1008" s="581"/>
      <c r="CL1008" s="581"/>
      <c r="CM1008" s="581"/>
      <c r="CN1008" s="581"/>
      <c r="CO1008" s="581"/>
      <c r="CP1008" s="581"/>
      <c r="CQ1008" s="581"/>
      <c r="CR1008" s="581"/>
      <c r="CS1008" s="581"/>
      <c r="CT1008" s="581"/>
      <c r="CU1008" s="581"/>
      <c r="CV1008" s="581"/>
      <c r="CW1008" s="581"/>
      <c r="CX1008" s="581"/>
      <c r="CY1008" s="581"/>
      <c r="CZ1008" s="581"/>
      <c r="DA1008" s="581"/>
      <c r="DB1008" s="581"/>
      <c r="DC1008" s="581"/>
      <c r="DD1008" s="581"/>
      <c r="DE1008" s="581"/>
      <c r="DF1008" s="581"/>
      <c r="DG1008" s="581"/>
      <c r="DH1008" s="581"/>
      <c r="DI1008" s="581"/>
      <c r="DJ1008" s="581"/>
      <c r="DK1008" s="581"/>
      <c r="DL1008" s="581"/>
      <c r="DM1008" s="581"/>
      <c r="DN1008" s="581"/>
      <c r="DO1008" s="581"/>
      <c r="DP1008" s="581"/>
      <c r="DQ1008" s="581"/>
      <c r="DR1008" s="581"/>
      <c r="DS1008" s="581"/>
      <c r="DT1008" s="581"/>
      <c r="DU1008" s="581"/>
      <c r="DV1008" s="581"/>
      <c r="DW1008" s="581"/>
      <c r="DX1008" s="581"/>
      <c r="DY1008" s="581"/>
      <c r="DZ1008" s="581"/>
      <c r="EA1008" s="581"/>
      <c r="EB1008" s="581"/>
      <c r="EC1008" s="581"/>
      <c r="ED1008" s="581"/>
      <c r="EE1008" s="581"/>
      <c r="EF1008" s="581"/>
      <c r="EG1008" s="581"/>
      <c r="EH1008" s="581"/>
      <c r="EI1008" s="581"/>
      <c r="EJ1008" s="581"/>
      <c r="EK1008" s="581"/>
      <c r="EL1008" s="581"/>
      <c r="EM1008" s="581"/>
      <c r="EN1008" s="581"/>
      <c r="EO1008" s="581"/>
      <c r="EP1008" s="581"/>
      <c r="EQ1008" s="581"/>
      <c r="ER1008" s="581"/>
      <c r="ES1008" s="581"/>
      <c r="ET1008" s="581"/>
      <c r="EU1008" s="581"/>
      <c r="EV1008" s="581"/>
      <c r="EW1008" s="581"/>
      <c r="EX1008" s="581"/>
      <c r="EY1008" s="581"/>
      <c r="EZ1008" s="581"/>
      <c r="FA1008" s="581"/>
      <c r="FB1008" s="581"/>
      <c r="FC1008" s="581"/>
      <c r="FD1008" s="581"/>
      <c r="FE1008" s="581"/>
    </row>
    <row r="1009" spans="1:161">
      <c r="A1009" s="581"/>
      <c r="B1009" s="581"/>
      <c r="C1009" s="581"/>
      <c r="D1009" s="581"/>
      <c r="E1009" s="581"/>
      <c r="F1009" s="581"/>
      <c r="G1009" s="581"/>
      <c r="H1009" s="581"/>
      <c r="I1009" s="581"/>
      <c r="J1009" s="581"/>
      <c r="K1009" s="581"/>
      <c r="L1009" s="581"/>
      <c r="M1009" s="581"/>
      <c r="N1009" s="581"/>
      <c r="O1009" s="581"/>
      <c r="P1009" s="581"/>
      <c r="Q1009" s="581"/>
      <c r="R1009" s="581"/>
      <c r="S1009" s="581"/>
      <c r="T1009" s="581"/>
      <c r="U1009" s="581"/>
      <c r="V1009" s="581"/>
      <c r="W1009" s="581"/>
      <c r="X1009" s="581"/>
      <c r="Y1009" s="581"/>
      <c r="Z1009" s="581"/>
      <c r="AA1009" s="581"/>
      <c r="AB1009" s="581"/>
      <c r="AC1009" s="581"/>
      <c r="AD1009" s="581"/>
      <c r="AE1009" s="581"/>
      <c r="AF1009" s="581"/>
      <c r="AG1009" s="581"/>
      <c r="AH1009" s="581"/>
      <c r="AI1009" s="581"/>
      <c r="AJ1009" s="581"/>
      <c r="AK1009" s="581"/>
      <c r="AL1009" s="581"/>
      <c r="AM1009" s="581"/>
      <c r="AN1009" s="581"/>
      <c r="AO1009" s="581"/>
      <c r="AP1009" s="581"/>
      <c r="AQ1009" s="581"/>
      <c r="AR1009" s="581"/>
      <c r="AS1009" s="581"/>
      <c r="AT1009" s="581"/>
      <c r="AU1009" s="581"/>
      <c r="AV1009" s="581"/>
      <c r="AW1009" s="581"/>
      <c r="AX1009" s="581"/>
      <c r="AY1009" s="581"/>
      <c r="AZ1009" s="581"/>
      <c r="BA1009" s="581"/>
      <c r="BB1009" s="581"/>
      <c r="BC1009" s="581"/>
      <c r="BD1009" s="581"/>
      <c r="BE1009" s="581"/>
      <c r="BF1009" s="581"/>
      <c r="BG1009" s="581"/>
      <c r="BH1009" s="581"/>
      <c r="BI1009" s="581"/>
      <c r="BJ1009" s="581"/>
      <c r="BK1009" s="581"/>
      <c r="BL1009" s="581"/>
      <c r="BM1009" s="581"/>
      <c r="BN1009" s="581"/>
      <c r="BO1009" s="581"/>
      <c r="BP1009" s="581"/>
      <c r="BQ1009" s="581"/>
      <c r="BR1009" s="581"/>
      <c r="BS1009" s="581"/>
      <c r="BT1009" s="581"/>
      <c r="BU1009" s="581"/>
      <c r="BV1009" s="581"/>
      <c r="BW1009" s="581"/>
      <c r="BX1009" s="581"/>
      <c r="BY1009" s="581"/>
      <c r="BZ1009" s="581"/>
      <c r="CA1009" s="581"/>
      <c r="CB1009" s="581"/>
      <c r="CC1009" s="581"/>
      <c r="CD1009" s="581"/>
      <c r="CE1009" s="581"/>
      <c r="CF1009" s="581"/>
      <c r="CG1009" s="581"/>
      <c r="CH1009" s="581"/>
      <c r="CI1009" s="581"/>
      <c r="CJ1009" s="581"/>
      <c r="CK1009" s="581"/>
      <c r="CL1009" s="581"/>
      <c r="CM1009" s="581"/>
      <c r="CN1009" s="581"/>
      <c r="CO1009" s="581"/>
      <c r="CP1009" s="581"/>
      <c r="CQ1009" s="581"/>
      <c r="CR1009" s="581"/>
      <c r="CS1009" s="581"/>
      <c r="CT1009" s="581"/>
      <c r="CU1009" s="581"/>
      <c r="CV1009" s="581"/>
      <c r="CW1009" s="581"/>
      <c r="CX1009" s="581"/>
      <c r="CY1009" s="581"/>
      <c r="CZ1009" s="581"/>
      <c r="DA1009" s="581"/>
      <c r="DB1009" s="581"/>
      <c r="DC1009" s="581"/>
      <c r="DD1009" s="581"/>
      <c r="DE1009" s="581"/>
      <c r="DF1009" s="581"/>
      <c r="DG1009" s="581"/>
      <c r="DH1009" s="581"/>
      <c r="DI1009" s="581"/>
      <c r="DJ1009" s="581"/>
      <c r="DK1009" s="581"/>
      <c r="DL1009" s="581"/>
      <c r="DM1009" s="581"/>
      <c r="DN1009" s="581"/>
      <c r="DO1009" s="581"/>
      <c r="DP1009" s="581"/>
      <c r="DQ1009" s="581"/>
      <c r="DR1009" s="581"/>
      <c r="DS1009" s="581"/>
      <c r="DT1009" s="581"/>
      <c r="DU1009" s="581"/>
      <c r="DV1009" s="581"/>
      <c r="DW1009" s="581"/>
      <c r="DX1009" s="581"/>
      <c r="DY1009" s="581"/>
      <c r="DZ1009" s="581"/>
      <c r="EA1009" s="581"/>
      <c r="EB1009" s="581"/>
      <c r="EC1009" s="581"/>
      <c r="ED1009" s="581"/>
      <c r="EE1009" s="581"/>
      <c r="EF1009" s="581"/>
      <c r="EG1009" s="581"/>
      <c r="EH1009" s="581"/>
      <c r="EI1009" s="581"/>
      <c r="EJ1009" s="581"/>
      <c r="EK1009" s="581"/>
      <c r="EL1009" s="581"/>
      <c r="EM1009" s="581"/>
      <c r="EN1009" s="581"/>
      <c r="EO1009" s="581"/>
      <c r="EP1009" s="581"/>
      <c r="EQ1009" s="581"/>
      <c r="ER1009" s="581"/>
      <c r="ES1009" s="581"/>
      <c r="ET1009" s="581"/>
      <c r="EU1009" s="581"/>
      <c r="EV1009" s="581"/>
      <c r="EW1009" s="581"/>
      <c r="EX1009" s="581"/>
      <c r="EY1009" s="581"/>
      <c r="EZ1009" s="581"/>
      <c r="FA1009" s="581"/>
      <c r="FB1009" s="581"/>
      <c r="FC1009" s="581"/>
      <c r="FD1009" s="581"/>
      <c r="FE1009" s="581"/>
    </row>
    <row r="1010" spans="1:161">
      <c r="A1010" s="581"/>
      <c r="B1010" s="581"/>
      <c r="C1010" s="581"/>
      <c r="D1010" s="581"/>
      <c r="E1010" s="581"/>
      <c r="F1010" s="581"/>
      <c r="G1010" s="581"/>
      <c r="H1010" s="581"/>
      <c r="I1010" s="581"/>
      <c r="J1010" s="581"/>
      <c r="K1010" s="581"/>
      <c r="L1010" s="581"/>
      <c r="M1010" s="581"/>
      <c r="N1010" s="581"/>
      <c r="O1010" s="581"/>
      <c r="P1010" s="581"/>
      <c r="Q1010" s="581"/>
      <c r="R1010" s="581"/>
      <c r="S1010" s="581"/>
      <c r="T1010" s="581"/>
      <c r="U1010" s="581"/>
      <c r="V1010" s="581"/>
      <c r="W1010" s="581"/>
      <c r="X1010" s="581"/>
      <c r="Y1010" s="581"/>
      <c r="Z1010" s="581"/>
      <c r="AA1010" s="581"/>
      <c r="AB1010" s="581"/>
      <c r="AC1010" s="581"/>
      <c r="AD1010" s="581"/>
      <c r="AE1010" s="581"/>
      <c r="AF1010" s="581"/>
      <c r="AG1010" s="581"/>
      <c r="AH1010" s="581"/>
      <c r="AI1010" s="581"/>
      <c r="AJ1010" s="581"/>
      <c r="AK1010" s="581"/>
      <c r="AL1010" s="581"/>
      <c r="AM1010" s="581"/>
      <c r="AN1010" s="581"/>
      <c r="AO1010" s="581"/>
      <c r="AP1010" s="581"/>
      <c r="AQ1010" s="581"/>
      <c r="AR1010" s="581"/>
      <c r="AS1010" s="581"/>
      <c r="AT1010" s="581"/>
      <c r="AU1010" s="581"/>
      <c r="AV1010" s="581"/>
      <c r="AW1010" s="581"/>
      <c r="AX1010" s="581"/>
      <c r="AY1010" s="581"/>
      <c r="AZ1010" s="581"/>
      <c r="BA1010" s="581"/>
      <c r="BB1010" s="581"/>
      <c r="BC1010" s="581"/>
      <c r="BD1010" s="581"/>
      <c r="BE1010" s="581"/>
      <c r="BF1010" s="581"/>
      <c r="BG1010" s="581"/>
      <c r="BH1010" s="581"/>
      <c r="BI1010" s="581"/>
      <c r="BJ1010" s="581"/>
      <c r="BK1010" s="581"/>
      <c r="BL1010" s="581"/>
      <c r="BM1010" s="581"/>
      <c r="BN1010" s="581"/>
      <c r="BO1010" s="581"/>
      <c r="BP1010" s="581"/>
      <c r="BQ1010" s="581"/>
      <c r="BR1010" s="581"/>
      <c r="BS1010" s="581"/>
      <c r="BT1010" s="581"/>
      <c r="BU1010" s="581"/>
      <c r="BV1010" s="581"/>
      <c r="BW1010" s="581"/>
      <c r="BX1010" s="581"/>
      <c r="BY1010" s="581"/>
      <c r="BZ1010" s="581"/>
      <c r="CA1010" s="581"/>
      <c r="CB1010" s="581"/>
      <c r="CC1010" s="581"/>
      <c r="CD1010" s="581"/>
      <c r="CE1010" s="581"/>
      <c r="CF1010" s="581"/>
      <c r="CG1010" s="581"/>
      <c r="CH1010" s="581"/>
      <c r="CI1010" s="581"/>
      <c r="CJ1010" s="581"/>
      <c r="CK1010" s="581"/>
      <c r="CL1010" s="581"/>
      <c r="CM1010" s="581"/>
      <c r="CN1010" s="581"/>
      <c r="CO1010" s="581"/>
      <c r="CP1010" s="581"/>
      <c r="CQ1010" s="581"/>
      <c r="CR1010" s="581"/>
      <c r="CS1010" s="581"/>
      <c r="CT1010" s="581"/>
      <c r="CU1010" s="581"/>
      <c r="CV1010" s="581"/>
      <c r="CW1010" s="581"/>
      <c r="CX1010" s="581"/>
      <c r="CY1010" s="581"/>
      <c r="CZ1010" s="581"/>
      <c r="DA1010" s="581"/>
      <c r="DB1010" s="581"/>
      <c r="DC1010" s="581"/>
      <c r="DD1010" s="581"/>
      <c r="DE1010" s="581"/>
      <c r="DF1010" s="581"/>
      <c r="DG1010" s="581"/>
      <c r="DH1010" s="581"/>
      <c r="DI1010" s="581"/>
      <c r="DJ1010" s="581"/>
      <c r="DK1010" s="581"/>
      <c r="DL1010" s="581"/>
      <c r="DM1010" s="581"/>
      <c r="DN1010" s="581"/>
      <c r="DO1010" s="581"/>
      <c r="DP1010" s="581"/>
      <c r="DQ1010" s="581"/>
      <c r="DR1010" s="581"/>
      <c r="DS1010" s="581"/>
      <c r="DT1010" s="581"/>
      <c r="DU1010" s="581"/>
      <c r="DV1010" s="581"/>
      <c r="DW1010" s="581"/>
      <c r="DX1010" s="581"/>
      <c r="DY1010" s="581"/>
      <c r="DZ1010" s="581"/>
      <c r="EA1010" s="581"/>
      <c r="EB1010" s="581"/>
      <c r="EC1010" s="581"/>
      <c r="ED1010" s="581"/>
      <c r="EE1010" s="581"/>
      <c r="EF1010" s="581"/>
      <c r="EG1010" s="581"/>
      <c r="EH1010" s="581"/>
      <c r="EI1010" s="581"/>
      <c r="EJ1010" s="581"/>
      <c r="EK1010" s="581"/>
      <c r="EL1010" s="581"/>
      <c r="EM1010" s="581"/>
      <c r="EN1010" s="581"/>
      <c r="EO1010" s="581"/>
      <c r="EP1010" s="581"/>
      <c r="EQ1010" s="581"/>
      <c r="ER1010" s="581"/>
      <c r="ES1010" s="581"/>
      <c r="ET1010" s="581"/>
      <c r="EU1010" s="581"/>
      <c r="EV1010" s="581"/>
      <c r="EW1010" s="581"/>
      <c r="EX1010" s="581"/>
      <c r="EY1010" s="581"/>
      <c r="EZ1010" s="581"/>
      <c r="FA1010" s="581"/>
      <c r="FB1010" s="581"/>
      <c r="FC1010" s="581"/>
      <c r="FD1010" s="581"/>
      <c r="FE1010" s="581"/>
    </row>
    <row r="1011" spans="1:161">
      <c r="A1011" s="581"/>
      <c r="B1011" s="581"/>
      <c r="C1011" s="581"/>
      <c r="D1011" s="581"/>
      <c r="E1011" s="581"/>
      <c r="F1011" s="581"/>
      <c r="G1011" s="581"/>
      <c r="H1011" s="581"/>
      <c r="I1011" s="581"/>
      <c r="J1011" s="581"/>
      <c r="K1011" s="581"/>
      <c r="L1011" s="581"/>
      <c r="M1011" s="581"/>
      <c r="N1011" s="581"/>
      <c r="O1011" s="581"/>
      <c r="P1011" s="581"/>
      <c r="Q1011" s="581"/>
      <c r="R1011" s="581"/>
      <c r="S1011" s="581"/>
      <c r="T1011" s="581"/>
      <c r="U1011" s="581"/>
      <c r="V1011" s="581"/>
      <c r="W1011" s="581"/>
      <c r="X1011" s="581"/>
      <c r="Y1011" s="581"/>
      <c r="Z1011" s="581"/>
      <c r="AA1011" s="581"/>
      <c r="AB1011" s="581"/>
      <c r="AC1011" s="581"/>
      <c r="AD1011" s="581"/>
      <c r="AE1011" s="581"/>
      <c r="AF1011" s="581"/>
      <c r="AG1011" s="581"/>
      <c r="AH1011" s="581"/>
      <c r="AI1011" s="581"/>
      <c r="AJ1011" s="581"/>
      <c r="AK1011" s="581"/>
      <c r="AL1011" s="581"/>
      <c r="AM1011" s="581"/>
      <c r="AN1011" s="581"/>
      <c r="AO1011" s="581"/>
      <c r="AP1011" s="581"/>
      <c r="AQ1011" s="581"/>
      <c r="AR1011" s="581"/>
      <c r="AS1011" s="581"/>
      <c r="AT1011" s="581"/>
      <c r="AU1011" s="581"/>
      <c r="AV1011" s="581"/>
      <c r="AW1011" s="581"/>
      <c r="AX1011" s="581"/>
      <c r="AY1011" s="581"/>
      <c r="AZ1011" s="581"/>
      <c r="BA1011" s="581"/>
      <c r="BB1011" s="581"/>
      <c r="BC1011" s="581"/>
      <c r="BD1011" s="581"/>
      <c r="BE1011" s="581"/>
      <c r="BF1011" s="581"/>
      <c r="BG1011" s="581"/>
      <c r="BH1011" s="581"/>
      <c r="BI1011" s="581"/>
      <c r="BJ1011" s="581"/>
      <c r="BK1011" s="581"/>
      <c r="BL1011" s="581"/>
      <c r="BM1011" s="581"/>
      <c r="BN1011" s="581"/>
      <c r="BO1011" s="581"/>
      <c r="BP1011" s="581"/>
      <c r="BQ1011" s="581"/>
      <c r="BR1011" s="581"/>
      <c r="BS1011" s="581"/>
      <c r="BT1011" s="581"/>
      <c r="BU1011" s="581"/>
      <c r="BV1011" s="581"/>
      <c r="BW1011" s="581"/>
      <c r="BX1011" s="581"/>
      <c r="BY1011" s="581"/>
      <c r="BZ1011" s="581"/>
      <c r="CA1011" s="581"/>
      <c r="CB1011" s="581"/>
      <c r="CC1011" s="581"/>
      <c r="CD1011" s="581"/>
      <c r="CE1011" s="581"/>
      <c r="CF1011" s="581"/>
      <c r="CG1011" s="581"/>
      <c r="CH1011" s="581"/>
      <c r="CI1011" s="581"/>
      <c r="CJ1011" s="581"/>
      <c r="CK1011" s="581"/>
      <c r="CL1011" s="581"/>
      <c r="CM1011" s="581"/>
      <c r="CN1011" s="581"/>
      <c r="CO1011" s="581"/>
      <c r="CP1011" s="581"/>
      <c r="CQ1011" s="581"/>
      <c r="CR1011" s="581"/>
      <c r="CS1011" s="581"/>
      <c r="CT1011" s="581"/>
      <c r="CU1011" s="581"/>
      <c r="CV1011" s="581"/>
      <c r="CW1011" s="581"/>
      <c r="CX1011" s="581"/>
      <c r="CY1011" s="581"/>
      <c r="CZ1011" s="581"/>
      <c r="DA1011" s="581"/>
      <c r="DB1011" s="581"/>
      <c r="DC1011" s="581"/>
      <c r="DD1011" s="581"/>
      <c r="DE1011" s="581"/>
      <c r="DF1011" s="581"/>
      <c r="DG1011" s="581"/>
      <c r="DH1011" s="581"/>
      <c r="DI1011" s="581"/>
      <c r="DJ1011" s="581"/>
      <c r="DK1011" s="581"/>
      <c r="DL1011" s="581"/>
      <c r="DM1011" s="581"/>
      <c r="DN1011" s="581"/>
      <c r="DO1011" s="581"/>
      <c r="DP1011" s="581"/>
      <c r="DQ1011" s="581"/>
      <c r="DR1011" s="581"/>
      <c r="DS1011" s="581"/>
      <c r="DT1011" s="581"/>
      <c r="DU1011" s="581"/>
      <c r="DV1011" s="581"/>
      <c r="DW1011" s="581"/>
      <c r="DX1011" s="581"/>
      <c r="DY1011" s="581"/>
      <c r="DZ1011" s="581"/>
      <c r="EA1011" s="581"/>
      <c r="EB1011" s="581"/>
      <c r="EC1011" s="581"/>
      <c r="ED1011" s="581"/>
      <c r="EE1011" s="581"/>
      <c r="EF1011" s="581"/>
      <c r="EG1011" s="581"/>
      <c r="EH1011" s="581"/>
      <c r="EI1011" s="581"/>
      <c r="EJ1011" s="581"/>
      <c r="EK1011" s="581"/>
      <c r="EL1011" s="581"/>
      <c r="EM1011" s="581"/>
      <c r="EN1011" s="581"/>
      <c r="EO1011" s="581"/>
      <c r="EP1011" s="581"/>
      <c r="EQ1011" s="581"/>
      <c r="ER1011" s="581"/>
      <c r="ES1011" s="581"/>
      <c r="ET1011" s="581"/>
      <c r="EU1011" s="581"/>
      <c r="EV1011" s="581"/>
      <c r="EW1011" s="581"/>
      <c r="EX1011" s="581"/>
      <c r="EY1011" s="581"/>
      <c r="EZ1011" s="581"/>
      <c r="FA1011" s="581"/>
      <c r="FB1011" s="581"/>
      <c r="FC1011" s="581"/>
      <c r="FD1011" s="581"/>
      <c r="FE1011" s="581"/>
    </row>
    <row r="1012" spans="1:161">
      <c r="A1012" s="581"/>
      <c r="B1012" s="581"/>
      <c r="C1012" s="581"/>
      <c r="D1012" s="581"/>
      <c r="E1012" s="581"/>
      <c r="F1012" s="581"/>
      <c r="G1012" s="581"/>
      <c r="H1012" s="581"/>
      <c r="I1012" s="581"/>
      <c r="J1012" s="581"/>
      <c r="K1012" s="581"/>
      <c r="L1012" s="581"/>
      <c r="M1012" s="581"/>
      <c r="N1012" s="581"/>
      <c r="O1012" s="581"/>
      <c r="P1012" s="581"/>
      <c r="Q1012" s="581"/>
      <c r="R1012" s="581"/>
      <c r="S1012" s="581"/>
      <c r="T1012" s="581"/>
      <c r="U1012" s="581"/>
      <c r="V1012" s="581"/>
      <c r="W1012" s="581"/>
      <c r="X1012" s="581"/>
      <c r="Y1012" s="581"/>
      <c r="Z1012" s="581"/>
      <c r="AA1012" s="581"/>
      <c r="AB1012" s="581"/>
      <c r="AC1012" s="581"/>
      <c r="AD1012" s="581"/>
      <c r="AE1012" s="581"/>
      <c r="AF1012" s="581"/>
      <c r="AG1012" s="581"/>
      <c r="AH1012" s="581"/>
      <c r="AI1012" s="581"/>
      <c r="AJ1012" s="581"/>
      <c r="AK1012" s="581"/>
      <c r="AL1012" s="581"/>
      <c r="AM1012" s="581"/>
      <c r="AN1012" s="581"/>
      <c r="AO1012" s="581"/>
      <c r="AP1012" s="581"/>
      <c r="AQ1012" s="581"/>
      <c r="AR1012" s="581"/>
      <c r="AS1012" s="581"/>
      <c r="AT1012" s="581"/>
      <c r="AU1012" s="581"/>
      <c r="AV1012" s="581"/>
      <c r="AW1012" s="581"/>
      <c r="AX1012" s="581"/>
      <c r="AY1012" s="581"/>
      <c r="AZ1012" s="581"/>
      <c r="BA1012" s="581"/>
      <c r="BB1012" s="581"/>
      <c r="BC1012" s="581"/>
      <c r="BD1012" s="581"/>
      <c r="BE1012" s="581"/>
      <c r="BF1012" s="581"/>
      <c r="BG1012" s="581"/>
      <c r="BH1012" s="581"/>
      <c r="BI1012" s="581"/>
      <c r="BJ1012" s="581"/>
      <c r="BK1012" s="581"/>
      <c r="BL1012" s="581"/>
      <c r="BM1012" s="581"/>
      <c r="BN1012" s="581"/>
      <c r="BO1012" s="581"/>
      <c r="BP1012" s="581"/>
      <c r="BQ1012" s="581"/>
      <c r="BR1012" s="581"/>
      <c r="BS1012" s="581"/>
      <c r="BT1012" s="581"/>
      <c r="BU1012" s="581"/>
      <c r="BV1012" s="581"/>
      <c r="BW1012" s="581"/>
      <c r="BX1012" s="581"/>
      <c r="BY1012" s="581"/>
      <c r="BZ1012" s="581"/>
      <c r="CA1012" s="581"/>
      <c r="CB1012" s="581"/>
      <c r="CC1012" s="581"/>
      <c r="CD1012" s="581"/>
      <c r="CE1012" s="581"/>
      <c r="CF1012" s="581"/>
      <c r="CG1012" s="581"/>
      <c r="CH1012" s="581"/>
      <c r="CI1012" s="581"/>
      <c r="CJ1012" s="581"/>
      <c r="CK1012" s="581"/>
      <c r="CL1012" s="581"/>
      <c r="CM1012" s="581"/>
      <c r="CN1012" s="581"/>
      <c r="CO1012" s="581"/>
      <c r="CP1012" s="581"/>
      <c r="CQ1012" s="581"/>
      <c r="CR1012" s="581"/>
      <c r="CS1012" s="581"/>
      <c r="CT1012" s="581"/>
      <c r="CU1012" s="581"/>
      <c r="CV1012" s="581"/>
      <c r="CW1012" s="581"/>
      <c r="CX1012" s="581"/>
      <c r="CY1012" s="581"/>
      <c r="CZ1012" s="581"/>
      <c r="DA1012" s="581"/>
      <c r="DB1012" s="581"/>
      <c r="DC1012" s="581"/>
      <c r="DD1012" s="581"/>
      <c r="DE1012" s="581"/>
      <c r="DF1012" s="581"/>
      <c r="DG1012" s="581"/>
      <c r="DH1012" s="581"/>
      <c r="DI1012" s="581"/>
      <c r="DJ1012" s="581"/>
      <c r="DK1012" s="581"/>
      <c r="DL1012" s="581"/>
      <c r="DM1012" s="581"/>
      <c r="DN1012" s="581"/>
      <c r="DO1012" s="581"/>
      <c r="DP1012" s="581"/>
      <c r="DQ1012" s="581"/>
      <c r="DR1012" s="581"/>
      <c r="DS1012" s="581"/>
      <c r="DT1012" s="581"/>
      <c r="DU1012" s="581"/>
      <c r="DV1012" s="581"/>
      <c r="DW1012" s="581"/>
      <c r="DX1012" s="581"/>
      <c r="DY1012" s="581"/>
      <c r="DZ1012" s="581"/>
      <c r="EA1012" s="581"/>
      <c r="EB1012" s="581"/>
      <c r="EC1012" s="581"/>
      <c r="ED1012" s="581"/>
      <c r="EE1012" s="581"/>
      <c r="EF1012" s="581"/>
      <c r="EG1012" s="581"/>
      <c r="EH1012" s="581"/>
      <c r="EI1012" s="581"/>
      <c r="EJ1012" s="581"/>
      <c r="EK1012" s="581"/>
      <c r="EL1012" s="581"/>
      <c r="EM1012" s="581"/>
      <c r="EN1012" s="581"/>
      <c r="EO1012" s="581"/>
      <c r="EP1012" s="581"/>
      <c r="EQ1012" s="581"/>
      <c r="ER1012" s="581"/>
      <c r="ES1012" s="581"/>
      <c r="ET1012" s="581"/>
      <c r="EU1012" s="581"/>
      <c r="EV1012" s="581"/>
      <c r="EW1012" s="581"/>
      <c r="EX1012" s="581"/>
      <c r="EY1012" s="581"/>
      <c r="EZ1012" s="581"/>
      <c r="FA1012" s="581"/>
      <c r="FB1012" s="581"/>
      <c r="FC1012" s="581"/>
      <c r="FD1012" s="581"/>
      <c r="FE1012" s="581"/>
    </row>
    <row r="1013" spans="1:161">
      <c r="A1013" s="581"/>
      <c r="B1013" s="581"/>
      <c r="C1013" s="581"/>
      <c r="D1013" s="581"/>
      <c r="E1013" s="581"/>
      <c r="F1013" s="581"/>
      <c r="G1013" s="581"/>
      <c r="H1013" s="581"/>
      <c r="I1013" s="581"/>
      <c r="J1013" s="581"/>
      <c r="K1013" s="581"/>
      <c r="L1013" s="581"/>
      <c r="M1013" s="581"/>
      <c r="N1013" s="581"/>
      <c r="O1013" s="581"/>
      <c r="P1013" s="581"/>
      <c r="Q1013" s="581"/>
      <c r="R1013" s="581"/>
      <c r="S1013" s="581"/>
      <c r="T1013" s="581"/>
      <c r="U1013" s="581"/>
      <c r="V1013" s="581"/>
      <c r="W1013" s="581"/>
      <c r="X1013" s="581"/>
      <c r="Y1013" s="581"/>
      <c r="Z1013" s="581"/>
      <c r="AA1013" s="581"/>
      <c r="AB1013" s="581"/>
      <c r="AC1013" s="581"/>
      <c r="AD1013" s="581"/>
      <c r="AE1013" s="581"/>
      <c r="AF1013" s="581"/>
      <c r="AG1013" s="581"/>
      <c r="AH1013" s="581"/>
      <c r="AI1013" s="581"/>
      <c r="AJ1013" s="581"/>
      <c r="AK1013" s="581"/>
      <c r="AL1013" s="581"/>
      <c r="AM1013" s="581"/>
      <c r="AN1013" s="581"/>
      <c r="AO1013" s="581"/>
      <c r="AP1013" s="581"/>
      <c r="AQ1013" s="581"/>
      <c r="AR1013" s="581"/>
      <c r="AS1013" s="581"/>
      <c r="AT1013" s="581"/>
      <c r="AU1013" s="581"/>
      <c r="AV1013" s="581"/>
      <c r="AW1013" s="581"/>
      <c r="AX1013" s="581"/>
      <c r="AY1013" s="581"/>
      <c r="AZ1013" s="581"/>
      <c r="BA1013" s="581"/>
      <c r="BB1013" s="581"/>
      <c r="BC1013" s="581"/>
      <c r="BD1013" s="581"/>
      <c r="BE1013" s="581"/>
      <c r="BF1013" s="581"/>
      <c r="BG1013" s="581"/>
      <c r="BH1013" s="581"/>
      <c r="BI1013" s="581"/>
      <c r="BJ1013" s="581"/>
      <c r="BK1013" s="581"/>
      <c r="BL1013" s="581"/>
      <c r="BM1013" s="581"/>
      <c r="BN1013" s="581"/>
      <c r="BO1013" s="581"/>
      <c r="BP1013" s="581"/>
      <c r="BQ1013" s="581"/>
      <c r="BR1013" s="581"/>
      <c r="BS1013" s="581"/>
      <c r="BT1013" s="581"/>
      <c r="BU1013" s="581"/>
      <c r="BV1013" s="581"/>
      <c r="BW1013" s="581"/>
      <c r="BX1013" s="581"/>
      <c r="BY1013" s="581"/>
      <c r="BZ1013" s="581"/>
      <c r="CA1013" s="581"/>
      <c r="CB1013" s="581"/>
      <c r="CC1013" s="581"/>
      <c r="CD1013" s="581"/>
      <c r="CE1013" s="581"/>
      <c r="CF1013" s="581"/>
      <c r="CG1013" s="581"/>
      <c r="CH1013" s="581"/>
      <c r="CI1013" s="581"/>
      <c r="CJ1013" s="581"/>
      <c r="CK1013" s="581"/>
      <c r="CL1013" s="581"/>
      <c r="CM1013" s="581"/>
      <c r="CN1013" s="581"/>
      <c r="CO1013" s="581"/>
      <c r="CP1013" s="581"/>
      <c r="CQ1013" s="581"/>
      <c r="CR1013" s="581"/>
      <c r="CS1013" s="581"/>
      <c r="CT1013" s="581"/>
      <c r="CU1013" s="581"/>
      <c r="CV1013" s="581"/>
      <c r="CW1013" s="581"/>
      <c r="CX1013" s="581"/>
      <c r="CY1013" s="581"/>
      <c r="CZ1013" s="581"/>
      <c r="DA1013" s="581"/>
      <c r="DB1013" s="581"/>
      <c r="DC1013" s="581"/>
      <c r="DD1013" s="581"/>
      <c r="DE1013" s="581"/>
      <c r="DF1013" s="581"/>
      <c r="DG1013" s="581"/>
      <c r="DH1013" s="581"/>
      <c r="DI1013" s="581"/>
      <c r="DJ1013" s="581"/>
      <c r="DK1013" s="581"/>
      <c r="DL1013" s="581"/>
      <c r="DM1013" s="581"/>
      <c r="DN1013" s="581"/>
      <c r="DO1013" s="581"/>
      <c r="DP1013" s="581"/>
      <c r="DQ1013" s="581"/>
      <c r="DR1013" s="581"/>
      <c r="DS1013" s="581"/>
      <c r="DT1013" s="581"/>
      <c r="DU1013" s="581"/>
      <c r="DV1013" s="581"/>
      <c r="DW1013" s="581"/>
      <c r="DX1013" s="581"/>
      <c r="DY1013" s="581"/>
      <c r="DZ1013" s="581"/>
      <c r="EA1013" s="581"/>
      <c r="EB1013" s="581"/>
      <c r="EC1013" s="581"/>
      <c r="ED1013" s="581"/>
      <c r="EE1013" s="581"/>
      <c r="EF1013" s="581"/>
      <c r="EG1013" s="581"/>
      <c r="EH1013" s="581"/>
      <c r="EI1013" s="581"/>
      <c r="EJ1013" s="581"/>
      <c r="EK1013" s="581"/>
      <c r="EL1013" s="581"/>
      <c r="EM1013" s="581"/>
      <c r="EN1013" s="581"/>
      <c r="EO1013" s="581"/>
      <c r="EP1013" s="581"/>
      <c r="EQ1013" s="581"/>
      <c r="ER1013" s="581"/>
      <c r="ES1013" s="581"/>
      <c r="ET1013" s="581"/>
      <c r="EU1013" s="581"/>
      <c r="EV1013" s="581"/>
      <c r="EW1013" s="581"/>
      <c r="EX1013" s="581"/>
      <c r="EY1013" s="581"/>
      <c r="EZ1013" s="581"/>
      <c r="FA1013" s="581"/>
      <c r="FB1013" s="581"/>
      <c r="FC1013" s="581"/>
      <c r="FD1013" s="581"/>
      <c r="FE1013" s="581"/>
    </row>
    <row r="1014" spans="1:161">
      <c r="A1014" s="581"/>
      <c r="B1014" s="581"/>
      <c r="C1014" s="581"/>
      <c r="D1014" s="581"/>
      <c r="E1014" s="581"/>
      <c r="F1014" s="581"/>
      <c r="G1014" s="581"/>
      <c r="H1014" s="581"/>
      <c r="I1014" s="581"/>
      <c r="J1014" s="581"/>
      <c r="K1014" s="581"/>
      <c r="L1014" s="581"/>
      <c r="M1014" s="581"/>
      <c r="N1014" s="581"/>
      <c r="O1014" s="581"/>
      <c r="P1014" s="581"/>
      <c r="Q1014" s="581"/>
      <c r="R1014" s="581"/>
      <c r="S1014" s="581"/>
      <c r="T1014" s="581"/>
      <c r="U1014" s="581"/>
      <c r="V1014" s="581"/>
      <c r="W1014" s="581"/>
      <c r="X1014" s="581"/>
      <c r="Y1014" s="581"/>
      <c r="Z1014" s="581"/>
      <c r="AA1014" s="581"/>
      <c r="AB1014" s="581"/>
      <c r="AC1014" s="581"/>
      <c r="AD1014" s="581"/>
      <c r="AE1014" s="581"/>
      <c r="AF1014" s="581"/>
      <c r="AG1014" s="581"/>
      <c r="AH1014" s="581"/>
      <c r="AI1014" s="581"/>
      <c r="AJ1014" s="581"/>
      <c r="AK1014" s="581"/>
      <c r="AL1014" s="581"/>
      <c r="AM1014" s="581"/>
      <c r="AN1014" s="581"/>
      <c r="AO1014" s="581"/>
      <c r="AP1014" s="581"/>
      <c r="AQ1014" s="581"/>
      <c r="AR1014" s="581"/>
      <c r="AS1014" s="581"/>
      <c r="AT1014" s="581"/>
      <c r="AU1014" s="581"/>
      <c r="AV1014" s="581"/>
      <c r="AW1014" s="581"/>
      <c r="AX1014" s="581"/>
      <c r="AY1014" s="581"/>
      <c r="AZ1014" s="581"/>
      <c r="BA1014" s="581"/>
      <c r="BB1014" s="581"/>
      <c r="BC1014" s="581"/>
      <c r="BD1014" s="581"/>
      <c r="BE1014" s="581"/>
      <c r="BF1014" s="581"/>
      <c r="BG1014" s="581"/>
      <c r="BH1014" s="581"/>
      <c r="BI1014" s="581"/>
      <c r="BJ1014" s="581"/>
      <c r="BK1014" s="581"/>
      <c r="BL1014" s="581"/>
      <c r="BM1014" s="581"/>
      <c r="BN1014" s="581"/>
      <c r="BO1014" s="581"/>
      <c r="BP1014" s="581"/>
      <c r="BQ1014" s="581"/>
      <c r="BR1014" s="581"/>
      <c r="BS1014" s="581"/>
      <c r="BT1014" s="581"/>
      <c r="BU1014" s="581"/>
      <c r="BV1014" s="581"/>
      <c r="BW1014" s="581"/>
      <c r="BX1014" s="581"/>
      <c r="BY1014" s="581"/>
      <c r="BZ1014" s="581"/>
      <c r="CA1014" s="581"/>
      <c r="CB1014" s="581"/>
      <c r="CC1014" s="581"/>
      <c r="CD1014" s="581"/>
      <c r="CE1014" s="581"/>
      <c r="CF1014" s="581"/>
      <c r="CG1014" s="581"/>
      <c r="CH1014" s="581"/>
      <c r="CI1014" s="581"/>
      <c r="CJ1014" s="581"/>
      <c r="CK1014" s="581"/>
      <c r="CL1014" s="581"/>
      <c r="CM1014" s="581"/>
      <c r="CN1014" s="581"/>
      <c r="CO1014" s="581"/>
      <c r="CP1014" s="581"/>
      <c r="CQ1014" s="581"/>
      <c r="CR1014" s="581"/>
      <c r="CS1014" s="581"/>
      <c r="CT1014" s="581"/>
      <c r="CU1014" s="581"/>
      <c r="CV1014" s="581"/>
      <c r="CW1014" s="581"/>
      <c r="CX1014" s="581"/>
      <c r="CY1014" s="581"/>
      <c r="CZ1014" s="581"/>
      <c r="DA1014" s="581"/>
      <c r="DB1014" s="581"/>
      <c r="DC1014" s="581"/>
      <c r="DD1014" s="581"/>
      <c r="DE1014" s="581"/>
      <c r="DF1014" s="581"/>
      <c r="DG1014" s="581"/>
      <c r="DH1014" s="581"/>
      <c r="DI1014" s="581"/>
      <c r="DJ1014" s="581"/>
      <c r="DK1014" s="581"/>
      <c r="DL1014" s="581"/>
      <c r="DM1014" s="581"/>
      <c r="DN1014" s="581"/>
      <c r="DO1014" s="581"/>
      <c r="DP1014" s="581"/>
      <c r="DQ1014" s="581"/>
      <c r="DR1014" s="581"/>
      <c r="DS1014" s="581"/>
      <c r="DT1014" s="581"/>
      <c r="DU1014" s="581"/>
      <c r="DV1014" s="581"/>
      <c r="DW1014" s="581"/>
      <c r="DX1014" s="581"/>
      <c r="DY1014" s="581"/>
      <c r="DZ1014" s="581"/>
      <c r="EA1014" s="581"/>
      <c r="EB1014" s="581"/>
      <c r="EC1014" s="581"/>
      <c r="ED1014" s="581"/>
      <c r="EE1014" s="581"/>
      <c r="EF1014" s="581"/>
      <c r="EG1014" s="581"/>
      <c r="EH1014" s="581"/>
      <c r="EI1014" s="581"/>
      <c r="EJ1014" s="581"/>
      <c r="EK1014" s="581"/>
      <c r="EL1014" s="581"/>
      <c r="EM1014" s="581"/>
      <c r="EN1014" s="581"/>
      <c r="EO1014" s="581"/>
      <c r="EP1014" s="581"/>
      <c r="EQ1014" s="581"/>
      <c r="ER1014" s="581"/>
      <c r="ES1014" s="581"/>
      <c r="ET1014" s="581"/>
      <c r="EU1014" s="581"/>
      <c r="EV1014" s="581"/>
      <c r="EW1014" s="581"/>
      <c r="EX1014" s="581"/>
      <c r="EY1014" s="581"/>
      <c r="EZ1014" s="581"/>
      <c r="FA1014" s="581"/>
      <c r="FB1014" s="581"/>
      <c r="FC1014" s="581"/>
      <c r="FD1014" s="581"/>
      <c r="FE1014" s="581"/>
    </row>
    <row r="1015" spans="1:161">
      <c r="A1015" s="581"/>
      <c r="B1015" s="581"/>
      <c r="C1015" s="581"/>
      <c r="D1015" s="581"/>
      <c r="E1015" s="581"/>
      <c r="F1015" s="581"/>
      <c r="G1015" s="581"/>
      <c r="H1015" s="581"/>
      <c r="I1015" s="581"/>
      <c r="J1015" s="581"/>
      <c r="K1015" s="581"/>
      <c r="L1015" s="581"/>
      <c r="M1015" s="581"/>
      <c r="N1015" s="581"/>
      <c r="O1015" s="581"/>
      <c r="P1015" s="581"/>
      <c r="Q1015" s="581"/>
      <c r="R1015" s="581"/>
      <c r="S1015" s="581"/>
      <c r="T1015" s="581"/>
      <c r="U1015" s="581"/>
      <c r="V1015" s="581"/>
      <c r="W1015" s="581"/>
      <c r="X1015" s="581"/>
      <c r="Y1015" s="581"/>
      <c r="Z1015" s="581"/>
      <c r="AA1015" s="581"/>
      <c r="AB1015" s="581"/>
      <c r="AC1015" s="581"/>
      <c r="AD1015" s="581"/>
      <c r="AE1015" s="581"/>
      <c r="AF1015" s="581"/>
      <c r="AG1015" s="581"/>
      <c r="AH1015" s="581"/>
      <c r="AI1015" s="581"/>
      <c r="AJ1015" s="581"/>
      <c r="AK1015" s="581"/>
      <c r="AL1015" s="581"/>
      <c r="AM1015" s="581"/>
      <c r="AN1015" s="581"/>
      <c r="AO1015" s="581"/>
      <c r="AP1015" s="581"/>
      <c r="AQ1015" s="581"/>
      <c r="AR1015" s="581"/>
      <c r="AS1015" s="581"/>
      <c r="AT1015" s="581"/>
      <c r="AU1015" s="581"/>
      <c r="AV1015" s="581"/>
      <c r="AW1015" s="581"/>
      <c r="AX1015" s="581"/>
      <c r="AY1015" s="581"/>
      <c r="AZ1015" s="581"/>
      <c r="BA1015" s="581"/>
      <c r="BB1015" s="581"/>
      <c r="BC1015" s="581"/>
      <c r="BD1015" s="581"/>
      <c r="BE1015" s="581"/>
      <c r="BF1015" s="581"/>
      <c r="BG1015" s="581"/>
      <c r="BH1015" s="581"/>
      <c r="BI1015" s="581"/>
      <c r="BJ1015" s="581"/>
      <c r="BK1015" s="581"/>
      <c r="BL1015" s="581"/>
      <c r="BM1015" s="581"/>
      <c r="BN1015" s="581"/>
      <c r="BO1015" s="581"/>
      <c r="BP1015" s="581"/>
      <c r="BQ1015" s="581"/>
      <c r="BR1015" s="581"/>
      <c r="BS1015" s="581"/>
      <c r="BT1015" s="581"/>
      <c r="BU1015" s="581"/>
      <c r="BV1015" s="581"/>
      <c r="BW1015" s="581"/>
      <c r="BX1015" s="581"/>
      <c r="BY1015" s="581"/>
      <c r="BZ1015" s="581"/>
      <c r="CA1015" s="581"/>
      <c r="CB1015" s="581"/>
      <c r="CC1015" s="581"/>
      <c r="CD1015" s="581"/>
      <c r="CE1015" s="581"/>
      <c r="CF1015" s="581"/>
      <c r="CG1015" s="581"/>
      <c r="CH1015" s="581"/>
      <c r="CI1015" s="581"/>
      <c r="CJ1015" s="581"/>
      <c r="CK1015" s="581"/>
      <c r="CL1015" s="581"/>
      <c r="CM1015" s="581"/>
      <c r="CN1015" s="581"/>
      <c r="CO1015" s="581"/>
      <c r="CP1015" s="581"/>
      <c r="CQ1015" s="581"/>
      <c r="CR1015" s="581"/>
      <c r="CS1015" s="581"/>
      <c r="CT1015" s="581"/>
      <c r="CU1015" s="581"/>
      <c r="CV1015" s="581"/>
      <c r="CW1015" s="581"/>
      <c r="CX1015" s="581"/>
      <c r="CY1015" s="581"/>
      <c r="CZ1015" s="581"/>
      <c r="DA1015" s="581"/>
      <c r="DB1015" s="581"/>
      <c r="DC1015" s="581"/>
      <c r="DD1015" s="581"/>
      <c r="DE1015" s="581"/>
      <c r="DF1015" s="581"/>
      <c r="DG1015" s="581"/>
      <c r="DH1015" s="581"/>
      <c r="DI1015" s="581"/>
      <c r="DJ1015" s="581"/>
      <c r="DK1015" s="581"/>
      <c r="DL1015" s="581"/>
      <c r="DM1015" s="581"/>
      <c r="DN1015" s="581"/>
      <c r="DO1015" s="581"/>
      <c r="DP1015" s="581"/>
      <c r="DQ1015" s="581"/>
      <c r="DR1015" s="581"/>
      <c r="DS1015" s="581"/>
      <c r="DT1015" s="581"/>
      <c r="DU1015" s="581"/>
      <c r="DV1015" s="581"/>
      <c r="DW1015" s="581"/>
      <c r="DX1015" s="581"/>
      <c r="DY1015" s="581"/>
      <c r="DZ1015" s="581"/>
      <c r="EA1015" s="581"/>
      <c r="EB1015" s="581"/>
      <c r="EC1015" s="581"/>
      <c r="ED1015" s="581"/>
      <c r="EE1015" s="581"/>
      <c r="EF1015" s="581"/>
      <c r="EG1015" s="581"/>
      <c r="EH1015" s="581"/>
      <c r="EI1015" s="581"/>
      <c r="EJ1015" s="581"/>
      <c r="EK1015" s="581"/>
      <c r="EL1015" s="581"/>
      <c r="EM1015" s="581"/>
      <c r="EN1015" s="581"/>
      <c r="EO1015" s="581"/>
      <c r="EP1015" s="581"/>
      <c r="EQ1015" s="581"/>
      <c r="ER1015" s="581"/>
      <c r="ES1015" s="581"/>
      <c r="ET1015" s="581"/>
      <c r="EU1015" s="581"/>
      <c r="EV1015" s="581"/>
      <c r="EW1015" s="581"/>
      <c r="EX1015" s="581"/>
      <c r="EY1015" s="581"/>
      <c r="EZ1015" s="581"/>
      <c r="FA1015" s="581"/>
      <c r="FB1015" s="581"/>
      <c r="FC1015" s="581"/>
      <c r="FD1015" s="581"/>
      <c r="FE1015" s="581"/>
    </row>
    <row r="1016" spans="1:161">
      <c r="A1016" s="581"/>
      <c r="B1016" s="581"/>
      <c r="C1016" s="581"/>
      <c r="D1016" s="581"/>
      <c r="E1016" s="581"/>
      <c r="F1016" s="581"/>
      <c r="G1016" s="581"/>
      <c r="H1016" s="581"/>
      <c r="I1016" s="581"/>
      <c r="J1016" s="581"/>
      <c r="K1016" s="581"/>
      <c r="L1016" s="581"/>
      <c r="M1016" s="581"/>
      <c r="N1016" s="581"/>
      <c r="O1016" s="581"/>
      <c r="P1016" s="581"/>
      <c r="Q1016" s="581"/>
      <c r="R1016" s="581"/>
      <c r="S1016" s="581"/>
      <c r="T1016" s="581"/>
      <c r="U1016" s="581"/>
      <c r="V1016" s="581"/>
      <c r="W1016" s="581"/>
      <c r="X1016" s="581"/>
      <c r="Y1016" s="581"/>
      <c r="Z1016" s="581"/>
      <c r="AA1016" s="581"/>
      <c r="AB1016" s="581"/>
      <c r="AC1016" s="581"/>
      <c r="AD1016" s="581"/>
      <c r="AE1016" s="581"/>
      <c r="AF1016" s="581"/>
      <c r="AG1016" s="581"/>
      <c r="AH1016" s="581"/>
      <c r="AI1016" s="581"/>
      <c r="AJ1016" s="581"/>
      <c r="AK1016" s="581"/>
      <c r="AL1016" s="581"/>
      <c r="AM1016" s="581"/>
      <c r="AN1016" s="581"/>
      <c r="AO1016" s="581"/>
      <c r="AP1016" s="581"/>
      <c r="AQ1016" s="581"/>
      <c r="AR1016" s="581"/>
      <c r="AS1016" s="581"/>
      <c r="AT1016" s="581"/>
      <c r="AU1016" s="581"/>
      <c r="AV1016" s="581"/>
      <c r="AW1016" s="581"/>
      <c r="AX1016" s="581"/>
      <c r="AY1016" s="581"/>
      <c r="AZ1016" s="581"/>
      <c r="BA1016" s="581"/>
      <c r="BB1016" s="581"/>
      <c r="BC1016" s="581"/>
      <c r="BD1016" s="581"/>
      <c r="BE1016" s="581"/>
      <c r="BF1016" s="581"/>
      <c r="BG1016" s="581"/>
      <c r="BH1016" s="581"/>
      <c r="BI1016" s="581"/>
      <c r="BJ1016" s="581"/>
      <c r="BK1016" s="581"/>
      <c r="BL1016" s="581"/>
      <c r="BM1016" s="581"/>
      <c r="BN1016" s="581"/>
      <c r="BO1016" s="581"/>
      <c r="BP1016" s="581"/>
      <c r="BQ1016" s="581"/>
      <c r="BR1016" s="581"/>
      <c r="BS1016" s="581"/>
      <c r="BT1016" s="581"/>
      <c r="BU1016" s="581"/>
      <c r="BV1016" s="581"/>
      <c r="BW1016" s="581"/>
      <c r="BX1016" s="581"/>
      <c r="BY1016" s="581"/>
      <c r="BZ1016" s="581"/>
      <c r="CA1016" s="581"/>
      <c r="CB1016" s="581"/>
      <c r="CC1016" s="581"/>
      <c r="CD1016" s="581"/>
      <c r="CE1016" s="581"/>
      <c r="CF1016" s="581"/>
      <c r="CG1016" s="581"/>
      <c r="CH1016" s="581"/>
      <c r="CI1016" s="581"/>
      <c r="CJ1016" s="581"/>
      <c r="CK1016" s="581"/>
      <c r="CL1016" s="581"/>
      <c r="CM1016" s="581"/>
      <c r="CN1016" s="581"/>
      <c r="CO1016" s="581"/>
      <c r="CP1016" s="581"/>
      <c r="CQ1016" s="581"/>
      <c r="CR1016" s="581"/>
      <c r="CS1016" s="581"/>
      <c r="CT1016" s="581"/>
      <c r="CU1016" s="581"/>
      <c r="CV1016" s="581"/>
      <c r="CW1016" s="581"/>
      <c r="CX1016" s="581"/>
      <c r="CY1016" s="581"/>
      <c r="CZ1016" s="581"/>
      <c r="DA1016" s="581"/>
      <c r="DB1016" s="581"/>
      <c r="DC1016" s="581"/>
      <c r="DD1016" s="581"/>
      <c r="DE1016" s="581"/>
      <c r="DF1016" s="581"/>
      <c r="DG1016" s="581"/>
      <c r="DH1016" s="581"/>
      <c r="DI1016" s="581"/>
      <c r="DJ1016" s="581"/>
      <c r="DK1016" s="581"/>
      <c r="DL1016" s="581"/>
      <c r="DM1016" s="581"/>
      <c r="DN1016" s="581"/>
      <c r="DO1016" s="581"/>
      <c r="DP1016" s="581"/>
      <c r="DQ1016" s="581"/>
      <c r="DR1016" s="581"/>
      <c r="DS1016" s="581"/>
      <c r="DT1016" s="581"/>
      <c r="DU1016" s="581"/>
      <c r="DV1016" s="581"/>
      <c r="DW1016" s="581"/>
      <c r="DX1016" s="581"/>
      <c r="DY1016" s="581"/>
      <c r="DZ1016" s="581"/>
      <c r="EA1016" s="581"/>
      <c r="EB1016" s="581"/>
      <c r="EC1016" s="581"/>
      <c r="ED1016" s="581"/>
      <c r="EE1016" s="581"/>
      <c r="EF1016" s="581"/>
      <c r="EG1016" s="581"/>
      <c r="EH1016" s="581"/>
      <c r="EI1016" s="581"/>
      <c r="EJ1016" s="581"/>
      <c r="EK1016" s="581"/>
      <c r="EL1016" s="581"/>
      <c r="EM1016" s="581"/>
      <c r="EN1016" s="581"/>
      <c r="EO1016" s="581"/>
      <c r="EP1016" s="581"/>
      <c r="EQ1016" s="581"/>
      <c r="ER1016" s="581"/>
      <c r="ES1016" s="581"/>
      <c r="ET1016" s="581"/>
      <c r="EU1016" s="581"/>
      <c r="EV1016" s="581"/>
      <c r="EW1016" s="581"/>
      <c r="EX1016" s="581"/>
      <c r="EY1016" s="581"/>
      <c r="EZ1016" s="581"/>
      <c r="FA1016" s="581"/>
      <c r="FB1016" s="581"/>
      <c r="FC1016" s="581"/>
      <c r="FD1016" s="581"/>
      <c r="FE1016" s="581"/>
    </row>
    <row r="1017" spans="1:161">
      <c r="A1017" s="581"/>
      <c r="B1017" s="581"/>
      <c r="C1017" s="581"/>
      <c r="D1017" s="581"/>
      <c r="E1017" s="581"/>
      <c r="F1017" s="581"/>
      <c r="G1017" s="581"/>
      <c r="H1017" s="581"/>
      <c r="I1017" s="581"/>
      <c r="J1017" s="581"/>
      <c r="K1017" s="581"/>
      <c r="L1017" s="581"/>
      <c r="M1017" s="581"/>
      <c r="N1017" s="581"/>
      <c r="O1017" s="581"/>
      <c r="P1017" s="581"/>
      <c r="Q1017" s="581"/>
      <c r="R1017" s="581"/>
      <c r="S1017" s="581"/>
      <c r="T1017" s="581"/>
      <c r="U1017" s="581"/>
      <c r="V1017" s="581"/>
      <c r="W1017" s="581"/>
      <c r="X1017" s="581"/>
      <c r="Y1017" s="581"/>
      <c r="Z1017" s="581"/>
      <c r="AA1017" s="581"/>
      <c r="AB1017" s="581"/>
      <c r="AC1017" s="581"/>
      <c r="AD1017" s="581"/>
      <c r="AE1017" s="581"/>
      <c r="AF1017" s="581"/>
      <c r="AG1017" s="581"/>
      <c r="AH1017" s="581"/>
      <c r="AI1017" s="581"/>
      <c r="AJ1017" s="581"/>
      <c r="AK1017" s="581"/>
      <c r="AL1017" s="581"/>
      <c r="AM1017" s="581"/>
      <c r="AN1017" s="581"/>
      <c r="AO1017" s="581"/>
      <c r="AP1017" s="581"/>
      <c r="AQ1017" s="581"/>
      <c r="AR1017" s="581"/>
      <c r="AS1017" s="581"/>
      <c r="AT1017" s="581"/>
      <c r="AU1017" s="581"/>
      <c r="AV1017" s="581"/>
      <c r="AW1017" s="581"/>
      <c r="AX1017" s="581"/>
      <c r="AY1017" s="581"/>
      <c r="AZ1017" s="581"/>
      <c r="BA1017" s="581"/>
      <c r="BB1017" s="581"/>
      <c r="BC1017" s="581"/>
      <c r="BD1017" s="581"/>
      <c r="BE1017" s="581"/>
      <c r="BF1017" s="581"/>
      <c r="BG1017" s="581"/>
      <c r="BH1017" s="581"/>
      <c r="BI1017" s="581"/>
      <c r="BJ1017" s="581"/>
      <c r="BK1017" s="581"/>
      <c r="BL1017" s="581"/>
      <c r="BM1017" s="581"/>
      <c r="BN1017" s="581"/>
      <c r="BO1017" s="581"/>
      <c r="BP1017" s="581"/>
      <c r="BQ1017" s="581"/>
      <c r="BR1017" s="581"/>
      <c r="BS1017" s="581"/>
      <c r="BT1017" s="581"/>
      <c r="BU1017" s="581"/>
      <c r="BV1017" s="581"/>
      <c r="BW1017" s="581"/>
      <c r="BX1017" s="581"/>
      <c r="BY1017" s="581"/>
      <c r="BZ1017" s="581"/>
      <c r="CA1017" s="581"/>
      <c r="CB1017" s="581"/>
      <c r="CC1017" s="581"/>
      <c r="CD1017" s="581"/>
      <c r="CE1017" s="581"/>
      <c r="CF1017" s="581"/>
      <c r="CG1017" s="581"/>
      <c r="CH1017" s="581"/>
      <c r="CI1017" s="581"/>
      <c r="CJ1017" s="581"/>
      <c r="CK1017" s="581"/>
      <c r="CL1017" s="581"/>
      <c r="CM1017" s="581"/>
      <c r="CN1017" s="581"/>
      <c r="CO1017" s="581"/>
      <c r="CP1017" s="581"/>
      <c r="CQ1017" s="581"/>
      <c r="CR1017" s="581"/>
      <c r="CS1017" s="581"/>
      <c r="CT1017" s="581"/>
      <c r="CU1017" s="581"/>
      <c r="CV1017" s="581"/>
      <c r="CW1017" s="581"/>
      <c r="CX1017" s="581"/>
      <c r="CY1017" s="581"/>
      <c r="CZ1017" s="581"/>
      <c r="DA1017" s="581"/>
      <c r="DB1017" s="581"/>
      <c r="DC1017" s="581"/>
      <c r="DD1017" s="581"/>
      <c r="DE1017" s="581"/>
      <c r="DF1017" s="581"/>
      <c r="DG1017" s="581"/>
      <c r="DH1017" s="581"/>
      <c r="DI1017" s="581"/>
      <c r="DJ1017" s="581"/>
      <c r="DK1017" s="581"/>
      <c r="DL1017" s="581"/>
      <c r="DM1017" s="581"/>
      <c r="DN1017" s="581"/>
      <c r="DO1017" s="581"/>
      <c r="DP1017" s="581"/>
      <c r="DQ1017" s="581"/>
      <c r="DR1017" s="581"/>
      <c r="DS1017" s="581"/>
      <c r="DT1017" s="581"/>
      <c r="DU1017" s="581"/>
      <c r="DV1017" s="581"/>
      <c r="DW1017" s="581"/>
      <c r="DX1017" s="581"/>
      <c r="DY1017" s="581"/>
      <c r="DZ1017" s="581"/>
      <c r="EA1017" s="581"/>
      <c r="EB1017" s="581"/>
      <c r="EC1017" s="581"/>
      <c r="ED1017" s="581"/>
      <c r="EE1017" s="581"/>
      <c r="EF1017" s="581"/>
      <c r="EG1017" s="581"/>
      <c r="EH1017" s="581"/>
      <c r="EI1017" s="581"/>
      <c r="EJ1017" s="581"/>
      <c r="EK1017" s="581"/>
      <c r="EL1017" s="581"/>
      <c r="EM1017" s="581"/>
      <c r="EN1017" s="581"/>
      <c r="EO1017" s="581"/>
      <c r="EP1017" s="581"/>
      <c r="EQ1017" s="581"/>
      <c r="ER1017" s="581"/>
      <c r="ES1017" s="581"/>
      <c r="ET1017" s="581"/>
      <c r="EU1017" s="581"/>
      <c r="EV1017" s="581"/>
      <c r="EW1017" s="581"/>
      <c r="EX1017" s="581"/>
      <c r="EY1017" s="581"/>
      <c r="EZ1017" s="581"/>
      <c r="FA1017" s="581"/>
      <c r="FB1017" s="581"/>
      <c r="FC1017" s="581"/>
      <c r="FD1017" s="581"/>
      <c r="FE1017" s="581"/>
    </row>
    <row r="1018" spans="1:161">
      <c r="A1018" s="581"/>
      <c r="B1018" s="581"/>
      <c r="C1018" s="581"/>
      <c r="D1018" s="581"/>
      <c r="E1018" s="581"/>
      <c r="F1018" s="581"/>
      <c r="G1018" s="581"/>
      <c r="H1018" s="581"/>
      <c r="I1018" s="581"/>
      <c r="J1018" s="581"/>
      <c r="K1018" s="581"/>
      <c r="L1018" s="581"/>
      <c r="M1018" s="581"/>
      <c r="N1018" s="581"/>
      <c r="O1018" s="581"/>
      <c r="P1018" s="581"/>
      <c r="Q1018" s="581"/>
      <c r="R1018" s="581"/>
      <c r="S1018" s="581"/>
      <c r="T1018" s="581"/>
      <c r="U1018" s="581"/>
      <c r="V1018" s="581"/>
      <c r="W1018" s="581"/>
      <c r="X1018" s="581"/>
      <c r="Y1018" s="581"/>
      <c r="Z1018" s="581"/>
      <c r="AA1018" s="581"/>
      <c r="AB1018" s="581"/>
      <c r="AC1018" s="581"/>
      <c r="AD1018" s="581"/>
      <c r="AE1018" s="581"/>
      <c r="AF1018" s="581"/>
      <c r="AG1018" s="581"/>
      <c r="AH1018" s="581"/>
      <c r="AI1018" s="581"/>
      <c r="AJ1018" s="581"/>
      <c r="AK1018" s="581"/>
      <c r="AL1018" s="581"/>
      <c r="AM1018" s="581"/>
      <c r="AN1018" s="581"/>
      <c r="AO1018" s="581"/>
      <c r="AP1018" s="581"/>
      <c r="AQ1018" s="581"/>
      <c r="AR1018" s="581"/>
      <c r="AS1018" s="581"/>
      <c r="AT1018" s="581"/>
      <c r="AU1018" s="581"/>
      <c r="AV1018" s="581"/>
      <c r="AW1018" s="581"/>
      <c r="AX1018" s="581"/>
      <c r="AY1018" s="581"/>
      <c r="AZ1018" s="581"/>
      <c r="BA1018" s="581"/>
      <c r="BB1018" s="581"/>
      <c r="BC1018" s="581"/>
      <c r="BD1018" s="581"/>
      <c r="BE1018" s="581"/>
      <c r="BF1018" s="581"/>
      <c r="BG1018" s="581"/>
      <c r="BH1018" s="581"/>
      <c r="BI1018" s="581"/>
      <c r="BJ1018" s="581"/>
      <c r="BK1018" s="581"/>
      <c r="BL1018" s="581"/>
      <c r="BM1018" s="581"/>
      <c r="BN1018" s="581"/>
      <c r="BO1018" s="581"/>
      <c r="BP1018" s="581"/>
      <c r="BQ1018" s="581"/>
      <c r="BR1018" s="581"/>
      <c r="BS1018" s="581"/>
      <c r="BT1018" s="581"/>
      <c r="BU1018" s="581"/>
      <c r="BV1018" s="581"/>
      <c r="BW1018" s="581"/>
      <c r="BX1018" s="581"/>
      <c r="BY1018" s="581"/>
      <c r="BZ1018" s="581"/>
      <c r="CA1018" s="581"/>
      <c r="CB1018" s="581"/>
      <c r="CC1018" s="581"/>
      <c r="CD1018" s="581"/>
      <c r="CE1018" s="581"/>
      <c r="CF1018" s="581"/>
      <c r="CG1018" s="581"/>
      <c r="CH1018" s="581"/>
      <c r="CI1018" s="581"/>
      <c r="CJ1018" s="581"/>
      <c r="CK1018" s="581"/>
      <c r="CL1018" s="581"/>
      <c r="CM1018" s="581"/>
      <c r="CN1018" s="581"/>
      <c r="CO1018" s="581"/>
      <c r="CP1018" s="581"/>
      <c r="CQ1018" s="581"/>
      <c r="CR1018" s="581"/>
      <c r="CS1018" s="581"/>
      <c r="CT1018" s="581"/>
      <c r="CU1018" s="581"/>
      <c r="CV1018" s="581"/>
      <c r="CW1018" s="581"/>
      <c r="CX1018" s="581"/>
      <c r="CY1018" s="581"/>
      <c r="CZ1018" s="581"/>
      <c r="DA1018" s="581"/>
      <c r="DB1018" s="581"/>
      <c r="DC1018" s="581"/>
      <c r="DD1018" s="581"/>
      <c r="DE1018" s="581"/>
      <c r="DF1018" s="581"/>
      <c r="DG1018" s="581"/>
      <c r="DH1018" s="581"/>
      <c r="DI1018" s="581"/>
      <c r="DJ1018" s="581"/>
      <c r="DK1018" s="581"/>
      <c r="DL1018" s="581"/>
      <c r="DM1018" s="581"/>
      <c r="DN1018" s="581"/>
      <c r="DO1018" s="581"/>
      <c r="DP1018" s="581"/>
      <c r="DQ1018" s="581"/>
      <c r="DR1018" s="581"/>
      <c r="DS1018" s="581"/>
      <c r="DT1018" s="581"/>
      <c r="DU1018" s="581"/>
      <c r="DV1018" s="581"/>
      <c r="DW1018" s="581"/>
      <c r="DX1018" s="581"/>
      <c r="DY1018" s="581"/>
      <c r="DZ1018" s="581"/>
      <c r="EA1018" s="581"/>
      <c r="EB1018" s="581"/>
      <c r="EC1018" s="581"/>
      <c r="ED1018" s="581"/>
      <c r="EE1018" s="581"/>
      <c r="EF1018" s="581"/>
      <c r="EG1018" s="581"/>
      <c r="EH1018" s="581"/>
      <c r="EI1018" s="581"/>
      <c r="EJ1018" s="581"/>
      <c r="EK1018" s="581"/>
      <c r="EL1018" s="581"/>
      <c r="EM1018" s="581"/>
      <c r="EN1018" s="581"/>
      <c r="EO1018" s="581"/>
      <c r="EP1018" s="581"/>
      <c r="EQ1018" s="581"/>
      <c r="ER1018" s="581"/>
      <c r="ES1018" s="581"/>
      <c r="ET1018" s="581"/>
      <c r="EU1018" s="581"/>
      <c r="EV1018" s="581"/>
      <c r="EW1018" s="581"/>
      <c r="EX1018" s="581"/>
      <c r="EY1018" s="581"/>
      <c r="EZ1018" s="581"/>
      <c r="FA1018" s="581"/>
      <c r="FB1018" s="581"/>
      <c r="FC1018" s="581"/>
      <c r="FD1018" s="581"/>
      <c r="FE1018" s="581"/>
    </row>
    <row r="1019" spans="1:161">
      <c r="A1019" s="581"/>
      <c r="B1019" s="581"/>
      <c r="C1019" s="581"/>
      <c r="D1019" s="581"/>
      <c r="E1019" s="581"/>
      <c r="F1019" s="581"/>
      <c r="G1019" s="581"/>
      <c r="H1019" s="581"/>
      <c r="I1019" s="581"/>
      <c r="J1019" s="581"/>
      <c r="K1019" s="581"/>
      <c r="L1019" s="581"/>
      <c r="M1019" s="581"/>
      <c r="N1019" s="581"/>
      <c r="O1019" s="581"/>
      <c r="P1019" s="581"/>
      <c r="Q1019" s="581"/>
      <c r="R1019" s="581"/>
      <c r="S1019" s="581"/>
      <c r="T1019" s="581"/>
      <c r="U1019" s="581"/>
      <c r="V1019" s="581"/>
      <c r="W1019" s="581"/>
      <c r="X1019" s="581"/>
      <c r="Y1019" s="581"/>
      <c r="Z1019" s="581"/>
      <c r="AA1019" s="581"/>
      <c r="AB1019" s="581"/>
      <c r="AC1019" s="581"/>
      <c r="AD1019" s="581"/>
      <c r="AE1019" s="581"/>
      <c r="AF1019" s="581"/>
      <c r="AG1019" s="581"/>
      <c r="AH1019" s="581"/>
      <c r="AI1019" s="581"/>
      <c r="AJ1019" s="581"/>
      <c r="AK1019" s="581"/>
      <c r="AL1019" s="581"/>
      <c r="AM1019" s="581"/>
      <c r="AN1019" s="581"/>
      <c r="AO1019" s="581"/>
      <c r="AP1019" s="581"/>
      <c r="AQ1019" s="581"/>
      <c r="AR1019" s="581"/>
      <c r="AS1019" s="581"/>
      <c r="AT1019" s="581"/>
      <c r="AU1019" s="581"/>
      <c r="AV1019" s="581"/>
      <c r="AW1019" s="581"/>
      <c r="AX1019" s="581"/>
      <c r="AY1019" s="581"/>
      <c r="AZ1019" s="581"/>
      <c r="BA1019" s="581"/>
      <c r="BB1019" s="581"/>
      <c r="BC1019" s="581"/>
      <c r="BD1019" s="581"/>
      <c r="BE1019" s="581"/>
      <c r="BF1019" s="581"/>
      <c r="BG1019" s="581"/>
      <c r="BH1019" s="581"/>
      <c r="BI1019" s="581"/>
      <c r="BJ1019" s="581"/>
      <c r="BK1019" s="581"/>
      <c r="BL1019" s="581"/>
      <c r="BM1019" s="581"/>
      <c r="BN1019" s="581"/>
      <c r="BO1019" s="581"/>
      <c r="BP1019" s="581"/>
      <c r="BQ1019" s="581"/>
      <c r="BR1019" s="581"/>
      <c r="BS1019" s="581"/>
      <c r="BT1019" s="581"/>
      <c r="BU1019" s="581"/>
      <c r="BV1019" s="581"/>
      <c r="BW1019" s="581"/>
      <c r="BX1019" s="581"/>
      <c r="BY1019" s="581"/>
      <c r="BZ1019" s="581"/>
      <c r="CA1019" s="581"/>
      <c r="CB1019" s="581"/>
      <c r="CC1019" s="581"/>
      <c r="CD1019" s="581"/>
      <c r="CE1019" s="581"/>
      <c r="CF1019" s="581"/>
      <c r="CG1019" s="581"/>
      <c r="CH1019" s="581"/>
      <c r="CI1019" s="581"/>
      <c r="CJ1019" s="581"/>
      <c r="CK1019" s="581"/>
      <c r="CL1019" s="581"/>
      <c r="CM1019" s="581"/>
      <c r="CN1019" s="581"/>
      <c r="CO1019" s="581"/>
      <c r="CP1019" s="581"/>
      <c r="CQ1019" s="581"/>
      <c r="CR1019" s="581"/>
      <c r="CS1019" s="581"/>
      <c r="CT1019" s="581"/>
      <c r="CU1019" s="581"/>
      <c r="CV1019" s="581"/>
      <c r="CW1019" s="581"/>
      <c r="CX1019" s="581"/>
      <c r="CY1019" s="581"/>
      <c r="CZ1019" s="581"/>
      <c r="DA1019" s="581"/>
      <c r="DB1019" s="581"/>
      <c r="DC1019" s="581"/>
      <c r="DD1019" s="581"/>
      <c r="DE1019" s="581"/>
      <c r="DF1019" s="581"/>
      <c r="DG1019" s="581"/>
      <c r="DH1019" s="581"/>
      <c r="DI1019" s="581"/>
      <c r="DJ1019" s="581"/>
      <c r="DK1019" s="581"/>
      <c r="DL1019" s="581"/>
      <c r="DM1019" s="581"/>
      <c r="DN1019" s="581"/>
      <c r="DO1019" s="581"/>
      <c r="DP1019" s="581"/>
      <c r="DQ1019" s="581"/>
      <c r="DR1019" s="581"/>
      <c r="DS1019" s="581"/>
      <c r="DT1019" s="581"/>
      <c r="DU1019" s="581"/>
      <c r="DV1019" s="581"/>
      <c r="DW1019" s="581"/>
      <c r="DX1019" s="581"/>
      <c r="DY1019" s="581"/>
      <c r="DZ1019" s="581"/>
      <c r="EA1019" s="581"/>
      <c r="EB1019" s="581"/>
      <c r="EC1019" s="581"/>
      <c r="ED1019" s="581"/>
      <c r="EE1019" s="581"/>
      <c r="EF1019" s="581"/>
      <c r="EG1019" s="581"/>
      <c r="EH1019" s="581"/>
      <c r="EI1019" s="581"/>
      <c r="EJ1019" s="581"/>
      <c r="EK1019" s="581"/>
      <c r="EL1019" s="581"/>
      <c r="EM1019" s="581"/>
      <c r="EN1019" s="581"/>
      <c r="EO1019" s="581"/>
      <c r="EP1019" s="581"/>
      <c r="EQ1019" s="581"/>
      <c r="ER1019" s="581"/>
      <c r="ES1019" s="581"/>
      <c r="ET1019" s="581"/>
      <c r="EU1019" s="581"/>
      <c r="EV1019" s="581"/>
      <c r="EW1019" s="581"/>
      <c r="EX1019" s="581"/>
      <c r="EY1019" s="581"/>
      <c r="EZ1019" s="581"/>
      <c r="FA1019" s="581"/>
      <c r="FB1019" s="581"/>
      <c r="FC1019" s="581"/>
      <c r="FD1019" s="581"/>
      <c r="FE1019" s="581"/>
    </row>
    <row r="1020" spans="1:161">
      <c r="A1020" s="581"/>
      <c r="B1020" s="581"/>
      <c r="C1020" s="581"/>
      <c r="D1020" s="581"/>
      <c r="E1020" s="581"/>
      <c r="F1020" s="581"/>
      <c r="G1020" s="581"/>
      <c r="H1020" s="581"/>
      <c r="I1020" s="581"/>
      <c r="J1020" s="581"/>
      <c r="K1020" s="581"/>
      <c r="L1020" s="581"/>
      <c r="M1020" s="581"/>
      <c r="N1020" s="581"/>
      <c r="O1020" s="581"/>
      <c r="P1020" s="581"/>
      <c r="Q1020" s="581"/>
      <c r="R1020" s="581"/>
      <c r="S1020" s="581"/>
      <c r="T1020" s="581"/>
      <c r="U1020" s="581"/>
      <c r="V1020" s="581"/>
      <c r="W1020" s="581"/>
      <c r="X1020" s="581"/>
      <c r="Y1020" s="581"/>
      <c r="Z1020" s="581"/>
      <c r="AA1020" s="581"/>
      <c r="AB1020" s="581"/>
      <c r="AC1020" s="581"/>
      <c r="AD1020" s="581"/>
      <c r="AE1020" s="581"/>
      <c r="AF1020" s="581"/>
      <c r="AG1020" s="581"/>
      <c r="AH1020" s="581"/>
      <c r="AI1020" s="581"/>
      <c r="AJ1020" s="581"/>
      <c r="AK1020" s="581"/>
      <c r="AL1020" s="581"/>
      <c r="AM1020" s="581"/>
      <c r="AN1020" s="581"/>
      <c r="AO1020" s="581"/>
      <c r="AP1020" s="581"/>
      <c r="AQ1020" s="581"/>
      <c r="AR1020" s="581"/>
      <c r="AS1020" s="581"/>
      <c r="AT1020" s="581"/>
      <c r="AU1020" s="581"/>
      <c r="AV1020" s="581"/>
      <c r="AW1020" s="581"/>
      <c r="AX1020" s="581"/>
      <c r="AY1020" s="581"/>
      <c r="AZ1020" s="581"/>
      <c r="BA1020" s="581"/>
      <c r="BB1020" s="581"/>
      <c r="BC1020" s="581"/>
      <c r="BD1020" s="581"/>
      <c r="BE1020" s="581"/>
      <c r="BF1020" s="581"/>
      <c r="BG1020" s="581"/>
      <c r="BH1020" s="581"/>
      <c r="BI1020" s="581"/>
      <c r="BJ1020" s="581"/>
      <c r="BK1020" s="581"/>
      <c r="BL1020" s="581"/>
      <c r="BM1020" s="581"/>
      <c r="BN1020" s="581"/>
      <c r="BO1020" s="581"/>
      <c r="BP1020" s="581"/>
      <c r="BQ1020" s="581"/>
      <c r="BR1020" s="581"/>
      <c r="BS1020" s="581"/>
      <c r="BT1020" s="581"/>
      <c r="BU1020" s="581"/>
      <c r="BV1020" s="581"/>
      <c r="BW1020" s="581"/>
      <c r="BX1020" s="581"/>
      <c r="BY1020" s="581"/>
      <c r="BZ1020" s="581"/>
      <c r="CA1020" s="581"/>
      <c r="CB1020" s="581"/>
      <c r="CC1020" s="581"/>
      <c r="CD1020" s="581"/>
      <c r="CE1020" s="581"/>
      <c r="CF1020" s="581"/>
      <c r="CG1020" s="581"/>
      <c r="CH1020" s="581"/>
      <c r="CI1020" s="581"/>
      <c r="CJ1020" s="581"/>
      <c r="CK1020" s="581"/>
      <c r="CL1020" s="581"/>
      <c r="CM1020" s="581"/>
      <c r="CN1020" s="581"/>
      <c r="CO1020" s="581"/>
      <c r="CP1020" s="581"/>
      <c r="CQ1020" s="581"/>
      <c r="CR1020" s="581"/>
      <c r="CS1020" s="581"/>
      <c r="CT1020" s="581"/>
      <c r="CU1020" s="581"/>
      <c r="CV1020" s="581"/>
      <c r="CW1020" s="581"/>
      <c r="CX1020" s="581"/>
      <c r="CY1020" s="581"/>
      <c r="CZ1020" s="581"/>
      <c r="DA1020" s="581"/>
      <c r="DB1020" s="581"/>
      <c r="DC1020" s="581"/>
      <c r="DD1020" s="581"/>
      <c r="DE1020" s="581"/>
      <c r="DF1020" s="581"/>
      <c r="DG1020" s="581"/>
      <c r="DH1020" s="581"/>
      <c r="DI1020" s="581"/>
      <c r="DJ1020" s="581"/>
      <c r="DK1020" s="581"/>
      <c r="DL1020" s="581"/>
      <c r="DM1020" s="581"/>
      <c r="DN1020" s="581"/>
      <c r="DO1020" s="581"/>
      <c r="DP1020" s="581"/>
      <c r="DQ1020" s="581"/>
      <c r="DR1020" s="581"/>
      <c r="DS1020" s="581"/>
      <c r="DT1020" s="581"/>
      <c r="DU1020" s="581"/>
      <c r="DV1020" s="581"/>
      <c r="DW1020" s="581"/>
      <c r="DX1020" s="581"/>
      <c r="DY1020" s="581"/>
      <c r="DZ1020" s="581"/>
      <c r="EA1020" s="581"/>
      <c r="EB1020" s="581"/>
      <c r="EC1020" s="581"/>
      <c r="ED1020" s="581"/>
      <c r="EE1020" s="581"/>
      <c r="EF1020" s="581"/>
      <c r="EG1020" s="581"/>
      <c r="EH1020" s="581"/>
      <c r="EI1020" s="581"/>
      <c r="EJ1020" s="581"/>
      <c r="EK1020" s="581"/>
      <c r="EL1020" s="581"/>
      <c r="EM1020" s="581"/>
      <c r="EN1020" s="581"/>
      <c r="EO1020" s="581"/>
      <c r="EP1020" s="581"/>
      <c r="EQ1020" s="581"/>
      <c r="ER1020" s="581"/>
      <c r="ES1020" s="581"/>
      <c r="ET1020" s="581"/>
      <c r="EU1020" s="581"/>
      <c r="EV1020" s="581"/>
      <c r="EW1020" s="581"/>
      <c r="EX1020" s="581"/>
      <c r="EY1020" s="581"/>
      <c r="EZ1020" s="581"/>
      <c r="FA1020" s="581"/>
      <c r="FB1020" s="581"/>
      <c r="FC1020" s="581"/>
      <c r="FD1020" s="581"/>
      <c r="FE1020" s="581"/>
    </row>
    <row r="1021" spans="1:161">
      <c r="A1021" s="581"/>
      <c r="B1021" s="581"/>
      <c r="C1021" s="581"/>
      <c r="D1021" s="581"/>
      <c r="E1021" s="581"/>
      <c r="F1021" s="581"/>
      <c r="G1021" s="581"/>
      <c r="H1021" s="581"/>
      <c r="I1021" s="581"/>
      <c r="J1021" s="581"/>
      <c r="K1021" s="581"/>
      <c r="L1021" s="581"/>
      <c r="M1021" s="581"/>
      <c r="N1021" s="581"/>
      <c r="O1021" s="581"/>
      <c r="P1021" s="581"/>
      <c r="Q1021" s="581"/>
      <c r="R1021" s="581"/>
      <c r="S1021" s="581"/>
      <c r="T1021" s="581"/>
      <c r="U1021" s="581"/>
      <c r="V1021" s="581"/>
      <c r="W1021" s="581"/>
      <c r="X1021" s="581"/>
      <c r="Y1021" s="581"/>
      <c r="Z1021" s="581"/>
      <c r="AA1021" s="581"/>
      <c r="AB1021" s="581"/>
      <c r="AC1021" s="581"/>
      <c r="AD1021" s="581"/>
      <c r="AE1021" s="581"/>
      <c r="AF1021" s="581"/>
      <c r="AG1021" s="581"/>
      <c r="AH1021" s="581"/>
      <c r="AI1021" s="581"/>
      <c r="AJ1021" s="581"/>
      <c r="AK1021" s="581"/>
      <c r="AL1021" s="581"/>
      <c r="AM1021" s="581"/>
      <c r="AN1021" s="581"/>
      <c r="AO1021" s="581"/>
      <c r="AP1021" s="581"/>
      <c r="AQ1021" s="581"/>
      <c r="AR1021" s="581"/>
      <c r="AS1021" s="581"/>
      <c r="AT1021" s="581"/>
      <c r="AU1021" s="581"/>
      <c r="AV1021" s="581"/>
      <c r="AW1021" s="581"/>
      <c r="AX1021" s="581"/>
      <c r="AY1021" s="581"/>
      <c r="AZ1021" s="581"/>
      <c r="BA1021" s="581"/>
      <c r="BB1021" s="581"/>
      <c r="BC1021" s="581"/>
      <c r="BD1021" s="581"/>
      <c r="BE1021" s="581"/>
      <c r="BF1021" s="581"/>
      <c r="BG1021" s="581"/>
      <c r="BH1021" s="581"/>
      <c r="BI1021" s="581"/>
      <c r="BJ1021" s="581"/>
      <c r="BK1021" s="581"/>
      <c r="BL1021" s="581"/>
      <c r="BM1021" s="581"/>
      <c r="BN1021" s="581"/>
      <c r="BO1021" s="581"/>
      <c r="BP1021" s="581"/>
      <c r="BQ1021" s="581"/>
      <c r="BR1021" s="581"/>
      <c r="BS1021" s="581"/>
      <c r="BT1021" s="581"/>
      <c r="BU1021" s="581"/>
      <c r="BV1021" s="581"/>
      <c r="BW1021" s="581"/>
      <c r="BX1021" s="581"/>
      <c r="BY1021" s="581"/>
      <c r="BZ1021" s="581"/>
      <c r="CA1021" s="581"/>
      <c r="CB1021" s="581"/>
      <c r="CC1021" s="581"/>
      <c r="CD1021" s="581"/>
      <c r="CE1021" s="581"/>
      <c r="CF1021" s="581"/>
      <c r="CG1021" s="581"/>
      <c r="CH1021" s="581"/>
      <c r="CI1021" s="581"/>
      <c r="CJ1021" s="581"/>
      <c r="CK1021" s="581"/>
      <c r="CL1021" s="581"/>
      <c r="CM1021" s="581"/>
      <c r="CN1021" s="581"/>
      <c r="CO1021" s="581"/>
      <c r="CP1021" s="581"/>
      <c r="CQ1021" s="581"/>
      <c r="CR1021" s="581"/>
      <c r="CS1021" s="581"/>
      <c r="CT1021" s="581"/>
      <c r="CU1021" s="581"/>
      <c r="CV1021" s="581"/>
      <c r="CW1021" s="581"/>
      <c r="CX1021" s="581"/>
      <c r="CY1021" s="581"/>
      <c r="CZ1021" s="581"/>
      <c r="DA1021" s="581"/>
      <c r="DB1021" s="581"/>
      <c r="DC1021" s="581"/>
      <c r="DD1021" s="581"/>
      <c r="DE1021" s="581"/>
      <c r="DF1021" s="581"/>
      <c r="DG1021" s="581"/>
      <c r="DH1021" s="581"/>
      <c r="DI1021" s="581"/>
      <c r="DJ1021" s="581"/>
      <c r="DK1021" s="581"/>
      <c r="DL1021" s="581"/>
      <c r="DM1021" s="581"/>
      <c r="DN1021" s="581"/>
      <c r="DO1021" s="581"/>
      <c r="DP1021" s="581"/>
      <c r="DQ1021" s="581"/>
      <c r="DR1021" s="581"/>
      <c r="DS1021" s="581"/>
      <c r="DT1021" s="581"/>
      <c r="DU1021" s="581"/>
      <c r="DV1021" s="581"/>
      <c r="DW1021" s="581"/>
      <c r="DX1021" s="581"/>
      <c r="DY1021" s="581"/>
      <c r="DZ1021" s="581"/>
      <c r="EA1021" s="581"/>
      <c r="EB1021" s="581"/>
      <c r="EC1021" s="581"/>
      <c r="ED1021" s="581"/>
      <c r="EE1021" s="581"/>
      <c r="EF1021" s="581"/>
      <c r="EG1021" s="581"/>
      <c r="EH1021" s="581"/>
      <c r="EI1021" s="581"/>
      <c r="EJ1021" s="581"/>
      <c r="EK1021" s="581"/>
      <c r="EL1021" s="581"/>
      <c r="EM1021" s="581"/>
      <c r="EN1021" s="581"/>
      <c r="EO1021" s="581"/>
      <c r="EP1021" s="581"/>
      <c r="EQ1021" s="581"/>
      <c r="ER1021" s="581"/>
      <c r="ES1021" s="581"/>
      <c r="ET1021" s="581"/>
      <c r="EU1021" s="581"/>
      <c r="EV1021" s="581"/>
      <c r="EW1021" s="581"/>
      <c r="EX1021" s="581"/>
      <c r="EY1021" s="581"/>
      <c r="EZ1021" s="581"/>
      <c r="FA1021" s="581"/>
      <c r="FB1021" s="581"/>
      <c r="FC1021" s="581"/>
      <c r="FD1021" s="581"/>
      <c r="FE1021" s="581"/>
    </row>
    <row r="1022" spans="1:161">
      <c r="A1022" s="581"/>
      <c r="B1022" s="581"/>
      <c r="C1022" s="581"/>
      <c r="D1022" s="581"/>
      <c r="E1022" s="581"/>
      <c r="F1022" s="581"/>
      <c r="G1022" s="581"/>
      <c r="H1022" s="581"/>
      <c r="I1022" s="581"/>
      <c r="J1022" s="581"/>
      <c r="K1022" s="581"/>
      <c r="L1022" s="581"/>
      <c r="M1022" s="581"/>
      <c r="N1022" s="581"/>
      <c r="O1022" s="581"/>
      <c r="P1022" s="581"/>
      <c r="Q1022" s="581"/>
      <c r="R1022" s="581"/>
      <c r="S1022" s="581"/>
      <c r="T1022" s="581"/>
      <c r="U1022" s="581"/>
      <c r="V1022" s="581"/>
      <c r="W1022" s="581"/>
      <c r="X1022" s="581"/>
      <c r="Y1022" s="581"/>
      <c r="Z1022" s="581"/>
      <c r="AA1022" s="581"/>
      <c r="AB1022" s="581"/>
      <c r="AC1022" s="581"/>
      <c r="AD1022" s="581"/>
      <c r="AE1022" s="581"/>
      <c r="AF1022" s="581"/>
      <c r="AG1022" s="581"/>
      <c r="AH1022" s="581"/>
      <c r="AI1022" s="581"/>
      <c r="AJ1022" s="581"/>
      <c r="AK1022" s="581"/>
      <c r="AL1022" s="581"/>
      <c r="AM1022" s="581"/>
      <c r="AN1022" s="581"/>
      <c r="AO1022" s="581"/>
      <c r="AP1022" s="581"/>
      <c r="AQ1022" s="581"/>
      <c r="AR1022" s="581"/>
      <c r="AS1022" s="581"/>
      <c r="AT1022" s="581"/>
      <c r="AU1022" s="581"/>
      <c r="AV1022" s="581"/>
      <c r="AW1022" s="581"/>
      <c r="AX1022" s="581"/>
      <c r="AY1022" s="581"/>
      <c r="AZ1022" s="581"/>
      <c r="BA1022" s="581"/>
      <c r="BB1022" s="581"/>
      <c r="BC1022" s="581"/>
      <c r="BD1022" s="581"/>
      <c r="BE1022" s="581"/>
      <c r="BF1022" s="581"/>
      <c r="BG1022" s="581"/>
      <c r="BH1022" s="581"/>
      <c r="BI1022" s="581"/>
      <c r="BJ1022" s="581"/>
      <c r="BK1022" s="581"/>
      <c r="BL1022" s="581"/>
      <c r="BM1022" s="581"/>
      <c r="BN1022" s="581"/>
      <c r="BO1022" s="581"/>
      <c r="BP1022" s="581"/>
      <c r="BQ1022" s="581"/>
      <c r="BR1022" s="581"/>
      <c r="BS1022" s="581"/>
      <c r="BT1022" s="581"/>
      <c r="BU1022" s="581"/>
      <c r="BV1022" s="581"/>
      <c r="BW1022" s="581"/>
      <c r="BX1022" s="581"/>
      <c r="BY1022" s="581"/>
      <c r="BZ1022" s="581"/>
      <c r="CA1022" s="581"/>
      <c r="CB1022" s="581"/>
      <c r="CC1022" s="581"/>
      <c r="CD1022" s="581"/>
      <c r="CE1022" s="581"/>
      <c r="CF1022" s="581"/>
      <c r="CG1022" s="581"/>
      <c r="CH1022" s="581"/>
      <c r="CI1022" s="581"/>
      <c r="CJ1022" s="581"/>
      <c r="CK1022" s="581"/>
      <c r="CL1022" s="581"/>
      <c r="CM1022" s="581"/>
      <c r="CN1022" s="581"/>
      <c r="CO1022" s="581"/>
      <c r="CP1022" s="581"/>
      <c r="CQ1022" s="581"/>
      <c r="CR1022" s="581"/>
      <c r="CS1022" s="581"/>
      <c r="CT1022" s="581"/>
      <c r="CU1022" s="581"/>
      <c r="CV1022" s="581"/>
      <c r="CW1022" s="581"/>
      <c r="CX1022" s="581"/>
      <c r="CY1022" s="581"/>
      <c r="CZ1022" s="581"/>
      <c r="DA1022" s="581"/>
      <c r="DB1022" s="581"/>
      <c r="DC1022" s="581"/>
      <c r="DD1022" s="581"/>
      <c r="DE1022" s="581"/>
      <c r="DF1022" s="581"/>
      <c r="DG1022" s="581"/>
      <c r="DH1022" s="581"/>
      <c r="DI1022" s="581"/>
      <c r="DJ1022" s="581"/>
      <c r="DK1022" s="581"/>
      <c r="DL1022" s="581"/>
      <c r="DM1022" s="581"/>
      <c r="DN1022" s="581"/>
      <c r="DO1022" s="581"/>
      <c r="DP1022" s="581"/>
      <c r="DQ1022" s="581"/>
      <c r="DR1022" s="581"/>
      <c r="DS1022" s="581"/>
      <c r="DT1022" s="581"/>
      <c r="DU1022" s="581"/>
      <c r="DV1022" s="581"/>
      <c r="DW1022" s="581"/>
      <c r="DX1022" s="581"/>
      <c r="DY1022" s="581"/>
      <c r="DZ1022" s="581"/>
      <c r="EA1022" s="581"/>
      <c r="EB1022" s="581"/>
      <c r="EC1022" s="581"/>
      <c r="ED1022" s="581"/>
      <c r="EE1022" s="581"/>
      <c r="EF1022" s="581"/>
      <c r="EG1022" s="581"/>
      <c r="EH1022" s="581"/>
      <c r="EI1022" s="581"/>
      <c r="EJ1022" s="581"/>
      <c r="EK1022" s="581"/>
      <c r="EL1022" s="581"/>
      <c r="EM1022" s="581"/>
      <c r="EN1022" s="581"/>
      <c r="EO1022" s="581"/>
      <c r="EP1022" s="581"/>
      <c r="EQ1022" s="581"/>
      <c r="ER1022" s="581"/>
      <c r="ES1022" s="581"/>
      <c r="ET1022" s="581"/>
      <c r="EU1022" s="581"/>
      <c r="EV1022" s="581"/>
      <c r="EW1022" s="581"/>
      <c r="EX1022" s="581"/>
      <c r="EY1022" s="581"/>
      <c r="EZ1022" s="581"/>
      <c r="FA1022" s="581"/>
      <c r="FB1022" s="581"/>
      <c r="FC1022" s="581"/>
      <c r="FD1022" s="581"/>
      <c r="FE1022" s="581"/>
    </row>
    <row r="1023" spans="1:161">
      <c r="A1023" s="581"/>
      <c r="B1023" s="581"/>
      <c r="C1023" s="581"/>
      <c r="D1023" s="581"/>
      <c r="E1023" s="581"/>
      <c r="F1023" s="581"/>
      <c r="G1023" s="581"/>
      <c r="H1023" s="581"/>
      <c r="I1023" s="581"/>
      <c r="J1023" s="581"/>
      <c r="K1023" s="581"/>
      <c r="L1023" s="581"/>
      <c r="M1023" s="581"/>
      <c r="N1023" s="581"/>
      <c r="O1023" s="581"/>
      <c r="P1023" s="581"/>
      <c r="Q1023" s="581"/>
      <c r="R1023" s="581"/>
      <c r="S1023" s="581"/>
      <c r="T1023" s="581"/>
      <c r="U1023" s="581"/>
      <c r="V1023" s="581"/>
      <c r="W1023" s="581"/>
      <c r="X1023" s="581"/>
      <c r="Y1023" s="581"/>
      <c r="Z1023" s="581"/>
      <c r="AA1023" s="581"/>
      <c r="AB1023" s="581"/>
      <c r="AC1023" s="581"/>
      <c r="AD1023" s="581"/>
      <c r="AE1023" s="581"/>
      <c r="AF1023" s="581"/>
      <c r="AG1023" s="581"/>
      <c r="AH1023" s="581"/>
      <c r="AI1023" s="581"/>
      <c r="AJ1023" s="581"/>
      <c r="AK1023" s="581"/>
      <c r="AL1023" s="581"/>
      <c r="AM1023" s="581"/>
      <c r="AN1023" s="581"/>
      <c r="AO1023" s="581"/>
      <c r="AP1023" s="581"/>
      <c r="AQ1023" s="581"/>
      <c r="AR1023" s="581"/>
      <c r="AS1023" s="581"/>
      <c r="AT1023" s="581"/>
      <c r="AU1023" s="581"/>
      <c r="AV1023" s="581"/>
      <c r="AW1023" s="581"/>
      <c r="AX1023" s="581"/>
      <c r="AY1023" s="581"/>
      <c r="AZ1023" s="581"/>
      <c r="BA1023" s="581"/>
      <c r="BB1023" s="581"/>
      <c r="BC1023" s="581"/>
      <c r="BD1023" s="581"/>
      <c r="BE1023" s="581"/>
      <c r="BF1023" s="581"/>
      <c r="BG1023" s="581"/>
      <c r="BH1023" s="581"/>
      <c r="BI1023" s="581"/>
      <c r="BJ1023" s="581"/>
      <c r="BK1023" s="581"/>
      <c r="BL1023" s="581"/>
      <c r="BM1023" s="581"/>
      <c r="BN1023" s="581"/>
      <c r="BO1023" s="581"/>
      <c r="BP1023" s="581"/>
      <c r="BQ1023" s="581"/>
      <c r="BR1023" s="581"/>
      <c r="BS1023" s="581"/>
      <c r="BT1023" s="581"/>
      <c r="BU1023" s="581"/>
      <c r="BV1023" s="581"/>
      <c r="BW1023" s="581"/>
      <c r="BX1023" s="581"/>
      <c r="BY1023" s="581"/>
      <c r="BZ1023" s="581"/>
      <c r="CA1023" s="581"/>
      <c r="CB1023" s="581"/>
      <c r="CC1023" s="581"/>
      <c r="CD1023" s="581"/>
      <c r="CE1023" s="581"/>
      <c r="CF1023" s="581"/>
      <c r="CG1023" s="581"/>
      <c r="CH1023" s="581"/>
      <c r="CI1023" s="581"/>
      <c r="CJ1023" s="581"/>
      <c r="CK1023" s="581"/>
      <c r="CL1023" s="581"/>
      <c r="CM1023" s="581"/>
      <c r="CN1023" s="581"/>
      <c r="CO1023" s="581"/>
      <c r="CP1023" s="581"/>
      <c r="CQ1023" s="581"/>
      <c r="CR1023" s="581"/>
      <c r="CS1023" s="581"/>
      <c r="CT1023" s="581"/>
      <c r="CU1023" s="581"/>
      <c r="CV1023" s="581"/>
      <c r="CW1023" s="581"/>
      <c r="CX1023" s="581"/>
      <c r="CY1023" s="581"/>
      <c r="CZ1023" s="581"/>
      <c r="DA1023" s="581"/>
      <c r="DB1023" s="581"/>
      <c r="DC1023" s="581"/>
      <c r="DD1023" s="581"/>
      <c r="DE1023" s="581"/>
      <c r="DF1023" s="581"/>
      <c r="DG1023" s="581"/>
      <c r="DH1023" s="581"/>
      <c r="DI1023" s="581"/>
      <c r="DJ1023" s="581"/>
      <c r="DK1023" s="581"/>
      <c r="DL1023" s="581"/>
      <c r="DM1023" s="581"/>
      <c r="DN1023" s="581"/>
      <c r="DO1023" s="581"/>
      <c r="DP1023" s="581"/>
      <c r="DQ1023" s="581"/>
      <c r="DR1023" s="581"/>
      <c r="DS1023" s="581"/>
      <c r="DT1023" s="581"/>
      <c r="DU1023" s="581"/>
      <c r="DV1023" s="581"/>
      <c r="DW1023" s="581"/>
      <c r="DX1023" s="581"/>
      <c r="DY1023" s="581"/>
      <c r="DZ1023" s="581"/>
      <c r="EA1023" s="581"/>
      <c r="EB1023" s="581"/>
      <c r="EC1023" s="581"/>
      <c r="ED1023" s="581"/>
      <c r="EE1023" s="581"/>
      <c r="EF1023" s="581"/>
      <c r="EG1023" s="581"/>
      <c r="EH1023" s="581"/>
      <c r="EI1023" s="581"/>
      <c r="EJ1023" s="581"/>
      <c r="EK1023" s="581"/>
      <c r="EL1023" s="581"/>
      <c r="EM1023" s="581"/>
      <c r="EN1023" s="581"/>
      <c r="EO1023" s="581"/>
      <c r="EP1023" s="581"/>
      <c r="EQ1023" s="581"/>
      <c r="ER1023" s="581"/>
      <c r="ES1023" s="581"/>
      <c r="ET1023" s="581"/>
      <c r="EU1023" s="581"/>
      <c r="EV1023" s="581"/>
      <c r="EW1023" s="581"/>
      <c r="EX1023" s="581"/>
      <c r="EY1023" s="581"/>
      <c r="EZ1023" s="581"/>
      <c r="FA1023" s="581"/>
      <c r="FB1023" s="581"/>
      <c r="FC1023" s="581"/>
      <c r="FD1023" s="581"/>
      <c r="FE1023" s="581"/>
    </row>
    <row r="1024" spans="1:161">
      <c r="A1024" s="581"/>
      <c r="B1024" s="581"/>
      <c r="C1024" s="581"/>
      <c r="D1024" s="581"/>
      <c r="E1024" s="581"/>
      <c r="F1024" s="581"/>
      <c r="G1024" s="581"/>
      <c r="H1024" s="581"/>
      <c r="I1024" s="581"/>
      <c r="J1024" s="581"/>
      <c r="K1024" s="581"/>
      <c r="L1024" s="581"/>
      <c r="M1024" s="581"/>
      <c r="N1024" s="581"/>
      <c r="O1024" s="581"/>
      <c r="P1024" s="581"/>
      <c r="Q1024" s="581"/>
      <c r="R1024" s="581"/>
      <c r="S1024" s="581"/>
      <c r="T1024" s="581"/>
      <c r="U1024" s="581"/>
      <c r="V1024" s="581"/>
      <c r="W1024" s="581"/>
      <c r="X1024" s="581"/>
      <c r="Y1024" s="581"/>
      <c r="Z1024" s="581"/>
      <c r="AA1024" s="581"/>
      <c r="AB1024" s="581"/>
      <c r="AC1024" s="581"/>
      <c r="AD1024" s="581"/>
      <c r="AE1024" s="581"/>
      <c r="AF1024" s="581"/>
      <c r="AG1024" s="581"/>
      <c r="AH1024" s="581"/>
      <c r="AI1024" s="581"/>
      <c r="AJ1024" s="581"/>
      <c r="AK1024" s="581"/>
      <c r="AL1024" s="581"/>
      <c r="AM1024" s="581"/>
      <c r="AN1024" s="581"/>
      <c r="AO1024" s="581"/>
      <c r="AP1024" s="581"/>
      <c r="AQ1024" s="581"/>
      <c r="AR1024" s="581"/>
      <c r="AS1024" s="581"/>
      <c r="AT1024" s="581"/>
      <c r="AU1024" s="581"/>
      <c r="AV1024" s="581"/>
      <c r="AW1024" s="581"/>
      <c r="AX1024" s="581"/>
      <c r="AY1024" s="581"/>
      <c r="AZ1024" s="581"/>
      <c r="BA1024" s="581"/>
      <c r="BB1024" s="581"/>
      <c r="BC1024" s="581"/>
      <c r="BD1024" s="581"/>
      <c r="BE1024" s="581"/>
      <c r="BF1024" s="581"/>
      <c r="BG1024" s="581"/>
      <c r="BH1024" s="581"/>
      <c r="BI1024" s="581"/>
      <c r="BJ1024" s="581"/>
      <c r="BK1024" s="581"/>
      <c r="BL1024" s="581"/>
      <c r="BM1024" s="581"/>
      <c r="BN1024" s="581"/>
      <c r="BO1024" s="581"/>
      <c r="BP1024" s="581"/>
      <c r="BQ1024" s="581"/>
      <c r="BR1024" s="581"/>
      <c r="BS1024" s="581"/>
      <c r="BT1024" s="581"/>
      <c r="BU1024" s="581"/>
      <c r="BV1024" s="581"/>
      <c r="BW1024" s="581"/>
      <c r="BX1024" s="581"/>
      <c r="BY1024" s="581"/>
      <c r="BZ1024" s="581"/>
      <c r="CA1024" s="581"/>
      <c r="CB1024" s="581"/>
      <c r="CC1024" s="581"/>
      <c r="CD1024" s="581"/>
      <c r="CE1024" s="581"/>
      <c r="CF1024" s="581"/>
      <c r="CG1024" s="581"/>
      <c r="CH1024" s="581"/>
      <c r="CI1024" s="581"/>
      <c r="CJ1024" s="581"/>
      <c r="CK1024" s="581"/>
      <c r="CL1024" s="581"/>
      <c r="CM1024" s="581"/>
      <c r="CN1024" s="581"/>
      <c r="CO1024" s="581"/>
      <c r="CP1024" s="581"/>
      <c r="CQ1024" s="581"/>
      <c r="CR1024" s="581"/>
      <c r="CS1024" s="581"/>
      <c r="CT1024" s="581"/>
      <c r="CU1024" s="581"/>
      <c r="CV1024" s="581"/>
      <c r="CW1024" s="581"/>
      <c r="CX1024" s="581"/>
      <c r="CY1024" s="581"/>
      <c r="CZ1024" s="581"/>
      <c r="DA1024" s="581"/>
      <c r="DB1024" s="581"/>
      <c r="DC1024" s="581"/>
      <c r="DD1024" s="581"/>
      <c r="DE1024" s="581"/>
      <c r="DF1024" s="581"/>
      <c r="DG1024" s="581"/>
      <c r="DH1024" s="581"/>
      <c r="DI1024" s="581"/>
      <c r="DJ1024" s="581"/>
      <c r="DK1024" s="581"/>
      <c r="DL1024" s="581"/>
      <c r="DM1024" s="581"/>
      <c r="DN1024" s="581"/>
      <c r="DO1024" s="581"/>
      <c r="DP1024" s="581"/>
      <c r="DQ1024" s="581"/>
      <c r="DR1024" s="581"/>
      <c r="DS1024" s="581"/>
      <c r="DT1024" s="581"/>
      <c r="DU1024" s="581"/>
      <c r="DV1024" s="581"/>
      <c r="DW1024" s="581"/>
      <c r="DX1024" s="581"/>
      <c r="DY1024" s="581"/>
      <c r="DZ1024" s="581"/>
      <c r="EA1024" s="581"/>
      <c r="EB1024" s="581"/>
      <c r="EC1024" s="581"/>
      <c r="ED1024" s="581"/>
      <c r="EE1024" s="581"/>
      <c r="EF1024" s="581"/>
      <c r="EG1024" s="581"/>
      <c r="EH1024" s="581"/>
      <c r="EI1024" s="581"/>
      <c r="EJ1024" s="581"/>
      <c r="EK1024" s="581"/>
      <c r="EL1024" s="581"/>
      <c r="EM1024" s="581"/>
      <c r="EN1024" s="581"/>
      <c r="EO1024" s="581"/>
      <c r="EP1024" s="581"/>
      <c r="EQ1024" s="581"/>
      <c r="ER1024" s="581"/>
      <c r="ES1024" s="581"/>
      <c r="ET1024" s="581"/>
      <c r="EU1024" s="581"/>
      <c r="EV1024" s="581"/>
      <c r="EW1024" s="581"/>
      <c r="EX1024" s="581"/>
      <c r="EY1024" s="581"/>
      <c r="EZ1024" s="581"/>
      <c r="FA1024" s="581"/>
      <c r="FB1024" s="581"/>
      <c r="FC1024" s="581"/>
      <c r="FD1024" s="581"/>
      <c r="FE1024" s="581"/>
    </row>
    <row r="1025" spans="1:161">
      <c r="A1025" s="581"/>
      <c r="B1025" s="581"/>
      <c r="C1025" s="581"/>
      <c r="D1025" s="581"/>
      <c r="E1025" s="581"/>
      <c r="F1025" s="581"/>
      <c r="G1025" s="581"/>
      <c r="H1025" s="581"/>
      <c r="I1025" s="581"/>
      <c r="J1025" s="581"/>
      <c r="K1025" s="581"/>
      <c r="L1025" s="581"/>
      <c r="M1025" s="581"/>
      <c r="N1025" s="581"/>
      <c r="O1025" s="581"/>
      <c r="P1025" s="581"/>
      <c r="Q1025" s="581"/>
      <c r="R1025" s="581"/>
      <c r="S1025" s="581"/>
      <c r="T1025" s="581"/>
      <c r="U1025" s="581"/>
      <c r="V1025" s="581"/>
      <c r="W1025" s="581"/>
      <c r="X1025" s="581"/>
      <c r="Y1025" s="581"/>
      <c r="Z1025" s="581"/>
      <c r="AA1025" s="581"/>
      <c r="AB1025" s="581"/>
      <c r="AC1025" s="581"/>
      <c r="AD1025" s="581"/>
      <c r="AE1025" s="581"/>
      <c r="AF1025" s="581"/>
      <c r="AG1025" s="581"/>
      <c r="AH1025" s="581"/>
      <c r="AI1025" s="581"/>
      <c r="AJ1025" s="581"/>
      <c r="AK1025" s="581"/>
      <c r="AL1025" s="581"/>
      <c r="AM1025" s="581"/>
      <c r="AN1025" s="581"/>
      <c r="AO1025" s="581"/>
      <c r="AP1025" s="581"/>
      <c r="AQ1025" s="581"/>
      <c r="AR1025" s="581"/>
      <c r="AS1025" s="581"/>
      <c r="AT1025" s="581"/>
      <c r="AU1025" s="581"/>
      <c r="AV1025" s="581"/>
      <c r="AW1025" s="581"/>
      <c r="AX1025" s="581"/>
      <c r="AY1025" s="581"/>
      <c r="AZ1025" s="581"/>
      <c r="BA1025" s="581"/>
      <c r="BB1025" s="581"/>
      <c r="BC1025" s="581"/>
      <c r="BD1025" s="581"/>
      <c r="BE1025" s="581"/>
      <c r="BF1025" s="581"/>
      <c r="BG1025" s="581"/>
      <c r="BH1025" s="581"/>
      <c r="BI1025" s="581"/>
      <c r="BJ1025" s="581"/>
      <c r="BK1025" s="581"/>
      <c r="BL1025" s="581"/>
      <c r="BM1025" s="581"/>
      <c r="BN1025" s="581"/>
      <c r="BO1025" s="581"/>
      <c r="BP1025" s="581"/>
      <c r="BQ1025" s="581"/>
      <c r="BR1025" s="581"/>
      <c r="BS1025" s="581"/>
      <c r="BT1025" s="581"/>
      <c r="BU1025" s="581"/>
      <c r="BV1025" s="581"/>
      <c r="BW1025" s="581"/>
      <c r="BX1025" s="581"/>
      <c r="BY1025" s="581"/>
      <c r="BZ1025" s="581"/>
      <c r="CA1025" s="581"/>
      <c r="CB1025" s="581"/>
      <c r="CC1025" s="581"/>
      <c r="CD1025" s="581"/>
      <c r="CE1025" s="581"/>
      <c r="CF1025" s="581"/>
      <c r="CG1025" s="581"/>
      <c r="CH1025" s="581"/>
      <c r="CI1025" s="581"/>
      <c r="CJ1025" s="581"/>
      <c r="CK1025" s="581"/>
      <c r="CL1025" s="581"/>
      <c r="CM1025" s="581"/>
      <c r="CN1025" s="581"/>
      <c r="CO1025" s="581"/>
      <c r="CP1025" s="581"/>
      <c r="CQ1025" s="581"/>
      <c r="CR1025" s="581"/>
      <c r="CS1025" s="581"/>
      <c r="CT1025" s="581"/>
      <c r="CU1025" s="581"/>
      <c r="CV1025" s="581"/>
      <c r="CW1025" s="581"/>
      <c r="CX1025" s="581"/>
      <c r="CY1025" s="581"/>
      <c r="CZ1025" s="581"/>
      <c r="DA1025" s="581"/>
      <c r="DB1025" s="581"/>
      <c r="DC1025" s="581"/>
      <c r="DD1025" s="581"/>
      <c r="DE1025" s="581"/>
      <c r="DF1025" s="581"/>
      <c r="DG1025" s="581"/>
      <c r="DH1025" s="581"/>
      <c r="DI1025" s="581"/>
      <c r="DJ1025" s="581"/>
      <c r="DK1025" s="581"/>
      <c r="DL1025" s="581"/>
      <c r="DM1025" s="581"/>
      <c r="DN1025" s="581"/>
      <c r="DO1025" s="581"/>
      <c r="DP1025" s="581"/>
      <c r="DQ1025" s="581"/>
      <c r="DR1025" s="581"/>
      <c r="DS1025" s="581"/>
      <c r="DT1025" s="581"/>
      <c r="DU1025" s="581"/>
      <c r="DV1025" s="581"/>
      <c r="DW1025" s="581"/>
      <c r="DX1025" s="581"/>
      <c r="DY1025" s="581"/>
      <c r="DZ1025" s="581"/>
      <c r="EA1025" s="581"/>
      <c r="EB1025" s="581"/>
      <c r="EC1025" s="581"/>
      <c r="ED1025" s="581"/>
      <c r="EE1025" s="581"/>
      <c r="EF1025" s="581"/>
      <c r="EG1025" s="581"/>
      <c r="EH1025" s="581"/>
      <c r="EI1025" s="581"/>
      <c r="EJ1025" s="581"/>
      <c r="EK1025" s="581"/>
      <c r="EL1025" s="581"/>
      <c r="EM1025" s="581"/>
      <c r="EN1025" s="581"/>
      <c r="EO1025" s="581"/>
      <c r="EP1025" s="581"/>
      <c r="EQ1025" s="581"/>
      <c r="ER1025" s="581"/>
      <c r="ES1025" s="581"/>
      <c r="ET1025" s="581"/>
      <c r="EU1025" s="581"/>
      <c r="EV1025" s="581"/>
      <c r="EW1025" s="581"/>
      <c r="EX1025" s="581"/>
      <c r="EY1025" s="581"/>
      <c r="EZ1025" s="581"/>
      <c r="FA1025" s="581"/>
      <c r="FB1025" s="581"/>
      <c r="FC1025" s="581"/>
      <c r="FD1025" s="581"/>
      <c r="FE1025" s="581"/>
    </row>
    <row r="1026" spans="1:161">
      <c r="A1026" s="581"/>
      <c r="B1026" s="581"/>
      <c r="C1026" s="581"/>
      <c r="D1026" s="581"/>
      <c r="E1026" s="581"/>
      <c r="F1026" s="581"/>
      <c r="G1026" s="581"/>
      <c r="H1026" s="581"/>
      <c r="I1026" s="581"/>
      <c r="J1026" s="581"/>
      <c r="K1026" s="581"/>
      <c r="L1026" s="581"/>
      <c r="M1026" s="581"/>
      <c r="N1026" s="581"/>
      <c r="O1026" s="581"/>
      <c r="P1026" s="581"/>
      <c r="Q1026" s="581"/>
      <c r="R1026" s="581"/>
      <c r="S1026" s="581"/>
      <c r="T1026" s="581"/>
      <c r="U1026" s="581"/>
      <c r="V1026" s="581"/>
      <c r="W1026" s="581"/>
      <c r="X1026" s="581"/>
      <c r="Y1026" s="581"/>
      <c r="Z1026" s="581"/>
      <c r="AA1026" s="581"/>
      <c r="AB1026" s="581"/>
      <c r="AC1026" s="581"/>
      <c r="AD1026" s="581"/>
      <c r="AE1026" s="581"/>
      <c r="AF1026" s="581"/>
      <c r="AG1026" s="581"/>
      <c r="AH1026" s="581"/>
      <c r="AI1026" s="581"/>
      <c r="AJ1026" s="581"/>
      <c r="AK1026" s="581"/>
      <c r="AL1026" s="581"/>
      <c r="AM1026" s="581"/>
      <c r="AN1026" s="581"/>
      <c r="AO1026" s="581"/>
      <c r="AP1026" s="581"/>
      <c r="AQ1026" s="581"/>
      <c r="AR1026" s="581"/>
      <c r="AS1026" s="581"/>
      <c r="AT1026" s="581"/>
      <c r="AU1026" s="581"/>
      <c r="AV1026" s="581"/>
      <c r="AW1026" s="581"/>
      <c r="AX1026" s="581"/>
      <c r="AY1026" s="581"/>
      <c r="AZ1026" s="581"/>
      <c r="BA1026" s="581"/>
      <c r="BB1026" s="581"/>
      <c r="BC1026" s="581"/>
      <c r="BD1026" s="581"/>
      <c r="BE1026" s="581"/>
      <c r="BF1026" s="581"/>
      <c r="BG1026" s="581"/>
      <c r="BH1026" s="581"/>
      <c r="BI1026" s="581"/>
      <c r="BJ1026" s="581"/>
      <c r="BK1026" s="581"/>
      <c r="BL1026" s="581"/>
      <c r="BM1026" s="581"/>
      <c r="BN1026" s="581"/>
      <c r="BO1026" s="581"/>
      <c r="BP1026" s="581"/>
      <c r="BQ1026" s="581"/>
      <c r="BR1026" s="581"/>
      <c r="BS1026" s="581"/>
      <c r="BT1026" s="581"/>
      <c r="BU1026" s="581"/>
      <c r="BV1026" s="581"/>
      <c r="BW1026" s="581"/>
      <c r="BX1026" s="581"/>
      <c r="BY1026" s="581"/>
      <c r="BZ1026" s="581"/>
      <c r="CA1026" s="581"/>
      <c r="CB1026" s="581"/>
      <c r="CC1026" s="581"/>
      <c r="CD1026" s="581"/>
      <c r="CE1026" s="581"/>
      <c r="CF1026" s="581"/>
      <c r="CG1026" s="581"/>
      <c r="CH1026" s="581"/>
      <c r="CI1026" s="581"/>
      <c r="CJ1026" s="581"/>
      <c r="CK1026" s="581"/>
      <c r="CL1026" s="581"/>
      <c r="CM1026" s="581"/>
      <c r="CN1026" s="581"/>
      <c r="CO1026" s="581"/>
      <c r="CP1026" s="581"/>
      <c r="CQ1026" s="581"/>
      <c r="CR1026" s="581"/>
      <c r="CS1026" s="581"/>
      <c r="CT1026" s="581"/>
      <c r="CU1026" s="581"/>
      <c r="CV1026" s="581"/>
      <c r="CW1026" s="581"/>
      <c r="CX1026" s="581"/>
      <c r="CY1026" s="581"/>
      <c r="CZ1026" s="581"/>
      <c r="DA1026" s="581"/>
      <c r="DB1026" s="581"/>
      <c r="DC1026" s="581"/>
      <c r="DD1026" s="581"/>
      <c r="DE1026" s="581"/>
      <c r="DF1026" s="581"/>
      <c r="DG1026" s="581"/>
      <c r="DH1026" s="581"/>
      <c r="DI1026" s="581"/>
      <c r="DJ1026" s="581"/>
      <c r="DK1026" s="581"/>
      <c r="DL1026" s="581"/>
      <c r="DM1026" s="581"/>
      <c r="DN1026" s="581"/>
      <c r="DO1026" s="581"/>
      <c r="DP1026" s="581"/>
      <c r="DQ1026" s="581"/>
      <c r="DR1026" s="581"/>
      <c r="DS1026" s="581"/>
      <c r="DT1026" s="581"/>
      <c r="DU1026" s="581"/>
      <c r="DV1026" s="581"/>
      <c r="DW1026" s="581"/>
      <c r="DX1026" s="581"/>
      <c r="DY1026" s="581"/>
      <c r="DZ1026" s="581"/>
      <c r="EA1026" s="581"/>
      <c r="EB1026" s="581"/>
      <c r="EC1026" s="581"/>
      <c r="ED1026" s="581"/>
      <c r="EE1026" s="581"/>
      <c r="EF1026" s="581"/>
      <c r="EG1026" s="581"/>
      <c r="EH1026" s="581"/>
      <c r="EI1026" s="581"/>
      <c r="EJ1026" s="581"/>
      <c r="EK1026" s="581"/>
      <c r="EL1026" s="581"/>
      <c r="EM1026" s="581"/>
      <c r="EN1026" s="581"/>
      <c r="EO1026" s="581"/>
      <c r="EP1026" s="581"/>
      <c r="EQ1026" s="581"/>
      <c r="ER1026" s="581"/>
      <c r="ES1026" s="581"/>
      <c r="ET1026" s="581"/>
      <c r="EU1026" s="581"/>
      <c r="EV1026" s="581"/>
      <c r="EW1026" s="581"/>
      <c r="EX1026" s="581"/>
      <c r="EY1026" s="581"/>
      <c r="EZ1026" s="581"/>
      <c r="FA1026" s="581"/>
      <c r="FB1026" s="581"/>
      <c r="FC1026" s="581"/>
      <c r="FD1026" s="581"/>
      <c r="FE1026" s="581"/>
    </row>
    <row r="1027" spans="1:161">
      <c r="A1027" s="581"/>
      <c r="B1027" s="581"/>
      <c r="C1027" s="581"/>
      <c r="D1027" s="581"/>
      <c r="E1027" s="581"/>
      <c r="F1027" s="581"/>
      <c r="G1027" s="581"/>
      <c r="H1027" s="581"/>
      <c r="I1027" s="581"/>
      <c r="J1027" s="581"/>
      <c r="K1027" s="581"/>
      <c r="L1027" s="581"/>
      <c r="M1027" s="581"/>
      <c r="N1027" s="581"/>
      <c r="O1027" s="581"/>
      <c r="P1027" s="581"/>
      <c r="Q1027" s="581"/>
      <c r="R1027" s="581"/>
      <c r="S1027" s="581"/>
      <c r="T1027" s="581"/>
      <c r="U1027" s="581"/>
      <c r="V1027" s="581"/>
      <c r="W1027" s="581"/>
      <c r="X1027" s="581"/>
      <c r="Y1027" s="581"/>
      <c r="Z1027" s="581"/>
      <c r="AA1027" s="581"/>
      <c r="AB1027" s="581"/>
      <c r="AC1027" s="581"/>
      <c r="AD1027" s="581"/>
      <c r="AE1027" s="581"/>
      <c r="AF1027" s="581"/>
      <c r="AG1027" s="581"/>
      <c r="AH1027" s="581"/>
      <c r="AI1027" s="581"/>
      <c r="AJ1027" s="581"/>
      <c r="AK1027" s="581"/>
      <c r="AL1027" s="581"/>
      <c r="AM1027" s="581"/>
      <c r="AN1027" s="581"/>
      <c r="AO1027" s="581"/>
      <c r="AP1027" s="581"/>
      <c r="AQ1027" s="581"/>
      <c r="AR1027" s="581"/>
      <c r="AS1027" s="581"/>
      <c r="AT1027" s="581"/>
      <c r="AU1027" s="581"/>
      <c r="AV1027" s="581"/>
      <c r="AW1027" s="581"/>
      <c r="AX1027" s="581"/>
      <c r="AY1027" s="581"/>
      <c r="AZ1027" s="581"/>
      <c r="BA1027" s="581"/>
      <c r="BB1027" s="581"/>
      <c r="BC1027" s="581"/>
      <c r="BD1027" s="581"/>
      <c r="BE1027" s="581"/>
      <c r="BF1027" s="581"/>
      <c r="BG1027" s="581"/>
      <c r="BH1027" s="581"/>
      <c r="BI1027" s="581"/>
      <c r="BJ1027" s="581"/>
      <c r="BK1027" s="581"/>
      <c r="BL1027" s="581"/>
      <c r="BM1027" s="581"/>
      <c r="BN1027" s="581"/>
      <c r="BO1027" s="581"/>
      <c r="BP1027" s="581"/>
      <c r="BQ1027" s="581"/>
      <c r="BR1027" s="581"/>
      <c r="BS1027" s="581"/>
      <c r="BT1027" s="581"/>
      <c r="BU1027" s="581"/>
      <c r="BV1027" s="581"/>
      <c r="BW1027" s="581"/>
      <c r="BX1027" s="581"/>
      <c r="BY1027" s="581"/>
      <c r="BZ1027" s="581"/>
      <c r="CA1027" s="581"/>
      <c r="CB1027" s="581"/>
      <c r="CC1027" s="581"/>
      <c r="CD1027" s="581"/>
      <c r="CE1027" s="581"/>
      <c r="CF1027" s="581"/>
      <c r="CG1027" s="581"/>
      <c r="CH1027" s="581"/>
      <c r="CI1027" s="581"/>
      <c r="CJ1027" s="581"/>
      <c r="CK1027" s="581"/>
      <c r="CL1027" s="581"/>
      <c r="CM1027" s="581"/>
      <c r="CN1027" s="581"/>
      <c r="CO1027" s="581"/>
      <c r="CP1027" s="581"/>
      <c r="CQ1027" s="581"/>
      <c r="CR1027" s="581"/>
      <c r="CS1027" s="581"/>
      <c r="CT1027" s="581"/>
      <c r="CU1027" s="581"/>
      <c r="CV1027" s="581"/>
      <c r="CW1027" s="581"/>
      <c r="CX1027" s="581"/>
      <c r="CY1027" s="581"/>
      <c r="CZ1027" s="581"/>
      <c r="DA1027" s="581"/>
      <c r="DB1027" s="581"/>
      <c r="DC1027" s="581"/>
      <c r="DD1027" s="581"/>
      <c r="DE1027" s="581"/>
      <c r="DF1027" s="581"/>
      <c r="DG1027" s="581"/>
      <c r="DH1027" s="581"/>
      <c r="DI1027" s="581"/>
      <c r="DJ1027" s="581"/>
      <c r="DK1027" s="581"/>
      <c r="DL1027" s="581"/>
      <c r="DM1027" s="581"/>
      <c r="DN1027" s="581"/>
      <c r="DO1027" s="581"/>
      <c r="DP1027" s="581"/>
      <c r="DQ1027" s="581"/>
      <c r="DR1027" s="581"/>
      <c r="DS1027" s="581"/>
      <c r="DT1027" s="581"/>
      <c r="DU1027" s="581"/>
      <c r="DV1027" s="581"/>
      <c r="DW1027" s="581"/>
      <c r="DX1027" s="581"/>
      <c r="DY1027" s="581"/>
      <c r="DZ1027" s="581"/>
      <c r="EA1027" s="581"/>
      <c r="EB1027" s="581"/>
      <c r="EC1027" s="581"/>
      <c r="ED1027" s="581"/>
      <c r="EE1027" s="581"/>
      <c r="EF1027" s="581"/>
      <c r="EG1027" s="581"/>
      <c r="EH1027" s="581"/>
      <c r="EI1027" s="581"/>
      <c r="EJ1027" s="581"/>
      <c r="EK1027" s="581"/>
      <c r="EL1027" s="581"/>
      <c r="EM1027" s="581"/>
      <c r="EN1027" s="581"/>
      <c r="EO1027" s="581"/>
      <c r="EP1027" s="581"/>
      <c r="EQ1027" s="581"/>
      <c r="ER1027" s="581"/>
      <c r="ES1027" s="581"/>
      <c r="ET1027" s="581"/>
      <c r="EU1027" s="581"/>
      <c r="EV1027" s="581"/>
      <c r="EW1027" s="581"/>
      <c r="EX1027" s="581"/>
      <c r="EY1027" s="581"/>
      <c r="EZ1027" s="581"/>
      <c r="FA1027" s="581"/>
      <c r="FB1027" s="581"/>
      <c r="FC1027" s="581"/>
      <c r="FD1027" s="581"/>
      <c r="FE1027" s="581"/>
    </row>
    <row r="1028" spans="1:161">
      <c r="A1028" s="581"/>
      <c r="B1028" s="581"/>
      <c r="C1028" s="581"/>
      <c r="D1028" s="581"/>
      <c r="E1028" s="581"/>
      <c r="F1028" s="581"/>
      <c r="G1028" s="581"/>
      <c r="H1028" s="581"/>
      <c r="I1028" s="581"/>
      <c r="J1028" s="581"/>
      <c r="K1028" s="581"/>
      <c r="L1028" s="581"/>
      <c r="M1028" s="581"/>
      <c r="N1028" s="581"/>
      <c r="O1028" s="581"/>
      <c r="P1028" s="581"/>
      <c r="Q1028" s="581"/>
      <c r="R1028" s="581"/>
      <c r="S1028" s="581"/>
      <c r="T1028" s="581"/>
      <c r="U1028" s="581"/>
      <c r="V1028" s="581"/>
      <c r="W1028" s="581"/>
      <c r="X1028" s="581"/>
      <c r="Y1028" s="581"/>
      <c r="Z1028" s="581"/>
      <c r="AA1028" s="581"/>
      <c r="AB1028" s="581"/>
      <c r="AC1028" s="581"/>
      <c r="AD1028" s="581"/>
      <c r="AE1028" s="581"/>
      <c r="AF1028" s="581"/>
      <c r="AG1028" s="581"/>
      <c r="AH1028" s="581"/>
      <c r="AI1028" s="581"/>
      <c r="AJ1028" s="581"/>
      <c r="AK1028" s="581"/>
      <c r="AL1028" s="581"/>
      <c r="AM1028" s="581"/>
      <c r="AN1028" s="581"/>
      <c r="AO1028" s="581"/>
      <c r="AP1028" s="581"/>
      <c r="AQ1028" s="581"/>
      <c r="AR1028" s="581"/>
      <c r="AS1028" s="581"/>
      <c r="AT1028" s="581"/>
      <c r="AU1028" s="581"/>
      <c r="AV1028" s="581"/>
      <c r="AW1028" s="581"/>
      <c r="AX1028" s="581"/>
      <c r="AY1028" s="581"/>
      <c r="AZ1028" s="581"/>
      <c r="BA1028" s="581"/>
      <c r="BB1028" s="581"/>
      <c r="BC1028" s="581"/>
      <c r="BD1028" s="581"/>
      <c r="BE1028" s="581"/>
      <c r="BF1028" s="581"/>
      <c r="BG1028" s="581"/>
      <c r="BH1028" s="581"/>
      <c r="BI1028" s="581"/>
      <c r="BJ1028" s="581"/>
      <c r="BK1028" s="581"/>
      <c r="BL1028" s="581"/>
      <c r="BM1028" s="581"/>
      <c r="BN1028" s="581"/>
      <c r="BO1028" s="581"/>
      <c r="BP1028" s="581"/>
      <c r="BQ1028" s="581"/>
      <c r="BR1028" s="581"/>
      <c r="BS1028" s="581"/>
      <c r="BT1028" s="581"/>
      <c r="BU1028" s="581"/>
      <c r="BV1028" s="581"/>
      <c r="BW1028" s="581"/>
      <c r="BX1028" s="581"/>
      <c r="BY1028" s="581"/>
      <c r="BZ1028" s="581"/>
      <c r="CA1028" s="581"/>
      <c r="CB1028" s="581"/>
      <c r="CC1028" s="581"/>
      <c r="CD1028" s="581"/>
      <c r="CE1028" s="581"/>
      <c r="CF1028" s="581"/>
      <c r="CG1028" s="581"/>
      <c r="CH1028" s="581"/>
      <c r="CI1028" s="581"/>
      <c r="CJ1028" s="581"/>
      <c r="CK1028" s="581"/>
      <c r="CL1028" s="581"/>
      <c r="CM1028" s="581"/>
      <c r="CN1028" s="581"/>
      <c r="CO1028" s="581"/>
      <c r="CP1028" s="581"/>
      <c r="CQ1028" s="581"/>
      <c r="CR1028" s="581"/>
      <c r="CS1028" s="581"/>
      <c r="CT1028" s="581"/>
      <c r="CU1028" s="581"/>
      <c r="CV1028" s="581"/>
      <c r="CW1028" s="581"/>
      <c r="CX1028" s="581"/>
      <c r="CY1028" s="581"/>
      <c r="CZ1028" s="581"/>
      <c r="DA1028" s="581"/>
      <c r="DB1028" s="581"/>
      <c r="DC1028" s="581"/>
      <c r="DD1028" s="581"/>
      <c r="DE1028" s="581"/>
      <c r="DF1028" s="581"/>
      <c r="DG1028" s="581"/>
      <c r="DH1028" s="581"/>
      <c r="DI1028" s="581"/>
      <c r="DJ1028" s="581"/>
      <c r="DK1028" s="581"/>
      <c r="DL1028" s="581"/>
      <c r="DM1028" s="581"/>
      <c r="DN1028" s="581"/>
      <c r="DO1028" s="581"/>
      <c r="DP1028" s="581"/>
      <c r="DQ1028" s="581"/>
      <c r="DR1028" s="581"/>
      <c r="DS1028" s="581"/>
      <c r="DT1028" s="581"/>
      <c r="DU1028" s="581"/>
      <c r="DV1028" s="581"/>
      <c r="DW1028" s="581"/>
      <c r="DX1028" s="581"/>
      <c r="DY1028" s="581"/>
      <c r="DZ1028" s="581"/>
      <c r="EA1028" s="581"/>
      <c r="EB1028" s="581"/>
      <c r="EC1028" s="581"/>
      <c r="ED1028" s="581"/>
      <c r="EE1028" s="581"/>
      <c r="EF1028" s="581"/>
      <c r="EG1028" s="581"/>
      <c r="EH1028" s="581"/>
      <c r="EI1028" s="581"/>
      <c r="EJ1028" s="581"/>
      <c r="EK1028" s="581"/>
      <c r="EL1028" s="581"/>
      <c r="EM1028" s="581"/>
      <c r="EN1028" s="581"/>
      <c r="EO1028" s="581"/>
      <c r="EP1028" s="581"/>
      <c r="EQ1028" s="581"/>
      <c r="ER1028" s="581"/>
      <c r="ES1028" s="581"/>
      <c r="ET1028" s="581"/>
      <c r="EU1028" s="581"/>
      <c r="EV1028" s="581"/>
      <c r="EW1028" s="581"/>
      <c r="EX1028" s="581"/>
      <c r="EY1028" s="581"/>
      <c r="EZ1028" s="581"/>
      <c r="FA1028" s="581"/>
      <c r="FB1028" s="581"/>
      <c r="FC1028" s="581"/>
      <c r="FD1028" s="581"/>
      <c r="FE1028" s="581"/>
    </row>
    <row r="1029" spans="1:161">
      <c r="A1029" s="581"/>
      <c r="B1029" s="581"/>
      <c r="C1029" s="581"/>
      <c r="D1029" s="581"/>
      <c r="E1029" s="581"/>
      <c r="F1029" s="581"/>
      <c r="G1029" s="581"/>
      <c r="H1029" s="581"/>
      <c r="I1029" s="581"/>
      <c r="J1029" s="581"/>
      <c r="K1029" s="581"/>
      <c r="L1029" s="581"/>
      <c r="M1029" s="581"/>
      <c r="N1029" s="581"/>
      <c r="O1029" s="581"/>
      <c r="P1029" s="581"/>
      <c r="Q1029" s="581"/>
      <c r="R1029" s="581"/>
      <c r="S1029" s="581"/>
      <c r="T1029" s="581"/>
      <c r="U1029" s="581"/>
      <c r="V1029" s="581"/>
      <c r="W1029" s="581"/>
      <c r="X1029" s="581"/>
      <c r="Y1029" s="581"/>
      <c r="Z1029" s="581"/>
      <c r="AA1029" s="581"/>
      <c r="AB1029" s="581"/>
      <c r="AC1029" s="581"/>
      <c r="AD1029" s="581"/>
      <c r="AE1029" s="581"/>
      <c r="AF1029" s="581"/>
      <c r="AG1029" s="581"/>
      <c r="AH1029" s="581"/>
      <c r="AI1029" s="581"/>
      <c r="AJ1029" s="581"/>
      <c r="AK1029" s="581"/>
      <c r="AL1029" s="581"/>
      <c r="AM1029" s="581"/>
      <c r="AN1029" s="581"/>
      <c r="AO1029" s="581"/>
      <c r="AP1029" s="581"/>
      <c r="AQ1029" s="581"/>
      <c r="AR1029" s="581"/>
      <c r="AS1029" s="581"/>
      <c r="AT1029" s="581"/>
      <c r="AU1029" s="581"/>
      <c r="AV1029" s="581"/>
      <c r="AW1029" s="581"/>
      <c r="AX1029" s="581"/>
      <c r="AY1029" s="581"/>
      <c r="AZ1029" s="581"/>
      <c r="BA1029" s="581"/>
      <c r="BB1029" s="581"/>
      <c r="BC1029" s="581"/>
      <c r="BD1029" s="581"/>
      <c r="BE1029" s="581"/>
      <c r="BF1029" s="581"/>
      <c r="BG1029" s="581"/>
      <c r="BH1029" s="581"/>
      <c r="BI1029" s="581"/>
      <c r="BJ1029" s="581"/>
      <c r="BK1029" s="581"/>
      <c r="BL1029" s="581"/>
      <c r="BM1029" s="581"/>
      <c r="BN1029" s="581"/>
      <c r="BO1029" s="581"/>
      <c r="BP1029" s="581"/>
      <c r="BQ1029" s="581"/>
      <c r="BR1029" s="581"/>
      <c r="BS1029" s="581"/>
      <c r="BT1029" s="581"/>
      <c r="BU1029" s="581"/>
      <c r="BV1029" s="581"/>
      <c r="BW1029" s="581"/>
      <c r="BX1029" s="581"/>
      <c r="BY1029" s="581"/>
      <c r="BZ1029" s="581"/>
      <c r="CA1029" s="581"/>
      <c r="CB1029" s="581"/>
      <c r="CC1029" s="581"/>
      <c r="CD1029" s="581"/>
      <c r="CE1029" s="581"/>
      <c r="CF1029" s="581"/>
      <c r="CG1029" s="581"/>
      <c r="CH1029" s="581"/>
      <c r="CI1029" s="581"/>
      <c r="CJ1029" s="581"/>
      <c r="CK1029" s="581"/>
      <c r="CL1029" s="581"/>
      <c r="CM1029" s="581"/>
      <c r="CN1029" s="581"/>
      <c r="CO1029" s="581"/>
      <c r="CP1029" s="581"/>
      <c r="CQ1029" s="581"/>
      <c r="CR1029" s="581"/>
      <c r="CS1029" s="581"/>
      <c r="CT1029" s="581"/>
      <c r="CU1029" s="581"/>
      <c r="CV1029" s="581"/>
      <c r="CW1029" s="581"/>
      <c r="CX1029" s="581"/>
      <c r="CY1029" s="581"/>
      <c r="CZ1029" s="581"/>
      <c r="DA1029" s="581"/>
      <c r="DB1029" s="581"/>
      <c r="DC1029" s="581"/>
      <c r="DD1029" s="581"/>
      <c r="DE1029" s="581"/>
      <c r="DF1029" s="581"/>
      <c r="DG1029" s="581"/>
      <c r="DH1029" s="581"/>
      <c r="DI1029" s="581"/>
      <c r="DJ1029" s="581"/>
      <c r="DK1029" s="581"/>
      <c r="DL1029" s="581"/>
      <c r="DM1029" s="581"/>
      <c r="DN1029" s="581"/>
      <c r="DO1029" s="581"/>
      <c r="DP1029" s="581"/>
      <c r="DQ1029" s="581"/>
      <c r="DR1029" s="581"/>
      <c r="DS1029" s="581"/>
      <c r="DT1029" s="581"/>
      <c r="DU1029" s="581"/>
      <c r="DV1029" s="581"/>
      <c r="DW1029" s="581"/>
      <c r="DX1029" s="581"/>
      <c r="DY1029" s="581"/>
      <c r="DZ1029" s="581"/>
      <c r="EA1029" s="581"/>
      <c r="EB1029" s="581"/>
      <c r="EC1029" s="581"/>
      <c r="ED1029" s="581"/>
      <c r="EE1029" s="581"/>
      <c r="EF1029" s="581"/>
      <c r="EG1029" s="581"/>
      <c r="EH1029" s="581"/>
      <c r="EI1029" s="581"/>
      <c r="EJ1029" s="581"/>
      <c r="EK1029" s="581"/>
      <c r="EL1029" s="581"/>
      <c r="EM1029" s="581"/>
      <c r="EN1029" s="581"/>
      <c r="EO1029" s="581"/>
      <c r="EP1029" s="581"/>
      <c r="EQ1029" s="581"/>
      <c r="ER1029" s="581"/>
      <c r="ES1029" s="581"/>
      <c r="ET1029" s="581"/>
      <c r="EU1029" s="581"/>
      <c r="EV1029" s="581"/>
      <c r="EW1029" s="581"/>
      <c r="EX1029" s="581"/>
      <c r="EY1029" s="581"/>
      <c r="EZ1029" s="581"/>
      <c r="FA1029" s="581"/>
      <c r="FB1029" s="581"/>
      <c r="FC1029" s="581"/>
      <c r="FD1029" s="581"/>
      <c r="FE1029" s="581"/>
    </row>
    <row r="1030" spans="1:161">
      <c r="A1030" s="581"/>
      <c r="B1030" s="581"/>
      <c r="C1030" s="581"/>
      <c r="D1030" s="581"/>
      <c r="E1030" s="581"/>
      <c r="F1030" s="581"/>
      <c r="G1030" s="581"/>
      <c r="H1030" s="581"/>
      <c r="I1030" s="581"/>
      <c r="J1030" s="581"/>
      <c r="K1030" s="581"/>
      <c r="L1030" s="581"/>
      <c r="M1030" s="581"/>
      <c r="N1030" s="581"/>
      <c r="O1030" s="581"/>
      <c r="P1030" s="581"/>
      <c r="Q1030" s="581"/>
      <c r="R1030" s="581"/>
      <c r="S1030" s="581"/>
      <c r="T1030" s="581"/>
      <c r="U1030" s="581"/>
      <c r="V1030" s="581"/>
      <c r="W1030" s="581"/>
      <c r="X1030" s="581"/>
      <c r="Y1030" s="581"/>
      <c r="Z1030" s="581"/>
      <c r="AA1030" s="581"/>
      <c r="AB1030" s="581"/>
      <c r="AC1030" s="581"/>
      <c r="AD1030" s="581"/>
      <c r="AE1030" s="581"/>
      <c r="AF1030" s="581"/>
      <c r="AG1030" s="581"/>
      <c r="AH1030" s="581"/>
      <c r="AI1030" s="581"/>
      <c r="AJ1030" s="581"/>
      <c r="AK1030" s="581"/>
      <c r="AL1030" s="581"/>
      <c r="AM1030" s="581"/>
      <c r="AN1030" s="581"/>
      <c r="AO1030" s="581"/>
      <c r="AP1030" s="581"/>
      <c r="AQ1030" s="581"/>
      <c r="AR1030" s="581"/>
      <c r="AS1030" s="581"/>
      <c r="AT1030" s="581"/>
      <c r="AU1030" s="581"/>
      <c r="AV1030" s="581"/>
      <c r="AW1030" s="581"/>
      <c r="AX1030" s="581"/>
      <c r="AY1030" s="581"/>
      <c r="AZ1030" s="581"/>
      <c r="BA1030" s="581"/>
      <c r="BB1030" s="581"/>
      <c r="BC1030" s="581"/>
      <c r="BD1030" s="581"/>
      <c r="BE1030" s="581"/>
      <c r="BF1030" s="581"/>
      <c r="BG1030" s="581"/>
      <c r="BH1030" s="581"/>
      <c r="BI1030" s="581"/>
      <c r="BJ1030" s="581"/>
      <c r="BK1030" s="581"/>
      <c r="BL1030" s="581"/>
      <c r="BM1030" s="581"/>
      <c r="BN1030" s="581"/>
      <c r="BO1030" s="581"/>
      <c r="BP1030" s="581"/>
      <c r="BQ1030" s="581"/>
      <c r="BR1030" s="581"/>
      <c r="BS1030" s="581"/>
      <c r="BT1030" s="581"/>
      <c r="BU1030" s="581"/>
      <c r="BV1030" s="581"/>
      <c r="BW1030" s="581"/>
      <c r="BX1030" s="581"/>
      <c r="BY1030" s="581"/>
      <c r="BZ1030" s="581"/>
      <c r="CA1030" s="581"/>
      <c r="CB1030" s="581"/>
      <c r="CC1030" s="581"/>
      <c r="CD1030" s="581"/>
      <c r="CE1030" s="581"/>
      <c r="CF1030" s="581"/>
      <c r="CG1030" s="581"/>
      <c r="CH1030" s="581"/>
      <c r="CI1030" s="581"/>
      <c r="CJ1030" s="581"/>
      <c r="CK1030" s="581"/>
      <c r="CL1030" s="581"/>
      <c r="CM1030" s="581"/>
      <c r="CN1030" s="581"/>
      <c r="CO1030" s="581"/>
      <c r="CP1030" s="581"/>
      <c r="CQ1030" s="581"/>
      <c r="CR1030" s="581"/>
      <c r="CS1030" s="581"/>
      <c r="CT1030" s="581"/>
      <c r="CU1030" s="581"/>
      <c r="CV1030" s="581"/>
      <c r="CW1030" s="581"/>
      <c r="CX1030" s="581"/>
      <c r="CY1030" s="581"/>
      <c r="CZ1030" s="581"/>
      <c r="DA1030" s="581"/>
      <c r="DB1030" s="581"/>
      <c r="DC1030" s="581"/>
      <c r="DD1030" s="581"/>
      <c r="DE1030" s="581"/>
      <c r="DF1030" s="581"/>
      <c r="DG1030" s="581"/>
      <c r="DH1030" s="581"/>
      <c r="DI1030" s="581"/>
      <c r="DJ1030" s="581"/>
      <c r="DK1030" s="581"/>
      <c r="DL1030" s="581"/>
      <c r="DM1030" s="581"/>
      <c r="DN1030" s="581"/>
      <c r="DO1030" s="581"/>
      <c r="DP1030" s="581"/>
      <c r="DQ1030" s="581"/>
      <c r="DR1030" s="581"/>
      <c r="DS1030" s="581"/>
      <c r="DT1030" s="581"/>
      <c r="DU1030" s="581"/>
      <c r="DV1030" s="581"/>
      <c r="DW1030" s="581"/>
      <c r="DX1030" s="581"/>
      <c r="DY1030" s="581"/>
      <c r="DZ1030" s="581"/>
      <c r="EA1030" s="581"/>
      <c r="EB1030" s="581"/>
      <c r="EC1030" s="581"/>
      <c r="ED1030" s="581"/>
      <c r="EE1030" s="581"/>
      <c r="EF1030" s="581"/>
      <c r="EG1030" s="581"/>
      <c r="EH1030" s="581"/>
      <c r="EI1030" s="581"/>
      <c r="EJ1030" s="581"/>
      <c r="EK1030" s="581"/>
      <c r="EL1030" s="581"/>
      <c r="EM1030" s="581"/>
      <c r="EN1030" s="581"/>
      <c r="EO1030" s="581"/>
      <c r="EP1030" s="581"/>
      <c r="EQ1030" s="581"/>
      <c r="ER1030" s="581"/>
      <c r="ES1030" s="581"/>
      <c r="ET1030" s="581"/>
      <c r="EU1030" s="581"/>
      <c r="EV1030" s="581"/>
      <c r="EW1030" s="581"/>
      <c r="EX1030" s="581"/>
      <c r="EY1030" s="581"/>
      <c r="EZ1030" s="581"/>
      <c r="FA1030" s="581"/>
      <c r="FB1030" s="581"/>
      <c r="FC1030" s="581"/>
      <c r="FD1030" s="581"/>
      <c r="FE1030" s="581"/>
    </row>
    <row r="1031" spans="1:161">
      <c r="A1031" s="581"/>
      <c r="B1031" s="581"/>
      <c r="C1031" s="581"/>
      <c r="D1031" s="581"/>
      <c r="E1031" s="581"/>
      <c r="F1031" s="581"/>
      <c r="G1031" s="581"/>
      <c r="H1031" s="581"/>
      <c r="I1031" s="581"/>
      <c r="J1031" s="581"/>
      <c r="K1031" s="581"/>
      <c r="L1031" s="581"/>
      <c r="M1031" s="581"/>
      <c r="N1031" s="581"/>
      <c r="O1031" s="581"/>
      <c r="P1031" s="581"/>
      <c r="Q1031" s="581"/>
      <c r="R1031" s="581"/>
      <c r="S1031" s="581"/>
      <c r="T1031" s="581"/>
      <c r="U1031" s="581"/>
      <c r="V1031" s="581"/>
      <c r="W1031" s="581"/>
      <c r="X1031" s="581"/>
      <c r="Y1031" s="581"/>
      <c r="Z1031" s="581"/>
      <c r="AA1031" s="581"/>
      <c r="AB1031" s="581"/>
      <c r="AC1031" s="581"/>
      <c r="AD1031" s="581"/>
      <c r="AE1031" s="581"/>
      <c r="AF1031" s="581"/>
      <c r="AG1031" s="581"/>
      <c r="AH1031" s="581"/>
      <c r="AI1031" s="581"/>
      <c r="AJ1031" s="581"/>
      <c r="AK1031" s="581"/>
      <c r="AL1031" s="581"/>
      <c r="AM1031" s="581"/>
      <c r="AN1031" s="581"/>
      <c r="AO1031" s="581"/>
      <c r="AP1031" s="581"/>
      <c r="AQ1031" s="581"/>
      <c r="AR1031" s="581"/>
      <c r="AS1031" s="581"/>
      <c r="AT1031" s="581"/>
      <c r="AU1031" s="581"/>
      <c r="AV1031" s="581"/>
      <c r="AW1031" s="581"/>
      <c r="AX1031" s="581"/>
      <c r="AY1031" s="581"/>
      <c r="AZ1031" s="581"/>
      <c r="BA1031" s="581"/>
      <c r="BB1031" s="581"/>
      <c r="BC1031" s="581"/>
      <c r="BD1031" s="581"/>
      <c r="BE1031" s="581"/>
      <c r="BF1031" s="581"/>
      <c r="BG1031" s="581"/>
      <c r="BH1031" s="581"/>
      <c r="BI1031" s="581"/>
      <c r="BJ1031" s="581"/>
      <c r="BK1031" s="581"/>
      <c r="BL1031" s="581"/>
      <c r="BM1031" s="581"/>
      <c r="BN1031" s="581"/>
      <c r="BO1031" s="581"/>
      <c r="BP1031" s="581"/>
      <c r="BQ1031" s="581"/>
      <c r="BR1031" s="581"/>
      <c r="BS1031" s="581"/>
      <c r="BT1031" s="581"/>
      <c r="BU1031" s="581"/>
      <c r="BV1031" s="581"/>
      <c r="BW1031" s="581"/>
      <c r="BX1031" s="581"/>
      <c r="BY1031" s="581"/>
      <c r="BZ1031" s="581"/>
      <c r="CA1031" s="581"/>
      <c r="CB1031" s="581"/>
      <c r="CC1031" s="581"/>
      <c r="CD1031" s="581"/>
      <c r="CE1031" s="581"/>
      <c r="CF1031" s="581"/>
      <c r="CG1031" s="581"/>
      <c r="CH1031" s="581"/>
      <c r="CI1031" s="581"/>
      <c r="CJ1031" s="581"/>
      <c r="CK1031" s="581"/>
      <c r="CL1031" s="581"/>
      <c r="CM1031" s="581"/>
      <c r="CN1031" s="581"/>
      <c r="CO1031" s="581"/>
      <c r="CP1031" s="581"/>
      <c r="CQ1031" s="581"/>
      <c r="CR1031" s="581"/>
      <c r="CS1031" s="581"/>
      <c r="CT1031" s="581"/>
      <c r="CU1031" s="581"/>
      <c r="CV1031" s="581"/>
      <c r="CW1031" s="581"/>
      <c r="CX1031" s="581"/>
      <c r="CY1031" s="581"/>
      <c r="CZ1031" s="581"/>
      <c r="DA1031" s="581"/>
      <c r="DB1031" s="581"/>
      <c r="DC1031" s="581"/>
      <c r="DD1031" s="581"/>
      <c r="DE1031" s="581"/>
      <c r="DF1031" s="581"/>
      <c r="DG1031" s="581"/>
      <c r="DH1031" s="581"/>
      <c r="DI1031" s="581"/>
      <c r="DJ1031" s="581"/>
      <c r="DK1031" s="581"/>
      <c r="DL1031" s="581"/>
      <c r="DM1031" s="581"/>
      <c r="DN1031" s="581"/>
      <c r="DO1031" s="581"/>
      <c r="DP1031" s="581"/>
      <c r="DQ1031" s="581"/>
      <c r="DR1031" s="581"/>
      <c r="DS1031" s="581"/>
      <c r="DT1031" s="581"/>
      <c r="DU1031" s="581"/>
      <c r="DV1031" s="581"/>
      <c r="DW1031" s="581"/>
      <c r="DX1031" s="581"/>
      <c r="DY1031" s="581"/>
      <c r="DZ1031" s="581"/>
      <c r="EA1031" s="581"/>
      <c r="EB1031" s="581"/>
      <c r="EC1031" s="581"/>
      <c r="ED1031" s="581"/>
      <c r="EE1031" s="581"/>
      <c r="EF1031" s="581"/>
      <c r="EG1031" s="581"/>
      <c r="EH1031" s="581"/>
      <c r="EI1031" s="581"/>
      <c r="EJ1031" s="581"/>
      <c r="EK1031" s="581"/>
      <c r="EL1031" s="581"/>
      <c r="EM1031" s="581"/>
      <c r="EN1031" s="581"/>
      <c r="EO1031" s="581"/>
      <c r="EP1031" s="581"/>
      <c r="EQ1031" s="581"/>
      <c r="ER1031" s="581"/>
      <c r="ES1031" s="581"/>
      <c r="ET1031" s="581"/>
      <c r="EU1031" s="581"/>
      <c r="EV1031" s="581"/>
      <c r="EW1031" s="581"/>
      <c r="EX1031" s="581"/>
      <c r="EY1031" s="581"/>
      <c r="EZ1031" s="581"/>
      <c r="FA1031" s="581"/>
      <c r="FB1031" s="581"/>
      <c r="FC1031" s="581"/>
      <c r="FD1031" s="581"/>
      <c r="FE1031" s="581"/>
    </row>
    <row r="1032" spans="1:161">
      <c r="A1032" s="581"/>
      <c r="B1032" s="581"/>
      <c r="C1032" s="581"/>
      <c r="D1032" s="581"/>
      <c r="E1032" s="581"/>
      <c r="F1032" s="581"/>
      <c r="G1032" s="581"/>
      <c r="H1032" s="581"/>
      <c r="I1032" s="581"/>
      <c r="J1032" s="581"/>
      <c r="K1032" s="581"/>
      <c r="L1032" s="581"/>
      <c r="M1032" s="581"/>
      <c r="N1032" s="581"/>
      <c r="O1032" s="581"/>
      <c r="P1032" s="581"/>
      <c r="Q1032" s="581"/>
      <c r="R1032" s="581"/>
      <c r="S1032" s="581"/>
      <c r="T1032" s="581"/>
      <c r="U1032" s="581"/>
      <c r="V1032" s="581"/>
      <c r="W1032" s="581"/>
      <c r="X1032" s="581"/>
      <c r="Y1032" s="581"/>
      <c r="Z1032" s="581"/>
      <c r="AA1032" s="581"/>
      <c r="AB1032" s="581"/>
      <c r="AC1032" s="581"/>
      <c r="AD1032" s="581"/>
      <c r="AE1032" s="581"/>
      <c r="AF1032" s="581"/>
      <c r="AG1032" s="581"/>
      <c r="AH1032" s="581"/>
      <c r="AI1032" s="581"/>
      <c r="AJ1032" s="581"/>
      <c r="AK1032" s="581"/>
      <c r="AL1032" s="581"/>
      <c r="AM1032" s="581"/>
      <c r="AN1032" s="581"/>
      <c r="AO1032" s="581"/>
      <c r="AP1032" s="581"/>
      <c r="AQ1032" s="581"/>
      <c r="AR1032" s="581"/>
      <c r="AS1032" s="581"/>
      <c r="AT1032" s="581"/>
      <c r="AU1032" s="581"/>
      <c r="AV1032" s="581"/>
      <c r="AW1032" s="581"/>
      <c r="AX1032" s="581"/>
      <c r="AY1032" s="581"/>
      <c r="AZ1032" s="581"/>
      <c r="BA1032" s="581"/>
      <c r="BB1032" s="581"/>
      <c r="BC1032" s="581"/>
      <c r="BD1032" s="581"/>
      <c r="BE1032" s="581"/>
      <c r="BF1032" s="581"/>
      <c r="BG1032" s="581"/>
      <c r="BH1032" s="581"/>
      <c r="BI1032" s="581"/>
      <c r="BJ1032" s="581"/>
      <c r="BK1032" s="581"/>
      <c r="BL1032" s="581"/>
      <c r="BM1032" s="581"/>
      <c r="BN1032" s="581"/>
      <c r="BO1032" s="581"/>
      <c r="BP1032" s="581"/>
      <c r="BQ1032" s="581"/>
      <c r="BR1032" s="581"/>
      <c r="BS1032" s="581"/>
      <c r="BT1032" s="581"/>
      <c r="BU1032" s="581"/>
      <c r="BV1032" s="581"/>
      <c r="BW1032" s="581"/>
      <c r="BX1032" s="581"/>
      <c r="BY1032" s="581"/>
      <c r="BZ1032" s="581"/>
      <c r="CA1032" s="581"/>
      <c r="CB1032" s="581"/>
      <c r="CC1032" s="581"/>
      <c r="CD1032" s="581"/>
      <c r="CE1032" s="581"/>
      <c r="CF1032" s="581"/>
      <c r="CG1032" s="581"/>
      <c r="CH1032" s="581"/>
      <c r="CI1032" s="581"/>
      <c r="CJ1032" s="581"/>
      <c r="CK1032" s="581"/>
      <c r="CL1032" s="581"/>
      <c r="CM1032" s="581"/>
      <c r="CN1032" s="581"/>
      <c r="CO1032" s="581"/>
      <c r="CP1032" s="581"/>
      <c r="CQ1032" s="581"/>
      <c r="CR1032" s="581"/>
      <c r="CS1032" s="581"/>
      <c r="CT1032" s="581"/>
      <c r="CU1032" s="581"/>
      <c r="CV1032" s="581"/>
      <c r="CW1032" s="581"/>
      <c r="CX1032" s="581"/>
      <c r="CY1032" s="581"/>
      <c r="CZ1032" s="581"/>
      <c r="DA1032" s="581"/>
      <c r="DB1032" s="581"/>
      <c r="DC1032" s="581"/>
      <c r="DD1032" s="581"/>
      <c r="DE1032" s="581"/>
      <c r="DF1032" s="581"/>
      <c r="DG1032" s="581"/>
      <c r="DH1032" s="581"/>
      <c r="DI1032" s="581"/>
      <c r="DJ1032" s="581"/>
      <c r="DK1032" s="581"/>
      <c r="DL1032" s="581"/>
      <c r="DM1032" s="581"/>
      <c r="DN1032" s="581"/>
      <c r="DO1032" s="581"/>
      <c r="DP1032" s="581"/>
      <c r="DQ1032" s="581"/>
      <c r="DR1032" s="581"/>
      <c r="DS1032" s="581"/>
      <c r="DT1032" s="581"/>
      <c r="DU1032" s="581"/>
      <c r="DV1032" s="581"/>
      <c r="DW1032" s="581"/>
      <c r="DX1032" s="581"/>
      <c r="DY1032" s="581"/>
      <c r="DZ1032" s="581"/>
      <c r="EA1032" s="581"/>
      <c r="EB1032" s="581"/>
      <c r="EC1032" s="581"/>
      <c r="ED1032" s="581"/>
      <c r="EE1032" s="581"/>
      <c r="EF1032" s="581"/>
      <c r="EG1032" s="581"/>
      <c r="EH1032" s="581"/>
      <c r="EI1032" s="581"/>
      <c r="EJ1032" s="581"/>
      <c r="EK1032" s="581"/>
      <c r="EL1032" s="581"/>
      <c r="EM1032" s="581"/>
      <c r="EN1032" s="581"/>
      <c r="EO1032" s="581"/>
      <c r="EP1032" s="581"/>
      <c r="EQ1032" s="581"/>
      <c r="ER1032" s="581"/>
      <c r="ES1032" s="581"/>
      <c r="ET1032" s="581"/>
      <c r="EU1032" s="581"/>
      <c r="EV1032" s="581"/>
      <c r="EW1032" s="581"/>
      <c r="EX1032" s="581"/>
      <c r="EY1032" s="581"/>
      <c r="EZ1032" s="581"/>
      <c r="FA1032" s="581"/>
      <c r="FB1032" s="581"/>
      <c r="FC1032" s="581"/>
      <c r="FD1032" s="581"/>
      <c r="FE1032" s="581"/>
    </row>
    <row r="1033" spans="1:161">
      <c r="A1033" s="581"/>
      <c r="B1033" s="581"/>
      <c r="C1033" s="581"/>
      <c r="D1033" s="581"/>
      <c r="E1033" s="581"/>
      <c r="F1033" s="581"/>
      <c r="G1033" s="581"/>
      <c r="H1033" s="581"/>
      <c r="I1033" s="581"/>
      <c r="J1033" s="581"/>
      <c r="K1033" s="581"/>
      <c r="L1033" s="581"/>
      <c r="M1033" s="581"/>
      <c r="N1033" s="581"/>
      <c r="O1033" s="581"/>
      <c r="P1033" s="581"/>
      <c r="Q1033" s="581"/>
      <c r="R1033" s="581"/>
      <c r="S1033" s="581"/>
      <c r="T1033" s="581"/>
      <c r="U1033" s="581"/>
      <c r="V1033" s="581"/>
      <c r="W1033" s="581"/>
      <c r="X1033" s="581"/>
      <c r="Y1033" s="581"/>
      <c r="Z1033" s="581"/>
      <c r="AA1033" s="581"/>
      <c r="AB1033" s="581"/>
      <c r="AC1033" s="581"/>
      <c r="AD1033" s="581"/>
      <c r="AE1033" s="581"/>
      <c r="AF1033" s="581"/>
      <c r="AG1033" s="581"/>
      <c r="AH1033" s="581"/>
      <c r="AI1033" s="581"/>
      <c r="AJ1033" s="581"/>
      <c r="AK1033" s="581"/>
      <c r="AL1033" s="581"/>
      <c r="AM1033" s="581"/>
      <c r="AN1033" s="581"/>
      <c r="AO1033" s="581"/>
      <c r="AP1033" s="581"/>
      <c r="AQ1033" s="581"/>
      <c r="AR1033" s="581"/>
      <c r="AS1033" s="581"/>
      <c r="AT1033" s="581"/>
      <c r="AU1033" s="581"/>
      <c r="AV1033" s="581"/>
      <c r="AW1033" s="581"/>
      <c r="AX1033" s="581"/>
      <c r="AY1033" s="581"/>
      <c r="AZ1033" s="581"/>
      <c r="BA1033" s="581"/>
      <c r="BB1033" s="581"/>
      <c r="BC1033" s="581"/>
      <c r="BD1033" s="581"/>
      <c r="BE1033" s="581"/>
      <c r="BF1033" s="581"/>
      <c r="BG1033" s="581"/>
      <c r="BH1033" s="581"/>
      <c r="BI1033" s="581"/>
      <c r="BJ1033" s="581"/>
      <c r="BK1033" s="581"/>
      <c r="BL1033" s="581"/>
      <c r="BM1033" s="581"/>
      <c r="BN1033" s="581"/>
      <c r="BO1033" s="581"/>
      <c r="BP1033" s="581"/>
      <c r="BQ1033" s="581"/>
      <c r="BR1033" s="581"/>
      <c r="BS1033" s="581"/>
      <c r="BT1033" s="581"/>
      <c r="BU1033" s="581"/>
      <c r="BV1033" s="581"/>
      <c r="BW1033" s="581"/>
      <c r="BX1033" s="581"/>
      <c r="BY1033" s="581"/>
      <c r="BZ1033" s="581"/>
      <c r="CA1033" s="581"/>
      <c r="CB1033" s="581"/>
      <c r="CC1033" s="581"/>
      <c r="CD1033" s="581"/>
      <c r="CE1033" s="581"/>
      <c r="CF1033" s="581"/>
      <c r="CG1033" s="581"/>
      <c r="CH1033" s="581"/>
      <c r="CI1033" s="581"/>
      <c r="CJ1033" s="581"/>
      <c r="CK1033" s="581"/>
      <c r="CL1033" s="581"/>
      <c r="CM1033" s="581"/>
      <c r="CN1033" s="581"/>
      <c r="CO1033" s="581"/>
      <c r="CP1033" s="581"/>
      <c r="CQ1033" s="581"/>
      <c r="CR1033" s="581"/>
      <c r="CS1033" s="581"/>
      <c r="CT1033" s="581"/>
      <c r="CU1033" s="581"/>
      <c r="CV1033" s="581"/>
      <c r="CW1033" s="581"/>
      <c r="CX1033" s="581"/>
      <c r="CY1033" s="581"/>
      <c r="CZ1033" s="581"/>
      <c r="DA1033" s="581"/>
      <c r="DB1033" s="581"/>
      <c r="DC1033" s="581"/>
      <c r="DD1033" s="581"/>
      <c r="DE1033" s="581"/>
      <c r="DF1033" s="581"/>
      <c r="DG1033" s="581"/>
      <c r="DH1033" s="581"/>
      <c r="DI1033" s="581"/>
      <c r="DJ1033" s="581"/>
      <c r="DK1033" s="581"/>
      <c r="DL1033" s="581"/>
      <c r="DM1033" s="581"/>
      <c r="DN1033" s="581"/>
      <c r="DO1033" s="581"/>
      <c r="DP1033" s="581"/>
      <c r="DQ1033" s="581"/>
      <c r="DR1033" s="581"/>
      <c r="DS1033" s="581"/>
      <c r="DT1033" s="581"/>
      <c r="DU1033" s="581"/>
      <c r="DV1033" s="581"/>
      <c r="DW1033" s="581"/>
      <c r="DX1033" s="581"/>
      <c r="DY1033" s="581"/>
      <c r="DZ1033" s="581"/>
      <c r="EA1033" s="581"/>
      <c r="EB1033" s="581"/>
      <c r="EC1033" s="581"/>
      <c r="ED1033" s="581"/>
      <c r="EE1033" s="581"/>
      <c r="EF1033" s="581"/>
      <c r="EG1033" s="581"/>
      <c r="EH1033" s="581"/>
      <c r="EI1033" s="581"/>
      <c r="EJ1033" s="581"/>
      <c r="EK1033" s="581"/>
      <c r="EL1033" s="581"/>
      <c r="EM1033" s="581"/>
      <c r="EN1033" s="581"/>
      <c r="EO1033" s="581"/>
      <c r="EP1033" s="581"/>
      <c r="EQ1033" s="581"/>
      <c r="ER1033" s="581"/>
      <c r="ES1033" s="581"/>
      <c r="ET1033" s="581"/>
      <c r="EU1033" s="581"/>
      <c r="EV1033" s="581"/>
      <c r="EW1033" s="581"/>
      <c r="EX1033" s="581"/>
      <c r="EY1033" s="581"/>
      <c r="EZ1033" s="581"/>
      <c r="FA1033" s="581"/>
      <c r="FB1033" s="581"/>
      <c r="FC1033" s="581"/>
      <c r="FD1033" s="581"/>
      <c r="FE1033" s="581"/>
    </row>
    <row r="1034" spans="1:161">
      <c r="A1034" s="581"/>
      <c r="B1034" s="581"/>
      <c r="C1034" s="581"/>
      <c r="D1034" s="581"/>
      <c r="E1034" s="581"/>
      <c r="F1034" s="581"/>
      <c r="G1034" s="581"/>
      <c r="H1034" s="581"/>
      <c r="I1034" s="581"/>
      <c r="J1034" s="581"/>
      <c r="K1034" s="581"/>
      <c r="L1034" s="581"/>
      <c r="M1034" s="581"/>
      <c r="N1034" s="581"/>
      <c r="O1034" s="581"/>
      <c r="P1034" s="581"/>
      <c r="Q1034" s="581"/>
      <c r="R1034" s="581"/>
      <c r="S1034" s="581"/>
      <c r="T1034" s="581"/>
      <c r="U1034" s="581"/>
      <c r="V1034" s="581"/>
      <c r="W1034" s="581"/>
      <c r="X1034" s="581"/>
      <c r="Y1034" s="581"/>
      <c r="Z1034" s="581"/>
      <c r="AA1034" s="581"/>
      <c r="AB1034" s="581"/>
      <c r="AC1034" s="581"/>
      <c r="AD1034" s="581"/>
      <c r="AE1034" s="581"/>
      <c r="AF1034" s="581"/>
      <c r="AG1034" s="581"/>
      <c r="AH1034" s="581"/>
      <c r="AI1034" s="581"/>
      <c r="AJ1034" s="581"/>
      <c r="AK1034" s="581"/>
      <c r="AL1034" s="581"/>
      <c r="AM1034" s="581"/>
      <c r="AN1034" s="581"/>
      <c r="AO1034" s="581"/>
      <c r="AP1034" s="581"/>
      <c r="AQ1034" s="581"/>
      <c r="AR1034" s="581"/>
      <c r="AS1034" s="581"/>
      <c r="AT1034" s="581"/>
      <c r="AU1034" s="581"/>
      <c r="AV1034" s="581"/>
      <c r="AW1034" s="581"/>
      <c r="AX1034" s="581"/>
      <c r="AY1034" s="581"/>
      <c r="AZ1034" s="581"/>
      <c r="BA1034" s="581"/>
      <c r="BB1034" s="581"/>
      <c r="BC1034" s="581"/>
      <c r="BD1034" s="581"/>
      <c r="BE1034" s="581"/>
      <c r="BF1034" s="581"/>
      <c r="BG1034" s="581"/>
      <c r="BH1034" s="581"/>
      <c r="BI1034" s="581"/>
      <c r="BJ1034" s="581"/>
      <c r="BK1034" s="581"/>
      <c r="BL1034" s="581"/>
      <c r="BM1034" s="581"/>
      <c r="BN1034" s="581"/>
      <c r="BO1034" s="581"/>
      <c r="BP1034" s="581"/>
      <c r="BQ1034" s="581"/>
      <c r="BR1034" s="581"/>
      <c r="BS1034" s="581"/>
      <c r="BT1034" s="581"/>
      <c r="BU1034" s="581"/>
      <c r="BV1034" s="581"/>
      <c r="BW1034" s="581"/>
      <c r="BX1034" s="581"/>
      <c r="BY1034" s="581"/>
      <c r="BZ1034" s="581"/>
      <c r="CA1034" s="581"/>
      <c r="CB1034" s="581"/>
      <c r="CC1034" s="581"/>
      <c r="CD1034" s="581"/>
      <c r="CE1034" s="581"/>
      <c r="CF1034" s="581"/>
      <c r="CG1034" s="581"/>
      <c r="CH1034" s="581"/>
      <c r="CI1034" s="581"/>
      <c r="CJ1034" s="581"/>
      <c r="CK1034" s="581"/>
      <c r="CL1034" s="581"/>
      <c r="CM1034" s="581"/>
      <c r="CN1034" s="581"/>
      <c r="CO1034" s="581"/>
      <c r="CP1034" s="581"/>
      <c r="CQ1034" s="581"/>
      <c r="CR1034" s="581"/>
      <c r="CS1034" s="581"/>
      <c r="CT1034" s="581"/>
      <c r="CU1034" s="581"/>
      <c r="CV1034" s="581"/>
      <c r="CW1034" s="581"/>
      <c r="CX1034" s="581"/>
      <c r="CY1034" s="581"/>
      <c r="CZ1034" s="581"/>
      <c r="DA1034" s="581"/>
      <c r="DB1034" s="581"/>
      <c r="DC1034" s="581"/>
      <c r="DD1034" s="581"/>
      <c r="DE1034" s="581"/>
      <c r="DF1034" s="581"/>
      <c r="DG1034" s="581"/>
      <c r="DH1034" s="581"/>
      <c r="DI1034" s="581"/>
      <c r="DJ1034" s="581"/>
      <c r="DK1034" s="581"/>
      <c r="DL1034" s="581"/>
      <c r="DM1034" s="581"/>
      <c r="DN1034" s="581"/>
      <c r="DO1034" s="581"/>
      <c r="DP1034" s="581"/>
      <c r="DQ1034" s="581"/>
      <c r="DR1034" s="581"/>
      <c r="DS1034" s="581"/>
      <c r="DT1034" s="581"/>
      <c r="DU1034" s="581"/>
      <c r="DV1034" s="581"/>
      <c r="DW1034" s="581"/>
      <c r="DX1034" s="581"/>
      <c r="DY1034" s="581"/>
      <c r="DZ1034" s="581"/>
      <c r="EA1034" s="581"/>
      <c r="EB1034" s="581"/>
      <c r="EC1034" s="581"/>
      <c r="ED1034" s="581"/>
      <c r="EE1034" s="581"/>
      <c r="EF1034" s="581"/>
      <c r="EG1034" s="581"/>
      <c r="EH1034" s="581"/>
      <c r="EI1034" s="581"/>
      <c r="EJ1034" s="581"/>
      <c r="EK1034" s="581"/>
      <c r="EL1034" s="581"/>
      <c r="EM1034" s="581"/>
      <c r="EN1034" s="581"/>
      <c r="EO1034" s="581"/>
      <c r="EP1034" s="581"/>
      <c r="EQ1034" s="581"/>
      <c r="ER1034" s="581"/>
      <c r="ES1034" s="581"/>
      <c r="ET1034" s="581"/>
      <c r="EU1034" s="581"/>
      <c r="EV1034" s="581"/>
      <c r="EW1034" s="581"/>
      <c r="EX1034" s="581"/>
      <c r="EY1034" s="581"/>
      <c r="EZ1034" s="581"/>
      <c r="FA1034" s="581"/>
      <c r="FB1034" s="581"/>
      <c r="FC1034" s="581"/>
      <c r="FD1034" s="581"/>
      <c r="FE1034" s="581"/>
    </row>
    <row r="1035" spans="1:161">
      <c r="A1035" s="581"/>
      <c r="B1035" s="581"/>
      <c r="C1035" s="581"/>
      <c r="D1035" s="581"/>
      <c r="E1035" s="581"/>
      <c r="F1035" s="581"/>
      <c r="G1035" s="581"/>
      <c r="H1035" s="581"/>
      <c r="I1035" s="581"/>
      <c r="J1035" s="581"/>
      <c r="K1035" s="581"/>
      <c r="L1035" s="581"/>
      <c r="M1035" s="581"/>
      <c r="N1035" s="581"/>
      <c r="O1035" s="581"/>
      <c r="P1035" s="581"/>
      <c r="Q1035" s="581"/>
      <c r="R1035" s="581"/>
      <c r="S1035" s="581"/>
      <c r="T1035" s="581"/>
      <c r="U1035" s="581"/>
      <c r="V1035" s="581"/>
      <c r="W1035" s="581"/>
      <c r="X1035" s="581"/>
      <c r="Y1035" s="581"/>
      <c r="Z1035" s="581"/>
      <c r="AA1035" s="581"/>
      <c r="AB1035" s="581"/>
      <c r="AC1035" s="581"/>
      <c r="AD1035" s="581"/>
      <c r="AE1035" s="581"/>
      <c r="AF1035" s="581"/>
      <c r="AG1035" s="581"/>
      <c r="AH1035" s="581"/>
      <c r="AI1035" s="581"/>
      <c r="AJ1035" s="581"/>
      <c r="AK1035" s="581"/>
      <c r="AL1035" s="581"/>
      <c r="AM1035" s="581"/>
      <c r="AN1035" s="581"/>
      <c r="AO1035" s="581"/>
      <c r="AP1035" s="581"/>
      <c r="AQ1035" s="581"/>
      <c r="AR1035" s="581"/>
      <c r="AS1035" s="581"/>
      <c r="AT1035" s="581"/>
      <c r="AU1035" s="581"/>
      <c r="AV1035" s="581"/>
      <c r="AW1035" s="581"/>
      <c r="AX1035" s="581"/>
      <c r="AY1035" s="581"/>
      <c r="AZ1035" s="581"/>
      <c r="BA1035" s="581"/>
      <c r="BB1035" s="581"/>
      <c r="BC1035" s="581"/>
      <c r="BD1035" s="581"/>
      <c r="BE1035" s="581"/>
      <c r="BF1035" s="581"/>
      <c r="BG1035" s="581"/>
      <c r="BH1035" s="581"/>
      <c r="BI1035" s="581"/>
      <c r="BJ1035" s="581"/>
      <c r="BK1035" s="581"/>
      <c r="BL1035" s="581"/>
      <c r="BM1035" s="581"/>
      <c r="BN1035" s="581"/>
      <c r="BO1035" s="581"/>
      <c r="BP1035" s="581"/>
      <c r="BQ1035" s="581"/>
      <c r="BR1035" s="581"/>
      <c r="BS1035" s="581"/>
      <c r="BT1035" s="581"/>
      <c r="BU1035" s="581"/>
      <c r="BV1035" s="581"/>
      <c r="BW1035" s="581"/>
      <c r="BX1035" s="581"/>
      <c r="BY1035" s="581"/>
      <c r="BZ1035" s="581"/>
      <c r="CA1035" s="581"/>
      <c r="CB1035" s="581"/>
      <c r="CC1035" s="581"/>
      <c r="CD1035" s="581"/>
      <c r="CE1035" s="581"/>
      <c r="CF1035" s="581"/>
      <c r="CG1035" s="581"/>
      <c r="CH1035" s="581"/>
      <c r="CI1035" s="581"/>
      <c r="CJ1035" s="581"/>
      <c r="CK1035" s="581"/>
      <c r="CL1035" s="581"/>
      <c r="CM1035" s="581"/>
      <c r="CN1035" s="581"/>
      <c r="CO1035" s="581"/>
      <c r="CP1035" s="581"/>
      <c r="CQ1035" s="581"/>
      <c r="CR1035" s="581"/>
      <c r="CS1035" s="581"/>
      <c r="CT1035" s="581"/>
      <c r="CU1035" s="581"/>
      <c r="CV1035" s="581"/>
      <c r="CW1035" s="581"/>
      <c r="CX1035" s="581"/>
      <c r="CY1035" s="581"/>
      <c r="CZ1035" s="581"/>
      <c r="DA1035" s="581"/>
      <c r="DB1035" s="581"/>
      <c r="DC1035" s="581"/>
      <c r="DD1035" s="581"/>
      <c r="DE1035" s="581"/>
      <c r="DF1035" s="581"/>
      <c r="DG1035" s="581"/>
      <c r="DH1035" s="581"/>
      <c r="DI1035" s="581"/>
      <c r="DJ1035" s="581"/>
      <c r="DK1035" s="581"/>
      <c r="DL1035" s="581"/>
      <c r="DM1035" s="581"/>
      <c r="DN1035" s="581"/>
      <c r="DO1035" s="581"/>
      <c r="DP1035" s="581"/>
      <c r="DQ1035" s="581"/>
      <c r="DR1035" s="581"/>
      <c r="DS1035" s="581"/>
      <c r="DT1035" s="581"/>
      <c r="DU1035" s="581"/>
      <c r="DV1035" s="581"/>
      <c r="DW1035" s="581"/>
      <c r="DX1035" s="581"/>
      <c r="DY1035" s="581"/>
      <c r="DZ1035" s="581"/>
      <c r="EA1035" s="581"/>
      <c r="EB1035" s="581"/>
      <c r="EC1035" s="581"/>
      <c r="ED1035" s="581"/>
      <c r="EE1035" s="581"/>
      <c r="EF1035" s="581"/>
      <c r="EG1035" s="581"/>
      <c r="EH1035" s="581"/>
      <c r="EI1035" s="581"/>
      <c r="EJ1035" s="581"/>
      <c r="EK1035" s="581"/>
      <c r="EL1035" s="581"/>
      <c r="EM1035" s="581"/>
      <c r="EN1035" s="581"/>
      <c r="EO1035" s="581"/>
      <c r="EP1035" s="581"/>
      <c r="EQ1035" s="581"/>
      <c r="ER1035" s="581"/>
      <c r="ES1035" s="581"/>
      <c r="ET1035" s="581"/>
      <c r="EU1035" s="581"/>
      <c r="EV1035" s="581"/>
      <c r="EW1035" s="581"/>
      <c r="EX1035" s="581"/>
      <c r="EY1035" s="581"/>
      <c r="EZ1035" s="581"/>
      <c r="FA1035" s="581"/>
      <c r="FB1035" s="581"/>
      <c r="FC1035" s="581"/>
      <c r="FD1035" s="581"/>
      <c r="FE1035" s="581"/>
    </row>
    <row r="1036" spans="1:161">
      <c r="A1036" s="581"/>
      <c r="B1036" s="581"/>
      <c r="C1036" s="581"/>
      <c r="D1036" s="581"/>
      <c r="E1036" s="581"/>
      <c r="F1036" s="581"/>
      <c r="G1036" s="581"/>
      <c r="H1036" s="581"/>
      <c r="I1036" s="581"/>
      <c r="J1036" s="581"/>
      <c r="K1036" s="581"/>
      <c r="L1036" s="581"/>
      <c r="M1036" s="581"/>
      <c r="N1036" s="581"/>
      <c r="O1036" s="581"/>
      <c r="P1036" s="581"/>
      <c r="Q1036" s="581"/>
      <c r="R1036" s="581"/>
      <c r="S1036" s="581"/>
      <c r="T1036" s="581"/>
      <c r="U1036" s="581"/>
      <c r="V1036" s="581"/>
      <c r="W1036" s="581"/>
      <c r="X1036" s="581"/>
      <c r="Y1036" s="581"/>
      <c r="Z1036" s="581"/>
      <c r="AA1036" s="581"/>
      <c r="AB1036" s="581"/>
      <c r="AC1036" s="581"/>
      <c r="AD1036" s="581"/>
      <c r="AE1036" s="581"/>
      <c r="AF1036" s="581"/>
      <c r="AG1036" s="581"/>
      <c r="AH1036" s="581"/>
      <c r="AI1036" s="581"/>
      <c r="AJ1036" s="581"/>
      <c r="AK1036" s="581"/>
      <c r="AL1036" s="581"/>
      <c r="AM1036" s="581"/>
      <c r="AN1036" s="581"/>
      <c r="AO1036" s="581"/>
      <c r="AP1036" s="581"/>
      <c r="AQ1036" s="581"/>
      <c r="AR1036" s="581"/>
      <c r="AS1036" s="581"/>
      <c r="AT1036" s="581"/>
      <c r="AU1036" s="581"/>
      <c r="AV1036" s="581"/>
      <c r="AW1036" s="581"/>
      <c r="AX1036" s="581"/>
      <c r="AY1036" s="581"/>
      <c r="AZ1036" s="581"/>
      <c r="BA1036" s="581"/>
      <c r="BB1036" s="581"/>
      <c r="BC1036" s="581"/>
      <c r="BD1036" s="581"/>
      <c r="BE1036" s="581"/>
      <c r="BF1036" s="581"/>
      <c r="BG1036" s="581"/>
      <c r="BH1036" s="581"/>
      <c r="BI1036" s="581"/>
      <c r="BJ1036" s="581"/>
      <c r="BK1036" s="581"/>
      <c r="BL1036" s="581"/>
      <c r="BM1036" s="581"/>
      <c r="BN1036" s="581"/>
      <c r="BO1036" s="581"/>
      <c r="BP1036" s="581"/>
      <c r="BQ1036" s="581"/>
      <c r="BR1036" s="581"/>
      <c r="BS1036" s="581"/>
      <c r="BT1036" s="581"/>
      <c r="BU1036" s="581"/>
      <c r="BV1036" s="581"/>
      <c r="BW1036" s="581"/>
      <c r="BX1036" s="581"/>
      <c r="BY1036" s="581"/>
      <c r="BZ1036" s="581"/>
      <c r="CA1036" s="581"/>
      <c r="CB1036" s="581"/>
      <c r="CC1036" s="581"/>
      <c r="CD1036" s="581"/>
      <c r="CE1036" s="581"/>
      <c r="CF1036" s="581"/>
      <c r="CG1036" s="581"/>
      <c r="CH1036" s="581"/>
      <c r="CI1036" s="581"/>
      <c r="CJ1036" s="581"/>
      <c r="CK1036" s="581"/>
      <c r="CL1036" s="581"/>
      <c r="CM1036" s="581"/>
      <c r="CN1036" s="581"/>
      <c r="CO1036" s="581"/>
      <c r="CP1036" s="581"/>
      <c r="CQ1036" s="581"/>
      <c r="CR1036" s="581"/>
      <c r="CS1036" s="581"/>
      <c r="CT1036" s="581"/>
      <c r="CU1036" s="581"/>
      <c r="CV1036" s="581"/>
      <c r="CW1036" s="581"/>
      <c r="CX1036" s="581"/>
      <c r="CY1036" s="581"/>
      <c r="CZ1036" s="581"/>
      <c r="DA1036" s="581"/>
      <c r="DB1036" s="581"/>
      <c r="DC1036" s="581"/>
      <c r="DD1036" s="581"/>
      <c r="DE1036" s="581"/>
      <c r="DF1036" s="581"/>
      <c r="DG1036" s="581"/>
      <c r="DH1036" s="581"/>
      <c r="DI1036" s="581"/>
      <c r="DJ1036" s="581"/>
      <c r="DK1036" s="581"/>
      <c r="DL1036" s="581"/>
      <c r="DM1036" s="581"/>
      <c r="DN1036" s="581"/>
      <c r="DO1036" s="581"/>
      <c r="DP1036" s="581"/>
      <c r="DQ1036" s="581"/>
      <c r="DR1036" s="581"/>
      <c r="DS1036" s="581"/>
      <c r="DT1036" s="581"/>
      <c r="DU1036" s="581"/>
      <c r="DV1036" s="581"/>
      <c r="DW1036" s="581"/>
      <c r="DX1036" s="581"/>
      <c r="DY1036" s="581"/>
      <c r="DZ1036" s="581"/>
      <c r="EA1036" s="581"/>
      <c r="EB1036" s="581"/>
      <c r="EC1036" s="581"/>
      <c r="ED1036" s="581"/>
      <c r="EE1036" s="581"/>
      <c r="EF1036" s="581"/>
      <c r="EG1036" s="581"/>
      <c r="EH1036" s="581"/>
      <c r="EI1036" s="581"/>
      <c r="EJ1036" s="581"/>
      <c r="EK1036" s="581"/>
      <c r="EL1036" s="581"/>
      <c r="EM1036" s="581"/>
      <c r="EN1036" s="581"/>
      <c r="EO1036" s="581"/>
      <c r="EP1036" s="581"/>
      <c r="EQ1036" s="581"/>
      <c r="ER1036" s="581"/>
      <c r="ES1036" s="581"/>
      <c r="ET1036" s="581"/>
      <c r="EU1036" s="581"/>
      <c r="EV1036" s="581"/>
      <c r="EW1036" s="581"/>
      <c r="EX1036" s="581"/>
      <c r="EY1036" s="581"/>
      <c r="EZ1036" s="581"/>
      <c r="FA1036" s="581"/>
      <c r="FB1036" s="581"/>
      <c r="FC1036" s="581"/>
      <c r="FD1036" s="581"/>
      <c r="FE1036" s="581"/>
    </row>
    <row r="1037" spans="1:161">
      <c r="A1037" s="581"/>
      <c r="B1037" s="581"/>
      <c r="C1037" s="581"/>
      <c r="D1037" s="581"/>
      <c r="E1037" s="581"/>
      <c r="F1037" s="581"/>
      <c r="G1037" s="581"/>
      <c r="H1037" s="581"/>
      <c r="I1037" s="581"/>
      <c r="J1037" s="581"/>
      <c r="K1037" s="581"/>
      <c r="L1037" s="581"/>
      <c r="M1037" s="581"/>
      <c r="N1037" s="581"/>
      <c r="O1037" s="581"/>
      <c r="P1037" s="581"/>
      <c r="Q1037" s="581"/>
      <c r="R1037" s="581"/>
      <c r="S1037" s="581"/>
      <c r="T1037" s="581"/>
      <c r="U1037" s="581"/>
      <c r="V1037" s="581"/>
      <c r="W1037" s="581"/>
      <c r="X1037" s="581"/>
      <c r="Y1037" s="581"/>
      <c r="Z1037" s="581"/>
      <c r="AA1037" s="581"/>
      <c r="AB1037" s="581"/>
      <c r="AC1037" s="581"/>
      <c r="AD1037" s="581"/>
      <c r="AE1037" s="581"/>
      <c r="AF1037" s="581"/>
      <c r="AG1037" s="581"/>
      <c r="AH1037" s="581"/>
      <c r="AI1037" s="581"/>
      <c r="AJ1037" s="581"/>
      <c r="AK1037" s="581"/>
      <c r="AL1037" s="581"/>
      <c r="AM1037" s="581"/>
      <c r="AN1037" s="581"/>
      <c r="AO1037" s="581"/>
      <c r="AP1037" s="581"/>
      <c r="AQ1037" s="581"/>
      <c r="AR1037" s="581"/>
      <c r="AS1037" s="581"/>
      <c r="AT1037" s="581"/>
      <c r="AU1037" s="581"/>
      <c r="AV1037" s="581"/>
      <c r="AW1037" s="581"/>
      <c r="AX1037" s="581"/>
      <c r="AY1037" s="581"/>
      <c r="AZ1037" s="581"/>
      <c r="BA1037" s="581"/>
      <c r="BB1037" s="581"/>
      <c r="BC1037" s="581"/>
      <c r="BD1037" s="581"/>
      <c r="BE1037" s="581"/>
      <c r="BF1037" s="581"/>
      <c r="BG1037" s="581"/>
      <c r="BH1037" s="581"/>
      <c r="BI1037" s="581"/>
      <c r="BJ1037" s="581"/>
      <c r="BK1037" s="581"/>
      <c r="BL1037" s="581"/>
      <c r="BM1037" s="581"/>
      <c r="BN1037" s="581"/>
      <c r="BO1037" s="581"/>
      <c r="BP1037" s="581"/>
      <c r="BQ1037" s="581"/>
      <c r="BR1037" s="581"/>
      <c r="BS1037" s="581"/>
      <c r="BT1037" s="581"/>
      <c r="BU1037" s="581"/>
      <c r="BV1037" s="581"/>
      <c r="BW1037" s="581"/>
      <c r="BX1037" s="581"/>
      <c r="BY1037" s="581"/>
      <c r="BZ1037" s="581"/>
      <c r="CA1037" s="581"/>
      <c r="CB1037" s="581"/>
      <c r="CC1037" s="581"/>
      <c r="CD1037" s="581"/>
      <c r="CE1037" s="581"/>
      <c r="CF1037" s="581"/>
      <c r="CG1037" s="581"/>
      <c r="CH1037" s="581"/>
      <c r="CI1037" s="581"/>
      <c r="CJ1037" s="581"/>
      <c r="CK1037" s="581"/>
      <c r="CL1037" s="581"/>
      <c r="CM1037" s="581"/>
      <c r="CN1037" s="581"/>
      <c r="CO1037" s="581"/>
      <c r="CP1037" s="581"/>
      <c r="CQ1037" s="581"/>
      <c r="CR1037" s="581"/>
      <c r="CS1037" s="581"/>
      <c r="CT1037" s="581"/>
      <c r="CU1037" s="581"/>
      <c r="CV1037" s="581"/>
      <c r="CW1037" s="581"/>
      <c r="CX1037" s="581"/>
      <c r="CY1037" s="581"/>
      <c r="CZ1037" s="581"/>
      <c r="DA1037" s="581"/>
      <c r="DB1037" s="581"/>
      <c r="DC1037" s="581"/>
      <c r="DD1037" s="581"/>
      <c r="DE1037" s="581"/>
      <c r="DF1037" s="581"/>
      <c r="DG1037" s="581"/>
      <c r="DH1037" s="581"/>
      <c r="DI1037" s="581"/>
      <c r="DJ1037" s="581"/>
      <c r="DK1037" s="581"/>
      <c r="DL1037" s="581"/>
      <c r="DM1037" s="581"/>
      <c r="DN1037" s="581"/>
      <c r="DO1037" s="581"/>
      <c r="DP1037" s="581"/>
      <c r="DQ1037" s="581"/>
      <c r="DR1037" s="581"/>
      <c r="DS1037" s="581"/>
      <c r="DT1037" s="581"/>
      <c r="DU1037" s="581"/>
      <c r="DV1037" s="581"/>
      <c r="DW1037" s="581"/>
      <c r="DX1037" s="581"/>
      <c r="DY1037" s="581"/>
      <c r="DZ1037" s="581"/>
      <c r="EA1037" s="581"/>
      <c r="EB1037" s="581"/>
      <c r="EC1037" s="581"/>
      <c r="ED1037" s="581"/>
      <c r="EE1037" s="581"/>
      <c r="EF1037" s="581"/>
      <c r="EG1037" s="581"/>
      <c r="EH1037" s="581"/>
      <c r="EI1037" s="581"/>
      <c r="EJ1037" s="581"/>
      <c r="EK1037" s="581"/>
      <c r="EL1037" s="581"/>
      <c r="EM1037" s="581"/>
      <c r="EN1037" s="581"/>
      <c r="EO1037" s="581"/>
      <c r="EP1037" s="581"/>
      <c r="EQ1037" s="581"/>
      <c r="ER1037" s="581"/>
      <c r="ES1037" s="581"/>
      <c r="ET1037" s="581"/>
      <c r="EU1037" s="581"/>
      <c r="EV1037" s="581"/>
      <c r="EW1037" s="581"/>
      <c r="EX1037" s="581"/>
      <c r="EY1037" s="581"/>
      <c r="EZ1037" s="581"/>
      <c r="FA1037" s="581"/>
      <c r="FB1037" s="581"/>
      <c r="FC1037" s="581"/>
      <c r="FD1037" s="581"/>
      <c r="FE1037" s="581"/>
    </row>
    <row r="1038" spans="1:161">
      <c r="A1038" s="581"/>
      <c r="B1038" s="581"/>
      <c r="C1038" s="581"/>
      <c r="D1038" s="581"/>
      <c r="E1038" s="581"/>
      <c r="F1038" s="581"/>
      <c r="G1038" s="581"/>
      <c r="H1038" s="581"/>
      <c r="I1038" s="581"/>
      <c r="J1038" s="581"/>
      <c r="K1038" s="581"/>
      <c r="L1038" s="581"/>
      <c r="M1038" s="581"/>
      <c r="N1038" s="581"/>
      <c r="O1038" s="581"/>
      <c r="P1038" s="581"/>
      <c r="Q1038" s="581"/>
      <c r="R1038" s="581"/>
      <c r="S1038" s="581"/>
      <c r="T1038" s="581"/>
      <c r="U1038" s="581"/>
      <c r="V1038" s="581"/>
      <c r="W1038" s="581"/>
      <c r="X1038" s="581"/>
      <c r="Y1038" s="581"/>
      <c r="Z1038" s="581"/>
      <c r="AA1038" s="581"/>
      <c r="AB1038" s="581"/>
      <c r="AC1038" s="581"/>
      <c r="AD1038" s="581"/>
      <c r="AE1038" s="581"/>
      <c r="AF1038" s="581"/>
      <c r="AG1038" s="581"/>
      <c r="AH1038" s="581"/>
      <c r="AI1038" s="581"/>
      <c r="AJ1038" s="581"/>
      <c r="AK1038" s="581"/>
      <c r="AL1038" s="581"/>
      <c r="AM1038" s="581"/>
      <c r="AN1038" s="581"/>
      <c r="AO1038" s="581"/>
      <c r="AP1038" s="581"/>
      <c r="AQ1038" s="581"/>
      <c r="AR1038" s="581"/>
      <c r="AS1038" s="581"/>
      <c r="AT1038" s="581"/>
      <c r="AU1038" s="581"/>
      <c r="AV1038" s="581"/>
      <c r="AW1038" s="581"/>
      <c r="AX1038" s="581"/>
      <c r="AY1038" s="581"/>
      <c r="AZ1038" s="581"/>
      <c r="BA1038" s="581"/>
      <c r="BB1038" s="581"/>
      <c r="BC1038" s="581"/>
      <c r="BD1038" s="581"/>
      <c r="BE1038" s="581"/>
      <c r="BF1038" s="581"/>
      <c r="BG1038" s="581"/>
      <c r="BH1038" s="581"/>
      <c r="BI1038" s="581"/>
      <c r="BJ1038" s="581"/>
      <c r="BK1038" s="581"/>
      <c r="BL1038" s="581"/>
      <c r="BM1038" s="581"/>
      <c r="BN1038" s="581"/>
      <c r="BO1038" s="581"/>
      <c r="BP1038" s="581"/>
      <c r="BQ1038" s="581"/>
      <c r="BR1038" s="581"/>
      <c r="BS1038" s="581"/>
      <c r="BT1038" s="581"/>
      <c r="BU1038" s="581"/>
      <c r="BV1038" s="581"/>
      <c r="BW1038" s="581"/>
      <c r="BX1038" s="581"/>
      <c r="BY1038" s="581"/>
      <c r="BZ1038" s="581"/>
      <c r="CA1038" s="581"/>
      <c r="CB1038" s="581"/>
      <c r="CC1038" s="581"/>
      <c r="CD1038" s="581"/>
      <c r="CE1038" s="581"/>
      <c r="CF1038" s="581"/>
      <c r="CG1038" s="581"/>
      <c r="CH1038" s="581"/>
      <c r="CI1038" s="581"/>
      <c r="CJ1038" s="581"/>
      <c r="CK1038" s="581"/>
      <c r="CL1038" s="581"/>
      <c r="CM1038" s="581"/>
      <c r="CN1038" s="581"/>
      <c r="CO1038" s="581"/>
      <c r="CP1038" s="581"/>
      <c r="CQ1038" s="581"/>
      <c r="CR1038" s="581"/>
      <c r="CS1038" s="581"/>
      <c r="CT1038" s="581"/>
      <c r="CU1038" s="581"/>
      <c r="CV1038" s="581"/>
      <c r="CW1038" s="581"/>
      <c r="CX1038" s="581"/>
      <c r="CY1038" s="581"/>
      <c r="CZ1038" s="581"/>
      <c r="DA1038" s="581"/>
      <c r="DB1038" s="581"/>
      <c r="DC1038" s="581"/>
      <c r="DD1038" s="581"/>
      <c r="DE1038" s="581"/>
      <c r="DF1038" s="581"/>
      <c r="DG1038" s="581"/>
      <c r="DH1038" s="581"/>
      <c r="DI1038" s="581"/>
      <c r="DJ1038" s="581"/>
      <c r="DK1038" s="581"/>
      <c r="DL1038" s="581"/>
      <c r="DM1038" s="581"/>
      <c r="DN1038" s="581"/>
      <c r="DO1038" s="581"/>
      <c r="DP1038" s="581"/>
      <c r="DQ1038" s="581"/>
      <c r="DR1038" s="581"/>
      <c r="DS1038" s="581"/>
      <c r="DT1038" s="581"/>
      <c r="DU1038" s="581"/>
      <c r="DV1038" s="581"/>
      <c r="DW1038" s="581"/>
      <c r="DX1038" s="581"/>
      <c r="DY1038" s="581"/>
      <c r="DZ1038" s="581"/>
      <c r="EA1038" s="581"/>
      <c r="EB1038" s="581"/>
      <c r="EC1038" s="581"/>
      <c r="ED1038" s="581"/>
      <c r="EE1038" s="581"/>
      <c r="EF1038" s="581"/>
      <c r="EG1038" s="581"/>
      <c r="EH1038" s="581"/>
      <c r="EI1038" s="581"/>
      <c r="EJ1038" s="581"/>
      <c r="EK1038" s="581"/>
      <c r="EL1038" s="581"/>
      <c r="EM1038" s="581"/>
      <c r="EN1038" s="581"/>
      <c r="EO1038" s="581"/>
      <c r="EP1038" s="581"/>
      <c r="EQ1038" s="581"/>
      <c r="ER1038" s="581"/>
      <c r="ES1038" s="581"/>
      <c r="ET1038" s="581"/>
      <c r="EU1038" s="581"/>
      <c r="EV1038" s="581"/>
      <c r="EW1038" s="581"/>
      <c r="EX1038" s="581"/>
      <c r="EY1038" s="581"/>
      <c r="EZ1038" s="581"/>
      <c r="FA1038" s="581"/>
      <c r="FB1038" s="581"/>
      <c r="FC1038" s="581"/>
      <c r="FD1038" s="581"/>
      <c r="FE1038" s="581"/>
    </row>
    <row r="1039" spans="1:161">
      <c r="A1039" s="581"/>
      <c r="B1039" s="581"/>
      <c r="C1039" s="581"/>
      <c r="D1039" s="581"/>
      <c r="E1039" s="581"/>
      <c r="F1039" s="581"/>
      <c r="G1039" s="581"/>
      <c r="H1039" s="581"/>
      <c r="I1039" s="581"/>
      <c r="J1039" s="581"/>
      <c r="K1039" s="581"/>
      <c r="L1039" s="581"/>
      <c r="M1039" s="581"/>
      <c r="N1039" s="581"/>
      <c r="O1039" s="581"/>
      <c r="P1039" s="581"/>
      <c r="Q1039" s="581"/>
      <c r="R1039" s="581"/>
      <c r="S1039" s="581"/>
      <c r="T1039" s="581"/>
      <c r="U1039" s="581"/>
      <c r="V1039" s="581"/>
      <c r="W1039" s="581"/>
      <c r="X1039" s="581"/>
      <c r="Y1039" s="581"/>
      <c r="Z1039" s="581"/>
      <c r="AA1039" s="581"/>
      <c r="AB1039" s="581"/>
      <c r="AC1039" s="581"/>
      <c r="AD1039" s="581"/>
      <c r="AE1039" s="581"/>
      <c r="AF1039" s="581"/>
      <c r="AG1039" s="581"/>
      <c r="AH1039" s="581"/>
      <c r="AI1039" s="581"/>
      <c r="AJ1039" s="581"/>
      <c r="AK1039" s="581"/>
      <c r="AL1039" s="581"/>
      <c r="AM1039" s="581"/>
      <c r="AN1039" s="581"/>
      <c r="AO1039" s="581"/>
      <c r="AP1039" s="581"/>
      <c r="AQ1039" s="581"/>
      <c r="AR1039" s="581"/>
      <c r="AS1039" s="581"/>
      <c r="AT1039" s="581"/>
      <c r="AU1039" s="581"/>
      <c r="AV1039" s="581"/>
      <c r="AW1039" s="581"/>
      <c r="AX1039" s="581"/>
      <c r="AY1039" s="581"/>
      <c r="AZ1039" s="581"/>
      <c r="BA1039" s="581"/>
      <c r="BB1039" s="581"/>
      <c r="BC1039" s="581"/>
      <c r="BD1039" s="581"/>
      <c r="BE1039" s="581"/>
      <c r="BF1039" s="581"/>
      <c r="BG1039" s="581"/>
      <c r="BH1039" s="581"/>
      <c r="BI1039" s="581"/>
      <c r="BJ1039" s="581"/>
      <c r="BK1039" s="581"/>
      <c r="BL1039" s="581"/>
      <c r="BM1039" s="581"/>
      <c r="BN1039" s="581"/>
      <c r="BO1039" s="581"/>
      <c r="BP1039" s="581"/>
      <c r="BQ1039" s="581"/>
      <c r="BR1039" s="581"/>
      <c r="BS1039" s="581"/>
      <c r="BT1039" s="581"/>
      <c r="BU1039" s="581"/>
      <c r="BV1039" s="581"/>
      <c r="BW1039" s="581"/>
      <c r="BX1039" s="581"/>
      <c r="BY1039" s="581"/>
      <c r="BZ1039" s="581"/>
      <c r="CA1039" s="581"/>
      <c r="CB1039" s="581"/>
      <c r="CC1039" s="581"/>
      <c r="CD1039" s="581"/>
      <c r="CE1039" s="581"/>
      <c r="CF1039" s="581"/>
      <c r="CG1039" s="581"/>
      <c r="CH1039" s="581"/>
      <c r="CI1039" s="581"/>
      <c r="CJ1039" s="581"/>
      <c r="CK1039" s="581"/>
      <c r="CL1039" s="581"/>
      <c r="CM1039" s="581"/>
      <c r="CN1039" s="581"/>
      <c r="CO1039" s="581"/>
      <c r="CP1039" s="581"/>
      <c r="CQ1039" s="581"/>
      <c r="CR1039" s="581"/>
      <c r="CS1039" s="581"/>
      <c r="CT1039" s="581"/>
      <c r="CU1039" s="581"/>
      <c r="CV1039" s="581"/>
      <c r="CW1039" s="581"/>
      <c r="CX1039" s="581"/>
      <c r="CY1039" s="581"/>
      <c r="CZ1039" s="581"/>
      <c r="DA1039" s="581"/>
      <c r="DB1039" s="581"/>
      <c r="DC1039" s="581"/>
      <c r="DD1039" s="581"/>
      <c r="DE1039" s="581"/>
      <c r="DF1039" s="581"/>
      <c r="DG1039" s="581"/>
      <c r="DH1039" s="581"/>
      <c r="DI1039" s="581"/>
      <c r="DJ1039" s="581"/>
      <c r="DK1039" s="581"/>
      <c r="DL1039" s="581"/>
      <c r="DM1039" s="581"/>
      <c r="DN1039" s="581"/>
      <c r="DO1039" s="581"/>
      <c r="DP1039" s="581"/>
      <c r="DQ1039" s="581"/>
      <c r="DR1039" s="581"/>
      <c r="DS1039" s="581"/>
      <c r="DT1039" s="581"/>
      <c r="DU1039" s="581"/>
      <c r="DV1039" s="581"/>
      <c r="DW1039" s="581"/>
      <c r="DX1039" s="581"/>
      <c r="DY1039" s="581"/>
      <c r="DZ1039" s="581"/>
      <c r="EA1039" s="581"/>
      <c r="EB1039" s="581"/>
      <c r="EC1039" s="581"/>
      <c r="ED1039" s="581"/>
      <c r="EE1039" s="581"/>
      <c r="EF1039" s="581"/>
      <c r="EG1039" s="581"/>
      <c r="EH1039" s="581"/>
      <c r="EI1039" s="581"/>
      <c r="EJ1039" s="581"/>
      <c r="EK1039" s="581"/>
      <c r="EL1039" s="581"/>
      <c r="EM1039" s="581"/>
      <c r="EN1039" s="581"/>
      <c r="EO1039" s="581"/>
      <c r="EP1039" s="581"/>
      <c r="EQ1039" s="581"/>
      <c r="ER1039" s="581"/>
      <c r="ES1039" s="581"/>
      <c r="ET1039" s="581"/>
      <c r="EU1039" s="581"/>
      <c r="EV1039" s="581"/>
      <c r="EW1039" s="581"/>
      <c r="EX1039" s="581"/>
      <c r="EY1039" s="581"/>
      <c r="EZ1039" s="581"/>
      <c r="FA1039" s="581"/>
      <c r="FB1039" s="581"/>
      <c r="FC1039" s="581"/>
      <c r="FD1039" s="581"/>
      <c r="FE1039" s="581"/>
    </row>
    <row r="1040" spans="1:161">
      <c r="A1040" s="581"/>
      <c r="B1040" s="581"/>
      <c r="C1040" s="581"/>
      <c r="D1040" s="581"/>
      <c r="E1040" s="581"/>
      <c r="F1040" s="581"/>
      <c r="G1040" s="581"/>
      <c r="H1040" s="581"/>
      <c r="I1040" s="581"/>
      <c r="J1040" s="581"/>
      <c r="K1040" s="581"/>
      <c r="L1040" s="581"/>
      <c r="M1040" s="581"/>
      <c r="N1040" s="581"/>
      <c r="O1040" s="581"/>
      <c r="P1040" s="581"/>
      <c r="Q1040" s="581"/>
      <c r="R1040" s="581"/>
      <c r="S1040" s="581"/>
      <c r="T1040" s="581"/>
      <c r="U1040" s="581"/>
      <c r="V1040" s="581"/>
      <c r="W1040" s="581"/>
      <c r="X1040" s="581"/>
      <c r="Y1040" s="581"/>
      <c r="Z1040" s="581"/>
      <c r="AA1040" s="581"/>
      <c r="AB1040" s="581"/>
      <c r="AC1040" s="581"/>
      <c r="AD1040" s="581"/>
      <c r="AE1040" s="581"/>
      <c r="AF1040" s="581"/>
      <c r="AG1040" s="581"/>
      <c r="AH1040" s="581"/>
      <c r="AI1040" s="581"/>
      <c r="AJ1040" s="581"/>
      <c r="AK1040" s="581"/>
      <c r="AL1040" s="581"/>
      <c r="AM1040" s="581"/>
      <c r="AN1040" s="581"/>
      <c r="AO1040" s="581"/>
      <c r="AP1040" s="581"/>
      <c r="AQ1040" s="581"/>
      <c r="AR1040" s="581"/>
      <c r="AS1040" s="581"/>
      <c r="AT1040" s="581"/>
      <c r="AU1040" s="581"/>
      <c r="AV1040" s="581"/>
      <c r="AW1040" s="581"/>
      <c r="AX1040" s="581"/>
      <c r="AY1040" s="581"/>
      <c r="AZ1040" s="581"/>
      <c r="BA1040" s="581"/>
      <c r="BB1040" s="581"/>
      <c r="BC1040" s="581"/>
      <c r="BD1040" s="581"/>
      <c r="BE1040" s="581"/>
      <c r="BF1040" s="581"/>
      <c r="BG1040" s="581"/>
      <c r="BH1040" s="581"/>
      <c r="BI1040" s="581"/>
      <c r="BJ1040" s="581"/>
      <c r="BK1040" s="581"/>
      <c r="BL1040" s="581"/>
      <c r="BM1040" s="581"/>
      <c r="BN1040" s="581"/>
      <c r="BO1040" s="581"/>
      <c r="BP1040" s="581"/>
      <c r="BQ1040" s="581"/>
      <c r="BR1040" s="581"/>
      <c r="BS1040" s="581"/>
      <c r="BT1040" s="581"/>
      <c r="BU1040" s="581"/>
      <c r="BV1040" s="581"/>
      <c r="BW1040" s="581"/>
      <c r="BX1040" s="581"/>
      <c r="BY1040" s="581"/>
      <c r="BZ1040" s="581"/>
      <c r="CA1040" s="581"/>
      <c r="CB1040" s="581"/>
      <c r="CC1040" s="581"/>
      <c r="CD1040" s="581"/>
      <c r="CE1040" s="581"/>
      <c r="CF1040" s="581"/>
      <c r="CG1040" s="581"/>
      <c r="CH1040" s="581"/>
      <c r="CI1040" s="581"/>
      <c r="CJ1040" s="581"/>
      <c r="CK1040" s="581"/>
      <c r="CL1040" s="581"/>
      <c r="CM1040" s="581"/>
      <c r="CN1040" s="581"/>
      <c r="CO1040" s="581"/>
      <c r="CP1040" s="581"/>
      <c r="CQ1040" s="581"/>
      <c r="CR1040" s="581"/>
      <c r="CS1040" s="581"/>
      <c r="CT1040" s="581"/>
      <c r="CU1040" s="581"/>
      <c r="CV1040" s="581"/>
      <c r="CW1040" s="581"/>
      <c r="CX1040" s="581"/>
      <c r="CY1040" s="581"/>
      <c r="CZ1040" s="581"/>
      <c r="DA1040" s="581"/>
      <c r="DB1040" s="581"/>
      <c r="DC1040" s="581"/>
      <c r="DD1040" s="581"/>
      <c r="DE1040" s="581"/>
      <c r="DF1040" s="581"/>
      <c r="DG1040" s="581"/>
      <c r="DH1040" s="581"/>
      <c r="DI1040" s="581"/>
      <c r="DJ1040" s="581"/>
      <c r="DK1040" s="581"/>
      <c r="DL1040" s="581"/>
      <c r="DM1040" s="581"/>
      <c r="DN1040" s="581"/>
      <c r="DO1040" s="581"/>
      <c r="DP1040" s="581"/>
      <c r="DQ1040" s="581"/>
      <c r="DR1040" s="581"/>
      <c r="DS1040" s="581"/>
      <c r="DT1040" s="581"/>
      <c r="DU1040" s="581"/>
      <c r="DV1040" s="581"/>
      <c r="DW1040" s="581"/>
      <c r="DX1040" s="581"/>
      <c r="DY1040" s="581"/>
      <c r="DZ1040" s="581"/>
      <c r="EA1040" s="581"/>
      <c r="EB1040" s="581"/>
      <c r="EC1040" s="581"/>
      <c r="ED1040" s="581"/>
      <c r="EE1040" s="581"/>
      <c r="EF1040" s="581"/>
      <c r="EG1040" s="581"/>
      <c r="EH1040" s="581"/>
      <c r="EI1040" s="581"/>
      <c r="EJ1040" s="581"/>
      <c r="EK1040" s="581"/>
      <c r="EL1040" s="581"/>
      <c r="EM1040" s="581"/>
      <c r="EN1040" s="581"/>
      <c r="EO1040" s="581"/>
      <c r="EP1040" s="581"/>
      <c r="EQ1040" s="581"/>
      <c r="ER1040" s="581"/>
      <c r="ES1040" s="581"/>
      <c r="ET1040" s="581"/>
      <c r="EU1040" s="581"/>
      <c r="EV1040" s="581"/>
      <c r="EW1040" s="581"/>
      <c r="EX1040" s="581"/>
      <c r="EY1040" s="581"/>
      <c r="EZ1040" s="581"/>
      <c r="FA1040" s="581"/>
      <c r="FB1040" s="581"/>
      <c r="FC1040" s="581"/>
      <c r="FD1040" s="581"/>
      <c r="FE1040" s="581"/>
    </row>
    <row r="1041" spans="1:161">
      <c r="A1041" s="581"/>
      <c r="B1041" s="581"/>
      <c r="C1041" s="581"/>
      <c r="D1041" s="581"/>
      <c r="E1041" s="581"/>
      <c r="F1041" s="581"/>
      <c r="G1041" s="581"/>
      <c r="H1041" s="581"/>
      <c r="I1041" s="581"/>
      <c r="J1041" s="581"/>
      <c r="K1041" s="581"/>
      <c r="L1041" s="581"/>
      <c r="M1041" s="581"/>
      <c r="N1041" s="581"/>
      <c r="O1041" s="581"/>
      <c r="P1041" s="581"/>
      <c r="Q1041" s="581"/>
      <c r="R1041" s="581"/>
      <c r="S1041" s="581"/>
      <c r="T1041" s="581"/>
      <c r="U1041" s="581"/>
      <c r="V1041" s="581"/>
      <c r="W1041" s="581"/>
      <c r="X1041" s="581"/>
      <c r="Y1041" s="581"/>
      <c r="Z1041" s="581"/>
      <c r="AA1041" s="581"/>
      <c r="AB1041" s="581"/>
      <c r="AC1041" s="581"/>
      <c r="AD1041" s="581"/>
      <c r="AE1041" s="581"/>
      <c r="AF1041" s="581"/>
      <c r="AG1041" s="581"/>
      <c r="AH1041" s="581"/>
      <c r="AI1041" s="581"/>
      <c r="AJ1041" s="581"/>
      <c r="AK1041" s="581"/>
      <c r="AL1041" s="581"/>
      <c r="AM1041" s="581"/>
      <c r="AN1041" s="581"/>
      <c r="AO1041" s="581"/>
      <c r="AP1041" s="581"/>
      <c r="AQ1041" s="581"/>
      <c r="AR1041" s="581"/>
      <c r="AS1041" s="581"/>
      <c r="AT1041" s="581"/>
      <c r="AU1041" s="581"/>
      <c r="AV1041" s="581"/>
      <c r="AW1041" s="581"/>
      <c r="AX1041" s="581"/>
      <c r="AY1041" s="581"/>
      <c r="AZ1041" s="581"/>
      <c r="BA1041" s="581"/>
      <c r="BB1041" s="581"/>
      <c r="BC1041" s="581"/>
      <c r="BD1041" s="581"/>
      <c r="BE1041" s="581"/>
      <c r="BF1041" s="581"/>
      <c r="BG1041" s="581"/>
      <c r="BH1041" s="581"/>
      <c r="BI1041" s="581"/>
      <c r="BJ1041" s="581"/>
      <c r="BK1041" s="581"/>
      <c r="BL1041" s="581"/>
      <c r="BM1041" s="581"/>
      <c r="BN1041" s="581"/>
      <c r="BO1041" s="581"/>
      <c r="BP1041" s="581"/>
      <c r="BQ1041" s="581"/>
      <c r="BR1041" s="581"/>
      <c r="BS1041" s="581"/>
      <c r="BT1041" s="581"/>
      <c r="BU1041" s="581"/>
      <c r="BV1041" s="581"/>
      <c r="BW1041" s="581"/>
      <c r="BX1041" s="581"/>
      <c r="BY1041" s="581"/>
      <c r="BZ1041" s="581"/>
      <c r="CA1041" s="581"/>
      <c r="CB1041" s="581"/>
      <c r="CC1041" s="581"/>
      <c r="CD1041" s="581"/>
      <c r="CE1041" s="581"/>
      <c r="CF1041" s="581"/>
      <c r="CG1041" s="581"/>
      <c r="CH1041" s="581"/>
      <c r="CI1041" s="581"/>
      <c r="CJ1041" s="581"/>
      <c r="CK1041" s="581"/>
      <c r="CL1041" s="581"/>
      <c r="CM1041" s="581"/>
      <c r="CN1041" s="581"/>
      <c r="CO1041" s="581"/>
      <c r="CP1041" s="581"/>
      <c r="CQ1041" s="581"/>
      <c r="CR1041" s="581"/>
      <c r="CS1041" s="581"/>
      <c r="CT1041" s="581"/>
      <c r="CU1041" s="581"/>
      <c r="CV1041" s="581"/>
      <c r="CW1041" s="581"/>
      <c r="CX1041" s="581"/>
      <c r="CY1041" s="581"/>
      <c r="CZ1041" s="581"/>
      <c r="DA1041" s="581"/>
      <c r="DB1041" s="581"/>
      <c r="DC1041" s="581"/>
      <c r="DD1041" s="581"/>
      <c r="DE1041" s="581"/>
      <c r="DF1041" s="581"/>
      <c r="DG1041" s="581"/>
      <c r="DH1041" s="581"/>
      <c r="DI1041" s="581"/>
      <c r="DJ1041" s="581"/>
      <c r="DK1041" s="581"/>
      <c r="DL1041" s="581"/>
      <c r="DM1041" s="581"/>
      <c r="DN1041" s="581"/>
      <c r="DO1041" s="581"/>
      <c r="DP1041" s="581"/>
      <c r="DQ1041" s="581"/>
      <c r="DR1041" s="581"/>
      <c r="DS1041" s="581"/>
      <c r="DT1041" s="581"/>
      <c r="DU1041" s="581"/>
      <c r="DV1041" s="581"/>
      <c r="DW1041" s="581"/>
      <c r="DX1041" s="581"/>
      <c r="DY1041" s="581"/>
      <c r="DZ1041" s="581"/>
      <c r="EA1041" s="581"/>
      <c r="EB1041" s="581"/>
      <c r="EC1041" s="581"/>
      <c r="ED1041" s="581"/>
      <c r="EE1041" s="581"/>
      <c r="EF1041" s="581"/>
      <c r="EG1041" s="581"/>
      <c r="EH1041" s="581"/>
      <c r="EI1041" s="581"/>
      <c r="EJ1041" s="581"/>
      <c r="EK1041" s="581"/>
      <c r="EL1041" s="581"/>
      <c r="EM1041" s="581"/>
      <c r="EN1041" s="581"/>
      <c r="EO1041" s="581"/>
      <c r="EP1041" s="581"/>
      <c r="EQ1041" s="581"/>
      <c r="ER1041" s="581"/>
      <c r="ES1041" s="581"/>
      <c r="ET1041" s="581"/>
      <c r="EU1041" s="581"/>
      <c r="EV1041" s="581"/>
      <c r="EW1041" s="581"/>
      <c r="EX1041" s="581"/>
      <c r="EY1041" s="581"/>
      <c r="EZ1041" s="581"/>
      <c r="FA1041" s="581"/>
      <c r="FB1041" s="581"/>
      <c r="FC1041" s="581"/>
      <c r="FD1041" s="581"/>
      <c r="FE1041" s="581"/>
    </row>
    <row r="1042" spans="1:161">
      <c r="A1042" s="581"/>
      <c r="B1042" s="581"/>
      <c r="C1042" s="581"/>
      <c r="D1042" s="581"/>
      <c r="E1042" s="581"/>
      <c r="F1042" s="581"/>
      <c r="G1042" s="581"/>
      <c r="H1042" s="581"/>
      <c r="I1042" s="581"/>
      <c r="J1042" s="581"/>
      <c r="K1042" s="581"/>
      <c r="L1042" s="581"/>
      <c r="M1042" s="581"/>
      <c r="N1042" s="581"/>
      <c r="O1042" s="581"/>
      <c r="P1042" s="581"/>
      <c r="Q1042" s="581"/>
      <c r="R1042" s="581"/>
      <c r="S1042" s="581"/>
      <c r="T1042" s="581"/>
      <c r="U1042" s="581"/>
      <c r="V1042" s="581"/>
      <c r="W1042" s="581"/>
      <c r="X1042" s="581"/>
      <c r="Y1042" s="581"/>
      <c r="Z1042" s="581"/>
      <c r="AA1042" s="581"/>
      <c r="AB1042" s="581"/>
      <c r="AC1042" s="581"/>
      <c r="AD1042" s="581"/>
      <c r="AE1042" s="581"/>
      <c r="AF1042" s="581"/>
      <c r="AG1042" s="581"/>
      <c r="AH1042" s="581"/>
      <c r="AI1042" s="581"/>
      <c r="AJ1042" s="581"/>
      <c r="AK1042" s="581"/>
      <c r="AL1042" s="581"/>
      <c r="AM1042" s="581"/>
      <c r="AN1042" s="581"/>
      <c r="AO1042" s="581"/>
      <c r="AP1042" s="581"/>
      <c r="AQ1042" s="581"/>
      <c r="AR1042" s="581"/>
      <c r="AS1042" s="581"/>
      <c r="AT1042" s="581"/>
      <c r="AU1042" s="581"/>
      <c r="AV1042" s="581"/>
      <c r="AW1042" s="581"/>
      <c r="AX1042" s="581"/>
      <c r="AY1042" s="581"/>
      <c r="AZ1042" s="581"/>
      <c r="BA1042" s="581"/>
      <c r="BB1042" s="581"/>
      <c r="BC1042" s="581"/>
      <c r="BD1042" s="581"/>
      <c r="BE1042" s="581"/>
      <c r="BF1042" s="581"/>
      <c r="BG1042" s="581"/>
      <c r="BH1042" s="581"/>
      <c r="BI1042" s="581"/>
      <c r="BJ1042" s="581"/>
      <c r="BK1042" s="581"/>
      <c r="BL1042" s="581"/>
      <c r="BM1042" s="581"/>
      <c r="BN1042" s="581"/>
      <c r="BO1042" s="581"/>
      <c r="BP1042" s="581"/>
      <c r="BQ1042" s="581"/>
      <c r="BR1042" s="581"/>
      <c r="BS1042" s="581"/>
      <c r="BT1042" s="581"/>
      <c r="BU1042" s="581"/>
      <c r="BV1042" s="581"/>
      <c r="BW1042" s="581"/>
      <c r="BX1042" s="581"/>
      <c r="BY1042" s="581"/>
      <c r="BZ1042" s="581"/>
      <c r="CA1042" s="581"/>
      <c r="CB1042" s="581"/>
      <c r="CC1042" s="581"/>
      <c r="CD1042" s="581"/>
      <c r="CE1042" s="581"/>
      <c r="CF1042" s="581"/>
      <c r="CG1042" s="581"/>
      <c r="CH1042" s="581"/>
      <c r="CI1042" s="581"/>
      <c r="CJ1042" s="581"/>
      <c r="CK1042" s="581"/>
      <c r="CL1042" s="581"/>
      <c r="CM1042" s="581"/>
      <c r="CN1042" s="581"/>
      <c r="CO1042" s="581"/>
      <c r="CP1042" s="581"/>
      <c r="CQ1042" s="581"/>
      <c r="CR1042" s="581"/>
      <c r="CS1042" s="581"/>
      <c r="CT1042" s="581"/>
      <c r="CU1042" s="581"/>
      <c r="CV1042" s="581"/>
      <c r="CW1042" s="581"/>
      <c r="CX1042" s="581"/>
      <c r="CY1042" s="581"/>
      <c r="CZ1042" s="581"/>
      <c r="DA1042" s="581"/>
      <c r="DB1042" s="581"/>
      <c r="DC1042" s="581"/>
      <c r="DD1042" s="581"/>
      <c r="DE1042" s="581"/>
      <c r="DF1042" s="581"/>
      <c r="DG1042" s="581"/>
      <c r="DH1042" s="581"/>
      <c r="DI1042" s="581"/>
      <c r="DJ1042" s="581"/>
      <c r="DK1042" s="581"/>
      <c r="DL1042" s="581"/>
      <c r="DM1042" s="581"/>
      <c r="DN1042" s="581"/>
      <c r="DO1042" s="581"/>
      <c r="DP1042" s="581"/>
      <c r="DQ1042" s="581"/>
      <c r="DR1042" s="581"/>
      <c r="DS1042" s="581"/>
      <c r="DT1042" s="581"/>
      <c r="DU1042" s="581"/>
      <c r="DV1042" s="581"/>
      <c r="DW1042" s="581"/>
      <c r="DX1042" s="581"/>
      <c r="DY1042" s="581"/>
      <c r="DZ1042" s="581"/>
      <c r="EA1042" s="581"/>
      <c r="EB1042" s="581"/>
      <c r="EC1042" s="581"/>
      <c r="ED1042" s="581"/>
      <c r="EE1042" s="581"/>
      <c r="EF1042" s="581"/>
      <c r="EG1042" s="581"/>
      <c r="EH1042" s="581"/>
      <c r="EI1042" s="581"/>
      <c r="EJ1042" s="581"/>
      <c r="EK1042" s="581"/>
      <c r="EL1042" s="581"/>
      <c r="EM1042" s="581"/>
      <c r="EN1042" s="581"/>
      <c r="EO1042" s="581"/>
      <c r="EP1042" s="581"/>
      <c r="EQ1042" s="581"/>
      <c r="ER1042" s="581"/>
      <c r="ES1042" s="581"/>
      <c r="ET1042" s="581"/>
      <c r="EU1042" s="581"/>
      <c r="EV1042" s="581"/>
      <c r="EW1042" s="581"/>
      <c r="EX1042" s="581"/>
      <c r="EY1042" s="581"/>
      <c r="EZ1042" s="581"/>
      <c r="FA1042" s="581"/>
      <c r="FB1042" s="581"/>
      <c r="FC1042" s="581"/>
      <c r="FD1042" s="581"/>
      <c r="FE1042" s="581"/>
    </row>
    <row r="1043" spans="1:161">
      <c r="A1043" s="581"/>
      <c r="B1043" s="581"/>
      <c r="C1043" s="581"/>
      <c r="D1043" s="581"/>
      <c r="E1043" s="581"/>
      <c r="F1043" s="581"/>
      <c r="G1043" s="581"/>
      <c r="H1043" s="581"/>
      <c r="I1043" s="581"/>
      <c r="J1043" s="581"/>
      <c r="K1043" s="581"/>
      <c r="L1043" s="581"/>
      <c r="M1043" s="581"/>
      <c r="N1043" s="581"/>
      <c r="O1043" s="581"/>
      <c r="P1043" s="581"/>
      <c r="Q1043" s="581"/>
      <c r="R1043" s="581"/>
      <c r="S1043" s="581"/>
      <c r="T1043" s="581"/>
      <c r="U1043" s="581"/>
      <c r="V1043" s="581"/>
      <c r="W1043" s="581"/>
      <c r="X1043" s="581"/>
      <c r="Y1043" s="581"/>
      <c r="Z1043" s="581"/>
      <c r="AA1043" s="581"/>
      <c r="AB1043" s="581"/>
      <c r="AC1043" s="581"/>
      <c r="AD1043" s="581"/>
      <c r="AE1043" s="581"/>
      <c r="AF1043" s="581"/>
      <c r="AG1043" s="581"/>
      <c r="AH1043" s="581"/>
      <c r="AI1043" s="581"/>
      <c r="AJ1043" s="581"/>
      <c r="AK1043" s="581"/>
      <c r="AL1043" s="581"/>
      <c r="AM1043" s="581"/>
      <c r="AN1043" s="581"/>
      <c r="AO1043" s="581"/>
      <c r="AP1043" s="581"/>
      <c r="AQ1043" s="581"/>
      <c r="AR1043" s="581"/>
      <c r="AS1043" s="581"/>
      <c r="AT1043" s="581"/>
      <c r="AU1043" s="581"/>
      <c r="AV1043" s="581"/>
      <c r="AW1043" s="581"/>
      <c r="AX1043" s="581"/>
      <c r="AY1043" s="581"/>
      <c r="AZ1043" s="581"/>
      <c r="BA1043" s="581"/>
      <c r="BB1043" s="581"/>
      <c r="BC1043" s="581"/>
      <c r="BD1043" s="581"/>
      <c r="BE1043" s="581"/>
      <c r="BF1043" s="581"/>
      <c r="BG1043" s="581"/>
      <c r="BH1043" s="581"/>
      <c r="BI1043" s="581"/>
      <c r="BJ1043" s="581"/>
      <c r="BK1043" s="581"/>
      <c r="BL1043" s="581"/>
      <c r="BM1043" s="581"/>
      <c r="BN1043" s="581"/>
      <c r="BO1043" s="581"/>
      <c r="BP1043" s="581"/>
      <c r="BQ1043" s="581"/>
      <c r="BR1043" s="581"/>
      <c r="BS1043" s="581"/>
      <c r="BT1043" s="581"/>
      <c r="BU1043" s="581"/>
      <c r="BV1043" s="581"/>
      <c r="BW1043" s="581"/>
      <c r="BX1043" s="581"/>
      <c r="BY1043" s="581"/>
      <c r="BZ1043" s="581"/>
      <c r="CA1043" s="581"/>
      <c r="CB1043" s="581"/>
      <c r="CC1043" s="581"/>
      <c r="CD1043" s="581"/>
      <c r="CE1043" s="581"/>
      <c r="CF1043" s="581"/>
      <c r="CG1043" s="581"/>
      <c r="CH1043" s="581"/>
      <c r="CI1043" s="581"/>
      <c r="CJ1043" s="581"/>
      <c r="CK1043" s="581"/>
      <c r="CL1043" s="581"/>
      <c r="CM1043" s="581"/>
      <c r="CN1043" s="581"/>
      <c r="CO1043" s="581"/>
      <c r="CP1043" s="581"/>
      <c r="CQ1043" s="581"/>
      <c r="CR1043" s="581"/>
      <c r="CS1043" s="581"/>
      <c r="CT1043" s="581"/>
      <c r="CU1043" s="581"/>
      <c r="CV1043" s="581"/>
      <c r="CW1043" s="581"/>
      <c r="CX1043" s="581"/>
      <c r="CY1043" s="581"/>
      <c r="CZ1043" s="581"/>
      <c r="DA1043" s="581"/>
      <c r="DB1043" s="581"/>
      <c r="DC1043" s="581"/>
      <c r="DD1043" s="581"/>
      <c r="DE1043" s="581"/>
      <c r="DF1043" s="581"/>
      <c r="DG1043" s="581"/>
      <c r="DH1043" s="581"/>
      <c r="DI1043" s="581"/>
      <c r="DJ1043" s="581"/>
      <c r="DK1043" s="581"/>
      <c r="DL1043" s="581"/>
      <c r="DM1043" s="581"/>
      <c r="DN1043" s="581"/>
      <c r="DO1043" s="581"/>
      <c r="DP1043" s="581"/>
      <c r="DQ1043" s="581"/>
      <c r="DR1043" s="581"/>
      <c r="DS1043" s="581"/>
      <c r="DT1043" s="581"/>
      <c r="DU1043" s="581"/>
      <c r="DV1043" s="581"/>
      <c r="DW1043" s="581"/>
      <c r="DX1043" s="581"/>
      <c r="DY1043" s="581"/>
      <c r="DZ1043" s="581"/>
      <c r="EA1043" s="581"/>
      <c r="EB1043" s="581"/>
      <c r="EC1043" s="581"/>
      <c r="ED1043" s="581"/>
      <c r="EE1043" s="581"/>
      <c r="EF1043" s="581"/>
      <c r="EG1043" s="581"/>
      <c r="EH1043" s="581"/>
      <c r="EI1043" s="581"/>
      <c r="EJ1043" s="581"/>
      <c r="EK1043" s="581"/>
      <c r="EL1043" s="581"/>
      <c r="EM1043" s="581"/>
      <c r="EN1043" s="581"/>
      <c r="EO1043" s="581"/>
      <c r="EP1043" s="581"/>
      <c r="EQ1043" s="581"/>
      <c r="ER1043" s="581"/>
      <c r="ES1043" s="581"/>
      <c r="ET1043" s="581"/>
      <c r="EU1043" s="581"/>
      <c r="EV1043" s="581"/>
      <c r="EW1043" s="581"/>
      <c r="EX1043" s="581"/>
      <c r="EY1043" s="581"/>
      <c r="EZ1043" s="581"/>
      <c r="FA1043" s="581"/>
      <c r="FB1043" s="581"/>
      <c r="FC1043" s="581"/>
      <c r="FD1043" s="581"/>
      <c r="FE1043" s="581"/>
    </row>
    <row r="1044" spans="1:161">
      <c r="A1044" s="581"/>
      <c r="B1044" s="581"/>
      <c r="C1044" s="581"/>
      <c r="D1044" s="581"/>
      <c r="E1044" s="581"/>
      <c r="F1044" s="581"/>
      <c r="G1044" s="581"/>
      <c r="H1044" s="581"/>
      <c r="I1044" s="581"/>
      <c r="J1044" s="581"/>
      <c r="K1044" s="581"/>
      <c r="L1044" s="581"/>
      <c r="M1044" s="581"/>
      <c r="N1044" s="581"/>
      <c r="O1044" s="581"/>
      <c r="P1044" s="581"/>
      <c r="Q1044" s="581"/>
      <c r="R1044" s="581"/>
      <c r="S1044" s="581"/>
      <c r="T1044" s="581"/>
      <c r="U1044" s="581"/>
      <c r="V1044" s="581"/>
      <c r="W1044" s="581"/>
      <c r="X1044" s="581"/>
      <c r="Y1044" s="581"/>
      <c r="Z1044" s="581"/>
      <c r="AA1044" s="581"/>
      <c r="AB1044" s="581"/>
      <c r="AC1044" s="581"/>
      <c r="AD1044" s="581"/>
      <c r="AE1044" s="581"/>
      <c r="AF1044" s="581"/>
      <c r="AG1044" s="581"/>
      <c r="AH1044" s="581"/>
      <c r="AI1044" s="581"/>
      <c r="AJ1044" s="581"/>
      <c r="AK1044" s="581"/>
      <c r="AL1044" s="581"/>
      <c r="AM1044" s="581"/>
      <c r="AN1044" s="581"/>
      <c r="AO1044" s="581"/>
      <c r="AP1044" s="581"/>
      <c r="AQ1044" s="581"/>
      <c r="AR1044" s="581"/>
      <c r="AS1044" s="581"/>
      <c r="AT1044" s="581"/>
      <c r="AU1044" s="581"/>
      <c r="AV1044" s="581"/>
      <c r="AW1044" s="581"/>
      <c r="AX1044" s="581"/>
      <c r="AY1044" s="581"/>
      <c r="AZ1044" s="581"/>
      <c r="BA1044" s="581"/>
      <c r="BB1044" s="581"/>
      <c r="BC1044" s="581"/>
      <c r="BD1044" s="581"/>
      <c r="BE1044" s="581"/>
      <c r="BF1044" s="581"/>
      <c r="BG1044" s="581"/>
      <c r="BH1044" s="581"/>
      <c r="BI1044" s="581"/>
      <c r="BJ1044" s="581"/>
      <c r="BK1044" s="581"/>
      <c r="BL1044" s="581"/>
      <c r="BM1044" s="581"/>
      <c r="BN1044" s="581"/>
      <c r="BO1044" s="581"/>
      <c r="BP1044" s="581"/>
      <c r="BQ1044" s="581"/>
      <c r="BR1044" s="581"/>
      <c r="BS1044" s="581"/>
      <c r="BT1044" s="581"/>
      <c r="BU1044" s="581"/>
      <c r="BV1044" s="581"/>
      <c r="BW1044" s="581"/>
      <c r="BX1044" s="581"/>
      <c r="BY1044" s="581"/>
      <c r="BZ1044" s="581"/>
      <c r="CA1044" s="581"/>
      <c r="CB1044" s="581"/>
      <c r="CC1044" s="581"/>
      <c r="CD1044" s="581"/>
      <c r="CE1044" s="581"/>
      <c r="CF1044" s="581"/>
      <c r="CG1044" s="581"/>
      <c r="CH1044" s="581"/>
      <c r="CI1044" s="581"/>
      <c r="CJ1044" s="581"/>
      <c r="CK1044" s="581"/>
      <c r="CL1044" s="581"/>
      <c r="CM1044" s="581"/>
      <c r="CN1044" s="581"/>
      <c r="CO1044" s="581"/>
      <c r="CP1044" s="581"/>
      <c r="CQ1044" s="581"/>
      <c r="CR1044" s="581"/>
      <c r="CS1044" s="581"/>
      <c r="CT1044" s="581"/>
      <c r="CU1044" s="581"/>
      <c r="CV1044" s="581"/>
      <c r="CW1044" s="581"/>
      <c r="CX1044" s="581"/>
      <c r="CY1044" s="581"/>
      <c r="CZ1044" s="581"/>
      <c r="DA1044" s="581"/>
      <c r="DB1044" s="581"/>
      <c r="DC1044" s="581"/>
      <c r="DD1044" s="581"/>
      <c r="DE1044" s="581"/>
      <c r="DF1044" s="581"/>
      <c r="DG1044" s="581"/>
      <c r="DH1044" s="581"/>
      <c r="DI1044" s="581"/>
      <c r="DJ1044" s="581"/>
      <c r="DK1044" s="581"/>
      <c r="DL1044" s="581"/>
      <c r="DM1044" s="581"/>
      <c r="DN1044" s="581"/>
      <c r="DO1044" s="581"/>
      <c r="DP1044" s="581"/>
      <c r="DQ1044" s="581"/>
      <c r="DR1044" s="581"/>
      <c r="DS1044" s="581"/>
      <c r="DT1044" s="581"/>
      <c r="DU1044" s="581"/>
      <c r="DV1044" s="581"/>
      <c r="DW1044" s="581"/>
      <c r="DX1044" s="581"/>
      <c r="DY1044" s="581"/>
      <c r="DZ1044" s="581"/>
      <c r="EA1044" s="581"/>
      <c r="EB1044" s="581"/>
      <c r="EC1044" s="581"/>
      <c r="ED1044" s="581"/>
      <c r="EE1044" s="581"/>
      <c r="EF1044" s="581"/>
      <c r="EG1044" s="581"/>
      <c r="EH1044" s="581"/>
      <c r="EI1044" s="581"/>
      <c r="EJ1044" s="581"/>
      <c r="EK1044" s="581"/>
      <c r="EL1044" s="581"/>
      <c r="EM1044" s="581"/>
      <c r="EN1044" s="581"/>
      <c r="EO1044" s="581"/>
      <c r="EP1044" s="581"/>
      <c r="EQ1044" s="581"/>
      <c r="ER1044" s="581"/>
      <c r="ES1044" s="581"/>
      <c r="ET1044" s="581"/>
      <c r="EU1044" s="581"/>
      <c r="EV1044" s="581"/>
      <c r="EW1044" s="581"/>
      <c r="EX1044" s="581"/>
      <c r="EY1044" s="581"/>
      <c r="EZ1044" s="581"/>
      <c r="FA1044" s="581"/>
      <c r="FB1044" s="581"/>
      <c r="FC1044" s="581"/>
      <c r="FD1044" s="581"/>
      <c r="FE1044" s="581"/>
    </row>
    <row r="1045" spans="1:161">
      <c r="A1045" s="581"/>
      <c r="B1045" s="581"/>
      <c r="C1045" s="581"/>
      <c r="D1045" s="581"/>
      <c r="E1045" s="581"/>
      <c r="F1045" s="581"/>
      <c r="G1045" s="581"/>
      <c r="H1045" s="581"/>
      <c r="I1045" s="581"/>
      <c r="J1045" s="581"/>
      <c r="K1045" s="581"/>
      <c r="L1045" s="581"/>
      <c r="M1045" s="581"/>
      <c r="N1045" s="581"/>
      <c r="O1045" s="581"/>
      <c r="P1045" s="581"/>
      <c r="Q1045" s="581"/>
      <c r="R1045" s="581"/>
      <c r="S1045" s="581"/>
      <c r="T1045" s="581"/>
      <c r="U1045" s="581"/>
      <c r="V1045" s="581"/>
      <c r="W1045" s="581"/>
      <c r="X1045" s="581"/>
      <c r="Y1045" s="581"/>
      <c r="Z1045" s="581"/>
      <c r="AA1045" s="581"/>
      <c r="AB1045" s="581"/>
      <c r="AC1045" s="581"/>
      <c r="AD1045" s="581"/>
      <c r="AE1045" s="581"/>
      <c r="AF1045" s="581"/>
      <c r="AG1045" s="581"/>
      <c r="AH1045" s="581"/>
      <c r="AI1045" s="581"/>
      <c r="AJ1045" s="581"/>
      <c r="AK1045" s="581"/>
      <c r="AL1045" s="581"/>
      <c r="AM1045" s="581"/>
      <c r="AN1045" s="581"/>
      <c r="AO1045" s="581"/>
      <c r="AP1045" s="581"/>
      <c r="AQ1045" s="581"/>
      <c r="AR1045" s="581"/>
      <c r="AS1045" s="581"/>
      <c r="AT1045" s="581"/>
      <c r="AU1045" s="581"/>
      <c r="AV1045" s="581"/>
      <c r="AW1045" s="581"/>
      <c r="AX1045" s="581"/>
      <c r="AY1045" s="581"/>
      <c r="AZ1045" s="581"/>
      <c r="BA1045" s="581"/>
      <c r="BB1045" s="581"/>
      <c r="BC1045" s="581"/>
      <c r="BD1045" s="581"/>
      <c r="BE1045" s="581"/>
      <c r="BF1045" s="581"/>
      <c r="BG1045" s="581"/>
      <c r="BH1045" s="581"/>
      <c r="BI1045" s="581"/>
      <c r="BJ1045" s="581"/>
      <c r="BK1045" s="581"/>
      <c r="BL1045" s="581"/>
      <c r="BM1045" s="581"/>
      <c r="BN1045" s="581"/>
      <c r="BO1045" s="581"/>
      <c r="BP1045" s="581"/>
      <c r="BQ1045" s="581"/>
      <c r="BR1045" s="581"/>
      <c r="BS1045" s="581"/>
      <c r="BT1045" s="581"/>
      <c r="BU1045" s="581"/>
      <c r="BV1045" s="581"/>
      <c r="BW1045" s="581"/>
      <c r="BX1045" s="581"/>
      <c r="BY1045" s="581"/>
      <c r="BZ1045" s="581"/>
      <c r="CA1045" s="581"/>
      <c r="CB1045" s="581"/>
      <c r="CC1045" s="581"/>
      <c r="CD1045" s="581"/>
      <c r="CE1045" s="581"/>
      <c r="CF1045" s="581"/>
      <c r="CG1045" s="581"/>
      <c r="CH1045" s="581"/>
      <c r="CI1045" s="581"/>
      <c r="CJ1045" s="581"/>
      <c r="CK1045" s="581"/>
      <c r="CL1045" s="581"/>
      <c r="CM1045" s="581"/>
      <c r="CN1045" s="581"/>
      <c r="CO1045" s="581"/>
      <c r="CP1045" s="581"/>
      <c r="CQ1045" s="581"/>
      <c r="CR1045" s="581"/>
      <c r="CS1045" s="581"/>
      <c r="CT1045" s="581"/>
      <c r="CU1045" s="581"/>
      <c r="CV1045" s="581"/>
      <c r="CW1045" s="581"/>
      <c r="CX1045" s="581"/>
      <c r="CY1045" s="581"/>
      <c r="CZ1045" s="581"/>
      <c r="DA1045" s="581"/>
      <c r="DB1045" s="581"/>
      <c r="DC1045" s="581"/>
      <c r="DD1045" s="581"/>
      <c r="DE1045" s="581"/>
      <c r="DF1045" s="581"/>
      <c r="DG1045" s="581"/>
      <c r="DH1045" s="581"/>
      <c r="DI1045" s="581"/>
      <c r="DJ1045" s="581"/>
      <c r="DK1045" s="581"/>
      <c r="DL1045" s="581"/>
      <c r="DM1045" s="581"/>
      <c r="DN1045" s="581"/>
      <c r="DO1045" s="581"/>
      <c r="DP1045" s="581"/>
      <c r="DQ1045" s="581"/>
      <c r="DR1045" s="581"/>
      <c r="DS1045" s="581"/>
      <c r="DT1045" s="581"/>
      <c r="DU1045" s="581"/>
      <c r="DV1045" s="581"/>
      <c r="DW1045" s="581"/>
      <c r="DX1045" s="581"/>
      <c r="DY1045" s="581"/>
      <c r="DZ1045" s="581"/>
      <c r="EA1045" s="581"/>
      <c r="EB1045" s="581"/>
      <c r="EC1045" s="581"/>
      <c r="ED1045" s="581"/>
      <c r="EE1045" s="581"/>
      <c r="EF1045" s="581"/>
      <c r="EG1045" s="581"/>
      <c r="EH1045" s="581"/>
      <c r="EI1045" s="581"/>
      <c r="EJ1045" s="581"/>
      <c r="EK1045" s="581"/>
      <c r="EL1045" s="581"/>
      <c r="EM1045" s="581"/>
      <c r="EN1045" s="581"/>
      <c r="EO1045" s="581"/>
      <c r="EP1045" s="581"/>
      <c r="EQ1045" s="581"/>
      <c r="ER1045" s="581"/>
      <c r="ES1045" s="581"/>
      <c r="ET1045" s="581"/>
      <c r="EU1045" s="581"/>
      <c r="EV1045" s="581"/>
      <c r="EW1045" s="581"/>
      <c r="EX1045" s="581"/>
      <c r="EY1045" s="581"/>
      <c r="EZ1045" s="581"/>
      <c r="FA1045" s="581"/>
      <c r="FB1045" s="581"/>
      <c r="FC1045" s="581"/>
      <c r="FD1045" s="581"/>
      <c r="FE1045" s="581"/>
    </row>
    <row r="1046" spans="1:161">
      <c r="A1046" s="581"/>
      <c r="B1046" s="581"/>
      <c r="C1046" s="581"/>
      <c r="D1046" s="581"/>
      <c r="E1046" s="581"/>
      <c r="F1046" s="581"/>
      <c r="G1046" s="581"/>
      <c r="H1046" s="581"/>
      <c r="I1046" s="581"/>
      <c r="J1046" s="581"/>
      <c r="K1046" s="581"/>
      <c r="L1046" s="581"/>
      <c r="M1046" s="581"/>
      <c r="N1046" s="581"/>
      <c r="O1046" s="581"/>
      <c r="P1046" s="581"/>
      <c r="Q1046" s="581"/>
      <c r="R1046" s="581"/>
      <c r="S1046" s="581"/>
      <c r="T1046" s="581"/>
      <c r="U1046" s="581"/>
      <c r="V1046" s="581"/>
      <c r="W1046" s="581"/>
      <c r="X1046" s="581"/>
      <c r="Y1046" s="581"/>
      <c r="Z1046" s="581"/>
      <c r="AA1046" s="581"/>
      <c r="AB1046" s="581"/>
      <c r="AC1046" s="581"/>
      <c r="AD1046" s="581"/>
      <c r="AE1046" s="581"/>
      <c r="AF1046" s="581"/>
      <c r="AG1046" s="581"/>
      <c r="AH1046" s="581"/>
      <c r="AI1046" s="581"/>
      <c r="AJ1046" s="581"/>
      <c r="AK1046" s="581"/>
      <c r="AL1046" s="581"/>
      <c r="AM1046" s="581"/>
      <c r="AN1046" s="581"/>
      <c r="AO1046" s="581"/>
      <c r="AP1046" s="581"/>
      <c r="AQ1046" s="581"/>
      <c r="AR1046" s="581"/>
      <c r="AS1046" s="581"/>
      <c r="AT1046" s="581"/>
      <c r="AU1046" s="581"/>
      <c r="AV1046" s="581"/>
      <c r="AW1046" s="581"/>
      <c r="AX1046" s="581"/>
      <c r="AY1046" s="581"/>
      <c r="AZ1046" s="581"/>
      <c r="BA1046" s="581"/>
      <c r="BB1046" s="581"/>
      <c r="BC1046" s="581"/>
      <c r="BD1046" s="581"/>
      <c r="BE1046" s="581"/>
      <c r="BF1046" s="581"/>
      <c r="BG1046" s="581"/>
      <c r="BH1046" s="581"/>
      <c r="BI1046" s="581"/>
      <c r="BJ1046" s="581"/>
      <c r="BK1046" s="581"/>
      <c r="BL1046" s="581"/>
      <c r="BM1046" s="581"/>
      <c r="BN1046" s="581"/>
      <c r="BO1046" s="581"/>
      <c r="BP1046" s="581"/>
      <c r="BQ1046" s="581"/>
      <c r="BR1046" s="581"/>
      <c r="BS1046" s="581"/>
      <c r="BT1046" s="581"/>
      <c r="BU1046" s="581"/>
      <c r="BV1046" s="581"/>
      <c r="BW1046" s="581"/>
      <c r="BX1046" s="581"/>
      <c r="BY1046" s="581"/>
      <c r="BZ1046" s="581"/>
      <c r="CA1046" s="581"/>
      <c r="CB1046" s="581"/>
      <c r="CC1046" s="581"/>
      <c r="CD1046" s="581"/>
      <c r="CE1046" s="581"/>
      <c r="CF1046" s="581"/>
      <c r="CG1046" s="581"/>
      <c r="CH1046" s="581"/>
      <c r="CI1046" s="581"/>
      <c r="CJ1046" s="581"/>
      <c r="CK1046" s="581"/>
      <c r="CL1046" s="581"/>
      <c r="CM1046" s="581"/>
      <c r="CN1046" s="581"/>
      <c r="CO1046" s="581"/>
      <c r="CP1046" s="581"/>
      <c r="CQ1046" s="581"/>
      <c r="CR1046" s="581"/>
      <c r="CS1046" s="581"/>
      <c r="CT1046" s="581"/>
      <c r="CU1046" s="581"/>
      <c r="CV1046" s="581"/>
      <c r="CW1046" s="581"/>
      <c r="CX1046" s="581"/>
      <c r="CY1046" s="581"/>
      <c r="CZ1046" s="581"/>
      <c r="DA1046" s="581"/>
      <c r="DB1046" s="581"/>
      <c r="DC1046" s="581"/>
      <c r="DD1046" s="581"/>
      <c r="DE1046" s="581"/>
      <c r="DF1046" s="581"/>
      <c r="DG1046" s="581"/>
      <c r="DH1046" s="581"/>
      <c r="DI1046" s="581"/>
      <c r="DJ1046" s="581"/>
      <c r="DK1046" s="581"/>
      <c r="DL1046" s="581"/>
      <c r="DM1046" s="581"/>
      <c r="DN1046" s="581"/>
      <c r="DO1046" s="581"/>
      <c r="DP1046" s="581"/>
      <c r="DQ1046" s="581"/>
      <c r="DR1046" s="581"/>
      <c r="DS1046" s="581"/>
      <c r="DT1046" s="581"/>
      <c r="DU1046" s="581"/>
      <c r="DV1046" s="581"/>
      <c r="DW1046" s="581"/>
      <c r="DX1046" s="581"/>
      <c r="DY1046" s="581"/>
      <c r="DZ1046" s="581"/>
      <c r="EA1046" s="581"/>
      <c r="EB1046" s="581"/>
      <c r="EC1046" s="581"/>
      <c r="ED1046" s="581"/>
      <c r="EE1046" s="581"/>
      <c r="EF1046" s="581"/>
      <c r="EG1046" s="581"/>
      <c r="EH1046" s="581"/>
      <c r="EI1046" s="581"/>
      <c r="EJ1046" s="581"/>
      <c r="EK1046" s="581"/>
      <c r="EL1046" s="581"/>
      <c r="EM1046" s="581"/>
      <c r="EN1046" s="581"/>
      <c r="EO1046" s="581"/>
      <c r="EP1046" s="581"/>
      <c r="EQ1046" s="581"/>
      <c r="ER1046" s="581"/>
      <c r="ES1046" s="581"/>
      <c r="ET1046" s="581"/>
      <c r="EU1046" s="581"/>
      <c r="EV1046" s="581"/>
      <c r="EW1046" s="581"/>
      <c r="EX1046" s="581"/>
      <c r="EY1046" s="581"/>
      <c r="EZ1046" s="581"/>
      <c r="FA1046" s="581"/>
      <c r="FB1046" s="581"/>
      <c r="FC1046" s="581"/>
      <c r="FD1046" s="581"/>
      <c r="FE1046" s="581"/>
    </row>
    <row r="1047" spans="1:161">
      <c r="A1047" s="581"/>
      <c r="B1047" s="581"/>
      <c r="C1047" s="581"/>
      <c r="D1047" s="581"/>
      <c r="E1047" s="581"/>
      <c r="F1047" s="581"/>
      <c r="G1047" s="581"/>
      <c r="H1047" s="581"/>
      <c r="I1047" s="581"/>
      <c r="J1047" s="581"/>
      <c r="K1047" s="581"/>
      <c r="L1047" s="581"/>
      <c r="M1047" s="581"/>
      <c r="N1047" s="581"/>
      <c r="O1047" s="581"/>
      <c r="P1047" s="581"/>
      <c r="Q1047" s="581"/>
      <c r="R1047" s="581"/>
      <c r="S1047" s="581"/>
      <c r="T1047" s="581"/>
      <c r="U1047" s="581"/>
      <c r="V1047" s="581"/>
      <c r="W1047" s="581"/>
      <c r="X1047" s="581"/>
      <c r="Y1047" s="581"/>
      <c r="Z1047" s="581"/>
      <c r="AA1047" s="581"/>
      <c r="AB1047" s="581"/>
      <c r="AC1047" s="581"/>
      <c r="AD1047" s="581"/>
      <c r="AE1047" s="581"/>
      <c r="AF1047" s="581"/>
      <c r="AG1047" s="581"/>
      <c r="AH1047" s="581"/>
      <c r="AI1047" s="581"/>
      <c r="AJ1047" s="581"/>
      <c r="AK1047" s="581"/>
      <c r="AL1047" s="581"/>
      <c r="AM1047" s="581"/>
      <c r="AN1047" s="581"/>
      <c r="AO1047" s="581"/>
      <c r="AP1047" s="581"/>
      <c r="AQ1047" s="581"/>
      <c r="AR1047" s="581"/>
      <c r="AS1047" s="581"/>
      <c r="AT1047" s="581"/>
      <c r="AU1047" s="581"/>
      <c r="AV1047" s="581"/>
      <c r="AW1047" s="581"/>
      <c r="AX1047" s="581"/>
      <c r="AY1047" s="581"/>
      <c r="AZ1047" s="581"/>
      <c r="BA1047" s="581"/>
      <c r="BB1047" s="581"/>
      <c r="BC1047" s="581"/>
      <c r="BD1047" s="581"/>
      <c r="BE1047" s="581"/>
      <c r="BF1047" s="581"/>
      <c r="BG1047" s="581"/>
      <c r="BH1047" s="581"/>
      <c r="BI1047" s="581"/>
      <c r="BJ1047" s="581"/>
      <c r="BK1047" s="581"/>
      <c r="BL1047" s="581"/>
      <c r="BM1047" s="581"/>
      <c r="BN1047" s="581"/>
      <c r="BO1047" s="581"/>
      <c r="BP1047" s="581"/>
      <c r="BQ1047" s="581"/>
      <c r="BR1047" s="581"/>
      <c r="BS1047" s="581"/>
      <c r="BT1047" s="581"/>
      <c r="BU1047" s="581"/>
      <c r="BV1047" s="581"/>
      <c r="BW1047" s="581"/>
      <c r="BX1047" s="581"/>
      <c r="BY1047" s="581"/>
      <c r="BZ1047" s="581"/>
      <c r="CA1047" s="581"/>
      <c r="CB1047" s="581"/>
      <c r="CC1047" s="581"/>
      <c r="CD1047" s="581"/>
      <c r="CE1047" s="581"/>
      <c r="CF1047" s="581"/>
      <c r="CG1047" s="581"/>
      <c r="CH1047" s="581"/>
      <c r="CI1047" s="581"/>
      <c r="CJ1047" s="581"/>
      <c r="CK1047" s="581"/>
      <c r="CL1047" s="581"/>
      <c r="CM1047" s="581"/>
      <c r="CN1047" s="581"/>
      <c r="CO1047" s="581"/>
      <c r="CP1047" s="581"/>
      <c r="CQ1047" s="581"/>
      <c r="CR1047" s="581"/>
      <c r="CS1047" s="581"/>
      <c r="CT1047" s="581"/>
      <c r="CU1047" s="581"/>
      <c r="CV1047" s="581"/>
      <c r="CW1047" s="581"/>
      <c r="CX1047" s="581"/>
      <c r="CY1047" s="581"/>
      <c r="CZ1047" s="581"/>
      <c r="DA1047" s="581"/>
      <c r="DB1047" s="581"/>
      <c r="DC1047" s="581"/>
      <c r="DD1047" s="581"/>
      <c r="DE1047" s="581"/>
      <c r="DF1047" s="581"/>
      <c r="DG1047" s="581"/>
      <c r="DH1047" s="581"/>
      <c r="DI1047" s="581"/>
      <c r="DJ1047" s="581"/>
      <c r="DK1047" s="581"/>
      <c r="DL1047" s="581"/>
      <c r="DM1047" s="581"/>
      <c r="DN1047" s="581"/>
      <c r="DO1047" s="581"/>
      <c r="DP1047" s="581"/>
      <c r="DQ1047" s="581"/>
      <c r="DR1047" s="581"/>
      <c r="DS1047" s="581"/>
      <c r="DT1047" s="581"/>
      <c r="DU1047" s="581"/>
      <c r="DV1047" s="581"/>
      <c r="DW1047" s="581"/>
      <c r="DX1047" s="581"/>
      <c r="DY1047" s="581"/>
      <c r="DZ1047" s="581"/>
      <c r="EA1047" s="581"/>
      <c r="EB1047" s="581"/>
      <c r="EC1047" s="581"/>
      <c r="ED1047" s="581"/>
      <c r="EE1047" s="581"/>
      <c r="EF1047" s="581"/>
      <c r="EG1047" s="581"/>
      <c r="EH1047" s="581"/>
      <c r="EI1047" s="581"/>
      <c r="EJ1047" s="581"/>
      <c r="EK1047" s="581"/>
      <c r="EL1047" s="581"/>
      <c r="EM1047" s="581"/>
      <c r="EN1047" s="581"/>
      <c r="EO1047" s="581"/>
      <c r="EP1047" s="581"/>
      <c r="EQ1047" s="581"/>
      <c r="ER1047" s="581"/>
      <c r="ES1047" s="581"/>
      <c r="ET1047" s="581"/>
      <c r="EU1047" s="581"/>
      <c r="EV1047" s="581"/>
      <c r="EW1047" s="581"/>
      <c r="EX1047" s="581"/>
      <c r="EY1047" s="581"/>
      <c r="EZ1047" s="581"/>
      <c r="FA1047" s="581"/>
      <c r="FB1047" s="581"/>
      <c r="FC1047" s="581"/>
      <c r="FD1047" s="581"/>
      <c r="FE1047" s="581"/>
    </row>
    <row r="1048" spans="1:161">
      <c r="A1048" s="581"/>
      <c r="B1048" s="581"/>
      <c r="C1048" s="581"/>
      <c r="D1048" s="581"/>
      <c r="E1048" s="581"/>
      <c r="F1048" s="581"/>
      <c r="G1048" s="581"/>
      <c r="H1048" s="581"/>
      <c r="I1048" s="581"/>
      <c r="J1048" s="581"/>
      <c r="K1048" s="581"/>
      <c r="L1048" s="581"/>
      <c r="M1048" s="581"/>
      <c r="N1048" s="581"/>
      <c r="O1048" s="581"/>
      <c r="P1048" s="581"/>
      <c r="Q1048" s="581"/>
      <c r="R1048" s="581"/>
      <c r="S1048" s="581"/>
      <c r="T1048" s="581"/>
      <c r="U1048" s="581"/>
      <c r="V1048" s="581"/>
      <c r="W1048" s="581"/>
      <c r="X1048" s="581"/>
      <c r="Y1048" s="581"/>
      <c r="Z1048" s="581"/>
      <c r="AA1048" s="581"/>
      <c r="AB1048" s="581"/>
      <c r="AC1048" s="581"/>
      <c r="AD1048" s="581"/>
      <c r="AE1048" s="581"/>
      <c r="AF1048" s="581"/>
      <c r="AG1048" s="581"/>
      <c r="AH1048" s="581"/>
      <c r="AI1048" s="581"/>
      <c r="AJ1048" s="581"/>
      <c r="AK1048" s="581"/>
      <c r="AL1048" s="581"/>
      <c r="AM1048" s="581"/>
      <c r="AN1048" s="581"/>
      <c r="AO1048" s="581"/>
      <c r="AP1048" s="581"/>
      <c r="AQ1048" s="581"/>
      <c r="AR1048" s="581"/>
      <c r="AS1048" s="581"/>
      <c r="AT1048" s="581"/>
      <c r="AU1048" s="581"/>
      <c r="AV1048" s="581"/>
      <c r="AW1048" s="581"/>
      <c r="AX1048" s="581"/>
      <c r="AY1048" s="581"/>
      <c r="AZ1048" s="581"/>
      <c r="BA1048" s="581"/>
      <c r="BB1048" s="581"/>
      <c r="BC1048" s="581"/>
      <c r="BD1048" s="581"/>
      <c r="BE1048" s="581"/>
      <c r="BF1048" s="581"/>
      <c r="BG1048" s="581"/>
      <c r="BH1048" s="581"/>
      <c r="BI1048" s="581"/>
      <c r="BJ1048" s="581"/>
      <c r="BK1048" s="581"/>
      <c r="BL1048" s="581"/>
      <c r="BM1048" s="581"/>
      <c r="BN1048" s="581"/>
      <c r="BO1048" s="581"/>
      <c r="BP1048" s="581"/>
      <c r="BQ1048" s="581"/>
      <c r="BR1048" s="581"/>
      <c r="BS1048" s="581"/>
      <c r="BT1048" s="581"/>
      <c r="BU1048" s="581"/>
      <c r="BV1048" s="581"/>
      <c r="BW1048" s="581"/>
      <c r="BX1048" s="581"/>
      <c r="BY1048" s="581"/>
      <c r="BZ1048" s="581"/>
      <c r="CA1048" s="581"/>
      <c r="CB1048" s="581"/>
      <c r="CC1048" s="581"/>
      <c r="CD1048" s="581"/>
      <c r="CE1048" s="581"/>
      <c r="CF1048" s="581"/>
      <c r="CG1048" s="581"/>
      <c r="CH1048" s="581"/>
      <c r="CI1048" s="581"/>
      <c r="CJ1048" s="581"/>
      <c r="CK1048" s="581"/>
      <c r="CL1048" s="581"/>
      <c r="CM1048" s="581"/>
      <c r="CN1048" s="581"/>
      <c r="CO1048" s="581"/>
      <c r="CP1048" s="581"/>
      <c r="CQ1048" s="581"/>
      <c r="CR1048" s="581"/>
      <c r="CS1048" s="581"/>
      <c r="CT1048" s="581"/>
      <c r="CU1048" s="581"/>
      <c r="CV1048" s="581"/>
      <c r="CW1048" s="581"/>
      <c r="CX1048" s="581"/>
      <c r="CY1048" s="581"/>
      <c r="CZ1048" s="581"/>
      <c r="DA1048" s="581"/>
      <c r="DB1048" s="581"/>
      <c r="DC1048" s="581"/>
      <c r="DD1048" s="581"/>
      <c r="DE1048" s="581"/>
      <c r="DF1048" s="581"/>
      <c r="DG1048" s="581"/>
      <c r="DH1048" s="581"/>
      <c r="DI1048" s="581"/>
      <c r="DJ1048" s="581"/>
      <c r="DK1048" s="581"/>
      <c r="DL1048" s="581"/>
      <c r="DM1048" s="581"/>
      <c r="DN1048" s="581"/>
      <c r="DO1048" s="581"/>
      <c r="DP1048" s="581"/>
      <c r="DQ1048" s="581"/>
      <c r="DR1048" s="581"/>
      <c r="DS1048" s="581"/>
      <c r="DT1048" s="581"/>
      <c r="DU1048" s="581"/>
      <c r="DV1048" s="581"/>
      <c r="DW1048" s="581"/>
      <c r="DX1048" s="581"/>
      <c r="DY1048" s="581"/>
      <c r="DZ1048" s="581"/>
      <c r="EA1048" s="581"/>
      <c r="EB1048" s="581"/>
      <c r="EC1048" s="581"/>
      <c r="ED1048" s="581"/>
      <c r="EE1048" s="581"/>
      <c r="EF1048" s="581"/>
      <c r="EG1048" s="581"/>
      <c r="EH1048" s="581"/>
      <c r="EI1048" s="581"/>
      <c r="EJ1048" s="581"/>
      <c r="EK1048" s="581"/>
      <c r="EL1048" s="581"/>
      <c r="EM1048" s="581"/>
      <c r="EN1048" s="581"/>
      <c r="EO1048" s="581"/>
      <c r="EP1048" s="581"/>
      <c r="EQ1048" s="581"/>
      <c r="ER1048" s="581"/>
      <c r="ES1048" s="581"/>
      <c r="ET1048" s="581"/>
      <c r="EU1048" s="581"/>
      <c r="EV1048" s="581"/>
      <c r="EW1048" s="581"/>
      <c r="EX1048" s="581"/>
      <c r="EY1048" s="581"/>
      <c r="EZ1048" s="581"/>
      <c r="FA1048" s="581"/>
      <c r="FB1048" s="581"/>
      <c r="FC1048" s="581"/>
      <c r="FD1048" s="581"/>
      <c r="FE1048" s="581"/>
    </row>
    <row r="1049" spans="1:161">
      <c r="A1049" s="581"/>
      <c r="B1049" s="581"/>
      <c r="C1049" s="581"/>
      <c r="D1049" s="581"/>
      <c r="E1049" s="581"/>
      <c r="F1049" s="581"/>
      <c r="G1049" s="581"/>
      <c r="H1049" s="581"/>
      <c r="I1049" s="581"/>
      <c r="J1049" s="581"/>
      <c r="K1049" s="581"/>
      <c r="L1049" s="581"/>
      <c r="M1049" s="581"/>
      <c r="N1049" s="581"/>
      <c r="O1049" s="581"/>
      <c r="P1049" s="581"/>
      <c r="Q1049" s="581"/>
      <c r="R1049" s="581"/>
      <c r="S1049" s="581"/>
      <c r="T1049" s="581"/>
      <c r="U1049" s="581"/>
      <c r="V1049" s="581"/>
      <c r="W1049" s="581"/>
      <c r="X1049" s="581"/>
      <c r="Y1049" s="581"/>
      <c r="Z1049" s="581"/>
      <c r="AA1049" s="581"/>
      <c r="AB1049" s="581"/>
      <c r="AC1049" s="581"/>
      <c r="AD1049" s="581"/>
      <c r="AE1049" s="581"/>
      <c r="AF1049" s="581"/>
      <c r="AG1049" s="581"/>
      <c r="AH1049" s="581"/>
      <c r="AI1049" s="581"/>
      <c r="AJ1049" s="581"/>
      <c r="AK1049" s="581"/>
      <c r="AL1049" s="581"/>
      <c r="AM1049" s="581"/>
      <c r="AN1049" s="581"/>
      <c r="AO1049" s="581"/>
      <c r="AP1049" s="581"/>
      <c r="AQ1049" s="581"/>
      <c r="AR1049" s="581"/>
      <c r="AS1049" s="581"/>
      <c r="AT1049" s="581"/>
      <c r="AU1049" s="581"/>
      <c r="AV1049" s="581"/>
      <c r="AW1049" s="581"/>
      <c r="AX1049" s="581"/>
      <c r="AY1049" s="581"/>
      <c r="AZ1049" s="581"/>
      <c r="BA1049" s="581"/>
      <c r="BB1049" s="581"/>
      <c r="BC1049" s="581"/>
      <c r="BD1049" s="581"/>
      <c r="BE1049" s="581"/>
      <c r="BF1049" s="581"/>
      <c r="BG1049" s="581"/>
      <c r="BH1049" s="581"/>
      <c r="BI1049" s="581"/>
      <c r="BJ1049" s="581"/>
      <c r="BK1049" s="581"/>
      <c r="BL1049" s="581"/>
      <c r="BM1049" s="581"/>
      <c r="BN1049" s="581"/>
      <c r="BO1049" s="581"/>
      <c r="BP1049" s="581"/>
      <c r="BQ1049" s="581"/>
      <c r="BR1049" s="581"/>
      <c r="BS1049" s="581"/>
      <c r="BT1049" s="581"/>
      <c r="BU1049" s="581"/>
      <c r="BV1049" s="581"/>
      <c r="BW1049" s="581"/>
      <c r="BX1049" s="581"/>
      <c r="BY1049" s="581"/>
      <c r="BZ1049" s="581"/>
      <c r="CA1049" s="581"/>
      <c r="CB1049" s="581"/>
      <c r="CC1049" s="581"/>
      <c r="CD1049" s="581"/>
      <c r="CE1049" s="581"/>
      <c r="CF1049" s="581"/>
      <c r="CG1049" s="581"/>
      <c r="CH1049" s="581"/>
      <c r="CI1049" s="581"/>
      <c r="CJ1049" s="581"/>
      <c r="CK1049" s="581"/>
      <c r="CL1049" s="581"/>
      <c r="CM1049" s="581"/>
      <c r="CN1049" s="581"/>
      <c r="CO1049" s="581"/>
      <c r="CP1049" s="581"/>
      <c r="CQ1049" s="581"/>
      <c r="CR1049" s="581"/>
      <c r="CS1049" s="581"/>
      <c r="CT1049" s="581"/>
      <c r="CU1049" s="581"/>
      <c r="CV1049" s="581"/>
      <c r="CW1049" s="581"/>
      <c r="CX1049" s="581"/>
      <c r="CY1049" s="581"/>
      <c r="CZ1049" s="581"/>
      <c r="DA1049" s="581"/>
      <c r="DB1049" s="581"/>
      <c r="DC1049" s="581"/>
      <c r="DD1049" s="581"/>
      <c r="DE1049" s="581"/>
      <c r="DF1049" s="581"/>
      <c r="DG1049" s="581"/>
      <c r="DH1049" s="581"/>
      <c r="DI1049" s="581"/>
      <c r="DJ1049" s="581"/>
      <c r="DK1049" s="581"/>
      <c r="DL1049" s="581"/>
      <c r="DM1049" s="581"/>
      <c r="DN1049" s="581"/>
      <c r="DO1049" s="581"/>
      <c r="DP1049" s="581"/>
      <c r="DQ1049" s="581"/>
      <c r="DR1049" s="581"/>
      <c r="DS1049" s="581"/>
      <c r="DT1049" s="581"/>
      <c r="DU1049" s="581"/>
      <c r="DV1049" s="581"/>
      <c r="DW1049" s="581"/>
      <c r="DX1049" s="581"/>
      <c r="DY1049" s="581"/>
      <c r="DZ1049" s="581"/>
      <c r="EA1049" s="581"/>
      <c r="EB1049" s="581"/>
      <c r="EC1049" s="581"/>
      <c r="ED1049" s="581"/>
      <c r="EE1049" s="581"/>
      <c r="EF1049" s="581"/>
      <c r="EG1049" s="581"/>
      <c r="EH1049" s="581"/>
      <c r="EI1049" s="581"/>
      <c r="EJ1049" s="581"/>
      <c r="EK1049" s="581"/>
      <c r="EL1049" s="581"/>
      <c r="EM1049" s="581"/>
      <c r="EN1049" s="581"/>
      <c r="EO1049" s="581"/>
      <c r="EP1049" s="581"/>
      <c r="EQ1049" s="581"/>
      <c r="ER1049" s="581"/>
      <c r="ES1049" s="581"/>
      <c r="ET1049" s="581"/>
      <c r="EU1049" s="581"/>
      <c r="EV1049" s="581"/>
      <c r="EW1049" s="581"/>
      <c r="EX1049" s="581"/>
      <c r="EY1049" s="581"/>
      <c r="EZ1049" s="581"/>
      <c r="FA1049" s="581"/>
      <c r="FB1049" s="581"/>
      <c r="FC1049" s="581"/>
      <c r="FD1049" s="581"/>
      <c r="FE1049" s="581"/>
    </row>
    <row r="1050" spans="1:161">
      <c r="A1050" s="581"/>
      <c r="B1050" s="581"/>
      <c r="C1050" s="581"/>
      <c r="D1050" s="581"/>
      <c r="E1050" s="581"/>
      <c r="F1050" s="581"/>
      <c r="G1050" s="581"/>
      <c r="H1050" s="581"/>
      <c r="I1050" s="581"/>
      <c r="J1050" s="581"/>
      <c r="K1050" s="581"/>
      <c r="L1050" s="581"/>
      <c r="M1050" s="581"/>
      <c r="N1050" s="581"/>
      <c r="O1050" s="581"/>
      <c r="P1050" s="581"/>
      <c r="Q1050" s="581"/>
      <c r="R1050" s="581"/>
      <c r="S1050" s="581"/>
      <c r="T1050" s="581"/>
      <c r="U1050" s="581"/>
      <c r="V1050" s="581"/>
      <c r="W1050" s="581"/>
      <c r="X1050" s="581"/>
      <c r="Y1050" s="581"/>
      <c r="Z1050" s="581"/>
      <c r="AA1050" s="581"/>
      <c r="AB1050" s="581"/>
      <c r="AC1050" s="581"/>
      <c r="AD1050" s="581"/>
      <c r="AE1050" s="581"/>
      <c r="AF1050" s="581"/>
      <c r="AG1050" s="581"/>
      <c r="AH1050" s="581"/>
      <c r="AI1050" s="581"/>
      <c r="AJ1050" s="581"/>
      <c r="AK1050" s="581"/>
      <c r="AL1050" s="581"/>
      <c r="AM1050" s="581"/>
      <c r="AN1050" s="581"/>
      <c r="AO1050" s="581"/>
      <c r="AP1050" s="581"/>
      <c r="AQ1050" s="581"/>
      <c r="AR1050" s="581"/>
      <c r="AS1050" s="581"/>
      <c r="AT1050" s="581"/>
      <c r="AU1050" s="581"/>
      <c r="AV1050" s="581"/>
      <c r="AW1050" s="581"/>
      <c r="AX1050" s="581"/>
      <c r="AY1050" s="581"/>
      <c r="AZ1050" s="581"/>
      <c r="BA1050" s="581"/>
      <c r="BB1050" s="581"/>
      <c r="BC1050" s="581"/>
      <c r="BD1050" s="581"/>
      <c r="BE1050" s="581"/>
      <c r="BF1050" s="581"/>
      <c r="BG1050" s="581"/>
      <c r="BH1050" s="581"/>
      <c r="BI1050" s="581"/>
      <c r="BJ1050" s="581"/>
      <c r="BK1050" s="581"/>
      <c r="BL1050" s="581"/>
      <c r="BM1050" s="581"/>
      <c r="BN1050" s="581"/>
      <c r="BO1050" s="581"/>
      <c r="BP1050" s="581"/>
      <c r="BQ1050" s="581"/>
      <c r="BR1050" s="581"/>
      <c r="BS1050" s="581"/>
      <c r="BT1050" s="581"/>
      <c r="BU1050" s="581"/>
      <c r="BV1050" s="581"/>
      <c r="BW1050" s="581"/>
      <c r="BX1050" s="581"/>
      <c r="BY1050" s="581"/>
      <c r="BZ1050" s="581"/>
      <c r="CA1050" s="581"/>
      <c r="CB1050" s="581"/>
      <c r="CC1050" s="581"/>
      <c r="CD1050" s="581"/>
      <c r="CE1050" s="581"/>
      <c r="CF1050" s="581"/>
      <c r="CG1050" s="581"/>
      <c r="CH1050" s="581"/>
      <c r="CI1050" s="581"/>
      <c r="CJ1050" s="581"/>
      <c r="CK1050" s="581"/>
      <c r="CL1050" s="581"/>
      <c r="CM1050" s="581"/>
      <c r="CN1050" s="581"/>
      <c r="CO1050" s="581"/>
      <c r="CP1050" s="581"/>
      <c r="CQ1050" s="581"/>
      <c r="CR1050" s="581"/>
      <c r="CS1050" s="581"/>
      <c r="CT1050" s="581"/>
      <c r="CU1050" s="581"/>
      <c r="CV1050" s="581"/>
      <c r="CW1050" s="581"/>
      <c r="CX1050" s="581"/>
      <c r="CY1050" s="581"/>
      <c r="CZ1050" s="581"/>
      <c r="DA1050" s="581"/>
      <c r="DB1050" s="581"/>
      <c r="DC1050" s="581"/>
      <c r="DD1050" s="581"/>
      <c r="DE1050" s="581"/>
      <c r="DF1050" s="581"/>
      <c r="DG1050" s="581"/>
      <c r="DH1050" s="581"/>
      <c r="DI1050" s="581"/>
      <c r="DJ1050" s="581"/>
      <c r="DK1050" s="581"/>
      <c r="DL1050" s="581"/>
      <c r="DM1050" s="581"/>
      <c r="DN1050" s="581"/>
      <c r="DO1050" s="581"/>
      <c r="DP1050" s="581"/>
      <c r="DQ1050" s="581"/>
      <c r="DR1050" s="581"/>
      <c r="DS1050" s="581"/>
      <c r="DT1050" s="581"/>
      <c r="DU1050" s="581"/>
      <c r="DV1050" s="581"/>
      <c r="DW1050" s="581"/>
      <c r="DX1050" s="581"/>
      <c r="DY1050" s="581"/>
      <c r="DZ1050" s="581"/>
      <c r="EA1050" s="581"/>
      <c r="EB1050" s="581"/>
      <c r="EC1050" s="581"/>
      <c r="ED1050" s="581"/>
      <c r="EE1050" s="581"/>
      <c r="EF1050" s="581"/>
      <c r="EG1050" s="581"/>
      <c r="EH1050" s="581"/>
      <c r="EI1050" s="581"/>
      <c r="EJ1050" s="581"/>
      <c r="EK1050" s="581"/>
      <c r="EL1050" s="581"/>
      <c r="EM1050" s="581"/>
      <c r="EN1050" s="581"/>
      <c r="EO1050" s="581"/>
      <c r="EP1050" s="581"/>
      <c r="EQ1050" s="581"/>
      <c r="ER1050" s="581"/>
      <c r="ES1050" s="581"/>
      <c r="ET1050" s="581"/>
      <c r="EU1050" s="581"/>
      <c r="EV1050" s="581"/>
      <c r="EW1050" s="581"/>
      <c r="EX1050" s="581"/>
      <c r="EY1050" s="581"/>
      <c r="EZ1050" s="581"/>
      <c r="FA1050" s="581"/>
      <c r="FB1050" s="581"/>
      <c r="FC1050" s="581"/>
      <c r="FD1050" s="581"/>
      <c r="FE1050" s="581"/>
    </row>
    <row r="1051" spans="1:161">
      <c r="A1051" s="581"/>
      <c r="B1051" s="581"/>
      <c r="C1051" s="581"/>
      <c r="D1051" s="581"/>
      <c r="E1051" s="581"/>
      <c r="F1051" s="581"/>
      <c r="G1051" s="581"/>
      <c r="H1051" s="581"/>
      <c r="I1051" s="581"/>
      <c r="J1051" s="581"/>
      <c r="K1051" s="581"/>
      <c r="L1051" s="581"/>
      <c r="M1051" s="581"/>
      <c r="N1051" s="581"/>
      <c r="O1051" s="581"/>
      <c r="P1051" s="581"/>
      <c r="Q1051" s="581"/>
      <c r="R1051" s="581"/>
      <c r="S1051" s="581"/>
      <c r="T1051" s="581"/>
      <c r="U1051" s="581"/>
      <c r="V1051" s="581"/>
      <c r="W1051" s="581"/>
      <c r="X1051" s="581"/>
      <c r="Y1051" s="581"/>
      <c r="Z1051" s="581"/>
      <c r="AA1051" s="581"/>
      <c r="AB1051" s="581"/>
      <c r="AC1051" s="581"/>
      <c r="AD1051" s="581"/>
      <c r="AE1051" s="581"/>
      <c r="AF1051" s="581"/>
      <c r="AG1051" s="581"/>
      <c r="AH1051" s="581"/>
      <c r="AI1051" s="581"/>
      <c r="AJ1051" s="581"/>
      <c r="AK1051" s="581"/>
      <c r="AL1051" s="581"/>
      <c r="AM1051" s="581"/>
      <c r="AN1051" s="581"/>
      <c r="AO1051" s="581"/>
      <c r="AP1051" s="581"/>
      <c r="AQ1051" s="581"/>
      <c r="AR1051" s="581"/>
      <c r="AS1051" s="581"/>
      <c r="AT1051" s="581"/>
      <c r="AU1051" s="581"/>
      <c r="AV1051" s="581"/>
      <c r="AW1051" s="581"/>
      <c r="AX1051" s="581"/>
      <c r="AY1051" s="581"/>
      <c r="AZ1051" s="581"/>
      <c r="BA1051" s="581"/>
      <c r="BB1051" s="581"/>
      <c r="BC1051" s="581"/>
      <c r="BD1051" s="581"/>
      <c r="BE1051" s="581"/>
      <c r="BF1051" s="581"/>
      <c r="BG1051" s="581"/>
      <c r="BH1051" s="581"/>
      <c r="BI1051" s="581"/>
      <c r="BJ1051" s="581"/>
      <c r="BK1051" s="581"/>
      <c r="BL1051" s="581"/>
      <c r="BM1051" s="581"/>
      <c r="BN1051" s="581"/>
      <c r="BO1051" s="581"/>
      <c r="BP1051" s="581"/>
      <c r="BQ1051" s="581"/>
      <c r="BR1051" s="581"/>
      <c r="BS1051" s="581"/>
      <c r="BT1051" s="581"/>
      <c r="BU1051" s="581"/>
      <c r="BV1051" s="581"/>
      <c r="BW1051" s="581"/>
      <c r="BX1051" s="581"/>
      <c r="BY1051" s="581"/>
      <c r="BZ1051" s="581"/>
      <c r="CA1051" s="581"/>
      <c r="CB1051" s="581"/>
      <c r="CC1051" s="581"/>
      <c r="CD1051" s="581"/>
      <c r="CE1051" s="581"/>
      <c r="CF1051" s="581"/>
      <c r="CG1051" s="581"/>
      <c r="CH1051" s="581"/>
      <c r="CI1051" s="581"/>
      <c r="CJ1051" s="581"/>
      <c r="CK1051" s="581"/>
      <c r="CL1051" s="581"/>
      <c r="CM1051" s="581"/>
      <c r="CN1051" s="581"/>
      <c r="CO1051" s="581"/>
      <c r="CP1051" s="581"/>
      <c r="CQ1051" s="581"/>
      <c r="CR1051" s="581"/>
      <c r="CS1051" s="581"/>
      <c r="CT1051" s="581"/>
      <c r="CU1051" s="581"/>
      <c r="CV1051" s="581"/>
      <c r="CW1051" s="581"/>
      <c r="CX1051" s="581"/>
      <c r="CY1051" s="581"/>
      <c r="CZ1051" s="581"/>
      <c r="DA1051" s="581"/>
      <c r="DB1051" s="581"/>
      <c r="DC1051" s="581"/>
      <c r="DD1051" s="581"/>
      <c r="DE1051" s="581"/>
      <c r="DF1051" s="581"/>
      <c r="DG1051" s="581"/>
      <c r="DH1051" s="581"/>
      <c r="DI1051" s="581"/>
      <c r="DJ1051" s="581"/>
      <c r="DK1051" s="581"/>
      <c r="DL1051" s="581"/>
      <c r="DM1051" s="581"/>
      <c r="DN1051" s="581"/>
      <c r="DO1051" s="581"/>
      <c r="DP1051" s="581"/>
      <c r="DQ1051" s="581"/>
      <c r="DR1051" s="581"/>
      <c r="DS1051" s="581"/>
      <c r="DT1051" s="581"/>
      <c r="DU1051" s="581"/>
      <c r="DV1051" s="581"/>
      <c r="DW1051" s="581"/>
      <c r="DX1051" s="581"/>
      <c r="DY1051" s="581"/>
      <c r="DZ1051" s="581"/>
      <c r="EA1051" s="581"/>
      <c r="EB1051" s="581"/>
      <c r="EC1051" s="581"/>
      <c r="ED1051" s="581"/>
      <c r="EE1051" s="581"/>
      <c r="EF1051" s="581"/>
      <c r="EG1051" s="581"/>
      <c r="EH1051" s="581"/>
      <c r="EI1051" s="581"/>
      <c r="EJ1051" s="581"/>
      <c r="EK1051" s="581"/>
      <c r="EL1051" s="581"/>
      <c r="EM1051" s="581"/>
      <c r="EN1051" s="581"/>
      <c r="EO1051" s="581"/>
      <c r="EP1051" s="581"/>
      <c r="EQ1051" s="581"/>
      <c r="ER1051" s="581"/>
      <c r="ES1051" s="581"/>
      <c r="ET1051" s="581"/>
      <c r="EU1051" s="581"/>
      <c r="EV1051" s="581"/>
      <c r="EW1051" s="581"/>
      <c r="EX1051" s="581"/>
      <c r="EY1051" s="581"/>
      <c r="EZ1051" s="581"/>
      <c r="FA1051" s="581"/>
      <c r="FB1051" s="581"/>
      <c r="FC1051" s="581"/>
      <c r="FD1051" s="581"/>
      <c r="FE1051" s="581"/>
    </row>
    <row r="1052" spans="1:161">
      <c r="A1052" s="581"/>
      <c r="B1052" s="581"/>
      <c r="C1052" s="581"/>
      <c r="D1052" s="581"/>
      <c r="E1052" s="581"/>
      <c r="F1052" s="581"/>
      <c r="G1052" s="581"/>
      <c r="H1052" s="581"/>
      <c r="I1052" s="581"/>
      <c r="J1052" s="581"/>
      <c r="K1052" s="581"/>
      <c r="L1052" s="581"/>
      <c r="M1052" s="581"/>
      <c r="N1052" s="581"/>
      <c r="O1052" s="581"/>
      <c r="P1052" s="581"/>
      <c r="Q1052" s="581"/>
      <c r="R1052" s="581"/>
      <c r="S1052" s="581"/>
      <c r="T1052" s="581"/>
      <c r="U1052" s="581"/>
      <c r="V1052" s="581"/>
      <c r="W1052" s="581"/>
      <c r="X1052" s="581"/>
      <c r="Y1052" s="581"/>
      <c r="Z1052" s="581"/>
      <c r="AA1052" s="581"/>
      <c r="AB1052" s="581"/>
      <c r="AC1052" s="581"/>
      <c r="AD1052" s="581"/>
      <c r="AE1052" s="581"/>
      <c r="AF1052" s="581"/>
      <c r="AG1052" s="581"/>
      <c r="AH1052" s="581"/>
      <c r="AI1052" s="581"/>
      <c r="AJ1052" s="581"/>
      <c r="AK1052" s="581"/>
      <c r="AL1052" s="581"/>
      <c r="AM1052" s="581"/>
      <c r="AN1052" s="581"/>
      <c r="AO1052" s="581"/>
      <c r="AP1052" s="581"/>
      <c r="AQ1052" s="581"/>
      <c r="AR1052" s="581"/>
      <c r="AS1052" s="581"/>
      <c r="AT1052" s="581"/>
      <c r="AU1052" s="581"/>
      <c r="AV1052" s="581"/>
      <c r="AW1052" s="581"/>
      <c r="AX1052" s="581"/>
      <c r="AY1052" s="581"/>
      <c r="AZ1052" s="581"/>
      <c r="BA1052" s="581"/>
      <c r="BB1052" s="581"/>
      <c r="BC1052" s="581"/>
      <c r="BD1052" s="581"/>
      <c r="BE1052" s="581"/>
      <c r="BF1052" s="581"/>
      <c r="BG1052" s="581"/>
      <c r="BH1052" s="581"/>
      <c r="BI1052" s="581"/>
      <c r="BJ1052" s="581"/>
      <c r="BK1052" s="581"/>
      <c r="BL1052" s="581"/>
      <c r="BM1052" s="581"/>
      <c r="BN1052" s="581"/>
      <c r="BO1052" s="581"/>
      <c r="BP1052" s="581"/>
      <c r="BQ1052" s="581"/>
      <c r="BR1052" s="581"/>
      <c r="BS1052" s="581"/>
      <c r="BT1052" s="581"/>
      <c r="BU1052" s="581"/>
      <c r="BV1052" s="581"/>
      <c r="BW1052" s="581"/>
      <c r="BX1052" s="581"/>
      <c r="BY1052" s="581"/>
      <c r="BZ1052" s="581"/>
      <c r="CA1052" s="581"/>
      <c r="CB1052" s="581"/>
      <c r="CC1052" s="581"/>
      <c r="CD1052" s="581"/>
      <c r="CE1052" s="581"/>
      <c r="CF1052" s="581"/>
      <c r="CG1052" s="581"/>
      <c r="CH1052" s="581"/>
      <c r="CI1052" s="581"/>
      <c r="CJ1052" s="581"/>
      <c r="CK1052" s="581"/>
      <c r="CL1052" s="581"/>
      <c r="CM1052" s="581"/>
      <c r="CN1052" s="581"/>
      <c r="CO1052" s="581"/>
      <c r="CP1052" s="581"/>
      <c r="CQ1052" s="581"/>
      <c r="CR1052" s="581"/>
      <c r="CS1052" s="581"/>
      <c r="CT1052" s="581"/>
      <c r="CU1052" s="581"/>
      <c r="CV1052" s="581"/>
      <c r="CW1052" s="581"/>
      <c r="CX1052" s="581"/>
      <c r="CY1052" s="581"/>
      <c r="CZ1052" s="581"/>
      <c r="DA1052" s="581"/>
      <c r="DB1052" s="581"/>
      <c r="DC1052" s="581"/>
      <c r="DD1052" s="581"/>
      <c r="DE1052" s="581"/>
      <c r="DF1052" s="581"/>
      <c r="DG1052" s="581"/>
      <c r="DH1052" s="581"/>
      <c r="DI1052" s="581"/>
      <c r="DJ1052" s="581"/>
      <c r="DK1052" s="581"/>
      <c r="DL1052" s="581"/>
      <c r="DM1052" s="581"/>
      <c r="DN1052" s="581"/>
      <c r="DO1052" s="581"/>
      <c r="DP1052" s="581"/>
      <c r="DQ1052" s="581"/>
      <c r="DR1052" s="581"/>
      <c r="DS1052" s="581"/>
      <c r="DT1052" s="581"/>
      <c r="DU1052" s="581"/>
      <c r="DV1052" s="581"/>
      <c r="DW1052" s="581"/>
      <c r="DX1052" s="581"/>
      <c r="DY1052" s="581"/>
      <c r="DZ1052" s="581"/>
      <c r="EA1052" s="581"/>
      <c r="EB1052" s="581"/>
      <c r="EC1052" s="581"/>
      <c r="ED1052" s="581"/>
      <c r="EE1052" s="581"/>
      <c r="EF1052" s="581"/>
      <c r="EG1052" s="581"/>
      <c r="EH1052" s="581"/>
      <c r="EI1052" s="581"/>
      <c r="EJ1052" s="581"/>
      <c r="EK1052" s="581"/>
      <c r="EL1052" s="581"/>
      <c r="EM1052" s="581"/>
      <c r="EN1052" s="581"/>
      <c r="EO1052" s="581"/>
      <c r="EP1052" s="581"/>
      <c r="EQ1052" s="581"/>
      <c r="ER1052" s="581"/>
      <c r="ES1052" s="581"/>
      <c r="ET1052" s="581"/>
      <c r="EU1052" s="581"/>
      <c r="EV1052" s="581"/>
      <c r="EW1052" s="581"/>
      <c r="EX1052" s="581"/>
      <c r="EY1052" s="581"/>
      <c r="EZ1052" s="581"/>
      <c r="FA1052" s="581"/>
      <c r="FB1052" s="581"/>
      <c r="FC1052" s="581"/>
      <c r="FD1052" s="581"/>
      <c r="FE1052" s="581"/>
    </row>
    <row r="1053" spans="1:161">
      <c r="A1053" s="581"/>
      <c r="B1053" s="581"/>
      <c r="C1053" s="581"/>
      <c r="D1053" s="581"/>
      <c r="E1053" s="581"/>
      <c r="F1053" s="581"/>
      <c r="G1053" s="581"/>
      <c r="H1053" s="581"/>
      <c r="I1053" s="581"/>
      <c r="J1053" s="581"/>
      <c r="K1053" s="581"/>
      <c r="L1053" s="581"/>
      <c r="M1053" s="581"/>
      <c r="N1053" s="581"/>
      <c r="O1053" s="581"/>
      <c r="P1053" s="581"/>
      <c r="Q1053" s="581"/>
      <c r="R1053" s="581"/>
      <c r="S1053" s="581"/>
      <c r="T1053" s="581"/>
      <c r="U1053" s="581"/>
      <c r="V1053" s="581"/>
      <c r="W1053" s="581"/>
      <c r="X1053" s="581"/>
      <c r="Y1053" s="581"/>
      <c r="Z1053" s="581"/>
      <c r="AA1053" s="581"/>
      <c r="AB1053" s="581"/>
      <c r="AC1053" s="581"/>
      <c r="AD1053" s="581"/>
      <c r="AE1053" s="581"/>
      <c r="AF1053" s="581"/>
      <c r="AG1053" s="581"/>
      <c r="AH1053" s="581"/>
      <c r="AI1053" s="581"/>
      <c r="AJ1053" s="581"/>
      <c r="AK1053" s="581"/>
      <c r="AL1053" s="581"/>
      <c r="AM1053" s="581"/>
      <c r="AN1053" s="581"/>
      <c r="AO1053" s="581"/>
      <c r="AP1053" s="581"/>
      <c r="AQ1053" s="581"/>
      <c r="AR1053" s="581"/>
      <c r="AS1053" s="581"/>
      <c r="AT1053" s="581"/>
      <c r="AU1053" s="581"/>
      <c r="AV1053" s="581"/>
      <c r="AW1053" s="581"/>
      <c r="AX1053" s="581"/>
      <c r="AY1053" s="581"/>
      <c r="AZ1053" s="581"/>
      <c r="BA1053" s="581"/>
      <c r="BB1053" s="581"/>
      <c r="BC1053" s="581"/>
      <c r="BD1053" s="581"/>
      <c r="BE1053" s="581"/>
      <c r="BF1053" s="581"/>
      <c r="BG1053" s="581"/>
      <c r="BH1053" s="581"/>
      <c r="BI1053" s="581"/>
      <c r="BJ1053" s="581"/>
      <c r="BK1053" s="581"/>
      <c r="BL1053" s="581"/>
      <c r="BM1053" s="581"/>
      <c r="BN1053" s="581"/>
      <c r="BO1053" s="581"/>
      <c r="BP1053" s="581"/>
      <c r="BQ1053" s="581"/>
      <c r="BR1053" s="581"/>
      <c r="BS1053" s="581"/>
      <c r="BT1053" s="581"/>
      <c r="BU1053" s="581"/>
      <c r="BV1053" s="581"/>
      <c r="BW1053" s="581"/>
      <c r="BX1053" s="581"/>
      <c r="BY1053" s="581"/>
      <c r="BZ1053" s="581"/>
      <c r="CA1053" s="581"/>
      <c r="CB1053" s="581"/>
      <c r="CC1053" s="581"/>
      <c r="CD1053" s="581"/>
      <c r="CE1053" s="581"/>
      <c r="CF1053" s="581"/>
      <c r="CG1053" s="581"/>
      <c r="CH1053" s="581"/>
      <c r="CI1053" s="581"/>
      <c r="CJ1053" s="581"/>
      <c r="CK1053" s="581"/>
      <c r="CL1053" s="581"/>
      <c r="CM1053" s="581"/>
      <c r="CN1053" s="581"/>
      <c r="CO1053" s="581"/>
      <c r="CP1053" s="581"/>
      <c r="CQ1053" s="581"/>
      <c r="CR1053" s="581"/>
      <c r="CS1053" s="581"/>
      <c r="CT1053" s="581"/>
      <c r="CU1053" s="581"/>
      <c r="CV1053" s="581"/>
      <c r="CW1053" s="581"/>
      <c r="CX1053" s="581"/>
      <c r="CY1053" s="581"/>
      <c r="CZ1053" s="581"/>
      <c r="DA1053" s="581"/>
      <c r="DB1053" s="581"/>
      <c r="DC1053" s="581"/>
      <c r="DD1053" s="581"/>
      <c r="DE1053" s="581"/>
      <c r="DF1053" s="581"/>
      <c r="DG1053" s="581"/>
      <c r="DH1053" s="581"/>
      <c r="DI1053" s="581"/>
      <c r="DJ1053" s="581"/>
      <c r="DK1053" s="581"/>
      <c r="DL1053" s="581"/>
      <c r="DM1053" s="581"/>
      <c r="DN1053" s="581"/>
      <c r="DO1053" s="581"/>
      <c r="DP1053" s="581"/>
      <c r="DQ1053" s="581"/>
      <c r="DR1053" s="581"/>
      <c r="DS1053" s="581"/>
      <c r="DT1053" s="581"/>
      <c r="DU1053" s="581"/>
      <c r="DV1053" s="581"/>
      <c r="DW1053" s="581"/>
      <c r="DX1053" s="581"/>
      <c r="DY1053" s="581"/>
      <c r="DZ1053" s="581"/>
      <c r="EA1053" s="581"/>
      <c r="EB1053" s="581"/>
      <c r="EC1053" s="581"/>
      <c r="ED1053" s="581"/>
      <c r="EE1053" s="581"/>
      <c r="EF1053" s="581"/>
      <c r="EG1053" s="581"/>
      <c r="EH1053" s="581"/>
      <c r="EI1053" s="581"/>
      <c r="EJ1053" s="581"/>
      <c r="EK1053" s="581"/>
      <c r="EL1053" s="581"/>
      <c r="EM1053" s="581"/>
      <c r="EN1053" s="581"/>
      <c r="EO1053" s="581"/>
      <c r="EP1053" s="581"/>
      <c r="EQ1053" s="581"/>
      <c r="ER1053" s="581"/>
      <c r="ES1053" s="581"/>
      <c r="ET1053" s="581"/>
      <c r="EU1053" s="581"/>
      <c r="EV1053" s="581"/>
      <c r="EW1053" s="581"/>
      <c r="EX1053" s="581"/>
      <c r="EY1053" s="581"/>
      <c r="EZ1053" s="581"/>
      <c r="FA1053" s="581"/>
      <c r="FB1053" s="581"/>
      <c r="FC1053" s="581"/>
      <c r="FD1053" s="581"/>
      <c r="FE1053" s="581"/>
    </row>
    <row r="1054" spans="1:161">
      <c r="A1054" s="581"/>
      <c r="B1054" s="581"/>
      <c r="C1054" s="581"/>
      <c r="D1054" s="581"/>
      <c r="E1054" s="581"/>
      <c r="F1054" s="581"/>
      <c r="G1054" s="581"/>
      <c r="H1054" s="581"/>
      <c r="I1054" s="581"/>
      <c r="J1054" s="581"/>
      <c r="K1054" s="581"/>
      <c r="L1054" s="581"/>
      <c r="M1054" s="581"/>
      <c r="N1054" s="581"/>
      <c r="O1054" s="581"/>
      <c r="P1054" s="581"/>
      <c r="Q1054" s="581"/>
      <c r="R1054" s="581"/>
      <c r="S1054" s="581"/>
      <c r="T1054" s="581"/>
      <c r="U1054" s="581"/>
      <c r="V1054" s="581"/>
      <c r="W1054" s="581"/>
      <c r="X1054" s="581"/>
      <c r="Y1054" s="581"/>
      <c r="Z1054" s="581"/>
      <c r="AA1054" s="581"/>
      <c r="AB1054" s="581"/>
      <c r="AC1054" s="581"/>
      <c r="AD1054" s="581"/>
      <c r="AE1054" s="581"/>
      <c r="AF1054" s="581"/>
      <c r="AG1054" s="581"/>
      <c r="AH1054" s="581"/>
      <c r="AI1054" s="581"/>
      <c r="AJ1054" s="581"/>
      <c r="AK1054" s="581"/>
      <c r="AL1054" s="581"/>
      <c r="AM1054" s="581"/>
      <c r="AN1054" s="581"/>
      <c r="AO1054" s="581"/>
      <c r="AP1054" s="581"/>
      <c r="AQ1054" s="581"/>
      <c r="AR1054" s="581"/>
      <c r="AS1054" s="581"/>
      <c r="AT1054" s="581"/>
      <c r="AU1054" s="581"/>
      <c r="AV1054" s="581"/>
      <c r="AW1054" s="581"/>
      <c r="AX1054" s="581"/>
      <c r="AY1054" s="581"/>
      <c r="AZ1054" s="581"/>
      <c r="BA1054" s="581"/>
      <c r="BB1054" s="581"/>
      <c r="BC1054" s="581"/>
      <c r="BD1054" s="581"/>
      <c r="BE1054" s="581"/>
      <c r="BF1054" s="581"/>
      <c r="BG1054" s="581"/>
      <c r="BH1054" s="581"/>
      <c r="BI1054" s="581"/>
      <c r="BJ1054" s="581"/>
      <c r="BK1054" s="581"/>
      <c r="BL1054" s="581"/>
      <c r="BM1054" s="581"/>
      <c r="BN1054" s="581"/>
      <c r="BO1054" s="581"/>
      <c r="BP1054" s="581"/>
      <c r="BQ1054" s="581"/>
      <c r="BR1054" s="581"/>
      <c r="BS1054" s="581"/>
      <c r="BT1054" s="581"/>
      <c r="BU1054" s="581"/>
      <c r="BV1054" s="581"/>
      <c r="BW1054" s="581"/>
      <c r="BX1054" s="581"/>
      <c r="BY1054" s="581"/>
      <c r="BZ1054" s="581"/>
      <c r="CA1054" s="581"/>
      <c r="CB1054" s="581"/>
      <c r="CC1054" s="581"/>
      <c r="CD1054" s="581"/>
      <c r="CE1054" s="581"/>
      <c r="CF1054" s="581"/>
      <c r="CG1054" s="581"/>
      <c r="CH1054" s="581"/>
      <c r="CI1054" s="581"/>
      <c r="CJ1054" s="581"/>
      <c r="CK1054" s="581"/>
      <c r="CL1054" s="581"/>
      <c r="CM1054" s="581"/>
      <c r="CN1054" s="581"/>
      <c r="CO1054" s="581"/>
      <c r="CP1054" s="581"/>
      <c r="CQ1054" s="581"/>
      <c r="CR1054" s="581"/>
      <c r="CS1054" s="581"/>
      <c r="CT1054" s="581"/>
      <c r="CU1054" s="581"/>
      <c r="CV1054" s="581"/>
      <c r="CW1054" s="581"/>
      <c r="CX1054" s="581"/>
      <c r="CY1054" s="581"/>
      <c r="CZ1054" s="581"/>
      <c r="DA1054" s="581"/>
      <c r="DB1054" s="581"/>
      <c r="DC1054" s="581"/>
      <c r="DD1054" s="581"/>
      <c r="DE1054" s="581"/>
      <c r="DF1054" s="581"/>
      <c r="DG1054" s="581"/>
      <c r="DH1054" s="581"/>
      <c r="DI1054" s="581"/>
      <c r="DJ1054" s="581"/>
      <c r="DK1054" s="581"/>
      <c r="DL1054" s="581"/>
      <c r="DM1054" s="581"/>
      <c r="DN1054" s="581"/>
      <c r="DO1054" s="581"/>
      <c r="DP1054" s="581"/>
      <c r="DQ1054" s="581"/>
      <c r="DR1054" s="581"/>
      <c r="DS1054" s="581"/>
      <c r="DT1054" s="581"/>
      <c r="DU1054" s="581"/>
      <c r="DV1054" s="581"/>
      <c r="DW1054" s="581"/>
      <c r="DX1054" s="581"/>
      <c r="DY1054" s="581"/>
      <c r="DZ1054" s="581"/>
      <c r="EA1054" s="581"/>
      <c r="EB1054" s="581"/>
      <c r="EC1054" s="581"/>
      <c r="ED1054" s="581"/>
      <c r="EE1054" s="581"/>
      <c r="EF1054" s="581"/>
      <c r="EG1054" s="581"/>
      <c r="EH1054" s="581"/>
      <c r="EI1054" s="581"/>
      <c r="EJ1054" s="581"/>
      <c r="EK1054" s="581"/>
      <c r="EL1054" s="581"/>
      <c r="EM1054" s="581"/>
      <c r="EN1054" s="581"/>
      <c r="EO1054" s="581"/>
      <c r="EP1054" s="581"/>
      <c r="EQ1054" s="581"/>
      <c r="ER1054" s="581"/>
      <c r="ES1054" s="581"/>
      <c r="ET1054" s="581"/>
      <c r="EU1054" s="581"/>
      <c r="EV1054" s="581"/>
      <c r="EW1054" s="581"/>
      <c r="EX1054" s="581"/>
      <c r="EY1054" s="581"/>
      <c r="EZ1054" s="581"/>
      <c r="FA1054" s="581"/>
      <c r="FB1054" s="581"/>
      <c r="FC1054" s="581"/>
      <c r="FD1054" s="581"/>
      <c r="FE1054" s="581"/>
    </row>
    <row r="1055" spans="1:161">
      <c r="A1055" s="581"/>
      <c r="B1055" s="581"/>
      <c r="C1055" s="581"/>
      <c r="D1055" s="581"/>
      <c r="E1055" s="581"/>
      <c r="F1055" s="581"/>
      <c r="G1055" s="581"/>
      <c r="H1055" s="581"/>
      <c r="I1055" s="581"/>
      <c r="J1055" s="581"/>
      <c r="K1055" s="581"/>
      <c r="L1055" s="581"/>
      <c r="M1055" s="581"/>
      <c r="N1055" s="581"/>
      <c r="O1055" s="581"/>
      <c r="P1055" s="581"/>
      <c r="Q1055" s="581"/>
      <c r="R1055" s="581"/>
      <c r="S1055" s="581"/>
      <c r="T1055" s="581"/>
      <c r="U1055" s="581"/>
      <c r="V1055" s="581"/>
      <c r="W1055" s="581"/>
      <c r="X1055" s="581"/>
      <c r="Y1055" s="581"/>
      <c r="Z1055" s="581"/>
      <c r="AA1055" s="581"/>
      <c r="AB1055" s="581"/>
      <c r="AC1055" s="581"/>
      <c r="AD1055" s="581"/>
      <c r="AE1055" s="581"/>
      <c r="AF1055" s="581"/>
      <c r="AG1055" s="581"/>
      <c r="AH1055" s="581"/>
      <c r="AI1055" s="581"/>
      <c r="AJ1055" s="581"/>
      <c r="AK1055" s="581"/>
      <c r="AL1055" s="581"/>
      <c r="AM1055" s="581"/>
      <c r="AN1055" s="581"/>
      <c r="AO1055" s="581"/>
      <c r="AP1055" s="581"/>
      <c r="AQ1055" s="581"/>
      <c r="AR1055" s="581"/>
      <c r="AS1055" s="581"/>
      <c r="AT1055" s="581"/>
      <c r="AU1055" s="581"/>
      <c r="AV1055" s="581"/>
      <c r="AW1055" s="581"/>
      <c r="AX1055" s="581"/>
      <c r="AY1055" s="581"/>
      <c r="AZ1055" s="581"/>
      <c r="BA1055" s="581"/>
      <c r="BB1055" s="581"/>
      <c r="BC1055" s="581"/>
      <c r="BD1055" s="581"/>
      <c r="BE1055" s="581"/>
      <c r="BF1055" s="581"/>
      <c r="BG1055" s="581"/>
      <c r="BH1055" s="581"/>
      <c r="BI1055" s="581"/>
      <c r="BJ1055" s="581"/>
      <c r="BK1055" s="581"/>
      <c r="BL1055" s="581"/>
      <c r="BM1055" s="581"/>
      <c r="BN1055" s="581"/>
      <c r="BO1055" s="581"/>
      <c r="BP1055" s="581"/>
      <c r="BQ1055" s="581"/>
      <c r="BR1055" s="581"/>
      <c r="BS1055" s="581"/>
      <c r="BT1055" s="581"/>
      <c r="BU1055" s="581"/>
      <c r="BV1055" s="581"/>
      <c r="BW1055" s="581"/>
      <c r="BX1055" s="581"/>
      <c r="BY1055" s="581"/>
      <c r="BZ1055" s="581"/>
      <c r="CA1055" s="581"/>
      <c r="CB1055" s="581"/>
      <c r="CC1055" s="581"/>
      <c r="CD1055" s="581"/>
      <c r="CE1055" s="581"/>
      <c r="CF1055" s="581"/>
      <c r="CG1055" s="581"/>
      <c r="CH1055" s="581"/>
      <c r="CI1055" s="581"/>
      <c r="CJ1055" s="581"/>
      <c r="CK1055" s="581"/>
      <c r="CL1055" s="581"/>
      <c r="CM1055" s="581"/>
      <c r="CN1055" s="581"/>
      <c r="CO1055" s="581"/>
      <c r="CP1055" s="581"/>
      <c r="CQ1055" s="581"/>
      <c r="CR1055" s="581"/>
      <c r="CS1055" s="581"/>
      <c r="CT1055" s="581"/>
      <c r="CU1055" s="581"/>
      <c r="CV1055" s="581"/>
      <c r="CW1055" s="581"/>
      <c r="CX1055" s="581"/>
      <c r="CY1055" s="581"/>
      <c r="CZ1055" s="581"/>
      <c r="DA1055" s="581"/>
      <c r="DB1055" s="581"/>
      <c r="DC1055" s="581"/>
      <c r="DD1055" s="581"/>
      <c r="DE1055" s="581"/>
      <c r="DF1055" s="581"/>
      <c r="DG1055" s="581"/>
      <c r="DH1055" s="581"/>
      <c r="DI1055" s="581"/>
      <c r="DJ1055" s="581"/>
      <c r="DK1055" s="581"/>
      <c r="DL1055" s="581"/>
      <c r="DM1055" s="581"/>
      <c r="DN1055" s="581"/>
      <c r="DO1055" s="581"/>
      <c r="DP1055" s="581"/>
      <c r="DQ1055" s="581"/>
      <c r="DR1055" s="581"/>
      <c r="DS1055" s="581"/>
      <c r="DT1055" s="581"/>
      <c r="DU1055" s="581"/>
      <c r="DV1055" s="581"/>
      <c r="DW1055" s="581"/>
      <c r="DX1055" s="581"/>
      <c r="DY1055" s="581"/>
      <c r="DZ1055" s="581"/>
      <c r="EA1055" s="581"/>
      <c r="EB1055" s="581"/>
      <c r="EC1055" s="581"/>
      <c r="ED1055" s="581"/>
      <c r="EE1055" s="581"/>
      <c r="EF1055" s="581"/>
      <c r="EG1055" s="581"/>
      <c r="EH1055" s="581"/>
      <c r="EI1055" s="581"/>
      <c r="EJ1055" s="581"/>
      <c r="EK1055" s="581"/>
      <c r="EL1055" s="581"/>
      <c r="EM1055" s="581"/>
      <c r="EN1055" s="581"/>
      <c r="EO1055" s="581"/>
      <c r="EP1055" s="581"/>
      <c r="EQ1055" s="581"/>
      <c r="ER1055" s="581"/>
      <c r="ES1055" s="581"/>
      <c r="ET1055" s="581"/>
      <c r="EU1055" s="581"/>
      <c r="EV1055" s="581"/>
      <c r="EW1055" s="581"/>
      <c r="EX1055" s="581"/>
      <c r="EY1055" s="581"/>
      <c r="EZ1055" s="581"/>
      <c r="FA1055" s="581"/>
      <c r="FB1055" s="581"/>
      <c r="FC1055" s="581"/>
      <c r="FD1055" s="581"/>
      <c r="FE1055" s="581"/>
    </row>
    <row r="1056" spans="1:161">
      <c r="A1056" s="581"/>
      <c r="B1056" s="581"/>
      <c r="C1056" s="581"/>
      <c r="D1056" s="581"/>
      <c r="E1056" s="581"/>
      <c r="F1056" s="581"/>
      <c r="G1056" s="581"/>
      <c r="H1056" s="581"/>
      <c r="I1056" s="581"/>
      <c r="J1056" s="581"/>
      <c r="K1056" s="581"/>
      <c r="L1056" s="581"/>
      <c r="M1056" s="581"/>
      <c r="N1056" s="581"/>
      <c r="O1056" s="581"/>
      <c r="P1056" s="581"/>
      <c r="Q1056" s="581"/>
      <c r="R1056" s="581"/>
      <c r="S1056" s="581"/>
      <c r="T1056" s="581"/>
      <c r="U1056" s="581"/>
      <c r="V1056" s="581"/>
      <c r="W1056" s="581"/>
      <c r="X1056" s="581"/>
      <c r="Y1056" s="581"/>
      <c r="Z1056" s="581"/>
      <c r="AA1056" s="581"/>
      <c r="AB1056" s="581"/>
      <c r="AC1056" s="581"/>
      <c r="AD1056" s="581"/>
      <c r="AE1056" s="581"/>
      <c r="AF1056" s="581"/>
      <c r="AG1056" s="581"/>
      <c r="AH1056" s="581"/>
      <c r="AI1056" s="581"/>
      <c r="AJ1056" s="581"/>
      <c r="AK1056" s="581"/>
      <c r="AL1056" s="581"/>
      <c r="AM1056" s="581"/>
      <c r="AN1056" s="581"/>
      <c r="AO1056" s="581"/>
      <c r="AP1056" s="581"/>
      <c r="AQ1056" s="581"/>
      <c r="AR1056" s="581"/>
      <c r="AS1056" s="581"/>
      <c r="AT1056" s="581"/>
      <c r="AU1056" s="581"/>
      <c r="AV1056" s="581"/>
      <c r="AW1056" s="581"/>
      <c r="AX1056" s="581"/>
      <c r="AY1056" s="581"/>
      <c r="AZ1056" s="581"/>
      <c r="BA1056" s="581"/>
      <c r="BB1056" s="581"/>
      <c r="BC1056" s="581"/>
      <c r="BD1056" s="581"/>
      <c r="BE1056" s="581"/>
      <c r="BF1056" s="581"/>
      <c r="BG1056" s="581"/>
      <c r="BH1056" s="581"/>
      <c r="BI1056" s="581"/>
      <c r="BJ1056" s="581"/>
      <c r="BK1056" s="581"/>
      <c r="BL1056" s="581"/>
      <c r="BM1056" s="581"/>
      <c r="BN1056" s="581"/>
      <c r="BO1056" s="581"/>
      <c r="BP1056" s="581"/>
      <c r="BQ1056" s="581"/>
      <c r="BR1056" s="581"/>
      <c r="BS1056" s="581"/>
      <c r="BT1056" s="581"/>
      <c r="BU1056" s="581"/>
      <c r="BV1056" s="581"/>
      <c r="BW1056" s="581"/>
      <c r="BX1056" s="581"/>
      <c r="BY1056" s="581"/>
      <c r="BZ1056" s="581"/>
      <c r="CA1056" s="581"/>
      <c r="CB1056" s="581"/>
      <c r="CC1056" s="581"/>
      <c r="CD1056" s="581"/>
      <c r="CE1056" s="581"/>
      <c r="CF1056" s="581"/>
      <c r="CG1056" s="581"/>
      <c r="CH1056" s="581"/>
      <c r="CI1056" s="581"/>
      <c r="CJ1056" s="581"/>
      <c r="CK1056" s="581"/>
      <c r="CL1056" s="581"/>
      <c r="CM1056" s="581"/>
      <c r="CN1056" s="581"/>
      <c r="CO1056" s="581"/>
      <c r="CP1056" s="581"/>
      <c r="CQ1056" s="581"/>
      <c r="CR1056" s="581"/>
      <c r="CS1056" s="581"/>
      <c r="CT1056" s="581"/>
      <c r="CU1056" s="581"/>
      <c r="CV1056" s="581"/>
      <c r="CW1056" s="581"/>
      <c r="CX1056" s="581"/>
      <c r="CY1056" s="581"/>
      <c r="CZ1056" s="581"/>
      <c r="DA1056" s="581"/>
      <c r="DB1056" s="581"/>
      <c r="DC1056" s="581"/>
      <c r="DD1056" s="581"/>
      <c r="DE1056" s="581"/>
      <c r="DF1056" s="581"/>
      <c r="DG1056" s="581"/>
      <c r="DH1056" s="581"/>
      <c r="DI1056" s="581"/>
      <c r="DJ1056" s="581"/>
      <c r="DK1056" s="581"/>
      <c r="DL1056" s="581"/>
      <c r="DM1056" s="581"/>
      <c r="DN1056" s="581"/>
      <c r="DO1056" s="581"/>
      <c r="DP1056" s="581"/>
      <c r="DQ1056" s="581"/>
      <c r="DR1056" s="581"/>
      <c r="DS1056" s="581"/>
      <c r="DT1056" s="581"/>
      <c r="DU1056" s="581"/>
      <c r="DV1056" s="581"/>
      <c r="DW1056" s="581"/>
      <c r="DX1056" s="581"/>
      <c r="DY1056" s="581"/>
      <c r="DZ1056" s="581"/>
      <c r="EA1056" s="581"/>
      <c r="EB1056" s="581"/>
      <c r="EC1056" s="581"/>
      <c r="ED1056" s="581"/>
      <c r="EE1056" s="581"/>
      <c r="EF1056" s="581"/>
      <c r="EG1056" s="581"/>
      <c r="EH1056" s="581"/>
      <c r="EI1056" s="581"/>
      <c r="EJ1056" s="581"/>
      <c r="EK1056" s="581"/>
      <c r="EL1056" s="581"/>
      <c r="EM1056" s="581"/>
      <c r="EN1056" s="581"/>
      <c r="EO1056" s="581"/>
      <c r="EP1056" s="581"/>
      <c r="EQ1056" s="581"/>
      <c r="ER1056" s="581"/>
      <c r="ES1056" s="581"/>
      <c r="ET1056" s="581"/>
      <c r="EU1056" s="581"/>
      <c r="EV1056" s="581"/>
      <c r="EW1056" s="581"/>
      <c r="EX1056" s="581"/>
      <c r="EY1056" s="581"/>
      <c r="EZ1056" s="581"/>
      <c r="FA1056" s="581"/>
      <c r="FB1056" s="581"/>
      <c r="FC1056" s="581"/>
      <c r="FD1056" s="581"/>
      <c r="FE1056" s="581"/>
    </row>
    <row r="1057" spans="1:161">
      <c r="A1057" s="581"/>
      <c r="B1057" s="581"/>
      <c r="C1057" s="581"/>
      <c r="D1057" s="581"/>
      <c r="E1057" s="581"/>
      <c r="F1057" s="581"/>
      <c r="G1057" s="581"/>
      <c r="H1057" s="581"/>
      <c r="I1057" s="581"/>
      <c r="J1057" s="581"/>
      <c r="K1057" s="581"/>
      <c r="L1057" s="581"/>
      <c r="M1057" s="581"/>
      <c r="N1057" s="581"/>
      <c r="O1057" s="581"/>
      <c r="P1057" s="581"/>
      <c r="Q1057" s="581"/>
      <c r="R1057" s="581"/>
      <c r="S1057" s="581"/>
      <c r="T1057" s="581"/>
      <c r="U1057" s="581"/>
      <c r="V1057" s="581"/>
      <c r="W1057" s="581"/>
      <c r="X1057" s="581"/>
      <c r="Y1057" s="581"/>
      <c r="Z1057" s="581"/>
      <c r="AA1057" s="581"/>
      <c r="AB1057" s="581"/>
      <c r="AC1057" s="581"/>
      <c r="AD1057" s="581"/>
      <c r="AE1057" s="581"/>
      <c r="AF1057" s="581"/>
      <c r="AG1057" s="581"/>
      <c r="AH1057" s="581"/>
      <c r="AI1057" s="581"/>
      <c r="AJ1057" s="581"/>
      <c r="AK1057" s="581"/>
      <c r="AL1057" s="581"/>
      <c r="AM1057" s="581"/>
      <c r="AN1057" s="581"/>
      <c r="AO1057" s="581"/>
      <c r="AP1057" s="581"/>
      <c r="AQ1057" s="581"/>
      <c r="AR1057" s="581"/>
      <c r="AS1057" s="581"/>
      <c r="AT1057" s="581"/>
      <c r="AU1057" s="581"/>
      <c r="AV1057" s="581"/>
      <c r="AW1057" s="581"/>
      <c r="AX1057" s="581"/>
      <c r="AY1057" s="581"/>
      <c r="AZ1057" s="581"/>
      <c r="BA1057" s="581"/>
      <c r="BB1057" s="581"/>
      <c r="BC1057" s="581"/>
      <c r="BD1057" s="581"/>
      <c r="BE1057" s="581"/>
      <c r="BF1057" s="581"/>
      <c r="BG1057" s="581"/>
      <c r="BH1057" s="581"/>
      <c r="BI1057" s="581"/>
      <c r="BJ1057" s="581"/>
      <c r="BK1057" s="581"/>
      <c r="BL1057" s="581"/>
      <c r="BM1057" s="581"/>
      <c r="BN1057" s="581"/>
      <c r="BO1057" s="581"/>
      <c r="BP1057" s="581"/>
      <c r="BQ1057" s="581"/>
      <c r="BR1057" s="581"/>
      <c r="BS1057" s="581"/>
      <c r="BT1057" s="581"/>
      <c r="BU1057" s="581"/>
      <c r="BV1057" s="581"/>
      <c r="BW1057" s="581"/>
      <c r="BX1057" s="581"/>
      <c r="BY1057" s="581"/>
      <c r="BZ1057" s="581"/>
      <c r="CA1057" s="581"/>
      <c r="CB1057" s="581"/>
      <c r="CC1057" s="581"/>
      <c r="CD1057" s="581"/>
      <c r="CE1057" s="581"/>
      <c r="CF1057" s="581"/>
      <c r="CG1057" s="581"/>
      <c r="CH1057" s="581"/>
      <c r="CI1057" s="581"/>
      <c r="CJ1057" s="581"/>
      <c r="CK1057" s="581"/>
      <c r="CL1057" s="581"/>
      <c r="CM1057" s="581"/>
      <c r="CN1057" s="581"/>
      <c r="CO1057" s="581"/>
      <c r="CP1057" s="581"/>
      <c r="CQ1057" s="581"/>
      <c r="CR1057" s="581"/>
      <c r="CS1057" s="581"/>
      <c r="CT1057" s="581"/>
      <c r="CU1057" s="581"/>
      <c r="CV1057" s="581"/>
      <c r="CW1057" s="581"/>
      <c r="CX1057" s="581"/>
      <c r="CY1057" s="581"/>
      <c r="CZ1057" s="581"/>
      <c r="DA1057" s="581"/>
      <c r="DB1057" s="581"/>
      <c r="DC1057" s="581"/>
      <c r="DD1057" s="581"/>
      <c r="DE1057" s="581"/>
      <c r="DF1057" s="581"/>
      <c r="DG1057" s="581"/>
      <c r="DH1057" s="581"/>
      <c r="DI1057" s="581"/>
      <c r="DJ1057" s="581"/>
      <c r="DK1057" s="581"/>
      <c r="DL1057" s="581"/>
      <c r="DM1057" s="581"/>
      <c r="DN1057" s="581"/>
      <c r="DO1057" s="581"/>
      <c r="DP1057" s="581"/>
      <c r="DQ1057" s="581"/>
      <c r="DR1057" s="581"/>
      <c r="DS1057" s="581"/>
      <c r="DT1057" s="581"/>
      <c r="DU1057" s="581"/>
      <c r="DV1057" s="581"/>
      <c r="DW1057" s="581"/>
      <c r="DX1057" s="581"/>
      <c r="DY1057" s="581"/>
      <c r="DZ1057" s="581"/>
      <c r="EA1057" s="581"/>
      <c r="EB1057" s="581"/>
      <c r="EC1057" s="581"/>
      <c r="ED1057" s="581"/>
      <c r="EE1057" s="581"/>
      <c r="EF1057" s="581"/>
      <c r="EG1057" s="581"/>
      <c r="EH1057" s="581"/>
      <c r="EI1057" s="581"/>
      <c r="EJ1057" s="581"/>
      <c r="EK1057" s="581"/>
      <c r="EL1057" s="581"/>
      <c r="EM1057" s="581"/>
      <c r="EN1057" s="581"/>
      <c r="EO1057" s="581"/>
      <c r="EP1057" s="581"/>
      <c r="EQ1057" s="581"/>
      <c r="ER1057" s="581"/>
      <c r="ES1057" s="581"/>
      <c r="ET1057" s="581"/>
      <c r="EU1057" s="581"/>
      <c r="EV1057" s="581"/>
      <c r="EW1057" s="581"/>
      <c r="EX1057" s="581"/>
      <c r="EY1057" s="581"/>
      <c r="EZ1057" s="581"/>
      <c r="FA1057" s="581"/>
      <c r="FB1057" s="581"/>
      <c r="FC1057" s="581"/>
      <c r="FD1057" s="581"/>
      <c r="FE1057" s="581"/>
    </row>
    <row r="1058" spans="1:161">
      <c r="A1058" s="581"/>
      <c r="B1058" s="581"/>
      <c r="C1058" s="581"/>
      <c r="D1058" s="581"/>
      <c r="E1058" s="581"/>
      <c r="F1058" s="581"/>
      <c r="G1058" s="581"/>
      <c r="H1058" s="581"/>
      <c r="I1058" s="581"/>
      <c r="J1058" s="581"/>
      <c r="K1058" s="581"/>
      <c r="L1058" s="581"/>
      <c r="M1058" s="581"/>
      <c r="N1058" s="581"/>
      <c r="O1058" s="581"/>
      <c r="P1058" s="581"/>
      <c r="Q1058" s="581"/>
      <c r="R1058" s="581"/>
      <c r="S1058" s="581"/>
      <c r="T1058" s="581"/>
      <c r="U1058" s="581"/>
      <c r="V1058" s="581"/>
      <c r="W1058" s="581"/>
      <c r="X1058" s="581"/>
      <c r="Y1058" s="581"/>
      <c r="Z1058" s="581"/>
      <c r="AA1058" s="581"/>
      <c r="AB1058" s="581"/>
      <c r="AC1058" s="581"/>
      <c r="AD1058" s="581"/>
      <c r="AE1058" s="581"/>
      <c r="AF1058" s="581"/>
      <c r="AG1058" s="581"/>
      <c r="AH1058" s="581"/>
      <c r="AI1058" s="581"/>
      <c r="AJ1058" s="581"/>
      <c r="AK1058" s="581"/>
      <c r="AL1058" s="581"/>
      <c r="AM1058" s="581"/>
      <c r="AN1058" s="581"/>
      <c r="AO1058" s="581"/>
      <c r="AP1058" s="581"/>
      <c r="AQ1058" s="581"/>
      <c r="AR1058" s="581"/>
      <c r="AS1058" s="581"/>
      <c r="AT1058" s="581"/>
      <c r="AU1058" s="581"/>
      <c r="AV1058" s="581"/>
      <c r="AW1058" s="581"/>
      <c r="AX1058" s="581"/>
      <c r="AY1058" s="581"/>
      <c r="AZ1058" s="581"/>
      <c r="BA1058" s="581"/>
      <c r="BB1058" s="581"/>
      <c r="BC1058" s="581"/>
      <c r="BD1058" s="581"/>
      <c r="BE1058" s="581"/>
      <c r="BF1058" s="581"/>
      <c r="BG1058" s="581"/>
      <c r="BH1058" s="581"/>
      <c r="BI1058" s="581"/>
      <c r="BJ1058" s="581"/>
      <c r="BK1058" s="581"/>
      <c r="BL1058" s="581"/>
      <c r="BM1058" s="581"/>
      <c r="BN1058" s="581"/>
      <c r="BO1058" s="581"/>
      <c r="BP1058" s="581"/>
      <c r="BQ1058" s="581"/>
      <c r="BR1058" s="581"/>
      <c r="BS1058" s="581"/>
      <c r="BT1058" s="581"/>
      <c r="BU1058" s="581"/>
      <c r="BV1058" s="581"/>
      <c r="BW1058" s="581"/>
      <c r="BX1058" s="581"/>
      <c r="BY1058" s="581"/>
      <c r="BZ1058" s="581"/>
      <c r="CA1058" s="581"/>
      <c r="CB1058" s="581"/>
      <c r="CC1058" s="581"/>
      <c r="CD1058" s="581"/>
      <c r="CE1058" s="581"/>
      <c r="CF1058" s="581"/>
      <c r="CG1058" s="581"/>
      <c r="CH1058" s="581"/>
      <c r="CI1058" s="581"/>
      <c r="CJ1058" s="581"/>
      <c r="CK1058" s="581"/>
      <c r="CL1058" s="581"/>
      <c r="CM1058" s="581"/>
      <c r="CN1058" s="581"/>
      <c r="CO1058" s="581"/>
      <c r="CP1058" s="581"/>
      <c r="CQ1058" s="581"/>
      <c r="CR1058" s="581"/>
      <c r="CS1058" s="581"/>
      <c r="CT1058" s="581"/>
      <c r="CU1058" s="581"/>
      <c r="CV1058" s="581"/>
      <c r="CW1058" s="581"/>
      <c r="CX1058" s="581"/>
      <c r="CY1058" s="581"/>
      <c r="CZ1058" s="581"/>
      <c r="DA1058" s="581"/>
      <c r="DB1058" s="581"/>
      <c r="DC1058" s="581"/>
      <c r="DD1058" s="581"/>
      <c r="DE1058" s="581"/>
      <c r="DF1058" s="581"/>
      <c r="DG1058" s="581"/>
      <c r="DH1058" s="581"/>
      <c r="DI1058" s="581"/>
      <c r="DJ1058" s="581"/>
      <c r="DK1058" s="581"/>
      <c r="DL1058" s="581"/>
      <c r="DM1058" s="581"/>
      <c r="DN1058" s="581"/>
      <c r="DO1058" s="581"/>
      <c r="DP1058" s="581"/>
      <c r="DQ1058" s="581"/>
      <c r="DR1058" s="581"/>
      <c r="DS1058" s="581"/>
      <c r="DT1058" s="581"/>
      <c r="DU1058" s="581"/>
      <c r="DV1058" s="581"/>
      <c r="DW1058" s="581"/>
      <c r="DX1058" s="581"/>
      <c r="DY1058" s="581"/>
      <c r="DZ1058" s="581"/>
      <c r="EA1058" s="581"/>
      <c r="EB1058" s="581"/>
      <c r="EC1058" s="581"/>
      <c r="ED1058" s="581"/>
      <c r="EE1058" s="581"/>
      <c r="EF1058" s="581"/>
      <c r="EG1058" s="581"/>
      <c r="EH1058" s="581"/>
      <c r="EI1058" s="581"/>
      <c r="EJ1058" s="581"/>
      <c r="EK1058" s="581"/>
      <c r="EL1058" s="581"/>
      <c r="EM1058" s="581"/>
      <c r="EN1058" s="581"/>
      <c r="EO1058" s="581"/>
      <c r="EP1058" s="581"/>
      <c r="EQ1058" s="581"/>
      <c r="ER1058" s="581"/>
      <c r="ES1058" s="581"/>
      <c r="ET1058" s="581"/>
      <c r="EU1058" s="581"/>
      <c r="EV1058" s="581"/>
      <c r="EW1058" s="581"/>
      <c r="EX1058" s="581"/>
      <c r="EY1058" s="581"/>
      <c r="EZ1058" s="581"/>
      <c r="FA1058" s="581"/>
      <c r="FB1058" s="581"/>
      <c r="FC1058" s="581"/>
      <c r="FD1058" s="581"/>
      <c r="FE1058" s="581"/>
    </row>
    <row r="1059" spans="1:161">
      <c r="A1059" s="581"/>
      <c r="B1059" s="581"/>
      <c r="C1059" s="581"/>
      <c r="D1059" s="581"/>
      <c r="E1059" s="581"/>
      <c r="F1059" s="581"/>
      <c r="G1059" s="581"/>
      <c r="H1059" s="581"/>
      <c r="I1059" s="581"/>
      <c r="J1059" s="581"/>
      <c r="K1059" s="581"/>
      <c r="L1059" s="581"/>
      <c r="M1059" s="581"/>
      <c r="N1059" s="581"/>
      <c r="O1059" s="581"/>
      <c r="P1059" s="581"/>
      <c r="Q1059" s="581"/>
      <c r="R1059" s="581"/>
      <c r="S1059" s="581"/>
      <c r="T1059" s="581"/>
      <c r="U1059" s="581"/>
      <c r="V1059" s="581"/>
      <c r="W1059" s="581"/>
      <c r="X1059" s="581"/>
      <c r="Y1059" s="581"/>
      <c r="Z1059" s="581"/>
      <c r="AA1059" s="581"/>
      <c r="AB1059" s="581"/>
      <c r="AC1059" s="581"/>
      <c r="AD1059" s="581"/>
      <c r="AE1059" s="581"/>
      <c r="AF1059" s="581"/>
      <c r="AG1059" s="581"/>
      <c r="AH1059" s="581"/>
      <c r="AI1059" s="581"/>
      <c r="AJ1059" s="581"/>
      <c r="AK1059" s="581"/>
      <c r="AL1059" s="581"/>
      <c r="AM1059" s="581"/>
      <c r="AN1059" s="581"/>
      <c r="AO1059" s="581"/>
      <c r="AP1059" s="581"/>
      <c r="AQ1059" s="581"/>
      <c r="AR1059" s="581"/>
      <c r="AS1059" s="581"/>
      <c r="AT1059" s="581"/>
      <c r="AU1059" s="581"/>
      <c r="AV1059" s="581"/>
      <c r="AW1059" s="581"/>
      <c r="AX1059" s="581"/>
      <c r="AY1059" s="581"/>
      <c r="AZ1059" s="581"/>
      <c r="BA1059" s="581"/>
      <c r="BB1059" s="581"/>
      <c r="BC1059" s="581"/>
      <c r="BD1059" s="581"/>
      <c r="BE1059" s="581"/>
      <c r="BF1059" s="581"/>
      <c r="BG1059" s="581"/>
      <c r="BH1059" s="581"/>
      <c r="BI1059" s="581"/>
      <c r="BJ1059" s="581"/>
      <c r="BK1059" s="581"/>
      <c r="BL1059" s="581"/>
      <c r="BM1059" s="581"/>
      <c r="BN1059" s="581"/>
      <c r="BO1059" s="581"/>
      <c r="BP1059" s="581"/>
      <c r="BQ1059" s="581"/>
      <c r="BR1059" s="581"/>
      <c r="BS1059" s="581"/>
      <c r="BT1059" s="581"/>
      <c r="BU1059" s="581"/>
      <c r="BV1059" s="581"/>
      <c r="BW1059" s="581"/>
      <c r="BX1059" s="581"/>
      <c r="BY1059" s="581"/>
      <c r="BZ1059" s="581"/>
      <c r="CA1059" s="581"/>
      <c r="CB1059" s="581"/>
      <c r="CC1059" s="581"/>
      <c r="CD1059" s="581"/>
      <c r="CE1059" s="581"/>
      <c r="CF1059" s="581"/>
      <c r="CG1059" s="581"/>
      <c r="CH1059" s="581"/>
      <c r="CI1059" s="581"/>
      <c r="CJ1059" s="581"/>
      <c r="CK1059" s="581"/>
      <c r="CL1059" s="581"/>
      <c r="CM1059" s="581"/>
      <c r="CN1059" s="581"/>
      <c r="CO1059" s="581"/>
      <c r="CP1059" s="581"/>
      <c r="CQ1059" s="581"/>
      <c r="CR1059" s="581"/>
      <c r="CS1059" s="581"/>
      <c r="CT1059" s="581"/>
      <c r="CU1059" s="581"/>
      <c r="CV1059" s="581"/>
      <c r="CW1059" s="581"/>
      <c r="CX1059" s="581"/>
      <c r="CY1059" s="581"/>
      <c r="CZ1059" s="581"/>
      <c r="DA1059" s="581"/>
      <c r="DB1059" s="581"/>
      <c r="DC1059" s="581"/>
      <c r="DD1059" s="581"/>
      <c r="DE1059" s="581"/>
      <c r="DF1059" s="581"/>
      <c r="DG1059" s="581"/>
      <c r="DH1059" s="581"/>
      <c r="DI1059" s="581"/>
      <c r="DJ1059" s="581"/>
      <c r="DK1059" s="581"/>
      <c r="DL1059" s="581"/>
      <c r="DM1059" s="581"/>
      <c r="DN1059" s="581"/>
      <c r="DO1059" s="581"/>
      <c r="DP1059" s="581"/>
      <c r="DQ1059" s="581"/>
      <c r="DR1059" s="581"/>
      <c r="DS1059" s="581"/>
      <c r="DT1059" s="581"/>
      <c r="DU1059" s="581"/>
      <c r="DV1059" s="581"/>
      <c r="DW1059" s="581"/>
      <c r="DX1059" s="581"/>
      <c r="DY1059" s="581"/>
      <c r="DZ1059" s="581"/>
      <c r="EA1059" s="581"/>
      <c r="EB1059" s="581"/>
      <c r="EC1059" s="581"/>
      <c r="ED1059" s="581"/>
      <c r="EE1059" s="581"/>
      <c r="EF1059" s="581"/>
      <c r="EG1059" s="581"/>
      <c r="EH1059" s="581"/>
      <c r="EI1059" s="581"/>
      <c r="EJ1059" s="581"/>
      <c r="EK1059" s="581"/>
      <c r="EL1059" s="581"/>
      <c r="EM1059" s="581"/>
      <c r="EN1059" s="581"/>
      <c r="EO1059" s="581"/>
      <c r="EP1059" s="581"/>
      <c r="EQ1059" s="581"/>
      <c r="ER1059" s="581"/>
      <c r="ES1059" s="581"/>
      <c r="ET1059" s="581"/>
      <c r="EU1059" s="581"/>
      <c r="EV1059" s="581"/>
      <c r="EW1059" s="581"/>
      <c r="EX1059" s="581"/>
      <c r="EY1059" s="581"/>
      <c r="EZ1059" s="581"/>
      <c r="FA1059" s="581"/>
      <c r="FB1059" s="581"/>
      <c r="FC1059" s="581"/>
      <c r="FD1059" s="581"/>
      <c r="FE1059" s="581"/>
    </row>
    <row r="1060" spans="1:161">
      <c r="A1060" s="581"/>
      <c r="B1060" s="581"/>
      <c r="C1060" s="581"/>
      <c r="D1060" s="581"/>
      <c r="E1060" s="581"/>
      <c r="F1060" s="581"/>
      <c r="G1060" s="581"/>
      <c r="H1060" s="581"/>
      <c r="I1060" s="581"/>
      <c r="J1060" s="581"/>
      <c r="K1060" s="581"/>
      <c r="L1060" s="581"/>
      <c r="M1060" s="581"/>
      <c r="N1060" s="581"/>
      <c r="O1060" s="581"/>
      <c r="P1060" s="581"/>
      <c r="Q1060" s="581"/>
      <c r="R1060" s="581"/>
      <c r="S1060" s="581"/>
      <c r="T1060" s="581"/>
      <c r="U1060" s="581"/>
      <c r="V1060" s="581"/>
      <c r="W1060" s="581"/>
      <c r="X1060" s="581"/>
      <c r="Y1060" s="581"/>
      <c r="Z1060" s="581"/>
      <c r="AA1060" s="581"/>
      <c r="AB1060" s="581"/>
      <c r="AC1060" s="581"/>
      <c r="AD1060" s="581"/>
      <c r="AE1060" s="581"/>
      <c r="AF1060" s="581"/>
      <c r="AG1060" s="581"/>
      <c r="AH1060" s="581"/>
      <c r="AI1060" s="581"/>
      <c r="AJ1060" s="581"/>
      <c r="AK1060" s="581"/>
      <c r="AL1060" s="581"/>
      <c r="AM1060" s="581"/>
      <c r="AN1060" s="581"/>
      <c r="AO1060" s="581"/>
      <c r="AP1060" s="581"/>
      <c r="AQ1060" s="581"/>
      <c r="AR1060" s="581"/>
      <c r="AS1060" s="581"/>
      <c r="AT1060" s="581"/>
      <c r="AU1060" s="581"/>
      <c r="AV1060" s="581"/>
      <c r="AW1060" s="581"/>
      <c r="AX1060" s="581"/>
      <c r="AY1060" s="581"/>
      <c r="AZ1060" s="581"/>
      <c r="BA1060" s="581"/>
      <c r="BB1060" s="581"/>
      <c r="BC1060" s="581"/>
      <c r="BD1060" s="581"/>
      <c r="BE1060" s="581"/>
      <c r="BF1060" s="581"/>
      <c r="BG1060" s="581"/>
      <c r="BH1060" s="581"/>
      <c r="BI1060" s="581"/>
      <c r="BJ1060" s="581"/>
      <c r="BK1060" s="581"/>
      <c r="BL1060" s="581"/>
      <c r="BM1060" s="581"/>
      <c r="BN1060" s="581"/>
      <c r="BO1060" s="581"/>
      <c r="BP1060" s="581"/>
      <c r="BQ1060" s="581"/>
      <c r="BR1060" s="581"/>
      <c r="BS1060" s="581"/>
      <c r="BT1060" s="581"/>
      <c r="BU1060" s="581"/>
      <c r="BV1060" s="581"/>
      <c r="BW1060" s="581"/>
      <c r="BX1060" s="581"/>
      <c r="BY1060" s="581"/>
      <c r="BZ1060" s="581"/>
      <c r="CA1060" s="581"/>
      <c r="CB1060" s="581"/>
      <c r="CC1060" s="581"/>
      <c r="CD1060" s="581"/>
      <c r="CE1060" s="581"/>
      <c r="CF1060" s="581"/>
      <c r="CG1060" s="581"/>
      <c r="CH1060" s="581"/>
      <c r="CI1060" s="581"/>
      <c r="CJ1060" s="581"/>
      <c r="CK1060" s="581"/>
      <c r="CL1060" s="581"/>
      <c r="CM1060" s="581"/>
      <c r="CN1060" s="581"/>
      <c r="CO1060" s="581"/>
      <c r="CP1060" s="581"/>
      <c r="CQ1060" s="581"/>
      <c r="CR1060" s="581"/>
      <c r="CS1060" s="581"/>
      <c r="CT1060" s="581"/>
      <c r="CU1060" s="581"/>
      <c r="CV1060" s="581"/>
      <c r="CW1060" s="581"/>
      <c r="CX1060" s="581"/>
      <c r="CY1060" s="581"/>
      <c r="CZ1060" s="581"/>
      <c r="DA1060" s="581"/>
      <c r="DB1060" s="581"/>
      <c r="DC1060" s="581"/>
      <c r="DD1060" s="581"/>
      <c r="DE1060" s="581"/>
      <c r="DF1060" s="581"/>
      <c r="DG1060" s="581"/>
      <c r="DH1060" s="581"/>
      <c r="DI1060" s="581"/>
      <c r="DJ1060" s="581"/>
      <c r="DK1060" s="581"/>
      <c r="DL1060" s="581"/>
      <c r="DM1060" s="581"/>
      <c r="DN1060" s="581"/>
      <c r="DO1060" s="581"/>
      <c r="DP1060" s="581"/>
      <c r="DQ1060" s="581"/>
      <c r="DR1060" s="581"/>
      <c r="DS1060" s="581"/>
      <c r="DT1060" s="581"/>
      <c r="DU1060" s="581"/>
      <c r="DV1060" s="581"/>
      <c r="DW1060" s="581"/>
      <c r="DX1060" s="581"/>
      <c r="DY1060" s="581"/>
      <c r="DZ1060" s="581"/>
      <c r="EA1060" s="581"/>
      <c r="EB1060" s="581"/>
      <c r="EC1060" s="581"/>
      <c r="ED1060" s="581"/>
      <c r="EE1060" s="581"/>
      <c r="EF1060" s="581"/>
      <c r="EG1060" s="581"/>
      <c r="EH1060" s="581"/>
      <c r="EI1060" s="581"/>
      <c r="EJ1060" s="581"/>
      <c r="EK1060" s="581"/>
      <c r="EL1060" s="581"/>
      <c r="EM1060" s="581"/>
      <c r="EN1060" s="581"/>
      <c r="EO1060" s="581"/>
      <c r="EP1060" s="581"/>
      <c r="EQ1060" s="581"/>
      <c r="ER1060" s="581"/>
      <c r="ES1060" s="581"/>
      <c r="ET1060" s="581"/>
      <c r="EU1060" s="581"/>
      <c r="EV1060" s="581"/>
      <c r="EW1060" s="581"/>
      <c r="EX1060" s="581"/>
      <c r="EY1060" s="581"/>
      <c r="EZ1060" s="581"/>
      <c r="FA1060" s="581"/>
      <c r="FB1060" s="581"/>
      <c r="FC1060" s="581"/>
      <c r="FD1060" s="581"/>
      <c r="FE1060" s="581"/>
    </row>
    <row r="1061" spans="1:161">
      <c r="A1061" s="581"/>
      <c r="B1061" s="581"/>
      <c r="C1061" s="581"/>
      <c r="D1061" s="581"/>
      <c r="E1061" s="581"/>
      <c r="F1061" s="581"/>
      <c r="G1061" s="581"/>
      <c r="H1061" s="581"/>
      <c r="I1061" s="581"/>
      <c r="J1061" s="581"/>
      <c r="K1061" s="581"/>
      <c r="L1061" s="581"/>
      <c r="M1061" s="581"/>
      <c r="N1061" s="581"/>
      <c r="O1061" s="581"/>
      <c r="P1061" s="581"/>
      <c r="Q1061" s="581"/>
      <c r="R1061" s="581"/>
      <c r="S1061" s="581"/>
      <c r="T1061" s="581"/>
      <c r="U1061" s="581"/>
      <c r="V1061" s="581"/>
      <c r="W1061" s="581"/>
      <c r="X1061" s="581"/>
      <c r="Y1061" s="581"/>
      <c r="Z1061" s="581"/>
      <c r="AA1061" s="581"/>
      <c r="AB1061" s="581"/>
      <c r="AC1061" s="581"/>
      <c r="AD1061" s="581"/>
      <c r="AE1061" s="581"/>
      <c r="AF1061" s="581"/>
      <c r="AG1061" s="581"/>
      <c r="AH1061" s="581"/>
      <c r="AI1061" s="581"/>
      <c r="AJ1061" s="581"/>
      <c r="AK1061" s="581"/>
      <c r="AL1061" s="581"/>
      <c r="AM1061" s="581"/>
      <c r="AN1061" s="581"/>
      <c r="AO1061" s="581"/>
      <c r="AP1061" s="581"/>
      <c r="AQ1061" s="581"/>
      <c r="AR1061" s="581"/>
      <c r="AS1061" s="581"/>
      <c r="AT1061" s="581"/>
      <c r="AU1061" s="581"/>
      <c r="AV1061" s="581"/>
      <c r="AW1061" s="581"/>
      <c r="AX1061" s="581"/>
      <c r="AY1061" s="581"/>
      <c r="AZ1061" s="581"/>
      <c r="BA1061" s="581"/>
      <c r="BB1061" s="581"/>
      <c r="BC1061" s="581"/>
      <c r="BD1061" s="581"/>
      <c r="BE1061" s="581"/>
      <c r="BF1061" s="581"/>
      <c r="BG1061" s="581"/>
      <c r="BH1061" s="581"/>
      <c r="BI1061" s="581"/>
      <c r="BJ1061" s="581"/>
      <c r="BK1061" s="581"/>
      <c r="BL1061" s="581"/>
      <c r="BM1061" s="581"/>
      <c r="BN1061" s="581"/>
      <c r="BO1061" s="581"/>
      <c r="BP1061" s="581"/>
      <c r="BQ1061" s="581"/>
      <c r="BR1061" s="581"/>
      <c r="BS1061" s="581"/>
      <c r="BT1061" s="581"/>
      <c r="BU1061" s="581"/>
      <c r="BV1061" s="581"/>
      <c r="BW1061" s="581"/>
      <c r="BX1061" s="581"/>
      <c r="BY1061" s="581"/>
      <c r="BZ1061" s="581"/>
      <c r="CA1061" s="581"/>
      <c r="CB1061" s="581"/>
      <c r="CC1061" s="581"/>
      <c r="CD1061" s="581"/>
      <c r="CE1061" s="581"/>
      <c r="CF1061" s="581"/>
      <c r="CG1061" s="581"/>
      <c r="CH1061" s="581"/>
      <c r="CI1061" s="581"/>
      <c r="CJ1061" s="581"/>
      <c r="CK1061" s="581"/>
      <c r="CL1061" s="581"/>
      <c r="CM1061" s="581"/>
      <c r="CN1061" s="581"/>
      <c r="CO1061" s="581"/>
      <c r="CP1061" s="581"/>
      <c r="CQ1061" s="581"/>
      <c r="CR1061" s="581"/>
      <c r="CS1061" s="581"/>
      <c r="CT1061" s="581"/>
      <c r="CU1061" s="581"/>
      <c r="CV1061" s="581"/>
      <c r="CW1061" s="581"/>
      <c r="CX1061" s="581"/>
      <c r="CY1061" s="581"/>
      <c r="CZ1061" s="581"/>
      <c r="DA1061" s="581"/>
      <c r="DB1061" s="581"/>
      <c r="DC1061" s="581"/>
      <c r="DD1061" s="581"/>
      <c r="DE1061" s="581"/>
      <c r="DF1061" s="581"/>
      <c r="DG1061" s="581"/>
      <c r="DH1061" s="581"/>
      <c r="DI1061" s="581"/>
      <c r="DJ1061" s="581"/>
      <c r="DK1061" s="581"/>
      <c r="DL1061" s="581"/>
      <c r="DM1061" s="581"/>
      <c r="DN1061" s="581"/>
      <c r="DO1061" s="581"/>
      <c r="DP1061" s="581"/>
      <c r="DQ1061" s="581"/>
      <c r="DR1061" s="581"/>
      <c r="DS1061" s="581"/>
      <c r="DT1061" s="581"/>
      <c r="DU1061" s="581"/>
      <c r="DV1061" s="581"/>
      <c r="DW1061" s="581"/>
      <c r="DX1061" s="581"/>
      <c r="DY1061" s="581"/>
      <c r="DZ1061" s="581"/>
      <c r="EA1061" s="581"/>
      <c r="EB1061" s="581"/>
      <c r="EC1061" s="581"/>
      <c r="ED1061" s="581"/>
      <c r="EE1061" s="581"/>
      <c r="EF1061" s="581"/>
      <c r="EG1061" s="581"/>
      <c r="EH1061" s="581"/>
      <c r="EI1061" s="581"/>
      <c r="EJ1061" s="581"/>
      <c r="EK1061" s="581"/>
      <c r="EL1061" s="581"/>
      <c r="EM1061" s="581"/>
      <c r="EN1061" s="581"/>
      <c r="EO1061" s="581"/>
      <c r="EP1061" s="581"/>
      <c r="EQ1061" s="581"/>
      <c r="ER1061" s="581"/>
      <c r="ES1061" s="581"/>
      <c r="ET1061" s="581"/>
      <c r="EU1061" s="581"/>
      <c r="EV1061" s="581"/>
      <c r="EW1061" s="581"/>
      <c r="EX1061" s="581"/>
      <c r="EY1061" s="581"/>
      <c r="EZ1061" s="581"/>
      <c r="FA1061" s="581"/>
      <c r="FB1061" s="581"/>
      <c r="FC1061" s="581"/>
      <c r="FD1061" s="581"/>
      <c r="FE1061" s="581"/>
    </row>
    <row r="1062" spans="1:161">
      <c r="A1062" s="581"/>
      <c r="B1062" s="581"/>
      <c r="C1062" s="581"/>
      <c r="D1062" s="581"/>
      <c r="E1062" s="581"/>
      <c r="F1062" s="581"/>
      <c r="G1062" s="581"/>
      <c r="H1062" s="581"/>
      <c r="I1062" s="581"/>
      <c r="J1062" s="581"/>
      <c r="K1062" s="581"/>
      <c r="L1062" s="581"/>
      <c r="M1062" s="581"/>
      <c r="N1062" s="581"/>
      <c r="O1062" s="581"/>
      <c r="P1062" s="581"/>
      <c r="Q1062" s="581"/>
      <c r="R1062" s="581"/>
      <c r="S1062" s="581"/>
      <c r="T1062" s="581"/>
      <c r="U1062" s="581"/>
      <c r="V1062" s="581"/>
      <c r="W1062" s="581"/>
      <c r="X1062" s="581"/>
      <c r="Y1062" s="581"/>
      <c r="Z1062" s="581"/>
      <c r="AA1062" s="581"/>
      <c r="AB1062" s="581"/>
      <c r="AC1062" s="581"/>
      <c r="AD1062" s="581"/>
      <c r="AE1062" s="581"/>
      <c r="AF1062" s="581"/>
      <c r="AG1062" s="581"/>
      <c r="AH1062" s="581"/>
      <c r="AI1062" s="581"/>
      <c r="AJ1062" s="581"/>
      <c r="AK1062" s="581"/>
      <c r="AL1062" s="581"/>
      <c r="AM1062" s="581"/>
      <c r="AN1062" s="581"/>
      <c r="AO1062" s="581"/>
      <c r="AP1062" s="581"/>
      <c r="AQ1062" s="581"/>
      <c r="AR1062" s="581"/>
      <c r="AS1062" s="581"/>
      <c r="AT1062" s="581"/>
      <c r="AU1062" s="581"/>
      <c r="AV1062" s="581"/>
      <c r="AW1062" s="581"/>
      <c r="AX1062" s="581"/>
      <c r="AY1062" s="581"/>
      <c r="AZ1062" s="581"/>
      <c r="BA1062" s="581"/>
      <c r="BB1062" s="581"/>
      <c r="BC1062" s="581"/>
      <c r="BD1062" s="581"/>
      <c r="BE1062" s="581"/>
      <c r="BF1062" s="581"/>
      <c r="BG1062" s="581"/>
      <c r="BH1062" s="581"/>
      <c r="BI1062" s="581"/>
      <c r="BJ1062" s="581"/>
      <c r="BK1062" s="581"/>
      <c r="BL1062" s="581"/>
      <c r="BM1062" s="581"/>
      <c r="BN1062" s="581"/>
      <c r="BO1062" s="581"/>
      <c r="BP1062" s="581"/>
      <c r="BQ1062" s="581"/>
      <c r="BR1062" s="581"/>
      <c r="BS1062" s="581"/>
      <c r="BT1062" s="581"/>
      <c r="BU1062" s="581"/>
      <c r="BV1062" s="581"/>
      <c r="BW1062" s="581"/>
      <c r="BX1062" s="581"/>
      <c r="BY1062" s="581"/>
      <c r="BZ1062" s="581"/>
      <c r="CA1062" s="581"/>
      <c r="CB1062" s="581"/>
      <c r="CC1062" s="581"/>
      <c r="CD1062" s="581"/>
      <c r="CE1062" s="581"/>
      <c r="CF1062" s="581"/>
      <c r="CG1062" s="581"/>
      <c r="CH1062" s="581"/>
      <c r="CI1062" s="581"/>
      <c r="CJ1062" s="581"/>
      <c r="CK1062" s="581"/>
      <c r="CL1062" s="581"/>
      <c r="CM1062" s="581"/>
      <c r="CN1062" s="581"/>
      <c r="CO1062" s="581"/>
      <c r="CP1062" s="581"/>
      <c r="CQ1062" s="581"/>
      <c r="CR1062" s="581"/>
      <c r="CS1062" s="581"/>
      <c r="CT1062" s="581"/>
      <c r="CU1062" s="581"/>
      <c r="CV1062" s="581"/>
      <c r="CW1062" s="581"/>
      <c r="CX1062" s="581"/>
      <c r="CY1062" s="581"/>
      <c r="CZ1062" s="581"/>
      <c r="DA1062" s="581"/>
      <c r="DB1062" s="581"/>
      <c r="DC1062" s="581"/>
      <c r="DD1062" s="581"/>
      <c r="DE1062" s="581"/>
      <c r="DF1062" s="581"/>
      <c r="DG1062" s="581"/>
      <c r="DH1062" s="581"/>
      <c r="DI1062" s="581"/>
      <c r="DJ1062" s="581"/>
      <c r="DK1062" s="581"/>
      <c r="DL1062" s="581"/>
      <c r="DM1062" s="581"/>
      <c r="DN1062" s="581"/>
      <c r="DO1062" s="581"/>
      <c r="DP1062" s="581"/>
      <c r="DQ1062" s="581"/>
      <c r="DR1062" s="581"/>
      <c r="DS1062" s="581"/>
      <c r="DT1062" s="581"/>
      <c r="DU1062" s="581"/>
      <c r="DV1062" s="581"/>
      <c r="DW1062" s="581"/>
      <c r="DX1062" s="581"/>
      <c r="DY1062" s="581"/>
      <c r="DZ1062" s="581"/>
      <c r="EA1062" s="581"/>
      <c r="EB1062" s="581"/>
      <c r="EC1062" s="581"/>
      <c r="ED1062" s="581"/>
      <c r="EE1062" s="581"/>
      <c r="EF1062" s="581"/>
      <c r="EG1062" s="581"/>
      <c r="EH1062" s="581"/>
      <c r="EI1062" s="581"/>
      <c r="EJ1062" s="581"/>
      <c r="EK1062" s="581"/>
      <c r="EL1062" s="581"/>
      <c r="EM1062" s="581"/>
      <c r="EN1062" s="581"/>
      <c r="EO1062" s="581"/>
      <c r="EP1062" s="581"/>
      <c r="EQ1062" s="581"/>
      <c r="ER1062" s="581"/>
      <c r="ES1062" s="581"/>
      <c r="ET1062" s="581"/>
      <c r="EU1062" s="581"/>
      <c r="EV1062" s="581"/>
      <c r="EW1062" s="581"/>
      <c r="EX1062" s="581"/>
      <c r="EY1062" s="581"/>
      <c r="EZ1062" s="581"/>
      <c r="FA1062" s="581"/>
      <c r="FB1062" s="581"/>
      <c r="FC1062" s="581"/>
      <c r="FD1062" s="581"/>
      <c r="FE1062" s="581"/>
    </row>
    <row r="1063" spans="1:161">
      <c r="A1063" s="581"/>
      <c r="B1063" s="581"/>
      <c r="C1063" s="581"/>
      <c r="D1063" s="581"/>
      <c r="E1063" s="581"/>
      <c r="F1063" s="581"/>
      <c r="G1063" s="581"/>
      <c r="H1063" s="581"/>
      <c r="I1063" s="581"/>
      <c r="J1063" s="581"/>
      <c r="K1063" s="581"/>
      <c r="L1063" s="581"/>
      <c r="M1063" s="581"/>
      <c r="N1063" s="581"/>
      <c r="O1063" s="581"/>
      <c r="P1063" s="581"/>
      <c r="Q1063" s="581"/>
      <c r="R1063" s="581"/>
      <c r="S1063" s="581"/>
      <c r="T1063" s="581"/>
      <c r="U1063" s="581"/>
      <c r="V1063" s="581"/>
      <c r="W1063" s="581"/>
      <c r="X1063" s="581"/>
      <c r="Y1063" s="581"/>
      <c r="Z1063" s="581"/>
      <c r="AA1063" s="581"/>
      <c r="AB1063" s="581"/>
      <c r="AC1063" s="581"/>
      <c r="AD1063" s="581"/>
      <c r="AE1063" s="581"/>
      <c r="AF1063" s="581"/>
      <c r="AG1063" s="581"/>
      <c r="AH1063" s="581"/>
      <c r="AI1063" s="581"/>
      <c r="AJ1063" s="581"/>
      <c r="AK1063" s="581"/>
      <c r="AL1063" s="581"/>
      <c r="AM1063" s="581"/>
      <c r="AN1063" s="581"/>
      <c r="AO1063" s="581"/>
      <c r="AP1063" s="581"/>
      <c r="AQ1063" s="581"/>
      <c r="AR1063" s="581"/>
      <c r="AS1063" s="581"/>
      <c r="AT1063" s="581"/>
      <c r="AU1063" s="581"/>
      <c r="AV1063" s="581"/>
      <c r="AW1063" s="581"/>
      <c r="AX1063" s="581"/>
      <c r="AY1063" s="581"/>
      <c r="AZ1063" s="581"/>
      <c r="BA1063" s="581"/>
      <c r="BB1063" s="581"/>
      <c r="BC1063" s="581"/>
      <c r="BD1063" s="581"/>
      <c r="BE1063" s="581"/>
      <c r="BF1063" s="581"/>
      <c r="BG1063" s="581"/>
      <c r="BH1063" s="581"/>
      <c r="BI1063" s="581"/>
      <c r="BJ1063" s="581"/>
      <c r="BK1063" s="581"/>
      <c r="BL1063" s="581"/>
      <c r="BM1063" s="581"/>
      <c r="BN1063" s="581"/>
      <c r="BO1063" s="581"/>
      <c r="BP1063" s="581"/>
      <c r="BQ1063" s="581"/>
      <c r="BR1063" s="581"/>
      <c r="BS1063" s="581"/>
      <c r="BT1063" s="581"/>
      <c r="BU1063" s="581"/>
      <c r="BV1063" s="581"/>
      <c r="BW1063" s="581"/>
      <c r="BX1063" s="581"/>
      <c r="BY1063" s="581"/>
      <c r="BZ1063" s="581"/>
      <c r="CA1063" s="581"/>
      <c r="CB1063" s="581"/>
      <c r="CC1063" s="581"/>
      <c r="CD1063" s="581"/>
      <c r="CE1063" s="581"/>
      <c r="CF1063" s="581"/>
      <c r="CG1063" s="581"/>
      <c r="CH1063" s="581"/>
      <c r="CI1063" s="581"/>
      <c r="CJ1063" s="581"/>
      <c r="CK1063" s="581"/>
      <c r="CL1063" s="581"/>
      <c r="CM1063" s="581"/>
      <c r="CN1063" s="581"/>
      <c r="CO1063" s="581"/>
      <c r="CP1063" s="581"/>
      <c r="CQ1063" s="581"/>
      <c r="CR1063" s="581"/>
      <c r="CS1063" s="581"/>
      <c r="CT1063" s="581"/>
      <c r="CU1063" s="581"/>
      <c r="CV1063" s="581"/>
      <c r="CW1063" s="581"/>
      <c r="CX1063" s="581"/>
      <c r="CY1063" s="581"/>
      <c r="CZ1063" s="581"/>
      <c r="DA1063" s="581"/>
      <c r="DB1063" s="581"/>
      <c r="DC1063" s="581"/>
      <c r="DD1063" s="581"/>
      <c r="DE1063" s="581"/>
      <c r="DF1063" s="581"/>
      <c r="DG1063" s="581"/>
      <c r="DH1063" s="581"/>
      <c r="DI1063" s="581"/>
      <c r="DJ1063" s="581"/>
      <c r="DK1063" s="581"/>
      <c r="DL1063" s="581"/>
      <c r="DM1063" s="581"/>
      <c r="DN1063" s="581"/>
      <c r="DO1063" s="581"/>
      <c r="DP1063" s="581"/>
      <c r="DQ1063" s="581"/>
      <c r="DR1063" s="581"/>
      <c r="DS1063" s="581"/>
      <c r="DT1063" s="581"/>
      <c r="DU1063" s="581"/>
      <c r="DV1063" s="581"/>
      <c r="DW1063" s="581"/>
      <c r="DX1063" s="581"/>
      <c r="DY1063" s="581"/>
      <c r="DZ1063" s="581"/>
      <c r="EA1063" s="581"/>
      <c r="EB1063" s="581"/>
      <c r="EC1063" s="581"/>
      <c r="ED1063" s="581"/>
      <c r="EE1063" s="581"/>
      <c r="EF1063" s="581"/>
      <c r="EG1063" s="581"/>
      <c r="EH1063" s="581"/>
      <c r="EI1063" s="581"/>
      <c r="EJ1063" s="581"/>
      <c r="EK1063" s="581"/>
      <c r="EL1063" s="581"/>
      <c r="EM1063" s="581"/>
      <c r="EN1063" s="581"/>
      <c r="EO1063" s="581"/>
      <c r="EP1063" s="581"/>
      <c r="EQ1063" s="581"/>
      <c r="ER1063" s="581"/>
      <c r="ES1063" s="581"/>
      <c r="ET1063" s="581"/>
      <c r="EU1063" s="581"/>
      <c r="EV1063" s="581"/>
      <c r="EW1063" s="581"/>
      <c r="EX1063" s="581"/>
      <c r="EY1063" s="581"/>
      <c r="EZ1063" s="581"/>
      <c r="FA1063" s="581"/>
      <c r="FB1063" s="581"/>
      <c r="FC1063" s="581"/>
      <c r="FD1063" s="581"/>
      <c r="FE1063" s="581"/>
    </row>
    <row r="1064" spans="1:161">
      <c r="A1064" s="581"/>
      <c r="B1064" s="581"/>
      <c r="C1064" s="581"/>
      <c r="D1064" s="581"/>
      <c r="E1064" s="581"/>
      <c r="F1064" s="581"/>
      <c r="G1064" s="581"/>
      <c r="H1064" s="581"/>
      <c r="I1064" s="581"/>
      <c r="J1064" s="581"/>
      <c r="K1064" s="581"/>
      <c r="L1064" s="581"/>
      <c r="M1064" s="581"/>
      <c r="N1064" s="581"/>
      <c r="O1064" s="581"/>
      <c r="P1064" s="581"/>
      <c r="Q1064" s="581"/>
      <c r="R1064" s="581"/>
      <c r="S1064" s="581"/>
      <c r="T1064" s="581"/>
      <c r="U1064" s="581"/>
      <c r="V1064" s="581"/>
      <c r="W1064" s="581"/>
      <c r="X1064" s="581"/>
      <c r="Y1064" s="581"/>
      <c r="Z1064" s="581"/>
      <c r="AA1064" s="581"/>
      <c r="AB1064" s="581"/>
      <c r="AC1064" s="581"/>
      <c r="AD1064" s="581"/>
      <c r="AE1064" s="581"/>
      <c r="AF1064" s="581"/>
      <c r="AG1064" s="581"/>
      <c r="AH1064" s="581"/>
      <c r="AI1064" s="581"/>
      <c r="AJ1064" s="581"/>
      <c r="AK1064" s="581"/>
      <c r="AL1064" s="581"/>
      <c r="AM1064" s="581"/>
      <c r="AN1064" s="581"/>
      <c r="AO1064" s="581"/>
      <c r="AP1064" s="581"/>
      <c r="AQ1064" s="581"/>
      <c r="AR1064" s="581"/>
      <c r="AS1064" s="581"/>
      <c r="AT1064" s="581"/>
      <c r="AU1064" s="581"/>
      <c r="AV1064" s="581"/>
      <c r="AW1064" s="581"/>
      <c r="AX1064" s="581"/>
      <c r="AY1064" s="581"/>
      <c r="AZ1064" s="581"/>
      <c r="BA1064" s="581"/>
      <c r="BB1064" s="581"/>
      <c r="BC1064" s="581"/>
      <c r="BD1064" s="581"/>
      <c r="BE1064" s="581"/>
      <c r="BF1064" s="581"/>
      <c r="BG1064" s="581"/>
      <c r="BH1064" s="581"/>
      <c r="BI1064" s="581"/>
      <c r="BJ1064" s="581"/>
      <c r="BK1064" s="581"/>
      <c r="BL1064" s="581"/>
      <c r="BM1064" s="581"/>
      <c r="BN1064" s="581"/>
      <c r="BO1064" s="581"/>
      <c r="BP1064" s="581"/>
      <c r="BQ1064" s="581"/>
      <c r="BR1064" s="581"/>
      <c r="BS1064" s="581"/>
      <c r="BT1064" s="581"/>
      <c r="BU1064" s="581"/>
      <c r="BV1064" s="581"/>
      <c r="BW1064" s="581"/>
      <c r="BX1064" s="581"/>
      <c r="BY1064" s="581"/>
      <c r="BZ1064" s="581"/>
      <c r="CA1064" s="581"/>
      <c r="CB1064" s="581"/>
      <c r="CC1064" s="581"/>
      <c r="CD1064" s="581"/>
      <c r="CE1064" s="581"/>
      <c r="CF1064" s="581"/>
      <c r="CG1064" s="581"/>
      <c r="CH1064" s="581"/>
      <c r="CI1064" s="581"/>
      <c r="CJ1064" s="581"/>
      <c r="CK1064" s="581"/>
      <c r="CL1064" s="581"/>
      <c r="CM1064" s="581"/>
      <c r="CN1064" s="581"/>
      <c r="CO1064" s="581"/>
      <c r="CP1064" s="581"/>
      <c r="CQ1064" s="581"/>
      <c r="CR1064" s="581"/>
      <c r="CS1064" s="581"/>
      <c r="CT1064" s="581"/>
      <c r="CU1064" s="581"/>
      <c r="CV1064" s="581"/>
      <c r="CW1064" s="581"/>
      <c r="CX1064" s="581"/>
      <c r="CY1064" s="581"/>
      <c r="CZ1064" s="581"/>
      <c r="DA1064" s="581"/>
      <c r="DB1064" s="581"/>
      <c r="DC1064" s="581"/>
      <c r="DD1064" s="581"/>
      <c r="DE1064" s="581"/>
      <c r="DF1064" s="581"/>
      <c r="DG1064" s="581"/>
      <c r="DH1064" s="581"/>
      <c r="DI1064" s="581"/>
      <c r="DJ1064" s="581"/>
      <c r="DK1064" s="581"/>
      <c r="DL1064" s="581"/>
      <c r="DM1064" s="581"/>
      <c r="DN1064" s="581"/>
      <c r="DO1064" s="581"/>
      <c r="DP1064" s="581"/>
      <c r="DQ1064" s="581"/>
      <c r="DR1064" s="581"/>
      <c r="DS1064" s="581"/>
      <c r="DT1064" s="581"/>
      <c r="DU1064" s="581"/>
      <c r="DV1064" s="581"/>
      <c r="DW1064" s="581"/>
      <c r="DX1064" s="581"/>
      <c r="DY1064" s="581"/>
      <c r="DZ1064" s="581"/>
      <c r="EA1064" s="581"/>
      <c r="EB1064" s="581"/>
      <c r="EC1064" s="581"/>
      <c r="ED1064" s="581"/>
      <c r="EE1064" s="581"/>
      <c r="EF1064" s="581"/>
      <c r="EG1064" s="581"/>
      <c r="EH1064" s="581"/>
      <c r="EI1064" s="581"/>
      <c r="EJ1064" s="581"/>
      <c r="EK1064" s="581"/>
      <c r="EL1064" s="581"/>
      <c r="EM1064" s="581"/>
      <c r="EN1064" s="581"/>
      <c r="EO1064" s="581"/>
      <c r="EP1064" s="581"/>
      <c r="EQ1064" s="581"/>
      <c r="ER1064" s="581"/>
      <c r="ES1064" s="581"/>
      <c r="ET1064" s="581"/>
      <c r="EU1064" s="581"/>
      <c r="EV1064" s="581"/>
      <c r="EW1064" s="581"/>
      <c r="EX1064" s="581"/>
      <c r="EY1064" s="581"/>
      <c r="EZ1064" s="581"/>
      <c r="FA1064" s="581"/>
      <c r="FB1064" s="581"/>
      <c r="FC1064" s="581"/>
      <c r="FD1064" s="581"/>
      <c r="FE1064" s="581"/>
    </row>
    <row r="1065" spans="1:161">
      <c r="A1065" s="581"/>
      <c r="B1065" s="581"/>
      <c r="C1065" s="581"/>
      <c r="D1065" s="581"/>
      <c r="E1065" s="581"/>
      <c r="F1065" s="581"/>
      <c r="G1065" s="581"/>
      <c r="H1065" s="581"/>
      <c r="I1065" s="581"/>
      <c r="J1065" s="581"/>
      <c r="K1065" s="581"/>
      <c r="L1065" s="581"/>
      <c r="M1065" s="581"/>
      <c r="N1065" s="581"/>
      <c r="O1065" s="581"/>
      <c r="P1065" s="581"/>
      <c r="Q1065" s="581"/>
      <c r="R1065" s="581"/>
      <c r="S1065" s="581"/>
      <c r="T1065" s="581"/>
      <c r="U1065" s="581"/>
      <c r="V1065" s="581"/>
      <c r="W1065" s="581"/>
      <c r="X1065" s="581"/>
      <c r="Y1065" s="581"/>
      <c r="Z1065" s="581"/>
      <c r="AA1065" s="581"/>
      <c r="AB1065" s="581"/>
      <c r="AC1065" s="581"/>
      <c r="AD1065" s="581"/>
      <c r="AE1065" s="581"/>
      <c r="AF1065" s="581"/>
      <c r="AG1065" s="581"/>
      <c r="AH1065" s="581"/>
      <c r="AI1065" s="581"/>
      <c r="AJ1065" s="581"/>
      <c r="AK1065" s="581"/>
      <c r="AL1065" s="581"/>
      <c r="AM1065" s="581"/>
      <c r="AN1065" s="581"/>
      <c r="AO1065" s="581"/>
      <c r="AP1065" s="581"/>
      <c r="AQ1065" s="581"/>
      <c r="AR1065" s="581"/>
      <c r="AS1065" s="581"/>
      <c r="AT1065" s="581"/>
      <c r="AU1065" s="581"/>
      <c r="AV1065" s="581"/>
      <c r="AW1065" s="581"/>
      <c r="AX1065" s="581"/>
      <c r="AY1065" s="581"/>
      <c r="AZ1065" s="581"/>
      <c r="BA1065" s="581"/>
      <c r="BB1065" s="581"/>
      <c r="BC1065" s="581"/>
      <c r="BD1065" s="581"/>
      <c r="BE1065" s="581"/>
      <c r="BF1065" s="581"/>
      <c r="BG1065" s="581"/>
      <c r="BH1065" s="581"/>
      <c r="BI1065" s="581"/>
      <c r="BJ1065" s="581"/>
      <c r="BK1065" s="581"/>
      <c r="BL1065" s="581"/>
      <c r="BM1065" s="581"/>
      <c r="BN1065" s="581"/>
      <c r="BO1065" s="581"/>
      <c r="BP1065" s="581"/>
      <c r="BQ1065" s="581"/>
      <c r="BR1065" s="581"/>
      <c r="BS1065" s="581"/>
      <c r="BT1065" s="581"/>
      <c r="BU1065" s="581"/>
      <c r="BV1065" s="581"/>
      <c r="BW1065" s="581"/>
      <c r="BX1065" s="581"/>
      <c r="BY1065" s="581"/>
      <c r="BZ1065" s="581"/>
      <c r="CA1065" s="581"/>
      <c r="CB1065" s="581"/>
      <c r="CC1065" s="581"/>
      <c r="CD1065" s="581"/>
      <c r="CE1065" s="581"/>
      <c r="CF1065" s="581"/>
      <c r="CG1065" s="581"/>
      <c r="CH1065" s="581"/>
      <c r="CI1065" s="581"/>
      <c r="CJ1065" s="581"/>
      <c r="CK1065" s="581"/>
      <c r="CL1065" s="581"/>
      <c r="CM1065" s="581"/>
      <c r="CN1065" s="581"/>
      <c r="CO1065" s="581"/>
      <c r="CP1065" s="581"/>
      <c r="CQ1065" s="581"/>
      <c r="CR1065" s="581"/>
      <c r="CS1065" s="581"/>
      <c r="CT1065" s="581"/>
      <c r="CU1065" s="581"/>
      <c r="CV1065" s="581"/>
      <c r="CW1065" s="581"/>
      <c r="CX1065" s="581"/>
      <c r="CY1065" s="581"/>
      <c r="CZ1065" s="581"/>
      <c r="DA1065" s="581"/>
      <c r="DB1065" s="581"/>
      <c r="DC1065" s="581"/>
      <c r="DD1065" s="581"/>
      <c r="DE1065" s="581"/>
      <c r="DF1065" s="581"/>
      <c r="DG1065" s="581"/>
      <c r="DH1065" s="581"/>
      <c r="DI1065" s="581"/>
      <c r="DJ1065" s="581"/>
      <c r="DK1065" s="581"/>
      <c r="DL1065" s="581"/>
      <c r="DM1065" s="581"/>
      <c r="DN1065" s="581"/>
      <c r="DO1065" s="581"/>
      <c r="DP1065" s="581"/>
      <c r="DQ1065" s="581"/>
      <c r="DR1065" s="581"/>
      <c r="DS1065" s="581"/>
      <c r="DT1065" s="581"/>
      <c r="DU1065" s="581"/>
      <c r="DV1065" s="581"/>
      <c r="DW1065" s="581"/>
      <c r="DX1065" s="581"/>
      <c r="DY1065" s="581"/>
      <c r="DZ1065" s="581"/>
      <c r="EA1065" s="581"/>
      <c r="EB1065" s="581"/>
      <c r="EC1065" s="581"/>
      <c r="ED1065" s="581"/>
      <c r="EE1065" s="581"/>
      <c r="EF1065" s="581"/>
      <c r="EG1065" s="581"/>
      <c r="EH1065" s="581"/>
      <c r="EI1065" s="581"/>
      <c r="EJ1065" s="581"/>
      <c r="EK1065" s="581"/>
      <c r="EL1065" s="581"/>
      <c r="EM1065" s="581"/>
      <c r="EN1065" s="581"/>
      <c r="EO1065" s="581"/>
      <c r="EP1065" s="581"/>
      <c r="EQ1065" s="581"/>
      <c r="ER1065" s="581"/>
      <c r="ES1065" s="581"/>
      <c r="ET1065" s="581"/>
      <c r="EU1065" s="581"/>
      <c r="EV1065" s="581"/>
      <c r="EW1065" s="581"/>
      <c r="EX1065" s="581"/>
      <c r="EY1065" s="581"/>
      <c r="EZ1065" s="581"/>
      <c r="FA1065" s="581"/>
      <c r="FB1065" s="581"/>
      <c r="FC1065" s="581"/>
      <c r="FD1065" s="581"/>
      <c r="FE1065" s="581"/>
    </row>
    <row r="1066" spans="1:161">
      <c r="A1066" s="581"/>
      <c r="B1066" s="581"/>
      <c r="C1066" s="581"/>
      <c r="D1066" s="581"/>
      <c r="E1066" s="581"/>
      <c r="F1066" s="581"/>
      <c r="G1066" s="581"/>
      <c r="H1066" s="581"/>
      <c r="I1066" s="581"/>
      <c r="J1066" s="581"/>
      <c r="K1066" s="581"/>
      <c r="L1066" s="581"/>
      <c r="M1066" s="581"/>
      <c r="N1066" s="581"/>
      <c r="O1066" s="581"/>
      <c r="P1066" s="581"/>
      <c r="Q1066" s="581"/>
      <c r="R1066" s="581"/>
      <c r="S1066" s="581"/>
      <c r="T1066" s="581"/>
      <c r="U1066" s="581"/>
      <c r="V1066" s="581"/>
      <c r="W1066" s="581"/>
      <c r="X1066" s="581"/>
      <c r="Y1066" s="581"/>
      <c r="Z1066" s="581"/>
      <c r="AA1066" s="581"/>
      <c r="AB1066" s="581"/>
      <c r="AC1066" s="581"/>
      <c r="AD1066" s="581"/>
      <c r="AE1066" s="581"/>
      <c r="AF1066" s="581"/>
      <c r="AG1066" s="581"/>
      <c r="AH1066" s="581"/>
      <c r="AI1066" s="581"/>
      <c r="AJ1066" s="581"/>
      <c r="AK1066" s="581"/>
      <c r="AL1066" s="581"/>
      <c r="AM1066" s="581"/>
      <c r="AN1066" s="581"/>
      <c r="AO1066" s="581"/>
      <c r="AP1066" s="581"/>
      <c r="AQ1066" s="581"/>
      <c r="AR1066" s="581"/>
      <c r="AS1066" s="581"/>
      <c r="AT1066" s="581"/>
      <c r="AU1066" s="581"/>
      <c r="AV1066" s="581"/>
      <c r="AW1066" s="581"/>
      <c r="AX1066" s="581"/>
      <c r="AY1066" s="581"/>
      <c r="AZ1066" s="581"/>
      <c r="BA1066" s="581"/>
      <c r="BB1066" s="581"/>
      <c r="BC1066" s="581"/>
      <c r="BD1066" s="581"/>
      <c r="BE1066" s="581"/>
      <c r="BF1066" s="581"/>
      <c r="BG1066" s="581"/>
      <c r="BH1066" s="581"/>
      <c r="BI1066" s="581"/>
      <c r="BJ1066" s="581"/>
      <c r="BK1066" s="581"/>
      <c r="BL1066" s="581"/>
      <c r="BM1066" s="581"/>
      <c r="BN1066" s="581"/>
      <c r="BO1066" s="581"/>
      <c r="BP1066" s="581"/>
      <c r="BQ1066" s="581"/>
      <c r="BR1066" s="581"/>
      <c r="BS1066" s="581"/>
      <c r="BT1066" s="581"/>
      <c r="BU1066" s="581"/>
      <c r="BV1066" s="581"/>
      <c r="BW1066" s="581"/>
      <c r="BX1066" s="581"/>
      <c r="BY1066" s="581"/>
      <c r="BZ1066" s="581"/>
      <c r="CA1066" s="581"/>
      <c r="CB1066" s="581"/>
      <c r="CC1066" s="581"/>
      <c r="CD1066" s="581"/>
      <c r="CE1066" s="581"/>
      <c r="CF1066" s="581"/>
      <c r="CG1066" s="581"/>
      <c r="CH1066" s="581"/>
      <c r="CI1066" s="581"/>
      <c r="CJ1066" s="581"/>
      <c r="CK1066" s="581"/>
      <c r="CL1066" s="581"/>
      <c r="CM1066" s="581"/>
      <c r="CN1066" s="581"/>
      <c r="CO1066" s="581"/>
      <c r="CP1066" s="581"/>
      <c r="CQ1066" s="581"/>
      <c r="CR1066" s="581"/>
      <c r="CS1066" s="581"/>
      <c r="CT1066" s="581"/>
      <c r="CU1066" s="581"/>
      <c r="CV1066" s="581"/>
      <c r="CW1066" s="581"/>
      <c r="CX1066" s="581"/>
      <c r="CY1066" s="581"/>
      <c r="CZ1066" s="581"/>
      <c r="DA1066" s="581"/>
      <c r="DB1066" s="581"/>
      <c r="DC1066" s="581"/>
      <c r="DD1066" s="581"/>
      <c r="DE1066" s="581"/>
      <c r="DF1066" s="581"/>
      <c r="DG1066" s="581"/>
      <c r="DH1066" s="581"/>
      <c r="DI1066" s="581"/>
      <c r="DJ1066" s="581"/>
      <c r="DK1066" s="581"/>
      <c r="DL1066" s="581"/>
      <c r="DM1066" s="581"/>
      <c r="DN1066" s="581"/>
      <c r="DO1066" s="581"/>
      <c r="DP1066" s="581"/>
      <c r="DQ1066" s="581"/>
      <c r="DR1066" s="581"/>
      <c r="DS1066" s="581"/>
      <c r="DT1066" s="581"/>
      <c r="DU1066" s="581"/>
      <c r="DV1066" s="581"/>
      <c r="DW1066" s="581"/>
      <c r="DX1066" s="581"/>
      <c r="DY1066" s="581"/>
      <c r="DZ1066" s="581"/>
      <c r="EA1066" s="581"/>
      <c r="EB1066" s="581"/>
      <c r="EC1066" s="581"/>
      <c r="ED1066" s="581"/>
      <c r="EE1066" s="581"/>
      <c r="EF1066" s="581"/>
      <c r="EG1066" s="581"/>
      <c r="EH1066" s="581"/>
      <c r="EI1066" s="581"/>
      <c r="EJ1066" s="581"/>
      <c r="EK1066" s="581"/>
      <c r="EL1066" s="581"/>
      <c r="EM1066" s="581"/>
      <c r="EN1066" s="581"/>
      <c r="EO1066" s="581"/>
      <c r="EP1066" s="581"/>
      <c r="EQ1066" s="581"/>
      <c r="ER1066" s="581"/>
      <c r="ES1066" s="581"/>
      <c r="ET1066" s="581"/>
      <c r="EU1066" s="581"/>
      <c r="EV1066" s="581"/>
      <c r="EW1066" s="581"/>
      <c r="EX1066" s="581"/>
      <c r="EY1066" s="581"/>
      <c r="EZ1066" s="581"/>
      <c r="FA1066" s="581"/>
      <c r="FB1066" s="581"/>
      <c r="FC1066" s="581"/>
      <c r="FD1066" s="581"/>
      <c r="FE1066" s="581"/>
    </row>
    <row r="1067" spans="1:161">
      <c r="A1067" s="581"/>
      <c r="B1067" s="581"/>
      <c r="C1067" s="581"/>
      <c r="D1067" s="581"/>
      <c r="E1067" s="581"/>
      <c r="F1067" s="581"/>
      <c r="G1067" s="581"/>
      <c r="H1067" s="581"/>
      <c r="I1067" s="581"/>
      <c r="J1067" s="581"/>
      <c r="K1067" s="581"/>
      <c r="L1067" s="581"/>
      <c r="M1067" s="581"/>
      <c r="N1067" s="581"/>
      <c r="O1067" s="581"/>
      <c r="P1067" s="581"/>
      <c r="Q1067" s="581"/>
      <c r="R1067" s="581"/>
      <c r="S1067" s="581"/>
      <c r="T1067" s="581"/>
      <c r="U1067" s="581"/>
      <c r="V1067" s="581"/>
      <c r="W1067" s="581"/>
      <c r="X1067" s="581"/>
      <c r="Y1067" s="581"/>
      <c r="Z1067" s="581"/>
      <c r="AA1067" s="581"/>
      <c r="AB1067" s="581"/>
      <c r="AC1067" s="581"/>
      <c r="AD1067" s="581"/>
      <c r="AE1067" s="581"/>
      <c r="AF1067" s="581"/>
      <c r="AG1067" s="581"/>
      <c r="AH1067" s="581"/>
      <c r="AI1067" s="581"/>
      <c r="AJ1067" s="581"/>
      <c r="AK1067" s="581"/>
      <c r="AL1067" s="581"/>
      <c r="AM1067" s="581"/>
      <c r="AN1067" s="581"/>
      <c r="AO1067" s="581"/>
      <c r="AP1067" s="581"/>
      <c r="AQ1067" s="581"/>
      <c r="AR1067" s="581"/>
      <c r="AS1067" s="581"/>
      <c r="AT1067" s="581"/>
      <c r="AU1067" s="581"/>
      <c r="AV1067" s="581"/>
      <c r="AW1067" s="581"/>
      <c r="AX1067" s="581"/>
      <c r="AY1067" s="581"/>
      <c r="AZ1067" s="581"/>
      <c r="BA1067" s="581"/>
      <c r="BB1067" s="581"/>
      <c r="BC1067" s="581"/>
      <c r="BD1067" s="581"/>
      <c r="BE1067" s="581"/>
      <c r="BF1067" s="581"/>
      <c r="BG1067" s="581"/>
      <c r="BH1067" s="581"/>
      <c r="BI1067" s="581"/>
      <c r="BJ1067" s="581"/>
      <c r="BK1067" s="581"/>
      <c r="BL1067" s="581"/>
      <c r="BM1067" s="581"/>
      <c r="BN1067" s="581"/>
      <c r="BO1067" s="581"/>
      <c r="BP1067" s="581"/>
      <c r="BQ1067" s="581"/>
      <c r="BR1067" s="581"/>
      <c r="BS1067" s="581"/>
      <c r="BT1067" s="581"/>
      <c r="BU1067" s="581"/>
      <c r="BV1067" s="581"/>
      <c r="BW1067" s="581"/>
      <c r="BX1067" s="581"/>
      <c r="BY1067" s="581"/>
      <c r="BZ1067" s="581"/>
      <c r="CA1067" s="581"/>
      <c r="CB1067" s="581"/>
      <c r="CC1067" s="581"/>
      <c r="CD1067" s="581"/>
      <c r="CE1067" s="581"/>
      <c r="CF1067" s="581"/>
      <c r="CG1067" s="581"/>
      <c r="CH1067" s="581"/>
      <c r="CI1067" s="581"/>
      <c r="CJ1067" s="581"/>
      <c r="CK1067" s="581"/>
      <c r="CL1067" s="581"/>
      <c r="CM1067" s="581"/>
      <c r="CN1067" s="581"/>
      <c r="CO1067" s="581"/>
      <c r="CP1067" s="581"/>
      <c r="CQ1067" s="581"/>
      <c r="CR1067" s="581"/>
      <c r="CS1067" s="581"/>
      <c r="CT1067" s="581"/>
      <c r="CU1067" s="581"/>
      <c r="CV1067" s="581"/>
      <c r="CW1067" s="581"/>
      <c r="CX1067" s="581"/>
      <c r="CY1067" s="581"/>
      <c r="CZ1067" s="581"/>
      <c r="DA1067" s="581"/>
      <c r="DB1067" s="581"/>
      <c r="DC1067" s="581"/>
      <c r="DD1067" s="581"/>
      <c r="DE1067" s="581"/>
      <c r="DF1067" s="581"/>
      <c r="DG1067" s="581"/>
      <c r="DH1067" s="581"/>
      <c r="DI1067" s="581"/>
      <c r="DJ1067" s="581"/>
      <c r="DK1067" s="581"/>
      <c r="DL1067" s="581"/>
      <c r="DM1067" s="581"/>
      <c r="DN1067" s="581"/>
      <c r="DO1067" s="581"/>
      <c r="DP1067" s="581"/>
      <c r="DQ1067" s="581"/>
      <c r="DR1067" s="581"/>
      <c r="DS1067" s="581"/>
      <c r="DT1067" s="581"/>
      <c r="DU1067" s="581"/>
      <c r="DV1067" s="581"/>
      <c r="DW1067" s="581"/>
      <c r="DX1067" s="581"/>
      <c r="DY1067" s="581"/>
      <c r="DZ1067" s="581"/>
      <c r="EA1067" s="581"/>
      <c r="EB1067" s="581"/>
      <c r="EC1067" s="581"/>
      <c r="ED1067" s="581"/>
      <c r="EE1067" s="581"/>
      <c r="EF1067" s="581"/>
      <c r="EG1067" s="581"/>
      <c r="EH1067" s="581"/>
      <c r="EI1067" s="581"/>
      <c r="EJ1067" s="581"/>
      <c r="EK1067" s="581"/>
      <c r="EL1067" s="581"/>
      <c r="EM1067" s="581"/>
      <c r="EN1067" s="581"/>
      <c r="EO1067" s="581"/>
      <c r="EP1067" s="581"/>
      <c r="EQ1067" s="581"/>
      <c r="ER1067" s="581"/>
      <c r="ES1067" s="581"/>
      <c r="ET1067" s="581"/>
      <c r="EU1067" s="581"/>
      <c r="EV1067" s="581"/>
      <c r="EW1067" s="581"/>
      <c r="EX1067" s="581"/>
      <c r="EY1067" s="581"/>
      <c r="EZ1067" s="581"/>
      <c r="FA1067" s="581"/>
      <c r="FB1067" s="581"/>
      <c r="FC1067" s="581"/>
      <c r="FD1067" s="581"/>
      <c r="FE1067" s="581"/>
    </row>
    <row r="1068" spans="1:161">
      <c r="A1068" s="581"/>
      <c r="B1068" s="581"/>
      <c r="C1068" s="581"/>
      <c r="D1068" s="581"/>
      <c r="E1068" s="581"/>
      <c r="F1068" s="581"/>
      <c r="G1068" s="581"/>
      <c r="H1068" s="581"/>
      <c r="I1068" s="581"/>
      <c r="J1068" s="581"/>
      <c r="K1068" s="581"/>
      <c r="L1068" s="581"/>
      <c r="M1068" s="581"/>
      <c r="N1068" s="581"/>
      <c r="O1068" s="581"/>
      <c r="P1068" s="581"/>
      <c r="Q1068" s="581"/>
      <c r="R1068" s="581"/>
      <c r="S1068" s="581"/>
      <c r="T1068" s="581"/>
      <c r="U1068" s="581"/>
      <c r="V1068" s="581"/>
      <c r="W1068" s="581"/>
      <c r="X1068" s="581"/>
      <c r="Y1068" s="581"/>
      <c r="Z1068" s="581"/>
      <c r="AA1068" s="581"/>
      <c r="AB1068" s="581"/>
      <c r="AC1068" s="581"/>
      <c r="AD1068" s="581"/>
      <c r="AE1068" s="581"/>
      <c r="AF1068" s="581"/>
      <c r="AG1068" s="581"/>
      <c r="AH1068" s="581"/>
      <c r="AI1068" s="581"/>
      <c r="AJ1068" s="581"/>
      <c r="AK1068" s="581"/>
      <c r="AL1068" s="581"/>
      <c r="AM1068" s="581"/>
      <c r="AN1068" s="581"/>
      <c r="AO1068" s="581"/>
      <c r="AP1068" s="581"/>
      <c r="AQ1068" s="581"/>
      <c r="AR1068" s="581"/>
      <c r="AS1068" s="581"/>
      <c r="AT1068" s="581"/>
      <c r="AU1068" s="581"/>
      <c r="AV1068" s="581"/>
      <c r="AW1068" s="581"/>
      <c r="AX1068" s="581"/>
      <c r="AY1068" s="581"/>
      <c r="AZ1068" s="581"/>
      <c r="BA1068" s="581"/>
      <c r="BB1068" s="581"/>
      <c r="BC1068" s="581"/>
      <c r="BD1068" s="581"/>
      <c r="BE1068" s="581"/>
      <c r="BF1068" s="581"/>
      <c r="BG1068" s="581"/>
      <c r="BH1068" s="581"/>
      <c r="BI1068" s="581"/>
      <c r="BJ1068" s="581"/>
      <c r="BK1068" s="581"/>
      <c r="BL1068" s="581"/>
      <c r="BM1068" s="581"/>
      <c r="BN1068" s="581"/>
      <c r="BO1068" s="581"/>
      <c r="BP1068" s="581"/>
      <c r="BQ1068" s="581"/>
      <c r="BR1068" s="581"/>
      <c r="BS1068" s="581"/>
      <c r="BT1068" s="581"/>
      <c r="BU1068" s="581"/>
      <c r="BV1068" s="581"/>
      <c r="BW1068" s="581"/>
      <c r="BX1068" s="581"/>
      <c r="BY1068" s="581"/>
      <c r="BZ1068" s="581"/>
      <c r="CA1068" s="581"/>
      <c r="CB1068" s="581"/>
      <c r="CC1068" s="581"/>
      <c r="CD1068" s="581"/>
      <c r="CE1068" s="581"/>
      <c r="CF1068" s="581"/>
      <c r="CG1068" s="581"/>
      <c r="CH1068" s="581"/>
      <c r="CI1068" s="581"/>
      <c r="CJ1068" s="581"/>
      <c r="CK1068" s="581"/>
      <c r="CL1068" s="581"/>
      <c r="CM1068" s="581"/>
      <c r="CN1068" s="581"/>
      <c r="CO1068" s="581"/>
      <c r="CP1068" s="581"/>
      <c r="CQ1068" s="581"/>
      <c r="CR1068" s="581"/>
      <c r="CS1068" s="581"/>
      <c r="CT1068" s="581"/>
      <c r="CU1068" s="581"/>
      <c r="CV1068" s="581"/>
      <c r="CW1068" s="581"/>
      <c r="CX1068" s="581"/>
      <c r="CY1068" s="581"/>
      <c r="CZ1068" s="581"/>
      <c r="DA1068" s="581"/>
      <c r="DB1068" s="581"/>
      <c r="DC1068" s="581"/>
      <c r="DD1068" s="581"/>
      <c r="DE1068" s="581"/>
      <c r="DF1068" s="581"/>
      <c r="DG1068" s="581"/>
      <c r="DH1068" s="581"/>
      <c r="DI1068" s="581"/>
      <c r="DJ1068" s="581"/>
      <c r="DK1068" s="581"/>
      <c r="DL1068" s="581"/>
      <c r="DM1068" s="581"/>
      <c r="DN1068" s="581"/>
      <c r="DO1068" s="581"/>
      <c r="DP1068" s="581"/>
      <c r="DQ1068" s="581"/>
      <c r="DR1068" s="581"/>
      <c r="DS1068" s="581"/>
      <c r="DT1068" s="581"/>
      <c r="DU1068" s="581"/>
      <c r="DV1068" s="581"/>
      <c r="DW1068" s="581"/>
      <c r="DX1068" s="581"/>
      <c r="DY1068" s="581"/>
      <c r="DZ1068" s="581"/>
      <c r="EA1068" s="581"/>
      <c r="EB1068" s="581"/>
      <c r="EC1068" s="581"/>
      <c r="ED1068" s="581"/>
      <c r="EE1068" s="581"/>
      <c r="EF1068" s="581"/>
      <c r="EG1068" s="581"/>
      <c r="EH1068" s="581"/>
      <c r="EI1068" s="581"/>
      <c r="EJ1068" s="581"/>
      <c r="EK1068" s="581"/>
      <c r="EL1068" s="581"/>
      <c r="EM1068" s="581"/>
      <c r="EN1068" s="581"/>
      <c r="EO1068" s="581"/>
      <c r="EP1068" s="581"/>
      <c r="EQ1068" s="581"/>
      <c r="ER1068" s="581"/>
      <c r="ES1068" s="581"/>
      <c r="ET1068" s="581"/>
      <c r="EU1068" s="581"/>
      <c r="EV1068" s="581"/>
      <c r="EW1068" s="581"/>
      <c r="EX1068" s="581"/>
      <c r="EY1068" s="581"/>
      <c r="EZ1068" s="581"/>
      <c r="FA1068" s="581"/>
      <c r="FB1068" s="581"/>
      <c r="FC1068" s="581"/>
      <c r="FD1068" s="581"/>
      <c r="FE1068" s="581"/>
    </row>
    <row r="1069" spans="1:161">
      <c r="A1069" s="581"/>
      <c r="B1069" s="581"/>
      <c r="C1069" s="581"/>
      <c r="D1069" s="581"/>
      <c r="E1069" s="581"/>
      <c r="F1069" s="581"/>
      <c r="G1069" s="581"/>
      <c r="H1069" s="581"/>
      <c r="I1069" s="581"/>
      <c r="J1069" s="581"/>
      <c r="K1069" s="581"/>
      <c r="L1069" s="581"/>
      <c r="M1069" s="581"/>
      <c r="N1069" s="581"/>
      <c r="O1069" s="581"/>
      <c r="P1069" s="581"/>
      <c r="Q1069" s="581"/>
      <c r="R1069" s="581"/>
      <c r="S1069" s="581"/>
      <c r="T1069" s="581"/>
      <c r="U1069" s="581"/>
      <c r="V1069" s="581"/>
      <c r="W1069" s="581"/>
      <c r="X1069" s="581"/>
      <c r="Y1069" s="581"/>
      <c r="Z1069" s="581"/>
      <c r="AA1069" s="581"/>
      <c r="AB1069" s="581"/>
      <c r="AC1069" s="581"/>
      <c r="AD1069" s="581"/>
      <c r="AE1069" s="581"/>
      <c r="AF1069" s="581"/>
      <c r="AG1069" s="581"/>
      <c r="AH1069" s="581"/>
      <c r="AI1069" s="581"/>
      <c r="AJ1069" s="581"/>
      <c r="AK1069" s="581"/>
      <c r="AL1069" s="581"/>
      <c r="AM1069" s="581"/>
      <c r="AN1069" s="581"/>
      <c r="AO1069" s="581"/>
      <c r="AP1069" s="581"/>
      <c r="AQ1069" s="581"/>
      <c r="AR1069" s="581"/>
      <c r="AS1069" s="581"/>
      <c r="AT1069" s="581"/>
      <c r="AU1069" s="581"/>
      <c r="AV1069" s="581"/>
      <c r="AW1069" s="581"/>
      <c r="AX1069" s="581"/>
      <c r="AY1069" s="581"/>
      <c r="AZ1069" s="581"/>
      <c r="BA1069" s="581"/>
      <c r="BB1069" s="581"/>
      <c r="BC1069" s="581"/>
      <c r="BD1069" s="581"/>
      <c r="BE1069" s="581"/>
      <c r="BF1069" s="581"/>
      <c r="BG1069" s="581"/>
      <c r="BH1069" s="581"/>
      <c r="BI1069" s="581"/>
      <c r="BJ1069" s="581"/>
      <c r="BK1069" s="581"/>
      <c r="BL1069" s="581"/>
      <c r="BM1069" s="581"/>
      <c r="BN1069" s="581"/>
      <c r="BO1069" s="581"/>
      <c r="BP1069" s="581"/>
      <c r="BQ1069" s="581"/>
      <c r="BR1069" s="581"/>
      <c r="BS1069" s="581"/>
      <c r="BT1069" s="581"/>
      <c r="BU1069" s="581"/>
      <c r="BV1069" s="581"/>
      <c r="BW1069" s="581"/>
      <c r="BX1069" s="581"/>
      <c r="BY1069" s="581"/>
      <c r="BZ1069" s="581"/>
      <c r="CA1069" s="581"/>
      <c r="CB1069" s="581"/>
      <c r="CC1069" s="581"/>
      <c r="CD1069" s="581"/>
      <c r="CE1069" s="581"/>
      <c r="CF1069" s="581"/>
      <c r="CG1069" s="581"/>
      <c r="CH1069" s="581"/>
      <c r="CI1069" s="581"/>
      <c r="CJ1069" s="581"/>
      <c r="CK1069" s="581"/>
      <c r="CL1069" s="581"/>
      <c r="CM1069" s="581"/>
      <c r="CN1069" s="581"/>
      <c r="CO1069" s="581"/>
      <c r="CP1069" s="581"/>
      <c r="CQ1069" s="581"/>
      <c r="CR1069" s="581"/>
      <c r="CS1069" s="581"/>
      <c r="CT1069" s="581"/>
      <c r="CU1069" s="581"/>
      <c r="CV1069" s="581"/>
      <c r="CW1069" s="581"/>
      <c r="CX1069" s="581"/>
      <c r="CY1069" s="581"/>
      <c r="CZ1069" s="581"/>
      <c r="DA1069" s="581"/>
      <c r="DB1069" s="581"/>
      <c r="DC1069" s="581"/>
      <c r="DD1069" s="581"/>
      <c r="DE1069" s="581"/>
      <c r="DF1069" s="581"/>
      <c r="DG1069" s="581"/>
      <c r="DH1069" s="581"/>
      <c r="DI1069" s="581"/>
      <c r="DJ1069" s="581"/>
      <c r="DK1069" s="581"/>
      <c r="DL1069" s="581"/>
      <c r="DM1069" s="581"/>
      <c r="DN1069" s="581"/>
      <c r="DO1069" s="581"/>
      <c r="DP1069" s="581"/>
      <c r="DQ1069" s="581"/>
      <c r="DR1069" s="581"/>
      <c r="DS1069" s="581"/>
      <c r="DT1069" s="581"/>
      <c r="DU1069" s="581"/>
      <c r="DV1069" s="581"/>
      <c r="DW1069" s="581"/>
      <c r="DX1069" s="581"/>
      <c r="DY1069" s="581"/>
      <c r="DZ1069" s="581"/>
      <c r="EA1069" s="581"/>
      <c r="EB1069" s="581"/>
      <c r="EC1069" s="581"/>
      <c r="ED1069" s="581"/>
      <c r="EE1069" s="581"/>
      <c r="EF1069" s="581"/>
      <c r="EG1069" s="581"/>
      <c r="EH1069" s="581"/>
      <c r="EI1069" s="581"/>
      <c r="EJ1069" s="581"/>
      <c r="EK1069" s="581"/>
      <c r="EL1069" s="581"/>
      <c r="EM1069" s="581"/>
      <c r="EN1069" s="581"/>
      <c r="EO1069" s="581"/>
      <c r="EP1069" s="581"/>
      <c r="EQ1069" s="581"/>
      <c r="ER1069" s="581"/>
      <c r="ES1069" s="581"/>
      <c r="ET1069" s="581"/>
      <c r="EU1069" s="581"/>
      <c r="EV1069" s="581"/>
      <c r="EW1069" s="581"/>
      <c r="EX1069" s="581"/>
      <c r="EY1069" s="581"/>
      <c r="EZ1069" s="581"/>
      <c r="FA1069" s="581"/>
      <c r="FB1069" s="581"/>
      <c r="FC1069" s="581"/>
      <c r="FD1069" s="581"/>
      <c r="FE1069" s="581"/>
    </row>
    <row r="1070" spans="1:161">
      <c r="A1070" s="581"/>
      <c r="B1070" s="581"/>
      <c r="C1070" s="581"/>
      <c r="D1070" s="581"/>
      <c r="E1070" s="581"/>
      <c r="F1070" s="581"/>
      <c r="G1070" s="581"/>
      <c r="H1070" s="581"/>
      <c r="I1070" s="581"/>
      <c r="J1070" s="581"/>
      <c r="K1070" s="581"/>
      <c r="L1070" s="581"/>
      <c r="M1070" s="581"/>
      <c r="N1070" s="581"/>
      <c r="O1070" s="581"/>
      <c r="P1070" s="581"/>
      <c r="Q1070" s="581"/>
      <c r="R1070" s="581"/>
      <c r="S1070" s="581"/>
      <c r="T1070" s="581"/>
      <c r="U1070" s="581"/>
      <c r="V1070" s="581"/>
      <c r="W1070" s="581"/>
      <c r="X1070" s="581"/>
      <c r="Y1070" s="581"/>
      <c r="Z1070" s="581"/>
      <c r="AA1070" s="581"/>
      <c r="AB1070" s="581"/>
      <c r="AC1070" s="581"/>
      <c r="AD1070" s="581"/>
      <c r="AE1070" s="581"/>
      <c r="AF1070" s="581"/>
      <c r="AG1070" s="581"/>
      <c r="AH1070" s="581"/>
      <c r="AI1070" s="581"/>
      <c r="AJ1070" s="581"/>
      <c r="AK1070" s="581"/>
      <c r="AL1070" s="581"/>
      <c r="AM1070" s="581"/>
      <c r="AN1070" s="581"/>
      <c r="AO1070" s="581"/>
      <c r="AP1070" s="581"/>
      <c r="AQ1070" s="581"/>
      <c r="AR1070" s="581"/>
      <c r="AS1070" s="581"/>
      <c r="AT1070" s="581"/>
      <c r="AU1070" s="581"/>
      <c r="AV1070" s="581"/>
      <c r="AW1070" s="581"/>
      <c r="AX1070" s="581"/>
      <c r="AY1070" s="581"/>
      <c r="AZ1070" s="581"/>
      <c r="BA1070" s="581"/>
      <c r="BB1070" s="581"/>
      <c r="BC1070" s="581"/>
      <c r="BD1070" s="581"/>
      <c r="BE1070" s="581"/>
      <c r="BF1070" s="581"/>
      <c r="BG1070" s="581"/>
      <c r="BH1070" s="581"/>
      <c r="BI1070" s="581"/>
      <c r="BJ1070" s="581"/>
      <c r="BK1070" s="581"/>
      <c r="BL1070" s="581"/>
      <c r="BM1070" s="581"/>
      <c r="BN1070" s="581"/>
      <c r="BO1070" s="581"/>
      <c r="BP1070" s="581"/>
      <c r="BQ1070" s="581"/>
      <c r="BR1070" s="581"/>
      <c r="BS1070" s="581"/>
      <c r="BT1070" s="581"/>
      <c r="BU1070" s="581"/>
      <c r="BV1070" s="581"/>
      <c r="BW1070" s="581"/>
      <c r="BX1070" s="581"/>
      <c r="BY1070" s="581"/>
      <c r="BZ1070" s="581"/>
      <c r="CA1070" s="581"/>
      <c r="CB1070" s="581"/>
      <c r="CC1070" s="581"/>
      <c r="CD1070" s="581"/>
      <c r="CE1070" s="581"/>
      <c r="CF1070" s="581"/>
      <c r="CG1070" s="581"/>
      <c r="CH1070" s="581"/>
      <c r="CI1070" s="581"/>
      <c r="CJ1070" s="581"/>
      <c r="CK1070" s="581"/>
      <c r="CL1070" s="581"/>
      <c r="CM1070" s="581"/>
      <c r="CN1070" s="581"/>
      <c r="CO1070" s="581"/>
      <c r="CP1070" s="581"/>
      <c r="CQ1070" s="581"/>
      <c r="CR1070" s="581"/>
      <c r="CS1070" s="581"/>
      <c r="CT1070" s="581"/>
      <c r="CU1070" s="581"/>
      <c r="CV1070" s="581"/>
      <c r="CW1070" s="581"/>
      <c r="CX1070" s="581"/>
      <c r="CY1070" s="581"/>
      <c r="CZ1070" s="581"/>
      <c r="DA1070" s="581"/>
      <c r="DB1070" s="581"/>
      <c r="DC1070" s="581"/>
      <c r="DD1070" s="581"/>
      <c r="DE1070" s="581"/>
      <c r="DF1070" s="581"/>
      <c r="DG1070" s="581"/>
      <c r="DH1070" s="581"/>
      <c r="DI1070" s="581"/>
      <c r="DJ1070" s="581"/>
      <c r="DK1070" s="581"/>
      <c r="DL1070" s="581"/>
      <c r="DM1070" s="581"/>
      <c r="DN1070" s="581"/>
      <c r="DO1070" s="581"/>
      <c r="DP1070" s="581"/>
      <c r="DQ1070" s="581"/>
      <c r="DR1070" s="581"/>
      <c r="DS1070" s="581"/>
      <c r="DT1070" s="581"/>
      <c r="DU1070" s="581"/>
      <c r="DV1070" s="581"/>
      <c r="DW1070" s="581"/>
      <c r="DX1070" s="581"/>
      <c r="DY1070" s="581"/>
      <c r="DZ1070" s="581"/>
      <c r="EA1070" s="581"/>
      <c r="EB1070" s="581"/>
      <c r="EC1070" s="581"/>
      <c r="ED1070" s="581"/>
      <c r="EE1070" s="581"/>
      <c r="EF1070" s="581"/>
      <c r="EG1070" s="581"/>
      <c r="EH1070" s="581"/>
      <c r="EI1070" s="581"/>
      <c r="EJ1070" s="581"/>
      <c r="EK1070" s="581"/>
      <c r="EL1070" s="581"/>
      <c r="EM1070" s="581"/>
      <c r="EN1070" s="581"/>
      <c r="EO1070" s="581"/>
      <c r="EP1070" s="581"/>
      <c r="EQ1070" s="581"/>
      <c r="ER1070" s="581"/>
      <c r="ES1070" s="581"/>
      <c r="ET1070" s="581"/>
      <c r="EU1070" s="581"/>
      <c r="EV1070" s="581"/>
      <c r="EW1070" s="581"/>
      <c r="EX1070" s="581"/>
      <c r="EY1070" s="581"/>
      <c r="EZ1070" s="581"/>
      <c r="FA1070" s="581"/>
      <c r="FB1070" s="581"/>
      <c r="FC1070" s="581"/>
      <c r="FD1070" s="581"/>
      <c r="FE1070" s="581"/>
    </row>
    <row r="1071" spans="1:161">
      <c r="A1071" s="581"/>
      <c r="B1071" s="581"/>
      <c r="C1071" s="581"/>
      <c r="D1071" s="581"/>
      <c r="E1071" s="581"/>
      <c r="F1071" s="581"/>
      <c r="G1071" s="581"/>
      <c r="H1071" s="581"/>
      <c r="I1071" s="581"/>
      <c r="J1071" s="581"/>
      <c r="K1071" s="581"/>
      <c r="L1071" s="581"/>
      <c r="M1071" s="581"/>
      <c r="N1071" s="581"/>
      <c r="O1071" s="581"/>
      <c r="P1071" s="581"/>
      <c r="Q1071" s="581"/>
      <c r="R1071" s="581"/>
      <c r="S1071" s="581"/>
      <c r="T1071" s="581"/>
      <c r="U1071" s="581"/>
      <c r="V1071" s="581"/>
      <c r="W1071" s="581"/>
      <c r="X1071" s="581"/>
      <c r="Y1071" s="581"/>
      <c r="Z1071" s="581"/>
      <c r="AA1071" s="581"/>
      <c r="AB1071" s="581"/>
      <c r="AC1071" s="581"/>
      <c r="AD1071" s="581"/>
      <c r="AE1071" s="581"/>
      <c r="AF1071" s="581"/>
      <c r="AG1071" s="581"/>
      <c r="AH1071" s="581"/>
      <c r="AI1071" s="581"/>
      <c r="AJ1071" s="581"/>
      <c r="AK1071" s="581"/>
      <c r="AL1071" s="581"/>
      <c r="AM1071" s="581"/>
      <c r="AN1071" s="581"/>
      <c r="AO1071" s="581"/>
      <c r="AP1071" s="581"/>
      <c r="AQ1071" s="581"/>
      <c r="AR1071" s="581"/>
      <c r="AS1071" s="581"/>
      <c r="AT1071" s="581"/>
      <c r="AU1071" s="581"/>
      <c r="AV1071" s="581"/>
      <c r="AW1071" s="581"/>
      <c r="AX1071" s="581"/>
      <c r="AY1071" s="581"/>
      <c r="AZ1071" s="581"/>
      <c r="BA1071" s="581"/>
      <c r="BB1071" s="581"/>
      <c r="BC1071" s="581"/>
      <c r="BD1071" s="581"/>
      <c r="BE1071" s="581"/>
      <c r="BF1071" s="581"/>
      <c r="BG1071" s="581"/>
      <c r="BH1071" s="581"/>
      <c r="BI1071" s="581"/>
      <c r="BJ1071" s="581"/>
      <c r="BK1071" s="581"/>
      <c r="BL1071" s="581"/>
      <c r="BM1071" s="581"/>
      <c r="BN1071" s="581"/>
      <c r="BO1071" s="581"/>
      <c r="BP1071" s="581"/>
      <c r="BQ1071" s="581"/>
      <c r="BR1071" s="581"/>
      <c r="BS1071" s="581"/>
      <c r="BT1071" s="581"/>
      <c r="BU1071" s="581"/>
      <c r="BV1071" s="581"/>
      <c r="BW1071" s="581"/>
      <c r="BX1071" s="581"/>
      <c r="BY1071" s="581"/>
      <c r="BZ1071" s="581"/>
      <c r="CA1071" s="581"/>
      <c r="CB1071" s="581"/>
      <c r="CC1071" s="581"/>
      <c r="CD1071" s="581"/>
      <c r="CE1071" s="581"/>
      <c r="CF1071" s="581"/>
      <c r="CG1071" s="581"/>
      <c r="CH1071" s="581"/>
      <c r="CI1071" s="581"/>
      <c r="CJ1071" s="581"/>
      <c r="CK1071" s="581"/>
      <c r="CL1071" s="581"/>
      <c r="CM1071" s="581"/>
      <c r="CN1071" s="581"/>
      <c r="CO1071" s="581"/>
      <c r="CP1071" s="581"/>
      <c r="CQ1071" s="581"/>
      <c r="CR1071" s="581"/>
      <c r="CS1071" s="581"/>
      <c r="CT1071" s="581"/>
      <c r="CU1071" s="581"/>
      <c r="CV1071" s="581"/>
      <c r="CW1071" s="581"/>
      <c r="CX1071" s="581"/>
      <c r="CY1071" s="581"/>
      <c r="CZ1071" s="581"/>
      <c r="DA1071" s="581"/>
      <c r="DB1071" s="581"/>
      <c r="DC1071" s="581"/>
      <c r="DD1071" s="581"/>
      <c r="DE1071" s="581"/>
      <c r="DF1071" s="581"/>
      <c r="DG1071" s="581"/>
      <c r="DH1071" s="581"/>
      <c r="DI1071" s="581"/>
      <c r="DJ1071" s="581"/>
      <c r="DK1071" s="581"/>
      <c r="DL1071" s="581"/>
      <c r="DM1071" s="581"/>
      <c r="DN1071" s="581"/>
      <c r="DO1071" s="581"/>
      <c r="DP1071" s="581"/>
      <c r="DQ1071" s="581"/>
      <c r="DR1071" s="581"/>
      <c r="DS1071" s="581"/>
      <c r="DT1071" s="581"/>
      <c r="DU1071" s="581"/>
      <c r="DV1071" s="581"/>
      <c r="DW1071" s="581"/>
      <c r="DX1071" s="581"/>
      <c r="DY1071" s="581"/>
      <c r="DZ1071" s="581"/>
      <c r="EA1071" s="581"/>
      <c r="EB1071" s="581"/>
      <c r="EC1071" s="581"/>
      <c r="ED1071" s="581"/>
      <c r="EE1071" s="581"/>
      <c r="EF1071" s="581"/>
      <c r="EG1071" s="581"/>
      <c r="EH1071" s="581"/>
      <c r="EI1071" s="581"/>
      <c r="EJ1071" s="581"/>
      <c r="EK1071" s="581"/>
      <c r="EL1071" s="581"/>
      <c r="EM1071" s="581"/>
      <c r="EN1071" s="581"/>
      <c r="EO1071" s="581"/>
      <c r="EP1071" s="581"/>
      <c r="EQ1071" s="581"/>
      <c r="ER1071" s="581"/>
      <c r="ES1071" s="581"/>
      <c r="ET1071" s="581"/>
      <c r="EU1071" s="581"/>
      <c r="EV1071" s="581"/>
      <c r="EW1071" s="581"/>
      <c r="EX1071" s="581"/>
      <c r="EY1071" s="581"/>
      <c r="EZ1071" s="581"/>
      <c r="FA1071" s="581"/>
      <c r="FB1071" s="581"/>
      <c r="FC1071" s="581"/>
      <c r="FD1071" s="581"/>
      <c r="FE1071" s="581"/>
    </row>
    <row r="1072" spans="1:161">
      <c r="A1072" s="581"/>
      <c r="B1072" s="581"/>
      <c r="C1072" s="581"/>
      <c r="D1072" s="581"/>
      <c r="E1072" s="581"/>
      <c r="F1072" s="581"/>
      <c r="G1072" s="581"/>
      <c r="H1072" s="581"/>
      <c r="I1072" s="581"/>
      <c r="J1072" s="581"/>
      <c r="K1072" s="581"/>
      <c r="L1072" s="581"/>
      <c r="M1072" s="581"/>
      <c r="N1072" s="581"/>
      <c r="O1072" s="581"/>
      <c r="P1072" s="581"/>
      <c r="Q1072" s="581"/>
      <c r="R1072" s="581"/>
      <c r="S1072" s="581"/>
      <c r="T1072" s="581"/>
      <c r="U1072" s="581"/>
      <c r="V1072" s="581"/>
      <c r="W1072" s="581"/>
      <c r="X1072" s="581"/>
      <c r="Y1072" s="581"/>
      <c r="Z1072" s="581"/>
      <c r="AA1072" s="581"/>
      <c r="AB1072" s="581"/>
      <c r="AC1072" s="581"/>
      <c r="AD1072" s="581"/>
      <c r="AE1072" s="581"/>
      <c r="AF1072" s="581"/>
      <c r="AG1072" s="581"/>
      <c r="AH1072" s="581"/>
      <c r="AI1072" s="581"/>
      <c r="AJ1072" s="581"/>
      <c r="AK1072" s="581"/>
      <c r="AL1072" s="581"/>
      <c r="AM1072" s="581"/>
      <c r="AN1072" s="581"/>
      <c r="AO1072" s="581"/>
      <c r="AP1072" s="581"/>
      <c r="AQ1072" s="581"/>
      <c r="AR1072" s="581"/>
      <c r="AS1072" s="581"/>
      <c r="AT1072" s="581"/>
      <c r="AU1072" s="581"/>
      <c r="AV1072" s="581"/>
      <c r="AW1072" s="581"/>
      <c r="AX1072" s="581"/>
      <c r="AY1072" s="581"/>
      <c r="AZ1072" s="581"/>
      <c r="BA1072" s="581"/>
      <c r="BB1072" s="581"/>
      <c r="BC1072" s="581"/>
      <c r="BD1072" s="581"/>
      <c r="BE1072" s="581"/>
      <c r="BF1072" s="581"/>
      <c r="BG1072" s="581"/>
      <c r="BH1072" s="581"/>
      <c r="BI1072" s="581"/>
      <c r="BJ1072" s="581"/>
      <c r="BK1072" s="581"/>
      <c r="BL1072" s="581"/>
      <c r="BM1072" s="581"/>
      <c r="BN1072" s="581"/>
      <c r="BO1072" s="581"/>
      <c r="BP1072" s="581"/>
      <c r="BQ1072" s="581"/>
      <c r="BR1072" s="581"/>
      <c r="BS1072" s="581"/>
      <c r="BT1072" s="581"/>
      <c r="BU1072" s="581"/>
      <c r="BV1072" s="581"/>
      <c r="BW1072" s="581"/>
      <c r="BX1072" s="581"/>
      <c r="BY1072" s="581"/>
      <c r="BZ1072" s="581"/>
      <c r="CA1072" s="581"/>
      <c r="CB1072" s="581"/>
      <c r="CC1072" s="581"/>
      <c r="CD1072" s="581"/>
      <c r="CE1072" s="581"/>
      <c r="CF1072" s="581"/>
      <c r="CG1072" s="581"/>
      <c r="CH1072" s="581"/>
      <c r="CI1072" s="581"/>
      <c r="CJ1072" s="581"/>
      <c r="CK1072" s="581"/>
      <c r="CL1072" s="581"/>
      <c r="CM1072" s="581"/>
      <c r="CN1072" s="581"/>
      <c r="CO1072" s="581"/>
      <c r="CP1072" s="581"/>
      <c r="CQ1072" s="581"/>
      <c r="CR1072" s="581"/>
      <c r="CS1072" s="581"/>
      <c r="CT1072" s="581"/>
      <c r="CU1072" s="581"/>
      <c r="CV1072" s="581"/>
      <c r="CW1072" s="581"/>
      <c r="CX1072" s="581"/>
      <c r="CY1072" s="581"/>
      <c r="CZ1072" s="581"/>
      <c r="DA1072" s="581"/>
      <c r="DB1072" s="581"/>
      <c r="DC1072" s="581"/>
      <c r="DD1072" s="581"/>
      <c r="DE1072" s="581"/>
      <c r="DF1072" s="581"/>
      <c r="DG1072" s="581"/>
      <c r="DH1072" s="581"/>
      <c r="DI1072" s="581"/>
      <c r="DJ1072" s="581"/>
      <c r="DK1072" s="581"/>
      <c r="DL1072" s="581"/>
      <c r="DM1072" s="581"/>
      <c r="DN1072" s="581"/>
      <c r="DO1072" s="581"/>
      <c r="DP1072" s="581"/>
      <c r="DQ1072" s="581"/>
      <c r="DR1072" s="581"/>
      <c r="DS1072" s="581"/>
      <c r="DT1072" s="581"/>
      <c r="DU1072" s="581"/>
      <c r="DV1072" s="581"/>
      <c r="DW1072" s="581"/>
      <c r="DX1072" s="581"/>
      <c r="DY1072" s="581"/>
      <c r="DZ1072" s="581"/>
      <c r="EA1072" s="581"/>
      <c r="EB1072" s="581"/>
      <c r="EC1072" s="581"/>
      <c r="ED1072" s="581"/>
      <c r="EE1072" s="581"/>
      <c r="EF1072" s="581"/>
      <c r="EG1072" s="581"/>
      <c r="EH1072" s="581"/>
      <c r="EI1072" s="581"/>
      <c r="EJ1072" s="581"/>
      <c r="EK1072" s="581"/>
      <c r="EL1072" s="581"/>
      <c r="EM1072" s="581"/>
      <c r="EN1072" s="581"/>
      <c r="EO1072" s="581"/>
      <c r="EP1072" s="581"/>
      <c r="EQ1072" s="581"/>
      <c r="ER1072" s="581"/>
      <c r="ES1072" s="581"/>
      <c r="ET1072" s="581"/>
      <c r="EU1072" s="581"/>
      <c r="EV1072" s="581"/>
      <c r="EW1072" s="581"/>
      <c r="EX1072" s="581"/>
      <c r="EY1072" s="581"/>
      <c r="EZ1072" s="581"/>
      <c r="FA1072" s="581"/>
      <c r="FB1072" s="581"/>
      <c r="FC1072" s="581"/>
      <c r="FD1072" s="581"/>
      <c r="FE1072" s="581"/>
    </row>
    <row r="1073" spans="1:161">
      <c r="A1073" s="581"/>
      <c r="B1073" s="581"/>
      <c r="C1073" s="581"/>
      <c r="D1073" s="581"/>
      <c r="E1073" s="581"/>
      <c r="F1073" s="581"/>
      <c r="G1073" s="581"/>
      <c r="H1073" s="581"/>
      <c r="I1073" s="581"/>
      <c r="J1073" s="581"/>
      <c r="K1073" s="581"/>
      <c r="L1073" s="581"/>
      <c r="M1073" s="581"/>
      <c r="N1073" s="581"/>
      <c r="O1073" s="581"/>
      <c r="P1073" s="581"/>
      <c r="Q1073" s="581"/>
      <c r="R1073" s="581"/>
      <c r="S1073" s="581"/>
      <c r="T1073" s="581"/>
      <c r="U1073" s="581"/>
      <c r="V1073" s="581"/>
      <c r="W1073" s="581"/>
      <c r="X1073" s="581"/>
      <c r="Y1073" s="581"/>
      <c r="Z1073" s="581"/>
      <c r="AA1073" s="581"/>
      <c r="AB1073" s="581"/>
      <c r="AC1073" s="581"/>
      <c r="AD1073" s="581"/>
      <c r="AE1073" s="581"/>
      <c r="AF1073" s="581"/>
      <c r="AG1073" s="581"/>
      <c r="AH1073" s="581"/>
      <c r="AI1073" s="581"/>
      <c r="AJ1073" s="581"/>
      <c r="AK1073" s="581"/>
      <c r="AL1073" s="581"/>
      <c r="AM1073" s="581"/>
      <c r="AN1073" s="581"/>
      <c r="AO1073" s="581"/>
      <c r="AP1073" s="581"/>
      <c r="AQ1073" s="581"/>
      <c r="AR1073" s="581"/>
      <c r="AS1073" s="581"/>
      <c r="AT1073" s="581"/>
      <c r="AU1073" s="581"/>
      <c r="AV1073" s="581"/>
      <c r="AW1073" s="581"/>
      <c r="AX1073" s="581"/>
      <c r="AY1073" s="581"/>
      <c r="AZ1073" s="581"/>
      <c r="BA1073" s="581"/>
      <c r="BB1073" s="581"/>
      <c r="BC1073" s="581"/>
      <c r="BD1073" s="581"/>
      <c r="BE1073" s="581"/>
      <c r="BF1073" s="581"/>
      <c r="BG1073" s="581"/>
      <c r="BH1073" s="581"/>
      <c r="BI1073" s="581"/>
      <c r="BJ1073" s="581"/>
      <c r="BK1073" s="581"/>
      <c r="BL1073" s="581"/>
      <c r="BM1073" s="581"/>
      <c r="BN1073" s="581"/>
      <c r="BO1073" s="581"/>
      <c r="BP1073" s="581"/>
      <c r="BQ1073" s="581"/>
      <c r="BR1073" s="581"/>
      <c r="BS1073" s="581"/>
      <c r="BT1073" s="581"/>
      <c r="BU1073" s="581"/>
      <c r="BV1073" s="581"/>
      <c r="BW1073" s="581"/>
      <c r="BX1073" s="581"/>
      <c r="BY1073" s="581"/>
      <c r="BZ1073" s="581"/>
      <c r="CA1073" s="581"/>
      <c r="CB1073" s="581"/>
      <c r="CC1073" s="581"/>
      <c r="CD1073" s="581"/>
      <c r="CE1073" s="581"/>
      <c r="CF1073" s="581"/>
      <c r="CG1073" s="581"/>
      <c r="CH1073" s="581"/>
      <c r="CI1073" s="581"/>
      <c r="CJ1073" s="581"/>
      <c r="CK1073" s="581"/>
      <c r="CL1073" s="581"/>
      <c r="CM1073" s="581"/>
      <c r="CN1073" s="581"/>
      <c r="CO1073" s="581"/>
      <c r="CP1073" s="581"/>
      <c r="CQ1073" s="581"/>
      <c r="CR1073" s="581"/>
      <c r="CS1073" s="581"/>
      <c r="CT1073" s="581"/>
      <c r="CU1073" s="581"/>
      <c r="CV1073" s="581"/>
      <c r="CW1073" s="581"/>
      <c r="CX1073" s="581"/>
      <c r="CY1073" s="581"/>
      <c r="CZ1073" s="581"/>
      <c r="DA1073" s="581"/>
      <c r="DB1073" s="581"/>
      <c r="DC1073" s="581"/>
      <c r="DD1073" s="581"/>
      <c r="DE1073" s="581"/>
      <c r="DF1073" s="581"/>
      <c r="DG1073" s="581"/>
      <c r="DH1073" s="581"/>
      <c r="DI1073" s="581"/>
      <c r="DJ1073" s="581"/>
      <c r="DK1073" s="581"/>
      <c r="DL1073" s="581"/>
      <c r="DM1073" s="581"/>
      <c r="DN1073" s="581"/>
      <c r="DO1073" s="581"/>
      <c r="DP1073" s="581"/>
      <c r="DQ1073" s="581"/>
      <c r="DR1073" s="581"/>
      <c r="DS1073" s="581"/>
      <c r="DT1073" s="581"/>
      <c r="DU1073" s="581"/>
      <c r="DV1073" s="581"/>
      <c r="DW1073" s="581"/>
      <c r="DX1073" s="581"/>
      <c r="DY1073" s="581"/>
      <c r="DZ1073" s="581"/>
      <c r="EA1073" s="581"/>
      <c r="EB1073" s="581"/>
      <c r="EC1073" s="581"/>
      <c r="ED1073" s="581"/>
      <c r="EE1073" s="581"/>
      <c r="EF1073" s="581"/>
      <c r="EG1073" s="581"/>
      <c r="EH1073" s="581"/>
      <c r="EI1073" s="581"/>
      <c r="EJ1073" s="581"/>
      <c r="EK1073" s="581"/>
      <c r="EL1073" s="581"/>
      <c r="EM1073" s="581"/>
      <c r="EN1073" s="581"/>
      <c r="EO1073" s="581"/>
      <c r="EP1073" s="581"/>
      <c r="EQ1073" s="581"/>
      <c r="ER1073" s="581"/>
      <c r="ES1073" s="581"/>
      <c r="ET1073" s="581"/>
      <c r="EU1073" s="581"/>
      <c r="EV1073" s="581"/>
      <c r="EW1073" s="581"/>
      <c r="EX1073" s="581"/>
      <c r="EY1073" s="581"/>
      <c r="EZ1073" s="581"/>
      <c r="FA1073" s="581"/>
      <c r="FB1073" s="581"/>
      <c r="FC1073" s="581"/>
      <c r="FD1073" s="581"/>
      <c r="FE1073" s="581"/>
    </row>
    <row r="1074" spans="1:161">
      <c r="A1074" s="581"/>
      <c r="B1074" s="581"/>
      <c r="C1074" s="581"/>
      <c r="D1074" s="581"/>
      <c r="E1074" s="581"/>
      <c r="F1074" s="581"/>
      <c r="G1074" s="581"/>
      <c r="H1074" s="581"/>
      <c r="I1074" s="581"/>
      <c r="J1074" s="581"/>
      <c r="K1074" s="581"/>
      <c r="L1074" s="581"/>
      <c r="M1074" s="581"/>
      <c r="N1074" s="581"/>
      <c r="O1074" s="581"/>
      <c r="P1074" s="581"/>
      <c r="Q1074" s="581"/>
      <c r="R1074" s="581"/>
      <c r="S1074" s="581"/>
      <c r="T1074" s="581"/>
      <c r="U1074" s="581"/>
      <c r="V1074" s="581"/>
      <c r="W1074" s="581"/>
      <c r="X1074" s="581"/>
      <c r="Y1074" s="581"/>
      <c r="Z1074" s="581"/>
      <c r="AA1074" s="581"/>
      <c r="AB1074" s="581"/>
      <c r="AC1074" s="581"/>
      <c r="AD1074" s="581"/>
      <c r="AE1074" s="581"/>
      <c r="AF1074" s="581"/>
      <c r="AG1074" s="581"/>
      <c r="AH1074" s="581"/>
      <c r="AI1074" s="581"/>
      <c r="AJ1074" s="581"/>
      <c r="AK1074" s="581"/>
      <c r="AL1074" s="581"/>
      <c r="AM1074" s="581"/>
      <c r="AN1074" s="581"/>
      <c r="AO1074" s="581"/>
      <c r="AP1074" s="581"/>
      <c r="AQ1074" s="581"/>
      <c r="AR1074" s="581"/>
      <c r="AS1074" s="581"/>
      <c r="AT1074" s="581"/>
      <c r="AU1074" s="581"/>
      <c r="AV1074" s="581"/>
      <c r="AW1074" s="581"/>
      <c r="AX1074" s="581"/>
      <c r="AY1074" s="581"/>
      <c r="AZ1074" s="581"/>
      <c r="BA1074" s="581"/>
      <c r="BB1074" s="581"/>
      <c r="BC1074" s="581"/>
      <c r="BD1074" s="581"/>
      <c r="BE1074" s="581"/>
      <c r="BF1074" s="581"/>
      <c r="BG1074" s="581"/>
      <c r="BH1074" s="581"/>
      <c r="BI1074" s="581"/>
      <c r="BJ1074" s="581"/>
      <c r="BK1074" s="581"/>
      <c r="BL1074" s="581"/>
      <c r="BM1074" s="581"/>
      <c r="BN1074" s="581"/>
      <c r="BO1074" s="581"/>
      <c r="BP1074" s="581"/>
      <c r="BQ1074" s="581"/>
      <c r="BR1074" s="581"/>
      <c r="BS1074" s="581"/>
      <c r="BT1074" s="581"/>
      <c r="BU1074" s="581"/>
      <c r="BV1074" s="581"/>
      <c r="BW1074" s="581"/>
      <c r="BX1074" s="581"/>
      <c r="BY1074" s="581"/>
      <c r="BZ1074" s="581"/>
      <c r="CA1074" s="581"/>
      <c r="CB1074" s="581"/>
      <c r="CC1074" s="581"/>
      <c r="CD1074" s="581"/>
      <c r="CE1074" s="581"/>
      <c r="CF1074" s="581"/>
      <c r="CG1074" s="581"/>
      <c r="CH1074" s="581"/>
      <c r="CI1074" s="581"/>
      <c r="CJ1074" s="581"/>
      <c r="CK1074" s="581"/>
      <c r="CL1074" s="581"/>
      <c r="CM1074" s="581"/>
      <c r="CN1074" s="581"/>
      <c r="CO1074" s="581"/>
      <c r="CP1074" s="581"/>
      <c r="CQ1074" s="581"/>
      <c r="CR1074" s="581"/>
      <c r="CS1074" s="581"/>
      <c r="CT1074" s="581"/>
      <c r="CU1074" s="581"/>
      <c r="CV1074" s="581"/>
      <c r="CW1074" s="581"/>
      <c r="CX1074" s="581"/>
      <c r="CY1074" s="581"/>
      <c r="CZ1074" s="581"/>
      <c r="DA1074" s="581"/>
      <c r="DB1074" s="581"/>
      <c r="DC1074" s="581"/>
      <c r="DD1074" s="581"/>
      <c r="DE1074" s="581"/>
      <c r="DF1074" s="581"/>
      <c r="DG1074" s="581"/>
      <c r="DH1074" s="581"/>
      <c r="DI1074" s="581"/>
      <c r="DJ1074" s="581"/>
      <c r="DK1074" s="581"/>
      <c r="DL1074" s="581"/>
      <c r="DM1074" s="581"/>
      <c r="DN1074" s="581"/>
      <c r="DO1074" s="581"/>
      <c r="DP1074" s="581"/>
      <c r="DQ1074" s="581"/>
      <c r="DR1074" s="581"/>
      <c r="DS1074" s="581"/>
      <c r="DT1074" s="581"/>
      <c r="DU1074" s="581"/>
      <c r="DV1074" s="581"/>
      <c r="DW1074" s="581"/>
      <c r="DX1074" s="581"/>
      <c r="DY1074" s="581"/>
      <c r="DZ1074" s="581"/>
      <c r="EA1074" s="581"/>
      <c r="EB1074" s="581"/>
      <c r="EC1074" s="581"/>
      <c r="ED1074" s="581"/>
      <c r="EE1074" s="581"/>
      <c r="EF1074" s="581"/>
      <c r="EG1074" s="581"/>
      <c r="EH1074" s="581"/>
      <c r="EI1074" s="581"/>
      <c r="EJ1074" s="581"/>
      <c r="EK1074" s="581"/>
      <c r="EL1074" s="581"/>
      <c r="EM1074" s="581"/>
      <c r="EN1074" s="581"/>
      <c r="EO1074" s="581"/>
      <c r="EP1074" s="581"/>
      <c r="EQ1074" s="581"/>
      <c r="ER1074" s="581"/>
      <c r="ES1074" s="581"/>
      <c r="ET1074" s="581"/>
      <c r="EU1074" s="581"/>
      <c r="EV1074" s="581"/>
      <c r="EW1074" s="581"/>
      <c r="EX1074" s="581"/>
      <c r="EY1074" s="581"/>
      <c r="EZ1074" s="581"/>
      <c r="FA1074" s="581"/>
      <c r="FB1074" s="581"/>
      <c r="FC1074" s="581"/>
      <c r="FD1074" s="581"/>
      <c r="FE1074" s="581"/>
    </row>
    <row r="1075" spans="1:161">
      <c r="A1075" s="581"/>
      <c r="B1075" s="581"/>
      <c r="C1075" s="581"/>
      <c r="D1075" s="581"/>
      <c r="E1075" s="581"/>
      <c r="F1075" s="581"/>
      <c r="G1075" s="581"/>
      <c r="H1075" s="581"/>
      <c r="I1075" s="581"/>
      <c r="J1075" s="581"/>
      <c r="K1075" s="581"/>
      <c r="L1075" s="581"/>
      <c r="M1075" s="581"/>
      <c r="N1075" s="581"/>
      <c r="O1075" s="581"/>
      <c r="P1075" s="581"/>
      <c r="Q1075" s="581"/>
      <c r="R1075" s="581"/>
      <c r="S1075" s="581"/>
      <c r="T1075" s="581"/>
      <c r="U1075" s="581"/>
      <c r="V1075" s="581"/>
      <c r="W1075" s="581"/>
      <c r="X1075" s="581"/>
      <c r="Y1075" s="581"/>
      <c r="Z1075" s="581"/>
      <c r="AA1075" s="581"/>
      <c r="AB1075" s="581"/>
      <c r="AC1075" s="581"/>
      <c r="AD1075" s="581"/>
      <c r="AE1075" s="581"/>
      <c r="AF1075" s="581"/>
      <c r="AG1075" s="581"/>
      <c r="AH1075" s="581"/>
      <c r="AI1075" s="581"/>
      <c r="AJ1075" s="581"/>
      <c r="AK1075" s="581"/>
      <c r="AL1075" s="581"/>
      <c r="AM1075" s="581"/>
      <c r="AN1075" s="581"/>
      <c r="AO1075" s="581"/>
      <c r="AP1075" s="581"/>
      <c r="AQ1075" s="581"/>
      <c r="AR1075" s="581"/>
      <c r="AS1075" s="581"/>
      <c r="AT1075" s="581"/>
      <c r="AU1075" s="581"/>
      <c r="AV1075" s="581"/>
      <c r="AW1075" s="581"/>
      <c r="AX1075" s="581"/>
      <c r="AY1075" s="581"/>
      <c r="AZ1075" s="581"/>
      <c r="BA1075" s="581"/>
      <c r="BB1075" s="581"/>
      <c r="BC1075" s="581"/>
      <c r="BD1075" s="581"/>
      <c r="BE1075" s="581"/>
      <c r="BF1075" s="581"/>
      <c r="BG1075" s="581"/>
      <c r="BH1075" s="581"/>
      <c r="BI1075" s="581"/>
      <c r="BJ1075" s="581"/>
      <c r="BK1075" s="581"/>
      <c r="BL1075" s="581"/>
      <c r="BM1075" s="581"/>
      <c r="BN1075" s="581"/>
      <c r="BO1075" s="581"/>
      <c r="BP1075" s="581"/>
      <c r="BQ1075" s="581"/>
      <c r="BR1075" s="581"/>
      <c r="BS1075" s="581"/>
      <c r="BT1075" s="581"/>
      <c r="BU1075" s="581"/>
      <c r="BV1075" s="581"/>
      <c r="BW1075" s="581"/>
      <c r="BX1075" s="581"/>
      <c r="BY1075" s="581"/>
      <c r="BZ1075" s="581"/>
      <c r="CA1075" s="581"/>
      <c r="CB1075" s="581"/>
      <c r="CC1075" s="581"/>
      <c r="CD1075" s="581"/>
      <c r="CE1075" s="581"/>
      <c r="CF1075" s="581"/>
      <c r="CG1075" s="581"/>
      <c r="CH1075" s="581"/>
      <c r="CI1075" s="581"/>
      <c r="CJ1075" s="581"/>
      <c r="CK1075" s="581"/>
      <c r="CL1075" s="581"/>
      <c r="CM1075" s="581"/>
      <c r="CN1075" s="581"/>
      <c r="CO1075" s="581"/>
      <c r="CP1075" s="581"/>
      <c r="CQ1075" s="581"/>
      <c r="CR1075" s="581"/>
      <c r="CS1075" s="581"/>
      <c r="CT1075" s="581"/>
      <c r="CU1075" s="581"/>
      <c r="CV1075" s="581"/>
      <c r="CW1075" s="581"/>
      <c r="CX1075" s="581"/>
      <c r="CY1075" s="581"/>
      <c r="CZ1075" s="581"/>
      <c r="DA1075" s="581"/>
      <c r="DB1075" s="581"/>
      <c r="DC1075" s="581"/>
      <c r="DD1075" s="581"/>
      <c r="DE1075" s="581"/>
      <c r="DF1075" s="581"/>
      <c r="DG1075" s="581"/>
      <c r="DH1075" s="581"/>
      <c r="DI1075" s="581"/>
      <c r="DJ1075" s="581"/>
      <c r="DK1075" s="581"/>
      <c r="DL1075" s="581"/>
      <c r="DM1075" s="581"/>
      <c r="DN1075" s="581"/>
      <c r="DO1075" s="581"/>
      <c r="DP1075" s="581"/>
      <c r="DQ1075" s="581"/>
      <c r="DR1075" s="581"/>
      <c r="DS1075" s="581"/>
      <c r="DT1075" s="581"/>
      <c r="DU1075" s="581"/>
      <c r="DV1075" s="581"/>
      <c r="DW1075" s="581"/>
      <c r="DX1075" s="581"/>
      <c r="DY1075" s="581"/>
      <c r="DZ1075" s="581"/>
      <c r="EA1075" s="581"/>
      <c r="EB1075" s="581"/>
      <c r="EC1075" s="581"/>
      <c r="ED1075" s="581"/>
      <c r="EE1075" s="581"/>
      <c r="EF1075" s="581"/>
      <c r="EG1075" s="581"/>
      <c r="EH1075" s="581"/>
      <c r="EI1075" s="581"/>
      <c r="EJ1075" s="581"/>
      <c r="EK1075" s="581"/>
      <c r="EL1075" s="581"/>
      <c r="EM1075" s="581"/>
      <c r="EN1075" s="581"/>
      <c r="EO1075" s="581"/>
      <c r="EP1075" s="581"/>
      <c r="EQ1075" s="581"/>
      <c r="ER1075" s="581"/>
      <c r="ES1075" s="581"/>
      <c r="ET1075" s="581"/>
      <c r="EU1075" s="581"/>
      <c r="EV1075" s="581"/>
      <c r="EW1075" s="581"/>
      <c r="EX1075" s="581"/>
      <c r="EY1075" s="581"/>
      <c r="EZ1075" s="581"/>
      <c r="FA1075" s="581"/>
      <c r="FB1075" s="581"/>
      <c r="FC1075" s="581"/>
      <c r="FD1075" s="581"/>
      <c r="FE1075" s="581"/>
    </row>
    <row r="1076" spans="1:161">
      <c r="A1076" s="581"/>
      <c r="B1076" s="581"/>
      <c r="C1076" s="581"/>
      <c r="D1076" s="581"/>
      <c r="E1076" s="581"/>
      <c r="F1076" s="581"/>
      <c r="G1076" s="581"/>
      <c r="H1076" s="581"/>
      <c r="I1076" s="581"/>
      <c r="J1076" s="581"/>
      <c r="K1076" s="581"/>
      <c r="L1076" s="581"/>
      <c r="M1076" s="581"/>
      <c r="N1076" s="581"/>
      <c r="O1076" s="581"/>
      <c r="P1076" s="581"/>
      <c r="Q1076" s="581"/>
      <c r="R1076" s="581"/>
      <c r="S1076" s="581"/>
      <c r="T1076" s="581"/>
      <c r="U1076" s="581"/>
      <c r="V1076" s="581"/>
      <c r="W1076" s="581"/>
      <c r="X1076" s="581"/>
      <c r="Y1076" s="581"/>
      <c r="Z1076" s="581"/>
      <c r="AA1076" s="581"/>
      <c r="AB1076" s="581"/>
      <c r="AC1076" s="581"/>
      <c r="AD1076" s="581"/>
      <c r="AE1076" s="581"/>
      <c r="AF1076" s="581"/>
      <c r="AG1076" s="581"/>
      <c r="AH1076" s="581"/>
      <c r="AI1076" s="581"/>
      <c r="AJ1076" s="581"/>
      <c r="AK1076" s="581"/>
      <c r="AL1076" s="581"/>
      <c r="AM1076" s="581"/>
      <c r="AN1076" s="581"/>
      <c r="AO1076" s="581"/>
      <c r="AP1076" s="581"/>
      <c r="AQ1076" s="581"/>
      <c r="AR1076" s="581"/>
      <c r="AS1076" s="581"/>
      <c r="AT1076" s="581"/>
      <c r="AU1076" s="581"/>
      <c r="AV1076" s="581"/>
      <c r="AW1076" s="581"/>
      <c r="AX1076" s="581"/>
      <c r="AY1076" s="581"/>
      <c r="AZ1076" s="581"/>
      <c r="BA1076" s="581"/>
      <c r="BB1076" s="581"/>
      <c r="BC1076" s="581"/>
      <c r="BD1076" s="581"/>
      <c r="BE1076" s="581"/>
      <c r="BF1076" s="581"/>
      <c r="BG1076" s="581"/>
      <c r="BH1076" s="581"/>
      <c r="BI1076" s="581"/>
      <c r="BJ1076" s="581"/>
      <c r="BK1076" s="581"/>
      <c r="BL1076" s="581"/>
      <c r="BM1076" s="581"/>
      <c r="BN1076" s="581"/>
      <c r="BO1076" s="581"/>
      <c r="BP1076" s="581"/>
      <c r="BQ1076" s="581"/>
      <c r="BR1076" s="581"/>
      <c r="BS1076" s="581"/>
      <c r="BT1076" s="581"/>
      <c r="BU1076" s="581"/>
      <c r="BV1076" s="581"/>
      <c r="BW1076" s="581"/>
      <c r="BX1076" s="581"/>
      <c r="BY1076" s="581"/>
      <c r="BZ1076" s="581"/>
      <c r="CA1076" s="581"/>
      <c r="CB1076" s="581"/>
      <c r="CC1076" s="581"/>
      <c r="CD1076" s="581"/>
      <c r="CE1076" s="581"/>
      <c r="CF1076" s="581"/>
      <c r="CG1076" s="581"/>
      <c r="CH1076" s="581"/>
      <c r="CI1076" s="581"/>
      <c r="CJ1076" s="581"/>
      <c r="CK1076" s="581"/>
      <c r="CL1076" s="581"/>
      <c r="CM1076" s="581"/>
      <c r="CN1076" s="581"/>
      <c r="CO1076" s="581"/>
      <c r="CP1076" s="581"/>
      <c r="CQ1076" s="581"/>
      <c r="CR1076" s="581"/>
      <c r="CS1076" s="581"/>
      <c r="CT1076" s="581"/>
      <c r="CU1076" s="581"/>
      <c r="CV1076" s="581"/>
      <c r="CW1076" s="581"/>
      <c r="CX1076" s="581"/>
      <c r="CY1076" s="581"/>
      <c r="CZ1076" s="581"/>
      <c r="DA1076" s="581"/>
      <c r="DB1076" s="581"/>
      <c r="DC1076" s="581"/>
      <c r="DD1076" s="581"/>
      <c r="DE1076" s="581"/>
      <c r="DF1076" s="581"/>
      <c r="DG1076" s="581"/>
      <c r="DH1076" s="581"/>
      <c r="DI1076" s="581"/>
      <c r="DJ1076" s="581"/>
      <c r="DK1076" s="581"/>
      <c r="DL1076" s="581"/>
      <c r="DM1076" s="581"/>
      <c r="DN1076" s="581"/>
      <c r="DO1076" s="581"/>
      <c r="DP1076" s="581"/>
      <c r="DQ1076" s="581"/>
      <c r="DR1076" s="581"/>
      <c r="DS1076" s="581"/>
      <c r="DT1076" s="581"/>
      <c r="DU1076" s="581"/>
      <c r="DV1076" s="581"/>
      <c r="DW1076" s="581"/>
      <c r="DX1076" s="581"/>
      <c r="DY1076" s="581"/>
      <c r="DZ1076" s="581"/>
      <c r="EA1076" s="581"/>
      <c r="EB1076" s="581"/>
      <c r="EC1076" s="581"/>
      <c r="ED1076" s="581"/>
      <c r="EE1076" s="581"/>
      <c r="EF1076" s="581"/>
      <c r="EG1076" s="581"/>
      <c r="EH1076" s="581"/>
      <c r="EI1076" s="581"/>
      <c r="EJ1076" s="581"/>
      <c r="EK1076" s="581"/>
      <c r="EL1076" s="581"/>
      <c r="EM1076" s="581"/>
      <c r="EN1076" s="581"/>
      <c r="EO1076" s="581"/>
      <c r="EP1076" s="581"/>
      <c r="EQ1076" s="581"/>
      <c r="ER1076" s="581"/>
      <c r="ES1076" s="581"/>
      <c r="ET1076" s="581"/>
      <c r="EU1076" s="581"/>
      <c r="EV1076" s="581"/>
      <c r="EW1076" s="581"/>
      <c r="EX1076" s="581"/>
      <c r="EY1076" s="581"/>
      <c r="EZ1076" s="581"/>
      <c r="FA1076" s="581"/>
      <c r="FB1076" s="581"/>
      <c r="FC1076" s="581"/>
      <c r="FD1076" s="581"/>
      <c r="FE1076" s="581"/>
    </row>
    <row r="1077" spans="1:161">
      <c r="A1077" s="581"/>
      <c r="B1077" s="581"/>
      <c r="C1077" s="581"/>
      <c r="D1077" s="581"/>
      <c r="E1077" s="581"/>
      <c r="F1077" s="581"/>
      <c r="G1077" s="581"/>
      <c r="H1077" s="581"/>
      <c r="I1077" s="581"/>
      <c r="J1077" s="581"/>
      <c r="K1077" s="581"/>
      <c r="L1077" s="581"/>
      <c r="M1077" s="581"/>
      <c r="N1077" s="581"/>
      <c r="O1077" s="581"/>
      <c r="P1077" s="581"/>
      <c r="Q1077" s="581"/>
      <c r="R1077" s="581"/>
      <c r="S1077" s="581"/>
      <c r="T1077" s="581"/>
      <c r="U1077" s="581"/>
      <c r="V1077" s="581"/>
      <c r="W1077" s="581"/>
      <c r="X1077" s="581"/>
      <c r="Y1077" s="581"/>
      <c r="Z1077" s="581"/>
      <c r="AA1077" s="581"/>
      <c r="AB1077" s="581"/>
      <c r="AC1077" s="581"/>
      <c r="AD1077" s="581"/>
      <c r="AE1077" s="581"/>
      <c r="AF1077" s="581"/>
      <c r="AG1077" s="581"/>
      <c r="AH1077" s="581"/>
      <c r="AI1077" s="581"/>
      <c r="AJ1077" s="581"/>
      <c r="AK1077" s="581"/>
      <c r="AL1077" s="581"/>
      <c r="AM1077" s="581"/>
      <c r="AN1077" s="581"/>
      <c r="AO1077" s="581"/>
      <c r="AP1077" s="581"/>
      <c r="AQ1077" s="581"/>
      <c r="AR1077" s="581"/>
      <c r="AS1077" s="581"/>
      <c r="AT1077" s="581"/>
      <c r="AU1077" s="581"/>
      <c r="AV1077" s="581"/>
      <c r="AW1077" s="581"/>
      <c r="AX1077" s="581"/>
      <c r="AY1077" s="581"/>
      <c r="AZ1077" s="581"/>
      <c r="BA1077" s="581"/>
      <c r="BB1077" s="581"/>
      <c r="BC1077" s="581"/>
      <c r="BD1077" s="581"/>
      <c r="BE1077" s="581"/>
      <c r="BF1077" s="581"/>
      <c r="BG1077" s="581"/>
      <c r="BH1077" s="581"/>
      <c r="BI1077" s="581"/>
      <c r="BJ1077" s="581"/>
      <c r="BK1077" s="581"/>
      <c r="BL1077" s="581"/>
      <c r="BM1077" s="581"/>
      <c r="BN1077" s="581"/>
      <c r="BO1077" s="581"/>
      <c r="BP1077" s="581"/>
      <c r="BQ1077" s="581"/>
      <c r="BR1077" s="581"/>
      <c r="BS1077" s="581"/>
      <c r="BT1077" s="581"/>
      <c r="BU1077" s="581"/>
      <c r="BV1077" s="581"/>
      <c r="BW1077" s="581"/>
      <c r="BX1077" s="581"/>
      <c r="BY1077" s="581"/>
      <c r="BZ1077" s="581"/>
      <c r="CA1077" s="581"/>
      <c r="CB1077" s="581"/>
      <c r="CC1077" s="581"/>
      <c r="CD1077" s="581"/>
      <c r="CE1077" s="581"/>
      <c r="CF1077" s="581"/>
      <c r="CG1077" s="581"/>
      <c r="CH1077" s="581"/>
      <c r="CI1077" s="581"/>
      <c r="CJ1077" s="581"/>
      <c r="CK1077" s="581"/>
      <c r="CL1077" s="581"/>
      <c r="CM1077" s="581"/>
      <c r="CN1077" s="581"/>
      <c r="CO1077" s="581"/>
      <c r="CP1077" s="581"/>
      <c r="CQ1077" s="581"/>
      <c r="CR1077" s="581"/>
      <c r="CS1077" s="581"/>
      <c r="CT1077" s="581"/>
      <c r="CU1077" s="581"/>
      <c r="CV1077" s="581"/>
      <c r="CW1077" s="581"/>
      <c r="CX1077" s="581"/>
      <c r="CY1077" s="581"/>
      <c r="CZ1077" s="581"/>
      <c r="DA1077" s="581"/>
      <c r="DB1077" s="581"/>
      <c r="DC1077" s="581"/>
      <c r="DD1077" s="581"/>
      <c r="DE1077" s="581"/>
      <c r="DF1077" s="581"/>
      <c r="DG1077" s="581"/>
      <c r="DH1077" s="581"/>
      <c r="DI1077" s="581"/>
      <c r="DJ1077" s="581"/>
      <c r="DK1077" s="581"/>
      <c r="DL1077" s="581"/>
      <c r="DM1077" s="581"/>
      <c r="DN1077" s="581"/>
      <c r="DO1077" s="581"/>
      <c r="DP1077" s="581"/>
      <c r="DQ1077" s="581"/>
      <c r="DR1077" s="581"/>
      <c r="DS1077" s="581"/>
      <c r="DT1077" s="581"/>
      <c r="DU1077" s="581"/>
      <c r="DV1077" s="581"/>
      <c r="DW1077" s="581"/>
      <c r="DX1077" s="581"/>
      <c r="DY1077" s="581"/>
      <c r="DZ1077" s="581"/>
      <c r="EA1077" s="581"/>
      <c r="EB1077" s="581"/>
      <c r="EC1077" s="581"/>
      <c r="ED1077" s="581"/>
      <c r="EE1077" s="581"/>
      <c r="EF1077" s="581"/>
      <c r="EG1077" s="581"/>
      <c r="EH1077" s="581"/>
      <c r="EI1077" s="581"/>
      <c r="EJ1077" s="581"/>
      <c r="EK1077" s="581"/>
      <c r="EL1077" s="581"/>
      <c r="EM1077" s="581"/>
      <c r="EN1077" s="581"/>
      <c r="EO1077" s="581"/>
      <c r="EP1077" s="581"/>
      <c r="EQ1077" s="581"/>
      <c r="ER1077" s="581"/>
      <c r="ES1077" s="581"/>
      <c r="ET1077" s="581"/>
      <c r="EU1077" s="581"/>
      <c r="EV1077" s="581"/>
      <c r="EW1077" s="581"/>
      <c r="EX1077" s="581"/>
      <c r="EY1077" s="581"/>
      <c r="EZ1077" s="581"/>
      <c r="FA1077" s="581"/>
      <c r="FB1077" s="581"/>
      <c r="FC1077" s="581"/>
      <c r="FD1077" s="581"/>
      <c r="FE1077" s="581"/>
    </row>
    <row r="1078" spans="1:161">
      <c r="A1078" s="581"/>
      <c r="B1078" s="581"/>
      <c r="C1078" s="581"/>
      <c r="D1078" s="581"/>
      <c r="E1078" s="581"/>
      <c r="F1078" s="581"/>
      <c r="G1078" s="581"/>
      <c r="H1078" s="581"/>
      <c r="I1078" s="581"/>
      <c r="J1078" s="581"/>
      <c r="K1078" s="581"/>
      <c r="L1078" s="581"/>
      <c r="M1078" s="581"/>
      <c r="N1078" s="581"/>
      <c r="O1078" s="581"/>
      <c r="P1078" s="581"/>
      <c r="Q1078" s="581"/>
      <c r="R1078" s="581"/>
      <c r="S1078" s="581"/>
      <c r="T1078" s="581"/>
      <c r="U1078" s="581"/>
      <c r="V1078" s="581"/>
      <c r="W1078" s="581"/>
      <c r="X1078" s="581"/>
      <c r="Y1078" s="581"/>
      <c r="Z1078" s="581"/>
      <c r="AA1078" s="581"/>
      <c r="AB1078" s="581"/>
      <c r="AC1078" s="581"/>
      <c r="AD1078" s="581"/>
      <c r="AE1078" s="581"/>
      <c r="AF1078" s="581"/>
      <c r="AG1078" s="581"/>
      <c r="AH1078" s="581"/>
      <c r="AI1078" s="581"/>
      <c r="AJ1078" s="581"/>
      <c r="AK1078" s="581"/>
      <c r="AL1078" s="581"/>
      <c r="AM1078" s="581"/>
      <c r="AN1078" s="581"/>
      <c r="AO1078" s="581"/>
      <c r="AP1078" s="581"/>
      <c r="AQ1078" s="581"/>
      <c r="AR1078" s="581"/>
      <c r="AS1078" s="581"/>
      <c r="AT1078" s="581"/>
      <c r="AU1078" s="581"/>
      <c r="AV1078" s="581"/>
      <c r="AW1078" s="581"/>
      <c r="AX1078" s="581"/>
      <c r="AY1078" s="581"/>
      <c r="AZ1078" s="581"/>
      <c r="BA1078" s="581"/>
      <c r="BB1078" s="581"/>
      <c r="BC1078" s="581"/>
      <c r="BD1078" s="581"/>
      <c r="BE1078" s="581"/>
      <c r="BF1078" s="581"/>
      <c r="BG1078" s="581"/>
      <c r="BH1078" s="581"/>
      <c r="BI1078" s="581"/>
      <c r="BJ1078" s="581"/>
      <c r="BK1078" s="581"/>
      <c r="BL1078" s="581"/>
      <c r="BM1078" s="581"/>
      <c r="BN1078" s="581"/>
      <c r="BO1078" s="581"/>
      <c r="BP1078" s="581"/>
      <c r="BQ1078" s="581"/>
      <c r="BR1078" s="581"/>
      <c r="BS1078" s="581"/>
      <c r="BT1078" s="581"/>
      <c r="BU1078" s="581"/>
      <c r="BV1078" s="581"/>
      <c r="BW1078" s="581"/>
      <c r="BX1078" s="581"/>
      <c r="BY1078" s="581"/>
      <c r="BZ1078" s="581"/>
      <c r="CA1078" s="581"/>
      <c r="CB1078" s="581"/>
      <c r="CC1078" s="581"/>
      <c r="CD1078" s="581"/>
      <c r="CE1078" s="581"/>
      <c r="CF1078" s="581"/>
      <c r="CG1078" s="581"/>
      <c r="CH1078" s="581"/>
      <c r="CI1078" s="581"/>
      <c r="CJ1078" s="581"/>
      <c r="CK1078" s="581"/>
      <c r="CL1078" s="581"/>
      <c r="CM1078" s="581"/>
      <c r="CN1078" s="581"/>
      <c r="CO1078" s="581"/>
      <c r="CP1078" s="581"/>
      <c r="CQ1078" s="581"/>
      <c r="CR1078" s="581"/>
      <c r="CS1078" s="581"/>
      <c r="CT1078" s="581"/>
      <c r="CU1078" s="581"/>
      <c r="CV1078" s="581"/>
      <c r="CW1078" s="581"/>
      <c r="CX1078" s="581"/>
      <c r="CY1078" s="581"/>
      <c r="CZ1078" s="581"/>
      <c r="DA1078" s="581"/>
      <c r="DB1078" s="581"/>
      <c r="DC1078" s="581"/>
      <c r="DD1078" s="581"/>
      <c r="DE1078" s="581"/>
      <c r="DF1078" s="581"/>
      <c r="DG1078" s="581"/>
      <c r="DH1078" s="581"/>
      <c r="DI1078" s="581"/>
      <c r="DJ1078" s="581"/>
      <c r="DK1078" s="581"/>
      <c r="DL1078" s="581"/>
      <c r="DM1078" s="581"/>
      <c r="DN1078" s="581"/>
      <c r="DO1078" s="581"/>
      <c r="DP1078" s="581"/>
      <c r="DQ1078" s="581"/>
      <c r="DR1078" s="581"/>
      <c r="DS1078" s="581"/>
      <c r="DT1078" s="581"/>
      <c r="DU1078" s="581"/>
      <c r="DV1078" s="581"/>
      <c r="DW1078" s="581"/>
      <c r="DX1078" s="581"/>
      <c r="DY1078" s="581"/>
      <c r="DZ1078" s="581"/>
      <c r="EA1078" s="581"/>
      <c r="EB1078" s="581"/>
      <c r="EC1078" s="581"/>
      <c r="ED1078" s="581"/>
      <c r="EE1078" s="581"/>
      <c r="EF1078" s="581"/>
      <c r="EG1078" s="581"/>
      <c r="EH1078" s="581"/>
      <c r="EI1078" s="581"/>
      <c r="EJ1078" s="581"/>
      <c r="EK1078" s="581"/>
      <c r="EL1078" s="581"/>
      <c r="EM1078" s="581"/>
      <c r="EN1078" s="581"/>
      <c r="EO1078" s="581"/>
      <c r="EP1078" s="581"/>
      <c r="EQ1078" s="581"/>
      <c r="ER1078" s="581"/>
      <c r="ES1078" s="581"/>
      <c r="ET1078" s="581"/>
      <c r="EU1078" s="581"/>
      <c r="EV1078" s="581"/>
      <c r="EW1078" s="581"/>
      <c r="EX1078" s="581"/>
      <c r="EY1078" s="581"/>
      <c r="EZ1078" s="581"/>
      <c r="FA1078" s="581"/>
      <c r="FB1078" s="581"/>
      <c r="FC1078" s="581"/>
      <c r="FD1078" s="581"/>
      <c r="FE1078" s="581"/>
    </row>
    <row r="1079" spans="1:161">
      <c r="A1079" s="581"/>
      <c r="B1079" s="581"/>
      <c r="C1079" s="581"/>
      <c r="D1079" s="581"/>
      <c r="E1079" s="581"/>
      <c r="F1079" s="581"/>
      <c r="G1079" s="581"/>
      <c r="H1079" s="581"/>
      <c r="I1079" s="581"/>
      <c r="J1079" s="581"/>
      <c r="K1079" s="581"/>
      <c r="L1079" s="581"/>
      <c r="M1079" s="581"/>
      <c r="N1079" s="581"/>
      <c r="O1079" s="581"/>
      <c r="P1079" s="581"/>
      <c r="Q1079" s="581"/>
      <c r="R1079" s="581"/>
      <c r="S1079" s="581"/>
      <c r="T1079" s="581"/>
      <c r="U1079" s="581"/>
      <c r="V1079" s="581"/>
      <c r="W1079" s="581"/>
      <c r="X1079" s="581"/>
      <c r="Y1079" s="581"/>
      <c r="Z1079" s="581"/>
      <c r="AA1079" s="581"/>
      <c r="AB1079" s="581"/>
      <c r="AC1079" s="581"/>
      <c r="AD1079" s="581"/>
      <c r="AE1079" s="581"/>
      <c r="AF1079" s="581"/>
      <c r="AG1079" s="581"/>
      <c r="AH1079" s="581"/>
      <c r="AI1079" s="581"/>
      <c r="AJ1079" s="581"/>
      <c r="AK1079" s="581"/>
      <c r="AL1079" s="581"/>
      <c r="AM1079" s="581"/>
      <c r="AN1079" s="581"/>
      <c r="AO1079" s="581"/>
      <c r="AP1079" s="581"/>
      <c r="AQ1079" s="581"/>
      <c r="AR1079" s="581"/>
      <c r="AS1079" s="581"/>
      <c r="AT1079" s="581"/>
      <c r="AU1079" s="581"/>
      <c r="AV1079" s="581"/>
      <c r="AW1079" s="581"/>
      <c r="AX1079" s="581"/>
      <c r="AY1079" s="581"/>
      <c r="AZ1079" s="581"/>
      <c r="BA1079" s="581"/>
      <c r="BB1079" s="581"/>
      <c r="BC1079" s="581"/>
      <c r="BD1079" s="581"/>
      <c r="BE1079" s="581"/>
      <c r="BF1079" s="581"/>
      <c r="BG1079" s="581"/>
      <c r="BH1079" s="581"/>
      <c r="BI1079" s="581"/>
      <c r="BJ1079" s="581"/>
      <c r="BK1079" s="581"/>
      <c r="BL1079" s="581"/>
      <c r="BM1079" s="581"/>
      <c r="BN1079" s="581"/>
      <c r="BO1079" s="581"/>
      <c r="BP1079" s="581"/>
      <c r="BQ1079" s="581"/>
      <c r="BR1079" s="581"/>
      <c r="BS1079" s="581"/>
      <c r="BT1079" s="581"/>
      <c r="BU1079" s="581"/>
      <c r="BV1079" s="581"/>
      <c r="BW1079" s="581"/>
      <c r="BX1079" s="581"/>
      <c r="BY1079" s="581"/>
      <c r="BZ1079" s="581"/>
      <c r="CA1079" s="581"/>
      <c r="CB1079" s="581"/>
      <c r="CC1079" s="581"/>
      <c r="CD1079" s="581"/>
      <c r="CE1079" s="581"/>
      <c r="CF1079" s="581"/>
      <c r="CG1079" s="581"/>
      <c r="CH1079" s="581"/>
      <c r="CI1079" s="581"/>
      <c r="CJ1079" s="581"/>
      <c r="CK1079" s="581"/>
      <c r="CL1079" s="581"/>
      <c r="CM1079" s="581"/>
      <c r="CN1079" s="581"/>
      <c r="CO1079" s="581"/>
      <c r="CP1079" s="581"/>
      <c r="CQ1079" s="581"/>
      <c r="CR1079" s="581"/>
      <c r="CS1079" s="581"/>
      <c r="CT1079" s="581"/>
      <c r="CU1079" s="581"/>
      <c r="CV1079" s="581"/>
      <c r="CW1079" s="581"/>
      <c r="CX1079" s="581"/>
      <c r="CY1079" s="581"/>
      <c r="CZ1079" s="581"/>
      <c r="DA1079" s="581"/>
      <c r="DB1079" s="581"/>
      <c r="DC1079" s="581"/>
      <c r="DD1079" s="581"/>
      <c r="DE1079" s="581"/>
      <c r="DF1079" s="581"/>
      <c r="DG1079" s="581"/>
      <c r="DH1079" s="581"/>
      <c r="DI1079" s="581"/>
      <c r="DJ1079" s="581"/>
      <c r="DK1079" s="581"/>
      <c r="DL1079" s="581"/>
      <c r="DM1079" s="581"/>
      <c r="DN1079" s="581"/>
      <c r="DO1079" s="581"/>
      <c r="DP1079" s="581"/>
      <c r="DQ1079" s="581"/>
      <c r="DR1079" s="581"/>
      <c r="DS1079" s="581"/>
      <c r="DT1079" s="581"/>
      <c r="DU1079" s="581"/>
      <c r="DV1079" s="581"/>
      <c r="DW1079" s="581"/>
      <c r="DX1079" s="581"/>
      <c r="DY1079" s="581"/>
      <c r="DZ1079" s="581"/>
      <c r="EA1079" s="581"/>
      <c r="EB1079" s="581"/>
      <c r="EC1079" s="581"/>
      <c r="ED1079" s="581"/>
      <c r="EE1079" s="581"/>
      <c r="EF1079" s="581"/>
      <c r="EG1079" s="581"/>
      <c r="EH1079" s="581"/>
      <c r="EI1079" s="581"/>
      <c r="EJ1079" s="581"/>
      <c r="EK1079" s="581"/>
      <c r="EL1079" s="581"/>
      <c r="EM1079" s="581"/>
      <c r="EN1079" s="581"/>
      <c r="EO1079" s="581"/>
      <c r="EP1079" s="581"/>
      <c r="EQ1079" s="581"/>
      <c r="ER1079" s="581"/>
      <c r="ES1079" s="581"/>
      <c r="ET1079" s="581"/>
      <c r="EU1079" s="581"/>
      <c r="EV1079" s="581"/>
      <c r="EW1079" s="581"/>
      <c r="EX1079" s="581"/>
      <c r="EY1079" s="581"/>
      <c r="EZ1079" s="581"/>
      <c r="FA1079" s="581"/>
      <c r="FB1079" s="581"/>
      <c r="FC1079" s="581"/>
      <c r="FD1079" s="581"/>
      <c r="FE1079" s="581"/>
    </row>
    <row r="1080" spans="1:161">
      <c r="A1080" s="581"/>
      <c r="B1080" s="581"/>
      <c r="C1080" s="581"/>
      <c r="D1080" s="581"/>
      <c r="E1080" s="581"/>
      <c r="F1080" s="581"/>
      <c r="G1080" s="581"/>
      <c r="H1080" s="581"/>
      <c r="I1080" s="581"/>
      <c r="J1080" s="581"/>
      <c r="K1080" s="581"/>
      <c r="L1080" s="581"/>
      <c r="M1080" s="581"/>
      <c r="N1080" s="581"/>
      <c r="O1080" s="581"/>
      <c r="P1080" s="581"/>
      <c r="Q1080" s="581"/>
      <c r="R1080" s="581"/>
      <c r="S1080" s="581"/>
      <c r="T1080" s="581"/>
      <c r="U1080" s="581"/>
      <c r="V1080" s="581"/>
      <c r="W1080" s="581"/>
      <c r="X1080" s="581"/>
      <c r="Y1080" s="581"/>
      <c r="Z1080" s="581"/>
      <c r="AA1080" s="581"/>
      <c r="AB1080" s="581"/>
      <c r="AC1080" s="581"/>
      <c r="AD1080" s="581"/>
      <c r="AE1080" s="581"/>
      <c r="AF1080" s="581"/>
      <c r="AG1080" s="581"/>
      <c r="AH1080" s="581"/>
      <c r="AI1080" s="581"/>
      <c r="AJ1080" s="581"/>
      <c r="AK1080" s="581"/>
      <c r="AL1080" s="581"/>
      <c r="AM1080" s="581"/>
      <c r="AN1080" s="581"/>
      <c r="AO1080" s="581"/>
      <c r="AP1080" s="581"/>
      <c r="AQ1080" s="581"/>
      <c r="AR1080" s="581"/>
      <c r="AS1080" s="581"/>
      <c r="AT1080" s="581"/>
      <c r="AU1080" s="581"/>
      <c r="AV1080" s="581"/>
      <c r="AW1080" s="581"/>
      <c r="AX1080" s="581"/>
      <c r="AY1080" s="581"/>
      <c r="AZ1080" s="581"/>
      <c r="BA1080" s="581"/>
      <c r="BB1080" s="581"/>
      <c r="BC1080" s="581"/>
      <c r="BD1080" s="581"/>
      <c r="BE1080" s="581"/>
      <c r="BF1080" s="581"/>
      <c r="BG1080" s="581"/>
      <c r="BH1080" s="581"/>
      <c r="BI1080" s="581"/>
      <c r="BJ1080" s="581"/>
      <c r="BK1080" s="581"/>
      <c r="BL1080" s="581"/>
      <c r="BM1080" s="581"/>
      <c r="BN1080" s="581"/>
      <c r="BO1080" s="581"/>
      <c r="BP1080" s="581"/>
      <c r="BQ1080" s="581"/>
      <c r="BR1080" s="581"/>
      <c r="BS1080" s="581"/>
      <c r="BT1080" s="581"/>
      <c r="BU1080" s="581"/>
      <c r="BV1080" s="581"/>
      <c r="BW1080" s="581"/>
      <c r="BX1080" s="581"/>
      <c r="BY1080" s="581"/>
      <c r="BZ1080" s="581"/>
      <c r="CA1080" s="581"/>
      <c r="CB1080" s="581"/>
      <c r="CC1080" s="581"/>
      <c r="CD1080" s="581"/>
      <c r="CE1080" s="581"/>
      <c r="CF1080" s="581"/>
      <c r="CG1080" s="581"/>
      <c r="CH1080" s="581"/>
      <c r="CI1080" s="581"/>
      <c r="CJ1080" s="581"/>
      <c r="CK1080" s="581"/>
      <c r="CL1080" s="581"/>
      <c r="CM1080" s="581"/>
      <c r="CN1080" s="581"/>
      <c r="CO1080" s="581"/>
      <c r="CP1080" s="581"/>
      <c r="CQ1080" s="581"/>
      <c r="CR1080" s="581"/>
      <c r="CS1080" s="581"/>
      <c r="CT1080" s="581"/>
      <c r="CU1080" s="581"/>
      <c r="CV1080" s="581"/>
      <c r="CW1080" s="581"/>
      <c r="CX1080" s="581"/>
      <c r="CY1080" s="581"/>
      <c r="CZ1080" s="581"/>
      <c r="DA1080" s="581"/>
      <c r="DB1080" s="581"/>
      <c r="DC1080" s="581"/>
      <c r="DD1080" s="581"/>
      <c r="DE1080" s="581"/>
      <c r="DF1080" s="581"/>
      <c r="DG1080" s="581"/>
      <c r="DH1080" s="581"/>
      <c r="DI1080" s="581"/>
      <c r="DJ1080" s="581"/>
      <c r="DK1080" s="581"/>
      <c r="DL1080" s="581"/>
      <c r="DM1080" s="581"/>
      <c r="DN1080" s="581"/>
      <c r="DO1080" s="581"/>
      <c r="DP1080" s="581"/>
      <c r="DQ1080" s="581"/>
      <c r="DR1080" s="581"/>
      <c r="DS1080" s="581"/>
      <c r="DT1080" s="581"/>
      <c r="DU1080" s="581"/>
      <c r="DV1080" s="581"/>
      <c r="DW1080" s="581"/>
      <c r="DX1080" s="581"/>
      <c r="DY1080" s="581"/>
      <c r="DZ1080" s="581"/>
      <c r="EA1080" s="581"/>
      <c r="EB1080" s="581"/>
      <c r="EC1080" s="581"/>
      <c r="ED1080" s="581"/>
      <c r="EE1080" s="581"/>
      <c r="EF1080" s="581"/>
      <c r="EG1080" s="581"/>
      <c r="EH1080" s="581"/>
      <c r="EI1080" s="581"/>
      <c r="EJ1080" s="581"/>
      <c r="EK1080" s="581"/>
      <c r="EL1080" s="581"/>
      <c r="EM1080" s="581"/>
      <c r="EN1080" s="581"/>
      <c r="EO1080" s="581"/>
      <c r="EP1080" s="581"/>
      <c r="EQ1080" s="581"/>
      <c r="ER1080" s="581"/>
      <c r="ES1080" s="581"/>
      <c r="ET1080" s="581"/>
      <c r="EU1080" s="581"/>
      <c r="EV1080" s="581"/>
      <c r="EW1080" s="581"/>
      <c r="EX1080" s="581"/>
      <c r="EY1080" s="581"/>
      <c r="EZ1080" s="581"/>
      <c r="FA1080" s="581"/>
      <c r="FB1080" s="581"/>
      <c r="FC1080" s="581"/>
      <c r="FD1080" s="581"/>
      <c r="FE1080" s="581"/>
    </row>
    <row r="1081" spans="1:161">
      <c r="A1081" s="581"/>
      <c r="B1081" s="581"/>
      <c r="C1081" s="581"/>
      <c r="D1081" s="581"/>
      <c r="E1081" s="581"/>
      <c r="F1081" s="581"/>
      <c r="G1081" s="581"/>
      <c r="H1081" s="581"/>
      <c r="I1081" s="581"/>
      <c r="J1081" s="581"/>
      <c r="K1081" s="581"/>
      <c r="L1081" s="581"/>
      <c r="M1081" s="581"/>
      <c r="N1081" s="581"/>
      <c r="O1081" s="581"/>
      <c r="P1081" s="581"/>
      <c r="Q1081" s="581"/>
      <c r="R1081" s="581"/>
      <c r="S1081" s="581"/>
      <c r="T1081" s="581"/>
      <c r="U1081" s="581"/>
      <c r="V1081" s="581"/>
      <c r="W1081" s="581"/>
      <c r="X1081" s="581"/>
      <c r="Y1081" s="581"/>
      <c r="Z1081" s="581"/>
      <c r="AA1081" s="581"/>
      <c r="AB1081" s="581"/>
      <c r="AC1081" s="581"/>
      <c r="AD1081" s="581"/>
      <c r="AE1081" s="581"/>
      <c r="AF1081" s="581"/>
      <c r="AG1081" s="581"/>
      <c r="AH1081" s="581"/>
      <c r="AI1081" s="581"/>
      <c r="AJ1081" s="581"/>
      <c r="AK1081" s="581"/>
      <c r="AL1081" s="581"/>
      <c r="AM1081" s="581"/>
      <c r="AN1081" s="581"/>
      <c r="AO1081" s="581"/>
      <c r="AP1081" s="581"/>
      <c r="AQ1081" s="581"/>
      <c r="AR1081" s="581"/>
      <c r="AS1081" s="581"/>
      <c r="AT1081" s="581"/>
      <c r="AU1081" s="581"/>
      <c r="AV1081" s="581"/>
      <c r="AW1081" s="581"/>
      <c r="AX1081" s="581"/>
      <c r="AY1081" s="581"/>
      <c r="AZ1081" s="581"/>
      <c r="BA1081" s="581"/>
      <c r="BB1081" s="581"/>
      <c r="BC1081" s="581"/>
      <c r="BD1081" s="581"/>
      <c r="BE1081" s="581"/>
      <c r="BF1081" s="581"/>
      <c r="BG1081" s="581"/>
      <c r="BH1081" s="581"/>
      <c r="BI1081" s="581"/>
      <c r="BJ1081" s="581"/>
      <c r="BK1081" s="581"/>
      <c r="BL1081" s="581"/>
      <c r="BM1081" s="581"/>
      <c r="BN1081" s="581"/>
      <c r="BO1081" s="581"/>
      <c r="BP1081" s="581"/>
      <c r="BQ1081" s="581"/>
      <c r="BR1081" s="581"/>
      <c r="BS1081" s="581"/>
      <c r="BT1081" s="581"/>
      <c r="BU1081" s="581"/>
      <c r="BV1081" s="581"/>
      <c r="BW1081" s="581"/>
      <c r="BX1081" s="581"/>
      <c r="BY1081" s="581"/>
      <c r="BZ1081" s="581"/>
      <c r="CA1081" s="581"/>
      <c r="CB1081" s="581"/>
      <c r="CC1081" s="581"/>
      <c r="CD1081" s="581"/>
      <c r="CE1081" s="581"/>
      <c r="CF1081" s="581"/>
      <c r="CG1081" s="581"/>
      <c r="CH1081" s="581"/>
      <c r="CI1081" s="581"/>
      <c r="CJ1081" s="581"/>
      <c r="CK1081" s="581"/>
      <c r="CL1081" s="581"/>
      <c r="CM1081" s="581"/>
      <c r="CN1081" s="581"/>
      <c r="CO1081" s="581"/>
      <c r="CP1081" s="581"/>
      <c r="CQ1081" s="581"/>
      <c r="CR1081" s="581"/>
      <c r="CS1081" s="581"/>
      <c r="CT1081" s="581"/>
      <c r="CU1081" s="581"/>
      <c r="CV1081" s="581"/>
      <c r="CW1081" s="581"/>
      <c r="CX1081" s="581"/>
      <c r="CY1081" s="581"/>
      <c r="CZ1081" s="581"/>
      <c r="DA1081" s="581"/>
      <c r="DB1081" s="581"/>
      <c r="DC1081" s="581"/>
      <c r="DD1081" s="581"/>
      <c r="DE1081" s="581"/>
      <c r="DF1081" s="581"/>
      <c r="DG1081" s="581"/>
      <c r="DH1081" s="581"/>
      <c r="DI1081" s="581"/>
      <c r="DJ1081" s="581"/>
      <c r="DK1081" s="581"/>
      <c r="DL1081" s="581"/>
      <c r="DM1081" s="581"/>
      <c r="DN1081" s="581"/>
      <c r="DO1081" s="581"/>
      <c r="DP1081" s="581"/>
      <c r="DQ1081" s="581"/>
      <c r="DR1081" s="581"/>
      <c r="DS1081" s="581"/>
      <c r="DT1081" s="581"/>
      <c r="DU1081" s="581"/>
      <c r="DV1081" s="581"/>
      <c r="DW1081" s="581"/>
      <c r="DX1081" s="581"/>
      <c r="DY1081" s="581"/>
      <c r="DZ1081" s="581"/>
      <c r="EA1081" s="581"/>
      <c r="EB1081" s="581"/>
      <c r="EC1081" s="581"/>
      <c r="ED1081" s="581"/>
      <c r="EE1081" s="581"/>
      <c r="EF1081" s="581"/>
      <c r="EG1081" s="581"/>
      <c r="EH1081" s="581"/>
      <c r="EI1081" s="581"/>
      <c r="EJ1081" s="581"/>
      <c r="EK1081" s="581"/>
      <c r="EL1081" s="581"/>
      <c r="EM1081" s="581"/>
      <c r="EN1081" s="581"/>
      <c r="EO1081" s="581"/>
      <c r="EP1081" s="581"/>
      <c r="EQ1081" s="581"/>
      <c r="ER1081" s="581"/>
      <c r="ES1081" s="581"/>
      <c r="ET1081" s="581"/>
      <c r="EU1081" s="581"/>
      <c r="EV1081" s="581"/>
      <c r="EW1081" s="581"/>
      <c r="EX1081" s="581"/>
      <c r="EY1081" s="581"/>
      <c r="EZ1081" s="581"/>
      <c r="FA1081" s="581"/>
      <c r="FB1081" s="581"/>
      <c r="FC1081" s="581"/>
      <c r="FD1081" s="581"/>
      <c r="FE1081" s="581"/>
    </row>
    <row r="1082" spans="1:161">
      <c r="A1082" s="581"/>
      <c r="B1082" s="581"/>
      <c r="C1082" s="581"/>
      <c r="D1082" s="581"/>
      <c r="E1082" s="581"/>
      <c r="F1082" s="581"/>
      <c r="G1082" s="581"/>
      <c r="H1082" s="581"/>
      <c r="I1082" s="581"/>
      <c r="J1082" s="581"/>
      <c r="K1082" s="581"/>
      <c r="L1082" s="581"/>
      <c r="M1082" s="581"/>
      <c r="N1082" s="581"/>
      <c r="O1082" s="581"/>
      <c r="P1082" s="581"/>
      <c r="Q1082" s="581"/>
      <c r="R1082" s="581"/>
      <c r="S1082" s="581"/>
      <c r="T1082" s="581"/>
      <c r="U1082" s="581"/>
      <c r="V1082" s="581"/>
      <c r="W1082" s="581"/>
      <c r="X1082" s="581"/>
      <c r="Y1082" s="581"/>
      <c r="Z1082" s="581"/>
      <c r="AA1082" s="581"/>
      <c r="AB1082" s="581"/>
      <c r="AC1082" s="581"/>
      <c r="AD1082" s="581"/>
      <c r="AE1082" s="581"/>
      <c r="AF1082" s="581"/>
      <c r="AG1082" s="581"/>
      <c r="AH1082" s="581"/>
      <c r="AI1082" s="581"/>
      <c r="AJ1082" s="581"/>
      <c r="AK1082" s="581"/>
      <c r="AL1082" s="581"/>
      <c r="AM1082" s="581"/>
      <c r="AN1082" s="581"/>
      <c r="AO1082" s="581"/>
      <c r="AP1082" s="581"/>
      <c r="AQ1082" s="581"/>
      <c r="AR1082" s="581"/>
      <c r="AS1082" s="581"/>
      <c r="AT1082" s="581"/>
      <c r="AU1082" s="581"/>
      <c r="AV1082" s="581"/>
      <c r="AW1082" s="581"/>
      <c r="AX1082" s="581"/>
      <c r="AY1082" s="581"/>
      <c r="AZ1082" s="581"/>
      <c r="BA1082" s="581"/>
      <c r="BB1082" s="581"/>
      <c r="BC1082" s="581"/>
      <c r="BD1082" s="581"/>
      <c r="BE1082" s="581"/>
      <c r="BF1082" s="581"/>
      <c r="BG1082" s="581"/>
      <c r="BH1082" s="581"/>
      <c r="BI1082" s="581"/>
      <c r="BJ1082" s="581"/>
      <c r="BK1082" s="581"/>
      <c r="BL1082" s="581"/>
      <c r="BM1082" s="581"/>
      <c r="BN1082" s="581"/>
      <c r="BO1082" s="581"/>
      <c r="BP1082" s="581"/>
      <c r="BQ1082" s="581"/>
      <c r="BR1082" s="581"/>
      <c r="BS1082" s="581"/>
      <c r="BT1082" s="581"/>
      <c r="BU1082" s="581"/>
      <c r="BV1082" s="581"/>
      <c r="BW1082" s="581"/>
      <c r="BX1082" s="581"/>
      <c r="BY1082" s="581"/>
      <c r="BZ1082" s="581"/>
      <c r="CA1082" s="581"/>
      <c r="CB1082" s="581"/>
      <c r="CC1082" s="581"/>
      <c r="CD1082" s="581"/>
      <c r="CE1082" s="581"/>
      <c r="CF1082" s="581"/>
      <c r="CG1082" s="581"/>
      <c r="CH1082" s="581"/>
      <c r="CI1082" s="581"/>
      <c r="CJ1082" s="581"/>
      <c r="CK1082" s="581"/>
      <c r="CL1082" s="581"/>
      <c r="CM1082" s="581"/>
      <c r="CN1082" s="581"/>
      <c r="CO1082" s="581"/>
      <c r="CP1082" s="581"/>
      <c r="CQ1082" s="581"/>
      <c r="CR1082" s="581"/>
      <c r="CS1082" s="581"/>
      <c r="CT1082" s="581"/>
      <c r="CU1082" s="581"/>
      <c r="CV1082" s="581"/>
      <c r="CW1082" s="581"/>
      <c r="CX1082" s="581"/>
      <c r="CY1082" s="581"/>
      <c r="CZ1082" s="581"/>
      <c r="DA1082" s="581"/>
      <c r="DB1082" s="581"/>
      <c r="DC1082" s="581"/>
      <c r="DD1082" s="581"/>
      <c r="DE1082" s="581"/>
      <c r="DF1082" s="581"/>
      <c r="DG1082" s="581"/>
      <c r="DH1082" s="581"/>
      <c r="DI1082" s="581"/>
      <c r="DJ1082" s="581"/>
      <c r="DK1082" s="581"/>
      <c r="DL1082" s="581"/>
      <c r="DM1082" s="581"/>
      <c r="DN1082" s="581"/>
      <c r="DO1082" s="581"/>
      <c r="DP1082" s="581"/>
      <c r="DQ1082" s="581"/>
      <c r="DR1082" s="581"/>
      <c r="DS1082" s="581"/>
      <c r="DT1082" s="581"/>
      <c r="DU1082" s="581"/>
      <c r="DV1082" s="581"/>
      <c r="DW1082" s="581"/>
      <c r="DX1082" s="581"/>
      <c r="DY1082" s="581"/>
      <c r="DZ1082" s="581"/>
      <c r="EA1082" s="581"/>
      <c r="EB1082" s="581"/>
      <c r="EC1082" s="581"/>
      <c r="ED1082" s="581"/>
      <c r="EE1082" s="581"/>
      <c r="EF1082" s="581"/>
      <c r="EG1082" s="581"/>
      <c r="EH1082" s="581"/>
      <c r="EI1082" s="581"/>
      <c r="EJ1082" s="581"/>
      <c r="EK1082" s="581"/>
      <c r="EL1082" s="581"/>
      <c r="EM1082" s="581"/>
      <c r="EN1082" s="581"/>
      <c r="EO1082" s="581"/>
      <c r="EP1082" s="581"/>
      <c r="EQ1082" s="581"/>
      <c r="ER1082" s="581"/>
      <c r="ES1082" s="581"/>
      <c r="ET1082" s="581"/>
      <c r="EU1082" s="581"/>
      <c r="EV1082" s="581"/>
      <c r="EW1082" s="581"/>
      <c r="EX1082" s="581"/>
      <c r="EY1082" s="581"/>
      <c r="EZ1082" s="581"/>
      <c r="FA1082" s="581"/>
      <c r="FB1082" s="581"/>
      <c r="FC1082" s="581"/>
      <c r="FD1082" s="581"/>
      <c r="FE1082" s="581"/>
    </row>
    <row r="1083" spans="1:161">
      <c r="A1083" s="581"/>
      <c r="B1083" s="581"/>
      <c r="C1083" s="581"/>
      <c r="D1083" s="581"/>
      <c r="E1083" s="581"/>
      <c r="F1083" s="581"/>
      <c r="G1083" s="581"/>
      <c r="H1083" s="581"/>
      <c r="I1083" s="581"/>
      <c r="J1083" s="581"/>
      <c r="K1083" s="581"/>
      <c r="L1083" s="581"/>
      <c r="M1083" s="581"/>
      <c r="N1083" s="581"/>
      <c r="O1083" s="581"/>
      <c r="P1083" s="581"/>
      <c r="Q1083" s="581"/>
      <c r="R1083" s="581"/>
      <c r="S1083" s="581"/>
      <c r="T1083" s="581"/>
      <c r="U1083" s="581"/>
      <c r="V1083" s="581"/>
      <c r="W1083" s="581"/>
      <c r="X1083" s="581"/>
      <c r="Y1083" s="581"/>
      <c r="Z1083" s="581"/>
      <c r="AA1083" s="581"/>
      <c r="AB1083" s="581"/>
      <c r="AC1083" s="581"/>
      <c r="AD1083" s="581"/>
      <c r="AE1083" s="581"/>
      <c r="AF1083" s="581"/>
      <c r="AG1083" s="581"/>
      <c r="AH1083" s="581"/>
      <c r="AI1083" s="581"/>
      <c r="AJ1083" s="581"/>
      <c r="AK1083" s="581"/>
      <c r="AL1083" s="581"/>
      <c r="AM1083" s="581"/>
      <c r="AN1083" s="581"/>
      <c r="AO1083" s="581"/>
      <c r="AP1083" s="581"/>
      <c r="AQ1083" s="581"/>
      <c r="AR1083" s="581"/>
      <c r="AS1083" s="581"/>
      <c r="AT1083" s="581"/>
      <c r="AU1083" s="581"/>
      <c r="AV1083" s="581"/>
      <c r="AW1083" s="581"/>
      <c r="AX1083" s="581"/>
      <c r="AY1083" s="581"/>
      <c r="AZ1083" s="581"/>
      <c r="BA1083" s="581"/>
      <c r="BB1083" s="581"/>
      <c r="BC1083" s="581"/>
      <c r="BD1083" s="581"/>
      <c r="BE1083" s="581"/>
      <c r="BF1083" s="581"/>
      <c r="BG1083" s="581"/>
      <c r="BH1083" s="581"/>
      <c r="BI1083" s="581"/>
      <c r="BJ1083" s="581"/>
      <c r="BK1083" s="581"/>
      <c r="BL1083" s="581"/>
      <c r="BM1083" s="581"/>
      <c r="BN1083" s="581"/>
      <c r="BO1083" s="581"/>
      <c r="BP1083" s="581"/>
      <c r="BQ1083" s="581"/>
      <c r="BR1083" s="581"/>
      <c r="BS1083" s="581"/>
      <c r="BT1083" s="581"/>
      <c r="BU1083" s="581"/>
      <c r="BV1083" s="581"/>
      <c r="BW1083" s="581"/>
      <c r="BX1083" s="581"/>
      <c r="BY1083" s="581"/>
      <c r="BZ1083" s="581"/>
      <c r="CA1083" s="581"/>
      <c r="CB1083" s="581"/>
      <c r="CC1083" s="581"/>
      <c r="CD1083" s="581"/>
      <c r="CE1083" s="581"/>
      <c r="CF1083" s="581"/>
      <c r="CG1083" s="581"/>
      <c r="CH1083" s="581"/>
      <c r="CI1083" s="581"/>
      <c r="CJ1083" s="581"/>
      <c r="CK1083" s="581"/>
      <c r="CL1083" s="581"/>
      <c r="CM1083" s="581"/>
      <c r="CN1083" s="581"/>
      <c r="CO1083" s="581"/>
      <c r="CP1083" s="581"/>
      <c r="CQ1083" s="581"/>
      <c r="CR1083" s="581"/>
      <c r="CS1083" s="581"/>
      <c r="CT1083" s="581"/>
      <c r="CU1083" s="581"/>
      <c r="CV1083" s="581"/>
      <c r="CW1083" s="581"/>
      <c r="CX1083" s="581"/>
      <c r="CY1083" s="581"/>
      <c r="CZ1083" s="581"/>
      <c r="DA1083" s="581"/>
      <c r="DB1083" s="581"/>
      <c r="DC1083" s="581"/>
      <c r="DD1083" s="581"/>
      <c r="DE1083" s="581"/>
      <c r="DF1083" s="581"/>
      <c r="DG1083" s="581"/>
      <c r="DH1083" s="581"/>
      <c r="DI1083" s="581"/>
      <c r="DJ1083" s="581"/>
      <c r="DK1083" s="581"/>
      <c r="DL1083" s="581"/>
      <c r="DM1083" s="581"/>
      <c r="DN1083" s="581"/>
      <c r="DO1083" s="581"/>
      <c r="DP1083" s="581"/>
      <c r="DQ1083" s="581"/>
      <c r="DR1083" s="581"/>
      <c r="DS1083" s="581"/>
      <c r="DT1083" s="581"/>
      <c r="DU1083" s="581"/>
      <c r="DV1083" s="581"/>
      <c r="DW1083" s="581"/>
      <c r="DX1083" s="581"/>
      <c r="DY1083" s="581"/>
      <c r="DZ1083" s="581"/>
      <c r="EA1083" s="581"/>
      <c r="EB1083" s="581"/>
      <c r="EC1083" s="581"/>
      <c r="ED1083" s="581"/>
      <c r="EE1083" s="581"/>
      <c r="EF1083" s="581"/>
      <c r="EG1083" s="581"/>
      <c r="EH1083" s="581"/>
      <c r="EI1083" s="581"/>
      <c r="EJ1083" s="581"/>
      <c r="EK1083" s="581"/>
      <c r="EL1083" s="581"/>
      <c r="EM1083" s="581"/>
      <c r="EN1083" s="581"/>
      <c r="EO1083" s="581"/>
      <c r="EP1083" s="581"/>
      <c r="EQ1083" s="581"/>
      <c r="ER1083" s="581"/>
      <c r="ES1083" s="581"/>
      <c r="ET1083" s="581"/>
      <c r="EU1083" s="581"/>
      <c r="EV1083" s="581"/>
      <c r="EW1083" s="581"/>
      <c r="EX1083" s="581"/>
      <c r="EY1083" s="581"/>
      <c r="EZ1083" s="581"/>
      <c r="FA1083" s="581"/>
      <c r="FB1083" s="581"/>
      <c r="FC1083" s="581"/>
      <c r="FD1083" s="581"/>
      <c r="FE1083" s="581"/>
    </row>
    <row r="1084" spans="1:161">
      <c r="A1084" s="581"/>
      <c r="B1084" s="581"/>
      <c r="C1084" s="581"/>
      <c r="D1084" s="581"/>
      <c r="E1084" s="581"/>
      <c r="F1084" s="581"/>
      <c r="G1084" s="581"/>
      <c r="H1084" s="581"/>
      <c r="I1084" s="581"/>
      <c r="J1084" s="581"/>
      <c r="K1084" s="581"/>
      <c r="L1084" s="581"/>
      <c r="M1084" s="581"/>
      <c r="N1084" s="581"/>
      <c r="O1084" s="581"/>
      <c r="P1084" s="581"/>
      <c r="Q1084" s="581"/>
      <c r="R1084" s="581"/>
      <c r="S1084" s="581"/>
      <c r="T1084" s="581"/>
      <c r="U1084" s="581"/>
      <c r="V1084" s="581"/>
      <c r="W1084" s="581"/>
      <c r="X1084" s="581"/>
      <c r="Y1084" s="581"/>
      <c r="Z1084" s="581"/>
      <c r="AA1084" s="581"/>
      <c r="AB1084" s="581"/>
      <c r="AC1084" s="581"/>
      <c r="AD1084" s="581"/>
      <c r="AE1084" s="581"/>
      <c r="AF1084" s="581"/>
      <c r="AG1084" s="581"/>
      <c r="AH1084" s="581"/>
      <c r="AI1084" s="581"/>
      <c r="AJ1084" s="581"/>
      <c r="AK1084" s="581"/>
      <c r="AL1084" s="581"/>
      <c r="AM1084" s="581"/>
      <c r="AN1084" s="581"/>
      <c r="AO1084" s="581"/>
      <c r="AP1084" s="581"/>
      <c r="AQ1084" s="581"/>
      <c r="AR1084" s="581"/>
      <c r="AS1084" s="581"/>
      <c r="AT1084" s="581"/>
      <c r="AU1084" s="581"/>
      <c r="AV1084" s="581"/>
      <c r="AW1084" s="581"/>
      <c r="AX1084" s="581"/>
      <c r="AY1084" s="581"/>
      <c r="AZ1084" s="581"/>
      <c r="BA1084" s="581"/>
      <c r="BB1084" s="581"/>
      <c r="BC1084" s="581"/>
      <c r="BD1084" s="581"/>
      <c r="BE1084" s="581"/>
      <c r="BF1084" s="581"/>
      <c r="BG1084" s="581"/>
      <c r="BH1084" s="581"/>
      <c r="BI1084" s="581"/>
      <c r="BJ1084" s="581"/>
      <c r="BK1084" s="581"/>
      <c r="BL1084" s="581"/>
      <c r="BM1084" s="581"/>
      <c r="BN1084" s="581"/>
      <c r="BO1084" s="581"/>
      <c r="BP1084" s="581"/>
      <c r="BQ1084" s="581"/>
      <c r="BR1084" s="581"/>
      <c r="BS1084" s="581"/>
      <c r="BT1084" s="581"/>
      <c r="BU1084" s="581"/>
      <c r="BV1084" s="581"/>
      <c r="BW1084" s="581"/>
      <c r="BX1084" s="581"/>
      <c r="BY1084" s="581"/>
      <c r="BZ1084" s="581"/>
      <c r="CA1084" s="581"/>
      <c r="CB1084" s="581"/>
      <c r="CC1084" s="581"/>
      <c r="CD1084" s="581"/>
      <c r="CE1084" s="581"/>
      <c r="CF1084" s="581"/>
      <c r="CG1084" s="581"/>
      <c r="CH1084" s="581"/>
      <c r="CI1084" s="581"/>
      <c r="CJ1084" s="581"/>
      <c r="CK1084" s="581"/>
      <c r="CL1084" s="581"/>
      <c r="CM1084" s="581"/>
      <c r="CN1084" s="581"/>
      <c r="CO1084" s="581"/>
      <c r="CP1084" s="581"/>
      <c r="CQ1084" s="581"/>
      <c r="CR1084" s="581"/>
      <c r="CS1084" s="581"/>
      <c r="CT1084" s="581"/>
      <c r="CU1084" s="581"/>
      <c r="CV1084" s="581"/>
      <c r="CW1084" s="581"/>
      <c r="CX1084" s="581"/>
      <c r="CY1084" s="581"/>
      <c r="CZ1084" s="581"/>
      <c r="DA1084" s="581"/>
      <c r="DB1084" s="581"/>
      <c r="DC1084" s="581"/>
      <c r="DD1084" s="581"/>
      <c r="DE1084" s="581"/>
      <c r="DF1084" s="581"/>
      <c r="DG1084" s="581"/>
      <c r="DH1084" s="581"/>
      <c r="DI1084" s="581"/>
      <c r="DJ1084" s="581"/>
      <c r="DK1084" s="581"/>
      <c r="DL1084" s="581"/>
      <c r="DM1084" s="581"/>
      <c r="DN1084" s="581"/>
      <c r="DO1084" s="581"/>
      <c r="DP1084" s="581"/>
      <c r="DQ1084" s="581"/>
      <c r="DR1084" s="581"/>
      <c r="DS1084" s="581"/>
      <c r="DT1084" s="581"/>
      <c r="DU1084" s="581"/>
      <c r="DV1084" s="581"/>
      <c r="DW1084" s="581"/>
      <c r="DX1084" s="581"/>
      <c r="DY1084" s="581"/>
      <c r="DZ1084" s="581"/>
      <c r="EA1084" s="581"/>
      <c r="EB1084" s="581"/>
      <c r="EC1084" s="581"/>
      <c r="ED1084" s="581"/>
      <c r="EE1084" s="581"/>
      <c r="EF1084" s="581"/>
      <c r="EG1084" s="581"/>
      <c r="EH1084" s="581"/>
      <c r="EI1084" s="581"/>
      <c r="EJ1084" s="581"/>
      <c r="EK1084" s="581"/>
      <c r="EL1084" s="581"/>
      <c r="EM1084" s="581"/>
      <c r="EN1084" s="581"/>
      <c r="EO1084" s="581"/>
      <c r="EP1084" s="581"/>
      <c r="EQ1084" s="581"/>
      <c r="ER1084" s="581"/>
      <c r="ES1084" s="581"/>
      <c r="ET1084" s="581"/>
      <c r="EU1084" s="581"/>
      <c r="EV1084" s="581"/>
      <c r="EW1084" s="581"/>
      <c r="EX1084" s="581"/>
      <c r="EY1084" s="581"/>
      <c r="EZ1084" s="581"/>
      <c r="FA1084" s="581"/>
      <c r="FB1084" s="581"/>
      <c r="FC1084" s="581"/>
      <c r="FD1084" s="581"/>
      <c r="FE1084" s="581"/>
    </row>
    <row r="1085" spans="1:161">
      <c r="A1085" s="581"/>
      <c r="B1085" s="581"/>
      <c r="C1085" s="581"/>
      <c r="D1085" s="581"/>
      <c r="E1085" s="581"/>
      <c r="F1085" s="581"/>
      <c r="G1085" s="581"/>
      <c r="H1085" s="581"/>
      <c r="I1085" s="581"/>
      <c r="J1085" s="581"/>
      <c r="K1085" s="581"/>
      <c r="L1085" s="581"/>
      <c r="M1085" s="581"/>
      <c r="N1085" s="581"/>
      <c r="O1085" s="581"/>
      <c r="P1085" s="581"/>
      <c r="Q1085" s="581"/>
      <c r="R1085" s="581"/>
      <c r="S1085" s="581"/>
      <c r="T1085" s="581"/>
      <c r="U1085" s="581"/>
      <c r="V1085" s="581"/>
      <c r="W1085" s="581"/>
      <c r="X1085" s="581"/>
      <c r="Y1085" s="581"/>
      <c r="Z1085" s="581"/>
      <c r="AA1085" s="581"/>
      <c r="AB1085" s="581"/>
      <c r="AC1085" s="581"/>
      <c r="AD1085" s="581"/>
      <c r="AE1085" s="581"/>
      <c r="AF1085" s="581"/>
      <c r="AG1085" s="581"/>
      <c r="AH1085" s="581"/>
      <c r="AI1085" s="581"/>
      <c r="AJ1085" s="581"/>
      <c r="AK1085" s="581"/>
      <c r="AL1085" s="581"/>
      <c r="AM1085" s="581"/>
      <c r="AN1085" s="581"/>
      <c r="AO1085" s="581"/>
      <c r="AP1085" s="581"/>
      <c r="AQ1085" s="581"/>
      <c r="AR1085" s="581"/>
      <c r="AS1085" s="581"/>
      <c r="AT1085" s="581"/>
      <c r="AU1085" s="581"/>
      <c r="AV1085" s="581"/>
      <c r="AW1085" s="581"/>
      <c r="AX1085" s="581"/>
      <c r="AY1085" s="581"/>
      <c r="AZ1085" s="581"/>
      <c r="BA1085" s="581"/>
      <c r="BB1085" s="581"/>
      <c r="BC1085" s="581"/>
      <c r="BD1085" s="581"/>
      <c r="BE1085" s="581"/>
      <c r="BF1085" s="581"/>
      <c r="BG1085" s="581"/>
      <c r="BH1085" s="581"/>
      <c r="BI1085" s="581"/>
      <c r="BJ1085" s="581"/>
      <c r="BK1085" s="581"/>
      <c r="BL1085" s="581"/>
      <c r="BM1085" s="581"/>
      <c r="BN1085" s="581"/>
      <c r="BO1085" s="581"/>
      <c r="BP1085" s="581"/>
      <c r="BQ1085" s="581"/>
      <c r="BR1085" s="581"/>
      <c r="BS1085" s="581"/>
      <c r="BT1085" s="581"/>
      <c r="BU1085" s="581"/>
      <c r="BV1085" s="581"/>
      <c r="BW1085" s="581"/>
      <c r="BX1085" s="581"/>
      <c r="BY1085" s="581"/>
      <c r="BZ1085" s="581"/>
      <c r="CA1085" s="581"/>
      <c r="CB1085" s="581"/>
      <c r="CC1085" s="581"/>
      <c r="CD1085" s="581"/>
      <c r="CE1085" s="581"/>
      <c r="CF1085" s="581"/>
      <c r="CG1085" s="581"/>
      <c r="CH1085" s="581"/>
      <c r="CI1085" s="581"/>
      <c r="CJ1085" s="581"/>
      <c r="CK1085" s="581"/>
      <c r="CL1085" s="581"/>
      <c r="CM1085" s="581"/>
      <c r="CN1085" s="581"/>
      <c r="CO1085" s="581"/>
      <c r="CP1085" s="581"/>
      <c r="CQ1085" s="581"/>
      <c r="CR1085" s="581"/>
      <c r="CS1085" s="581"/>
      <c r="CT1085" s="581"/>
      <c r="CU1085" s="581"/>
      <c r="CV1085" s="581"/>
      <c r="CW1085" s="581"/>
      <c r="CX1085" s="581"/>
      <c r="CY1085" s="581"/>
      <c r="CZ1085" s="581"/>
      <c r="DA1085" s="581"/>
      <c r="DB1085" s="581"/>
      <c r="DC1085" s="581"/>
      <c r="DD1085" s="581"/>
      <c r="DE1085" s="581"/>
      <c r="DF1085" s="581"/>
      <c r="DG1085" s="581"/>
      <c r="DH1085" s="581"/>
      <c r="DI1085" s="581"/>
      <c r="DJ1085" s="581"/>
      <c r="DK1085" s="581"/>
      <c r="DL1085" s="581"/>
      <c r="DM1085" s="581"/>
      <c r="DN1085" s="581"/>
      <c r="DO1085" s="581"/>
      <c r="DP1085" s="581"/>
      <c r="DQ1085" s="581"/>
      <c r="DR1085" s="581"/>
      <c r="DS1085" s="581"/>
      <c r="DT1085" s="581"/>
      <c r="DU1085" s="581"/>
      <c r="DV1085" s="581"/>
      <c r="DW1085" s="581"/>
      <c r="DX1085" s="581"/>
      <c r="DY1085" s="581"/>
      <c r="DZ1085" s="581"/>
      <c r="EA1085" s="581"/>
      <c r="EB1085" s="581"/>
      <c r="EC1085" s="581"/>
      <c r="ED1085" s="581"/>
      <c r="EE1085" s="581"/>
      <c r="EF1085" s="581"/>
      <c r="EG1085" s="581"/>
      <c r="EH1085" s="581"/>
      <c r="EI1085" s="581"/>
      <c r="EJ1085" s="581"/>
      <c r="EK1085" s="581"/>
      <c r="EL1085" s="581"/>
      <c r="EM1085" s="581"/>
      <c r="EN1085" s="581"/>
      <c r="EO1085" s="581"/>
      <c r="EP1085" s="581"/>
      <c r="EQ1085" s="581"/>
      <c r="ER1085" s="581"/>
      <c r="ES1085" s="581"/>
      <c r="ET1085" s="581"/>
      <c r="EU1085" s="581"/>
      <c r="EV1085" s="581"/>
      <c r="EW1085" s="581"/>
      <c r="EX1085" s="581"/>
      <c r="EY1085" s="581"/>
      <c r="EZ1085" s="581"/>
      <c r="FA1085" s="581"/>
      <c r="FB1085" s="581"/>
      <c r="FC1085" s="581"/>
      <c r="FD1085" s="581"/>
      <c r="FE1085" s="581"/>
    </row>
    <row r="1086" spans="1:161">
      <c r="A1086" s="581"/>
      <c r="B1086" s="581"/>
      <c r="C1086" s="581"/>
      <c r="D1086" s="581"/>
      <c r="E1086" s="581"/>
      <c r="F1086" s="581"/>
      <c r="G1086" s="581"/>
      <c r="H1086" s="581"/>
      <c r="I1086" s="581"/>
      <c r="J1086" s="581"/>
      <c r="K1086" s="581"/>
      <c r="L1086" s="581"/>
      <c r="M1086" s="581"/>
      <c r="N1086" s="581"/>
      <c r="O1086" s="581"/>
      <c r="P1086" s="581"/>
      <c r="Q1086" s="581"/>
      <c r="R1086" s="581"/>
      <c r="S1086" s="581"/>
      <c r="T1086" s="581"/>
      <c r="U1086" s="581"/>
      <c r="V1086" s="581"/>
      <c r="W1086" s="581"/>
      <c r="X1086" s="581"/>
      <c r="Y1086" s="581"/>
      <c r="Z1086" s="581"/>
      <c r="AA1086" s="581"/>
      <c r="AB1086" s="581"/>
      <c r="AC1086" s="581"/>
      <c r="AD1086" s="581"/>
      <c r="AE1086" s="581"/>
      <c r="AF1086" s="581"/>
      <c r="AG1086" s="581"/>
      <c r="AH1086" s="581"/>
      <c r="AI1086" s="581"/>
      <c r="AJ1086" s="581"/>
      <c r="AK1086" s="581"/>
      <c r="AL1086" s="581"/>
      <c r="AM1086" s="581"/>
      <c r="AN1086" s="581"/>
      <c r="AO1086" s="581"/>
      <c r="AP1086" s="581"/>
      <c r="AQ1086" s="581"/>
      <c r="AR1086" s="581"/>
      <c r="AS1086" s="581"/>
      <c r="AT1086" s="581"/>
      <c r="AU1086" s="581"/>
      <c r="AV1086" s="581"/>
      <c r="AW1086" s="581"/>
      <c r="AX1086" s="581"/>
      <c r="AY1086" s="581"/>
      <c r="AZ1086" s="581"/>
      <c r="BA1086" s="581"/>
      <c r="BB1086" s="581"/>
      <c r="BC1086" s="581"/>
      <c r="BD1086" s="581"/>
      <c r="BE1086" s="581"/>
      <c r="BF1086" s="581"/>
      <c r="BG1086" s="581"/>
      <c r="BH1086" s="581"/>
      <c r="BI1086" s="581"/>
      <c r="BJ1086" s="581"/>
      <c r="BK1086" s="581"/>
      <c r="BL1086" s="581"/>
      <c r="BM1086" s="581"/>
      <c r="BN1086" s="581"/>
      <c r="BO1086" s="581"/>
      <c r="BP1086" s="581"/>
      <c r="BQ1086" s="581"/>
      <c r="BR1086" s="581"/>
      <c r="BS1086" s="581"/>
      <c r="BT1086" s="581"/>
      <c r="BU1086" s="581"/>
      <c r="BV1086" s="581"/>
      <c r="BW1086" s="581"/>
      <c r="BX1086" s="581"/>
      <c r="BY1086" s="581"/>
      <c r="BZ1086" s="581"/>
      <c r="CA1086" s="581"/>
      <c r="CB1086" s="581"/>
      <c r="CC1086" s="581"/>
      <c r="CD1086" s="581"/>
      <c r="CE1086" s="581"/>
      <c r="CF1086" s="581"/>
      <c r="CG1086" s="581"/>
      <c r="CH1086" s="581"/>
      <c r="CI1086" s="581"/>
      <c r="CJ1086" s="581"/>
      <c r="CK1086" s="581"/>
      <c r="CL1086" s="581"/>
      <c r="CM1086" s="581"/>
      <c r="CN1086" s="581"/>
      <c r="CO1086" s="581"/>
      <c r="CP1086" s="581"/>
      <c r="CQ1086" s="581"/>
      <c r="CR1086" s="581"/>
      <c r="CS1086" s="581"/>
      <c r="CT1086" s="581"/>
      <c r="CU1086" s="581"/>
      <c r="CV1086" s="581"/>
      <c r="CW1086" s="581"/>
      <c r="CX1086" s="581"/>
      <c r="CY1086" s="581"/>
      <c r="CZ1086" s="581"/>
      <c r="DA1086" s="581"/>
      <c r="DB1086" s="581"/>
      <c r="DC1086" s="581"/>
      <c r="DD1086" s="581"/>
      <c r="DE1086" s="581"/>
      <c r="DF1086" s="581"/>
      <c r="DG1086" s="581"/>
      <c r="DH1086" s="581"/>
      <c r="DI1086" s="581"/>
      <c r="DJ1086" s="581"/>
      <c r="DK1086" s="581"/>
      <c r="DL1086" s="581"/>
      <c r="DM1086" s="581"/>
      <c r="DN1086" s="581"/>
      <c r="DO1086" s="581"/>
      <c r="DP1086" s="581"/>
      <c r="DQ1086" s="581"/>
      <c r="DR1086" s="581"/>
      <c r="DS1086" s="581"/>
      <c r="DT1086" s="581"/>
      <c r="DU1086" s="581"/>
      <c r="DV1086" s="581"/>
      <c r="DW1086" s="581"/>
      <c r="DX1086" s="581"/>
      <c r="DY1086" s="581"/>
      <c r="DZ1086" s="581"/>
      <c r="EA1086" s="581"/>
      <c r="EB1086" s="581"/>
      <c r="EC1086" s="581"/>
      <c r="ED1086" s="581"/>
      <c r="EE1086" s="581"/>
      <c r="EF1086" s="581"/>
      <c r="EG1086" s="581"/>
      <c r="EH1086" s="581"/>
      <c r="EI1086" s="581"/>
      <c r="EJ1086" s="581"/>
      <c r="EK1086" s="581"/>
      <c r="EL1086" s="581"/>
      <c r="EM1086" s="581"/>
      <c r="EN1086" s="581"/>
      <c r="EO1086" s="581"/>
      <c r="EP1086" s="581"/>
      <c r="EQ1086" s="581"/>
      <c r="ER1086" s="581"/>
      <c r="ES1086" s="581"/>
      <c r="ET1086" s="581"/>
      <c r="EU1086" s="581"/>
      <c r="EV1086" s="581"/>
      <c r="EW1086" s="581"/>
      <c r="EX1086" s="581"/>
      <c r="EY1086" s="581"/>
      <c r="EZ1086" s="581"/>
      <c r="FA1086" s="581"/>
      <c r="FB1086" s="581"/>
      <c r="FC1086" s="581"/>
      <c r="FD1086" s="581"/>
      <c r="FE1086" s="581"/>
    </row>
    <row r="1087" spans="1:161">
      <c r="A1087" s="581"/>
      <c r="B1087" s="581"/>
      <c r="C1087" s="581"/>
      <c r="D1087" s="581"/>
      <c r="E1087" s="581"/>
      <c r="F1087" s="581"/>
      <c r="G1087" s="581"/>
      <c r="H1087" s="581"/>
      <c r="I1087" s="581"/>
      <c r="J1087" s="581"/>
      <c r="K1087" s="581"/>
      <c r="L1087" s="581"/>
      <c r="M1087" s="581"/>
      <c r="N1087" s="581"/>
      <c r="O1087" s="581"/>
      <c r="P1087" s="581"/>
      <c r="Q1087" s="581"/>
      <c r="R1087" s="581"/>
      <c r="S1087" s="581"/>
      <c r="T1087" s="581"/>
      <c r="U1087" s="581"/>
      <c r="V1087" s="581"/>
      <c r="W1087" s="581"/>
      <c r="X1087" s="581"/>
      <c r="Y1087" s="581"/>
      <c r="Z1087" s="581"/>
      <c r="AA1087" s="581"/>
      <c r="AB1087" s="581"/>
      <c r="AC1087" s="581"/>
      <c r="AD1087" s="581"/>
      <c r="AE1087" s="581"/>
      <c r="AF1087" s="581"/>
      <c r="AG1087" s="581"/>
      <c r="AH1087" s="581"/>
      <c r="AI1087" s="581"/>
      <c r="AJ1087" s="581"/>
      <c r="AK1087" s="581"/>
      <c r="AL1087" s="581"/>
      <c r="AM1087" s="581"/>
      <c r="AN1087" s="581"/>
      <c r="AO1087" s="581"/>
      <c r="AP1087" s="581"/>
      <c r="AQ1087" s="581"/>
      <c r="AR1087" s="581"/>
      <c r="AS1087" s="581"/>
      <c r="AT1087" s="581"/>
      <c r="AU1087" s="581"/>
      <c r="AV1087" s="581"/>
      <c r="AW1087" s="581"/>
      <c r="AX1087" s="581"/>
      <c r="AY1087" s="581"/>
      <c r="AZ1087" s="581"/>
      <c r="BA1087" s="581"/>
      <c r="BB1087" s="581"/>
      <c r="BC1087" s="581"/>
      <c r="BD1087" s="581"/>
      <c r="BE1087" s="581"/>
      <c r="BF1087" s="581"/>
      <c r="BG1087" s="581"/>
      <c r="BH1087" s="581"/>
      <c r="BI1087" s="581"/>
      <c r="BJ1087" s="581"/>
      <c r="BK1087" s="581"/>
      <c r="BL1087" s="581"/>
      <c r="BM1087" s="581"/>
      <c r="BN1087" s="581"/>
      <c r="BO1087" s="581"/>
      <c r="BP1087" s="581"/>
      <c r="BQ1087" s="581"/>
      <c r="BR1087" s="581"/>
      <c r="BS1087" s="581"/>
      <c r="BT1087" s="581"/>
      <c r="BU1087" s="581"/>
      <c r="BV1087" s="581"/>
      <c r="BW1087" s="581"/>
      <c r="BX1087" s="581"/>
      <c r="BY1087" s="581"/>
      <c r="BZ1087" s="581"/>
      <c r="CA1087" s="581"/>
      <c r="CB1087" s="581"/>
      <c r="CC1087" s="581"/>
      <c r="CD1087" s="581"/>
      <c r="CE1087" s="581"/>
      <c r="CF1087" s="581"/>
      <c r="CG1087" s="581"/>
      <c r="CH1087" s="581"/>
      <c r="CI1087" s="581"/>
      <c r="CJ1087" s="581"/>
      <c r="CK1087" s="581"/>
      <c r="CL1087" s="581"/>
      <c r="CM1087" s="581"/>
      <c r="CN1087" s="581"/>
      <c r="CO1087" s="581"/>
      <c r="CP1087" s="581"/>
      <c r="CQ1087" s="581"/>
      <c r="CR1087" s="581"/>
      <c r="CS1087" s="581"/>
      <c r="CT1087" s="581"/>
      <c r="CU1087" s="581"/>
      <c r="CV1087" s="581"/>
      <c r="CW1087" s="581"/>
      <c r="CX1087" s="581"/>
      <c r="CY1087" s="581"/>
      <c r="CZ1087" s="581"/>
      <c r="DA1087" s="581"/>
      <c r="DB1087" s="581"/>
      <c r="DC1087" s="581"/>
      <c r="DD1087" s="581"/>
      <c r="DE1087" s="581"/>
      <c r="DF1087" s="581"/>
      <c r="DG1087" s="581"/>
      <c r="DH1087" s="581"/>
      <c r="DI1087" s="581"/>
      <c r="DJ1087" s="581"/>
      <c r="DK1087" s="581"/>
      <c r="DL1087" s="581"/>
      <c r="DM1087" s="581"/>
      <c r="DN1087" s="581"/>
      <c r="DO1087" s="581"/>
      <c r="DP1087" s="581"/>
      <c r="DQ1087" s="581"/>
      <c r="DR1087" s="581"/>
      <c r="DS1087" s="581"/>
      <c r="DT1087" s="581"/>
      <c r="DU1087" s="581"/>
      <c r="DV1087" s="581"/>
      <c r="DW1087" s="581"/>
      <c r="DX1087" s="581"/>
      <c r="DY1087" s="581"/>
      <c r="DZ1087" s="581"/>
      <c r="EA1087" s="581"/>
      <c r="EB1087" s="581"/>
      <c r="EC1087" s="581"/>
      <c r="ED1087" s="581"/>
      <c r="EE1087" s="581"/>
      <c r="EF1087" s="581"/>
      <c r="EG1087" s="581"/>
      <c r="EH1087" s="581"/>
      <c r="EI1087" s="581"/>
      <c r="EJ1087" s="581"/>
      <c r="EK1087" s="581"/>
      <c r="EL1087" s="581"/>
      <c r="EM1087" s="581"/>
      <c r="EN1087" s="581"/>
      <c r="EO1087" s="581"/>
      <c r="EP1087" s="581"/>
      <c r="EQ1087" s="581"/>
      <c r="ER1087" s="581"/>
      <c r="ES1087" s="581"/>
      <c r="ET1087" s="581"/>
      <c r="EU1087" s="581"/>
      <c r="EV1087" s="581"/>
      <c r="EW1087" s="581"/>
      <c r="EX1087" s="581"/>
      <c r="EY1087" s="581"/>
      <c r="EZ1087" s="581"/>
      <c r="FA1087" s="581"/>
      <c r="FB1087" s="581"/>
      <c r="FC1087" s="581"/>
      <c r="FD1087" s="581"/>
      <c r="FE1087" s="581"/>
    </row>
    <row r="1088" spans="1:161">
      <c r="A1088" s="581"/>
      <c r="B1088" s="581"/>
      <c r="C1088" s="581"/>
      <c r="D1088" s="581"/>
      <c r="E1088" s="581"/>
      <c r="F1088" s="581"/>
      <c r="G1088" s="581"/>
      <c r="H1088" s="581"/>
      <c r="I1088" s="581"/>
      <c r="J1088" s="581"/>
      <c r="K1088" s="581"/>
      <c r="L1088" s="581"/>
      <c r="M1088" s="581"/>
      <c r="N1088" s="581"/>
      <c r="O1088" s="581"/>
      <c r="P1088" s="581"/>
      <c r="Q1088" s="581"/>
      <c r="R1088" s="581"/>
      <c r="S1088" s="581"/>
      <c r="T1088" s="581"/>
      <c r="U1088" s="581"/>
      <c r="V1088" s="581"/>
      <c r="W1088" s="581"/>
      <c r="X1088" s="581"/>
      <c r="Y1088" s="581"/>
      <c r="Z1088" s="581"/>
      <c r="AA1088" s="581"/>
      <c r="AB1088" s="581"/>
      <c r="AC1088" s="581"/>
      <c r="AD1088" s="581"/>
      <c r="AE1088" s="581"/>
      <c r="AF1088" s="581"/>
      <c r="AG1088" s="581"/>
      <c r="AH1088" s="581"/>
      <c r="AI1088" s="581"/>
      <c r="AJ1088" s="581"/>
      <c r="AK1088" s="581"/>
      <c r="AL1088" s="581"/>
      <c r="AM1088" s="581"/>
      <c r="AN1088" s="581"/>
      <c r="AO1088" s="581"/>
      <c r="AP1088" s="581"/>
      <c r="AQ1088" s="581"/>
      <c r="AR1088" s="581"/>
      <c r="AS1088" s="581"/>
      <c r="AT1088" s="581"/>
      <c r="AU1088" s="581"/>
      <c r="AV1088" s="581"/>
      <c r="AW1088" s="581"/>
      <c r="AX1088" s="581"/>
      <c r="AY1088" s="581"/>
      <c r="AZ1088" s="581"/>
      <c r="BA1088" s="581"/>
      <c r="BB1088" s="581"/>
      <c r="BC1088" s="581"/>
      <c r="BD1088" s="581"/>
      <c r="BE1088" s="581"/>
      <c r="BF1088" s="581"/>
      <c r="BG1088" s="581"/>
      <c r="BH1088" s="581"/>
      <c r="BI1088" s="581"/>
      <c r="BJ1088" s="581"/>
      <c r="BK1088" s="581"/>
      <c r="BL1088" s="581"/>
      <c r="BM1088" s="581"/>
      <c r="BN1088" s="581"/>
      <c r="BO1088" s="581"/>
      <c r="BP1088" s="581"/>
      <c r="BQ1088" s="581"/>
      <c r="BR1088" s="581"/>
      <c r="BS1088" s="581"/>
      <c r="BT1088" s="581"/>
      <c r="BU1088" s="581"/>
      <c r="BV1088" s="581"/>
      <c r="BW1088" s="581"/>
      <c r="BX1088" s="581"/>
      <c r="BY1088" s="581"/>
      <c r="BZ1088" s="581"/>
      <c r="CA1088" s="581"/>
      <c r="CB1088" s="581"/>
      <c r="CC1088" s="581"/>
      <c r="CD1088" s="581"/>
      <c r="CE1088" s="581"/>
      <c r="CF1088" s="581"/>
      <c r="CG1088" s="581"/>
      <c r="CH1088" s="581"/>
      <c r="CI1088" s="581"/>
      <c r="CJ1088" s="581"/>
      <c r="CK1088" s="581"/>
      <c r="CL1088" s="581"/>
      <c r="CM1088" s="581"/>
      <c r="CN1088" s="581"/>
      <c r="CO1088" s="581"/>
      <c r="CP1088" s="581"/>
      <c r="CQ1088" s="581"/>
      <c r="CR1088" s="581"/>
      <c r="CS1088" s="581"/>
      <c r="CT1088" s="581"/>
      <c r="CU1088" s="581"/>
      <c r="CV1088" s="581"/>
      <c r="CW1088" s="581"/>
      <c r="CX1088" s="581"/>
      <c r="CY1088" s="581"/>
      <c r="CZ1088" s="581"/>
      <c r="DA1088" s="581"/>
      <c r="DB1088" s="581"/>
      <c r="DC1088" s="581"/>
      <c r="DD1088" s="581"/>
      <c r="DE1088" s="581"/>
      <c r="DF1088" s="581"/>
      <c r="DG1088" s="581"/>
      <c r="DH1088" s="581"/>
      <c r="DI1088" s="581"/>
      <c r="DJ1088" s="581"/>
      <c r="DK1088" s="581"/>
      <c r="DL1088" s="581"/>
      <c r="DM1088" s="581"/>
      <c r="DN1088" s="581"/>
      <c r="DO1088" s="581"/>
      <c r="DP1088" s="581"/>
      <c r="DQ1088" s="581"/>
      <c r="DR1088" s="581"/>
      <c r="DS1088" s="581"/>
      <c r="DT1088" s="581"/>
      <c r="DU1088" s="581"/>
      <c r="DV1088" s="581"/>
      <c r="DW1088" s="581"/>
      <c r="DX1088" s="581"/>
      <c r="DY1088" s="581"/>
      <c r="DZ1088" s="581"/>
      <c r="EA1088" s="581"/>
      <c r="EB1088" s="581"/>
      <c r="EC1088" s="581"/>
      <c r="ED1088" s="581"/>
      <c r="EE1088" s="581"/>
      <c r="EF1088" s="581"/>
      <c r="EG1088" s="581"/>
      <c r="EH1088" s="581"/>
      <c r="EI1088" s="581"/>
      <c r="EJ1088" s="581"/>
      <c r="EK1088" s="581"/>
      <c r="EL1088" s="581"/>
      <c r="EM1088" s="581"/>
      <c r="EN1088" s="581"/>
      <c r="EO1088" s="581"/>
      <c r="EP1088" s="581"/>
      <c r="EQ1088" s="581"/>
      <c r="ER1088" s="581"/>
      <c r="ES1088" s="581"/>
      <c r="ET1088" s="581"/>
      <c r="EU1088" s="581"/>
      <c r="EV1088" s="581"/>
      <c r="EW1088" s="581"/>
      <c r="EX1088" s="581"/>
      <c r="EY1088" s="581"/>
      <c r="EZ1088" s="581"/>
      <c r="FA1088" s="581"/>
      <c r="FB1088" s="581"/>
      <c r="FC1088" s="581"/>
      <c r="FD1088" s="581"/>
      <c r="FE1088" s="581"/>
    </row>
    <row r="1089" spans="1:161">
      <c r="A1089" s="581"/>
      <c r="B1089" s="581"/>
      <c r="C1089" s="581"/>
      <c r="D1089" s="581"/>
      <c r="E1089" s="581"/>
      <c r="F1089" s="581"/>
      <c r="G1089" s="581"/>
      <c r="H1089" s="581"/>
      <c r="I1089" s="581"/>
      <c r="J1089" s="581"/>
      <c r="K1089" s="581"/>
      <c r="L1089" s="581"/>
      <c r="M1089" s="581"/>
      <c r="N1089" s="581"/>
      <c r="O1089" s="581"/>
      <c r="P1089" s="581"/>
      <c r="Q1089" s="581"/>
      <c r="R1089" s="581"/>
      <c r="S1089" s="581"/>
      <c r="T1089" s="581"/>
      <c r="U1089" s="581"/>
      <c r="V1089" s="581"/>
      <c r="W1089" s="581"/>
      <c r="X1089" s="581"/>
      <c r="Y1089" s="581"/>
      <c r="Z1089" s="581"/>
      <c r="AA1089" s="581"/>
      <c r="AB1089" s="581"/>
      <c r="AC1089" s="581"/>
      <c r="AD1089" s="581"/>
      <c r="AE1089" s="581"/>
      <c r="AF1089" s="581"/>
      <c r="AG1089" s="581"/>
      <c r="AH1089" s="581"/>
      <c r="AI1089" s="581"/>
      <c r="AJ1089" s="581"/>
      <c r="AK1089" s="581"/>
      <c r="AL1089" s="581"/>
      <c r="AM1089" s="581"/>
      <c r="AN1089" s="581"/>
      <c r="AO1089" s="581"/>
      <c r="AP1089" s="581"/>
      <c r="AQ1089" s="581"/>
      <c r="AR1089" s="581"/>
      <c r="AS1089" s="581"/>
      <c r="AT1089" s="581"/>
      <c r="AU1089" s="581"/>
      <c r="AV1089" s="581"/>
      <c r="AW1089" s="581"/>
      <c r="AX1089" s="581"/>
      <c r="AY1089" s="581"/>
      <c r="AZ1089" s="581"/>
      <c r="BA1089" s="581"/>
      <c r="BB1089" s="581"/>
      <c r="BC1089" s="581"/>
      <c r="BD1089" s="581"/>
      <c r="BE1089" s="581"/>
      <c r="BF1089" s="581"/>
      <c r="BG1089" s="581"/>
      <c r="BH1089" s="581"/>
      <c r="BI1089" s="581"/>
      <c r="BJ1089" s="581"/>
      <c r="BK1089" s="581"/>
      <c r="BL1089" s="581"/>
      <c r="BM1089" s="581"/>
      <c r="BN1089" s="581"/>
      <c r="BO1089" s="581"/>
      <c r="BP1089" s="581"/>
      <c r="BQ1089" s="581"/>
      <c r="BR1089" s="581"/>
      <c r="BS1089" s="581"/>
      <c r="BT1089" s="581"/>
      <c r="BU1089" s="581"/>
      <c r="BV1089" s="581"/>
      <c r="BW1089" s="581"/>
      <c r="BX1089" s="581"/>
      <c r="BY1089" s="581"/>
      <c r="BZ1089" s="581"/>
      <c r="CA1089" s="581"/>
      <c r="CB1089" s="581"/>
      <c r="CC1089" s="581"/>
      <c r="CD1089" s="581"/>
      <c r="CE1089" s="581"/>
      <c r="CF1089" s="581"/>
      <c r="CG1089" s="581"/>
      <c r="CH1089" s="581"/>
      <c r="CI1089" s="581"/>
      <c r="CJ1089" s="581"/>
      <c r="CK1089" s="581"/>
      <c r="CL1089" s="581"/>
      <c r="CM1089" s="581"/>
      <c r="CN1089" s="581"/>
      <c r="CO1089" s="581"/>
      <c r="CP1089" s="581"/>
      <c r="CQ1089" s="581"/>
      <c r="CR1089" s="581"/>
      <c r="CS1089" s="581"/>
      <c r="CT1089" s="581"/>
      <c r="CU1089" s="581"/>
      <c r="CV1089" s="581"/>
      <c r="CW1089" s="581"/>
      <c r="CX1089" s="581"/>
      <c r="CY1089" s="581"/>
      <c r="CZ1089" s="581"/>
      <c r="DA1089" s="581"/>
      <c r="DB1089" s="581"/>
      <c r="DC1089" s="581"/>
      <c r="DD1089" s="581"/>
      <c r="DE1089" s="581"/>
      <c r="DF1089" s="581"/>
      <c r="DG1089" s="581"/>
      <c r="DH1089" s="581"/>
      <c r="DI1089" s="581"/>
      <c r="DJ1089" s="581"/>
      <c r="DK1089" s="581"/>
      <c r="DL1089" s="581"/>
      <c r="DM1089" s="581"/>
      <c r="DN1089" s="581"/>
      <c r="DO1089" s="581"/>
      <c r="DP1089" s="581"/>
      <c r="DQ1089" s="581"/>
      <c r="DR1089" s="581"/>
      <c r="DS1089" s="581"/>
      <c r="DT1089" s="581"/>
      <c r="DU1089" s="581"/>
      <c r="DV1089" s="581"/>
      <c r="DW1089" s="581"/>
      <c r="DX1089" s="581"/>
      <c r="DY1089" s="581"/>
      <c r="DZ1089" s="581"/>
      <c r="EA1089" s="581"/>
      <c r="EB1089" s="581"/>
      <c r="EC1089" s="581"/>
      <c r="ED1089" s="581"/>
      <c r="EE1089" s="581"/>
      <c r="EF1089" s="581"/>
      <c r="EG1089" s="581"/>
      <c r="EH1089" s="581"/>
      <c r="EI1089" s="581"/>
      <c r="EJ1089" s="581"/>
      <c r="EK1089" s="581"/>
      <c r="EL1089" s="581"/>
      <c r="EM1089" s="581"/>
      <c r="EN1089" s="581"/>
      <c r="EO1089" s="581"/>
      <c r="EP1089" s="581"/>
      <c r="EQ1089" s="581"/>
      <c r="ER1089" s="581"/>
      <c r="ES1089" s="581"/>
      <c r="ET1089" s="581"/>
      <c r="EU1089" s="581"/>
      <c r="EV1089" s="581"/>
      <c r="EW1089" s="581"/>
      <c r="EX1089" s="581"/>
      <c r="EY1089" s="581"/>
      <c r="EZ1089" s="581"/>
      <c r="FA1089" s="581"/>
      <c r="FB1089" s="581"/>
      <c r="FC1089" s="581"/>
      <c r="FD1089" s="581"/>
      <c r="FE1089" s="581"/>
    </row>
    <row r="1090" spans="1:161">
      <c r="A1090" s="581"/>
      <c r="B1090" s="581"/>
      <c r="C1090" s="581"/>
      <c r="D1090" s="581"/>
      <c r="E1090" s="581"/>
      <c r="F1090" s="581"/>
      <c r="G1090" s="581"/>
      <c r="H1090" s="581"/>
      <c r="I1090" s="581"/>
      <c r="J1090" s="581"/>
      <c r="K1090" s="581"/>
      <c r="L1090" s="581"/>
      <c r="M1090" s="581"/>
      <c r="N1090" s="581"/>
      <c r="O1090" s="581"/>
      <c r="P1090" s="581"/>
      <c r="Q1090" s="581"/>
      <c r="R1090" s="581"/>
      <c r="S1090" s="581"/>
      <c r="T1090" s="581"/>
      <c r="U1090" s="581"/>
      <c r="V1090" s="581"/>
      <c r="W1090" s="581"/>
      <c r="X1090" s="581"/>
      <c r="Y1090" s="581"/>
      <c r="Z1090" s="581"/>
      <c r="AA1090" s="581"/>
      <c r="AB1090" s="581"/>
      <c r="AC1090" s="581"/>
      <c r="AD1090" s="581"/>
      <c r="AE1090" s="581"/>
      <c r="AF1090" s="581"/>
      <c r="AG1090" s="581"/>
      <c r="AH1090" s="581"/>
      <c r="AI1090" s="581"/>
      <c r="AJ1090" s="581"/>
      <c r="AK1090" s="581"/>
      <c r="AL1090" s="581"/>
      <c r="AM1090" s="581"/>
      <c r="AN1090" s="581"/>
      <c r="AO1090" s="581"/>
      <c r="AP1090" s="581"/>
      <c r="AQ1090" s="581"/>
      <c r="AR1090" s="581"/>
      <c r="AS1090" s="581"/>
      <c r="AT1090" s="581"/>
      <c r="AU1090" s="581"/>
      <c r="AV1090" s="581"/>
      <c r="AW1090" s="581"/>
      <c r="AX1090" s="581"/>
      <c r="AY1090" s="581"/>
      <c r="AZ1090" s="581"/>
      <c r="BA1090" s="581"/>
      <c r="BB1090" s="581"/>
      <c r="BC1090" s="581"/>
      <c r="BD1090" s="581"/>
      <c r="BE1090" s="581"/>
      <c r="BF1090" s="581"/>
      <c r="BG1090" s="581"/>
      <c r="BH1090" s="581"/>
      <c r="BI1090" s="581"/>
      <c r="BJ1090" s="581"/>
      <c r="BK1090" s="581"/>
      <c r="BL1090" s="581"/>
      <c r="BM1090" s="581"/>
      <c r="BN1090" s="581"/>
      <c r="BO1090" s="581"/>
      <c r="BP1090" s="581"/>
      <c r="BQ1090" s="581"/>
      <c r="BR1090" s="581"/>
      <c r="BS1090" s="581"/>
      <c r="BT1090" s="581"/>
      <c r="BU1090" s="581"/>
      <c r="BV1090" s="581"/>
      <c r="BW1090" s="581"/>
      <c r="BX1090" s="581"/>
      <c r="BY1090" s="581"/>
      <c r="BZ1090" s="581"/>
      <c r="CA1090" s="581"/>
      <c r="CB1090" s="581"/>
      <c r="CC1090" s="581"/>
      <c r="CD1090" s="581"/>
      <c r="CE1090" s="581"/>
      <c r="CF1090" s="581"/>
      <c r="CG1090" s="581"/>
      <c r="CH1090" s="581"/>
      <c r="CI1090" s="581"/>
      <c r="CJ1090" s="581"/>
      <c r="CK1090" s="581"/>
      <c r="CL1090" s="581"/>
      <c r="CM1090" s="581"/>
      <c r="CN1090" s="581"/>
      <c r="CO1090" s="581"/>
      <c r="CP1090" s="581"/>
      <c r="CQ1090" s="581"/>
      <c r="CR1090" s="581"/>
      <c r="CS1090" s="581"/>
      <c r="CT1090" s="581"/>
      <c r="CU1090" s="581"/>
      <c r="CV1090" s="581"/>
      <c r="CW1090" s="581"/>
      <c r="CX1090" s="581"/>
      <c r="CY1090" s="581"/>
      <c r="CZ1090" s="581"/>
      <c r="DA1090" s="581"/>
      <c r="DB1090" s="581"/>
      <c r="DC1090" s="581"/>
      <c r="DD1090" s="581"/>
      <c r="DE1090" s="581"/>
      <c r="DF1090" s="581"/>
      <c r="DG1090" s="581"/>
      <c r="DH1090" s="581"/>
      <c r="DI1090" s="581"/>
      <c r="DJ1090" s="581"/>
      <c r="DK1090" s="581"/>
      <c r="DL1090" s="581"/>
      <c r="DM1090" s="581"/>
      <c r="DN1090" s="581"/>
      <c r="DO1090" s="581"/>
      <c r="DP1090" s="581"/>
      <c r="DQ1090" s="581"/>
      <c r="DR1090" s="581"/>
      <c r="DS1090" s="581"/>
      <c r="DT1090" s="581"/>
      <c r="DU1090" s="581"/>
      <c r="DV1090" s="581"/>
      <c r="DW1090" s="581"/>
      <c r="DX1090" s="581"/>
      <c r="DY1090" s="581"/>
      <c r="DZ1090" s="581"/>
      <c r="EA1090" s="581"/>
      <c r="EB1090" s="581"/>
      <c r="EC1090" s="581"/>
      <c r="ED1090" s="581"/>
      <c r="EE1090" s="581"/>
      <c r="EF1090" s="581"/>
      <c r="EG1090" s="581"/>
      <c r="EH1090" s="581"/>
      <c r="EI1090" s="581"/>
      <c r="EJ1090" s="581"/>
      <c r="EK1090" s="581"/>
      <c r="EL1090" s="581"/>
      <c r="EM1090" s="581"/>
      <c r="EN1090" s="581"/>
      <c r="EO1090" s="581"/>
      <c r="EP1090" s="581"/>
      <c r="EQ1090" s="581"/>
      <c r="ER1090" s="581"/>
      <c r="ES1090" s="581"/>
      <c r="ET1090" s="581"/>
      <c r="EU1090" s="581"/>
      <c r="EV1090" s="581"/>
      <c r="EW1090" s="581"/>
      <c r="EX1090" s="581"/>
      <c r="EY1090" s="581"/>
      <c r="EZ1090" s="581"/>
      <c r="FA1090" s="581"/>
      <c r="FB1090" s="581"/>
      <c r="FC1090" s="581"/>
      <c r="FD1090" s="581"/>
      <c r="FE1090" s="581"/>
    </row>
    <row r="1091" spans="1:161">
      <c r="A1091" s="581"/>
      <c r="B1091" s="581"/>
      <c r="C1091" s="581"/>
      <c r="D1091" s="581"/>
      <c r="E1091" s="581"/>
      <c r="F1091" s="581"/>
      <c r="G1091" s="581"/>
      <c r="H1091" s="581"/>
      <c r="I1091" s="581"/>
      <c r="J1091" s="581"/>
      <c r="K1091" s="581"/>
      <c r="L1091" s="581"/>
      <c r="M1091" s="581"/>
      <c r="N1091" s="581"/>
      <c r="O1091" s="581"/>
      <c r="P1091" s="581"/>
      <c r="Q1091" s="581"/>
      <c r="R1091" s="581"/>
      <c r="S1091" s="581"/>
      <c r="T1091" s="581"/>
      <c r="U1091" s="581"/>
      <c r="V1091" s="581"/>
      <c r="W1091" s="581"/>
      <c r="X1091" s="581"/>
      <c r="Y1091" s="581"/>
      <c r="Z1091" s="581"/>
      <c r="AA1091" s="581"/>
      <c r="AB1091" s="581"/>
      <c r="AC1091" s="581"/>
      <c r="AD1091" s="581"/>
      <c r="AE1091" s="581"/>
      <c r="AF1091" s="581"/>
      <c r="AG1091" s="581"/>
      <c r="AH1091" s="581"/>
      <c r="AI1091" s="581"/>
      <c r="AJ1091" s="581"/>
      <c r="AK1091" s="581"/>
      <c r="AL1091" s="581"/>
      <c r="AM1091" s="581"/>
      <c r="AN1091" s="581"/>
      <c r="AO1091" s="581"/>
      <c r="AP1091" s="581"/>
      <c r="AQ1091" s="581"/>
      <c r="AR1091" s="581"/>
      <c r="AS1091" s="581"/>
      <c r="AT1091" s="581"/>
      <c r="AU1091" s="581"/>
      <c r="AV1091" s="581"/>
      <c r="AW1091" s="581"/>
      <c r="AX1091" s="581"/>
      <c r="AY1091" s="581"/>
      <c r="AZ1091" s="581"/>
      <c r="BA1091" s="581"/>
      <c r="BB1091" s="581"/>
      <c r="BC1091" s="581"/>
      <c r="BD1091" s="581"/>
      <c r="BE1091" s="581"/>
      <c r="BF1091" s="581"/>
      <c r="BG1091" s="581"/>
      <c r="BH1091" s="581"/>
      <c r="BI1091" s="581"/>
      <c r="BJ1091" s="581"/>
      <c r="BK1091" s="581"/>
      <c r="BL1091" s="581"/>
      <c r="BM1091" s="581"/>
      <c r="BN1091" s="581"/>
      <c r="BO1091" s="581"/>
      <c r="BP1091" s="581"/>
      <c r="BQ1091" s="581"/>
      <c r="BR1091" s="581"/>
      <c r="BS1091" s="581"/>
      <c r="BT1091" s="581"/>
      <c r="BU1091" s="581"/>
      <c r="BV1091" s="581"/>
      <c r="BW1091" s="581"/>
      <c r="BX1091" s="581"/>
      <c r="BY1091" s="581"/>
      <c r="BZ1091" s="581"/>
      <c r="CA1091" s="581"/>
      <c r="CB1091" s="581"/>
      <c r="CC1091" s="581"/>
      <c r="CD1091" s="581"/>
      <c r="CE1091" s="581"/>
      <c r="CF1091" s="581"/>
      <c r="CG1091" s="581"/>
      <c r="CH1091" s="581"/>
      <c r="CI1091" s="581"/>
      <c r="CJ1091" s="581"/>
      <c r="CK1091" s="581"/>
      <c r="CL1091" s="581"/>
      <c r="CM1091" s="581"/>
      <c r="CN1091" s="581"/>
      <c r="CO1091" s="581"/>
      <c r="CP1091" s="581"/>
      <c r="CQ1091" s="581"/>
      <c r="CR1091" s="581"/>
      <c r="CS1091" s="581"/>
      <c r="CT1091" s="581"/>
      <c r="CU1091" s="581"/>
      <c r="CV1091" s="581"/>
      <c r="CW1091" s="581"/>
      <c r="CX1091" s="581"/>
      <c r="CY1091" s="581"/>
      <c r="CZ1091" s="581"/>
      <c r="DA1091" s="581"/>
      <c r="DB1091" s="581"/>
      <c r="DC1091" s="581"/>
      <c r="DD1091" s="581"/>
      <c r="DE1091" s="581"/>
      <c r="DF1091" s="581"/>
      <c r="DG1091" s="581"/>
      <c r="DH1091" s="581"/>
      <c r="DI1091" s="581"/>
      <c r="DJ1091" s="581"/>
      <c r="DK1091" s="581"/>
      <c r="DL1091" s="581"/>
      <c r="DM1091" s="581"/>
      <c r="DN1091" s="581"/>
      <c r="DO1091" s="581"/>
      <c r="DP1091" s="581"/>
      <c r="DQ1091" s="581"/>
      <c r="DR1091" s="581"/>
      <c r="DS1091" s="581"/>
      <c r="DT1091" s="581"/>
      <c r="DU1091" s="581"/>
      <c r="DV1091" s="581"/>
      <c r="DW1091" s="581"/>
      <c r="DX1091" s="581"/>
      <c r="DY1091" s="581"/>
      <c r="DZ1091" s="581"/>
      <c r="EA1091" s="581"/>
      <c r="EB1091" s="581"/>
      <c r="EC1091" s="581"/>
      <c r="ED1091" s="581"/>
      <c r="EE1091" s="581"/>
      <c r="EF1091" s="581"/>
      <c r="EG1091" s="581"/>
      <c r="EH1091" s="581"/>
      <c r="EI1091" s="581"/>
      <c r="EJ1091" s="581"/>
      <c r="EK1091" s="581"/>
      <c r="EL1091" s="581"/>
      <c r="EM1091" s="581"/>
      <c r="EN1091" s="581"/>
      <c r="EO1091" s="581"/>
      <c r="EP1091" s="581"/>
      <c r="EQ1091" s="581"/>
      <c r="ER1091" s="581"/>
      <c r="ES1091" s="581"/>
      <c r="ET1091" s="581"/>
      <c r="EU1091" s="581"/>
      <c r="EV1091" s="581"/>
      <c r="EW1091" s="581"/>
      <c r="EX1091" s="581"/>
      <c r="EY1091" s="581"/>
      <c r="EZ1091" s="581"/>
      <c r="FA1091" s="581"/>
      <c r="FB1091" s="581"/>
      <c r="FC1091" s="581"/>
      <c r="FD1091" s="581"/>
      <c r="FE1091" s="581"/>
    </row>
    <row r="1092" spans="1:161">
      <c r="A1092" s="581"/>
      <c r="B1092" s="581"/>
      <c r="C1092" s="581"/>
      <c r="D1092" s="581"/>
      <c r="E1092" s="581"/>
      <c r="F1092" s="581"/>
      <c r="G1092" s="581"/>
      <c r="H1092" s="581"/>
      <c r="I1092" s="581"/>
      <c r="J1092" s="581"/>
      <c r="K1092" s="581"/>
      <c r="L1092" s="581"/>
      <c r="M1092" s="581"/>
      <c r="N1092" s="581"/>
      <c r="O1092" s="581"/>
      <c r="P1092" s="581"/>
      <c r="Q1092" s="581"/>
      <c r="R1092" s="581"/>
      <c r="S1092" s="581"/>
      <c r="T1092" s="581"/>
      <c r="U1092" s="581"/>
      <c r="V1092" s="581"/>
      <c r="W1092" s="581"/>
      <c r="X1092" s="581"/>
      <c r="Y1092" s="581"/>
      <c r="Z1092" s="581"/>
      <c r="AA1092" s="581"/>
      <c r="AB1092" s="581"/>
      <c r="AC1092" s="581"/>
      <c r="AD1092" s="581"/>
      <c r="AE1092" s="581"/>
      <c r="AF1092" s="581"/>
      <c r="AG1092" s="581"/>
      <c r="AH1092" s="581"/>
      <c r="AI1092" s="581"/>
      <c r="AJ1092" s="581"/>
      <c r="AK1092" s="581"/>
      <c r="AL1092" s="581"/>
      <c r="AM1092" s="581"/>
      <c r="AN1092" s="581"/>
      <c r="AO1092" s="581"/>
      <c r="AP1092" s="581"/>
      <c r="AQ1092" s="581"/>
      <c r="AR1092" s="581"/>
      <c r="AS1092" s="581"/>
      <c r="AT1092" s="581"/>
      <c r="AU1092" s="581"/>
      <c r="AV1092" s="581"/>
      <c r="AW1092" s="581"/>
      <c r="AX1092" s="581"/>
      <c r="AY1092" s="581"/>
      <c r="AZ1092" s="581"/>
      <c r="BA1092" s="581"/>
      <c r="BB1092" s="581"/>
      <c r="BC1092" s="581"/>
      <c r="BD1092" s="581"/>
      <c r="BE1092" s="581"/>
      <c r="BF1092" s="581"/>
      <c r="BG1092" s="581"/>
      <c r="BH1092" s="581"/>
      <c r="BI1092" s="581"/>
      <c r="BJ1092" s="581"/>
      <c r="BK1092" s="581"/>
      <c r="BL1092" s="581"/>
      <c r="BM1092" s="581"/>
      <c r="BN1092" s="581"/>
      <c r="BO1092" s="581"/>
      <c r="BP1092" s="581"/>
      <c r="BQ1092" s="581"/>
      <c r="BR1092" s="581"/>
      <c r="BS1092" s="581"/>
      <c r="BT1092" s="581"/>
      <c r="BU1092" s="581"/>
      <c r="BV1092" s="581"/>
      <c r="BW1092" s="581"/>
      <c r="BX1092" s="581"/>
      <c r="BY1092" s="581"/>
      <c r="BZ1092" s="581"/>
      <c r="CA1092" s="581"/>
      <c r="CB1092" s="581"/>
      <c r="CC1092" s="581"/>
      <c r="CD1092" s="581"/>
      <c r="CE1092" s="581"/>
      <c r="CF1092" s="581"/>
      <c r="CG1092" s="581"/>
      <c r="CH1092" s="581"/>
      <c r="CI1092" s="581"/>
      <c r="CJ1092" s="581"/>
      <c r="CK1092" s="581"/>
      <c r="CL1092" s="581"/>
      <c r="CM1092" s="581"/>
      <c r="CN1092" s="581"/>
      <c r="CO1092" s="581"/>
      <c r="CP1092" s="581"/>
      <c r="CQ1092" s="581"/>
      <c r="CR1092" s="581"/>
      <c r="CS1092" s="581"/>
      <c r="CT1092" s="581"/>
      <c r="CU1092" s="581"/>
      <c r="CV1092" s="581"/>
      <c r="CW1092" s="581"/>
      <c r="CX1092" s="581"/>
      <c r="CY1092" s="581"/>
      <c r="CZ1092" s="581"/>
      <c r="DA1092" s="581"/>
      <c r="DB1092" s="581"/>
      <c r="DC1092" s="581"/>
      <c r="DD1092" s="581"/>
      <c r="DE1092" s="581"/>
      <c r="DF1092" s="581"/>
      <c r="DG1092" s="581"/>
      <c r="DH1092" s="581"/>
      <c r="DI1092" s="581"/>
      <c r="DJ1092" s="581"/>
      <c r="DK1092" s="581"/>
      <c r="DL1092" s="581"/>
      <c r="DM1092" s="581"/>
      <c r="DN1092" s="581"/>
      <c r="DO1092" s="581"/>
      <c r="DP1092" s="581"/>
      <c r="DQ1092" s="581"/>
      <c r="DR1092" s="581"/>
      <c r="DS1092" s="581"/>
      <c r="DT1092" s="581"/>
      <c r="DU1092" s="581"/>
      <c r="DV1092" s="581"/>
      <c r="DW1092" s="581"/>
      <c r="DX1092" s="581"/>
      <c r="DY1092" s="581"/>
      <c r="DZ1092" s="581"/>
      <c r="EA1092" s="581"/>
      <c r="EB1092" s="581"/>
      <c r="EC1092" s="581"/>
      <c r="ED1092" s="581"/>
      <c r="EE1092" s="581"/>
      <c r="EF1092" s="581"/>
      <c r="EG1092" s="581"/>
      <c r="EH1092" s="581"/>
      <c r="EI1092" s="581"/>
      <c r="EJ1092" s="581"/>
      <c r="EK1092" s="581"/>
      <c r="EL1092" s="581"/>
      <c r="EM1092" s="581"/>
      <c r="EN1092" s="581"/>
      <c r="EO1092" s="581"/>
      <c r="EP1092" s="581"/>
      <c r="EQ1092" s="581"/>
      <c r="ER1092" s="581"/>
      <c r="ES1092" s="581"/>
      <c r="ET1092" s="581"/>
      <c r="EU1092" s="581"/>
      <c r="EV1092" s="581"/>
      <c r="EW1092" s="581"/>
      <c r="EX1092" s="581"/>
      <c r="EY1092" s="581"/>
      <c r="EZ1092" s="581"/>
      <c r="FA1092" s="581"/>
      <c r="FB1092" s="581"/>
      <c r="FC1092" s="581"/>
      <c r="FD1092" s="581"/>
      <c r="FE1092" s="581"/>
    </row>
    <row r="1093" spans="1:161">
      <c r="A1093" s="581"/>
      <c r="B1093" s="581"/>
      <c r="C1093" s="581"/>
      <c r="D1093" s="581"/>
      <c r="E1093" s="581"/>
      <c r="F1093" s="581"/>
      <c r="G1093" s="581"/>
      <c r="H1093" s="581"/>
      <c r="I1093" s="581"/>
      <c r="J1093" s="581"/>
      <c r="K1093" s="581"/>
      <c r="L1093" s="581"/>
      <c r="M1093" s="581"/>
      <c r="N1093" s="581"/>
      <c r="O1093" s="581"/>
      <c r="P1093" s="581"/>
      <c r="Q1093" s="581"/>
      <c r="R1093" s="581"/>
      <c r="S1093" s="581"/>
      <c r="T1093" s="581"/>
      <c r="U1093" s="581"/>
      <c r="V1093" s="581"/>
      <c r="W1093" s="581"/>
      <c r="X1093" s="581"/>
      <c r="Y1093" s="581"/>
      <c r="Z1093" s="581"/>
      <c r="AA1093" s="581"/>
      <c r="AB1093" s="581"/>
      <c r="AC1093" s="581"/>
      <c r="AD1093" s="581"/>
      <c r="AE1093" s="581"/>
      <c r="AF1093" s="581"/>
      <c r="AG1093" s="581"/>
      <c r="AH1093" s="581"/>
      <c r="AI1093" s="581"/>
      <c r="AJ1093" s="581"/>
      <c r="AK1093" s="581"/>
      <c r="AL1093" s="581"/>
      <c r="AM1093" s="581"/>
      <c r="AN1093" s="581"/>
      <c r="AO1093" s="581"/>
      <c r="AP1093" s="581"/>
      <c r="AQ1093" s="581"/>
      <c r="AR1093" s="581"/>
      <c r="AS1093" s="581"/>
      <c r="AT1093" s="581"/>
      <c r="AU1093" s="581"/>
      <c r="AV1093" s="581"/>
      <c r="AW1093" s="581"/>
      <c r="AX1093" s="581"/>
      <c r="AY1093" s="581"/>
      <c r="AZ1093" s="581"/>
      <c r="BA1093" s="581"/>
      <c r="BB1093" s="581"/>
      <c r="BC1093" s="581"/>
      <c r="BD1093" s="581"/>
      <c r="BE1093" s="581"/>
      <c r="BF1093" s="581"/>
      <c r="BG1093" s="581"/>
      <c r="BH1093" s="581"/>
      <c r="BI1093" s="581"/>
      <c r="BJ1093" s="581"/>
      <c r="BK1093" s="581"/>
      <c r="BL1093" s="581"/>
      <c r="BM1093" s="581"/>
      <c r="BN1093" s="581"/>
      <c r="BO1093" s="581"/>
      <c r="BP1093" s="581"/>
      <c r="BQ1093" s="581"/>
      <c r="BR1093" s="581"/>
      <c r="BS1093" s="581"/>
      <c r="BT1093" s="581"/>
      <c r="BU1093" s="581"/>
      <c r="BV1093" s="581"/>
      <c r="BW1093" s="581"/>
      <c r="BX1093" s="581"/>
      <c r="BY1093" s="581"/>
      <c r="BZ1093" s="581"/>
      <c r="CA1093" s="581"/>
      <c r="CB1093" s="581"/>
      <c r="CC1093" s="581"/>
      <c r="CD1093" s="581"/>
      <c r="CE1093" s="581"/>
      <c r="CF1093" s="581"/>
      <c r="CG1093" s="581"/>
      <c r="CH1093" s="581"/>
      <c r="CI1093" s="581"/>
      <c r="CJ1093" s="581"/>
      <c r="CK1093" s="581"/>
      <c r="CL1093" s="581"/>
      <c r="CM1093" s="581"/>
      <c r="CN1093" s="581"/>
      <c r="CO1093" s="581"/>
      <c r="CP1093" s="581"/>
      <c r="CQ1093" s="581"/>
      <c r="CR1093" s="581"/>
      <c r="CS1093" s="581"/>
      <c r="CT1093" s="581"/>
      <c r="CU1093" s="581"/>
      <c r="CV1093" s="581"/>
      <c r="CW1093" s="581"/>
      <c r="CX1093" s="581"/>
      <c r="CY1093" s="581"/>
      <c r="CZ1093" s="581"/>
      <c r="DA1093" s="581"/>
      <c r="DB1093" s="581"/>
      <c r="DC1093" s="581"/>
      <c r="DD1093" s="581"/>
      <c r="DE1093" s="581"/>
      <c r="DF1093" s="581"/>
      <c r="DG1093" s="581"/>
      <c r="DH1093" s="581"/>
      <c r="DI1093" s="581"/>
      <c r="DJ1093" s="581"/>
      <c r="DK1093" s="581"/>
      <c r="DL1093" s="581"/>
      <c r="DM1093" s="581"/>
      <c r="DN1093" s="581"/>
      <c r="DO1093" s="581"/>
      <c r="DP1093" s="581"/>
      <c r="DQ1093" s="581"/>
      <c r="DR1093" s="581"/>
      <c r="DS1093" s="581"/>
      <c r="DT1093" s="581"/>
      <c r="DU1093" s="581"/>
      <c r="DV1093" s="581"/>
      <c r="DW1093" s="581"/>
      <c r="DX1093" s="581"/>
      <c r="DY1093" s="581"/>
      <c r="DZ1093" s="581"/>
      <c r="EA1093" s="581"/>
      <c r="EB1093" s="581"/>
      <c r="EC1093" s="581"/>
      <c r="ED1093" s="581"/>
      <c r="EE1093" s="581"/>
      <c r="EF1093" s="581"/>
      <c r="EG1093" s="581"/>
      <c r="EH1093" s="581"/>
      <c r="EI1093" s="581"/>
      <c r="EJ1093" s="581"/>
      <c r="EK1093" s="581"/>
      <c r="EL1093" s="581"/>
      <c r="EM1093" s="581"/>
      <c r="EN1093" s="581"/>
      <c r="EO1093" s="581"/>
      <c r="EP1093" s="581"/>
      <c r="EQ1093" s="581"/>
      <c r="ER1093" s="581"/>
      <c r="ES1093" s="581"/>
      <c r="ET1093" s="581"/>
      <c r="EU1093" s="581"/>
      <c r="EV1093" s="581"/>
      <c r="EW1093" s="581"/>
      <c r="EX1093" s="581"/>
      <c r="EY1093" s="581"/>
      <c r="EZ1093" s="581"/>
      <c r="FA1093" s="581"/>
      <c r="FB1093" s="581"/>
      <c r="FC1093" s="581"/>
      <c r="FD1093" s="581"/>
      <c r="FE1093" s="581"/>
    </row>
    <row r="1094" spans="1:161">
      <c r="A1094" s="581"/>
      <c r="B1094" s="581"/>
      <c r="C1094" s="581"/>
      <c r="D1094" s="581"/>
      <c r="E1094" s="581"/>
      <c r="F1094" s="581"/>
      <c r="G1094" s="581"/>
      <c r="H1094" s="581"/>
      <c r="I1094" s="581"/>
      <c r="J1094" s="581"/>
      <c r="K1094" s="581"/>
      <c r="L1094" s="581"/>
      <c r="M1094" s="581"/>
      <c r="N1094" s="581"/>
      <c r="O1094" s="581"/>
      <c r="P1094" s="581"/>
      <c r="Q1094" s="581"/>
      <c r="R1094" s="581"/>
      <c r="S1094" s="581"/>
      <c r="T1094" s="581"/>
      <c r="U1094" s="581"/>
      <c r="V1094" s="581"/>
      <c r="W1094" s="581"/>
      <c r="X1094" s="581"/>
      <c r="Y1094" s="581"/>
      <c r="Z1094" s="581"/>
      <c r="AA1094" s="581"/>
      <c r="AB1094" s="581"/>
      <c r="AC1094" s="581"/>
      <c r="AD1094" s="581"/>
      <c r="AE1094" s="581"/>
      <c r="AF1094" s="581"/>
      <c r="AG1094" s="581"/>
      <c r="AH1094" s="581"/>
      <c r="AI1094" s="581"/>
      <c r="AJ1094" s="581"/>
      <c r="AK1094" s="581"/>
      <c r="AL1094" s="581"/>
      <c r="AM1094" s="581"/>
      <c r="AN1094" s="581"/>
      <c r="AO1094" s="581"/>
      <c r="AP1094" s="581"/>
      <c r="AQ1094" s="581"/>
      <c r="AR1094" s="581"/>
      <c r="AS1094" s="581"/>
      <c r="AT1094" s="581"/>
      <c r="AU1094" s="581"/>
      <c r="AV1094" s="581"/>
      <c r="AW1094" s="581"/>
      <c r="AX1094" s="581"/>
      <c r="AY1094" s="581"/>
      <c r="AZ1094" s="581"/>
      <c r="BA1094" s="581"/>
      <c r="BB1094" s="581"/>
      <c r="BC1094" s="581"/>
      <c r="BD1094" s="581"/>
      <c r="BE1094" s="581"/>
      <c r="BF1094" s="581"/>
      <c r="BG1094" s="581"/>
      <c r="BH1094" s="581"/>
      <c r="BI1094" s="581"/>
      <c r="BJ1094" s="581"/>
      <c r="BK1094" s="581"/>
      <c r="BL1094" s="581"/>
      <c r="BM1094" s="581"/>
      <c r="BN1094" s="581"/>
      <c r="BO1094" s="581"/>
      <c r="BP1094" s="581"/>
      <c r="BQ1094" s="581"/>
      <c r="BR1094" s="581"/>
      <c r="BS1094" s="581"/>
      <c r="BT1094" s="581"/>
      <c r="BU1094" s="581"/>
      <c r="BV1094" s="581"/>
      <c r="BW1094" s="581"/>
      <c r="BX1094" s="581"/>
      <c r="BY1094" s="581"/>
      <c r="BZ1094" s="581"/>
      <c r="CA1094" s="581"/>
      <c r="CB1094" s="581"/>
      <c r="CC1094" s="581"/>
      <c r="CD1094" s="581"/>
      <c r="CE1094" s="581"/>
      <c r="CF1094" s="581"/>
      <c r="CG1094" s="581"/>
      <c r="CH1094" s="581"/>
      <c r="CI1094" s="581"/>
      <c r="CJ1094" s="581"/>
      <c r="CK1094" s="581"/>
      <c r="CL1094" s="581"/>
      <c r="CM1094" s="581"/>
      <c r="CN1094" s="581"/>
      <c r="CO1094" s="581"/>
      <c r="CP1094" s="581"/>
      <c r="CQ1094" s="581"/>
      <c r="CR1094" s="581"/>
      <c r="CS1094" s="581"/>
      <c r="CT1094" s="581"/>
      <c r="CU1094" s="581"/>
      <c r="CV1094" s="581"/>
      <c r="CW1094" s="581"/>
      <c r="CX1094" s="581"/>
      <c r="CY1094" s="581"/>
      <c r="CZ1094" s="581"/>
      <c r="DA1094" s="581"/>
      <c r="DB1094" s="581"/>
      <c r="DC1094" s="581"/>
      <c r="DD1094" s="581"/>
      <c r="DE1094" s="581"/>
      <c r="DF1094" s="581"/>
      <c r="DG1094" s="581"/>
      <c r="DH1094" s="581"/>
      <c r="DI1094" s="581"/>
      <c r="DJ1094" s="581"/>
      <c r="DK1094" s="581"/>
      <c r="DL1094" s="581"/>
      <c r="DM1094" s="581"/>
      <c r="DN1094" s="581"/>
      <c r="DO1094" s="581"/>
      <c r="DP1094" s="581"/>
      <c r="DQ1094" s="581"/>
      <c r="DR1094" s="581"/>
      <c r="DS1094" s="581"/>
      <c r="DT1094" s="581"/>
      <c r="DU1094" s="581"/>
      <c r="DV1094" s="581"/>
      <c r="DW1094" s="581"/>
      <c r="DX1094" s="581"/>
      <c r="DY1094" s="581"/>
      <c r="DZ1094" s="581"/>
      <c r="EA1094" s="581"/>
      <c r="EB1094" s="581"/>
      <c r="EC1094" s="581"/>
      <c r="ED1094" s="581"/>
      <c r="EE1094" s="581"/>
      <c r="EF1094" s="581"/>
      <c r="EG1094" s="581"/>
      <c r="EH1094" s="581"/>
      <c r="EI1094" s="581"/>
      <c r="EJ1094" s="581"/>
      <c r="EK1094" s="581"/>
      <c r="EL1094" s="581"/>
      <c r="EM1094" s="581"/>
      <c r="EN1094" s="581"/>
      <c r="EO1094" s="581"/>
      <c r="EP1094" s="581"/>
      <c r="EQ1094" s="581"/>
      <c r="ER1094" s="581"/>
      <c r="ES1094" s="581"/>
      <c r="ET1094" s="581"/>
      <c r="EU1094" s="581"/>
      <c r="EV1094" s="581"/>
      <c r="EW1094" s="581"/>
      <c r="EX1094" s="581"/>
      <c r="EY1094" s="581"/>
      <c r="EZ1094" s="581"/>
      <c r="FA1094" s="581"/>
      <c r="FB1094" s="581"/>
      <c r="FC1094" s="581"/>
      <c r="FD1094" s="581"/>
      <c r="FE1094" s="581"/>
    </row>
    <row r="1095" spans="1:161">
      <c r="A1095" s="581"/>
      <c r="B1095" s="581"/>
      <c r="C1095" s="581"/>
      <c r="D1095" s="581"/>
      <c r="E1095" s="581"/>
      <c r="F1095" s="581"/>
      <c r="G1095" s="581"/>
      <c r="H1095" s="581"/>
      <c r="I1095" s="581"/>
      <c r="J1095" s="581"/>
      <c r="K1095" s="581"/>
      <c r="L1095" s="581"/>
      <c r="M1095" s="581"/>
      <c r="N1095" s="581"/>
      <c r="O1095" s="581"/>
      <c r="P1095" s="581"/>
      <c r="Q1095" s="581"/>
      <c r="R1095" s="581"/>
      <c r="S1095" s="581"/>
      <c r="T1095" s="581"/>
      <c r="U1095" s="581"/>
      <c r="V1095" s="581"/>
      <c r="W1095" s="581"/>
      <c r="X1095" s="581"/>
      <c r="Y1095" s="581"/>
      <c r="Z1095" s="581"/>
      <c r="AA1095" s="581"/>
      <c r="AB1095" s="581"/>
      <c r="AC1095" s="581"/>
      <c r="AD1095" s="581"/>
      <c r="AE1095" s="581"/>
      <c r="AF1095" s="581"/>
      <c r="AG1095" s="581"/>
      <c r="AH1095" s="581"/>
      <c r="AI1095" s="581"/>
      <c r="AJ1095" s="581"/>
      <c r="AK1095" s="581"/>
      <c r="AL1095" s="581"/>
      <c r="AM1095" s="581"/>
      <c r="AN1095" s="581"/>
      <c r="AO1095" s="581"/>
      <c r="AP1095" s="581"/>
      <c r="AQ1095" s="581"/>
      <c r="AR1095" s="581"/>
      <c r="AS1095" s="581"/>
      <c r="AT1095" s="581"/>
      <c r="AU1095" s="581"/>
      <c r="AV1095" s="581"/>
      <c r="AW1095" s="581"/>
      <c r="AX1095" s="581"/>
      <c r="AY1095" s="581"/>
      <c r="AZ1095" s="581"/>
      <c r="BA1095" s="581"/>
      <c r="BB1095" s="581"/>
      <c r="BC1095" s="581"/>
      <c r="BD1095" s="581"/>
      <c r="BE1095" s="581"/>
      <c r="BF1095" s="581"/>
      <c r="BG1095" s="581"/>
      <c r="BH1095" s="581"/>
      <c r="BI1095" s="581"/>
      <c r="BJ1095" s="581"/>
      <c r="BK1095" s="581"/>
      <c r="BL1095" s="581"/>
      <c r="BM1095" s="581"/>
      <c r="BN1095" s="581"/>
      <c r="BO1095" s="581"/>
      <c r="BP1095" s="581"/>
      <c r="BQ1095" s="581"/>
      <c r="BR1095" s="581"/>
      <c r="BS1095" s="581"/>
      <c r="BT1095" s="581"/>
      <c r="BU1095" s="581"/>
      <c r="BV1095" s="581"/>
      <c r="BW1095" s="581"/>
      <c r="BX1095" s="581"/>
      <c r="BY1095" s="581"/>
      <c r="BZ1095" s="581"/>
      <c r="CA1095" s="581"/>
      <c r="CB1095" s="581"/>
      <c r="CC1095" s="581"/>
      <c r="CD1095" s="581"/>
      <c r="CE1095" s="581"/>
      <c r="CF1095" s="581"/>
      <c r="CG1095" s="581"/>
      <c r="CH1095" s="581"/>
      <c r="CI1095" s="581"/>
      <c r="CJ1095" s="581"/>
      <c r="CK1095" s="581"/>
      <c r="CL1095" s="581"/>
      <c r="CM1095" s="581"/>
      <c r="CN1095" s="581"/>
      <c r="CO1095" s="581"/>
      <c r="CP1095" s="581"/>
      <c r="CQ1095" s="581"/>
      <c r="CR1095" s="581"/>
      <c r="CS1095" s="581"/>
      <c r="CT1095" s="581"/>
      <c r="CU1095" s="581"/>
      <c r="CV1095" s="581"/>
      <c r="CW1095" s="581"/>
      <c r="CX1095" s="581"/>
      <c r="CY1095" s="581"/>
      <c r="CZ1095" s="581"/>
      <c r="DA1095" s="581"/>
      <c r="DB1095" s="581"/>
      <c r="DC1095" s="581"/>
      <c r="DD1095" s="581"/>
      <c r="DE1095" s="581"/>
      <c r="DF1095" s="581"/>
      <c r="DG1095" s="581"/>
      <c r="DH1095" s="581"/>
      <c r="DI1095" s="581"/>
      <c r="DJ1095" s="581"/>
      <c r="DK1095" s="581"/>
      <c r="DL1095" s="581"/>
      <c r="DM1095" s="581"/>
      <c r="DN1095" s="581"/>
      <c r="DO1095" s="581"/>
      <c r="DP1095" s="581"/>
      <c r="DQ1095" s="581"/>
      <c r="DR1095" s="581"/>
      <c r="DS1095" s="581"/>
      <c r="DT1095" s="581"/>
      <c r="DU1095" s="581"/>
      <c r="DV1095" s="581"/>
      <c r="DW1095" s="581"/>
      <c r="DX1095" s="581"/>
      <c r="DY1095" s="581"/>
      <c r="DZ1095" s="581"/>
      <c r="EA1095" s="581"/>
      <c r="EB1095" s="581"/>
      <c r="EC1095" s="581"/>
      <c r="ED1095" s="581"/>
      <c r="EE1095" s="581"/>
      <c r="EF1095" s="581"/>
      <c r="EG1095" s="581"/>
      <c r="EH1095" s="581"/>
      <c r="EI1095" s="581"/>
      <c r="EJ1095" s="581"/>
      <c r="EK1095" s="581"/>
      <c r="EL1095" s="581"/>
      <c r="EM1095" s="581"/>
      <c r="EN1095" s="581"/>
      <c r="EO1095" s="581"/>
      <c r="EP1095" s="581"/>
      <c r="EQ1095" s="581"/>
      <c r="ER1095" s="581"/>
      <c r="ES1095" s="581"/>
      <c r="ET1095" s="581"/>
      <c r="EU1095" s="581"/>
      <c r="EV1095" s="581"/>
      <c r="EW1095" s="581"/>
      <c r="EX1095" s="581"/>
      <c r="EY1095" s="581"/>
      <c r="EZ1095" s="581"/>
      <c r="FA1095" s="581"/>
      <c r="FB1095" s="581"/>
      <c r="FC1095" s="581"/>
      <c r="FD1095" s="581"/>
      <c r="FE1095" s="581"/>
    </row>
    <row r="1096" spans="1:161">
      <c r="A1096" s="581"/>
      <c r="B1096" s="581"/>
      <c r="C1096" s="581"/>
      <c r="D1096" s="581"/>
      <c r="E1096" s="581"/>
      <c r="F1096" s="581"/>
      <c r="G1096" s="581"/>
      <c r="H1096" s="581"/>
      <c r="I1096" s="581"/>
      <c r="J1096" s="581"/>
      <c r="K1096" s="581"/>
      <c r="L1096" s="581"/>
      <c r="M1096" s="581"/>
      <c r="N1096" s="581"/>
      <c r="O1096" s="581"/>
      <c r="P1096" s="581"/>
      <c r="Q1096" s="581"/>
      <c r="R1096" s="581"/>
      <c r="S1096" s="581"/>
      <c r="T1096" s="581"/>
      <c r="U1096" s="581"/>
      <c r="V1096" s="581"/>
      <c r="W1096" s="581"/>
      <c r="X1096" s="581"/>
      <c r="Y1096" s="581"/>
      <c r="Z1096" s="581"/>
      <c r="AA1096" s="581"/>
      <c r="AB1096" s="581"/>
      <c r="AC1096" s="581"/>
      <c r="AD1096" s="581"/>
      <c r="AE1096" s="581"/>
      <c r="AF1096" s="581"/>
      <c r="AG1096" s="581"/>
      <c r="AH1096" s="581"/>
      <c r="AI1096" s="581"/>
      <c r="AJ1096" s="581"/>
      <c r="AK1096" s="581"/>
      <c r="AL1096" s="581"/>
      <c r="AM1096" s="581"/>
      <c r="AN1096" s="581"/>
      <c r="AO1096" s="581"/>
      <c r="AP1096" s="581"/>
      <c r="AQ1096" s="581"/>
      <c r="AR1096" s="581"/>
      <c r="AS1096" s="581"/>
      <c r="AT1096" s="581"/>
      <c r="AU1096" s="581"/>
      <c r="AV1096" s="581"/>
      <c r="AW1096" s="581"/>
      <c r="AX1096" s="581"/>
      <c r="AY1096" s="581"/>
      <c r="AZ1096" s="581"/>
      <c r="BA1096" s="581"/>
      <c r="BB1096" s="581"/>
      <c r="BC1096" s="581"/>
      <c r="BD1096" s="581"/>
      <c r="BE1096" s="581"/>
      <c r="BF1096" s="581"/>
      <c r="BG1096" s="581"/>
      <c r="BH1096" s="581"/>
      <c r="BI1096" s="581"/>
      <c r="BJ1096" s="581"/>
      <c r="BK1096" s="581"/>
      <c r="BL1096" s="581"/>
      <c r="BM1096" s="581"/>
      <c r="BN1096" s="581"/>
      <c r="BO1096" s="581"/>
      <c r="BP1096" s="581"/>
      <c r="BQ1096" s="581"/>
      <c r="BR1096" s="581"/>
      <c r="BS1096" s="581"/>
      <c r="BT1096" s="581"/>
      <c r="BU1096" s="581"/>
      <c r="BV1096" s="581"/>
      <c r="BW1096" s="581"/>
      <c r="BX1096" s="581"/>
      <c r="BY1096" s="581"/>
      <c r="BZ1096" s="581"/>
      <c r="CA1096" s="581"/>
      <c r="CB1096" s="581"/>
      <c r="CC1096" s="581"/>
      <c r="CD1096" s="581"/>
      <c r="CE1096" s="581"/>
      <c r="CF1096" s="581"/>
      <c r="CG1096" s="581"/>
      <c r="CH1096" s="581"/>
      <c r="CI1096" s="581"/>
      <c r="CJ1096" s="581"/>
      <c r="CK1096" s="581"/>
      <c r="CL1096" s="581"/>
      <c r="CM1096" s="581"/>
      <c r="CN1096" s="581"/>
      <c r="CO1096" s="581"/>
      <c r="CP1096" s="581"/>
      <c r="CQ1096" s="581"/>
      <c r="CR1096" s="581"/>
      <c r="CS1096" s="581"/>
      <c r="CT1096" s="581"/>
      <c r="CU1096" s="581"/>
      <c r="CV1096" s="581"/>
      <c r="CW1096" s="581"/>
      <c r="CX1096" s="581"/>
      <c r="CY1096" s="581"/>
      <c r="CZ1096" s="581"/>
      <c r="DA1096" s="581"/>
      <c r="DB1096" s="581"/>
      <c r="DC1096" s="581"/>
      <c r="DD1096" s="581"/>
      <c r="DE1096" s="581"/>
      <c r="DF1096" s="581"/>
      <c r="DG1096" s="581"/>
      <c r="DH1096" s="581"/>
      <c r="DI1096" s="581"/>
      <c r="DJ1096" s="581"/>
      <c r="DK1096" s="581"/>
      <c r="DL1096" s="581"/>
      <c r="DM1096" s="581"/>
      <c r="DN1096" s="581"/>
      <c r="DO1096" s="581"/>
      <c r="DP1096" s="581"/>
      <c r="DQ1096" s="581"/>
      <c r="DR1096" s="581"/>
      <c r="DS1096" s="581"/>
      <c r="DT1096" s="581"/>
      <c r="DU1096" s="581"/>
      <c r="DV1096" s="581"/>
      <c r="DW1096" s="581"/>
      <c r="DX1096" s="581"/>
      <c r="DY1096" s="581"/>
      <c r="DZ1096" s="581"/>
      <c r="EA1096" s="581"/>
      <c r="EB1096" s="581"/>
      <c r="EC1096" s="581"/>
      <c r="ED1096" s="581"/>
      <c r="EE1096" s="581"/>
      <c r="EF1096" s="581"/>
      <c r="EG1096" s="581"/>
      <c r="EH1096" s="581"/>
      <c r="EI1096" s="581"/>
      <c r="EJ1096" s="581"/>
      <c r="EK1096" s="581"/>
      <c r="EL1096" s="581"/>
      <c r="EM1096" s="581"/>
      <c r="EN1096" s="581"/>
      <c r="EO1096" s="581"/>
      <c r="EP1096" s="581"/>
      <c r="EQ1096" s="581"/>
      <c r="ER1096" s="581"/>
      <c r="ES1096" s="581"/>
      <c r="ET1096" s="581"/>
      <c r="EU1096" s="581"/>
      <c r="EV1096" s="581"/>
      <c r="EW1096" s="581"/>
      <c r="EX1096" s="581"/>
      <c r="EY1096" s="581"/>
      <c r="EZ1096" s="581"/>
      <c r="FA1096" s="581"/>
      <c r="FB1096" s="581"/>
      <c r="FC1096" s="581"/>
      <c r="FD1096" s="581"/>
      <c r="FE1096" s="581"/>
    </row>
    <row r="1097" spans="1:161">
      <c r="A1097" s="581"/>
      <c r="B1097" s="581"/>
      <c r="C1097" s="581"/>
      <c r="D1097" s="581"/>
      <c r="E1097" s="581"/>
      <c r="F1097" s="581"/>
      <c r="G1097" s="581"/>
      <c r="H1097" s="581"/>
      <c r="I1097" s="581"/>
      <c r="J1097" s="581"/>
      <c r="K1097" s="581"/>
      <c r="L1097" s="581"/>
      <c r="M1097" s="581"/>
      <c r="N1097" s="581"/>
      <c r="O1097" s="581"/>
      <c r="P1097" s="581"/>
      <c r="Q1097" s="581"/>
      <c r="R1097" s="581"/>
      <c r="S1097" s="581"/>
      <c r="T1097" s="581"/>
      <c r="U1097" s="581"/>
      <c r="V1097" s="581"/>
      <c r="W1097" s="581"/>
      <c r="X1097" s="581"/>
      <c r="Y1097" s="581"/>
      <c r="Z1097" s="581"/>
      <c r="AA1097" s="581"/>
      <c r="AB1097" s="581"/>
      <c r="AC1097" s="581"/>
      <c r="AD1097" s="581"/>
      <c r="AE1097" s="581"/>
      <c r="AF1097" s="581"/>
      <c r="AG1097" s="581"/>
      <c r="AH1097" s="581"/>
      <c r="AI1097" s="581"/>
      <c r="AJ1097" s="581"/>
      <c r="AK1097" s="581"/>
      <c r="AL1097" s="581"/>
      <c r="AM1097" s="581"/>
      <c r="AN1097" s="581"/>
      <c r="AO1097" s="581"/>
      <c r="AP1097" s="581"/>
      <c r="AQ1097" s="581"/>
      <c r="AR1097" s="581"/>
      <c r="AS1097" s="581"/>
      <c r="AT1097" s="581"/>
      <c r="AU1097" s="581"/>
      <c r="AV1097" s="581"/>
      <c r="AW1097" s="581"/>
      <c r="AX1097" s="581"/>
      <c r="AY1097" s="581"/>
      <c r="AZ1097" s="581"/>
      <c r="BA1097" s="581"/>
      <c r="BB1097" s="581"/>
      <c r="BC1097" s="581"/>
      <c r="BD1097" s="581"/>
      <c r="BE1097" s="581"/>
      <c r="BF1097" s="581"/>
      <c r="BG1097" s="581"/>
      <c r="BH1097" s="581"/>
      <c r="BI1097" s="581"/>
      <c r="BJ1097" s="581"/>
      <c r="BK1097" s="581"/>
      <c r="BL1097" s="581"/>
      <c r="BM1097" s="581"/>
      <c r="BN1097" s="581"/>
      <c r="BO1097" s="581"/>
      <c r="BP1097" s="581"/>
      <c r="BQ1097" s="581"/>
      <c r="BR1097" s="581"/>
      <c r="BS1097" s="581"/>
      <c r="BT1097" s="581"/>
      <c r="BU1097" s="581"/>
      <c r="BV1097" s="581"/>
      <c r="BW1097" s="581"/>
      <c r="BX1097" s="581"/>
      <c r="BY1097" s="581"/>
      <c r="BZ1097" s="581"/>
      <c r="CA1097" s="581"/>
      <c r="CB1097" s="581"/>
      <c r="CC1097" s="581"/>
      <c r="CD1097" s="581"/>
      <c r="CE1097" s="581"/>
      <c r="CF1097" s="581"/>
      <c r="CG1097" s="581"/>
      <c r="CH1097" s="581"/>
      <c r="CI1097" s="581"/>
      <c r="CJ1097" s="581"/>
      <c r="CK1097" s="581"/>
      <c r="CL1097" s="581"/>
      <c r="CM1097" s="581"/>
      <c r="CN1097" s="581"/>
      <c r="CO1097" s="581"/>
      <c r="CP1097" s="581"/>
      <c r="CQ1097" s="581"/>
      <c r="CR1097" s="581"/>
      <c r="CS1097" s="581"/>
      <c r="CT1097" s="581"/>
      <c r="CU1097" s="581"/>
      <c r="CV1097" s="581"/>
      <c r="CW1097" s="581"/>
      <c r="CX1097" s="581"/>
      <c r="CY1097" s="581"/>
      <c r="CZ1097" s="581"/>
      <c r="DA1097" s="581"/>
      <c r="DB1097" s="581"/>
      <c r="DC1097" s="581"/>
      <c r="DD1097" s="581"/>
      <c r="DE1097" s="581"/>
      <c r="DF1097" s="581"/>
      <c r="DG1097" s="581"/>
      <c r="DH1097" s="581"/>
      <c r="DI1097" s="581"/>
      <c r="DJ1097" s="581"/>
      <c r="DK1097" s="581"/>
      <c r="DL1097" s="581"/>
      <c r="DM1097" s="581"/>
      <c r="DN1097" s="581"/>
      <c r="DO1097" s="581"/>
      <c r="DP1097" s="581"/>
      <c r="DQ1097" s="581"/>
      <c r="DR1097" s="581"/>
      <c r="DS1097" s="581"/>
      <c r="DT1097" s="581"/>
      <c r="DU1097" s="581"/>
      <c r="DV1097" s="581"/>
      <c r="DW1097" s="581"/>
      <c r="DX1097" s="581"/>
      <c r="DY1097" s="581"/>
      <c r="DZ1097" s="581"/>
      <c r="EA1097" s="581"/>
      <c r="EB1097" s="581"/>
      <c r="EC1097" s="581"/>
      <c r="ED1097" s="581"/>
      <c r="EE1097" s="581"/>
      <c r="EF1097" s="581"/>
      <c r="EG1097" s="581"/>
      <c r="EH1097" s="581"/>
      <c r="EI1097" s="581"/>
      <c r="EJ1097" s="581"/>
      <c r="EK1097" s="581"/>
      <c r="EL1097" s="581"/>
      <c r="EM1097" s="581"/>
      <c r="EN1097" s="581"/>
      <c r="EO1097" s="581"/>
      <c r="EP1097" s="581"/>
      <c r="EQ1097" s="581"/>
      <c r="ER1097" s="581"/>
      <c r="ES1097" s="581"/>
      <c r="ET1097" s="581"/>
      <c r="EU1097" s="581"/>
      <c r="EV1097" s="581"/>
      <c r="EW1097" s="581"/>
      <c r="EX1097" s="581"/>
      <c r="EY1097" s="581"/>
      <c r="EZ1097" s="581"/>
      <c r="FA1097" s="581"/>
      <c r="FB1097" s="581"/>
      <c r="FC1097" s="581"/>
      <c r="FD1097" s="581"/>
      <c r="FE1097" s="581"/>
    </row>
    <row r="1098" spans="1:161">
      <c r="A1098" s="581"/>
      <c r="B1098" s="581"/>
      <c r="C1098" s="581"/>
      <c r="D1098" s="581"/>
      <c r="E1098" s="581"/>
      <c r="F1098" s="581"/>
      <c r="G1098" s="581"/>
      <c r="H1098" s="581"/>
      <c r="I1098" s="581"/>
      <c r="J1098" s="581"/>
      <c r="K1098" s="581"/>
      <c r="L1098" s="581"/>
      <c r="M1098" s="581"/>
      <c r="N1098" s="581"/>
      <c r="O1098" s="581"/>
      <c r="P1098" s="581"/>
      <c r="Q1098" s="581"/>
      <c r="R1098" s="581"/>
      <c r="S1098" s="581"/>
      <c r="T1098" s="581"/>
      <c r="U1098" s="581"/>
      <c r="V1098" s="581"/>
      <c r="W1098" s="581"/>
      <c r="X1098" s="581"/>
      <c r="Y1098" s="581"/>
      <c r="Z1098" s="581"/>
      <c r="AA1098" s="581"/>
      <c r="AB1098" s="581"/>
      <c r="AC1098" s="581"/>
      <c r="AD1098" s="581"/>
      <c r="AE1098" s="581"/>
      <c r="AF1098" s="581"/>
      <c r="AG1098" s="581"/>
      <c r="AH1098" s="581"/>
      <c r="AI1098" s="581"/>
      <c r="AJ1098" s="581"/>
      <c r="AK1098" s="581"/>
      <c r="AL1098" s="581"/>
      <c r="AM1098" s="581"/>
      <c r="AN1098" s="581"/>
      <c r="AO1098" s="581"/>
      <c r="AP1098" s="581"/>
      <c r="AQ1098" s="581"/>
      <c r="AR1098" s="581"/>
      <c r="AS1098" s="581"/>
      <c r="AT1098" s="581"/>
      <c r="AU1098" s="581"/>
      <c r="AV1098" s="581"/>
      <c r="AW1098" s="581"/>
      <c r="AX1098" s="581"/>
      <c r="AY1098" s="581"/>
      <c r="AZ1098" s="581"/>
      <c r="BA1098" s="581"/>
      <c r="BB1098" s="581"/>
      <c r="BC1098" s="581"/>
      <c r="BD1098" s="581"/>
      <c r="BE1098" s="581"/>
      <c r="BF1098" s="581"/>
      <c r="BG1098" s="581"/>
      <c r="BH1098" s="581"/>
      <c r="BI1098" s="581"/>
      <c r="BJ1098" s="581"/>
      <c r="BK1098" s="581"/>
      <c r="BL1098" s="581"/>
      <c r="BM1098" s="581"/>
      <c r="BN1098" s="581"/>
      <c r="BO1098" s="581"/>
      <c r="BP1098" s="581"/>
      <c r="BQ1098" s="581"/>
      <c r="BR1098" s="581"/>
      <c r="BS1098" s="581"/>
      <c r="BT1098" s="581"/>
      <c r="BU1098" s="581"/>
      <c r="BV1098" s="581"/>
      <c r="BW1098" s="581"/>
      <c r="BX1098" s="581"/>
      <c r="BY1098" s="581"/>
      <c r="BZ1098" s="581"/>
      <c r="CA1098" s="581"/>
      <c r="CB1098" s="581"/>
      <c r="CC1098" s="581"/>
      <c r="CD1098" s="581"/>
      <c r="CE1098" s="581"/>
      <c r="CF1098" s="581"/>
      <c r="CG1098" s="581"/>
      <c r="CH1098" s="581"/>
      <c r="CI1098" s="581"/>
      <c r="CJ1098" s="581"/>
      <c r="CK1098" s="581"/>
      <c r="CL1098" s="581"/>
      <c r="CM1098" s="581"/>
      <c r="CN1098" s="581"/>
      <c r="CO1098" s="581"/>
      <c r="CP1098" s="581"/>
      <c r="CQ1098" s="581"/>
      <c r="CR1098" s="581"/>
      <c r="CS1098" s="581"/>
      <c r="CT1098" s="581"/>
      <c r="CU1098" s="581"/>
      <c r="CV1098" s="581"/>
      <c r="CW1098" s="581"/>
      <c r="CX1098" s="581"/>
      <c r="CY1098" s="581"/>
      <c r="CZ1098" s="581"/>
      <c r="DA1098" s="581"/>
      <c r="DB1098" s="581"/>
      <c r="DC1098" s="581"/>
      <c r="DD1098" s="581"/>
      <c r="DE1098" s="581"/>
      <c r="DF1098" s="581"/>
      <c r="DG1098" s="581"/>
      <c r="DH1098" s="581"/>
      <c r="DI1098" s="581"/>
      <c r="DJ1098" s="581"/>
      <c r="DK1098" s="581"/>
      <c r="DL1098" s="581"/>
      <c r="DM1098" s="581"/>
      <c r="DN1098" s="581"/>
      <c r="DO1098" s="581"/>
      <c r="DP1098" s="581"/>
      <c r="DQ1098" s="581"/>
      <c r="DR1098" s="581"/>
      <c r="DS1098" s="581"/>
      <c r="DT1098" s="581"/>
      <c r="DU1098" s="581"/>
      <c r="DV1098" s="581"/>
      <c r="DW1098" s="581"/>
      <c r="DX1098" s="581"/>
      <c r="DY1098" s="581"/>
      <c r="DZ1098" s="581"/>
      <c r="EA1098" s="581"/>
      <c r="EB1098" s="581"/>
      <c r="EC1098" s="581"/>
      <c r="ED1098" s="581"/>
      <c r="EE1098" s="581"/>
      <c r="EF1098" s="581"/>
      <c r="EG1098" s="581"/>
      <c r="EH1098" s="581"/>
      <c r="EI1098" s="581"/>
      <c r="EJ1098" s="581"/>
      <c r="EK1098" s="581"/>
      <c r="EL1098" s="581"/>
      <c r="EM1098" s="581"/>
      <c r="EN1098" s="581"/>
      <c r="EO1098" s="581"/>
      <c r="EP1098" s="581"/>
      <c r="EQ1098" s="581"/>
      <c r="ER1098" s="581"/>
      <c r="ES1098" s="581"/>
      <c r="ET1098" s="581"/>
      <c r="EU1098" s="581"/>
      <c r="EV1098" s="581"/>
      <c r="EW1098" s="581"/>
      <c r="EX1098" s="581"/>
      <c r="EY1098" s="581"/>
      <c r="EZ1098" s="581"/>
      <c r="FA1098" s="581"/>
      <c r="FB1098" s="581"/>
      <c r="FC1098" s="581"/>
      <c r="FD1098" s="581"/>
      <c r="FE1098" s="581"/>
    </row>
    <row r="1099" spans="1:161">
      <c r="A1099" s="581"/>
      <c r="B1099" s="581"/>
      <c r="C1099" s="581"/>
      <c r="D1099" s="581"/>
      <c r="E1099" s="581"/>
      <c r="F1099" s="581"/>
      <c r="G1099" s="581"/>
      <c r="H1099" s="581"/>
      <c r="I1099" s="581"/>
      <c r="J1099" s="581"/>
      <c r="K1099" s="581"/>
      <c r="L1099" s="581"/>
      <c r="M1099" s="581"/>
      <c r="N1099" s="581"/>
      <c r="O1099" s="581"/>
      <c r="P1099" s="581"/>
      <c r="Q1099" s="581"/>
      <c r="R1099" s="581"/>
      <c r="S1099" s="581"/>
      <c r="T1099" s="581"/>
      <c r="U1099" s="581"/>
      <c r="V1099" s="581"/>
      <c r="W1099" s="581"/>
      <c r="X1099" s="581"/>
      <c r="Y1099" s="581"/>
      <c r="Z1099" s="581"/>
      <c r="AA1099" s="581"/>
      <c r="AB1099" s="581"/>
      <c r="AC1099" s="581"/>
      <c r="AD1099" s="581"/>
      <c r="AE1099" s="581"/>
      <c r="AF1099" s="581"/>
      <c r="AG1099" s="581"/>
      <c r="AH1099" s="581"/>
      <c r="AI1099" s="581"/>
      <c r="AJ1099" s="581"/>
      <c r="AK1099" s="581"/>
      <c r="AL1099" s="581"/>
      <c r="AM1099" s="581"/>
      <c r="AN1099" s="581"/>
      <c r="AO1099" s="581"/>
      <c r="AP1099" s="581"/>
      <c r="AQ1099" s="581"/>
      <c r="AR1099" s="581"/>
      <c r="AS1099" s="581"/>
      <c r="AT1099" s="581"/>
      <c r="AU1099" s="581"/>
      <c r="AV1099" s="581"/>
      <c r="AW1099" s="581"/>
      <c r="AX1099" s="581"/>
      <c r="AY1099" s="581"/>
      <c r="AZ1099" s="581"/>
      <c r="BA1099" s="581"/>
      <c r="BB1099" s="581"/>
      <c r="BC1099" s="581"/>
      <c r="BD1099" s="581"/>
      <c r="BE1099" s="581"/>
      <c r="BF1099" s="581"/>
      <c r="BG1099" s="581"/>
      <c r="BH1099" s="581"/>
      <c r="BI1099" s="581"/>
      <c r="BJ1099" s="581"/>
      <c r="BK1099" s="581"/>
      <c r="BL1099" s="581"/>
      <c r="BM1099" s="581"/>
      <c r="BN1099" s="581"/>
      <c r="BO1099" s="581"/>
      <c r="BP1099" s="581"/>
      <c r="BQ1099" s="581"/>
      <c r="BR1099" s="581"/>
      <c r="BS1099" s="581"/>
      <c r="BT1099" s="581"/>
      <c r="BU1099" s="581"/>
      <c r="BV1099" s="581"/>
      <c r="BW1099" s="581"/>
      <c r="BX1099" s="581"/>
      <c r="BY1099" s="581"/>
      <c r="BZ1099" s="581"/>
      <c r="CA1099" s="581"/>
      <c r="CB1099" s="581"/>
      <c r="CC1099" s="581"/>
      <c r="CD1099" s="581"/>
      <c r="CE1099" s="581"/>
      <c r="CF1099" s="581"/>
      <c r="CG1099" s="581"/>
      <c r="CH1099" s="581"/>
      <c r="CI1099" s="581"/>
      <c r="CJ1099" s="581"/>
      <c r="CK1099" s="581"/>
      <c r="CL1099" s="581"/>
      <c r="CM1099" s="581"/>
      <c r="CN1099" s="581"/>
      <c r="CO1099" s="581"/>
      <c r="CP1099" s="581"/>
      <c r="CQ1099" s="581"/>
      <c r="CR1099" s="581"/>
      <c r="CS1099" s="581"/>
      <c r="CT1099" s="581"/>
      <c r="CU1099" s="581"/>
      <c r="CV1099" s="581"/>
      <c r="CW1099" s="581"/>
      <c r="CX1099" s="581"/>
      <c r="CY1099" s="581"/>
      <c r="CZ1099" s="581"/>
      <c r="DA1099" s="581"/>
      <c r="DB1099" s="581"/>
      <c r="DC1099" s="581"/>
      <c r="DD1099" s="581"/>
      <c r="DE1099" s="581"/>
      <c r="DF1099" s="581"/>
      <c r="DG1099" s="581"/>
      <c r="DH1099" s="581"/>
      <c r="DI1099" s="581"/>
      <c r="DJ1099" s="581"/>
      <c r="DK1099" s="581"/>
      <c r="DL1099" s="581"/>
      <c r="DM1099" s="581"/>
      <c r="DN1099" s="581"/>
      <c r="DO1099" s="581"/>
      <c r="DP1099" s="581"/>
      <c r="DQ1099" s="581"/>
      <c r="DR1099" s="581"/>
      <c r="DS1099" s="581"/>
      <c r="DT1099" s="581"/>
      <c r="DU1099" s="581"/>
      <c r="DV1099" s="581"/>
      <c r="DW1099" s="581"/>
      <c r="DX1099" s="581"/>
      <c r="DY1099" s="581"/>
      <c r="DZ1099" s="581"/>
      <c r="EA1099" s="581"/>
      <c r="EB1099" s="581"/>
      <c r="EC1099" s="581"/>
      <c r="ED1099" s="581"/>
      <c r="EE1099" s="581"/>
      <c r="EF1099" s="581"/>
      <c r="EG1099" s="581"/>
      <c r="EH1099" s="581"/>
      <c r="EI1099" s="581"/>
      <c r="EJ1099" s="581"/>
      <c r="EK1099" s="581"/>
      <c r="EL1099" s="581"/>
      <c r="EM1099" s="581"/>
      <c r="EN1099" s="581"/>
      <c r="EO1099" s="581"/>
      <c r="EP1099" s="581"/>
      <c r="EQ1099" s="581"/>
      <c r="ER1099" s="581"/>
      <c r="ES1099" s="581"/>
      <c r="ET1099" s="581"/>
      <c r="EU1099" s="581"/>
      <c r="EV1099" s="581"/>
      <c r="EW1099" s="581"/>
      <c r="EX1099" s="581"/>
      <c r="EY1099" s="581"/>
      <c r="EZ1099" s="581"/>
      <c r="FA1099" s="581"/>
      <c r="FB1099" s="581"/>
      <c r="FC1099" s="581"/>
      <c r="FD1099" s="581"/>
      <c r="FE1099" s="581"/>
    </row>
    <row r="1100" spans="1:161">
      <c r="A1100" s="581"/>
      <c r="B1100" s="581"/>
      <c r="C1100" s="581"/>
      <c r="D1100" s="581"/>
      <c r="E1100" s="581"/>
      <c r="F1100" s="581"/>
      <c r="G1100" s="581"/>
      <c r="H1100" s="581"/>
      <c r="I1100" s="581"/>
      <c r="J1100" s="581"/>
      <c r="K1100" s="581"/>
      <c r="L1100" s="581"/>
      <c r="M1100" s="581"/>
      <c r="N1100" s="581"/>
      <c r="O1100" s="581"/>
      <c r="P1100" s="581"/>
      <c r="Q1100" s="581"/>
      <c r="R1100" s="581"/>
      <c r="S1100" s="581"/>
      <c r="T1100" s="581"/>
      <c r="U1100" s="581"/>
      <c r="V1100" s="581"/>
      <c r="W1100" s="581"/>
      <c r="X1100" s="581"/>
      <c r="Y1100" s="581"/>
      <c r="Z1100" s="581"/>
      <c r="AA1100" s="581"/>
      <c r="AB1100" s="581"/>
      <c r="AC1100" s="581"/>
      <c r="AD1100" s="581"/>
      <c r="AE1100" s="581"/>
      <c r="AF1100" s="581"/>
      <c r="AG1100" s="581"/>
      <c r="AH1100" s="581"/>
      <c r="AI1100" s="581"/>
      <c r="AJ1100" s="581"/>
      <c r="AK1100" s="581"/>
      <c r="AL1100" s="581"/>
      <c r="AM1100" s="581"/>
      <c r="AN1100" s="581"/>
      <c r="AO1100" s="581"/>
      <c r="AP1100" s="581"/>
      <c r="AQ1100" s="581"/>
      <c r="AR1100" s="581"/>
      <c r="AS1100" s="581"/>
      <c r="AT1100" s="581"/>
      <c r="AU1100" s="581"/>
      <c r="AV1100" s="581"/>
      <c r="AW1100" s="581"/>
      <c r="AX1100" s="581"/>
      <c r="AY1100" s="581"/>
      <c r="AZ1100" s="581"/>
      <c r="BA1100" s="581"/>
      <c r="BB1100" s="581"/>
      <c r="BC1100" s="581"/>
      <c r="BD1100" s="581"/>
      <c r="BE1100" s="581"/>
      <c r="BF1100" s="581"/>
      <c r="BG1100" s="581"/>
      <c r="BH1100" s="581"/>
      <c r="BI1100" s="581"/>
      <c r="BJ1100" s="581"/>
      <c r="BK1100" s="581"/>
      <c r="BL1100" s="581"/>
      <c r="BM1100" s="581"/>
      <c r="BN1100" s="581"/>
      <c r="BO1100" s="581"/>
      <c r="BP1100" s="581"/>
      <c r="BQ1100" s="581"/>
      <c r="BR1100" s="581"/>
      <c r="BS1100" s="581"/>
      <c r="BT1100" s="581"/>
      <c r="BU1100" s="581"/>
      <c r="BV1100" s="581"/>
      <c r="BW1100" s="581"/>
      <c r="BX1100" s="581"/>
      <c r="BY1100" s="581"/>
      <c r="BZ1100" s="581"/>
      <c r="CA1100" s="581"/>
      <c r="CB1100" s="581"/>
      <c r="CC1100" s="581"/>
      <c r="CD1100" s="581"/>
      <c r="CE1100" s="581"/>
      <c r="CF1100" s="581"/>
      <c r="CG1100" s="581"/>
      <c r="CH1100" s="581"/>
      <c r="CI1100" s="581"/>
      <c r="CJ1100" s="581"/>
      <c r="CK1100" s="581"/>
      <c r="CL1100" s="581"/>
      <c r="CM1100" s="581"/>
      <c r="CN1100" s="581"/>
      <c r="CO1100" s="581"/>
      <c r="CP1100" s="581"/>
      <c r="CQ1100" s="581"/>
      <c r="CR1100" s="581"/>
      <c r="CS1100" s="581"/>
      <c r="CT1100" s="581"/>
      <c r="CU1100" s="581"/>
      <c r="CV1100" s="581"/>
      <c r="CW1100" s="581"/>
      <c r="CX1100" s="581"/>
      <c r="CY1100" s="581"/>
      <c r="CZ1100" s="581"/>
      <c r="DA1100" s="581"/>
      <c r="DB1100" s="581"/>
      <c r="DC1100" s="581"/>
      <c r="DD1100" s="581"/>
      <c r="DE1100" s="581"/>
      <c r="DF1100" s="581"/>
      <c r="DG1100" s="581"/>
      <c r="DH1100" s="581"/>
      <c r="DI1100" s="581"/>
      <c r="DJ1100" s="581"/>
      <c r="DK1100" s="581"/>
      <c r="DL1100" s="581"/>
      <c r="DM1100" s="581"/>
      <c r="DN1100" s="581"/>
      <c r="DO1100" s="581"/>
      <c r="DP1100" s="581"/>
      <c r="DQ1100" s="581"/>
      <c r="DR1100" s="581"/>
      <c r="DS1100" s="581"/>
      <c r="DT1100" s="581"/>
      <c r="DU1100" s="581"/>
      <c r="DV1100" s="581"/>
      <c r="DW1100" s="581"/>
      <c r="DX1100" s="581"/>
      <c r="DY1100" s="581"/>
      <c r="DZ1100" s="581"/>
      <c r="EA1100" s="581"/>
      <c r="EB1100" s="581"/>
      <c r="EC1100" s="581"/>
      <c r="ED1100" s="581"/>
      <c r="EE1100" s="581"/>
      <c r="EF1100" s="581"/>
      <c r="EG1100" s="581"/>
      <c r="EH1100" s="581"/>
      <c r="EI1100" s="581"/>
      <c r="EJ1100" s="581"/>
      <c r="EK1100" s="581"/>
      <c r="EL1100" s="581"/>
      <c r="EM1100" s="581"/>
      <c r="EN1100" s="581"/>
      <c r="EO1100" s="581"/>
      <c r="EP1100" s="581"/>
      <c r="EQ1100" s="581"/>
      <c r="ER1100" s="581"/>
      <c r="ES1100" s="581"/>
      <c r="ET1100" s="581"/>
      <c r="EU1100" s="581"/>
      <c r="EV1100" s="581"/>
      <c r="EW1100" s="581"/>
      <c r="EX1100" s="581"/>
      <c r="EY1100" s="581"/>
      <c r="EZ1100" s="581"/>
      <c r="FA1100" s="581"/>
      <c r="FB1100" s="581"/>
      <c r="FC1100" s="581"/>
      <c r="FD1100" s="581"/>
      <c r="FE1100" s="581"/>
    </row>
    <row r="1101" spans="1:161">
      <c r="A1101" s="581"/>
      <c r="B1101" s="581"/>
      <c r="C1101" s="581"/>
      <c r="D1101" s="581"/>
      <c r="E1101" s="581"/>
      <c r="F1101" s="581"/>
      <c r="G1101" s="581"/>
      <c r="H1101" s="581"/>
      <c r="I1101" s="581"/>
      <c r="J1101" s="581"/>
      <c r="K1101" s="581"/>
      <c r="L1101" s="581"/>
      <c r="M1101" s="581"/>
      <c r="N1101" s="581"/>
      <c r="O1101" s="581"/>
      <c r="P1101" s="581"/>
      <c r="Q1101" s="581"/>
      <c r="R1101" s="581"/>
      <c r="S1101" s="581"/>
      <c r="T1101" s="581"/>
      <c r="U1101" s="581"/>
      <c r="V1101" s="581"/>
      <c r="W1101" s="581"/>
      <c r="X1101" s="581"/>
      <c r="Y1101" s="581"/>
      <c r="Z1101" s="581"/>
      <c r="AA1101" s="581"/>
      <c r="AB1101" s="581"/>
      <c r="AC1101" s="581"/>
      <c r="AD1101" s="581"/>
      <c r="AE1101" s="581"/>
      <c r="AF1101" s="581"/>
      <c r="AG1101" s="581"/>
      <c r="AH1101" s="581"/>
      <c r="AI1101" s="581"/>
      <c r="AJ1101" s="581"/>
      <c r="AK1101" s="581"/>
      <c r="AL1101" s="581"/>
      <c r="AM1101" s="581"/>
      <c r="AN1101" s="581"/>
      <c r="AO1101" s="581"/>
      <c r="AP1101" s="581"/>
      <c r="AQ1101" s="581"/>
      <c r="AR1101" s="581"/>
      <c r="AS1101" s="581"/>
      <c r="AT1101" s="581"/>
      <c r="AU1101" s="581"/>
      <c r="AV1101" s="581"/>
      <c r="AW1101" s="581"/>
      <c r="AX1101" s="581"/>
      <c r="AY1101" s="581"/>
      <c r="AZ1101" s="581"/>
      <c r="BA1101" s="581"/>
      <c r="BB1101" s="581"/>
      <c r="BC1101" s="581"/>
      <c r="BD1101" s="581"/>
      <c r="BE1101" s="581"/>
      <c r="BF1101" s="581"/>
      <c r="BG1101" s="581"/>
      <c r="BH1101" s="581"/>
      <c r="BI1101" s="581"/>
      <c r="BJ1101" s="581"/>
      <c r="BK1101" s="581"/>
      <c r="BL1101" s="581"/>
      <c r="BM1101" s="581"/>
      <c r="BN1101" s="581"/>
      <c r="BO1101" s="581"/>
      <c r="BP1101" s="581"/>
      <c r="BQ1101" s="581"/>
      <c r="BR1101" s="581"/>
      <c r="BS1101" s="581"/>
      <c r="BT1101" s="581"/>
      <c r="BU1101" s="581"/>
      <c r="BV1101" s="581"/>
      <c r="BW1101" s="581"/>
      <c r="BX1101" s="581"/>
      <c r="BY1101" s="581"/>
      <c r="BZ1101" s="581"/>
      <c r="CA1101" s="581"/>
      <c r="CB1101" s="581"/>
      <c r="CC1101" s="581"/>
      <c r="CD1101" s="581"/>
      <c r="CE1101" s="581"/>
      <c r="CF1101" s="581"/>
      <c r="CG1101" s="581"/>
      <c r="CH1101" s="581"/>
      <c r="CI1101" s="581"/>
      <c r="CJ1101" s="581"/>
      <c r="CK1101" s="581"/>
      <c r="CL1101" s="581"/>
      <c r="CM1101" s="581"/>
      <c r="CN1101" s="581"/>
      <c r="CO1101" s="581"/>
      <c r="CP1101" s="581"/>
      <c r="CQ1101" s="581"/>
      <c r="CR1101" s="581"/>
      <c r="CS1101" s="581"/>
      <c r="CT1101" s="581"/>
      <c r="CU1101" s="581"/>
      <c r="CV1101" s="581"/>
      <c r="CW1101" s="581"/>
      <c r="CX1101" s="581"/>
      <c r="CY1101" s="581"/>
      <c r="CZ1101" s="581"/>
      <c r="DA1101" s="581"/>
      <c r="DB1101" s="581"/>
      <c r="DC1101" s="581"/>
      <c r="DD1101" s="581"/>
      <c r="DE1101" s="581"/>
      <c r="DF1101" s="581"/>
      <c r="DG1101" s="581"/>
      <c r="DH1101" s="581"/>
      <c r="DI1101" s="581"/>
      <c r="DJ1101" s="581"/>
      <c r="DK1101" s="581"/>
      <c r="DL1101" s="581"/>
      <c r="DM1101" s="581"/>
      <c r="DN1101" s="581"/>
      <c r="DO1101" s="581"/>
      <c r="DP1101" s="581"/>
      <c r="DQ1101" s="581"/>
      <c r="DR1101" s="581"/>
      <c r="DS1101" s="581"/>
      <c r="DT1101" s="581"/>
      <c r="DU1101" s="581"/>
      <c r="DV1101" s="581"/>
      <c r="DW1101" s="581"/>
      <c r="DX1101" s="581"/>
      <c r="DY1101" s="581"/>
      <c r="DZ1101" s="581"/>
      <c r="EA1101" s="581"/>
      <c r="EB1101" s="581"/>
      <c r="EC1101" s="581"/>
      <c r="ED1101" s="581"/>
      <c r="EE1101" s="581"/>
      <c r="EF1101" s="581"/>
      <c r="EG1101" s="581"/>
      <c r="EH1101" s="581"/>
      <c r="EI1101" s="581"/>
      <c r="EJ1101" s="581"/>
      <c r="EK1101" s="581"/>
      <c r="EL1101" s="581"/>
      <c r="EM1101" s="581"/>
      <c r="EN1101" s="581"/>
      <c r="EO1101" s="581"/>
      <c r="EP1101" s="581"/>
      <c r="EQ1101" s="581"/>
      <c r="ER1101" s="581"/>
      <c r="ES1101" s="581"/>
      <c r="ET1101" s="581"/>
      <c r="EU1101" s="581"/>
      <c r="EV1101" s="581"/>
      <c r="EW1101" s="581"/>
      <c r="EX1101" s="581"/>
      <c r="EY1101" s="581"/>
      <c r="EZ1101" s="581"/>
      <c r="FA1101" s="581"/>
      <c r="FB1101" s="581"/>
      <c r="FC1101" s="581"/>
      <c r="FD1101" s="581"/>
      <c r="FE1101" s="581"/>
    </row>
    <row r="1102" spans="1:161">
      <c r="A1102" s="581"/>
      <c r="B1102" s="581"/>
      <c r="C1102" s="581"/>
      <c r="D1102" s="581"/>
      <c r="E1102" s="581"/>
      <c r="F1102" s="581"/>
      <c r="G1102" s="581"/>
      <c r="H1102" s="581"/>
      <c r="I1102" s="581"/>
      <c r="J1102" s="581"/>
      <c r="K1102" s="581"/>
      <c r="L1102" s="581"/>
      <c r="M1102" s="581"/>
      <c r="N1102" s="581"/>
      <c r="O1102" s="581"/>
      <c r="P1102" s="581"/>
      <c r="Q1102" s="581"/>
      <c r="R1102" s="581"/>
      <c r="S1102" s="581"/>
      <c r="T1102" s="581"/>
      <c r="U1102" s="581"/>
      <c r="V1102" s="581"/>
      <c r="W1102" s="581"/>
      <c r="X1102" s="581"/>
      <c r="Y1102" s="581"/>
      <c r="Z1102" s="581"/>
      <c r="AA1102" s="581"/>
      <c r="AB1102" s="581"/>
      <c r="AC1102" s="581"/>
      <c r="AD1102" s="581"/>
      <c r="AE1102" s="581"/>
      <c r="AF1102" s="581"/>
      <c r="AG1102" s="581"/>
      <c r="AH1102" s="581"/>
      <c r="AI1102" s="581"/>
      <c r="AJ1102" s="581"/>
      <c r="AK1102" s="581"/>
      <c r="AL1102" s="581"/>
      <c r="AM1102" s="581"/>
      <c r="AN1102" s="581"/>
      <c r="AO1102" s="581"/>
      <c r="AP1102" s="581"/>
      <c r="AQ1102" s="581"/>
      <c r="AR1102" s="581"/>
      <c r="AS1102" s="581"/>
      <c r="AT1102" s="581"/>
      <c r="AU1102" s="581"/>
      <c r="AV1102" s="581"/>
      <c r="AW1102" s="581"/>
      <c r="AX1102" s="581"/>
      <c r="AY1102" s="581"/>
      <c r="AZ1102" s="581"/>
      <c r="BA1102" s="581"/>
      <c r="BB1102" s="581"/>
      <c r="BC1102" s="581"/>
      <c r="BD1102" s="581"/>
      <c r="BE1102" s="581"/>
      <c r="BF1102" s="581"/>
      <c r="BG1102" s="581"/>
      <c r="BH1102" s="581"/>
      <c r="BI1102" s="581"/>
      <c r="BJ1102" s="581"/>
      <c r="BK1102" s="581"/>
      <c r="BL1102" s="581"/>
      <c r="BM1102" s="581"/>
      <c r="BN1102" s="581"/>
      <c r="BO1102" s="581"/>
      <c r="BP1102" s="581"/>
      <c r="BQ1102" s="581"/>
      <c r="BR1102" s="581"/>
      <c r="BS1102" s="581"/>
      <c r="BT1102" s="581"/>
      <c r="BU1102" s="581"/>
      <c r="BV1102" s="581"/>
      <c r="BW1102" s="581"/>
      <c r="BX1102" s="581"/>
      <c r="BY1102" s="581"/>
      <c r="BZ1102" s="581"/>
      <c r="CA1102" s="581"/>
      <c r="CB1102" s="581"/>
      <c r="CC1102" s="581"/>
      <c r="CD1102" s="581"/>
      <c r="CE1102" s="581"/>
      <c r="CF1102" s="581"/>
      <c r="CG1102" s="581"/>
      <c r="CH1102" s="581"/>
      <c r="CI1102" s="581"/>
      <c r="CJ1102" s="581"/>
      <c r="CK1102" s="581"/>
      <c r="CL1102" s="581"/>
      <c r="CM1102" s="581"/>
      <c r="CN1102" s="581"/>
      <c r="CO1102" s="581"/>
      <c r="CP1102" s="581"/>
      <c r="CQ1102" s="581"/>
      <c r="CR1102" s="581"/>
      <c r="CS1102" s="581"/>
      <c r="CT1102" s="581"/>
      <c r="CU1102" s="581"/>
      <c r="CV1102" s="581"/>
      <c r="CW1102" s="581"/>
      <c r="CX1102" s="581"/>
      <c r="CY1102" s="581"/>
      <c r="CZ1102" s="581"/>
      <c r="DA1102" s="581"/>
      <c r="DB1102" s="581"/>
      <c r="DC1102" s="581"/>
      <c r="DD1102" s="581"/>
      <c r="DE1102" s="581"/>
      <c r="DF1102" s="581"/>
      <c r="DG1102" s="581"/>
      <c r="DH1102" s="581"/>
      <c r="DI1102" s="581"/>
      <c r="DJ1102" s="581"/>
      <c r="DK1102" s="581"/>
      <c r="DL1102" s="581"/>
      <c r="DM1102" s="581"/>
      <c r="DN1102" s="581"/>
      <c r="DO1102" s="581"/>
      <c r="DP1102" s="581"/>
      <c r="DQ1102" s="581"/>
      <c r="DR1102" s="581"/>
      <c r="DS1102" s="581"/>
      <c r="DT1102" s="581"/>
      <c r="DU1102" s="581"/>
      <c r="DV1102" s="581"/>
      <c r="DW1102" s="581"/>
      <c r="DX1102" s="581"/>
      <c r="DY1102" s="581"/>
      <c r="DZ1102" s="581"/>
      <c r="EA1102" s="581"/>
      <c r="EB1102" s="581"/>
      <c r="EC1102" s="581"/>
      <c r="ED1102" s="581"/>
      <c r="EE1102" s="581"/>
      <c r="EF1102" s="581"/>
      <c r="EG1102" s="581"/>
      <c r="EH1102" s="581"/>
      <c r="EI1102" s="581"/>
      <c r="EJ1102" s="581"/>
      <c r="EK1102" s="581"/>
      <c r="EL1102" s="581"/>
      <c r="EM1102" s="581"/>
      <c r="EN1102" s="581"/>
      <c r="EO1102" s="581"/>
      <c r="EP1102" s="581"/>
      <c r="EQ1102" s="581"/>
      <c r="ER1102" s="581"/>
      <c r="ES1102" s="581"/>
      <c r="ET1102" s="581"/>
      <c r="EU1102" s="581"/>
      <c r="EV1102" s="581"/>
      <c r="EW1102" s="581"/>
      <c r="EX1102" s="581"/>
      <c r="EY1102" s="581"/>
      <c r="EZ1102" s="581"/>
      <c r="FA1102" s="581"/>
      <c r="FB1102" s="581"/>
      <c r="FC1102" s="581"/>
      <c r="FD1102" s="581"/>
      <c r="FE1102" s="581"/>
    </row>
    <row r="1103" spans="1:161">
      <c r="A1103" s="581"/>
      <c r="B1103" s="581"/>
      <c r="C1103" s="581"/>
      <c r="D1103" s="581"/>
      <c r="E1103" s="581"/>
      <c r="F1103" s="581"/>
      <c r="G1103" s="581"/>
      <c r="H1103" s="581"/>
      <c r="I1103" s="581"/>
      <c r="J1103" s="581"/>
      <c r="K1103" s="581"/>
      <c r="L1103" s="581"/>
      <c r="M1103" s="581"/>
      <c r="N1103" s="581"/>
      <c r="O1103" s="581"/>
      <c r="P1103" s="581"/>
      <c r="Q1103" s="581"/>
      <c r="R1103" s="581"/>
      <c r="S1103" s="581"/>
      <c r="T1103" s="581"/>
      <c r="U1103" s="581"/>
      <c r="V1103" s="581"/>
      <c r="W1103" s="581"/>
      <c r="X1103" s="581"/>
      <c r="Y1103" s="581"/>
      <c r="Z1103" s="581"/>
      <c r="AA1103" s="581"/>
      <c r="AB1103" s="581"/>
      <c r="AC1103" s="581"/>
      <c r="AD1103" s="581"/>
      <c r="AE1103" s="581"/>
      <c r="AF1103" s="581"/>
      <c r="AG1103" s="581"/>
      <c r="AH1103" s="581"/>
      <c r="AI1103" s="581"/>
      <c r="AJ1103" s="581"/>
      <c r="AK1103" s="581"/>
      <c r="AL1103" s="581"/>
      <c r="AM1103" s="581"/>
      <c r="AN1103" s="581"/>
      <c r="AO1103" s="581"/>
      <c r="AP1103" s="581"/>
      <c r="AQ1103" s="581"/>
      <c r="AR1103" s="581"/>
      <c r="AS1103" s="581"/>
      <c r="AT1103" s="581"/>
      <c r="AU1103" s="581"/>
      <c r="AV1103" s="581"/>
      <c r="AW1103" s="581"/>
      <c r="AX1103" s="581"/>
      <c r="AY1103" s="581"/>
      <c r="AZ1103" s="581"/>
      <c r="BA1103" s="581"/>
      <c r="BB1103" s="581"/>
      <c r="BC1103" s="581"/>
      <c r="BD1103" s="581"/>
      <c r="BE1103" s="581"/>
      <c r="BF1103" s="581"/>
      <c r="BG1103" s="581"/>
      <c r="BH1103" s="581"/>
      <c r="BI1103" s="581"/>
      <c r="BJ1103" s="581"/>
      <c r="BK1103" s="581"/>
      <c r="BL1103" s="581"/>
      <c r="BM1103" s="581"/>
      <c r="BN1103" s="581"/>
      <c r="BO1103" s="581"/>
      <c r="BP1103" s="581"/>
      <c r="BQ1103" s="581"/>
      <c r="BR1103" s="581"/>
      <c r="BS1103" s="581"/>
      <c r="BT1103" s="581"/>
      <c r="BU1103" s="581"/>
      <c r="BV1103" s="581"/>
      <c r="BW1103" s="581"/>
      <c r="BX1103" s="581"/>
      <c r="BY1103" s="581"/>
      <c r="BZ1103" s="581"/>
      <c r="CA1103" s="581"/>
      <c r="CB1103" s="581"/>
      <c r="CC1103" s="581"/>
      <c r="CD1103" s="581"/>
      <c r="CE1103" s="581"/>
      <c r="CF1103" s="581"/>
      <c r="CG1103" s="581"/>
      <c r="CH1103" s="581"/>
      <c r="CI1103" s="581"/>
      <c r="CJ1103" s="581"/>
      <c r="CK1103" s="581"/>
      <c r="CL1103" s="581"/>
      <c r="CM1103" s="581"/>
      <c r="CN1103" s="581"/>
      <c r="CO1103" s="581"/>
      <c r="CP1103" s="581"/>
      <c r="CQ1103" s="581"/>
      <c r="CR1103" s="581"/>
      <c r="CS1103" s="581"/>
      <c r="CT1103" s="581"/>
      <c r="CU1103" s="581"/>
      <c r="CV1103" s="581"/>
      <c r="CW1103" s="581"/>
      <c r="CX1103" s="581"/>
      <c r="CY1103" s="581"/>
      <c r="CZ1103" s="581"/>
      <c r="DA1103" s="581"/>
      <c r="DB1103" s="581"/>
      <c r="DC1103" s="581"/>
      <c r="DD1103" s="581"/>
      <c r="DE1103" s="581"/>
      <c r="DF1103" s="581"/>
      <c r="DG1103" s="581"/>
      <c r="DH1103" s="581"/>
      <c r="DI1103" s="581"/>
      <c r="DJ1103" s="581"/>
      <c r="DK1103" s="581"/>
      <c r="DL1103" s="581"/>
      <c r="DM1103" s="581"/>
      <c r="DN1103" s="581"/>
      <c r="DO1103" s="581"/>
      <c r="DP1103" s="581"/>
      <c r="DQ1103" s="581"/>
      <c r="DR1103" s="581"/>
      <c r="DS1103" s="581"/>
      <c r="DT1103" s="581"/>
      <c r="DU1103" s="581"/>
      <c r="DV1103" s="581"/>
      <c r="DW1103" s="581"/>
      <c r="DX1103" s="581"/>
      <c r="DY1103" s="581"/>
      <c r="DZ1103" s="581"/>
      <c r="EA1103" s="581"/>
      <c r="EB1103" s="581"/>
      <c r="EC1103" s="581"/>
      <c r="ED1103" s="581"/>
      <c r="EE1103" s="581"/>
      <c r="EF1103" s="581"/>
      <c r="EG1103" s="581"/>
      <c r="EH1103" s="581"/>
      <c r="EI1103" s="581"/>
      <c r="EJ1103" s="581"/>
      <c r="EK1103" s="581"/>
      <c r="EL1103" s="581"/>
      <c r="EM1103" s="581"/>
      <c r="EN1103" s="581"/>
      <c r="EO1103" s="581"/>
      <c r="EP1103" s="581"/>
      <c r="EQ1103" s="581"/>
      <c r="ER1103" s="581"/>
      <c r="ES1103" s="581"/>
      <c r="ET1103" s="581"/>
      <c r="EU1103" s="581"/>
      <c r="EV1103" s="581"/>
      <c r="EW1103" s="581"/>
      <c r="EX1103" s="581"/>
      <c r="EY1103" s="581"/>
      <c r="EZ1103" s="581"/>
      <c r="FA1103" s="581"/>
      <c r="FB1103" s="581"/>
      <c r="FC1103" s="581"/>
      <c r="FD1103" s="581"/>
      <c r="FE1103" s="581"/>
    </row>
    <row r="1104" spans="1:161">
      <c r="A1104" s="581"/>
      <c r="B1104" s="581"/>
      <c r="C1104" s="581"/>
      <c r="D1104" s="581"/>
      <c r="E1104" s="581"/>
      <c r="F1104" s="581"/>
      <c r="G1104" s="581"/>
      <c r="H1104" s="581"/>
      <c r="I1104" s="581"/>
      <c r="J1104" s="581"/>
      <c r="K1104" s="581"/>
      <c r="L1104" s="581"/>
      <c r="M1104" s="581"/>
      <c r="N1104" s="581"/>
      <c r="O1104" s="581"/>
      <c r="P1104" s="581"/>
      <c r="Q1104" s="581"/>
      <c r="R1104" s="581"/>
      <c r="S1104" s="581"/>
      <c r="T1104" s="581"/>
      <c r="U1104" s="581"/>
      <c r="V1104" s="581"/>
      <c r="W1104" s="581"/>
      <c r="X1104" s="581"/>
      <c r="Y1104" s="581"/>
      <c r="Z1104" s="581"/>
      <c r="AA1104" s="581"/>
      <c r="AB1104" s="581"/>
      <c r="AC1104" s="581"/>
      <c r="AD1104" s="581"/>
      <c r="AE1104" s="581"/>
      <c r="AF1104" s="581"/>
      <c r="AG1104" s="581"/>
      <c r="AH1104" s="581"/>
      <c r="AI1104" s="581"/>
      <c r="AJ1104" s="581"/>
      <c r="AK1104" s="581"/>
      <c r="AL1104" s="581"/>
      <c r="AM1104" s="581"/>
      <c r="AN1104" s="581"/>
      <c r="AO1104" s="581"/>
      <c r="AP1104" s="581"/>
      <c r="AQ1104" s="581"/>
      <c r="AR1104" s="581"/>
      <c r="AS1104" s="581"/>
      <c r="AT1104" s="581"/>
      <c r="AU1104" s="581"/>
      <c r="AV1104" s="581"/>
      <c r="AW1104" s="581"/>
      <c r="AX1104" s="581"/>
      <c r="AY1104" s="581"/>
      <c r="AZ1104" s="581"/>
      <c r="BA1104" s="581"/>
      <c r="BB1104" s="581"/>
      <c r="BC1104" s="581"/>
      <c r="BD1104" s="581"/>
      <c r="BE1104" s="581"/>
      <c r="BF1104" s="581"/>
      <c r="BG1104" s="581"/>
      <c r="BH1104" s="581"/>
      <c r="BI1104" s="581"/>
      <c r="BJ1104" s="581"/>
      <c r="BK1104" s="581"/>
      <c r="BL1104" s="581"/>
      <c r="BM1104" s="581"/>
      <c r="BN1104" s="581"/>
      <c r="BO1104" s="581"/>
      <c r="BP1104" s="581"/>
      <c r="BQ1104" s="581"/>
      <c r="BR1104" s="581"/>
      <c r="BS1104" s="581"/>
      <c r="BT1104" s="581"/>
      <c r="BU1104" s="581"/>
      <c r="BV1104" s="581"/>
      <c r="BW1104" s="581"/>
      <c r="BX1104" s="581"/>
      <c r="BY1104" s="581"/>
      <c r="BZ1104" s="581"/>
      <c r="CA1104" s="581"/>
      <c r="CB1104" s="581"/>
      <c r="CC1104" s="581"/>
      <c r="CD1104" s="581"/>
      <c r="CE1104" s="581"/>
      <c r="CF1104" s="581"/>
      <c r="CG1104" s="581"/>
      <c r="CH1104" s="581"/>
      <c r="CI1104" s="581"/>
      <c r="CJ1104" s="581"/>
      <c r="CK1104" s="581"/>
      <c r="CL1104" s="581"/>
      <c r="CM1104" s="581"/>
      <c r="CN1104" s="581"/>
      <c r="CO1104" s="581"/>
      <c r="CP1104" s="581"/>
      <c r="CQ1104" s="581"/>
      <c r="CR1104" s="581"/>
      <c r="CS1104" s="581"/>
      <c r="CT1104" s="581"/>
      <c r="CU1104" s="581"/>
      <c r="CV1104" s="581"/>
      <c r="CW1104" s="581"/>
      <c r="CX1104" s="581"/>
      <c r="CY1104" s="581"/>
      <c r="CZ1104" s="581"/>
      <c r="DA1104" s="581"/>
      <c r="DB1104" s="581"/>
      <c r="DC1104" s="581"/>
      <c r="DD1104" s="581"/>
      <c r="DE1104" s="581"/>
      <c r="DF1104" s="581"/>
      <c r="DG1104" s="581"/>
      <c r="DH1104" s="581"/>
      <c r="DI1104" s="581"/>
      <c r="DJ1104" s="581"/>
      <c r="DK1104" s="581"/>
      <c r="DL1104" s="581"/>
      <c r="DM1104" s="581"/>
      <c r="DN1104" s="581"/>
      <c r="DO1104" s="581"/>
      <c r="DP1104" s="581"/>
      <c r="DQ1104" s="581"/>
      <c r="DR1104" s="581"/>
      <c r="DS1104" s="581"/>
      <c r="DT1104" s="581"/>
      <c r="DU1104" s="581"/>
      <c r="DV1104" s="581"/>
      <c r="DW1104" s="581"/>
      <c r="DX1104" s="581"/>
      <c r="DY1104" s="581"/>
      <c r="DZ1104" s="581"/>
      <c r="EA1104" s="581"/>
      <c r="EB1104" s="581"/>
      <c r="EC1104" s="581"/>
      <c r="ED1104" s="581"/>
      <c r="EE1104" s="581"/>
      <c r="EF1104" s="581"/>
      <c r="EG1104" s="581"/>
      <c r="EH1104" s="581"/>
      <c r="EI1104" s="581"/>
      <c r="EJ1104" s="581"/>
      <c r="EK1104" s="581"/>
      <c r="EL1104" s="581"/>
      <c r="EM1104" s="581"/>
      <c r="EN1104" s="581"/>
      <c r="EO1104" s="581"/>
      <c r="EP1104" s="581"/>
      <c r="EQ1104" s="581"/>
      <c r="ER1104" s="581"/>
      <c r="ES1104" s="581"/>
      <c r="ET1104" s="581"/>
      <c r="EU1104" s="581"/>
      <c r="EV1104" s="581"/>
      <c r="EW1104" s="581"/>
      <c r="EX1104" s="581"/>
      <c r="EY1104" s="581"/>
      <c r="EZ1104" s="581"/>
      <c r="FA1104" s="581"/>
      <c r="FB1104" s="581"/>
      <c r="FC1104" s="581"/>
      <c r="FD1104" s="581"/>
      <c r="FE1104" s="581"/>
    </row>
    <row r="1105" spans="1:161">
      <c r="A1105" s="581"/>
      <c r="B1105" s="581"/>
      <c r="C1105" s="581"/>
      <c r="D1105" s="581"/>
      <c r="E1105" s="581"/>
      <c r="F1105" s="581"/>
      <c r="G1105" s="581"/>
      <c r="H1105" s="581"/>
      <c r="I1105" s="581"/>
      <c r="J1105" s="581"/>
      <c r="K1105" s="581"/>
      <c r="L1105" s="581"/>
      <c r="M1105" s="581"/>
      <c r="N1105" s="581"/>
      <c r="O1105" s="581"/>
      <c r="P1105" s="581"/>
      <c r="Q1105" s="581"/>
      <c r="R1105" s="581"/>
      <c r="S1105" s="581"/>
      <c r="T1105" s="581"/>
      <c r="U1105" s="581"/>
      <c r="V1105" s="581"/>
      <c r="W1105" s="581"/>
      <c r="X1105" s="581"/>
      <c r="Y1105" s="581"/>
      <c r="Z1105" s="581"/>
      <c r="AA1105" s="581"/>
      <c r="AB1105" s="581"/>
      <c r="AC1105" s="581"/>
      <c r="AD1105" s="581"/>
      <c r="AE1105" s="581"/>
      <c r="AF1105" s="581"/>
      <c r="AG1105" s="581"/>
      <c r="AH1105" s="581"/>
      <c r="AI1105" s="581"/>
      <c r="AJ1105" s="581"/>
      <c r="AK1105" s="581"/>
      <c r="AL1105" s="581"/>
      <c r="AM1105" s="581"/>
      <c r="AN1105" s="581"/>
      <c r="AO1105" s="581"/>
      <c r="AP1105" s="581"/>
      <c r="AQ1105" s="581"/>
      <c r="AR1105" s="581"/>
      <c r="AS1105" s="581"/>
      <c r="AT1105" s="581"/>
      <c r="AU1105" s="581"/>
      <c r="AV1105" s="581"/>
      <c r="AW1105" s="581"/>
      <c r="AX1105" s="581"/>
      <c r="AY1105" s="581"/>
      <c r="AZ1105" s="581"/>
      <c r="BA1105" s="581"/>
      <c r="BB1105" s="581"/>
      <c r="BC1105" s="581"/>
      <c r="BD1105" s="581"/>
      <c r="BE1105" s="581"/>
      <c r="BF1105" s="581"/>
      <c r="BG1105" s="581"/>
      <c r="BH1105" s="581"/>
      <c r="BI1105" s="581"/>
      <c r="BJ1105" s="581"/>
      <c r="BK1105" s="581"/>
      <c r="BL1105" s="581"/>
      <c r="BM1105" s="581"/>
      <c r="BN1105" s="581"/>
      <c r="BO1105" s="581"/>
      <c r="BP1105" s="581"/>
      <c r="BQ1105" s="581"/>
      <c r="BR1105" s="581"/>
      <c r="BS1105" s="581"/>
      <c r="BT1105" s="581"/>
      <c r="BU1105" s="581"/>
      <c r="BV1105" s="581"/>
      <c r="BW1105" s="581"/>
      <c r="BX1105" s="581"/>
      <c r="BY1105" s="581"/>
      <c r="BZ1105" s="581"/>
      <c r="CA1105" s="581"/>
      <c r="CB1105" s="581"/>
      <c r="CC1105" s="581"/>
      <c r="CD1105" s="581"/>
      <c r="CE1105" s="581"/>
      <c r="CF1105" s="581"/>
      <c r="CG1105" s="581"/>
      <c r="CH1105" s="581"/>
      <c r="CI1105" s="581"/>
      <c r="CJ1105" s="581"/>
      <c r="CK1105" s="581"/>
      <c r="CL1105" s="581"/>
      <c r="CM1105" s="581"/>
      <c r="CN1105" s="581"/>
      <c r="CO1105" s="581"/>
      <c r="CP1105" s="581"/>
      <c r="CQ1105" s="581"/>
      <c r="CR1105" s="581"/>
      <c r="CS1105" s="581"/>
      <c r="CT1105" s="581"/>
      <c r="CU1105" s="581"/>
      <c r="CV1105" s="581"/>
      <c r="CW1105" s="581"/>
      <c r="CX1105" s="581"/>
      <c r="CY1105" s="581"/>
      <c r="CZ1105" s="581"/>
      <c r="DA1105" s="581"/>
      <c r="DB1105" s="581"/>
      <c r="DC1105" s="581"/>
      <c r="DD1105" s="581"/>
      <c r="DE1105" s="581"/>
      <c r="DF1105" s="581"/>
      <c r="DG1105" s="581"/>
      <c r="DH1105" s="581"/>
      <c r="DI1105" s="581"/>
      <c r="DJ1105" s="581"/>
      <c r="DK1105" s="581"/>
      <c r="DL1105" s="581"/>
      <c r="DM1105" s="581"/>
      <c r="DN1105" s="581"/>
      <c r="DO1105" s="581"/>
      <c r="DP1105" s="581"/>
      <c r="DQ1105" s="581"/>
      <c r="DR1105" s="581"/>
      <c r="DS1105" s="581"/>
      <c r="DT1105" s="581"/>
      <c r="DU1105" s="581"/>
      <c r="DV1105" s="581"/>
      <c r="DW1105" s="581"/>
      <c r="DX1105" s="581"/>
      <c r="DY1105" s="581"/>
      <c r="DZ1105" s="581"/>
      <c r="EA1105" s="581"/>
      <c r="EB1105" s="581"/>
      <c r="EC1105" s="581"/>
      <c r="ED1105" s="581"/>
      <c r="EE1105" s="581"/>
      <c r="EF1105" s="581"/>
      <c r="EG1105" s="581"/>
      <c r="EH1105" s="581"/>
      <c r="EI1105" s="581"/>
      <c r="EJ1105" s="581"/>
      <c r="EK1105" s="581"/>
      <c r="EL1105" s="581"/>
      <c r="EM1105" s="581"/>
      <c r="EN1105" s="581"/>
      <c r="EO1105" s="581"/>
      <c r="EP1105" s="581"/>
      <c r="EQ1105" s="581"/>
      <c r="ER1105" s="581"/>
      <c r="ES1105" s="581"/>
      <c r="ET1105" s="581"/>
      <c r="EU1105" s="581"/>
      <c r="EV1105" s="581"/>
      <c r="EW1105" s="581"/>
      <c r="EX1105" s="581"/>
      <c r="EY1105" s="581"/>
      <c r="EZ1105" s="581"/>
      <c r="FA1105" s="581"/>
      <c r="FB1105" s="581"/>
      <c r="FC1105" s="581"/>
      <c r="FD1105" s="581"/>
      <c r="FE1105" s="581"/>
    </row>
    <row r="1106" spans="1:161">
      <c r="A1106" s="581"/>
      <c r="B1106" s="581"/>
      <c r="C1106" s="581"/>
      <c r="D1106" s="581"/>
      <c r="E1106" s="581"/>
      <c r="F1106" s="581"/>
      <c r="G1106" s="581"/>
      <c r="H1106" s="581"/>
      <c r="I1106" s="581"/>
      <c r="J1106" s="581"/>
      <c r="K1106" s="581"/>
      <c r="L1106" s="581"/>
      <c r="M1106" s="581"/>
      <c r="N1106" s="581"/>
      <c r="O1106" s="581"/>
      <c r="P1106" s="581"/>
      <c r="Q1106" s="581"/>
      <c r="R1106" s="581"/>
      <c r="S1106" s="581"/>
      <c r="T1106" s="581"/>
      <c r="U1106" s="581"/>
      <c r="V1106" s="581"/>
      <c r="W1106" s="581"/>
      <c r="X1106" s="581"/>
      <c r="Y1106" s="581"/>
      <c r="Z1106" s="581"/>
      <c r="AA1106" s="581"/>
      <c r="AB1106" s="581"/>
      <c r="AC1106" s="581"/>
      <c r="AD1106" s="581"/>
      <c r="AE1106" s="581"/>
      <c r="AF1106" s="581"/>
      <c r="AG1106" s="581"/>
      <c r="AH1106" s="581"/>
      <c r="AI1106" s="581"/>
      <c r="AJ1106" s="581"/>
      <c r="AK1106" s="581"/>
      <c r="AL1106" s="581"/>
      <c r="AM1106" s="581"/>
      <c r="AN1106" s="581"/>
      <c r="AO1106" s="581"/>
      <c r="AP1106" s="581"/>
      <c r="AQ1106" s="581"/>
      <c r="AR1106" s="581"/>
      <c r="AS1106" s="581"/>
      <c r="AT1106" s="581"/>
      <c r="AU1106" s="581"/>
      <c r="AV1106" s="581"/>
      <c r="AW1106" s="581"/>
      <c r="AX1106" s="581"/>
      <c r="AY1106" s="581"/>
      <c r="AZ1106" s="581"/>
      <c r="BA1106" s="581"/>
      <c r="BB1106" s="581"/>
      <c r="BC1106" s="581"/>
      <c r="BD1106" s="581"/>
      <c r="BE1106" s="581"/>
      <c r="BF1106" s="581"/>
      <c r="BG1106" s="581"/>
      <c r="BH1106" s="581"/>
      <c r="BI1106" s="581"/>
      <c r="BJ1106" s="581"/>
      <c r="BK1106" s="581"/>
      <c r="BL1106" s="581"/>
      <c r="BM1106" s="581"/>
      <c r="BN1106" s="581"/>
      <c r="BO1106" s="581"/>
      <c r="BP1106" s="581"/>
      <c r="BQ1106" s="581"/>
      <c r="BR1106" s="581"/>
      <c r="BS1106" s="581"/>
      <c r="BT1106" s="581"/>
      <c r="BU1106" s="581"/>
      <c r="BV1106" s="581"/>
      <c r="BW1106" s="581"/>
      <c r="BX1106" s="581"/>
      <c r="BY1106" s="581"/>
      <c r="BZ1106" s="581"/>
      <c r="CA1106" s="581"/>
      <c r="CB1106" s="581"/>
      <c r="CC1106" s="581"/>
      <c r="CD1106" s="581"/>
      <c r="CE1106" s="581"/>
      <c r="CF1106" s="581"/>
      <c r="CG1106" s="581"/>
      <c r="CH1106" s="581"/>
      <c r="CI1106" s="581"/>
      <c r="CJ1106" s="581"/>
      <c r="CK1106" s="581"/>
      <c r="CL1106" s="581"/>
      <c r="CM1106" s="581"/>
      <c r="CN1106" s="581"/>
      <c r="CO1106" s="581"/>
      <c r="CP1106" s="581"/>
      <c r="CQ1106" s="581"/>
      <c r="CR1106" s="581"/>
      <c r="CS1106" s="581"/>
      <c r="CT1106" s="581"/>
      <c r="CU1106" s="581"/>
      <c r="CV1106" s="581"/>
      <c r="CW1106" s="581"/>
      <c r="CX1106" s="581"/>
      <c r="CY1106" s="581"/>
      <c r="CZ1106" s="581"/>
      <c r="DA1106" s="581"/>
      <c r="DB1106" s="581"/>
      <c r="DC1106" s="581"/>
      <c r="DD1106" s="581"/>
      <c r="DE1106" s="581"/>
      <c r="DF1106" s="581"/>
      <c r="DG1106" s="581"/>
      <c r="DH1106" s="581"/>
      <c r="DI1106" s="581"/>
      <c r="DJ1106" s="581"/>
      <c r="DK1106" s="581"/>
      <c r="DL1106" s="581"/>
      <c r="DM1106" s="581"/>
      <c r="DN1106" s="581"/>
      <c r="DO1106" s="581"/>
      <c r="DP1106" s="581"/>
      <c r="DQ1106" s="581"/>
      <c r="DR1106" s="581"/>
      <c r="DS1106" s="581"/>
      <c r="DT1106" s="581"/>
      <c r="DU1106" s="581"/>
      <c r="DV1106" s="581"/>
      <c r="DW1106" s="581"/>
      <c r="DX1106" s="581"/>
      <c r="DY1106" s="581"/>
      <c r="DZ1106" s="581"/>
      <c r="EA1106" s="581"/>
      <c r="EB1106" s="581"/>
      <c r="EC1106" s="581"/>
      <c r="ED1106" s="581"/>
      <c r="EE1106" s="581"/>
      <c r="EF1106" s="581"/>
      <c r="EG1106" s="581"/>
      <c r="EH1106" s="581"/>
      <c r="EI1106" s="581"/>
      <c r="EJ1106" s="581"/>
      <c r="EK1106" s="581"/>
      <c r="EL1106" s="581"/>
      <c r="EM1106" s="581"/>
      <c r="EN1106" s="581"/>
      <c r="EO1106" s="581"/>
      <c r="EP1106" s="581"/>
      <c r="EQ1106" s="581"/>
      <c r="ER1106" s="581"/>
      <c r="ES1106" s="581"/>
      <c r="ET1106" s="581"/>
      <c r="EU1106" s="581"/>
      <c r="EV1106" s="581"/>
      <c r="EW1106" s="581"/>
      <c r="EX1106" s="581"/>
      <c r="EY1106" s="581"/>
      <c r="EZ1106" s="581"/>
      <c r="FA1106" s="581"/>
      <c r="FB1106" s="581"/>
      <c r="FC1106" s="581"/>
      <c r="FD1106" s="581"/>
      <c r="FE1106" s="581"/>
    </row>
    <row r="1107" spans="1:161">
      <c r="A1107" s="581"/>
      <c r="B1107" s="581"/>
      <c r="C1107" s="581"/>
      <c r="D1107" s="581"/>
      <c r="E1107" s="581"/>
      <c r="F1107" s="581"/>
      <c r="G1107" s="581"/>
      <c r="H1107" s="581"/>
      <c r="I1107" s="581"/>
      <c r="J1107" s="581"/>
      <c r="K1107" s="581"/>
      <c r="L1107" s="581"/>
      <c r="M1107" s="581"/>
      <c r="N1107" s="581"/>
      <c r="O1107" s="581"/>
      <c r="P1107" s="581"/>
      <c r="Q1107" s="581"/>
      <c r="R1107" s="581"/>
      <c r="S1107" s="581"/>
      <c r="T1107" s="581"/>
      <c r="U1107" s="581"/>
      <c r="V1107" s="581"/>
      <c r="W1107" s="581"/>
      <c r="X1107" s="581"/>
      <c r="Y1107" s="581"/>
      <c r="Z1107" s="581"/>
      <c r="AA1107" s="581"/>
      <c r="AB1107" s="581"/>
      <c r="AC1107" s="581"/>
      <c r="AD1107" s="581"/>
      <c r="AE1107" s="581"/>
      <c r="AF1107" s="581"/>
      <c r="AG1107" s="581"/>
      <c r="AH1107" s="581"/>
      <c r="AI1107" s="581"/>
      <c r="AJ1107" s="581"/>
      <c r="AK1107" s="581"/>
      <c r="AL1107" s="581"/>
      <c r="AM1107" s="581"/>
      <c r="AN1107" s="581"/>
      <c r="AO1107" s="581"/>
      <c r="AP1107" s="581"/>
      <c r="AQ1107" s="581"/>
      <c r="AR1107" s="581"/>
      <c r="AS1107" s="581"/>
      <c r="AT1107" s="581"/>
      <c r="AU1107" s="581"/>
      <c r="AV1107" s="581"/>
      <c r="AW1107" s="581"/>
      <c r="AX1107" s="581"/>
      <c r="AY1107" s="581"/>
      <c r="AZ1107" s="581"/>
      <c r="BA1107" s="581"/>
      <c r="BB1107" s="581"/>
      <c r="BC1107" s="581"/>
      <c r="BD1107" s="581"/>
      <c r="BE1107" s="581"/>
      <c r="BF1107" s="581"/>
      <c r="BG1107" s="581"/>
      <c r="BH1107" s="581"/>
      <c r="BI1107" s="581"/>
      <c r="BJ1107" s="581"/>
      <c r="BK1107" s="581"/>
      <c r="BL1107" s="581"/>
      <c r="BM1107" s="581"/>
      <c r="BN1107" s="581"/>
      <c r="BO1107" s="581"/>
      <c r="BP1107" s="581"/>
      <c r="BQ1107" s="581"/>
      <c r="BR1107" s="581"/>
      <c r="BS1107" s="581"/>
      <c r="BT1107" s="581"/>
      <c r="BU1107" s="581"/>
      <c r="BV1107" s="581"/>
      <c r="BW1107" s="581"/>
      <c r="BX1107" s="581"/>
      <c r="BY1107" s="581"/>
      <c r="BZ1107" s="581"/>
      <c r="CA1107" s="581"/>
      <c r="CB1107" s="581"/>
      <c r="CC1107" s="581"/>
      <c r="CD1107" s="581"/>
      <c r="CE1107" s="581"/>
      <c r="CF1107" s="581"/>
      <c r="CG1107" s="581"/>
      <c r="CH1107" s="581"/>
      <c r="CI1107" s="581"/>
      <c r="CJ1107" s="581"/>
      <c r="CK1107" s="581"/>
      <c r="CL1107" s="581"/>
      <c r="CM1107" s="581"/>
      <c r="CN1107" s="581"/>
      <c r="CO1107" s="581"/>
      <c r="CP1107" s="581"/>
      <c r="CQ1107" s="581"/>
      <c r="CR1107" s="581"/>
      <c r="CS1107" s="581"/>
      <c r="CT1107" s="581"/>
      <c r="CU1107" s="581"/>
      <c r="CV1107" s="581"/>
      <c r="CW1107" s="581"/>
      <c r="CX1107" s="581"/>
      <c r="CY1107" s="581"/>
      <c r="CZ1107" s="581"/>
      <c r="DA1107" s="581"/>
      <c r="DB1107" s="581"/>
      <c r="DC1107" s="581"/>
      <c r="DD1107" s="581"/>
      <c r="DE1107" s="581"/>
      <c r="DF1107" s="581"/>
      <c r="DG1107" s="581"/>
      <c r="DH1107" s="581"/>
      <c r="DI1107" s="581"/>
      <c r="DJ1107" s="581"/>
      <c r="DK1107" s="581"/>
      <c r="DL1107" s="581"/>
      <c r="DM1107" s="581"/>
      <c r="DN1107" s="581"/>
      <c r="DO1107" s="581"/>
      <c r="DP1107" s="581"/>
      <c r="DQ1107" s="581"/>
      <c r="DR1107" s="581"/>
      <c r="DS1107" s="581"/>
      <c r="DT1107" s="581"/>
      <c r="DU1107" s="581"/>
      <c r="DV1107" s="581"/>
      <c r="DW1107" s="581"/>
      <c r="DX1107" s="581"/>
      <c r="DY1107" s="581"/>
      <c r="DZ1107" s="581"/>
      <c r="EA1107" s="581"/>
      <c r="EB1107" s="581"/>
      <c r="EC1107" s="581"/>
      <c r="ED1107" s="581"/>
      <c r="EE1107" s="581"/>
      <c r="EF1107" s="581"/>
      <c r="EG1107" s="581"/>
      <c r="EH1107" s="581"/>
      <c r="EI1107" s="581"/>
      <c r="EJ1107" s="581"/>
      <c r="EK1107" s="581"/>
      <c r="EL1107" s="581"/>
      <c r="EM1107" s="581"/>
      <c r="EN1107" s="581"/>
      <c r="EO1107" s="581"/>
      <c r="EP1107" s="581"/>
      <c r="EQ1107" s="581"/>
      <c r="ER1107" s="581"/>
      <c r="ES1107" s="581"/>
      <c r="ET1107" s="581"/>
      <c r="EU1107" s="581"/>
      <c r="EV1107" s="581"/>
      <c r="EW1107" s="581"/>
      <c r="EX1107" s="581"/>
      <c r="EY1107" s="581"/>
      <c r="EZ1107" s="581"/>
      <c r="FA1107" s="581"/>
      <c r="FB1107" s="581"/>
      <c r="FC1107" s="581"/>
      <c r="FD1107" s="581"/>
      <c r="FE1107" s="581"/>
    </row>
    <row r="1108" spans="1:161">
      <c r="A1108" s="581"/>
      <c r="B1108" s="581"/>
      <c r="C1108" s="581"/>
      <c r="D1108" s="581"/>
      <c r="E1108" s="581"/>
      <c r="F1108" s="581"/>
      <c r="G1108" s="581"/>
      <c r="H1108" s="581"/>
      <c r="I1108" s="581"/>
      <c r="J1108" s="581"/>
      <c r="K1108" s="581"/>
      <c r="L1108" s="581"/>
      <c r="M1108" s="581"/>
      <c r="N1108" s="581"/>
      <c r="O1108" s="581"/>
      <c r="P1108" s="581"/>
      <c r="Q1108" s="581"/>
      <c r="R1108" s="581"/>
      <c r="S1108" s="581"/>
      <c r="T1108" s="581"/>
      <c r="U1108" s="581"/>
      <c r="V1108" s="581"/>
      <c r="W1108" s="581"/>
      <c r="X1108" s="581"/>
      <c r="Y1108" s="581"/>
      <c r="Z1108" s="581"/>
      <c r="AA1108" s="581"/>
      <c r="AB1108" s="581"/>
      <c r="AC1108" s="581"/>
      <c r="AD1108" s="581"/>
      <c r="AE1108" s="581"/>
      <c r="AF1108" s="581"/>
      <c r="AG1108" s="581"/>
      <c r="AH1108" s="581"/>
      <c r="AI1108" s="581"/>
      <c r="AJ1108" s="581"/>
      <c r="AK1108" s="581"/>
      <c r="AL1108" s="581"/>
      <c r="AM1108" s="581"/>
      <c r="AN1108" s="581"/>
      <c r="AO1108" s="581"/>
      <c r="AP1108" s="581"/>
      <c r="AQ1108" s="581"/>
      <c r="AR1108" s="581"/>
      <c r="AS1108" s="581"/>
      <c r="AT1108" s="581"/>
      <c r="AU1108" s="581"/>
      <c r="AV1108" s="581"/>
      <c r="AW1108" s="581"/>
      <c r="AX1108" s="581"/>
      <c r="AY1108" s="581"/>
      <c r="AZ1108" s="581"/>
      <c r="BA1108" s="581"/>
      <c r="BB1108" s="581"/>
      <c r="BC1108" s="581"/>
      <c r="BD1108" s="581"/>
      <c r="BE1108" s="581"/>
      <c r="BF1108" s="581"/>
      <c r="BG1108" s="581"/>
      <c r="BH1108" s="581"/>
      <c r="BI1108" s="581"/>
      <c r="BJ1108" s="581"/>
      <c r="BK1108" s="581"/>
      <c r="BL1108" s="581"/>
      <c r="BM1108" s="581"/>
      <c r="BN1108" s="581"/>
      <c r="BO1108" s="581"/>
      <c r="BP1108" s="581"/>
      <c r="BQ1108" s="581"/>
      <c r="BR1108" s="581"/>
      <c r="BS1108" s="581"/>
      <c r="BT1108" s="581"/>
      <c r="BU1108" s="581"/>
      <c r="BV1108" s="581"/>
      <c r="BW1108" s="581"/>
      <c r="BX1108" s="581"/>
      <c r="BY1108" s="581"/>
      <c r="BZ1108" s="581"/>
      <c r="CA1108" s="581"/>
      <c r="CB1108" s="581"/>
      <c r="CC1108" s="581"/>
      <c r="CD1108" s="581"/>
      <c r="CE1108" s="581"/>
      <c r="CF1108" s="581"/>
      <c r="CG1108" s="581"/>
      <c r="CH1108" s="581"/>
      <c r="CI1108" s="581"/>
      <c r="CJ1108" s="581"/>
      <c r="CK1108" s="581"/>
      <c r="CL1108" s="581"/>
      <c r="CM1108" s="581"/>
      <c r="CN1108" s="581"/>
      <c r="CO1108" s="581"/>
      <c r="CP1108" s="581"/>
      <c r="CQ1108" s="581"/>
      <c r="CR1108" s="581"/>
      <c r="CS1108" s="581"/>
      <c r="CT1108" s="581"/>
      <c r="CU1108" s="581"/>
      <c r="CV1108" s="581"/>
      <c r="CW1108" s="581"/>
      <c r="CX1108" s="581"/>
      <c r="CY1108" s="581"/>
      <c r="CZ1108" s="581"/>
      <c r="DA1108" s="581"/>
      <c r="DB1108" s="581"/>
      <c r="DC1108" s="581"/>
      <c r="DD1108" s="581"/>
      <c r="DE1108" s="581"/>
      <c r="DF1108" s="581"/>
      <c r="DG1108" s="581"/>
      <c r="DH1108" s="581"/>
      <c r="DI1108" s="581"/>
      <c r="DJ1108" s="581"/>
      <c r="DK1108" s="581"/>
      <c r="DL1108" s="581"/>
      <c r="DM1108" s="581"/>
      <c r="DN1108" s="581"/>
      <c r="DO1108" s="581"/>
      <c r="DP1108" s="581"/>
      <c r="DQ1108" s="581"/>
      <c r="DR1108" s="581"/>
      <c r="DS1108" s="581"/>
      <c r="DT1108" s="581"/>
      <c r="DU1108" s="581"/>
      <c r="DV1108" s="581"/>
      <c r="DW1108" s="581"/>
      <c r="DX1108" s="581"/>
      <c r="DY1108" s="581"/>
      <c r="DZ1108" s="581"/>
      <c r="EA1108" s="581"/>
      <c r="EB1108" s="581"/>
      <c r="EC1108" s="581"/>
      <c r="ED1108" s="581"/>
      <c r="EE1108" s="581"/>
      <c r="EF1108" s="581"/>
      <c r="EG1108" s="581"/>
      <c r="EH1108" s="581"/>
      <c r="EI1108" s="581"/>
      <c r="EJ1108" s="581"/>
      <c r="EK1108" s="581"/>
      <c r="EL1108" s="581"/>
      <c r="EM1108" s="581"/>
      <c r="EN1108" s="581"/>
      <c r="EO1108" s="581"/>
      <c r="EP1108" s="581"/>
      <c r="EQ1108" s="581"/>
      <c r="ER1108" s="581"/>
      <c r="ES1108" s="581"/>
      <c r="ET1108" s="581"/>
      <c r="EU1108" s="581"/>
      <c r="EV1108" s="581"/>
      <c r="EW1108" s="581"/>
      <c r="EX1108" s="581"/>
      <c r="EY1108" s="581"/>
      <c r="EZ1108" s="581"/>
      <c r="FA1108" s="581"/>
      <c r="FB1108" s="581"/>
      <c r="FC1108" s="581"/>
      <c r="FD1108" s="581"/>
      <c r="FE1108" s="581"/>
    </row>
    <row r="1109" spans="1:161">
      <c r="A1109" s="581"/>
      <c r="B1109" s="581"/>
      <c r="C1109" s="581"/>
      <c r="D1109" s="581"/>
      <c r="E1109" s="581"/>
      <c r="F1109" s="581"/>
      <c r="G1109" s="581"/>
      <c r="H1109" s="581"/>
      <c r="I1109" s="581"/>
      <c r="J1109" s="581"/>
      <c r="K1109" s="581"/>
      <c r="L1109" s="581"/>
      <c r="M1109" s="581"/>
      <c r="N1109" s="581"/>
      <c r="O1109" s="581"/>
      <c r="P1109" s="581"/>
      <c r="Q1109" s="581"/>
      <c r="R1109" s="581"/>
      <c r="S1109" s="581"/>
      <c r="T1109" s="581"/>
      <c r="U1109" s="581"/>
      <c r="V1109" s="581"/>
      <c r="W1109" s="581"/>
      <c r="X1109" s="581"/>
      <c r="Y1109" s="581"/>
      <c r="Z1109" s="581"/>
      <c r="AA1109" s="581"/>
      <c r="AB1109" s="581"/>
      <c r="AC1109" s="581"/>
      <c r="AD1109" s="581"/>
      <c r="AE1109" s="581"/>
      <c r="AF1109" s="581"/>
      <c r="AG1109" s="581"/>
      <c r="AH1109" s="581"/>
      <c r="AI1109" s="581"/>
      <c r="AJ1109" s="581"/>
      <c r="AK1109" s="581"/>
      <c r="AL1109" s="581"/>
      <c r="AM1109" s="581"/>
      <c r="AN1109" s="581"/>
      <c r="AO1109" s="581"/>
      <c r="AP1109" s="581"/>
      <c r="AQ1109" s="581"/>
      <c r="AR1109" s="581"/>
      <c r="AS1109" s="581"/>
      <c r="AT1109" s="581"/>
      <c r="AU1109" s="581"/>
      <c r="AV1109" s="581"/>
      <c r="AW1109" s="581"/>
      <c r="AX1109" s="581"/>
      <c r="AY1109" s="581"/>
      <c r="AZ1109" s="581"/>
      <c r="BA1109" s="581"/>
      <c r="BB1109" s="581"/>
      <c r="BC1109" s="581"/>
      <c r="BD1109" s="581"/>
      <c r="BE1109" s="581"/>
      <c r="BF1109" s="581"/>
      <c r="BG1109" s="581"/>
      <c r="BH1109" s="581"/>
      <c r="BI1109" s="581"/>
      <c r="BJ1109" s="581"/>
      <c r="BK1109" s="581"/>
      <c r="BL1109" s="581"/>
      <c r="BM1109" s="581"/>
      <c r="BN1109" s="581"/>
      <c r="BO1109" s="581"/>
      <c r="BP1109" s="581"/>
      <c r="BQ1109" s="581"/>
      <c r="BR1109" s="581"/>
      <c r="BS1109" s="581"/>
      <c r="BT1109" s="581"/>
      <c r="BU1109" s="581"/>
      <c r="BV1109" s="581"/>
      <c r="BW1109" s="581"/>
      <c r="BX1109" s="581"/>
      <c r="BY1109" s="581"/>
      <c r="BZ1109" s="581"/>
      <c r="CA1109" s="581"/>
      <c r="CB1109" s="581"/>
      <c r="CC1109" s="581"/>
      <c r="CD1109" s="581"/>
      <c r="CE1109" s="581"/>
      <c r="CF1109" s="581"/>
      <c r="CG1109" s="581"/>
      <c r="CH1109" s="581"/>
      <c r="CI1109" s="581"/>
      <c r="CJ1109" s="581"/>
      <c r="CK1109" s="581"/>
      <c r="CL1109" s="581"/>
      <c r="CM1109" s="581"/>
      <c r="CN1109" s="581"/>
      <c r="CO1109" s="581"/>
      <c r="CP1109" s="581"/>
      <c r="CQ1109" s="581"/>
      <c r="CR1109" s="581"/>
      <c r="CS1109" s="581"/>
      <c r="CT1109" s="581"/>
      <c r="CU1109" s="581"/>
      <c r="CV1109" s="581"/>
      <c r="CW1109" s="581"/>
      <c r="CX1109" s="581"/>
      <c r="CY1109" s="581"/>
      <c r="CZ1109" s="581"/>
      <c r="DA1109" s="581"/>
      <c r="DB1109" s="581"/>
      <c r="DC1109" s="581"/>
      <c r="DD1109" s="581"/>
      <c r="DE1109" s="581"/>
      <c r="DF1109" s="581"/>
      <c r="DG1109" s="581"/>
      <c r="DH1109" s="581"/>
      <c r="DI1109" s="581"/>
      <c r="DJ1109" s="581"/>
      <c r="DK1109" s="581"/>
      <c r="DL1109" s="581"/>
      <c r="DM1109" s="581"/>
      <c r="DN1109" s="581"/>
      <c r="DO1109" s="581"/>
      <c r="DP1109" s="581"/>
      <c r="DQ1109" s="581"/>
      <c r="DR1109" s="581"/>
      <c r="DS1109" s="581"/>
      <c r="DT1109" s="581"/>
      <c r="DU1109" s="581"/>
      <c r="DV1109" s="581"/>
      <c r="DW1109" s="581"/>
      <c r="DX1109" s="581"/>
      <c r="DY1109" s="581"/>
      <c r="DZ1109" s="581"/>
      <c r="EA1109" s="581"/>
      <c r="EB1109" s="581"/>
      <c r="EC1109" s="581"/>
      <c r="ED1109" s="581"/>
      <c r="EE1109" s="581"/>
      <c r="EF1109" s="581"/>
      <c r="EG1109" s="581"/>
      <c r="EH1109" s="581"/>
      <c r="EI1109" s="581"/>
      <c r="EJ1109" s="581"/>
      <c r="EK1109" s="581"/>
      <c r="EL1109" s="581"/>
      <c r="EM1109" s="581"/>
      <c r="EN1109" s="581"/>
      <c r="EO1109" s="581"/>
      <c r="EP1109" s="581"/>
      <c r="EQ1109" s="581"/>
      <c r="ER1109" s="581"/>
      <c r="ES1109" s="581"/>
      <c r="ET1109" s="581"/>
      <c r="EU1109" s="581"/>
      <c r="EV1109" s="581"/>
      <c r="EW1109" s="581"/>
      <c r="EX1109" s="581"/>
      <c r="EY1109" s="581"/>
      <c r="EZ1109" s="581"/>
      <c r="FA1109" s="581"/>
      <c r="FB1109" s="581"/>
      <c r="FC1109" s="581"/>
      <c r="FD1109" s="581"/>
      <c r="FE1109" s="581"/>
    </row>
    <row r="1110" spans="1:161">
      <c r="A1110" s="581"/>
      <c r="B1110" s="581"/>
      <c r="C1110" s="581"/>
      <c r="D1110" s="581"/>
      <c r="E1110" s="581"/>
      <c r="F1110" s="581"/>
      <c r="G1110" s="581"/>
      <c r="H1110" s="581"/>
      <c r="I1110" s="581"/>
      <c r="J1110" s="581"/>
      <c r="K1110" s="581"/>
      <c r="L1110" s="581"/>
      <c r="M1110" s="581"/>
      <c r="N1110" s="581"/>
      <c r="O1110" s="581"/>
      <c r="P1110" s="581"/>
      <c r="Q1110" s="581"/>
      <c r="R1110" s="581"/>
      <c r="S1110" s="581"/>
      <c r="T1110" s="581"/>
      <c r="U1110" s="581"/>
      <c r="V1110" s="581"/>
      <c r="W1110" s="581"/>
      <c r="X1110" s="581"/>
      <c r="Y1110" s="581"/>
      <c r="Z1110" s="581"/>
      <c r="AA1110" s="581"/>
      <c r="AB1110" s="581"/>
      <c r="AC1110" s="581"/>
      <c r="AD1110" s="581"/>
      <c r="AE1110" s="581"/>
      <c r="AF1110" s="581"/>
      <c r="AG1110" s="581"/>
      <c r="AH1110" s="581"/>
      <c r="AI1110" s="581"/>
      <c r="AJ1110" s="581"/>
      <c r="AK1110" s="581"/>
      <c r="AL1110" s="581"/>
      <c r="AM1110" s="581"/>
      <c r="AN1110" s="581"/>
      <c r="AO1110" s="581"/>
      <c r="AP1110" s="581"/>
      <c r="AQ1110" s="581"/>
      <c r="AR1110" s="581"/>
      <c r="AS1110" s="581"/>
      <c r="AT1110" s="581"/>
      <c r="AU1110" s="581"/>
      <c r="AV1110" s="581"/>
      <c r="AW1110" s="581"/>
      <c r="AX1110" s="581"/>
      <c r="AY1110" s="581"/>
      <c r="AZ1110" s="581"/>
      <c r="BA1110" s="581"/>
      <c r="BB1110" s="581"/>
      <c r="BC1110" s="581"/>
      <c r="BD1110" s="581"/>
      <c r="BE1110" s="581"/>
      <c r="BF1110" s="581"/>
      <c r="BG1110" s="581"/>
      <c r="BH1110" s="581"/>
      <c r="BI1110" s="581"/>
      <c r="BJ1110" s="581"/>
      <c r="BK1110" s="581"/>
      <c r="BL1110" s="581"/>
      <c r="BM1110" s="581"/>
      <c r="BN1110" s="581"/>
      <c r="BO1110" s="581"/>
      <c r="BP1110" s="581"/>
      <c r="BQ1110" s="581"/>
      <c r="BR1110" s="581"/>
      <c r="BS1110" s="581"/>
      <c r="BT1110" s="581"/>
      <c r="BU1110" s="581"/>
      <c r="BV1110" s="581"/>
      <c r="BW1110" s="581"/>
      <c r="BX1110" s="581"/>
      <c r="BY1110" s="581"/>
      <c r="BZ1110" s="581"/>
      <c r="CA1110" s="581"/>
      <c r="CB1110" s="581"/>
      <c r="CC1110" s="581"/>
      <c r="CD1110" s="581"/>
      <c r="CE1110" s="581"/>
      <c r="CF1110" s="581"/>
      <c r="CG1110" s="581"/>
      <c r="CH1110" s="581"/>
      <c r="CI1110" s="581"/>
      <c r="CJ1110" s="581"/>
      <c r="CK1110" s="581"/>
      <c r="CL1110" s="581"/>
      <c r="CM1110" s="581"/>
      <c r="CN1110" s="581"/>
      <c r="CO1110" s="581"/>
      <c r="CP1110" s="581"/>
      <c r="CQ1110" s="581"/>
      <c r="CR1110" s="581"/>
      <c r="CS1110" s="581"/>
      <c r="CT1110" s="581"/>
      <c r="CU1110" s="581"/>
      <c r="CV1110" s="581"/>
      <c r="CW1110" s="581"/>
      <c r="CX1110" s="581"/>
      <c r="CY1110" s="581"/>
      <c r="CZ1110" s="581"/>
      <c r="DA1110" s="581"/>
      <c r="DB1110" s="581"/>
      <c r="DC1110" s="581"/>
      <c r="DD1110" s="581"/>
      <c r="DE1110" s="581"/>
      <c r="DF1110" s="581"/>
      <c r="DG1110" s="581"/>
      <c r="DH1110" s="581"/>
      <c r="DI1110" s="581"/>
      <c r="DJ1110" s="581"/>
      <c r="DK1110" s="581"/>
      <c r="DL1110" s="581"/>
      <c r="DM1110" s="581"/>
      <c r="DN1110" s="581"/>
      <c r="DO1110" s="581"/>
      <c r="DP1110" s="581"/>
      <c r="DQ1110" s="581"/>
      <c r="DR1110" s="581"/>
      <c r="DS1110" s="581"/>
      <c r="DT1110" s="581"/>
      <c r="DU1110" s="581"/>
      <c r="DV1110" s="581"/>
      <c r="DW1110" s="581"/>
      <c r="DX1110" s="581"/>
      <c r="DY1110" s="581"/>
      <c r="DZ1110" s="581"/>
      <c r="EA1110" s="581"/>
      <c r="EB1110" s="581"/>
      <c r="EC1110" s="581"/>
      <c r="ED1110" s="581"/>
      <c r="EE1110" s="581"/>
      <c r="EF1110" s="581"/>
      <c r="EG1110" s="581"/>
      <c r="EH1110" s="581"/>
      <c r="EI1110" s="581"/>
      <c r="EJ1110" s="581"/>
      <c r="EK1110" s="581"/>
      <c r="EL1110" s="581"/>
      <c r="EM1110" s="581"/>
      <c r="EN1110" s="581"/>
      <c r="EO1110" s="581"/>
      <c r="EP1110" s="581"/>
      <c r="EQ1110" s="581"/>
      <c r="ER1110" s="581"/>
      <c r="ES1110" s="581"/>
      <c r="ET1110" s="581"/>
      <c r="EU1110" s="581"/>
      <c r="EV1110" s="581"/>
      <c r="EW1110" s="581"/>
      <c r="EX1110" s="581"/>
      <c r="EY1110" s="581"/>
      <c r="EZ1110" s="581"/>
      <c r="FA1110" s="581"/>
      <c r="FB1110" s="581"/>
      <c r="FC1110" s="581"/>
      <c r="FD1110" s="581"/>
      <c r="FE1110" s="581"/>
    </row>
    <row r="1111" spans="1:161">
      <c r="A1111" s="581"/>
      <c r="B1111" s="581"/>
      <c r="C1111" s="581"/>
      <c r="D1111" s="581"/>
      <c r="E1111" s="581"/>
      <c r="F1111" s="581"/>
      <c r="G1111" s="581"/>
      <c r="H1111" s="581"/>
      <c r="I1111" s="581"/>
      <c r="J1111" s="581"/>
      <c r="K1111" s="581"/>
      <c r="L1111" s="581"/>
      <c r="M1111" s="581"/>
      <c r="N1111" s="581"/>
      <c r="O1111" s="581"/>
      <c r="P1111" s="581"/>
      <c r="Q1111" s="581"/>
      <c r="R1111" s="581"/>
      <c r="S1111" s="581"/>
      <c r="T1111" s="581"/>
      <c r="U1111" s="581"/>
      <c r="V1111" s="581"/>
      <c r="W1111" s="581"/>
      <c r="X1111" s="581"/>
      <c r="Y1111" s="581"/>
      <c r="Z1111" s="581"/>
      <c r="AA1111" s="581"/>
      <c r="AB1111" s="581"/>
      <c r="AC1111" s="581"/>
      <c r="AD1111" s="581"/>
      <c r="AE1111" s="581"/>
      <c r="AF1111" s="581"/>
      <c r="AG1111" s="581"/>
      <c r="AH1111" s="581"/>
      <c r="AI1111" s="581"/>
      <c r="AJ1111" s="581"/>
      <c r="AK1111" s="581"/>
      <c r="AL1111" s="581"/>
      <c r="AM1111" s="581"/>
      <c r="AN1111" s="581"/>
      <c r="AO1111" s="581"/>
      <c r="AP1111" s="581"/>
      <c r="AQ1111" s="581"/>
      <c r="AR1111" s="581"/>
      <c r="AS1111" s="581"/>
      <c r="AT1111" s="581"/>
      <c r="AU1111" s="581"/>
      <c r="AV1111" s="581"/>
      <c r="AW1111" s="581"/>
      <c r="AX1111" s="581"/>
      <c r="AY1111" s="581"/>
      <c r="AZ1111" s="581"/>
      <c r="BA1111" s="581"/>
      <c r="BB1111" s="581"/>
      <c r="BC1111" s="581"/>
      <c r="BD1111" s="581"/>
      <c r="BE1111" s="581"/>
      <c r="BF1111" s="581"/>
      <c r="BG1111" s="581"/>
      <c r="BH1111" s="581"/>
      <c r="BI1111" s="581"/>
      <c r="BJ1111" s="581"/>
      <c r="BK1111" s="581"/>
      <c r="BL1111" s="581"/>
      <c r="BM1111" s="581"/>
      <c r="BN1111" s="581"/>
      <c r="BO1111" s="581"/>
      <c r="BP1111" s="581"/>
      <c r="BQ1111" s="581"/>
      <c r="BR1111" s="581"/>
      <c r="BS1111" s="581"/>
      <c r="BT1111" s="581"/>
      <c r="BU1111" s="581"/>
      <c r="BV1111" s="581"/>
      <c r="BW1111" s="581"/>
      <c r="BX1111" s="581"/>
      <c r="BY1111" s="581"/>
      <c r="BZ1111" s="581"/>
      <c r="CA1111" s="581"/>
      <c r="CB1111" s="581"/>
      <c r="CC1111" s="581"/>
      <c r="CD1111" s="581"/>
      <c r="CE1111" s="581"/>
      <c r="CF1111" s="581"/>
      <c r="CG1111" s="581"/>
      <c r="CH1111" s="581"/>
      <c r="CI1111" s="581"/>
      <c r="CJ1111" s="581"/>
      <c r="CK1111" s="581"/>
      <c r="CL1111" s="581"/>
      <c r="CM1111" s="581"/>
      <c r="CN1111" s="581"/>
      <c r="CO1111" s="581"/>
      <c r="CP1111" s="581"/>
      <c r="CQ1111" s="581"/>
      <c r="CR1111" s="581"/>
      <c r="CS1111" s="581"/>
      <c r="CT1111" s="581"/>
      <c r="CU1111" s="581"/>
      <c r="CV1111" s="581"/>
      <c r="CW1111" s="581"/>
      <c r="CX1111" s="581"/>
      <c r="CY1111" s="581"/>
      <c r="CZ1111" s="581"/>
      <c r="DA1111" s="581"/>
      <c r="DB1111" s="581"/>
      <c r="DC1111" s="581"/>
      <c r="DD1111" s="581"/>
      <c r="DE1111" s="581"/>
      <c r="DF1111" s="581"/>
      <c r="DG1111" s="581"/>
      <c r="DH1111" s="581"/>
      <c r="DI1111" s="581"/>
      <c r="DJ1111" s="581"/>
      <c r="DK1111" s="581"/>
      <c r="DL1111" s="581"/>
      <c r="DM1111" s="581"/>
      <c r="DN1111" s="581"/>
      <c r="DO1111" s="581"/>
      <c r="DP1111" s="581"/>
      <c r="DQ1111" s="581"/>
      <c r="DR1111" s="581"/>
      <c r="DS1111" s="581"/>
      <c r="DT1111" s="581"/>
      <c r="DU1111" s="581"/>
      <c r="DV1111" s="581"/>
      <c r="DW1111" s="581"/>
      <c r="DX1111" s="581"/>
      <c r="DY1111" s="581"/>
      <c r="DZ1111" s="581"/>
      <c r="EA1111" s="581"/>
      <c r="EB1111" s="581"/>
      <c r="EC1111" s="581"/>
      <c r="ED1111" s="581"/>
      <c r="EE1111" s="581"/>
      <c r="EF1111" s="581"/>
      <c r="EG1111" s="581"/>
      <c r="EH1111" s="581"/>
      <c r="EI1111" s="581"/>
      <c r="EJ1111" s="581"/>
      <c r="EK1111" s="581"/>
      <c r="EL1111" s="581"/>
      <c r="EM1111" s="581"/>
      <c r="EN1111" s="581"/>
      <c r="EO1111" s="581"/>
      <c r="EP1111" s="581"/>
      <c r="EQ1111" s="581"/>
      <c r="ER1111" s="581"/>
      <c r="ES1111" s="581"/>
      <c r="ET1111" s="581"/>
      <c r="EU1111" s="581"/>
      <c r="EV1111" s="581"/>
      <c r="EW1111" s="581"/>
      <c r="EX1111" s="581"/>
      <c r="EY1111" s="581"/>
      <c r="EZ1111" s="581"/>
      <c r="FA1111" s="581"/>
      <c r="FB1111" s="581"/>
      <c r="FC1111" s="581"/>
      <c r="FD1111" s="581"/>
      <c r="FE1111" s="581"/>
    </row>
    <row r="1112" spans="1:161">
      <c r="A1112" s="581"/>
      <c r="B1112" s="581"/>
      <c r="C1112" s="581"/>
      <c r="D1112" s="581"/>
      <c r="E1112" s="581"/>
      <c r="F1112" s="581"/>
      <c r="G1112" s="581"/>
      <c r="H1112" s="581"/>
      <c r="I1112" s="581"/>
      <c r="J1112" s="581"/>
      <c r="K1112" s="581"/>
      <c r="L1112" s="581"/>
      <c r="M1112" s="581"/>
      <c r="N1112" s="581"/>
      <c r="O1112" s="581"/>
      <c r="P1112" s="581"/>
      <c r="Q1112" s="581"/>
      <c r="R1112" s="581"/>
      <c r="S1112" s="581"/>
      <c r="T1112" s="581"/>
      <c r="U1112" s="581"/>
      <c r="V1112" s="581"/>
      <c r="W1112" s="581"/>
      <c r="X1112" s="581"/>
      <c r="Y1112" s="581"/>
      <c r="Z1112" s="581"/>
      <c r="AA1112" s="581"/>
      <c r="AB1112" s="581"/>
      <c r="AC1112" s="581"/>
      <c r="AD1112" s="581"/>
      <c r="AE1112" s="581"/>
      <c r="AF1112" s="581"/>
      <c r="AG1112" s="581"/>
      <c r="AH1112" s="581"/>
      <c r="AI1112" s="581"/>
      <c r="AJ1112" s="581"/>
      <c r="AK1112" s="581"/>
      <c r="AL1112" s="581"/>
      <c r="AM1112" s="581"/>
      <c r="AN1112" s="581"/>
      <c r="AO1112" s="581"/>
      <c r="AP1112" s="581"/>
      <c r="AQ1112" s="581"/>
      <c r="AR1112" s="581"/>
      <c r="AS1112" s="581"/>
      <c r="AT1112" s="581"/>
      <c r="AU1112" s="581"/>
      <c r="AV1112" s="581"/>
      <c r="AW1112" s="581"/>
      <c r="AX1112" s="581"/>
      <c r="AY1112" s="581"/>
      <c r="AZ1112" s="581"/>
      <c r="BA1112" s="581"/>
      <c r="BB1112" s="581"/>
      <c r="BC1112" s="581"/>
      <c r="BD1112" s="581"/>
      <c r="BE1112" s="581"/>
      <c r="BF1112" s="581"/>
      <c r="BG1112" s="581"/>
      <c r="BH1112" s="581"/>
      <c r="BI1112" s="581"/>
      <c r="BJ1112" s="581"/>
      <c r="BK1112" s="581"/>
      <c r="BL1112" s="581"/>
      <c r="BM1112" s="581"/>
      <c r="BN1112" s="581"/>
      <c r="BO1112" s="581"/>
      <c r="BP1112" s="581"/>
      <c r="BQ1112" s="581"/>
      <c r="BR1112" s="581"/>
      <c r="BS1112" s="581"/>
      <c r="BT1112" s="581"/>
      <c r="BU1112" s="581"/>
      <c r="BV1112" s="581"/>
      <c r="BW1112" s="581"/>
      <c r="BX1112" s="581"/>
      <c r="BY1112" s="581"/>
      <c r="BZ1112" s="581"/>
      <c r="CA1112" s="581"/>
      <c r="CB1112" s="581"/>
      <c r="CC1112" s="581"/>
      <c r="CD1112" s="581"/>
      <c r="CE1112" s="581"/>
      <c r="CF1112" s="581"/>
      <c r="CG1112" s="581"/>
      <c r="CH1112" s="581"/>
      <c r="CI1112" s="581"/>
      <c r="CJ1112" s="581"/>
      <c r="CK1112" s="581"/>
      <c r="CL1112" s="581"/>
      <c r="CM1112" s="581"/>
      <c r="CN1112" s="581"/>
      <c r="CO1112" s="581"/>
      <c r="CP1112" s="581"/>
      <c r="CQ1112" s="581"/>
      <c r="CR1112" s="581"/>
      <c r="CS1112" s="581"/>
      <c r="CT1112" s="581"/>
      <c r="CU1112" s="581"/>
      <c r="CV1112" s="581"/>
      <c r="CW1112" s="581"/>
      <c r="CX1112" s="581"/>
      <c r="CY1112" s="581"/>
      <c r="CZ1112" s="581"/>
      <c r="DA1112" s="581"/>
      <c r="DB1112" s="581"/>
      <c r="DC1112" s="581"/>
      <c r="DD1112" s="581"/>
      <c r="DE1112" s="581"/>
      <c r="DF1112" s="581"/>
      <c r="DG1112" s="581"/>
      <c r="DH1112" s="581"/>
      <c r="DI1112" s="581"/>
      <c r="DJ1112" s="581"/>
      <c r="DK1112" s="581"/>
      <c r="DL1112" s="581"/>
      <c r="DM1112" s="581"/>
      <c r="DN1112" s="581"/>
      <c r="DO1112" s="581"/>
      <c r="DP1112" s="581"/>
      <c r="DQ1112" s="581"/>
      <c r="DR1112" s="581"/>
      <c r="DS1112" s="581"/>
      <c r="DT1112" s="581"/>
      <c r="DU1112" s="581"/>
      <c r="DV1112" s="581"/>
      <c r="DW1112" s="581"/>
      <c r="DX1112" s="581"/>
      <c r="DY1112" s="581"/>
      <c r="DZ1112" s="581"/>
      <c r="EA1112" s="581"/>
      <c r="EB1112" s="581"/>
      <c r="EC1112" s="581"/>
      <c r="ED1112" s="581"/>
      <c r="EE1112" s="581"/>
      <c r="EF1112" s="581"/>
      <c r="EG1112" s="581"/>
      <c r="EH1112" s="581"/>
      <c r="EI1112" s="581"/>
      <c r="EJ1112" s="581"/>
      <c r="EK1112" s="581"/>
      <c r="EL1112" s="581"/>
      <c r="EM1112" s="581"/>
      <c r="EN1112" s="581"/>
      <c r="EO1112" s="581"/>
      <c r="EP1112" s="581"/>
      <c r="EQ1112" s="581"/>
      <c r="ER1112" s="581"/>
      <c r="ES1112" s="581"/>
      <c r="ET1112" s="581"/>
      <c r="EU1112" s="581"/>
      <c r="EV1112" s="581"/>
      <c r="EW1112" s="581"/>
      <c r="EX1112" s="581"/>
      <c r="EY1112" s="581"/>
      <c r="EZ1112" s="581"/>
      <c r="FA1112" s="581"/>
      <c r="FB1112" s="581"/>
      <c r="FC1112" s="581"/>
      <c r="FD1112" s="581"/>
      <c r="FE1112" s="581"/>
    </row>
    <row r="1113" spans="1:161">
      <c r="A1113" s="581"/>
      <c r="B1113" s="581"/>
      <c r="C1113" s="581"/>
      <c r="D1113" s="581"/>
      <c r="E1113" s="581"/>
      <c r="F1113" s="581"/>
      <c r="G1113" s="581"/>
      <c r="H1113" s="581"/>
      <c r="I1113" s="581"/>
      <c r="J1113" s="581"/>
      <c r="K1113" s="581"/>
      <c r="L1113" s="581"/>
      <c r="M1113" s="581"/>
      <c r="N1113" s="581"/>
      <c r="O1113" s="581"/>
      <c r="P1113" s="581"/>
      <c r="Q1113" s="581"/>
      <c r="R1113" s="581"/>
      <c r="S1113" s="581"/>
      <c r="T1113" s="581"/>
      <c r="U1113" s="581"/>
      <c r="V1113" s="581"/>
      <c r="W1113" s="581"/>
      <c r="X1113" s="581"/>
      <c r="Y1113" s="581"/>
      <c r="Z1113" s="581"/>
      <c r="AA1113" s="581"/>
      <c r="AB1113" s="581"/>
      <c r="AC1113" s="581"/>
      <c r="AD1113" s="581"/>
      <c r="AE1113" s="581"/>
      <c r="AF1113" s="581"/>
      <c r="AG1113" s="581"/>
      <c r="AH1113" s="581"/>
      <c r="AI1113" s="581"/>
      <c r="AJ1113" s="581"/>
      <c r="AK1113" s="581"/>
      <c r="AL1113" s="581"/>
      <c r="AM1113" s="581"/>
      <c r="AN1113" s="581"/>
      <c r="AO1113" s="581"/>
      <c r="AP1113" s="581"/>
      <c r="AQ1113" s="581"/>
      <c r="AR1113" s="581"/>
      <c r="AS1113" s="581"/>
      <c r="AT1113" s="581"/>
      <c r="AU1113" s="581"/>
      <c r="AV1113" s="581"/>
      <c r="AW1113" s="581"/>
      <c r="AX1113" s="581"/>
      <c r="AY1113" s="581"/>
      <c r="AZ1113" s="581"/>
      <c r="BA1113" s="581"/>
      <c r="BB1113" s="581"/>
      <c r="BC1113" s="581"/>
      <c r="BD1113" s="581"/>
      <c r="BE1113" s="581"/>
      <c r="BF1113" s="581"/>
      <c r="BG1113" s="581"/>
      <c r="BH1113" s="581"/>
      <c r="BI1113" s="581"/>
      <c r="BJ1113" s="581"/>
      <c r="BK1113" s="581"/>
      <c r="BL1113" s="581"/>
      <c r="BM1113" s="581"/>
      <c r="BN1113" s="581"/>
      <c r="BO1113" s="581"/>
      <c r="BP1113" s="581"/>
      <c r="BQ1113" s="581"/>
      <c r="BR1113" s="581"/>
      <c r="BS1113" s="581"/>
      <c r="BT1113" s="581"/>
      <c r="BU1113" s="581"/>
      <c r="BV1113" s="581"/>
      <c r="BW1113" s="581"/>
      <c r="BX1113" s="581"/>
      <c r="BY1113" s="581"/>
      <c r="BZ1113" s="581"/>
      <c r="CA1113" s="581"/>
      <c r="CB1113" s="581"/>
      <c r="CC1113" s="581"/>
      <c r="CD1113" s="581"/>
      <c r="CE1113" s="581"/>
      <c r="CF1113" s="581"/>
      <c r="CG1113" s="581"/>
      <c r="CH1113" s="581"/>
      <c r="CI1113" s="581"/>
      <c r="CJ1113" s="581"/>
      <c r="CK1113" s="581"/>
      <c r="CL1113" s="581"/>
      <c r="CM1113" s="581"/>
      <c r="CN1113" s="581"/>
      <c r="CO1113" s="581"/>
      <c r="CP1113" s="581"/>
      <c r="CQ1113" s="581"/>
      <c r="CR1113" s="581"/>
      <c r="CS1113" s="581"/>
      <c r="CT1113" s="581"/>
      <c r="CU1113" s="581"/>
      <c r="CV1113" s="581"/>
      <c r="CW1113" s="581"/>
      <c r="CX1113" s="581"/>
      <c r="CY1113" s="581"/>
      <c r="CZ1113" s="581"/>
      <c r="DA1113" s="581"/>
      <c r="DB1113" s="581"/>
      <c r="DC1113" s="581"/>
      <c r="DD1113" s="581"/>
      <c r="DE1113" s="581"/>
      <c r="DF1113" s="581"/>
      <c r="DG1113" s="581"/>
      <c r="DH1113" s="581"/>
      <c r="DI1113" s="581"/>
      <c r="DJ1113" s="581"/>
      <c r="DK1113" s="581"/>
      <c r="DL1113" s="581"/>
      <c r="DM1113" s="581"/>
      <c r="DN1113" s="581"/>
      <c r="DO1113" s="581"/>
      <c r="DP1113" s="581"/>
      <c r="DQ1113" s="581"/>
      <c r="DR1113" s="581"/>
      <c r="DS1113" s="581"/>
      <c r="DT1113" s="581"/>
      <c r="DU1113" s="581"/>
      <c r="DV1113" s="581"/>
      <c r="DW1113" s="581"/>
      <c r="DX1113" s="581"/>
      <c r="DY1113" s="581"/>
      <c r="DZ1113" s="581"/>
      <c r="EA1113" s="581"/>
      <c r="EB1113" s="581"/>
      <c r="EC1113" s="581"/>
      <c r="ED1113" s="581"/>
      <c r="EE1113" s="581"/>
      <c r="EF1113" s="581"/>
      <c r="EG1113" s="581"/>
      <c r="EH1113" s="581"/>
      <c r="EI1113" s="581"/>
      <c r="EJ1113" s="581"/>
      <c r="EK1113" s="581"/>
      <c r="EL1113" s="581"/>
      <c r="EM1113" s="581"/>
      <c r="EN1113" s="581"/>
      <c r="EO1113" s="581"/>
      <c r="EP1113" s="581"/>
      <c r="EQ1113" s="581"/>
      <c r="ER1113" s="581"/>
      <c r="ES1113" s="581"/>
      <c r="ET1113" s="581"/>
      <c r="EU1113" s="581"/>
      <c r="EV1113" s="581"/>
      <c r="EW1113" s="581"/>
      <c r="EX1113" s="581"/>
      <c r="EY1113" s="581"/>
      <c r="EZ1113" s="581"/>
      <c r="FA1113" s="581"/>
      <c r="FB1113" s="581"/>
      <c r="FC1113" s="581"/>
      <c r="FD1113" s="581"/>
      <c r="FE1113" s="581"/>
    </row>
    <row r="1114" spans="1:161">
      <c r="A1114" s="581"/>
      <c r="B1114" s="581"/>
      <c r="C1114" s="581"/>
      <c r="D1114" s="581"/>
      <c r="E1114" s="581"/>
      <c r="F1114" s="581"/>
      <c r="G1114" s="581"/>
      <c r="H1114" s="581"/>
      <c r="I1114" s="581"/>
      <c r="J1114" s="581"/>
      <c r="K1114" s="581"/>
      <c r="L1114" s="581"/>
      <c r="M1114" s="581"/>
      <c r="N1114" s="581"/>
      <c r="O1114" s="581"/>
      <c r="P1114" s="581"/>
      <c r="Q1114" s="581"/>
      <c r="R1114" s="581"/>
      <c r="S1114" s="581"/>
      <c r="T1114" s="581"/>
      <c r="U1114" s="581"/>
      <c r="V1114" s="581"/>
      <c r="W1114" s="581"/>
      <c r="X1114" s="581"/>
      <c r="Y1114" s="581"/>
      <c r="Z1114" s="581"/>
      <c r="AA1114" s="581"/>
      <c r="AB1114" s="581"/>
      <c r="AC1114" s="581"/>
      <c r="AD1114" s="581"/>
      <c r="AE1114" s="581"/>
      <c r="AF1114" s="581"/>
      <c r="AG1114" s="581"/>
      <c r="AH1114" s="581"/>
      <c r="AI1114" s="581"/>
      <c r="AJ1114" s="581"/>
      <c r="AK1114" s="581"/>
      <c r="AL1114" s="581"/>
      <c r="AM1114" s="581"/>
      <c r="AN1114" s="581"/>
      <c r="AO1114" s="581"/>
      <c r="AP1114" s="581"/>
      <c r="AQ1114" s="581"/>
      <c r="AR1114" s="581"/>
      <c r="AS1114" s="581"/>
      <c r="AT1114" s="581"/>
      <c r="AU1114" s="581"/>
      <c r="AV1114" s="581"/>
      <c r="AW1114" s="581"/>
      <c r="AX1114" s="581"/>
      <c r="AY1114" s="581"/>
      <c r="AZ1114" s="581"/>
      <c r="BA1114" s="581"/>
      <c r="BB1114" s="581"/>
      <c r="BC1114" s="581"/>
      <c r="BD1114" s="581"/>
      <c r="BE1114" s="581"/>
      <c r="BF1114" s="581"/>
      <c r="BG1114" s="581"/>
      <c r="BH1114" s="581"/>
      <c r="BI1114" s="581"/>
      <c r="BJ1114" s="581"/>
      <c r="BK1114" s="581"/>
      <c r="BL1114" s="581"/>
      <c r="BM1114" s="581"/>
      <c r="BN1114" s="581"/>
      <c r="BO1114" s="581"/>
      <c r="BP1114" s="581"/>
      <c r="BQ1114" s="581"/>
      <c r="BR1114" s="581"/>
      <c r="BS1114" s="581"/>
      <c r="BT1114" s="581"/>
      <c r="BU1114" s="581"/>
      <c r="BV1114" s="581"/>
      <c r="BW1114" s="581"/>
      <c r="BX1114" s="581"/>
      <c r="BY1114" s="581"/>
      <c r="BZ1114" s="581"/>
      <c r="CA1114" s="581"/>
      <c r="CB1114" s="581"/>
      <c r="CC1114" s="581"/>
      <c r="CD1114" s="581"/>
      <c r="CE1114" s="581"/>
      <c r="CF1114" s="581"/>
      <c r="CG1114" s="581"/>
      <c r="CH1114" s="581"/>
      <c r="CI1114" s="581"/>
      <c r="CJ1114" s="581"/>
      <c r="CK1114" s="581"/>
      <c r="CL1114" s="581"/>
      <c r="CM1114" s="581"/>
      <c r="CN1114" s="581"/>
      <c r="CO1114" s="581"/>
      <c r="CP1114" s="581"/>
      <c r="CQ1114" s="581"/>
      <c r="CR1114" s="581"/>
      <c r="CS1114" s="581"/>
      <c r="CT1114" s="581"/>
      <c r="CU1114" s="581"/>
      <c r="CV1114" s="581"/>
      <c r="CW1114" s="581"/>
      <c r="CX1114" s="581"/>
      <c r="CY1114" s="581"/>
      <c r="CZ1114" s="581"/>
      <c r="DA1114" s="581"/>
      <c r="DB1114" s="581"/>
      <c r="DC1114" s="581"/>
      <c r="DD1114" s="581"/>
      <c r="DE1114" s="581"/>
      <c r="DF1114" s="581"/>
      <c r="DG1114" s="581"/>
      <c r="DH1114" s="581"/>
      <c r="DI1114" s="581"/>
      <c r="DJ1114" s="581"/>
      <c r="DK1114" s="581"/>
      <c r="DL1114" s="581"/>
      <c r="DM1114" s="581"/>
      <c r="DN1114" s="581"/>
      <c r="DO1114" s="581"/>
      <c r="DP1114" s="581"/>
      <c r="DQ1114" s="581"/>
      <c r="DR1114" s="581"/>
      <c r="DS1114" s="581"/>
      <c r="DT1114" s="581"/>
      <c r="DU1114" s="581"/>
      <c r="DV1114" s="581"/>
      <c r="DW1114" s="581"/>
      <c r="DX1114" s="581"/>
      <c r="DY1114" s="581"/>
      <c r="DZ1114" s="581"/>
      <c r="EA1114" s="581"/>
      <c r="EB1114" s="581"/>
      <c r="EC1114" s="581"/>
      <c r="ED1114" s="581"/>
      <c r="EE1114" s="581"/>
      <c r="EF1114" s="581"/>
      <c r="EG1114" s="581"/>
      <c r="EH1114" s="581"/>
      <c r="EI1114" s="581"/>
      <c r="EJ1114" s="581"/>
      <c r="EK1114" s="581"/>
      <c r="EL1114" s="581"/>
      <c r="EM1114" s="581"/>
      <c r="EN1114" s="581"/>
      <c r="EO1114" s="581"/>
      <c r="EP1114" s="581"/>
      <c r="EQ1114" s="581"/>
      <c r="ER1114" s="581"/>
      <c r="ES1114" s="581"/>
      <c r="ET1114" s="581"/>
      <c r="EU1114" s="581"/>
      <c r="EV1114" s="581"/>
      <c r="EW1114" s="581"/>
      <c r="EX1114" s="581"/>
      <c r="EY1114" s="581"/>
      <c r="EZ1114" s="581"/>
      <c r="FA1114" s="581"/>
      <c r="FB1114" s="581"/>
      <c r="FC1114" s="581"/>
      <c r="FD1114" s="581"/>
      <c r="FE1114" s="581"/>
    </row>
    <row r="1115" spans="1:161">
      <c r="A1115" s="581"/>
      <c r="B1115" s="581"/>
      <c r="C1115" s="581"/>
      <c r="D1115" s="581"/>
      <c r="E1115" s="581"/>
      <c r="F1115" s="581"/>
      <c r="G1115" s="581"/>
      <c r="H1115" s="581"/>
      <c r="I1115" s="581"/>
      <c r="J1115" s="581"/>
      <c r="K1115" s="581"/>
      <c r="L1115" s="581"/>
      <c r="M1115" s="581"/>
      <c r="N1115" s="581"/>
      <c r="O1115" s="581"/>
      <c r="P1115" s="581"/>
      <c r="Q1115" s="581"/>
      <c r="R1115" s="581"/>
      <c r="S1115" s="581"/>
      <c r="T1115" s="581"/>
      <c r="U1115" s="581"/>
      <c r="V1115" s="581"/>
      <c r="W1115" s="581"/>
      <c r="X1115" s="581"/>
      <c r="Y1115" s="581"/>
      <c r="Z1115" s="581"/>
      <c r="AA1115" s="581"/>
      <c r="AB1115" s="581"/>
      <c r="AC1115" s="581"/>
      <c r="AD1115" s="581"/>
      <c r="AE1115" s="581"/>
      <c r="AF1115" s="581"/>
      <c r="AG1115" s="581"/>
      <c r="AH1115" s="581"/>
      <c r="AI1115" s="581"/>
      <c r="AJ1115" s="581"/>
      <c r="AK1115" s="581"/>
      <c r="AL1115" s="581"/>
      <c r="AM1115" s="581"/>
      <c r="AN1115" s="581"/>
      <c r="AO1115" s="581"/>
      <c r="AP1115" s="581"/>
      <c r="AQ1115" s="581"/>
      <c r="AR1115" s="581"/>
      <c r="AS1115" s="581"/>
      <c r="AT1115" s="581"/>
      <c r="AU1115" s="581"/>
      <c r="AV1115" s="581"/>
      <c r="AW1115" s="581"/>
      <c r="AX1115" s="581"/>
      <c r="AY1115" s="581"/>
      <c r="AZ1115" s="581"/>
      <c r="BA1115" s="581"/>
      <c r="BB1115" s="581"/>
      <c r="BC1115" s="581"/>
      <c r="BD1115" s="581"/>
      <c r="BE1115" s="581"/>
      <c r="BF1115" s="581"/>
      <c r="BG1115" s="581"/>
      <c r="BH1115" s="581"/>
      <c r="BI1115" s="581"/>
      <c r="BJ1115" s="581"/>
      <c r="BK1115" s="581"/>
      <c r="BL1115" s="581"/>
      <c r="BM1115" s="581"/>
      <c r="BN1115" s="581"/>
      <c r="BO1115" s="581"/>
      <c r="BP1115" s="581"/>
      <c r="BQ1115" s="581"/>
      <c r="BR1115" s="581"/>
      <c r="BS1115" s="581"/>
      <c r="BT1115" s="581"/>
      <c r="BU1115" s="581"/>
      <c r="BV1115" s="581"/>
      <c r="BW1115" s="581"/>
      <c r="BX1115" s="581"/>
      <c r="BY1115" s="581"/>
      <c r="BZ1115" s="581"/>
      <c r="CA1115" s="581"/>
      <c r="CB1115" s="581"/>
      <c r="CC1115" s="581"/>
      <c r="CD1115" s="581"/>
      <c r="CE1115" s="581"/>
      <c r="CF1115" s="581"/>
      <c r="CG1115" s="581"/>
      <c r="CH1115" s="581"/>
      <c r="CI1115" s="581"/>
      <c r="CJ1115" s="581"/>
      <c r="CK1115" s="581"/>
      <c r="CL1115" s="581"/>
      <c r="CM1115" s="581"/>
      <c r="CN1115" s="581"/>
      <c r="CO1115" s="581"/>
      <c r="CP1115" s="581"/>
      <c r="CQ1115" s="581"/>
      <c r="CR1115" s="581"/>
      <c r="CS1115" s="581"/>
      <c r="CT1115" s="581"/>
      <c r="CU1115" s="581"/>
      <c r="CV1115" s="581"/>
      <c r="CW1115" s="581"/>
      <c r="CX1115" s="581"/>
      <c r="CY1115" s="581"/>
      <c r="CZ1115" s="581"/>
      <c r="DA1115" s="581"/>
      <c r="DB1115" s="581"/>
      <c r="DC1115" s="581"/>
      <c r="DD1115" s="581"/>
      <c r="DE1115" s="581"/>
      <c r="DF1115" s="581"/>
      <c r="DG1115" s="581"/>
      <c r="DH1115" s="581"/>
      <c r="DI1115" s="581"/>
      <c r="DJ1115" s="581"/>
      <c r="DK1115" s="581"/>
      <c r="DL1115" s="581"/>
      <c r="DM1115" s="581"/>
      <c r="DN1115" s="581"/>
      <c r="DO1115" s="581"/>
      <c r="DP1115" s="581"/>
      <c r="DQ1115" s="581"/>
      <c r="DR1115" s="581"/>
      <c r="DS1115" s="581"/>
      <c r="DT1115" s="581"/>
      <c r="DU1115" s="581"/>
      <c r="DV1115" s="581"/>
      <c r="DW1115" s="581"/>
      <c r="DX1115" s="581"/>
      <c r="DY1115" s="581"/>
      <c r="DZ1115" s="581"/>
      <c r="EA1115" s="581"/>
      <c r="EB1115" s="581"/>
      <c r="EC1115" s="581"/>
      <c r="ED1115" s="581"/>
      <c r="EE1115" s="581"/>
      <c r="EF1115" s="581"/>
      <c r="EG1115" s="581"/>
      <c r="EH1115" s="581"/>
      <c r="EI1115" s="581"/>
      <c r="EJ1115" s="581"/>
      <c r="EK1115" s="581"/>
      <c r="EL1115" s="581"/>
      <c r="EM1115" s="581"/>
      <c r="EN1115" s="581"/>
      <c r="EO1115" s="581"/>
      <c r="EP1115" s="581"/>
      <c r="EQ1115" s="581"/>
      <c r="ER1115" s="581"/>
      <c r="ES1115" s="581"/>
      <c r="ET1115" s="581"/>
      <c r="EU1115" s="581"/>
      <c r="EV1115" s="581"/>
      <c r="EW1115" s="581"/>
      <c r="EX1115" s="581"/>
      <c r="EY1115" s="581"/>
      <c r="EZ1115" s="581"/>
      <c r="FA1115" s="581"/>
      <c r="FB1115" s="581"/>
      <c r="FC1115" s="581"/>
      <c r="FD1115" s="581"/>
      <c r="FE1115" s="581"/>
    </row>
    <row r="1116" spans="1:161">
      <c r="A1116" s="581"/>
      <c r="B1116" s="581"/>
      <c r="C1116" s="581"/>
      <c r="D1116" s="581"/>
      <c r="E1116" s="581"/>
      <c r="F1116" s="581"/>
      <c r="G1116" s="581"/>
      <c r="H1116" s="581"/>
      <c r="I1116" s="581"/>
      <c r="J1116" s="581"/>
      <c r="K1116" s="581"/>
      <c r="L1116" s="581"/>
      <c r="M1116" s="581"/>
      <c r="N1116" s="581"/>
      <c r="O1116" s="581"/>
      <c r="P1116" s="581"/>
      <c r="Q1116" s="581"/>
      <c r="R1116" s="581"/>
      <c r="S1116" s="581"/>
      <c r="T1116" s="581"/>
      <c r="U1116" s="581"/>
      <c r="V1116" s="581"/>
      <c r="W1116" s="581"/>
      <c r="X1116" s="581"/>
      <c r="Y1116" s="581"/>
      <c r="Z1116" s="581"/>
      <c r="AA1116" s="581"/>
      <c r="AB1116" s="581"/>
      <c r="AC1116" s="581"/>
      <c r="AD1116" s="581"/>
      <c r="AE1116" s="581"/>
      <c r="AF1116" s="581"/>
      <c r="AG1116" s="581"/>
      <c r="AH1116" s="581"/>
      <c r="AI1116" s="581"/>
      <c r="AJ1116" s="581"/>
      <c r="AK1116" s="581"/>
      <c r="AL1116" s="581"/>
      <c r="AM1116" s="581"/>
      <c r="AN1116" s="581"/>
      <c r="AO1116" s="581"/>
      <c r="AP1116" s="581"/>
      <c r="AQ1116" s="581"/>
      <c r="AR1116" s="581"/>
      <c r="AS1116" s="581"/>
      <c r="AT1116" s="581"/>
      <c r="AU1116" s="581"/>
      <c r="AV1116" s="581"/>
      <c r="AW1116" s="581"/>
      <c r="AX1116" s="581"/>
      <c r="AY1116" s="581"/>
      <c r="AZ1116" s="581"/>
      <c r="BA1116" s="581"/>
      <c r="BB1116" s="581"/>
      <c r="BC1116" s="581"/>
      <c r="BD1116" s="581"/>
      <c r="BE1116" s="581"/>
      <c r="BF1116" s="581"/>
      <c r="BG1116" s="581"/>
      <c r="BH1116" s="581"/>
      <c r="BI1116" s="581"/>
      <c r="BJ1116" s="581"/>
      <c r="BK1116" s="581"/>
      <c r="BL1116" s="581"/>
      <c r="BM1116" s="581"/>
      <c r="BN1116" s="581"/>
      <c r="BO1116" s="581"/>
      <c r="BP1116" s="581"/>
      <c r="BQ1116" s="581"/>
      <c r="BR1116" s="581"/>
      <c r="BS1116" s="581"/>
      <c r="BT1116" s="581"/>
      <c r="BU1116" s="581"/>
      <c r="BV1116" s="581"/>
      <c r="BW1116" s="581"/>
      <c r="BX1116" s="581"/>
      <c r="BY1116" s="581"/>
      <c r="BZ1116" s="581"/>
      <c r="CA1116" s="581"/>
      <c r="CB1116" s="581"/>
      <c r="CC1116" s="581"/>
      <c r="CD1116" s="581"/>
      <c r="CE1116" s="581"/>
      <c r="CF1116" s="581"/>
      <c r="CG1116" s="581"/>
      <c r="CH1116" s="581"/>
      <c r="CI1116" s="581"/>
      <c r="CJ1116" s="581"/>
      <c r="CK1116" s="581"/>
      <c r="CL1116" s="581"/>
      <c r="CM1116" s="581"/>
      <c r="CN1116" s="581"/>
      <c r="CO1116" s="581"/>
      <c r="CP1116" s="581"/>
      <c r="CQ1116" s="581"/>
      <c r="CR1116" s="581"/>
      <c r="CS1116" s="581"/>
      <c r="CT1116" s="581"/>
      <c r="CU1116" s="581"/>
      <c r="CV1116" s="581"/>
      <c r="CW1116" s="581"/>
      <c r="CX1116" s="581"/>
      <c r="CY1116" s="581"/>
      <c r="CZ1116" s="581"/>
      <c r="DA1116" s="581"/>
      <c r="DB1116" s="581"/>
      <c r="DC1116" s="581"/>
      <c r="DD1116" s="581"/>
      <c r="DE1116" s="581"/>
      <c r="DF1116" s="581"/>
      <c r="DG1116" s="581"/>
      <c r="DH1116" s="581"/>
      <c r="DI1116" s="581"/>
      <c r="DJ1116" s="581"/>
      <c r="DK1116" s="581"/>
      <c r="DL1116" s="581"/>
      <c r="DM1116" s="581"/>
      <c r="DN1116" s="581"/>
      <c r="DO1116" s="581"/>
      <c r="DP1116" s="581"/>
      <c r="DQ1116" s="581"/>
      <c r="DR1116" s="581"/>
      <c r="DS1116" s="581"/>
      <c r="DT1116" s="581"/>
      <c r="DU1116" s="581"/>
      <c r="DV1116" s="581"/>
      <c r="DW1116" s="581"/>
      <c r="DX1116" s="581"/>
      <c r="DY1116" s="581"/>
      <c r="DZ1116" s="581"/>
      <c r="EA1116" s="581"/>
      <c r="EB1116" s="581"/>
      <c r="EC1116" s="581"/>
      <c r="ED1116" s="581"/>
      <c r="EE1116" s="581"/>
      <c r="EF1116" s="581"/>
      <c r="EG1116" s="581"/>
      <c r="EH1116" s="581"/>
      <c r="EI1116" s="581"/>
      <c r="EJ1116" s="581"/>
      <c r="EK1116" s="581"/>
      <c r="EL1116" s="581"/>
      <c r="EM1116" s="581"/>
      <c r="EN1116" s="581"/>
      <c r="EO1116" s="581"/>
      <c r="EP1116" s="581"/>
      <c r="EQ1116" s="581"/>
      <c r="ER1116" s="581"/>
      <c r="ES1116" s="581"/>
      <c r="ET1116" s="581"/>
      <c r="EU1116" s="581"/>
      <c r="EV1116" s="581"/>
      <c r="EW1116" s="581"/>
      <c r="EX1116" s="581"/>
      <c r="EY1116" s="581"/>
      <c r="EZ1116" s="581"/>
      <c r="FA1116" s="581"/>
      <c r="FB1116" s="581"/>
      <c r="FC1116" s="581"/>
      <c r="FD1116" s="581"/>
      <c r="FE1116" s="581"/>
    </row>
    <row r="1117" spans="1:161">
      <c r="A1117" s="581"/>
      <c r="B1117" s="581"/>
      <c r="C1117" s="581"/>
      <c r="D1117" s="581"/>
      <c r="E1117" s="581"/>
      <c r="F1117" s="581"/>
      <c r="G1117" s="581"/>
      <c r="H1117" s="581"/>
      <c r="I1117" s="581"/>
      <c r="J1117" s="581"/>
      <c r="K1117" s="581"/>
      <c r="L1117" s="581"/>
      <c r="M1117" s="581"/>
      <c r="N1117" s="581"/>
      <c r="O1117" s="581"/>
      <c r="P1117" s="581"/>
      <c r="Q1117" s="581"/>
      <c r="R1117" s="581"/>
      <c r="S1117" s="581"/>
      <c r="T1117" s="581"/>
      <c r="U1117" s="581"/>
      <c r="V1117" s="581"/>
      <c r="W1117" s="581"/>
      <c r="X1117" s="581"/>
      <c r="Y1117" s="581"/>
      <c r="Z1117" s="581"/>
      <c r="AA1117" s="581"/>
      <c r="AB1117" s="581"/>
      <c r="AC1117" s="581"/>
      <c r="AD1117" s="581"/>
      <c r="AE1117" s="581"/>
      <c r="AF1117" s="581"/>
      <c r="AG1117" s="581"/>
      <c r="AH1117" s="581"/>
      <c r="AI1117" s="581"/>
      <c r="AJ1117" s="581"/>
      <c r="AK1117" s="581"/>
      <c r="AL1117" s="581"/>
      <c r="AM1117" s="581"/>
      <c r="AN1117" s="581"/>
      <c r="AO1117" s="581"/>
      <c r="AP1117" s="581"/>
      <c r="AQ1117" s="581"/>
      <c r="AR1117" s="581"/>
      <c r="AS1117" s="581"/>
      <c r="AT1117" s="581"/>
      <c r="AU1117" s="581"/>
      <c r="AV1117" s="581"/>
      <c r="AW1117" s="581"/>
      <c r="AX1117" s="581"/>
      <c r="AY1117" s="581"/>
      <c r="AZ1117" s="581"/>
      <c r="BA1117" s="581"/>
      <c r="BB1117" s="581"/>
      <c r="BC1117" s="581"/>
      <c r="BD1117" s="581"/>
      <c r="BE1117" s="581"/>
      <c r="BF1117" s="581"/>
      <c r="BG1117" s="581"/>
      <c r="BH1117" s="581"/>
      <c r="BI1117" s="581"/>
      <c r="BJ1117" s="581"/>
      <c r="BK1117" s="581"/>
      <c r="BL1117" s="581"/>
      <c r="BM1117" s="581"/>
      <c r="BN1117" s="581"/>
      <c r="BO1117" s="581"/>
      <c r="BP1117" s="581"/>
      <c r="BQ1117" s="581"/>
      <c r="BR1117" s="581"/>
      <c r="BS1117" s="581"/>
      <c r="BT1117" s="581"/>
      <c r="BU1117" s="581"/>
      <c r="BV1117" s="581"/>
      <c r="BW1117" s="581"/>
      <c r="BX1117" s="581"/>
      <c r="BY1117" s="581"/>
      <c r="BZ1117" s="581"/>
      <c r="CA1117" s="581"/>
      <c r="CB1117" s="581"/>
      <c r="CC1117" s="581"/>
      <c r="CD1117" s="581"/>
      <c r="CE1117" s="581"/>
      <c r="CF1117" s="581"/>
      <c r="CG1117" s="581"/>
      <c r="CH1117" s="581"/>
      <c r="CI1117" s="581"/>
      <c r="CJ1117" s="581"/>
      <c r="CK1117" s="581"/>
      <c r="CL1117" s="581"/>
      <c r="CM1117" s="581"/>
      <c r="CN1117" s="581"/>
      <c r="CO1117" s="581"/>
      <c r="CP1117" s="581"/>
      <c r="CQ1117" s="581"/>
      <c r="CR1117" s="581"/>
      <c r="CS1117" s="581"/>
      <c r="CT1117" s="581"/>
      <c r="CU1117" s="581"/>
      <c r="CV1117" s="581"/>
      <c r="CW1117" s="581"/>
      <c r="CX1117" s="581"/>
      <c r="CY1117" s="581"/>
      <c r="CZ1117" s="581"/>
      <c r="DA1117" s="581"/>
      <c r="DB1117" s="581"/>
      <c r="DC1117" s="581"/>
      <c r="DD1117" s="581"/>
      <c r="DE1117" s="581"/>
      <c r="DF1117" s="581"/>
      <c r="DG1117" s="581"/>
      <c r="DH1117" s="581"/>
      <c r="DI1117" s="581"/>
      <c r="DJ1117" s="581"/>
      <c r="DK1117" s="581"/>
      <c r="DL1117" s="581"/>
      <c r="DM1117" s="581"/>
      <c r="DN1117" s="581"/>
      <c r="DO1117" s="581"/>
      <c r="DP1117" s="581"/>
      <c r="DQ1117" s="581"/>
      <c r="DR1117" s="581"/>
      <c r="DS1117" s="581"/>
      <c r="DT1117" s="581"/>
      <c r="DU1117" s="581"/>
      <c r="DV1117" s="581"/>
      <c r="DW1117" s="581"/>
      <c r="DX1117" s="581"/>
      <c r="DY1117" s="581"/>
      <c r="DZ1117" s="581"/>
      <c r="EA1117" s="581"/>
      <c r="EB1117" s="581"/>
      <c r="EC1117" s="581"/>
      <c r="ED1117" s="581"/>
      <c r="EE1117" s="581"/>
      <c r="EF1117" s="581"/>
      <c r="EG1117" s="581"/>
      <c r="EH1117" s="581"/>
      <c r="EI1117" s="581"/>
      <c r="EJ1117" s="581"/>
      <c r="EK1117" s="581"/>
      <c r="EL1117" s="581"/>
      <c r="EM1117" s="581"/>
      <c r="EN1117" s="581"/>
      <c r="EO1117" s="581"/>
      <c r="EP1117" s="581"/>
      <c r="EQ1117" s="581"/>
      <c r="ER1117" s="581"/>
      <c r="ES1117" s="581"/>
      <c r="ET1117" s="581"/>
      <c r="EU1117" s="581"/>
      <c r="EV1117" s="581"/>
      <c r="EW1117" s="581"/>
      <c r="EX1117" s="581"/>
      <c r="EY1117" s="581"/>
      <c r="EZ1117" s="581"/>
      <c r="FA1117" s="581"/>
      <c r="FB1117" s="581"/>
      <c r="FC1117" s="581"/>
      <c r="FD1117" s="581"/>
      <c r="FE1117" s="581"/>
    </row>
    <row r="1118" spans="1:161">
      <c r="A1118" s="581"/>
      <c r="B1118" s="581"/>
      <c r="C1118" s="581"/>
      <c r="D1118" s="581"/>
      <c r="E1118" s="581"/>
      <c r="F1118" s="581"/>
      <c r="G1118" s="581"/>
      <c r="H1118" s="581"/>
      <c r="I1118" s="581"/>
      <c r="J1118" s="581"/>
      <c r="K1118" s="581"/>
      <c r="L1118" s="581"/>
      <c r="M1118" s="581"/>
      <c r="N1118" s="581"/>
      <c r="O1118" s="581"/>
      <c r="P1118" s="581"/>
      <c r="Q1118" s="581"/>
      <c r="R1118" s="581"/>
      <c r="S1118" s="581"/>
      <c r="T1118" s="581"/>
      <c r="U1118" s="581"/>
      <c r="V1118" s="581"/>
      <c r="W1118" s="581"/>
      <c r="X1118" s="581"/>
      <c r="Y1118" s="581"/>
      <c r="Z1118" s="581"/>
      <c r="AA1118" s="581"/>
      <c r="AB1118" s="581"/>
      <c r="AC1118" s="581"/>
      <c r="AD1118" s="581"/>
      <c r="AE1118" s="581"/>
      <c r="AF1118" s="581"/>
      <c r="AG1118" s="581"/>
      <c r="AH1118" s="581"/>
      <c r="AI1118" s="581"/>
      <c r="AJ1118" s="581"/>
      <c r="AK1118" s="581"/>
      <c r="AL1118" s="581"/>
      <c r="AM1118" s="581"/>
      <c r="AN1118" s="581"/>
      <c r="AO1118" s="581"/>
      <c r="AP1118" s="581"/>
      <c r="AQ1118" s="581"/>
      <c r="AR1118" s="581"/>
      <c r="AS1118" s="581"/>
      <c r="AT1118" s="581"/>
      <c r="AU1118" s="581"/>
      <c r="AV1118" s="581"/>
      <c r="AW1118" s="581"/>
      <c r="AX1118" s="581"/>
      <c r="AY1118" s="581"/>
      <c r="AZ1118" s="581"/>
      <c r="BA1118" s="581"/>
      <c r="BB1118" s="581"/>
      <c r="BC1118" s="581"/>
      <c r="BD1118" s="581"/>
      <c r="BE1118" s="581"/>
      <c r="BF1118" s="581"/>
      <c r="BG1118" s="581"/>
      <c r="BH1118" s="581"/>
      <c r="BI1118" s="581"/>
      <c r="BJ1118" s="581"/>
      <c r="BK1118" s="581"/>
      <c r="BL1118" s="581"/>
      <c r="BM1118" s="581"/>
      <c r="BN1118" s="581"/>
      <c r="BO1118" s="581"/>
      <c r="BP1118" s="581"/>
      <c r="BQ1118" s="581"/>
      <c r="BR1118" s="581"/>
      <c r="BS1118" s="581"/>
      <c r="BT1118" s="581"/>
      <c r="BU1118" s="581"/>
      <c r="BV1118" s="581"/>
      <c r="BW1118" s="581"/>
      <c r="BX1118" s="581"/>
      <c r="BY1118" s="581"/>
      <c r="BZ1118" s="581"/>
      <c r="CA1118" s="581"/>
      <c r="CB1118" s="581"/>
      <c r="CC1118" s="581"/>
      <c r="CD1118" s="581"/>
      <c r="CE1118" s="581"/>
      <c r="CF1118" s="581"/>
      <c r="CG1118" s="581"/>
      <c r="CH1118" s="581"/>
      <c r="CI1118" s="581"/>
      <c r="CJ1118" s="581"/>
      <c r="CK1118" s="581"/>
      <c r="CL1118" s="581"/>
      <c r="CM1118" s="581"/>
      <c r="CN1118" s="581"/>
      <c r="CO1118" s="581"/>
      <c r="CP1118" s="581"/>
      <c r="CQ1118" s="581"/>
      <c r="CR1118" s="581"/>
      <c r="CS1118" s="581"/>
      <c r="CT1118" s="581"/>
      <c r="CU1118" s="581"/>
      <c r="CV1118" s="581"/>
      <c r="CW1118" s="581"/>
      <c r="CX1118" s="581"/>
      <c r="CY1118" s="581"/>
      <c r="CZ1118" s="581"/>
      <c r="DA1118" s="581"/>
      <c r="DB1118" s="581"/>
      <c r="DC1118" s="581"/>
      <c r="DD1118" s="581"/>
      <c r="DE1118" s="581"/>
      <c r="DF1118" s="581"/>
      <c r="DG1118" s="581"/>
      <c r="DH1118" s="581"/>
      <c r="DI1118" s="581"/>
      <c r="DJ1118" s="581"/>
      <c r="DK1118" s="581"/>
      <c r="DL1118" s="581"/>
      <c r="DM1118" s="581"/>
      <c r="DN1118" s="581"/>
      <c r="DO1118" s="581"/>
      <c r="DP1118" s="581"/>
      <c r="DQ1118" s="581"/>
      <c r="DR1118" s="581"/>
      <c r="DS1118" s="581"/>
      <c r="DT1118" s="581"/>
      <c r="DU1118" s="581"/>
      <c r="DV1118" s="581"/>
      <c r="DW1118" s="581"/>
      <c r="DX1118" s="581"/>
      <c r="DY1118" s="581"/>
      <c r="DZ1118" s="581"/>
      <c r="EA1118" s="581"/>
      <c r="EB1118" s="581"/>
      <c r="EC1118" s="581"/>
      <c r="ED1118" s="581"/>
      <c r="EE1118" s="581"/>
      <c r="EF1118" s="581"/>
      <c r="EG1118" s="581"/>
      <c r="EH1118" s="581"/>
      <c r="EI1118" s="581"/>
      <c r="EJ1118" s="581"/>
      <c r="EK1118" s="581"/>
      <c r="EL1118" s="581"/>
      <c r="EM1118" s="581"/>
      <c r="EN1118" s="581"/>
      <c r="EO1118" s="581"/>
      <c r="EP1118" s="581"/>
      <c r="EQ1118" s="581"/>
      <c r="ER1118" s="581"/>
      <c r="ES1118" s="581"/>
      <c r="ET1118" s="581"/>
      <c r="EU1118" s="581"/>
      <c r="EV1118" s="581"/>
      <c r="EW1118" s="581"/>
      <c r="EX1118" s="581"/>
      <c r="EY1118" s="581"/>
      <c r="EZ1118" s="581"/>
      <c r="FA1118" s="581"/>
      <c r="FB1118" s="581"/>
      <c r="FC1118" s="581"/>
      <c r="FD1118" s="581"/>
      <c r="FE1118" s="581"/>
    </row>
    <row r="1119" spans="1:161">
      <c r="A1119" s="581"/>
      <c r="B1119" s="581"/>
      <c r="C1119" s="581"/>
      <c r="D1119" s="581"/>
      <c r="E1119" s="581"/>
      <c r="F1119" s="581"/>
      <c r="G1119" s="581"/>
      <c r="H1119" s="581"/>
      <c r="I1119" s="581"/>
      <c r="J1119" s="581"/>
      <c r="K1119" s="581"/>
      <c r="L1119" s="581"/>
      <c r="M1119" s="581"/>
      <c r="N1119" s="581"/>
      <c r="O1119" s="581"/>
      <c r="P1119" s="581"/>
      <c r="Q1119" s="581"/>
      <c r="R1119" s="581"/>
      <c r="S1119" s="581"/>
      <c r="T1119" s="581"/>
      <c r="U1119" s="581"/>
      <c r="V1119" s="581"/>
      <c r="W1119" s="581"/>
      <c r="X1119" s="581"/>
      <c r="Y1119" s="581"/>
      <c r="Z1119" s="581"/>
      <c r="AA1119" s="581"/>
      <c r="AB1119" s="581"/>
      <c r="AC1119" s="581"/>
      <c r="AD1119" s="581"/>
      <c r="AE1119" s="581"/>
      <c r="AF1119" s="581"/>
      <c r="AG1119" s="581"/>
      <c r="AH1119" s="581"/>
      <c r="AI1119" s="581"/>
      <c r="AJ1119" s="581"/>
      <c r="AK1119" s="581"/>
      <c r="AL1119" s="581"/>
      <c r="AM1119" s="581"/>
      <c r="AN1119" s="581"/>
      <c r="AO1119" s="581"/>
      <c r="AP1119" s="581"/>
      <c r="AQ1119" s="581"/>
      <c r="AR1119" s="581"/>
      <c r="AS1119" s="581"/>
      <c r="AT1119" s="581"/>
      <c r="AU1119" s="581"/>
      <c r="AV1119" s="581"/>
      <c r="AW1119" s="581"/>
      <c r="AX1119" s="581"/>
      <c r="AY1119" s="581"/>
      <c r="AZ1119" s="581"/>
      <c r="BA1119" s="581"/>
      <c r="BB1119" s="581"/>
      <c r="BC1119" s="581"/>
      <c r="BD1119" s="581"/>
      <c r="BE1119" s="581"/>
      <c r="BF1119" s="581"/>
      <c r="BG1119" s="581"/>
      <c r="BH1119" s="581"/>
      <c r="BI1119" s="581"/>
      <c r="BJ1119" s="581"/>
      <c r="BK1119" s="581"/>
      <c r="BL1119" s="581"/>
      <c r="BM1119" s="581"/>
      <c r="BN1119" s="581"/>
      <c r="BO1119" s="581"/>
      <c r="BP1119" s="581"/>
      <c r="BQ1119" s="581"/>
      <c r="BR1119" s="581"/>
      <c r="BS1119" s="581"/>
      <c r="BT1119" s="581"/>
      <c r="BU1119" s="581"/>
      <c r="BV1119" s="581"/>
      <c r="BW1119" s="581"/>
      <c r="BX1119" s="581"/>
      <c r="BY1119" s="581"/>
      <c r="BZ1119" s="581"/>
      <c r="CA1119" s="581"/>
      <c r="CB1119" s="581"/>
      <c r="CC1119" s="581"/>
      <c r="CD1119" s="581"/>
      <c r="CE1119" s="581"/>
      <c r="CF1119" s="581"/>
      <c r="CG1119" s="581"/>
      <c r="CH1119" s="581"/>
      <c r="CI1119" s="581"/>
      <c r="CJ1119" s="581"/>
      <c r="CK1119" s="581"/>
      <c r="CL1119" s="581"/>
      <c r="CM1119" s="581"/>
      <c r="CN1119" s="581"/>
      <c r="CO1119" s="581"/>
      <c r="CP1119" s="581"/>
      <c r="CQ1119" s="581"/>
      <c r="CR1119" s="581"/>
      <c r="CS1119" s="581"/>
      <c r="CT1119" s="581"/>
      <c r="CU1119" s="581"/>
      <c r="CV1119" s="581"/>
      <c r="CW1119" s="581"/>
      <c r="CX1119" s="581"/>
      <c r="CY1119" s="581"/>
      <c r="CZ1119" s="581"/>
      <c r="DA1119" s="581"/>
      <c r="DB1119" s="581"/>
      <c r="DC1119" s="581"/>
      <c r="DD1119" s="581"/>
      <c r="DE1119" s="581"/>
      <c r="DF1119" s="581"/>
      <c r="DG1119" s="581"/>
      <c r="DH1119" s="581"/>
      <c r="DI1119" s="581"/>
      <c r="DJ1119" s="581"/>
      <c r="DK1119" s="581"/>
      <c r="DL1119" s="581"/>
      <c r="DM1119" s="581"/>
      <c r="DN1119" s="581"/>
      <c r="DO1119" s="581"/>
      <c r="DP1119" s="581"/>
      <c r="DQ1119" s="581"/>
      <c r="DR1119" s="581"/>
      <c r="DS1119" s="581"/>
      <c r="DT1119" s="581"/>
      <c r="DU1119" s="581"/>
      <c r="DV1119" s="581"/>
      <c r="DW1119" s="581"/>
      <c r="DX1119" s="581"/>
      <c r="DY1119" s="581"/>
      <c r="DZ1119" s="581"/>
      <c r="EA1119" s="581"/>
      <c r="EB1119" s="581"/>
      <c r="EC1119" s="581"/>
      <c r="ED1119" s="581"/>
      <c r="EE1119" s="581"/>
      <c r="EF1119" s="581"/>
      <c r="EG1119" s="581"/>
      <c r="EH1119" s="581"/>
      <c r="EI1119" s="581"/>
      <c r="EJ1119" s="581"/>
      <c r="EK1119" s="581"/>
      <c r="EL1119" s="581"/>
      <c r="EM1119" s="581"/>
      <c r="EN1119" s="581"/>
      <c r="EO1119" s="581"/>
      <c r="EP1119" s="581"/>
      <c r="EQ1119" s="581"/>
      <c r="ER1119" s="581"/>
      <c r="ES1119" s="581"/>
      <c r="ET1119" s="581"/>
      <c r="EU1119" s="581"/>
      <c r="EV1119" s="581"/>
      <c r="EW1119" s="581"/>
      <c r="EX1119" s="581"/>
      <c r="EY1119" s="581"/>
      <c r="EZ1119" s="581"/>
      <c r="FA1119" s="581"/>
      <c r="FB1119" s="581"/>
      <c r="FC1119" s="581"/>
      <c r="FD1119" s="581"/>
      <c r="FE1119" s="581"/>
    </row>
    <row r="1120" spans="1:161">
      <c r="A1120" s="581"/>
      <c r="B1120" s="581"/>
      <c r="C1120" s="581"/>
      <c r="D1120" s="581"/>
      <c r="E1120" s="581"/>
      <c r="F1120" s="581"/>
      <c r="G1120" s="581"/>
      <c r="H1120" s="581"/>
      <c r="I1120" s="581"/>
      <c r="J1120" s="581"/>
      <c r="K1120" s="581"/>
      <c r="L1120" s="581"/>
      <c r="M1120" s="581"/>
      <c r="N1120" s="581"/>
      <c r="O1120" s="581"/>
      <c r="P1120" s="581"/>
      <c r="Q1120" s="581"/>
      <c r="R1120" s="581"/>
      <c r="S1120" s="581"/>
      <c r="T1120" s="581"/>
      <c r="U1120" s="581"/>
      <c r="V1120" s="581"/>
      <c r="W1120" s="581"/>
      <c r="X1120" s="581"/>
      <c r="Y1120" s="581"/>
      <c r="Z1120" s="581"/>
      <c r="AA1120" s="581"/>
      <c r="AB1120" s="581"/>
      <c r="AC1120" s="581"/>
      <c r="AD1120" s="581"/>
      <c r="AE1120" s="581"/>
      <c r="AF1120" s="581"/>
      <c r="AG1120" s="581"/>
      <c r="AH1120" s="581"/>
      <c r="AI1120" s="581"/>
      <c r="AJ1120" s="581"/>
      <c r="AK1120" s="581"/>
      <c r="AL1120" s="581"/>
      <c r="AM1120" s="581"/>
      <c r="AN1120" s="581"/>
      <c r="AO1120" s="581"/>
      <c r="AP1120" s="581"/>
      <c r="AQ1120" s="581"/>
      <c r="AR1120" s="581"/>
      <c r="AS1120" s="581"/>
      <c r="AT1120" s="581"/>
      <c r="AU1120" s="581"/>
      <c r="AV1120" s="581"/>
      <c r="AW1120" s="581"/>
      <c r="AX1120" s="581"/>
      <c r="AY1120" s="581"/>
      <c r="AZ1120" s="581"/>
      <c r="BA1120" s="581"/>
      <c r="BB1120" s="581"/>
      <c r="BC1120" s="581"/>
      <c r="BD1120" s="581"/>
      <c r="BE1120" s="581"/>
      <c r="BF1120" s="581"/>
      <c r="BG1120" s="581"/>
      <c r="BH1120" s="581"/>
      <c r="BI1120" s="581"/>
      <c r="BJ1120" s="581"/>
      <c r="BK1120" s="581"/>
      <c r="BL1120" s="581"/>
      <c r="BM1120" s="581"/>
      <c r="BN1120" s="581"/>
      <c r="BO1120" s="581"/>
      <c r="BP1120" s="581"/>
      <c r="BQ1120" s="581"/>
      <c r="BR1120" s="581"/>
      <c r="BS1120" s="581"/>
      <c r="BT1120" s="581"/>
      <c r="BU1120" s="581"/>
      <c r="BV1120" s="581"/>
      <c r="BW1120" s="581"/>
      <c r="BX1120" s="581"/>
      <c r="BY1120" s="581"/>
      <c r="BZ1120" s="581"/>
      <c r="CA1120" s="581"/>
      <c r="CB1120" s="581"/>
      <c r="CC1120" s="581"/>
      <c r="CD1120" s="581"/>
      <c r="CE1120" s="581"/>
      <c r="CF1120" s="581"/>
      <c r="CG1120" s="581"/>
      <c r="CH1120" s="581"/>
      <c r="CI1120" s="581"/>
      <c r="CJ1120" s="581"/>
      <c r="CK1120" s="581"/>
      <c r="CL1120" s="581"/>
      <c r="CM1120" s="581"/>
      <c r="CN1120" s="581"/>
      <c r="CO1120" s="581"/>
      <c r="CP1120" s="581"/>
      <c r="CQ1120" s="581"/>
      <c r="CR1120" s="581"/>
      <c r="CS1120" s="581"/>
      <c r="CT1120" s="581"/>
      <c r="CU1120" s="581"/>
      <c r="CV1120" s="581"/>
      <c r="CW1120" s="581"/>
      <c r="CX1120" s="581"/>
      <c r="CY1120" s="581"/>
      <c r="CZ1120" s="581"/>
      <c r="DA1120" s="581"/>
      <c r="DB1120" s="581"/>
      <c r="DC1120" s="581"/>
      <c r="DD1120" s="581"/>
      <c r="DE1120" s="581"/>
      <c r="DF1120" s="581"/>
      <c r="DG1120" s="581"/>
      <c r="DH1120" s="581"/>
      <c r="DI1120" s="581"/>
      <c r="DJ1120" s="581"/>
      <c r="DK1120" s="581"/>
      <c r="DL1120" s="581"/>
      <c r="DM1120" s="581"/>
      <c r="DN1120" s="581"/>
      <c r="DO1120" s="581"/>
      <c r="DP1120" s="581"/>
      <c r="DQ1120" s="581"/>
      <c r="DR1120" s="581"/>
      <c r="DS1120" s="581"/>
      <c r="DT1120" s="581"/>
      <c r="DU1120" s="581"/>
      <c r="DV1120" s="581"/>
      <c r="DW1120" s="581"/>
      <c r="DX1120" s="581"/>
      <c r="DY1120" s="581"/>
      <c r="DZ1120" s="581"/>
      <c r="EA1120" s="581"/>
      <c r="EB1120" s="581"/>
      <c r="EC1120" s="581"/>
      <c r="ED1120" s="581"/>
      <c r="EE1120" s="581"/>
      <c r="EF1120" s="581"/>
      <c r="EG1120" s="581"/>
      <c r="EH1120" s="581"/>
      <c r="EI1120" s="581"/>
      <c r="EJ1120" s="581"/>
      <c r="EK1120" s="581"/>
      <c r="EL1120" s="581"/>
      <c r="EM1120" s="581"/>
      <c r="EN1120" s="581"/>
      <c r="EO1120" s="581"/>
      <c r="EP1120" s="581"/>
      <c r="EQ1120" s="581"/>
      <c r="ER1120" s="581"/>
      <c r="ES1120" s="581"/>
      <c r="ET1120" s="581"/>
      <c r="EU1120" s="581"/>
      <c r="EV1120" s="581"/>
      <c r="EW1120" s="581"/>
      <c r="EX1120" s="581"/>
      <c r="EY1120" s="581"/>
      <c r="EZ1120" s="581"/>
      <c r="FA1120" s="581"/>
      <c r="FB1120" s="581"/>
      <c r="FC1120" s="581"/>
      <c r="FD1120" s="581"/>
      <c r="FE1120" s="581"/>
    </row>
    <row r="1121" spans="1:161">
      <c r="A1121" s="581"/>
      <c r="B1121" s="581"/>
      <c r="C1121" s="581"/>
      <c r="D1121" s="581"/>
      <c r="E1121" s="581"/>
      <c r="F1121" s="581"/>
      <c r="G1121" s="581"/>
      <c r="H1121" s="581"/>
      <c r="I1121" s="581"/>
      <c r="J1121" s="581"/>
      <c r="K1121" s="581"/>
      <c r="L1121" s="581"/>
      <c r="M1121" s="581"/>
      <c r="N1121" s="581"/>
      <c r="O1121" s="581"/>
      <c r="P1121" s="581"/>
      <c r="Q1121" s="581"/>
      <c r="R1121" s="581"/>
      <c r="S1121" s="581"/>
      <c r="T1121" s="581"/>
      <c r="U1121" s="581"/>
      <c r="V1121" s="581"/>
      <c r="W1121" s="581"/>
      <c r="X1121" s="581"/>
      <c r="Y1121" s="581"/>
      <c r="Z1121" s="581"/>
      <c r="AA1121" s="581"/>
      <c r="AB1121" s="581"/>
      <c r="AC1121" s="581"/>
      <c r="AD1121" s="581"/>
      <c r="AE1121" s="581"/>
      <c r="AF1121" s="581"/>
      <c r="AG1121" s="581"/>
      <c r="AH1121" s="581"/>
      <c r="AI1121" s="581"/>
      <c r="AJ1121" s="581"/>
      <c r="AK1121" s="581"/>
      <c r="AL1121" s="581"/>
      <c r="AM1121" s="581"/>
      <c r="AN1121" s="581"/>
      <c r="AO1121" s="581"/>
      <c r="AP1121" s="581"/>
      <c r="AQ1121" s="581"/>
      <c r="AR1121" s="581"/>
      <c r="AS1121" s="581"/>
      <c r="AT1121" s="581"/>
      <c r="AU1121" s="581"/>
      <c r="AV1121" s="581"/>
      <c r="AW1121" s="581"/>
      <c r="AX1121" s="581"/>
      <c r="AY1121" s="581"/>
      <c r="AZ1121" s="581"/>
      <c r="BA1121" s="581"/>
      <c r="BB1121" s="581"/>
      <c r="BC1121" s="581"/>
      <c r="BD1121" s="581"/>
      <c r="BE1121" s="581"/>
      <c r="BF1121" s="581"/>
      <c r="BG1121" s="581"/>
      <c r="BH1121" s="581"/>
      <c r="BI1121" s="581"/>
      <c r="BJ1121" s="581"/>
      <c r="BK1121" s="581"/>
      <c r="BL1121" s="581"/>
      <c r="BM1121" s="581"/>
      <c r="BN1121" s="581"/>
      <c r="BO1121" s="581"/>
      <c r="BP1121" s="581"/>
      <c r="BQ1121" s="581"/>
      <c r="BR1121" s="581"/>
      <c r="BS1121" s="581"/>
      <c r="BT1121" s="581"/>
      <c r="BU1121" s="581"/>
      <c r="BV1121" s="581"/>
      <c r="BW1121" s="581"/>
      <c r="BX1121" s="581"/>
      <c r="BY1121" s="581"/>
      <c r="BZ1121" s="581"/>
      <c r="CA1121" s="581"/>
      <c r="CB1121" s="581"/>
      <c r="CC1121" s="581"/>
      <c r="CD1121" s="581"/>
      <c r="CE1121" s="581"/>
      <c r="CF1121" s="581"/>
      <c r="CG1121" s="581"/>
      <c r="CH1121" s="581"/>
      <c r="CI1121" s="581"/>
      <c r="CJ1121" s="581"/>
      <c r="CK1121" s="581"/>
      <c r="CL1121" s="581"/>
      <c r="CM1121" s="581"/>
      <c r="CN1121" s="581"/>
      <c r="CO1121" s="581"/>
      <c r="CP1121" s="581"/>
      <c r="CQ1121" s="581"/>
      <c r="CR1121" s="581"/>
      <c r="CS1121" s="581"/>
      <c r="CT1121" s="581"/>
      <c r="CU1121" s="581"/>
      <c r="CV1121" s="581"/>
      <c r="CW1121" s="581"/>
      <c r="CX1121" s="581"/>
      <c r="CY1121" s="581"/>
      <c r="CZ1121" s="581"/>
      <c r="DA1121" s="581"/>
      <c r="DB1121" s="581"/>
      <c r="DC1121" s="581"/>
      <c r="DD1121" s="581"/>
      <c r="DE1121" s="581"/>
      <c r="DF1121" s="581"/>
      <c r="DG1121" s="581"/>
      <c r="DH1121" s="581"/>
      <c r="DI1121" s="581"/>
      <c r="DJ1121" s="581"/>
      <c r="DK1121" s="581"/>
      <c r="DL1121" s="581"/>
      <c r="DM1121" s="581"/>
      <c r="DN1121" s="581"/>
      <c r="DO1121" s="581"/>
      <c r="DP1121" s="581"/>
      <c r="DQ1121" s="581"/>
      <c r="DR1121" s="581"/>
      <c r="DS1121" s="581"/>
      <c r="DT1121" s="581"/>
      <c r="DU1121" s="581"/>
      <c r="DV1121" s="581"/>
      <c r="DW1121" s="581"/>
      <c r="DX1121" s="581"/>
      <c r="DY1121" s="581"/>
      <c r="DZ1121" s="581"/>
      <c r="EA1121" s="581"/>
      <c r="EB1121" s="581"/>
      <c r="EC1121" s="581"/>
      <c r="ED1121" s="581"/>
      <c r="EE1121" s="581"/>
      <c r="EF1121" s="581"/>
      <c r="EG1121" s="581"/>
      <c r="EH1121" s="581"/>
      <c r="EI1121" s="581"/>
      <c r="EJ1121" s="581"/>
      <c r="EK1121" s="581"/>
      <c r="EL1121" s="581"/>
      <c r="EM1121" s="581"/>
      <c r="EN1121" s="581"/>
      <c r="EO1121" s="581"/>
      <c r="EP1121" s="581"/>
      <c r="EQ1121" s="581"/>
      <c r="ER1121" s="581"/>
      <c r="ES1121" s="581"/>
      <c r="ET1121" s="581"/>
      <c r="EU1121" s="581"/>
      <c r="EV1121" s="581"/>
      <c r="EW1121" s="581"/>
      <c r="EX1121" s="581"/>
      <c r="EY1121" s="581"/>
      <c r="EZ1121" s="581"/>
      <c r="FA1121" s="581"/>
      <c r="FB1121" s="581"/>
      <c r="FC1121" s="581"/>
      <c r="FD1121" s="581"/>
      <c r="FE1121" s="581"/>
    </row>
    <row r="1122" spans="1:161">
      <c r="A1122" s="581"/>
      <c r="B1122" s="581"/>
      <c r="C1122" s="581"/>
      <c r="D1122" s="581"/>
      <c r="E1122" s="581"/>
      <c r="F1122" s="581"/>
      <c r="G1122" s="581"/>
      <c r="H1122" s="581"/>
      <c r="I1122" s="581"/>
      <c r="J1122" s="581"/>
      <c r="K1122" s="581"/>
      <c r="L1122" s="581"/>
      <c r="M1122" s="581"/>
      <c r="N1122" s="581"/>
      <c r="O1122" s="581"/>
      <c r="P1122" s="581"/>
      <c r="Q1122" s="581"/>
      <c r="R1122" s="581"/>
      <c r="S1122" s="581"/>
      <c r="T1122" s="581"/>
      <c r="U1122" s="581"/>
      <c r="V1122" s="581"/>
      <c r="W1122" s="581"/>
      <c r="X1122" s="581"/>
      <c r="Y1122" s="581"/>
      <c r="Z1122" s="581"/>
      <c r="AA1122" s="581"/>
      <c r="AB1122" s="581"/>
      <c r="AC1122" s="581"/>
      <c r="AD1122" s="581"/>
      <c r="AE1122" s="581"/>
      <c r="AF1122" s="581"/>
      <c r="AG1122" s="581"/>
      <c r="AH1122" s="581"/>
      <c r="AI1122" s="581"/>
      <c r="AJ1122" s="581"/>
      <c r="AK1122" s="581"/>
      <c r="AL1122" s="581"/>
      <c r="AM1122" s="581"/>
      <c r="AN1122" s="581"/>
      <c r="AO1122" s="581"/>
      <c r="AP1122" s="581"/>
      <c r="AQ1122" s="581"/>
      <c r="AR1122" s="581"/>
      <c r="AS1122" s="581"/>
      <c r="AT1122" s="581"/>
      <c r="AU1122" s="581"/>
      <c r="AV1122" s="581"/>
      <c r="AW1122" s="581"/>
      <c r="AX1122" s="581"/>
      <c r="AY1122" s="581"/>
      <c r="AZ1122" s="581"/>
      <c r="BA1122" s="581"/>
      <c r="BB1122" s="581"/>
      <c r="BC1122" s="581"/>
      <c r="BD1122" s="581"/>
      <c r="BE1122" s="581"/>
      <c r="BF1122" s="581"/>
      <c r="BG1122" s="581"/>
      <c r="BH1122" s="581"/>
      <c r="BI1122" s="581"/>
      <c r="BJ1122" s="581"/>
      <c r="BK1122" s="581"/>
      <c r="BL1122" s="581"/>
      <c r="BM1122" s="581"/>
      <c r="BN1122" s="581"/>
      <c r="BO1122" s="581"/>
      <c r="BP1122" s="581"/>
      <c r="BQ1122" s="581"/>
      <c r="BR1122" s="581"/>
      <c r="BS1122" s="581"/>
      <c r="BT1122" s="581"/>
      <c r="BU1122" s="581"/>
      <c r="BV1122" s="581"/>
      <c r="BW1122" s="581"/>
      <c r="BX1122" s="581"/>
      <c r="BY1122" s="581"/>
      <c r="BZ1122" s="581"/>
      <c r="CA1122" s="581"/>
      <c r="CB1122" s="581"/>
      <c r="CC1122" s="581"/>
      <c r="CD1122" s="581"/>
      <c r="CE1122" s="581"/>
      <c r="CF1122" s="581"/>
      <c r="CG1122" s="581"/>
      <c r="CH1122" s="581"/>
      <c r="CI1122" s="581"/>
      <c r="CJ1122" s="581"/>
      <c r="CK1122" s="581"/>
      <c r="CL1122" s="581"/>
      <c r="CM1122" s="581"/>
      <c r="CN1122" s="581"/>
      <c r="CO1122" s="581"/>
      <c r="CP1122" s="581"/>
      <c r="CQ1122" s="581"/>
      <c r="CR1122" s="581"/>
      <c r="CS1122" s="581"/>
      <c r="CT1122" s="581"/>
      <c r="CU1122" s="581"/>
      <c r="CV1122" s="581"/>
      <c r="CW1122" s="581"/>
      <c r="CX1122" s="581"/>
      <c r="CY1122" s="581"/>
      <c r="CZ1122" s="581"/>
      <c r="DA1122" s="581"/>
      <c r="DB1122" s="581"/>
      <c r="DC1122" s="581"/>
      <c r="DD1122" s="581"/>
      <c r="DE1122" s="581"/>
      <c r="DF1122" s="581"/>
      <c r="DG1122" s="581"/>
      <c r="DH1122" s="581"/>
      <c r="DI1122" s="581"/>
      <c r="DJ1122" s="581"/>
      <c r="DK1122" s="581"/>
      <c r="DL1122" s="581"/>
      <c r="DM1122" s="581"/>
      <c r="DN1122" s="581"/>
      <c r="DO1122" s="581"/>
      <c r="DP1122" s="581"/>
      <c r="DQ1122" s="581"/>
      <c r="DR1122" s="581"/>
      <c r="DS1122" s="581"/>
      <c r="DT1122" s="581"/>
      <c r="DU1122" s="581"/>
      <c r="DV1122" s="581"/>
      <c r="DW1122" s="581"/>
      <c r="DX1122" s="581"/>
      <c r="DY1122" s="581"/>
      <c r="DZ1122" s="581"/>
      <c r="EA1122" s="581"/>
      <c r="EB1122" s="581"/>
      <c r="EC1122" s="581"/>
      <c r="ED1122" s="581"/>
      <c r="EE1122" s="581"/>
      <c r="EF1122" s="581"/>
      <c r="EG1122" s="581"/>
      <c r="EH1122" s="581"/>
      <c r="EI1122" s="581"/>
      <c r="EJ1122" s="581"/>
      <c r="EK1122" s="581"/>
      <c r="EL1122" s="581"/>
      <c r="EM1122" s="581"/>
      <c r="EN1122" s="581"/>
      <c r="EO1122" s="581"/>
      <c r="EP1122" s="581"/>
      <c r="EQ1122" s="581"/>
      <c r="ER1122" s="581"/>
      <c r="ES1122" s="581"/>
      <c r="ET1122" s="581"/>
      <c r="EU1122" s="581"/>
      <c r="EV1122" s="581"/>
      <c r="EW1122" s="581"/>
      <c r="EX1122" s="581"/>
      <c r="EY1122" s="581"/>
      <c r="EZ1122" s="581"/>
      <c r="FA1122" s="581"/>
      <c r="FB1122" s="581"/>
      <c r="FC1122" s="581"/>
      <c r="FD1122" s="581"/>
      <c r="FE1122" s="581"/>
    </row>
    <row r="1123" spans="1:161">
      <c r="A1123" s="581"/>
      <c r="B1123" s="581"/>
      <c r="C1123" s="581"/>
      <c r="D1123" s="581"/>
      <c r="E1123" s="581"/>
      <c r="F1123" s="581"/>
      <c r="G1123" s="581"/>
      <c r="H1123" s="581"/>
      <c r="I1123" s="581"/>
      <c r="J1123" s="581"/>
      <c r="K1123" s="581"/>
      <c r="L1123" s="581"/>
      <c r="M1123" s="581"/>
      <c r="N1123" s="581"/>
      <c r="O1123" s="581"/>
      <c r="P1123" s="581"/>
      <c r="Q1123" s="581"/>
      <c r="R1123" s="581"/>
      <c r="S1123" s="581"/>
      <c r="T1123" s="581"/>
      <c r="U1123" s="581"/>
      <c r="V1123" s="581"/>
      <c r="W1123" s="581"/>
      <c r="X1123" s="581"/>
      <c r="Y1123" s="581"/>
      <c r="Z1123" s="581"/>
      <c r="AA1123" s="581"/>
      <c r="AB1123" s="581"/>
      <c r="AC1123" s="581"/>
      <c r="AD1123" s="581"/>
      <c r="AE1123" s="581"/>
      <c r="AF1123" s="581"/>
      <c r="AG1123" s="581"/>
      <c r="AH1123" s="581"/>
      <c r="AI1123" s="581"/>
      <c r="AJ1123" s="581"/>
      <c r="AK1123" s="581"/>
      <c r="AL1123" s="581"/>
      <c r="AM1123" s="581"/>
      <c r="AN1123" s="581"/>
      <c r="AO1123" s="581"/>
      <c r="AP1123" s="581"/>
      <c r="AQ1123" s="581"/>
      <c r="AR1123" s="581"/>
      <c r="AS1123" s="581"/>
      <c r="AT1123" s="581"/>
      <c r="AU1123" s="581"/>
      <c r="AV1123" s="581"/>
      <c r="AW1123" s="581"/>
      <c r="AX1123" s="581"/>
      <c r="AY1123" s="581"/>
      <c r="AZ1123" s="581"/>
      <c r="BA1123" s="581"/>
      <c r="BB1123" s="581"/>
      <c r="BC1123" s="581"/>
      <c r="BD1123" s="581"/>
      <c r="BE1123" s="581"/>
      <c r="BF1123" s="581"/>
      <c r="BG1123" s="581"/>
      <c r="BH1123" s="581"/>
      <c r="BI1123" s="581"/>
      <c r="BJ1123" s="581"/>
      <c r="BK1123" s="581"/>
      <c r="BL1123" s="581"/>
      <c r="BM1123" s="581"/>
      <c r="BN1123" s="581"/>
      <c r="BO1123" s="581"/>
      <c r="BP1123" s="581"/>
      <c r="BQ1123" s="581"/>
      <c r="BR1123" s="581"/>
      <c r="BS1123" s="581"/>
      <c r="BT1123" s="581"/>
      <c r="BU1123" s="581"/>
      <c r="BV1123" s="581"/>
      <c r="BW1123" s="581"/>
      <c r="BX1123" s="581"/>
      <c r="BY1123" s="581"/>
      <c r="BZ1123" s="581"/>
      <c r="CA1123" s="581"/>
      <c r="CB1123" s="581"/>
      <c r="CC1123" s="581"/>
      <c r="CD1123" s="581"/>
      <c r="CE1123" s="581"/>
      <c r="CF1123" s="581"/>
      <c r="CG1123" s="581"/>
      <c r="CH1123" s="581"/>
      <c r="CI1123" s="581"/>
      <c r="CJ1123" s="581"/>
      <c r="CK1123" s="581"/>
      <c r="CL1123" s="581"/>
      <c r="CM1123" s="581"/>
      <c r="CN1123" s="581"/>
      <c r="CO1123" s="581"/>
      <c r="CP1123" s="581"/>
      <c r="CQ1123" s="581"/>
      <c r="CR1123" s="581"/>
      <c r="CS1123" s="581"/>
      <c r="CT1123" s="581"/>
      <c r="CU1123" s="581"/>
      <c r="CV1123" s="581"/>
      <c r="CW1123" s="581"/>
      <c r="CX1123" s="581"/>
      <c r="CY1123" s="581"/>
      <c r="CZ1123" s="581"/>
      <c r="DA1123" s="581"/>
      <c r="DB1123" s="581"/>
      <c r="DC1123" s="581"/>
      <c r="DD1123" s="581"/>
      <c r="DE1123" s="581"/>
      <c r="DF1123" s="581"/>
      <c r="DG1123" s="581"/>
      <c r="DH1123" s="581"/>
      <c r="DI1123" s="581"/>
      <c r="DJ1123" s="581"/>
      <c r="DK1123" s="581"/>
      <c r="DL1123" s="581"/>
      <c r="DM1123" s="581"/>
      <c r="DN1123" s="581"/>
      <c r="DO1123" s="581"/>
      <c r="DP1123" s="581"/>
      <c r="DQ1123" s="581"/>
      <c r="DR1123" s="581"/>
      <c r="DS1123" s="581"/>
      <c r="DT1123" s="581"/>
      <c r="DU1123" s="581"/>
      <c r="DV1123" s="581"/>
      <c r="DW1123" s="581"/>
      <c r="DX1123" s="581"/>
      <c r="DY1123" s="581"/>
      <c r="DZ1123" s="581"/>
      <c r="EA1123" s="581"/>
      <c r="EB1123" s="581"/>
      <c r="EC1123" s="581"/>
      <c r="ED1123" s="581"/>
      <c r="EE1123" s="581"/>
      <c r="EF1123" s="581"/>
      <c r="EG1123" s="581"/>
      <c r="EH1123" s="581"/>
      <c r="EI1123" s="581"/>
      <c r="EJ1123" s="581"/>
      <c r="EK1123" s="581"/>
      <c r="EL1123" s="581"/>
      <c r="EM1123" s="581"/>
      <c r="EN1123" s="581"/>
      <c r="EO1123" s="581"/>
      <c r="EP1123" s="581"/>
      <c r="EQ1123" s="581"/>
      <c r="ER1123" s="581"/>
      <c r="ES1123" s="581"/>
      <c r="ET1123" s="581"/>
      <c r="EU1123" s="581"/>
      <c r="EV1123" s="581"/>
      <c r="EW1123" s="581"/>
      <c r="EX1123" s="581"/>
      <c r="EY1123" s="581"/>
      <c r="EZ1123" s="581"/>
      <c r="FA1123" s="581"/>
      <c r="FB1123" s="581"/>
      <c r="FC1123" s="581"/>
      <c r="FD1123" s="581"/>
      <c r="FE1123" s="581"/>
    </row>
    <row r="1124" spans="1:161">
      <c r="A1124" s="581"/>
      <c r="B1124" s="581"/>
      <c r="C1124" s="581"/>
      <c r="D1124" s="581"/>
      <c r="E1124" s="581"/>
      <c r="F1124" s="581"/>
      <c r="G1124" s="581"/>
      <c r="H1124" s="581"/>
      <c r="I1124" s="581"/>
      <c r="J1124" s="581"/>
      <c r="K1124" s="581"/>
      <c r="L1124" s="581"/>
      <c r="M1124" s="581"/>
      <c r="N1124" s="581"/>
      <c r="O1124" s="581"/>
      <c r="P1124" s="581"/>
      <c r="Q1124" s="581"/>
      <c r="R1124" s="581"/>
      <c r="S1124" s="581"/>
      <c r="T1124" s="581"/>
      <c r="U1124" s="581"/>
      <c r="V1124" s="581"/>
      <c r="W1124" s="581"/>
      <c r="X1124" s="581"/>
      <c r="Y1124" s="581"/>
      <c r="Z1124" s="581"/>
      <c r="AA1124" s="581"/>
      <c r="AB1124" s="581"/>
      <c r="AC1124" s="581"/>
      <c r="AD1124" s="581"/>
      <c r="AE1124" s="581"/>
      <c r="AF1124" s="581"/>
      <c r="AG1124" s="581"/>
      <c r="AH1124" s="581"/>
      <c r="AI1124" s="581"/>
      <c r="AJ1124" s="581"/>
      <c r="AK1124" s="581"/>
      <c r="AL1124" s="581"/>
      <c r="AM1124" s="581"/>
      <c r="AN1124" s="581"/>
      <c r="AO1124" s="581"/>
      <c r="AP1124" s="581"/>
      <c r="AQ1124" s="581"/>
      <c r="AR1124" s="581"/>
      <c r="AS1124" s="581"/>
      <c r="AT1124" s="581"/>
      <c r="AU1124" s="581"/>
      <c r="AV1124" s="581"/>
      <c r="AW1124" s="581"/>
      <c r="AX1124" s="581"/>
      <c r="AY1124" s="581"/>
      <c r="AZ1124" s="581"/>
      <c r="BA1124" s="581"/>
      <c r="BB1124" s="581"/>
      <c r="BC1124" s="581"/>
      <c r="BD1124" s="581"/>
      <c r="BE1124" s="581"/>
      <c r="BF1124" s="581"/>
      <c r="BG1124" s="581"/>
      <c r="BH1124" s="581"/>
      <c r="BI1124" s="581"/>
      <c r="BJ1124" s="581"/>
      <c r="BK1124" s="581"/>
      <c r="BL1124" s="581"/>
      <c r="BM1124" s="581"/>
      <c r="BN1124" s="581"/>
      <c r="BO1124" s="581"/>
      <c r="BP1124" s="581"/>
      <c r="BQ1124" s="581"/>
      <c r="BR1124" s="581"/>
      <c r="BS1124" s="581"/>
      <c r="BT1124" s="581"/>
      <c r="BU1124" s="581"/>
      <c r="BV1124" s="581"/>
      <c r="BW1124" s="581"/>
      <c r="BX1124" s="581"/>
      <c r="BY1124" s="581"/>
      <c r="BZ1124" s="581"/>
      <c r="CA1124" s="581"/>
      <c r="CB1124" s="581"/>
      <c r="CC1124" s="581"/>
      <c r="CD1124" s="581"/>
      <c r="CE1124" s="581"/>
      <c r="CF1124" s="581"/>
      <c r="CG1124" s="581"/>
      <c r="CH1124" s="581"/>
      <c r="CI1124" s="581"/>
      <c r="CJ1124" s="581"/>
      <c r="CK1124" s="581"/>
      <c r="CL1124" s="581"/>
      <c r="CM1124" s="581"/>
      <c r="CN1124" s="581"/>
      <c r="CO1124" s="581"/>
      <c r="CP1124" s="581"/>
      <c r="CQ1124" s="581"/>
      <c r="CR1124" s="581"/>
      <c r="CS1124" s="581"/>
      <c r="CT1124" s="581"/>
      <c r="CU1124" s="581"/>
      <c r="CV1124" s="581"/>
      <c r="CW1124" s="581"/>
      <c r="CX1124" s="581"/>
      <c r="CY1124" s="581"/>
      <c r="CZ1124" s="581"/>
      <c r="DA1124" s="581"/>
      <c r="DB1124" s="581"/>
      <c r="DC1124" s="581"/>
      <c r="DD1124" s="581"/>
      <c r="DE1124" s="581"/>
      <c r="DF1124" s="581"/>
      <c r="DG1124" s="581"/>
      <c r="DH1124" s="581"/>
      <c r="DI1124" s="581"/>
      <c r="DJ1124" s="581"/>
      <c r="DK1124" s="581"/>
      <c r="DL1124" s="581"/>
      <c r="DM1124" s="581"/>
      <c r="DN1124" s="581"/>
      <c r="DO1124" s="581"/>
      <c r="DP1124" s="581"/>
      <c r="DQ1124" s="581"/>
      <c r="DR1124" s="581"/>
      <c r="DS1124" s="581"/>
      <c r="DT1124" s="581"/>
      <c r="DU1124" s="581"/>
      <c r="DV1124" s="581"/>
      <c r="DW1124" s="581"/>
      <c r="DX1124" s="581"/>
      <c r="DY1124" s="581"/>
      <c r="DZ1124" s="581"/>
      <c r="EA1124" s="581"/>
      <c r="EB1124" s="581"/>
      <c r="EC1124" s="581"/>
      <c r="ED1124" s="581"/>
      <c r="EE1124" s="581"/>
      <c r="EF1124" s="581"/>
      <c r="EG1124" s="581"/>
      <c r="EH1124" s="581"/>
      <c r="EI1124" s="581"/>
      <c r="EJ1124" s="581"/>
      <c r="EK1124" s="581"/>
      <c r="EL1124" s="581"/>
      <c r="EM1124" s="581"/>
      <c r="EN1124" s="581"/>
      <c r="EO1124" s="581"/>
      <c r="EP1124" s="581"/>
      <c r="EQ1124" s="581"/>
      <c r="ER1124" s="581"/>
      <c r="ES1124" s="581"/>
      <c r="ET1124" s="581"/>
      <c r="EU1124" s="581"/>
      <c r="EV1124" s="581"/>
      <c r="EW1124" s="581"/>
      <c r="EX1124" s="581"/>
      <c r="EY1124" s="581"/>
      <c r="EZ1124" s="581"/>
      <c r="FA1124" s="581"/>
      <c r="FB1124" s="581"/>
      <c r="FC1124" s="581"/>
      <c r="FD1124" s="581"/>
      <c r="FE1124" s="581"/>
    </row>
    <row r="1125" spans="1:161">
      <c r="A1125" s="581"/>
      <c r="B1125" s="581"/>
      <c r="C1125" s="581"/>
      <c r="D1125" s="581"/>
      <c r="E1125" s="581"/>
      <c r="F1125" s="581"/>
      <c r="G1125" s="581"/>
      <c r="H1125" s="581"/>
      <c r="I1125" s="581"/>
      <c r="J1125" s="581"/>
      <c r="K1125" s="581"/>
      <c r="L1125" s="581"/>
      <c r="M1125" s="581"/>
      <c r="N1125" s="581"/>
      <c r="O1125" s="581"/>
      <c r="P1125" s="581"/>
      <c r="Q1125" s="581"/>
      <c r="R1125" s="581"/>
      <c r="S1125" s="581"/>
      <c r="T1125" s="581"/>
      <c r="U1125" s="581"/>
      <c r="V1125" s="581"/>
      <c r="W1125" s="581"/>
      <c r="X1125" s="581"/>
      <c r="Y1125" s="581"/>
      <c r="Z1125" s="581"/>
      <c r="AA1125" s="581"/>
      <c r="AB1125" s="581"/>
      <c r="AC1125" s="581"/>
      <c r="AD1125" s="581"/>
      <c r="AE1125" s="581"/>
      <c r="AF1125" s="581"/>
      <c r="AG1125" s="581"/>
      <c r="AH1125" s="581"/>
      <c r="AI1125" s="581"/>
      <c r="AJ1125" s="581"/>
      <c r="AK1125" s="581"/>
      <c r="AL1125" s="581"/>
      <c r="AM1125" s="581"/>
      <c r="AN1125" s="581"/>
      <c r="AO1125" s="581"/>
      <c r="AP1125" s="581"/>
      <c r="AQ1125" s="581"/>
      <c r="AR1125" s="581"/>
      <c r="AS1125" s="581"/>
      <c r="AT1125" s="581"/>
      <c r="AU1125" s="581"/>
      <c r="AV1125" s="581"/>
      <c r="AW1125" s="581"/>
      <c r="AX1125" s="581"/>
      <c r="AY1125" s="581"/>
      <c r="AZ1125" s="581"/>
      <c r="BA1125" s="581"/>
      <c r="BB1125" s="581"/>
      <c r="BC1125" s="581"/>
      <c r="BD1125" s="581"/>
      <c r="BE1125" s="581"/>
      <c r="BF1125" s="581"/>
      <c r="BG1125" s="581"/>
      <c r="BH1125" s="581"/>
      <c r="BI1125" s="581"/>
      <c r="BJ1125" s="581"/>
      <c r="BK1125" s="581"/>
      <c r="BL1125" s="581"/>
      <c r="BM1125" s="581"/>
      <c r="BN1125" s="581"/>
      <c r="BO1125" s="581"/>
      <c r="BP1125" s="581"/>
      <c r="BQ1125" s="581"/>
      <c r="BR1125" s="581"/>
      <c r="BS1125" s="581"/>
      <c r="BT1125" s="581"/>
      <c r="BU1125" s="581"/>
      <c r="BV1125" s="581"/>
      <c r="BW1125" s="581"/>
      <c r="BX1125" s="581"/>
      <c r="BY1125" s="581"/>
      <c r="BZ1125" s="581"/>
      <c r="CA1125" s="581"/>
      <c r="CB1125" s="581"/>
      <c r="CC1125" s="581"/>
      <c r="CD1125" s="581"/>
      <c r="CE1125" s="581"/>
      <c r="CF1125" s="581"/>
      <c r="CG1125" s="581"/>
      <c r="CH1125" s="581"/>
      <c r="CI1125" s="581"/>
      <c r="CJ1125" s="581"/>
      <c r="CK1125" s="581"/>
      <c r="CL1125" s="581"/>
      <c r="CM1125" s="581"/>
      <c r="CN1125" s="581"/>
      <c r="CO1125" s="581"/>
      <c r="CP1125" s="581"/>
      <c r="CQ1125" s="581"/>
      <c r="CR1125" s="581"/>
      <c r="CS1125" s="581"/>
      <c r="CT1125" s="581"/>
      <c r="CU1125" s="581"/>
      <c r="CV1125" s="581"/>
      <c r="CW1125" s="581"/>
      <c r="CX1125" s="581"/>
      <c r="CY1125" s="581"/>
      <c r="CZ1125" s="581"/>
      <c r="DA1125" s="581"/>
      <c r="DB1125" s="581"/>
      <c r="DC1125" s="581"/>
      <c r="DD1125" s="581"/>
      <c r="DE1125" s="581"/>
      <c r="DF1125" s="581"/>
      <c r="DG1125" s="581"/>
      <c r="DH1125" s="581"/>
      <c r="DI1125" s="581"/>
      <c r="DJ1125" s="581"/>
      <c r="DK1125" s="581"/>
      <c r="DL1125" s="581"/>
      <c r="DM1125" s="581"/>
      <c r="DN1125" s="581"/>
      <c r="DO1125" s="581"/>
      <c r="DP1125" s="581"/>
      <c r="DQ1125" s="581"/>
      <c r="DR1125" s="581"/>
      <c r="DS1125" s="581"/>
      <c r="DT1125" s="581"/>
      <c r="DU1125" s="581"/>
      <c r="DV1125" s="581"/>
      <c r="DW1125" s="581"/>
      <c r="DX1125" s="581"/>
      <c r="DY1125" s="581"/>
      <c r="DZ1125" s="581"/>
      <c r="EA1125" s="581"/>
      <c r="EB1125" s="581"/>
      <c r="EC1125" s="581"/>
      <c r="ED1125" s="581"/>
      <c r="EE1125" s="581"/>
      <c r="EF1125" s="581"/>
      <c r="EG1125" s="581"/>
      <c r="EH1125" s="581"/>
      <c r="EI1125" s="581"/>
      <c r="EJ1125" s="581"/>
      <c r="EK1125" s="581"/>
      <c r="EL1125" s="581"/>
      <c r="EM1125" s="581"/>
      <c r="EN1125" s="581"/>
      <c r="EO1125" s="581"/>
      <c r="EP1125" s="581"/>
      <c r="EQ1125" s="581"/>
      <c r="ER1125" s="581"/>
      <c r="ES1125" s="581"/>
      <c r="ET1125" s="581"/>
      <c r="EU1125" s="581"/>
      <c r="EV1125" s="581"/>
      <c r="EW1125" s="581"/>
      <c r="EX1125" s="581"/>
      <c r="EY1125" s="581"/>
      <c r="EZ1125" s="581"/>
      <c r="FA1125" s="581"/>
      <c r="FB1125" s="581"/>
      <c r="FC1125" s="581"/>
      <c r="FD1125" s="581"/>
      <c r="FE1125" s="581"/>
    </row>
    <row r="1126" spans="1:161">
      <c r="A1126" s="581"/>
      <c r="B1126" s="581"/>
      <c r="C1126" s="581"/>
      <c r="D1126" s="581"/>
      <c r="E1126" s="581"/>
      <c r="F1126" s="581"/>
      <c r="G1126" s="581"/>
      <c r="H1126" s="581"/>
      <c r="I1126" s="581"/>
      <c r="J1126" s="581"/>
      <c r="K1126" s="581"/>
      <c r="L1126" s="581"/>
      <c r="M1126" s="581"/>
      <c r="N1126" s="581"/>
      <c r="O1126" s="581"/>
      <c r="P1126" s="581"/>
      <c r="Q1126" s="581"/>
      <c r="R1126" s="581"/>
      <c r="S1126" s="581"/>
      <c r="T1126" s="581"/>
      <c r="U1126" s="581"/>
      <c r="V1126" s="581"/>
      <c r="W1126" s="581"/>
      <c r="X1126" s="581"/>
      <c r="Y1126" s="581"/>
      <c r="Z1126" s="581"/>
      <c r="AA1126" s="581"/>
      <c r="AB1126" s="581"/>
      <c r="AC1126" s="581"/>
      <c r="AD1126" s="581"/>
      <c r="AE1126" s="581"/>
      <c r="AF1126" s="581"/>
      <c r="AG1126" s="581"/>
      <c r="AH1126" s="581"/>
      <c r="AI1126" s="581"/>
      <c r="AJ1126" s="581"/>
      <c r="AK1126" s="581"/>
      <c r="AL1126" s="581"/>
      <c r="AM1126" s="581"/>
      <c r="AN1126" s="581"/>
      <c r="AO1126" s="581"/>
      <c r="AP1126" s="581"/>
      <c r="AQ1126" s="581"/>
      <c r="AR1126" s="581"/>
      <c r="AS1126" s="581"/>
      <c r="AT1126" s="581"/>
      <c r="AU1126" s="581"/>
      <c r="AV1126" s="581"/>
      <c r="AW1126" s="581"/>
      <c r="AX1126" s="581"/>
      <c r="AY1126" s="581"/>
      <c r="AZ1126" s="581"/>
      <c r="BA1126" s="581"/>
      <c r="BB1126" s="581"/>
      <c r="BC1126" s="581"/>
      <c r="BD1126" s="581"/>
      <c r="BE1126" s="581"/>
      <c r="BF1126" s="581"/>
      <c r="BG1126" s="581"/>
      <c r="BH1126" s="581"/>
      <c r="BI1126" s="581"/>
      <c r="BJ1126" s="581"/>
      <c r="BK1126" s="581"/>
      <c r="BL1126" s="581"/>
      <c r="BM1126" s="581"/>
      <c r="BN1126" s="581"/>
      <c r="BO1126" s="581"/>
      <c r="BP1126" s="581"/>
      <c r="BQ1126" s="581"/>
      <c r="BR1126" s="581"/>
      <c r="BS1126" s="581"/>
      <c r="BT1126" s="581"/>
      <c r="BU1126" s="581"/>
      <c r="BV1126" s="581"/>
      <c r="BW1126" s="581"/>
      <c r="BX1126" s="581"/>
      <c r="BY1126" s="581"/>
      <c r="BZ1126" s="581"/>
      <c r="CA1126" s="581"/>
      <c r="CB1126" s="581"/>
      <c r="CC1126" s="581"/>
      <c r="CD1126" s="581"/>
      <c r="CE1126" s="581"/>
      <c r="CF1126" s="581"/>
      <c r="CG1126" s="581"/>
      <c r="CH1126" s="581"/>
      <c r="CI1126" s="581"/>
      <c r="CJ1126" s="581"/>
      <c r="CK1126" s="581"/>
      <c r="CL1126" s="581"/>
      <c r="CM1126" s="581"/>
      <c r="CN1126" s="581"/>
      <c r="CO1126" s="581"/>
      <c r="CP1126" s="581"/>
      <c r="CQ1126" s="581"/>
      <c r="CR1126" s="581"/>
      <c r="CS1126" s="581"/>
      <c r="CT1126" s="581"/>
      <c r="CU1126" s="581"/>
      <c r="CV1126" s="581"/>
      <c r="CW1126" s="581"/>
      <c r="CX1126" s="581"/>
      <c r="CY1126" s="581"/>
      <c r="CZ1126" s="581"/>
      <c r="DA1126" s="581"/>
      <c r="DB1126" s="581"/>
      <c r="DC1126" s="581"/>
      <c r="DD1126" s="581"/>
      <c r="DE1126" s="581"/>
      <c r="DF1126" s="581"/>
      <c r="DG1126" s="581"/>
      <c r="DH1126" s="581"/>
      <c r="DI1126" s="581"/>
      <c r="DJ1126" s="581"/>
      <c r="DK1126" s="581"/>
      <c r="DL1126" s="581"/>
      <c r="DM1126" s="581"/>
      <c r="DN1126" s="581"/>
      <c r="DO1126" s="581"/>
      <c r="DP1126" s="581"/>
      <c r="DQ1126" s="581"/>
      <c r="DR1126" s="581"/>
      <c r="DS1126" s="581"/>
      <c r="DT1126" s="581"/>
      <c r="DU1126" s="581"/>
      <c r="DV1126" s="581"/>
      <c r="DW1126" s="581"/>
      <c r="DX1126" s="581"/>
      <c r="DY1126" s="581"/>
      <c r="DZ1126" s="581"/>
      <c r="EA1126" s="581"/>
      <c r="EB1126" s="581"/>
      <c r="EC1126" s="581"/>
      <c r="ED1126" s="581"/>
      <c r="EE1126" s="581"/>
      <c r="EF1126" s="581"/>
      <c r="EG1126" s="581"/>
      <c r="EH1126" s="581"/>
      <c r="EI1126" s="581"/>
      <c r="EJ1126" s="581"/>
      <c r="EK1126" s="581"/>
      <c r="EL1126" s="581"/>
      <c r="EM1126" s="581"/>
      <c r="EN1126" s="581"/>
      <c r="EO1126" s="581"/>
      <c r="EP1126" s="581"/>
      <c r="EQ1126" s="581"/>
      <c r="ER1126" s="581"/>
      <c r="ES1126" s="581"/>
      <c r="ET1126" s="581"/>
      <c r="EU1126" s="581"/>
      <c r="EV1126" s="581"/>
      <c r="EW1126" s="581"/>
      <c r="EX1126" s="581"/>
      <c r="EY1126" s="581"/>
      <c r="EZ1126" s="581"/>
      <c r="FA1126" s="581"/>
      <c r="FB1126" s="581"/>
      <c r="FC1126" s="581"/>
      <c r="FD1126" s="581"/>
      <c r="FE1126" s="581"/>
    </row>
    <row r="1127" spans="1:161">
      <c r="A1127" s="581"/>
      <c r="B1127" s="581"/>
      <c r="C1127" s="581"/>
      <c r="D1127" s="581"/>
      <c r="E1127" s="581"/>
      <c r="F1127" s="581"/>
      <c r="G1127" s="581"/>
      <c r="H1127" s="581"/>
      <c r="I1127" s="581"/>
      <c r="J1127" s="581"/>
      <c r="K1127" s="581"/>
      <c r="L1127" s="581"/>
      <c r="M1127" s="581"/>
      <c r="N1127" s="581"/>
      <c r="O1127" s="581"/>
      <c r="P1127" s="581"/>
      <c r="Q1127" s="581"/>
      <c r="R1127" s="581"/>
      <c r="S1127" s="581"/>
      <c r="T1127" s="581"/>
      <c r="U1127" s="581"/>
      <c r="V1127" s="581"/>
      <c r="W1127" s="581"/>
      <c r="X1127" s="581"/>
      <c r="Y1127" s="581"/>
      <c r="Z1127" s="581"/>
      <c r="AA1127" s="581"/>
      <c r="AB1127" s="581"/>
      <c r="AC1127" s="581"/>
      <c r="AD1127" s="581"/>
      <c r="AE1127" s="581"/>
      <c r="AF1127" s="581"/>
      <c r="AG1127" s="581"/>
      <c r="AH1127" s="581"/>
      <c r="AI1127" s="581"/>
      <c r="AJ1127" s="581"/>
      <c r="AK1127" s="581"/>
      <c r="AL1127" s="581"/>
      <c r="AM1127" s="581"/>
      <c r="AN1127" s="581"/>
      <c r="AO1127" s="581"/>
      <c r="AP1127" s="581"/>
      <c r="AQ1127" s="581"/>
      <c r="AR1127" s="581"/>
      <c r="AS1127" s="581"/>
      <c r="AT1127" s="581"/>
      <c r="AU1127" s="581"/>
      <c r="AV1127" s="581"/>
      <c r="AW1127" s="581"/>
      <c r="AX1127" s="581"/>
      <c r="AY1127" s="581"/>
      <c r="AZ1127" s="581"/>
      <c r="BA1127" s="581"/>
      <c r="BB1127" s="581"/>
      <c r="BC1127" s="581"/>
      <c r="BD1127" s="581"/>
      <c r="BE1127" s="581"/>
      <c r="BF1127" s="581"/>
      <c r="BG1127" s="581"/>
      <c r="BH1127" s="581"/>
      <c r="BI1127" s="581"/>
      <c r="BJ1127" s="581"/>
      <c r="BK1127" s="581"/>
      <c r="BL1127" s="581"/>
      <c r="BM1127" s="581"/>
      <c r="BN1127" s="581"/>
      <c r="BO1127" s="581"/>
      <c r="BP1127" s="581"/>
      <c r="BQ1127" s="581"/>
      <c r="BR1127" s="581"/>
      <c r="BS1127" s="581"/>
      <c r="BT1127" s="581"/>
      <c r="BU1127" s="581"/>
      <c r="BV1127" s="581"/>
      <c r="BW1127" s="581"/>
      <c r="BX1127" s="581"/>
      <c r="BY1127" s="581"/>
      <c r="BZ1127" s="581"/>
      <c r="CA1127" s="581"/>
      <c r="CB1127" s="581"/>
      <c r="CC1127" s="581"/>
      <c r="CD1127" s="581"/>
      <c r="CE1127" s="581"/>
      <c r="CF1127" s="581"/>
      <c r="CG1127" s="581"/>
      <c r="CH1127" s="581"/>
      <c r="CI1127" s="581"/>
      <c r="CJ1127" s="581"/>
      <c r="CK1127" s="581"/>
      <c r="CL1127" s="581"/>
      <c r="CM1127" s="581"/>
      <c r="CN1127" s="581"/>
      <c r="CO1127" s="581"/>
      <c r="CP1127" s="581"/>
      <c r="CQ1127" s="581"/>
      <c r="CR1127" s="581"/>
      <c r="CS1127" s="581"/>
      <c r="CT1127" s="581"/>
      <c r="CU1127" s="581"/>
      <c r="CV1127" s="581"/>
      <c r="CW1127" s="581"/>
      <c r="CX1127" s="581"/>
      <c r="CY1127" s="581"/>
      <c r="CZ1127" s="581"/>
      <c r="DA1127" s="581"/>
      <c r="DB1127" s="581"/>
      <c r="DC1127" s="581"/>
      <c r="DD1127" s="581"/>
      <c r="DE1127" s="581"/>
      <c r="DF1127" s="581"/>
      <c r="DG1127" s="581"/>
      <c r="DH1127" s="581"/>
      <c r="DI1127" s="581"/>
      <c r="DJ1127" s="581"/>
      <c r="DK1127" s="581"/>
      <c r="DL1127" s="581"/>
      <c r="DM1127" s="581"/>
      <c r="DN1127" s="581"/>
      <c r="DO1127" s="581"/>
      <c r="DP1127" s="581"/>
      <c r="DQ1127" s="581"/>
      <c r="DR1127" s="581"/>
      <c r="DS1127" s="581"/>
      <c r="DT1127" s="581"/>
      <c r="DU1127" s="581"/>
      <c r="DV1127" s="581"/>
      <c r="DW1127" s="581"/>
      <c r="DX1127" s="581"/>
      <c r="DY1127" s="581"/>
      <c r="DZ1127" s="581"/>
      <c r="EA1127" s="581"/>
      <c r="EB1127" s="581"/>
      <c r="EC1127" s="581"/>
      <c r="ED1127" s="581"/>
      <c r="EE1127" s="581"/>
      <c r="EF1127" s="581"/>
      <c r="EG1127" s="581"/>
      <c r="EH1127" s="581"/>
      <c r="EI1127" s="581"/>
      <c r="EJ1127" s="581"/>
      <c r="EK1127" s="581"/>
      <c r="EL1127" s="581"/>
      <c r="EM1127" s="581"/>
      <c r="EN1127" s="581"/>
      <c r="EO1127" s="581"/>
      <c r="EP1127" s="581"/>
      <c r="EQ1127" s="581"/>
      <c r="ER1127" s="581"/>
      <c r="ES1127" s="581"/>
      <c r="ET1127" s="581"/>
      <c r="EU1127" s="581"/>
      <c r="EV1127" s="581"/>
      <c r="EW1127" s="581"/>
      <c r="EX1127" s="581"/>
      <c r="EY1127" s="581"/>
      <c r="EZ1127" s="581"/>
      <c r="FA1127" s="581"/>
      <c r="FB1127" s="581"/>
      <c r="FC1127" s="581"/>
      <c r="FD1127" s="581"/>
      <c r="FE1127" s="581"/>
    </row>
    <row r="1128" spans="1:161">
      <c r="A1128" s="581"/>
      <c r="B1128" s="581"/>
      <c r="C1128" s="581"/>
      <c r="D1128" s="581"/>
      <c r="E1128" s="581"/>
      <c r="F1128" s="581"/>
      <c r="G1128" s="581"/>
      <c r="H1128" s="581"/>
      <c r="I1128" s="581"/>
      <c r="J1128" s="581"/>
      <c r="K1128" s="581"/>
      <c r="L1128" s="581"/>
      <c r="M1128" s="581"/>
      <c r="N1128" s="581"/>
      <c r="O1128" s="581"/>
      <c r="P1128" s="581"/>
      <c r="Q1128" s="581"/>
      <c r="R1128" s="581"/>
      <c r="S1128" s="581"/>
      <c r="T1128" s="581"/>
      <c r="U1128" s="581"/>
      <c r="V1128" s="581"/>
      <c r="W1128" s="581"/>
      <c r="X1128" s="581"/>
      <c r="Y1128" s="581"/>
      <c r="Z1128" s="581"/>
      <c r="AA1128" s="581"/>
      <c r="AB1128" s="581"/>
      <c r="AC1128" s="581"/>
      <c r="AD1128" s="581"/>
      <c r="AE1128" s="581"/>
      <c r="AF1128" s="581"/>
      <c r="AG1128" s="581"/>
      <c r="AH1128" s="581"/>
      <c r="AI1128" s="581"/>
      <c r="AJ1128" s="581"/>
      <c r="AK1128" s="581"/>
      <c r="AL1128" s="581"/>
      <c r="AM1128" s="581"/>
      <c r="AN1128" s="581"/>
      <c r="AO1128" s="581"/>
      <c r="AP1128" s="581"/>
      <c r="AQ1128" s="581"/>
      <c r="AR1128" s="581"/>
      <c r="AS1128" s="581"/>
      <c r="AT1128" s="581"/>
      <c r="AU1128" s="581"/>
      <c r="AV1128" s="581"/>
      <c r="AW1128" s="581"/>
      <c r="AX1128" s="581"/>
      <c r="AY1128" s="581"/>
      <c r="AZ1128" s="581"/>
      <c r="BA1128" s="581"/>
      <c r="BB1128" s="581"/>
      <c r="BC1128" s="581"/>
      <c r="BD1128" s="581"/>
      <c r="BE1128" s="581"/>
      <c r="BF1128" s="581"/>
      <c r="BG1128" s="581"/>
      <c r="BH1128" s="581"/>
      <c r="BI1128" s="581"/>
      <c r="BJ1128" s="581"/>
      <c r="BK1128" s="581"/>
      <c r="BL1128" s="581"/>
      <c r="BM1128" s="581"/>
      <c r="BN1128" s="581"/>
      <c r="BO1128" s="581"/>
      <c r="BP1128" s="581"/>
      <c r="BQ1128" s="581"/>
      <c r="BR1128" s="581"/>
      <c r="BS1128" s="581"/>
      <c r="BT1128" s="581"/>
      <c r="BU1128" s="581"/>
      <c r="BV1128" s="581"/>
      <c r="BW1128" s="581"/>
      <c r="BX1128" s="581"/>
      <c r="BY1128" s="581"/>
      <c r="BZ1128" s="581"/>
      <c r="CA1128" s="581"/>
      <c r="CB1128" s="581"/>
      <c r="CC1128" s="581"/>
      <c r="CD1128" s="581"/>
      <c r="CE1128" s="581"/>
      <c r="CF1128" s="581"/>
      <c r="CG1128" s="581"/>
      <c r="CH1128" s="581"/>
      <c r="CI1128" s="581"/>
      <c r="CJ1128" s="581"/>
      <c r="CK1128" s="581"/>
      <c r="CL1128" s="581"/>
      <c r="CM1128" s="581"/>
      <c r="CN1128" s="581"/>
      <c r="CO1128" s="581"/>
      <c r="CP1128" s="581"/>
      <c r="CQ1128" s="581"/>
      <c r="CR1128" s="581"/>
      <c r="CS1128" s="581"/>
      <c r="CT1128" s="581"/>
      <c r="CU1128" s="581"/>
      <c r="CV1128" s="581"/>
      <c r="CW1128" s="581"/>
      <c r="CX1128" s="581"/>
      <c r="CY1128" s="581"/>
      <c r="CZ1128" s="581"/>
      <c r="DA1128" s="581"/>
      <c r="DB1128" s="581"/>
      <c r="DC1128" s="581"/>
      <c r="DD1128" s="581"/>
      <c r="DE1128" s="581"/>
      <c r="DF1128" s="581"/>
      <c r="DG1128" s="581"/>
      <c r="DH1128" s="581"/>
      <c r="DI1128" s="581"/>
      <c r="DJ1128" s="581"/>
      <c r="DK1128" s="581"/>
      <c r="DL1128" s="581"/>
      <c r="DM1128" s="581"/>
      <c r="DN1128" s="581"/>
      <c r="DO1128" s="581"/>
      <c r="DP1128" s="581"/>
      <c r="DQ1128" s="581"/>
      <c r="DR1128" s="581"/>
      <c r="DS1128" s="581"/>
      <c r="DT1128" s="581"/>
      <c r="DU1128" s="581"/>
      <c r="DV1128" s="581"/>
      <c r="DW1128" s="581"/>
      <c r="DX1128" s="581"/>
      <c r="DY1128" s="581"/>
      <c r="DZ1128" s="581"/>
      <c r="EA1128" s="581"/>
      <c r="EB1128" s="581"/>
      <c r="EC1128" s="581"/>
      <c r="ED1128" s="581"/>
      <c r="EE1128" s="581"/>
      <c r="EF1128" s="581"/>
      <c r="EG1128" s="581"/>
      <c r="EH1128" s="581"/>
      <c r="EI1128" s="581"/>
      <c r="EJ1128" s="581"/>
      <c r="EK1128" s="581"/>
      <c r="EL1128" s="581"/>
      <c r="EM1128" s="581"/>
      <c r="EN1128" s="581"/>
      <c r="EO1128" s="581"/>
      <c r="EP1128" s="581"/>
      <c r="EQ1128" s="581"/>
      <c r="ER1128" s="581"/>
      <c r="ES1128" s="581"/>
      <c r="ET1128" s="581"/>
      <c r="EU1128" s="581"/>
      <c r="EV1128" s="581"/>
      <c r="EW1128" s="581"/>
      <c r="EX1128" s="581"/>
      <c r="EY1128" s="581"/>
      <c r="EZ1128" s="581"/>
      <c r="FA1128" s="581"/>
      <c r="FB1128" s="581"/>
      <c r="FC1128" s="581"/>
      <c r="FD1128" s="581"/>
      <c r="FE1128" s="581"/>
    </row>
    <row r="1129" spans="1:161">
      <c r="A1129" s="581"/>
      <c r="B1129" s="581"/>
      <c r="C1129" s="581"/>
      <c r="D1129" s="581"/>
      <c r="E1129" s="581"/>
      <c r="F1129" s="581"/>
      <c r="G1129" s="581"/>
      <c r="H1129" s="581"/>
      <c r="I1129" s="581"/>
      <c r="J1129" s="581"/>
      <c r="K1129" s="581"/>
      <c r="L1129" s="581"/>
      <c r="M1129" s="581"/>
      <c r="N1129" s="581"/>
      <c r="O1129" s="581"/>
      <c r="P1129" s="581"/>
      <c r="Q1129" s="581"/>
      <c r="R1129" s="581"/>
      <c r="S1129" s="581"/>
      <c r="T1129" s="581"/>
      <c r="U1129" s="581"/>
      <c r="V1129" s="581"/>
      <c r="W1129" s="581"/>
      <c r="X1129" s="581"/>
      <c r="Y1129" s="581"/>
      <c r="Z1129" s="581"/>
      <c r="AA1129" s="581"/>
      <c r="AB1129" s="581"/>
      <c r="AC1129" s="581"/>
      <c r="AD1129" s="581"/>
      <c r="AE1129" s="581"/>
      <c r="AF1129" s="581"/>
      <c r="AG1129" s="581"/>
      <c r="AH1129" s="581"/>
      <c r="AI1129" s="581"/>
      <c r="AJ1129" s="581"/>
      <c r="AK1129" s="581"/>
      <c r="AL1129" s="581"/>
      <c r="AM1129" s="581"/>
      <c r="AN1129" s="581"/>
      <c r="AO1129" s="581"/>
      <c r="AP1129" s="581"/>
      <c r="AQ1129" s="581"/>
      <c r="AR1129" s="581"/>
      <c r="AS1129" s="581"/>
      <c r="AT1129" s="581"/>
      <c r="AU1129" s="581"/>
      <c r="AV1129" s="581"/>
      <c r="AW1129" s="581"/>
      <c r="AX1129" s="581"/>
      <c r="AY1129" s="581"/>
      <c r="AZ1129" s="581"/>
      <c r="BA1129" s="581"/>
      <c r="BB1129" s="581"/>
      <c r="BC1129" s="581"/>
      <c r="BD1129" s="581"/>
      <c r="BE1129" s="581"/>
      <c r="BF1129" s="581"/>
      <c r="BG1129" s="581"/>
      <c r="BH1129" s="581"/>
      <c r="BI1129" s="581"/>
      <c r="BJ1129" s="581"/>
      <c r="BK1129" s="581"/>
      <c r="BL1129" s="581"/>
      <c r="BM1129" s="581"/>
      <c r="BN1129" s="581"/>
      <c r="BO1129" s="581"/>
      <c r="BP1129" s="581"/>
      <c r="BQ1129" s="581"/>
      <c r="BR1129" s="581"/>
      <c r="BS1129" s="581"/>
      <c r="BT1129" s="581"/>
      <c r="BU1129" s="581"/>
      <c r="BV1129" s="581"/>
      <c r="BW1129" s="581"/>
      <c r="BX1129" s="581"/>
      <c r="BY1129" s="581"/>
      <c r="BZ1129" s="581"/>
      <c r="CA1129" s="581"/>
      <c r="CB1129" s="581"/>
      <c r="CC1129" s="581"/>
      <c r="CD1129" s="581"/>
      <c r="CE1129" s="581"/>
      <c r="CF1129" s="581"/>
      <c r="CG1129" s="581"/>
      <c r="CH1129" s="581"/>
      <c r="CI1129" s="581"/>
      <c r="CJ1129" s="581"/>
      <c r="CK1129" s="581"/>
      <c r="CL1129" s="581"/>
      <c r="CM1129" s="581"/>
      <c r="CN1129" s="581"/>
      <c r="CO1129" s="581"/>
      <c r="CP1129" s="581"/>
      <c r="CQ1129" s="581"/>
      <c r="CR1129" s="581"/>
      <c r="CS1129" s="581"/>
      <c r="CT1129" s="581"/>
      <c r="CU1129" s="581"/>
      <c r="CV1129" s="581"/>
      <c r="CW1129" s="581"/>
      <c r="CX1129" s="581"/>
      <c r="CY1129" s="581"/>
      <c r="CZ1129" s="581"/>
      <c r="DA1129" s="581"/>
      <c r="DB1129" s="581"/>
      <c r="DC1129" s="581"/>
      <c r="DD1129" s="581"/>
      <c r="DE1129" s="581"/>
      <c r="DF1129" s="581"/>
      <c r="DG1129" s="581"/>
      <c r="DH1129" s="581"/>
      <c r="DI1129" s="581"/>
      <c r="DJ1129" s="581"/>
      <c r="DK1129" s="581"/>
      <c r="DL1129" s="581"/>
      <c r="DM1129" s="581"/>
      <c r="DN1129" s="581"/>
      <c r="DO1129" s="581"/>
      <c r="DP1129" s="581"/>
      <c r="DQ1129" s="581"/>
      <c r="DR1129" s="581"/>
      <c r="DS1129" s="581"/>
      <c r="DT1129" s="581"/>
      <c r="DU1129" s="581"/>
      <c r="DV1129" s="581"/>
      <c r="DW1129" s="581"/>
      <c r="DX1129" s="581"/>
      <c r="DY1129" s="581"/>
      <c r="DZ1129" s="581"/>
      <c r="EA1129" s="581"/>
      <c r="EB1129" s="581"/>
      <c r="EC1129" s="581"/>
      <c r="ED1129" s="581"/>
      <c r="EE1129" s="581"/>
      <c r="EF1129" s="581"/>
      <c r="EG1129" s="581"/>
      <c r="EH1129" s="581"/>
      <c r="EI1129" s="581"/>
      <c r="EJ1129" s="581"/>
      <c r="EK1129" s="581"/>
      <c r="EL1129" s="581"/>
      <c r="EM1129" s="581"/>
      <c r="EN1129" s="581"/>
      <c r="EO1129" s="581"/>
      <c r="EP1129" s="581"/>
      <c r="EQ1129" s="581"/>
      <c r="ER1129" s="581"/>
      <c r="ES1129" s="581"/>
      <c r="ET1129" s="581"/>
      <c r="EU1129" s="581"/>
      <c r="EV1129" s="581"/>
      <c r="EW1129" s="581"/>
      <c r="EX1129" s="581"/>
      <c r="EY1129" s="581"/>
      <c r="EZ1129" s="581"/>
      <c r="FA1129" s="581"/>
      <c r="FB1129" s="581"/>
      <c r="FC1129" s="581"/>
      <c r="FD1129" s="581"/>
      <c r="FE1129" s="581"/>
    </row>
    <row r="1130" spans="1:161">
      <c r="A1130" s="581"/>
      <c r="B1130" s="581"/>
      <c r="C1130" s="581"/>
      <c r="D1130" s="581"/>
      <c r="E1130" s="581"/>
      <c r="F1130" s="581"/>
      <c r="G1130" s="581"/>
      <c r="H1130" s="581"/>
      <c r="I1130" s="581"/>
      <c r="J1130" s="581"/>
      <c r="K1130" s="581"/>
      <c r="L1130" s="581"/>
      <c r="M1130" s="581"/>
      <c r="N1130" s="581"/>
      <c r="O1130" s="581"/>
      <c r="P1130" s="581"/>
      <c r="Q1130" s="581"/>
      <c r="R1130" s="581"/>
      <c r="S1130" s="581"/>
      <c r="T1130" s="581"/>
      <c r="U1130" s="581"/>
      <c r="V1130" s="581"/>
      <c r="W1130" s="581"/>
      <c r="X1130" s="581"/>
      <c r="Y1130" s="581"/>
      <c r="Z1130" s="581"/>
      <c r="AA1130" s="581"/>
      <c r="AB1130" s="581"/>
      <c r="AC1130" s="581"/>
      <c r="AD1130" s="581"/>
      <c r="AE1130" s="581"/>
      <c r="AF1130" s="581"/>
      <c r="AG1130" s="581"/>
      <c r="AH1130" s="581"/>
      <c r="AI1130" s="581"/>
      <c r="AJ1130" s="581"/>
      <c r="AK1130" s="581"/>
      <c r="AL1130" s="581"/>
      <c r="AM1130" s="581"/>
      <c r="AN1130" s="581"/>
      <c r="AO1130" s="581"/>
      <c r="AP1130" s="581"/>
      <c r="AQ1130" s="581"/>
      <c r="AR1130" s="581"/>
      <c r="AS1130" s="581"/>
      <c r="AT1130" s="581"/>
      <c r="AU1130" s="581"/>
      <c r="AV1130" s="581"/>
      <c r="AW1130" s="581"/>
      <c r="AX1130" s="581"/>
      <c r="AY1130" s="581"/>
      <c r="AZ1130" s="581"/>
      <c r="BA1130" s="581"/>
      <c r="BB1130" s="581"/>
      <c r="BC1130" s="581"/>
      <c r="BD1130" s="581"/>
      <c r="BE1130" s="581"/>
      <c r="BF1130" s="581"/>
      <c r="BG1130" s="581"/>
      <c r="BH1130" s="581"/>
      <c r="BI1130" s="581"/>
      <c r="BJ1130" s="581"/>
      <c r="BK1130" s="581"/>
      <c r="BL1130" s="581"/>
      <c r="BM1130" s="581"/>
      <c r="BN1130" s="581"/>
      <c r="BO1130" s="581"/>
      <c r="BP1130" s="581"/>
      <c r="BQ1130" s="581"/>
      <c r="BR1130" s="581"/>
      <c r="BS1130" s="581"/>
      <c r="BT1130" s="581"/>
      <c r="BU1130" s="581"/>
      <c r="BV1130" s="581"/>
      <c r="BW1130" s="581"/>
      <c r="BX1130" s="581"/>
      <c r="BY1130" s="581"/>
      <c r="BZ1130" s="581"/>
      <c r="CA1130" s="581"/>
      <c r="CB1130" s="581"/>
      <c r="CC1130" s="581"/>
      <c r="CD1130" s="581"/>
      <c r="CE1130" s="581"/>
      <c r="CF1130" s="581"/>
      <c r="CG1130" s="581"/>
      <c r="CH1130" s="581"/>
      <c r="CI1130" s="581"/>
      <c r="CJ1130" s="581"/>
      <c r="CK1130" s="581"/>
      <c r="CL1130" s="581"/>
      <c r="CM1130" s="581"/>
      <c r="CN1130" s="581"/>
      <c r="CO1130" s="581"/>
      <c r="CP1130" s="581"/>
      <c r="CQ1130" s="581"/>
      <c r="CR1130" s="581"/>
      <c r="CS1130" s="581"/>
      <c r="CT1130" s="581"/>
      <c r="CU1130" s="581"/>
      <c r="CV1130" s="581"/>
      <c r="CW1130" s="581"/>
      <c r="CX1130" s="581"/>
      <c r="CY1130" s="581"/>
      <c r="CZ1130" s="581"/>
      <c r="DA1130" s="581"/>
      <c r="DB1130" s="581"/>
      <c r="DC1130" s="581"/>
      <c r="DD1130" s="581"/>
      <c r="DE1130" s="581"/>
      <c r="DF1130" s="581"/>
      <c r="DG1130" s="581"/>
      <c r="DH1130" s="581"/>
      <c r="DI1130" s="581"/>
      <c r="DJ1130" s="581"/>
      <c r="DK1130" s="581"/>
      <c r="DL1130" s="581"/>
      <c r="DM1130" s="581"/>
      <c r="DN1130" s="581"/>
      <c r="DO1130" s="581"/>
      <c r="DP1130" s="581"/>
      <c r="DQ1130" s="581"/>
      <c r="DR1130" s="581"/>
      <c r="DS1130" s="581"/>
      <c r="DT1130" s="581"/>
      <c r="DU1130" s="581"/>
      <c r="DV1130" s="581"/>
      <c r="DW1130" s="581"/>
      <c r="DX1130" s="581"/>
      <c r="DY1130" s="581"/>
      <c r="DZ1130" s="581"/>
      <c r="EA1130" s="581"/>
      <c r="EB1130" s="581"/>
      <c r="EC1130" s="581"/>
      <c r="ED1130" s="581"/>
      <c r="EE1130" s="581"/>
      <c r="EF1130" s="581"/>
      <c r="EG1130" s="581"/>
      <c r="EH1130" s="581"/>
      <c r="EI1130" s="581"/>
      <c r="EJ1130" s="581"/>
      <c r="EK1130" s="581"/>
      <c r="EL1130" s="581"/>
      <c r="EM1130" s="581"/>
      <c r="EN1130" s="581"/>
      <c r="EO1130" s="581"/>
      <c r="EP1130" s="581"/>
      <c r="EQ1130" s="581"/>
      <c r="ER1130" s="581"/>
      <c r="ES1130" s="581"/>
      <c r="ET1130" s="581"/>
      <c r="EU1130" s="581"/>
      <c r="EV1130" s="581"/>
      <c r="EW1130" s="581"/>
      <c r="EX1130" s="581"/>
      <c r="EY1130" s="581"/>
      <c r="EZ1130" s="581"/>
      <c r="FA1130" s="581"/>
      <c r="FB1130" s="581"/>
      <c r="FC1130" s="581"/>
      <c r="FD1130" s="581"/>
      <c r="FE1130" s="581"/>
    </row>
    <row r="1131" spans="1:161">
      <c r="A1131" s="581"/>
      <c r="B1131" s="581"/>
      <c r="C1131" s="581"/>
      <c r="D1131" s="581"/>
      <c r="E1131" s="581"/>
      <c r="F1131" s="581"/>
      <c r="G1131" s="581"/>
      <c r="H1131" s="581"/>
      <c r="I1131" s="581"/>
      <c r="J1131" s="581"/>
      <c r="K1131" s="581"/>
      <c r="L1131" s="581"/>
      <c r="M1131" s="581"/>
      <c r="N1131" s="581"/>
      <c r="O1131" s="581"/>
      <c r="P1131" s="581"/>
      <c r="Q1131" s="581"/>
      <c r="R1131" s="581"/>
      <c r="S1131" s="581"/>
      <c r="T1131" s="581"/>
      <c r="U1131" s="581"/>
      <c r="V1131" s="581"/>
      <c r="W1131" s="581"/>
      <c r="X1131" s="581"/>
      <c r="Y1131" s="581"/>
      <c r="Z1131" s="581"/>
      <c r="AA1131" s="581"/>
      <c r="AB1131" s="581"/>
      <c r="AC1131" s="581"/>
      <c r="AD1131" s="581"/>
      <c r="AE1131" s="581"/>
      <c r="AF1131" s="581"/>
      <c r="AG1131" s="581"/>
      <c r="AH1131" s="581"/>
      <c r="AI1131" s="581"/>
      <c r="AJ1131" s="581"/>
      <c r="AK1131" s="581"/>
      <c r="AL1131" s="581"/>
      <c r="AM1131" s="581"/>
      <c r="AN1131" s="581"/>
      <c r="AO1131" s="581"/>
      <c r="AP1131" s="581"/>
      <c r="AQ1131" s="581"/>
      <c r="AR1131" s="581"/>
      <c r="AS1131" s="581"/>
      <c r="AT1131" s="581"/>
      <c r="AU1131" s="581"/>
      <c r="AV1131" s="581"/>
      <c r="AW1131" s="581"/>
      <c r="AX1131" s="581"/>
      <c r="AY1131" s="581"/>
      <c r="AZ1131" s="581"/>
      <c r="BA1131" s="581"/>
      <c r="BB1131" s="581"/>
      <c r="BC1131" s="581"/>
      <c r="BD1131" s="581"/>
      <c r="BE1131" s="581"/>
      <c r="BF1131" s="581"/>
      <c r="BG1131" s="581"/>
      <c r="BH1131" s="581"/>
      <c r="BI1131" s="581"/>
      <c r="BJ1131" s="581"/>
      <c r="BK1131" s="581"/>
      <c r="BL1131" s="581"/>
      <c r="BM1131" s="581"/>
      <c r="BN1131" s="581"/>
      <c r="BO1131" s="581"/>
      <c r="BP1131" s="581"/>
      <c r="BQ1131" s="581"/>
      <c r="BR1131" s="581"/>
      <c r="BS1131" s="581"/>
      <c r="BT1131" s="581"/>
      <c r="BU1131" s="581"/>
      <c r="BV1131" s="581"/>
      <c r="BW1131" s="581"/>
      <c r="BX1131" s="581"/>
      <c r="BY1131" s="581"/>
      <c r="BZ1131" s="581"/>
      <c r="CA1131" s="581"/>
      <c r="CB1131" s="581"/>
      <c r="CC1131" s="581"/>
      <c r="CD1131" s="581"/>
      <c r="CE1131" s="581"/>
      <c r="CF1131" s="581"/>
      <c r="CG1131" s="581"/>
      <c r="CH1131" s="581"/>
      <c r="CI1131" s="581"/>
      <c r="CJ1131" s="581"/>
      <c r="CK1131" s="581"/>
      <c r="CL1131" s="581"/>
      <c r="CM1131" s="581"/>
      <c r="CN1131" s="581"/>
      <c r="CO1131" s="581"/>
      <c r="CP1131" s="581"/>
      <c r="CQ1131" s="581"/>
      <c r="CR1131" s="581"/>
      <c r="CS1131" s="581"/>
      <c r="CT1131" s="581"/>
      <c r="CU1131" s="581"/>
      <c r="CV1131" s="581"/>
      <c r="CW1131" s="581"/>
      <c r="CX1131" s="581"/>
      <c r="CY1131" s="581"/>
      <c r="CZ1131" s="581"/>
      <c r="DA1131" s="581"/>
      <c r="DB1131" s="581"/>
      <c r="DC1131" s="581"/>
      <c r="DD1131" s="581"/>
      <c r="DE1131" s="581"/>
      <c r="DF1131" s="581"/>
      <c r="DG1131" s="581"/>
      <c r="DH1131" s="581"/>
      <c r="DI1131" s="581"/>
      <c r="DJ1131" s="581"/>
      <c r="DK1131" s="581"/>
      <c r="DL1131" s="581"/>
      <c r="DM1131" s="581"/>
      <c r="DN1131" s="581"/>
      <c r="DO1131" s="581"/>
      <c r="DP1131" s="581"/>
      <c r="DQ1131" s="581"/>
      <c r="DR1131" s="581"/>
      <c r="DS1131" s="581"/>
      <c r="DT1131" s="581"/>
      <c r="DU1131" s="581"/>
      <c r="DV1131" s="581"/>
      <c r="DW1131" s="581"/>
      <c r="DX1131" s="581"/>
      <c r="DY1131" s="581"/>
      <c r="DZ1131" s="581"/>
      <c r="EA1131" s="581"/>
      <c r="EB1131" s="581"/>
      <c r="EC1131" s="581"/>
      <c r="ED1131" s="581"/>
      <c r="EE1131" s="581"/>
      <c r="EF1131" s="581"/>
      <c r="EG1131" s="581"/>
      <c r="EH1131" s="581"/>
      <c r="EI1131" s="581"/>
      <c r="EJ1131" s="581"/>
      <c r="EK1131" s="581"/>
      <c r="EL1131" s="581"/>
      <c r="EM1131" s="581"/>
      <c r="EN1131" s="581"/>
      <c r="EO1131" s="581"/>
      <c r="EP1131" s="581"/>
      <c r="EQ1131" s="581"/>
      <c r="ER1131" s="581"/>
      <c r="ES1131" s="581"/>
      <c r="ET1131" s="581"/>
      <c r="EU1131" s="581"/>
      <c r="EV1131" s="581"/>
      <c r="EW1131" s="581"/>
      <c r="EX1131" s="581"/>
      <c r="EY1131" s="581"/>
      <c r="EZ1131" s="581"/>
      <c r="FA1131" s="581"/>
      <c r="FB1131" s="581"/>
      <c r="FC1131" s="581"/>
      <c r="FD1131" s="581"/>
      <c r="FE1131" s="581"/>
    </row>
    <row r="1132" spans="1:161">
      <c r="A1132" s="581"/>
      <c r="B1132" s="581"/>
      <c r="C1132" s="581"/>
      <c r="D1132" s="581"/>
      <c r="E1132" s="581"/>
      <c r="F1132" s="581"/>
      <c r="G1132" s="581"/>
      <c r="H1132" s="581"/>
      <c r="I1132" s="581"/>
      <c r="J1132" s="581"/>
      <c r="K1132" s="581"/>
      <c r="L1132" s="581"/>
      <c r="M1132" s="581"/>
      <c r="N1132" s="581"/>
      <c r="O1132" s="581"/>
      <c r="P1132" s="581"/>
      <c r="Q1132" s="581"/>
      <c r="R1132" s="581"/>
      <c r="S1132" s="581"/>
      <c r="T1132" s="581"/>
      <c r="U1132" s="581"/>
      <c r="V1132" s="581"/>
      <c r="W1132" s="581"/>
      <c r="X1132" s="581"/>
      <c r="Y1132" s="581"/>
      <c r="Z1132" s="581"/>
      <c r="AA1132" s="581"/>
      <c r="AB1132" s="581"/>
      <c r="AC1132" s="581"/>
      <c r="AD1132" s="581"/>
      <c r="AE1132" s="581"/>
      <c r="AF1132" s="581"/>
      <c r="AG1132" s="581"/>
      <c r="AH1132" s="581"/>
      <c r="AI1132" s="581"/>
      <c r="AJ1132" s="581"/>
      <c r="AK1132" s="581"/>
      <c r="AL1132" s="581"/>
      <c r="AM1132" s="581"/>
      <c r="AN1132" s="581"/>
      <c r="AO1132" s="581"/>
      <c r="AP1132" s="581"/>
      <c r="AQ1132" s="581"/>
      <c r="AR1132" s="581"/>
      <c r="AS1132" s="581"/>
      <c r="AT1132" s="581"/>
      <c r="AU1132" s="581"/>
      <c r="AV1132" s="581"/>
      <c r="AW1132" s="581"/>
      <c r="AX1132" s="581"/>
      <c r="AY1132" s="581"/>
      <c r="AZ1132" s="581"/>
      <c r="BA1132" s="581"/>
      <c r="BB1132" s="581"/>
      <c r="BC1132" s="581"/>
      <c r="BD1132" s="581"/>
      <c r="BE1132" s="581"/>
      <c r="BF1132" s="581"/>
      <c r="BG1132" s="581"/>
      <c r="BH1132" s="581"/>
      <c r="BI1132" s="581"/>
      <c r="BJ1132" s="581"/>
      <c r="BK1132" s="581"/>
      <c r="BL1132" s="581"/>
      <c r="BM1132" s="581"/>
      <c r="BN1132" s="581"/>
      <c r="BO1132" s="581"/>
      <c r="BP1132" s="581"/>
      <c r="BQ1132" s="581"/>
      <c r="BR1132" s="581"/>
      <c r="BS1132" s="581"/>
      <c r="BT1132" s="581"/>
      <c r="BU1132" s="581"/>
      <c r="BV1132" s="581"/>
      <c r="BW1132" s="581"/>
      <c r="BX1132" s="581"/>
      <c r="BY1132" s="581"/>
      <c r="BZ1132" s="581"/>
      <c r="CA1132" s="581"/>
      <c r="CB1132" s="581"/>
      <c r="CC1132" s="581"/>
      <c r="CD1132" s="581"/>
      <c r="CE1132" s="581"/>
      <c r="CF1132" s="581"/>
      <c r="CG1132" s="581"/>
      <c r="CH1132" s="581"/>
      <c r="CI1132" s="581"/>
      <c r="CJ1132" s="581"/>
      <c r="CK1132" s="581"/>
      <c r="CL1132" s="581"/>
      <c r="CM1132" s="581"/>
      <c r="CN1132" s="581"/>
      <c r="CO1132" s="581"/>
      <c r="CP1132" s="581"/>
      <c r="CQ1132" s="581"/>
      <c r="CR1132" s="581"/>
      <c r="CS1132" s="581"/>
      <c r="CT1132" s="581"/>
      <c r="CU1132" s="581"/>
      <c r="CV1132" s="581"/>
      <c r="CW1132" s="581"/>
      <c r="CX1132" s="581"/>
      <c r="CY1132" s="581"/>
      <c r="CZ1132" s="581"/>
      <c r="DA1132" s="581"/>
      <c r="DB1132" s="581"/>
      <c r="DC1132" s="581"/>
      <c r="DD1132" s="581"/>
      <c r="DE1132" s="581"/>
      <c r="DF1132" s="581"/>
      <c r="DG1132" s="581"/>
      <c r="DH1132" s="581"/>
      <c r="DI1132" s="581"/>
      <c r="DJ1132" s="581"/>
      <c r="DK1132" s="581"/>
      <c r="DL1132" s="581"/>
      <c r="DM1132" s="581"/>
      <c r="DN1132" s="581"/>
      <c r="DO1132" s="581"/>
      <c r="DP1132" s="581"/>
      <c r="DQ1132" s="581"/>
      <c r="DR1132" s="581"/>
      <c r="DS1132" s="581"/>
      <c r="DT1132" s="581"/>
      <c r="DU1132" s="581"/>
      <c r="DV1132" s="581"/>
      <c r="DW1132" s="581"/>
      <c r="DX1132" s="581"/>
      <c r="DY1132" s="581"/>
      <c r="DZ1132" s="581"/>
      <c r="EA1132" s="581"/>
      <c r="EB1132" s="581"/>
      <c r="EC1132" s="581"/>
      <c r="ED1132" s="581"/>
      <c r="EE1132" s="581"/>
      <c r="EF1132" s="581"/>
      <c r="EG1132" s="581"/>
      <c r="EH1132" s="581"/>
      <c r="EI1132" s="581"/>
      <c r="EJ1132" s="581"/>
      <c r="EK1132" s="581"/>
      <c r="EL1132" s="581"/>
      <c r="EM1132" s="581"/>
      <c r="EN1132" s="581"/>
      <c r="EO1132" s="581"/>
      <c r="EP1132" s="581"/>
      <c r="EQ1132" s="581"/>
      <c r="ER1132" s="581"/>
      <c r="ES1132" s="581"/>
      <c r="ET1132" s="581"/>
      <c r="EU1132" s="581"/>
      <c r="EV1132" s="581"/>
      <c r="EW1132" s="581"/>
      <c r="EX1132" s="581"/>
      <c r="EY1132" s="581"/>
      <c r="EZ1132" s="581"/>
      <c r="FA1132" s="581"/>
      <c r="FB1132" s="581"/>
      <c r="FC1132" s="581"/>
      <c r="FD1132" s="581"/>
      <c r="FE1132" s="581"/>
    </row>
    <row r="1133" spans="1:161">
      <c r="A1133" s="581"/>
      <c r="B1133" s="581"/>
      <c r="C1133" s="581"/>
      <c r="D1133" s="581"/>
      <c r="E1133" s="581"/>
      <c r="F1133" s="581"/>
      <c r="G1133" s="581"/>
      <c r="H1133" s="581"/>
      <c r="I1133" s="581"/>
      <c r="J1133" s="581"/>
      <c r="K1133" s="581"/>
      <c r="L1133" s="581"/>
      <c r="M1133" s="581"/>
      <c r="N1133" s="581"/>
      <c r="O1133" s="581"/>
      <c r="P1133" s="581"/>
      <c r="Q1133" s="581"/>
      <c r="R1133" s="581"/>
      <c r="S1133" s="581"/>
      <c r="T1133" s="581"/>
      <c r="U1133" s="581"/>
      <c r="V1133" s="581"/>
      <c r="W1133" s="581"/>
      <c r="X1133" s="581"/>
      <c r="Y1133" s="581"/>
      <c r="Z1133" s="581"/>
      <c r="AA1133" s="581"/>
      <c r="AB1133" s="581"/>
      <c r="AC1133" s="581"/>
      <c r="AD1133" s="581"/>
      <c r="AE1133" s="581"/>
      <c r="AF1133" s="581"/>
      <c r="AG1133" s="581"/>
      <c r="AH1133" s="581"/>
      <c r="AI1133" s="581"/>
      <c r="AJ1133" s="581"/>
      <c r="AK1133" s="581"/>
      <c r="AL1133" s="581"/>
      <c r="AM1133" s="581"/>
      <c r="AN1133" s="581"/>
      <c r="AO1133" s="581"/>
      <c r="AP1133" s="581"/>
      <c r="AQ1133" s="581"/>
      <c r="AR1133" s="581"/>
      <c r="AS1133" s="581"/>
      <c r="AT1133" s="581"/>
      <c r="AU1133" s="581"/>
      <c r="AV1133" s="581"/>
      <c r="AW1133" s="581"/>
      <c r="AX1133" s="581"/>
      <c r="AY1133" s="581"/>
      <c r="AZ1133" s="581"/>
      <c r="BA1133" s="581"/>
      <c r="BB1133" s="581"/>
      <c r="BC1133" s="581"/>
      <c r="BD1133" s="581"/>
      <c r="BE1133" s="581"/>
      <c r="BF1133" s="581"/>
      <c r="BG1133" s="581"/>
      <c r="BH1133" s="581"/>
      <c r="BI1133" s="581"/>
      <c r="BJ1133" s="581"/>
      <c r="BK1133" s="581"/>
      <c r="BL1133" s="581"/>
      <c r="BM1133" s="581"/>
      <c r="BN1133" s="581"/>
      <c r="BO1133" s="581"/>
      <c r="BP1133" s="581"/>
      <c r="BQ1133" s="581"/>
      <c r="BR1133" s="581"/>
      <c r="BS1133" s="581"/>
      <c r="BT1133" s="581"/>
      <c r="BU1133" s="581"/>
      <c r="BV1133" s="581"/>
      <c r="BW1133" s="581"/>
      <c r="BX1133" s="581"/>
      <c r="BY1133" s="581"/>
      <c r="BZ1133" s="581"/>
      <c r="CA1133" s="581"/>
      <c r="CB1133" s="581"/>
      <c r="CC1133" s="581"/>
      <c r="CD1133" s="581"/>
      <c r="CE1133" s="581"/>
      <c r="CF1133" s="581"/>
      <c r="CG1133" s="581"/>
      <c r="CH1133" s="581"/>
      <c r="CI1133" s="581"/>
      <c r="CJ1133" s="581"/>
      <c r="CK1133" s="581"/>
      <c r="CL1133" s="581"/>
      <c r="CM1133" s="581"/>
      <c r="CN1133" s="581"/>
      <c r="CO1133" s="581"/>
      <c r="CP1133" s="581"/>
      <c r="CQ1133" s="581"/>
      <c r="CR1133" s="581"/>
      <c r="CS1133" s="581"/>
      <c r="CT1133" s="581"/>
      <c r="CU1133" s="581"/>
      <c r="CV1133" s="581"/>
      <c r="CW1133" s="581"/>
      <c r="CX1133" s="581"/>
      <c r="CY1133" s="581"/>
      <c r="CZ1133" s="581"/>
      <c r="DA1133" s="581"/>
      <c r="DB1133" s="581"/>
      <c r="DC1133" s="581"/>
      <c r="DD1133" s="581"/>
      <c r="DE1133" s="581"/>
      <c r="DF1133" s="581"/>
      <c r="DG1133" s="581"/>
      <c r="DH1133" s="581"/>
      <c r="DI1133" s="581"/>
      <c r="DJ1133" s="581"/>
      <c r="DK1133" s="581"/>
      <c r="DL1133" s="581"/>
      <c r="DM1133" s="581"/>
      <c r="DN1133" s="581"/>
      <c r="DO1133" s="581"/>
      <c r="DP1133" s="581"/>
      <c r="DQ1133" s="581"/>
      <c r="DR1133" s="581"/>
      <c r="DS1133" s="581"/>
      <c r="DT1133" s="581"/>
      <c r="DU1133" s="581"/>
      <c r="DV1133" s="581"/>
      <c r="DW1133" s="581"/>
      <c r="DX1133" s="581"/>
      <c r="DY1133" s="581"/>
      <c r="DZ1133" s="581"/>
      <c r="EA1133" s="581"/>
      <c r="EB1133" s="581"/>
      <c r="EC1133" s="581"/>
      <c r="ED1133" s="581"/>
      <c r="EE1133" s="581"/>
      <c r="EF1133" s="581"/>
      <c r="EG1133" s="581"/>
      <c r="EH1133" s="581"/>
      <c r="EI1133" s="581"/>
      <c r="EJ1133" s="581"/>
      <c r="EK1133" s="581"/>
      <c r="EL1133" s="581"/>
      <c r="EM1133" s="581"/>
      <c r="EN1133" s="581"/>
      <c r="EO1133" s="581"/>
      <c r="EP1133" s="581"/>
      <c r="EQ1133" s="581"/>
      <c r="ER1133" s="581"/>
      <c r="ES1133" s="581"/>
      <c r="ET1133" s="581"/>
      <c r="EU1133" s="581"/>
      <c r="EV1133" s="581"/>
      <c r="EW1133" s="581"/>
      <c r="EX1133" s="581"/>
      <c r="EY1133" s="581"/>
      <c r="EZ1133" s="581"/>
      <c r="FA1133" s="581"/>
      <c r="FB1133" s="581"/>
      <c r="FC1133" s="581"/>
      <c r="FD1133" s="581"/>
      <c r="FE1133" s="581"/>
    </row>
    <row r="1134" spans="1:161">
      <c r="A1134" s="581"/>
      <c r="B1134" s="581"/>
      <c r="C1134" s="581"/>
      <c r="D1134" s="581"/>
      <c r="E1134" s="581"/>
      <c r="F1134" s="581"/>
      <c r="G1134" s="581"/>
      <c r="H1134" s="581"/>
      <c r="I1134" s="581"/>
      <c r="J1134" s="581"/>
      <c r="K1134" s="581"/>
      <c r="L1134" s="581"/>
      <c r="M1134" s="581"/>
      <c r="N1134" s="581"/>
      <c r="O1134" s="581"/>
      <c r="P1134" s="581"/>
      <c r="Q1134" s="581"/>
      <c r="R1134" s="581"/>
      <c r="S1134" s="581"/>
      <c r="T1134" s="581"/>
      <c r="U1134" s="581"/>
      <c r="V1134" s="581"/>
      <c r="W1134" s="581"/>
      <c r="X1134" s="581"/>
      <c r="Y1134" s="581"/>
      <c r="Z1134" s="581"/>
      <c r="AA1134" s="581"/>
      <c r="AB1134" s="581"/>
      <c r="AC1134" s="581"/>
      <c r="AD1134" s="581"/>
      <c r="AE1134" s="581"/>
      <c r="AF1134" s="581"/>
      <c r="AG1134" s="581"/>
      <c r="AH1134" s="581"/>
      <c r="AI1134" s="581"/>
      <c r="AJ1134" s="581"/>
      <c r="AK1134" s="581"/>
      <c r="AL1134" s="581"/>
      <c r="AM1134" s="581"/>
      <c r="AN1134" s="581"/>
      <c r="AO1134" s="581"/>
      <c r="AP1134" s="581"/>
      <c r="AQ1134" s="581"/>
      <c r="AR1134" s="581"/>
      <c r="AS1134" s="581"/>
      <c r="AT1134" s="581"/>
      <c r="AU1134" s="581"/>
      <c r="AV1134" s="581"/>
      <c r="AW1134" s="581"/>
      <c r="AX1134" s="581"/>
      <c r="AY1134" s="581"/>
      <c r="AZ1134" s="581"/>
      <c r="BA1134" s="581"/>
      <c r="BB1134" s="581"/>
      <c r="BC1134" s="581"/>
      <c r="BD1134" s="581"/>
      <c r="BE1134" s="581"/>
      <c r="BF1134" s="581"/>
      <c r="BG1134" s="581"/>
      <c r="BH1134" s="581"/>
      <c r="BI1134" s="581"/>
      <c r="BJ1134" s="581"/>
      <c r="BK1134" s="581"/>
      <c r="BL1134" s="581"/>
      <c r="BM1134" s="581"/>
      <c r="BN1134" s="581"/>
      <c r="BO1134" s="581"/>
      <c r="BP1134" s="581"/>
      <c r="BQ1134" s="581"/>
      <c r="BR1134" s="581"/>
      <c r="BS1134" s="581"/>
      <c r="BT1134" s="581"/>
      <c r="BU1134" s="581"/>
      <c r="BV1134" s="581"/>
      <c r="BW1134" s="581"/>
      <c r="BX1134" s="581"/>
      <c r="BY1134" s="581"/>
      <c r="BZ1134" s="581"/>
      <c r="CA1134" s="581"/>
      <c r="CB1134" s="581"/>
      <c r="CC1134" s="581"/>
      <c r="CD1134" s="581"/>
      <c r="CE1134" s="581"/>
      <c r="CF1134" s="581"/>
      <c r="CG1134" s="581"/>
      <c r="CH1134" s="581"/>
      <c r="CI1134" s="581"/>
      <c r="CJ1134" s="581"/>
      <c r="CK1134" s="581"/>
      <c r="CL1134" s="581"/>
      <c r="CM1134" s="581"/>
      <c r="CN1134" s="581"/>
      <c r="CO1134" s="581"/>
      <c r="CP1134" s="581"/>
      <c r="CQ1134" s="581"/>
      <c r="CR1134" s="581"/>
      <c r="CS1134" s="581"/>
      <c r="CT1134" s="581"/>
      <c r="CU1134" s="581"/>
      <c r="CV1134" s="581"/>
      <c r="CW1134" s="581"/>
      <c r="CX1134" s="581"/>
      <c r="CY1134" s="581"/>
      <c r="CZ1134" s="581"/>
      <c r="DA1134" s="581"/>
      <c r="DB1134" s="581"/>
      <c r="DC1134" s="581"/>
      <c r="DD1134" s="581"/>
      <c r="DE1134" s="581"/>
      <c r="DF1134" s="581"/>
      <c r="DG1134" s="581"/>
      <c r="DH1134" s="581"/>
      <c r="DI1134" s="581"/>
      <c r="DJ1134" s="581"/>
      <c r="DK1134" s="581"/>
      <c r="DL1134" s="581"/>
      <c r="DM1134" s="581"/>
      <c r="DN1134" s="581"/>
      <c r="DO1134" s="581"/>
      <c r="DP1134" s="581"/>
      <c r="DQ1134" s="581"/>
      <c r="DR1134" s="581"/>
      <c r="DS1134" s="581"/>
      <c r="DT1134" s="581"/>
      <c r="DU1134" s="581"/>
      <c r="DV1134" s="581"/>
      <c r="DW1134" s="581"/>
      <c r="DX1134" s="581"/>
      <c r="DY1134" s="581"/>
      <c r="DZ1134" s="581"/>
      <c r="EA1134" s="581"/>
      <c r="EB1134" s="581"/>
      <c r="EC1134" s="581"/>
      <c r="ED1134" s="581"/>
      <c r="EE1134" s="581"/>
      <c r="EF1134" s="581"/>
      <c r="EG1134" s="581"/>
      <c r="EH1134" s="581"/>
      <c r="EI1134" s="581"/>
      <c r="EJ1134" s="581"/>
      <c r="EK1134" s="581"/>
      <c r="EL1134" s="581"/>
      <c r="EM1134" s="581"/>
      <c r="EN1134" s="581"/>
      <c r="EO1134" s="581"/>
      <c r="EP1134" s="581"/>
      <c r="EQ1134" s="581"/>
      <c r="ER1134" s="581"/>
      <c r="ES1134" s="581"/>
      <c r="ET1134" s="581"/>
      <c r="EU1134" s="581"/>
      <c r="EV1134" s="581"/>
      <c r="EW1134" s="581"/>
      <c r="EX1134" s="581"/>
      <c r="EY1134" s="581"/>
      <c r="EZ1134" s="581"/>
      <c r="FA1134" s="581"/>
      <c r="FB1134" s="581"/>
      <c r="FC1134" s="581"/>
      <c r="FD1134" s="581"/>
      <c r="FE1134" s="581"/>
    </row>
    <row r="1135" spans="1:161">
      <c r="A1135" s="581"/>
      <c r="B1135" s="581"/>
      <c r="C1135" s="581"/>
      <c r="D1135" s="581"/>
      <c r="E1135" s="581"/>
      <c r="F1135" s="581"/>
      <c r="G1135" s="581"/>
      <c r="H1135" s="581"/>
      <c r="I1135" s="581"/>
      <c r="J1135" s="581"/>
      <c r="K1135" s="581"/>
      <c r="L1135" s="581"/>
      <c r="M1135" s="581"/>
      <c r="N1135" s="581"/>
      <c r="O1135" s="581"/>
      <c r="P1135" s="581"/>
      <c r="Q1135" s="581"/>
      <c r="R1135" s="581"/>
      <c r="S1135" s="581"/>
      <c r="T1135" s="581"/>
      <c r="U1135" s="581"/>
      <c r="V1135" s="581"/>
      <c r="W1135" s="581"/>
      <c r="X1135" s="581"/>
      <c r="Y1135" s="581"/>
      <c r="Z1135" s="581"/>
      <c r="AA1135" s="581"/>
      <c r="AB1135" s="581"/>
      <c r="AC1135" s="581"/>
      <c r="AD1135" s="581"/>
      <c r="AE1135" s="581"/>
      <c r="AF1135" s="581"/>
      <c r="AG1135" s="581"/>
      <c r="AH1135" s="581"/>
      <c r="AI1135" s="581"/>
      <c r="AJ1135" s="581"/>
      <c r="AK1135" s="581"/>
      <c r="AL1135" s="581"/>
      <c r="AM1135" s="581"/>
      <c r="AN1135" s="581"/>
      <c r="AO1135" s="581"/>
      <c r="AP1135" s="581"/>
      <c r="AQ1135" s="581"/>
      <c r="AR1135" s="581"/>
      <c r="AS1135" s="581"/>
      <c r="AT1135" s="581"/>
      <c r="AU1135" s="581"/>
      <c r="AV1135" s="581"/>
      <c r="AW1135" s="581"/>
      <c r="AX1135" s="581"/>
      <c r="AY1135" s="581"/>
      <c r="AZ1135" s="581"/>
      <c r="BA1135" s="581"/>
      <c r="BB1135" s="581"/>
      <c r="BC1135" s="581"/>
      <c r="BD1135" s="581"/>
      <c r="BE1135" s="581"/>
      <c r="BF1135" s="581"/>
      <c r="BG1135" s="581"/>
      <c r="BH1135" s="581"/>
      <c r="BI1135" s="581"/>
      <c r="BJ1135" s="581"/>
      <c r="BK1135" s="581"/>
      <c r="BL1135" s="581"/>
      <c r="BM1135" s="581"/>
      <c r="BN1135" s="581"/>
      <c r="BO1135" s="581"/>
      <c r="BP1135" s="581"/>
      <c r="BQ1135" s="581"/>
      <c r="BR1135" s="581"/>
      <c r="BS1135" s="581"/>
      <c r="BT1135" s="581"/>
      <c r="BU1135" s="581"/>
      <c r="BV1135" s="581"/>
      <c r="BW1135" s="581"/>
      <c r="BX1135" s="581"/>
      <c r="BY1135" s="581"/>
      <c r="BZ1135" s="581"/>
      <c r="CA1135" s="581"/>
      <c r="CB1135" s="581"/>
      <c r="CC1135" s="581"/>
      <c r="CD1135" s="581"/>
      <c r="CE1135" s="581"/>
      <c r="CF1135" s="581"/>
      <c r="CG1135" s="581"/>
      <c r="CH1135" s="581"/>
      <c r="CI1135" s="581"/>
      <c r="CJ1135" s="581"/>
      <c r="CK1135" s="581"/>
      <c r="CL1135" s="581"/>
      <c r="CM1135" s="581"/>
      <c r="CN1135" s="581"/>
      <c r="CO1135" s="581"/>
      <c r="CP1135" s="581"/>
      <c r="CQ1135" s="581"/>
      <c r="CR1135" s="581"/>
      <c r="CS1135" s="581"/>
      <c r="CT1135" s="581"/>
      <c r="CU1135" s="581"/>
      <c r="CV1135" s="581"/>
      <c r="CW1135" s="581"/>
      <c r="CX1135" s="581"/>
      <c r="CY1135" s="581"/>
      <c r="CZ1135" s="581"/>
      <c r="DA1135" s="581"/>
      <c r="DB1135" s="581"/>
      <c r="DC1135" s="581"/>
      <c r="DD1135" s="581"/>
      <c r="DE1135" s="581"/>
      <c r="DF1135" s="581"/>
      <c r="DG1135" s="581"/>
      <c r="DH1135" s="581"/>
      <c r="DI1135" s="581"/>
      <c r="DJ1135" s="581"/>
      <c r="DK1135" s="581"/>
      <c r="DL1135" s="581"/>
      <c r="DM1135" s="581"/>
      <c r="DN1135" s="581"/>
      <c r="DO1135" s="581"/>
      <c r="DP1135" s="581"/>
      <c r="DQ1135" s="581"/>
      <c r="DR1135" s="581"/>
      <c r="DS1135" s="581"/>
      <c r="DT1135" s="581"/>
      <c r="DU1135" s="581"/>
      <c r="DV1135" s="581"/>
      <c r="DW1135" s="581"/>
      <c r="DX1135" s="581"/>
      <c r="DY1135" s="581"/>
      <c r="DZ1135" s="581"/>
      <c r="EA1135" s="581"/>
      <c r="EB1135" s="581"/>
      <c r="EC1135" s="581"/>
      <c r="ED1135" s="581"/>
      <c r="EE1135" s="581"/>
      <c r="EF1135" s="581"/>
      <c r="EG1135" s="581"/>
      <c r="EH1135" s="581"/>
      <c r="EI1135" s="581"/>
      <c r="EJ1135" s="581"/>
      <c r="EK1135" s="581"/>
      <c r="EL1135" s="581"/>
      <c r="EM1135" s="581"/>
      <c r="EN1135" s="581"/>
      <c r="EO1135" s="581"/>
      <c r="EP1135" s="581"/>
      <c r="EQ1135" s="581"/>
      <c r="ER1135" s="581"/>
      <c r="ES1135" s="581"/>
      <c r="ET1135" s="581"/>
      <c r="EU1135" s="581"/>
      <c r="EV1135" s="581"/>
      <c r="EW1135" s="581"/>
      <c r="EX1135" s="581"/>
      <c r="EY1135" s="581"/>
      <c r="EZ1135" s="581"/>
      <c r="FA1135" s="581"/>
      <c r="FB1135" s="581"/>
      <c r="FC1135" s="581"/>
      <c r="FD1135" s="581"/>
      <c r="FE1135" s="581"/>
    </row>
    <row r="1136" spans="1:161">
      <c r="A1136" s="581"/>
      <c r="B1136" s="581"/>
      <c r="C1136" s="581"/>
      <c r="D1136" s="581"/>
      <c r="E1136" s="581"/>
      <c r="F1136" s="581"/>
      <c r="G1136" s="581"/>
      <c r="H1136" s="581"/>
      <c r="I1136" s="581"/>
      <c r="J1136" s="581"/>
      <c r="K1136" s="581"/>
      <c r="L1136" s="581"/>
      <c r="M1136" s="581"/>
      <c r="N1136" s="581"/>
      <c r="O1136" s="581"/>
      <c r="P1136" s="581"/>
      <c r="Q1136" s="581"/>
      <c r="R1136" s="581"/>
      <c r="S1136" s="581"/>
      <c r="T1136" s="581"/>
      <c r="U1136" s="581"/>
      <c r="V1136" s="581"/>
      <c r="W1136" s="581"/>
      <c r="X1136" s="581"/>
      <c r="Y1136" s="581"/>
      <c r="Z1136" s="581"/>
      <c r="AA1136" s="581"/>
      <c r="AB1136" s="581"/>
      <c r="AC1136" s="581"/>
      <c r="AD1136" s="581"/>
      <c r="AE1136" s="581"/>
      <c r="AF1136" s="581"/>
      <c r="AG1136" s="581"/>
      <c r="AH1136" s="581"/>
      <c r="AI1136" s="581"/>
      <c r="AJ1136" s="581"/>
      <c r="AK1136" s="581"/>
      <c r="AL1136" s="581"/>
      <c r="AM1136" s="581"/>
      <c r="AN1136" s="581"/>
      <c r="AO1136" s="581"/>
      <c r="AP1136" s="581"/>
      <c r="AQ1136" s="581"/>
      <c r="AR1136" s="581"/>
      <c r="AS1136" s="581"/>
      <c r="AT1136" s="581"/>
      <c r="AU1136" s="581"/>
      <c r="AV1136" s="581"/>
      <c r="AW1136" s="581"/>
      <c r="AX1136" s="581"/>
      <c r="AY1136" s="581"/>
      <c r="AZ1136" s="581"/>
      <c r="BA1136" s="581"/>
      <c r="BB1136" s="581"/>
      <c r="BC1136" s="581"/>
      <c r="BD1136" s="581"/>
      <c r="BE1136" s="581"/>
      <c r="BF1136" s="581"/>
      <c r="BG1136" s="581"/>
      <c r="BH1136" s="581"/>
      <c r="BI1136" s="581"/>
      <c r="BJ1136" s="581"/>
      <c r="BK1136" s="581"/>
      <c r="BL1136" s="581"/>
      <c r="BM1136" s="581"/>
      <c r="BN1136" s="581"/>
      <c r="BO1136" s="581"/>
      <c r="BP1136" s="581"/>
      <c r="BQ1136" s="581"/>
      <c r="BR1136" s="581"/>
      <c r="BS1136" s="581"/>
      <c r="BT1136" s="581"/>
      <c r="BU1136" s="581"/>
      <c r="BV1136" s="581"/>
      <c r="BW1136" s="581"/>
      <c r="BX1136" s="581"/>
      <c r="BY1136" s="581"/>
      <c r="BZ1136" s="581"/>
      <c r="CA1136" s="581"/>
      <c r="CB1136" s="581"/>
      <c r="CC1136" s="581"/>
      <c r="CD1136" s="581"/>
      <c r="CE1136" s="581"/>
      <c r="CF1136" s="581"/>
      <c r="CG1136" s="581"/>
      <c r="CH1136" s="581"/>
      <c r="CI1136" s="581"/>
      <c r="CJ1136" s="581"/>
      <c r="CK1136" s="581"/>
      <c r="CL1136" s="581"/>
      <c r="CM1136" s="581"/>
      <c r="CN1136" s="581"/>
      <c r="CO1136" s="581"/>
      <c r="CP1136" s="581"/>
      <c r="CQ1136" s="581"/>
      <c r="CR1136" s="581"/>
      <c r="CS1136" s="581"/>
      <c r="CT1136" s="581"/>
      <c r="CU1136" s="581"/>
      <c r="CV1136" s="581"/>
      <c r="CW1136" s="581"/>
      <c r="CX1136" s="581"/>
      <c r="CY1136" s="581"/>
      <c r="CZ1136" s="581"/>
      <c r="DA1136" s="581"/>
      <c r="DB1136" s="581"/>
      <c r="DC1136" s="581"/>
      <c r="DD1136" s="581"/>
      <c r="DE1136" s="581"/>
      <c r="DF1136" s="581"/>
      <c r="DG1136" s="581"/>
      <c r="DH1136" s="581"/>
      <c r="DI1136" s="581"/>
      <c r="DJ1136" s="581"/>
      <c r="DK1136" s="581"/>
      <c r="DL1136" s="581"/>
      <c r="DM1136" s="581"/>
      <c r="DN1136" s="581"/>
      <c r="DO1136" s="581"/>
      <c r="DP1136" s="581"/>
      <c r="DQ1136" s="581"/>
      <c r="DR1136" s="581"/>
      <c r="DS1136" s="581"/>
      <c r="DT1136" s="581"/>
      <c r="DU1136" s="581"/>
      <c r="DV1136" s="581"/>
      <c r="DW1136" s="581"/>
      <c r="DX1136" s="581"/>
      <c r="DY1136" s="581"/>
      <c r="DZ1136" s="581"/>
      <c r="EA1136" s="581"/>
      <c r="EB1136" s="581"/>
      <c r="EC1136" s="581"/>
      <c r="ED1136" s="581"/>
      <c r="EE1136" s="581"/>
      <c r="EF1136" s="581"/>
      <c r="EG1136" s="581"/>
      <c r="EH1136" s="581"/>
      <c r="EI1136" s="581"/>
      <c r="EJ1136" s="581"/>
      <c r="EK1136" s="581"/>
      <c r="EL1136" s="581"/>
      <c r="EM1136" s="581"/>
      <c r="EN1136" s="581"/>
      <c r="EO1136" s="581"/>
      <c r="EP1136" s="581"/>
      <c r="EQ1136" s="581"/>
      <c r="ER1136" s="581"/>
      <c r="ES1136" s="581"/>
      <c r="ET1136" s="581"/>
      <c r="EU1136" s="581"/>
      <c r="EV1136" s="581"/>
      <c r="EW1136" s="581"/>
      <c r="EX1136" s="581"/>
      <c r="EY1136" s="581"/>
      <c r="EZ1136" s="581"/>
      <c r="FA1136" s="581"/>
      <c r="FB1136" s="581"/>
      <c r="FC1136" s="581"/>
      <c r="FD1136" s="581"/>
      <c r="FE1136" s="581"/>
    </row>
    <row r="1137" spans="1:161">
      <c r="A1137" s="581"/>
      <c r="B1137" s="581"/>
      <c r="C1137" s="581"/>
      <c r="D1137" s="581"/>
      <c r="E1137" s="581"/>
      <c r="F1137" s="581"/>
      <c r="G1137" s="581"/>
      <c r="H1137" s="581"/>
      <c r="I1137" s="581"/>
      <c r="J1137" s="581"/>
      <c r="K1137" s="581"/>
      <c r="L1137" s="581"/>
      <c r="M1137" s="581"/>
      <c r="N1137" s="581"/>
      <c r="O1137" s="581"/>
      <c r="P1137" s="581"/>
      <c r="Q1137" s="581"/>
      <c r="R1137" s="581"/>
      <c r="S1137" s="581"/>
      <c r="T1137" s="581"/>
      <c r="U1137" s="581"/>
      <c r="V1137" s="581"/>
      <c r="W1137" s="581"/>
      <c r="X1137" s="581"/>
      <c r="Y1137" s="581"/>
      <c r="Z1137" s="581"/>
      <c r="AA1137" s="581"/>
      <c r="AB1137" s="581"/>
      <c r="AC1137" s="581"/>
      <c r="AD1137" s="581"/>
      <c r="AE1137" s="581"/>
      <c r="AF1137" s="581"/>
      <c r="AG1137" s="581"/>
      <c r="AH1137" s="581"/>
      <c r="AI1137" s="581"/>
      <c r="AJ1137" s="581"/>
      <c r="AK1137" s="581"/>
      <c r="AL1137" s="581"/>
      <c r="AM1137" s="581"/>
      <c r="AN1137" s="581"/>
      <c r="AO1137" s="581"/>
      <c r="AP1137" s="581"/>
      <c r="AQ1137" s="581"/>
      <c r="AR1137" s="581"/>
      <c r="AS1137" s="581"/>
      <c r="AT1137" s="581"/>
      <c r="AU1137" s="581"/>
      <c r="AV1137" s="581"/>
      <c r="AW1137" s="581"/>
      <c r="AX1137" s="581"/>
      <c r="AY1137" s="581"/>
      <c r="AZ1137" s="581"/>
      <c r="BA1137" s="581"/>
      <c r="BB1137" s="581"/>
      <c r="BC1137" s="581"/>
      <c r="BD1137" s="581"/>
      <c r="BE1137" s="581"/>
      <c r="BF1137" s="581"/>
      <c r="BG1137" s="581"/>
      <c r="BH1137" s="581"/>
      <c r="BI1137" s="581"/>
      <c r="BJ1137" s="581"/>
      <c r="BK1137" s="581"/>
      <c r="BL1137" s="581"/>
      <c r="BM1137" s="581"/>
      <c r="BN1137" s="581"/>
      <c r="BO1137" s="581"/>
      <c r="BP1137" s="581"/>
      <c r="BQ1137" s="581"/>
      <c r="BR1137" s="581"/>
      <c r="BS1137" s="581"/>
      <c r="BT1137" s="581"/>
      <c r="BU1137" s="581"/>
      <c r="BV1137" s="581"/>
      <c r="BW1137" s="581"/>
      <c r="BX1137" s="581"/>
      <c r="BY1137" s="581"/>
      <c r="BZ1137" s="581"/>
      <c r="CA1137" s="581"/>
      <c r="CB1137" s="581"/>
      <c r="CC1137" s="581"/>
      <c r="CD1137" s="581"/>
      <c r="CE1137" s="581"/>
      <c r="CF1137" s="581"/>
      <c r="CG1137" s="581"/>
      <c r="CH1137" s="581"/>
      <c r="CI1137" s="581"/>
      <c r="CJ1137" s="581"/>
      <c r="CK1137" s="581"/>
      <c r="CL1137" s="581"/>
      <c r="CM1137" s="581"/>
      <c r="CN1137" s="581"/>
      <c r="CO1137" s="581"/>
      <c r="CP1137" s="581"/>
      <c r="CQ1137" s="581"/>
      <c r="CR1137" s="581"/>
      <c r="CS1137" s="581"/>
      <c r="CT1137" s="581"/>
      <c r="CU1137" s="581"/>
      <c r="CV1137" s="581"/>
      <c r="CW1137" s="581"/>
      <c r="CX1137" s="581"/>
      <c r="CY1137" s="581"/>
      <c r="CZ1137" s="581"/>
      <c r="DA1137" s="581"/>
      <c r="DB1137" s="581"/>
      <c r="DC1137" s="581"/>
      <c r="DD1137" s="581"/>
      <c r="DE1137" s="581"/>
      <c r="DF1137" s="581"/>
      <c r="DG1137" s="581"/>
      <c r="DH1137" s="581"/>
      <c r="DI1137" s="581"/>
      <c r="DJ1137" s="581"/>
      <c r="DK1137" s="581"/>
      <c r="DL1137" s="581"/>
      <c r="DM1137" s="581"/>
      <c r="DN1137" s="581"/>
      <c r="DO1137" s="581"/>
      <c r="DP1137" s="581"/>
      <c r="DQ1137" s="581"/>
      <c r="DR1137" s="581"/>
      <c r="DS1137" s="581"/>
      <c r="DT1137" s="581"/>
      <c r="DU1137" s="581"/>
      <c r="DV1137" s="581"/>
      <c r="DW1137" s="581"/>
      <c r="DX1137" s="581"/>
      <c r="DY1137" s="581"/>
      <c r="DZ1137" s="581"/>
      <c r="EA1137" s="581"/>
      <c r="EB1137" s="581"/>
      <c r="EC1137" s="581"/>
      <c r="ED1137" s="581"/>
      <c r="EE1137" s="581"/>
      <c r="EF1137" s="581"/>
      <c r="EG1137" s="581"/>
      <c r="EH1137" s="581"/>
      <c r="EI1137" s="581"/>
      <c r="EJ1137" s="581"/>
      <c r="EK1137" s="581"/>
      <c r="EL1137" s="581"/>
      <c r="EM1137" s="581"/>
      <c r="EN1137" s="581"/>
      <c r="EO1137" s="581"/>
      <c r="EP1137" s="581"/>
      <c r="EQ1137" s="581"/>
      <c r="ER1137" s="581"/>
      <c r="ES1137" s="581"/>
      <c r="ET1137" s="581"/>
      <c r="EU1137" s="581"/>
      <c r="EV1137" s="581"/>
      <c r="EW1137" s="581"/>
      <c r="EX1137" s="581"/>
      <c r="EY1137" s="581"/>
      <c r="EZ1137" s="581"/>
      <c r="FA1137" s="581"/>
      <c r="FB1137" s="581"/>
      <c r="FC1137" s="581"/>
      <c r="FD1137" s="581"/>
      <c r="FE1137" s="581"/>
    </row>
    <row r="1138" spans="1:161">
      <c r="A1138" s="581"/>
      <c r="B1138" s="581"/>
      <c r="C1138" s="581"/>
      <c r="D1138" s="581"/>
      <c r="E1138" s="581"/>
      <c r="F1138" s="581"/>
      <c r="G1138" s="581"/>
      <c r="H1138" s="581"/>
      <c r="I1138" s="581"/>
      <c r="J1138" s="581"/>
      <c r="K1138" s="581"/>
      <c r="L1138" s="581"/>
      <c r="M1138" s="581"/>
      <c r="N1138" s="581"/>
      <c r="O1138" s="581"/>
      <c r="P1138" s="581"/>
      <c r="Q1138" s="581"/>
      <c r="R1138" s="581"/>
      <c r="S1138" s="581"/>
      <c r="T1138" s="581"/>
      <c r="U1138" s="581"/>
      <c r="V1138" s="581"/>
      <c r="W1138" s="581"/>
      <c r="X1138" s="581"/>
      <c r="Y1138" s="581"/>
      <c r="Z1138" s="581"/>
      <c r="AA1138" s="581"/>
      <c r="AB1138" s="581"/>
      <c r="AC1138" s="581"/>
      <c r="AD1138" s="581"/>
      <c r="AE1138" s="581"/>
      <c r="AF1138" s="581"/>
      <c r="AG1138" s="581"/>
      <c r="AH1138" s="581"/>
      <c r="AI1138" s="581"/>
      <c r="AJ1138" s="581"/>
      <c r="AK1138" s="581"/>
      <c r="AL1138" s="581"/>
      <c r="AM1138" s="581"/>
      <c r="AN1138" s="581"/>
      <c r="AO1138" s="581"/>
      <c r="AP1138" s="581"/>
      <c r="AQ1138" s="581"/>
      <c r="AR1138" s="581"/>
      <c r="AS1138" s="581"/>
      <c r="AT1138" s="581"/>
      <c r="AU1138" s="581"/>
      <c r="AV1138" s="581"/>
      <c r="AW1138" s="581"/>
      <c r="AX1138" s="581"/>
      <c r="AY1138" s="581"/>
      <c r="AZ1138" s="581"/>
      <c r="BA1138" s="581"/>
      <c r="BB1138" s="581"/>
      <c r="BC1138" s="581"/>
      <c r="BD1138" s="581"/>
      <c r="BE1138" s="581"/>
      <c r="BF1138" s="581"/>
      <c r="BG1138" s="581"/>
      <c r="BH1138" s="581"/>
      <c r="BI1138" s="581"/>
      <c r="BJ1138" s="581"/>
      <c r="BK1138" s="581"/>
      <c r="BL1138" s="581"/>
      <c r="BM1138" s="581"/>
      <c r="BN1138" s="581"/>
      <c r="BO1138" s="581"/>
      <c r="BP1138" s="581"/>
      <c r="BQ1138" s="581"/>
      <c r="BR1138" s="581"/>
      <c r="BS1138" s="581"/>
      <c r="BT1138" s="581"/>
      <c r="BU1138" s="581"/>
      <c r="BV1138" s="581"/>
      <c r="BW1138" s="581"/>
      <c r="BX1138" s="581"/>
      <c r="BY1138" s="581"/>
      <c r="BZ1138" s="581"/>
      <c r="CA1138" s="581"/>
      <c r="CB1138" s="581"/>
      <c r="CC1138" s="581"/>
      <c r="CD1138" s="581"/>
      <c r="CE1138" s="581"/>
      <c r="CF1138" s="581"/>
      <c r="CG1138" s="581"/>
      <c r="CH1138" s="581"/>
      <c r="CI1138" s="581"/>
      <c r="CJ1138" s="581"/>
      <c r="CK1138" s="581"/>
      <c r="CL1138" s="581"/>
      <c r="CM1138" s="581"/>
      <c r="CN1138" s="581"/>
      <c r="CO1138" s="581"/>
      <c r="CP1138" s="581"/>
      <c r="CQ1138" s="581"/>
      <c r="CR1138" s="581"/>
      <c r="CS1138" s="581"/>
      <c r="CT1138" s="581"/>
      <c r="CU1138" s="581"/>
      <c r="CV1138" s="581"/>
      <c r="CW1138" s="581"/>
      <c r="CX1138" s="581"/>
      <c r="CY1138" s="581"/>
      <c r="CZ1138" s="581"/>
      <c r="DA1138" s="581"/>
      <c r="DB1138" s="581"/>
      <c r="DC1138" s="581"/>
      <c r="DD1138" s="581"/>
      <c r="DE1138" s="581"/>
      <c r="DF1138" s="581"/>
      <c r="DG1138" s="581"/>
      <c r="DH1138" s="581"/>
      <c r="DI1138" s="581"/>
      <c r="DJ1138" s="581"/>
      <c r="DK1138" s="581"/>
      <c r="DL1138" s="581"/>
      <c r="DM1138" s="581"/>
      <c r="DN1138" s="581"/>
      <c r="DO1138" s="581"/>
      <c r="DP1138" s="581"/>
      <c r="DQ1138" s="581"/>
      <c r="DR1138" s="581"/>
      <c r="DS1138" s="581"/>
      <c r="DT1138" s="581"/>
      <c r="DU1138" s="581"/>
      <c r="DV1138" s="581"/>
      <c r="DW1138" s="581"/>
      <c r="DX1138" s="581"/>
      <c r="DY1138" s="581"/>
      <c r="DZ1138" s="581"/>
      <c r="EA1138" s="581"/>
      <c r="EB1138" s="581"/>
      <c r="EC1138" s="581"/>
      <c r="ED1138" s="581"/>
      <c r="EE1138" s="581"/>
      <c r="EF1138" s="581"/>
      <c r="EG1138" s="581"/>
      <c r="EH1138" s="581"/>
      <c r="EI1138" s="581"/>
      <c r="EJ1138" s="581"/>
      <c r="EK1138" s="581"/>
      <c r="EL1138" s="581"/>
      <c r="EM1138" s="581"/>
      <c r="EN1138" s="581"/>
      <c r="EO1138" s="581"/>
      <c r="EP1138" s="581"/>
      <c r="EQ1138" s="581"/>
      <c r="ER1138" s="581"/>
      <c r="ES1138" s="581"/>
      <c r="ET1138" s="581"/>
      <c r="EU1138" s="581"/>
      <c r="EV1138" s="581"/>
      <c r="EW1138" s="581"/>
      <c r="EX1138" s="581"/>
      <c r="EY1138" s="581"/>
      <c r="EZ1138" s="581"/>
      <c r="FA1138" s="581"/>
      <c r="FB1138" s="581"/>
      <c r="FC1138" s="581"/>
      <c r="FD1138" s="581"/>
      <c r="FE1138" s="581"/>
    </row>
    <row r="1139" spans="1:161">
      <c r="A1139" s="581"/>
      <c r="B1139" s="581"/>
      <c r="C1139" s="581"/>
      <c r="D1139" s="581"/>
      <c r="E1139" s="581"/>
      <c r="F1139" s="581"/>
      <c r="G1139" s="581"/>
      <c r="H1139" s="581"/>
      <c r="I1139" s="581"/>
      <c r="J1139" s="581"/>
      <c r="K1139" s="581"/>
      <c r="L1139" s="581"/>
      <c r="M1139" s="581"/>
      <c r="N1139" s="581"/>
      <c r="O1139" s="581"/>
      <c r="P1139" s="581"/>
      <c r="Q1139" s="581"/>
      <c r="R1139" s="581"/>
      <c r="S1139" s="581"/>
      <c r="T1139" s="581"/>
      <c r="U1139" s="581"/>
      <c r="V1139" s="581"/>
      <c r="W1139" s="581"/>
      <c r="X1139" s="581"/>
      <c r="Y1139" s="581"/>
      <c r="Z1139" s="581"/>
      <c r="AA1139" s="581"/>
      <c r="AB1139" s="581"/>
      <c r="AC1139" s="581"/>
      <c r="AD1139" s="581"/>
      <c r="AE1139" s="581"/>
      <c r="AF1139" s="581"/>
      <c r="AG1139" s="581"/>
      <c r="AH1139" s="581"/>
      <c r="AI1139" s="581"/>
      <c r="AJ1139" s="581"/>
      <c r="AK1139" s="581"/>
      <c r="AL1139" s="581"/>
      <c r="AM1139" s="581"/>
      <c r="AN1139" s="581"/>
      <c r="AO1139" s="581"/>
      <c r="AP1139" s="581"/>
      <c r="AQ1139" s="581"/>
      <c r="AR1139" s="581"/>
      <c r="AS1139" s="581"/>
      <c r="AT1139" s="581"/>
      <c r="AU1139" s="581"/>
      <c r="AV1139" s="581"/>
      <c r="AW1139" s="581"/>
      <c r="AX1139" s="581"/>
      <c r="AY1139" s="581"/>
      <c r="AZ1139" s="581"/>
      <c r="BA1139" s="581"/>
      <c r="BB1139" s="581"/>
      <c r="BC1139" s="581"/>
      <c r="BD1139" s="581"/>
      <c r="BE1139" s="581"/>
      <c r="BF1139" s="581"/>
      <c r="BG1139" s="581"/>
      <c r="BH1139" s="581"/>
      <c r="BI1139" s="581"/>
      <c r="BJ1139" s="581"/>
      <c r="BK1139" s="581"/>
      <c r="BL1139" s="581"/>
      <c r="BM1139" s="581"/>
      <c r="BN1139" s="581"/>
      <c r="BO1139" s="581"/>
      <c r="BP1139" s="581"/>
      <c r="BQ1139" s="581"/>
      <c r="BR1139" s="581"/>
      <c r="BS1139" s="581"/>
      <c r="BT1139" s="581"/>
      <c r="BU1139" s="581"/>
      <c r="BV1139" s="581"/>
      <c r="BW1139" s="581"/>
      <c r="BX1139" s="581"/>
      <c r="BY1139" s="581"/>
      <c r="BZ1139" s="581"/>
      <c r="CA1139" s="581"/>
      <c r="CB1139" s="581"/>
      <c r="CC1139" s="581"/>
      <c r="CD1139" s="581"/>
      <c r="CE1139" s="581"/>
      <c r="CF1139" s="581"/>
      <c r="CG1139" s="581"/>
      <c r="CH1139" s="581"/>
      <c r="CI1139" s="581"/>
      <c r="CJ1139" s="581"/>
      <c r="CK1139" s="581"/>
      <c r="CL1139" s="581"/>
      <c r="CM1139" s="581"/>
      <c r="CN1139" s="581"/>
      <c r="CO1139" s="581"/>
      <c r="CP1139" s="581"/>
      <c r="CQ1139" s="581"/>
      <c r="CR1139" s="581"/>
      <c r="CS1139" s="581"/>
      <c r="CT1139" s="581"/>
      <c r="CU1139" s="581"/>
      <c r="CV1139" s="581"/>
      <c r="CW1139" s="581"/>
      <c r="CX1139" s="581"/>
      <c r="CY1139" s="581"/>
      <c r="CZ1139" s="581"/>
      <c r="DA1139" s="581"/>
      <c r="DB1139" s="581"/>
      <c r="DC1139" s="581"/>
      <c r="DD1139" s="581"/>
      <c r="DE1139" s="581"/>
      <c r="DF1139" s="581"/>
      <c r="DG1139" s="581"/>
      <c r="DH1139" s="581"/>
      <c r="DI1139" s="581"/>
      <c r="DJ1139" s="581"/>
      <c r="DK1139" s="581"/>
      <c r="DL1139" s="581"/>
      <c r="DM1139" s="581"/>
      <c r="DN1139" s="581"/>
      <c r="DO1139" s="581"/>
      <c r="DP1139" s="581"/>
      <c r="DQ1139" s="581"/>
      <c r="DR1139" s="581"/>
      <c r="DS1139" s="581"/>
      <c r="DT1139" s="581"/>
      <c r="DU1139" s="581"/>
      <c r="DV1139" s="581"/>
      <c r="DW1139" s="581"/>
      <c r="DX1139" s="581"/>
      <c r="DY1139" s="581"/>
      <c r="DZ1139" s="581"/>
      <c r="EA1139" s="581"/>
      <c r="EB1139" s="581"/>
      <c r="EC1139" s="581"/>
      <c r="ED1139" s="581"/>
      <c r="EE1139" s="581"/>
      <c r="EF1139" s="581"/>
      <c r="EG1139" s="581"/>
      <c r="EH1139" s="581"/>
      <c r="EI1139" s="581"/>
      <c r="EJ1139" s="581"/>
      <c r="EK1139" s="581"/>
      <c r="EL1139" s="581"/>
      <c r="EM1139" s="581"/>
      <c r="EN1139" s="581"/>
      <c r="EO1139" s="581"/>
      <c r="EP1139" s="581"/>
      <c r="EQ1139" s="581"/>
      <c r="ER1139" s="581"/>
      <c r="ES1139" s="581"/>
      <c r="ET1139" s="581"/>
      <c r="EU1139" s="581"/>
      <c r="EV1139" s="581"/>
      <c r="EW1139" s="581"/>
      <c r="EX1139" s="581"/>
      <c r="EY1139" s="581"/>
      <c r="EZ1139" s="581"/>
      <c r="FA1139" s="581"/>
      <c r="FB1139" s="581"/>
      <c r="FC1139" s="581"/>
      <c r="FD1139" s="581"/>
      <c r="FE1139" s="581"/>
    </row>
    <row r="1140" spans="1:161">
      <c r="A1140" s="581"/>
      <c r="B1140" s="581"/>
      <c r="C1140" s="581"/>
      <c r="D1140" s="581"/>
      <c r="E1140" s="581"/>
      <c r="F1140" s="581"/>
      <c r="G1140" s="581"/>
      <c r="H1140" s="581"/>
      <c r="I1140" s="581"/>
      <c r="J1140" s="581"/>
      <c r="K1140" s="581"/>
      <c r="L1140" s="581"/>
      <c r="M1140" s="581"/>
      <c r="N1140" s="581"/>
      <c r="O1140" s="581"/>
      <c r="P1140" s="581"/>
      <c r="Q1140" s="581"/>
      <c r="R1140" s="581"/>
      <c r="S1140" s="581"/>
      <c r="T1140" s="581"/>
      <c r="U1140" s="581"/>
      <c r="V1140" s="581"/>
      <c r="W1140" s="581"/>
      <c r="X1140" s="581"/>
      <c r="Y1140" s="581"/>
      <c r="Z1140" s="581"/>
      <c r="AA1140" s="581"/>
      <c r="AB1140" s="581"/>
      <c r="AC1140" s="581"/>
      <c r="AD1140" s="581"/>
      <c r="AE1140" s="581"/>
      <c r="AF1140" s="581"/>
      <c r="AG1140" s="581"/>
      <c r="AH1140" s="581"/>
      <c r="AI1140" s="581"/>
      <c r="AJ1140" s="581"/>
      <c r="AK1140" s="581"/>
      <c r="AL1140" s="581"/>
      <c r="AM1140" s="581"/>
      <c r="AN1140" s="581"/>
      <c r="AO1140" s="581"/>
      <c r="AP1140" s="581"/>
      <c r="AQ1140" s="581"/>
      <c r="AR1140" s="581"/>
      <c r="AS1140" s="581"/>
      <c r="AT1140" s="581"/>
      <c r="AU1140" s="581"/>
      <c r="AV1140" s="581"/>
      <c r="AW1140" s="581"/>
      <c r="AX1140" s="581"/>
      <c r="AY1140" s="581"/>
      <c r="AZ1140" s="581"/>
      <c r="BA1140" s="581"/>
      <c r="BB1140" s="581"/>
      <c r="BC1140" s="581"/>
      <c r="BD1140" s="581"/>
      <c r="BE1140" s="581"/>
      <c r="BF1140" s="581"/>
      <c r="BG1140" s="581"/>
      <c r="BH1140" s="581"/>
      <c r="BI1140" s="581"/>
      <c r="BJ1140" s="581"/>
      <c r="BK1140" s="581"/>
      <c r="BL1140" s="581"/>
      <c r="BM1140" s="581"/>
      <c r="BN1140" s="581"/>
      <c r="BO1140" s="581"/>
      <c r="BP1140" s="581"/>
      <c r="BQ1140" s="581"/>
      <c r="BR1140" s="581"/>
      <c r="BS1140" s="581"/>
      <c r="BT1140" s="581"/>
      <c r="BU1140" s="581"/>
      <c r="BV1140" s="581"/>
      <c r="BW1140" s="581"/>
      <c r="BX1140" s="581"/>
      <c r="BY1140" s="581"/>
      <c r="BZ1140" s="581"/>
      <c r="CA1140" s="581"/>
      <c r="CB1140" s="581"/>
      <c r="CC1140" s="581"/>
      <c r="CD1140" s="581"/>
      <c r="CE1140" s="581"/>
      <c r="CF1140" s="581"/>
      <c r="CG1140" s="581"/>
      <c r="CH1140" s="581"/>
      <c r="CI1140" s="581"/>
      <c r="CJ1140" s="581"/>
      <c r="CK1140" s="581"/>
      <c r="CL1140" s="581"/>
      <c r="CM1140" s="581"/>
      <c r="CN1140" s="581"/>
      <c r="CO1140" s="581"/>
      <c r="CP1140" s="581"/>
      <c r="CQ1140" s="581"/>
      <c r="CR1140" s="581"/>
      <c r="CS1140" s="581"/>
      <c r="CT1140" s="581"/>
      <c r="CU1140" s="581"/>
      <c r="CV1140" s="581"/>
      <c r="CW1140" s="581"/>
      <c r="CX1140" s="581"/>
      <c r="CY1140" s="581"/>
      <c r="CZ1140" s="581"/>
      <c r="DA1140" s="581"/>
      <c r="DB1140" s="581"/>
      <c r="DC1140" s="581"/>
      <c r="DD1140" s="581"/>
      <c r="DE1140" s="581"/>
      <c r="DF1140" s="581"/>
      <c r="DG1140" s="581"/>
      <c r="DH1140" s="581"/>
      <c r="DI1140" s="581"/>
      <c r="DJ1140" s="581"/>
      <c r="DK1140" s="581"/>
      <c r="DL1140" s="581"/>
      <c r="DM1140" s="581"/>
      <c r="DN1140" s="581"/>
      <c r="DO1140" s="581"/>
      <c r="DP1140" s="581"/>
      <c r="DQ1140" s="581"/>
      <c r="DR1140" s="581"/>
      <c r="DS1140" s="581"/>
      <c r="DT1140" s="581"/>
      <c r="DU1140" s="581"/>
      <c r="DV1140" s="581"/>
      <c r="DW1140" s="581"/>
      <c r="DX1140" s="581"/>
      <c r="DY1140" s="581"/>
      <c r="DZ1140" s="581"/>
      <c r="EA1140" s="581"/>
      <c r="EB1140" s="581"/>
      <c r="EC1140" s="581"/>
      <c r="ED1140" s="581"/>
      <c r="EE1140" s="581"/>
      <c r="EF1140" s="581"/>
      <c r="EG1140" s="581"/>
      <c r="EH1140" s="581"/>
      <c r="EI1140" s="581"/>
      <c r="EJ1140" s="581"/>
      <c r="EK1140" s="581"/>
      <c r="EL1140" s="581"/>
      <c r="EM1140" s="581"/>
      <c r="EN1140" s="581"/>
      <c r="EO1140" s="581"/>
      <c r="EP1140" s="581"/>
      <c r="EQ1140" s="581"/>
      <c r="ER1140" s="581"/>
      <c r="ES1140" s="581"/>
      <c r="ET1140" s="581"/>
      <c r="EU1140" s="581"/>
      <c r="EV1140" s="581"/>
      <c r="EW1140" s="581"/>
      <c r="EX1140" s="581"/>
      <c r="EY1140" s="581"/>
      <c r="EZ1140" s="581"/>
      <c r="FA1140" s="581"/>
      <c r="FB1140" s="581"/>
      <c r="FC1140" s="581"/>
      <c r="FD1140" s="581"/>
      <c r="FE1140" s="581"/>
    </row>
    <row r="1141" spans="1:161">
      <c r="A1141" s="581"/>
      <c r="B1141" s="581"/>
      <c r="C1141" s="581"/>
      <c r="D1141" s="581"/>
      <c r="E1141" s="581"/>
      <c r="F1141" s="581"/>
      <c r="G1141" s="581"/>
      <c r="H1141" s="581"/>
      <c r="I1141" s="581"/>
      <c r="J1141" s="581"/>
      <c r="K1141" s="581"/>
      <c r="L1141" s="581"/>
      <c r="M1141" s="581"/>
      <c r="N1141" s="581"/>
      <c r="O1141" s="581"/>
      <c r="P1141" s="581"/>
      <c r="Q1141" s="581"/>
      <c r="R1141" s="581"/>
      <c r="S1141" s="581"/>
      <c r="T1141" s="581"/>
      <c r="U1141" s="581"/>
      <c r="V1141" s="581"/>
      <c r="W1141" s="581"/>
      <c r="X1141" s="581"/>
      <c r="Y1141" s="581"/>
      <c r="Z1141" s="581"/>
      <c r="AA1141" s="581"/>
      <c r="AB1141" s="581"/>
      <c r="AC1141" s="581"/>
      <c r="AD1141" s="581"/>
      <c r="AE1141" s="581"/>
      <c r="AF1141" s="581"/>
      <c r="AG1141" s="581"/>
      <c r="AH1141" s="581"/>
      <c r="AI1141" s="581"/>
      <c r="AJ1141" s="581"/>
      <c r="AK1141" s="581"/>
      <c r="AL1141" s="581"/>
      <c r="AM1141" s="581"/>
      <c r="AN1141" s="581"/>
      <c r="AO1141" s="581"/>
      <c r="AP1141" s="581"/>
      <c r="AQ1141" s="581"/>
      <c r="AR1141" s="581"/>
      <c r="AS1141" s="581"/>
      <c r="AT1141" s="581"/>
      <c r="AU1141" s="581"/>
      <c r="AV1141" s="581"/>
      <c r="AW1141" s="581"/>
      <c r="AX1141" s="581"/>
      <c r="AY1141" s="581"/>
      <c r="AZ1141" s="581"/>
      <c r="BA1141" s="581"/>
      <c r="BB1141" s="581"/>
      <c r="BC1141" s="581"/>
      <c r="BD1141" s="581"/>
      <c r="BE1141" s="581"/>
      <c r="BF1141" s="581"/>
      <c r="BG1141" s="581"/>
      <c r="BH1141" s="581"/>
      <c r="BI1141" s="581"/>
      <c r="BJ1141" s="581"/>
      <c r="BK1141" s="581"/>
      <c r="BL1141" s="581"/>
      <c r="BM1141" s="581"/>
      <c r="BN1141" s="581"/>
      <c r="BO1141" s="581"/>
      <c r="BP1141" s="581"/>
      <c r="BQ1141" s="581"/>
      <c r="BR1141" s="581"/>
      <c r="BS1141" s="581"/>
      <c r="BT1141" s="581"/>
      <c r="BU1141" s="581"/>
      <c r="BV1141" s="581"/>
      <c r="BW1141" s="581"/>
      <c r="BX1141" s="581"/>
      <c r="BY1141" s="581"/>
      <c r="BZ1141" s="581"/>
      <c r="CA1141" s="581"/>
      <c r="CB1141" s="581"/>
      <c r="CC1141" s="581"/>
      <c r="CD1141" s="581"/>
      <c r="CE1141" s="581"/>
      <c r="CF1141" s="581"/>
      <c r="CG1141" s="581"/>
      <c r="CH1141" s="581"/>
      <c r="CI1141" s="581"/>
      <c r="CJ1141" s="581"/>
      <c r="CK1141" s="581"/>
      <c r="CL1141" s="581"/>
      <c r="CM1141" s="581"/>
      <c r="CN1141" s="581"/>
      <c r="CO1141" s="581"/>
      <c r="CP1141" s="581"/>
      <c r="CQ1141" s="581"/>
      <c r="CR1141" s="581"/>
      <c r="CS1141" s="581"/>
      <c r="CT1141" s="581"/>
      <c r="CU1141" s="581"/>
      <c r="CV1141" s="581"/>
      <c r="CW1141" s="581"/>
      <c r="CX1141" s="581"/>
      <c r="CY1141" s="581"/>
      <c r="CZ1141" s="581"/>
      <c r="DA1141" s="581"/>
      <c r="DB1141" s="581"/>
      <c r="DC1141" s="581"/>
      <c r="DD1141" s="581"/>
      <c r="DE1141" s="581"/>
      <c r="DF1141" s="581"/>
      <c r="DG1141" s="581"/>
      <c r="DH1141" s="581"/>
      <c r="DI1141" s="581"/>
      <c r="DJ1141" s="581"/>
      <c r="DK1141" s="581"/>
      <c r="DL1141" s="581"/>
      <c r="DM1141" s="581"/>
      <c r="DN1141" s="581"/>
      <c r="DO1141" s="581"/>
      <c r="DP1141" s="581"/>
      <c r="DQ1141" s="581"/>
      <c r="DR1141" s="581"/>
      <c r="DS1141" s="581"/>
      <c r="DT1141" s="581"/>
      <c r="DU1141" s="581"/>
      <c r="DV1141" s="581"/>
      <c r="DW1141" s="581"/>
      <c r="DX1141" s="581"/>
      <c r="DY1141" s="581"/>
      <c r="DZ1141" s="581"/>
      <c r="EA1141" s="581"/>
      <c r="EB1141" s="581"/>
      <c r="EC1141" s="581"/>
      <c r="ED1141" s="581"/>
      <c r="EE1141" s="581"/>
      <c r="EF1141" s="581"/>
      <c r="EG1141" s="581"/>
      <c r="EH1141" s="581"/>
      <c r="EI1141" s="581"/>
      <c r="EJ1141" s="581"/>
      <c r="EK1141" s="581"/>
      <c r="EL1141" s="581"/>
      <c r="EM1141" s="581"/>
      <c r="EN1141" s="581"/>
      <c r="EO1141" s="581"/>
      <c r="EP1141" s="581"/>
      <c r="EQ1141" s="581"/>
      <c r="ER1141" s="581"/>
      <c r="ES1141" s="581"/>
      <c r="ET1141" s="581"/>
      <c r="EU1141" s="581"/>
      <c r="EV1141" s="581"/>
      <c r="EW1141" s="581"/>
      <c r="EX1141" s="581"/>
      <c r="EY1141" s="581"/>
      <c r="EZ1141" s="581"/>
      <c r="FA1141" s="581"/>
      <c r="FB1141" s="581"/>
      <c r="FC1141" s="581"/>
      <c r="FD1141" s="581"/>
      <c r="FE1141" s="581"/>
    </row>
    <row r="1142" spans="1:161">
      <c r="A1142" s="581"/>
      <c r="B1142" s="581"/>
      <c r="C1142" s="581"/>
      <c r="D1142" s="581"/>
      <c r="E1142" s="581"/>
      <c r="F1142" s="581"/>
      <c r="G1142" s="581"/>
      <c r="H1142" s="581"/>
      <c r="I1142" s="581"/>
      <c r="J1142" s="581"/>
      <c r="K1142" s="581"/>
      <c r="L1142" s="581"/>
      <c r="M1142" s="581"/>
      <c r="N1142" s="581"/>
      <c r="O1142" s="581"/>
      <c r="P1142" s="581"/>
      <c r="Q1142" s="581"/>
      <c r="R1142" s="581"/>
      <c r="S1142" s="581"/>
      <c r="T1142" s="581"/>
      <c r="U1142" s="581"/>
      <c r="V1142" s="581"/>
      <c r="W1142" s="581"/>
      <c r="X1142" s="581"/>
      <c r="Y1142" s="581"/>
      <c r="Z1142" s="581"/>
      <c r="AA1142" s="581"/>
      <c r="AB1142" s="581"/>
      <c r="AC1142" s="581"/>
      <c r="AD1142" s="581"/>
      <c r="AE1142" s="581"/>
      <c r="AF1142" s="581"/>
      <c r="AG1142" s="581"/>
      <c r="AH1142" s="581"/>
      <c r="AI1142" s="581"/>
      <c r="AJ1142" s="581"/>
      <c r="AK1142" s="581"/>
      <c r="AL1142" s="581"/>
      <c r="AM1142" s="581"/>
      <c r="AN1142" s="581"/>
      <c r="AO1142" s="581"/>
      <c r="AP1142" s="581"/>
      <c r="AQ1142" s="581"/>
      <c r="AR1142" s="581"/>
      <c r="AS1142" s="581"/>
      <c r="AT1142" s="581"/>
      <c r="AU1142" s="581"/>
      <c r="AV1142" s="581"/>
      <c r="AW1142" s="581"/>
      <c r="AX1142" s="581"/>
      <c r="AY1142" s="581"/>
      <c r="AZ1142" s="581"/>
      <c r="BA1142" s="581"/>
      <c r="BB1142" s="581"/>
      <c r="BC1142" s="581"/>
      <c r="BD1142" s="581"/>
      <c r="BE1142" s="581"/>
      <c r="BF1142" s="581"/>
      <c r="BG1142" s="581"/>
      <c r="BH1142" s="581"/>
      <c r="BI1142" s="581"/>
      <c r="BJ1142" s="581"/>
      <c r="BK1142" s="581"/>
      <c r="BL1142" s="581"/>
      <c r="BM1142" s="581"/>
      <c r="BN1142" s="581"/>
      <c r="BO1142" s="581"/>
      <c r="BP1142" s="581"/>
      <c r="BQ1142" s="581"/>
      <c r="BR1142" s="581"/>
      <c r="BS1142" s="581"/>
      <c r="BT1142" s="581"/>
      <c r="BU1142" s="581"/>
      <c r="BV1142" s="581"/>
      <c r="BW1142" s="581"/>
      <c r="BX1142" s="581"/>
      <c r="BY1142" s="581"/>
      <c r="BZ1142" s="581"/>
      <c r="CA1142" s="581"/>
      <c r="CB1142" s="581"/>
      <c r="CC1142" s="581"/>
      <c r="CD1142" s="581"/>
      <c r="CE1142" s="581"/>
      <c r="CF1142" s="581"/>
      <c r="CG1142" s="581"/>
      <c r="CH1142" s="581"/>
      <c r="CI1142" s="581"/>
      <c r="CJ1142" s="581"/>
      <c r="CK1142" s="581"/>
      <c r="CL1142" s="581"/>
      <c r="CM1142" s="581"/>
      <c r="CN1142" s="581"/>
      <c r="CO1142" s="581"/>
      <c r="CP1142" s="581"/>
      <c r="CQ1142" s="581"/>
      <c r="CR1142" s="581"/>
      <c r="CS1142" s="581"/>
      <c r="CT1142" s="581"/>
      <c r="CU1142" s="581"/>
      <c r="CV1142" s="581"/>
      <c r="CW1142" s="581"/>
      <c r="CX1142" s="581"/>
      <c r="CY1142" s="581"/>
      <c r="CZ1142" s="581"/>
      <c r="DA1142" s="581"/>
      <c r="DB1142" s="581"/>
      <c r="DC1142" s="581"/>
      <c r="DD1142" s="581"/>
      <c r="DE1142" s="581"/>
      <c r="DF1142" s="581"/>
      <c r="DG1142" s="581"/>
      <c r="DH1142" s="581"/>
      <c r="DI1142" s="581"/>
      <c r="DJ1142" s="581"/>
      <c r="DK1142" s="581"/>
      <c r="DL1142" s="581"/>
      <c r="DM1142" s="581"/>
      <c r="DN1142" s="581"/>
      <c r="DO1142" s="581"/>
      <c r="DP1142" s="581"/>
      <c r="DQ1142" s="581"/>
      <c r="DR1142" s="581"/>
      <c r="DS1142" s="581"/>
      <c r="DT1142" s="581"/>
      <c r="DU1142" s="581"/>
      <c r="DV1142" s="581"/>
      <c r="DW1142" s="581"/>
      <c r="DX1142" s="581"/>
      <c r="DY1142" s="581"/>
      <c r="DZ1142" s="581"/>
      <c r="EA1142" s="581"/>
      <c r="EB1142" s="581"/>
      <c r="EC1142" s="581"/>
      <c r="ED1142" s="581"/>
      <c r="EE1142" s="581"/>
      <c r="EF1142" s="581"/>
      <c r="EG1142" s="581"/>
      <c r="EH1142" s="581"/>
      <c r="EI1142" s="581"/>
      <c r="EJ1142" s="581"/>
      <c r="EK1142" s="581"/>
      <c r="EL1142" s="581"/>
      <c r="EM1142" s="581"/>
      <c r="EN1142" s="581"/>
      <c r="EO1142" s="581"/>
      <c r="EP1142" s="581"/>
      <c r="EQ1142" s="581"/>
      <c r="ER1142" s="581"/>
      <c r="ES1142" s="581"/>
      <c r="ET1142" s="581"/>
      <c r="EU1142" s="581"/>
      <c r="EV1142" s="581"/>
      <c r="EW1142" s="581"/>
      <c r="EX1142" s="581"/>
      <c r="EY1142" s="581"/>
      <c r="EZ1142" s="581"/>
      <c r="FA1142" s="581"/>
      <c r="FB1142" s="581"/>
      <c r="FC1142" s="581"/>
      <c r="FD1142" s="581"/>
      <c r="FE1142" s="581"/>
    </row>
    <row r="1143" spans="1:161">
      <c r="A1143" s="581"/>
      <c r="B1143" s="581"/>
      <c r="C1143" s="581"/>
      <c r="D1143" s="581"/>
      <c r="E1143" s="581"/>
      <c r="F1143" s="581"/>
      <c r="G1143" s="581"/>
      <c r="H1143" s="581"/>
      <c r="I1143" s="581"/>
      <c r="J1143" s="581"/>
      <c r="K1143" s="581"/>
      <c r="L1143" s="581"/>
      <c r="M1143" s="581"/>
      <c r="N1143" s="581"/>
      <c r="O1143" s="581"/>
      <c r="P1143" s="581"/>
      <c r="Q1143" s="581"/>
      <c r="R1143" s="581"/>
      <c r="S1143" s="581"/>
      <c r="T1143" s="581"/>
      <c r="U1143" s="581"/>
      <c r="V1143" s="581"/>
      <c r="W1143" s="581"/>
      <c r="X1143" s="581"/>
      <c r="Y1143" s="581"/>
      <c r="Z1143" s="581"/>
      <c r="AA1143" s="581"/>
      <c r="AB1143" s="581"/>
      <c r="AC1143" s="581"/>
      <c r="AD1143" s="581"/>
      <c r="AE1143" s="581"/>
      <c r="AF1143" s="581"/>
      <c r="AG1143" s="581"/>
      <c r="AH1143" s="581"/>
      <c r="AI1143" s="581"/>
      <c r="AJ1143" s="581"/>
      <c r="AK1143" s="581"/>
      <c r="AL1143" s="581"/>
      <c r="AM1143" s="581"/>
      <c r="AN1143" s="581"/>
      <c r="AO1143" s="581"/>
      <c r="AP1143" s="581"/>
      <c r="AQ1143" s="581"/>
      <c r="AR1143" s="581"/>
      <c r="AS1143" s="581"/>
      <c r="AT1143" s="581"/>
      <c r="AU1143" s="581"/>
      <c r="AV1143" s="581"/>
      <c r="AW1143" s="581"/>
      <c r="AX1143" s="581"/>
      <c r="AY1143" s="581"/>
      <c r="AZ1143" s="581"/>
      <c r="BA1143" s="581"/>
      <c r="BB1143" s="581"/>
      <c r="BC1143" s="581"/>
      <c r="BD1143" s="581"/>
      <c r="BE1143" s="581"/>
      <c r="BF1143" s="581"/>
      <c r="BG1143" s="581"/>
      <c r="BH1143" s="581"/>
      <c r="BI1143" s="581"/>
      <c r="BJ1143" s="581"/>
      <c r="BK1143" s="581"/>
      <c r="BL1143" s="581"/>
      <c r="BM1143" s="581"/>
      <c r="BN1143" s="581"/>
      <c r="BO1143" s="581"/>
      <c r="BP1143" s="581"/>
      <c r="BQ1143" s="581"/>
      <c r="BR1143" s="581"/>
      <c r="BS1143" s="581"/>
      <c r="BT1143" s="581"/>
      <c r="BU1143" s="581"/>
      <c r="BV1143" s="581"/>
      <c r="BW1143" s="581"/>
      <c r="BX1143" s="581"/>
      <c r="BY1143" s="581"/>
      <c r="BZ1143" s="581"/>
      <c r="CA1143" s="581"/>
      <c r="CB1143" s="581"/>
      <c r="CC1143" s="581"/>
      <c r="CD1143" s="581"/>
      <c r="CE1143" s="581"/>
      <c r="CF1143" s="581"/>
      <c r="CG1143" s="581"/>
      <c r="CH1143" s="581"/>
      <c r="CI1143" s="581"/>
      <c r="CJ1143" s="581"/>
      <c r="CK1143" s="581"/>
      <c r="CL1143" s="581"/>
      <c r="CM1143" s="581"/>
      <c r="CN1143" s="581"/>
      <c r="CO1143" s="581"/>
      <c r="CP1143" s="581"/>
      <c r="CQ1143" s="581"/>
      <c r="CR1143" s="581"/>
      <c r="CS1143" s="581"/>
      <c r="CT1143" s="581"/>
      <c r="CU1143" s="581"/>
      <c r="CV1143" s="581"/>
      <c r="CW1143" s="581"/>
      <c r="CX1143" s="581"/>
      <c r="CY1143" s="581"/>
      <c r="CZ1143" s="581"/>
      <c r="DA1143" s="581"/>
      <c r="DB1143" s="581"/>
      <c r="DC1143" s="581"/>
      <c r="DD1143" s="581"/>
      <c r="DE1143" s="581"/>
      <c r="DF1143" s="581"/>
      <c r="DG1143" s="581"/>
      <c r="DH1143" s="581"/>
      <c r="DI1143" s="581"/>
      <c r="DJ1143" s="581"/>
      <c r="DK1143" s="581"/>
      <c r="DL1143" s="581"/>
      <c r="DM1143" s="581"/>
      <c r="DN1143" s="581"/>
      <c r="DO1143" s="581"/>
      <c r="DP1143" s="581"/>
      <c r="DQ1143" s="581"/>
      <c r="DR1143" s="581"/>
      <c r="DS1143" s="581"/>
      <c r="DT1143" s="581"/>
      <c r="DU1143" s="581"/>
      <c r="DV1143" s="581"/>
      <c r="DW1143" s="581"/>
      <c r="DX1143" s="581"/>
      <c r="DY1143" s="581"/>
      <c r="DZ1143" s="581"/>
      <c r="EA1143" s="581"/>
      <c r="EB1143" s="581"/>
      <c r="EC1143" s="581"/>
      <c r="ED1143" s="581"/>
      <c r="EE1143" s="581"/>
      <c r="EF1143" s="581"/>
      <c r="EG1143" s="581"/>
      <c r="EH1143" s="581"/>
      <c r="EI1143" s="581"/>
      <c r="EJ1143" s="581"/>
      <c r="EK1143" s="581"/>
      <c r="EL1143" s="581"/>
      <c r="EM1143" s="581"/>
      <c r="EN1143" s="581"/>
      <c r="EO1143" s="581"/>
      <c r="EP1143" s="581"/>
      <c r="EQ1143" s="581"/>
      <c r="ER1143" s="581"/>
      <c r="ES1143" s="581"/>
      <c r="ET1143" s="581"/>
      <c r="EU1143" s="581"/>
      <c r="EV1143" s="581"/>
      <c r="EW1143" s="581"/>
      <c r="EX1143" s="581"/>
      <c r="EY1143" s="581"/>
      <c r="EZ1143" s="581"/>
      <c r="FA1143" s="581"/>
      <c r="FB1143" s="581"/>
      <c r="FC1143" s="581"/>
      <c r="FD1143" s="581"/>
      <c r="FE1143" s="581"/>
    </row>
    <row r="1144" spans="1:161">
      <c r="A1144" s="581"/>
      <c r="B1144" s="581"/>
      <c r="C1144" s="581"/>
      <c r="D1144" s="581"/>
      <c r="E1144" s="581"/>
      <c r="F1144" s="581"/>
      <c r="G1144" s="581"/>
      <c r="H1144" s="581"/>
      <c r="I1144" s="581"/>
      <c r="J1144" s="581"/>
      <c r="K1144" s="581"/>
      <c r="L1144" s="581"/>
      <c r="M1144" s="581"/>
      <c r="N1144" s="581"/>
      <c r="O1144" s="581"/>
      <c r="P1144" s="581"/>
      <c r="Q1144" s="581"/>
      <c r="R1144" s="581"/>
      <c r="S1144" s="581"/>
      <c r="T1144" s="581"/>
      <c r="U1144" s="581"/>
      <c r="V1144" s="581"/>
      <c r="W1144" s="581"/>
      <c r="X1144" s="581"/>
      <c r="Y1144" s="581"/>
      <c r="Z1144" s="581"/>
      <c r="AA1144" s="581"/>
      <c r="AB1144" s="581"/>
      <c r="AC1144" s="581"/>
      <c r="AD1144" s="581"/>
      <c r="AE1144" s="581"/>
      <c r="AF1144" s="581"/>
      <c r="AG1144" s="581"/>
      <c r="AH1144" s="581"/>
      <c r="AI1144" s="581"/>
      <c r="AJ1144" s="581"/>
      <c r="AK1144" s="581"/>
      <c r="AL1144" s="581"/>
      <c r="AM1144" s="581"/>
      <c r="AN1144" s="581"/>
      <c r="AO1144" s="581"/>
      <c r="AP1144" s="581"/>
      <c r="AQ1144" s="581"/>
      <c r="AR1144" s="581"/>
      <c r="AS1144" s="581"/>
      <c r="AT1144" s="581"/>
      <c r="AU1144" s="581"/>
      <c r="AV1144" s="581"/>
      <c r="AW1144" s="581"/>
      <c r="AX1144" s="581"/>
      <c r="AY1144" s="581"/>
      <c r="AZ1144" s="581"/>
      <c r="BA1144" s="581"/>
      <c r="BB1144" s="581"/>
      <c r="BC1144" s="581"/>
      <c r="BD1144" s="581"/>
      <c r="BE1144" s="581"/>
      <c r="BF1144" s="581"/>
      <c r="BG1144" s="581"/>
      <c r="BH1144" s="581"/>
      <c r="BI1144" s="581"/>
      <c r="BJ1144" s="581"/>
      <c r="BK1144" s="581"/>
      <c r="BL1144" s="581"/>
      <c r="BM1144" s="581"/>
      <c r="BN1144" s="581"/>
      <c r="BO1144" s="581"/>
      <c r="BP1144" s="581"/>
      <c r="BQ1144" s="581"/>
      <c r="BR1144" s="581"/>
      <c r="BS1144" s="581"/>
      <c r="BT1144" s="581"/>
      <c r="BU1144" s="581"/>
      <c r="BV1144" s="581"/>
      <c r="BW1144" s="581"/>
      <c r="BX1144" s="581"/>
      <c r="BY1144" s="581"/>
      <c r="BZ1144" s="581"/>
      <c r="CA1144" s="581"/>
      <c r="CB1144" s="581"/>
      <c r="CC1144" s="581"/>
      <c r="CD1144" s="581"/>
      <c r="CE1144" s="581"/>
      <c r="CF1144" s="581"/>
      <c r="CG1144" s="581"/>
      <c r="CH1144" s="581"/>
      <c r="CI1144" s="581"/>
      <c r="CJ1144" s="581"/>
      <c r="CK1144" s="581"/>
      <c r="CL1144" s="581"/>
      <c r="CM1144" s="581"/>
      <c r="CN1144" s="581"/>
      <c r="CO1144" s="581"/>
      <c r="CP1144" s="581"/>
      <c r="CQ1144" s="581"/>
      <c r="CR1144" s="581"/>
      <c r="CS1144" s="581"/>
      <c r="CT1144" s="581"/>
      <c r="CU1144" s="581"/>
      <c r="CV1144" s="581"/>
      <c r="CW1144" s="581"/>
      <c r="CX1144" s="581"/>
      <c r="CY1144" s="581"/>
      <c r="CZ1144" s="581"/>
      <c r="DA1144" s="581"/>
      <c r="DB1144" s="581"/>
      <c r="DC1144" s="581"/>
      <c r="DD1144" s="581"/>
      <c r="DE1144" s="581"/>
      <c r="DF1144" s="581"/>
      <c r="DG1144" s="581"/>
      <c r="DH1144" s="581"/>
      <c r="DI1144" s="581"/>
      <c r="DJ1144" s="581"/>
      <c r="DK1144" s="581"/>
      <c r="DL1144" s="581"/>
      <c r="DM1144" s="581"/>
      <c r="DN1144" s="581"/>
      <c r="DO1144" s="581"/>
      <c r="DP1144" s="581"/>
      <c r="DQ1144" s="581"/>
      <c r="DR1144" s="581"/>
      <c r="DS1144" s="581"/>
      <c r="DT1144" s="581"/>
      <c r="DU1144" s="581"/>
      <c r="DV1144" s="581"/>
      <c r="DW1144" s="581"/>
      <c r="DX1144" s="581"/>
      <c r="DY1144" s="581"/>
      <c r="DZ1144" s="581"/>
      <c r="EA1144" s="581"/>
      <c r="EB1144" s="581"/>
      <c r="EC1144" s="581"/>
      <c r="ED1144" s="581"/>
      <c r="EE1144" s="581"/>
      <c r="EF1144" s="581"/>
      <c r="EG1144" s="581"/>
      <c r="EH1144" s="581"/>
      <c r="EI1144" s="581"/>
      <c r="EJ1144" s="581"/>
      <c r="EK1144" s="581"/>
      <c r="EL1144" s="581"/>
      <c r="EM1144" s="581"/>
      <c r="EN1144" s="581"/>
      <c r="EO1144" s="581"/>
      <c r="EP1144" s="581"/>
      <c r="EQ1144" s="581"/>
      <c r="ER1144" s="581"/>
      <c r="ES1144" s="581"/>
      <c r="ET1144" s="581"/>
      <c r="EU1144" s="581"/>
      <c r="EV1144" s="581"/>
      <c r="EW1144" s="581"/>
      <c r="EX1144" s="581"/>
      <c r="EY1144" s="581"/>
      <c r="EZ1144" s="581"/>
      <c r="FA1144" s="581"/>
      <c r="FB1144" s="581"/>
      <c r="FC1144" s="581"/>
      <c r="FD1144" s="581"/>
      <c r="FE1144" s="581"/>
    </row>
    <row r="1145" spans="1:161">
      <c r="A1145" s="581"/>
      <c r="B1145" s="581"/>
      <c r="C1145" s="581"/>
      <c r="D1145" s="581"/>
      <c r="E1145" s="581"/>
      <c r="F1145" s="581"/>
      <c r="G1145" s="581"/>
      <c r="H1145" s="581"/>
      <c r="I1145" s="581"/>
      <c r="J1145" s="581"/>
      <c r="K1145" s="581"/>
      <c r="L1145" s="581"/>
      <c r="M1145" s="581"/>
      <c r="N1145" s="581"/>
      <c r="O1145" s="581"/>
      <c r="P1145" s="581"/>
      <c r="Q1145" s="581"/>
      <c r="R1145" s="581"/>
      <c r="S1145" s="581"/>
      <c r="T1145" s="581"/>
      <c r="U1145" s="581"/>
      <c r="V1145" s="581"/>
      <c r="W1145" s="581"/>
      <c r="X1145" s="581"/>
      <c r="Y1145" s="581"/>
      <c r="Z1145" s="581"/>
      <c r="AA1145" s="581"/>
      <c r="AB1145" s="581"/>
      <c r="AC1145" s="581"/>
      <c r="AD1145" s="581"/>
      <c r="AE1145" s="581"/>
      <c r="AF1145" s="581"/>
      <c r="AG1145" s="581"/>
      <c r="AH1145" s="581"/>
      <c r="AI1145" s="581"/>
      <c r="AJ1145" s="581"/>
      <c r="AK1145" s="581"/>
      <c r="AL1145" s="581"/>
      <c r="AM1145" s="581"/>
      <c r="AN1145" s="581"/>
      <c r="AO1145" s="581"/>
      <c r="AP1145" s="581"/>
      <c r="AQ1145" s="581"/>
      <c r="AR1145" s="581"/>
      <c r="AS1145" s="581"/>
      <c r="AT1145" s="581"/>
      <c r="AU1145" s="581"/>
      <c r="AV1145" s="581"/>
      <c r="AW1145" s="581"/>
      <c r="AX1145" s="581"/>
      <c r="AY1145" s="581"/>
      <c r="AZ1145" s="581"/>
      <c r="BA1145" s="581"/>
      <c r="BB1145" s="581"/>
      <c r="BC1145" s="581"/>
      <c r="BD1145" s="581"/>
      <c r="BE1145" s="581"/>
      <c r="BF1145" s="581"/>
      <c r="BG1145" s="581"/>
      <c r="BH1145" s="581"/>
      <c r="BI1145" s="581"/>
      <c r="BJ1145" s="581"/>
      <c r="BK1145" s="581"/>
      <c r="BL1145" s="581"/>
      <c r="BM1145" s="581"/>
      <c r="BN1145" s="581"/>
      <c r="BO1145" s="581"/>
      <c r="BP1145" s="581"/>
      <c r="BQ1145" s="581"/>
      <c r="BR1145" s="581"/>
      <c r="BS1145" s="581"/>
      <c r="BT1145" s="581"/>
      <c r="BU1145" s="581"/>
      <c r="BV1145" s="581"/>
      <c r="BW1145" s="581"/>
      <c r="BX1145" s="581"/>
      <c r="BY1145" s="581"/>
      <c r="BZ1145" s="581"/>
      <c r="CA1145" s="581"/>
      <c r="CB1145" s="581"/>
      <c r="CC1145" s="581"/>
      <c r="CD1145" s="581"/>
      <c r="CE1145" s="581"/>
      <c r="CF1145" s="581"/>
      <c r="CG1145" s="581"/>
      <c r="CH1145" s="581"/>
      <c r="CI1145" s="581"/>
      <c r="CJ1145" s="581"/>
      <c r="CK1145" s="581"/>
      <c r="CL1145" s="581"/>
      <c r="CM1145" s="581"/>
      <c r="CN1145" s="581"/>
      <c r="CO1145" s="581"/>
      <c r="CP1145" s="581"/>
      <c r="CQ1145" s="581"/>
      <c r="CR1145" s="581"/>
      <c r="CS1145" s="581"/>
      <c r="CT1145" s="581"/>
      <c r="CU1145" s="581"/>
      <c r="CV1145" s="581"/>
      <c r="CW1145" s="581"/>
      <c r="CX1145" s="581"/>
      <c r="CY1145" s="581"/>
      <c r="CZ1145" s="581"/>
      <c r="DA1145" s="581"/>
      <c r="DB1145" s="581"/>
      <c r="DC1145" s="581"/>
      <c r="DD1145" s="581"/>
      <c r="DE1145" s="581"/>
      <c r="DF1145" s="581"/>
      <c r="DG1145" s="581"/>
      <c r="DH1145" s="581"/>
      <c r="DI1145" s="581"/>
      <c r="DJ1145" s="581"/>
      <c r="DK1145" s="581"/>
      <c r="DL1145" s="581"/>
      <c r="DM1145" s="581"/>
      <c r="DN1145" s="581"/>
      <c r="DO1145" s="581"/>
      <c r="DP1145" s="581"/>
      <c r="DQ1145" s="581"/>
      <c r="DR1145" s="581"/>
      <c r="DS1145" s="581"/>
      <c r="DT1145" s="581"/>
      <c r="DU1145" s="581"/>
      <c r="DV1145" s="581"/>
      <c r="DW1145" s="581"/>
      <c r="DX1145" s="581"/>
      <c r="DY1145" s="581"/>
      <c r="DZ1145" s="581"/>
      <c r="EA1145" s="581"/>
      <c r="EB1145" s="581"/>
      <c r="EC1145" s="581"/>
      <c r="ED1145" s="581"/>
      <c r="EE1145" s="581"/>
      <c r="EF1145" s="581"/>
      <c r="EG1145" s="581"/>
      <c r="EH1145" s="581"/>
      <c r="EI1145" s="581"/>
      <c r="EJ1145" s="581"/>
      <c r="EK1145" s="581"/>
      <c r="EL1145" s="581"/>
      <c r="EM1145" s="581"/>
      <c r="EN1145" s="581"/>
      <c r="EO1145" s="581"/>
      <c r="EP1145" s="581"/>
      <c r="EQ1145" s="581"/>
      <c r="ER1145" s="581"/>
      <c r="ES1145" s="581"/>
      <c r="ET1145" s="581"/>
      <c r="EU1145" s="581"/>
      <c r="EV1145" s="581"/>
      <c r="EW1145" s="581"/>
      <c r="EX1145" s="581"/>
      <c r="EY1145" s="581"/>
      <c r="EZ1145" s="581"/>
      <c r="FA1145" s="581"/>
      <c r="FB1145" s="581"/>
      <c r="FC1145" s="581"/>
      <c r="FD1145" s="581"/>
      <c r="FE1145" s="581"/>
    </row>
    <row r="1146" spans="1:161">
      <c r="A1146" s="581"/>
      <c r="B1146" s="581"/>
      <c r="C1146" s="581"/>
      <c r="D1146" s="581"/>
      <c r="E1146" s="581"/>
      <c r="F1146" s="581"/>
      <c r="G1146" s="581"/>
      <c r="H1146" s="581"/>
      <c r="I1146" s="581"/>
      <c r="J1146" s="581"/>
      <c r="K1146" s="581"/>
      <c r="L1146" s="581"/>
      <c r="M1146" s="581"/>
      <c r="N1146" s="581"/>
      <c r="O1146" s="581"/>
      <c r="P1146" s="581"/>
      <c r="Q1146" s="581"/>
      <c r="R1146" s="581"/>
      <c r="S1146" s="581"/>
      <c r="T1146" s="581"/>
      <c r="U1146" s="581"/>
      <c r="V1146" s="581"/>
      <c r="W1146" s="581"/>
      <c r="X1146" s="581"/>
      <c r="Y1146" s="581"/>
      <c r="Z1146" s="581"/>
      <c r="AA1146" s="581"/>
      <c r="AB1146" s="581"/>
      <c r="AC1146" s="581"/>
      <c r="AD1146" s="581"/>
      <c r="AE1146" s="581"/>
      <c r="AF1146" s="581"/>
      <c r="AG1146" s="581"/>
      <c r="AH1146" s="581"/>
      <c r="AI1146" s="581"/>
      <c r="AJ1146" s="581"/>
      <c r="AK1146" s="581"/>
      <c r="AL1146" s="581"/>
      <c r="AM1146" s="581"/>
      <c r="AN1146" s="581"/>
      <c r="AO1146" s="581"/>
      <c r="AP1146" s="581"/>
      <c r="AQ1146" s="581"/>
      <c r="AR1146" s="581"/>
      <c r="AS1146" s="581"/>
      <c r="AT1146" s="581"/>
      <c r="AU1146" s="581"/>
      <c r="AV1146" s="581"/>
      <c r="AW1146" s="581"/>
      <c r="AX1146" s="581"/>
      <c r="AY1146" s="581"/>
      <c r="AZ1146" s="581"/>
      <c r="BA1146" s="581"/>
      <c r="BB1146" s="581"/>
      <c r="BC1146" s="581"/>
      <c r="BD1146" s="581"/>
      <c r="BE1146" s="581"/>
      <c r="BF1146" s="581"/>
      <c r="BG1146" s="581"/>
      <c r="BH1146" s="581"/>
      <c r="BI1146" s="581"/>
      <c r="BJ1146" s="581"/>
      <c r="BK1146" s="581"/>
      <c r="BL1146" s="581"/>
      <c r="BM1146" s="581"/>
      <c r="BN1146" s="581"/>
      <c r="BO1146" s="581"/>
      <c r="BP1146" s="581"/>
      <c r="BQ1146" s="581"/>
      <c r="BR1146" s="581"/>
      <c r="BS1146" s="581"/>
      <c r="BT1146" s="581"/>
      <c r="BU1146" s="581"/>
      <c r="BV1146" s="581"/>
      <c r="BW1146" s="581"/>
      <c r="BX1146" s="581"/>
      <c r="BY1146" s="581"/>
      <c r="BZ1146" s="581"/>
      <c r="CA1146" s="581"/>
      <c r="CB1146" s="581"/>
      <c r="CC1146" s="581"/>
      <c r="CD1146" s="581"/>
      <c r="CE1146" s="581"/>
      <c r="CF1146" s="581"/>
      <c r="CG1146" s="581"/>
      <c r="CH1146" s="581"/>
      <c r="CI1146" s="581"/>
      <c r="CJ1146" s="581"/>
      <c r="CK1146" s="581"/>
      <c r="CL1146" s="581"/>
      <c r="CM1146" s="581"/>
      <c r="CN1146" s="581"/>
      <c r="CO1146" s="581"/>
      <c r="CP1146" s="581"/>
      <c r="CQ1146" s="581"/>
      <c r="CR1146" s="581"/>
      <c r="CS1146" s="581"/>
      <c r="CT1146" s="581"/>
      <c r="CU1146" s="581"/>
      <c r="CV1146" s="581"/>
      <c r="CW1146" s="581"/>
      <c r="CX1146" s="581"/>
      <c r="CY1146" s="581"/>
      <c r="CZ1146" s="581"/>
      <c r="DA1146" s="581"/>
      <c r="DB1146" s="581"/>
      <c r="DC1146" s="581"/>
      <c r="DD1146" s="581"/>
      <c r="DE1146" s="581"/>
      <c r="DF1146" s="581"/>
      <c r="DG1146" s="581"/>
      <c r="DH1146" s="581"/>
      <c r="DI1146" s="581"/>
      <c r="DJ1146" s="581"/>
      <c r="DK1146" s="581"/>
      <c r="DL1146" s="581"/>
      <c r="DM1146" s="581"/>
      <c r="DN1146" s="581"/>
      <c r="DO1146" s="581"/>
      <c r="DP1146" s="581"/>
      <c r="DQ1146" s="581"/>
      <c r="DR1146" s="581"/>
      <c r="DS1146" s="581"/>
      <c r="DT1146" s="581"/>
      <c r="DU1146" s="581"/>
      <c r="DV1146" s="581"/>
      <c r="DW1146" s="581"/>
      <c r="DX1146" s="581"/>
      <c r="DY1146" s="581"/>
      <c r="DZ1146" s="581"/>
      <c r="EA1146" s="581"/>
      <c r="EB1146" s="581"/>
      <c r="EC1146" s="581"/>
      <c r="ED1146" s="581"/>
      <c r="EE1146" s="581"/>
      <c r="EF1146" s="581"/>
      <c r="EG1146" s="581"/>
      <c r="EH1146" s="581"/>
      <c r="EI1146" s="581"/>
      <c r="EJ1146" s="581"/>
      <c r="EK1146" s="581"/>
      <c r="EL1146" s="581"/>
      <c r="EM1146" s="581"/>
      <c r="EN1146" s="581"/>
      <c r="EO1146" s="581"/>
      <c r="EP1146" s="581"/>
      <c r="EQ1146" s="581"/>
      <c r="ER1146" s="581"/>
      <c r="ES1146" s="581"/>
      <c r="ET1146" s="581"/>
      <c r="EU1146" s="581"/>
      <c r="EV1146" s="581"/>
      <c r="EW1146" s="581"/>
      <c r="EX1146" s="581"/>
      <c r="EY1146" s="581"/>
      <c r="EZ1146" s="581"/>
      <c r="FA1146" s="581"/>
      <c r="FB1146" s="581"/>
      <c r="FC1146" s="581"/>
      <c r="FD1146" s="581"/>
      <c r="FE1146" s="581"/>
    </row>
    <row r="1147" spans="1:161">
      <c r="A1147" s="581"/>
      <c r="B1147" s="581"/>
      <c r="C1147" s="581"/>
      <c r="D1147" s="581"/>
      <c r="E1147" s="581"/>
      <c r="F1147" s="581"/>
      <c r="G1147" s="581"/>
      <c r="H1147" s="581"/>
      <c r="I1147" s="581"/>
      <c r="J1147" s="581"/>
      <c r="K1147" s="581"/>
      <c r="L1147" s="581"/>
      <c r="M1147" s="581"/>
      <c r="N1147" s="581"/>
      <c r="O1147" s="581"/>
      <c r="P1147" s="581"/>
      <c r="Q1147" s="581"/>
      <c r="R1147" s="581"/>
      <c r="S1147" s="581"/>
      <c r="T1147" s="581"/>
      <c r="U1147" s="581"/>
      <c r="V1147" s="581"/>
      <c r="W1147" s="581"/>
      <c r="X1147" s="581"/>
      <c r="Y1147" s="581"/>
      <c r="Z1147" s="581"/>
      <c r="AA1147" s="581"/>
      <c r="AB1147" s="581"/>
      <c r="AC1147" s="581"/>
      <c r="AD1147" s="581"/>
      <c r="AE1147" s="581"/>
      <c r="AF1147" s="581"/>
      <c r="AG1147" s="581"/>
      <c r="AH1147" s="581"/>
      <c r="AI1147" s="581"/>
      <c r="AJ1147" s="581"/>
      <c r="AK1147" s="581"/>
      <c r="AL1147" s="581"/>
      <c r="AM1147" s="581"/>
      <c r="AN1147" s="581"/>
      <c r="AO1147" s="581"/>
      <c r="AP1147" s="581"/>
      <c r="AQ1147" s="581"/>
      <c r="AR1147" s="581"/>
      <c r="AS1147" s="581"/>
      <c r="AT1147" s="581"/>
      <c r="AU1147" s="581"/>
      <c r="AV1147" s="581"/>
      <c r="AW1147" s="581"/>
      <c r="AX1147" s="581"/>
      <c r="AY1147" s="581"/>
      <c r="AZ1147" s="581"/>
      <c r="BA1147" s="581"/>
      <c r="BB1147" s="581"/>
      <c r="BC1147" s="581"/>
      <c r="BD1147" s="581"/>
      <c r="BE1147" s="581"/>
      <c r="BF1147" s="581"/>
      <c r="BG1147" s="581"/>
      <c r="BH1147" s="581"/>
      <c r="BI1147" s="581"/>
      <c r="BJ1147" s="581"/>
      <c r="BK1147" s="581"/>
      <c r="BL1147" s="581"/>
      <c r="BM1147" s="581"/>
      <c r="BN1147" s="581"/>
      <c r="BO1147" s="581"/>
      <c r="BP1147" s="581"/>
      <c r="BQ1147" s="581"/>
      <c r="BR1147" s="581"/>
      <c r="BS1147" s="581"/>
      <c r="BT1147" s="581"/>
      <c r="BU1147" s="581"/>
      <c r="BV1147" s="581"/>
      <c r="BW1147" s="581"/>
      <c r="BX1147" s="581"/>
      <c r="BY1147" s="581"/>
      <c r="BZ1147" s="581"/>
      <c r="CA1147" s="581"/>
      <c r="CB1147" s="581"/>
      <c r="CC1147" s="581"/>
      <c r="CD1147" s="581"/>
      <c r="CE1147" s="581"/>
      <c r="CF1147" s="581"/>
      <c r="CG1147" s="581"/>
      <c r="CH1147" s="581"/>
      <c r="CI1147" s="581"/>
      <c r="CJ1147" s="581"/>
      <c r="CK1147" s="581"/>
      <c r="CL1147" s="581"/>
      <c r="CM1147" s="581"/>
      <c r="CN1147" s="581"/>
      <c r="CO1147" s="581"/>
      <c r="CP1147" s="581"/>
      <c r="CQ1147" s="581"/>
      <c r="CR1147" s="581"/>
      <c r="CS1147" s="581"/>
      <c r="CT1147" s="581"/>
      <c r="CU1147" s="581"/>
      <c r="CV1147" s="581"/>
      <c r="CW1147" s="581"/>
      <c r="CX1147" s="581"/>
      <c r="CY1147" s="581"/>
      <c r="CZ1147" s="581"/>
      <c r="DA1147" s="581"/>
      <c r="DB1147" s="581"/>
      <c r="DC1147" s="581"/>
      <c r="DD1147" s="581"/>
      <c r="DE1147" s="581"/>
      <c r="DF1147" s="581"/>
      <c r="DG1147" s="581"/>
      <c r="DH1147" s="581"/>
      <c r="DI1147" s="581"/>
      <c r="DJ1147" s="581"/>
      <c r="DK1147" s="581"/>
      <c r="DL1147" s="581"/>
      <c r="DM1147" s="581"/>
      <c r="DN1147" s="581"/>
      <c r="DO1147" s="581"/>
      <c r="DP1147" s="581"/>
      <c r="DQ1147" s="581"/>
      <c r="DR1147" s="581"/>
      <c r="DS1147" s="581"/>
      <c r="DT1147" s="581"/>
      <c r="DU1147" s="581"/>
      <c r="DV1147" s="581"/>
      <c r="DW1147" s="581"/>
      <c r="DX1147" s="581"/>
      <c r="DY1147" s="581"/>
      <c r="DZ1147" s="581"/>
      <c r="EA1147" s="581"/>
      <c r="EB1147" s="581"/>
      <c r="EC1147" s="581"/>
      <c r="ED1147" s="581"/>
      <c r="EE1147" s="581"/>
      <c r="EF1147" s="581"/>
      <c r="EG1147" s="581"/>
      <c r="EH1147" s="581"/>
      <c r="EI1147" s="581"/>
      <c r="EJ1147" s="581"/>
      <c r="EK1147" s="581"/>
      <c r="EL1147" s="581"/>
      <c r="EM1147" s="581"/>
      <c r="EN1147" s="581"/>
      <c r="EO1147" s="581"/>
      <c r="EP1147" s="581"/>
      <c r="EQ1147" s="581"/>
      <c r="ER1147" s="581"/>
      <c r="ES1147" s="581"/>
      <c r="ET1147" s="581"/>
      <c r="EU1147" s="581"/>
      <c r="EV1147" s="581"/>
      <c r="EW1147" s="581"/>
      <c r="EX1147" s="581"/>
      <c r="EY1147" s="581"/>
      <c r="EZ1147" s="581"/>
      <c r="FA1147" s="581"/>
      <c r="FB1147" s="581"/>
      <c r="FC1147" s="581"/>
      <c r="FD1147" s="581"/>
      <c r="FE1147" s="581"/>
    </row>
    <row r="1148" spans="1:161">
      <c r="A1148" s="581"/>
      <c r="B1148" s="581"/>
      <c r="C1148" s="581"/>
      <c r="D1148" s="581"/>
      <c r="E1148" s="581"/>
      <c r="F1148" s="581"/>
      <c r="G1148" s="581"/>
      <c r="H1148" s="581"/>
      <c r="I1148" s="581"/>
      <c r="J1148" s="581"/>
      <c r="K1148" s="581"/>
      <c r="L1148" s="581"/>
      <c r="M1148" s="581"/>
      <c r="N1148" s="581"/>
      <c r="O1148" s="581"/>
      <c r="P1148" s="581"/>
      <c r="Q1148" s="581"/>
      <c r="R1148" s="581"/>
      <c r="S1148" s="581"/>
      <c r="T1148" s="581"/>
      <c r="U1148" s="581"/>
      <c r="V1148" s="581"/>
      <c r="W1148" s="581"/>
      <c r="X1148" s="581"/>
      <c r="Y1148" s="581"/>
      <c r="Z1148" s="581"/>
      <c r="AA1148" s="581"/>
      <c r="AB1148" s="581"/>
      <c r="AC1148" s="581"/>
      <c r="AD1148" s="581"/>
      <c r="AE1148" s="581"/>
      <c r="AF1148" s="581"/>
      <c r="AG1148" s="581"/>
      <c r="AH1148" s="581"/>
      <c r="AI1148" s="581"/>
      <c r="AJ1148" s="581"/>
      <c r="AK1148" s="581"/>
      <c r="AL1148" s="581"/>
      <c r="AM1148" s="581"/>
      <c r="AN1148" s="581"/>
      <c r="AO1148" s="581"/>
      <c r="AP1148" s="581"/>
      <c r="AQ1148" s="581"/>
      <c r="AR1148" s="581"/>
      <c r="AS1148" s="581"/>
      <c r="AT1148" s="581"/>
      <c r="AU1148" s="581"/>
      <c r="AV1148" s="581"/>
      <c r="AW1148" s="581"/>
      <c r="AX1148" s="581"/>
      <c r="AY1148" s="581"/>
      <c r="AZ1148" s="581"/>
      <c r="BA1148" s="581"/>
      <c r="BB1148" s="581"/>
      <c r="BC1148" s="581"/>
      <c r="BD1148" s="581"/>
      <c r="BE1148" s="581"/>
      <c r="BF1148" s="581"/>
      <c r="BG1148" s="581"/>
      <c r="BH1148" s="581"/>
      <c r="BI1148" s="581"/>
      <c r="BJ1148" s="581"/>
      <c r="BK1148" s="581"/>
      <c r="BL1148" s="581"/>
      <c r="BM1148" s="581"/>
      <c r="BN1148" s="581"/>
      <c r="BO1148" s="581"/>
      <c r="BP1148" s="581"/>
      <c r="BQ1148" s="581"/>
      <c r="BR1148" s="581"/>
      <c r="BS1148" s="581"/>
      <c r="BT1148" s="581"/>
      <c r="BU1148" s="581"/>
      <c r="BV1148" s="581"/>
      <c r="BW1148" s="581"/>
      <c r="BX1148" s="581"/>
      <c r="BY1148" s="581"/>
      <c r="BZ1148" s="581"/>
      <c r="CA1148" s="581"/>
      <c r="CB1148" s="581"/>
      <c r="CC1148" s="581"/>
      <c r="CD1148" s="581"/>
      <c r="CE1148" s="581"/>
      <c r="CF1148" s="581"/>
      <c r="CG1148" s="581"/>
      <c r="CH1148" s="581"/>
      <c r="CI1148" s="581"/>
      <c r="CJ1148" s="581"/>
      <c r="CK1148" s="581"/>
      <c r="CL1148" s="581"/>
      <c r="CM1148" s="581"/>
      <c r="CN1148" s="581"/>
      <c r="CO1148" s="581"/>
      <c r="CP1148" s="581"/>
      <c r="CQ1148" s="581"/>
      <c r="CR1148" s="581"/>
      <c r="CS1148" s="581"/>
      <c r="CT1148" s="581"/>
      <c r="CU1148" s="581"/>
      <c r="CV1148" s="581"/>
      <c r="CW1148" s="581"/>
      <c r="CX1148" s="581"/>
      <c r="CY1148" s="581"/>
      <c r="CZ1148" s="581"/>
      <c r="DA1148" s="581"/>
      <c r="DB1148" s="581"/>
      <c r="DC1148" s="581"/>
      <c r="DD1148" s="581"/>
      <c r="DE1148" s="581"/>
      <c r="DF1148" s="581"/>
      <c r="DG1148" s="581"/>
      <c r="DH1148" s="581"/>
      <c r="DI1148" s="581"/>
      <c r="DJ1148" s="581"/>
      <c r="DK1148" s="581"/>
      <c r="DL1148" s="581"/>
      <c r="DM1148" s="581"/>
      <c r="DN1148" s="581"/>
      <c r="DO1148" s="581"/>
      <c r="DP1148" s="581"/>
      <c r="DQ1148" s="581"/>
      <c r="DR1148" s="581"/>
      <c r="DS1148" s="581"/>
      <c r="DT1148" s="581"/>
      <c r="DU1148" s="581"/>
      <c r="DV1148" s="581"/>
      <c r="DW1148" s="581"/>
      <c r="DX1148" s="581"/>
      <c r="DY1148" s="581"/>
      <c r="DZ1148" s="581"/>
      <c r="EA1148" s="581"/>
      <c r="EB1148" s="581"/>
      <c r="EC1148" s="581"/>
      <c r="ED1148" s="581"/>
      <c r="EE1148" s="581"/>
      <c r="EF1148" s="581"/>
      <c r="EG1148" s="581"/>
      <c r="EH1148" s="581"/>
      <c r="EI1148" s="581"/>
      <c r="EJ1148" s="581"/>
      <c r="EK1148" s="581"/>
      <c r="EL1148" s="581"/>
      <c r="EM1148" s="581"/>
      <c r="EN1148" s="581"/>
      <c r="EO1148" s="581"/>
      <c r="EP1148" s="581"/>
      <c r="EQ1148" s="581"/>
      <c r="ER1148" s="581"/>
      <c r="ES1148" s="581"/>
      <c r="ET1148" s="581"/>
      <c r="EU1148" s="581"/>
      <c r="EV1148" s="581"/>
      <c r="EW1148" s="581"/>
      <c r="EX1148" s="581"/>
      <c r="EY1148" s="581"/>
      <c r="EZ1148" s="581"/>
      <c r="FA1148" s="581"/>
      <c r="FB1148" s="581"/>
      <c r="FC1148" s="581"/>
      <c r="FD1148" s="581"/>
      <c r="FE1148" s="581"/>
    </row>
    <row r="1149" spans="1:161">
      <c r="A1149" s="581"/>
      <c r="B1149" s="581"/>
      <c r="C1149" s="581"/>
      <c r="D1149" s="581"/>
      <c r="E1149" s="581"/>
      <c r="F1149" s="581"/>
      <c r="G1149" s="581"/>
      <c r="H1149" s="581"/>
      <c r="I1149" s="581"/>
      <c r="J1149" s="581"/>
      <c r="K1149" s="581"/>
      <c r="L1149" s="581"/>
      <c r="M1149" s="581"/>
      <c r="N1149" s="581"/>
      <c r="O1149" s="581"/>
      <c r="P1149" s="581"/>
      <c r="Q1149" s="581"/>
      <c r="R1149" s="581"/>
      <c r="S1149" s="581"/>
      <c r="T1149" s="581"/>
      <c r="U1149" s="581"/>
      <c r="V1149" s="581"/>
      <c r="W1149" s="581"/>
      <c r="X1149" s="581"/>
      <c r="Y1149" s="581"/>
      <c r="Z1149" s="581"/>
      <c r="AA1149" s="581"/>
      <c r="AB1149" s="581"/>
      <c r="AC1149" s="581"/>
      <c r="AD1149" s="581"/>
      <c r="AE1149" s="581"/>
      <c r="AF1149" s="581"/>
      <c r="AG1149" s="581"/>
      <c r="AH1149" s="581"/>
      <c r="AI1149" s="581"/>
      <c r="AJ1149" s="581"/>
      <c r="AK1149" s="581"/>
      <c r="AL1149" s="581"/>
      <c r="AM1149" s="581"/>
      <c r="AN1149" s="581"/>
      <c r="AO1149" s="581"/>
      <c r="AP1149" s="581"/>
      <c r="AQ1149" s="581"/>
      <c r="AR1149" s="581"/>
      <c r="AS1149" s="581"/>
      <c r="AT1149" s="581"/>
      <c r="AU1149" s="581"/>
      <c r="AV1149" s="581"/>
      <c r="AW1149" s="581"/>
      <c r="AX1149" s="581"/>
      <c r="AY1149" s="581"/>
      <c r="AZ1149" s="581"/>
      <c r="BA1149" s="581"/>
      <c r="BB1149" s="581"/>
      <c r="BC1149" s="581"/>
      <c r="BD1149" s="581"/>
      <c r="BE1149" s="581"/>
      <c r="BF1149" s="581"/>
      <c r="BG1149" s="581"/>
      <c r="BH1149" s="581"/>
      <c r="BI1149" s="581"/>
      <c r="BJ1149" s="581"/>
      <c r="BK1149" s="581"/>
      <c r="BL1149" s="581"/>
      <c r="BM1149" s="581"/>
      <c r="BN1149" s="581"/>
      <c r="BO1149" s="581"/>
      <c r="BP1149" s="581"/>
      <c r="BQ1149" s="581"/>
      <c r="BR1149" s="581"/>
      <c r="BS1149" s="581"/>
      <c r="BT1149" s="581"/>
      <c r="BU1149" s="581"/>
      <c r="BV1149" s="581"/>
      <c r="BW1149" s="581"/>
      <c r="BX1149" s="581"/>
      <c r="BY1149" s="581"/>
      <c r="BZ1149" s="581"/>
      <c r="CA1149" s="581"/>
      <c r="CB1149" s="581"/>
      <c r="CC1149" s="581"/>
      <c r="CD1149" s="581"/>
      <c r="CE1149" s="581"/>
      <c r="CF1149" s="581"/>
      <c r="CG1149" s="581"/>
      <c r="CH1149" s="581"/>
      <c r="CI1149" s="581"/>
      <c r="CJ1149" s="581"/>
      <c r="CK1149" s="581"/>
      <c r="CL1149" s="581"/>
      <c r="CM1149" s="581"/>
      <c r="CN1149" s="581"/>
      <c r="CO1149" s="581"/>
      <c r="CP1149" s="581"/>
      <c r="CQ1149" s="581"/>
      <c r="CR1149" s="581"/>
      <c r="CS1149" s="581"/>
      <c r="CT1149" s="581"/>
      <c r="CU1149" s="581"/>
      <c r="CV1149" s="581"/>
      <c r="CW1149" s="581"/>
      <c r="CX1149" s="581"/>
      <c r="CY1149" s="581"/>
      <c r="CZ1149" s="581"/>
      <c r="DA1149" s="581"/>
      <c r="DB1149" s="581"/>
      <c r="DC1149" s="581"/>
      <c r="DD1149" s="581"/>
      <c r="DE1149" s="581"/>
      <c r="DF1149" s="581"/>
      <c r="DG1149" s="581"/>
      <c r="DH1149" s="581"/>
      <c r="DI1149" s="581"/>
      <c r="DJ1149" s="581"/>
      <c r="DK1149" s="581"/>
      <c r="DL1149" s="581"/>
      <c r="DM1149" s="581"/>
      <c r="DN1149" s="581"/>
      <c r="DO1149" s="581"/>
      <c r="DP1149" s="581"/>
      <c r="DQ1149" s="581"/>
      <c r="DR1149" s="581"/>
      <c r="DS1149" s="581"/>
      <c r="DT1149" s="581"/>
      <c r="DU1149" s="581"/>
      <c r="DV1149" s="581"/>
      <c r="DW1149" s="581"/>
      <c r="DX1149" s="581"/>
      <c r="DY1149" s="581"/>
      <c r="DZ1149" s="581"/>
      <c r="EA1149" s="581"/>
      <c r="EB1149" s="581"/>
      <c r="EC1149" s="581"/>
      <c r="ED1149" s="581"/>
      <c r="EE1149" s="581"/>
      <c r="EF1149" s="581"/>
      <c r="EG1149" s="581"/>
      <c r="EH1149" s="581"/>
      <c r="EI1149" s="581"/>
      <c r="EJ1149" s="581"/>
      <c r="EK1149" s="581"/>
      <c r="EL1149" s="581"/>
      <c r="EM1149" s="581"/>
      <c r="EN1149" s="581"/>
      <c r="EO1149" s="581"/>
      <c r="EP1149" s="581"/>
      <c r="EQ1149" s="581"/>
      <c r="ER1149" s="581"/>
      <c r="ES1149" s="581"/>
      <c r="ET1149" s="581"/>
      <c r="EU1149" s="581"/>
      <c r="EV1149" s="581"/>
      <c r="EW1149" s="581"/>
      <c r="EX1149" s="581"/>
      <c r="EY1149" s="581"/>
      <c r="EZ1149" s="581"/>
      <c r="FA1149" s="581"/>
      <c r="FB1149" s="581"/>
      <c r="FC1149" s="581"/>
      <c r="FD1149" s="581"/>
      <c r="FE1149" s="581"/>
    </row>
    <row r="1150" spans="1:161">
      <c r="A1150" s="581"/>
      <c r="B1150" s="581"/>
      <c r="C1150" s="581"/>
      <c r="D1150" s="581"/>
      <c r="E1150" s="581"/>
      <c r="F1150" s="581"/>
      <c r="G1150" s="581"/>
      <c r="H1150" s="581"/>
      <c r="I1150" s="581"/>
      <c r="J1150" s="581"/>
      <c r="K1150" s="581"/>
      <c r="L1150" s="581"/>
      <c r="M1150" s="581"/>
      <c r="N1150" s="581"/>
      <c r="O1150" s="581"/>
      <c r="P1150" s="581"/>
      <c r="Q1150" s="581"/>
      <c r="R1150" s="581"/>
      <c r="S1150" s="581"/>
      <c r="T1150" s="581"/>
      <c r="U1150" s="581"/>
      <c r="V1150" s="581"/>
      <c r="W1150" s="581"/>
      <c r="X1150" s="581"/>
      <c r="Y1150" s="581"/>
      <c r="Z1150" s="581"/>
      <c r="AA1150" s="581"/>
      <c r="AB1150" s="581"/>
      <c r="AC1150" s="581"/>
      <c r="AD1150" s="581"/>
      <c r="AE1150" s="581"/>
      <c r="AF1150" s="581"/>
      <c r="AG1150" s="581"/>
      <c r="AH1150" s="581"/>
      <c r="AI1150" s="581"/>
      <c r="AJ1150" s="581"/>
      <c r="AK1150" s="581"/>
      <c r="AL1150" s="581"/>
      <c r="AM1150" s="581"/>
      <c r="AN1150" s="581"/>
      <c r="AO1150" s="581"/>
      <c r="AP1150" s="581"/>
      <c r="AQ1150" s="581"/>
      <c r="AR1150" s="581"/>
      <c r="AS1150" s="581"/>
      <c r="AT1150" s="581"/>
      <c r="AU1150" s="581"/>
      <c r="AV1150" s="581"/>
      <c r="AW1150" s="581"/>
      <c r="AX1150" s="581"/>
      <c r="AY1150" s="581"/>
      <c r="AZ1150" s="581"/>
      <c r="BA1150" s="581"/>
      <c r="BB1150" s="581"/>
      <c r="BC1150" s="581"/>
      <c r="BD1150" s="581"/>
      <c r="BE1150" s="581"/>
      <c r="BF1150" s="581"/>
      <c r="BG1150" s="581"/>
      <c r="BH1150" s="581"/>
      <c r="BI1150" s="581"/>
      <c r="BJ1150" s="581"/>
      <c r="BK1150" s="581"/>
      <c r="BL1150" s="581"/>
      <c r="BM1150" s="581"/>
      <c r="BN1150" s="581"/>
      <c r="BO1150" s="581"/>
      <c r="BP1150" s="581"/>
      <c r="BQ1150" s="581"/>
      <c r="BR1150" s="581"/>
      <c r="BS1150" s="581"/>
      <c r="BT1150" s="581"/>
      <c r="BU1150" s="581"/>
      <c r="BV1150" s="581"/>
      <c r="BW1150" s="581"/>
      <c r="BX1150" s="581"/>
      <c r="BY1150" s="581"/>
      <c r="BZ1150" s="581"/>
      <c r="CA1150" s="581"/>
      <c r="CB1150" s="581"/>
      <c r="CC1150" s="581"/>
      <c r="CD1150" s="581"/>
      <c r="CE1150" s="581"/>
      <c r="CF1150" s="581"/>
      <c r="CG1150" s="581"/>
      <c r="CH1150" s="581"/>
      <c r="CI1150" s="581"/>
      <c r="CJ1150" s="581"/>
      <c r="CK1150" s="581"/>
      <c r="CL1150" s="581"/>
      <c r="CM1150" s="581"/>
      <c r="CN1150" s="581"/>
      <c r="CO1150" s="581"/>
      <c r="CP1150" s="581"/>
      <c r="CQ1150" s="581"/>
      <c r="CR1150" s="581"/>
      <c r="CS1150" s="581"/>
      <c r="CT1150" s="581"/>
      <c r="CU1150" s="581"/>
      <c r="CV1150" s="581"/>
      <c r="CW1150" s="581"/>
      <c r="CX1150" s="581"/>
      <c r="CY1150" s="581"/>
      <c r="CZ1150" s="581"/>
      <c r="DA1150" s="581"/>
      <c r="DB1150" s="581"/>
      <c r="DC1150" s="581"/>
      <c r="DD1150" s="581"/>
      <c r="DE1150" s="581"/>
      <c r="DF1150" s="581"/>
      <c r="DG1150" s="581"/>
      <c r="DH1150" s="581"/>
      <c r="DI1150" s="581"/>
      <c r="DJ1150" s="581"/>
      <c r="DK1150" s="581"/>
      <c r="DL1150" s="581"/>
      <c r="DM1150" s="581"/>
      <c r="DN1150" s="581"/>
      <c r="DO1150" s="581"/>
      <c r="DP1150" s="581"/>
      <c r="DQ1150" s="581"/>
      <c r="DR1150" s="581"/>
      <c r="DS1150" s="581"/>
      <c r="DT1150" s="581"/>
      <c r="DU1150" s="581"/>
      <c r="DV1150" s="581"/>
      <c r="DW1150" s="581"/>
      <c r="DX1150" s="581"/>
      <c r="DY1150" s="581"/>
      <c r="DZ1150" s="581"/>
      <c r="EA1150" s="581"/>
      <c r="EB1150" s="581"/>
      <c r="EC1150" s="581"/>
      <c r="ED1150" s="581"/>
      <c r="EE1150" s="581"/>
      <c r="EF1150" s="581"/>
      <c r="EG1150" s="581"/>
      <c r="EH1150" s="581"/>
      <c r="EI1150" s="581"/>
      <c r="EJ1150" s="581"/>
      <c r="EK1150" s="581"/>
      <c r="EL1150" s="581"/>
      <c r="EM1150" s="581"/>
      <c r="EN1150" s="581"/>
      <c r="EO1150" s="581"/>
      <c r="EP1150" s="581"/>
      <c r="EQ1150" s="581"/>
      <c r="ER1150" s="581"/>
      <c r="ES1150" s="581"/>
      <c r="ET1150" s="581"/>
      <c r="EU1150" s="581"/>
      <c r="EV1150" s="581"/>
      <c r="EW1150" s="581"/>
      <c r="EX1150" s="581"/>
      <c r="EY1150" s="581"/>
      <c r="EZ1150" s="581"/>
      <c r="FA1150" s="581"/>
      <c r="FB1150" s="581"/>
      <c r="FC1150" s="581"/>
      <c r="FD1150" s="581"/>
      <c r="FE1150" s="581"/>
    </row>
    <row r="1151" spans="1:161">
      <c r="A1151" s="581"/>
      <c r="B1151" s="581"/>
      <c r="C1151" s="581"/>
      <c r="D1151" s="581"/>
      <c r="E1151" s="581"/>
      <c r="F1151" s="581"/>
      <c r="G1151" s="581"/>
      <c r="H1151" s="581"/>
      <c r="I1151" s="581"/>
      <c r="J1151" s="581"/>
      <c r="K1151" s="581"/>
      <c r="L1151" s="581"/>
      <c r="M1151" s="581"/>
      <c r="N1151" s="581"/>
      <c r="O1151" s="581"/>
      <c r="P1151" s="581"/>
      <c r="Q1151" s="581"/>
      <c r="R1151" s="581"/>
      <c r="S1151" s="581"/>
      <c r="T1151" s="581"/>
      <c r="U1151" s="581"/>
      <c r="V1151" s="581"/>
      <c r="W1151" s="581"/>
      <c r="X1151" s="581"/>
      <c r="Y1151" s="581"/>
      <c r="Z1151" s="581"/>
      <c r="AA1151" s="581"/>
      <c r="AB1151" s="581"/>
      <c r="AC1151" s="581"/>
      <c r="AD1151" s="581"/>
      <c r="AE1151" s="581"/>
      <c r="AF1151" s="581"/>
      <c r="AG1151" s="581"/>
      <c r="AH1151" s="581"/>
      <c r="AI1151" s="581"/>
      <c r="AJ1151" s="581"/>
      <c r="AK1151" s="581"/>
      <c r="AL1151" s="581"/>
      <c r="AM1151" s="581"/>
      <c r="AN1151" s="581"/>
      <c r="AO1151" s="581"/>
      <c r="AP1151" s="581"/>
      <c r="AQ1151" s="581"/>
      <c r="AR1151" s="581"/>
      <c r="AS1151" s="581"/>
      <c r="AT1151" s="581"/>
      <c r="AU1151" s="581"/>
      <c r="AV1151" s="581"/>
      <c r="AW1151" s="581"/>
      <c r="AX1151" s="581"/>
      <c r="AY1151" s="581"/>
      <c r="AZ1151" s="581"/>
      <c r="BA1151" s="581"/>
      <c r="BB1151" s="581"/>
      <c r="BC1151" s="581"/>
      <c r="BD1151" s="581"/>
      <c r="BE1151" s="581"/>
      <c r="BF1151" s="581"/>
      <c r="BG1151" s="581"/>
      <c r="BH1151" s="581"/>
      <c r="BI1151" s="581"/>
      <c r="BJ1151" s="581"/>
      <c r="BK1151" s="581"/>
      <c r="BL1151" s="581"/>
      <c r="BM1151" s="581"/>
      <c r="BN1151" s="581"/>
      <c r="BO1151" s="581"/>
      <c r="BP1151" s="581"/>
      <c r="BQ1151" s="581"/>
      <c r="BR1151" s="581"/>
      <c r="BS1151" s="581"/>
      <c r="BT1151" s="581"/>
      <c r="BU1151" s="581"/>
      <c r="BV1151" s="581"/>
      <c r="BW1151" s="581"/>
      <c r="BX1151" s="581"/>
      <c r="BY1151" s="581"/>
      <c r="BZ1151" s="581"/>
      <c r="CA1151" s="581"/>
      <c r="CB1151" s="581"/>
      <c r="CC1151" s="581"/>
      <c r="CD1151" s="581"/>
      <c r="CE1151" s="581"/>
      <c r="CF1151" s="581"/>
      <c r="CG1151" s="581"/>
      <c r="CH1151" s="581"/>
      <c r="CI1151" s="581"/>
      <c r="CJ1151" s="581"/>
      <c r="CK1151" s="581"/>
      <c r="CL1151" s="581"/>
      <c r="CM1151" s="581"/>
      <c r="CN1151" s="581"/>
      <c r="CO1151" s="581"/>
      <c r="CP1151" s="581"/>
      <c r="CQ1151" s="581"/>
      <c r="CR1151" s="581"/>
      <c r="CS1151" s="581"/>
      <c r="CT1151" s="581"/>
      <c r="CU1151" s="581"/>
      <c r="CV1151" s="581"/>
      <c r="CW1151" s="581"/>
      <c r="CX1151" s="581"/>
      <c r="CY1151" s="581"/>
      <c r="CZ1151" s="581"/>
      <c r="DA1151" s="581"/>
      <c r="DB1151" s="581"/>
      <c r="DC1151" s="581"/>
      <c r="DD1151" s="581"/>
      <c r="DE1151" s="581"/>
      <c r="DF1151" s="581"/>
      <c r="DG1151" s="581"/>
      <c r="DH1151" s="581"/>
      <c r="DI1151" s="581"/>
      <c r="DJ1151" s="581"/>
      <c r="DK1151" s="581"/>
      <c r="DL1151" s="581"/>
      <c r="DM1151" s="581"/>
      <c r="DN1151" s="581"/>
      <c r="DO1151" s="581"/>
      <c r="DP1151" s="581"/>
      <c r="DQ1151" s="581"/>
      <c r="DR1151" s="581"/>
      <c r="DS1151" s="581"/>
      <c r="DT1151" s="581"/>
      <c r="DU1151" s="581"/>
      <c r="DV1151" s="581"/>
      <c r="DW1151" s="581"/>
      <c r="DX1151" s="581"/>
      <c r="DY1151" s="581"/>
      <c r="DZ1151" s="581"/>
      <c r="EA1151" s="581"/>
      <c r="EB1151" s="581"/>
      <c r="EC1151" s="581"/>
      <c r="ED1151" s="581"/>
      <c r="EE1151" s="581"/>
      <c r="EF1151" s="581"/>
      <c r="EG1151" s="581"/>
      <c r="EH1151" s="581"/>
      <c r="EI1151" s="581"/>
      <c r="EJ1151" s="581"/>
      <c r="EK1151" s="581"/>
      <c r="EL1151" s="581"/>
      <c r="EM1151" s="581"/>
      <c r="EN1151" s="581"/>
      <c r="EO1151" s="581"/>
      <c r="EP1151" s="581"/>
      <c r="EQ1151" s="581"/>
      <c r="ER1151" s="581"/>
      <c r="ES1151" s="581"/>
      <c r="ET1151" s="581"/>
      <c r="EU1151" s="581"/>
      <c r="EV1151" s="581"/>
      <c r="EW1151" s="581"/>
      <c r="EX1151" s="581"/>
      <c r="EY1151" s="581"/>
      <c r="EZ1151" s="581"/>
      <c r="FA1151" s="581"/>
      <c r="FB1151" s="581"/>
      <c r="FC1151" s="581"/>
      <c r="FD1151" s="581"/>
      <c r="FE1151" s="581"/>
    </row>
    <row r="1152" spans="1:161">
      <c r="A1152" s="581"/>
      <c r="B1152" s="581"/>
      <c r="C1152" s="581"/>
      <c r="D1152" s="581"/>
      <c r="E1152" s="581"/>
      <c r="F1152" s="581"/>
      <c r="G1152" s="581"/>
      <c r="H1152" s="581"/>
      <c r="I1152" s="581"/>
      <c r="J1152" s="581"/>
      <c r="K1152" s="581"/>
      <c r="L1152" s="581"/>
      <c r="M1152" s="581"/>
      <c r="N1152" s="581"/>
      <c r="O1152" s="581"/>
      <c r="P1152" s="581"/>
      <c r="Q1152" s="581"/>
      <c r="R1152" s="581"/>
      <c r="S1152" s="581"/>
      <c r="T1152" s="581"/>
      <c r="U1152" s="581"/>
      <c r="V1152" s="581"/>
      <c r="W1152" s="581"/>
      <c r="X1152" s="581"/>
      <c r="Y1152" s="581"/>
      <c r="Z1152" s="581"/>
      <c r="AA1152" s="581"/>
      <c r="AB1152" s="581"/>
      <c r="AC1152" s="581"/>
      <c r="AD1152" s="581"/>
      <c r="AE1152" s="581"/>
      <c r="AF1152" s="581"/>
      <c r="AG1152" s="581"/>
      <c r="AH1152" s="581"/>
      <c r="AI1152" s="581"/>
      <c r="AJ1152" s="581"/>
      <c r="AK1152" s="581"/>
      <c r="AL1152" s="581"/>
      <c r="AM1152" s="581"/>
      <c r="AN1152" s="581"/>
      <c r="AO1152" s="581"/>
      <c r="AP1152" s="581"/>
      <c r="AQ1152" s="581"/>
      <c r="AR1152" s="581"/>
      <c r="AS1152" s="581"/>
      <c r="AT1152" s="581"/>
      <c r="AU1152" s="581"/>
      <c r="AV1152" s="581"/>
      <c r="AW1152" s="581"/>
      <c r="AX1152" s="581"/>
      <c r="AY1152" s="581"/>
      <c r="AZ1152" s="581"/>
      <c r="BA1152" s="581"/>
      <c r="BB1152" s="581"/>
      <c r="BC1152" s="581"/>
      <c r="BD1152" s="581"/>
      <c r="BE1152" s="581"/>
      <c r="BF1152" s="581"/>
      <c r="BG1152" s="581"/>
      <c r="BH1152" s="581"/>
      <c r="BI1152" s="581"/>
      <c r="BJ1152" s="581"/>
      <c r="BK1152" s="581"/>
      <c r="BL1152" s="581"/>
      <c r="BM1152" s="581"/>
      <c r="BN1152" s="581"/>
      <c r="BO1152" s="581"/>
      <c r="BP1152" s="581"/>
      <c r="BQ1152" s="581"/>
      <c r="BR1152" s="581"/>
      <c r="BS1152" s="581"/>
      <c r="BT1152" s="581"/>
      <c r="BU1152" s="581"/>
      <c r="BV1152" s="581"/>
      <c r="BW1152" s="581"/>
      <c r="BX1152" s="581"/>
      <c r="BY1152" s="581"/>
      <c r="BZ1152" s="581"/>
      <c r="CA1152" s="581"/>
      <c r="CB1152" s="581"/>
      <c r="CC1152" s="581"/>
      <c r="CD1152" s="581"/>
      <c r="CE1152" s="581"/>
      <c r="CF1152" s="581"/>
      <c r="CG1152" s="581"/>
      <c r="CH1152" s="581"/>
      <c r="CI1152" s="581"/>
      <c r="CJ1152" s="581"/>
      <c r="CK1152" s="581"/>
      <c r="CL1152" s="581"/>
      <c r="CM1152" s="581"/>
      <c r="CN1152" s="581"/>
      <c r="CO1152" s="581"/>
      <c r="CP1152" s="581"/>
      <c r="CQ1152" s="581"/>
      <c r="CR1152" s="581"/>
      <c r="CS1152" s="581"/>
      <c r="CT1152" s="581"/>
      <c r="CU1152" s="581"/>
      <c r="CV1152" s="581"/>
      <c r="CW1152" s="581"/>
      <c r="CX1152" s="581"/>
      <c r="CY1152" s="581"/>
      <c r="CZ1152" s="581"/>
      <c r="DA1152" s="581"/>
      <c r="DB1152" s="581"/>
      <c r="DC1152" s="581"/>
      <c r="DD1152" s="581"/>
      <c r="DE1152" s="581"/>
      <c r="DF1152" s="581"/>
      <c r="DG1152" s="581"/>
      <c r="DH1152" s="581"/>
      <c r="DI1152" s="581"/>
      <c r="DJ1152" s="581"/>
      <c r="DK1152" s="581"/>
      <c r="DL1152" s="581"/>
      <c r="DM1152" s="581"/>
      <c r="DN1152" s="581"/>
      <c r="DO1152" s="581"/>
      <c r="DP1152" s="581"/>
      <c r="DQ1152" s="581"/>
      <c r="DR1152" s="581"/>
      <c r="DS1152" s="581"/>
      <c r="DT1152" s="581"/>
      <c r="DU1152" s="581"/>
      <c r="DV1152" s="581"/>
      <c r="DW1152" s="581"/>
      <c r="DX1152" s="581"/>
      <c r="DY1152" s="581"/>
      <c r="DZ1152" s="581"/>
      <c r="EA1152" s="581"/>
      <c r="EB1152" s="581"/>
      <c r="EC1152" s="581"/>
      <c r="ED1152" s="581"/>
      <c r="EE1152" s="581"/>
      <c r="EF1152" s="581"/>
      <c r="EG1152" s="581"/>
      <c r="EH1152" s="581"/>
      <c r="EI1152" s="581"/>
      <c r="EJ1152" s="581"/>
      <c r="EK1152" s="581"/>
      <c r="EL1152" s="581"/>
      <c r="EM1152" s="581"/>
      <c r="EN1152" s="581"/>
      <c r="EO1152" s="581"/>
      <c r="EP1152" s="581"/>
      <c r="EQ1152" s="581"/>
      <c r="ER1152" s="581"/>
      <c r="ES1152" s="581"/>
      <c r="ET1152" s="581"/>
      <c r="EU1152" s="581"/>
      <c r="EV1152" s="581"/>
      <c r="EW1152" s="581"/>
      <c r="EX1152" s="581"/>
      <c r="EY1152" s="581"/>
      <c r="EZ1152" s="581"/>
      <c r="FA1152" s="581"/>
      <c r="FB1152" s="581"/>
      <c r="FC1152" s="581"/>
      <c r="FD1152" s="581"/>
      <c r="FE1152" s="581"/>
    </row>
    <row r="1153" spans="1:161">
      <c r="A1153" s="581"/>
      <c r="B1153" s="581"/>
      <c r="C1153" s="581"/>
      <c r="D1153" s="581"/>
      <c r="E1153" s="581"/>
      <c r="F1153" s="581"/>
      <c r="G1153" s="581"/>
      <c r="H1153" s="581"/>
      <c r="I1153" s="581"/>
      <c r="J1153" s="581"/>
      <c r="K1153" s="581"/>
      <c r="L1153" s="581"/>
      <c r="M1153" s="581"/>
      <c r="N1153" s="581"/>
      <c r="O1153" s="581"/>
      <c r="P1153" s="581"/>
      <c r="Q1153" s="581"/>
      <c r="R1153" s="581"/>
      <c r="S1153" s="581"/>
      <c r="T1153" s="581"/>
      <c r="U1153" s="581"/>
      <c r="V1153" s="581"/>
      <c r="W1153" s="581"/>
      <c r="X1153" s="581"/>
      <c r="Y1153" s="581"/>
      <c r="Z1153" s="581"/>
      <c r="AA1153" s="581"/>
      <c r="AB1153" s="581"/>
      <c r="AC1153" s="581"/>
      <c r="AD1153" s="581"/>
      <c r="AE1153" s="581"/>
      <c r="AF1153" s="581"/>
      <c r="AG1153" s="581"/>
      <c r="AH1153" s="581"/>
      <c r="AI1153" s="581"/>
      <c r="AJ1153" s="581"/>
      <c r="AK1153" s="581"/>
      <c r="AL1153" s="581"/>
      <c r="AM1153" s="581"/>
      <c r="AN1153" s="581"/>
      <c r="AO1153" s="581"/>
      <c r="AP1153" s="581"/>
      <c r="AQ1153" s="581"/>
      <c r="AR1153" s="581"/>
      <c r="AS1153" s="581"/>
      <c r="AT1153" s="581"/>
      <c r="AU1153" s="581"/>
      <c r="AV1153" s="581"/>
      <c r="AW1153" s="581"/>
      <c r="AX1153" s="581"/>
      <c r="AY1153" s="581"/>
      <c r="AZ1153" s="581"/>
      <c r="BA1153" s="581"/>
      <c r="BB1153" s="581"/>
      <c r="BC1153" s="581"/>
      <c r="BD1153" s="581"/>
      <c r="BE1153" s="581"/>
      <c r="BF1153" s="581"/>
      <c r="BG1153" s="581"/>
      <c r="BH1153" s="581"/>
      <c r="BI1153" s="581"/>
      <c r="BJ1153" s="581"/>
      <c r="BK1153" s="581"/>
      <c r="BL1153" s="581"/>
      <c r="BM1153" s="581"/>
      <c r="BN1153" s="581"/>
      <c r="BO1153" s="581"/>
      <c r="BP1153" s="581"/>
      <c r="BQ1153" s="581"/>
      <c r="BR1153" s="581"/>
      <c r="BS1153" s="581"/>
      <c r="BT1153" s="581"/>
      <c r="BU1153" s="581"/>
      <c r="BV1153" s="581"/>
      <c r="BW1153" s="581"/>
      <c r="BX1153" s="581"/>
      <c r="BY1153" s="581"/>
      <c r="BZ1153" s="581"/>
      <c r="CA1153" s="581"/>
      <c r="CB1153" s="581"/>
      <c r="CC1153" s="581"/>
      <c r="CD1153" s="581"/>
      <c r="CE1153" s="581"/>
      <c r="CF1153" s="581"/>
      <c r="CG1153" s="581"/>
      <c r="CH1153" s="581"/>
      <c r="CI1153" s="581"/>
      <c r="CJ1153" s="581"/>
      <c r="CK1153" s="581"/>
      <c r="CL1153" s="581"/>
      <c r="CM1153" s="581"/>
      <c r="CN1153" s="581"/>
      <c r="CO1153" s="581"/>
      <c r="CP1153" s="581"/>
      <c r="CQ1153" s="581"/>
      <c r="CR1153" s="581"/>
      <c r="CS1153" s="581"/>
      <c r="CT1153" s="581"/>
      <c r="CU1153" s="581"/>
      <c r="CV1153" s="581"/>
      <c r="CW1153" s="581"/>
      <c r="CX1153" s="581"/>
      <c r="CY1153" s="581"/>
      <c r="CZ1153" s="581"/>
      <c r="DA1153" s="581"/>
      <c r="DB1153" s="581"/>
      <c r="DC1153" s="581"/>
      <c r="DD1153" s="581"/>
      <c r="DE1153" s="581"/>
      <c r="DF1153" s="581"/>
      <c r="DG1153" s="581"/>
      <c r="DH1153" s="581"/>
      <c r="DI1153" s="581"/>
      <c r="DJ1153" s="581"/>
      <c r="DK1153" s="581"/>
      <c r="DL1153" s="581"/>
      <c r="DM1153" s="581"/>
      <c r="DN1153" s="581"/>
      <c r="DO1153" s="581"/>
      <c r="DP1153" s="581"/>
      <c r="DQ1153" s="581"/>
      <c r="DR1153" s="581"/>
      <c r="DS1153" s="581"/>
      <c r="DT1153" s="581"/>
      <c r="DU1153" s="581"/>
      <c r="DV1153" s="581"/>
      <c r="DW1153" s="581"/>
      <c r="DX1153" s="581"/>
      <c r="DY1153" s="581"/>
      <c r="DZ1153" s="581"/>
      <c r="EA1153" s="581"/>
      <c r="EB1153" s="581"/>
      <c r="EC1153" s="581"/>
      <c r="ED1153" s="581"/>
      <c r="EE1153" s="581"/>
      <c r="EF1153" s="581"/>
      <c r="EG1153" s="581"/>
      <c r="EH1153" s="581"/>
      <c r="EI1153" s="581"/>
      <c r="EJ1153" s="581"/>
      <c r="EK1153" s="581"/>
      <c r="EL1153" s="581"/>
      <c r="EM1153" s="581"/>
      <c r="EN1153" s="581"/>
      <c r="EO1153" s="581"/>
      <c r="EP1153" s="581"/>
      <c r="EQ1153" s="581"/>
      <c r="ER1153" s="581"/>
      <c r="ES1153" s="581"/>
      <c r="ET1153" s="581"/>
      <c r="EU1153" s="581"/>
      <c r="EV1153" s="581"/>
      <c r="EW1153" s="581"/>
      <c r="EX1153" s="581"/>
      <c r="EY1153" s="581"/>
      <c r="EZ1153" s="581"/>
      <c r="FA1153" s="581"/>
      <c r="FB1153" s="581"/>
      <c r="FC1153" s="581"/>
      <c r="FD1153" s="581"/>
      <c r="FE1153" s="581"/>
    </row>
    <row r="1154" spans="1:161">
      <c r="A1154" s="581"/>
      <c r="B1154" s="581"/>
      <c r="C1154" s="581"/>
      <c r="D1154" s="581"/>
      <c r="E1154" s="581"/>
      <c r="F1154" s="581"/>
      <c r="G1154" s="581"/>
      <c r="H1154" s="581"/>
      <c r="I1154" s="581"/>
      <c r="J1154" s="581"/>
      <c r="K1154" s="581"/>
      <c r="L1154" s="581"/>
      <c r="M1154" s="581"/>
      <c r="N1154" s="581"/>
      <c r="O1154" s="581"/>
      <c r="P1154" s="581"/>
      <c r="Q1154" s="581"/>
      <c r="R1154" s="581"/>
      <c r="S1154" s="581"/>
      <c r="T1154" s="581"/>
      <c r="U1154" s="581"/>
      <c r="V1154" s="581"/>
      <c r="W1154" s="581"/>
      <c r="X1154" s="581"/>
      <c r="Y1154" s="581"/>
      <c r="Z1154" s="581"/>
      <c r="AA1154" s="581"/>
      <c r="AB1154" s="581"/>
      <c r="AC1154" s="581"/>
      <c r="AD1154" s="581"/>
      <c r="AE1154" s="581"/>
      <c r="AF1154" s="581"/>
      <c r="AG1154" s="581"/>
      <c r="AH1154" s="581"/>
      <c r="AI1154" s="581"/>
      <c r="AJ1154" s="581"/>
      <c r="AK1154" s="581"/>
      <c r="AL1154" s="581"/>
      <c r="AM1154" s="581"/>
      <c r="AN1154" s="581"/>
      <c r="AO1154" s="581"/>
      <c r="AP1154" s="581"/>
      <c r="AQ1154" s="581"/>
      <c r="AR1154" s="581"/>
      <c r="AS1154" s="581"/>
      <c r="AT1154" s="581"/>
      <c r="AU1154" s="581"/>
      <c r="AV1154" s="581"/>
      <c r="AW1154" s="581"/>
      <c r="AX1154" s="581"/>
      <c r="AY1154" s="581"/>
      <c r="AZ1154" s="581"/>
      <c r="BA1154" s="581"/>
      <c r="BB1154" s="581"/>
      <c r="BC1154" s="581"/>
      <c r="BD1154" s="581"/>
      <c r="BE1154" s="581"/>
      <c r="BF1154" s="581"/>
      <c r="BG1154" s="581"/>
      <c r="BH1154" s="581"/>
      <c r="BI1154" s="581"/>
      <c r="BJ1154" s="581"/>
      <c r="BK1154" s="581"/>
      <c r="BL1154" s="581"/>
      <c r="BM1154" s="581"/>
      <c r="BN1154" s="581"/>
      <c r="BO1154" s="581"/>
      <c r="BP1154" s="581"/>
      <c r="BQ1154" s="581"/>
      <c r="BR1154" s="581"/>
      <c r="BS1154" s="581"/>
      <c r="BT1154" s="581"/>
      <c r="BU1154" s="581"/>
      <c r="BV1154" s="581"/>
      <c r="BW1154" s="581"/>
      <c r="BX1154" s="581"/>
      <c r="BY1154" s="581"/>
      <c r="BZ1154" s="581"/>
      <c r="CA1154" s="581"/>
      <c r="CB1154" s="581"/>
      <c r="CC1154" s="581"/>
      <c r="CD1154" s="581"/>
      <c r="CE1154" s="581"/>
      <c r="CF1154" s="581"/>
      <c r="CG1154" s="581"/>
      <c r="CH1154" s="581"/>
      <c r="CI1154" s="581"/>
      <c r="CJ1154" s="581"/>
      <c r="CK1154" s="581"/>
      <c r="CL1154" s="581"/>
      <c r="CM1154" s="581"/>
      <c r="CN1154" s="581"/>
      <c r="CO1154" s="581"/>
      <c r="CP1154" s="581"/>
      <c r="CQ1154" s="581"/>
      <c r="CR1154" s="581"/>
      <c r="CS1154" s="581"/>
      <c r="CT1154" s="581"/>
      <c r="CU1154" s="581"/>
      <c r="CV1154" s="581"/>
      <c r="CW1154" s="581"/>
      <c r="CX1154" s="581"/>
      <c r="CY1154" s="581"/>
      <c r="CZ1154" s="581"/>
      <c r="DA1154" s="581"/>
      <c r="DB1154" s="581"/>
      <c r="DC1154" s="581"/>
      <c r="DD1154" s="581"/>
      <c r="DE1154" s="581"/>
      <c r="DF1154" s="581"/>
      <c r="DG1154" s="581"/>
      <c r="DH1154" s="581"/>
      <c r="DI1154" s="581"/>
      <c r="DJ1154" s="581"/>
      <c r="DK1154" s="581"/>
      <c r="DL1154" s="581"/>
      <c r="DM1154" s="581"/>
      <c r="DN1154" s="581"/>
      <c r="DO1154" s="581"/>
      <c r="DP1154" s="581"/>
      <c r="DQ1154" s="581"/>
      <c r="DR1154" s="581"/>
      <c r="DS1154" s="581"/>
      <c r="DT1154" s="581"/>
      <c r="DU1154" s="581"/>
      <c r="DV1154" s="581"/>
      <c r="DW1154" s="581"/>
      <c r="DX1154" s="581"/>
      <c r="DY1154" s="581"/>
      <c r="DZ1154" s="581"/>
      <c r="EA1154" s="581"/>
      <c r="EB1154" s="581"/>
      <c r="EC1154" s="581"/>
      <c r="ED1154" s="581"/>
      <c r="EE1154" s="581"/>
      <c r="EF1154" s="581"/>
      <c r="EG1154" s="581"/>
      <c r="EH1154" s="581"/>
      <c r="EI1154" s="581"/>
      <c r="EJ1154" s="581"/>
      <c r="EK1154" s="581"/>
      <c r="EL1154" s="581"/>
      <c r="EM1154" s="581"/>
      <c r="EN1154" s="581"/>
      <c r="EO1154" s="581"/>
      <c r="EP1154" s="581"/>
      <c r="EQ1154" s="581"/>
      <c r="ER1154" s="581"/>
      <c r="ES1154" s="581"/>
      <c r="ET1154" s="581"/>
      <c r="EU1154" s="581"/>
      <c r="EV1154" s="581"/>
      <c r="EW1154" s="581"/>
      <c r="EX1154" s="581"/>
      <c r="EY1154" s="581"/>
      <c r="EZ1154" s="581"/>
      <c r="FA1154" s="581"/>
      <c r="FB1154" s="581"/>
      <c r="FC1154" s="581"/>
      <c r="FD1154" s="581"/>
      <c r="FE1154" s="581"/>
    </row>
    <row r="1155" spans="1:161">
      <c r="A1155" s="581"/>
      <c r="B1155" s="581"/>
      <c r="C1155" s="581"/>
      <c r="D1155" s="581"/>
      <c r="E1155" s="581"/>
      <c r="F1155" s="581"/>
      <c r="G1155" s="581"/>
      <c r="H1155" s="581"/>
      <c r="I1155" s="581"/>
      <c r="J1155" s="581"/>
      <c r="K1155" s="581"/>
      <c r="L1155" s="581"/>
      <c r="M1155" s="581"/>
      <c r="N1155" s="581"/>
      <c r="O1155" s="581"/>
      <c r="P1155" s="581"/>
      <c r="Q1155" s="581"/>
      <c r="R1155" s="581"/>
      <c r="S1155" s="581"/>
      <c r="T1155" s="581"/>
      <c r="U1155" s="581"/>
      <c r="V1155" s="581"/>
      <c r="W1155" s="581"/>
      <c r="X1155" s="581"/>
      <c r="Y1155" s="581"/>
      <c r="Z1155" s="581"/>
      <c r="AA1155" s="581"/>
      <c r="AB1155" s="581"/>
      <c r="AC1155" s="581"/>
      <c r="AD1155" s="581"/>
      <c r="AE1155" s="581"/>
      <c r="AF1155" s="581"/>
      <c r="AG1155" s="581"/>
      <c r="AH1155" s="581"/>
      <c r="AI1155" s="581"/>
      <c r="AJ1155" s="581"/>
      <c r="AK1155" s="581"/>
      <c r="AL1155" s="581"/>
      <c r="AM1155" s="581"/>
      <c r="AN1155" s="581"/>
      <c r="AO1155" s="581"/>
      <c r="AP1155" s="581"/>
      <c r="AQ1155" s="581"/>
      <c r="AR1155" s="581"/>
      <c r="AS1155" s="581"/>
      <c r="AT1155" s="581"/>
      <c r="AU1155" s="581"/>
      <c r="AV1155" s="581"/>
      <c r="AW1155" s="581"/>
      <c r="AX1155" s="581"/>
      <c r="AY1155" s="581"/>
      <c r="AZ1155" s="581"/>
      <c r="BA1155" s="581"/>
      <c r="BB1155" s="581"/>
      <c r="BC1155" s="581"/>
      <c r="BD1155" s="581"/>
      <c r="BE1155" s="581"/>
      <c r="BF1155" s="581"/>
      <c r="BG1155" s="581"/>
      <c r="BH1155" s="581"/>
      <c r="BI1155" s="581"/>
      <c r="BJ1155" s="581"/>
      <c r="BK1155" s="581"/>
      <c r="BL1155" s="581"/>
      <c r="BM1155" s="581"/>
      <c r="BN1155" s="581"/>
      <c r="BO1155" s="581"/>
      <c r="BP1155" s="581"/>
      <c r="BQ1155" s="581"/>
      <c r="BR1155" s="581"/>
      <c r="BS1155" s="581"/>
      <c r="BT1155" s="581"/>
      <c r="BU1155" s="581"/>
      <c r="BV1155" s="581"/>
      <c r="BW1155" s="581"/>
      <c r="BX1155" s="581"/>
      <c r="BY1155" s="581"/>
      <c r="BZ1155" s="581"/>
      <c r="CA1155" s="581"/>
      <c r="CB1155" s="581"/>
      <c r="CC1155" s="581"/>
      <c r="CD1155" s="581"/>
      <c r="CE1155" s="581"/>
      <c r="CF1155" s="581"/>
      <c r="CG1155" s="581"/>
      <c r="CH1155" s="581"/>
      <c r="CI1155" s="581"/>
      <c r="CJ1155" s="581"/>
      <c r="CK1155" s="581"/>
      <c r="CL1155" s="581"/>
      <c r="CM1155" s="581"/>
      <c r="CN1155" s="581"/>
      <c r="CO1155" s="581"/>
      <c r="CP1155" s="581"/>
      <c r="CQ1155" s="581"/>
      <c r="CR1155" s="581"/>
      <c r="CS1155" s="581"/>
      <c r="CT1155" s="581"/>
      <c r="CU1155" s="581"/>
      <c r="CV1155" s="581"/>
      <c r="CW1155" s="581"/>
      <c r="CX1155" s="581"/>
      <c r="CY1155" s="581"/>
      <c r="CZ1155" s="581"/>
      <c r="DA1155" s="581"/>
      <c r="DB1155" s="581"/>
      <c r="DC1155" s="581"/>
      <c r="DD1155" s="581"/>
      <c r="DE1155" s="581"/>
      <c r="DF1155" s="581"/>
      <c r="DG1155" s="581"/>
      <c r="DH1155" s="581"/>
      <c r="DI1155" s="581"/>
      <c r="DJ1155" s="581"/>
      <c r="DK1155" s="581"/>
      <c r="DL1155" s="581"/>
      <c r="DM1155" s="581"/>
      <c r="DN1155" s="581"/>
      <c r="DO1155" s="581"/>
      <c r="DP1155" s="581"/>
      <c r="DQ1155" s="581"/>
      <c r="DR1155" s="581"/>
      <c r="DS1155" s="581"/>
      <c r="DT1155" s="581"/>
      <c r="DU1155" s="581"/>
      <c r="DV1155" s="581"/>
      <c r="DW1155" s="581"/>
      <c r="DX1155" s="581"/>
      <c r="DY1155" s="581"/>
      <c r="DZ1155" s="581"/>
      <c r="EA1155" s="581"/>
      <c r="EB1155" s="581"/>
      <c r="EC1155" s="581"/>
      <c r="ED1155" s="581"/>
      <c r="EE1155" s="581"/>
      <c r="EF1155" s="581"/>
      <c r="EG1155" s="581"/>
      <c r="EH1155" s="581"/>
      <c r="EI1155" s="581"/>
      <c r="EJ1155" s="581"/>
      <c r="EK1155" s="581"/>
      <c r="EL1155" s="581"/>
      <c r="EM1155" s="581"/>
      <c r="EN1155" s="581"/>
      <c r="EO1155" s="581"/>
      <c r="EP1155" s="581"/>
      <c r="EQ1155" s="581"/>
      <c r="ER1155" s="581"/>
      <c r="ES1155" s="581"/>
      <c r="ET1155" s="581"/>
      <c r="EU1155" s="581"/>
      <c r="EV1155" s="581"/>
      <c r="EW1155" s="581"/>
      <c r="EX1155" s="581"/>
      <c r="EY1155" s="581"/>
      <c r="EZ1155" s="581"/>
      <c r="FA1155" s="581"/>
      <c r="FB1155" s="581"/>
      <c r="FC1155" s="581"/>
      <c r="FD1155" s="581"/>
      <c r="FE1155" s="581"/>
    </row>
    <row r="1156" spans="1:161">
      <c r="A1156" s="581"/>
      <c r="B1156" s="581"/>
      <c r="C1156" s="581"/>
      <c r="D1156" s="581"/>
      <c r="E1156" s="581"/>
      <c r="F1156" s="581"/>
      <c r="G1156" s="581"/>
      <c r="H1156" s="581"/>
      <c r="I1156" s="581"/>
      <c r="J1156" s="581"/>
      <c r="K1156" s="581"/>
      <c r="L1156" s="581"/>
      <c r="M1156" s="581"/>
      <c r="N1156" s="581"/>
      <c r="O1156" s="581"/>
      <c r="P1156" s="581"/>
      <c r="Q1156" s="581"/>
      <c r="R1156" s="581"/>
      <c r="S1156" s="581"/>
      <c r="T1156" s="581"/>
      <c r="U1156" s="581"/>
      <c r="V1156" s="581"/>
      <c r="W1156" s="581"/>
      <c r="X1156" s="581"/>
      <c r="Y1156" s="581"/>
      <c r="Z1156" s="581"/>
      <c r="AA1156" s="581"/>
      <c r="AB1156" s="581"/>
      <c r="AC1156" s="581"/>
      <c r="AD1156" s="581"/>
      <c r="AE1156" s="581"/>
      <c r="AF1156" s="581"/>
      <c r="AG1156" s="581"/>
      <c r="AH1156" s="581"/>
      <c r="AI1156" s="581"/>
      <c r="AJ1156" s="581"/>
      <c r="AK1156" s="581"/>
      <c r="AL1156" s="581"/>
      <c r="AM1156" s="581"/>
      <c r="AN1156" s="581"/>
      <c r="AO1156" s="581"/>
      <c r="AP1156" s="581"/>
      <c r="AQ1156" s="581"/>
      <c r="AR1156" s="581"/>
      <c r="AS1156" s="581"/>
      <c r="AT1156" s="581"/>
      <c r="AU1156" s="581"/>
      <c r="AV1156" s="581"/>
      <c r="AW1156" s="581"/>
      <c r="AX1156" s="581"/>
      <c r="AY1156" s="581"/>
      <c r="AZ1156" s="581"/>
      <c r="BA1156" s="581"/>
      <c r="BB1156" s="581"/>
      <c r="BC1156" s="581"/>
      <c r="BD1156" s="581"/>
      <c r="BE1156" s="581"/>
      <c r="BF1156" s="581"/>
      <c r="BG1156" s="581"/>
      <c r="BH1156" s="581"/>
      <c r="BI1156" s="581"/>
      <c r="BJ1156" s="581"/>
      <c r="BK1156" s="581"/>
      <c r="BL1156" s="581"/>
      <c r="BM1156" s="581"/>
      <c r="BN1156" s="581"/>
      <c r="BO1156" s="581"/>
      <c r="BP1156" s="581"/>
      <c r="BQ1156" s="581"/>
      <c r="BR1156" s="581"/>
      <c r="BS1156" s="581"/>
      <c r="BT1156" s="581"/>
      <c r="BU1156" s="581"/>
      <c r="BV1156" s="581"/>
      <c r="BW1156" s="581"/>
      <c r="BX1156" s="581"/>
      <c r="BY1156" s="581"/>
      <c r="BZ1156" s="581"/>
      <c r="CA1156" s="581"/>
      <c r="CB1156" s="581"/>
      <c r="CC1156" s="581"/>
      <c r="CD1156" s="581"/>
      <c r="CE1156" s="581"/>
      <c r="CF1156" s="581"/>
      <c r="CG1156" s="581"/>
      <c r="CH1156" s="581"/>
      <c r="CI1156" s="581"/>
      <c r="CJ1156" s="581"/>
      <c r="CK1156" s="581"/>
      <c r="CL1156" s="581"/>
      <c r="CM1156" s="581"/>
      <c r="CN1156" s="581"/>
      <c r="CO1156" s="581"/>
      <c r="CP1156" s="581"/>
      <c r="CQ1156" s="581"/>
      <c r="CR1156" s="581"/>
      <c r="CS1156" s="581"/>
      <c r="CT1156" s="581"/>
      <c r="CU1156" s="581"/>
      <c r="CV1156" s="581"/>
      <c r="CW1156" s="581"/>
      <c r="CX1156" s="581"/>
      <c r="CY1156" s="581"/>
      <c r="CZ1156" s="581"/>
      <c r="DA1156" s="581"/>
      <c r="DB1156" s="581"/>
      <c r="DC1156" s="581"/>
      <c r="DD1156" s="581"/>
      <c r="DE1156" s="581"/>
      <c r="DF1156" s="581"/>
      <c r="DG1156" s="581"/>
      <c r="DH1156" s="581"/>
      <c r="DI1156" s="581"/>
      <c r="DJ1156" s="581"/>
      <c r="DK1156" s="581"/>
      <c r="DL1156" s="581"/>
      <c r="DM1156" s="581"/>
      <c r="DN1156" s="581"/>
      <c r="DO1156" s="581"/>
      <c r="DP1156" s="581"/>
      <c r="DQ1156" s="581"/>
      <c r="DR1156" s="581"/>
      <c r="DS1156" s="581"/>
      <c r="DT1156" s="581"/>
      <c r="DU1156" s="581"/>
      <c r="DV1156" s="581"/>
      <c r="DW1156" s="581"/>
      <c r="DX1156" s="581"/>
      <c r="DY1156" s="581"/>
      <c r="DZ1156" s="581"/>
      <c r="EA1156" s="581"/>
      <c r="EB1156" s="581"/>
      <c r="EC1156" s="581"/>
      <c r="ED1156" s="581"/>
      <c r="EE1156" s="581"/>
      <c r="EF1156" s="581"/>
      <c r="EG1156" s="581"/>
      <c r="EH1156" s="581"/>
      <c r="EI1156" s="581"/>
      <c r="EJ1156" s="581"/>
      <c r="EK1156" s="581"/>
      <c r="EL1156" s="581"/>
      <c r="EM1156" s="581"/>
      <c r="EN1156" s="581"/>
      <c r="EO1156" s="581"/>
      <c r="EP1156" s="581"/>
      <c r="EQ1156" s="581"/>
      <c r="ER1156" s="581"/>
      <c r="ES1156" s="581"/>
      <c r="ET1156" s="581"/>
      <c r="EU1156" s="581"/>
      <c r="EV1156" s="581"/>
      <c r="EW1156" s="581"/>
      <c r="EX1156" s="581"/>
      <c r="EY1156" s="581"/>
      <c r="EZ1156" s="581"/>
      <c r="FA1156" s="581"/>
      <c r="FB1156" s="581"/>
      <c r="FC1156" s="581"/>
      <c r="FD1156" s="581"/>
      <c r="FE1156" s="581"/>
    </row>
    <row r="1157" spans="1:161">
      <c r="A1157" s="581"/>
      <c r="B1157" s="581"/>
      <c r="C1157" s="581"/>
      <c r="D1157" s="581"/>
      <c r="E1157" s="581"/>
      <c r="F1157" s="581"/>
      <c r="G1157" s="581"/>
      <c r="H1157" s="581"/>
      <c r="I1157" s="581"/>
      <c r="J1157" s="581"/>
      <c r="K1157" s="581"/>
      <c r="L1157" s="581"/>
      <c r="M1157" s="581"/>
      <c r="N1157" s="581"/>
      <c r="O1157" s="581"/>
      <c r="P1157" s="581"/>
      <c r="Q1157" s="581"/>
      <c r="R1157" s="581"/>
      <c r="S1157" s="581"/>
      <c r="T1157" s="581"/>
      <c r="U1157" s="581"/>
      <c r="V1157" s="581"/>
      <c r="W1157" s="581"/>
      <c r="X1157" s="581"/>
      <c r="Y1157" s="581"/>
      <c r="Z1157" s="581"/>
      <c r="AA1157" s="581"/>
      <c r="AB1157" s="581"/>
      <c r="AC1157" s="581"/>
      <c r="AD1157" s="581"/>
      <c r="AE1157" s="581"/>
      <c r="AF1157" s="581"/>
      <c r="AG1157" s="581"/>
      <c r="AH1157" s="581"/>
      <c r="AI1157" s="581"/>
      <c r="AJ1157" s="581"/>
      <c r="AK1157" s="581"/>
      <c r="AL1157" s="581"/>
      <c r="AM1157" s="581"/>
      <c r="AN1157" s="581"/>
      <c r="AO1157" s="581"/>
      <c r="AP1157" s="581"/>
      <c r="AQ1157" s="581"/>
      <c r="AR1157" s="581"/>
      <c r="AS1157" s="581"/>
      <c r="AT1157" s="581"/>
      <c r="AU1157" s="581"/>
      <c r="AV1157" s="581"/>
      <c r="AW1157" s="581"/>
      <c r="AX1157" s="581"/>
      <c r="AY1157" s="581"/>
      <c r="AZ1157" s="581"/>
      <c r="BA1157" s="581"/>
      <c r="BB1157" s="581"/>
      <c r="BC1157" s="581"/>
      <c r="BD1157" s="581"/>
      <c r="BE1157" s="581"/>
      <c r="BF1157" s="581"/>
      <c r="BG1157" s="581"/>
      <c r="BH1157" s="581"/>
      <c r="BI1157" s="581"/>
      <c r="BJ1157" s="581"/>
      <c r="BK1157" s="581"/>
      <c r="BL1157" s="581"/>
      <c r="BM1157" s="581"/>
      <c r="BN1157" s="581"/>
      <c r="BO1157" s="581"/>
      <c r="BP1157" s="581"/>
      <c r="BQ1157" s="581"/>
      <c r="BR1157" s="581"/>
      <c r="BS1157" s="581"/>
      <c r="BT1157" s="581"/>
      <c r="BU1157" s="581"/>
      <c r="BV1157" s="581"/>
      <c r="BW1157" s="581"/>
      <c r="BX1157" s="581"/>
      <c r="BY1157" s="581"/>
      <c r="BZ1157" s="581"/>
      <c r="CA1157" s="581"/>
      <c r="CB1157" s="581"/>
      <c r="CC1157" s="581"/>
      <c r="CD1157" s="581"/>
      <c r="CE1157" s="581"/>
      <c r="CF1157" s="581"/>
      <c r="CG1157" s="581"/>
      <c r="CH1157" s="581"/>
      <c r="CI1157" s="581"/>
      <c r="CJ1157" s="581"/>
      <c r="CK1157" s="581"/>
      <c r="CL1157" s="581"/>
      <c r="CM1157" s="581"/>
      <c r="CN1157" s="581"/>
      <c r="CO1157" s="581"/>
      <c r="CP1157" s="581"/>
      <c r="CQ1157" s="581"/>
      <c r="CR1157" s="581"/>
      <c r="CS1157" s="581"/>
      <c r="CT1157" s="581"/>
      <c r="CU1157" s="581"/>
      <c r="CV1157" s="581"/>
      <c r="CW1157" s="581"/>
      <c r="CX1157" s="581"/>
      <c r="CY1157" s="581"/>
      <c r="CZ1157" s="581"/>
      <c r="DA1157" s="581"/>
      <c r="DB1157" s="581"/>
      <c r="DC1157" s="581"/>
      <c r="DD1157" s="581"/>
      <c r="DE1157" s="581"/>
      <c r="DF1157" s="581"/>
      <c r="DG1157" s="581"/>
      <c r="DH1157" s="581"/>
      <c r="DI1157" s="581"/>
      <c r="DJ1157" s="581"/>
      <c r="DK1157" s="581"/>
      <c r="DL1157" s="581"/>
      <c r="DM1157" s="581"/>
      <c r="DN1157" s="581"/>
      <c r="DO1157" s="581"/>
      <c r="DP1157" s="581"/>
      <c r="DQ1157" s="581"/>
      <c r="DR1157" s="581"/>
      <c r="DS1157" s="581"/>
      <c r="DT1157" s="581"/>
      <c r="DU1157" s="581"/>
      <c r="DV1157" s="581"/>
      <c r="DW1157" s="581"/>
      <c r="DX1157" s="581"/>
      <c r="DY1157" s="581"/>
      <c r="DZ1157" s="581"/>
      <c r="EA1157" s="581"/>
      <c r="EB1157" s="581"/>
      <c r="EC1157" s="581"/>
      <c r="ED1157" s="581"/>
      <c r="EE1157" s="581"/>
      <c r="EF1157" s="581"/>
      <c r="EG1157" s="581"/>
      <c r="EH1157" s="581"/>
      <c r="EI1157" s="581"/>
      <c r="EJ1157" s="581"/>
      <c r="EK1157" s="581"/>
      <c r="EL1157" s="581"/>
      <c r="EM1157" s="581"/>
      <c r="EN1157" s="581"/>
      <c r="EO1157" s="581"/>
      <c r="EP1157" s="581"/>
      <c r="EQ1157" s="581"/>
      <c r="ER1157" s="581"/>
      <c r="ES1157" s="581"/>
      <c r="ET1157" s="581"/>
      <c r="EU1157" s="581"/>
      <c r="EV1157" s="581"/>
      <c r="EW1157" s="581"/>
      <c r="EX1157" s="581"/>
      <c r="EY1157" s="581"/>
      <c r="EZ1157" s="581"/>
      <c r="FA1157" s="581"/>
      <c r="FB1157" s="581"/>
      <c r="FC1157" s="581"/>
      <c r="FD1157" s="581"/>
      <c r="FE1157" s="581"/>
    </row>
    <row r="1158" spans="1:161">
      <c r="A1158" s="581"/>
      <c r="B1158" s="581"/>
      <c r="C1158" s="581"/>
      <c r="D1158" s="581"/>
      <c r="E1158" s="581"/>
      <c r="F1158" s="581"/>
      <c r="G1158" s="581"/>
      <c r="H1158" s="581"/>
      <c r="I1158" s="581"/>
      <c r="J1158" s="581"/>
      <c r="K1158" s="581"/>
      <c r="L1158" s="581"/>
      <c r="M1158" s="581"/>
      <c r="N1158" s="581"/>
      <c r="O1158" s="581"/>
      <c r="P1158" s="581"/>
      <c r="Q1158" s="581"/>
      <c r="R1158" s="581"/>
      <c r="S1158" s="581"/>
      <c r="T1158" s="581"/>
      <c r="U1158" s="581"/>
      <c r="V1158" s="581"/>
      <c r="W1158" s="581"/>
      <c r="X1158" s="581"/>
      <c r="Y1158" s="581"/>
      <c r="Z1158" s="581"/>
      <c r="AA1158" s="581"/>
      <c r="AB1158" s="581"/>
      <c r="AC1158" s="581"/>
      <c r="AD1158" s="581"/>
      <c r="AE1158" s="581"/>
      <c r="AF1158" s="581"/>
      <c r="AG1158" s="581"/>
      <c r="AH1158" s="581"/>
      <c r="AI1158" s="581"/>
      <c r="AJ1158" s="581"/>
      <c r="AK1158" s="581"/>
      <c r="AL1158" s="581"/>
      <c r="AM1158" s="581"/>
      <c r="AN1158" s="581"/>
      <c r="AO1158" s="581"/>
      <c r="AP1158" s="581"/>
      <c r="AQ1158" s="581"/>
      <c r="AR1158" s="581"/>
      <c r="AS1158" s="581"/>
      <c r="AT1158" s="581"/>
      <c r="AU1158" s="581"/>
      <c r="AV1158" s="581"/>
      <c r="AW1158" s="581"/>
      <c r="AX1158" s="581"/>
      <c r="AY1158" s="581"/>
      <c r="AZ1158" s="581"/>
      <c r="BA1158" s="581"/>
      <c r="BB1158" s="581"/>
      <c r="BC1158" s="581"/>
      <c r="BD1158" s="581"/>
      <c r="BE1158" s="581"/>
      <c r="BF1158" s="581"/>
      <c r="BG1158" s="581"/>
      <c r="BH1158" s="581"/>
      <c r="BI1158" s="581"/>
      <c r="BJ1158" s="581"/>
      <c r="BK1158" s="581"/>
      <c r="BL1158" s="581"/>
      <c r="BM1158" s="581"/>
      <c r="BN1158" s="581"/>
      <c r="BO1158" s="581"/>
      <c r="BP1158" s="581"/>
      <c r="BQ1158" s="581"/>
      <c r="BR1158" s="581"/>
      <c r="BS1158" s="581"/>
      <c r="BT1158" s="581"/>
      <c r="BU1158" s="581"/>
      <c r="BV1158" s="581"/>
      <c r="BW1158" s="581"/>
      <c r="BX1158" s="581"/>
      <c r="BY1158" s="581"/>
      <c r="BZ1158" s="581"/>
      <c r="CA1158" s="581"/>
      <c r="CB1158" s="581"/>
      <c r="CC1158" s="581"/>
      <c r="CD1158" s="581"/>
      <c r="CE1158" s="581"/>
      <c r="CF1158" s="581"/>
      <c r="CG1158" s="581"/>
      <c r="CH1158" s="581"/>
      <c r="CI1158" s="581"/>
      <c r="CJ1158" s="581"/>
      <c r="CK1158" s="581"/>
      <c r="CL1158" s="581"/>
      <c r="CM1158" s="581"/>
      <c r="CN1158" s="581"/>
      <c r="CO1158" s="581"/>
      <c r="CP1158" s="581"/>
      <c r="CQ1158" s="581"/>
      <c r="CR1158" s="581"/>
      <c r="CS1158" s="581"/>
      <c r="CT1158" s="581"/>
      <c r="CU1158" s="581"/>
      <c r="CV1158" s="581"/>
      <c r="CW1158" s="581"/>
      <c r="CX1158" s="581"/>
      <c r="CY1158" s="581"/>
      <c r="CZ1158" s="581"/>
      <c r="DA1158" s="581"/>
      <c r="DB1158" s="581"/>
      <c r="DC1158" s="581"/>
      <c r="DD1158" s="581"/>
      <c r="DE1158" s="581"/>
      <c r="DF1158" s="581"/>
      <c r="DG1158" s="581"/>
      <c r="DH1158" s="581"/>
      <c r="DI1158" s="581"/>
      <c r="DJ1158" s="581"/>
      <c r="DK1158" s="581"/>
      <c r="DL1158" s="581"/>
      <c r="DM1158" s="581"/>
      <c r="DN1158" s="581"/>
      <c r="DO1158" s="581"/>
      <c r="DP1158" s="581"/>
      <c r="DQ1158" s="581"/>
      <c r="DR1158" s="581"/>
      <c r="DS1158" s="581"/>
      <c r="DT1158" s="581"/>
      <c r="DU1158" s="581"/>
      <c r="DV1158" s="581"/>
      <c r="DW1158" s="581"/>
      <c r="DX1158" s="581"/>
      <c r="DY1158" s="581"/>
      <c r="DZ1158" s="581"/>
      <c r="EA1158" s="581"/>
      <c r="EB1158" s="581"/>
      <c r="EC1158" s="581"/>
      <c r="ED1158" s="581"/>
      <c r="EE1158" s="581"/>
      <c r="EF1158" s="581"/>
      <c r="EG1158" s="581"/>
      <c r="EH1158" s="581"/>
      <c r="EI1158" s="581"/>
      <c r="EJ1158" s="581"/>
      <c r="EK1158" s="581"/>
      <c r="EL1158" s="581"/>
      <c r="EM1158" s="581"/>
      <c r="EN1158" s="581"/>
      <c r="EO1158" s="581"/>
      <c r="EP1158" s="581"/>
      <c r="EQ1158" s="581"/>
      <c r="ER1158" s="581"/>
      <c r="ES1158" s="581"/>
      <c r="ET1158" s="581"/>
      <c r="EU1158" s="581"/>
      <c r="EV1158" s="581"/>
      <c r="EW1158" s="581"/>
      <c r="EX1158" s="581"/>
      <c r="EY1158" s="581"/>
      <c r="EZ1158" s="581"/>
      <c r="FA1158" s="581"/>
      <c r="FB1158" s="581"/>
      <c r="FC1158" s="581"/>
      <c r="FD1158" s="581"/>
      <c r="FE1158" s="581"/>
    </row>
    <row r="1159" spans="1:161">
      <c r="A1159" s="581"/>
      <c r="B1159" s="581"/>
      <c r="C1159" s="581"/>
      <c r="D1159" s="581"/>
      <c r="E1159" s="581"/>
      <c r="F1159" s="581"/>
      <c r="G1159" s="581"/>
      <c r="H1159" s="581"/>
      <c r="I1159" s="581"/>
      <c r="J1159" s="581"/>
      <c r="K1159" s="581"/>
      <c r="L1159" s="581"/>
      <c r="M1159" s="581"/>
      <c r="N1159" s="581"/>
      <c r="O1159" s="581"/>
      <c r="P1159" s="581"/>
      <c r="Q1159" s="581"/>
      <c r="R1159" s="581"/>
      <c r="S1159" s="581"/>
      <c r="T1159" s="581"/>
      <c r="U1159" s="581"/>
      <c r="V1159" s="581"/>
      <c r="W1159" s="581"/>
      <c r="X1159" s="581"/>
      <c r="Y1159" s="581"/>
      <c r="Z1159" s="581"/>
      <c r="AA1159" s="581"/>
      <c r="AB1159" s="581"/>
      <c r="AC1159" s="581"/>
      <c r="AD1159" s="581"/>
      <c r="AE1159" s="581"/>
      <c r="AF1159" s="581"/>
      <c r="AG1159" s="581"/>
      <c r="AH1159" s="581"/>
      <c r="AI1159" s="581"/>
      <c r="AJ1159" s="581"/>
      <c r="AK1159" s="581"/>
      <c r="AL1159" s="581"/>
      <c r="AM1159" s="581"/>
      <c r="AN1159" s="581"/>
      <c r="AO1159" s="581"/>
      <c r="AP1159" s="581"/>
      <c r="AQ1159" s="581"/>
      <c r="AR1159" s="581"/>
      <c r="AS1159" s="581"/>
      <c r="AT1159" s="581"/>
      <c r="AU1159" s="581"/>
      <c r="AV1159" s="581"/>
      <c r="AW1159" s="581"/>
      <c r="AX1159" s="581"/>
      <c r="AY1159" s="581"/>
      <c r="AZ1159" s="581"/>
      <c r="BA1159" s="581"/>
      <c r="BB1159" s="581"/>
      <c r="BC1159" s="581"/>
      <c r="BD1159" s="581"/>
      <c r="BE1159" s="581"/>
      <c r="BF1159" s="581"/>
      <c r="BG1159" s="581"/>
      <c r="BH1159" s="581"/>
      <c r="BI1159" s="581"/>
      <c r="BJ1159" s="581"/>
      <c r="BK1159" s="581"/>
      <c r="BL1159" s="581"/>
      <c r="BM1159" s="581"/>
      <c r="BN1159" s="581"/>
      <c r="BO1159" s="581"/>
      <c r="BP1159" s="581"/>
      <c r="BQ1159" s="581"/>
      <c r="BR1159" s="581"/>
      <c r="BS1159" s="581"/>
      <c r="BT1159" s="581"/>
      <c r="BU1159" s="581"/>
      <c r="BV1159" s="581"/>
      <c r="BW1159" s="581"/>
      <c r="BX1159" s="581"/>
      <c r="BY1159" s="581"/>
      <c r="BZ1159" s="581"/>
      <c r="CA1159" s="581"/>
      <c r="CB1159" s="581"/>
      <c r="CC1159" s="581"/>
      <c r="CD1159" s="581"/>
      <c r="CE1159" s="581"/>
      <c r="CF1159" s="581"/>
      <c r="CG1159" s="581"/>
      <c r="CH1159" s="581"/>
      <c r="CI1159" s="581"/>
      <c r="CJ1159" s="581"/>
      <c r="CK1159" s="581"/>
      <c r="CL1159" s="581"/>
      <c r="CM1159" s="581"/>
      <c r="CN1159" s="581"/>
      <c r="CO1159" s="581"/>
      <c r="CP1159" s="581"/>
      <c r="CQ1159" s="581"/>
      <c r="CR1159" s="581"/>
      <c r="CS1159" s="581"/>
      <c r="CT1159" s="581"/>
      <c r="CU1159" s="581"/>
      <c r="CV1159" s="581"/>
      <c r="CW1159" s="581"/>
      <c r="CX1159" s="581"/>
      <c r="CY1159" s="581"/>
      <c r="CZ1159" s="581"/>
      <c r="DA1159" s="581"/>
      <c r="DB1159" s="581"/>
      <c r="DC1159" s="581"/>
      <c r="DD1159" s="581"/>
      <c r="DE1159" s="581"/>
      <c r="DF1159" s="581"/>
      <c r="DG1159" s="581"/>
      <c r="DH1159" s="581"/>
      <c r="DI1159" s="581"/>
      <c r="DJ1159" s="581"/>
      <c r="DK1159" s="581"/>
      <c r="DL1159" s="581"/>
      <c r="DM1159" s="581"/>
      <c r="DN1159" s="581"/>
      <c r="DO1159" s="581"/>
      <c r="DP1159" s="581"/>
      <c r="DQ1159" s="581"/>
      <c r="DR1159" s="581"/>
      <c r="DS1159" s="581"/>
      <c r="DT1159" s="581"/>
      <c r="DU1159" s="581"/>
      <c r="DV1159" s="581"/>
      <c r="DW1159" s="581"/>
      <c r="DX1159" s="581"/>
      <c r="DY1159" s="581"/>
      <c r="DZ1159" s="581"/>
      <c r="EA1159" s="581"/>
      <c r="EB1159" s="581"/>
      <c r="EC1159" s="581"/>
      <c r="ED1159" s="581"/>
      <c r="EE1159" s="581"/>
      <c r="EF1159" s="581"/>
      <c r="EG1159" s="581"/>
      <c r="EH1159" s="581"/>
      <c r="EI1159" s="581"/>
      <c r="EJ1159" s="581"/>
      <c r="EK1159" s="581"/>
      <c r="EL1159" s="581"/>
      <c r="EM1159" s="581"/>
      <c r="EN1159" s="581"/>
      <c r="EO1159" s="581"/>
      <c r="EP1159" s="581"/>
      <c r="EQ1159" s="581"/>
      <c r="ER1159" s="581"/>
      <c r="ES1159" s="581"/>
      <c r="ET1159" s="581"/>
      <c r="EU1159" s="581"/>
      <c r="EV1159" s="581"/>
      <c r="EW1159" s="581"/>
      <c r="EX1159" s="581"/>
      <c r="EY1159" s="581"/>
      <c r="EZ1159" s="581"/>
      <c r="FA1159" s="581"/>
      <c r="FB1159" s="581"/>
      <c r="FC1159" s="581"/>
      <c r="FD1159" s="581"/>
      <c r="FE1159" s="581"/>
    </row>
    <row r="1160" spans="1:161">
      <c r="A1160" s="581"/>
      <c r="B1160" s="581"/>
      <c r="C1160" s="581"/>
      <c r="D1160" s="581"/>
      <c r="E1160" s="581"/>
      <c r="F1160" s="581"/>
      <c r="G1160" s="581"/>
      <c r="H1160" s="581"/>
      <c r="I1160" s="581"/>
      <c r="J1160" s="581"/>
      <c r="K1160" s="581"/>
      <c r="L1160" s="581"/>
      <c r="M1160" s="581"/>
      <c r="N1160" s="581"/>
      <c r="O1160" s="581"/>
      <c r="P1160" s="581"/>
      <c r="Q1160" s="581"/>
      <c r="R1160" s="581"/>
      <c r="S1160" s="581"/>
      <c r="T1160" s="581"/>
      <c r="U1160" s="581"/>
      <c r="V1160" s="581"/>
      <c r="W1160" s="581"/>
      <c r="X1160" s="581"/>
      <c r="Y1160" s="581"/>
      <c r="Z1160" s="581"/>
      <c r="AA1160" s="581"/>
      <c r="AB1160" s="581"/>
      <c r="AC1160" s="581"/>
      <c r="AD1160" s="581"/>
      <c r="AE1160" s="581"/>
      <c r="AF1160" s="581"/>
      <c r="AG1160" s="581"/>
      <c r="AH1160" s="581"/>
      <c r="AI1160" s="581"/>
      <c r="AJ1160" s="581"/>
      <c r="AK1160" s="581"/>
      <c r="AL1160" s="581"/>
      <c r="AM1160" s="581"/>
      <c r="AN1160" s="581"/>
      <c r="AO1160" s="581"/>
      <c r="AP1160" s="581"/>
      <c r="AQ1160" s="581"/>
      <c r="AR1160" s="581"/>
      <c r="AS1160" s="581"/>
      <c r="AT1160" s="581"/>
      <c r="AU1160" s="581"/>
      <c r="AV1160" s="581"/>
      <c r="AW1160" s="581"/>
      <c r="AX1160" s="581"/>
      <c r="AY1160" s="581"/>
      <c r="AZ1160" s="581"/>
      <c r="BA1160" s="581"/>
      <c r="BB1160" s="581"/>
      <c r="BC1160" s="581"/>
      <c r="BD1160" s="581"/>
      <c r="BE1160" s="581"/>
      <c r="BF1160" s="581"/>
      <c r="BG1160" s="581"/>
      <c r="BH1160" s="581"/>
      <c r="BI1160" s="581"/>
      <c r="BJ1160" s="581"/>
      <c r="BK1160" s="581"/>
      <c r="BL1160" s="581"/>
      <c r="BM1160" s="581"/>
      <c r="BN1160" s="581"/>
      <c r="BO1160" s="581"/>
      <c r="BP1160" s="581"/>
      <c r="BQ1160" s="581"/>
      <c r="BR1160" s="581"/>
      <c r="BS1160" s="581"/>
      <c r="BT1160" s="581"/>
      <c r="BU1160" s="581"/>
      <c r="BV1160" s="581"/>
      <c r="BW1160" s="581"/>
      <c r="BX1160" s="581"/>
      <c r="BY1160" s="581"/>
      <c r="BZ1160" s="581"/>
      <c r="CA1160" s="581"/>
      <c r="CB1160" s="581"/>
      <c r="CC1160" s="581"/>
      <c r="CD1160" s="581"/>
      <c r="CE1160" s="581"/>
      <c r="CF1160" s="581"/>
      <c r="CG1160" s="581"/>
      <c r="CH1160" s="581"/>
      <c r="CI1160" s="581"/>
      <c r="CJ1160" s="581"/>
      <c r="CK1160" s="581"/>
      <c r="CL1160" s="581"/>
      <c r="CM1160" s="581"/>
      <c r="CN1160" s="581"/>
      <c r="CO1160" s="581"/>
      <c r="CP1160" s="581"/>
      <c r="CQ1160" s="581"/>
      <c r="CR1160" s="581"/>
      <c r="CS1160" s="581"/>
      <c r="CT1160" s="581"/>
      <c r="CU1160" s="581"/>
      <c r="CV1160" s="581"/>
      <c r="CW1160" s="581"/>
      <c r="CX1160" s="581"/>
      <c r="CY1160" s="581"/>
      <c r="CZ1160" s="581"/>
      <c r="DA1160" s="581"/>
      <c r="DB1160" s="581"/>
      <c r="DC1160" s="581"/>
      <c r="DD1160" s="581"/>
      <c r="DE1160" s="581"/>
      <c r="DF1160" s="581"/>
      <c r="DG1160" s="581"/>
      <c r="DH1160" s="581"/>
      <c r="DI1160" s="581"/>
      <c r="DJ1160" s="581"/>
      <c r="DK1160" s="581"/>
      <c r="DL1160" s="581"/>
      <c r="DM1160" s="581"/>
      <c r="DN1160" s="581"/>
      <c r="DO1160" s="581"/>
      <c r="DP1160" s="581"/>
      <c r="DQ1160" s="581"/>
      <c r="DR1160" s="581"/>
      <c r="DS1160" s="581"/>
      <c r="DT1160" s="581"/>
      <c r="DU1160" s="581"/>
      <c r="DV1160" s="581"/>
      <c r="DW1160" s="581"/>
      <c r="DX1160" s="581"/>
      <c r="DY1160" s="581"/>
      <c r="DZ1160" s="581"/>
      <c r="EA1160" s="581"/>
      <c r="EB1160" s="581"/>
      <c r="EC1160" s="581"/>
      <c r="ED1160" s="581"/>
      <c r="EE1160" s="581"/>
      <c r="EF1160" s="581"/>
      <c r="EG1160" s="581"/>
      <c r="EH1160" s="581"/>
      <c r="EI1160" s="581"/>
      <c r="EJ1160" s="581"/>
      <c r="EK1160" s="581"/>
      <c r="EL1160" s="581"/>
      <c r="EM1160" s="581"/>
      <c r="EN1160" s="581"/>
      <c r="EO1160" s="581"/>
      <c r="EP1160" s="581"/>
      <c r="EQ1160" s="581"/>
      <c r="ER1160" s="581"/>
      <c r="ES1160" s="581"/>
      <c r="ET1160" s="581"/>
      <c r="EU1160" s="581"/>
      <c r="EV1160" s="581"/>
      <c r="EW1160" s="581"/>
      <c r="EX1160" s="581"/>
      <c r="EY1160" s="581"/>
      <c r="EZ1160" s="581"/>
      <c r="FA1160" s="581"/>
      <c r="FB1160" s="581"/>
      <c r="FC1160" s="581"/>
      <c r="FD1160" s="581"/>
      <c r="FE1160" s="581"/>
    </row>
    <row r="1161" spans="1:161">
      <c r="A1161" s="581"/>
      <c r="B1161" s="581"/>
      <c r="C1161" s="581"/>
      <c r="D1161" s="581"/>
      <c r="E1161" s="581"/>
      <c r="F1161" s="581"/>
      <c r="G1161" s="581"/>
      <c r="H1161" s="581"/>
      <c r="I1161" s="581"/>
      <c r="J1161" s="581"/>
      <c r="K1161" s="581"/>
      <c r="L1161" s="581"/>
      <c r="M1161" s="581"/>
      <c r="N1161" s="581"/>
      <c r="O1161" s="581"/>
      <c r="P1161" s="581"/>
      <c r="Q1161" s="581"/>
      <c r="R1161" s="581"/>
      <c r="S1161" s="581"/>
      <c r="T1161" s="581"/>
      <c r="U1161" s="581"/>
      <c r="V1161" s="581"/>
      <c r="W1161" s="581"/>
      <c r="X1161" s="581"/>
      <c r="Y1161" s="581"/>
      <c r="Z1161" s="581"/>
      <c r="AA1161" s="581"/>
      <c r="AB1161" s="581"/>
      <c r="AC1161" s="581"/>
      <c r="AD1161" s="581"/>
      <c r="AE1161" s="581"/>
      <c r="AF1161" s="581"/>
      <c r="AG1161" s="581"/>
      <c r="AH1161" s="581"/>
      <c r="AI1161" s="581"/>
      <c r="AJ1161" s="581"/>
      <c r="AK1161" s="581"/>
      <c r="AL1161" s="581"/>
      <c r="AM1161" s="581"/>
      <c r="AN1161" s="581"/>
      <c r="AO1161" s="581"/>
      <c r="AP1161" s="581"/>
      <c r="AQ1161" s="581"/>
      <c r="AR1161" s="581"/>
      <c r="AS1161" s="581"/>
      <c r="AT1161" s="581"/>
      <c r="AU1161" s="581"/>
      <c r="AV1161" s="581"/>
      <c r="AW1161" s="581"/>
      <c r="AX1161" s="581"/>
      <c r="AY1161" s="581"/>
      <c r="AZ1161" s="581"/>
      <c r="BA1161" s="581"/>
      <c r="BB1161" s="581"/>
      <c r="BC1161" s="581"/>
      <c r="BD1161" s="581"/>
      <c r="BE1161" s="581"/>
      <c r="BF1161" s="581"/>
      <c r="BG1161" s="581"/>
      <c r="BH1161" s="581"/>
      <c r="BI1161" s="581"/>
      <c r="BJ1161" s="581"/>
      <c r="BK1161" s="581"/>
      <c r="BL1161" s="581"/>
      <c r="BM1161" s="581"/>
      <c r="BN1161" s="581"/>
      <c r="BO1161" s="581"/>
      <c r="BP1161" s="581"/>
      <c r="BQ1161" s="581"/>
      <c r="BR1161" s="581"/>
      <c r="BS1161" s="581"/>
      <c r="BT1161" s="581"/>
      <c r="BU1161" s="581"/>
      <c r="BV1161" s="581"/>
      <c r="BW1161" s="581"/>
      <c r="BX1161" s="581"/>
      <c r="BY1161" s="581"/>
      <c r="BZ1161" s="581"/>
      <c r="CA1161" s="581"/>
      <c r="CB1161" s="581"/>
      <c r="CC1161" s="581"/>
      <c r="CD1161" s="581"/>
      <c r="CE1161" s="581"/>
      <c r="CF1161" s="581"/>
      <c r="CG1161" s="581"/>
      <c r="CH1161" s="581"/>
      <c r="CI1161" s="581"/>
      <c r="CJ1161" s="581"/>
      <c r="CK1161" s="581"/>
      <c r="CL1161" s="581"/>
      <c r="CM1161" s="581"/>
      <c r="CN1161" s="581"/>
      <c r="CO1161" s="581"/>
      <c r="CP1161" s="581"/>
      <c r="CQ1161" s="581"/>
      <c r="CR1161" s="581"/>
      <c r="CS1161" s="581"/>
      <c r="CT1161" s="581"/>
      <c r="CU1161" s="581"/>
      <c r="CV1161" s="581"/>
      <c r="CW1161" s="581"/>
      <c r="CX1161" s="581"/>
      <c r="CY1161" s="581"/>
      <c r="CZ1161" s="581"/>
      <c r="DA1161" s="581"/>
      <c r="DB1161" s="581"/>
      <c r="DC1161" s="581"/>
      <c r="DD1161" s="581"/>
      <c r="DE1161" s="581"/>
      <c r="DF1161" s="581"/>
      <c r="DG1161" s="581"/>
      <c r="DH1161" s="581"/>
      <c r="DI1161" s="581"/>
      <c r="DJ1161" s="581"/>
      <c r="DK1161" s="581"/>
      <c r="DL1161" s="581"/>
      <c r="DM1161" s="581"/>
      <c r="DN1161" s="581"/>
      <c r="DO1161" s="581"/>
      <c r="DP1161" s="581"/>
      <c r="DQ1161" s="581"/>
      <c r="DR1161" s="581"/>
      <c r="DS1161" s="581"/>
      <c r="DT1161" s="581"/>
      <c r="DU1161" s="581"/>
      <c r="DV1161" s="581"/>
      <c r="DW1161" s="581"/>
      <c r="DX1161" s="581"/>
      <c r="DY1161" s="581"/>
      <c r="DZ1161" s="581"/>
      <c r="EA1161" s="581"/>
      <c r="EB1161" s="581"/>
      <c r="EC1161" s="581"/>
      <c r="ED1161" s="581"/>
      <c r="EE1161" s="581"/>
      <c r="EF1161" s="581"/>
      <c r="EG1161" s="581"/>
      <c r="EH1161" s="581"/>
      <c r="EI1161" s="581"/>
      <c r="EJ1161" s="581"/>
      <c r="EK1161" s="581"/>
      <c r="EL1161" s="581"/>
      <c r="EM1161" s="581"/>
      <c r="EN1161" s="581"/>
      <c r="EO1161" s="581"/>
      <c r="EP1161" s="581"/>
      <c r="EQ1161" s="581"/>
      <c r="ER1161" s="581"/>
      <c r="ES1161" s="581"/>
      <c r="ET1161" s="581"/>
      <c r="EU1161" s="581"/>
      <c r="EV1161" s="581"/>
      <c r="EW1161" s="581"/>
      <c r="EX1161" s="581"/>
      <c r="EY1161" s="581"/>
      <c r="EZ1161" s="581"/>
      <c r="FA1161" s="581"/>
      <c r="FB1161" s="581"/>
      <c r="FC1161" s="581"/>
      <c r="FD1161" s="581"/>
      <c r="FE1161" s="581"/>
    </row>
    <row r="1162" spans="1:161">
      <c r="A1162" s="581"/>
      <c r="B1162" s="581"/>
      <c r="C1162" s="581"/>
      <c r="D1162" s="581"/>
      <c r="E1162" s="581"/>
      <c r="F1162" s="581"/>
      <c r="G1162" s="581"/>
      <c r="H1162" s="581"/>
      <c r="I1162" s="581"/>
      <c r="J1162" s="581"/>
      <c r="K1162" s="581"/>
      <c r="L1162" s="581"/>
      <c r="M1162" s="581"/>
      <c r="N1162" s="581"/>
      <c r="O1162" s="581"/>
      <c r="P1162" s="581"/>
      <c r="Q1162" s="581"/>
      <c r="R1162" s="581"/>
      <c r="S1162" s="581"/>
      <c r="T1162" s="581"/>
      <c r="U1162" s="581"/>
      <c r="V1162" s="581"/>
      <c r="W1162" s="581"/>
      <c r="X1162" s="581"/>
      <c r="Y1162" s="581"/>
      <c r="Z1162" s="581"/>
      <c r="AA1162" s="581"/>
      <c r="AB1162" s="581"/>
      <c r="AC1162" s="581"/>
      <c r="AD1162" s="581"/>
      <c r="AE1162" s="581"/>
      <c r="AF1162" s="581"/>
      <c r="AG1162" s="581"/>
      <c r="AH1162" s="581"/>
      <c r="AI1162" s="581"/>
      <c r="AJ1162" s="581"/>
      <c r="AK1162" s="581"/>
      <c r="AL1162" s="581"/>
      <c r="AM1162" s="581"/>
      <c r="AN1162" s="581"/>
      <c r="AO1162" s="581"/>
      <c r="AP1162" s="581"/>
      <c r="AQ1162" s="581"/>
      <c r="AR1162" s="581"/>
      <c r="AS1162" s="581"/>
      <c r="AT1162" s="581"/>
      <c r="AU1162" s="581"/>
      <c r="AV1162" s="581"/>
      <c r="AW1162" s="581"/>
      <c r="AX1162" s="581"/>
      <c r="AY1162" s="581"/>
      <c r="AZ1162" s="581"/>
      <c r="BA1162" s="581"/>
      <c r="BB1162" s="581"/>
      <c r="BC1162" s="581"/>
      <c r="BD1162" s="581"/>
      <c r="BE1162" s="581"/>
      <c r="BF1162" s="581"/>
      <c r="BG1162" s="581"/>
      <c r="BH1162" s="581"/>
      <c r="BI1162" s="581"/>
      <c r="BJ1162" s="581"/>
      <c r="BK1162" s="581"/>
      <c r="BL1162" s="581"/>
      <c r="BM1162" s="581"/>
      <c r="BN1162" s="581"/>
      <c r="BO1162" s="581"/>
      <c r="BP1162" s="581"/>
      <c r="BQ1162" s="581"/>
      <c r="BR1162" s="581"/>
      <c r="BS1162" s="581"/>
      <c r="BT1162" s="581"/>
      <c r="BU1162" s="581"/>
      <c r="BV1162" s="581"/>
      <c r="BW1162" s="581"/>
      <c r="BX1162" s="581"/>
      <c r="BY1162" s="581"/>
      <c r="BZ1162" s="581"/>
      <c r="CA1162" s="581"/>
      <c r="CB1162" s="581"/>
      <c r="CC1162" s="581"/>
      <c r="CD1162" s="581"/>
      <c r="CE1162" s="581"/>
      <c r="CF1162" s="581"/>
      <c r="CG1162" s="581"/>
      <c r="CH1162" s="581"/>
      <c r="CI1162" s="581"/>
      <c r="CJ1162" s="581"/>
      <c r="CK1162" s="581"/>
      <c r="CL1162" s="581"/>
      <c r="CM1162" s="581"/>
      <c r="CN1162" s="581"/>
      <c r="CO1162" s="581"/>
      <c r="CP1162" s="581"/>
      <c r="CQ1162" s="581"/>
      <c r="CR1162" s="581"/>
      <c r="CS1162" s="581"/>
      <c r="CT1162" s="581"/>
      <c r="CU1162" s="581"/>
      <c r="CV1162" s="581"/>
      <c r="CW1162" s="581"/>
      <c r="CX1162" s="581"/>
      <c r="CY1162" s="581"/>
      <c r="CZ1162" s="581"/>
      <c r="DA1162" s="581"/>
      <c r="DB1162" s="581"/>
      <c r="DC1162" s="581"/>
      <c r="DD1162" s="581"/>
      <c r="DE1162" s="581"/>
      <c r="DF1162" s="581"/>
      <c r="DG1162" s="581"/>
      <c r="DH1162" s="581"/>
      <c r="DI1162" s="581"/>
      <c r="DJ1162" s="581"/>
      <c r="DK1162" s="581"/>
      <c r="DL1162" s="581"/>
      <c r="DM1162" s="581"/>
      <c r="DN1162" s="581"/>
      <c r="DO1162" s="581"/>
      <c r="DP1162" s="581"/>
      <c r="DQ1162" s="581"/>
      <c r="DR1162" s="581"/>
      <c r="DS1162" s="581"/>
      <c r="DT1162" s="581"/>
      <c r="DU1162" s="581"/>
      <c r="DV1162" s="581"/>
      <c r="DW1162" s="581"/>
      <c r="DX1162" s="581"/>
      <c r="DY1162" s="581"/>
      <c r="DZ1162" s="581"/>
      <c r="EA1162" s="581"/>
      <c r="EB1162" s="581"/>
      <c r="EC1162" s="581"/>
      <c r="ED1162" s="581"/>
      <c r="EE1162" s="581"/>
      <c r="EF1162" s="581"/>
      <c r="EG1162" s="581"/>
      <c r="EH1162" s="581"/>
      <c r="EI1162" s="581"/>
      <c r="EJ1162" s="581"/>
      <c r="EK1162" s="581"/>
      <c r="EL1162" s="581"/>
      <c r="EM1162" s="581"/>
      <c r="EN1162" s="581"/>
      <c r="EO1162" s="581"/>
      <c r="EP1162" s="581"/>
      <c r="EQ1162" s="581"/>
      <c r="ER1162" s="581"/>
      <c r="ES1162" s="581"/>
      <c r="ET1162" s="581"/>
      <c r="EU1162" s="581"/>
      <c r="EV1162" s="581"/>
      <c r="EW1162" s="581"/>
      <c r="EX1162" s="581"/>
      <c r="EY1162" s="581"/>
      <c r="EZ1162" s="581"/>
      <c r="FA1162" s="581"/>
      <c r="FB1162" s="581"/>
      <c r="FC1162" s="581"/>
      <c r="FD1162" s="581"/>
      <c r="FE1162" s="581"/>
    </row>
    <row r="1163" spans="1:161">
      <c r="A1163" s="581"/>
      <c r="B1163" s="581"/>
      <c r="C1163" s="581"/>
      <c r="D1163" s="581"/>
      <c r="E1163" s="581"/>
      <c r="F1163" s="581"/>
      <c r="G1163" s="581"/>
      <c r="H1163" s="581"/>
      <c r="I1163" s="581"/>
      <c r="J1163" s="581"/>
      <c r="K1163" s="581"/>
      <c r="L1163" s="581"/>
      <c r="M1163" s="581"/>
      <c r="N1163" s="581"/>
      <c r="O1163" s="581"/>
      <c r="P1163" s="581"/>
      <c r="Q1163" s="581"/>
      <c r="R1163" s="581"/>
      <c r="S1163" s="581"/>
      <c r="T1163" s="581"/>
      <c r="U1163" s="581"/>
      <c r="V1163" s="581"/>
      <c r="W1163" s="581"/>
      <c r="X1163" s="581"/>
      <c r="Y1163" s="581"/>
      <c r="Z1163" s="581"/>
      <c r="AA1163" s="581"/>
      <c r="AB1163" s="581"/>
      <c r="AC1163" s="581"/>
      <c r="AD1163" s="581"/>
      <c r="AE1163" s="581"/>
      <c r="AF1163" s="581"/>
      <c r="AG1163" s="581"/>
      <c r="AH1163" s="581"/>
      <c r="AI1163" s="581"/>
      <c r="AJ1163" s="581"/>
      <c r="AK1163" s="581"/>
      <c r="AL1163" s="581"/>
      <c r="AM1163" s="581"/>
      <c r="AN1163" s="581"/>
      <c r="AO1163" s="581"/>
      <c r="AP1163" s="581"/>
      <c r="AQ1163" s="581"/>
      <c r="AR1163" s="581"/>
      <c r="AS1163" s="581"/>
      <c r="AT1163" s="581"/>
      <c r="AU1163" s="581"/>
      <c r="AV1163" s="581"/>
      <c r="AW1163" s="581"/>
      <c r="AX1163" s="581"/>
      <c r="AY1163" s="581"/>
      <c r="AZ1163" s="581"/>
      <c r="BA1163" s="581"/>
      <c r="BB1163" s="581"/>
      <c r="BC1163" s="581"/>
      <c r="BD1163" s="581"/>
      <c r="BE1163" s="581"/>
      <c r="BF1163" s="581"/>
      <c r="BG1163" s="581"/>
      <c r="BH1163" s="581"/>
      <c r="BI1163" s="581"/>
      <c r="BJ1163" s="581"/>
      <c r="BK1163" s="581"/>
      <c r="BL1163" s="581"/>
      <c r="BM1163" s="581"/>
      <c r="BN1163" s="581"/>
      <c r="BO1163" s="581"/>
      <c r="BP1163" s="581"/>
      <c r="BQ1163" s="581"/>
      <c r="BR1163" s="581"/>
      <c r="BS1163" s="581"/>
      <c r="BT1163" s="581"/>
      <c r="BU1163" s="581"/>
      <c r="BV1163" s="581"/>
      <c r="BW1163" s="581"/>
      <c r="BX1163" s="581"/>
      <c r="BY1163" s="581"/>
      <c r="BZ1163" s="581"/>
      <c r="CA1163" s="581"/>
      <c r="CB1163" s="581"/>
      <c r="CC1163" s="581"/>
      <c r="CD1163" s="581"/>
      <c r="CE1163" s="581"/>
      <c r="CF1163" s="581"/>
      <c r="CG1163" s="581"/>
      <c r="CH1163" s="581"/>
      <c r="CI1163" s="581"/>
      <c r="CJ1163" s="581"/>
      <c r="CK1163" s="581"/>
      <c r="CL1163" s="581"/>
      <c r="CM1163" s="581"/>
      <c r="CN1163" s="581"/>
      <c r="CO1163" s="581"/>
      <c r="CP1163" s="581"/>
      <c r="CQ1163" s="581"/>
      <c r="CR1163" s="581"/>
      <c r="CS1163" s="581"/>
      <c r="CT1163" s="581"/>
      <c r="CU1163" s="581"/>
      <c r="CV1163" s="581"/>
      <c r="CW1163" s="581"/>
      <c r="CX1163" s="581"/>
      <c r="CY1163" s="581"/>
      <c r="CZ1163" s="581"/>
      <c r="DA1163" s="581"/>
      <c r="DB1163" s="581"/>
      <c r="DC1163" s="581"/>
      <c r="DD1163" s="581"/>
      <c r="DE1163" s="581"/>
      <c r="DF1163" s="581"/>
      <c r="DG1163" s="581"/>
      <c r="DH1163" s="581"/>
      <c r="DI1163" s="581"/>
      <c r="DJ1163" s="581"/>
      <c r="DK1163" s="581"/>
      <c r="DL1163" s="581"/>
      <c r="DM1163" s="581"/>
      <c r="DN1163" s="581"/>
      <c r="DO1163" s="581"/>
      <c r="DP1163" s="581"/>
      <c r="DQ1163" s="581"/>
      <c r="DR1163" s="581"/>
      <c r="DS1163" s="581"/>
      <c r="DT1163" s="581"/>
      <c r="DU1163" s="581"/>
      <c r="DV1163" s="581"/>
      <c r="DW1163" s="581"/>
      <c r="DX1163" s="581"/>
      <c r="DY1163" s="581"/>
      <c r="DZ1163" s="581"/>
      <c r="EA1163" s="581"/>
      <c r="EB1163" s="581"/>
      <c r="EC1163" s="581"/>
      <c r="ED1163" s="581"/>
      <c r="EE1163" s="581"/>
      <c r="EF1163" s="581"/>
      <c r="EG1163" s="581"/>
      <c r="EH1163" s="581"/>
      <c r="EI1163" s="581"/>
      <c r="EJ1163" s="581"/>
      <c r="EK1163" s="581"/>
      <c r="EL1163" s="581"/>
      <c r="EM1163" s="581"/>
      <c r="EN1163" s="581"/>
      <c r="EO1163" s="581"/>
      <c r="EP1163" s="581"/>
      <c r="EQ1163" s="581"/>
      <c r="ER1163" s="581"/>
      <c r="ES1163" s="581"/>
      <c r="ET1163" s="581"/>
      <c r="EU1163" s="581"/>
      <c r="EV1163" s="581"/>
      <c r="EW1163" s="581"/>
      <c r="EX1163" s="581"/>
      <c r="EY1163" s="581"/>
      <c r="EZ1163" s="581"/>
      <c r="FA1163" s="581"/>
      <c r="FB1163" s="581"/>
      <c r="FC1163" s="581"/>
      <c r="FD1163" s="581"/>
      <c r="FE1163" s="581"/>
    </row>
    <row r="1164" spans="1:161">
      <c r="A1164" s="581"/>
      <c r="B1164" s="581"/>
      <c r="C1164" s="581"/>
      <c r="D1164" s="581"/>
      <c r="E1164" s="581"/>
      <c r="F1164" s="581"/>
      <c r="G1164" s="581"/>
      <c r="H1164" s="581"/>
      <c r="I1164" s="581"/>
      <c r="J1164" s="581"/>
      <c r="K1164" s="581"/>
      <c r="L1164" s="581"/>
      <c r="M1164" s="581"/>
      <c r="N1164" s="581"/>
      <c r="O1164" s="581"/>
      <c r="P1164" s="581"/>
      <c r="Q1164" s="581"/>
      <c r="R1164" s="581"/>
      <c r="S1164" s="581"/>
      <c r="T1164" s="581"/>
      <c r="U1164" s="581"/>
      <c r="V1164" s="581"/>
      <c r="W1164" s="581"/>
      <c r="X1164" s="581"/>
      <c r="Y1164" s="581"/>
      <c r="Z1164" s="581"/>
      <c r="AA1164" s="581"/>
      <c r="AB1164" s="581"/>
      <c r="AC1164" s="581"/>
      <c r="AD1164" s="581"/>
      <c r="AE1164" s="581"/>
      <c r="AF1164" s="581"/>
      <c r="AG1164" s="581"/>
      <c r="AH1164" s="581"/>
      <c r="AI1164" s="581"/>
      <c r="AJ1164" s="581"/>
      <c r="AK1164" s="581"/>
      <c r="AL1164" s="581"/>
      <c r="AM1164" s="581"/>
      <c r="AN1164" s="581"/>
      <c r="AO1164" s="581"/>
      <c r="AP1164" s="581"/>
      <c r="AQ1164" s="581"/>
      <c r="AR1164" s="581"/>
      <c r="AS1164" s="581"/>
      <c r="AT1164" s="581"/>
      <c r="AU1164" s="581"/>
      <c r="AV1164" s="581"/>
      <c r="AW1164" s="581"/>
      <c r="AX1164" s="581"/>
      <c r="AY1164" s="581"/>
      <c r="AZ1164" s="581"/>
      <c r="BA1164" s="581"/>
      <c r="BB1164" s="581"/>
      <c r="BC1164" s="581"/>
      <c r="BD1164" s="581"/>
      <c r="BE1164" s="581"/>
      <c r="BF1164" s="581"/>
      <c r="BG1164" s="581"/>
      <c r="BH1164" s="581"/>
      <c r="BI1164" s="581"/>
      <c r="BJ1164" s="581"/>
      <c r="BK1164" s="581"/>
      <c r="BL1164" s="581"/>
      <c r="BM1164" s="581"/>
      <c r="BN1164" s="581"/>
      <c r="BO1164" s="581"/>
      <c r="BP1164" s="581"/>
      <c r="BQ1164" s="581"/>
      <c r="BR1164" s="581"/>
      <c r="BS1164" s="581"/>
      <c r="BT1164" s="581"/>
      <c r="BU1164" s="581"/>
      <c r="BV1164" s="581"/>
      <c r="BW1164" s="581"/>
      <c r="BX1164" s="581"/>
      <c r="BY1164" s="581"/>
      <c r="BZ1164" s="581"/>
      <c r="CA1164" s="581"/>
      <c r="CB1164" s="581"/>
      <c r="CC1164" s="581"/>
      <c r="CD1164" s="581"/>
      <c r="CE1164" s="581"/>
      <c r="CF1164" s="581"/>
      <c r="CG1164" s="581"/>
      <c r="CH1164" s="581"/>
      <c r="CI1164" s="581"/>
      <c r="CJ1164" s="581"/>
      <c r="CK1164" s="581"/>
      <c r="CL1164" s="581"/>
      <c r="CM1164" s="581"/>
      <c r="CN1164" s="581"/>
      <c r="CO1164" s="581"/>
      <c r="CP1164" s="581"/>
      <c r="CQ1164" s="581"/>
      <c r="CR1164" s="581"/>
      <c r="CS1164" s="581"/>
      <c r="CT1164" s="581"/>
      <c r="CU1164" s="581"/>
      <c r="CV1164" s="581"/>
      <c r="CW1164" s="581"/>
      <c r="CX1164" s="581"/>
      <c r="CY1164" s="581"/>
      <c r="CZ1164" s="581"/>
      <c r="DA1164" s="581"/>
      <c r="DB1164" s="581"/>
      <c r="DC1164" s="581"/>
      <c r="DD1164" s="581"/>
      <c r="DE1164" s="581"/>
      <c r="DF1164" s="581"/>
      <c r="DG1164" s="581"/>
      <c r="DH1164" s="581"/>
      <c r="DI1164" s="581"/>
      <c r="DJ1164" s="581"/>
      <c r="DK1164" s="581"/>
      <c r="DL1164" s="581"/>
      <c r="DM1164" s="581"/>
      <c r="DN1164" s="581"/>
      <c r="DO1164" s="581"/>
      <c r="DP1164" s="581"/>
      <c r="DQ1164" s="581"/>
      <c r="DR1164" s="581"/>
      <c r="DS1164" s="581"/>
      <c r="DT1164" s="581"/>
      <c r="DU1164" s="581"/>
      <c r="DV1164" s="581"/>
      <c r="DW1164" s="581"/>
      <c r="DX1164" s="581"/>
      <c r="DY1164" s="581"/>
      <c r="DZ1164" s="581"/>
      <c r="EA1164" s="581"/>
      <c r="EB1164" s="581"/>
      <c r="EC1164" s="581"/>
      <c r="ED1164" s="581"/>
      <c r="EE1164" s="581"/>
      <c r="EF1164" s="581"/>
      <c r="EG1164" s="581"/>
      <c r="EH1164" s="581"/>
      <c r="EI1164" s="581"/>
      <c r="EJ1164" s="581"/>
      <c r="EK1164" s="581"/>
      <c r="EL1164" s="581"/>
      <c r="EM1164" s="581"/>
      <c r="EN1164" s="581"/>
      <c r="EO1164" s="581"/>
      <c r="EP1164" s="581"/>
      <c r="EQ1164" s="581"/>
      <c r="ER1164" s="581"/>
      <c r="ES1164" s="581"/>
      <c r="ET1164" s="581"/>
      <c r="EU1164" s="581"/>
      <c r="EV1164" s="581"/>
      <c r="EW1164" s="581"/>
      <c r="EX1164" s="581"/>
      <c r="EY1164" s="581"/>
      <c r="EZ1164" s="581"/>
      <c r="FA1164" s="581"/>
      <c r="FB1164" s="581"/>
      <c r="FC1164" s="581"/>
      <c r="FD1164" s="581"/>
      <c r="FE1164" s="581"/>
    </row>
    <row r="1165" spans="1:161">
      <c r="A1165" s="581"/>
      <c r="B1165" s="581"/>
      <c r="C1165" s="581"/>
      <c r="D1165" s="581"/>
      <c r="E1165" s="581"/>
      <c r="F1165" s="581"/>
      <c r="G1165" s="581"/>
      <c r="H1165" s="581"/>
      <c r="I1165" s="581"/>
      <c r="J1165" s="581"/>
      <c r="K1165" s="581"/>
      <c r="L1165" s="581"/>
      <c r="M1165" s="581"/>
      <c r="N1165" s="581"/>
      <c r="O1165" s="581"/>
      <c r="P1165" s="581"/>
      <c r="Q1165" s="581"/>
      <c r="R1165" s="581"/>
      <c r="S1165" s="581"/>
      <c r="T1165" s="581"/>
      <c r="U1165" s="581"/>
      <c r="V1165" s="581"/>
      <c r="W1165" s="581"/>
      <c r="X1165" s="581"/>
      <c r="Y1165" s="581"/>
      <c r="Z1165" s="581"/>
      <c r="AA1165" s="581"/>
      <c r="AB1165" s="581"/>
      <c r="AC1165" s="581"/>
      <c r="AD1165" s="581"/>
      <c r="AE1165" s="581"/>
      <c r="AF1165" s="581"/>
      <c r="AG1165" s="581"/>
      <c r="AH1165" s="581"/>
      <c r="AI1165" s="581"/>
      <c r="AJ1165" s="581"/>
      <c r="AK1165" s="581"/>
      <c r="AL1165" s="581"/>
      <c r="AM1165" s="581"/>
      <c r="AN1165" s="581"/>
      <c r="AO1165" s="581"/>
      <c r="AP1165" s="581"/>
      <c r="AQ1165" s="581"/>
      <c r="AR1165" s="581"/>
      <c r="AS1165" s="581"/>
      <c r="AT1165" s="581"/>
      <c r="AU1165" s="581"/>
      <c r="AV1165" s="581"/>
      <c r="AW1165" s="581"/>
      <c r="AX1165" s="581"/>
      <c r="AY1165" s="581"/>
      <c r="AZ1165" s="581"/>
      <c r="BA1165" s="581"/>
      <c r="BB1165" s="581"/>
      <c r="BC1165" s="581"/>
      <c r="BD1165" s="581"/>
      <c r="BE1165" s="581"/>
      <c r="BF1165" s="581"/>
      <c r="BG1165" s="581"/>
      <c r="BH1165" s="581"/>
      <c r="BI1165" s="581"/>
      <c r="BJ1165" s="581"/>
      <c r="BK1165" s="581"/>
      <c r="BL1165" s="581"/>
      <c r="BM1165" s="581"/>
      <c r="BN1165" s="581"/>
      <c r="BO1165" s="581"/>
      <c r="BP1165" s="581"/>
      <c r="BQ1165" s="581"/>
      <c r="BR1165" s="581"/>
      <c r="BS1165" s="581"/>
      <c r="BT1165" s="581"/>
      <c r="BU1165" s="581"/>
      <c r="BV1165" s="581"/>
      <c r="BW1165" s="581"/>
      <c r="BX1165" s="581"/>
      <c r="BY1165" s="581"/>
      <c r="BZ1165" s="581"/>
      <c r="CA1165" s="581"/>
      <c r="CB1165" s="581"/>
      <c r="CC1165" s="581"/>
      <c r="CD1165" s="581"/>
      <c r="CE1165" s="581"/>
      <c r="CF1165" s="581"/>
      <c r="CG1165" s="581"/>
      <c r="CH1165" s="581"/>
      <c r="CI1165" s="581"/>
      <c r="CJ1165" s="581"/>
      <c r="CK1165" s="581"/>
      <c r="CL1165" s="581"/>
      <c r="CM1165" s="581"/>
      <c r="CN1165" s="581"/>
      <c r="CO1165" s="581"/>
      <c r="CP1165" s="581"/>
      <c r="CQ1165" s="581"/>
      <c r="CR1165" s="581"/>
      <c r="CS1165" s="581"/>
      <c r="CT1165" s="581"/>
      <c r="CU1165" s="581"/>
      <c r="CV1165" s="581"/>
      <c r="CW1165" s="581"/>
      <c r="CX1165" s="581"/>
      <c r="CY1165" s="581"/>
      <c r="CZ1165" s="581"/>
      <c r="DA1165" s="581"/>
      <c r="DB1165" s="581"/>
      <c r="DC1165" s="581"/>
      <c r="DD1165" s="581"/>
      <c r="DE1165" s="581"/>
      <c r="DF1165" s="581"/>
      <c r="DG1165" s="581"/>
      <c r="DH1165" s="581"/>
      <c r="DI1165" s="581"/>
      <c r="DJ1165" s="581"/>
      <c r="DK1165" s="581"/>
      <c r="DL1165" s="581"/>
      <c r="DM1165" s="581"/>
      <c r="DN1165" s="581"/>
      <c r="DO1165" s="581"/>
      <c r="DP1165" s="581"/>
      <c r="DQ1165" s="581"/>
      <c r="DR1165" s="581"/>
      <c r="DS1165" s="581"/>
      <c r="DT1165" s="581"/>
      <c r="DU1165" s="581"/>
      <c r="DV1165" s="581"/>
      <c r="DW1165" s="581"/>
      <c r="DX1165" s="581"/>
      <c r="DY1165" s="581"/>
      <c r="DZ1165" s="581"/>
      <c r="EA1165" s="581"/>
      <c r="EB1165" s="581"/>
      <c r="EC1165" s="581"/>
      <c r="ED1165" s="581"/>
      <c r="EE1165" s="581"/>
      <c r="EF1165" s="581"/>
      <c r="EG1165" s="581"/>
      <c r="EH1165" s="581"/>
      <c r="EI1165" s="581"/>
      <c r="EJ1165" s="581"/>
      <c r="EK1165" s="581"/>
      <c r="EL1165" s="581"/>
      <c r="EM1165" s="581"/>
      <c r="EN1165" s="581"/>
      <c r="EO1165" s="581"/>
      <c r="EP1165" s="581"/>
      <c r="EQ1165" s="581"/>
      <c r="ER1165" s="581"/>
      <c r="ES1165" s="581"/>
      <c r="ET1165" s="581"/>
      <c r="EU1165" s="581"/>
      <c r="EV1165" s="581"/>
      <c r="EW1165" s="581"/>
      <c r="EX1165" s="581"/>
      <c r="EY1165" s="581"/>
      <c r="EZ1165" s="581"/>
      <c r="FA1165" s="581"/>
      <c r="FB1165" s="581"/>
      <c r="FC1165" s="581"/>
      <c r="FD1165" s="581"/>
      <c r="FE1165" s="581"/>
    </row>
    <row r="1166" spans="1:161">
      <c r="A1166" s="581"/>
      <c r="B1166" s="581"/>
      <c r="C1166" s="581"/>
      <c r="D1166" s="581"/>
      <c r="E1166" s="581"/>
      <c r="F1166" s="581"/>
      <c r="G1166" s="581"/>
      <c r="H1166" s="581"/>
      <c r="I1166" s="581"/>
      <c r="J1166" s="581"/>
      <c r="K1166" s="581"/>
      <c r="L1166" s="581"/>
      <c r="M1166" s="581"/>
      <c r="N1166" s="581"/>
      <c r="O1166" s="581"/>
      <c r="P1166" s="581"/>
      <c r="Q1166" s="581"/>
      <c r="R1166" s="581"/>
      <c r="S1166" s="581"/>
      <c r="T1166" s="581"/>
      <c r="U1166" s="581"/>
      <c r="V1166" s="581"/>
      <c r="W1166" s="581"/>
      <c r="X1166" s="581"/>
      <c r="Y1166" s="581"/>
      <c r="Z1166" s="581"/>
      <c r="AA1166" s="581"/>
      <c r="AB1166" s="581"/>
      <c r="AC1166" s="581"/>
      <c r="AD1166" s="581"/>
      <c r="AE1166" s="581"/>
      <c r="AF1166" s="581"/>
      <c r="AG1166" s="581"/>
      <c r="AH1166" s="581"/>
      <c r="AI1166" s="581"/>
      <c r="AJ1166" s="581"/>
      <c r="AK1166" s="581"/>
      <c r="AL1166" s="581"/>
      <c r="AM1166" s="581"/>
      <c r="AN1166" s="581"/>
      <c r="AO1166" s="581"/>
      <c r="AP1166" s="581"/>
      <c r="AQ1166" s="581"/>
      <c r="AR1166" s="581"/>
      <c r="AS1166" s="581"/>
      <c r="AT1166" s="581"/>
      <c r="AU1166" s="581"/>
      <c r="AV1166" s="581"/>
      <c r="AW1166" s="581"/>
      <c r="AX1166" s="581"/>
      <c r="AY1166" s="581"/>
      <c r="AZ1166" s="581"/>
      <c r="BA1166" s="581"/>
      <c r="BB1166" s="581"/>
      <c r="BC1166" s="581"/>
      <c r="BD1166" s="581"/>
      <c r="BE1166" s="581"/>
      <c r="BF1166" s="581"/>
      <c r="BG1166" s="581"/>
      <c r="BH1166" s="581"/>
      <c r="BI1166" s="581"/>
      <c r="BJ1166" s="581"/>
      <c r="BK1166" s="581"/>
      <c r="BL1166" s="581"/>
      <c r="BM1166" s="581"/>
      <c r="BN1166" s="581"/>
      <c r="BO1166" s="581"/>
      <c r="BP1166" s="581"/>
      <c r="BQ1166" s="581"/>
      <c r="BR1166" s="581"/>
      <c r="BS1166" s="581"/>
      <c r="BT1166" s="581"/>
      <c r="BU1166" s="581"/>
      <c r="BV1166" s="581"/>
      <c r="BW1166" s="581"/>
      <c r="BX1166" s="581"/>
      <c r="BY1166" s="581"/>
      <c r="BZ1166" s="581"/>
      <c r="CA1166" s="581"/>
      <c r="CB1166" s="581"/>
      <c r="CC1166" s="581"/>
      <c r="CD1166" s="581"/>
      <c r="CE1166" s="581"/>
      <c r="CF1166" s="581"/>
      <c r="CG1166" s="581"/>
      <c r="CH1166" s="581"/>
      <c r="CI1166" s="581"/>
      <c r="CJ1166" s="581"/>
      <c r="CK1166" s="581"/>
      <c r="CL1166" s="581"/>
      <c r="CM1166" s="581"/>
      <c r="CN1166" s="581"/>
      <c r="CO1166" s="581"/>
      <c r="CP1166" s="581"/>
      <c r="CQ1166" s="581"/>
      <c r="CR1166" s="581"/>
      <c r="CS1166" s="581"/>
      <c r="CT1166" s="581"/>
      <c r="CU1166" s="581"/>
      <c r="CV1166" s="581"/>
      <c r="CW1166" s="581"/>
      <c r="CX1166" s="581"/>
      <c r="CY1166" s="581"/>
      <c r="CZ1166" s="581"/>
      <c r="DA1166" s="581"/>
      <c r="DB1166" s="581"/>
      <c r="DC1166" s="581"/>
      <c r="DD1166" s="581"/>
      <c r="DE1166" s="581"/>
      <c r="DF1166" s="581"/>
      <c r="DG1166" s="581"/>
      <c r="DH1166" s="581"/>
      <c r="DI1166" s="581"/>
      <c r="DJ1166" s="581"/>
      <c r="DK1166" s="581"/>
      <c r="DL1166" s="581"/>
      <c r="DM1166" s="581"/>
      <c r="DN1166" s="581"/>
      <c r="DO1166" s="581"/>
      <c r="DP1166" s="581"/>
      <c r="DQ1166" s="581"/>
      <c r="DR1166" s="581"/>
      <c r="DS1166" s="581"/>
      <c r="DT1166" s="581"/>
      <c r="DU1166" s="581"/>
      <c r="DV1166" s="581"/>
      <c r="DW1166" s="581"/>
      <c r="DX1166" s="581"/>
      <c r="DY1166" s="581"/>
      <c r="DZ1166" s="581"/>
      <c r="EA1166" s="581"/>
      <c r="EB1166" s="581"/>
      <c r="EC1166" s="581"/>
      <c r="ED1166" s="581"/>
      <c r="EE1166" s="581"/>
      <c r="EF1166" s="581"/>
      <c r="EG1166" s="581"/>
      <c r="EH1166" s="581"/>
      <c r="EI1166" s="581"/>
      <c r="EJ1166" s="581"/>
      <c r="EK1166" s="581"/>
      <c r="EL1166" s="581"/>
      <c r="EM1166" s="581"/>
      <c r="EN1166" s="581"/>
      <c r="EO1166" s="581"/>
      <c r="EP1166" s="581"/>
      <c r="EQ1166" s="581"/>
      <c r="ER1166" s="581"/>
      <c r="ES1166" s="581"/>
      <c r="ET1166" s="581"/>
      <c r="EU1166" s="581"/>
      <c r="EV1166" s="581"/>
      <c r="EW1166" s="581"/>
      <c r="EX1166" s="581"/>
      <c r="EY1166" s="581"/>
      <c r="EZ1166" s="581"/>
      <c r="FA1166" s="581"/>
      <c r="FB1166" s="581"/>
      <c r="FC1166" s="581"/>
      <c r="FD1166" s="581"/>
      <c r="FE1166" s="581"/>
    </row>
    <row r="1167" spans="1:161">
      <c r="A1167" s="581"/>
      <c r="B1167" s="581"/>
      <c r="C1167" s="581"/>
      <c r="D1167" s="581"/>
      <c r="E1167" s="581"/>
      <c r="F1167" s="581"/>
      <c r="G1167" s="581"/>
      <c r="H1167" s="581"/>
      <c r="I1167" s="581"/>
      <c r="J1167" s="581"/>
      <c r="K1167" s="581"/>
      <c r="L1167" s="581"/>
      <c r="M1167" s="581"/>
      <c r="N1167" s="581"/>
      <c r="O1167" s="581"/>
      <c r="P1167" s="581"/>
      <c r="Q1167" s="581"/>
      <c r="R1167" s="581"/>
      <c r="S1167" s="581"/>
      <c r="T1167" s="581"/>
      <c r="U1167" s="581"/>
      <c r="V1167" s="581"/>
      <c r="W1167" s="581"/>
      <c r="X1167" s="581"/>
      <c r="Y1167" s="581"/>
      <c r="Z1167" s="581"/>
      <c r="AA1167" s="581"/>
      <c r="AB1167" s="581"/>
      <c r="AC1167" s="581"/>
      <c r="AD1167" s="581"/>
      <c r="AE1167" s="581"/>
      <c r="AF1167" s="581"/>
      <c r="AG1167" s="581"/>
      <c r="AH1167" s="581"/>
      <c r="AI1167" s="581"/>
      <c r="AJ1167" s="581"/>
      <c r="AK1167" s="581"/>
      <c r="AL1167" s="581"/>
      <c r="AM1167" s="581"/>
      <c r="AN1167" s="581"/>
      <c r="AO1167" s="581"/>
      <c r="AP1167" s="581"/>
      <c r="AQ1167" s="581"/>
      <c r="AR1167" s="581"/>
      <c r="AS1167" s="581"/>
      <c r="AT1167" s="581"/>
      <c r="AU1167" s="581"/>
      <c r="AV1167" s="581"/>
      <c r="AW1167" s="581"/>
      <c r="AX1167" s="581"/>
      <c r="AY1167" s="581"/>
      <c r="AZ1167" s="581"/>
      <c r="BA1167" s="581"/>
      <c r="BB1167" s="581"/>
      <c r="BC1167" s="581"/>
      <c r="BD1167" s="581"/>
      <c r="BE1167" s="581"/>
      <c r="BF1167" s="581"/>
      <c r="BG1167" s="581"/>
      <c r="BH1167" s="581"/>
      <c r="BI1167" s="581"/>
      <c r="BJ1167" s="581"/>
      <c r="BK1167" s="581"/>
      <c r="BL1167" s="581"/>
      <c r="BM1167" s="581"/>
      <c r="BN1167" s="581"/>
      <c r="BO1167" s="581"/>
      <c r="BP1167" s="581"/>
      <c r="BQ1167" s="581"/>
      <c r="BR1167" s="581"/>
      <c r="BS1167" s="581"/>
      <c r="BT1167" s="581"/>
      <c r="BU1167" s="581"/>
      <c r="BV1167" s="581"/>
      <c r="BW1167" s="581"/>
      <c r="BX1167" s="581"/>
      <c r="BY1167" s="581"/>
      <c r="BZ1167" s="581"/>
      <c r="CA1167" s="581"/>
      <c r="CB1167" s="581"/>
      <c r="CC1167" s="581"/>
      <c r="CD1167" s="581"/>
      <c r="CE1167" s="581"/>
      <c r="CF1167" s="581"/>
      <c r="CG1167" s="581"/>
      <c r="CH1167" s="581"/>
      <c r="CI1167" s="581"/>
      <c r="CJ1167" s="581"/>
      <c r="CK1167" s="581"/>
      <c r="CL1167" s="581"/>
      <c r="CM1167" s="581"/>
      <c r="CN1167" s="581"/>
      <c r="CO1167" s="581"/>
      <c r="CP1167" s="581"/>
      <c r="CQ1167" s="581"/>
      <c r="CR1167" s="581"/>
      <c r="CS1167" s="581"/>
      <c r="CT1167" s="581"/>
      <c r="CU1167" s="581"/>
      <c r="CV1167" s="581"/>
      <c r="CW1167" s="581"/>
      <c r="CX1167" s="581"/>
      <c r="CY1167" s="581"/>
      <c r="CZ1167" s="581"/>
      <c r="DA1167" s="581"/>
      <c r="DB1167" s="581"/>
      <c r="DC1167" s="581"/>
      <c r="DD1167" s="581"/>
      <c r="DE1167" s="581"/>
      <c r="DF1167" s="581"/>
      <c r="DG1167" s="581"/>
      <c r="DH1167" s="581"/>
      <c r="DI1167" s="581"/>
      <c r="DJ1167" s="581"/>
      <c r="DK1167" s="581"/>
      <c r="DL1167" s="581"/>
      <c r="DM1167" s="581"/>
      <c r="DN1167" s="581"/>
      <c r="DO1167" s="581"/>
      <c r="DP1167" s="581"/>
      <c r="DQ1167" s="581"/>
      <c r="DR1167" s="581"/>
      <c r="DS1167" s="581"/>
      <c r="DT1167" s="581"/>
      <c r="DU1167" s="581"/>
      <c r="DV1167" s="581"/>
      <c r="DW1167" s="581"/>
      <c r="DX1167" s="581"/>
      <c r="DY1167" s="581"/>
      <c r="DZ1167" s="581"/>
      <c r="EA1167" s="581"/>
      <c r="EB1167" s="581"/>
      <c r="EC1167" s="581"/>
      <c r="ED1167" s="581"/>
      <c r="EE1167" s="581"/>
      <c r="EF1167" s="581"/>
      <c r="EG1167" s="581"/>
      <c r="EH1167" s="581"/>
      <c r="EI1167" s="581"/>
      <c r="EJ1167" s="581"/>
      <c r="EK1167" s="581"/>
      <c r="EL1167" s="581"/>
      <c r="EM1167" s="581"/>
      <c r="EN1167" s="581"/>
      <c r="EO1167" s="581"/>
      <c r="EP1167" s="581"/>
      <c r="EQ1167" s="581"/>
      <c r="ER1167" s="581"/>
      <c r="ES1167" s="581"/>
      <c r="ET1167" s="581"/>
      <c r="EU1167" s="581"/>
      <c r="EV1167" s="581"/>
      <c r="EW1167" s="581"/>
      <c r="EX1167" s="581"/>
      <c r="EY1167" s="581"/>
      <c r="EZ1167" s="581"/>
      <c r="FA1167" s="581"/>
      <c r="FB1167" s="581"/>
      <c r="FC1167" s="581"/>
      <c r="FD1167" s="581"/>
      <c r="FE1167" s="581"/>
    </row>
    <row r="1168" spans="1:161">
      <c r="A1168" s="581"/>
      <c r="B1168" s="581"/>
      <c r="C1168" s="581"/>
      <c r="D1168" s="581"/>
      <c r="E1168" s="581"/>
      <c r="F1168" s="581"/>
      <c r="G1168" s="581"/>
      <c r="H1168" s="581"/>
      <c r="I1168" s="581"/>
      <c r="J1168" s="581"/>
      <c r="K1168" s="581"/>
      <c r="L1168" s="581"/>
      <c r="M1168" s="581"/>
      <c r="N1168" s="581"/>
      <c r="O1168" s="581"/>
      <c r="P1168" s="581"/>
      <c r="Q1168" s="581"/>
      <c r="R1168" s="581"/>
      <c r="S1168" s="581"/>
      <c r="T1168" s="581"/>
      <c r="U1168" s="581"/>
      <c r="V1168" s="581"/>
      <c r="W1168" s="581"/>
      <c r="X1168" s="581"/>
      <c r="Y1168" s="581"/>
      <c r="Z1168" s="581"/>
      <c r="AA1168" s="581"/>
      <c r="AB1168" s="581"/>
      <c r="AC1168" s="581"/>
      <c r="AD1168" s="581"/>
      <c r="AE1168" s="581"/>
      <c r="AF1168" s="581"/>
      <c r="AG1168" s="581"/>
      <c r="AH1168" s="581"/>
      <c r="AI1168" s="581"/>
      <c r="AJ1168" s="581"/>
      <c r="AK1168" s="581"/>
      <c r="AL1168" s="581"/>
      <c r="AM1168" s="581"/>
      <c r="AN1168" s="581"/>
      <c r="AO1168" s="581"/>
      <c r="AP1168" s="581"/>
      <c r="AQ1168" s="581"/>
      <c r="AR1168" s="581"/>
      <c r="AS1168" s="581"/>
      <c r="AT1168" s="581"/>
      <c r="AU1168" s="581"/>
      <c r="AV1168" s="581"/>
      <c r="AW1168" s="581"/>
      <c r="AX1168" s="581"/>
      <c r="AY1168" s="581"/>
      <c r="AZ1168" s="581"/>
      <c r="BA1168" s="581"/>
      <c r="BB1168" s="581"/>
      <c r="BC1168" s="581"/>
      <c r="BD1168" s="581"/>
      <c r="BE1168" s="581"/>
      <c r="BF1168" s="581"/>
      <c r="BG1168" s="581"/>
      <c r="BH1168" s="581"/>
      <c r="BI1168" s="581"/>
      <c r="BJ1168" s="581"/>
      <c r="BK1168" s="581"/>
      <c r="BL1168" s="581"/>
      <c r="BM1168" s="581"/>
      <c r="BN1168" s="581"/>
      <c r="BO1168" s="581"/>
      <c r="BP1168" s="581"/>
      <c r="BQ1168" s="581"/>
      <c r="BR1168" s="581"/>
      <c r="BS1168" s="581"/>
      <c r="BT1168" s="581"/>
      <c r="BU1168" s="581"/>
      <c r="BV1168" s="581"/>
      <c r="BW1168" s="581"/>
      <c r="BX1168" s="581"/>
      <c r="BY1168" s="581"/>
      <c r="BZ1168" s="581"/>
      <c r="CA1168" s="581"/>
      <c r="CB1168" s="581"/>
      <c r="CC1168" s="581"/>
      <c r="CD1168" s="581"/>
      <c r="CE1168" s="581"/>
      <c r="CF1168" s="581"/>
      <c r="CG1168" s="581"/>
      <c r="CH1168" s="581"/>
      <c r="CI1168" s="581"/>
      <c r="CJ1168" s="581"/>
      <c r="CK1168" s="581"/>
      <c r="CL1168" s="581"/>
      <c r="CM1168" s="581"/>
      <c r="CN1168" s="581"/>
      <c r="CO1168" s="581"/>
      <c r="CP1168" s="581"/>
      <c r="CQ1168" s="581"/>
      <c r="CR1168" s="581"/>
      <c r="CS1168" s="581"/>
      <c r="CT1168" s="581"/>
      <c r="CU1168" s="581"/>
      <c r="CV1168" s="581"/>
      <c r="CW1168" s="581"/>
      <c r="CX1168" s="581"/>
      <c r="CY1168" s="581"/>
      <c r="CZ1168" s="581"/>
      <c r="DA1168" s="581"/>
      <c r="DB1168" s="581"/>
      <c r="DC1168" s="581"/>
      <c r="DD1168" s="581"/>
      <c r="DE1168" s="581"/>
      <c r="DF1168" s="581"/>
      <c r="DG1168" s="581"/>
      <c r="DH1168" s="581"/>
      <c r="DI1168" s="581"/>
      <c r="DJ1168" s="581"/>
      <c r="DK1168" s="581"/>
      <c r="DL1168" s="581"/>
      <c r="DM1168" s="581"/>
      <c r="DN1168" s="581"/>
      <c r="DO1168" s="581"/>
      <c r="DP1168" s="581"/>
      <c r="DQ1168" s="581"/>
      <c r="DR1168" s="581"/>
      <c r="DS1168" s="581"/>
      <c r="DT1168" s="581"/>
      <c r="DU1168" s="581"/>
      <c r="DV1168" s="581"/>
      <c r="DW1168" s="581"/>
      <c r="DX1168" s="581"/>
      <c r="DY1168" s="581"/>
      <c r="DZ1168" s="581"/>
      <c r="EA1168" s="581"/>
      <c r="EB1168" s="581"/>
      <c r="EC1168" s="581"/>
      <c r="ED1168" s="581"/>
      <c r="EE1168" s="581"/>
      <c r="EF1168" s="581"/>
      <c r="EG1168" s="581"/>
      <c r="EH1168" s="581"/>
      <c r="EI1168" s="581"/>
      <c r="EJ1168" s="581"/>
      <c r="EK1168" s="581"/>
      <c r="EL1168" s="581"/>
      <c r="EM1168" s="581"/>
      <c r="EN1168" s="581"/>
      <c r="EO1168" s="581"/>
      <c r="EP1168" s="581"/>
      <c r="EQ1168" s="581"/>
      <c r="ER1168" s="581"/>
      <c r="ES1168" s="581"/>
      <c r="ET1168" s="581"/>
      <c r="EU1168" s="581"/>
      <c r="EV1168" s="581"/>
      <c r="EW1168" s="581"/>
      <c r="EX1168" s="581"/>
      <c r="EY1168" s="581"/>
      <c r="EZ1168" s="581"/>
      <c r="FA1168" s="581"/>
      <c r="FB1168" s="581"/>
      <c r="FC1168" s="581"/>
      <c r="FD1168" s="581"/>
      <c r="FE1168" s="581"/>
    </row>
    <row r="1169" spans="1:161">
      <c r="A1169" s="581"/>
      <c r="B1169" s="581"/>
      <c r="C1169" s="581"/>
      <c r="D1169" s="581"/>
      <c r="E1169" s="581"/>
      <c r="F1169" s="581"/>
      <c r="G1169" s="581"/>
      <c r="H1169" s="581"/>
      <c r="I1169" s="581"/>
      <c r="J1169" s="581"/>
      <c r="K1169" s="581"/>
      <c r="L1169" s="581"/>
      <c r="M1169" s="581"/>
      <c r="N1169" s="581"/>
      <c r="O1169" s="581"/>
      <c r="P1169" s="581"/>
      <c r="Q1169" s="581"/>
      <c r="R1169" s="581"/>
      <c r="S1169" s="581"/>
      <c r="T1169" s="581"/>
      <c r="U1169" s="581"/>
      <c r="V1169" s="581"/>
      <c r="W1169" s="581"/>
      <c r="X1169" s="581"/>
      <c r="Y1169" s="581"/>
      <c r="Z1169" s="581"/>
      <c r="AA1169" s="581"/>
      <c r="AB1169" s="581"/>
      <c r="AC1169" s="581"/>
      <c r="AD1169" s="581"/>
      <c r="AE1169" s="581"/>
      <c r="AF1169" s="581"/>
      <c r="AG1169" s="581"/>
      <c r="AH1169" s="581"/>
      <c r="AI1169" s="581"/>
      <c r="AJ1169" s="581"/>
      <c r="AK1169" s="581"/>
      <c r="AL1169" s="581"/>
      <c r="AM1169" s="581"/>
      <c r="AN1169" s="581"/>
      <c r="AO1169" s="581"/>
      <c r="AP1169" s="581"/>
      <c r="AQ1169" s="581"/>
      <c r="AR1169" s="581"/>
      <c r="AS1169" s="581"/>
      <c r="AT1169" s="581"/>
      <c r="AU1169" s="581"/>
      <c r="AV1169" s="581"/>
      <c r="AW1169" s="581"/>
      <c r="AX1169" s="581"/>
      <c r="AY1169" s="581"/>
      <c r="AZ1169" s="581"/>
      <c r="BA1169" s="581"/>
      <c r="BB1169" s="581"/>
      <c r="BC1169" s="581"/>
      <c r="BD1169" s="581"/>
      <c r="BE1169" s="581"/>
      <c r="BF1169" s="581"/>
      <c r="BG1169" s="581"/>
      <c r="BH1169" s="581"/>
      <c r="BI1169" s="581"/>
      <c r="BJ1169" s="581"/>
      <c r="BK1169" s="581"/>
      <c r="BL1169" s="581"/>
      <c r="BM1169" s="581"/>
      <c r="BN1169" s="581"/>
      <c r="BO1169" s="581"/>
      <c r="BP1169" s="581"/>
      <c r="BQ1169" s="581"/>
      <c r="BR1169" s="581"/>
      <c r="BS1169" s="581"/>
      <c r="BT1169" s="581"/>
      <c r="BU1169" s="581"/>
      <c r="BV1169" s="581"/>
      <c r="BW1169" s="581"/>
      <c r="BX1169" s="581"/>
      <c r="BY1169" s="581"/>
      <c r="BZ1169" s="581"/>
      <c r="CA1169" s="581"/>
      <c r="CB1169" s="581"/>
      <c r="CC1169" s="581"/>
      <c r="CD1169" s="581"/>
      <c r="CE1169" s="581"/>
      <c r="CF1169" s="581"/>
      <c r="CG1169" s="581"/>
      <c r="CH1169" s="581"/>
      <c r="CI1169" s="581"/>
      <c r="CJ1169" s="581"/>
      <c r="CK1169" s="581"/>
      <c r="CL1169" s="581"/>
      <c r="CM1169" s="581"/>
      <c r="CN1169" s="581"/>
      <c r="CO1169" s="581"/>
      <c r="CP1169" s="581"/>
      <c r="CQ1169" s="581"/>
      <c r="CR1169" s="581"/>
      <c r="CS1169" s="581"/>
      <c r="CT1169" s="581"/>
      <c r="CU1169" s="581"/>
      <c r="CV1169" s="581"/>
      <c r="CW1169" s="581"/>
      <c r="CX1169" s="581"/>
      <c r="CY1169" s="581"/>
      <c r="CZ1169" s="581"/>
      <c r="DA1169" s="581"/>
      <c r="DB1169" s="581"/>
      <c r="DC1169" s="581"/>
      <c r="DD1169" s="581"/>
      <c r="DE1169" s="581"/>
      <c r="DF1169" s="581"/>
      <c r="DG1169" s="581"/>
      <c r="DH1169" s="581"/>
      <c r="DI1169" s="581"/>
      <c r="DJ1169" s="581"/>
      <c r="DK1169" s="581"/>
      <c r="DL1169" s="581"/>
      <c r="DM1169" s="581"/>
      <c r="DN1169" s="581"/>
      <c r="DO1169" s="581"/>
      <c r="DP1169" s="581"/>
      <c r="DQ1169" s="581"/>
      <c r="DR1169" s="581"/>
      <c r="DS1169" s="581"/>
      <c r="DT1169" s="581"/>
      <c r="DU1169" s="581"/>
      <c r="DV1169" s="581"/>
      <c r="DW1169" s="581"/>
      <c r="DX1169" s="581"/>
      <c r="DY1169" s="581"/>
      <c r="DZ1169" s="581"/>
      <c r="EA1169" s="581"/>
      <c r="EB1169" s="581"/>
      <c r="EC1169" s="581"/>
      <c r="ED1169" s="581"/>
      <c r="EE1169" s="581"/>
      <c r="EF1169" s="581"/>
      <c r="EG1169" s="581"/>
      <c r="EH1169" s="581"/>
      <c r="EI1169" s="581"/>
      <c r="EJ1169" s="581"/>
      <c r="EK1169" s="581"/>
      <c r="EL1169" s="581"/>
      <c r="EM1169" s="581"/>
      <c r="EN1169" s="581"/>
      <c r="EO1169" s="581"/>
      <c r="EP1169" s="581"/>
      <c r="EQ1169" s="581"/>
      <c r="ER1169" s="581"/>
      <c r="ES1169" s="581"/>
      <c r="ET1169" s="581"/>
      <c r="EU1169" s="581"/>
      <c r="EV1169" s="581"/>
      <c r="EW1169" s="581"/>
      <c r="EX1169" s="581"/>
      <c r="EY1169" s="581"/>
      <c r="EZ1169" s="581"/>
      <c r="FA1169" s="581"/>
      <c r="FB1169" s="581"/>
      <c r="FC1169" s="581"/>
      <c r="FD1169" s="581"/>
      <c r="FE1169" s="581"/>
    </row>
    <row r="1170" spans="1:161">
      <c r="A1170" s="581"/>
      <c r="B1170" s="581"/>
      <c r="C1170" s="581"/>
      <c r="D1170" s="581"/>
      <c r="E1170" s="581"/>
      <c r="F1170" s="581"/>
      <c r="G1170" s="581"/>
      <c r="H1170" s="581"/>
      <c r="I1170" s="581"/>
      <c r="J1170" s="581"/>
      <c r="K1170" s="581"/>
      <c r="L1170" s="581"/>
      <c r="M1170" s="581"/>
      <c r="N1170" s="581"/>
      <c r="O1170" s="581"/>
      <c r="P1170" s="581"/>
      <c r="Q1170" s="581"/>
      <c r="R1170" s="581"/>
      <c r="S1170" s="581"/>
      <c r="T1170" s="581"/>
      <c r="U1170" s="581"/>
      <c r="V1170" s="581"/>
      <c r="W1170" s="581"/>
      <c r="X1170" s="581"/>
      <c r="Y1170" s="581"/>
      <c r="Z1170" s="581"/>
      <c r="AA1170" s="581"/>
      <c r="AB1170" s="581"/>
      <c r="AC1170" s="581"/>
      <c r="AD1170" s="581"/>
      <c r="AE1170" s="581"/>
      <c r="AF1170" s="581"/>
      <c r="AG1170" s="581"/>
      <c r="AH1170" s="581"/>
      <c r="AI1170" s="581"/>
      <c r="AJ1170" s="581"/>
      <c r="AK1170" s="581"/>
      <c r="AL1170" s="581"/>
      <c r="AM1170" s="581"/>
      <c r="AN1170" s="581"/>
      <c r="AO1170" s="581"/>
      <c r="AP1170" s="581"/>
      <c r="AQ1170" s="581"/>
      <c r="AR1170" s="581"/>
      <c r="AS1170" s="581"/>
      <c r="AT1170" s="581"/>
      <c r="AU1170" s="581"/>
      <c r="AV1170" s="581"/>
      <c r="AW1170" s="581"/>
      <c r="AX1170" s="581"/>
      <c r="AY1170" s="581"/>
      <c r="AZ1170" s="581"/>
      <c r="BA1170" s="581"/>
      <c r="BB1170" s="581"/>
      <c r="BC1170" s="581"/>
      <c r="BD1170" s="581"/>
      <c r="BE1170" s="581"/>
      <c r="BF1170" s="581"/>
      <c r="BG1170" s="581"/>
      <c r="BH1170" s="581"/>
      <c r="BI1170" s="581"/>
      <c r="BJ1170" s="581"/>
      <c r="BK1170" s="581"/>
      <c r="BL1170" s="581"/>
      <c r="BM1170" s="581"/>
      <c r="BN1170" s="581"/>
      <c r="BO1170" s="581"/>
      <c r="BP1170" s="581"/>
      <c r="BQ1170" s="581"/>
      <c r="BR1170" s="581"/>
      <c r="BS1170" s="581"/>
      <c r="BT1170" s="581"/>
      <c r="BU1170" s="581"/>
      <c r="BV1170" s="581"/>
      <c r="BW1170" s="581"/>
      <c r="BX1170" s="581"/>
      <c r="BY1170" s="581"/>
      <c r="BZ1170" s="581"/>
      <c r="CA1170" s="581"/>
      <c r="CB1170" s="581"/>
      <c r="CC1170" s="581"/>
      <c r="CD1170" s="581"/>
      <c r="CE1170" s="581"/>
      <c r="CF1170" s="581"/>
      <c r="CG1170" s="581"/>
      <c r="CH1170" s="581"/>
      <c r="CI1170" s="581"/>
      <c r="CJ1170" s="581"/>
      <c r="CK1170" s="581"/>
      <c r="CL1170" s="581"/>
      <c r="CM1170" s="581"/>
      <c r="CN1170" s="581"/>
      <c r="CO1170" s="581"/>
      <c r="CP1170" s="581"/>
      <c r="CQ1170" s="581"/>
      <c r="CR1170" s="581"/>
      <c r="CS1170" s="581"/>
      <c r="CT1170" s="581"/>
      <c r="CU1170" s="581"/>
      <c r="CV1170" s="581"/>
      <c r="CW1170" s="581"/>
      <c r="CX1170" s="581"/>
      <c r="CY1170" s="581"/>
      <c r="CZ1170" s="581"/>
      <c r="DA1170" s="581"/>
      <c r="DB1170" s="581"/>
      <c r="DC1170" s="581"/>
      <c r="DD1170" s="581"/>
      <c r="DE1170" s="581"/>
      <c r="DF1170" s="581"/>
      <c r="DG1170" s="581"/>
      <c r="DH1170" s="581"/>
      <c r="DI1170" s="581"/>
      <c r="DJ1170" s="581"/>
      <c r="DK1170" s="581"/>
      <c r="DL1170" s="581"/>
      <c r="DM1170" s="581"/>
      <c r="DN1170" s="581"/>
      <c r="DO1170" s="581"/>
      <c r="DP1170" s="581"/>
      <c r="DQ1170" s="581"/>
      <c r="DR1170" s="581"/>
      <c r="DS1170" s="581"/>
      <c r="DT1170" s="581"/>
      <c r="DU1170" s="581"/>
      <c r="DV1170" s="581"/>
      <c r="DW1170" s="581"/>
      <c r="DX1170" s="581"/>
      <c r="DY1170" s="581"/>
      <c r="DZ1170" s="581"/>
      <c r="EA1170" s="581"/>
      <c r="EB1170" s="581"/>
      <c r="EC1170" s="581"/>
      <c r="ED1170" s="581"/>
      <c r="EE1170" s="581"/>
      <c r="EF1170" s="581"/>
      <c r="EG1170" s="581"/>
      <c r="EH1170" s="581"/>
      <c r="EI1170" s="581"/>
      <c r="EJ1170" s="581"/>
      <c r="EK1170" s="581"/>
      <c r="EL1170" s="581"/>
      <c r="EM1170" s="581"/>
      <c r="EN1170" s="581"/>
      <c r="EO1170" s="581"/>
      <c r="EP1170" s="581"/>
      <c r="EQ1170" s="581"/>
      <c r="ER1170" s="581"/>
      <c r="ES1170" s="581"/>
      <c r="ET1170" s="581"/>
      <c r="EU1170" s="581"/>
      <c r="EV1170" s="581"/>
      <c r="EW1170" s="581"/>
      <c r="EX1170" s="581"/>
      <c r="EY1170" s="581"/>
      <c r="EZ1170" s="581"/>
      <c r="FA1170" s="581"/>
      <c r="FB1170" s="581"/>
      <c r="FC1170" s="581"/>
      <c r="FD1170" s="581"/>
      <c r="FE1170" s="581"/>
    </row>
    <row r="1171" spans="1:161">
      <c r="A1171" s="581"/>
      <c r="B1171" s="581"/>
      <c r="C1171" s="581"/>
      <c r="D1171" s="581"/>
      <c r="E1171" s="581"/>
      <c r="F1171" s="581"/>
      <c r="G1171" s="581"/>
      <c r="H1171" s="581"/>
      <c r="I1171" s="581"/>
      <c r="J1171" s="581"/>
      <c r="K1171" s="581"/>
      <c r="L1171" s="581"/>
      <c r="M1171" s="581"/>
      <c r="N1171" s="581"/>
      <c r="O1171" s="581"/>
      <c r="P1171" s="581"/>
      <c r="Q1171" s="581"/>
      <c r="R1171" s="581"/>
      <c r="S1171" s="581"/>
      <c r="T1171" s="581"/>
      <c r="U1171" s="581"/>
      <c r="V1171" s="581"/>
      <c r="W1171" s="581"/>
      <c r="X1171" s="581"/>
      <c r="Y1171" s="581"/>
      <c r="Z1171" s="581"/>
      <c r="AA1171" s="581"/>
      <c r="AB1171" s="581"/>
      <c r="AC1171" s="581"/>
      <c r="AD1171" s="581"/>
      <c r="AE1171" s="581"/>
      <c r="AF1171" s="581"/>
      <c r="AG1171" s="581"/>
      <c r="AH1171" s="581"/>
      <c r="AI1171" s="581"/>
      <c r="AJ1171" s="581"/>
      <c r="AK1171" s="581"/>
      <c r="AL1171" s="581"/>
      <c r="AM1171" s="581"/>
      <c r="AN1171" s="581"/>
      <c r="AO1171" s="581"/>
      <c r="AP1171" s="581"/>
      <c r="AQ1171" s="581"/>
      <c r="AR1171" s="581"/>
      <c r="AS1171" s="581"/>
      <c r="AT1171" s="581"/>
      <c r="AU1171" s="581"/>
      <c r="AV1171" s="581"/>
      <c r="AW1171" s="581"/>
      <c r="AX1171" s="581"/>
      <c r="AY1171" s="581"/>
      <c r="AZ1171" s="581"/>
      <c r="BA1171" s="581"/>
      <c r="BB1171" s="581"/>
      <c r="BC1171" s="581"/>
      <c r="BD1171" s="581"/>
      <c r="BE1171" s="581"/>
      <c r="BF1171" s="581"/>
      <c r="BG1171" s="581"/>
      <c r="BH1171" s="581"/>
      <c r="BI1171" s="581"/>
      <c r="BJ1171" s="581"/>
      <c r="BK1171" s="581"/>
      <c r="BL1171" s="581"/>
      <c r="BM1171" s="581"/>
      <c r="BN1171" s="581"/>
      <c r="BO1171" s="581"/>
      <c r="BP1171" s="581"/>
      <c r="BQ1171" s="581"/>
      <c r="BR1171" s="581"/>
      <c r="BS1171" s="581"/>
      <c r="BT1171" s="581"/>
      <c r="BU1171" s="581"/>
      <c r="BV1171" s="581"/>
      <c r="BW1171" s="581"/>
      <c r="BX1171" s="581"/>
      <c r="BY1171" s="581"/>
      <c r="BZ1171" s="581"/>
      <c r="CA1171" s="581"/>
      <c r="CB1171" s="581"/>
      <c r="CC1171" s="581"/>
      <c r="CD1171" s="581"/>
      <c r="CE1171" s="581"/>
      <c r="CF1171" s="581"/>
      <c r="CG1171" s="581"/>
      <c r="CH1171" s="581"/>
      <c r="CI1171" s="581"/>
      <c r="CJ1171" s="581"/>
      <c r="CK1171" s="581"/>
      <c r="CL1171" s="581"/>
      <c r="CM1171" s="581"/>
      <c r="CN1171" s="581"/>
      <c r="CO1171" s="581"/>
      <c r="CP1171" s="581"/>
      <c r="CQ1171" s="581"/>
      <c r="CR1171" s="581"/>
      <c r="CS1171" s="581"/>
      <c r="CT1171" s="581"/>
      <c r="CU1171" s="581"/>
      <c r="CV1171" s="581"/>
      <c r="CW1171" s="581"/>
      <c r="CX1171" s="581"/>
      <c r="CY1171" s="581"/>
      <c r="CZ1171" s="581"/>
      <c r="DA1171" s="581"/>
      <c r="DB1171" s="581"/>
      <c r="DC1171" s="581"/>
      <c r="DD1171" s="581"/>
      <c r="DE1171" s="581"/>
      <c r="DF1171" s="581"/>
      <c r="DG1171" s="581"/>
      <c r="DH1171" s="581"/>
      <c r="DI1171" s="581"/>
      <c r="DJ1171" s="581"/>
      <c r="DK1171" s="581"/>
      <c r="DL1171" s="581"/>
      <c r="DM1171" s="581"/>
      <c r="DN1171" s="581"/>
      <c r="DO1171" s="581"/>
      <c r="DP1171" s="581"/>
      <c r="DQ1171" s="581"/>
      <c r="DR1171" s="581"/>
      <c r="DS1171" s="581"/>
      <c r="DT1171" s="581"/>
      <c r="DU1171" s="581"/>
      <c r="DV1171" s="581"/>
      <c r="DW1171" s="581"/>
      <c r="DX1171" s="581"/>
      <c r="DY1171" s="581"/>
      <c r="DZ1171" s="581"/>
      <c r="EA1171" s="581"/>
      <c r="EB1171" s="581"/>
      <c r="EC1171" s="581"/>
      <c r="ED1171" s="581"/>
      <c r="EE1171" s="581"/>
      <c r="EF1171" s="581"/>
      <c r="EG1171" s="581"/>
      <c r="EH1171" s="581"/>
      <c r="EI1171" s="581"/>
      <c r="EJ1171" s="581"/>
      <c r="EK1171" s="581"/>
      <c r="EL1171" s="581"/>
      <c r="EM1171" s="581"/>
      <c r="EN1171" s="581"/>
      <c r="EO1171" s="581"/>
      <c r="EP1171" s="581"/>
      <c r="EQ1171" s="581"/>
      <c r="ER1171" s="581"/>
      <c r="ES1171" s="581"/>
      <c r="ET1171" s="581"/>
      <c r="EU1171" s="581"/>
      <c r="EV1171" s="581"/>
      <c r="EW1171" s="581"/>
      <c r="EX1171" s="581"/>
      <c r="EY1171" s="581"/>
      <c r="EZ1171" s="581"/>
      <c r="FA1171" s="581"/>
      <c r="FB1171" s="581"/>
      <c r="FC1171" s="581"/>
      <c r="FD1171" s="581"/>
      <c r="FE1171" s="581"/>
    </row>
    <row r="1172" spans="1:161">
      <c r="A1172" s="581"/>
      <c r="B1172" s="581"/>
      <c r="C1172" s="581"/>
      <c r="D1172" s="581"/>
      <c r="E1172" s="581"/>
      <c r="F1172" s="581"/>
      <c r="G1172" s="581"/>
      <c r="H1172" s="581"/>
      <c r="I1172" s="581"/>
      <c r="J1172" s="581"/>
      <c r="K1172" s="581"/>
      <c r="L1172" s="581"/>
      <c r="M1172" s="581"/>
      <c r="N1172" s="581"/>
      <c r="O1172" s="581"/>
      <c r="P1172" s="581"/>
      <c r="Q1172" s="581"/>
      <c r="R1172" s="581"/>
      <c r="S1172" s="581"/>
      <c r="T1172" s="581"/>
      <c r="U1172" s="581"/>
      <c r="V1172" s="581"/>
      <c r="W1172" s="581"/>
      <c r="X1172" s="581"/>
      <c r="Y1172" s="581"/>
      <c r="Z1172" s="581"/>
      <c r="AA1172" s="581"/>
      <c r="AB1172" s="581"/>
      <c r="AC1172" s="581"/>
      <c r="AD1172" s="581"/>
      <c r="AE1172" s="581"/>
      <c r="AF1172" s="581"/>
      <c r="AG1172" s="581"/>
      <c r="AH1172" s="581"/>
      <c r="AI1172" s="581"/>
      <c r="AJ1172" s="581"/>
      <c r="AK1172" s="581"/>
      <c r="AL1172" s="581"/>
      <c r="AM1172" s="581"/>
      <c r="AN1172" s="581"/>
      <c r="AO1172" s="581"/>
      <c r="AP1172" s="581"/>
      <c r="AQ1172" s="581"/>
      <c r="AR1172" s="581"/>
      <c r="AS1172" s="581"/>
      <c r="AT1172" s="581"/>
      <c r="AU1172" s="581"/>
      <c r="AV1172" s="581"/>
      <c r="AW1172" s="581"/>
      <c r="AX1172" s="581"/>
      <c r="AY1172" s="581"/>
      <c r="AZ1172" s="581"/>
      <c r="BA1172" s="581"/>
      <c r="BB1172" s="581"/>
      <c r="BC1172" s="581"/>
      <c r="BD1172" s="581"/>
      <c r="BE1172" s="581"/>
      <c r="BF1172" s="581"/>
      <c r="BG1172" s="581"/>
      <c r="BH1172" s="581"/>
      <c r="BI1172" s="581"/>
      <c r="BJ1172" s="581"/>
      <c r="BK1172" s="581"/>
      <c r="BL1172" s="581"/>
      <c r="BM1172" s="581"/>
      <c r="BN1172" s="581"/>
      <c r="BO1172" s="581"/>
      <c r="BP1172" s="581"/>
      <c r="BQ1172" s="581"/>
      <c r="BR1172" s="581"/>
      <c r="BS1172" s="581"/>
      <c r="BT1172" s="581"/>
      <c r="BU1172" s="581"/>
      <c r="BV1172" s="581"/>
      <c r="BW1172" s="581"/>
      <c r="BX1172" s="581"/>
      <c r="BY1172" s="581"/>
      <c r="BZ1172" s="581"/>
      <c r="CA1172" s="581"/>
      <c r="CB1172" s="581"/>
      <c r="CC1172" s="581"/>
      <c r="CD1172" s="581"/>
      <c r="CE1172" s="581"/>
      <c r="CF1172" s="581"/>
      <c r="CG1172" s="581"/>
      <c r="CH1172" s="581"/>
      <c r="CI1172" s="581"/>
      <c r="CJ1172" s="581"/>
      <c r="CK1172" s="581"/>
      <c r="CL1172" s="581"/>
      <c r="CM1172" s="581"/>
      <c r="CN1172" s="581"/>
      <c r="CO1172" s="581"/>
      <c r="CP1172" s="581"/>
      <c r="CQ1172" s="581"/>
      <c r="CR1172" s="581"/>
      <c r="CS1172" s="581"/>
      <c r="CT1172" s="581"/>
      <c r="CU1172" s="581"/>
      <c r="CV1172" s="581"/>
      <c r="CW1172" s="581"/>
      <c r="CX1172" s="581"/>
      <c r="CY1172" s="581"/>
      <c r="CZ1172" s="581"/>
      <c r="DA1172" s="581"/>
      <c r="DB1172" s="581"/>
      <c r="DC1172" s="581"/>
      <c r="DD1172" s="581"/>
      <c r="DE1172" s="581"/>
      <c r="DF1172" s="581"/>
      <c r="DG1172" s="581"/>
      <c r="DH1172" s="581"/>
      <c r="DI1172" s="581"/>
      <c r="DJ1172" s="581"/>
      <c r="DK1172" s="581"/>
      <c r="DL1172" s="581"/>
      <c r="DM1172" s="581"/>
      <c r="DN1172" s="581"/>
      <c r="DO1172" s="581"/>
      <c r="DP1172" s="581"/>
      <c r="DQ1172" s="581"/>
      <c r="DR1172" s="581"/>
      <c r="DS1172" s="581"/>
      <c r="DT1172" s="581"/>
      <c r="DU1172" s="581"/>
      <c r="DV1172" s="581"/>
      <c r="DW1172" s="581"/>
      <c r="DX1172" s="581"/>
      <c r="DY1172" s="581"/>
      <c r="DZ1172" s="581"/>
      <c r="EA1172" s="581"/>
      <c r="EB1172" s="581"/>
      <c r="EC1172" s="581"/>
      <c r="ED1172" s="581"/>
      <c r="EE1172" s="581"/>
      <c r="EF1172" s="581"/>
      <c r="EG1172" s="581"/>
      <c r="EH1172" s="581"/>
      <c r="EI1172" s="581"/>
      <c r="EJ1172" s="581"/>
      <c r="EK1172" s="581"/>
      <c r="EL1172" s="581"/>
      <c r="EM1172" s="581"/>
      <c r="EN1172" s="581"/>
      <c r="EO1172" s="581"/>
      <c r="EP1172" s="581"/>
      <c r="EQ1172" s="581"/>
      <c r="ER1172" s="581"/>
      <c r="ES1172" s="581"/>
      <c r="ET1172" s="581"/>
      <c r="EU1172" s="581"/>
      <c r="EV1172" s="581"/>
      <c r="EW1172" s="581"/>
      <c r="EX1172" s="581"/>
      <c r="EY1172" s="581"/>
      <c r="EZ1172" s="581"/>
      <c r="FA1172" s="581"/>
      <c r="FB1172" s="581"/>
      <c r="FC1172" s="581"/>
      <c r="FD1172" s="581"/>
      <c r="FE1172" s="581"/>
    </row>
    <row r="1173" spans="1:161">
      <c r="A1173" s="581"/>
      <c r="B1173" s="581"/>
      <c r="C1173" s="581"/>
      <c r="D1173" s="581"/>
      <c r="E1173" s="581"/>
      <c r="F1173" s="581"/>
      <c r="G1173" s="581"/>
      <c r="H1173" s="581"/>
      <c r="I1173" s="581"/>
      <c r="J1173" s="581"/>
      <c r="K1173" s="581"/>
      <c r="L1173" s="581"/>
      <c r="M1173" s="581"/>
      <c r="N1173" s="581"/>
      <c r="O1173" s="581"/>
      <c r="P1173" s="581"/>
      <c r="Q1173" s="581"/>
      <c r="R1173" s="581"/>
      <c r="S1173" s="581"/>
      <c r="T1173" s="581"/>
      <c r="U1173" s="581"/>
      <c r="V1173" s="581"/>
      <c r="W1173" s="581"/>
      <c r="X1173" s="581"/>
      <c r="Y1173" s="581"/>
      <c r="Z1173" s="581"/>
      <c r="AA1173" s="581"/>
      <c r="AB1173" s="581"/>
      <c r="AC1173" s="581"/>
      <c r="AD1173" s="581"/>
      <c r="AE1173" s="581"/>
      <c r="AF1173" s="581"/>
      <c r="AG1173" s="581"/>
      <c r="AH1173" s="581"/>
      <c r="AI1173" s="581"/>
      <c r="AJ1173" s="581"/>
      <c r="AK1173" s="581"/>
      <c r="AL1173" s="581"/>
      <c r="AM1173" s="581"/>
      <c r="AN1173" s="581"/>
      <c r="AO1173" s="581"/>
      <c r="AP1173" s="581"/>
      <c r="AQ1173" s="581"/>
      <c r="AR1173" s="581"/>
      <c r="AS1173" s="581"/>
      <c r="AT1173" s="581"/>
      <c r="AU1173" s="581"/>
      <c r="AV1173" s="581"/>
      <c r="AW1173" s="581"/>
      <c r="AX1173" s="581"/>
      <c r="AY1173" s="581"/>
      <c r="AZ1173" s="581"/>
      <c r="BA1173" s="581"/>
      <c r="BB1173" s="581"/>
      <c r="BC1173" s="581"/>
      <c r="BD1173" s="581"/>
      <c r="BE1173" s="581"/>
      <c r="BF1173" s="581"/>
      <c r="BG1173" s="581"/>
      <c r="BH1173" s="581"/>
      <c r="BI1173" s="581"/>
      <c r="BJ1173" s="581"/>
      <c r="BK1173" s="581"/>
      <c r="BL1173" s="581"/>
      <c r="BM1173" s="581"/>
      <c r="BN1173" s="581"/>
      <c r="BO1173" s="581"/>
      <c r="BP1173" s="581"/>
      <c r="BQ1173" s="581"/>
      <c r="BR1173" s="581"/>
      <c r="BS1173" s="581"/>
      <c r="BT1173" s="581"/>
      <c r="BU1173" s="581"/>
      <c r="BV1173" s="581"/>
      <c r="BW1173" s="581"/>
      <c r="BX1173" s="581"/>
      <c r="BY1173" s="581"/>
      <c r="BZ1173" s="581"/>
      <c r="CA1173" s="581"/>
      <c r="CB1173" s="581"/>
      <c r="CC1173" s="581"/>
      <c r="CD1173" s="581"/>
      <c r="CE1173" s="581"/>
      <c r="CF1173" s="581"/>
      <c r="CG1173" s="581"/>
      <c r="CH1173" s="581"/>
      <c r="CI1173" s="581"/>
      <c r="CJ1173" s="581"/>
      <c r="CK1173" s="581"/>
      <c r="CL1173" s="581"/>
      <c r="CM1173" s="581"/>
      <c r="CN1173" s="581"/>
      <c r="CO1173" s="581"/>
      <c r="CP1173" s="581"/>
      <c r="CQ1173" s="581"/>
      <c r="CR1173" s="581"/>
      <c r="CS1173" s="581"/>
      <c r="CT1173" s="581"/>
      <c r="CU1173" s="581"/>
      <c r="CV1173" s="581"/>
      <c r="CW1173" s="581"/>
      <c r="CX1173" s="581"/>
      <c r="CY1173" s="581"/>
      <c r="CZ1173" s="581"/>
      <c r="DA1173" s="581"/>
      <c r="DB1173" s="581"/>
      <c r="DC1173" s="581"/>
      <c r="DD1173" s="581"/>
      <c r="DE1173" s="581"/>
      <c r="DF1173" s="581"/>
      <c r="DG1173" s="581"/>
      <c r="DH1173" s="581"/>
      <c r="DI1173" s="581"/>
      <c r="DJ1173" s="581"/>
      <c r="DK1173" s="581"/>
      <c r="DL1173" s="581"/>
      <c r="DM1173" s="581"/>
      <c r="DN1173" s="581"/>
      <c r="DO1173" s="581"/>
      <c r="DP1173" s="581"/>
      <c r="DQ1173" s="581"/>
      <c r="DR1173" s="581"/>
      <c r="DS1173" s="581"/>
      <c r="DT1173" s="581"/>
      <c r="DU1173" s="581"/>
      <c r="DV1173" s="581"/>
      <c r="DW1173" s="581"/>
      <c r="DX1173" s="581"/>
      <c r="DY1173" s="581"/>
      <c r="DZ1173" s="581"/>
      <c r="EA1173" s="581"/>
      <c r="EB1173" s="581"/>
      <c r="EC1173" s="581"/>
      <c r="ED1173" s="581"/>
      <c r="EE1173" s="581"/>
      <c r="EF1173" s="581"/>
      <c r="EG1173" s="581"/>
      <c r="EH1173" s="581"/>
      <c r="EI1173" s="581"/>
      <c r="EJ1173" s="581"/>
      <c r="EK1173" s="581"/>
      <c r="EL1173" s="581"/>
      <c r="EM1173" s="581"/>
      <c r="EN1173" s="581"/>
      <c r="EO1173" s="581"/>
      <c r="EP1173" s="581"/>
      <c r="EQ1173" s="581"/>
      <c r="ER1173" s="581"/>
      <c r="ES1173" s="581"/>
      <c r="ET1173" s="581"/>
      <c r="EU1173" s="581"/>
      <c r="EV1173" s="581"/>
      <c r="EW1173" s="581"/>
      <c r="EX1173" s="581"/>
      <c r="EY1173" s="581"/>
      <c r="EZ1173" s="581"/>
      <c r="FA1173" s="581"/>
      <c r="FB1173" s="581"/>
      <c r="FC1173" s="581"/>
      <c r="FD1173" s="581"/>
      <c r="FE1173" s="581"/>
    </row>
    <row r="1174" spans="1:161">
      <c r="A1174" s="581"/>
      <c r="B1174" s="581"/>
      <c r="C1174" s="581"/>
      <c r="D1174" s="581"/>
      <c r="E1174" s="581"/>
      <c r="F1174" s="581"/>
      <c r="G1174" s="581"/>
      <c r="H1174" s="581"/>
      <c r="I1174" s="581"/>
      <c r="J1174" s="581"/>
      <c r="K1174" s="581"/>
      <c r="L1174" s="581"/>
      <c r="M1174" s="581"/>
      <c r="N1174" s="581"/>
      <c r="O1174" s="581"/>
      <c r="P1174" s="581"/>
      <c r="Q1174" s="581"/>
      <c r="R1174" s="581"/>
      <c r="S1174" s="581"/>
      <c r="T1174" s="581"/>
      <c r="U1174" s="581"/>
      <c r="V1174" s="581"/>
      <c r="W1174" s="581"/>
      <c r="X1174" s="581"/>
      <c r="Y1174" s="581"/>
      <c r="Z1174" s="581"/>
      <c r="AA1174" s="581"/>
      <c r="AB1174" s="581"/>
      <c r="AC1174" s="581"/>
      <c r="AD1174" s="581"/>
      <c r="AE1174" s="581"/>
      <c r="AF1174" s="581"/>
      <c r="AG1174" s="581"/>
      <c r="AH1174" s="581"/>
      <c r="AI1174" s="581"/>
      <c r="AJ1174" s="581"/>
      <c r="AK1174" s="581"/>
      <c r="AL1174" s="581"/>
      <c r="AM1174" s="581"/>
      <c r="AN1174" s="581"/>
      <c r="AO1174" s="581"/>
      <c r="AP1174" s="581"/>
      <c r="AQ1174" s="581"/>
      <c r="AR1174" s="581"/>
      <c r="AS1174" s="581"/>
      <c r="AT1174" s="581"/>
      <c r="AU1174" s="581"/>
      <c r="AV1174" s="581"/>
      <c r="AW1174" s="581"/>
      <c r="AX1174" s="581"/>
      <c r="AY1174" s="581"/>
      <c r="AZ1174" s="581"/>
      <c r="BA1174" s="581"/>
      <c r="BB1174" s="581"/>
      <c r="BC1174" s="581"/>
      <c r="BD1174" s="581"/>
      <c r="BE1174" s="581"/>
      <c r="BF1174" s="581"/>
      <c r="BG1174" s="581"/>
      <c r="BH1174" s="581"/>
      <c r="BI1174" s="581"/>
      <c r="BJ1174" s="581"/>
      <c r="BK1174" s="581"/>
      <c r="BL1174" s="581"/>
      <c r="BM1174" s="581"/>
      <c r="BN1174" s="581"/>
      <c r="BO1174" s="581"/>
      <c r="BP1174" s="581"/>
      <c r="BQ1174" s="581"/>
      <c r="BR1174" s="581"/>
      <c r="BS1174" s="581"/>
      <c r="BT1174" s="581"/>
      <c r="BU1174" s="581"/>
      <c r="BV1174" s="581"/>
      <c r="BW1174" s="581"/>
      <c r="BX1174" s="581"/>
      <c r="BY1174" s="581"/>
      <c r="BZ1174" s="581"/>
      <c r="CA1174" s="581"/>
      <c r="CB1174" s="581"/>
      <c r="CC1174" s="581"/>
      <c r="CD1174" s="581"/>
      <c r="CE1174" s="581"/>
      <c r="CF1174" s="581"/>
      <c r="CG1174" s="581"/>
      <c r="CH1174" s="581"/>
      <c r="CI1174" s="581"/>
      <c r="CJ1174" s="581"/>
      <c r="CK1174" s="581"/>
      <c r="CL1174" s="581"/>
      <c r="CM1174" s="581"/>
      <c r="CN1174" s="581"/>
      <c r="CO1174" s="581"/>
      <c r="CP1174" s="581"/>
      <c r="CQ1174" s="581"/>
      <c r="CR1174" s="581"/>
      <c r="CS1174" s="581"/>
      <c r="CT1174" s="581"/>
      <c r="CU1174" s="581"/>
      <c r="CV1174" s="581"/>
      <c r="CW1174" s="581"/>
      <c r="CX1174" s="581"/>
      <c r="CY1174" s="581"/>
      <c r="CZ1174" s="581"/>
      <c r="DA1174" s="581"/>
      <c r="DB1174" s="581"/>
      <c r="DC1174" s="581"/>
      <c r="DD1174" s="581"/>
      <c r="DE1174" s="581"/>
      <c r="DF1174" s="581"/>
      <c r="DG1174" s="581"/>
      <c r="DH1174" s="581"/>
      <c r="DI1174" s="581"/>
      <c r="DJ1174" s="581"/>
      <c r="DK1174" s="581"/>
      <c r="DL1174" s="581"/>
      <c r="DM1174" s="581"/>
      <c r="DN1174" s="581"/>
      <c r="DO1174" s="581"/>
      <c r="DP1174" s="581"/>
      <c r="DQ1174" s="581"/>
      <c r="DR1174" s="581"/>
      <c r="DS1174" s="581"/>
      <c r="DT1174" s="581"/>
      <c r="DU1174" s="581"/>
      <c r="DV1174" s="581"/>
      <c r="DW1174" s="581"/>
      <c r="DX1174" s="581"/>
      <c r="DY1174" s="581"/>
      <c r="DZ1174" s="581"/>
      <c r="EA1174" s="581"/>
      <c r="EB1174" s="581"/>
      <c r="EC1174" s="581"/>
      <c r="ED1174" s="581"/>
      <c r="EE1174" s="581"/>
      <c r="EF1174" s="581"/>
      <c r="EG1174" s="581"/>
      <c r="EH1174" s="581"/>
      <c r="EI1174" s="581"/>
      <c r="EJ1174" s="581"/>
      <c r="EK1174" s="581"/>
      <c r="EL1174" s="581"/>
      <c r="EM1174" s="581"/>
      <c r="EN1174" s="581"/>
      <c r="EO1174" s="581"/>
      <c r="EP1174" s="581"/>
      <c r="EQ1174" s="581"/>
      <c r="ER1174" s="581"/>
      <c r="ES1174" s="581"/>
      <c r="ET1174" s="581"/>
      <c r="EU1174" s="581"/>
      <c r="EV1174" s="581"/>
      <c r="EW1174" s="581"/>
      <c r="EX1174" s="581"/>
      <c r="EY1174" s="581"/>
      <c r="EZ1174" s="581"/>
      <c r="FA1174" s="581"/>
      <c r="FB1174" s="581"/>
      <c r="FC1174" s="581"/>
      <c r="FD1174" s="581"/>
      <c r="FE1174" s="581"/>
    </row>
    <row r="1175" spans="1:161">
      <c r="A1175" s="581"/>
      <c r="B1175" s="581"/>
      <c r="C1175" s="581"/>
      <c r="D1175" s="581"/>
      <c r="E1175" s="581"/>
      <c r="F1175" s="581"/>
      <c r="G1175" s="581"/>
      <c r="H1175" s="581"/>
      <c r="I1175" s="581"/>
      <c r="J1175" s="581"/>
      <c r="K1175" s="581"/>
      <c r="L1175" s="581"/>
      <c r="M1175" s="581"/>
      <c r="N1175" s="581"/>
      <c r="O1175" s="581"/>
      <c r="P1175" s="581"/>
      <c r="Q1175" s="581"/>
      <c r="R1175" s="581"/>
      <c r="S1175" s="581"/>
      <c r="T1175" s="581"/>
      <c r="U1175" s="581"/>
      <c r="V1175" s="581"/>
      <c r="W1175" s="581"/>
      <c r="X1175" s="581"/>
      <c r="Y1175" s="581"/>
      <c r="Z1175" s="581"/>
      <c r="AA1175" s="581"/>
      <c r="AB1175" s="581"/>
      <c r="AC1175" s="581"/>
      <c r="AD1175" s="581"/>
      <c r="AE1175" s="581"/>
      <c r="AF1175" s="581"/>
      <c r="AG1175" s="581"/>
      <c r="AH1175" s="581"/>
      <c r="AI1175" s="581"/>
      <c r="AJ1175" s="581"/>
      <c r="AK1175" s="581"/>
      <c r="AL1175" s="581"/>
      <c r="AM1175" s="581"/>
      <c r="AN1175" s="581"/>
      <c r="AO1175" s="581"/>
      <c r="AP1175" s="581"/>
      <c r="AQ1175" s="581"/>
      <c r="AR1175" s="581"/>
      <c r="AS1175" s="581"/>
      <c r="AT1175" s="581"/>
      <c r="AU1175" s="581"/>
      <c r="AV1175" s="581"/>
      <c r="AW1175" s="581"/>
      <c r="AX1175" s="581"/>
      <c r="AY1175" s="581"/>
      <c r="AZ1175" s="581"/>
      <c r="BA1175" s="581"/>
      <c r="BB1175" s="581"/>
      <c r="BC1175" s="581"/>
      <c r="BD1175" s="581"/>
      <c r="BE1175" s="581"/>
      <c r="BF1175" s="581"/>
      <c r="BG1175" s="581"/>
      <c r="BH1175" s="581"/>
      <c r="BI1175" s="581"/>
      <c r="BJ1175" s="581"/>
      <c r="BK1175" s="581"/>
      <c r="BL1175" s="581"/>
      <c r="BM1175" s="581"/>
      <c r="BN1175" s="581"/>
      <c r="BO1175" s="581"/>
      <c r="BP1175" s="581"/>
      <c r="BQ1175" s="581"/>
      <c r="BR1175" s="581"/>
      <c r="BS1175" s="581"/>
      <c r="BT1175" s="581"/>
      <c r="BU1175" s="581"/>
      <c r="BV1175" s="581"/>
      <c r="BW1175" s="581"/>
      <c r="BX1175" s="581"/>
      <c r="BY1175" s="581"/>
      <c r="BZ1175" s="581"/>
      <c r="CA1175" s="581"/>
      <c r="CB1175" s="581"/>
      <c r="CC1175" s="581"/>
      <c r="CD1175" s="581"/>
      <c r="CE1175" s="581"/>
      <c r="CF1175" s="581"/>
      <c r="CG1175" s="581"/>
      <c r="CH1175" s="581"/>
      <c r="CI1175" s="581"/>
      <c r="CJ1175" s="581"/>
      <c r="CK1175" s="581"/>
      <c r="CL1175" s="581"/>
      <c r="CM1175" s="581"/>
      <c r="CN1175" s="581"/>
      <c r="CO1175" s="581"/>
      <c r="CP1175" s="581"/>
      <c r="CQ1175" s="581"/>
      <c r="CR1175" s="581"/>
      <c r="CS1175" s="581"/>
      <c r="CT1175" s="581"/>
      <c r="CU1175" s="581"/>
      <c r="CV1175" s="581"/>
      <c r="CW1175" s="581"/>
      <c r="CX1175" s="581"/>
      <c r="CY1175" s="581"/>
      <c r="CZ1175" s="581"/>
      <c r="DA1175" s="581"/>
      <c r="DB1175" s="581"/>
      <c r="DC1175" s="581"/>
      <c r="DD1175" s="581"/>
      <c r="DE1175" s="581"/>
      <c r="DF1175" s="581"/>
      <c r="DG1175" s="581"/>
      <c r="DH1175" s="581"/>
      <c r="DI1175" s="581"/>
      <c r="DJ1175" s="581"/>
      <c r="DK1175" s="581"/>
      <c r="DL1175" s="581"/>
      <c r="DM1175" s="581"/>
      <c r="DN1175" s="581"/>
      <c r="DO1175" s="581"/>
      <c r="DP1175" s="581"/>
      <c r="DQ1175" s="581"/>
      <c r="DR1175" s="581"/>
      <c r="DS1175" s="581"/>
      <c r="DT1175" s="581"/>
      <c r="DU1175" s="581"/>
      <c r="DV1175" s="581"/>
      <c r="DW1175" s="581"/>
      <c r="DX1175" s="581"/>
      <c r="DY1175" s="581"/>
      <c r="DZ1175" s="581"/>
      <c r="EA1175" s="581"/>
      <c r="EB1175" s="581"/>
      <c r="EC1175" s="581"/>
      <c r="ED1175" s="581"/>
      <c r="EE1175" s="581"/>
      <c r="EF1175" s="581"/>
      <c r="EG1175" s="581"/>
      <c r="EH1175" s="581"/>
      <c r="EI1175" s="581"/>
      <c r="EJ1175" s="581"/>
      <c r="EK1175" s="581"/>
      <c r="EL1175" s="581"/>
      <c r="EM1175" s="581"/>
      <c r="EN1175" s="581"/>
      <c r="EO1175" s="581"/>
      <c r="EP1175" s="581"/>
      <c r="EQ1175" s="581"/>
      <c r="ER1175" s="581"/>
      <c r="ES1175" s="581"/>
      <c r="ET1175" s="581"/>
      <c r="EU1175" s="581"/>
      <c r="EV1175" s="581"/>
      <c r="EW1175" s="581"/>
      <c r="EX1175" s="581"/>
      <c r="EY1175" s="581"/>
      <c r="EZ1175" s="581"/>
      <c r="FA1175" s="581"/>
      <c r="FB1175" s="581"/>
      <c r="FC1175" s="581"/>
      <c r="FD1175" s="581"/>
      <c r="FE1175" s="581"/>
    </row>
    <row r="1176" spans="1:161">
      <c r="A1176" s="581"/>
      <c r="B1176" s="581"/>
      <c r="C1176" s="581"/>
      <c r="D1176" s="581"/>
      <c r="E1176" s="581"/>
      <c r="F1176" s="581"/>
      <c r="G1176" s="581"/>
      <c r="H1176" s="581"/>
      <c r="I1176" s="581"/>
      <c r="J1176" s="581"/>
      <c r="K1176" s="581"/>
      <c r="L1176" s="581"/>
      <c r="M1176" s="581"/>
      <c r="N1176" s="581"/>
      <c r="O1176" s="581"/>
      <c r="P1176" s="581"/>
      <c r="Q1176" s="581"/>
      <c r="R1176" s="581"/>
      <c r="S1176" s="581"/>
      <c r="T1176" s="581"/>
      <c r="U1176" s="581"/>
      <c r="V1176" s="581"/>
      <c r="W1176" s="581"/>
      <c r="X1176" s="581"/>
      <c r="Y1176" s="581"/>
      <c r="Z1176" s="581"/>
      <c r="AA1176" s="581"/>
      <c r="AB1176" s="581"/>
      <c r="AC1176" s="581"/>
      <c r="AD1176" s="581"/>
      <c r="AE1176" s="581"/>
      <c r="AF1176" s="581"/>
      <c r="AG1176" s="581"/>
      <c r="AH1176" s="581"/>
      <c r="AI1176" s="581"/>
      <c r="AJ1176" s="581"/>
      <c r="AK1176" s="581"/>
      <c r="AL1176" s="581"/>
      <c r="AM1176" s="581"/>
      <c r="AN1176" s="581"/>
      <c r="AO1176" s="581"/>
      <c r="AP1176" s="581"/>
      <c r="AQ1176" s="581"/>
      <c r="AR1176" s="581"/>
      <c r="AS1176" s="581"/>
      <c r="AT1176" s="581"/>
      <c r="AU1176" s="581"/>
      <c r="AV1176" s="581"/>
      <c r="AW1176" s="581"/>
      <c r="AX1176" s="581"/>
      <c r="AY1176" s="581"/>
      <c r="AZ1176" s="581"/>
      <c r="BA1176" s="581"/>
      <c r="BB1176" s="581"/>
      <c r="BC1176" s="581"/>
      <c r="BD1176" s="581"/>
      <c r="BE1176" s="581"/>
      <c r="BF1176" s="581"/>
      <c r="BG1176" s="581"/>
      <c r="BH1176" s="581"/>
      <c r="BI1176" s="581"/>
      <c r="BJ1176" s="581"/>
      <c r="BK1176" s="581"/>
      <c r="BL1176" s="581"/>
      <c r="BM1176" s="581"/>
      <c r="BN1176" s="581"/>
      <c r="BO1176" s="581"/>
      <c r="BP1176" s="581"/>
      <c r="BQ1176" s="581"/>
      <c r="BR1176" s="581"/>
      <c r="BS1176" s="581"/>
      <c r="BT1176" s="581"/>
      <c r="BU1176" s="581"/>
      <c r="BV1176" s="581"/>
      <c r="BW1176" s="581"/>
      <c r="BX1176" s="581"/>
      <c r="BY1176" s="581"/>
      <c r="BZ1176" s="581"/>
      <c r="CA1176" s="581"/>
      <c r="CB1176" s="581"/>
      <c r="CC1176" s="581"/>
      <c r="CD1176" s="581"/>
      <c r="CE1176" s="581"/>
      <c r="CF1176" s="581"/>
      <c r="CG1176" s="581"/>
      <c r="CH1176" s="581"/>
      <c r="CI1176" s="581"/>
      <c r="CJ1176" s="581"/>
      <c r="CK1176" s="581"/>
      <c r="CL1176" s="581"/>
      <c r="CM1176" s="581"/>
      <c r="CN1176" s="581"/>
      <c r="CO1176" s="581"/>
      <c r="CP1176" s="581"/>
      <c r="CQ1176" s="581"/>
      <c r="CR1176" s="581"/>
      <c r="CS1176" s="581"/>
      <c r="CT1176" s="581"/>
      <c r="CU1176" s="581"/>
      <c r="CV1176" s="581"/>
      <c r="CW1176" s="581"/>
      <c r="CX1176" s="581"/>
      <c r="CY1176" s="581"/>
      <c r="CZ1176" s="581"/>
      <c r="DA1176" s="581"/>
      <c r="DB1176" s="581"/>
      <c r="DC1176" s="581"/>
      <c r="DD1176" s="581"/>
      <c r="DE1176" s="581"/>
      <c r="DF1176" s="581"/>
      <c r="DG1176" s="581"/>
      <c r="DH1176" s="581"/>
      <c r="DI1176" s="581"/>
      <c r="DJ1176" s="581"/>
      <c r="DK1176" s="581"/>
      <c r="DL1176" s="581"/>
      <c r="DM1176" s="581"/>
      <c r="DN1176" s="581"/>
      <c r="DO1176" s="581"/>
      <c r="DP1176" s="581"/>
      <c r="DQ1176" s="581"/>
      <c r="DR1176" s="581"/>
      <c r="DS1176" s="581"/>
      <c r="DT1176" s="581"/>
      <c r="DU1176" s="581"/>
      <c r="DV1176" s="581"/>
      <c r="DW1176" s="581"/>
      <c r="DX1176" s="581"/>
      <c r="DY1176" s="581"/>
      <c r="DZ1176" s="581"/>
      <c r="EA1176" s="581"/>
      <c r="EB1176" s="581"/>
      <c r="EC1176" s="581"/>
      <c r="ED1176" s="581"/>
      <c r="EE1176" s="581"/>
      <c r="EF1176" s="581"/>
      <c r="EG1176" s="581"/>
      <c r="EH1176" s="581"/>
      <c r="EI1176" s="581"/>
      <c r="EJ1176" s="581"/>
      <c r="EK1176" s="581"/>
      <c r="EL1176" s="581"/>
      <c r="EM1176" s="581"/>
      <c r="EN1176" s="581"/>
      <c r="EO1176" s="581"/>
      <c r="EP1176" s="581"/>
      <c r="EQ1176" s="581"/>
      <c r="ER1176" s="581"/>
      <c r="ES1176" s="581"/>
      <c r="ET1176" s="581"/>
      <c r="EU1176" s="581"/>
      <c r="EV1176" s="581"/>
      <c r="EW1176" s="581"/>
      <c r="EX1176" s="581"/>
      <c r="EY1176" s="581"/>
      <c r="EZ1176" s="581"/>
      <c r="FA1176" s="581"/>
      <c r="FB1176" s="581"/>
      <c r="FC1176" s="581"/>
      <c r="FD1176" s="581"/>
      <c r="FE1176" s="581"/>
    </row>
    <row r="1177" spans="1:161">
      <c r="A1177" s="581"/>
      <c r="B1177" s="581"/>
      <c r="C1177" s="581"/>
      <c r="D1177" s="581"/>
      <c r="E1177" s="581"/>
      <c r="F1177" s="581"/>
      <c r="G1177" s="581"/>
      <c r="H1177" s="581"/>
      <c r="I1177" s="581"/>
      <c r="J1177" s="581"/>
      <c r="K1177" s="581"/>
      <c r="L1177" s="581"/>
      <c r="M1177" s="581"/>
      <c r="N1177" s="581"/>
      <c r="O1177" s="581"/>
      <c r="P1177" s="581"/>
      <c r="Q1177" s="581"/>
      <c r="R1177" s="581"/>
      <c r="S1177" s="581"/>
      <c r="T1177" s="581"/>
      <c r="U1177" s="581"/>
      <c r="V1177" s="581"/>
      <c r="W1177" s="581"/>
      <c r="X1177" s="581"/>
      <c r="Y1177" s="581"/>
      <c r="Z1177" s="581"/>
      <c r="AA1177" s="581"/>
      <c r="AB1177" s="581"/>
      <c r="AC1177" s="581"/>
      <c r="AD1177" s="581"/>
      <c r="AE1177" s="581"/>
      <c r="AF1177" s="581"/>
      <c r="AG1177" s="581"/>
      <c r="AH1177" s="581"/>
      <c r="AI1177" s="581"/>
      <c r="AJ1177" s="581"/>
      <c r="AK1177" s="581"/>
      <c r="AL1177" s="581"/>
      <c r="AM1177" s="581"/>
      <c r="AN1177" s="581"/>
      <c r="AO1177" s="581"/>
      <c r="AP1177" s="581"/>
      <c r="AQ1177" s="581"/>
      <c r="AR1177" s="581"/>
      <c r="AS1177" s="581"/>
      <c r="AT1177" s="581"/>
      <c r="AU1177" s="581"/>
      <c r="AV1177" s="581"/>
      <c r="AW1177" s="581"/>
      <c r="AX1177" s="581"/>
      <c r="AY1177" s="581"/>
      <c r="AZ1177" s="581"/>
      <c r="BA1177" s="581"/>
      <c r="BB1177" s="581"/>
      <c r="BC1177" s="581"/>
      <c r="BD1177" s="581"/>
      <c r="BE1177" s="581"/>
      <c r="BF1177" s="581"/>
      <c r="BG1177" s="581"/>
      <c r="BH1177" s="581"/>
      <c r="BI1177" s="581"/>
      <c r="BJ1177" s="581"/>
      <c r="BK1177" s="581"/>
      <c r="BL1177" s="581"/>
      <c r="BM1177" s="581"/>
      <c r="BN1177" s="581"/>
      <c r="BO1177" s="581"/>
      <c r="BP1177" s="581"/>
      <c r="BQ1177" s="581"/>
      <c r="BR1177" s="581"/>
      <c r="BS1177" s="581"/>
      <c r="BT1177" s="581"/>
      <c r="BU1177" s="581"/>
      <c r="BV1177" s="581"/>
      <c r="BW1177" s="581"/>
      <c r="BX1177" s="581"/>
      <c r="BY1177" s="581"/>
      <c r="BZ1177" s="581"/>
      <c r="CA1177" s="581"/>
      <c r="CB1177" s="581"/>
      <c r="CC1177" s="581"/>
      <c r="CD1177" s="581"/>
      <c r="CE1177" s="581"/>
      <c r="CF1177" s="581"/>
      <c r="CG1177" s="581"/>
      <c r="CH1177" s="581"/>
      <c r="CI1177" s="581"/>
      <c r="CJ1177" s="581"/>
      <c r="CK1177" s="581"/>
      <c r="CL1177" s="581"/>
      <c r="CM1177" s="581"/>
      <c r="CN1177" s="581"/>
      <c r="CO1177" s="581"/>
      <c r="CP1177" s="581"/>
      <c r="CQ1177" s="581"/>
      <c r="CR1177" s="581"/>
      <c r="CS1177" s="581"/>
      <c r="CT1177" s="581"/>
      <c r="CU1177" s="581"/>
      <c r="CV1177" s="581"/>
      <c r="CW1177" s="581"/>
      <c r="CX1177" s="581"/>
      <c r="CY1177" s="581"/>
      <c r="CZ1177" s="581"/>
      <c r="DA1177" s="581"/>
      <c r="DB1177" s="581"/>
      <c r="DC1177" s="581"/>
      <c r="DD1177" s="581"/>
      <c r="DE1177" s="581"/>
      <c r="DF1177" s="581"/>
      <c r="DG1177" s="581"/>
      <c r="DH1177" s="581"/>
      <c r="DI1177" s="581"/>
      <c r="DJ1177" s="581"/>
      <c r="DK1177" s="581"/>
      <c r="DL1177" s="581"/>
      <c r="DM1177" s="581"/>
      <c r="DN1177" s="581"/>
      <c r="DO1177" s="581"/>
      <c r="DP1177" s="581"/>
      <c r="DQ1177" s="581"/>
      <c r="DR1177" s="581"/>
      <c r="DS1177" s="581"/>
      <c r="DT1177" s="581"/>
      <c r="DU1177" s="581"/>
      <c r="DV1177" s="581"/>
      <c r="DW1177" s="581"/>
      <c r="DX1177" s="581"/>
      <c r="DY1177" s="581"/>
      <c r="DZ1177" s="581"/>
      <c r="EA1177" s="581"/>
      <c r="EB1177" s="581"/>
      <c r="EC1177" s="581"/>
      <c r="ED1177" s="581"/>
      <c r="EE1177" s="581"/>
      <c r="EF1177" s="581"/>
      <c r="EG1177" s="581"/>
      <c r="EH1177" s="581"/>
      <c r="EI1177" s="581"/>
      <c r="EJ1177" s="581"/>
      <c r="EK1177" s="581"/>
      <c r="EL1177" s="581"/>
      <c r="EM1177" s="581"/>
      <c r="EN1177" s="581"/>
      <c r="EO1177" s="581"/>
      <c r="EP1177" s="581"/>
      <c r="EQ1177" s="581"/>
      <c r="ER1177" s="581"/>
      <c r="ES1177" s="581"/>
      <c r="ET1177" s="581"/>
      <c r="EU1177" s="581"/>
      <c r="EV1177" s="581"/>
      <c r="EW1177" s="581"/>
      <c r="EX1177" s="581"/>
      <c r="EY1177" s="581"/>
      <c r="EZ1177" s="581"/>
      <c r="FA1177" s="581"/>
      <c r="FB1177" s="581"/>
      <c r="FC1177" s="581"/>
      <c r="FD1177" s="581"/>
      <c r="FE1177" s="581"/>
    </row>
    <row r="1178" spans="1:161">
      <c r="A1178" s="581"/>
      <c r="B1178" s="581"/>
      <c r="C1178" s="581"/>
      <c r="D1178" s="581"/>
      <c r="E1178" s="581"/>
      <c r="F1178" s="581"/>
      <c r="G1178" s="581"/>
      <c r="H1178" s="581"/>
      <c r="I1178" s="581"/>
      <c r="J1178" s="581"/>
      <c r="K1178" s="581"/>
      <c r="L1178" s="581"/>
      <c r="M1178" s="581"/>
      <c r="N1178" s="581"/>
      <c r="O1178" s="581"/>
      <c r="P1178" s="581"/>
      <c r="Q1178" s="581"/>
      <c r="R1178" s="581"/>
      <c r="S1178" s="581"/>
      <c r="T1178" s="581"/>
      <c r="U1178" s="581"/>
      <c r="V1178" s="581"/>
      <c r="W1178" s="581"/>
      <c r="X1178" s="581"/>
      <c r="Y1178" s="581"/>
      <c r="Z1178" s="581"/>
      <c r="AA1178" s="581"/>
      <c r="AB1178" s="581"/>
      <c r="AC1178" s="581"/>
      <c r="AD1178" s="581"/>
      <c r="AE1178" s="581"/>
      <c r="AF1178" s="581"/>
      <c r="AG1178" s="581"/>
      <c r="AH1178" s="581"/>
      <c r="AI1178" s="581"/>
      <c r="AJ1178" s="581"/>
      <c r="AK1178" s="581"/>
      <c r="AL1178" s="581"/>
      <c r="AM1178" s="581"/>
      <c r="AN1178" s="581"/>
      <c r="AO1178" s="581"/>
      <c r="AP1178" s="581"/>
      <c r="AQ1178" s="581"/>
      <c r="AR1178" s="581"/>
      <c r="AS1178" s="581"/>
      <c r="AT1178" s="581"/>
      <c r="AU1178" s="581"/>
      <c r="AV1178" s="581"/>
      <c r="AW1178" s="581"/>
      <c r="AX1178" s="581"/>
      <c r="AY1178" s="581"/>
      <c r="AZ1178" s="581"/>
      <c r="BA1178" s="581"/>
      <c r="BB1178" s="581"/>
      <c r="BC1178" s="581"/>
      <c r="BD1178" s="581"/>
      <c r="BE1178" s="581"/>
      <c r="BF1178" s="581"/>
      <c r="BG1178" s="581"/>
      <c r="BH1178" s="581"/>
      <c r="BI1178" s="581"/>
      <c r="BJ1178" s="581"/>
      <c r="BK1178" s="581"/>
      <c r="BL1178" s="581"/>
      <c r="BM1178" s="581"/>
      <c r="BN1178" s="581"/>
      <c r="BO1178" s="581"/>
      <c r="BP1178" s="581"/>
      <c r="BQ1178" s="581"/>
      <c r="BR1178" s="581"/>
      <c r="BS1178" s="581"/>
      <c r="BT1178" s="581"/>
      <c r="BU1178" s="581"/>
      <c r="BV1178" s="581"/>
      <c r="BW1178" s="581"/>
      <c r="BX1178" s="581"/>
      <c r="BY1178" s="581"/>
      <c r="BZ1178" s="581"/>
      <c r="CA1178" s="581"/>
      <c r="CB1178" s="581"/>
      <c r="CC1178" s="581"/>
      <c r="CD1178" s="581"/>
      <c r="CE1178" s="581"/>
      <c r="CF1178" s="581"/>
      <c r="CG1178" s="581"/>
      <c r="CH1178" s="581"/>
      <c r="CI1178" s="581"/>
      <c r="CJ1178" s="581"/>
      <c r="CK1178" s="581"/>
      <c r="CL1178" s="581"/>
      <c r="CM1178" s="581"/>
      <c r="CN1178" s="581"/>
      <c r="CO1178" s="581"/>
      <c r="CP1178" s="581"/>
      <c r="CQ1178" s="581"/>
      <c r="CR1178" s="581"/>
      <c r="CS1178" s="581"/>
      <c r="CT1178" s="581"/>
      <c r="CU1178" s="581"/>
      <c r="CV1178" s="581"/>
      <c r="CW1178" s="581"/>
      <c r="CX1178" s="581"/>
      <c r="CY1178" s="581"/>
      <c r="CZ1178" s="581"/>
      <c r="DA1178" s="581"/>
      <c r="DB1178" s="581"/>
      <c r="DC1178" s="581"/>
      <c r="DD1178" s="581"/>
      <c r="DE1178" s="581"/>
      <c r="DF1178" s="581"/>
      <c r="DG1178" s="581"/>
      <c r="DH1178" s="581"/>
      <c r="DI1178" s="581"/>
      <c r="DJ1178" s="581"/>
      <c r="DK1178" s="581"/>
      <c r="DL1178" s="581"/>
      <c r="DM1178" s="581"/>
      <c r="DN1178" s="581"/>
      <c r="DO1178" s="581"/>
      <c r="DP1178" s="581"/>
      <c r="DQ1178" s="581"/>
      <c r="DR1178" s="581"/>
      <c r="DS1178" s="581"/>
      <c r="DT1178" s="581"/>
      <c r="DU1178" s="581"/>
      <c r="DV1178" s="581"/>
      <c r="DW1178" s="581"/>
      <c r="DX1178" s="581"/>
      <c r="DY1178" s="581"/>
      <c r="DZ1178" s="581"/>
      <c r="EA1178" s="581"/>
      <c r="EB1178" s="581"/>
      <c r="EC1178" s="581"/>
      <c r="ED1178" s="581"/>
      <c r="EE1178" s="581"/>
      <c r="EF1178" s="581"/>
      <c r="EG1178" s="581"/>
      <c r="EH1178" s="581"/>
      <c r="EI1178" s="581"/>
      <c r="EJ1178" s="581"/>
      <c r="EK1178" s="581"/>
      <c r="EL1178" s="581"/>
      <c r="EM1178" s="581"/>
      <c r="EN1178" s="581"/>
      <c r="EO1178" s="581"/>
      <c r="EP1178" s="581"/>
      <c r="EQ1178" s="581"/>
      <c r="ER1178" s="581"/>
      <c r="ES1178" s="581"/>
      <c r="ET1178" s="581"/>
      <c r="EU1178" s="581"/>
      <c r="EV1178" s="581"/>
      <c r="EW1178" s="581"/>
      <c r="EX1178" s="581"/>
      <c r="EY1178" s="581"/>
      <c r="EZ1178" s="581"/>
      <c r="FA1178" s="581"/>
      <c r="FB1178" s="581"/>
      <c r="FC1178" s="581"/>
      <c r="FD1178" s="581"/>
      <c r="FE1178" s="581"/>
    </row>
    <row r="1179" spans="1:161">
      <c r="A1179" s="581"/>
      <c r="B1179" s="581"/>
      <c r="C1179" s="581"/>
      <c r="D1179" s="581"/>
      <c r="E1179" s="581"/>
      <c r="F1179" s="581"/>
      <c r="G1179" s="581"/>
      <c r="H1179" s="581"/>
      <c r="I1179" s="581"/>
      <c r="J1179" s="581"/>
      <c r="K1179" s="581"/>
      <c r="L1179" s="581"/>
      <c r="M1179" s="581"/>
      <c r="N1179" s="581"/>
      <c r="O1179" s="581"/>
      <c r="P1179" s="581"/>
      <c r="Q1179" s="581"/>
      <c r="R1179" s="581"/>
      <c r="S1179" s="581"/>
      <c r="T1179" s="581"/>
      <c r="U1179" s="581"/>
      <c r="V1179" s="581"/>
      <c r="W1179" s="581"/>
      <c r="X1179" s="581"/>
      <c r="Y1179" s="581"/>
      <c r="Z1179" s="581"/>
      <c r="AA1179" s="581"/>
      <c r="AB1179" s="581"/>
      <c r="AC1179" s="581"/>
      <c r="AD1179" s="581"/>
      <c r="AE1179" s="581"/>
      <c r="AF1179" s="581"/>
      <c r="AG1179" s="581"/>
      <c r="AH1179" s="581"/>
      <c r="AI1179" s="581"/>
      <c r="AJ1179" s="581"/>
      <c r="AK1179" s="581"/>
      <c r="AL1179" s="581"/>
      <c r="AM1179" s="581"/>
      <c r="AN1179" s="581"/>
      <c r="AO1179" s="581"/>
      <c r="AP1179" s="581"/>
      <c r="AQ1179" s="581"/>
      <c r="AR1179" s="581"/>
      <c r="AS1179" s="581"/>
      <c r="AT1179" s="581"/>
      <c r="AU1179" s="581"/>
      <c r="AV1179" s="581"/>
      <c r="AW1179" s="581"/>
      <c r="AX1179" s="581"/>
      <c r="AY1179" s="581"/>
      <c r="AZ1179" s="581"/>
      <c r="BA1179" s="581"/>
      <c r="BB1179" s="581"/>
      <c r="BC1179" s="581"/>
      <c r="BD1179" s="581"/>
      <c r="BE1179" s="581"/>
      <c r="BF1179" s="581"/>
      <c r="BG1179" s="581"/>
      <c r="BH1179" s="581"/>
      <c r="BI1179" s="581"/>
      <c r="BJ1179" s="581"/>
      <c r="BK1179" s="581"/>
      <c r="BL1179" s="581"/>
      <c r="BM1179" s="581"/>
      <c r="BN1179" s="581"/>
      <c r="BO1179" s="581"/>
      <c r="BP1179" s="581"/>
      <c r="BQ1179" s="581"/>
      <c r="BR1179" s="581"/>
      <c r="BS1179" s="581"/>
      <c r="BT1179" s="581"/>
      <c r="BU1179" s="581"/>
      <c r="BV1179" s="581"/>
      <c r="BW1179" s="581"/>
      <c r="BX1179" s="581"/>
      <c r="BY1179" s="581"/>
      <c r="BZ1179" s="581"/>
      <c r="CA1179" s="581"/>
      <c r="CB1179" s="581"/>
      <c r="CC1179" s="581"/>
      <c r="CD1179" s="581"/>
      <c r="CE1179" s="581"/>
      <c r="CF1179" s="581"/>
      <c r="CG1179" s="581"/>
      <c r="CH1179" s="581"/>
      <c r="CI1179" s="581"/>
      <c r="CJ1179" s="581"/>
      <c r="CK1179" s="581"/>
      <c r="CL1179" s="581"/>
      <c r="CM1179" s="581"/>
      <c r="CN1179" s="581"/>
      <c r="CO1179" s="581"/>
      <c r="CP1179" s="581"/>
      <c r="CQ1179" s="581"/>
      <c r="CR1179" s="581"/>
      <c r="CS1179" s="581"/>
      <c r="CT1179" s="581"/>
      <c r="CU1179" s="581"/>
      <c r="CV1179" s="581"/>
      <c r="CW1179" s="581"/>
      <c r="CX1179" s="581"/>
      <c r="CY1179" s="581"/>
      <c r="CZ1179" s="581"/>
      <c r="DA1179" s="581"/>
      <c r="DB1179" s="581"/>
      <c r="DC1179" s="581"/>
      <c r="DD1179" s="581"/>
      <c r="DE1179" s="581"/>
      <c r="DF1179" s="581"/>
      <c r="DG1179" s="581"/>
      <c r="DH1179" s="581"/>
      <c r="DI1179" s="581"/>
      <c r="DJ1179" s="581"/>
      <c r="DK1179" s="581"/>
      <c r="DL1179" s="581"/>
      <c r="DM1179" s="581"/>
      <c r="DN1179" s="581"/>
      <c r="DO1179" s="581"/>
      <c r="DP1179" s="581"/>
      <c r="DQ1179" s="581"/>
      <c r="DR1179" s="581"/>
      <c r="DS1179" s="581"/>
      <c r="DT1179" s="581"/>
      <c r="DU1179" s="581"/>
      <c r="DV1179" s="581"/>
      <c r="DW1179" s="581"/>
      <c r="DX1179" s="581"/>
      <c r="DY1179" s="581"/>
      <c r="DZ1179" s="581"/>
      <c r="EA1179" s="581"/>
      <c r="EB1179" s="581"/>
      <c r="EC1179" s="581"/>
      <c r="ED1179" s="581"/>
      <c r="EE1179" s="581"/>
      <c r="EF1179" s="581"/>
      <c r="EG1179" s="581"/>
      <c r="EH1179" s="581"/>
      <c r="EI1179" s="581"/>
      <c r="EJ1179" s="581"/>
      <c r="EK1179" s="581"/>
      <c r="EL1179" s="581"/>
      <c r="EM1179" s="581"/>
      <c r="EN1179" s="581"/>
      <c r="EO1179" s="581"/>
      <c r="EP1179" s="581"/>
      <c r="EQ1179" s="581"/>
      <c r="ER1179" s="581"/>
      <c r="ES1179" s="581"/>
      <c r="ET1179" s="581"/>
      <c r="EU1179" s="581"/>
      <c r="EV1179" s="581"/>
      <c r="EW1179" s="581"/>
      <c r="EX1179" s="581"/>
      <c r="EY1179" s="581"/>
      <c r="EZ1179" s="581"/>
      <c r="FA1179" s="581"/>
      <c r="FB1179" s="581"/>
      <c r="FC1179" s="581"/>
      <c r="FD1179" s="581"/>
      <c r="FE1179" s="581"/>
    </row>
    <row r="1180" spans="1:161">
      <c r="A1180" s="581"/>
      <c r="B1180" s="581"/>
      <c r="C1180" s="581"/>
      <c r="D1180" s="581"/>
      <c r="E1180" s="581"/>
      <c r="F1180" s="581"/>
      <c r="G1180" s="581"/>
      <c r="H1180" s="581"/>
      <c r="I1180" s="581"/>
      <c r="J1180" s="581"/>
      <c r="K1180" s="581"/>
      <c r="L1180" s="581"/>
      <c r="M1180" s="581"/>
      <c r="N1180" s="581"/>
      <c r="O1180" s="581"/>
      <c r="P1180" s="581"/>
      <c r="Q1180" s="581"/>
      <c r="R1180" s="581"/>
      <c r="S1180" s="581"/>
      <c r="T1180" s="581"/>
      <c r="U1180" s="581"/>
      <c r="V1180" s="581"/>
      <c r="W1180" s="581"/>
      <c r="X1180" s="581"/>
      <c r="Y1180" s="581"/>
      <c r="Z1180" s="581"/>
      <c r="AA1180" s="581"/>
      <c r="AB1180" s="581"/>
      <c r="AC1180" s="581"/>
      <c r="AD1180" s="581"/>
      <c r="AE1180" s="581"/>
      <c r="AF1180" s="581"/>
      <c r="AG1180" s="581"/>
      <c r="AH1180" s="581"/>
      <c r="AI1180" s="581"/>
      <c r="AJ1180" s="581"/>
      <c r="AK1180" s="581"/>
      <c r="AL1180" s="581"/>
      <c r="AM1180" s="581"/>
      <c r="AN1180" s="581"/>
      <c r="AO1180" s="581"/>
      <c r="AP1180" s="581"/>
      <c r="AQ1180" s="581"/>
      <c r="AR1180" s="581"/>
      <c r="AS1180" s="581"/>
      <c r="AT1180" s="581"/>
      <c r="AU1180" s="581"/>
      <c r="AV1180" s="581"/>
      <c r="AW1180" s="581"/>
      <c r="AX1180" s="581"/>
      <c r="AY1180" s="581"/>
      <c r="AZ1180" s="581"/>
      <c r="BA1180" s="581"/>
      <c r="BB1180" s="581"/>
      <c r="BC1180" s="581"/>
      <c r="BD1180" s="581"/>
      <c r="BE1180" s="581"/>
      <c r="BF1180" s="581"/>
      <c r="BG1180" s="581"/>
      <c r="BH1180" s="581"/>
      <c r="BI1180" s="581"/>
      <c r="BJ1180" s="581"/>
      <c r="BK1180" s="581"/>
      <c r="BL1180" s="581"/>
      <c r="BM1180" s="581"/>
      <c r="BN1180" s="581"/>
      <c r="BO1180" s="581"/>
      <c r="BP1180" s="581"/>
      <c r="BQ1180" s="581"/>
      <c r="BR1180" s="581"/>
      <c r="BS1180" s="581"/>
      <c r="BT1180" s="581"/>
      <c r="BU1180" s="581"/>
      <c r="BV1180" s="581"/>
      <c r="BW1180" s="581"/>
      <c r="BX1180" s="581"/>
      <c r="BY1180" s="581"/>
      <c r="BZ1180" s="581"/>
      <c r="CA1180" s="581"/>
      <c r="CB1180" s="581"/>
      <c r="CC1180" s="581"/>
      <c r="CD1180" s="581"/>
      <c r="CE1180" s="581"/>
      <c r="CF1180" s="581"/>
      <c r="CG1180" s="581"/>
      <c r="CH1180" s="581"/>
      <c r="CI1180" s="581"/>
      <c r="CJ1180" s="581"/>
      <c r="CK1180" s="581"/>
      <c r="CL1180" s="581"/>
      <c r="CM1180" s="581"/>
      <c r="CN1180" s="581"/>
      <c r="CO1180" s="581"/>
      <c r="CP1180" s="581"/>
      <c r="CQ1180" s="581"/>
      <c r="CR1180" s="581"/>
      <c r="CS1180" s="581"/>
      <c r="CT1180" s="581"/>
      <c r="CU1180" s="581"/>
      <c r="CV1180" s="581"/>
      <c r="CW1180" s="581"/>
      <c r="CX1180" s="581"/>
      <c r="CY1180" s="581"/>
      <c r="CZ1180" s="581"/>
      <c r="DA1180" s="581"/>
      <c r="DB1180" s="581"/>
      <c r="DC1180" s="581"/>
      <c r="DD1180" s="581"/>
      <c r="DE1180" s="581"/>
      <c r="DF1180" s="581"/>
      <c r="DG1180" s="581"/>
      <c r="DH1180" s="581"/>
      <c r="DI1180" s="581"/>
      <c r="DJ1180" s="581"/>
      <c r="DK1180" s="581"/>
      <c r="DL1180" s="581"/>
      <c r="DM1180" s="581"/>
      <c r="DN1180" s="581"/>
      <c r="DO1180" s="581"/>
      <c r="DP1180" s="581"/>
      <c r="DQ1180" s="581"/>
      <c r="DR1180" s="581"/>
      <c r="DS1180" s="581"/>
      <c r="DT1180" s="581"/>
      <c r="DU1180" s="581"/>
      <c r="DV1180" s="581"/>
      <c r="DW1180" s="581"/>
      <c r="DX1180" s="581"/>
      <c r="DY1180" s="581"/>
      <c r="DZ1180" s="581"/>
      <c r="EA1180" s="581"/>
      <c r="EB1180" s="581"/>
      <c r="EC1180" s="581"/>
      <c r="ED1180" s="581"/>
      <c r="EE1180" s="581"/>
      <c r="EF1180" s="581"/>
      <c r="EG1180" s="581"/>
      <c r="EH1180" s="581"/>
      <c r="EI1180" s="581"/>
      <c r="EJ1180" s="581"/>
      <c r="EK1180" s="581"/>
      <c r="EL1180" s="581"/>
      <c r="EM1180" s="581"/>
      <c r="EN1180" s="581"/>
      <c r="EO1180" s="581"/>
      <c r="EP1180" s="581"/>
      <c r="EQ1180" s="581"/>
      <c r="ER1180" s="581"/>
      <c r="ES1180" s="581"/>
      <c r="ET1180" s="581"/>
      <c r="EU1180" s="581"/>
      <c r="EV1180" s="581"/>
      <c r="EW1180" s="581"/>
      <c r="EX1180" s="581"/>
      <c r="EY1180" s="581"/>
      <c r="EZ1180" s="581"/>
      <c r="FA1180" s="581"/>
      <c r="FB1180" s="581"/>
      <c r="FC1180" s="581"/>
      <c r="FD1180" s="581"/>
      <c r="FE1180" s="581"/>
    </row>
    <row r="1181" spans="1:161">
      <c r="A1181" s="581"/>
      <c r="B1181" s="581"/>
      <c r="C1181" s="581"/>
      <c r="D1181" s="581"/>
      <c r="E1181" s="581"/>
      <c r="F1181" s="581"/>
      <c r="G1181" s="581"/>
      <c r="H1181" s="581"/>
      <c r="I1181" s="581"/>
      <c r="J1181" s="581"/>
      <c r="K1181" s="581"/>
      <c r="L1181" s="581"/>
      <c r="M1181" s="581"/>
      <c r="N1181" s="581"/>
      <c r="O1181" s="581"/>
      <c r="P1181" s="581"/>
      <c r="Q1181" s="581"/>
      <c r="R1181" s="581"/>
      <c r="S1181" s="581"/>
      <c r="T1181" s="581"/>
      <c r="U1181" s="581"/>
      <c r="V1181" s="581"/>
      <c r="W1181" s="581"/>
      <c r="X1181" s="581"/>
      <c r="Y1181" s="581"/>
      <c r="Z1181" s="581"/>
      <c r="AA1181" s="581"/>
      <c r="AB1181" s="581"/>
      <c r="AC1181" s="581"/>
      <c r="AD1181" s="581"/>
      <c r="AE1181" s="581"/>
      <c r="AF1181" s="581"/>
      <c r="AG1181" s="581"/>
      <c r="AH1181" s="581"/>
      <c r="AI1181" s="581"/>
      <c r="AJ1181" s="581"/>
      <c r="AK1181" s="581"/>
      <c r="AL1181" s="581"/>
      <c r="AM1181" s="581"/>
      <c r="AN1181" s="581"/>
      <c r="AO1181" s="581"/>
      <c r="AP1181" s="581"/>
      <c r="AQ1181" s="581"/>
      <c r="AR1181" s="581"/>
      <c r="AS1181" s="581"/>
      <c r="AT1181" s="581"/>
      <c r="AU1181" s="581"/>
      <c r="AV1181" s="581"/>
      <c r="AW1181" s="581"/>
      <c r="AX1181" s="581"/>
      <c r="AY1181" s="581"/>
      <c r="AZ1181" s="581"/>
      <c r="BA1181" s="581"/>
      <c r="BB1181" s="581"/>
      <c r="BC1181" s="581"/>
      <c r="BD1181" s="581"/>
      <c r="BE1181" s="581"/>
      <c r="BF1181" s="581"/>
      <c r="BG1181" s="581"/>
      <c r="BH1181" s="581"/>
      <c r="BI1181" s="581"/>
      <c r="BJ1181" s="581"/>
      <c r="BK1181" s="581"/>
      <c r="BL1181" s="581"/>
      <c r="BM1181" s="581"/>
      <c r="BN1181" s="581"/>
      <c r="BO1181" s="581"/>
      <c r="BP1181" s="581"/>
      <c r="BQ1181" s="581"/>
      <c r="BR1181" s="581"/>
      <c r="BS1181" s="581"/>
      <c r="BT1181" s="581"/>
      <c r="BU1181" s="581"/>
      <c r="BV1181" s="581"/>
      <c r="BW1181" s="581"/>
      <c r="BX1181" s="581"/>
      <c r="BY1181" s="581"/>
      <c r="BZ1181" s="581"/>
      <c r="CA1181" s="581"/>
      <c r="CB1181" s="581"/>
      <c r="CC1181" s="581"/>
      <c r="CD1181" s="581"/>
      <c r="CE1181" s="581"/>
      <c r="CF1181" s="581"/>
      <c r="CG1181" s="581"/>
      <c r="CH1181" s="581"/>
      <c r="CI1181" s="581"/>
      <c r="CJ1181" s="581"/>
      <c r="CK1181" s="581"/>
      <c r="CL1181" s="581"/>
      <c r="CM1181" s="581"/>
      <c r="CN1181" s="581"/>
      <c r="CO1181" s="581"/>
      <c r="CP1181" s="581"/>
      <c r="CQ1181" s="581"/>
      <c r="CR1181" s="581"/>
      <c r="CS1181" s="581"/>
      <c r="CT1181" s="581"/>
      <c r="CU1181" s="581"/>
      <c r="CV1181" s="581"/>
      <c r="CW1181" s="581"/>
      <c r="CX1181" s="581"/>
      <c r="CY1181" s="581"/>
      <c r="CZ1181" s="581"/>
      <c r="DA1181" s="581"/>
      <c r="DB1181" s="581"/>
      <c r="DC1181" s="581"/>
      <c r="DD1181" s="581"/>
      <c r="DE1181" s="581"/>
      <c r="DF1181" s="581"/>
      <c r="DG1181" s="581"/>
      <c r="DH1181" s="581"/>
      <c r="DI1181" s="581"/>
      <c r="DJ1181" s="581"/>
      <c r="DK1181" s="581"/>
      <c r="DL1181" s="581"/>
      <c r="DM1181" s="581"/>
      <c r="DN1181" s="581"/>
      <c r="DO1181" s="581"/>
      <c r="DP1181" s="581"/>
      <c r="DQ1181" s="581"/>
      <c r="DR1181" s="581"/>
      <c r="DS1181" s="581"/>
      <c r="DT1181" s="581"/>
      <c r="DU1181" s="581"/>
      <c r="DV1181" s="581"/>
      <c r="DW1181" s="581"/>
      <c r="DX1181" s="581"/>
      <c r="DY1181" s="581"/>
      <c r="DZ1181" s="581"/>
      <c r="EA1181" s="581"/>
      <c r="EB1181" s="581"/>
      <c r="EC1181" s="581"/>
      <c r="ED1181" s="581"/>
      <c r="EE1181" s="581"/>
      <c r="EF1181" s="581"/>
      <c r="EG1181" s="581"/>
      <c r="EH1181" s="581"/>
      <c r="EI1181" s="581"/>
      <c r="EJ1181" s="581"/>
      <c r="EK1181" s="581"/>
      <c r="EL1181" s="581"/>
      <c r="EM1181" s="581"/>
      <c r="EN1181" s="581"/>
      <c r="EO1181" s="581"/>
      <c r="EP1181" s="581"/>
      <c r="EQ1181" s="581"/>
      <c r="ER1181" s="581"/>
      <c r="ES1181" s="581"/>
      <c r="ET1181" s="581"/>
      <c r="EU1181" s="581"/>
      <c r="EV1181" s="581"/>
      <c r="EW1181" s="581"/>
      <c r="EX1181" s="581"/>
      <c r="EY1181" s="581"/>
      <c r="EZ1181" s="581"/>
      <c r="FA1181" s="581"/>
      <c r="FB1181" s="581"/>
      <c r="FC1181" s="581"/>
      <c r="FD1181" s="581"/>
      <c r="FE1181" s="581"/>
    </row>
    <row r="1182" spans="1:161">
      <c r="A1182" s="581"/>
      <c r="B1182" s="581"/>
      <c r="C1182" s="581"/>
      <c r="D1182" s="581"/>
      <c r="E1182" s="581"/>
      <c r="F1182" s="581"/>
      <c r="G1182" s="581"/>
      <c r="H1182" s="581"/>
      <c r="I1182" s="581"/>
      <c r="J1182" s="581"/>
      <c r="K1182" s="581"/>
      <c r="L1182" s="581"/>
      <c r="M1182" s="581"/>
      <c r="N1182" s="581"/>
      <c r="O1182" s="581"/>
      <c r="P1182" s="581"/>
      <c r="Q1182" s="581"/>
      <c r="R1182" s="581"/>
      <c r="S1182" s="581"/>
      <c r="T1182" s="581"/>
      <c r="U1182" s="581"/>
      <c r="V1182" s="581"/>
      <c r="W1182" s="581"/>
      <c r="X1182" s="581"/>
      <c r="Y1182" s="581"/>
      <c r="Z1182" s="581"/>
      <c r="AA1182" s="581"/>
      <c r="AB1182" s="581"/>
      <c r="AC1182" s="581"/>
      <c r="AD1182" s="581"/>
      <c r="AE1182" s="581"/>
      <c r="AF1182" s="581"/>
      <c r="AG1182" s="581"/>
      <c r="AH1182" s="581"/>
      <c r="AI1182" s="581"/>
      <c r="AJ1182" s="581"/>
      <c r="AK1182" s="581"/>
      <c r="AL1182" s="581"/>
      <c r="AM1182" s="581"/>
      <c r="AN1182" s="581"/>
      <c r="AO1182" s="581"/>
      <c r="AP1182" s="581"/>
      <c r="AQ1182" s="581"/>
      <c r="AR1182" s="581"/>
      <c r="AS1182" s="581"/>
      <c r="AT1182" s="581"/>
      <c r="AU1182" s="581"/>
      <c r="AV1182" s="581"/>
      <c r="AW1182" s="581"/>
      <c r="AX1182" s="581"/>
      <c r="AY1182" s="581"/>
      <c r="AZ1182" s="581"/>
      <c r="BA1182" s="581"/>
      <c r="BB1182" s="581"/>
      <c r="BC1182" s="581"/>
      <c r="BD1182" s="581"/>
      <c r="BE1182" s="581"/>
      <c r="BF1182" s="581"/>
      <c r="BG1182" s="581"/>
      <c r="BH1182" s="581"/>
      <c r="BI1182" s="581"/>
      <c r="BJ1182" s="581"/>
      <c r="BK1182" s="581"/>
      <c r="BL1182" s="581"/>
      <c r="BM1182" s="581"/>
      <c r="BN1182" s="581"/>
      <c r="BO1182" s="581"/>
      <c r="BP1182" s="581"/>
      <c r="BQ1182" s="581"/>
      <c r="BR1182" s="581"/>
      <c r="BS1182" s="581"/>
      <c r="BT1182" s="581"/>
      <c r="BU1182" s="581"/>
      <c r="BV1182" s="581"/>
      <c r="BW1182" s="581"/>
      <c r="BX1182" s="581"/>
      <c r="BY1182" s="581"/>
      <c r="BZ1182" s="581"/>
      <c r="CA1182" s="581"/>
      <c r="CB1182" s="581"/>
      <c r="CC1182" s="581"/>
      <c r="CD1182" s="581"/>
      <c r="CE1182" s="581"/>
      <c r="CF1182" s="581"/>
      <c r="CG1182" s="581"/>
      <c r="CH1182" s="581"/>
      <c r="CI1182" s="581"/>
      <c r="CJ1182" s="581"/>
      <c r="CK1182" s="581"/>
      <c r="CL1182" s="581"/>
      <c r="CM1182" s="581"/>
      <c r="CN1182" s="581"/>
      <c r="CO1182" s="581"/>
      <c r="CP1182" s="581"/>
      <c r="CQ1182" s="581"/>
      <c r="CR1182" s="581"/>
      <c r="CS1182" s="581"/>
      <c r="CT1182" s="581"/>
      <c r="CU1182" s="581"/>
      <c r="CV1182" s="581"/>
      <c r="CW1182" s="581"/>
      <c r="CX1182" s="581"/>
      <c r="CY1182" s="581"/>
      <c r="CZ1182" s="581"/>
      <c r="DA1182" s="581"/>
      <c r="DB1182" s="581"/>
      <c r="DC1182" s="581"/>
      <c r="DD1182" s="581"/>
      <c r="DE1182" s="581"/>
      <c r="DF1182" s="581"/>
      <c r="DG1182" s="581"/>
      <c r="DH1182" s="581"/>
      <c r="DI1182" s="581"/>
      <c r="DJ1182" s="581"/>
      <c r="DK1182" s="581"/>
      <c r="DL1182" s="581"/>
      <c r="DM1182" s="581"/>
      <c r="DN1182" s="581"/>
      <c r="DO1182" s="581"/>
      <c r="DP1182" s="581"/>
      <c r="DQ1182" s="581"/>
      <c r="DR1182" s="581"/>
      <c r="DS1182" s="581"/>
      <c r="DT1182" s="581"/>
      <c r="DU1182" s="581"/>
      <c r="DV1182" s="581"/>
      <c r="DW1182" s="581"/>
      <c r="DX1182" s="581"/>
      <c r="DY1182" s="581"/>
      <c r="DZ1182" s="581"/>
      <c r="EA1182" s="581"/>
      <c r="EB1182" s="581"/>
      <c r="EC1182" s="581"/>
      <c r="ED1182" s="581"/>
      <c r="EE1182" s="581"/>
      <c r="EF1182" s="581"/>
      <c r="EG1182" s="581"/>
      <c r="EH1182" s="581"/>
      <c r="EI1182" s="581"/>
      <c r="EJ1182" s="581"/>
      <c r="EK1182" s="581"/>
      <c r="EL1182" s="581"/>
      <c r="EM1182" s="581"/>
      <c r="EN1182" s="581"/>
      <c r="EO1182" s="581"/>
      <c r="EP1182" s="581"/>
      <c r="EQ1182" s="581"/>
      <c r="ER1182" s="581"/>
      <c r="ES1182" s="581"/>
      <c r="ET1182" s="581"/>
      <c r="EU1182" s="581"/>
      <c r="EV1182" s="581"/>
      <c r="EW1182" s="581"/>
      <c r="EX1182" s="581"/>
      <c r="EY1182" s="581"/>
      <c r="EZ1182" s="581"/>
      <c r="FA1182" s="581"/>
      <c r="FB1182" s="581"/>
      <c r="FC1182" s="581"/>
      <c r="FD1182" s="581"/>
      <c r="FE1182" s="581"/>
    </row>
    <row r="1183" spans="1:161">
      <c r="A1183" s="581"/>
      <c r="B1183" s="581"/>
      <c r="C1183" s="581"/>
      <c r="D1183" s="581"/>
      <c r="E1183" s="581"/>
      <c r="F1183" s="581"/>
      <c r="G1183" s="581"/>
      <c r="H1183" s="581"/>
      <c r="I1183" s="581"/>
      <c r="J1183" s="581"/>
      <c r="K1183" s="581"/>
      <c r="L1183" s="581"/>
      <c r="M1183" s="581"/>
      <c r="N1183" s="581"/>
      <c r="O1183" s="581"/>
      <c r="P1183" s="581"/>
      <c r="Q1183" s="581"/>
      <c r="R1183" s="581"/>
      <c r="S1183" s="581"/>
      <c r="T1183" s="581"/>
      <c r="U1183" s="581"/>
      <c r="V1183" s="581"/>
      <c r="W1183" s="581"/>
      <c r="X1183" s="581"/>
      <c r="Y1183" s="581"/>
      <c r="Z1183" s="581"/>
      <c r="AA1183" s="581"/>
      <c r="AB1183" s="581"/>
      <c r="AC1183" s="581"/>
      <c r="AD1183" s="581"/>
      <c r="AE1183" s="581"/>
      <c r="AF1183" s="581"/>
      <c r="AG1183" s="581"/>
      <c r="AH1183" s="581"/>
      <c r="AI1183" s="581"/>
      <c r="AJ1183" s="581"/>
      <c r="AK1183" s="581"/>
      <c r="AL1183" s="581"/>
      <c r="AM1183" s="581"/>
      <c r="AN1183" s="581"/>
      <c r="AO1183" s="581"/>
      <c r="AP1183" s="581"/>
      <c r="AQ1183" s="581"/>
      <c r="AR1183" s="581"/>
      <c r="AS1183" s="581"/>
      <c r="AT1183" s="581"/>
      <c r="AU1183" s="581"/>
      <c r="AV1183" s="581"/>
      <c r="AW1183" s="581"/>
      <c r="AX1183" s="581"/>
      <c r="AY1183" s="581"/>
      <c r="AZ1183" s="581"/>
      <c r="BA1183" s="581"/>
      <c r="BB1183" s="581"/>
      <c r="BC1183" s="581"/>
      <c r="BD1183" s="581"/>
      <c r="BE1183" s="581"/>
      <c r="BF1183" s="581"/>
      <c r="BG1183" s="581"/>
      <c r="BH1183" s="581"/>
      <c r="BI1183" s="581"/>
      <c r="BJ1183" s="581"/>
      <c r="BK1183" s="581"/>
      <c r="BL1183" s="581"/>
      <c r="BM1183" s="581"/>
      <c r="BN1183" s="581"/>
      <c r="BO1183" s="581"/>
      <c r="BP1183" s="581"/>
      <c r="BQ1183" s="581"/>
      <c r="BR1183" s="581"/>
      <c r="BS1183" s="581"/>
      <c r="BT1183" s="581"/>
      <c r="BU1183" s="581"/>
      <c r="BV1183" s="581"/>
      <c r="BW1183" s="581"/>
      <c r="BX1183" s="581"/>
      <c r="BY1183" s="581"/>
      <c r="BZ1183" s="581"/>
      <c r="CA1183" s="581"/>
      <c r="CB1183" s="581"/>
      <c r="CC1183" s="581"/>
      <c r="CD1183" s="581"/>
      <c r="CE1183" s="581"/>
      <c r="CF1183" s="581"/>
      <c r="CG1183" s="581"/>
      <c r="CH1183" s="581"/>
      <c r="CI1183" s="581"/>
      <c r="CJ1183" s="581"/>
      <c r="CK1183" s="581"/>
      <c r="CL1183" s="581"/>
      <c r="CM1183" s="581"/>
      <c r="CN1183" s="581"/>
      <c r="CO1183" s="581"/>
      <c r="CP1183" s="581"/>
      <c r="CQ1183" s="581"/>
      <c r="CR1183" s="581"/>
      <c r="CS1183" s="581"/>
      <c r="CT1183" s="581"/>
      <c r="CU1183" s="581"/>
      <c r="CV1183" s="581"/>
      <c r="CW1183" s="581"/>
      <c r="CX1183" s="581"/>
      <c r="CY1183" s="581"/>
      <c r="CZ1183" s="581"/>
      <c r="DA1183" s="581"/>
      <c r="DB1183" s="581"/>
      <c r="DC1183" s="581"/>
      <c r="DD1183" s="581"/>
      <c r="DE1183" s="581"/>
      <c r="DF1183" s="581"/>
      <c r="DG1183" s="581"/>
      <c r="DH1183" s="581"/>
      <c r="DI1183" s="581"/>
      <c r="DJ1183" s="581"/>
      <c r="DK1183" s="581"/>
      <c r="DL1183" s="581"/>
      <c r="DM1183" s="581"/>
      <c r="DN1183" s="581"/>
      <c r="DO1183" s="581"/>
      <c r="DP1183" s="581"/>
      <c r="DQ1183" s="581"/>
      <c r="DR1183" s="581"/>
      <c r="DS1183" s="581"/>
      <c r="DT1183" s="581"/>
      <c r="DU1183" s="581"/>
      <c r="DV1183" s="581"/>
      <c r="DW1183" s="581"/>
      <c r="DX1183" s="581"/>
      <c r="DY1183" s="581"/>
      <c r="DZ1183" s="581"/>
      <c r="EA1183" s="581"/>
      <c r="EB1183" s="581"/>
      <c r="EC1183" s="581"/>
      <c r="ED1183" s="581"/>
      <c r="EE1183" s="581"/>
      <c r="EF1183" s="581"/>
      <c r="EG1183" s="581"/>
      <c r="EH1183" s="581"/>
      <c r="EI1183" s="581"/>
      <c r="EJ1183" s="581"/>
      <c r="EK1183" s="581"/>
      <c r="EL1183" s="581"/>
      <c r="EM1183" s="581"/>
      <c r="EN1183" s="581"/>
      <c r="EO1183" s="581"/>
      <c r="EP1183" s="581"/>
      <c r="EQ1183" s="581"/>
      <c r="ER1183" s="581"/>
      <c r="ES1183" s="581"/>
      <c r="ET1183" s="581"/>
      <c r="EU1183" s="581"/>
      <c r="EV1183" s="581"/>
      <c r="EW1183" s="581"/>
      <c r="EX1183" s="581"/>
      <c r="EY1183" s="581"/>
      <c r="EZ1183" s="581"/>
      <c r="FA1183" s="581"/>
      <c r="FB1183" s="581"/>
      <c r="FC1183" s="581"/>
      <c r="FD1183" s="581"/>
      <c r="FE1183" s="581"/>
    </row>
    <row r="1184" spans="1:161">
      <c r="A1184" s="581"/>
      <c r="B1184" s="581"/>
      <c r="C1184" s="581"/>
      <c r="D1184" s="581"/>
      <c r="E1184" s="581"/>
      <c r="F1184" s="581"/>
      <c r="G1184" s="581"/>
      <c r="H1184" s="581"/>
      <c r="I1184" s="581"/>
      <c r="J1184" s="581"/>
      <c r="K1184" s="581"/>
      <c r="L1184" s="581"/>
      <c r="M1184" s="581"/>
      <c r="N1184" s="581"/>
      <c r="O1184" s="581"/>
      <c r="P1184" s="581"/>
      <c r="Q1184" s="581"/>
      <c r="R1184" s="581"/>
      <c r="S1184" s="581"/>
      <c r="T1184" s="581"/>
      <c r="U1184" s="581"/>
      <c r="V1184" s="581"/>
      <c r="W1184" s="581"/>
      <c r="X1184" s="581"/>
      <c r="Y1184" s="581"/>
      <c r="Z1184" s="581"/>
      <c r="AA1184" s="581"/>
      <c r="AB1184" s="581"/>
      <c r="AC1184" s="581"/>
      <c r="AD1184" s="581"/>
      <c r="AE1184" s="581"/>
      <c r="AF1184" s="581"/>
      <c r="AG1184" s="581"/>
      <c r="AH1184" s="581"/>
      <c r="AI1184" s="581"/>
      <c r="AJ1184" s="581"/>
      <c r="AK1184" s="581"/>
      <c r="AL1184" s="581"/>
      <c r="AM1184" s="581"/>
      <c r="AN1184" s="581"/>
      <c r="AO1184" s="581"/>
      <c r="AP1184" s="581"/>
      <c r="AQ1184" s="581"/>
      <c r="AR1184" s="581"/>
      <c r="AS1184" s="581"/>
      <c r="AT1184" s="581"/>
      <c r="AU1184" s="581"/>
      <c r="AV1184" s="581"/>
      <c r="AW1184" s="581"/>
      <c r="AX1184" s="581"/>
      <c r="AY1184" s="581"/>
      <c r="AZ1184" s="581"/>
      <c r="BA1184" s="581"/>
      <c r="BB1184" s="581"/>
      <c r="BC1184" s="581"/>
      <c r="BD1184" s="581"/>
      <c r="BE1184" s="581"/>
      <c r="BF1184" s="581"/>
      <c r="BG1184" s="581"/>
      <c r="BH1184" s="581"/>
      <c r="BI1184" s="581"/>
      <c r="BJ1184" s="581"/>
      <c r="BK1184" s="581"/>
      <c r="BL1184" s="581"/>
      <c r="BM1184" s="581"/>
      <c r="BN1184" s="581"/>
      <c r="BO1184" s="581"/>
      <c r="BP1184" s="581"/>
      <c r="BQ1184" s="581"/>
      <c r="BR1184" s="581"/>
      <c r="BS1184" s="581"/>
      <c r="BT1184" s="581"/>
      <c r="BU1184" s="581"/>
      <c r="BV1184" s="581"/>
      <c r="BW1184" s="581"/>
      <c r="BX1184" s="581"/>
      <c r="BY1184" s="581"/>
      <c r="BZ1184" s="581"/>
      <c r="CA1184" s="581"/>
      <c r="CB1184" s="581"/>
      <c r="CC1184" s="581"/>
      <c r="CD1184" s="581"/>
      <c r="CE1184" s="581"/>
      <c r="CF1184" s="581"/>
      <c r="CG1184" s="581"/>
      <c r="CH1184" s="581"/>
      <c r="CI1184" s="581"/>
      <c r="CJ1184" s="581"/>
      <c r="CK1184" s="581"/>
      <c r="CL1184" s="581"/>
      <c r="CM1184" s="581"/>
      <c r="CN1184" s="581"/>
      <c r="CO1184" s="581"/>
      <c r="CP1184" s="581"/>
      <c r="CQ1184" s="581"/>
      <c r="CR1184" s="581"/>
      <c r="CS1184" s="581"/>
      <c r="CT1184" s="581"/>
      <c r="CU1184" s="581"/>
      <c r="CV1184" s="581"/>
      <c r="CW1184" s="581"/>
      <c r="CX1184" s="581"/>
      <c r="CY1184" s="581"/>
      <c r="CZ1184" s="581"/>
      <c r="DA1184" s="581"/>
      <c r="DB1184" s="581"/>
      <c r="DC1184" s="581"/>
      <c r="DD1184" s="581"/>
      <c r="DE1184" s="581"/>
      <c r="DF1184" s="581"/>
      <c r="DG1184" s="581"/>
      <c r="DH1184" s="581"/>
      <c r="DI1184" s="581"/>
      <c r="DJ1184" s="581"/>
      <c r="DK1184" s="581"/>
      <c r="DL1184" s="581"/>
      <c r="DM1184" s="581"/>
      <c r="DN1184" s="581"/>
      <c r="DO1184" s="581"/>
      <c r="DP1184" s="581"/>
      <c r="DQ1184" s="581"/>
      <c r="DR1184" s="581"/>
      <c r="DS1184" s="581"/>
      <c r="DT1184" s="581"/>
      <c r="DU1184" s="581"/>
      <c r="DV1184" s="581"/>
      <c r="DW1184" s="581"/>
      <c r="DX1184" s="581"/>
      <c r="DY1184" s="581"/>
      <c r="DZ1184" s="581"/>
      <c r="EA1184" s="581"/>
      <c r="EB1184" s="581"/>
      <c r="EC1184" s="581"/>
      <c r="ED1184" s="581"/>
      <c r="EE1184" s="581"/>
      <c r="EF1184" s="581"/>
      <c r="EG1184" s="581"/>
      <c r="EH1184" s="581"/>
      <c r="EI1184" s="581"/>
      <c r="EJ1184" s="581"/>
      <c r="EK1184" s="581"/>
      <c r="EL1184" s="581"/>
      <c r="EM1184" s="581"/>
      <c r="EN1184" s="581"/>
      <c r="EO1184" s="581"/>
      <c r="EP1184" s="581"/>
      <c r="EQ1184" s="581"/>
      <c r="ER1184" s="581"/>
      <c r="ES1184" s="581"/>
      <c r="ET1184" s="581"/>
      <c r="EU1184" s="581"/>
      <c r="EV1184" s="581"/>
      <c r="EW1184" s="581"/>
      <c r="EX1184" s="581"/>
      <c r="EY1184" s="581"/>
      <c r="EZ1184" s="581"/>
      <c r="FA1184" s="581"/>
      <c r="FB1184" s="581"/>
      <c r="FC1184" s="581"/>
      <c r="FD1184" s="581"/>
      <c r="FE1184" s="581"/>
    </row>
    <row r="1185" spans="1:161">
      <c r="A1185" s="581"/>
      <c r="B1185" s="581"/>
      <c r="C1185" s="581"/>
      <c r="D1185" s="581"/>
      <c r="E1185" s="581"/>
      <c r="F1185" s="581"/>
      <c r="G1185" s="581"/>
      <c r="H1185" s="581"/>
      <c r="I1185" s="581"/>
      <c r="J1185" s="581"/>
      <c r="K1185" s="581"/>
      <c r="L1185" s="581"/>
      <c r="M1185" s="581"/>
      <c r="N1185" s="581"/>
      <c r="O1185" s="581"/>
      <c r="P1185" s="581"/>
      <c r="Q1185" s="581"/>
      <c r="R1185" s="581"/>
      <c r="S1185" s="581"/>
      <c r="T1185" s="581"/>
      <c r="U1185" s="581"/>
      <c r="V1185" s="581"/>
      <c r="W1185" s="581"/>
      <c r="X1185" s="581"/>
      <c r="Y1185" s="581"/>
      <c r="Z1185" s="581"/>
      <c r="AA1185" s="581"/>
      <c r="AB1185" s="581"/>
      <c r="AC1185" s="581"/>
      <c r="AD1185" s="581"/>
      <c r="AE1185" s="581"/>
      <c r="AF1185" s="581"/>
      <c r="AG1185" s="581"/>
      <c r="AH1185" s="581"/>
      <c r="AI1185" s="581"/>
      <c r="AJ1185" s="581"/>
      <c r="AK1185" s="581"/>
      <c r="AL1185" s="581"/>
      <c r="AM1185" s="581"/>
      <c r="AN1185" s="581"/>
      <c r="AO1185" s="581"/>
      <c r="AP1185" s="581"/>
      <c r="AQ1185" s="581"/>
      <c r="AR1185" s="581"/>
      <c r="AS1185" s="581"/>
      <c r="AT1185" s="581"/>
      <c r="AU1185" s="581"/>
      <c r="AV1185" s="581"/>
      <c r="AW1185" s="581"/>
      <c r="AX1185" s="581"/>
      <c r="AY1185" s="581"/>
      <c r="AZ1185" s="581"/>
      <c r="BA1185" s="581"/>
      <c r="BB1185" s="581"/>
      <c r="BC1185" s="581"/>
      <c r="BD1185" s="581"/>
      <c r="BE1185" s="581"/>
      <c r="BF1185" s="581"/>
      <c r="BG1185" s="581"/>
      <c r="BH1185" s="581"/>
      <c r="BI1185" s="581"/>
      <c r="BJ1185" s="581"/>
      <c r="BK1185" s="581"/>
      <c r="BL1185" s="581"/>
      <c r="BM1185" s="581"/>
      <c r="BN1185" s="581"/>
      <c r="BO1185" s="581"/>
      <c r="BP1185" s="581"/>
      <c r="BQ1185" s="581"/>
      <c r="BR1185" s="581"/>
      <c r="BS1185" s="581"/>
      <c r="BT1185" s="581"/>
      <c r="BU1185" s="581"/>
      <c r="BV1185" s="581"/>
      <c r="BW1185" s="581"/>
      <c r="BX1185" s="581"/>
      <c r="BY1185" s="581"/>
      <c r="BZ1185" s="581"/>
      <c r="CA1185" s="581"/>
      <c r="CB1185" s="581"/>
      <c r="CC1185" s="581"/>
      <c r="CD1185" s="581"/>
      <c r="CE1185" s="581"/>
      <c r="CF1185" s="581"/>
      <c r="CG1185" s="581"/>
      <c r="CH1185" s="581"/>
      <c r="CI1185" s="581"/>
      <c r="CJ1185" s="581"/>
      <c r="CK1185" s="581"/>
      <c r="CL1185" s="581"/>
      <c r="CM1185" s="581"/>
      <c r="CN1185" s="581"/>
      <c r="CO1185" s="581"/>
      <c r="CP1185" s="581"/>
      <c r="CQ1185" s="581"/>
      <c r="CR1185" s="581"/>
      <c r="CS1185" s="581"/>
      <c r="CT1185" s="581"/>
      <c r="CU1185" s="581"/>
      <c r="CV1185" s="581"/>
      <c r="CW1185" s="581"/>
      <c r="CX1185" s="581"/>
      <c r="CY1185" s="581"/>
      <c r="CZ1185" s="581"/>
      <c r="DA1185" s="581"/>
      <c r="DB1185" s="581"/>
      <c r="DC1185" s="581"/>
      <c r="DD1185" s="581"/>
      <c r="DE1185" s="581"/>
      <c r="DF1185" s="581"/>
      <c r="DG1185" s="581"/>
      <c r="DH1185" s="581"/>
      <c r="DI1185" s="581"/>
      <c r="DJ1185" s="581"/>
      <c r="DK1185" s="581"/>
      <c r="DL1185" s="581"/>
      <c r="DM1185" s="581"/>
      <c r="DN1185" s="581"/>
      <c r="DO1185" s="581"/>
      <c r="DP1185" s="581"/>
      <c r="DQ1185" s="581"/>
      <c r="DR1185" s="581"/>
      <c r="DS1185" s="581"/>
      <c r="DT1185" s="581"/>
      <c r="DU1185" s="581"/>
      <c r="DV1185" s="581"/>
      <c r="DW1185" s="581"/>
      <c r="DX1185" s="581"/>
      <c r="DY1185" s="581"/>
      <c r="DZ1185" s="581"/>
      <c r="EA1185" s="581"/>
      <c r="EB1185" s="581"/>
      <c r="EC1185" s="581"/>
      <c r="ED1185" s="581"/>
      <c r="EE1185" s="581"/>
      <c r="EF1185" s="581"/>
      <c r="EG1185" s="581"/>
      <c r="EH1185" s="581"/>
      <c r="EI1185" s="581"/>
      <c r="EJ1185" s="581"/>
      <c r="EK1185" s="581"/>
      <c r="EL1185" s="581"/>
      <c r="EM1185" s="581"/>
      <c r="EN1185" s="581"/>
      <c r="EO1185" s="581"/>
      <c r="EP1185" s="581"/>
      <c r="EQ1185" s="581"/>
      <c r="ER1185" s="581"/>
      <c r="ES1185" s="581"/>
      <c r="ET1185" s="581"/>
      <c r="EU1185" s="581"/>
      <c r="EV1185" s="581"/>
      <c r="EW1185" s="581"/>
      <c r="EX1185" s="581"/>
      <c r="EY1185" s="581"/>
      <c r="EZ1185" s="581"/>
      <c r="FA1185" s="581"/>
      <c r="FB1185" s="581"/>
      <c r="FC1185" s="581"/>
      <c r="FD1185" s="581"/>
      <c r="FE1185" s="581"/>
    </row>
    <row r="1186" spans="1:161">
      <c r="A1186" s="581"/>
      <c r="B1186" s="581"/>
      <c r="C1186" s="581"/>
      <c r="D1186" s="581"/>
      <c r="E1186" s="581"/>
      <c r="F1186" s="581"/>
      <c r="G1186" s="581"/>
      <c r="H1186" s="581"/>
      <c r="I1186" s="581"/>
      <c r="J1186" s="581"/>
      <c r="K1186" s="581"/>
      <c r="L1186" s="581"/>
      <c r="M1186" s="581"/>
      <c r="N1186" s="581"/>
      <c r="O1186" s="581"/>
      <c r="P1186" s="581"/>
      <c r="Q1186" s="581"/>
      <c r="R1186" s="581"/>
      <c r="S1186" s="581"/>
      <c r="T1186" s="581"/>
      <c r="U1186" s="581"/>
      <c r="V1186" s="581"/>
      <c r="W1186" s="581"/>
      <c r="X1186" s="581"/>
      <c r="Y1186" s="581"/>
      <c r="Z1186" s="581"/>
      <c r="AA1186" s="581"/>
      <c r="AB1186" s="581"/>
      <c r="AC1186" s="581"/>
      <c r="AD1186" s="581"/>
      <c r="AE1186" s="581"/>
      <c r="AF1186" s="581"/>
      <c r="AG1186" s="581"/>
      <c r="AH1186" s="581"/>
      <c r="AI1186" s="581"/>
      <c r="AJ1186" s="581"/>
      <c r="AK1186" s="581"/>
      <c r="AL1186" s="581"/>
      <c r="AM1186" s="581"/>
      <c r="AN1186" s="581"/>
      <c r="AO1186" s="581"/>
      <c r="AP1186" s="581"/>
      <c r="AQ1186" s="581"/>
      <c r="AR1186" s="581"/>
      <c r="AS1186" s="581"/>
      <c r="AT1186" s="581"/>
      <c r="AU1186" s="581"/>
      <c r="AV1186" s="581"/>
      <c r="AW1186" s="581"/>
      <c r="AX1186" s="581"/>
      <c r="AY1186" s="581"/>
      <c r="AZ1186" s="581"/>
      <c r="BA1186" s="581"/>
      <c r="BB1186" s="581"/>
      <c r="BC1186" s="581"/>
      <c r="BD1186" s="581"/>
      <c r="BE1186" s="581"/>
      <c r="BF1186" s="581"/>
      <c r="BG1186" s="581"/>
      <c r="BH1186" s="581"/>
      <c r="BI1186" s="581"/>
      <c r="BJ1186" s="581"/>
      <c r="BK1186" s="581"/>
      <c r="BL1186" s="581"/>
      <c r="BM1186" s="581"/>
      <c r="BN1186" s="581"/>
      <c r="BO1186" s="581"/>
      <c r="BP1186" s="581"/>
      <c r="BQ1186" s="581"/>
      <c r="BR1186" s="581"/>
      <c r="BS1186" s="581"/>
      <c r="BT1186" s="581"/>
      <c r="BU1186" s="581"/>
      <c r="BV1186" s="581"/>
      <c r="BW1186" s="581"/>
      <c r="BX1186" s="581"/>
      <c r="BY1186" s="581"/>
      <c r="BZ1186" s="581"/>
      <c r="CA1186" s="581"/>
      <c r="CB1186" s="581"/>
      <c r="CC1186" s="581"/>
      <c r="CD1186" s="581"/>
      <c r="CE1186" s="581"/>
      <c r="CF1186" s="581"/>
      <c r="CG1186" s="581"/>
      <c r="CH1186" s="581"/>
      <c r="CI1186" s="581"/>
      <c r="CJ1186" s="581"/>
      <c r="CK1186" s="581"/>
      <c r="CL1186" s="581"/>
      <c r="CM1186" s="581"/>
      <c r="CN1186" s="581"/>
      <c r="CO1186" s="581"/>
      <c r="CP1186" s="581"/>
      <c r="CQ1186" s="581"/>
      <c r="CR1186" s="581"/>
      <c r="CS1186" s="581"/>
      <c r="CT1186" s="581"/>
      <c r="CU1186" s="581"/>
      <c r="CV1186" s="581"/>
      <c r="CW1186" s="581"/>
      <c r="CX1186" s="581"/>
      <c r="CY1186" s="581"/>
      <c r="CZ1186" s="581"/>
      <c r="DA1186" s="581"/>
      <c r="DB1186" s="581"/>
      <c r="DC1186" s="581"/>
      <c r="DD1186" s="581"/>
      <c r="DE1186" s="581"/>
      <c r="DF1186" s="581"/>
      <c r="DG1186" s="581"/>
      <c r="DH1186" s="581"/>
      <c r="DI1186" s="581"/>
      <c r="DJ1186" s="581"/>
      <c r="DK1186" s="581"/>
      <c r="DL1186" s="581"/>
      <c r="DM1186" s="581"/>
      <c r="DN1186" s="581"/>
      <c r="DO1186" s="581"/>
      <c r="DP1186" s="581"/>
      <c r="DQ1186" s="581"/>
      <c r="DR1186" s="581"/>
      <c r="DS1186" s="581"/>
      <c r="DT1186" s="581"/>
      <c r="DU1186" s="581"/>
      <c r="DV1186" s="581"/>
      <c r="DW1186" s="581"/>
      <c r="DX1186" s="581"/>
      <c r="DY1186" s="581"/>
      <c r="DZ1186" s="581"/>
      <c r="EA1186" s="581"/>
      <c r="EB1186" s="581"/>
      <c r="EC1186" s="581"/>
      <c r="ED1186" s="581"/>
      <c r="EE1186" s="581"/>
      <c r="EF1186" s="581"/>
      <c r="EG1186" s="581"/>
      <c r="EH1186" s="581"/>
      <c r="EI1186" s="581"/>
      <c r="EJ1186" s="581"/>
      <c r="EK1186" s="581"/>
      <c r="EL1186" s="581"/>
      <c r="EM1186" s="581"/>
      <c r="EN1186" s="581"/>
      <c r="EO1186" s="581"/>
      <c r="EP1186" s="581"/>
      <c r="EQ1186" s="581"/>
      <c r="ER1186" s="581"/>
      <c r="ES1186" s="581"/>
      <c r="ET1186" s="581"/>
      <c r="EU1186" s="581"/>
      <c r="EV1186" s="581"/>
      <c r="EW1186" s="581"/>
      <c r="EX1186" s="581"/>
      <c r="EY1186" s="581"/>
      <c r="EZ1186" s="581"/>
      <c r="FA1186" s="581"/>
      <c r="FB1186" s="581"/>
      <c r="FC1186" s="581"/>
      <c r="FD1186" s="581"/>
      <c r="FE1186" s="581"/>
    </row>
    <row r="1187" spans="1:161">
      <c r="A1187" s="581"/>
      <c r="B1187" s="581"/>
      <c r="C1187" s="581"/>
      <c r="D1187" s="581"/>
      <c r="E1187" s="581"/>
      <c r="F1187" s="581"/>
      <c r="G1187" s="581"/>
      <c r="H1187" s="581"/>
      <c r="I1187" s="581"/>
      <c r="J1187" s="581"/>
      <c r="K1187" s="581"/>
      <c r="L1187" s="581"/>
      <c r="M1187" s="581"/>
      <c r="N1187" s="581"/>
      <c r="O1187" s="581"/>
      <c r="P1187" s="581"/>
      <c r="Q1187" s="581"/>
      <c r="R1187" s="581"/>
      <c r="S1187" s="581"/>
      <c r="T1187" s="581"/>
      <c r="U1187" s="581"/>
      <c r="V1187" s="581"/>
      <c r="W1187" s="581"/>
      <c r="X1187" s="581"/>
      <c r="Y1187" s="581"/>
      <c r="Z1187" s="581"/>
      <c r="AA1187" s="581"/>
      <c r="AB1187" s="581"/>
      <c r="AC1187" s="581"/>
      <c r="AD1187" s="581"/>
      <c r="AE1187" s="581"/>
      <c r="AF1187" s="581"/>
      <c r="AG1187" s="581"/>
      <c r="AH1187" s="581"/>
      <c r="AI1187" s="581"/>
      <c r="AJ1187" s="581"/>
      <c r="AK1187" s="581"/>
      <c r="AL1187" s="581"/>
      <c r="AM1187" s="581"/>
      <c r="AN1187" s="581"/>
      <c r="AO1187" s="581"/>
      <c r="AP1187" s="581"/>
      <c r="AQ1187" s="581"/>
      <c r="AR1187" s="581"/>
      <c r="AS1187" s="581"/>
      <c r="AT1187" s="581"/>
      <c r="AU1187" s="581"/>
      <c r="AV1187" s="581"/>
      <c r="AW1187" s="581"/>
      <c r="AX1187" s="581"/>
      <c r="AY1187" s="581"/>
      <c r="AZ1187" s="581"/>
      <c r="BA1187" s="581"/>
      <c r="BB1187" s="581"/>
      <c r="BC1187" s="581"/>
      <c r="BD1187" s="581"/>
      <c r="BE1187" s="581"/>
      <c r="BF1187" s="581"/>
      <c r="BG1187" s="581"/>
      <c r="BH1187" s="581"/>
      <c r="BI1187" s="581"/>
      <c r="BJ1187" s="581"/>
      <c r="BK1187" s="581"/>
      <c r="BL1187" s="581"/>
      <c r="BM1187" s="581"/>
      <c r="BN1187" s="581"/>
      <c r="BO1187" s="581"/>
      <c r="BP1187" s="581"/>
      <c r="BQ1187" s="581"/>
      <c r="BR1187" s="581"/>
      <c r="BS1187" s="581"/>
      <c r="BT1187" s="581"/>
      <c r="BU1187" s="581"/>
      <c r="BV1187" s="581"/>
      <c r="BW1187" s="581"/>
      <c r="BX1187" s="581"/>
      <c r="BY1187" s="581"/>
      <c r="BZ1187" s="581"/>
      <c r="CA1187" s="581"/>
      <c r="CB1187" s="581"/>
      <c r="CC1187" s="581"/>
      <c r="CD1187" s="581"/>
      <c r="CE1187" s="581"/>
      <c r="CF1187" s="581"/>
      <c r="CG1187" s="581"/>
      <c r="CH1187" s="581"/>
      <c r="CI1187" s="581"/>
      <c r="CJ1187" s="581"/>
      <c r="CK1187" s="581"/>
      <c r="CL1187" s="581"/>
      <c r="CM1187" s="581"/>
      <c r="CN1187" s="581"/>
      <c r="CO1187" s="581"/>
      <c r="CP1187" s="581"/>
      <c r="CQ1187" s="581"/>
      <c r="CR1187" s="581"/>
      <c r="CS1187" s="581"/>
      <c r="CT1187" s="581"/>
      <c r="CU1187" s="581"/>
      <c r="CV1187" s="581"/>
      <c r="CW1187" s="581"/>
      <c r="CX1187" s="581"/>
      <c r="CY1187" s="581"/>
      <c r="CZ1187" s="581"/>
      <c r="DA1187" s="581"/>
      <c r="DB1187" s="581"/>
      <c r="DC1187" s="581"/>
      <c r="DD1187" s="581"/>
      <c r="DE1187" s="581"/>
      <c r="DF1187" s="581"/>
      <c r="DG1187" s="581"/>
      <c r="DH1187" s="581"/>
      <c r="DI1187" s="581"/>
      <c r="DJ1187" s="581"/>
      <c r="DK1187" s="581"/>
      <c r="DL1187" s="581"/>
      <c r="DM1187" s="581"/>
      <c r="DN1187" s="581"/>
      <c r="DO1187" s="581"/>
      <c r="DP1187" s="581"/>
      <c r="DQ1187" s="581"/>
      <c r="DR1187" s="581"/>
      <c r="DS1187" s="581"/>
      <c r="DT1187" s="581"/>
      <c r="DU1187" s="581"/>
      <c r="DV1187" s="581"/>
      <c r="DW1187" s="581"/>
      <c r="DX1187" s="581"/>
      <c r="DY1187" s="581"/>
      <c r="DZ1187" s="581"/>
      <c r="EA1187" s="581"/>
      <c r="EB1187" s="581"/>
      <c r="EC1187" s="581"/>
      <c r="ED1187" s="581"/>
      <c r="EE1187" s="581"/>
      <c r="EF1187" s="581"/>
      <c r="EG1187" s="581"/>
      <c r="EH1187" s="581"/>
      <c r="EI1187" s="581"/>
      <c r="EJ1187" s="581"/>
      <c r="EK1187" s="581"/>
      <c r="EL1187" s="581"/>
      <c r="EM1187" s="581"/>
      <c r="EN1187" s="581"/>
      <c r="EO1187" s="581"/>
      <c r="EP1187" s="581"/>
      <c r="EQ1187" s="581"/>
      <c r="ER1187" s="581"/>
      <c r="ES1187" s="581"/>
      <c r="ET1187" s="581"/>
      <c r="EU1187" s="581"/>
      <c r="EV1187" s="581"/>
      <c r="EW1187" s="581"/>
      <c r="EX1187" s="581"/>
      <c r="EY1187" s="581"/>
      <c r="EZ1187" s="581"/>
      <c r="FA1187" s="581"/>
      <c r="FB1187" s="581"/>
      <c r="FC1187" s="581"/>
      <c r="FD1187" s="581"/>
      <c r="FE1187" s="581"/>
    </row>
    <row r="1188" spans="1:161">
      <c r="A1188" s="581"/>
      <c r="B1188" s="581"/>
      <c r="C1188" s="581"/>
      <c r="D1188" s="581"/>
      <c r="E1188" s="581"/>
      <c r="F1188" s="581"/>
      <c r="G1188" s="581"/>
      <c r="H1188" s="581"/>
      <c r="I1188" s="581"/>
      <c r="J1188" s="581"/>
      <c r="K1188" s="581"/>
      <c r="L1188" s="581"/>
      <c r="M1188" s="581"/>
      <c r="N1188" s="581"/>
      <c r="O1188" s="581"/>
      <c r="P1188" s="581"/>
      <c r="Q1188" s="581"/>
      <c r="R1188" s="581"/>
      <c r="S1188" s="581"/>
      <c r="T1188" s="581"/>
      <c r="U1188" s="581"/>
      <c r="V1188" s="581"/>
      <c r="W1188" s="581"/>
      <c r="X1188" s="581"/>
      <c r="Y1188" s="581"/>
      <c r="Z1188" s="581"/>
      <c r="AA1188" s="581"/>
      <c r="AB1188" s="581"/>
      <c r="AC1188" s="581"/>
      <c r="AD1188" s="581"/>
      <c r="AE1188" s="581"/>
      <c r="AF1188" s="581"/>
      <c r="AG1188" s="581"/>
      <c r="AH1188" s="581"/>
      <c r="AI1188" s="581"/>
      <c r="AJ1188" s="581"/>
      <c r="AK1188" s="581"/>
      <c r="AL1188" s="581"/>
      <c r="AM1188" s="581"/>
      <c r="AN1188" s="581"/>
      <c r="AO1188" s="581"/>
      <c r="AP1188" s="581"/>
      <c r="AQ1188" s="581"/>
      <c r="AR1188" s="581"/>
      <c r="AS1188" s="581"/>
      <c r="AT1188" s="581"/>
      <c r="AU1188" s="581"/>
      <c r="AV1188" s="581"/>
      <c r="AW1188" s="581"/>
      <c r="AX1188" s="581"/>
      <c r="AY1188" s="581"/>
      <c r="AZ1188" s="581"/>
      <c r="BA1188" s="581"/>
      <c r="BB1188" s="581"/>
      <c r="BC1188" s="581"/>
      <c r="BD1188" s="581"/>
      <c r="BE1188" s="581"/>
      <c r="BF1188" s="581"/>
      <c r="BG1188" s="581"/>
      <c r="BH1188" s="581"/>
      <c r="BI1188" s="581"/>
      <c r="BJ1188" s="581"/>
      <c r="BK1188" s="581"/>
      <c r="BL1188" s="581"/>
      <c r="BM1188" s="581"/>
      <c r="BN1188" s="581"/>
      <c r="BO1188" s="581"/>
      <c r="BP1188" s="581"/>
      <c r="BQ1188" s="581"/>
      <c r="BR1188" s="581"/>
      <c r="BS1188" s="581"/>
      <c r="BT1188" s="581"/>
      <c r="BU1188" s="581"/>
      <c r="BV1188" s="581"/>
      <c r="BW1188" s="581"/>
      <c r="BX1188" s="581"/>
      <c r="BY1188" s="581"/>
      <c r="BZ1188" s="581"/>
      <c r="CA1188" s="581"/>
      <c r="CB1188" s="581"/>
      <c r="CC1188" s="581"/>
      <c r="CD1188" s="581"/>
      <c r="CE1188" s="581"/>
      <c r="CF1188" s="581"/>
      <c r="CG1188" s="581"/>
      <c r="CH1188" s="581"/>
      <c r="CI1188" s="581"/>
      <c r="CJ1188" s="581"/>
      <c r="CK1188" s="581"/>
      <c r="CL1188" s="581"/>
      <c r="CM1188" s="581"/>
      <c r="CN1188" s="581"/>
      <c r="CO1188" s="581"/>
      <c r="CP1188" s="581"/>
      <c r="CQ1188" s="581"/>
      <c r="CR1188" s="581"/>
      <c r="CS1188" s="581"/>
      <c r="CT1188" s="581"/>
      <c r="CU1188" s="581"/>
      <c r="CV1188" s="581"/>
      <c r="CW1188" s="581"/>
      <c r="CX1188" s="581"/>
      <c r="CY1188" s="581"/>
      <c r="CZ1188" s="581"/>
      <c r="DA1188" s="581"/>
      <c r="DB1188" s="581"/>
      <c r="DC1188" s="581"/>
      <c r="DD1188" s="581"/>
      <c r="DE1188" s="581"/>
      <c r="DF1188" s="581"/>
      <c r="DG1188" s="581"/>
      <c r="DH1188" s="581"/>
      <c r="DI1188" s="581"/>
      <c r="DJ1188" s="581"/>
      <c r="DK1188" s="581"/>
      <c r="DL1188" s="581"/>
      <c r="DM1188" s="581"/>
      <c r="DN1188" s="581"/>
      <c r="DO1188" s="581"/>
      <c r="DP1188" s="581"/>
      <c r="DQ1188" s="581"/>
      <c r="DR1188" s="581"/>
      <c r="DS1188" s="581"/>
      <c r="DT1188" s="581"/>
      <c r="DU1188" s="581"/>
      <c r="DV1188" s="581"/>
      <c r="DW1188" s="581"/>
      <c r="DX1188" s="581"/>
      <c r="DY1188" s="581"/>
      <c r="DZ1188" s="581"/>
      <c r="EA1188" s="581"/>
      <c r="EB1188" s="581"/>
      <c r="EC1188" s="581"/>
      <c r="ED1188" s="581"/>
      <c r="EE1188" s="581"/>
      <c r="EF1188" s="581"/>
      <c r="EG1188" s="581"/>
      <c r="EH1188" s="581"/>
      <c r="EI1188" s="581"/>
      <c r="EJ1188" s="581"/>
      <c r="EK1188" s="581"/>
      <c r="EL1188" s="581"/>
      <c r="EM1188" s="581"/>
      <c r="EN1188" s="581"/>
      <c r="EO1188" s="581"/>
      <c r="EP1188" s="581"/>
      <c r="EQ1188" s="581"/>
      <c r="ER1188" s="581"/>
      <c r="ES1188" s="581"/>
      <c r="ET1188" s="581"/>
      <c r="EU1188" s="581"/>
      <c r="EV1188" s="581"/>
      <c r="EW1188" s="581"/>
      <c r="EX1188" s="581"/>
      <c r="EY1188" s="581"/>
      <c r="EZ1188" s="581"/>
      <c r="FA1188" s="581"/>
      <c r="FB1188" s="581"/>
      <c r="FC1188" s="581"/>
      <c r="FD1188" s="581"/>
      <c r="FE1188" s="581"/>
    </row>
    <row r="1189" spans="1:161">
      <c r="A1189" s="581"/>
      <c r="B1189" s="581"/>
      <c r="C1189" s="581"/>
      <c r="D1189" s="581"/>
      <c r="E1189" s="581"/>
      <c r="F1189" s="581"/>
      <c r="G1189" s="581"/>
      <c r="H1189" s="581"/>
      <c r="I1189" s="581"/>
      <c r="J1189" s="581"/>
      <c r="K1189" s="581"/>
      <c r="L1189" s="581"/>
      <c r="M1189" s="581"/>
      <c r="N1189" s="581"/>
      <c r="O1189" s="581"/>
      <c r="P1189" s="581"/>
      <c r="Q1189" s="581"/>
      <c r="R1189" s="581"/>
      <c r="S1189" s="581"/>
      <c r="T1189" s="581"/>
      <c r="U1189" s="581"/>
      <c r="V1189" s="581"/>
      <c r="W1189" s="581"/>
      <c r="X1189" s="581"/>
      <c r="Y1189" s="581"/>
      <c r="Z1189" s="581"/>
      <c r="AA1189" s="581"/>
      <c r="AB1189" s="581"/>
      <c r="AC1189" s="581"/>
      <c r="AD1189" s="581"/>
      <c r="AE1189" s="581"/>
      <c r="AF1189" s="581"/>
      <c r="AG1189" s="581"/>
      <c r="AH1189" s="581"/>
      <c r="AI1189" s="581"/>
      <c r="AJ1189" s="581"/>
      <c r="AK1189" s="581"/>
      <c r="AL1189" s="581"/>
      <c r="AM1189" s="581"/>
      <c r="AN1189" s="581"/>
      <c r="AO1189" s="581"/>
      <c r="AP1189" s="581"/>
      <c r="AQ1189" s="581"/>
      <c r="AR1189" s="581"/>
      <c r="AS1189" s="581"/>
      <c r="AT1189" s="581"/>
      <c r="AU1189" s="581"/>
      <c r="AV1189" s="581"/>
      <c r="AW1189" s="581"/>
      <c r="AX1189" s="581"/>
      <c r="AY1189" s="581"/>
      <c r="AZ1189" s="581"/>
      <c r="BA1189" s="581"/>
      <c r="BB1189" s="581"/>
      <c r="BC1189" s="581"/>
      <c r="BD1189" s="581"/>
      <c r="BE1189" s="581"/>
      <c r="BF1189" s="581"/>
      <c r="BG1189" s="581"/>
      <c r="BH1189" s="581"/>
      <c r="BI1189" s="581"/>
      <c r="BJ1189" s="581"/>
      <c r="BK1189" s="581"/>
      <c r="BL1189" s="581"/>
      <c r="BM1189" s="581"/>
      <c r="BN1189" s="581"/>
      <c r="BO1189" s="581"/>
      <c r="BP1189" s="581"/>
      <c r="BQ1189" s="581"/>
      <c r="BR1189" s="581"/>
      <c r="BS1189" s="581"/>
      <c r="BT1189" s="581"/>
      <c r="BU1189" s="581"/>
      <c r="BV1189" s="581"/>
      <c r="BW1189" s="581"/>
      <c r="BX1189" s="581"/>
      <c r="BY1189" s="581"/>
      <c r="BZ1189" s="581"/>
      <c r="CA1189" s="581"/>
      <c r="CB1189" s="581"/>
      <c r="CC1189" s="581"/>
      <c r="CD1189" s="581"/>
      <c r="CE1189" s="581"/>
      <c r="CF1189" s="581"/>
      <c r="CG1189" s="581"/>
      <c r="CH1189" s="581"/>
      <c r="CI1189" s="581"/>
      <c r="CJ1189" s="581"/>
      <c r="CK1189" s="581"/>
      <c r="CL1189" s="581"/>
      <c r="CM1189" s="581"/>
      <c r="CN1189" s="581"/>
      <c r="CO1189" s="581"/>
      <c r="CP1189" s="581"/>
      <c r="CQ1189" s="581"/>
      <c r="CR1189" s="581"/>
      <c r="CS1189" s="581"/>
      <c r="CT1189" s="581"/>
      <c r="CU1189" s="581"/>
      <c r="CV1189" s="581"/>
      <c r="CW1189" s="581"/>
      <c r="CX1189" s="581"/>
      <c r="CY1189" s="581"/>
      <c r="CZ1189" s="581"/>
      <c r="DA1189" s="581"/>
      <c r="DB1189" s="581"/>
      <c r="DC1189" s="581"/>
      <c r="DD1189" s="581"/>
      <c r="DE1189" s="581"/>
      <c r="DF1189" s="581"/>
      <c r="DG1189" s="581"/>
      <c r="DH1189" s="581"/>
      <c r="DI1189" s="581"/>
      <c r="DJ1189" s="581"/>
      <c r="DK1189" s="581"/>
      <c r="DL1189" s="581"/>
      <c r="DM1189" s="581"/>
      <c r="DN1189" s="581"/>
      <c r="DO1189" s="581"/>
      <c r="DP1189" s="581"/>
      <c r="DQ1189" s="581"/>
      <c r="DR1189" s="581"/>
      <c r="DS1189" s="581"/>
      <c r="DT1189" s="581"/>
      <c r="DU1189" s="581"/>
      <c r="DV1189" s="581"/>
      <c r="DW1189" s="581"/>
      <c r="DX1189" s="581"/>
      <c r="DY1189" s="581"/>
      <c r="DZ1189" s="581"/>
      <c r="EA1189" s="581"/>
      <c r="EB1189" s="581"/>
      <c r="EC1189" s="581"/>
      <c r="ED1189" s="581"/>
      <c r="EE1189" s="581"/>
      <c r="EF1189" s="581"/>
      <c r="EG1189" s="581"/>
      <c r="EH1189" s="581"/>
      <c r="EI1189" s="581"/>
      <c r="EJ1189" s="581"/>
      <c r="EK1189" s="581"/>
      <c r="EL1189" s="581"/>
      <c r="EM1189" s="581"/>
      <c r="EN1189" s="581"/>
      <c r="EO1189" s="581"/>
      <c r="EP1189" s="581"/>
      <c r="EQ1189" s="581"/>
      <c r="ER1189" s="581"/>
      <c r="ES1189" s="581"/>
      <c r="ET1189" s="581"/>
      <c r="EU1189" s="581"/>
      <c r="EV1189" s="581"/>
      <c r="EW1189" s="581"/>
      <c r="EX1189" s="581"/>
      <c r="EY1189" s="581"/>
      <c r="EZ1189" s="581"/>
      <c r="FA1189" s="581"/>
      <c r="FB1189" s="581"/>
      <c r="FC1189" s="581"/>
      <c r="FD1189" s="581"/>
      <c r="FE1189" s="581"/>
    </row>
    <row r="1190" spans="1:161">
      <c r="A1190" s="581"/>
      <c r="B1190" s="581"/>
      <c r="C1190" s="581"/>
      <c r="D1190" s="581"/>
      <c r="E1190" s="581"/>
      <c r="F1190" s="581"/>
      <c r="G1190" s="581"/>
      <c r="H1190" s="581"/>
      <c r="I1190" s="581"/>
      <c r="J1190" s="581"/>
      <c r="K1190" s="581"/>
      <c r="L1190" s="581"/>
      <c r="M1190" s="581"/>
      <c r="N1190" s="581"/>
      <c r="O1190" s="581"/>
      <c r="P1190" s="581"/>
      <c r="Q1190" s="581"/>
      <c r="R1190" s="581"/>
      <c r="S1190" s="581"/>
      <c r="T1190" s="581"/>
      <c r="U1190" s="581"/>
      <c r="V1190" s="581"/>
      <c r="W1190" s="581"/>
      <c r="X1190" s="581"/>
      <c r="Y1190" s="581"/>
      <c r="Z1190" s="581"/>
      <c r="AA1190" s="581"/>
      <c r="AB1190" s="581"/>
      <c r="AC1190" s="581"/>
      <c r="AD1190" s="581"/>
      <c r="AE1190" s="581"/>
      <c r="AF1190" s="581"/>
      <c r="AG1190" s="581"/>
      <c r="AH1190" s="581"/>
      <c r="AI1190" s="581"/>
      <c r="AJ1190" s="581"/>
      <c r="AK1190" s="581"/>
      <c r="AL1190" s="581"/>
      <c r="AM1190" s="581"/>
      <c r="AN1190" s="581"/>
      <c r="AO1190" s="581"/>
      <c r="AP1190" s="581"/>
      <c r="AQ1190" s="581"/>
      <c r="AR1190" s="581"/>
      <c r="AS1190" s="581"/>
      <c r="AT1190" s="581"/>
      <c r="AU1190" s="581"/>
      <c r="AV1190" s="581"/>
      <c r="AW1190" s="581"/>
      <c r="AX1190" s="581"/>
      <c r="AY1190" s="581"/>
      <c r="AZ1190" s="581"/>
      <c r="BA1190" s="581"/>
      <c r="BB1190" s="581"/>
      <c r="BC1190" s="581"/>
      <c r="BD1190" s="581"/>
      <c r="BE1190" s="581"/>
      <c r="BF1190" s="581"/>
      <c r="BG1190" s="581"/>
      <c r="BH1190" s="581"/>
      <c r="BI1190" s="581"/>
      <c r="BJ1190" s="581"/>
      <c r="BK1190" s="581"/>
      <c r="BL1190" s="581"/>
      <c r="BM1190" s="581"/>
      <c r="BN1190" s="581"/>
      <c r="BO1190" s="581"/>
      <c r="BP1190" s="581"/>
      <c r="BQ1190" s="581"/>
      <c r="BR1190" s="581"/>
      <c r="BS1190" s="581"/>
      <c r="BT1190" s="581"/>
      <c r="BU1190" s="581"/>
      <c r="BV1190" s="581"/>
      <c r="BW1190" s="581"/>
      <c r="BX1190" s="581"/>
      <c r="BY1190" s="581"/>
      <c r="BZ1190" s="581"/>
      <c r="CA1190" s="581"/>
      <c r="CB1190" s="581"/>
      <c r="CC1190" s="581"/>
      <c r="CD1190" s="581"/>
      <c r="CE1190" s="581"/>
      <c r="CF1190" s="581"/>
      <c r="CG1190" s="581"/>
      <c r="CH1190" s="581"/>
      <c r="CI1190" s="581"/>
      <c r="CJ1190" s="581"/>
      <c r="CK1190" s="581"/>
      <c r="CL1190" s="581"/>
      <c r="CM1190" s="581"/>
      <c r="CN1190" s="581"/>
      <c r="CO1190" s="581"/>
      <c r="CP1190" s="581"/>
      <c r="CQ1190" s="581"/>
      <c r="CR1190" s="581"/>
      <c r="CS1190" s="581"/>
      <c r="CT1190" s="581"/>
      <c r="CU1190" s="581"/>
      <c r="CV1190" s="581"/>
      <c r="CW1190" s="581"/>
      <c r="CX1190" s="581"/>
      <c r="CY1190" s="581"/>
      <c r="CZ1190" s="581"/>
      <c r="DA1190" s="581"/>
      <c r="DB1190" s="581"/>
      <c r="DC1190" s="581"/>
      <c r="DD1190" s="581"/>
      <c r="DE1190" s="581"/>
      <c r="DF1190" s="581"/>
      <c r="DG1190" s="581"/>
      <c r="DH1190" s="581"/>
      <c r="DI1190" s="581"/>
      <c r="DJ1190" s="581"/>
      <c r="DK1190" s="581"/>
      <c r="DL1190" s="581"/>
      <c r="DM1190" s="581"/>
      <c r="DN1190" s="581"/>
      <c r="DO1190" s="581"/>
      <c r="DP1190" s="581"/>
      <c r="DQ1190" s="581"/>
      <c r="DR1190" s="581"/>
      <c r="DS1190" s="581"/>
      <c r="DT1190" s="581"/>
      <c r="DU1190" s="581"/>
      <c r="DV1190" s="581"/>
      <c r="DW1190" s="581"/>
      <c r="DX1190" s="581"/>
      <c r="DY1190" s="581"/>
      <c r="DZ1190" s="581"/>
      <c r="EA1190" s="581"/>
      <c r="EB1190" s="581"/>
      <c r="EC1190" s="581"/>
      <c r="ED1190" s="581"/>
      <c r="EE1190" s="581"/>
      <c r="EF1190" s="581"/>
      <c r="EG1190" s="581"/>
      <c r="EH1190" s="581"/>
      <c r="EI1190" s="581"/>
      <c r="EJ1190" s="581"/>
      <c r="EK1190" s="581"/>
      <c r="EL1190" s="581"/>
      <c r="EM1190" s="581"/>
      <c r="EN1190" s="581"/>
      <c r="EO1190" s="581"/>
      <c r="EP1190" s="581"/>
      <c r="EQ1190" s="581"/>
      <c r="ER1190" s="581"/>
      <c r="ES1190" s="581"/>
      <c r="ET1190" s="581"/>
      <c r="EU1190" s="581"/>
      <c r="EV1190" s="581"/>
      <c r="EW1190" s="581"/>
      <c r="EX1190" s="581"/>
      <c r="EY1190" s="581"/>
      <c r="EZ1190" s="581"/>
      <c r="FA1190" s="581"/>
      <c r="FB1190" s="581"/>
      <c r="FC1190" s="581"/>
      <c r="FD1190" s="581"/>
      <c r="FE1190" s="581"/>
    </row>
    <row r="1191" spans="1:161">
      <c r="A1191" s="581"/>
      <c r="B1191" s="581"/>
      <c r="C1191" s="581"/>
      <c r="D1191" s="581"/>
      <c r="E1191" s="581"/>
      <c r="F1191" s="581"/>
      <c r="G1191" s="581"/>
      <c r="H1191" s="581"/>
      <c r="I1191" s="581"/>
      <c r="J1191" s="581"/>
      <c r="K1191" s="581"/>
      <c r="L1191" s="581"/>
      <c r="M1191" s="581"/>
      <c r="N1191" s="581"/>
      <c r="O1191" s="581"/>
      <c r="P1191" s="581"/>
      <c r="Q1191" s="581"/>
      <c r="R1191" s="581"/>
      <c r="S1191" s="581"/>
      <c r="T1191" s="581"/>
      <c r="U1191" s="581"/>
      <c r="V1191" s="581"/>
      <c r="W1191" s="581"/>
      <c r="X1191" s="581"/>
      <c r="Y1191" s="581"/>
      <c r="Z1191" s="581"/>
      <c r="AA1191" s="581"/>
      <c r="AB1191" s="581"/>
      <c r="AC1191" s="581"/>
      <c r="AD1191" s="581"/>
      <c r="AE1191" s="581"/>
      <c r="AF1191" s="581"/>
      <c r="AG1191" s="581"/>
      <c r="AH1191" s="581"/>
      <c r="AI1191" s="581"/>
      <c r="AJ1191" s="581"/>
      <c r="AK1191" s="581"/>
      <c r="AL1191" s="581"/>
      <c r="AM1191" s="581"/>
      <c r="AN1191" s="581"/>
      <c r="AO1191" s="581"/>
      <c r="AP1191" s="581"/>
      <c r="AQ1191" s="581"/>
      <c r="AR1191" s="581"/>
      <c r="AS1191" s="581"/>
      <c r="AT1191" s="581"/>
      <c r="AU1191" s="581"/>
      <c r="AV1191" s="581"/>
      <c r="AW1191" s="581"/>
      <c r="AX1191" s="581"/>
      <c r="AY1191" s="581"/>
      <c r="AZ1191" s="581"/>
      <c r="BA1191" s="581"/>
      <c r="BB1191" s="581"/>
      <c r="BC1191" s="581"/>
      <c r="BD1191" s="581"/>
      <c r="BE1191" s="581"/>
      <c r="BF1191" s="581"/>
      <c r="BG1191" s="581"/>
      <c r="BH1191" s="581"/>
      <c r="BI1191" s="581"/>
      <c r="BJ1191" s="581"/>
      <c r="BK1191" s="581"/>
      <c r="BL1191" s="581"/>
      <c r="BM1191" s="581"/>
      <c r="BN1191" s="581"/>
      <c r="BO1191" s="581"/>
      <c r="BP1191" s="581"/>
      <c r="BQ1191" s="581"/>
      <c r="BR1191" s="581"/>
      <c r="BS1191" s="581"/>
      <c r="BT1191" s="581"/>
      <c r="BU1191" s="581"/>
      <c r="BV1191" s="581"/>
      <c r="BW1191" s="581"/>
      <c r="BX1191" s="581"/>
      <c r="BY1191" s="581"/>
      <c r="BZ1191" s="581"/>
      <c r="CA1191" s="581"/>
      <c r="CB1191" s="581"/>
      <c r="CC1191" s="581"/>
      <c r="CD1191" s="581"/>
      <c r="CE1191" s="581"/>
      <c r="CF1191" s="581"/>
      <c r="CG1191" s="581"/>
      <c r="CH1191" s="581"/>
      <c r="CI1191" s="581"/>
      <c r="CJ1191" s="581"/>
      <c r="CK1191" s="581"/>
      <c r="CL1191" s="581"/>
      <c r="CM1191" s="581"/>
      <c r="CN1191" s="581"/>
      <c r="CO1191" s="581"/>
      <c r="CP1191" s="581"/>
      <c r="CQ1191" s="581"/>
      <c r="CR1191" s="581"/>
      <c r="CS1191" s="581"/>
      <c r="CT1191" s="581"/>
      <c r="CU1191" s="581"/>
      <c r="CV1191" s="581"/>
      <c r="CW1191" s="581"/>
      <c r="CX1191" s="581"/>
      <c r="CY1191" s="581"/>
      <c r="CZ1191" s="581"/>
      <c r="DA1191" s="581"/>
      <c r="DB1191" s="581"/>
      <c r="DC1191" s="581"/>
      <c r="DD1191" s="581"/>
      <c r="DE1191" s="581"/>
      <c r="DF1191" s="581"/>
      <c r="DG1191" s="581"/>
      <c r="DH1191" s="581"/>
      <c r="DI1191" s="581"/>
      <c r="DJ1191" s="581"/>
      <c r="DK1191" s="581"/>
      <c r="DL1191" s="581"/>
      <c r="DM1191" s="581"/>
      <c r="DN1191" s="581"/>
      <c r="DO1191" s="581"/>
      <c r="DP1191" s="581"/>
      <c r="DQ1191" s="581"/>
      <c r="DR1191" s="581"/>
      <c r="DS1191" s="581"/>
      <c r="DT1191" s="581"/>
      <c r="DU1191" s="581"/>
      <c r="DV1191" s="581"/>
      <c r="DW1191" s="581"/>
      <c r="DX1191" s="581"/>
      <c r="DY1191" s="581"/>
      <c r="DZ1191" s="581"/>
      <c r="EA1191" s="581"/>
      <c r="EB1191" s="581"/>
      <c r="EC1191" s="581"/>
      <c r="ED1191" s="581"/>
      <c r="EE1191" s="581"/>
      <c r="EF1191" s="581"/>
      <c r="EG1191" s="581"/>
      <c r="EH1191" s="581"/>
      <c r="EI1191" s="581"/>
      <c r="EJ1191" s="581"/>
      <c r="EK1191" s="581"/>
      <c r="EL1191" s="581"/>
      <c r="EM1191" s="581"/>
      <c r="EN1191" s="581"/>
      <c r="EO1191" s="581"/>
      <c r="EP1191" s="581"/>
      <c r="EQ1191" s="581"/>
      <c r="ER1191" s="581"/>
      <c r="ES1191" s="581"/>
      <c r="ET1191" s="581"/>
      <c r="EU1191" s="581"/>
      <c r="EV1191" s="581"/>
      <c r="EW1191" s="581"/>
      <c r="EX1191" s="581"/>
      <c r="EY1191" s="581"/>
      <c r="EZ1191" s="581"/>
      <c r="FA1191" s="581"/>
      <c r="FB1191" s="581"/>
      <c r="FC1191" s="581"/>
      <c r="FD1191" s="581"/>
      <c r="FE1191" s="581"/>
    </row>
    <row r="1192" spans="1:161">
      <c r="A1192" s="581"/>
      <c r="B1192" s="581"/>
      <c r="C1192" s="581"/>
      <c r="D1192" s="581"/>
      <c r="E1192" s="581"/>
      <c r="F1192" s="581"/>
      <c r="G1192" s="581"/>
      <c r="H1192" s="581"/>
      <c r="I1192" s="581"/>
      <c r="J1192" s="581"/>
      <c r="K1192" s="581"/>
      <c r="L1192" s="581"/>
      <c r="M1192" s="581"/>
      <c r="N1192" s="581"/>
      <c r="O1192" s="581"/>
      <c r="P1192" s="581"/>
      <c r="Q1192" s="581"/>
      <c r="R1192" s="581"/>
      <c r="S1192" s="581"/>
      <c r="T1192" s="581"/>
      <c r="U1192" s="581"/>
      <c r="V1192" s="581"/>
      <c r="W1192" s="581"/>
      <c r="X1192" s="581"/>
      <c r="Y1192" s="581"/>
      <c r="Z1192" s="581"/>
      <c r="AA1192" s="581"/>
      <c r="AB1192" s="581"/>
      <c r="AC1192" s="581"/>
      <c r="AD1192" s="581"/>
      <c r="AE1192" s="581"/>
      <c r="AF1192" s="581"/>
      <c r="AG1192" s="581"/>
      <c r="AH1192" s="581"/>
      <c r="AI1192" s="581"/>
      <c r="AJ1192" s="581"/>
      <c r="AK1192" s="581"/>
      <c r="AL1192" s="581"/>
      <c r="AM1192" s="581"/>
      <c r="AN1192" s="581"/>
      <c r="AO1192" s="581"/>
      <c r="AP1192" s="581"/>
      <c r="AQ1192" s="581"/>
      <c r="AR1192" s="581"/>
      <c r="AS1192" s="581"/>
      <c r="AT1192" s="581"/>
      <c r="AU1192" s="581"/>
      <c r="AV1192" s="581"/>
      <c r="AW1192" s="581"/>
      <c r="AX1192" s="581"/>
      <c r="AY1192" s="581"/>
      <c r="AZ1192" s="581"/>
      <c r="BA1192" s="581"/>
      <c r="BB1192" s="581"/>
      <c r="BC1192" s="581"/>
      <c r="BD1192" s="581"/>
      <c r="BE1192" s="581"/>
      <c r="BF1192" s="581"/>
      <c r="BG1192" s="581"/>
      <c r="BH1192" s="581"/>
      <c r="BI1192" s="581"/>
      <c r="BJ1192" s="581"/>
      <c r="BK1192" s="581"/>
      <c r="BL1192" s="581"/>
      <c r="BM1192" s="581"/>
      <c r="BN1192" s="581"/>
      <c r="BO1192" s="581"/>
      <c r="BP1192" s="581"/>
      <c r="BQ1192" s="581"/>
      <c r="BR1192" s="581"/>
      <c r="BS1192" s="581"/>
      <c r="BT1192" s="581"/>
      <c r="BU1192" s="581"/>
      <c r="BV1192" s="581"/>
      <c r="BW1192" s="581"/>
      <c r="BX1192" s="581"/>
      <c r="BY1192" s="581"/>
      <c r="BZ1192" s="581"/>
      <c r="CA1192" s="581"/>
      <c r="CB1192" s="581"/>
      <c r="CC1192" s="581"/>
      <c r="CD1192" s="581"/>
      <c r="CE1192" s="581"/>
      <c r="CF1192" s="581"/>
      <c r="CG1192" s="581"/>
      <c r="CH1192" s="581"/>
      <c r="CI1192" s="581"/>
      <c r="CJ1192" s="581"/>
      <c r="CK1192" s="581"/>
      <c r="CL1192" s="581"/>
      <c r="CM1192" s="581"/>
      <c r="CN1192" s="581"/>
      <c r="CO1192" s="581"/>
      <c r="CP1192" s="581"/>
      <c r="CQ1192" s="581"/>
      <c r="CR1192" s="581"/>
      <c r="CS1192" s="581"/>
      <c r="CT1192" s="581"/>
      <c r="CU1192" s="581"/>
      <c r="CV1192" s="581"/>
      <c r="CW1192" s="581"/>
      <c r="CX1192" s="581"/>
      <c r="CY1192" s="581"/>
      <c r="CZ1192" s="581"/>
      <c r="DA1192" s="581"/>
      <c r="DB1192" s="581"/>
      <c r="DC1192" s="581"/>
      <c r="DD1192" s="581"/>
      <c r="DE1192" s="581"/>
      <c r="DF1192" s="581"/>
      <c r="DG1192" s="581"/>
      <c r="DH1192" s="581"/>
      <c r="DI1192" s="581"/>
      <c r="DJ1192" s="581"/>
      <c r="DK1192" s="581"/>
      <c r="DL1192" s="581"/>
      <c r="DM1192" s="581"/>
      <c r="DN1192" s="581"/>
      <c r="DO1192" s="581"/>
      <c r="DP1192" s="581"/>
      <c r="DQ1192" s="581"/>
      <c r="DR1192" s="581"/>
      <c r="DS1192" s="581"/>
      <c r="DT1192" s="581"/>
      <c r="DU1192" s="581"/>
      <c r="DV1192" s="581"/>
      <c r="DW1192" s="581"/>
      <c r="DX1192" s="581"/>
      <c r="DY1192" s="581"/>
      <c r="DZ1192" s="581"/>
      <c r="EA1192" s="581"/>
      <c r="EB1192" s="581"/>
      <c r="EC1192" s="581"/>
      <c r="ED1192" s="581"/>
      <c r="EE1192" s="581"/>
      <c r="EF1192" s="581"/>
      <c r="EG1192" s="581"/>
      <c r="EH1192" s="581"/>
      <c r="EI1192" s="581"/>
      <c r="EJ1192" s="581"/>
      <c r="EK1192" s="581"/>
      <c r="EL1192" s="581"/>
      <c r="EM1192" s="581"/>
      <c r="EN1192" s="581"/>
      <c r="EO1192" s="581"/>
      <c r="EP1192" s="581"/>
      <c r="EQ1192" s="581"/>
      <c r="ER1192" s="581"/>
      <c r="ES1192" s="581"/>
      <c r="ET1192" s="581"/>
      <c r="EU1192" s="581"/>
      <c r="EV1192" s="581"/>
      <c r="EW1192" s="581"/>
      <c r="EX1192" s="581"/>
      <c r="EY1192" s="581"/>
      <c r="EZ1192" s="581"/>
      <c r="FA1192" s="581"/>
      <c r="FB1192" s="581"/>
      <c r="FC1192" s="581"/>
      <c r="FD1192" s="581"/>
      <c r="FE1192" s="581"/>
    </row>
    <row r="1193" spans="1:161">
      <c r="A1193" s="581"/>
      <c r="B1193" s="581"/>
      <c r="C1193" s="581"/>
      <c r="D1193" s="581"/>
      <c r="E1193" s="581"/>
      <c r="F1193" s="581"/>
      <c r="G1193" s="581"/>
      <c r="H1193" s="581"/>
      <c r="I1193" s="581"/>
      <c r="J1193" s="581"/>
      <c r="K1193" s="581"/>
      <c r="L1193" s="581"/>
      <c r="M1193" s="581"/>
      <c r="N1193" s="581"/>
      <c r="O1193" s="581"/>
      <c r="P1193" s="581"/>
      <c r="Q1193" s="581"/>
      <c r="R1193" s="581"/>
      <c r="S1193" s="581"/>
      <c r="T1193" s="581"/>
      <c r="U1193" s="581"/>
      <c r="V1193" s="581"/>
      <c r="W1193" s="581"/>
      <c r="X1193" s="581"/>
      <c r="Y1193" s="581"/>
      <c r="Z1193" s="581"/>
      <c r="AA1193" s="581"/>
      <c r="AB1193" s="581"/>
      <c r="AC1193" s="581"/>
      <c r="AD1193" s="581"/>
      <c r="AE1193" s="581"/>
      <c r="AF1193" s="581"/>
      <c r="AG1193" s="581"/>
      <c r="AH1193" s="581"/>
      <c r="AI1193" s="581"/>
      <c r="AJ1193" s="581"/>
      <c r="AK1193" s="581"/>
      <c r="AL1193" s="581"/>
      <c r="AM1193" s="581"/>
      <c r="AN1193" s="581"/>
      <c r="AO1193" s="581"/>
      <c r="AP1193" s="581"/>
      <c r="AQ1193" s="581"/>
      <c r="AR1193" s="581"/>
      <c r="AS1193" s="581"/>
      <c r="AT1193" s="581"/>
      <c r="AU1193" s="581"/>
      <c r="AV1193" s="581"/>
      <c r="AW1193" s="581"/>
      <c r="AX1193" s="581"/>
      <c r="AY1193" s="581"/>
      <c r="AZ1193" s="581"/>
      <c r="BA1193" s="581"/>
      <c r="BB1193" s="581"/>
      <c r="BC1193" s="581"/>
      <c r="BD1193" s="581"/>
      <c r="BE1193" s="581"/>
      <c r="BF1193" s="581"/>
      <c r="BG1193" s="581"/>
      <c r="BH1193" s="581"/>
      <c r="BI1193" s="581"/>
      <c r="BJ1193" s="581"/>
      <c r="BK1193" s="581"/>
      <c r="BL1193" s="581"/>
      <c r="BM1193" s="581"/>
      <c r="BN1193" s="581"/>
      <c r="BO1193" s="581"/>
      <c r="BP1193" s="581"/>
      <c r="BQ1193" s="581"/>
      <c r="BR1193" s="581"/>
      <c r="BS1193" s="581"/>
      <c r="BT1193" s="581"/>
      <c r="BU1193" s="581"/>
      <c r="BV1193" s="581"/>
      <c r="BW1193" s="581"/>
      <c r="BX1193" s="581"/>
      <c r="BY1193" s="581"/>
      <c r="BZ1193" s="581"/>
      <c r="CA1193" s="581"/>
      <c r="CB1193" s="581"/>
      <c r="CC1193" s="581"/>
      <c r="CD1193" s="581"/>
      <c r="CE1193" s="581"/>
      <c r="CF1193" s="581"/>
      <c r="CG1193" s="581"/>
      <c r="CH1193" s="581"/>
      <c r="CI1193" s="581"/>
      <c r="CJ1193" s="581"/>
      <c r="CK1193" s="581"/>
      <c r="CL1193" s="581"/>
      <c r="CM1193" s="581"/>
      <c r="CN1193" s="581"/>
      <c r="CO1193" s="581"/>
      <c r="CP1193" s="581"/>
      <c r="CQ1193" s="581"/>
      <c r="CR1193" s="581"/>
      <c r="CS1193" s="581"/>
      <c r="CT1193" s="581"/>
      <c r="CU1193" s="581"/>
      <c r="CV1193" s="581"/>
      <c r="CW1193" s="581"/>
      <c r="CX1193" s="581"/>
      <c r="CY1193" s="581"/>
      <c r="CZ1193" s="581"/>
      <c r="DA1193" s="581"/>
      <c r="DB1193" s="581"/>
      <c r="DC1193" s="581"/>
      <c r="DD1193" s="581"/>
      <c r="DE1193" s="581"/>
      <c r="DF1193" s="581"/>
      <c r="DG1193" s="581"/>
      <c r="DH1193" s="581"/>
      <c r="DI1193" s="581"/>
      <c r="DJ1193" s="581"/>
      <c r="DK1193" s="581"/>
      <c r="DL1193" s="581"/>
      <c r="DM1193" s="581"/>
      <c r="DN1193" s="581"/>
      <c r="DO1193" s="581"/>
      <c r="DP1193" s="581"/>
      <c r="DQ1193" s="581"/>
      <c r="DR1193" s="581"/>
      <c r="DS1193" s="581"/>
      <c r="DT1193" s="581"/>
      <c r="DU1193" s="581"/>
      <c r="DV1193" s="581"/>
      <c r="DW1193" s="581"/>
      <c r="DX1193" s="581"/>
      <c r="DY1193" s="581"/>
      <c r="DZ1193" s="581"/>
      <c r="EA1193" s="581"/>
      <c r="EB1193" s="581"/>
      <c r="EC1193" s="581"/>
      <c r="ED1193" s="581"/>
      <c r="EE1193" s="581"/>
      <c r="EF1193" s="581"/>
      <c r="EG1193" s="581"/>
      <c r="EH1193" s="581"/>
      <c r="EI1193" s="581"/>
      <c r="EJ1193" s="581"/>
      <c r="EK1193" s="581"/>
      <c r="EL1193" s="581"/>
      <c r="EM1193" s="581"/>
      <c r="EN1193" s="581"/>
      <c r="EO1193" s="581"/>
      <c r="EP1193" s="581"/>
      <c r="EQ1193" s="581"/>
      <c r="ER1193" s="581"/>
      <c r="ES1193" s="581"/>
      <c r="ET1193" s="581"/>
      <c r="EU1193" s="581"/>
      <c r="EV1193" s="581"/>
      <c r="EW1193" s="581"/>
      <c r="EX1193" s="581"/>
      <c r="EY1193" s="581"/>
      <c r="EZ1193" s="581"/>
      <c r="FA1193" s="581"/>
      <c r="FB1193" s="581"/>
      <c r="FC1193" s="581"/>
      <c r="FD1193" s="581"/>
      <c r="FE1193" s="581"/>
    </row>
    <row r="1194" spans="1:161">
      <c r="A1194" s="581"/>
      <c r="B1194" s="581"/>
      <c r="C1194" s="581"/>
      <c r="D1194" s="581"/>
      <c r="E1194" s="581"/>
      <c r="F1194" s="581"/>
      <c r="G1194" s="581"/>
      <c r="H1194" s="581"/>
      <c r="I1194" s="581"/>
      <c r="J1194" s="581"/>
      <c r="K1194" s="581"/>
      <c r="L1194" s="581"/>
      <c r="M1194" s="581"/>
      <c r="N1194" s="581"/>
      <c r="O1194" s="581"/>
      <c r="P1194" s="581"/>
      <c r="Q1194" s="581"/>
      <c r="R1194" s="581"/>
      <c r="S1194" s="581"/>
      <c r="T1194" s="581"/>
      <c r="U1194" s="581"/>
      <c r="V1194" s="581"/>
      <c r="W1194" s="581"/>
      <c r="X1194" s="581"/>
      <c r="Y1194" s="581"/>
      <c r="Z1194" s="581"/>
      <c r="AA1194" s="581"/>
      <c r="AB1194" s="581"/>
      <c r="AC1194" s="581"/>
      <c r="AD1194" s="581"/>
      <c r="AE1194" s="581"/>
      <c r="AF1194" s="581"/>
      <c r="AG1194" s="581"/>
      <c r="AH1194" s="581"/>
      <c r="AI1194" s="581"/>
      <c r="AJ1194" s="581"/>
      <c r="AK1194" s="581"/>
      <c r="AL1194" s="581"/>
      <c r="AM1194" s="581"/>
      <c r="AN1194" s="581"/>
      <c r="AO1194" s="581"/>
      <c r="AP1194" s="581"/>
      <c r="AQ1194" s="581"/>
      <c r="AR1194" s="581"/>
      <c r="AS1194" s="581"/>
      <c r="AT1194" s="581"/>
      <c r="AU1194" s="581"/>
      <c r="AV1194" s="581"/>
      <c r="AW1194" s="581"/>
      <c r="AX1194" s="581"/>
      <c r="AY1194" s="581"/>
      <c r="AZ1194" s="581"/>
      <c r="BA1194" s="581"/>
      <c r="BB1194" s="581"/>
      <c r="BC1194" s="581"/>
      <c r="BD1194" s="581"/>
      <c r="BE1194" s="581"/>
      <c r="BF1194" s="581"/>
      <c r="BG1194" s="581"/>
      <c r="BH1194" s="581"/>
      <c r="BI1194" s="581"/>
      <c r="BJ1194" s="581"/>
      <c r="BK1194" s="581"/>
      <c r="BL1194" s="581"/>
      <c r="BM1194" s="581"/>
      <c r="BN1194" s="581"/>
      <c r="BO1194" s="581"/>
      <c r="BP1194" s="581"/>
      <c r="BQ1194" s="581"/>
      <c r="BR1194" s="581"/>
      <c r="BS1194" s="581"/>
      <c r="BT1194" s="581"/>
      <c r="BU1194" s="581"/>
      <c r="BV1194" s="581"/>
      <c r="BW1194" s="581"/>
      <c r="BX1194" s="581"/>
      <c r="BY1194" s="581"/>
      <c r="BZ1194" s="581"/>
      <c r="CA1194" s="581"/>
      <c r="CB1194" s="581"/>
      <c r="CC1194" s="581"/>
      <c r="CD1194" s="581"/>
      <c r="CE1194" s="581"/>
      <c r="CF1194" s="581"/>
      <c r="CG1194" s="581"/>
      <c r="CH1194" s="581"/>
      <c r="CI1194" s="581"/>
      <c r="CJ1194" s="581"/>
      <c r="CK1194" s="581"/>
      <c r="CL1194" s="581"/>
      <c r="CM1194" s="581"/>
      <c r="CN1194" s="581"/>
      <c r="CO1194" s="581"/>
      <c r="CP1194" s="581"/>
      <c r="CQ1194" s="581"/>
      <c r="CR1194" s="581"/>
      <c r="CS1194" s="581"/>
      <c r="CT1194" s="581"/>
      <c r="CU1194" s="581"/>
      <c r="CV1194" s="581"/>
      <c r="CW1194" s="581"/>
      <c r="CX1194" s="581"/>
      <c r="CY1194" s="581"/>
      <c r="CZ1194" s="581"/>
      <c r="DA1194" s="581"/>
      <c r="DB1194" s="581"/>
      <c r="DC1194" s="581"/>
      <c r="DD1194" s="581"/>
      <c r="DE1194" s="581"/>
      <c r="DF1194" s="581"/>
      <c r="DG1194" s="581"/>
      <c r="DH1194" s="581"/>
      <c r="DI1194" s="581"/>
      <c r="DJ1194" s="581"/>
      <c r="DK1194" s="581"/>
      <c r="DL1194" s="581"/>
      <c r="DM1194" s="581"/>
      <c r="DN1194" s="581"/>
      <c r="DO1194" s="581"/>
      <c r="DP1194" s="581"/>
      <c r="DQ1194" s="581"/>
      <c r="DR1194" s="581"/>
      <c r="DS1194" s="581"/>
      <c r="DT1194" s="581"/>
      <c r="DU1194" s="581"/>
      <c r="DV1194" s="581"/>
      <c r="DW1194" s="581"/>
      <c r="DX1194" s="581"/>
      <c r="DY1194" s="581"/>
      <c r="DZ1194" s="581"/>
      <c r="EA1194" s="581"/>
      <c r="EB1194" s="581"/>
      <c r="EC1194" s="581"/>
      <c r="ED1194" s="581"/>
      <c r="EE1194" s="581"/>
      <c r="EF1194" s="581"/>
      <c r="EG1194" s="581"/>
      <c r="EH1194" s="581"/>
      <c r="EI1194" s="581"/>
      <c r="EJ1194" s="581"/>
      <c r="EK1194" s="581"/>
      <c r="EL1194" s="581"/>
      <c r="EM1194" s="581"/>
      <c r="EN1194" s="581"/>
      <c r="EO1194" s="581"/>
      <c r="EP1194" s="581"/>
      <c r="EQ1194" s="581"/>
      <c r="ER1194" s="581"/>
      <c r="ES1194" s="581"/>
      <c r="ET1194" s="581"/>
      <c r="EU1194" s="581"/>
      <c r="EV1194" s="581"/>
      <c r="EW1194" s="581"/>
      <c r="EX1194" s="581"/>
      <c r="EY1194" s="581"/>
      <c r="EZ1194" s="581"/>
      <c r="FA1194" s="581"/>
      <c r="FB1194" s="581"/>
      <c r="FC1194" s="581"/>
      <c r="FD1194" s="581"/>
      <c r="FE1194" s="581"/>
    </row>
    <row r="1195" spans="1:161">
      <c r="A1195" s="581"/>
      <c r="B1195" s="581"/>
      <c r="C1195" s="581"/>
      <c r="D1195" s="581"/>
      <c r="E1195" s="581"/>
      <c r="F1195" s="581"/>
      <c r="G1195" s="581"/>
      <c r="H1195" s="581"/>
      <c r="I1195" s="581"/>
      <c r="J1195" s="581"/>
      <c r="K1195" s="581"/>
      <c r="L1195" s="581"/>
      <c r="M1195" s="581"/>
      <c r="N1195" s="581"/>
      <c r="O1195" s="581"/>
      <c r="P1195" s="581"/>
      <c r="Q1195" s="581"/>
      <c r="R1195" s="581"/>
      <c r="S1195" s="581"/>
      <c r="T1195" s="581"/>
      <c r="U1195" s="581"/>
      <c r="V1195" s="581"/>
      <c r="W1195" s="581"/>
      <c r="X1195" s="581"/>
      <c r="Y1195" s="581"/>
      <c r="Z1195" s="581"/>
      <c r="AA1195" s="581"/>
      <c r="AB1195" s="581"/>
      <c r="AC1195" s="581"/>
      <c r="AD1195" s="581"/>
      <c r="AE1195" s="581"/>
      <c r="AF1195" s="581"/>
      <c r="AG1195" s="581"/>
      <c r="AH1195" s="581"/>
      <c r="AI1195" s="581"/>
      <c r="AJ1195" s="581"/>
      <c r="AK1195" s="581"/>
      <c r="AL1195" s="581"/>
      <c r="AM1195" s="581"/>
      <c r="AN1195" s="581"/>
      <c r="AO1195" s="581"/>
      <c r="AP1195" s="581"/>
      <c r="AQ1195" s="581"/>
      <c r="AR1195" s="581"/>
      <c r="AS1195" s="581"/>
      <c r="AT1195" s="581"/>
      <c r="AU1195" s="581"/>
      <c r="AV1195" s="581"/>
      <c r="AW1195" s="581"/>
      <c r="AX1195" s="581"/>
      <c r="AY1195" s="581"/>
      <c r="AZ1195" s="581"/>
      <c r="BA1195" s="581"/>
      <c r="BB1195" s="581"/>
      <c r="BC1195" s="581"/>
      <c r="BD1195" s="581"/>
      <c r="BE1195" s="581"/>
      <c r="BF1195" s="581"/>
      <c r="BG1195" s="581"/>
      <c r="BH1195" s="581"/>
      <c r="BI1195" s="581"/>
      <c r="BJ1195" s="581"/>
      <c r="BK1195" s="581"/>
      <c r="BL1195" s="581"/>
      <c r="BM1195" s="581"/>
      <c r="BN1195" s="581"/>
      <c r="BO1195" s="581"/>
      <c r="BP1195" s="581"/>
      <c r="BQ1195" s="581"/>
      <c r="BR1195" s="581"/>
      <c r="BS1195" s="581"/>
      <c r="BT1195" s="581"/>
      <c r="BU1195" s="581"/>
      <c r="BV1195" s="581"/>
      <c r="BW1195" s="581"/>
      <c r="BX1195" s="581"/>
      <c r="BY1195" s="581"/>
      <c r="BZ1195" s="581"/>
      <c r="CA1195" s="581"/>
      <c r="CB1195" s="581"/>
      <c r="CC1195" s="581"/>
      <c r="CD1195" s="581"/>
      <c r="CE1195" s="581"/>
      <c r="CF1195" s="581"/>
      <c r="CG1195" s="581"/>
      <c r="CH1195" s="581"/>
      <c r="CI1195" s="581"/>
      <c r="CJ1195" s="581"/>
      <c r="CK1195" s="581"/>
      <c r="CL1195" s="581"/>
      <c r="CM1195" s="581"/>
      <c r="CN1195" s="581"/>
      <c r="CO1195" s="581"/>
      <c r="CP1195" s="581"/>
      <c r="CQ1195" s="581"/>
      <c r="CR1195" s="581"/>
      <c r="CS1195" s="581"/>
      <c r="CT1195" s="581"/>
      <c r="CU1195" s="581"/>
      <c r="CV1195" s="581"/>
      <c r="CW1195" s="581"/>
      <c r="CX1195" s="581"/>
      <c r="CY1195" s="581"/>
      <c r="CZ1195" s="581"/>
      <c r="DA1195" s="581"/>
      <c r="DB1195" s="581"/>
      <c r="DC1195" s="581"/>
      <c r="DD1195" s="581"/>
      <c r="DE1195" s="581"/>
      <c r="DF1195" s="581"/>
      <c r="DG1195" s="581"/>
      <c r="DH1195" s="581"/>
      <c r="DI1195" s="581"/>
      <c r="DJ1195" s="581"/>
      <c r="DK1195" s="581"/>
      <c r="DL1195" s="581"/>
      <c r="DM1195" s="581"/>
      <c r="DN1195" s="581"/>
      <c r="DO1195" s="581"/>
      <c r="DP1195" s="581"/>
      <c r="DQ1195" s="581"/>
      <c r="DR1195" s="581"/>
      <c r="DS1195" s="581"/>
      <c r="DT1195" s="581"/>
      <c r="DU1195" s="581"/>
      <c r="DV1195" s="581"/>
      <c r="DW1195" s="581"/>
      <c r="DX1195" s="581"/>
      <c r="DY1195" s="581"/>
      <c r="DZ1195" s="581"/>
      <c r="EA1195" s="581"/>
      <c r="EB1195" s="581"/>
      <c r="EC1195" s="581"/>
      <c r="ED1195" s="581"/>
      <c r="EE1195" s="581"/>
      <c r="EF1195" s="581"/>
      <c r="EG1195" s="581"/>
      <c r="EH1195" s="581"/>
      <c r="EI1195" s="581"/>
      <c r="EJ1195" s="581"/>
      <c r="EK1195" s="581"/>
      <c r="EL1195" s="581"/>
      <c r="EM1195" s="581"/>
      <c r="EN1195" s="581"/>
      <c r="EO1195" s="581"/>
      <c r="EP1195" s="581"/>
      <c r="EQ1195" s="581"/>
      <c r="ER1195" s="581"/>
      <c r="ES1195" s="581"/>
      <c r="ET1195" s="581"/>
      <c r="EU1195" s="581"/>
      <c r="EV1195" s="581"/>
      <c r="EW1195" s="581"/>
      <c r="EX1195" s="581"/>
      <c r="EY1195" s="581"/>
      <c r="EZ1195" s="581"/>
      <c r="FA1195" s="581"/>
      <c r="FB1195" s="581"/>
      <c r="FC1195" s="581"/>
      <c r="FD1195" s="581"/>
      <c r="FE1195" s="581"/>
    </row>
    <row r="1196" spans="1:161">
      <c r="A1196" s="581"/>
      <c r="B1196" s="581"/>
      <c r="C1196" s="581"/>
      <c r="D1196" s="581"/>
      <c r="E1196" s="581"/>
      <c r="F1196" s="581"/>
      <c r="G1196" s="581"/>
      <c r="H1196" s="581"/>
      <c r="I1196" s="581"/>
      <c r="J1196" s="581"/>
      <c r="K1196" s="581"/>
      <c r="L1196" s="581"/>
      <c r="M1196" s="581"/>
      <c r="N1196" s="581"/>
      <c r="O1196" s="581"/>
      <c r="P1196" s="581"/>
      <c r="Q1196" s="581"/>
      <c r="R1196" s="581"/>
      <c r="S1196" s="581"/>
      <c r="T1196" s="581"/>
      <c r="U1196" s="581"/>
      <c r="V1196" s="581"/>
      <c r="W1196" s="581"/>
      <c r="X1196" s="581"/>
      <c r="Y1196" s="581"/>
      <c r="Z1196" s="581"/>
      <c r="AA1196" s="581"/>
      <c r="AB1196" s="581"/>
      <c r="AC1196" s="581"/>
      <c r="AD1196" s="581"/>
      <c r="AE1196" s="581"/>
      <c r="AF1196" s="581"/>
      <c r="AG1196" s="581"/>
      <c r="AH1196" s="581"/>
      <c r="AI1196" s="581"/>
      <c r="AJ1196" s="581"/>
      <c r="AK1196" s="581"/>
      <c r="AL1196" s="581"/>
      <c r="AM1196" s="581"/>
      <c r="AN1196" s="581"/>
      <c r="AO1196" s="581"/>
      <c r="AP1196" s="581"/>
      <c r="AQ1196" s="581"/>
      <c r="AR1196" s="581"/>
      <c r="AS1196" s="581"/>
      <c r="AT1196" s="581"/>
      <c r="AU1196" s="581"/>
      <c r="AV1196" s="581"/>
      <c r="AW1196" s="581"/>
      <c r="AX1196" s="581"/>
      <c r="AY1196" s="581"/>
      <c r="AZ1196" s="581"/>
      <c r="BA1196" s="581"/>
      <c r="BB1196" s="581"/>
      <c r="BC1196" s="581"/>
      <c r="BD1196" s="581"/>
      <c r="BE1196" s="581"/>
      <c r="BF1196" s="581"/>
      <c r="BG1196" s="581"/>
      <c r="BH1196" s="581"/>
      <c r="BI1196" s="581"/>
      <c r="BJ1196" s="581"/>
      <c r="BK1196" s="581"/>
      <c r="BL1196" s="581"/>
      <c r="BM1196" s="581"/>
      <c r="BN1196" s="581"/>
      <c r="BO1196" s="581"/>
      <c r="BP1196" s="581"/>
      <c r="BQ1196" s="581"/>
      <c r="BR1196" s="581"/>
      <c r="BS1196" s="581"/>
      <c r="BT1196" s="581"/>
      <c r="BU1196" s="581"/>
      <c r="BV1196" s="581"/>
      <c r="BW1196" s="581"/>
      <c r="BX1196" s="581"/>
      <c r="BY1196" s="581"/>
      <c r="BZ1196" s="581"/>
      <c r="CA1196" s="581"/>
      <c r="CB1196" s="581"/>
      <c r="CC1196" s="581"/>
      <c r="CD1196" s="581"/>
      <c r="CE1196" s="581"/>
      <c r="CF1196" s="581"/>
      <c r="CG1196" s="581"/>
      <c r="CH1196" s="581"/>
      <c r="CI1196" s="581"/>
      <c r="CJ1196" s="581"/>
      <c r="CK1196" s="581"/>
      <c r="CL1196" s="581"/>
      <c r="CM1196" s="581"/>
      <c r="CN1196" s="581"/>
      <c r="CO1196" s="581"/>
      <c r="CP1196" s="581"/>
      <c r="CQ1196" s="581"/>
      <c r="CR1196" s="581"/>
      <c r="CS1196" s="581"/>
      <c r="CT1196" s="581"/>
      <c r="CU1196" s="581"/>
      <c r="CV1196" s="581"/>
      <c r="CW1196" s="581"/>
      <c r="CX1196" s="581"/>
      <c r="CY1196" s="581"/>
      <c r="CZ1196" s="581"/>
      <c r="DA1196" s="581"/>
      <c r="DB1196" s="581"/>
      <c r="DC1196" s="581"/>
      <c r="DD1196" s="581"/>
      <c r="DE1196" s="581"/>
      <c r="DF1196" s="581"/>
      <c r="DG1196" s="581"/>
      <c r="DH1196" s="581"/>
      <c r="DI1196" s="581"/>
      <c r="DJ1196" s="581"/>
      <c r="DK1196" s="581"/>
      <c r="DL1196" s="581"/>
      <c r="DM1196" s="581"/>
      <c r="DN1196" s="581"/>
      <c r="DO1196" s="581"/>
      <c r="DP1196" s="581"/>
      <c r="DQ1196" s="581"/>
      <c r="DR1196" s="581"/>
      <c r="DS1196" s="581"/>
      <c r="DT1196" s="581"/>
      <c r="DU1196" s="581"/>
      <c r="DV1196" s="581"/>
      <c r="DW1196" s="581"/>
      <c r="DX1196" s="581"/>
      <c r="DY1196" s="581"/>
      <c r="DZ1196" s="581"/>
      <c r="EA1196" s="581"/>
      <c r="EB1196" s="581"/>
      <c r="EC1196" s="581"/>
      <c r="ED1196" s="581"/>
      <c r="EE1196" s="581"/>
      <c r="EF1196" s="581"/>
      <c r="EG1196" s="581"/>
      <c r="EH1196" s="581"/>
      <c r="EI1196" s="581"/>
      <c r="EJ1196" s="581"/>
      <c r="EK1196" s="581"/>
      <c r="EL1196" s="581"/>
      <c r="EM1196" s="581"/>
      <c r="EN1196" s="581"/>
      <c r="EO1196" s="581"/>
      <c r="EP1196" s="581"/>
      <c r="EQ1196" s="581"/>
      <c r="ER1196" s="581"/>
      <c r="ES1196" s="581"/>
      <c r="ET1196" s="581"/>
      <c r="EU1196" s="581"/>
      <c r="EV1196" s="581"/>
      <c r="EW1196" s="581"/>
      <c r="EX1196" s="581"/>
      <c r="EY1196" s="581"/>
      <c r="EZ1196" s="581"/>
      <c r="FA1196" s="581"/>
      <c r="FB1196" s="581"/>
      <c r="FC1196" s="581"/>
      <c r="FD1196" s="581"/>
      <c r="FE1196" s="581"/>
    </row>
    <row r="1197" spans="1:161">
      <c r="A1197" s="581"/>
      <c r="B1197" s="581"/>
      <c r="C1197" s="581"/>
      <c r="D1197" s="581"/>
      <c r="E1197" s="581"/>
      <c r="F1197" s="581"/>
      <c r="G1197" s="581"/>
      <c r="H1197" s="581"/>
      <c r="I1197" s="581"/>
      <c r="J1197" s="581"/>
      <c r="K1197" s="581"/>
      <c r="L1197" s="581"/>
      <c r="M1197" s="581"/>
      <c r="N1197" s="581"/>
      <c r="O1197" s="581"/>
      <c r="P1197" s="581"/>
      <c r="Q1197" s="581"/>
      <c r="R1197" s="581"/>
      <c r="S1197" s="581"/>
      <c r="T1197" s="581"/>
      <c r="U1197" s="581"/>
      <c r="V1197" s="581"/>
      <c r="W1197" s="581"/>
      <c r="X1197" s="581"/>
      <c r="Y1197" s="581"/>
      <c r="Z1197" s="581"/>
      <c r="AA1197" s="581"/>
      <c r="AB1197" s="581"/>
      <c r="AC1197" s="581"/>
      <c r="AD1197" s="581"/>
      <c r="AE1197" s="581"/>
      <c r="AF1197" s="581"/>
      <c r="AG1197" s="581"/>
      <c r="AH1197" s="581"/>
      <c r="AI1197" s="581"/>
      <c r="AJ1197" s="581"/>
      <c r="AK1197" s="581"/>
      <c r="AL1197" s="581"/>
      <c r="AM1197" s="581"/>
      <c r="AN1197" s="581"/>
      <c r="AO1197" s="581"/>
      <c r="AP1197" s="581"/>
      <c r="AQ1197" s="581"/>
      <c r="AR1197" s="581"/>
      <c r="AS1197" s="581"/>
      <c r="AT1197" s="581"/>
      <c r="AU1197" s="581"/>
      <c r="AV1197" s="581"/>
      <c r="AW1197" s="581"/>
      <c r="AX1197" s="581"/>
      <c r="AY1197" s="581"/>
      <c r="AZ1197" s="581"/>
      <c r="BA1197" s="581"/>
      <c r="BB1197" s="581"/>
      <c r="BC1197" s="581"/>
      <c r="BD1197" s="581"/>
      <c r="BE1197" s="581"/>
      <c r="BF1197" s="581"/>
      <c r="BG1197" s="581"/>
      <c r="BH1197" s="581"/>
      <c r="BI1197" s="581"/>
      <c r="BJ1197" s="581"/>
      <c r="BK1197" s="581"/>
      <c r="BL1197" s="581"/>
      <c r="BM1197" s="581"/>
      <c r="BN1197" s="581"/>
      <c r="BO1197" s="581"/>
      <c r="BP1197" s="581"/>
      <c r="BQ1197" s="581"/>
      <c r="BR1197" s="581"/>
      <c r="BS1197" s="581"/>
      <c r="BT1197" s="581"/>
      <c r="BU1197" s="581"/>
      <c r="BV1197" s="581"/>
      <c r="BW1197" s="581"/>
      <c r="BX1197" s="581"/>
      <c r="BY1197" s="581"/>
      <c r="BZ1197" s="581"/>
      <c r="CA1197" s="581"/>
      <c r="CB1197" s="581"/>
      <c r="CC1197" s="581"/>
      <c r="CD1197" s="581"/>
      <c r="CE1197" s="581"/>
      <c r="CF1197" s="581"/>
      <c r="CG1197" s="581"/>
      <c r="CH1197" s="581"/>
      <c r="CI1197" s="581"/>
      <c r="CJ1197" s="581"/>
      <c r="CK1197" s="581"/>
      <c r="CL1197" s="581"/>
      <c r="CM1197" s="581"/>
      <c r="CN1197" s="581"/>
      <c r="CO1197" s="581"/>
      <c r="CP1197" s="581"/>
      <c r="CQ1197" s="581"/>
      <c r="CR1197" s="581"/>
      <c r="CS1197" s="581"/>
      <c r="CT1197" s="581"/>
      <c r="CU1197" s="581"/>
      <c r="CV1197" s="581"/>
      <c r="CW1197" s="581"/>
      <c r="CX1197" s="581"/>
      <c r="CY1197" s="581"/>
      <c r="CZ1197" s="581"/>
      <c r="DA1197" s="581"/>
      <c r="DB1197" s="581"/>
      <c r="DC1197" s="581"/>
      <c r="DD1197" s="581"/>
      <c r="DE1197" s="581"/>
      <c r="DF1197" s="581"/>
      <c r="DG1197" s="581"/>
      <c r="DH1197" s="581"/>
      <c r="DI1197" s="581"/>
      <c r="DJ1197" s="581"/>
      <c r="DK1197" s="581"/>
      <c r="DL1197" s="581"/>
      <c r="DM1197" s="581"/>
      <c r="DN1197" s="581"/>
      <c r="DO1197" s="581"/>
      <c r="DP1197" s="581"/>
      <c r="DQ1197" s="581"/>
      <c r="DR1197" s="581"/>
      <c r="DS1197" s="581"/>
      <c r="DT1197" s="581"/>
      <c r="DU1197" s="581"/>
      <c r="DV1197" s="581"/>
      <c r="DW1197" s="581"/>
      <c r="DX1197" s="581"/>
      <c r="DY1197" s="581"/>
      <c r="DZ1197" s="581"/>
      <c r="EA1197" s="581"/>
      <c r="EB1197" s="581"/>
      <c r="EC1197" s="581"/>
      <c r="ED1197" s="581"/>
      <c r="EE1197" s="581"/>
      <c r="EF1197" s="581"/>
      <c r="EG1197" s="581"/>
      <c r="EH1197" s="581"/>
      <c r="EI1197" s="581"/>
      <c r="EJ1197" s="581"/>
      <c r="EK1197" s="581"/>
      <c r="EL1197" s="581"/>
      <c r="EM1197" s="581"/>
      <c r="EN1197" s="581"/>
      <c r="EO1197" s="581"/>
      <c r="EP1197" s="581"/>
      <c r="EQ1197" s="581"/>
      <c r="ER1197" s="581"/>
      <c r="ES1197" s="581"/>
      <c r="ET1197" s="581"/>
      <c r="EU1197" s="581"/>
      <c r="EV1197" s="581"/>
      <c r="EW1197" s="581"/>
      <c r="EX1197" s="581"/>
      <c r="EY1197" s="581"/>
      <c r="EZ1197" s="581"/>
      <c r="FA1197" s="581"/>
      <c r="FB1197" s="581"/>
      <c r="FC1197" s="581"/>
      <c r="FD1197" s="581"/>
      <c r="FE1197" s="581"/>
    </row>
    <row r="1198" spans="1:161">
      <c r="A1198" s="581"/>
      <c r="B1198" s="581"/>
      <c r="C1198" s="581"/>
      <c r="D1198" s="581"/>
      <c r="E1198" s="581"/>
      <c r="F1198" s="581"/>
      <c r="G1198" s="581"/>
      <c r="H1198" s="581"/>
      <c r="I1198" s="581"/>
      <c r="J1198" s="581"/>
      <c r="K1198" s="581"/>
      <c r="L1198" s="581"/>
      <c r="M1198" s="581"/>
      <c r="N1198" s="581"/>
      <c r="O1198" s="581"/>
      <c r="P1198" s="581"/>
      <c r="Q1198" s="581"/>
      <c r="R1198" s="581"/>
      <c r="S1198" s="581"/>
      <c r="T1198" s="581"/>
      <c r="U1198" s="581"/>
      <c r="V1198" s="581"/>
      <c r="W1198" s="581"/>
      <c r="X1198" s="581"/>
      <c r="Y1198" s="581"/>
      <c r="Z1198" s="581"/>
      <c r="AA1198" s="581"/>
      <c r="AB1198" s="581"/>
      <c r="AC1198" s="581"/>
      <c r="AD1198" s="581"/>
      <c r="AE1198" s="581"/>
      <c r="AF1198" s="581"/>
      <c r="AG1198" s="581"/>
      <c r="AH1198" s="581"/>
      <c r="AI1198" s="581"/>
      <c r="AJ1198" s="581"/>
      <c r="AK1198" s="581"/>
      <c r="AL1198" s="581"/>
      <c r="AM1198" s="581"/>
      <c r="AN1198" s="581"/>
      <c r="AO1198" s="581"/>
      <c r="AP1198" s="581"/>
      <c r="AQ1198" s="581"/>
      <c r="AR1198" s="581"/>
      <c r="AS1198" s="581"/>
      <c r="AT1198" s="581"/>
      <c r="AU1198" s="581"/>
      <c r="AV1198" s="581"/>
      <c r="AW1198" s="581"/>
      <c r="AX1198" s="581"/>
      <c r="AY1198" s="581"/>
      <c r="AZ1198" s="581"/>
      <c r="BA1198" s="581"/>
      <c r="BB1198" s="581"/>
      <c r="BC1198" s="581"/>
      <c r="BD1198" s="581"/>
      <c r="BE1198" s="581"/>
      <c r="BF1198" s="581"/>
      <c r="BG1198" s="581"/>
      <c r="BH1198" s="581"/>
      <c r="BI1198" s="581"/>
      <c r="BJ1198" s="581"/>
      <c r="BK1198" s="581"/>
      <c r="BL1198" s="581"/>
      <c r="BM1198" s="581"/>
      <c r="BN1198" s="581"/>
      <c r="BO1198" s="581"/>
      <c r="BP1198" s="581"/>
      <c r="BQ1198" s="581"/>
      <c r="BR1198" s="581"/>
      <c r="BS1198" s="581"/>
      <c r="BT1198" s="581"/>
      <c r="BU1198" s="581"/>
      <c r="BV1198" s="581"/>
      <c r="BW1198" s="581"/>
      <c r="BX1198" s="581"/>
      <c r="BY1198" s="581"/>
      <c r="BZ1198" s="581"/>
      <c r="CA1198" s="581"/>
      <c r="CB1198" s="581"/>
      <c r="CC1198" s="581"/>
      <c r="CD1198" s="581"/>
      <c r="CE1198" s="581"/>
      <c r="CF1198" s="581"/>
      <c r="CG1198" s="581"/>
      <c r="CH1198" s="581"/>
      <c r="CI1198" s="581"/>
      <c r="CJ1198" s="581"/>
      <c r="CK1198" s="581"/>
      <c r="CL1198" s="581"/>
      <c r="CM1198" s="581"/>
      <c r="CN1198" s="581"/>
      <c r="CO1198" s="581"/>
      <c r="CP1198" s="581"/>
      <c r="CQ1198" s="581"/>
      <c r="CR1198" s="581"/>
      <c r="CS1198" s="581"/>
      <c r="CT1198" s="581"/>
      <c r="CU1198" s="581"/>
      <c r="CV1198" s="581"/>
      <c r="CW1198" s="581"/>
      <c r="CX1198" s="581"/>
      <c r="CY1198" s="581"/>
      <c r="CZ1198" s="581"/>
      <c r="DA1198" s="581"/>
      <c r="DB1198" s="581"/>
      <c r="DC1198" s="581"/>
      <c r="DD1198" s="581"/>
      <c r="DE1198" s="581"/>
      <c r="DF1198" s="581"/>
      <c r="DG1198" s="581"/>
      <c r="DH1198" s="581"/>
      <c r="DI1198" s="581"/>
      <c r="DJ1198" s="581"/>
      <c r="DK1198" s="581"/>
      <c r="DL1198" s="581"/>
      <c r="DM1198" s="581"/>
      <c r="DN1198" s="581"/>
      <c r="DO1198" s="581"/>
      <c r="DP1198" s="581"/>
      <c r="DQ1198" s="581"/>
      <c r="DR1198" s="581"/>
      <c r="DS1198" s="581"/>
      <c r="DT1198" s="581"/>
      <c r="DU1198" s="581"/>
      <c r="DV1198" s="581"/>
      <c r="DW1198" s="581"/>
      <c r="DX1198" s="581"/>
      <c r="DY1198" s="581"/>
      <c r="DZ1198" s="581"/>
      <c r="EA1198" s="581"/>
      <c r="EB1198" s="581"/>
      <c r="EC1198" s="581"/>
      <c r="ED1198" s="581"/>
      <c r="EE1198" s="581"/>
      <c r="EF1198" s="581"/>
      <c r="EG1198" s="581"/>
      <c r="EH1198" s="581"/>
      <c r="EI1198" s="581"/>
      <c r="EJ1198" s="581"/>
      <c r="EK1198" s="581"/>
      <c r="EL1198" s="581"/>
      <c r="EM1198" s="581"/>
      <c r="EN1198" s="581"/>
      <c r="EO1198" s="581"/>
      <c r="EP1198" s="581"/>
      <c r="EQ1198" s="581"/>
      <c r="ER1198" s="581"/>
      <c r="ES1198" s="581"/>
      <c r="ET1198" s="581"/>
      <c r="EU1198" s="581"/>
      <c r="EV1198" s="581"/>
      <c r="EW1198" s="581"/>
      <c r="EX1198" s="581"/>
      <c r="EY1198" s="581"/>
      <c r="EZ1198" s="581"/>
      <c r="FA1198" s="581"/>
      <c r="FB1198" s="581"/>
      <c r="FC1198" s="581"/>
      <c r="FD1198" s="581"/>
      <c r="FE1198" s="581"/>
    </row>
    <row r="1199" spans="1:161">
      <c r="A1199" s="581"/>
      <c r="B1199" s="581"/>
      <c r="C1199" s="581"/>
      <c r="D1199" s="581"/>
      <c r="E1199" s="581"/>
      <c r="F1199" s="581"/>
      <c r="G1199" s="581"/>
      <c r="H1199" s="581"/>
      <c r="I1199" s="581"/>
      <c r="J1199" s="581"/>
      <c r="K1199" s="581"/>
      <c r="L1199" s="581"/>
      <c r="M1199" s="581"/>
      <c r="N1199" s="581"/>
      <c r="O1199" s="581"/>
      <c r="P1199" s="581"/>
      <c r="Q1199" s="581"/>
      <c r="R1199" s="581"/>
      <c r="S1199" s="581"/>
      <c r="T1199" s="581"/>
      <c r="U1199" s="581"/>
      <c r="V1199" s="581"/>
      <c r="W1199" s="581"/>
      <c r="X1199" s="581"/>
      <c r="Y1199" s="581"/>
      <c r="Z1199" s="581"/>
      <c r="AA1199" s="581"/>
      <c r="AB1199" s="581"/>
      <c r="AC1199" s="581"/>
      <c r="AD1199" s="581"/>
      <c r="AE1199" s="581"/>
      <c r="AF1199" s="581"/>
      <c r="AG1199" s="581"/>
      <c r="AH1199" s="581"/>
      <c r="AI1199" s="581"/>
      <c r="AJ1199" s="581"/>
      <c r="AK1199" s="581"/>
      <c r="AL1199" s="581"/>
      <c r="AM1199" s="581"/>
      <c r="AN1199" s="581"/>
      <c r="AO1199" s="581"/>
      <c r="AP1199" s="581"/>
      <c r="AQ1199" s="581"/>
      <c r="AR1199" s="581"/>
      <c r="AS1199" s="581"/>
      <c r="AT1199" s="581"/>
      <c r="AU1199" s="581"/>
      <c r="AV1199" s="581"/>
      <c r="AW1199" s="581"/>
      <c r="AX1199" s="581"/>
      <c r="AY1199" s="581"/>
      <c r="AZ1199" s="581"/>
      <c r="BA1199" s="581"/>
      <c r="BB1199" s="581"/>
      <c r="BC1199" s="581"/>
      <c r="BD1199" s="581"/>
      <c r="BE1199" s="581"/>
      <c r="BF1199" s="581"/>
      <c r="BG1199" s="581"/>
      <c r="BH1199" s="581"/>
      <c r="BI1199" s="581"/>
      <c r="BJ1199" s="581"/>
      <c r="BK1199" s="581"/>
      <c r="BL1199" s="581"/>
      <c r="BM1199" s="581"/>
      <c r="BN1199" s="581"/>
      <c r="BO1199" s="581"/>
      <c r="BP1199" s="581"/>
      <c r="BQ1199" s="581"/>
      <c r="BR1199" s="581"/>
      <c r="BS1199" s="581"/>
      <c r="BT1199" s="581"/>
      <c r="BU1199" s="581"/>
      <c r="BV1199" s="581"/>
      <c r="BW1199" s="581"/>
      <c r="BX1199" s="581"/>
      <c r="BY1199" s="581"/>
      <c r="BZ1199" s="581"/>
      <c r="CA1199" s="581"/>
      <c r="CB1199" s="581"/>
      <c r="CC1199" s="581"/>
      <c r="CD1199" s="581"/>
      <c r="CE1199" s="581"/>
      <c r="CF1199" s="581"/>
      <c r="CG1199" s="581"/>
      <c r="CH1199" s="581"/>
      <c r="CI1199" s="581"/>
      <c r="CJ1199" s="581"/>
      <c r="CK1199" s="581"/>
      <c r="CL1199" s="581"/>
      <c r="CM1199" s="581"/>
      <c r="CN1199" s="581"/>
      <c r="CO1199" s="581"/>
      <c r="CP1199" s="581"/>
      <c r="CQ1199" s="581"/>
      <c r="CR1199" s="581"/>
      <c r="CS1199" s="581"/>
      <c r="CT1199" s="581"/>
      <c r="CU1199" s="581"/>
      <c r="CV1199" s="581"/>
      <c r="CW1199" s="581"/>
      <c r="CX1199" s="581"/>
      <c r="CY1199" s="581"/>
      <c r="CZ1199" s="581"/>
      <c r="DA1199" s="581"/>
      <c r="DB1199" s="581"/>
      <c r="DC1199" s="581"/>
      <c r="DD1199" s="581"/>
      <c r="DE1199" s="581"/>
      <c r="DF1199" s="581"/>
      <c r="DG1199" s="581"/>
      <c r="DH1199" s="581"/>
      <c r="DI1199" s="581"/>
      <c r="DJ1199" s="581"/>
      <c r="DK1199" s="581"/>
      <c r="DL1199" s="581"/>
      <c r="DM1199" s="581"/>
      <c r="DN1199" s="581"/>
      <c r="DO1199" s="581"/>
      <c r="DP1199" s="581"/>
      <c r="DQ1199" s="581"/>
      <c r="DR1199" s="581"/>
      <c r="DS1199" s="581"/>
      <c r="DT1199" s="581"/>
      <c r="DU1199" s="581"/>
      <c r="DV1199" s="581"/>
      <c r="DW1199" s="581"/>
      <c r="DX1199" s="581"/>
      <c r="DY1199" s="581"/>
      <c r="DZ1199" s="581"/>
      <c r="EA1199" s="581"/>
      <c r="EB1199" s="581"/>
      <c r="EC1199" s="581"/>
      <c r="ED1199" s="581"/>
      <c r="EE1199" s="581"/>
      <c r="EF1199" s="581"/>
      <c r="EG1199" s="581"/>
      <c r="EH1199" s="581"/>
      <c r="EI1199" s="581"/>
      <c r="EJ1199" s="581"/>
      <c r="EK1199" s="581"/>
      <c r="EL1199" s="581"/>
      <c r="EM1199" s="581"/>
      <c r="EN1199" s="581"/>
      <c r="EO1199" s="581"/>
      <c r="EP1199" s="581"/>
      <c r="EQ1199" s="581"/>
      <c r="ER1199" s="581"/>
      <c r="ES1199" s="581"/>
      <c r="ET1199" s="581"/>
      <c r="EU1199" s="581"/>
      <c r="EV1199" s="581"/>
      <c r="EW1199" s="581"/>
      <c r="EX1199" s="581"/>
      <c r="EY1199" s="581"/>
      <c r="EZ1199" s="581"/>
      <c r="FA1199" s="581"/>
      <c r="FB1199" s="581"/>
      <c r="FC1199" s="581"/>
      <c r="FD1199" s="581"/>
      <c r="FE1199" s="581"/>
    </row>
    <row r="1200" spans="1:161">
      <c r="A1200" s="581"/>
      <c r="B1200" s="581"/>
      <c r="C1200" s="581"/>
      <c r="D1200" s="581"/>
      <c r="E1200" s="581"/>
      <c r="F1200" s="581"/>
      <c r="G1200" s="581"/>
      <c r="H1200" s="581"/>
      <c r="I1200" s="581"/>
      <c r="J1200" s="581"/>
      <c r="K1200" s="581"/>
      <c r="L1200" s="581"/>
      <c r="M1200" s="581"/>
      <c r="N1200" s="581"/>
      <c r="O1200" s="581"/>
      <c r="P1200" s="581"/>
      <c r="Q1200" s="581"/>
      <c r="R1200" s="581"/>
      <c r="S1200" s="581"/>
      <c r="T1200" s="581"/>
      <c r="U1200" s="581"/>
      <c r="V1200" s="581"/>
      <c r="W1200" s="581"/>
      <c r="X1200" s="581"/>
      <c r="Y1200" s="581"/>
      <c r="Z1200" s="581"/>
      <c r="AA1200" s="581"/>
      <c r="AB1200" s="581"/>
      <c r="AC1200" s="581"/>
      <c r="AD1200" s="581"/>
      <c r="AE1200" s="581"/>
      <c r="AF1200" s="581"/>
      <c r="AG1200" s="581"/>
      <c r="AH1200" s="581"/>
      <c r="AI1200" s="581"/>
      <c r="AJ1200" s="581"/>
      <c r="AK1200" s="581"/>
      <c r="AL1200" s="581"/>
      <c r="AM1200" s="581"/>
      <c r="AN1200" s="581"/>
      <c r="AO1200" s="581"/>
      <c r="AP1200" s="581"/>
      <c r="AQ1200" s="581"/>
      <c r="AR1200" s="581"/>
      <c r="AS1200" s="581"/>
      <c r="AT1200" s="581"/>
      <c r="AU1200" s="581"/>
      <c r="AV1200" s="581"/>
      <c r="AW1200" s="581"/>
      <c r="AX1200" s="581"/>
      <c r="AY1200" s="581"/>
      <c r="AZ1200" s="581"/>
      <c r="BA1200" s="581"/>
      <c r="BB1200" s="581"/>
      <c r="BC1200" s="581"/>
      <c r="BD1200" s="581"/>
      <c r="BE1200" s="581"/>
      <c r="BF1200" s="581"/>
      <c r="BG1200" s="581"/>
      <c r="BH1200" s="581"/>
      <c r="BI1200" s="581"/>
      <c r="BJ1200" s="581"/>
      <c r="BK1200" s="581"/>
      <c r="BL1200" s="581"/>
      <c r="BM1200" s="581"/>
      <c r="BN1200" s="581"/>
      <c r="BO1200" s="581"/>
      <c r="BP1200" s="581"/>
      <c r="BQ1200" s="581"/>
      <c r="BR1200" s="581"/>
      <c r="BS1200" s="581"/>
      <c r="BT1200" s="581"/>
      <c r="BU1200" s="581"/>
      <c r="BV1200" s="581"/>
      <c r="BW1200" s="581"/>
      <c r="BX1200" s="581"/>
      <c r="BY1200" s="581"/>
      <c r="BZ1200" s="581"/>
      <c r="CA1200" s="581"/>
      <c r="CB1200" s="581"/>
      <c r="CC1200" s="581"/>
      <c r="CD1200" s="581"/>
      <c r="CE1200" s="581"/>
      <c r="CF1200" s="581"/>
      <c r="CG1200" s="581"/>
      <c r="CH1200" s="581"/>
      <c r="CI1200" s="581"/>
      <c r="CJ1200" s="581"/>
      <c r="CK1200" s="581"/>
      <c r="CL1200" s="581"/>
      <c r="CM1200" s="581"/>
      <c r="CN1200" s="581"/>
      <c r="CO1200" s="581"/>
      <c r="CP1200" s="581"/>
      <c r="CQ1200" s="581"/>
      <c r="CR1200" s="581"/>
      <c r="CS1200" s="581"/>
      <c r="CT1200" s="581"/>
      <c r="CU1200" s="581"/>
      <c r="CV1200" s="581"/>
      <c r="CW1200" s="581"/>
      <c r="CX1200" s="581"/>
      <c r="CY1200" s="581"/>
      <c r="CZ1200" s="581"/>
      <c r="DA1200" s="581"/>
      <c r="DB1200" s="581"/>
      <c r="DC1200" s="581"/>
      <c r="DD1200" s="581"/>
      <c r="DE1200" s="581"/>
      <c r="DF1200" s="581"/>
      <c r="DG1200" s="581"/>
      <c r="DH1200" s="581"/>
      <c r="DI1200" s="581"/>
      <c r="DJ1200" s="581"/>
      <c r="DK1200" s="581"/>
      <c r="DL1200" s="581"/>
      <c r="DM1200" s="581"/>
      <c r="DN1200" s="581"/>
      <c r="DO1200" s="581"/>
      <c r="DP1200" s="581"/>
      <c r="DQ1200" s="581"/>
      <c r="DR1200" s="581"/>
      <c r="DS1200" s="581"/>
      <c r="DT1200" s="581"/>
      <c r="DU1200" s="581"/>
      <c r="DV1200" s="581"/>
      <c r="DW1200" s="581"/>
      <c r="DX1200" s="581"/>
      <c r="DY1200" s="581"/>
      <c r="DZ1200" s="581"/>
      <c r="EA1200" s="581"/>
      <c r="EB1200" s="581"/>
      <c r="EC1200" s="581"/>
      <c r="ED1200" s="581"/>
      <c r="EE1200" s="581"/>
      <c r="EF1200" s="581"/>
      <c r="EG1200" s="581"/>
      <c r="EH1200" s="581"/>
      <c r="EI1200" s="581"/>
      <c r="EJ1200" s="581"/>
      <c r="EK1200" s="581"/>
      <c r="EL1200" s="581"/>
      <c r="EM1200" s="581"/>
      <c r="EN1200" s="581"/>
      <c r="EO1200" s="581"/>
      <c r="EP1200" s="581"/>
      <c r="EQ1200" s="581"/>
      <c r="ER1200" s="581"/>
      <c r="ES1200" s="581"/>
      <c r="ET1200" s="581"/>
      <c r="EU1200" s="581"/>
      <c r="EV1200" s="581"/>
      <c r="EW1200" s="581"/>
      <c r="EX1200" s="581"/>
      <c r="EY1200" s="581"/>
      <c r="EZ1200" s="581"/>
      <c r="FA1200" s="581"/>
      <c r="FB1200" s="581"/>
      <c r="FC1200" s="581"/>
      <c r="FD1200" s="581"/>
      <c r="FE1200" s="581"/>
    </row>
    <row r="1201" spans="1:161">
      <c r="A1201" s="581"/>
      <c r="B1201" s="581"/>
      <c r="C1201" s="581"/>
      <c r="D1201" s="581"/>
      <c r="E1201" s="581"/>
      <c r="F1201" s="581"/>
      <c r="G1201" s="581"/>
      <c r="H1201" s="581"/>
      <c r="I1201" s="581"/>
      <c r="J1201" s="581"/>
      <c r="K1201" s="581"/>
      <c r="L1201" s="581"/>
      <c r="M1201" s="581"/>
      <c r="N1201" s="581"/>
      <c r="O1201" s="581"/>
      <c r="P1201" s="581"/>
      <c r="Q1201" s="581"/>
      <c r="R1201" s="581"/>
      <c r="S1201" s="581"/>
      <c r="T1201" s="581"/>
      <c r="U1201" s="581"/>
      <c r="V1201" s="581"/>
      <c r="W1201" s="581"/>
      <c r="X1201" s="581"/>
      <c r="Y1201" s="581"/>
      <c r="Z1201" s="581"/>
      <c r="AA1201" s="581"/>
      <c r="AB1201" s="581"/>
      <c r="AC1201" s="581"/>
      <c r="AD1201" s="581"/>
      <c r="AE1201" s="581"/>
      <c r="AF1201" s="581"/>
      <c r="AG1201" s="581"/>
      <c r="AH1201" s="581"/>
      <c r="AI1201" s="581"/>
      <c r="AJ1201" s="581"/>
      <c r="AK1201" s="581"/>
      <c r="AL1201" s="581"/>
      <c r="AM1201" s="581"/>
      <c r="AN1201" s="581"/>
      <c r="AO1201" s="581"/>
      <c r="AP1201" s="581"/>
      <c r="AQ1201" s="581"/>
      <c r="AR1201" s="581"/>
      <c r="AS1201" s="581"/>
      <c r="AT1201" s="581"/>
      <c r="AU1201" s="581"/>
      <c r="AV1201" s="581"/>
      <c r="AW1201" s="581"/>
      <c r="AX1201" s="581"/>
      <c r="AY1201" s="581"/>
      <c r="AZ1201" s="581"/>
      <c r="BA1201" s="581"/>
      <c r="BB1201" s="581"/>
      <c r="BC1201" s="581"/>
      <c r="BD1201" s="581"/>
      <c r="BE1201" s="581"/>
      <c r="BF1201" s="581"/>
      <c r="BG1201" s="581"/>
      <c r="BH1201" s="581"/>
      <c r="BI1201" s="581"/>
      <c r="BJ1201" s="581"/>
      <c r="BK1201" s="581"/>
      <c r="BL1201" s="581"/>
      <c r="BM1201" s="581"/>
      <c r="BN1201" s="581"/>
      <c r="BO1201" s="581"/>
      <c r="BP1201" s="581"/>
      <c r="BQ1201" s="581"/>
      <c r="BR1201" s="581"/>
      <c r="BS1201" s="581"/>
      <c r="BT1201" s="581"/>
      <c r="BU1201" s="581"/>
      <c r="BV1201" s="581"/>
      <c r="BW1201" s="581"/>
      <c r="BX1201" s="581"/>
      <c r="BY1201" s="581"/>
      <c r="BZ1201" s="581"/>
      <c r="CA1201" s="581"/>
      <c r="CB1201" s="581"/>
      <c r="CC1201" s="581"/>
      <c r="CD1201" s="581"/>
      <c r="CE1201" s="581"/>
      <c r="CF1201" s="581"/>
      <c r="CG1201" s="581"/>
      <c r="CH1201" s="581"/>
      <c r="CI1201" s="581"/>
      <c r="CJ1201" s="581"/>
      <c r="CK1201" s="581"/>
      <c r="CL1201" s="581"/>
      <c r="CM1201" s="581"/>
      <c r="CN1201" s="581"/>
      <c r="CO1201" s="581"/>
      <c r="CP1201" s="581"/>
      <c r="CQ1201" s="581"/>
      <c r="CR1201" s="581"/>
      <c r="CS1201" s="581"/>
      <c r="CT1201" s="581"/>
      <c r="CU1201" s="581"/>
      <c r="CV1201" s="581"/>
      <c r="CW1201" s="581"/>
      <c r="CX1201" s="581"/>
      <c r="CY1201" s="581"/>
      <c r="CZ1201" s="581"/>
      <c r="DA1201" s="581"/>
      <c r="DB1201" s="581"/>
      <c r="DC1201" s="581"/>
      <c r="DD1201" s="581"/>
      <c r="DE1201" s="581"/>
      <c r="DF1201" s="581"/>
      <c r="DG1201" s="581"/>
      <c r="DH1201" s="581"/>
      <c r="DI1201" s="581"/>
      <c r="DJ1201" s="581"/>
      <c r="DK1201" s="581"/>
      <c r="DL1201" s="581"/>
      <c r="DM1201" s="581"/>
      <c r="DN1201" s="581"/>
      <c r="DO1201" s="581"/>
      <c r="DP1201" s="581"/>
      <c r="DQ1201" s="581"/>
      <c r="DR1201" s="581"/>
      <c r="DS1201" s="581"/>
      <c r="DT1201" s="581"/>
      <c r="DU1201" s="581"/>
      <c r="DV1201" s="581"/>
      <c r="DW1201" s="581"/>
      <c r="DX1201" s="581"/>
      <c r="DY1201" s="581"/>
      <c r="DZ1201" s="581"/>
      <c r="EA1201" s="581"/>
      <c r="EB1201" s="581"/>
      <c r="EC1201" s="581"/>
      <c r="ED1201" s="581"/>
      <c r="EE1201" s="581"/>
      <c r="EF1201" s="581"/>
      <c r="EG1201" s="581"/>
      <c r="EH1201" s="581"/>
      <c r="EI1201" s="581"/>
      <c r="EJ1201" s="581"/>
      <c r="EK1201" s="581"/>
      <c r="EL1201" s="581"/>
      <c r="EM1201" s="581"/>
      <c r="EN1201" s="581"/>
      <c r="EO1201" s="581"/>
      <c r="EP1201" s="581"/>
      <c r="EQ1201" s="581"/>
      <c r="ER1201" s="581"/>
      <c r="ES1201" s="581"/>
      <c r="ET1201" s="581"/>
      <c r="EU1201" s="581"/>
      <c r="EV1201" s="581"/>
      <c r="EW1201" s="581"/>
      <c r="EX1201" s="581"/>
      <c r="EY1201" s="581"/>
      <c r="EZ1201" s="581"/>
      <c r="FA1201" s="581"/>
      <c r="FB1201" s="581"/>
      <c r="FC1201" s="581"/>
      <c r="FD1201" s="581"/>
      <c r="FE1201" s="581"/>
    </row>
    <row r="1202" spans="1:161">
      <c r="A1202" s="581"/>
      <c r="B1202" s="581"/>
      <c r="C1202" s="581"/>
      <c r="D1202" s="581"/>
      <c r="E1202" s="581"/>
      <c r="F1202" s="581"/>
      <c r="G1202" s="581"/>
      <c r="H1202" s="581"/>
      <c r="I1202" s="581"/>
      <c r="J1202" s="581"/>
      <c r="K1202" s="581"/>
      <c r="L1202" s="581"/>
      <c r="M1202" s="581"/>
      <c r="N1202" s="581"/>
      <c r="O1202" s="581"/>
      <c r="P1202" s="581"/>
      <c r="Q1202" s="581"/>
      <c r="R1202" s="581"/>
      <c r="S1202" s="581"/>
      <c r="T1202" s="581"/>
      <c r="U1202" s="581"/>
      <c r="V1202" s="581"/>
      <c r="W1202" s="581"/>
      <c r="X1202" s="581"/>
      <c r="Y1202" s="581"/>
      <c r="Z1202" s="581"/>
      <c r="AA1202" s="581"/>
      <c r="AB1202" s="581"/>
      <c r="AC1202" s="581"/>
      <c r="AD1202" s="581"/>
      <c r="AE1202" s="581"/>
      <c r="AF1202" s="581"/>
      <c r="AG1202" s="581"/>
      <c r="AH1202" s="581"/>
      <c r="AI1202" s="581"/>
      <c r="AJ1202" s="581"/>
      <c r="AK1202" s="581"/>
      <c r="AL1202" s="581"/>
      <c r="AM1202" s="581"/>
      <c r="AN1202" s="581"/>
      <c r="AO1202" s="581"/>
      <c r="AP1202" s="581"/>
      <c r="AQ1202" s="581"/>
      <c r="AR1202" s="581"/>
      <c r="AS1202" s="581"/>
      <c r="AT1202" s="581"/>
      <c r="AU1202" s="581"/>
      <c r="AV1202" s="581"/>
      <c r="AW1202" s="581"/>
      <c r="AX1202" s="581"/>
      <c r="AY1202" s="581"/>
      <c r="AZ1202" s="581"/>
      <c r="BA1202" s="581"/>
      <c r="BB1202" s="581"/>
      <c r="BC1202" s="581"/>
      <c r="BD1202" s="581"/>
      <c r="BE1202" s="581"/>
      <c r="BF1202" s="581"/>
      <c r="BG1202" s="581"/>
      <c r="BH1202" s="581"/>
      <c r="BI1202" s="581"/>
      <c r="BJ1202" s="581"/>
      <c r="BK1202" s="581"/>
      <c r="BL1202" s="581"/>
      <c r="BM1202" s="581"/>
      <c r="BN1202" s="581"/>
      <c r="BO1202" s="581"/>
      <c r="BP1202" s="581"/>
      <c r="BQ1202" s="581"/>
      <c r="BR1202" s="581"/>
      <c r="BS1202" s="581"/>
      <c r="BT1202" s="581"/>
      <c r="BU1202" s="581"/>
      <c r="BV1202" s="581"/>
      <c r="BW1202" s="581"/>
      <c r="BX1202" s="581"/>
      <c r="BY1202" s="581"/>
      <c r="BZ1202" s="581"/>
      <c r="CA1202" s="581"/>
      <c r="CB1202" s="581"/>
      <c r="CC1202" s="581"/>
      <c r="CD1202" s="581"/>
      <c r="CE1202" s="581"/>
      <c r="CF1202" s="581"/>
      <c r="CG1202" s="581"/>
      <c r="CH1202" s="581"/>
      <c r="CI1202" s="581"/>
      <c r="CJ1202" s="581"/>
      <c r="CK1202" s="581"/>
      <c r="CL1202" s="581"/>
      <c r="CM1202" s="581"/>
      <c r="CN1202" s="581"/>
      <c r="CO1202" s="581"/>
      <c r="CP1202" s="581"/>
      <c r="CQ1202" s="581"/>
      <c r="CR1202" s="581"/>
      <c r="CS1202" s="581"/>
      <c r="CT1202" s="581"/>
      <c r="CU1202" s="581"/>
      <c r="CV1202" s="581"/>
      <c r="CW1202" s="581"/>
      <c r="CX1202" s="581"/>
      <c r="CY1202" s="581"/>
      <c r="CZ1202" s="581"/>
      <c r="DA1202" s="581"/>
      <c r="DB1202" s="581"/>
      <c r="DC1202" s="581"/>
      <c r="DD1202" s="581"/>
      <c r="DE1202" s="581"/>
      <c r="DF1202" s="581"/>
      <c r="DG1202" s="581"/>
      <c r="DH1202" s="581"/>
      <c r="DI1202" s="581"/>
      <c r="DJ1202" s="581"/>
      <c r="DK1202" s="581"/>
      <c r="DL1202" s="581"/>
      <c r="DM1202" s="581"/>
      <c r="DN1202" s="581"/>
      <c r="DO1202" s="581"/>
      <c r="DP1202" s="581"/>
      <c r="DQ1202" s="581"/>
      <c r="DR1202" s="581"/>
      <c r="DS1202" s="581"/>
      <c r="DT1202" s="581"/>
      <c r="DU1202" s="581"/>
      <c r="DV1202" s="581"/>
      <c r="DW1202" s="581"/>
      <c r="DX1202" s="581"/>
      <c r="DY1202" s="581"/>
      <c r="DZ1202" s="581"/>
      <c r="EA1202" s="581"/>
      <c r="EB1202" s="581"/>
      <c r="EC1202" s="581"/>
      <c r="ED1202" s="581"/>
      <c r="EE1202" s="581"/>
      <c r="EF1202" s="581"/>
      <c r="EG1202" s="581"/>
      <c r="EH1202" s="581"/>
      <c r="EI1202" s="581"/>
      <c r="EJ1202" s="581"/>
      <c r="EK1202" s="581"/>
      <c r="EL1202" s="581"/>
      <c r="EM1202" s="581"/>
      <c r="EN1202" s="581"/>
      <c r="EO1202" s="581"/>
      <c r="EP1202" s="581"/>
      <c r="EQ1202" s="581"/>
      <c r="ER1202" s="581"/>
      <c r="ES1202" s="581"/>
      <c r="ET1202" s="581"/>
      <c r="EU1202" s="581"/>
      <c r="EV1202" s="581"/>
      <c r="EW1202" s="581"/>
      <c r="EX1202" s="581"/>
      <c r="EY1202" s="581"/>
      <c r="EZ1202" s="581"/>
      <c r="FA1202" s="581"/>
      <c r="FB1202" s="581"/>
      <c r="FC1202" s="581"/>
      <c r="FD1202" s="581"/>
      <c r="FE1202" s="581"/>
    </row>
    <row r="1203" spans="1:161">
      <c r="A1203" s="581"/>
      <c r="B1203" s="581"/>
      <c r="C1203" s="581"/>
      <c r="D1203" s="581"/>
      <c r="E1203" s="581"/>
      <c r="F1203" s="581"/>
      <c r="G1203" s="581"/>
      <c r="H1203" s="581"/>
      <c r="I1203" s="581"/>
      <c r="J1203" s="581"/>
      <c r="K1203" s="581"/>
      <c r="L1203" s="581"/>
      <c r="M1203" s="581"/>
      <c r="N1203" s="581"/>
      <c r="O1203" s="581"/>
      <c r="P1203" s="581"/>
      <c r="Q1203" s="581"/>
      <c r="R1203" s="581"/>
      <c r="S1203" s="581"/>
      <c r="T1203" s="581"/>
      <c r="U1203" s="581"/>
      <c r="V1203" s="581"/>
      <c r="W1203" s="581"/>
      <c r="X1203" s="581"/>
      <c r="Y1203" s="581"/>
      <c r="Z1203" s="581"/>
      <c r="AA1203" s="581"/>
      <c r="AB1203" s="581"/>
      <c r="AC1203" s="581"/>
      <c r="AD1203" s="581"/>
      <c r="AE1203" s="581"/>
      <c r="AF1203" s="581"/>
      <c r="AG1203" s="581"/>
      <c r="AH1203" s="581"/>
      <c r="AI1203" s="581"/>
      <c r="AJ1203" s="581"/>
      <c r="AK1203" s="581"/>
      <c r="AL1203" s="581"/>
      <c r="AM1203" s="581"/>
      <c r="AN1203" s="581"/>
      <c r="AO1203" s="581"/>
      <c r="AP1203" s="581"/>
      <c r="AQ1203" s="581"/>
      <c r="AR1203" s="581"/>
      <c r="AS1203" s="581"/>
      <c r="AT1203" s="581"/>
      <c r="AU1203" s="581"/>
      <c r="AV1203" s="581"/>
      <c r="AW1203" s="581"/>
      <c r="AX1203" s="581"/>
      <c r="AY1203" s="581"/>
      <c r="AZ1203" s="581"/>
      <c r="BA1203" s="581"/>
      <c r="BB1203" s="581"/>
      <c r="BC1203" s="581"/>
      <c r="BD1203" s="581"/>
      <c r="BE1203" s="581"/>
      <c r="BF1203" s="581"/>
      <c r="BG1203" s="581"/>
      <c r="BH1203" s="581"/>
      <c r="BI1203" s="581"/>
      <c r="BJ1203" s="581"/>
      <c r="BK1203" s="581"/>
      <c r="BL1203" s="581"/>
      <c r="BM1203" s="581"/>
      <c r="BN1203" s="581"/>
      <c r="BO1203" s="581"/>
      <c r="BP1203" s="581"/>
      <c r="BQ1203" s="581"/>
      <c r="BR1203" s="581"/>
      <c r="BS1203" s="581"/>
      <c r="BT1203" s="581"/>
      <c r="BU1203" s="581"/>
      <c r="BV1203" s="581"/>
      <c r="BW1203" s="581"/>
      <c r="BX1203" s="581"/>
      <c r="BY1203" s="581"/>
      <c r="BZ1203" s="581"/>
      <c r="CA1203" s="581"/>
      <c r="CB1203" s="581"/>
      <c r="CC1203" s="581"/>
      <c r="CD1203" s="581"/>
      <c r="CE1203" s="581"/>
      <c r="CF1203" s="581"/>
      <c r="CG1203" s="581"/>
      <c r="CH1203" s="581"/>
      <c r="CI1203" s="581"/>
      <c r="CJ1203" s="581"/>
      <c r="CK1203" s="581"/>
      <c r="CL1203" s="581"/>
      <c r="CM1203" s="581"/>
      <c r="CN1203" s="581"/>
      <c r="CO1203" s="581"/>
      <c r="CP1203" s="581"/>
      <c r="CQ1203" s="581"/>
      <c r="CR1203" s="581"/>
      <c r="CS1203" s="581"/>
      <c r="CT1203" s="581"/>
      <c r="CU1203" s="581"/>
      <c r="CV1203" s="581"/>
      <c r="CW1203" s="581"/>
      <c r="CX1203" s="581"/>
      <c r="CY1203" s="581"/>
      <c r="CZ1203" s="581"/>
      <c r="DA1203" s="581"/>
      <c r="DB1203" s="581"/>
      <c r="DC1203" s="581"/>
      <c r="DD1203" s="581"/>
      <c r="DE1203" s="581"/>
      <c r="DF1203" s="581"/>
      <c r="DG1203" s="581"/>
      <c r="DH1203" s="581"/>
      <c r="DI1203" s="581"/>
      <c r="DJ1203" s="581"/>
      <c r="DK1203" s="581"/>
      <c r="DL1203" s="581"/>
      <c r="DM1203" s="581"/>
      <c r="DN1203" s="581"/>
      <c r="DO1203" s="581"/>
      <c r="DP1203" s="581"/>
      <c r="DQ1203" s="581"/>
      <c r="DR1203" s="581"/>
      <c r="DS1203" s="581"/>
      <c r="DT1203" s="581"/>
      <c r="DU1203" s="581"/>
      <c r="DV1203" s="581"/>
      <c r="DW1203" s="581"/>
      <c r="DX1203" s="581"/>
      <c r="DY1203" s="581"/>
      <c r="DZ1203" s="581"/>
      <c r="EA1203" s="581"/>
      <c r="EB1203" s="581"/>
      <c r="EC1203" s="581"/>
      <c r="ED1203" s="581"/>
      <c r="EE1203" s="581"/>
      <c r="EF1203" s="581"/>
      <c r="EG1203" s="581"/>
      <c r="EH1203" s="581"/>
      <c r="EI1203" s="581"/>
      <c r="EJ1203" s="581"/>
      <c r="EK1203" s="581"/>
      <c r="EL1203" s="581"/>
      <c r="EM1203" s="581"/>
      <c r="EN1203" s="581"/>
      <c r="EO1203" s="581"/>
      <c r="EP1203" s="581"/>
      <c r="EQ1203" s="581"/>
      <c r="ER1203" s="581"/>
      <c r="ES1203" s="581"/>
      <c r="ET1203" s="581"/>
      <c r="EU1203" s="581"/>
      <c r="EV1203" s="581"/>
      <c r="EW1203" s="581"/>
      <c r="EX1203" s="581"/>
      <c r="EY1203" s="581"/>
      <c r="EZ1203" s="581"/>
      <c r="FA1203" s="581"/>
      <c r="FB1203" s="581"/>
      <c r="FC1203" s="581"/>
      <c r="FD1203" s="581"/>
      <c r="FE1203" s="581"/>
    </row>
    <row r="1204" spans="1:161">
      <c r="A1204" s="581"/>
      <c r="B1204" s="581"/>
      <c r="C1204" s="581"/>
      <c r="D1204" s="581"/>
      <c r="E1204" s="581"/>
      <c r="F1204" s="581"/>
      <c r="G1204" s="581"/>
      <c r="H1204" s="581"/>
      <c r="I1204" s="581"/>
      <c r="J1204" s="581"/>
      <c r="K1204" s="581"/>
      <c r="L1204" s="581"/>
      <c r="M1204" s="581"/>
      <c r="N1204" s="581"/>
      <c r="O1204" s="581"/>
      <c r="P1204" s="581"/>
      <c r="Q1204" s="581"/>
      <c r="R1204" s="581"/>
      <c r="S1204" s="581"/>
      <c r="T1204" s="581"/>
      <c r="U1204" s="581"/>
      <c r="V1204" s="581"/>
      <c r="W1204" s="581"/>
      <c r="X1204" s="581"/>
      <c r="Y1204" s="581"/>
      <c r="Z1204" s="581"/>
      <c r="AA1204" s="581"/>
      <c r="AB1204" s="581"/>
      <c r="AC1204" s="581"/>
      <c r="AD1204" s="581"/>
      <c r="AE1204" s="581"/>
      <c r="AF1204" s="581"/>
      <c r="AG1204" s="581"/>
      <c r="AH1204" s="581"/>
      <c r="AI1204" s="581"/>
      <c r="AJ1204" s="581"/>
      <c r="AK1204" s="581"/>
      <c r="AL1204" s="581"/>
      <c r="AM1204" s="581"/>
      <c r="AN1204" s="581"/>
      <c r="AO1204" s="581"/>
      <c r="AP1204" s="581"/>
      <c r="AQ1204" s="581"/>
      <c r="AR1204" s="581"/>
      <c r="AS1204" s="581"/>
      <c r="AT1204" s="581"/>
      <c r="AU1204" s="581"/>
      <c r="AV1204" s="581"/>
      <c r="AW1204" s="581"/>
      <c r="AX1204" s="581"/>
      <c r="AY1204" s="581"/>
      <c r="AZ1204" s="581"/>
      <c r="BA1204" s="581"/>
      <c r="BB1204" s="581"/>
      <c r="BC1204" s="581"/>
      <c r="BD1204" s="581"/>
      <c r="BE1204" s="581"/>
      <c r="BF1204" s="581"/>
      <c r="BG1204" s="581"/>
      <c r="BH1204" s="581"/>
      <c r="BI1204" s="581"/>
      <c r="BJ1204" s="581"/>
      <c r="BK1204" s="581"/>
      <c r="BL1204" s="581"/>
      <c r="BM1204" s="581"/>
      <c r="BN1204" s="581"/>
      <c r="BO1204" s="581"/>
      <c r="BP1204" s="581"/>
      <c r="BQ1204" s="581"/>
      <c r="BR1204" s="581"/>
      <c r="BS1204" s="581"/>
      <c r="BT1204" s="581"/>
      <c r="BU1204" s="581"/>
      <c r="BV1204" s="581"/>
      <c r="BW1204" s="581"/>
      <c r="BX1204" s="581"/>
      <c r="BY1204" s="581"/>
      <c r="BZ1204" s="581"/>
      <c r="CA1204" s="581"/>
      <c r="CB1204" s="581"/>
      <c r="CC1204" s="581"/>
      <c r="CD1204" s="581"/>
      <c r="CE1204" s="581"/>
      <c r="CF1204" s="581"/>
      <c r="CG1204" s="581"/>
      <c r="CH1204" s="581"/>
      <c r="CI1204" s="581"/>
      <c r="CJ1204" s="581"/>
      <c r="CK1204" s="581"/>
      <c r="CL1204" s="581"/>
      <c r="CM1204" s="581"/>
      <c r="CN1204" s="581"/>
      <c r="CO1204" s="581"/>
      <c r="CP1204" s="581"/>
      <c r="CQ1204" s="581"/>
      <c r="CR1204" s="581"/>
      <c r="CS1204" s="581"/>
      <c r="CT1204" s="581"/>
      <c r="CU1204" s="581"/>
      <c r="CV1204" s="581"/>
      <c r="CW1204" s="581"/>
      <c r="CX1204" s="581"/>
      <c r="CY1204" s="581"/>
      <c r="CZ1204" s="581"/>
      <c r="DA1204" s="581"/>
      <c r="DB1204" s="581"/>
      <c r="DC1204" s="581"/>
      <c r="DD1204" s="581"/>
      <c r="DE1204" s="581"/>
      <c r="DF1204" s="581"/>
      <c r="DG1204" s="581"/>
      <c r="DH1204" s="581"/>
      <c r="DI1204" s="581"/>
      <c r="DJ1204" s="581"/>
      <c r="DK1204" s="581"/>
      <c r="DL1204" s="581"/>
      <c r="DM1204" s="581"/>
      <c r="DN1204" s="581"/>
      <c r="DO1204" s="581"/>
      <c r="DP1204" s="581"/>
      <c r="DQ1204" s="581"/>
      <c r="DR1204" s="581"/>
      <c r="DS1204" s="581"/>
      <c r="DT1204" s="581"/>
      <c r="DU1204" s="581"/>
      <c r="DV1204" s="581"/>
      <c r="DW1204" s="581"/>
      <c r="DX1204" s="581"/>
      <c r="DY1204" s="581"/>
      <c r="DZ1204" s="581"/>
      <c r="EA1204" s="581"/>
      <c r="EB1204" s="581"/>
      <c r="EC1204" s="581"/>
      <c r="ED1204" s="581"/>
      <c r="EE1204" s="581"/>
      <c r="EF1204" s="581"/>
      <c r="EG1204" s="581"/>
      <c r="EH1204" s="581"/>
      <c r="EI1204" s="581"/>
      <c r="EJ1204" s="581"/>
      <c r="EK1204" s="581"/>
      <c r="EL1204" s="581"/>
      <c r="EM1204" s="581"/>
      <c r="EN1204" s="581"/>
      <c r="EO1204" s="581"/>
      <c r="EP1204" s="581"/>
      <c r="EQ1204" s="581"/>
      <c r="ER1204" s="581"/>
      <c r="ES1204" s="581"/>
      <c r="ET1204" s="581"/>
      <c r="EU1204" s="581"/>
      <c r="EV1204" s="581"/>
      <c r="EW1204" s="581"/>
      <c r="EX1204" s="581"/>
      <c r="EY1204" s="581"/>
      <c r="EZ1204" s="581"/>
      <c r="FA1204" s="581"/>
      <c r="FB1204" s="581"/>
      <c r="FC1204" s="581"/>
      <c r="FD1204" s="581"/>
      <c r="FE1204" s="581"/>
    </row>
    <row r="1205" spans="1:161">
      <c r="A1205" s="581"/>
      <c r="B1205" s="581"/>
      <c r="C1205" s="581"/>
      <c r="D1205" s="581"/>
      <c r="E1205" s="581"/>
      <c r="F1205" s="581"/>
      <c r="G1205" s="581"/>
      <c r="H1205" s="581"/>
      <c r="I1205" s="581"/>
      <c r="J1205" s="581"/>
      <c r="K1205" s="581"/>
      <c r="L1205" s="581"/>
      <c r="M1205" s="581"/>
      <c r="N1205" s="581"/>
      <c r="O1205" s="581"/>
      <c r="P1205" s="581"/>
      <c r="Q1205" s="581"/>
      <c r="R1205" s="581"/>
      <c r="S1205" s="581"/>
      <c r="T1205" s="581"/>
      <c r="U1205" s="581"/>
      <c r="V1205" s="581"/>
      <c r="W1205" s="581"/>
      <c r="X1205" s="581"/>
      <c r="Y1205" s="581"/>
      <c r="Z1205" s="581"/>
      <c r="AA1205" s="581"/>
      <c r="AB1205" s="581"/>
      <c r="AC1205" s="581"/>
      <c r="AD1205" s="581"/>
      <c r="AE1205" s="581"/>
      <c r="AF1205" s="581"/>
      <c r="AG1205" s="581"/>
      <c r="AH1205" s="581"/>
      <c r="AI1205" s="581"/>
      <c r="AJ1205" s="581"/>
      <c r="AK1205" s="581"/>
      <c r="AL1205" s="581"/>
      <c r="AM1205" s="581"/>
      <c r="AN1205" s="581"/>
      <c r="AO1205" s="581"/>
      <c r="AP1205" s="581"/>
      <c r="AQ1205" s="581"/>
      <c r="AR1205" s="581"/>
      <c r="AS1205" s="581"/>
      <c r="AT1205" s="581"/>
      <c r="AU1205" s="581"/>
      <c r="AV1205" s="581"/>
      <c r="AW1205" s="581"/>
      <c r="AX1205" s="581"/>
      <c r="AY1205" s="581"/>
      <c r="AZ1205" s="581"/>
      <c r="BA1205" s="581"/>
      <c r="BB1205" s="581"/>
      <c r="BC1205" s="581"/>
      <c r="BD1205" s="581"/>
      <c r="BE1205" s="581"/>
      <c r="BF1205" s="581"/>
      <c r="BG1205" s="581"/>
      <c r="BH1205" s="581"/>
      <c r="BI1205" s="581"/>
      <c r="BJ1205" s="581"/>
      <c r="BK1205" s="581"/>
      <c r="BL1205" s="581"/>
      <c r="BM1205" s="581"/>
      <c r="BN1205" s="581"/>
      <c r="BO1205" s="581"/>
      <c r="BP1205" s="581"/>
      <c r="BQ1205" s="581"/>
      <c r="BR1205" s="581"/>
      <c r="BS1205" s="581"/>
      <c r="BT1205" s="581"/>
      <c r="BU1205" s="581"/>
      <c r="BV1205" s="581"/>
      <c r="BW1205" s="581"/>
      <c r="BX1205" s="581"/>
      <c r="BY1205" s="581"/>
      <c r="BZ1205" s="581"/>
      <c r="CA1205" s="581"/>
      <c r="CB1205" s="581"/>
      <c r="CC1205" s="581"/>
      <c r="CD1205" s="581"/>
      <c r="CE1205" s="581"/>
      <c r="CF1205" s="581"/>
      <c r="CG1205" s="581"/>
      <c r="CH1205" s="581"/>
      <c r="CI1205" s="581"/>
      <c r="CJ1205" s="581"/>
      <c r="CK1205" s="581"/>
      <c r="CL1205" s="581"/>
      <c r="CM1205" s="581"/>
      <c r="CN1205" s="581"/>
      <c r="CO1205" s="581"/>
      <c r="CP1205" s="581"/>
      <c r="CQ1205" s="581"/>
      <c r="CR1205" s="581"/>
      <c r="CS1205" s="581"/>
      <c r="CT1205" s="581"/>
      <c r="CU1205" s="581"/>
      <c r="CV1205" s="581"/>
      <c r="CW1205" s="581"/>
      <c r="CX1205" s="581"/>
      <c r="CY1205" s="581"/>
      <c r="CZ1205" s="581"/>
      <c r="DA1205" s="581"/>
      <c r="DB1205" s="581"/>
      <c r="DC1205" s="581"/>
      <c r="DD1205" s="581"/>
      <c r="DE1205" s="581"/>
      <c r="DF1205" s="581"/>
      <c r="DG1205" s="581"/>
      <c r="DH1205" s="581"/>
      <c r="DI1205" s="581"/>
      <c r="DJ1205" s="581"/>
      <c r="DK1205" s="581"/>
      <c r="DL1205" s="581"/>
      <c r="DM1205" s="581"/>
      <c r="DN1205" s="581"/>
      <c r="DO1205" s="581"/>
      <c r="DP1205" s="581"/>
      <c r="DQ1205" s="581"/>
      <c r="DR1205" s="581"/>
      <c r="DS1205" s="581"/>
      <c r="DT1205" s="581"/>
      <c r="DU1205" s="581"/>
      <c r="DV1205" s="581"/>
      <c r="DW1205" s="581"/>
      <c r="DX1205" s="581"/>
      <c r="DY1205" s="581"/>
      <c r="DZ1205" s="581"/>
      <c r="EA1205" s="581"/>
      <c r="EB1205" s="581"/>
      <c r="EC1205" s="581"/>
      <c r="ED1205" s="581"/>
      <c r="EE1205" s="581"/>
      <c r="EF1205" s="581"/>
      <c r="EG1205" s="581"/>
      <c r="EH1205" s="581"/>
      <c r="EI1205" s="581"/>
      <c r="EJ1205" s="581"/>
      <c r="EK1205" s="581"/>
      <c r="EL1205" s="581"/>
      <c r="EM1205" s="581"/>
      <c r="EN1205" s="581"/>
      <c r="EO1205" s="581"/>
      <c r="EP1205" s="581"/>
      <c r="EQ1205" s="581"/>
      <c r="ER1205" s="581"/>
      <c r="ES1205" s="581"/>
      <c r="ET1205" s="581"/>
      <c r="EU1205" s="581"/>
      <c r="EV1205" s="581"/>
      <c r="EW1205" s="581"/>
      <c r="EX1205" s="581"/>
      <c r="EY1205" s="581"/>
      <c r="EZ1205" s="581"/>
      <c r="FA1205" s="581"/>
      <c r="FB1205" s="581"/>
      <c r="FC1205" s="581"/>
      <c r="FD1205" s="581"/>
      <c r="FE1205" s="581"/>
    </row>
    <row r="1206" spans="1:161">
      <c r="A1206" s="581"/>
      <c r="B1206" s="581"/>
      <c r="C1206" s="581"/>
      <c r="D1206" s="581"/>
      <c r="E1206" s="581"/>
      <c r="F1206" s="581"/>
      <c r="G1206" s="581"/>
      <c r="H1206" s="581"/>
      <c r="I1206" s="581"/>
      <c r="J1206" s="581"/>
      <c r="K1206" s="581"/>
      <c r="L1206" s="581"/>
      <c r="M1206" s="581"/>
      <c r="N1206" s="581"/>
      <c r="O1206" s="581"/>
      <c r="P1206" s="581"/>
      <c r="Q1206" s="581"/>
      <c r="R1206" s="581"/>
      <c r="S1206" s="581"/>
      <c r="T1206" s="581"/>
      <c r="U1206" s="581"/>
      <c r="V1206" s="581"/>
      <c r="W1206" s="581"/>
      <c r="X1206" s="581"/>
      <c r="Y1206" s="581"/>
      <c r="Z1206" s="581"/>
      <c r="AA1206" s="581"/>
      <c r="AB1206" s="581"/>
      <c r="AC1206" s="581"/>
      <c r="AD1206" s="581"/>
      <c r="AE1206" s="581"/>
      <c r="AF1206" s="581"/>
      <c r="AG1206" s="581"/>
      <c r="AH1206" s="581"/>
      <c r="AI1206" s="581"/>
      <c r="AJ1206" s="581"/>
      <c r="AK1206" s="581"/>
      <c r="AL1206" s="581"/>
      <c r="AM1206" s="581"/>
      <c r="AN1206" s="581"/>
      <c r="AO1206" s="581"/>
      <c r="AP1206" s="581"/>
      <c r="AQ1206" s="581"/>
      <c r="AR1206" s="581"/>
      <c r="AS1206" s="581"/>
      <c r="AT1206" s="581"/>
      <c r="AU1206" s="581"/>
      <c r="AV1206" s="581"/>
      <c r="AW1206" s="581"/>
      <c r="AX1206" s="581"/>
      <c r="AY1206" s="581"/>
      <c r="AZ1206" s="581"/>
      <c r="BA1206" s="581"/>
      <c r="BB1206" s="581"/>
      <c r="BC1206" s="581"/>
      <c r="BD1206" s="581"/>
      <c r="BE1206" s="581"/>
      <c r="BF1206" s="581"/>
      <c r="BG1206" s="581"/>
      <c r="BH1206" s="581"/>
      <c r="BI1206" s="581"/>
      <c r="BJ1206" s="581"/>
      <c r="BK1206" s="581"/>
      <c r="BL1206" s="581"/>
      <c r="BM1206" s="581"/>
      <c r="BN1206" s="581"/>
      <c r="BO1206" s="581"/>
      <c r="BP1206" s="581"/>
      <c r="BQ1206" s="581"/>
      <c r="BR1206" s="581"/>
      <c r="BS1206" s="581"/>
      <c r="BT1206" s="581"/>
      <c r="BU1206" s="581"/>
      <c r="BV1206" s="581"/>
      <c r="BW1206" s="581"/>
      <c r="BX1206" s="581"/>
      <c r="BY1206" s="581"/>
      <c r="BZ1206" s="581"/>
      <c r="CA1206" s="581"/>
      <c r="CB1206" s="581"/>
      <c r="CC1206" s="581"/>
      <c r="CD1206" s="581"/>
      <c r="CE1206" s="581"/>
      <c r="CF1206" s="581"/>
      <c r="CG1206" s="581"/>
      <c r="CH1206" s="581"/>
      <c r="CI1206" s="581"/>
      <c r="CJ1206" s="581"/>
      <c r="CK1206" s="581"/>
      <c r="CL1206" s="581"/>
      <c r="CM1206" s="581"/>
      <c r="CN1206" s="581"/>
      <c r="CO1206" s="581"/>
      <c r="CP1206" s="581"/>
      <c r="CQ1206" s="581"/>
      <c r="CR1206" s="581"/>
      <c r="CS1206" s="581"/>
      <c r="CT1206" s="581"/>
      <c r="CU1206" s="581"/>
      <c r="CV1206" s="581"/>
      <c r="CW1206" s="581"/>
      <c r="CX1206" s="581"/>
      <c r="CY1206" s="581"/>
      <c r="CZ1206" s="581"/>
      <c r="DA1206" s="581"/>
      <c r="DB1206" s="581"/>
      <c r="DC1206" s="581"/>
      <c r="DD1206" s="581"/>
      <c r="DE1206" s="581"/>
      <c r="DF1206" s="581"/>
      <c r="DG1206" s="581"/>
      <c r="DH1206" s="581"/>
      <c r="DI1206" s="581"/>
      <c r="DJ1206" s="581"/>
      <c r="DK1206" s="581"/>
      <c r="DL1206" s="581"/>
      <c r="DM1206" s="581"/>
      <c r="DN1206" s="581"/>
      <c r="DO1206" s="581"/>
      <c r="DP1206" s="581"/>
      <c r="DQ1206" s="581"/>
      <c r="DR1206" s="581"/>
      <c r="DS1206" s="581"/>
      <c r="DT1206" s="581"/>
      <c r="DU1206" s="581"/>
      <c r="DV1206" s="581"/>
      <c r="DW1206" s="581"/>
      <c r="DX1206" s="581"/>
      <c r="DY1206" s="581"/>
      <c r="DZ1206" s="581"/>
      <c r="EA1206" s="581"/>
      <c r="EB1206" s="581"/>
      <c r="EC1206" s="581"/>
      <c r="ED1206" s="581"/>
      <c r="EE1206" s="581"/>
      <c r="EF1206" s="581"/>
      <c r="EG1206" s="581"/>
      <c r="EH1206" s="581"/>
      <c r="EI1206" s="581"/>
      <c r="EJ1206" s="581"/>
      <c r="EK1206" s="581"/>
      <c r="EL1206" s="581"/>
      <c r="EM1206" s="581"/>
      <c r="EN1206" s="581"/>
      <c r="EO1206" s="581"/>
      <c r="EP1206" s="581"/>
      <c r="EQ1206" s="581"/>
      <c r="ER1206" s="581"/>
      <c r="ES1206" s="581"/>
      <c r="ET1206" s="581"/>
      <c r="EU1206" s="581"/>
      <c r="EV1206" s="581"/>
      <c r="EW1206" s="581"/>
      <c r="EX1206" s="581"/>
      <c r="EY1206" s="581"/>
      <c r="EZ1206" s="581"/>
      <c r="FA1206" s="581"/>
      <c r="FB1206" s="581"/>
      <c r="FC1206" s="581"/>
      <c r="FD1206" s="581"/>
      <c r="FE1206" s="581"/>
    </row>
    <row r="1207" spans="1:161">
      <c r="A1207" s="581"/>
      <c r="B1207" s="581"/>
      <c r="C1207" s="581"/>
      <c r="D1207" s="581"/>
      <c r="E1207" s="581"/>
      <c r="F1207" s="581"/>
      <c r="G1207" s="581"/>
      <c r="H1207" s="581"/>
      <c r="I1207" s="581"/>
      <c r="J1207" s="581"/>
      <c r="K1207" s="581"/>
      <c r="L1207" s="581"/>
      <c r="M1207" s="581"/>
      <c r="N1207" s="581"/>
      <c r="O1207" s="581"/>
      <c r="P1207" s="581"/>
      <c r="Q1207" s="581"/>
      <c r="R1207" s="581"/>
      <c r="S1207" s="581"/>
      <c r="T1207" s="581"/>
      <c r="U1207" s="581"/>
      <c r="V1207" s="581"/>
      <c r="W1207" s="581"/>
      <c r="X1207" s="581"/>
      <c r="Y1207" s="581"/>
      <c r="Z1207" s="581"/>
      <c r="AA1207" s="581"/>
      <c r="AB1207" s="581"/>
      <c r="AC1207" s="581"/>
      <c r="AD1207" s="581"/>
      <c r="AE1207" s="581"/>
      <c r="AF1207" s="581"/>
      <c r="AG1207" s="581"/>
      <c r="AH1207" s="581"/>
      <c r="AI1207" s="581"/>
      <c r="AJ1207" s="581"/>
      <c r="AK1207" s="581"/>
      <c r="AL1207" s="581"/>
      <c r="AM1207" s="581"/>
      <c r="AN1207" s="581"/>
      <c r="AO1207" s="581"/>
      <c r="AP1207" s="581"/>
      <c r="AQ1207" s="581"/>
      <c r="AR1207" s="581"/>
      <c r="AS1207" s="581"/>
      <c r="AT1207" s="581"/>
      <c r="AU1207" s="581"/>
      <c r="AV1207" s="581"/>
      <c r="AW1207" s="581"/>
      <c r="AX1207" s="581"/>
      <c r="AY1207" s="581"/>
      <c r="AZ1207" s="581"/>
      <c r="BA1207" s="581"/>
      <c r="BB1207" s="581"/>
      <c r="BC1207" s="581"/>
      <c r="BD1207" s="581"/>
      <c r="BE1207" s="581"/>
      <c r="BF1207" s="581"/>
      <c r="BG1207" s="581"/>
      <c r="BH1207" s="581"/>
      <c r="BI1207" s="581"/>
      <c r="BJ1207" s="581"/>
      <c r="BK1207" s="581"/>
      <c r="BL1207" s="581"/>
      <c r="BM1207" s="581"/>
      <c r="BN1207" s="581"/>
      <c r="BO1207" s="581"/>
      <c r="BP1207" s="581"/>
      <c r="BQ1207" s="581"/>
      <c r="BR1207" s="581"/>
      <c r="BS1207" s="581"/>
      <c r="BT1207" s="581"/>
      <c r="BU1207" s="581"/>
      <c r="BV1207" s="581"/>
      <c r="BW1207" s="581"/>
      <c r="BX1207" s="581"/>
      <c r="BY1207" s="581"/>
      <c r="BZ1207" s="581"/>
      <c r="CA1207" s="581"/>
      <c r="CB1207" s="581"/>
      <c r="CC1207" s="581"/>
      <c r="CD1207" s="581"/>
      <c r="CE1207" s="581"/>
      <c r="CF1207" s="581"/>
      <c r="CG1207" s="581"/>
      <c r="CH1207" s="581"/>
      <c r="CI1207" s="581"/>
      <c r="CJ1207" s="581"/>
      <c r="CK1207" s="581"/>
      <c r="CL1207" s="581"/>
      <c r="CM1207" s="581"/>
      <c r="CN1207" s="581"/>
      <c r="CO1207" s="581"/>
      <c r="CP1207" s="581"/>
      <c r="CQ1207" s="581"/>
      <c r="CR1207" s="581"/>
      <c r="CS1207" s="581"/>
      <c r="CT1207" s="581"/>
      <c r="CU1207" s="581"/>
      <c r="CV1207" s="581"/>
      <c r="CW1207" s="581"/>
      <c r="CX1207" s="581"/>
      <c r="CY1207" s="581"/>
      <c r="CZ1207" s="581"/>
      <c r="DA1207" s="581"/>
      <c r="DB1207" s="581"/>
      <c r="DC1207" s="581"/>
      <c r="DD1207" s="581"/>
      <c r="DE1207" s="581"/>
      <c r="DF1207" s="581"/>
      <c r="DG1207" s="581"/>
      <c r="DH1207" s="581"/>
      <c r="DI1207" s="581"/>
      <c r="DJ1207" s="581"/>
      <c r="DK1207" s="581"/>
      <c r="DL1207" s="581"/>
      <c r="DM1207" s="581"/>
      <c r="DN1207" s="581"/>
      <c r="DO1207" s="581"/>
      <c r="DP1207" s="581"/>
      <c r="DQ1207" s="581"/>
      <c r="DR1207" s="581"/>
      <c r="DS1207" s="581"/>
      <c r="DT1207" s="581"/>
      <c r="DU1207" s="581"/>
      <c r="DV1207" s="581"/>
      <c r="DW1207" s="581"/>
      <c r="DX1207" s="581"/>
      <c r="DY1207" s="581"/>
      <c r="DZ1207" s="581"/>
      <c r="EA1207" s="581"/>
      <c r="EB1207" s="581"/>
      <c r="EC1207" s="581"/>
      <c r="ED1207" s="581"/>
      <c r="EE1207" s="581"/>
      <c r="EF1207" s="581"/>
      <c r="EG1207" s="581"/>
      <c r="EH1207" s="581"/>
      <c r="EI1207" s="581"/>
      <c r="EJ1207" s="581"/>
      <c r="EK1207" s="581"/>
      <c r="EL1207" s="581"/>
      <c r="EM1207" s="581"/>
      <c r="EN1207" s="581"/>
      <c r="EO1207" s="581"/>
      <c r="EP1207" s="581"/>
      <c r="EQ1207" s="581"/>
      <c r="ER1207" s="581"/>
      <c r="ES1207" s="581"/>
      <c r="ET1207" s="581"/>
      <c r="EU1207" s="581"/>
      <c r="EV1207" s="581"/>
      <c r="EW1207" s="581"/>
      <c r="EX1207" s="581"/>
      <c r="EY1207" s="581"/>
      <c r="EZ1207" s="581"/>
      <c r="FA1207" s="581"/>
      <c r="FB1207" s="581"/>
      <c r="FC1207" s="581"/>
      <c r="FD1207" s="581"/>
      <c r="FE1207" s="581"/>
    </row>
    <row r="1208" spans="1:161">
      <c r="A1208" s="581"/>
      <c r="B1208" s="581"/>
      <c r="C1208" s="581"/>
      <c r="D1208" s="581"/>
      <c r="E1208" s="581"/>
      <c r="F1208" s="581"/>
      <c r="G1208" s="581"/>
      <c r="H1208" s="581"/>
      <c r="I1208" s="581"/>
      <c r="J1208" s="581"/>
      <c r="K1208" s="581"/>
      <c r="L1208" s="581"/>
      <c r="M1208" s="581"/>
      <c r="N1208" s="581"/>
      <c r="O1208" s="581"/>
      <c r="P1208" s="581"/>
      <c r="Q1208" s="581"/>
      <c r="R1208" s="581"/>
      <c r="S1208" s="581"/>
      <c r="T1208" s="581"/>
      <c r="U1208" s="581"/>
      <c r="V1208" s="581"/>
      <c r="W1208" s="581"/>
      <c r="X1208" s="581"/>
      <c r="Y1208" s="581"/>
      <c r="Z1208" s="581"/>
      <c r="AA1208" s="581"/>
      <c r="AB1208" s="581"/>
      <c r="AC1208" s="581"/>
      <c r="AD1208" s="581"/>
      <c r="AE1208" s="581"/>
      <c r="AF1208" s="581"/>
      <c r="AG1208" s="581"/>
      <c r="AH1208" s="581"/>
      <c r="AI1208" s="581"/>
      <c r="AJ1208" s="581"/>
      <c r="AK1208" s="581"/>
      <c r="AL1208" s="581"/>
      <c r="AM1208" s="581"/>
      <c r="AN1208" s="581"/>
      <c r="AO1208" s="581"/>
      <c r="AP1208" s="581"/>
      <c r="AQ1208" s="581"/>
      <c r="AR1208" s="581"/>
      <c r="AS1208" s="581"/>
      <c r="AT1208" s="581"/>
      <c r="AU1208" s="581"/>
      <c r="AV1208" s="581"/>
      <c r="AW1208" s="581"/>
      <c r="AX1208" s="581"/>
      <c r="AY1208" s="581"/>
      <c r="AZ1208" s="581"/>
      <c r="BA1208" s="581"/>
      <c r="BB1208" s="581"/>
      <c r="BC1208" s="581"/>
      <c r="BD1208" s="581"/>
      <c r="BE1208" s="581"/>
      <c r="BF1208" s="581"/>
      <c r="BG1208" s="581"/>
      <c r="BH1208" s="581"/>
      <c r="BI1208" s="581"/>
      <c r="BJ1208" s="581"/>
      <c r="BK1208" s="581"/>
      <c r="BL1208" s="581"/>
      <c r="BM1208" s="581"/>
      <c r="BN1208" s="581"/>
      <c r="BO1208" s="581"/>
      <c r="BP1208" s="581"/>
      <c r="BQ1208" s="581"/>
      <c r="BR1208" s="581"/>
      <c r="BS1208" s="581"/>
      <c r="BT1208" s="581"/>
      <c r="BU1208" s="581"/>
      <c r="BV1208" s="581"/>
      <c r="BW1208" s="581"/>
      <c r="BX1208" s="581"/>
      <c r="BY1208" s="581"/>
      <c r="BZ1208" s="581"/>
      <c r="CA1208" s="581"/>
      <c r="CB1208" s="581"/>
      <c r="CC1208" s="581"/>
      <c r="CD1208" s="581"/>
      <c r="CE1208" s="581"/>
      <c r="CF1208" s="581"/>
      <c r="CG1208" s="581"/>
      <c r="CH1208" s="581"/>
      <c r="CI1208" s="581"/>
      <c r="CJ1208" s="581"/>
      <c r="CK1208" s="581"/>
      <c r="CL1208" s="581"/>
      <c r="CM1208" s="581"/>
      <c r="CN1208" s="581"/>
      <c r="CO1208" s="581"/>
      <c r="CP1208" s="581"/>
      <c r="CQ1208" s="581"/>
      <c r="CR1208" s="581"/>
      <c r="CS1208" s="581"/>
      <c r="CT1208" s="581"/>
      <c r="CU1208" s="581"/>
      <c r="CV1208" s="581"/>
      <c r="CW1208" s="581"/>
      <c r="CX1208" s="581"/>
      <c r="CY1208" s="581"/>
      <c r="CZ1208" s="581"/>
      <c r="DA1208" s="581"/>
      <c r="DB1208" s="581"/>
      <c r="DC1208" s="581"/>
      <c r="DD1208" s="581"/>
      <c r="DE1208" s="581"/>
      <c r="DF1208" s="581"/>
      <c r="DG1208" s="581"/>
      <c r="DH1208" s="581"/>
      <c r="DI1208" s="581"/>
      <c r="DJ1208" s="581"/>
      <c r="DK1208" s="581"/>
      <c r="DL1208" s="581"/>
      <c r="DM1208" s="581"/>
      <c r="DN1208" s="581"/>
      <c r="DO1208" s="581"/>
      <c r="DP1208" s="581"/>
      <c r="DQ1208" s="581"/>
      <c r="DR1208" s="581"/>
      <c r="DS1208" s="581"/>
      <c r="DT1208" s="581"/>
      <c r="DU1208" s="581"/>
      <c r="DV1208" s="581"/>
      <c r="DW1208" s="581"/>
      <c r="DX1208" s="581"/>
      <c r="DY1208" s="581"/>
      <c r="DZ1208" s="581"/>
      <c r="EA1208" s="581"/>
      <c r="EB1208" s="581"/>
      <c r="EC1208" s="581"/>
      <c r="ED1208" s="581"/>
      <c r="EE1208" s="581"/>
      <c r="EF1208" s="581"/>
      <c r="EG1208" s="581"/>
      <c r="EH1208" s="581"/>
      <c r="EI1208" s="581"/>
      <c r="EJ1208" s="581"/>
      <c r="EK1208" s="581"/>
      <c r="EL1208" s="581"/>
      <c r="EM1208" s="581"/>
      <c r="EN1208" s="581"/>
      <c r="EO1208" s="581"/>
      <c r="EP1208" s="581"/>
      <c r="EQ1208" s="581"/>
      <c r="ER1208" s="581"/>
      <c r="ES1208" s="581"/>
      <c r="ET1208" s="581"/>
      <c r="EU1208" s="581"/>
      <c r="EV1208" s="581"/>
      <c r="EW1208" s="581"/>
      <c r="EX1208" s="581"/>
      <c r="EY1208" s="581"/>
      <c r="EZ1208" s="581"/>
      <c r="FA1208" s="581"/>
      <c r="FB1208" s="581"/>
      <c r="FC1208" s="581"/>
      <c r="FD1208" s="581"/>
      <c r="FE1208" s="581"/>
    </row>
    <row r="1209" spans="1:161">
      <c r="A1209" s="581"/>
      <c r="B1209" s="581"/>
      <c r="C1209" s="581"/>
      <c r="D1209" s="581"/>
      <c r="E1209" s="581"/>
      <c r="F1209" s="581"/>
      <c r="G1209" s="581"/>
      <c r="H1209" s="581"/>
      <c r="I1209" s="581"/>
      <c r="J1209" s="581"/>
      <c r="K1209" s="581"/>
      <c r="L1209" s="581"/>
      <c r="M1209" s="581"/>
      <c r="N1209" s="581"/>
      <c r="O1209" s="581"/>
      <c r="P1209" s="581"/>
      <c r="Q1209" s="581"/>
      <c r="R1209" s="581"/>
      <c r="S1209" s="581"/>
      <c r="T1209" s="581"/>
      <c r="U1209" s="581"/>
      <c r="V1209" s="581"/>
      <c r="W1209" s="581"/>
      <c r="X1209" s="581"/>
      <c r="Y1209" s="581"/>
      <c r="Z1209" s="581"/>
      <c r="AA1209" s="581"/>
      <c r="AB1209" s="581"/>
      <c r="AC1209" s="581"/>
      <c r="AD1209" s="581"/>
      <c r="AE1209" s="581"/>
      <c r="AF1209" s="581"/>
      <c r="AG1209" s="581"/>
      <c r="AH1209" s="581"/>
      <c r="AI1209" s="581"/>
      <c r="AJ1209" s="581"/>
      <c r="AK1209" s="581"/>
      <c r="AL1209" s="581"/>
      <c r="AM1209" s="581"/>
      <c r="AN1209" s="581"/>
      <c r="AO1209" s="581"/>
      <c r="AP1209" s="581"/>
      <c r="AQ1209" s="581"/>
      <c r="AR1209" s="581"/>
      <c r="AS1209" s="581"/>
      <c r="AT1209" s="581"/>
      <c r="AU1209" s="581"/>
      <c r="AV1209" s="581"/>
      <c r="AW1209" s="581"/>
      <c r="AX1209" s="581"/>
      <c r="AY1209" s="581"/>
      <c r="AZ1209" s="581"/>
      <c r="BA1209" s="581"/>
      <c r="BB1209" s="581"/>
      <c r="BC1209" s="581"/>
      <c r="BD1209" s="581"/>
      <c r="BE1209" s="581"/>
      <c r="BF1209" s="581"/>
      <c r="BG1209" s="581"/>
      <c r="BH1209" s="581"/>
      <c r="BI1209" s="581"/>
      <c r="BJ1209" s="581"/>
      <c r="BK1209" s="581"/>
      <c r="BL1209" s="581"/>
      <c r="BM1209" s="581"/>
      <c r="BN1209" s="581"/>
      <c r="BO1209" s="581"/>
      <c r="BP1209" s="581"/>
      <c r="BQ1209" s="581"/>
      <c r="BR1209" s="581"/>
      <c r="BS1209" s="581"/>
      <c r="BT1209" s="581"/>
      <c r="BU1209" s="581"/>
      <c r="BV1209" s="581"/>
      <c r="BW1209" s="581"/>
      <c r="BX1209" s="581"/>
      <c r="BY1209" s="581"/>
      <c r="BZ1209" s="581"/>
      <c r="CA1209" s="581"/>
      <c r="CB1209" s="581"/>
      <c r="CC1209" s="581"/>
      <c r="CD1209" s="581"/>
      <c r="CE1209" s="581"/>
      <c r="CF1209" s="581"/>
      <c r="CG1209" s="581"/>
      <c r="CH1209" s="581"/>
      <c r="CI1209" s="581"/>
      <c r="CJ1209" s="581"/>
      <c r="CK1209" s="581"/>
      <c r="CL1209" s="581"/>
      <c r="CM1209" s="581"/>
      <c r="CN1209" s="581"/>
      <c r="CO1209" s="581"/>
      <c r="CP1209" s="581"/>
      <c r="CQ1209" s="581"/>
      <c r="CR1209" s="581"/>
      <c r="CS1209" s="581"/>
      <c r="CT1209" s="581"/>
      <c r="CU1209" s="581"/>
      <c r="CV1209" s="581"/>
      <c r="CW1209" s="581"/>
      <c r="CX1209" s="581"/>
      <c r="CY1209" s="581"/>
      <c r="CZ1209" s="581"/>
      <c r="DA1209" s="581"/>
      <c r="DB1209" s="581"/>
      <c r="DC1209" s="581"/>
      <c r="DD1209" s="581"/>
      <c r="DE1209" s="581"/>
      <c r="DF1209" s="581"/>
      <c r="DG1209" s="581"/>
      <c r="DH1209" s="581"/>
      <c r="DI1209" s="581"/>
      <c r="DJ1209" s="581"/>
      <c r="DK1209" s="581"/>
      <c r="DL1209" s="581"/>
      <c r="DM1209" s="581"/>
      <c r="DN1209" s="581"/>
      <c r="DO1209" s="581"/>
      <c r="DP1209" s="581"/>
      <c r="DQ1209" s="581"/>
      <c r="DR1209" s="581"/>
      <c r="DS1209" s="581"/>
      <c r="DT1209" s="581"/>
      <c r="DU1209" s="581"/>
      <c r="DV1209" s="581"/>
      <c r="DW1209" s="581"/>
      <c r="DX1209" s="581"/>
      <c r="DY1209" s="581"/>
      <c r="DZ1209" s="581"/>
      <c r="EA1209" s="581"/>
      <c r="EB1209" s="581"/>
      <c r="EC1209" s="581"/>
      <c r="ED1209" s="581"/>
      <c r="EE1209" s="581"/>
      <c r="EF1209" s="581"/>
      <c r="EG1209" s="581"/>
      <c r="EH1209" s="581"/>
      <c r="EI1209" s="581"/>
      <c r="EJ1209" s="581"/>
      <c r="EK1209" s="581"/>
      <c r="EL1209" s="581"/>
      <c r="EM1209" s="581"/>
      <c r="EN1209" s="581"/>
      <c r="EO1209" s="581"/>
      <c r="EP1209" s="581"/>
      <c r="EQ1209" s="581"/>
      <c r="ER1209" s="581"/>
      <c r="ES1209" s="581"/>
      <c r="ET1209" s="581"/>
      <c r="EU1209" s="581"/>
      <c r="EV1209" s="581"/>
      <c r="EW1209" s="581"/>
      <c r="EX1209" s="581"/>
      <c r="EY1209" s="581"/>
      <c r="EZ1209" s="581"/>
      <c r="FA1209" s="581"/>
      <c r="FB1209" s="581"/>
      <c r="FC1209" s="581"/>
      <c r="FD1209" s="581"/>
      <c r="FE1209" s="581"/>
    </row>
    <row r="1210" spans="1:161">
      <c r="A1210" s="581"/>
      <c r="B1210" s="581"/>
      <c r="C1210" s="581"/>
      <c r="D1210" s="581"/>
      <c r="E1210" s="581"/>
      <c r="F1210" s="581"/>
      <c r="G1210" s="581"/>
      <c r="H1210" s="581"/>
      <c r="I1210" s="581"/>
      <c r="J1210" s="581"/>
      <c r="K1210" s="581"/>
      <c r="L1210" s="581"/>
      <c r="M1210" s="581"/>
      <c r="N1210" s="581"/>
      <c r="O1210" s="581"/>
      <c r="P1210" s="581"/>
      <c r="Q1210" s="581"/>
      <c r="R1210" s="581"/>
      <c r="S1210" s="581"/>
      <c r="T1210" s="581"/>
      <c r="U1210" s="581"/>
      <c r="V1210" s="581"/>
      <c r="W1210" s="581"/>
      <c r="X1210" s="581"/>
      <c r="Y1210" s="581"/>
      <c r="Z1210" s="581"/>
      <c r="AA1210" s="581"/>
      <c r="AB1210" s="581"/>
      <c r="AC1210" s="581"/>
      <c r="AD1210" s="581"/>
      <c r="AE1210" s="581"/>
      <c r="AF1210" s="581"/>
      <c r="AG1210" s="581"/>
      <c r="AH1210" s="581"/>
      <c r="AI1210" s="581"/>
      <c r="AJ1210" s="581"/>
      <c r="AK1210" s="581"/>
      <c r="AL1210" s="581"/>
      <c r="AM1210" s="581"/>
      <c r="AN1210" s="581"/>
      <c r="AO1210" s="581"/>
      <c r="AP1210" s="581"/>
      <c r="AQ1210" s="581"/>
      <c r="AR1210" s="581"/>
      <c r="AS1210" s="581"/>
      <c r="AT1210" s="581"/>
      <c r="AU1210" s="581"/>
      <c r="AV1210" s="581"/>
      <c r="AW1210" s="581"/>
      <c r="AX1210" s="581"/>
      <c r="AY1210" s="581"/>
      <c r="AZ1210" s="581"/>
      <c r="BA1210" s="581"/>
      <c r="BB1210" s="581"/>
      <c r="BC1210" s="581"/>
      <c r="BD1210" s="581"/>
      <c r="BE1210" s="581"/>
      <c r="BF1210" s="581"/>
      <c r="BG1210" s="581"/>
      <c r="BH1210" s="581"/>
      <c r="BI1210" s="581"/>
      <c r="BJ1210" s="581"/>
      <c r="BK1210" s="581"/>
      <c r="BL1210" s="581"/>
      <c r="BM1210" s="581"/>
      <c r="BN1210" s="581"/>
      <c r="BO1210" s="581"/>
      <c r="BP1210" s="581"/>
      <c r="BQ1210" s="581"/>
      <c r="BR1210" s="581"/>
      <c r="BS1210" s="581"/>
      <c r="BT1210" s="581"/>
      <c r="BU1210" s="581"/>
      <c r="BV1210" s="581"/>
      <c r="BW1210" s="581"/>
      <c r="BX1210" s="581"/>
      <c r="BY1210" s="581"/>
      <c r="BZ1210" s="581"/>
      <c r="CA1210" s="581"/>
      <c r="CB1210" s="581"/>
      <c r="CC1210" s="581"/>
      <c r="CD1210" s="581"/>
      <c r="CE1210" s="581"/>
      <c r="CF1210" s="581"/>
      <c r="CG1210" s="581"/>
      <c r="CH1210" s="581"/>
      <c r="CI1210" s="581"/>
      <c r="CJ1210" s="581"/>
      <c r="CK1210" s="581"/>
      <c r="CL1210" s="581"/>
      <c r="CM1210" s="581"/>
      <c r="CN1210" s="581"/>
      <c r="CO1210" s="581"/>
      <c r="CP1210" s="581"/>
      <c r="CQ1210" s="581"/>
      <c r="CR1210" s="581"/>
      <c r="CS1210" s="581"/>
      <c r="CT1210" s="581"/>
      <c r="CU1210" s="581"/>
      <c r="CV1210" s="581"/>
      <c r="CW1210" s="581"/>
      <c r="CX1210" s="581"/>
      <c r="CY1210" s="581"/>
      <c r="CZ1210" s="581"/>
      <c r="DA1210" s="581"/>
      <c r="DB1210" s="581"/>
      <c r="DC1210" s="581"/>
      <c r="DD1210" s="581"/>
      <c r="DE1210" s="581"/>
      <c r="DF1210" s="581"/>
      <c r="DG1210" s="581"/>
      <c r="DH1210" s="581"/>
      <c r="DI1210" s="581"/>
      <c r="DJ1210" s="581"/>
      <c r="DK1210" s="581"/>
      <c r="DL1210" s="581"/>
      <c r="DM1210" s="581"/>
      <c r="DN1210" s="581"/>
      <c r="DO1210" s="581"/>
      <c r="DP1210" s="581"/>
      <c r="DQ1210" s="581"/>
      <c r="DR1210" s="581"/>
      <c r="DS1210" s="581"/>
      <c r="DT1210" s="581"/>
      <c r="DU1210" s="581"/>
      <c r="DV1210" s="581"/>
      <c r="DW1210" s="581"/>
      <c r="DX1210" s="581"/>
      <c r="DY1210" s="581"/>
      <c r="DZ1210" s="581"/>
      <c r="EA1210" s="581"/>
      <c r="EB1210" s="581"/>
      <c r="EC1210" s="581"/>
      <c r="ED1210" s="581"/>
      <c r="EE1210" s="581"/>
      <c r="EF1210" s="581"/>
      <c r="EG1210" s="581"/>
      <c r="EH1210" s="581"/>
      <c r="EI1210" s="581"/>
      <c r="EJ1210" s="581"/>
      <c r="EK1210" s="581"/>
      <c r="EL1210" s="581"/>
      <c r="EM1210" s="581"/>
      <c r="EN1210" s="581"/>
      <c r="EO1210" s="581"/>
      <c r="EP1210" s="581"/>
      <c r="EQ1210" s="581"/>
      <c r="ER1210" s="581"/>
      <c r="ES1210" s="581"/>
      <c r="ET1210" s="581"/>
      <c r="EU1210" s="581"/>
      <c r="EV1210" s="581"/>
      <c r="EW1210" s="581"/>
      <c r="EX1210" s="581"/>
      <c r="EY1210" s="581"/>
      <c r="EZ1210" s="581"/>
      <c r="FA1210" s="581"/>
      <c r="FB1210" s="581"/>
      <c r="FC1210" s="581"/>
      <c r="FD1210" s="581"/>
      <c r="FE1210" s="581"/>
    </row>
    <row r="1211" spans="1:161">
      <c r="A1211" s="581"/>
      <c r="B1211" s="581"/>
      <c r="C1211" s="581"/>
      <c r="D1211" s="581"/>
      <c r="E1211" s="581"/>
      <c r="F1211" s="581"/>
      <c r="G1211" s="581"/>
      <c r="H1211" s="581"/>
      <c r="I1211" s="581"/>
      <c r="J1211" s="581"/>
      <c r="K1211" s="581"/>
      <c r="L1211" s="581"/>
      <c r="M1211" s="581"/>
      <c r="N1211" s="581"/>
      <c r="O1211" s="581"/>
      <c r="P1211" s="581"/>
      <c r="Q1211" s="581"/>
      <c r="R1211" s="581"/>
      <c r="S1211" s="581"/>
      <c r="T1211" s="581"/>
      <c r="U1211" s="581"/>
      <c r="V1211" s="581"/>
      <c r="W1211" s="581"/>
      <c r="X1211" s="581"/>
      <c r="Y1211" s="581"/>
      <c r="Z1211" s="581"/>
      <c r="AA1211" s="581"/>
      <c r="AB1211" s="581"/>
      <c r="AC1211" s="581"/>
      <c r="AD1211" s="581"/>
      <c r="AE1211" s="581"/>
      <c r="AF1211" s="581"/>
      <c r="AG1211" s="581"/>
      <c r="AH1211" s="581"/>
      <c r="AI1211" s="581"/>
      <c r="AJ1211" s="581"/>
      <c r="AK1211" s="581"/>
      <c r="AL1211" s="581"/>
      <c r="AM1211" s="581"/>
      <c r="AN1211" s="581"/>
      <c r="AO1211" s="581"/>
      <c r="AP1211" s="581"/>
      <c r="AQ1211" s="581"/>
      <c r="AR1211" s="581"/>
      <c r="AS1211" s="581"/>
      <c r="AT1211" s="581"/>
      <c r="AU1211" s="581"/>
      <c r="AV1211" s="581"/>
      <c r="AW1211" s="581"/>
      <c r="AX1211" s="581"/>
      <c r="AY1211" s="581"/>
      <c r="AZ1211" s="581"/>
      <c r="BA1211" s="581"/>
      <c r="BB1211" s="581"/>
      <c r="BC1211" s="581"/>
      <c r="BD1211" s="581"/>
      <c r="BE1211" s="581"/>
      <c r="BF1211" s="581"/>
      <c r="BG1211" s="581"/>
      <c r="BH1211" s="581"/>
      <c r="BI1211" s="581"/>
      <c r="BJ1211" s="581"/>
      <c r="BK1211" s="581"/>
      <c r="BL1211" s="581"/>
      <c r="BM1211" s="581"/>
      <c r="BN1211" s="581"/>
      <c r="BO1211" s="581"/>
      <c r="BP1211" s="581"/>
      <c r="BQ1211" s="581"/>
      <c r="BR1211" s="581"/>
      <c r="BS1211" s="581"/>
      <c r="BT1211" s="581"/>
      <c r="BU1211" s="581"/>
      <c r="BV1211" s="581"/>
      <c r="BW1211" s="581"/>
      <c r="BX1211" s="581"/>
      <c r="BY1211" s="581"/>
      <c r="BZ1211" s="581"/>
      <c r="CA1211" s="581"/>
      <c r="CB1211" s="581"/>
      <c r="CC1211" s="581"/>
      <c r="CD1211" s="581"/>
      <c r="CE1211" s="581"/>
      <c r="CF1211" s="581"/>
      <c r="CG1211" s="581"/>
      <c r="CH1211" s="581"/>
      <c r="CI1211" s="581"/>
      <c r="CJ1211" s="581"/>
      <c r="CK1211" s="581"/>
      <c r="CL1211" s="581"/>
      <c r="CM1211" s="581"/>
      <c r="CN1211" s="581"/>
      <c r="CO1211" s="581"/>
      <c r="CP1211" s="581"/>
      <c r="CQ1211" s="581"/>
      <c r="CR1211" s="581"/>
      <c r="CS1211" s="581"/>
      <c r="CT1211" s="581"/>
      <c r="CU1211" s="581"/>
      <c r="CV1211" s="581"/>
      <c r="CW1211" s="581"/>
      <c r="CX1211" s="581"/>
      <c r="CY1211" s="581"/>
      <c r="CZ1211" s="581"/>
      <c r="DA1211" s="581"/>
      <c r="DB1211" s="581"/>
      <c r="DC1211" s="581"/>
      <c r="DD1211" s="581"/>
      <c r="DE1211" s="581"/>
      <c r="DF1211" s="581"/>
      <c r="DG1211" s="581"/>
      <c r="DH1211" s="581"/>
      <c r="DI1211" s="581"/>
      <c r="DJ1211" s="581"/>
      <c r="DK1211" s="581"/>
      <c r="DL1211" s="581"/>
      <c r="DM1211" s="581"/>
      <c r="DN1211" s="581"/>
      <c r="DO1211" s="581"/>
      <c r="DP1211" s="581"/>
      <c r="DQ1211" s="581"/>
      <c r="DR1211" s="581"/>
      <c r="DS1211" s="581"/>
      <c r="DT1211" s="581"/>
      <c r="DU1211" s="581"/>
      <c r="DV1211" s="581"/>
      <c r="DW1211" s="581"/>
      <c r="DX1211" s="581"/>
      <c r="DY1211" s="581"/>
      <c r="DZ1211" s="581"/>
      <c r="EA1211" s="581"/>
      <c r="EB1211" s="581"/>
      <c r="EC1211" s="581"/>
      <c r="ED1211" s="581"/>
      <c r="EE1211" s="581"/>
      <c r="EF1211" s="581"/>
      <c r="EG1211" s="581"/>
      <c r="EH1211" s="581"/>
      <c r="EI1211" s="581"/>
      <c r="EJ1211" s="581"/>
      <c r="EK1211" s="581"/>
      <c r="EL1211" s="581"/>
      <c r="EM1211" s="581"/>
      <c r="EN1211" s="581"/>
      <c r="EO1211" s="581"/>
      <c r="EP1211" s="581"/>
      <c r="EQ1211" s="581"/>
      <c r="ER1211" s="581"/>
      <c r="ES1211" s="581"/>
      <c r="ET1211" s="581"/>
      <c r="EU1211" s="581"/>
      <c r="EV1211" s="581"/>
      <c r="EW1211" s="581"/>
      <c r="EX1211" s="581"/>
      <c r="EY1211" s="581"/>
      <c r="EZ1211" s="581"/>
      <c r="FA1211" s="581"/>
      <c r="FB1211" s="581"/>
      <c r="FC1211" s="581"/>
      <c r="FD1211" s="581"/>
      <c r="FE1211" s="581"/>
    </row>
    <row r="1212" spans="1:161">
      <c r="A1212" s="581"/>
      <c r="B1212" s="581"/>
      <c r="C1212" s="581"/>
      <c r="D1212" s="581"/>
      <c r="E1212" s="581"/>
      <c r="F1212" s="581"/>
      <c r="G1212" s="581"/>
      <c r="H1212" s="581"/>
      <c r="I1212" s="581"/>
      <c r="J1212" s="581"/>
      <c r="K1212" s="581"/>
      <c r="L1212" s="581"/>
      <c r="M1212" s="581"/>
      <c r="N1212" s="581"/>
      <c r="O1212" s="581"/>
      <c r="P1212" s="581"/>
      <c r="Q1212" s="581"/>
      <c r="R1212" s="581"/>
      <c r="S1212" s="581"/>
      <c r="T1212" s="581"/>
      <c r="U1212" s="581"/>
      <c r="V1212" s="581"/>
      <c r="W1212" s="581"/>
      <c r="X1212" s="581"/>
      <c r="Y1212" s="581"/>
      <c r="Z1212" s="581"/>
      <c r="AA1212" s="581"/>
      <c r="AB1212" s="581"/>
      <c r="AC1212" s="581"/>
      <c r="AD1212" s="581"/>
      <c r="AE1212" s="581"/>
      <c r="AF1212" s="581"/>
      <c r="AG1212" s="581"/>
      <c r="AH1212" s="581"/>
      <c r="AI1212" s="581"/>
      <c r="AJ1212" s="581"/>
      <c r="AK1212" s="581"/>
      <c r="AL1212" s="581"/>
      <c r="AM1212" s="581"/>
      <c r="AN1212" s="581"/>
      <c r="AO1212" s="581"/>
      <c r="AP1212" s="581"/>
      <c r="AQ1212" s="581"/>
      <c r="AR1212" s="581"/>
      <c r="AS1212" s="581"/>
      <c r="AT1212" s="581"/>
      <c r="AU1212" s="581"/>
      <c r="AV1212" s="581"/>
      <c r="AW1212" s="581"/>
      <c r="AX1212" s="581"/>
      <c r="AY1212" s="581"/>
      <c r="AZ1212" s="581"/>
      <c r="BA1212" s="581"/>
      <c r="BB1212" s="581"/>
      <c r="BC1212" s="581"/>
      <c r="BD1212" s="581"/>
      <c r="BE1212" s="581"/>
      <c r="BF1212" s="581"/>
      <c r="BG1212" s="581"/>
      <c r="BH1212" s="581"/>
      <c r="BI1212" s="581"/>
      <c r="BJ1212" s="581"/>
      <c r="BK1212" s="581"/>
      <c r="BL1212" s="581"/>
      <c r="BM1212" s="581"/>
      <c r="BN1212" s="581"/>
      <c r="BO1212" s="581"/>
      <c r="BP1212" s="581"/>
      <c r="BQ1212" s="581"/>
      <c r="BR1212" s="581"/>
      <c r="BS1212" s="581"/>
      <c r="BT1212" s="581"/>
      <c r="BU1212" s="581"/>
      <c r="BV1212" s="581"/>
      <c r="BW1212" s="581"/>
      <c r="BX1212" s="581"/>
      <c r="BY1212" s="581"/>
      <c r="BZ1212" s="581"/>
      <c r="CA1212" s="581"/>
      <c r="CB1212" s="581"/>
      <c r="CC1212" s="581"/>
      <c r="CD1212" s="581"/>
      <c r="CE1212" s="581"/>
      <c r="CF1212" s="581"/>
      <c r="CG1212" s="581"/>
      <c r="CH1212" s="581"/>
      <c r="CI1212" s="581"/>
      <c r="CJ1212" s="581"/>
      <c r="CK1212" s="581"/>
      <c r="CL1212" s="581"/>
      <c r="CM1212" s="581"/>
      <c r="CN1212" s="581"/>
      <c r="CO1212" s="581"/>
      <c r="CP1212" s="581"/>
      <c r="CQ1212" s="581"/>
      <c r="CR1212" s="581"/>
      <c r="CS1212" s="581"/>
      <c r="CT1212" s="581"/>
      <c r="CU1212" s="581"/>
      <c r="CV1212" s="581"/>
      <c r="CW1212" s="581"/>
      <c r="CX1212" s="581"/>
      <c r="CY1212" s="581"/>
      <c r="CZ1212" s="581"/>
      <c r="DA1212" s="581"/>
      <c r="DB1212" s="581"/>
      <c r="DC1212" s="581"/>
      <c r="DD1212" s="581"/>
      <c r="DE1212" s="581"/>
      <c r="DF1212" s="581"/>
      <c r="DG1212" s="581"/>
      <c r="DH1212" s="581"/>
      <c r="DI1212" s="581"/>
      <c r="DJ1212" s="581"/>
      <c r="DK1212" s="581"/>
      <c r="DL1212" s="581"/>
      <c r="DM1212" s="581"/>
      <c r="DN1212" s="581"/>
      <c r="DO1212" s="581"/>
      <c r="DP1212" s="581"/>
      <c r="DQ1212" s="581"/>
      <c r="DR1212" s="581"/>
      <c r="DS1212" s="581"/>
      <c r="DT1212" s="581"/>
      <c r="DU1212" s="581"/>
      <c r="DV1212" s="581"/>
      <c r="DW1212" s="581"/>
      <c r="DX1212" s="581"/>
      <c r="DY1212" s="581"/>
      <c r="DZ1212" s="581"/>
      <c r="EA1212" s="581"/>
      <c r="EB1212" s="581"/>
      <c r="EC1212" s="581"/>
      <c r="ED1212" s="581"/>
      <c r="EE1212" s="581"/>
      <c r="EF1212" s="581"/>
      <c r="EG1212" s="581"/>
      <c r="EH1212" s="581"/>
      <c r="EI1212" s="581"/>
      <c r="EJ1212" s="581"/>
      <c r="EK1212" s="581"/>
      <c r="EL1212" s="581"/>
      <c r="EM1212" s="581"/>
      <c r="EN1212" s="581"/>
      <c r="EO1212" s="581"/>
      <c r="EP1212" s="581"/>
      <c r="EQ1212" s="581"/>
      <c r="ER1212" s="581"/>
      <c r="ES1212" s="581"/>
      <c r="ET1212" s="581"/>
      <c r="EU1212" s="581"/>
      <c r="EV1212" s="581"/>
      <c r="EW1212" s="581"/>
      <c r="EX1212" s="581"/>
      <c r="EY1212" s="581"/>
      <c r="EZ1212" s="581"/>
      <c r="FA1212" s="581"/>
      <c r="FB1212" s="581"/>
      <c r="FC1212" s="581"/>
      <c r="FD1212" s="581"/>
      <c r="FE1212" s="581"/>
    </row>
    <row r="1213" spans="1:161">
      <c r="A1213" s="581"/>
      <c r="B1213" s="581"/>
      <c r="C1213" s="581"/>
      <c r="D1213" s="581"/>
      <c r="E1213" s="581"/>
      <c r="F1213" s="581"/>
      <c r="G1213" s="581"/>
      <c r="H1213" s="581"/>
      <c r="I1213" s="581"/>
      <c r="J1213" s="581"/>
      <c r="K1213" s="581"/>
      <c r="L1213" s="581"/>
      <c r="M1213" s="581"/>
      <c r="N1213" s="581"/>
      <c r="O1213" s="581"/>
      <c r="P1213" s="581"/>
      <c r="Q1213" s="581"/>
      <c r="R1213" s="581"/>
      <c r="S1213" s="581"/>
      <c r="T1213" s="581"/>
      <c r="U1213" s="581"/>
      <c r="V1213" s="581"/>
      <c r="W1213" s="581"/>
      <c r="X1213" s="581"/>
      <c r="Y1213" s="581"/>
      <c r="Z1213" s="581"/>
      <c r="AA1213" s="581"/>
      <c r="AB1213" s="581"/>
      <c r="AC1213" s="581"/>
      <c r="AD1213" s="581"/>
      <c r="AE1213" s="581"/>
      <c r="AF1213" s="581"/>
      <c r="AG1213" s="581"/>
      <c r="AH1213" s="581"/>
      <c r="AI1213" s="581"/>
      <c r="AJ1213" s="581"/>
      <c r="AK1213" s="581"/>
      <c r="AL1213" s="581"/>
      <c r="AM1213" s="581"/>
      <c r="AN1213" s="581"/>
      <c r="AO1213" s="581"/>
      <c r="AP1213" s="581"/>
      <c r="AQ1213" s="581"/>
      <c r="AR1213" s="581"/>
      <c r="AS1213" s="581"/>
      <c r="AT1213" s="581"/>
      <c r="AU1213" s="581"/>
      <c r="AV1213" s="581"/>
      <c r="AW1213" s="581"/>
      <c r="AX1213" s="581"/>
      <c r="AY1213" s="581"/>
      <c r="AZ1213" s="581"/>
      <c r="BA1213" s="581"/>
      <c r="BB1213" s="581"/>
      <c r="BC1213" s="581"/>
      <c r="BD1213" s="581"/>
      <c r="BE1213" s="581"/>
      <c r="BF1213" s="581"/>
      <c r="BG1213" s="581"/>
      <c r="BH1213" s="581"/>
      <c r="BI1213" s="581"/>
      <c r="BJ1213" s="581"/>
      <c r="BK1213" s="581"/>
      <c r="BL1213" s="581"/>
      <c r="BM1213" s="581"/>
      <c r="BN1213" s="581"/>
      <c r="BO1213" s="581"/>
      <c r="BP1213" s="581"/>
      <c r="BQ1213" s="581"/>
      <c r="BR1213" s="581"/>
      <c r="BS1213" s="581"/>
      <c r="BT1213" s="581"/>
      <c r="BU1213" s="581"/>
      <c r="BV1213" s="581"/>
      <c r="BW1213" s="581"/>
      <c r="BX1213" s="581"/>
      <c r="BY1213" s="581"/>
      <c r="BZ1213" s="581"/>
      <c r="CA1213" s="581"/>
      <c r="CB1213" s="581"/>
      <c r="CC1213" s="581"/>
      <c r="CD1213" s="581"/>
      <c r="CE1213" s="581"/>
      <c r="CF1213" s="581"/>
      <c r="CG1213" s="581"/>
      <c r="CH1213" s="581"/>
      <c r="CI1213" s="581"/>
      <c r="CJ1213" s="581"/>
      <c r="CK1213" s="581"/>
      <c r="CL1213" s="581"/>
      <c r="CM1213" s="581"/>
      <c r="CN1213" s="581"/>
      <c r="CO1213" s="581"/>
      <c r="CP1213" s="581"/>
      <c r="CQ1213" s="581"/>
      <c r="CR1213" s="581"/>
      <c r="CS1213" s="581"/>
      <c r="CT1213" s="581"/>
      <c r="CU1213" s="581"/>
      <c r="CV1213" s="581"/>
      <c r="CW1213" s="581"/>
      <c r="CX1213" s="581"/>
      <c r="CY1213" s="581"/>
      <c r="CZ1213" s="581"/>
      <c r="DA1213" s="581"/>
      <c r="DB1213" s="581"/>
      <c r="DC1213" s="581"/>
      <c r="DD1213" s="581"/>
      <c r="DE1213" s="581"/>
      <c r="DF1213" s="581"/>
      <c r="DG1213" s="581"/>
      <c r="DH1213" s="581"/>
      <c r="DI1213" s="581"/>
      <c r="DJ1213" s="581"/>
      <c r="DK1213" s="581"/>
      <c r="DL1213" s="581"/>
      <c r="DM1213" s="581"/>
      <c r="DN1213" s="581"/>
      <c r="DO1213" s="581"/>
      <c r="DP1213" s="581"/>
      <c r="DQ1213" s="581"/>
      <c r="DR1213" s="581"/>
      <c r="DS1213" s="581"/>
      <c r="DT1213" s="581"/>
      <c r="DU1213" s="581"/>
      <c r="DV1213" s="581"/>
      <c r="DW1213" s="581"/>
      <c r="DX1213" s="581"/>
      <c r="DY1213" s="581"/>
      <c r="DZ1213" s="581"/>
      <c r="EA1213" s="581"/>
      <c r="EB1213" s="581"/>
      <c r="EC1213" s="581"/>
      <c r="ED1213" s="581"/>
      <c r="EE1213" s="581"/>
      <c r="EF1213" s="581"/>
      <c r="EG1213" s="581"/>
      <c r="EH1213" s="581"/>
      <c r="EI1213" s="581"/>
      <c r="EJ1213" s="581"/>
      <c r="EK1213" s="581"/>
      <c r="EL1213" s="581"/>
      <c r="EM1213" s="581"/>
      <c r="EN1213" s="581"/>
      <c r="EO1213" s="581"/>
      <c r="EP1213" s="581"/>
      <c r="EQ1213" s="581"/>
      <c r="ER1213" s="581"/>
      <c r="ES1213" s="581"/>
      <c r="ET1213" s="581"/>
      <c r="EU1213" s="581"/>
      <c r="EV1213" s="581"/>
      <c r="EW1213" s="581"/>
      <c r="EX1213" s="581"/>
      <c r="EY1213" s="581"/>
      <c r="EZ1213" s="581"/>
      <c r="FA1213" s="581"/>
      <c r="FB1213" s="581"/>
      <c r="FC1213" s="581"/>
      <c r="FD1213" s="581"/>
      <c r="FE1213" s="581"/>
    </row>
    <row r="1214" spans="1:161">
      <c r="A1214" s="581"/>
      <c r="B1214" s="581"/>
      <c r="C1214" s="581"/>
      <c r="D1214" s="581"/>
      <c r="E1214" s="581"/>
      <c r="F1214" s="581"/>
      <c r="G1214" s="581"/>
      <c r="H1214" s="581"/>
      <c r="I1214" s="581"/>
      <c r="J1214" s="581"/>
      <c r="K1214" s="581"/>
      <c r="L1214" s="581"/>
      <c r="M1214" s="581"/>
      <c r="N1214" s="581"/>
      <c r="O1214" s="581"/>
      <c r="P1214" s="581"/>
      <c r="Q1214" s="581"/>
      <c r="R1214" s="581"/>
      <c r="S1214" s="581"/>
      <c r="T1214" s="581"/>
      <c r="U1214" s="581"/>
      <c r="V1214" s="581"/>
      <c r="W1214" s="581"/>
      <c r="X1214" s="581"/>
      <c r="Y1214" s="581"/>
      <c r="Z1214" s="581"/>
      <c r="AA1214" s="581"/>
      <c r="AB1214" s="581"/>
      <c r="AC1214" s="581"/>
      <c r="AD1214" s="581"/>
      <c r="AE1214" s="581"/>
      <c r="AF1214" s="581"/>
      <c r="AG1214" s="581"/>
      <c r="AH1214" s="581"/>
      <c r="AI1214" s="581"/>
      <c r="AJ1214" s="581"/>
      <c r="AK1214" s="581"/>
      <c r="AL1214" s="581"/>
      <c r="AM1214" s="581"/>
      <c r="AN1214" s="581"/>
      <c r="AO1214" s="581"/>
      <c r="AP1214" s="581"/>
      <c r="AQ1214" s="581"/>
      <c r="AR1214" s="581"/>
      <c r="AS1214" s="581"/>
      <c r="AT1214" s="581"/>
      <c r="AU1214" s="581"/>
      <c r="AV1214" s="581"/>
      <c r="AW1214" s="581"/>
      <c r="AX1214" s="581"/>
      <c r="AY1214" s="581"/>
      <c r="AZ1214" s="581"/>
      <c r="BA1214" s="581"/>
      <c r="BB1214" s="581"/>
      <c r="BC1214" s="581"/>
      <c r="BD1214" s="581"/>
      <c r="BE1214" s="581"/>
      <c r="BF1214" s="581"/>
      <c r="BG1214" s="581"/>
      <c r="BH1214" s="581"/>
      <c r="BI1214" s="581"/>
      <c r="BJ1214" s="581"/>
      <c r="BK1214" s="581"/>
      <c r="BL1214" s="581"/>
      <c r="BM1214" s="581"/>
      <c r="BN1214" s="581"/>
      <c r="BO1214" s="581"/>
      <c r="BP1214" s="581"/>
      <c r="BQ1214" s="581"/>
      <c r="BR1214" s="581"/>
      <c r="BS1214" s="581"/>
      <c r="BT1214" s="581"/>
      <c r="BU1214" s="581"/>
      <c r="BV1214" s="581"/>
      <c r="BW1214" s="581"/>
      <c r="BX1214" s="581"/>
      <c r="BY1214" s="581"/>
      <c r="BZ1214" s="581"/>
      <c r="CA1214" s="581"/>
      <c r="CB1214" s="581"/>
      <c r="CC1214" s="581"/>
      <c r="CD1214" s="581"/>
      <c r="CE1214" s="581"/>
      <c r="CF1214" s="581"/>
      <c r="CG1214" s="581"/>
      <c r="CH1214" s="581"/>
      <c r="CI1214" s="581"/>
      <c r="CJ1214" s="581"/>
      <c r="CK1214" s="581"/>
      <c r="CL1214" s="581"/>
      <c r="CM1214" s="581"/>
      <c r="CN1214" s="581"/>
      <c r="CO1214" s="581"/>
      <c r="CP1214" s="581"/>
      <c r="CQ1214" s="581"/>
      <c r="CR1214" s="581"/>
      <c r="CS1214" s="581"/>
      <c r="CT1214" s="581"/>
      <c r="CU1214" s="581"/>
      <c r="CV1214" s="581"/>
      <c r="CW1214" s="581"/>
      <c r="CX1214" s="581"/>
      <c r="CY1214" s="581"/>
      <c r="CZ1214" s="581"/>
      <c r="DA1214" s="581"/>
      <c r="DB1214" s="581"/>
      <c r="DC1214" s="581"/>
      <c r="DD1214" s="581"/>
      <c r="DE1214" s="581"/>
      <c r="DF1214" s="581"/>
      <c r="DG1214" s="581"/>
      <c r="DH1214" s="581"/>
      <c r="DI1214" s="581"/>
      <c r="DJ1214" s="581"/>
      <c r="DK1214" s="581"/>
      <c r="DL1214" s="581"/>
      <c r="DM1214" s="581"/>
      <c r="DN1214" s="581"/>
      <c r="DO1214" s="581"/>
      <c r="DP1214" s="581"/>
      <c r="DQ1214" s="581"/>
      <c r="DR1214" s="581"/>
      <c r="DS1214" s="581"/>
      <c r="DT1214" s="581"/>
      <c r="DU1214" s="581"/>
      <c r="DV1214" s="581"/>
      <c r="DW1214" s="581"/>
      <c r="DX1214" s="581"/>
      <c r="DY1214" s="581"/>
      <c r="DZ1214" s="581"/>
      <c r="EA1214" s="581"/>
      <c r="EB1214" s="581"/>
      <c r="EC1214" s="581"/>
      <c r="ED1214" s="581"/>
      <c r="EE1214" s="581"/>
      <c r="EF1214" s="581"/>
      <c r="EG1214" s="581"/>
      <c r="EH1214" s="581"/>
      <c r="EI1214" s="581"/>
      <c r="EJ1214" s="581"/>
      <c r="EK1214" s="581"/>
      <c r="EL1214" s="581"/>
      <c r="EM1214" s="581"/>
      <c r="EN1214" s="581"/>
      <c r="EO1214" s="581"/>
      <c r="EP1214" s="581"/>
      <c r="EQ1214" s="581"/>
      <c r="ER1214" s="581"/>
      <c r="ES1214" s="581"/>
      <c r="ET1214" s="581"/>
      <c r="EU1214" s="581"/>
      <c r="EV1214" s="581"/>
      <c r="EW1214" s="581"/>
      <c r="EX1214" s="581"/>
      <c r="EY1214" s="581"/>
      <c r="EZ1214" s="581"/>
      <c r="FA1214" s="581"/>
      <c r="FB1214" s="581"/>
      <c r="FC1214" s="581"/>
      <c r="FD1214" s="581"/>
      <c r="FE1214" s="581"/>
    </row>
    <row r="1215" spans="1:161">
      <c r="A1215" s="581"/>
      <c r="B1215" s="581"/>
      <c r="C1215" s="581"/>
      <c r="D1215" s="581"/>
      <c r="E1215" s="581"/>
      <c r="F1215" s="581"/>
      <c r="G1215" s="581"/>
      <c r="H1215" s="581"/>
      <c r="I1215" s="581"/>
      <c r="J1215" s="581"/>
      <c r="K1215" s="581"/>
      <c r="L1215" s="581"/>
      <c r="M1215" s="581"/>
      <c r="N1215" s="581"/>
      <c r="O1215" s="581"/>
      <c r="P1215" s="581"/>
      <c r="Q1215" s="581"/>
      <c r="R1215" s="581"/>
      <c r="S1215" s="581"/>
      <c r="T1215" s="581"/>
      <c r="U1215" s="581"/>
      <c r="V1215" s="581"/>
      <c r="W1215" s="581"/>
      <c r="X1215" s="581"/>
      <c r="Y1215" s="581"/>
      <c r="Z1215" s="581"/>
      <c r="AA1215" s="581"/>
      <c r="AB1215" s="581"/>
      <c r="AC1215" s="581"/>
      <c r="AD1215" s="581"/>
      <c r="AE1215" s="581"/>
      <c r="AF1215" s="581"/>
      <c r="AG1215" s="581"/>
      <c r="AH1215" s="581"/>
      <c r="AI1215" s="581"/>
      <c r="AJ1215" s="581"/>
      <c r="AK1215" s="581"/>
      <c r="AL1215" s="581"/>
      <c r="AM1215" s="581"/>
      <c r="AN1215" s="581"/>
      <c r="AO1215" s="581"/>
      <c r="AP1215" s="581"/>
      <c r="AQ1215" s="581"/>
      <c r="AR1215" s="581"/>
      <c r="AS1215" s="581"/>
      <c r="AT1215" s="581"/>
      <c r="AU1215" s="581"/>
      <c r="AV1215" s="581"/>
      <c r="AW1215" s="581"/>
      <c r="AX1215" s="581"/>
      <c r="AY1215" s="581"/>
      <c r="AZ1215" s="581"/>
      <c r="BA1215" s="581"/>
      <c r="BB1215" s="581"/>
      <c r="BC1215" s="581"/>
      <c r="BD1215" s="581"/>
      <c r="BE1215" s="581"/>
      <c r="BF1215" s="581"/>
      <c r="BG1215" s="581"/>
      <c r="BH1215" s="581"/>
      <c r="BI1215" s="581"/>
      <c r="BJ1215" s="581"/>
      <c r="BK1215" s="581"/>
      <c r="BL1215" s="581"/>
      <c r="BM1215" s="581"/>
      <c r="BN1215" s="581"/>
      <c r="BO1215" s="581"/>
      <c r="BP1215" s="581"/>
      <c r="BQ1215" s="581"/>
      <c r="BR1215" s="581"/>
      <c r="BS1215" s="581"/>
      <c r="BT1215" s="581"/>
      <c r="BU1215" s="581"/>
      <c r="BV1215" s="581"/>
      <c r="BW1215" s="581"/>
      <c r="BX1215" s="581"/>
      <c r="BY1215" s="581"/>
      <c r="BZ1215" s="581"/>
      <c r="CA1215" s="581"/>
      <c r="CB1215" s="581"/>
      <c r="CC1215" s="581"/>
      <c r="CD1215" s="581"/>
      <c r="CE1215" s="581"/>
      <c r="CF1215" s="581"/>
      <c r="CG1215" s="581"/>
      <c r="CH1215" s="581"/>
      <c r="CI1215" s="581"/>
      <c r="CJ1215" s="581"/>
      <c r="CK1215" s="581"/>
      <c r="CL1215" s="581"/>
      <c r="CM1215" s="581"/>
      <c r="CN1215" s="581"/>
      <c r="CO1215" s="581"/>
      <c r="CP1215" s="581"/>
      <c r="CQ1215" s="581"/>
      <c r="CR1215" s="581"/>
      <c r="CS1215" s="581"/>
      <c r="CT1215" s="581"/>
      <c r="CU1215" s="581"/>
      <c r="CV1215" s="581"/>
      <c r="CW1215" s="581"/>
      <c r="CX1215" s="581"/>
      <c r="CY1215" s="581"/>
      <c r="CZ1215" s="581"/>
      <c r="DA1215" s="581"/>
      <c r="DB1215" s="581"/>
      <c r="DC1215" s="581"/>
      <c r="DD1215" s="581"/>
      <c r="DE1215" s="581"/>
      <c r="DF1215" s="581"/>
      <c r="DG1215" s="581"/>
      <c r="DH1215" s="581"/>
      <c r="DI1215" s="581"/>
      <c r="DJ1215" s="581"/>
      <c r="DK1215" s="581"/>
      <c r="DL1215" s="581"/>
      <c r="DM1215" s="581"/>
      <c r="DN1215" s="581"/>
      <c r="DO1215" s="581"/>
      <c r="DP1215" s="581"/>
      <c r="DQ1215" s="581"/>
      <c r="DR1215" s="581"/>
      <c r="DS1215" s="581"/>
      <c r="DT1215" s="581"/>
      <c r="DU1215" s="581"/>
      <c r="DV1215" s="581"/>
      <c r="DW1215" s="581"/>
      <c r="DX1215" s="581"/>
      <c r="DY1215" s="581"/>
      <c r="DZ1215" s="581"/>
      <c r="EA1215" s="581"/>
      <c r="EB1215" s="581"/>
      <c r="EC1215" s="581"/>
      <c r="ED1215" s="581"/>
      <c r="EE1215" s="581"/>
      <c r="EF1215" s="581"/>
      <c r="EG1215" s="581"/>
      <c r="EH1215" s="581"/>
      <c r="EI1215" s="581"/>
      <c r="EJ1215" s="581"/>
      <c r="EK1215" s="581"/>
      <c r="EL1215" s="581"/>
      <c r="EM1215" s="581"/>
      <c r="EN1215" s="581"/>
      <c r="EO1215" s="581"/>
      <c r="EP1215" s="581"/>
      <c r="EQ1215" s="581"/>
      <c r="ER1215" s="581"/>
      <c r="ES1215" s="581"/>
      <c r="ET1215" s="581"/>
      <c r="EU1215" s="581"/>
      <c r="EV1215" s="581"/>
      <c r="EW1215" s="581"/>
      <c r="EX1215" s="581"/>
      <c r="EY1215" s="581"/>
      <c r="EZ1215" s="581"/>
      <c r="FA1215" s="581"/>
      <c r="FB1215" s="581"/>
      <c r="FC1215" s="581"/>
      <c r="FD1215" s="581"/>
      <c r="FE1215" s="581"/>
    </row>
    <row r="1216" spans="1:161">
      <c r="A1216" s="581"/>
      <c r="B1216" s="581"/>
      <c r="C1216" s="581"/>
      <c r="D1216" s="581"/>
      <c r="E1216" s="581"/>
      <c r="F1216" s="581"/>
      <c r="G1216" s="581"/>
      <c r="H1216" s="581"/>
      <c r="I1216" s="581"/>
      <c r="J1216" s="581"/>
      <c r="K1216" s="581"/>
      <c r="L1216" s="581"/>
      <c r="M1216" s="581"/>
      <c r="N1216" s="581"/>
      <c r="O1216" s="581"/>
      <c r="P1216" s="581"/>
      <c r="Q1216" s="581"/>
      <c r="R1216" s="581"/>
      <c r="S1216" s="581"/>
      <c r="T1216" s="581"/>
      <c r="U1216" s="581"/>
      <c r="V1216" s="581"/>
      <c r="W1216" s="581"/>
      <c r="X1216" s="581"/>
      <c r="Y1216" s="581"/>
      <c r="Z1216" s="581"/>
      <c r="AA1216" s="581"/>
      <c r="AB1216" s="581"/>
      <c r="AC1216" s="581"/>
      <c r="AD1216" s="581"/>
      <c r="AE1216" s="581"/>
      <c r="AF1216" s="581"/>
      <c r="AG1216" s="581"/>
      <c r="AH1216" s="581"/>
      <c r="AI1216" s="581"/>
      <c r="AJ1216" s="581"/>
      <c r="AK1216" s="581"/>
      <c r="AL1216" s="581"/>
      <c r="AM1216" s="581"/>
      <c r="AN1216" s="581"/>
      <c r="AO1216" s="581"/>
      <c r="AP1216" s="581"/>
      <c r="AQ1216" s="581"/>
      <c r="AR1216" s="581"/>
      <c r="AS1216" s="581"/>
      <c r="AT1216" s="581"/>
      <c r="AU1216" s="581"/>
      <c r="AV1216" s="581"/>
      <c r="AW1216" s="581"/>
      <c r="AX1216" s="581"/>
      <c r="AY1216" s="581"/>
      <c r="AZ1216" s="581"/>
      <c r="BA1216" s="581"/>
      <c r="BB1216" s="581"/>
      <c r="BC1216" s="581"/>
      <c r="BD1216" s="581"/>
      <c r="BE1216" s="581"/>
      <c r="BF1216" s="581"/>
      <c r="BG1216" s="581"/>
      <c r="BH1216" s="581"/>
      <c r="BI1216" s="581"/>
      <c r="BJ1216" s="581"/>
      <c r="BK1216" s="581"/>
      <c r="BL1216" s="581"/>
      <c r="BM1216" s="581"/>
      <c r="BN1216" s="581"/>
      <c r="BO1216" s="581"/>
      <c r="BP1216" s="581"/>
      <c r="BQ1216" s="581"/>
      <c r="BR1216" s="581"/>
      <c r="BS1216" s="581"/>
      <c r="BT1216" s="581"/>
      <c r="BU1216" s="581"/>
      <c r="BV1216" s="581"/>
      <c r="BW1216" s="581"/>
      <c r="BX1216" s="581"/>
      <c r="BY1216" s="581"/>
      <c r="BZ1216" s="581"/>
      <c r="CA1216" s="581"/>
      <c r="CB1216" s="581"/>
      <c r="CC1216" s="581"/>
      <c r="CD1216" s="581"/>
      <c r="CE1216" s="581"/>
      <c r="CF1216" s="581"/>
      <c r="CG1216" s="581"/>
      <c r="CH1216" s="581"/>
      <c r="CI1216" s="581"/>
      <c r="CJ1216" s="581"/>
      <c r="CK1216" s="581"/>
      <c r="CL1216" s="581"/>
      <c r="CM1216" s="581"/>
      <c r="CN1216" s="581"/>
      <c r="CO1216" s="581"/>
      <c r="CP1216" s="581"/>
      <c r="CQ1216" s="581"/>
      <c r="CR1216" s="581"/>
      <c r="CS1216" s="581"/>
      <c r="CT1216" s="581"/>
      <c r="CU1216" s="581"/>
      <c r="CV1216" s="581"/>
      <c r="CW1216" s="581"/>
      <c r="CX1216" s="581"/>
      <c r="CY1216" s="581"/>
      <c r="CZ1216" s="581"/>
      <c r="DA1216" s="581"/>
      <c r="DB1216" s="581"/>
      <c r="DC1216" s="581"/>
      <c r="DD1216" s="581"/>
      <c r="DE1216" s="581"/>
      <c r="DF1216" s="581"/>
      <c r="DG1216" s="581"/>
      <c r="DH1216" s="581"/>
      <c r="DI1216" s="581"/>
      <c r="DJ1216" s="581"/>
      <c r="DK1216" s="581"/>
      <c r="DL1216" s="581"/>
      <c r="DM1216" s="581"/>
      <c r="DN1216" s="581"/>
      <c r="DO1216" s="581"/>
      <c r="DP1216" s="581"/>
      <c r="DQ1216" s="581"/>
      <c r="DR1216" s="581"/>
      <c r="DS1216" s="581"/>
      <c r="DT1216" s="581"/>
      <c r="DU1216" s="581"/>
      <c r="DV1216" s="581"/>
      <c r="DW1216" s="581"/>
      <c r="DX1216" s="581"/>
      <c r="DY1216" s="581"/>
      <c r="DZ1216" s="581"/>
      <c r="EA1216" s="581"/>
      <c r="EB1216" s="581"/>
      <c r="EC1216" s="581"/>
      <c r="ED1216" s="581"/>
      <c r="EE1216" s="581"/>
      <c r="EF1216" s="581"/>
      <c r="EG1216" s="581"/>
      <c r="EH1216" s="581"/>
      <c r="EI1216" s="581"/>
      <c r="EJ1216" s="581"/>
      <c r="EK1216" s="581"/>
      <c r="EL1216" s="581"/>
      <c r="EM1216" s="581"/>
      <c r="EN1216" s="581"/>
      <c r="EO1216" s="581"/>
      <c r="EP1216" s="581"/>
      <c r="EQ1216" s="581"/>
      <c r="ER1216" s="581"/>
      <c r="ES1216" s="581"/>
      <c r="ET1216" s="581"/>
      <c r="EU1216" s="581"/>
      <c r="EV1216" s="581"/>
      <c r="EW1216" s="581"/>
      <c r="EX1216" s="581"/>
      <c r="EY1216" s="581"/>
      <c r="EZ1216" s="581"/>
      <c r="FA1216" s="581"/>
      <c r="FB1216" s="581"/>
      <c r="FC1216" s="581"/>
      <c r="FD1216" s="581"/>
      <c r="FE1216" s="581"/>
    </row>
    <row r="1217" spans="1:161">
      <c r="A1217" s="581"/>
      <c r="B1217" s="581"/>
      <c r="C1217" s="581"/>
      <c r="D1217" s="581"/>
      <c r="E1217" s="581"/>
      <c r="F1217" s="581"/>
      <c r="G1217" s="581"/>
      <c r="H1217" s="581"/>
      <c r="I1217" s="581"/>
      <c r="J1217" s="581"/>
      <c r="K1217" s="581"/>
      <c r="L1217" s="581"/>
      <c r="M1217" s="581"/>
      <c r="N1217" s="581"/>
      <c r="O1217" s="581"/>
      <c r="P1217" s="581"/>
      <c r="Q1217" s="581"/>
      <c r="R1217" s="581"/>
      <c r="S1217" s="581"/>
      <c r="T1217" s="581"/>
      <c r="U1217" s="581"/>
      <c r="V1217" s="581"/>
      <c r="W1217" s="581"/>
      <c r="X1217" s="581"/>
      <c r="Y1217" s="581"/>
      <c r="Z1217" s="581"/>
      <c r="AA1217" s="581"/>
      <c r="AB1217" s="581"/>
      <c r="AC1217" s="581"/>
      <c r="AD1217" s="581"/>
      <c r="AE1217" s="581"/>
      <c r="AF1217" s="581"/>
      <c r="AG1217" s="581"/>
      <c r="AH1217" s="581"/>
      <c r="AI1217" s="581"/>
      <c r="AJ1217" s="581"/>
      <c r="AK1217" s="581"/>
      <c r="AL1217" s="581"/>
      <c r="AM1217" s="581"/>
      <c r="AN1217" s="581"/>
      <c r="AO1217" s="581"/>
      <c r="AP1217" s="581"/>
      <c r="AQ1217" s="581"/>
      <c r="AR1217" s="581"/>
      <c r="AS1217" s="581"/>
      <c r="AT1217" s="581"/>
      <c r="AU1217" s="581"/>
      <c r="AV1217" s="581"/>
      <c r="AW1217" s="581"/>
      <c r="AX1217" s="581"/>
      <c r="AY1217" s="581"/>
      <c r="AZ1217" s="581"/>
      <c r="BA1217" s="581"/>
      <c r="BB1217" s="581"/>
      <c r="BC1217" s="581"/>
      <c r="BD1217" s="581"/>
      <c r="BE1217" s="581"/>
      <c r="BF1217" s="581"/>
      <c r="BG1217" s="581"/>
      <c r="BH1217" s="581"/>
      <c r="BI1217" s="581"/>
      <c r="BJ1217" s="581"/>
      <c r="BK1217" s="581"/>
      <c r="BL1217" s="581"/>
      <c r="BM1217" s="581"/>
      <c r="BN1217" s="581"/>
      <c r="BO1217" s="581"/>
      <c r="BP1217" s="581"/>
      <c r="BQ1217" s="581"/>
      <c r="BR1217" s="581"/>
      <c r="BS1217" s="581"/>
      <c r="BT1217" s="581"/>
      <c r="BU1217" s="581"/>
      <c r="BV1217" s="581"/>
      <c r="BW1217" s="581"/>
      <c r="BX1217" s="581"/>
      <c r="BY1217" s="581"/>
      <c r="BZ1217" s="581"/>
      <c r="CA1217" s="581"/>
      <c r="CB1217" s="581"/>
      <c r="CC1217" s="581"/>
      <c r="CD1217" s="581"/>
      <c r="CE1217" s="581"/>
      <c r="CF1217" s="581"/>
      <c r="CG1217" s="581"/>
      <c r="CH1217" s="581"/>
      <c r="CI1217" s="581"/>
      <c r="CJ1217" s="581"/>
      <c r="CK1217" s="581"/>
      <c r="CL1217" s="581"/>
      <c r="CM1217" s="581"/>
      <c r="CN1217" s="581"/>
      <c r="CO1217" s="581"/>
      <c r="CP1217" s="581"/>
      <c r="CQ1217" s="581"/>
      <c r="CR1217" s="581"/>
      <c r="CS1217" s="581"/>
      <c r="CT1217" s="581"/>
      <c r="CU1217" s="581"/>
      <c r="CV1217" s="581"/>
      <c r="CW1217" s="581"/>
      <c r="CX1217" s="581"/>
      <c r="CY1217" s="581"/>
      <c r="CZ1217" s="581"/>
      <c r="DA1217" s="581"/>
      <c r="DB1217" s="581"/>
      <c r="DC1217" s="581"/>
      <c r="DD1217" s="581"/>
      <c r="DE1217" s="581"/>
      <c r="DF1217" s="581"/>
      <c r="DG1217" s="581"/>
      <c r="DH1217" s="581"/>
      <c r="DI1217" s="581"/>
      <c r="DJ1217" s="581"/>
      <c r="DK1217" s="581"/>
      <c r="DL1217" s="581"/>
      <c r="DM1217" s="581"/>
      <c r="DN1217" s="581"/>
      <c r="DO1217" s="581"/>
      <c r="DP1217" s="581"/>
      <c r="DQ1217" s="581"/>
      <c r="DR1217" s="581"/>
      <c r="DS1217" s="581"/>
      <c r="DT1217" s="581"/>
      <c r="DU1217" s="581"/>
      <c r="DV1217" s="581"/>
      <c r="DW1217" s="581"/>
      <c r="DX1217" s="581"/>
      <c r="DY1217" s="581"/>
      <c r="DZ1217" s="581"/>
      <c r="EA1217" s="581"/>
      <c r="EB1217" s="581"/>
      <c r="EC1217" s="581"/>
      <c r="ED1217" s="581"/>
      <c r="EE1217" s="581"/>
      <c r="EF1217" s="581"/>
      <c r="EG1217" s="581"/>
      <c r="EH1217" s="581"/>
      <c r="EI1217" s="581"/>
      <c r="EJ1217" s="581"/>
      <c r="EK1217" s="581"/>
      <c r="EL1217" s="581"/>
      <c r="EM1217" s="581"/>
      <c r="EN1217" s="581"/>
      <c r="EO1217" s="581"/>
      <c r="EP1217" s="581"/>
      <c r="EQ1217" s="581"/>
      <c r="ER1217" s="581"/>
      <c r="ES1217" s="581"/>
      <c r="ET1217" s="581"/>
      <c r="EU1217" s="581"/>
      <c r="EV1217" s="581"/>
      <c r="EW1217" s="581"/>
      <c r="EX1217" s="581"/>
      <c r="EY1217" s="581"/>
      <c r="EZ1217" s="581"/>
      <c r="FA1217" s="581"/>
      <c r="FB1217" s="581"/>
      <c r="FC1217" s="581"/>
      <c r="FD1217" s="581"/>
      <c r="FE1217" s="581"/>
    </row>
    <row r="1218" spans="1:161">
      <c r="A1218" s="581"/>
      <c r="B1218" s="581"/>
      <c r="C1218" s="581"/>
      <c r="D1218" s="581"/>
      <c r="E1218" s="581"/>
      <c r="F1218" s="581"/>
      <c r="G1218" s="581"/>
      <c r="H1218" s="581"/>
      <c r="I1218" s="581"/>
      <c r="J1218" s="581"/>
      <c r="K1218" s="581"/>
      <c r="L1218" s="581"/>
      <c r="M1218" s="581"/>
      <c r="N1218" s="581"/>
      <c r="O1218" s="581"/>
      <c r="P1218" s="581"/>
      <c r="Q1218" s="581"/>
      <c r="R1218" s="581"/>
      <c r="S1218" s="581"/>
      <c r="T1218" s="581"/>
      <c r="U1218" s="581"/>
      <c r="V1218" s="581"/>
      <c r="W1218" s="581"/>
      <c r="X1218" s="581"/>
      <c r="Y1218" s="581"/>
      <c r="Z1218" s="581"/>
      <c r="AA1218" s="581"/>
      <c r="AB1218" s="581"/>
      <c r="AC1218" s="581"/>
      <c r="AD1218" s="581"/>
      <c r="AE1218" s="581"/>
      <c r="AF1218" s="581"/>
      <c r="AG1218" s="581"/>
      <c r="AH1218" s="581"/>
      <c r="AI1218" s="581"/>
      <c r="AJ1218" s="581"/>
      <c r="AK1218" s="581"/>
      <c r="AL1218" s="581"/>
      <c r="AM1218" s="581"/>
      <c r="AN1218" s="581"/>
      <c r="AO1218" s="581"/>
      <c r="AP1218" s="581"/>
      <c r="AQ1218" s="581"/>
      <c r="AR1218" s="581"/>
      <c r="AS1218" s="581"/>
      <c r="AT1218" s="581"/>
      <c r="AU1218" s="581"/>
      <c r="AV1218" s="581"/>
      <c r="AW1218" s="581"/>
      <c r="AX1218" s="581"/>
      <c r="AY1218" s="581"/>
      <c r="AZ1218" s="581"/>
      <c r="BA1218" s="581"/>
      <c r="BB1218" s="581"/>
      <c r="BC1218" s="581"/>
      <c r="BD1218" s="581"/>
      <c r="BE1218" s="581"/>
      <c r="BF1218" s="581"/>
      <c r="BG1218" s="581"/>
      <c r="BH1218" s="581"/>
      <c r="BI1218" s="581"/>
      <c r="BJ1218" s="581"/>
      <c r="BK1218" s="581"/>
      <c r="BL1218" s="581"/>
      <c r="BM1218" s="581"/>
      <c r="BN1218" s="581"/>
      <c r="BO1218" s="581"/>
      <c r="BP1218" s="581"/>
      <c r="BQ1218" s="581"/>
      <c r="BR1218" s="581"/>
      <c r="BS1218" s="581"/>
      <c r="BT1218" s="581"/>
      <c r="BU1218" s="581"/>
      <c r="BV1218" s="581"/>
      <c r="BW1218" s="581"/>
      <c r="BX1218" s="581"/>
      <c r="BY1218" s="581"/>
      <c r="BZ1218" s="581"/>
      <c r="CA1218" s="581"/>
      <c r="CB1218" s="581"/>
      <c r="CC1218" s="581"/>
      <c r="CD1218" s="581"/>
      <c r="CE1218" s="581"/>
      <c r="CF1218" s="581"/>
      <c r="CG1218" s="581"/>
      <c r="CH1218" s="581"/>
      <c r="CI1218" s="581"/>
      <c r="CJ1218" s="581"/>
      <c r="CK1218" s="581"/>
      <c r="CL1218" s="581"/>
      <c r="CM1218" s="581"/>
      <c r="CN1218" s="581"/>
      <c r="CO1218" s="581"/>
      <c r="CP1218" s="581"/>
      <c r="CQ1218" s="581"/>
      <c r="CR1218" s="581"/>
      <c r="CS1218" s="581"/>
      <c r="CT1218" s="581"/>
      <c r="CU1218" s="581"/>
      <c r="CV1218" s="581"/>
      <c r="CW1218" s="581"/>
      <c r="CX1218" s="581"/>
      <c r="CY1218" s="581"/>
      <c r="CZ1218" s="581"/>
      <c r="DA1218" s="581"/>
      <c r="DB1218" s="581"/>
      <c r="DC1218" s="581"/>
      <c r="DD1218" s="581"/>
      <c r="DE1218" s="581"/>
      <c r="DF1218" s="581"/>
      <c r="DG1218" s="581"/>
      <c r="DH1218" s="581"/>
      <c r="DI1218" s="581"/>
      <c r="DJ1218" s="581"/>
      <c r="DK1218" s="581"/>
      <c r="DL1218" s="581"/>
      <c r="DM1218" s="581"/>
      <c r="DN1218" s="581"/>
      <c r="DO1218" s="581"/>
      <c r="DP1218" s="581"/>
      <c r="DQ1218" s="581"/>
      <c r="DR1218" s="581"/>
      <c r="DS1218" s="581"/>
      <c r="DT1218" s="581"/>
      <c r="DU1218" s="581"/>
      <c r="DV1218" s="581"/>
      <c r="DW1218" s="581"/>
      <c r="DX1218" s="581"/>
      <c r="DY1218" s="581"/>
      <c r="DZ1218" s="581"/>
      <c r="EA1218" s="581"/>
      <c r="EB1218" s="581"/>
      <c r="EC1218" s="581"/>
      <c r="ED1218" s="581"/>
      <c r="EE1218" s="581"/>
      <c r="EF1218" s="581"/>
      <c r="EG1218" s="581"/>
      <c r="EH1218" s="581"/>
      <c r="EI1218" s="581"/>
      <c r="EJ1218" s="581"/>
      <c r="EK1218" s="581"/>
      <c r="EL1218" s="581"/>
      <c r="EM1218" s="581"/>
      <c r="EN1218" s="581"/>
      <c r="EO1218" s="581"/>
      <c r="EP1218" s="581"/>
      <c r="EQ1218" s="581"/>
      <c r="ER1218" s="581"/>
      <c r="ES1218" s="581"/>
      <c r="ET1218" s="581"/>
      <c r="EU1218" s="581"/>
      <c r="EV1218" s="581"/>
      <c r="EW1218" s="581"/>
      <c r="EX1218" s="581"/>
      <c r="EY1218" s="581"/>
      <c r="EZ1218" s="581"/>
      <c r="FA1218" s="581"/>
      <c r="FB1218" s="581"/>
      <c r="FC1218" s="581"/>
      <c r="FD1218" s="581"/>
      <c r="FE1218" s="581"/>
    </row>
    <row r="1219" spans="1:161">
      <c r="A1219" s="581"/>
      <c r="B1219" s="581"/>
      <c r="C1219" s="581"/>
      <c r="D1219" s="581"/>
      <c r="E1219" s="581"/>
      <c r="F1219" s="581"/>
      <c r="G1219" s="581"/>
      <c r="H1219" s="581"/>
      <c r="I1219" s="581"/>
      <c r="J1219" s="581"/>
      <c r="K1219" s="581"/>
      <c r="L1219" s="581"/>
      <c r="M1219" s="581"/>
      <c r="N1219" s="581"/>
      <c r="O1219" s="581"/>
      <c r="P1219" s="581"/>
      <c r="Q1219" s="581"/>
      <c r="R1219" s="581"/>
      <c r="S1219" s="581"/>
      <c r="T1219" s="581"/>
      <c r="U1219" s="581"/>
      <c r="V1219" s="581"/>
      <c r="W1219" s="581"/>
      <c r="X1219" s="581"/>
      <c r="Y1219" s="581"/>
      <c r="Z1219" s="581"/>
      <c r="AA1219" s="581"/>
      <c r="AB1219" s="581"/>
      <c r="AC1219" s="581"/>
      <c r="AD1219" s="581"/>
      <c r="AE1219" s="581"/>
      <c r="AF1219" s="581"/>
      <c r="AG1219" s="581"/>
      <c r="AH1219" s="581"/>
      <c r="AI1219" s="581"/>
      <c r="AJ1219" s="581"/>
      <c r="AK1219" s="581"/>
      <c r="AL1219" s="581"/>
      <c r="AM1219" s="581"/>
      <c r="AN1219" s="581"/>
      <c r="AO1219" s="581"/>
      <c r="AP1219" s="581"/>
      <c r="AQ1219" s="581"/>
      <c r="AR1219" s="581"/>
      <c r="AS1219" s="581"/>
      <c r="AT1219" s="581"/>
      <c r="AU1219" s="581"/>
      <c r="AV1219" s="581"/>
      <c r="AW1219" s="581"/>
      <c r="AX1219" s="581"/>
      <c r="AY1219" s="581"/>
      <c r="AZ1219" s="581"/>
      <c r="BA1219" s="581"/>
      <c r="BB1219" s="581"/>
      <c r="BC1219" s="581"/>
      <c r="BD1219" s="581"/>
      <c r="BE1219" s="581"/>
      <c r="BF1219" s="581"/>
      <c r="BG1219" s="581"/>
      <c r="BH1219" s="581"/>
      <c r="BI1219" s="581"/>
      <c r="BJ1219" s="581"/>
      <c r="BK1219" s="581"/>
      <c r="BL1219" s="581"/>
      <c r="BM1219" s="581"/>
      <c r="BN1219" s="581"/>
      <c r="BO1219" s="581"/>
      <c r="BP1219" s="581"/>
      <c r="BQ1219" s="581"/>
      <c r="BR1219" s="581"/>
      <c r="BS1219" s="581"/>
      <c r="BT1219" s="581"/>
      <c r="BU1219" s="581"/>
      <c r="BV1219" s="581"/>
      <c r="BW1219" s="581"/>
      <c r="BX1219" s="581"/>
      <c r="BY1219" s="581"/>
      <c r="BZ1219" s="581"/>
      <c r="CA1219" s="581"/>
      <c r="CB1219" s="581"/>
      <c r="CC1219" s="581"/>
      <c r="CD1219" s="581"/>
      <c r="CE1219" s="581"/>
      <c r="CF1219" s="581"/>
      <c r="CG1219" s="581"/>
      <c r="CH1219" s="581"/>
      <c r="CI1219" s="581"/>
      <c r="CJ1219" s="581"/>
      <c r="CK1219" s="581"/>
      <c r="CL1219" s="581"/>
      <c r="CM1219" s="581"/>
      <c r="CN1219" s="581"/>
      <c r="CO1219" s="581"/>
      <c r="CP1219" s="581"/>
      <c r="CQ1219" s="581"/>
      <c r="CR1219" s="581"/>
      <c r="CS1219" s="581"/>
      <c r="CT1219" s="581"/>
      <c r="CU1219" s="581"/>
      <c r="CV1219" s="581"/>
      <c r="CW1219" s="581"/>
      <c r="CX1219" s="581"/>
      <c r="CY1219" s="581"/>
      <c r="CZ1219" s="581"/>
      <c r="DA1219" s="581"/>
      <c r="DB1219" s="581"/>
      <c r="DC1219" s="581"/>
      <c r="DD1219" s="581"/>
      <c r="DE1219" s="581"/>
      <c r="DF1219" s="581"/>
      <c r="DG1219" s="581"/>
      <c r="DH1219" s="581"/>
      <c r="DI1219" s="581"/>
      <c r="DJ1219" s="581"/>
      <c r="DK1219" s="581"/>
      <c r="DL1219" s="581"/>
      <c r="DM1219" s="581"/>
      <c r="DN1219" s="581"/>
      <c r="DO1219" s="581"/>
      <c r="DP1219" s="581"/>
      <c r="DQ1219" s="581"/>
      <c r="DR1219" s="581"/>
      <c r="DS1219" s="581"/>
      <c r="DT1219" s="581"/>
      <c r="DU1219" s="581"/>
      <c r="DV1219" s="581"/>
      <c r="DW1219" s="581"/>
      <c r="DX1219" s="581"/>
      <c r="DY1219" s="581"/>
      <c r="DZ1219" s="581"/>
      <c r="EA1219" s="581"/>
      <c r="EB1219" s="581"/>
      <c r="EC1219" s="581"/>
      <c r="ED1219" s="581"/>
      <c r="EE1219" s="581"/>
      <c r="EF1219" s="581"/>
      <c r="EG1219" s="581"/>
      <c r="EH1219" s="581"/>
      <c r="EI1219" s="581"/>
      <c r="EJ1219" s="581"/>
      <c r="EK1219" s="581"/>
      <c r="EL1219" s="581"/>
      <c r="EM1219" s="581"/>
      <c r="EN1219" s="581"/>
      <c r="EO1219" s="581"/>
      <c r="EP1219" s="581"/>
      <c r="EQ1219" s="581"/>
      <c r="ER1219" s="581"/>
      <c r="ES1219" s="581"/>
      <c r="ET1219" s="581"/>
      <c r="EU1219" s="581"/>
      <c r="EV1219" s="581"/>
      <c r="EW1219" s="581"/>
      <c r="EX1219" s="581"/>
      <c r="EY1219" s="581"/>
      <c r="EZ1219" s="581"/>
      <c r="FA1219" s="581"/>
      <c r="FB1219" s="581"/>
      <c r="FC1219" s="581"/>
      <c r="FD1219" s="581"/>
      <c r="FE1219" s="581"/>
    </row>
    <row r="1220" spans="1:161">
      <c r="A1220" s="581"/>
      <c r="B1220" s="581"/>
      <c r="C1220" s="581"/>
      <c r="D1220" s="581"/>
      <c r="E1220" s="581"/>
      <c r="F1220" s="581"/>
      <c r="G1220" s="581"/>
      <c r="H1220" s="581"/>
      <c r="I1220" s="581"/>
      <c r="J1220" s="581"/>
      <c r="K1220" s="581"/>
      <c r="L1220" s="581"/>
      <c r="M1220" s="581"/>
      <c r="N1220" s="581"/>
      <c r="O1220" s="581"/>
      <c r="P1220" s="581"/>
      <c r="Q1220" s="581"/>
      <c r="R1220" s="581"/>
      <c r="S1220" s="581"/>
      <c r="T1220" s="581"/>
      <c r="U1220" s="581"/>
      <c r="V1220" s="581"/>
      <c r="W1220" s="581"/>
      <c r="X1220" s="581"/>
      <c r="Y1220" s="581"/>
      <c r="Z1220" s="581"/>
      <c r="AA1220" s="581"/>
      <c r="AB1220" s="581"/>
      <c r="AC1220" s="581"/>
      <c r="AD1220" s="581"/>
      <c r="AE1220" s="581"/>
      <c r="AF1220" s="581"/>
      <c r="AG1220" s="581"/>
      <c r="AH1220" s="581"/>
      <c r="AI1220" s="581"/>
      <c r="AJ1220" s="581"/>
      <c r="AK1220" s="581"/>
      <c r="AL1220" s="581"/>
      <c r="AM1220" s="581"/>
      <c r="AN1220" s="581"/>
      <c r="AO1220" s="581"/>
      <c r="AP1220" s="581"/>
      <c r="AQ1220" s="581"/>
      <c r="AR1220" s="581"/>
      <c r="AS1220" s="581"/>
      <c r="AT1220" s="581"/>
      <c r="AU1220" s="581"/>
      <c r="AV1220" s="581"/>
      <c r="AW1220" s="581"/>
      <c r="AX1220" s="581"/>
      <c r="AY1220" s="581"/>
      <c r="AZ1220" s="581"/>
      <c r="BA1220" s="581"/>
      <c r="BB1220" s="581"/>
      <c r="BC1220" s="581"/>
      <c r="BD1220" s="581"/>
      <c r="BE1220" s="581"/>
      <c r="BF1220" s="581"/>
      <c r="BG1220" s="581"/>
      <c r="BH1220" s="581"/>
      <c r="BI1220" s="581"/>
      <c r="BJ1220" s="581"/>
      <c r="BK1220" s="581"/>
      <c r="BL1220" s="581"/>
      <c r="BM1220" s="581"/>
      <c r="BN1220" s="581"/>
      <c r="BO1220" s="581"/>
      <c r="BP1220" s="581"/>
      <c r="BQ1220" s="581"/>
      <c r="BR1220" s="581"/>
      <c r="BS1220" s="581"/>
      <c r="BT1220" s="581"/>
      <c r="BU1220" s="581"/>
      <c r="BV1220" s="581"/>
      <c r="BW1220" s="581"/>
      <c r="BX1220" s="581"/>
      <c r="BY1220" s="581"/>
      <c r="BZ1220" s="581"/>
      <c r="CA1220" s="581"/>
      <c r="CB1220" s="581"/>
      <c r="CC1220" s="581"/>
      <c r="CD1220" s="581"/>
      <c r="CE1220" s="581"/>
      <c r="CF1220" s="581"/>
      <c r="CG1220" s="581"/>
      <c r="CH1220" s="581"/>
      <c r="CI1220" s="581"/>
      <c r="CJ1220" s="581"/>
      <c r="CK1220" s="581"/>
      <c r="CL1220" s="581"/>
      <c r="CM1220" s="581"/>
      <c r="CN1220" s="581"/>
      <c r="CO1220" s="581"/>
      <c r="CP1220" s="581"/>
      <c r="CQ1220" s="581"/>
      <c r="CR1220" s="581"/>
      <c r="CS1220" s="581"/>
      <c r="CT1220" s="581"/>
      <c r="CU1220" s="581"/>
      <c r="CV1220" s="581"/>
      <c r="CW1220" s="581"/>
      <c r="CX1220" s="581"/>
      <c r="CY1220" s="581"/>
      <c r="CZ1220" s="581"/>
      <c r="DA1220" s="581"/>
      <c r="DB1220" s="581"/>
      <c r="DC1220" s="581"/>
      <c r="DD1220" s="581"/>
      <c r="DE1220" s="581"/>
      <c r="DF1220" s="581"/>
      <c r="DG1220" s="581"/>
      <c r="DH1220" s="581"/>
      <c r="DI1220" s="581"/>
      <c r="DJ1220" s="581"/>
      <c r="DK1220" s="581"/>
      <c r="DL1220" s="581"/>
      <c r="DM1220" s="581"/>
      <c r="DN1220" s="581"/>
      <c r="DO1220" s="581"/>
      <c r="DP1220" s="581"/>
      <c r="DQ1220" s="581"/>
      <c r="DR1220" s="581"/>
      <c r="DS1220" s="581"/>
      <c r="DT1220" s="581"/>
      <c r="DU1220" s="581"/>
      <c r="DV1220" s="581"/>
      <c r="DW1220" s="581"/>
      <c r="DX1220" s="581"/>
      <c r="DY1220" s="581"/>
      <c r="DZ1220" s="581"/>
      <c r="EA1220" s="581"/>
      <c r="EB1220" s="581"/>
      <c r="EC1220" s="581"/>
      <c r="ED1220" s="581"/>
      <c r="EE1220" s="581"/>
      <c r="EF1220" s="581"/>
      <c r="EG1220" s="581"/>
      <c r="EH1220" s="581"/>
      <c r="EI1220" s="581"/>
      <c r="EJ1220" s="581"/>
      <c r="EK1220" s="581"/>
      <c r="EL1220" s="581"/>
      <c r="EM1220" s="581"/>
      <c r="EN1220" s="581"/>
      <c r="EO1220" s="581"/>
      <c r="EP1220" s="581"/>
      <c r="EQ1220" s="581"/>
      <c r="ER1220" s="581"/>
      <c r="ES1220" s="581"/>
      <c r="ET1220" s="581"/>
      <c r="EU1220" s="581"/>
      <c r="EV1220" s="581"/>
      <c r="EW1220" s="581"/>
      <c r="EX1220" s="581"/>
      <c r="EY1220" s="581"/>
      <c r="EZ1220" s="581"/>
      <c r="FA1220" s="581"/>
      <c r="FB1220" s="581"/>
      <c r="FC1220" s="581"/>
      <c r="FD1220" s="581"/>
      <c r="FE1220" s="581"/>
    </row>
    <row r="1221" spans="1:161">
      <c r="A1221" s="581"/>
      <c r="B1221" s="581"/>
      <c r="C1221" s="581"/>
      <c r="D1221" s="581"/>
      <c r="E1221" s="581"/>
      <c r="F1221" s="581"/>
      <c r="G1221" s="581"/>
      <c r="H1221" s="581"/>
      <c r="I1221" s="581"/>
      <c r="J1221" s="581"/>
      <c r="K1221" s="581"/>
      <c r="L1221" s="581"/>
      <c r="M1221" s="581"/>
      <c r="N1221" s="581"/>
      <c r="O1221" s="581"/>
      <c r="P1221" s="581"/>
      <c r="Q1221" s="581"/>
      <c r="R1221" s="581"/>
      <c r="S1221" s="581"/>
      <c r="T1221" s="581"/>
      <c r="U1221" s="581"/>
      <c r="V1221" s="581"/>
      <c r="W1221" s="581"/>
      <c r="X1221" s="581"/>
      <c r="Y1221" s="581"/>
      <c r="Z1221" s="581"/>
      <c r="AA1221" s="581"/>
      <c r="AB1221" s="581"/>
      <c r="AC1221" s="581"/>
      <c r="AD1221" s="581"/>
      <c r="AE1221" s="581"/>
      <c r="AF1221" s="581"/>
      <c r="AG1221" s="581"/>
      <c r="AH1221" s="581"/>
      <c r="AI1221" s="581"/>
      <c r="AJ1221" s="581"/>
      <c r="AK1221" s="581"/>
      <c r="AL1221" s="581"/>
      <c r="AM1221" s="581"/>
      <c r="AN1221" s="581"/>
      <c r="AO1221" s="581"/>
      <c r="AP1221" s="581"/>
      <c r="AQ1221" s="581"/>
      <c r="AR1221" s="581"/>
      <c r="AS1221" s="581"/>
      <c r="AT1221" s="581"/>
      <c r="AU1221" s="581"/>
      <c r="AV1221" s="581"/>
      <c r="AW1221" s="581"/>
      <c r="AX1221" s="581"/>
      <c r="AY1221" s="581"/>
      <c r="AZ1221" s="581"/>
      <c r="BA1221" s="581"/>
      <c r="BB1221" s="581"/>
      <c r="BC1221" s="581"/>
      <c r="BD1221" s="581"/>
      <c r="BE1221" s="581"/>
      <c r="BF1221" s="581"/>
      <c r="BG1221" s="581"/>
      <c r="BH1221" s="581"/>
      <c r="BI1221" s="581"/>
      <c r="BJ1221" s="581"/>
      <c r="BK1221" s="581"/>
      <c r="BL1221" s="581"/>
      <c r="BM1221" s="581"/>
      <c r="BN1221" s="581"/>
      <c r="BO1221" s="581"/>
      <c r="BP1221" s="581"/>
      <c r="BQ1221" s="581"/>
      <c r="BR1221" s="581"/>
      <c r="BS1221" s="581"/>
      <c r="BT1221" s="581"/>
      <c r="BU1221" s="581"/>
      <c r="BV1221" s="581"/>
      <c r="BW1221" s="581"/>
      <c r="BX1221" s="581"/>
      <c r="BY1221" s="581"/>
      <c r="BZ1221" s="581"/>
      <c r="CA1221" s="581"/>
      <c r="CB1221" s="581"/>
      <c r="CC1221" s="581"/>
      <c r="CD1221" s="581"/>
      <c r="CE1221" s="581"/>
      <c r="CF1221" s="581"/>
      <c r="CG1221" s="581"/>
      <c r="CH1221" s="581"/>
      <c r="CI1221" s="581"/>
      <c r="CJ1221" s="581"/>
      <c r="CK1221" s="581"/>
      <c r="CL1221" s="581"/>
      <c r="CM1221" s="581"/>
      <c r="CN1221" s="581"/>
      <c r="CO1221" s="581"/>
      <c r="CP1221" s="581"/>
      <c r="CQ1221" s="581"/>
      <c r="CR1221" s="581"/>
      <c r="CS1221" s="581"/>
      <c r="CT1221" s="581"/>
      <c r="CU1221" s="581"/>
      <c r="CV1221" s="581"/>
      <c r="CW1221" s="581"/>
      <c r="CX1221" s="581"/>
      <c r="CY1221" s="581"/>
      <c r="CZ1221" s="581"/>
      <c r="DA1221" s="581"/>
      <c r="DB1221" s="581"/>
      <c r="DC1221" s="581"/>
      <c r="DD1221" s="581"/>
      <c r="DE1221" s="581"/>
      <c r="DF1221" s="581"/>
      <c r="DG1221" s="581"/>
      <c r="DH1221" s="581"/>
      <c r="DI1221" s="581"/>
      <c r="DJ1221" s="581"/>
      <c r="DK1221" s="581"/>
      <c r="DL1221" s="581"/>
      <c r="DM1221" s="581"/>
      <c r="DN1221" s="581"/>
      <c r="DO1221" s="581"/>
      <c r="DP1221" s="581"/>
      <c r="DQ1221" s="581"/>
      <c r="DR1221" s="581"/>
      <c r="DS1221" s="581"/>
      <c r="DT1221" s="581"/>
      <c r="DU1221" s="581"/>
      <c r="DV1221" s="581"/>
      <c r="DW1221" s="581"/>
      <c r="DX1221" s="581"/>
      <c r="DY1221" s="581"/>
      <c r="DZ1221" s="581"/>
      <c r="EA1221" s="581"/>
      <c r="EB1221" s="581"/>
      <c r="EC1221" s="581"/>
      <c r="ED1221" s="581"/>
      <c r="EE1221" s="581"/>
      <c r="EF1221" s="581"/>
      <c r="EG1221" s="581"/>
      <c r="EH1221" s="581"/>
      <c r="EI1221" s="581"/>
      <c r="EJ1221" s="581"/>
      <c r="EK1221" s="581"/>
      <c r="EL1221" s="581"/>
      <c r="EM1221" s="581"/>
      <c r="EN1221" s="581"/>
      <c r="EO1221" s="581"/>
      <c r="EP1221" s="581"/>
      <c r="EQ1221" s="581"/>
      <c r="ER1221" s="581"/>
      <c r="ES1221" s="581"/>
      <c r="ET1221" s="581"/>
      <c r="EU1221" s="581"/>
      <c r="EV1221" s="581"/>
      <c r="EW1221" s="581"/>
      <c r="EX1221" s="581"/>
      <c r="EY1221" s="581"/>
      <c r="EZ1221" s="581"/>
      <c r="FA1221" s="581"/>
      <c r="FB1221" s="581"/>
      <c r="FC1221" s="581"/>
      <c r="FD1221" s="581"/>
      <c r="FE1221" s="581"/>
    </row>
    <row r="1222" spans="1:161">
      <c r="A1222" s="581"/>
      <c r="B1222" s="581"/>
      <c r="C1222" s="581"/>
      <c r="D1222" s="581"/>
      <c r="E1222" s="581"/>
      <c r="F1222" s="581"/>
      <c r="G1222" s="581"/>
      <c r="H1222" s="581"/>
      <c r="I1222" s="581"/>
      <c r="J1222" s="581"/>
      <c r="K1222" s="581"/>
      <c r="L1222" s="581"/>
      <c r="M1222" s="581"/>
      <c r="N1222" s="581"/>
      <c r="O1222" s="581"/>
      <c r="P1222" s="581"/>
      <c r="Q1222" s="581"/>
      <c r="R1222" s="581"/>
      <c r="S1222" s="581"/>
      <c r="T1222" s="581"/>
      <c r="U1222" s="581"/>
      <c r="V1222" s="581"/>
      <c r="W1222" s="581"/>
      <c r="X1222" s="581"/>
      <c r="Y1222" s="581"/>
      <c r="Z1222" s="581"/>
      <c r="AA1222" s="581"/>
      <c r="AB1222" s="581"/>
      <c r="AC1222" s="581"/>
      <c r="AD1222" s="581"/>
      <c r="AE1222" s="581"/>
      <c r="AF1222" s="581"/>
      <c r="AG1222" s="581"/>
      <c r="AH1222" s="581"/>
      <c r="AI1222" s="581"/>
      <c r="AJ1222" s="581"/>
      <c r="AK1222" s="581"/>
      <c r="AL1222" s="581"/>
      <c r="AM1222" s="581"/>
      <c r="AN1222" s="581"/>
      <c r="AO1222" s="581"/>
      <c r="AP1222" s="581"/>
      <c r="AQ1222" s="581"/>
      <c r="AR1222" s="581"/>
      <c r="AS1222" s="581"/>
      <c r="AT1222" s="581"/>
      <c r="AU1222" s="581"/>
      <c r="AV1222" s="581"/>
      <c r="AW1222" s="581"/>
      <c r="AX1222" s="581"/>
      <c r="AY1222" s="581"/>
      <c r="AZ1222" s="581"/>
      <c r="BA1222" s="581"/>
      <c r="BB1222" s="581"/>
      <c r="BC1222" s="581"/>
      <c r="BD1222" s="581"/>
      <c r="BE1222" s="581"/>
      <c r="BF1222" s="581"/>
      <c r="BG1222" s="581"/>
      <c r="BH1222" s="581"/>
      <c r="BI1222" s="581"/>
      <c r="BJ1222" s="581"/>
      <c r="BK1222" s="581"/>
      <c r="BL1222" s="581"/>
      <c r="BM1222" s="581"/>
      <c r="BN1222" s="581"/>
      <c r="BO1222" s="581"/>
      <c r="BP1222" s="581"/>
      <c r="BQ1222" s="581"/>
      <c r="BR1222" s="581"/>
      <c r="BS1222" s="581"/>
      <c r="BT1222" s="581"/>
      <c r="BU1222" s="581"/>
      <c r="BV1222" s="581"/>
      <c r="BW1222" s="581"/>
      <c r="BX1222" s="581"/>
      <c r="BY1222" s="581"/>
      <c r="BZ1222" s="581"/>
      <c r="CA1222" s="581"/>
      <c r="CB1222" s="581"/>
      <c r="CC1222" s="581"/>
      <c r="CD1222" s="581"/>
      <c r="CE1222" s="581"/>
      <c r="CF1222" s="581"/>
      <c r="CG1222" s="581"/>
      <c r="CH1222" s="581"/>
      <c r="CI1222" s="581"/>
      <c r="CJ1222" s="581"/>
      <c r="CK1222" s="581"/>
      <c r="CL1222" s="581"/>
      <c r="CM1222" s="581"/>
      <c r="CN1222" s="581"/>
      <c r="CO1222" s="581"/>
      <c r="CP1222" s="581"/>
      <c r="CQ1222" s="581"/>
      <c r="CR1222" s="581"/>
      <c r="CS1222" s="581"/>
      <c r="CT1222" s="581"/>
      <c r="CU1222" s="581"/>
      <c r="CV1222" s="581"/>
      <c r="CW1222" s="581"/>
      <c r="CX1222" s="581"/>
      <c r="CY1222" s="581"/>
      <c r="CZ1222" s="581"/>
      <c r="DA1222" s="581"/>
      <c r="DB1222" s="581"/>
      <c r="DC1222" s="581"/>
      <c r="DD1222" s="581"/>
      <c r="DE1222" s="581"/>
      <c r="DF1222" s="581"/>
      <c r="DG1222" s="581"/>
      <c r="DH1222" s="581"/>
      <c r="DI1222" s="581"/>
      <c r="DJ1222" s="581"/>
      <c r="DK1222" s="581"/>
      <c r="DL1222" s="581"/>
      <c r="DM1222" s="581"/>
      <c r="DN1222" s="581"/>
      <c r="DO1222" s="581"/>
      <c r="DP1222" s="581"/>
      <c r="DQ1222" s="581"/>
      <c r="DR1222" s="581"/>
      <c r="DS1222" s="581"/>
      <c r="DT1222" s="581"/>
      <c r="DU1222" s="581"/>
      <c r="DV1222" s="581"/>
      <c r="DW1222" s="581"/>
      <c r="DX1222" s="581"/>
      <c r="DY1222" s="581"/>
      <c r="DZ1222" s="581"/>
      <c r="EA1222" s="581"/>
      <c r="EB1222" s="581"/>
      <c r="EC1222" s="581"/>
      <c r="ED1222" s="581"/>
      <c r="EE1222" s="581"/>
      <c r="EF1222" s="581"/>
      <c r="EG1222" s="581"/>
      <c r="EH1222" s="581"/>
      <c r="EI1222" s="581"/>
      <c r="EJ1222" s="581"/>
      <c r="EK1222" s="581"/>
      <c r="EL1222" s="581"/>
      <c r="EM1222" s="581"/>
      <c r="EN1222" s="581"/>
      <c r="EO1222" s="581"/>
      <c r="EP1222" s="581"/>
      <c r="EQ1222" s="581"/>
      <c r="ER1222" s="581"/>
      <c r="ES1222" s="581"/>
      <c r="ET1222" s="581"/>
      <c r="EU1222" s="581"/>
      <c r="EV1222" s="581"/>
      <c r="EW1222" s="581"/>
      <c r="EX1222" s="581"/>
      <c r="EY1222" s="581"/>
      <c r="EZ1222" s="581"/>
      <c r="FA1222" s="581"/>
      <c r="FB1222" s="581"/>
      <c r="FC1222" s="581"/>
      <c r="FD1222" s="581"/>
      <c r="FE1222" s="581"/>
    </row>
    <row r="1223" spans="1:161">
      <c r="A1223" s="581"/>
      <c r="B1223" s="581"/>
      <c r="C1223" s="581"/>
      <c r="D1223" s="581"/>
      <c r="E1223" s="581"/>
      <c r="F1223" s="581"/>
      <c r="G1223" s="581"/>
      <c r="H1223" s="581"/>
      <c r="I1223" s="581"/>
      <c r="J1223" s="581"/>
      <c r="K1223" s="581"/>
      <c r="L1223" s="581"/>
      <c r="M1223" s="581"/>
      <c r="N1223" s="581"/>
      <c r="O1223" s="581"/>
      <c r="P1223" s="581"/>
      <c r="Q1223" s="581"/>
      <c r="R1223" s="581"/>
      <c r="S1223" s="581"/>
      <c r="T1223" s="581"/>
      <c r="U1223" s="581"/>
      <c r="V1223" s="581"/>
      <c r="W1223" s="581"/>
      <c r="X1223" s="581"/>
      <c r="Y1223" s="581"/>
      <c r="Z1223" s="581"/>
      <c r="AA1223" s="581"/>
      <c r="AB1223" s="581"/>
      <c r="AC1223" s="581"/>
      <c r="AD1223" s="581"/>
      <c r="AE1223" s="581"/>
      <c r="AF1223" s="581"/>
      <c r="AG1223" s="581"/>
      <c r="AH1223" s="581"/>
      <c r="AI1223" s="581"/>
      <c r="AJ1223" s="581"/>
      <c r="AK1223" s="581"/>
      <c r="AL1223" s="581"/>
      <c r="AM1223" s="581"/>
      <c r="AN1223" s="581"/>
      <c r="AO1223" s="581"/>
      <c r="AP1223" s="581"/>
      <c r="AQ1223" s="581"/>
      <c r="AR1223" s="581"/>
      <c r="AS1223" s="581"/>
      <c r="AT1223" s="581"/>
      <c r="AU1223" s="581"/>
      <c r="AV1223" s="581"/>
      <c r="AW1223" s="581"/>
      <c r="AX1223" s="581"/>
      <c r="AY1223" s="581"/>
      <c r="AZ1223" s="581"/>
      <c r="BA1223" s="581"/>
      <c r="BB1223" s="581"/>
      <c r="BC1223" s="581"/>
      <c r="BD1223" s="581"/>
      <c r="BE1223" s="581"/>
      <c r="BF1223" s="581"/>
      <c r="BG1223" s="581"/>
      <c r="BH1223" s="581"/>
      <c r="BI1223" s="581"/>
      <c r="BJ1223" s="581"/>
      <c r="BK1223" s="581"/>
      <c r="BL1223" s="581"/>
      <c r="BM1223" s="581"/>
      <c r="BN1223" s="581"/>
      <c r="BO1223" s="581"/>
      <c r="BP1223" s="581"/>
      <c r="BQ1223" s="581"/>
      <c r="BR1223" s="581"/>
      <c r="BS1223" s="581"/>
      <c r="BT1223" s="581"/>
      <c r="BU1223" s="581"/>
      <c r="BV1223" s="581"/>
      <c r="BW1223" s="581"/>
      <c r="BX1223" s="581"/>
      <c r="BY1223" s="581"/>
      <c r="BZ1223" s="581"/>
      <c r="CA1223" s="581"/>
      <c r="CB1223" s="581"/>
      <c r="CC1223" s="581"/>
      <c r="CD1223" s="581"/>
      <c r="CE1223" s="581"/>
      <c r="CF1223" s="581"/>
      <c r="CG1223" s="581"/>
      <c r="CH1223" s="581"/>
      <c r="CI1223" s="581"/>
      <c r="CJ1223" s="581"/>
      <c r="CK1223" s="581"/>
      <c r="CL1223" s="581"/>
      <c r="CM1223" s="581"/>
      <c r="CN1223" s="581"/>
      <c r="CO1223" s="581"/>
      <c r="CP1223" s="581"/>
      <c r="CQ1223" s="581"/>
      <c r="CR1223" s="581"/>
      <c r="CS1223" s="581"/>
      <c r="CT1223" s="581"/>
      <c r="CU1223" s="581"/>
      <c r="CV1223" s="581"/>
      <c r="CW1223" s="581"/>
      <c r="CX1223" s="581"/>
      <c r="CY1223" s="581"/>
      <c r="CZ1223" s="581"/>
      <c r="DA1223" s="581"/>
      <c r="DB1223" s="581"/>
      <c r="DC1223" s="581"/>
      <c r="DD1223" s="581"/>
      <c r="DE1223" s="581"/>
      <c r="DF1223" s="581"/>
      <c r="DG1223" s="581"/>
      <c r="DH1223" s="581"/>
      <c r="DI1223" s="581"/>
      <c r="DJ1223" s="581"/>
      <c r="DK1223" s="581"/>
      <c r="DL1223" s="581"/>
      <c r="DM1223" s="581"/>
      <c r="DN1223" s="581"/>
      <c r="DO1223" s="581"/>
      <c r="DP1223" s="581"/>
      <c r="DQ1223" s="581"/>
      <c r="DR1223" s="581"/>
      <c r="DS1223" s="581"/>
      <c r="DT1223" s="581"/>
      <c r="DU1223" s="581"/>
      <c r="DV1223" s="581"/>
      <c r="DW1223" s="581"/>
      <c r="DX1223" s="581"/>
      <c r="DY1223" s="581"/>
      <c r="DZ1223" s="581"/>
      <c r="EA1223" s="581"/>
      <c r="EB1223" s="581"/>
      <c r="EC1223" s="581"/>
      <c r="ED1223" s="581"/>
      <c r="EE1223" s="581"/>
      <c r="EF1223" s="581"/>
      <c r="EG1223" s="581"/>
      <c r="EH1223" s="581"/>
      <c r="EI1223" s="581"/>
      <c r="EJ1223" s="581"/>
      <c r="EK1223" s="581"/>
      <c r="EL1223" s="581"/>
      <c r="EM1223" s="581"/>
      <c r="EN1223" s="581"/>
      <c r="EO1223" s="581"/>
      <c r="EP1223" s="581"/>
      <c r="EQ1223" s="581"/>
      <c r="ER1223" s="581"/>
      <c r="ES1223" s="581"/>
      <c r="ET1223" s="581"/>
      <c r="EU1223" s="581"/>
      <c r="EV1223" s="581"/>
      <c r="EW1223" s="581"/>
      <c r="EX1223" s="581"/>
      <c r="EY1223" s="581"/>
      <c r="EZ1223" s="581"/>
      <c r="FA1223" s="581"/>
      <c r="FB1223" s="581"/>
      <c r="FC1223" s="581"/>
      <c r="FD1223" s="581"/>
      <c r="FE1223" s="581"/>
    </row>
    <row r="1224" spans="1:161">
      <c r="A1224" s="581"/>
      <c r="B1224" s="581"/>
      <c r="C1224" s="581"/>
      <c r="D1224" s="581"/>
      <c r="E1224" s="581"/>
      <c r="F1224" s="581"/>
      <c r="G1224" s="581"/>
      <c r="H1224" s="581"/>
      <c r="I1224" s="581"/>
      <c r="J1224" s="581"/>
      <c r="K1224" s="581"/>
      <c r="L1224" s="581"/>
      <c r="M1224" s="581"/>
      <c r="N1224" s="581"/>
      <c r="O1224" s="581"/>
      <c r="P1224" s="581"/>
      <c r="Q1224" s="581"/>
      <c r="R1224" s="581"/>
      <c r="S1224" s="581"/>
      <c r="T1224" s="581"/>
      <c r="U1224" s="581"/>
      <c r="V1224" s="581"/>
      <c r="W1224" s="581"/>
      <c r="X1224" s="581"/>
      <c r="Y1224" s="581"/>
      <c r="Z1224" s="581"/>
      <c r="AA1224" s="581"/>
      <c r="AB1224" s="581"/>
      <c r="AC1224" s="581"/>
      <c r="AD1224" s="581"/>
      <c r="AE1224" s="581"/>
      <c r="AF1224" s="581"/>
      <c r="AG1224" s="581"/>
      <c r="AH1224" s="581"/>
      <c r="AI1224" s="581"/>
      <c r="AJ1224" s="581"/>
      <c r="AK1224" s="581"/>
      <c r="AL1224" s="581"/>
      <c r="AM1224" s="581"/>
      <c r="AN1224" s="581"/>
      <c r="AO1224" s="581"/>
      <c r="AP1224" s="581"/>
      <c r="AQ1224" s="581"/>
      <c r="AR1224" s="581"/>
      <c r="AS1224" s="581"/>
      <c r="AT1224" s="581"/>
      <c r="AU1224" s="581"/>
      <c r="AV1224" s="581"/>
      <c r="AW1224" s="581"/>
      <c r="AX1224" s="581"/>
      <c r="AY1224" s="581"/>
      <c r="AZ1224" s="581"/>
      <c r="BA1224" s="581"/>
      <c r="BB1224" s="581"/>
      <c r="BC1224" s="581"/>
      <c r="BD1224" s="581"/>
      <c r="BE1224" s="581"/>
      <c r="BF1224" s="581"/>
      <c r="BG1224" s="581"/>
      <c r="BH1224" s="581"/>
      <c r="BI1224" s="581"/>
      <c r="BJ1224" s="581"/>
      <c r="BK1224" s="581"/>
      <c r="BL1224" s="581"/>
      <c r="BM1224" s="581"/>
      <c r="BN1224" s="581"/>
      <c r="BO1224" s="581"/>
      <c r="BP1224" s="581"/>
      <c r="BQ1224" s="581"/>
      <c r="BR1224" s="581"/>
      <c r="BS1224" s="581"/>
      <c r="BT1224" s="581"/>
      <c r="BU1224" s="581"/>
      <c r="BV1224" s="581"/>
      <c r="BW1224" s="581"/>
      <c r="BX1224" s="581"/>
      <c r="BY1224" s="581"/>
      <c r="BZ1224" s="581"/>
      <c r="CA1224" s="581"/>
      <c r="CB1224" s="581"/>
      <c r="CC1224" s="581"/>
      <c r="CD1224" s="581"/>
      <c r="CE1224" s="581"/>
      <c r="CF1224" s="581"/>
      <c r="CG1224" s="581"/>
      <c r="CH1224" s="581"/>
      <c r="CI1224" s="581"/>
      <c r="CJ1224" s="581"/>
      <c r="CK1224" s="581"/>
      <c r="CL1224" s="581"/>
      <c r="CM1224" s="581"/>
      <c r="CN1224" s="581"/>
      <c r="CO1224" s="581"/>
      <c r="CP1224" s="581"/>
      <c r="CQ1224" s="581"/>
      <c r="CR1224" s="581"/>
      <c r="CS1224" s="581"/>
      <c r="CT1224" s="581"/>
      <c r="CU1224" s="581"/>
      <c r="CV1224" s="581"/>
      <c r="CW1224" s="581"/>
      <c r="CX1224" s="581"/>
      <c r="CY1224" s="581"/>
      <c r="CZ1224" s="581"/>
      <c r="DA1224" s="581"/>
      <c r="DB1224" s="581"/>
      <c r="DC1224" s="581"/>
      <c r="DD1224" s="581"/>
      <c r="DE1224" s="581"/>
      <c r="DF1224" s="581"/>
      <c r="DG1224" s="581"/>
      <c r="DH1224" s="581"/>
      <c r="DI1224" s="581"/>
      <c r="DJ1224" s="581"/>
      <c r="DK1224" s="581"/>
      <c r="DL1224" s="581"/>
      <c r="DM1224" s="581"/>
      <c r="DN1224" s="581"/>
      <c r="DO1224" s="581"/>
      <c r="DP1224" s="581"/>
      <c r="DQ1224" s="581"/>
      <c r="DR1224" s="581"/>
      <c r="DS1224" s="581"/>
      <c r="DT1224" s="581"/>
      <c r="DU1224" s="581"/>
      <c r="DV1224" s="581"/>
      <c r="DW1224" s="581"/>
      <c r="DX1224" s="581"/>
      <c r="DY1224" s="581"/>
      <c r="DZ1224" s="581"/>
      <c r="EA1224" s="581"/>
      <c r="EB1224" s="581"/>
      <c r="EC1224" s="581"/>
      <c r="ED1224" s="581"/>
      <c r="EE1224" s="581"/>
      <c r="EF1224" s="581"/>
      <c r="EG1224" s="581"/>
      <c r="EH1224" s="581"/>
      <c r="EI1224" s="581"/>
      <c r="EJ1224" s="581"/>
      <c r="EK1224" s="581"/>
      <c r="EL1224" s="581"/>
      <c r="EM1224" s="581"/>
      <c r="EN1224" s="581"/>
      <c r="EO1224" s="581"/>
      <c r="EP1224" s="581"/>
      <c r="EQ1224" s="581"/>
      <c r="ER1224" s="581"/>
      <c r="ES1224" s="581"/>
      <c r="ET1224" s="581"/>
      <c r="EU1224" s="581"/>
      <c r="EV1224" s="581"/>
      <c r="EW1224" s="581"/>
      <c r="EX1224" s="581"/>
      <c r="EY1224" s="581"/>
      <c r="EZ1224" s="581"/>
      <c r="FA1224" s="581"/>
      <c r="FB1224" s="581"/>
      <c r="FC1224" s="581"/>
      <c r="FD1224" s="581"/>
      <c r="FE1224" s="581"/>
    </row>
    <row r="1225" spans="1:161">
      <c r="A1225" s="581"/>
      <c r="B1225" s="581"/>
      <c r="C1225" s="581"/>
      <c r="D1225" s="581"/>
      <c r="E1225" s="581"/>
      <c r="F1225" s="581"/>
      <c r="G1225" s="581"/>
      <c r="H1225" s="581"/>
      <c r="I1225" s="581"/>
      <c r="J1225" s="581"/>
      <c r="K1225" s="581"/>
      <c r="L1225" s="581"/>
      <c r="M1225" s="581"/>
      <c r="N1225" s="581"/>
      <c r="O1225" s="581"/>
      <c r="P1225" s="581"/>
      <c r="Q1225" s="581"/>
      <c r="R1225" s="581"/>
      <c r="S1225" s="581"/>
      <c r="T1225" s="581"/>
      <c r="U1225" s="581"/>
      <c r="V1225" s="581"/>
      <c r="W1225" s="581"/>
      <c r="X1225" s="581"/>
      <c r="Y1225" s="581"/>
      <c r="Z1225" s="581"/>
      <c r="AA1225" s="581"/>
      <c r="AB1225" s="581"/>
      <c r="AC1225" s="581"/>
      <c r="AD1225" s="581"/>
      <c r="AE1225" s="581"/>
      <c r="AF1225" s="581"/>
      <c r="AG1225" s="581"/>
      <c r="AH1225" s="581"/>
      <c r="AI1225" s="581"/>
      <c r="AJ1225" s="581"/>
      <c r="AK1225" s="581"/>
      <c r="AL1225" s="581"/>
      <c r="AM1225" s="581"/>
      <c r="AN1225" s="581"/>
      <c r="AO1225" s="581"/>
      <c r="AP1225" s="581"/>
      <c r="AQ1225" s="581"/>
      <c r="AR1225" s="581"/>
      <c r="AS1225" s="581"/>
      <c r="AT1225" s="581"/>
      <c r="AU1225" s="581"/>
      <c r="AV1225" s="581"/>
      <c r="AW1225" s="581"/>
      <c r="AX1225" s="581"/>
      <c r="AY1225" s="581"/>
      <c r="AZ1225" s="581"/>
      <c r="BA1225" s="581"/>
      <c r="BB1225" s="581"/>
      <c r="BC1225" s="581"/>
      <c r="BD1225" s="581"/>
      <c r="BE1225" s="581"/>
      <c r="BF1225" s="581"/>
      <c r="BG1225" s="581"/>
      <c r="BH1225" s="581"/>
      <c r="BI1225" s="581"/>
      <c r="BJ1225" s="581"/>
      <c r="BK1225" s="581"/>
      <c r="BL1225" s="581"/>
      <c r="BM1225" s="581"/>
      <c r="BN1225" s="581"/>
      <c r="BO1225" s="581"/>
      <c r="BP1225" s="581"/>
      <c r="BQ1225" s="581"/>
      <c r="BR1225" s="581"/>
      <c r="BS1225" s="581"/>
      <c r="BT1225" s="581"/>
      <c r="BU1225" s="581"/>
      <c r="BV1225" s="581"/>
      <c r="BW1225" s="581"/>
      <c r="BX1225" s="581"/>
      <c r="BY1225" s="581"/>
      <c r="BZ1225" s="581"/>
      <c r="CA1225" s="581"/>
      <c r="CB1225" s="581"/>
      <c r="CC1225" s="581"/>
      <c r="CD1225" s="581"/>
      <c r="CE1225" s="581"/>
      <c r="CF1225" s="581"/>
      <c r="CG1225" s="581"/>
      <c r="CH1225" s="581"/>
      <c r="CI1225" s="581"/>
      <c r="CJ1225" s="581"/>
      <c r="CK1225" s="581"/>
      <c r="CL1225" s="581"/>
      <c r="CM1225" s="581"/>
      <c r="CN1225" s="581"/>
      <c r="CO1225" s="581"/>
      <c r="CP1225" s="581"/>
      <c r="CQ1225" s="581"/>
      <c r="CR1225" s="581"/>
      <c r="CS1225" s="581"/>
      <c r="CT1225" s="581"/>
      <c r="CU1225" s="581"/>
      <c r="CV1225" s="581"/>
      <c r="CW1225" s="581"/>
      <c r="CX1225" s="581"/>
      <c r="CY1225" s="581"/>
      <c r="CZ1225" s="581"/>
      <c r="DA1225" s="581"/>
      <c r="DB1225" s="581"/>
      <c r="DC1225" s="581"/>
      <c r="DD1225" s="581"/>
      <c r="DE1225" s="581"/>
      <c r="DF1225" s="581"/>
      <c r="DG1225" s="581"/>
      <c r="DH1225" s="581"/>
      <c r="DI1225" s="581"/>
      <c r="DJ1225" s="581"/>
      <c r="DK1225" s="581"/>
      <c r="DL1225" s="581"/>
      <c r="DM1225" s="581"/>
      <c r="DN1225" s="581"/>
      <c r="DO1225" s="581"/>
      <c r="DP1225" s="581"/>
      <c r="DQ1225" s="581"/>
      <c r="DR1225" s="581"/>
      <c r="DS1225" s="581"/>
      <c r="DT1225" s="581"/>
      <c r="DU1225" s="581"/>
      <c r="DV1225" s="581"/>
      <c r="DW1225" s="581"/>
      <c r="DX1225" s="581"/>
      <c r="DY1225" s="581"/>
      <c r="DZ1225" s="581"/>
      <c r="EA1225" s="581"/>
      <c r="EB1225" s="581"/>
      <c r="EC1225" s="581"/>
      <c r="ED1225" s="581"/>
      <c r="EE1225" s="581"/>
      <c r="EF1225" s="581"/>
      <c r="EG1225" s="581"/>
      <c r="EH1225" s="581"/>
      <c r="EI1225" s="581"/>
      <c r="EJ1225" s="581"/>
      <c r="EK1225" s="581"/>
      <c r="EL1225" s="581"/>
      <c r="EM1225" s="581"/>
      <c r="EN1225" s="581"/>
      <c r="EO1225" s="581"/>
      <c r="EP1225" s="581"/>
      <c r="EQ1225" s="581"/>
      <c r="ER1225" s="581"/>
      <c r="ES1225" s="581"/>
      <c r="ET1225" s="581"/>
      <c r="EU1225" s="581"/>
      <c r="EV1225" s="581"/>
      <c r="EW1225" s="581"/>
      <c r="EX1225" s="581"/>
      <c r="EY1225" s="581"/>
      <c r="EZ1225" s="581"/>
      <c r="FA1225" s="581"/>
      <c r="FB1225" s="581"/>
      <c r="FC1225" s="581"/>
      <c r="FD1225" s="581"/>
      <c r="FE1225" s="581"/>
    </row>
    <row r="1226" spans="1:161">
      <c r="A1226" s="581"/>
      <c r="B1226" s="581"/>
      <c r="C1226" s="581"/>
      <c r="D1226" s="581"/>
      <c r="E1226" s="581"/>
      <c r="F1226" s="581"/>
      <c r="G1226" s="581"/>
      <c r="H1226" s="581"/>
      <c r="I1226" s="581"/>
      <c r="J1226" s="581"/>
      <c r="K1226" s="581"/>
      <c r="L1226" s="581"/>
      <c r="M1226" s="581"/>
      <c r="N1226" s="581"/>
      <c r="O1226" s="581"/>
      <c r="P1226" s="581"/>
      <c r="Q1226" s="581"/>
      <c r="R1226" s="581"/>
      <c r="S1226" s="581"/>
      <c r="T1226" s="581"/>
      <c r="U1226" s="581"/>
      <c r="V1226" s="581"/>
      <c r="W1226" s="581"/>
      <c r="X1226" s="581"/>
      <c r="Y1226" s="581"/>
      <c r="Z1226" s="581"/>
      <c r="AA1226" s="581"/>
      <c r="AB1226" s="581"/>
      <c r="AC1226" s="581"/>
      <c r="AD1226" s="581"/>
      <c r="AE1226" s="581"/>
      <c r="AF1226" s="581"/>
      <c r="AG1226" s="581"/>
      <c r="AH1226" s="581"/>
      <c r="AI1226" s="581"/>
      <c r="AJ1226" s="581"/>
      <c r="AK1226" s="581"/>
      <c r="AL1226" s="581"/>
      <c r="AM1226" s="581"/>
      <c r="AN1226" s="581"/>
      <c r="AO1226" s="581"/>
      <c r="AP1226" s="581"/>
      <c r="AQ1226" s="581"/>
      <c r="AR1226" s="581"/>
      <c r="AS1226" s="581"/>
      <c r="AT1226" s="581"/>
      <c r="AU1226" s="581"/>
      <c r="AV1226" s="581"/>
      <c r="AW1226" s="581"/>
      <c r="AX1226" s="581"/>
      <c r="AY1226" s="581"/>
      <c r="AZ1226" s="581"/>
      <c r="BA1226" s="581"/>
      <c r="BB1226" s="581"/>
      <c r="BC1226" s="581"/>
      <c r="BD1226" s="581"/>
      <c r="BE1226" s="581"/>
      <c r="BF1226" s="581"/>
      <c r="BG1226" s="581"/>
      <c r="BH1226" s="581"/>
      <c r="BI1226" s="581"/>
      <c r="BJ1226" s="581"/>
      <c r="BK1226" s="581"/>
      <c r="BL1226" s="581"/>
      <c r="BM1226" s="581"/>
      <c r="BN1226" s="581"/>
      <c r="BO1226" s="581"/>
      <c r="BP1226" s="581"/>
      <c r="BQ1226" s="581"/>
      <c r="BR1226" s="581"/>
      <c r="BS1226" s="581"/>
      <c r="BT1226" s="581"/>
      <c r="BU1226" s="581"/>
      <c r="BV1226" s="581"/>
      <c r="BW1226" s="581"/>
      <c r="BX1226" s="581"/>
      <c r="BY1226" s="581"/>
      <c r="BZ1226" s="581"/>
      <c r="CA1226" s="581"/>
      <c r="CB1226" s="581"/>
      <c r="CC1226" s="581"/>
      <c r="CD1226" s="581"/>
      <c r="CE1226" s="581"/>
      <c r="CF1226" s="581"/>
      <c r="CG1226" s="581"/>
      <c r="CH1226" s="581"/>
      <c r="CI1226" s="581"/>
      <c r="CJ1226" s="581"/>
      <c r="CK1226" s="581"/>
      <c r="CL1226" s="581"/>
      <c r="CM1226" s="581"/>
      <c r="CN1226" s="581"/>
      <c r="CO1226" s="581"/>
      <c r="CP1226" s="581"/>
      <c r="CQ1226" s="581"/>
      <c r="CR1226" s="581"/>
      <c r="CS1226" s="581"/>
      <c r="CT1226" s="581"/>
      <c r="CU1226" s="581"/>
      <c r="CV1226" s="581"/>
      <c r="CW1226" s="581"/>
      <c r="CX1226" s="581"/>
      <c r="CY1226" s="581"/>
      <c r="CZ1226" s="581"/>
      <c r="DA1226" s="581"/>
      <c r="DB1226" s="581"/>
      <c r="DC1226" s="581"/>
      <c r="DD1226" s="581"/>
      <c r="DE1226" s="581"/>
      <c r="DF1226" s="581"/>
      <c r="DG1226" s="581"/>
      <c r="DH1226" s="581"/>
      <c r="DI1226" s="581"/>
      <c r="DJ1226" s="581"/>
      <c r="DK1226" s="581"/>
      <c r="DL1226" s="581"/>
      <c r="DM1226" s="581"/>
      <c r="DN1226" s="581"/>
      <c r="DO1226" s="581"/>
      <c r="DP1226" s="581"/>
      <c r="DQ1226" s="581"/>
      <c r="DR1226" s="581"/>
      <c r="DS1226" s="581"/>
      <c r="DT1226" s="581"/>
      <c r="DU1226" s="581"/>
      <c r="DV1226" s="581"/>
      <c r="DW1226" s="581"/>
      <c r="DX1226" s="581"/>
      <c r="DY1226" s="581"/>
      <c r="DZ1226" s="581"/>
      <c r="EA1226" s="581"/>
      <c r="EB1226" s="581"/>
      <c r="EC1226" s="581"/>
      <c r="ED1226" s="581"/>
      <c r="EE1226" s="581"/>
      <c r="EF1226" s="581"/>
      <c r="EG1226" s="581"/>
      <c r="EH1226" s="581"/>
      <c r="EI1226" s="581"/>
      <c r="EJ1226" s="581"/>
      <c r="EK1226" s="581"/>
      <c r="EL1226" s="581"/>
      <c r="EM1226" s="581"/>
      <c r="EN1226" s="581"/>
      <c r="EO1226" s="581"/>
      <c r="EP1226" s="581"/>
      <c r="EQ1226" s="581"/>
      <c r="ER1226" s="581"/>
      <c r="ES1226" s="581"/>
      <c r="ET1226" s="581"/>
      <c r="EU1226" s="581"/>
      <c r="EV1226" s="581"/>
      <c r="EW1226" s="581"/>
      <c r="EX1226" s="581"/>
      <c r="EY1226" s="581"/>
      <c r="EZ1226" s="581"/>
      <c r="FA1226" s="581"/>
      <c r="FB1226" s="581"/>
      <c r="FC1226" s="581"/>
      <c r="FD1226" s="581"/>
      <c r="FE1226" s="581"/>
    </row>
    <row r="1227" spans="1:161">
      <c r="A1227" s="581"/>
      <c r="B1227" s="581"/>
      <c r="C1227" s="581"/>
      <c r="D1227" s="581"/>
      <c r="E1227" s="581"/>
      <c r="F1227" s="581"/>
      <c r="G1227" s="581"/>
      <c r="H1227" s="581"/>
      <c r="I1227" s="581"/>
      <c r="J1227" s="581"/>
      <c r="K1227" s="581"/>
      <c r="L1227" s="581"/>
      <c r="M1227" s="581"/>
      <c r="N1227" s="581"/>
      <c r="O1227" s="581"/>
      <c r="P1227" s="581"/>
      <c r="Q1227" s="581"/>
      <c r="R1227" s="581"/>
      <c r="S1227" s="581"/>
      <c r="T1227" s="581"/>
      <c r="U1227" s="581"/>
      <c r="V1227" s="581"/>
      <c r="W1227" s="581"/>
      <c r="X1227" s="581"/>
      <c r="Y1227" s="581"/>
      <c r="Z1227" s="581"/>
      <c r="AA1227" s="581"/>
      <c r="AB1227" s="581"/>
      <c r="AC1227" s="581"/>
      <c r="AD1227" s="581"/>
      <c r="AE1227" s="581"/>
      <c r="AF1227" s="581"/>
      <c r="AG1227" s="581"/>
      <c r="AH1227" s="581"/>
      <c r="AI1227" s="581"/>
      <c r="AJ1227" s="581"/>
      <c r="AK1227" s="581"/>
      <c r="AL1227" s="581"/>
      <c r="AM1227" s="581"/>
      <c r="AN1227" s="581"/>
      <c r="AO1227" s="581"/>
      <c r="AP1227" s="581"/>
      <c r="AQ1227" s="581"/>
      <c r="AR1227" s="581"/>
      <c r="AS1227" s="581"/>
      <c r="AT1227" s="581"/>
      <c r="AU1227" s="581"/>
      <c r="AV1227" s="581"/>
      <c r="AW1227" s="581"/>
      <c r="AX1227" s="581"/>
      <c r="AY1227" s="581"/>
      <c r="AZ1227" s="581"/>
      <c r="BA1227" s="581"/>
      <c r="BB1227" s="581"/>
      <c r="BC1227" s="581"/>
      <c r="BD1227" s="581"/>
      <c r="BE1227" s="581"/>
      <c r="BF1227" s="581"/>
      <c r="BG1227" s="581"/>
      <c r="BH1227" s="581"/>
      <c r="BI1227" s="581"/>
      <c r="BJ1227" s="581"/>
      <c r="BK1227" s="581"/>
      <c r="BL1227" s="581"/>
      <c r="BM1227" s="581"/>
      <c r="BN1227" s="581"/>
      <c r="BO1227" s="581"/>
      <c r="BP1227" s="581"/>
      <c r="BQ1227" s="581"/>
      <c r="BR1227" s="581"/>
      <c r="BS1227" s="581"/>
      <c r="BT1227" s="581"/>
      <c r="BU1227" s="581"/>
      <c r="BV1227" s="581"/>
      <c r="BW1227" s="581"/>
      <c r="BX1227" s="581"/>
      <c r="BY1227" s="581"/>
      <c r="BZ1227" s="581"/>
      <c r="CA1227" s="581"/>
      <c r="CB1227" s="581"/>
      <c r="CC1227" s="581"/>
      <c r="CD1227" s="581"/>
      <c r="CE1227" s="581"/>
      <c r="CF1227" s="581"/>
      <c r="CG1227" s="581"/>
      <c r="CH1227" s="581"/>
      <c r="CI1227" s="581"/>
      <c r="CJ1227" s="581"/>
      <c r="CK1227" s="581"/>
      <c r="CL1227" s="581"/>
      <c r="CM1227" s="581"/>
      <c r="CN1227" s="581"/>
      <c r="CO1227" s="581"/>
      <c r="CP1227" s="581"/>
      <c r="CQ1227" s="581"/>
      <c r="CR1227" s="581"/>
      <c r="CS1227" s="581"/>
      <c r="CT1227" s="581"/>
      <c r="CU1227" s="581"/>
      <c r="CV1227" s="581"/>
      <c r="CW1227" s="581"/>
      <c r="CX1227" s="581"/>
      <c r="CY1227" s="581"/>
      <c r="CZ1227" s="581"/>
      <c r="DA1227" s="581"/>
      <c r="DB1227" s="581"/>
      <c r="DC1227" s="581"/>
      <c r="DD1227" s="581"/>
      <c r="DE1227" s="581"/>
      <c r="DF1227" s="581"/>
      <c r="DG1227" s="581"/>
      <c r="DH1227" s="581"/>
      <c r="DI1227" s="581"/>
      <c r="DJ1227" s="581"/>
      <c r="DK1227" s="581"/>
      <c r="DL1227" s="581"/>
      <c r="DM1227" s="581"/>
      <c r="DN1227" s="581"/>
      <c r="DO1227" s="581"/>
      <c r="DP1227" s="581"/>
      <c r="DQ1227" s="581"/>
      <c r="DR1227" s="581"/>
      <c r="DS1227" s="581"/>
      <c r="DT1227" s="581"/>
      <c r="DU1227" s="581"/>
      <c r="DV1227" s="581"/>
      <c r="DW1227" s="581"/>
      <c r="DX1227" s="581"/>
      <c r="DY1227" s="581"/>
      <c r="DZ1227" s="581"/>
      <c r="EA1227" s="581"/>
      <c r="EB1227" s="581"/>
      <c r="EC1227" s="581"/>
      <c r="ED1227" s="581"/>
      <c r="EE1227" s="581"/>
      <c r="EF1227" s="581"/>
      <c r="EG1227" s="581"/>
      <c r="EH1227" s="581"/>
      <c r="EI1227" s="581"/>
      <c r="EJ1227" s="581"/>
      <c r="EK1227" s="581"/>
      <c r="EL1227" s="581"/>
      <c r="EM1227" s="581"/>
      <c r="EN1227" s="581"/>
      <c r="EO1227" s="581"/>
      <c r="EP1227" s="581"/>
      <c r="EQ1227" s="581"/>
      <c r="ER1227" s="581"/>
      <c r="ES1227" s="581"/>
      <c r="ET1227" s="581"/>
      <c r="EU1227" s="581"/>
      <c r="EV1227" s="581"/>
      <c r="EW1227" s="581"/>
      <c r="EX1227" s="581"/>
      <c r="EY1227" s="581"/>
      <c r="EZ1227" s="581"/>
      <c r="FA1227" s="581"/>
      <c r="FB1227" s="581"/>
      <c r="FC1227" s="581"/>
      <c r="FD1227" s="581"/>
      <c r="FE1227" s="581"/>
    </row>
    <row r="1228" spans="1:161">
      <c r="A1228" s="581"/>
      <c r="B1228" s="581"/>
      <c r="C1228" s="581"/>
      <c r="D1228" s="581"/>
      <c r="E1228" s="581"/>
      <c r="F1228" s="581"/>
      <c r="G1228" s="581"/>
      <c r="H1228" s="581"/>
      <c r="I1228" s="581"/>
      <c r="J1228" s="581"/>
      <c r="K1228" s="581"/>
      <c r="L1228" s="581"/>
      <c r="M1228" s="581"/>
      <c r="N1228" s="581"/>
      <c r="O1228" s="581"/>
      <c r="P1228" s="581"/>
      <c r="Q1228" s="581"/>
      <c r="R1228" s="581"/>
      <c r="S1228" s="581"/>
      <c r="T1228" s="581"/>
      <c r="U1228" s="581"/>
      <c r="V1228" s="581"/>
      <c r="W1228" s="581"/>
      <c r="X1228" s="581"/>
      <c r="Y1228" s="581"/>
      <c r="Z1228" s="581"/>
      <c r="AA1228" s="581"/>
      <c r="AB1228" s="581"/>
      <c r="AC1228" s="581"/>
      <c r="AD1228" s="581"/>
      <c r="AE1228" s="581"/>
      <c r="AF1228" s="581"/>
      <c r="AG1228" s="581"/>
      <c r="AH1228" s="581"/>
      <c r="AI1228" s="581"/>
      <c r="AJ1228" s="581"/>
      <c r="AK1228" s="581"/>
      <c r="AL1228" s="581"/>
      <c r="AM1228" s="581"/>
      <c r="AN1228" s="581"/>
      <c r="AO1228" s="581"/>
      <c r="AP1228" s="581"/>
      <c r="AQ1228" s="581"/>
      <c r="AR1228" s="581"/>
      <c r="AS1228" s="581"/>
      <c r="AT1228" s="581"/>
      <c r="AU1228" s="581"/>
      <c r="AV1228" s="581"/>
      <c r="AW1228" s="581"/>
      <c r="AX1228" s="581"/>
      <c r="AY1228" s="581"/>
      <c r="AZ1228" s="581"/>
      <c r="BA1228" s="581"/>
      <c r="BB1228" s="581"/>
      <c r="BC1228" s="581"/>
      <c r="BD1228" s="581"/>
      <c r="BE1228" s="581"/>
      <c r="BF1228" s="581"/>
      <c r="BG1228" s="581"/>
      <c r="BH1228" s="581"/>
      <c r="BI1228" s="581"/>
      <c r="BJ1228" s="581"/>
      <c r="BK1228" s="581"/>
      <c r="BL1228" s="581"/>
      <c r="BM1228" s="581"/>
      <c r="BN1228" s="581"/>
      <c r="BO1228" s="581"/>
      <c r="BP1228" s="581"/>
      <c r="BQ1228" s="581"/>
      <c r="BR1228" s="581"/>
      <c r="BS1228" s="581"/>
      <c r="BT1228" s="581"/>
      <c r="BU1228" s="581"/>
      <c r="BV1228" s="581"/>
      <c r="BW1228" s="581"/>
      <c r="BX1228" s="581"/>
      <c r="BY1228" s="581"/>
      <c r="BZ1228" s="581"/>
      <c r="CA1228" s="581"/>
      <c r="CB1228" s="581"/>
      <c r="CC1228" s="581"/>
      <c r="CD1228" s="581"/>
      <c r="CE1228" s="581"/>
      <c r="CF1228" s="581"/>
      <c r="CG1228" s="581"/>
      <c r="CH1228" s="581"/>
      <c r="CI1228" s="581"/>
      <c r="CJ1228" s="581"/>
      <c r="CK1228" s="581"/>
      <c r="CL1228" s="581"/>
      <c r="CM1228" s="581"/>
      <c r="CN1228" s="581"/>
      <c r="CO1228" s="581"/>
      <c r="CP1228" s="581"/>
      <c r="CQ1228" s="581"/>
      <c r="CR1228" s="581"/>
      <c r="CS1228" s="581"/>
      <c r="CT1228" s="581"/>
      <c r="CU1228" s="581"/>
      <c r="CV1228" s="581"/>
      <c r="CW1228" s="581"/>
      <c r="CX1228" s="581"/>
      <c r="CY1228" s="581"/>
      <c r="CZ1228" s="581"/>
      <c r="DA1228" s="581"/>
      <c r="DB1228" s="581"/>
      <c r="DC1228" s="581"/>
      <c r="DD1228" s="581"/>
      <c r="DE1228" s="581"/>
      <c r="DF1228" s="581"/>
      <c r="DG1228" s="581"/>
      <c r="DH1228" s="581"/>
      <c r="DI1228" s="581"/>
      <c r="DJ1228" s="581"/>
      <c r="DK1228" s="581"/>
      <c r="DL1228" s="581"/>
      <c r="DM1228" s="581"/>
      <c r="DN1228" s="581"/>
      <c r="DO1228" s="581"/>
      <c r="DP1228" s="581"/>
      <c r="DQ1228" s="581"/>
      <c r="DR1228" s="581"/>
      <c r="DS1228" s="581"/>
      <c r="DT1228" s="581"/>
      <c r="DU1228" s="581"/>
      <c r="DV1228" s="581"/>
      <c r="DW1228" s="581"/>
      <c r="DX1228" s="581"/>
      <c r="DY1228" s="581"/>
      <c r="DZ1228" s="581"/>
      <c r="EA1228" s="581"/>
      <c r="EB1228" s="581"/>
      <c r="EC1228" s="581"/>
      <c r="ED1228" s="581"/>
      <c r="EE1228" s="581"/>
      <c r="EF1228" s="581"/>
      <c r="EG1228" s="581"/>
      <c r="EH1228" s="581"/>
      <c r="EI1228" s="581"/>
      <c r="EJ1228" s="581"/>
      <c r="EK1228" s="581"/>
      <c r="EL1228" s="581"/>
      <c r="EM1228" s="581"/>
      <c r="EN1228" s="581"/>
      <c r="EO1228" s="581"/>
      <c r="EP1228" s="581"/>
      <c r="EQ1228" s="581"/>
      <c r="ER1228" s="581"/>
      <c r="ES1228" s="581"/>
      <c r="ET1228" s="581"/>
      <c r="EU1228" s="581"/>
      <c r="EV1228" s="581"/>
      <c r="EW1228" s="581"/>
      <c r="EX1228" s="581"/>
      <c r="EY1228" s="581"/>
      <c r="EZ1228" s="581"/>
      <c r="FA1228" s="581"/>
      <c r="FB1228" s="581"/>
      <c r="FC1228" s="581"/>
      <c r="FD1228" s="581"/>
      <c r="FE1228" s="581"/>
    </row>
    <row r="1229" spans="1:161">
      <c r="A1229" s="581"/>
      <c r="B1229" s="581"/>
      <c r="C1229" s="581"/>
      <c r="D1229" s="581"/>
      <c r="E1229" s="581"/>
      <c r="F1229" s="581"/>
      <c r="G1229" s="581"/>
      <c r="H1229" s="581"/>
      <c r="I1229" s="581"/>
      <c r="J1229" s="581"/>
      <c r="K1229" s="581"/>
      <c r="L1229" s="581"/>
      <c r="M1229" s="581"/>
      <c r="N1229" s="581"/>
      <c r="O1229" s="581"/>
      <c r="P1229" s="581"/>
      <c r="Q1229" s="581"/>
      <c r="R1229" s="581"/>
      <c r="S1229" s="581"/>
      <c r="T1229" s="581"/>
      <c r="U1229" s="581"/>
      <c r="V1229" s="581"/>
      <c r="W1229" s="581"/>
      <c r="X1229" s="581"/>
      <c r="Y1229" s="581"/>
      <c r="Z1229" s="581"/>
      <c r="AA1229" s="581"/>
      <c r="AB1229" s="581"/>
      <c r="AC1229" s="581"/>
      <c r="AD1229" s="581"/>
      <c r="AE1229" s="581"/>
      <c r="AF1229" s="581"/>
      <c r="AG1229" s="581"/>
      <c r="AH1229" s="581"/>
      <c r="AI1229" s="581"/>
      <c r="AJ1229" s="581"/>
      <c r="AK1229" s="581"/>
      <c r="AL1229" s="581"/>
      <c r="AM1229" s="581"/>
      <c r="AN1229" s="581"/>
      <c r="AO1229" s="581"/>
      <c r="AP1229" s="581"/>
      <c r="AQ1229" s="581"/>
      <c r="AR1229" s="581"/>
      <c r="AS1229" s="581"/>
      <c r="AT1229" s="581"/>
      <c r="AU1229" s="581"/>
      <c r="AV1229" s="581"/>
      <c r="AW1229" s="581"/>
      <c r="AX1229" s="581"/>
      <c r="AY1229" s="581"/>
      <c r="AZ1229" s="581"/>
      <c r="BA1229" s="581"/>
      <c r="BB1229" s="581"/>
      <c r="BC1229" s="581"/>
      <c r="BD1229" s="581"/>
      <c r="BE1229" s="581"/>
      <c r="BF1229" s="581"/>
      <c r="BG1229" s="581"/>
      <c r="BH1229" s="581"/>
      <c r="BI1229" s="581"/>
      <c r="BJ1229" s="581"/>
      <c r="BK1229" s="581"/>
      <c r="BL1229" s="581"/>
      <c r="BM1229" s="581"/>
      <c r="BN1229" s="581"/>
      <c r="BO1229" s="581"/>
      <c r="BP1229" s="581"/>
      <c r="BQ1229" s="581"/>
      <c r="BR1229" s="581"/>
      <c r="BS1229" s="581"/>
      <c r="BT1229" s="581"/>
      <c r="BU1229" s="581"/>
      <c r="BV1229" s="581"/>
      <c r="BW1229" s="581"/>
      <c r="BX1229" s="581"/>
      <c r="BY1229" s="581"/>
      <c r="BZ1229" s="581"/>
      <c r="CA1229" s="581"/>
      <c r="CB1229" s="581"/>
      <c r="CC1229" s="581"/>
      <c r="CD1229" s="581"/>
      <c r="CE1229" s="581"/>
      <c r="CF1229" s="581"/>
      <c r="CG1229" s="581"/>
      <c r="CH1229" s="581"/>
      <c r="CI1229" s="581"/>
      <c r="CJ1229" s="581"/>
      <c r="CK1229" s="581"/>
      <c r="CL1229" s="581"/>
      <c r="CM1229" s="581"/>
      <c r="CN1229" s="581"/>
      <c r="CO1229" s="581"/>
      <c r="CP1229" s="581"/>
      <c r="CQ1229" s="581"/>
      <c r="CR1229" s="581"/>
      <c r="CS1229" s="581"/>
      <c r="CT1229" s="581"/>
      <c r="CU1229" s="581"/>
      <c r="CV1229" s="581"/>
      <c r="CW1229" s="581"/>
      <c r="CX1229" s="581"/>
      <c r="CY1229" s="581"/>
      <c r="CZ1229" s="581"/>
      <c r="DA1229" s="581"/>
      <c r="DB1229" s="581"/>
      <c r="DC1229" s="581"/>
      <c r="DD1229" s="581"/>
      <c r="DE1229" s="581"/>
      <c r="DF1229" s="581"/>
      <c r="DG1229" s="581"/>
      <c r="DH1229" s="581"/>
      <c r="DI1229" s="581"/>
      <c r="DJ1229" s="581"/>
      <c r="DK1229" s="581"/>
      <c r="DL1229" s="581"/>
      <c r="DM1229" s="581"/>
      <c r="DN1229" s="581"/>
      <c r="DO1229" s="581"/>
      <c r="DP1229" s="581"/>
      <c r="DQ1229" s="581"/>
      <c r="DR1229" s="581"/>
      <c r="DS1229" s="581"/>
      <c r="DT1229" s="581"/>
      <c r="DU1229" s="581"/>
      <c r="DV1229" s="581"/>
      <c r="DW1229" s="581"/>
      <c r="DX1229" s="581"/>
      <c r="DY1229" s="581"/>
      <c r="DZ1229" s="581"/>
      <c r="EA1229" s="581"/>
      <c r="EB1229" s="581"/>
      <c r="EC1229" s="581"/>
      <c r="ED1229" s="581"/>
      <c r="EE1229" s="581"/>
      <c r="EF1229" s="581"/>
      <c r="EG1229" s="581"/>
      <c r="EH1229" s="581"/>
      <c r="EI1229" s="581"/>
      <c r="EJ1229" s="581"/>
      <c r="EK1229" s="581"/>
      <c r="EL1229" s="581"/>
      <c r="EM1229" s="581"/>
      <c r="EN1229" s="581"/>
      <c r="EO1229" s="581"/>
      <c r="EP1229" s="581"/>
      <c r="EQ1229" s="581"/>
      <c r="ER1229" s="581"/>
      <c r="ES1229" s="581"/>
      <c r="ET1229" s="581"/>
      <c r="EU1229" s="581"/>
      <c r="EV1229" s="581"/>
      <c r="EW1229" s="581"/>
      <c r="EX1229" s="581"/>
      <c r="EY1229" s="581"/>
      <c r="EZ1229" s="581"/>
      <c r="FA1229" s="581"/>
      <c r="FB1229" s="581"/>
      <c r="FC1229" s="581"/>
      <c r="FD1229" s="581"/>
      <c r="FE1229" s="581"/>
    </row>
    <row r="1230" spans="1:161">
      <c r="A1230" s="581"/>
      <c r="B1230" s="581"/>
      <c r="C1230" s="581"/>
      <c r="D1230" s="581"/>
      <c r="E1230" s="581"/>
      <c r="F1230" s="581"/>
      <c r="G1230" s="581"/>
      <c r="H1230" s="581"/>
      <c r="I1230" s="581"/>
      <c r="J1230" s="581"/>
      <c r="K1230" s="581"/>
      <c r="L1230" s="581"/>
      <c r="M1230" s="581"/>
      <c r="N1230" s="581"/>
      <c r="O1230" s="581"/>
      <c r="P1230" s="581"/>
      <c r="Q1230" s="581"/>
      <c r="R1230" s="581"/>
      <c r="S1230" s="581"/>
      <c r="T1230" s="581"/>
      <c r="U1230" s="581"/>
      <c r="V1230" s="581"/>
      <c r="W1230" s="581"/>
      <c r="X1230" s="581"/>
      <c r="Y1230" s="581"/>
      <c r="Z1230" s="581"/>
      <c r="AA1230" s="581"/>
      <c r="AB1230" s="581"/>
      <c r="AC1230" s="581"/>
      <c r="AD1230" s="581"/>
      <c r="AE1230" s="581"/>
      <c r="AF1230" s="581"/>
      <c r="AG1230" s="581"/>
      <c r="AH1230" s="581"/>
      <c r="AI1230" s="581"/>
      <c r="AJ1230" s="581"/>
      <c r="AK1230" s="581"/>
      <c r="AL1230" s="581"/>
      <c r="AM1230" s="581"/>
      <c r="AN1230" s="581"/>
      <c r="AO1230" s="581"/>
      <c r="AP1230" s="581"/>
      <c r="AQ1230" s="581"/>
      <c r="AR1230" s="581"/>
      <c r="AS1230" s="581"/>
      <c r="AT1230" s="581"/>
      <c r="AU1230" s="581"/>
      <c r="AV1230" s="581"/>
      <c r="AW1230" s="581"/>
      <c r="AX1230" s="581"/>
      <c r="AY1230" s="581"/>
      <c r="AZ1230" s="581"/>
      <c r="BA1230" s="581"/>
      <c r="BB1230" s="581"/>
      <c r="BC1230" s="581"/>
      <c r="BD1230" s="581"/>
      <c r="BE1230" s="581"/>
      <c r="BF1230" s="581"/>
      <c r="BG1230" s="581"/>
      <c r="BH1230" s="581"/>
      <c r="BI1230" s="581"/>
      <c r="BJ1230" s="581"/>
      <c r="BK1230" s="581"/>
      <c r="BL1230" s="581"/>
      <c r="BM1230" s="581"/>
      <c r="BN1230" s="581"/>
      <c r="BO1230" s="581"/>
      <c r="BP1230" s="581"/>
      <c r="BQ1230" s="581"/>
      <c r="BR1230" s="581"/>
      <c r="BS1230" s="581"/>
      <c r="BT1230" s="581"/>
      <c r="BU1230" s="581"/>
      <c r="BV1230" s="581"/>
      <c r="BW1230" s="581"/>
      <c r="BX1230" s="581"/>
      <c r="BY1230" s="581"/>
      <c r="BZ1230" s="581"/>
      <c r="CA1230" s="581"/>
      <c r="CB1230" s="581"/>
      <c r="CC1230" s="581"/>
      <c r="CD1230" s="581"/>
      <c r="CE1230" s="581"/>
      <c r="CF1230" s="581"/>
      <c r="CG1230" s="581"/>
      <c r="CH1230" s="581"/>
      <c r="CI1230" s="581"/>
      <c r="CJ1230" s="581"/>
      <c r="CK1230" s="581"/>
      <c r="CL1230" s="581"/>
      <c r="CM1230" s="581"/>
      <c r="CN1230" s="581"/>
      <c r="CO1230" s="581"/>
      <c r="CP1230" s="581"/>
      <c r="CQ1230" s="581"/>
      <c r="CR1230" s="581"/>
      <c r="CS1230" s="581"/>
      <c r="CT1230" s="581"/>
      <c r="CU1230" s="581"/>
      <c r="CV1230" s="581"/>
      <c r="CW1230" s="581"/>
      <c r="CX1230" s="581"/>
      <c r="CY1230" s="581"/>
      <c r="CZ1230" s="581"/>
      <c r="DA1230" s="581"/>
      <c r="DB1230" s="581"/>
      <c r="DC1230" s="581"/>
      <c r="DD1230" s="581"/>
      <c r="DE1230" s="581"/>
      <c r="DF1230" s="581"/>
      <c r="DG1230" s="581"/>
      <c r="DH1230" s="581"/>
      <c r="DI1230" s="581"/>
      <c r="DJ1230" s="581"/>
      <c r="DK1230" s="581"/>
      <c r="DL1230" s="581"/>
      <c r="DM1230" s="581"/>
      <c r="DN1230" s="581"/>
      <c r="DO1230" s="581"/>
      <c r="DP1230" s="581"/>
      <c r="DQ1230" s="581"/>
      <c r="DR1230" s="581"/>
      <c r="DS1230" s="581"/>
      <c r="DT1230" s="581"/>
      <c r="DU1230" s="581"/>
      <c r="DV1230" s="581"/>
      <c r="DW1230" s="581"/>
      <c r="DX1230" s="581"/>
      <c r="DY1230" s="581"/>
      <c r="DZ1230" s="581"/>
      <c r="EA1230" s="581"/>
      <c r="EB1230" s="581"/>
      <c r="EC1230" s="581"/>
      <c r="ED1230" s="581"/>
      <c r="EE1230" s="581"/>
      <c r="EF1230" s="581"/>
      <c r="EG1230" s="581"/>
      <c r="EH1230" s="581"/>
      <c r="EI1230" s="581"/>
      <c r="EJ1230" s="581"/>
      <c r="EK1230" s="581"/>
      <c r="EL1230" s="581"/>
      <c r="EM1230" s="581"/>
      <c r="EN1230" s="581"/>
      <c r="EO1230" s="581"/>
      <c r="EP1230" s="581"/>
      <c r="EQ1230" s="581"/>
      <c r="ER1230" s="581"/>
      <c r="ES1230" s="581"/>
      <c r="ET1230" s="581"/>
      <c r="EU1230" s="581"/>
      <c r="EV1230" s="581"/>
      <c r="EW1230" s="581"/>
      <c r="EX1230" s="581"/>
      <c r="EY1230" s="581"/>
      <c r="EZ1230" s="581"/>
      <c r="FA1230" s="581"/>
      <c r="FB1230" s="581"/>
      <c r="FC1230" s="581"/>
      <c r="FD1230" s="581"/>
      <c r="FE1230" s="581"/>
    </row>
    <row r="1231" spans="1:161">
      <c r="A1231" s="581"/>
      <c r="B1231" s="581"/>
      <c r="C1231" s="581"/>
      <c r="D1231" s="581"/>
      <c r="E1231" s="581"/>
      <c r="F1231" s="581"/>
      <c r="G1231" s="581"/>
      <c r="H1231" s="581"/>
      <c r="I1231" s="581"/>
      <c r="J1231" s="581"/>
      <c r="K1231" s="581"/>
      <c r="L1231" s="581"/>
      <c r="M1231" s="581"/>
      <c r="N1231" s="581"/>
      <c r="O1231" s="581"/>
      <c r="P1231" s="581"/>
      <c r="Q1231" s="581"/>
      <c r="R1231" s="581"/>
      <c r="S1231" s="581"/>
      <c r="T1231" s="581"/>
      <c r="U1231" s="581"/>
      <c r="V1231" s="581"/>
      <c r="W1231" s="581"/>
      <c r="X1231" s="581"/>
      <c r="Y1231" s="581"/>
      <c r="Z1231" s="581"/>
      <c r="AA1231" s="581"/>
      <c r="AB1231" s="581"/>
      <c r="AC1231" s="581"/>
      <c r="AD1231" s="581"/>
      <c r="AE1231" s="581"/>
      <c r="AF1231" s="581"/>
      <c r="AG1231" s="581"/>
      <c r="AH1231" s="581"/>
      <c r="AI1231" s="581"/>
      <c r="AJ1231" s="581"/>
      <c r="AK1231" s="581"/>
      <c r="AL1231" s="581"/>
      <c r="AM1231" s="581"/>
      <c r="AN1231" s="581"/>
      <c r="AO1231" s="581"/>
      <c r="AP1231" s="581"/>
      <c r="AQ1231" s="581"/>
      <c r="AR1231" s="581"/>
      <c r="AS1231" s="581"/>
      <c r="AT1231" s="581"/>
      <c r="AU1231" s="581"/>
      <c r="AV1231" s="581"/>
      <c r="AW1231" s="581"/>
      <c r="AX1231" s="581"/>
      <c r="AY1231" s="581"/>
      <c r="AZ1231" s="581"/>
      <c r="BA1231" s="581"/>
      <c r="BB1231" s="581"/>
      <c r="BC1231" s="581"/>
      <c r="BD1231" s="581"/>
      <c r="BE1231" s="581"/>
      <c r="BF1231" s="581"/>
      <c r="BG1231" s="581"/>
      <c r="BH1231" s="581"/>
      <c r="BI1231" s="581"/>
      <c r="BJ1231" s="581"/>
      <c r="BK1231" s="581"/>
      <c r="BL1231" s="581"/>
      <c r="BM1231" s="581"/>
      <c r="BN1231" s="581"/>
      <c r="BO1231" s="581"/>
      <c r="BP1231" s="581"/>
      <c r="BQ1231" s="581"/>
      <c r="BR1231" s="581"/>
      <c r="BS1231" s="581"/>
      <c r="BT1231" s="581"/>
      <c r="BU1231" s="581"/>
      <c r="BV1231" s="581"/>
      <c r="BW1231" s="581"/>
      <c r="BX1231" s="581"/>
      <c r="BY1231" s="581"/>
      <c r="BZ1231" s="581"/>
      <c r="CA1231" s="581"/>
      <c r="CB1231" s="581"/>
      <c r="CC1231" s="581"/>
      <c r="CD1231" s="581"/>
      <c r="CE1231" s="581"/>
      <c r="CF1231" s="581"/>
      <c r="CG1231" s="581"/>
      <c r="CH1231" s="581"/>
      <c r="CI1231" s="581"/>
      <c r="CJ1231" s="581"/>
      <c r="CK1231" s="581"/>
      <c r="CL1231" s="581"/>
      <c r="CM1231" s="581"/>
      <c r="CN1231" s="581"/>
      <c r="CO1231" s="581"/>
      <c r="CP1231" s="581"/>
      <c r="CQ1231" s="581"/>
      <c r="CR1231" s="581"/>
      <c r="CS1231" s="581"/>
      <c r="CT1231" s="581"/>
      <c r="CU1231" s="581"/>
      <c r="CV1231" s="581"/>
      <c r="CW1231" s="581"/>
      <c r="CX1231" s="581"/>
      <c r="CY1231" s="581"/>
      <c r="CZ1231" s="581"/>
      <c r="DA1231" s="581"/>
      <c r="DB1231" s="581"/>
      <c r="DC1231" s="581"/>
      <c r="DD1231" s="581"/>
      <c r="DE1231" s="581"/>
      <c r="DF1231" s="581"/>
      <c r="DG1231" s="581"/>
      <c r="DH1231" s="581"/>
      <c r="DI1231" s="581"/>
      <c r="DJ1231" s="581"/>
      <c r="DK1231" s="581"/>
      <c r="DL1231" s="581"/>
      <c r="DM1231" s="581"/>
      <c r="DN1231" s="581"/>
      <c r="DO1231" s="581"/>
      <c r="DP1231" s="581"/>
      <c r="DQ1231" s="581"/>
      <c r="DR1231" s="581"/>
      <c r="DS1231" s="581"/>
      <c r="DT1231" s="581"/>
      <c r="DU1231" s="581"/>
      <c r="DV1231" s="581"/>
      <c r="DW1231" s="581"/>
      <c r="DX1231" s="581"/>
      <c r="DY1231" s="581"/>
      <c r="DZ1231" s="581"/>
      <c r="EA1231" s="581"/>
      <c r="EB1231" s="581"/>
      <c r="EC1231" s="581"/>
      <c r="ED1231" s="581"/>
      <c r="EE1231" s="581"/>
      <c r="EF1231" s="581"/>
      <c r="EG1231" s="581"/>
      <c r="EH1231" s="581"/>
      <c r="EI1231" s="581"/>
      <c r="EJ1231" s="581"/>
      <c r="EK1231" s="581"/>
      <c r="EL1231" s="581"/>
      <c r="EM1231" s="581"/>
      <c r="EN1231" s="581"/>
      <c r="EO1231" s="581"/>
      <c r="EP1231" s="581"/>
      <c r="EQ1231" s="581"/>
      <c r="ER1231" s="581"/>
      <c r="ES1231" s="581"/>
      <c r="ET1231" s="581"/>
      <c r="EU1231" s="581"/>
      <c r="EV1231" s="581"/>
      <c r="EW1231" s="581"/>
      <c r="EX1231" s="581"/>
      <c r="EY1231" s="581"/>
      <c r="EZ1231" s="581"/>
      <c r="FA1231" s="581"/>
      <c r="FB1231" s="581"/>
      <c r="FC1231" s="581"/>
      <c r="FD1231" s="581"/>
      <c r="FE1231" s="581"/>
    </row>
    <row r="1232" spans="1:161">
      <c r="A1232" s="581"/>
      <c r="B1232" s="581"/>
      <c r="C1232" s="581"/>
      <c r="D1232" s="581"/>
      <c r="E1232" s="581"/>
      <c r="F1232" s="581"/>
      <c r="G1232" s="581"/>
      <c r="H1232" s="581"/>
      <c r="I1232" s="581"/>
      <c r="J1232" s="581"/>
      <c r="K1232" s="581"/>
      <c r="L1232" s="581"/>
      <c r="M1232" s="581"/>
      <c r="N1232" s="581"/>
      <c r="O1232" s="581"/>
      <c r="P1232" s="581"/>
      <c r="Q1232" s="581"/>
      <c r="R1232" s="581"/>
      <c r="S1232" s="581"/>
      <c r="T1232" s="581"/>
      <c r="U1232" s="581"/>
      <c r="V1232" s="581"/>
      <c r="W1232" s="581"/>
      <c r="X1232" s="581"/>
      <c r="Y1232" s="581"/>
      <c r="Z1232" s="581"/>
      <c r="AA1232" s="581"/>
      <c r="AB1232" s="581"/>
      <c r="AC1232" s="581"/>
      <c r="AD1232" s="581"/>
      <c r="AE1232" s="581"/>
      <c r="AF1232" s="581"/>
      <c r="AG1232" s="581"/>
      <c r="AH1232" s="581"/>
      <c r="AI1232" s="581"/>
      <c r="AJ1232" s="581"/>
      <c r="AK1232" s="581"/>
      <c r="AL1232" s="581"/>
      <c r="AM1232" s="581"/>
      <c r="AN1232" s="581"/>
      <c r="AO1232" s="581"/>
      <c r="AP1232" s="581"/>
      <c r="AQ1232" s="581"/>
      <c r="AR1232" s="581"/>
      <c r="AS1232" s="581"/>
      <c r="AT1232" s="581"/>
      <c r="AU1232" s="581"/>
      <c r="AV1232" s="581"/>
      <c r="AW1232" s="581"/>
      <c r="AX1232" s="581"/>
      <c r="AY1232" s="581"/>
      <c r="AZ1232" s="581"/>
      <c r="BA1232" s="581"/>
      <c r="BB1232" s="581"/>
      <c r="BC1232" s="581"/>
      <c r="BD1232" s="581"/>
      <c r="BE1232" s="581"/>
      <c r="BF1232" s="581"/>
      <c r="BG1232" s="581"/>
      <c r="BH1232" s="581"/>
      <c r="BI1232" s="581"/>
      <c r="BJ1232" s="581"/>
      <c r="BK1232" s="581"/>
      <c r="BL1232" s="581"/>
      <c r="BM1232" s="581"/>
      <c r="BN1232" s="581"/>
      <c r="BO1232" s="581"/>
      <c r="BP1232" s="581"/>
      <c r="BQ1232" s="581"/>
      <c r="BR1232" s="581"/>
      <c r="BS1232" s="581"/>
      <c r="BT1232" s="581"/>
      <c r="BU1232" s="581"/>
      <c r="BV1232" s="581"/>
      <c r="BW1232" s="581"/>
      <c r="BX1232" s="581"/>
      <c r="BY1232" s="581"/>
      <c r="BZ1232" s="581"/>
      <c r="CA1232" s="581"/>
      <c r="CB1232" s="581"/>
      <c r="CC1232" s="581"/>
      <c r="CD1232" s="581"/>
      <c r="CE1232" s="581"/>
      <c r="CF1232" s="581"/>
      <c r="CG1232" s="581"/>
      <c r="CH1232" s="581"/>
      <c r="CI1232" s="581"/>
      <c r="CJ1232" s="581"/>
      <c r="CK1232" s="581"/>
      <c r="CL1232" s="581"/>
      <c r="CM1232" s="581"/>
      <c r="CN1232" s="581"/>
      <c r="CO1232" s="581"/>
      <c r="CP1232" s="581"/>
      <c r="CQ1232" s="581"/>
      <c r="CR1232" s="581"/>
      <c r="CS1232" s="581"/>
      <c r="CT1232" s="581"/>
      <c r="CU1232" s="581"/>
      <c r="CV1232" s="581"/>
      <c r="CW1232" s="581"/>
      <c r="CX1232" s="581"/>
      <c r="CY1232" s="581"/>
      <c r="CZ1232" s="581"/>
      <c r="DA1232" s="581"/>
      <c r="DB1232" s="581"/>
      <c r="DC1232" s="581"/>
      <c r="DD1232" s="581"/>
      <c r="DE1232" s="581"/>
      <c r="DF1232" s="581"/>
      <c r="DG1232" s="581"/>
      <c r="DH1232" s="581"/>
      <c r="DI1232" s="581"/>
      <c r="DJ1232" s="581"/>
      <c r="DK1232" s="581"/>
      <c r="DL1232" s="581"/>
      <c r="DM1232" s="581"/>
      <c r="DN1232" s="581"/>
      <c r="DO1232" s="581"/>
      <c r="DP1232" s="581"/>
      <c r="DQ1232" s="581"/>
      <c r="DR1232" s="581"/>
      <c r="DS1232" s="581"/>
      <c r="DT1232" s="581"/>
      <c r="DU1232" s="581"/>
      <c r="DV1232" s="581"/>
      <c r="DW1232" s="581"/>
      <c r="DX1232" s="581"/>
      <c r="DY1232" s="581"/>
      <c r="DZ1232" s="581"/>
      <c r="EA1232" s="581"/>
      <c r="EB1232" s="581"/>
      <c r="EC1232" s="581"/>
      <c r="ED1232" s="581"/>
      <c r="EE1232" s="581"/>
      <c r="EF1232" s="581"/>
      <c r="EG1232" s="581"/>
      <c r="EH1232" s="581"/>
      <c r="EI1232" s="581"/>
      <c r="EJ1232" s="581"/>
      <c r="EK1232" s="581"/>
      <c r="EL1232" s="581"/>
      <c r="EM1232" s="581"/>
      <c r="EN1232" s="581"/>
      <c r="EO1232" s="581"/>
      <c r="EP1232" s="581"/>
      <c r="EQ1232" s="581"/>
      <c r="ER1232" s="581"/>
      <c r="ES1232" s="581"/>
      <c r="ET1232" s="581"/>
      <c r="EU1232" s="581"/>
      <c r="EV1232" s="581"/>
      <c r="EW1232" s="581"/>
      <c r="EX1232" s="581"/>
      <c r="EY1232" s="581"/>
      <c r="EZ1232" s="581"/>
      <c r="FA1232" s="581"/>
      <c r="FB1232" s="581"/>
      <c r="FC1232" s="581"/>
      <c r="FD1232" s="581"/>
      <c r="FE1232" s="581"/>
    </row>
    <row r="1233" spans="1:161">
      <c r="A1233" s="581"/>
      <c r="B1233" s="581"/>
      <c r="C1233" s="581"/>
      <c r="D1233" s="581"/>
      <c r="E1233" s="581"/>
      <c r="F1233" s="581"/>
      <c r="G1233" s="581"/>
      <c r="H1233" s="581"/>
      <c r="I1233" s="581"/>
      <c r="J1233" s="581"/>
      <c r="K1233" s="581"/>
      <c r="L1233" s="581"/>
      <c r="M1233" s="581"/>
      <c r="N1233" s="581"/>
      <c r="O1233" s="581"/>
      <c r="P1233" s="581"/>
      <c r="Q1233" s="581"/>
      <c r="R1233" s="581"/>
      <c r="S1233" s="581"/>
      <c r="T1233" s="581"/>
      <c r="U1233" s="581"/>
      <c r="V1233" s="581"/>
      <c r="W1233" s="581"/>
      <c r="X1233" s="581"/>
      <c r="Y1233" s="581"/>
      <c r="Z1233" s="581"/>
      <c r="AA1233" s="581"/>
      <c r="AB1233" s="581"/>
      <c r="AC1233" s="581"/>
      <c r="AD1233" s="581"/>
      <c r="AE1233" s="581"/>
      <c r="AF1233" s="581"/>
      <c r="AG1233" s="581"/>
      <c r="AH1233" s="581"/>
      <c r="AI1233" s="581"/>
      <c r="AJ1233" s="581"/>
      <c r="AK1233" s="581"/>
      <c r="AL1233" s="581"/>
      <c r="AM1233" s="581"/>
      <c r="AN1233" s="581"/>
      <c r="AO1233" s="581"/>
      <c r="AP1233" s="581"/>
      <c r="AQ1233" s="581"/>
      <c r="AR1233" s="581"/>
      <c r="AS1233" s="581"/>
      <c r="AT1233" s="581"/>
      <c r="AU1233" s="581"/>
      <c r="AV1233" s="581"/>
      <c r="AW1233" s="581"/>
      <c r="AX1233" s="581"/>
      <c r="AY1233" s="581"/>
      <c r="AZ1233" s="581"/>
      <c r="BA1233" s="581"/>
      <c r="BB1233" s="581"/>
      <c r="BC1233" s="581"/>
      <c r="BD1233" s="581"/>
      <c r="BE1233" s="581"/>
      <c r="BF1233" s="581"/>
      <c r="BG1233" s="581"/>
      <c r="BH1233" s="581"/>
      <c r="BI1233" s="581"/>
      <c r="BJ1233" s="581"/>
      <c r="BK1233" s="581"/>
      <c r="BL1233" s="581"/>
      <c r="BM1233" s="581"/>
      <c r="BN1233" s="581"/>
      <c r="BO1233" s="581"/>
      <c r="BP1233" s="581"/>
      <c r="BQ1233" s="581"/>
      <c r="BR1233" s="581"/>
      <c r="BS1233" s="581"/>
      <c r="BT1233" s="581"/>
      <c r="BU1233" s="581"/>
      <c r="BV1233" s="581"/>
      <c r="BW1233" s="581"/>
      <c r="BX1233" s="581"/>
      <c r="BY1233" s="581"/>
      <c r="BZ1233" s="581"/>
      <c r="CA1233" s="581"/>
      <c r="CB1233" s="581"/>
      <c r="CC1233" s="581"/>
      <c r="CD1233" s="581"/>
      <c r="CE1233" s="581"/>
      <c r="CF1233" s="581"/>
      <c r="CG1233" s="581"/>
      <c r="CH1233" s="581"/>
      <c r="CI1233" s="581"/>
      <c r="CJ1233" s="581"/>
      <c r="CK1233" s="581"/>
      <c r="CL1233" s="581"/>
      <c r="CM1233" s="581"/>
      <c r="CN1233" s="581"/>
      <c r="CO1233" s="581"/>
      <c r="CP1233" s="581"/>
      <c r="CQ1233" s="581"/>
      <c r="CR1233" s="581"/>
      <c r="CS1233" s="581"/>
      <c r="CT1233" s="581"/>
      <c r="CU1233" s="581"/>
      <c r="CV1233" s="581"/>
      <c r="CW1233" s="581"/>
      <c r="CX1233" s="581"/>
      <c r="CY1233" s="581"/>
      <c r="CZ1233" s="581"/>
      <c r="DA1233" s="581"/>
      <c r="DB1233" s="581"/>
      <c r="DC1233" s="581"/>
      <c r="DD1233" s="581"/>
      <c r="DE1233" s="581"/>
      <c r="DF1233" s="581"/>
      <c r="DG1233" s="581"/>
      <c r="DH1233" s="581"/>
      <c r="DI1233" s="581"/>
      <c r="DJ1233" s="581"/>
      <c r="DK1233" s="581"/>
      <c r="DL1233" s="581"/>
      <c r="DM1233" s="581"/>
      <c r="DN1233" s="581"/>
      <c r="DO1233" s="581"/>
      <c r="DP1233" s="581"/>
      <c r="DQ1233" s="581"/>
      <c r="DR1233" s="581"/>
      <c r="DS1233" s="581"/>
      <c r="DT1233" s="581"/>
      <c r="DU1233" s="581"/>
      <c r="DV1233" s="581"/>
      <c r="DW1233" s="581"/>
      <c r="DX1233" s="581"/>
      <c r="DY1233" s="581"/>
      <c r="DZ1233" s="581"/>
      <c r="EA1233" s="581"/>
      <c r="EB1233" s="581"/>
      <c r="EC1233" s="581"/>
      <c r="ED1233" s="581"/>
      <c r="EE1233" s="581"/>
      <c r="EF1233" s="581"/>
      <c r="EG1233" s="581"/>
      <c r="EH1233" s="581"/>
      <c r="EI1233" s="581"/>
      <c r="EJ1233" s="581"/>
      <c r="EK1233" s="581"/>
      <c r="EL1233" s="581"/>
      <c r="EM1233" s="581"/>
      <c r="EN1233" s="581"/>
      <c r="EO1233" s="581"/>
      <c r="EP1233" s="581"/>
      <c r="EQ1233" s="581"/>
      <c r="ER1233" s="581"/>
      <c r="ES1233" s="581"/>
      <c r="ET1233" s="581"/>
      <c r="EU1233" s="581"/>
      <c r="EV1233" s="581"/>
      <c r="EW1233" s="581"/>
      <c r="EX1233" s="581"/>
      <c r="EY1233" s="581"/>
      <c r="EZ1233" s="581"/>
      <c r="FA1233" s="581"/>
      <c r="FB1233" s="581"/>
      <c r="FC1233" s="581"/>
      <c r="FD1233" s="581"/>
      <c r="FE1233" s="581"/>
    </row>
    <row r="1234" spans="1:161">
      <c r="A1234" s="581"/>
      <c r="B1234" s="581"/>
      <c r="C1234" s="581"/>
      <c r="D1234" s="581"/>
      <c r="E1234" s="581"/>
      <c r="F1234" s="581"/>
      <c r="G1234" s="581"/>
      <c r="H1234" s="581"/>
      <c r="I1234" s="581"/>
      <c r="J1234" s="581"/>
      <c r="K1234" s="581"/>
      <c r="L1234" s="581"/>
      <c r="M1234" s="581"/>
      <c r="N1234" s="581"/>
      <c r="O1234" s="581"/>
      <c r="P1234" s="581"/>
      <c r="Q1234" s="581"/>
      <c r="R1234" s="581"/>
      <c r="S1234" s="581"/>
      <c r="T1234" s="581"/>
      <c r="U1234" s="581"/>
      <c r="V1234" s="581"/>
      <c r="W1234" s="581"/>
      <c r="X1234" s="581"/>
      <c r="Y1234" s="581"/>
      <c r="Z1234" s="581"/>
      <c r="AA1234" s="581"/>
      <c r="AB1234" s="581"/>
      <c r="AC1234" s="581"/>
      <c r="AD1234" s="581"/>
      <c r="AE1234" s="581"/>
      <c r="AF1234" s="581"/>
      <c r="AG1234" s="581"/>
      <c r="AH1234" s="581"/>
      <c r="AI1234" s="581"/>
      <c r="AJ1234" s="581"/>
      <c r="AK1234" s="581"/>
      <c r="AL1234" s="581"/>
      <c r="AM1234" s="581"/>
      <c r="AN1234" s="581"/>
      <c r="AO1234" s="581"/>
      <c r="AP1234" s="581"/>
      <c r="AQ1234" s="581"/>
      <c r="AR1234" s="581"/>
      <c r="AS1234" s="581"/>
      <c r="AT1234" s="581"/>
      <c r="AU1234" s="581"/>
      <c r="AV1234" s="581"/>
      <c r="AW1234" s="581"/>
      <c r="AX1234" s="581"/>
      <c r="AY1234" s="581"/>
      <c r="AZ1234" s="581"/>
      <c r="BA1234" s="581"/>
      <c r="BB1234" s="581"/>
      <c r="BC1234" s="581"/>
      <c r="BD1234" s="581"/>
      <c r="BE1234" s="581"/>
      <c r="BF1234" s="581"/>
      <c r="BG1234" s="581"/>
      <c r="BH1234" s="581"/>
      <c r="BI1234" s="581"/>
      <c r="BJ1234" s="581"/>
      <c r="BK1234" s="581"/>
      <c r="BL1234" s="581"/>
      <c r="BM1234" s="581"/>
      <c r="BN1234" s="581"/>
      <c r="BO1234" s="581"/>
      <c r="BP1234" s="581"/>
      <c r="BQ1234" s="581"/>
      <c r="BR1234" s="581"/>
      <c r="BS1234" s="581"/>
      <c r="BT1234" s="581"/>
      <c r="BU1234" s="581"/>
      <c r="BV1234" s="581"/>
      <c r="BW1234" s="581"/>
      <c r="BX1234" s="581"/>
      <c r="BY1234" s="581"/>
      <c r="BZ1234" s="581"/>
      <c r="CA1234" s="581"/>
      <c r="CB1234" s="581"/>
      <c r="CC1234" s="581"/>
      <c r="CD1234" s="581"/>
      <c r="CE1234" s="581"/>
      <c r="CF1234" s="581"/>
      <c r="CG1234" s="581"/>
      <c r="CH1234" s="581"/>
      <c r="CI1234" s="581"/>
      <c r="CJ1234" s="581"/>
      <c r="CK1234" s="581"/>
      <c r="CL1234" s="581"/>
      <c r="CM1234" s="581"/>
      <c r="CN1234" s="581"/>
      <c r="CO1234" s="581"/>
      <c r="CP1234" s="581"/>
      <c r="CQ1234" s="581"/>
      <c r="CR1234" s="581"/>
      <c r="CS1234" s="581"/>
      <c r="CT1234" s="581"/>
      <c r="CU1234" s="581"/>
      <c r="CV1234" s="581"/>
      <c r="CW1234" s="581"/>
      <c r="CX1234" s="581"/>
      <c r="CY1234" s="581"/>
      <c r="CZ1234" s="581"/>
      <c r="DA1234" s="581"/>
      <c r="DB1234" s="581"/>
      <c r="DC1234" s="581"/>
      <c r="DD1234" s="581"/>
      <c r="DE1234" s="581"/>
      <c r="DF1234" s="581"/>
      <c r="DG1234" s="581"/>
      <c r="DH1234" s="581"/>
      <c r="DI1234" s="581"/>
      <c r="DJ1234" s="581"/>
      <c r="DK1234" s="581"/>
      <c r="DL1234" s="581"/>
      <c r="DM1234" s="581"/>
      <c r="DN1234" s="581"/>
      <c r="DO1234" s="581"/>
      <c r="DP1234" s="581"/>
      <c r="DQ1234" s="581"/>
      <c r="DR1234" s="581"/>
      <c r="DS1234" s="581"/>
      <c r="DT1234" s="581"/>
      <c r="DU1234" s="581"/>
      <c r="DV1234" s="581"/>
      <c r="DW1234" s="581"/>
      <c r="DX1234" s="581"/>
      <c r="DY1234" s="581"/>
      <c r="DZ1234" s="581"/>
      <c r="EA1234" s="581"/>
      <c r="EB1234" s="581"/>
      <c r="EC1234" s="581"/>
      <c r="ED1234" s="581"/>
      <c r="EE1234" s="581"/>
      <c r="EF1234" s="581"/>
      <c r="EG1234" s="581"/>
      <c r="EH1234" s="581"/>
      <c r="EI1234" s="581"/>
      <c r="EJ1234" s="581"/>
      <c r="EK1234" s="581"/>
      <c r="EL1234" s="581"/>
      <c r="EM1234" s="581"/>
      <c r="EN1234" s="581"/>
      <c r="EO1234" s="581"/>
      <c r="EP1234" s="581"/>
      <c r="EQ1234" s="581"/>
      <c r="ER1234" s="581"/>
      <c r="ES1234" s="581"/>
      <c r="ET1234" s="581"/>
      <c r="EU1234" s="581"/>
      <c r="EV1234" s="581"/>
      <c r="EW1234" s="581"/>
      <c r="EX1234" s="581"/>
      <c r="EY1234" s="581"/>
      <c r="EZ1234" s="581"/>
      <c r="FA1234" s="581"/>
      <c r="FB1234" s="581"/>
      <c r="FC1234" s="581"/>
      <c r="FD1234" s="581"/>
      <c r="FE1234" s="581"/>
    </row>
    <row r="1235" spans="1:161">
      <c r="A1235" s="581"/>
      <c r="B1235" s="581"/>
      <c r="C1235" s="581"/>
      <c r="D1235" s="581"/>
      <c r="E1235" s="581"/>
      <c r="F1235" s="581"/>
      <c r="G1235" s="581"/>
      <c r="H1235" s="581"/>
      <c r="I1235" s="581"/>
      <c r="J1235" s="581"/>
      <c r="K1235" s="581"/>
      <c r="L1235" s="581"/>
      <c r="M1235" s="581"/>
      <c r="N1235" s="581"/>
      <c r="O1235" s="581"/>
      <c r="P1235" s="581"/>
      <c r="Q1235" s="581"/>
      <c r="R1235" s="581"/>
      <c r="S1235" s="581"/>
      <c r="T1235" s="581"/>
      <c r="U1235" s="581"/>
      <c r="V1235" s="581"/>
      <c r="W1235" s="581"/>
      <c r="X1235" s="581"/>
      <c r="Y1235" s="581"/>
      <c r="Z1235" s="581"/>
      <c r="AA1235" s="581"/>
      <c r="AB1235" s="581"/>
      <c r="AC1235" s="581"/>
      <c r="AD1235" s="581"/>
      <c r="AE1235" s="581"/>
      <c r="AF1235" s="581"/>
      <c r="AG1235" s="581"/>
      <c r="AH1235" s="581"/>
      <c r="AI1235" s="581"/>
      <c r="AJ1235" s="581"/>
      <c r="AK1235" s="581"/>
      <c r="AL1235" s="581"/>
      <c r="AM1235" s="581"/>
      <c r="AN1235" s="581"/>
      <c r="AO1235" s="581"/>
      <c r="AP1235" s="581"/>
      <c r="AQ1235" s="581"/>
      <c r="AR1235" s="581"/>
      <c r="AS1235" s="581"/>
      <c r="AT1235" s="581"/>
      <c r="AU1235" s="581"/>
      <c r="AV1235" s="581"/>
      <c r="AW1235" s="581"/>
      <c r="AX1235" s="581"/>
      <c r="AY1235" s="581"/>
      <c r="AZ1235" s="581"/>
      <c r="BA1235" s="581"/>
      <c r="BB1235" s="581"/>
      <c r="BC1235" s="581"/>
      <c r="BD1235" s="581"/>
      <c r="BE1235" s="581"/>
      <c r="BF1235" s="581"/>
      <c r="BG1235" s="581"/>
      <c r="BH1235" s="581"/>
      <c r="BI1235" s="581"/>
      <c r="BJ1235" s="581"/>
      <c r="BK1235" s="581"/>
      <c r="BL1235" s="581"/>
      <c r="BM1235" s="581"/>
      <c r="BN1235" s="581"/>
      <c r="BO1235" s="581"/>
      <c r="BP1235" s="581"/>
      <c r="BQ1235" s="581"/>
      <c r="BR1235" s="581"/>
      <c r="BS1235" s="581"/>
      <c r="BT1235" s="581"/>
      <c r="BU1235" s="581"/>
      <c r="BV1235" s="581"/>
      <c r="BW1235" s="581"/>
      <c r="BX1235" s="581"/>
      <c r="BY1235" s="581"/>
      <c r="BZ1235" s="581"/>
      <c r="CA1235" s="581"/>
      <c r="CB1235" s="581"/>
      <c r="CC1235" s="581"/>
      <c r="CD1235" s="581"/>
      <c r="CE1235" s="581"/>
      <c r="CF1235" s="581"/>
      <c r="CG1235" s="581"/>
      <c r="CH1235" s="581"/>
      <c r="CI1235" s="581"/>
      <c r="CJ1235" s="581"/>
      <c r="CK1235" s="581"/>
      <c r="CL1235" s="581"/>
      <c r="CM1235" s="581"/>
      <c r="CN1235" s="581"/>
      <c r="CO1235" s="581"/>
      <c r="CP1235" s="581"/>
      <c r="CQ1235" s="581"/>
      <c r="CR1235" s="581"/>
      <c r="CS1235" s="581"/>
      <c r="CT1235" s="581"/>
      <c r="CU1235" s="581"/>
      <c r="CV1235" s="581"/>
      <c r="CW1235" s="581"/>
      <c r="CX1235" s="581"/>
      <c r="CY1235" s="581"/>
      <c r="CZ1235" s="581"/>
      <c r="DA1235" s="581"/>
      <c r="DB1235" s="581"/>
      <c r="DC1235" s="581"/>
      <c r="DD1235" s="581"/>
      <c r="DE1235" s="581"/>
      <c r="DF1235" s="581"/>
      <c r="DG1235" s="581"/>
      <c r="DH1235" s="581"/>
      <c r="DI1235" s="581"/>
      <c r="DJ1235" s="581"/>
      <c r="DK1235" s="581"/>
      <c r="DL1235" s="581"/>
      <c r="DM1235" s="581"/>
      <c r="DN1235" s="581"/>
      <c r="DO1235" s="581"/>
      <c r="DP1235" s="581"/>
      <c r="DQ1235" s="581"/>
      <c r="DR1235" s="581"/>
      <c r="DS1235" s="581"/>
      <c r="DT1235" s="581"/>
      <c r="DU1235" s="581"/>
      <c r="DV1235" s="581"/>
      <c r="DW1235" s="581"/>
      <c r="DX1235" s="581"/>
      <c r="DY1235" s="581"/>
      <c r="DZ1235" s="581"/>
      <c r="EA1235" s="581"/>
      <c r="EB1235" s="581"/>
      <c r="EC1235" s="581"/>
      <c r="ED1235" s="581"/>
      <c r="EE1235" s="581"/>
      <c r="EF1235" s="581"/>
      <c r="EG1235" s="581"/>
      <c r="EH1235" s="581"/>
      <c r="EI1235" s="581"/>
      <c r="EJ1235" s="581"/>
      <c r="EK1235" s="581"/>
      <c r="EL1235" s="581"/>
      <c r="EM1235" s="581"/>
      <c r="EN1235" s="581"/>
      <c r="EO1235" s="581"/>
      <c r="EP1235" s="581"/>
      <c r="EQ1235" s="581"/>
      <c r="ER1235" s="581"/>
      <c r="ES1235" s="581"/>
      <c r="ET1235" s="581"/>
      <c r="EU1235" s="581"/>
      <c r="EV1235" s="581"/>
      <c r="EW1235" s="581"/>
      <c r="EX1235" s="581"/>
      <c r="EY1235" s="581"/>
      <c r="EZ1235" s="581"/>
      <c r="FA1235" s="581"/>
      <c r="FB1235" s="581"/>
      <c r="FC1235" s="581"/>
      <c r="FD1235" s="581"/>
      <c r="FE1235" s="581"/>
    </row>
    <row r="1236" spans="1:161">
      <c r="A1236" s="581"/>
      <c r="B1236" s="581"/>
      <c r="C1236" s="581"/>
      <c r="D1236" s="581"/>
      <c r="E1236" s="581"/>
      <c r="F1236" s="581"/>
      <c r="G1236" s="581"/>
      <c r="H1236" s="581"/>
      <c r="I1236" s="581"/>
      <c r="J1236" s="581"/>
      <c r="K1236" s="581"/>
      <c r="L1236" s="581"/>
      <c r="M1236" s="581"/>
      <c r="N1236" s="581"/>
      <c r="O1236" s="581"/>
      <c r="P1236" s="581"/>
      <c r="Q1236" s="581"/>
      <c r="R1236" s="581"/>
      <c r="S1236" s="581"/>
      <c r="T1236" s="581"/>
      <c r="U1236" s="581"/>
      <c r="V1236" s="581"/>
      <c r="W1236" s="581"/>
      <c r="X1236" s="581"/>
      <c r="Y1236" s="581"/>
      <c r="Z1236" s="581"/>
      <c r="AA1236" s="581"/>
      <c r="AB1236" s="581"/>
      <c r="AC1236" s="581"/>
      <c r="AD1236" s="581"/>
      <c r="AE1236" s="581"/>
      <c r="AF1236" s="581"/>
      <c r="AG1236" s="581"/>
      <c r="AH1236" s="581"/>
      <c r="AI1236" s="581"/>
      <c r="AJ1236" s="581"/>
      <c r="AK1236" s="581"/>
      <c r="AL1236" s="581"/>
      <c r="AM1236" s="581"/>
      <c r="AN1236" s="581"/>
      <c r="AO1236" s="581"/>
      <c r="AP1236" s="581"/>
      <c r="AQ1236" s="581"/>
      <c r="AR1236" s="581"/>
      <c r="AS1236" s="581"/>
      <c r="AT1236" s="581"/>
      <c r="AU1236" s="581"/>
      <c r="AV1236" s="581"/>
      <c r="AW1236" s="581"/>
      <c r="AX1236" s="581"/>
      <c r="AY1236" s="581"/>
      <c r="AZ1236" s="581"/>
      <c r="BA1236" s="581"/>
      <c r="BB1236" s="581"/>
      <c r="BC1236" s="581"/>
      <c r="BD1236" s="581"/>
      <c r="BE1236" s="581"/>
      <c r="BF1236" s="581"/>
      <c r="BG1236" s="581"/>
      <c r="BH1236" s="581"/>
      <c r="BI1236" s="581"/>
      <c r="BJ1236" s="581"/>
      <c r="BK1236" s="581"/>
      <c r="BL1236" s="581"/>
      <c r="BM1236" s="581"/>
      <c r="BN1236" s="581"/>
      <c r="BO1236" s="581"/>
      <c r="BP1236" s="581"/>
      <c r="BQ1236" s="581"/>
      <c r="BR1236" s="581"/>
      <c r="BS1236" s="581"/>
      <c r="BT1236" s="581"/>
      <c r="BU1236" s="581"/>
      <c r="BV1236" s="581"/>
      <c r="BW1236" s="581"/>
      <c r="BX1236" s="581"/>
      <c r="BY1236" s="581"/>
      <c r="BZ1236" s="581"/>
      <c r="CA1236" s="581"/>
      <c r="CB1236" s="581"/>
      <c r="CC1236" s="581"/>
      <c r="CD1236" s="581"/>
      <c r="CE1236" s="581"/>
      <c r="CF1236" s="581"/>
      <c r="CG1236" s="581"/>
      <c r="CH1236" s="581"/>
      <c r="CI1236" s="581"/>
      <c r="CJ1236" s="581"/>
      <c r="CK1236" s="581"/>
      <c r="CL1236" s="581"/>
      <c r="CM1236" s="581"/>
      <c r="CN1236" s="581"/>
      <c r="CO1236" s="581"/>
      <c r="CP1236" s="581"/>
      <c r="CQ1236" s="581"/>
      <c r="CR1236" s="581"/>
      <c r="CS1236" s="581"/>
      <c r="CT1236" s="581"/>
      <c r="CU1236" s="581"/>
      <c r="CV1236" s="581"/>
      <c r="CW1236" s="581"/>
      <c r="CX1236" s="581"/>
      <c r="CY1236" s="581"/>
      <c r="CZ1236" s="581"/>
      <c r="DA1236" s="581"/>
      <c r="DB1236" s="581"/>
      <c r="DC1236" s="581"/>
      <c r="DD1236" s="581"/>
      <c r="DE1236" s="581"/>
      <c r="DF1236" s="581"/>
      <c r="DG1236" s="581"/>
      <c r="DH1236" s="581"/>
      <c r="DI1236" s="581"/>
      <c r="DJ1236" s="581"/>
      <c r="DK1236" s="581"/>
      <c r="DL1236" s="581"/>
      <c r="DM1236" s="581"/>
      <c r="DN1236" s="581"/>
      <c r="DO1236" s="581"/>
      <c r="DP1236" s="581"/>
      <c r="DQ1236" s="581"/>
      <c r="DR1236" s="581"/>
      <c r="DS1236" s="581"/>
      <c r="DT1236" s="581"/>
      <c r="DU1236" s="581"/>
      <c r="DV1236" s="581"/>
      <c r="DW1236" s="581"/>
      <c r="DX1236" s="581"/>
      <c r="DY1236" s="581"/>
      <c r="DZ1236" s="581"/>
      <c r="EA1236" s="581"/>
      <c r="EB1236" s="581"/>
      <c r="EC1236" s="581"/>
      <c r="ED1236" s="581"/>
      <c r="EE1236" s="581"/>
      <c r="EF1236" s="581"/>
      <c r="EG1236" s="581"/>
      <c r="EH1236" s="581"/>
      <c r="EI1236" s="581"/>
      <c r="EJ1236" s="581"/>
      <c r="EK1236" s="581"/>
      <c r="EL1236" s="581"/>
      <c r="EM1236" s="581"/>
      <c r="EN1236" s="581"/>
      <c r="EO1236" s="581"/>
      <c r="EP1236" s="581"/>
      <c r="EQ1236" s="581"/>
      <c r="ER1236" s="581"/>
      <c r="ES1236" s="581"/>
      <c r="ET1236" s="581"/>
      <c r="EU1236" s="581"/>
      <c r="EV1236" s="581"/>
      <c r="EW1236" s="581"/>
      <c r="EX1236" s="581"/>
      <c r="EY1236" s="581"/>
      <c r="EZ1236" s="581"/>
      <c r="FA1236" s="581"/>
      <c r="FB1236" s="581"/>
      <c r="FC1236" s="581"/>
      <c r="FD1236" s="581"/>
      <c r="FE1236" s="581"/>
    </row>
    <row r="1237" spans="1:161">
      <c r="A1237" s="581"/>
      <c r="B1237" s="581"/>
      <c r="C1237" s="581"/>
      <c r="D1237" s="581"/>
      <c r="E1237" s="581"/>
      <c r="F1237" s="581"/>
      <c r="G1237" s="581"/>
      <c r="H1237" s="581"/>
      <c r="I1237" s="581"/>
      <c r="J1237" s="581"/>
      <c r="K1237" s="581"/>
      <c r="L1237" s="581"/>
      <c r="M1237" s="581"/>
      <c r="N1237" s="581"/>
      <c r="O1237" s="581"/>
      <c r="P1237" s="581"/>
      <c r="Q1237" s="581"/>
      <c r="R1237" s="581"/>
      <c r="S1237" s="581"/>
      <c r="T1237" s="581"/>
      <c r="U1237" s="581"/>
      <c r="V1237" s="581"/>
      <c r="W1237" s="581"/>
      <c r="X1237" s="581"/>
      <c r="Y1237" s="581"/>
      <c r="Z1237" s="581"/>
      <c r="AA1237" s="581"/>
      <c r="AB1237" s="581"/>
      <c r="AC1237" s="581"/>
      <c r="AD1237" s="581"/>
      <c r="AE1237" s="581"/>
      <c r="AF1237" s="581"/>
      <c r="AG1237" s="581"/>
      <c r="AH1237" s="581"/>
      <c r="AI1237" s="581"/>
      <c r="AJ1237" s="581"/>
      <c r="AK1237" s="581"/>
      <c r="AL1237" s="581"/>
      <c r="AM1237" s="581"/>
      <c r="AN1237" s="581"/>
      <c r="AO1237" s="581"/>
      <c r="AP1237" s="581"/>
      <c r="AQ1237" s="581"/>
      <c r="AR1237" s="581"/>
      <c r="AS1237" s="581"/>
      <c r="AT1237" s="581"/>
      <c r="AU1237" s="581"/>
      <c r="AV1237" s="581"/>
      <c r="AW1237" s="581"/>
      <c r="AX1237" s="581"/>
      <c r="AY1237" s="581"/>
      <c r="AZ1237" s="581"/>
      <c r="BA1237" s="581"/>
      <c r="BB1237" s="581"/>
      <c r="BC1237" s="581"/>
      <c r="BD1237" s="581"/>
      <c r="BE1237" s="581"/>
      <c r="BF1237" s="581"/>
      <c r="BG1237" s="581"/>
      <c r="BH1237" s="581"/>
      <c r="BI1237" s="581"/>
      <c r="BJ1237" s="581"/>
      <c r="BK1237" s="581"/>
      <c r="BL1237" s="581"/>
      <c r="BM1237" s="581"/>
      <c r="BN1237" s="581"/>
      <c r="BO1237" s="581"/>
      <c r="BP1237" s="581"/>
      <c r="BQ1237" s="581"/>
      <c r="BR1237" s="581"/>
      <c r="BS1237" s="581"/>
      <c r="BT1237" s="581"/>
      <c r="BU1237" s="581"/>
      <c r="BV1237" s="581"/>
      <c r="BW1237" s="581"/>
      <c r="BX1237" s="581"/>
      <c r="BY1237" s="581"/>
      <c r="BZ1237" s="581"/>
      <c r="CA1237" s="581"/>
      <c r="CB1237" s="581"/>
      <c r="CC1237" s="581"/>
      <c r="CD1237" s="581"/>
      <c r="CE1237" s="581"/>
      <c r="CF1237" s="581"/>
      <c r="CG1237" s="581"/>
      <c r="CH1237" s="581"/>
      <c r="CI1237" s="581"/>
      <c r="CJ1237" s="581"/>
      <c r="CK1237" s="581"/>
      <c r="CL1237" s="581"/>
      <c r="CM1237" s="581"/>
      <c r="CN1237" s="581"/>
      <c r="CO1237" s="581"/>
      <c r="CP1237" s="581"/>
      <c r="CQ1237" s="581"/>
      <c r="CR1237" s="581"/>
      <c r="CS1237" s="581"/>
      <c r="CT1237" s="581"/>
      <c r="CU1237" s="581"/>
      <c r="CV1237" s="581"/>
      <c r="CW1237" s="581"/>
      <c r="CX1237" s="581"/>
      <c r="CY1237" s="581"/>
      <c r="CZ1237" s="581"/>
      <c r="DA1237" s="581"/>
      <c r="DB1237" s="581"/>
      <c r="DC1237" s="581"/>
      <c r="DD1237" s="581"/>
      <c r="DE1237" s="581"/>
      <c r="DF1237" s="581"/>
      <c r="DG1237" s="581"/>
      <c r="DH1237" s="581"/>
      <c r="DI1237" s="581"/>
      <c r="DJ1237" s="581"/>
      <c r="DK1237" s="581"/>
      <c r="DL1237" s="581"/>
      <c r="DM1237" s="581"/>
      <c r="DN1237" s="581"/>
      <c r="DO1237" s="581"/>
      <c r="DP1237" s="581"/>
      <c r="DQ1237" s="581"/>
      <c r="DR1237" s="581"/>
      <c r="DS1237" s="581"/>
      <c r="DT1237" s="581"/>
      <c r="DU1237" s="581"/>
      <c r="DV1237" s="581"/>
      <c r="DW1237" s="581"/>
      <c r="DX1237" s="581"/>
      <c r="DY1237" s="581"/>
      <c r="DZ1237" s="581"/>
      <c r="EA1237" s="581"/>
      <c r="EB1237" s="581"/>
      <c r="EC1237" s="581"/>
      <c r="ED1237" s="581"/>
      <c r="EE1237" s="581"/>
      <c r="EF1237" s="581"/>
      <c r="EG1237" s="581"/>
      <c r="EH1237" s="581"/>
      <c r="EI1237" s="581"/>
      <c r="EJ1237" s="581"/>
      <c r="EK1237" s="581"/>
      <c r="EL1237" s="581"/>
      <c r="EM1237" s="581"/>
      <c r="EN1237" s="581"/>
      <c r="EO1237" s="581"/>
      <c r="EP1237" s="581"/>
      <c r="EQ1237" s="581"/>
      <c r="ER1237" s="581"/>
      <c r="ES1237" s="581"/>
      <c r="ET1237" s="581"/>
      <c r="EU1237" s="581"/>
      <c r="EV1237" s="581"/>
      <c r="EW1237" s="581"/>
      <c r="EX1237" s="581"/>
      <c r="EY1237" s="581"/>
      <c r="EZ1237" s="581"/>
      <c r="FA1237" s="581"/>
      <c r="FB1237" s="581"/>
      <c r="FC1237" s="581"/>
      <c r="FD1237" s="581"/>
      <c r="FE1237" s="581"/>
    </row>
    <row r="1238" spans="1:161">
      <c r="A1238" s="581"/>
      <c r="B1238" s="581"/>
      <c r="C1238" s="581"/>
      <c r="D1238" s="581"/>
      <c r="E1238" s="581"/>
      <c r="F1238" s="581"/>
      <c r="G1238" s="581"/>
      <c r="H1238" s="581"/>
      <c r="I1238" s="581"/>
      <c r="J1238" s="581"/>
      <c r="K1238" s="581"/>
      <c r="L1238" s="581"/>
      <c r="M1238" s="581"/>
      <c r="N1238" s="581"/>
      <c r="O1238" s="581"/>
      <c r="P1238" s="581"/>
      <c r="Q1238" s="581"/>
      <c r="R1238" s="581"/>
      <c r="S1238" s="581"/>
      <c r="T1238" s="581"/>
      <c r="U1238" s="581"/>
      <c r="V1238" s="581"/>
      <c r="W1238" s="581"/>
      <c r="X1238" s="581"/>
      <c r="Y1238" s="581"/>
      <c r="Z1238" s="581"/>
      <c r="AA1238" s="581"/>
      <c r="AB1238" s="581"/>
      <c r="AC1238" s="581"/>
      <c r="AD1238" s="581"/>
      <c r="AE1238" s="581"/>
      <c r="AF1238" s="581"/>
      <c r="AG1238" s="581"/>
      <c r="AH1238" s="581"/>
      <c r="AI1238" s="581"/>
      <c r="AJ1238" s="581"/>
      <c r="AK1238" s="581"/>
      <c r="AL1238" s="581"/>
      <c r="AM1238" s="581"/>
      <c r="AN1238" s="581"/>
      <c r="AO1238" s="581"/>
      <c r="AP1238" s="581"/>
      <c r="AQ1238" s="581"/>
      <c r="AR1238" s="581"/>
      <c r="AS1238" s="581"/>
      <c r="AT1238" s="581"/>
      <c r="AU1238" s="581"/>
      <c r="AV1238" s="581"/>
      <c r="AW1238" s="581"/>
      <c r="AX1238" s="581"/>
      <c r="AY1238" s="581"/>
      <c r="AZ1238" s="581"/>
      <c r="BA1238" s="581"/>
      <c r="BB1238" s="581"/>
      <c r="BC1238" s="581"/>
      <c r="BD1238" s="581"/>
      <c r="BE1238" s="581"/>
      <c r="BF1238" s="581"/>
      <c r="BG1238" s="581"/>
      <c r="BH1238" s="581"/>
      <c r="BI1238" s="581"/>
      <c r="BJ1238" s="581"/>
      <c r="BK1238" s="581"/>
      <c r="BL1238" s="581"/>
      <c r="BM1238" s="581"/>
      <c r="BN1238" s="581"/>
      <c r="BO1238" s="581"/>
      <c r="BP1238" s="581"/>
      <c r="BQ1238" s="581"/>
      <c r="BR1238" s="581"/>
      <c r="BS1238" s="581"/>
      <c r="BT1238" s="581"/>
      <c r="BU1238" s="581"/>
      <c r="BV1238" s="581"/>
      <c r="BW1238" s="581"/>
      <c r="BX1238" s="581"/>
      <c r="BY1238" s="581"/>
      <c r="BZ1238" s="581"/>
      <c r="CA1238" s="581"/>
      <c r="CB1238" s="581"/>
      <c r="CC1238" s="581"/>
      <c r="CD1238" s="581"/>
      <c r="CE1238" s="581"/>
      <c r="CF1238" s="581"/>
      <c r="CG1238" s="581"/>
      <c r="CH1238" s="581"/>
      <c r="CI1238" s="581"/>
      <c r="CJ1238" s="581"/>
      <c r="CK1238" s="581"/>
      <c r="CL1238" s="581"/>
      <c r="CM1238" s="581"/>
      <c r="CN1238" s="581"/>
      <c r="CO1238" s="581"/>
      <c r="CP1238" s="581"/>
      <c r="CQ1238" s="581"/>
      <c r="CR1238" s="581"/>
      <c r="CS1238" s="581"/>
      <c r="CT1238" s="581"/>
      <c r="CU1238" s="581"/>
      <c r="CV1238" s="581"/>
      <c r="CW1238" s="581"/>
      <c r="CX1238" s="581"/>
      <c r="CY1238" s="581"/>
      <c r="CZ1238" s="581"/>
      <c r="DA1238" s="581"/>
      <c r="DB1238" s="581"/>
      <c r="DC1238" s="581"/>
      <c r="DD1238" s="581"/>
      <c r="DE1238" s="581"/>
      <c r="DF1238" s="581"/>
      <c r="DG1238" s="581"/>
      <c r="DH1238" s="581"/>
      <c r="DI1238" s="581"/>
      <c r="DJ1238" s="581"/>
      <c r="DK1238" s="581"/>
      <c r="DL1238" s="581"/>
      <c r="DM1238" s="581"/>
      <c r="DN1238" s="581"/>
      <c r="DO1238" s="581"/>
      <c r="DP1238" s="581"/>
      <c r="DQ1238" s="581"/>
      <c r="DR1238" s="581"/>
      <c r="DS1238" s="581"/>
      <c r="DT1238" s="581"/>
      <c r="DU1238" s="581"/>
      <c r="DV1238" s="581"/>
      <c r="DW1238" s="581"/>
      <c r="DX1238" s="581"/>
      <c r="DY1238" s="581"/>
      <c r="DZ1238" s="581"/>
      <c r="EA1238" s="581"/>
      <c r="EB1238" s="581"/>
      <c r="EC1238" s="581"/>
      <c r="ED1238" s="581"/>
      <c r="EE1238" s="581"/>
      <c r="EF1238" s="581"/>
      <c r="EG1238" s="581"/>
      <c r="EH1238" s="581"/>
      <c r="EI1238" s="581"/>
      <c r="EJ1238" s="581"/>
      <c r="EK1238" s="581"/>
      <c r="EL1238" s="581"/>
      <c r="EM1238" s="581"/>
      <c r="EN1238" s="581"/>
      <c r="EO1238" s="581"/>
      <c r="EP1238" s="581"/>
      <c r="EQ1238" s="581"/>
      <c r="ER1238" s="581"/>
      <c r="ES1238" s="581"/>
      <c r="ET1238" s="581"/>
      <c r="EU1238" s="581"/>
      <c r="EV1238" s="581"/>
      <c r="EW1238" s="581"/>
      <c r="EX1238" s="581"/>
      <c r="EY1238" s="581"/>
      <c r="EZ1238" s="581"/>
      <c r="FA1238" s="581"/>
      <c r="FB1238" s="581"/>
      <c r="FC1238" s="581"/>
      <c r="FD1238" s="581"/>
      <c r="FE1238" s="581"/>
    </row>
    <row r="1239" spans="1:161">
      <c r="A1239" s="581"/>
      <c r="B1239" s="581"/>
      <c r="C1239" s="581"/>
      <c r="D1239" s="581"/>
      <c r="E1239" s="581"/>
      <c r="F1239" s="581"/>
      <c r="G1239" s="581"/>
      <c r="H1239" s="581"/>
      <c r="I1239" s="581"/>
      <c r="J1239" s="581"/>
      <c r="K1239" s="581"/>
      <c r="L1239" s="581"/>
      <c r="M1239" s="581"/>
      <c r="N1239" s="581"/>
      <c r="O1239" s="581"/>
      <c r="P1239" s="581"/>
      <c r="Q1239" s="581"/>
      <c r="R1239" s="581"/>
      <c r="S1239" s="581"/>
      <c r="T1239" s="581"/>
      <c r="U1239" s="581"/>
      <c r="V1239" s="581"/>
      <c r="W1239" s="581"/>
      <c r="X1239" s="581"/>
      <c r="Y1239" s="581"/>
      <c r="Z1239" s="581"/>
      <c r="AA1239" s="581"/>
      <c r="AB1239" s="581"/>
      <c r="AC1239" s="581"/>
      <c r="AD1239" s="581"/>
      <c r="AE1239" s="581"/>
      <c r="AF1239" s="581"/>
      <c r="AG1239" s="581"/>
      <c r="AH1239" s="581"/>
      <c r="AI1239" s="581"/>
      <c r="AJ1239" s="581"/>
      <c r="AK1239" s="581"/>
      <c r="AL1239" s="581"/>
      <c r="AM1239" s="581"/>
      <c r="AN1239" s="581"/>
      <c r="AO1239" s="581"/>
      <c r="AP1239" s="581"/>
      <c r="AQ1239" s="581"/>
      <c r="AR1239" s="581"/>
      <c r="AS1239" s="581"/>
      <c r="AT1239" s="581"/>
      <c r="AU1239" s="581"/>
      <c r="AV1239" s="581"/>
      <c r="AW1239" s="581"/>
      <c r="AX1239" s="581"/>
      <c r="AY1239" s="581"/>
      <c r="AZ1239" s="581"/>
      <c r="BA1239" s="581"/>
      <c r="BB1239" s="581"/>
      <c r="BC1239" s="581"/>
      <c r="BD1239" s="581"/>
      <c r="BE1239" s="581"/>
      <c r="BF1239" s="581"/>
      <c r="BG1239" s="581"/>
      <c r="BH1239" s="581"/>
      <c r="BI1239" s="581"/>
      <c r="BJ1239" s="581"/>
      <c r="BK1239" s="581"/>
      <c r="BL1239" s="581"/>
      <c r="BM1239" s="581"/>
      <c r="BN1239" s="581"/>
      <c r="BO1239" s="581"/>
      <c r="BP1239" s="581"/>
      <c r="BQ1239" s="581"/>
      <c r="BR1239" s="581"/>
      <c r="BS1239" s="581"/>
      <c r="BT1239" s="581"/>
      <c r="BU1239" s="581"/>
      <c r="BV1239" s="581"/>
      <c r="BW1239" s="581"/>
      <c r="BX1239" s="581"/>
      <c r="BY1239" s="581"/>
      <c r="BZ1239" s="581"/>
      <c r="CA1239" s="581"/>
      <c r="CB1239" s="581"/>
      <c r="CC1239" s="581"/>
      <c r="CD1239" s="581"/>
      <c r="CE1239" s="581"/>
      <c r="CF1239" s="581"/>
      <c r="CG1239" s="581"/>
      <c r="CH1239" s="581"/>
      <c r="CI1239" s="581"/>
      <c r="CJ1239" s="581"/>
      <c r="CK1239" s="581"/>
      <c r="CL1239" s="581"/>
      <c r="CM1239" s="581"/>
      <c r="CN1239" s="581"/>
      <c r="CO1239" s="581"/>
      <c r="CP1239" s="581"/>
      <c r="CQ1239" s="581"/>
      <c r="CR1239" s="581"/>
      <c r="CS1239" s="581"/>
      <c r="CT1239" s="581"/>
      <c r="CU1239" s="581"/>
      <c r="CV1239" s="581"/>
      <c r="CW1239" s="581"/>
      <c r="CX1239" s="581"/>
      <c r="CY1239" s="581"/>
      <c r="CZ1239" s="581"/>
      <c r="DA1239" s="581"/>
      <c r="DB1239" s="581"/>
      <c r="DC1239" s="581"/>
      <c r="DD1239" s="581"/>
      <c r="DE1239" s="581"/>
      <c r="DF1239" s="581"/>
      <c r="DG1239" s="581"/>
      <c r="DH1239" s="581"/>
      <c r="DI1239" s="581"/>
      <c r="DJ1239" s="581"/>
      <c r="DK1239" s="581"/>
      <c r="DL1239" s="581"/>
      <c r="DM1239" s="581"/>
      <c r="DN1239" s="581"/>
      <c r="DO1239" s="581"/>
      <c r="DP1239" s="581"/>
      <c r="DQ1239" s="581"/>
      <c r="DR1239" s="581"/>
      <c r="DS1239" s="581"/>
      <c r="DT1239" s="581"/>
      <c r="DU1239" s="581"/>
      <c r="DV1239" s="581"/>
      <c r="DW1239" s="581"/>
      <c r="DX1239" s="581"/>
      <c r="DY1239" s="581"/>
      <c r="DZ1239" s="581"/>
      <c r="EA1239" s="581"/>
      <c r="EB1239" s="581"/>
      <c r="EC1239" s="581"/>
      <c r="ED1239" s="581"/>
      <c r="EE1239" s="581"/>
      <c r="EF1239" s="581"/>
      <c r="EG1239" s="581"/>
      <c r="EH1239" s="581"/>
      <c r="EI1239" s="581"/>
      <c r="EJ1239" s="581"/>
      <c r="EK1239" s="581"/>
      <c r="EL1239" s="581"/>
      <c r="EM1239" s="581"/>
      <c r="EN1239" s="581"/>
      <c r="EO1239" s="581"/>
      <c r="EP1239" s="581"/>
      <c r="EQ1239" s="581"/>
      <c r="ER1239" s="581"/>
      <c r="ES1239" s="581"/>
      <c r="ET1239" s="581"/>
      <c r="EU1239" s="581"/>
      <c r="EV1239" s="581"/>
      <c r="EW1239" s="581"/>
      <c r="EX1239" s="581"/>
      <c r="EY1239" s="581"/>
      <c r="EZ1239" s="581"/>
      <c r="FA1239" s="581"/>
      <c r="FB1239" s="581"/>
      <c r="FC1239" s="581"/>
      <c r="FD1239" s="581"/>
      <c r="FE1239" s="581"/>
    </row>
    <row r="1240" spans="1:161">
      <c r="A1240" s="581"/>
      <c r="B1240" s="581"/>
      <c r="C1240" s="581"/>
      <c r="D1240" s="581"/>
      <c r="E1240" s="581"/>
      <c r="F1240" s="581"/>
      <c r="G1240" s="581"/>
      <c r="H1240" s="581"/>
      <c r="I1240" s="581"/>
      <c r="J1240" s="581"/>
      <c r="K1240" s="581"/>
      <c r="L1240" s="581"/>
      <c r="M1240" s="581"/>
      <c r="N1240" s="581"/>
      <c r="O1240" s="581"/>
      <c r="P1240" s="581"/>
      <c r="Q1240" s="581"/>
      <c r="R1240" s="581"/>
      <c r="S1240" s="581"/>
      <c r="T1240" s="581"/>
      <c r="U1240" s="581"/>
      <c r="V1240" s="581"/>
      <c r="W1240" s="581"/>
      <c r="X1240" s="581"/>
      <c r="Y1240" s="581"/>
      <c r="Z1240" s="581"/>
      <c r="AA1240" s="581"/>
      <c r="AB1240" s="581"/>
      <c r="AC1240" s="581"/>
      <c r="AD1240" s="581"/>
      <c r="AE1240" s="581"/>
      <c r="AF1240" s="581"/>
      <c r="AG1240" s="581"/>
      <c r="AH1240" s="581"/>
      <c r="AI1240" s="581"/>
      <c r="AJ1240" s="581"/>
      <c r="AK1240" s="581"/>
      <c r="AL1240" s="581"/>
      <c r="AM1240" s="581"/>
      <c r="AN1240" s="581"/>
      <c r="AO1240" s="581"/>
      <c r="AP1240" s="581"/>
      <c r="AQ1240" s="581"/>
      <c r="AR1240" s="581"/>
      <c r="AS1240" s="581"/>
      <c r="AT1240" s="581"/>
      <c r="AU1240" s="581"/>
      <c r="AV1240" s="581"/>
      <c r="AW1240" s="581"/>
      <c r="AX1240" s="581"/>
      <c r="AY1240" s="581"/>
      <c r="AZ1240" s="581"/>
      <c r="BA1240" s="581"/>
      <c r="BB1240" s="581"/>
      <c r="BC1240" s="581"/>
      <c r="BD1240" s="581"/>
      <c r="BE1240" s="581"/>
      <c r="BF1240" s="581"/>
      <c r="BG1240" s="581"/>
      <c r="BH1240" s="581"/>
      <c r="BI1240" s="581"/>
      <c r="BJ1240" s="581"/>
      <c r="BK1240" s="581"/>
      <c r="BL1240" s="581"/>
      <c r="BM1240" s="581"/>
      <c r="BN1240" s="581"/>
      <c r="BO1240" s="581"/>
      <c r="BP1240" s="581"/>
      <c r="BQ1240" s="581"/>
      <c r="BR1240" s="581"/>
      <c r="BS1240" s="581"/>
      <c r="BT1240" s="581"/>
      <c r="BU1240" s="581"/>
      <c r="BV1240" s="581"/>
      <c r="BW1240" s="581"/>
      <c r="BX1240" s="581"/>
      <c r="BY1240" s="581"/>
      <c r="BZ1240" s="581"/>
      <c r="CA1240" s="581"/>
      <c r="CB1240" s="581"/>
      <c r="CC1240" s="581"/>
      <c r="CD1240" s="581"/>
      <c r="CE1240" s="581"/>
      <c r="CF1240" s="581"/>
      <c r="CG1240" s="581"/>
      <c r="CH1240" s="581"/>
      <c r="CI1240" s="581"/>
      <c r="CJ1240" s="581"/>
      <c r="CK1240" s="581"/>
      <c r="CL1240" s="581"/>
      <c r="CM1240" s="581"/>
      <c r="CN1240" s="581"/>
      <c r="CO1240" s="581"/>
      <c r="CP1240" s="581"/>
      <c r="CQ1240" s="581"/>
      <c r="CR1240" s="581"/>
      <c r="CS1240" s="581"/>
      <c r="CT1240" s="581"/>
      <c r="CU1240" s="581"/>
      <c r="CV1240" s="581"/>
      <c r="CW1240" s="581"/>
      <c r="CX1240" s="581"/>
      <c r="CY1240" s="581"/>
      <c r="CZ1240" s="581"/>
      <c r="DA1240" s="581"/>
      <c r="DB1240" s="581"/>
      <c r="DC1240" s="581"/>
      <c r="DD1240" s="581"/>
      <c r="DE1240" s="581"/>
      <c r="DF1240" s="581"/>
      <c r="DG1240" s="581"/>
      <c r="DH1240" s="581"/>
      <c r="DI1240" s="581"/>
      <c r="DJ1240" s="581"/>
      <c r="DK1240" s="581"/>
      <c r="DL1240" s="581"/>
      <c r="DM1240" s="581"/>
      <c r="DN1240" s="581"/>
      <c r="DO1240" s="581"/>
      <c r="DP1240" s="581"/>
      <c r="DQ1240" s="581"/>
      <c r="DR1240" s="581"/>
      <c r="DS1240" s="581"/>
      <c r="DT1240" s="581"/>
      <c r="DU1240" s="581"/>
      <c r="DV1240" s="581"/>
      <c r="DW1240" s="581"/>
      <c r="DX1240" s="581"/>
      <c r="DY1240" s="581"/>
      <c r="DZ1240" s="581"/>
      <c r="EA1240" s="581"/>
      <c r="EB1240" s="581"/>
      <c r="EC1240" s="581"/>
      <c r="ED1240" s="581"/>
      <c r="EE1240" s="581"/>
      <c r="EF1240" s="581"/>
      <c r="EG1240" s="581"/>
      <c r="EH1240" s="581"/>
      <c r="EI1240" s="581"/>
      <c r="EJ1240" s="581"/>
      <c r="EK1240" s="581"/>
      <c r="EL1240" s="581"/>
      <c r="EM1240" s="581"/>
      <c r="EN1240" s="581"/>
      <c r="EO1240" s="581"/>
      <c r="EP1240" s="581"/>
      <c r="EQ1240" s="581"/>
      <c r="ER1240" s="581"/>
      <c r="ES1240" s="581"/>
      <c r="ET1240" s="581"/>
      <c r="EU1240" s="581"/>
      <c r="EV1240" s="581"/>
      <c r="EW1240" s="581"/>
      <c r="EX1240" s="581"/>
      <c r="EY1240" s="581"/>
      <c r="EZ1240" s="581"/>
      <c r="FA1240" s="581"/>
      <c r="FB1240" s="581"/>
      <c r="FC1240" s="581"/>
      <c r="FD1240" s="581"/>
      <c r="FE1240" s="581"/>
    </row>
    <row r="1241" spans="1:161">
      <c r="A1241" s="581"/>
      <c r="B1241" s="581"/>
      <c r="C1241" s="581"/>
      <c r="D1241" s="581"/>
      <c r="E1241" s="581"/>
      <c r="F1241" s="581"/>
      <c r="G1241" s="581"/>
      <c r="H1241" s="581"/>
      <c r="I1241" s="581"/>
      <c r="J1241" s="581"/>
      <c r="K1241" s="581"/>
      <c r="L1241" s="581"/>
      <c r="M1241" s="581"/>
      <c r="N1241" s="581"/>
      <c r="O1241" s="581"/>
      <c r="P1241" s="581"/>
      <c r="Q1241" s="581"/>
      <c r="R1241" s="581"/>
      <c r="S1241" s="581"/>
      <c r="T1241" s="581"/>
      <c r="U1241" s="581"/>
      <c r="V1241" s="581"/>
      <c r="W1241" s="581"/>
      <c r="X1241" s="581"/>
      <c r="Y1241" s="581"/>
      <c r="Z1241" s="581"/>
      <c r="AA1241" s="581"/>
      <c r="AB1241" s="581"/>
      <c r="AC1241" s="581"/>
      <c r="AD1241" s="581"/>
      <c r="AE1241" s="581"/>
      <c r="AF1241" s="581"/>
      <c r="AG1241" s="581"/>
      <c r="AH1241" s="581"/>
      <c r="AI1241" s="581"/>
      <c r="AJ1241" s="581"/>
      <c r="AK1241" s="581"/>
      <c r="AL1241" s="581"/>
      <c r="AM1241" s="581"/>
      <c r="AN1241" s="581"/>
      <c r="AO1241" s="581"/>
      <c r="AP1241" s="581"/>
      <c r="AQ1241" s="581"/>
      <c r="AR1241" s="581"/>
      <c r="AS1241" s="581"/>
      <c r="AT1241" s="581"/>
      <c r="AU1241" s="581"/>
      <c r="AV1241" s="581"/>
      <c r="AW1241" s="581"/>
      <c r="AX1241" s="581"/>
      <c r="AY1241" s="581"/>
      <c r="AZ1241" s="581"/>
      <c r="BA1241" s="581"/>
      <c r="BB1241" s="581"/>
      <c r="BC1241" s="581"/>
      <c r="BD1241" s="581"/>
      <c r="BE1241" s="581"/>
      <c r="BF1241" s="581"/>
      <c r="BG1241" s="581"/>
      <c r="BH1241" s="581"/>
      <c r="BI1241" s="581"/>
      <c r="BJ1241" s="581"/>
      <c r="BK1241" s="581"/>
      <c r="BL1241" s="581"/>
      <c r="BM1241" s="581"/>
      <c r="BN1241" s="581"/>
      <c r="BO1241" s="581"/>
      <c r="BP1241" s="581"/>
      <c r="BQ1241" s="581"/>
      <c r="BR1241" s="581"/>
      <c r="BS1241" s="581"/>
      <c r="BT1241" s="581"/>
      <c r="BU1241" s="581"/>
      <c r="BV1241" s="581"/>
      <c r="BW1241" s="581"/>
      <c r="BX1241" s="581"/>
      <c r="BY1241" s="581"/>
      <c r="BZ1241" s="581"/>
      <c r="CA1241" s="581"/>
      <c r="CB1241" s="581"/>
      <c r="CC1241" s="581"/>
      <c r="CD1241" s="581"/>
      <c r="CE1241" s="581"/>
      <c r="CF1241" s="581"/>
      <c r="CG1241" s="581"/>
      <c r="CH1241" s="581"/>
      <c r="CI1241" s="581"/>
      <c r="CJ1241" s="581"/>
      <c r="CK1241" s="581"/>
      <c r="CL1241" s="581"/>
      <c r="CM1241" s="581"/>
      <c r="CN1241" s="581"/>
      <c r="CO1241" s="581"/>
      <c r="CP1241" s="581"/>
      <c r="CQ1241" s="581"/>
      <c r="CR1241" s="581"/>
      <c r="CS1241" s="581"/>
      <c r="CT1241" s="581"/>
      <c r="CU1241" s="581"/>
      <c r="CV1241" s="581"/>
      <c r="CW1241" s="581"/>
      <c r="CX1241" s="581"/>
      <c r="CY1241" s="581"/>
      <c r="CZ1241" s="581"/>
      <c r="DA1241" s="581"/>
      <c r="DB1241" s="581"/>
      <c r="DC1241" s="581"/>
      <c r="DD1241" s="581"/>
      <c r="DE1241" s="581"/>
      <c r="DF1241" s="581"/>
      <c r="DG1241" s="581"/>
      <c r="DH1241" s="581"/>
      <c r="DI1241" s="581"/>
      <c r="DJ1241" s="581"/>
      <c r="DK1241" s="581"/>
      <c r="DL1241" s="581"/>
      <c r="DM1241" s="581"/>
      <c r="DN1241" s="581"/>
      <c r="DO1241" s="581"/>
      <c r="DP1241" s="581"/>
      <c r="DQ1241" s="581"/>
      <c r="DR1241" s="581"/>
      <c r="DS1241" s="581"/>
      <c r="DT1241" s="581"/>
      <c r="DU1241" s="581"/>
      <c r="DV1241" s="581"/>
      <c r="DW1241" s="581"/>
      <c r="DX1241" s="581"/>
      <c r="DY1241" s="581"/>
      <c r="DZ1241" s="581"/>
      <c r="EA1241" s="581"/>
      <c r="EB1241" s="581"/>
      <c r="EC1241" s="581"/>
      <c r="ED1241" s="581"/>
      <c r="EE1241" s="581"/>
      <c r="EF1241" s="581"/>
      <c r="EG1241" s="581"/>
      <c r="EH1241" s="581"/>
      <c r="EI1241" s="581"/>
      <c r="EJ1241" s="581"/>
      <c r="EK1241" s="581"/>
      <c r="EL1241" s="581"/>
      <c r="EM1241" s="581"/>
      <c r="EN1241" s="581"/>
      <c r="EO1241" s="581"/>
      <c r="EP1241" s="581"/>
      <c r="EQ1241" s="581"/>
      <c r="ER1241" s="581"/>
      <c r="ES1241" s="581"/>
      <c r="ET1241" s="581"/>
      <c r="EU1241" s="581"/>
      <c r="EV1241" s="581"/>
      <c r="EW1241" s="581"/>
      <c r="EX1241" s="581"/>
      <c r="EY1241" s="581"/>
      <c r="EZ1241" s="581"/>
      <c r="FA1241" s="581"/>
      <c r="FB1241" s="581"/>
      <c r="FC1241" s="581"/>
      <c r="FD1241" s="581"/>
      <c r="FE1241" s="581"/>
    </row>
    <row r="1242" spans="1:161">
      <c r="A1242" s="581"/>
      <c r="B1242" s="581"/>
      <c r="C1242" s="581"/>
      <c r="D1242" s="581"/>
      <c r="E1242" s="581"/>
      <c r="F1242" s="581"/>
      <c r="G1242" s="581"/>
      <c r="H1242" s="581"/>
      <c r="I1242" s="581"/>
      <c r="J1242" s="581"/>
      <c r="K1242" s="581"/>
      <c r="L1242" s="581"/>
      <c r="M1242" s="581"/>
      <c r="N1242" s="581"/>
      <c r="O1242" s="581"/>
      <c r="P1242" s="581"/>
      <c r="Q1242" s="581"/>
      <c r="R1242" s="581"/>
      <c r="S1242" s="581"/>
      <c r="T1242" s="581"/>
      <c r="U1242" s="581"/>
      <c r="V1242" s="581"/>
      <c r="W1242" s="581"/>
      <c r="X1242" s="581"/>
      <c r="Y1242" s="581"/>
      <c r="Z1242" s="581"/>
      <c r="AA1242" s="581"/>
      <c r="AB1242" s="581"/>
      <c r="AC1242" s="581"/>
      <c r="AD1242" s="581"/>
      <c r="AE1242" s="581"/>
      <c r="AF1242" s="581"/>
      <c r="AG1242" s="581"/>
      <c r="AH1242" s="581"/>
      <c r="AI1242" s="581"/>
      <c r="AJ1242" s="581"/>
      <c r="AK1242" s="581"/>
      <c r="AL1242" s="581"/>
      <c r="AM1242" s="581"/>
      <c r="AN1242" s="581"/>
      <c r="AO1242" s="581"/>
      <c r="AP1242" s="581"/>
      <c r="AQ1242" s="581"/>
      <c r="AR1242" s="581"/>
      <c r="AS1242" s="581"/>
      <c r="AT1242" s="581"/>
      <c r="AU1242" s="581"/>
      <c r="AV1242" s="581"/>
      <c r="AW1242" s="581"/>
      <c r="AX1242" s="581"/>
      <c r="AY1242" s="581"/>
      <c r="AZ1242" s="581"/>
      <c r="BA1242" s="581"/>
      <c r="BB1242" s="581"/>
      <c r="BC1242" s="581"/>
      <c r="BD1242" s="581"/>
      <c r="BE1242" s="581"/>
      <c r="BF1242" s="581"/>
      <c r="BG1242" s="581"/>
      <c r="BH1242" s="581"/>
      <c r="BI1242" s="581"/>
      <c r="BJ1242" s="581"/>
      <c r="BK1242" s="581"/>
      <c r="BL1242" s="581"/>
      <c r="BM1242" s="581"/>
      <c r="BN1242" s="581"/>
      <c r="BO1242" s="581"/>
      <c r="BP1242" s="581"/>
      <c r="BQ1242" s="581"/>
      <c r="BR1242" s="581"/>
      <c r="BS1242" s="581"/>
      <c r="BT1242" s="581"/>
      <c r="BU1242" s="581"/>
      <c r="BV1242" s="581"/>
      <c r="BW1242" s="581"/>
      <c r="BX1242" s="581"/>
      <c r="BY1242" s="581"/>
      <c r="BZ1242" s="581"/>
      <c r="CA1242" s="581"/>
      <c r="CB1242" s="581"/>
      <c r="CC1242" s="581"/>
      <c r="CD1242" s="581"/>
      <c r="CE1242" s="581"/>
      <c r="CF1242" s="581"/>
      <c r="CG1242" s="581"/>
      <c r="CH1242" s="581"/>
      <c r="CI1242" s="581"/>
      <c r="CJ1242" s="581"/>
      <c r="CK1242" s="581"/>
      <c r="CL1242" s="581"/>
      <c r="CM1242" s="581"/>
      <c r="CN1242" s="581"/>
      <c r="CO1242" s="581"/>
      <c r="CP1242" s="581"/>
      <c r="CQ1242" s="581"/>
      <c r="CR1242" s="581"/>
      <c r="CS1242" s="581"/>
      <c r="CT1242" s="581"/>
      <c r="CU1242" s="581"/>
      <c r="CV1242" s="581"/>
      <c r="CW1242" s="581"/>
      <c r="CX1242" s="581"/>
      <c r="CY1242" s="581"/>
      <c r="CZ1242" s="581"/>
      <c r="DA1242" s="581"/>
      <c r="DB1242" s="581"/>
      <c r="DC1242" s="581"/>
      <c r="DD1242" s="581"/>
      <c r="DE1242" s="581"/>
      <c r="DF1242" s="581"/>
      <c r="DG1242" s="581"/>
      <c r="DH1242" s="581"/>
      <c r="DI1242" s="581"/>
      <c r="DJ1242" s="581"/>
      <c r="DK1242" s="581"/>
      <c r="DL1242" s="581"/>
      <c r="DM1242" s="581"/>
      <c r="DN1242" s="581"/>
      <c r="DO1242" s="581"/>
      <c r="DP1242" s="581"/>
      <c r="DQ1242" s="581"/>
      <c r="DR1242" s="581"/>
      <c r="DS1242" s="581"/>
      <c r="DT1242" s="581"/>
      <c r="DU1242" s="581"/>
      <c r="DV1242" s="581"/>
      <c r="DW1242" s="581"/>
      <c r="DX1242" s="581"/>
      <c r="DY1242" s="581"/>
      <c r="DZ1242" s="581"/>
      <c r="EA1242" s="581"/>
      <c r="EB1242" s="581"/>
      <c r="EC1242" s="581"/>
      <c r="ED1242" s="581"/>
      <c r="EE1242" s="581"/>
      <c r="EF1242" s="581"/>
      <c r="EG1242" s="581"/>
      <c r="EH1242" s="581"/>
      <c r="EI1242" s="581"/>
      <c r="EJ1242" s="581"/>
      <c r="EK1242" s="581"/>
      <c r="EL1242" s="581"/>
      <c r="EM1242" s="581"/>
      <c r="EN1242" s="581"/>
      <c r="EO1242" s="581"/>
      <c r="EP1242" s="581"/>
      <c r="EQ1242" s="581"/>
      <c r="ER1242" s="581"/>
      <c r="ES1242" s="581"/>
      <c r="ET1242" s="581"/>
      <c r="EU1242" s="581"/>
      <c r="EV1242" s="581"/>
      <c r="EW1242" s="581"/>
      <c r="EX1242" s="581"/>
      <c r="EY1242" s="581"/>
      <c r="EZ1242" s="581"/>
      <c r="FA1242" s="581"/>
      <c r="FB1242" s="581"/>
      <c r="FC1242" s="581"/>
      <c r="FD1242" s="581"/>
      <c r="FE1242" s="581"/>
    </row>
    <row r="1243" spans="1:161">
      <c r="A1243" s="581"/>
      <c r="B1243" s="581"/>
      <c r="C1243" s="581"/>
      <c r="D1243" s="581"/>
      <c r="E1243" s="581"/>
      <c r="F1243" s="581"/>
      <c r="G1243" s="581"/>
      <c r="H1243" s="581"/>
      <c r="I1243" s="581"/>
      <c r="J1243" s="581"/>
      <c r="K1243" s="581"/>
      <c r="L1243" s="581"/>
      <c r="M1243" s="581"/>
      <c r="N1243" s="581"/>
      <c r="O1243" s="581"/>
      <c r="P1243" s="581"/>
      <c r="Q1243" s="581"/>
      <c r="R1243" s="581"/>
      <c r="S1243" s="581"/>
      <c r="T1243" s="581"/>
      <c r="U1243" s="581"/>
      <c r="V1243" s="581"/>
      <c r="W1243" s="581"/>
      <c r="X1243" s="581"/>
      <c r="Y1243" s="581"/>
      <c r="Z1243" s="581"/>
      <c r="AA1243" s="581"/>
      <c r="AB1243" s="581"/>
      <c r="AC1243" s="581"/>
      <c r="AD1243" s="581"/>
      <c r="AE1243" s="581"/>
      <c r="AF1243" s="581"/>
      <c r="AG1243" s="581"/>
      <c r="AH1243" s="581"/>
      <c r="AI1243" s="581"/>
      <c r="AJ1243" s="581"/>
      <c r="AK1243" s="581"/>
      <c r="AL1243" s="581"/>
      <c r="AM1243" s="581"/>
      <c r="AN1243" s="581"/>
      <c r="AO1243" s="581"/>
      <c r="AP1243" s="581"/>
      <c r="AQ1243" s="581"/>
      <c r="AR1243" s="581"/>
      <c r="AS1243" s="581"/>
      <c r="AT1243" s="581"/>
      <c r="AU1243" s="581"/>
      <c r="AV1243" s="581"/>
      <c r="AW1243" s="581"/>
      <c r="AX1243" s="581"/>
      <c r="AY1243" s="581"/>
      <c r="AZ1243" s="581"/>
      <c r="BA1243" s="581"/>
      <c r="BB1243" s="581"/>
      <c r="BC1243" s="581"/>
      <c r="BD1243" s="581"/>
      <c r="BE1243" s="581"/>
      <c r="BF1243" s="581"/>
      <c r="BG1243" s="581"/>
      <c r="BH1243" s="581"/>
      <c r="BI1243" s="581"/>
      <c r="BJ1243" s="581"/>
      <c r="BK1243" s="581"/>
      <c r="BL1243" s="581"/>
      <c r="BM1243" s="581"/>
      <c r="BN1243" s="581"/>
      <c r="BO1243" s="581"/>
      <c r="BP1243" s="581"/>
      <c r="BQ1243" s="581"/>
      <c r="BR1243" s="581"/>
      <c r="BS1243" s="581"/>
      <c r="BT1243" s="581"/>
      <c r="BU1243" s="581"/>
      <c r="BV1243" s="581"/>
      <c r="BW1243" s="581"/>
      <c r="BX1243" s="581"/>
      <c r="BY1243" s="581"/>
      <c r="BZ1243" s="581"/>
      <c r="CA1243" s="581"/>
      <c r="CB1243" s="581"/>
      <c r="CC1243" s="581"/>
      <c r="CD1243" s="581"/>
      <c r="CE1243" s="581"/>
      <c r="CF1243" s="581"/>
      <c r="CG1243" s="581"/>
      <c r="CH1243" s="581"/>
      <c r="CI1243" s="581"/>
      <c r="CJ1243" s="581"/>
      <c r="CK1243" s="581"/>
      <c r="CL1243" s="581"/>
      <c r="CM1243" s="581"/>
      <c r="CN1243" s="581"/>
      <c r="CO1243" s="581"/>
      <c r="CP1243" s="581"/>
      <c r="CQ1243" s="581"/>
      <c r="CR1243" s="581"/>
      <c r="CS1243" s="581"/>
      <c r="CT1243" s="581"/>
      <c r="CU1243" s="581"/>
      <c r="CV1243" s="581"/>
      <c r="CW1243" s="581"/>
      <c r="CX1243" s="581"/>
      <c r="CY1243" s="581"/>
      <c r="CZ1243" s="581"/>
      <c r="DA1243" s="581"/>
      <c r="DB1243" s="581"/>
      <c r="DC1243" s="581"/>
      <c r="DD1243" s="581"/>
      <c r="DE1243" s="581"/>
      <c r="DF1243" s="581"/>
      <c r="DG1243" s="581"/>
      <c r="DH1243" s="581"/>
      <c r="DI1243" s="581"/>
      <c r="DJ1243" s="581"/>
      <c r="DK1243" s="581"/>
      <c r="DL1243" s="581"/>
      <c r="DM1243" s="581"/>
      <c r="DN1243" s="581"/>
      <c r="DO1243" s="581"/>
      <c r="DP1243" s="581"/>
      <c r="DQ1243" s="581"/>
      <c r="DR1243" s="581"/>
      <c r="DS1243" s="581"/>
      <c r="DT1243" s="581"/>
      <c r="DU1243" s="581"/>
      <c r="DV1243" s="581"/>
      <c r="DW1243" s="581"/>
      <c r="DX1243" s="581"/>
      <c r="DY1243" s="581"/>
      <c r="DZ1243" s="581"/>
      <c r="EA1243" s="581"/>
      <c r="EB1243" s="581"/>
      <c r="EC1243" s="581"/>
      <c r="ED1243" s="581"/>
      <c r="EE1243" s="581"/>
      <c r="EF1243" s="581"/>
      <c r="EG1243" s="581"/>
      <c r="EH1243" s="581"/>
      <c r="EI1243" s="581"/>
      <c r="EJ1243" s="581"/>
      <c r="EK1243" s="581"/>
      <c r="EL1243" s="581"/>
      <c r="EM1243" s="581"/>
      <c r="EN1243" s="581"/>
      <c r="EO1243" s="581"/>
      <c r="EP1243" s="581"/>
      <c r="EQ1243" s="581"/>
      <c r="ER1243" s="581"/>
      <c r="ES1243" s="581"/>
      <c r="ET1243" s="581"/>
      <c r="EU1243" s="581"/>
      <c r="EV1243" s="581"/>
      <c r="EW1243" s="581"/>
      <c r="EX1243" s="581"/>
      <c r="EY1243" s="581"/>
      <c r="EZ1243" s="581"/>
      <c r="FA1243" s="581"/>
      <c r="FB1243" s="581"/>
      <c r="FC1243" s="581"/>
      <c r="FD1243" s="581"/>
      <c r="FE1243" s="581"/>
    </row>
    <row r="1244" spans="1:161">
      <c r="A1244" s="581"/>
      <c r="B1244" s="581"/>
      <c r="C1244" s="581"/>
      <c r="D1244" s="581"/>
      <c r="E1244" s="581"/>
      <c r="F1244" s="581"/>
      <c r="G1244" s="581"/>
      <c r="H1244" s="581"/>
      <c r="I1244" s="581"/>
      <c r="J1244" s="581"/>
      <c r="K1244" s="581"/>
      <c r="L1244" s="581"/>
      <c r="M1244" s="581"/>
      <c r="N1244" s="581"/>
      <c r="O1244" s="581"/>
      <c r="P1244" s="581"/>
      <c r="Q1244" s="581"/>
      <c r="R1244" s="581"/>
      <c r="S1244" s="581"/>
      <c r="T1244" s="581"/>
      <c r="U1244" s="581"/>
      <c r="V1244" s="581"/>
      <c r="W1244" s="581"/>
      <c r="X1244" s="581"/>
      <c r="Y1244" s="581"/>
      <c r="Z1244" s="581"/>
      <c r="AA1244" s="581"/>
      <c r="AB1244" s="581"/>
      <c r="AC1244" s="581"/>
      <c r="AD1244" s="581"/>
      <c r="AE1244" s="581"/>
      <c r="AF1244" s="581"/>
      <c r="AG1244" s="581"/>
      <c r="AH1244" s="581"/>
      <c r="AI1244" s="581"/>
      <c r="AJ1244" s="581"/>
      <c r="AK1244" s="581"/>
      <c r="AL1244" s="581"/>
      <c r="AM1244" s="581"/>
      <c r="AN1244" s="581"/>
      <c r="AO1244" s="581"/>
      <c r="AP1244" s="581"/>
      <c r="AQ1244" s="581"/>
      <c r="AR1244" s="581"/>
      <c r="AS1244" s="581"/>
      <c r="AT1244" s="581"/>
      <c r="AU1244" s="581"/>
      <c r="AV1244" s="581"/>
      <c r="AW1244" s="581"/>
      <c r="AX1244" s="581"/>
      <c r="AY1244" s="581"/>
      <c r="AZ1244" s="581"/>
      <c r="BA1244" s="581"/>
      <c r="BB1244" s="581"/>
      <c r="BC1244" s="581"/>
      <c r="BD1244" s="581"/>
      <c r="BE1244" s="581"/>
      <c r="BF1244" s="581"/>
      <c r="BG1244" s="581"/>
      <c r="BH1244" s="581"/>
      <c r="BI1244" s="581"/>
      <c r="BJ1244" s="581"/>
      <c r="BK1244" s="581"/>
      <c r="BL1244" s="581"/>
      <c r="BM1244" s="581"/>
      <c r="BN1244" s="581"/>
      <c r="BO1244" s="581"/>
      <c r="BP1244" s="581"/>
      <c r="BQ1244" s="581"/>
      <c r="BR1244" s="581"/>
      <c r="BS1244" s="581"/>
      <c r="BT1244" s="581"/>
      <c r="BU1244" s="581"/>
      <c r="BV1244" s="581"/>
      <c r="BW1244" s="581"/>
      <c r="BX1244" s="581"/>
      <c r="BY1244" s="581"/>
      <c r="BZ1244" s="581"/>
      <c r="CA1244" s="581"/>
      <c r="CB1244" s="581"/>
      <c r="CC1244" s="581"/>
      <c r="CD1244" s="581"/>
      <c r="CE1244" s="581"/>
      <c r="CF1244" s="581"/>
      <c r="CG1244" s="581"/>
      <c r="CH1244" s="581"/>
      <c r="CI1244" s="581"/>
      <c r="CJ1244" s="581"/>
      <c r="CK1244" s="581"/>
      <c r="CL1244" s="581"/>
      <c r="CM1244" s="581"/>
      <c r="CN1244" s="581"/>
      <c r="CO1244" s="581"/>
      <c r="CP1244" s="581"/>
      <c r="CQ1244" s="581"/>
      <c r="CR1244" s="581"/>
      <c r="CS1244" s="581"/>
      <c r="CT1244" s="581"/>
      <c r="CU1244" s="581"/>
      <c r="CV1244" s="581"/>
      <c r="CW1244" s="581"/>
      <c r="CX1244" s="581"/>
      <c r="CY1244" s="581"/>
      <c r="CZ1244" s="581"/>
      <c r="DA1244" s="581"/>
      <c r="DB1244" s="581"/>
      <c r="DC1244" s="581"/>
      <c r="DD1244" s="581"/>
      <c r="DE1244" s="581"/>
      <c r="DF1244" s="581"/>
      <c r="DG1244" s="581"/>
      <c r="DH1244" s="581"/>
      <c r="DI1244" s="581"/>
      <c r="DJ1244" s="581"/>
      <c r="DK1244" s="581"/>
      <c r="DL1244" s="581"/>
      <c r="DM1244" s="581"/>
      <c r="DN1244" s="581"/>
      <c r="DO1244" s="581"/>
      <c r="DP1244" s="581"/>
      <c r="DQ1244" s="581"/>
      <c r="DR1244" s="581"/>
      <c r="DS1244" s="581"/>
      <c r="DT1244" s="581"/>
      <c r="DU1244" s="581"/>
      <c r="DV1244" s="581"/>
      <c r="DW1244" s="581"/>
      <c r="DX1244" s="581"/>
      <c r="DY1244" s="581"/>
      <c r="DZ1244" s="581"/>
      <c r="EA1244" s="581"/>
      <c r="EB1244" s="581"/>
      <c r="EC1244" s="581"/>
      <c r="ED1244" s="581"/>
      <c r="EE1244" s="581"/>
      <c r="EF1244" s="581"/>
      <c r="EG1244" s="581"/>
      <c r="EH1244" s="581"/>
      <c r="EI1244" s="581"/>
      <c r="EJ1244" s="581"/>
      <c r="EK1244" s="581"/>
      <c r="EL1244" s="581"/>
      <c r="EM1244" s="581"/>
      <c r="EN1244" s="581"/>
      <c r="EO1244" s="581"/>
      <c r="EP1244" s="581"/>
      <c r="EQ1244" s="581"/>
      <c r="ER1244" s="581"/>
      <c r="ES1244" s="581"/>
      <c r="ET1244" s="581"/>
      <c r="EU1244" s="581"/>
      <c r="EV1244" s="581"/>
      <c r="EW1244" s="581"/>
      <c r="EX1244" s="581"/>
      <c r="EY1244" s="581"/>
      <c r="EZ1244" s="581"/>
      <c r="FA1244" s="581"/>
      <c r="FB1244" s="581"/>
      <c r="FC1244" s="581"/>
      <c r="FD1244" s="581"/>
      <c r="FE1244" s="581"/>
    </row>
    <row r="1245" spans="1:161">
      <c r="A1245" s="581"/>
      <c r="B1245" s="581"/>
      <c r="C1245" s="581"/>
      <c r="D1245" s="581"/>
      <c r="E1245" s="581"/>
      <c r="F1245" s="581"/>
      <c r="G1245" s="581"/>
      <c r="H1245" s="581"/>
      <c r="I1245" s="581"/>
      <c r="J1245" s="581"/>
      <c r="K1245" s="581"/>
      <c r="L1245" s="581"/>
      <c r="M1245" s="581"/>
      <c r="N1245" s="581"/>
      <c r="O1245" s="581"/>
      <c r="P1245" s="581"/>
      <c r="Q1245" s="581"/>
      <c r="R1245" s="581"/>
      <c r="S1245" s="581"/>
      <c r="T1245" s="581"/>
      <c r="U1245" s="581"/>
      <c r="V1245" s="581"/>
      <c r="W1245" s="581"/>
      <c r="X1245" s="581"/>
      <c r="Y1245" s="581"/>
      <c r="Z1245" s="581"/>
      <c r="AA1245" s="581"/>
      <c r="AB1245" s="581"/>
      <c r="AC1245" s="581"/>
      <c r="AD1245" s="581"/>
      <c r="AE1245" s="581"/>
      <c r="AF1245" s="581"/>
      <c r="AG1245" s="581"/>
      <c r="AH1245" s="581"/>
      <c r="AI1245" s="581"/>
      <c r="AJ1245" s="581"/>
      <c r="AK1245" s="581"/>
      <c r="AL1245" s="581"/>
      <c r="AM1245" s="581"/>
      <c r="AN1245" s="581"/>
      <c r="AO1245" s="581"/>
      <c r="AP1245" s="581"/>
      <c r="AQ1245" s="581"/>
      <c r="AR1245" s="581"/>
      <c r="AS1245" s="581"/>
      <c r="AT1245" s="581"/>
      <c r="AU1245" s="581"/>
      <c r="AV1245" s="581"/>
      <c r="AW1245" s="581"/>
      <c r="AX1245" s="581"/>
      <c r="AY1245" s="581"/>
      <c r="AZ1245" s="581"/>
      <c r="BA1245" s="581"/>
      <c r="BB1245" s="581"/>
      <c r="BC1245" s="581"/>
      <c r="BD1245" s="581"/>
      <c r="BE1245" s="581"/>
      <c r="BF1245" s="581"/>
      <c r="BG1245" s="581"/>
      <c r="BH1245" s="581"/>
      <c r="BI1245" s="581"/>
      <c r="BJ1245" s="581"/>
      <c r="BK1245" s="581"/>
      <c r="BL1245" s="581"/>
      <c r="BM1245" s="581"/>
      <c r="BN1245" s="581"/>
      <c r="BO1245" s="581"/>
      <c r="BP1245" s="581"/>
      <c r="BQ1245" s="581"/>
      <c r="BR1245" s="581"/>
      <c r="BS1245" s="581"/>
      <c r="BT1245" s="581"/>
      <c r="BU1245" s="581"/>
      <c r="BV1245" s="581"/>
      <c r="BW1245" s="581"/>
      <c r="BX1245" s="581"/>
      <c r="BY1245" s="581"/>
      <c r="BZ1245" s="581"/>
      <c r="CA1245" s="581"/>
      <c r="CB1245" s="581"/>
      <c r="CC1245" s="581"/>
      <c r="CD1245" s="581"/>
      <c r="CE1245" s="581"/>
      <c r="CF1245" s="581"/>
      <c r="CG1245" s="581"/>
      <c r="CH1245" s="581"/>
      <c r="CI1245" s="581"/>
      <c r="CJ1245" s="581"/>
      <c r="CK1245" s="581"/>
      <c r="CL1245" s="581"/>
      <c r="CM1245" s="581"/>
      <c r="CN1245" s="581"/>
      <c r="CO1245" s="581"/>
      <c r="CP1245" s="581"/>
      <c r="CQ1245" s="581"/>
      <c r="CR1245" s="581"/>
      <c r="CS1245" s="581"/>
      <c r="CT1245" s="581"/>
      <c r="CU1245" s="581"/>
      <c r="CV1245" s="581"/>
      <c r="CW1245" s="581"/>
      <c r="CX1245" s="581"/>
      <c r="CY1245" s="581"/>
      <c r="CZ1245" s="581"/>
      <c r="DA1245" s="581"/>
      <c r="DB1245" s="581"/>
      <c r="DC1245" s="581"/>
      <c r="DD1245" s="581"/>
      <c r="DE1245" s="581"/>
      <c r="DF1245" s="581"/>
      <c r="DG1245" s="581"/>
      <c r="DH1245" s="581"/>
      <c r="DI1245" s="581"/>
      <c r="DJ1245" s="581"/>
      <c r="DK1245" s="581"/>
      <c r="DL1245" s="581"/>
      <c r="DM1245" s="581"/>
      <c r="DN1245" s="581"/>
      <c r="DO1245" s="581"/>
      <c r="DP1245" s="581"/>
      <c r="DQ1245" s="581"/>
      <c r="DR1245" s="581"/>
      <c r="DS1245" s="581"/>
      <c r="DT1245" s="581"/>
      <c r="DU1245" s="581"/>
      <c r="DV1245" s="581"/>
      <c r="DW1245" s="581"/>
      <c r="DX1245" s="581"/>
      <c r="DY1245" s="581"/>
      <c r="DZ1245" s="581"/>
      <c r="EA1245" s="581"/>
      <c r="EB1245" s="581"/>
      <c r="EC1245" s="581"/>
      <c r="ED1245" s="581"/>
      <c r="EE1245" s="581"/>
      <c r="EF1245" s="581"/>
      <c r="EG1245" s="581"/>
      <c r="EH1245" s="581"/>
      <c r="EI1245" s="581"/>
      <c r="EJ1245" s="581"/>
      <c r="EK1245" s="581"/>
      <c r="EL1245" s="581"/>
      <c r="EM1245" s="581"/>
      <c r="EN1245" s="581"/>
      <c r="EO1245" s="581"/>
      <c r="EP1245" s="581"/>
      <c r="EQ1245" s="581"/>
      <c r="ER1245" s="581"/>
      <c r="ES1245" s="581"/>
      <c r="ET1245" s="581"/>
      <c r="EU1245" s="581"/>
      <c r="EV1245" s="581"/>
      <c r="EW1245" s="581"/>
      <c r="EX1245" s="581"/>
      <c r="EY1245" s="581"/>
      <c r="EZ1245" s="581"/>
      <c r="FA1245" s="581"/>
      <c r="FB1245" s="581"/>
      <c r="FC1245" s="581"/>
      <c r="FD1245" s="581"/>
      <c r="FE1245" s="581"/>
    </row>
    <row r="1246" spans="1:161">
      <c r="A1246" s="581"/>
      <c r="B1246" s="581"/>
      <c r="C1246" s="581"/>
      <c r="D1246" s="581"/>
      <c r="E1246" s="581"/>
      <c r="F1246" s="581"/>
      <c r="G1246" s="581"/>
      <c r="H1246" s="581"/>
      <c r="I1246" s="581"/>
      <c r="J1246" s="581"/>
      <c r="K1246" s="581"/>
      <c r="L1246" s="581"/>
      <c r="M1246" s="581"/>
      <c r="N1246" s="581"/>
      <c r="O1246" s="581"/>
      <c r="P1246" s="581"/>
      <c r="Q1246" s="581"/>
      <c r="R1246" s="581"/>
      <c r="S1246" s="581"/>
      <c r="T1246" s="581"/>
      <c r="U1246" s="581"/>
      <c r="V1246" s="581"/>
      <c r="W1246" s="581"/>
      <c r="X1246" s="581"/>
      <c r="Y1246" s="581"/>
      <c r="Z1246" s="581"/>
      <c r="AA1246" s="581"/>
      <c r="AB1246" s="581"/>
      <c r="AC1246" s="581"/>
      <c r="AD1246" s="581"/>
      <c r="AE1246" s="581"/>
      <c r="AF1246" s="581"/>
      <c r="AG1246" s="581"/>
      <c r="AH1246" s="581"/>
      <c r="AI1246" s="581"/>
      <c r="AJ1246" s="581"/>
      <c r="AK1246" s="581"/>
      <c r="AL1246" s="581"/>
      <c r="AM1246" s="581"/>
      <c r="AN1246" s="581"/>
      <c r="AO1246" s="581"/>
      <c r="AP1246" s="581"/>
      <c r="AQ1246" s="581"/>
      <c r="AR1246" s="581"/>
      <c r="AS1246" s="581"/>
      <c r="AT1246" s="581"/>
      <c r="AU1246" s="581"/>
      <c r="AV1246" s="581"/>
      <c r="AW1246" s="581"/>
      <c r="AX1246" s="581"/>
      <c r="AY1246" s="581"/>
      <c r="AZ1246" s="581"/>
      <c r="BA1246" s="581"/>
      <c r="BB1246" s="581"/>
      <c r="BC1246" s="581"/>
      <c r="BD1246" s="581"/>
      <c r="BE1246" s="581"/>
      <c r="BF1246" s="581"/>
      <c r="BG1246" s="581"/>
      <c r="BH1246" s="581"/>
      <c r="BI1246" s="581"/>
      <c r="BJ1246" s="581"/>
      <c r="BK1246" s="581"/>
      <c r="BL1246" s="581"/>
      <c r="BM1246" s="581"/>
      <c r="BN1246" s="581"/>
      <c r="BO1246" s="581"/>
      <c r="BP1246" s="581"/>
      <c r="BQ1246" s="581"/>
      <c r="BR1246" s="581"/>
      <c r="BS1246" s="581"/>
      <c r="BT1246" s="581"/>
      <c r="BU1246" s="581"/>
      <c r="BV1246" s="581"/>
      <c r="BW1246" s="581"/>
      <c r="BX1246" s="581"/>
      <c r="BY1246" s="581"/>
      <c r="BZ1246" s="581"/>
      <c r="CA1246" s="581"/>
      <c r="CB1246" s="581"/>
      <c r="CC1246" s="581"/>
      <c r="CD1246" s="581"/>
      <c r="CE1246" s="581"/>
      <c r="CF1246" s="581"/>
      <c r="CG1246" s="581"/>
      <c r="CH1246" s="581"/>
      <c r="CI1246" s="581"/>
      <c r="CJ1246" s="581"/>
      <c r="CK1246" s="581"/>
      <c r="CL1246" s="581"/>
      <c r="CM1246" s="581"/>
      <c r="CN1246" s="581"/>
      <c r="CO1246" s="581"/>
      <c r="CP1246" s="581"/>
      <c r="CQ1246" s="581"/>
      <c r="CR1246" s="581"/>
      <c r="CS1246" s="581"/>
      <c r="CT1246" s="581"/>
      <c r="CU1246" s="581"/>
      <c r="CV1246" s="581"/>
      <c r="CW1246" s="581"/>
      <c r="CX1246" s="581"/>
      <c r="CY1246" s="581"/>
      <c r="CZ1246" s="581"/>
      <c r="DA1246" s="581"/>
      <c r="DB1246" s="581"/>
      <c r="DC1246" s="581"/>
      <c r="DD1246" s="581"/>
      <c r="DE1246" s="581"/>
      <c r="DF1246" s="581"/>
      <c r="DG1246" s="581"/>
      <c r="DH1246" s="581"/>
      <c r="DI1246" s="581"/>
      <c r="DJ1246" s="581"/>
      <c r="DK1246" s="581"/>
      <c r="DL1246" s="581"/>
      <c r="DM1246" s="581"/>
      <c r="DN1246" s="581"/>
      <c r="DO1246" s="581"/>
      <c r="DP1246" s="581"/>
      <c r="DQ1246" s="581"/>
      <c r="DR1246" s="581"/>
      <c r="DS1246" s="581"/>
      <c r="DT1246" s="581"/>
      <c r="DU1246" s="581"/>
      <c r="DV1246" s="581"/>
      <c r="DW1246" s="581"/>
      <c r="DX1246" s="581"/>
      <c r="DY1246" s="581"/>
      <c r="DZ1246" s="581"/>
      <c r="EA1246" s="581"/>
      <c r="EB1246" s="581"/>
      <c r="EC1246" s="581"/>
      <c r="ED1246" s="581"/>
      <c r="EE1246" s="581"/>
      <c r="EF1246" s="581"/>
      <c r="EG1246" s="581"/>
      <c r="EH1246" s="581"/>
      <c r="EI1246" s="581"/>
      <c r="EJ1246" s="581"/>
      <c r="EK1246" s="581"/>
      <c r="EL1246" s="581"/>
      <c r="EM1246" s="581"/>
      <c r="EN1246" s="581"/>
      <c r="EO1246" s="581"/>
      <c r="EP1246" s="581"/>
      <c r="EQ1246" s="581"/>
      <c r="ER1246" s="581"/>
      <c r="ES1246" s="581"/>
      <c r="ET1246" s="581"/>
      <c r="EU1246" s="581"/>
      <c r="EV1246" s="581"/>
      <c r="EW1246" s="581"/>
      <c r="EX1246" s="581"/>
      <c r="EY1246" s="581"/>
      <c r="EZ1246" s="581"/>
      <c r="FA1246" s="581"/>
      <c r="FB1246" s="581"/>
      <c r="FC1246" s="581"/>
      <c r="FD1246" s="581"/>
      <c r="FE1246" s="581"/>
    </row>
    <row r="1247" spans="1:161">
      <c r="A1247" s="581"/>
      <c r="B1247" s="581"/>
      <c r="C1247" s="581"/>
      <c r="D1247" s="581"/>
      <c r="E1247" s="581"/>
      <c r="F1247" s="581"/>
      <c r="G1247" s="581"/>
      <c r="H1247" s="581"/>
      <c r="I1247" s="581"/>
      <c r="J1247" s="581"/>
      <c r="K1247" s="581"/>
      <c r="L1247" s="581"/>
      <c r="M1247" s="581"/>
      <c r="N1247" s="581"/>
      <c r="O1247" s="581"/>
      <c r="P1247" s="581"/>
      <c r="Q1247" s="581"/>
      <c r="R1247" s="581"/>
      <c r="S1247" s="581"/>
      <c r="T1247" s="581"/>
      <c r="U1247" s="581"/>
      <c r="V1247" s="581"/>
      <c r="W1247" s="581"/>
      <c r="X1247" s="581"/>
      <c r="Y1247" s="581"/>
      <c r="Z1247" s="581"/>
      <c r="AA1247" s="581"/>
      <c r="AB1247" s="581"/>
      <c r="AC1247" s="581"/>
      <c r="AD1247" s="581"/>
      <c r="AE1247" s="581"/>
      <c r="AF1247" s="581"/>
      <c r="AG1247" s="581"/>
      <c r="AH1247" s="581"/>
      <c r="AI1247" s="581"/>
      <c r="AJ1247" s="581"/>
      <c r="AK1247" s="581"/>
      <c r="AL1247" s="581"/>
      <c r="AM1247" s="581"/>
      <c r="AN1247" s="581"/>
      <c r="AO1247" s="581"/>
      <c r="AP1247" s="581"/>
      <c r="AQ1247" s="581"/>
      <c r="AR1247" s="581"/>
      <c r="AS1247" s="581"/>
      <c r="AT1247" s="581"/>
      <c r="AU1247" s="581"/>
      <c r="AV1247" s="581"/>
      <c r="AW1247" s="581"/>
      <c r="AX1247" s="581"/>
      <c r="AY1247" s="581"/>
      <c r="AZ1247" s="581"/>
      <c r="BA1247" s="581"/>
      <c r="BB1247" s="581"/>
      <c r="BC1247" s="581"/>
      <c r="BD1247" s="581"/>
      <c r="BE1247" s="581"/>
      <c r="BF1247" s="581"/>
      <c r="BG1247" s="581"/>
      <c r="BH1247" s="581"/>
      <c r="BI1247" s="581"/>
      <c r="BJ1247" s="581"/>
      <c r="BK1247" s="581"/>
      <c r="BL1247" s="581"/>
      <c r="BM1247" s="581"/>
      <c r="BN1247" s="581"/>
      <c r="BO1247" s="581"/>
      <c r="BP1247" s="581"/>
      <c r="BQ1247" s="581"/>
      <c r="BR1247" s="581"/>
      <c r="BS1247" s="581"/>
      <c r="BT1247" s="581"/>
      <c r="BU1247" s="581"/>
      <c r="BV1247" s="581"/>
      <c r="BW1247" s="581"/>
      <c r="BX1247" s="581"/>
      <c r="BY1247" s="581"/>
      <c r="BZ1247" s="581"/>
      <c r="CA1247" s="581"/>
      <c r="CB1247" s="581"/>
      <c r="CC1247" s="581"/>
      <c r="CD1247" s="581"/>
      <c r="CE1247" s="581"/>
      <c r="CF1247" s="581"/>
      <c r="CG1247" s="581"/>
      <c r="CH1247" s="581"/>
      <c r="CI1247" s="581"/>
      <c r="CJ1247" s="581"/>
      <c r="CK1247" s="581"/>
      <c r="CL1247" s="581"/>
      <c r="CM1247" s="581"/>
      <c r="CN1247" s="581"/>
      <c r="CO1247" s="581"/>
      <c r="CP1247" s="581"/>
      <c r="CQ1247" s="581"/>
      <c r="CR1247" s="581"/>
      <c r="CS1247" s="581"/>
      <c r="CT1247" s="581"/>
      <c r="CU1247" s="581"/>
      <c r="CV1247" s="581"/>
      <c r="CW1247" s="581"/>
      <c r="CX1247" s="581"/>
      <c r="CY1247" s="581"/>
      <c r="CZ1247" s="581"/>
      <c r="DA1247" s="581"/>
      <c r="DB1247" s="581"/>
      <c r="DC1247" s="581"/>
      <c r="DD1247" s="581"/>
      <c r="DE1247" s="581"/>
      <c r="DF1247" s="581"/>
      <c r="DG1247" s="581"/>
      <c r="DH1247" s="581"/>
      <c r="DI1247" s="581"/>
      <c r="DJ1247" s="581"/>
      <c r="DK1247" s="581"/>
      <c r="DL1247" s="581"/>
      <c r="DM1247" s="581"/>
      <c r="DN1247" s="581"/>
      <c r="DO1247" s="581"/>
      <c r="DP1247" s="581"/>
      <c r="DQ1247" s="581"/>
      <c r="DR1247" s="581"/>
      <c r="DS1247" s="581"/>
      <c r="DT1247" s="581"/>
      <c r="DU1247" s="581"/>
      <c r="DV1247" s="581"/>
      <c r="DW1247" s="581"/>
      <c r="DX1247" s="581"/>
      <c r="DY1247" s="581"/>
      <c r="DZ1247" s="581"/>
      <c r="EA1247" s="581"/>
      <c r="EB1247" s="581"/>
      <c r="EC1247" s="581"/>
      <c r="ED1247" s="581"/>
      <c r="EE1247" s="581"/>
      <c r="EF1247" s="581"/>
      <c r="EG1247" s="581"/>
      <c r="EH1247" s="581"/>
      <c r="EI1247" s="581"/>
      <c r="EJ1247" s="581"/>
      <c r="EK1247" s="581"/>
      <c r="EL1247" s="581"/>
      <c r="EM1247" s="581"/>
      <c r="EN1247" s="581"/>
      <c r="EO1247" s="581"/>
      <c r="EP1247" s="581"/>
      <c r="EQ1247" s="581"/>
      <c r="ER1247" s="581"/>
      <c r="ES1247" s="581"/>
      <c r="ET1247" s="581"/>
      <c r="EU1247" s="581"/>
      <c r="EV1247" s="581"/>
      <c r="EW1247" s="581"/>
      <c r="EX1247" s="581"/>
      <c r="EY1247" s="581"/>
      <c r="EZ1247" s="581"/>
      <c r="FA1247" s="581"/>
      <c r="FB1247" s="581"/>
      <c r="FC1247" s="581"/>
      <c r="FD1247" s="581"/>
      <c r="FE1247" s="581"/>
    </row>
    <row r="1248" spans="1:161">
      <c r="A1248" s="581"/>
      <c r="B1248" s="581"/>
      <c r="C1248" s="581"/>
      <c r="D1248" s="581"/>
      <c r="E1248" s="581"/>
      <c r="F1248" s="581"/>
      <c r="G1248" s="581"/>
      <c r="H1248" s="581"/>
      <c r="I1248" s="581"/>
      <c r="J1248" s="581"/>
      <c r="K1248" s="581"/>
      <c r="L1248" s="581"/>
      <c r="M1248" s="581"/>
      <c r="N1248" s="581"/>
      <c r="O1248" s="581"/>
      <c r="P1248" s="581"/>
      <c r="Q1248" s="581"/>
      <c r="R1248" s="581"/>
      <c r="S1248" s="581"/>
      <c r="T1248" s="581"/>
      <c r="U1248" s="581"/>
      <c r="V1248" s="581"/>
      <c r="W1248" s="581"/>
      <c r="X1248" s="581"/>
      <c r="Y1248" s="581"/>
      <c r="Z1248" s="581"/>
      <c r="AA1248" s="581"/>
      <c r="AB1248" s="581"/>
      <c r="AC1248" s="581"/>
      <c r="AD1248" s="581"/>
      <c r="AE1248" s="581"/>
      <c r="AF1248" s="581"/>
      <c r="AG1248" s="581"/>
      <c r="AH1248" s="581"/>
      <c r="AI1248" s="581"/>
      <c r="AJ1248" s="581"/>
      <c r="AK1248" s="581"/>
      <c r="AL1248" s="581"/>
      <c r="AM1248" s="581"/>
      <c r="AN1248" s="581"/>
      <c r="AO1248" s="581"/>
      <c r="AP1248" s="581"/>
      <c r="AQ1248" s="581"/>
      <c r="AR1248" s="581"/>
      <c r="AS1248" s="581"/>
      <c r="AT1248" s="581"/>
      <c r="AU1248" s="581"/>
      <c r="AV1248" s="581"/>
      <c r="AW1248" s="581"/>
      <c r="AX1248" s="581"/>
      <c r="AY1248" s="581"/>
      <c r="AZ1248" s="581"/>
      <c r="BA1248" s="581"/>
      <c r="BB1248" s="581"/>
      <c r="BC1248" s="581"/>
      <c r="BD1248" s="581"/>
      <c r="BE1248" s="581"/>
      <c r="BF1248" s="581"/>
      <c r="BG1248" s="581"/>
      <c r="BH1248" s="581"/>
      <c r="BI1248" s="581"/>
      <c r="BJ1248" s="581"/>
      <c r="BK1248" s="581"/>
      <c r="BL1248" s="581"/>
      <c r="BM1248" s="581"/>
      <c r="BN1248" s="581"/>
      <c r="BO1248" s="581"/>
      <c r="BP1248" s="581"/>
      <c r="BQ1248" s="581"/>
      <c r="BR1248" s="581"/>
      <c r="BS1248" s="581"/>
      <c r="BT1248" s="581"/>
      <c r="BU1248" s="581"/>
      <c r="BV1248" s="581"/>
      <c r="BW1248" s="581"/>
      <c r="BX1248" s="581"/>
      <c r="BY1248" s="581"/>
      <c r="BZ1248" s="581"/>
      <c r="CA1248" s="581"/>
      <c r="CB1248" s="581"/>
      <c r="CC1248" s="581"/>
      <c r="CD1248" s="581"/>
      <c r="CE1248" s="581"/>
      <c r="CF1248" s="581"/>
      <c r="CG1248" s="581"/>
      <c r="CH1248" s="581"/>
      <c r="CI1248" s="581"/>
      <c r="CJ1248" s="581"/>
      <c r="CK1248" s="581"/>
      <c r="CL1248" s="581"/>
      <c r="CM1248" s="581"/>
      <c r="CN1248" s="581"/>
      <c r="CO1248" s="581"/>
      <c r="CP1248" s="581"/>
      <c r="CQ1248" s="581"/>
      <c r="CR1248" s="581"/>
      <c r="CS1248" s="581"/>
      <c r="CT1248" s="581"/>
      <c r="CU1248" s="581"/>
      <c r="CV1248" s="581"/>
      <c r="CW1248" s="581"/>
      <c r="CX1248" s="581"/>
      <c r="CY1248" s="581"/>
      <c r="CZ1248" s="581"/>
      <c r="DA1248" s="581"/>
      <c r="DB1248" s="581"/>
      <c r="DC1248" s="581"/>
      <c r="DD1248" s="581"/>
      <c r="DE1248" s="581"/>
      <c r="DF1248" s="581"/>
      <c r="DG1248" s="581"/>
      <c r="DH1248" s="581"/>
      <c r="DI1248" s="581"/>
      <c r="DJ1248" s="581"/>
      <c r="DK1248" s="581"/>
      <c r="DL1248" s="581"/>
      <c r="DM1248" s="581"/>
      <c r="DN1248" s="581"/>
      <c r="DO1248" s="581"/>
      <c r="DP1248" s="581"/>
      <c r="DQ1248" s="581"/>
      <c r="DR1248" s="581"/>
      <c r="DS1248" s="581"/>
      <c r="DT1248" s="581"/>
      <c r="DU1248" s="581"/>
      <c r="DV1248" s="581"/>
      <c r="DW1248" s="581"/>
      <c r="DX1248" s="581"/>
      <c r="DY1248" s="581"/>
      <c r="DZ1248" s="581"/>
      <c r="EA1248" s="581"/>
      <c r="EB1248" s="581"/>
      <c r="EC1248" s="581"/>
      <c r="ED1248" s="581"/>
      <c r="EE1248" s="581"/>
      <c r="EF1248" s="581"/>
      <c r="EG1248" s="581"/>
      <c r="EH1248" s="581"/>
      <c r="EI1248" s="581"/>
      <c r="EJ1248" s="581"/>
      <c r="EK1248" s="581"/>
      <c r="EL1248" s="581"/>
      <c r="EM1248" s="581"/>
      <c r="EN1248" s="581"/>
      <c r="EO1248" s="581"/>
      <c r="EP1248" s="581"/>
      <c r="EQ1248" s="581"/>
      <c r="ER1248" s="581"/>
      <c r="ES1248" s="581"/>
      <c r="ET1248" s="581"/>
      <c r="EU1248" s="581"/>
      <c r="EV1248" s="581"/>
      <c r="EW1248" s="581"/>
      <c r="EX1248" s="581"/>
      <c r="EY1248" s="581"/>
      <c r="EZ1248" s="581"/>
      <c r="FA1248" s="581"/>
      <c r="FB1248" s="581"/>
      <c r="FC1248" s="581"/>
      <c r="FD1248" s="581"/>
      <c r="FE1248" s="581"/>
    </row>
    <row r="1249" spans="1:161">
      <c r="A1249" s="581"/>
      <c r="B1249" s="581"/>
      <c r="C1249" s="581"/>
      <c r="D1249" s="581"/>
      <c r="E1249" s="581"/>
      <c r="F1249" s="581"/>
      <c r="G1249" s="581"/>
      <c r="H1249" s="581"/>
      <c r="I1249" s="581"/>
      <c r="J1249" s="581"/>
      <c r="K1249" s="581"/>
      <c r="L1249" s="581"/>
      <c r="M1249" s="581"/>
      <c r="N1249" s="581"/>
      <c r="O1249" s="581"/>
      <c r="P1249" s="581"/>
      <c r="Q1249" s="581"/>
      <c r="R1249" s="581"/>
      <c r="S1249" s="581"/>
      <c r="T1249" s="581"/>
      <c r="U1249" s="581"/>
      <c r="V1249" s="581"/>
      <c r="W1249" s="581"/>
      <c r="X1249" s="581"/>
      <c r="Y1249" s="581"/>
      <c r="Z1249" s="581"/>
      <c r="AA1249" s="581"/>
      <c r="AB1249" s="581"/>
      <c r="AC1249" s="581"/>
      <c r="AD1249" s="581"/>
      <c r="AE1249" s="581"/>
      <c r="AF1249" s="581"/>
      <c r="AG1249" s="581"/>
      <c r="AH1249" s="581"/>
      <c r="AI1249" s="581"/>
      <c r="AJ1249" s="581"/>
      <c r="AK1249" s="581"/>
      <c r="AL1249" s="581"/>
      <c r="AM1249" s="581"/>
      <c r="AN1249" s="581"/>
      <c r="AO1249" s="581"/>
      <c r="AP1249" s="581"/>
      <c r="AQ1249" s="581"/>
      <c r="AR1249" s="581"/>
      <c r="AS1249" s="581"/>
      <c r="AT1249" s="581"/>
      <c r="AU1249" s="581"/>
      <c r="AV1249" s="581"/>
      <c r="AW1249" s="581"/>
      <c r="AX1249" s="581"/>
      <c r="AY1249" s="581"/>
      <c r="AZ1249" s="581"/>
      <c r="BA1249" s="581"/>
      <c r="BB1249" s="581"/>
      <c r="BC1249" s="581"/>
      <c r="BD1249" s="581"/>
      <c r="BE1249" s="581"/>
      <c r="BF1249" s="581"/>
      <c r="BG1249" s="581"/>
      <c r="BH1249" s="581"/>
      <c r="BI1249" s="581"/>
      <c r="BJ1249" s="581"/>
      <c r="BK1249" s="581"/>
      <c r="BL1249" s="581"/>
      <c r="BM1249" s="581"/>
      <c r="BN1249" s="581"/>
      <c r="BO1249" s="581"/>
      <c r="BP1249" s="581"/>
      <c r="BQ1249" s="581"/>
      <c r="BR1249" s="581"/>
      <c r="BS1249" s="581"/>
      <c r="BT1249" s="581"/>
      <c r="BU1249" s="581"/>
      <c r="BV1249" s="581"/>
      <c r="BW1249" s="581"/>
      <c r="BX1249" s="581"/>
      <c r="BY1249" s="581"/>
      <c r="BZ1249" s="581"/>
      <c r="CA1249" s="581"/>
      <c r="CB1249" s="581"/>
      <c r="CC1249" s="581"/>
      <c r="CD1249" s="581"/>
      <c r="CE1249" s="581"/>
      <c r="CF1249" s="581"/>
      <c r="CG1249" s="581"/>
      <c r="CH1249" s="581"/>
      <c r="CI1249" s="581"/>
      <c r="CJ1249" s="581"/>
      <c r="CK1249" s="581"/>
      <c r="CL1249" s="581"/>
      <c r="CM1249" s="581"/>
      <c r="CN1249" s="581"/>
      <c r="CO1249" s="581"/>
      <c r="CP1249" s="581"/>
      <c r="CQ1249" s="581"/>
      <c r="CR1249" s="581"/>
      <c r="CS1249" s="581"/>
      <c r="CT1249" s="581"/>
      <c r="CU1249" s="581"/>
      <c r="CV1249" s="581"/>
      <c r="CW1249" s="581"/>
      <c r="CX1249" s="581"/>
      <c r="CY1249" s="581"/>
      <c r="CZ1249" s="581"/>
      <c r="DA1249" s="581"/>
      <c r="DB1249" s="581"/>
      <c r="DC1249" s="581"/>
      <c r="DD1249" s="581"/>
      <c r="DE1249" s="581"/>
      <c r="DF1249" s="581"/>
      <c r="DG1249" s="581"/>
      <c r="DH1249" s="581"/>
      <c r="DI1249" s="581"/>
      <c r="DJ1249" s="581"/>
      <c r="DK1249" s="581"/>
      <c r="DL1249" s="581"/>
      <c r="DM1249" s="581"/>
      <c r="DN1249" s="581"/>
      <c r="DO1249" s="581"/>
      <c r="DP1249" s="581"/>
      <c r="DQ1249" s="581"/>
      <c r="DR1249" s="581"/>
      <c r="DS1249" s="581"/>
      <c r="DT1249" s="581"/>
      <c r="DU1249" s="581"/>
      <c r="DV1249" s="581"/>
      <c r="DW1249" s="581"/>
      <c r="DX1249" s="581"/>
      <c r="DY1249" s="581"/>
      <c r="DZ1249" s="581"/>
      <c r="EA1249" s="581"/>
      <c r="EB1249" s="581"/>
      <c r="EC1249" s="581"/>
      <c r="ED1249" s="581"/>
      <c r="EE1249" s="581"/>
      <c r="EF1249" s="581"/>
      <c r="EG1249" s="581"/>
      <c r="EH1249" s="581"/>
      <c r="EI1249" s="581"/>
      <c r="EJ1249" s="581"/>
      <c r="EK1249" s="581"/>
      <c r="EL1249" s="581"/>
      <c r="EM1249" s="581"/>
      <c r="EN1249" s="581"/>
      <c r="EO1249" s="581"/>
      <c r="EP1249" s="581"/>
      <c r="EQ1249" s="581"/>
      <c r="ER1249" s="581"/>
      <c r="ES1249" s="581"/>
      <c r="ET1249" s="581"/>
      <c r="EU1249" s="581"/>
      <c r="EV1249" s="581"/>
      <c r="EW1249" s="581"/>
      <c r="EX1249" s="581"/>
      <c r="EY1249" s="581"/>
      <c r="EZ1249" s="581"/>
      <c r="FA1249" s="581"/>
      <c r="FB1249" s="581"/>
      <c r="FC1249" s="581"/>
      <c r="FD1249" s="581"/>
      <c r="FE1249" s="581"/>
    </row>
    <row r="1250" spans="1:161">
      <c r="A1250" s="581"/>
      <c r="B1250" s="581"/>
      <c r="C1250" s="581"/>
      <c r="D1250" s="581"/>
      <c r="E1250" s="581"/>
      <c r="F1250" s="581"/>
      <c r="G1250" s="581"/>
      <c r="H1250" s="581"/>
      <c r="I1250" s="581"/>
      <c r="J1250" s="581"/>
      <c r="K1250" s="581"/>
      <c r="L1250" s="581"/>
      <c r="M1250" s="581"/>
      <c r="N1250" s="581"/>
      <c r="O1250" s="581"/>
      <c r="P1250" s="581"/>
      <c r="Q1250" s="581"/>
      <c r="R1250" s="581"/>
      <c r="S1250" s="581"/>
      <c r="T1250" s="581"/>
      <c r="U1250" s="581"/>
      <c r="V1250" s="581"/>
      <c r="W1250" s="581"/>
      <c r="X1250" s="581"/>
      <c r="Y1250" s="581"/>
      <c r="Z1250" s="581"/>
      <c r="AA1250" s="581"/>
      <c r="AB1250" s="581"/>
      <c r="AC1250" s="581"/>
      <c r="AD1250" s="581"/>
      <c r="AE1250" s="581"/>
      <c r="AF1250" s="581"/>
      <c r="AG1250" s="581"/>
      <c r="AH1250" s="581"/>
      <c r="AI1250" s="581"/>
      <c r="AJ1250" s="581"/>
      <c r="AK1250" s="581"/>
      <c r="AL1250" s="581"/>
      <c r="AM1250" s="581"/>
      <c r="AN1250" s="581"/>
      <c r="AO1250" s="581"/>
      <c r="AP1250" s="581"/>
      <c r="AQ1250" s="581"/>
      <c r="AR1250" s="581"/>
      <c r="AS1250" s="581"/>
      <c r="AT1250" s="581"/>
      <c r="AU1250" s="581"/>
      <c r="AV1250" s="581"/>
      <c r="AW1250" s="581"/>
      <c r="AX1250" s="581"/>
      <c r="AY1250" s="581"/>
      <c r="AZ1250" s="581"/>
      <c r="BA1250" s="581"/>
      <c r="BB1250" s="581"/>
      <c r="BC1250" s="581"/>
      <c r="BD1250" s="581"/>
      <c r="BE1250" s="581"/>
      <c r="BF1250" s="581"/>
      <c r="BG1250" s="581"/>
      <c r="BH1250" s="581"/>
      <c r="BI1250" s="581"/>
      <c r="BJ1250" s="581"/>
      <c r="BK1250" s="581"/>
      <c r="BL1250" s="581"/>
      <c r="BM1250" s="581"/>
      <c r="BN1250" s="581"/>
      <c r="BO1250" s="581"/>
      <c r="BP1250" s="581"/>
      <c r="BQ1250" s="581"/>
      <c r="BR1250" s="581"/>
      <c r="BS1250" s="581"/>
      <c r="BT1250" s="581"/>
      <c r="BU1250" s="581"/>
      <c r="BV1250" s="581"/>
      <c r="BW1250" s="581"/>
      <c r="BX1250" s="581"/>
      <c r="BY1250" s="581"/>
      <c r="BZ1250" s="581"/>
      <c r="CA1250" s="581"/>
      <c r="CB1250" s="581"/>
      <c r="CC1250" s="581"/>
      <c r="CD1250" s="581"/>
      <c r="CE1250" s="581"/>
      <c r="CF1250" s="581"/>
      <c r="CG1250" s="581"/>
      <c r="CH1250" s="581"/>
      <c r="CI1250" s="581"/>
      <c r="CJ1250" s="581"/>
      <c r="CK1250" s="581"/>
      <c r="CL1250" s="581"/>
      <c r="CM1250" s="581"/>
      <c r="CN1250" s="581"/>
      <c r="CO1250" s="581"/>
      <c r="CP1250" s="581"/>
      <c r="CQ1250" s="581"/>
      <c r="CR1250" s="581"/>
      <c r="CS1250" s="581"/>
      <c r="CT1250" s="581"/>
      <c r="CU1250" s="581"/>
      <c r="CV1250" s="581"/>
      <c r="CW1250" s="581"/>
      <c r="CX1250" s="581"/>
      <c r="CY1250" s="581"/>
      <c r="CZ1250" s="581"/>
      <c r="DA1250" s="581"/>
      <c r="DB1250" s="581"/>
      <c r="DC1250" s="581"/>
      <c r="DD1250" s="581"/>
      <c r="DE1250" s="581"/>
      <c r="DF1250" s="581"/>
      <c r="DG1250" s="581"/>
      <c r="DH1250" s="581"/>
      <c r="DI1250" s="581"/>
      <c r="DJ1250" s="581"/>
      <c r="DK1250" s="581"/>
      <c r="DL1250" s="581"/>
      <c r="DM1250" s="581"/>
      <c r="DN1250" s="581"/>
      <c r="DO1250" s="581"/>
      <c r="DP1250" s="581"/>
      <c r="DQ1250" s="581"/>
      <c r="DR1250" s="581"/>
      <c r="DS1250" s="581"/>
      <c r="DT1250" s="581"/>
      <c r="DU1250" s="581"/>
      <c r="DV1250" s="581"/>
      <c r="DW1250" s="581"/>
      <c r="DX1250" s="581"/>
      <c r="DY1250" s="581"/>
      <c r="DZ1250" s="581"/>
      <c r="EA1250" s="581"/>
      <c r="EB1250" s="581"/>
      <c r="EC1250" s="581"/>
      <c r="ED1250" s="581"/>
      <c r="EE1250" s="581"/>
      <c r="EF1250" s="581"/>
      <c r="EG1250" s="581"/>
      <c r="EH1250" s="581"/>
      <c r="EI1250" s="581"/>
      <c r="EJ1250" s="581"/>
      <c r="EK1250" s="581"/>
      <c r="EL1250" s="581"/>
      <c r="EM1250" s="581"/>
      <c r="EN1250" s="581"/>
      <c r="EO1250" s="581"/>
      <c r="EP1250" s="581"/>
      <c r="EQ1250" s="581"/>
      <c r="ER1250" s="581"/>
      <c r="ES1250" s="581"/>
      <c r="ET1250" s="581"/>
      <c r="EU1250" s="581"/>
      <c r="EV1250" s="581"/>
      <c r="EW1250" s="581"/>
      <c r="EX1250" s="581"/>
      <c r="EY1250" s="581"/>
      <c r="EZ1250" s="581"/>
      <c r="FA1250" s="581"/>
      <c r="FB1250" s="581"/>
      <c r="FC1250" s="581"/>
      <c r="FD1250" s="581"/>
      <c r="FE1250" s="581"/>
    </row>
    <row r="1251" spans="1:161">
      <c r="A1251" s="581"/>
      <c r="B1251" s="581"/>
      <c r="C1251" s="581"/>
      <c r="D1251" s="581"/>
      <c r="E1251" s="581"/>
      <c r="F1251" s="581"/>
      <c r="G1251" s="581"/>
      <c r="H1251" s="581"/>
      <c r="I1251" s="581"/>
      <c r="J1251" s="581"/>
      <c r="K1251" s="581"/>
      <c r="L1251" s="581"/>
      <c r="M1251" s="581"/>
      <c r="N1251" s="581"/>
      <c r="O1251" s="581"/>
      <c r="P1251" s="581"/>
      <c r="Q1251" s="581"/>
      <c r="R1251" s="581"/>
      <c r="S1251" s="581"/>
      <c r="T1251" s="581"/>
      <c r="U1251" s="581"/>
      <c r="V1251" s="581"/>
      <c r="W1251" s="581"/>
      <c r="X1251" s="581"/>
      <c r="Y1251" s="581"/>
      <c r="Z1251" s="581"/>
      <c r="AA1251" s="581"/>
      <c r="AB1251" s="581"/>
      <c r="AC1251" s="581"/>
      <c r="AD1251" s="581"/>
      <c r="AE1251" s="581"/>
      <c r="AF1251" s="581"/>
      <c r="AG1251" s="581"/>
      <c r="AH1251" s="581"/>
      <c r="AI1251" s="581"/>
      <c r="AJ1251" s="581"/>
      <c r="AK1251" s="581"/>
      <c r="AL1251" s="581"/>
      <c r="AM1251" s="581"/>
      <c r="AN1251" s="581"/>
      <c r="AO1251" s="581"/>
      <c r="AP1251" s="581"/>
      <c r="AQ1251" s="581"/>
      <c r="AR1251" s="581"/>
      <c r="AS1251" s="581"/>
      <c r="AT1251" s="581"/>
      <c r="AU1251" s="581"/>
      <c r="AV1251" s="581"/>
      <c r="AW1251" s="581"/>
      <c r="AX1251" s="581"/>
      <c r="AY1251" s="581"/>
      <c r="AZ1251" s="581"/>
      <c r="BA1251" s="581"/>
      <c r="BB1251" s="581"/>
      <c r="BC1251" s="581"/>
      <c r="BD1251" s="581"/>
      <c r="BE1251" s="581"/>
      <c r="BF1251" s="581"/>
      <c r="BG1251" s="581"/>
      <c r="BH1251" s="581"/>
      <c r="BI1251" s="581"/>
      <c r="BJ1251" s="581"/>
      <c r="BK1251" s="581"/>
      <c r="BL1251" s="581"/>
      <c r="BM1251" s="581"/>
      <c r="BN1251" s="581"/>
      <c r="BO1251" s="581"/>
      <c r="BP1251" s="581"/>
      <c r="BQ1251" s="581"/>
      <c r="BR1251" s="581"/>
      <c r="BS1251" s="581"/>
      <c r="BT1251" s="581"/>
      <c r="BU1251" s="581"/>
      <c r="BV1251" s="581"/>
      <c r="BW1251" s="581"/>
      <c r="BX1251" s="581"/>
      <c r="BY1251" s="581"/>
      <c r="BZ1251" s="581"/>
      <c r="CA1251" s="581"/>
      <c r="CB1251" s="581"/>
      <c r="CC1251" s="581"/>
      <c r="CD1251" s="581"/>
      <c r="CE1251" s="581"/>
      <c r="CF1251" s="581"/>
      <c r="CG1251" s="581"/>
      <c r="CH1251" s="581"/>
      <c r="CI1251" s="581"/>
      <c r="CJ1251" s="581"/>
      <c r="CK1251" s="581"/>
      <c r="CL1251" s="581"/>
      <c r="CM1251" s="581"/>
      <c r="CN1251" s="581"/>
      <c r="CO1251" s="581"/>
      <c r="CP1251" s="581"/>
      <c r="CQ1251" s="581"/>
      <c r="CR1251" s="581"/>
      <c r="CS1251" s="581"/>
      <c r="CT1251" s="581"/>
      <c r="CU1251" s="581"/>
      <c r="CV1251" s="581"/>
      <c r="CW1251" s="581"/>
      <c r="CX1251" s="581"/>
      <c r="CY1251" s="581"/>
      <c r="CZ1251" s="581"/>
      <c r="DA1251" s="581"/>
      <c r="DB1251" s="581"/>
      <c r="DC1251" s="581"/>
      <c r="DD1251" s="581"/>
      <c r="DE1251" s="581"/>
      <c r="DF1251" s="581"/>
      <c r="DG1251" s="581"/>
      <c r="DH1251" s="581"/>
      <c r="DI1251" s="581"/>
      <c r="DJ1251" s="581"/>
      <c r="DK1251" s="581"/>
      <c r="DL1251" s="581"/>
      <c r="DM1251" s="581"/>
      <c r="DN1251" s="581"/>
      <c r="DO1251" s="581"/>
      <c r="DP1251" s="581"/>
      <c r="DQ1251" s="581"/>
      <c r="DR1251" s="581"/>
      <c r="DS1251" s="581"/>
      <c r="DT1251" s="581"/>
      <c r="DU1251" s="581"/>
      <c r="DV1251" s="581"/>
      <c r="DW1251" s="581"/>
      <c r="DX1251" s="581"/>
      <c r="DY1251" s="581"/>
      <c r="DZ1251" s="581"/>
      <c r="EA1251" s="581"/>
      <c r="EB1251" s="581"/>
      <c r="EC1251" s="581"/>
      <c r="ED1251" s="581"/>
      <c r="EE1251" s="581"/>
      <c r="EF1251" s="581"/>
      <c r="EG1251" s="581"/>
      <c r="EH1251" s="581"/>
      <c r="EI1251" s="581"/>
      <c r="EJ1251" s="581"/>
      <c r="EK1251" s="581"/>
      <c r="EL1251" s="581"/>
      <c r="EM1251" s="581"/>
      <c r="EN1251" s="581"/>
      <c r="EO1251" s="581"/>
      <c r="EP1251" s="581"/>
      <c r="EQ1251" s="581"/>
      <c r="ER1251" s="581"/>
      <c r="ES1251" s="581"/>
      <c r="ET1251" s="581"/>
      <c r="EU1251" s="581"/>
      <c r="EV1251" s="581"/>
      <c r="EW1251" s="581"/>
      <c r="EX1251" s="581"/>
      <c r="EY1251" s="581"/>
      <c r="EZ1251" s="581"/>
      <c r="FA1251" s="581"/>
      <c r="FB1251" s="581"/>
      <c r="FC1251" s="581"/>
      <c r="FD1251" s="581"/>
      <c r="FE1251" s="581"/>
    </row>
    <row r="1252" spans="1:161">
      <c r="A1252" s="581"/>
      <c r="B1252" s="581"/>
      <c r="C1252" s="581"/>
      <c r="D1252" s="581"/>
      <c r="E1252" s="581"/>
      <c r="F1252" s="581"/>
      <c r="G1252" s="581"/>
      <c r="H1252" s="581"/>
      <c r="I1252" s="581"/>
      <c r="J1252" s="581"/>
      <c r="K1252" s="581"/>
      <c r="L1252" s="581"/>
      <c r="M1252" s="581"/>
      <c r="N1252" s="581"/>
      <c r="O1252" s="581"/>
      <c r="P1252" s="581"/>
      <c r="Q1252" s="581"/>
      <c r="R1252" s="581"/>
      <c r="S1252" s="581"/>
      <c r="T1252" s="581"/>
      <c r="U1252" s="581"/>
      <c r="V1252" s="581"/>
      <c r="W1252" s="581"/>
      <c r="X1252" s="581"/>
      <c r="Y1252" s="581"/>
      <c r="Z1252" s="581"/>
      <c r="AA1252" s="581"/>
      <c r="AB1252" s="581"/>
      <c r="AC1252" s="581"/>
      <c r="AD1252" s="581"/>
      <c r="AE1252" s="581"/>
      <c r="AF1252" s="581"/>
      <c r="AG1252" s="581"/>
      <c r="AH1252" s="581"/>
      <c r="AI1252" s="581"/>
      <c r="AJ1252" s="581"/>
      <c r="AK1252" s="581"/>
      <c r="AL1252" s="581"/>
      <c r="AM1252" s="581"/>
      <c r="AN1252" s="581"/>
      <c r="AO1252" s="581"/>
      <c r="AP1252" s="581"/>
      <c r="AQ1252" s="581"/>
      <c r="AR1252" s="581"/>
      <c r="AS1252" s="581"/>
      <c r="AT1252" s="581"/>
      <c r="AU1252" s="581"/>
      <c r="AV1252" s="581"/>
      <c r="AW1252" s="581"/>
      <c r="AX1252" s="581"/>
      <c r="AY1252" s="581"/>
      <c r="AZ1252" s="581"/>
      <c r="BA1252" s="581"/>
      <c r="BB1252" s="581"/>
      <c r="BC1252" s="581"/>
      <c r="BD1252" s="581"/>
      <c r="BE1252" s="581"/>
      <c r="BF1252" s="581"/>
      <c r="BG1252" s="581"/>
      <c r="BH1252" s="581"/>
      <c r="BI1252" s="581"/>
      <c r="BJ1252" s="581"/>
      <c r="BK1252" s="581"/>
      <c r="BL1252" s="581"/>
      <c r="BM1252" s="581"/>
      <c r="BN1252" s="581"/>
      <c r="BO1252" s="581"/>
      <c r="BP1252" s="581"/>
      <c r="BQ1252" s="581"/>
      <c r="BR1252" s="581"/>
      <c r="BS1252" s="581"/>
      <c r="BT1252" s="581"/>
      <c r="BU1252" s="581"/>
      <c r="BV1252" s="581"/>
      <c r="BW1252" s="581"/>
      <c r="BX1252" s="581"/>
      <c r="BY1252" s="581"/>
      <c r="BZ1252" s="581"/>
      <c r="CA1252" s="581"/>
      <c r="CB1252" s="581"/>
      <c r="CC1252" s="581"/>
      <c r="CD1252" s="581"/>
      <c r="CE1252" s="581"/>
      <c r="CF1252" s="581"/>
      <c r="CG1252" s="581"/>
      <c r="CH1252" s="581"/>
      <c r="CI1252" s="581"/>
      <c r="CJ1252" s="581"/>
      <c r="CK1252" s="581"/>
      <c r="CL1252" s="581"/>
      <c r="CM1252" s="581"/>
      <c r="CN1252" s="581"/>
      <c r="CO1252" s="581"/>
      <c r="CP1252" s="581"/>
      <c r="CQ1252" s="581"/>
      <c r="CR1252" s="581"/>
      <c r="CS1252" s="581"/>
      <c r="CT1252" s="581"/>
      <c r="CU1252" s="581"/>
      <c r="CV1252" s="581"/>
      <c r="CW1252" s="581"/>
      <c r="CX1252" s="581"/>
      <c r="CY1252" s="581"/>
      <c r="CZ1252" s="581"/>
      <c r="DA1252" s="581"/>
      <c r="DB1252" s="581"/>
      <c r="DC1252" s="581"/>
      <c r="DD1252" s="581"/>
      <c r="DE1252" s="581"/>
      <c r="DF1252" s="581"/>
      <c r="DG1252" s="581"/>
      <c r="DH1252" s="581"/>
      <c r="DI1252" s="581"/>
      <c r="DJ1252" s="581"/>
      <c r="DK1252" s="581"/>
      <c r="DL1252" s="581"/>
      <c r="DM1252" s="581"/>
      <c r="DN1252" s="581"/>
      <c r="DO1252" s="581"/>
      <c r="DP1252" s="581"/>
      <c r="DQ1252" s="581"/>
      <c r="DR1252" s="581"/>
      <c r="DS1252" s="581"/>
      <c r="DT1252" s="581"/>
      <c r="DU1252" s="581"/>
      <c r="DV1252" s="581"/>
      <c r="DW1252" s="581"/>
      <c r="DX1252" s="581"/>
      <c r="DY1252" s="581"/>
      <c r="DZ1252" s="581"/>
      <c r="EA1252" s="581"/>
      <c r="EB1252" s="581"/>
      <c r="EC1252" s="581"/>
      <c r="ED1252" s="581"/>
      <c r="EE1252" s="581"/>
      <c r="EF1252" s="581"/>
      <c r="EG1252" s="581"/>
      <c r="EH1252" s="581"/>
      <c r="EI1252" s="581"/>
      <c r="EJ1252" s="581"/>
      <c r="EK1252" s="581"/>
      <c r="EL1252" s="581"/>
      <c r="EM1252" s="581"/>
      <c r="EN1252" s="581"/>
      <c r="EO1252" s="581"/>
      <c r="EP1252" s="581"/>
      <c r="EQ1252" s="581"/>
      <c r="ER1252" s="581"/>
      <c r="ES1252" s="581"/>
      <c r="ET1252" s="581"/>
      <c r="EU1252" s="581"/>
      <c r="EV1252" s="581"/>
      <c r="EW1252" s="581"/>
      <c r="EX1252" s="581"/>
      <c r="EY1252" s="581"/>
      <c r="EZ1252" s="581"/>
      <c r="FA1252" s="581"/>
      <c r="FB1252" s="581"/>
      <c r="FC1252" s="581"/>
      <c r="FD1252" s="581"/>
      <c r="FE1252" s="581"/>
    </row>
    <row r="1253" spans="1:161">
      <c r="A1253" s="581"/>
      <c r="B1253" s="581"/>
      <c r="C1253" s="581"/>
      <c r="D1253" s="581"/>
      <c r="E1253" s="581"/>
      <c r="F1253" s="581"/>
      <c r="G1253" s="581"/>
      <c r="H1253" s="581"/>
      <c r="I1253" s="581"/>
      <c r="J1253" s="581"/>
      <c r="K1253" s="581"/>
      <c r="L1253" s="581"/>
      <c r="M1253" s="581"/>
      <c r="N1253" s="581"/>
      <c r="O1253" s="581"/>
      <c r="P1253" s="581"/>
      <c r="Q1253" s="581"/>
      <c r="R1253" s="581"/>
      <c r="S1253" s="581"/>
      <c r="T1253" s="581"/>
      <c r="U1253" s="581"/>
      <c r="V1253" s="581"/>
      <c r="W1253" s="581"/>
      <c r="X1253" s="581"/>
      <c r="Y1253" s="581"/>
      <c r="Z1253" s="581"/>
      <c r="AA1253" s="581"/>
      <c r="AB1253" s="581"/>
      <c r="AC1253" s="581"/>
      <c r="AD1253" s="581"/>
      <c r="AE1253" s="581"/>
      <c r="AF1253" s="581"/>
      <c r="AG1253" s="581"/>
      <c r="AH1253" s="581"/>
      <c r="AI1253" s="581"/>
      <c r="AJ1253" s="581"/>
      <c r="AK1253" s="581"/>
      <c r="AL1253" s="581"/>
      <c r="AM1253" s="581"/>
      <c r="AN1253" s="581"/>
      <c r="AO1253" s="581"/>
      <c r="AP1253" s="581"/>
      <c r="AQ1253" s="581"/>
      <c r="AR1253" s="581"/>
      <c r="AS1253" s="581"/>
      <c r="AT1253" s="581"/>
      <c r="AU1253" s="581"/>
      <c r="AV1253" s="581"/>
      <c r="AW1253" s="581"/>
      <c r="AX1253" s="581"/>
      <c r="AY1253" s="581"/>
      <c r="AZ1253" s="581"/>
      <c r="BA1253" s="581"/>
      <c r="BB1253" s="581"/>
      <c r="BC1253" s="581"/>
      <c r="BD1253" s="581"/>
      <c r="BE1253" s="581"/>
      <c r="BF1253" s="581"/>
      <c r="BG1253" s="581"/>
      <c r="BH1253" s="581"/>
      <c r="BI1253" s="581"/>
      <c r="BJ1253" s="581"/>
      <c r="BK1253" s="581"/>
      <c r="BL1253" s="581"/>
      <c r="BM1253" s="581"/>
      <c r="BN1253" s="581"/>
      <c r="BO1253" s="581"/>
      <c r="BP1253" s="581"/>
      <c r="BQ1253" s="581"/>
      <c r="BR1253" s="581"/>
      <c r="BS1253" s="581"/>
      <c r="BT1253" s="581"/>
      <c r="BU1253" s="581"/>
      <c r="BV1253" s="581"/>
      <c r="BW1253" s="581"/>
      <c r="BX1253" s="581"/>
      <c r="BY1253" s="581"/>
      <c r="BZ1253" s="581"/>
      <c r="CA1253" s="581"/>
      <c r="CB1253" s="581"/>
      <c r="CC1253" s="581"/>
      <c r="CD1253" s="581"/>
      <c r="CE1253" s="581"/>
      <c r="CF1253" s="581"/>
      <c r="CG1253" s="581"/>
      <c r="CH1253" s="581"/>
      <c r="CI1253" s="581"/>
      <c r="CJ1253" s="581"/>
      <c r="CK1253" s="581"/>
      <c r="CL1253" s="581"/>
      <c r="CM1253" s="581"/>
      <c r="CN1253" s="581"/>
      <c r="CO1253" s="581"/>
      <c r="CP1253" s="581"/>
      <c r="CQ1253" s="581"/>
      <c r="CR1253" s="581"/>
      <c r="CS1253" s="581"/>
      <c r="CT1253" s="581"/>
      <c r="CU1253" s="581"/>
      <c r="CV1253" s="581"/>
      <c r="CW1253" s="581"/>
      <c r="CX1253" s="581"/>
      <c r="CY1253" s="581"/>
      <c r="CZ1253" s="581"/>
      <c r="DA1253" s="581"/>
      <c r="DB1253" s="581"/>
      <c r="DC1253" s="581"/>
      <c r="DD1253" s="581"/>
      <c r="DE1253" s="581"/>
      <c r="DF1253" s="581"/>
      <c r="DG1253" s="581"/>
      <c r="DH1253" s="581"/>
      <c r="DI1253" s="581"/>
      <c r="DJ1253" s="581"/>
      <c r="DK1253" s="581"/>
      <c r="DL1253" s="581"/>
      <c r="DM1253" s="581"/>
      <c r="DN1253" s="581"/>
      <c r="DO1253" s="581"/>
      <c r="DP1253" s="581"/>
      <c r="DQ1253" s="581"/>
      <c r="DR1253" s="581"/>
      <c r="DS1253" s="581"/>
      <c r="DT1253" s="581"/>
      <c r="DU1253" s="581"/>
      <c r="DV1253" s="581"/>
      <c r="DW1253" s="581"/>
      <c r="DX1253" s="581"/>
      <c r="DY1253" s="581"/>
      <c r="DZ1253" s="581"/>
      <c r="EA1253" s="581"/>
      <c r="EB1253" s="581"/>
      <c r="EC1253" s="581"/>
      <c r="ED1253" s="581"/>
      <c r="EE1253" s="581"/>
      <c r="EF1253" s="581"/>
      <c r="EG1253" s="581"/>
      <c r="EH1253" s="581"/>
      <c r="EI1253" s="581"/>
      <c r="EJ1253" s="581"/>
      <c r="EK1253" s="581"/>
      <c r="EL1253" s="581"/>
      <c r="EM1253" s="581"/>
      <c r="EN1253" s="581"/>
      <c r="EO1253" s="581"/>
      <c r="EP1253" s="581"/>
      <c r="EQ1253" s="581"/>
      <c r="ER1253" s="581"/>
      <c r="ES1253" s="581"/>
      <c r="ET1253" s="581"/>
      <c r="EU1253" s="581"/>
      <c r="EV1253" s="581"/>
      <c r="EW1253" s="581"/>
      <c r="EX1253" s="581"/>
      <c r="EY1253" s="581"/>
      <c r="EZ1253" s="581"/>
      <c r="FA1253" s="581"/>
      <c r="FB1253" s="581"/>
      <c r="FC1253" s="581"/>
      <c r="FD1253" s="581"/>
      <c r="FE1253" s="581"/>
    </row>
    <row r="1254" spans="1:161">
      <c r="A1254" s="581"/>
      <c r="B1254" s="581"/>
      <c r="C1254" s="581"/>
      <c r="D1254" s="581"/>
      <c r="E1254" s="581"/>
      <c r="F1254" s="581"/>
      <c r="G1254" s="581"/>
      <c r="H1254" s="581"/>
      <c r="I1254" s="581"/>
      <c r="J1254" s="581"/>
      <c r="K1254" s="581"/>
      <c r="L1254" s="581"/>
      <c r="M1254" s="581"/>
      <c r="N1254" s="581"/>
      <c r="O1254" s="581"/>
      <c r="P1254" s="581"/>
      <c r="Q1254" s="581"/>
      <c r="R1254" s="581"/>
      <c r="S1254" s="581"/>
      <c r="T1254" s="581"/>
      <c r="U1254" s="581"/>
      <c r="V1254" s="581"/>
      <c r="W1254" s="581"/>
      <c r="X1254" s="581"/>
      <c r="Y1254" s="581"/>
      <c r="Z1254" s="581"/>
      <c r="AA1254" s="581"/>
      <c r="AB1254" s="581"/>
      <c r="AC1254" s="581"/>
      <c r="AD1254" s="581"/>
      <c r="AE1254" s="581"/>
      <c r="AF1254" s="581"/>
      <c r="AG1254" s="581"/>
      <c r="AH1254" s="581"/>
      <c r="AI1254" s="581"/>
      <c r="AJ1254" s="581"/>
      <c r="AK1254" s="581"/>
      <c r="AL1254" s="581"/>
      <c r="AM1254" s="581"/>
      <c r="AN1254" s="581"/>
      <c r="AO1254" s="581"/>
      <c r="AP1254" s="581"/>
      <c r="AQ1254" s="581"/>
      <c r="AR1254" s="581"/>
      <c r="AS1254" s="581"/>
      <c r="AT1254" s="581"/>
      <c r="AU1254" s="581"/>
      <c r="AV1254" s="581"/>
      <c r="AW1254" s="581"/>
      <c r="AX1254" s="581"/>
      <c r="AY1254" s="581"/>
      <c r="AZ1254" s="581"/>
      <c r="BA1254" s="581"/>
      <c r="BB1254" s="581"/>
      <c r="BC1254" s="581"/>
      <c r="BD1254" s="581"/>
      <c r="BE1254" s="581"/>
      <c r="BF1254" s="581"/>
      <c r="BG1254" s="581"/>
      <c r="BH1254" s="581"/>
      <c r="BI1254" s="581"/>
      <c r="BJ1254" s="581"/>
      <c r="BK1254" s="581"/>
      <c r="BL1254" s="581"/>
      <c r="BM1254" s="581"/>
      <c r="BN1254" s="581"/>
      <c r="BO1254" s="581"/>
      <c r="BP1254" s="581"/>
      <c r="BQ1254" s="581"/>
      <c r="BR1254" s="581"/>
      <c r="BS1254" s="581"/>
      <c r="BT1254" s="581"/>
      <c r="BU1254" s="581"/>
      <c r="BV1254" s="581"/>
      <c r="BW1254" s="581"/>
      <c r="BX1254" s="581"/>
      <c r="BY1254" s="581"/>
      <c r="BZ1254" s="581"/>
      <c r="CA1254" s="581"/>
      <c r="CB1254" s="581"/>
      <c r="CC1254" s="581"/>
      <c r="CD1254" s="581"/>
      <c r="CE1254" s="581"/>
      <c r="CF1254" s="581"/>
      <c r="CG1254" s="581"/>
      <c r="CH1254" s="581"/>
      <c r="CI1254" s="581"/>
      <c r="CJ1254" s="581"/>
      <c r="CK1254" s="581"/>
      <c r="CL1254" s="581"/>
      <c r="CM1254" s="581"/>
      <c r="CN1254" s="581"/>
      <c r="CO1254" s="581"/>
      <c r="CP1254" s="581"/>
      <c r="CQ1254" s="581"/>
      <c r="CR1254" s="581"/>
      <c r="CS1254" s="581"/>
      <c r="CT1254" s="581"/>
      <c r="CU1254" s="581"/>
      <c r="CV1254" s="581"/>
      <c r="CW1254" s="581"/>
      <c r="CX1254" s="581"/>
      <c r="CY1254" s="581"/>
      <c r="CZ1254" s="581"/>
      <c r="DA1254" s="581"/>
      <c r="DB1254" s="581"/>
      <c r="DC1254" s="581"/>
      <c r="DD1254" s="581"/>
      <c r="DE1254" s="581"/>
      <c r="DF1254" s="581"/>
      <c r="DG1254" s="581"/>
      <c r="DH1254" s="581"/>
      <c r="DI1254" s="581"/>
      <c r="DJ1254" s="581"/>
      <c r="DK1254" s="581"/>
      <c r="DL1254" s="581"/>
      <c r="DM1254" s="581"/>
      <c r="DN1254" s="581"/>
      <c r="DO1254" s="581"/>
      <c r="DP1254" s="581"/>
      <c r="DQ1254" s="581"/>
      <c r="DR1254" s="581"/>
      <c r="DS1254" s="581"/>
      <c r="DT1254" s="581"/>
      <c r="DU1254" s="581"/>
      <c r="DV1254" s="581"/>
      <c r="DW1254" s="581"/>
      <c r="DX1254" s="581"/>
      <c r="DY1254" s="581"/>
      <c r="DZ1254" s="581"/>
      <c r="EA1254" s="581"/>
      <c r="EB1254" s="581"/>
      <c r="EC1254" s="581"/>
      <c r="ED1254" s="581"/>
      <c r="EE1254" s="581"/>
      <c r="EF1254" s="581"/>
      <c r="EG1254" s="581"/>
      <c r="EH1254" s="581"/>
      <c r="EI1254" s="581"/>
      <c r="EJ1254" s="581"/>
      <c r="EK1254" s="581"/>
      <c r="EL1254" s="581"/>
      <c r="EM1254" s="581"/>
      <c r="EN1254" s="581"/>
      <c r="EO1254" s="581"/>
      <c r="EP1254" s="581"/>
      <c r="EQ1254" s="581"/>
      <c r="ER1254" s="581"/>
      <c r="ES1254" s="581"/>
      <c r="ET1254" s="581"/>
      <c r="EU1254" s="581"/>
      <c r="EV1254" s="581"/>
      <c r="EW1254" s="581"/>
      <c r="EX1254" s="581"/>
      <c r="EY1254" s="581"/>
      <c r="EZ1254" s="581"/>
      <c r="FA1254" s="581"/>
      <c r="FB1254" s="581"/>
      <c r="FC1254" s="581"/>
      <c r="FD1254" s="581"/>
      <c r="FE1254" s="581"/>
    </row>
    <row r="1255" spans="1:161">
      <c r="A1255" s="581"/>
      <c r="B1255" s="581"/>
      <c r="C1255" s="581"/>
      <c r="D1255" s="581"/>
      <c r="E1255" s="581"/>
      <c r="F1255" s="581"/>
      <c r="G1255" s="581"/>
      <c r="H1255" s="581"/>
      <c r="I1255" s="581"/>
      <c r="J1255" s="581"/>
      <c r="K1255" s="581"/>
      <c r="L1255" s="581"/>
      <c r="M1255" s="581"/>
      <c r="N1255" s="581"/>
      <c r="O1255" s="581"/>
      <c r="P1255" s="581"/>
      <c r="Q1255" s="581"/>
      <c r="R1255" s="581"/>
      <c r="S1255" s="581"/>
      <c r="T1255" s="581"/>
      <c r="U1255" s="581"/>
      <c r="V1255" s="581"/>
      <c r="W1255" s="581"/>
      <c r="X1255" s="581"/>
      <c r="Y1255" s="581"/>
      <c r="Z1255" s="581"/>
      <c r="AA1255" s="581"/>
      <c r="AB1255" s="581"/>
      <c r="AC1255" s="581"/>
      <c r="AD1255" s="581"/>
      <c r="AE1255" s="581"/>
      <c r="AF1255" s="581"/>
      <c r="AG1255" s="581"/>
      <c r="AH1255" s="581"/>
      <c r="AI1255" s="581"/>
      <c r="AJ1255" s="581"/>
      <c r="AK1255" s="581"/>
      <c r="AL1255" s="581"/>
      <c r="AM1255" s="581"/>
      <c r="AN1255" s="581"/>
      <c r="AO1255" s="581"/>
      <c r="AP1255" s="581"/>
      <c r="AQ1255" s="581"/>
      <c r="AR1255" s="581"/>
      <c r="AS1255" s="581"/>
      <c r="AT1255" s="581"/>
      <c r="AU1255" s="581"/>
      <c r="AV1255" s="581"/>
      <c r="AW1255" s="581"/>
      <c r="AX1255" s="581"/>
      <c r="AY1255" s="581"/>
      <c r="AZ1255" s="581"/>
      <c r="BA1255" s="581"/>
      <c r="BB1255" s="581"/>
      <c r="BC1255" s="581"/>
      <c r="BD1255" s="581"/>
      <c r="BE1255" s="581"/>
      <c r="BF1255" s="581"/>
      <c r="BG1255" s="581"/>
      <c r="BH1255" s="581"/>
      <c r="BI1255" s="581"/>
      <c r="BJ1255" s="581"/>
      <c r="BK1255" s="581"/>
      <c r="BL1255" s="581"/>
      <c r="BM1255" s="581"/>
      <c r="BN1255" s="581"/>
      <c r="BO1255" s="581"/>
      <c r="BP1255" s="581"/>
      <c r="BQ1255" s="581"/>
      <c r="BR1255" s="581"/>
      <c r="BS1255" s="581"/>
      <c r="BT1255" s="581"/>
      <c r="BU1255" s="581"/>
      <c r="BV1255" s="581"/>
      <c r="BW1255" s="581"/>
      <c r="BX1255" s="581"/>
      <c r="BY1255" s="581"/>
      <c r="BZ1255" s="581"/>
      <c r="CA1255" s="581"/>
      <c r="CB1255" s="581"/>
      <c r="CC1255" s="581"/>
      <c r="CD1255" s="581"/>
      <c r="CE1255" s="581"/>
      <c r="CF1255" s="581"/>
      <c r="CG1255" s="581"/>
      <c r="CH1255" s="581"/>
      <c r="CI1255" s="581"/>
      <c r="CJ1255" s="581"/>
      <c r="CK1255" s="581"/>
      <c r="CL1255" s="581"/>
      <c r="CM1255" s="581"/>
      <c r="CN1255" s="581"/>
      <c r="CO1255" s="581"/>
      <c r="CP1255" s="581"/>
      <c r="CQ1255" s="581"/>
      <c r="CR1255" s="581"/>
      <c r="CS1255" s="581"/>
      <c r="CT1255" s="581"/>
      <c r="CU1255" s="581"/>
      <c r="CV1255" s="581"/>
      <c r="CW1255" s="581"/>
      <c r="CX1255" s="581"/>
      <c r="CY1255" s="581"/>
      <c r="CZ1255" s="581"/>
      <c r="DA1255" s="581"/>
      <c r="DB1255" s="581"/>
      <c r="DC1255" s="581"/>
      <c r="DD1255" s="581"/>
      <c r="DE1255" s="581"/>
      <c r="DF1255" s="581"/>
      <c r="DG1255" s="581"/>
      <c r="DH1255" s="581"/>
      <c r="DI1255" s="581"/>
      <c r="DJ1255" s="581"/>
      <c r="DK1255" s="581"/>
      <c r="DL1255" s="581"/>
      <c r="DM1255" s="581"/>
      <c r="DN1255" s="581"/>
      <c r="DO1255" s="581"/>
      <c r="DP1255" s="581"/>
      <c r="DQ1255" s="581"/>
      <c r="DR1255" s="581"/>
      <c r="DS1255" s="581"/>
      <c r="DT1255" s="581"/>
      <c r="DU1255" s="581"/>
      <c r="DV1255" s="581"/>
      <c r="DW1255" s="581"/>
      <c r="DX1255" s="581"/>
      <c r="DY1255" s="581"/>
      <c r="DZ1255" s="581"/>
      <c r="EA1255" s="581"/>
      <c r="EB1255" s="581"/>
      <c r="EC1255" s="581"/>
      <c r="ED1255" s="581"/>
      <c r="EE1255" s="581"/>
      <c r="EF1255" s="581"/>
      <c r="EG1255" s="581"/>
      <c r="EH1255" s="581"/>
      <c r="EI1255" s="581"/>
      <c r="EJ1255" s="581"/>
      <c r="EK1255" s="581"/>
      <c r="EL1255" s="581"/>
      <c r="EM1255" s="581"/>
      <c r="EN1255" s="581"/>
      <c r="EO1255" s="581"/>
      <c r="EP1255" s="581"/>
      <c r="EQ1255" s="581"/>
      <c r="ER1255" s="581"/>
      <c r="ES1255" s="581"/>
      <c r="ET1255" s="581"/>
      <c r="EU1255" s="581"/>
      <c r="EV1255" s="581"/>
      <c r="EW1255" s="581"/>
      <c r="EX1255" s="581"/>
      <c r="EY1255" s="581"/>
      <c r="EZ1255" s="581"/>
      <c r="FA1255" s="581"/>
      <c r="FB1255" s="581"/>
      <c r="FC1255" s="581"/>
      <c r="FD1255" s="581"/>
      <c r="FE1255" s="581"/>
    </row>
    <row r="1256" spans="1:161">
      <c r="A1256" s="581"/>
      <c r="B1256" s="581"/>
      <c r="C1256" s="581"/>
      <c r="D1256" s="581"/>
      <c r="E1256" s="581"/>
      <c r="F1256" s="581"/>
      <c r="G1256" s="581"/>
      <c r="H1256" s="581"/>
      <c r="I1256" s="581"/>
      <c r="J1256" s="581"/>
      <c r="K1256" s="581"/>
      <c r="L1256" s="581"/>
      <c r="M1256" s="581"/>
      <c r="N1256" s="581"/>
      <c r="O1256" s="581"/>
      <c r="P1256" s="581"/>
      <c r="Q1256" s="581"/>
      <c r="R1256" s="581"/>
      <c r="S1256" s="581"/>
      <c r="T1256" s="581"/>
      <c r="U1256" s="581"/>
      <c r="V1256" s="581"/>
      <c r="W1256" s="581"/>
      <c r="X1256" s="581"/>
      <c r="Y1256" s="581"/>
      <c r="Z1256" s="581"/>
      <c r="AA1256" s="581"/>
      <c r="AB1256" s="581"/>
      <c r="AC1256" s="581"/>
      <c r="AD1256" s="581"/>
      <c r="AE1256" s="581"/>
      <c r="AF1256" s="581"/>
      <c r="AG1256" s="581"/>
      <c r="AH1256" s="581"/>
      <c r="AI1256" s="581"/>
      <c r="AJ1256" s="581"/>
      <c r="AK1256" s="581"/>
      <c r="AL1256" s="581"/>
      <c r="AM1256" s="581"/>
      <c r="AN1256" s="581"/>
      <c r="AO1256" s="581"/>
      <c r="AP1256" s="581"/>
      <c r="AQ1256" s="581"/>
      <c r="AR1256" s="581"/>
      <c r="AS1256" s="581"/>
      <c r="AT1256" s="581"/>
      <c r="AU1256" s="581"/>
      <c r="AV1256" s="581"/>
      <c r="AW1256" s="581"/>
      <c r="AX1256" s="581"/>
      <c r="AY1256" s="581"/>
      <c r="AZ1256" s="581"/>
      <c r="BA1256" s="581"/>
      <c r="BB1256" s="581"/>
      <c r="BC1256" s="581"/>
      <c r="BD1256" s="581"/>
      <c r="BE1256" s="581"/>
      <c r="BF1256" s="581"/>
      <c r="BG1256" s="581"/>
      <c r="BH1256" s="581"/>
      <c r="BI1256" s="581"/>
      <c r="BJ1256" s="581"/>
      <c r="BK1256" s="581"/>
      <c r="BL1256" s="581"/>
      <c r="BM1256" s="581"/>
      <c r="BN1256" s="581"/>
      <c r="BO1256" s="581"/>
      <c r="BP1256" s="581"/>
      <c r="BQ1256" s="581"/>
      <c r="BR1256" s="581"/>
      <c r="BS1256" s="581"/>
      <c r="BT1256" s="581"/>
      <c r="BU1256" s="581"/>
      <c r="BV1256" s="581"/>
      <c r="BW1256" s="581"/>
      <c r="BX1256" s="581"/>
      <c r="BY1256" s="581"/>
      <c r="BZ1256" s="581"/>
      <c r="CA1256" s="581"/>
      <c r="CB1256" s="581"/>
      <c r="CC1256" s="581"/>
      <c r="CD1256" s="581"/>
      <c r="CE1256" s="581"/>
      <c r="CF1256" s="581"/>
      <c r="CG1256" s="581"/>
      <c r="CH1256" s="581"/>
      <c r="CI1256" s="581"/>
      <c r="CJ1256" s="581"/>
      <c r="CK1256" s="581"/>
      <c r="CL1256" s="581"/>
      <c r="CM1256" s="581"/>
      <c r="CN1256" s="581"/>
      <c r="CO1256" s="581"/>
      <c r="CP1256" s="581"/>
      <c r="CQ1256" s="581"/>
      <c r="CR1256" s="581"/>
      <c r="CS1256" s="581"/>
      <c r="CT1256" s="581"/>
      <c r="CU1256" s="581"/>
      <c r="CV1256" s="581"/>
      <c r="CW1256" s="581"/>
      <c r="CX1256" s="581"/>
      <c r="CY1256" s="581"/>
      <c r="CZ1256" s="581"/>
      <c r="DA1256" s="581"/>
      <c r="DB1256" s="581"/>
      <c r="DC1256" s="581"/>
      <c r="DD1256" s="581"/>
      <c r="DE1256" s="581"/>
      <c r="DF1256" s="581"/>
      <c r="DG1256" s="581"/>
      <c r="DH1256" s="581"/>
      <c r="DI1256" s="581"/>
      <c r="DJ1256" s="581"/>
      <c r="DK1256" s="581"/>
      <c r="DL1256" s="581"/>
      <c r="DM1256" s="581"/>
      <c r="DN1256" s="581"/>
      <c r="DO1256" s="581"/>
      <c r="DP1256" s="581"/>
      <c r="DQ1256" s="581"/>
      <c r="DR1256" s="581"/>
      <c r="DS1256" s="581"/>
      <c r="DT1256" s="581"/>
      <c r="DU1256" s="581"/>
      <c r="DV1256" s="581"/>
      <c r="DW1256" s="581"/>
      <c r="DX1256" s="581"/>
      <c r="DY1256" s="581"/>
      <c r="DZ1256" s="581"/>
      <c r="EA1256" s="581"/>
      <c r="EB1256" s="581"/>
      <c r="EC1256" s="581"/>
      <c r="ED1256" s="581"/>
      <c r="EE1256" s="581"/>
      <c r="EF1256" s="581"/>
      <c r="EG1256" s="581"/>
      <c r="EH1256" s="581"/>
      <c r="EI1256" s="581"/>
      <c r="EJ1256" s="581"/>
      <c r="EK1256" s="581"/>
      <c r="EL1256" s="581"/>
      <c r="EM1256" s="581"/>
      <c r="EN1256" s="581"/>
      <c r="EO1256" s="581"/>
      <c r="EP1256" s="581"/>
      <c r="EQ1256" s="581"/>
      <c r="ER1256" s="581"/>
      <c r="ES1256" s="581"/>
      <c r="ET1256" s="581"/>
      <c r="EU1256" s="581"/>
      <c r="EV1256" s="581"/>
      <c r="EW1256" s="581"/>
      <c r="EX1256" s="581"/>
      <c r="EY1256" s="581"/>
      <c r="EZ1256" s="581"/>
      <c r="FA1256" s="581"/>
      <c r="FB1256" s="581"/>
      <c r="FC1256" s="581"/>
      <c r="FD1256" s="581"/>
      <c r="FE1256" s="581"/>
    </row>
  </sheetData>
  <hyperlinks>
    <hyperlink ref="B1" location="START!A1" display="START!A1"/>
    <hyperlink ref="I1" location="'DATA 4'!A1" display="'DATA 4'!A1"/>
    <hyperlink ref="H1" location="'DATA 2'!A1" display="'DATA 2'!A1"/>
    <hyperlink ref="B283" location="'DATA 3'!C10" display="'DATA 3'!C10"/>
  </hyperlinks>
  <pageMargins left="0.7" right="0.7" top="0.75" bottom="0.75" header="0.3" footer="0.3"/>
  <pageSetup orientation="portrait" r:id="rId1"/>
  <drawing r:id="rId2"/>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2913"/>
  <sheetViews>
    <sheetView topLeftCell="A61" workbookViewId="0">
      <selection activeCell="K75" sqref="K75"/>
    </sheetView>
  </sheetViews>
  <sheetFormatPr defaultRowHeight="12.75"/>
  <cols>
    <col min="1" max="1" width="2.6640625" style="449" customWidth="1"/>
    <col min="2" max="2" width="18.1640625" style="449" customWidth="1"/>
    <col min="3" max="3" width="9" style="449" customWidth="1"/>
    <col min="4" max="5" width="18.33203125" style="449" customWidth="1"/>
    <col min="6" max="6" width="5.33203125" style="449" customWidth="1"/>
    <col min="7" max="8" width="10.83203125" style="449" bestFit="1" customWidth="1"/>
    <col min="9" max="9" width="18.33203125" style="449" customWidth="1"/>
    <col min="10" max="10" width="5.5" style="449" customWidth="1"/>
    <col min="11" max="11" width="18.33203125" style="449" customWidth="1"/>
    <col min="12" max="12" width="5.5" style="449" customWidth="1"/>
    <col min="13" max="13" width="18.33203125" style="449" customWidth="1"/>
    <col min="14" max="14" width="5.5" style="449" customWidth="1"/>
    <col min="15" max="15" width="18.33203125" style="449" customWidth="1"/>
    <col min="16" max="16" width="5.5" style="449" customWidth="1"/>
    <col min="17" max="19" width="18.33203125" style="449" customWidth="1"/>
    <col min="20" max="256" width="9.33203125" style="449"/>
    <col min="257" max="257" width="2.6640625" style="449" customWidth="1"/>
    <col min="258" max="258" width="18.1640625" style="449" customWidth="1"/>
    <col min="259" max="259" width="9" style="449" customWidth="1"/>
    <col min="260" max="261" width="18.33203125" style="449" customWidth="1"/>
    <col min="262" max="262" width="5.33203125" style="449" customWidth="1"/>
    <col min="263" max="264" width="10.83203125" style="449" bestFit="1" customWidth="1"/>
    <col min="265" max="265" width="18.33203125" style="449" customWidth="1"/>
    <col min="266" max="266" width="5.5" style="449" customWidth="1"/>
    <col min="267" max="267" width="18.33203125" style="449" customWidth="1"/>
    <col min="268" max="268" width="5.5" style="449" customWidth="1"/>
    <col min="269" max="269" width="18.33203125" style="449" customWidth="1"/>
    <col min="270" max="270" width="5.5" style="449" customWidth="1"/>
    <col min="271" max="271" width="18.33203125" style="449" customWidth="1"/>
    <col min="272" max="272" width="5.5" style="449" customWidth="1"/>
    <col min="273" max="275" width="18.33203125" style="449" customWidth="1"/>
    <col min="276" max="512" width="9.33203125" style="449"/>
    <col min="513" max="513" width="2.6640625" style="449" customWidth="1"/>
    <col min="514" max="514" width="18.1640625" style="449" customWidth="1"/>
    <col min="515" max="515" width="9" style="449" customWidth="1"/>
    <col min="516" max="517" width="18.33203125" style="449" customWidth="1"/>
    <col min="518" max="518" width="5.33203125" style="449" customWidth="1"/>
    <col min="519" max="520" width="10.83203125" style="449" bestFit="1" customWidth="1"/>
    <col min="521" max="521" width="18.33203125" style="449" customWidth="1"/>
    <col min="522" max="522" width="5.5" style="449" customWidth="1"/>
    <col min="523" max="523" width="18.33203125" style="449" customWidth="1"/>
    <col min="524" max="524" width="5.5" style="449" customWidth="1"/>
    <col min="525" max="525" width="18.33203125" style="449" customWidth="1"/>
    <col min="526" max="526" width="5.5" style="449" customWidth="1"/>
    <col min="527" max="527" width="18.33203125" style="449" customWidth="1"/>
    <col min="528" max="528" width="5.5" style="449" customWidth="1"/>
    <col min="529" max="531" width="18.33203125" style="449" customWidth="1"/>
    <col min="532" max="768" width="9.33203125" style="449"/>
    <col min="769" max="769" width="2.6640625" style="449" customWidth="1"/>
    <col min="770" max="770" width="18.1640625" style="449" customWidth="1"/>
    <col min="771" max="771" width="9" style="449" customWidth="1"/>
    <col min="772" max="773" width="18.33203125" style="449" customWidth="1"/>
    <col min="774" max="774" width="5.33203125" style="449" customWidth="1"/>
    <col min="775" max="776" width="10.83203125" style="449" bestFit="1" customWidth="1"/>
    <col min="777" max="777" width="18.33203125" style="449" customWidth="1"/>
    <col min="778" max="778" width="5.5" style="449" customWidth="1"/>
    <col min="779" max="779" width="18.33203125" style="449" customWidth="1"/>
    <col min="780" max="780" width="5.5" style="449" customWidth="1"/>
    <col min="781" max="781" width="18.33203125" style="449" customWidth="1"/>
    <col min="782" max="782" width="5.5" style="449" customWidth="1"/>
    <col min="783" max="783" width="18.33203125" style="449" customWidth="1"/>
    <col min="784" max="784" width="5.5" style="449" customWidth="1"/>
    <col min="785" max="787" width="18.33203125" style="449" customWidth="1"/>
    <col min="788" max="1024" width="9.33203125" style="449"/>
    <col min="1025" max="1025" width="2.6640625" style="449" customWidth="1"/>
    <col min="1026" max="1026" width="18.1640625" style="449" customWidth="1"/>
    <col min="1027" max="1027" width="9" style="449" customWidth="1"/>
    <col min="1028" max="1029" width="18.33203125" style="449" customWidth="1"/>
    <col min="1030" max="1030" width="5.33203125" style="449" customWidth="1"/>
    <col min="1031" max="1032" width="10.83203125" style="449" bestFit="1" customWidth="1"/>
    <col min="1033" max="1033" width="18.33203125" style="449" customWidth="1"/>
    <col min="1034" max="1034" width="5.5" style="449" customWidth="1"/>
    <col min="1035" max="1035" width="18.33203125" style="449" customWidth="1"/>
    <col min="1036" max="1036" width="5.5" style="449" customWidth="1"/>
    <col min="1037" max="1037" width="18.33203125" style="449" customWidth="1"/>
    <col min="1038" max="1038" width="5.5" style="449" customWidth="1"/>
    <col min="1039" max="1039" width="18.33203125" style="449" customWidth="1"/>
    <col min="1040" max="1040" width="5.5" style="449" customWidth="1"/>
    <col min="1041" max="1043" width="18.33203125" style="449" customWidth="1"/>
    <col min="1044" max="1280" width="9.33203125" style="449"/>
    <col min="1281" max="1281" width="2.6640625" style="449" customWidth="1"/>
    <col min="1282" max="1282" width="18.1640625" style="449" customWidth="1"/>
    <col min="1283" max="1283" width="9" style="449" customWidth="1"/>
    <col min="1284" max="1285" width="18.33203125" style="449" customWidth="1"/>
    <col min="1286" max="1286" width="5.33203125" style="449" customWidth="1"/>
    <col min="1287" max="1288" width="10.83203125" style="449" bestFit="1" customWidth="1"/>
    <col min="1289" max="1289" width="18.33203125" style="449" customWidth="1"/>
    <col min="1290" max="1290" width="5.5" style="449" customWidth="1"/>
    <col min="1291" max="1291" width="18.33203125" style="449" customWidth="1"/>
    <col min="1292" max="1292" width="5.5" style="449" customWidth="1"/>
    <col min="1293" max="1293" width="18.33203125" style="449" customWidth="1"/>
    <col min="1294" max="1294" width="5.5" style="449" customWidth="1"/>
    <col min="1295" max="1295" width="18.33203125" style="449" customWidth="1"/>
    <col min="1296" max="1296" width="5.5" style="449" customWidth="1"/>
    <col min="1297" max="1299" width="18.33203125" style="449" customWidth="1"/>
    <col min="1300" max="1536" width="9.33203125" style="449"/>
    <col min="1537" max="1537" width="2.6640625" style="449" customWidth="1"/>
    <col min="1538" max="1538" width="18.1640625" style="449" customWidth="1"/>
    <col min="1539" max="1539" width="9" style="449" customWidth="1"/>
    <col min="1540" max="1541" width="18.33203125" style="449" customWidth="1"/>
    <col min="1542" max="1542" width="5.33203125" style="449" customWidth="1"/>
    <col min="1543" max="1544" width="10.83203125" style="449" bestFit="1" customWidth="1"/>
    <col min="1545" max="1545" width="18.33203125" style="449" customWidth="1"/>
    <col min="1546" max="1546" width="5.5" style="449" customWidth="1"/>
    <col min="1547" max="1547" width="18.33203125" style="449" customWidth="1"/>
    <col min="1548" max="1548" width="5.5" style="449" customWidth="1"/>
    <col min="1549" max="1549" width="18.33203125" style="449" customWidth="1"/>
    <col min="1550" max="1550" width="5.5" style="449" customWidth="1"/>
    <col min="1551" max="1551" width="18.33203125" style="449" customWidth="1"/>
    <col min="1552" max="1552" width="5.5" style="449" customWidth="1"/>
    <col min="1553" max="1555" width="18.33203125" style="449" customWidth="1"/>
    <col min="1556" max="1792" width="9.33203125" style="449"/>
    <col min="1793" max="1793" width="2.6640625" style="449" customWidth="1"/>
    <col min="1794" max="1794" width="18.1640625" style="449" customWidth="1"/>
    <col min="1795" max="1795" width="9" style="449" customWidth="1"/>
    <col min="1796" max="1797" width="18.33203125" style="449" customWidth="1"/>
    <col min="1798" max="1798" width="5.33203125" style="449" customWidth="1"/>
    <col min="1799" max="1800" width="10.83203125" style="449" bestFit="1" customWidth="1"/>
    <col min="1801" max="1801" width="18.33203125" style="449" customWidth="1"/>
    <col min="1802" max="1802" width="5.5" style="449" customWidth="1"/>
    <col min="1803" max="1803" width="18.33203125" style="449" customWidth="1"/>
    <col min="1804" max="1804" width="5.5" style="449" customWidth="1"/>
    <col min="1805" max="1805" width="18.33203125" style="449" customWidth="1"/>
    <col min="1806" max="1806" width="5.5" style="449" customWidth="1"/>
    <col min="1807" max="1807" width="18.33203125" style="449" customWidth="1"/>
    <col min="1808" max="1808" width="5.5" style="449" customWidth="1"/>
    <col min="1809" max="1811" width="18.33203125" style="449" customWidth="1"/>
    <col min="1812" max="2048" width="9.33203125" style="449"/>
    <col min="2049" max="2049" width="2.6640625" style="449" customWidth="1"/>
    <col min="2050" max="2050" width="18.1640625" style="449" customWidth="1"/>
    <col min="2051" max="2051" width="9" style="449" customWidth="1"/>
    <col min="2052" max="2053" width="18.33203125" style="449" customWidth="1"/>
    <col min="2054" max="2054" width="5.33203125" style="449" customWidth="1"/>
    <col min="2055" max="2056" width="10.83203125" style="449" bestFit="1" customWidth="1"/>
    <col min="2057" max="2057" width="18.33203125" style="449" customWidth="1"/>
    <col min="2058" max="2058" width="5.5" style="449" customWidth="1"/>
    <col min="2059" max="2059" width="18.33203125" style="449" customWidth="1"/>
    <col min="2060" max="2060" width="5.5" style="449" customWidth="1"/>
    <col min="2061" max="2061" width="18.33203125" style="449" customWidth="1"/>
    <col min="2062" max="2062" width="5.5" style="449" customWidth="1"/>
    <col min="2063" max="2063" width="18.33203125" style="449" customWidth="1"/>
    <col min="2064" max="2064" width="5.5" style="449" customWidth="1"/>
    <col min="2065" max="2067" width="18.33203125" style="449" customWidth="1"/>
    <col min="2068" max="2304" width="9.33203125" style="449"/>
    <col min="2305" max="2305" width="2.6640625" style="449" customWidth="1"/>
    <col min="2306" max="2306" width="18.1640625" style="449" customWidth="1"/>
    <col min="2307" max="2307" width="9" style="449" customWidth="1"/>
    <col min="2308" max="2309" width="18.33203125" style="449" customWidth="1"/>
    <col min="2310" max="2310" width="5.33203125" style="449" customWidth="1"/>
    <col min="2311" max="2312" width="10.83203125" style="449" bestFit="1" customWidth="1"/>
    <col min="2313" max="2313" width="18.33203125" style="449" customWidth="1"/>
    <col min="2314" max="2314" width="5.5" style="449" customWidth="1"/>
    <col min="2315" max="2315" width="18.33203125" style="449" customWidth="1"/>
    <col min="2316" max="2316" width="5.5" style="449" customWidth="1"/>
    <col min="2317" max="2317" width="18.33203125" style="449" customWidth="1"/>
    <col min="2318" max="2318" width="5.5" style="449" customWidth="1"/>
    <col min="2319" max="2319" width="18.33203125" style="449" customWidth="1"/>
    <col min="2320" max="2320" width="5.5" style="449" customWidth="1"/>
    <col min="2321" max="2323" width="18.33203125" style="449" customWidth="1"/>
    <col min="2324" max="2560" width="9.33203125" style="449"/>
    <col min="2561" max="2561" width="2.6640625" style="449" customWidth="1"/>
    <col min="2562" max="2562" width="18.1640625" style="449" customWidth="1"/>
    <col min="2563" max="2563" width="9" style="449" customWidth="1"/>
    <col min="2564" max="2565" width="18.33203125" style="449" customWidth="1"/>
    <col min="2566" max="2566" width="5.33203125" style="449" customWidth="1"/>
    <col min="2567" max="2568" width="10.83203125" style="449" bestFit="1" customWidth="1"/>
    <col min="2569" max="2569" width="18.33203125" style="449" customWidth="1"/>
    <col min="2570" max="2570" width="5.5" style="449" customWidth="1"/>
    <col min="2571" max="2571" width="18.33203125" style="449" customWidth="1"/>
    <col min="2572" max="2572" width="5.5" style="449" customWidth="1"/>
    <col min="2573" max="2573" width="18.33203125" style="449" customWidth="1"/>
    <col min="2574" max="2574" width="5.5" style="449" customWidth="1"/>
    <col min="2575" max="2575" width="18.33203125" style="449" customWidth="1"/>
    <col min="2576" max="2576" width="5.5" style="449" customWidth="1"/>
    <col min="2577" max="2579" width="18.33203125" style="449" customWidth="1"/>
    <col min="2580" max="2816" width="9.33203125" style="449"/>
    <col min="2817" max="2817" width="2.6640625" style="449" customWidth="1"/>
    <col min="2818" max="2818" width="18.1640625" style="449" customWidth="1"/>
    <col min="2819" max="2819" width="9" style="449" customWidth="1"/>
    <col min="2820" max="2821" width="18.33203125" style="449" customWidth="1"/>
    <col min="2822" max="2822" width="5.33203125" style="449" customWidth="1"/>
    <col min="2823" max="2824" width="10.83203125" style="449" bestFit="1" customWidth="1"/>
    <col min="2825" max="2825" width="18.33203125" style="449" customWidth="1"/>
    <col min="2826" max="2826" width="5.5" style="449" customWidth="1"/>
    <col min="2827" max="2827" width="18.33203125" style="449" customWidth="1"/>
    <col min="2828" max="2828" width="5.5" style="449" customWidth="1"/>
    <col min="2829" max="2829" width="18.33203125" style="449" customWidth="1"/>
    <col min="2830" max="2830" width="5.5" style="449" customWidth="1"/>
    <col min="2831" max="2831" width="18.33203125" style="449" customWidth="1"/>
    <col min="2832" max="2832" width="5.5" style="449" customWidth="1"/>
    <col min="2833" max="2835" width="18.33203125" style="449" customWidth="1"/>
    <col min="2836" max="3072" width="9.33203125" style="449"/>
    <col min="3073" max="3073" width="2.6640625" style="449" customWidth="1"/>
    <col min="3074" max="3074" width="18.1640625" style="449" customWidth="1"/>
    <col min="3075" max="3075" width="9" style="449" customWidth="1"/>
    <col min="3076" max="3077" width="18.33203125" style="449" customWidth="1"/>
    <col min="3078" max="3078" width="5.33203125" style="449" customWidth="1"/>
    <col min="3079" max="3080" width="10.83203125" style="449" bestFit="1" customWidth="1"/>
    <col min="3081" max="3081" width="18.33203125" style="449" customWidth="1"/>
    <col min="3082" max="3082" width="5.5" style="449" customWidth="1"/>
    <col min="3083" max="3083" width="18.33203125" style="449" customWidth="1"/>
    <col min="3084" max="3084" width="5.5" style="449" customWidth="1"/>
    <col min="3085" max="3085" width="18.33203125" style="449" customWidth="1"/>
    <col min="3086" max="3086" width="5.5" style="449" customWidth="1"/>
    <col min="3087" max="3087" width="18.33203125" style="449" customWidth="1"/>
    <col min="3088" max="3088" width="5.5" style="449" customWidth="1"/>
    <col min="3089" max="3091" width="18.33203125" style="449" customWidth="1"/>
    <col min="3092" max="3328" width="9.33203125" style="449"/>
    <col min="3329" max="3329" width="2.6640625" style="449" customWidth="1"/>
    <col min="3330" max="3330" width="18.1640625" style="449" customWidth="1"/>
    <col min="3331" max="3331" width="9" style="449" customWidth="1"/>
    <col min="3332" max="3333" width="18.33203125" style="449" customWidth="1"/>
    <col min="3334" max="3334" width="5.33203125" style="449" customWidth="1"/>
    <col min="3335" max="3336" width="10.83203125" style="449" bestFit="1" customWidth="1"/>
    <col min="3337" max="3337" width="18.33203125" style="449" customWidth="1"/>
    <col min="3338" max="3338" width="5.5" style="449" customWidth="1"/>
    <col min="3339" max="3339" width="18.33203125" style="449" customWidth="1"/>
    <col min="3340" max="3340" width="5.5" style="449" customWidth="1"/>
    <col min="3341" max="3341" width="18.33203125" style="449" customWidth="1"/>
    <col min="3342" max="3342" width="5.5" style="449" customWidth="1"/>
    <col min="3343" max="3343" width="18.33203125" style="449" customWidth="1"/>
    <col min="3344" max="3344" width="5.5" style="449" customWidth="1"/>
    <col min="3345" max="3347" width="18.33203125" style="449" customWidth="1"/>
    <col min="3348" max="3584" width="9.33203125" style="449"/>
    <col min="3585" max="3585" width="2.6640625" style="449" customWidth="1"/>
    <col min="3586" max="3586" width="18.1640625" style="449" customWidth="1"/>
    <col min="3587" max="3587" width="9" style="449" customWidth="1"/>
    <col min="3588" max="3589" width="18.33203125" style="449" customWidth="1"/>
    <col min="3590" max="3590" width="5.33203125" style="449" customWidth="1"/>
    <col min="3591" max="3592" width="10.83203125" style="449" bestFit="1" customWidth="1"/>
    <col min="3593" max="3593" width="18.33203125" style="449" customWidth="1"/>
    <col min="3594" max="3594" width="5.5" style="449" customWidth="1"/>
    <col min="3595" max="3595" width="18.33203125" style="449" customWidth="1"/>
    <col min="3596" max="3596" width="5.5" style="449" customWidth="1"/>
    <col min="3597" max="3597" width="18.33203125" style="449" customWidth="1"/>
    <col min="3598" max="3598" width="5.5" style="449" customWidth="1"/>
    <col min="3599" max="3599" width="18.33203125" style="449" customWidth="1"/>
    <col min="3600" max="3600" width="5.5" style="449" customWidth="1"/>
    <col min="3601" max="3603" width="18.33203125" style="449" customWidth="1"/>
    <col min="3604" max="3840" width="9.33203125" style="449"/>
    <col min="3841" max="3841" width="2.6640625" style="449" customWidth="1"/>
    <col min="3842" max="3842" width="18.1640625" style="449" customWidth="1"/>
    <col min="3843" max="3843" width="9" style="449" customWidth="1"/>
    <col min="3844" max="3845" width="18.33203125" style="449" customWidth="1"/>
    <col min="3846" max="3846" width="5.33203125" style="449" customWidth="1"/>
    <col min="3847" max="3848" width="10.83203125" style="449" bestFit="1" customWidth="1"/>
    <col min="3849" max="3849" width="18.33203125" style="449" customWidth="1"/>
    <col min="3850" max="3850" width="5.5" style="449" customWidth="1"/>
    <col min="3851" max="3851" width="18.33203125" style="449" customWidth="1"/>
    <col min="3852" max="3852" width="5.5" style="449" customWidth="1"/>
    <col min="3853" max="3853" width="18.33203125" style="449" customWidth="1"/>
    <col min="3854" max="3854" width="5.5" style="449" customWidth="1"/>
    <col min="3855" max="3855" width="18.33203125" style="449" customWidth="1"/>
    <col min="3856" max="3856" width="5.5" style="449" customWidth="1"/>
    <col min="3857" max="3859" width="18.33203125" style="449" customWidth="1"/>
    <col min="3860" max="4096" width="9.33203125" style="449"/>
    <col min="4097" max="4097" width="2.6640625" style="449" customWidth="1"/>
    <col min="4098" max="4098" width="18.1640625" style="449" customWidth="1"/>
    <col min="4099" max="4099" width="9" style="449" customWidth="1"/>
    <col min="4100" max="4101" width="18.33203125" style="449" customWidth="1"/>
    <col min="4102" max="4102" width="5.33203125" style="449" customWidth="1"/>
    <col min="4103" max="4104" width="10.83203125" style="449" bestFit="1" customWidth="1"/>
    <col min="4105" max="4105" width="18.33203125" style="449" customWidth="1"/>
    <col min="4106" max="4106" width="5.5" style="449" customWidth="1"/>
    <col min="4107" max="4107" width="18.33203125" style="449" customWidth="1"/>
    <col min="4108" max="4108" width="5.5" style="449" customWidth="1"/>
    <col min="4109" max="4109" width="18.33203125" style="449" customWidth="1"/>
    <col min="4110" max="4110" width="5.5" style="449" customWidth="1"/>
    <col min="4111" max="4111" width="18.33203125" style="449" customWidth="1"/>
    <col min="4112" max="4112" width="5.5" style="449" customWidth="1"/>
    <col min="4113" max="4115" width="18.33203125" style="449" customWidth="1"/>
    <col min="4116" max="4352" width="9.33203125" style="449"/>
    <col min="4353" max="4353" width="2.6640625" style="449" customWidth="1"/>
    <col min="4354" max="4354" width="18.1640625" style="449" customWidth="1"/>
    <col min="4355" max="4355" width="9" style="449" customWidth="1"/>
    <col min="4356" max="4357" width="18.33203125" style="449" customWidth="1"/>
    <col min="4358" max="4358" width="5.33203125" style="449" customWidth="1"/>
    <col min="4359" max="4360" width="10.83203125" style="449" bestFit="1" customWidth="1"/>
    <col min="4361" max="4361" width="18.33203125" style="449" customWidth="1"/>
    <col min="4362" max="4362" width="5.5" style="449" customWidth="1"/>
    <col min="4363" max="4363" width="18.33203125" style="449" customWidth="1"/>
    <col min="4364" max="4364" width="5.5" style="449" customWidth="1"/>
    <col min="4365" max="4365" width="18.33203125" style="449" customWidth="1"/>
    <col min="4366" max="4366" width="5.5" style="449" customWidth="1"/>
    <col min="4367" max="4367" width="18.33203125" style="449" customWidth="1"/>
    <col min="4368" max="4368" width="5.5" style="449" customWidth="1"/>
    <col min="4369" max="4371" width="18.33203125" style="449" customWidth="1"/>
    <col min="4372" max="4608" width="9.33203125" style="449"/>
    <col min="4609" max="4609" width="2.6640625" style="449" customWidth="1"/>
    <col min="4610" max="4610" width="18.1640625" style="449" customWidth="1"/>
    <col min="4611" max="4611" width="9" style="449" customWidth="1"/>
    <col min="4612" max="4613" width="18.33203125" style="449" customWidth="1"/>
    <col min="4614" max="4614" width="5.33203125" style="449" customWidth="1"/>
    <col min="4615" max="4616" width="10.83203125" style="449" bestFit="1" customWidth="1"/>
    <col min="4617" max="4617" width="18.33203125" style="449" customWidth="1"/>
    <col min="4618" max="4618" width="5.5" style="449" customWidth="1"/>
    <col min="4619" max="4619" width="18.33203125" style="449" customWidth="1"/>
    <col min="4620" max="4620" width="5.5" style="449" customWidth="1"/>
    <col min="4621" max="4621" width="18.33203125" style="449" customWidth="1"/>
    <col min="4622" max="4622" width="5.5" style="449" customWidth="1"/>
    <col min="4623" max="4623" width="18.33203125" style="449" customWidth="1"/>
    <col min="4624" max="4624" width="5.5" style="449" customWidth="1"/>
    <col min="4625" max="4627" width="18.33203125" style="449" customWidth="1"/>
    <col min="4628" max="4864" width="9.33203125" style="449"/>
    <col min="4865" max="4865" width="2.6640625" style="449" customWidth="1"/>
    <col min="4866" max="4866" width="18.1640625" style="449" customWidth="1"/>
    <col min="4867" max="4867" width="9" style="449" customWidth="1"/>
    <col min="4868" max="4869" width="18.33203125" style="449" customWidth="1"/>
    <col min="4870" max="4870" width="5.33203125" style="449" customWidth="1"/>
    <col min="4871" max="4872" width="10.83203125" style="449" bestFit="1" customWidth="1"/>
    <col min="4873" max="4873" width="18.33203125" style="449" customWidth="1"/>
    <col min="4874" max="4874" width="5.5" style="449" customWidth="1"/>
    <col min="4875" max="4875" width="18.33203125" style="449" customWidth="1"/>
    <col min="4876" max="4876" width="5.5" style="449" customWidth="1"/>
    <col min="4877" max="4877" width="18.33203125" style="449" customWidth="1"/>
    <col min="4878" max="4878" width="5.5" style="449" customWidth="1"/>
    <col min="4879" max="4879" width="18.33203125" style="449" customWidth="1"/>
    <col min="4880" max="4880" width="5.5" style="449" customWidth="1"/>
    <col min="4881" max="4883" width="18.33203125" style="449" customWidth="1"/>
    <col min="4884" max="5120" width="9.33203125" style="449"/>
    <col min="5121" max="5121" width="2.6640625" style="449" customWidth="1"/>
    <col min="5122" max="5122" width="18.1640625" style="449" customWidth="1"/>
    <col min="5123" max="5123" width="9" style="449" customWidth="1"/>
    <col min="5124" max="5125" width="18.33203125" style="449" customWidth="1"/>
    <col min="5126" max="5126" width="5.33203125" style="449" customWidth="1"/>
    <col min="5127" max="5128" width="10.83203125" style="449" bestFit="1" customWidth="1"/>
    <col min="5129" max="5129" width="18.33203125" style="449" customWidth="1"/>
    <col min="5130" max="5130" width="5.5" style="449" customWidth="1"/>
    <col min="5131" max="5131" width="18.33203125" style="449" customWidth="1"/>
    <col min="5132" max="5132" width="5.5" style="449" customWidth="1"/>
    <col min="5133" max="5133" width="18.33203125" style="449" customWidth="1"/>
    <col min="5134" max="5134" width="5.5" style="449" customWidth="1"/>
    <col min="5135" max="5135" width="18.33203125" style="449" customWidth="1"/>
    <col min="5136" max="5136" width="5.5" style="449" customWidth="1"/>
    <col min="5137" max="5139" width="18.33203125" style="449" customWidth="1"/>
    <col min="5140" max="5376" width="9.33203125" style="449"/>
    <col min="5377" max="5377" width="2.6640625" style="449" customWidth="1"/>
    <col min="5378" max="5378" width="18.1640625" style="449" customWidth="1"/>
    <col min="5379" max="5379" width="9" style="449" customWidth="1"/>
    <col min="5380" max="5381" width="18.33203125" style="449" customWidth="1"/>
    <col min="5382" max="5382" width="5.33203125" style="449" customWidth="1"/>
    <col min="5383" max="5384" width="10.83203125" style="449" bestFit="1" customWidth="1"/>
    <col min="5385" max="5385" width="18.33203125" style="449" customWidth="1"/>
    <col min="5386" max="5386" width="5.5" style="449" customWidth="1"/>
    <col min="5387" max="5387" width="18.33203125" style="449" customWidth="1"/>
    <col min="5388" max="5388" width="5.5" style="449" customWidth="1"/>
    <col min="5389" max="5389" width="18.33203125" style="449" customWidth="1"/>
    <col min="5390" max="5390" width="5.5" style="449" customWidth="1"/>
    <col min="5391" max="5391" width="18.33203125" style="449" customWidth="1"/>
    <col min="5392" max="5392" width="5.5" style="449" customWidth="1"/>
    <col min="5393" max="5395" width="18.33203125" style="449" customWidth="1"/>
    <col min="5396" max="5632" width="9.33203125" style="449"/>
    <col min="5633" max="5633" width="2.6640625" style="449" customWidth="1"/>
    <col min="5634" max="5634" width="18.1640625" style="449" customWidth="1"/>
    <col min="5635" max="5635" width="9" style="449" customWidth="1"/>
    <col min="5636" max="5637" width="18.33203125" style="449" customWidth="1"/>
    <col min="5638" max="5638" width="5.33203125" style="449" customWidth="1"/>
    <col min="5639" max="5640" width="10.83203125" style="449" bestFit="1" customWidth="1"/>
    <col min="5641" max="5641" width="18.33203125" style="449" customWidth="1"/>
    <col min="5642" max="5642" width="5.5" style="449" customWidth="1"/>
    <col min="5643" max="5643" width="18.33203125" style="449" customWidth="1"/>
    <col min="5644" max="5644" width="5.5" style="449" customWidth="1"/>
    <col min="5645" max="5645" width="18.33203125" style="449" customWidth="1"/>
    <col min="5646" max="5646" width="5.5" style="449" customWidth="1"/>
    <col min="5647" max="5647" width="18.33203125" style="449" customWidth="1"/>
    <col min="5648" max="5648" width="5.5" style="449" customWidth="1"/>
    <col min="5649" max="5651" width="18.33203125" style="449" customWidth="1"/>
    <col min="5652" max="5888" width="9.33203125" style="449"/>
    <col min="5889" max="5889" width="2.6640625" style="449" customWidth="1"/>
    <col min="5890" max="5890" width="18.1640625" style="449" customWidth="1"/>
    <col min="5891" max="5891" width="9" style="449" customWidth="1"/>
    <col min="5892" max="5893" width="18.33203125" style="449" customWidth="1"/>
    <col min="5894" max="5894" width="5.33203125" style="449" customWidth="1"/>
    <col min="5895" max="5896" width="10.83203125" style="449" bestFit="1" customWidth="1"/>
    <col min="5897" max="5897" width="18.33203125" style="449" customWidth="1"/>
    <col min="5898" max="5898" width="5.5" style="449" customWidth="1"/>
    <col min="5899" max="5899" width="18.33203125" style="449" customWidth="1"/>
    <col min="5900" max="5900" width="5.5" style="449" customWidth="1"/>
    <col min="5901" max="5901" width="18.33203125" style="449" customWidth="1"/>
    <col min="5902" max="5902" width="5.5" style="449" customWidth="1"/>
    <col min="5903" max="5903" width="18.33203125" style="449" customWidth="1"/>
    <col min="5904" max="5904" width="5.5" style="449" customWidth="1"/>
    <col min="5905" max="5907" width="18.33203125" style="449" customWidth="1"/>
    <col min="5908" max="6144" width="9.33203125" style="449"/>
    <col min="6145" max="6145" width="2.6640625" style="449" customWidth="1"/>
    <col min="6146" max="6146" width="18.1640625" style="449" customWidth="1"/>
    <col min="6147" max="6147" width="9" style="449" customWidth="1"/>
    <col min="6148" max="6149" width="18.33203125" style="449" customWidth="1"/>
    <col min="6150" max="6150" width="5.33203125" style="449" customWidth="1"/>
    <col min="6151" max="6152" width="10.83203125" style="449" bestFit="1" customWidth="1"/>
    <col min="6153" max="6153" width="18.33203125" style="449" customWidth="1"/>
    <col min="6154" max="6154" width="5.5" style="449" customWidth="1"/>
    <col min="6155" max="6155" width="18.33203125" style="449" customWidth="1"/>
    <col min="6156" max="6156" width="5.5" style="449" customWidth="1"/>
    <col min="6157" max="6157" width="18.33203125" style="449" customWidth="1"/>
    <col min="6158" max="6158" width="5.5" style="449" customWidth="1"/>
    <col min="6159" max="6159" width="18.33203125" style="449" customWidth="1"/>
    <col min="6160" max="6160" width="5.5" style="449" customWidth="1"/>
    <col min="6161" max="6163" width="18.33203125" style="449" customWidth="1"/>
    <col min="6164" max="6400" width="9.33203125" style="449"/>
    <col min="6401" max="6401" width="2.6640625" style="449" customWidth="1"/>
    <col min="6402" max="6402" width="18.1640625" style="449" customWidth="1"/>
    <col min="6403" max="6403" width="9" style="449" customWidth="1"/>
    <col min="6404" max="6405" width="18.33203125" style="449" customWidth="1"/>
    <col min="6406" max="6406" width="5.33203125" style="449" customWidth="1"/>
    <col min="6407" max="6408" width="10.83203125" style="449" bestFit="1" customWidth="1"/>
    <col min="6409" max="6409" width="18.33203125" style="449" customWidth="1"/>
    <col min="6410" max="6410" width="5.5" style="449" customWidth="1"/>
    <col min="6411" max="6411" width="18.33203125" style="449" customWidth="1"/>
    <col min="6412" max="6412" width="5.5" style="449" customWidth="1"/>
    <col min="6413" max="6413" width="18.33203125" style="449" customWidth="1"/>
    <col min="6414" max="6414" width="5.5" style="449" customWidth="1"/>
    <col min="6415" max="6415" width="18.33203125" style="449" customWidth="1"/>
    <col min="6416" max="6416" width="5.5" style="449" customWidth="1"/>
    <col min="6417" max="6419" width="18.33203125" style="449" customWidth="1"/>
    <col min="6420" max="6656" width="9.33203125" style="449"/>
    <col min="6657" max="6657" width="2.6640625" style="449" customWidth="1"/>
    <col min="6658" max="6658" width="18.1640625" style="449" customWidth="1"/>
    <col min="6659" max="6659" width="9" style="449" customWidth="1"/>
    <col min="6660" max="6661" width="18.33203125" style="449" customWidth="1"/>
    <col min="6662" max="6662" width="5.33203125" style="449" customWidth="1"/>
    <col min="6663" max="6664" width="10.83203125" style="449" bestFit="1" customWidth="1"/>
    <col min="6665" max="6665" width="18.33203125" style="449" customWidth="1"/>
    <col min="6666" max="6666" width="5.5" style="449" customWidth="1"/>
    <col min="6667" max="6667" width="18.33203125" style="449" customWidth="1"/>
    <col min="6668" max="6668" width="5.5" style="449" customWidth="1"/>
    <col min="6669" max="6669" width="18.33203125" style="449" customWidth="1"/>
    <col min="6670" max="6670" width="5.5" style="449" customWidth="1"/>
    <col min="6671" max="6671" width="18.33203125" style="449" customWidth="1"/>
    <col min="6672" max="6672" width="5.5" style="449" customWidth="1"/>
    <col min="6673" max="6675" width="18.33203125" style="449" customWidth="1"/>
    <col min="6676" max="6912" width="9.33203125" style="449"/>
    <col min="6913" max="6913" width="2.6640625" style="449" customWidth="1"/>
    <col min="6914" max="6914" width="18.1640625" style="449" customWidth="1"/>
    <col min="6915" max="6915" width="9" style="449" customWidth="1"/>
    <col min="6916" max="6917" width="18.33203125" style="449" customWidth="1"/>
    <col min="6918" max="6918" width="5.33203125" style="449" customWidth="1"/>
    <col min="6919" max="6920" width="10.83203125" style="449" bestFit="1" customWidth="1"/>
    <col min="6921" max="6921" width="18.33203125" style="449" customWidth="1"/>
    <col min="6922" max="6922" width="5.5" style="449" customWidth="1"/>
    <col min="6923" max="6923" width="18.33203125" style="449" customWidth="1"/>
    <col min="6924" max="6924" width="5.5" style="449" customWidth="1"/>
    <col min="6925" max="6925" width="18.33203125" style="449" customWidth="1"/>
    <col min="6926" max="6926" width="5.5" style="449" customWidth="1"/>
    <col min="6927" max="6927" width="18.33203125" style="449" customWidth="1"/>
    <col min="6928" max="6928" width="5.5" style="449" customWidth="1"/>
    <col min="6929" max="6931" width="18.33203125" style="449" customWidth="1"/>
    <col min="6932" max="7168" width="9.33203125" style="449"/>
    <col min="7169" max="7169" width="2.6640625" style="449" customWidth="1"/>
    <col min="7170" max="7170" width="18.1640625" style="449" customWidth="1"/>
    <col min="7171" max="7171" width="9" style="449" customWidth="1"/>
    <col min="7172" max="7173" width="18.33203125" style="449" customWidth="1"/>
    <col min="7174" max="7174" width="5.33203125" style="449" customWidth="1"/>
    <col min="7175" max="7176" width="10.83203125" style="449" bestFit="1" customWidth="1"/>
    <col min="7177" max="7177" width="18.33203125" style="449" customWidth="1"/>
    <col min="7178" max="7178" width="5.5" style="449" customWidth="1"/>
    <col min="7179" max="7179" width="18.33203125" style="449" customWidth="1"/>
    <col min="7180" max="7180" width="5.5" style="449" customWidth="1"/>
    <col min="7181" max="7181" width="18.33203125" style="449" customWidth="1"/>
    <col min="7182" max="7182" width="5.5" style="449" customWidth="1"/>
    <col min="7183" max="7183" width="18.33203125" style="449" customWidth="1"/>
    <col min="7184" max="7184" width="5.5" style="449" customWidth="1"/>
    <col min="7185" max="7187" width="18.33203125" style="449" customWidth="1"/>
    <col min="7188" max="7424" width="9.33203125" style="449"/>
    <col min="7425" max="7425" width="2.6640625" style="449" customWidth="1"/>
    <col min="7426" max="7426" width="18.1640625" style="449" customWidth="1"/>
    <col min="7427" max="7427" width="9" style="449" customWidth="1"/>
    <col min="7428" max="7429" width="18.33203125" style="449" customWidth="1"/>
    <col min="7430" max="7430" width="5.33203125" style="449" customWidth="1"/>
    <col min="7431" max="7432" width="10.83203125" style="449" bestFit="1" customWidth="1"/>
    <col min="7433" max="7433" width="18.33203125" style="449" customWidth="1"/>
    <col min="7434" max="7434" width="5.5" style="449" customWidth="1"/>
    <col min="7435" max="7435" width="18.33203125" style="449" customWidth="1"/>
    <col min="7436" max="7436" width="5.5" style="449" customWidth="1"/>
    <col min="7437" max="7437" width="18.33203125" style="449" customWidth="1"/>
    <col min="7438" max="7438" width="5.5" style="449" customWidth="1"/>
    <col min="7439" max="7439" width="18.33203125" style="449" customWidth="1"/>
    <col min="7440" max="7440" width="5.5" style="449" customWidth="1"/>
    <col min="7441" max="7443" width="18.33203125" style="449" customWidth="1"/>
    <col min="7444" max="7680" width="9.33203125" style="449"/>
    <col min="7681" max="7681" width="2.6640625" style="449" customWidth="1"/>
    <col min="7682" max="7682" width="18.1640625" style="449" customWidth="1"/>
    <col min="7683" max="7683" width="9" style="449" customWidth="1"/>
    <col min="7684" max="7685" width="18.33203125" style="449" customWidth="1"/>
    <col min="7686" max="7686" width="5.33203125" style="449" customWidth="1"/>
    <col min="7687" max="7688" width="10.83203125" style="449" bestFit="1" customWidth="1"/>
    <col min="7689" max="7689" width="18.33203125" style="449" customWidth="1"/>
    <col min="7690" max="7690" width="5.5" style="449" customWidth="1"/>
    <col min="7691" max="7691" width="18.33203125" style="449" customWidth="1"/>
    <col min="7692" max="7692" width="5.5" style="449" customWidth="1"/>
    <col min="7693" max="7693" width="18.33203125" style="449" customWidth="1"/>
    <col min="7694" max="7694" width="5.5" style="449" customWidth="1"/>
    <col min="7695" max="7695" width="18.33203125" style="449" customWidth="1"/>
    <col min="7696" max="7696" width="5.5" style="449" customWidth="1"/>
    <col min="7697" max="7699" width="18.33203125" style="449" customWidth="1"/>
    <col min="7700" max="7936" width="9.33203125" style="449"/>
    <col min="7937" max="7937" width="2.6640625" style="449" customWidth="1"/>
    <col min="7938" max="7938" width="18.1640625" style="449" customWidth="1"/>
    <col min="7939" max="7939" width="9" style="449" customWidth="1"/>
    <col min="7940" max="7941" width="18.33203125" style="449" customWidth="1"/>
    <col min="7942" max="7942" width="5.33203125" style="449" customWidth="1"/>
    <col min="7943" max="7944" width="10.83203125" style="449" bestFit="1" customWidth="1"/>
    <col min="7945" max="7945" width="18.33203125" style="449" customWidth="1"/>
    <col min="7946" max="7946" width="5.5" style="449" customWidth="1"/>
    <col min="7947" max="7947" width="18.33203125" style="449" customWidth="1"/>
    <col min="7948" max="7948" width="5.5" style="449" customWidth="1"/>
    <col min="7949" max="7949" width="18.33203125" style="449" customWidth="1"/>
    <col min="7950" max="7950" width="5.5" style="449" customWidth="1"/>
    <col min="7951" max="7951" width="18.33203125" style="449" customWidth="1"/>
    <col min="7952" max="7952" width="5.5" style="449" customWidth="1"/>
    <col min="7953" max="7955" width="18.33203125" style="449" customWidth="1"/>
    <col min="7956" max="8192" width="9.33203125" style="449"/>
    <col min="8193" max="8193" width="2.6640625" style="449" customWidth="1"/>
    <col min="8194" max="8194" width="18.1640625" style="449" customWidth="1"/>
    <col min="8195" max="8195" width="9" style="449" customWidth="1"/>
    <col min="8196" max="8197" width="18.33203125" style="449" customWidth="1"/>
    <col min="8198" max="8198" width="5.33203125" style="449" customWidth="1"/>
    <col min="8199" max="8200" width="10.83203125" style="449" bestFit="1" customWidth="1"/>
    <col min="8201" max="8201" width="18.33203125" style="449" customWidth="1"/>
    <col min="8202" max="8202" width="5.5" style="449" customWidth="1"/>
    <col min="8203" max="8203" width="18.33203125" style="449" customWidth="1"/>
    <col min="8204" max="8204" width="5.5" style="449" customWidth="1"/>
    <col min="8205" max="8205" width="18.33203125" style="449" customWidth="1"/>
    <col min="8206" max="8206" width="5.5" style="449" customWidth="1"/>
    <col min="8207" max="8207" width="18.33203125" style="449" customWidth="1"/>
    <col min="8208" max="8208" width="5.5" style="449" customWidth="1"/>
    <col min="8209" max="8211" width="18.33203125" style="449" customWidth="1"/>
    <col min="8212" max="8448" width="9.33203125" style="449"/>
    <col min="8449" max="8449" width="2.6640625" style="449" customWidth="1"/>
    <col min="8450" max="8450" width="18.1640625" style="449" customWidth="1"/>
    <col min="8451" max="8451" width="9" style="449" customWidth="1"/>
    <col min="8452" max="8453" width="18.33203125" style="449" customWidth="1"/>
    <col min="8454" max="8454" width="5.33203125" style="449" customWidth="1"/>
    <col min="8455" max="8456" width="10.83203125" style="449" bestFit="1" customWidth="1"/>
    <col min="8457" max="8457" width="18.33203125" style="449" customWidth="1"/>
    <col min="8458" max="8458" width="5.5" style="449" customWidth="1"/>
    <col min="8459" max="8459" width="18.33203125" style="449" customWidth="1"/>
    <col min="8460" max="8460" width="5.5" style="449" customWidth="1"/>
    <col min="8461" max="8461" width="18.33203125" style="449" customWidth="1"/>
    <col min="8462" max="8462" width="5.5" style="449" customWidth="1"/>
    <col min="8463" max="8463" width="18.33203125" style="449" customWidth="1"/>
    <col min="8464" max="8464" width="5.5" style="449" customWidth="1"/>
    <col min="8465" max="8467" width="18.33203125" style="449" customWidth="1"/>
    <col min="8468" max="8704" width="9.33203125" style="449"/>
    <col min="8705" max="8705" width="2.6640625" style="449" customWidth="1"/>
    <col min="8706" max="8706" width="18.1640625" style="449" customWidth="1"/>
    <col min="8707" max="8707" width="9" style="449" customWidth="1"/>
    <col min="8708" max="8709" width="18.33203125" style="449" customWidth="1"/>
    <col min="8710" max="8710" width="5.33203125" style="449" customWidth="1"/>
    <col min="8711" max="8712" width="10.83203125" style="449" bestFit="1" customWidth="1"/>
    <col min="8713" max="8713" width="18.33203125" style="449" customWidth="1"/>
    <col min="8714" max="8714" width="5.5" style="449" customWidth="1"/>
    <col min="8715" max="8715" width="18.33203125" style="449" customWidth="1"/>
    <col min="8716" max="8716" width="5.5" style="449" customWidth="1"/>
    <col min="8717" max="8717" width="18.33203125" style="449" customWidth="1"/>
    <col min="8718" max="8718" width="5.5" style="449" customWidth="1"/>
    <col min="8719" max="8719" width="18.33203125" style="449" customWidth="1"/>
    <col min="8720" max="8720" width="5.5" style="449" customWidth="1"/>
    <col min="8721" max="8723" width="18.33203125" style="449" customWidth="1"/>
    <col min="8724" max="8960" width="9.33203125" style="449"/>
    <col min="8961" max="8961" width="2.6640625" style="449" customWidth="1"/>
    <col min="8962" max="8962" width="18.1640625" style="449" customWidth="1"/>
    <col min="8963" max="8963" width="9" style="449" customWidth="1"/>
    <col min="8964" max="8965" width="18.33203125" style="449" customWidth="1"/>
    <col min="8966" max="8966" width="5.33203125" style="449" customWidth="1"/>
    <col min="8967" max="8968" width="10.83203125" style="449" bestFit="1" customWidth="1"/>
    <col min="8969" max="8969" width="18.33203125" style="449" customWidth="1"/>
    <col min="8970" max="8970" width="5.5" style="449" customWidth="1"/>
    <col min="8971" max="8971" width="18.33203125" style="449" customWidth="1"/>
    <col min="8972" max="8972" width="5.5" style="449" customWidth="1"/>
    <col min="8973" max="8973" width="18.33203125" style="449" customWidth="1"/>
    <col min="8974" max="8974" width="5.5" style="449" customWidth="1"/>
    <col min="8975" max="8975" width="18.33203125" style="449" customWidth="1"/>
    <col min="8976" max="8976" width="5.5" style="449" customWidth="1"/>
    <col min="8977" max="8979" width="18.33203125" style="449" customWidth="1"/>
    <col min="8980" max="9216" width="9.33203125" style="449"/>
    <col min="9217" max="9217" width="2.6640625" style="449" customWidth="1"/>
    <col min="9218" max="9218" width="18.1640625" style="449" customWidth="1"/>
    <col min="9219" max="9219" width="9" style="449" customWidth="1"/>
    <col min="9220" max="9221" width="18.33203125" style="449" customWidth="1"/>
    <col min="9222" max="9222" width="5.33203125" style="449" customWidth="1"/>
    <col min="9223" max="9224" width="10.83203125" style="449" bestFit="1" customWidth="1"/>
    <col min="9225" max="9225" width="18.33203125" style="449" customWidth="1"/>
    <col min="9226" max="9226" width="5.5" style="449" customWidth="1"/>
    <col min="9227" max="9227" width="18.33203125" style="449" customWidth="1"/>
    <col min="9228" max="9228" width="5.5" style="449" customWidth="1"/>
    <col min="9229" max="9229" width="18.33203125" style="449" customWidth="1"/>
    <col min="9230" max="9230" width="5.5" style="449" customWidth="1"/>
    <col min="9231" max="9231" width="18.33203125" style="449" customWidth="1"/>
    <col min="9232" max="9232" width="5.5" style="449" customWidth="1"/>
    <col min="9233" max="9235" width="18.33203125" style="449" customWidth="1"/>
    <col min="9236" max="9472" width="9.33203125" style="449"/>
    <col min="9473" max="9473" width="2.6640625" style="449" customWidth="1"/>
    <col min="9474" max="9474" width="18.1640625" style="449" customWidth="1"/>
    <col min="9475" max="9475" width="9" style="449" customWidth="1"/>
    <col min="9476" max="9477" width="18.33203125" style="449" customWidth="1"/>
    <col min="9478" max="9478" width="5.33203125" style="449" customWidth="1"/>
    <col min="9479" max="9480" width="10.83203125" style="449" bestFit="1" customWidth="1"/>
    <col min="9481" max="9481" width="18.33203125" style="449" customWidth="1"/>
    <col min="9482" max="9482" width="5.5" style="449" customWidth="1"/>
    <col min="9483" max="9483" width="18.33203125" style="449" customWidth="1"/>
    <col min="9484" max="9484" width="5.5" style="449" customWidth="1"/>
    <col min="9485" max="9485" width="18.33203125" style="449" customWidth="1"/>
    <col min="9486" max="9486" width="5.5" style="449" customWidth="1"/>
    <col min="9487" max="9487" width="18.33203125" style="449" customWidth="1"/>
    <col min="9488" max="9488" width="5.5" style="449" customWidth="1"/>
    <col min="9489" max="9491" width="18.33203125" style="449" customWidth="1"/>
    <col min="9492" max="9728" width="9.33203125" style="449"/>
    <col min="9729" max="9729" width="2.6640625" style="449" customWidth="1"/>
    <col min="9730" max="9730" width="18.1640625" style="449" customWidth="1"/>
    <col min="9731" max="9731" width="9" style="449" customWidth="1"/>
    <col min="9732" max="9733" width="18.33203125" style="449" customWidth="1"/>
    <col min="9734" max="9734" width="5.33203125" style="449" customWidth="1"/>
    <col min="9735" max="9736" width="10.83203125" style="449" bestFit="1" customWidth="1"/>
    <col min="9737" max="9737" width="18.33203125" style="449" customWidth="1"/>
    <col min="9738" max="9738" width="5.5" style="449" customWidth="1"/>
    <col min="9739" max="9739" width="18.33203125" style="449" customWidth="1"/>
    <col min="9740" max="9740" width="5.5" style="449" customWidth="1"/>
    <col min="9741" max="9741" width="18.33203125" style="449" customWidth="1"/>
    <col min="9742" max="9742" width="5.5" style="449" customWidth="1"/>
    <col min="9743" max="9743" width="18.33203125" style="449" customWidth="1"/>
    <col min="9744" max="9744" width="5.5" style="449" customWidth="1"/>
    <col min="9745" max="9747" width="18.33203125" style="449" customWidth="1"/>
    <col min="9748" max="9984" width="9.33203125" style="449"/>
    <col min="9985" max="9985" width="2.6640625" style="449" customWidth="1"/>
    <col min="9986" max="9986" width="18.1640625" style="449" customWidth="1"/>
    <col min="9987" max="9987" width="9" style="449" customWidth="1"/>
    <col min="9988" max="9989" width="18.33203125" style="449" customWidth="1"/>
    <col min="9990" max="9990" width="5.33203125" style="449" customWidth="1"/>
    <col min="9991" max="9992" width="10.83203125" style="449" bestFit="1" customWidth="1"/>
    <col min="9993" max="9993" width="18.33203125" style="449" customWidth="1"/>
    <col min="9994" max="9994" width="5.5" style="449" customWidth="1"/>
    <col min="9995" max="9995" width="18.33203125" style="449" customWidth="1"/>
    <col min="9996" max="9996" width="5.5" style="449" customWidth="1"/>
    <col min="9997" max="9997" width="18.33203125" style="449" customWidth="1"/>
    <col min="9998" max="9998" width="5.5" style="449" customWidth="1"/>
    <col min="9999" max="9999" width="18.33203125" style="449" customWidth="1"/>
    <col min="10000" max="10000" width="5.5" style="449" customWidth="1"/>
    <col min="10001" max="10003" width="18.33203125" style="449" customWidth="1"/>
    <col min="10004" max="10240" width="9.33203125" style="449"/>
    <col min="10241" max="10241" width="2.6640625" style="449" customWidth="1"/>
    <col min="10242" max="10242" width="18.1640625" style="449" customWidth="1"/>
    <col min="10243" max="10243" width="9" style="449" customWidth="1"/>
    <col min="10244" max="10245" width="18.33203125" style="449" customWidth="1"/>
    <col min="10246" max="10246" width="5.33203125" style="449" customWidth="1"/>
    <col min="10247" max="10248" width="10.83203125" style="449" bestFit="1" customWidth="1"/>
    <col min="10249" max="10249" width="18.33203125" style="449" customWidth="1"/>
    <col min="10250" max="10250" width="5.5" style="449" customWidth="1"/>
    <col min="10251" max="10251" width="18.33203125" style="449" customWidth="1"/>
    <col min="10252" max="10252" width="5.5" style="449" customWidth="1"/>
    <col min="10253" max="10253" width="18.33203125" style="449" customWidth="1"/>
    <col min="10254" max="10254" width="5.5" style="449" customWidth="1"/>
    <col min="10255" max="10255" width="18.33203125" style="449" customWidth="1"/>
    <col min="10256" max="10256" width="5.5" style="449" customWidth="1"/>
    <col min="10257" max="10259" width="18.33203125" style="449" customWidth="1"/>
    <col min="10260" max="10496" width="9.33203125" style="449"/>
    <col min="10497" max="10497" width="2.6640625" style="449" customWidth="1"/>
    <col min="10498" max="10498" width="18.1640625" style="449" customWidth="1"/>
    <col min="10499" max="10499" width="9" style="449" customWidth="1"/>
    <col min="10500" max="10501" width="18.33203125" style="449" customWidth="1"/>
    <col min="10502" max="10502" width="5.33203125" style="449" customWidth="1"/>
    <col min="10503" max="10504" width="10.83203125" style="449" bestFit="1" customWidth="1"/>
    <col min="10505" max="10505" width="18.33203125" style="449" customWidth="1"/>
    <col min="10506" max="10506" width="5.5" style="449" customWidth="1"/>
    <col min="10507" max="10507" width="18.33203125" style="449" customWidth="1"/>
    <col min="10508" max="10508" width="5.5" style="449" customWidth="1"/>
    <col min="10509" max="10509" width="18.33203125" style="449" customWidth="1"/>
    <col min="10510" max="10510" width="5.5" style="449" customWidth="1"/>
    <col min="10511" max="10511" width="18.33203125" style="449" customWidth="1"/>
    <col min="10512" max="10512" width="5.5" style="449" customWidth="1"/>
    <col min="10513" max="10515" width="18.33203125" style="449" customWidth="1"/>
    <col min="10516" max="10752" width="9.33203125" style="449"/>
    <col min="10753" max="10753" width="2.6640625" style="449" customWidth="1"/>
    <col min="10754" max="10754" width="18.1640625" style="449" customWidth="1"/>
    <col min="10755" max="10755" width="9" style="449" customWidth="1"/>
    <col min="10756" max="10757" width="18.33203125" style="449" customWidth="1"/>
    <col min="10758" max="10758" width="5.33203125" style="449" customWidth="1"/>
    <col min="10759" max="10760" width="10.83203125" style="449" bestFit="1" customWidth="1"/>
    <col min="10761" max="10761" width="18.33203125" style="449" customWidth="1"/>
    <col min="10762" max="10762" width="5.5" style="449" customWidth="1"/>
    <col min="10763" max="10763" width="18.33203125" style="449" customWidth="1"/>
    <col min="10764" max="10764" width="5.5" style="449" customWidth="1"/>
    <col min="10765" max="10765" width="18.33203125" style="449" customWidth="1"/>
    <col min="10766" max="10766" width="5.5" style="449" customWidth="1"/>
    <col min="10767" max="10767" width="18.33203125" style="449" customWidth="1"/>
    <col min="10768" max="10768" width="5.5" style="449" customWidth="1"/>
    <col min="10769" max="10771" width="18.33203125" style="449" customWidth="1"/>
    <col min="10772" max="11008" width="9.33203125" style="449"/>
    <col min="11009" max="11009" width="2.6640625" style="449" customWidth="1"/>
    <col min="11010" max="11010" width="18.1640625" style="449" customWidth="1"/>
    <col min="11011" max="11011" width="9" style="449" customWidth="1"/>
    <col min="11012" max="11013" width="18.33203125" style="449" customWidth="1"/>
    <col min="11014" max="11014" width="5.33203125" style="449" customWidth="1"/>
    <col min="11015" max="11016" width="10.83203125" style="449" bestFit="1" customWidth="1"/>
    <col min="11017" max="11017" width="18.33203125" style="449" customWidth="1"/>
    <col min="11018" max="11018" width="5.5" style="449" customWidth="1"/>
    <col min="11019" max="11019" width="18.33203125" style="449" customWidth="1"/>
    <col min="11020" max="11020" width="5.5" style="449" customWidth="1"/>
    <col min="11021" max="11021" width="18.33203125" style="449" customWidth="1"/>
    <col min="11022" max="11022" width="5.5" style="449" customWidth="1"/>
    <col min="11023" max="11023" width="18.33203125" style="449" customWidth="1"/>
    <col min="11024" max="11024" width="5.5" style="449" customWidth="1"/>
    <col min="11025" max="11027" width="18.33203125" style="449" customWidth="1"/>
    <col min="11028" max="11264" width="9.33203125" style="449"/>
    <col min="11265" max="11265" width="2.6640625" style="449" customWidth="1"/>
    <col min="11266" max="11266" width="18.1640625" style="449" customWidth="1"/>
    <col min="11267" max="11267" width="9" style="449" customWidth="1"/>
    <col min="11268" max="11269" width="18.33203125" style="449" customWidth="1"/>
    <col min="11270" max="11270" width="5.33203125" style="449" customWidth="1"/>
    <col min="11271" max="11272" width="10.83203125" style="449" bestFit="1" customWidth="1"/>
    <col min="11273" max="11273" width="18.33203125" style="449" customWidth="1"/>
    <col min="11274" max="11274" width="5.5" style="449" customWidth="1"/>
    <col min="11275" max="11275" width="18.33203125" style="449" customWidth="1"/>
    <col min="11276" max="11276" width="5.5" style="449" customWidth="1"/>
    <col min="11277" max="11277" width="18.33203125" style="449" customWidth="1"/>
    <col min="11278" max="11278" width="5.5" style="449" customWidth="1"/>
    <col min="11279" max="11279" width="18.33203125" style="449" customWidth="1"/>
    <col min="11280" max="11280" width="5.5" style="449" customWidth="1"/>
    <col min="11281" max="11283" width="18.33203125" style="449" customWidth="1"/>
    <col min="11284" max="11520" width="9.33203125" style="449"/>
    <col min="11521" max="11521" width="2.6640625" style="449" customWidth="1"/>
    <col min="11522" max="11522" width="18.1640625" style="449" customWidth="1"/>
    <col min="11523" max="11523" width="9" style="449" customWidth="1"/>
    <col min="11524" max="11525" width="18.33203125" style="449" customWidth="1"/>
    <col min="11526" max="11526" width="5.33203125" style="449" customWidth="1"/>
    <col min="11527" max="11528" width="10.83203125" style="449" bestFit="1" customWidth="1"/>
    <col min="11529" max="11529" width="18.33203125" style="449" customWidth="1"/>
    <col min="11530" max="11530" width="5.5" style="449" customWidth="1"/>
    <col min="11531" max="11531" width="18.33203125" style="449" customWidth="1"/>
    <col min="11532" max="11532" width="5.5" style="449" customWidth="1"/>
    <col min="11533" max="11533" width="18.33203125" style="449" customWidth="1"/>
    <col min="11534" max="11534" width="5.5" style="449" customWidth="1"/>
    <col min="11535" max="11535" width="18.33203125" style="449" customWidth="1"/>
    <col min="11536" max="11536" width="5.5" style="449" customWidth="1"/>
    <col min="11537" max="11539" width="18.33203125" style="449" customWidth="1"/>
    <col min="11540" max="11776" width="9.33203125" style="449"/>
    <col min="11777" max="11777" width="2.6640625" style="449" customWidth="1"/>
    <col min="11778" max="11778" width="18.1640625" style="449" customWidth="1"/>
    <col min="11779" max="11779" width="9" style="449" customWidth="1"/>
    <col min="11780" max="11781" width="18.33203125" style="449" customWidth="1"/>
    <col min="11782" max="11782" width="5.33203125" style="449" customWidth="1"/>
    <col min="11783" max="11784" width="10.83203125" style="449" bestFit="1" customWidth="1"/>
    <col min="11785" max="11785" width="18.33203125" style="449" customWidth="1"/>
    <col min="11786" max="11786" width="5.5" style="449" customWidth="1"/>
    <col min="11787" max="11787" width="18.33203125" style="449" customWidth="1"/>
    <col min="11788" max="11788" width="5.5" style="449" customWidth="1"/>
    <col min="11789" max="11789" width="18.33203125" style="449" customWidth="1"/>
    <col min="11790" max="11790" width="5.5" style="449" customWidth="1"/>
    <col min="11791" max="11791" width="18.33203125" style="449" customWidth="1"/>
    <col min="11792" max="11792" width="5.5" style="449" customWidth="1"/>
    <col min="11793" max="11795" width="18.33203125" style="449" customWidth="1"/>
    <col min="11796" max="12032" width="9.33203125" style="449"/>
    <col min="12033" max="12033" width="2.6640625" style="449" customWidth="1"/>
    <col min="12034" max="12034" width="18.1640625" style="449" customWidth="1"/>
    <col min="12035" max="12035" width="9" style="449" customWidth="1"/>
    <col min="12036" max="12037" width="18.33203125" style="449" customWidth="1"/>
    <col min="12038" max="12038" width="5.33203125" style="449" customWidth="1"/>
    <col min="12039" max="12040" width="10.83203125" style="449" bestFit="1" customWidth="1"/>
    <col min="12041" max="12041" width="18.33203125" style="449" customWidth="1"/>
    <col min="12042" max="12042" width="5.5" style="449" customWidth="1"/>
    <col min="12043" max="12043" width="18.33203125" style="449" customWidth="1"/>
    <col min="12044" max="12044" width="5.5" style="449" customWidth="1"/>
    <col min="12045" max="12045" width="18.33203125" style="449" customWidth="1"/>
    <col min="12046" max="12046" width="5.5" style="449" customWidth="1"/>
    <col min="12047" max="12047" width="18.33203125" style="449" customWidth="1"/>
    <col min="12048" max="12048" width="5.5" style="449" customWidth="1"/>
    <col min="12049" max="12051" width="18.33203125" style="449" customWidth="1"/>
    <col min="12052" max="12288" width="9.33203125" style="449"/>
    <col min="12289" max="12289" width="2.6640625" style="449" customWidth="1"/>
    <col min="12290" max="12290" width="18.1640625" style="449" customWidth="1"/>
    <col min="12291" max="12291" width="9" style="449" customWidth="1"/>
    <col min="12292" max="12293" width="18.33203125" style="449" customWidth="1"/>
    <col min="12294" max="12294" width="5.33203125" style="449" customWidth="1"/>
    <col min="12295" max="12296" width="10.83203125" style="449" bestFit="1" customWidth="1"/>
    <col min="12297" max="12297" width="18.33203125" style="449" customWidth="1"/>
    <col min="12298" max="12298" width="5.5" style="449" customWidth="1"/>
    <col min="12299" max="12299" width="18.33203125" style="449" customWidth="1"/>
    <col min="12300" max="12300" width="5.5" style="449" customWidth="1"/>
    <col min="12301" max="12301" width="18.33203125" style="449" customWidth="1"/>
    <col min="12302" max="12302" width="5.5" style="449" customWidth="1"/>
    <col min="12303" max="12303" width="18.33203125" style="449" customWidth="1"/>
    <col min="12304" max="12304" width="5.5" style="449" customWidth="1"/>
    <col min="12305" max="12307" width="18.33203125" style="449" customWidth="1"/>
    <col min="12308" max="12544" width="9.33203125" style="449"/>
    <col min="12545" max="12545" width="2.6640625" style="449" customWidth="1"/>
    <col min="12546" max="12546" width="18.1640625" style="449" customWidth="1"/>
    <col min="12547" max="12547" width="9" style="449" customWidth="1"/>
    <col min="12548" max="12549" width="18.33203125" style="449" customWidth="1"/>
    <col min="12550" max="12550" width="5.33203125" style="449" customWidth="1"/>
    <col min="12551" max="12552" width="10.83203125" style="449" bestFit="1" customWidth="1"/>
    <col min="12553" max="12553" width="18.33203125" style="449" customWidth="1"/>
    <col min="12554" max="12554" width="5.5" style="449" customWidth="1"/>
    <col min="12555" max="12555" width="18.33203125" style="449" customWidth="1"/>
    <col min="12556" max="12556" width="5.5" style="449" customWidth="1"/>
    <col min="12557" max="12557" width="18.33203125" style="449" customWidth="1"/>
    <col min="12558" max="12558" width="5.5" style="449" customWidth="1"/>
    <col min="12559" max="12559" width="18.33203125" style="449" customWidth="1"/>
    <col min="12560" max="12560" width="5.5" style="449" customWidth="1"/>
    <col min="12561" max="12563" width="18.33203125" style="449" customWidth="1"/>
    <col min="12564" max="12800" width="9.33203125" style="449"/>
    <col min="12801" max="12801" width="2.6640625" style="449" customWidth="1"/>
    <col min="12802" max="12802" width="18.1640625" style="449" customWidth="1"/>
    <col min="12803" max="12803" width="9" style="449" customWidth="1"/>
    <col min="12804" max="12805" width="18.33203125" style="449" customWidth="1"/>
    <col min="12806" max="12806" width="5.33203125" style="449" customWidth="1"/>
    <col min="12807" max="12808" width="10.83203125" style="449" bestFit="1" customWidth="1"/>
    <col min="12809" max="12809" width="18.33203125" style="449" customWidth="1"/>
    <col min="12810" max="12810" width="5.5" style="449" customWidth="1"/>
    <col min="12811" max="12811" width="18.33203125" style="449" customWidth="1"/>
    <col min="12812" max="12812" width="5.5" style="449" customWidth="1"/>
    <col min="12813" max="12813" width="18.33203125" style="449" customWidth="1"/>
    <col min="12814" max="12814" width="5.5" style="449" customWidth="1"/>
    <col min="12815" max="12815" width="18.33203125" style="449" customWidth="1"/>
    <col min="12816" max="12816" width="5.5" style="449" customWidth="1"/>
    <col min="12817" max="12819" width="18.33203125" style="449" customWidth="1"/>
    <col min="12820" max="13056" width="9.33203125" style="449"/>
    <col min="13057" max="13057" width="2.6640625" style="449" customWidth="1"/>
    <col min="13058" max="13058" width="18.1640625" style="449" customWidth="1"/>
    <col min="13059" max="13059" width="9" style="449" customWidth="1"/>
    <col min="13060" max="13061" width="18.33203125" style="449" customWidth="1"/>
    <col min="13062" max="13062" width="5.33203125" style="449" customWidth="1"/>
    <col min="13063" max="13064" width="10.83203125" style="449" bestFit="1" customWidth="1"/>
    <col min="13065" max="13065" width="18.33203125" style="449" customWidth="1"/>
    <col min="13066" max="13066" width="5.5" style="449" customWidth="1"/>
    <col min="13067" max="13067" width="18.33203125" style="449" customWidth="1"/>
    <col min="13068" max="13068" width="5.5" style="449" customWidth="1"/>
    <col min="13069" max="13069" width="18.33203125" style="449" customWidth="1"/>
    <col min="13070" max="13070" width="5.5" style="449" customWidth="1"/>
    <col min="13071" max="13071" width="18.33203125" style="449" customWidth="1"/>
    <col min="13072" max="13072" width="5.5" style="449" customWidth="1"/>
    <col min="13073" max="13075" width="18.33203125" style="449" customWidth="1"/>
    <col min="13076" max="13312" width="9.33203125" style="449"/>
    <col min="13313" max="13313" width="2.6640625" style="449" customWidth="1"/>
    <col min="13314" max="13314" width="18.1640625" style="449" customWidth="1"/>
    <col min="13315" max="13315" width="9" style="449" customWidth="1"/>
    <col min="13316" max="13317" width="18.33203125" style="449" customWidth="1"/>
    <col min="13318" max="13318" width="5.33203125" style="449" customWidth="1"/>
    <col min="13319" max="13320" width="10.83203125" style="449" bestFit="1" customWidth="1"/>
    <col min="13321" max="13321" width="18.33203125" style="449" customWidth="1"/>
    <col min="13322" max="13322" width="5.5" style="449" customWidth="1"/>
    <col min="13323" max="13323" width="18.33203125" style="449" customWidth="1"/>
    <col min="13324" max="13324" width="5.5" style="449" customWidth="1"/>
    <col min="13325" max="13325" width="18.33203125" style="449" customWidth="1"/>
    <col min="13326" max="13326" width="5.5" style="449" customWidth="1"/>
    <col min="13327" max="13327" width="18.33203125" style="449" customWidth="1"/>
    <col min="13328" max="13328" width="5.5" style="449" customWidth="1"/>
    <col min="13329" max="13331" width="18.33203125" style="449" customWidth="1"/>
    <col min="13332" max="13568" width="9.33203125" style="449"/>
    <col min="13569" max="13569" width="2.6640625" style="449" customWidth="1"/>
    <col min="13570" max="13570" width="18.1640625" style="449" customWidth="1"/>
    <col min="13571" max="13571" width="9" style="449" customWidth="1"/>
    <col min="13572" max="13573" width="18.33203125" style="449" customWidth="1"/>
    <col min="13574" max="13574" width="5.33203125" style="449" customWidth="1"/>
    <col min="13575" max="13576" width="10.83203125" style="449" bestFit="1" customWidth="1"/>
    <col min="13577" max="13577" width="18.33203125" style="449" customWidth="1"/>
    <col min="13578" max="13578" width="5.5" style="449" customWidth="1"/>
    <col min="13579" max="13579" width="18.33203125" style="449" customWidth="1"/>
    <col min="13580" max="13580" width="5.5" style="449" customWidth="1"/>
    <col min="13581" max="13581" width="18.33203125" style="449" customWidth="1"/>
    <col min="13582" max="13582" width="5.5" style="449" customWidth="1"/>
    <col min="13583" max="13583" width="18.33203125" style="449" customWidth="1"/>
    <col min="13584" max="13584" width="5.5" style="449" customWidth="1"/>
    <col min="13585" max="13587" width="18.33203125" style="449" customWidth="1"/>
    <col min="13588" max="13824" width="9.33203125" style="449"/>
    <col min="13825" max="13825" width="2.6640625" style="449" customWidth="1"/>
    <col min="13826" max="13826" width="18.1640625" style="449" customWidth="1"/>
    <col min="13827" max="13827" width="9" style="449" customWidth="1"/>
    <col min="13828" max="13829" width="18.33203125" style="449" customWidth="1"/>
    <col min="13830" max="13830" width="5.33203125" style="449" customWidth="1"/>
    <col min="13831" max="13832" width="10.83203125" style="449" bestFit="1" customWidth="1"/>
    <col min="13833" max="13833" width="18.33203125" style="449" customWidth="1"/>
    <col min="13834" max="13834" width="5.5" style="449" customWidth="1"/>
    <col min="13835" max="13835" width="18.33203125" style="449" customWidth="1"/>
    <col min="13836" max="13836" width="5.5" style="449" customWidth="1"/>
    <col min="13837" max="13837" width="18.33203125" style="449" customWidth="1"/>
    <col min="13838" max="13838" width="5.5" style="449" customWidth="1"/>
    <col min="13839" max="13839" width="18.33203125" style="449" customWidth="1"/>
    <col min="13840" max="13840" width="5.5" style="449" customWidth="1"/>
    <col min="13841" max="13843" width="18.33203125" style="449" customWidth="1"/>
    <col min="13844" max="14080" width="9.33203125" style="449"/>
    <col min="14081" max="14081" width="2.6640625" style="449" customWidth="1"/>
    <col min="14082" max="14082" width="18.1640625" style="449" customWidth="1"/>
    <col min="14083" max="14083" width="9" style="449" customWidth="1"/>
    <col min="14084" max="14085" width="18.33203125" style="449" customWidth="1"/>
    <col min="14086" max="14086" width="5.33203125" style="449" customWidth="1"/>
    <col min="14087" max="14088" width="10.83203125" style="449" bestFit="1" customWidth="1"/>
    <col min="14089" max="14089" width="18.33203125" style="449" customWidth="1"/>
    <col min="14090" max="14090" width="5.5" style="449" customWidth="1"/>
    <col min="14091" max="14091" width="18.33203125" style="449" customWidth="1"/>
    <col min="14092" max="14092" width="5.5" style="449" customWidth="1"/>
    <col min="14093" max="14093" width="18.33203125" style="449" customWidth="1"/>
    <col min="14094" max="14094" width="5.5" style="449" customWidth="1"/>
    <col min="14095" max="14095" width="18.33203125" style="449" customWidth="1"/>
    <col min="14096" max="14096" width="5.5" style="449" customWidth="1"/>
    <col min="14097" max="14099" width="18.33203125" style="449" customWidth="1"/>
    <col min="14100" max="14336" width="9.33203125" style="449"/>
    <col min="14337" max="14337" width="2.6640625" style="449" customWidth="1"/>
    <col min="14338" max="14338" width="18.1640625" style="449" customWidth="1"/>
    <col min="14339" max="14339" width="9" style="449" customWidth="1"/>
    <col min="14340" max="14341" width="18.33203125" style="449" customWidth="1"/>
    <col min="14342" max="14342" width="5.33203125" style="449" customWidth="1"/>
    <col min="14343" max="14344" width="10.83203125" style="449" bestFit="1" customWidth="1"/>
    <col min="14345" max="14345" width="18.33203125" style="449" customWidth="1"/>
    <col min="14346" max="14346" width="5.5" style="449" customWidth="1"/>
    <col min="14347" max="14347" width="18.33203125" style="449" customWidth="1"/>
    <col min="14348" max="14348" width="5.5" style="449" customWidth="1"/>
    <col min="14349" max="14349" width="18.33203125" style="449" customWidth="1"/>
    <col min="14350" max="14350" width="5.5" style="449" customWidth="1"/>
    <col min="14351" max="14351" width="18.33203125" style="449" customWidth="1"/>
    <col min="14352" max="14352" width="5.5" style="449" customWidth="1"/>
    <col min="14353" max="14355" width="18.33203125" style="449" customWidth="1"/>
    <col min="14356" max="14592" width="9.33203125" style="449"/>
    <col min="14593" max="14593" width="2.6640625" style="449" customWidth="1"/>
    <col min="14594" max="14594" width="18.1640625" style="449" customWidth="1"/>
    <col min="14595" max="14595" width="9" style="449" customWidth="1"/>
    <col min="14596" max="14597" width="18.33203125" style="449" customWidth="1"/>
    <col min="14598" max="14598" width="5.33203125" style="449" customWidth="1"/>
    <col min="14599" max="14600" width="10.83203125" style="449" bestFit="1" customWidth="1"/>
    <col min="14601" max="14601" width="18.33203125" style="449" customWidth="1"/>
    <col min="14602" max="14602" width="5.5" style="449" customWidth="1"/>
    <col min="14603" max="14603" width="18.33203125" style="449" customWidth="1"/>
    <col min="14604" max="14604" width="5.5" style="449" customWidth="1"/>
    <col min="14605" max="14605" width="18.33203125" style="449" customWidth="1"/>
    <col min="14606" max="14606" width="5.5" style="449" customWidth="1"/>
    <col min="14607" max="14607" width="18.33203125" style="449" customWidth="1"/>
    <col min="14608" max="14608" width="5.5" style="449" customWidth="1"/>
    <col min="14609" max="14611" width="18.33203125" style="449" customWidth="1"/>
    <col min="14612" max="14848" width="9.33203125" style="449"/>
    <col min="14849" max="14849" width="2.6640625" style="449" customWidth="1"/>
    <col min="14850" max="14850" width="18.1640625" style="449" customWidth="1"/>
    <col min="14851" max="14851" width="9" style="449" customWidth="1"/>
    <col min="14852" max="14853" width="18.33203125" style="449" customWidth="1"/>
    <col min="14854" max="14854" width="5.33203125" style="449" customWidth="1"/>
    <col min="14855" max="14856" width="10.83203125" style="449" bestFit="1" customWidth="1"/>
    <col min="14857" max="14857" width="18.33203125" style="449" customWidth="1"/>
    <col min="14858" max="14858" width="5.5" style="449" customWidth="1"/>
    <col min="14859" max="14859" width="18.33203125" style="449" customWidth="1"/>
    <col min="14860" max="14860" width="5.5" style="449" customWidth="1"/>
    <col min="14861" max="14861" width="18.33203125" style="449" customWidth="1"/>
    <col min="14862" max="14862" width="5.5" style="449" customWidth="1"/>
    <col min="14863" max="14863" width="18.33203125" style="449" customWidth="1"/>
    <col min="14864" max="14864" width="5.5" style="449" customWidth="1"/>
    <col min="14865" max="14867" width="18.33203125" style="449" customWidth="1"/>
    <col min="14868" max="15104" width="9.33203125" style="449"/>
    <col min="15105" max="15105" width="2.6640625" style="449" customWidth="1"/>
    <col min="15106" max="15106" width="18.1640625" style="449" customWidth="1"/>
    <col min="15107" max="15107" width="9" style="449" customWidth="1"/>
    <col min="15108" max="15109" width="18.33203125" style="449" customWidth="1"/>
    <col min="15110" max="15110" width="5.33203125" style="449" customWidth="1"/>
    <col min="15111" max="15112" width="10.83203125" style="449" bestFit="1" customWidth="1"/>
    <col min="15113" max="15113" width="18.33203125" style="449" customWidth="1"/>
    <col min="15114" max="15114" width="5.5" style="449" customWidth="1"/>
    <col min="15115" max="15115" width="18.33203125" style="449" customWidth="1"/>
    <col min="15116" max="15116" width="5.5" style="449" customWidth="1"/>
    <col min="15117" max="15117" width="18.33203125" style="449" customWidth="1"/>
    <col min="15118" max="15118" width="5.5" style="449" customWidth="1"/>
    <col min="15119" max="15119" width="18.33203125" style="449" customWidth="1"/>
    <col min="15120" max="15120" width="5.5" style="449" customWidth="1"/>
    <col min="15121" max="15123" width="18.33203125" style="449" customWidth="1"/>
    <col min="15124" max="15360" width="9.33203125" style="449"/>
    <col min="15361" max="15361" width="2.6640625" style="449" customWidth="1"/>
    <col min="15362" max="15362" width="18.1640625" style="449" customWidth="1"/>
    <col min="15363" max="15363" width="9" style="449" customWidth="1"/>
    <col min="15364" max="15365" width="18.33203125" style="449" customWidth="1"/>
    <col min="15366" max="15366" width="5.33203125" style="449" customWidth="1"/>
    <col min="15367" max="15368" width="10.83203125" style="449" bestFit="1" customWidth="1"/>
    <col min="15369" max="15369" width="18.33203125" style="449" customWidth="1"/>
    <col min="15370" max="15370" width="5.5" style="449" customWidth="1"/>
    <col min="15371" max="15371" width="18.33203125" style="449" customWidth="1"/>
    <col min="15372" max="15372" width="5.5" style="449" customWidth="1"/>
    <col min="15373" max="15373" width="18.33203125" style="449" customWidth="1"/>
    <col min="15374" max="15374" width="5.5" style="449" customWidth="1"/>
    <col min="15375" max="15375" width="18.33203125" style="449" customWidth="1"/>
    <col min="15376" max="15376" width="5.5" style="449" customWidth="1"/>
    <col min="15377" max="15379" width="18.33203125" style="449" customWidth="1"/>
    <col min="15380" max="15616" width="9.33203125" style="449"/>
    <col min="15617" max="15617" width="2.6640625" style="449" customWidth="1"/>
    <col min="15618" max="15618" width="18.1640625" style="449" customWidth="1"/>
    <col min="15619" max="15619" width="9" style="449" customWidth="1"/>
    <col min="15620" max="15621" width="18.33203125" style="449" customWidth="1"/>
    <col min="15622" max="15622" width="5.33203125" style="449" customWidth="1"/>
    <col min="15623" max="15624" width="10.83203125" style="449" bestFit="1" customWidth="1"/>
    <col min="15625" max="15625" width="18.33203125" style="449" customWidth="1"/>
    <col min="15626" max="15626" width="5.5" style="449" customWidth="1"/>
    <col min="15627" max="15627" width="18.33203125" style="449" customWidth="1"/>
    <col min="15628" max="15628" width="5.5" style="449" customWidth="1"/>
    <col min="15629" max="15629" width="18.33203125" style="449" customWidth="1"/>
    <col min="15630" max="15630" width="5.5" style="449" customWidth="1"/>
    <col min="15631" max="15631" width="18.33203125" style="449" customWidth="1"/>
    <col min="15632" max="15632" width="5.5" style="449" customWidth="1"/>
    <col min="15633" max="15635" width="18.33203125" style="449" customWidth="1"/>
    <col min="15636" max="15872" width="9.33203125" style="449"/>
    <col min="15873" max="15873" width="2.6640625" style="449" customWidth="1"/>
    <col min="15874" max="15874" width="18.1640625" style="449" customWidth="1"/>
    <col min="15875" max="15875" width="9" style="449" customWidth="1"/>
    <col min="15876" max="15877" width="18.33203125" style="449" customWidth="1"/>
    <col min="15878" max="15878" width="5.33203125" style="449" customWidth="1"/>
    <col min="15879" max="15880" width="10.83203125" style="449" bestFit="1" customWidth="1"/>
    <col min="15881" max="15881" width="18.33203125" style="449" customWidth="1"/>
    <col min="15882" max="15882" width="5.5" style="449" customWidth="1"/>
    <col min="15883" max="15883" width="18.33203125" style="449" customWidth="1"/>
    <col min="15884" max="15884" width="5.5" style="449" customWidth="1"/>
    <col min="15885" max="15885" width="18.33203125" style="449" customWidth="1"/>
    <col min="15886" max="15886" width="5.5" style="449" customWidth="1"/>
    <col min="15887" max="15887" width="18.33203125" style="449" customWidth="1"/>
    <col min="15888" max="15888" width="5.5" style="449" customWidth="1"/>
    <col min="15889" max="15891" width="18.33203125" style="449" customWidth="1"/>
    <col min="15892" max="16128" width="9.33203125" style="449"/>
    <col min="16129" max="16129" width="2.6640625" style="449" customWidth="1"/>
    <col min="16130" max="16130" width="18.1640625" style="449" customWidth="1"/>
    <col min="16131" max="16131" width="9" style="449" customWidth="1"/>
    <col min="16132" max="16133" width="18.33203125" style="449" customWidth="1"/>
    <col min="16134" max="16134" width="5.33203125" style="449" customWidth="1"/>
    <col min="16135" max="16136" width="10.83203125" style="449" bestFit="1" customWidth="1"/>
    <col min="16137" max="16137" width="18.33203125" style="449" customWidth="1"/>
    <col min="16138" max="16138" width="5.5" style="449" customWidth="1"/>
    <col min="16139" max="16139" width="18.33203125" style="449" customWidth="1"/>
    <col min="16140" max="16140" width="5.5" style="449" customWidth="1"/>
    <col min="16141" max="16141" width="18.33203125" style="449" customWidth="1"/>
    <col min="16142" max="16142" width="5.5" style="449" customWidth="1"/>
    <col min="16143" max="16143" width="18.33203125" style="449" customWidth="1"/>
    <col min="16144" max="16144" width="5.5" style="449" customWidth="1"/>
    <col min="16145" max="16147" width="18.33203125" style="449" customWidth="1"/>
    <col min="16148" max="16384" width="9.33203125" style="449"/>
  </cols>
  <sheetData>
    <row r="1" spans="1:37">
      <c r="A1" s="654"/>
      <c r="B1" s="655" t="s">
        <v>402</v>
      </c>
      <c r="C1" s="656" t="s">
        <v>451</v>
      </c>
      <c r="D1" s="657"/>
      <c r="E1" s="658"/>
      <c r="F1" s="658"/>
      <c r="G1" s="658"/>
      <c r="H1" s="655" t="s">
        <v>404</v>
      </c>
      <c r="I1" s="655" t="s">
        <v>452</v>
      </c>
      <c r="J1" s="658"/>
      <c r="K1" s="658"/>
      <c r="L1" s="658"/>
      <c r="M1" s="658"/>
      <c r="N1" s="658"/>
      <c r="O1" s="658"/>
      <c r="P1" s="658"/>
      <c r="Q1" s="657"/>
      <c r="R1" s="658"/>
      <c r="S1" s="658"/>
      <c r="T1" s="657"/>
      <c r="U1" s="658"/>
      <c r="V1" s="658"/>
      <c r="W1" s="658"/>
      <c r="X1" s="658"/>
      <c r="Y1" s="658"/>
      <c r="Z1" s="658"/>
      <c r="AA1" s="658"/>
      <c r="AB1" s="658"/>
      <c r="AC1" s="658"/>
      <c r="AD1" s="658"/>
      <c r="AE1" s="658"/>
      <c r="AF1" s="658"/>
      <c r="AG1" s="658"/>
      <c r="AH1" s="658"/>
      <c r="AI1" s="658"/>
      <c r="AJ1" s="658"/>
      <c r="AK1" s="658"/>
    </row>
    <row r="2" spans="1:37">
      <c r="A2" s="659"/>
      <c r="B2" s="659"/>
      <c r="C2" s="659"/>
      <c r="D2" s="454"/>
      <c r="E2" s="659"/>
      <c r="F2" s="659"/>
      <c r="G2" s="659"/>
      <c r="H2" s="659"/>
      <c r="I2" s="660"/>
      <c r="J2" s="661"/>
      <c r="K2" s="584"/>
      <c r="L2" s="661"/>
      <c r="M2" s="659"/>
      <c r="N2" s="661"/>
      <c r="O2" s="659"/>
      <c r="P2" s="661"/>
      <c r="Q2" s="651"/>
      <c r="R2" s="661"/>
      <c r="S2" s="661"/>
      <c r="T2" s="651"/>
      <c r="U2" s="661"/>
      <c r="V2" s="659"/>
      <c r="W2" s="659"/>
      <c r="X2" s="659"/>
      <c r="Y2" s="659"/>
      <c r="Z2" s="659"/>
      <c r="AA2" s="659"/>
      <c r="AB2" s="659"/>
      <c r="AC2" s="659"/>
      <c r="AD2" s="659"/>
      <c r="AE2" s="659"/>
      <c r="AF2" s="659"/>
      <c r="AG2" s="659"/>
      <c r="AH2" s="659"/>
      <c r="AI2" s="659"/>
      <c r="AJ2" s="659"/>
      <c r="AK2" s="659"/>
    </row>
    <row r="3" spans="1:37">
      <c r="A3" s="659"/>
      <c r="B3" s="662" t="s">
        <v>453</v>
      </c>
      <c r="C3" s="659"/>
      <c r="D3" s="663" t="s">
        <v>454</v>
      </c>
      <c r="E3" s="664"/>
      <c r="F3" s="664"/>
      <c r="G3" s="665">
        <v>0.11</v>
      </c>
      <c r="H3" s="661"/>
      <c r="I3" s="661"/>
      <c r="J3" s="661"/>
      <c r="K3" s="666"/>
      <c r="L3" s="661"/>
      <c r="M3" s="666"/>
      <c r="N3" s="661"/>
      <c r="O3" s="651"/>
      <c r="P3" s="651"/>
      <c r="Q3" s="584"/>
      <c r="R3" s="661"/>
      <c r="S3" s="661"/>
      <c r="T3" s="584"/>
      <c r="U3" s="661"/>
      <c r="V3" s="659"/>
      <c r="W3" s="659"/>
      <c r="X3" s="659"/>
      <c r="Y3" s="659"/>
      <c r="Z3" s="659"/>
      <c r="AA3" s="659"/>
      <c r="AB3" s="659"/>
      <c r="AC3" s="659"/>
      <c r="AD3" s="659"/>
      <c r="AE3" s="659"/>
      <c r="AF3" s="659"/>
      <c r="AG3" s="659"/>
      <c r="AH3" s="659"/>
      <c r="AI3" s="659"/>
      <c r="AJ3" s="659"/>
      <c r="AK3" s="659"/>
    </row>
    <row r="4" spans="1:37">
      <c r="A4" s="659"/>
      <c r="B4" s="662" t="s">
        <v>455</v>
      </c>
      <c r="C4" s="659"/>
      <c r="D4" s="667" t="s">
        <v>456</v>
      </c>
      <c r="E4" s="668"/>
      <c r="F4" s="668"/>
      <c r="G4" s="665">
        <v>0</v>
      </c>
      <c r="H4" s="661"/>
      <c r="I4" s="669" t="s">
        <v>457</v>
      </c>
      <c r="J4" s="664"/>
      <c r="K4" s="670"/>
      <c r="L4" s="664"/>
      <c r="M4" s="665">
        <v>0.05</v>
      </c>
      <c r="N4" s="661"/>
      <c r="O4" s="651"/>
      <c r="P4" s="651"/>
      <c r="Q4" s="584"/>
      <c r="R4" s="661"/>
      <c r="S4" s="661"/>
      <c r="T4" s="584"/>
      <c r="U4" s="661"/>
      <c r="V4" s="659"/>
      <c r="W4" s="659"/>
      <c r="X4" s="659"/>
      <c r="Y4" s="659"/>
      <c r="Z4" s="659"/>
      <c r="AA4" s="659"/>
      <c r="AB4" s="659"/>
      <c r="AC4" s="659"/>
      <c r="AD4" s="659"/>
      <c r="AE4" s="659"/>
      <c r="AF4" s="659"/>
      <c r="AG4" s="659"/>
      <c r="AH4" s="659"/>
      <c r="AI4" s="659"/>
      <c r="AJ4" s="659"/>
      <c r="AK4" s="659"/>
    </row>
    <row r="5" spans="1:37">
      <c r="A5" s="659"/>
      <c r="B5" s="662" t="s">
        <v>458</v>
      </c>
      <c r="C5" s="659"/>
      <c r="D5" s="667" t="s">
        <v>459</v>
      </c>
      <c r="E5" s="668"/>
      <c r="F5" s="668"/>
      <c r="G5" s="665">
        <v>0</v>
      </c>
      <c r="H5" s="661"/>
      <c r="I5" s="661"/>
      <c r="J5" s="661"/>
      <c r="K5" s="666"/>
      <c r="L5" s="661"/>
      <c r="M5" s="666"/>
      <c r="N5" s="661"/>
      <c r="O5" s="651"/>
      <c r="P5" s="651"/>
      <c r="Q5" s="584"/>
      <c r="R5" s="661"/>
      <c r="S5" s="661"/>
      <c r="T5" s="651"/>
      <c r="U5" s="661"/>
      <c r="V5" s="659"/>
      <c r="W5" s="659"/>
      <c r="X5" s="659"/>
      <c r="Y5" s="659"/>
      <c r="Z5" s="659"/>
      <c r="AA5" s="659"/>
      <c r="AB5" s="659"/>
      <c r="AC5" s="659"/>
      <c r="AD5" s="659"/>
      <c r="AE5" s="659"/>
      <c r="AF5" s="659"/>
      <c r="AG5" s="659"/>
      <c r="AH5" s="659"/>
      <c r="AI5" s="659"/>
      <c r="AJ5" s="659"/>
      <c r="AK5" s="659"/>
    </row>
    <row r="6" spans="1:37">
      <c r="A6" s="659"/>
      <c r="B6" s="662" t="s">
        <v>460</v>
      </c>
      <c r="C6" s="659"/>
      <c r="D6" s="454"/>
      <c r="E6" s="659"/>
      <c r="F6" s="659"/>
      <c r="G6" s="659"/>
      <c r="H6" s="659"/>
      <c r="I6" s="659"/>
      <c r="J6" s="661"/>
      <c r="K6" s="660"/>
      <c r="L6" s="661"/>
      <c r="M6" s="659"/>
      <c r="N6" s="661"/>
      <c r="O6" s="659"/>
      <c r="P6" s="661"/>
      <c r="Q6" s="651"/>
      <c r="R6" s="661"/>
      <c r="S6" s="661"/>
      <c r="T6" s="651"/>
      <c r="U6" s="661"/>
      <c r="V6" s="659"/>
      <c r="W6" s="659"/>
      <c r="X6" s="659"/>
      <c r="Y6" s="659"/>
      <c r="Z6" s="659"/>
      <c r="AA6" s="659"/>
      <c r="AB6" s="659"/>
      <c r="AC6" s="659"/>
      <c r="AD6" s="659"/>
      <c r="AE6" s="659"/>
      <c r="AF6" s="659"/>
      <c r="AG6" s="659"/>
      <c r="AH6" s="659"/>
      <c r="AI6" s="659"/>
      <c r="AJ6" s="659"/>
      <c r="AK6" s="659"/>
    </row>
    <row r="7" spans="1:37" ht="15.75">
      <c r="A7" s="659"/>
      <c r="B7" s="671" t="s">
        <v>461</v>
      </c>
      <c r="C7" s="659"/>
      <c r="D7" s="454"/>
      <c r="E7" s="659"/>
      <c r="F7" s="659"/>
      <c r="G7" s="659"/>
      <c r="H7" s="659"/>
      <c r="I7" s="660"/>
      <c r="J7" s="661"/>
      <c r="K7" s="584"/>
      <c r="L7" s="661"/>
      <c r="M7" s="659"/>
      <c r="N7" s="661"/>
      <c r="O7" s="659"/>
      <c r="P7" s="661"/>
      <c r="Q7" s="651"/>
      <c r="R7" s="661"/>
      <c r="S7" s="661"/>
      <c r="T7" s="651"/>
      <c r="U7" s="661"/>
      <c r="V7" s="659"/>
      <c r="W7" s="659"/>
      <c r="X7" s="659"/>
      <c r="Y7" s="659"/>
      <c r="Z7" s="659"/>
      <c r="AA7" s="659"/>
      <c r="AB7" s="659"/>
      <c r="AC7" s="659"/>
      <c r="AD7" s="659"/>
      <c r="AE7" s="659"/>
      <c r="AF7" s="659"/>
      <c r="AG7" s="659"/>
      <c r="AH7" s="659"/>
      <c r="AI7" s="659"/>
      <c r="AJ7" s="659"/>
      <c r="AK7" s="659"/>
    </row>
    <row r="8" spans="1:37">
      <c r="A8" s="659"/>
      <c r="B8" s="672" t="s">
        <v>462</v>
      </c>
      <c r="C8" s="659"/>
      <c r="D8" s="673" t="s">
        <v>463</v>
      </c>
      <c r="E8" s="674">
        <f>'OPENING BALANCE SHEET'!E27</f>
        <v>21000000000</v>
      </c>
      <c r="F8" s="675"/>
      <c r="G8" s="676" t="s">
        <v>464</v>
      </c>
      <c r="H8" s="677"/>
      <c r="I8" s="678"/>
      <c r="J8" s="673" t="s">
        <v>463</v>
      </c>
      <c r="K8" s="674">
        <f>'OPENING BALANCE SHEET'!E29</f>
        <v>25000000000</v>
      </c>
      <c r="L8" s="677"/>
      <c r="M8" s="677"/>
      <c r="N8" s="677"/>
      <c r="O8" s="677"/>
      <c r="P8" s="659"/>
      <c r="Q8" s="659"/>
      <c r="R8" s="659"/>
      <c r="S8" s="659"/>
      <c r="T8" s="659"/>
      <c r="U8" s="659"/>
      <c r="V8" s="659"/>
      <c r="W8" s="659"/>
      <c r="X8" s="659"/>
      <c r="Y8" s="659"/>
      <c r="Z8" s="659"/>
      <c r="AA8" s="659"/>
      <c r="AB8" s="659"/>
      <c r="AC8" s="659"/>
      <c r="AD8" s="659"/>
      <c r="AE8" s="659"/>
      <c r="AF8" s="659"/>
      <c r="AG8" s="659"/>
      <c r="AH8" s="659"/>
      <c r="AI8" s="659"/>
      <c r="AJ8" s="659"/>
      <c r="AK8" s="659"/>
    </row>
    <row r="9" spans="1:37">
      <c r="A9" s="659"/>
      <c r="B9" s="659"/>
      <c r="C9" s="660"/>
      <c r="D9" s="677"/>
      <c r="E9" s="677"/>
      <c r="F9" s="677"/>
      <c r="G9" s="677"/>
      <c r="H9" s="677"/>
      <c r="I9" s="679"/>
      <c r="J9" s="677"/>
      <c r="K9" s="678"/>
      <c r="L9" s="677"/>
      <c r="M9" s="677"/>
      <c r="N9" s="677"/>
      <c r="O9" s="677"/>
      <c r="P9" s="659"/>
      <c r="Q9" s="659"/>
      <c r="R9" s="659"/>
      <c r="S9" s="659"/>
      <c r="T9" s="659"/>
      <c r="U9" s="659"/>
      <c r="V9" s="659"/>
      <c r="W9" s="659"/>
      <c r="X9" s="659"/>
      <c r="Y9" s="659"/>
      <c r="Z9" s="659"/>
      <c r="AA9" s="659"/>
      <c r="AB9" s="659"/>
      <c r="AC9" s="659"/>
      <c r="AD9" s="659"/>
      <c r="AE9" s="659"/>
      <c r="AF9" s="659"/>
      <c r="AG9" s="659"/>
      <c r="AH9" s="659"/>
      <c r="AI9" s="659"/>
      <c r="AJ9" s="659"/>
      <c r="AK9" s="659"/>
    </row>
    <row r="10" spans="1:37">
      <c r="A10" s="659"/>
      <c r="B10" s="659"/>
      <c r="C10" s="659"/>
      <c r="D10" s="680" t="s">
        <v>465</v>
      </c>
      <c r="E10" s="677"/>
      <c r="F10" s="677"/>
      <c r="G10" s="677"/>
      <c r="H10" s="677"/>
      <c r="I10" s="680" t="s">
        <v>466</v>
      </c>
      <c r="J10" s="677"/>
      <c r="K10" s="680" t="s">
        <v>467</v>
      </c>
      <c r="L10" s="677"/>
      <c r="M10" s="681" t="s">
        <v>468</v>
      </c>
      <c r="N10" s="677"/>
      <c r="O10" s="681" t="s">
        <v>469</v>
      </c>
      <c r="P10" s="659"/>
      <c r="Q10" s="659"/>
      <c r="R10" s="659"/>
      <c r="S10" s="659"/>
      <c r="T10" s="659"/>
      <c r="U10" s="659"/>
      <c r="V10" s="659"/>
      <c r="W10" s="659"/>
      <c r="X10" s="659"/>
      <c r="Y10" s="659"/>
      <c r="Z10" s="659"/>
      <c r="AA10" s="659"/>
      <c r="AB10" s="659"/>
      <c r="AC10" s="659"/>
      <c r="AD10" s="659"/>
      <c r="AE10" s="659"/>
      <c r="AF10" s="659"/>
      <c r="AG10" s="659"/>
      <c r="AH10" s="659"/>
      <c r="AI10" s="659"/>
      <c r="AJ10" s="659"/>
      <c r="AK10" s="659"/>
    </row>
    <row r="11" spans="1:37">
      <c r="A11" s="659"/>
      <c r="B11" s="659"/>
      <c r="C11" s="659"/>
      <c r="D11" s="682" t="s">
        <v>470</v>
      </c>
      <c r="E11" s="677"/>
      <c r="F11" s="677"/>
      <c r="G11" s="677"/>
      <c r="H11" s="677"/>
      <c r="I11" s="682" t="s">
        <v>455</v>
      </c>
      <c r="J11" s="677"/>
      <c r="K11" s="682" t="s">
        <v>471</v>
      </c>
      <c r="L11" s="677"/>
      <c r="M11" s="683" t="s">
        <v>472</v>
      </c>
      <c r="N11" s="677"/>
      <c r="O11" s="683" t="s">
        <v>473</v>
      </c>
      <c r="P11" s="659"/>
      <c r="Q11" s="659"/>
      <c r="R11" s="659"/>
      <c r="S11" s="659"/>
      <c r="T11" s="659"/>
      <c r="U11" s="659"/>
      <c r="V11" s="659"/>
      <c r="W11" s="659"/>
      <c r="X11" s="659"/>
      <c r="Y11" s="659"/>
      <c r="Z11" s="659"/>
      <c r="AA11" s="659"/>
      <c r="AB11" s="659"/>
      <c r="AC11" s="659"/>
      <c r="AD11" s="659"/>
      <c r="AE11" s="659"/>
      <c r="AF11" s="659"/>
      <c r="AG11" s="659"/>
      <c r="AH11" s="659"/>
      <c r="AI11" s="659"/>
      <c r="AJ11" s="659"/>
      <c r="AK11" s="659"/>
    </row>
    <row r="12" spans="1:37">
      <c r="A12" s="659"/>
      <c r="B12" s="1040">
        <v>2022</v>
      </c>
      <c r="C12" s="684" t="s">
        <v>431</v>
      </c>
      <c r="D12" s="685">
        <v>0</v>
      </c>
      <c r="E12" s="686">
        <f>E8</f>
        <v>21000000000</v>
      </c>
      <c r="F12" s="675"/>
      <c r="G12" s="1040">
        <f>[1]Start!I24</f>
        <v>2022</v>
      </c>
      <c r="H12" s="688" t="str">
        <f>$C$12</f>
        <v>Jan</v>
      </c>
      <c r="I12" s="685">
        <v>0</v>
      </c>
      <c r="J12" s="677"/>
      <c r="K12" s="685">
        <f>500948714.89-O12</f>
        <v>344698714.88999999</v>
      </c>
      <c r="L12" s="677"/>
      <c r="M12" s="686">
        <f>K8-K12</f>
        <v>24655301285.110001</v>
      </c>
      <c r="N12" s="677"/>
      <c r="O12" s="686">
        <f>BalloonLoan!E26</f>
        <v>156250000</v>
      </c>
      <c r="P12" s="659"/>
      <c r="Q12" s="677"/>
      <c r="R12" s="659"/>
      <c r="S12" s="659"/>
      <c r="T12" s="659"/>
      <c r="U12" s="659"/>
      <c r="V12" s="659"/>
      <c r="W12" s="659"/>
      <c r="X12" s="659"/>
      <c r="Y12" s="659"/>
      <c r="Z12" s="659"/>
      <c r="AA12" s="659"/>
      <c r="AB12" s="659"/>
      <c r="AC12" s="659"/>
      <c r="AD12" s="659"/>
      <c r="AE12" s="659"/>
      <c r="AF12" s="659"/>
      <c r="AG12" s="659"/>
      <c r="AH12" s="659"/>
      <c r="AI12" s="659"/>
      <c r="AJ12" s="659"/>
      <c r="AK12" s="659"/>
    </row>
    <row r="13" spans="1:37">
      <c r="A13" s="659"/>
      <c r="B13" s="1040">
        <f>B12</f>
        <v>2022</v>
      </c>
      <c r="C13" s="684" t="str">
        <f>[1]Start!I12</f>
        <v>Feb</v>
      </c>
      <c r="D13" s="685">
        <v>0</v>
      </c>
      <c r="E13" s="686">
        <f>E12+D13</f>
        <v>21000000000</v>
      </c>
      <c r="F13" s="675"/>
      <c r="G13" s="1040">
        <f>G12</f>
        <v>2022</v>
      </c>
      <c r="H13" s="688" t="str">
        <f>$C$13</f>
        <v>Feb</v>
      </c>
      <c r="I13" s="685">
        <v>0</v>
      </c>
      <c r="J13" s="677"/>
      <c r="K13" s="685">
        <f t="shared" ref="K13:K74" si="0">500948714.89-O13</f>
        <v>346853081.86000001</v>
      </c>
      <c r="L13" s="677"/>
      <c r="M13" s="686">
        <f>M12-K13</f>
        <v>24308448203.25</v>
      </c>
      <c r="N13" s="677"/>
      <c r="O13" s="686">
        <f>BalloonLoan!E27</f>
        <v>154095633.03</v>
      </c>
      <c r="P13" s="659"/>
      <c r="Q13" s="659"/>
      <c r="R13" s="659"/>
      <c r="S13" s="659"/>
      <c r="T13" s="659"/>
      <c r="U13" s="659"/>
      <c r="V13" s="659"/>
      <c r="W13" s="659"/>
      <c r="X13" s="659"/>
      <c r="Y13" s="659"/>
      <c r="Z13" s="659"/>
      <c r="AA13" s="659"/>
      <c r="AB13" s="659"/>
      <c r="AC13" s="659"/>
      <c r="AD13" s="659"/>
      <c r="AE13" s="659"/>
      <c r="AF13" s="659"/>
      <c r="AG13" s="659"/>
      <c r="AH13" s="659"/>
      <c r="AI13" s="659"/>
      <c r="AJ13" s="659"/>
      <c r="AK13" s="659"/>
    </row>
    <row r="14" spans="1:37">
      <c r="A14" s="659"/>
      <c r="B14" s="1040">
        <f t="shared" ref="B14:B23" si="1">B13</f>
        <v>2022</v>
      </c>
      <c r="C14" s="684" t="str">
        <f>[1]Start!I13</f>
        <v>Mar</v>
      </c>
      <c r="D14" s="685">
        <v>0</v>
      </c>
      <c r="E14" s="686">
        <f t="shared" ref="E14:E23" si="2">E13+D14</f>
        <v>21000000000</v>
      </c>
      <c r="F14" s="675"/>
      <c r="G14" s="1040">
        <f t="shared" ref="G14:G23" si="3">G13</f>
        <v>2022</v>
      </c>
      <c r="H14" s="688" t="str">
        <f>$C$14</f>
        <v>Mar</v>
      </c>
      <c r="I14" s="685">
        <v>0</v>
      </c>
      <c r="J14" s="677"/>
      <c r="K14" s="685">
        <f t="shared" si="0"/>
        <v>349020913.62</v>
      </c>
      <c r="L14" s="677"/>
      <c r="M14" s="686">
        <f t="shared" ref="M14:M23" si="4">M13-K14</f>
        <v>23959427289.630001</v>
      </c>
      <c r="N14" s="677"/>
      <c r="O14" s="686">
        <f>BalloonLoan!E28</f>
        <v>151927801.27000001</v>
      </c>
      <c r="P14" s="659"/>
      <c r="Q14" s="659"/>
      <c r="R14" s="659"/>
      <c r="S14" s="659"/>
      <c r="T14" s="659"/>
      <c r="U14" s="659"/>
      <c r="V14" s="659"/>
      <c r="W14" s="659"/>
      <c r="X14" s="659"/>
      <c r="Y14" s="659"/>
      <c r="Z14" s="659"/>
      <c r="AA14" s="659"/>
      <c r="AB14" s="659"/>
      <c r="AC14" s="659"/>
      <c r="AD14" s="659"/>
      <c r="AE14" s="659"/>
      <c r="AF14" s="659"/>
      <c r="AG14" s="659"/>
      <c r="AH14" s="659"/>
      <c r="AI14" s="659"/>
      <c r="AJ14" s="659"/>
      <c r="AK14" s="659"/>
    </row>
    <row r="15" spans="1:37">
      <c r="A15" s="659"/>
      <c r="B15" s="1040">
        <f t="shared" si="1"/>
        <v>2022</v>
      </c>
      <c r="C15" s="684" t="str">
        <f>[1]Start!I14</f>
        <v>Apr</v>
      </c>
      <c r="D15" s="685">
        <v>0</v>
      </c>
      <c r="E15" s="686">
        <f t="shared" si="2"/>
        <v>21000000000</v>
      </c>
      <c r="F15" s="675"/>
      <c r="G15" s="1040">
        <f t="shared" si="3"/>
        <v>2022</v>
      </c>
      <c r="H15" s="688" t="str">
        <f>$C$15</f>
        <v>Apr</v>
      </c>
      <c r="I15" s="685">
        <v>0</v>
      </c>
      <c r="J15" s="677"/>
      <c r="K15" s="685">
        <f t="shared" si="0"/>
        <v>351202294.32999998</v>
      </c>
      <c r="L15" s="677"/>
      <c r="M15" s="686">
        <f t="shared" si="4"/>
        <v>23608224995.299999</v>
      </c>
      <c r="N15" s="677"/>
      <c r="O15" s="686">
        <f>BalloonLoan!E29</f>
        <v>149746420.56</v>
      </c>
      <c r="P15" s="659"/>
      <c r="Q15" s="659"/>
      <c r="R15" s="659"/>
      <c r="S15" s="659"/>
      <c r="T15" s="659"/>
      <c r="U15" s="659"/>
      <c r="V15" s="659"/>
      <c r="W15" s="659"/>
      <c r="X15" s="659"/>
      <c r="Y15" s="659"/>
      <c r="Z15" s="659"/>
      <c r="AA15" s="659"/>
      <c r="AB15" s="659"/>
      <c r="AC15" s="659"/>
      <c r="AD15" s="659"/>
      <c r="AE15" s="659"/>
      <c r="AF15" s="659"/>
      <c r="AG15" s="659"/>
      <c r="AH15" s="659"/>
      <c r="AI15" s="659"/>
      <c r="AJ15" s="659"/>
      <c r="AK15" s="659"/>
    </row>
    <row r="16" spans="1:37">
      <c r="A16" s="659"/>
      <c r="B16" s="1040">
        <f t="shared" si="1"/>
        <v>2022</v>
      </c>
      <c r="C16" s="684" t="str">
        <f>[1]Start!I15</f>
        <v>May</v>
      </c>
      <c r="D16" s="685">
        <v>0</v>
      </c>
      <c r="E16" s="686">
        <f t="shared" si="2"/>
        <v>21000000000</v>
      </c>
      <c r="F16" s="675"/>
      <c r="G16" s="1040">
        <f t="shared" si="3"/>
        <v>2022</v>
      </c>
      <c r="H16" s="688" t="str">
        <f>$C$16</f>
        <v>May</v>
      </c>
      <c r="I16" s="685">
        <v>0</v>
      </c>
      <c r="J16" s="677"/>
      <c r="K16" s="685">
        <f t="shared" si="0"/>
        <v>353397308.66999996</v>
      </c>
      <c r="L16" s="677"/>
      <c r="M16" s="686">
        <f t="shared" si="4"/>
        <v>23254827686.630001</v>
      </c>
      <c r="N16" s="677"/>
      <c r="O16" s="686">
        <f>BalloonLoan!E30</f>
        <v>147551406.22</v>
      </c>
      <c r="P16" s="659"/>
      <c r="Q16" s="659"/>
      <c r="R16" s="659"/>
      <c r="S16" s="659"/>
      <c r="T16" s="659"/>
      <c r="U16" s="659"/>
      <c r="V16" s="659"/>
      <c r="W16" s="659"/>
      <c r="X16" s="659"/>
      <c r="Y16" s="659"/>
      <c r="Z16" s="659"/>
      <c r="AA16" s="659"/>
      <c r="AB16" s="659"/>
      <c r="AC16" s="659"/>
      <c r="AD16" s="659"/>
      <c r="AE16" s="659"/>
      <c r="AF16" s="659"/>
      <c r="AG16" s="659"/>
      <c r="AH16" s="659"/>
      <c r="AI16" s="659"/>
      <c r="AJ16" s="659"/>
      <c r="AK16" s="659"/>
    </row>
    <row r="17" spans="1:37">
      <c r="A17" s="659"/>
      <c r="B17" s="1040">
        <f t="shared" si="1"/>
        <v>2022</v>
      </c>
      <c r="C17" s="684" t="str">
        <f>[1]Start!I16</f>
        <v>Jun</v>
      </c>
      <c r="D17" s="685">
        <v>0</v>
      </c>
      <c r="E17" s="686">
        <f t="shared" si="2"/>
        <v>21000000000</v>
      </c>
      <c r="F17" s="675"/>
      <c r="G17" s="1040">
        <f t="shared" si="3"/>
        <v>2022</v>
      </c>
      <c r="H17" s="688" t="str">
        <f>$C$17</f>
        <v>Jun</v>
      </c>
      <c r="I17" s="685">
        <v>0</v>
      </c>
      <c r="J17" s="677"/>
      <c r="K17" s="685">
        <f t="shared" si="0"/>
        <v>355606041.85000002</v>
      </c>
      <c r="L17" s="677"/>
      <c r="M17" s="686">
        <f t="shared" si="4"/>
        <v>22899221644.780003</v>
      </c>
      <c r="N17" s="677"/>
      <c r="O17" s="686">
        <f>BalloonLoan!E31</f>
        <v>145342673.03999999</v>
      </c>
      <c r="P17" s="659"/>
      <c r="Q17" s="659"/>
      <c r="R17" s="659"/>
      <c r="S17" s="659"/>
      <c r="T17" s="659"/>
      <c r="U17" s="659"/>
      <c r="V17" s="659"/>
      <c r="W17" s="659"/>
      <c r="X17" s="659"/>
      <c r="Y17" s="659"/>
      <c r="Z17" s="659"/>
      <c r="AA17" s="659"/>
      <c r="AB17" s="659"/>
      <c r="AC17" s="659"/>
      <c r="AD17" s="659"/>
      <c r="AE17" s="659"/>
      <c r="AF17" s="659"/>
      <c r="AG17" s="659"/>
      <c r="AH17" s="659"/>
      <c r="AI17" s="659"/>
      <c r="AJ17" s="659"/>
      <c r="AK17" s="659"/>
    </row>
    <row r="18" spans="1:37">
      <c r="A18" s="659"/>
      <c r="B18" s="1040">
        <f t="shared" si="1"/>
        <v>2022</v>
      </c>
      <c r="C18" s="684" t="str">
        <f>[1]Start!I17</f>
        <v>Jul</v>
      </c>
      <c r="D18" s="685">
        <v>0</v>
      </c>
      <c r="E18" s="686">
        <f t="shared" si="2"/>
        <v>21000000000</v>
      </c>
      <c r="F18" s="675"/>
      <c r="G18" s="1040">
        <f t="shared" si="3"/>
        <v>2022</v>
      </c>
      <c r="H18" s="688" t="str">
        <f>$C$18</f>
        <v>Jul</v>
      </c>
      <c r="I18" s="685">
        <v>0</v>
      </c>
      <c r="J18" s="677"/>
      <c r="K18" s="685">
        <f t="shared" si="0"/>
        <v>357828579.61000001</v>
      </c>
      <c r="L18" s="677"/>
      <c r="M18" s="686">
        <f t="shared" si="4"/>
        <v>22541393065.170002</v>
      </c>
      <c r="N18" s="677"/>
      <c r="O18" s="686">
        <f>BalloonLoan!E32</f>
        <v>143120135.28</v>
      </c>
      <c r="P18" s="659"/>
      <c r="Q18" s="659"/>
      <c r="R18" s="659"/>
      <c r="S18" s="659"/>
      <c r="T18" s="659"/>
      <c r="U18" s="659"/>
      <c r="V18" s="659"/>
      <c r="W18" s="659"/>
      <c r="X18" s="659"/>
      <c r="Y18" s="659"/>
      <c r="Z18" s="659"/>
      <c r="AA18" s="659"/>
      <c r="AB18" s="659"/>
      <c r="AC18" s="659"/>
      <c r="AD18" s="659"/>
      <c r="AE18" s="659"/>
      <c r="AF18" s="659"/>
      <c r="AG18" s="659"/>
      <c r="AH18" s="659"/>
      <c r="AI18" s="659"/>
      <c r="AJ18" s="659"/>
      <c r="AK18" s="659"/>
    </row>
    <row r="19" spans="1:37">
      <c r="A19" s="659"/>
      <c r="B19" s="1040">
        <f t="shared" si="1"/>
        <v>2022</v>
      </c>
      <c r="C19" s="684" t="str">
        <f>[1]Start!I18</f>
        <v>Aug</v>
      </c>
      <c r="D19" s="685">
        <v>0</v>
      </c>
      <c r="E19" s="686">
        <f t="shared" si="2"/>
        <v>21000000000</v>
      </c>
      <c r="F19" s="675"/>
      <c r="G19" s="1040">
        <f t="shared" si="3"/>
        <v>2022</v>
      </c>
      <c r="H19" s="688" t="str">
        <f>$C$19</f>
        <v>Aug</v>
      </c>
      <c r="I19" s="685">
        <v>0</v>
      </c>
      <c r="J19" s="677"/>
      <c r="K19" s="685">
        <f t="shared" si="0"/>
        <v>360065008.23000002</v>
      </c>
      <c r="L19" s="677"/>
      <c r="M19" s="686">
        <f t="shared" si="4"/>
        <v>22181328056.940002</v>
      </c>
      <c r="N19" s="677"/>
      <c r="O19" s="686">
        <f>BalloonLoan!E33</f>
        <v>140883706.66</v>
      </c>
      <c r="P19" s="659"/>
      <c r="Q19" s="659"/>
      <c r="R19" s="659"/>
      <c r="S19" s="659"/>
      <c r="T19" s="659"/>
      <c r="U19" s="659"/>
      <c r="V19" s="659"/>
      <c r="W19" s="659"/>
      <c r="X19" s="659"/>
      <c r="Y19" s="659"/>
      <c r="Z19" s="659"/>
      <c r="AA19" s="659"/>
      <c r="AB19" s="659"/>
      <c r="AC19" s="659"/>
      <c r="AD19" s="659"/>
      <c r="AE19" s="659"/>
      <c r="AF19" s="659"/>
      <c r="AG19" s="659"/>
      <c r="AH19" s="659"/>
      <c r="AI19" s="659"/>
      <c r="AJ19" s="659"/>
      <c r="AK19" s="659"/>
    </row>
    <row r="20" spans="1:37">
      <c r="A20" s="659"/>
      <c r="B20" s="1040">
        <f t="shared" si="1"/>
        <v>2022</v>
      </c>
      <c r="C20" s="684" t="str">
        <f>[1]Start!I19</f>
        <v>Sep</v>
      </c>
      <c r="D20" s="685">
        <v>0</v>
      </c>
      <c r="E20" s="686">
        <f t="shared" si="2"/>
        <v>21000000000</v>
      </c>
      <c r="F20" s="675"/>
      <c r="G20" s="1040">
        <f t="shared" si="3"/>
        <v>2022</v>
      </c>
      <c r="H20" s="688" t="str">
        <f>$C$20</f>
        <v>Sep</v>
      </c>
      <c r="I20" s="685">
        <v>0</v>
      </c>
      <c r="J20" s="677"/>
      <c r="K20" s="685">
        <f t="shared" si="0"/>
        <v>362315414.52999997</v>
      </c>
      <c r="L20" s="677"/>
      <c r="M20" s="686">
        <f t="shared" si="4"/>
        <v>21819012642.410004</v>
      </c>
      <c r="N20" s="677"/>
      <c r="O20" s="686">
        <f>BalloonLoan!E34</f>
        <v>138633300.36000001</v>
      </c>
      <c r="P20" s="659"/>
      <c r="Q20" s="659"/>
      <c r="R20" s="659"/>
      <c r="S20" s="659"/>
      <c r="T20" s="659"/>
      <c r="U20" s="659"/>
      <c r="V20" s="659"/>
      <c r="W20" s="659"/>
      <c r="X20" s="659"/>
      <c r="Y20" s="659"/>
      <c r="Z20" s="659"/>
      <c r="AA20" s="659"/>
      <c r="AB20" s="659"/>
      <c r="AC20" s="659"/>
      <c r="AD20" s="659"/>
      <c r="AE20" s="659"/>
      <c r="AF20" s="659"/>
      <c r="AG20" s="659"/>
      <c r="AH20" s="659"/>
      <c r="AI20" s="659"/>
      <c r="AJ20" s="659"/>
      <c r="AK20" s="659"/>
    </row>
    <row r="21" spans="1:37">
      <c r="A21" s="659"/>
      <c r="B21" s="1040">
        <f t="shared" si="1"/>
        <v>2022</v>
      </c>
      <c r="C21" s="684" t="str">
        <f>[1]Start!I20</f>
        <v>Oct</v>
      </c>
      <c r="D21" s="685">
        <v>0</v>
      </c>
      <c r="E21" s="686">
        <f t="shared" si="2"/>
        <v>21000000000</v>
      </c>
      <c r="F21" s="675"/>
      <c r="G21" s="1040">
        <f t="shared" si="3"/>
        <v>2022</v>
      </c>
      <c r="H21" s="688" t="str">
        <f>$C$21</f>
        <v>Oct</v>
      </c>
      <c r="I21" s="685">
        <v>0</v>
      </c>
      <c r="J21" s="677"/>
      <c r="K21" s="685">
        <f t="shared" si="0"/>
        <v>364579885.87</v>
      </c>
      <c r="L21" s="677"/>
      <c r="M21" s="686">
        <f t="shared" si="4"/>
        <v>21454432756.540005</v>
      </c>
      <c r="N21" s="677"/>
      <c r="O21" s="686">
        <f>BalloonLoan!E35</f>
        <v>136368829.02000001</v>
      </c>
      <c r="P21" s="659"/>
      <c r="Q21" s="659"/>
      <c r="R21" s="659"/>
      <c r="S21" s="659"/>
      <c r="T21" s="659"/>
      <c r="U21" s="659"/>
      <c r="V21" s="659"/>
      <c r="W21" s="659"/>
      <c r="X21" s="659"/>
      <c r="Y21" s="659"/>
      <c r="Z21" s="659"/>
      <c r="AA21" s="659"/>
      <c r="AB21" s="659"/>
      <c r="AC21" s="659"/>
      <c r="AD21" s="659"/>
      <c r="AE21" s="659"/>
      <c r="AF21" s="659"/>
      <c r="AG21" s="659"/>
      <c r="AH21" s="659"/>
      <c r="AI21" s="659"/>
      <c r="AJ21" s="659"/>
      <c r="AK21" s="659"/>
    </row>
    <row r="22" spans="1:37">
      <c r="A22" s="659"/>
      <c r="B22" s="1040">
        <f t="shared" si="1"/>
        <v>2022</v>
      </c>
      <c r="C22" s="684" t="str">
        <f>[1]Start!I21</f>
        <v>Nov</v>
      </c>
      <c r="D22" s="685">
        <v>0</v>
      </c>
      <c r="E22" s="686">
        <f t="shared" si="2"/>
        <v>21000000000</v>
      </c>
      <c r="F22" s="675"/>
      <c r="G22" s="1040">
        <f t="shared" si="3"/>
        <v>2022</v>
      </c>
      <c r="H22" s="688" t="str">
        <f>$C$22</f>
        <v>Nov</v>
      </c>
      <c r="I22" s="685">
        <v>0</v>
      </c>
      <c r="J22" s="677"/>
      <c r="K22" s="685">
        <f t="shared" si="0"/>
        <v>366858510.15999997</v>
      </c>
      <c r="L22" s="677"/>
      <c r="M22" s="686">
        <f t="shared" si="4"/>
        <v>21087574246.380005</v>
      </c>
      <c r="N22" s="677"/>
      <c r="O22" s="686">
        <f>BalloonLoan!E36</f>
        <v>134090204.73</v>
      </c>
      <c r="P22" s="659"/>
      <c r="Q22" s="659"/>
      <c r="R22" s="659"/>
      <c r="S22" s="659"/>
      <c r="T22" s="659"/>
      <c r="U22" s="659"/>
      <c r="V22" s="659"/>
      <c r="W22" s="659"/>
      <c r="X22" s="659"/>
      <c r="Y22" s="659"/>
      <c r="Z22" s="659"/>
      <c r="AA22" s="659"/>
      <c r="AB22" s="659"/>
      <c r="AC22" s="659"/>
      <c r="AD22" s="659"/>
      <c r="AE22" s="659"/>
      <c r="AF22" s="659"/>
      <c r="AG22" s="659"/>
      <c r="AH22" s="659"/>
      <c r="AI22" s="659"/>
      <c r="AJ22" s="659"/>
      <c r="AK22" s="659"/>
    </row>
    <row r="23" spans="1:37">
      <c r="A23" s="659"/>
      <c r="B23" s="1040">
        <f t="shared" si="1"/>
        <v>2022</v>
      </c>
      <c r="C23" s="684" t="str">
        <f>[1]Start!I22</f>
        <v>Dec</v>
      </c>
      <c r="D23" s="685">
        <v>0</v>
      </c>
      <c r="E23" s="686">
        <f t="shared" si="2"/>
        <v>21000000000</v>
      </c>
      <c r="F23" s="675"/>
      <c r="G23" s="1040">
        <f t="shared" si="3"/>
        <v>2022</v>
      </c>
      <c r="H23" s="688" t="str">
        <f>$C$23</f>
        <v>Dec</v>
      </c>
      <c r="I23" s="685">
        <v>0</v>
      </c>
      <c r="J23" s="677"/>
      <c r="K23" s="685">
        <f t="shared" si="0"/>
        <v>369151375.84999996</v>
      </c>
      <c r="L23" s="677"/>
      <c r="M23" s="686">
        <f t="shared" si="4"/>
        <v>20718422870.530006</v>
      </c>
      <c r="N23" s="677"/>
      <c r="O23" s="686">
        <f>BalloonLoan!E37</f>
        <v>131797339.04000001</v>
      </c>
      <c r="P23" s="659"/>
      <c r="Q23" s="659"/>
      <c r="R23" s="659"/>
      <c r="S23" s="659"/>
      <c r="T23" s="659"/>
      <c r="U23" s="659"/>
      <c r="V23" s="659"/>
      <c r="W23" s="659"/>
      <c r="X23" s="659"/>
      <c r="Y23" s="659"/>
      <c r="Z23" s="659"/>
      <c r="AA23" s="659"/>
      <c r="AB23" s="659"/>
      <c r="AC23" s="659"/>
      <c r="AD23" s="659"/>
      <c r="AE23" s="659"/>
      <c r="AF23" s="659"/>
      <c r="AG23" s="659"/>
      <c r="AH23" s="659"/>
      <c r="AI23" s="659"/>
      <c r="AJ23" s="659"/>
      <c r="AK23" s="659"/>
    </row>
    <row r="24" spans="1:37">
      <c r="A24" s="659"/>
      <c r="B24" s="1041"/>
      <c r="C24" s="690"/>
      <c r="D24" s="678"/>
      <c r="E24" s="677"/>
      <c r="F24" s="677"/>
      <c r="G24" s="673"/>
      <c r="H24" s="687"/>
      <c r="I24" s="678"/>
      <c r="J24" s="677"/>
      <c r="K24" s="678"/>
      <c r="L24" s="677"/>
      <c r="M24" s="677"/>
      <c r="N24" s="677"/>
      <c r="O24" s="677"/>
      <c r="P24" s="659"/>
      <c r="Q24" s="659"/>
      <c r="R24" s="659"/>
      <c r="S24" s="659"/>
      <c r="T24" s="659"/>
      <c r="U24" s="659"/>
      <c r="V24" s="659"/>
      <c r="W24" s="659"/>
      <c r="X24" s="659"/>
      <c r="Y24" s="659"/>
      <c r="Z24" s="659"/>
      <c r="AA24" s="659"/>
      <c r="AB24" s="659"/>
      <c r="AC24" s="659"/>
      <c r="AD24" s="659"/>
      <c r="AE24" s="659"/>
      <c r="AF24" s="659"/>
      <c r="AG24" s="659"/>
      <c r="AH24" s="659"/>
      <c r="AI24" s="659"/>
      <c r="AJ24" s="659"/>
      <c r="AK24" s="659"/>
    </row>
    <row r="25" spans="1:37">
      <c r="A25" s="659"/>
      <c r="B25" s="1040">
        <f>B23+1</f>
        <v>2023</v>
      </c>
      <c r="C25" s="692" t="str">
        <f>C12</f>
        <v>Jan</v>
      </c>
      <c r="D25" s="674">
        <f>SUM(D12:D23)</f>
        <v>0</v>
      </c>
      <c r="E25" s="686">
        <f>E23+D25</f>
        <v>21000000000</v>
      </c>
      <c r="F25" s="675"/>
      <c r="G25" s="693">
        <f>G23+1</f>
        <v>2023</v>
      </c>
      <c r="H25" s="688" t="str">
        <f>$C$12</f>
        <v>Jan</v>
      </c>
      <c r="I25" s="674">
        <f>SUM(I12:I23)</f>
        <v>0</v>
      </c>
      <c r="J25" s="677"/>
      <c r="K25" s="685">
        <f t="shared" si="0"/>
        <v>371458571.94999999</v>
      </c>
      <c r="L25" s="677"/>
      <c r="M25" s="686">
        <f>M23-K25</f>
        <v>20346964298.580006</v>
      </c>
      <c r="N25" s="677"/>
      <c r="O25" s="686">
        <f>BalloonLoan!E38</f>
        <v>129490142.94</v>
      </c>
      <c r="P25" s="659"/>
      <c r="Q25" s="659"/>
      <c r="R25" s="659"/>
      <c r="S25" s="659"/>
      <c r="T25" s="659"/>
      <c r="U25" s="659"/>
      <c r="V25" s="659"/>
      <c r="W25" s="659"/>
      <c r="X25" s="659"/>
      <c r="Y25" s="659"/>
      <c r="Z25" s="659"/>
      <c r="AA25" s="659"/>
      <c r="AB25" s="659"/>
      <c r="AC25" s="659"/>
      <c r="AD25" s="659"/>
      <c r="AE25" s="659"/>
      <c r="AF25" s="659"/>
      <c r="AG25" s="659"/>
      <c r="AH25" s="659"/>
      <c r="AI25" s="659"/>
      <c r="AJ25" s="659"/>
      <c r="AK25" s="659"/>
    </row>
    <row r="26" spans="1:37">
      <c r="A26" s="659"/>
      <c r="B26" s="1040">
        <f>B25</f>
        <v>2023</v>
      </c>
      <c r="C26" s="692" t="str">
        <f t="shared" ref="C26:C36" si="5">C13</f>
        <v>Feb</v>
      </c>
      <c r="D26" s="685">
        <v>0</v>
      </c>
      <c r="E26" s="686">
        <f>E25+D26</f>
        <v>21000000000</v>
      </c>
      <c r="F26" s="675"/>
      <c r="G26" s="693">
        <f>G25</f>
        <v>2023</v>
      </c>
      <c r="H26" s="688" t="str">
        <f>$C$13</f>
        <v>Feb</v>
      </c>
      <c r="I26" s="685">
        <v>0</v>
      </c>
      <c r="J26" s="677"/>
      <c r="K26" s="685">
        <f t="shared" si="0"/>
        <v>373780188.01999998</v>
      </c>
      <c r="L26" s="677"/>
      <c r="M26" s="686">
        <f>M25-K26</f>
        <v>19973184110.560005</v>
      </c>
      <c r="N26" s="677"/>
      <c r="O26" s="686">
        <f>BalloonLoan!E39</f>
        <v>127168526.87</v>
      </c>
      <c r="P26" s="659"/>
      <c r="Q26" s="659"/>
      <c r="R26" s="659"/>
      <c r="S26" s="659"/>
      <c r="T26" s="659"/>
      <c r="U26" s="659"/>
      <c r="V26" s="659"/>
      <c r="W26" s="659"/>
      <c r="X26" s="659"/>
      <c r="Y26" s="659"/>
      <c r="Z26" s="659"/>
      <c r="AA26" s="659"/>
      <c r="AB26" s="659"/>
      <c r="AC26" s="659"/>
      <c r="AD26" s="659"/>
      <c r="AE26" s="659"/>
      <c r="AF26" s="659"/>
      <c r="AG26" s="659"/>
      <c r="AH26" s="659"/>
      <c r="AI26" s="659"/>
      <c r="AJ26" s="659"/>
      <c r="AK26" s="659"/>
    </row>
    <row r="27" spans="1:37">
      <c r="A27" s="659"/>
      <c r="B27" s="1040">
        <f t="shared" ref="B27:B36" si="6">B26</f>
        <v>2023</v>
      </c>
      <c r="C27" s="692" t="str">
        <f t="shared" si="5"/>
        <v>Mar</v>
      </c>
      <c r="D27" s="685">
        <v>0</v>
      </c>
      <c r="E27" s="686">
        <f t="shared" ref="E27:E36" si="7">E26+D27</f>
        <v>21000000000</v>
      </c>
      <c r="F27" s="675"/>
      <c r="G27" s="693">
        <f t="shared" ref="G27:G36" si="8">G26</f>
        <v>2023</v>
      </c>
      <c r="H27" s="688" t="str">
        <f>$C$14</f>
        <v>Mar</v>
      </c>
      <c r="I27" s="685">
        <v>0</v>
      </c>
      <c r="J27" s="677"/>
      <c r="K27" s="685">
        <f t="shared" si="0"/>
        <v>376116314.19999999</v>
      </c>
      <c r="L27" s="677"/>
      <c r="M27" s="686">
        <f t="shared" ref="M27:M36" si="9">M26-K27</f>
        <v>19597067796.360004</v>
      </c>
      <c r="N27" s="677"/>
      <c r="O27" s="686">
        <f>BalloonLoan!E40</f>
        <v>124832400.69</v>
      </c>
      <c r="P27" s="659"/>
      <c r="Q27" s="659"/>
      <c r="R27" s="659"/>
      <c r="S27" s="659"/>
      <c r="T27" s="659"/>
      <c r="U27" s="659"/>
      <c r="V27" s="659"/>
      <c r="W27" s="659"/>
      <c r="X27" s="659"/>
      <c r="Y27" s="659"/>
      <c r="Z27" s="659"/>
      <c r="AA27" s="659"/>
      <c r="AB27" s="659"/>
      <c r="AC27" s="659"/>
      <c r="AD27" s="659"/>
      <c r="AE27" s="659"/>
      <c r="AF27" s="659"/>
      <c r="AG27" s="659"/>
      <c r="AH27" s="659"/>
      <c r="AI27" s="659"/>
      <c r="AJ27" s="659"/>
      <c r="AK27" s="659"/>
    </row>
    <row r="28" spans="1:37">
      <c r="A28" s="659"/>
      <c r="B28" s="1040">
        <f t="shared" si="6"/>
        <v>2023</v>
      </c>
      <c r="C28" s="692" t="str">
        <f t="shared" si="5"/>
        <v>Apr</v>
      </c>
      <c r="D28" s="685">
        <v>0</v>
      </c>
      <c r="E28" s="686">
        <f t="shared" si="7"/>
        <v>21000000000</v>
      </c>
      <c r="F28" s="675"/>
      <c r="G28" s="693">
        <f t="shared" si="8"/>
        <v>2023</v>
      </c>
      <c r="H28" s="688" t="str">
        <f>$C$15</f>
        <v>Apr</v>
      </c>
      <c r="I28" s="685">
        <v>0</v>
      </c>
      <c r="J28" s="677"/>
      <c r="K28" s="685">
        <f t="shared" si="0"/>
        <v>378467041.15999997</v>
      </c>
      <c r="L28" s="677"/>
      <c r="M28" s="686">
        <f t="shared" si="9"/>
        <v>19218600755.200005</v>
      </c>
      <c r="N28" s="677"/>
      <c r="O28" s="686">
        <f>BalloonLoan!E41</f>
        <v>122481673.73</v>
      </c>
      <c r="P28" s="659"/>
      <c r="Q28" s="659"/>
      <c r="R28" s="659"/>
      <c r="S28" s="659"/>
      <c r="T28" s="659"/>
      <c r="U28" s="659"/>
      <c r="V28" s="659"/>
      <c r="W28" s="659"/>
      <c r="X28" s="659"/>
      <c r="Y28" s="659"/>
      <c r="Z28" s="659"/>
      <c r="AA28" s="659"/>
      <c r="AB28" s="659"/>
      <c r="AC28" s="659"/>
      <c r="AD28" s="659"/>
      <c r="AE28" s="659"/>
      <c r="AF28" s="659"/>
      <c r="AG28" s="659"/>
      <c r="AH28" s="659"/>
      <c r="AI28" s="659"/>
      <c r="AJ28" s="659"/>
      <c r="AK28" s="659"/>
    </row>
    <row r="29" spans="1:37">
      <c r="A29" s="659"/>
      <c r="B29" s="1040">
        <f t="shared" si="6"/>
        <v>2023</v>
      </c>
      <c r="C29" s="692" t="str">
        <f t="shared" si="5"/>
        <v>May</v>
      </c>
      <c r="D29" s="685">
        <v>0</v>
      </c>
      <c r="E29" s="686">
        <f t="shared" si="7"/>
        <v>21000000000</v>
      </c>
      <c r="F29" s="675"/>
      <c r="G29" s="693">
        <f t="shared" si="8"/>
        <v>2023</v>
      </c>
      <c r="H29" s="688" t="str">
        <f>$C$16</f>
        <v>May</v>
      </c>
      <c r="I29" s="685">
        <v>0</v>
      </c>
      <c r="J29" s="677"/>
      <c r="K29" s="685">
        <f t="shared" si="0"/>
        <v>380832460.16999996</v>
      </c>
      <c r="L29" s="677"/>
      <c r="M29" s="686">
        <f t="shared" si="9"/>
        <v>18837768295.030006</v>
      </c>
      <c r="N29" s="677"/>
      <c r="O29" s="686">
        <f>BalloonLoan!E42</f>
        <v>120116254.72</v>
      </c>
      <c r="P29" s="659"/>
      <c r="Q29" s="659"/>
      <c r="R29" s="659"/>
      <c r="S29" s="659"/>
      <c r="T29" s="659"/>
      <c r="U29" s="659"/>
      <c r="V29" s="659"/>
      <c r="W29" s="659"/>
      <c r="X29" s="659"/>
      <c r="Y29" s="659"/>
      <c r="Z29" s="659"/>
      <c r="AA29" s="659"/>
      <c r="AB29" s="659"/>
      <c r="AC29" s="659"/>
      <c r="AD29" s="659"/>
      <c r="AE29" s="659"/>
      <c r="AF29" s="659"/>
      <c r="AG29" s="659"/>
      <c r="AH29" s="659"/>
      <c r="AI29" s="659"/>
      <c r="AJ29" s="659"/>
      <c r="AK29" s="659"/>
    </row>
    <row r="30" spans="1:37">
      <c r="A30" s="659"/>
      <c r="B30" s="1040">
        <f t="shared" si="6"/>
        <v>2023</v>
      </c>
      <c r="C30" s="692" t="str">
        <f t="shared" si="5"/>
        <v>Jun</v>
      </c>
      <c r="D30" s="685">
        <v>0</v>
      </c>
      <c r="E30" s="686">
        <f t="shared" si="7"/>
        <v>21000000000</v>
      </c>
      <c r="F30" s="675"/>
      <c r="G30" s="693">
        <f t="shared" si="8"/>
        <v>2023</v>
      </c>
      <c r="H30" s="688" t="str">
        <f>$C$17</f>
        <v>Jun</v>
      </c>
      <c r="I30" s="685">
        <v>0</v>
      </c>
      <c r="J30" s="677"/>
      <c r="K30" s="685">
        <f t="shared" si="0"/>
        <v>383212663.04999995</v>
      </c>
      <c r="L30" s="677"/>
      <c r="M30" s="686">
        <f t="shared" si="9"/>
        <v>18454555631.980007</v>
      </c>
      <c r="N30" s="677"/>
      <c r="O30" s="686">
        <f>BalloonLoan!E43</f>
        <v>117736051.84</v>
      </c>
      <c r="P30" s="659"/>
      <c r="Q30" s="659"/>
      <c r="R30" s="659"/>
      <c r="S30" s="659"/>
      <c r="T30" s="659"/>
      <c r="U30" s="659"/>
      <c r="V30" s="659"/>
      <c r="W30" s="659"/>
      <c r="X30" s="659"/>
      <c r="Y30" s="659"/>
      <c r="Z30" s="659"/>
      <c r="AA30" s="659"/>
      <c r="AB30" s="659"/>
      <c r="AC30" s="659"/>
      <c r="AD30" s="659"/>
      <c r="AE30" s="659"/>
      <c r="AF30" s="659"/>
      <c r="AG30" s="659"/>
      <c r="AH30" s="659"/>
      <c r="AI30" s="659"/>
      <c r="AJ30" s="659"/>
      <c r="AK30" s="659"/>
    </row>
    <row r="31" spans="1:37">
      <c r="A31" s="659"/>
      <c r="B31" s="1040">
        <f t="shared" si="6"/>
        <v>2023</v>
      </c>
      <c r="C31" s="692" t="str">
        <f t="shared" si="5"/>
        <v>Jul</v>
      </c>
      <c r="D31" s="685"/>
      <c r="E31" s="686">
        <f t="shared" si="7"/>
        <v>21000000000</v>
      </c>
      <c r="F31" s="675"/>
      <c r="G31" s="693">
        <f t="shared" si="8"/>
        <v>2023</v>
      </c>
      <c r="H31" s="688" t="str">
        <f>$C$18</f>
        <v>Jul</v>
      </c>
      <c r="I31" s="685"/>
      <c r="J31" s="677"/>
      <c r="K31" s="685">
        <f t="shared" si="0"/>
        <v>385607742.19</v>
      </c>
      <c r="L31" s="677"/>
      <c r="M31" s="686">
        <f t="shared" si="9"/>
        <v>18068947889.790009</v>
      </c>
      <c r="N31" s="677"/>
      <c r="O31" s="686">
        <f>BalloonLoan!E44</f>
        <v>115340972.7</v>
      </c>
      <c r="P31" s="659"/>
      <c r="Q31" s="659"/>
      <c r="R31" s="659"/>
      <c r="S31" s="659"/>
      <c r="T31" s="659"/>
      <c r="U31" s="659"/>
      <c r="V31" s="659"/>
      <c r="W31" s="659"/>
      <c r="X31" s="659"/>
      <c r="Y31" s="659"/>
      <c r="Z31" s="659"/>
      <c r="AA31" s="659"/>
      <c r="AB31" s="659"/>
      <c r="AC31" s="659"/>
      <c r="AD31" s="659"/>
      <c r="AE31" s="659"/>
      <c r="AF31" s="659"/>
      <c r="AG31" s="659"/>
      <c r="AH31" s="659"/>
      <c r="AI31" s="659"/>
      <c r="AJ31" s="659"/>
      <c r="AK31" s="659"/>
    </row>
    <row r="32" spans="1:37">
      <c r="A32" s="659"/>
      <c r="B32" s="1040">
        <f t="shared" si="6"/>
        <v>2023</v>
      </c>
      <c r="C32" s="692" t="str">
        <f t="shared" si="5"/>
        <v>Aug</v>
      </c>
      <c r="D32" s="685"/>
      <c r="E32" s="686">
        <f t="shared" si="7"/>
        <v>21000000000</v>
      </c>
      <c r="F32" s="675"/>
      <c r="G32" s="693">
        <f t="shared" si="8"/>
        <v>2023</v>
      </c>
      <c r="H32" s="688" t="str">
        <f>$C$19</f>
        <v>Aug</v>
      </c>
      <c r="I32" s="685"/>
      <c r="J32" s="677"/>
      <c r="K32" s="685">
        <f t="shared" si="0"/>
        <v>388017790.57999998</v>
      </c>
      <c r="L32" s="677"/>
      <c r="M32" s="686">
        <f t="shared" si="9"/>
        <v>17680930099.210007</v>
      </c>
      <c r="N32" s="677"/>
      <c r="O32" s="686">
        <f>BalloonLoan!E45</f>
        <v>112930924.31</v>
      </c>
      <c r="P32" s="659"/>
      <c r="Q32" s="659"/>
      <c r="R32" s="659"/>
      <c r="S32" s="659"/>
      <c r="T32" s="659"/>
      <c r="U32" s="659"/>
      <c r="V32" s="659"/>
      <c r="W32" s="659"/>
      <c r="X32" s="659"/>
      <c r="Y32" s="659"/>
      <c r="Z32" s="659"/>
      <c r="AA32" s="659"/>
      <c r="AB32" s="659"/>
      <c r="AC32" s="659"/>
      <c r="AD32" s="659"/>
      <c r="AE32" s="659"/>
      <c r="AF32" s="659"/>
      <c r="AG32" s="659"/>
      <c r="AH32" s="659"/>
      <c r="AI32" s="659"/>
      <c r="AJ32" s="659"/>
      <c r="AK32" s="659"/>
    </row>
    <row r="33" spans="1:37">
      <c r="A33" s="659"/>
      <c r="B33" s="1040">
        <f t="shared" si="6"/>
        <v>2023</v>
      </c>
      <c r="C33" s="692" t="str">
        <f t="shared" si="5"/>
        <v>Sep</v>
      </c>
      <c r="D33" s="685">
        <v>0</v>
      </c>
      <c r="E33" s="686">
        <f t="shared" si="7"/>
        <v>21000000000</v>
      </c>
      <c r="F33" s="675"/>
      <c r="G33" s="693">
        <f t="shared" si="8"/>
        <v>2023</v>
      </c>
      <c r="H33" s="688" t="str">
        <f>$C$20</f>
        <v>Sep</v>
      </c>
      <c r="I33" s="685">
        <v>0</v>
      </c>
      <c r="J33" s="677"/>
      <c r="K33" s="685">
        <f t="shared" si="0"/>
        <v>390442901.76999998</v>
      </c>
      <c r="L33" s="677"/>
      <c r="M33" s="686">
        <f t="shared" si="9"/>
        <v>17290487197.440006</v>
      </c>
      <c r="N33" s="677"/>
      <c r="O33" s="686">
        <f>BalloonLoan!E46</f>
        <v>110505813.12</v>
      </c>
      <c r="P33" s="659"/>
      <c r="Q33" s="659"/>
      <c r="R33" s="659"/>
      <c r="S33" s="659"/>
      <c r="T33" s="659"/>
      <c r="U33" s="659"/>
      <c r="V33" s="659"/>
      <c r="W33" s="659"/>
      <c r="X33" s="659"/>
      <c r="Y33" s="659"/>
      <c r="Z33" s="659"/>
      <c r="AA33" s="659"/>
      <c r="AB33" s="659"/>
      <c r="AC33" s="659"/>
      <c r="AD33" s="659"/>
      <c r="AE33" s="659"/>
      <c r="AF33" s="659"/>
      <c r="AG33" s="659"/>
      <c r="AH33" s="659"/>
      <c r="AI33" s="659"/>
      <c r="AJ33" s="659"/>
      <c r="AK33" s="659"/>
    </row>
    <row r="34" spans="1:37">
      <c r="A34" s="659"/>
      <c r="B34" s="1040">
        <f t="shared" si="6"/>
        <v>2023</v>
      </c>
      <c r="C34" s="692" t="str">
        <f t="shared" si="5"/>
        <v>Oct</v>
      </c>
      <c r="D34" s="685">
        <v>0</v>
      </c>
      <c r="E34" s="686">
        <f t="shared" si="7"/>
        <v>21000000000</v>
      </c>
      <c r="F34" s="675"/>
      <c r="G34" s="693">
        <f t="shared" si="8"/>
        <v>2023</v>
      </c>
      <c r="H34" s="688" t="str">
        <f>$C$21</f>
        <v>Oct</v>
      </c>
      <c r="I34" s="685">
        <v>0</v>
      </c>
      <c r="J34" s="677"/>
      <c r="K34" s="685">
        <f t="shared" si="0"/>
        <v>392883169.90999997</v>
      </c>
      <c r="L34" s="677"/>
      <c r="M34" s="686">
        <f t="shared" si="9"/>
        <v>16897604027.530006</v>
      </c>
      <c r="N34" s="677"/>
      <c r="O34" s="686">
        <f>BalloonLoan!E47</f>
        <v>108065544.98</v>
      </c>
      <c r="P34" s="659"/>
      <c r="Q34" s="659"/>
      <c r="R34" s="659"/>
      <c r="S34" s="659"/>
      <c r="T34" s="659"/>
      <c r="U34" s="659"/>
      <c r="V34" s="659"/>
      <c r="W34" s="659"/>
      <c r="X34" s="659"/>
      <c r="Y34" s="659"/>
      <c r="Z34" s="659"/>
      <c r="AA34" s="659"/>
      <c r="AB34" s="659"/>
      <c r="AC34" s="659"/>
      <c r="AD34" s="659"/>
      <c r="AE34" s="659"/>
      <c r="AF34" s="659"/>
      <c r="AG34" s="659"/>
      <c r="AH34" s="659"/>
      <c r="AI34" s="659"/>
      <c r="AJ34" s="659"/>
      <c r="AK34" s="659"/>
    </row>
    <row r="35" spans="1:37">
      <c r="A35" s="659"/>
      <c r="B35" s="1040">
        <f t="shared" si="6"/>
        <v>2023</v>
      </c>
      <c r="C35" s="692" t="str">
        <f t="shared" si="5"/>
        <v>Nov</v>
      </c>
      <c r="D35" s="685">
        <v>0</v>
      </c>
      <c r="E35" s="686">
        <f t="shared" si="7"/>
        <v>21000000000</v>
      </c>
      <c r="F35" s="675"/>
      <c r="G35" s="693">
        <f t="shared" si="8"/>
        <v>2023</v>
      </c>
      <c r="H35" s="688" t="str">
        <f>$C$22</f>
        <v>Nov</v>
      </c>
      <c r="I35" s="685">
        <v>0</v>
      </c>
      <c r="J35" s="677"/>
      <c r="K35" s="685">
        <f t="shared" si="0"/>
        <v>395338689.71999997</v>
      </c>
      <c r="L35" s="677"/>
      <c r="M35" s="686">
        <f t="shared" si="9"/>
        <v>16502265337.810007</v>
      </c>
      <c r="N35" s="677"/>
      <c r="O35" s="686">
        <f>BalloonLoan!E48</f>
        <v>105610025.17</v>
      </c>
      <c r="P35" s="659"/>
      <c r="Q35" s="677"/>
      <c r="R35" s="659"/>
      <c r="S35" s="659"/>
      <c r="T35" s="659"/>
      <c r="U35" s="659"/>
      <c r="V35" s="659"/>
      <c r="W35" s="659"/>
      <c r="X35" s="659"/>
      <c r="Y35" s="659"/>
      <c r="Z35" s="659"/>
      <c r="AA35" s="659"/>
      <c r="AB35" s="659"/>
      <c r="AC35" s="659"/>
      <c r="AD35" s="659"/>
      <c r="AE35" s="659"/>
      <c r="AF35" s="659"/>
      <c r="AG35" s="659"/>
      <c r="AH35" s="659"/>
      <c r="AI35" s="659"/>
      <c r="AJ35" s="659"/>
      <c r="AK35" s="659"/>
    </row>
    <row r="36" spans="1:37">
      <c r="A36" s="659"/>
      <c r="B36" s="1040">
        <f t="shared" si="6"/>
        <v>2023</v>
      </c>
      <c r="C36" s="692" t="str">
        <f t="shared" si="5"/>
        <v>Dec</v>
      </c>
      <c r="D36" s="685">
        <v>0</v>
      </c>
      <c r="E36" s="686">
        <f t="shared" si="7"/>
        <v>21000000000</v>
      </c>
      <c r="F36" s="675"/>
      <c r="G36" s="693">
        <f t="shared" si="8"/>
        <v>2023</v>
      </c>
      <c r="H36" s="688" t="str">
        <f>$C$23</f>
        <v>Dec</v>
      </c>
      <c r="I36" s="685">
        <v>0</v>
      </c>
      <c r="J36" s="677"/>
      <c r="K36" s="685">
        <f t="shared" si="0"/>
        <v>397809556.52999997</v>
      </c>
      <c r="L36" s="677"/>
      <c r="M36" s="686">
        <f t="shared" si="9"/>
        <v>16104455781.280006</v>
      </c>
      <c r="N36" s="677"/>
      <c r="O36" s="686">
        <f>BalloonLoan!E49</f>
        <v>103139158.36</v>
      </c>
      <c r="P36" s="659"/>
      <c r="Q36" s="694"/>
      <c r="R36" s="659"/>
      <c r="S36" s="659"/>
      <c r="T36" s="659"/>
      <c r="U36" s="659"/>
      <c r="V36" s="659"/>
      <c r="W36" s="659"/>
      <c r="X36" s="659"/>
      <c r="Y36" s="659"/>
      <c r="Z36" s="659"/>
      <c r="AA36" s="659"/>
      <c r="AB36" s="659"/>
      <c r="AC36" s="659"/>
      <c r="AD36" s="659"/>
      <c r="AE36" s="659"/>
      <c r="AF36" s="659"/>
      <c r="AG36" s="659"/>
      <c r="AH36" s="659"/>
      <c r="AI36" s="659"/>
      <c r="AJ36" s="659"/>
      <c r="AK36" s="659"/>
    </row>
    <row r="37" spans="1:37">
      <c r="A37" s="659"/>
      <c r="B37" s="1041"/>
      <c r="C37" s="695"/>
      <c r="D37" s="696"/>
      <c r="E37" s="675"/>
      <c r="F37" s="675"/>
      <c r="G37" s="673"/>
      <c r="H37" s="697"/>
      <c r="I37" s="696"/>
      <c r="J37" s="677"/>
      <c r="K37" s="696"/>
      <c r="L37" s="677"/>
      <c r="M37" s="675"/>
      <c r="N37" s="677"/>
      <c r="O37" s="675"/>
      <c r="P37" s="659"/>
      <c r="Q37" s="659"/>
      <c r="R37" s="659"/>
      <c r="S37" s="659"/>
      <c r="T37" s="659"/>
      <c r="U37" s="659"/>
      <c r="V37" s="659"/>
      <c r="W37" s="659"/>
      <c r="X37" s="659"/>
      <c r="Y37" s="659"/>
      <c r="Z37" s="659"/>
      <c r="AA37" s="659"/>
      <c r="AB37" s="659"/>
      <c r="AC37" s="659"/>
      <c r="AD37" s="659"/>
      <c r="AE37" s="659"/>
      <c r="AF37" s="659"/>
      <c r="AG37" s="659"/>
      <c r="AH37" s="659"/>
      <c r="AI37" s="659"/>
      <c r="AJ37" s="659"/>
      <c r="AK37" s="659"/>
    </row>
    <row r="38" spans="1:37">
      <c r="A38" s="659"/>
      <c r="B38" s="693">
        <f>B36+1</f>
        <v>2024</v>
      </c>
      <c r="C38" s="692" t="str">
        <f>C25</f>
        <v>Jan</v>
      </c>
      <c r="D38" s="674">
        <f>SUM(D25:D36)</f>
        <v>0</v>
      </c>
      <c r="E38" s="686">
        <f>E36+D38</f>
        <v>21000000000</v>
      </c>
      <c r="F38" s="675"/>
      <c r="G38" s="693">
        <f>G36+1</f>
        <v>2024</v>
      </c>
      <c r="H38" s="688" t="str">
        <f>$C$12</f>
        <v>Jan</v>
      </c>
      <c r="I38" s="674">
        <f>SUM(I25:I36)</f>
        <v>0</v>
      </c>
      <c r="J38" s="677"/>
      <c r="K38" s="685">
        <f t="shared" si="0"/>
        <v>400295866.25999999</v>
      </c>
      <c r="L38" s="677"/>
      <c r="M38" s="686">
        <f>M36-K38</f>
        <v>15704159915.020006</v>
      </c>
      <c r="N38" s="677"/>
      <c r="O38" s="686">
        <f>BalloonLoan!E50</f>
        <v>100652848.63</v>
      </c>
      <c r="P38" s="659"/>
      <c r="Q38" s="659"/>
      <c r="R38" s="659"/>
      <c r="S38" s="659"/>
      <c r="T38" s="659"/>
      <c r="U38" s="659"/>
      <c r="V38" s="659"/>
      <c r="W38" s="659"/>
      <c r="X38" s="659"/>
      <c r="Y38" s="659"/>
      <c r="Z38" s="659"/>
      <c r="AA38" s="659"/>
      <c r="AB38" s="659"/>
      <c r="AC38" s="659"/>
      <c r="AD38" s="659"/>
      <c r="AE38" s="659"/>
      <c r="AF38" s="659"/>
      <c r="AG38" s="659"/>
      <c r="AH38" s="659"/>
      <c r="AI38" s="659"/>
      <c r="AJ38" s="659"/>
      <c r="AK38" s="659"/>
    </row>
    <row r="39" spans="1:37">
      <c r="A39" s="659"/>
      <c r="B39" s="693">
        <f>B38</f>
        <v>2024</v>
      </c>
      <c r="C39" s="692" t="str">
        <f t="shared" ref="C39:C49" si="10">C26</f>
        <v>Feb</v>
      </c>
      <c r="D39" s="685">
        <v>0</v>
      </c>
      <c r="E39" s="686">
        <f>E38+D39</f>
        <v>21000000000</v>
      </c>
      <c r="F39" s="675"/>
      <c r="G39" s="693">
        <f>G38</f>
        <v>2024</v>
      </c>
      <c r="H39" s="688" t="str">
        <f>$C$13</f>
        <v>Feb</v>
      </c>
      <c r="I39" s="685">
        <v>0</v>
      </c>
      <c r="J39" s="677"/>
      <c r="K39" s="685">
        <f t="shared" si="0"/>
        <v>402797715.41999996</v>
      </c>
      <c r="L39" s="677"/>
      <c r="M39" s="686">
        <f>M38-K39</f>
        <v>15301362199.600006</v>
      </c>
      <c r="N39" s="677"/>
      <c r="O39" s="686">
        <f>BalloonLoan!E51</f>
        <v>98150999.469999999</v>
      </c>
      <c r="P39" s="659"/>
      <c r="Q39" s="659"/>
      <c r="R39" s="659"/>
      <c r="S39" s="659"/>
      <c r="T39" s="659"/>
      <c r="U39" s="659"/>
      <c r="V39" s="659"/>
      <c r="W39" s="659"/>
      <c r="X39" s="659"/>
      <c r="Y39" s="659"/>
      <c r="Z39" s="659"/>
      <c r="AA39" s="659"/>
      <c r="AB39" s="659"/>
      <c r="AC39" s="659"/>
      <c r="AD39" s="659"/>
      <c r="AE39" s="659"/>
      <c r="AF39" s="659"/>
      <c r="AG39" s="659"/>
      <c r="AH39" s="659"/>
      <c r="AI39" s="659"/>
      <c r="AJ39" s="659"/>
      <c r="AK39" s="659"/>
    </row>
    <row r="40" spans="1:37">
      <c r="A40" s="659"/>
      <c r="B40" s="693">
        <f t="shared" ref="B40:B49" si="11">B39</f>
        <v>2024</v>
      </c>
      <c r="C40" s="692" t="str">
        <f t="shared" si="10"/>
        <v>Mar</v>
      </c>
      <c r="D40" s="685">
        <v>0</v>
      </c>
      <c r="E40" s="686">
        <f t="shared" ref="E40:E49" si="12">E39+D40</f>
        <v>21000000000</v>
      </c>
      <c r="F40" s="675"/>
      <c r="G40" s="693">
        <f t="shared" ref="G40:G49" si="13">G39</f>
        <v>2024</v>
      </c>
      <c r="H40" s="688" t="str">
        <f>$C$14</f>
        <v>Mar</v>
      </c>
      <c r="I40" s="685">
        <v>0</v>
      </c>
      <c r="J40" s="677"/>
      <c r="K40" s="685">
        <f t="shared" si="0"/>
        <v>405315201.13999999</v>
      </c>
      <c r="L40" s="677"/>
      <c r="M40" s="686">
        <f t="shared" ref="M40:M49" si="14">M39-K40</f>
        <v>14896046998.460007</v>
      </c>
      <c r="N40" s="677"/>
      <c r="O40" s="686">
        <f>BalloonLoan!E52</f>
        <v>95633513.75</v>
      </c>
      <c r="P40" s="659"/>
      <c r="Q40" s="659"/>
      <c r="R40" s="659"/>
      <c r="S40" s="659"/>
      <c r="T40" s="659"/>
      <c r="U40" s="659"/>
      <c r="V40" s="659"/>
      <c r="W40" s="659"/>
      <c r="X40" s="659"/>
      <c r="Y40" s="659"/>
      <c r="Z40" s="659"/>
      <c r="AA40" s="659"/>
      <c r="AB40" s="659"/>
      <c r="AC40" s="659"/>
      <c r="AD40" s="659"/>
      <c r="AE40" s="659"/>
      <c r="AF40" s="659"/>
      <c r="AG40" s="659"/>
      <c r="AH40" s="659"/>
      <c r="AI40" s="659"/>
      <c r="AJ40" s="659"/>
      <c r="AK40" s="659"/>
    </row>
    <row r="41" spans="1:37">
      <c r="A41" s="659"/>
      <c r="B41" s="693">
        <f t="shared" si="11"/>
        <v>2024</v>
      </c>
      <c r="C41" s="692" t="str">
        <f t="shared" si="10"/>
        <v>Apr</v>
      </c>
      <c r="D41" s="685">
        <v>0</v>
      </c>
      <c r="E41" s="686">
        <f t="shared" si="12"/>
        <v>21000000000</v>
      </c>
      <c r="F41" s="675"/>
      <c r="G41" s="693">
        <f t="shared" si="13"/>
        <v>2024</v>
      </c>
      <c r="H41" s="688" t="str">
        <f>$C$15</f>
        <v>Apr</v>
      </c>
      <c r="I41" s="685">
        <v>0</v>
      </c>
      <c r="J41" s="677"/>
      <c r="K41" s="685">
        <f t="shared" si="0"/>
        <v>407848421.14999998</v>
      </c>
      <c r="L41" s="677"/>
      <c r="M41" s="686">
        <f t="shared" si="14"/>
        <v>14488198577.310007</v>
      </c>
      <c r="N41" s="677"/>
      <c r="O41" s="686">
        <f>BalloonLoan!E53</f>
        <v>93100293.739999995</v>
      </c>
      <c r="P41" s="659"/>
      <c r="Q41" s="659"/>
      <c r="R41" s="659"/>
      <c r="S41" s="659"/>
      <c r="T41" s="659"/>
      <c r="U41" s="659"/>
      <c r="V41" s="659"/>
      <c r="W41" s="659"/>
      <c r="X41" s="659"/>
      <c r="Y41" s="659"/>
      <c r="Z41" s="659"/>
      <c r="AA41" s="659"/>
      <c r="AB41" s="659"/>
      <c r="AC41" s="659"/>
      <c r="AD41" s="659"/>
      <c r="AE41" s="659"/>
      <c r="AF41" s="659"/>
      <c r="AG41" s="659"/>
      <c r="AH41" s="659"/>
      <c r="AI41" s="659"/>
      <c r="AJ41" s="659"/>
      <c r="AK41" s="659"/>
    </row>
    <row r="42" spans="1:37">
      <c r="A42" s="659"/>
      <c r="B42" s="693">
        <f t="shared" si="11"/>
        <v>2024</v>
      </c>
      <c r="C42" s="692" t="str">
        <f t="shared" si="10"/>
        <v>May</v>
      </c>
      <c r="D42" s="685">
        <v>0</v>
      </c>
      <c r="E42" s="686">
        <f t="shared" si="12"/>
        <v>21000000000</v>
      </c>
      <c r="F42" s="675"/>
      <c r="G42" s="693">
        <f t="shared" si="13"/>
        <v>2024</v>
      </c>
      <c r="H42" s="688" t="str">
        <f>$C$16</f>
        <v>May</v>
      </c>
      <c r="I42" s="685">
        <v>0</v>
      </c>
      <c r="J42" s="677"/>
      <c r="K42" s="685">
        <f t="shared" si="0"/>
        <v>410397473.77999997</v>
      </c>
      <c r="L42" s="677"/>
      <c r="M42" s="686">
        <f t="shared" si="14"/>
        <v>14077801103.530006</v>
      </c>
      <c r="N42" s="677"/>
      <c r="O42" s="686">
        <f>BalloonLoan!E54</f>
        <v>90551241.109999999</v>
      </c>
      <c r="P42" s="659"/>
      <c r="Q42" s="659"/>
      <c r="R42" s="659"/>
      <c r="S42" s="659"/>
      <c r="T42" s="659"/>
      <c r="U42" s="659"/>
      <c r="V42" s="659"/>
      <c r="W42" s="659"/>
      <c r="X42" s="659"/>
      <c r="Y42" s="659"/>
      <c r="Z42" s="659"/>
      <c r="AA42" s="659"/>
      <c r="AB42" s="659"/>
      <c r="AC42" s="659"/>
      <c r="AD42" s="659"/>
      <c r="AE42" s="659"/>
      <c r="AF42" s="659"/>
      <c r="AG42" s="659"/>
      <c r="AH42" s="659"/>
      <c r="AI42" s="659"/>
      <c r="AJ42" s="659"/>
      <c r="AK42" s="659"/>
    </row>
    <row r="43" spans="1:37">
      <c r="A43" s="659"/>
      <c r="B43" s="693">
        <f t="shared" si="11"/>
        <v>2024</v>
      </c>
      <c r="C43" s="692" t="str">
        <f t="shared" si="10"/>
        <v>Jun</v>
      </c>
      <c r="D43" s="685">
        <v>0</v>
      </c>
      <c r="E43" s="686">
        <f t="shared" si="12"/>
        <v>21000000000</v>
      </c>
      <c r="F43" s="675"/>
      <c r="G43" s="693">
        <f t="shared" si="13"/>
        <v>2024</v>
      </c>
      <c r="H43" s="688" t="str">
        <f>$C$17</f>
        <v>Jun</v>
      </c>
      <c r="I43" s="685">
        <v>0</v>
      </c>
      <c r="J43" s="677"/>
      <c r="K43" s="685">
        <f t="shared" si="0"/>
        <v>412962457.99000001</v>
      </c>
      <c r="L43" s="677"/>
      <c r="M43" s="686">
        <f t="shared" si="14"/>
        <v>13664838645.540007</v>
      </c>
      <c r="N43" s="677"/>
      <c r="O43" s="686">
        <f>BalloonLoan!E55</f>
        <v>87986256.900000006</v>
      </c>
      <c r="P43" s="659"/>
      <c r="Q43" s="659"/>
      <c r="R43" s="659"/>
      <c r="S43" s="659"/>
      <c r="T43" s="659"/>
      <c r="U43" s="659"/>
      <c r="V43" s="659"/>
      <c r="W43" s="659"/>
      <c r="X43" s="659"/>
      <c r="Y43" s="659"/>
      <c r="Z43" s="659"/>
      <c r="AA43" s="659"/>
      <c r="AB43" s="659"/>
      <c r="AC43" s="659"/>
      <c r="AD43" s="659"/>
      <c r="AE43" s="659"/>
      <c r="AF43" s="659"/>
      <c r="AG43" s="659"/>
      <c r="AH43" s="659"/>
      <c r="AI43" s="659"/>
      <c r="AJ43" s="659"/>
      <c r="AK43" s="659"/>
    </row>
    <row r="44" spans="1:37">
      <c r="A44" s="659"/>
      <c r="B44" s="693">
        <f t="shared" si="11"/>
        <v>2024</v>
      </c>
      <c r="C44" s="692" t="str">
        <f t="shared" si="10"/>
        <v>Jul</v>
      </c>
      <c r="D44" s="685"/>
      <c r="E44" s="686">
        <f t="shared" si="12"/>
        <v>21000000000</v>
      </c>
      <c r="F44" s="675"/>
      <c r="G44" s="693">
        <f t="shared" si="13"/>
        <v>2024</v>
      </c>
      <c r="H44" s="688" t="str">
        <f>$C$18</f>
        <v>Jul</v>
      </c>
      <c r="I44" s="685"/>
      <c r="J44" s="677"/>
      <c r="K44" s="685">
        <f t="shared" si="0"/>
        <v>415543473.36000001</v>
      </c>
      <c r="L44" s="677"/>
      <c r="M44" s="686">
        <f t="shared" si="14"/>
        <v>13249295172.180006</v>
      </c>
      <c r="N44" s="677"/>
      <c r="O44" s="686">
        <f>BalloonLoan!E56</f>
        <v>85405241.530000001</v>
      </c>
      <c r="P44" s="659"/>
      <c r="Q44" s="659"/>
      <c r="R44" s="659"/>
      <c r="S44" s="659"/>
      <c r="T44" s="659"/>
      <c r="U44" s="659"/>
      <c r="V44" s="659"/>
      <c r="W44" s="659"/>
      <c r="X44" s="659"/>
      <c r="Y44" s="659"/>
      <c r="Z44" s="659"/>
      <c r="AA44" s="659"/>
      <c r="AB44" s="659"/>
      <c r="AC44" s="659"/>
      <c r="AD44" s="659"/>
      <c r="AE44" s="659"/>
      <c r="AF44" s="659"/>
      <c r="AG44" s="659"/>
      <c r="AH44" s="659"/>
      <c r="AI44" s="659"/>
      <c r="AJ44" s="659"/>
      <c r="AK44" s="659"/>
    </row>
    <row r="45" spans="1:37">
      <c r="A45" s="659"/>
      <c r="B45" s="693">
        <f t="shared" si="11"/>
        <v>2024</v>
      </c>
      <c r="C45" s="692" t="str">
        <f t="shared" si="10"/>
        <v>Aug</v>
      </c>
      <c r="D45" s="685"/>
      <c r="E45" s="686">
        <f t="shared" si="12"/>
        <v>21000000000</v>
      </c>
      <c r="F45" s="675"/>
      <c r="G45" s="693">
        <f t="shared" si="13"/>
        <v>2024</v>
      </c>
      <c r="H45" s="688" t="str">
        <f>$C$19</f>
        <v>Aug</v>
      </c>
      <c r="I45" s="685"/>
      <c r="J45" s="677"/>
      <c r="K45" s="685">
        <f t="shared" si="0"/>
        <v>418140620.06</v>
      </c>
      <c r="L45" s="677"/>
      <c r="M45" s="686">
        <f t="shared" si="14"/>
        <v>12831154552.120007</v>
      </c>
      <c r="N45" s="677"/>
      <c r="O45" s="686">
        <f>BalloonLoan!E57</f>
        <v>82808094.829999998</v>
      </c>
      <c r="P45" s="659"/>
      <c r="Q45" s="659"/>
      <c r="R45" s="659"/>
      <c r="S45" s="659"/>
      <c r="T45" s="659"/>
      <c r="U45" s="659"/>
      <c r="V45" s="659"/>
      <c r="W45" s="659"/>
      <c r="X45" s="659"/>
      <c r="Y45" s="659"/>
      <c r="Z45" s="659"/>
      <c r="AA45" s="659"/>
      <c r="AB45" s="659"/>
      <c r="AC45" s="659"/>
      <c r="AD45" s="659"/>
      <c r="AE45" s="659"/>
      <c r="AF45" s="659"/>
      <c r="AG45" s="659"/>
      <c r="AH45" s="659"/>
      <c r="AI45" s="659"/>
      <c r="AJ45" s="659"/>
      <c r="AK45" s="659"/>
    </row>
    <row r="46" spans="1:37">
      <c r="A46" s="659"/>
      <c r="B46" s="693">
        <f t="shared" si="11"/>
        <v>2024</v>
      </c>
      <c r="C46" s="692" t="str">
        <f t="shared" si="10"/>
        <v>Sep</v>
      </c>
      <c r="D46" s="685">
        <v>0</v>
      </c>
      <c r="E46" s="686">
        <f t="shared" si="12"/>
        <v>21000000000</v>
      </c>
      <c r="F46" s="675"/>
      <c r="G46" s="693">
        <f t="shared" si="13"/>
        <v>2024</v>
      </c>
      <c r="H46" s="688" t="str">
        <f>$C$20</f>
        <v>Sep</v>
      </c>
      <c r="I46" s="685">
        <v>0</v>
      </c>
      <c r="J46" s="677"/>
      <c r="K46" s="685">
        <f t="shared" si="0"/>
        <v>420753998.94</v>
      </c>
      <c r="L46" s="677"/>
      <c r="M46" s="686">
        <f t="shared" si="14"/>
        <v>12410400553.180006</v>
      </c>
      <c r="N46" s="677"/>
      <c r="O46" s="686">
        <f>BalloonLoan!E58</f>
        <v>80194715.950000003</v>
      </c>
      <c r="P46" s="659"/>
      <c r="Q46" s="659"/>
      <c r="R46" s="659"/>
      <c r="S46" s="659"/>
      <c r="T46" s="659"/>
      <c r="U46" s="659"/>
      <c r="V46" s="659"/>
      <c r="W46" s="659"/>
      <c r="X46" s="659"/>
      <c r="Y46" s="659"/>
      <c r="Z46" s="659"/>
      <c r="AA46" s="659"/>
      <c r="AB46" s="659"/>
      <c r="AC46" s="659"/>
      <c r="AD46" s="659"/>
      <c r="AE46" s="659"/>
      <c r="AF46" s="659"/>
      <c r="AG46" s="659"/>
      <c r="AH46" s="659"/>
      <c r="AI46" s="659"/>
      <c r="AJ46" s="659"/>
      <c r="AK46" s="659"/>
    </row>
    <row r="47" spans="1:37">
      <c r="A47" s="659"/>
      <c r="B47" s="693">
        <f t="shared" si="11"/>
        <v>2024</v>
      </c>
      <c r="C47" s="692" t="str">
        <f t="shared" si="10"/>
        <v>Oct</v>
      </c>
      <c r="D47" s="685">
        <v>0</v>
      </c>
      <c r="E47" s="686">
        <f t="shared" si="12"/>
        <v>21000000000</v>
      </c>
      <c r="F47" s="675"/>
      <c r="G47" s="693">
        <f t="shared" si="13"/>
        <v>2024</v>
      </c>
      <c r="H47" s="688" t="str">
        <f>$C$21</f>
        <v>Oct</v>
      </c>
      <c r="I47" s="685">
        <v>0</v>
      </c>
      <c r="J47" s="677"/>
      <c r="K47" s="685">
        <f t="shared" si="0"/>
        <v>423383711.43000001</v>
      </c>
      <c r="L47" s="677"/>
      <c r="M47" s="686">
        <f t="shared" si="14"/>
        <v>11987016841.750006</v>
      </c>
      <c r="N47" s="677"/>
      <c r="O47" s="686">
        <f>BalloonLoan!E59</f>
        <v>77565003.459999993</v>
      </c>
      <c r="P47" s="659"/>
      <c r="Q47" s="659"/>
      <c r="R47" s="659"/>
      <c r="S47" s="659"/>
      <c r="T47" s="659"/>
      <c r="U47" s="659"/>
      <c r="V47" s="659"/>
      <c r="W47" s="659"/>
      <c r="X47" s="659"/>
      <c r="Y47" s="659"/>
      <c r="Z47" s="659"/>
      <c r="AA47" s="659"/>
      <c r="AB47" s="659"/>
      <c r="AC47" s="659"/>
      <c r="AD47" s="659"/>
      <c r="AE47" s="659"/>
      <c r="AF47" s="659"/>
      <c r="AG47" s="659"/>
      <c r="AH47" s="659"/>
      <c r="AI47" s="659"/>
      <c r="AJ47" s="659"/>
      <c r="AK47" s="659"/>
    </row>
    <row r="48" spans="1:37">
      <c r="A48" s="659"/>
      <c r="B48" s="693">
        <f t="shared" si="11"/>
        <v>2024</v>
      </c>
      <c r="C48" s="692" t="str">
        <f t="shared" si="10"/>
        <v>Nov</v>
      </c>
      <c r="D48" s="685">
        <v>0</v>
      </c>
      <c r="E48" s="686">
        <f t="shared" si="12"/>
        <v>21000000000</v>
      </c>
      <c r="F48" s="675"/>
      <c r="G48" s="693">
        <f t="shared" si="13"/>
        <v>2024</v>
      </c>
      <c r="H48" s="688" t="str">
        <f>$C$22</f>
        <v>Nov</v>
      </c>
      <c r="I48" s="685">
        <v>0</v>
      </c>
      <c r="J48" s="677"/>
      <c r="K48" s="685">
        <f t="shared" si="0"/>
        <v>426029859.63</v>
      </c>
      <c r="L48" s="677"/>
      <c r="M48" s="686">
        <f t="shared" si="14"/>
        <v>11560986982.120007</v>
      </c>
      <c r="N48" s="677"/>
      <c r="O48" s="686">
        <f>BalloonLoan!E60</f>
        <v>74918855.260000005</v>
      </c>
      <c r="P48" s="659"/>
      <c r="Q48" s="659"/>
      <c r="R48" s="659"/>
      <c r="S48" s="659"/>
      <c r="T48" s="659"/>
      <c r="U48" s="659"/>
      <c r="V48" s="659"/>
      <c r="W48" s="659"/>
      <c r="X48" s="659"/>
      <c r="Y48" s="659"/>
      <c r="Z48" s="659"/>
      <c r="AA48" s="659"/>
      <c r="AB48" s="659"/>
      <c r="AC48" s="659"/>
      <c r="AD48" s="659"/>
      <c r="AE48" s="659"/>
      <c r="AF48" s="659"/>
      <c r="AG48" s="659"/>
      <c r="AH48" s="659"/>
      <c r="AI48" s="659"/>
      <c r="AJ48" s="659"/>
      <c r="AK48" s="659"/>
    </row>
    <row r="49" spans="1:37">
      <c r="A49" s="659"/>
      <c r="B49" s="693">
        <f t="shared" si="11"/>
        <v>2024</v>
      </c>
      <c r="C49" s="692" t="str">
        <f t="shared" si="10"/>
        <v>Dec</v>
      </c>
      <c r="D49" s="685">
        <v>0</v>
      </c>
      <c r="E49" s="686">
        <f t="shared" si="12"/>
        <v>21000000000</v>
      </c>
      <c r="F49" s="675"/>
      <c r="G49" s="693">
        <f t="shared" si="13"/>
        <v>2024</v>
      </c>
      <c r="H49" s="688" t="str">
        <f>$C$23</f>
        <v>Dec</v>
      </c>
      <c r="I49" s="685">
        <v>0</v>
      </c>
      <c r="J49" s="677"/>
      <c r="K49" s="685">
        <f t="shared" si="0"/>
        <v>428692546.25</v>
      </c>
      <c r="L49" s="677"/>
      <c r="M49" s="686">
        <f t="shared" si="14"/>
        <v>11132294435.870007</v>
      </c>
      <c r="N49" s="677"/>
      <c r="O49" s="686">
        <f>BalloonLoan!E61</f>
        <v>72256168.640000001</v>
      </c>
      <c r="P49" s="659"/>
      <c r="Q49" s="659"/>
      <c r="R49" s="659"/>
      <c r="S49" s="659"/>
      <c r="T49" s="659"/>
      <c r="U49" s="659"/>
      <c r="V49" s="659"/>
      <c r="W49" s="659"/>
      <c r="X49" s="659"/>
      <c r="Y49" s="659"/>
      <c r="Z49" s="659"/>
      <c r="AA49" s="659"/>
      <c r="AB49" s="659"/>
      <c r="AC49" s="659"/>
      <c r="AD49" s="659"/>
      <c r="AE49" s="659"/>
      <c r="AF49" s="659"/>
      <c r="AG49" s="659"/>
      <c r="AH49" s="659"/>
      <c r="AI49" s="659"/>
      <c r="AJ49" s="659"/>
      <c r="AK49" s="659"/>
    </row>
    <row r="50" spans="1:37">
      <c r="A50" s="659"/>
      <c r="B50" s="1041"/>
      <c r="C50" s="695"/>
      <c r="D50" s="696"/>
      <c r="E50" s="675"/>
      <c r="F50" s="675"/>
      <c r="G50" s="673"/>
      <c r="H50" s="697"/>
      <c r="I50" s="696"/>
      <c r="J50" s="677"/>
      <c r="K50" s="696"/>
      <c r="L50" s="677"/>
      <c r="M50" s="675"/>
      <c r="N50" s="677"/>
      <c r="O50" s="675"/>
      <c r="P50" s="659"/>
      <c r="Q50" s="659"/>
      <c r="R50" s="659"/>
      <c r="S50" s="659"/>
      <c r="T50" s="659"/>
      <c r="U50" s="659"/>
      <c r="V50" s="659"/>
      <c r="W50" s="659"/>
      <c r="X50" s="659"/>
      <c r="Y50" s="659"/>
      <c r="Z50" s="659"/>
      <c r="AA50" s="659"/>
      <c r="AB50" s="659"/>
      <c r="AC50" s="659"/>
      <c r="AD50" s="659"/>
      <c r="AE50" s="659"/>
      <c r="AF50" s="659"/>
      <c r="AG50" s="659"/>
      <c r="AH50" s="659"/>
      <c r="AI50" s="659"/>
      <c r="AJ50" s="659"/>
      <c r="AK50" s="659"/>
    </row>
    <row r="51" spans="1:37">
      <c r="A51" s="659"/>
      <c r="B51" s="693">
        <v>2025</v>
      </c>
      <c r="C51" s="692" t="str">
        <f>C38</f>
        <v>Jan</v>
      </c>
      <c r="D51" s="674">
        <f>SUM(D38:D49)</f>
        <v>0</v>
      </c>
      <c r="E51" s="686">
        <f>E49+D51</f>
        <v>21000000000</v>
      </c>
      <c r="F51" s="675"/>
      <c r="G51" s="693">
        <f>G49+1</f>
        <v>2025</v>
      </c>
      <c r="H51" s="688" t="str">
        <f>$C$12</f>
        <v>Jan</v>
      </c>
      <c r="I51" s="674">
        <f>SUM(I38:I49)</f>
        <v>0</v>
      </c>
      <c r="J51" s="677"/>
      <c r="K51" s="685">
        <f t="shared" si="0"/>
        <v>431371874.66999996</v>
      </c>
      <c r="L51" s="677"/>
      <c r="M51" s="686">
        <f>M49-K51</f>
        <v>10700922561.200006</v>
      </c>
      <c r="N51" s="677"/>
      <c r="O51" s="686">
        <f>BalloonLoan!E62</f>
        <v>69576840.219999999</v>
      </c>
      <c r="P51" s="659"/>
      <c r="Q51" s="659"/>
      <c r="R51" s="659"/>
      <c r="S51" s="659"/>
      <c r="T51" s="659"/>
      <c r="U51" s="659"/>
      <c r="V51" s="659"/>
      <c r="W51" s="659"/>
      <c r="X51" s="659"/>
      <c r="Y51" s="659"/>
      <c r="Z51" s="659"/>
      <c r="AA51" s="659"/>
      <c r="AB51" s="659"/>
      <c r="AC51" s="659"/>
      <c r="AD51" s="659"/>
      <c r="AE51" s="659"/>
      <c r="AF51" s="659"/>
      <c r="AG51" s="659"/>
      <c r="AH51" s="659"/>
      <c r="AI51" s="659"/>
      <c r="AJ51" s="659"/>
      <c r="AK51" s="659"/>
    </row>
    <row r="52" spans="1:37">
      <c r="A52" s="659"/>
      <c r="B52" s="693">
        <f>B51</f>
        <v>2025</v>
      </c>
      <c r="C52" s="692" t="str">
        <f t="shared" ref="C52:C62" si="15">C39</f>
        <v>Feb</v>
      </c>
      <c r="D52" s="685">
        <v>0</v>
      </c>
      <c r="E52" s="686">
        <f>E51+D52</f>
        <v>21000000000</v>
      </c>
      <c r="F52" s="675"/>
      <c r="G52" s="693">
        <f>G51</f>
        <v>2025</v>
      </c>
      <c r="H52" s="688" t="str">
        <f>$C$13</f>
        <v>Feb</v>
      </c>
      <c r="I52" s="685">
        <v>0</v>
      </c>
      <c r="J52" s="677"/>
      <c r="K52" s="685">
        <f t="shared" si="0"/>
        <v>434067948.88</v>
      </c>
      <c r="L52" s="677"/>
      <c r="M52" s="686">
        <f>M51-K52</f>
        <v>10266854612.320007</v>
      </c>
      <c r="N52" s="677"/>
      <c r="O52" s="686">
        <f>BalloonLoan!E63</f>
        <v>66880766.009999998</v>
      </c>
      <c r="P52" s="659"/>
      <c r="Q52" s="659"/>
      <c r="R52" s="659"/>
      <c r="S52" s="659"/>
      <c r="T52" s="659"/>
      <c r="U52" s="659"/>
      <c r="V52" s="659"/>
      <c r="W52" s="659"/>
      <c r="X52" s="659"/>
      <c r="Y52" s="659"/>
      <c r="Z52" s="659"/>
      <c r="AA52" s="659"/>
      <c r="AB52" s="659"/>
      <c r="AC52" s="659"/>
      <c r="AD52" s="659"/>
      <c r="AE52" s="659"/>
      <c r="AF52" s="659"/>
      <c r="AG52" s="659"/>
      <c r="AH52" s="659"/>
      <c r="AI52" s="659"/>
      <c r="AJ52" s="659"/>
      <c r="AK52" s="659"/>
    </row>
    <row r="53" spans="1:37">
      <c r="A53" s="659"/>
      <c r="B53" s="693">
        <f t="shared" ref="B53:B62" si="16">B52</f>
        <v>2025</v>
      </c>
      <c r="C53" s="692" t="str">
        <f t="shared" si="15"/>
        <v>Mar</v>
      </c>
      <c r="D53" s="685">
        <v>0</v>
      </c>
      <c r="E53" s="686">
        <f t="shared" ref="E53:E62" si="17">E52+D53</f>
        <v>21000000000</v>
      </c>
      <c r="F53" s="675"/>
      <c r="G53" s="693">
        <f t="shared" ref="G53:G62" si="18">G52</f>
        <v>2025</v>
      </c>
      <c r="H53" s="688" t="str">
        <f>$C$14</f>
        <v>Mar</v>
      </c>
      <c r="I53" s="685">
        <v>0</v>
      </c>
      <c r="J53" s="677"/>
      <c r="K53" s="685">
        <f t="shared" si="0"/>
        <v>436780873.56</v>
      </c>
      <c r="L53" s="677"/>
      <c r="M53" s="686">
        <f t="shared" ref="M53:M62" si="19">M52-K53</f>
        <v>9830073738.7600079</v>
      </c>
      <c r="N53" s="677"/>
      <c r="O53" s="686">
        <f>BalloonLoan!E64</f>
        <v>64167841.329999998</v>
      </c>
      <c r="P53" s="659"/>
      <c r="Q53" s="659"/>
      <c r="R53" s="659"/>
      <c r="S53" s="659"/>
      <c r="T53" s="659"/>
      <c r="U53" s="659"/>
      <c r="V53" s="659"/>
      <c r="W53" s="659"/>
      <c r="X53" s="659"/>
      <c r="Y53" s="659"/>
      <c r="Z53" s="659"/>
      <c r="AA53" s="659"/>
      <c r="AB53" s="659"/>
      <c r="AC53" s="659"/>
      <c r="AD53" s="659"/>
      <c r="AE53" s="659"/>
      <c r="AF53" s="659"/>
      <c r="AG53" s="659"/>
      <c r="AH53" s="659"/>
      <c r="AI53" s="659"/>
      <c r="AJ53" s="659"/>
      <c r="AK53" s="659"/>
    </row>
    <row r="54" spans="1:37">
      <c r="A54" s="659"/>
      <c r="B54" s="693">
        <f t="shared" si="16"/>
        <v>2025</v>
      </c>
      <c r="C54" s="692" t="str">
        <f t="shared" si="15"/>
        <v>Apr</v>
      </c>
      <c r="D54" s="685">
        <v>0</v>
      </c>
      <c r="E54" s="686">
        <f t="shared" si="17"/>
        <v>21000000000</v>
      </c>
      <c r="F54" s="675"/>
      <c r="G54" s="693">
        <f t="shared" si="18"/>
        <v>2025</v>
      </c>
      <c r="H54" s="688" t="str">
        <f>$C$15</f>
        <v>Apr</v>
      </c>
      <c r="I54" s="685">
        <v>0</v>
      </c>
      <c r="J54" s="677"/>
      <c r="K54" s="685">
        <f t="shared" si="0"/>
        <v>439510754.01999998</v>
      </c>
      <c r="L54" s="677"/>
      <c r="M54" s="686">
        <f t="shared" si="19"/>
        <v>9390562984.7400074</v>
      </c>
      <c r="N54" s="677"/>
      <c r="O54" s="686">
        <f>BalloonLoan!E65</f>
        <v>61437960.869999997</v>
      </c>
      <c r="P54" s="659"/>
      <c r="Q54" s="659"/>
      <c r="R54" s="659"/>
      <c r="S54" s="659"/>
      <c r="T54" s="659"/>
      <c r="U54" s="659"/>
      <c r="V54" s="659"/>
      <c r="W54" s="659"/>
      <c r="X54" s="659"/>
      <c r="Y54" s="659"/>
      <c r="Z54" s="659"/>
      <c r="AA54" s="659"/>
      <c r="AB54" s="659"/>
      <c r="AC54" s="659"/>
      <c r="AD54" s="659"/>
      <c r="AE54" s="659"/>
      <c r="AF54" s="659"/>
      <c r="AG54" s="659"/>
      <c r="AH54" s="659"/>
      <c r="AI54" s="659"/>
      <c r="AJ54" s="659"/>
      <c r="AK54" s="659"/>
    </row>
    <row r="55" spans="1:37">
      <c r="A55" s="659"/>
      <c r="B55" s="693">
        <f t="shared" si="16"/>
        <v>2025</v>
      </c>
      <c r="C55" s="692" t="str">
        <f t="shared" si="15"/>
        <v>May</v>
      </c>
      <c r="D55" s="685">
        <v>0</v>
      </c>
      <c r="E55" s="686">
        <f t="shared" si="17"/>
        <v>21000000000</v>
      </c>
      <c r="F55" s="675"/>
      <c r="G55" s="693">
        <f t="shared" si="18"/>
        <v>2025</v>
      </c>
      <c r="H55" s="688" t="str">
        <f>$C$16</f>
        <v>May</v>
      </c>
      <c r="I55" s="685">
        <v>0</v>
      </c>
      <c r="J55" s="677"/>
      <c r="K55" s="685">
        <f t="shared" si="0"/>
        <v>442257696.24000001</v>
      </c>
      <c r="L55" s="677"/>
      <c r="M55" s="686">
        <f t="shared" si="19"/>
        <v>8948305288.5000076</v>
      </c>
      <c r="N55" s="677"/>
      <c r="O55" s="686">
        <f>BalloonLoan!E66</f>
        <v>58691018.649999999</v>
      </c>
      <c r="P55" s="659"/>
      <c r="Q55" s="659"/>
      <c r="R55" s="659"/>
      <c r="S55" s="659"/>
      <c r="T55" s="659"/>
      <c r="U55" s="659"/>
      <c r="V55" s="659"/>
      <c r="W55" s="659"/>
      <c r="X55" s="659"/>
      <c r="Y55" s="659"/>
      <c r="Z55" s="659"/>
      <c r="AA55" s="659"/>
      <c r="AB55" s="659"/>
      <c r="AC55" s="659"/>
      <c r="AD55" s="659"/>
      <c r="AE55" s="659"/>
      <c r="AF55" s="659"/>
      <c r="AG55" s="659"/>
      <c r="AH55" s="659"/>
      <c r="AI55" s="659"/>
      <c r="AJ55" s="659"/>
      <c r="AK55" s="659"/>
    </row>
    <row r="56" spans="1:37">
      <c r="A56" s="659"/>
      <c r="B56" s="693">
        <f t="shared" si="16"/>
        <v>2025</v>
      </c>
      <c r="C56" s="692" t="str">
        <f t="shared" si="15"/>
        <v>Jun</v>
      </c>
      <c r="D56" s="685">
        <v>0</v>
      </c>
      <c r="E56" s="686">
        <f t="shared" si="17"/>
        <v>21000000000</v>
      </c>
      <c r="F56" s="675"/>
      <c r="G56" s="693">
        <f t="shared" si="18"/>
        <v>2025</v>
      </c>
      <c r="H56" s="688" t="str">
        <f>$C$17</f>
        <v>Jun</v>
      </c>
      <c r="I56" s="685">
        <v>0</v>
      </c>
      <c r="J56" s="677"/>
      <c r="K56" s="685">
        <f t="shared" si="0"/>
        <v>445021806.83999997</v>
      </c>
      <c r="L56" s="677"/>
      <c r="M56" s="686">
        <f t="shared" si="19"/>
        <v>8503283481.6600075</v>
      </c>
      <c r="N56" s="677"/>
      <c r="O56" s="686">
        <f>BalloonLoan!E67</f>
        <v>55926908.049999997</v>
      </c>
      <c r="P56" s="659"/>
      <c r="Q56" s="659"/>
      <c r="R56" s="659"/>
      <c r="S56" s="659"/>
      <c r="T56" s="659"/>
      <c r="U56" s="659"/>
      <c r="V56" s="659"/>
      <c r="W56" s="659"/>
      <c r="X56" s="659"/>
      <c r="Y56" s="659"/>
      <c r="Z56" s="659"/>
      <c r="AA56" s="659"/>
      <c r="AB56" s="659"/>
      <c r="AC56" s="659"/>
      <c r="AD56" s="659"/>
      <c r="AE56" s="659"/>
      <c r="AF56" s="659"/>
      <c r="AG56" s="659"/>
      <c r="AH56" s="659"/>
      <c r="AI56" s="659"/>
      <c r="AJ56" s="659"/>
      <c r="AK56" s="659"/>
    </row>
    <row r="57" spans="1:37">
      <c r="A57" s="659"/>
      <c r="B57" s="693">
        <f t="shared" si="16"/>
        <v>2025</v>
      </c>
      <c r="C57" s="692" t="str">
        <f t="shared" si="15"/>
        <v>Jul</v>
      </c>
      <c r="D57" s="685"/>
      <c r="E57" s="686">
        <f t="shared" si="17"/>
        <v>21000000000</v>
      </c>
      <c r="F57" s="675"/>
      <c r="G57" s="693">
        <f t="shared" si="18"/>
        <v>2025</v>
      </c>
      <c r="H57" s="688" t="str">
        <f>$C$18</f>
        <v>Jul</v>
      </c>
      <c r="I57" s="685"/>
      <c r="J57" s="677"/>
      <c r="K57" s="685">
        <f t="shared" si="0"/>
        <v>447803193.13</v>
      </c>
      <c r="L57" s="677"/>
      <c r="M57" s="686">
        <f t="shared" si="19"/>
        <v>8055480288.5300074</v>
      </c>
      <c r="N57" s="677"/>
      <c r="O57" s="686">
        <f>BalloonLoan!E68</f>
        <v>53145521.759999998</v>
      </c>
      <c r="P57" s="659"/>
      <c r="Q57" s="659"/>
      <c r="R57" s="659"/>
      <c r="S57" s="659"/>
      <c r="T57" s="659"/>
      <c r="U57" s="659"/>
      <c r="V57" s="659"/>
      <c r="W57" s="659"/>
      <c r="X57" s="659"/>
      <c r="Y57" s="659"/>
      <c r="Z57" s="659"/>
      <c r="AA57" s="659"/>
      <c r="AB57" s="659"/>
      <c r="AC57" s="659"/>
      <c r="AD57" s="659"/>
      <c r="AE57" s="659"/>
      <c r="AF57" s="659"/>
      <c r="AG57" s="659"/>
      <c r="AH57" s="659"/>
      <c r="AI57" s="659"/>
      <c r="AJ57" s="659"/>
      <c r="AK57" s="659"/>
    </row>
    <row r="58" spans="1:37">
      <c r="A58" s="659"/>
      <c r="B58" s="693">
        <f t="shared" si="16"/>
        <v>2025</v>
      </c>
      <c r="C58" s="692" t="str">
        <f t="shared" si="15"/>
        <v>Aug</v>
      </c>
      <c r="D58" s="685"/>
      <c r="E58" s="686">
        <f t="shared" si="17"/>
        <v>21000000000</v>
      </c>
      <c r="F58" s="675"/>
      <c r="G58" s="693">
        <f t="shared" si="18"/>
        <v>2025</v>
      </c>
      <c r="H58" s="688" t="str">
        <f>$C$19</f>
        <v>Aug</v>
      </c>
      <c r="I58" s="685"/>
      <c r="J58" s="677"/>
      <c r="K58" s="685">
        <f t="shared" si="0"/>
        <v>450601963.08999997</v>
      </c>
      <c r="L58" s="677"/>
      <c r="M58" s="686">
        <f t="shared" si="19"/>
        <v>7604878325.4400072</v>
      </c>
      <c r="N58" s="677"/>
      <c r="O58" s="686">
        <f>BalloonLoan!E69</f>
        <v>50346751.799999997</v>
      </c>
      <c r="P58" s="659"/>
      <c r="Q58" s="659"/>
      <c r="R58" s="659"/>
      <c r="S58" s="659"/>
      <c r="T58" s="659"/>
      <c r="U58" s="659"/>
      <c r="V58" s="659"/>
      <c r="W58" s="659"/>
      <c r="X58" s="659"/>
      <c r="Y58" s="659"/>
      <c r="Z58" s="659"/>
      <c r="AA58" s="659"/>
      <c r="AB58" s="659"/>
      <c r="AC58" s="659"/>
      <c r="AD58" s="659"/>
      <c r="AE58" s="659"/>
      <c r="AF58" s="659"/>
      <c r="AG58" s="659"/>
      <c r="AH58" s="659"/>
      <c r="AI58" s="659"/>
      <c r="AJ58" s="659"/>
      <c r="AK58" s="659"/>
    </row>
    <row r="59" spans="1:37">
      <c r="A59" s="659"/>
      <c r="B59" s="693">
        <f t="shared" si="16"/>
        <v>2025</v>
      </c>
      <c r="C59" s="692" t="str">
        <f t="shared" si="15"/>
        <v>Sep</v>
      </c>
      <c r="D59" s="685">
        <v>0</v>
      </c>
      <c r="E59" s="686">
        <f t="shared" si="17"/>
        <v>21000000000</v>
      </c>
      <c r="F59" s="675"/>
      <c r="G59" s="693">
        <f t="shared" si="18"/>
        <v>2025</v>
      </c>
      <c r="H59" s="688" t="str">
        <f>$C$20</f>
        <v>Sep</v>
      </c>
      <c r="I59" s="685">
        <v>0</v>
      </c>
      <c r="J59" s="677"/>
      <c r="K59" s="685">
        <f t="shared" si="0"/>
        <v>453418225.36000001</v>
      </c>
      <c r="L59" s="677"/>
      <c r="M59" s="686">
        <f t="shared" si="19"/>
        <v>7151460100.0800076</v>
      </c>
      <c r="N59" s="677"/>
      <c r="O59" s="686">
        <f>BalloonLoan!E70</f>
        <v>47530489.530000001</v>
      </c>
      <c r="P59" s="659"/>
      <c r="Q59" s="659"/>
      <c r="R59" s="659"/>
      <c r="S59" s="659"/>
      <c r="T59" s="659"/>
      <c r="U59" s="659"/>
      <c r="V59" s="659"/>
      <c r="W59" s="659"/>
      <c r="X59" s="659"/>
      <c r="Y59" s="659"/>
      <c r="Z59" s="659"/>
      <c r="AA59" s="659"/>
      <c r="AB59" s="659"/>
      <c r="AC59" s="659"/>
      <c r="AD59" s="659"/>
      <c r="AE59" s="659"/>
      <c r="AF59" s="659"/>
      <c r="AG59" s="659"/>
      <c r="AH59" s="659"/>
      <c r="AI59" s="659"/>
      <c r="AJ59" s="659"/>
      <c r="AK59" s="659"/>
    </row>
    <row r="60" spans="1:37">
      <c r="A60" s="659"/>
      <c r="B60" s="693">
        <f t="shared" si="16"/>
        <v>2025</v>
      </c>
      <c r="C60" s="692" t="str">
        <f t="shared" si="15"/>
        <v>Oct</v>
      </c>
      <c r="D60" s="685">
        <v>0</v>
      </c>
      <c r="E60" s="686">
        <f t="shared" si="17"/>
        <v>21000000000</v>
      </c>
      <c r="F60" s="675"/>
      <c r="G60" s="693">
        <f t="shared" si="18"/>
        <v>2025</v>
      </c>
      <c r="H60" s="688" t="str">
        <f>$C$21</f>
        <v>Oct</v>
      </c>
      <c r="I60" s="685">
        <v>0</v>
      </c>
      <c r="J60" s="677"/>
      <c r="K60" s="685">
        <f t="shared" si="0"/>
        <v>456252089.25999999</v>
      </c>
      <c r="L60" s="677"/>
      <c r="M60" s="686">
        <f t="shared" si="19"/>
        <v>6695208010.8200073</v>
      </c>
      <c r="N60" s="677"/>
      <c r="O60" s="686">
        <f>BalloonLoan!E71</f>
        <v>44696625.630000003</v>
      </c>
      <c r="P60" s="659"/>
      <c r="Q60" s="659"/>
      <c r="R60" s="659"/>
      <c r="S60" s="659"/>
      <c r="T60" s="659"/>
      <c r="U60" s="659"/>
      <c r="V60" s="659"/>
      <c r="W60" s="659"/>
      <c r="X60" s="659"/>
      <c r="Y60" s="659"/>
      <c r="Z60" s="659"/>
      <c r="AA60" s="659"/>
      <c r="AB60" s="659"/>
      <c r="AC60" s="659"/>
      <c r="AD60" s="659"/>
      <c r="AE60" s="659"/>
      <c r="AF60" s="659"/>
      <c r="AG60" s="659"/>
      <c r="AH60" s="659"/>
      <c r="AI60" s="659"/>
      <c r="AJ60" s="659"/>
      <c r="AK60" s="659"/>
    </row>
    <row r="61" spans="1:37">
      <c r="A61" s="659"/>
      <c r="B61" s="693">
        <f t="shared" si="16"/>
        <v>2025</v>
      </c>
      <c r="C61" s="692" t="str">
        <f t="shared" si="15"/>
        <v>Nov</v>
      </c>
      <c r="D61" s="685">
        <v>0</v>
      </c>
      <c r="E61" s="686">
        <f t="shared" si="17"/>
        <v>21000000000</v>
      </c>
      <c r="F61" s="675"/>
      <c r="G61" s="693">
        <f t="shared" si="18"/>
        <v>2025</v>
      </c>
      <c r="H61" s="688" t="str">
        <f>$C$22</f>
        <v>Nov</v>
      </c>
      <c r="I61" s="685">
        <v>0</v>
      </c>
      <c r="J61" s="677"/>
      <c r="K61" s="685">
        <f t="shared" si="0"/>
        <v>459103664.81999999</v>
      </c>
      <c r="L61" s="677"/>
      <c r="M61" s="686">
        <f t="shared" si="19"/>
        <v>6236104346.0000076</v>
      </c>
      <c r="N61" s="677"/>
      <c r="O61" s="686">
        <f>BalloonLoan!E72</f>
        <v>41845050.07</v>
      </c>
      <c r="P61" s="659"/>
      <c r="Q61" s="659"/>
      <c r="R61" s="659"/>
      <c r="S61" s="659"/>
      <c r="T61" s="659"/>
      <c r="U61" s="659"/>
      <c r="V61" s="659"/>
      <c r="W61" s="659"/>
      <c r="X61" s="659"/>
      <c r="Y61" s="659"/>
      <c r="Z61" s="659"/>
      <c r="AA61" s="659"/>
      <c r="AB61" s="659"/>
      <c r="AC61" s="659"/>
      <c r="AD61" s="659"/>
      <c r="AE61" s="659"/>
      <c r="AF61" s="659"/>
      <c r="AG61" s="659"/>
      <c r="AH61" s="659"/>
      <c r="AI61" s="659"/>
      <c r="AJ61" s="659"/>
      <c r="AK61" s="659"/>
    </row>
    <row r="62" spans="1:37">
      <c r="A62" s="659"/>
      <c r="B62" s="693">
        <f t="shared" si="16"/>
        <v>2025</v>
      </c>
      <c r="C62" s="692" t="str">
        <f t="shared" si="15"/>
        <v>Dec</v>
      </c>
      <c r="D62" s="685">
        <v>0</v>
      </c>
      <c r="E62" s="686">
        <f t="shared" si="17"/>
        <v>21000000000</v>
      </c>
      <c r="F62" s="675"/>
      <c r="G62" s="693">
        <f t="shared" si="18"/>
        <v>2025</v>
      </c>
      <c r="H62" s="688" t="str">
        <f>$C$23</f>
        <v>Dec</v>
      </c>
      <c r="I62" s="685">
        <v>0</v>
      </c>
      <c r="J62" s="677"/>
      <c r="K62" s="685">
        <f t="shared" si="0"/>
        <v>461973062.73000002</v>
      </c>
      <c r="L62" s="677"/>
      <c r="M62" s="686">
        <f t="shared" si="19"/>
        <v>5774131283.2700081</v>
      </c>
      <c r="N62" s="677"/>
      <c r="O62" s="686">
        <f>BalloonLoan!E73</f>
        <v>38975652.159999996</v>
      </c>
      <c r="P62" s="659"/>
      <c r="Q62" s="659"/>
      <c r="R62" s="659"/>
      <c r="S62" s="659"/>
      <c r="T62" s="659"/>
      <c r="U62" s="659"/>
      <c r="V62" s="659"/>
      <c r="W62" s="659"/>
      <c r="X62" s="659"/>
      <c r="Y62" s="659"/>
      <c r="Z62" s="659"/>
      <c r="AA62" s="659"/>
      <c r="AB62" s="659"/>
      <c r="AC62" s="659"/>
      <c r="AD62" s="659"/>
      <c r="AE62" s="659"/>
      <c r="AF62" s="659"/>
      <c r="AG62" s="659"/>
      <c r="AH62" s="659"/>
      <c r="AI62" s="659"/>
      <c r="AJ62" s="659"/>
      <c r="AK62" s="659"/>
    </row>
    <row r="63" spans="1:37">
      <c r="A63" s="659"/>
      <c r="B63" s="1041"/>
      <c r="C63" s="695"/>
      <c r="D63" s="696"/>
      <c r="E63" s="675"/>
      <c r="F63" s="675"/>
      <c r="G63" s="693"/>
      <c r="H63" s="697"/>
      <c r="I63" s="696"/>
      <c r="J63" s="677"/>
      <c r="K63" s="696"/>
      <c r="L63" s="677"/>
      <c r="M63" s="675"/>
      <c r="N63" s="677"/>
      <c r="O63" s="675"/>
      <c r="P63" s="659"/>
      <c r="Q63" s="659"/>
      <c r="R63" s="659"/>
      <c r="S63" s="659"/>
      <c r="T63" s="659"/>
      <c r="U63" s="659"/>
      <c r="V63" s="659"/>
      <c r="W63" s="659"/>
      <c r="X63" s="659"/>
      <c r="Y63" s="659"/>
      <c r="Z63" s="659"/>
      <c r="AA63" s="659"/>
      <c r="AB63" s="659"/>
      <c r="AC63" s="659"/>
      <c r="AD63" s="659"/>
      <c r="AE63" s="659"/>
      <c r="AF63" s="659"/>
      <c r="AG63" s="659"/>
      <c r="AH63" s="659"/>
      <c r="AI63" s="659"/>
      <c r="AJ63" s="659"/>
      <c r="AK63" s="659"/>
    </row>
    <row r="64" spans="1:37">
      <c r="A64" s="659"/>
      <c r="B64" s="693">
        <v>2026</v>
      </c>
      <c r="C64" s="692" t="str">
        <f>C51</f>
        <v>Jan</v>
      </c>
      <c r="D64" s="674">
        <f>SUM(D51:D62)</f>
        <v>0</v>
      </c>
      <c r="E64" s="686">
        <f>E62+D64</f>
        <v>21000000000</v>
      </c>
      <c r="F64" s="675"/>
      <c r="G64" s="693">
        <f>G62+1</f>
        <v>2026</v>
      </c>
      <c r="H64" s="688" t="str">
        <f>$C$12</f>
        <v>Jan</v>
      </c>
      <c r="I64" s="674">
        <f>SUM(I51:I62)</f>
        <v>0</v>
      </c>
      <c r="J64" s="677"/>
      <c r="K64" s="685">
        <f t="shared" si="0"/>
        <v>464860394.37</v>
      </c>
      <c r="L64" s="677"/>
      <c r="M64" s="686">
        <f>M62-K64</f>
        <v>5309270888.9000082</v>
      </c>
      <c r="N64" s="677"/>
      <c r="O64" s="686">
        <f>BalloonLoan!E74</f>
        <v>36088320.520000003</v>
      </c>
      <c r="P64" s="659"/>
      <c r="Q64" s="659"/>
      <c r="R64" s="659"/>
      <c r="S64" s="659"/>
      <c r="T64" s="659"/>
      <c r="U64" s="659"/>
      <c r="V64" s="659"/>
      <c r="W64" s="659"/>
      <c r="X64" s="659"/>
      <c r="Y64" s="659"/>
      <c r="Z64" s="659"/>
      <c r="AA64" s="659"/>
      <c r="AB64" s="659"/>
      <c r="AC64" s="659"/>
      <c r="AD64" s="659"/>
      <c r="AE64" s="659"/>
      <c r="AF64" s="659"/>
      <c r="AG64" s="659"/>
      <c r="AH64" s="659"/>
      <c r="AI64" s="659"/>
      <c r="AJ64" s="659"/>
      <c r="AK64" s="659"/>
    </row>
    <row r="65" spans="1:37">
      <c r="A65" s="659"/>
      <c r="B65" s="693">
        <f>B64</f>
        <v>2026</v>
      </c>
      <c r="C65" s="692" t="str">
        <f t="shared" ref="C65:C75" si="20">C52</f>
        <v>Feb</v>
      </c>
      <c r="D65" s="685">
        <v>0</v>
      </c>
      <c r="E65" s="686">
        <f>E64+D65</f>
        <v>21000000000</v>
      </c>
      <c r="F65" s="675"/>
      <c r="G65" s="693">
        <f>G64</f>
        <v>2026</v>
      </c>
      <c r="H65" s="688" t="str">
        <f>$C$13</f>
        <v>Feb</v>
      </c>
      <c r="I65" s="685">
        <v>0</v>
      </c>
      <c r="J65" s="677"/>
      <c r="K65" s="685">
        <f t="shared" si="0"/>
        <v>467765771.82999998</v>
      </c>
      <c r="L65" s="677"/>
      <c r="M65" s="686">
        <f>M64-K65</f>
        <v>4841505117.0700083</v>
      </c>
      <c r="N65" s="677"/>
      <c r="O65" s="686">
        <f>BalloonLoan!E75</f>
        <v>33182943.059999999</v>
      </c>
      <c r="P65" s="659"/>
      <c r="Q65" s="659"/>
      <c r="R65" s="659"/>
      <c r="S65" s="659"/>
      <c r="T65" s="659"/>
      <c r="U65" s="659"/>
      <c r="V65" s="659"/>
      <c r="W65" s="659"/>
      <c r="X65" s="659"/>
      <c r="Y65" s="659"/>
      <c r="Z65" s="659"/>
      <c r="AA65" s="659"/>
      <c r="AB65" s="659"/>
      <c r="AC65" s="659"/>
      <c r="AD65" s="659"/>
      <c r="AE65" s="659"/>
      <c r="AF65" s="659"/>
      <c r="AG65" s="659"/>
      <c r="AH65" s="659"/>
      <c r="AI65" s="659"/>
      <c r="AJ65" s="659"/>
      <c r="AK65" s="659"/>
    </row>
    <row r="66" spans="1:37">
      <c r="A66" s="659"/>
      <c r="B66" s="693">
        <f t="shared" ref="B66:B75" si="21">B65</f>
        <v>2026</v>
      </c>
      <c r="C66" s="692" t="str">
        <f t="shared" si="20"/>
        <v>Mar</v>
      </c>
      <c r="D66" s="685">
        <v>0</v>
      </c>
      <c r="E66" s="686">
        <f t="shared" ref="E66:E75" si="22">E65+D66</f>
        <v>21000000000</v>
      </c>
      <c r="F66" s="675"/>
      <c r="G66" s="693">
        <f t="shared" ref="G66:G75" si="23">G65</f>
        <v>2026</v>
      </c>
      <c r="H66" s="688" t="str">
        <f>$C$14</f>
        <v>Mar</v>
      </c>
      <c r="I66" s="685">
        <v>0</v>
      </c>
      <c r="J66" s="677"/>
      <c r="K66" s="685">
        <f t="shared" si="0"/>
        <v>470689307.90999997</v>
      </c>
      <c r="L66" s="677"/>
      <c r="M66" s="686">
        <f t="shared" ref="M66:M75" si="24">M65-K66</f>
        <v>4370815809.1600084</v>
      </c>
      <c r="N66" s="677"/>
      <c r="O66" s="686">
        <f>BalloonLoan!E76</f>
        <v>30259406.98</v>
      </c>
      <c r="P66" s="659"/>
      <c r="Q66" s="659"/>
      <c r="R66" s="659"/>
      <c r="S66" s="659"/>
      <c r="T66" s="659"/>
      <c r="U66" s="659"/>
      <c r="V66" s="659"/>
      <c r="W66" s="659"/>
      <c r="X66" s="659"/>
      <c r="Y66" s="659"/>
      <c r="Z66" s="659"/>
      <c r="AA66" s="659"/>
      <c r="AB66" s="659"/>
      <c r="AC66" s="659"/>
      <c r="AD66" s="659"/>
      <c r="AE66" s="659"/>
      <c r="AF66" s="659"/>
      <c r="AG66" s="659"/>
      <c r="AH66" s="659"/>
      <c r="AI66" s="659"/>
      <c r="AJ66" s="659"/>
      <c r="AK66" s="659"/>
    </row>
    <row r="67" spans="1:37">
      <c r="A67" s="659"/>
      <c r="B67" s="693">
        <f t="shared" si="21"/>
        <v>2026</v>
      </c>
      <c r="C67" s="692" t="str">
        <f t="shared" si="20"/>
        <v>Apr</v>
      </c>
      <c r="D67" s="685">
        <v>0</v>
      </c>
      <c r="E67" s="686">
        <f t="shared" si="22"/>
        <v>21000000000</v>
      </c>
      <c r="F67" s="675"/>
      <c r="G67" s="693">
        <f t="shared" si="23"/>
        <v>2026</v>
      </c>
      <c r="H67" s="688" t="str">
        <f>$C$15</f>
        <v>Apr</v>
      </c>
      <c r="I67" s="685">
        <v>0</v>
      </c>
      <c r="J67" s="677"/>
      <c r="K67" s="685">
        <f t="shared" si="0"/>
        <v>473631116.07999998</v>
      </c>
      <c r="L67" s="677"/>
      <c r="M67" s="686">
        <f t="shared" si="24"/>
        <v>3897184693.0800085</v>
      </c>
      <c r="N67" s="677"/>
      <c r="O67" s="686">
        <f>BalloonLoan!E77</f>
        <v>27317598.809999999</v>
      </c>
      <c r="P67" s="659"/>
      <c r="Q67" s="659"/>
      <c r="R67" s="659"/>
      <c r="S67" s="659"/>
      <c r="T67" s="659"/>
      <c r="U67" s="659"/>
      <c r="V67" s="659"/>
      <c r="W67" s="659"/>
      <c r="X67" s="659"/>
      <c r="Y67" s="659"/>
      <c r="Z67" s="659"/>
      <c r="AA67" s="659"/>
      <c r="AB67" s="659"/>
      <c r="AC67" s="659"/>
      <c r="AD67" s="659"/>
      <c r="AE67" s="659"/>
      <c r="AF67" s="659"/>
      <c r="AG67" s="659"/>
      <c r="AH67" s="659"/>
      <c r="AI67" s="659"/>
      <c r="AJ67" s="659"/>
      <c r="AK67" s="659"/>
    </row>
    <row r="68" spans="1:37">
      <c r="A68" s="659"/>
      <c r="B68" s="693">
        <f t="shared" si="21"/>
        <v>2026</v>
      </c>
      <c r="C68" s="692" t="str">
        <f t="shared" si="20"/>
        <v>May</v>
      </c>
      <c r="D68" s="685">
        <v>0</v>
      </c>
      <c r="E68" s="686">
        <f t="shared" si="22"/>
        <v>21000000000</v>
      </c>
      <c r="F68" s="675"/>
      <c r="G68" s="693">
        <f t="shared" si="23"/>
        <v>2026</v>
      </c>
      <c r="H68" s="688" t="str">
        <f>$C$16</f>
        <v>May</v>
      </c>
      <c r="I68" s="685">
        <v>0</v>
      </c>
      <c r="J68" s="677"/>
      <c r="K68" s="685">
        <f t="shared" si="0"/>
        <v>476591310.56</v>
      </c>
      <c r="L68" s="677"/>
      <c r="M68" s="686">
        <f t="shared" si="24"/>
        <v>3420593382.5200086</v>
      </c>
      <c r="N68" s="677"/>
      <c r="O68" s="686">
        <f>BalloonLoan!E78</f>
        <v>24357404.329999998</v>
      </c>
      <c r="P68" s="659"/>
      <c r="Q68" s="659"/>
      <c r="R68" s="659"/>
      <c r="S68" s="659"/>
      <c r="T68" s="659"/>
      <c r="U68" s="659"/>
      <c r="V68" s="659"/>
      <c r="W68" s="659"/>
      <c r="X68" s="659"/>
      <c r="Y68" s="659"/>
      <c r="Z68" s="659"/>
      <c r="AA68" s="659"/>
      <c r="AB68" s="659"/>
      <c r="AC68" s="659"/>
      <c r="AD68" s="659"/>
      <c r="AE68" s="659"/>
      <c r="AF68" s="659"/>
      <c r="AG68" s="659"/>
      <c r="AH68" s="659"/>
      <c r="AI68" s="659"/>
      <c r="AJ68" s="659"/>
      <c r="AK68" s="659"/>
    </row>
    <row r="69" spans="1:37">
      <c r="A69" s="659"/>
      <c r="B69" s="693">
        <f t="shared" si="21"/>
        <v>2026</v>
      </c>
      <c r="C69" s="692" t="str">
        <f t="shared" si="20"/>
        <v>Jun</v>
      </c>
      <c r="D69" s="685">
        <v>0</v>
      </c>
      <c r="E69" s="686">
        <f t="shared" si="22"/>
        <v>21000000000</v>
      </c>
      <c r="F69" s="675"/>
      <c r="G69" s="693">
        <f t="shared" si="23"/>
        <v>2026</v>
      </c>
      <c r="H69" s="688" t="str">
        <f>$C$17</f>
        <v>Jun</v>
      </c>
      <c r="I69" s="685">
        <v>0</v>
      </c>
      <c r="J69" s="677"/>
      <c r="K69" s="685">
        <f t="shared" si="0"/>
        <v>479570006.25</v>
      </c>
      <c r="L69" s="677"/>
      <c r="M69" s="686">
        <f t="shared" si="24"/>
        <v>2941023376.2700086</v>
      </c>
      <c r="N69" s="677"/>
      <c r="O69" s="686">
        <f>BalloonLoan!E79</f>
        <v>21378708.640000001</v>
      </c>
      <c r="P69" s="659"/>
      <c r="Q69" s="659"/>
      <c r="R69" s="659"/>
      <c r="S69" s="659"/>
      <c r="T69" s="659"/>
      <c r="U69" s="659"/>
      <c r="V69" s="659"/>
      <c r="W69" s="659"/>
      <c r="X69" s="659"/>
      <c r="Y69" s="659"/>
      <c r="Z69" s="659"/>
      <c r="AA69" s="659"/>
      <c r="AB69" s="659"/>
      <c r="AC69" s="659"/>
      <c r="AD69" s="659"/>
      <c r="AE69" s="659"/>
      <c r="AF69" s="659"/>
      <c r="AG69" s="659"/>
      <c r="AH69" s="659"/>
      <c r="AI69" s="659"/>
      <c r="AJ69" s="659"/>
      <c r="AK69" s="659"/>
    </row>
    <row r="70" spans="1:37">
      <c r="A70" s="659"/>
      <c r="B70" s="693">
        <f t="shared" si="21"/>
        <v>2026</v>
      </c>
      <c r="C70" s="692" t="str">
        <f t="shared" si="20"/>
        <v>Jul</v>
      </c>
      <c r="D70" s="685"/>
      <c r="E70" s="686">
        <f t="shared" si="22"/>
        <v>21000000000</v>
      </c>
      <c r="F70" s="675"/>
      <c r="G70" s="693">
        <f t="shared" si="23"/>
        <v>2026</v>
      </c>
      <c r="H70" s="688" t="str">
        <f>$C$18</f>
        <v>Jul</v>
      </c>
      <c r="I70" s="685"/>
      <c r="J70" s="677"/>
      <c r="K70" s="685">
        <f t="shared" si="0"/>
        <v>482567318.78999996</v>
      </c>
      <c r="L70" s="677"/>
      <c r="M70" s="686">
        <f t="shared" si="24"/>
        <v>2458456057.4800086</v>
      </c>
      <c r="N70" s="677"/>
      <c r="O70" s="686">
        <f>BalloonLoan!E80</f>
        <v>18381396.100000001</v>
      </c>
      <c r="P70" s="659"/>
      <c r="Q70" s="659"/>
      <c r="R70" s="659"/>
      <c r="S70" s="659"/>
      <c r="T70" s="659"/>
      <c r="U70" s="659"/>
      <c r="V70" s="659"/>
      <c r="W70" s="659"/>
      <c r="X70" s="659"/>
      <c r="Y70" s="659"/>
      <c r="Z70" s="659"/>
      <c r="AA70" s="659"/>
      <c r="AB70" s="659"/>
      <c r="AC70" s="659"/>
      <c r="AD70" s="659"/>
      <c r="AE70" s="659"/>
      <c r="AF70" s="659"/>
      <c r="AG70" s="659"/>
      <c r="AH70" s="659"/>
      <c r="AI70" s="659"/>
      <c r="AJ70" s="659"/>
      <c r="AK70" s="659"/>
    </row>
    <row r="71" spans="1:37">
      <c r="A71" s="659"/>
      <c r="B71" s="693">
        <f t="shared" si="21"/>
        <v>2026</v>
      </c>
      <c r="C71" s="692" t="str">
        <f t="shared" si="20"/>
        <v>Aug</v>
      </c>
      <c r="D71" s="685"/>
      <c r="E71" s="686">
        <f t="shared" si="22"/>
        <v>21000000000</v>
      </c>
      <c r="F71" s="675"/>
      <c r="G71" s="693">
        <f t="shared" si="23"/>
        <v>2026</v>
      </c>
      <c r="H71" s="688" t="str">
        <f>$C$19</f>
        <v>Aug</v>
      </c>
      <c r="I71" s="685"/>
      <c r="J71" s="677"/>
      <c r="K71" s="685">
        <f t="shared" si="0"/>
        <v>485583364.52999997</v>
      </c>
      <c r="L71" s="677"/>
      <c r="M71" s="686">
        <f t="shared" si="24"/>
        <v>1972872692.9500086</v>
      </c>
      <c r="N71" s="677"/>
      <c r="O71" s="686">
        <f>BalloonLoan!E81</f>
        <v>15365350.359999999</v>
      </c>
      <c r="P71" s="659"/>
      <c r="Q71" s="659"/>
      <c r="R71" s="659"/>
      <c r="S71" s="659"/>
      <c r="T71" s="659"/>
      <c r="U71" s="659"/>
      <c r="V71" s="659"/>
      <c r="W71" s="659"/>
      <c r="X71" s="659"/>
      <c r="Y71" s="659"/>
      <c r="Z71" s="659"/>
      <c r="AA71" s="659"/>
      <c r="AB71" s="659"/>
      <c r="AC71" s="659"/>
      <c r="AD71" s="659"/>
      <c r="AE71" s="659"/>
      <c r="AF71" s="659"/>
      <c r="AG71" s="659"/>
      <c r="AH71" s="659"/>
      <c r="AI71" s="659"/>
      <c r="AJ71" s="659"/>
      <c r="AK71" s="659"/>
    </row>
    <row r="72" spans="1:37">
      <c r="A72" s="659"/>
      <c r="B72" s="693">
        <f t="shared" si="21"/>
        <v>2026</v>
      </c>
      <c r="C72" s="692" t="str">
        <f t="shared" si="20"/>
        <v>Sep</v>
      </c>
      <c r="D72" s="685">
        <v>0</v>
      </c>
      <c r="E72" s="686">
        <f t="shared" si="22"/>
        <v>21000000000</v>
      </c>
      <c r="F72" s="675"/>
      <c r="G72" s="693">
        <f t="shared" si="23"/>
        <v>2026</v>
      </c>
      <c r="H72" s="688" t="str">
        <f>$C$20</f>
        <v>Sep</v>
      </c>
      <c r="I72" s="685">
        <v>0</v>
      </c>
      <c r="J72" s="677"/>
      <c r="K72" s="685">
        <f t="shared" si="0"/>
        <v>488618260.56</v>
      </c>
      <c r="L72" s="677"/>
      <c r="M72" s="686">
        <f t="shared" si="24"/>
        <v>1484254432.3900087</v>
      </c>
      <c r="N72" s="677"/>
      <c r="O72" s="686">
        <f>BalloonLoan!E82</f>
        <v>12330454.33</v>
      </c>
      <c r="P72" s="659"/>
      <c r="Q72" s="659"/>
      <c r="R72" s="659"/>
      <c r="S72" s="659"/>
      <c r="T72" s="659"/>
      <c r="U72" s="659"/>
      <c r="V72" s="659"/>
      <c r="W72" s="659"/>
      <c r="X72" s="659"/>
      <c r="Y72" s="659"/>
      <c r="Z72" s="659"/>
      <c r="AA72" s="659"/>
      <c r="AB72" s="659"/>
      <c r="AC72" s="659"/>
      <c r="AD72" s="659"/>
      <c r="AE72" s="659"/>
      <c r="AF72" s="659"/>
      <c r="AG72" s="659"/>
      <c r="AH72" s="659"/>
      <c r="AI72" s="659"/>
      <c r="AJ72" s="659"/>
      <c r="AK72" s="659"/>
    </row>
    <row r="73" spans="1:37">
      <c r="A73" s="659"/>
      <c r="B73" s="693">
        <f t="shared" si="21"/>
        <v>2026</v>
      </c>
      <c r="C73" s="692" t="str">
        <f t="shared" si="20"/>
        <v>Oct</v>
      </c>
      <c r="D73" s="685">
        <v>0</v>
      </c>
      <c r="E73" s="686">
        <f t="shared" si="22"/>
        <v>21000000000</v>
      </c>
      <c r="F73" s="675"/>
      <c r="G73" s="693">
        <f t="shared" si="23"/>
        <v>2026</v>
      </c>
      <c r="H73" s="688" t="str">
        <f>$C$21</f>
        <v>Oct</v>
      </c>
      <c r="I73" s="685">
        <v>0</v>
      </c>
      <c r="J73" s="677"/>
      <c r="K73" s="685">
        <f t="shared" si="0"/>
        <v>491672124.69</v>
      </c>
      <c r="L73" s="677"/>
      <c r="M73" s="686">
        <f t="shared" si="24"/>
        <v>992582307.70000863</v>
      </c>
      <c r="N73" s="677"/>
      <c r="O73" s="686">
        <f>BalloonLoan!E83</f>
        <v>9276590.1999999993</v>
      </c>
      <c r="P73" s="659"/>
      <c r="Q73" s="659"/>
      <c r="R73" s="659"/>
      <c r="S73" s="659"/>
      <c r="T73" s="659"/>
      <c r="U73" s="659"/>
      <c r="V73" s="659"/>
      <c r="W73" s="659"/>
      <c r="X73" s="659"/>
      <c r="Y73" s="659"/>
      <c r="Z73" s="659"/>
      <c r="AA73" s="659"/>
      <c r="AB73" s="659"/>
      <c r="AC73" s="659"/>
      <c r="AD73" s="659"/>
      <c r="AE73" s="659"/>
      <c r="AF73" s="659"/>
      <c r="AG73" s="659"/>
      <c r="AH73" s="659"/>
      <c r="AI73" s="659"/>
      <c r="AJ73" s="659"/>
      <c r="AK73" s="659"/>
    </row>
    <row r="74" spans="1:37">
      <c r="A74" s="659"/>
      <c r="B74" s="693">
        <f t="shared" si="21"/>
        <v>2026</v>
      </c>
      <c r="C74" s="692" t="str">
        <f t="shared" si="20"/>
        <v>Nov</v>
      </c>
      <c r="D74" s="685">
        <v>0</v>
      </c>
      <c r="E74" s="686">
        <f t="shared" si="22"/>
        <v>21000000000</v>
      </c>
      <c r="F74" s="675"/>
      <c r="G74" s="693">
        <f t="shared" si="23"/>
        <v>2026</v>
      </c>
      <c r="H74" s="688" t="str">
        <f>$C$22</f>
        <v>Nov</v>
      </c>
      <c r="I74" s="685">
        <v>0</v>
      </c>
      <c r="J74" s="677"/>
      <c r="K74" s="685">
        <f t="shared" si="0"/>
        <v>494745075.46999997</v>
      </c>
      <c r="L74" s="677"/>
      <c r="M74" s="686">
        <f t="shared" si="24"/>
        <v>497837232.23000866</v>
      </c>
      <c r="N74" s="677"/>
      <c r="O74" s="686">
        <f>BalloonLoan!E84</f>
        <v>6203639.4199999999</v>
      </c>
      <c r="P74" s="659"/>
      <c r="Q74" s="659"/>
      <c r="R74" s="659"/>
      <c r="S74" s="659"/>
      <c r="T74" s="659"/>
      <c r="U74" s="659"/>
      <c r="V74" s="659"/>
      <c r="W74" s="659"/>
      <c r="X74" s="659"/>
      <c r="Y74" s="659"/>
      <c r="Z74" s="659"/>
      <c r="AA74" s="659"/>
      <c r="AB74" s="659"/>
      <c r="AC74" s="659"/>
      <c r="AD74" s="659"/>
      <c r="AE74" s="659"/>
      <c r="AF74" s="659"/>
      <c r="AG74" s="659"/>
      <c r="AH74" s="659"/>
      <c r="AI74" s="659"/>
      <c r="AJ74" s="659"/>
      <c r="AK74" s="659"/>
    </row>
    <row r="75" spans="1:37">
      <c r="A75" s="659"/>
      <c r="B75" s="693">
        <f t="shared" si="21"/>
        <v>2026</v>
      </c>
      <c r="C75" s="692" t="str">
        <f t="shared" si="20"/>
        <v>Dec</v>
      </c>
      <c r="D75" s="685">
        <v>0</v>
      </c>
      <c r="E75" s="686">
        <f t="shared" si="22"/>
        <v>21000000000</v>
      </c>
      <c r="F75" s="675"/>
      <c r="G75" s="693">
        <f t="shared" si="23"/>
        <v>2026</v>
      </c>
      <c r="H75" s="688" t="str">
        <f>$C$23</f>
        <v>Dec</v>
      </c>
      <c r="I75" s="685">
        <v>0</v>
      </c>
      <c r="J75" s="677"/>
      <c r="K75" s="685">
        <f>500948714.89-O75+0.04</f>
        <v>497837232.23000002</v>
      </c>
      <c r="L75" s="677"/>
      <c r="M75" s="686">
        <f t="shared" si="24"/>
        <v>8.6426734924316406E-6</v>
      </c>
      <c r="N75" s="677"/>
      <c r="O75" s="686">
        <f>BalloonLoan!E85</f>
        <v>3111482.7</v>
      </c>
      <c r="P75" s="659"/>
      <c r="Q75" s="659"/>
      <c r="R75" s="659"/>
      <c r="S75" s="659"/>
      <c r="T75" s="659"/>
      <c r="U75" s="659"/>
      <c r="V75" s="659"/>
      <c r="W75" s="659"/>
      <c r="X75" s="659"/>
      <c r="Y75" s="659"/>
      <c r="Z75" s="659"/>
      <c r="AA75" s="659"/>
      <c r="AB75" s="659"/>
      <c r="AC75" s="659"/>
      <c r="AD75" s="659"/>
      <c r="AE75" s="659"/>
      <c r="AF75" s="659"/>
      <c r="AG75" s="659"/>
      <c r="AH75" s="659"/>
      <c r="AI75" s="659"/>
      <c r="AJ75" s="659"/>
      <c r="AK75" s="659"/>
    </row>
    <row r="76" spans="1:37" ht="13.5" thickBot="1">
      <c r="A76" s="659"/>
      <c r="B76" s="698"/>
      <c r="C76" s="698"/>
      <c r="D76" s="699"/>
      <c r="E76" s="699"/>
      <c r="F76" s="699"/>
      <c r="G76" s="699"/>
      <c r="H76" s="699"/>
      <c r="I76" s="700"/>
      <c r="J76" s="699"/>
      <c r="K76" s="700"/>
      <c r="L76" s="699"/>
      <c r="M76" s="699"/>
      <c r="N76" s="699"/>
      <c r="O76" s="699"/>
      <c r="P76" s="659"/>
      <c r="Q76" s="659"/>
      <c r="R76" s="659"/>
      <c r="S76" s="659"/>
      <c r="T76" s="659"/>
      <c r="U76" s="659"/>
      <c r="V76" s="659"/>
      <c r="W76" s="659"/>
      <c r="X76" s="659"/>
      <c r="Y76" s="659"/>
      <c r="Z76" s="659"/>
      <c r="AA76" s="659"/>
      <c r="AB76" s="659"/>
      <c r="AC76" s="659"/>
      <c r="AD76" s="659"/>
      <c r="AE76" s="659"/>
      <c r="AF76" s="659"/>
      <c r="AG76" s="659"/>
      <c r="AH76" s="659"/>
      <c r="AI76" s="659"/>
      <c r="AJ76" s="659"/>
      <c r="AK76" s="659"/>
    </row>
    <row r="77" spans="1:37" ht="13.5" thickTop="1">
      <c r="A77" s="659"/>
      <c r="B77" s="689"/>
      <c r="C77" s="690"/>
      <c r="D77" s="677"/>
      <c r="E77" s="677"/>
      <c r="F77" s="677"/>
      <c r="G77" s="677"/>
      <c r="H77" s="677"/>
      <c r="I77" s="678"/>
      <c r="J77" s="677"/>
      <c r="K77" s="678"/>
      <c r="L77" s="677"/>
      <c r="M77" s="677"/>
      <c r="N77" s="677"/>
      <c r="O77" s="677"/>
      <c r="P77" s="659"/>
      <c r="Q77" s="454"/>
      <c r="R77" s="659"/>
      <c r="S77" s="659"/>
      <c r="T77" s="454"/>
      <c r="U77" s="659"/>
      <c r="V77" s="659"/>
      <c r="W77" s="659"/>
      <c r="X77" s="659"/>
      <c r="Y77" s="659"/>
      <c r="Z77" s="659"/>
      <c r="AA77" s="659"/>
      <c r="AB77" s="659"/>
      <c r="AC77" s="659"/>
      <c r="AD77" s="659"/>
      <c r="AE77" s="659"/>
      <c r="AF77" s="659"/>
      <c r="AG77" s="659"/>
      <c r="AH77" s="659"/>
      <c r="AI77" s="659"/>
      <c r="AJ77" s="659"/>
      <c r="AK77" s="659"/>
    </row>
    <row r="78" spans="1:37">
      <c r="A78" s="659"/>
      <c r="B78" s="689"/>
      <c r="C78" s="690"/>
      <c r="D78" s="677"/>
      <c r="E78" s="677"/>
      <c r="F78" s="677"/>
      <c r="G78" s="677"/>
      <c r="H78" s="677"/>
      <c r="I78" s="678"/>
      <c r="J78" s="677"/>
      <c r="K78" s="678"/>
      <c r="L78" s="677"/>
      <c r="M78" s="677"/>
      <c r="N78" s="677"/>
      <c r="O78" s="677"/>
      <c r="P78" s="659"/>
      <c r="Q78" s="454"/>
      <c r="R78" s="659"/>
      <c r="S78" s="659"/>
      <c r="T78" s="454"/>
      <c r="U78" s="659"/>
      <c r="V78" s="659"/>
      <c r="W78" s="659"/>
      <c r="X78" s="659"/>
      <c r="Y78" s="659"/>
      <c r="Z78" s="659"/>
      <c r="AA78" s="659"/>
      <c r="AB78" s="659"/>
      <c r="AC78" s="659"/>
      <c r="AD78" s="659"/>
      <c r="AE78" s="659"/>
      <c r="AF78" s="659"/>
      <c r="AG78" s="659"/>
      <c r="AH78" s="659"/>
      <c r="AI78" s="659"/>
      <c r="AJ78" s="659"/>
      <c r="AK78" s="659"/>
    </row>
    <row r="79" spans="1:37">
      <c r="A79" s="659"/>
      <c r="B79" s="701" t="s">
        <v>474</v>
      </c>
      <c r="C79" s="661"/>
      <c r="D79" s="702"/>
      <c r="E79" s="703"/>
      <c r="F79" s="675"/>
      <c r="G79" s="676" t="s">
        <v>458</v>
      </c>
      <c r="H79" s="677"/>
      <c r="I79" s="678"/>
      <c r="J79" s="673" t="s">
        <v>463</v>
      </c>
      <c r="K79" s="674">
        <f>'OPENING BALANCE SHEET'!E28</f>
        <v>5549720568.5299997</v>
      </c>
      <c r="L79" s="677"/>
      <c r="M79" s="677"/>
      <c r="N79" s="677"/>
      <c r="O79" s="677"/>
      <c r="P79" s="659"/>
      <c r="Q79" s="659"/>
      <c r="R79" s="659"/>
      <c r="S79" s="659"/>
      <c r="T79" s="659"/>
      <c r="U79" s="659"/>
      <c r="V79" s="659"/>
      <c r="W79" s="659"/>
      <c r="X79" s="659"/>
      <c r="Y79" s="659"/>
      <c r="Z79" s="659"/>
      <c r="AA79" s="659"/>
      <c r="AB79" s="659"/>
      <c r="AC79" s="659"/>
      <c r="AD79" s="659"/>
      <c r="AE79" s="659"/>
      <c r="AF79" s="659"/>
      <c r="AG79" s="659"/>
      <c r="AH79" s="659"/>
      <c r="AI79" s="659"/>
      <c r="AJ79" s="659"/>
      <c r="AK79" s="659"/>
    </row>
    <row r="80" spans="1:37">
      <c r="A80" s="659"/>
      <c r="B80" s="659"/>
      <c r="C80" s="704"/>
      <c r="D80" s="675"/>
      <c r="E80" s="675"/>
      <c r="F80" s="677"/>
      <c r="G80" s="677"/>
      <c r="H80" s="677"/>
      <c r="I80" s="679"/>
      <c r="J80" s="677"/>
      <c r="K80" s="678"/>
      <c r="L80" s="677"/>
      <c r="M80" s="677"/>
      <c r="N80" s="677"/>
      <c r="O80" s="675"/>
      <c r="P80" s="661"/>
      <c r="Q80" s="659"/>
      <c r="R80" s="659"/>
      <c r="S80" s="659"/>
      <c r="T80" s="659"/>
      <c r="U80" s="659"/>
      <c r="V80" s="659"/>
      <c r="W80" s="659"/>
      <c r="X80" s="659"/>
      <c r="Y80" s="659"/>
      <c r="Z80" s="659"/>
      <c r="AA80" s="659"/>
      <c r="AB80" s="659"/>
      <c r="AC80" s="659"/>
      <c r="AD80" s="659"/>
      <c r="AE80" s="659"/>
      <c r="AF80" s="659"/>
      <c r="AG80" s="659"/>
      <c r="AH80" s="659"/>
      <c r="AI80" s="659"/>
      <c r="AJ80" s="659"/>
      <c r="AK80" s="659"/>
    </row>
    <row r="81" spans="1:37">
      <c r="A81" s="659"/>
      <c r="B81" s="659"/>
      <c r="C81" s="661"/>
      <c r="D81" s="705"/>
      <c r="E81" s="675"/>
      <c r="F81" s="677"/>
      <c r="G81" s="677"/>
      <c r="H81" s="677"/>
      <c r="I81" s="680" t="s">
        <v>475</v>
      </c>
      <c r="J81" s="677"/>
      <c r="K81" s="680" t="s">
        <v>476</v>
      </c>
      <c r="L81" s="677"/>
      <c r="M81" s="681" t="s">
        <v>477</v>
      </c>
      <c r="N81" s="677"/>
      <c r="O81" s="697"/>
      <c r="P81" s="661"/>
      <c r="Q81" s="659"/>
      <c r="R81" s="659"/>
      <c r="S81" s="659"/>
      <c r="T81" s="659"/>
      <c r="U81" s="659"/>
      <c r="V81" s="659"/>
      <c r="W81" s="659"/>
      <c r="X81" s="659"/>
      <c r="Y81" s="659"/>
      <c r="Z81" s="659"/>
      <c r="AA81" s="659"/>
      <c r="AB81" s="659"/>
      <c r="AC81" s="659"/>
      <c r="AD81" s="659"/>
      <c r="AE81" s="659"/>
      <c r="AF81" s="659"/>
      <c r="AG81" s="659"/>
      <c r="AH81" s="659"/>
      <c r="AI81" s="659"/>
      <c r="AJ81" s="659"/>
      <c r="AK81" s="659"/>
    </row>
    <row r="82" spans="1:37">
      <c r="A82" s="659"/>
      <c r="B82" s="659"/>
      <c r="C82" s="661"/>
      <c r="D82" s="705"/>
      <c r="E82" s="675"/>
      <c r="F82" s="677"/>
      <c r="G82" s="677"/>
      <c r="H82" s="677"/>
      <c r="I82" s="682" t="s">
        <v>478</v>
      </c>
      <c r="J82" s="677"/>
      <c r="K82" s="682" t="s">
        <v>479</v>
      </c>
      <c r="L82" s="677"/>
      <c r="M82" s="683" t="s">
        <v>472</v>
      </c>
      <c r="N82" s="677"/>
      <c r="O82" s="697"/>
      <c r="P82" s="661"/>
      <c r="Q82" s="659"/>
      <c r="R82" s="659"/>
      <c r="S82" s="659"/>
      <c r="T82" s="659"/>
      <c r="U82" s="659"/>
      <c r="V82" s="659"/>
      <c r="W82" s="659"/>
      <c r="X82" s="659"/>
      <c r="Y82" s="659"/>
      <c r="Z82" s="659"/>
      <c r="AA82" s="659"/>
      <c r="AB82" s="659"/>
      <c r="AC82" s="659"/>
      <c r="AD82" s="659"/>
      <c r="AE82" s="659"/>
      <c r="AF82" s="659"/>
      <c r="AG82" s="659"/>
      <c r="AH82" s="659"/>
      <c r="AI82" s="659"/>
      <c r="AJ82" s="659"/>
      <c r="AK82" s="659"/>
    </row>
    <row r="83" spans="1:37">
      <c r="A83" s="659"/>
      <c r="B83" s="689"/>
      <c r="C83" s="695"/>
      <c r="D83" s="703"/>
      <c r="E83" s="675"/>
      <c r="F83" s="675"/>
      <c r="G83" s="673" t="s">
        <v>139</v>
      </c>
      <c r="H83" s="688" t="str">
        <f>$C$12</f>
        <v>Jan</v>
      </c>
      <c r="I83" s="685">
        <f>K79</f>
        <v>5549720568.5299997</v>
      </c>
      <c r="J83" s="677"/>
      <c r="K83" s="685"/>
      <c r="L83" s="677"/>
      <c r="M83" s="686">
        <f>I83-K83</f>
        <v>5549720568.5299997</v>
      </c>
      <c r="N83" s="677"/>
      <c r="O83" s="675"/>
      <c r="P83" s="661"/>
      <c r="Q83" s="659"/>
      <c r="R83" s="659"/>
      <c r="S83" s="659"/>
      <c r="T83" s="659"/>
      <c r="U83" s="659"/>
      <c r="V83" s="659"/>
      <c r="W83" s="659"/>
      <c r="X83" s="659"/>
      <c r="Y83" s="659"/>
      <c r="Z83" s="659"/>
      <c r="AA83" s="659"/>
      <c r="AB83" s="659"/>
      <c r="AC83" s="659"/>
      <c r="AD83" s="659"/>
      <c r="AE83" s="659"/>
      <c r="AF83" s="659"/>
      <c r="AG83" s="659"/>
      <c r="AH83" s="659"/>
      <c r="AI83" s="659"/>
      <c r="AJ83" s="659"/>
      <c r="AK83" s="659"/>
    </row>
    <row r="84" spans="1:37">
      <c r="A84" s="659"/>
      <c r="B84" s="689"/>
      <c r="C84" s="695"/>
      <c r="D84" s="703"/>
      <c r="E84" s="675"/>
      <c r="F84" s="675"/>
      <c r="G84" s="673" t="s">
        <v>139</v>
      </c>
      <c r="H84" s="688" t="str">
        <f>$C$13</f>
        <v>Feb</v>
      </c>
      <c r="I84" s="685">
        <v>0</v>
      </c>
      <c r="J84" s="677"/>
      <c r="K84" s="685"/>
      <c r="L84" s="677"/>
      <c r="M84" s="686">
        <f>M83+I84-K84</f>
        <v>5549720568.5299997</v>
      </c>
      <c r="N84" s="677"/>
      <c r="O84" s="675"/>
      <c r="P84" s="661"/>
      <c r="Q84" s="659"/>
      <c r="R84" s="659"/>
      <c r="S84" s="659"/>
      <c r="T84" s="659"/>
      <c r="U84" s="659"/>
      <c r="V84" s="659"/>
      <c r="W84" s="659"/>
      <c r="X84" s="659"/>
      <c r="Y84" s="659"/>
      <c r="Z84" s="659"/>
      <c r="AA84" s="659"/>
      <c r="AB84" s="659"/>
      <c r="AC84" s="659"/>
      <c r="AD84" s="659"/>
      <c r="AE84" s="659"/>
      <c r="AF84" s="659"/>
      <c r="AG84" s="659"/>
      <c r="AH84" s="659"/>
      <c r="AI84" s="659"/>
      <c r="AJ84" s="659"/>
      <c r="AK84" s="659"/>
    </row>
    <row r="85" spans="1:37">
      <c r="A85" s="659"/>
      <c r="B85" s="689"/>
      <c r="C85" s="695"/>
      <c r="D85" s="703"/>
      <c r="E85" s="675"/>
      <c r="F85" s="675"/>
      <c r="G85" s="673" t="s">
        <v>139</v>
      </c>
      <c r="H85" s="688" t="str">
        <f>$C$14</f>
        <v>Mar</v>
      </c>
      <c r="I85" s="685">
        <v>0</v>
      </c>
      <c r="J85" s="677"/>
      <c r="K85" s="685"/>
      <c r="L85" s="677"/>
      <c r="M85" s="686">
        <f t="shared" ref="M85:M94" si="25">M84+I85-K85</f>
        <v>5549720568.5299997</v>
      </c>
      <c r="N85" s="677"/>
      <c r="O85" s="675"/>
      <c r="P85" s="661"/>
      <c r="Q85" s="659"/>
      <c r="R85" s="659"/>
      <c r="S85" s="659"/>
      <c r="T85" s="659"/>
      <c r="U85" s="659"/>
      <c r="V85" s="659"/>
      <c r="W85" s="659"/>
      <c r="X85" s="659"/>
      <c r="Y85" s="659"/>
      <c r="Z85" s="659"/>
      <c r="AA85" s="659"/>
      <c r="AB85" s="659"/>
      <c r="AC85" s="659"/>
      <c r="AD85" s="659"/>
      <c r="AE85" s="659"/>
      <c r="AF85" s="659"/>
      <c r="AG85" s="659"/>
      <c r="AH85" s="659"/>
      <c r="AI85" s="659"/>
      <c r="AJ85" s="659"/>
      <c r="AK85" s="659"/>
    </row>
    <row r="86" spans="1:37">
      <c r="A86" s="659"/>
      <c r="B86" s="689"/>
      <c r="C86" s="695"/>
      <c r="D86" s="703"/>
      <c r="E86" s="675"/>
      <c r="F86" s="675"/>
      <c r="G86" s="673" t="s">
        <v>139</v>
      </c>
      <c r="H86" s="688" t="str">
        <f>$C$15</f>
        <v>Apr</v>
      </c>
      <c r="I86" s="685">
        <v>0</v>
      </c>
      <c r="J86" s="677"/>
      <c r="K86" s="685"/>
      <c r="L86" s="677"/>
      <c r="M86" s="686">
        <f t="shared" si="25"/>
        <v>5549720568.5299997</v>
      </c>
      <c r="N86" s="677"/>
      <c r="O86" s="675"/>
      <c r="P86" s="661"/>
      <c r="Q86" s="659"/>
      <c r="R86" s="659"/>
      <c r="S86" s="659"/>
      <c r="T86" s="659"/>
      <c r="U86" s="659"/>
      <c r="V86" s="659"/>
      <c r="W86" s="659"/>
      <c r="X86" s="659"/>
      <c r="Y86" s="659"/>
      <c r="Z86" s="659"/>
      <c r="AA86" s="659"/>
      <c r="AB86" s="659"/>
      <c r="AC86" s="659"/>
      <c r="AD86" s="659"/>
      <c r="AE86" s="659"/>
      <c r="AF86" s="659"/>
      <c r="AG86" s="659"/>
      <c r="AH86" s="659"/>
      <c r="AI86" s="659"/>
      <c r="AJ86" s="659"/>
      <c r="AK86" s="659"/>
    </row>
    <row r="87" spans="1:37">
      <c r="A87" s="659"/>
      <c r="B87" s="689"/>
      <c r="C87" s="695"/>
      <c r="D87" s="703"/>
      <c r="E87" s="675"/>
      <c r="F87" s="675"/>
      <c r="G87" s="673" t="s">
        <v>139</v>
      </c>
      <c r="H87" s="688" t="str">
        <f>$C$16</f>
        <v>May</v>
      </c>
      <c r="I87" s="685">
        <v>0</v>
      </c>
      <c r="J87" s="677"/>
      <c r="K87" s="685"/>
      <c r="L87" s="677"/>
      <c r="M87" s="686">
        <f t="shared" si="25"/>
        <v>5549720568.5299997</v>
      </c>
      <c r="N87" s="677"/>
      <c r="O87" s="675"/>
      <c r="P87" s="661"/>
      <c r="Q87" s="659"/>
      <c r="R87" s="659"/>
      <c r="S87" s="659"/>
      <c r="T87" s="659"/>
      <c r="U87" s="659"/>
      <c r="V87" s="659"/>
      <c r="W87" s="659"/>
      <c r="X87" s="659"/>
      <c r="Y87" s="659"/>
      <c r="Z87" s="659"/>
      <c r="AA87" s="659"/>
      <c r="AB87" s="659"/>
      <c r="AC87" s="659"/>
      <c r="AD87" s="659"/>
      <c r="AE87" s="659"/>
      <c r="AF87" s="659"/>
      <c r="AG87" s="659"/>
      <c r="AH87" s="659"/>
      <c r="AI87" s="659"/>
      <c r="AJ87" s="659"/>
      <c r="AK87" s="659"/>
    </row>
    <row r="88" spans="1:37">
      <c r="A88" s="659"/>
      <c r="B88" s="689"/>
      <c r="C88" s="695"/>
      <c r="D88" s="703"/>
      <c r="E88" s="675"/>
      <c r="F88" s="675"/>
      <c r="G88" s="673" t="s">
        <v>139</v>
      </c>
      <c r="H88" s="688" t="str">
        <f>$C$17</f>
        <v>Jun</v>
      </c>
      <c r="I88" s="685">
        <v>0</v>
      </c>
      <c r="J88" s="677"/>
      <c r="K88" s="685"/>
      <c r="L88" s="677"/>
      <c r="M88" s="686">
        <f t="shared" si="25"/>
        <v>5549720568.5299997</v>
      </c>
      <c r="N88" s="677"/>
      <c r="O88" s="675"/>
      <c r="P88" s="661"/>
      <c r="Q88" s="659"/>
      <c r="R88" s="659"/>
      <c r="S88" s="659"/>
      <c r="T88" s="659"/>
      <c r="U88" s="659"/>
      <c r="V88" s="659"/>
      <c r="W88" s="659"/>
      <c r="X88" s="659"/>
      <c r="Y88" s="659"/>
      <c r="Z88" s="659"/>
      <c r="AA88" s="659"/>
      <c r="AB88" s="659"/>
      <c r="AC88" s="659"/>
      <c r="AD88" s="659"/>
      <c r="AE88" s="659"/>
      <c r="AF88" s="659"/>
      <c r="AG88" s="659"/>
      <c r="AH88" s="659"/>
      <c r="AI88" s="659"/>
      <c r="AJ88" s="659"/>
      <c r="AK88" s="659"/>
    </row>
    <row r="89" spans="1:37">
      <c r="A89" s="659"/>
      <c r="B89" s="689"/>
      <c r="C89" s="695"/>
      <c r="D89" s="703"/>
      <c r="E89" s="675"/>
      <c r="F89" s="675"/>
      <c r="G89" s="673" t="s">
        <v>139</v>
      </c>
      <c r="H89" s="688" t="str">
        <f>$C$18</f>
        <v>Jul</v>
      </c>
      <c r="I89" s="685">
        <v>0</v>
      </c>
      <c r="J89" s="677"/>
      <c r="K89" s="685"/>
      <c r="L89" s="677"/>
      <c r="M89" s="686">
        <f t="shared" si="25"/>
        <v>5549720568.5299997</v>
      </c>
      <c r="N89" s="677"/>
      <c r="O89" s="675"/>
      <c r="P89" s="661"/>
      <c r="Q89" s="659"/>
      <c r="R89" s="659"/>
      <c r="S89" s="659"/>
      <c r="T89" s="659"/>
      <c r="U89" s="659"/>
      <c r="V89" s="659"/>
      <c r="W89" s="659"/>
      <c r="X89" s="659"/>
      <c r="Y89" s="659"/>
      <c r="Z89" s="659"/>
      <c r="AA89" s="659"/>
      <c r="AB89" s="659"/>
      <c r="AC89" s="659"/>
      <c r="AD89" s="659"/>
      <c r="AE89" s="659"/>
      <c r="AF89" s="659"/>
      <c r="AG89" s="659"/>
      <c r="AH89" s="659"/>
      <c r="AI89" s="659"/>
      <c r="AJ89" s="659"/>
      <c r="AK89" s="659"/>
    </row>
    <row r="90" spans="1:37">
      <c r="A90" s="659"/>
      <c r="B90" s="689"/>
      <c r="C90" s="695"/>
      <c r="D90" s="703"/>
      <c r="E90" s="675"/>
      <c r="F90" s="675"/>
      <c r="G90" s="673" t="s">
        <v>139</v>
      </c>
      <c r="H90" s="688" t="str">
        <f>$C$19</f>
        <v>Aug</v>
      </c>
      <c r="I90" s="685">
        <v>0</v>
      </c>
      <c r="J90" s="677"/>
      <c r="K90" s="685"/>
      <c r="L90" s="677"/>
      <c r="M90" s="686">
        <f t="shared" si="25"/>
        <v>5549720568.5299997</v>
      </c>
      <c r="N90" s="677"/>
      <c r="O90" s="675"/>
      <c r="P90" s="661"/>
      <c r="Q90" s="659"/>
      <c r="R90" s="659"/>
      <c r="S90" s="659"/>
      <c r="T90" s="659"/>
      <c r="U90" s="659"/>
      <c r="V90" s="659"/>
      <c r="W90" s="659"/>
      <c r="X90" s="659"/>
      <c r="Y90" s="659"/>
      <c r="Z90" s="659"/>
      <c r="AA90" s="659"/>
      <c r="AB90" s="659"/>
      <c r="AC90" s="659"/>
      <c r="AD90" s="659"/>
      <c r="AE90" s="659"/>
      <c r="AF90" s="659"/>
      <c r="AG90" s="659"/>
      <c r="AH90" s="659"/>
      <c r="AI90" s="659"/>
      <c r="AJ90" s="659"/>
      <c r="AK90" s="659"/>
    </row>
    <row r="91" spans="1:37">
      <c r="A91" s="659"/>
      <c r="B91" s="689"/>
      <c r="C91" s="695"/>
      <c r="D91" s="703"/>
      <c r="E91" s="675"/>
      <c r="F91" s="675"/>
      <c r="G91" s="673" t="s">
        <v>139</v>
      </c>
      <c r="H91" s="688" t="str">
        <f>$C$20</f>
        <v>Sep</v>
      </c>
      <c r="I91" s="685">
        <v>0</v>
      </c>
      <c r="J91" s="677"/>
      <c r="K91" s="685"/>
      <c r="L91" s="677"/>
      <c r="M91" s="686">
        <f t="shared" si="25"/>
        <v>5549720568.5299997</v>
      </c>
      <c r="N91" s="677"/>
      <c r="O91" s="675"/>
      <c r="P91" s="661"/>
      <c r="Q91" s="659"/>
      <c r="R91" s="659"/>
      <c r="S91" s="659"/>
      <c r="T91" s="659"/>
      <c r="U91" s="659"/>
      <c r="V91" s="659"/>
      <c r="W91" s="659"/>
      <c r="X91" s="659"/>
      <c r="Y91" s="659"/>
      <c r="Z91" s="659"/>
      <c r="AA91" s="659"/>
      <c r="AB91" s="659"/>
      <c r="AC91" s="659"/>
      <c r="AD91" s="659"/>
      <c r="AE91" s="659"/>
      <c r="AF91" s="659"/>
      <c r="AG91" s="659"/>
      <c r="AH91" s="659"/>
      <c r="AI91" s="659"/>
      <c r="AJ91" s="659"/>
      <c r="AK91" s="659"/>
    </row>
    <row r="92" spans="1:37">
      <c r="A92" s="659"/>
      <c r="B92" s="689"/>
      <c r="C92" s="695"/>
      <c r="D92" s="703"/>
      <c r="E92" s="675"/>
      <c r="F92" s="675"/>
      <c r="G92" s="673" t="s">
        <v>139</v>
      </c>
      <c r="H92" s="688" t="str">
        <f>$C$21</f>
        <v>Oct</v>
      </c>
      <c r="I92" s="685">
        <v>0</v>
      </c>
      <c r="J92" s="677"/>
      <c r="K92" s="685"/>
      <c r="L92" s="677"/>
      <c r="M92" s="686">
        <f t="shared" si="25"/>
        <v>5549720568.5299997</v>
      </c>
      <c r="N92" s="677"/>
      <c r="O92" s="675"/>
      <c r="P92" s="661"/>
      <c r="Q92" s="659"/>
      <c r="R92" s="659"/>
      <c r="S92" s="659"/>
      <c r="T92" s="659"/>
      <c r="U92" s="659"/>
      <c r="V92" s="659"/>
      <c r="W92" s="659"/>
      <c r="X92" s="659"/>
      <c r="Y92" s="659"/>
      <c r="Z92" s="659"/>
      <c r="AA92" s="659"/>
      <c r="AB92" s="659"/>
      <c r="AC92" s="659"/>
      <c r="AD92" s="659"/>
      <c r="AE92" s="659"/>
      <c r="AF92" s="659"/>
      <c r="AG92" s="659"/>
      <c r="AH92" s="659"/>
      <c r="AI92" s="659"/>
      <c r="AJ92" s="659"/>
      <c r="AK92" s="659"/>
    </row>
    <row r="93" spans="1:37">
      <c r="A93" s="659"/>
      <c r="B93" s="689"/>
      <c r="C93" s="695"/>
      <c r="D93" s="703"/>
      <c r="E93" s="675"/>
      <c r="F93" s="675"/>
      <c r="G93" s="673" t="s">
        <v>139</v>
      </c>
      <c r="H93" s="688" t="str">
        <f>$C$22</f>
        <v>Nov</v>
      </c>
      <c r="I93" s="685">
        <v>0</v>
      </c>
      <c r="J93" s="677"/>
      <c r="K93" s="685"/>
      <c r="L93" s="677"/>
      <c r="M93" s="686">
        <f t="shared" si="25"/>
        <v>5549720568.5299997</v>
      </c>
      <c r="N93" s="677"/>
      <c r="O93" s="675"/>
      <c r="P93" s="661"/>
      <c r="Q93" s="659"/>
      <c r="R93" s="659"/>
      <c r="S93" s="659"/>
      <c r="T93" s="659"/>
      <c r="U93" s="659"/>
      <c r="V93" s="659"/>
      <c r="W93" s="659"/>
      <c r="X93" s="659"/>
      <c r="Y93" s="659"/>
      <c r="Z93" s="659"/>
      <c r="AA93" s="659"/>
      <c r="AB93" s="659"/>
      <c r="AC93" s="659"/>
      <c r="AD93" s="659"/>
      <c r="AE93" s="659"/>
      <c r="AF93" s="659"/>
      <c r="AG93" s="659"/>
      <c r="AH93" s="659"/>
      <c r="AI93" s="659"/>
      <c r="AJ93" s="659"/>
      <c r="AK93" s="659"/>
    </row>
    <row r="94" spans="1:37">
      <c r="A94" s="659"/>
      <c r="B94" s="689"/>
      <c r="C94" s="695"/>
      <c r="D94" s="703"/>
      <c r="E94" s="675"/>
      <c r="F94" s="675"/>
      <c r="G94" s="673" t="s">
        <v>139</v>
      </c>
      <c r="H94" s="688" t="str">
        <f>$C$23</f>
        <v>Dec</v>
      </c>
      <c r="I94" s="685">
        <v>0</v>
      </c>
      <c r="J94" s="677"/>
      <c r="K94" s="685"/>
      <c r="L94" s="677"/>
      <c r="M94" s="686">
        <f t="shared" si="25"/>
        <v>5549720568.5299997</v>
      </c>
      <c r="N94" s="677"/>
      <c r="O94" s="675"/>
      <c r="P94" s="661"/>
      <c r="Q94" s="659"/>
      <c r="R94" s="659"/>
      <c r="S94" s="659"/>
      <c r="T94" s="659"/>
      <c r="U94" s="659"/>
      <c r="V94" s="659"/>
      <c r="W94" s="659"/>
      <c r="X94" s="659"/>
      <c r="Y94" s="659"/>
      <c r="Z94" s="659"/>
      <c r="AA94" s="659"/>
      <c r="AB94" s="659"/>
      <c r="AC94" s="659"/>
      <c r="AD94" s="659"/>
      <c r="AE94" s="659"/>
      <c r="AF94" s="659"/>
      <c r="AG94" s="659"/>
      <c r="AH94" s="659"/>
      <c r="AI94" s="659"/>
      <c r="AJ94" s="659"/>
      <c r="AK94" s="659"/>
    </row>
    <row r="95" spans="1:37">
      <c r="A95" s="659"/>
      <c r="B95" s="689"/>
      <c r="C95" s="695"/>
      <c r="D95" s="703"/>
      <c r="E95" s="675"/>
      <c r="F95" s="677"/>
      <c r="G95" s="673"/>
      <c r="H95" s="687"/>
      <c r="I95" s="678"/>
      <c r="J95" s="677"/>
      <c r="K95" s="678"/>
      <c r="L95" s="677"/>
      <c r="M95" s="677"/>
      <c r="N95" s="677"/>
      <c r="O95" s="675"/>
      <c r="P95" s="661"/>
      <c r="Q95" s="659"/>
      <c r="R95" s="659"/>
      <c r="S95" s="659"/>
      <c r="T95" s="659"/>
      <c r="U95" s="659"/>
      <c r="V95" s="659"/>
      <c r="W95" s="659"/>
      <c r="X95" s="659"/>
      <c r="Y95" s="659"/>
      <c r="Z95" s="659"/>
      <c r="AA95" s="659"/>
      <c r="AB95" s="659"/>
      <c r="AC95" s="659"/>
      <c r="AD95" s="659"/>
      <c r="AE95" s="659"/>
      <c r="AF95" s="659"/>
      <c r="AG95" s="659"/>
      <c r="AH95" s="659"/>
      <c r="AI95" s="659"/>
      <c r="AJ95" s="659"/>
      <c r="AK95" s="659"/>
    </row>
    <row r="96" spans="1:37">
      <c r="A96" s="659"/>
      <c r="B96" s="689"/>
      <c r="C96" s="695"/>
      <c r="D96" s="703"/>
      <c r="E96" s="675"/>
      <c r="F96" s="675"/>
      <c r="G96" s="691">
        <f>'[1]Model Inputs'!B4</f>
        <v>2022</v>
      </c>
      <c r="H96" s="688" t="s">
        <v>441</v>
      </c>
      <c r="I96" s="674">
        <f>SUM(I83:I94)</f>
        <v>5549720568.5299997</v>
      </c>
      <c r="J96" s="677"/>
      <c r="K96" s="674">
        <f>SUM(K83:K94)</f>
        <v>0</v>
      </c>
      <c r="L96" s="677"/>
      <c r="M96" s="686">
        <f>I96-K96</f>
        <v>5549720568.5299997</v>
      </c>
      <c r="N96" s="677"/>
      <c r="O96" s="675"/>
      <c r="P96" s="661"/>
      <c r="Q96" s="659"/>
      <c r="R96" s="659"/>
      <c r="S96" s="659"/>
      <c r="T96" s="659"/>
      <c r="U96" s="659"/>
      <c r="V96" s="659"/>
      <c r="W96" s="659"/>
      <c r="X96" s="659"/>
      <c r="Y96" s="659"/>
      <c r="Z96" s="659"/>
      <c r="AA96" s="659"/>
      <c r="AB96" s="659"/>
      <c r="AC96" s="659"/>
      <c r="AD96" s="659"/>
      <c r="AE96" s="659"/>
      <c r="AF96" s="659"/>
      <c r="AG96" s="659"/>
      <c r="AH96" s="659"/>
      <c r="AI96" s="659"/>
      <c r="AJ96" s="659"/>
      <c r="AK96" s="659"/>
    </row>
    <row r="97" spans="1:37">
      <c r="A97" s="659"/>
      <c r="B97" s="689"/>
      <c r="C97" s="695"/>
      <c r="D97" s="703"/>
      <c r="E97" s="675"/>
      <c r="F97" s="675"/>
      <c r="G97" s="691">
        <f>G96+1</f>
        <v>2023</v>
      </c>
      <c r="H97" s="688" t="s">
        <v>441</v>
      </c>
      <c r="I97" s="685">
        <v>0</v>
      </c>
      <c r="J97" s="677"/>
      <c r="K97" s="685"/>
      <c r="L97" s="677"/>
      <c r="M97" s="686">
        <f>M96+I97-K97</f>
        <v>5549720568.5299997</v>
      </c>
      <c r="N97" s="677"/>
      <c r="O97" s="675"/>
      <c r="P97" s="661"/>
      <c r="Q97" s="659"/>
      <c r="R97" s="659"/>
      <c r="S97" s="659"/>
      <c r="T97" s="659"/>
      <c r="U97" s="659"/>
      <c r="V97" s="659"/>
      <c r="W97" s="659"/>
      <c r="X97" s="659"/>
      <c r="Y97" s="659"/>
      <c r="Z97" s="659"/>
      <c r="AA97" s="659"/>
      <c r="AB97" s="659"/>
      <c r="AC97" s="659"/>
      <c r="AD97" s="659"/>
      <c r="AE97" s="659"/>
      <c r="AF97" s="659"/>
      <c r="AG97" s="659"/>
      <c r="AH97" s="659"/>
      <c r="AI97" s="659"/>
      <c r="AJ97" s="659"/>
      <c r="AK97" s="659"/>
    </row>
    <row r="98" spans="1:37">
      <c r="A98" s="659"/>
      <c r="B98" s="689"/>
      <c r="C98" s="695"/>
      <c r="D98" s="703"/>
      <c r="E98" s="675"/>
      <c r="F98" s="675"/>
      <c r="G98" s="691">
        <f>G97+1</f>
        <v>2024</v>
      </c>
      <c r="H98" s="688" t="s">
        <v>441</v>
      </c>
      <c r="I98" s="685"/>
      <c r="J98" s="677"/>
      <c r="K98" s="685"/>
      <c r="L98" s="677"/>
      <c r="M98" s="686">
        <f t="shared" ref="M98:M105" si="26">M97+I98-K98</f>
        <v>5549720568.5299997</v>
      </c>
      <c r="N98" s="677"/>
      <c r="O98" s="675"/>
      <c r="P98" s="661"/>
      <c r="Q98" s="659"/>
      <c r="R98" s="659"/>
      <c r="S98" s="659"/>
      <c r="T98" s="659"/>
      <c r="U98" s="659"/>
      <c r="V98" s="659"/>
      <c r="W98" s="659"/>
      <c r="X98" s="659"/>
      <c r="Y98" s="659"/>
      <c r="Z98" s="659"/>
      <c r="AA98" s="659"/>
      <c r="AB98" s="659"/>
      <c r="AC98" s="659"/>
      <c r="AD98" s="659"/>
      <c r="AE98" s="659"/>
      <c r="AF98" s="659"/>
      <c r="AG98" s="659"/>
      <c r="AH98" s="659"/>
      <c r="AI98" s="659"/>
      <c r="AJ98" s="659"/>
      <c r="AK98" s="659"/>
    </row>
    <row r="99" spans="1:37">
      <c r="A99" s="659"/>
      <c r="B99" s="689"/>
      <c r="C99" s="695"/>
      <c r="D99" s="703"/>
      <c r="E99" s="675"/>
      <c r="F99" s="675"/>
      <c r="G99" s="691">
        <f t="shared" ref="G99:G105" si="27">G98+1</f>
        <v>2025</v>
      </c>
      <c r="H99" s="688" t="s">
        <v>441</v>
      </c>
      <c r="I99" s="685"/>
      <c r="J99" s="677"/>
      <c r="K99" s="685"/>
      <c r="L99" s="677"/>
      <c r="M99" s="686">
        <f t="shared" si="26"/>
        <v>5549720568.5299997</v>
      </c>
      <c r="N99" s="677"/>
      <c r="O99" s="675"/>
      <c r="P99" s="661"/>
      <c r="Q99" s="659"/>
      <c r="R99" s="659"/>
      <c r="S99" s="659"/>
      <c r="T99" s="659"/>
      <c r="U99" s="659"/>
      <c r="V99" s="659"/>
      <c r="W99" s="659"/>
      <c r="X99" s="659"/>
      <c r="Y99" s="659"/>
      <c r="Z99" s="659"/>
      <c r="AA99" s="659"/>
      <c r="AB99" s="659"/>
      <c r="AC99" s="659"/>
      <c r="AD99" s="659"/>
      <c r="AE99" s="659"/>
      <c r="AF99" s="659"/>
      <c r="AG99" s="659"/>
      <c r="AH99" s="659"/>
      <c r="AI99" s="659"/>
      <c r="AJ99" s="659"/>
      <c r="AK99" s="659"/>
    </row>
    <row r="100" spans="1:37">
      <c r="A100" s="659"/>
      <c r="B100" s="689"/>
      <c r="C100" s="695"/>
      <c r="D100" s="703"/>
      <c r="E100" s="675"/>
      <c r="F100" s="675"/>
      <c r="G100" s="691">
        <f t="shared" si="27"/>
        <v>2026</v>
      </c>
      <c r="H100" s="688" t="s">
        <v>441</v>
      </c>
      <c r="I100" s="685"/>
      <c r="J100" s="677"/>
      <c r="K100" s="685"/>
      <c r="L100" s="677"/>
      <c r="M100" s="686">
        <f t="shared" si="26"/>
        <v>5549720568.5299997</v>
      </c>
      <c r="N100" s="677"/>
      <c r="O100" s="675"/>
      <c r="P100" s="661"/>
      <c r="Q100" s="659"/>
      <c r="R100" s="659"/>
      <c r="S100" s="659"/>
      <c r="T100" s="659"/>
      <c r="U100" s="659"/>
      <c r="V100" s="659"/>
      <c r="W100" s="659"/>
      <c r="X100" s="659"/>
      <c r="Y100" s="659"/>
      <c r="Z100" s="659"/>
      <c r="AA100" s="659"/>
      <c r="AB100" s="659"/>
      <c r="AC100" s="659"/>
      <c r="AD100" s="659"/>
      <c r="AE100" s="659"/>
      <c r="AF100" s="659"/>
      <c r="AG100" s="659"/>
      <c r="AH100" s="659"/>
      <c r="AI100" s="659"/>
      <c r="AJ100" s="659"/>
      <c r="AK100" s="659"/>
    </row>
    <row r="101" spans="1:37">
      <c r="A101" s="659"/>
      <c r="B101" s="689"/>
      <c r="C101" s="695"/>
      <c r="D101" s="703"/>
      <c r="E101" s="675"/>
      <c r="F101" s="675"/>
      <c r="G101" s="691">
        <f t="shared" si="27"/>
        <v>2027</v>
      </c>
      <c r="H101" s="688" t="s">
        <v>441</v>
      </c>
      <c r="I101" s="685"/>
      <c r="J101" s="677"/>
      <c r="K101" s="685"/>
      <c r="L101" s="677"/>
      <c r="M101" s="686">
        <f t="shared" si="26"/>
        <v>5549720568.5299997</v>
      </c>
      <c r="N101" s="677"/>
      <c r="O101" s="675"/>
      <c r="P101" s="661"/>
      <c r="Q101" s="659"/>
      <c r="R101" s="659"/>
      <c r="S101" s="659"/>
      <c r="T101" s="659"/>
      <c r="U101" s="659"/>
      <c r="V101" s="659"/>
      <c r="W101" s="659"/>
      <c r="X101" s="659"/>
      <c r="Y101" s="659"/>
      <c r="Z101" s="659"/>
      <c r="AA101" s="659"/>
      <c r="AB101" s="659"/>
      <c r="AC101" s="659"/>
      <c r="AD101" s="659"/>
      <c r="AE101" s="659"/>
      <c r="AF101" s="659"/>
      <c r="AG101" s="659"/>
      <c r="AH101" s="659"/>
      <c r="AI101" s="659"/>
      <c r="AJ101" s="659"/>
      <c r="AK101" s="659"/>
    </row>
    <row r="102" spans="1:37">
      <c r="A102" s="659"/>
      <c r="B102" s="689"/>
      <c r="C102" s="695"/>
      <c r="D102" s="703"/>
      <c r="E102" s="675"/>
      <c r="F102" s="675"/>
      <c r="G102" s="691">
        <f t="shared" si="27"/>
        <v>2028</v>
      </c>
      <c r="H102" s="688" t="s">
        <v>441</v>
      </c>
      <c r="I102" s="685"/>
      <c r="J102" s="677"/>
      <c r="K102" s="685"/>
      <c r="L102" s="677"/>
      <c r="M102" s="686">
        <f t="shared" si="26"/>
        <v>5549720568.5299997</v>
      </c>
      <c r="N102" s="677"/>
      <c r="O102" s="675"/>
      <c r="P102" s="661"/>
      <c r="Q102" s="659"/>
      <c r="R102" s="659"/>
      <c r="S102" s="659"/>
      <c r="T102" s="659"/>
      <c r="U102" s="659"/>
      <c r="V102" s="659"/>
      <c r="W102" s="659"/>
      <c r="X102" s="659"/>
      <c r="Y102" s="659"/>
      <c r="Z102" s="659"/>
      <c r="AA102" s="659"/>
      <c r="AB102" s="659"/>
      <c r="AC102" s="659"/>
      <c r="AD102" s="659"/>
      <c r="AE102" s="659"/>
      <c r="AF102" s="659"/>
      <c r="AG102" s="659"/>
      <c r="AH102" s="659"/>
      <c r="AI102" s="659"/>
      <c r="AJ102" s="659"/>
      <c r="AK102" s="659"/>
    </row>
    <row r="103" spans="1:37">
      <c r="A103" s="659"/>
      <c r="B103" s="689"/>
      <c r="C103" s="695"/>
      <c r="D103" s="703"/>
      <c r="E103" s="675"/>
      <c r="F103" s="675"/>
      <c r="G103" s="691">
        <f t="shared" si="27"/>
        <v>2029</v>
      </c>
      <c r="H103" s="688" t="s">
        <v>441</v>
      </c>
      <c r="I103" s="685"/>
      <c r="J103" s="677"/>
      <c r="K103" s="685"/>
      <c r="L103" s="677"/>
      <c r="M103" s="686">
        <f t="shared" si="26"/>
        <v>5549720568.5299997</v>
      </c>
      <c r="N103" s="677"/>
      <c r="O103" s="675"/>
      <c r="P103" s="661"/>
      <c r="Q103" s="659"/>
      <c r="R103" s="659"/>
      <c r="S103" s="659"/>
      <c r="T103" s="659"/>
      <c r="U103" s="659"/>
      <c r="V103" s="659"/>
      <c r="W103" s="659"/>
      <c r="X103" s="659"/>
      <c r="Y103" s="659"/>
      <c r="Z103" s="659"/>
      <c r="AA103" s="659"/>
      <c r="AB103" s="659"/>
      <c r="AC103" s="659"/>
      <c r="AD103" s="659"/>
      <c r="AE103" s="659"/>
      <c r="AF103" s="659"/>
      <c r="AG103" s="659"/>
      <c r="AH103" s="659"/>
      <c r="AI103" s="659"/>
      <c r="AJ103" s="659"/>
      <c r="AK103" s="659"/>
    </row>
    <row r="104" spans="1:37">
      <c r="A104" s="659"/>
      <c r="B104" s="689"/>
      <c r="C104" s="695"/>
      <c r="D104" s="703"/>
      <c r="E104" s="675"/>
      <c r="F104" s="675"/>
      <c r="G104" s="691">
        <f t="shared" si="27"/>
        <v>2030</v>
      </c>
      <c r="H104" s="688" t="s">
        <v>441</v>
      </c>
      <c r="I104" s="685"/>
      <c r="J104" s="677"/>
      <c r="K104" s="685"/>
      <c r="L104" s="677"/>
      <c r="M104" s="686">
        <f t="shared" si="26"/>
        <v>5549720568.5299997</v>
      </c>
      <c r="N104" s="677"/>
      <c r="O104" s="675"/>
      <c r="P104" s="661"/>
      <c r="Q104" s="659"/>
      <c r="R104" s="659"/>
      <c r="S104" s="659"/>
      <c r="T104" s="659"/>
      <c r="U104" s="659"/>
      <c r="V104" s="659"/>
      <c r="W104" s="659"/>
      <c r="X104" s="659"/>
      <c r="Y104" s="659"/>
      <c r="Z104" s="659"/>
      <c r="AA104" s="659"/>
      <c r="AB104" s="659"/>
      <c r="AC104" s="659"/>
      <c r="AD104" s="659"/>
      <c r="AE104" s="659"/>
      <c r="AF104" s="659"/>
      <c r="AG104" s="659"/>
      <c r="AH104" s="659"/>
      <c r="AI104" s="659"/>
      <c r="AJ104" s="659"/>
      <c r="AK104" s="659"/>
    </row>
    <row r="105" spans="1:37">
      <c r="A105" s="659"/>
      <c r="B105" s="689"/>
      <c r="C105" s="695"/>
      <c r="D105" s="703"/>
      <c r="E105" s="675"/>
      <c r="F105" s="675"/>
      <c r="G105" s="691">
        <f t="shared" si="27"/>
        <v>2031</v>
      </c>
      <c r="H105" s="688" t="s">
        <v>441</v>
      </c>
      <c r="I105" s="685">
        <v>0</v>
      </c>
      <c r="J105" s="677"/>
      <c r="K105" s="685"/>
      <c r="L105" s="677"/>
      <c r="M105" s="686">
        <f t="shared" si="26"/>
        <v>5549720568.5299997</v>
      </c>
      <c r="N105" s="677"/>
      <c r="O105" s="675"/>
      <c r="P105" s="661"/>
      <c r="Q105" s="659"/>
      <c r="R105" s="659"/>
      <c r="S105" s="659"/>
      <c r="T105" s="659"/>
      <c r="U105" s="659"/>
      <c r="V105" s="659"/>
      <c r="W105" s="659"/>
      <c r="X105" s="659"/>
      <c r="Y105" s="659"/>
      <c r="Z105" s="659"/>
      <c r="AA105" s="659"/>
      <c r="AB105" s="659"/>
      <c r="AC105" s="659"/>
      <c r="AD105" s="659"/>
      <c r="AE105" s="659"/>
      <c r="AF105" s="659"/>
      <c r="AG105" s="659"/>
      <c r="AH105" s="659"/>
      <c r="AI105" s="659"/>
      <c r="AJ105" s="659"/>
      <c r="AK105" s="659"/>
    </row>
    <row r="106" spans="1:37" ht="13.5" thickBot="1">
      <c r="A106" s="659"/>
      <c r="B106" s="698"/>
      <c r="C106" s="698"/>
      <c r="D106" s="699"/>
      <c r="E106" s="699"/>
      <c r="F106" s="699"/>
      <c r="G106" s="699"/>
      <c r="H106" s="699"/>
      <c r="I106" s="700"/>
      <c r="J106" s="699"/>
      <c r="K106" s="700"/>
      <c r="L106" s="699"/>
      <c r="M106" s="699"/>
      <c r="N106" s="699"/>
      <c r="O106" s="699"/>
      <c r="P106" s="659"/>
      <c r="Q106" s="659"/>
      <c r="R106" s="659"/>
      <c r="S106" s="659"/>
      <c r="T106" s="659"/>
      <c r="U106" s="659"/>
      <c r="V106" s="659"/>
      <c r="W106" s="659"/>
      <c r="X106" s="659"/>
      <c r="Y106" s="659"/>
      <c r="Z106" s="659"/>
      <c r="AA106" s="659"/>
      <c r="AB106" s="659"/>
      <c r="AC106" s="659"/>
      <c r="AD106" s="659"/>
      <c r="AE106" s="659"/>
      <c r="AF106" s="659"/>
      <c r="AG106" s="659"/>
      <c r="AH106" s="659"/>
      <c r="AI106" s="659"/>
      <c r="AJ106" s="659"/>
      <c r="AK106" s="659"/>
    </row>
    <row r="107" spans="1:37" ht="13.5" thickTop="1">
      <c r="A107" s="659"/>
      <c r="B107" s="689"/>
      <c r="C107" s="690"/>
      <c r="D107" s="677"/>
      <c r="E107" s="677"/>
      <c r="F107" s="677"/>
      <c r="G107" s="677"/>
      <c r="H107" s="677"/>
      <c r="I107" s="678"/>
      <c r="J107" s="677"/>
      <c r="K107" s="678"/>
      <c r="L107" s="677"/>
      <c r="M107" s="677"/>
      <c r="N107" s="677"/>
      <c r="O107" s="677"/>
      <c r="P107" s="659"/>
      <c r="Q107" s="454"/>
      <c r="R107" s="659"/>
      <c r="S107" s="659"/>
      <c r="T107" s="454"/>
      <c r="U107" s="659"/>
      <c r="V107" s="659"/>
      <c r="W107" s="659"/>
      <c r="X107" s="659"/>
      <c r="Y107" s="659"/>
      <c r="Z107" s="659"/>
      <c r="AA107" s="659"/>
      <c r="AB107" s="659"/>
      <c r="AC107" s="659"/>
      <c r="AD107" s="659"/>
      <c r="AE107" s="659"/>
      <c r="AF107" s="659"/>
      <c r="AG107" s="659"/>
      <c r="AH107" s="659"/>
      <c r="AI107" s="659"/>
      <c r="AJ107" s="659"/>
      <c r="AK107" s="659"/>
    </row>
    <row r="108" spans="1:37">
      <c r="A108" s="660" t="s">
        <v>480</v>
      </c>
      <c r="B108" s="689"/>
      <c r="C108" s="690"/>
      <c r="D108" s="454"/>
      <c r="E108" s="659"/>
      <c r="F108" s="659"/>
      <c r="G108" s="659"/>
      <c r="H108" s="659"/>
      <c r="I108" s="660"/>
      <c r="J108" s="659"/>
      <c r="K108" s="504"/>
      <c r="L108" s="659"/>
      <c r="M108" s="659"/>
      <c r="N108" s="659"/>
      <c r="O108" s="659"/>
      <c r="P108" s="659"/>
      <c r="Q108" s="454"/>
      <c r="R108" s="659"/>
      <c r="S108" s="659"/>
      <c r="T108" s="454"/>
      <c r="U108" s="659"/>
      <c r="V108" s="659"/>
      <c r="W108" s="659"/>
      <c r="X108" s="659"/>
      <c r="Y108" s="659"/>
      <c r="Z108" s="659"/>
      <c r="AA108" s="659"/>
      <c r="AB108" s="659"/>
      <c r="AC108" s="659"/>
      <c r="AD108" s="659"/>
      <c r="AE108" s="659"/>
      <c r="AF108" s="659"/>
      <c r="AG108" s="659"/>
      <c r="AH108" s="659"/>
      <c r="AI108" s="659"/>
      <c r="AJ108" s="659"/>
      <c r="AK108" s="659"/>
    </row>
    <row r="109" spans="1:37">
      <c r="A109" s="659"/>
      <c r="B109" s="689"/>
      <c r="C109" s="690"/>
      <c r="D109" s="454"/>
      <c r="E109" s="677"/>
      <c r="F109" s="677"/>
      <c r="G109" s="706" t="str">
        <f>'[4]OPENING BALANCE SHEET'!D16</f>
        <v>Land Lease Hold</v>
      </c>
      <c r="H109" s="677"/>
      <c r="I109" s="678"/>
      <c r="J109" s="673" t="s">
        <v>463</v>
      </c>
      <c r="K109" s="674">
        <f>'OPENING BALANCE SHEET'!E17</f>
        <v>0</v>
      </c>
      <c r="L109" s="677"/>
      <c r="M109" s="677"/>
      <c r="N109" s="677"/>
      <c r="O109" s="677"/>
      <c r="P109" s="677"/>
      <c r="Q109" s="677"/>
      <c r="R109" s="677"/>
      <c r="S109" s="677"/>
      <c r="T109" s="677"/>
      <c r="U109" s="677"/>
      <c r="V109" s="677"/>
      <c r="W109" s="659"/>
      <c r="X109" s="659"/>
      <c r="Y109" s="659"/>
      <c r="Z109" s="659"/>
      <c r="AA109" s="659"/>
      <c r="AB109" s="659"/>
      <c r="AC109" s="659"/>
      <c r="AD109" s="659"/>
      <c r="AE109" s="659"/>
      <c r="AF109" s="659"/>
      <c r="AG109" s="659"/>
      <c r="AH109" s="659"/>
      <c r="AI109" s="659"/>
      <c r="AJ109" s="659"/>
      <c r="AK109" s="659"/>
    </row>
    <row r="110" spans="1:37">
      <c r="A110" s="659"/>
      <c r="B110" s="659" t="s">
        <v>481</v>
      </c>
      <c r="C110" s="690"/>
      <c r="D110" s="454"/>
      <c r="E110" s="677"/>
      <c r="F110" s="677"/>
      <c r="G110" s="678"/>
      <c r="H110" s="677"/>
      <c r="I110" s="678" t="s">
        <v>482</v>
      </c>
      <c r="J110" s="673"/>
      <c r="K110" s="674">
        <v>0</v>
      </c>
      <c r="L110" s="677"/>
      <c r="M110" s="677" t="s">
        <v>483</v>
      </c>
      <c r="N110" s="677"/>
      <c r="O110" s="677"/>
      <c r="P110" s="677"/>
      <c r="Q110" s="677"/>
      <c r="R110" s="677"/>
      <c r="S110" s="677"/>
      <c r="T110" s="677"/>
      <c r="U110" s="677"/>
      <c r="V110" s="677"/>
      <c r="W110" s="659"/>
      <c r="X110" s="659"/>
      <c r="Y110" s="659"/>
      <c r="Z110" s="659"/>
      <c r="AA110" s="659"/>
      <c r="AB110" s="659"/>
      <c r="AC110" s="659"/>
      <c r="AD110" s="659"/>
      <c r="AE110" s="659"/>
      <c r="AF110" s="659"/>
      <c r="AG110" s="659"/>
      <c r="AH110" s="659"/>
      <c r="AI110" s="659"/>
      <c r="AJ110" s="659"/>
      <c r="AK110" s="659"/>
    </row>
    <row r="111" spans="1:37">
      <c r="A111" s="701">
        <v>1</v>
      </c>
      <c r="B111" s="662" t="s">
        <v>484</v>
      </c>
      <c r="C111" s="659"/>
      <c r="D111" s="659"/>
      <c r="E111" s="677"/>
      <c r="F111" s="677"/>
      <c r="G111" s="679" t="s">
        <v>485</v>
      </c>
      <c r="H111" s="677"/>
      <c r="I111" s="679"/>
      <c r="J111" s="677"/>
      <c r="K111" s="678"/>
      <c r="L111" s="677"/>
      <c r="M111" s="677"/>
      <c r="N111" s="677"/>
      <c r="O111" s="677"/>
      <c r="P111" s="677"/>
      <c r="Q111" s="677"/>
      <c r="R111" s="677"/>
      <c r="S111" s="677"/>
      <c r="T111" s="677"/>
      <c r="U111" s="677"/>
      <c r="V111" s="677"/>
      <c r="W111" s="659"/>
      <c r="X111" s="659"/>
      <c r="Y111" s="659"/>
      <c r="Z111" s="659"/>
      <c r="AA111" s="659"/>
      <c r="AB111" s="659"/>
      <c r="AC111" s="659"/>
      <c r="AD111" s="659"/>
      <c r="AE111" s="659"/>
      <c r="AF111" s="659"/>
      <c r="AG111" s="659"/>
      <c r="AH111" s="659"/>
      <c r="AI111" s="659"/>
      <c r="AJ111" s="659"/>
      <c r="AK111" s="659"/>
    </row>
    <row r="112" spans="1:37">
      <c r="A112" s="701">
        <v>2</v>
      </c>
      <c r="B112" s="662" t="s">
        <v>486</v>
      </c>
      <c r="C112" s="661"/>
      <c r="D112" s="661"/>
      <c r="E112" s="675"/>
      <c r="F112" s="675"/>
      <c r="G112" s="677"/>
      <c r="H112" s="677"/>
      <c r="I112" s="680" t="s">
        <v>487</v>
      </c>
      <c r="J112" s="677"/>
      <c r="K112" s="680" t="s">
        <v>488</v>
      </c>
      <c r="L112" s="677"/>
      <c r="M112" s="681" t="s">
        <v>489</v>
      </c>
      <c r="N112" s="677"/>
      <c r="O112" s="681" t="s">
        <v>490</v>
      </c>
      <c r="P112" s="677"/>
      <c r="Q112" s="681" t="s">
        <v>491</v>
      </c>
      <c r="R112" s="677"/>
      <c r="S112" s="677"/>
      <c r="T112" s="677"/>
      <c r="U112" s="677"/>
      <c r="V112" s="677"/>
      <c r="W112" s="659"/>
      <c r="X112" s="659"/>
      <c r="Y112" s="659"/>
      <c r="Z112" s="659"/>
      <c r="AA112" s="659"/>
      <c r="AB112" s="659"/>
      <c r="AC112" s="659"/>
      <c r="AD112" s="659"/>
      <c r="AE112" s="659"/>
      <c r="AF112" s="659"/>
      <c r="AG112" s="659"/>
      <c r="AH112" s="659"/>
      <c r="AI112" s="659"/>
      <c r="AJ112" s="659"/>
      <c r="AK112" s="659"/>
    </row>
    <row r="113" spans="1:37">
      <c r="A113" s="701">
        <v>3</v>
      </c>
      <c r="B113" s="662" t="s">
        <v>492</v>
      </c>
      <c r="C113" s="660" t="s">
        <v>493</v>
      </c>
      <c r="D113" s="661"/>
      <c r="E113" s="675"/>
      <c r="F113" s="675"/>
      <c r="G113" s="677"/>
      <c r="H113" s="679" t="str">
        <f>G109</f>
        <v>Land Lease Hold</v>
      </c>
      <c r="I113" s="682" t="s">
        <v>494</v>
      </c>
      <c r="J113" s="677"/>
      <c r="K113" s="682" t="s">
        <v>370</v>
      </c>
      <c r="L113" s="677"/>
      <c r="M113" s="683" t="s">
        <v>482</v>
      </c>
      <c r="N113" s="677"/>
      <c r="O113" s="683" t="s">
        <v>494</v>
      </c>
      <c r="P113" s="677"/>
      <c r="Q113" s="683" t="s">
        <v>370</v>
      </c>
      <c r="R113" s="677"/>
      <c r="S113" s="677"/>
      <c r="T113" s="677"/>
      <c r="U113" s="677"/>
      <c r="V113" s="677"/>
      <c r="W113" s="659"/>
      <c r="X113" s="659"/>
      <c r="Y113" s="659"/>
      <c r="Z113" s="659"/>
      <c r="AA113" s="659"/>
      <c r="AB113" s="659"/>
      <c r="AC113" s="659"/>
      <c r="AD113" s="659"/>
      <c r="AE113" s="659"/>
      <c r="AF113" s="659"/>
      <c r="AG113" s="659"/>
      <c r="AH113" s="659"/>
      <c r="AI113" s="659"/>
      <c r="AJ113" s="659"/>
      <c r="AK113" s="659"/>
    </row>
    <row r="114" spans="1:37">
      <c r="A114" s="701">
        <v>4</v>
      </c>
      <c r="B114" s="662" t="s">
        <v>495</v>
      </c>
      <c r="C114" s="695"/>
      <c r="D114" s="651"/>
      <c r="E114" s="675"/>
      <c r="F114" s="675"/>
      <c r="G114" s="673" t="s">
        <v>139</v>
      </c>
      <c r="H114" s="688" t="str">
        <f>$C$12</f>
        <v>Jan</v>
      </c>
      <c r="I114" s="674">
        <f>K109</f>
        <v>0</v>
      </c>
      <c r="J114" s="677"/>
      <c r="K114" s="685">
        <v>0</v>
      </c>
      <c r="L114" s="677"/>
      <c r="M114" s="686">
        <f>($I$114+$K$114)*$K$110/12*0</f>
        <v>0</v>
      </c>
      <c r="N114" s="677"/>
      <c r="O114" s="686">
        <f>I114+K114-M114</f>
        <v>0</v>
      </c>
      <c r="P114" s="675"/>
      <c r="Q114" s="686">
        <f>K114*[4]EXPENSES!$L$15</f>
        <v>0</v>
      </c>
      <c r="R114" s="677"/>
      <c r="S114" s="677"/>
      <c r="T114" s="677"/>
      <c r="U114" s="677"/>
      <c r="V114" s="677"/>
      <c r="W114" s="659"/>
      <c r="X114" s="659"/>
      <c r="Y114" s="659"/>
      <c r="Z114" s="659"/>
      <c r="AA114" s="659"/>
      <c r="AB114" s="659"/>
      <c r="AC114" s="659"/>
      <c r="AD114" s="659"/>
      <c r="AE114" s="659"/>
      <c r="AF114" s="659"/>
      <c r="AG114" s="659"/>
      <c r="AH114" s="659"/>
      <c r="AI114" s="659"/>
      <c r="AJ114" s="659"/>
      <c r="AK114" s="659"/>
    </row>
    <row r="115" spans="1:37">
      <c r="A115" s="659"/>
      <c r="B115" s="661"/>
      <c r="C115" s="663" t="s">
        <v>496</v>
      </c>
      <c r="D115" s="664"/>
      <c r="E115" s="674">
        <f>M4</f>
        <v>0.05</v>
      </c>
      <c r="F115" s="675"/>
      <c r="G115" s="673" t="s">
        <v>139</v>
      </c>
      <c r="H115" s="688" t="str">
        <f>$C$13</f>
        <v>Feb</v>
      </c>
      <c r="I115" s="674">
        <f>O114</f>
        <v>0</v>
      </c>
      <c r="J115" s="677"/>
      <c r="K115" s="685">
        <v>0</v>
      </c>
      <c r="L115" s="677"/>
      <c r="M115" s="686">
        <f>($I$114+$K$114)*$K$110/12*0</f>
        <v>0</v>
      </c>
      <c r="N115" s="677"/>
      <c r="O115" s="686">
        <f>I115+K115-M115</f>
        <v>0</v>
      </c>
      <c r="P115" s="675"/>
      <c r="Q115" s="686">
        <f>K115*[4]EXPENSES!$L$15</f>
        <v>0</v>
      </c>
      <c r="R115" s="677"/>
      <c r="S115" s="677"/>
      <c r="T115" s="677"/>
      <c r="U115" s="677"/>
      <c r="V115" s="677"/>
      <c r="W115" s="659"/>
      <c r="X115" s="659"/>
      <c r="Y115" s="659"/>
      <c r="Z115" s="659"/>
      <c r="AA115" s="659"/>
      <c r="AB115" s="659"/>
      <c r="AC115" s="659"/>
      <c r="AD115" s="659"/>
      <c r="AE115" s="659"/>
      <c r="AF115" s="659"/>
      <c r="AG115" s="659"/>
      <c r="AH115" s="659"/>
      <c r="AI115" s="659"/>
      <c r="AJ115" s="659"/>
      <c r="AK115" s="659"/>
    </row>
    <row r="116" spans="1:37">
      <c r="A116" s="659"/>
      <c r="B116" s="659"/>
      <c r="C116" s="659"/>
      <c r="D116" s="659"/>
      <c r="E116" s="677"/>
      <c r="F116" s="675"/>
      <c r="G116" s="673" t="s">
        <v>139</v>
      </c>
      <c r="H116" s="688" t="str">
        <f>$C$14</f>
        <v>Mar</v>
      </c>
      <c r="I116" s="674">
        <f t="shared" ref="I116:I125" si="28">O115</f>
        <v>0</v>
      </c>
      <c r="J116" s="677"/>
      <c r="K116" s="685">
        <v>0</v>
      </c>
      <c r="L116" s="677"/>
      <c r="M116" s="686">
        <f>($I$114+$K$114)*$K$110/12*0</f>
        <v>0</v>
      </c>
      <c r="N116" s="677"/>
      <c r="O116" s="686">
        <f t="shared" ref="O116:O125" si="29">I116+K116-M116</f>
        <v>0</v>
      </c>
      <c r="P116" s="675"/>
      <c r="Q116" s="686">
        <f>K116*[4]EXPENSES!$L$15</f>
        <v>0</v>
      </c>
      <c r="R116" s="677"/>
      <c r="S116" s="677"/>
      <c r="T116" s="677"/>
      <c r="U116" s="677"/>
      <c r="V116" s="677"/>
      <c r="W116" s="659"/>
      <c r="X116" s="659"/>
      <c r="Y116" s="659"/>
      <c r="Z116" s="659"/>
      <c r="AA116" s="659"/>
      <c r="AB116" s="659"/>
      <c r="AC116" s="659"/>
      <c r="AD116" s="659"/>
      <c r="AE116" s="659"/>
      <c r="AF116" s="659"/>
      <c r="AG116" s="659"/>
      <c r="AH116" s="659"/>
      <c r="AI116" s="659"/>
      <c r="AJ116" s="659"/>
      <c r="AK116" s="659"/>
    </row>
    <row r="117" spans="1:37">
      <c r="A117" s="659"/>
      <c r="B117" s="659"/>
      <c r="C117" s="659"/>
      <c r="D117" s="707" t="s">
        <v>497</v>
      </c>
      <c r="E117" s="675"/>
      <c r="F117" s="675"/>
      <c r="G117" s="673" t="s">
        <v>139</v>
      </c>
      <c r="H117" s="688" t="str">
        <f>$C$15</f>
        <v>Apr</v>
      </c>
      <c r="I117" s="674">
        <f t="shared" si="28"/>
        <v>0</v>
      </c>
      <c r="J117" s="677"/>
      <c r="K117" s="685">
        <v>0</v>
      </c>
      <c r="L117" s="677"/>
      <c r="M117" s="686">
        <f>($I$114+$K$114)*$K$110/12*0</f>
        <v>0</v>
      </c>
      <c r="N117" s="677"/>
      <c r="O117" s="686">
        <f t="shared" si="29"/>
        <v>0</v>
      </c>
      <c r="P117" s="675"/>
      <c r="Q117" s="686">
        <f>K117*[4]EXPENSES!$L$15</f>
        <v>0</v>
      </c>
      <c r="R117" s="677"/>
      <c r="S117" s="677"/>
      <c r="T117" s="677"/>
      <c r="U117" s="677"/>
      <c r="V117" s="677"/>
      <c r="W117" s="659"/>
      <c r="X117" s="659"/>
      <c r="Y117" s="659"/>
      <c r="Z117" s="659"/>
      <c r="AA117" s="659"/>
      <c r="AB117" s="659"/>
      <c r="AC117" s="659"/>
      <c r="AD117" s="659"/>
      <c r="AE117" s="659"/>
      <c r="AF117" s="659"/>
      <c r="AG117" s="659"/>
      <c r="AH117" s="659"/>
      <c r="AI117" s="659"/>
      <c r="AJ117" s="659"/>
      <c r="AK117" s="659"/>
    </row>
    <row r="118" spans="1:37">
      <c r="A118" s="659"/>
      <c r="B118" s="659"/>
      <c r="C118" s="672" t="s">
        <v>158</v>
      </c>
      <c r="D118" s="708" t="str">
        <f>$C$25</f>
        <v>Jan</v>
      </c>
      <c r="E118" s="674">
        <f>K127+K157+K188+K218</f>
        <v>0</v>
      </c>
      <c r="F118" s="675"/>
      <c r="G118" s="673" t="s">
        <v>139</v>
      </c>
      <c r="H118" s="688" t="str">
        <f>$C$16</f>
        <v>May</v>
      </c>
      <c r="I118" s="674">
        <f t="shared" si="28"/>
        <v>0</v>
      </c>
      <c r="J118" s="677"/>
      <c r="K118" s="685">
        <v>0</v>
      </c>
      <c r="L118" s="677"/>
      <c r="M118" s="686">
        <f>($I$114+$K$114)*$K$110/12*0</f>
        <v>0</v>
      </c>
      <c r="N118" s="677"/>
      <c r="O118" s="686">
        <f t="shared" si="29"/>
        <v>0</v>
      </c>
      <c r="P118" s="675"/>
      <c r="Q118" s="686">
        <f>K118*[4]EXPENSES!$L$15</f>
        <v>0</v>
      </c>
      <c r="R118" s="677"/>
      <c r="S118" s="677"/>
      <c r="T118" s="677"/>
      <c r="U118" s="677"/>
      <c r="V118" s="677"/>
      <c r="W118" s="659"/>
      <c r="X118" s="659"/>
      <c r="Y118" s="659"/>
      <c r="Z118" s="659"/>
      <c r="AA118" s="659"/>
      <c r="AB118" s="659"/>
      <c r="AC118" s="659"/>
      <c r="AD118" s="659"/>
      <c r="AE118" s="659"/>
      <c r="AF118" s="659"/>
      <c r="AG118" s="659"/>
      <c r="AH118" s="659"/>
      <c r="AI118" s="659"/>
      <c r="AJ118" s="659"/>
      <c r="AK118" s="659"/>
    </row>
    <row r="119" spans="1:37">
      <c r="A119" s="659"/>
      <c r="B119" s="659"/>
      <c r="C119" s="672" t="s">
        <v>158</v>
      </c>
      <c r="D119" s="708" t="str">
        <f>$C$26</f>
        <v>Feb</v>
      </c>
      <c r="E119" s="674">
        <f>K128+K158+K189+K219</f>
        <v>0</v>
      </c>
      <c r="F119" s="675"/>
      <c r="G119" s="673" t="s">
        <v>139</v>
      </c>
      <c r="H119" s="688" t="str">
        <f>$C$17</f>
        <v>Jun</v>
      </c>
      <c r="I119" s="674">
        <f t="shared" si="28"/>
        <v>0</v>
      </c>
      <c r="J119" s="677"/>
      <c r="K119" s="685">
        <v>0</v>
      </c>
      <c r="L119" s="677"/>
      <c r="M119" s="686">
        <f t="shared" ref="M119:M125" si="30">($I$114+$K$114)*$K$110/12*0</f>
        <v>0</v>
      </c>
      <c r="N119" s="677"/>
      <c r="O119" s="686">
        <f t="shared" si="29"/>
        <v>0</v>
      </c>
      <c r="P119" s="675"/>
      <c r="Q119" s="686">
        <f>K119*[4]EXPENSES!$L$15</f>
        <v>0</v>
      </c>
      <c r="R119" s="677"/>
      <c r="S119" s="677"/>
      <c r="T119" s="677"/>
      <c r="U119" s="677"/>
      <c r="V119" s="677"/>
      <c r="W119" s="659"/>
      <c r="X119" s="659"/>
      <c r="Y119" s="659"/>
      <c r="Z119" s="659"/>
      <c r="AA119" s="659"/>
      <c r="AB119" s="659"/>
      <c r="AC119" s="659"/>
      <c r="AD119" s="659"/>
      <c r="AE119" s="659"/>
      <c r="AF119" s="659"/>
      <c r="AG119" s="659"/>
      <c r="AH119" s="659"/>
      <c r="AI119" s="659"/>
      <c r="AJ119" s="659"/>
      <c r="AK119" s="659"/>
    </row>
    <row r="120" spans="1:37">
      <c r="A120" s="659"/>
      <c r="B120" s="659"/>
      <c r="C120" s="672" t="s">
        <v>158</v>
      </c>
      <c r="D120" s="708" t="str">
        <f>$C$27</f>
        <v>Mar</v>
      </c>
      <c r="E120" s="674">
        <f>K129+K159+K190+K220</f>
        <v>0</v>
      </c>
      <c r="F120" s="675"/>
      <c r="G120" s="673" t="s">
        <v>139</v>
      </c>
      <c r="H120" s="688" t="str">
        <f>$C$18</f>
        <v>Jul</v>
      </c>
      <c r="I120" s="674">
        <f t="shared" si="28"/>
        <v>0</v>
      </c>
      <c r="J120" s="677"/>
      <c r="K120" s="685">
        <v>0</v>
      </c>
      <c r="L120" s="677"/>
      <c r="M120" s="686">
        <f t="shared" si="30"/>
        <v>0</v>
      </c>
      <c r="N120" s="677"/>
      <c r="O120" s="686">
        <f t="shared" si="29"/>
        <v>0</v>
      </c>
      <c r="P120" s="675"/>
      <c r="Q120" s="686">
        <f>K120*[4]EXPENSES!$L$15</f>
        <v>0</v>
      </c>
      <c r="R120" s="677"/>
      <c r="S120" s="677"/>
      <c r="T120" s="677"/>
      <c r="U120" s="677"/>
      <c r="V120" s="677"/>
      <c r="W120" s="659"/>
      <c r="X120" s="659"/>
      <c r="Y120" s="659"/>
      <c r="Z120" s="659"/>
      <c r="AA120" s="659"/>
      <c r="AB120" s="659"/>
      <c r="AC120" s="659"/>
      <c r="AD120" s="659"/>
      <c r="AE120" s="659"/>
      <c r="AF120" s="659"/>
      <c r="AG120" s="659"/>
      <c r="AH120" s="659"/>
      <c r="AI120" s="659"/>
      <c r="AJ120" s="659"/>
      <c r="AK120" s="659"/>
    </row>
    <row r="121" spans="1:37">
      <c r="A121" s="659"/>
      <c r="B121" s="659"/>
      <c r="C121" s="659"/>
      <c r="D121" s="659"/>
      <c r="E121" s="677"/>
      <c r="F121" s="675"/>
      <c r="G121" s="673" t="s">
        <v>139</v>
      </c>
      <c r="H121" s="688" t="str">
        <f>$C$19</f>
        <v>Aug</v>
      </c>
      <c r="I121" s="674">
        <f t="shared" si="28"/>
        <v>0</v>
      </c>
      <c r="J121" s="677"/>
      <c r="K121" s="685">
        <v>0</v>
      </c>
      <c r="L121" s="677"/>
      <c r="M121" s="686">
        <f t="shared" si="30"/>
        <v>0</v>
      </c>
      <c r="N121" s="677"/>
      <c r="O121" s="686">
        <f t="shared" si="29"/>
        <v>0</v>
      </c>
      <c r="P121" s="675"/>
      <c r="Q121" s="686">
        <f>K121*[4]EXPENSES!$L$15</f>
        <v>0</v>
      </c>
      <c r="R121" s="677"/>
      <c r="S121" s="677"/>
      <c r="T121" s="677"/>
      <c r="U121" s="677"/>
      <c r="V121" s="677"/>
      <c r="W121" s="659"/>
      <c r="X121" s="659"/>
      <c r="Y121" s="659"/>
      <c r="Z121" s="659"/>
      <c r="AA121" s="659"/>
      <c r="AB121" s="659"/>
      <c r="AC121" s="659"/>
      <c r="AD121" s="659"/>
      <c r="AE121" s="659"/>
      <c r="AF121" s="659"/>
      <c r="AG121" s="659"/>
      <c r="AH121" s="659"/>
      <c r="AI121" s="659"/>
      <c r="AJ121" s="659"/>
      <c r="AK121" s="659"/>
    </row>
    <row r="122" spans="1:37">
      <c r="A122" s="659"/>
      <c r="B122" s="704"/>
      <c r="C122" s="659"/>
      <c r="D122" s="707" t="s">
        <v>498</v>
      </c>
      <c r="E122" s="678"/>
      <c r="F122" s="675"/>
      <c r="G122" s="673" t="s">
        <v>139</v>
      </c>
      <c r="H122" s="688" t="str">
        <f>$C$20</f>
        <v>Sep</v>
      </c>
      <c r="I122" s="674">
        <f t="shared" si="28"/>
        <v>0</v>
      </c>
      <c r="J122" s="677"/>
      <c r="K122" s="685">
        <v>0</v>
      </c>
      <c r="L122" s="677"/>
      <c r="M122" s="686">
        <f t="shared" si="30"/>
        <v>0</v>
      </c>
      <c r="N122" s="677"/>
      <c r="O122" s="686">
        <f t="shared" si="29"/>
        <v>0</v>
      </c>
      <c r="P122" s="675"/>
      <c r="Q122" s="686">
        <f>K122*[4]EXPENSES!$L$15</f>
        <v>0</v>
      </c>
      <c r="R122" s="677"/>
      <c r="S122" s="677"/>
      <c r="T122" s="677"/>
      <c r="U122" s="677"/>
      <c r="V122" s="677"/>
      <c r="W122" s="659"/>
      <c r="X122" s="659"/>
      <c r="Y122" s="659"/>
      <c r="Z122" s="659"/>
      <c r="AA122" s="659"/>
      <c r="AB122" s="659"/>
      <c r="AC122" s="659"/>
      <c r="AD122" s="659"/>
      <c r="AE122" s="659"/>
      <c r="AF122" s="659"/>
      <c r="AG122" s="659"/>
      <c r="AH122" s="659"/>
      <c r="AI122" s="659"/>
      <c r="AJ122" s="659"/>
      <c r="AK122" s="659"/>
    </row>
    <row r="123" spans="1:37">
      <c r="A123" s="659"/>
      <c r="B123" s="659"/>
      <c r="C123" s="672" t="s">
        <v>158</v>
      </c>
      <c r="D123" s="708" t="str">
        <f>$C$25</f>
        <v>Jan</v>
      </c>
      <c r="E123" s="674">
        <f>O127+O157+O188+O218</f>
        <v>0</v>
      </c>
      <c r="F123" s="677"/>
      <c r="G123" s="673" t="s">
        <v>139</v>
      </c>
      <c r="H123" s="688" t="str">
        <f>$C$21</f>
        <v>Oct</v>
      </c>
      <c r="I123" s="674">
        <f t="shared" si="28"/>
        <v>0</v>
      </c>
      <c r="J123" s="677"/>
      <c r="K123" s="685">
        <v>0</v>
      </c>
      <c r="L123" s="677"/>
      <c r="M123" s="686">
        <f t="shared" si="30"/>
        <v>0</v>
      </c>
      <c r="N123" s="677"/>
      <c r="O123" s="686">
        <f t="shared" si="29"/>
        <v>0</v>
      </c>
      <c r="P123" s="675"/>
      <c r="Q123" s="686">
        <f>K123*[4]EXPENSES!$L$15</f>
        <v>0</v>
      </c>
      <c r="R123" s="677"/>
      <c r="S123" s="677"/>
      <c r="T123" s="677"/>
      <c r="U123" s="677"/>
      <c r="V123" s="677"/>
      <c r="W123" s="659"/>
      <c r="X123" s="659"/>
      <c r="Y123" s="659"/>
      <c r="Z123" s="659"/>
      <c r="AA123" s="659"/>
      <c r="AB123" s="659"/>
      <c r="AC123" s="659"/>
      <c r="AD123" s="659"/>
      <c r="AE123" s="659"/>
      <c r="AF123" s="659"/>
      <c r="AG123" s="659"/>
      <c r="AH123" s="659"/>
      <c r="AI123" s="659"/>
      <c r="AJ123" s="659"/>
      <c r="AK123" s="659"/>
    </row>
    <row r="124" spans="1:37">
      <c r="A124" s="659"/>
      <c r="B124" s="659"/>
      <c r="C124" s="672" t="s">
        <v>158</v>
      </c>
      <c r="D124" s="708" t="str">
        <f>$C$26</f>
        <v>Feb</v>
      </c>
      <c r="E124" s="674">
        <f>O128+O158+O189+O219</f>
        <v>0</v>
      </c>
      <c r="F124" s="677"/>
      <c r="G124" s="673" t="s">
        <v>139</v>
      </c>
      <c r="H124" s="688" t="str">
        <f>$C$22</f>
        <v>Nov</v>
      </c>
      <c r="I124" s="674">
        <f t="shared" si="28"/>
        <v>0</v>
      </c>
      <c r="J124" s="677"/>
      <c r="K124" s="685">
        <v>0</v>
      </c>
      <c r="L124" s="677"/>
      <c r="M124" s="686">
        <f t="shared" si="30"/>
        <v>0</v>
      </c>
      <c r="N124" s="677"/>
      <c r="O124" s="686">
        <f t="shared" si="29"/>
        <v>0</v>
      </c>
      <c r="P124" s="675"/>
      <c r="Q124" s="686">
        <f>K124*[4]EXPENSES!$L$15</f>
        <v>0</v>
      </c>
      <c r="R124" s="677"/>
      <c r="S124" s="677"/>
      <c r="T124" s="677"/>
      <c r="U124" s="677"/>
      <c r="V124" s="677"/>
      <c r="W124" s="659"/>
      <c r="X124" s="659"/>
      <c r="Y124" s="659"/>
      <c r="Z124" s="659"/>
      <c r="AA124" s="659"/>
      <c r="AB124" s="659"/>
      <c r="AC124" s="659"/>
      <c r="AD124" s="659"/>
      <c r="AE124" s="659"/>
      <c r="AF124" s="659"/>
      <c r="AG124" s="659"/>
      <c r="AH124" s="659"/>
      <c r="AI124" s="659"/>
      <c r="AJ124" s="659"/>
      <c r="AK124" s="659"/>
    </row>
    <row r="125" spans="1:37">
      <c r="A125" s="659"/>
      <c r="B125" s="659"/>
      <c r="C125" s="672" t="s">
        <v>158</v>
      </c>
      <c r="D125" s="708" t="str">
        <f>$C$27</f>
        <v>Mar</v>
      </c>
      <c r="E125" s="674">
        <f>O129+O159+O190+O220</f>
        <v>0</v>
      </c>
      <c r="F125" s="677"/>
      <c r="G125" s="673" t="s">
        <v>139</v>
      </c>
      <c r="H125" s="688" t="str">
        <f>$C$23</f>
        <v>Dec</v>
      </c>
      <c r="I125" s="674">
        <f t="shared" si="28"/>
        <v>0</v>
      </c>
      <c r="J125" s="677"/>
      <c r="K125" s="685">
        <v>0</v>
      </c>
      <c r="L125" s="677"/>
      <c r="M125" s="686">
        <f t="shared" si="30"/>
        <v>0</v>
      </c>
      <c r="N125" s="677"/>
      <c r="O125" s="686">
        <f t="shared" si="29"/>
        <v>0</v>
      </c>
      <c r="P125" s="675"/>
      <c r="Q125" s="686">
        <f>K125*[4]EXPENSES!$L$15</f>
        <v>0</v>
      </c>
      <c r="R125" s="677"/>
      <c r="S125" s="677"/>
      <c r="T125" s="677"/>
      <c r="U125" s="677"/>
      <c r="V125" s="677"/>
      <c r="W125" s="659"/>
      <c r="X125" s="659"/>
      <c r="Y125" s="659"/>
      <c r="Z125" s="659"/>
      <c r="AA125" s="659"/>
      <c r="AB125" s="659"/>
      <c r="AC125" s="659"/>
      <c r="AD125" s="659"/>
      <c r="AE125" s="659"/>
      <c r="AF125" s="659"/>
      <c r="AG125" s="659"/>
      <c r="AH125" s="659"/>
      <c r="AI125" s="659"/>
      <c r="AJ125" s="659"/>
      <c r="AK125" s="659"/>
    </row>
    <row r="126" spans="1:37">
      <c r="A126" s="659"/>
      <c r="B126" s="661"/>
      <c r="C126" s="695"/>
      <c r="D126" s="661"/>
      <c r="E126" s="675"/>
      <c r="F126" s="675"/>
      <c r="G126" s="673"/>
      <c r="H126" s="687"/>
      <c r="I126" s="678"/>
      <c r="J126" s="677"/>
      <c r="K126" s="678"/>
      <c r="L126" s="677"/>
      <c r="M126" s="677"/>
      <c r="N126" s="677"/>
      <c r="O126" s="677"/>
      <c r="P126" s="675"/>
      <c r="Q126" s="677"/>
      <c r="R126" s="677"/>
      <c r="S126" s="677"/>
      <c r="T126" s="677"/>
      <c r="U126" s="677"/>
      <c r="V126" s="677"/>
      <c r="W126" s="659"/>
      <c r="X126" s="659"/>
      <c r="Y126" s="659"/>
      <c r="Z126" s="659"/>
      <c r="AA126" s="659"/>
      <c r="AB126" s="659"/>
      <c r="AC126" s="659"/>
      <c r="AD126" s="659"/>
      <c r="AE126" s="659"/>
      <c r="AF126" s="659"/>
      <c r="AG126" s="659"/>
      <c r="AH126" s="659"/>
      <c r="AI126" s="659"/>
      <c r="AJ126" s="659"/>
      <c r="AK126" s="659"/>
    </row>
    <row r="127" spans="1:37">
      <c r="A127" s="659"/>
      <c r="B127" s="661"/>
      <c r="C127" s="659"/>
      <c r="D127" s="709" t="s">
        <v>482</v>
      </c>
      <c r="E127" s="675"/>
      <c r="F127" s="675"/>
      <c r="G127" s="691" t="s">
        <v>158</v>
      </c>
      <c r="H127" s="1042">
        <v>2022</v>
      </c>
      <c r="I127" s="674">
        <f>K109</f>
        <v>0</v>
      </c>
      <c r="J127" s="677"/>
      <c r="K127" s="674">
        <f>SUM(K114:K125)</f>
        <v>0</v>
      </c>
      <c r="L127" s="677"/>
      <c r="M127" s="686">
        <f>SUM(M119:M125)</f>
        <v>0</v>
      </c>
      <c r="N127" s="677"/>
      <c r="O127" s="686">
        <f>O125</f>
        <v>0</v>
      </c>
      <c r="P127" s="675"/>
      <c r="Q127" s="686">
        <f>K127*[4]EXPENSES!$L$15</f>
        <v>0</v>
      </c>
      <c r="R127" s="677"/>
      <c r="S127" s="677"/>
      <c r="T127" s="677"/>
      <c r="U127" s="677"/>
      <c r="V127" s="677"/>
      <c r="W127" s="659"/>
      <c r="X127" s="659"/>
      <c r="Y127" s="659"/>
      <c r="Z127" s="659"/>
      <c r="AA127" s="659"/>
      <c r="AB127" s="659"/>
      <c r="AC127" s="659"/>
      <c r="AD127" s="659"/>
      <c r="AE127" s="659"/>
      <c r="AF127" s="659"/>
      <c r="AG127" s="659"/>
      <c r="AH127" s="659"/>
      <c r="AI127" s="659"/>
      <c r="AJ127" s="659"/>
      <c r="AK127" s="659"/>
    </row>
    <row r="128" spans="1:37">
      <c r="A128" s="659"/>
      <c r="B128" s="661"/>
      <c r="C128" s="672" t="s">
        <v>158</v>
      </c>
      <c r="D128" s="708" t="str">
        <f>$C$25</f>
        <v>Jan</v>
      </c>
      <c r="E128" s="674">
        <f>M127+M157+M188+M218</f>
        <v>0</v>
      </c>
      <c r="F128" s="675"/>
      <c r="G128" s="691" t="s">
        <v>158</v>
      </c>
      <c r="H128" s="1042">
        <f>H127+1</f>
        <v>2023</v>
      </c>
      <c r="I128" s="674">
        <f>O127</f>
        <v>0</v>
      </c>
      <c r="J128" s="677"/>
      <c r="K128" s="685">
        <v>0</v>
      </c>
      <c r="L128" s="677"/>
      <c r="M128" s="686">
        <f>M127/7*12</f>
        <v>0</v>
      </c>
      <c r="N128" s="677"/>
      <c r="O128" s="686">
        <f>O127+K128-M128</f>
        <v>0</v>
      </c>
      <c r="P128" s="675"/>
      <c r="Q128" s="686">
        <f>K128*[4]EXPENSES!$L$15</f>
        <v>0</v>
      </c>
      <c r="R128" s="677"/>
      <c r="S128" s="677"/>
      <c r="T128" s="677"/>
      <c r="U128" s="677"/>
      <c r="V128" s="677"/>
      <c r="W128" s="659"/>
      <c r="X128" s="659"/>
      <c r="Y128" s="659"/>
      <c r="Z128" s="659"/>
      <c r="AA128" s="659"/>
      <c r="AB128" s="659"/>
      <c r="AC128" s="659"/>
      <c r="AD128" s="659"/>
      <c r="AE128" s="659"/>
      <c r="AF128" s="659"/>
      <c r="AG128" s="659"/>
      <c r="AH128" s="659"/>
      <c r="AI128" s="659"/>
      <c r="AJ128" s="659"/>
      <c r="AK128" s="659"/>
    </row>
    <row r="129" spans="1:37">
      <c r="A129" s="659"/>
      <c r="B129" s="661"/>
      <c r="C129" s="672" t="s">
        <v>158</v>
      </c>
      <c r="D129" s="708" t="str">
        <f>$C$26</f>
        <v>Feb</v>
      </c>
      <c r="E129" s="674">
        <f>M128+M158+M189+M219</f>
        <v>0</v>
      </c>
      <c r="F129" s="675"/>
      <c r="G129" s="691" t="s">
        <v>158</v>
      </c>
      <c r="H129" s="1042">
        <f t="shared" ref="H129:H136" si="31">H128+1</f>
        <v>2024</v>
      </c>
      <c r="I129" s="674">
        <f>O128</f>
        <v>0</v>
      </c>
      <c r="J129" s="677"/>
      <c r="K129" s="685">
        <v>0</v>
      </c>
      <c r="L129" s="677"/>
      <c r="M129" s="686">
        <f t="shared" ref="M129:M136" si="32">M128/7*12</f>
        <v>0</v>
      </c>
      <c r="N129" s="677"/>
      <c r="O129" s="686">
        <f>O128+K129-M129</f>
        <v>0</v>
      </c>
      <c r="P129" s="675"/>
      <c r="Q129" s="686">
        <f>K129*[4]EXPENSES!$L$15</f>
        <v>0</v>
      </c>
      <c r="R129" s="677"/>
      <c r="S129" s="677"/>
      <c r="T129" s="677"/>
      <c r="U129" s="677"/>
      <c r="V129" s="677"/>
      <c r="W129" s="659"/>
      <c r="X129" s="659"/>
      <c r="Y129" s="659"/>
      <c r="Z129" s="659"/>
      <c r="AA129" s="659"/>
      <c r="AB129" s="659"/>
      <c r="AC129" s="659"/>
      <c r="AD129" s="659"/>
      <c r="AE129" s="659"/>
      <c r="AF129" s="659"/>
      <c r="AG129" s="659"/>
      <c r="AH129" s="659"/>
      <c r="AI129" s="659"/>
      <c r="AJ129" s="659"/>
      <c r="AK129" s="659"/>
    </row>
    <row r="130" spans="1:37">
      <c r="A130" s="659"/>
      <c r="B130" s="661"/>
      <c r="C130" s="672"/>
      <c r="D130" s="710"/>
      <c r="E130" s="711"/>
      <c r="F130" s="675"/>
      <c r="G130" s="691" t="s">
        <v>158</v>
      </c>
      <c r="H130" s="1042">
        <f t="shared" si="31"/>
        <v>2025</v>
      </c>
      <c r="I130" s="674">
        <f t="shared" ref="I130:I136" si="33">O129</f>
        <v>0</v>
      </c>
      <c r="J130" s="677"/>
      <c r="K130" s="685">
        <v>0</v>
      </c>
      <c r="L130" s="677"/>
      <c r="M130" s="686">
        <f t="shared" si="32"/>
        <v>0</v>
      </c>
      <c r="N130" s="677"/>
      <c r="O130" s="686">
        <f t="shared" ref="O130:O136" si="34">O129+K130-M130</f>
        <v>0</v>
      </c>
      <c r="P130" s="675"/>
      <c r="Q130" s="686">
        <f>K130*[4]EXPENSES!$L$15</f>
        <v>0</v>
      </c>
      <c r="R130" s="677"/>
      <c r="S130" s="677"/>
      <c r="T130" s="677"/>
      <c r="U130" s="677"/>
      <c r="V130" s="677"/>
      <c r="W130" s="659"/>
      <c r="X130" s="659"/>
      <c r="Y130" s="659"/>
      <c r="Z130" s="659"/>
      <c r="AA130" s="659"/>
      <c r="AB130" s="659"/>
      <c r="AC130" s="659"/>
      <c r="AD130" s="659"/>
      <c r="AE130" s="659"/>
      <c r="AF130" s="659"/>
      <c r="AG130" s="659"/>
      <c r="AH130" s="659"/>
      <c r="AI130" s="659"/>
      <c r="AJ130" s="659"/>
      <c r="AK130" s="659"/>
    </row>
    <row r="131" spans="1:37">
      <c r="A131" s="659"/>
      <c r="B131" s="661"/>
      <c r="C131" s="672"/>
      <c r="D131" s="710"/>
      <c r="E131" s="711"/>
      <c r="F131" s="675"/>
      <c r="G131" s="691" t="s">
        <v>158</v>
      </c>
      <c r="H131" s="1042">
        <f t="shared" si="31"/>
        <v>2026</v>
      </c>
      <c r="I131" s="674">
        <f t="shared" si="33"/>
        <v>0</v>
      </c>
      <c r="J131" s="677"/>
      <c r="K131" s="685">
        <v>0</v>
      </c>
      <c r="L131" s="677"/>
      <c r="M131" s="686">
        <f t="shared" si="32"/>
        <v>0</v>
      </c>
      <c r="N131" s="677"/>
      <c r="O131" s="686">
        <f t="shared" si="34"/>
        <v>0</v>
      </c>
      <c r="P131" s="675"/>
      <c r="Q131" s="686">
        <f>K131*[4]EXPENSES!$L$15</f>
        <v>0</v>
      </c>
      <c r="R131" s="677"/>
      <c r="S131" s="677"/>
      <c r="T131" s="677"/>
      <c r="U131" s="677"/>
      <c r="V131" s="677"/>
      <c r="W131" s="659"/>
      <c r="X131" s="659"/>
      <c r="Y131" s="659"/>
      <c r="Z131" s="659"/>
      <c r="AA131" s="659"/>
      <c r="AB131" s="659"/>
      <c r="AC131" s="659"/>
      <c r="AD131" s="659"/>
      <c r="AE131" s="659"/>
      <c r="AF131" s="659"/>
      <c r="AG131" s="659"/>
      <c r="AH131" s="659"/>
      <c r="AI131" s="659"/>
      <c r="AJ131" s="659"/>
      <c r="AK131" s="659"/>
    </row>
    <row r="132" spans="1:37">
      <c r="A132" s="659"/>
      <c r="B132" s="661"/>
      <c r="C132" s="672"/>
      <c r="D132" s="710"/>
      <c r="E132" s="711"/>
      <c r="F132" s="675"/>
      <c r="G132" s="691" t="s">
        <v>158</v>
      </c>
      <c r="H132" s="1042">
        <f t="shared" si="31"/>
        <v>2027</v>
      </c>
      <c r="I132" s="674">
        <f t="shared" si="33"/>
        <v>0</v>
      </c>
      <c r="J132" s="677"/>
      <c r="K132" s="685">
        <v>0</v>
      </c>
      <c r="L132" s="677"/>
      <c r="M132" s="686">
        <f t="shared" si="32"/>
        <v>0</v>
      </c>
      <c r="N132" s="677"/>
      <c r="O132" s="686">
        <f t="shared" si="34"/>
        <v>0</v>
      </c>
      <c r="P132" s="675"/>
      <c r="Q132" s="686">
        <f>K132*[4]EXPENSES!$L$15</f>
        <v>0</v>
      </c>
      <c r="R132" s="677"/>
      <c r="S132" s="677"/>
      <c r="T132" s="677"/>
      <c r="U132" s="677"/>
      <c r="V132" s="677"/>
      <c r="W132" s="659"/>
      <c r="X132" s="659"/>
      <c r="Y132" s="659"/>
      <c r="Z132" s="659"/>
      <c r="AA132" s="659"/>
      <c r="AB132" s="659"/>
      <c r="AC132" s="659"/>
      <c r="AD132" s="659"/>
      <c r="AE132" s="659"/>
      <c r="AF132" s="659"/>
      <c r="AG132" s="659"/>
      <c r="AH132" s="659"/>
      <c r="AI132" s="659"/>
      <c r="AJ132" s="659"/>
      <c r="AK132" s="659"/>
    </row>
    <row r="133" spans="1:37">
      <c r="A133" s="659"/>
      <c r="B133" s="661"/>
      <c r="C133" s="672"/>
      <c r="D133" s="710"/>
      <c r="E133" s="711"/>
      <c r="F133" s="675"/>
      <c r="G133" s="691" t="s">
        <v>158</v>
      </c>
      <c r="H133" s="1042">
        <f t="shared" si="31"/>
        <v>2028</v>
      </c>
      <c r="I133" s="674">
        <f t="shared" si="33"/>
        <v>0</v>
      </c>
      <c r="J133" s="677"/>
      <c r="K133" s="685">
        <v>0</v>
      </c>
      <c r="L133" s="677"/>
      <c r="M133" s="686">
        <f t="shared" si="32"/>
        <v>0</v>
      </c>
      <c r="N133" s="677"/>
      <c r="O133" s="686">
        <f t="shared" si="34"/>
        <v>0</v>
      </c>
      <c r="P133" s="675"/>
      <c r="Q133" s="686">
        <f>K133*[4]EXPENSES!$L$15</f>
        <v>0</v>
      </c>
      <c r="R133" s="677"/>
      <c r="S133" s="677"/>
      <c r="T133" s="677"/>
      <c r="U133" s="677"/>
      <c r="V133" s="677"/>
      <c r="W133" s="659"/>
      <c r="X133" s="659"/>
      <c r="Y133" s="659"/>
      <c r="Z133" s="659"/>
      <c r="AA133" s="659"/>
      <c r="AB133" s="659"/>
      <c r="AC133" s="659"/>
      <c r="AD133" s="659"/>
      <c r="AE133" s="659"/>
      <c r="AF133" s="659"/>
      <c r="AG133" s="659"/>
      <c r="AH133" s="659"/>
      <c r="AI133" s="659"/>
      <c r="AJ133" s="659"/>
      <c r="AK133" s="659"/>
    </row>
    <row r="134" spans="1:37">
      <c r="A134" s="659"/>
      <c r="B134" s="661"/>
      <c r="C134" s="672"/>
      <c r="D134" s="710"/>
      <c r="E134" s="711"/>
      <c r="F134" s="675"/>
      <c r="G134" s="691" t="s">
        <v>158</v>
      </c>
      <c r="H134" s="1042">
        <f t="shared" si="31"/>
        <v>2029</v>
      </c>
      <c r="I134" s="674">
        <f t="shared" si="33"/>
        <v>0</v>
      </c>
      <c r="J134" s="677"/>
      <c r="K134" s="685">
        <v>0</v>
      </c>
      <c r="L134" s="677"/>
      <c r="M134" s="686">
        <f t="shared" si="32"/>
        <v>0</v>
      </c>
      <c r="N134" s="677"/>
      <c r="O134" s="686">
        <f t="shared" si="34"/>
        <v>0</v>
      </c>
      <c r="P134" s="675"/>
      <c r="Q134" s="686">
        <f>K134*[4]EXPENSES!$L$15</f>
        <v>0</v>
      </c>
      <c r="R134" s="677"/>
      <c r="S134" s="677"/>
      <c r="T134" s="677"/>
      <c r="U134" s="677"/>
      <c r="V134" s="677"/>
      <c r="W134" s="659"/>
      <c r="X134" s="659"/>
      <c r="Y134" s="659"/>
      <c r="Z134" s="659"/>
      <c r="AA134" s="659"/>
      <c r="AB134" s="659"/>
      <c r="AC134" s="659"/>
      <c r="AD134" s="659"/>
      <c r="AE134" s="659"/>
      <c r="AF134" s="659"/>
      <c r="AG134" s="659"/>
      <c r="AH134" s="659"/>
      <c r="AI134" s="659"/>
      <c r="AJ134" s="659"/>
      <c r="AK134" s="659"/>
    </row>
    <row r="135" spans="1:37">
      <c r="A135" s="659"/>
      <c r="B135" s="661"/>
      <c r="C135" s="672"/>
      <c r="D135" s="710"/>
      <c r="E135" s="711"/>
      <c r="F135" s="675"/>
      <c r="G135" s="691" t="s">
        <v>158</v>
      </c>
      <c r="H135" s="1042">
        <f t="shared" si="31"/>
        <v>2030</v>
      </c>
      <c r="I135" s="674">
        <f t="shared" si="33"/>
        <v>0</v>
      </c>
      <c r="J135" s="677"/>
      <c r="K135" s="685">
        <v>0</v>
      </c>
      <c r="L135" s="677"/>
      <c r="M135" s="686">
        <f t="shared" si="32"/>
        <v>0</v>
      </c>
      <c r="N135" s="677"/>
      <c r="O135" s="686">
        <f t="shared" si="34"/>
        <v>0</v>
      </c>
      <c r="P135" s="675"/>
      <c r="Q135" s="686">
        <f>K135*[4]EXPENSES!$L$15</f>
        <v>0</v>
      </c>
      <c r="R135" s="677"/>
      <c r="S135" s="677"/>
      <c r="T135" s="677"/>
      <c r="U135" s="677"/>
      <c r="V135" s="677"/>
      <c r="W135" s="659"/>
      <c r="X135" s="659"/>
      <c r="Y135" s="659"/>
      <c r="Z135" s="659"/>
      <c r="AA135" s="659"/>
      <c r="AB135" s="659"/>
      <c r="AC135" s="659"/>
      <c r="AD135" s="659"/>
      <c r="AE135" s="659"/>
      <c r="AF135" s="659"/>
      <c r="AG135" s="659"/>
      <c r="AH135" s="659"/>
      <c r="AI135" s="659"/>
      <c r="AJ135" s="659"/>
      <c r="AK135" s="659"/>
    </row>
    <row r="136" spans="1:37">
      <c r="A136" s="659"/>
      <c r="B136" s="661"/>
      <c r="C136" s="672"/>
      <c r="D136" s="710"/>
      <c r="E136" s="711"/>
      <c r="F136" s="675"/>
      <c r="G136" s="691" t="s">
        <v>158</v>
      </c>
      <c r="H136" s="1042">
        <f t="shared" si="31"/>
        <v>2031</v>
      </c>
      <c r="I136" s="674">
        <f t="shared" si="33"/>
        <v>0</v>
      </c>
      <c r="J136" s="677"/>
      <c r="K136" s="685"/>
      <c r="L136" s="677"/>
      <c r="M136" s="686">
        <f t="shared" si="32"/>
        <v>0</v>
      </c>
      <c r="N136" s="677"/>
      <c r="O136" s="686">
        <f t="shared" si="34"/>
        <v>0</v>
      </c>
      <c r="P136" s="675"/>
      <c r="Q136" s="686"/>
      <c r="R136" s="677"/>
      <c r="S136" s="677"/>
      <c r="T136" s="677"/>
      <c r="U136" s="677"/>
      <c r="V136" s="677"/>
      <c r="W136" s="659"/>
      <c r="X136" s="659"/>
      <c r="Y136" s="659"/>
      <c r="Z136" s="659"/>
      <c r="AA136" s="659"/>
      <c r="AB136" s="659"/>
      <c r="AC136" s="659"/>
      <c r="AD136" s="659"/>
      <c r="AE136" s="659"/>
      <c r="AF136" s="659"/>
      <c r="AG136" s="659"/>
      <c r="AH136" s="659"/>
      <c r="AI136" s="659"/>
      <c r="AJ136" s="659"/>
      <c r="AK136" s="659"/>
    </row>
    <row r="137" spans="1:37" ht="13.5" thickBot="1">
      <c r="A137" s="659"/>
      <c r="B137" s="698"/>
      <c r="C137" s="712" t="s">
        <v>158</v>
      </c>
      <c r="D137" s="713" t="str">
        <f>$C$27</f>
        <v>Mar</v>
      </c>
      <c r="E137" s="714">
        <f>M129+M159+M190+M220</f>
        <v>0</v>
      </c>
      <c r="F137" s="699"/>
      <c r="G137" s="699"/>
      <c r="H137" s="699"/>
      <c r="I137" s="700"/>
      <c r="J137" s="699"/>
      <c r="K137" s="700"/>
      <c r="L137" s="699"/>
      <c r="M137" s="699"/>
      <c r="N137" s="699"/>
      <c r="O137" s="699"/>
      <c r="P137" s="677"/>
      <c r="Q137" s="677"/>
      <c r="R137" s="677"/>
      <c r="S137" s="677"/>
      <c r="T137" s="677"/>
      <c r="U137" s="677"/>
      <c r="V137" s="677"/>
      <c r="W137" s="659"/>
      <c r="X137" s="659"/>
      <c r="Y137" s="659"/>
      <c r="Z137" s="659"/>
      <c r="AA137" s="659"/>
      <c r="AB137" s="659"/>
      <c r="AC137" s="659"/>
      <c r="AD137" s="659"/>
      <c r="AE137" s="659"/>
      <c r="AF137" s="659"/>
      <c r="AG137" s="659"/>
      <c r="AH137" s="659"/>
      <c r="AI137" s="659"/>
      <c r="AJ137" s="659"/>
      <c r="AK137" s="659"/>
    </row>
    <row r="138" spans="1:37" ht="13.5" thickTop="1">
      <c r="A138" s="659"/>
      <c r="B138" s="659"/>
      <c r="C138" s="659"/>
      <c r="D138" s="659"/>
      <c r="E138" s="677"/>
      <c r="F138" s="677"/>
      <c r="G138" s="677"/>
      <c r="H138" s="677"/>
      <c r="I138" s="678"/>
      <c r="J138" s="677"/>
      <c r="K138" s="678"/>
      <c r="L138" s="677"/>
      <c r="M138" s="677"/>
      <c r="N138" s="677"/>
      <c r="O138" s="677"/>
      <c r="P138" s="677"/>
      <c r="Q138" s="677"/>
      <c r="R138" s="677"/>
      <c r="S138" s="677"/>
      <c r="T138" s="677"/>
      <c r="U138" s="677"/>
      <c r="V138" s="677"/>
      <c r="W138" s="659"/>
      <c r="X138" s="659"/>
      <c r="Y138" s="659"/>
      <c r="Z138" s="659"/>
      <c r="AA138" s="659"/>
      <c r="AB138" s="659"/>
      <c r="AC138" s="659"/>
      <c r="AD138" s="659"/>
      <c r="AE138" s="659"/>
      <c r="AF138" s="659"/>
      <c r="AG138" s="659"/>
      <c r="AH138" s="659"/>
      <c r="AI138" s="659"/>
      <c r="AJ138" s="659"/>
      <c r="AK138" s="659"/>
    </row>
    <row r="139" spans="1:37">
      <c r="A139" s="659"/>
      <c r="B139" s="659"/>
      <c r="C139" s="659"/>
      <c r="D139" s="659"/>
      <c r="E139" s="677"/>
      <c r="F139" s="677"/>
      <c r="G139" s="706" t="str">
        <f>'[4]OPENING BALANCE SHEET'!D17</f>
        <v>Building &amp; MEP</v>
      </c>
      <c r="H139" s="677"/>
      <c r="I139" s="678"/>
      <c r="J139" s="673" t="s">
        <v>463</v>
      </c>
      <c r="K139" s="674">
        <f>'OPENING BALANCE SHEET'!E18</f>
        <v>0</v>
      </c>
      <c r="L139" s="677"/>
      <c r="M139" s="677"/>
      <c r="N139" s="677"/>
      <c r="O139" s="677"/>
      <c r="P139" s="677"/>
      <c r="Q139" s="677"/>
      <c r="R139" s="677"/>
      <c r="S139" s="677"/>
      <c r="T139" s="677"/>
      <c r="U139" s="677"/>
      <c r="V139" s="677"/>
      <c r="W139" s="659"/>
      <c r="X139" s="659"/>
      <c r="Y139" s="659"/>
      <c r="Z139" s="659"/>
      <c r="AA139" s="659"/>
      <c r="AB139" s="659"/>
      <c r="AC139" s="659"/>
      <c r="AD139" s="659"/>
      <c r="AE139" s="659"/>
      <c r="AF139" s="659"/>
      <c r="AG139" s="659"/>
      <c r="AH139" s="659"/>
      <c r="AI139" s="659"/>
      <c r="AJ139" s="659"/>
      <c r="AK139" s="659"/>
    </row>
    <row r="140" spans="1:37">
      <c r="A140" s="659"/>
      <c r="B140" s="659" t="s">
        <v>481</v>
      </c>
      <c r="C140" s="659"/>
      <c r="D140" s="659"/>
      <c r="E140" s="677"/>
      <c r="F140" s="677"/>
      <c r="G140" s="678"/>
      <c r="H140" s="677"/>
      <c r="I140" s="678" t="s">
        <v>482</v>
      </c>
      <c r="J140" s="673"/>
      <c r="K140" s="715">
        <v>0.05</v>
      </c>
      <c r="L140" s="677"/>
      <c r="M140" s="677" t="s">
        <v>483</v>
      </c>
      <c r="N140" s="677"/>
      <c r="O140" s="677"/>
      <c r="P140" s="677"/>
      <c r="Q140" s="677"/>
      <c r="R140" s="677"/>
      <c r="S140" s="677"/>
      <c r="T140" s="677"/>
      <c r="U140" s="677"/>
      <c r="V140" s="677"/>
      <c r="W140" s="659"/>
      <c r="X140" s="659"/>
      <c r="Y140" s="659"/>
      <c r="Z140" s="659"/>
      <c r="AA140" s="659"/>
      <c r="AB140" s="659"/>
      <c r="AC140" s="659"/>
      <c r="AD140" s="659"/>
      <c r="AE140" s="659"/>
      <c r="AF140" s="659"/>
      <c r="AG140" s="659"/>
      <c r="AH140" s="659"/>
      <c r="AI140" s="659"/>
      <c r="AJ140" s="659"/>
      <c r="AK140" s="659"/>
    </row>
    <row r="141" spans="1:37">
      <c r="A141" s="701">
        <v>1</v>
      </c>
      <c r="B141" s="662" t="s">
        <v>484</v>
      </c>
      <c r="C141" s="659"/>
      <c r="D141" s="659"/>
      <c r="E141" s="677"/>
      <c r="F141" s="677"/>
      <c r="G141" s="679" t="s">
        <v>499</v>
      </c>
      <c r="H141" s="677"/>
      <c r="I141" s="679"/>
      <c r="J141" s="677"/>
      <c r="K141" s="678"/>
      <c r="L141" s="677"/>
      <c r="M141" s="677"/>
      <c r="N141" s="677"/>
      <c r="O141" s="677"/>
      <c r="P141" s="677"/>
      <c r="Q141" s="677"/>
      <c r="R141" s="677"/>
      <c r="S141" s="677"/>
      <c r="T141" s="677"/>
      <c r="U141" s="677"/>
      <c r="V141" s="677"/>
      <c r="W141" s="659"/>
      <c r="X141" s="659"/>
      <c r="Y141" s="659"/>
      <c r="Z141" s="659"/>
      <c r="AA141" s="659"/>
      <c r="AB141" s="659"/>
      <c r="AC141" s="659"/>
      <c r="AD141" s="659"/>
      <c r="AE141" s="659"/>
      <c r="AF141" s="659"/>
      <c r="AG141" s="659"/>
      <c r="AH141" s="659"/>
      <c r="AI141" s="659"/>
      <c r="AJ141" s="659"/>
      <c r="AK141" s="659"/>
    </row>
    <row r="142" spans="1:37">
      <c r="A142" s="701">
        <v>2</v>
      </c>
      <c r="B142" s="662" t="s">
        <v>486</v>
      </c>
      <c r="C142" s="659"/>
      <c r="D142" s="659"/>
      <c r="E142" s="677"/>
      <c r="F142" s="677"/>
      <c r="G142" s="677"/>
      <c r="H142" s="677"/>
      <c r="I142" s="680" t="s">
        <v>487</v>
      </c>
      <c r="J142" s="677"/>
      <c r="K142" s="680" t="s">
        <v>488</v>
      </c>
      <c r="L142" s="677"/>
      <c r="M142" s="681" t="s">
        <v>489</v>
      </c>
      <c r="N142" s="677"/>
      <c r="O142" s="681" t="s">
        <v>490</v>
      </c>
      <c r="P142" s="677"/>
      <c r="Q142" s="681" t="s">
        <v>491</v>
      </c>
      <c r="R142" s="677"/>
      <c r="S142" s="677"/>
      <c r="T142" s="677"/>
      <c r="U142" s="677"/>
      <c r="V142" s="677"/>
      <c r="W142" s="659"/>
      <c r="X142" s="659"/>
      <c r="Y142" s="659"/>
      <c r="Z142" s="659"/>
      <c r="AA142" s="659"/>
      <c r="AB142" s="659"/>
      <c r="AC142" s="659"/>
      <c r="AD142" s="659"/>
      <c r="AE142" s="659"/>
      <c r="AF142" s="659"/>
      <c r="AG142" s="659"/>
      <c r="AH142" s="659"/>
      <c r="AI142" s="659"/>
      <c r="AJ142" s="659"/>
      <c r="AK142" s="659"/>
    </row>
    <row r="143" spans="1:37">
      <c r="A143" s="701">
        <v>3</v>
      </c>
      <c r="B143" s="662" t="s">
        <v>492</v>
      </c>
      <c r="C143" s="659"/>
      <c r="D143" s="659"/>
      <c r="E143" s="677"/>
      <c r="F143" s="677"/>
      <c r="G143" s="677"/>
      <c r="H143" s="679" t="str">
        <f>G139</f>
        <v>Building &amp; MEP</v>
      </c>
      <c r="I143" s="682" t="s">
        <v>494</v>
      </c>
      <c r="J143" s="677"/>
      <c r="K143" s="682" t="s">
        <v>370</v>
      </c>
      <c r="L143" s="677"/>
      <c r="M143" s="683" t="s">
        <v>482</v>
      </c>
      <c r="N143" s="677"/>
      <c r="O143" s="683" t="s">
        <v>494</v>
      </c>
      <c r="P143" s="677"/>
      <c r="Q143" s="683" t="s">
        <v>370</v>
      </c>
      <c r="R143" s="677"/>
      <c r="S143" s="677"/>
      <c r="T143" s="677"/>
      <c r="U143" s="677"/>
      <c r="V143" s="677"/>
      <c r="W143" s="659"/>
      <c r="X143" s="659"/>
      <c r="Y143" s="659"/>
      <c r="Z143" s="659"/>
      <c r="AA143" s="659"/>
      <c r="AB143" s="659"/>
      <c r="AC143" s="659"/>
      <c r="AD143" s="659"/>
      <c r="AE143" s="659"/>
      <c r="AF143" s="659"/>
      <c r="AG143" s="659"/>
      <c r="AH143" s="659"/>
      <c r="AI143" s="659"/>
      <c r="AJ143" s="659"/>
      <c r="AK143" s="659"/>
    </row>
    <row r="144" spans="1:37">
      <c r="A144" s="701">
        <v>4</v>
      </c>
      <c r="B144" s="662" t="s">
        <v>495</v>
      </c>
      <c r="C144" s="659"/>
      <c r="D144" s="659"/>
      <c r="E144" s="677"/>
      <c r="F144" s="677"/>
      <c r="G144" s="673" t="s">
        <v>139</v>
      </c>
      <c r="H144" s="688" t="str">
        <f>$C$12</f>
        <v>Jan</v>
      </c>
      <c r="I144" s="674">
        <f>K139</f>
        <v>0</v>
      </c>
      <c r="J144" s="677"/>
      <c r="K144" s="685">
        <v>0</v>
      </c>
      <c r="L144" s="677"/>
      <c r="M144" s="686">
        <f>$K$139*$K$140/12</f>
        <v>0</v>
      </c>
      <c r="N144" s="677"/>
      <c r="O144" s="686">
        <f>I144+K144-M144</f>
        <v>0</v>
      </c>
      <c r="P144" s="677"/>
      <c r="Q144" s="686">
        <v>0</v>
      </c>
      <c r="R144" s="677"/>
      <c r="S144" s="677"/>
      <c r="T144" s="677"/>
      <c r="U144" s="677"/>
      <c r="V144" s="677"/>
      <c r="W144" s="659"/>
      <c r="X144" s="659"/>
      <c r="Y144" s="659"/>
      <c r="Z144" s="659"/>
      <c r="AA144" s="659"/>
      <c r="AB144" s="659"/>
      <c r="AC144" s="659"/>
      <c r="AD144" s="659"/>
      <c r="AE144" s="659"/>
      <c r="AF144" s="659"/>
      <c r="AG144" s="659"/>
      <c r="AH144" s="659"/>
      <c r="AI144" s="659"/>
      <c r="AJ144" s="659"/>
      <c r="AK144" s="659"/>
    </row>
    <row r="145" spans="1:37">
      <c r="A145" s="659"/>
      <c r="B145" s="659"/>
      <c r="C145" s="659"/>
      <c r="D145" s="659"/>
      <c r="E145" s="677"/>
      <c r="F145" s="677"/>
      <c r="G145" s="673" t="s">
        <v>139</v>
      </c>
      <c r="H145" s="688" t="str">
        <f>$C$13</f>
        <v>Feb</v>
      </c>
      <c r="I145" s="674">
        <f>O144</f>
        <v>0</v>
      </c>
      <c r="J145" s="677"/>
      <c r="K145" s="685">
        <v>0</v>
      </c>
      <c r="L145" s="677"/>
      <c r="M145" s="686">
        <f t="shared" ref="M145:M155" si="35">$K$139*$K$140/12</f>
        <v>0</v>
      </c>
      <c r="N145" s="677"/>
      <c r="O145" s="686">
        <f t="shared" ref="O145:O155" si="36">I145+K145-M145</f>
        <v>0</v>
      </c>
      <c r="P145" s="677"/>
      <c r="Q145" s="686">
        <v>0</v>
      </c>
      <c r="R145" s="677"/>
      <c r="S145" s="677"/>
      <c r="T145" s="677"/>
      <c r="U145" s="677"/>
      <c r="V145" s="677"/>
      <c r="W145" s="659"/>
      <c r="X145" s="659"/>
      <c r="Y145" s="659"/>
      <c r="Z145" s="659"/>
      <c r="AA145" s="659"/>
      <c r="AB145" s="659"/>
      <c r="AC145" s="659"/>
      <c r="AD145" s="659"/>
      <c r="AE145" s="659"/>
      <c r="AF145" s="659"/>
      <c r="AG145" s="659"/>
      <c r="AH145" s="659"/>
      <c r="AI145" s="659"/>
      <c r="AJ145" s="659"/>
      <c r="AK145" s="659"/>
    </row>
    <row r="146" spans="1:37">
      <c r="A146" s="659"/>
      <c r="B146" s="659"/>
      <c r="C146" s="659"/>
      <c r="D146" s="659"/>
      <c r="E146" s="677"/>
      <c r="F146" s="677"/>
      <c r="G146" s="673" t="s">
        <v>139</v>
      </c>
      <c r="H146" s="688" t="str">
        <f>$C$14</f>
        <v>Mar</v>
      </c>
      <c r="I146" s="674">
        <f t="shared" ref="I146:I155" si="37">O145</f>
        <v>0</v>
      </c>
      <c r="J146" s="677"/>
      <c r="K146" s="685">
        <v>0</v>
      </c>
      <c r="L146" s="677"/>
      <c r="M146" s="686">
        <f t="shared" si="35"/>
        <v>0</v>
      </c>
      <c r="N146" s="677"/>
      <c r="O146" s="686">
        <f t="shared" si="36"/>
        <v>0</v>
      </c>
      <c r="P146" s="677"/>
      <c r="Q146" s="686">
        <v>0</v>
      </c>
      <c r="R146" s="677"/>
      <c r="S146" s="677"/>
      <c r="T146" s="677"/>
      <c r="U146" s="677"/>
      <c r="V146" s="677"/>
      <c r="W146" s="659"/>
      <c r="X146" s="659"/>
      <c r="Y146" s="659"/>
      <c r="Z146" s="659"/>
      <c r="AA146" s="659"/>
      <c r="AB146" s="659"/>
      <c r="AC146" s="659"/>
      <c r="AD146" s="659"/>
      <c r="AE146" s="659"/>
      <c r="AF146" s="659"/>
      <c r="AG146" s="659"/>
      <c r="AH146" s="659"/>
      <c r="AI146" s="659"/>
      <c r="AJ146" s="659"/>
      <c r="AK146" s="659"/>
    </row>
    <row r="147" spans="1:37">
      <c r="A147" s="659"/>
      <c r="B147" s="659"/>
      <c r="C147" s="659"/>
      <c r="D147" s="659"/>
      <c r="E147" s="677"/>
      <c r="F147" s="677"/>
      <c r="G147" s="673" t="s">
        <v>139</v>
      </c>
      <c r="H147" s="688" t="str">
        <f>$C$15</f>
        <v>Apr</v>
      </c>
      <c r="I147" s="674">
        <f t="shared" si="37"/>
        <v>0</v>
      </c>
      <c r="J147" s="677"/>
      <c r="K147" s="685">
        <v>0</v>
      </c>
      <c r="L147" s="677"/>
      <c r="M147" s="686">
        <f t="shared" si="35"/>
        <v>0</v>
      </c>
      <c r="N147" s="677"/>
      <c r="O147" s="686">
        <f t="shared" si="36"/>
        <v>0</v>
      </c>
      <c r="P147" s="677"/>
      <c r="Q147" s="686">
        <v>0</v>
      </c>
      <c r="R147" s="677"/>
      <c r="S147" s="677"/>
      <c r="T147" s="677"/>
      <c r="U147" s="677"/>
      <c r="V147" s="677"/>
      <c r="W147" s="659"/>
      <c r="X147" s="659"/>
      <c r="Y147" s="659"/>
      <c r="Z147" s="659"/>
      <c r="AA147" s="659"/>
      <c r="AB147" s="659"/>
      <c r="AC147" s="659"/>
      <c r="AD147" s="659"/>
      <c r="AE147" s="659"/>
      <c r="AF147" s="659"/>
      <c r="AG147" s="659"/>
      <c r="AH147" s="659"/>
      <c r="AI147" s="659"/>
      <c r="AJ147" s="659"/>
      <c r="AK147" s="659"/>
    </row>
    <row r="148" spans="1:37">
      <c r="A148" s="659"/>
      <c r="B148" s="659"/>
      <c r="C148" s="659"/>
      <c r="D148" s="659"/>
      <c r="E148" s="677"/>
      <c r="F148" s="677"/>
      <c r="G148" s="673" t="s">
        <v>139</v>
      </c>
      <c r="H148" s="688" t="str">
        <f>$C$16</f>
        <v>May</v>
      </c>
      <c r="I148" s="674">
        <f t="shared" si="37"/>
        <v>0</v>
      </c>
      <c r="J148" s="677"/>
      <c r="K148" s="685">
        <v>0</v>
      </c>
      <c r="L148" s="677"/>
      <c r="M148" s="686">
        <f t="shared" si="35"/>
        <v>0</v>
      </c>
      <c r="N148" s="677"/>
      <c r="O148" s="686">
        <f t="shared" si="36"/>
        <v>0</v>
      </c>
      <c r="P148" s="677"/>
      <c r="Q148" s="686">
        <v>0</v>
      </c>
      <c r="R148" s="677"/>
      <c r="S148" s="677"/>
      <c r="T148" s="677"/>
      <c r="U148" s="677"/>
      <c r="V148" s="677"/>
      <c r="W148" s="659"/>
      <c r="X148" s="659"/>
      <c r="Y148" s="659"/>
      <c r="Z148" s="659"/>
      <c r="AA148" s="659"/>
      <c r="AB148" s="659"/>
      <c r="AC148" s="659"/>
      <c r="AD148" s="659"/>
      <c r="AE148" s="659"/>
      <c r="AF148" s="659"/>
      <c r="AG148" s="659"/>
      <c r="AH148" s="659"/>
      <c r="AI148" s="659"/>
      <c r="AJ148" s="659"/>
      <c r="AK148" s="659"/>
    </row>
    <row r="149" spans="1:37">
      <c r="A149" s="659"/>
      <c r="B149" s="659"/>
      <c r="C149" s="659"/>
      <c r="D149" s="659"/>
      <c r="E149" s="677"/>
      <c r="F149" s="677"/>
      <c r="G149" s="673" t="s">
        <v>139</v>
      </c>
      <c r="H149" s="688" t="str">
        <f>$C$17</f>
        <v>Jun</v>
      </c>
      <c r="I149" s="674">
        <f t="shared" si="37"/>
        <v>0</v>
      </c>
      <c r="J149" s="677"/>
      <c r="K149" s="685">
        <v>0</v>
      </c>
      <c r="L149" s="677"/>
      <c r="M149" s="686">
        <f t="shared" si="35"/>
        <v>0</v>
      </c>
      <c r="N149" s="677"/>
      <c r="O149" s="686">
        <f t="shared" si="36"/>
        <v>0</v>
      </c>
      <c r="P149" s="677"/>
      <c r="Q149" s="686">
        <v>0</v>
      </c>
      <c r="R149" s="677"/>
      <c r="S149" s="677"/>
      <c r="T149" s="677"/>
      <c r="U149" s="677"/>
      <c r="V149" s="677"/>
      <c r="W149" s="659"/>
      <c r="X149" s="659"/>
      <c r="Y149" s="659"/>
      <c r="Z149" s="659"/>
      <c r="AA149" s="659"/>
      <c r="AB149" s="659"/>
      <c r="AC149" s="659"/>
      <c r="AD149" s="659"/>
      <c r="AE149" s="659"/>
      <c r="AF149" s="659"/>
      <c r="AG149" s="659"/>
      <c r="AH149" s="659"/>
      <c r="AI149" s="659"/>
      <c r="AJ149" s="659"/>
      <c r="AK149" s="659"/>
    </row>
    <row r="150" spans="1:37">
      <c r="A150" s="659"/>
      <c r="B150" s="659"/>
      <c r="C150" s="659"/>
      <c r="D150" s="659"/>
      <c r="E150" s="677"/>
      <c r="F150" s="677"/>
      <c r="G150" s="673" t="s">
        <v>139</v>
      </c>
      <c r="H150" s="688" t="str">
        <f>$C$18</f>
        <v>Jul</v>
      </c>
      <c r="I150" s="674">
        <f t="shared" si="37"/>
        <v>0</v>
      </c>
      <c r="J150" s="677"/>
      <c r="K150" s="685">
        <v>0</v>
      </c>
      <c r="L150" s="677"/>
      <c r="M150" s="686">
        <f t="shared" si="35"/>
        <v>0</v>
      </c>
      <c r="N150" s="677"/>
      <c r="O150" s="686">
        <f t="shared" si="36"/>
        <v>0</v>
      </c>
      <c r="P150" s="677"/>
      <c r="Q150" s="686">
        <v>0</v>
      </c>
      <c r="R150" s="677"/>
      <c r="S150" s="677"/>
      <c r="T150" s="677"/>
      <c r="U150" s="677"/>
      <c r="V150" s="677"/>
      <c r="W150" s="659"/>
      <c r="X150" s="659"/>
      <c r="Y150" s="659"/>
      <c r="Z150" s="659"/>
      <c r="AA150" s="659"/>
      <c r="AB150" s="659"/>
      <c r="AC150" s="659"/>
      <c r="AD150" s="659"/>
      <c r="AE150" s="659"/>
      <c r="AF150" s="659"/>
      <c r="AG150" s="659"/>
      <c r="AH150" s="659"/>
      <c r="AI150" s="659"/>
      <c r="AJ150" s="659"/>
      <c r="AK150" s="659"/>
    </row>
    <row r="151" spans="1:37">
      <c r="A151" s="659"/>
      <c r="B151" s="659"/>
      <c r="C151" s="659"/>
      <c r="D151" s="659"/>
      <c r="E151" s="677"/>
      <c r="F151" s="677"/>
      <c r="G151" s="673" t="s">
        <v>139</v>
      </c>
      <c r="H151" s="688" t="str">
        <f>$C$19</f>
        <v>Aug</v>
      </c>
      <c r="I151" s="674">
        <f t="shared" si="37"/>
        <v>0</v>
      </c>
      <c r="J151" s="677"/>
      <c r="K151" s="685">
        <v>0</v>
      </c>
      <c r="L151" s="677"/>
      <c r="M151" s="686">
        <f t="shared" si="35"/>
        <v>0</v>
      </c>
      <c r="N151" s="677"/>
      <c r="O151" s="686">
        <f t="shared" si="36"/>
        <v>0</v>
      </c>
      <c r="P151" s="677"/>
      <c r="Q151" s="686">
        <v>0</v>
      </c>
      <c r="R151" s="677"/>
      <c r="S151" s="677"/>
      <c r="T151" s="677"/>
      <c r="U151" s="677"/>
      <c r="V151" s="677"/>
      <c r="W151" s="659"/>
      <c r="X151" s="659"/>
      <c r="Y151" s="659"/>
      <c r="Z151" s="659"/>
      <c r="AA151" s="659"/>
      <c r="AB151" s="659"/>
      <c r="AC151" s="659"/>
      <c r="AD151" s="659"/>
      <c r="AE151" s="659"/>
      <c r="AF151" s="659"/>
      <c r="AG151" s="659"/>
      <c r="AH151" s="659"/>
      <c r="AI151" s="659"/>
      <c r="AJ151" s="659"/>
      <c r="AK151" s="659"/>
    </row>
    <row r="152" spans="1:37">
      <c r="A152" s="659"/>
      <c r="B152" s="659"/>
      <c r="C152" s="659"/>
      <c r="D152" s="659"/>
      <c r="E152" s="677"/>
      <c r="F152" s="677"/>
      <c r="G152" s="673" t="s">
        <v>139</v>
      </c>
      <c r="H152" s="688" t="str">
        <f>$C$20</f>
        <v>Sep</v>
      </c>
      <c r="I152" s="674">
        <f t="shared" si="37"/>
        <v>0</v>
      </c>
      <c r="J152" s="677"/>
      <c r="K152" s="685">
        <v>0</v>
      </c>
      <c r="L152" s="677"/>
      <c r="M152" s="686">
        <f t="shared" si="35"/>
        <v>0</v>
      </c>
      <c r="N152" s="677"/>
      <c r="O152" s="686">
        <f t="shared" si="36"/>
        <v>0</v>
      </c>
      <c r="P152" s="677"/>
      <c r="Q152" s="686">
        <v>0</v>
      </c>
      <c r="R152" s="677"/>
      <c r="S152" s="677"/>
      <c r="T152" s="677"/>
      <c r="U152" s="677"/>
      <c r="V152" s="677"/>
      <c r="W152" s="659"/>
      <c r="X152" s="659"/>
      <c r="Y152" s="659"/>
      <c r="Z152" s="659"/>
      <c r="AA152" s="659"/>
      <c r="AB152" s="659"/>
      <c r="AC152" s="659"/>
      <c r="AD152" s="659"/>
      <c r="AE152" s="659"/>
      <c r="AF152" s="659"/>
      <c r="AG152" s="659"/>
      <c r="AH152" s="659"/>
      <c r="AI152" s="659"/>
      <c r="AJ152" s="659"/>
      <c r="AK152" s="659"/>
    </row>
    <row r="153" spans="1:37">
      <c r="A153" s="659"/>
      <c r="B153" s="659"/>
      <c r="C153" s="659"/>
      <c r="D153" s="659"/>
      <c r="E153" s="677"/>
      <c r="F153" s="677"/>
      <c r="G153" s="673" t="s">
        <v>139</v>
      </c>
      <c r="H153" s="688" t="str">
        <f>$C$21</f>
        <v>Oct</v>
      </c>
      <c r="I153" s="674">
        <f t="shared" si="37"/>
        <v>0</v>
      </c>
      <c r="J153" s="677"/>
      <c r="K153" s="685">
        <v>0</v>
      </c>
      <c r="L153" s="677"/>
      <c r="M153" s="686">
        <f t="shared" si="35"/>
        <v>0</v>
      </c>
      <c r="N153" s="677"/>
      <c r="O153" s="686">
        <f t="shared" si="36"/>
        <v>0</v>
      </c>
      <c r="P153" s="677"/>
      <c r="Q153" s="686">
        <v>0</v>
      </c>
      <c r="R153" s="677"/>
      <c r="S153" s="677"/>
      <c r="T153" s="677"/>
      <c r="U153" s="677"/>
      <c r="V153" s="677"/>
      <c r="W153" s="659"/>
      <c r="X153" s="659"/>
      <c r="Y153" s="659"/>
      <c r="Z153" s="659"/>
      <c r="AA153" s="659"/>
      <c r="AB153" s="659"/>
      <c r="AC153" s="659"/>
      <c r="AD153" s="659"/>
      <c r="AE153" s="659"/>
      <c r="AF153" s="659"/>
      <c r="AG153" s="659"/>
      <c r="AH153" s="659"/>
      <c r="AI153" s="659"/>
      <c r="AJ153" s="659"/>
      <c r="AK153" s="659"/>
    </row>
    <row r="154" spans="1:37">
      <c r="A154" s="659"/>
      <c r="B154" s="659"/>
      <c r="C154" s="659"/>
      <c r="D154" s="659"/>
      <c r="E154" s="677"/>
      <c r="F154" s="677"/>
      <c r="G154" s="673" t="s">
        <v>139</v>
      </c>
      <c r="H154" s="688" t="str">
        <f>$C$22</f>
        <v>Nov</v>
      </c>
      <c r="I154" s="674">
        <f t="shared" si="37"/>
        <v>0</v>
      </c>
      <c r="J154" s="677"/>
      <c r="K154" s="685">
        <v>0</v>
      </c>
      <c r="L154" s="677"/>
      <c r="M154" s="686">
        <f t="shared" si="35"/>
        <v>0</v>
      </c>
      <c r="N154" s="677"/>
      <c r="O154" s="686">
        <f t="shared" si="36"/>
        <v>0</v>
      </c>
      <c r="P154" s="677"/>
      <c r="Q154" s="686">
        <v>0</v>
      </c>
      <c r="R154" s="677"/>
      <c r="S154" s="677"/>
      <c r="T154" s="677"/>
      <c r="U154" s="677"/>
      <c r="V154" s="677"/>
      <c r="W154" s="659"/>
      <c r="X154" s="659"/>
      <c r="Y154" s="659"/>
      <c r="Z154" s="659"/>
      <c r="AA154" s="659"/>
      <c r="AB154" s="659"/>
      <c r="AC154" s="659"/>
      <c r="AD154" s="659"/>
      <c r="AE154" s="659"/>
      <c r="AF154" s="659"/>
      <c r="AG154" s="659"/>
      <c r="AH154" s="659"/>
      <c r="AI154" s="659"/>
      <c r="AJ154" s="659"/>
      <c r="AK154" s="659"/>
    </row>
    <row r="155" spans="1:37">
      <c r="A155" s="659"/>
      <c r="B155" s="659"/>
      <c r="C155" s="659"/>
      <c r="D155" s="659"/>
      <c r="E155" s="677"/>
      <c r="F155" s="677"/>
      <c r="G155" s="673" t="s">
        <v>139</v>
      </c>
      <c r="H155" s="688" t="str">
        <f>$C$23</f>
        <v>Dec</v>
      </c>
      <c r="I155" s="674">
        <f t="shared" si="37"/>
        <v>0</v>
      </c>
      <c r="J155" s="677"/>
      <c r="K155" s="685">
        <v>0</v>
      </c>
      <c r="L155" s="677"/>
      <c r="M155" s="686">
        <f t="shared" si="35"/>
        <v>0</v>
      </c>
      <c r="N155" s="677"/>
      <c r="O155" s="686">
        <f t="shared" si="36"/>
        <v>0</v>
      </c>
      <c r="P155" s="677"/>
      <c r="Q155" s="686">
        <v>0</v>
      </c>
      <c r="R155" s="677"/>
      <c r="S155" s="677"/>
      <c r="T155" s="677"/>
      <c r="U155" s="677"/>
      <c r="V155" s="677"/>
      <c r="W155" s="659"/>
      <c r="X155" s="659"/>
      <c r="Y155" s="659"/>
      <c r="Z155" s="659"/>
      <c r="AA155" s="659"/>
      <c r="AB155" s="659"/>
      <c r="AC155" s="659"/>
      <c r="AD155" s="659"/>
      <c r="AE155" s="659"/>
      <c r="AF155" s="659"/>
      <c r="AG155" s="659"/>
      <c r="AH155" s="659"/>
      <c r="AI155" s="659"/>
      <c r="AJ155" s="659"/>
      <c r="AK155" s="659"/>
    </row>
    <row r="156" spans="1:37">
      <c r="A156" s="659"/>
      <c r="B156" s="659"/>
      <c r="C156" s="659"/>
      <c r="D156" s="659"/>
      <c r="E156" s="677"/>
      <c r="F156" s="677"/>
      <c r="G156" s="673"/>
      <c r="H156" s="687"/>
      <c r="I156" s="678"/>
      <c r="J156" s="677"/>
      <c r="K156" s="678"/>
      <c r="L156" s="677"/>
      <c r="M156" s="677"/>
      <c r="N156" s="677"/>
      <c r="O156" s="677"/>
      <c r="P156" s="677"/>
      <c r="Q156" s="677"/>
      <c r="R156" s="677"/>
      <c r="S156" s="677"/>
      <c r="T156" s="677"/>
      <c r="U156" s="677"/>
      <c r="V156" s="677"/>
      <c r="W156" s="659"/>
      <c r="X156" s="659"/>
      <c r="Y156" s="659"/>
      <c r="Z156" s="659"/>
      <c r="AA156" s="659"/>
      <c r="AB156" s="659"/>
      <c r="AC156" s="659"/>
      <c r="AD156" s="659"/>
      <c r="AE156" s="659"/>
      <c r="AF156" s="659"/>
      <c r="AG156" s="659"/>
      <c r="AH156" s="659"/>
      <c r="AI156" s="659"/>
      <c r="AJ156" s="659"/>
      <c r="AK156" s="659"/>
    </row>
    <row r="157" spans="1:37">
      <c r="A157" s="659"/>
      <c r="B157" s="659"/>
      <c r="C157" s="659"/>
      <c r="D157" s="659"/>
      <c r="E157" s="677"/>
      <c r="F157" s="677"/>
      <c r="G157" s="691">
        <f>'[1]Model Inputs'!B4</f>
        <v>2022</v>
      </c>
      <c r="H157" s="688" t="s">
        <v>441</v>
      </c>
      <c r="I157" s="674">
        <f>K139</f>
        <v>0</v>
      </c>
      <c r="J157" s="677"/>
      <c r="K157" s="674">
        <f>SUM(K144:K155)</f>
        <v>0</v>
      </c>
      <c r="L157" s="677"/>
      <c r="M157" s="686">
        <f>SUM(M144:M156)</f>
        <v>0</v>
      </c>
      <c r="N157" s="677"/>
      <c r="O157" s="686">
        <f>O155</f>
        <v>0</v>
      </c>
      <c r="P157" s="677"/>
      <c r="Q157" s="686">
        <f>K157*[4]EXPENSES!$L$15</f>
        <v>0</v>
      </c>
      <c r="R157" s="677"/>
      <c r="S157" s="677"/>
      <c r="T157" s="677"/>
      <c r="U157" s="677"/>
      <c r="V157" s="677"/>
      <c r="W157" s="659"/>
      <c r="X157" s="659"/>
      <c r="Y157" s="659"/>
      <c r="Z157" s="659"/>
      <c r="AA157" s="659"/>
      <c r="AB157" s="659"/>
      <c r="AC157" s="659"/>
      <c r="AD157" s="659"/>
      <c r="AE157" s="659"/>
      <c r="AF157" s="659"/>
      <c r="AG157" s="659"/>
      <c r="AH157" s="659"/>
      <c r="AI157" s="659"/>
      <c r="AJ157" s="659"/>
      <c r="AK157" s="659"/>
    </row>
    <row r="158" spans="1:37">
      <c r="A158" s="659"/>
      <c r="B158" s="659"/>
      <c r="C158" s="659"/>
      <c r="D158" s="659"/>
      <c r="E158" s="677"/>
      <c r="F158" s="677"/>
      <c r="G158" s="691">
        <f>G157+1</f>
        <v>2023</v>
      </c>
      <c r="H158" s="688" t="s">
        <v>441</v>
      </c>
      <c r="I158" s="674">
        <f>O157</f>
        <v>0</v>
      </c>
      <c r="J158" s="677"/>
      <c r="K158" s="685">
        <v>0</v>
      </c>
      <c r="L158" s="677"/>
      <c r="M158" s="686">
        <f>$K$139*$K$140</f>
        <v>0</v>
      </c>
      <c r="N158" s="677"/>
      <c r="O158" s="686">
        <f>O157+K158-M158</f>
        <v>0</v>
      </c>
      <c r="P158" s="677"/>
      <c r="Q158" s="686">
        <f>K158*[4]EXPENSES!$L$15</f>
        <v>0</v>
      </c>
      <c r="R158" s="677"/>
      <c r="S158" s="677"/>
      <c r="T158" s="677"/>
      <c r="U158" s="677"/>
      <c r="V158" s="677"/>
      <c r="W158" s="659"/>
      <c r="X158" s="659"/>
      <c r="Y158" s="659"/>
      <c r="Z158" s="659"/>
      <c r="AA158" s="659"/>
      <c r="AB158" s="659"/>
      <c r="AC158" s="659"/>
      <c r="AD158" s="659"/>
      <c r="AE158" s="659"/>
      <c r="AF158" s="659"/>
      <c r="AG158" s="659"/>
      <c r="AH158" s="659"/>
      <c r="AI158" s="659"/>
      <c r="AJ158" s="659"/>
      <c r="AK158" s="659"/>
    </row>
    <row r="159" spans="1:37">
      <c r="A159" s="659"/>
      <c r="B159" s="659"/>
      <c r="C159" s="659"/>
      <c r="D159" s="659"/>
      <c r="E159" s="677"/>
      <c r="F159" s="677"/>
      <c r="G159" s="691">
        <f>G158+1</f>
        <v>2024</v>
      </c>
      <c r="H159" s="688" t="s">
        <v>441</v>
      </c>
      <c r="I159" s="674">
        <f>O158</f>
        <v>0</v>
      </c>
      <c r="J159" s="677"/>
      <c r="K159" s="685">
        <v>0</v>
      </c>
      <c r="L159" s="677"/>
      <c r="M159" s="686">
        <f t="shared" ref="M159:M167" si="38">$K$139*$K$140</f>
        <v>0</v>
      </c>
      <c r="N159" s="677"/>
      <c r="O159" s="686">
        <f>O158+K159-M159</f>
        <v>0</v>
      </c>
      <c r="P159" s="677"/>
      <c r="Q159" s="686">
        <f>K159*[4]EXPENSES!$L$15</f>
        <v>0</v>
      </c>
      <c r="R159" s="677"/>
      <c r="S159" s="677"/>
      <c r="T159" s="677"/>
      <c r="U159" s="677"/>
      <c r="V159" s="677"/>
      <c r="W159" s="659"/>
      <c r="X159" s="659"/>
      <c r="Y159" s="659"/>
      <c r="Z159" s="659"/>
      <c r="AA159" s="659"/>
      <c r="AB159" s="659"/>
      <c r="AC159" s="659"/>
      <c r="AD159" s="659"/>
      <c r="AE159" s="659"/>
      <c r="AF159" s="659"/>
      <c r="AG159" s="659"/>
      <c r="AH159" s="659"/>
      <c r="AI159" s="659"/>
      <c r="AJ159" s="659"/>
      <c r="AK159" s="659"/>
    </row>
    <row r="160" spans="1:37">
      <c r="A160" s="659"/>
      <c r="B160" s="659"/>
      <c r="C160" s="659"/>
      <c r="D160" s="659"/>
      <c r="E160" s="677"/>
      <c r="F160" s="677"/>
      <c r="G160" s="691">
        <f t="shared" ref="G160:G167" si="39">G159+1</f>
        <v>2025</v>
      </c>
      <c r="H160" s="688" t="s">
        <v>441</v>
      </c>
      <c r="I160" s="674">
        <f t="shared" ref="I160:I167" si="40">O159</f>
        <v>0</v>
      </c>
      <c r="J160" s="677"/>
      <c r="K160" s="685">
        <v>0</v>
      </c>
      <c r="L160" s="677"/>
      <c r="M160" s="686">
        <f t="shared" si="38"/>
        <v>0</v>
      </c>
      <c r="N160" s="677"/>
      <c r="O160" s="686">
        <f t="shared" ref="O160:O167" si="41">O159+K160-M160</f>
        <v>0</v>
      </c>
      <c r="P160" s="677"/>
      <c r="Q160" s="686">
        <f>K160*[4]EXPENSES!$L$15</f>
        <v>0</v>
      </c>
      <c r="R160" s="677"/>
      <c r="S160" s="677"/>
      <c r="T160" s="677"/>
      <c r="U160" s="677"/>
      <c r="V160" s="677"/>
      <c r="W160" s="659"/>
      <c r="X160" s="659"/>
      <c r="Y160" s="659"/>
      <c r="Z160" s="659"/>
      <c r="AA160" s="659"/>
      <c r="AB160" s="659"/>
      <c r="AC160" s="659"/>
      <c r="AD160" s="659"/>
      <c r="AE160" s="659"/>
      <c r="AF160" s="659"/>
      <c r="AG160" s="659"/>
      <c r="AH160" s="659"/>
      <c r="AI160" s="659"/>
      <c r="AJ160" s="659"/>
      <c r="AK160" s="659"/>
    </row>
    <row r="161" spans="1:37">
      <c r="A161" s="659"/>
      <c r="B161" s="659"/>
      <c r="C161" s="659"/>
      <c r="D161" s="659"/>
      <c r="E161" s="677"/>
      <c r="F161" s="677"/>
      <c r="G161" s="691">
        <f t="shared" si="39"/>
        <v>2026</v>
      </c>
      <c r="H161" s="688" t="s">
        <v>441</v>
      </c>
      <c r="I161" s="674">
        <f t="shared" si="40"/>
        <v>0</v>
      </c>
      <c r="J161" s="677"/>
      <c r="K161" s="685">
        <v>0</v>
      </c>
      <c r="L161" s="677"/>
      <c r="M161" s="686">
        <f t="shared" si="38"/>
        <v>0</v>
      </c>
      <c r="N161" s="677"/>
      <c r="O161" s="686">
        <f t="shared" si="41"/>
        <v>0</v>
      </c>
      <c r="P161" s="677"/>
      <c r="Q161" s="686">
        <f>K161*[4]EXPENSES!$L$15</f>
        <v>0</v>
      </c>
      <c r="R161" s="677"/>
      <c r="S161" s="677"/>
      <c r="T161" s="677"/>
      <c r="U161" s="677"/>
      <c r="V161" s="677"/>
      <c r="W161" s="659"/>
      <c r="X161" s="659"/>
      <c r="Y161" s="659"/>
      <c r="Z161" s="659"/>
      <c r="AA161" s="659"/>
      <c r="AB161" s="659"/>
      <c r="AC161" s="659"/>
      <c r="AD161" s="659"/>
      <c r="AE161" s="659"/>
      <c r="AF161" s="659"/>
      <c r="AG161" s="659"/>
      <c r="AH161" s="659"/>
      <c r="AI161" s="659"/>
      <c r="AJ161" s="659"/>
      <c r="AK161" s="659"/>
    </row>
    <row r="162" spans="1:37">
      <c r="A162" s="659"/>
      <c r="B162" s="659"/>
      <c r="C162" s="659"/>
      <c r="D162" s="659"/>
      <c r="E162" s="677"/>
      <c r="F162" s="677"/>
      <c r="G162" s="691">
        <f t="shared" si="39"/>
        <v>2027</v>
      </c>
      <c r="H162" s="688" t="s">
        <v>441</v>
      </c>
      <c r="I162" s="674">
        <f t="shared" si="40"/>
        <v>0</v>
      </c>
      <c r="J162" s="677"/>
      <c r="K162" s="685">
        <v>0</v>
      </c>
      <c r="L162" s="677"/>
      <c r="M162" s="686">
        <f t="shared" si="38"/>
        <v>0</v>
      </c>
      <c r="N162" s="677"/>
      <c r="O162" s="686">
        <f t="shared" si="41"/>
        <v>0</v>
      </c>
      <c r="P162" s="677"/>
      <c r="Q162" s="686">
        <f>K162*[4]EXPENSES!$L$15</f>
        <v>0</v>
      </c>
      <c r="R162" s="677"/>
      <c r="S162" s="677"/>
      <c r="T162" s="677"/>
      <c r="U162" s="677"/>
      <c r="V162" s="677"/>
      <c r="W162" s="659"/>
      <c r="X162" s="659"/>
      <c r="Y162" s="659"/>
      <c r="Z162" s="659"/>
      <c r="AA162" s="659"/>
      <c r="AB162" s="659"/>
      <c r="AC162" s="659"/>
      <c r="AD162" s="659"/>
      <c r="AE162" s="659"/>
      <c r="AF162" s="659"/>
      <c r="AG162" s="659"/>
      <c r="AH162" s="659"/>
      <c r="AI162" s="659"/>
      <c r="AJ162" s="659"/>
      <c r="AK162" s="659"/>
    </row>
    <row r="163" spans="1:37">
      <c r="A163" s="659"/>
      <c r="B163" s="659"/>
      <c r="C163" s="659"/>
      <c r="D163" s="659"/>
      <c r="E163" s="677"/>
      <c r="F163" s="677"/>
      <c r="G163" s="691">
        <f t="shared" si="39"/>
        <v>2028</v>
      </c>
      <c r="H163" s="688" t="s">
        <v>441</v>
      </c>
      <c r="I163" s="674">
        <f t="shared" si="40"/>
        <v>0</v>
      </c>
      <c r="J163" s="677"/>
      <c r="K163" s="685">
        <v>0</v>
      </c>
      <c r="L163" s="677"/>
      <c r="M163" s="686">
        <f t="shared" si="38"/>
        <v>0</v>
      </c>
      <c r="N163" s="677"/>
      <c r="O163" s="686">
        <f t="shared" si="41"/>
        <v>0</v>
      </c>
      <c r="P163" s="677"/>
      <c r="Q163" s="686">
        <f>K163*[4]EXPENSES!$L$15</f>
        <v>0</v>
      </c>
      <c r="R163" s="677"/>
      <c r="S163" s="677"/>
      <c r="T163" s="677"/>
      <c r="U163" s="677"/>
      <c r="V163" s="677"/>
      <c r="W163" s="659"/>
      <c r="X163" s="659"/>
      <c r="Y163" s="659"/>
      <c r="Z163" s="659"/>
      <c r="AA163" s="659"/>
      <c r="AB163" s="659"/>
      <c r="AC163" s="659"/>
      <c r="AD163" s="659"/>
      <c r="AE163" s="659"/>
      <c r="AF163" s="659"/>
      <c r="AG163" s="659"/>
      <c r="AH163" s="659"/>
      <c r="AI163" s="659"/>
      <c r="AJ163" s="659"/>
      <c r="AK163" s="659"/>
    </row>
    <row r="164" spans="1:37">
      <c r="A164" s="659"/>
      <c r="B164" s="659"/>
      <c r="C164" s="659"/>
      <c r="D164" s="659"/>
      <c r="E164" s="677"/>
      <c r="F164" s="677"/>
      <c r="G164" s="691">
        <f t="shared" si="39"/>
        <v>2029</v>
      </c>
      <c r="H164" s="688" t="s">
        <v>441</v>
      </c>
      <c r="I164" s="674">
        <f t="shared" si="40"/>
        <v>0</v>
      </c>
      <c r="J164" s="677"/>
      <c r="K164" s="685">
        <v>0</v>
      </c>
      <c r="L164" s="677"/>
      <c r="M164" s="686">
        <f t="shared" si="38"/>
        <v>0</v>
      </c>
      <c r="N164" s="677"/>
      <c r="O164" s="686">
        <f t="shared" si="41"/>
        <v>0</v>
      </c>
      <c r="P164" s="677"/>
      <c r="Q164" s="686">
        <f>K164*[4]EXPENSES!$L$15</f>
        <v>0</v>
      </c>
      <c r="R164" s="677"/>
      <c r="S164" s="677"/>
      <c r="T164" s="677"/>
      <c r="U164" s="677"/>
      <c r="V164" s="677"/>
      <c r="W164" s="659"/>
      <c r="X164" s="659"/>
      <c r="Y164" s="659"/>
      <c r="Z164" s="659"/>
      <c r="AA164" s="659"/>
      <c r="AB164" s="659"/>
      <c r="AC164" s="659"/>
      <c r="AD164" s="659"/>
      <c r="AE164" s="659"/>
      <c r="AF164" s="659"/>
      <c r="AG164" s="659"/>
      <c r="AH164" s="659"/>
      <c r="AI164" s="659"/>
      <c r="AJ164" s="659"/>
      <c r="AK164" s="659"/>
    </row>
    <row r="165" spans="1:37">
      <c r="A165" s="659"/>
      <c r="B165" s="659"/>
      <c r="C165" s="659"/>
      <c r="D165" s="659"/>
      <c r="E165" s="677"/>
      <c r="F165" s="677"/>
      <c r="G165" s="691">
        <f t="shared" si="39"/>
        <v>2030</v>
      </c>
      <c r="H165" s="688" t="s">
        <v>441</v>
      </c>
      <c r="I165" s="674">
        <f t="shared" si="40"/>
        <v>0</v>
      </c>
      <c r="J165" s="677"/>
      <c r="K165" s="685">
        <v>0</v>
      </c>
      <c r="L165" s="677"/>
      <c r="M165" s="686">
        <f t="shared" si="38"/>
        <v>0</v>
      </c>
      <c r="N165" s="677"/>
      <c r="O165" s="686">
        <f t="shared" si="41"/>
        <v>0</v>
      </c>
      <c r="P165" s="677"/>
      <c r="Q165" s="686">
        <f>K165*[4]EXPENSES!$L$15</f>
        <v>0</v>
      </c>
      <c r="R165" s="677"/>
      <c r="S165" s="677"/>
      <c r="T165" s="677"/>
      <c r="U165" s="677"/>
      <c r="V165" s="677"/>
      <c r="W165" s="659"/>
      <c r="X165" s="659"/>
      <c r="Y165" s="659"/>
      <c r="Z165" s="659"/>
      <c r="AA165" s="659"/>
      <c r="AB165" s="659"/>
      <c r="AC165" s="659"/>
      <c r="AD165" s="659"/>
      <c r="AE165" s="659"/>
      <c r="AF165" s="659"/>
      <c r="AG165" s="659"/>
      <c r="AH165" s="659"/>
      <c r="AI165" s="659"/>
      <c r="AJ165" s="659"/>
      <c r="AK165" s="659"/>
    </row>
    <row r="166" spans="1:37">
      <c r="A166" s="659"/>
      <c r="B166" s="659"/>
      <c r="C166" s="659"/>
      <c r="D166" s="659"/>
      <c r="E166" s="677"/>
      <c r="F166" s="677"/>
      <c r="G166" s="691">
        <f t="shared" si="39"/>
        <v>2031</v>
      </c>
      <c r="H166" s="688" t="s">
        <v>441</v>
      </c>
      <c r="I166" s="674">
        <f t="shared" si="40"/>
        <v>0</v>
      </c>
      <c r="J166" s="677"/>
      <c r="K166" s="685">
        <v>0</v>
      </c>
      <c r="L166" s="677"/>
      <c r="M166" s="686">
        <f t="shared" si="38"/>
        <v>0</v>
      </c>
      <c r="N166" s="677"/>
      <c r="O166" s="686">
        <f t="shared" si="41"/>
        <v>0</v>
      </c>
      <c r="P166" s="677"/>
      <c r="Q166" s="686">
        <f>K166*[4]EXPENSES!$L$15</f>
        <v>0</v>
      </c>
      <c r="R166" s="677"/>
      <c r="S166" s="677"/>
      <c r="T166" s="677"/>
      <c r="U166" s="677"/>
      <c r="V166" s="677"/>
      <c r="W166" s="659"/>
      <c r="X166" s="659"/>
      <c r="Y166" s="659"/>
      <c r="Z166" s="659"/>
      <c r="AA166" s="659"/>
      <c r="AB166" s="659"/>
      <c r="AC166" s="659"/>
      <c r="AD166" s="659"/>
      <c r="AE166" s="659"/>
      <c r="AF166" s="659"/>
      <c r="AG166" s="659"/>
      <c r="AH166" s="659"/>
      <c r="AI166" s="659"/>
      <c r="AJ166" s="659"/>
      <c r="AK166" s="659"/>
    </row>
    <row r="167" spans="1:37">
      <c r="A167" s="659"/>
      <c r="B167" s="659"/>
      <c r="C167" s="659"/>
      <c r="D167" s="659"/>
      <c r="E167" s="677"/>
      <c r="F167" s="677"/>
      <c r="G167" s="691">
        <f t="shared" si="39"/>
        <v>2032</v>
      </c>
      <c r="H167" s="688" t="s">
        <v>441</v>
      </c>
      <c r="I167" s="674">
        <f t="shared" si="40"/>
        <v>0</v>
      </c>
      <c r="J167" s="677"/>
      <c r="K167" s="685">
        <v>0</v>
      </c>
      <c r="L167" s="677"/>
      <c r="M167" s="686">
        <f t="shared" si="38"/>
        <v>0</v>
      </c>
      <c r="N167" s="677"/>
      <c r="O167" s="686">
        <f t="shared" si="41"/>
        <v>0</v>
      </c>
      <c r="P167" s="677"/>
      <c r="Q167" s="686">
        <f>K167*[4]EXPENSES!$L$15</f>
        <v>0</v>
      </c>
      <c r="R167" s="677"/>
      <c r="S167" s="677"/>
      <c r="T167" s="677"/>
      <c r="U167" s="677"/>
      <c r="V167" s="677"/>
      <c r="W167" s="659"/>
      <c r="X167" s="659"/>
      <c r="Y167" s="659"/>
      <c r="Z167" s="659"/>
      <c r="AA167" s="659"/>
      <c r="AB167" s="659"/>
      <c r="AC167" s="659"/>
      <c r="AD167" s="659"/>
      <c r="AE167" s="659"/>
      <c r="AF167" s="659"/>
      <c r="AG167" s="659"/>
      <c r="AH167" s="659"/>
      <c r="AI167" s="659"/>
      <c r="AJ167" s="659"/>
      <c r="AK167" s="659"/>
    </row>
    <row r="168" spans="1:37" ht="13.5" thickBot="1">
      <c r="A168" s="659"/>
      <c r="B168" s="698"/>
      <c r="C168" s="698"/>
      <c r="D168" s="698"/>
      <c r="E168" s="699"/>
      <c r="F168" s="699"/>
      <c r="G168" s="699"/>
      <c r="H168" s="699"/>
      <c r="I168" s="700"/>
      <c r="J168" s="699"/>
      <c r="K168" s="700"/>
      <c r="L168" s="699"/>
      <c r="M168" s="699"/>
      <c r="N168" s="699"/>
      <c r="O168" s="699"/>
      <c r="P168" s="677"/>
      <c r="Q168" s="677"/>
      <c r="R168" s="677"/>
      <c r="S168" s="677"/>
      <c r="T168" s="677"/>
      <c r="U168" s="677"/>
      <c r="V168" s="677"/>
      <c r="W168" s="659"/>
      <c r="X168" s="659"/>
      <c r="Y168" s="659"/>
      <c r="Z168" s="659"/>
      <c r="AA168" s="659"/>
      <c r="AB168" s="659"/>
      <c r="AC168" s="659"/>
      <c r="AD168" s="659"/>
      <c r="AE168" s="659"/>
      <c r="AF168" s="659"/>
      <c r="AG168" s="659"/>
      <c r="AH168" s="659"/>
      <c r="AI168" s="659"/>
      <c r="AJ168" s="659"/>
      <c r="AK168" s="659"/>
    </row>
    <row r="169" spans="1:37" ht="13.5" thickTop="1">
      <c r="A169" s="659"/>
      <c r="B169" s="659"/>
      <c r="C169" s="659"/>
      <c r="D169" s="659"/>
      <c r="E169" s="677"/>
      <c r="F169" s="677"/>
      <c r="G169" s="677"/>
      <c r="H169" s="677"/>
      <c r="I169" s="678"/>
      <c r="J169" s="677"/>
      <c r="K169" s="678"/>
      <c r="L169" s="677"/>
      <c r="M169" s="677"/>
      <c r="N169" s="677"/>
      <c r="O169" s="677"/>
      <c r="P169" s="677"/>
      <c r="Q169" s="677"/>
      <c r="R169" s="677"/>
      <c r="S169" s="677"/>
      <c r="T169" s="677"/>
      <c r="U169" s="677"/>
      <c r="V169" s="677"/>
      <c r="W169" s="659"/>
      <c r="X169" s="659"/>
      <c r="Y169" s="659"/>
      <c r="Z169" s="659"/>
      <c r="AA169" s="659"/>
      <c r="AB169" s="659"/>
      <c r="AC169" s="659"/>
      <c r="AD169" s="659"/>
      <c r="AE169" s="659"/>
      <c r="AF169" s="659"/>
      <c r="AG169" s="659"/>
      <c r="AH169" s="659"/>
      <c r="AI169" s="659"/>
      <c r="AJ169" s="659"/>
      <c r="AK169" s="659"/>
    </row>
    <row r="170" spans="1:37">
      <c r="A170" s="659"/>
      <c r="B170" s="659"/>
      <c r="C170" s="659"/>
      <c r="D170" s="659"/>
      <c r="E170" s="677"/>
      <c r="F170" s="677"/>
      <c r="G170" s="706" t="str">
        <f>'[4]OPENING BALANCE SHEET'!D18</f>
        <v>Furniture, Fixture &amp; Rquioment</v>
      </c>
      <c r="H170" s="677"/>
      <c r="I170" s="678"/>
      <c r="J170" s="673" t="s">
        <v>463</v>
      </c>
      <c r="K170" s="674">
        <f>'OPENING BALANCE SHEET'!E19</f>
        <v>0</v>
      </c>
      <c r="L170" s="677"/>
      <c r="M170" s="677"/>
      <c r="N170" s="677"/>
      <c r="O170" s="677"/>
      <c r="P170" s="677"/>
      <c r="Q170" s="677"/>
      <c r="R170" s="677"/>
      <c r="S170" s="677"/>
      <c r="T170" s="677"/>
      <c r="U170" s="677"/>
      <c r="V170" s="677"/>
      <c r="W170" s="659"/>
      <c r="X170" s="659"/>
      <c r="Y170" s="659"/>
      <c r="Z170" s="659"/>
      <c r="AA170" s="659"/>
      <c r="AB170" s="659"/>
      <c r="AC170" s="659"/>
      <c r="AD170" s="659"/>
      <c r="AE170" s="659"/>
      <c r="AF170" s="659"/>
      <c r="AG170" s="659"/>
      <c r="AH170" s="659"/>
      <c r="AI170" s="659"/>
      <c r="AJ170" s="659"/>
      <c r="AK170" s="659"/>
    </row>
    <row r="171" spans="1:37">
      <c r="A171" s="659"/>
      <c r="B171" s="659" t="s">
        <v>481</v>
      </c>
      <c r="C171" s="659"/>
      <c r="D171" s="659"/>
      <c r="E171" s="677"/>
      <c r="F171" s="677"/>
      <c r="G171" s="678"/>
      <c r="H171" s="677"/>
      <c r="I171" s="678" t="s">
        <v>482</v>
      </c>
      <c r="J171" s="673"/>
      <c r="K171" s="715">
        <v>0.125</v>
      </c>
      <c r="L171" s="677"/>
      <c r="M171" s="677" t="s">
        <v>483</v>
      </c>
      <c r="N171" s="677"/>
      <c r="O171" s="677"/>
      <c r="P171" s="677"/>
      <c r="Q171" s="677"/>
      <c r="R171" s="677"/>
      <c r="S171" s="677"/>
      <c r="T171" s="677"/>
      <c r="U171" s="677"/>
      <c r="V171" s="677"/>
      <c r="W171" s="659"/>
      <c r="X171" s="659"/>
      <c r="Y171" s="659"/>
      <c r="Z171" s="659"/>
      <c r="AA171" s="659"/>
      <c r="AB171" s="659"/>
      <c r="AC171" s="659"/>
      <c r="AD171" s="659"/>
      <c r="AE171" s="659"/>
      <c r="AF171" s="659"/>
      <c r="AG171" s="659"/>
      <c r="AH171" s="659"/>
      <c r="AI171" s="659"/>
      <c r="AJ171" s="659"/>
      <c r="AK171" s="659"/>
    </row>
    <row r="172" spans="1:37">
      <c r="A172" s="701">
        <v>1</v>
      </c>
      <c r="B172" s="662" t="s">
        <v>484</v>
      </c>
      <c r="C172" s="659"/>
      <c r="D172" s="659"/>
      <c r="E172" s="677"/>
      <c r="F172" s="677"/>
      <c r="G172" s="679" t="s">
        <v>500</v>
      </c>
      <c r="H172" s="677"/>
      <c r="I172" s="679"/>
      <c r="J172" s="677"/>
      <c r="K172" s="678"/>
      <c r="L172" s="677"/>
      <c r="M172" s="677"/>
      <c r="N172" s="677"/>
      <c r="O172" s="677"/>
      <c r="P172" s="677"/>
      <c r="Q172" s="677"/>
      <c r="R172" s="677"/>
      <c r="S172" s="677"/>
      <c r="T172" s="677"/>
      <c r="U172" s="677"/>
      <c r="V172" s="677"/>
      <c r="W172" s="659"/>
      <c r="X172" s="659"/>
      <c r="Y172" s="659"/>
      <c r="Z172" s="659"/>
      <c r="AA172" s="659"/>
      <c r="AB172" s="659"/>
      <c r="AC172" s="659"/>
      <c r="AD172" s="659"/>
      <c r="AE172" s="659"/>
      <c r="AF172" s="659"/>
      <c r="AG172" s="659"/>
      <c r="AH172" s="659"/>
      <c r="AI172" s="659"/>
      <c r="AJ172" s="659"/>
      <c r="AK172" s="659"/>
    </row>
    <row r="173" spans="1:37">
      <c r="A173" s="701">
        <v>2</v>
      </c>
      <c r="B173" s="662" t="s">
        <v>486</v>
      </c>
      <c r="C173" s="659"/>
      <c r="D173" s="659"/>
      <c r="E173" s="677"/>
      <c r="F173" s="677"/>
      <c r="G173" s="677"/>
      <c r="H173" s="677"/>
      <c r="I173" s="680" t="s">
        <v>487</v>
      </c>
      <c r="J173" s="677"/>
      <c r="K173" s="680" t="s">
        <v>488</v>
      </c>
      <c r="L173" s="677"/>
      <c r="M173" s="681" t="s">
        <v>489</v>
      </c>
      <c r="N173" s="677"/>
      <c r="O173" s="681" t="s">
        <v>490</v>
      </c>
      <c r="P173" s="677"/>
      <c r="Q173" s="681" t="s">
        <v>491</v>
      </c>
      <c r="R173" s="677"/>
      <c r="S173" s="677"/>
      <c r="T173" s="677"/>
      <c r="U173" s="677"/>
      <c r="V173" s="677"/>
      <c r="W173" s="659"/>
      <c r="X173" s="659"/>
      <c r="Y173" s="659"/>
      <c r="Z173" s="659"/>
      <c r="AA173" s="659"/>
      <c r="AB173" s="659"/>
      <c r="AC173" s="659"/>
      <c r="AD173" s="659"/>
      <c r="AE173" s="659"/>
      <c r="AF173" s="659"/>
      <c r="AG173" s="659"/>
      <c r="AH173" s="659"/>
      <c r="AI173" s="659"/>
      <c r="AJ173" s="659"/>
      <c r="AK173" s="659"/>
    </row>
    <row r="174" spans="1:37">
      <c r="A174" s="701">
        <v>3</v>
      </c>
      <c r="B174" s="662" t="s">
        <v>492</v>
      </c>
      <c r="C174" s="659"/>
      <c r="D174" s="659"/>
      <c r="E174" s="677"/>
      <c r="F174" s="677"/>
      <c r="G174" s="677"/>
      <c r="H174" s="679" t="str">
        <f>G170</f>
        <v>Furniture, Fixture &amp; Rquioment</v>
      </c>
      <c r="I174" s="682" t="s">
        <v>494</v>
      </c>
      <c r="J174" s="677"/>
      <c r="K174" s="682" t="s">
        <v>370</v>
      </c>
      <c r="L174" s="677"/>
      <c r="M174" s="683" t="s">
        <v>482</v>
      </c>
      <c r="N174" s="677"/>
      <c r="O174" s="683" t="s">
        <v>494</v>
      </c>
      <c r="P174" s="677"/>
      <c r="Q174" s="683" t="s">
        <v>370</v>
      </c>
      <c r="R174" s="677"/>
      <c r="S174" s="677"/>
      <c r="T174" s="677"/>
      <c r="U174" s="677"/>
      <c r="V174" s="677"/>
      <c r="W174" s="659"/>
      <c r="X174" s="659"/>
      <c r="Y174" s="659"/>
      <c r="Z174" s="659"/>
      <c r="AA174" s="659"/>
      <c r="AB174" s="659"/>
      <c r="AC174" s="659"/>
      <c r="AD174" s="659"/>
      <c r="AE174" s="659"/>
      <c r="AF174" s="659"/>
      <c r="AG174" s="659"/>
      <c r="AH174" s="659"/>
      <c r="AI174" s="659"/>
      <c r="AJ174" s="659"/>
      <c r="AK174" s="659"/>
    </row>
    <row r="175" spans="1:37">
      <c r="A175" s="701">
        <v>4</v>
      </c>
      <c r="B175" s="662" t="s">
        <v>495</v>
      </c>
      <c r="C175" s="659"/>
      <c r="D175" s="659"/>
      <c r="E175" s="677"/>
      <c r="F175" s="677"/>
      <c r="G175" s="673" t="s">
        <v>139</v>
      </c>
      <c r="H175" s="688" t="str">
        <f>$C$12</f>
        <v>Jan</v>
      </c>
      <c r="I175" s="674">
        <f>K170</f>
        <v>0</v>
      </c>
      <c r="J175" s="677"/>
      <c r="K175" s="685">
        <v>0</v>
      </c>
      <c r="L175" s="677"/>
      <c r="M175" s="686">
        <f>K170*K171/12</f>
        <v>0</v>
      </c>
      <c r="N175" s="677"/>
      <c r="O175" s="686">
        <f>I175+K175-M175</f>
        <v>0</v>
      </c>
      <c r="P175" s="677"/>
      <c r="Q175" s="686">
        <f>K175*[4]EXPENSES!$L$15</f>
        <v>0</v>
      </c>
      <c r="R175" s="677"/>
      <c r="S175" s="677"/>
      <c r="T175" s="677"/>
      <c r="U175" s="677"/>
      <c r="V175" s="677"/>
      <c r="W175" s="659"/>
      <c r="X175" s="659"/>
      <c r="Y175" s="659"/>
      <c r="Z175" s="659"/>
      <c r="AA175" s="659"/>
      <c r="AB175" s="659"/>
      <c r="AC175" s="659"/>
      <c r="AD175" s="659"/>
      <c r="AE175" s="659"/>
      <c r="AF175" s="659"/>
      <c r="AG175" s="659"/>
      <c r="AH175" s="659"/>
      <c r="AI175" s="659"/>
      <c r="AJ175" s="659"/>
      <c r="AK175" s="659"/>
    </row>
    <row r="176" spans="1:37">
      <c r="A176" s="659"/>
      <c r="B176" s="659"/>
      <c r="C176" s="659"/>
      <c r="D176" s="659"/>
      <c r="E176" s="677"/>
      <c r="F176" s="677"/>
      <c r="G176" s="673" t="s">
        <v>139</v>
      </c>
      <c r="H176" s="688" t="str">
        <f>$C$13</f>
        <v>Feb</v>
      </c>
      <c r="I176" s="674">
        <f>O175</f>
        <v>0</v>
      </c>
      <c r="J176" s="677"/>
      <c r="K176" s="685">
        <v>0</v>
      </c>
      <c r="L176" s="677"/>
      <c r="M176" s="686">
        <f>M175</f>
        <v>0</v>
      </c>
      <c r="N176" s="677"/>
      <c r="O176" s="686">
        <f>I176+K176-M176</f>
        <v>0</v>
      </c>
      <c r="P176" s="677"/>
      <c r="Q176" s="686">
        <f>K176*[4]EXPENSES!$L$15</f>
        <v>0</v>
      </c>
      <c r="R176" s="677"/>
      <c r="S176" s="677"/>
      <c r="T176" s="677"/>
      <c r="U176" s="677"/>
      <c r="V176" s="677"/>
      <c r="W176" s="659"/>
      <c r="X176" s="659"/>
      <c r="Y176" s="659"/>
      <c r="Z176" s="659"/>
      <c r="AA176" s="659"/>
      <c r="AB176" s="659"/>
      <c r="AC176" s="659"/>
      <c r="AD176" s="659"/>
      <c r="AE176" s="659"/>
      <c r="AF176" s="659"/>
      <c r="AG176" s="659"/>
      <c r="AH176" s="659"/>
      <c r="AI176" s="659"/>
      <c r="AJ176" s="659"/>
      <c r="AK176" s="659"/>
    </row>
    <row r="177" spans="1:37">
      <c r="A177" s="659"/>
      <c r="B177" s="659"/>
      <c r="C177" s="659"/>
      <c r="D177" s="659"/>
      <c r="E177" s="677"/>
      <c r="F177" s="677"/>
      <c r="G177" s="673" t="s">
        <v>139</v>
      </c>
      <c r="H177" s="688" t="str">
        <f>$C$14</f>
        <v>Mar</v>
      </c>
      <c r="I177" s="674">
        <f t="shared" ref="I177:I186" si="42">O176</f>
        <v>0</v>
      </c>
      <c r="J177" s="677"/>
      <c r="K177" s="685">
        <v>0</v>
      </c>
      <c r="L177" s="677"/>
      <c r="M177" s="686">
        <f>M176</f>
        <v>0</v>
      </c>
      <c r="N177" s="677"/>
      <c r="O177" s="686">
        <f t="shared" ref="O177:O186" si="43">I177+K177-M177</f>
        <v>0</v>
      </c>
      <c r="P177" s="677"/>
      <c r="Q177" s="686">
        <f>K177*[4]EXPENSES!$L$15</f>
        <v>0</v>
      </c>
      <c r="R177" s="677"/>
      <c r="S177" s="677"/>
      <c r="T177" s="677"/>
      <c r="U177" s="677"/>
      <c r="V177" s="677"/>
      <c r="W177" s="659"/>
      <c r="X177" s="659"/>
      <c r="Y177" s="659"/>
      <c r="Z177" s="659"/>
      <c r="AA177" s="659"/>
      <c r="AB177" s="659"/>
      <c r="AC177" s="659"/>
      <c r="AD177" s="659"/>
      <c r="AE177" s="659"/>
      <c r="AF177" s="659"/>
      <c r="AG177" s="659"/>
      <c r="AH177" s="659"/>
      <c r="AI177" s="659"/>
      <c r="AJ177" s="659"/>
      <c r="AK177" s="659"/>
    </row>
    <row r="178" spans="1:37">
      <c r="A178" s="659"/>
      <c r="B178" s="659"/>
      <c r="C178" s="659"/>
      <c r="D178" s="659"/>
      <c r="E178" s="677"/>
      <c r="F178" s="677"/>
      <c r="G178" s="673" t="s">
        <v>139</v>
      </c>
      <c r="H178" s="688" t="str">
        <f>$C$15</f>
        <v>Apr</v>
      </c>
      <c r="I178" s="674">
        <f t="shared" si="42"/>
        <v>0</v>
      </c>
      <c r="J178" s="677"/>
      <c r="K178" s="685">
        <v>0</v>
      </c>
      <c r="L178" s="677"/>
      <c r="M178" s="686">
        <f>M177</f>
        <v>0</v>
      </c>
      <c r="N178" s="677"/>
      <c r="O178" s="686">
        <f t="shared" si="43"/>
        <v>0</v>
      </c>
      <c r="P178" s="677"/>
      <c r="Q178" s="686">
        <f>K178*[4]EXPENSES!$L$15</f>
        <v>0</v>
      </c>
      <c r="R178" s="677"/>
      <c r="S178" s="677"/>
      <c r="T178" s="677"/>
      <c r="U178" s="677"/>
      <c r="V178" s="677"/>
      <c r="W178" s="659"/>
      <c r="X178" s="659"/>
      <c r="Y178" s="659"/>
      <c r="Z178" s="659"/>
      <c r="AA178" s="659"/>
      <c r="AB178" s="659"/>
      <c r="AC178" s="659"/>
      <c r="AD178" s="659"/>
      <c r="AE178" s="659"/>
      <c r="AF178" s="659"/>
      <c r="AG178" s="659"/>
      <c r="AH178" s="659"/>
      <c r="AI178" s="659"/>
      <c r="AJ178" s="659"/>
      <c r="AK178" s="659"/>
    </row>
    <row r="179" spans="1:37">
      <c r="A179" s="659"/>
      <c r="B179" s="659"/>
      <c r="C179" s="659"/>
      <c r="D179" s="659"/>
      <c r="E179" s="677"/>
      <c r="F179" s="677"/>
      <c r="G179" s="673" t="s">
        <v>139</v>
      </c>
      <c r="H179" s="688" t="str">
        <f>$C$16</f>
        <v>May</v>
      </c>
      <c r="I179" s="674">
        <f t="shared" si="42"/>
        <v>0</v>
      </c>
      <c r="J179" s="677"/>
      <c r="K179" s="685">
        <v>0</v>
      </c>
      <c r="L179" s="677"/>
      <c r="M179" s="686">
        <f>M178</f>
        <v>0</v>
      </c>
      <c r="N179" s="677"/>
      <c r="O179" s="686">
        <f t="shared" si="43"/>
        <v>0</v>
      </c>
      <c r="P179" s="677"/>
      <c r="Q179" s="686">
        <f>K179*[4]EXPENSES!$L$15</f>
        <v>0</v>
      </c>
      <c r="R179" s="677"/>
      <c r="S179" s="677"/>
      <c r="T179" s="677"/>
      <c r="U179" s="677"/>
      <c r="V179" s="677"/>
      <c r="W179" s="659"/>
      <c r="X179" s="659"/>
      <c r="Y179" s="659"/>
      <c r="Z179" s="659"/>
      <c r="AA179" s="659"/>
      <c r="AB179" s="659"/>
      <c r="AC179" s="659"/>
      <c r="AD179" s="659"/>
      <c r="AE179" s="659"/>
      <c r="AF179" s="659"/>
      <c r="AG179" s="659"/>
      <c r="AH179" s="659"/>
      <c r="AI179" s="659"/>
      <c r="AJ179" s="659"/>
      <c r="AK179" s="659"/>
    </row>
    <row r="180" spans="1:37">
      <c r="A180" s="659"/>
      <c r="B180" s="659"/>
      <c r="C180" s="659"/>
      <c r="D180" s="659"/>
      <c r="E180" s="677"/>
      <c r="F180" s="677"/>
      <c r="G180" s="673" t="s">
        <v>139</v>
      </c>
      <c r="H180" s="688" t="str">
        <f>$C$17</f>
        <v>Jun</v>
      </c>
      <c r="I180" s="674">
        <f t="shared" si="42"/>
        <v>0</v>
      </c>
      <c r="J180" s="677"/>
      <c r="K180" s="685">
        <v>0</v>
      </c>
      <c r="L180" s="677"/>
      <c r="M180" s="686">
        <f>M179</f>
        <v>0</v>
      </c>
      <c r="N180" s="677"/>
      <c r="O180" s="686">
        <f t="shared" si="43"/>
        <v>0</v>
      </c>
      <c r="P180" s="677"/>
      <c r="Q180" s="686">
        <f>K180*[4]EXPENSES!$L$15</f>
        <v>0</v>
      </c>
      <c r="R180" s="677"/>
      <c r="S180" s="677"/>
      <c r="T180" s="677"/>
      <c r="U180" s="677"/>
      <c r="V180" s="677"/>
      <c r="W180" s="659"/>
      <c r="X180" s="659"/>
      <c r="Y180" s="659"/>
      <c r="Z180" s="659"/>
      <c r="AA180" s="659"/>
      <c r="AB180" s="659"/>
      <c r="AC180" s="659"/>
      <c r="AD180" s="659"/>
      <c r="AE180" s="659"/>
      <c r="AF180" s="659"/>
      <c r="AG180" s="659"/>
      <c r="AH180" s="659"/>
      <c r="AI180" s="659"/>
      <c r="AJ180" s="659"/>
      <c r="AK180" s="659"/>
    </row>
    <row r="181" spans="1:37">
      <c r="A181" s="659"/>
      <c r="B181" s="659"/>
      <c r="C181" s="659"/>
      <c r="D181" s="659"/>
      <c r="E181" s="677"/>
      <c r="F181" s="677"/>
      <c r="G181" s="673" t="s">
        <v>139</v>
      </c>
      <c r="H181" s="688" t="str">
        <f>$C$18</f>
        <v>Jul</v>
      </c>
      <c r="I181" s="674">
        <f t="shared" si="42"/>
        <v>0</v>
      </c>
      <c r="J181" s="677"/>
      <c r="K181" s="685">
        <v>0</v>
      </c>
      <c r="L181" s="677"/>
      <c r="M181" s="686">
        <f>(K170*K171)/12</f>
        <v>0</v>
      </c>
      <c r="N181" s="677"/>
      <c r="O181" s="686">
        <f t="shared" si="43"/>
        <v>0</v>
      </c>
      <c r="P181" s="677"/>
      <c r="Q181" s="686">
        <f>K181*[4]EXPENSES!$L$15</f>
        <v>0</v>
      </c>
      <c r="R181" s="677"/>
      <c r="S181" s="677"/>
      <c r="T181" s="677"/>
      <c r="U181" s="677"/>
      <c r="V181" s="677"/>
      <c r="W181" s="659"/>
      <c r="X181" s="659"/>
      <c r="Y181" s="659"/>
      <c r="Z181" s="659"/>
      <c r="AA181" s="659"/>
      <c r="AB181" s="659"/>
      <c r="AC181" s="659"/>
      <c r="AD181" s="659"/>
      <c r="AE181" s="659"/>
      <c r="AF181" s="659"/>
      <c r="AG181" s="659"/>
      <c r="AH181" s="659"/>
      <c r="AI181" s="659"/>
      <c r="AJ181" s="659"/>
      <c r="AK181" s="659"/>
    </row>
    <row r="182" spans="1:37">
      <c r="A182" s="659"/>
      <c r="B182" s="659"/>
      <c r="C182" s="659"/>
      <c r="D182" s="659"/>
      <c r="E182" s="677"/>
      <c r="F182" s="677"/>
      <c r="G182" s="673" t="s">
        <v>139</v>
      </c>
      <c r="H182" s="688" t="str">
        <f>$C$19</f>
        <v>Aug</v>
      </c>
      <c r="I182" s="674">
        <f t="shared" si="42"/>
        <v>0</v>
      </c>
      <c r="J182" s="677"/>
      <c r="K182" s="685">
        <v>0</v>
      </c>
      <c r="L182" s="677"/>
      <c r="M182" s="686">
        <f>M181</f>
        <v>0</v>
      </c>
      <c r="N182" s="677"/>
      <c r="O182" s="686">
        <f t="shared" si="43"/>
        <v>0</v>
      </c>
      <c r="P182" s="677"/>
      <c r="Q182" s="686">
        <f>K182*[4]EXPENSES!$L$15</f>
        <v>0</v>
      </c>
      <c r="R182" s="677"/>
      <c r="S182" s="677"/>
      <c r="T182" s="677"/>
      <c r="U182" s="677"/>
      <c r="V182" s="677"/>
      <c r="W182" s="659"/>
      <c r="X182" s="659"/>
      <c r="Y182" s="659"/>
      <c r="Z182" s="659"/>
      <c r="AA182" s="659"/>
      <c r="AB182" s="659"/>
      <c r="AC182" s="659"/>
      <c r="AD182" s="659"/>
      <c r="AE182" s="659"/>
      <c r="AF182" s="659"/>
      <c r="AG182" s="659"/>
      <c r="AH182" s="659"/>
      <c r="AI182" s="659"/>
      <c r="AJ182" s="659"/>
      <c r="AK182" s="659"/>
    </row>
    <row r="183" spans="1:37">
      <c r="A183" s="659"/>
      <c r="B183" s="659"/>
      <c r="C183" s="659"/>
      <c r="D183" s="659"/>
      <c r="E183" s="677"/>
      <c r="F183" s="677"/>
      <c r="G183" s="673" t="s">
        <v>139</v>
      </c>
      <c r="H183" s="688" t="str">
        <f>$C$20</f>
        <v>Sep</v>
      </c>
      <c r="I183" s="674">
        <f t="shared" si="42"/>
        <v>0</v>
      </c>
      <c r="J183" s="677"/>
      <c r="K183" s="685">
        <v>0</v>
      </c>
      <c r="L183" s="677"/>
      <c r="M183" s="686">
        <f>M182</f>
        <v>0</v>
      </c>
      <c r="N183" s="677"/>
      <c r="O183" s="686">
        <f t="shared" si="43"/>
        <v>0</v>
      </c>
      <c r="P183" s="677"/>
      <c r="Q183" s="686">
        <f>K183*[4]EXPENSES!$L$15</f>
        <v>0</v>
      </c>
      <c r="R183" s="677"/>
      <c r="S183" s="677"/>
      <c r="T183" s="677"/>
      <c r="U183" s="677"/>
      <c r="V183" s="677"/>
      <c r="W183" s="659"/>
      <c r="X183" s="659"/>
      <c r="Y183" s="659"/>
      <c r="Z183" s="659"/>
      <c r="AA183" s="659"/>
      <c r="AB183" s="659"/>
      <c r="AC183" s="659"/>
      <c r="AD183" s="659"/>
      <c r="AE183" s="659"/>
      <c r="AF183" s="659"/>
      <c r="AG183" s="659"/>
      <c r="AH183" s="659"/>
      <c r="AI183" s="659"/>
      <c r="AJ183" s="659"/>
      <c r="AK183" s="659"/>
    </row>
    <row r="184" spans="1:37">
      <c r="A184" s="659"/>
      <c r="B184" s="659"/>
      <c r="C184" s="659"/>
      <c r="D184" s="659"/>
      <c r="E184" s="677"/>
      <c r="F184" s="677"/>
      <c r="G184" s="673" t="s">
        <v>139</v>
      </c>
      <c r="H184" s="688" t="str">
        <f>$C$21</f>
        <v>Oct</v>
      </c>
      <c r="I184" s="674">
        <f t="shared" si="42"/>
        <v>0</v>
      </c>
      <c r="J184" s="677"/>
      <c r="K184" s="685">
        <v>0</v>
      </c>
      <c r="L184" s="677"/>
      <c r="M184" s="686">
        <f>M183</f>
        <v>0</v>
      </c>
      <c r="N184" s="677"/>
      <c r="O184" s="686">
        <f t="shared" si="43"/>
        <v>0</v>
      </c>
      <c r="P184" s="677"/>
      <c r="Q184" s="686">
        <f>K184*[4]EXPENSES!$L$15</f>
        <v>0</v>
      </c>
      <c r="R184" s="677"/>
      <c r="S184" s="677"/>
      <c r="T184" s="677"/>
      <c r="U184" s="677"/>
      <c r="V184" s="677"/>
      <c r="W184" s="659"/>
      <c r="X184" s="659"/>
      <c r="Y184" s="659"/>
      <c r="Z184" s="659"/>
      <c r="AA184" s="659"/>
      <c r="AB184" s="659"/>
      <c r="AC184" s="659"/>
      <c r="AD184" s="659"/>
      <c r="AE184" s="659"/>
      <c r="AF184" s="659"/>
      <c r="AG184" s="659"/>
      <c r="AH184" s="659"/>
      <c r="AI184" s="659"/>
      <c r="AJ184" s="659"/>
      <c r="AK184" s="659"/>
    </row>
    <row r="185" spans="1:37">
      <c r="A185" s="659"/>
      <c r="B185" s="659"/>
      <c r="C185" s="659"/>
      <c r="D185" s="659"/>
      <c r="E185" s="677"/>
      <c r="F185" s="677"/>
      <c r="G185" s="673" t="s">
        <v>139</v>
      </c>
      <c r="H185" s="688" t="str">
        <f>$C$22</f>
        <v>Nov</v>
      </c>
      <c r="I185" s="674">
        <f t="shared" si="42"/>
        <v>0</v>
      </c>
      <c r="J185" s="677"/>
      <c r="K185" s="685">
        <v>0</v>
      </c>
      <c r="L185" s="677"/>
      <c r="M185" s="686">
        <f>M184</f>
        <v>0</v>
      </c>
      <c r="N185" s="677"/>
      <c r="O185" s="686">
        <f t="shared" si="43"/>
        <v>0</v>
      </c>
      <c r="P185" s="677"/>
      <c r="Q185" s="686">
        <f>K185*[4]EXPENSES!$L$15</f>
        <v>0</v>
      </c>
      <c r="R185" s="677"/>
      <c r="S185" s="677"/>
      <c r="T185" s="677"/>
      <c r="U185" s="677"/>
      <c r="V185" s="677"/>
      <c r="W185" s="659"/>
      <c r="X185" s="659"/>
      <c r="Y185" s="659"/>
      <c r="Z185" s="659"/>
      <c r="AA185" s="659"/>
      <c r="AB185" s="659"/>
      <c r="AC185" s="659"/>
      <c r="AD185" s="659"/>
      <c r="AE185" s="659"/>
      <c r="AF185" s="659"/>
      <c r="AG185" s="659"/>
      <c r="AH185" s="659"/>
      <c r="AI185" s="659"/>
      <c r="AJ185" s="659"/>
      <c r="AK185" s="659"/>
    </row>
    <row r="186" spans="1:37">
      <c r="A186" s="659"/>
      <c r="B186" s="659"/>
      <c r="C186" s="659"/>
      <c r="D186" s="659"/>
      <c r="E186" s="677"/>
      <c r="F186" s="677"/>
      <c r="G186" s="673" t="s">
        <v>139</v>
      </c>
      <c r="H186" s="688" t="str">
        <f>$C$23</f>
        <v>Dec</v>
      </c>
      <c r="I186" s="674">
        <f t="shared" si="42"/>
        <v>0</v>
      </c>
      <c r="J186" s="677"/>
      <c r="K186" s="685">
        <v>0</v>
      </c>
      <c r="L186" s="677"/>
      <c r="M186" s="686">
        <f>M185</f>
        <v>0</v>
      </c>
      <c r="N186" s="677"/>
      <c r="O186" s="686">
        <f t="shared" si="43"/>
        <v>0</v>
      </c>
      <c r="P186" s="677"/>
      <c r="Q186" s="686">
        <f>K186*[4]EXPENSES!$L$15</f>
        <v>0</v>
      </c>
      <c r="R186" s="677"/>
      <c r="S186" s="677"/>
      <c r="T186" s="677"/>
      <c r="U186" s="677"/>
      <c r="V186" s="677"/>
      <c r="W186" s="659"/>
      <c r="X186" s="659"/>
      <c r="Y186" s="659"/>
      <c r="Z186" s="659"/>
      <c r="AA186" s="659"/>
      <c r="AB186" s="659"/>
      <c r="AC186" s="659"/>
      <c r="AD186" s="659"/>
      <c r="AE186" s="659"/>
      <c r="AF186" s="659"/>
      <c r="AG186" s="659"/>
      <c r="AH186" s="659"/>
      <c r="AI186" s="659"/>
      <c r="AJ186" s="659"/>
      <c r="AK186" s="659"/>
    </row>
    <row r="187" spans="1:37">
      <c r="A187" s="659"/>
      <c r="B187" s="659"/>
      <c r="C187" s="659"/>
      <c r="D187" s="659"/>
      <c r="E187" s="677"/>
      <c r="F187" s="677"/>
      <c r="G187" s="673"/>
      <c r="H187" s="687"/>
      <c r="I187" s="678"/>
      <c r="J187" s="677"/>
      <c r="K187" s="678"/>
      <c r="L187" s="677"/>
      <c r="M187" s="677"/>
      <c r="N187" s="677"/>
      <c r="O187" s="677"/>
      <c r="P187" s="677"/>
      <c r="Q187" s="677"/>
      <c r="R187" s="677"/>
      <c r="S187" s="677"/>
      <c r="T187" s="677"/>
      <c r="U187" s="677"/>
      <c r="V187" s="677"/>
      <c r="W187" s="659"/>
      <c r="X187" s="659"/>
      <c r="Y187" s="659"/>
      <c r="Z187" s="659"/>
      <c r="AA187" s="659"/>
      <c r="AB187" s="659"/>
      <c r="AC187" s="659"/>
      <c r="AD187" s="659"/>
      <c r="AE187" s="659"/>
      <c r="AF187" s="659"/>
      <c r="AG187" s="659"/>
      <c r="AH187" s="659"/>
      <c r="AI187" s="659"/>
      <c r="AJ187" s="659"/>
      <c r="AK187" s="659"/>
    </row>
    <row r="188" spans="1:37">
      <c r="A188" s="659"/>
      <c r="B188" s="659"/>
      <c r="C188" s="659"/>
      <c r="D188" s="659"/>
      <c r="E188" s="677"/>
      <c r="F188" s="677"/>
      <c r="G188" s="691">
        <f>'[1]Model Inputs'!B4</f>
        <v>2022</v>
      </c>
      <c r="H188" s="688" t="s">
        <v>441</v>
      </c>
      <c r="I188" s="674">
        <f>K170</f>
        <v>0</v>
      </c>
      <c r="J188" s="677"/>
      <c r="K188" s="674">
        <f>SUM(K175:K186)</f>
        <v>0</v>
      </c>
      <c r="L188" s="677"/>
      <c r="M188" s="686">
        <f>SUM(M175:M186)</f>
        <v>0</v>
      </c>
      <c r="N188" s="677"/>
      <c r="O188" s="686">
        <f>O186</f>
        <v>0</v>
      </c>
      <c r="P188" s="677"/>
      <c r="Q188" s="686">
        <f>K188*[4]EXPENSES!$L$15</f>
        <v>0</v>
      </c>
      <c r="R188" s="677"/>
      <c r="S188" s="677"/>
      <c r="T188" s="677"/>
      <c r="U188" s="677"/>
      <c r="V188" s="677"/>
      <c r="W188" s="659"/>
      <c r="X188" s="659"/>
      <c r="Y188" s="659"/>
      <c r="Z188" s="659"/>
      <c r="AA188" s="659"/>
      <c r="AB188" s="659"/>
      <c r="AC188" s="659"/>
      <c r="AD188" s="659"/>
      <c r="AE188" s="659"/>
      <c r="AF188" s="659"/>
      <c r="AG188" s="659"/>
      <c r="AH188" s="659"/>
      <c r="AI188" s="659"/>
      <c r="AJ188" s="659"/>
      <c r="AK188" s="659"/>
    </row>
    <row r="189" spans="1:37">
      <c r="A189" s="659"/>
      <c r="B189" s="659"/>
      <c r="C189" s="659"/>
      <c r="D189" s="659"/>
      <c r="E189" s="677"/>
      <c r="F189" s="677"/>
      <c r="G189" s="691">
        <f>+G188+1</f>
        <v>2023</v>
      </c>
      <c r="H189" s="688" t="s">
        <v>441</v>
      </c>
      <c r="I189" s="674">
        <f>O188</f>
        <v>0</v>
      </c>
      <c r="J189" s="677"/>
      <c r="K189" s="685">
        <v>0</v>
      </c>
      <c r="L189" s="677"/>
      <c r="M189" s="686">
        <f>$K$170*$K$171</f>
        <v>0</v>
      </c>
      <c r="N189" s="677"/>
      <c r="O189" s="686">
        <f>I189+K189-M189</f>
        <v>0</v>
      </c>
      <c r="P189" s="677"/>
      <c r="Q189" s="686">
        <f>K189*[4]EXPENSES!$L$15</f>
        <v>0</v>
      </c>
      <c r="R189" s="677"/>
      <c r="S189" s="677"/>
      <c r="T189" s="677"/>
      <c r="U189" s="677"/>
      <c r="V189" s="677"/>
      <c r="W189" s="659"/>
      <c r="X189" s="659"/>
      <c r="Y189" s="659"/>
      <c r="Z189" s="659"/>
      <c r="AA189" s="659"/>
      <c r="AB189" s="659"/>
      <c r="AC189" s="659"/>
      <c r="AD189" s="659"/>
      <c r="AE189" s="659"/>
      <c r="AF189" s="659"/>
      <c r="AG189" s="659"/>
      <c r="AH189" s="659"/>
      <c r="AI189" s="659"/>
      <c r="AJ189" s="659"/>
      <c r="AK189" s="659"/>
    </row>
    <row r="190" spans="1:37">
      <c r="A190" s="659"/>
      <c r="B190" s="659"/>
      <c r="C190" s="659"/>
      <c r="D190" s="659"/>
      <c r="E190" s="677"/>
      <c r="F190" s="677"/>
      <c r="G190" s="691">
        <f t="shared" ref="G190:G197" si="44">+G189+1</f>
        <v>2024</v>
      </c>
      <c r="H190" s="688" t="s">
        <v>441</v>
      </c>
      <c r="I190" s="674">
        <f>O189</f>
        <v>0</v>
      </c>
      <c r="J190" s="677"/>
      <c r="K190" s="685">
        <v>0</v>
      </c>
      <c r="L190" s="677"/>
      <c r="M190" s="686">
        <f t="shared" ref="M190:M195" si="45">$K$170*$K$171</f>
        <v>0</v>
      </c>
      <c r="N190" s="677"/>
      <c r="O190" s="686">
        <f t="shared" ref="O190:O197" si="46">I190+K190-M190</f>
        <v>0</v>
      </c>
      <c r="P190" s="677"/>
      <c r="Q190" s="686">
        <f>K190*[4]EXPENSES!$L$15</f>
        <v>0</v>
      </c>
      <c r="R190" s="677"/>
      <c r="S190" s="677"/>
      <c r="T190" s="677"/>
      <c r="U190" s="677"/>
      <c r="V190" s="677"/>
      <c r="W190" s="659"/>
      <c r="X190" s="659"/>
      <c r="Y190" s="659"/>
      <c r="Z190" s="659"/>
      <c r="AA190" s="659"/>
      <c r="AB190" s="659"/>
      <c r="AC190" s="659"/>
      <c r="AD190" s="659"/>
      <c r="AE190" s="659"/>
      <c r="AF190" s="659"/>
      <c r="AG190" s="659"/>
      <c r="AH190" s="659"/>
      <c r="AI190" s="659"/>
      <c r="AJ190" s="659"/>
      <c r="AK190" s="659"/>
    </row>
    <row r="191" spans="1:37">
      <c r="A191" s="659"/>
      <c r="B191" s="659"/>
      <c r="C191" s="659"/>
      <c r="D191" s="659"/>
      <c r="E191" s="677"/>
      <c r="F191" s="677"/>
      <c r="G191" s="691">
        <f t="shared" si="44"/>
        <v>2025</v>
      </c>
      <c r="H191" s="688" t="s">
        <v>441</v>
      </c>
      <c r="I191" s="674">
        <f t="shared" ref="I191:I197" si="47">O190</f>
        <v>0</v>
      </c>
      <c r="J191" s="677"/>
      <c r="K191" s="685">
        <v>0</v>
      </c>
      <c r="L191" s="677"/>
      <c r="M191" s="686">
        <f t="shared" si="45"/>
        <v>0</v>
      </c>
      <c r="N191" s="677"/>
      <c r="O191" s="686">
        <f t="shared" si="46"/>
        <v>0</v>
      </c>
      <c r="P191" s="677"/>
      <c r="Q191" s="686">
        <f>K191*[4]EXPENSES!$L$15</f>
        <v>0</v>
      </c>
      <c r="R191" s="677"/>
      <c r="S191" s="677"/>
      <c r="T191" s="677"/>
      <c r="U191" s="677"/>
      <c r="V191" s="677"/>
      <c r="W191" s="659"/>
      <c r="X191" s="659"/>
      <c r="Y191" s="659"/>
      <c r="Z191" s="659"/>
      <c r="AA191" s="659"/>
      <c r="AB191" s="659"/>
      <c r="AC191" s="659"/>
      <c r="AD191" s="659"/>
      <c r="AE191" s="659"/>
      <c r="AF191" s="659"/>
      <c r="AG191" s="659"/>
      <c r="AH191" s="659"/>
      <c r="AI191" s="659"/>
      <c r="AJ191" s="659"/>
      <c r="AK191" s="659"/>
    </row>
    <row r="192" spans="1:37">
      <c r="A192" s="659"/>
      <c r="B192" s="659"/>
      <c r="C192" s="659"/>
      <c r="D192" s="659"/>
      <c r="E192" s="677"/>
      <c r="F192" s="677"/>
      <c r="G192" s="691">
        <f t="shared" si="44"/>
        <v>2026</v>
      </c>
      <c r="H192" s="688" t="s">
        <v>441</v>
      </c>
      <c r="I192" s="674">
        <f t="shared" si="47"/>
        <v>0</v>
      </c>
      <c r="J192" s="677"/>
      <c r="K192" s="685">
        <v>0</v>
      </c>
      <c r="L192" s="677"/>
      <c r="M192" s="686">
        <f t="shared" si="45"/>
        <v>0</v>
      </c>
      <c r="N192" s="677"/>
      <c r="O192" s="686">
        <f t="shared" si="46"/>
        <v>0</v>
      </c>
      <c r="P192" s="677"/>
      <c r="Q192" s="686">
        <f>K192*[4]EXPENSES!$L$15</f>
        <v>0</v>
      </c>
      <c r="R192" s="677"/>
      <c r="S192" s="677"/>
      <c r="T192" s="677"/>
      <c r="U192" s="677"/>
      <c r="V192" s="677"/>
      <c r="W192" s="659"/>
      <c r="X192" s="659"/>
      <c r="Y192" s="659"/>
      <c r="Z192" s="659"/>
      <c r="AA192" s="659"/>
      <c r="AB192" s="659"/>
      <c r="AC192" s="659"/>
      <c r="AD192" s="659"/>
      <c r="AE192" s="659"/>
      <c r="AF192" s="659"/>
      <c r="AG192" s="659"/>
      <c r="AH192" s="659"/>
      <c r="AI192" s="659"/>
      <c r="AJ192" s="659"/>
      <c r="AK192" s="659"/>
    </row>
    <row r="193" spans="1:37">
      <c r="A193" s="659"/>
      <c r="B193" s="659"/>
      <c r="C193" s="659"/>
      <c r="D193" s="659"/>
      <c r="E193" s="677"/>
      <c r="F193" s="677"/>
      <c r="G193" s="691">
        <f t="shared" si="44"/>
        <v>2027</v>
      </c>
      <c r="H193" s="688" t="s">
        <v>441</v>
      </c>
      <c r="I193" s="674">
        <f t="shared" si="47"/>
        <v>0</v>
      </c>
      <c r="J193" s="677"/>
      <c r="K193" s="685">
        <v>0</v>
      </c>
      <c r="L193" s="677"/>
      <c r="M193" s="686">
        <f t="shared" si="45"/>
        <v>0</v>
      </c>
      <c r="N193" s="677"/>
      <c r="O193" s="686">
        <f t="shared" si="46"/>
        <v>0</v>
      </c>
      <c r="P193" s="677"/>
      <c r="Q193" s="686">
        <f>K193*[4]EXPENSES!$L$15</f>
        <v>0</v>
      </c>
      <c r="R193" s="677"/>
      <c r="S193" s="677"/>
      <c r="T193" s="677"/>
      <c r="U193" s="677"/>
      <c r="V193" s="677"/>
      <c r="W193" s="659"/>
      <c r="X193" s="659"/>
      <c r="Y193" s="659"/>
      <c r="Z193" s="659"/>
      <c r="AA193" s="659"/>
      <c r="AB193" s="659"/>
      <c r="AC193" s="659"/>
      <c r="AD193" s="659"/>
      <c r="AE193" s="659"/>
      <c r="AF193" s="659"/>
      <c r="AG193" s="659"/>
      <c r="AH193" s="659"/>
      <c r="AI193" s="659"/>
      <c r="AJ193" s="659"/>
      <c r="AK193" s="659"/>
    </row>
    <row r="194" spans="1:37">
      <c r="A194" s="659"/>
      <c r="B194" s="659"/>
      <c r="C194" s="659"/>
      <c r="D194" s="659"/>
      <c r="E194" s="677"/>
      <c r="F194" s="677"/>
      <c r="G194" s="691">
        <f t="shared" si="44"/>
        <v>2028</v>
      </c>
      <c r="H194" s="688" t="s">
        <v>441</v>
      </c>
      <c r="I194" s="674">
        <f t="shared" si="47"/>
        <v>0</v>
      </c>
      <c r="J194" s="677"/>
      <c r="K194" s="685">
        <v>0</v>
      </c>
      <c r="L194" s="677"/>
      <c r="M194" s="686">
        <f t="shared" si="45"/>
        <v>0</v>
      </c>
      <c r="N194" s="677"/>
      <c r="O194" s="686">
        <f t="shared" si="46"/>
        <v>0</v>
      </c>
      <c r="P194" s="677"/>
      <c r="Q194" s="686">
        <f>K194*[4]EXPENSES!$L$15</f>
        <v>0</v>
      </c>
      <c r="R194" s="677"/>
      <c r="S194" s="677"/>
      <c r="T194" s="677"/>
      <c r="U194" s="677"/>
      <c r="V194" s="677"/>
      <c r="W194" s="659"/>
      <c r="X194" s="659"/>
      <c r="Y194" s="659"/>
      <c r="Z194" s="659"/>
      <c r="AA194" s="659"/>
      <c r="AB194" s="659"/>
      <c r="AC194" s="659"/>
      <c r="AD194" s="659"/>
      <c r="AE194" s="659"/>
      <c r="AF194" s="659"/>
      <c r="AG194" s="659"/>
      <c r="AH194" s="659"/>
      <c r="AI194" s="659"/>
      <c r="AJ194" s="659"/>
      <c r="AK194" s="659"/>
    </row>
    <row r="195" spans="1:37">
      <c r="A195" s="659"/>
      <c r="B195" s="659"/>
      <c r="C195" s="659"/>
      <c r="D195" s="659"/>
      <c r="E195" s="677"/>
      <c r="F195" s="677"/>
      <c r="G195" s="691">
        <f t="shared" si="44"/>
        <v>2029</v>
      </c>
      <c r="H195" s="688" t="s">
        <v>441</v>
      </c>
      <c r="I195" s="674">
        <f t="shared" si="47"/>
        <v>0</v>
      </c>
      <c r="J195" s="677"/>
      <c r="K195" s="685">
        <v>0</v>
      </c>
      <c r="L195" s="677"/>
      <c r="M195" s="686">
        <f t="shared" si="45"/>
        <v>0</v>
      </c>
      <c r="N195" s="677"/>
      <c r="O195" s="686">
        <f t="shared" si="46"/>
        <v>0</v>
      </c>
      <c r="P195" s="677"/>
      <c r="Q195" s="686">
        <f>K195*[4]EXPENSES!$L$15</f>
        <v>0</v>
      </c>
      <c r="R195" s="677"/>
      <c r="S195" s="677"/>
      <c r="T195" s="677"/>
      <c r="U195" s="677"/>
      <c r="V195" s="677"/>
      <c r="W195" s="659"/>
      <c r="X195" s="659"/>
      <c r="Y195" s="659"/>
      <c r="Z195" s="659"/>
      <c r="AA195" s="659"/>
      <c r="AB195" s="659"/>
      <c r="AC195" s="659"/>
      <c r="AD195" s="659"/>
      <c r="AE195" s="659"/>
      <c r="AF195" s="659"/>
      <c r="AG195" s="659"/>
      <c r="AH195" s="659"/>
      <c r="AI195" s="659"/>
      <c r="AJ195" s="659"/>
      <c r="AK195" s="659"/>
    </row>
    <row r="196" spans="1:37">
      <c r="A196" s="659"/>
      <c r="B196" s="659"/>
      <c r="C196" s="659"/>
      <c r="D196" s="659"/>
      <c r="E196" s="677"/>
      <c r="F196" s="677"/>
      <c r="G196" s="691">
        <f t="shared" si="44"/>
        <v>2030</v>
      </c>
      <c r="H196" s="688" t="s">
        <v>441</v>
      </c>
      <c r="I196" s="674">
        <f t="shared" si="47"/>
        <v>0</v>
      </c>
      <c r="J196" s="677"/>
      <c r="K196" s="685">
        <v>0</v>
      </c>
      <c r="L196" s="677"/>
      <c r="M196" s="686">
        <v>0</v>
      </c>
      <c r="N196" s="677"/>
      <c r="O196" s="686">
        <f t="shared" si="46"/>
        <v>0</v>
      </c>
      <c r="P196" s="677"/>
      <c r="Q196" s="686">
        <f>K196*[4]EXPENSES!$L$15</f>
        <v>0</v>
      </c>
      <c r="R196" s="677"/>
      <c r="S196" s="677"/>
      <c r="T196" s="677"/>
      <c r="U196" s="677"/>
      <c r="V196" s="677"/>
      <c r="W196" s="659"/>
      <c r="X196" s="659"/>
      <c r="Y196" s="659"/>
      <c r="Z196" s="659"/>
      <c r="AA196" s="659"/>
      <c r="AB196" s="659"/>
      <c r="AC196" s="659"/>
      <c r="AD196" s="659"/>
      <c r="AE196" s="659"/>
      <c r="AF196" s="659"/>
      <c r="AG196" s="659"/>
      <c r="AH196" s="659"/>
      <c r="AI196" s="659"/>
      <c r="AJ196" s="659"/>
      <c r="AK196" s="659"/>
    </row>
    <row r="197" spans="1:37">
      <c r="A197" s="659"/>
      <c r="B197" s="659"/>
      <c r="C197" s="659"/>
      <c r="D197" s="659"/>
      <c r="E197" s="677"/>
      <c r="F197" s="677"/>
      <c r="G197" s="691">
        <f t="shared" si="44"/>
        <v>2031</v>
      </c>
      <c r="H197" s="688" t="s">
        <v>441</v>
      </c>
      <c r="I197" s="674">
        <f t="shared" si="47"/>
        <v>0</v>
      </c>
      <c r="J197" s="677"/>
      <c r="K197" s="685">
        <v>0</v>
      </c>
      <c r="L197" s="677"/>
      <c r="M197" s="686">
        <v>0</v>
      </c>
      <c r="N197" s="677"/>
      <c r="O197" s="686">
        <f t="shared" si="46"/>
        <v>0</v>
      </c>
      <c r="P197" s="677"/>
      <c r="Q197" s="686">
        <f>K197*[4]EXPENSES!$L$15</f>
        <v>0</v>
      </c>
      <c r="R197" s="677"/>
      <c r="S197" s="677"/>
      <c r="T197" s="677"/>
      <c r="U197" s="677"/>
      <c r="V197" s="677"/>
      <c r="W197" s="659"/>
      <c r="X197" s="659"/>
      <c r="Y197" s="659"/>
      <c r="Z197" s="659"/>
      <c r="AA197" s="659"/>
      <c r="AB197" s="659"/>
      <c r="AC197" s="659"/>
      <c r="AD197" s="659"/>
      <c r="AE197" s="659"/>
      <c r="AF197" s="659"/>
      <c r="AG197" s="659"/>
      <c r="AH197" s="659"/>
      <c r="AI197" s="659"/>
      <c r="AJ197" s="659"/>
      <c r="AK197" s="659"/>
    </row>
    <row r="198" spans="1:37" ht="13.5" thickBot="1">
      <c r="A198" s="659"/>
      <c r="B198" s="698"/>
      <c r="C198" s="698"/>
      <c r="D198" s="698"/>
      <c r="E198" s="699"/>
      <c r="F198" s="699"/>
      <c r="G198" s="699"/>
      <c r="H198" s="699"/>
      <c r="I198" s="700"/>
      <c r="J198" s="699"/>
      <c r="K198" s="700"/>
      <c r="L198" s="699"/>
      <c r="M198" s="699"/>
      <c r="N198" s="699"/>
      <c r="O198" s="699"/>
      <c r="P198" s="677"/>
      <c r="Q198" s="677"/>
      <c r="R198" s="677"/>
      <c r="S198" s="677"/>
      <c r="T198" s="677"/>
      <c r="U198" s="677"/>
      <c r="V198" s="677"/>
      <c r="W198" s="659"/>
      <c r="X198" s="659"/>
      <c r="Y198" s="659"/>
      <c r="Z198" s="659"/>
      <c r="AA198" s="659"/>
      <c r="AB198" s="659"/>
      <c r="AC198" s="659"/>
      <c r="AD198" s="659"/>
      <c r="AE198" s="659"/>
      <c r="AF198" s="659"/>
      <c r="AG198" s="659"/>
      <c r="AH198" s="659"/>
      <c r="AI198" s="659"/>
      <c r="AJ198" s="659"/>
      <c r="AK198" s="659"/>
    </row>
    <row r="199" spans="1:37" ht="13.5" thickTop="1">
      <c r="A199" s="659"/>
      <c r="B199" s="659"/>
      <c r="C199" s="659"/>
      <c r="D199" s="659"/>
      <c r="E199" s="677"/>
      <c r="F199" s="677"/>
      <c r="G199" s="677"/>
      <c r="H199" s="677"/>
      <c r="I199" s="678"/>
      <c r="J199" s="677"/>
      <c r="K199" s="678"/>
      <c r="L199" s="677"/>
      <c r="M199" s="677"/>
      <c r="N199" s="677"/>
      <c r="O199" s="677"/>
      <c r="P199" s="677"/>
      <c r="Q199" s="677"/>
      <c r="R199" s="677"/>
      <c r="S199" s="677"/>
      <c r="T199" s="677"/>
      <c r="U199" s="677"/>
      <c r="V199" s="677"/>
      <c r="W199" s="659"/>
      <c r="X199" s="659"/>
      <c r="Y199" s="659"/>
      <c r="Z199" s="659"/>
      <c r="AA199" s="659"/>
      <c r="AB199" s="659"/>
      <c r="AC199" s="659"/>
      <c r="AD199" s="659"/>
      <c r="AE199" s="659"/>
      <c r="AF199" s="659"/>
      <c r="AG199" s="659"/>
      <c r="AH199" s="659"/>
      <c r="AI199" s="659"/>
      <c r="AJ199" s="659"/>
      <c r="AK199" s="659"/>
    </row>
    <row r="200" spans="1:37">
      <c r="A200" s="659"/>
      <c r="B200" s="659"/>
      <c r="C200" s="659"/>
      <c r="D200" s="659"/>
      <c r="E200" s="677"/>
      <c r="F200" s="677"/>
      <c r="G200" s="706" t="str">
        <f>'[4]OPENING BALANCE SHEET'!D19</f>
        <v>Operating Equipment</v>
      </c>
      <c r="H200" s="677"/>
      <c r="I200" s="678"/>
      <c r="J200" s="673" t="s">
        <v>463</v>
      </c>
      <c r="K200" s="674">
        <f>'OPENING BALANCE SHEET'!E20</f>
        <v>0</v>
      </c>
      <c r="L200" s="677"/>
      <c r="M200" s="677"/>
      <c r="N200" s="677"/>
      <c r="O200" s="677"/>
      <c r="P200" s="677"/>
      <c r="Q200" s="677"/>
      <c r="R200" s="677"/>
      <c r="S200" s="677"/>
      <c r="T200" s="677"/>
      <c r="U200" s="677"/>
      <c r="V200" s="677"/>
      <c r="W200" s="659"/>
      <c r="X200" s="659"/>
      <c r="Y200" s="659"/>
      <c r="Z200" s="659"/>
      <c r="AA200" s="659"/>
      <c r="AB200" s="659"/>
      <c r="AC200" s="659"/>
      <c r="AD200" s="659"/>
      <c r="AE200" s="659"/>
      <c r="AF200" s="659"/>
      <c r="AG200" s="659"/>
      <c r="AH200" s="659"/>
      <c r="AI200" s="659"/>
      <c r="AJ200" s="659"/>
      <c r="AK200" s="659"/>
    </row>
    <row r="201" spans="1:37">
      <c r="A201" s="659"/>
      <c r="B201" s="659" t="s">
        <v>481</v>
      </c>
      <c r="C201" s="659"/>
      <c r="D201" s="659"/>
      <c r="E201" s="677"/>
      <c r="F201" s="677"/>
      <c r="G201" s="678"/>
      <c r="H201" s="677"/>
      <c r="I201" s="678" t="s">
        <v>482</v>
      </c>
      <c r="J201" s="673"/>
      <c r="K201" s="715">
        <v>0.25</v>
      </c>
      <c r="L201" s="677"/>
      <c r="M201" s="677" t="s">
        <v>483</v>
      </c>
      <c r="N201" s="677"/>
      <c r="O201" s="677"/>
      <c r="P201" s="677"/>
      <c r="Q201" s="677"/>
      <c r="R201" s="677"/>
      <c r="S201" s="677"/>
      <c r="T201" s="677"/>
      <c r="U201" s="677"/>
      <c r="V201" s="677"/>
      <c r="W201" s="659"/>
      <c r="X201" s="659"/>
      <c r="Y201" s="659"/>
      <c r="Z201" s="659"/>
      <c r="AA201" s="659"/>
      <c r="AB201" s="659"/>
      <c r="AC201" s="659"/>
      <c r="AD201" s="659"/>
      <c r="AE201" s="659"/>
      <c r="AF201" s="659"/>
      <c r="AG201" s="659"/>
      <c r="AH201" s="659"/>
      <c r="AI201" s="659"/>
      <c r="AJ201" s="659"/>
      <c r="AK201" s="659"/>
    </row>
    <row r="202" spans="1:37">
      <c r="A202" s="701">
        <v>1</v>
      </c>
      <c r="B202" s="662" t="s">
        <v>484</v>
      </c>
      <c r="C202" s="659"/>
      <c r="D202" s="659"/>
      <c r="E202" s="677"/>
      <c r="F202" s="677"/>
      <c r="G202" s="679" t="s">
        <v>501</v>
      </c>
      <c r="H202" s="677"/>
      <c r="I202" s="679"/>
      <c r="J202" s="677"/>
      <c r="K202" s="678"/>
      <c r="L202" s="677"/>
      <c r="M202" s="677"/>
      <c r="N202" s="677"/>
      <c r="O202" s="677"/>
      <c r="P202" s="677"/>
      <c r="Q202" s="677"/>
      <c r="R202" s="677"/>
      <c r="S202" s="677"/>
      <c r="T202" s="677"/>
      <c r="U202" s="677"/>
      <c r="V202" s="677"/>
      <c r="W202" s="659"/>
      <c r="X202" s="659"/>
      <c r="Y202" s="659"/>
      <c r="Z202" s="659"/>
      <c r="AA202" s="659"/>
      <c r="AB202" s="659"/>
      <c r="AC202" s="659"/>
      <c r="AD202" s="659"/>
      <c r="AE202" s="659"/>
      <c r="AF202" s="659"/>
      <c r="AG202" s="659"/>
      <c r="AH202" s="659"/>
      <c r="AI202" s="659"/>
      <c r="AJ202" s="659"/>
      <c r="AK202" s="659"/>
    </row>
    <row r="203" spans="1:37">
      <c r="A203" s="701">
        <v>2</v>
      </c>
      <c r="B203" s="662" t="s">
        <v>486</v>
      </c>
      <c r="C203" s="659"/>
      <c r="D203" s="659"/>
      <c r="E203" s="677"/>
      <c r="F203" s="677"/>
      <c r="G203" s="677"/>
      <c r="H203" s="677"/>
      <c r="I203" s="680" t="s">
        <v>487</v>
      </c>
      <c r="J203" s="677"/>
      <c r="K203" s="680" t="s">
        <v>488</v>
      </c>
      <c r="L203" s="677"/>
      <c r="M203" s="681" t="s">
        <v>489</v>
      </c>
      <c r="N203" s="677"/>
      <c r="O203" s="681" t="s">
        <v>490</v>
      </c>
      <c r="P203" s="677"/>
      <c r="Q203" s="681" t="s">
        <v>491</v>
      </c>
      <c r="R203" s="677"/>
      <c r="S203" s="677"/>
      <c r="T203" s="677"/>
      <c r="U203" s="677"/>
      <c r="V203" s="677"/>
      <c r="W203" s="659"/>
      <c r="X203" s="659"/>
      <c r="Y203" s="659"/>
      <c r="Z203" s="659"/>
      <c r="AA203" s="659"/>
      <c r="AB203" s="659"/>
      <c r="AC203" s="659"/>
      <c r="AD203" s="659"/>
      <c r="AE203" s="659"/>
      <c r="AF203" s="659"/>
      <c r="AG203" s="659"/>
      <c r="AH203" s="659"/>
      <c r="AI203" s="659"/>
      <c r="AJ203" s="659"/>
      <c r="AK203" s="659"/>
    </row>
    <row r="204" spans="1:37">
      <c r="A204" s="701">
        <v>3</v>
      </c>
      <c r="B204" s="662" t="s">
        <v>492</v>
      </c>
      <c r="C204" s="659"/>
      <c r="D204" s="659"/>
      <c r="E204" s="677"/>
      <c r="F204" s="677"/>
      <c r="G204" s="677"/>
      <c r="H204" s="679" t="str">
        <f>G200</f>
        <v>Operating Equipment</v>
      </c>
      <c r="I204" s="682" t="s">
        <v>494</v>
      </c>
      <c r="J204" s="677"/>
      <c r="K204" s="682" t="s">
        <v>370</v>
      </c>
      <c r="L204" s="677"/>
      <c r="M204" s="683" t="s">
        <v>482</v>
      </c>
      <c r="N204" s="677"/>
      <c r="O204" s="683" t="s">
        <v>494</v>
      </c>
      <c r="P204" s="677"/>
      <c r="Q204" s="683" t="s">
        <v>370</v>
      </c>
      <c r="R204" s="677"/>
      <c r="S204" s="677"/>
      <c r="T204" s="677"/>
      <c r="U204" s="677"/>
      <c r="V204" s="677"/>
      <c r="W204" s="659"/>
      <c r="X204" s="659"/>
      <c r="Y204" s="659"/>
      <c r="Z204" s="659"/>
      <c r="AA204" s="659"/>
      <c r="AB204" s="659"/>
      <c r="AC204" s="659"/>
      <c r="AD204" s="659"/>
      <c r="AE204" s="659"/>
      <c r="AF204" s="659"/>
      <c r="AG204" s="659"/>
      <c r="AH204" s="659"/>
      <c r="AI204" s="659"/>
      <c r="AJ204" s="659"/>
      <c r="AK204" s="659"/>
    </row>
    <row r="205" spans="1:37">
      <c r="A205" s="701">
        <v>4</v>
      </c>
      <c r="B205" s="662" t="s">
        <v>495</v>
      </c>
      <c r="C205" s="659"/>
      <c r="D205" s="659"/>
      <c r="E205" s="677"/>
      <c r="F205" s="677"/>
      <c r="G205" s="673" t="s">
        <v>139</v>
      </c>
      <c r="H205" s="688" t="str">
        <f>$C$12</f>
        <v>Jan</v>
      </c>
      <c r="I205" s="674">
        <f>K200</f>
        <v>0</v>
      </c>
      <c r="J205" s="677"/>
      <c r="K205" s="685">
        <v>0</v>
      </c>
      <c r="L205" s="677"/>
      <c r="M205" s="686">
        <f>(K200*K201)/12</f>
        <v>0</v>
      </c>
      <c r="N205" s="677"/>
      <c r="O205" s="686">
        <f>I205+K205-M205</f>
        <v>0</v>
      </c>
      <c r="P205" s="677"/>
      <c r="Q205" s="686">
        <f>K205*[4]EXPENSES!$L$15</f>
        <v>0</v>
      </c>
      <c r="R205" s="677"/>
      <c r="S205" s="677"/>
      <c r="T205" s="677"/>
      <c r="U205" s="677"/>
      <c r="V205" s="677"/>
      <c r="W205" s="659"/>
      <c r="X205" s="659"/>
      <c r="Y205" s="659"/>
      <c r="Z205" s="659"/>
      <c r="AA205" s="659"/>
      <c r="AB205" s="659"/>
      <c r="AC205" s="659"/>
      <c r="AD205" s="659"/>
      <c r="AE205" s="659"/>
      <c r="AF205" s="659"/>
      <c r="AG205" s="659"/>
      <c r="AH205" s="659"/>
      <c r="AI205" s="659"/>
      <c r="AJ205" s="659"/>
      <c r="AK205" s="659"/>
    </row>
    <row r="206" spans="1:37">
      <c r="A206" s="659"/>
      <c r="B206" s="659"/>
      <c r="C206" s="659"/>
      <c r="D206" s="659"/>
      <c r="E206" s="677"/>
      <c r="F206" s="677"/>
      <c r="G206" s="673" t="s">
        <v>139</v>
      </c>
      <c r="H206" s="688" t="str">
        <f>$C$13</f>
        <v>Feb</v>
      </c>
      <c r="I206" s="674">
        <f>O205</f>
        <v>0</v>
      </c>
      <c r="J206" s="677"/>
      <c r="K206" s="685">
        <v>0</v>
      </c>
      <c r="L206" s="677"/>
      <c r="M206" s="686">
        <f>M205</f>
        <v>0</v>
      </c>
      <c r="N206" s="677"/>
      <c r="O206" s="686">
        <f>I206+K206-M206</f>
        <v>0</v>
      </c>
      <c r="P206" s="677"/>
      <c r="Q206" s="686">
        <f>K206*[4]EXPENSES!$L$15</f>
        <v>0</v>
      </c>
      <c r="R206" s="677"/>
      <c r="S206" s="677"/>
      <c r="T206" s="677"/>
      <c r="U206" s="677"/>
      <c r="V206" s="677"/>
      <c r="W206" s="659"/>
      <c r="X206" s="659"/>
      <c r="Y206" s="659"/>
      <c r="Z206" s="659"/>
      <c r="AA206" s="659"/>
      <c r="AB206" s="659"/>
      <c r="AC206" s="659"/>
      <c r="AD206" s="659"/>
      <c r="AE206" s="659"/>
      <c r="AF206" s="659"/>
      <c r="AG206" s="659"/>
      <c r="AH206" s="659"/>
      <c r="AI206" s="659"/>
      <c r="AJ206" s="659"/>
      <c r="AK206" s="659"/>
    </row>
    <row r="207" spans="1:37">
      <c r="A207" s="659"/>
      <c r="B207" s="659"/>
      <c r="C207" s="659"/>
      <c r="D207" s="659"/>
      <c r="E207" s="677"/>
      <c r="F207" s="677"/>
      <c r="G207" s="673" t="s">
        <v>139</v>
      </c>
      <c r="H207" s="688" t="str">
        <f>$C$14</f>
        <v>Mar</v>
      </c>
      <c r="I207" s="674">
        <f t="shared" ref="I207:I216" si="48">O206</f>
        <v>0</v>
      </c>
      <c r="J207" s="677"/>
      <c r="K207" s="685">
        <v>0</v>
      </c>
      <c r="L207" s="677"/>
      <c r="M207" s="686">
        <f>M206</f>
        <v>0</v>
      </c>
      <c r="N207" s="677"/>
      <c r="O207" s="686">
        <f t="shared" ref="O207:O216" si="49">I207+K207-M207</f>
        <v>0</v>
      </c>
      <c r="P207" s="677"/>
      <c r="Q207" s="686">
        <f>K207*[4]EXPENSES!$L$15</f>
        <v>0</v>
      </c>
      <c r="R207" s="677"/>
      <c r="S207" s="677"/>
      <c r="T207" s="677"/>
      <c r="U207" s="677"/>
      <c r="V207" s="677"/>
      <c r="W207" s="659"/>
      <c r="X207" s="659"/>
      <c r="Y207" s="659"/>
      <c r="Z207" s="659"/>
      <c r="AA207" s="659"/>
      <c r="AB207" s="659"/>
      <c r="AC207" s="659"/>
      <c r="AD207" s="659"/>
      <c r="AE207" s="659"/>
      <c r="AF207" s="659"/>
      <c r="AG207" s="659"/>
      <c r="AH207" s="659"/>
      <c r="AI207" s="659"/>
      <c r="AJ207" s="659"/>
      <c r="AK207" s="659"/>
    </row>
    <row r="208" spans="1:37">
      <c r="A208" s="659"/>
      <c r="B208" s="659"/>
      <c r="C208" s="659"/>
      <c r="D208" s="659"/>
      <c r="E208" s="677"/>
      <c r="F208" s="677"/>
      <c r="G208" s="673" t="s">
        <v>139</v>
      </c>
      <c r="H208" s="688" t="str">
        <f>$C$15</f>
        <v>Apr</v>
      </c>
      <c r="I208" s="674">
        <f t="shared" si="48"/>
        <v>0</v>
      </c>
      <c r="J208" s="677"/>
      <c r="K208" s="685">
        <v>0</v>
      </c>
      <c r="L208" s="677"/>
      <c r="M208" s="686">
        <f>M207</f>
        <v>0</v>
      </c>
      <c r="N208" s="677"/>
      <c r="O208" s="686">
        <f t="shared" si="49"/>
        <v>0</v>
      </c>
      <c r="P208" s="677"/>
      <c r="Q208" s="686">
        <f>K208*[4]EXPENSES!$L$15</f>
        <v>0</v>
      </c>
      <c r="R208" s="677"/>
      <c r="S208" s="677"/>
      <c r="T208" s="677"/>
      <c r="U208" s="677"/>
      <c r="V208" s="677"/>
      <c r="W208" s="659"/>
      <c r="X208" s="659"/>
      <c r="Y208" s="659"/>
      <c r="Z208" s="659"/>
      <c r="AA208" s="659"/>
      <c r="AB208" s="659"/>
      <c r="AC208" s="659"/>
      <c r="AD208" s="659"/>
      <c r="AE208" s="659"/>
      <c r="AF208" s="659"/>
      <c r="AG208" s="659"/>
      <c r="AH208" s="659"/>
      <c r="AI208" s="659"/>
      <c r="AJ208" s="659"/>
      <c r="AK208" s="659"/>
    </row>
    <row r="209" spans="1:37">
      <c r="A209" s="659"/>
      <c r="B209" s="659"/>
      <c r="C209" s="659"/>
      <c r="D209" s="659"/>
      <c r="E209" s="677"/>
      <c r="F209" s="677"/>
      <c r="G209" s="673" t="s">
        <v>139</v>
      </c>
      <c r="H209" s="688" t="str">
        <f>$C$16</f>
        <v>May</v>
      </c>
      <c r="I209" s="674">
        <f t="shared" si="48"/>
        <v>0</v>
      </c>
      <c r="J209" s="677"/>
      <c r="K209" s="685">
        <v>0</v>
      </c>
      <c r="L209" s="677"/>
      <c r="M209" s="686">
        <f>M208</f>
        <v>0</v>
      </c>
      <c r="N209" s="677"/>
      <c r="O209" s="686">
        <f t="shared" si="49"/>
        <v>0</v>
      </c>
      <c r="P209" s="677"/>
      <c r="Q209" s="686">
        <f>K209*[4]EXPENSES!$L$15</f>
        <v>0</v>
      </c>
      <c r="R209" s="677"/>
      <c r="S209" s="677"/>
      <c r="T209" s="677"/>
      <c r="U209" s="677"/>
      <c r="V209" s="677"/>
      <c r="W209" s="659"/>
      <c r="X209" s="659"/>
      <c r="Y209" s="659"/>
      <c r="Z209" s="659"/>
      <c r="AA209" s="659"/>
      <c r="AB209" s="659"/>
      <c r="AC209" s="659"/>
      <c r="AD209" s="659"/>
      <c r="AE209" s="659"/>
      <c r="AF209" s="659"/>
      <c r="AG209" s="659"/>
      <c r="AH209" s="659"/>
      <c r="AI209" s="659"/>
      <c r="AJ209" s="659"/>
      <c r="AK209" s="659"/>
    </row>
    <row r="210" spans="1:37">
      <c r="A210" s="659"/>
      <c r="B210" s="659"/>
      <c r="C210" s="659"/>
      <c r="D210" s="659"/>
      <c r="E210" s="677"/>
      <c r="F210" s="677"/>
      <c r="G210" s="673" t="s">
        <v>139</v>
      </c>
      <c r="H210" s="688" t="str">
        <f>$C$17</f>
        <v>Jun</v>
      </c>
      <c r="I210" s="674">
        <f t="shared" si="48"/>
        <v>0</v>
      </c>
      <c r="J210" s="677"/>
      <c r="K210" s="685">
        <v>0</v>
      </c>
      <c r="L210" s="677"/>
      <c r="M210" s="686">
        <f>M209</f>
        <v>0</v>
      </c>
      <c r="N210" s="677"/>
      <c r="O210" s="686">
        <f t="shared" si="49"/>
        <v>0</v>
      </c>
      <c r="P210" s="677"/>
      <c r="Q210" s="686">
        <f>K210*[4]EXPENSES!$L$15</f>
        <v>0</v>
      </c>
      <c r="R210" s="677"/>
      <c r="S210" s="677"/>
      <c r="T210" s="677"/>
      <c r="U210" s="677"/>
      <c r="V210" s="677"/>
      <c r="W210" s="659"/>
      <c r="X210" s="659"/>
      <c r="Y210" s="659"/>
      <c r="Z210" s="659"/>
      <c r="AA210" s="659"/>
      <c r="AB210" s="659"/>
      <c r="AC210" s="659"/>
      <c r="AD210" s="659"/>
      <c r="AE210" s="659"/>
      <c r="AF210" s="659"/>
      <c r="AG210" s="659"/>
      <c r="AH210" s="659"/>
      <c r="AI210" s="659"/>
      <c r="AJ210" s="659"/>
      <c r="AK210" s="659"/>
    </row>
    <row r="211" spans="1:37">
      <c r="A211" s="659"/>
      <c r="B211" s="659"/>
      <c r="C211" s="659"/>
      <c r="D211" s="659"/>
      <c r="E211" s="677"/>
      <c r="F211" s="677"/>
      <c r="G211" s="673" t="s">
        <v>139</v>
      </c>
      <c r="H211" s="688" t="str">
        <f>$C$18</f>
        <v>Jul</v>
      </c>
      <c r="I211" s="674">
        <f t="shared" si="48"/>
        <v>0</v>
      </c>
      <c r="J211" s="677"/>
      <c r="K211" s="685">
        <v>0</v>
      </c>
      <c r="L211" s="677"/>
      <c r="M211" s="686">
        <f>(K200*K201)/12</f>
        <v>0</v>
      </c>
      <c r="N211" s="677"/>
      <c r="O211" s="686">
        <f t="shared" si="49"/>
        <v>0</v>
      </c>
      <c r="P211" s="677"/>
      <c r="Q211" s="686">
        <f>K211*[4]EXPENSES!$L$15</f>
        <v>0</v>
      </c>
      <c r="R211" s="677"/>
      <c r="S211" s="677"/>
      <c r="T211" s="677"/>
      <c r="U211" s="677"/>
      <c r="V211" s="677"/>
      <c r="W211" s="659"/>
      <c r="X211" s="659"/>
      <c r="Y211" s="659"/>
      <c r="Z211" s="659"/>
      <c r="AA211" s="659"/>
      <c r="AB211" s="659"/>
      <c r="AC211" s="659"/>
      <c r="AD211" s="659"/>
      <c r="AE211" s="659"/>
      <c r="AF211" s="659"/>
      <c r="AG211" s="659"/>
      <c r="AH211" s="659"/>
      <c r="AI211" s="659"/>
      <c r="AJ211" s="659"/>
      <c r="AK211" s="659"/>
    </row>
    <row r="212" spans="1:37">
      <c r="A212" s="659"/>
      <c r="B212" s="659"/>
      <c r="C212" s="659"/>
      <c r="D212" s="659"/>
      <c r="E212" s="677"/>
      <c r="F212" s="677"/>
      <c r="G212" s="673" t="s">
        <v>139</v>
      </c>
      <c r="H212" s="688" t="str">
        <f>$C$19</f>
        <v>Aug</v>
      </c>
      <c r="I212" s="674">
        <f t="shared" si="48"/>
        <v>0</v>
      </c>
      <c r="J212" s="677"/>
      <c r="K212" s="685">
        <v>0</v>
      </c>
      <c r="L212" s="677"/>
      <c r="M212" s="686">
        <f>M211</f>
        <v>0</v>
      </c>
      <c r="N212" s="677"/>
      <c r="O212" s="686">
        <f t="shared" si="49"/>
        <v>0</v>
      </c>
      <c r="P212" s="677"/>
      <c r="Q212" s="686">
        <f>K212*[4]EXPENSES!$L$15</f>
        <v>0</v>
      </c>
      <c r="R212" s="677"/>
      <c r="S212" s="677"/>
      <c r="T212" s="677"/>
      <c r="U212" s="677"/>
      <c r="V212" s="677"/>
      <c r="W212" s="659"/>
      <c r="X212" s="659"/>
      <c r="Y212" s="659"/>
      <c r="Z212" s="659"/>
      <c r="AA212" s="659"/>
      <c r="AB212" s="659"/>
      <c r="AC212" s="659"/>
      <c r="AD212" s="659"/>
      <c r="AE212" s="659"/>
      <c r="AF212" s="659"/>
      <c r="AG212" s="659"/>
      <c r="AH212" s="659"/>
      <c r="AI212" s="659"/>
      <c r="AJ212" s="659"/>
      <c r="AK212" s="659"/>
    </row>
    <row r="213" spans="1:37">
      <c r="A213" s="659"/>
      <c r="B213" s="659"/>
      <c r="C213" s="659"/>
      <c r="D213" s="659"/>
      <c r="E213" s="677"/>
      <c r="F213" s="677"/>
      <c r="G213" s="673" t="s">
        <v>139</v>
      </c>
      <c r="H213" s="688" t="str">
        <f>$C$20</f>
        <v>Sep</v>
      </c>
      <c r="I213" s="674">
        <f t="shared" si="48"/>
        <v>0</v>
      </c>
      <c r="J213" s="677"/>
      <c r="K213" s="685">
        <v>0</v>
      </c>
      <c r="L213" s="677"/>
      <c r="M213" s="686">
        <f>M212</f>
        <v>0</v>
      </c>
      <c r="N213" s="677"/>
      <c r="O213" s="686">
        <f t="shared" si="49"/>
        <v>0</v>
      </c>
      <c r="P213" s="677"/>
      <c r="Q213" s="686">
        <f>K213*[4]EXPENSES!$L$15</f>
        <v>0</v>
      </c>
      <c r="R213" s="677"/>
      <c r="S213" s="677"/>
      <c r="T213" s="677"/>
      <c r="U213" s="677"/>
      <c r="V213" s="677"/>
      <c r="W213" s="659"/>
      <c r="X213" s="659"/>
      <c r="Y213" s="659"/>
      <c r="Z213" s="659"/>
      <c r="AA213" s="659"/>
      <c r="AB213" s="659"/>
      <c r="AC213" s="659"/>
      <c r="AD213" s="659"/>
      <c r="AE213" s="659"/>
      <c r="AF213" s="659"/>
      <c r="AG213" s="659"/>
      <c r="AH213" s="659"/>
      <c r="AI213" s="659"/>
      <c r="AJ213" s="659"/>
      <c r="AK213" s="659"/>
    </row>
    <row r="214" spans="1:37">
      <c r="A214" s="659"/>
      <c r="B214" s="659"/>
      <c r="C214" s="659"/>
      <c r="D214" s="659"/>
      <c r="E214" s="677"/>
      <c r="F214" s="677"/>
      <c r="G214" s="673" t="s">
        <v>139</v>
      </c>
      <c r="H214" s="688" t="str">
        <f>$C$21</f>
        <v>Oct</v>
      </c>
      <c r="I214" s="674">
        <f t="shared" si="48"/>
        <v>0</v>
      </c>
      <c r="J214" s="677"/>
      <c r="K214" s="685">
        <v>0</v>
      </c>
      <c r="L214" s="677"/>
      <c r="M214" s="686">
        <f>M213</f>
        <v>0</v>
      </c>
      <c r="N214" s="677"/>
      <c r="O214" s="686">
        <f t="shared" si="49"/>
        <v>0</v>
      </c>
      <c r="P214" s="677"/>
      <c r="Q214" s="686">
        <f>K214*[4]EXPENSES!$L$15</f>
        <v>0</v>
      </c>
      <c r="R214" s="677"/>
      <c r="S214" s="677"/>
      <c r="T214" s="677"/>
      <c r="U214" s="677"/>
      <c r="V214" s="677"/>
      <c r="W214" s="659"/>
      <c r="X214" s="659"/>
      <c r="Y214" s="659"/>
      <c r="Z214" s="659"/>
      <c r="AA214" s="659"/>
      <c r="AB214" s="659"/>
      <c r="AC214" s="659"/>
      <c r="AD214" s="659"/>
      <c r="AE214" s="659"/>
      <c r="AF214" s="659"/>
      <c r="AG214" s="659"/>
      <c r="AH214" s="659"/>
      <c r="AI214" s="659"/>
      <c r="AJ214" s="659"/>
      <c r="AK214" s="659"/>
    </row>
    <row r="215" spans="1:37">
      <c r="A215" s="659"/>
      <c r="B215" s="659"/>
      <c r="C215" s="659"/>
      <c r="D215" s="659"/>
      <c r="E215" s="677"/>
      <c r="F215" s="677"/>
      <c r="G215" s="673" t="s">
        <v>139</v>
      </c>
      <c r="H215" s="688" t="str">
        <f>$C$22</f>
        <v>Nov</v>
      </c>
      <c r="I215" s="674">
        <f t="shared" si="48"/>
        <v>0</v>
      </c>
      <c r="J215" s="677"/>
      <c r="K215" s="685">
        <v>0</v>
      </c>
      <c r="L215" s="677"/>
      <c r="M215" s="686">
        <f>M214</f>
        <v>0</v>
      </c>
      <c r="N215" s="677"/>
      <c r="O215" s="686">
        <f t="shared" si="49"/>
        <v>0</v>
      </c>
      <c r="P215" s="677"/>
      <c r="Q215" s="686">
        <f>K215*[4]EXPENSES!$L$15</f>
        <v>0</v>
      </c>
      <c r="R215" s="677"/>
      <c r="S215" s="677"/>
      <c r="T215" s="677"/>
      <c r="U215" s="677"/>
      <c r="V215" s="677"/>
      <c r="W215" s="659"/>
      <c r="X215" s="659"/>
      <c r="Y215" s="659"/>
      <c r="Z215" s="659"/>
      <c r="AA215" s="659"/>
      <c r="AB215" s="659"/>
      <c r="AC215" s="659"/>
      <c r="AD215" s="659"/>
      <c r="AE215" s="659"/>
      <c r="AF215" s="659"/>
      <c r="AG215" s="659"/>
      <c r="AH215" s="659"/>
      <c r="AI215" s="659"/>
      <c r="AJ215" s="659"/>
      <c r="AK215" s="659"/>
    </row>
    <row r="216" spans="1:37">
      <c r="A216" s="659"/>
      <c r="B216" s="659"/>
      <c r="C216" s="659"/>
      <c r="D216" s="659"/>
      <c r="E216" s="677"/>
      <c r="F216" s="677"/>
      <c r="G216" s="673" t="s">
        <v>139</v>
      </c>
      <c r="H216" s="688" t="str">
        <f>$C$23</f>
        <v>Dec</v>
      </c>
      <c r="I216" s="674">
        <f t="shared" si="48"/>
        <v>0</v>
      </c>
      <c r="J216" s="677"/>
      <c r="K216" s="685">
        <v>0</v>
      </c>
      <c r="L216" s="677"/>
      <c r="M216" s="686">
        <f>M215</f>
        <v>0</v>
      </c>
      <c r="N216" s="677"/>
      <c r="O216" s="686">
        <f t="shared" si="49"/>
        <v>0</v>
      </c>
      <c r="P216" s="677"/>
      <c r="Q216" s="686">
        <f>K216*[4]EXPENSES!$L$15</f>
        <v>0</v>
      </c>
      <c r="R216" s="677"/>
      <c r="S216" s="677"/>
      <c r="T216" s="677"/>
      <c r="U216" s="677"/>
      <c r="V216" s="677"/>
      <c r="W216" s="659"/>
      <c r="X216" s="659"/>
      <c r="Y216" s="659"/>
      <c r="Z216" s="659"/>
      <c r="AA216" s="659"/>
      <c r="AB216" s="659"/>
      <c r="AC216" s="659"/>
      <c r="AD216" s="659"/>
      <c r="AE216" s="659"/>
      <c r="AF216" s="659"/>
      <c r="AG216" s="659"/>
      <c r="AH216" s="659"/>
      <c r="AI216" s="659"/>
      <c r="AJ216" s="659"/>
      <c r="AK216" s="659"/>
    </row>
    <row r="217" spans="1:37">
      <c r="A217" s="659"/>
      <c r="B217" s="659"/>
      <c r="C217" s="659"/>
      <c r="D217" s="659"/>
      <c r="E217" s="677"/>
      <c r="F217" s="677"/>
      <c r="G217" s="673"/>
      <c r="H217" s="687"/>
      <c r="I217" s="678"/>
      <c r="J217" s="677"/>
      <c r="K217" s="678"/>
      <c r="L217" s="677"/>
      <c r="M217" s="677"/>
      <c r="N217" s="677"/>
      <c r="O217" s="677"/>
      <c r="P217" s="677"/>
      <c r="Q217" s="677"/>
      <c r="R217" s="677"/>
      <c r="S217" s="677"/>
      <c r="T217" s="677"/>
      <c r="U217" s="677"/>
      <c r="V217" s="677"/>
      <c r="W217" s="659"/>
      <c r="X217" s="659"/>
      <c r="Y217" s="659"/>
      <c r="Z217" s="659"/>
      <c r="AA217" s="659"/>
      <c r="AB217" s="659"/>
      <c r="AC217" s="659"/>
      <c r="AD217" s="659"/>
      <c r="AE217" s="659"/>
      <c r="AF217" s="659"/>
      <c r="AG217" s="659"/>
      <c r="AH217" s="659"/>
      <c r="AI217" s="659"/>
      <c r="AJ217" s="659"/>
      <c r="AK217" s="659"/>
    </row>
    <row r="218" spans="1:37">
      <c r="A218" s="659"/>
      <c r="B218" s="659"/>
      <c r="C218" s="659"/>
      <c r="D218" s="659"/>
      <c r="E218" s="677"/>
      <c r="F218" s="677"/>
      <c r="G218" s="691">
        <f>G188</f>
        <v>2022</v>
      </c>
      <c r="H218" s="688" t="str">
        <f>$C$25</f>
        <v>Jan</v>
      </c>
      <c r="I218" s="674">
        <f>K200</f>
        <v>0</v>
      </c>
      <c r="J218" s="677"/>
      <c r="K218" s="674">
        <f>SUM(K205:K216)</f>
        <v>0</v>
      </c>
      <c r="L218" s="677"/>
      <c r="M218" s="686">
        <f>SUM(M205:M216)</f>
        <v>0</v>
      </c>
      <c r="N218" s="677"/>
      <c r="O218" s="686">
        <f>O216</f>
        <v>0</v>
      </c>
      <c r="P218" s="677"/>
      <c r="Q218" s="686">
        <f>K218*[4]EXPENSES!$L$15</f>
        <v>0</v>
      </c>
      <c r="R218" s="677"/>
      <c r="S218" s="677"/>
      <c r="T218" s="677"/>
      <c r="U218" s="677"/>
      <c r="V218" s="677"/>
      <c r="W218" s="659"/>
      <c r="X218" s="659"/>
      <c r="Y218" s="659"/>
      <c r="Z218" s="659"/>
      <c r="AA218" s="659"/>
      <c r="AB218" s="659"/>
      <c r="AC218" s="659"/>
      <c r="AD218" s="659"/>
      <c r="AE218" s="659"/>
      <c r="AF218" s="659"/>
      <c r="AG218" s="659"/>
      <c r="AH218" s="659"/>
      <c r="AI218" s="659"/>
      <c r="AJ218" s="659"/>
      <c r="AK218" s="659"/>
    </row>
    <row r="219" spans="1:37">
      <c r="A219" s="659"/>
      <c r="B219" s="659"/>
      <c r="C219" s="659"/>
      <c r="D219" s="659"/>
      <c r="E219" s="677"/>
      <c r="F219" s="677"/>
      <c r="G219" s="691">
        <f>G218+1</f>
        <v>2023</v>
      </c>
      <c r="H219" s="688" t="str">
        <f>$C$26</f>
        <v>Feb</v>
      </c>
      <c r="I219" s="674">
        <f>O218</f>
        <v>0</v>
      </c>
      <c r="J219" s="677"/>
      <c r="K219" s="685">
        <v>0</v>
      </c>
      <c r="L219" s="677"/>
      <c r="M219" s="686">
        <f>M218</f>
        <v>0</v>
      </c>
      <c r="N219" s="677"/>
      <c r="O219" s="686">
        <f>O218+K219-M219</f>
        <v>0</v>
      </c>
      <c r="P219" s="677"/>
      <c r="Q219" s="686">
        <f>K219*[4]EXPENSES!$L$15</f>
        <v>0</v>
      </c>
      <c r="R219" s="677"/>
      <c r="S219" s="677"/>
      <c r="T219" s="677"/>
      <c r="U219" s="677"/>
      <c r="V219" s="677"/>
      <c r="W219" s="659"/>
      <c r="X219" s="659"/>
      <c r="Y219" s="659"/>
      <c r="Z219" s="659"/>
      <c r="AA219" s="659"/>
      <c r="AB219" s="659"/>
      <c r="AC219" s="659"/>
      <c r="AD219" s="659"/>
      <c r="AE219" s="659"/>
      <c r="AF219" s="659"/>
      <c r="AG219" s="659"/>
      <c r="AH219" s="659"/>
      <c r="AI219" s="659"/>
      <c r="AJ219" s="659"/>
      <c r="AK219" s="659"/>
    </row>
    <row r="220" spans="1:37">
      <c r="A220" s="659"/>
      <c r="B220" s="659"/>
      <c r="C220" s="659"/>
      <c r="D220" s="659"/>
      <c r="E220" s="677"/>
      <c r="F220" s="677"/>
      <c r="G220" s="691">
        <f t="shared" ref="G220:G227" si="50">G219+1</f>
        <v>2024</v>
      </c>
      <c r="H220" s="688" t="str">
        <f>$C$27</f>
        <v>Mar</v>
      </c>
      <c r="I220" s="674">
        <f t="shared" ref="I220:I227" si="51">O219</f>
        <v>0</v>
      </c>
      <c r="J220" s="677"/>
      <c r="K220" s="685">
        <v>0</v>
      </c>
      <c r="L220" s="677"/>
      <c r="M220" s="686">
        <f t="shared" ref="M220:M227" si="52">M219</f>
        <v>0</v>
      </c>
      <c r="N220" s="677"/>
      <c r="O220" s="686">
        <f>O219+K220-M220</f>
        <v>0</v>
      </c>
      <c r="P220" s="677"/>
      <c r="Q220" s="686">
        <f>K220*[4]EXPENSES!$L$15</f>
        <v>0</v>
      </c>
      <c r="R220" s="677"/>
      <c r="S220" s="677"/>
      <c r="T220" s="677"/>
      <c r="U220" s="677"/>
      <c r="V220" s="677"/>
      <c r="W220" s="659"/>
      <c r="X220" s="659"/>
      <c r="Y220" s="659"/>
      <c r="Z220" s="659"/>
      <c r="AA220" s="659"/>
      <c r="AB220" s="659"/>
      <c r="AC220" s="659"/>
      <c r="AD220" s="659"/>
      <c r="AE220" s="659"/>
      <c r="AF220" s="659"/>
      <c r="AG220" s="659"/>
      <c r="AH220" s="659"/>
      <c r="AI220" s="659"/>
      <c r="AJ220" s="659"/>
      <c r="AK220" s="659"/>
    </row>
    <row r="221" spans="1:37">
      <c r="A221" s="659"/>
      <c r="B221" s="659"/>
      <c r="C221" s="659"/>
      <c r="D221" s="659"/>
      <c r="E221" s="677"/>
      <c r="F221" s="677"/>
      <c r="G221" s="691">
        <f t="shared" si="50"/>
        <v>2025</v>
      </c>
      <c r="H221" s="688" t="str">
        <f>$C$28</f>
        <v>Apr</v>
      </c>
      <c r="I221" s="674">
        <f t="shared" si="51"/>
        <v>0</v>
      </c>
      <c r="J221" s="677"/>
      <c r="K221" s="685">
        <v>0</v>
      </c>
      <c r="L221" s="677"/>
      <c r="M221" s="686">
        <f t="shared" si="52"/>
        <v>0</v>
      </c>
      <c r="N221" s="677"/>
      <c r="O221" s="686">
        <f t="shared" ref="O221:O227" si="53">O220+K221-M221</f>
        <v>0</v>
      </c>
      <c r="P221" s="677"/>
      <c r="Q221" s="686">
        <f>K221*[4]EXPENSES!$L$15</f>
        <v>0</v>
      </c>
      <c r="R221" s="677"/>
      <c r="S221" s="677"/>
      <c r="T221" s="677"/>
      <c r="U221" s="677"/>
      <c r="V221" s="677"/>
      <c r="W221" s="659"/>
      <c r="X221" s="659"/>
      <c r="Y221" s="659"/>
      <c r="Z221" s="659"/>
      <c r="AA221" s="659"/>
      <c r="AB221" s="659"/>
      <c r="AC221" s="659"/>
      <c r="AD221" s="659"/>
      <c r="AE221" s="659"/>
      <c r="AF221" s="659"/>
      <c r="AG221" s="659"/>
      <c r="AH221" s="659"/>
      <c r="AI221" s="659"/>
      <c r="AJ221" s="659"/>
      <c r="AK221" s="659"/>
    </row>
    <row r="222" spans="1:37">
      <c r="A222" s="659"/>
      <c r="B222" s="659"/>
      <c r="C222" s="659"/>
      <c r="D222" s="659"/>
      <c r="E222" s="677"/>
      <c r="F222" s="677"/>
      <c r="G222" s="691">
        <f t="shared" si="50"/>
        <v>2026</v>
      </c>
      <c r="H222" s="688" t="str">
        <f>$C$29</f>
        <v>May</v>
      </c>
      <c r="I222" s="674">
        <f t="shared" si="51"/>
        <v>0</v>
      </c>
      <c r="J222" s="677"/>
      <c r="K222" s="685">
        <v>0</v>
      </c>
      <c r="L222" s="677"/>
      <c r="M222" s="686">
        <v>0</v>
      </c>
      <c r="N222" s="677"/>
      <c r="O222" s="686">
        <f t="shared" si="53"/>
        <v>0</v>
      </c>
      <c r="P222" s="677"/>
      <c r="Q222" s="686">
        <f>K222*[4]EXPENSES!$L$15</f>
        <v>0</v>
      </c>
      <c r="R222" s="677"/>
      <c r="S222" s="677"/>
      <c r="T222" s="677"/>
      <c r="U222" s="677"/>
      <c r="V222" s="677"/>
      <c r="W222" s="659"/>
      <c r="X222" s="659"/>
      <c r="Y222" s="659"/>
      <c r="Z222" s="659"/>
      <c r="AA222" s="659"/>
      <c r="AB222" s="659"/>
      <c r="AC222" s="659"/>
      <c r="AD222" s="659"/>
      <c r="AE222" s="659"/>
      <c r="AF222" s="659"/>
      <c r="AG222" s="659"/>
      <c r="AH222" s="659"/>
      <c r="AI222" s="659"/>
      <c r="AJ222" s="659"/>
      <c r="AK222" s="659"/>
    </row>
    <row r="223" spans="1:37">
      <c r="A223" s="659"/>
      <c r="B223" s="659"/>
      <c r="C223" s="659"/>
      <c r="D223" s="659"/>
      <c r="E223" s="677"/>
      <c r="F223" s="677"/>
      <c r="G223" s="691">
        <f t="shared" si="50"/>
        <v>2027</v>
      </c>
      <c r="H223" s="688" t="str">
        <f>$C$30</f>
        <v>Jun</v>
      </c>
      <c r="I223" s="674">
        <f t="shared" si="51"/>
        <v>0</v>
      </c>
      <c r="J223" s="677"/>
      <c r="K223" s="685">
        <v>0</v>
      </c>
      <c r="L223" s="677"/>
      <c r="M223" s="686">
        <f t="shared" si="52"/>
        <v>0</v>
      </c>
      <c r="N223" s="677"/>
      <c r="O223" s="686">
        <f t="shared" si="53"/>
        <v>0</v>
      </c>
      <c r="P223" s="677"/>
      <c r="Q223" s="686">
        <f>K223*[4]EXPENSES!$L$15</f>
        <v>0</v>
      </c>
      <c r="R223" s="677"/>
      <c r="S223" s="677"/>
      <c r="T223" s="677"/>
      <c r="U223" s="677"/>
      <c r="V223" s="677"/>
      <c r="W223" s="659"/>
      <c r="X223" s="659"/>
      <c r="Y223" s="659"/>
      <c r="Z223" s="659"/>
      <c r="AA223" s="659"/>
      <c r="AB223" s="659"/>
      <c r="AC223" s="659"/>
      <c r="AD223" s="659"/>
      <c r="AE223" s="659"/>
      <c r="AF223" s="659"/>
      <c r="AG223" s="659"/>
      <c r="AH223" s="659"/>
      <c r="AI223" s="659"/>
      <c r="AJ223" s="659"/>
      <c r="AK223" s="659"/>
    </row>
    <row r="224" spans="1:37">
      <c r="A224" s="659"/>
      <c r="B224" s="659"/>
      <c r="C224" s="659"/>
      <c r="D224" s="659"/>
      <c r="E224" s="677"/>
      <c r="F224" s="677"/>
      <c r="G224" s="691">
        <f t="shared" si="50"/>
        <v>2028</v>
      </c>
      <c r="H224" s="688" t="str">
        <f>$C$33</f>
        <v>Sep</v>
      </c>
      <c r="I224" s="674">
        <f t="shared" si="51"/>
        <v>0</v>
      </c>
      <c r="J224" s="677"/>
      <c r="K224" s="685">
        <v>0</v>
      </c>
      <c r="L224" s="677"/>
      <c r="M224" s="686">
        <f t="shared" si="52"/>
        <v>0</v>
      </c>
      <c r="N224" s="677"/>
      <c r="O224" s="686">
        <f t="shared" si="53"/>
        <v>0</v>
      </c>
      <c r="P224" s="677"/>
      <c r="Q224" s="686">
        <f>K224*[4]EXPENSES!$L$15</f>
        <v>0</v>
      </c>
      <c r="R224" s="677"/>
      <c r="S224" s="677"/>
      <c r="T224" s="677"/>
      <c r="U224" s="677"/>
      <c r="V224" s="677"/>
      <c r="W224" s="659"/>
      <c r="X224" s="659"/>
      <c r="Y224" s="659"/>
      <c r="Z224" s="659"/>
      <c r="AA224" s="659"/>
      <c r="AB224" s="659"/>
      <c r="AC224" s="659"/>
      <c r="AD224" s="659"/>
      <c r="AE224" s="659"/>
      <c r="AF224" s="659"/>
      <c r="AG224" s="659"/>
      <c r="AH224" s="659"/>
      <c r="AI224" s="659"/>
      <c r="AJ224" s="659"/>
      <c r="AK224" s="659"/>
    </row>
    <row r="225" spans="1:37">
      <c r="A225" s="659"/>
      <c r="B225" s="659"/>
      <c r="C225" s="659"/>
      <c r="D225" s="659"/>
      <c r="E225" s="677"/>
      <c r="F225" s="677"/>
      <c r="G225" s="691">
        <f t="shared" si="50"/>
        <v>2029</v>
      </c>
      <c r="H225" s="688" t="str">
        <f>$C$34</f>
        <v>Oct</v>
      </c>
      <c r="I225" s="674">
        <f t="shared" si="51"/>
        <v>0</v>
      </c>
      <c r="J225" s="677"/>
      <c r="K225" s="685">
        <v>0</v>
      </c>
      <c r="L225" s="677"/>
      <c r="M225" s="686">
        <f t="shared" si="52"/>
        <v>0</v>
      </c>
      <c r="N225" s="677"/>
      <c r="O225" s="686">
        <f t="shared" si="53"/>
        <v>0</v>
      </c>
      <c r="P225" s="677"/>
      <c r="Q225" s="686">
        <f>K225*[4]EXPENSES!$L$15</f>
        <v>0</v>
      </c>
      <c r="R225" s="677"/>
      <c r="S225" s="677"/>
      <c r="T225" s="677"/>
      <c r="U225" s="677"/>
      <c r="V225" s="677"/>
      <c r="W225" s="659"/>
      <c r="X225" s="659"/>
      <c r="Y225" s="659"/>
      <c r="Z225" s="659"/>
      <c r="AA225" s="659"/>
      <c r="AB225" s="659"/>
      <c r="AC225" s="659"/>
      <c r="AD225" s="659"/>
      <c r="AE225" s="659"/>
      <c r="AF225" s="659"/>
      <c r="AG225" s="659"/>
      <c r="AH225" s="659"/>
      <c r="AI225" s="659"/>
      <c r="AJ225" s="659"/>
      <c r="AK225" s="659"/>
    </row>
    <row r="226" spans="1:37">
      <c r="A226" s="659"/>
      <c r="B226" s="659"/>
      <c r="C226" s="659"/>
      <c r="D226" s="659"/>
      <c r="E226" s="677"/>
      <c r="F226" s="677"/>
      <c r="G226" s="691">
        <f t="shared" si="50"/>
        <v>2030</v>
      </c>
      <c r="H226" s="688" t="str">
        <f>$C$35</f>
        <v>Nov</v>
      </c>
      <c r="I226" s="674">
        <f t="shared" si="51"/>
        <v>0</v>
      </c>
      <c r="J226" s="677"/>
      <c r="K226" s="685">
        <v>0</v>
      </c>
      <c r="L226" s="677"/>
      <c r="M226" s="686">
        <f t="shared" si="52"/>
        <v>0</v>
      </c>
      <c r="N226" s="677"/>
      <c r="O226" s="686">
        <f t="shared" si="53"/>
        <v>0</v>
      </c>
      <c r="P226" s="677"/>
      <c r="Q226" s="686">
        <f>K226*[4]EXPENSES!$L$15</f>
        <v>0</v>
      </c>
      <c r="R226" s="677"/>
      <c r="S226" s="677"/>
      <c r="T226" s="677"/>
      <c r="U226" s="677"/>
      <c r="V226" s="677"/>
      <c r="W226" s="659"/>
      <c r="X226" s="659"/>
      <c r="Y226" s="659"/>
      <c r="Z226" s="659"/>
      <c r="AA226" s="659"/>
      <c r="AB226" s="659"/>
      <c r="AC226" s="659"/>
      <c r="AD226" s="659"/>
      <c r="AE226" s="659"/>
      <c r="AF226" s="659"/>
      <c r="AG226" s="659"/>
      <c r="AH226" s="659"/>
      <c r="AI226" s="659"/>
      <c r="AJ226" s="659"/>
      <c r="AK226" s="659"/>
    </row>
    <row r="227" spans="1:37">
      <c r="A227" s="659"/>
      <c r="B227" s="659"/>
      <c r="C227" s="659"/>
      <c r="D227" s="659"/>
      <c r="E227" s="677"/>
      <c r="F227" s="677"/>
      <c r="G227" s="691">
        <f t="shared" si="50"/>
        <v>2031</v>
      </c>
      <c r="H227" s="688" t="str">
        <f>$C$36</f>
        <v>Dec</v>
      </c>
      <c r="I227" s="674">
        <f t="shared" si="51"/>
        <v>0</v>
      </c>
      <c r="J227" s="677"/>
      <c r="K227" s="685">
        <v>0</v>
      </c>
      <c r="L227" s="677"/>
      <c r="M227" s="686">
        <f t="shared" si="52"/>
        <v>0</v>
      </c>
      <c r="N227" s="677"/>
      <c r="O227" s="686">
        <f t="shared" si="53"/>
        <v>0</v>
      </c>
      <c r="P227" s="677"/>
      <c r="Q227" s="686">
        <f>K227*[4]EXPENSES!$L$15</f>
        <v>0</v>
      </c>
      <c r="R227" s="677"/>
      <c r="S227" s="677"/>
      <c r="T227" s="677"/>
      <c r="U227" s="677"/>
      <c r="V227" s="677"/>
      <c r="W227" s="659"/>
      <c r="X227" s="659"/>
      <c r="Y227" s="659"/>
      <c r="Z227" s="659"/>
      <c r="AA227" s="659"/>
      <c r="AB227" s="659"/>
      <c r="AC227" s="659"/>
      <c r="AD227" s="659"/>
      <c r="AE227" s="659"/>
      <c r="AF227" s="659"/>
      <c r="AG227" s="659"/>
      <c r="AH227" s="659"/>
      <c r="AI227" s="659"/>
      <c r="AJ227" s="659"/>
      <c r="AK227" s="659"/>
    </row>
    <row r="228" spans="1:37" ht="13.5" thickBot="1">
      <c r="A228" s="659"/>
      <c r="B228" s="698"/>
      <c r="C228" s="698"/>
      <c r="D228" s="698"/>
      <c r="E228" s="699"/>
      <c r="F228" s="699"/>
      <c r="G228" s="699"/>
      <c r="H228" s="699"/>
      <c r="I228" s="700"/>
      <c r="J228" s="699"/>
      <c r="K228" s="700"/>
      <c r="L228" s="699"/>
      <c r="M228" s="699"/>
      <c r="N228" s="699"/>
      <c r="O228" s="699"/>
      <c r="P228" s="677"/>
      <c r="Q228" s="677"/>
      <c r="R228" s="677"/>
      <c r="S228" s="677"/>
      <c r="T228" s="677"/>
      <c r="U228" s="677"/>
      <c r="V228" s="677"/>
      <c r="W228" s="659"/>
      <c r="X228" s="659"/>
      <c r="Y228" s="659"/>
      <c r="Z228" s="659"/>
      <c r="AA228" s="659"/>
      <c r="AB228" s="659"/>
      <c r="AC228" s="659"/>
      <c r="AD228" s="659"/>
      <c r="AE228" s="659"/>
      <c r="AF228" s="659"/>
      <c r="AG228" s="659"/>
      <c r="AH228" s="659"/>
      <c r="AI228" s="659"/>
      <c r="AJ228" s="659"/>
      <c r="AK228" s="659"/>
    </row>
    <row r="229" spans="1:37" ht="13.5" thickTop="1">
      <c r="A229" s="659"/>
      <c r="B229" s="659"/>
      <c r="C229" s="659"/>
      <c r="D229" s="659"/>
      <c r="E229" s="677"/>
      <c r="F229" s="677"/>
      <c r="G229" s="677"/>
      <c r="H229" s="677"/>
      <c r="I229" s="678"/>
      <c r="J229" s="677"/>
      <c r="K229" s="678"/>
      <c r="L229" s="677"/>
      <c r="M229" s="677"/>
      <c r="N229" s="677"/>
      <c r="O229" s="677"/>
      <c r="P229" s="677"/>
      <c r="Q229" s="677"/>
      <c r="R229" s="677"/>
      <c r="S229" s="677"/>
      <c r="T229" s="677"/>
      <c r="U229" s="677"/>
      <c r="V229" s="677"/>
      <c r="W229" s="659"/>
      <c r="X229" s="659"/>
      <c r="Y229" s="659"/>
      <c r="Z229" s="659"/>
      <c r="AA229" s="659"/>
      <c r="AB229" s="659"/>
      <c r="AC229" s="659"/>
      <c r="AD229" s="659"/>
      <c r="AE229" s="659"/>
      <c r="AF229" s="659"/>
      <c r="AG229" s="659"/>
      <c r="AH229" s="659"/>
      <c r="AI229" s="659"/>
      <c r="AJ229" s="659"/>
      <c r="AK229" s="659"/>
    </row>
    <row r="230" spans="1:37" ht="15.75">
      <c r="A230" s="659"/>
      <c r="B230" s="716" t="s">
        <v>386</v>
      </c>
      <c r="C230" s="659"/>
      <c r="D230" s="659"/>
      <c r="E230" s="677"/>
      <c r="F230" s="677"/>
      <c r="G230" s="677"/>
      <c r="H230" s="677"/>
      <c r="I230" s="678"/>
      <c r="J230" s="677"/>
      <c r="K230" s="678"/>
      <c r="L230" s="677"/>
      <c r="M230" s="677"/>
      <c r="N230" s="677"/>
      <c r="O230" s="677"/>
      <c r="P230" s="677"/>
      <c r="Q230" s="677"/>
      <c r="R230" s="677"/>
      <c r="S230" s="677"/>
      <c r="T230" s="677"/>
      <c r="U230" s="677"/>
      <c r="V230" s="677"/>
      <c r="W230" s="659"/>
      <c r="X230" s="659"/>
      <c r="Y230" s="659"/>
      <c r="Z230" s="659"/>
      <c r="AA230" s="659"/>
      <c r="AB230" s="659"/>
      <c r="AC230" s="659"/>
      <c r="AD230" s="659"/>
      <c r="AE230" s="659"/>
      <c r="AF230" s="659"/>
      <c r="AG230" s="659"/>
      <c r="AH230" s="659"/>
      <c r="AI230" s="659"/>
      <c r="AJ230" s="659"/>
      <c r="AK230" s="659"/>
    </row>
    <row r="231" spans="1:37">
      <c r="A231" s="659"/>
      <c r="B231" s="659"/>
      <c r="C231" s="659"/>
      <c r="D231" s="659"/>
      <c r="E231" s="677"/>
      <c r="F231" s="677"/>
      <c r="G231" s="677"/>
      <c r="H231" s="677"/>
      <c r="I231" s="678"/>
      <c r="J231" s="677"/>
      <c r="K231" s="678"/>
      <c r="L231" s="677"/>
      <c r="M231" s="677"/>
      <c r="N231" s="677"/>
      <c r="O231" s="677"/>
      <c r="P231" s="677"/>
      <c r="Q231" s="677"/>
      <c r="R231" s="677"/>
      <c r="S231" s="677"/>
      <c r="T231" s="677"/>
      <c r="U231" s="677"/>
      <c r="V231" s="677"/>
      <c r="W231" s="659"/>
      <c r="X231" s="659"/>
      <c r="Y231" s="659"/>
      <c r="Z231" s="659"/>
      <c r="AA231" s="659"/>
      <c r="AB231" s="659"/>
      <c r="AC231" s="659"/>
      <c r="AD231" s="659"/>
      <c r="AE231" s="659"/>
      <c r="AF231" s="659"/>
      <c r="AG231" s="659"/>
      <c r="AH231" s="659"/>
      <c r="AI231" s="659"/>
      <c r="AJ231" s="659"/>
      <c r="AK231" s="659"/>
    </row>
    <row r="232" spans="1:37">
      <c r="A232" s="659"/>
      <c r="B232" s="662" t="s">
        <v>387</v>
      </c>
      <c r="C232" s="659"/>
      <c r="D232" s="659"/>
      <c r="E232" s="677"/>
      <c r="F232" s="677"/>
      <c r="G232" s="677"/>
      <c r="H232" s="677"/>
      <c r="I232" s="678"/>
      <c r="J232" s="677"/>
      <c r="K232" s="678"/>
      <c r="L232" s="677"/>
      <c r="M232" s="677"/>
      <c r="N232" s="677"/>
      <c r="O232" s="677" t="s">
        <v>502</v>
      </c>
      <c r="P232" s="677"/>
      <c r="Q232" s="677"/>
      <c r="R232" s="677"/>
      <c r="S232" s="677"/>
      <c r="T232" s="677"/>
      <c r="U232" s="677"/>
      <c r="V232" s="677"/>
      <c r="W232" s="659"/>
      <c r="X232" s="659"/>
      <c r="Y232" s="659"/>
      <c r="Z232" s="659"/>
      <c r="AA232" s="659"/>
      <c r="AB232" s="659"/>
      <c r="AC232" s="659"/>
      <c r="AD232" s="659"/>
      <c r="AE232" s="659"/>
      <c r="AF232" s="659"/>
      <c r="AG232" s="659"/>
      <c r="AH232" s="659"/>
      <c r="AI232" s="659"/>
      <c r="AJ232" s="659"/>
      <c r="AK232" s="659"/>
    </row>
    <row r="233" spans="1:37">
      <c r="A233" s="659"/>
      <c r="B233" s="659"/>
      <c r="C233" s="659"/>
      <c r="D233" s="659"/>
      <c r="E233" s="677"/>
      <c r="F233" s="677"/>
      <c r="G233" s="677"/>
      <c r="H233" s="677"/>
      <c r="I233" s="678"/>
      <c r="J233" s="677"/>
      <c r="K233" s="678"/>
      <c r="L233" s="677"/>
      <c r="M233" s="677"/>
      <c r="N233" s="677"/>
      <c r="O233" s="677"/>
      <c r="P233" s="677"/>
      <c r="Q233" s="681" t="s">
        <v>491</v>
      </c>
      <c r="R233" s="681" t="s">
        <v>503</v>
      </c>
      <c r="S233" s="681" t="s">
        <v>504</v>
      </c>
      <c r="T233" s="677"/>
      <c r="U233" s="677"/>
      <c r="V233" s="677"/>
      <c r="W233" s="659"/>
      <c r="X233" s="659"/>
      <c r="Y233" s="659"/>
      <c r="Z233" s="659"/>
      <c r="AA233" s="659"/>
      <c r="AB233" s="659"/>
      <c r="AC233" s="659"/>
      <c r="AD233" s="659"/>
      <c r="AE233" s="659"/>
      <c r="AF233" s="659"/>
      <c r="AG233" s="659"/>
      <c r="AH233" s="659"/>
      <c r="AI233" s="659"/>
      <c r="AJ233" s="659"/>
      <c r="AK233" s="659"/>
    </row>
    <row r="234" spans="1:37">
      <c r="A234" s="660" t="s">
        <v>505</v>
      </c>
      <c r="B234" s="659"/>
      <c r="C234" s="659"/>
      <c r="D234" s="659"/>
      <c r="E234" s="677"/>
      <c r="F234" s="677"/>
      <c r="G234" s="678" t="s">
        <v>506</v>
      </c>
      <c r="H234" s="678"/>
      <c r="I234" s="678"/>
      <c r="J234" s="677"/>
      <c r="K234" s="678"/>
      <c r="L234" s="677"/>
      <c r="M234" s="677"/>
      <c r="N234" s="677"/>
      <c r="O234" s="677"/>
      <c r="P234" s="677"/>
      <c r="Q234" s="683" t="s">
        <v>507</v>
      </c>
      <c r="R234" s="683" t="s">
        <v>370</v>
      </c>
      <c r="S234" s="683" t="s">
        <v>370</v>
      </c>
      <c r="T234" s="677"/>
      <c r="U234" s="677"/>
      <c r="V234" s="677"/>
      <c r="W234" s="659"/>
      <c r="X234" s="659"/>
      <c r="Y234" s="659"/>
      <c r="Z234" s="659"/>
      <c r="AA234" s="659"/>
      <c r="AB234" s="659"/>
      <c r="AC234" s="659"/>
      <c r="AD234" s="659"/>
      <c r="AE234" s="659"/>
      <c r="AF234" s="659"/>
      <c r="AG234" s="659"/>
      <c r="AH234" s="659"/>
      <c r="AI234" s="659"/>
      <c r="AJ234" s="659"/>
      <c r="AK234" s="659"/>
    </row>
    <row r="235" spans="1:37">
      <c r="A235" s="659"/>
      <c r="B235" s="659"/>
      <c r="C235" s="659"/>
      <c r="D235" s="659"/>
      <c r="E235" s="677"/>
      <c r="F235" s="677"/>
      <c r="G235" s="679" t="s">
        <v>139</v>
      </c>
      <c r="H235" s="717" t="str">
        <f>$C$12</f>
        <v>Jan</v>
      </c>
      <c r="I235" s="674">
        <f>M114+M144+M175+M205</f>
        <v>0</v>
      </c>
      <c r="J235" s="677"/>
      <c r="K235" s="678"/>
      <c r="L235" s="677"/>
      <c r="M235" s="677"/>
      <c r="N235" s="677"/>
      <c r="O235" s="677">
        <f>I114+I144+I175+I205</f>
        <v>0</v>
      </c>
      <c r="P235" s="677">
        <f t="shared" ref="P235:P246" si="54">K114+K144+K175+K205</f>
        <v>0</v>
      </c>
      <c r="Q235" s="674">
        <f t="shared" ref="Q235:Q246" si="55">Q114+Q144+Q175+Q205</f>
        <v>0</v>
      </c>
      <c r="R235" s="686">
        <f>P235-Q235</f>
        <v>0</v>
      </c>
      <c r="S235" s="686">
        <f>Q235+R235</f>
        <v>0</v>
      </c>
      <c r="T235" s="677"/>
      <c r="U235" s="677"/>
      <c r="V235" s="677"/>
      <c r="W235" s="659"/>
      <c r="X235" s="659"/>
      <c r="Y235" s="659"/>
      <c r="Z235" s="659"/>
      <c r="AA235" s="659"/>
      <c r="AB235" s="659"/>
      <c r="AC235" s="659"/>
      <c r="AD235" s="659"/>
      <c r="AE235" s="659"/>
      <c r="AF235" s="659"/>
      <c r="AG235" s="659"/>
      <c r="AH235" s="659"/>
      <c r="AI235" s="659"/>
      <c r="AJ235" s="659"/>
      <c r="AK235" s="659"/>
    </row>
    <row r="236" spans="1:37">
      <c r="A236" s="659"/>
      <c r="B236" s="659"/>
      <c r="C236" s="659"/>
      <c r="D236" s="659"/>
      <c r="E236" s="677"/>
      <c r="F236" s="677"/>
      <c r="G236" s="679" t="s">
        <v>139</v>
      </c>
      <c r="H236" s="717" t="str">
        <f>$C$13</f>
        <v>Feb</v>
      </c>
      <c r="I236" s="674">
        <f t="shared" ref="I236:I246" si="56">M115+M145+M176+M206</f>
        <v>0</v>
      </c>
      <c r="J236" s="677"/>
      <c r="K236" s="678"/>
      <c r="L236" s="677"/>
      <c r="M236" s="677"/>
      <c r="N236" s="677"/>
      <c r="O236" s="677">
        <f t="shared" ref="O236:O251" si="57">I115+I145+I176+I206</f>
        <v>0</v>
      </c>
      <c r="P236" s="677">
        <f t="shared" si="54"/>
        <v>0</v>
      </c>
      <c r="Q236" s="674">
        <f t="shared" si="55"/>
        <v>0</v>
      </c>
      <c r="R236" s="686">
        <f t="shared" ref="R236:R246" si="58">P236-Q236</f>
        <v>0</v>
      </c>
      <c r="S236" s="686">
        <f t="shared" ref="S236:S246" si="59">Q236+R236</f>
        <v>0</v>
      </c>
      <c r="T236" s="677"/>
      <c r="U236" s="677"/>
      <c r="V236" s="677"/>
      <c r="W236" s="659"/>
      <c r="X236" s="659"/>
      <c r="Y236" s="659"/>
      <c r="Z236" s="659"/>
      <c r="AA236" s="659"/>
      <c r="AB236" s="659"/>
      <c r="AC236" s="659"/>
      <c r="AD236" s="659"/>
      <c r="AE236" s="659"/>
      <c r="AF236" s="659"/>
      <c r="AG236" s="659"/>
      <c r="AH236" s="659"/>
      <c r="AI236" s="659"/>
      <c r="AJ236" s="659"/>
      <c r="AK236" s="659"/>
    </row>
    <row r="237" spans="1:37">
      <c r="A237" s="659"/>
      <c r="B237" s="659"/>
      <c r="C237" s="659"/>
      <c r="D237" s="659"/>
      <c r="E237" s="677"/>
      <c r="F237" s="677"/>
      <c r="G237" s="679" t="s">
        <v>139</v>
      </c>
      <c r="H237" s="717" t="str">
        <f>$C$14</f>
        <v>Mar</v>
      </c>
      <c r="I237" s="674">
        <f t="shared" si="56"/>
        <v>0</v>
      </c>
      <c r="J237" s="677"/>
      <c r="K237" s="678"/>
      <c r="L237" s="677"/>
      <c r="M237" s="677"/>
      <c r="N237" s="677"/>
      <c r="O237" s="677">
        <f t="shared" si="57"/>
        <v>0</v>
      </c>
      <c r="P237" s="677">
        <f t="shared" si="54"/>
        <v>0</v>
      </c>
      <c r="Q237" s="674">
        <f t="shared" si="55"/>
        <v>0</v>
      </c>
      <c r="R237" s="686">
        <f t="shared" si="58"/>
        <v>0</v>
      </c>
      <c r="S237" s="686">
        <f t="shared" si="59"/>
        <v>0</v>
      </c>
      <c r="T237" s="677"/>
      <c r="U237" s="677"/>
      <c r="V237" s="677"/>
      <c r="W237" s="659"/>
      <c r="X237" s="659"/>
      <c r="Y237" s="659"/>
      <c r="Z237" s="659"/>
      <c r="AA237" s="659"/>
      <c r="AB237" s="659"/>
      <c r="AC237" s="659"/>
      <c r="AD237" s="659"/>
      <c r="AE237" s="659"/>
      <c r="AF237" s="659"/>
      <c r="AG237" s="659"/>
      <c r="AH237" s="659"/>
      <c r="AI237" s="659"/>
      <c r="AJ237" s="659"/>
      <c r="AK237" s="659"/>
    </row>
    <row r="238" spans="1:37">
      <c r="A238" s="659"/>
      <c r="B238" s="659"/>
      <c r="C238" s="659"/>
      <c r="D238" s="659"/>
      <c r="E238" s="677"/>
      <c r="F238" s="677"/>
      <c r="G238" s="679" t="s">
        <v>139</v>
      </c>
      <c r="H238" s="717" t="str">
        <f>$C$15</f>
        <v>Apr</v>
      </c>
      <c r="I238" s="674">
        <f t="shared" si="56"/>
        <v>0</v>
      </c>
      <c r="J238" s="677"/>
      <c r="K238" s="678"/>
      <c r="L238" s="677"/>
      <c r="M238" s="677"/>
      <c r="N238" s="677"/>
      <c r="O238" s="677">
        <f t="shared" si="57"/>
        <v>0</v>
      </c>
      <c r="P238" s="677">
        <f t="shared" si="54"/>
        <v>0</v>
      </c>
      <c r="Q238" s="674">
        <f t="shared" si="55"/>
        <v>0</v>
      </c>
      <c r="R238" s="686">
        <f t="shared" si="58"/>
        <v>0</v>
      </c>
      <c r="S238" s="686">
        <f t="shared" si="59"/>
        <v>0</v>
      </c>
      <c r="T238" s="677"/>
      <c r="U238" s="677"/>
      <c r="V238" s="677"/>
      <c r="W238" s="659"/>
      <c r="X238" s="659"/>
      <c r="Y238" s="659"/>
      <c r="Z238" s="659"/>
      <c r="AA238" s="659"/>
      <c r="AB238" s="659"/>
      <c r="AC238" s="659"/>
      <c r="AD238" s="659"/>
      <c r="AE238" s="659"/>
      <c r="AF238" s="659"/>
      <c r="AG238" s="659"/>
      <c r="AH238" s="659"/>
      <c r="AI238" s="659"/>
      <c r="AJ238" s="659"/>
      <c r="AK238" s="659"/>
    </row>
    <row r="239" spans="1:37">
      <c r="A239" s="659"/>
      <c r="B239" s="659"/>
      <c r="C239" s="659"/>
      <c r="D239" s="659"/>
      <c r="E239" s="677"/>
      <c r="F239" s="677"/>
      <c r="G239" s="679" t="s">
        <v>139</v>
      </c>
      <c r="H239" s="717" t="str">
        <f>$C$16</f>
        <v>May</v>
      </c>
      <c r="I239" s="674">
        <f t="shared" si="56"/>
        <v>0</v>
      </c>
      <c r="J239" s="677"/>
      <c r="K239" s="678"/>
      <c r="L239" s="677"/>
      <c r="M239" s="677"/>
      <c r="N239" s="677"/>
      <c r="O239" s="677">
        <f t="shared" si="57"/>
        <v>0</v>
      </c>
      <c r="P239" s="677">
        <f t="shared" si="54"/>
        <v>0</v>
      </c>
      <c r="Q239" s="674">
        <f t="shared" si="55"/>
        <v>0</v>
      </c>
      <c r="R239" s="686">
        <f t="shared" si="58"/>
        <v>0</v>
      </c>
      <c r="S239" s="686">
        <f t="shared" si="59"/>
        <v>0</v>
      </c>
      <c r="T239" s="677"/>
      <c r="U239" s="677"/>
      <c r="V239" s="677"/>
      <c r="W239" s="659"/>
      <c r="X239" s="659"/>
      <c r="Y239" s="659"/>
      <c r="Z239" s="659"/>
      <c r="AA239" s="659"/>
      <c r="AB239" s="659"/>
      <c r="AC239" s="659"/>
      <c r="AD239" s="659"/>
      <c r="AE239" s="659"/>
      <c r="AF239" s="659"/>
      <c r="AG239" s="659"/>
      <c r="AH239" s="659"/>
      <c r="AI239" s="659"/>
      <c r="AJ239" s="659"/>
      <c r="AK239" s="659"/>
    </row>
    <row r="240" spans="1:37">
      <c r="A240" s="659"/>
      <c r="B240" s="659"/>
      <c r="C240" s="659"/>
      <c r="D240" s="659"/>
      <c r="E240" s="677"/>
      <c r="F240" s="677"/>
      <c r="G240" s="679" t="s">
        <v>139</v>
      </c>
      <c r="H240" s="717" t="str">
        <f>$C$17</f>
        <v>Jun</v>
      </c>
      <c r="I240" s="674">
        <f t="shared" si="56"/>
        <v>0</v>
      </c>
      <c r="J240" s="677"/>
      <c r="K240" s="678"/>
      <c r="L240" s="677"/>
      <c r="M240" s="677"/>
      <c r="N240" s="677"/>
      <c r="O240" s="677">
        <f t="shared" si="57"/>
        <v>0</v>
      </c>
      <c r="P240" s="677">
        <f t="shared" si="54"/>
        <v>0</v>
      </c>
      <c r="Q240" s="674">
        <f t="shared" si="55"/>
        <v>0</v>
      </c>
      <c r="R240" s="686">
        <f t="shared" si="58"/>
        <v>0</v>
      </c>
      <c r="S240" s="686">
        <f t="shared" si="59"/>
        <v>0</v>
      </c>
      <c r="T240" s="677"/>
      <c r="U240" s="677"/>
      <c r="V240" s="677"/>
      <c r="W240" s="659"/>
      <c r="X240" s="659"/>
      <c r="Y240" s="659"/>
      <c r="Z240" s="659"/>
      <c r="AA240" s="659"/>
      <c r="AB240" s="659"/>
      <c r="AC240" s="659"/>
      <c r="AD240" s="659"/>
      <c r="AE240" s="659"/>
      <c r="AF240" s="659"/>
      <c r="AG240" s="659"/>
      <c r="AH240" s="659"/>
      <c r="AI240" s="659"/>
      <c r="AJ240" s="659"/>
      <c r="AK240" s="659"/>
    </row>
    <row r="241" spans="1:37">
      <c r="A241" s="659"/>
      <c r="B241" s="659"/>
      <c r="C241" s="659"/>
      <c r="D241" s="659"/>
      <c r="E241" s="677"/>
      <c r="F241" s="677"/>
      <c r="G241" s="679" t="s">
        <v>139</v>
      </c>
      <c r="H241" s="717" t="str">
        <f>$C$18</f>
        <v>Jul</v>
      </c>
      <c r="I241" s="674">
        <f t="shared" si="56"/>
        <v>0</v>
      </c>
      <c r="J241" s="677"/>
      <c r="K241" s="678"/>
      <c r="L241" s="677"/>
      <c r="M241" s="677"/>
      <c r="N241" s="677"/>
      <c r="O241" s="677">
        <f t="shared" si="57"/>
        <v>0</v>
      </c>
      <c r="P241" s="677">
        <f t="shared" si="54"/>
        <v>0</v>
      </c>
      <c r="Q241" s="674">
        <f t="shared" si="55"/>
        <v>0</v>
      </c>
      <c r="R241" s="686">
        <f t="shared" si="58"/>
        <v>0</v>
      </c>
      <c r="S241" s="686">
        <f t="shared" si="59"/>
        <v>0</v>
      </c>
      <c r="T241" s="677"/>
      <c r="U241" s="677"/>
      <c r="V241" s="677"/>
      <c r="W241" s="659"/>
      <c r="X241" s="659"/>
      <c r="Y241" s="659"/>
      <c r="Z241" s="659"/>
      <c r="AA241" s="659"/>
      <c r="AB241" s="659"/>
      <c r="AC241" s="659"/>
      <c r="AD241" s="659"/>
      <c r="AE241" s="659"/>
      <c r="AF241" s="659"/>
      <c r="AG241" s="659"/>
      <c r="AH241" s="659"/>
      <c r="AI241" s="659"/>
      <c r="AJ241" s="659"/>
      <c r="AK241" s="659"/>
    </row>
    <row r="242" spans="1:37">
      <c r="A242" s="659"/>
      <c r="B242" s="659"/>
      <c r="C242" s="659"/>
      <c r="D242" s="659"/>
      <c r="E242" s="677"/>
      <c r="F242" s="677"/>
      <c r="G242" s="679" t="s">
        <v>139</v>
      </c>
      <c r="H242" s="717" t="str">
        <f>$C$19</f>
        <v>Aug</v>
      </c>
      <c r="I242" s="674">
        <f t="shared" si="56"/>
        <v>0</v>
      </c>
      <c r="J242" s="677"/>
      <c r="K242" s="678"/>
      <c r="L242" s="677"/>
      <c r="M242" s="677"/>
      <c r="N242" s="677"/>
      <c r="O242" s="677">
        <f t="shared" si="57"/>
        <v>0</v>
      </c>
      <c r="P242" s="677">
        <f t="shared" si="54"/>
        <v>0</v>
      </c>
      <c r="Q242" s="674">
        <f t="shared" si="55"/>
        <v>0</v>
      </c>
      <c r="R242" s="686">
        <f t="shared" si="58"/>
        <v>0</v>
      </c>
      <c r="S242" s="686">
        <f t="shared" si="59"/>
        <v>0</v>
      </c>
      <c r="T242" s="677"/>
      <c r="U242" s="677"/>
      <c r="V242" s="677"/>
      <c r="W242" s="659"/>
      <c r="X242" s="659"/>
      <c r="Y242" s="659"/>
      <c r="Z242" s="659"/>
      <c r="AA242" s="659"/>
      <c r="AB242" s="659"/>
      <c r="AC242" s="659"/>
      <c r="AD242" s="659"/>
      <c r="AE242" s="659"/>
      <c r="AF242" s="659"/>
      <c r="AG242" s="659"/>
      <c r="AH242" s="659"/>
      <c r="AI242" s="659"/>
      <c r="AJ242" s="659"/>
      <c r="AK242" s="659"/>
    </row>
    <row r="243" spans="1:37">
      <c r="A243" s="659"/>
      <c r="B243" s="659"/>
      <c r="C243" s="659"/>
      <c r="D243" s="659"/>
      <c r="E243" s="677"/>
      <c r="F243" s="677"/>
      <c r="G243" s="679" t="s">
        <v>139</v>
      </c>
      <c r="H243" s="717" t="str">
        <f>$C$20</f>
        <v>Sep</v>
      </c>
      <c r="I243" s="674">
        <f t="shared" si="56"/>
        <v>0</v>
      </c>
      <c r="J243" s="677"/>
      <c r="K243" s="678"/>
      <c r="L243" s="677"/>
      <c r="M243" s="677"/>
      <c r="N243" s="677"/>
      <c r="O243" s="677">
        <f t="shared" si="57"/>
        <v>0</v>
      </c>
      <c r="P243" s="677">
        <f t="shared" si="54"/>
        <v>0</v>
      </c>
      <c r="Q243" s="674">
        <f t="shared" si="55"/>
        <v>0</v>
      </c>
      <c r="R243" s="686">
        <f t="shared" si="58"/>
        <v>0</v>
      </c>
      <c r="S243" s="686">
        <f t="shared" si="59"/>
        <v>0</v>
      </c>
      <c r="T243" s="677"/>
      <c r="U243" s="677"/>
      <c r="V243" s="677"/>
      <c r="W243" s="659"/>
      <c r="X243" s="659"/>
      <c r="Y243" s="659"/>
      <c r="Z243" s="659"/>
      <c r="AA243" s="659"/>
      <c r="AB243" s="659"/>
      <c r="AC243" s="659"/>
      <c r="AD243" s="659"/>
      <c r="AE243" s="659"/>
      <c r="AF243" s="659"/>
      <c r="AG243" s="659"/>
      <c r="AH243" s="659"/>
      <c r="AI243" s="659"/>
      <c r="AJ243" s="659"/>
      <c r="AK243" s="659"/>
    </row>
    <row r="244" spans="1:37">
      <c r="A244" s="659"/>
      <c r="B244" s="659"/>
      <c r="C244" s="659"/>
      <c r="D244" s="659"/>
      <c r="E244" s="677"/>
      <c r="F244" s="677"/>
      <c r="G244" s="679" t="s">
        <v>139</v>
      </c>
      <c r="H244" s="717" t="str">
        <f>$C$21</f>
        <v>Oct</v>
      </c>
      <c r="I244" s="674">
        <f t="shared" si="56"/>
        <v>0</v>
      </c>
      <c r="J244" s="677"/>
      <c r="K244" s="678"/>
      <c r="L244" s="677"/>
      <c r="M244" s="677"/>
      <c r="N244" s="677"/>
      <c r="O244" s="677">
        <f t="shared" si="57"/>
        <v>0</v>
      </c>
      <c r="P244" s="677">
        <f t="shared" si="54"/>
        <v>0</v>
      </c>
      <c r="Q244" s="674">
        <f t="shared" si="55"/>
        <v>0</v>
      </c>
      <c r="R244" s="686">
        <f t="shared" si="58"/>
        <v>0</v>
      </c>
      <c r="S244" s="686">
        <f t="shared" si="59"/>
        <v>0</v>
      </c>
      <c r="T244" s="677"/>
      <c r="U244" s="677"/>
      <c r="V244" s="677"/>
      <c r="W244" s="659"/>
      <c r="X244" s="659"/>
      <c r="Y244" s="659"/>
      <c r="Z244" s="659"/>
      <c r="AA244" s="659"/>
      <c r="AB244" s="659"/>
      <c r="AC244" s="659"/>
      <c r="AD244" s="659"/>
      <c r="AE244" s="659"/>
      <c r="AF244" s="659"/>
      <c r="AG244" s="659"/>
      <c r="AH244" s="659"/>
      <c r="AI244" s="659"/>
      <c r="AJ244" s="659"/>
      <c r="AK244" s="659"/>
    </row>
    <row r="245" spans="1:37">
      <c r="A245" s="659"/>
      <c r="B245" s="659"/>
      <c r="C245" s="659"/>
      <c r="D245" s="659"/>
      <c r="E245" s="677"/>
      <c r="F245" s="677"/>
      <c r="G245" s="679" t="s">
        <v>139</v>
      </c>
      <c r="H245" s="717" t="str">
        <f>$C$22</f>
        <v>Nov</v>
      </c>
      <c r="I245" s="674">
        <f t="shared" si="56"/>
        <v>0</v>
      </c>
      <c r="J245" s="677"/>
      <c r="K245" s="678"/>
      <c r="L245" s="677"/>
      <c r="M245" s="677"/>
      <c r="N245" s="677"/>
      <c r="O245" s="677">
        <f t="shared" si="57"/>
        <v>0</v>
      </c>
      <c r="P245" s="677">
        <f t="shared" si="54"/>
        <v>0</v>
      </c>
      <c r="Q245" s="674">
        <f t="shared" si="55"/>
        <v>0</v>
      </c>
      <c r="R245" s="686">
        <f t="shared" si="58"/>
        <v>0</v>
      </c>
      <c r="S245" s="686">
        <f t="shared" si="59"/>
        <v>0</v>
      </c>
      <c r="T245" s="677"/>
      <c r="U245" s="677"/>
      <c r="V245" s="677"/>
      <c r="W245" s="659"/>
      <c r="X245" s="659"/>
      <c r="Y245" s="659"/>
      <c r="Z245" s="659"/>
      <c r="AA245" s="659"/>
      <c r="AB245" s="659"/>
      <c r="AC245" s="659"/>
      <c r="AD245" s="659"/>
      <c r="AE245" s="659"/>
      <c r="AF245" s="659"/>
      <c r="AG245" s="659"/>
      <c r="AH245" s="659"/>
      <c r="AI245" s="659"/>
      <c r="AJ245" s="659"/>
      <c r="AK245" s="659"/>
    </row>
    <row r="246" spans="1:37">
      <c r="A246" s="659"/>
      <c r="B246" s="659"/>
      <c r="C246" s="659"/>
      <c r="D246" s="659"/>
      <c r="E246" s="677"/>
      <c r="F246" s="677"/>
      <c r="G246" s="679" t="s">
        <v>139</v>
      </c>
      <c r="H246" s="717" t="str">
        <f>$C$23</f>
        <v>Dec</v>
      </c>
      <c r="I246" s="674">
        <f t="shared" si="56"/>
        <v>0</v>
      </c>
      <c r="J246" s="677"/>
      <c r="K246" s="678">
        <f>SUM(I235:I246)</f>
        <v>0</v>
      </c>
      <c r="L246" s="677"/>
      <c r="M246" s="677"/>
      <c r="N246" s="677"/>
      <c r="O246" s="677">
        <f t="shared" si="57"/>
        <v>0</v>
      </c>
      <c r="P246" s="677">
        <f t="shared" si="54"/>
        <v>0</v>
      </c>
      <c r="Q246" s="674">
        <f t="shared" si="55"/>
        <v>0</v>
      </c>
      <c r="R246" s="686">
        <f t="shared" si="58"/>
        <v>0</v>
      </c>
      <c r="S246" s="686">
        <f t="shared" si="59"/>
        <v>0</v>
      </c>
      <c r="T246" s="677"/>
      <c r="U246" s="677"/>
      <c r="V246" s="677"/>
      <c r="W246" s="659"/>
      <c r="X246" s="659"/>
      <c r="Y246" s="659"/>
      <c r="Z246" s="659"/>
      <c r="AA246" s="659"/>
      <c r="AB246" s="659"/>
      <c r="AC246" s="659"/>
      <c r="AD246" s="659"/>
      <c r="AE246" s="659"/>
      <c r="AF246" s="659"/>
      <c r="AG246" s="659"/>
      <c r="AH246" s="659"/>
      <c r="AI246" s="659"/>
      <c r="AJ246" s="659"/>
      <c r="AK246" s="659"/>
    </row>
    <row r="247" spans="1:37">
      <c r="A247" s="659"/>
      <c r="B247" s="659"/>
      <c r="C247" s="659"/>
      <c r="D247" s="659"/>
      <c r="E247" s="677"/>
      <c r="F247" s="677"/>
      <c r="G247" s="677"/>
      <c r="H247" s="677"/>
      <c r="I247" s="677"/>
      <c r="J247" s="677"/>
      <c r="K247" s="678"/>
      <c r="L247" s="677"/>
      <c r="M247" s="677"/>
      <c r="N247" s="677"/>
      <c r="O247" s="677"/>
      <c r="P247" s="677"/>
      <c r="Q247" s="677"/>
      <c r="R247" s="677"/>
      <c r="S247" s="677"/>
      <c r="T247" s="677"/>
      <c r="U247" s="677"/>
      <c r="V247" s="677"/>
      <c r="W247" s="659"/>
      <c r="X247" s="659"/>
      <c r="Y247" s="659"/>
      <c r="Z247" s="659"/>
      <c r="AA247" s="659"/>
      <c r="AB247" s="659"/>
      <c r="AC247" s="659"/>
      <c r="AD247" s="659"/>
      <c r="AE247" s="659"/>
      <c r="AF247" s="659"/>
      <c r="AG247" s="659"/>
      <c r="AH247" s="659"/>
      <c r="AI247" s="659"/>
      <c r="AJ247" s="659"/>
      <c r="AK247" s="659"/>
    </row>
    <row r="248" spans="1:37">
      <c r="A248" s="659"/>
      <c r="B248" s="659"/>
      <c r="C248" s="659"/>
      <c r="D248" s="659"/>
      <c r="E248" s="677"/>
      <c r="F248" s="677"/>
      <c r="G248" s="718">
        <f>G218</f>
        <v>2022</v>
      </c>
      <c r="H248" s="717" t="s">
        <v>441</v>
      </c>
      <c r="I248" s="674">
        <f>M127+M157+M188+M218</f>
        <v>0</v>
      </c>
      <c r="J248" s="677"/>
      <c r="K248" s="678">
        <f>I248</f>
        <v>0</v>
      </c>
      <c r="L248" s="677"/>
      <c r="M248" s="677"/>
      <c r="N248" s="677"/>
      <c r="O248" s="677">
        <f t="shared" si="57"/>
        <v>0</v>
      </c>
      <c r="P248" s="677">
        <f t="shared" ref="P248:P257" si="60">K127+K157+K188+K218</f>
        <v>0</v>
      </c>
      <c r="Q248" s="674">
        <f t="shared" ref="Q248:Q257" si="61">Q127+Q157+Q188+Q218</f>
        <v>0</v>
      </c>
      <c r="R248" s="686">
        <f t="shared" ref="R248:R257" si="62">P248-Q248</f>
        <v>0</v>
      </c>
      <c r="S248" s="686">
        <f t="shared" ref="S248:S257" si="63">Q248+R248</f>
        <v>0</v>
      </c>
      <c r="T248" s="677"/>
      <c r="U248" s="677"/>
      <c r="V248" s="677"/>
      <c r="W248" s="659"/>
      <c r="X248" s="659"/>
      <c r="Y248" s="659"/>
      <c r="Z248" s="659"/>
      <c r="AA248" s="659"/>
      <c r="AB248" s="659"/>
      <c r="AC248" s="659"/>
      <c r="AD248" s="659"/>
      <c r="AE248" s="659"/>
      <c r="AF248" s="659"/>
      <c r="AG248" s="659"/>
      <c r="AH248" s="659"/>
      <c r="AI248" s="659"/>
      <c r="AJ248" s="659"/>
      <c r="AK248" s="659"/>
    </row>
    <row r="249" spans="1:37">
      <c r="A249" s="659"/>
      <c r="B249" s="659"/>
      <c r="C249" s="659"/>
      <c r="D249" s="659"/>
      <c r="E249" s="677"/>
      <c r="F249" s="677"/>
      <c r="G249" s="718">
        <f>G219</f>
        <v>2023</v>
      </c>
      <c r="H249" s="717" t="s">
        <v>441</v>
      </c>
      <c r="I249" s="674">
        <f t="shared" ref="I249:I257" si="64">M128+M158+M189+M219</f>
        <v>0</v>
      </c>
      <c r="J249" s="677"/>
      <c r="K249" s="678">
        <f>K248+I249</f>
        <v>0</v>
      </c>
      <c r="L249" s="677"/>
      <c r="M249" s="677"/>
      <c r="N249" s="677"/>
      <c r="O249" s="677">
        <f t="shared" si="57"/>
        <v>0</v>
      </c>
      <c r="P249" s="677">
        <f t="shared" si="60"/>
        <v>0</v>
      </c>
      <c r="Q249" s="674">
        <f t="shared" si="61"/>
        <v>0</v>
      </c>
      <c r="R249" s="686">
        <f t="shared" si="62"/>
        <v>0</v>
      </c>
      <c r="S249" s="686">
        <f t="shared" si="63"/>
        <v>0</v>
      </c>
      <c r="T249" s="677"/>
      <c r="U249" s="677"/>
      <c r="V249" s="677"/>
      <c r="W249" s="659"/>
      <c r="X249" s="659"/>
      <c r="Y249" s="659"/>
      <c r="Z249" s="659"/>
      <c r="AA249" s="659"/>
      <c r="AB249" s="659"/>
      <c r="AC249" s="659"/>
      <c r="AD249" s="659"/>
      <c r="AE249" s="659"/>
      <c r="AF249" s="659"/>
      <c r="AG249" s="659"/>
      <c r="AH249" s="659"/>
      <c r="AI249" s="659"/>
      <c r="AJ249" s="659"/>
      <c r="AK249" s="659"/>
    </row>
    <row r="250" spans="1:37">
      <c r="A250" s="659"/>
      <c r="B250" s="659"/>
      <c r="C250" s="659"/>
      <c r="D250" s="659"/>
      <c r="E250" s="677"/>
      <c r="F250" s="677"/>
      <c r="G250" s="718">
        <f t="shared" ref="G250:G257" si="65">G220</f>
        <v>2024</v>
      </c>
      <c r="H250" s="717" t="s">
        <v>441</v>
      </c>
      <c r="I250" s="674">
        <f t="shared" si="64"/>
        <v>0</v>
      </c>
      <c r="J250" s="677"/>
      <c r="K250" s="678">
        <f t="shared" ref="K250:K257" si="66">K249+I250</f>
        <v>0</v>
      </c>
      <c r="L250" s="677"/>
      <c r="M250" s="677"/>
      <c r="N250" s="677"/>
      <c r="O250" s="677">
        <f t="shared" si="57"/>
        <v>0</v>
      </c>
      <c r="P250" s="677">
        <f t="shared" si="60"/>
        <v>0</v>
      </c>
      <c r="Q250" s="674">
        <f t="shared" si="61"/>
        <v>0</v>
      </c>
      <c r="R250" s="686">
        <f t="shared" si="62"/>
        <v>0</v>
      </c>
      <c r="S250" s="686">
        <f t="shared" si="63"/>
        <v>0</v>
      </c>
      <c r="T250" s="677"/>
      <c r="U250" s="677"/>
      <c r="V250" s="677"/>
      <c r="W250" s="659"/>
      <c r="X250" s="659"/>
      <c r="Y250" s="659"/>
      <c r="Z250" s="659"/>
      <c r="AA250" s="659"/>
      <c r="AB250" s="659"/>
      <c r="AC250" s="659"/>
      <c r="AD250" s="659"/>
      <c r="AE250" s="659"/>
      <c r="AF250" s="659"/>
      <c r="AG250" s="659"/>
      <c r="AH250" s="659"/>
      <c r="AI250" s="659"/>
      <c r="AJ250" s="659"/>
      <c r="AK250" s="659"/>
    </row>
    <row r="251" spans="1:37">
      <c r="A251" s="659"/>
      <c r="B251" s="659"/>
      <c r="C251" s="659"/>
      <c r="D251" s="659"/>
      <c r="E251" s="677"/>
      <c r="F251" s="677"/>
      <c r="G251" s="718">
        <f t="shared" si="65"/>
        <v>2025</v>
      </c>
      <c r="H251" s="717" t="s">
        <v>441</v>
      </c>
      <c r="I251" s="674">
        <f t="shared" si="64"/>
        <v>0</v>
      </c>
      <c r="J251" s="677"/>
      <c r="K251" s="678">
        <f t="shared" si="66"/>
        <v>0</v>
      </c>
      <c r="L251" s="677"/>
      <c r="M251" s="677"/>
      <c r="N251" s="677"/>
      <c r="O251" s="677">
        <f t="shared" si="57"/>
        <v>0</v>
      </c>
      <c r="P251" s="677">
        <f t="shared" si="60"/>
        <v>0</v>
      </c>
      <c r="Q251" s="674">
        <f t="shared" si="61"/>
        <v>0</v>
      </c>
      <c r="R251" s="686">
        <f t="shared" si="62"/>
        <v>0</v>
      </c>
      <c r="S251" s="686">
        <f t="shared" si="63"/>
        <v>0</v>
      </c>
      <c r="T251" s="677"/>
      <c r="U251" s="677"/>
      <c r="V251" s="677"/>
      <c r="W251" s="659"/>
      <c r="X251" s="659"/>
      <c r="Y251" s="659"/>
      <c r="Z251" s="659"/>
      <c r="AA251" s="659"/>
      <c r="AB251" s="659"/>
      <c r="AC251" s="659"/>
      <c r="AD251" s="659"/>
      <c r="AE251" s="659"/>
      <c r="AF251" s="659"/>
      <c r="AG251" s="659"/>
      <c r="AH251" s="659"/>
      <c r="AI251" s="659"/>
      <c r="AJ251" s="659"/>
      <c r="AK251" s="659"/>
    </row>
    <row r="252" spans="1:37">
      <c r="A252" s="659"/>
      <c r="B252" s="659"/>
      <c r="C252" s="659"/>
      <c r="D252" s="659"/>
      <c r="E252" s="677"/>
      <c r="F252" s="677"/>
      <c r="G252" s="718">
        <f t="shared" si="65"/>
        <v>2026</v>
      </c>
      <c r="H252" s="717" t="s">
        <v>441</v>
      </c>
      <c r="I252" s="674">
        <f t="shared" si="64"/>
        <v>0</v>
      </c>
      <c r="J252" s="677"/>
      <c r="K252" s="678">
        <f t="shared" si="66"/>
        <v>0</v>
      </c>
      <c r="L252" s="677"/>
      <c r="M252" s="677"/>
      <c r="N252" s="677"/>
      <c r="O252" s="677">
        <f t="shared" ref="O252:O257" si="67">I131+I161+I192+I222</f>
        <v>0</v>
      </c>
      <c r="P252" s="677">
        <f t="shared" si="60"/>
        <v>0</v>
      </c>
      <c r="Q252" s="674">
        <f t="shared" si="61"/>
        <v>0</v>
      </c>
      <c r="R252" s="686">
        <f t="shared" si="62"/>
        <v>0</v>
      </c>
      <c r="S252" s="686">
        <f t="shared" si="63"/>
        <v>0</v>
      </c>
      <c r="T252" s="677"/>
      <c r="U252" s="677"/>
      <c r="V252" s="677"/>
      <c r="W252" s="659"/>
      <c r="X252" s="659"/>
      <c r="Y252" s="659"/>
      <c r="Z252" s="659"/>
      <c r="AA252" s="659"/>
      <c r="AB252" s="659"/>
      <c r="AC252" s="659"/>
      <c r="AD252" s="659"/>
      <c r="AE252" s="659"/>
      <c r="AF252" s="659"/>
      <c r="AG252" s="659"/>
      <c r="AH252" s="659"/>
      <c r="AI252" s="659"/>
      <c r="AJ252" s="659"/>
      <c r="AK252" s="659"/>
    </row>
    <row r="253" spans="1:37">
      <c r="A253" s="659"/>
      <c r="B253" s="659"/>
      <c r="C253" s="659"/>
      <c r="D253" s="659"/>
      <c r="E253" s="677"/>
      <c r="F253" s="677"/>
      <c r="G253" s="718">
        <f t="shared" si="65"/>
        <v>2027</v>
      </c>
      <c r="H253" s="717" t="s">
        <v>441</v>
      </c>
      <c r="I253" s="674">
        <f t="shared" si="64"/>
        <v>0</v>
      </c>
      <c r="J253" s="677"/>
      <c r="K253" s="678">
        <f t="shared" si="66"/>
        <v>0</v>
      </c>
      <c r="L253" s="677"/>
      <c r="M253" s="677"/>
      <c r="N253" s="677"/>
      <c r="O253" s="677">
        <f t="shared" si="67"/>
        <v>0</v>
      </c>
      <c r="P253" s="677">
        <f t="shared" si="60"/>
        <v>0</v>
      </c>
      <c r="Q253" s="674">
        <f t="shared" si="61"/>
        <v>0</v>
      </c>
      <c r="R253" s="686">
        <f t="shared" si="62"/>
        <v>0</v>
      </c>
      <c r="S253" s="686">
        <f t="shared" si="63"/>
        <v>0</v>
      </c>
      <c r="T253" s="677"/>
      <c r="U253" s="677"/>
      <c r="V253" s="677"/>
      <c r="W253" s="659"/>
      <c r="X253" s="659"/>
      <c r="Y253" s="659"/>
      <c r="Z253" s="659"/>
      <c r="AA253" s="659"/>
      <c r="AB253" s="659"/>
      <c r="AC253" s="659"/>
      <c r="AD253" s="659"/>
      <c r="AE253" s="659"/>
      <c r="AF253" s="659"/>
      <c r="AG253" s="659"/>
      <c r="AH253" s="659"/>
      <c r="AI253" s="659"/>
      <c r="AJ253" s="659"/>
      <c r="AK253" s="659"/>
    </row>
    <row r="254" spans="1:37">
      <c r="A254" s="659"/>
      <c r="B254" s="659"/>
      <c r="C254" s="659"/>
      <c r="D254" s="659"/>
      <c r="E254" s="677"/>
      <c r="F254" s="677"/>
      <c r="G254" s="718">
        <f t="shared" si="65"/>
        <v>2028</v>
      </c>
      <c r="H254" s="717" t="s">
        <v>441</v>
      </c>
      <c r="I254" s="674">
        <f t="shared" si="64"/>
        <v>0</v>
      </c>
      <c r="J254" s="677"/>
      <c r="K254" s="678">
        <f t="shared" si="66"/>
        <v>0</v>
      </c>
      <c r="L254" s="677"/>
      <c r="M254" s="677"/>
      <c r="N254" s="677"/>
      <c r="O254" s="677">
        <f t="shared" si="67"/>
        <v>0</v>
      </c>
      <c r="P254" s="677">
        <f t="shared" si="60"/>
        <v>0</v>
      </c>
      <c r="Q254" s="674">
        <f t="shared" si="61"/>
        <v>0</v>
      </c>
      <c r="R254" s="686">
        <f t="shared" si="62"/>
        <v>0</v>
      </c>
      <c r="S254" s="686">
        <f t="shared" si="63"/>
        <v>0</v>
      </c>
      <c r="T254" s="677"/>
      <c r="U254" s="677"/>
      <c r="V254" s="677"/>
      <c r="W254" s="659"/>
      <c r="X254" s="659"/>
      <c r="Y254" s="659"/>
      <c r="Z254" s="659"/>
      <c r="AA254" s="659"/>
      <c r="AB254" s="659"/>
      <c r="AC254" s="659"/>
      <c r="AD254" s="659"/>
      <c r="AE254" s="659"/>
      <c r="AF254" s="659"/>
      <c r="AG254" s="659"/>
      <c r="AH254" s="659"/>
      <c r="AI254" s="659"/>
      <c r="AJ254" s="659"/>
      <c r="AK254" s="659"/>
    </row>
    <row r="255" spans="1:37">
      <c r="A255" s="659"/>
      <c r="B255" s="659"/>
      <c r="C255" s="659"/>
      <c r="D255" s="659"/>
      <c r="E255" s="677"/>
      <c r="F255" s="677"/>
      <c r="G255" s="718">
        <f t="shared" si="65"/>
        <v>2029</v>
      </c>
      <c r="H255" s="717" t="s">
        <v>441</v>
      </c>
      <c r="I255" s="674">
        <f t="shared" si="64"/>
        <v>0</v>
      </c>
      <c r="J255" s="677"/>
      <c r="K255" s="678">
        <f t="shared" si="66"/>
        <v>0</v>
      </c>
      <c r="L255" s="677"/>
      <c r="M255" s="677"/>
      <c r="N255" s="677"/>
      <c r="O255" s="677">
        <f t="shared" si="67"/>
        <v>0</v>
      </c>
      <c r="P255" s="677">
        <f t="shared" si="60"/>
        <v>0</v>
      </c>
      <c r="Q255" s="674">
        <f t="shared" si="61"/>
        <v>0</v>
      </c>
      <c r="R255" s="686">
        <f t="shared" si="62"/>
        <v>0</v>
      </c>
      <c r="S255" s="686">
        <f t="shared" si="63"/>
        <v>0</v>
      </c>
      <c r="T255" s="677"/>
      <c r="U255" s="677"/>
      <c r="V255" s="677"/>
      <c r="W255" s="659"/>
      <c r="X255" s="659"/>
      <c r="Y255" s="659"/>
      <c r="Z255" s="659"/>
      <c r="AA255" s="659"/>
      <c r="AB255" s="659"/>
      <c r="AC255" s="659"/>
      <c r="AD255" s="659"/>
      <c r="AE255" s="659"/>
      <c r="AF255" s="659"/>
      <c r="AG255" s="659"/>
      <c r="AH255" s="659"/>
      <c r="AI255" s="659"/>
      <c r="AJ255" s="659"/>
      <c r="AK255" s="659"/>
    </row>
    <row r="256" spans="1:37">
      <c r="A256" s="659"/>
      <c r="B256" s="659"/>
      <c r="C256" s="659"/>
      <c r="D256" s="659"/>
      <c r="E256" s="677"/>
      <c r="F256" s="677"/>
      <c r="G256" s="718">
        <f t="shared" si="65"/>
        <v>2030</v>
      </c>
      <c r="H256" s="717" t="s">
        <v>441</v>
      </c>
      <c r="I256" s="674">
        <f t="shared" si="64"/>
        <v>0</v>
      </c>
      <c r="J256" s="677"/>
      <c r="K256" s="678">
        <f t="shared" si="66"/>
        <v>0</v>
      </c>
      <c r="L256" s="677"/>
      <c r="M256" s="677"/>
      <c r="N256" s="677"/>
      <c r="O256" s="677">
        <f t="shared" si="67"/>
        <v>0</v>
      </c>
      <c r="P256" s="677">
        <f t="shared" si="60"/>
        <v>0</v>
      </c>
      <c r="Q256" s="674">
        <f t="shared" si="61"/>
        <v>0</v>
      </c>
      <c r="R256" s="686">
        <f t="shared" si="62"/>
        <v>0</v>
      </c>
      <c r="S256" s="686">
        <f t="shared" si="63"/>
        <v>0</v>
      </c>
      <c r="T256" s="677"/>
      <c r="U256" s="677"/>
      <c r="V256" s="677"/>
      <c r="W256" s="659"/>
      <c r="X256" s="659"/>
      <c r="Y256" s="659"/>
      <c r="Z256" s="659"/>
      <c r="AA256" s="659"/>
      <c r="AB256" s="659"/>
      <c r="AC256" s="659"/>
      <c r="AD256" s="659"/>
      <c r="AE256" s="659"/>
      <c r="AF256" s="659"/>
      <c r="AG256" s="659"/>
      <c r="AH256" s="659"/>
      <c r="AI256" s="659"/>
      <c r="AJ256" s="659"/>
      <c r="AK256" s="659"/>
    </row>
    <row r="257" spans="1:37">
      <c r="A257" s="659"/>
      <c r="B257" s="659"/>
      <c r="C257" s="659"/>
      <c r="D257" s="659"/>
      <c r="E257" s="677"/>
      <c r="F257" s="677"/>
      <c r="G257" s="718">
        <f t="shared" si="65"/>
        <v>2031</v>
      </c>
      <c r="H257" s="717" t="str">
        <f>$C$36</f>
        <v>Dec</v>
      </c>
      <c r="I257" s="674">
        <f t="shared" si="64"/>
        <v>0</v>
      </c>
      <c r="J257" s="677"/>
      <c r="K257" s="678">
        <f t="shared" si="66"/>
        <v>0</v>
      </c>
      <c r="L257" s="677"/>
      <c r="M257" s="677"/>
      <c r="N257" s="677"/>
      <c r="O257" s="677">
        <f t="shared" si="67"/>
        <v>0</v>
      </c>
      <c r="P257" s="677">
        <f t="shared" si="60"/>
        <v>0</v>
      </c>
      <c r="Q257" s="674">
        <f t="shared" si="61"/>
        <v>0</v>
      </c>
      <c r="R257" s="686">
        <f t="shared" si="62"/>
        <v>0</v>
      </c>
      <c r="S257" s="686">
        <f t="shared" si="63"/>
        <v>0</v>
      </c>
      <c r="T257" s="677"/>
      <c r="U257" s="677"/>
      <c r="V257" s="677"/>
      <c r="W257" s="659"/>
      <c r="X257" s="659"/>
      <c r="Y257" s="659"/>
      <c r="Z257" s="659"/>
      <c r="AA257" s="659"/>
      <c r="AB257" s="659"/>
      <c r="AC257" s="659"/>
      <c r="AD257" s="659"/>
      <c r="AE257" s="659"/>
      <c r="AF257" s="659"/>
      <c r="AG257" s="659"/>
      <c r="AH257" s="659"/>
      <c r="AI257" s="659"/>
      <c r="AJ257" s="659"/>
      <c r="AK257" s="659"/>
    </row>
    <row r="258" spans="1:37">
      <c r="A258" s="659"/>
      <c r="B258" s="659"/>
      <c r="C258" s="659"/>
      <c r="D258" s="659"/>
      <c r="E258" s="659"/>
      <c r="F258" s="659"/>
      <c r="G258" s="659"/>
      <c r="H258" s="659"/>
      <c r="I258" s="660"/>
      <c r="J258" s="659"/>
      <c r="K258" s="660"/>
      <c r="L258" s="659"/>
      <c r="M258" s="659"/>
      <c r="N258" s="659"/>
      <c r="O258" s="659"/>
      <c r="P258" s="659"/>
      <c r="Q258" s="659"/>
      <c r="R258" s="659"/>
      <c r="S258" s="659"/>
      <c r="T258" s="659"/>
      <c r="U258" s="659"/>
      <c r="V258" s="659"/>
      <c r="W258" s="659"/>
      <c r="X258" s="659"/>
      <c r="Y258" s="659"/>
      <c r="Z258" s="659"/>
      <c r="AA258" s="659"/>
      <c r="AB258" s="659"/>
      <c r="AC258" s="659"/>
      <c r="AD258" s="659"/>
      <c r="AE258" s="659"/>
      <c r="AF258" s="659"/>
      <c r="AG258" s="659"/>
      <c r="AH258" s="659"/>
      <c r="AI258" s="659"/>
      <c r="AJ258" s="659"/>
      <c r="AK258" s="659"/>
    </row>
    <row r="259" spans="1:37">
      <c r="A259" s="659"/>
      <c r="B259" s="659"/>
      <c r="C259" s="659"/>
      <c r="D259" s="659"/>
      <c r="E259" s="659"/>
      <c r="F259" s="659"/>
      <c r="G259" s="659"/>
      <c r="H259" s="659"/>
      <c r="I259" s="660"/>
      <c r="J259" s="659"/>
      <c r="K259" s="719"/>
      <c r="L259" s="659"/>
      <c r="M259" s="659"/>
      <c r="N259" s="659"/>
      <c r="O259" s="659"/>
      <c r="P259" s="659"/>
      <c r="Q259" s="659"/>
      <c r="R259" s="659"/>
      <c r="S259" s="659"/>
      <c r="T259" s="659"/>
      <c r="U259" s="659"/>
      <c r="V259" s="659"/>
      <c r="W259" s="659"/>
      <c r="X259" s="659"/>
      <c r="Y259" s="659"/>
      <c r="Z259" s="659"/>
      <c r="AA259" s="659"/>
      <c r="AB259" s="659"/>
      <c r="AC259" s="659"/>
      <c r="AD259" s="659"/>
      <c r="AE259" s="659"/>
      <c r="AF259" s="659"/>
      <c r="AG259" s="659"/>
      <c r="AH259" s="659"/>
      <c r="AI259" s="659"/>
      <c r="AJ259" s="659"/>
      <c r="AK259" s="659"/>
    </row>
    <row r="260" spans="1:37">
      <c r="A260" s="659"/>
      <c r="B260" s="659"/>
      <c r="C260" s="659"/>
      <c r="D260" s="659"/>
      <c r="E260" s="659"/>
      <c r="F260" s="659"/>
      <c r="G260" s="659"/>
      <c r="H260" s="659"/>
      <c r="I260" s="660"/>
      <c r="J260" s="659"/>
      <c r="K260" s="660"/>
      <c r="L260" s="659"/>
      <c r="M260" s="659"/>
      <c r="N260" s="659"/>
      <c r="O260" s="659"/>
      <c r="P260" s="659"/>
      <c r="Q260" s="659"/>
      <c r="R260" s="659"/>
      <c r="S260" s="659"/>
      <c r="T260" s="659"/>
      <c r="U260" s="659"/>
      <c r="V260" s="659"/>
      <c r="W260" s="659"/>
      <c r="X260" s="659"/>
      <c r="Y260" s="659"/>
      <c r="Z260" s="659"/>
      <c r="AA260" s="659"/>
      <c r="AB260" s="659"/>
      <c r="AC260" s="659"/>
      <c r="AD260" s="659"/>
      <c r="AE260" s="659"/>
      <c r="AF260" s="659"/>
      <c r="AG260" s="659"/>
      <c r="AH260" s="659"/>
      <c r="AI260" s="659"/>
      <c r="AJ260" s="659"/>
      <c r="AK260" s="659"/>
    </row>
    <row r="261" spans="1:37">
      <c r="A261" s="659"/>
      <c r="B261" s="659"/>
      <c r="C261" s="659"/>
      <c r="D261" s="659"/>
      <c r="E261" s="659"/>
      <c r="F261" s="659"/>
      <c r="G261" s="659"/>
      <c r="H261" s="659"/>
      <c r="I261" s="660"/>
      <c r="J261" s="659"/>
      <c r="K261" s="660"/>
      <c r="L261" s="659"/>
      <c r="M261" s="659"/>
      <c r="N261" s="659"/>
      <c r="O261" s="659"/>
      <c r="P261" s="659"/>
      <c r="Q261" s="659"/>
      <c r="R261" s="659"/>
      <c r="S261" s="659"/>
      <c r="T261" s="659"/>
      <c r="U261" s="659"/>
      <c r="V261" s="659"/>
      <c r="W261" s="659"/>
      <c r="X261" s="659"/>
      <c r="Y261" s="659"/>
      <c r="Z261" s="659"/>
      <c r="AA261" s="659"/>
      <c r="AB261" s="659"/>
      <c r="AC261" s="659"/>
      <c r="AD261" s="659"/>
      <c r="AE261" s="659"/>
      <c r="AF261" s="659"/>
      <c r="AG261" s="659"/>
      <c r="AH261" s="659"/>
      <c r="AI261" s="659"/>
      <c r="AJ261" s="659"/>
      <c r="AK261" s="659"/>
    </row>
    <row r="262" spans="1:37">
      <c r="A262" s="659"/>
      <c r="B262" s="659"/>
      <c r="C262" s="659"/>
      <c r="D262" s="659"/>
      <c r="E262" s="659"/>
      <c r="F262" s="659"/>
      <c r="G262" s="659"/>
      <c r="H262" s="659"/>
      <c r="I262" s="660"/>
      <c r="J262" s="659"/>
      <c r="K262" s="660"/>
      <c r="L262" s="659"/>
      <c r="M262" s="659"/>
      <c r="N262" s="659"/>
      <c r="O262" s="659"/>
      <c r="P262" s="659"/>
      <c r="Q262" s="659"/>
      <c r="R262" s="659"/>
      <c r="S262" s="659"/>
      <c r="T262" s="659"/>
      <c r="U262" s="659"/>
      <c r="V262" s="659"/>
      <c r="W262" s="659"/>
      <c r="X262" s="659"/>
      <c r="Y262" s="659"/>
      <c r="Z262" s="659"/>
      <c r="AA262" s="659"/>
      <c r="AB262" s="659"/>
      <c r="AC262" s="659"/>
      <c r="AD262" s="659"/>
      <c r="AE262" s="659"/>
      <c r="AF262" s="659"/>
      <c r="AG262" s="659"/>
      <c r="AH262" s="659"/>
      <c r="AI262" s="659"/>
      <c r="AJ262" s="659"/>
      <c r="AK262" s="659"/>
    </row>
    <row r="263" spans="1:37">
      <c r="A263" s="659"/>
      <c r="B263" s="659"/>
      <c r="C263" s="659"/>
      <c r="D263" s="659"/>
      <c r="E263" s="659"/>
      <c r="F263" s="659"/>
      <c r="G263" s="659"/>
      <c r="H263" s="659"/>
      <c r="I263" s="660"/>
      <c r="J263" s="659"/>
      <c r="K263" s="660"/>
      <c r="L263" s="659"/>
      <c r="M263" s="659"/>
      <c r="N263" s="659"/>
      <c r="O263" s="659"/>
      <c r="P263" s="659"/>
      <c r="Q263" s="659"/>
      <c r="R263" s="659"/>
      <c r="S263" s="659"/>
      <c r="T263" s="659"/>
      <c r="U263" s="659"/>
      <c r="V263" s="659"/>
      <c r="W263" s="659"/>
      <c r="X263" s="659"/>
      <c r="Y263" s="659"/>
      <c r="Z263" s="659"/>
      <c r="AA263" s="659"/>
      <c r="AB263" s="659"/>
      <c r="AC263" s="659"/>
      <c r="AD263" s="659"/>
      <c r="AE263" s="659"/>
      <c r="AF263" s="659"/>
      <c r="AG263" s="659"/>
      <c r="AH263" s="659"/>
      <c r="AI263" s="659"/>
      <c r="AJ263" s="659"/>
      <c r="AK263" s="659"/>
    </row>
    <row r="264" spans="1:37">
      <c r="A264" s="659"/>
      <c r="B264" s="659"/>
      <c r="C264" s="659"/>
      <c r="D264" s="659"/>
      <c r="E264" s="659"/>
      <c r="F264" s="659"/>
      <c r="G264" s="659"/>
      <c r="H264" s="659"/>
      <c r="I264" s="660"/>
      <c r="J264" s="659"/>
      <c r="K264" s="660"/>
      <c r="L264" s="659"/>
      <c r="M264" s="659"/>
      <c r="N264" s="659"/>
      <c r="O264" s="659"/>
      <c r="P264" s="659"/>
      <c r="Q264" s="659"/>
      <c r="R264" s="659"/>
      <c r="S264" s="659"/>
      <c r="T264" s="659"/>
      <c r="U264" s="659"/>
      <c r="V264" s="659"/>
      <c r="W264" s="659"/>
      <c r="X264" s="659"/>
      <c r="Y264" s="659"/>
      <c r="Z264" s="659"/>
      <c r="AA264" s="659"/>
      <c r="AB264" s="659"/>
      <c r="AC264" s="659"/>
      <c r="AD264" s="659"/>
      <c r="AE264" s="659"/>
      <c r="AF264" s="659"/>
      <c r="AG264" s="659"/>
      <c r="AH264" s="659"/>
      <c r="AI264" s="659"/>
      <c r="AJ264" s="659"/>
      <c r="AK264" s="659"/>
    </row>
    <row r="265" spans="1:37">
      <c r="A265" s="659"/>
      <c r="B265" s="659"/>
      <c r="C265" s="659"/>
      <c r="D265" s="659"/>
      <c r="E265" s="659"/>
      <c r="F265" s="659"/>
      <c r="G265" s="659"/>
      <c r="H265" s="659"/>
      <c r="I265" s="660"/>
      <c r="J265" s="659"/>
      <c r="K265" s="660"/>
      <c r="L265" s="659"/>
      <c r="M265" s="659"/>
      <c r="N265" s="659"/>
      <c r="O265" s="659"/>
      <c r="P265" s="659"/>
      <c r="Q265" s="659"/>
      <c r="R265" s="659"/>
      <c r="S265" s="659"/>
      <c r="T265" s="659"/>
      <c r="U265" s="659"/>
      <c r="V265" s="659"/>
      <c r="W265" s="659"/>
      <c r="X265" s="659"/>
      <c r="Y265" s="659"/>
      <c r="Z265" s="659"/>
      <c r="AA265" s="659"/>
      <c r="AB265" s="659"/>
      <c r="AC265" s="659"/>
      <c r="AD265" s="659"/>
      <c r="AE265" s="659"/>
      <c r="AF265" s="659"/>
      <c r="AG265" s="659"/>
      <c r="AH265" s="659"/>
      <c r="AI265" s="659"/>
      <c r="AJ265" s="659"/>
      <c r="AK265" s="659"/>
    </row>
    <row r="266" spans="1:37">
      <c r="A266" s="659"/>
      <c r="B266" s="659"/>
      <c r="C266" s="659"/>
      <c r="D266" s="659"/>
      <c r="E266" s="659"/>
      <c r="F266" s="659"/>
      <c r="G266" s="659"/>
      <c r="H266" s="659"/>
      <c r="I266" s="660"/>
      <c r="J266" s="659"/>
      <c r="K266" s="660"/>
      <c r="L266" s="659"/>
      <c r="M266" s="659"/>
      <c r="N266" s="659"/>
      <c r="O266" s="659"/>
      <c r="P266" s="659"/>
      <c r="Q266" s="659"/>
      <c r="R266" s="659"/>
      <c r="S266" s="659"/>
      <c r="T266" s="659"/>
      <c r="U266" s="659"/>
      <c r="V266" s="659"/>
      <c r="W266" s="659"/>
      <c r="X266" s="659"/>
      <c r="Y266" s="659"/>
      <c r="Z266" s="659"/>
      <c r="AA266" s="659"/>
      <c r="AB266" s="659"/>
      <c r="AC266" s="659"/>
      <c r="AD266" s="659"/>
      <c r="AE266" s="659"/>
      <c r="AF266" s="659"/>
      <c r="AG266" s="659"/>
      <c r="AH266" s="659"/>
      <c r="AI266" s="659"/>
      <c r="AJ266" s="659"/>
      <c r="AK266" s="659"/>
    </row>
    <row r="267" spans="1:37">
      <c r="A267" s="659"/>
      <c r="B267" s="659"/>
      <c r="C267" s="659"/>
      <c r="D267" s="659"/>
      <c r="E267" s="659"/>
      <c r="F267" s="659"/>
      <c r="G267" s="659"/>
      <c r="H267" s="659"/>
      <c r="I267" s="660"/>
      <c r="J267" s="659"/>
      <c r="K267" s="660"/>
      <c r="L267" s="659"/>
      <c r="M267" s="659"/>
      <c r="N267" s="659"/>
      <c r="O267" s="659"/>
      <c r="P267" s="659"/>
      <c r="Q267" s="659"/>
      <c r="R267" s="659"/>
      <c r="S267" s="659"/>
      <c r="T267" s="659"/>
      <c r="U267" s="659"/>
      <c r="V267" s="659"/>
      <c r="W267" s="659"/>
      <c r="X267" s="659"/>
      <c r="Y267" s="659"/>
      <c r="Z267" s="659"/>
      <c r="AA267" s="659"/>
      <c r="AB267" s="659"/>
      <c r="AC267" s="659"/>
      <c r="AD267" s="659"/>
      <c r="AE267" s="659"/>
      <c r="AF267" s="659"/>
      <c r="AG267" s="659"/>
      <c r="AH267" s="659"/>
      <c r="AI267" s="659"/>
      <c r="AJ267" s="659"/>
      <c r="AK267" s="659"/>
    </row>
    <row r="268" spans="1:37">
      <c r="A268" s="659"/>
      <c r="B268" s="659"/>
      <c r="C268" s="659"/>
      <c r="D268" s="659"/>
      <c r="E268" s="659"/>
      <c r="F268" s="659"/>
      <c r="G268" s="659"/>
      <c r="H268" s="659"/>
      <c r="I268" s="660"/>
      <c r="J268" s="659"/>
      <c r="K268" s="660"/>
      <c r="L268" s="659"/>
      <c r="M268" s="659"/>
      <c r="N268" s="659"/>
      <c r="O268" s="659"/>
      <c r="P268" s="659"/>
      <c r="Q268" s="659"/>
      <c r="R268" s="659"/>
      <c r="S268" s="659"/>
      <c r="T268" s="659"/>
      <c r="U268" s="659"/>
      <c r="V268" s="659"/>
      <c r="W268" s="659"/>
      <c r="X268" s="659"/>
      <c r="Y268" s="659"/>
      <c r="Z268" s="659"/>
      <c r="AA268" s="659"/>
      <c r="AB268" s="659"/>
      <c r="AC268" s="659"/>
      <c r="AD268" s="659"/>
      <c r="AE268" s="659"/>
      <c r="AF268" s="659"/>
      <c r="AG268" s="659"/>
      <c r="AH268" s="659"/>
      <c r="AI268" s="659"/>
      <c r="AJ268" s="659"/>
      <c r="AK268" s="659"/>
    </row>
    <row r="269" spans="1:37">
      <c r="A269" s="659"/>
      <c r="B269" s="659"/>
      <c r="C269" s="659"/>
      <c r="D269" s="659"/>
      <c r="E269" s="659"/>
      <c r="F269" s="659"/>
      <c r="G269" s="659"/>
      <c r="H269" s="659"/>
      <c r="I269" s="660"/>
      <c r="J269" s="659"/>
      <c r="K269" s="660"/>
      <c r="L269" s="659"/>
      <c r="M269" s="659"/>
      <c r="N269" s="659"/>
      <c r="O269" s="659"/>
      <c r="P269" s="659"/>
      <c r="Q269" s="659"/>
      <c r="R269" s="659"/>
      <c r="S269" s="659"/>
      <c r="T269" s="659"/>
      <c r="U269" s="659"/>
      <c r="V269" s="659"/>
      <c r="W269" s="659"/>
      <c r="X269" s="659"/>
      <c r="Y269" s="659"/>
      <c r="Z269" s="659"/>
      <c r="AA269" s="659"/>
      <c r="AB269" s="659"/>
      <c r="AC269" s="659"/>
      <c r="AD269" s="659"/>
      <c r="AE269" s="659"/>
      <c r="AF269" s="659"/>
      <c r="AG269" s="659"/>
      <c r="AH269" s="659"/>
      <c r="AI269" s="659"/>
      <c r="AJ269" s="659"/>
      <c r="AK269" s="659"/>
    </row>
    <row r="270" spans="1:37">
      <c r="A270" s="659"/>
      <c r="B270" s="659"/>
      <c r="C270" s="659"/>
      <c r="D270" s="659"/>
      <c r="E270" s="659"/>
      <c r="F270" s="659"/>
      <c r="G270" s="659"/>
      <c r="H270" s="659"/>
      <c r="I270" s="660"/>
      <c r="J270" s="659"/>
      <c r="K270" s="660"/>
      <c r="L270" s="659"/>
      <c r="M270" s="659"/>
      <c r="N270" s="659"/>
      <c r="O270" s="659"/>
      <c r="P270" s="659"/>
      <c r="Q270" s="659"/>
      <c r="R270" s="659"/>
      <c r="S270" s="659"/>
      <c r="T270" s="659"/>
      <c r="U270" s="659"/>
      <c r="V270" s="659"/>
      <c r="W270" s="659"/>
      <c r="X270" s="659"/>
      <c r="Y270" s="659"/>
      <c r="Z270" s="659"/>
      <c r="AA270" s="659"/>
      <c r="AB270" s="659"/>
      <c r="AC270" s="659"/>
      <c r="AD270" s="659"/>
      <c r="AE270" s="659"/>
      <c r="AF270" s="659"/>
      <c r="AG270" s="659"/>
      <c r="AH270" s="659"/>
      <c r="AI270" s="659"/>
      <c r="AJ270" s="659"/>
      <c r="AK270" s="659"/>
    </row>
    <row r="271" spans="1:37">
      <c r="A271" s="659"/>
      <c r="B271" s="659"/>
      <c r="C271" s="659"/>
      <c r="D271" s="659"/>
      <c r="E271" s="659"/>
      <c r="F271" s="659"/>
      <c r="G271" s="659"/>
      <c r="H271" s="659"/>
      <c r="I271" s="660"/>
      <c r="J271" s="659"/>
      <c r="K271" s="660"/>
      <c r="L271" s="659"/>
      <c r="M271" s="659"/>
      <c r="N271" s="659"/>
      <c r="O271" s="659"/>
      <c r="P271" s="659"/>
      <c r="Q271" s="659"/>
      <c r="R271" s="659"/>
      <c r="S271" s="659"/>
      <c r="T271" s="659"/>
      <c r="U271" s="659"/>
      <c r="V271" s="659"/>
      <c r="W271" s="659"/>
      <c r="X271" s="659"/>
      <c r="Y271" s="659"/>
      <c r="Z271" s="659"/>
      <c r="AA271" s="659"/>
      <c r="AB271" s="659"/>
      <c r="AC271" s="659"/>
      <c r="AD271" s="659"/>
      <c r="AE271" s="659"/>
      <c r="AF271" s="659"/>
      <c r="AG271" s="659"/>
      <c r="AH271" s="659"/>
      <c r="AI271" s="659"/>
      <c r="AJ271" s="659"/>
      <c r="AK271" s="659"/>
    </row>
    <row r="272" spans="1:37">
      <c r="A272" s="659"/>
      <c r="B272" s="659"/>
      <c r="C272" s="659"/>
      <c r="D272" s="659"/>
      <c r="E272" s="659"/>
      <c r="F272" s="659"/>
      <c r="G272" s="659"/>
      <c r="H272" s="659"/>
      <c r="I272" s="660"/>
      <c r="J272" s="659"/>
      <c r="K272" s="660"/>
      <c r="L272" s="659"/>
      <c r="M272" s="659"/>
      <c r="N272" s="659"/>
      <c r="O272" s="659"/>
      <c r="P272" s="659"/>
      <c r="Q272" s="659"/>
      <c r="R272" s="659"/>
      <c r="S272" s="659"/>
      <c r="T272" s="659"/>
      <c r="U272" s="659"/>
      <c r="V272" s="659"/>
      <c r="W272" s="659"/>
      <c r="X272" s="659"/>
      <c r="Y272" s="659"/>
      <c r="Z272" s="659"/>
      <c r="AA272" s="659"/>
      <c r="AB272" s="659"/>
      <c r="AC272" s="659"/>
      <c r="AD272" s="659"/>
      <c r="AE272" s="659"/>
      <c r="AF272" s="659"/>
      <c r="AG272" s="659"/>
      <c r="AH272" s="659"/>
      <c r="AI272" s="659"/>
      <c r="AJ272" s="659"/>
      <c r="AK272" s="659"/>
    </row>
    <row r="273" spans="1:37">
      <c r="A273" s="659"/>
      <c r="B273" s="659"/>
      <c r="C273" s="659"/>
      <c r="D273" s="659"/>
      <c r="E273" s="659"/>
      <c r="F273" s="659"/>
      <c r="G273" s="659"/>
      <c r="H273" s="659"/>
      <c r="I273" s="660"/>
      <c r="J273" s="659"/>
      <c r="K273" s="660"/>
      <c r="L273" s="659"/>
      <c r="M273" s="659"/>
      <c r="N273" s="659"/>
      <c r="O273" s="659"/>
      <c r="P273" s="659"/>
      <c r="Q273" s="659"/>
      <c r="R273" s="659"/>
      <c r="S273" s="659"/>
      <c r="T273" s="659"/>
      <c r="U273" s="659"/>
      <c r="V273" s="659"/>
      <c r="W273" s="659"/>
      <c r="X273" s="659"/>
      <c r="Y273" s="659"/>
      <c r="Z273" s="659"/>
      <c r="AA273" s="659"/>
      <c r="AB273" s="659"/>
      <c r="AC273" s="659"/>
      <c r="AD273" s="659"/>
      <c r="AE273" s="659"/>
      <c r="AF273" s="659"/>
      <c r="AG273" s="659"/>
      <c r="AH273" s="659"/>
      <c r="AI273" s="659"/>
      <c r="AJ273" s="659"/>
      <c r="AK273" s="659"/>
    </row>
    <row r="274" spans="1:37">
      <c r="A274" s="659"/>
      <c r="B274" s="659"/>
      <c r="C274" s="659"/>
      <c r="D274" s="659"/>
      <c r="E274" s="659"/>
      <c r="F274" s="659"/>
      <c r="G274" s="659"/>
      <c r="H274" s="659"/>
      <c r="I274" s="660"/>
      <c r="J274" s="659"/>
      <c r="K274" s="660"/>
      <c r="L274" s="659"/>
      <c r="M274" s="659"/>
      <c r="N274" s="659"/>
      <c r="O274" s="659"/>
      <c r="P274" s="659"/>
      <c r="Q274" s="659"/>
      <c r="R274" s="659"/>
      <c r="S274" s="659"/>
      <c r="T274" s="659"/>
      <c r="U274" s="659"/>
      <c r="V274" s="659"/>
      <c r="W274" s="659"/>
      <c r="X274" s="659"/>
      <c r="Y274" s="659"/>
      <c r="Z274" s="659"/>
      <c r="AA274" s="659"/>
      <c r="AB274" s="659"/>
      <c r="AC274" s="659"/>
      <c r="AD274" s="659"/>
      <c r="AE274" s="659"/>
      <c r="AF274" s="659"/>
      <c r="AG274" s="659"/>
      <c r="AH274" s="659"/>
      <c r="AI274" s="659"/>
      <c r="AJ274" s="659"/>
      <c r="AK274" s="659"/>
    </row>
    <row r="275" spans="1:37">
      <c r="A275" s="659"/>
      <c r="B275" s="659"/>
      <c r="C275" s="659"/>
      <c r="D275" s="659"/>
      <c r="E275" s="659"/>
      <c r="F275" s="659"/>
      <c r="G275" s="659"/>
      <c r="H275" s="659"/>
      <c r="I275" s="660"/>
      <c r="J275" s="659"/>
      <c r="K275" s="660"/>
      <c r="L275" s="659"/>
      <c r="M275" s="659"/>
      <c r="N275" s="659"/>
      <c r="O275" s="659"/>
      <c r="P275" s="659"/>
      <c r="Q275" s="659"/>
      <c r="R275" s="659"/>
      <c r="S275" s="659"/>
      <c r="T275" s="659"/>
      <c r="U275" s="659"/>
      <c r="V275" s="659"/>
      <c r="W275" s="659"/>
      <c r="X275" s="659"/>
      <c r="Y275" s="659"/>
      <c r="Z275" s="659"/>
      <c r="AA275" s="659"/>
      <c r="AB275" s="659"/>
      <c r="AC275" s="659"/>
      <c r="AD275" s="659"/>
      <c r="AE275" s="659"/>
      <c r="AF275" s="659"/>
      <c r="AG275" s="659"/>
      <c r="AH275" s="659"/>
      <c r="AI275" s="659"/>
      <c r="AJ275" s="659"/>
      <c r="AK275" s="659"/>
    </row>
    <row r="276" spans="1:37">
      <c r="A276" s="659"/>
      <c r="B276" s="659"/>
      <c r="C276" s="659"/>
      <c r="D276" s="659"/>
      <c r="E276" s="659"/>
      <c r="F276" s="659"/>
      <c r="G276" s="659"/>
      <c r="H276" s="659"/>
      <c r="I276" s="660"/>
      <c r="J276" s="659"/>
      <c r="K276" s="660"/>
      <c r="L276" s="659"/>
      <c r="M276" s="659"/>
      <c r="N276" s="659"/>
      <c r="O276" s="659"/>
      <c r="P276" s="659"/>
      <c r="Q276" s="659"/>
      <c r="R276" s="659"/>
      <c r="S276" s="659"/>
      <c r="T276" s="659"/>
      <c r="U276" s="659"/>
      <c r="V276" s="659"/>
      <c r="W276" s="659"/>
      <c r="X276" s="659"/>
      <c r="Y276" s="659"/>
      <c r="Z276" s="659"/>
      <c r="AA276" s="659"/>
      <c r="AB276" s="659"/>
      <c r="AC276" s="659"/>
      <c r="AD276" s="659"/>
      <c r="AE276" s="659"/>
      <c r="AF276" s="659"/>
      <c r="AG276" s="659"/>
      <c r="AH276" s="659"/>
      <c r="AI276" s="659"/>
      <c r="AJ276" s="659"/>
      <c r="AK276" s="659"/>
    </row>
    <row r="277" spans="1:37">
      <c r="A277" s="659"/>
      <c r="B277" s="659"/>
      <c r="C277" s="659"/>
      <c r="D277" s="659"/>
      <c r="E277" s="659"/>
      <c r="F277" s="659"/>
      <c r="G277" s="659"/>
      <c r="H277" s="659"/>
      <c r="I277" s="660"/>
      <c r="J277" s="659"/>
      <c r="K277" s="660"/>
      <c r="L277" s="659"/>
      <c r="M277" s="659"/>
      <c r="N277" s="659"/>
      <c r="O277" s="659"/>
      <c r="P277" s="659"/>
      <c r="Q277" s="659"/>
      <c r="R277" s="659"/>
      <c r="S277" s="659"/>
      <c r="T277" s="659"/>
      <c r="U277" s="659"/>
      <c r="V277" s="659"/>
      <c r="W277" s="659"/>
      <c r="X277" s="659"/>
      <c r="Y277" s="659"/>
      <c r="Z277" s="659"/>
      <c r="AA277" s="659"/>
      <c r="AB277" s="659"/>
      <c r="AC277" s="659"/>
      <c r="AD277" s="659"/>
      <c r="AE277" s="659"/>
      <c r="AF277" s="659"/>
      <c r="AG277" s="659"/>
      <c r="AH277" s="659"/>
      <c r="AI277" s="659"/>
      <c r="AJ277" s="659"/>
      <c r="AK277" s="659"/>
    </row>
    <row r="278" spans="1:37">
      <c r="A278" s="659"/>
      <c r="B278" s="659"/>
      <c r="C278" s="659"/>
      <c r="D278" s="659"/>
      <c r="E278" s="659"/>
      <c r="F278" s="659"/>
      <c r="G278" s="659"/>
      <c r="H278" s="659"/>
      <c r="I278" s="660"/>
      <c r="J278" s="659"/>
      <c r="K278" s="660"/>
      <c r="L278" s="659"/>
      <c r="M278" s="659"/>
      <c r="N278" s="659"/>
      <c r="O278" s="659"/>
      <c r="P278" s="659"/>
      <c r="Q278" s="659"/>
      <c r="R278" s="659"/>
      <c r="S278" s="659"/>
      <c r="T278" s="659"/>
      <c r="U278" s="659"/>
      <c r="V278" s="659"/>
      <c r="W278" s="659"/>
      <c r="X278" s="659"/>
      <c r="Y278" s="659"/>
      <c r="Z278" s="659"/>
      <c r="AA278" s="659"/>
      <c r="AB278" s="659"/>
      <c r="AC278" s="659"/>
      <c r="AD278" s="659"/>
      <c r="AE278" s="659"/>
      <c r="AF278" s="659"/>
      <c r="AG278" s="659"/>
      <c r="AH278" s="659"/>
      <c r="AI278" s="659"/>
      <c r="AJ278" s="659"/>
      <c r="AK278" s="659"/>
    </row>
    <row r="279" spans="1:37">
      <c r="A279" s="659"/>
      <c r="B279" s="659"/>
      <c r="C279" s="659"/>
      <c r="D279" s="659"/>
      <c r="E279" s="659"/>
      <c r="F279" s="659"/>
      <c r="G279" s="659"/>
      <c r="H279" s="659"/>
      <c r="I279" s="660"/>
      <c r="J279" s="659"/>
      <c r="K279" s="660"/>
      <c r="L279" s="659"/>
      <c r="M279" s="659"/>
      <c r="N279" s="659"/>
      <c r="O279" s="659"/>
      <c r="P279" s="659"/>
      <c r="Q279" s="659"/>
      <c r="R279" s="659"/>
      <c r="S279" s="659"/>
      <c r="T279" s="659"/>
      <c r="U279" s="659"/>
      <c r="V279" s="659"/>
      <c r="W279" s="659"/>
      <c r="X279" s="659"/>
      <c r="Y279" s="659"/>
      <c r="Z279" s="659"/>
      <c r="AA279" s="659"/>
      <c r="AB279" s="659"/>
      <c r="AC279" s="659"/>
      <c r="AD279" s="659"/>
      <c r="AE279" s="659"/>
      <c r="AF279" s="659"/>
      <c r="AG279" s="659"/>
      <c r="AH279" s="659"/>
      <c r="AI279" s="659"/>
      <c r="AJ279" s="659"/>
      <c r="AK279" s="659"/>
    </row>
    <row r="280" spans="1:37">
      <c r="A280" s="659"/>
      <c r="B280" s="659"/>
      <c r="C280" s="659"/>
      <c r="D280" s="659"/>
      <c r="E280" s="659"/>
      <c r="F280" s="659"/>
      <c r="G280" s="659"/>
      <c r="H280" s="659"/>
      <c r="I280" s="660"/>
      <c r="J280" s="659"/>
      <c r="K280" s="660"/>
      <c r="L280" s="659"/>
      <c r="M280" s="659"/>
      <c r="N280" s="659"/>
      <c r="O280" s="659"/>
      <c r="P280" s="659"/>
      <c r="Q280" s="659"/>
      <c r="R280" s="659"/>
      <c r="S280" s="659"/>
      <c r="T280" s="659"/>
      <c r="U280" s="659"/>
      <c r="V280" s="659"/>
      <c r="W280" s="659"/>
      <c r="X280" s="659"/>
      <c r="Y280" s="659"/>
      <c r="Z280" s="659"/>
      <c r="AA280" s="659"/>
      <c r="AB280" s="659"/>
      <c r="AC280" s="659"/>
      <c r="AD280" s="659"/>
      <c r="AE280" s="659"/>
      <c r="AF280" s="659"/>
      <c r="AG280" s="659"/>
      <c r="AH280" s="659"/>
      <c r="AI280" s="659"/>
      <c r="AJ280" s="659"/>
      <c r="AK280" s="659"/>
    </row>
    <row r="281" spans="1:37">
      <c r="A281" s="659"/>
      <c r="B281" s="659"/>
      <c r="C281" s="659"/>
      <c r="D281" s="659"/>
      <c r="E281" s="659"/>
      <c r="F281" s="659"/>
      <c r="G281" s="659"/>
      <c r="H281" s="659"/>
      <c r="I281" s="660"/>
      <c r="J281" s="659"/>
      <c r="K281" s="660"/>
      <c r="L281" s="659"/>
      <c r="M281" s="659"/>
      <c r="N281" s="659"/>
      <c r="O281" s="659"/>
      <c r="P281" s="659"/>
      <c r="Q281" s="659"/>
      <c r="R281" s="659"/>
      <c r="S281" s="659"/>
      <c r="T281" s="659"/>
      <c r="U281" s="659"/>
      <c r="V281" s="659"/>
      <c r="W281" s="659"/>
      <c r="X281" s="659"/>
      <c r="Y281" s="659"/>
      <c r="Z281" s="659"/>
      <c r="AA281" s="659"/>
      <c r="AB281" s="659"/>
      <c r="AC281" s="659"/>
      <c r="AD281" s="659"/>
      <c r="AE281" s="659"/>
      <c r="AF281" s="659"/>
      <c r="AG281" s="659"/>
      <c r="AH281" s="659"/>
      <c r="AI281" s="659"/>
      <c r="AJ281" s="659"/>
      <c r="AK281" s="659"/>
    </row>
    <row r="282" spans="1:37">
      <c r="A282" s="659"/>
      <c r="B282" s="659"/>
      <c r="C282" s="659"/>
      <c r="D282" s="659"/>
      <c r="E282" s="659"/>
      <c r="F282" s="659"/>
      <c r="G282" s="659"/>
      <c r="H282" s="659"/>
      <c r="I282" s="660"/>
      <c r="J282" s="659"/>
      <c r="K282" s="660"/>
      <c r="L282" s="659"/>
      <c r="M282" s="659"/>
      <c r="N282" s="659"/>
      <c r="O282" s="659"/>
      <c r="P282" s="659"/>
      <c r="Q282" s="659"/>
      <c r="R282" s="659"/>
      <c r="S282" s="659"/>
      <c r="T282" s="659"/>
      <c r="U282" s="659"/>
      <c r="V282" s="659"/>
      <c r="W282" s="659"/>
      <c r="X282" s="659"/>
      <c r="Y282" s="659"/>
      <c r="Z282" s="659"/>
      <c r="AA282" s="659"/>
      <c r="AB282" s="659"/>
      <c r="AC282" s="659"/>
      <c r="AD282" s="659"/>
      <c r="AE282" s="659"/>
      <c r="AF282" s="659"/>
      <c r="AG282" s="659"/>
      <c r="AH282" s="659"/>
      <c r="AI282" s="659"/>
      <c r="AJ282" s="659"/>
      <c r="AK282" s="659"/>
    </row>
    <row r="283" spans="1:37">
      <c r="A283" s="659"/>
      <c r="B283" s="659"/>
      <c r="C283" s="659"/>
      <c r="D283" s="659"/>
      <c r="E283" s="659"/>
      <c r="F283" s="659"/>
      <c r="G283" s="659"/>
      <c r="H283" s="659"/>
      <c r="I283" s="660"/>
      <c r="J283" s="659"/>
      <c r="K283" s="660"/>
      <c r="L283" s="659"/>
      <c r="M283" s="659"/>
      <c r="N283" s="659"/>
      <c r="O283" s="659"/>
      <c r="P283" s="659"/>
      <c r="Q283" s="659"/>
      <c r="R283" s="659"/>
      <c r="S283" s="659"/>
      <c r="T283" s="659"/>
      <c r="U283" s="659"/>
      <c r="V283" s="659"/>
      <c r="W283" s="659"/>
      <c r="X283" s="659"/>
      <c r="Y283" s="659"/>
      <c r="Z283" s="659"/>
      <c r="AA283" s="659"/>
      <c r="AB283" s="659"/>
      <c r="AC283" s="659"/>
      <c r="AD283" s="659"/>
      <c r="AE283" s="659"/>
      <c r="AF283" s="659"/>
      <c r="AG283" s="659"/>
      <c r="AH283" s="659"/>
      <c r="AI283" s="659"/>
      <c r="AJ283" s="659"/>
      <c r="AK283" s="659"/>
    </row>
    <row r="284" spans="1:37">
      <c r="A284" s="659"/>
      <c r="B284" s="659"/>
      <c r="C284" s="659"/>
      <c r="D284" s="659"/>
      <c r="E284" s="659"/>
      <c r="F284" s="659"/>
      <c r="G284" s="659"/>
      <c r="H284" s="659"/>
      <c r="I284" s="660"/>
      <c r="J284" s="659"/>
      <c r="K284" s="660"/>
      <c r="L284" s="659"/>
      <c r="M284" s="659"/>
      <c r="N284" s="659"/>
      <c r="O284" s="659"/>
      <c r="P284" s="659"/>
      <c r="Q284" s="659"/>
      <c r="R284" s="659"/>
      <c r="S284" s="659"/>
      <c r="T284" s="659"/>
      <c r="U284" s="659"/>
      <c r="V284" s="659"/>
      <c r="W284" s="659"/>
      <c r="X284" s="659"/>
      <c r="Y284" s="659"/>
      <c r="Z284" s="659"/>
      <c r="AA284" s="659"/>
      <c r="AB284" s="659"/>
      <c r="AC284" s="659"/>
      <c r="AD284" s="659"/>
      <c r="AE284" s="659"/>
      <c r="AF284" s="659"/>
      <c r="AG284" s="659"/>
      <c r="AH284" s="659"/>
      <c r="AI284" s="659"/>
      <c r="AJ284" s="659"/>
      <c r="AK284" s="659"/>
    </row>
    <row r="285" spans="1:37">
      <c r="A285" s="659"/>
      <c r="B285" s="659"/>
      <c r="C285" s="659"/>
      <c r="D285" s="659"/>
      <c r="E285" s="659"/>
      <c r="F285" s="659"/>
      <c r="G285" s="659"/>
      <c r="H285" s="659"/>
      <c r="I285" s="660"/>
      <c r="J285" s="659"/>
      <c r="K285" s="660"/>
      <c r="L285" s="659"/>
      <c r="M285" s="659"/>
      <c r="N285" s="659"/>
      <c r="O285" s="659"/>
      <c r="P285" s="659"/>
      <c r="Q285" s="659"/>
      <c r="R285" s="659"/>
      <c r="S285" s="659"/>
      <c r="T285" s="659"/>
      <c r="U285" s="659"/>
      <c r="V285" s="659"/>
      <c r="W285" s="659"/>
      <c r="X285" s="659"/>
      <c r="Y285" s="659"/>
      <c r="Z285" s="659"/>
      <c r="AA285" s="659"/>
      <c r="AB285" s="659"/>
      <c r="AC285" s="659"/>
      <c r="AD285" s="659"/>
      <c r="AE285" s="659"/>
      <c r="AF285" s="659"/>
      <c r="AG285" s="659"/>
      <c r="AH285" s="659"/>
      <c r="AI285" s="659"/>
      <c r="AJ285" s="659"/>
      <c r="AK285" s="659"/>
    </row>
    <row r="286" spans="1:37">
      <c r="A286" s="659"/>
      <c r="B286" s="659"/>
      <c r="C286" s="659"/>
      <c r="D286" s="659"/>
      <c r="E286" s="659"/>
      <c r="F286" s="659"/>
      <c r="G286" s="659"/>
      <c r="H286" s="659"/>
      <c r="I286" s="660"/>
      <c r="J286" s="659"/>
      <c r="K286" s="660"/>
      <c r="L286" s="659"/>
      <c r="M286" s="659"/>
      <c r="N286" s="659"/>
      <c r="O286" s="659"/>
      <c r="P286" s="659"/>
      <c r="Q286" s="659"/>
      <c r="R286" s="659"/>
      <c r="S286" s="659"/>
      <c r="T286" s="659"/>
      <c r="U286" s="659"/>
      <c r="V286" s="659"/>
      <c r="W286" s="659"/>
      <c r="X286" s="659"/>
      <c r="Y286" s="659"/>
      <c r="Z286" s="659"/>
      <c r="AA286" s="659"/>
      <c r="AB286" s="659"/>
      <c r="AC286" s="659"/>
      <c r="AD286" s="659"/>
      <c r="AE286" s="659"/>
      <c r="AF286" s="659"/>
      <c r="AG286" s="659"/>
      <c r="AH286" s="659"/>
      <c r="AI286" s="659"/>
      <c r="AJ286" s="659"/>
      <c r="AK286" s="659"/>
    </row>
    <row r="287" spans="1:37">
      <c r="A287" s="659"/>
      <c r="B287" s="659"/>
      <c r="C287" s="659"/>
      <c r="D287" s="659"/>
      <c r="E287" s="659"/>
      <c r="F287" s="659"/>
      <c r="G287" s="659"/>
      <c r="H287" s="659"/>
      <c r="I287" s="660"/>
      <c r="J287" s="659"/>
      <c r="K287" s="660"/>
      <c r="L287" s="659"/>
      <c r="M287" s="659"/>
      <c r="N287" s="659"/>
      <c r="O287" s="659"/>
      <c r="P287" s="659"/>
      <c r="Q287" s="659"/>
      <c r="R287" s="659"/>
      <c r="S287" s="659"/>
      <c r="T287" s="659"/>
      <c r="U287" s="659"/>
      <c r="V287" s="659"/>
      <c r="W287" s="659"/>
      <c r="X287" s="659"/>
      <c r="Y287" s="659"/>
      <c r="Z287" s="659"/>
      <c r="AA287" s="659"/>
      <c r="AB287" s="659"/>
      <c r="AC287" s="659"/>
      <c r="AD287" s="659"/>
      <c r="AE287" s="659"/>
      <c r="AF287" s="659"/>
      <c r="AG287" s="659"/>
      <c r="AH287" s="659"/>
      <c r="AI287" s="659"/>
      <c r="AJ287" s="659"/>
      <c r="AK287" s="659"/>
    </row>
    <row r="288" spans="1:37">
      <c r="A288" s="659"/>
      <c r="B288" s="659"/>
      <c r="C288" s="659"/>
      <c r="D288" s="659"/>
      <c r="E288" s="659"/>
      <c r="F288" s="659"/>
      <c r="G288" s="659"/>
      <c r="H288" s="659"/>
      <c r="I288" s="660"/>
      <c r="J288" s="659"/>
      <c r="K288" s="660"/>
      <c r="L288" s="659"/>
      <c r="M288" s="659"/>
      <c r="N288" s="659"/>
      <c r="O288" s="659"/>
      <c r="P288" s="659"/>
      <c r="Q288" s="659"/>
      <c r="R288" s="659"/>
      <c r="S288" s="659"/>
      <c r="T288" s="659"/>
      <c r="U288" s="659"/>
      <c r="V288" s="659"/>
      <c r="W288" s="659"/>
      <c r="X288" s="659"/>
      <c r="Y288" s="659"/>
      <c r="Z288" s="659"/>
      <c r="AA288" s="659"/>
      <c r="AB288" s="659"/>
      <c r="AC288" s="659"/>
      <c r="AD288" s="659"/>
      <c r="AE288" s="659"/>
      <c r="AF288" s="659"/>
      <c r="AG288" s="659"/>
      <c r="AH288" s="659"/>
      <c r="AI288" s="659"/>
      <c r="AJ288" s="659"/>
      <c r="AK288" s="659"/>
    </row>
    <row r="289" spans="1:37">
      <c r="A289" s="659"/>
      <c r="B289" s="659"/>
      <c r="C289" s="659"/>
      <c r="D289" s="659"/>
      <c r="E289" s="659"/>
      <c r="F289" s="659"/>
      <c r="G289" s="659"/>
      <c r="H289" s="659"/>
      <c r="I289" s="660"/>
      <c r="J289" s="659"/>
      <c r="K289" s="660"/>
      <c r="L289" s="659"/>
      <c r="M289" s="659"/>
      <c r="N289" s="659"/>
      <c r="O289" s="659"/>
      <c r="P289" s="659"/>
      <c r="Q289" s="659"/>
      <c r="R289" s="659"/>
      <c r="S289" s="659"/>
      <c r="T289" s="659"/>
      <c r="U289" s="659"/>
      <c r="V289" s="659"/>
      <c r="W289" s="659"/>
      <c r="X289" s="659"/>
      <c r="Y289" s="659"/>
      <c r="Z289" s="659"/>
      <c r="AA289" s="659"/>
      <c r="AB289" s="659"/>
      <c r="AC289" s="659"/>
      <c r="AD289" s="659"/>
      <c r="AE289" s="659"/>
      <c r="AF289" s="659"/>
      <c r="AG289" s="659"/>
      <c r="AH289" s="659"/>
      <c r="AI289" s="659"/>
      <c r="AJ289" s="659"/>
      <c r="AK289" s="659"/>
    </row>
    <row r="290" spans="1:37">
      <c r="A290" s="659"/>
      <c r="B290" s="659"/>
      <c r="C290" s="659"/>
      <c r="D290" s="659"/>
      <c r="E290" s="659"/>
      <c r="F290" s="659"/>
      <c r="G290" s="659"/>
      <c r="H290" s="659"/>
      <c r="I290" s="660"/>
      <c r="J290" s="659"/>
      <c r="K290" s="660"/>
      <c r="L290" s="659"/>
      <c r="M290" s="659"/>
      <c r="N290" s="659"/>
      <c r="O290" s="659"/>
      <c r="P290" s="659"/>
      <c r="Q290" s="659"/>
      <c r="R290" s="659"/>
      <c r="S290" s="659"/>
      <c r="T290" s="659"/>
      <c r="U290" s="659"/>
      <c r="V290" s="659"/>
      <c r="W290" s="659"/>
      <c r="X290" s="659"/>
      <c r="Y290" s="659"/>
      <c r="Z290" s="659"/>
      <c r="AA290" s="659"/>
      <c r="AB290" s="659"/>
      <c r="AC290" s="659"/>
      <c r="AD290" s="659"/>
      <c r="AE290" s="659"/>
      <c r="AF290" s="659"/>
      <c r="AG290" s="659"/>
      <c r="AH290" s="659"/>
      <c r="AI290" s="659"/>
      <c r="AJ290" s="659"/>
      <c r="AK290" s="659"/>
    </row>
    <row r="291" spans="1:37">
      <c r="A291" s="659"/>
      <c r="B291" s="659"/>
      <c r="C291" s="659"/>
      <c r="D291" s="659"/>
      <c r="E291" s="659"/>
      <c r="F291" s="659"/>
      <c r="G291" s="659"/>
      <c r="H291" s="659"/>
      <c r="I291" s="660"/>
      <c r="J291" s="659"/>
      <c r="K291" s="660"/>
      <c r="L291" s="659"/>
      <c r="M291" s="659"/>
      <c r="N291" s="659"/>
      <c r="O291" s="659"/>
      <c r="P291" s="659"/>
      <c r="Q291" s="659"/>
      <c r="R291" s="659"/>
      <c r="S291" s="659"/>
      <c r="T291" s="659"/>
      <c r="U291" s="659"/>
      <c r="V291" s="659"/>
      <c r="W291" s="659"/>
      <c r="X291" s="659"/>
      <c r="Y291" s="659"/>
      <c r="Z291" s="659"/>
      <c r="AA291" s="659"/>
      <c r="AB291" s="659"/>
      <c r="AC291" s="659"/>
      <c r="AD291" s="659"/>
      <c r="AE291" s="659"/>
      <c r="AF291" s="659"/>
      <c r="AG291" s="659"/>
      <c r="AH291" s="659"/>
      <c r="AI291" s="659"/>
      <c r="AJ291" s="659"/>
      <c r="AK291" s="659"/>
    </row>
    <row r="292" spans="1:37">
      <c r="A292" s="659"/>
      <c r="B292" s="659"/>
      <c r="C292" s="659"/>
      <c r="D292" s="659"/>
      <c r="E292" s="659"/>
      <c r="F292" s="659"/>
      <c r="G292" s="659"/>
      <c r="H292" s="659"/>
      <c r="I292" s="660"/>
      <c r="J292" s="659"/>
      <c r="K292" s="660"/>
      <c r="L292" s="659"/>
      <c r="M292" s="659"/>
      <c r="N292" s="659"/>
      <c r="O292" s="659"/>
      <c r="P292" s="659"/>
      <c r="Q292" s="659"/>
      <c r="R292" s="659"/>
      <c r="S292" s="659"/>
      <c r="T292" s="659"/>
      <c r="U292" s="659"/>
      <c r="V292" s="659"/>
      <c r="W292" s="659"/>
      <c r="X292" s="659"/>
      <c r="Y292" s="659"/>
      <c r="Z292" s="659"/>
      <c r="AA292" s="659"/>
      <c r="AB292" s="659"/>
      <c r="AC292" s="659"/>
      <c r="AD292" s="659"/>
      <c r="AE292" s="659"/>
      <c r="AF292" s="659"/>
      <c r="AG292" s="659"/>
      <c r="AH292" s="659"/>
      <c r="AI292" s="659"/>
      <c r="AJ292" s="659"/>
      <c r="AK292" s="659"/>
    </row>
    <row r="293" spans="1:37">
      <c r="A293" s="659"/>
      <c r="B293" s="659"/>
      <c r="C293" s="659"/>
      <c r="D293" s="659"/>
      <c r="E293" s="659"/>
      <c r="F293" s="659"/>
      <c r="G293" s="659"/>
      <c r="H293" s="659"/>
      <c r="I293" s="660"/>
      <c r="J293" s="659"/>
      <c r="K293" s="660"/>
      <c r="L293" s="659"/>
      <c r="M293" s="659"/>
      <c r="N293" s="659"/>
      <c r="O293" s="659"/>
      <c r="P293" s="659"/>
      <c r="Q293" s="659"/>
      <c r="R293" s="659"/>
      <c r="S293" s="659"/>
      <c r="T293" s="659"/>
      <c r="U293" s="659"/>
      <c r="V293" s="659"/>
      <c r="W293" s="659"/>
      <c r="X293" s="659"/>
      <c r="Y293" s="659"/>
      <c r="Z293" s="659"/>
      <c r="AA293" s="659"/>
      <c r="AB293" s="659"/>
      <c r="AC293" s="659"/>
      <c r="AD293" s="659"/>
      <c r="AE293" s="659"/>
      <c r="AF293" s="659"/>
      <c r="AG293" s="659"/>
      <c r="AH293" s="659"/>
      <c r="AI293" s="659"/>
      <c r="AJ293" s="659"/>
      <c r="AK293" s="659"/>
    </row>
    <row r="294" spans="1:37">
      <c r="A294" s="659"/>
      <c r="B294" s="659"/>
      <c r="C294" s="659"/>
      <c r="D294" s="659"/>
      <c r="E294" s="659"/>
      <c r="F294" s="659"/>
      <c r="G294" s="659"/>
      <c r="H294" s="659"/>
      <c r="I294" s="660"/>
      <c r="J294" s="659"/>
      <c r="K294" s="660"/>
      <c r="L294" s="659"/>
      <c r="M294" s="659"/>
      <c r="N294" s="659"/>
      <c r="O294" s="659"/>
      <c r="P294" s="659"/>
      <c r="Q294" s="659"/>
      <c r="R294" s="659"/>
      <c r="S294" s="659"/>
      <c r="T294" s="659"/>
      <c r="U294" s="659"/>
      <c r="V294" s="659"/>
      <c r="W294" s="659"/>
      <c r="X294" s="659"/>
      <c r="Y294" s="659"/>
      <c r="Z294" s="659"/>
      <c r="AA294" s="659"/>
      <c r="AB294" s="659"/>
      <c r="AC294" s="659"/>
      <c r="AD294" s="659"/>
      <c r="AE294" s="659"/>
      <c r="AF294" s="659"/>
      <c r="AG294" s="659"/>
      <c r="AH294" s="659"/>
      <c r="AI294" s="659"/>
      <c r="AJ294" s="659"/>
      <c r="AK294" s="659"/>
    </row>
    <row r="295" spans="1:37">
      <c r="A295" s="659"/>
      <c r="B295" s="659"/>
      <c r="C295" s="659"/>
      <c r="D295" s="659"/>
      <c r="E295" s="659"/>
      <c r="F295" s="659"/>
      <c r="G295" s="659"/>
      <c r="H295" s="659"/>
      <c r="I295" s="660"/>
      <c r="J295" s="659"/>
      <c r="K295" s="660"/>
      <c r="L295" s="659"/>
      <c r="M295" s="659"/>
      <c r="N295" s="659"/>
      <c r="O295" s="659"/>
      <c r="P295" s="659"/>
      <c r="Q295" s="659"/>
      <c r="R295" s="659"/>
      <c r="S295" s="659"/>
      <c r="T295" s="659"/>
      <c r="U295" s="659"/>
      <c r="V295" s="659"/>
      <c r="W295" s="659"/>
      <c r="X295" s="659"/>
      <c r="Y295" s="659"/>
      <c r="Z295" s="659"/>
      <c r="AA295" s="659"/>
      <c r="AB295" s="659"/>
      <c r="AC295" s="659"/>
      <c r="AD295" s="659"/>
      <c r="AE295" s="659"/>
      <c r="AF295" s="659"/>
      <c r="AG295" s="659"/>
      <c r="AH295" s="659"/>
      <c r="AI295" s="659"/>
      <c r="AJ295" s="659"/>
      <c r="AK295" s="659"/>
    </row>
    <row r="296" spans="1:37">
      <c r="A296" s="659"/>
      <c r="B296" s="659"/>
      <c r="C296" s="659"/>
      <c r="D296" s="659"/>
      <c r="E296" s="659"/>
      <c r="F296" s="659"/>
      <c r="G296" s="659"/>
      <c r="H296" s="659"/>
      <c r="I296" s="660"/>
      <c r="J296" s="659"/>
      <c r="K296" s="660"/>
      <c r="L296" s="659"/>
      <c r="M296" s="659"/>
      <c r="N296" s="659"/>
      <c r="O296" s="659"/>
      <c r="P296" s="659"/>
      <c r="Q296" s="659"/>
      <c r="R296" s="659"/>
      <c r="S296" s="659"/>
      <c r="T296" s="659"/>
      <c r="U296" s="659"/>
      <c r="V296" s="659"/>
      <c r="W296" s="659"/>
      <c r="X296" s="659"/>
      <c r="Y296" s="659"/>
      <c r="Z296" s="659"/>
      <c r="AA296" s="659"/>
      <c r="AB296" s="659"/>
      <c r="AC296" s="659"/>
      <c r="AD296" s="659"/>
      <c r="AE296" s="659"/>
      <c r="AF296" s="659"/>
      <c r="AG296" s="659"/>
      <c r="AH296" s="659"/>
      <c r="AI296" s="659"/>
      <c r="AJ296" s="659"/>
      <c r="AK296" s="659"/>
    </row>
    <row r="297" spans="1:37">
      <c r="A297" s="659"/>
      <c r="B297" s="659"/>
      <c r="C297" s="659"/>
      <c r="D297" s="659"/>
      <c r="E297" s="659"/>
      <c r="F297" s="659"/>
      <c r="G297" s="659"/>
      <c r="H297" s="659"/>
      <c r="I297" s="660"/>
      <c r="J297" s="659"/>
      <c r="K297" s="660"/>
      <c r="L297" s="659"/>
      <c r="M297" s="659"/>
      <c r="N297" s="659"/>
      <c r="O297" s="659"/>
      <c r="P297" s="659"/>
      <c r="Q297" s="659"/>
      <c r="R297" s="659"/>
      <c r="S297" s="659"/>
      <c r="T297" s="659"/>
      <c r="U297" s="659"/>
      <c r="V297" s="659"/>
      <c r="W297" s="659"/>
      <c r="X297" s="659"/>
      <c r="Y297" s="659"/>
      <c r="Z297" s="659"/>
      <c r="AA297" s="659"/>
      <c r="AB297" s="659"/>
      <c r="AC297" s="659"/>
      <c r="AD297" s="659"/>
      <c r="AE297" s="659"/>
      <c r="AF297" s="659"/>
      <c r="AG297" s="659"/>
      <c r="AH297" s="659"/>
      <c r="AI297" s="659"/>
      <c r="AJ297" s="659"/>
      <c r="AK297" s="659"/>
    </row>
    <row r="298" spans="1:37">
      <c r="A298" s="659"/>
      <c r="B298" s="659"/>
      <c r="C298" s="659"/>
      <c r="D298" s="659"/>
      <c r="E298" s="659"/>
      <c r="F298" s="659"/>
      <c r="G298" s="659"/>
      <c r="H298" s="659"/>
      <c r="I298" s="660"/>
      <c r="J298" s="659"/>
      <c r="K298" s="660"/>
      <c r="L298" s="659"/>
      <c r="M298" s="659"/>
      <c r="N298" s="659"/>
      <c r="O298" s="659"/>
      <c r="P298" s="659"/>
      <c r="Q298" s="659"/>
      <c r="R298" s="659"/>
      <c r="S298" s="659"/>
      <c r="T298" s="659"/>
      <c r="U298" s="659"/>
      <c r="V298" s="659"/>
      <c r="W298" s="659"/>
      <c r="X298" s="659"/>
      <c r="Y298" s="659"/>
      <c r="Z298" s="659"/>
      <c r="AA298" s="659"/>
      <c r="AB298" s="659"/>
      <c r="AC298" s="659"/>
      <c r="AD298" s="659"/>
      <c r="AE298" s="659"/>
      <c r="AF298" s="659"/>
      <c r="AG298" s="659"/>
      <c r="AH298" s="659"/>
      <c r="AI298" s="659"/>
      <c r="AJ298" s="659"/>
      <c r="AK298" s="659"/>
    </row>
    <row r="299" spans="1:37">
      <c r="A299" s="659"/>
      <c r="B299" s="659"/>
      <c r="C299" s="659"/>
      <c r="D299" s="659"/>
      <c r="E299" s="659"/>
      <c r="F299" s="659"/>
      <c r="G299" s="659"/>
      <c r="H299" s="659"/>
      <c r="I299" s="660"/>
      <c r="J299" s="659"/>
      <c r="K299" s="660"/>
      <c r="L299" s="659"/>
      <c r="M299" s="659"/>
      <c r="N299" s="659"/>
      <c r="O299" s="659"/>
      <c r="P299" s="659"/>
      <c r="Q299" s="659"/>
      <c r="R299" s="659"/>
      <c r="S299" s="659"/>
      <c r="T299" s="659"/>
      <c r="U299" s="659"/>
      <c r="V299" s="659"/>
      <c r="W299" s="659"/>
      <c r="X299" s="659"/>
      <c r="Y299" s="659"/>
      <c r="Z299" s="659"/>
      <c r="AA299" s="659"/>
      <c r="AB299" s="659"/>
      <c r="AC299" s="659"/>
      <c r="AD299" s="659"/>
      <c r="AE299" s="659"/>
      <c r="AF299" s="659"/>
      <c r="AG299" s="659"/>
      <c r="AH299" s="659"/>
      <c r="AI299" s="659"/>
      <c r="AJ299" s="659"/>
      <c r="AK299" s="659"/>
    </row>
    <row r="300" spans="1:37">
      <c r="A300" s="659"/>
      <c r="B300" s="659"/>
      <c r="C300" s="659"/>
      <c r="D300" s="659"/>
      <c r="E300" s="659"/>
      <c r="F300" s="659"/>
      <c r="G300" s="659"/>
      <c r="H300" s="659"/>
      <c r="I300" s="660"/>
      <c r="J300" s="659"/>
      <c r="K300" s="660"/>
      <c r="L300" s="659"/>
      <c r="M300" s="659"/>
      <c r="N300" s="659"/>
      <c r="O300" s="659"/>
      <c r="P300" s="659"/>
      <c r="Q300" s="659"/>
      <c r="R300" s="659"/>
      <c r="S300" s="659"/>
      <c r="T300" s="659"/>
      <c r="U300" s="659"/>
      <c r="V300" s="659"/>
      <c r="W300" s="659"/>
      <c r="X300" s="659"/>
      <c r="Y300" s="659"/>
      <c r="Z300" s="659"/>
      <c r="AA300" s="659"/>
      <c r="AB300" s="659"/>
      <c r="AC300" s="659"/>
      <c r="AD300" s="659"/>
      <c r="AE300" s="659"/>
      <c r="AF300" s="659"/>
      <c r="AG300" s="659"/>
      <c r="AH300" s="659"/>
      <c r="AI300" s="659"/>
      <c r="AJ300" s="659"/>
      <c r="AK300" s="659"/>
    </row>
    <row r="301" spans="1:37">
      <c r="A301" s="659"/>
      <c r="B301" s="659"/>
      <c r="C301" s="659"/>
      <c r="D301" s="659"/>
      <c r="E301" s="659"/>
      <c r="F301" s="659"/>
      <c r="G301" s="659"/>
      <c r="H301" s="659"/>
      <c r="I301" s="660"/>
      <c r="J301" s="659"/>
      <c r="K301" s="660"/>
      <c r="L301" s="659"/>
      <c r="M301" s="659"/>
      <c r="N301" s="659"/>
      <c r="O301" s="659"/>
      <c r="P301" s="659"/>
      <c r="Q301" s="659"/>
      <c r="R301" s="659"/>
      <c r="S301" s="659"/>
      <c r="T301" s="659"/>
      <c r="U301" s="659"/>
      <c r="V301" s="659"/>
      <c r="W301" s="659"/>
      <c r="X301" s="659"/>
      <c r="Y301" s="659"/>
      <c r="Z301" s="659"/>
      <c r="AA301" s="659"/>
      <c r="AB301" s="659"/>
      <c r="AC301" s="659"/>
      <c r="AD301" s="659"/>
      <c r="AE301" s="659"/>
      <c r="AF301" s="659"/>
      <c r="AG301" s="659"/>
      <c r="AH301" s="659"/>
      <c r="AI301" s="659"/>
      <c r="AJ301" s="659"/>
      <c r="AK301" s="659"/>
    </row>
    <row r="302" spans="1:37">
      <c r="A302" s="659"/>
      <c r="B302" s="659"/>
      <c r="C302" s="659"/>
      <c r="D302" s="659"/>
      <c r="E302" s="659"/>
      <c r="F302" s="659"/>
      <c r="G302" s="659"/>
      <c r="H302" s="659"/>
      <c r="I302" s="660"/>
      <c r="J302" s="659"/>
      <c r="K302" s="660"/>
      <c r="L302" s="659"/>
      <c r="M302" s="659"/>
      <c r="N302" s="659"/>
      <c r="O302" s="659"/>
      <c r="P302" s="659"/>
      <c r="Q302" s="659"/>
      <c r="R302" s="659"/>
      <c r="S302" s="659"/>
      <c r="T302" s="659"/>
      <c r="U302" s="659"/>
      <c r="V302" s="659"/>
      <c r="W302" s="659"/>
      <c r="X302" s="659"/>
      <c r="Y302" s="659"/>
      <c r="Z302" s="659"/>
      <c r="AA302" s="659"/>
      <c r="AB302" s="659"/>
      <c r="AC302" s="659"/>
      <c r="AD302" s="659"/>
      <c r="AE302" s="659"/>
      <c r="AF302" s="659"/>
      <c r="AG302" s="659"/>
      <c r="AH302" s="659"/>
      <c r="AI302" s="659"/>
      <c r="AJ302" s="659"/>
      <c r="AK302" s="659"/>
    </row>
    <row r="303" spans="1:37">
      <c r="A303" s="659"/>
      <c r="B303" s="659"/>
      <c r="C303" s="659"/>
      <c r="D303" s="659"/>
      <c r="E303" s="659"/>
      <c r="F303" s="659"/>
      <c r="G303" s="659"/>
      <c r="H303" s="659"/>
      <c r="I303" s="660"/>
      <c r="J303" s="659"/>
      <c r="K303" s="660"/>
      <c r="L303" s="659"/>
      <c r="M303" s="659"/>
      <c r="N303" s="659"/>
      <c r="O303" s="659"/>
      <c r="P303" s="659"/>
      <c r="Q303" s="659"/>
      <c r="R303" s="659"/>
      <c r="S303" s="659"/>
      <c r="T303" s="659"/>
      <c r="U303" s="659"/>
      <c r="V303" s="659"/>
      <c r="W303" s="659"/>
      <c r="X303" s="659"/>
      <c r="Y303" s="659"/>
      <c r="Z303" s="659"/>
      <c r="AA303" s="659"/>
      <c r="AB303" s="659"/>
      <c r="AC303" s="659"/>
      <c r="AD303" s="659"/>
      <c r="AE303" s="659"/>
      <c r="AF303" s="659"/>
      <c r="AG303" s="659"/>
      <c r="AH303" s="659"/>
      <c r="AI303" s="659"/>
      <c r="AJ303" s="659"/>
      <c r="AK303" s="659"/>
    </row>
    <row r="304" spans="1:37">
      <c r="A304" s="659"/>
      <c r="B304" s="659"/>
      <c r="C304" s="659"/>
      <c r="D304" s="659"/>
      <c r="E304" s="659"/>
      <c r="F304" s="659"/>
      <c r="G304" s="659"/>
      <c r="H304" s="659"/>
      <c r="I304" s="660"/>
      <c r="J304" s="659"/>
      <c r="K304" s="660"/>
      <c r="L304" s="659"/>
      <c r="M304" s="659"/>
      <c r="N304" s="659"/>
      <c r="O304" s="659"/>
      <c r="P304" s="659"/>
      <c r="Q304" s="659"/>
      <c r="R304" s="659"/>
      <c r="S304" s="659"/>
      <c r="T304" s="659"/>
      <c r="U304" s="659"/>
      <c r="V304" s="659"/>
      <c r="W304" s="659"/>
      <c r="X304" s="659"/>
      <c r="Y304" s="659"/>
      <c r="Z304" s="659"/>
      <c r="AA304" s="659"/>
      <c r="AB304" s="659"/>
      <c r="AC304" s="659"/>
      <c r="AD304" s="659"/>
      <c r="AE304" s="659"/>
      <c r="AF304" s="659"/>
      <c r="AG304" s="659"/>
      <c r="AH304" s="659"/>
      <c r="AI304" s="659"/>
      <c r="AJ304" s="659"/>
      <c r="AK304" s="659"/>
    </row>
    <row r="305" spans="1:37">
      <c r="A305" s="659"/>
      <c r="B305" s="659"/>
      <c r="C305" s="659"/>
      <c r="D305" s="659"/>
      <c r="E305" s="659"/>
      <c r="F305" s="659"/>
      <c r="G305" s="659"/>
      <c r="H305" s="659"/>
      <c r="I305" s="660"/>
      <c r="J305" s="659"/>
      <c r="K305" s="660"/>
      <c r="L305" s="659"/>
      <c r="M305" s="659"/>
      <c r="N305" s="659"/>
      <c r="O305" s="659"/>
      <c r="P305" s="659"/>
      <c r="Q305" s="659"/>
      <c r="R305" s="659"/>
      <c r="S305" s="659"/>
      <c r="T305" s="659"/>
      <c r="U305" s="659"/>
      <c r="V305" s="659"/>
      <c r="W305" s="659"/>
      <c r="X305" s="659"/>
      <c r="Y305" s="659"/>
      <c r="Z305" s="659"/>
      <c r="AA305" s="659"/>
      <c r="AB305" s="659"/>
      <c r="AC305" s="659"/>
      <c r="AD305" s="659"/>
      <c r="AE305" s="659"/>
      <c r="AF305" s="659"/>
      <c r="AG305" s="659"/>
      <c r="AH305" s="659"/>
      <c r="AI305" s="659"/>
      <c r="AJ305" s="659"/>
      <c r="AK305" s="659"/>
    </row>
    <row r="306" spans="1:37">
      <c r="A306" s="659"/>
      <c r="B306" s="659"/>
      <c r="C306" s="659"/>
      <c r="D306" s="659"/>
      <c r="E306" s="659"/>
      <c r="F306" s="659"/>
      <c r="G306" s="659"/>
      <c r="H306" s="659"/>
      <c r="I306" s="660"/>
      <c r="J306" s="659"/>
      <c r="K306" s="660"/>
      <c r="L306" s="659"/>
      <c r="M306" s="659"/>
      <c r="N306" s="659"/>
      <c r="O306" s="659"/>
      <c r="P306" s="659"/>
      <c r="Q306" s="659"/>
      <c r="R306" s="659"/>
      <c r="S306" s="659"/>
      <c r="T306" s="659"/>
      <c r="U306" s="659"/>
      <c r="V306" s="659"/>
      <c r="W306" s="659"/>
      <c r="X306" s="659"/>
      <c r="Y306" s="659"/>
      <c r="Z306" s="659"/>
      <c r="AA306" s="659"/>
      <c r="AB306" s="659"/>
      <c r="AC306" s="659"/>
      <c r="AD306" s="659"/>
      <c r="AE306" s="659"/>
      <c r="AF306" s="659"/>
      <c r="AG306" s="659"/>
      <c r="AH306" s="659"/>
      <c r="AI306" s="659"/>
      <c r="AJ306" s="659"/>
      <c r="AK306" s="659"/>
    </row>
    <row r="307" spans="1:37">
      <c r="A307" s="659"/>
      <c r="B307" s="659"/>
      <c r="C307" s="659"/>
      <c r="D307" s="659"/>
      <c r="E307" s="659"/>
      <c r="F307" s="659"/>
      <c r="G307" s="659"/>
      <c r="H307" s="659"/>
      <c r="I307" s="660"/>
      <c r="J307" s="659"/>
      <c r="K307" s="660"/>
      <c r="L307" s="659"/>
      <c r="M307" s="659"/>
      <c r="N307" s="659"/>
      <c r="O307" s="659"/>
      <c r="P307" s="659"/>
      <c r="Q307" s="659"/>
      <c r="R307" s="659"/>
      <c r="S307" s="659"/>
      <c r="T307" s="659"/>
      <c r="U307" s="659"/>
      <c r="V307" s="659"/>
      <c r="W307" s="659"/>
      <c r="X307" s="659"/>
      <c r="Y307" s="659"/>
      <c r="Z307" s="659"/>
      <c r="AA307" s="659"/>
      <c r="AB307" s="659"/>
      <c r="AC307" s="659"/>
      <c r="AD307" s="659"/>
      <c r="AE307" s="659"/>
      <c r="AF307" s="659"/>
      <c r="AG307" s="659"/>
      <c r="AH307" s="659"/>
      <c r="AI307" s="659"/>
      <c r="AJ307" s="659"/>
      <c r="AK307" s="659"/>
    </row>
    <row r="308" spans="1:37">
      <c r="A308" s="659"/>
      <c r="B308" s="659"/>
      <c r="C308" s="659"/>
      <c r="D308" s="659"/>
      <c r="E308" s="659"/>
      <c r="F308" s="659"/>
      <c r="G308" s="659"/>
      <c r="H308" s="659"/>
      <c r="I308" s="660"/>
      <c r="J308" s="659"/>
      <c r="K308" s="660"/>
      <c r="L308" s="659"/>
      <c r="M308" s="659"/>
      <c r="N308" s="659"/>
      <c r="O308" s="659"/>
      <c r="P308" s="659"/>
      <c r="Q308" s="659"/>
      <c r="R308" s="659"/>
      <c r="S308" s="659"/>
      <c r="T308" s="659"/>
      <c r="U308" s="659"/>
      <c r="V308" s="659"/>
      <c r="W308" s="659"/>
      <c r="X308" s="659"/>
      <c r="Y308" s="659"/>
      <c r="Z308" s="659"/>
      <c r="AA308" s="659"/>
      <c r="AB308" s="659"/>
      <c r="AC308" s="659"/>
      <c r="AD308" s="659"/>
      <c r="AE308" s="659"/>
      <c r="AF308" s="659"/>
      <c r="AG308" s="659"/>
      <c r="AH308" s="659"/>
      <c r="AI308" s="659"/>
      <c r="AJ308" s="659"/>
      <c r="AK308" s="659"/>
    </row>
    <row r="309" spans="1:37">
      <c r="A309" s="659"/>
      <c r="B309" s="659"/>
      <c r="C309" s="659"/>
      <c r="D309" s="659"/>
      <c r="E309" s="659"/>
      <c r="F309" s="659"/>
      <c r="G309" s="659"/>
      <c r="H309" s="659"/>
      <c r="I309" s="660"/>
      <c r="J309" s="659"/>
      <c r="K309" s="660"/>
      <c r="L309" s="659"/>
      <c r="M309" s="659"/>
      <c r="N309" s="659"/>
      <c r="O309" s="659"/>
      <c r="P309" s="659"/>
      <c r="Q309" s="659"/>
      <c r="R309" s="659"/>
      <c r="S309" s="659"/>
      <c r="T309" s="659"/>
      <c r="U309" s="659"/>
      <c r="V309" s="659"/>
      <c r="W309" s="659"/>
      <c r="X309" s="659"/>
      <c r="Y309" s="659"/>
      <c r="Z309" s="659"/>
      <c r="AA309" s="659"/>
      <c r="AB309" s="659"/>
      <c r="AC309" s="659"/>
      <c r="AD309" s="659"/>
      <c r="AE309" s="659"/>
      <c r="AF309" s="659"/>
      <c r="AG309" s="659"/>
      <c r="AH309" s="659"/>
      <c r="AI309" s="659"/>
      <c r="AJ309" s="659"/>
      <c r="AK309" s="659"/>
    </row>
    <row r="310" spans="1:37">
      <c r="A310" s="659"/>
      <c r="B310" s="659"/>
      <c r="C310" s="659"/>
      <c r="D310" s="659"/>
      <c r="E310" s="659"/>
      <c r="F310" s="659"/>
      <c r="G310" s="659"/>
      <c r="H310" s="659"/>
      <c r="I310" s="660"/>
      <c r="J310" s="659"/>
      <c r="K310" s="660"/>
      <c r="L310" s="659"/>
      <c r="M310" s="659"/>
      <c r="N310" s="659"/>
      <c r="O310" s="659"/>
      <c r="P310" s="659"/>
      <c r="Q310" s="659"/>
      <c r="R310" s="659"/>
      <c r="S310" s="659"/>
      <c r="T310" s="659"/>
      <c r="U310" s="659"/>
      <c r="V310" s="659"/>
      <c r="W310" s="659"/>
      <c r="X310" s="659"/>
      <c r="Y310" s="659"/>
      <c r="Z310" s="659"/>
      <c r="AA310" s="659"/>
      <c r="AB310" s="659"/>
      <c r="AC310" s="659"/>
      <c r="AD310" s="659"/>
      <c r="AE310" s="659"/>
      <c r="AF310" s="659"/>
      <c r="AG310" s="659"/>
      <c r="AH310" s="659"/>
      <c r="AI310" s="659"/>
      <c r="AJ310" s="659"/>
      <c r="AK310" s="659"/>
    </row>
    <row r="311" spans="1:37">
      <c r="A311" s="659"/>
      <c r="B311" s="659"/>
      <c r="C311" s="659"/>
      <c r="D311" s="659"/>
      <c r="E311" s="659"/>
      <c r="F311" s="659"/>
      <c r="G311" s="659"/>
      <c r="H311" s="659"/>
      <c r="I311" s="660"/>
      <c r="J311" s="659"/>
      <c r="K311" s="660"/>
      <c r="L311" s="659"/>
      <c r="M311" s="659"/>
      <c r="N311" s="659"/>
      <c r="O311" s="659"/>
      <c r="P311" s="659"/>
      <c r="Q311" s="659"/>
      <c r="R311" s="659"/>
      <c r="S311" s="659"/>
      <c r="T311" s="659"/>
      <c r="U311" s="659"/>
      <c r="V311" s="659"/>
      <c r="W311" s="659"/>
      <c r="X311" s="659"/>
      <c r="Y311" s="659"/>
      <c r="Z311" s="659"/>
      <c r="AA311" s="659"/>
      <c r="AB311" s="659"/>
      <c r="AC311" s="659"/>
      <c r="AD311" s="659"/>
      <c r="AE311" s="659"/>
      <c r="AF311" s="659"/>
      <c r="AG311" s="659"/>
      <c r="AH311" s="659"/>
      <c r="AI311" s="659"/>
      <c r="AJ311" s="659"/>
      <c r="AK311" s="659"/>
    </row>
    <row r="312" spans="1:37">
      <c r="A312" s="659"/>
      <c r="B312" s="659"/>
      <c r="C312" s="659"/>
      <c r="D312" s="659"/>
      <c r="E312" s="659"/>
      <c r="F312" s="659"/>
      <c r="G312" s="659"/>
      <c r="H312" s="659"/>
      <c r="I312" s="660"/>
      <c r="J312" s="659"/>
      <c r="K312" s="660"/>
      <c r="L312" s="659"/>
      <c r="M312" s="659"/>
      <c r="N312" s="659"/>
      <c r="O312" s="659"/>
      <c r="P312" s="659"/>
      <c r="Q312" s="659"/>
      <c r="R312" s="659"/>
      <c r="S312" s="659"/>
      <c r="T312" s="659"/>
      <c r="U312" s="659"/>
      <c r="V312" s="659"/>
      <c r="W312" s="659"/>
      <c r="X312" s="659"/>
      <c r="Y312" s="659"/>
      <c r="Z312" s="659"/>
      <c r="AA312" s="659"/>
      <c r="AB312" s="659"/>
      <c r="AC312" s="659"/>
      <c r="AD312" s="659"/>
      <c r="AE312" s="659"/>
      <c r="AF312" s="659"/>
      <c r="AG312" s="659"/>
      <c r="AH312" s="659"/>
      <c r="AI312" s="659"/>
      <c r="AJ312" s="659"/>
      <c r="AK312" s="659"/>
    </row>
    <row r="313" spans="1:37">
      <c r="A313" s="659"/>
      <c r="B313" s="659"/>
      <c r="C313" s="659"/>
      <c r="D313" s="659"/>
      <c r="E313" s="659"/>
      <c r="F313" s="659"/>
      <c r="G313" s="659"/>
      <c r="H313" s="659"/>
      <c r="I313" s="660"/>
      <c r="J313" s="659"/>
      <c r="K313" s="660"/>
      <c r="L313" s="659"/>
      <c r="M313" s="659"/>
      <c r="N313" s="659"/>
      <c r="O313" s="659"/>
      <c r="P313" s="659"/>
      <c r="Q313" s="659"/>
      <c r="R313" s="659"/>
      <c r="S313" s="659"/>
      <c r="T313" s="659"/>
      <c r="U313" s="659"/>
      <c r="V313" s="659"/>
      <c r="W313" s="659"/>
      <c r="X313" s="659"/>
      <c r="Y313" s="659"/>
      <c r="Z313" s="659"/>
      <c r="AA313" s="659"/>
      <c r="AB313" s="659"/>
      <c r="AC313" s="659"/>
      <c r="AD313" s="659"/>
      <c r="AE313" s="659"/>
      <c r="AF313" s="659"/>
      <c r="AG313" s="659"/>
      <c r="AH313" s="659"/>
      <c r="AI313" s="659"/>
      <c r="AJ313" s="659"/>
      <c r="AK313" s="659"/>
    </row>
    <row r="314" spans="1:37">
      <c r="A314" s="659"/>
      <c r="B314" s="659"/>
      <c r="C314" s="659"/>
      <c r="D314" s="659"/>
      <c r="E314" s="659"/>
      <c r="F314" s="659"/>
      <c r="G314" s="659"/>
      <c r="H314" s="659"/>
      <c r="I314" s="660"/>
      <c r="J314" s="659"/>
      <c r="K314" s="660"/>
      <c r="L314" s="659"/>
      <c r="M314" s="659"/>
      <c r="N314" s="659"/>
      <c r="O314" s="659"/>
      <c r="P314" s="659"/>
      <c r="Q314" s="659"/>
      <c r="R314" s="659"/>
      <c r="S314" s="659"/>
      <c r="T314" s="659"/>
      <c r="U314" s="659"/>
      <c r="V314" s="659"/>
      <c r="W314" s="659"/>
      <c r="X314" s="659"/>
      <c r="Y314" s="659"/>
      <c r="Z314" s="659"/>
      <c r="AA314" s="659"/>
      <c r="AB314" s="659"/>
      <c r="AC314" s="659"/>
      <c r="AD314" s="659"/>
      <c r="AE314" s="659"/>
      <c r="AF314" s="659"/>
      <c r="AG314" s="659"/>
      <c r="AH314" s="659"/>
      <c r="AI314" s="659"/>
      <c r="AJ314" s="659"/>
      <c r="AK314" s="659"/>
    </row>
    <row r="315" spans="1:37">
      <c r="A315" s="659"/>
      <c r="B315" s="659"/>
      <c r="C315" s="659"/>
      <c r="D315" s="659"/>
      <c r="E315" s="659"/>
      <c r="F315" s="659"/>
      <c r="G315" s="659"/>
      <c r="H315" s="659"/>
      <c r="I315" s="660"/>
      <c r="J315" s="659"/>
      <c r="K315" s="660"/>
      <c r="L315" s="659"/>
      <c r="M315" s="659"/>
      <c r="N315" s="659"/>
      <c r="O315" s="659"/>
      <c r="P315" s="659"/>
      <c r="Q315" s="659"/>
      <c r="R315" s="659"/>
      <c r="S315" s="659"/>
      <c r="T315" s="659"/>
      <c r="U315" s="659"/>
      <c r="V315" s="659"/>
      <c r="W315" s="659"/>
      <c r="X315" s="659"/>
      <c r="Y315" s="659"/>
      <c r="Z315" s="659"/>
      <c r="AA315" s="659"/>
      <c r="AB315" s="659"/>
      <c r="AC315" s="659"/>
      <c r="AD315" s="659"/>
      <c r="AE315" s="659"/>
      <c r="AF315" s="659"/>
      <c r="AG315" s="659"/>
      <c r="AH315" s="659"/>
      <c r="AI315" s="659"/>
      <c r="AJ315" s="659"/>
      <c r="AK315" s="659"/>
    </row>
    <row r="316" spans="1:37">
      <c r="A316" s="659"/>
      <c r="B316" s="659"/>
      <c r="C316" s="659"/>
      <c r="D316" s="659"/>
      <c r="E316" s="659"/>
      <c r="F316" s="659"/>
      <c r="G316" s="659"/>
      <c r="H316" s="659"/>
      <c r="I316" s="660"/>
      <c r="J316" s="659"/>
      <c r="K316" s="660"/>
      <c r="L316" s="659"/>
      <c r="M316" s="659"/>
      <c r="N316" s="659"/>
      <c r="O316" s="659"/>
      <c r="P316" s="659"/>
      <c r="Q316" s="659"/>
      <c r="R316" s="659"/>
      <c r="S316" s="659"/>
      <c r="T316" s="659"/>
      <c r="U316" s="659"/>
      <c r="V316" s="659"/>
      <c r="W316" s="659"/>
      <c r="X316" s="659"/>
      <c r="Y316" s="659"/>
      <c r="Z316" s="659"/>
      <c r="AA316" s="659"/>
      <c r="AB316" s="659"/>
      <c r="AC316" s="659"/>
      <c r="AD316" s="659"/>
      <c r="AE316" s="659"/>
      <c r="AF316" s="659"/>
      <c r="AG316" s="659"/>
      <c r="AH316" s="659"/>
      <c r="AI316" s="659"/>
      <c r="AJ316" s="659"/>
      <c r="AK316" s="659"/>
    </row>
    <row r="317" spans="1:37">
      <c r="A317" s="659"/>
      <c r="B317" s="659"/>
      <c r="C317" s="659"/>
      <c r="D317" s="659"/>
      <c r="E317" s="659"/>
      <c r="F317" s="659"/>
      <c r="G317" s="659"/>
      <c r="H317" s="659"/>
      <c r="I317" s="660"/>
      <c r="J317" s="659"/>
      <c r="K317" s="660"/>
      <c r="L317" s="659"/>
      <c r="M317" s="659"/>
      <c r="N317" s="659"/>
      <c r="O317" s="659"/>
      <c r="P317" s="659"/>
      <c r="Q317" s="659"/>
      <c r="R317" s="659"/>
      <c r="S317" s="659"/>
      <c r="T317" s="659"/>
      <c r="U317" s="659"/>
      <c r="V317" s="659"/>
      <c r="W317" s="659"/>
      <c r="X317" s="659"/>
      <c r="Y317" s="659"/>
      <c r="Z317" s="659"/>
      <c r="AA317" s="659"/>
      <c r="AB317" s="659"/>
      <c r="AC317" s="659"/>
      <c r="AD317" s="659"/>
      <c r="AE317" s="659"/>
      <c r="AF317" s="659"/>
      <c r="AG317" s="659"/>
      <c r="AH317" s="659"/>
      <c r="AI317" s="659"/>
      <c r="AJ317" s="659"/>
      <c r="AK317" s="659"/>
    </row>
    <row r="318" spans="1:37">
      <c r="A318" s="659"/>
      <c r="B318" s="659"/>
      <c r="C318" s="659"/>
      <c r="D318" s="659"/>
      <c r="E318" s="659"/>
      <c r="F318" s="659"/>
      <c r="G318" s="659"/>
      <c r="H318" s="659"/>
      <c r="I318" s="660"/>
      <c r="J318" s="659"/>
      <c r="K318" s="660"/>
      <c r="L318" s="659"/>
      <c r="M318" s="659"/>
      <c r="N318" s="659"/>
      <c r="O318" s="659"/>
      <c r="P318" s="659"/>
      <c r="Q318" s="659"/>
      <c r="R318" s="659"/>
      <c r="S318" s="659"/>
      <c r="T318" s="659"/>
      <c r="U318" s="659"/>
      <c r="V318" s="659"/>
      <c r="W318" s="659"/>
      <c r="X318" s="659"/>
      <c r="Y318" s="659"/>
      <c r="Z318" s="659"/>
      <c r="AA318" s="659"/>
      <c r="AB318" s="659"/>
      <c r="AC318" s="659"/>
      <c r="AD318" s="659"/>
      <c r="AE318" s="659"/>
      <c r="AF318" s="659"/>
      <c r="AG318" s="659"/>
      <c r="AH318" s="659"/>
      <c r="AI318" s="659"/>
      <c r="AJ318" s="659"/>
      <c r="AK318" s="659"/>
    </row>
    <row r="319" spans="1:37">
      <c r="A319" s="659"/>
      <c r="B319" s="659"/>
      <c r="C319" s="659"/>
      <c r="D319" s="659"/>
      <c r="E319" s="659"/>
      <c r="F319" s="659"/>
      <c r="G319" s="659"/>
      <c r="H319" s="659"/>
      <c r="I319" s="660"/>
      <c r="J319" s="659"/>
      <c r="K319" s="660"/>
      <c r="L319" s="659"/>
      <c r="M319" s="659"/>
      <c r="N319" s="659"/>
      <c r="O319" s="659"/>
      <c r="P319" s="659"/>
      <c r="Q319" s="659"/>
      <c r="R319" s="659"/>
      <c r="S319" s="659"/>
      <c r="T319" s="659"/>
      <c r="U319" s="659"/>
      <c r="V319" s="659"/>
      <c r="W319" s="659"/>
      <c r="X319" s="659"/>
      <c r="Y319" s="659"/>
      <c r="Z319" s="659"/>
      <c r="AA319" s="659"/>
      <c r="AB319" s="659"/>
      <c r="AC319" s="659"/>
      <c r="AD319" s="659"/>
      <c r="AE319" s="659"/>
      <c r="AF319" s="659"/>
      <c r="AG319" s="659"/>
      <c r="AH319" s="659"/>
      <c r="AI319" s="659"/>
      <c r="AJ319" s="659"/>
      <c r="AK319" s="659"/>
    </row>
    <row r="320" spans="1:37">
      <c r="A320" s="659"/>
      <c r="B320" s="659"/>
      <c r="C320" s="659"/>
      <c r="D320" s="659"/>
      <c r="E320" s="659"/>
      <c r="F320" s="659"/>
      <c r="G320" s="659"/>
      <c r="H320" s="659"/>
      <c r="I320" s="660"/>
      <c r="J320" s="659"/>
      <c r="K320" s="660"/>
      <c r="L320" s="659"/>
      <c r="M320" s="659"/>
      <c r="N320" s="659"/>
      <c r="O320" s="659"/>
      <c r="P320" s="659"/>
      <c r="Q320" s="659"/>
      <c r="R320" s="659"/>
      <c r="S320" s="659"/>
      <c r="T320" s="659"/>
      <c r="U320" s="659"/>
      <c r="V320" s="659"/>
      <c r="W320" s="659"/>
      <c r="X320" s="659"/>
      <c r="Y320" s="659"/>
      <c r="Z320" s="659"/>
      <c r="AA320" s="659"/>
      <c r="AB320" s="659"/>
      <c r="AC320" s="659"/>
      <c r="AD320" s="659"/>
      <c r="AE320" s="659"/>
      <c r="AF320" s="659"/>
      <c r="AG320" s="659"/>
      <c r="AH320" s="659"/>
      <c r="AI320" s="659"/>
      <c r="AJ320" s="659"/>
      <c r="AK320" s="659"/>
    </row>
    <row r="321" spans="1:37">
      <c r="A321" s="659"/>
      <c r="B321" s="659"/>
      <c r="C321" s="659"/>
      <c r="D321" s="659"/>
      <c r="E321" s="659"/>
      <c r="F321" s="659"/>
      <c r="G321" s="659"/>
      <c r="H321" s="659"/>
      <c r="I321" s="660"/>
      <c r="J321" s="659"/>
      <c r="K321" s="660"/>
      <c r="L321" s="659"/>
      <c r="M321" s="659"/>
      <c r="N321" s="659"/>
      <c r="O321" s="659"/>
      <c r="P321" s="659"/>
      <c r="Q321" s="659"/>
      <c r="R321" s="659"/>
      <c r="S321" s="659"/>
      <c r="T321" s="659"/>
      <c r="U321" s="659"/>
      <c r="V321" s="659"/>
      <c r="W321" s="659"/>
      <c r="X321" s="659"/>
      <c r="Y321" s="659"/>
      <c r="Z321" s="659"/>
      <c r="AA321" s="659"/>
      <c r="AB321" s="659"/>
      <c r="AC321" s="659"/>
      <c r="AD321" s="659"/>
      <c r="AE321" s="659"/>
      <c r="AF321" s="659"/>
      <c r="AG321" s="659"/>
      <c r="AH321" s="659"/>
      <c r="AI321" s="659"/>
      <c r="AJ321" s="659"/>
      <c r="AK321" s="659"/>
    </row>
    <row r="322" spans="1:37">
      <c r="A322" s="659"/>
      <c r="B322" s="659"/>
      <c r="C322" s="659"/>
      <c r="D322" s="659"/>
      <c r="E322" s="659"/>
      <c r="F322" s="659"/>
      <c r="G322" s="659"/>
      <c r="H322" s="659"/>
      <c r="I322" s="660"/>
      <c r="J322" s="659"/>
      <c r="K322" s="660"/>
      <c r="L322" s="659"/>
      <c r="M322" s="659"/>
      <c r="N322" s="659"/>
      <c r="O322" s="659"/>
      <c r="P322" s="659"/>
      <c r="Q322" s="659"/>
      <c r="R322" s="659"/>
      <c r="S322" s="659"/>
      <c r="T322" s="659"/>
      <c r="U322" s="659"/>
      <c r="V322" s="659"/>
      <c r="W322" s="659"/>
      <c r="X322" s="659"/>
      <c r="Y322" s="659"/>
      <c r="Z322" s="659"/>
      <c r="AA322" s="659"/>
      <c r="AB322" s="659"/>
      <c r="AC322" s="659"/>
      <c r="AD322" s="659"/>
      <c r="AE322" s="659"/>
      <c r="AF322" s="659"/>
      <c r="AG322" s="659"/>
      <c r="AH322" s="659"/>
      <c r="AI322" s="659"/>
      <c r="AJ322" s="659"/>
      <c r="AK322" s="659"/>
    </row>
    <row r="323" spans="1:37">
      <c r="A323" s="659"/>
      <c r="B323" s="659"/>
      <c r="C323" s="659"/>
      <c r="D323" s="659"/>
      <c r="E323" s="659"/>
      <c r="F323" s="659"/>
      <c r="G323" s="659"/>
      <c r="H323" s="659"/>
      <c r="I323" s="660"/>
      <c r="J323" s="659"/>
      <c r="K323" s="660"/>
      <c r="L323" s="659"/>
      <c r="M323" s="659"/>
      <c r="N323" s="659"/>
      <c r="O323" s="659"/>
      <c r="P323" s="659"/>
      <c r="Q323" s="659"/>
      <c r="R323" s="659"/>
      <c r="S323" s="659"/>
      <c r="T323" s="659"/>
      <c r="U323" s="659"/>
      <c r="V323" s="659"/>
      <c r="W323" s="659"/>
      <c r="X323" s="659"/>
      <c r="Y323" s="659"/>
      <c r="Z323" s="659"/>
      <c r="AA323" s="659"/>
      <c r="AB323" s="659"/>
      <c r="AC323" s="659"/>
      <c r="AD323" s="659"/>
      <c r="AE323" s="659"/>
      <c r="AF323" s="659"/>
      <c r="AG323" s="659"/>
      <c r="AH323" s="659"/>
      <c r="AI323" s="659"/>
      <c r="AJ323" s="659"/>
      <c r="AK323" s="659"/>
    </row>
    <row r="324" spans="1:37">
      <c r="A324" s="659"/>
      <c r="B324" s="659"/>
      <c r="C324" s="659"/>
      <c r="D324" s="659"/>
      <c r="E324" s="659"/>
      <c r="F324" s="659"/>
      <c r="G324" s="659"/>
      <c r="H324" s="659"/>
      <c r="I324" s="660"/>
      <c r="J324" s="659"/>
      <c r="K324" s="660"/>
      <c r="L324" s="659"/>
      <c r="M324" s="659"/>
      <c r="N324" s="659"/>
      <c r="O324" s="659"/>
      <c r="P324" s="659"/>
      <c r="Q324" s="659"/>
      <c r="R324" s="659"/>
      <c r="S324" s="659"/>
      <c r="T324" s="659"/>
      <c r="U324" s="659"/>
      <c r="V324" s="659"/>
      <c r="W324" s="659"/>
      <c r="X324" s="659"/>
      <c r="Y324" s="659"/>
      <c r="Z324" s="659"/>
      <c r="AA324" s="659"/>
      <c r="AB324" s="659"/>
      <c r="AC324" s="659"/>
      <c r="AD324" s="659"/>
      <c r="AE324" s="659"/>
      <c r="AF324" s="659"/>
      <c r="AG324" s="659"/>
      <c r="AH324" s="659"/>
      <c r="AI324" s="659"/>
      <c r="AJ324" s="659"/>
      <c r="AK324" s="659"/>
    </row>
    <row r="325" spans="1:37">
      <c r="A325" s="659"/>
      <c r="B325" s="659"/>
      <c r="C325" s="659"/>
      <c r="D325" s="659"/>
      <c r="E325" s="659"/>
      <c r="F325" s="659"/>
      <c r="G325" s="659"/>
      <c r="H325" s="659"/>
      <c r="I325" s="660"/>
      <c r="J325" s="659"/>
      <c r="K325" s="660"/>
      <c r="L325" s="659"/>
      <c r="M325" s="659"/>
      <c r="N325" s="659"/>
      <c r="O325" s="659"/>
      <c r="P325" s="659"/>
      <c r="Q325" s="659"/>
      <c r="R325" s="659"/>
      <c r="S325" s="659"/>
      <c r="T325" s="659"/>
      <c r="U325" s="659"/>
      <c r="V325" s="659"/>
      <c r="W325" s="659"/>
      <c r="X325" s="659"/>
      <c r="Y325" s="659"/>
      <c r="Z325" s="659"/>
      <c r="AA325" s="659"/>
      <c r="AB325" s="659"/>
      <c r="AC325" s="659"/>
      <c r="AD325" s="659"/>
      <c r="AE325" s="659"/>
      <c r="AF325" s="659"/>
      <c r="AG325" s="659"/>
      <c r="AH325" s="659"/>
      <c r="AI325" s="659"/>
      <c r="AJ325" s="659"/>
      <c r="AK325" s="659"/>
    </row>
    <row r="326" spans="1:37">
      <c r="A326" s="659"/>
      <c r="B326" s="659"/>
      <c r="C326" s="659"/>
      <c r="D326" s="659"/>
      <c r="E326" s="659"/>
      <c r="F326" s="659"/>
      <c r="G326" s="659"/>
      <c r="H326" s="659"/>
      <c r="I326" s="660"/>
      <c r="J326" s="659"/>
      <c r="K326" s="660"/>
      <c r="L326" s="659"/>
      <c r="M326" s="659"/>
      <c r="N326" s="659"/>
      <c r="O326" s="659"/>
      <c r="P326" s="659"/>
      <c r="Q326" s="659"/>
      <c r="R326" s="659"/>
      <c r="S326" s="659"/>
      <c r="T326" s="659"/>
      <c r="U326" s="659"/>
      <c r="V326" s="659"/>
      <c r="W326" s="659"/>
      <c r="X326" s="659"/>
      <c r="Y326" s="659"/>
      <c r="Z326" s="659"/>
      <c r="AA326" s="659"/>
      <c r="AB326" s="659"/>
      <c r="AC326" s="659"/>
      <c r="AD326" s="659"/>
      <c r="AE326" s="659"/>
      <c r="AF326" s="659"/>
      <c r="AG326" s="659"/>
      <c r="AH326" s="659"/>
      <c r="AI326" s="659"/>
      <c r="AJ326" s="659"/>
      <c r="AK326" s="659"/>
    </row>
    <row r="327" spans="1:37">
      <c r="A327" s="659"/>
      <c r="B327" s="659"/>
      <c r="C327" s="659"/>
      <c r="D327" s="659"/>
      <c r="E327" s="659"/>
      <c r="F327" s="659"/>
      <c r="G327" s="659"/>
      <c r="H327" s="659"/>
      <c r="I327" s="660"/>
      <c r="J327" s="659"/>
      <c r="K327" s="660"/>
      <c r="L327" s="659"/>
      <c r="M327" s="659"/>
      <c r="N327" s="659"/>
      <c r="O327" s="659"/>
      <c r="P327" s="659"/>
      <c r="Q327" s="659"/>
      <c r="R327" s="659"/>
      <c r="S327" s="659"/>
      <c r="T327" s="659"/>
      <c r="U327" s="659"/>
      <c r="V327" s="659"/>
      <c r="W327" s="659"/>
      <c r="X327" s="659"/>
      <c r="Y327" s="659"/>
      <c r="Z327" s="659"/>
      <c r="AA327" s="659"/>
      <c r="AB327" s="659"/>
      <c r="AC327" s="659"/>
      <c r="AD327" s="659"/>
      <c r="AE327" s="659"/>
      <c r="AF327" s="659"/>
      <c r="AG327" s="659"/>
      <c r="AH327" s="659"/>
      <c r="AI327" s="659"/>
      <c r="AJ327" s="659"/>
      <c r="AK327" s="659"/>
    </row>
    <row r="328" spans="1:37">
      <c r="A328" s="659"/>
      <c r="B328" s="659"/>
      <c r="C328" s="659"/>
      <c r="D328" s="659"/>
      <c r="E328" s="659"/>
      <c r="F328" s="659"/>
      <c r="G328" s="659"/>
      <c r="H328" s="659"/>
      <c r="I328" s="660"/>
      <c r="J328" s="659"/>
      <c r="K328" s="660"/>
      <c r="L328" s="659"/>
      <c r="M328" s="659"/>
      <c r="N328" s="659"/>
      <c r="O328" s="659"/>
      <c r="P328" s="659"/>
      <c r="Q328" s="659"/>
      <c r="R328" s="659"/>
      <c r="S328" s="659"/>
      <c r="T328" s="659"/>
      <c r="U328" s="659"/>
      <c r="V328" s="659"/>
      <c r="W328" s="659"/>
      <c r="X328" s="659"/>
      <c r="Y328" s="659"/>
      <c r="Z328" s="659"/>
      <c r="AA328" s="659"/>
      <c r="AB328" s="659"/>
      <c r="AC328" s="659"/>
      <c r="AD328" s="659"/>
      <c r="AE328" s="659"/>
      <c r="AF328" s="659"/>
      <c r="AG328" s="659"/>
      <c r="AH328" s="659"/>
      <c r="AI328" s="659"/>
      <c r="AJ328" s="659"/>
      <c r="AK328" s="659"/>
    </row>
    <row r="329" spans="1:37">
      <c r="A329" s="659"/>
      <c r="B329" s="659"/>
      <c r="C329" s="659"/>
      <c r="D329" s="659"/>
      <c r="E329" s="659"/>
      <c r="F329" s="659"/>
      <c r="G329" s="659"/>
      <c r="H329" s="659"/>
      <c r="I329" s="660"/>
      <c r="J329" s="659"/>
      <c r="K329" s="660"/>
      <c r="L329" s="659"/>
      <c r="M329" s="659"/>
      <c r="N329" s="659"/>
      <c r="O329" s="659"/>
      <c r="P329" s="659"/>
      <c r="Q329" s="659"/>
      <c r="R329" s="659"/>
      <c r="S329" s="659"/>
      <c r="T329" s="659"/>
      <c r="U329" s="659"/>
      <c r="V329" s="659"/>
      <c r="W329" s="659"/>
      <c r="X329" s="659"/>
      <c r="Y329" s="659"/>
      <c r="Z329" s="659"/>
      <c r="AA329" s="659"/>
      <c r="AB329" s="659"/>
      <c r="AC329" s="659"/>
      <c r="AD329" s="659"/>
      <c r="AE329" s="659"/>
      <c r="AF329" s="659"/>
      <c r="AG329" s="659"/>
      <c r="AH329" s="659"/>
      <c r="AI329" s="659"/>
      <c r="AJ329" s="659"/>
      <c r="AK329" s="659"/>
    </row>
    <row r="330" spans="1:37">
      <c r="A330" s="659"/>
      <c r="B330" s="659"/>
      <c r="C330" s="659"/>
      <c r="D330" s="659"/>
      <c r="E330" s="659"/>
      <c r="F330" s="659"/>
      <c r="G330" s="659"/>
      <c r="H330" s="659"/>
      <c r="I330" s="660"/>
      <c r="J330" s="659"/>
      <c r="K330" s="660"/>
      <c r="L330" s="659"/>
      <c r="M330" s="659"/>
      <c r="N330" s="659"/>
      <c r="O330" s="659"/>
      <c r="P330" s="659"/>
      <c r="Q330" s="659"/>
      <c r="R330" s="659"/>
      <c r="S330" s="659"/>
      <c r="T330" s="659"/>
      <c r="U330" s="659"/>
      <c r="V330" s="659"/>
      <c r="W330" s="659"/>
      <c r="X330" s="659"/>
      <c r="Y330" s="659"/>
      <c r="Z330" s="659"/>
      <c r="AA330" s="659"/>
      <c r="AB330" s="659"/>
      <c r="AC330" s="659"/>
      <c r="AD330" s="659"/>
      <c r="AE330" s="659"/>
      <c r="AF330" s="659"/>
      <c r="AG330" s="659"/>
      <c r="AH330" s="659"/>
      <c r="AI330" s="659"/>
      <c r="AJ330" s="659"/>
      <c r="AK330" s="659"/>
    </row>
    <row r="331" spans="1:37">
      <c r="A331" s="659"/>
      <c r="B331" s="659"/>
      <c r="C331" s="659"/>
      <c r="D331" s="659"/>
      <c r="E331" s="659"/>
      <c r="F331" s="659"/>
      <c r="G331" s="659"/>
      <c r="H331" s="659"/>
      <c r="I331" s="660"/>
      <c r="J331" s="659"/>
      <c r="K331" s="660"/>
      <c r="L331" s="659"/>
      <c r="M331" s="659"/>
      <c r="N331" s="659"/>
      <c r="O331" s="659"/>
      <c r="P331" s="659"/>
      <c r="Q331" s="659"/>
      <c r="R331" s="659"/>
      <c r="S331" s="659"/>
      <c r="T331" s="659"/>
      <c r="U331" s="659"/>
      <c r="V331" s="659"/>
      <c r="W331" s="659"/>
      <c r="X331" s="659"/>
      <c r="Y331" s="659"/>
      <c r="Z331" s="659"/>
      <c r="AA331" s="659"/>
      <c r="AB331" s="659"/>
      <c r="AC331" s="659"/>
      <c r="AD331" s="659"/>
      <c r="AE331" s="659"/>
      <c r="AF331" s="659"/>
      <c r="AG331" s="659"/>
      <c r="AH331" s="659"/>
      <c r="AI331" s="659"/>
      <c r="AJ331" s="659"/>
      <c r="AK331" s="659"/>
    </row>
    <row r="332" spans="1:37">
      <c r="A332" s="659"/>
      <c r="B332" s="659"/>
      <c r="C332" s="659"/>
      <c r="D332" s="659"/>
      <c r="E332" s="659"/>
      <c r="F332" s="659"/>
      <c r="G332" s="659"/>
      <c r="H332" s="659"/>
      <c r="I332" s="660"/>
      <c r="J332" s="659"/>
      <c r="K332" s="660"/>
      <c r="L332" s="659"/>
      <c r="M332" s="659"/>
      <c r="N332" s="659"/>
      <c r="O332" s="659"/>
      <c r="P332" s="659"/>
      <c r="Q332" s="659"/>
      <c r="R332" s="659"/>
      <c r="S332" s="659"/>
      <c r="T332" s="659"/>
      <c r="U332" s="659"/>
      <c r="V332" s="659"/>
      <c r="W332" s="659"/>
      <c r="X332" s="659"/>
      <c r="Y332" s="659"/>
      <c r="Z332" s="659"/>
      <c r="AA332" s="659"/>
      <c r="AB332" s="659"/>
      <c r="AC332" s="659"/>
      <c r="AD332" s="659"/>
      <c r="AE332" s="659"/>
      <c r="AF332" s="659"/>
      <c r="AG332" s="659"/>
      <c r="AH332" s="659"/>
      <c r="AI332" s="659"/>
      <c r="AJ332" s="659"/>
      <c r="AK332" s="659"/>
    </row>
    <row r="333" spans="1:37">
      <c r="A333" s="659"/>
      <c r="B333" s="659"/>
      <c r="C333" s="659"/>
      <c r="D333" s="659"/>
      <c r="E333" s="659"/>
      <c r="F333" s="659"/>
      <c r="G333" s="659"/>
      <c r="H333" s="659"/>
      <c r="I333" s="660"/>
      <c r="J333" s="659"/>
      <c r="K333" s="660"/>
      <c r="L333" s="659"/>
      <c r="M333" s="659"/>
      <c r="N333" s="659"/>
      <c r="O333" s="659"/>
      <c r="P333" s="659"/>
      <c r="Q333" s="659"/>
      <c r="R333" s="659"/>
      <c r="S333" s="659"/>
      <c r="T333" s="659"/>
      <c r="U333" s="659"/>
      <c r="V333" s="659"/>
      <c r="W333" s="659"/>
      <c r="X333" s="659"/>
      <c r="Y333" s="659"/>
      <c r="Z333" s="659"/>
      <c r="AA333" s="659"/>
      <c r="AB333" s="659"/>
      <c r="AC333" s="659"/>
      <c r="AD333" s="659"/>
      <c r="AE333" s="659"/>
      <c r="AF333" s="659"/>
      <c r="AG333" s="659"/>
      <c r="AH333" s="659"/>
      <c r="AI333" s="659"/>
      <c r="AJ333" s="659"/>
      <c r="AK333" s="659"/>
    </row>
    <row r="334" spans="1:37">
      <c r="A334" s="659"/>
      <c r="B334" s="659"/>
      <c r="C334" s="659"/>
      <c r="D334" s="659"/>
      <c r="E334" s="659"/>
      <c r="F334" s="659"/>
      <c r="G334" s="659"/>
      <c r="H334" s="659"/>
      <c r="I334" s="660"/>
      <c r="J334" s="659"/>
      <c r="K334" s="660"/>
      <c r="L334" s="659"/>
      <c r="M334" s="659"/>
      <c r="N334" s="659"/>
      <c r="O334" s="659"/>
      <c r="P334" s="659"/>
      <c r="Q334" s="659"/>
      <c r="R334" s="659"/>
      <c r="S334" s="659"/>
      <c r="T334" s="659"/>
      <c r="U334" s="659"/>
      <c r="V334" s="659"/>
      <c r="W334" s="659"/>
      <c r="X334" s="659"/>
      <c r="Y334" s="659"/>
      <c r="Z334" s="659"/>
      <c r="AA334" s="659"/>
      <c r="AB334" s="659"/>
      <c r="AC334" s="659"/>
      <c r="AD334" s="659"/>
      <c r="AE334" s="659"/>
      <c r="AF334" s="659"/>
      <c r="AG334" s="659"/>
      <c r="AH334" s="659"/>
      <c r="AI334" s="659"/>
      <c r="AJ334" s="659"/>
      <c r="AK334" s="659"/>
    </row>
    <row r="335" spans="1:37">
      <c r="A335" s="659"/>
      <c r="B335" s="659"/>
      <c r="C335" s="659"/>
      <c r="D335" s="659"/>
      <c r="E335" s="659"/>
      <c r="F335" s="659"/>
      <c r="G335" s="659"/>
      <c r="H335" s="659"/>
      <c r="I335" s="660"/>
      <c r="J335" s="659"/>
      <c r="K335" s="660"/>
      <c r="L335" s="659"/>
      <c r="M335" s="659"/>
      <c r="N335" s="659"/>
      <c r="O335" s="659"/>
      <c r="P335" s="659"/>
      <c r="Q335" s="659"/>
      <c r="R335" s="659"/>
      <c r="S335" s="659"/>
      <c r="T335" s="659"/>
      <c r="U335" s="659"/>
      <c r="V335" s="659"/>
      <c r="W335" s="659"/>
      <c r="X335" s="659"/>
      <c r="Y335" s="659"/>
      <c r="Z335" s="659"/>
      <c r="AA335" s="659"/>
      <c r="AB335" s="659"/>
      <c r="AC335" s="659"/>
      <c r="AD335" s="659"/>
      <c r="AE335" s="659"/>
      <c r="AF335" s="659"/>
      <c r="AG335" s="659"/>
      <c r="AH335" s="659"/>
      <c r="AI335" s="659"/>
      <c r="AJ335" s="659"/>
      <c r="AK335" s="659"/>
    </row>
    <row r="336" spans="1:37">
      <c r="A336" s="659"/>
      <c r="B336" s="659"/>
      <c r="C336" s="659"/>
      <c r="D336" s="659"/>
      <c r="E336" s="659"/>
      <c r="F336" s="659"/>
      <c r="G336" s="659"/>
      <c r="H336" s="659"/>
      <c r="I336" s="660"/>
      <c r="J336" s="659"/>
      <c r="K336" s="660"/>
      <c r="L336" s="659"/>
      <c r="M336" s="659"/>
      <c r="N336" s="659"/>
      <c r="O336" s="659"/>
      <c r="P336" s="659"/>
      <c r="Q336" s="659"/>
      <c r="R336" s="659"/>
      <c r="S336" s="659"/>
      <c r="T336" s="659"/>
      <c r="U336" s="659"/>
      <c r="V336" s="659"/>
      <c r="W336" s="659"/>
      <c r="X336" s="659"/>
      <c r="Y336" s="659"/>
      <c r="Z336" s="659"/>
      <c r="AA336" s="659"/>
      <c r="AB336" s="659"/>
      <c r="AC336" s="659"/>
      <c r="AD336" s="659"/>
      <c r="AE336" s="659"/>
      <c r="AF336" s="659"/>
      <c r="AG336" s="659"/>
      <c r="AH336" s="659"/>
      <c r="AI336" s="659"/>
      <c r="AJ336" s="659"/>
      <c r="AK336" s="659"/>
    </row>
    <row r="337" spans="1:37">
      <c r="A337" s="659"/>
      <c r="B337" s="659"/>
      <c r="C337" s="659"/>
      <c r="D337" s="659"/>
      <c r="E337" s="659"/>
      <c r="F337" s="659"/>
      <c r="G337" s="659"/>
      <c r="H337" s="659"/>
      <c r="I337" s="660"/>
      <c r="J337" s="659"/>
      <c r="K337" s="660"/>
      <c r="L337" s="659"/>
      <c r="M337" s="659"/>
      <c r="N337" s="659"/>
      <c r="O337" s="659"/>
      <c r="P337" s="659"/>
      <c r="Q337" s="659"/>
      <c r="R337" s="659"/>
      <c r="S337" s="659"/>
      <c r="T337" s="659"/>
      <c r="U337" s="659"/>
      <c r="V337" s="659"/>
      <c r="W337" s="659"/>
      <c r="X337" s="659"/>
      <c r="Y337" s="659"/>
      <c r="Z337" s="659"/>
      <c r="AA337" s="659"/>
      <c r="AB337" s="659"/>
      <c r="AC337" s="659"/>
      <c r="AD337" s="659"/>
      <c r="AE337" s="659"/>
      <c r="AF337" s="659"/>
      <c r="AG337" s="659"/>
      <c r="AH337" s="659"/>
      <c r="AI337" s="659"/>
      <c r="AJ337" s="659"/>
      <c r="AK337" s="659"/>
    </row>
    <row r="338" spans="1:37">
      <c r="A338" s="659"/>
      <c r="B338" s="659"/>
      <c r="C338" s="659"/>
      <c r="D338" s="659"/>
      <c r="E338" s="659"/>
      <c r="F338" s="659"/>
      <c r="G338" s="659"/>
      <c r="H338" s="659"/>
      <c r="I338" s="660"/>
      <c r="J338" s="659"/>
      <c r="K338" s="660"/>
      <c r="L338" s="659"/>
      <c r="M338" s="659"/>
      <c r="N338" s="659"/>
      <c r="O338" s="659"/>
      <c r="P338" s="659"/>
      <c r="Q338" s="659"/>
      <c r="R338" s="659"/>
      <c r="S338" s="659"/>
      <c r="T338" s="659"/>
      <c r="U338" s="659"/>
      <c r="V338" s="659"/>
      <c r="W338" s="659"/>
      <c r="X338" s="659"/>
      <c r="Y338" s="659"/>
      <c r="Z338" s="659"/>
      <c r="AA338" s="659"/>
      <c r="AB338" s="659"/>
      <c r="AC338" s="659"/>
      <c r="AD338" s="659"/>
      <c r="AE338" s="659"/>
      <c r="AF338" s="659"/>
      <c r="AG338" s="659"/>
      <c r="AH338" s="659"/>
      <c r="AI338" s="659"/>
      <c r="AJ338" s="659"/>
      <c r="AK338" s="659"/>
    </row>
    <row r="339" spans="1:37">
      <c r="A339" s="659"/>
      <c r="B339" s="659"/>
      <c r="C339" s="659"/>
      <c r="D339" s="659"/>
      <c r="E339" s="659"/>
      <c r="F339" s="659"/>
      <c r="G339" s="659"/>
      <c r="H339" s="659"/>
      <c r="I339" s="660"/>
      <c r="J339" s="659"/>
      <c r="K339" s="660"/>
      <c r="L339" s="659"/>
      <c r="M339" s="659"/>
      <c r="N339" s="659"/>
      <c r="O339" s="659"/>
      <c r="P339" s="659"/>
      <c r="Q339" s="659"/>
      <c r="R339" s="659"/>
      <c r="S339" s="659"/>
      <c r="T339" s="659"/>
      <c r="U339" s="659"/>
      <c r="V339" s="659"/>
      <c r="W339" s="659"/>
      <c r="X339" s="659"/>
      <c r="Y339" s="659"/>
      <c r="Z339" s="659"/>
      <c r="AA339" s="659"/>
      <c r="AB339" s="659"/>
      <c r="AC339" s="659"/>
      <c r="AD339" s="659"/>
      <c r="AE339" s="659"/>
      <c r="AF339" s="659"/>
      <c r="AG339" s="659"/>
      <c r="AH339" s="659"/>
      <c r="AI339" s="659"/>
      <c r="AJ339" s="659"/>
      <c r="AK339" s="659"/>
    </row>
    <row r="340" spans="1:37">
      <c r="A340" s="659"/>
      <c r="B340" s="659"/>
      <c r="C340" s="659"/>
      <c r="D340" s="659"/>
      <c r="E340" s="659"/>
      <c r="F340" s="659"/>
      <c r="G340" s="659"/>
      <c r="H340" s="659"/>
      <c r="I340" s="660"/>
      <c r="J340" s="659"/>
      <c r="K340" s="660"/>
      <c r="L340" s="659"/>
      <c r="M340" s="659"/>
      <c r="N340" s="659"/>
      <c r="O340" s="659"/>
      <c r="P340" s="659"/>
      <c r="Q340" s="659"/>
      <c r="R340" s="659"/>
      <c r="S340" s="659"/>
      <c r="T340" s="659"/>
      <c r="U340" s="659"/>
      <c r="V340" s="659"/>
      <c r="W340" s="659"/>
      <c r="X340" s="659"/>
      <c r="Y340" s="659"/>
      <c r="Z340" s="659"/>
      <c r="AA340" s="659"/>
      <c r="AB340" s="659"/>
      <c r="AC340" s="659"/>
      <c r="AD340" s="659"/>
      <c r="AE340" s="659"/>
      <c r="AF340" s="659"/>
      <c r="AG340" s="659"/>
      <c r="AH340" s="659"/>
      <c r="AI340" s="659"/>
      <c r="AJ340" s="659"/>
      <c r="AK340" s="659"/>
    </row>
    <row r="341" spans="1:37">
      <c r="A341" s="659"/>
      <c r="B341" s="659"/>
      <c r="C341" s="659"/>
      <c r="D341" s="659"/>
      <c r="E341" s="659"/>
      <c r="F341" s="659"/>
      <c r="G341" s="659"/>
      <c r="H341" s="659"/>
      <c r="I341" s="660"/>
      <c r="J341" s="659"/>
      <c r="K341" s="660"/>
      <c r="L341" s="659"/>
      <c r="M341" s="659"/>
      <c r="N341" s="659"/>
      <c r="O341" s="659"/>
      <c r="P341" s="659"/>
      <c r="Q341" s="659"/>
      <c r="R341" s="659"/>
      <c r="S341" s="659"/>
      <c r="T341" s="659"/>
      <c r="U341" s="659"/>
      <c r="V341" s="659"/>
      <c r="W341" s="659"/>
      <c r="X341" s="659"/>
      <c r="Y341" s="659"/>
      <c r="Z341" s="659"/>
      <c r="AA341" s="659"/>
      <c r="AB341" s="659"/>
      <c r="AC341" s="659"/>
      <c r="AD341" s="659"/>
      <c r="AE341" s="659"/>
      <c r="AF341" s="659"/>
      <c r="AG341" s="659"/>
      <c r="AH341" s="659"/>
      <c r="AI341" s="659"/>
      <c r="AJ341" s="659"/>
      <c r="AK341" s="659"/>
    </row>
    <row r="342" spans="1:37">
      <c r="A342" s="659"/>
      <c r="B342" s="659"/>
      <c r="C342" s="659"/>
      <c r="D342" s="659"/>
      <c r="E342" s="659"/>
      <c r="F342" s="659"/>
      <c r="G342" s="659"/>
      <c r="H342" s="659"/>
      <c r="I342" s="660"/>
      <c r="J342" s="659"/>
      <c r="K342" s="660"/>
      <c r="L342" s="659"/>
      <c r="M342" s="659"/>
      <c r="N342" s="659"/>
      <c r="O342" s="659"/>
      <c r="P342" s="659"/>
      <c r="Q342" s="659"/>
      <c r="R342" s="659"/>
      <c r="S342" s="659"/>
      <c r="T342" s="659"/>
      <c r="U342" s="659"/>
      <c r="V342" s="659"/>
      <c r="W342" s="659"/>
      <c r="X342" s="659"/>
      <c r="Y342" s="659"/>
      <c r="Z342" s="659"/>
      <c r="AA342" s="659"/>
      <c r="AB342" s="659"/>
      <c r="AC342" s="659"/>
      <c r="AD342" s="659"/>
      <c r="AE342" s="659"/>
      <c r="AF342" s="659"/>
      <c r="AG342" s="659"/>
      <c r="AH342" s="659"/>
      <c r="AI342" s="659"/>
      <c r="AJ342" s="659"/>
      <c r="AK342" s="659"/>
    </row>
    <row r="343" spans="1:37">
      <c r="A343" s="659"/>
      <c r="B343" s="659"/>
      <c r="C343" s="659"/>
      <c r="D343" s="659"/>
      <c r="E343" s="659"/>
      <c r="F343" s="659"/>
      <c r="G343" s="659"/>
      <c r="H343" s="659"/>
      <c r="I343" s="660"/>
      <c r="J343" s="659"/>
      <c r="K343" s="660"/>
      <c r="L343" s="659"/>
      <c r="M343" s="659"/>
      <c r="N343" s="659"/>
      <c r="O343" s="659"/>
      <c r="P343" s="659"/>
      <c r="Q343" s="659"/>
      <c r="R343" s="659"/>
      <c r="S343" s="659"/>
      <c r="T343" s="659"/>
      <c r="U343" s="659"/>
      <c r="V343" s="659"/>
      <c r="W343" s="659"/>
      <c r="X343" s="659"/>
      <c r="Y343" s="659"/>
      <c r="Z343" s="659"/>
      <c r="AA343" s="659"/>
      <c r="AB343" s="659"/>
      <c r="AC343" s="659"/>
      <c r="AD343" s="659"/>
      <c r="AE343" s="659"/>
      <c r="AF343" s="659"/>
      <c r="AG343" s="659"/>
      <c r="AH343" s="659"/>
      <c r="AI343" s="659"/>
      <c r="AJ343" s="659"/>
      <c r="AK343" s="659"/>
    </row>
    <row r="344" spans="1:37">
      <c r="A344" s="659"/>
      <c r="B344" s="659"/>
      <c r="C344" s="659"/>
      <c r="D344" s="659"/>
      <c r="E344" s="659"/>
      <c r="F344" s="659"/>
      <c r="G344" s="659"/>
      <c r="H344" s="659"/>
      <c r="I344" s="660"/>
      <c r="J344" s="659"/>
      <c r="K344" s="660"/>
      <c r="L344" s="659"/>
      <c r="M344" s="659"/>
      <c r="N344" s="659"/>
      <c r="O344" s="659"/>
      <c r="P344" s="659"/>
      <c r="Q344" s="659"/>
      <c r="R344" s="659"/>
      <c r="S344" s="659"/>
      <c r="T344" s="659"/>
      <c r="U344" s="659"/>
      <c r="V344" s="659"/>
      <c r="W344" s="659"/>
      <c r="X344" s="659"/>
      <c r="Y344" s="659"/>
      <c r="Z344" s="659"/>
      <c r="AA344" s="659"/>
      <c r="AB344" s="659"/>
      <c r="AC344" s="659"/>
      <c r="AD344" s="659"/>
      <c r="AE344" s="659"/>
      <c r="AF344" s="659"/>
      <c r="AG344" s="659"/>
      <c r="AH344" s="659"/>
      <c r="AI344" s="659"/>
      <c r="AJ344" s="659"/>
      <c r="AK344" s="659"/>
    </row>
    <row r="345" spans="1:37">
      <c r="A345" s="659"/>
      <c r="B345" s="659"/>
      <c r="C345" s="659"/>
      <c r="D345" s="659"/>
      <c r="E345" s="659"/>
      <c r="F345" s="659"/>
      <c r="G345" s="659"/>
      <c r="H345" s="659"/>
      <c r="I345" s="660"/>
      <c r="J345" s="659"/>
      <c r="K345" s="660"/>
      <c r="L345" s="659"/>
      <c r="M345" s="659"/>
      <c r="N345" s="659"/>
      <c r="O345" s="659"/>
      <c r="P345" s="659"/>
      <c r="Q345" s="659"/>
      <c r="R345" s="659"/>
      <c r="S345" s="659"/>
      <c r="T345" s="659"/>
      <c r="U345" s="659"/>
      <c r="V345" s="659"/>
      <c r="W345" s="659"/>
      <c r="X345" s="659"/>
      <c r="Y345" s="659"/>
      <c r="Z345" s="659"/>
      <c r="AA345" s="659"/>
      <c r="AB345" s="659"/>
      <c r="AC345" s="659"/>
      <c r="AD345" s="659"/>
      <c r="AE345" s="659"/>
      <c r="AF345" s="659"/>
      <c r="AG345" s="659"/>
      <c r="AH345" s="659"/>
      <c r="AI345" s="659"/>
      <c r="AJ345" s="659"/>
      <c r="AK345" s="659"/>
    </row>
    <row r="346" spans="1:37">
      <c r="A346" s="659"/>
      <c r="B346" s="659"/>
      <c r="C346" s="659"/>
      <c r="D346" s="659"/>
      <c r="E346" s="659"/>
      <c r="F346" s="659"/>
      <c r="G346" s="659"/>
      <c r="H346" s="659"/>
      <c r="I346" s="660"/>
      <c r="J346" s="659"/>
      <c r="K346" s="660"/>
      <c r="L346" s="659"/>
      <c r="M346" s="659"/>
      <c r="N346" s="659"/>
      <c r="O346" s="659"/>
      <c r="P346" s="659"/>
      <c r="Q346" s="659"/>
      <c r="R346" s="659"/>
      <c r="S346" s="659"/>
      <c r="T346" s="659"/>
      <c r="U346" s="659"/>
      <c r="V346" s="659"/>
      <c r="W346" s="659"/>
      <c r="X346" s="659"/>
      <c r="Y346" s="659"/>
      <c r="Z346" s="659"/>
      <c r="AA346" s="659"/>
      <c r="AB346" s="659"/>
      <c r="AC346" s="659"/>
      <c r="AD346" s="659"/>
      <c r="AE346" s="659"/>
      <c r="AF346" s="659"/>
      <c r="AG346" s="659"/>
      <c r="AH346" s="659"/>
      <c r="AI346" s="659"/>
      <c r="AJ346" s="659"/>
      <c r="AK346" s="659"/>
    </row>
    <row r="347" spans="1:37">
      <c r="A347" s="659"/>
      <c r="B347" s="659"/>
      <c r="C347" s="659"/>
      <c r="D347" s="659"/>
      <c r="E347" s="659"/>
      <c r="F347" s="659"/>
      <c r="G347" s="659"/>
      <c r="H347" s="659"/>
      <c r="I347" s="660"/>
      <c r="J347" s="659"/>
      <c r="K347" s="660"/>
      <c r="L347" s="659"/>
      <c r="M347" s="659"/>
      <c r="N347" s="659"/>
      <c r="O347" s="659"/>
      <c r="P347" s="659"/>
      <c r="Q347" s="659"/>
      <c r="R347" s="659"/>
      <c r="S347" s="659"/>
      <c r="T347" s="659"/>
      <c r="U347" s="659"/>
      <c r="V347" s="659"/>
      <c r="W347" s="659"/>
      <c r="X347" s="659"/>
      <c r="Y347" s="659"/>
      <c r="Z347" s="659"/>
      <c r="AA347" s="659"/>
      <c r="AB347" s="659"/>
      <c r="AC347" s="659"/>
      <c r="AD347" s="659"/>
      <c r="AE347" s="659"/>
      <c r="AF347" s="659"/>
      <c r="AG347" s="659"/>
      <c r="AH347" s="659"/>
      <c r="AI347" s="659"/>
      <c r="AJ347" s="659"/>
      <c r="AK347" s="659"/>
    </row>
    <row r="348" spans="1:37">
      <c r="A348" s="659"/>
      <c r="B348" s="659"/>
      <c r="C348" s="659"/>
      <c r="D348" s="659"/>
      <c r="E348" s="659"/>
      <c r="F348" s="659"/>
      <c r="G348" s="659"/>
      <c r="H348" s="659"/>
      <c r="I348" s="660"/>
      <c r="J348" s="659"/>
      <c r="K348" s="660"/>
      <c r="L348" s="659"/>
      <c r="M348" s="659"/>
      <c r="N348" s="659"/>
      <c r="O348" s="659"/>
      <c r="P348" s="659"/>
      <c r="Q348" s="659"/>
      <c r="R348" s="659"/>
      <c r="S348" s="659"/>
      <c r="T348" s="659"/>
      <c r="U348" s="659"/>
      <c r="V348" s="659"/>
      <c r="W348" s="659"/>
      <c r="X348" s="659"/>
      <c r="Y348" s="659"/>
      <c r="Z348" s="659"/>
      <c r="AA348" s="659"/>
      <c r="AB348" s="659"/>
      <c r="AC348" s="659"/>
      <c r="AD348" s="659"/>
      <c r="AE348" s="659"/>
      <c r="AF348" s="659"/>
      <c r="AG348" s="659"/>
      <c r="AH348" s="659"/>
      <c r="AI348" s="659"/>
      <c r="AJ348" s="659"/>
      <c r="AK348" s="659"/>
    </row>
    <row r="349" spans="1:37">
      <c r="A349" s="659"/>
      <c r="B349" s="659"/>
      <c r="C349" s="659"/>
      <c r="D349" s="659"/>
      <c r="E349" s="659"/>
      <c r="F349" s="659"/>
      <c r="G349" s="659"/>
      <c r="H349" s="659"/>
      <c r="I349" s="660"/>
      <c r="J349" s="659"/>
      <c r="K349" s="660"/>
      <c r="L349" s="659"/>
      <c r="M349" s="659"/>
      <c r="N349" s="659"/>
      <c r="O349" s="659"/>
      <c r="P349" s="659"/>
      <c r="Q349" s="659"/>
      <c r="R349" s="659"/>
      <c r="S349" s="659"/>
      <c r="T349" s="659"/>
      <c r="U349" s="659"/>
      <c r="V349" s="659"/>
      <c r="W349" s="659"/>
      <c r="X349" s="659"/>
      <c r="Y349" s="659"/>
      <c r="Z349" s="659"/>
      <c r="AA349" s="659"/>
      <c r="AB349" s="659"/>
      <c r="AC349" s="659"/>
      <c r="AD349" s="659"/>
      <c r="AE349" s="659"/>
      <c r="AF349" s="659"/>
      <c r="AG349" s="659"/>
      <c r="AH349" s="659"/>
      <c r="AI349" s="659"/>
      <c r="AJ349" s="659"/>
      <c r="AK349" s="659"/>
    </row>
    <row r="350" spans="1:37">
      <c r="A350" s="659"/>
      <c r="B350" s="659"/>
      <c r="C350" s="659"/>
      <c r="D350" s="659"/>
      <c r="E350" s="659"/>
      <c r="F350" s="659"/>
      <c r="G350" s="659"/>
      <c r="H350" s="659"/>
      <c r="I350" s="660"/>
      <c r="J350" s="659"/>
      <c r="K350" s="660"/>
      <c r="L350" s="659"/>
      <c r="M350" s="659"/>
      <c r="N350" s="659"/>
      <c r="O350" s="659"/>
      <c r="P350" s="659"/>
      <c r="Q350" s="659"/>
      <c r="R350" s="659"/>
      <c r="S350" s="659"/>
      <c r="T350" s="659"/>
      <c r="U350" s="659"/>
      <c r="V350" s="659"/>
      <c r="W350" s="659"/>
      <c r="X350" s="659"/>
      <c r="Y350" s="659"/>
      <c r="Z350" s="659"/>
      <c r="AA350" s="659"/>
      <c r="AB350" s="659"/>
      <c r="AC350" s="659"/>
      <c r="AD350" s="659"/>
      <c r="AE350" s="659"/>
      <c r="AF350" s="659"/>
      <c r="AG350" s="659"/>
      <c r="AH350" s="659"/>
      <c r="AI350" s="659"/>
      <c r="AJ350" s="659"/>
      <c r="AK350" s="659"/>
    </row>
    <row r="351" spans="1:37">
      <c r="A351" s="659"/>
      <c r="B351" s="659"/>
      <c r="C351" s="659"/>
      <c r="D351" s="659"/>
      <c r="E351" s="659"/>
      <c r="F351" s="659"/>
      <c r="G351" s="659"/>
      <c r="H351" s="659"/>
      <c r="I351" s="660"/>
      <c r="J351" s="659"/>
      <c r="K351" s="660"/>
      <c r="L351" s="659"/>
      <c r="M351" s="659"/>
      <c r="N351" s="659"/>
      <c r="O351" s="659"/>
      <c r="P351" s="659"/>
      <c r="Q351" s="659"/>
      <c r="R351" s="659"/>
      <c r="S351" s="659"/>
      <c r="T351" s="659"/>
      <c r="U351" s="659"/>
      <c r="V351" s="659"/>
      <c r="W351" s="659"/>
      <c r="X351" s="659"/>
      <c r="Y351" s="659"/>
      <c r="Z351" s="659"/>
      <c r="AA351" s="659"/>
      <c r="AB351" s="659"/>
      <c r="AC351" s="659"/>
      <c r="AD351" s="659"/>
      <c r="AE351" s="659"/>
      <c r="AF351" s="659"/>
      <c r="AG351" s="659"/>
      <c r="AH351" s="659"/>
      <c r="AI351" s="659"/>
      <c r="AJ351" s="659"/>
      <c r="AK351" s="659"/>
    </row>
    <row r="352" spans="1:37">
      <c r="A352" s="659"/>
      <c r="B352" s="659"/>
      <c r="C352" s="659"/>
      <c r="D352" s="659"/>
      <c r="E352" s="659"/>
      <c r="F352" s="659"/>
      <c r="G352" s="659"/>
      <c r="H352" s="659"/>
      <c r="I352" s="660"/>
      <c r="J352" s="659"/>
      <c r="K352" s="660"/>
      <c r="L352" s="659"/>
      <c r="M352" s="659"/>
      <c r="N352" s="659"/>
      <c r="O352" s="659"/>
      <c r="P352" s="659"/>
      <c r="Q352" s="659"/>
      <c r="R352" s="659"/>
      <c r="S352" s="659"/>
      <c r="T352" s="659"/>
      <c r="U352" s="659"/>
      <c r="V352" s="659"/>
      <c r="W352" s="659"/>
      <c r="X352" s="659"/>
      <c r="Y352" s="659"/>
      <c r="Z352" s="659"/>
      <c r="AA352" s="659"/>
      <c r="AB352" s="659"/>
      <c r="AC352" s="659"/>
      <c r="AD352" s="659"/>
      <c r="AE352" s="659"/>
      <c r="AF352" s="659"/>
      <c r="AG352" s="659"/>
      <c r="AH352" s="659"/>
      <c r="AI352" s="659"/>
      <c r="AJ352" s="659"/>
      <c r="AK352" s="659"/>
    </row>
    <row r="353" spans="1:37">
      <c r="A353" s="659"/>
      <c r="B353" s="659"/>
      <c r="C353" s="659"/>
      <c r="D353" s="659"/>
      <c r="E353" s="659"/>
      <c r="F353" s="659"/>
      <c r="G353" s="659"/>
      <c r="H353" s="659"/>
      <c r="I353" s="660"/>
      <c r="J353" s="659"/>
      <c r="K353" s="660"/>
      <c r="L353" s="659"/>
      <c r="M353" s="659"/>
      <c r="N353" s="659"/>
      <c r="O353" s="659"/>
      <c r="P353" s="659"/>
      <c r="Q353" s="659"/>
      <c r="R353" s="659"/>
      <c r="S353" s="659"/>
      <c r="T353" s="659"/>
      <c r="U353" s="659"/>
      <c r="V353" s="659"/>
      <c r="W353" s="659"/>
      <c r="X353" s="659"/>
      <c r="Y353" s="659"/>
      <c r="Z353" s="659"/>
      <c r="AA353" s="659"/>
      <c r="AB353" s="659"/>
      <c r="AC353" s="659"/>
      <c r="AD353" s="659"/>
      <c r="AE353" s="659"/>
      <c r="AF353" s="659"/>
      <c r="AG353" s="659"/>
      <c r="AH353" s="659"/>
      <c r="AI353" s="659"/>
      <c r="AJ353" s="659"/>
      <c r="AK353" s="659"/>
    </row>
    <row r="354" spans="1:37">
      <c r="A354" s="659"/>
      <c r="B354" s="659"/>
      <c r="C354" s="659"/>
      <c r="D354" s="659"/>
      <c r="E354" s="659"/>
      <c r="F354" s="659"/>
      <c r="G354" s="659"/>
      <c r="H354" s="659"/>
      <c r="I354" s="660"/>
      <c r="J354" s="659"/>
      <c r="K354" s="660"/>
      <c r="L354" s="659"/>
      <c r="M354" s="659"/>
      <c r="N354" s="659"/>
      <c r="O354" s="659"/>
      <c r="P354" s="659"/>
      <c r="Q354" s="659"/>
      <c r="R354" s="659"/>
      <c r="S354" s="659"/>
      <c r="T354" s="659"/>
      <c r="U354" s="659"/>
      <c r="V354" s="659"/>
      <c r="W354" s="659"/>
      <c r="X354" s="659"/>
      <c r="Y354" s="659"/>
      <c r="Z354" s="659"/>
      <c r="AA354" s="659"/>
      <c r="AB354" s="659"/>
      <c r="AC354" s="659"/>
      <c r="AD354" s="659"/>
      <c r="AE354" s="659"/>
      <c r="AF354" s="659"/>
      <c r="AG354" s="659"/>
      <c r="AH354" s="659"/>
      <c r="AI354" s="659"/>
      <c r="AJ354" s="659"/>
      <c r="AK354" s="659"/>
    </row>
    <row r="355" spans="1:37">
      <c r="A355" s="659"/>
      <c r="B355" s="659"/>
      <c r="C355" s="659"/>
      <c r="D355" s="659"/>
      <c r="E355" s="659"/>
      <c r="F355" s="659"/>
      <c r="G355" s="659"/>
      <c r="H355" s="659"/>
      <c r="I355" s="660"/>
      <c r="J355" s="659"/>
      <c r="K355" s="660"/>
      <c r="L355" s="659"/>
      <c r="M355" s="659"/>
      <c r="N355" s="659"/>
      <c r="O355" s="659"/>
      <c r="P355" s="659"/>
      <c r="Q355" s="659"/>
      <c r="R355" s="659"/>
      <c r="S355" s="659"/>
      <c r="T355" s="659"/>
      <c r="U355" s="659"/>
      <c r="V355" s="659"/>
      <c r="W355" s="659"/>
      <c r="X355" s="659"/>
      <c r="Y355" s="659"/>
      <c r="Z355" s="659"/>
      <c r="AA355" s="659"/>
      <c r="AB355" s="659"/>
      <c r="AC355" s="659"/>
      <c r="AD355" s="659"/>
      <c r="AE355" s="659"/>
      <c r="AF355" s="659"/>
      <c r="AG355" s="659"/>
      <c r="AH355" s="659"/>
      <c r="AI355" s="659"/>
      <c r="AJ355" s="659"/>
      <c r="AK355" s="659"/>
    </row>
    <row r="356" spans="1:37">
      <c r="A356" s="659"/>
      <c r="B356" s="659"/>
      <c r="C356" s="659"/>
      <c r="D356" s="659"/>
      <c r="E356" s="659"/>
      <c r="F356" s="659"/>
      <c r="G356" s="659"/>
      <c r="H356" s="659"/>
      <c r="I356" s="660"/>
      <c r="J356" s="659"/>
      <c r="K356" s="660"/>
      <c r="L356" s="659"/>
      <c r="M356" s="659"/>
      <c r="N356" s="659"/>
      <c r="O356" s="659"/>
      <c r="P356" s="659"/>
      <c r="Q356" s="659"/>
      <c r="R356" s="659"/>
      <c r="S356" s="659"/>
      <c r="T356" s="659"/>
      <c r="U356" s="659"/>
      <c r="V356" s="659"/>
      <c r="W356" s="659"/>
      <c r="X356" s="659"/>
      <c r="Y356" s="659"/>
      <c r="Z356" s="659"/>
      <c r="AA356" s="659"/>
      <c r="AB356" s="659"/>
      <c r="AC356" s="659"/>
      <c r="AD356" s="659"/>
      <c r="AE356" s="659"/>
      <c r="AF356" s="659"/>
      <c r="AG356" s="659"/>
      <c r="AH356" s="659"/>
      <c r="AI356" s="659"/>
      <c r="AJ356" s="659"/>
      <c r="AK356" s="659"/>
    </row>
    <row r="357" spans="1:37">
      <c r="A357" s="659"/>
      <c r="B357" s="659"/>
      <c r="C357" s="659"/>
      <c r="D357" s="659"/>
      <c r="E357" s="659"/>
      <c r="F357" s="659"/>
      <c r="G357" s="659"/>
      <c r="H357" s="659"/>
      <c r="I357" s="660"/>
      <c r="J357" s="659"/>
      <c r="K357" s="660"/>
      <c r="L357" s="659"/>
      <c r="M357" s="659"/>
      <c r="N357" s="659"/>
      <c r="O357" s="659"/>
      <c r="P357" s="659"/>
      <c r="Q357" s="659"/>
      <c r="R357" s="659"/>
      <c r="S357" s="659"/>
      <c r="T357" s="659"/>
      <c r="U357" s="659"/>
      <c r="V357" s="659"/>
      <c r="W357" s="659"/>
      <c r="X357" s="659"/>
      <c r="Y357" s="659"/>
      <c r="Z357" s="659"/>
      <c r="AA357" s="659"/>
      <c r="AB357" s="659"/>
      <c r="AC357" s="659"/>
      <c r="AD357" s="659"/>
      <c r="AE357" s="659"/>
      <c r="AF357" s="659"/>
      <c r="AG357" s="659"/>
      <c r="AH357" s="659"/>
      <c r="AI357" s="659"/>
      <c r="AJ357" s="659"/>
      <c r="AK357" s="659"/>
    </row>
    <row r="358" spans="1:37">
      <c r="A358" s="659"/>
      <c r="B358" s="659"/>
      <c r="C358" s="659"/>
      <c r="D358" s="659"/>
      <c r="E358" s="659"/>
      <c r="F358" s="659"/>
      <c r="G358" s="659"/>
      <c r="H358" s="659"/>
      <c r="I358" s="660"/>
      <c r="J358" s="659"/>
      <c r="K358" s="660"/>
      <c r="L358" s="659"/>
      <c r="M358" s="659"/>
      <c r="N358" s="659"/>
      <c r="O358" s="659"/>
      <c r="P358" s="659"/>
      <c r="Q358" s="659"/>
      <c r="R358" s="659"/>
      <c r="S358" s="659"/>
      <c r="T358" s="659"/>
      <c r="U358" s="659"/>
      <c r="V358" s="659"/>
      <c r="W358" s="659"/>
      <c r="X358" s="659"/>
      <c r="Y358" s="659"/>
      <c r="Z358" s="659"/>
      <c r="AA358" s="659"/>
      <c r="AB358" s="659"/>
      <c r="AC358" s="659"/>
      <c r="AD358" s="659"/>
      <c r="AE358" s="659"/>
      <c r="AF358" s="659"/>
      <c r="AG358" s="659"/>
      <c r="AH358" s="659"/>
      <c r="AI358" s="659"/>
      <c r="AJ358" s="659"/>
      <c r="AK358" s="659"/>
    </row>
    <row r="359" spans="1:37">
      <c r="A359" s="659"/>
      <c r="B359" s="659"/>
      <c r="C359" s="659"/>
      <c r="D359" s="659"/>
      <c r="E359" s="659"/>
      <c r="F359" s="659"/>
      <c r="G359" s="659"/>
      <c r="H359" s="659"/>
      <c r="I359" s="660"/>
      <c r="J359" s="659"/>
      <c r="K359" s="660"/>
      <c r="L359" s="659"/>
      <c r="M359" s="659"/>
      <c r="N359" s="659"/>
      <c r="O359" s="659"/>
      <c r="P359" s="659"/>
      <c r="Q359" s="659"/>
      <c r="R359" s="659"/>
      <c r="S359" s="659"/>
      <c r="T359" s="659"/>
      <c r="U359" s="659"/>
      <c r="V359" s="659"/>
      <c r="W359" s="659"/>
      <c r="X359" s="659"/>
      <c r="Y359" s="659"/>
      <c r="Z359" s="659"/>
      <c r="AA359" s="659"/>
      <c r="AB359" s="659"/>
      <c r="AC359" s="659"/>
      <c r="AD359" s="659"/>
      <c r="AE359" s="659"/>
      <c r="AF359" s="659"/>
      <c r="AG359" s="659"/>
      <c r="AH359" s="659"/>
      <c r="AI359" s="659"/>
      <c r="AJ359" s="659"/>
      <c r="AK359" s="659"/>
    </row>
    <row r="360" spans="1:37">
      <c r="A360" s="659"/>
      <c r="B360" s="659"/>
      <c r="C360" s="659"/>
      <c r="D360" s="659"/>
      <c r="E360" s="659"/>
      <c r="F360" s="659"/>
      <c r="G360" s="659"/>
      <c r="H360" s="659"/>
      <c r="I360" s="660"/>
      <c r="J360" s="659"/>
      <c r="K360" s="660"/>
      <c r="L360" s="659"/>
      <c r="M360" s="659"/>
      <c r="N360" s="659"/>
      <c r="O360" s="659"/>
      <c r="P360" s="659"/>
      <c r="Q360" s="659"/>
      <c r="R360" s="659"/>
      <c r="S360" s="659"/>
      <c r="T360" s="659"/>
      <c r="U360" s="659"/>
      <c r="V360" s="659"/>
      <c r="W360" s="659"/>
      <c r="X360" s="659"/>
      <c r="Y360" s="659"/>
      <c r="Z360" s="659"/>
      <c r="AA360" s="659"/>
      <c r="AB360" s="659"/>
      <c r="AC360" s="659"/>
      <c r="AD360" s="659"/>
      <c r="AE360" s="659"/>
      <c r="AF360" s="659"/>
      <c r="AG360" s="659"/>
      <c r="AH360" s="659"/>
      <c r="AI360" s="659"/>
      <c r="AJ360" s="659"/>
      <c r="AK360" s="659"/>
    </row>
    <row r="361" spans="1:37">
      <c r="A361" s="659"/>
      <c r="B361" s="659"/>
      <c r="C361" s="659"/>
      <c r="D361" s="659"/>
      <c r="E361" s="659"/>
      <c r="F361" s="659"/>
      <c r="G361" s="659"/>
      <c r="H361" s="659"/>
      <c r="I361" s="660"/>
      <c r="J361" s="659"/>
      <c r="K361" s="660"/>
      <c r="L361" s="659"/>
      <c r="M361" s="659"/>
      <c r="N361" s="659"/>
      <c r="O361" s="659"/>
      <c r="P361" s="659"/>
      <c r="Q361" s="659"/>
      <c r="R361" s="659"/>
      <c r="S361" s="659"/>
      <c r="T361" s="659"/>
      <c r="U361" s="659"/>
      <c r="V361" s="659"/>
      <c r="W361" s="659"/>
      <c r="X361" s="659"/>
      <c r="Y361" s="659"/>
      <c r="Z361" s="659"/>
      <c r="AA361" s="659"/>
      <c r="AB361" s="659"/>
      <c r="AC361" s="659"/>
      <c r="AD361" s="659"/>
      <c r="AE361" s="659"/>
      <c r="AF361" s="659"/>
      <c r="AG361" s="659"/>
      <c r="AH361" s="659"/>
      <c r="AI361" s="659"/>
      <c r="AJ361" s="659"/>
      <c r="AK361" s="659"/>
    </row>
    <row r="362" spans="1:37">
      <c r="A362" s="659"/>
      <c r="B362" s="659"/>
      <c r="C362" s="659"/>
      <c r="D362" s="659"/>
      <c r="E362" s="659"/>
      <c r="F362" s="659"/>
      <c r="G362" s="659"/>
      <c r="H362" s="659"/>
      <c r="I362" s="660"/>
      <c r="J362" s="659"/>
      <c r="K362" s="660"/>
      <c r="L362" s="659"/>
      <c r="M362" s="659"/>
      <c r="N362" s="659"/>
      <c r="O362" s="659"/>
      <c r="P362" s="659"/>
      <c r="Q362" s="659"/>
      <c r="R362" s="659"/>
      <c r="S362" s="659"/>
      <c r="T362" s="659"/>
      <c r="U362" s="659"/>
      <c r="V362" s="659"/>
      <c r="W362" s="659"/>
      <c r="X362" s="659"/>
      <c r="Y362" s="659"/>
      <c r="Z362" s="659"/>
      <c r="AA362" s="659"/>
      <c r="AB362" s="659"/>
      <c r="AC362" s="659"/>
      <c r="AD362" s="659"/>
      <c r="AE362" s="659"/>
      <c r="AF362" s="659"/>
      <c r="AG362" s="659"/>
      <c r="AH362" s="659"/>
      <c r="AI362" s="659"/>
      <c r="AJ362" s="659"/>
      <c r="AK362" s="659"/>
    </row>
    <row r="363" spans="1:37">
      <c r="A363" s="659"/>
      <c r="B363" s="659"/>
      <c r="C363" s="659"/>
      <c r="D363" s="659"/>
      <c r="E363" s="659"/>
      <c r="F363" s="659"/>
      <c r="G363" s="659"/>
      <c r="H363" s="659"/>
      <c r="I363" s="660"/>
      <c r="J363" s="659"/>
      <c r="K363" s="660"/>
      <c r="L363" s="659"/>
      <c r="M363" s="659"/>
      <c r="N363" s="659"/>
      <c r="O363" s="659"/>
      <c r="P363" s="659"/>
      <c r="Q363" s="659"/>
      <c r="R363" s="659"/>
      <c r="S363" s="659"/>
      <c r="T363" s="659"/>
      <c r="U363" s="659"/>
      <c r="V363" s="659"/>
      <c r="W363" s="659"/>
      <c r="X363" s="659"/>
      <c r="Y363" s="659"/>
      <c r="Z363" s="659"/>
      <c r="AA363" s="659"/>
      <c r="AB363" s="659"/>
      <c r="AC363" s="659"/>
      <c r="AD363" s="659"/>
      <c r="AE363" s="659"/>
      <c r="AF363" s="659"/>
      <c r="AG363" s="659"/>
      <c r="AH363" s="659"/>
      <c r="AI363" s="659"/>
      <c r="AJ363" s="659"/>
      <c r="AK363" s="659"/>
    </row>
    <row r="364" spans="1:37">
      <c r="A364" s="659"/>
      <c r="B364" s="659"/>
      <c r="C364" s="659"/>
      <c r="D364" s="659"/>
      <c r="E364" s="659"/>
      <c r="F364" s="659"/>
      <c r="G364" s="659"/>
      <c r="H364" s="659"/>
      <c r="I364" s="660"/>
      <c r="J364" s="659"/>
      <c r="K364" s="660"/>
      <c r="L364" s="659"/>
      <c r="M364" s="659"/>
      <c r="N364" s="659"/>
      <c r="O364" s="659"/>
      <c r="P364" s="659"/>
      <c r="Q364" s="659"/>
      <c r="R364" s="659"/>
      <c r="S364" s="659"/>
      <c r="T364" s="659"/>
      <c r="U364" s="659"/>
      <c r="V364" s="659"/>
      <c r="W364" s="659"/>
      <c r="X364" s="659"/>
      <c r="Y364" s="659"/>
      <c r="Z364" s="659"/>
      <c r="AA364" s="659"/>
      <c r="AB364" s="659"/>
      <c r="AC364" s="659"/>
      <c r="AD364" s="659"/>
      <c r="AE364" s="659"/>
      <c r="AF364" s="659"/>
      <c r="AG364" s="659"/>
      <c r="AH364" s="659"/>
      <c r="AI364" s="659"/>
      <c r="AJ364" s="659"/>
      <c r="AK364" s="659"/>
    </row>
    <row r="365" spans="1:37">
      <c r="A365" s="659"/>
      <c r="B365" s="659"/>
      <c r="C365" s="659"/>
      <c r="D365" s="659"/>
      <c r="E365" s="659"/>
      <c r="F365" s="659"/>
      <c r="G365" s="659"/>
      <c r="H365" s="659"/>
      <c r="I365" s="660"/>
      <c r="J365" s="659"/>
      <c r="K365" s="660"/>
      <c r="L365" s="659"/>
      <c r="M365" s="659"/>
      <c r="N365" s="659"/>
      <c r="O365" s="659"/>
      <c r="P365" s="659"/>
      <c r="Q365" s="659"/>
      <c r="R365" s="659"/>
      <c r="S365" s="659"/>
      <c r="T365" s="659"/>
      <c r="U365" s="659"/>
      <c r="V365" s="659"/>
      <c r="W365" s="659"/>
      <c r="X365" s="659"/>
      <c r="Y365" s="659"/>
      <c r="Z365" s="659"/>
      <c r="AA365" s="659"/>
      <c r="AB365" s="659"/>
      <c r="AC365" s="659"/>
      <c r="AD365" s="659"/>
      <c r="AE365" s="659"/>
      <c r="AF365" s="659"/>
      <c r="AG365" s="659"/>
      <c r="AH365" s="659"/>
      <c r="AI365" s="659"/>
      <c r="AJ365" s="659"/>
      <c r="AK365" s="659"/>
    </row>
    <row r="366" spans="1:37">
      <c r="A366" s="659"/>
      <c r="B366" s="659"/>
      <c r="C366" s="659"/>
      <c r="D366" s="659"/>
      <c r="E366" s="659"/>
      <c r="F366" s="659"/>
      <c r="G366" s="659"/>
      <c r="H366" s="659"/>
      <c r="I366" s="660"/>
      <c r="J366" s="659"/>
      <c r="K366" s="660"/>
      <c r="L366" s="659"/>
      <c r="M366" s="659"/>
      <c r="N366" s="659"/>
      <c r="O366" s="659"/>
      <c r="P366" s="659"/>
      <c r="Q366" s="659"/>
      <c r="R366" s="659"/>
      <c r="S366" s="659"/>
      <c r="T366" s="659"/>
      <c r="U366" s="659"/>
      <c r="V366" s="659"/>
      <c r="W366" s="659"/>
      <c r="X366" s="659"/>
      <c r="Y366" s="659"/>
      <c r="Z366" s="659"/>
      <c r="AA366" s="659"/>
      <c r="AB366" s="659"/>
      <c r="AC366" s="659"/>
      <c r="AD366" s="659"/>
      <c r="AE366" s="659"/>
      <c r="AF366" s="659"/>
      <c r="AG366" s="659"/>
      <c r="AH366" s="659"/>
      <c r="AI366" s="659"/>
      <c r="AJ366" s="659"/>
      <c r="AK366" s="659"/>
    </row>
    <row r="367" spans="1:37">
      <c r="A367" s="659"/>
      <c r="B367" s="659"/>
      <c r="C367" s="659"/>
      <c r="D367" s="659"/>
      <c r="E367" s="659"/>
      <c r="F367" s="659"/>
      <c r="G367" s="659"/>
      <c r="H367" s="659"/>
      <c r="I367" s="660"/>
      <c r="J367" s="659"/>
      <c r="K367" s="660"/>
      <c r="L367" s="659"/>
      <c r="M367" s="659"/>
      <c r="N367" s="659"/>
      <c r="O367" s="659"/>
      <c r="P367" s="659"/>
      <c r="Q367" s="659"/>
      <c r="R367" s="659"/>
      <c r="S367" s="659"/>
      <c r="T367" s="659"/>
      <c r="U367" s="659"/>
      <c r="V367" s="659"/>
      <c r="W367" s="659"/>
      <c r="X367" s="659"/>
      <c r="Y367" s="659"/>
      <c r="Z367" s="659"/>
      <c r="AA367" s="659"/>
      <c r="AB367" s="659"/>
      <c r="AC367" s="659"/>
      <c r="AD367" s="659"/>
      <c r="AE367" s="659"/>
      <c r="AF367" s="659"/>
      <c r="AG367" s="659"/>
      <c r="AH367" s="659"/>
      <c r="AI367" s="659"/>
      <c r="AJ367" s="659"/>
      <c r="AK367" s="659"/>
    </row>
    <row r="368" spans="1:37">
      <c r="A368" s="659"/>
      <c r="B368" s="659"/>
      <c r="C368" s="659"/>
      <c r="D368" s="659"/>
      <c r="E368" s="659"/>
      <c r="F368" s="659"/>
      <c r="G368" s="659"/>
      <c r="H368" s="659"/>
      <c r="I368" s="660"/>
      <c r="J368" s="659"/>
      <c r="K368" s="660"/>
      <c r="L368" s="659"/>
      <c r="M368" s="659"/>
      <c r="N368" s="659"/>
      <c r="O368" s="659"/>
      <c r="P368" s="659"/>
      <c r="Q368" s="659"/>
      <c r="R368" s="659"/>
      <c r="S368" s="659"/>
      <c r="T368" s="659"/>
      <c r="U368" s="659"/>
      <c r="V368" s="659"/>
      <c r="W368" s="659"/>
      <c r="X368" s="659"/>
      <c r="Y368" s="659"/>
      <c r="Z368" s="659"/>
      <c r="AA368" s="659"/>
      <c r="AB368" s="659"/>
      <c r="AC368" s="659"/>
      <c r="AD368" s="659"/>
      <c r="AE368" s="659"/>
      <c r="AF368" s="659"/>
      <c r="AG368" s="659"/>
      <c r="AH368" s="659"/>
      <c r="AI368" s="659"/>
      <c r="AJ368" s="659"/>
      <c r="AK368" s="659"/>
    </row>
    <row r="369" spans="1:37">
      <c r="A369" s="659"/>
      <c r="B369" s="659"/>
      <c r="C369" s="659"/>
      <c r="D369" s="659"/>
      <c r="E369" s="659"/>
      <c r="F369" s="659"/>
      <c r="G369" s="659"/>
      <c r="H369" s="659"/>
      <c r="I369" s="660"/>
      <c r="J369" s="659"/>
      <c r="K369" s="660"/>
      <c r="L369" s="659"/>
      <c r="M369" s="659"/>
      <c r="N369" s="659"/>
      <c r="O369" s="659"/>
      <c r="P369" s="659"/>
      <c r="Q369" s="659"/>
      <c r="R369" s="659"/>
      <c r="S369" s="659"/>
      <c r="T369" s="659"/>
      <c r="U369" s="659"/>
      <c r="V369" s="659"/>
      <c r="W369" s="659"/>
      <c r="X369" s="659"/>
      <c r="Y369" s="659"/>
      <c r="Z369" s="659"/>
      <c r="AA369" s="659"/>
      <c r="AB369" s="659"/>
      <c r="AC369" s="659"/>
      <c r="AD369" s="659"/>
      <c r="AE369" s="659"/>
      <c r="AF369" s="659"/>
      <c r="AG369" s="659"/>
      <c r="AH369" s="659"/>
      <c r="AI369" s="659"/>
      <c r="AJ369" s="659"/>
      <c r="AK369" s="659"/>
    </row>
    <row r="370" spans="1:37">
      <c r="A370" s="659"/>
      <c r="B370" s="659"/>
      <c r="C370" s="659"/>
      <c r="D370" s="659"/>
      <c r="E370" s="659"/>
      <c r="F370" s="659"/>
      <c r="G370" s="659"/>
      <c r="H370" s="659"/>
      <c r="I370" s="660"/>
      <c r="J370" s="659"/>
      <c r="K370" s="660"/>
      <c r="L370" s="659"/>
      <c r="M370" s="659"/>
      <c r="N370" s="659"/>
      <c r="O370" s="659"/>
      <c r="P370" s="659"/>
      <c r="Q370" s="659"/>
      <c r="R370" s="659"/>
      <c r="S370" s="659"/>
      <c r="T370" s="659"/>
      <c r="U370" s="659"/>
      <c r="V370" s="659"/>
      <c r="W370" s="659"/>
      <c r="X370" s="659"/>
      <c r="Y370" s="659"/>
      <c r="Z370" s="659"/>
      <c r="AA370" s="659"/>
      <c r="AB370" s="659"/>
      <c r="AC370" s="659"/>
      <c r="AD370" s="659"/>
      <c r="AE370" s="659"/>
      <c r="AF370" s="659"/>
      <c r="AG370" s="659"/>
      <c r="AH370" s="659"/>
      <c r="AI370" s="659"/>
      <c r="AJ370" s="659"/>
      <c r="AK370" s="659"/>
    </row>
    <row r="371" spans="1:37">
      <c r="A371" s="659"/>
      <c r="B371" s="659"/>
      <c r="C371" s="659"/>
      <c r="D371" s="659"/>
      <c r="E371" s="659"/>
      <c r="F371" s="659"/>
      <c r="G371" s="659"/>
      <c r="H371" s="659"/>
      <c r="I371" s="660"/>
      <c r="J371" s="659"/>
      <c r="K371" s="660"/>
      <c r="L371" s="659"/>
      <c r="M371" s="659"/>
      <c r="N371" s="659"/>
      <c r="O371" s="659"/>
      <c r="P371" s="659"/>
      <c r="Q371" s="659"/>
      <c r="R371" s="659"/>
      <c r="S371" s="659"/>
      <c r="T371" s="659"/>
      <c r="U371" s="659"/>
      <c r="V371" s="659"/>
      <c r="W371" s="659"/>
      <c r="X371" s="659"/>
      <c r="Y371" s="659"/>
      <c r="Z371" s="659"/>
      <c r="AA371" s="659"/>
      <c r="AB371" s="659"/>
      <c r="AC371" s="659"/>
      <c r="AD371" s="659"/>
      <c r="AE371" s="659"/>
      <c r="AF371" s="659"/>
      <c r="AG371" s="659"/>
      <c r="AH371" s="659"/>
      <c r="AI371" s="659"/>
      <c r="AJ371" s="659"/>
      <c r="AK371" s="659"/>
    </row>
    <row r="372" spans="1:37">
      <c r="A372" s="659"/>
      <c r="B372" s="659"/>
      <c r="C372" s="659"/>
      <c r="D372" s="659"/>
      <c r="E372" s="659"/>
      <c r="F372" s="659"/>
      <c r="G372" s="659"/>
      <c r="H372" s="659"/>
      <c r="I372" s="660"/>
      <c r="J372" s="659"/>
      <c r="K372" s="660"/>
      <c r="L372" s="659"/>
      <c r="M372" s="659"/>
      <c r="N372" s="659"/>
      <c r="O372" s="659"/>
      <c r="P372" s="659"/>
      <c r="Q372" s="659"/>
      <c r="R372" s="659"/>
      <c r="S372" s="659"/>
      <c r="T372" s="659"/>
      <c r="U372" s="659"/>
      <c r="V372" s="659"/>
      <c r="W372" s="659"/>
      <c r="X372" s="659"/>
      <c r="Y372" s="659"/>
      <c r="Z372" s="659"/>
      <c r="AA372" s="659"/>
      <c r="AB372" s="659"/>
      <c r="AC372" s="659"/>
      <c r="AD372" s="659"/>
      <c r="AE372" s="659"/>
      <c r="AF372" s="659"/>
      <c r="AG372" s="659"/>
      <c r="AH372" s="659"/>
      <c r="AI372" s="659"/>
      <c r="AJ372" s="659"/>
      <c r="AK372" s="659"/>
    </row>
    <row r="373" spans="1:37">
      <c r="A373" s="659"/>
      <c r="B373" s="659"/>
      <c r="C373" s="659"/>
      <c r="D373" s="659"/>
      <c r="E373" s="659"/>
      <c r="F373" s="659"/>
      <c r="G373" s="659"/>
      <c r="H373" s="659"/>
      <c r="I373" s="660"/>
      <c r="J373" s="659"/>
      <c r="K373" s="660"/>
      <c r="L373" s="659"/>
      <c r="M373" s="659"/>
      <c r="N373" s="659"/>
      <c r="O373" s="659"/>
      <c r="P373" s="659"/>
      <c r="Q373" s="659"/>
      <c r="R373" s="659"/>
      <c r="S373" s="659"/>
      <c r="T373" s="659"/>
      <c r="U373" s="659"/>
      <c r="V373" s="659"/>
      <c r="W373" s="659"/>
      <c r="X373" s="659"/>
      <c r="Y373" s="659"/>
      <c r="Z373" s="659"/>
      <c r="AA373" s="659"/>
      <c r="AB373" s="659"/>
      <c r="AC373" s="659"/>
      <c r="AD373" s="659"/>
      <c r="AE373" s="659"/>
      <c r="AF373" s="659"/>
      <c r="AG373" s="659"/>
      <c r="AH373" s="659"/>
      <c r="AI373" s="659"/>
      <c r="AJ373" s="659"/>
      <c r="AK373" s="659"/>
    </row>
    <row r="374" spans="1:37">
      <c r="A374" s="659"/>
      <c r="B374" s="659"/>
      <c r="C374" s="659"/>
      <c r="D374" s="659"/>
      <c r="E374" s="659"/>
      <c r="F374" s="659"/>
      <c r="G374" s="659"/>
      <c r="H374" s="659"/>
      <c r="I374" s="660"/>
      <c r="J374" s="659"/>
      <c r="K374" s="660"/>
      <c r="L374" s="659"/>
      <c r="M374" s="659"/>
      <c r="N374" s="659"/>
      <c r="O374" s="659"/>
      <c r="P374" s="659"/>
      <c r="Q374" s="659"/>
      <c r="R374" s="659"/>
      <c r="S374" s="659"/>
      <c r="T374" s="659"/>
      <c r="U374" s="659"/>
      <c r="V374" s="659"/>
      <c r="W374" s="659"/>
      <c r="X374" s="659"/>
      <c r="Y374" s="659"/>
      <c r="Z374" s="659"/>
      <c r="AA374" s="659"/>
      <c r="AB374" s="659"/>
      <c r="AC374" s="659"/>
      <c r="AD374" s="659"/>
      <c r="AE374" s="659"/>
      <c r="AF374" s="659"/>
      <c r="AG374" s="659"/>
      <c r="AH374" s="659"/>
      <c r="AI374" s="659"/>
      <c r="AJ374" s="659"/>
      <c r="AK374" s="659"/>
    </row>
    <row r="375" spans="1:37">
      <c r="A375" s="659"/>
      <c r="B375" s="659"/>
      <c r="C375" s="659"/>
      <c r="D375" s="659"/>
      <c r="E375" s="659"/>
      <c r="F375" s="659"/>
      <c r="G375" s="659"/>
      <c r="H375" s="659"/>
      <c r="I375" s="660"/>
      <c r="J375" s="659"/>
      <c r="K375" s="660"/>
      <c r="L375" s="659"/>
      <c r="M375" s="659"/>
      <c r="N375" s="659"/>
      <c r="O375" s="659"/>
      <c r="P375" s="659"/>
      <c r="Q375" s="659"/>
      <c r="R375" s="659"/>
      <c r="S375" s="659"/>
      <c r="T375" s="659"/>
      <c r="U375" s="659"/>
      <c r="V375" s="659"/>
      <c r="W375" s="659"/>
      <c r="X375" s="659"/>
      <c r="Y375" s="659"/>
      <c r="Z375" s="659"/>
      <c r="AA375" s="659"/>
      <c r="AB375" s="659"/>
      <c r="AC375" s="659"/>
      <c r="AD375" s="659"/>
      <c r="AE375" s="659"/>
      <c r="AF375" s="659"/>
      <c r="AG375" s="659"/>
      <c r="AH375" s="659"/>
      <c r="AI375" s="659"/>
      <c r="AJ375" s="659"/>
      <c r="AK375" s="659"/>
    </row>
    <row r="376" spans="1:37">
      <c r="A376" s="659"/>
      <c r="B376" s="659"/>
      <c r="C376" s="659"/>
      <c r="D376" s="659"/>
      <c r="E376" s="659"/>
      <c r="F376" s="659"/>
      <c r="G376" s="659"/>
      <c r="H376" s="659"/>
      <c r="I376" s="660"/>
      <c r="J376" s="659"/>
      <c r="K376" s="660"/>
      <c r="L376" s="659"/>
      <c r="M376" s="659"/>
      <c r="N376" s="659"/>
      <c r="O376" s="659"/>
      <c r="P376" s="659"/>
      <c r="Q376" s="659"/>
      <c r="R376" s="659"/>
      <c r="S376" s="659"/>
      <c r="T376" s="659"/>
      <c r="U376" s="659"/>
      <c r="V376" s="659"/>
      <c r="W376" s="659"/>
      <c r="X376" s="659"/>
      <c r="Y376" s="659"/>
      <c r="Z376" s="659"/>
      <c r="AA376" s="659"/>
      <c r="AB376" s="659"/>
      <c r="AC376" s="659"/>
      <c r="AD376" s="659"/>
      <c r="AE376" s="659"/>
      <c r="AF376" s="659"/>
      <c r="AG376" s="659"/>
      <c r="AH376" s="659"/>
      <c r="AI376" s="659"/>
      <c r="AJ376" s="659"/>
      <c r="AK376" s="659"/>
    </row>
    <row r="377" spans="1:37">
      <c r="A377" s="659"/>
      <c r="B377" s="659"/>
      <c r="C377" s="659"/>
      <c r="D377" s="659"/>
      <c r="E377" s="659"/>
      <c r="F377" s="659"/>
      <c r="G377" s="659"/>
      <c r="H377" s="659"/>
      <c r="I377" s="660"/>
      <c r="J377" s="659"/>
      <c r="K377" s="660"/>
      <c r="L377" s="659"/>
      <c r="M377" s="659"/>
      <c r="N377" s="659"/>
      <c r="O377" s="659"/>
      <c r="P377" s="659"/>
      <c r="Q377" s="659"/>
      <c r="R377" s="659"/>
      <c r="S377" s="659"/>
      <c r="T377" s="659"/>
      <c r="U377" s="659"/>
      <c r="V377" s="659"/>
      <c r="W377" s="659"/>
      <c r="X377" s="659"/>
      <c r="Y377" s="659"/>
      <c r="Z377" s="659"/>
      <c r="AA377" s="659"/>
      <c r="AB377" s="659"/>
      <c r="AC377" s="659"/>
      <c r="AD377" s="659"/>
      <c r="AE377" s="659"/>
      <c r="AF377" s="659"/>
      <c r="AG377" s="659"/>
      <c r="AH377" s="659"/>
      <c r="AI377" s="659"/>
      <c r="AJ377" s="659"/>
      <c r="AK377" s="659"/>
    </row>
    <row r="378" spans="1:37">
      <c r="A378" s="659"/>
      <c r="B378" s="659"/>
      <c r="C378" s="659"/>
      <c r="D378" s="659"/>
      <c r="E378" s="659"/>
      <c r="F378" s="659"/>
      <c r="G378" s="659"/>
      <c r="H378" s="659"/>
      <c r="I378" s="660"/>
      <c r="J378" s="659"/>
      <c r="K378" s="660"/>
      <c r="L378" s="659"/>
      <c r="M378" s="659"/>
      <c r="N378" s="659"/>
      <c r="O378" s="659"/>
      <c r="P378" s="659"/>
      <c r="Q378" s="659"/>
      <c r="R378" s="659"/>
      <c r="S378" s="659"/>
      <c r="T378" s="659"/>
      <c r="U378" s="659"/>
      <c r="V378" s="659"/>
      <c r="W378" s="659"/>
      <c r="X378" s="659"/>
      <c r="Y378" s="659"/>
      <c r="Z378" s="659"/>
      <c r="AA378" s="659"/>
      <c r="AB378" s="659"/>
      <c r="AC378" s="659"/>
      <c r="AD378" s="659"/>
      <c r="AE378" s="659"/>
      <c r="AF378" s="659"/>
      <c r="AG378" s="659"/>
      <c r="AH378" s="659"/>
      <c r="AI378" s="659"/>
      <c r="AJ378" s="659"/>
      <c r="AK378" s="659"/>
    </row>
    <row r="379" spans="1:37">
      <c r="A379" s="659"/>
      <c r="B379" s="659"/>
      <c r="C379" s="659"/>
      <c r="D379" s="659"/>
      <c r="E379" s="659"/>
      <c r="F379" s="659"/>
      <c r="G379" s="659"/>
      <c r="H379" s="659"/>
      <c r="I379" s="660"/>
      <c r="J379" s="659"/>
      <c r="K379" s="660"/>
      <c r="L379" s="659"/>
      <c r="M379" s="659"/>
      <c r="N379" s="659"/>
      <c r="O379" s="659"/>
      <c r="P379" s="659"/>
      <c r="Q379" s="659"/>
      <c r="R379" s="659"/>
      <c r="S379" s="659"/>
      <c r="T379" s="659"/>
      <c r="U379" s="659"/>
      <c r="V379" s="659"/>
      <c r="W379" s="659"/>
      <c r="X379" s="659"/>
      <c r="Y379" s="659"/>
      <c r="Z379" s="659"/>
      <c r="AA379" s="659"/>
      <c r="AB379" s="659"/>
      <c r="AC379" s="659"/>
      <c r="AD379" s="659"/>
      <c r="AE379" s="659"/>
      <c r="AF379" s="659"/>
      <c r="AG379" s="659"/>
      <c r="AH379" s="659"/>
      <c r="AI379" s="659"/>
      <c r="AJ379" s="659"/>
      <c r="AK379" s="659"/>
    </row>
    <row r="380" spans="1:37">
      <c r="A380" s="659"/>
      <c r="B380" s="659"/>
      <c r="C380" s="659"/>
      <c r="D380" s="659"/>
      <c r="E380" s="659"/>
      <c r="F380" s="659"/>
      <c r="G380" s="659"/>
      <c r="H380" s="659"/>
      <c r="I380" s="660"/>
      <c r="J380" s="659"/>
      <c r="K380" s="660"/>
      <c r="L380" s="659"/>
      <c r="M380" s="659"/>
      <c r="N380" s="659"/>
      <c r="O380" s="659"/>
      <c r="P380" s="659"/>
      <c r="Q380" s="659"/>
      <c r="R380" s="659"/>
      <c r="S380" s="659"/>
      <c r="T380" s="659"/>
      <c r="U380" s="659"/>
      <c r="V380" s="659"/>
      <c r="W380" s="659"/>
      <c r="X380" s="659"/>
      <c r="Y380" s="659"/>
      <c r="Z380" s="659"/>
      <c r="AA380" s="659"/>
      <c r="AB380" s="659"/>
      <c r="AC380" s="659"/>
      <c r="AD380" s="659"/>
      <c r="AE380" s="659"/>
      <c r="AF380" s="659"/>
      <c r="AG380" s="659"/>
      <c r="AH380" s="659"/>
      <c r="AI380" s="659"/>
      <c r="AJ380" s="659"/>
      <c r="AK380" s="659"/>
    </row>
    <row r="381" spans="1:37">
      <c r="A381" s="659"/>
      <c r="B381" s="659"/>
      <c r="C381" s="659"/>
      <c r="D381" s="659"/>
      <c r="E381" s="659"/>
      <c r="F381" s="659"/>
      <c r="G381" s="659"/>
      <c r="H381" s="659"/>
      <c r="I381" s="660"/>
      <c r="J381" s="659"/>
      <c r="K381" s="660"/>
      <c r="L381" s="659"/>
      <c r="M381" s="659"/>
      <c r="N381" s="659"/>
      <c r="O381" s="659"/>
      <c r="P381" s="659"/>
      <c r="Q381" s="659"/>
      <c r="R381" s="659"/>
      <c r="S381" s="659"/>
      <c r="T381" s="659"/>
      <c r="U381" s="659"/>
      <c r="V381" s="659"/>
      <c r="W381" s="659"/>
      <c r="X381" s="659"/>
      <c r="Y381" s="659"/>
      <c r="Z381" s="659"/>
      <c r="AA381" s="659"/>
      <c r="AB381" s="659"/>
      <c r="AC381" s="659"/>
      <c r="AD381" s="659"/>
      <c r="AE381" s="659"/>
      <c r="AF381" s="659"/>
      <c r="AG381" s="659"/>
      <c r="AH381" s="659"/>
      <c r="AI381" s="659"/>
      <c r="AJ381" s="659"/>
      <c r="AK381" s="659"/>
    </row>
    <row r="382" spans="1:37">
      <c r="A382" s="659"/>
      <c r="B382" s="659"/>
      <c r="C382" s="659"/>
      <c r="D382" s="659"/>
      <c r="E382" s="659"/>
      <c r="F382" s="659"/>
      <c r="G382" s="659"/>
      <c r="H382" s="659"/>
      <c r="I382" s="660"/>
      <c r="J382" s="659"/>
      <c r="K382" s="660"/>
      <c r="L382" s="659"/>
      <c r="M382" s="659"/>
      <c r="N382" s="659"/>
      <c r="O382" s="659"/>
      <c r="P382" s="659"/>
      <c r="Q382" s="659"/>
      <c r="R382" s="659"/>
      <c r="S382" s="659"/>
      <c r="T382" s="659"/>
      <c r="U382" s="659"/>
      <c r="V382" s="659"/>
      <c r="W382" s="659"/>
      <c r="X382" s="659"/>
      <c r="Y382" s="659"/>
      <c r="Z382" s="659"/>
      <c r="AA382" s="659"/>
      <c r="AB382" s="659"/>
      <c r="AC382" s="659"/>
      <c r="AD382" s="659"/>
      <c r="AE382" s="659"/>
      <c r="AF382" s="659"/>
      <c r="AG382" s="659"/>
      <c r="AH382" s="659"/>
      <c r="AI382" s="659"/>
      <c r="AJ382" s="659"/>
      <c r="AK382" s="659"/>
    </row>
    <row r="383" spans="1:37">
      <c r="A383" s="659"/>
      <c r="B383" s="659"/>
      <c r="C383" s="659"/>
      <c r="D383" s="659"/>
      <c r="E383" s="659"/>
      <c r="F383" s="659"/>
      <c r="G383" s="659"/>
      <c r="H383" s="659"/>
      <c r="I383" s="660"/>
      <c r="J383" s="659"/>
      <c r="K383" s="660"/>
      <c r="L383" s="659"/>
      <c r="M383" s="659"/>
      <c r="N383" s="659"/>
      <c r="O383" s="659"/>
      <c r="P383" s="659"/>
      <c r="Q383" s="659"/>
      <c r="R383" s="659"/>
      <c r="S383" s="659"/>
      <c r="T383" s="659"/>
      <c r="U383" s="659"/>
      <c r="V383" s="659"/>
      <c r="W383" s="659"/>
      <c r="X383" s="659"/>
      <c r="Y383" s="659"/>
      <c r="Z383" s="659"/>
      <c r="AA383" s="659"/>
      <c r="AB383" s="659"/>
      <c r="AC383" s="659"/>
      <c r="AD383" s="659"/>
      <c r="AE383" s="659"/>
      <c r="AF383" s="659"/>
      <c r="AG383" s="659"/>
      <c r="AH383" s="659"/>
      <c r="AI383" s="659"/>
      <c r="AJ383" s="659"/>
      <c r="AK383" s="659"/>
    </row>
    <row r="384" spans="1:37">
      <c r="A384" s="659"/>
      <c r="B384" s="659"/>
      <c r="C384" s="659"/>
      <c r="D384" s="659"/>
      <c r="E384" s="659"/>
      <c r="F384" s="659"/>
      <c r="G384" s="659"/>
      <c r="H384" s="659"/>
      <c r="I384" s="660"/>
      <c r="J384" s="659"/>
      <c r="K384" s="660"/>
      <c r="L384" s="659"/>
      <c r="M384" s="659"/>
      <c r="N384" s="659"/>
      <c r="O384" s="659"/>
      <c r="P384" s="659"/>
      <c r="Q384" s="659"/>
      <c r="R384" s="659"/>
      <c r="S384" s="659"/>
      <c r="T384" s="659"/>
      <c r="U384" s="659"/>
      <c r="V384" s="659"/>
      <c r="W384" s="659"/>
      <c r="X384" s="659"/>
      <c r="Y384" s="659"/>
      <c r="Z384" s="659"/>
      <c r="AA384" s="659"/>
      <c r="AB384" s="659"/>
      <c r="AC384" s="659"/>
      <c r="AD384" s="659"/>
      <c r="AE384" s="659"/>
      <c r="AF384" s="659"/>
      <c r="AG384" s="659"/>
      <c r="AH384" s="659"/>
      <c r="AI384" s="659"/>
      <c r="AJ384" s="659"/>
      <c r="AK384" s="659"/>
    </row>
    <row r="385" spans="1:37">
      <c r="A385" s="659"/>
      <c r="B385" s="659"/>
      <c r="C385" s="659"/>
      <c r="D385" s="659"/>
      <c r="E385" s="659"/>
      <c r="F385" s="659"/>
      <c r="G385" s="659"/>
      <c r="H385" s="659"/>
      <c r="I385" s="660"/>
      <c r="J385" s="659"/>
      <c r="K385" s="660"/>
      <c r="L385" s="659"/>
      <c r="M385" s="659"/>
      <c r="N385" s="659"/>
      <c r="O385" s="659"/>
      <c r="P385" s="659"/>
      <c r="Q385" s="659"/>
      <c r="R385" s="659"/>
      <c r="S385" s="659"/>
      <c r="T385" s="659"/>
      <c r="U385" s="659"/>
      <c r="V385" s="659"/>
      <c r="W385" s="659"/>
      <c r="X385" s="659"/>
      <c r="Y385" s="659"/>
      <c r="Z385" s="659"/>
      <c r="AA385" s="659"/>
      <c r="AB385" s="659"/>
      <c r="AC385" s="659"/>
      <c r="AD385" s="659"/>
      <c r="AE385" s="659"/>
      <c r="AF385" s="659"/>
      <c r="AG385" s="659"/>
      <c r="AH385" s="659"/>
      <c r="AI385" s="659"/>
      <c r="AJ385" s="659"/>
      <c r="AK385" s="659"/>
    </row>
    <row r="386" spans="1:37">
      <c r="A386" s="659"/>
      <c r="B386" s="659"/>
      <c r="C386" s="659"/>
      <c r="D386" s="659"/>
      <c r="E386" s="659"/>
      <c r="F386" s="659"/>
      <c r="G386" s="659"/>
      <c r="H386" s="659"/>
      <c r="I386" s="660"/>
      <c r="J386" s="659"/>
      <c r="K386" s="660"/>
      <c r="L386" s="659"/>
      <c r="M386" s="659"/>
      <c r="N386" s="659"/>
      <c r="O386" s="659"/>
      <c r="P386" s="659"/>
      <c r="Q386" s="659"/>
      <c r="R386" s="659"/>
      <c r="S386" s="659"/>
      <c r="T386" s="659"/>
      <c r="U386" s="659"/>
      <c r="V386" s="659"/>
      <c r="W386" s="659"/>
      <c r="X386" s="659"/>
      <c r="Y386" s="659"/>
      <c r="Z386" s="659"/>
      <c r="AA386" s="659"/>
      <c r="AB386" s="659"/>
      <c r="AC386" s="659"/>
      <c r="AD386" s="659"/>
      <c r="AE386" s="659"/>
      <c r="AF386" s="659"/>
      <c r="AG386" s="659"/>
      <c r="AH386" s="659"/>
      <c r="AI386" s="659"/>
      <c r="AJ386" s="659"/>
      <c r="AK386" s="659"/>
    </row>
    <row r="387" spans="1:37">
      <c r="A387" s="659"/>
      <c r="B387" s="659"/>
      <c r="C387" s="659"/>
      <c r="D387" s="659"/>
      <c r="E387" s="659"/>
      <c r="F387" s="659"/>
      <c r="G387" s="659"/>
      <c r="H387" s="659"/>
      <c r="I387" s="660"/>
      <c r="J387" s="659"/>
      <c r="K387" s="660"/>
      <c r="L387" s="659"/>
      <c r="M387" s="659"/>
      <c r="N387" s="659"/>
      <c r="O387" s="659"/>
      <c r="P387" s="659"/>
      <c r="Q387" s="659"/>
      <c r="R387" s="659"/>
      <c r="S387" s="659"/>
      <c r="T387" s="659"/>
      <c r="U387" s="659"/>
      <c r="V387" s="659"/>
      <c r="W387" s="659"/>
      <c r="X387" s="659"/>
      <c r="Y387" s="659"/>
      <c r="Z387" s="659"/>
      <c r="AA387" s="659"/>
      <c r="AB387" s="659"/>
      <c r="AC387" s="659"/>
      <c r="AD387" s="659"/>
      <c r="AE387" s="659"/>
      <c r="AF387" s="659"/>
      <c r="AG387" s="659"/>
      <c r="AH387" s="659"/>
      <c r="AI387" s="659"/>
      <c r="AJ387" s="659"/>
      <c r="AK387" s="659"/>
    </row>
    <row r="388" spans="1:37">
      <c r="A388" s="659"/>
      <c r="B388" s="659"/>
      <c r="C388" s="659"/>
      <c r="D388" s="659"/>
      <c r="E388" s="659"/>
      <c r="F388" s="659"/>
      <c r="G388" s="659"/>
      <c r="H388" s="659"/>
      <c r="I388" s="660"/>
      <c r="J388" s="659"/>
      <c r="K388" s="660"/>
      <c r="L388" s="659"/>
      <c r="M388" s="659"/>
      <c r="N388" s="659"/>
      <c r="O388" s="659"/>
      <c r="P388" s="659"/>
      <c r="Q388" s="659"/>
      <c r="R388" s="659"/>
      <c r="S388" s="659"/>
      <c r="T388" s="659"/>
      <c r="U388" s="659"/>
      <c r="V388" s="659"/>
      <c r="W388" s="659"/>
      <c r="X388" s="659"/>
      <c r="Y388" s="659"/>
      <c r="Z388" s="659"/>
      <c r="AA388" s="659"/>
      <c r="AB388" s="659"/>
      <c r="AC388" s="659"/>
      <c r="AD388" s="659"/>
      <c r="AE388" s="659"/>
      <c r="AF388" s="659"/>
      <c r="AG388" s="659"/>
      <c r="AH388" s="659"/>
      <c r="AI388" s="659"/>
      <c r="AJ388" s="659"/>
      <c r="AK388" s="659"/>
    </row>
    <row r="389" spans="1:37">
      <c r="A389" s="659"/>
      <c r="B389" s="659"/>
      <c r="C389" s="659"/>
      <c r="D389" s="659"/>
      <c r="E389" s="659"/>
      <c r="F389" s="659"/>
      <c r="G389" s="659"/>
      <c r="H389" s="659"/>
      <c r="I389" s="660"/>
      <c r="J389" s="659"/>
      <c r="K389" s="660"/>
      <c r="L389" s="659"/>
      <c r="M389" s="659"/>
      <c r="N389" s="659"/>
      <c r="O389" s="659"/>
      <c r="P389" s="659"/>
      <c r="Q389" s="659"/>
      <c r="R389" s="659"/>
      <c r="S389" s="659"/>
      <c r="T389" s="659"/>
      <c r="U389" s="659"/>
      <c r="V389" s="659"/>
      <c r="W389" s="659"/>
      <c r="X389" s="659"/>
      <c r="Y389" s="659"/>
      <c r="Z389" s="659"/>
      <c r="AA389" s="659"/>
      <c r="AB389" s="659"/>
      <c r="AC389" s="659"/>
      <c r="AD389" s="659"/>
      <c r="AE389" s="659"/>
      <c r="AF389" s="659"/>
      <c r="AG389" s="659"/>
      <c r="AH389" s="659"/>
      <c r="AI389" s="659"/>
      <c r="AJ389" s="659"/>
      <c r="AK389" s="659"/>
    </row>
    <row r="390" spans="1:37">
      <c r="A390" s="659"/>
      <c r="B390" s="659"/>
      <c r="C390" s="659"/>
      <c r="D390" s="659"/>
      <c r="E390" s="659"/>
      <c r="F390" s="659"/>
      <c r="G390" s="659"/>
      <c r="H390" s="659"/>
      <c r="I390" s="660"/>
      <c r="J390" s="659"/>
      <c r="K390" s="660"/>
      <c r="L390" s="659"/>
      <c r="M390" s="659"/>
      <c r="N390" s="659"/>
      <c r="O390" s="659"/>
      <c r="P390" s="659"/>
      <c r="Q390" s="659"/>
      <c r="R390" s="659"/>
      <c r="S390" s="659"/>
      <c r="T390" s="659"/>
      <c r="U390" s="659"/>
      <c r="V390" s="659"/>
      <c r="W390" s="659"/>
      <c r="X390" s="659"/>
      <c r="Y390" s="659"/>
      <c r="Z390" s="659"/>
      <c r="AA390" s="659"/>
      <c r="AB390" s="659"/>
      <c r="AC390" s="659"/>
      <c r="AD390" s="659"/>
      <c r="AE390" s="659"/>
      <c r="AF390" s="659"/>
      <c r="AG390" s="659"/>
      <c r="AH390" s="659"/>
      <c r="AI390" s="659"/>
      <c r="AJ390" s="659"/>
      <c r="AK390" s="659"/>
    </row>
    <row r="391" spans="1:37">
      <c r="A391" s="659"/>
      <c r="B391" s="659"/>
      <c r="C391" s="659"/>
      <c r="D391" s="659"/>
      <c r="E391" s="659"/>
      <c r="F391" s="659"/>
      <c r="G391" s="659"/>
      <c r="H391" s="659"/>
      <c r="I391" s="660"/>
      <c r="J391" s="659"/>
      <c r="K391" s="660"/>
      <c r="L391" s="659"/>
      <c r="M391" s="659"/>
      <c r="N391" s="659"/>
      <c r="O391" s="659"/>
      <c r="P391" s="659"/>
      <c r="Q391" s="659"/>
      <c r="R391" s="659"/>
      <c r="S391" s="659"/>
      <c r="T391" s="659"/>
      <c r="U391" s="659"/>
      <c r="V391" s="659"/>
      <c r="W391" s="659"/>
      <c r="X391" s="659"/>
      <c r="Y391" s="659"/>
      <c r="Z391" s="659"/>
      <c r="AA391" s="659"/>
      <c r="AB391" s="659"/>
      <c r="AC391" s="659"/>
      <c r="AD391" s="659"/>
      <c r="AE391" s="659"/>
      <c r="AF391" s="659"/>
      <c r="AG391" s="659"/>
      <c r="AH391" s="659"/>
      <c r="AI391" s="659"/>
      <c r="AJ391" s="659"/>
      <c r="AK391" s="659"/>
    </row>
    <row r="392" spans="1:37">
      <c r="A392" s="659"/>
      <c r="B392" s="659"/>
      <c r="C392" s="659"/>
      <c r="D392" s="659"/>
      <c r="E392" s="659"/>
      <c r="F392" s="659"/>
      <c r="G392" s="659"/>
      <c r="H392" s="659"/>
      <c r="I392" s="660"/>
      <c r="J392" s="659"/>
      <c r="K392" s="660"/>
      <c r="L392" s="659"/>
      <c r="M392" s="659"/>
      <c r="N392" s="659"/>
      <c r="O392" s="659"/>
      <c r="P392" s="659"/>
      <c r="Q392" s="659"/>
      <c r="R392" s="659"/>
      <c r="S392" s="659"/>
      <c r="T392" s="659"/>
      <c r="U392" s="659"/>
      <c r="V392" s="659"/>
      <c r="W392" s="659"/>
      <c r="X392" s="659"/>
      <c r="Y392" s="659"/>
      <c r="Z392" s="659"/>
      <c r="AA392" s="659"/>
      <c r="AB392" s="659"/>
      <c r="AC392" s="659"/>
      <c r="AD392" s="659"/>
      <c r="AE392" s="659"/>
      <c r="AF392" s="659"/>
      <c r="AG392" s="659"/>
      <c r="AH392" s="659"/>
      <c r="AI392" s="659"/>
      <c r="AJ392" s="659"/>
      <c r="AK392" s="659"/>
    </row>
    <row r="393" spans="1:37">
      <c r="A393" s="659"/>
      <c r="B393" s="659"/>
      <c r="C393" s="659"/>
      <c r="D393" s="659"/>
      <c r="E393" s="659"/>
      <c r="F393" s="659"/>
      <c r="G393" s="659"/>
      <c r="H393" s="659"/>
      <c r="I393" s="660"/>
      <c r="J393" s="659"/>
      <c r="K393" s="660"/>
      <c r="L393" s="659"/>
      <c r="M393" s="659"/>
      <c r="N393" s="659"/>
      <c r="O393" s="659"/>
      <c r="P393" s="659"/>
      <c r="Q393" s="659"/>
      <c r="R393" s="659"/>
      <c r="S393" s="659"/>
      <c r="T393" s="659"/>
      <c r="U393" s="659"/>
      <c r="V393" s="659"/>
      <c r="W393" s="659"/>
      <c r="X393" s="659"/>
      <c r="Y393" s="659"/>
      <c r="Z393" s="659"/>
      <c r="AA393" s="659"/>
      <c r="AB393" s="659"/>
      <c r="AC393" s="659"/>
      <c r="AD393" s="659"/>
      <c r="AE393" s="659"/>
      <c r="AF393" s="659"/>
      <c r="AG393" s="659"/>
      <c r="AH393" s="659"/>
      <c r="AI393" s="659"/>
      <c r="AJ393" s="659"/>
      <c r="AK393" s="659"/>
    </row>
    <row r="394" spans="1:37">
      <c r="A394" s="659"/>
      <c r="B394" s="659"/>
      <c r="C394" s="659"/>
      <c r="D394" s="659"/>
      <c r="E394" s="659"/>
      <c r="F394" s="659"/>
      <c r="G394" s="659"/>
      <c r="H394" s="659"/>
      <c r="I394" s="660"/>
      <c r="J394" s="659"/>
      <c r="K394" s="660"/>
      <c r="L394" s="659"/>
      <c r="M394" s="659"/>
      <c r="N394" s="659"/>
      <c r="O394" s="659"/>
      <c r="P394" s="659"/>
      <c r="Q394" s="659"/>
      <c r="R394" s="659"/>
      <c r="S394" s="659"/>
      <c r="T394" s="659"/>
      <c r="U394" s="659"/>
      <c r="V394" s="659"/>
      <c r="W394" s="659"/>
      <c r="X394" s="659"/>
      <c r="Y394" s="659"/>
      <c r="Z394" s="659"/>
      <c r="AA394" s="659"/>
      <c r="AB394" s="659"/>
      <c r="AC394" s="659"/>
      <c r="AD394" s="659"/>
      <c r="AE394" s="659"/>
      <c r="AF394" s="659"/>
      <c r="AG394" s="659"/>
      <c r="AH394" s="659"/>
      <c r="AI394" s="659"/>
      <c r="AJ394" s="659"/>
      <c r="AK394" s="659"/>
    </row>
    <row r="395" spans="1:37">
      <c r="A395" s="659"/>
      <c r="B395" s="659"/>
      <c r="C395" s="659"/>
      <c r="D395" s="659"/>
      <c r="E395" s="659"/>
      <c r="F395" s="659"/>
      <c r="G395" s="659"/>
      <c r="H395" s="659"/>
      <c r="I395" s="660"/>
      <c r="J395" s="659"/>
      <c r="K395" s="660"/>
      <c r="L395" s="659"/>
      <c r="M395" s="659"/>
      <c r="N395" s="659"/>
      <c r="O395" s="659"/>
      <c r="P395" s="659"/>
      <c r="Q395" s="659"/>
      <c r="R395" s="659"/>
      <c r="S395" s="659"/>
      <c r="T395" s="659"/>
      <c r="U395" s="659"/>
      <c r="V395" s="659"/>
      <c r="W395" s="659"/>
      <c r="X395" s="659"/>
      <c r="Y395" s="659"/>
      <c r="Z395" s="659"/>
      <c r="AA395" s="659"/>
      <c r="AB395" s="659"/>
      <c r="AC395" s="659"/>
      <c r="AD395" s="659"/>
      <c r="AE395" s="659"/>
      <c r="AF395" s="659"/>
      <c r="AG395" s="659"/>
      <c r="AH395" s="659"/>
      <c r="AI395" s="659"/>
      <c r="AJ395" s="659"/>
      <c r="AK395" s="659"/>
    </row>
    <row r="396" spans="1:37">
      <c r="A396" s="659"/>
      <c r="B396" s="659"/>
      <c r="C396" s="659"/>
      <c r="D396" s="659"/>
      <c r="E396" s="659"/>
      <c r="F396" s="659"/>
      <c r="G396" s="659"/>
      <c r="H396" s="659"/>
      <c r="I396" s="660"/>
      <c r="J396" s="659"/>
      <c r="K396" s="660"/>
      <c r="L396" s="659"/>
      <c r="M396" s="659"/>
      <c r="N396" s="659"/>
      <c r="O396" s="659"/>
      <c r="P396" s="659"/>
      <c r="Q396" s="659"/>
      <c r="R396" s="659"/>
      <c r="S396" s="659"/>
      <c r="T396" s="659"/>
      <c r="U396" s="659"/>
      <c r="V396" s="659"/>
      <c r="W396" s="659"/>
      <c r="X396" s="659"/>
      <c r="Y396" s="659"/>
      <c r="Z396" s="659"/>
      <c r="AA396" s="659"/>
      <c r="AB396" s="659"/>
      <c r="AC396" s="659"/>
      <c r="AD396" s="659"/>
      <c r="AE396" s="659"/>
      <c r="AF396" s="659"/>
      <c r="AG396" s="659"/>
      <c r="AH396" s="659"/>
      <c r="AI396" s="659"/>
      <c r="AJ396" s="659"/>
      <c r="AK396" s="659"/>
    </row>
    <row r="397" spans="1:37">
      <c r="A397" s="659"/>
      <c r="B397" s="659"/>
      <c r="C397" s="659"/>
      <c r="D397" s="659"/>
      <c r="E397" s="659"/>
      <c r="F397" s="659"/>
      <c r="G397" s="659"/>
      <c r="H397" s="659"/>
      <c r="I397" s="660"/>
      <c r="J397" s="659"/>
      <c r="K397" s="660"/>
      <c r="L397" s="659"/>
      <c r="M397" s="659"/>
      <c r="N397" s="659"/>
      <c r="O397" s="659"/>
      <c r="P397" s="659"/>
      <c r="Q397" s="659"/>
      <c r="R397" s="659"/>
      <c r="S397" s="659"/>
      <c r="T397" s="659"/>
      <c r="U397" s="659"/>
      <c r="V397" s="659"/>
      <c r="W397" s="659"/>
      <c r="X397" s="659"/>
      <c r="Y397" s="659"/>
      <c r="Z397" s="659"/>
      <c r="AA397" s="659"/>
      <c r="AB397" s="659"/>
      <c r="AC397" s="659"/>
      <c r="AD397" s="659"/>
      <c r="AE397" s="659"/>
      <c r="AF397" s="659"/>
      <c r="AG397" s="659"/>
      <c r="AH397" s="659"/>
      <c r="AI397" s="659"/>
      <c r="AJ397" s="659"/>
      <c r="AK397" s="659"/>
    </row>
    <row r="398" spans="1:37">
      <c r="A398" s="659"/>
      <c r="B398" s="659"/>
      <c r="C398" s="659"/>
      <c r="D398" s="659"/>
      <c r="E398" s="659"/>
      <c r="F398" s="659"/>
      <c r="G398" s="659"/>
      <c r="H398" s="659"/>
      <c r="I398" s="660"/>
      <c r="J398" s="659"/>
      <c r="K398" s="660"/>
      <c r="L398" s="659"/>
      <c r="M398" s="659"/>
      <c r="N398" s="659"/>
      <c r="O398" s="659"/>
      <c r="P398" s="659"/>
      <c r="Q398" s="659"/>
      <c r="R398" s="659"/>
      <c r="S398" s="659"/>
      <c r="T398" s="659"/>
      <c r="U398" s="659"/>
      <c r="V398" s="659"/>
      <c r="W398" s="659"/>
      <c r="X398" s="659"/>
      <c r="Y398" s="659"/>
      <c r="Z398" s="659"/>
      <c r="AA398" s="659"/>
      <c r="AB398" s="659"/>
      <c r="AC398" s="659"/>
      <c r="AD398" s="659"/>
      <c r="AE398" s="659"/>
      <c r="AF398" s="659"/>
      <c r="AG398" s="659"/>
      <c r="AH398" s="659"/>
      <c r="AI398" s="659"/>
      <c r="AJ398" s="659"/>
      <c r="AK398" s="659"/>
    </row>
    <row r="399" spans="1:37">
      <c r="A399" s="659"/>
      <c r="B399" s="659"/>
      <c r="C399" s="659"/>
      <c r="D399" s="659"/>
      <c r="E399" s="659"/>
      <c r="F399" s="659"/>
      <c r="G399" s="659"/>
      <c r="H399" s="659"/>
      <c r="I399" s="660"/>
      <c r="J399" s="659"/>
      <c r="K399" s="660"/>
      <c r="L399" s="659"/>
      <c r="M399" s="659"/>
      <c r="N399" s="659"/>
      <c r="O399" s="659"/>
      <c r="P399" s="659"/>
      <c r="Q399" s="659"/>
      <c r="R399" s="659"/>
      <c r="S399" s="659"/>
      <c r="T399" s="659"/>
      <c r="U399" s="659"/>
      <c r="V399" s="659"/>
      <c r="W399" s="659"/>
      <c r="X399" s="659"/>
      <c r="Y399" s="659"/>
      <c r="Z399" s="659"/>
      <c r="AA399" s="659"/>
      <c r="AB399" s="659"/>
      <c r="AC399" s="659"/>
      <c r="AD399" s="659"/>
      <c r="AE399" s="659"/>
      <c r="AF399" s="659"/>
      <c r="AG399" s="659"/>
      <c r="AH399" s="659"/>
      <c r="AI399" s="659"/>
      <c r="AJ399" s="659"/>
      <c r="AK399" s="659"/>
    </row>
    <row r="400" spans="1:37">
      <c r="A400" s="659"/>
      <c r="B400" s="659"/>
      <c r="C400" s="659"/>
      <c r="D400" s="659"/>
      <c r="E400" s="659"/>
      <c r="F400" s="659"/>
      <c r="G400" s="659"/>
      <c r="H400" s="659"/>
      <c r="I400" s="660"/>
      <c r="J400" s="659"/>
      <c r="K400" s="660"/>
      <c r="L400" s="659"/>
      <c r="M400" s="659"/>
      <c r="N400" s="659"/>
      <c r="O400" s="659"/>
      <c r="P400" s="659"/>
      <c r="Q400" s="659"/>
      <c r="R400" s="659"/>
      <c r="S400" s="659"/>
      <c r="T400" s="659"/>
      <c r="U400" s="659"/>
      <c r="V400" s="659"/>
      <c r="W400" s="659"/>
      <c r="X400" s="659"/>
      <c r="Y400" s="659"/>
      <c r="Z400" s="659"/>
      <c r="AA400" s="659"/>
      <c r="AB400" s="659"/>
      <c r="AC400" s="659"/>
      <c r="AD400" s="659"/>
      <c r="AE400" s="659"/>
      <c r="AF400" s="659"/>
      <c r="AG400" s="659"/>
      <c r="AH400" s="659"/>
      <c r="AI400" s="659"/>
      <c r="AJ400" s="659"/>
      <c r="AK400" s="659"/>
    </row>
    <row r="401" spans="1:37">
      <c r="A401" s="659"/>
      <c r="B401" s="659"/>
      <c r="C401" s="659"/>
      <c r="D401" s="659"/>
      <c r="E401" s="659"/>
      <c r="F401" s="659"/>
      <c r="G401" s="659"/>
      <c r="H401" s="659"/>
      <c r="I401" s="660"/>
      <c r="J401" s="659"/>
      <c r="K401" s="660"/>
      <c r="L401" s="659"/>
      <c r="M401" s="659"/>
      <c r="N401" s="659"/>
      <c r="O401" s="659"/>
      <c r="P401" s="659"/>
      <c r="Q401" s="659"/>
      <c r="R401" s="659"/>
      <c r="S401" s="659"/>
      <c r="T401" s="659"/>
      <c r="U401" s="659"/>
      <c r="V401" s="659"/>
      <c r="W401" s="659"/>
      <c r="X401" s="659"/>
      <c r="Y401" s="659"/>
      <c r="Z401" s="659"/>
      <c r="AA401" s="659"/>
      <c r="AB401" s="659"/>
      <c r="AC401" s="659"/>
      <c r="AD401" s="659"/>
      <c r="AE401" s="659"/>
      <c r="AF401" s="659"/>
      <c r="AG401" s="659"/>
      <c r="AH401" s="659"/>
      <c r="AI401" s="659"/>
      <c r="AJ401" s="659"/>
      <c r="AK401" s="659"/>
    </row>
    <row r="402" spans="1:37">
      <c r="A402" s="659"/>
      <c r="B402" s="659"/>
      <c r="C402" s="659"/>
      <c r="D402" s="659"/>
      <c r="E402" s="659"/>
      <c r="F402" s="659"/>
      <c r="G402" s="659"/>
      <c r="H402" s="659"/>
      <c r="I402" s="660"/>
      <c r="J402" s="659"/>
      <c r="K402" s="660"/>
      <c r="L402" s="659"/>
      <c r="M402" s="659"/>
      <c r="N402" s="659"/>
      <c r="O402" s="659"/>
      <c r="P402" s="659"/>
      <c r="Q402" s="659"/>
      <c r="R402" s="659"/>
      <c r="S402" s="659"/>
      <c r="T402" s="659"/>
      <c r="U402" s="659"/>
      <c r="V402" s="659"/>
      <c r="W402" s="659"/>
      <c r="X402" s="659"/>
      <c r="Y402" s="659"/>
      <c r="Z402" s="659"/>
      <c r="AA402" s="659"/>
      <c r="AB402" s="659"/>
      <c r="AC402" s="659"/>
      <c r="AD402" s="659"/>
      <c r="AE402" s="659"/>
      <c r="AF402" s="659"/>
      <c r="AG402" s="659"/>
      <c r="AH402" s="659"/>
      <c r="AI402" s="659"/>
      <c r="AJ402" s="659"/>
      <c r="AK402" s="659"/>
    </row>
    <row r="403" spans="1:37">
      <c r="A403" s="659"/>
      <c r="B403" s="659"/>
      <c r="C403" s="659"/>
      <c r="D403" s="659"/>
      <c r="E403" s="659"/>
      <c r="F403" s="659"/>
      <c r="G403" s="659"/>
      <c r="H403" s="659"/>
      <c r="I403" s="660"/>
      <c r="J403" s="659"/>
      <c r="K403" s="660"/>
      <c r="L403" s="659"/>
      <c r="M403" s="659"/>
      <c r="N403" s="659"/>
      <c r="O403" s="659"/>
      <c r="P403" s="659"/>
      <c r="Q403" s="659"/>
      <c r="R403" s="659"/>
      <c r="S403" s="659"/>
      <c r="T403" s="659"/>
      <c r="U403" s="659"/>
      <c r="V403" s="659"/>
      <c r="W403" s="659"/>
      <c r="X403" s="659"/>
      <c r="Y403" s="659"/>
      <c r="Z403" s="659"/>
      <c r="AA403" s="659"/>
      <c r="AB403" s="659"/>
      <c r="AC403" s="659"/>
      <c r="AD403" s="659"/>
      <c r="AE403" s="659"/>
      <c r="AF403" s="659"/>
      <c r="AG403" s="659"/>
      <c r="AH403" s="659"/>
      <c r="AI403" s="659"/>
      <c r="AJ403" s="659"/>
      <c r="AK403" s="659"/>
    </row>
    <row r="404" spans="1:37">
      <c r="A404" s="659"/>
      <c r="B404" s="659"/>
      <c r="C404" s="659"/>
      <c r="D404" s="659"/>
      <c r="E404" s="659"/>
      <c r="F404" s="659"/>
      <c r="G404" s="659"/>
      <c r="H404" s="659"/>
      <c r="I404" s="660"/>
      <c r="J404" s="659"/>
      <c r="K404" s="660"/>
      <c r="L404" s="659"/>
      <c r="M404" s="659"/>
      <c r="N404" s="659"/>
      <c r="O404" s="659"/>
      <c r="P404" s="659"/>
      <c r="Q404" s="659"/>
      <c r="R404" s="659"/>
      <c r="S404" s="659"/>
      <c r="T404" s="659"/>
      <c r="U404" s="659"/>
      <c r="V404" s="659"/>
      <c r="W404" s="659"/>
      <c r="X404" s="659"/>
      <c r="Y404" s="659"/>
      <c r="Z404" s="659"/>
      <c r="AA404" s="659"/>
      <c r="AB404" s="659"/>
      <c r="AC404" s="659"/>
      <c r="AD404" s="659"/>
      <c r="AE404" s="659"/>
      <c r="AF404" s="659"/>
      <c r="AG404" s="659"/>
      <c r="AH404" s="659"/>
      <c r="AI404" s="659"/>
      <c r="AJ404" s="659"/>
      <c r="AK404" s="659"/>
    </row>
    <row r="405" spans="1:37">
      <c r="A405" s="659"/>
      <c r="B405" s="659"/>
      <c r="C405" s="659"/>
      <c r="D405" s="659"/>
      <c r="E405" s="659"/>
      <c r="F405" s="659"/>
      <c r="G405" s="659"/>
      <c r="H405" s="659"/>
      <c r="I405" s="660"/>
      <c r="J405" s="659"/>
      <c r="K405" s="660"/>
      <c r="L405" s="659"/>
      <c r="M405" s="659"/>
      <c r="N405" s="659"/>
      <c r="O405" s="659"/>
      <c r="P405" s="659"/>
      <c r="Q405" s="659"/>
      <c r="R405" s="659"/>
      <c r="S405" s="659"/>
      <c r="T405" s="659"/>
      <c r="U405" s="659"/>
      <c r="V405" s="659"/>
      <c r="W405" s="659"/>
      <c r="X405" s="659"/>
      <c r="Y405" s="659"/>
      <c r="Z405" s="659"/>
      <c r="AA405" s="659"/>
      <c r="AB405" s="659"/>
      <c r="AC405" s="659"/>
      <c r="AD405" s="659"/>
      <c r="AE405" s="659"/>
      <c r="AF405" s="659"/>
      <c r="AG405" s="659"/>
      <c r="AH405" s="659"/>
      <c r="AI405" s="659"/>
      <c r="AJ405" s="659"/>
      <c r="AK405" s="659"/>
    </row>
    <row r="406" spans="1:37">
      <c r="A406" s="659"/>
      <c r="B406" s="659"/>
      <c r="C406" s="659"/>
      <c r="D406" s="659"/>
      <c r="E406" s="659"/>
      <c r="F406" s="659"/>
      <c r="G406" s="659"/>
      <c r="H406" s="659"/>
      <c r="I406" s="660"/>
      <c r="J406" s="659"/>
      <c r="K406" s="660"/>
      <c r="L406" s="659"/>
      <c r="M406" s="659"/>
      <c r="N406" s="659"/>
      <c r="O406" s="659"/>
      <c r="P406" s="659"/>
      <c r="Q406" s="659"/>
      <c r="R406" s="659"/>
      <c r="S406" s="659"/>
      <c r="T406" s="659"/>
      <c r="U406" s="659"/>
      <c r="V406" s="659"/>
      <c r="W406" s="659"/>
      <c r="X406" s="659"/>
      <c r="Y406" s="659"/>
      <c r="Z406" s="659"/>
      <c r="AA406" s="659"/>
      <c r="AB406" s="659"/>
      <c r="AC406" s="659"/>
      <c r="AD406" s="659"/>
      <c r="AE406" s="659"/>
      <c r="AF406" s="659"/>
      <c r="AG406" s="659"/>
      <c r="AH406" s="659"/>
      <c r="AI406" s="659"/>
      <c r="AJ406" s="659"/>
      <c r="AK406" s="659"/>
    </row>
    <row r="407" spans="1:37">
      <c r="A407" s="659"/>
      <c r="B407" s="659"/>
      <c r="C407" s="659"/>
      <c r="D407" s="659"/>
      <c r="E407" s="659"/>
      <c r="F407" s="659"/>
      <c r="G407" s="659"/>
      <c r="H407" s="659"/>
      <c r="I407" s="660"/>
      <c r="J407" s="659"/>
      <c r="K407" s="660"/>
      <c r="L407" s="659"/>
      <c r="M407" s="659"/>
      <c r="N407" s="659"/>
      <c r="O407" s="659"/>
      <c r="P407" s="659"/>
      <c r="Q407" s="659"/>
      <c r="R407" s="659"/>
      <c r="S407" s="659"/>
      <c r="T407" s="659"/>
      <c r="U407" s="659"/>
      <c r="V407" s="659"/>
      <c r="W407" s="659"/>
      <c r="X407" s="659"/>
      <c r="Y407" s="659"/>
      <c r="Z407" s="659"/>
      <c r="AA407" s="659"/>
      <c r="AB407" s="659"/>
      <c r="AC407" s="659"/>
      <c r="AD407" s="659"/>
      <c r="AE407" s="659"/>
      <c r="AF407" s="659"/>
      <c r="AG407" s="659"/>
      <c r="AH407" s="659"/>
      <c r="AI407" s="659"/>
      <c r="AJ407" s="659"/>
      <c r="AK407" s="659"/>
    </row>
    <row r="408" spans="1:37">
      <c r="A408" s="659"/>
      <c r="B408" s="659"/>
      <c r="C408" s="659"/>
      <c r="D408" s="659"/>
      <c r="E408" s="659"/>
      <c r="F408" s="659"/>
      <c r="G408" s="659"/>
      <c r="H408" s="659"/>
      <c r="I408" s="660"/>
      <c r="J408" s="659"/>
      <c r="K408" s="660"/>
      <c r="L408" s="659"/>
      <c r="M408" s="659"/>
      <c r="N408" s="659"/>
      <c r="O408" s="659"/>
      <c r="P408" s="659"/>
      <c r="Q408" s="659"/>
      <c r="R408" s="659"/>
      <c r="S408" s="659"/>
      <c r="T408" s="659"/>
      <c r="U408" s="659"/>
      <c r="V408" s="659"/>
      <c r="W408" s="659"/>
      <c r="X408" s="659"/>
      <c r="Y408" s="659"/>
      <c r="Z408" s="659"/>
      <c r="AA408" s="659"/>
      <c r="AB408" s="659"/>
      <c r="AC408" s="659"/>
      <c r="AD408" s="659"/>
      <c r="AE408" s="659"/>
      <c r="AF408" s="659"/>
      <c r="AG408" s="659"/>
      <c r="AH408" s="659"/>
      <c r="AI408" s="659"/>
      <c r="AJ408" s="659"/>
      <c r="AK408" s="659"/>
    </row>
    <row r="409" spans="1:37">
      <c r="A409" s="659"/>
      <c r="B409" s="659"/>
      <c r="C409" s="659"/>
      <c r="D409" s="659"/>
      <c r="E409" s="659"/>
      <c r="F409" s="659"/>
      <c r="G409" s="659"/>
      <c r="H409" s="659"/>
      <c r="I409" s="660"/>
      <c r="J409" s="659"/>
      <c r="K409" s="660"/>
      <c r="L409" s="659"/>
      <c r="M409" s="659"/>
      <c r="N409" s="659"/>
      <c r="O409" s="659"/>
      <c r="P409" s="659"/>
      <c r="Q409" s="659"/>
      <c r="R409" s="659"/>
      <c r="S409" s="659"/>
      <c r="T409" s="659"/>
      <c r="U409" s="659"/>
      <c r="V409" s="659"/>
      <c r="W409" s="659"/>
      <c r="X409" s="659"/>
      <c r="Y409" s="659"/>
      <c r="Z409" s="659"/>
      <c r="AA409" s="659"/>
      <c r="AB409" s="659"/>
      <c r="AC409" s="659"/>
      <c r="AD409" s="659"/>
      <c r="AE409" s="659"/>
      <c r="AF409" s="659"/>
      <c r="AG409" s="659"/>
      <c r="AH409" s="659"/>
      <c r="AI409" s="659"/>
      <c r="AJ409" s="659"/>
      <c r="AK409" s="659"/>
    </row>
    <row r="410" spans="1:37">
      <c r="A410" s="659"/>
      <c r="B410" s="659"/>
      <c r="C410" s="659"/>
      <c r="D410" s="659"/>
      <c r="E410" s="659"/>
      <c r="F410" s="659"/>
      <c r="G410" s="659"/>
      <c r="H410" s="659"/>
      <c r="I410" s="660"/>
      <c r="J410" s="659"/>
      <c r="K410" s="660"/>
      <c r="L410" s="659"/>
      <c r="M410" s="659"/>
      <c r="N410" s="659"/>
      <c r="O410" s="659"/>
      <c r="P410" s="659"/>
      <c r="Q410" s="659"/>
      <c r="R410" s="659"/>
      <c r="S410" s="659"/>
      <c r="T410" s="659"/>
      <c r="U410" s="659"/>
      <c r="V410" s="659"/>
      <c r="W410" s="659"/>
      <c r="X410" s="659"/>
      <c r="Y410" s="659"/>
      <c r="Z410" s="659"/>
      <c r="AA410" s="659"/>
      <c r="AB410" s="659"/>
      <c r="AC410" s="659"/>
      <c r="AD410" s="659"/>
      <c r="AE410" s="659"/>
      <c r="AF410" s="659"/>
      <c r="AG410" s="659"/>
      <c r="AH410" s="659"/>
      <c r="AI410" s="659"/>
      <c r="AJ410" s="659"/>
      <c r="AK410" s="659"/>
    </row>
    <row r="411" spans="1:37">
      <c r="A411" s="659"/>
      <c r="B411" s="659"/>
      <c r="C411" s="659"/>
      <c r="D411" s="659"/>
      <c r="E411" s="659"/>
      <c r="F411" s="659"/>
      <c r="G411" s="659"/>
      <c r="H411" s="659"/>
      <c r="I411" s="660"/>
      <c r="J411" s="659"/>
      <c r="K411" s="660"/>
      <c r="L411" s="659"/>
      <c r="M411" s="659"/>
      <c r="N411" s="659"/>
      <c r="O411" s="659"/>
      <c r="P411" s="659"/>
      <c r="Q411" s="659"/>
      <c r="R411" s="659"/>
      <c r="S411" s="659"/>
      <c r="T411" s="659"/>
      <c r="U411" s="659"/>
      <c r="V411" s="659"/>
      <c r="W411" s="659"/>
      <c r="X411" s="659"/>
      <c r="Y411" s="659"/>
      <c r="Z411" s="659"/>
      <c r="AA411" s="659"/>
      <c r="AB411" s="659"/>
      <c r="AC411" s="659"/>
      <c r="AD411" s="659"/>
      <c r="AE411" s="659"/>
      <c r="AF411" s="659"/>
      <c r="AG411" s="659"/>
      <c r="AH411" s="659"/>
      <c r="AI411" s="659"/>
      <c r="AJ411" s="659"/>
      <c r="AK411" s="659"/>
    </row>
    <row r="412" spans="1:37">
      <c r="A412" s="659"/>
      <c r="B412" s="659"/>
      <c r="C412" s="659"/>
      <c r="D412" s="659"/>
      <c r="E412" s="659"/>
      <c r="F412" s="659"/>
      <c r="G412" s="659"/>
      <c r="H412" s="659"/>
      <c r="I412" s="660"/>
      <c r="J412" s="659"/>
      <c r="K412" s="660"/>
      <c r="L412" s="659"/>
      <c r="M412" s="659"/>
      <c r="N412" s="659"/>
      <c r="O412" s="659"/>
      <c r="P412" s="659"/>
      <c r="Q412" s="659"/>
      <c r="R412" s="659"/>
      <c r="S412" s="659"/>
      <c r="T412" s="659"/>
      <c r="U412" s="659"/>
      <c r="V412" s="659"/>
      <c r="W412" s="659"/>
      <c r="X412" s="659"/>
      <c r="Y412" s="659"/>
      <c r="Z412" s="659"/>
      <c r="AA412" s="659"/>
      <c r="AB412" s="659"/>
      <c r="AC412" s="659"/>
      <c r="AD412" s="659"/>
      <c r="AE412" s="659"/>
      <c r="AF412" s="659"/>
      <c r="AG412" s="659"/>
      <c r="AH412" s="659"/>
      <c r="AI412" s="659"/>
      <c r="AJ412" s="659"/>
      <c r="AK412" s="659"/>
    </row>
    <row r="413" spans="1:37">
      <c r="A413" s="659"/>
      <c r="B413" s="659"/>
      <c r="C413" s="659"/>
      <c r="D413" s="659"/>
      <c r="E413" s="659"/>
      <c r="F413" s="659"/>
      <c r="G413" s="659"/>
      <c r="H413" s="659"/>
      <c r="I413" s="660"/>
      <c r="J413" s="659"/>
      <c r="K413" s="660"/>
      <c r="L413" s="659"/>
      <c r="M413" s="659"/>
      <c r="N413" s="659"/>
      <c r="O413" s="659"/>
      <c r="P413" s="659"/>
      <c r="Q413" s="659"/>
      <c r="R413" s="659"/>
      <c r="S413" s="659"/>
      <c r="T413" s="659"/>
      <c r="U413" s="659"/>
      <c r="V413" s="659"/>
      <c r="W413" s="659"/>
      <c r="X413" s="659"/>
      <c r="Y413" s="659"/>
      <c r="Z413" s="659"/>
      <c r="AA413" s="659"/>
      <c r="AB413" s="659"/>
      <c r="AC413" s="659"/>
      <c r="AD413" s="659"/>
      <c r="AE413" s="659"/>
      <c r="AF413" s="659"/>
      <c r="AG413" s="659"/>
      <c r="AH413" s="659"/>
      <c r="AI413" s="659"/>
      <c r="AJ413" s="659"/>
      <c r="AK413" s="659"/>
    </row>
    <row r="414" spans="1:37">
      <c r="A414" s="659"/>
      <c r="B414" s="659"/>
      <c r="C414" s="659"/>
      <c r="D414" s="659"/>
      <c r="E414" s="659"/>
      <c r="F414" s="659"/>
      <c r="G414" s="659"/>
      <c r="H414" s="659"/>
      <c r="I414" s="660"/>
      <c r="J414" s="659"/>
      <c r="K414" s="660"/>
      <c r="L414" s="659"/>
      <c r="M414" s="659"/>
      <c r="N414" s="659"/>
      <c r="O414" s="659"/>
      <c r="P414" s="659"/>
      <c r="Q414" s="659"/>
      <c r="R414" s="659"/>
      <c r="S414" s="659"/>
      <c r="T414" s="659"/>
      <c r="U414" s="659"/>
      <c r="V414" s="659"/>
      <c r="W414" s="659"/>
      <c r="X414" s="659"/>
      <c r="Y414" s="659"/>
      <c r="Z414" s="659"/>
      <c r="AA414" s="659"/>
      <c r="AB414" s="659"/>
      <c r="AC414" s="659"/>
      <c r="AD414" s="659"/>
      <c r="AE414" s="659"/>
      <c r="AF414" s="659"/>
      <c r="AG414" s="659"/>
      <c r="AH414" s="659"/>
      <c r="AI414" s="659"/>
      <c r="AJ414" s="659"/>
      <c r="AK414" s="659"/>
    </row>
    <row r="415" spans="1:37">
      <c r="A415" s="659"/>
      <c r="B415" s="659"/>
      <c r="C415" s="659"/>
      <c r="D415" s="659"/>
      <c r="E415" s="659"/>
      <c r="F415" s="659"/>
      <c r="G415" s="659"/>
      <c r="H415" s="659"/>
      <c r="I415" s="660"/>
      <c r="J415" s="659"/>
      <c r="K415" s="660"/>
      <c r="L415" s="659"/>
      <c r="M415" s="659"/>
      <c r="N415" s="659"/>
      <c r="O415" s="659"/>
      <c r="P415" s="659"/>
      <c r="Q415" s="659"/>
      <c r="R415" s="659"/>
      <c r="S415" s="659"/>
      <c r="T415" s="659"/>
      <c r="U415" s="659"/>
      <c r="V415" s="659"/>
      <c r="W415" s="659"/>
      <c r="X415" s="659"/>
      <c r="Y415" s="659"/>
      <c r="Z415" s="659"/>
      <c r="AA415" s="659"/>
      <c r="AB415" s="659"/>
      <c r="AC415" s="659"/>
      <c r="AD415" s="659"/>
      <c r="AE415" s="659"/>
      <c r="AF415" s="659"/>
      <c r="AG415" s="659"/>
      <c r="AH415" s="659"/>
      <c r="AI415" s="659"/>
      <c r="AJ415" s="659"/>
      <c r="AK415" s="659"/>
    </row>
    <row r="416" spans="1:37">
      <c r="A416" s="659"/>
      <c r="B416" s="659"/>
      <c r="C416" s="659"/>
      <c r="D416" s="659"/>
      <c r="E416" s="659"/>
      <c r="F416" s="659"/>
      <c r="G416" s="659"/>
      <c r="H416" s="659"/>
      <c r="I416" s="660"/>
      <c r="J416" s="659"/>
      <c r="K416" s="660"/>
      <c r="L416" s="659"/>
      <c r="M416" s="659"/>
      <c r="N416" s="659"/>
      <c r="O416" s="659"/>
      <c r="P416" s="659"/>
      <c r="Q416" s="659"/>
      <c r="R416" s="659"/>
      <c r="S416" s="659"/>
      <c r="T416" s="659"/>
      <c r="U416" s="659"/>
      <c r="V416" s="659"/>
      <c r="W416" s="659"/>
      <c r="X416" s="659"/>
      <c r="Y416" s="659"/>
      <c r="Z416" s="659"/>
      <c r="AA416" s="659"/>
      <c r="AB416" s="659"/>
      <c r="AC416" s="659"/>
      <c r="AD416" s="659"/>
      <c r="AE416" s="659"/>
      <c r="AF416" s="659"/>
      <c r="AG416" s="659"/>
      <c r="AH416" s="659"/>
      <c r="AI416" s="659"/>
      <c r="AJ416" s="659"/>
      <c r="AK416" s="659"/>
    </row>
    <row r="417" spans="1:37">
      <c r="A417" s="659"/>
      <c r="B417" s="659"/>
      <c r="C417" s="659"/>
      <c r="D417" s="659"/>
      <c r="E417" s="659"/>
      <c r="F417" s="659"/>
      <c r="G417" s="659"/>
      <c r="H417" s="659"/>
      <c r="I417" s="660"/>
      <c r="J417" s="659"/>
      <c r="K417" s="660"/>
      <c r="L417" s="659"/>
      <c r="M417" s="659"/>
      <c r="N417" s="659"/>
      <c r="O417" s="659"/>
      <c r="P417" s="659"/>
      <c r="Q417" s="659"/>
      <c r="R417" s="659"/>
      <c r="S417" s="659"/>
      <c r="T417" s="659"/>
      <c r="U417" s="659"/>
      <c r="V417" s="659"/>
      <c r="W417" s="659"/>
      <c r="X417" s="659"/>
      <c r="Y417" s="659"/>
      <c r="Z417" s="659"/>
      <c r="AA417" s="659"/>
      <c r="AB417" s="659"/>
      <c r="AC417" s="659"/>
      <c r="AD417" s="659"/>
      <c r="AE417" s="659"/>
      <c r="AF417" s="659"/>
      <c r="AG417" s="659"/>
      <c r="AH417" s="659"/>
      <c r="AI417" s="659"/>
      <c r="AJ417" s="659"/>
      <c r="AK417" s="659"/>
    </row>
    <row r="418" spans="1:37">
      <c r="A418" s="659"/>
      <c r="B418" s="659"/>
      <c r="C418" s="659"/>
      <c r="D418" s="659"/>
      <c r="E418" s="659"/>
      <c r="F418" s="659"/>
      <c r="G418" s="659"/>
      <c r="H418" s="659"/>
      <c r="I418" s="660"/>
      <c r="J418" s="659"/>
      <c r="K418" s="660"/>
      <c r="L418" s="659"/>
      <c r="M418" s="659"/>
      <c r="N418" s="659"/>
      <c r="O418" s="659"/>
      <c r="P418" s="659"/>
      <c r="Q418" s="659"/>
      <c r="R418" s="659"/>
      <c r="S418" s="659"/>
      <c r="T418" s="659"/>
      <c r="U418" s="659"/>
      <c r="V418" s="659"/>
      <c r="W418" s="659"/>
      <c r="X418" s="659"/>
      <c r="Y418" s="659"/>
      <c r="Z418" s="659"/>
      <c r="AA418" s="659"/>
      <c r="AB418" s="659"/>
      <c r="AC418" s="659"/>
      <c r="AD418" s="659"/>
      <c r="AE418" s="659"/>
      <c r="AF418" s="659"/>
      <c r="AG418" s="659"/>
      <c r="AH418" s="659"/>
      <c r="AI418" s="659"/>
      <c r="AJ418" s="659"/>
      <c r="AK418" s="659"/>
    </row>
    <row r="419" spans="1:37">
      <c r="A419" s="659"/>
      <c r="B419" s="659"/>
      <c r="C419" s="659"/>
      <c r="D419" s="659"/>
      <c r="E419" s="659"/>
      <c r="F419" s="659"/>
      <c r="G419" s="659"/>
      <c r="H419" s="659"/>
      <c r="I419" s="660"/>
      <c r="J419" s="659"/>
      <c r="K419" s="660"/>
      <c r="L419" s="659"/>
      <c r="M419" s="659"/>
      <c r="N419" s="659"/>
      <c r="O419" s="659"/>
      <c r="P419" s="659"/>
      <c r="Q419" s="659"/>
      <c r="R419" s="659"/>
      <c r="S419" s="659"/>
      <c r="T419" s="659"/>
      <c r="U419" s="659"/>
      <c r="V419" s="659"/>
      <c r="W419" s="659"/>
      <c r="X419" s="659"/>
      <c r="Y419" s="659"/>
      <c r="Z419" s="659"/>
      <c r="AA419" s="659"/>
      <c r="AB419" s="659"/>
      <c r="AC419" s="659"/>
      <c r="AD419" s="659"/>
      <c r="AE419" s="659"/>
      <c r="AF419" s="659"/>
      <c r="AG419" s="659"/>
      <c r="AH419" s="659"/>
      <c r="AI419" s="659"/>
      <c r="AJ419" s="659"/>
      <c r="AK419" s="659"/>
    </row>
    <row r="420" spans="1:37">
      <c r="A420" s="659"/>
      <c r="B420" s="659"/>
      <c r="C420" s="659"/>
      <c r="D420" s="659"/>
      <c r="E420" s="659"/>
      <c r="F420" s="659"/>
      <c r="G420" s="659"/>
      <c r="H420" s="659"/>
      <c r="I420" s="660"/>
      <c r="J420" s="659"/>
      <c r="K420" s="660"/>
      <c r="L420" s="659"/>
      <c r="M420" s="659"/>
      <c r="N420" s="659"/>
      <c r="O420" s="659"/>
      <c r="P420" s="659"/>
      <c r="Q420" s="659"/>
      <c r="R420" s="659"/>
      <c r="S420" s="659"/>
      <c r="T420" s="659"/>
      <c r="U420" s="659"/>
      <c r="V420" s="659"/>
      <c r="W420" s="659"/>
      <c r="X420" s="659"/>
      <c r="Y420" s="659"/>
      <c r="Z420" s="659"/>
      <c r="AA420" s="659"/>
      <c r="AB420" s="659"/>
      <c r="AC420" s="659"/>
      <c r="AD420" s="659"/>
      <c r="AE420" s="659"/>
      <c r="AF420" s="659"/>
      <c r="AG420" s="659"/>
      <c r="AH420" s="659"/>
      <c r="AI420" s="659"/>
      <c r="AJ420" s="659"/>
      <c r="AK420" s="659"/>
    </row>
    <row r="421" spans="1:37">
      <c r="A421" s="659"/>
      <c r="B421" s="659"/>
      <c r="C421" s="659"/>
      <c r="D421" s="659"/>
      <c r="E421" s="659"/>
      <c r="F421" s="659"/>
      <c r="G421" s="659"/>
      <c r="H421" s="659"/>
      <c r="I421" s="660"/>
      <c r="J421" s="659"/>
      <c r="K421" s="660"/>
      <c r="L421" s="659"/>
      <c r="M421" s="659"/>
      <c r="N421" s="659"/>
      <c r="O421" s="659"/>
      <c r="P421" s="659"/>
      <c r="Q421" s="659"/>
      <c r="R421" s="659"/>
      <c r="S421" s="659"/>
      <c r="T421" s="659"/>
      <c r="U421" s="659"/>
      <c r="V421" s="659"/>
      <c r="W421" s="659"/>
      <c r="X421" s="659"/>
      <c r="Y421" s="659"/>
      <c r="Z421" s="659"/>
      <c r="AA421" s="659"/>
      <c r="AB421" s="659"/>
      <c r="AC421" s="659"/>
      <c r="AD421" s="659"/>
      <c r="AE421" s="659"/>
      <c r="AF421" s="659"/>
      <c r="AG421" s="659"/>
      <c r="AH421" s="659"/>
      <c r="AI421" s="659"/>
      <c r="AJ421" s="659"/>
      <c r="AK421" s="659"/>
    </row>
    <row r="422" spans="1:37">
      <c r="A422" s="659"/>
      <c r="B422" s="659"/>
      <c r="C422" s="659"/>
      <c r="D422" s="659"/>
      <c r="E422" s="659"/>
      <c r="F422" s="659"/>
      <c r="G422" s="659"/>
      <c r="H422" s="659"/>
      <c r="I422" s="660"/>
      <c r="J422" s="659"/>
      <c r="K422" s="660"/>
      <c r="L422" s="659"/>
      <c r="M422" s="659"/>
      <c r="N422" s="659"/>
      <c r="O422" s="659"/>
      <c r="P422" s="659"/>
      <c r="Q422" s="659"/>
      <c r="R422" s="659"/>
      <c r="S422" s="659"/>
      <c r="T422" s="659"/>
      <c r="U422" s="659"/>
      <c r="V422" s="659"/>
      <c r="W422" s="659"/>
      <c r="X422" s="659"/>
      <c r="Y422" s="659"/>
      <c r="Z422" s="659"/>
      <c r="AA422" s="659"/>
      <c r="AB422" s="659"/>
      <c r="AC422" s="659"/>
      <c r="AD422" s="659"/>
      <c r="AE422" s="659"/>
      <c r="AF422" s="659"/>
      <c r="AG422" s="659"/>
      <c r="AH422" s="659"/>
      <c r="AI422" s="659"/>
      <c r="AJ422" s="659"/>
      <c r="AK422" s="659"/>
    </row>
    <row r="423" spans="1:37">
      <c r="A423" s="659"/>
      <c r="B423" s="659"/>
      <c r="C423" s="659"/>
      <c r="D423" s="659"/>
      <c r="E423" s="659"/>
      <c r="F423" s="659"/>
      <c r="G423" s="659"/>
      <c r="H423" s="659"/>
      <c r="I423" s="660"/>
      <c r="J423" s="659"/>
      <c r="K423" s="660"/>
      <c r="L423" s="659"/>
      <c r="M423" s="659"/>
      <c r="N423" s="659"/>
      <c r="O423" s="659"/>
      <c r="P423" s="659"/>
      <c r="Q423" s="659"/>
      <c r="R423" s="659"/>
      <c r="S423" s="659"/>
      <c r="T423" s="659"/>
      <c r="U423" s="659"/>
      <c r="V423" s="659"/>
      <c r="W423" s="659"/>
      <c r="X423" s="659"/>
      <c r="Y423" s="659"/>
      <c r="Z423" s="659"/>
      <c r="AA423" s="659"/>
      <c r="AB423" s="659"/>
      <c r="AC423" s="659"/>
      <c r="AD423" s="659"/>
      <c r="AE423" s="659"/>
      <c r="AF423" s="659"/>
      <c r="AG423" s="659"/>
      <c r="AH423" s="659"/>
      <c r="AI423" s="659"/>
      <c r="AJ423" s="659"/>
      <c r="AK423" s="659"/>
    </row>
    <row r="424" spans="1:37">
      <c r="A424" s="659"/>
      <c r="B424" s="659"/>
      <c r="C424" s="659"/>
      <c r="D424" s="659"/>
      <c r="E424" s="659"/>
      <c r="F424" s="659"/>
      <c r="G424" s="659"/>
      <c r="H424" s="659"/>
      <c r="I424" s="660"/>
      <c r="J424" s="659"/>
      <c r="K424" s="660"/>
      <c r="L424" s="659"/>
      <c r="M424" s="659"/>
      <c r="N424" s="659"/>
      <c r="O424" s="659"/>
      <c r="P424" s="659"/>
      <c r="Q424" s="659"/>
      <c r="R424" s="659"/>
      <c r="S424" s="659"/>
      <c r="T424" s="659"/>
      <c r="U424" s="659"/>
      <c r="V424" s="659"/>
      <c r="W424" s="659"/>
      <c r="X424" s="659"/>
      <c r="Y424" s="659"/>
      <c r="Z424" s="659"/>
      <c r="AA424" s="659"/>
      <c r="AB424" s="659"/>
      <c r="AC424" s="659"/>
      <c r="AD424" s="659"/>
      <c r="AE424" s="659"/>
      <c r="AF424" s="659"/>
      <c r="AG424" s="659"/>
      <c r="AH424" s="659"/>
      <c r="AI424" s="659"/>
      <c r="AJ424" s="659"/>
      <c r="AK424" s="659"/>
    </row>
    <row r="425" spans="1:37">
      <c r="A425" s="659"/>
      <c r="B425" s="659"/>
      <c r="C425" s="659"/>
      <c r="D425" s="659"/>
      <c r="E425" s="659"/>
      <c r="F425" s="659"/>
      <c r="G425" s="659"/>
      <c r="H425" s="659"/>
      <c r="I425" s="660"/>
      <c r="J425" s="659"/>
      <c r="K425" s="660"/>
      <c r="L425" s="659"/>
      <c r="M425" s="659"/>
      <c r="N425" s="659"/>
      <c r="O425" s="659"/>
      <c r="P425" s="659"/>
      <c r="Q425" s="659"/>
      <c r="R425" s="659"/>
      <c r="S425" s="659"/>
      <c r="T425" s="659"/>
      <c r="U425" s="659"/>
      <c r="V425" s="659"/>
      <c r="W425" s="659"/>
      <c r="X425" s="659"/>
      <c r="Y425" s="659"/>
      <c r="Z425" s="659"/>
      <c r="AA425" s="659"/>
      <c r="AB425" s="659"/>
      <c r="AC425" s="659"/>
      <c r="AD425" s="659"/>
      <c r="AE425" s="659"/>
      <c r="AF425" s="659"/>
      <c r="AG425" s="659"/>
      <c r="AH425" s="659"/>
      <c r="AI425" s="659"/>
      <c r="AJ425" s="659"/>
      <c r="AK425" s="659"/>
    </row>
    <row r="426" spans="1:37">
      <c r="A426" s="659"/>
      <c r="B426" s="659"/>
      <c r="C426" s="659"/>
      <c r="D426" s="659"/>
      <c r="E426" s="659"/>
      <c r="F426" s="659"/>
      <c r="G426" s="659"/>
      <c r="H426" s="659"/>
      <c r="I426" s="660"/>
      <c r="J426" s="659"/>
      <c r="K426" s="660"/>
      <c r="L426" s="659"/>
      <c r="M426" s="659"/>
      <c r="N426" s="659"/>
      <c r="O426" s="659"/>
      <c r="P426" s="659"/>
      <c r="Q426" s="659"/>
      <c r="R426" s="659"/>
      <c r="S426" s="659"/>
      <c r="T426" s="659"/>
      <c r="U426" s="659"/>
      <c r="V426" s="659"/>
      <c r="W426" s="659"/>
      <c r="X426" s="659"/>
      <c r="Y426" s="659"/>
      <c r="Z426" s="659"/>
      <c r="AA426" s="659"/>
      <c r="AB426" s="659"/>
      <c r="AC426" s="659"/>
      <c r="AD426" s="659"/>
      <c r="AE426" s="659"/>
      <c r="AF426" s="659"/>
      <c r="AG426" s="659"/>
      <c r="AH426" s="659"/>
      <c r="AI426" s="659"/>
      <c r="AJ426" s="659"/>
      <c r="AK426" s="659"/>
    </row>
    <row r="427" spans="1:37">
      <c r="A427" s="659"/>
      <c r="B427" s="659"/>
      <c r="C427" s="659"/>
      <c r="D427" s="659"/>
      <c r="E427" s="659"/>
      <c r="F427" s="659"/>
      <c r="G427" s="659"/>
      <c r="H427" s="659"/>
      <c r="I427" s="660"/>
      <c r="J427" s="659"/>
      <c r="K427" s="660"/>
      <c r="L427" s="659"/>
      <c r="M427" s="659"/>
      <c r="N427" s="659"/>
      <c r="O427" s="659"/>
      <c r="P427" s="659"/>
      <c r="Q427" s="659"/>
      <c r="R427" s="659"/>
      <c r="S427" s="659"/>
      <c r="T427" s="659"/>
      <c r="U427" s="659"/>
      <c r="V427" s="659"/>
      <c r="W427" s="659"/>
      <c r="X427" s="659"/>
      <c r="Y427" s="659"/>
      <c r="Z427" s="659"/>
      <c r="AA427" s="659"/>
      <c r="AB427" s="659"/>
      <c r="AC427" s="659"/>
      <c r="AD427" s="659"/>
      <c r="AE427" s="659"/>
      <c r="AF427" s="659"/>
      <c r="AG427" s="659"/>
      <c r="AH427" s="659"/>
      <c r="AI427" s="659"/>
      <c r="AJ427" s="659"/>
      <c r="AK427" s="659"/>
    </row>
    <row r="428" spans="1:37">
      <c r="A428" s="659"/>
      <c r="B428" s="659"/>
      <c r="C428" s="659"/>
      <c r="D428" s="659"/>
      <c r="E428" s="659"/>
      <c r="F428" s="659"/>
      <c r="G428" s="659"/>
      <c r="H428" s="659"/>
      <c r="I428" s="660"/>
      <c r="J428" s="659"/>
      <c r="K428" s="660"/>
      <c r="L428" s="659"/>
      <c r="M428" s="659"/>
      <c r="N428" s="659"/>
      <c r="O428" s="659"/>
      <c r="P428" s="659"/>
      <c r="Q428" s="659"/>
      <c r="R428" s="659"/>
      <c r="S428" s="659"/>
      <c r="T428" s="659"/>
      <c r="U428" s="659"/>
      <c r="V428" s="659"/>
      <c r="W428" s="659"/>
      <c r="X428" s="659"/>
      <c r="Y428" s="659"/>
      <c r="Z428" s="659"/>
      <c r="AA428" s="659"/>
      <c r="AB428" s="659"/>
      <c r="AC428" s="659"/>
      <c r="AD428" s="659"/>
      <c r="AE428" s="659"/>
      <c r="AF428" s="659"/>
      <c r="AG428" s="659"/>
      <c r="AH428" s="659"/>
      <c r="AI428" s="659"/>
      <c r="AJ428" s="659"/>
      <c r="AK428" s="659"/>
    </row>
    <row r="429" spans="1:37">
      <c r="A429" s="659"/>
      <c r="B429" s="659"/>
      <c r="C429" s="659"/>
      <c r="D429" s="659"/>
      <c r="E429" s="659"/>
      <c r="F429" s="659"/>
      <c r="G429" s="659"/>
      <c r="H429" s="659"/>
      <c r="I429" s="660"/>
      <c r="J429" s="659"/>
      <c r="K429" s="660"/>
      <c r="L429" s="659"/>
      <c r="M429" s="659"/>
      <c r="N429" s="659"/>
      <c r="O429" s="659"/>
      <c r="P429" s="659"/>
      <c r="Q429" s="659"/>
      <c r="R429" s="659"/>
      <c r="S429" s="659"/>
      <c r="T429" s="659"/>
      <c r="U429" s="659"/>
      <c r="V429" s="659"/>
      <c r="W429" s="659"/>
      <c r="X429" s="659"/>
      <c r="Y429" s="659"/>
      <c r="Z429" s="659"/>
      <c r="AA429" s="659"/>
      <c r="AB429" s="659"/>
      <c r="AC429" s="659"/>
      <c r="AD429" s="659"/>
      <c r="AE429" s="659"/>
      <c r="AF429" s="659"/>
      <c r="AG429" s="659"/>
      <c r="AH429" s="659"/>
      <c r="AI429" s="659"/>
      <c r="AJ429" s="659"/>
      <c r="AK429" s="659"/>
    </row>
    <row r="430" spans="1:37">
      <c r="A430" s="659"/>
      <c r="B430" s="659"/>
      <c r="C430" s="659"/>
      <c r="D430" s="659"/>
      <c r="E430" s="659"/>
      <c r="F430" s="659"/>
      <c r="G430" s="659"/>
      <c r="H430" s="659"/>
      <c r="I430" s="660"/>
      <c r="J430" s="659"/>
      <c r="K430" s="660"/>
      <c r="L430" s="659"/>
      <c r="M430" s="659"/>
      <c r="N430" s="659"/>
      <c r="O430" s="659"/>
      <c r="P430" s="659"/>
      <c r="Q430" s="659"/>
      <c r="R430" s="659"/>
      <c r="S430" s="659"/>
      <c r="T430" s="659"/>
      <c r="U430" s="659"/>
      <c r="V430" s="659"/>
      <c r="W430" s="659"/>
      <c r="X430" s="659"/>
      <c r="Y430" s="659"/>
      <c r="Z430" s="659"/>
      <c r="AA430" s="659"/>
      <c r="AB430" s="659"/>
      <c r="AC430" s="659"/>
      <c r="AD430" s="659"/>
      <c r="AE430" s="659"/>
      <c r="AF430" s="659"/>
      <c r="AG430" s="659"/>
      <c r="AH430" s="659"/>
      <c r="AI430" s="659"/>
      <c r="AJ430" s="659"/>
      <c r="AK430" s="659"/>
    </row>
    <row r="431" spans="1:37">
      <c r="A431" s="659"/>
      <c r="B431" s="659"/>
      <c r="C431" s="659"/>
      <c r="D431" s="659"/>
      <c r="E431" s="659"/>
      <c r="F431" s="659"/>
      <c r="G431" s="659"/>
      <c r="H431" s="659"/>
      <c r="I431" s="660"/>
      <c r="J431" s="659"/>
      <c r="K431" s="660"/>
      <c r="L431" s="659"/>
      <c r="M431" s="659"/>
      <c r="N431" s="659"/>
      <c r="O431" s="659"/>
      <c r="P431" s="659"/>
      <c r="Q431" s="659"/>
      <c r="R431" s="659"/>
      <c r="S431" s="659"/>
      <c r="T431" s="659"/>
      <c r="U431" s="659"/>
      <c r="V431" s="659"/>
      <c r="W431" s="659"/>
      <c r="X431" s="659"/>
      <c r="Y431" s="659"/>
      <c r="Z431" s="659"/>
      <c r="AA431" s="659"/>
      <c r="AB431" s="659"/>
      <c r="AC431" s="659"/>
      <c r="AD431" s="659"/>
      <c r="AE431" s="659"/>
      <c r="AF431" s="659"/>
      <c r="AG431" s="659"/>
      <c r="AH431" s="659"/>
      <c r="AI431" s="659"/>
      <c r="AJ431" s="659"/>
      <c r="AK431" s="659"/>
    </row>
    <row r="432" spans="1:37">
      <c r="A432" s="659"/>
      <c r="B432" s="659"/>
      <c r="C432" s="659"/>
      <c r="D432" s="659"/>
      <c r="E432" s="659"/>
      <c r="F432" s="659"/>
      <c r="G432" s="659"/>
      <c r="H432" s="659"/>
      <c r="I432" s="660"/>
      <c r="J432" s="659"/>
      <c r="K432" s="660"/>
      <c r="L432" s="659"/>
      <c r="M432" s="659"/>
      <c r="N432" s="659"/>
      <c r="O432" s="659"/>
      <c r="P432" s="659"/>
      <c r="Q432" s="659"/>
      <c r="R432" s="659"/>
      <c r="S432" s="659"/>
      <c r="T432" s="659"/>
      <c r="U432" s="659"/>
      <c r="V432" s="659"/>
      <c r="W432" s="659"/>
      <c r="X432" s="659"/>
      <c r="Y432" s="659"/>
      <c r="Z432" s="659"/>
      <c r="AA432" s="659"/>
      <c r="AB432" s="659"/>
      <c r="AC432" s="659"/>
      <c r="AD432" s="659"/>
      <c r="AE432" s="659"/>
      <c r="AF432" s="659"/>
      <c r="AG432" s="659"/>
      <c r="AH432" s="659"/>
      <c r="AI432" s="659"/>
      <c r="AJ432" s="659"/>
      <c r="AK432" s="659"/>
    </row>
    <row r="433" spans="1:37">
      <c r="A433" s="659"/>
      <c r="B433" s="659"/>
      <c r="C433" s="659"/>
      <c r="D433" s="659"/>
      <c r="E433" s="659"/>
      <c r="F433" s="659"/>
      <c r="G433" s="659"/>
      <c r="H433" s="659"/>
      <c r="I433" s="660"/>
      <c r="J433" s="659"/>
      <c r="K433" s="660"/>
      <c r="L433" s="659"/>
      <c r="M433" s="659"/>
      <c r="N433" s="659"/>
      <c r="O433" s="659"/>
      <c r="P433" s="659"/>
      <c r="Q433" s="659"/>
      <c r="R433" s="659"/>
      <c r="S433" s="659"/>
      <c r="T433" s="659"/>
      <c r="U433" s="659"/>
      <c r="V433" s="659"/>
      <c r="W433" s="659"/>
      <c r="X433" s="659"/>
      <c r="Y433" s="659"/>
      <c r="Z433" s="659"/>
      <c r="AA433" s="659"/>
      <c r="AB433" s="659"/>
      <c r="AC433" s="659"/>
      <c r="AD433" s="659"/>
      <c r="AE433" s="659"/>
      <c r="AF433" s="659"/>
      <c r="AG433" s="659"/>
      <c r="AH433" s="659"/>
      <c r="AI433" s="659"/>
      <c r="AJ433" s="659"/>
      <c r="AK433" s="659"/>
    </row>
    <row r="434" spans="1:37">
      <c r="A434" s="659"/>
      <c r="B434" s="659"/>
      <c r="C434" s="659"/>
      <c r="D434" s="659"/>
      <c r="E434" s="659"/>
      <c r="F434" s="659"/>
      <c r="G434" s="659"/>
      <c r="H434" s="659"/>
      <c r="I434" s="660"/>
      <c r="J434" s="659"/>
      <c r="K434" s="660"/>
      <c r="L434" s="659"/>
      <c r="M434" s="659"/>
      <c r="N434" s="659"/>
      <c r="O434" s="659"/>
      <c r="P434" s="659"/>
      <c r="Q434" s="659"/>
      <c r="R434" s="659"/>
      <c r="S434" s="659"/>
      <c r="T434" s="659"/>
      <c r="U434" s="659"/>
      <c r="V434" s="659"/>
      <c r="W434" s="659"/>
      <c r="X434" s="659"/>
      <c r="Y434" s="659"/>
      <c r="Z434" s="659"/>
      <c r="AA434" s="659"/>
      <c r="AB434" s="659"/>
      <c r="AC434" s="659"/>
      <c r="AD434" s="659"/>
      <c r="AE434" s="659"/>
      <c r="AF434" s="659"/>
      <c r="AG434" s="659"/>
      <c r="AH434" s="659"/>
      <c r="AI434" s="659"/>
      <c r="AJ434" s="659"/>
      <c r="AK434" s="659"/>
    </row>
    <row r="435" spans="1:37">
      <c r="A435" s="659"/>
      <c r="B435" s="659"/>
      <c r="C435" s="659"/>
      <c r="D435" s="659"/>
      <c r="E435" s="659"/>
      <c r="F435" s="659"/>
      <c r="G435" s="659"/>
      <c r="H435" s="659"/>
      <c r="I435" s="660"/>
      <c r="J435" s="659"/>
      <c r="K435" s="660"/>
      <c r="L435" s="659"/>
      <c r="M435" s="659"/>
      <c r="N435" s="659"/>
      <c r="O435" s="659"/>
      <c r="P435" s="659"/>
      <c r="Q435" s="659"/>
      <c r="R435" s="659"/>
      <c r="S435" s="659"/>
      <c r="T435" s="659"/>
      <c r="U435" s="659"/>
      <c r="V435" s="659"/>
      <c r="W435" s="659"/>
      <c r="X435" s="659"/>
      <c r="Y435" s="659"/>
      <c r="Z435" s="659"/>
      <c r="AA435" s="659"/>
      <c r="AB435" s="659"/>
      <c r="AC435" s="659"/>
      <c r="AD435" s="659"/>
      <c r="AE435" s="659"/>
      <c r="AF435" s="659"/>
      <c r="AG435" s="659"/>
      <c r="AH435" s="659"/>
      <c r="AI435" s="659"/>
      <c r="AJ435" s="659"/>
      <c r="AK435" s="659"/>
    </row>
    <row r="436" spans="1:37">
      <c r="A436" s="659"/>
      <c r="B436" s="659"/>
      <c r="C436" s="659"/>
      <c r="D436" s="659"/>
      <c r="E436" s="659"/>
      <c r="F436" s="659"/>
      <c r="G436" s="659"/>
      <c r="H436" s="659"/>
      <c r="I436" s="660"/>
      <c r="J436" s="659"/>
      <c r="K436" s="660"/>
      <c r="L436" s="659"/>
      <c r="M436" s="659"/>
      <c r="N436" s="659"/>
      <c r="O436" s="659"/>
      <c r="P436" s="659"/>
      <c r="Q436" s="659"/>
      <c r="R436" s="659"/>
      <c r="S436" s="659"/>
      <c r="T436" s="659"/>
      <c r="U436" s="659"/>
      <c r="V436" s="659"/>
      <c r="W436" s="659"/>
      <c r="X436" s="659"/>
      <c r="Y436" s="659"/>
      <c r="Z436" s="659"/>
      <c r="AA436" s="659"/>
      <c r="AB436" s="659"/>
      <c r="AC436" s="659"/>
      <c r="AD436" s="659"/>
      <c r="AE436" s="659"/>
      <c r="AF436" s="659"/>
      <c r="AG436" s="659"/>
      <c r="AH436" s="659"/>
      <c r="AI436" s="659"/>
      <c r="AJ436" s="659"/>
      <c r="AK436" s="659"/>
    </row>
    <row r="437" spans="1:37">
      <c r="A437" s="659"/>
      <c r="B437" s="659"/>
      <c r="C437" s="659"/>
      <c r="D437" s="659"/>
      <c r="E437" s="659"/>
      <c r="F437" s="659"/>
      <c r="G437" s="659"/>
      <c r="H437" s="659"/>
      <c r="I437" s="660"/>
      <c r="J437" s="659"/>
      <c r="K437" s="660"/>
      <c r="L437" s="659"/>
      <c r="M437" s="659"/>
      <c r="N437" s="659"/>
      <c r="O437" s="659"/>
      <c r="P437" s="659"/>
      <c r="Q437" s="659"/>
      <c r="R437" s="659"/>
      <c r="S437" s="659"/>
      <c r="T437" s="659"/>
      <c r="U437" s="659"/>
      <c r="V437" s="659"/>
      <c r="W437" s="659"/>
      <c r="X437" s="659"/>
      <c r="Y437" s="659"/>
      <c r="Z437" s="659"/>
      <c r="AA437" s="659"/>
      <c r="AB437" s="659"/>
      <c r="AC437" s="659"/>
      <c r="AD437" s="659"/>
      <c r="AE437" s="659"/>
      <c r="AF437" s="659"/>
      <c r="AG437" s="659"/>
      <c r="AH437" s="659"/>
      <c r="AI437" s="659"/>
      <c r="AJ437" s="659"/>
      <c r="AK437" s="659"/>
    </row>
    <row r="438" spans="1:37">
      <c r="A438" s="659"/>
      <c r="B438" s="659"/>
      <c r="C438" s="659"/>
      <c r="D438" s="659"/>
      <c r="E438" s="659"/>
      <c r="F438" s="659"/>
      <c r="G438" s="659"/>
      <c r="H438" s="659"/>
      <c r="I438" s="660"/>
      <c r="J438" s="659"/>
      <c r="K438" s="660"/>
      <c r="L438" s="659"/>
      <c r="M438" s="659"/>
      <c r="N438" s="659"/>
      <c r="O438" s="659"/>
      <c r="P438" s="659"/>
      <c r="Q438" s="659"/>
      <c r="R438" s="659"/>
      <c r="S438" s="659"/>
      <c r="T438" s="659"/>
      <c r="U438" s="659"/>
      <c r="V438" s="659"/>
      <c r="W438" s="659"/>
      <c r="X438" s="659"/>
      <c r="Y438" s="659"/>
      <c r="Z438" s="659"/>
      <c r="AA438" s="659"/>
      <c r="AB438" s="659"/>
      <c r="AC438" s="659"/>
      <c r="AD438" s="659"/>
      <c r="AE438" s="659"/>
      <c r="AF438" s="659"/>
      <c r="AG438" s="659"/>
      <c r="AH438" s="659"/>
      <c r="AI438" s="659"/>
      <c r="AJ438" s="659"/>
      <c r="AK438" s="659"/>
    </row>
    <row r="439" spans="1:37">
      <c r="A439" s="659"/>
      <c r="B439" s="659"/>
      <c r="C439" s="659"/>
      <c r="D439" s="659"/>
      <c r="E439" s="659"/>
      <c r="F439" s="659"/>
      <c r="G439" s="659"/>
      <c r="H439" s="659"/>
      <c r="I439" s="660"/>
      <c r="J439" s="659"/>
      <c r="K439" s="660"/>
      <c r="L439" s="659"/>
      <c r="M439" s="659"/>
      <c r="N439" s="659"/>
      <c r="O439" s="659"/>
      <c r="P439" s="659"/>
      <c r="Q439" s="659"/>
      <c r="R439" s="659"/>
      <c r="S439" s="659"/>
      <c r="T439" s="659"/>
      <c r="U439" s="659"/>
      <c r="V439" s="659"/>
      <c r="W439" s="659"/>
      <c r="X439" s="659"/>
      <c r="Y439" s="659"/>
      <c r="Z439" s="659"/>
      <c r="AA439" s="659"/>
      <c r="AB439" s="659"/>
      <c r="AC439" s="659"/>
      <c r="AD439" s="659"/>
      <c r="AE439" s="659"/>
      <c r="AF439" s="659"/>
      <c r="AG439" s="659"/>
      <c r="AH439" s="659"/>
      <c r="AI439" s="659"/>
      <c r="AJ439" s="659"/>
      <c r="AK439" s="659"/>
    </row>
    <row r="440" spans="1:37">
      <c r="A440" s="659"/>
      <c r="B440" s="659"/>
      <c r="C440" s="659"/>
      <c r="D440" s="659"/>
      <c r="E440" s="659"/>
      <c r="F440" s="659"/>
      <c r="G440" s="659"/>
      <c r="H440" s="659"/>
      <c r="I440" s="660"/>
      <c r="J440" s="659"/>
      <c r="K440" s="660"/>
      <c r="L440" s="659"/>
      <c r="M440" s="659"/>
      <c r="N440" s="659"/>
      <c r="O440" s="659"/>
      <c r="P440" s="659"/>
      <c r="Q440" s="659"/>
      <c r="R440" s="659"/>
      <c r="S440" s="659"/>
      <c r="T440" s="659"/>
      <c r="U440" s="659"/>
      <c r="V440" s="659"/>
      <c r="W440" s="659"/>
      <c r="X440" s="659"/>
      <c r="Y440" s="659"/>
      <c r="Z440" s="659"/>
      <c r="AA440" s="659"/>
      <c r="AB440" s="659"/>
      <c r="AC440" s="659"/>
      <c r="AD440" s="659"/>
      <c r="AE440" s="659"/>
      <c r="AF440" s="659"/>
      <c r="AG440" s="659"/>
      <c r="AH440" s="659"/>
      <c r="AI440" s="659"/>
      <c r="AJ440" s="659"/>
      <c r="AK440" s="659"/>
    </row>
    <row r="441" spans="1:37">
      <c r="A441" s="659"/>
      <c r="B441" s="659"/>
      <c r="C441" s="659"/>
      <c r="D441" s="659"/>
      <c r="E441" s="659"/>
      <c r="F441" s="659"/>
      <c r="G441" s="659"/>
      <c r="H441" s="659"/>
      <c r="I441" s="660"/>
      <c r="J441" s="659"/>
      <c r="K441" s="660"/>
      <c r="L441" s="659"/>
      <c r="M441" s="659"/>
      <c r="N441" s="659"/>
      <c r="O441" s="659"/>
      <c r="P441" s="659"/>
      <c r="Q441" s="659"/>
      <c r="R441" s="659"/>
      <c r="S441" s="659"/>
      <c r="T441" s="659"/>
      <c r="U441" s="659"/>
      <c r="V441" s="659"/>
      <c r="W441" s="659"/>
      <c r="X441" s="659"/>
      <c r="Y441" s="659"/>
      <c r="Z441" s="659"/>
      <c r="AA441" s="659"/>
      <c r="AB441" s="659"/>
      <c r="AC441" s="659"/>
      <c r="AD441" s="659"/>
      <c r="AE441" s="659"/>
      <c r="AF441" s="659"/>
      <c r="AG441" s="659"/>
      <c r="AH441" s="659"/>
      <c r="AI441" s="659"/>
      <c r="AJ441" s="659"/>
      <c r="AK441" s="659"/>
    </row>
    <row r="442" spans="1:37">
      <c r="A442" s="659"/>
      <c r="B442" s="659"/>
      <c r="C442" s="659"/>
      <c r="D442" s="659"/>
      <c r="E442" s="659"/>
      <c r="F442" s="659"/>
      <c r="G442" s="659"/>
      <c r="H442" s="659"/>
      <c r="I442" s="660"/>
      <c r="J442" s="659"/>
      <c r="K442" s="660"/>
      <c r="L442" s="659"/>
      <c r="M442" s="659"/>
      <c r="N442" s="659"/>
      <c r="O442" s="659"/>
      <c r="P442" s="659"/>
      <c r="Q442" s="659"/>
      <c r="R442" s="659"/>
      <c r="S442" s="659"/>
      <c r="T442" s="659"/>
      <c r="U442" s="659"/>
      <c r="V442" s="659"/>
      <c r="W442" s="659"/>
      <c r="X442" s="659"/>
      <c r="Y442" s="659"/>
      <c r="Z442" s="659"/>
      <c r="AA442" s="659"/>
      <c r="AB442" s="659"/>
      <c r="AC442" s="659"/>
      <c r="AD442" s="659"/>
      <c r="AE442" s="659"/>
      <c r="AF442" s="659"/>
      <c r="AG442" s="659"/>
      <c r="AH442" s="659"/>
      <c r="AI442" s="659"/>
      <c r="AJ442" s="659"/>
      <c r="AK442" s="659"/>
    </row>
    <row r="443" spans="1:37">
      <c r="A443" s="659"/>
      <c r="B443" s="659"/>
      <c r="C443" s="659"/>
      <c r="D443" s="659"/>
      <c r="E443" s="659"/>
      <c r="F443" s="659"/>
      <c r="G443" s="659"/>
      <c r="H443" s="659"/>
      <c r="I443" s="660"/>
      <c r="J443" s="659"/>
      <c r="K443" s="660"/>
      <c r="L443" s="659"/>
      <c r="M443" s="659"/>
      <c r="N443" s="659"/>
      <c r="O443" s="659"/>
      <c r="P443" s="659"/>
      <c r="Q443" s="659"/>
      <c r="R443" s="659"/>
      <c r="S443" s="659"/>
      <c r="T443" s="659"/>
      <c r="U443" s="659"/>
      <c r="V443" s="659"/>
      <c r="W443" s="659"/>
      <c r="X443" s="659"/>
      <c r="Y443" s="659"/>
      <c r="Z443" s="659"/>
      <c r="AA443" s="659"/>
      <c r="AB443" s="659"/>
      <c r="AC443" s="659"/>
      <c r="AD443" s="659"/>
      <c r="AE443" s="659"/>
      <c r="AF443" s="659"/>
      <c r="AG443" s="659"/>
      <c r="AH443" s="659"/>
      <c r="AI443" s="659"/>
      <c r="AJ443" s="659"/>
      <c r="AK443" s="659"/>
    </row>
    <row r="444" spans="1:37">
      <c r="A444" s="659"/>
      <c r="B444" s="659"/>
      <c r="C444" s="659"/>
      <c r="D444" s="659"/>
      <c r="E444" s="659"/>
      <c r="F444" s="659"/>
      <c r="G444" s="659"/>
      <c r="H444" s="659"/>
      <c r="I444" s="660"/>
      <c r="J444" s="659"/>
      <c r="K444" s="660"/>
      <c r="L444" s="659"/>
      <c r="M444" s="659"/>
      <c r="N444" s="659"/>
      <c r="O444" s="659"/>
      <c r="P444" s="659"/>
      <c r="Q444" s="659"/>
      <c r="R444" s="659"/>
      <c r="S444" s="659"/>
      <c r="T444" s="659"/>
      <c r="U444" s="659"/>
      <c r="V444" s="659"/>
      <c r="W444" s="659"/>
      <c r="X444" s="659"/>
      <c r="Y444" s="659"/>
      <c r="Z444" s="659"/>
      <c r="AA444" s="659"/>
      <c r="AB444" s="659"/>
      <c r="AC444" s="659"/>
      <c r="AD444" s="659"/>
      <c r="AE444" s="659"/>
      <c r="AF444" s="659"/>
      <c r="AG444" s="659"/>
      <c r="AH444" s="659"/>
      <c r="AI444" s="659"/>
      <c r="AJ444" s="659"/>
      <c r="AK444" s="659"/>
    </row>
    <row r="445" spans="1:37">
      <c r="A445" s="659"/>
      <c r="B445" s="659"/>
      <c r="C445" s="659"/>
      <c r="D445" s="659"/>
      <c r="E445" s="659"/>
      <c r="F445" s="659"/>
      <c r="G445" s="659"/>
      <c r="H445" s="659"/>
      <c r="I445" s="660"/>
      <c r="J445" s="659"/>
      <c r="K445" s="660"/>
      <c r="L445" s="659"/>
      <c r="M445" s="659"/>
      <c r="N445" s="659"/>
      <c r="O445" s="659"/>
      <c r="P445" s="659"/>
      <c r="Q445" s="659"/>
      <c r="R445" s="659"/>
      <c r="S445" s="659"/>
      <c r="T445" s="659"/>
      <c r="U445" s="659"/>
      <c r="V445" s="659"/>
      <c r="W445" s="659"/>
      <c r="X445" s="659"/>
      <c r="Y445" s="659"/>
      <c r="Z445" s="659"/>
      <c r="AA445" s="659"/>
      <c r="AB445" s="659"/>
      <c r="AC445" s="659"/>
      <c r="AD445" s="659"/>
      <c r="AE445" s="659"/>
      <c r="AF445" s="659"/>
      <c r="AG445" s="659"/>
      <c r="AH445" s="659"/>
      <c r="AI445" s="659"/>
      <c r="AJ445" s="659"/>
      <c r="AK445" s="659"/>
    </row>
    <row r="446" spans="1:37">
      <c r="A446" s="659"/>
      <c r="B446" s="659"/>
      <c r="C446" s="659"/>
      <c r="D446" s="659"/>
      <c r="E446" s="659"/>
      <c r="F446" s="659"/>
      <c r="G446" s="659"/>
      <c r="H446" s="659"/>
      <c r="I446" s="660"/>
      <c r="J446" s="659"/>
      <c r="K446" s="660"/>
      <c r="L446" s="659"/>
      <c r="M446" s="659"/>
      <c r="N446" s="659"/>
      <c r="O446" s="659"/>
      <c r="P446" s="659"/>
      <c r="Q446" s="659"/>
      <c r="R446" s="659"/>
      <c r="S446" s="659"/>
      <c r="T446" s="659"/>
      <c r="U446" s="659"/>
      <c r="V446" s="659"/>
      <c r="W446" s="659"/>
      <c r="X446" s="659"/>
      <c r="Y446" s="659"/>
      <c r="Z446" s="659"/>
      <c r="AA446" s="659"/>
      <c r="AB446" s="659"/>
      <c r="AC446" s="659"/>
      <c r="AD446" s="659"/>
      <c r="AE446" s="659"/>
      <c r="AF446" s="659"/>
      <c r="AG446" s="659"/>
      <c r="AH446" s="659"/>
      <c r="AI446" s="659"/>
      <c r="AJ446" s="659"/>
      <c r="AK446" s="659"/>
    </row>
    <row r="447" spans="1:37">
      <c r="A447" s="659"/>
      <c r="B447" s="659"/>
      <c r="C447" s="659"/>
      <c r="D447" s="659"/>
      <c r="E447" s="659"/>
      <c r="F447" s="659"/>
      <c r="G447" s="659"/>
      <c r="H447" s="659"/>
      <c r="I447" s="660"/>
      <c r="J447" s="659"/>
      <c r="K447" s="660"/>
      <c r="L447" s="659"/>
      <c r="M447" s="659"/>
      <c r="N447" s="659"/>
      <c r="O447" s="659"/>
      <c r="P447" s="659"/>
      <c r="Q447" s="659"/>
      <c r="R447" s="659"/>
      <c r="S447" s="659"/>
      <c r="T447" s="659"/>
      <c r="U447" s="659"/>
      <c r="V447" s="659"/>
      <c r="W447" s="659"/>
      <c r="X447" s="659"/>
      <c r="Y447" s="659"/>
      <c r="Z447" s="659"/>
      <c r="AA447" s="659"/>
      <c r="AB447" s="659"/>
      <c r="AC447" s="659"/>
      <c r="AD447" s="659"/>
      <c r="AE447" s="659"/>
      <c r="AF447" s="659"/>
      <c r="AG447" s="659"/>
      <c r="AH447" s="659"/>
      <c r="AI447" s="659"/>
      <c r="AJ447" s="659"/>
      <c r="AK447" s="659"/>
    </row>
    <row r="448" spans="1:37">
      <c r="A448" s="659"/>
      <c r="B448" s="659"/>
      <c r="C448" s="659"/>
      <c r="D448" s="659"/>
      <c r="E448" s="659"/>
      <c r="F448" s="659"/>
      <c r="G448" s="659"/>
      <c r="H448" s="659"/>
      <c r="I448" s="660"/>
      <c r="J448" s="659"/>
      <c r="K448" s="660"/>
      <c r="L448" s="659"/>
      <c r="M448" s="659"/>
      <c r="N448" s="659"/>
      <c r="O448" s="659"/>
      <c r="P448" s="659"/>
      <c r="Q448" s="659"/>
      <c r="R448" s="659"/>
      <c r="S448" s="659"/>
      <c r="T448" s="659"/>
      <c r="U448" s="659"/>
      <c r="V448" s="659"/>
      <c r="W448" s="659"/>
      <c r="X448" s="659"/>
      <c r="Y448" s="659"/>
      <c r="Z448" s="659"/>
      <c r="AA448" s="659"/>
      <c r="AB448" s="659"/>
      <c r="AC448" s="659"/>
      <c r="AD448" s="659"/>
      <c r="AE448" s="659"/>
      <c r="AF448" s="659"/>
      <c r="AG448" s="659"/>
      <c r="AH448" s="659"/>
      <c r="AI448" s="659"/>
      <c r="AJ448" s="659"/>
      <c r="AK448" s="659"/>
    </row>
    <row r="449" spans="1:37">
      <c r="A449" s="659"/>
      <c r="B449" s="659"/>
      <c r="C449" s="659"/>
      <c r="D449" s="659"/>
      <c r="E449" s="659"/>
      <c r="F449" s="659"/>
      <c r="G449" s="659"/>
      <c r="H449" s="659"/>
      <c r="I449" s="660"/>
      <c r="J449" s="659"/>
      <c r="K449" s="660"/>
      <c r="L449" s="659"/>
      <c r="M449" s="659"/>
      <c r="N449" s="659"/>
      <c r="O449" s="659"/>
      <c r="P449" s="659"/>
      <c r="Q449" s="659"/>
      <c r="R449" s="659"/>
      <c r="S449" s="659"/>
      <c r="T449" s="659"/>
      <c r="U449" s="659"/>
      <c r="V449" s="659"/>
      <c r="W449" s="659"/>
      <c r="X449" s="659"/>
      <c r="Y449" s="659"/>
      <c r="Z449" s="659"/>
      <c r="AA449" s="659"/>
      <c r="AB449" s="659"/>
      <c r="AC449" s="659"/>
      <c r="AD449" s="659"/>
      <c r="AE449" s="659"/>
      <c r="AF449" s="659"/>
      <c r="AG449" s="659"/>
      <c r="AH449" s="659"/>
      <c r="AI449" s="659"/>
      <c r="AJ449" s="659"/>
      <c r="AK449" s="659"/>
    </row>
    <row r="450" spans="1:37">
      <c r="A450" s="659"/>
      <c r="B450" s="659"/>
      <c r="C450" s="659"/>
      <c r="D450" s="659"/>
      <c r="E450" s="659"/>
      <c r="F450" s="659"/>
      <c r="G450" s="659"/>
      <c r="H450" s="659"/>
      <c r="I450" s="660"/>
      <c r="J450" s="659"/>
      <c r="K450" s="660"/>
      <c r="L450" s="659"/>
      <c r="M450" s="659"/>
      <c r="N450" s="659"/>
      <c r="O450" s="659"/>
      <c r="P450" s="659"/>
      <c r="Q450" s="659"/>
      <c r="R450" s="659"/>
      <c r="S450" s="659"/>
      <c r="T450" s="659"/>
      <c r="U450" s="659"/>
      <c r="V450" s="659"/>
      <c r="W450" s="659"/>
      <c r="X450" s="659"/>
      <c r="Y450" s="659"/>
      <c r="Z450" s="659"/>
      <c r="AA450" s="659"/>
      <c r="AB450" s="659"/>
      <c r="AC450" s="659"/>
      <c r="AD450" s="659"/>
      <c r="AE450" s="659"/>
      <c r="AF450" s="659"/>
      <c r="AG450" s="659"/>
      <c r="AH450" s="659"/>
      <c r="AI450" s="659"/>
      <c r="AJ450" s="659"/>
      <c r="AK450" s="659"/>
    </row>
    <row r="451" spans="1:37">
      <c r="A451" s="659"/>
      <c r="B451" s="659"/>
      <c r="C451" s="659"/>
      <c r="D451" s="659"/>
      <c r="E451" s="659"/>
      <c r="F451" s="659"/>
      <c r="G451" s="659"/>
      <c r="H451" s="659"/>
      <c r="I451" s="660"/>
      <c r="J451" s="659"/>
      <c r="K451" s="660"/>
      <c r="L451" s="659"/>
      <c r="M451" s="659"/>
      <c r="N451" s="659"/>
      <c r="O451" s="659"/>
      <c r="P451" s="659"/>
      <c r="Q451" s="659"/>
      <c r="R451" s="659"/>
      <c r="S451" s="659"/>
      <c r="T451" s="659"/>
      <c r="U451" s="659"/>
      <c r="V451" s="659"/>
      <c r="W451" s="659"/>
      <c r="X451" s="659"/>
      <c r="Y451" s="659"/>
      <c r="Z451" s="659"/>
      <c r="AA451" s="659"/>
      <c r="AB451" s="659"/>
      <c r="AC451" s="659"/>
      <c r="AD451" s="659"/>
      <c r="AE451" s="659"/>
      <c r="AF451" s="659"/>
      <c r="AG451" s="659"/>
      <c r="AH451" s="659"/>
      <c r="AI451" s="659"/>
      <c r="AJ451" s="659"/>
      <c r="AK451" s="659"/>
    </row>
    <row r="452" spans="1:37">
      <c r="A452" s="659"/>
      <c r="B452" s="659"/>
      <c r="C452" s="659"/>
      <c r="D452" s="659"/>
      <c r="E452" s="659"/>
      <c r="F452" s="659"/>
      <c r="G452" s="659"/>
      <c r="H452" s="659"/>
      <c r="I452" s="660"/>
      <c r="J452" s="659"/>
      <c r="K452" s="660"/>
      <c r="L452" s="659"/>
      <c r="M452" s="659"/>
      <c r="N452" s="659"/>
      <c r="O452" s="659"/>
      <c r="P452" s="659"/>
      <c r="Q452" s="659"/>
      <c r="R452" s="659"/>
      <c r="S452" s="659"/>
      <c r="T452" s="659"/>
      <c r="U452" s="659"/>
      <c r="V452" s="659"/>
      <c r="W452" s="659"/>
      <c r="X452" s="659"/>
      <c r="Y452" s="659"/>
      <c r="Z452" s="659"/>
      <c r="AA452" s="659"/>
      <c r="AB452" s="659"/>
      <c r="AC452" s="659"/>
      <c r="AD452" s="659"/>
      <c r="AE452" s="659"/>
      <c r="AF452" s="659"/>
      <c r="AG452" s="659"/>
      <c r="AH452" s="659"/>
      <c r="AI452" s="659"/>
      <c r="AJ452" s="659"/>
      <c r="AK452" s="659"/>
    </row>
    <row r="453" spans="1:37">
      <c r="A453" s="659"/>
      <c r="B453" s="659"/>
      <c r="C453" s="659"/>
      <c r="D453" s="659"/>
      <c r="E453" s="659"/>
      <c r="F453" s="659"/>
      <c r="G453" s="659"/>
      <c r="H453" s="659"/>
      <c r="I453" s="660"/>
      <c r="J453" s="659"/>
      <c r="K453" s="660"/>
      <c r="L453" s="659"/>
      <c r="M453" s="659"/>
      <c r="N453" s="659"/>
      <c r="O453" s="659"/>
      <c r="P453" s="659"/>
      <c r="Q453" s="659"/>
      <c r="R453" s="659"/>
      <c r="S453" s="659"/>
      <c r="T453" s="659"/>
      <c r="U453" s="659"/>
      <c r="V453" s="659"/>
      <c r="W453" s="659"/>
      <c r="X453" s="659"/>
      <c r="Y453" s="659"/>
      <c r="Z453" s="659"/>
      <c r="AA453" s="659"/>
      <c r="AB453" s="659"/>
      <c r="AC453" s="659"/>
      <c r="AD453" s="659"/>
      <c r="AE453" s="659"/>
      <c r="AF453" s="659"/>
      <c r="AG453" s="659"/>
      <c r="AH453" s="659"/>
      <c r="AI453" s="659"/>
      <c r="AJ453" s="659"/>
      <c r="AK453" s="659"/>
    </row>
    <row r="454" spans="1:37">
      <c r="A454" s="659"/>
      <c r="B454" s="659"/>
      <c r="C454" s="659"/>
      <c r="D454" s="659"/>
      <c r="E454" s="659"/>
      <c r="F454" s="659"/>
      <c r="G454" s="659"/>
      <c r="H454" s="659"/>
      <c r="I454" s="660"/>
      <c r="J454" s="659"/>
      <c r="K454" s="660"/>
      <c r="L454" s="659"/>
      <c r="M454" s="659"/>
      <c r="N454" s="659"/>
      <c r="O454" s="659"/>
      <c r="P454" s="659"/>
      <c r="Q454" s="659"/>
      <c r="R454" s="659"/>
      <c r="S454" s="659"/>
      <c r="T454" s="659"/>
      <c r="U454" s="659"/>
      <c r="V454" s="659"/>
      <c r="W454" s="659"/>
      <c r="X454" s="659"/>
      <c r="Y454" s="659"/>
      <c r="Z454" s="659"/>
      <c r="AA454" s="659"/>
      <c r="AB454" s="659"/>
      <c r="AC454" s="659"/>
      <c r="AD454" s="659"/>
      <c r="AE454" s="659"/>
      <c r="AF454" s="659"/>
      <c r="AG454" s="659"/>
      <c r="AH454" s="659"/>
      <c r="AI454" s="659"/>
      <c r="AJ454" s="659"/>
      <c r="AK454" s="659"/>
    </row>
    <row r="455" spans="1:37">
      <c r="A455" s="659"/>
      <c r="B455" s="659"/>
      <c r="C455" s="659"/>
      <c r="D455" s="659"/>
      <c r="E455" s="659"/>
      <c r="F455" s="659"/>
      <c r="G455" s="659"/>
      <c r="H455" s="659"/>
      <c r="I455" s="660"/>
      <c r="J455" s="659"/>
      <c r="K455" s="660"/>
      <c r="L455" s="659"/>
      <c r="M455" s="659"/>
      <c r="N455" s="659"/>
      <c r="O455" s="659"/>
      <c r="P455" s="659"/>
      <c r="Q455" s="659"/>
      <c r="R455" s="659"/>
      <c r="S455" s="659"/>
      <c r="T455" s="659"/>
      <c r="U455" s="659"/>
      <c r="V455" s="659"/>
      <c r="W455" s="659"/>
      <c r="X455" s="659"/>
      <c r="Y455" s="659"/>
      <c r="Z455" s="659"/>
      <c r="AA455" s="659"/>
      <c r="AB455" s="659"/>
      <c r="AC455" s="659"/>
      <c r="AD455" s="659"/>
      <c r="AE455" s="659"/>
      <c r="AF455" s="659"/>
      <c r="AG455" s="659"/>
      <c r="AH455" s="659"/>
      <c r="AI455" s="659"/>
      <c r="AJ455" s="659"/>
      <c r="AK455" s="659"/>
    </row>
    <row r="456" spans="1:37">
      <c r="A456" s="659"/>
      <c r="B456" s="659"/>
      <c r="C456" s="659"/>
      <c r="D456" s="659"/>
      <c r="E456" s="659"/>
      <c r="F456" s="659"/>
      <c r="G456" s="659"/>
      <c r="H456" s="659"/>
      <c r="I456" s="660"/>
      <c r="J456" s="659"/>
      <c r="K456" s="660"/>
      <c r="L456" s="659"/>
      <c r="M456" s="659"/>
      <c r="N456" s="659"/>
      <c r="O456" s="659"/>
      <c r="P456" s="659"/>
      <c r="Q456" s="659"/>
      <c r="R456" s="659"/>
      <c r="S456" s="659"/>
      <c r="T456" s="659"/>
      <c r="U456" s="659"/>
      <c r="V456" s="659"/>
      <c r="W456" s="659"/>
      <c r="X456" s="659"/>
      <c r="Y456" s="659"/>
      <c r="Z456" s="659"/>
      <c r="AA456" s="659"/>
      <c r="AB456" s="659"/>
      <c r="AC456" s="659"/>
      <c r="AD456" s="659"/>
      <c r="AE456" s="659"/>
      <c r="AF456" s="659"/>
      <c r="AG456" s="659"/>
      <c r="AH456" s="659"/>
      <c r="AI456" s="659"/>
      <c r="AJ456" s="659"/>
      <c r="AK456" s="659"/>
    </row>
    <row r="457" spans="1:37">
      <c r="A457" s="659"/>
      <c r="B457" s="659"/>
      <c r="C457" s="659"/>
      <c r="D457" s="659"/>
      <c r="E457" s="659"/>
      <c r="F457" s="659"/>
      <c r="G457" s="659"/>
      <c r="H457" s="659"/>
      <c r="I457" s="660"/>
      <c r="J457" s="659"/>
      <c r="K457" s="660"/>
      <c r="L457" s="659"/>
      <c r="M457" s="659"/>
      <c r="N457" s="659"/>
      <c r="O457" s="659"/>
      <c r="P457" s="659"/>
      <c r="Q457" s="659"/>
      <c r="R457" s="659"/>
      <c r="S457" s="659"/>
      <c r="T457" s="659"/>
      <c r="U457" s="659"/>
      <c r="V457" s="659"/>
      <c r="W457" s="659"/>
      <c r="X457" s="659"/>
      <c r="Y457" s="659"/>
      <c r="Z457" s="659"/>
      <c r="AA457" s="659"/>
      <c r="AB457" s="659"/>
      <c r="AC457" s="659"/>
      <c r="AD457" s="659"/>
      <c r="AE457" s="659"/>
      <c r="AF457" s="659"/>
      <c r="AG457" s="659"/>
      <c r="AH457" s="659"/>
      <c r="AI457" s="659"/>
      <c r="AJ457" s="659"/>
      <c r="AK457" s="659"/>
    </row>
    <row r="458" spans="1:37">
      <c r="A458" s="659"/>
      <c r="B458" s="659"/>
      <c r="C458" s="659"/>
      <c r="D458" s="659"/>
      <c r="E458" s="659"/>
      <c r="F458" s="659"/>
      <c r="G458" s="659"/>
      <c r="H458" s="659"/>
      <c r="I458" s="660"/>
      <c r="J458" s="659"/>
      <c r="K458" s="660"/>
      <c r="L458" s="659"/>
      <c r="M458" s="659"/>
      <c r="N458" s="659"/>
      <c r="O458" s="659"/>
      <c r="P458" s="659"/>
      <c r="Q458" s="659"/>
      <c r="R458" s="659"/>
      <c r="S458" s="659"/>
      <c r="T458" s="659"/>
      <c r="U458" s="659"/>
      <c r="V458" s="659"/>
      <c r="W458" s="659"/>
      <c r="X458" s="659"/>
      <c r="Y458" s="659"/>
      <c r="Z458" s="659"/>
      <c r="AA458" s="659"/>
      <c r="AB458" s="659"/>
      <c r="AC458" s="659"/>
      <c r="AD458" s="659"/>
      <c r="AE458" s="659"/>
      <c r="AF458" s="659"/>
      <c r="AG458" s="659"/>
      <c r="AH458" s="659"/>
      <c r="AI458" s="659"/>
      <c r="AJ458" s="659"/>
      <c r="AK458" s="659"/>
    </row>
    <row r="459" spans="1:37">
      <c r="A459" s="659"/>
      <c r="B459" s="659"/>
      <c r="C459" s="659"/>
      <c r="D459" s="659"/>
      <c r="E459" s="659"/>
      <c r="F459" s="659"/>
      <c r="G459" s="659"/>
      <c r="H459" s="659"/>
      <c r="I459" s="660"/>
      <c r="J459" s="659"/>
      <c r="K459" s="660"/>
      <c r="L459" s="659"/>
      <c r="M459" s="659"/>
      <c r="N459" s="659"/>
      <c r="O459" s="659"/>
      <c r="P459" s="659"/>
      <c r="Q459" s="659"/>
      <c r="R459" s="659"/>
      <c r="S459" s="659"/>
      <c r="T459" s="659"/>
      <c r="U459" s="659"/>
      <c r="V459" s="659"/>
      <c r="W459" s="659"/>
      <c r="X459" s="659"/>
      <c r="Y459" s="659"/>
      <c r="Z459" s="659"/>
      <c r="AA459" s="659"/>
      <c r="AB459" s="659"/>
      <c r="AC459" s="659"/>
      <c r="AD459" s="659"/>
      <c r="AE459" s="659"/>
      <c r="AF459" s="659"/>
      <c r="AG459" s="659"/>
      <c r="AH459" s="659"/>
      <c r="AI459" s="659"/>
      <c r="AJ459" s="659"/>
      <c r="AK459" s="659"/>
    </row>
    <row r="460" spans="1:37">
      <c r="A460" s="659"/>
      <c r="B460" s="659"/>
      <c r="C460" s="659"/>
      <c r="D460" s="659"/>
      <c r="E460" s="659"/>
      <c r="F460" s="659"/>
      <c r="G460" s="659"/>
      <c r="H460" s="659"/>
      <c r="I460" s="660"/>
      <c r="J460" s="659"/>
      <c r="K460" s="660"/>
      <c r="L460" s="659"/>
      <c r="M460" s="659"/>
      <c r="N460" s="659"/>
      <c r="O460" s="659"/>
      <c r="P460" s="659"/>
      <c r="Q460" s="659"/>
      <c r="R460" s="659"/>
      <c r="S460" s="659"/>
      <c r="T460" s="659"/>
      <c r="U460" s="659"/>
      <c r="V460" s="659"/>
      <c r="W460" s="659"/>
      <c r="X460" s="659"/>
      <c r="Y460" s="659"/>
      <c r="Z460" s="659"/>
      <c r="AA460" s="659"/>
      <c r="AB460" s="659"/>
      <c r="AC460" s="659"/>
      <c r="AD460" s="659"/>
      <c r="AE460" s="659"/>
      <c r="AF460" s="659"/>
      <c r="AG460" s="659"/>
      <c r="AH460" s="659"/>
      <c r="AI460" s="659"/>
      <c r="AJ460" s="659"/>
      <c r="AK460" s="659"/>
    </row>
    <row r="461" spans="1:37">
      <c r="A461" s="659"/>
      <c r="B461" s="659"/>
      <c r="C461" s="659"/>
      <c r="D461" s="659"/>
      <c r="E461" s="659"/>
      <c r="F461" s="659"/>
      <c r="G461" s="659"/>
      <c r="H461" s="659"/>
      <c r="I461" s="660"/>
      <c r="J461" s="659"/>
      <c r="K461" s="660"/>
      <c r="L461" s="659"/>
      <c r="M461" s="659"/>
      <c r="N461" s="659"/>
      <c r="O461" s="659"/>
      <c r="P461" s="659"/>
      <c r="Q461" s="659"/>
      <c r="R461" s="659"/>
      <c r="S461" s="659"/>
      <c r="T461" s="659"/>
      <c r="U461" s="659"/>
      <c r="V461" s="659"/>
      <c r="W461" s="659"/>
      <c r="X461" s="659"/>
      <c r="Y461" s="659"/>
      <c r="Z461" s="659"/>
      <c r="AA461" s="659"/>
      <c r="AB461" s="659"/>
      <c r="AC461" s="659"/>
      <c r="AD461" s="659"/>
      <c r="AE461" s="659"/>
      <c r="AF461" s="659"/>
      <c r="AG461" s="659"/>
      <c r="AH461" s="659"/>
      <c r="AI461" s="659"/>
      <c r="AJ461" s="659"/>
      <c r="AK461" s="659"/>
    </row>
    <row r="462" spans="1:37">
      <c r="A462" s="659"/>
      <c r="B462" s="659"/>
      <c r="C462" s="659"/>
      <c r="D462" s="659"/>
      <c r="E462" s="659"/>
      <c r="F462" s="659"/>
      <c r="G462" s="659"/>
      <c r="H462" s="659"/>
      <c r="I462" s="660"/>
      <c r="J462" s="659"/>
      <c r="K462" s="660"/>
      <c r="L462" s="659"/>
      <c r="M462" s="659"/>
      <c r="N462" s="659"/>
      <c r="O462" s="659"/>
      <c r="P462" s="659"/>
      <c r="Q462" s="659"/>
      <c r="R462" s="659"/>
      <c r="S462" s="659"/>
      <c r="T462" s="659"/>
      <c r="U462" s="659"/>
      <c r="V462" s="659"/>
      <c r="W462" s="659"/>
      <c r="X462" s="659"/>
      <c r="Y462" s="659"/>
      <c r="Z462" s="659"/>
      <c r="AA462" s="659"/>
      <c r="AB462" s="659"/>
      <c r="AC462" s="659"/>
      <c r="AD462" s="659"/>
      <c r="AE462" s="659"/>
      <c r="AF462" s="659"/>
      <c r="AG462" s="659"/>
      <c r="AH462" s="659"/>
      <c r="AI462" s="659"/>
      <c r="AJ462" s="659"/>
      <c r="AK462" s="659"/>
    </row>
    <row r="463" spans="1:37">
      <c r="A463" s="659"/>
      <c r="B463" s="659"/>
      <c r="C463" s="659"/>
      <c r="D463" s="659"/>
      <c r="E463" s="659"/>
      <c r="F463" s="659"/>
      <c r="G463" s="659"/>
      <c r="H463" s="659"/>
      <c r="I463" s="660"/>
      <c r="J463" s="659"/>
      <c r="K463" s="660"/>
      <c r="L463" s="659"/>
      <c r="M463" s="659"/>
      <c r="N463" s="659"/>
      <c r="O463" s="659"/>
      <c r="P463" s="659"/>
      <c r="Q463" s="659"/>
      <c r="R463" s="659"/>
      <c r="S463" s="659"/>
      <c r="T463" s="659"/>
      <c r="U463" s="659"/>
      <c r="V463" s="659"/>
      <c r="W463" s="659"/>
      <c r="X463" s="659"/>
      <c r="Y463" s="659"/>
      <c r="Z463" s="659"/>
      <c r="AA463" s="659"/>
      <c r="AB463" s="659"/>
      <c r="AC463" s="659"/>
      <c r="AD463" s="659"/>
      <c r="AE463" s="659"/>
      <c r="AF463" s="659"/>
      <c r="AG463" s="659"/>
      <c r="AH463" s="659"/>
      <c r="AI463" s="659"/>
      <c r="AJ463" s="659"/>
      <c r="AK463" s="659"/>
    </row>
    <row r="464" spans="1:37">
      <c r="A464" s="659"/>
      <c r="B464" s="659"/>
      <c r="C464" s="659"/>
      <c r="D464" s="659"/>
      <c r="E464" s="659"/>
      <c r="F464" s="659"/>
      <c r="G464" s="659"/>
      <c r="H464" s="659"/>
      <c r="I464" s="660"/>
      <c r="J464" s="659"/>
      <c r="K464" s="660"/>
      <c r="L464" s="659"/>
      <c r="M464" s="659"/>
      <c r="N464" s="659"/>
      <c r="O464" s="659"/>
      <c r="P464" s="659"/>
      <c r="Q464" s="659"/>
      <c r="R464" s="659"/>
      <c r="S464" s="659"/>
      <c r="T464" s="659"/>
      <c r="U464" s="659"/>
      <c r="V464" s="659"/>
      <c r="W464" s="659"/>
      <c r="X464" s="659"/>
      <c r="Y464" s="659"/>
      <c r="Z464" s="659"/>
      <c r="AA464" s="659"/>
      <c r="AB464" s="659"/>
      <c r="AC464" s="659"/>
      <c r="AD464" s="659"/>
      <c r="AE464" s="659"/>
      <c r="AF464" s="659"/>
      <c r="AG464" s="659"/>
      <c r="AH464" s="659"/>
      <c r="AI464" s="659"/>
      <c r="AJ464" s="659"/>
      <c r="AK464" s="659"/>
    </row>
    <row r="465" spans="1:37">
      <c r="A465" s="659"/>
      <c r="B465" s="659"/>
      <c r="C465" s="659"/>
      <c r="D465" s="659"/>
      <c r="E465" s="659"/>
      <c r="F465" s="659"/>
      <c r="G465" s="659"/>
      <c r="H465" s="659"/>
      <c r="I465" s="660"/>
      <c r="J465" s="659"/>
      <c r="K465" s="660"/>
      <c r="L465" s="659"/>
      <c r="M465" s="659"/>
      <c r="N465" s="659"/>
      <c r="O465" s="659"/>
      <c r="P465" s="659"/>
      <c r="Q465" s="659"/>
      <c r="R465" s="659"/>
      <c r="S465" s="659"/>
      <c r="T465" s="659"/>
      <c r="U465" s="659"/>
      <c r="V465" s="659"/>
      <c r="W465" s="659"/>
      <c r="X465" s="659"/>
      <c r="Y465" s="659"/>
      <c r="Z465" s="659"/>
      <c r="AA465" s="659"/>
      <c r="AB465" s="659"/>
      <c r="AC465" s="659"/>
      <c r="AD465" s="659"/>
      <c r="AE465" s="659"/>
      <c r="AF465" s="659"/>
      <c r="AG465" s="659"/>
      <c r="AH465" s="659"/>
      <c r="AI465" s="659"/>
      <c r="AJ465" s="659"/>
      <c r="AK465" s="659"/>
    </row>
    <row r="466" spans="1:37">
      <c r="A466" s="659"/>
      <c r="B466" s="659"/>
      <c r="C466" s="659"/>
      <c r="D466" s="659"/>
      <c r="E466" s="659"/>
      <c r="F466" s="659"/>
      <c r="G466" s="659"/>
      <c r="H466" s="659"/>
      <c r="I466" s="660"/>
      <c r="J466" s="659"/>
      <c r="K466" s="660"/>
      <c r="L466" s="659"/>
      <c r="M466" s="659"/>
      <c r="N466" s="659"/>
      <c r="O466" s="659"/>
      <c r="P466" s="659"/>
      <c r="Q466" s="659"/>
      <c r="R466" s="659"/>
      <c r="S466" s="659"/>
      <c r="T466" s="659"/>
      <c r="U466" s="659"/>
      <c r="V466" s="659"/>
      <c r="W466" s="659"/>
      <c r="X466" s="659"/>
      <c r="Y466" s="659"/>
      <c r="Z466" s="659"/>
      <c r="AA466" s="659"/>
      <c r="AB466" s="659"/>
      <c r="AC466" s="659"/>
      <c r="AD466" s="659"/>
      <c r="AE466" s="659"/>
      <c r="AF466" s="659"/>
      <c r="AG466" s="659"/>
      <c r="AH466" s="659"/>
      <c r="AI466" s="659"/>
      <c r="AJ466" s="659"/>
      <c r="AK466" s="659"/>
    </row>
    <row r="467" spans="1:37">
      <c r="A467" s="659"/>
      <c r="B467" s="659"/>
      <c r="C467" s="659"/>
      <c r="D467" s="659"/>
      <c r="E467" s="659"/>
      <c r="F467" s="659"/>
      <c r="G467" s="659"/>
      <c r="H467" s="659"/>
      <c r="I467" s="660"/>
      <c r="J467" s="659"/>
      <c r="K467" s="660"/>
      <c r="L467" s="659"/>
      <c r="M467" s="659"/>
      <c r="N467" s="659"/>
      <c r="O467" s="659"/>
      <c r="P467" s="659"/>
      <c r="Q467" s="659"/>
      <c r="R467" s="659"/>
      <c r="S467" s="659"/>
      <c r="T467" s="659"/>
      <c r="U467" s="659"/>
      <c r="V467" s="659"/>
      <c r="W467" s="659"/>
      <c r="X467" s="659"/>
      <c r="Y467" s="659"/>
      <c r="Z467" s="659"/>
      <c r="AA467" s="659"/>
      <c r="AB467" s="659"/>
      <c r="AC467" s="659"/>
      <c r="AD467" s="659"/>
      <c r="AE467" s="659"/>
      <c r="AF467" s="659"/>
      <c r="AG467" s="659"/>
      <c r="AH467" s="659"/>
      <c r="AI467" s="659"/>
      <c r="AJ467" s="659"/>
      <c r="AK467" s="659"/>
    </row>
    <row r="468" spans="1:37">
      <c r="A468" s="659"/>
      <c r="B468" s="659"/>
      <c r="C468" s="659"/>
      <c r="D468" s="659"/>
      <c r="E468" s="659"/>
      <c r="F468" s="659"/>
      <c r="G468" s="659"/>
      <c r="H468" s="659"/>
      <c r="I468" s="660"/>
      <c r="J468" s="659"/>
      <c r="K468" s="660"/>
      <c r="L468" s="659"/>
      <c r="M468" s="659"/>
      <c r="N468" s="659"/>
      <c r="O468" s="659"/>
      <c r="P468" s="659"/>
      <c r="Q468" s="659"/>
      <c r="R468" s="659"/>
      <c r="S468" s="659"/>
      <c r="T468" s="659"/>
      <c r="U468" s="659"/>
      <c r="V468" s="659"/>
      <c r="W468" s="659"/>
      <c r="X468" s="659"/>
      <c r="Y468" s="659"/>
      <c r="Z468" s="659"/>
      <c r="AA468" s="659"/>
      <c r="AB468" s="659"/>
      <c r="AC468" s="659"/>
      <c r="AD468" s="659"/>
      <c r="AE468" s="659"/>
      <c r="AF468" s="659"/>
      <c r="AG468" s="659"/>
      <c r="AH468" s="659"/>
      <c r="AI468" s="659"/>
      <c r="AJ468" s="659"/>
      <c r="AK468" s="659"/>
    </row>
    <row r="469" spans="1:37">
      <c r="A469" s="659"/>
      <c r="B469" s="659"/>
      <c r="C469" s="659"/>
      <c r="D469" s="659"/>
      <c r="E469" s="659"/>
      <c r="F469" s="659"/>
      <c r="G469" s="659"/>
      <c r="H469" s="659"/>
      <c r="I469" s="660"/>
      <c r="J469" s="659"/>
      <c r="K469" s="660"/>
      <c r="L469" s="659"/>
      <c r="M469" s="659"/>
      <c r="N469" s="659"/>
      <c r="O469" s="659"/>
      <c r="P469" s="659"/>
      <c r="Q469" s="659"/>
      <c r="R469" s="659"/>
      <c r="S469" s="659"/>
      <c r="T469" s="659"/>
      <c r="U469" s="659"/>
      <c r="V469" s="659"/>
      <c r="W469" s="659"/>
      <c r="X469" s="659"/>
      <c r="Y469" s="659"/>
      <c r="Z469" s="659"/>
      <c r="AA469" s="659"/>
      <c r="AB469" s="659"/>
      <c r="AC469" s="659"/>
      <c r="AD469" s="659"/>
      <c r="AE469" s="659"/>
      <c r="AF469" s="659"/>
      <c r="AG469" s="659"/>
      <c r="AH469" s="659"/>
      <c r="AI469" s="659"/>
      <c r="AJ469" s="659"/>
      <c r="AK469" s="659"/>
    </row>
    <row r="470" spans="1:37">
      <c r="A470" s="659"/>
      <c r="B470" s="659"/>
      <c r="C470" s="659"/>
      <c r="D470" s="659"/>
      <c r="E470" s="659"/>
      <c r="F470" s="659"/>
      <c r="G470" s="659"/>
      <c r="H470" s="659"/>
      <c r="I470" s="660"/>
      <c r="J470" s="659"/>
      <c r="K470" s="660"/>
      <c r="L470" s="659"/>
      <c r="M470" s="659"/>
      <c r="N470" s="659"/>
      <c r="O470" s="659"/>
      <c r="P470" s="659"/>
      <c r="Q470" s="659"/>
      <c r="R470" s="659"/>
      <c r="S470" s="659"/>
      <c r="T470" s="659"/>
      <c r="U470" s="659"/>
      <c r="V470" s="659"/>
      <c r="W470" s="659"/>
      <c r="X470" s="659"/>
      <c r="Y470" s="659"/>
      <c r="Z470" s="659"/>
      <c r="AA470" s="659"/>
      <c r="AB470" s="659"/>
      <c r="AC470" s="659"/>
      <c r="AD470" s="659"/>
      <c r="AE470" s="659"/>
      <c r="AF470" s="659"/>
      <c r="AG470" s="659"/>
      <c r="AH470" s="659"/>
      <c r="AI470" s="659"/>
      <c r="AJ470" s="659"/>
      <c r="AK470" s="659"/>
    </row>
    <row r="471" spans="1:37">
      <c r="A471" s="659"/>
      <c r="B471" s="659"/>
      <c r="C471" s="659"/>
      <c r="D471" s="659"/>
      <c r="E471" s="659"/>
      <c r="F471" s="659"/>
      <c r="G471" s="659"/>
      <c r="H471" s="659"/>
      <c r="I471" s="660"/>
      <c r="J471" s="659"/>
      <c r="K471" s="660"/>
      <c r="L471" s="659"/>
      <c r="M471" s="659"/>
      <c r="N471" s="659"/>
      <c r="O471" s="659"/>
      <c r="P471" s="659"/>
      <c r="Q471" s="659"/>
      <c r="R471" s="659"/>
      <c r="S471" s="659"/>
      <c r="T471" s="659"/>
      <c r="U471" s="659"/>
      <c r="V471" s="659"/>
      <c r="W471" s="659"/>
      <c r="X471" s="659"/>
      <c r="Y471" s="659"/>
      <c r="Z471" s="659"/>
      <c r="AA471" s="659"/>
      <c r="AB471" s="659"/>
      <c r="AC471" s="659"/>
      <c r="AD471" s="659"/>
      <c r="AE471" s="659"/>
      <c r="AF471" s="659"/>
      <c r="AG471" s="659"/>
      <c r="AH471" s="659"/>
      <c r="AI471" s="659"/>
      <c r="AJ471" s="659"/>
      <c r="AK471" s="659"/>
    </row>
    <row r="472" spans="1:37">
      <c r="A472" s="659"/>
      <c r="B472" s="659"/>
      <c r="C472" s="659"/>
      <c r="D472" s="659"/>
      <c r="E472" s="659"/>
      <c r="F472" s="659"/>
      <c r="G472" s="659"/>
      <c r="H472" s="659"/>
      <c r="I472" s="660"/>
      <c r="J472" s="659"/>
      <c r="K472" s="660"/>
      <c r="L472" s="659"/>
      <c r="M472" s="659"/>
      <c r="N472" s="659"/>
      <c r="O472" s="659"/>
      <c r="P472" s="659"/>
      <c r="Q472" s="659"/>
      <c r="R472" s="659"/>
      <c r="S472" s="659"/>
      <c r="T472" s="659"/>
      <c r="U472" s="659"/>
      <c r="V472" s="659"/>
      <c r="W472" s="659"/>
      <c r="X472" s="659"/>
      <c r="Y472" s="659"/>
      <c r="Z472" s="659"/>
      <c r="AA472" s="659"/>
      <c r="AB472" s="659"/>
      <c r="AC472" s="659"/>
      <c r="AD472" s="659"/>
      <c r="AE472" s="659"/>
      <c r="AF472" s="659"/>
      <c r="AG472" s="659"/>
      <c r="AH472" s="659"/>
      <c r="AI472" s="659"/>
      <c r="AJ472" s="659"/>
      <c r="AK472" s="659"/>
    </row>
    <row r="473" spans="1:37">
      <c r="A473" s="659"/>
      <c r="B473" s="659"/>
      <c r="C473" s="659"/>
      <c r="D473" s="659"/>
      <c r="E473" s="659"/>
      <c r="F473" s="659"/>
      <c r="G473" s="659"/>
      <c r="H473" s="659"/>
      <c r="I473" s="660"/>
      <c r="J473" s="659"/>
      <c r="K473" s="660"/>
      <c r="L473" s="659"/>
      <c r="M473" s="659"/>
      <c r="N473" s="659"/>
      <c r="O473" s="659"/>
      <c r="P473" s="659"/>
      <c r="Q473" s="659"/>
      <c r="R473" s="659"/>
      <c r="S473" s="659"/>
      <c r="T473" s="659"/>
      <c r="U473" s="659"/>
      <c r="V473" s="659"/>
      <c r="W473" s="659"/>
      <c r="X473" s="659"/>
      <c r="Y473" s="659"/>
      <c r="Z473" s="659"/>
      <c r="AA473" s="659"/>
      <c r="AB473" s="659"/>
      <c r="AC473" s="659"/>
      <c r="AD473" s="659"/>
      <c r="AE473" s="659"/>
      <c r="AF473" s="659"/>
      <c r="AG473" s="659"/>
      <c r="AH473" s="659"/>
      <c r="AI473" s="659"/>
      <c r="AJ473" s="659"/>
      <c r="AK473" s="659"/>
    </row>
    <row r="474" spans="1:37">
      <c r="A474" s="659"/>
      <c r="B474" s="659"/>
      <c r="C474" s="659"/>
      <c r="D474" s="659"/>
      <c r="E474" s="659"/>
      <c r="F474" s="659"/>
      <c r="G474" s="659"/>
      <c r="H474" s="659"/>
      <c r="I474" s="660"/>
      <c r="J474" s="659"/>
      <c r="K474" s="660"/>
      <c r="L474" s="659"/>
      <c r="M474" s="659"/>
      <c r="N474" s="659"/>
      <c r="O474" s="659"/>
      <c r="P474" s="659"/>
      <c r="Q474" s="659"/>
      <c r="R474" s="659"/>
      <c r="S474" s="659"/>
      <c r="T474" s="659"/>
      <c r="U474" s="659"/>
      <c r="V474" s="659"/>
      <c r="W474" s="659"/>
      <c r="X474" s="659"/>
      <c r="Y474" s="659"/>
      <c r="Z474" s="659"/>
      <c r="AA474" s="659"/>
      <c r="AB474" s="659"/>
      <c r="AC474" s="659"/>
      <c r="AD474" s="659"/>
      <c r="AE474" s="659"/>
      <c r="AF474" s="659"/>
      <c r="AG474" s="659"/>
      <c r="AH474" s="659"/>
      <c r="AI474" s="659"/>
      <c r="AJ474" s="659"/>
      <c r="AK474" s="659"/>
    </row>
    <row r="475" spans="1:37">
      <c r="A475" s="659"/>
      <c r="B475" s="659"/>
      <c r="C475" s="659"/>
      <c r="D475" s="659"/>
      <c r="E475" s="659"/>
      <c r="F475" s="659"/>
      <c r="G475" s="659"/>
      <c r="H475" s="659"/>
      <c r="I475" s="660"/>
      <c r="J475" s="659"/>
      <c r="K475" s="660"/>
      <c r="L475" s="659"/>
      <c r="M475" s="659"/>
      <c r="N475" s="659"/>
      <c r="O475" s="659"/>
      <c r="P475" s="659"/>
      <c r="Q475" s="659"/>
      <c r="R475" s="659"/>
      <c r="S475" s="659"/>
      <c r="T475" s="659"/>
      <c r="U475" s="659"/>
      <c r="V475" s="659"/>
      <c r="W475" s="659"/>
      <c r="X475" s="659"/>
      <c r="Y475" s="659"/>
      <c r="Z475" s="659"/>
      <c r="AA475" s="659"/>
      <c r="AB475" s="659"/>
      <c r="AC475" s="659"/>
      <c r="AD475" s="659"/>
      <c r="AE475" s="659"/>
      <c r="AF475" s="659"/>
      <c r="AG475" s="659"/>
      <c r="AH475" s="659"/>
      <c r="AI475" s="659"/>
      <c r="AJ475" s="659"/>
      <c r="AK475" s="659"/>
    </row>
    <row r="476" spans="1:37">
      <c r="A476" s="659"/>
      <c r="B476" s="659"/>
      <c r="C476" s="659"/>
      <c r="D476" s="659"/>
      <c r="E476" s="659"/>
      <c r="F476" s="659"/>
      <c r="G476" s="659"/>
      <c r="H476" s="659"/>
      <c r="I476" s="660"/>
      <c r="J476" s="659"/>
      <c r="K476" s="660"/>
      <c r="L476" s="659"/>
      <c r="M476" s="659"/>
      <c r="N476" s="659"/>
      <c r="O476" s="659"/>
      <c r="P476" s="659"/>
      <c r="Q476" s="659"/>
      <c r="R476" s="659"/>
      <c r="S476" s="659"/>
      <c r="T476" s="659"/>
      <c r="U476" s="659"/>
      <c r="V476" s="659"/>
      <c r="W476" s="659"/>
      <c r="X476" s="659"/>
      <c r="Y476" s="659"/>
      <c r="Z476" s="659"/>
      <c r="AA476" s="659"/>
      <c r="AB476" s="659"/>
      <c r="AC476" s="659"/>
      <c r="AD476" s="659"/>
      <c r="AE476" s="659"/>
      <c r="AF476" s="659"/>
      <c r="AG476" s="659"/>
      <c r="AH476" s="659"/>
      <c r="AI476" s="659"/>
      <c r="AJ476" s="659"/>
      <c r="AK476" s="659"/>
    </row>
    <row r="477" spans="1:37">
      <c r="A477" s="659"/>
      <c r="B477" s="659"/>
      <c r="C477" s="659"/>
      <c r="D477" s="659"/>
      <c r="E477" s="659"/>
      <c r="F477" s="659"/>
      <c r="G477" s="659"/>
      <c r="H477" s="659"/>
      <c r="I477" s="660"/>
      <c r="J477" s="659"/>
      <c r="K477" s="660"/>
      <c r="L477" s="659"/>
      <c r="M477" s="659"/>
      <c r="N477" s="659"/>
      <c r="O477" s="659"/>
      <c r="P477" s="659"/>
      <c r="Q477" s="659"/>
      <c r="R477" s="659"/>
      <c r="S477" s="659"/>
      <c r="T477" s="659"/>
      <c r="U477" s="659"/>
      <c r="V477" s="659"/>
      <c r="W477" s="659"/>
      <c r="X477" s="659"/>
      <c r="Y477" s="659"/>
      <c r="Z477" s="659"/>
      <c r="AA477" s="659"/>
      <c r="AB477" s="659"/>
      <c r="AC477" s="659"/>
      <c r="AD477" s="659"/>
      <c r="AE477" s="659"/>
      <c r="AF477" s="659"/>
      <c r="AG477" s="659"/>
      <c r="AH477" s="659"/>
      <c r="AI477" s="659"/>
      <c r="AJ477" s="659"/>
      <c r="AK477" s="659"/>
    </row>
    <row r="478" spans="1:37">
      <c r="A478" s="659"/>
      <c r="B478" s="659"/>
      <c r="C478" s="659"/>
      <c r="D478" s="659"/>
      <c r="E478" s="659"/>
      <c r="F478" s="659"/>
      <c r="G478" s="659"/>
      <c r="H478" s="659"/>
      <c r="I478" s="660"/>
      <c r="J478" s="659"/>
      <c r="K478" s="660"/>
      <c r="L478" s="659"/>
      <c r="M478" s="659"/>
      <c r="N478" s="659"/>
      <c r="O478" s="659"/>
      <c r="P478" s="659"/>
      <c r="Q478" s="659"/>
      <c r="R478" s="659"/>
      <c r="S478" s="659"/>
      <c r="T478" s="659"/>
      <c r="U478" s="659"/>
      <c r="V478" s="659"/>
      <c r="W478" s="659"/>
      <c r="X478" s="659"/>
      <c r="Y478" s="659"/>
      <c r="Z478" s="659"/>
      <c r="AA478" s="659"/>
      <c r="AB478" s="659"/>
      <c r="AC478" s="659"/>
      <c r="AD478" s="659"/>
      <c r="AE478" s="659"/>
      <c r="AF478" s="659"/>
      <c r="AG478" s="659"/>
      <c r="AH478" s="659"/>
      <c r="AI478" s="659"/>
      <c r="AJ478" s="659"/>
      <c r="AK478" s="659"/>
    </row>
    <row r="479" spans="1:37">
      <c r="A479" s="659"/>
      <c r="B479" s="659"/>
      <c r="C479" s="659"/>
      <c r="D479" s="659"/>
      <c r="E479" s="659"/>
      <c r="F479" s="659"/>
      <c r="G479" s="659"/>
      <c r="H479" s="659"/>
      <c r="I479" s="660"/>
      <c r="J479" s="659"/>
      <c r="K479" s="660"/>
      <c r="L479" s="659"/>
      <c r="M479" s="659"/>
      <c r="N479" s="659"/>
      <c r="O479" s="659"/>
      <c r="P479" s="659"/>
      <c r="Q479" s="659"/>
      <c r="R479" s="659"/>
      <c r="S479" s="659"/>
      <c r="T479" s="659"/>
      <c r="U479" s="659"/>
      <c r="V479" s="659"/>
      <c r="W479" s="659"/>
      <c r="X479" s="659"/>
      <c r="Y479" s="659"/>
      <c r="Z479" s="659"/>
      <c r="AA479" s="659"/>
      <c r="AB479" s="659"/>
      <c r="AC479" s="659"/>
      <c r="AD479" s="659"/>
      <c r="AE479" s="659"/>
      <c r="AF479" s="659"/>
      <c r="AG479" s="659"/>
      <c r="AH479" s="659"/>
      <c r="AI479" s="659"/>
      <c r="AJ479" s="659"/>
      <c r="AK479" s="659"/>
    </row>
    <row r="480" spans="1:37">
      <c r="A480" s="659"/>
      <c r="B480" s="659"/>
      <c r="C480" s="659"/>
      <c r="D480" s="659"/>
      <c r="E480" s="659"/>
      <c r="F480" s="659"/>
      <c r="G480" s="659"/>
      <c r="H480" s="659"/>
      <c r="I480" s="660"/>
      <c r="J480" s="659"/>
      <c r="K480" s="660"/>
      <c r="L480" s="659"/>
      <c r="M480" s="659"/>
      <c r="N480" s="659"/>
      <c r="O480" s="659"/>
      <c r="P480" s="659"/>
      <c r="Q480" s="659"/>
      <c r="R480" s="659"/>
      <c r="S480" s="659"/>
      <c r="T480" s="659"/>
      <c r="U480" s="659"/>
      <c r="V480" s="659"/>
      <c r="W480" s="659"/>
      <c r="X480" s="659"/>
      <c r="Y480" s="659"/>
      <c r="Z480" s="659"/>
      <c r="AA480" s="659"/>
      <c r="AB480" s="659"/>
      <c r="AC480" s="659"/>
      <c r="AD480" s="659"/>
      <c r="AE480" s="659"/>
      <c r="AF480" s="659"/>
      <c r="AG480" s="659"/>
      <c r="AH480" s="659"/>
      <c r="AI480" s="659"/>
      <c r="AJ480" s="659"/>
      <c r="AK480" s="659"/>
    </row>
    <row r="481" spans="1:37">
      <c r="A481" s="659"/>
      <c r="B481" s="659"/>
      <c r="C481" s="659"/>
      <c r="D481" s="659"/>
      <c r="E481" s="659"/>
      <c r="F481" s="659"/>
      <c r="G481" s="659"/>
      <c r="H481" s="659"/>
      <c r="I481" s="660"/>
      <c r="J481" s="659"/>
      <c r="K481" s="660"/>
      <c r="L481" s="659"/>
      <c r="M481" s="659"/>
      <c r="N481" s="659"/>
      <c r="O481" s="659"/>
      <c r="P481" s="659"/>
      <c r="Q481" s="659"/>
      <c r="R481" s="659"/>
      <c r="S481" s="659"/>
      <c r="T481" s="659"/>
      <c r="U481" s="659"/>
      <c r="V481" s="659"/>
      <c r="W481" s="659"/>
      <c r="X481" s="659"/>
      <c r="Y481" s="659"/>
      <c r="Z481" s="659"/>
      <c r="AA481" s="659"/>
      <c r="AB481" s="659"/>
      <c r="AC481" s="659"/>
      <c r="AD481" s="659"/>
      <c r="AE481" s="659"/>
      <c r="AF481" s="659"/>
      <c r="AG481" s="659"/>
      <c r="AH481" s="659"/>
      <c r="AI481" s="659"/>
      <c r="AJ481" s="659"/>
      <c r="AK481" s="659"/>
    </row>
    <row r="482" spans="1:37">
      <c r="A482" s="659"/>
      <c r="B482" s="659"/>
      <c r="C482" s="659"/>
      <c r="D482" s="659"/>
      <c r="E482" s="659"/>
      <c r="F482" s="659"/>
      <c r="G482" s="659"/>
      <c r="H482" s="659"/>
      <c r="I482" s="660"/>
      <c r="J482" s="659"/>
      <c r="K482" s="660"/>
      <c r="L482" s="659"/>
      <c r="M482" s="659"/>
      <c r="N482" s="659"/>
      <c r="O482" s="659"/>
      <c r="P482" s="659"/>
      <c r="Q482" s="659"/>
      <c r="R482" s="659"/>
      <c r="S482" s="659"/>
      <c r="T482" s="659"/>
      <c r="U482" s="659"/>
      <c r="V482" s="659"/>
      <c r="W482" s="659"/>
      <c r="X482" s="659"/>
      <c r="Y482" s="659"/>
      <c r="Z482" s="659"/>
      <c r="AA482" s="659"/>
      <c r="AB482" s="659"/>
      <c r="AC482" s="659"/>
      <c r="AD482" s="659"/>
      <c r="AE482" s="659"/>
      <c r="AF482" s="659"/>
      <c r="AG482" s="659"/>
      <c r="AH482" s="659"/>
      <c r="AI482" s="659"/>
      <c r="AJ482" s="659"/>
      <c r="AK482" s="659"/>
    </row>
    <row r="483" spans="1:37">
      <c r="A483" s="659"/>
      <c r="B483" s="659"/>
      <c r="C483" s="659"/>
      <c r="D483" s="659"/>
      <c r="E483" s="659"/>
      <c r="F483" s="659"/>
      <c r="G483" s="659"/>
      <c r="H483" s="659"/>
      <c r="I483" s="660"/>
      <c r="J483" s="659"/>
      <c r="K483" s="660"/>
      <c r="L483" s="659"/>
      <c r="M483" s="659"/>
      <c r="N483" s="659"/>
      <c r="O483" s="659"/>
      <c r="P483" s="659"/>
      <c r="Q483" s="659"/>
      <c r="R483" s="659"/>
      <c r="S483" s="659"/>
      <c r="T483" s="659"/>
      <c r="U483" s="659"/>
      <c r="V483" s="659"/>
      <c r="W483" s="659"/>
      <c r="X483" s="659"/>
      <c r="Y483" s="659"/>
      <c r="Z483" s="659"/>
      <c r="AA483" s="659"/>
      <c r="AB483" s="659"/>
      <c r="AC483" s="659"/>
      <c r="AD483" s="659"/>
      <c r="AE483" s="659"/>
      <c r="AF483" s="659"/>
      <c r="AG483" s="659"/>
      <c r="AH483" s="659"/>
      <c r="AI483" s="659"/>
      <c r="AJ483" s="659"/>
      <c r="AK483" s="659"/>
    </row>
    <row r="484" spans="1:37">
      <c r="A484" s="659"/>
      <c r="B484" s="659"/>
      <c r="C484" s="659"/>
      <c r="D484" s="659"/>
      <c r="E484" s="659"/>
      <c r="F484" s="659"/>
      <c r="G484" s="659"/>
      <c r="H484" s="659"/>
      <c r="I484" s="660"/>
      <c r="J484" s="659"/>
      <c r="K484" s="660"/>
      <c r="L484" s="659"/>
      <c r="M484" s="659"/>
      <c r="N484" s="659"/>
      <c r="O484" s="659"/>
      <c r="P484" s="659"/>
      <c r="Q484" s="659"/>
      <c r="R484" s="659"/>
      <c r="S484" s="659"/>
      <c r="T484" s="659"/>
      <c r="U484" s="659"/>
      <c r="V484" s="659"/>
      <c r="W484" s="659"/>
      <c r="X484" s="659"/>
      <c r="Y484" s="659"/>
      <c r="Z484" s="659"/>
      <c r="AA484" s="659"/>
      <c r="AB484" s="659"/>
      <c r="AC484" s="659"/>
      <c r="AD484" s="659"/>
      <c r="AE484" s="659"/>
      <c r="AF484" s="659"/>
      <c r="AG484" s="659"/>
      <c r="AH484" s="659"/>
      <c r="AI484" s="659"/>
      <c r="AJ484" s="659"/>
      <c r="AK484" s="659"/>
    </row>
    <row r="485" spans="1:37">
      <c r="A485" s="659"/>
      <c r="B485" s="659"/>
      <c r="C485" s="659"/>
      <c r="D485" s="659"/>
      <c r="E485" s="659"/>
      <c r="F485" s="659"/>
      <c r="G485" s="659"/>
      <c r="H485" s="659"/>
      <c r="I485" s="660"/>
      <c r="J485" s="659"/>
      <c r="K485" s="660"/>
      <c r="L485" s="659"/>
      <c r="M485" s="659"/>
      <c r="N485" s="659"/>
      <c r="O485" s="659"/>
      <c r="P485" s="659"/>
      <c r="Q485" s="659"/>
      <c r="R485" s="659"/>
      <c r="S485" s="659"/>
      <c r="T485" s="659"/>
      <c r="U485" s="659"/>
      <c r="V485" s="659"/>
      <c r="W485" s="659"/>
      <c r="X485" s="659"/>
      <c r="Y485" s="659"/>
      <c r="Z485" s="659"/>
      <c r="AA485" s="659"/>
      <c r="AB485" s="659"/>
      <c r="AC485" s="659"/>
      <c r="AD485" s="659"/>
      <c r="AE485" s="659"/>
      <c r="AF485" s="659"/>
      <c r="AG485" s="659"/>
      <c r="AH485" s="659"/>
      <c r="AI485" s="659"/>
      <c r="AJ485" s="659"/>
      <c r="AK485" s="659"/>
    </row>
    <row r="486" spans="1:37">
      <c r="A486" s="659"/>
      <c r="B486" s="659"/>
      <c r="C486" s="659"/>
      <c r="D486" s="659"/>
      <c r="E486" s="659"/>
      <c r="F486" s="659"/>
      <c r="G486" s="659"/>
      <c r="H486" s="659"/>
      <c r="I486" s="660"/>
      <c r="J486" s="659"/>
      <c r="K486" s="660"/>
      <c r="L486" s="659"/>
      <c r="M486" s="659"/>
      <c r="N486" s="659"/>
      <c r="O486" s="659"/>
      <c r="P486" s="659"/>
      <c r="Q486" s="659"/>
      <c r="R486" s="659"/>
      <c r="S486" s="659"/>
      <c r="T486" s="659"/>
      <c r="U486" s="659"/>
      <c r="V486" s="659"/>
      <c r="W486" s="659"/>
      <c r="X486" s="659"/>
      <c r="Y486" s="659"/>
      <c r="Z486" s="659"/>
      <c r="AA486" s="659"/>
      <c r="AB486" s="659"/>
      <c r="AC486" s="659"/>
      <c r="AD486" s="659"/>
      <c r="AE486" s="659"/>
      <c r="AF486" s="659"/>
      <c r="AG486" s="659"/>
      <c r="AH486" s="659"/>
      <c r="AI486" s="659"/>
      <c r="AJ486" s="659"/>
      <c r="AK486" s="659"/>
    </row>
    <row r="487" spans="1:37">
      <c r="A487" s="659"/>
      <c r="B487" s="659"/>
      <c r="C487" s="659"/>
      <c r="D487" s="659"/>
      <c r="E487" s="659"/>
      <c r="F487" s="659"/>
      <c r="G487" s="659"/>
      <c r="H487" s="659"/>
      <c r="I487" s="660"/>
      <c r="J487" s="659"/>
      <c r="K487" s="660"/>
      <c r="L487" s="659"/>
      <c r="M487" s="659"/>
      <c r="N487" s="659"/>
      <c r="O487" s="659"/>
      <c r="P487" s="659"/>
      <c r="Q487" s="659"/>
      <c r="R487" s="659"/>
      <c r="S487" s="659"/>
      <c r="T487" s="659"/>
      <c r="U487" s="659"/>
      <c r="V487" s="659"/>
      <c r="W487" s="659"/>
      <c r="X487" s="659"/>
      <c r="Y487" s="659"/>
      <c r="Z487" s="659"/>
      <c r="AA487" s="659"/>
      <c r="AB487" s="659"/>
      <c r="AC487" s="659"/>
      <c r="AD487" s="659"/>
      <c r="AE487" s="659"/>
      <c r="AF487" s="659"/>
      <c r="AG487" s="659"/>
      <c r="AH487" s="659"/>
      <c r="AI487" s="659"/>
      <c r="AJ487" s="659"/>
      <c r="AK487" s="659"/>
    </row>
    <row r="488" spans="1:37">
      <c r="A488" s="659"/>
      <c r="B488" s="659"/>
      <c r="C488" s="659"/>
      <c r="D488" s="659"/>
      <c r="E488" s="659"/>
      <c r="F488" s="659"/>
      <c r="G488" s="659"/>
      <c r="H488" s="659"/>
      <c r="I488" s="660"/>
      <c r="J488" s="659"/>
      <c r="K488" s="660"/>
      <c r="L488" s="659"/>
      <c r="M488" s="659"/>
      <c r="N488" s="659"/>
      <c r="O488" s="659"/>
      <c r="P488" s="659"/>
      <c r="Q488" s="659"/>
      <c r="R488" s="659"/>
      <c r="S488" s="659"/>
      <c r="T488" s="659"/>
      <c r="U488" s="659"/>
      <c r="V488" s="659"/>
      <c r="W488" s="659"/>
      <c r="X488" s="659"/>
      <c r="Y488" s="659"/>
      <c r="Z488" s="659"/>
      <c r="AA488" s="659"/>
      <c r="AB488" s="659"/>
      <c r="AC488" s="659"/>
      <c r="AD488" s="659"/>
      <c r="AE488" s="659"/>
      <c r="AF488" s="659"/>
      <c r="AG488" s="659"/>
      <c r="AH488" s="659"/>
      <c r="AI488" s="659"/>
      <c r="AJ488" s="659"/>
      <c r="AK488" s="659"/>
    </row>
    <row r="489" spans="1:37">
      <c r="A489" s="659"/>
      <c r="B489" s="659"/>
      <c r="C489" s="659"/>
      <c r="D489" s="659"/>
      <c r="E489" s="659"/>
      <c r="F489" s="659"/>
      <c r="G489" s="659"/>
      <c r="H489" s="659"/>
      <c r="I489" s="660"/>
      <c r="J489" s="659"/>
      <c r="K489" s="660"/>
      <c r="L489" s="659"/>
      <c r="M489" s="659"/>
      <c r="N489" s="659"/>
      <c r="O489" s="659"/>
      <c r="P489" s="659"/>
      <c r="Q489" s="659"/>
      <c r="R489" s="659"/>
      <c r="S489" s="659"/>
      <c r="T489" s="659"/>
      <c r="U489" s="659"/>
      <c r="V489" s="659"/>
      <c r="W489" s="659"/>
      <c r="X489" s="659"/>
      <c r="Y489" s="659"/>
      <c r="Z489" s="659"/>
      <c r="AA489" s="659"/>
      <c r="AB489" s="659"/>
      <c r="AC489" s="659"/>
      <c r="AD489" s="659"/>
      <c r="AE489" s="659"/>
      <c r="AF489" s="659"/>
      <c r="AG489" s="659"/>
      <c r="AH489" s="659"/>
      <c r="AI489" s="659"/>
      <c r="AJ489" s="659"/>
      <c r="AK489" s="659"/>
    </row>
    <row r="490" spans="1:37">
      <c r="A490" s="659"/>
      <c r="B490" s="659"/>
      <c r="C490" s="659"/>
      <c r="D490" s="659"/>
      <c r="E490" s="659"/>
      <c r="F490" s="659"/>
      <c r="G490" s="659"/>
      <c r="H490" s="659"/>
      <c r="I490" s="660"/>
      <c r="J490" s="659"/>
      <c r="K490" s="660"/>
      <c r="L490" s="659"/>
      <c r="M490" s="659"/>
      <c r="N490" s="659"/>
      <c r="O490" s="659"/>
      <c r="P490" s="659"/>
      <c r="Q490" s="659"/>
      <c r="R490" s="659"/>
      <c r="S490" s="659"/>
      <c r="T490" s="659"/>
      <c r="U490" s="659"/>
      <c r="V490" s="659"/>
      <c r="W490" s="659"/>
      <c r="X490" s="659"/>
      <c r="Y490" s="659"/>
      <c r="Z490" s="659"/>
      <c r="AA490" s="659"/>
      <c r="AB490" s="659"/>
      <c r="AC490" s="659"/>
      <c r="AD490" s="659"/>
      <c r="AE490" s="659"/>
      <c r="AF490" s="659"/>
      <c r="AG490" s="659"/>
      <c r="AH490" s="659"/>
      <c r="AI490" s="659"/>
      <c r="AJ490" s="659"/>
      <c r="AK490" s="659"/>
    </row>
    <row r="491" spans="1:37">
      <c r="A491" s="659"/>
      <c r="B491" s="659"/>
      <c r="C491" s="659"/>
      <c r="D491" s="659"/>
      <c r="E491" s="659"/>
      <c r="F491" s="659"/>
      <c r="G491" s="659"/>
      <c r="H491" s="659"/>
      <c r="I491" s="660"/>
      <c r="J491" s="659"/>
      <c r="K491" s="660"/>
      <c r="L491" s="659"/>
      <c r="M491" s="659"/>
      <c r="N491" s="659"/>
      <c r="O491" s="659"/>
      <c r="P491" s="659"/>
      <c r="Q491" s="659"/>
      <c r="R491" s="659"/>
      <c r="S491" s="659"/>
      <c r="T491" s="659"/>
      <c r="U491" s="659"/>
      <c r="V491" s="659"/>
      <c r="W491" s="659"/>
      <c r="X491" s="659"/>
      <c r="Y491" s="659"/>
      <c r="Z491" s="659"/>
      <c r="AA491" s="659"/>
      <c r="AB491" s="659"/>
      <c r="AC491" s="659"/>
      <c r="AD491" s="659"/>
      <c r="AE491" s="659"/>
      <c r="AF491" s="659"/>
      <c r="AG491" s="659"/>
      <c r="AH491" s="659"/>
      <c r="AI491" s="659"/>
      <c r="AJ491" s="659"/>
      <c r="AK491" s="659"/>
    </row>
    <row r="492" spans="1:37">
      <c r="A492" s="659"/>
      <c r="B492" s="659"/>
      <c r="C492" s="659"/>
      <c r="D492" s="659"/>
      <c r="E492" s="659"/>
      <c r="F492" s="659"/>
      <c r="G492" s="659"/>
      <c r="H492" s="659"/>
      <c r="I492" s="660"/>
      <c r="J492" s="659"/>
      <c r="K492" s="660"/>
      <c r="L492" s="659"/>
      <c r="M492" s="659"/>
      <c r="N492" s="659"/>
      <c r="O492" s="659"/>
      <c r="P492" s="659"/>
      <c r="Q492" s="659"/>
      <c r="R492" s="659"/>
      <c r="S492" s="659"/>
      <c r="T492" s="659"/>
      <c r="U492" s="659"/>
      <c r="V492" s="659"/>
      <c r="W492" s="659"/>
      <c r="X492" s="659"/>
      <c r="Y492" s="659"/>
      <c r="Z492" s="659"/>
      <c r="AA492" s="659"/>
      <c r="AB492" s="659"/>
      <c r="AC492" s="659"/>
      <c r="AD492" s="659"/>
      <c r="AE492" s="659"/>
      <c r="AF492" s="659"/>
      <c r="AG492" s="659"/>
      <c r="AH492" s="659"/>
      <c r="AI492" s="659"/>
      <c r="AJ492" s="659"/>
      <c r="AK492" s="659"/>
    </row>
    <row r="493" spans="1:37">
      <c r="A493" s="659"/>
      <c r="B493" s="659"/>
      <c r="C493" s="659"/>
      <c r="D493" s="659"/>
      <c r="E493" s="659"/>
      <c r="F493" s="659"/>
      <c r="G493" s="659"/>
      <c r="H493" s="659"/>
      <c r="I493" s="660"/>
      <c r="J493" s="659"/>
      <c r="K493" s="660"/>
      <c r="L493" s="659"/>
      <c r="M493" s="659"/>
      <c r="N493" s="659"/>
      <c r="O493" s="659"/>
      <c r="P493" s="659"/>
      <c r="Q493" s="659"/>
      <c r="R493" s="659"/>
      <c r="S493" s="659"/>
      <c r="T493" s="659"/>
      <c r="U493" s="659"/>
      <c r="V493" s="659"/>
      <c r="W493" s="659"/>
      <c r="X493" s="659"/>
      <c r="Y493" s="659"/>
      <c r="Z493" s="659"/>
      <c r="AA493" s="659"/>
      <c r="AB493" s="659"/>
      <c r="AC493" s="659"/>
      <c r="AD493" s="659"/>
      <c r="AE493" s="659"/>
      <c r="AF493" s="659"/>
      <c r="AG493" s="659"/>
      <c r="AH493" s="659"/>
      <c r="AI493" s="659"/>
      <c r="AJ493" s="659"/>
      <c r="AK493" s="659"/>
    </row>
    <row r="494" spans="1:37">
      <c r="A494" s="659"/>
      <c r="B494" s="659"/>
      <c r="C494" s="659"/>
      <c r="D494" s="659"/>
      <c r="E494" s="659"/>
      <c r="F494" s="659"/>
      <c r="G494" s="659"/>
      <c r="H494" s="659"/>
      <c r="I494" s="660"/>
      <c r="J494" s="659"/>
      <c r="K494" s="660"/>
      <c r="L494" s="659"/>
      <c r="M494" s="659"/>
      <c r="N494" s="659"/>
      <c r="O494" s="659"/>
      <c r="P494" s="659"/>
      <c r="Q494" s="659"/>
      <c r="R494" s="659"/>
      <c r="S494" s="659"/>
      <c r="T494" s="659"/>
      <c r="U494" s="659"/>
      <c r="V494" s="659"/>
      <c r="W494" s="659"/>
      <c r="X494" s="659"/>
      <c r="Y494" s="659"/>
      <c r="Z494" s="659"/>
      <c r="AA494" s="659"/>
      <c r="AB494" s="659"/>
      <c r="AC494" s="659"/>
      <c r="AD494" s="659"/>
      <c r="AE494" s="659"/>
      <c r="AF494" s="659"/>
      <c r="AG494" s="659"/>
      <c r="AH494" s="659"/>
      <c r="AI494" s="659"/>
      <c r="AJ494" s="659"/>
      <c r="AK494" s="659"/>
    </row>
    <row r="495" spans="1:37">
      <c r="A495" s="659"/>
      <c r="B495" s="659"/>
      <c r="C495" s="659"/>
      <c r="D495" s="659"/>
      <c r="E495" s="659"/>
      <c r="F495" s="659"/>
      <c r="G495" s="659"/>
      <c r="H495" s="659"/>
      <c r="I495" s="660"/>
      <c r="J495" s="659"/>
      <c r="K495" s="660"/>
      <c r="L495" s="659"/>
      <c r="M495" s="659"/>
      <c r="N495" s="659"/>
      <c r="O495" s="659"/>
      <c r="P495" s="659"/>
      <c r="Q495" s="659"/>
      <c r="R495" s="659"/>
      <c r="S495" s="659"/>
      <c r="T495" s="659"/>
      <c r="U495" s="659"/>
      <c r="V495" s="659"/>
      <c r="W495" s="659"/>
      <c r="X495" s="659"/>
      <c r="Y495" s="659"/>
      <c r="Z495" s="659"/>
      <c r="AA495" s="659"/>
      <c r="AB495" s="659"/>
      <c r="AC495" s="659"/>
      <c r="AD495" s="659"/>
      <c r="AE495" s="659"/>
      <c r="AF495" s="659"/>
      <c r="AG495" s="659"/>
      <c r="AH495" s="659"/>
      <c r="AI495" s="659"/>
      <c r="AJ495" s="659"/>
      <c r="AK495" s="659"/>
    </row>
    <row r="496" spans="1:37">
      <c r="A496" s="659"/>
      <c r="B496" s="659"/>
      <c r="C496" s="659"/>
      <c r="D496" s="659"/>
      <c r="E496" s="659"/>
      <c r="F496" s="659"/>
      <c r="G496" s="659"/>
      <c r="H496" s="659"/>
      <c r="I496" s="660"/>
      <c r="J496" s="659"/>
      <c r="K496" s="660"/>
      <c r="L496" s="659"/>
      <c r="M496" s="659"/>
      <c r="N496" s="659"/>
      <c r="O496" s="659"/>
      <c r="P496" s="659"/>
      <c r="Q496" s="659"/>
      <c r="R496" s="659"/>
      <c r="S496" s="659"/>
      <c r="T496" s="659"/>
      <c r="U496" s="659"/>
      <c r="V496" s="659"/>
      <c r="W496" s="659"/>
      <c r="X496" s="659"/>
      <c r="Y496" s="659"/>
      <c r="Z496" s="659"/>
      <c r="AA496" s="659"/>
      <c r="AB496" s="659"/>
      <c r="AC496" s="659"/>
      <c r="AD496" s="659"/>
      <c r="AE496" s="659"/>
      <c r="AF496" s="659"/>
      <c r="AG496" s="659"/>
      <c r="AH496" s="659"/>
      <c r="AI496" s="659"/>
      <c r="AJ496" s="659"/>
      <c r="AK496" s="659"/>
    </row>
    <row r="497" spans="1:37">
      <c r="A497" s="659"/>
      <c r="B497" s="659"/>
      <c r="C497" s="659"/>
      <c r="D497" s="659"/>
      <c r="E497" s="659"/>
      <c r="F497" s="659"/>
      <c r="G497" s="659"/>
      <c r="H497" s="659"/>
      <c r="I497" s="660"/>
      <c r="J497" s="659"/>
      <c r="K497" s="660"/>
      <c r="L497" s="659"/>
      <c r="M497" s="659"/>
      <c r="N497" s="659"/>
      <c r="O497" s="659"/>
      <c r="P497" s="659"/>
      <c r="Q497" s="659"/>
      <c r="R497" s="659"/>
      <c r="S497" s="659"/>
      <c r="T497" s="659"/>
      <c r="U497" s="659"/>
      <c r="V497" s="659"/>
      <c r="W497" s="659"/>
      <c r="X497" s="659"/>
      <c r="Y497" s="659"/>
      <c r="Z497" s="659"/>
      <c r="AA497" s="659"/>
      <c r="AB497" s="659"/>
      <c r="AC497" s="659"/>
      <c r="AD497" s="659"/>
      <c r="AE497" s="659"/>
      <c r="AF497" s="659"/>
      <c r="AG497" s="659"/>
      <c r="AH497" s="659"/>
      <c r="AI497" s="659"/>
      <c r="AJ497" s="659"/>
      <c r="AK497" s="659"/>
    </row>
    <row r="498" spans="1:37">
      <c r="A498" s="659"/>
      <c r="B498" s="659"/>
      <c r="C498" s="659"/>
      <c r="D498" s="659"/>
      <c r="E498" s="659"/>
      <c r="F498" s="659"/>
      <c r="G498" s="659"/>
      <c r="H498" s="659"/>
      <c r="I498" s="660"/>
      <c r="J498" s="659"/>
      <c r="K498" s="660"/>
      <c r="L498" s="659"/>
      <c r="M498" s="659"/>
      <c r="N498" s="659"/>
      <c r="O498" s="659"/>
      <c r="P498" s="659"/>
      <c r="Q498" s="659"/>
      <c r="R498" s="659"/>
      <c r="S498" s="659"/>
      <c r="T498" s="659"/>
      <c r="U498" s="659"/>
      <c r="V498" s="659"/>
      <c r="W498" s="659"/>
      <c r="X498" s="659"/>
      <c r="Y498" s="659"/>
      <c r="Z498" s="659"/>
      <c r="AA498" s="659"/>
      <c r="AB498" s="659"/>
      <c r="AC498" s="659"/>
      <c r="AD498" s="659"/>
      <c r="AE498" s="659"/>
      <c r="AF498" s="659"/>
      <c r="AG498" s="659"/>
      <c r="AH498" s="659"/>
      <c r="AI498" s="659"/>
      <c r="AJ498" s="659"/>
      <c r="AK498" s="659"/>
    </row>
    <row r="499" spans="1:37">
      <c r="A499" s="659"/>
      <c r="B499" s="659"/>
      <c r="C499" s="659"/>
      <c r="D499" s="659"/>
      <c r="E499" s="659"/>
      <c r="F499" s="659"/>
      <c r="G499" s="659"/>
      <c r="H499" s="659"/>
      <c r="I499" s="660"/>
      <c r="J499" s="659"/>
      <c r="K499" s="660"/>
      <c r="L499" s="659"/>
      <c r="M499" s="659"/>
      <c r="N499" s="659"/>
      <c r="O499" s="659"/>
      <c r="P499" s="659"/>
      <c r="Q499" s="659"/>
      <c r="R499" s="659"/>
      <c r="S499" s="659"/>
      <c r="T499" s="659"/>
      <c r="U499" s="659"/>
      <c r="V499" s="659"/>
      <c r="W499" s="659"/>
      <c r="X499" s="659"/>
      <c r="Y499" s="659"/>
      <c r="Z499" s="659"/>
      <c r="AA499" s="659"/>
      <c r="AB499" s="659"/>
      <c r="AC499" s="659"/>
      <c r="AD499" s="659"/>
      <c r="AE499" s="659"/>
      <c r="AF499" s="659"/>
      <c r="AG499" s="659"/>
      <c r="AH499" s="659"/>
      <c r="AI499" s="659"/>
      <c r="AJ499" s="659"/>
      <c r="AK499" s="659"/>
    </row>
    <row r="500" spans="1:37">
      <c r="A500" s="659"/>
      <c r="B500" s="659"/>
      <c r="C500" s="659"/>
      <c r="D500" s="659"/>
      <c r="E500" s="659"/>
      <c r="F500" s="659"/>
      <c r="G500" s="659"/>
      <c r="H500" s="659"/>
      <c r="I500" s="660"/>
      <c r="J500" s="659"/>
      <c r="K500" s="660"/>
      <c r="L500" s="659"/>
      <c r="M500" s="659"/>
      <c r="N500" s="659"/>
      <c r="O500" s="659"/>
      <c r="P500" s="659"/>
      <c r="Q500" s="659"/>
      <c r="R500" s="659"/>
      <c r="S500" s="659"/>
      <c r="T500" s="659"/>
      <c r="U500" s="659"/>
      <c r="V500" s="659"/>
      <c r="W500" s="659"/>
      <c r="X500" s="659"/>
      <c r="Y500" s="659"/>
      <c r="Z500" s="659"/>
      <c r="AA500" s="659"/>
      <c r="AB500" s="659"/>
      <c r="AC500" s="659"/>
      <c r="AD500" s="659"/>
      <c r="AE500" s="659"/>
      <c r="AF500" s="659"/>
      <c r="AG500" s="659"/>
      <c r="AH500" s="659"/>
      <c r="AI500" s="659"/>
      <c r="AJ500" s="659"/>
      <c r="AK500" s="659"/>
    </row>
    <row r="501" spans="1:37">
      <c r="A501" s="659"/>
      <c r="B501" s="659"/>
      <c r="C501" s="659"/>
      <c r="D501" s="659"/>
      <c r="E501" s="659"/>
      <c r="F501" s="659"/>
      <c r="G501" s="659"/>
      <c r="H501" s="659"/>
      <c r="I501" s="660"/>
      <c r="J501" s="659"/>
      <c r="K501" s="660"/>
      <c r="L501" s="659"/>
      <c r="M501" s="659"/>
      <c r="N501" s="659"/>
      <c r="O501" s="659"/>
      <c r="P501" s="659"/>
      <c r="Q501" s="659"/>
      <c r="R501" s="659"/>
      <c r="S501" s="659"/>
      <c r="T501" s="659"/>
      <c r="U501" s="659"/>
      <c r="V501" s="659"/>
      <c r="W501" s="659"/>
      <c r="X501" s="659"/>
      <c r="Y501" s="659"/>
      <c r="Z501" s="659"/>
      <c r="AA501" s="659"/>
      <c r="AB501" s="659"/>
      <c r="AC501" s="659"/>
      <c r="AD501" s="659"/>
      <c r="AE501" s="659"/>
      <c r="AF501" s="659"/>
      <c r="AG501" s="659"/>
      <c r="AH501" s="659"/>
      <c r="AI501" s="659"/>
      <c r="AJ501" s="659"/>
      <c r="AK501" s="659"/>
    </row>
    <row r="502" spans="1:37">
      <c r="A502" s="659"/>
      <c r="B502" s="659"/>
      <c r="C502" s="659"/>
      <c r="D502" s="659"/>
      <c r="E502" s="659"/>
      <c r="F502" s="659"/>
      <c r="G502" s="659"/>
      <c r="H502" s="659"/>
      <c r="I502" s="660"/>
      <c r="J502" s="659"/>
      <c r="K502" s="660"/>
      <c r="L502" s="659"/>
      <c r="M502" s="659"/>
      <c r="N502" s="659"/>
      <c r="O502" s="659"/>
      <c r="P502" s="659"/>
      <c r="Q502" s="659"/>
      <c r="R502" s="659"/>
      <c r="S502" s="659"/>
      <c r="T502" s="659"/>
      <c r="U502" s="659"/>
      <c r="V502" s="659"/>
      <c r="W502" s="659"/>
      <c r="X502" s="659"/>
      <c r="Y502" s="659"/>
      <c r="Z502" s="659"/>
      <c r="AA502" s="659"/>
      <c r="AB502" s="659"/>
      <c r="AC502" s="659"/>
      <c r="AD502" s="659"/>
      <c r="AE502" s="659"/>
      <c r="AF502" s="659"/>
      <c r="AG502" s="659"/>
      <c r="AH502" s="659"/>
      <c r="AI502" s="659"/>
      <c r="AJ502" s="659"/>
      <c r="AK502" s="659"/>
    </row>
    <row r="503" spans="1:37">
      <c r="A503" s="659"/>
      <c r="B503" s="659"/>
      <c r="C503" s="659"/>
      <c r="D503" s="659"/>
      <c r="E503" s="659"/>
      <c r="F503" s="659"/>
      <c r="G503" s="659"/>
      <c r="H503" s="659"/>
      <c r="I503" s="660"/>
      <c r="J503" s="659"/>
      <c r="K503" s="660"/>
      <c r="L503" s="659"/>
      <c r="M503" s="659"/>
      <c r="N503" s="659"/>
      <c r="O503" s="659"/>
      <c r="P503" s="659"/>
      <c r="Q503" s="659"/>
      <c r="R503" s="659"/>
      <c r="S503" s="659"/>
      <c r="T503" s="659"/>
      <c r="U503" s="659"/>
      <c r="V503" s="659"/>
      <c r="W503" s="659"/>
      <c r="X503" s="659"/>
      <c r="Y503" s="659"/>
      <c r="Z503" s="659"/>
      <c r="AA503" s="659"/>
      <c r="AB503" s="659"/>
      <c r="AC503" s="659"/>
      <c r="AD503" s="659"/>
      <c r="AE503" s="659"/>
      <c r="AF503" s="659"/>
      <c r="AG503" s="659"/>
      <c r="AH503" s="659"/>
      <c r="AI503" s="659"/>
      <c r="AJ503" s="659"/>
      <c r="AK503" s="659"/>
    </row>
    <row r="504" spans="1:37">
      <c r="A504" s="659"/>
      <c r="B504" s="659"/>
      <c r="C504" s="659"/>
      <c r="D504" s="659"/>
      <c r="E504" s="659"/>
      <c r="F504" s="659"/>
      <c r="G504" s="659"/>
      <c r="H504" s="659"/>
      <c r="I504" s="660"/>
      <c r="J504" s="659"/>
      <c r="K504" s="660"/>
      <c r="L504" s="659"/>
      <c r="M504" s="659"/>
      <c r="N504" s="659"/>
      <c r="O504" s="659"/>
      <c r="P504" s="659"/>
      <c r="Q504" s="659"/>
      <c r="R504" s="659"/>
      <c r="S504" s="659"/>
      <c r="T504" s="659"/>
      <c r="U504" s="659"/>
      <c r="V504" s="659"/>
      <c r="W504" s="659"/>
      <c r="X504" s="659"/>
      <c r="Y504" s="659"/>
      <c r="Z504" s="659"/>
      <c r="AA504" s="659"/>
      <c r="AB504" s="659"/>
      <c r="AC504" s="659"/>
      <c r="AD504" s="659"/>
      <c r="AE504" s="659"/>
      <c r="AF504" s="659"/>
      <c r="AG504" s="659"/>
      <c r="AH504" s="659"/>
      <c r="AI504" s="659"/>
      <c r="AJ504" s="659"/>
      <c r="AK504" s="659"/>
    </row>
    <row r="505" spans="1:37">
      <c r="A505" s="659"/>
      <c r="B505" s="659"/>
      <c r="C505" s="659"/>
      <c r="D505" s="659"/>
      <c r="E505" s="659"/>
      <c r="F505" s="659"/>
      <c r="G505" s="659"/>
      <c r="H505" s="659"/>
      <c r="I505" s="660"/>
      <c r="J505" s="659"/>
      <c r="K505" s="660"/>
      <c r="L505" s="659"/>
      <c r="M505" s="659"/>
      <c r="N505" s="659"/>
      <c r="O505" s="659"/>
      <c r="P505" s="659"/>
      <c r="Q505" s="659"/>
      <c r="R505" s="659"/>
      <c r="S505" s="659"/>
      <c r="T505" s="659"/>
      <c r="U505" s="659"/>
      <c r="V505" s="659"/>
      <c r="W505" s="659"/>
      <c r="X505" s="659"/>
      <c r="Y505" s="659"/>
      <c r="Z505" s="659"/>
      <c r="AA505" s="659"/>
      <c r="AB505" s="659"/>
      <c r="AC505" s="659"/>
      <c r="AD505" s="659"/>
      <c r="AE505" s="659"/>
      <c r="AF505" s="659"/>
      <c r="AG505" s="659"/>
      <c r="AH505" s="659"/>
      <c r="AI505" s="659"/>
      <c r="AJ505" s="659"/>
      <c r="AK505" s="659"/>
    </row>
    <row r="506" spans="1:37">
      <c r="A506" s="659"/>
      <c r="B506" s="659"/>
      <c r="C506" s="659"/>
      <c r="D506" s="659"/>
      <c r="E506" s="659"/>
      <c r="F506" s="659"/>
      <c r="G506" s="659"/>
      <c r="H506" s="659"/>
      <c r="I506" s="660"/>
      <c r="J506" s="659"/>
      <c r="K506" s="660"/>
      <c r="L506" s="659"/>
      <c r="M506" s="659"/>
      <c r="N506" s="659"/>
      <c r="O506" s="659"/>
      <c r="P506" s="659"/>
      <c r="Q506" s="659"/>
      <c r="R506" s="659"/>
      <c r="S506" s="659"/>
      <c r="T506" s="659"/>
      <c r="U506" s="659"/>
      <c r="V506" s="659"/>
      <c r="W506" s="659"/>
      <c r="X506" s="659"/>
      <c r="Y506" s="659"/>
      <c r="Z506" s="659"/>
      <c r="AA506" s="659"/>
      <c r="AB506" s="659"/>
      <c r="AC506" s="659"/>
      <c r="AD506" s="659"/>
      <c r="AE506" s="659"/>
      <c r="AF506" s="659"/>
      <c r="AG506" s="659"/>
      <c r="AH506" s="659"/>
      <c r="AI506" s="659"/>
      <c r="AJ506" s="659"/>
      <c r="AK506" s="659"/>
    </row>
    <row r="507" spans="1:37">
      <c r="A507" s="659"/>
      <c r="B507" s="659"/>
      <c r="C507" s="659"/>
      <c r="D507" s="659"/>
      <c r="E507" s="659"/>
      <c r="F507" s="659"/>
      <c r="G507" s="659"/>
      <c r="H507" s="659"/>
      <c r="I507" s="660"/>
      <c r="J507" s="659"/>
      <c r="K507" s="660"/>
      <c r="L507" s="659"/>
      <c r="M507" s="659"/>
      <c r="N507" s="659"/>
      <c r="O507" s="659"/>
      <c r="P507" s="659"/>
      <c r="Q507" s="659"/>
      <c r="R507" s="659"/>
      <c r="S507" s="659"/>
      <c r="T507" s="659"/>
      <c r="U507" s="659"/>
      <c r="V507" s="659"/>
      <c r="W507" s="659"/>
      <c r="X507" s="659"/>
      <c r="Y507" s="659"/>
      <c r="Z507" s="659"/>
      <c r="AA507" s="659"/>
      <c r="AB507" s="659"/>
      <c r="AC507" s="659"/>
      <c r="AD507" s="659"/>
      <c r="AE507" s="659"/>
      <c r="AF507" s="659"/>
      <c r="AG507" s="659"/>
      <c r="AH507" s="659"/>
      <c r="AI507" s="659"/>
      <c r="AJ507" s="659"/>
      <c r="AK507" s="659"/>
    </row>
    <row r="508" spans="1:37">
      <c r="A508" s="659"/>
      <c r="B508" s="659"/>
      <c r="C508" s="659"/>
      <c r="D508" s="659"/>
      <c r="E508" s="659"/>
      <c r="F508" s="659"/>
      <c r="G508" s="659"/>
      <c r="H508" s="659"/>
      <c r="I508" s="660"/>
      <c r="J508" s="659"/>
      <c r="K508" s="660"/>
      <c r="L508" s="659"/>
      <c r="M508" s="659"/>
      <c r="N508" s="659"/>
      <c r="O508" s="659"/>
      <c r="P508" s="659"/>
      <c r="Q508" s="659"/>
      <c r="R508" s="659"/>
      <c r="S508" s="659"/>
      <c r="T508" s="659"/>
      <c r="U508" s="659"/>
      <c r="V508" s="659"/>
      <c r="W508" s="659"/>
      <c r="X508" s="659"/>
      <c r="Y508" s="659"/>
      <c r="Z508" s="659"/>
      <c r="AA508" s="659"/>
      <c r="AB508" s="659"/>
      <c r="AC508" s="659"/>
      <c r="AD508" s="659"/>
      <c r="AE508" s="659"/>
      <c r="AF508" s="659"/>
      <c r="AG508" s="659"/>
      <c r="AH508" s="659"/>
      <c r="AI508" s="659"/>
      <c r="AJ508" s="659"/>
      <c r="AK508" s="659"/>
    </row>
    <row r="509" spans="1:37">
      <c r="A509" s="659"/>
      <c r="B509" s="659"/>
      <c r="C509" s="659"/>
      <c r="D509" s="659"/>
      <c r="E509" s="659"/>
      <c r="F509" s="659"/>
      <c r="G509" s="659"/>
      <c r="H509" s="659"/>
      <c r="I509" s="660"/>
      <c r="J509" s="659"/>
      <c r="K509" s="660"/>
      <c r="L509" s="659"/>
      <c r="M509" s="659"/>
      <c r="N509" s="659"/>
      <c r="O509" s="659"/>
      <c r="P509" s="659"/>
      <c r="Q509" s="659"/>
      <c r="R509" s="659"/>
      <c r="S509" s="659"/>
      <c r="T509" s="659"/>
      <c r="U509" s="659"/>
      <c r="V509" s="659"/>
      <c r="W509" s="659"/>
      <c r="X509" s="659"/>
      <c r="Y509" s="659"/>
      <c r="Z509" s="659"/>
      <c r="AA509" s="659"/>
      <c r="AB509" s="659"/>
      <c r="AC509" s="659"/>
      <c r="AD509" s="659"/>
      <c r="AE509" s="659"/>
      <c r="AF509" s="659"/>
      <c r="AG509" s="659"/>
      <c r="AH509" s="659"/>
      <c r="AI509" s="659"/>
      <c r="AJ509" s="659"/>
      <c r="AK509" s="659"/>
    </row>
    <row r="510" spans="1:37">
      <c r="A510" s="659"/>
      <c r="B510" s="659"/>
      <c r="C510" s="659"/>
      <c r="D510" s="659"/>
      <c r="E510" s="659"/>
      <c r="F510" s="659"/>
      <c r="G510" s="659"/>
      <c r="H510" s="659"/>
      <c r="I510" s="660"/>
      <c r="J510" s="659"/>
      <c r="K510" s="660"/>
      <c r="L510" s="659"/>
      <c r="M510" s="659"/>
      <c r="N510" s="659"/>
      <c r="O510" s="659"/>
      <c r="P510" s="659"/>
      <c r="Q510" s="659"/>
      <c r="R510" s="659"/>
      <c r="S510" s="659"/>
      <c r="T510" s="659"/>
      <c r="U510" s="659"/>
      <c r="V510" s="659"/>
      <c r="W510" s="659"/>
      <c r="X510" s="659"/>
      <c r="Y510" s="659"/>
      <c r="Z510" s="659"/>
      <c r="AA510" s="659"/>
      <c r="AB510" s="659"/>
      <c r="AC510" s="659"/>
      <c r="AD510" s="659"/>
      <c r="AE510" s="659"/>
      <c r="AF510" s="659"/>
      <c r="AG510" s="659"/>
      <c r="AH510" s="659"/>
      <c r="AI510" s="659"/>
      <c r="AJ510" s="659"/>
      <c r="AK510" s="659"/>
    </row>
    <row r="511" spans="1:37">
      <c r="A511" s="659"/>
      <c r="B511" s="659"/>
      <c r="C511" s="659"/>
      <c r="D511" s="659"/>
      <c r="E511" s="659"/>
      <c r="F511" s="659"/>
      <c r="G511" s="659"/>
      <c r="H511" s="659"/>
      <c r="I511" s="660"/>
      <c r="J511" s="659"/>
      <c r="K511" s="660"/>
      <c r="L511" s="659"/>
      <c r="M511" s="659"/>
      <c r="N511" s="659"/>
      <c r="O511" s="659"/>
      <c r="P511" s="659"/>
      <c r="Q511" s="659"/>
      <c r="R511" s="659"/>
      <c r="S511" s="659"/>
      <c r="T511" s="659"/>
      <c r="U511" s="659"/>
      <c r="V511" s="659"/>
      <c r="W511" s="659"/>
      <c r="X511" s="659"/>
      <c r="Y511" s="659"/>
      <c r="Z511" s="659"/>
      <c r="AA511" s="659"/>
      <c r="AB511" s="659"/>
      <c r="AC511" s="659"/>
      <c r="AD511" s="659"/>
      <c r="AE511" s="659"/>
      <c r="AF511" s="659"/>
      <c r="AG511" s="659"/>
      <c r="AH511" s="659"/>
      <c r="AI511" s="659"/>
      <c r="AJ511" s="659"/>
      <c r="AK511" s="659"/>
    </row>
    <row r="512" spans="1:37">
      <c r="A512" s="659"/>
      <c r="B512" s="659"/>
      <c r="C512" s="659"/>
      <c r="D512" s="659"/>
      <c r="E512" s="659"/>
      <c r="F512" s="659"/>
      <c r="G512" s="659"/>
      <c r="H512" s="659"/>
      <c r="I512" s="660"/>
      <c r="J512" s="659"/>
      <c r="K512" s="660"/>
      <c r="L512" s="659"/>
      <c r="M512" s="659"/>
      <c r="N512" s="659"/>
      <c r="O512" s="659"/>
      <c r="P512" s="659"/>
      <c r="Q512" s="659"/>
      <c r="R512" s="659"/>
      <c r="S512" s="659"/>
      <c r="T512" s="659"/>
      <c r="U512" s="659"/>
      <c r="V512" s="659"/>
      <c r="W512" s="659"/>
      <c r="X512" s="659"/>
      <c r="Y512" s="659"/>
      <c r="Z512" s="659"/>
      <c r="AA512" s="659"/>
      <c r="AB512" s="659"/>
      <c r="AC512" s="659"/>
      <c r="AD512" s="659"/>
      <c r="AE512" s="659"/>
      <c r="AF512" s="659"/>
      <c r="AG512" s="659"/>
      <c r="AH512" s="659"/>
      <c r="AI512" s="659"/>
      <c r="AJ512" s="659"/>
      <c r="AK512" s="659"/>
    </row>
    <row r="513" spans="1:37">
      <c r="A513" s="659"/>
      <c r="B513" s="659"/>
      <c r="C513" s="659"/>
      <c r="D513" s="659"/>
      <c r="E513" s="659"/>
      <c r="F513" s="659"/>
      <c r="G513" s="659"/>
      <c r="H513" s="659"/>
      <c r="I513" s="660"/>
      <c r="J513" s="659"/>
      <c r="K513" s="660"/>
      <c r="L513" s="659"/>
      <c r="M513" s="659"/>
      <c r="N513" s="659"/>
      <c r="O513" s="659"/>
      <c r="P513" s="659"/>
      <c r="Q513" s="659"/>
      <c r="R513" s="659"/>
      <c r="S513" s="659"/>
      <c r="T513" s="659"/>
      <c r="U513" s="659"/>
      <c r="V513" s="659"/>
      <c r="W513" s="659"/>
      <c r="X513" s="659"/>
      <c r="Y513" s="659"/>
      <c r="Z513" s="659"/>
      <c r="AA513" s="659"/>
      <c r="AB513" s="659"/>
      <c r="AC513" s="659"/>
      <c r="AD513" s="659"/>
      <c r="AE513" s="659"/>
      <c r="AF513" s="659"/>
      <c r="AG513" s="659"/>
      <c r="AH513" s="659"/>
      <c r="AI513" s="659"/>
      <c r="AJ513" s="659"/>
      <c r="AK513" s="659"/>
    </row>
    <row r="514" spans="1:37">
      <c r="A514" s="659"/>
      <c r="B514" s="659"/>
      <c r="C514" s="659"/>
      <c r="D514" s="659"/>
      <c r="E514" s="659"/>
      <c r="F514" s="659"/>
      <c r="G514" s="659"/>
      <c r="H514" s="659"/>
      <c r="I514" s="660"/>
      <c r="J514" s="659"/>
      <c r="K514" s="660"/>
      <c r="L514" s="659"/>
      <c r="M514" s="659"/>
      <c r="N514" s="659"/>
      <c r="O514" s="659"/>
      <c r="P514" s="659"/>
      <c r="Q514" s="659"/>
      <c r="R514" s="659"/>
      <c r="S514" s="659"/>
      <c r="T514" s="659"/>
      <c r="U514" s="659"/>
      <c r="V514" s="659"/>
      <c r="W514" s="659"/>
      <c r="X514" s="659"/>
      <c r="Y514" s="659"/>
      <c r="Z514" s="659"/>
      <c r="AA514" s="659"/>
      <c r="AB514" s="659"/>
      <c r="AC514" s="659"/>
      <c r="AD514" s="659"/>
      <c r="AE514" s="659"/>
      <c r="AF514" s="659"/>
      <c r="AG514" s="659"/>
      <c r="AH514" s="659"/>
      <c r="AI514" s="659"/>
      <c r="AJ514" s="659"/>
      <c r="AK514" s="659"/>
    </row>
    <row r="515" spans="1:37">
      <c r="A515" s="659"/>
      <c r="B515" s="659"/>
      <c r="C515" s="659"/>
      <c r="D515" s="659"/>
      <c r="E515" s="659"/>
      <c r="F515" s="659"/>
      <c r="G515" s="659"/>
      <c r="H515" s="659"/>
      <c r="I515" s="660"/>
      <c r="J515" s="659"/>
      <c r="K515" s="660"/>
      <c r="L515" s="659"/>
      <c r="M515" s="659"/>
      <c r="N515" s="659"/>
      <c r="O515" s="659"/>
      <c r="P515" s="659"/>
      <c r="Q515" s="659"/>
      <c r="R515" s="659"/>
      <c r="S515" s="659"/>
      <c r="T515" s="659"/>
      <c r="U515" s="659"/>
      <c r="V515" s="659"/>
      <c r="W515" s="659"/>
      <c r="X515" s="659"/>
      <c r="Y515" s="659"/>
      <c r="Z515" s="659"/>
      <c r="AA515" s="659"/>
      <c r="AB515" s="659"/>
      <c r="AC515" s="659"/>
      <c r="AD515" s="659"/>
      <c r="AE515" s="659"/>
      <c r="AF515" s="659"/>
      <c r="AG515" s="659"/>
      <c r="AH515" s="659"/>
      <c r="AI515" s="659"/>
      <c r="AJ515" s="659"/>
      <c r="AK515" s="659"/>
    </row>
    <row r="516" spans="1:37">
      <c r="A516" s="659"/>
      <c r="B516" s="659"/>
      <c r="C516" s="659"/>
      <c r="D516" s="659"/>
      <c r="E516" s="659"/>
      <c r="F516" s="659"/>
      <c r="G516" s="659"/>
      <c r="H516" s="659"/>
      <c r="I516" s="660"/>
      <c r="J516" s="659"/>
      <c r="K516" s="660"/>
      <c r="L516" s="659"/>
      <c r="M516" s="659"/>
      <c r="N516" s="659"/>
      <c r="O516" s="659"/>
      <c r="P516" s="659"/>
      <c r="Q516" s="659"/>
      <c r="R516" s="659"/>
      <c r="S516" s="659"/>
      <c r="T516" s="659"/>
      <c r="U516" s="659"/>
      <c r="V516" s="659"/>
      <c r="W516" s="659"/>
      <c r="X516" s="659"/>
      <c r="Y516" s="659"/>
      <c r="Z516" s="659"/>
      <c r="AA516" s="659"/>
      <c r="AB516" s="659"/>
      <c r="AC516" s="659"/>
      <c r="AD516" s="659"/>
      <c r="AE516" s="659"/>
      <c r="AF516" s="659"/>
      <c r="AG516" s="659"/>
      <c r="AH516" s="659"/>
      <c r="AI516" s="659"/>
      <c r="AJ516" s="659"/>
      <c r="AK516" s="659"/>
    </row>
    <row r="517" spans="1:37">
      <c r="A517" s="659"/>
      <c r="B517" s="659"/>
      <c r="C517" s="659"/>
      <c r="D517" s="659"/>
      <c r="E517" s="659"/>
      <c r="F517" s="659"/>
      <c r="G517" s="659"/>
      <c r="H517" s="659"/>
      <c r="I517" s="660"/>
      <c r="J517" s="659"/>
      <c r="K517" s="660"/>
      <c r="L517" s="659"/>
      <c r="M517" s="659"/>
      <c r="N517" s="659"/>
      <c r="O517" s="659"/>
      <c r="P517" s="659"/>
      <c r="Q517" s="659"/>
      <c r="R517" s="659"/>
      <c r="S517" s="659"/>
      <c r="T517" s="659"/>
      <c r="U517" s="659"/>
      <c r="V517" s="659"/>
      <c r="W517" s="659"/>
      <c r="X517" s="659"/>
      <c r="Y517" s="659"/>
      <c r="Z517" s="659"/>
      <c r="AA517" s="659"/>
      <c r="AB517" s="659"/>
      <c r="AC517" s="659"/>
      <c r="AD517" s="659"/>
      <c r="AE517" s="659"/>
      <c r="AF517" s="659"/>
      <c r="AG517" s="659"/>
      <c r="AH517" s="659"/>
      <c r="AI517" s="659"/>
      <c r="AJ517" s="659"/>
      <c r="AK517" s="659"/>
    </row>
    <row r="518" spans="1:37">
      <c r="A518" s="659"/>
      <c r="B518" s="659"/>
      <c r="C518" s="659"/>
      <c r="D518" s="659"/>
      <c r="E518" s="659"/>
      <c r="F518" s="659"/>
      <c r="G518" s="659"/>
      <c r="H518" s="659"/>
      <c r="I518" s="660"/>
      <c r="J518" s="659"/>
      <c r="K518" s="660"/>
      <c r="L518" s="659"/>
      <c r="M518" s="659"/>
      <c r="N518" s="659"/>
      <c r="O518" s="659"/>
      <c r="P518" s="659"/>
      <c r="Q518" s="659"/>
      <c r="R518" s="659"/>
      <c r="S518" s="659"/>
      <c r="T518" s="659"/>
      <c r="U518" s="659"/>
      <c r="V518" s="659"/>
      <c r="W518" s="659"/>
      <c r="X518" s="659"/>
      <c r="Y518" s="659"/>
      <c r="Z518" s="659"/>
      <c r="AA518" s="659"/>
      <c r="AB518" s="659"/>
      <c r="AC518" s="659"/>
      <c r="AD518" s="659"/>
      <c r="AE518" s="659"/>
      <c r="AF518" s="659"/>
      <c r="AG518" s="659"/>
      <c r="AH518" s="659"/>
      <c r="AI518" s="659"/>
      <c r="AJ518" s="659"/>
      <c r="AK518" s="659"/>
    </row>
    <row r="519" spans="1:37">
      <c r="A519" s="659"/>
      <c r="B519" s="659"/>
      <c r="C519" s="659"/>
      <c r="D519" s="659"/>
      <c r="E519" s="659"/>
      <c r="F519" s="659"/>
      <c r="G519" s="659"/>
      <c r="H519" s="659"/>
      <c r="I519" s="660"/>
      <c r="J519" s="659"/>
      <c r="K519" s="660"/>
      <c r="L519" s="659"/>
      <c r="M519" s="659"/>
      <c r="N519" s="659"/>
      <c r="O519" s="659"/>
      <c r="P519" s="659"/>
      <c r="Q519" s="659"/>
      <c r="R519" s="659"/>
      <c r="S519" s="659"/>
      <c r="T519" s="659"/>
      <c r="U519" s="659"/>
      <c r="V519" s="659"/>
      <c r="W519" s="659"/>
      <c r="X519" s="659"/>
      <c r="Y519" s="659"/>
      <c r="Z519" s="659"/>
      <c r="AA519" s="659"/>
      <c r="AB519" s="659"/>
      <c r="AC519" s="659"/>
      <c r="AD519" s="659"/>
      <c r="AE519" s="659"/>
      <c r="AF519" s="659"/>
      <c r="AG519" s="659"/>
      <c r="AH519" s="659"/>
      <c r="AI519" s="659"/>
      <c r="AJ519" s="659"/>
      <c r="AK519" s="659"/>
    </row>
    <row r="520" spans="1:37">
      <c r="A520" s="659"/>
      <c r="B520" s="659"/>
      <c r="C520" s="659"/>
      <c r="D520" s="659"/>
      <c r="E520" s="659"/>
      <c r="F520" s="659"/>
      <c r="G520" s="659"/>
      <c r="H520" s="659"/>
      <c r="I520" s="660"/>
      <c r="J520" s="659"/>
      <c r="K520" s="660"/>
      <c r="L520" s="659"/>
      <c r="M520" s="659"/>
      <c r="N520" s="659"/>
      <c r="O520" s="659"/>
      <c r="P520" s="659"/>
      <c r="Q520" s="659"/>
      <c r="R520" s="659"/>
      <c r="S520" s="659"/>
      <c r="T520" s="659"/>
      <c r="U520" s="659"/>
      <c r="V520" s="659"/>
      <c r="W520" s="659"/>
      <c r="X520" s="659"/>
      <c r="Y520" s="659"/>
      <c r="Z520" s="659"/>
      <c r="AA520" s="659"/>
      <c r="AB520" s="659"/>
      <c r="AC520" s="659"/>
      <c r="AD520" s="659"/>
      <c r="AE520" s="659"/>
      <c r="AF520" s="659"/>
      <c r="AG520" s="659"/>
      <c r="AH520" s="659"/>
      <c r="AI520" s="659"/>
      <c r="AJ520" s="659"/>
      <c r="AK520" s="659"/>
    </row>
    <row r="521" spans="1:37">
      <c r="A521" s="659"/>
      <c r="B521" s="659"/>
      <c r="C521" s="659"/>
      <c r="D521" s="659"/>
      <c r="E521" s="659"/>
      <c r="F521" s="659"/>
      <c r="G521" s="659"/>
      <c r="H521" s="659"/>
      <c r="I521" s="660"/>
      <c r="J521" s="659"/>
      <c r="K521" s="660"/>
      <c r="L521" s="659"/>
      <c r="M521" s="659"/>
      <c r="N521" s="659"/>
      <c r="O521" s="659"/>
      <c r="P521" s="659"/>
      <c r="Q521" s="659"/>
      <c r="R521" s="659"/>
      <c r="S521" s="659"/>
      <c r="T521" s="659"/>
      <c r="U521" s="659"/>
      <c r="V521" s="659"/>
      <c r="W521" s="659"/>
      <c r="X521" s="659"/>
      <c r="Y521" s="659"/>
      <c r="Z521" s="659"/>
      <c r="AA521" s="659"/>
      <c r="AB521" s="659"/>
      <c r="AC521" s="659"/>
      <c r="AD521" s="659"/>
      <c r="AE521" s="659"/>
      <c r="AF521" s="659"/>
      <c r="AG521" s="659"/>
      <c r="AH521" s="659"/>
      <c r="AI521" s="659"/>
      <c r="AJ521" s="659"/>
      <c r="AK521" s="659"/>
    </row>
    <row r="522" spans="1:37">
      <c r="A522" s="659"/>
      <c r="B522" s="659"/>
      <c r="C522" s="659"/>
      <c r="D522" s="659"/>
      <c r="E522" s="659"/>
      <c r="F522" s="659"/>
      <c r="G522" s="659"/>
      <c r="H522" s="659"/>
      <c r="I522" s="660"/>
      <c r="J522" s="659"/>
      <c r="K522" s="660"/>
      <c r="L522" s="659"/>
      <c r="M522" s="659"/>
      <c r="N522" s="659"/>
      <c r="O522" s="659"/>
      <c r="P522" s="659"/>
      <c r="Q522" s="659"/>
      <c r="R522" s="659"/>
      <c r="S522" s="659"/>
      <c r="T522" s="659"/>
      <c r="U522" s="659"/>
      <c r="V522" s="659"/>
      <c r="W522" s="659"/>
      <c r="X522" s="659"/>
      <c r="Y522" s="659"/>
      <c r="Z522" s="659"/>
      <c r="AA522" s="659"/>
      <c r="AB522" s="659"/>
      <c r="AC522" s="659"/>
      <c r="AD522" s="659"/>
      <c r="AE522" s="659"/>
      <c r="AF522" s="659"/>
      <c r="AG522" s="659"/>
      <c r="AH522" s="659"/>
      <c r="AI522" s="659"/>
      <c r="AJ522" s="659"/>
      <c r="AK522" s="659"/>
    </row>
    <row r="523" spans="1:37">
      <c r="A523" s="659"/>
      <c r="B523" s="659"/>
      <c r="C523" s="659"/>
      <c r="D523" s="659"/>
      <c r="E523" s="659"/>
      <c r="F523" s="659"/>
      <c r="G523" s="659"/>
      <c r="H523" s="659"/>
      <c r="I523" s="660"/>
      <c r="J523" s="659"/>
      <c r="K523" s="660"/>
      <c r="L523" s="659"/>
      <c r="M523" s="659"/>
      <c r="N523" s="659"/>
      <c r="O523" s="659"/>
      <c r="P523" s="659"/>
      <c r="Q523" s="659"/>
      <c r="R523" s="659"/>
      <c r="S523" s="659"/>
      <c r="T523" s="659"/>
      <c r="U523" s="659"/>
      <c r="V523" s="659"/>
      <c r="W523" s="659"/>
      <c r="X523" s="659"/>
      <c r="Y523" s="659"/>
      <c r="Z523" s="659"/>
      <c r="AA523" s="659"/>
      <c r="AB523" s="659"/>
      <c r="AC523" s="659"/>
      <c r="AD523" s="659"/>
      <c r="AE523" s="659"/>
      <c r="AF523" s="659"/>
      <c r="AG523" s="659"/>
      <c r="AH523" s="659"/>
      <c r="AI523" s="659"/>
      <c r="AJ523" s="659"/>
      <c r="AK523" s="659"/>
    </row>
    <row r="524" spans="1:37">
      <c r="A524" s="659"/>
      <c r="B524" s="659"/>
      <c r="C524" s="659"/>
      <c r="D524" s="659"/>
      <c r="E524" s="659"/>
      <c r="F524" s="659"/>
      <c r="G524" s="659"/>
      <c r="H524" s="659"/>
      <c r="I524" s="660"/>
      <c r="J524" s="659"/>
      <c r="K524" s="660"/>
      <c r="L524" s="659"/>
      <c r="M524" s="659"/>
      <c r="N524" s="659"/>
      <c r="O524" s="659"/>
      <c r="P524" s="659"/>
      <c r="Q524" s="659"/>
      <c r="R524" s="659"/>
      <c r="S524" s="659"/>
      <c r="T524" s="659"/>
      <c r="U524" s="659"/>
      <c r="V524" s="659"/>
      <c r="W524" s="659"/>
      <c r="X524" s="659"/>
      <c r="Y524" s="659"/>
      <c r="Z524" s="659"/>
      <c r="AA524" s="659"/>
      <c r="AB524" s="659"/>
      <c r="AC524" s="659"/>
      <c r="AD524" s="659"/>
      <c r="AE524" s="659"/>
      <c r="AF524" s="659"/>
      <c r="AG524" s="659"/>
      <c r="AH524" s="659"/>
      <c r="AI524" s="659"/>
      <c r="AJ524" s="659"/>
      <c r="AK524" s="659"/>
    </row>
    <row r="525" spans="1:37">
      <c r="A525" s="659"/>
      <c r="B525" s="659"/>
      <c r="C525" s="659"/>
      <c r="D525" s="659"/>
      <c r="E525" s="659"/>
      <c r="F525" s="659"/>
      <c r="G525" s="659"/>
      <c r="H525" s="659"/>
      <c r="I525" s="660"/>
      <c r="J525" s="659"/>
      <c r="K525" s="660"/>
      <c r="L525" s="659"/>
      <c r="M525" s="659"/>
      <c r="N525" s="659"/>
      <c r="O525" s="659"/>
      <c r="P525" s="659"/>
      <c r="Q525" s="659"/>
      <c r="R525" s="659"/>
      <c r="S525" s="659"/>
      <c r="T525" s="659"/>
      <c r="U525" s="659"/>
      <c r="V525" s="659"/>
      <c r="W525" s="659"/>
      <c r="X525" s="659"/>
      <c r="Y525" s="659"/>
      <c r="Z525" s="659"/>
      <c r="AA525" s="659"/>
      <c r="AB525" s="659"/>
      <c r="AC525" s="659"/>
      <c r="AD525" s="659"/>
      <c r="AE525" s="659"/>
      <c r="AF525" s="659"/>
      <c r="AG525" s="659"/>
      <c r="AH525" s="659"/>
      <c r="AI525" s="659"/>
      <c r="AJ525" s="659"/>
      <c r="AK525" s="659"/>
    </row>
    <row r="526" spans="1:37">
      <c r="A526" s="659"/>
      <c r="B526" s="659"/>
      <c r="C526" s="659"/>
      <c r="D526" s="659"/>
      <c r="E526" s="659"/>
      <c r="F526" s="659"/>
      <c r="G526" s="659"/>
      <c r="H526" s="659"/>
      <c r="I526" s="660"/>
      <c r="J526" s="659"/>
      <c r="K526" s="660"/>
      <c r="L526" s="659"/>
      <c r="M526" s="659"/>
      <c r="N526" s="659"/>
      <c r="O526" s="659"/>
      <c r="P526" s="659"/>
      <c r="Q526" s="659"/>
      <c r="R526" s="659"/>
      <c r="S526" s="659"/>
      <c r="T526" s="659"/>
      <c r="U526" s="659"/>
      <c r="V526" s="659"/>
      <c r="W526" s="659"/>
      <c r="X526" s="659"/>
      <c r="Y526" s="659"/>
      <c r="Z526" s="659"/>
      <c r="AA526" s="659"/>
      <c r="AB526" s="659"/>
      <c r="AC526" s="659"/>
      <c r="AD526" s="659"/>
      <c r="AE526" s="659"/>
      <c r="AF526" s="659"/>
      <c r="AG526" s="659"/>
      <c r="AH526" s="659"/>
      <c r="AI526" s="659"/>
      <c r="AJ526" s="659"/>
      <c r="AK526" s="659"/>
    </row>
    <row r="527" spans="1:37">
      <c r="A527" s="659"/>
      <c r="B527" s="659"/>
      <c r="C527" s="659"/>
      <c r="D527" s="659"/>
      <c r="E527" s="659"/>
      <c r="F527" s="659"/>
      <c r="G527" s="659"/>
      <c r="H527" s="659"/>
      <c r="I527" s="660"/>
      <c r="J527" s="659"/>
      <c r="K527" s="660"/>
      <c r="L527" s="659"/>
      <c r="M527" s="659"/>
      <c r="N527" s="659"/>
      <c r="O527" s="659"/>
      <c r="P527" s="659"/>
      <c r="Q527" s="659"/>
      <c r="R527" s="659"/>
      <c r="S527" s="659"/>
      <c r="T527" s="659"/>
      <c r="U527" s="659"/>
      <c r="V527" s="659"/>
      <c r="W527" s="659"/>
      <c r="X527" s="659"/>
      <c r="Y527" s="659"/>
      <c r="Z527" s="659"/>
      <c r="AA527" s="659"/>
      <c r="AB527" s="659"/>
      <c r="AC527" s="659"/>
      <c r="AD527" s="659"/>
      <c r="AE527" s="659"/>
      <c r="AF527" s="659"/>
      <c r="AG527" s="659"/>
      <c r="AH527" s="659"/>
      <c r="AI527" s="659"/>
      <c r="AJ527" s="659"/>
      <c r="AK527" s="659"/>
    </row>
    <row r="528" spans="1:37">
      <c r="A528" s="659"/>
      <c r="B528" s="659"/>
      <c r="C528" s="659"/>
      <c r="D528" s="659"/>
      <c r="E528" s="659"/>
      <c r="F528" s="659"/>
      <c r="G528" s="659"/>
      <c r="H528" s="659"/>
      <c r="I528" s="660"/>
      <c r="J528" s="659"/>
      <c r="K528" s="660"/>
      <c r="L528" s="659"/>
      <c r="M528" s="659"/>
      <c r="N528" s="659"/>
      <c r="O528" s="659"/>
      <c r="P528" s="659"/>
      <c r="Q528" s="659"/>
      <c r="R528" s="659"/>
      <c r="S528" s="659"/>
      <c r="T528" s="659"/>
      <c r="U528" s="659"/>
      <c r="V528" s="659"/>
      <c r="W528" s="659"/>
      <c r="X528" s="659"/>
      <c r="Y528" s="659"/>
      <c r="Z528" s="659"/>
      <c r="AA528" s="659"/>
      <c r="AB528" s="659"/>
      <c r="AC528" s="659"/>
      <c r="AD528" s="659"/>
      <c r="AE528" s="659"/>
      <c r="AF528" s="659"/>
      <c r="AG528" s="659"/>
      <c r="AH528" s="659"/>
      <c r="AI528" s="659"/>
      <c r="AJ528" s="659"/>
      <c r="AK528" s="659"/>
    </row>
    <row r="529" spans="1:37">
      <c r="A529" s="659"/>
      <c r="B529" s="659"/>
      <c r="C529" s="659"/>
      <c r="D529" s="659"/>
      <c r="E529" s="659"/>
      <c r="F529" s="659"/>
      <c r="G529" s="659"/>
      <c r="H529" s="659"/>
      <c r="I529" s="660"/>
      <c r="J529" s="659"/>
      <c r="K529" s="660"/>
      <c r="L529" s="659"/>
      <c r="M529" s="659"/>
      <c r="N529" s="659"/>
      <c r="O529" s="659"/>
      <c r="P529" s="659"/>
      <c r="Q529" s="659"/>
      <c r="R529" s="659"/>
      <c r="S529" s="659"/>
      <c r="T529" s="659"/>
      <c r="U529" s="659"/>
      <c r="V529" s="659"/>
      <c r="W529" s="659"/>
      <c r="X529" s="659"/>
      <c r="Y529" s="659"/>
      <c r="Z529" s="659"/>
      <c r="AA529" s="659"/>
      <c r="AB529" s="659"/>
      <c r="AC529" s="659"/>
      <c r="AD529" s="659"/>
      <c r="AE529" s="659"/>
      <c r="AF529" s="659"/>
      <c r="AG529" s="659"/>
      <c r="AH529" s="659"/>
      <c r="AI529" s="659"/>
      <c r="AJ529" s="659"/>
      <c r="AK529" s="659"/>
    </row>
    <row r="530" spans="1:37">
      <c r="A530" s="659"/>
      <c r="B530" s="659"/>
      <c r="C530" s="659"/>
      <c r="D530" s="659"/>
      <c r="E530" s="659"/>
      <c r="F530" s="659"/>
      <c r="G530" s="659"/>
      <c r="H530" s="659"/>
      <c r="I530" s="660"/>
      <c r="J530" s="659"/>
      <c r="K530" s="660"/>
      <c r="L530" s="659"/>
      <c r="M530" s="659"/>
      <c r="N530" s="659"/>
      <c r="O530" s="659"/>
      <c r="P530" s="659"/>
      <c r="Q530" s="659"/>
      <c r="R530" s="659"/>
      <c r="S530" s="659"/>
      <c r="T530" s="659"/>
      <c r="U530" s="659"/>
      <c r="V530" s="659"/>
      <c r="W530" s="659"/>
      <c r="X530" s="659"/>
      <c r="Y530" s="659"/>
      <c r="Z530" s="659"/>
      <c r="AA530" s="659"/>
      <c r="AB530" s="659"/>
      <c r="AC530" s="659"/>
      <c r="AD530" s="659"/>
      <c r="AE530" s="659"/>
      <c r="AF530" s="659"/>
      <c r="AG530" s="659"/>
      <c r="AH530" s="659"/>
      <c r="AI530" s="659"/>
      <c r="AJ530" s="659"/>
      <c r="AK530" s="659"/>
    </row>
    <row r="531" spans="1:37">
      <c r="A531" s="659"/>
      <c r="B531" s="659"/>
      <c r="C531" s="659"/>
      <c r="D531" s="659"/>
      <c r="E531" s="659"/>
      <c r="F531" s="659"/>
      <c r="G531" s="659"/>
      <c r="H531" s="659"/>
      <c r="I531" s="660"/>
      <c r="J531" s="659"/>
      <c r="K531" s="660"/>
      <c r="L531" s="659"/>
      <c r="M531" s="659"/>
      <c r="N531" s="659"/>
      <c r="O531" s="659"/>
      <c r="P531" s="659"/>
      <c r="Q531" s="659"/>
      <c r="R531" s="659"/>
      <c r="S531" s="659"/>
      <c r="T531" s="659"/>
      <c r="U531" s="659"/>
      <c r="V531" s="659"/>
      <c r="W531" s="659"/>
      <c r="X531" s="659"/>
      <c r="Y531" s="659"/>
      <c r="Z531" s="659"/>
      <c r="AA531" s="659"/>
      <c r="AB531" s="659"/>
      <c r="AC531" s="659"/>
      <c r="AD531" s="659"/>
      <c r="AE531" s="659"/>
      <c r="AF531" s="659"/>
      <c r="AG531" s="659"/>
      <c r="AH531" s="659"/>
      <c r="AI531" s="659"/>
      <c r="AJ531" s="659"/>
      <c r="AK531" s="659"/>
    </row>
    <row r="532" spans="1:37">
      <c r="A532" s="659"/>
      <c r="B532" s="659"/>
      <c r="C532" s="659"/>
      <c r="D532" s="659"/>
      <c r="E532" s="659"/>
      <c r="F532" s="659"/>
      <c r="G532" s="659"/>
      <c r="H532" s="659"/>
      <c r="I532" s="660"/>
      <c r="J532" s="659"/>
      <c r="K532" s="660"/>
      <c r="L532" s="659"/>
      <c r="M532" s="659"/>
      <c r="N532" s="659"/>
      <c r="O532" s="659"/>
      <c r="P532" s="659"/>
      <c r="Q532" s="659"/>
      <c r="R532" s="659"/>
      <c r="S532" s="659"/>
      <c r="T532" s="659"/>
      <c r="U532" s="659"/>
      <c r="V532" s="659"/>
      <c r="W532" s="659"/>
      <c r="X532" s="659"/>
      <c r="Y532" s="659"/>
      <c r="Z532" s="659"/>
      <c r="AA532" s="659"/>
      <c r="AB532" s="659"/>
      <c r="AC532" s="659"/>
      <c r="AD532" s="659"/>
      <c r="AE532" s="659"/>
      <c r="AF532" s="659"/>
      <c r="AG532" s="659"/>
      <c r="AH532" s="659"/>
      <c r="AI532" s="659"/>
      <c r="AJ532" s="659"/>
      <c r="AK532" s="659"/>
    </row>
    <row r="533" spans="1:37">
      <c r="A533" s="659"/>
      <c r="B533" s="659"/>
      <c r="C533" s="659"/>
      <c r="D533" s="659"/>
      <c r="E533" s="659"/>
      <c r="F533" s="659"/>
      <c r="G533" s="659"/>
      <c r="H533" s="659"/>
      <c r="I533" s="660"/>
      <c r="J533" s="659"/>
      <c r="K533" s="660"/>
      <c r="L533" s="659"/>
      <c r="M533" s="659"/>
      <c r="N533" s="659"/>
      <c r="O533" s="659"/>
      <c r="P533" s="659"/>
      <c r="Q533" s="659"/>
      <c r="R533" s="659"/>
      <c r="S533" s="659"/>
      <c r="T533" s="659"/>
      <c r="U533" s="659"/>
      <c r="V533" s="659"/>
      <c r="W533" s="659"/>
      <c r="X533" s="659"/>
      <c r="Y533" s="659"/>
      <c r="Z533" s="659"/>
      <c r="AA533" s="659"/>
      <c r="AB533" s="659"/>
      <c r="AC533" s="659"/>
      <c r="AD533" s="659"/>
      <c r="AE533" s="659"/>
      <c r="AF533" s="659"/>
      <c r="AG533" s="659"/>
      <c r="AH533" s="659"/>
      <c r="AI533" s="659"/>
      <c r="AJ533" s="659"/>
      <c r="AK533" s="659"/>
    </row>
    <row r="534" spans="1:37">
      <c r="A534" s="659"/>
      <c r="B534" s="659"/>
      <c r="C534" s="659"/>
      <c r="D534" s="659"/>
      <c r="E534" s="659"/>
      <c r="F534" s="659"/>
      <c r="G534" s="659"/>
      <c r="H534" s="659"/>
      <c r="I534" s="660"/>
      <c r="J534" s="659"/>
      <c r="K534" s="660"/>
      <c r="L534" s="659"/>
      <c r="M534" s="659"/>
      <c r="N534" s="659"/>
      <c r="O534" s="659"/>
      <c r="P534" s="659"/>
      <c r="Q534" s="659"/>
      <c r="R534" s="659"/>
      <c r="S534" s="659"/>
      <c r="T534" s="659"/>
      <c r="U534" s="659"/>
      <c r="V534" s="659"/>
      <c r="W534" s="659"/>
      <c r="X534" s="659"/>
      <c r="Y534" s="659"/>
      <c r="Z534" s="659"/>
      <c r="AA534" s="659"/>
      <c r="AB534" s="659"/>
      <c r="AC534" s="659"/>
      <c r="AD534" s="659"/>
      <c r="AE534" s="659"/>
      <c r="AF534" s="659"/>
      <c r="AG534" s="659"/>
      <c r="AH534" s="659"/>
      <c r="AI534" s="659"/>
      <c r="AJ534" s="659"/>
      <c r="AK534" s="659"/>
    </row>
    <row r="535" spans="1:37">
      <c r="A535" s="659"/>
      <c r="B535" s="659"/>
      <c r="C535" s="659"/>
      <c r="D535" s="659"/>
      <c r="E535" s="659"/>
      <c r="F535" s="659"/>
      <c r="G535" s="659"/>
      <c r="H535" s="659"/>
      <c r="I535" s="660"/>
      <c r="J535" s="659"/>
      <c r="K535" s="660"/>
      <c r="L535" s="659"/>
      <c r="M535" s="659"/>
      <c r="N535" s="659"/>
      <c r="O535" s="659"/>
      <c r="P535" s="659"/>
      <c r="Q535" s="659"/>
      <c r="R535" s="659"/>
      <c r="S535" s="659"/>
      <c r="T535" s="659"/>
      <c r="U535" s="659"/>
      <c r="V535" s="659"/>
      <c r="W535" s="659"/>
      <c r="X535" s="659"/>
      <c r="Y535" s="659"/>
      <c r="Z535" s="659"/>
      <c r="AA535" s="659"/>
      <c r="AB535" s="659"/>
      <c r="AC535" s="659"/>
      <c r="AD535" s="659"/>
      <c r="AE535" s="659"/>
      <c r="AF535" s="659"/>
      <c r="AG535" s="659"/>
      <c r="AH535" s="659"/>
      <c r="AI535" s="659"/>
      <c r="AJ535" s="659"/>
      <c r="AK535" s="659"/>
    </row>
    <row r="536" spans="1:37">
      <c r="A536" s="659"/>
      <c r="B536" s="659"/>
      <c r="C536" s="659"/>
      <c r="D536" s="659"/>
      <c r="E536" s="659"/>
      <c r="F536" s="659"/>
      <c r="G536" s="659"/>
      <c r="H536" s="659"/>
      <c r="I536" s="660"/>
      <c r="J536" s="659"/>
      <c r="K536" s="660"/>
      <c r="L536" s="659"/>
      <c r="M536" s="659"/>
      <c r="N536" s="659"/>
      <c r="O536" s="659"/>
      <c r="P536" s="659"/>
      <c r="Q536" s="659"/>
      <c r="R536" s="659"/>
      <c r="S536" s="659"/>
      <c r="T536" s="659"/>
      <c r="U536" s="659"/>
      <c r="V536" s="659"/>
      <c r="W536" s="659"/>
      <c r="X536" s="659"/>
      <c r="Y536" s="659"/>
      <c r="Z536" s="659"/>
      <c r="AA536" s="659"/>
      <c r="AB536" s="659"/>
      <c r="AC536" s="659"/>
      <c r="AD536" s="659"/>
      <c r="AE536" s="659"/>
      <c r="AF536" s="659"/>
      <c r="AG536" s="659"/>
      <c r="AH536" s="659"/>
      <c r="AI536" s="659"/>
      <c r="AJ536" s="659"/>
      <c r="AK536" s="659"/>
    </row>
    <row r="537" spans="1:37">
      <c r="A537" s="659"/>
      <c r="B537" s="659"/>
      <c r="C537" s="659"/>
      <c r="D537" s="659"/>
      <c r="E537" s="659"/>
      <c r="F537" s="659"/>
      <c r="G537" s="659"/>
      <c r="H537" s="659"/>
      <c r="I537" s="660"/>
      <c r="J537" s="659"/>
      <c r="K537" s="660"/>
      <c r="L537" s="659"/>
      <c r="M537" s="659"/>
      <c r="N537" s="659"/>
      <c r="O537" s="659"/>
      <c r="P537" s="659"/>
      <c r="Q537" s="659"/>
      <c r="R537" s="659"/>
      <c r="S537" s="659"/>
      <c r="T537" s="659"/>
      <c r="U537" s="659"/>
      <c r="V537" s="659"/>
      <c r="W537" s="659"/>
      <c r="X537" s="659"/>
      <c r="Y537" s="659"/>
      <c r="Z537" s="659"/>
      <c r="AA537" s="659"/>
      <c r="AB537" s="659"/>
      <c r="AC537" s="659"/>
      <c r="AD537" s="659"/>
      <c r="AE537" s="659"/>
      <c r="AF537" s="659"/>
      <c r="AG537" s="659"/>
      <c r="AH537" s="659"/>
      <c r="AI537" s="659"/>
      <c r="AJ537" s="659"/>
      <c r="AK537" s="659"/>
    </row>
    <row r="538" spans="1:37">
      <c r="A538" s="659"/>
      <c r="B538" s="659"/>
      <c r="C538" s="659"/>
      <c r="D538" s="659"/>
      <c r="E538" s="659"/>
      <c r="F538" s="659"/>
      <c r="G538" s="659"/>
      <c r="H538" s="659"/>
      <c r="I538" s="660"/>
      <c r="J538" s="659"/>
      <c r="K538" s="660"/>
      <c r="L538" s="659"/>
      <c r="M538" s="659"/>
      <c r="N538" s="659"/>
      <c r="O538" s="659"/>
      <c r="P538" s="659"/>
      <c r="Q538" s="659"/>
      <c r="R538" s="659"/>
      <c r="S538" s="659"/>
      <c r="T538" s="659"/>
      <c r="U538" s="659"/>
      <c r="V538" s="659"/>
      <c r="W538" s="659"/>
      <c r="X538" s="659"/>
      <c r="Y538" s="659"/>
      <c r="Z538" s="659"/>
      <c r="AA538" s="659"/>
      <c r="AB538" s="659"/>
      <c r="AC538" s="659"/>
      <c r="AD538" s="659"/>
      <c r="AE538" s="659"/>
      <c r="AF538" s="659"/>
      <c r="AG538" s="659"/>
      <c r="AH538" s="659"/>
      <c r="AI538" s="659"/>
      <c r="AJ538" s="659"/>
      <c r="AK538" s="659"/>
    </row>
    <row r="539" spans="1:37">
      <c r="A539" s="659"/>
      <c r="B539" s="659"/>
      <c r="C539" s="659"/>
      <c r="D539" s="659"/>
      <c r="E539" s="659"/>
      <c r="F539" s="659"/>
      <c r="G539" s="659"/>
      <c r="H539" s="659"/>
      <c r="I539" s="660"/>
      <c r="J539" s="659"/>
      <c r="K539" s="660"/>
      <c r="L539" s="659"/>
      <c r="M539" s="659"/>
      <c r="N539" s="659"/>
      <c r="O539" s="659"/>
      <c r="P539" s="659"/>
      <c r="Q539" s="659"/>
      <c r="R539" s="659"/>
      <c r="S539" s="659"/>
      <c r="T539" s="659"/>
      <c r="U539" s="659"/>
      <c r="V539" s="659"/>
      <c r="W539" s="659"/>
      <c r="X539" s="659"/>
      <c r="Y539" s="659"/>
      <c r="Z539" s="659"/>
      <c r="AA539" s="659"/>
      <c r="AB539" s="659"/>
      <c r="AC539" s="659"/>
      <c r="AD539" s="659"/>
      <c r="AE539" s="659"/>
      <c r="AF539" s="659"/>
      <c r="AG539" s="659"/>
      <c r="AH539" s="659"/>
      <c r="AI539" s="659"/>
      <c r="AJ539" s="659"/>
      <c r="AK539" s="659"/>
    </row>
    <row r="540" spans="1:37">
      <c r="A540" s="659"/>
      <c r="B540" s="659"/>
      <c r="C540" s="659"/>
      <c r="D540" s="659"/>
      <c r="E540" s="659"/>
      <c r="F540" s="659"/>
      <c r="G540" s="659"/>
      <c r="H540" s="659"/>
      <c r="I540" s="660"/>
      <c r="J540" s="659"/>
      <c r="K540" s="660"/>
      <c r="L540" s="659"/>
      <c r="M540" s="659"/>
      <c r="N540" s="659"/>
      <c r="O540" s="659"/>
      <c r="P540" s="659"/>
      <c r="Q540" s="659"/>
      <c r="R540" s="659"/>
      <c r="S540" s="659"/>
      <c r="T540" s="659"/>
      <c r="U540" s="659"/>
      <c r="V540" s="659"/>
      <c r="W540" s="659"/>
      <c r="X540" s="659"/>
      <c r="Y540" s="659"/>
      <c r="Z540" s="659"/>
      <c r="AA540" s="659"/>
      <c r="AB540" s="659"/>
      <c r="AC540" s="659"/>
      <c r="AD540" s="659"/>
      <c r="AE540" s="659"/>
      <c r="AF540" s="659"/>
      <c r="AG540" s="659"/>
      <c r="AH540" s="659"/>
      <c r="AI540" s="659"/>
      <c r="AJ540" s="659"/>
      <c r="AK540" s="659"/>
    </row>
    <row r="541" spans="1:37">
      <c r="A541" s="659"/>
      <c r="B541" s="659"/>
      <c r="C541" s="659"/>
      <c r="D541" s="659"/>
      <c r="E541" s="659"/>
      <c r="F541" s="659"/>
      <c r="G541" s="659"/>
      <c r="H541" s="659"/>
      <c r="I541" s="660"/>
      <c r="J541" s="659"/>
      <c r="K541" s="660"/>
      <c r="L541" s="659"/>
      <c r="M541" s="659"/>
      <c r="N541" s="659"/>
      <c r="O541" s="659"/>
      <c r="P541" s="659"/>
      <c r="Q541" s="659"/>
      <c r="R541" s="659"/>
      <c r="S541" s="659"/>
      <c r="T541" s="659"/>
      <c r="U541" s="659"/>
      <c r="V541" s="659"/>
      <c r="W541" s="659"/>
      <c r="X541" s="659"/>
      <c r="Y541" s="659"/>
      <c r="Z541" s="659"/>
      <c r="AA541" s="659"/>
      <c r="AB541" s="659"/>
      <c r="AC541" s="659"/>
      <c r="AD541" s="659"/>
      <c r="AE541" s="659"/>
      <c r="AF541" s="659"/>
      <c r="AG541" s="659"/>
      <c r="AH541" s="659"/>
      <c r="AI541" s="659"/>
      <c r="AJ541" s="659"/>
      <c r="AK541" s="659"/>
    </row>
    <row r="542" spans="1:37">
      <c r="A542" s="659"/>
      <c r="B542" s="659"/>
      <c r="C542" s="659"/>
      <c r="D542" s="659"/>
      <c r="E542" s="659"/>
      <c r="F542" s="659"/>
      <c r="G542" s="659"/>
      <c r="H542" s="659"/>
      <c r="I542" s="660"/>
      <c r="J542" s="659"/>
      <c r="K542" s="660"/>
      <c r="L542" s="659"/>
      <c r="M542" s="659"/>
      <c r="N542" s="659"/>
      <c r="O542" s="659"/>
      <c r="P542" s="659"/>
      <c r="Q542" s="659"/>
      <c r="R542" s="659"/>
      <c r="S542" s="659"/>
      <c r="T542" s="659"/>
      <c r="U542" s="659"/>
      <c r="V542" s="659"/>
      <c r="W542" s="659"/>
      <c r="X542" s="659"/>
      <c r="Y542" s="659"/>
      <c r="Z542" s="659"/>
      <c r="AA542" s="659"/>
      <c r="AB542" s="659"/>
      <c r="AC542" s="659"/>
      <c r="AD542" s="659"/>
      <c r="AE542" s="659"/>
      <c r="AF542" s="659"/>
      <c r="AG542" s="659"/>
      <c r="AH542" s="659"/>
      <c r="AI542" s="659"/>
      <c r="AJ542" s="659"/>
      <c r="AK542" s="659"/>
    </row>
    <row r="543" spans="1:37">
      <c r="A543" s="659"/>
      <c r="B543" s="659"/>
      <c r="C543" s="659"/>
      <c r="D543" s="659"/>
      <c r="E543" s="659"/>
      <c r="F543" s="659"/>
      <c r="G543" s="659"/>
      <c r="H543" s="659"/>
      <c r="I543" s="660"/>
      <c r="J543" s="659"/>
      <c r="K543" s="660"/>
      <c r="L543" s="659"/>
      <c r="M543" s="659"/>
      <c r="N543" s="659"/>
      <c r="O543" s="659"/>
      <c r="P543" s="659"/>
      <c r="Q543" s="659"/>
      <c r="R543" s="659"/>
      <c r="S543" s="659"/>
      <c r="T543" s="659"/>
      <c r="U543" s="659"/>
      <c r="V543" s="659"/>
      <c r="W543" s="659"/>
      <c r="X543" s="659"/>
      <c r="Y543" s="659"/>
      <c r="Z543" s="659"/>
      <c r="AA543" s="659"/>
      <c r="AB543" s="659"/>
      <c r="AC543" s="659"/>
      <c r="AD543" s="659"/>
      <c r="AE543" s="659"/>
      <c r="AF543" s="659"/>
      <c r="AG543" s="659"/>
      <c r="AH543" s="659"/>
      <c r="AI543" s="659"/>
      <c r="AJ543" s="659"/>
      <c r="AK543" s="659"/>
    </row>
    <row r="544" spans="1:37">
      <c r="A544" s="659"/>
      <c r="B544" s="659"/>
      <c r="C544" s="659"/>
      <c r="D544" s="659"/>
      <c r="E544" s="659"/>
      <c r="F544" s="659"/>
      <c r="G544" s="659"/>
      <c r="H544" s="659"/>
      <c r="I544" s="660"/>
      <c r="J544" s="659"/>
      <c r="K544" s="660"/>
      <c r="L544" s="659"/>
      <c r="M544" s="659"/>
      <c r="N544" s="659"/>
      <c r="O544" s="659"/>
      <c r="P544" s="659"/>
      <c r="Q544" s="659"/>
      <c r="R544" s="659"/>
      <c r="S544" s="659"/>
      <c r="T544" s="659"/>
      <c r="U544" s="659"/>
      <c r="V544" s="659"/>
      <c r="W544" s="659"/>
      <c r="X544" s="659"/>
      <c r="Y544" s="659"/>
      <c r="Z544" s="659"/>
      <c r="AA544" s="659"/>
      <c r="AB544" s="659"/>
      <c r="AC544" s="659"/>
      <c r="AD544" s="659"/>
      <c r="AE544" s="659"/>
      <c r="AF544" s="659"/>
      <c r="AG544" s="659"/>
      <c r="AH544" s="659"/>
      <c r="AI544" s="659"/>
      <c r="AJ544" s="659"/>
      <c r="AK544" s="659"/>
    </row>
    <row r="545" spans="1:37">
      <c r="A545" s="659"/>
      <c r="B545" s="659"/>
      <c r="C545" s="659"/>
      <c r="D545" s="659"/>
      <c r="E545" s="659"/>
      <c r="F545" s="659"/>
      <c r="G545" s="659"/>
      <c r="H545" s="659"/>
      <c r="I545" s="660"/>
      <c r="J545" s="659"/>
      <c r="K545" s="660"/>
      <c r="L545" s="659"/>
      <c r="M545" s="659"/>
      <c r="N545" s="659"/>
      <c r="O545" s="659"/>
      <c r="P545" s="659"/>
      <c r="Q545" s="659"/>
      <c r="R545" s="659"/>
      <c r="S545" s="659"/>
      <c r="T545" s="659"/>
      <c r="U545" s="659"/>
      <c r="V545" s="659"/>
      <c r="W545" s="659"/>
      <c r="X545" s="659"/>
      <c r="Y545" s="659"/>
      <c r="Z545" s="659"/>
      <c r="AA545" s="659"/>
      <c r="AB545" s="659"/>
      <c r="AC545" s="659"/>
      <c r="AD545" s="659"/>
      <c r="AE545" s="659"/>
      <c r="AF545" s="659"/>
      <c r="AG545" s="659"/>
      <c r="AH545" s="659"/>
      <c r="AI545" s="659"/>
      <c r="AJ545" s="659"/>
      <c r="AK545" s="659"/>
    </row>
    <row r="546" spans="1:37">
      <c r="A546" s="659"/>
      <c r="B546" s="659"/>
      <c r="C546" s="659"/>
      <c r="D546" s="659"/>
      <c r="E546" s="659"/>
      <c r="F546" s="659"/>
      <c r="G546" s="659"/>
      <c r="H546" s="659"/>
      <c r="I546" s="660"/>
      <c r="J546" s="659"/>
      <c r="K546" s="660"/>
      <c r="L546" s="659"/>
      <c r="M546" s="659"/>
      <c r="N546" s="659"/>
      <c r="O546" s="659"/>
      <c r="P546" s="659"/>
      <c r="Q546" s="659"/>
      <c r="R546" s="659"/>
      <c r="S546" s="659"/>
      <c r="T546" s="659"/>
      <c r="U546" s="659"/>
      <c r="V546" s="659"/>
      <c r="W546" s="659"/>
      <c r="X546" s="659"/>
      <c r="Y546" s="659"/>
      <c r="Z546" s="659"/>
      <c r="AA546" s="659"/>
      <c r="AB546" s="659"/>
      <c r="AC546" s="659"/>
      <c r="AD546" s="659"/>
      <c r="AE546" s="659"/>
      <c r="AF546" s="659"/>
      <c r="AG546" s="659"/>
      <c r="AH546" s="659"/>
      <c r="AI546" s="659"/>
      <c r="AJ546" s="659"/>
      <c r="AK546" s="659"/>
    </row>
    <row r="547" spans="1:37">
      <c r="A547" s="659"/>
      <c r="B547" s="659"/>
      <c r="C547" s="659"/>
      <c r="D547" s="659"/>
      <c r="E547" s="659"/>
      <c r="F547" s="659"/>
      <c r="G547" s="659"/>
      <c r="H547" s="659"/>
      <c r="I547" s="660"/>
      <c r="J547" s="659"/>
      <c r="K547" s="660"/>
      <c r="L547" s="659"/>
      <c r="M547" s="659"/>
      <c r="N547" s="659"/>
      <c r="O547" s="659"/>
      <c r="P547" s="659"/>
      <c r="Q547" s="659"/>
      <c r="R547" s="659"/>
      <c r="S547" s="659"/>
      <c r="T547" s="659"/>
      <c r="U547" s="659"/>
      <c r="V547" s="659"/>
      <c r="W547" s="659"/>
      <c r="X547" s="659"/>
      <c r="Y547" s="659"/>
      <c r="Z547" s="659"/>
      <c r="AA547" s="659"/>
      <c r="AB547" s="659"/>
      <c r="AC547" s="659"/>
      <c r="AD547" s="659"/>
      <c r="AE547" s="659"/>
      <c r="AF547" s="659"/>
      <c r="AG547" s="659"/>
      <c r="AH547" s="659"/>
      <c r="AI547" s="659"/>
      <c r="AJ547" s="659"/>
      <c r="AK547" s="659"/>
    </row>
    <row r="548" spans="1:37">
      <c r="A548" s="659"/>
      <c r="B548" s="659"/>
      <c r="C548" s="659"/>
      <c r="D548" s="659"/>
      <c r="E548" s="659"/>
      <c r="F548" s="659"/>
      <c r="G548" s="659"/>
      <c r="H548" s="659"/>
      <c r="I548" s="660"/>
      <c r="J548" s="659"/>
      <c r="K548" s="660"/>
      <c r="L548" s="659"/>
      <c r="M548" s="659"/>
      <c r="N548" s="659"/>
      <c r="O548" s="659"/>
      <c r="P548" s="659"/>
      <c r="Q548" s="659"/>
      <c r="R548" s="659"/>
      <c r="S548" s="659"/>
      <c r="T548" s="659"/>
      <c r="U548" s="659"/>
      <c r="V548" s="659"/>
      <c r="W548" s="659"/>
      <c r="X548" s="659"/>
      <c r="Y548" s="659"/>
      <c r="Z548" s="659"/>
      <c r="AA548" s="659"/>
      <c r="AB548" s="659"/>
      <c r="AC548" s="659"/>
      <c r="AD548" s="659"/>
      <c r="AE548" s="659"/>
      <c r="AF548" s="659"/>
      <c r="AG548" s="659"/>
      <c r="AH548" s="659"/>
      <c r="AI548" s="659"/>
      <c r="AJ548" s="659"/>
      <c r="AK548" s="659"/>
    </row>
    <row r="549" spans="1:37">
      <c r="A549" s="659"/>
      <c r="B549" s="659"/>
      <c r="C549" s="659"/>
      <c r="D549" s="659"/>
      <c r="E549" s="659"/>
      <c r="F549" s="659"/>
      <c r="G549" s="659"/>
      <c r="H549" s="659"/>
      <c r="I549" s="660"/>
      <c r="J549" s="659"/>
      <c r="K549" s="660"/>
      <c r="L549" s="659"/>
      <c r="M549" s="659"/>
      <c r="N549" s="659"/>
      <c r="O549" s="659"/>
      <c r="P549" s="659"/>
      <c r="Q549" s="659"/>
      <c r="R549" s="659"/>
      <c r="S549" s="659"/>
      <c r="T549" s="659"/>
      <c r="U549" s="659"/>
      <c r="V549" s="659"/>
      <c r="W549" s="659"/>
      <c r="X549" s="659"/>
      <c r="Y549" s="659"/>
      <c r="Z549" s="659"/>
      <c r="AA549" s="659"/>
      <c r="AB549" s="659"/>
      <c r="AC549" s="659"/>
      <c r="AD549" s="659"/>
      <c r="AE549" s="659"/>
      <c r="AF549" s="659"/>
      <c r="AG549" s="659"/>
      <c r="AH549" s="659"/>
      <c r="AI549" s="659"/>
      <c r="AJ549" s="659"/>
      <c r="AK549" s="659"/>
    </row>
    <row r="550" spans="1:37">
      <c r="A550" s="659"/>
      <c r="B550" s="659"/>
      <c r="C550" s="659"/>
      <c r="D550" s="659"/>
      <c r="E550" s="659"/>
      <c r="F550" s="659"/>
      <c r="G550" s="659"/>
      <c r="H550" s="659"/>
      <c r="I550" s="660"/>
      <c r="J550" s="659"/>
      <c r="K550" s="660"/>
      <c r="L550" s="659"/>
      <c r="M550" s="659"/>
      <c r="N550" s="659"/>
      <c r="O550" s="659"/>
      <c r="P550" s="659"/>
      <c r="Q550" s="659"/>
      <c r="R550" s="659"/>
      <c r="S550" s="659"/>
      <c r="T550" s="659"/>
      <c r="U550" s="659"/>
      <c r="V550" s="659"/>
      <c r="W550" s="659"/>
      <c r="X550" s="659"/>
      <c r="Y550" s="659"/>
      <c r="Z550" s="659"/>
      <c r="AA550" s="659"/>
      <c r="AB550" s="659"/>
      <c r="AC550" s="659"/>
      <c r="AD550" s="659"/>
      <c r="AE550" s="659"/>
      <c r="AF550" s="659"/>
      <c r="AG550" s="659"/>
      <c r="AH550" s="659"/>
      <c r="AI550" s="659"/>
      <c r="AJ550" s="659"/>
      <c r="AK550" s="659"/>
    </row>
    <row r="551" spans="1:37">
      <c r="A551" s="659"/>
      <c r="B551" s="659"/>
      <c r="C551" s="659"/>
      <c r="D551" s="659"/>
      <c r="E551" s="659"/>
      <c r="F551" s="659"/>
      <c r="G551" s="659"/>
      <c r="H551" s="659"/>
      <c r="I551" s="660"/>
      <c r="J551" s="659"/>
      <c r="K551" s="660"/>
      <c r="L551" s="659"/>
      <c r="M551" s="659"/>
      <c r="N551" s="659"/>
      <c r="O551" s="659"/>
      <c r="P551" s="659"/>
      <c r="Q551" s="659"/>
      <c r="R551" s="659"/>
      <c r="S551" s="659"/>
      <c r="T551" s="659"/>
      <c r="U551" s="659"/>
      <c r="V551" s="659"/>
      <c r="W551" s="659"/>
      <c r="X551" s="659"/>
      <c r="Y551" s="659"/>
      <c r="Z551" s="659"/>
      <c r="AA551" s="659"/>
      <c r="AB551" s="659"/>
      <c r="AC551" s="659"/>
      <c r="AD551" s="659"/>
      <c r="AE551" s="659"/>
      <c r="AF551" s="659"/>
      <c r="AG551" s="659"/>
      <c r="AH551" s="659"/>
      <c r="AI551" s="659"/>
      <c r="AJ551" s="659"/>
      <c r="AK551" s="659"/>
    </row>
    <row r="552" spans="1:37">
      <c r="A552" s="659"/>
      <c r="B552" s="659"/>
      <c r="C552" s="659"/>
      <c r="D552" s="659"/>
      <c r="E552" s="659"/>
      <c r="F552" s="659"/>
      <c r="G552" s="659"/>
      <c r="H552" s="659"/>
      <c r="I552" s="660"/>
      <c r="J552" s="659"/>
      <c r="K552" s="660"/>
      <c r="L552" s="659"/>
      <c r="M552" s="659"/>
      <c r="N552" s="659"/>
      <c r="O552" s="659"/>
      <c r="P552" s="659"/>
      <c r="Q552" s="659"/>
      <c r="R552" s="659"/>
      <c r="S552" s="659"/>
      <c r="T552" s="659"/>
      <c r="U552" s="659"/>
      <c r="V552" s="659"/>
      <c r="W552" s="659"/>
      <c r="X552" s="659"/>
      <c r="Y552" s="659"/>
      <c r="Z552" s="659"/>
      <c r="AA552" s="659"/>
      <c r="AB552" s="659"/>
      <c r="AC552" s="659"/>
      <c r="AD552" s="659"/>
      <c r="AE552" s="659"/>
      <c r="AF552" s="659"/>
      <c r="AG552" s="659"/>
      <c r="AH552" s="659"/>
      <c r="AI552" s="659"/>
      <c r="AJ552" s="659"/>
      <c r="AK552" s="659"/>
    </row>
    <row r="553" spans="1:37">
      <c r="A553" s="659"/>
      <c r="B553" s="659"/>
      <c r="C553" s="659"/>
      <c r="D553" s="659"/>
      <c r="E553" s="659"/>
      <c r="F553" s="659"/>
      <c r="G553" s="659"/>
      <c r="H553" s="659"/>
      <c r="I553" s="660"/>
      <c r="J553" s="659"/>
      <c r="K553" s="660"/>
      <c r="L553" s="659"/>
      <c r="M553" s="659"/>
      <c r="N553" s="659"/>
      <c r="O553" s="659"/>
      <c r="P553" s="659"/>
      <c r="Q553" s="659"/>
      <c r="R553" s="659"/>
      <c r="S553" s="659"/>
      <c r="T553" s="659"/>
      <c r="U553" s="659"/>
      <c r="V553" s="659"/>
      <c r="W553" s="659"/>
      <c r="X553" s="659"/>
      <c r="Y553" s="659"/>
      <c r="Z553" s="659"/>
      <c r="AA553" s="659"/>
      <c r="AB553" s="659"/>
      <c r="AC553" s="659"/>
      <c r="AD553" s="659"/>
      <c r="AE553" s="659"/>
      <c r="AF553" s="659"/>
      <c r="AG553" s="659"/>
      <c r="AH553" s="659"/>
      <c r="AI553" s="659"/>
      <c r="AJ553" s="659"/>
      <c r="AK553" s="659"/>
    </row>
    <row r="554" spans="1:37">
      <c r="A554" s="659"/>
      <c r="B554" s="659"/>
      <c r="C554" s="659"/>
      <c r="D554" s="659"/>
      <c r="E554" s="659"/>
      <c r="F554" s="659"/>
      <c r="G554" s="659"/>
      <c r="H554" s="659"/>
      <c r="I554" s="660"/>
      <c r="J554" s="659"/>
      <c r="K554" s="660"/>
      <c r="L554" s="659"/>
      <c r="M554" s="659"/>
      <c r="N554" s="659"/>
      <c r="O554" s="659"/>
      <c r="P554" s="659"/>
      <c r="Q554" s="659"/>
      <c r="R554" s="659"/>
      <c r="S554" s="659"/>
      <c r="T554" s="659"/>
      <c r="U554" s="659"/>
      <c r="V554" s="659"/>
      <c r="W554" s="659"/>
      <c r="X554" s="659"/>
      <c r="Y554" s="659"/>
      <c r="Z554" s="659"/>
      <c r="AA554" s="659"/>
      <c r="AB554" s="659"/>
      <c r="AC554" s="659"/>
      <c r="AD554" s="659"/>
      <c r="AE554" s="659"/>
      <c r="AF554" s="659"/>
      <c r="AG554" s="659"/>
      <c r="AH554" s="659"/>
      <c r="AI554" s="659"/>
      <c r="AJ554" s="659"/>
      <c r="AK554" s="659"/>
    </row>
    <row r="555" spans="1:37">
      <c r="A555" s="659"/>
      <c r="B555" s="659"/>
      <c r="C555" s="659"/>
      <c r="D555" s="659"/>
      <c r="E555" s="659"/>
      <c r="F555" s="659"/>
      <c r="G555" s="659"/>
      <c r="H555" s="659"/>
      <c r="I555" s="660"/>
      <c r="J555" s="659"/>
      <c r="K555" s="660"/>
      <c r="L555" s="659"/>
      <c r="M555" s="659"/>
      <c r="N555" s="659"/>
      <c r="O555" s="659"/>
      <c r="P555" s="659"/>
      <c r="Q555" s="659"/>
      <c r="R555" s="659"/>
      <c r="S555" s="659"/>
      <c r="T555" s="659"/>
      <c r="U555" s="659"/>
      <c r="V555" s="659"/>
      <c r="W555" s="659"/>
      <c r="X555" s="659"/>
      <c r="Y555" s="659"/>
      <c r="Z555" s="659"/>
      <c r="AA555" s="659"/>
      <c r="AB555" s="659"/>
      <c r="AC555" s="659"/>
      <c r="AD555" s="659"/>
      <c r="AE555" s="659"/>
      <c r="AF555" s="659"/>
      <c r="AG555" s="659"/>
      <c r="AH555" s="659"/>
      <c r="AI555" s="659"/>
      <c r="AJ555" s="659"/>
      <c r="AK555" s="659"/>
    </row>
    <row r="556" spans="1:37">
      <c r="A556" s="659"/>
      <c r="B556" s="659"/>
      <c r="C556" s="659"/>
      <c r="D556" s="659"/>
      <c r="E556" s="659"/>
      <c r="F556" s="659"/>
      <c r="G556" s="659"/>
      <c r="H556" s="659"/>
      <c r="I556" s="660"/>
      <c r="J556" s="659"/>
      <c r="K556" s="660"/>
      <c r="L556" s="659"/>
      <c r="M556" s="659"/>
      <c r="N556" s="659"/>
      <c r="O556" s="659"/>
      <c r="P556" s="659"/>
      <c r="Q556" s="659"/>
      <c r="R556" s="659"/>
      <c r="S556" s="659"/>
      <c r="T556" s="659"/>
      <c r="U556" s="659"/>
      <c r="V556" s="659"/>
      <c r="W556" s="659"/>
      <c r="X556" s="659"/>
      <c r="Y556" s="659"/>
      <c r="Z556" s="659"/>
      <c r="AA556" s="659"/>
      <c r="AB556" s="659"/>
      <c r="AC556" s="659"/>
      <c r="AD556" s="659"/>
      <c r="AE556" s="659"/>
      <c r="AF556" s="659"/>
      <c r="AG556" s="659"/>
      <c r="AH556" s="659"/>
      <c r="AI556" s="659"/>
      <c r="AJ556" s="659"/>
      <c r="AK556" s="659"/>
    </row>
    <row r="557" spans="1:37">
      <c r="A557" s="659"/>
      <c r="B557" s="659"/>
      <c r="C557" s="659"/>
      <c r="D557" s="659"/>
      <c r="E557" s="659"/>
      <c r="F557" s="659"/>
      <c r="G557" s="659"/>
      <c r="H557" s="659"/>
      <c r="I557" s="660"/>
      <c r="J557" s="659"/>
      <c r="K557" s="660"/>
      <c r="L557" s="659"/>
      <c r="M557" s="659"/>
      <c r="N557" s="659"/>
      <c r="O557" s="659"/>
      <c r="P557" s="659"/>
      <c r="Q557" s="659"/>
      <c r="R557" s="659"/>
      <c r="S557" s="659"/>
      <c r="T557" s="659"/>
      <c r="U557" s="659"/>
      <c r="V557" s="659"/>
      <c r="W557" s="659"/>
      <c r="X557" s="659"/>
      <c r="Y557" s="659"/>
      <c r="Z557" s="659"/>
      <c r="AA557" s="659"/>
      <c r="AB557" s="659"/>
      <c r="AC557" s="659"/>
      <c r="AD557" s="659"/>
      <c r="AE557" s="659"/>
      <c r="AF557" s="659"/>
      <c r="AG557" s="659"/>
      <c r="AH557" s="659"/>
      <c r="AI557" s="659"/>
      <c r="AJ557" s="659"/>
      <c r="AK557" s="659"/>
    </row>
    <row r="558" spans="1:37">
      <c r="A558" s="659"/>
      <c r="B558" s="659"/>
      <c r="C558" s="659"/>
      <c r="D558" s="659"/>
      <c r="E558" s="659"/>
      <c r="F558" s="659"/>
      <c r="G558" s="659"/>
      <c r="H558" s="659"/>
      <c r="I558" s="660"/>
      <c r="J558" s="659"/>
      <c r="K558" s="660"/>
      <c r="L558" s="659"/>
      <c r="M558" s="659"/>
      <c r="N558" s="659"/>
      <c r="O558" s="659"/>
      <c r="P558" s="659"/>
      <c r="Q558" s="659"/>
      <c r="R558" s="659"/>
      <c r="S558" s="659"/>
      <c r="T558" s="659"/>
      <c r="U558" s="659"/>
      <c r="V558" s="659"/>
      <c r="W558" s="659"/>
      <c r="X558" s="659"/>
      <c r="Y558" s="659"/>
      <c r="Z558" s="659"/>
      <c r="AA558" s="659"/>
      <c r="AB558" s="659"/>
      <c r="AC558" s="659"/>
      <c r="AD558" s="659"/>
      <c r="AE558" s="659"/>
      <c r="AF558" s="659"/>
      <c r="AG558" s="659"/>
      <c r="AH558" s="659"/>
      <c r="AI558" s="659"/>
      <c r="AJ558" s="659"/>
      <c r="AK558" s="659"/>
    </row>
    <row r="559" spans="1:37">
      <c r="A559" s="659"/>
      <c r="B559" s="659"/>
      <c r="C559" s="659"/>
      <c r="D559" s="659"/>
      <c r="E559" s="659"/>
      <c r="F559" s="659"/>
      <c r="G559" s="659"/>
      <c r="H559" s="659"/>
      <c r="I559" s="660"/>
      <c r="J559" s="659"/>
      <c r="K559" s="660"/>
      <c r="L559" s="659"/>
      <c r="M559" s="659"/>
      <c r="N559" s="659"/>
      <c r="O559" s="659"/>
      <c r="P559" s="659"/>
      <c r="Q559" s="659"/>
      <c r="R559" s="659"/>
      <c r="S559" s="659"/>
      <c r="T559" s="659"/>
      <c r="U559" s="659"/>
      <c r="V559" s="659"/>
      <c r="W559" s="659"/>
      <c r="X559" s="659"/>
      <c r="Y559" s="659"/>
      <c r="Z559" s="659"/>
      <c r="AA559" s="659"/>
      <c r="AB559" s="659"/>
      <c r="AC559" s="659"/>
      <c r="AD559" s="659"/>
      <c r="AE559" s="659"/>
      <c r="AF559" s="659"/>
      <c r="AG559" s="659"/>
      <c r="AH559" s="659"/>
      <c r="AI559" s="659"/>
      <c r="AJ559" s="659"/>
      <c r="AK559" s="659"/>
    </row>
    <row r="560" spans="1:37">
      <c r="A560" s="659"/>
      <c r="B560" s="659"/>
      <c r="C560" s="659"/>
      <c r="D560" s="659"/>
      <c r="E560" s="659"/>
      <c r="F560" s="659"/>
      <c r="G560" s="659"/>
      <c r="H560" s="659"/>
      <c r="I560" s="660"/>
      <c r="J560" s="659"/>
      <c r="K560" s="660"/>
      <c r="L560" s="659"/>
      <c r="M560" s="659"/>
      <c r="N560" s="659"/>
      <c r="O560" s="659"/>
      <c r="P560" s="659"/>
      <c r="Q560" s="659"/>
      <c r="R560" s="659"/>
      <c r="S560" s="659"/>
      <c r="T560" s="659"/>
      <c r="U560" s="659"/>
      <c r="V560" s="659"/>
      <c r="W560" s="659"/>
      <c r="X560" s="659"/>
      <c r="Y560" s="659"/>
      <c r="Z560" s="659"/>
      <c r="AA560" s="659"/>
      <c r="AB560" s="659"/>
      <c r="AC560" s="659"/>
      <c r="AD560" s="659"/>
      <c r="AE560" s="659"/>
      <c r="AF560" s="659"/>
      <c r="AG560" s="659"/>
      <c r="AH560" s="659"/>
      <c r="AI560" s="659"/>
      <c r="AJ560" s="659"/>
      <c r="AK560" s="659"/>
    </row>
    <row r="561" spans="1:37">
      <c r="A561" s="659"/>
      <c r="B561" s="659"/>
      <c r="C561" s="659"/>
      <c r="D561" s="659"/>
      <c r="E561" s="659"/>
      <c r="F561" s="659"/>
      <c r="G561" s="659"/>
      <c r="H561" s="659"/>
      <c r="I561" s="660"/>
      <c r="J561" s="659"/>
      <c r="K561" s="660"/>
      <c r="L561" s="659"/>
      <c r="M561" s="659"/>
      <c r="N561" s="659"/>
      <c r="O561" s="659"/>
      <c r="P561" s="659"/>
      <c r="Q561" s="659"/>
      <c r="R561" s="659"/>
      <c r="S561" s="659"/>
      <c r="T561" s="659"/>
      <c r="U561" s="659"/>
      <c r="V561" s="659"/>
      <c r="W561" s="659"/>
      <c r="X561" s="659"/>
      <c r="Y561" s="659"/>
      <c r="Z561" s="659"/>
      <c r="AA561" s="659"/>
      <c r="AB561" s="659"/>
      <c r="AC561" s="659"/>
      <c r="AD561" s="659"/>
      <c r="AE561" s="659"/>
      <c r="AF561" s="659"/>
      <c r="AG561" s="659"/>
      <c r="AH561" s="659"/>
      <c r="AI561" s="659"/>
      <c r="AJ561" s="659"/>
      <c r="AK561" s="659"/>
    </row>
    <row r="562" spans="1:37">
      <c r="A562" s="659"/>
      <c r="B562" s="659"/>
      <c r="C562" s="659"/>
      <c r="D562" s="659"/>
      <c r="E562" s="659"/>
      <c r="F562" s="659"/>
      <c r="G562" s="659"/>
      <c r="H562" s="659"/>
      <c r="I562" s="660"/>
      <c r="J562" s="659"/>
      <c r="K562" s="660"/>
      <c r="L562" s="659"/>
      <c r="M562" s="659"/>
      <c r="N562" s="659"/>
      <c r="O562" s="659"/>
      <c r="P562" s="659"/>
      <c r="Q562" s="659"/>
      <c r="R562" s="659"/>
      <c r="S562" s="659"/>
      <c r="T562" s="659"/>
      <c r="U562" s="659"/>
      <c r="V562" s="659"/>
      <c r="W562" s="659"/>
      <c r="X562" s="659"/>
      <c r="Y562" s="659"/>
      <c r="Z562" s="659"/>
      <c r="AA562" s="659"/>
      <c r="AB562" s="659"/>
      <c r="AC562" s="659"/>
      <c r="AD562" s="659"/>
      <c r="AE562" s="659"/>
      <c r="AF562" s="659"/>
      <c r="AG562" s="659"/>
      <c r="AH562" s="659"/>
      <c r="AI562" s="659"/>
      <c r="AJ562" s="659"/>
      <c r="AK562" s="659"/>
    </row>
    <row r="563" spans="1:37">
      <c r="A563" s="659"/>
      <c r="B563" s="659"/>
      <c r="C563" s="659"/>
      <c r="D563" s="659"/>
      <c r="E563" s="659"/>
      <c r="F563" s="659"/>
      <c r="G563" s="659"/>
      <c r="H563" s="659"/>
      <c r="I563" s="660"/>
      <c r="J563" s="659"/>
      <c r="K563" s="660"/>
      <c r="L563" s="659"/>
      <c r="M563" s="659"/>
      <c r="N563" s="659"/>
      <c r="O563" s="659"/>
      <c r="P563" s="659"/>
      <c r="Q563" s="659"/>
      <c r="R563" s="659"/>
      <c r="S563" s="659"/>
      <c r="T563" s="659"/>
      <c r="U563" s="659"/>
      <c r="V563" s="659"/>
      <c r="W563" s="659"/>
      <c r="X563" s="659"/>
      <c r="Y563" s="659"/>
      <c r="Z563" s="659"/>
      <c r="AA563" s="659"/>
      <c r="AB563" s="659"/>
      <c r="AC563" s="659"/>
      <c r="AD563" s="659"/>
      <c r="AE563" s="659"/>
      <c r="AF563" s="659"/>
      <c r="AG563" s="659"/>
      <c r="AH563" s="659"/>
      <c r="AI563" s="659"/>
      <c r="AJ563" s="659"/>
      <c r="AK563" s="659"/>
    </row>
    <row r="564" spans="1:37">
      <c r="A564" s="659"/>
      <c r="B564" s="659"/>
      <c r="C564" s="659"/>
      <c r="D564" s="659"/>
      <c r="E564" s="659"/>
      <c r="F564" s="659"/>
      <c r="G564" s="659"/>
      <c r="H564" s="659"/>
      <c r="I564" s="660"/>
      <c r="J564" s="659"/>
      <c r="K564" s="660"/>
      <c r="L564" s="659"/>
      <c r="M564" s="659"/>
      <c r="N564" s="659"/>
      <c r="O564" s="659"/>
      <c r="P564" s="659"/>
      <c r="Q564" s="659"/>
      <c r="R564" s="659"/>
      <c r="S564" s="659"/>
      <c r="T564" s="659"/>
      <c r="U564" s="659"/>
      <c r="V564" s="659"/>
      <c r="W564" s="659"/>
      <c r="X564" s="659"/>
      <c r="Y564" s="659"/>
      <c r="Z564" s="659"/>
      <c r="AA564" s="659"/>
      <c r="AB564" s="659"/>
      <c r="AC564" s="659"/>
      <c r="AD564" s="659"/>
      <c r="AE564" s="659"/>
      <c r="AF564" s="659"/>
      <c r="AG564" s="659"/>
      <c r="AH564" s="659"/>
      <c r="AI564" s="659"/>
      <c r="AJ564" s="659"/>
      <c r="AK564" s="659"/>
    </row>
    <row r="565" spans="1:37">
      <c r="A565" s="659"/>
      <c r="B565" s="659"/>
      <c r="C565" s="659"/>
      <c r="D565" s="659"/>
      <c r="E565" s="659"/>
      <c r="F565" s="659"/>
      <c r="G565" s="659"/>
      <c r="H565" s="659"/>
      <c r="I565" s="660"/>
      <c r="J565" s="659"/>
      <c r="K565" s="660"/>
      <c r="L565" s="659"/>
      <c r="M565" s="659"/>
      <c r="N565" s="659"/>
      <c r="O565" s="659"/>
      <c r="P565" s="659"/>
      <c r="Q565" s="659"/>
      <c r="R565" s="659"/>
      <c r="S565" s="659"/>
      <c r="T565" s="659"/>
      <c r="U565" s="659"/>
      <c r="V565" s="659"/>
      <c r="W565" s="659"/>
      <c r="X565" s="659"/>
      <c r="Y565" s="659"/>
      <c r="Z565" s="659"/>
      <c r="AA565" s="659"/>
      <c r="AB565" s="659"/>
      <c r="AC565" s="659"/>
      <c r="AD565" s="659"/>
      <c r="AE565" s="659"/>
      <c r="AF565" s="659"/>
      <c r="AG565" s="659"/>
      <c r="AH565" s="659"/>
      <c r="AI565" s="659"/>
      <c r="AJ565" s="659"/>
      <c r="AK565" s="659"/>
    </row>
    <row r="566" spans="1:37">
      <c r="A566" s="659"/>
      <c r="B566" s="659"/>
      <c r="C566" s="659"/>
      <c r="D566" s="659"/>
      <c r="E566" s="659"/>
      <c r="F566" s="659"/>
      <c r="G566" s="659"/>
      <c r="H566" s="659"/>
      <c r="I566" s="660"/>
      <c r="J566" s="659"/>
      <c r="K566" s="660"/>
      <c r="L566" s="659"/>
      <c r="M566" s="659"/>
      <c r="N566" s="659"/>
      <c r="O566" s="659"/>
      <c r="P566" s="659"/>
      <c r="Q566" s="659"/>
      <c r="R566" s="659"/>
      <c r="S566" s="659"/>
      <c r="T566" s="659"/>
      <c r="U566" s="659"/>
      <c r="V566" s="659"/>
      <c r="W566" s="659"/>
      <c r="X566" s="659"/>
      <c r="Y566" s="659"/>
      <c r="Z566" s="659"/>
      <c r="AA566" s="659"/>
      <c r="AB566" s="659"/>
      <c r="AC566" s="659"/>
      <c r="AD566" s="659"/>
      <c r="AE566" s="659"/>
      <c r="AF566" s="659"/>
      <c r="AG566" s="659"/>
      <c r="AH566" s="659"/>
      <c r="AI566" s="659"/>
      <c r="AJ566" s="659"/>
      <c r="AK566" s="659"/>
    </row>
    <row r="567" spans="1:37">
      <c r="A567" s="659"/>
      <c r="B567" s="659"/>
      <c r="C567" s="659"/>
      <c r="D567" s="659"/>
      <c r="E567" s="659"/>
      <c r="F567" s="659"/>
      <c r="G567" s="659"/>
      <c r="H567" s="659"/>
      <c r="I567" s="660"/>
      <c r="J567" s="659"/>
      <c r="K567" s="660"/>
      <c r="L567" s="659"/>
      <c r="M567" s="659"/>
      <c r="N567" s="659"/>
      <c r="O567" s="659"/>
      <c r="P567" s="659"/>
      <c r="Q567" s="659"/>
      <c r="R567" s="659"/>
      <c r="S567" s="659"/>
      <c r="T567" s="659"/>
      <c r="U567" s="659"/>
      <c r="V567" s="659"/>
      <c r="W567" s="659"/>
      <c r="X567" s="659"/>
      <c r="Y567" s="659"/>
      <c r="Z567" s="659"/>
      <c r="AA567" s="659"/>
      <c r="AB567" s="659"/>
      <c r="AC567" s="659"/>
      <c r="AD567" s="659"/>
      <c r="AE567" s="659"/>
      <c r="AF567" s="659"/>
      <c r="AG567" s="659"/>
      <c r="AH567" s="659"/>
      <c r="AI567" s="659"/>
      <c r="AJ567" s="659"/>
      <c r="AK567" s="659"/>
    </row>
    <row r="568" spans="1:37">
      <c r="A568" s="659"/>
      <c r="B568" s="659"/>
      <c r="C568" s="659"/>
      <c r="D568" s="659"/>
      <c r="E568" s="659"/>
      <c r="F568" s="659"/>
      <c r="G568" s="659"/>
      <c r="H568" s="659"/>
      <c r="I568" s="660"/>
      <c r="J568" s="659"/>
      <c r="K568" s="660"/>
      <c r="L568" s="659"/>
      <c r="M568" s="659"/>
      <c r="N568" s="659"/>
      <c r="O568" s="659"/>
      <c r="P568" s="659"/>
      <c r="Q568" s="659"/>
      <c r="R568" s="659"/>
      <c r="S568" s="659"/>
      <c r="T568" s="659"/>
      <c r="U568" s="659"/>
      <c r="V568" s="659"/>
      <c r="W568" s="659"/>
      <c r="X568" s="659"/>
      <c r="Y568" s="659"/>
      <c r="Z568" s="659"/>
      <c r="AA568" s="659"/>
      <c r="AB568" s="659"/>
      <c r="AC568" s="659"/>
      <c r="AD568" s="659"/>
      <c r="AE568" s="659"/>
      <c r="AF568" s="659"/>
      <c r="AG568" s="659"/>
      <c r="AH568" s="659"/>
      <c r="AI568" s="659"/>
      <c r="AJ568" s="659"/>
      <c r="AK568" s="659"/>
    </row>
    <row r="569" spans="1:37">
      <c r="A569" s="659"/>
      <c r="B569" s="659"/>
      <c r="C569" s="659"/>
      <c r="D569" s="659"/>
      <c r="E569" s="659"/>
      <c r="F569" s="659"/>
      <c r="G569" s="659"/>
      <c r="H569" s="659"/>
      <c r="I569" s="660"/>
      <c r="J569" s="659"/>
      <c r="K569" s="660"/>
      <c r="L569" s="659"/>
      <c r="M569" s="659"/>
      <c r="N569" s="659"/>
      <c r="O569" s="659"/>
      <c r="P569" s="659"/>
      <c r="Q569" s="659"/>
      <c r="R569" s="659"/>
      <c r="S569" s="659"/>
      <c r="T569" s="659"/>
      <c r="U569" s="659"/>
      <c r="V569" s="659"/>
      <c r="W569" s="659"/>
      <c r="X569" s="659"/>
      <c r="Y569" s="659"/>
      <c r="Z569" s="659"/>
      <c r="AA569" s="659"/>
      <c r="AB569" s="659"/>
      <c r="AC569" s="659"/>
      <c r="AD569" s="659"/>
      <c r="AE569" s="659"/>
      <c r="AF569" s="659"/>
      <c r="AG569" s="659"/>
      <c r="AH569" s="659"/>
      <c r="AI569" s="659"/>
      <c r="AJ569" s="659"/>
      <c r="AK569" s="659"/>
    </row>
    <row r="570" spans="1:37">
      <c r="A570" s="659"/>
      <c r="B570" s="659"/>
      <c r="C570" s="659"/>
      <c r="D570" s="659"/>
      <c r="E570" s="659"/>
      <c r="F570" s="659"/>
      <c r="G570" s="659"/>
      <c r="H570" s="659"/>
      <c r="I570" s="660"/>
      <c r="J570" s="659"/>
      <c r="K570" s="660"/>
      <c r="L570" s="659"/>
      <c r="M570" s="659"/>
      <c r="N570" s="659"/>
      <c r="O570" s="659"/>
      <c r="P570" s="659"/>
      <c r="Q570" s="659"/>
      <c r="R570" s="659"/>
      <c r="S570" s="659"/>
      <c r="T570" s="659"/>
      <c r="U570" s="659"/>
      <c r="V570" s="659"/>
      <c r="W570" s="659"/>
      <c r="X570" s="659"/>
      <c r="Y570" s="659"/>
      <c r="Z570" s="659"/>
      <c r="AA570" s="659"/>
      <c r="AB570" s="659"/>
      <c r="AC570" s="659"/>
      <c r="AD570" s="659"/>
      <c r="AE570" s="659"/>
      <c r="AF570" s="659"/>
      <c r="AG570" s="659"/>
      <c r="AH570" s="659"/>
      <c r="AI570" s="659"/>
      <c r="AJ570" s="659"/>
      <c r="AK570" s="659"/>
    </row>
    <row r="571" spans="1:37">
      <c r="A571" s="659"/>
      <c r="B571" s="659"/>
      <c r="C571" s="659"/>
      <c r="D571" s="659"/>
      <c r="E571" s="659"/>
      <c r="F571" s="659"/>
      <c r="G571" s="659"/>
      <c r="H571" s="659"/>
      <c r="I571" s="660"/>
      <c r="J571" s="659"/>
      <c r="K571" s="660"/>
      <c r="L571" s="659"/>
      <c r="M571" s="659"/>
      <c r="N571" s="659"/>
      <c r="O571" s="659"/>
      <c r="P571" s="659"/>
      <c r="Q571" s="659"/>
      <c r="R571" s="659"/>
      <c r="S571" s="659"/>
      <c r="T571" s="659"/>
      <c r="U571" s="659"/>
      <c r="V571" s="659"/>
      <c r="W571" s="659"/>
      <c r="X571" s="659"/>
      <c r="Y571" s="659"/>
      <c r="Z571" s="659"/>
      <c r="AA571" s="659"/>
      <c r="AB571" s="659"/>
      <c r="AC571" s="659"/>
      <c r="AD571" s="659"/>
      <c r="AE571" s="659"/>
      <c r="AF571" s="659"/>
      <c r="AG571" s="659"/>
      <c r="AH571" s="659"/>
      <c r="AI571" s="659"/>
      <c r="AJ571" s="659"/>
      <c r="AK571" s="659"/>
    </row>
    <row r="572" spans="1:37">
      <c r="A572" s="659"/>
      <c r="B572" s="659"/>
      <c r="C572" s="659"/>
      <c r="D572" s="659"/>
      <c r="E572" s="659"/>
      <c r="F572" s="659"/>
      <c r="G572" s="659"/>
      <c r="H572" s="659"/>
      <c r="I572" s="660"/>
      <c r="J572" s="659"/>
      <c r="K572" s="660"/>
      <c r="L572" s="659"/>
      <c r="M572" s="659"/>
      <c r="N572" s="659"/>
      <c r="O572" s="659"/>
      <c r="P572" s="659"/>
      <c r="Q572" s="659"/>
      <c r="R572" s="659"/>
      <c r="S572" s="659"/>
      <c r="T572" s="659"/>
      <c r="U572" s="659"/>
      <c r="V572" s="659"/>
      <c r="W572" s="659"/>
      <c r="X572" s="659"/>
      <c r="Y572" s="659"/>
      <c r="Z572" s="659"/>
      <c r="AA572" s="659"/>
      <c r="AB572" s="659"/>
      <c r="AC572" s="659"/>
      <c r="AD572" s="659"/>
      <c r="AE572" s="659"/>
      <c r="AF572" s="659"/>
      <c r="AG572" s="659"/>
      <c r="AH572" s="659"/>
      <c r="AI572" s="659"/>
      <c r="AJ572" s="659"/>
      <c r="AK572" s="659"/>
    </row>
    <row r="573" spans="1:37">
      <c r="A573" s="659"/>
      <c r="B573" s="659"/>
      <c r="C573" s="659"/>
      <c r="D573" s="659"/>
      <c r="E573" s="659"/>
      <c r="F573" s="659"/>
      <c r="G573" s="659"/>
      <c r="H573" s="659"/>
      <c r="I573" s="660"/>
      <c r="J573" s="659"/>
      <c r="K573" s="660"/>
      <c r="L573" s="659"/>
      <c r="M573" s="659"/>
      <c r="N573" s="659"/>
      <c r="O573" s="659"/>
      <c r="P573" s="659"/>
      <c r="Q573" s="659"/>
      <c r="R573" s="659"/>
      <c r="S573" s="659"/>
      <c r="T573" s="659"/>
      <c r="U573" s="659"/>
      <c r="V573" s="659"/>
      <c r="W573" s="659"/>
      <c r="X573" s="659"/>
      <c r="Y573" s="659"/>
      <c r="Z573" s="659"/>
      <c r="AA573" s="659"/>
      <c r="AB573" s="659"/>
      <c r="AC573" s="659"/>
      <c r="AD573" s="659"/>
      <c r="AE573" s="659"/>
      <c r="AF573" s="659"/>
      <c r="AG573" s="659"/>
      <c r="AH573" s="659"/>
      <c r="AI573" s="659"/>
      <c r="AJ573" s="659"/>
      <c r="AK573" s="659"/>
    </row>
    <row r="574" spans="1:37">
      <c r="A574" s="659"/>
      <c r="B574" s="659"/>
      <c r="C574" s="659"/>
      <c r="D574" s="659"/>
      <c r="E574" s="659"/>
      <c r="F574" s="659"/>
      <c r="G574" s="659"/>
      <c r="H574" s="659"/>
      <c r="I574" s="660"/>
      <c r="J574" s="659"/>
      <c r="K574" s="660"/>
      <c r="L574" s="659"/>
      <c r="M574" s="659"/>
      <c r="N574" s="659"/>
      <c r="O574" s="659"/>
      <c r="P574" s="659"/>
      <c r="Q574" s="659"/>
      <c r="R574" s="659"/>
      <c r="S574" s="659"/>
      <c r="T574" s="659"/>
      <c r="U574" s="659"/>
      <c r="V574" s="659"/>
      <c r="W574" s="659"/>
      <c r="X574" s="659"/>
      <c r="Y574" s="659"/>
      <c r="Z574" s="659"/>
      <c r="AA574" s="659"/>
      <c r="AB574" s="659"/>
      <c r="AC574" s="659"/>
      <c r="AD574" s="659"/>
      <c r="AE574" s="659"/>
      <c r="AF574" s="659"/>
      <c r="AG574" s="659"/>
      <c r="AH574" s="659"/>
      <c r="AI574" s="659"/>
      <c r="AJ574" s="659"/>
      <c r="AK574" s="659"/>
    </row>
    <row r="575" spans="1:37">
      <c r="A575" s="659"/>
      <c r="B575" s="659"/>
      <c r="C575" s="659"/>
      <c r="D575" s="659"/>
      <c r="E575" s="659"/>
      <c r="F575" s="659"/>
      <c r="G575" s="659"/>
      <c r="H575" s="659"/>
      <c r="I575" s="660"/>
      <c r="J575" s="659"/>
      <c r="K575" s="660"/>
      <c r="L575" s="659"/>
      <c r="M575" s="659"/>
      <c r="N575" s="659"/>
      <c r="O575" s="659"/>
      <c r="P575" s="659"/>
      <c r="Q575" s="659"/>
      <c r="R575" s="659"/>
      <c r="S575" s="659"/>
      <c r="T575" s="659"/>
      <c r="U575" s="659"/>
      <c r="V575" s="659"/>
      <c r="W575" s="659"/>
      <c r="X575" s="659"/>
      <c r="Y575" s="659"/>
      <c r="Z575" s="659"/>
      <c r="AA575" s="659"/>
      <c r="AB575" s="659"/>
      <c r="AC575" s="659"/>
      <c r="AD575" s="659"/>
      <c r="AE575" s="659"/>
      <c r="AF575" s="659"/>
      <c r="AG575" s="659"/>
      <c r="AH575" s="659"/>
      <c r="AI575" s="659"/>
      <c r="AJ575" s="659"/>
      <c r="AK575" s="659"/>
    </row>
    <row r="576" spans="1:37">
      <c r="A576" s="659"/>
      <c r="B576" s="659"/>
      <c r="C576" s="659"/>
      <c r="D576" s="659"/>
      <c r="E576" s="659"/>
      <c r="F576" s="659"/>
      <c r="G576" s="659"/>
      <c r="H576" s="659"/>
      <c r="I576" s="660"/>
      <c r="J576" s="659"/>
      <c r="K576" s="660"/>
      <c r="L576" s="659"/>
      <c r="M576" s="659"/>
      <c r="N576" s="659"/>
      <c r="O576" s="659"/>
      <c r="P576" s="659"/>
      <c r="Q576" s="659"/>
      <c r="R576" s="659"/>
      <c r="S576" s="659"/>
      <c r="T576" s="659"/>
      <c r="U576" s="659"/>
      <c r="V576" s="659"/>
      <c r="W576" s="659"/>
      <c r="X576" s="659"/>
      <c r="Y576" s="659"/>
      <c r="Z576" s="659"/>
      <c r="AA576" s="659"/>
      <c r="AB576" s="659"/>
      <c r="AC576" s="659"/>
      <c r="AD576" s="659"/>
      <c r="AE576" s="659"/>
      <c r="AF576" s="659"/>
      <c r="AG576" s="659"/>
      <c r="AH576" s="659"/>
      <c r="AI576" s="659"/>
      <c r="AJ576" s="659"/>
      <c r="AK576" s="659"/>
    </row>
    <row r="577" spans="1:37">
      <c r="A577" s="659"/>
      <c r="B577" s="659"/>
      <c r="C577" s="659"/>
      <c r="D577" s="659"/>
      <c r="E577" s="659"/>
      <c r="F577" s="659"/>
      <c r="G577" s="659"/>
      <c r="H577" s="659"/>
      <c r="I577" s="660"/>
      <c r="J577" s="659"/>
      <c r="K577" s="660"/>
      <c r="L577" s="659"/>
      <c r="M577" s="659"/>
      <c r="N577" s="659"/>
      <c r="O577" s="659"/>
      <c r="P577" s="659"/>
      <c r="Q577" s="659"/>
      <c r="R577" s="659"/>
      <c r="S577" s="659"/>
      <c r="T577" s="659"/>
      <c r="U577" s="659"/>
      <c r="V577" s="659"/>
      <c r="W577" s="659"/>
      <c r="X577" s="659"/>
      <c r="Y577" s="659"/>
      <c r="Z577" s="659"/>
      <c r="AA577" s="659"/>
      <c r="AB577" s="659"/>
      <c r="AC577" s="659"/>
      <c r="AD577" s="659"/>
      <c r="AE577" s="659"/>
      <c r="AF577" s="659"/>
      <c r="AG577" s="659"/>
      <c r="AH577" s="659"/>
      <c r="AI577" s="659"/>
      <c r="AJ577" s="659"/>
      <c r="AK577" s="659"/>
    </row>
    <row r="578" spans="1:37">
      <c r="A578" s="659"/>
      <c r="B578" s="659"/>
      <c r="C578" s="659"/>
      <c r="D578" s="659"/>
      <c r="E578" s="659"/>
      <c r="F578" s="659"/>
      <c r="G578" s="659"/>
      <c r="H578" s="659"/>
      <c r="I578" s="660"/>
      <c r="J578" s="659"/>
      <c r="K578" s="660"/>
      <c r="L578" s="659"/>
      <c r="M578" s="659"/>
      <c r="N578" s="659"/>
      <c r="O578" s="659"/>
      <c r="P578" s="659"/>
      <c r="Q578" s="659"/>
      <c r="R578" s="659"/>
      <c r="S578" s="659"/>
      <c r="T578" s="659"/>
      <c r="U578" s="659"/>
      <c r="V578" s="659"/>
      <c r="W578" s="659"/>
      <c r="X578" s="659"/>
      <c r="Y578" s="659"/>
      <c r="Z578" s="659"/>
      <c r="AA578" s="659"/>
      <c r="AB578" s="659"/>
      <c r="AC578" s="659"/>
      <c r="AD578" s="659"/>
      <c r="AE578" s="659"/>
      <c r="AF578" s="659"/>
      <c r="AG578" s="659"/>
      <c r="AH578" s="659"/>
      <c r="AI578" s="659"/>
      <c r="AJ578" s="659"/>
      <c r="AK578" s="659"/>
    </row>
    <row r="579" spans="1:37">
      <c r="A579" s="659"/>
      <c r="B579" s="659"/>
      <c r="C579" s="659"/>
      <c r="D579" s="659"/>
      <c r="E579" s="659"/>
      <c r="F579" s="659"/>
      <c r="G579" s="659"/>
      <c r="H579" s="659"/>
      <c r="I579" s="660"/>
      <c r="J579" s="659"/>
      <c r="K579" s="660"/>
      <c r="L579" s="659"/>
      <c r="M579" s="659"/>
      <c r="N579" s="659"/>
      <c r="O579" s="659"/>
      <c r="P579" s="659"/>
      <c r="Q579" s="659"/>
      <c r="R579" s="659"/>
      <c r="S579" s="659"/>
      <c r="T579" s="659"/>
      <c r="U579" s="659"/>
      <c r="V579" s="659"/>
      <c r="W579" s="659"/>
      <c r="X579" s="659"/>
      <c r="Y579" s="659"/>
      <c r="Z579" s="659"/>
      <c r="AA579" s="659"/>
      <c r="AB579" s="659"/>
      <c r="AC579" s="659"/>
      <c r="AD579" s="659"/>
      <c r="AE579" s="659"/>
      <c r="AF579" s="659"/>
      <c r="AG579" s="659"/>
      <c r="AH579" s="659"/>
      <c r="AI579" s="659"/>
      <c r="AJ579" s="659"/>
      <c r="AK579" s="659"/>
    </row>
    <row r="580" spans="1:37">
      <c r="A580" s="659"/>
      <c r="B580" s="659"/>
      <c r="C580" s="659"/>
      <c r="D580" s="659"/>
      <c r="E580" s="659"/>
      <c r="F580" s="659"/>
      <c r="G580" s="659"/>
      <c r="H580" s="659"/>
      <c r="I580" s="660"/>
      <c r="J580" s="659"/>
      <c r="K580" s="660"/>
      <c r="L580" s="659"/>
      <c r="M580" s="659"/>
      <c r="N580" s="659"/>
      <c r="O580" s="659"/>
      <c r="P580" s="659"/>
      <c r="Q580" s="659"/>
      <c r="R580" s="659"/>
      <c r="S580" s="659"/>
      <c r="T580" s="659"/>
      <c r="U580" s="659"/>
      <c r="V580" s="659"/>
      <c r="W580" s="659"/>
      <c r="X580" s="659"/>
      <c r="Y580" s="659"/>
      <c r="Z580" s="659"/>
      <c r="AA580" s="659"/>
      <c r="AB580" s="659"/>
      <c r="AC580" s="659"/>
      <c r="AD580" s="659"/>
      <c r="AE580" s="659"/>
      <c r="AF580" s="659"/>
      <c r="AG580" s="659"/>
      <c r="AH580" s="659"/>
      <c r="AI580" s="659"/>
      <c r="AJ580" s="659"/>
      <c r="AK580" s="659"/>
    </row>
    <row r="581" spans="1:37">
      <c r="A581" s="659"/>
      <c r="B581" s="659"/>
      <c r="C581" s="659"/>
      <c r="D581" s="659"/>
      <c r="E581" s="659"/>
      <c r="F581" s="659"/>
      <c r="G581" s="659"/>
      <c r="H581" s="659"/>
      <c r="I581" s="660"/>
      <c r="J581" s="659"/>
      <c r="K581" s="660"/>
      <c r="L581" s="659"/>
      <c r="M581" s="659"/>
      <c r="N581" s="659"/>
      <c r="O581" s="659"/>
      <c r="P581" s="659"/>
      <c r="Q581" s="659"/>
      <c r="R581" s="659"/>
      <c r="S581" s="659"/>
      <c r="T581" s="659"/>
      <c r="U581" s="659"/>
      <c r="V581" s="659"/>
      <c r="W581" s="659"/>
      <c r="X581" s="659"/>
      <c r="Y581" s="659"/>
      <c r="Z581" s="659"/>
      <c r="AA581" s="659"/>
      <c r="AB581" s="659"/>
      <c r="AC581" s="659"/>
      <c r="AD581" s="659"/>
      <c r="AE581" s="659"/>
      <c r="AF581" s="659"/>
      <c r="AG581" s="659"/>
      <c r="AH581" s="659"/>
      <c r="AI581" s="659"/>
      <c r="AJ581" s="659"/>
      <c r="AK581" s="659"/>
    </row>
    <row r="582" spans="1:37">
      <c r="A582" s="659"/>
      <c r="B582" s="659"/>
      <c r="C582" s="659"/>
      <c r="D582" s="659"/>
      <c r="E582" s="659"/>
      <c r="F582" s="659"/>
      <c r="G582" s="659"/>
      <c r="H582" s="659"/>
      <c r="I582" s="660"/>
      <c r="J582" s="659"/>
      <c r="K582" s="660"/>
      <c r="L582" s="659"/>
      <c r="M582" s="659"/>
      <c r="N582" s="659"/>
      <c r="O582" s="659"/>
      <c r="P582" s="659"/>
      <c r="Q582" s="659"/>
      <c r="R582" s="659"/>
      <c r="S582" s="659"/>
      <c r="T582" s="659"/>
      <c r="U582" s="659"/>
      <c r="V582" s="659"/>
      <c r="W582" s="659"/>
      <c r="X582" s="659"/>
      <c r="Y582" s="659"/>
      <c r="Z582" s="659"/>
      <c r="AA582" s="659"/>
      <c r="AB582" s="659"/>
      <c r="AC582" s="659"/>
      <c r="AD582" s="659"/>
      <c r="AE582" s="659"/>
      <c r="AF582" s="659"/>
      <c r="AG582" s="659"/>
      <c r="AH582" s="659"/>
      <c r="AI582" s="659"/>
      <c r="AJ582" s="659"/>
      <c r="AK582" s="659"/>
    </row>
    <row r="583" spans="1:37">
      <c r="A583" s="659"/>
      <c r="B583" s="659"/>
      <c r="C583" s="659"/>
      <c r="D583" s="659"/>
      <c r="E583" s="659"/>
      <c r="F583" s="659"/>
      <c r="G583" s="659"/>
      <c r="H583" s="659"/>
      <c r="I583" s="660"/>
      <c r="J583" s="659"/>
      <c r="K583" s="660"/>
      <c r="L583" s="659"/>
      <c r="M583" s="659"/>
      <c r="N583" s="659"/>
      <c r="O583" s="659"/>
      <c r="P583" s="659"/>
      <c r="Q583" s="659"/>
      <c r="R583" s="659"/>
      <c r="S583" s="659"/>
      <c r="T583" s="659"/>
      <c r="U583" s="659"/>
      <c r="V583" s="659"/>
      <c r="W583" s="659"/>
      <c r="X583" s="659"/>
      <c r="Y583" s="659"/>
      <c r="Z583" s="659"/>
      <c r="AA583" s="659"/>
      <c r="AB583" s="659"/>
      <c r="AC583" s="659"/>
      <c r="AD583" s="659"/>
      <c r="AE583" s="659"/>
      <c r="AF583" s="659"/>
      <c r="AG583" s="659"/>
      <c r="AH583" s="659"/>
      <c r="AI583" s="659"/>
      <c r="AJ583" s="659"/>
      <c r="AK583" s="659"/>
    </row>
    <row r="584" spans="1:37">
      <c r="A584" s="659"/>
      <c r="B584" s="659"/>
      <c r="C584" s="659"/>
      <c r="D584" s="659"/>
      <c r="E584" s="659"/>
      <c r="F584" s="659"/>
      <c r="G584" s="659"/>
      <c r="H584" s="659"/>
      <c r="I584" s="660"/>
      <c r="J584" s="659"/>
      <c r="K584" s="660"/>
      <c r="L584" s="659"/>
      <c r="M584" s="659"/>
      <c r="N584" s="659"/>
      <c r="O584" s="659"/>
      <c r="P584" s="659"/>
      <c r="Q584" s="659"/>
      <c r="R584" s="659"/>
      <c r="S584" s="659"/>
      <c r="T584" s="659"/>
      <c r="U584" s="659"/>
      <c r="V584" s="659"/>
      <c r="W584" s="659"/>
      <c r="X584" s="659"/>
      <c r="Y584" s="659"/>
      <c r="Z584" s="659"/>
      <c r="AA584" s="659"/>
      <c r="AB584" s="659"/>
      <c r="AC584" s="659"/>
      <c r="AD584" s="659"/>
      <c r="AE584" s="659"/>
      <c r="AF584" s="659"/>
      <c r="AG584" s="659"/>
      <c r="AH584" s="659"/>
      <c r="AI584" s="659"/>
      <c r="AJ584" s="659"/>
      <c r="AK584" s="659"/>
    </row>
    <row r="585" spans="1:37">
      <c r="A585" s="659"/>
      <c r="B585" s="659"/>
      <c r="C585" s="659"/>
      <c r="D585" s="659"/>
      <c r="E585" s="659"/>
      <c r="F585" s="659"/>
      <c r="G585" s="659"/>
      <c r="H585" s="659"/>
      <c r="I585" s="660"/>
      <c r="J585" s="659"/>
      <c r="K585" s="660"/>
      <c r="L585" s="659"/>
      <c r="M585" s="659"/>
      <c r="N585" s="659"/>
      <c r="O585" s="659"/>
      <c r="P585" s="659"/>
      <c r="Q585" s="659"/>
      <c r="R585" s="659"/>
      <c r="S585" s="659"/>
      <c r="T585" s="659"/>
      <c r="U585" s="659"/>
      <c r="V585" s="659"/>
      <c r="W585" s="659"/>
      <c r="X585" s="659"/>
      <c r="Y585" s="659"/>
      <c r="Z585" s="659"/>
      <c r="AA585" s="659"/>
      <c r="AB585" s="659"/>
      <c r="AC585" s="659"/>
      <c r="AD585" s="659"/>
      <c r="AE585" s="659"/>
      <c r="AF585" s="659"/>
      <c r="AG585" s="659"/>
      <c r="AH585" s="659"/>
      <c r="AI585" s="659"/>
      <c r="AJ585" s="659"/>
      <c r="AK585" s="659"/>
    </row>
    <row r="586" spans="1:37">
      <c r="A586" s="659"/>
      <c r="B586" s="659"/>
      <c r="C586" s="659"/>
      <c r="D586" s="659"/>
      <c r="E586" s="659"/>
      <c r="F586" s="659"/>
      <c r="G586" s="659"/>
      <c r="H586" s="659"/>
      <c r="I586" s="660"/>
      <c r="J586" s="659"/>
      <c r="K586" s="660"/>
      <c r="L586" s="659"/>
      <c r="M586" s="659"/>
      <c r="N586" s="659"/>
      <c r="O586" s="659"/>
      <c r="P586" s="659"/>
      <c r="Q586" s="659"/>
      <c r="R586" s="659"/>
      <c r="S586" s="659"/>
      <c r="T586" s="659"/>
      <c r="U586" s="659"/>
      <c r="V586" s="659"/>
      <c r="W586" s="659"/>
      <c r="X586" s="659"/>
      <c r="Y586" s="659"/>
      <c r="Z586" s="659"/>
      <c r="AA586" s="659"/>
      <c r="AB586" s="659"/>
      <c r="AC586" s="659"/>
      <c r="AD586" s="659"/>
      <c r="AE586" s="659"/>
      <c r="AF586" s="659"/>
      <c r="AG586" s="659"/>
      <c r="AH586" s="659"/>
      <c r="AI586" s="659"/>
      <c r="AJ586" s="659"/>
      <c r="AK586" s="659"/>
    </row>
    <row r="587" spans="1:37">
      <c r="A587" s="659"/>
      <c r="B587" s="659"/>
      <c r="C587" s="659"/>
      <c r="D587" s="659"/>
      <c r="E587" s="659"/>
      <c r="F587" s="659"/>
      <c r="G587" s="659"/>
      <c r="H587" s="659"/>
      <c r="I587" s="660"/>
      <c r="J587" s="659"/>
      <c r="K587" s="660"/>
      <c r="L587" s="659"/>
      <c r="M587" s="659"/>
      <c r="N587" s="659"/>
      <c r="O587" s="659"/>
      <c r="P587" s="659"/>
      <c r="Q587" s="659"/>
      <c r="R587" s="659"/>
      <c r="S587" s="659"/>
      <c r="T587" s="659"/>
      <c r="U587" s="659"/>
      <c r="V587" s="659"/>
      <c r="W587" s="659"/>
      <c r="X587" s="659"/>
      <c r="Y587" s="659"/>
      <c r="Z587" s="659"/>
      <c r="AA587" s="659"/>
      <c r="AB587" s="659"/>
      <c r="AC587" s="659"/>
      <c r="AD587" s="659"/>
      <c r="AE587" s="659"/>
      <c r="AF587" s="659"/>
      <c r="AG587" s="659"/>
      <c r="AH587" s="659"/>
      <c r="AI587" s="659"/>
      <c r="AJ587" s="659"/>
      <c r="AK587" s="659"/>
    </row>
    <row r="588" spans="1:37">
      <c r="A588" s="659"/>
      <c r="B588" s="659"/>
      <c r="C588" s="659"/>
      <c r="D588" s="659"/>
      <c r="E588" s="659"/>
      <c r="F588" s="659"/>
      <c r="G588" s="659"/>
      <c r="H588" s="659"/>
      <c r="I588" s="660"/>
      <c r="J588" s="659"/>
      <c r="K588" s="660"/>
      <c r="L588" s="659"/>
      <c r="M588" s="659"/>
      <c r="N588" s="659"/>
      <c r="O588" s="659"/>
      <c r="P588" s="659"/>
      <c r="Q588" s="659"/>
      <c r="R588" s="659"/>
      <c r="S588" s="659"/>
      <c r="T588" s="659"/>
      <c r="U588" s="659"/>
      <c r="V588" s="659"/>
      <c r="W588" s="659"/>
      <c r="X588" s="659"/>
      <c r="Y588" s="659"/>
      <c r="Z588" s="659"/>
      <c r="AA588" s="659"/>
      <c r="AB588" s="659"/>
      <c r="AC588" s="659"/>
      <c r="AD588" s="659"/>
      <c r="AE588" s="659"/>
      <c r="AF588" s="659"/>
      <c r="AG588" s="659"/>
      <c r="AH588" s="659"/>
      <c r="AI588" s="659"/>
      <c r="AJ588" s="659"/>
      <c r="AK588" s="659"/>
    </row>
    <row r="589" spans="1:37">
      <c r="A589" s="659"/>
      <c r="B589" s="659"/>
      <c r="C589" s="659"/>
      <c r="D589" s="659"/>
      <c r="E589" s="659"/>
      <c r="F589" s="659"/>
      <c r="G589" s="659"/>
      <c r="H589" s="659"/>
      <c r="I589" s="660"/>
      <c r="J589" s="659"/>
      <c r="K589" s="660"/>
      <c r="L589" s="659"/>
      <c r="M589" s="659"/>
      <c r="N589" s="659"/>
      <c r="O589" s="659"/>
      <c r="P589" s="659"/>
      <c r="Q589" s="659"/>
      <c r="R589" s="659"/>
      <c r="S589" s="659"/>
      <c r="T589" s="659"/>
      <c r="U589" s="659"/>
      <c r="V589" s="659"/>
      <c r="W589" s="659"/>
      <c r="X589" s="659"/>
      <c r="Y589" s="659"/>
      <c r="Z589" s="659"/>
      <c r="AA589" s="659"/>
      <c r="AB589" s="659"/>
      <c r="AC589" s="659"/>
      <c r="AD589" s="659"/>
      <c r="AE589" s="659"/>
      <c r="AF589" s="659"/>
      <c r="AG589" s="659"/>
      <c r="AH589" s="659"/>
      <c r="AI589" s="659"/>
      <c r="AJ589" s="659"/>
      <c r="AK589" s="659"/>
    </row>
    <row r="590" spans="1:37">
      <c r="A590" s="659"/>
      <c r="B590" s="659"/>
      <c r="C590" s="659"/>
      <c r="D590" s="659"/>
      <c r="E590" s="659"/>
      <c r="F590" s="659"/>
      <c r="G590" s="659"/>
      <c r="H590" s="659"/>
      <c r="I590" s="660"/>
      <c r="J590" s="659"/>
      <c r="K590" s="660"/>
      <c r="L590" s="659"/>
      <c r="M590" s="659"/>
      <c r="N590" s="659"/>
      <c r="O590" s="659"/>
      <c r="P590" s="659"/>
      <c r="Q590" s="659"/>
      <c r="R590" s="659"/>
      <c r="S590" s="659"/>
      <c r="T590" s="659"/>
      <c r="U590" s="659"/>
      <c r="V590" s="659"/>
      <c r="W590" s="659"/>
      <c r="X590" s="659"/>
      <c r="Y590" s="659"/>
      <c r="Z590" s="659"/>
      <c r="AA590" s="659"/>
      <c r="AB590" s="659"/>
      <c r="AC590" s="659"/>
      <c r="AD590" s="659"/>
      <c r="AE590" s="659"/>
      <c r="AF590" s="659"/>
      <c r="AG590" s="659"/>
      <c r="AH590" s="659"/>
      <c r="AI590" s="659"/>
      <c r="AJ590" s="659"/>
      <c r="AK590" s="659"/>
    </row>
    <row r="591" spans="1:37">
      <c r="A591" s="659"/>
      <c r="B591" s="659"/>
      <c r="C591" s="659"/>
      <c r="D591" s="659"/>
      <c r="E591" s="659"/>
      <c r="F591" s="659"/>
      <c r="G591" s="659"/>
      <c r="H591" s="659"/>
      <c r="I591" s="660"/>
      <c r="J591" s="659"/>
      <c r="K591" s="660"/>
      <c r="L591" s="659"/>
      <c r="M591" s="659"/>
      <c r="N591" s="659"/>
      <c r="O591" s="659"/>
      <c r="P591" s="659"/>
      <c r="Q591" s="659"/>
      <c r="R591" s="659"/>
      <c r="S591" s="659"/>
      <c r="T591" s="659"/>
      <c r="U591" s="659"/>
      <c r="V591" s="659"/>
      <c r="W591" s="659"/>
      <c r="X591" s="659"/>
      <c r="Y591" s="659"/>
      <c r="Z591" s="659"/>
      <c r="AA591" s="659"/>
      <c r="AB591" s="659"/>
      <c r="AC591" s="659"/>
      <c r="AD591" s="659"/>
      <c r="AE591" s="659"/>
      <c r="AF591" s="659"/>
      <c r="AG591" s="659"/>
      <c r="AH591" s="659"/>
      <c r="AI591" s="659"/>
      <c r="AJ591" s="659"/>
      <c r="AK591" s="659"/>
    </row>
    <row r="592" spans="1:37">
      <c r="A592" s="659"/>
      <c r="B592" s="659"/>
      <c r="C592" s="659"/>
      <c r="D592" s="659"/>
      <c r="E592" s="659"/>
      <c r="F592" s="659"/>
      <c r="G592" s="659"/>
      <c r="H592" s="659"/>
      <c r="I592" s="660"/>
      <c r="J592" s="659"/>
      <c r="K592" s="660"/>
      <c r="L592" s="659"/>
      <c r="M592" s="659"/>
      <c r="N592" s="659"/>
      <c r="O592" s="659"/>
      <c r="P592" s="659"/>
      <c r="Q592" s="659"/>
      <c r="R592" s="659"/>
      <c r="S592" s="659"/>
      <c r="T592" s="659"/>
      <c r="U592" s="659"/>
      <c r="V592" s="659"/>
      <c r="W592" s="659"/>
      <c r="X592" s="659"/>
      <c r="Y592" s="659"/>
      <c r="Z592" s="659"/>
      <c r="AA592" s="659"/>
      <c r="AB592" s="659"/>
      <c r="AC592" s="659"/>
      <c r="AD592" s="659"/>
      <c r="AE592" s="659"/>
      <c r="AF592" s="659"/>
      <c r="AG592" s="659"/>
      <c r="AH592" s="659"/>
      <c r="AI592" s="659"/>
      <c r="AJ592" s="659"/>
      <c r="AK592" s="659"/>
    </row>
    <row r="593" spans="1:37">
      <c r="A593" s="659"/>
      <c r="B593" s="659"/>
      <c r="C593" s="659"/>
      <c r="D593" s="659"/>
      <c r="E593" s="659"/>
      <c r="F593" s="659"/>
      <c r="G593" s="659"/>
      <c r="H593" s="659"/>
      <c r="I593" s="660"/>
      <c r="J593" s="659"/>
      <c r="K593" s="660"/>
      <c r="L593" s="659"/>
      <c r="M593" s="659"/>
      <c r="N593" s="659"/>
      <c r="O593" s="659"/>
      <c r="P593" s="659"/>
      <c r="Q593" s="659"/>
      <c r="R593" s="659"/>
      <c r="S593" s="659"/>
      <c r="T593" s="659"/>
      <c r="U593" s="659"/>
      <c r="V593" s="659"/>
      <c r="W593" s="659"/>
      <c r="X593" s="659"/>
      <c r="Y593" s="659"/>
      <c r="Z593" s="659"/>
      <c r="AA593" s="659"/>
      <c r="AB593" s="659"/>
      <c r="AC593" s="659"/>
      <c r="AD593" s="659"/>
      <c r="AE593" s="659"/>
      <c r="AF593" s="659"/>
      <c r="AG593" s="659"/>
      <c r="AH593" s="659"/>
      <c r="AI593" s="659"/>
      <c r="AJ593" s="659"/>
      <c r="AK593" s="659"/>
    </row>
    <row r="594" spans="1:37">
      <c r="A594" s="659"/>
      <c r="B594" s="659"/>
      <c r="C594" s="659"/>
      <c r="D594" s="659"/>
      <c r="E594" s="659"/>
      <c r="F594" s="659"/>
      <c r="G594" s="659"/>
      <c r="H594" s="659"/>
      <c r="I594" s="660"/>
      <c r="J594" s="659"/>
      <c r="K594" s="660"/>
      <c r="L594" s="659"/>
      <c r="M594" s="659"/>
      <c r="N594" s="659"/>
      <c r="O594" s="659"/>
      <c r="P594" s="659"/>
      <c r="Q594" s="659"/>
      <c r="R594" s="659"/>
      <c r="S594" s="659"/>
      <c r="T594" s="659"/>
      <c r="U594" s="659"/>
      <c r="V594" s="659"/>
      <c r="W594" s="659"/>
      <c r="X594" s="659"/>
      <c r="Y594" s="659"/>
      <c r="Z594" s="659"/>
      <c r="AA594" s="659"/>
      <c r="AB594" s="659"/>
      <c r="AC594" s="659"/>
      <c r="AD594" s="659"/>
      <c r="AE594" s="659"/>
      <c r="AF594" s="659"/>
      <c r="AG594" s="659"/>
      <c r="AH594" s="659"/>
      <c r="AI594" s="659"/>
      <c r="AJ594" s="659"/>
      <c r="AK594" s="659"/>
    </row>
    <row r="595" spans="1:37">
      <c r="A595" s="659"/>
      <c r="B595" s="659"/>
      <c r="C595" s="659"/>
      <c r="D595" s="659"/>
      <c r="E595" s="659"/>
      <c r="F595" s="659"/>
      <c r="G595" s="659"/>
      <c r="H595" s="659"/>
      <c r="I595" s="660"/>
      <c r="J595" s="659"/>
      <c r="K595" s="660"/>
      <c r="L595" s="659"/>
      <c r="M595" s="659"/>
      <c r="N595" s="659"/>
      <c r="O595" s="659"/>
      <c r="P595" s="659"/>
      <c r="Q595" s="659"/>
      <c r="R595" s="659"/>
      <c r="S595" s="659"/>
      <c r="T595" s="659"/>
      <c r="U595" s="659"/>
      <c r="V595" s="659"/>
      <c r="W595" s="659"/>
      <c r="X595" s="659"/>
      <c r="Y595" s="659"/>
      <c r="Z595" s="659"/>
      <c r="AA595" s="659"/>
      <c r="AB595" s="659"/>
      <c r="AC595" s="659"/>
      <c r="AD595" s="659"/>
      <c r="AE595" s="659"/>
      <c r="AF595" s="659"/>
      <c r="AG595" s="659"/>
      <c r="AH595" s="659"/>
      <c r="AI595" s="659"/>
      <c r="AJ595" s="659"/>
      <c r="AK595" s="659"/>
    </row>
    <row r="596" spans="1:37">
      <c r="A596" s="659"/>
      <c r="B596" s="659"/>
      <c r="C596" s="659"/>
      <c r="D596" s="659"/>
      <c r="E596" s="659"/>
      <c r="F596" s="659"/>
      <c r="G596" s="659"/>
      <c r="H596" s="659"/>
      <c r="I596" s="660"/>
      <c r="J596" s="659"/>
      <c r="K596" s="660"/>
      <c r="L596" s="659"/>
      <c r="M596" s="659"/>
      <c r="N596" s="659"/>
      <c r="O596" s="659"/>
      <c r="P596" s="659"/>
      <c r="Q596" s="659"/>
      <c r="R596" s="659"/>
      <c r="S596" s="659"/>
      <c r="T596" s="659"/>
      <c r="U596" s="659"/>
      <c r="V596" s="659"/>
      <c r="W596" s="659"/>
      <c r="X596" s="659"/>
      <c r="Y596" s="659"/>
      <c r="Z596" s="659"/>
      <c r="AA596" s="659"/>
      <c r="AB596" s="659"/>
      <c r="AC596" s="659"/>
      <c r="AD596" s="659"/>
      <c r="AE596" s="659"/>
      <c r="AF596" s="659"/>
      <c r="AG596" s="659"/>
      <c r="AH596" s="659"/>
      <c r="AI596" s="659"/>
      <c r="AJ596" s="659"/>
      <c r="AK596" s="659"/>
    </row>
    <row r="597" spans="1:37">
      <c r="A597" s="659"/>
      <c r="B597" s="659"/>
      <c r="C597" s="659"/>
      <c r="D597" s="659"/>
      <c r="E597" s="659"/>
      <c r="F597" s="659"/>
      <c r="G597" s="659"/>
      <c r="H597" s="659"/>
      <c r="I597" s="660"/>
      <c r="J597" s="659"/>
      <c r="K597" s="660"/>
      <c r="L597" s="659"/>
      <c r="M597" s="659"/>
      <c r="N597" s="659"/>
      <c r="O597" s="659"/>
      <c r="P597" s="659"/>
      <c r="Q597" s="659"/>
      <c r="R597" s="659"/>
      <c r="S597" s="659"/>
      <c r="T597" s="659"/>
      <c r="U597" s="659"/>
      <c r="V597" s="659"/>
      <c r="W597" s="659"/>
      <c r="X597" s="659"/>
      <c r="Y597" s="659"/>
      <c r="Z597" s="659"/>
      <c r="AA597" s="659"/>
      <c r="AB597" s="659"/>
      <c r="AC597" s="659"/>
      <c r="AD597" s="659"/>
      <c r="AE597" s="659"/>
      <c r="AF597" s="659"/>
      <c r="AG597" s="659"/>
      <c r="AH597" s="659"/>
      <c r="AI597" s="659"/>
      <c r="AJ597" s="659"/>
      <c r="AK597" s="659"/>
    </row>
    <row r="598" spans="1:37">
      <c r="A598" s="659"/>
      <c r="B598" s="659"/>
      <c r="C598" s="659"/>
      <c r="D598" s="659"/>
      <c r="E598" s="659"/>
      <c r="F598" s="659"/>
      <c r="G598" s="659"/>
      <c r="H598" s="659"/>
      <c r="I598" s="660"/>
      <c r="J598" s="659"/>
      <c r="K598" s="660"/>
      <c r="L598" s="659"/>
      <c r="M598" s="659"/>
      <c r="N598" s="659"/>
      <c r="O598" s="659"/>
      <c r="P598" s="659"/>
      <c r="Q598" s="659"/>
      <c r="R598" s="659"/>
      <c r="S598" s="659"/>
      <c r="T598" s="659"/>
      <c r="U598" s="659"/>
      <c r="V598" s="659"/>
      <c r="W598" s="659"/>
      <c r="X598" s="659"/>
      <c r="Y598" s="659"/>
      <c r="Z598" s="659"/>
      <c r="AA598" s="659"/>
      <c r="AB598" s="659"/>
      <c r="AC598" s="659"/>
      <c r="AD598" s="659"/>
      <c r="AE598" s="659"/>
      <c r="AF598" s="659"/>
      <c r="AG598" s="659"/>
      <c r="AH598" s="659"/>
      <c r="AI598" s="659"/>
      <c r="AJ598" s="659"/>
      <c r="AK598" s="659"/>
    </row>
    <row r="599" spans="1:37">
      <c r="A599" s="659"/>
      <c r="B599" s="659"/>
      <c r="C599" s="659"/>
      <c r="D599" s="659"/>
      <c r="E599" s="659"/>
      <c r="F599" s="659"/>
      <c r="G599" s="659"/>
      <c r="H599" s="659"/>
      <c r="I599" s="660"/>
      <c r="J599" s="659"/>
      <c r="K599" s="660"/>
      <c r="L599" s="659"/>
      <c r="M599" s="659"/>
      <c r="N599" s="659"/>
      <c r="O599" s="659"/>
      <c r="P599" s="659"/>
      <c r="Q599" s="659"/>
      <c r="R599" s="659"/>
      <c r="S599" s="659"/>
      <c r="T599" s="659"/>
      <c r="U599" s="659"/>
      <c r="V599" s="659"/>
      <c r="W599" s="659"/>
      <c r="X599" s="659"/>
      <c r="Y599" s="659"/>
      <c r="Z599" s="659"/>
      <c r="AA599" s="659"/>
      <c r="AB599" s="659"/>
      <c r="AC599" s="659"/>
      <c r="AD599" s="659"/>
      <c r="AE599" s="659"/>
      <c r="AF599" s="659"/>
      <c r="AG599" s="659"/>
      <c r="AH599" s="659"/>
      <c r="AI599" s="659"/>
      <c r="AJ599" s="659"/>
      <c r="AK599" s="659"/>
    </row>
    <row r="600" spans="1:37">
      <c r="A600" s="659"/>
      <c r="B600" s="659"/>
      <c r="C600" s="659"/>
      <c r="D600" s="659"/>
      <c r="E600" s="659"/>
      <c r="F600" s="659"/>
      <c r="G600" s="659"/>
      <c r="H600" s="659"/>
      <c r="I600" s="660"/>
      <c r="J600" s="659"/>
      <c r="K600" s="660"/>
      <c r="L600" s="659"/>
      <c r="M600" s="659"/>
      <c r="N600" s="659"/>
      <c r="O600" s="659"/>
      <c r="P600" s="659"/>
      <c r="Q600" s="659"/>
      <c r="R600" s="659"/>
      <c r="S600" s="659"/>
      <c r="T600" s="659"/>
      <c r="U600" s="659"/>
      <c r="V600" s="659"/>
      <c r="W600" s="659"/>
      <c r="X600" s="659"/>
      <c r="Y600" s="659"/>
      <c r="Z600" s="659"/>
      <c r="AA600" s="659"/>
      <c r="AB600" s="659"/>
      <c r="AC600" s="659"/>
      <c r="AD600" s="659"/>
      <c r="AE600" s="659"/>
      <c r="AF600" s="659"/>
      <c r="AG600" s="659"/>
      <c r="AH600" s="659"/>
      <c r="AI600" s="659"/>
      <c r="AJ600" s="659"/>
      <c r="AK600" s="659"/>
    </row>
    <row r="601" spans="1:37">
      <c r="A601" s="659"/>
      <c r="B601" s="659"/>
      <c r="C601" s="659"/>
      <c r="D601" s="659"/>
      <c r="E601" s="659"/>
      <c r="F601" s="659"/>
      <c r="G601" s="659"/>
      <c r="H601" s="659"/>
      <c r="I601" s="660"/>
      <c r="J601" s="659"/>
      <c r="K601" s="660"/>
      <c r="L601" s="659"/>
      <c r="M601" s="659"/>
      <c r="N601" s="659"/>
      <c r="O601" s="659"/>
      <c r="P601" s="659"/>
      <c r="Q601" s="659"/>
      <c r="R601" s="659"/>
      <c r="S601" s="659"/>
      <c r="T601" s="659"/>
      <c r="U601" s="659"/>
      <c r="V601" s="659"/>
      <c r="W601" s="659"/>
      <c r="X601" s="659"/>
      <c r="Y601" s="659"/>
      <c r="Z601" s="659"/>
      <c r="AA601" s="659"/>
      <c r="AB601" s="659"/>
      <c r="AC601" s="659"/>
      <c r="AD601" s="659"/>
      <c r="AE601" s="659"/>
      <c r="AF601" s="659"/>
      <c r="AG601" s="659"/>
      <c r="AH601" s="659"/>
      <c r="AI601" s="659"/>
      <c r="AJ601" s="659"/>
      <c r="AK601" s="659"/>
    </row>
    <row r="602" spans="1:37">
      <c r="A602" s="659"/>
      <c r="B602" s="659"/>
      <c r="C602" s="659"/>
      <c r="D602" s="659"/>
      <c r="E602" s="659"/>
      <c r="F602" s="659"/>
      <c r="G602" s="659"/>
      <c r="H602" s="659"/>
      <c r="I602" s="660"/>
      <c r="J602" s="659"/>
      <c r="K602" s="660"/>
      <c r="L602" s="659"/>
      <c r="M602" s="659"/>
      <c r="N602" s="659"/>
      <c r="O602" s="659"/>
      <c r="P602" s="659"/>
      <c r="Q602" s="659"/>
      <c r="R602" s="659"/>
      <c r="S602" s="659"/>
      <c r="T602" s="659"/>
      <c r="U602" s="659"/>
      <c r="V602" s="659"/>
      <c r="W602" s="659"/>
      <c r="X602" s="659"/>
      <c r="Y602" s="659"/>
      <c r="Z602" s="659"/>
      <c r="AA602" s="659"/>
      <c r="AB602" s="659"/>
      <c r="AC602" s="659"/>
      <c r="AD602" s="659"/>
      <c r="AE602" s="659"/>
      <c r="AF602" s="659"/>
      <c r="AG602" s="659"/>
      <c r="AH602" s="659"/>
      <c r="AI602" s="659"/>
      <c r="AJ602" s="659"/>
      <c r="AK602" s="659"/>
    </row>
    <row r="603" spans="1:37">
      <c r="A603" s="659"/>
      <c r="B603" s="659"/>
      <c r="C603" s="659"/>
      <c r="D603" s="659"/>
      <c r="E603" s="659"/>
      <c r="F603" s="659"/>
      <c r="G603" s="659"/>
      <c r="H603" s="659"/>
      <c r="I603" s="660"/>
      <c r="J603" s="659"/>
      <c r="K603" s="660"/>
      <c r="L603" s="659"/>
      <c r="M603" s="659"/>
      <c r="N603" s="659"/>
      <c r="O603" s="659"/>
      <c r="P603" s="659"/>
      <c r="Q603" s="659"/>
      <c r="R603" s="659"/>
      <c r="S603" s="659"/>
      <c r="T603" s="659"/>
      <c r="U603" s="659"/>
      <c r="V603" s="659"/>
      <c r="W603" s="659"/>
      <c r="X603" s="659"/>
      <c r="Y603" s="659"/>
      <c r="Z603" s="659"/>
      <c r="AA603" s="659"/>
      <c r="AB603" s="659"/>
      <c r="AC603" s="659"/>
      <c r="AD603" s="659"/>
      <c r="AE603" s="659"/>
      <c r="AF603" s="659"/>
      <c r="AG603" s="659"/>
      <c r="AH603" s="659"/>
      <c r="AI603" s="659"/>
      <c r="AJ603" s="659"/>
      <c r="AK603" s="659"/>
    </row>
    <row r="604" spans="1:37">
      <c r="A604" s="659"/>
      <c r="B604" s="659"/>
      <c r="C604" s="659"/>
      <c r="D604" s="659"/>
      <c r="E604" s="659"/>
      <c r="F604" s="659"/>
      <c r="G604" s="659"/>
      <c r="H604" s="659"/>
      <c r="I604" s="660"/>
      <c r="J604" s="659"/>
      <c r="K604" s="660"/>
      <c r="L604" s="659"/>
      <c r="M604" s="659"/>
      <c r="N604" s="659"/>
      <c r="O604" s="659"/>
      <c r="P604" s="659"/>
      <c r="Q604" s="659"/>
      <c r="R604" s="659"/>
      <c r="S604" s="659"/>
      <c r="T604" s="659"/>
      <c r="U604" s="659"/>
      <c r="V604" s="659"/>
      <c r="W604" s="659"/>
      <c r="X604" s="659"/>
      <c r="Y604" s="659"/>
      <c r="Z604" s="659"/>
      <c r="AA604" s="659"/>
      <c r="AB604" s="659"/>
      <c r="AC604" s="659"/>
      <c r="AD604" s="659"/>
      <c r="AE604" s="659"/>
      <c r="AF604" s="659"/>
      <c r="AG604" s="659"/>
      <c r="AH604" s="659"/>
      <c r="AI604" s="659"/>
      <c r="AJ604" s="659"/>
      <c r="AK604" s="659"/>
    </row>
    <row r="605" spans="1:37">
      <c r="A605" s="659"/>
      <c r="B605" s="659"/>
      <c r="C605" s="659"/>
      <c r="D605" s="659"/>
      <c r="E605" s="659"/>
      <c r="F605" s="659"/>
      <c r="G605" s="659"/>
      <c r="H605" s="659"/>
      <c r="I605" s="660"/>
      <c r="J605" s="659"/>
      <c r="K605" s="660"/>
      <c r="L605" s="659"/>
      <c r="M605" s="659"/>
      <c r="N605" s="659"/>
      <c r="O605" s="659"/>
      <c r="P605" s="659"/>
      <c r="Q605" s="659"/>
      <c r="R605" s="659"/>
      <c r="S605" s="659"/>
      <c r="T605" s="659"/>
      <c r="U605" s="659"/>
      <c r="V605" s="659"/>
      <c r="W605" s="659"/>
      <c r="X605" s="659"/>
      <c r="Y605" s="659"/>
      <c r="Z605" s="659"/>
      <c r="AA605" s="659"/>
      <c r="AB605" s="659"/>
      <c r="AC605" s="659"/>
      <c r="AD605" s="659"/>
      <c r="AE605" s="659"/>
      <c r="AF605" s="659"/>
      <c r="AG605" s="659"/>
      <c r="AH605" s="659"/>
      <c r="AI605" s="659"/>
      <c r="AJ605" s="659"/>
      <c r="AK605" s="659"/>
    </row>
    <row r="606" spans="1:37">
      <c r="A606" s="659"/>
      <c r="B606" s="659"/>
      <c r="C606" s="659"/>
      <c r="D606" s="659"/>
      <c r="E606" s="659"/>
      <c r="F606" s="659"/>
      <c r="G606" s="659"/>
      <c r="H606" s="659"/>
      <c r="I606" s="660"/>
      <c r="J606" s="659"/>
      <c r="K606" s="660"/>
      <c r="L606" s="659"/>
      <c r="M606" s="659"/>
      <c r="N606" s="659"/>
      <c r="O606" s="659"/>
      <c r="P606" s="659"/>
      <c r="Q606" s="659"/>
      <c r="R606" s="659"/>
      <c r="S606" s="659"/>
      <c r="T606" s="659"/>
      <c r="U606" s="659"/>
      <c r="V606" s="659"/>
      <c r="W606" s="659"/>
      <c r="X606" s="659"/>
      <c r="Y606" s="659"/>
      <c r="Z606" s="659"/>
      <c r="AA606" s="659"/>
      <c r="AB606" s="659"/>
      <c r="AC606" s="659"/>
      <c r="AD606" s="659"/>
      <c r="AE606" s="659"/>
      <c r="AF606" s="659"/>
      <c r="AG606" s="659"/>
      <c r="AH606" s="659"/>
      <c r="AI606" s="659"/>
      <c r="AJ606" s="659"/>
      <c r="AK606" s="659"/>
    </row>
    <row r="607" spans="1:37">
      <c r="A607" s="659"/>
      <c r="B607" s="659"/>
      <c r="C607" s="659"/>
      <c r="D607" s="659"/>
      <c r="E607" s="659"/>
      <c r="F607" s="659"/>
      <c r="G607" s="659"/>
      <c r="H607" s="659"/>
      <c r="I607" s="660"/>
      <c r="J607" s="659"/>
      <c r="K607" s="660"/>
      <c r="L607" s="659"/>
      <c r="M607" s="659"/>
      <c r="N607" s="659"/>
      <c r="O607" s="659"/>
      <c r="P607" s="659"/>
      <c r="Q607" s="659"/>
      <c r="R607" s="659"/>
      <c r="S607" s="659"/>
      <c r="T607" s="659"/>
      <c r="U607" s="659"/>
      <c r="V607" s="659"/>
      <c r="W607" s="659"/>
      <c r="X607" s="659"/>
      <c r="Y607" s="659"/>
      <c r="Z607" s="659"/>
      <c r="AA607" s="659"/>
      <c r="AB607" s="659"/>
      <c r="AC607" s="659"/>
      <c r="AD607" s="659"/>
      <c r="AE607" s="659"/>
      <c r="AF607" s="659"/>
      <c r="AG607" s="659"/>
      <c r="AH607" s="659"/>
      <c r="AI607" s="659"/>
      <c r="AJ607" s="659"/>
      <c r="AK607" s="659"/>
    </row>
    <row r="608" spans="1:37">
      <c r="A608" s="659"/>
      <c r="B608" s="659"/>
      <c r="C608" s="659"/>
      <c r="D608" s="659"/>
      <c r="E608" s="659"/>
      <c r="F608" s="659"/>
      <c r="G608" s="659"/>
      <c r="H608" s="659"/>
      <c r="I608" s="660"/>
      <c r="J608" s="659"/>
      <c r="K608" s="660"/>
      <c r="L608" s="659"/>
      <c r="M608" s="659"/>
      <c r="N608" s="659"/>
      <c r="O608" s="659"/>
      <c r="P608" s="659"/>
      <c r="Q608" s="659"/>
      <c r="R608" s="659"/>
      <c r="S608" s="659"/>
      <c r="T608" s="659"/>
      <c r="U608" s="659"/>
      <c r="V608" s="659"/>
      <c r="W608" s="659"/>
      <c r="X608" s="659"/>
      <c r="Y608" s="659"/>
      <c r="Z608" s="659"/>
      <c r="AA608" s="659"/>
      <c r="AB608" s="659"/>
      <c r="AC608" s="659"/>
      <c r="AD608" s="659"/>
      <c r="AE608" s="659"/>
      <c r="AF608" s="659"/>
      <c r="AG608" s="659"/>
      <c r="AH608" s="659"/>
      <c r="AI608" s="659"/>
      <c r="AJ608" s="659"/>
      <c r="AK608" s="659"/>
    </row>
    <row r="609" spans="1:37">
      <c r="A609" s="659"/>
      <c r="B609" s="659"/>
      <c r="C609" s="659"/>
      <c r="D609" s="659"/>
      <c r="E609" s="659"/>
      <c r="F609" s="659"/>
      <c r="G609" s="659"/>
      <c r="H609" s="659"/>
      <c r="I609" s="660"/>
      <c r="J609" s="659"/>
      <c r="K609" s="660"/>
      <c r="L609" s="659"/>
      <c r="M609" s="659"/>
      <c r="N609" s="659"/>
      <c r="O609" s="659"/>
      <c r="P609" s="659"/>
      <c r="Q609" s="659"/>
      <c r="R609" s="659"/>
      <c r="S609" s="659"/>
      <c r="T609" s="659"/>
      <c r="U609" s="659"/>
      <c r="V609" s="659"/>
      <c r="W609" s="659"/>
      <c r="X609" s="659"/>
      <c r="Y609" s="659"/>
      <c r="Z609" s="659"/>
      <c r="AA609" s="659"/>
      <c r="AB609" s="659"/>
      <c r="AC609" s="659"/>
      <c r="AD609" s="659"/>
      <c r="AE609" s="659"/>
      <c r="AF609" s="659"/>
      <c r="AG609" s="659"/>
      <c r="AH609" s="659"/>
      <c r="AI609" s="659"/>
      <c r="AJ609" s="659"/>
      <c r="AK609" s="659"/>
    </row>
    <row r="610" spans="1:37">
      <c r="A610" s="659"/>
      <c r="B610" s="659"/>
      <c r="C610" s="659"/>
      <c r="D610" s="659"/>
      <c r="E610" s="659"/>
      <c r="F610" s="659"/>
      <c r="G610" s="659"/>
      <c r="H610" s="659"/>
      <c r="I610" s="660"/>
      <c r="J610" s="659"/>
      <c r="K610" s="660"/>
      <c r="L610" s="659"/>
      <c r="M610" s="659"/>
      <c r="N610" s="659"/>
      <c r="O610" s="659"/>
      <c r="P610" s="659"/>
      <c r="Q610" s="659"/>
      <c r="R610" s="659"/>
      <c r="S610" s="659"/>
      <c r="T610" s="659"/>
      <c r="U610" s="659"/>
      <c r="V610" s="659"/>
      <c r="W610" s="659"/>
      <c r="X610" s="659"/>
      <c r="Y610" s="659"/>
      <c r="Z610" s="659"/>
      <c r="AA610" s="659"/>
      <c r="AB610" s="659"/>
      <c r="AC610" s="659"/>
      <c r="AD610" s="659"/>
      <c r="AE610" s="659"/>
      <c r="AF610" s="659"/>
      <c r="AG610" s="659"/>
      <c r="AH610" s="659"/>
      <c r="AI610" s="659"/>
      <c r="AJ610" s="659"/>
      <c r="AK610" s="659"/>
    </row>
    <row r="611" spans="1:37">
      <c r="A611" s="659"/>
      <c r="B611" s="659"/>
      <c r="C611" s="659"/>
      <c r="D611" s="659"/>
      <c r="E611" s="659"/>
      <c r="F611" s="659"/>
      <c r="G611" s="659"/>
      <c r="H611" s="659"/>
      <c r="I611" s="660"/>
      <c r="J611" s="659"/>
      <c r="K611" s="660"/>
      <c r="L611" s="659"/>
      <c r="M611" s="659"/>
      <c r="N611" s="659"/>
      <c r="O611" s="659"/>
      <c r="P611" s="659"/>
      <c r="Q611" s="659"/>
      <c r="R611" s="659"/>
      <c r="S611" s="659"/>
      <c r="T611" s="659"/>
      <c r="U611" s="659"/>
      <c r="V611" s="659"/>
      <c r="W611" s="659"/>
      <c r="X611" s="659"/>
      <c r="Y611" s="659"/>
      <c r="Z611" s="659"/>
      <c r="AA611" s="659"/>
      <c r="AB611" s="659"/>
      <c r="AC611" s="659"/>
      <c r="AD611" s="659"/>
      <c r="AE611" s="659"/>
      <c r="AF611" s="659"/>
      <c r="AG611" s="659"/>
      <c r="AH611" s="659"/>
      <c r="AI611" s="659"/>
      <c r="AJ611" s="659"/>
      <c r="AK611" s="659"/>
    </row>
    <row r="612" spans="1:37">
      <c r="A612" s="659"/>
      <c r="B612" s="659"/>
      <c r="C612" s="659"/>
      <c r="D612" s="659"/>
      <c r="E612" s="659"/>
      <c r="F612" s="659"/>
      <c r="G612" s="659"/>
      <c r="H612" s="659"/>
      <c r="I612" s="660"/>
      <c r="J612" s="659"/>
      <c r="K612" s="660"/>
      <c r="L612" s="659"/>
      <c r="M612" s="659"/>
      <c r="N612" s="659"/>
      <c r="O612" s="659"/>
      <c r="P612" s="659"/>
      <c r="Q612" s="659"/>
      <c r="R612" s="659"/>
      <c r="S612" s="659"/>
      <c r="T612" s="659"/>
      <c r="U612" s="659"/>
      <c r="V612" s="659"/>
      <c r="W612" s="659"/>
      <c r="X612" s="659"/>
      <c r="Y612" s="659"/>
      <c r="Z612" s="659"/>
      <c r="AA612" s="659"/>
      <c r="AB612" s="659"/>
      <c r="AC612" s="659"/>
      <c r="AD612" s="659"/>
      <c r="AE612" s="659"/>
      <c r="AF612" s="659"/>
      <c r="AG612" s="659"/>
      <c r="AH612" s="659"/>
      <c r="AI612" s="659"/>
      <c r="AJ612" s="659"/>
      <c r="AK612" s="659"/>
    </row>
    <row r="613" spans="1:37">
      <c r="A613" s="659"/>
      <c r="B613" s="659"/>
      <c r="C613" s="659"/>
      <c r="D613" s="659"/>
      <c r="E613" s="659"/>
      <c r="F613" s="659"/>
      <c r="G613" s="659"/>
      <c r="H613" s="659"/>
      <c r="I613" s="660"/>
      <c r="J613" s="659"/>
      <c r="K613" s="660"/>
      <c r="L613" s="659"/>
      <c r="M613" s="659"/>
      <c r="N613" s="659"/>
      <c r="O613" s="659"/>
      <c r="P613" s="659"/>
      <c r="Q613" s="659"/>
      <c r="R613" s="659"/>
      <c r="S613" s="659"/>
      <c r="T613" s="659"/>
      <c r="U613" s="659"/>
      <c r="V613" s="659"/>
      <c r="W613" s="659"/>
      <c r="X613" s="659"/>
      <c r="Y613" s="659"/>
      <c r="Z613" s="659"/>
      <c r="AA613" s="659"/>
      <c r="AB613" s="659"/>
      <c r="AC613" s="659"/>
      <c r="AD613" s="659"/>
      <c r="AE613" s="659"/>
      <c r="AF613" s="659"/>
      <c r="AG613" s="659"/>
      <c r="AH613" s="659"/>
      <c r="AI613" s="659"/>
      <c r="AJ613" s="659"/>
      <c r="AK613" s="659"/>
    </row>
    <row r="614" spans="1:37">
      <c r="A614" s="659"/>
      <c r="B614" s="659"/>
      <c r="C614" s="659"/>
      <c r="D614" s="659"/>
      <c r="E614" s="659"/>
      <c r="F614" s="659"/>
      <c r="G614" s="659"/>
      <c r="H614" s="659"/>
      <c r="I614" s="660"/>
      <c r="J614" s="659"/>
      <c r="K614" s="660"/>
      <c r="L614" s="659"/>
      <c r="M614" s="659"/>
      <c r="N614" s="659"/>
      <c r="O614" s="659"/>
      <c r="P614" s="659"/>
      <c r="Q614" s="659"/>
      <c r="R614" s="659"/>
      <c r="S614" s="659"/>
      <c r="T614" s="659"/>
      <c r="U614" s="659"/>
      <c r="V614" s="659"/>
      <c r="W614" s="659"/>
      <c r="X614" s="659"/>
      <c r="Y614" s="659"/>
      <c r="Z614" s="659"/>
      <c r="AA614" s="659"/>
      <c r="AB614" s="659"/>
      <c r="AC614" s="659"/>
      <c r="AD614" s="659"/>
      <c r="AE614" s="659"/>
      <c r="AF614" s="659"/>
      <c r="AG614" s="659"/>
      <c r="AH614" s="659"/>
      <c r="AI614" s="659"/>
      <c r="AJ614" s="659"/>
      <c r="AK614" s="659"/>
    </row>
    <row r="615" spans="1:37">
      <c r="A615" s="659"/>
      <c r="B615" s="659"/>
      <c r="C615" s="659"/>
      <c r="D615" s="659"/>
      <c r="E615" s="659"/>
      <c r="F615" s="659"/>
      <c r="G615" s="659"/>
      <c r="H615" s="659"/>
      <c r="I615" s="660"/>
      <c r="J615" s="659"/>
      <c r="K615" s="660"/>
      <c r="L615" s="659"/>
      <c r="M615" s="659"/>
      <c r="N615" s="659"/>
      <c r="O615" s="659"/>
      <c r="P615" s="659"/>
      <c r="Q615" s="659"/>
      <c r="R615" s="659"/>
      <c r="S615" s="659"/>
      <c r="T615" s="659"/>
      <c r="U615" s="659"/>
      <c r="V615" s="659"/>
      <c r="W615" s="659"/>
      <c r="X615" s="659"/>
      <c r="Y615" s="659"/>
      <c r="Z615" s="659"/>
      <c r="AA615" s="659"/>
      <c r="AB615" s="659"/>
      <c r="AC615" s="659"/>
      <c r="AD615" s="659"/>
      <c r="AE615" s="659"/>
      <c r="AF615" s="659"/>
      <c r="AG615" s="659"/>
      <c r="AH615" s="659"/>
      <c r="AI615" s="659"/>
      <c r="AJ615" s="659"/>
      <c r="AK615" s="659"/>
    </row>
    <row r="616" spans="1:37">
      <c r="A616" s="659"/>
      <c r="B616" s="659"/>
      <c r="C616" s="659"/>
      <c r="D616" s="659"/>
      <c r="E616" s="659"/>
      <c r="F616" s="659"/>
      <c r="G616" s="659"/>
      <c r="H616" s="659"/>
      <c r="I616" s="660"/>
      <c r="J616" s="659"/>
      <c r="K616" s="660"/>
      <c r="L616" s="659"/>
      <c r="M616" s="659"/>
      <c r="N616" s="659"/>
      <c r="O616" s="659"/>
      <c r="P616" s="659"/>
      <c r="Q616" s="659"/>
      <c r="R616" s="659"/>
      <c r="S616" s="659"/>
      <c r="T616" s="659"/>
      <c r="U616" s="659"/>
      <c r="V616" s="659"/>
      <c r="W616" s="659"/>
      <c r="X616" s="659"/>
      <c r="Y616" s="659"/>
      <c r="Z616" s="659"/>
      <c r="AA616" s="659"/>
      <c r="AB616" s="659"/>
      <c r="AC616" s="659"/>
      <c r="AD616" s="659"/>
      <c r="AE616" s="659"/>
      <c r="AF616" s="659"/>
      <c r="AG616" s="659"/>
      <c r="AH616" s="659"/>
      <c r="AI616" s="659"/>
      <c r="AJ616" s="659"/>
      <c r="AK616" s="659"/>
    </row>
    <row r="617" spans="1:37">
      <c r="A617" s="659"/>
      <c r="B617" s="659"/>
      <c r="C617" s="659"/>
      <c r="D617" s="659"/>
      <c r="E617" s="659"/>
      <c r="F617" s="659"/>
      <c r="G617" s="659"/>
      <c r="H617" s="659"/>
      <c r="I617" s="660"/>
      <c r="J617" s="659"/>
      <c r="K617" s="660"/>
      <c r="L617" s="659"/>
      <c r="M617" s="659"/>
      <c r="N617" s="659"/>
      <c r="O617" s="659"/>
      <c r="P617" s="659"/>
      <c r="Q617" s="659"/>
      <c r="R617" s="659"/>
      <c r="S617" s="659"/>
      <c r="T617" s="659"/>
      <c r="U617" s="659"/>
      <c r="V617" s="659"/>
      <c r="W617" s="659"/>
      <c r="X617" s="659"/>
      <c r="Y617" s="659"/>
      <c r="Z617" s="659"/>
      <c r="AA617" s="659"/>
      <c r="AB617" s="659"/>
      <c r="AC617" s="659"/>
      <c r="AD617" s="659"/>
      <c r="AE617" s="659"/>
      <c r="AF617" s="659"/>
      <c r="AG617" s="659"/>
      <c r="AH617" s="659"/>
      <c r="AI617" s="659"/>
      <c r="AJ617" s="659"/>
      <c r="AK617" s="659"/>
    </row>
    <row r="618" spans="1:37">
      <c r="A618" s="659"/>
      <c r="B618" s="659"/>
      <c r="C618" s="659"/>
      <c r="D618" s="659"/>
      <c r="E618" s="659"/>
      <c r="F618" s="659"/>
      <c r="G618" s="659"/>
      <c r="H618" s="659"/>
      <c r="I618" s="660"/>
      <c r="J618" s="659"/>
      <c r="K618" s="660"/>
      <c r="L618" s="659"/>
      <c r="M618" s="659"/>
      <c r="N618" s="659"/>
      <c r="O618" s="659"/>
      <c r="P618" s="659"/>
      <c r="Q618" s="659"/>
      <c r="R618" s="659"/>
      <c r="S618" s="659"/>
      <c r="T618" s="659"/>
      <c r="U618" s="659"/>
      <c r="V618" s="659"/>
      <c r="W618" s="659"/>
      <c r="X618" s="659"/>
      <c r="Y618" s="659"/>
      <c r="Z618" s="659"/>
      <c r="AA618" s="659"/>
      <c r="AB618" s="659"/>
      <c r="AC618" s="659"/>
      <c r="AD618" s="659"/>
      <c r="AE618" s="659"/>
      <c r="AF618" s="659"/>
      <c r="AG618" s="659"/>
      <c r="AH618" s="659"/>
      <c r="AI618" s="659"/>
      <c r="AJ618" s="659"/>
      <c r="AK618" s="659"/>
    </row>
    <row r="619" spans="1:37">
      <c r="A619" s="659"/>
      <c r="B619" s="659"/>
      <c r="C619" s="659"/>
      <c r="D619" s="659"/>
      <c r="E619" s="659"/>
      <c r="F619" s="659"/>
      <c r="G619" s="659"/>
      <c r="H619" s="659"/>
      <c r="I619" s="660"/>
      <c r="J619" s="659"/>
      <c r="K619" s="660"/>
      <c r="L619" s="659"/>
      <c r="M619" s="659"/>
      <c r="N619" s="659"/>
      <c r="O619" s="659"/>
      <c r="P619" s="659"/>
      <c r="Q619" s="659"/>
      <c r="R619" s="659"/>
      <c r="S619" s="659"/>
      <c r="T619" s="659"/>
      <c r="U619" s="659"/>
      <c r="V619" s="659"/>
      <c r="W619" s="659"/>
      <c r="X619" s="659"/>
      <c r="Y619" s="659"/>
      <c r="Z619" s="659"/>
      <c r="AA619" s="659"/>
      <c r="AB619" s="659"/>
      <c r="AC619" s="659"/>
      <c r="AD619" s="659"/>
      <c r="AE619" s="659"/>
      <c r="AF619" s="659"/>
      <c r="AG619" s="659"/>
      <c r="AH619" s="659"/>
      <c r="AI619" s="659"/>
      <c r="AJ619" s="659"/>
      <c r="AK619" s="659"/>
    </row>
    <row r="620" spans="1:37">
      <c r="A620" s="659"/>
      <c r="B620" s="659"/>
      <c r="C620" s="659"/>
      <c r="D620" s="659"/>
      <c r="E620" s="659"/>
      <c r="F620" s="659"/>
      <c r="G620" s="659"/>
      <c r="H620" s="659"/>
      <c r="I620" s="660"/>
      <c r="J620" s="659"/>
      <c r="K620" s="660"/>
      <c r="L620" s="659"/>
      <c r="M620" s="659"/>
      <c r="N620" s="659"/>
      <c r="O620" s="659"/>
      <c r="P620" s="659"/>
      <c r="Q620" s="659"/>
      <c r="R620" s="659"/>
      <c r="S620" s="659"/>
      <c r="T620" s="659"/>
      <c r="U620" s="659"/>
      <c r="V620" s="659"/>
      <c r="W620" s="659"/>
      <c r="X620" s="659"/>
      <c r="Y620" s="659"/>
      <c r="Z620" s="659"/>
      <c r="AA620" s="659"/>
      <c r="AB620" s="659"/>
      <c r="AC620" s="659"/>
      <c r="AD620" s="659"/>
      <c r="AE620" s="659"/>
      <c r="AF620" s="659"/>
      <c r="AG620" s="659"/>
      <c r="AH620" s="659"/>
      <c r="AI620" s="659"/>
      <c r="AJ620" s="659"/>
      <c r="AK620" s="659"/>
    </row>
    <row r="621" spans="1:37">
      <c r="A621" s="659"/>
      <c r="B621" s="659"/>
      <c r="C621" s="659"/>
      <c r="D621" s="659"/>
      <c r="E621" s="659"/>
      <c r="F621" s="659"/>
      <c r="G621" s="659"/>
      <c r="H621" s="659"/>
      <c r="I621" s="660"/>
      <c r="J621" s="659"/>
      <c r="K621" s="660"/>
      <c r="L621" s="659"/>
      <c r="M621" s="659"/>
      <c r="N621" s="659"/>
      <c r="O621" s="659"/>
      <c r="P621" s="659"/>
      <c r="Q621" s="659"/>
      <c r="R621" s="659"/>
      <c r="S621" s="659"/>
      <c r="T621" s="659"/>
      <c r="U621" s="659"/>
      <c r="V621" s="659"/>
      <c r="W621" s="659"/>
      <c r="X621" s="659"/>
      <c r="Y621" s="659"/>
      <c r="Z621" s="659"/>
      <c r="AA621" s="659"/>
      <c r="AB621" s="659"/>
      <c r="AC621" s="659"/>
      <c r="AD621" s="659"/>
      <c r="AE621" s="659"/>
      <c r="AF621" s="659"/>
      <c r="AG621" s="659"/>
      <c r="AH621" s="659"/>
      <c r="AI621" s="659"/>
      <c r="AJ621" s="659"/>
      <c r="AK621" s="659"/>
    </row>
    <row r="622" spans="1:37">
      <c r="A622" s="659"/>
      <c r="B622" s="659"/>
      <c r="C622" s="659"/>
      <c r="D622" s="659"/>
      <c r="E622" s="659"/>
      <c r="F622" s="659"/>
      <c r="G622" s="659"/>
      <c r="H622" s="659"/>
      <c r="I622" s="660"/>
      <c r="J622" s="659"/>
      <c r="K622" s="660"/>
      <c r="L622" s="659"/>
      <c r="M622" s="659"/>
      <c r="N622" s="659"/>
      <c r="O622" s="659"/>
      <c r="P622" s="659"/>
      <c r="Q622" s="659"/>
      <c r="R622" s="659"/>
      <c r="S622" s="659"/>
      <c r="T622" s="659"/>
      <c r="U622" s="659"/>
      <c r="V622" s="659"/>
      <c r="W622" s="659"/>
      <c r="X622" s="659"/>
      <c r="Y622" s="659"/>
      <c r="Z622" s="659"/>
      <c r="AA622" s="659"/>
      <c r="AB622" s="659"/>
      <c r="AC622" s="659"/>
      <c r="AD622" s="659"/>
      <c r="AE622" s="659"/>
      <c r="AF622" s="659"/>
      <c r="AG622" s="659"/>
      <c r="AH622" s="659"/>
      <c r="AI622" s="659"/>
      <c r="AJ622" s="659"/>
      <c r="AK622" s="659"/>
    </row>
    <row r="623" spans="1:37">
      <c r="A623" s="659"/>
      <c r="B623" s="659"/>
      <c r="C623" s="659"/>
      <c r="D623" s="659"/>
      <c r="E623" s="659"/>
      <c r="F623" s="659"/>
      <c r="G623" s="659"/>
      <c r="H623" s="659"/>
      <c r="I623" s="660"/>
      <c r="J623" s="659"/>
      <c r="K623" s="660"/>
      <c r="L623" s="659"/>
      <c r="M623" s="659"/>
      <c r="N623" s="659"/>
      <c r="O623" s="659"/>
      <c r="P623" s="659"/>
      <c r="Q623" s="659"/>
      <c r="R623" s="659"/>
      <c r="S623" s="659"/>
      <c r="T623" s="659"/>
      <c r="U623" s="659"/>
      <c r="V623" s="659"/>
      <c r="W623" s="659"/>
      <c r="X623" s="659"/>
      <c r="Y623" s="659"/>
      <c r="Z623" s="659"/>
      <c r="AA623" s="659"/>
      <c r="AB623" s="659"/>
      <c r="AC623" s="659"/>
      <c r="AD623" s="659"/>
      <c r="AE623" s="659"/>
      <c r="AF623" s="659"/>
      <c r="AG623" s="659"/>
      <c r="AH623" s="659"/>
      <c r="AI623" s="659"/>
      <c r="AJ623" s="659"/>
      <c r="AK623" s="659"/>
    </row>
    <row r="624" spans="1:37">
      <c r="A624" s="659"/>
      <c r="B624" s="659"/>
      <c r="C624" s="659"/>
      <c r="D624" s="659"/>
      <c r="E624" s="659"/>
      <c r="F624" s="659"/>
      <c r="G624" s="659"/>
      <c r="H624" s="659"/>
      <c r="I624" s="660"/>
      <c r="J624" s="659"/>
      <c r="K624" s="660"/>
      <c r="L624" s="659"/>
      <c r="M624" s="659"/>
      <c r="N624" s="659"/>
      <c r="O624" s="659"/>
      <c r="P624" s="659"/>
      <c r="Q624" s="659"/>
      <c r="R624" s="659"/>
      <c r="S624" s="659"/>
      <c r="T624" s="659"/>
      <c r="U624" s="659"/>
      <c r="V624" s="659"/>
      <c r="W624" s="659"/>
      <c r="X624" s="659"/>
      <c r="Y624" s="659"/>
      <c r="Z624" s="659"/>
      <c r="AA624" s="659"/>
      <c r="AB624" s="659"/>
      <c r="AC624" s="659"/>
      <c r="AD624" s="659"/>
      <c r="AE624" s="659"/>
      <c r="AF624" s="659"/>
      <c r="AG624" s="659"/>
      <c r="AH624" s="659"/>
      <c r="AI624" s="659"/>
      <c r="AJ624" s="659"/>
      <c r="AK624" s="659"/>
    </row>
    <row r="625" spans="1:37">
      <c r="A625" s="659"/>
      <c r="B625" s="659"/>
      <c r="C625" s="659"/>
      <c r="D625" s="659"/>
      <c r="E625" s="659"/>
      <c r="F625" s="659"/>
      <c r="G625" s="659"/>
      <c r="H625" s="659"/>
      <c r="I625" s="660"/>
      <c r="J625" s="659"/>
      <c r="K625" s="660"/>
      <c r="L625" s="659"/>
      <c r="M625" s="659"/>
      <c r="N625" s="659"/>
      <c r="O625" s="659"/>
      <c r="P625" s="659"/>
      <c r="Q625" s="659"/>
      <c r="R625" s="659"/>
      <c r="S625" s="659"/>
      <c r="T625" s="659"/>
      <c r="U625" s="659"/>
      <c r="V625" s="659"/>
      <c r="W625" s="659"/>
      <c r="X625" s="659"/>
      <c r="Y625" s="659"/>
      <c r="Z625" s="659"/>
      <c r="AA625" s="659"/>
      <c r="AB625" s="659"/>
      <c r="AC625" s="659"/>
      <c r="AD625" s="659"/>
      <c r="AE625" s="659"/>
      <c r="AF625" s="659"/>
      <c r="AG625" s="659"/>
      <c r="AH625" s="659"/>
      <c r="AI625" s="659"/>
      <c r="AJ625" s="659"/>
      <c r="AK625" s="659"/>
    </row>
    <row r="626" spans="1:37">
      <c r="A626" s="659"/>
      <c r="B626" s="659"/>
      <c r="C626" s="659"/>
      <c r="D626" s="659"/>
      <c r="E626" s="659"/>
      <c r="F626" s="659"/>
      <c r="G626" s="659"/>
      <c r="H626" s="659"/>
      <c r="I626" s="660"/>
      <c r="J626" s="659"/>
      <c r="K626" s="660"/>
      <c r="L626" s="659"/>
      <c r="M626" s="659"/>
      <c r="N626" s="659"/>
      <c r="O626" s="659"/>
      <c r="P626" s="659"/>
      <c r="Q626" s="659"/>
      <c r="R626" s="659"/>
      <c r="S626" s="659"/>
      <c r="T626" s="659"/>
      <c r="U626" s="659"/>
      <c r="V626" s="659"/>
      <c r="W626" s="659"/>
      <c r="X626" s="659"/>
      <c r="Y626" s="659"/>
      <c r="Z626" s="659"/>
      <c r="AA626" s="659"/>
      <c r="AB626" s="659"/>
      <c r="AC626" s="659"/>
      <c r="AD626" s="659"/>
      <c r="AE626" s="659"/>
      <c r="AF626" s="659"/>
      <c r="AG626" s="659"/>
      <c r="AH626" s="659"/>
      <c r="AI626" s="659"/>
      <c r="AJ626" s="659"/>
      <c r="AK626" s="659"/>
    </row>
    <row r="627" spans="1:37">
      <c r="A627" s="659"/>
      <c r="B627" s="659"/>
      <c r="C627" s="659"/>
      <c r="D627" s="659"/>
      <c r="E627" s="659"/>
      <c r="F627" s="659"/>
      <c r="G627" s="659"/>
      <c r="H627" s="659"/>
      <c r="I627" s="660"/>
      <c r="J627" s="659"/>
      <c r="K627" s="660"/>
      <c r="L627" s="659"/>
      <c r="M627" s="659"/>
      <c r="N627" s="659"/>
      <c r="O627" s="659"/>
      <c r="P627" s="659"/>
      <c r="Q627" s="659"/>
      <c r="R627" s="659"/>
      <c r="S627" s="659"/>
      <c r="T627" s="659"/>
      <c r="U627" s="659"/>
      <c r="V627" s="659"/>
      <c r="W627" s="659"/>
      <c r="X627" s="659"/>
      <c r="Y627" s="659"/>
      <c r="Z627" s="659"/>
      <c r="AA627" s="659"/>
      <c r="AB627" s="659"/>
      <c r="AC627" s="659"/>
      <c r="AD627" s="659"/>
      <c r="AE627" s="659"/>
      <c r="AF627" s="659"/>
      <c r="AG627" s="659"/>
      <c r="AH627" s="659"/>
      <c r="AI627" s="659"/>
      <c r="AJ627" s="659"/>
      <c r="AK627" s="659"/>
    </row>
    <row r="628" spans="1:37">
      <c r="A628" s="659"/>
      <c r="B628" s="659"/>
      <c r="C628" s="659"/>
      <c r="D628" s="659"/>
      <c r="E628" s="659"/>
      <c r="F628" s="659"/>
      <c r="G628" s="659"/>
      <c r="H628" s="659"/>
      <c r="I628" s="660"/>
      <c r="J628" s="659"/>
      <c r="K628" s="660"/>
      <c r="L628" s="659"/>
      <c r="M628" s="659"/>
      <c r="N628" s="659"/>
      <c r="O628" s="659"/>
      <c r="P628" s="659"/>
      <c r="Q628" s="659"/>
      <c r="R628" s="659"/>
      <c r="S628" s="659"/>
      <c r="T628" s="659"/>
      <c r="U628" s="659"/>
      <c r="V628" s="659"/>
      <c r="W628" s="659"/>
      <c r="X628" s="659"/>
      <c r="Y628" s="659"/>
      <c r="Z628" s="659"/>
      <c r="AA628" s="659"/>
      <c r="AB628" s="659"/>
      <c r="AC628" s="659"/>
      <c r="AD628" s="659"/>
      <c r="AE628" s="659"/>
      <c r="AF628" s="659"/>
      <c r="AG628" s="659"/>
      <c r="AH628" s="659"/>
      <c r="AI628" s="659"/>
      <c r="AJ628" s="659"/>
      <c r="AK628" s="659"/>
    </row>
    <row r="629" spans="1:37">
      <c r="A629" s="659"/>
      <c r="B629" s="659"/>
      <c r="C629" s="659"/>
      <c r="D629" s="659"/>
      <c r="E629" s="659"/>
      <c r="F629" s="659"/>
      <c r="G629" s="659"/>
      <c r="H629" s="659"/>
      <c r="I629" s="660"/>
      <c r="J629" s="659"/>
      <c r="K629" s="660"/>
      <c r="L629" s="659"/>
      <c r="M629" s="659"/>
      <c r="N629" s="659"/>
      <c r="O629" s="659"/>
      <c r="P629" s="659"/>
      <c r="Q629" s="659"/>
      <c r="R629" s="659"/>
      <c r="S629" s="659"/>
      <c r="T629" s="659"/>
      <c r="U629" s="659"/>
      <c r="V629" s="659"/>
      <c r="W629" s="659"/>
      <c r="X629" s="659"/>
      <c r="Y629" s="659"/>
      <c r="Z629" s="659"/>
      <c r="AA629" s="659"/>
      <c r="AB629" s="659"/>
      <c r="AC629" s="659"/>
      <c r="AD629" s="659"/>
      <c r="AE629" s="659"/>
      <c r="AF629" s="659"/>
      <c r="AG629" s="659"/>
      <c r="AH629" s="659"/>
      <c r="AI629" s="659"/>
      <c r="AJ629" s="659"/>
      <c r="AK629" s="659"/>
    </row>
    <row r="630" spans="1:37">
      <c r="A630" s="659"/>
      <c r="B630" s="659"/>
      <c r="C630" s="659"/>
      <c r="D630" s="659"/>
      <c r="E630" s="659"/>
      <c r="F630" s="659"/>
      <c r="G630" s="659"/>
      <c r="H630" s="659"/>
      <c r="I630" s="660"/>
      <c r="J630" s="659"/>
      <c r="K630" s="660"/>
      <c r="L630" s="659"/>
      <c r="M630" s="659"/>
      <c r="N630" s="659"/>
      <c r="O630" s="659"/>
      <c r="P630" s="659"/>
      <c r="Q630" s="659"/>
      <c r="R630" s="659"/>
      <c r="S630" s="659"/>
      <c r="T630" s="659"/>
      <c r="U630" s="659"/>
      <c r="V630" s="659"/>
      <c r="W630" s="659"/>
      <c r="X630" s="659"/>
      <c r="Y630" s="659"/>
      <c r="Z630" s="659"/>
      <c r="AA630" s="659"/>
      <c r="AB630" s="659"/>
      <c r="AC630" s="659"/>
      <c r="AD630" s="659"/>
      <c r="AE630" s="659"/>
      <c r="AF630" s="659"/>
      <c r="AG630" s="659"/>
      <c r="AH630" s="659"/>
      <c r="AI630" s="659"/>
      <c r="AJ630" s="659"/>
      <c r="AK630" s="659"/>
    </row>
    <row r="631" spans="1:37">
      <c r="A631" s="659"/>
      <c r="B631" s="659"/>
      <c r="C631" s="659"/>
      <c r="D631" s="659"/>
      <c r="E631" s="659"/>
      <c r="F631" s="659"/>
      <c r="G631" s="659"/>
      <c r="H631" s="659"/>
      <c r="I631" s="660"/>
      <c r="J631" s="659"/>
      <c r="K631" s="660"/>
      <c r="L631" s="659"/>
      <c r="M631" s="659"/>
      <c r="N631" s="659"/>
      <c r="O631" s="659"/>
      <c r="P631" s="659"/>
      <c r="Q631" s="659"/>
      <c r="R631" s="659"/>
      <c r="S631" s="659"/>
      <c r="T631" s="659"/>
      <c r="U631" s="659"/>
      <c r="V631" s="659"/>
      <c r="W631" s="659"/>
      <c r="X631" s="659"/>
      <c r="Y631" s="659"/>
      <c r="Z631" s="659"/>
      <c r="AA631" s="659"/>
      <c r="AB631" s="659"/>
      <c r="AC631" s="659"/>
      <c r="AD631" s="659"/>
      <c r="AE631" s="659"/>
      <c r="AF631" s="659"/>
      <c r="AG631" s="659"/>
      <c r="AH631" s="659"/>
      <c r="AI631" s="659"/>
      <c r="AJ631" s="659"/>
      <c r="AK631" s="659"/>
    </row>
    <row r="632" spans="1:37">
      <c r="A632" s="659"/>
      <c r="B632" s="659"/>
      <c r="C632" s="659"/>
      <c r="D632" s="659"/>
      <c r="E632" s="659"/>
      <c r="F632" s="659"/>
      <c r="G632" s="659"/>
      <c r="H632" s="659"/>
      <c r="I632" s="660"/>
      <c r="J632" s="659"/>
      <c r="K632" s="660"/>
      <c r="L632" s="659"/>
      <c r="M632" s="659"/>
      <c r="N632" s="659"/>
      <c r="O632" s="659"/>
      <c r="P632" s="659"/>
      <c r="Q632" s="659"/>
      <c r="R632" s="659"/>
      <c r="S632" s="659"/>
      <c r="T632" s="659"/>
      <c r="U632" s="659"/>
      <c r="V632" s="659"/>
      <c r="W632" s="659"/>
      <c r="X632" s="659"/>
      <c r="Y632" s="659"/>
      <c r="Z632" s="659"/>
      <c r="AA632" s="659"/>
      <c r="AB632" s="659"/>
      <c r="AC632" s="659"/>
      <c r="AD632" s="659"/>
      <c r="AE632" s="659"/>
      <c r="AF632" s="659"/>
      <c r="AG632" s="659"/>
      <c r="AH632" s="659"/>
      <c r="AI632" s="659"/>
      <c r="AJ632" s="659"/>
      <c r="AK632" s="659"/>
    </row>
    <row r="633" spans="1:37">
      <c r="A633" s="659"/>
      <c r="B633" s="659"/>
      <c r="C633" s="659"/>
      <c r="D633" s="659"/>
      <c r="E633" s="659"/>
      <c r="F633" s="659"/>
      <c r="G633" s="659"/>
      <c r="H633" s="659"/>
      <c r="I633" s="660"/>
      <c r="J633" s="659"/>
      <c r="K633" s="660"/>
      <c r="L633" s="659"/>
      <c r="M633" s="659"/>
      <c r="N633" s="659"/>
      <c r="O633" s="659"/>
      <c r="P633" s="659"/>
      <c r="Q633" s="659"/>
      <c r="R633" s="659"/>
      <c r="S633" s="659"/>
      <c r="T633" s="659"/>
      <c r="U633" s="659"/>
      <c r="V633" s="659"/>
      <c r="W633" s="659"/>
      <c r="X633" s="659"/>
      <c r="Y633" s="659"/>
      <c r="Z633" s="659"/>
      <c r="AA633" s="659"/>
      <c r="AB633" s="659"/>
      <c r="AC633" s="659"/>
      <c r="AD633" s="659"/>
      <c r="AE633" s="659"/>
      <c r="AF633" s="659"/>
      <c r="AG633" s="659"/>
      <c r="AH633" s="659"/>
      <c r="AI633" s="659"/>
      <c r="AJ633" s="659"/>
      <c r="AK633" s="659"/>
    </row>
    <row r="634" spans="1:37">
      <c r="A634" s="659"/>
      <c r="B634" s="659"/>
      <c r="C634" s="659"/>
      <c r="D634" s="659"/>
      <c r="E634" s="659"/>
      <c r="F634" s="659"/>
      <c r="G634" s="659"/>
      <c r="H634" s="659"/>
      <c r="I634" s="660"/>
      <c r="J634" s="659"/>
      <c r="K634" s="660"/>
      <c r="L634" s="659"/>
      <c r="M634" s="659"/>
      <c r="N634" s="659"/>
      <c r="O634" s="659"/>
      <c r="P634" s="659"/>
      <c r="Q634" s="659"/>
      <c r="R634" s="659"/>
      <c r="S634" s="659"/>
      <c r="T634" s="659"/>
      <c r="U634" s="659"/>
      <c r="V634" s="659"/>
      <c r="W634" s="659"/>
      <c r="X634" s="659"/>
      <c r="Y634" s="659"/>
      <c r="Z634" s="659"/>
      <c r="AA634" s="659"/>
      <c r="AB634" s="659"/>
      <c r="AC634" s="659"/>
      <c r="AD634" s="659"/>
      <c r="AE634" s="659"/>
      <c r="AF634" s="659"/>
      <c r="AG634" s="659"/>
      <c r="AH634" s="659"/>
      <c r="AI634" s="659"/>
      <c r="AJ634" s="659"/>
      <c r="AK634" s="659"/>
    </row>
    <row r="635" spans="1:37">
      <c r="A635" s="659"/>
      <c r="B635" s="659"/>
      <c r="C635" s="659"/>
      <c r="D635" s="659"/>
      <c r="E635" s="659"/>
      <c r="F635" s="659"/>
      <c r="G635" s="659"/>
      <c r="H635" s="659"/>
      <c r="I635" s="660"/>
      <c r="J635" s="659"/>
      <c r="K635" s="660"/>
      <c r="L635" s="659"/>
      <c r="M635" s="659"/>
      <c r="N635" s="659"/>
      <c r="O635" s="659"/>
      <c r="P635" s="659"/>
      <c r="Q635" s="659"/>
      <c r="R635" s="659"/>
      <c r="S635" s="659"/>
      <c r="T635" s="659"/>
      <c r="U635" s="659"/>
      <c r="V635" s="659"/>
      <c r="W635" s="659"/>
      <c r="X635" s="659"/>
      <c r="Y635" s="659"/>
      <c r="Z635" s="659"/>
      <c r="AA635" s="659"/>
      <c r="AB635" s="659"/>
      <c r="AC635" s="659"/>
      <c r="AD635" s="659"/>
      <c r="AE635" s="659"/>
      <c r="AF635" s="659"/>
      <c r="AG635" s="659"/>
      <c r="AH635" s="659"/>
      <c r="AI635" s="659"/>
      <c r="AJ635" s="659"/>
      <c r="AK635" s="659"/>
    </row>
    <row r="636" spans="1:37">
      <c r="A636" s="659"/>
      <c r="B636" s="659"/>
      <c r="C636" s="659"/>
      <c r="D636" s="659"/>
      <c r="E636" s="659"/>
      <c r="F636" s="659"/>
      <c r="G636" s="659"/>
      <c r="H636" s="659"/>
      <c r="I636" s="660"/>
      <c r="J636" s="659"/>
      <c r="K636" s="660"/>
      <c r="L636" s="659"/>
      <c r="M636" s="659"/>
      <c r="N636" s="659"/>
      <c r="O636" s="659"/>
      <c r="P636" s="659"/>
      <c r="Q636" s="659"/>
      <c r="R636" s="659"/>
      <c r="S636" s="659"/>
      <c r="T636" s="659"/>
      <c r="U636" s="659"/>
      <c r="V636" s="659"/>
      <c r="W636" s="659"/>
      <c r="X636" s="659"/>
      <c r="Y636" s="659"/>
      <c r="Z636" s="659"/>
      <c r="AA636" s="659"/>
      <c r="AB636" s="659"/>
      <c r="AC636" s="659"/>
      <c r="AD636" s="659"/>
      <c r="AE636" s="659"/>
      <c r="AF636" s="659"/>
      <c r="AG636" s="659"/>
      <c r="AH636" s="659"/>
      <c r="AI636" s="659"/>
      <c r="AJ636" s="659"/>
      <c r="AK636" s="659"/>
    </row>
    <row r="637" spans="1:37">
      <c r="A637" s="659"/>
      <c r="B637" s="659"/>
      <c r="C637" s="659"/>
      <c r="D637" s="659"/>
      <c r="E637" s="659"/>
      <c r="F637" s="659"/>
      <c r="G637" s="659"/>
      <c r="H637" s="659"/>
      <c r="I637" s="660"/>
      <c r="J637" s="659"/>
      <c r="K637" s="660"/>
      <c r="L637" s="659"/>
      <c r="M637" s="659"/>
      <c r="N637" s="659"/>
      <c r="O637" s="659"/>
      <c r="P637" s="659"/>
      <c r="Q637" s="659"/>
      <c r="R637" s="659"/>
      <c r="S637" s="659"/>
      <c r="T637" s="659"/>
      <c r="U637" s="659"/>
      <c r="V637" s="659"/>
      <c r="W637" s="659"/>
      <c r="X637" s="659"/>
      <c r="Y637" s="659"/>
      <c r="Z637" s="659"/>
      <c r="AA637" s="659"/>
      <c r="AB637" s="659"/>
      <c r="AC637" s="659"/>
      <c r="AD637" s="659"/>
      <c r="AE637" s="659"/>
      <c r="AF637" s="659"/>
      <c r="AG637" s="659"/>
      <c r="AH637" s="659"/>
      <c r="AI637" s="659"/>
      <c r="AJ637" s="659"/>
      <c r="AK637" s="659"/>
    </row>
    <row r="638" spans="1:37">
      <c r="A638" s="659"/>
      <c r="B638" s="659"/>
      <c r="C638" s="659"/>
      <c r="D638" s="659"/>
      <c r="E638" s="659"/>
      <c r="F638" s="659"/>
      <c r="G638" s="659"/>
      <c r="H638" s="659"/>
      <c r="I638" s="660"/>
      <c r="J638" s="659"/>
      <c r="K638" s="660"/>
      <c r="L638" s="659"/>
      <c r="M638" s="659"/>
      <c r="N638" s="659"/>
      <c r="O638" s="659"/>
      <c r="P638" s="659"/>
      <c r="Q638" s="659"/>
      <c r="R638" s="659"/>
      <c r="S638" s="659"/>
      <c r="T638" s="659"/>
      <c r="U638" s="659"/>
      <c r="V638" s="659"/>
      <c r="W638" s="659"/>
      <c r="X638" s="659"/>
      <c r="Y638" s="659"/>
      <c r="Z638" s="659"/>
      <c r="AA638" s="659"/>
      <c r="AB638" s="659"/>
      <c r="AC638" s="659"/>
      <c r="AD638" s="659"/>
      <c r="AE638" s="659"/>
      <c r="AF638" s="659"/>
      <c r="AG638" s="659"/>
      <c r="AH638" s="659"/>
      <c r="AI638" s="659"/>
      <c r="AJ638" s="659"/>
      <c r="AK638" s="659"/>
    </row>
    <row r="639" spans="1:37">
      <c r="A639" s="659"/>
      <c r="B639" s="659"/>
      <c r="C639" s="659"/>
      <c r="D639" s="659"/>
      <c r="E639" s="659"/>
      <c r="F639" s="659"/>
      <c r="G639" s="659"/>
      <c r="H639" s="659"/>
      <c r="I639" s="660"/>
      <c r="J639" s="659"/>
      <c r="K639" s="660"/>
      <c r="L639" s="659"/>
      <c r="M639" s="659"/>
      <c r="N639" s="659"/>
      <c r="O639" s="659"/>
      <c r="P639" s="659"/>
      <c r="Q639" s="659"/>
      <c r="R639" s="659"/>
      <c r="S639" s="659"/>
      <c r="T639" s="659"/>
      <c r="U639" s="659"/>
      <c r="V639" s="659"/>
      <c r="W639" s="659"/>
      <c r="X639" s="659"/>
      <c r="Y639" s="659"/>
      <c r="Z639" s="659"/>
      <c r="AA639" s="659"/>
      <c r="AB639" s="659"/>
      <c r="AC639" s="659"/>
      <c r="AD639" s="659"/>
      <c r="AE639" s="659"/>
      <c r="AF639" s="659"/>
      <c r="AG639" s="659"/>
      <c r="AH639" s="659"/>
      <c r="AI639" s="659"/>
      <c r="AJ639" s="659"/>
      <c r="AK639" s="659"/>
    </row>
    <row r="640" spans="1:37">
      <c r="A640" s="659"/>
      <c r="B640" s="659"/>
      <c r="C640" s="659"/>
      <c r="D640" s="659"/>
      <c r="E640" s="659"/>
      <c r="F640" s="659"/>
      <c r="G640" s="659"/>
      <c r="H640" s="659"/>
      <c r="I640" s="660"/>
      <c r="J640" s="659"/>
      <c r="K640" s="660"/>
      <c r="L640" s="659"/>
      <c r="M640" s="659"/>
      <c r="N640" s="659"/>
      <c r="O640" s="659"/>
      <c r="P640" s="659"/>
      <c r="Q640" s="659"/>
      <c r="R640" s="659"/>
      <c r="S640" s="659"/>
      <c r="T640" s="659"/>
      <c r="U640" s="659"/>
      <c r="V640" s="659"/>
      <c r="W640" s="659"/>
      <c r="X640" s="659"/>
      <c r="Y640" s="659"/>
      <c r="Z640" s="659"/>
      <c r="AA640" s="659"/>
      <c r="AB640" s="659"/>
      <c r="AC640" s="659"/>
      <c r="AD640" s="659"/>
      <c r="AE640" s="659"/>
      <c r="AF640" s="659"/>
      <c r="AG640" s="659"/>
      <c r="AH640" s="659"/>
      <c r="AI640" s="659"/>
      <c r="AJ640" s="659"/>
      <c r="AK640" s="659"/>
    </row>
    <row r="641" spans="1:37">
      <c r="A641" s="659"/>
      <c r="B641" s="659"/>
      <c r="C641" s="659"/>
      <c r="D641" s="659"/>
      <c r="E641" s="659"/>
      <c r="F641" s="659"/>
      <c r="G641" s="659"/>
      <c r="H641" s="659"/>
      <c r="I641" s="660"/>
      <c r="J641" s="659"/>
      <c r="K641" s="660"/>
      <c r="L641" s="659"/>
      <c r="M641" s="659"/>
      <c r="N641" s="659"/>
      <c r="O641" s="659"/>
      <c r="P641" s="659"/>
      <c r="Q641" s="659"/>
      <c r="R641" s="659"/>
      <c r="S641" s="659"/>
      <c r="T641" s="659"/>
      <c r="U641" s="659"/>
      <c r="V641" s="659"/>
      <c r="W641" s="659"/>
      <c r="X641" s="659"/>
      <c r="Y641" s="659"/>
      <c r="Z641" s="659"/>
      <c r="AA641" s="659"/>
      <c r="AB641" s="659"/>
      <c r="AC641" s="659"/>
      <c r="AD641" s="659"/>
      <c r="AE641" s="659"/>
      <c r="AF641" s="659"/>
      <c r="AG641" s="659"/>
      <c r="AH641" s="659"/>
      <c r="AI641" s="659"/>
      <c r="AJ641" s="659"/>
      <c r="AK641" s="659"/>
    </row>
    <row r="642" spans="1:37">
      <c r="A642" s="659"/>
      <c r="B642" s="659"/>
      <c r="C642" s="659"/>
      <c r="D642" s="659"/>
      <c r="E642" s="659"/>
      <c r="F642" s="659"/>
      <c r="G642" s="659"/>
      <c r="H642" s="659"/>
      <c r="I642" s="660"/>
      <c r="J642" s="659"/>
      <c r="K642" s="660"/>
      <c r="L642" s="659"/>
      <c r="M642" s="659"/>
      <c r="N642" s="659"/>
      <c r="O642" s="659"/>
      <c r="P642" s="659"/>
      <c r="Q642" s="659"/>
      <c r="R642" s="659"/>
      <c r="S642" s="659"/>
      <c r="T642" s="659"/>
      <c r="U642" s="659"/>
      <c r="V642" s="659"/>
      <c r="W642" s="659"/>
      <c r="X642" s="659"/>
      <c r="Y642" s="659"/>
      <c r="Z642" s="659"/>
      <c r="AA642" s="659"/>
      <c r="AB642" s="659"/>
      <c r="AC642" s="659"/>
      <c r="AD642" s="659"/>
      <c r="AE642" s="659"/>
      <c r="AF642" s="659"/>
      <c r="AG642" s="659"/>
      <c r="AH642" s="659"/>
      <c r="AI642" s="659"/>
      <c r="AJ642" s="659"/>
      <c r="AK642" s="659"/>
    </row>
    <row r="643" spans="1:37">
      <c r="A643" s="659"/>
      <c r="B643" s="659"/>
      <c r="C643" s="659"/>
      <c r="D643" s="659"/>
      <c r="E643" s="659"/>
      <c r="F643" s="659"/>
      <c r="G643" s="659"/>
      <c r="H643" s="659"/>
      <c r="I643" s="660"/>
      <c r="J643" s="659"/>
      <c r="K643" s="660"/>
      <c r="L643" s="659"/>
      <c r="M643" s="659"/>
      <c r="N643" s="659"/>
      <c r="O643" s="659"/>
      <c r="P643" s="659"/>
      <c r="Q643" s="659"/>
      <c r="R643" s="659"/>
      <c r="S643" s="659"/>
      <c r="T643" s="659"/>
      <c r="U643" s="659"/>
      <c r="V643" s="659"/>
      <c r="W643" s="659"/>
      <c r="X643" s="659"/>
      <c r="Y643" s="659"/>
      <c r="Z643" s="659"/>
      <c r="AA643" s="659"/>
      <c r="AB643" s="659"/>
      <c r="AC643" s="659"/>
      <c r="AD643" s="659"/>
      <c r="AE643" s="659"/>
      <c r="AF643" s="659"/>
      <c r="AG643" s="659"/>
      <c r="AH643" s="659"/>
      <c r="AI643" s="659"/>
      <c r="AJ643" s="659"/>
      <c r="AK643" s="659"/>
    </row>
    <row r="644" spans="1:37">
      <c r="A644" s="659"/>
      <c r="B644" s="659"/>
      <c r="C644" s="659"/>
      <c r="D644" s="659"/>
      <c r="E644" s="659"/>
      <c r="F644" s="659"/>
      <c r="G644" s="659"/>
      <c r="H644" s="659"/>
      <c r="I644" s="660"/>
      <c r="J644" s="659"/>
      <c r="K644" s="660"/>
      <c r="L644" s="659"/>
      <c r="M644" s="659"/>
      <c r="N644" s="659"/>
      <c r="O644" s="659"/>
      <c r="P644" s="659"/>
      <c r="Q644" s="659"/>
      <c r="R644" s="659"/>
      <c r="S644" s="659"/>
      <c r="T644" s="659"/>
      <c r="U644" s="659"/>
      <c r="V644" s="659"/>
      <c r="W644" s="659"/>
      <c r="X644" s="659"/>
      <c r="Y644" s="659"/>
      <c r="Z644" s="659"/>
      <c r="AA644" s="659"/>
      <c r="AB644" s="659"/>
      <c r="AC644" s="659"/>
      <c r="AD644" s="659"/>
      <c r="AE644" s="659"/>
      <c r="AF644" s="659"/>
      <c r="AG644" s="659"/>
      <c r="AH644" s="659"/>
      <c r="AI644" s="659"/>
      <c r="AJ644" s="659"/>
      <c r="AK644" s="659"/>
    </row>
    <row r="645" spans="1:37">
      <c r="A645" s="659"/>
      <c r="B645" s="659"/>
      <c r="C645" s="659"/>
      <c r="D645" s="659"/>
      <c r="E645" s="659"/>
      <c r="F645" s="659"/>
      <c r="G645" s="659"/>
      <c r="H645" s="659"/>
      <c r="I645" s="660"/>
      <c r="J645" s="659"/>
      <c r="K645" s="660"/>
      <c r="L645" s="659"/>
      <c r="M645" s="659"/>
      <c r="N645" s="659"/>
      <c r="O645" s="659"/>
      <c r="P645" s="659"/>
      <c r="Q645" s="659"/>
      <c r="R645" s="659"/>
      <c r="S645" s="659"/>
      <c r="T645" s="659"/>
      <c r="U645" s="659"/>
      <c r="V645" s="659"/>
      <c r="W645" s="659"/>
      <c r="X645" s="659"/>
      <c r="Y645" s="659"/>
      <c r="Z645" s="659"/>
      <c r="AA645" s="659"/>
      <c r="AB645" s="659"/>
      <c r="AC645" s="659"/>
      <c r="AD645" s="659"/>
      <c r="AE645" s="659"/>
      <c r="AF645" s="659"/>
      <c r="AG645" s="659"/>
      <c r="AH645" s="659"/>
      <c r="AI645" s="659"/>
      <c r="AJ645" s="659"/>
      <c r="AK645" s="659"/>
    </row>
    <row r="646" spans="1:37">
      <c r="A646" s="659"/>
      <c r="B646" s="659"/>
      <c r="C646" s="659"/>
      <c r="D646" s="659"/>
      <c r="E646" s="659"/>
      <c r="F646" s="659"/>
      <c r="G646" s="659"/>
      <c r="H646" s="659"/>
      <c r="I646" s="660"/>
      <c r="J646" s="659"/>
      <c r="K646" s="660"/>
      <c r="L646" s="659"/>
      <c r="M646" s="659"/>
      <c r="N646" s="659"/>
      <c r="O646" s="659"/>
      <c r="P646" s="659"/>
      <c r="Q646" s="659"/>
      <c r="R646" s="659"/>
      <c r="S646" s="659"/>
      <c r="T646" s="659"/>
      <c r="U646" s="659"/>
      <c r="V646" s="659"/>
      <c r="W646" s="659"/>
      <c r="X646" s="659"/>
      <c r="Y646" s="659"/>
      <c r="Z646" s="659"/>
      <c r="AA646" s="659"/>
      <c r="AB646" s="659"/>
      <c r="AC646" s="659"/>
      <c r="AD646" s="659"/>
      <c r="AE646" s="659"/>
      <c r="AF646" s="659"/>
      <c r="AG646" s="659"/>
      <c r="AH646" s="659"/>
      <c r="AI646" s="659"/>
      <c r="AJ646" s="659"/>
      <c r="AK646" s="659"/>
    </row>
    <row r="647" spans="1:37">
      <c r="A647" s="659"/>
      <c r="B647" s="659"/>
      <c r="C647" s="659"/>
      <c r="D647" s="659"/>
      <c r="E647" s="659"/>
      <c r="F647" s="659"/>
      <c r="G647" s="659"/>
      <c r="H647" s="659"/>
      <c r="I647" s="660"/>
      <c r="J647" s="659"/>
      <c r="K647" s="660"/>
      <c r="L647" s="659"/>
      <c r="M647" s="659"/>
      <c r="N647" s="659"/>
      <c r="O647" s="659"/>
      <c r="P647" s="659"/>
      <c r="Q647" s="659"/>
      <c r="R647" s="659"/>
      <c r="S647" s="659"/>
      <c r="T647" s="659"/>
      <c r="U647" s="659"/>
      <c r="V647" s="659"/>
      <c r="W647" s="659"/>
      <c r="X647" s="659"/>
      <c r="Y647" s="659"/>
      <c r="Z647" s="659"/>
      <c r="AA647" s="659"/>
      <c r="AB647" s="659"/>
      <c r="AC647" s="659"/>
      <c r="AD647" s="659"/>
      <c r="AE647" s="659"/>
      <c r="AF647" s="659"/>
      <c r="AG647" s="659"/>
      <c r="AH647" s="659"/>
      <c r="AI647" s="659"/>
      <c r="AJ647" s="659"/>
      <c r="AK647" s="659"/>
    </row>
    <row r="648" spans="1:37">
      <c r="A648" s="659"/>
      <c r="B648" s="659"/>
      <c r="C648" s="659"/>
      <c r="D648" s="659"/>
      <c r="E648" s="659"/>
      <c r="F648" s="659"/>
      <c r="G648" s="659"/>
      <c r="H648" s="659"/>
      <c r="I648" s="660"/>
      <c r="J648" s="659"/>
      <c r="K648" s="660"/>
      <c r="L648" s="659"/>
      <c r="M648" s="659"/>
      <c r="N648" s="659"/>
      <c r="O648" s="659"/>
      <c r="P648" s="659"/>
      <c r="Q648" s="659"/>
      <c r="R648" s="659"/>
      <c r="S648" s="659"/>
      <c r="T648" s="659"/>
      <c r="U648" s="659"/>
      <c r="V648" s="659"/>
      <c r="W648" s="659"/>
      <c r="X648" s="659"/>
      <c r="Y648" s="659"/>
      <c r="Z648" s="659"/>
      <c r="AA648" s="659"/>
      <c r="AB648" s="659"/>
      <c r="AC648" s="659"/>
      <c r="AD648" s="659"/>
      <c r="AE648" s="659"/>
      <c r="AF648" s="659"/>
      <c r="AG648" s="659"/>
      <c r="AH648" s="659"/>
      <c r="AI648" s="659"/>
      <c r="AJ648" s="659"/>
      <c r="AK648" s="659"/>
    </row>
    <row r="649" spans="1:37">
      <c r="A649" s="659"/>
      <c r="B649" s="659"/>
      <c r="C649" s="659"/>
      <c r="D649" s="659"/>
      <c r="E649" s="659"/>
      <c r="F649" s="659"/>
      <c r="G649" s="659"/>
      <c r="H649" s="659"/>
      <c r="I649" s="660"/>
      <c r="J649" s="659"/>
      <c r="K649" s="660"/>
      <c r="L649" s="659"/>
      <c r="M649" s="659"/>
      <c r="N649" s="659"/>
      <c r="O649" s="659"/>
      <c r="P649" s="659"/>
      <c r="Q649" s="659"/>
      <c r="R649" s="659"/>
      <c r="S649" s="659"/>
      <c r="T649" s="659"/>
      <c r="U649" s="659"/>
      <c r="V649" s="659"/>
      <c r="W649" s="659"/>
      <c r="X649" s="659"/>
      <c r="Y649" s="659"/>
      <c r="Z649" s="659"/>
      <c r="AA649" s="659"/>
      <c r="AB649" s="659"/>
      <c r="AC649" s="659"/>
      <c r="AD649" s="659"/>
      <c r="AE649" s="659"/>
      <c r="AF649" s="659"/>
      <c r="AG649" s="659"/>
      <c r="AH649" s="659"/>
      <c r="AI649" s="659"/>
      <c r="AJ649" s="659"/>
      <c r="AK649" s="659"/>
    </row>
    <row r="650" spans="1:37">
      <c r="A650" s="659"/>
      <c r="B650" s="659"/>
      <c r="C650" s="659"/>
      <c r="D650" s="659"/>
      <c r="E650" s="659"/>
      <c r="F650" s="659"/>
      <c r="G650" s="659"/>
      <c r="H650" s="659"/>
      <c r="I650" s="660"/>
      <c r="J650" s="659"/>
      <c r="K650" s="660"/>
      <c r="L650" s="659"/>
      <c r="M650" s="659"/>
      <c r="N650" s="659"/>
      <c r="O650" s="659"/>
      <c r="P650" s="659"/>
      <c r="Q650" s="659"/>
      <c r="R650" s="659"/>
      <c r="S650" s="659"/>
      <c r="T650" s="659"/>
      <c r="U650" s="659"/>
      <c r="V650" s="659"/>
      <c r="W650" s="659"/>
      <c r="X650" s="659"/>
      <c r="Y650" s="659"/>
      <c r="Z650" s="659"/>
      <c r="AA650" s="659"/>
      <c r="AB650" s="659"/>
      <c r="AC650" s="659"/>
      <c r="AD650" s="659"/>
      <c r="AE650" s="659"/>
      <c r="AF650" s="659"/>
      <c r="AG650" s="659"/>
      <c r="AH650" s="659"/>
      <c r="AI650" s="659"/>
      <c r="AJ650" s="659"/>
      <c r="AK650" s="659"/>
    </row>
    <row r="651" spans="1:37">
      <c r="A651" s="659"/>
      <c r="B651" s="659"/>
      <c r="C651" s="659"/>
      <c r="D651" s="659"/>
      <c r="E651" s="659"/>
      <c r="F651" s="659"/>
      <c r="G651" s="659"/>
      <c r="H651" s="659"/>
      <c r="I651" s="660"/>
      <c r="J651" s="659"/>
      <c r="K651" s="660"/>
      <c r="L651" s="659"/>
      <c r="M651" s="659"/>
      <c r="N651" s="659"/>
      <c r="O651" s="659"/>
      <c r="P651" s="659"/>
      <c r="Q651" s="659"/>
      <c r="R651" s="659"/>
      <c r="S651" s="659"/>
      <c r="T651" s="659"/>
      <c r="U651" s="659"/>
      <c r="V651" s="659"/>
      <c r="W651" s="659"/>
      <c r="X651" s="659"/>
      <c r="Y651" s="659"/>
      <c r="Z651" s="659"/>
      <c r="AA651" s="659"/>
      <c r="AB651" s="659"/>
      <c r="AC651" s="659"/>
      <c r="AD651" s="659"/>
      <c r="AE651" s="659"/>
      <c r="AF651" s="659"/>
      <c r="AG651" s="659"/>
      <c r="AH651" s="659"/>
      <c r="AI651" s="659"/>
      <c r="AJ651" s="659"/>
      <c r="AK651" s="659"/>
    </row>
    <row r="652" spans="1:37">
      <c r="A652" s="659"/>
      <c r="B652" s="659"/>
      <c r="C652" s="659"/>
      <c r="D652" s="659"/>
      <c r="E652" s="659"/>
      <c r="F652" s="659"/>
      <c r="G652" s="659"/>
      <c r="H652" s="659"/>
      <c r="I652" s="660"/>
      <c r="J652" s="659"/>
      <c r="K652" s="660"/>
      <c r="L652" s="659"/>
      <c r="M652" s="659"/>
      <c r="N652" s="659"/>
      <c r="O652" s="659"/>
      <c r="P652" s="659"/>
      <c r="Q652" s="659"/>
      <c r="R652" s="659"/>
      <c r="S652" s="659"/>
      <c r="T652" s="659"/>
      <c r="U652" s="659"/>
      <c r="V652" s="659"/>
      <c r="W652" s="659"/>
      <c r="X652" s="659"/>
      <c r="Y652" s="659"/>
      <c r="Z652" s="659"/>
      <c r="AA652" s="659"/>
      <c r="AB652" s="659"/>
      <c r="AC652" s="659"/>
      <c r="AD652" s="659"/>
      <c r="AE652" s="659"/>
      <c r="AF652" s="659"/>
      <c r="AG652" s="659"/>
      <c r="AH652" s="659"/>
      <c r="AI652" s="659"/>
      <c r="AJ652" s="659"/>
      <c r="AK652" s="659"/>
    </row>
    <row r="653" spans="1:37">
      <c r="A653" s="659"/>
      <c r="B653" s="659"/>
      <c r="C653" s="659"/>
      <c r="D653" s="659"/>
      <c r="E653" s="659"/>
      <c r="F653" s="659"/>
      <c r="G653" s="659"/>
      <c r="H653" s="659"/>
      <c r="I653" s="660"/>
      <c r="J653" s="659"/>
      <c r="K653" s="660"/>
      <c r="L653" s="659"/>
      <c r="M653" s="659"/>
      <c r="N653" s="659"/>
      <c r="O653" s="659"/>
      <c r="P653" s="659"/>
      <c r="Q653" s="659"/>
      <c r="R653" s="659"/>
      <c r="S653" s="659"/>
      <c r="T653" s="659"/>
      <c r="U653" s="659"/>
      <c r="V653" s="659"/>
      <c r="W653" s="659"/>
      <c r="X653" s="659"/>
      <c r="Y653" s="659"/>
      <c r="Z653" s="659"/>
      <c r="AA653" s="659"/>
      <c r="AB653" s="659"/>
      <c r="AC653" s="659"/>
      <c r="AD653" s="659"/>
      <c r="AE653" s="659"/>
      <c r="AF653" s="659"/>
      <c r="AG653" s="659"/>
      <c r="AH653" s="659"/>
      <c r="AI653" s="659"/>
      <c r="AJ653" s="659"/>
      <c r="AK653" s="659"/>
    </row>
    <row r="654" spans="1:37">
      <c r="A654" s="659"/>
      <c r="B654" s="659"/>
      <c r="C654" s="659"/>
      <c r="D654" s="659"/>
      <c r="E654" s="659"/>
      <c r="F654" s="659"/>
      <c r="G654" s="659"/>
      <c r="H654" s="659"/>
      <c r="I654" s="660"/>
      <c r="J654" s="659"/>
      <c r="K654" s="660"/>
      <c r="L654" s="659"/>
      <c r="M654" s="659"/>
      <c r="N654" s="659"/>
      <c r="O654" s="659"/>
      <c r="P654" s="659"/>
      <c r="Q654" s="659"/>
      <c r="R654" s="659"/>
      <c r="S654" s="659"/>
      <c r="T654" s="659"/>
      <c r="U654" s="659"/>
      <c r="V654" s="659"/>
      <c r="W654" s="659"/>
      <c r="X654" s="659"/>
      <c r="Y654" s="659"/>
      <c r="Z654" s="659"/>
      <c r="AA654" s="659"/>
      <c r="AB654" s="659"/>
      <c r="AC654" s="659"/>
      <c r="AD654" s="659"/>
      <c r="AE654" s="659"/>
      <c r="AF654" s="659"/>
      <c r="AG654" s="659"/>
      <c r="AH654" s="659"/>
      <c r="AI654" s="659"/>
      <c r="AJ654" s="659"/>
      <c r="AK654" s="659"/>
    </row>
    <row r="655" spans="1:37">
      <c r="A655" s="659"/>
      <c r="B655" s="659"/>
      <c r="C655" s="659"/>
      <c r="D655" s="659"/>
      <c r="E655" s="659"/>
      <c r="F655" s="659"/>
      <c r="G655" s="659"/>
      <c r="H655" s="659"/>
      <c r="I655" s="660"/>
      <c r="J655" s="659"/>
      <c r="K655" s="660"/>
      <c r="L655" s="659"/>
      <c r="M655" s="659"/>
      <c r="N655" s="659"/>
      <c r="O655" s="659"/>
      <c r="P655" s="659"/>
      <c r="Q655" s="659"/>
      <c r="R655" s="659"/>
      <c r="S655" s="659"/>
      <c r="T655" s="659"/>
      <c r="U655" s="659"/>
      <c r="V655" s="659"/>
      <c r="W655" s="659"/>
      <c r="X655" s="659"/>
      <c r="Y655" s="659"/>
      <c r="Z655" s="659"/>
      <c r="AA655" s="659"/>
      <c r="AB655" s="659"/>
      <c r="AC655" s="659"/>
      <c r="AD655" s="659"/>
      <c r="AE655" s="659"/>
      <c r="AF655" s="659"/>
      <c r="AG655" s="659"/>
      <c r="AH655" s="659"/>
      <c r="AI655" s="659"/>
      <c r="AJ655" s="659"/>
      <c r="AK655" s="659"/>
    </row>
    <row r="656" spans="1:37">
      <c r="A656" s="659"/>
      <c r="B656" s="659"/>
      <c r="C656" s="659"/>
      <c r="D656" s="659"/>
      <c r="E656" s="659"/>
      <c r="F656" s="659"/>
      <c r="G656" s="659"/>
      <c r="H656" s="659"/>
      <c r="I656" s="660"/>
      <c r="J656" s="659"/>
      <c r="K656" s="660"/>
      <c r="L656" s="659"/>
      <c r="M656" s="659"/>
      <c r="N656" s="659"/>
      <c r="O656" s="659"/>
      <c r="P656" s="659"/>
      <c r="Q656" s="659"/>
      <c r="R656" s="659"/>
      <c r="S656" s="659"/>
      <c r="T656" s="659"/>
      <c r="U656" s="659"/>
      <c r="V656" s="659"/>
      <c r="W656" s="659"/>
      <c r="X656" s="659"/>
      <c r="Y656" s="659"/>
      <c r="Z656" s="659"/>
      <c r="AA656" s="659"/>
      <c r="AB656" s="659"/>
      <c r="AC656" s="659"/>
      <c r="AD656" s="659"/>
      <c r="AE656" s="659"/>
      <c r="AF656" s="659"/>
      <c r="AG656" s="659"/>
      <c r="AH656" s="659"/>
      <c r="AI656" s="659"/>
      <c r="AJ656" s="659"/>
      <c r="AK656" s="659"/>
    </row>
    <row r="657" spans="1:37">
      <c r="A657" s="659"/>
      <c r="B657" s="659"/>
      <c r="C657" s="659"/>
      <c r="D657" s="659"/>
      <c r="E657" s="659"/>
      <c r="F657" s="659"/>
      <c r="G657" s="659"/>
      <c r="H657" s="659"/>
      <c r="I657" s="660"/>
      <c r="J657" s="659"/>
      <c r="K657" s="660"/>
      <c r="L657" s="659"/>
      <c r="M657" s="659"/>
      <c r="N657" s="659"/>
      <c r="O657" s="659"/>
      <c r="P657" s="659"/>
      <c r="Q657" s="659"/>
      <c r="R657" s="659"/>
      <c r="S657" s="659"/>
      <c r="T657" s="659"/>
      <c r="U657" s="659"/>
      <c r="V657" s="659"/>
      <c r="W657" s="659"/>
      <c r="X657" s="659"/>
      <c r="Y657" s="659"/>
      <c r="Z657" s="659"/>
      <c r="AA657" s="659"/>
      <c r="AB657" s="659"/>
      <c r="AC657" s="659"/>
      <c r="AD657" s="659"/>
      <c r="AE657" s="659"/>
      <c r="AF657" s="659"/>
      <c r="AG657" s="659"/>
      <c r="AH657" s="659"/>
      <c r="AI657" s="659"/>
      <c r="AJ657" s="659"/>
      <c r="AK657" s="659"/>
    </row>
    <row r="658" spans="1:37">
      <c r="A658" s="659"/>
      <c r="B658" s="659"/>
      <c r="C658" s="659"/>
      <c r="D658" s="659"/>
      <c r="E658" s="659"/>
      <c r="F658" s="659"/>
      <c r="G658" s="659"/>
      <c r="H658" s="659"/>
      <c r="I658" s="660"/>
      <c r="J658" s="659"/>
      <c r="K658" s="660"/>
      <c r="L658" s="659"/>
      <c r="M658" s="659"/>
      <c r="N658" s="659"/>
      <c r="O658" s="659"/>
      <c r="P658" s="659"/>
      <c r="Q658" s="659"/>
      <c r="R658" s="659"/>
      <c r="S658" s="659"/>
      <c r="T658" s="659"/>
      <c r="U658" s="659"/>
      <c r="V658" s="659"/>
      <c r="W658" s="659"/>
      <c r="X658" s="659"/>
      <c r="Y658" s="659"/>
      <c r="Z658" s="659"/>
      <c r="AA658" s="659"/>
      <c r="AB658" s="659"/>
      <c r="AC658" s="659"/>
      <c r="AD658" s="659"/>
      <c r="AE658" s="659"/>
      <c r="AF658" s="659"/>
      <c r="AG658" s="659"/>
      <c r="AH658" s="659"/>
      <c r="AI658" s="659"/>
      <c r="AJ658" s="659"/>
      <c r="AK658" s="659"/>
    </row>
    <row r="659" spans="1:37">
      <c r="A659" s="659"/>
      <c r="B659" s="659"/>
      <c r="C659" s="659"/>
      <c r="D659" s="659"/>
      <c r="E659" s="659"/>
      <c r="F659" s="659"/>
      <c r="G659" s="659"/>
      <c r="H659" s="659"/>
      <c r="I659" s="660"/>
      <c r="J659" s="659"/>
      <c r="K659" s="660"/>
      <c r="L659" s="659"/>
      <c r="M659" s="659"/>
      <c r="N659" s="659"/>
      <c r="O659" s="659"/>
      <c r="P659" s="659"/>
      <c r="Q659" s="659"/>
      <c r="R659" s="659"/>
      <c r="S659" s="659"/>
      <c r="T659" s="659"/>
      <c r="U659" s="659"/>
      <c r="V659" s="659"/>
      <c r="W659" s="659"/>
      <c r="X659" s="659"/>
      <c r="Y659" s="659"/>
      <c r="Z659" s="659"/>
      <c r="AA659" s="659"/>
      <c r="AB659" s="659"/>
      <c r="AC659" s="659"/>
      <c r="AD659" s="659"/>
      <c r="AE659" s="659"/>
      <c r="AF659" s="659"/>
      <c r="AG659" s="659"/>
      <c r="AH659" s="659"/>
      <c r="AI659" s="659"/>
      <c r="AJ659" s="659"/>
      <c r="AK659" s="659"/>
    </row>
    <row r="660" spans="1:37">
      <c r="A660" s="659"/>
      <c r="B660" s="659"/>
      <c r="C660" s="659"/>
      <c r="D660" s="659"/>
      <c r="E660" s="659"/>
      <c r="F660" s="659"/>
      <c r="G660" s="659"/>
      <c r="H660" s="659"/>
      <c r="I660" s="660"/>
      <c r="J660" s="659"/>
      <c r="K660" s="660"/>
      <c r="L660" s="659"/>
      <c r="M660" s="659"/>
      <c r="N660" s="659"/>
      <c r="O660" s="659"/>
      <c r="P660" s="659"/>
      <c r="Q660" s="659"/>
      <c r="R660" s="659"/>
      <c r="S660" s="659"/>
      <c r="T660" s="659"/>
      <c r="U660" s="659"/>
      <c r="V660" s="659"/>
      <c r="W660" s="659"/>
      <c r="X660" s="659"/>
      <c r="Y660" s="659"/>
      <c r="Z660" s="659"/>
      <c r="AA660" s="659"/>
      <c r="AB660" s="659"/>
      <c r="AC660" s="659"/>
      <c r="AD660" s="659"/>
      <c r="AE660" s="659"/>
      <c r="AF660" s="659"/>
      <c r="AG660" s="659"/>
      <c r="AH660" s="659"/>
      <c r="AI660" s="659"/>
      <c r="AJ660" s="659"/>
      <c r="AK660" s="659"/>
    </row>
    <row r="661" spans="1:37">
      <c r="A661" s="659"/>
      <c r="B661" s="659"/>
      <c r="C661" s="659"/>
      <c r="D661" s="659"/>
      <c r="E661" s="659"/>
      <c r="F661" s="659"/>
      <c r="G661" s="659"/>
      <c r="H661" s="659"/>
      <c r="I661" s="660"/>
      <c r="J661" s="659"/>
      <c r="K661" s="660"/>
      <c r="L661" s="659"/>
      <c r="M661" s="659"/>
      <c r="N661" s="659"/>
      <c r="O661" s="659"/>
      <c r="P661" s="659"/>
      <c r="Q661" s="659"/>
      <c r="R661" s="659"/>
      <c r="S661" s="659"/>
      <c r="T661" s="659"/>
      <c r="U661" s="659"/>
      <c r="V661" s="659"/>
      <c r="W661" s="659"/>
      <c r="X661" s="659"/>
      <c r="Y661" s="659"/>
      <c r="Z661" s="659"/>
      <c r="AA661" s="659"/>
      <c r="AB661" s="659"/>
      <c r="AC661" s="659"/>
      <c r="AD661" s="659"/>
      <c r="AE661" s="659"/>
      <c r="AF661" s="659"/>
      <c r="AG661" s="659"/>
      <c r="AH661" s="659"/>
      <c r="AI661" s="659"/>
      <c r="AJ661" s="659"/>
      <c r="AK661" s="659"/>
    </row>
    <row r="662" spans="1:37">
      <c r="A662" s="659"/>
      <c r="B662" s="659"/>
      <c r="C662" s="659"/>
      <c r="D662" s="659"/>
      <c r="E662" s="659"/>
      <c r="F662" s="659"/>
      <c r="G662" s="659"/>
      <c r="H662" s="659"/>
      <c r="I662" s="660"/>
      <c r="J662" s="659"/>
      <c r="K662" s="660"/>
      <c r="L662" s="659"/>
      <c r="M662" s="659"/>
      <c r="N662" s="659"/>
      <c r="O662" s="659"/>
      <c r="P662" s="659"/>
      <c r="Q662" s="659"/>
      <c r="R662" s="659"/>
      <c r="S662" s="659"/>
      <c r="T662" s="659"/>
      <c r="U662" s="659"/>
      <c r="V662" s="659"/>
      <c r="W662" s="659"/>
      <c r="X662" s="659"/>
      <c r="Y662" s="659"/>
      <c r="Z662" s="659"/>
      <c r="AA662" s="659"/>
      <c r="AB662" s="659"/>
      <c r="AC662" s="659"/>
      <c r="AD662" s="659"/>
      <c r="AE662" s="659"/>
      <c r="AF662" s="659"/>
      <c r="AG662" s="659"/>
      <c r="AH662" s="659"/>
      <c r="AI662" s="659"/>
      <c r="AJ662" s="659"/>
      <c r="AK662" s="659"/>
    </row>
    <row r="663" spans="1:37">
      <c r="A663" s="659"/>
      <c r="B663" s="659"/>
      <c r="C663" s="659"/>
      <c r="D663" s="659"/>
      <c r="E663" s="659"/>
      <c r="F663" s="659"/>
      <c r="G663" s="659"/>
      <c r="H663" s="659"/>
      <c r="I663" s="660"/>
      <c r="J663" s="659"/>
      <c r="K663" s="660"/>
      <c r="L663" s="659"/>
      <c r="M663" s="659"/>
      <c r="N663" s="659"/>
      <c r="O663" s="659"/>
      <c r="P663" s="659"/>
      <c r="Q663" s="659"/>
      <c r="R663" s="659"/>
      <c r="S663" s="659"/>
      <c r="T663" s="659"/>
      <c r="U663" s="659"/>
      <c r="V663" s="659"/>
      <c r="W663" s="659"/>
      <c r="X663" s="659"/>
      <c r="Y663" s="659"/>
      <c r="Z663" s="659"/>
      <c r="AA663" s="659"/>
      <c r="AB663" s="659"/>
      <c r="AC663" s="659"/>
      <c r="AD663" s="659"/>
      <c r="AE663" s="659"/>
      <c r="AF663" s="659"/>
      <c r="AG663" s="659"/>
      <c r="AH663" s="659"/>
      <c r="AI663" s="659"/>
      <c r="AJ663" s="659"/>
      <c r="AK663" s="659"/>
    </row>
    <row r="664" spans="1:37">
      <c r="A664" s="659"/>
      <c r="B664" s="659"/>
      <c r="C664" s="659"/>
      <c r="D664" s="659"/>
      <c r="E664" s="659"/>
      <c r="F664" s="659"/>
      <c r="G664" s="659"/>
      <c r="H664" s="659"/>
      <c r="I664" s="660"/>
      <c r="J664" s="659"/>
      <c r="K664" s="660"/>
      <c r="L664" s="659"/>
      <c r="M664" s="659"/>
      <c r="N664" s="659"/>
      <c r="O664" s="659"/>
      <c r="P664" s="659"/>
      <c r="Q664" s="659"/>
      <c r="R664" s="659"/>
      <c r="S664" s="659"/>
      <c r="T664" s="659"/>
      <c r="U664" s="659"/>
      <c r="V664" s="659"/>
      <c r="W664" s="659"/>
      <c r="X664" s="659"/>
      <c r="Y664" s="659"/>
      <c r="Z664" s="659"/>
      <c r="AA664" s="659"/>
      <c r="AB664" s="659"/>
      <c r="AC664" s="659"/>
      <c r="AD664" s="659"/>
      <c r="AE664" s="659"/>
      <c r="AF664" s="659"/>
      <c r="AG664" s="659"/>
      <c r="AH664" s="659"/>
      <c r="AI664" s="659"/>
      <c r="AJ664" s="659"/>
      <c r="AK664" s="659"/>
    </row>
    <row r="665" spans="1:37">
      <c r="A665" s="659"/>
      <c r="B665" s="659"/>
      <c r="C665" s="659"/>
      <c r="D665" s="659"/>
      <c r="E665" s="659"/>
      <c r="F665" s="659"/>
      <c r="G665" s="659"/>
      <c r="H665" s="659"/>
      <c r="I665" s="660"/>
      <c r="J665" s="659"/>
      <c r="K665" s="660"/>
      <c r="L665" s="659"/>
      <c r="M665" s="659"/>
      <c r="N665" s="659"/>
      <c r="O665" s="659"/>
      <c r="P665" s="659"/>
      <c r="Q665" s="659"/>
      <c r="R665" s="659"/>
      <c r="S665" s="659"/>
      <c r="T665" s="659"/>
      <c r="U665" s="659"/>
      <c r="V665" s="659"/>
      <c r="W665" s="659"/>
      <c r="X665" s="659"/>
      <c r="Y665" s="659"/>
      <c r="Z665" s="659"/>
      <c r="AA665" s="659"/>
      <c r="AB665" s="659"/>
      <c r="AC665" s="659"/>
      <c r="AD665" s="659"/>
      <c r="AE665" s="659"/>
      <c r="AF665" s="659"/>
      <c r="AG665" s="659"/>
      <c r="AH665" s="659"/>
      <c r="AI665" s="659"/>
      <c r="AJ665" s="659"/>
      <c r="AK665" s="659"/>
    </row>
    <row r="666" spans="1:37">
      <c r="A666" s="659"/>
      <c r="B666" s="659"/>
      <c r="C666" s="659"/>
      <c r="D666" s="659"/>
      <c r="E666" s="659"/>
      <c r="F666" s="659"/>
      <c r="G666" s="659"/>
      <c r="H666" s="659"/>
      <c r="I666" s="660"/>
      <c r="J666" s="659"/>
      <c r="K666" s="660"/>
      <c r="L666" s="659"/>
      <c r="M666" s="659"/>
      <c r="N666" s="659"/>
      <c r="O666" s="659"/>
      <c r="P666" s="659"/>
      <c r="Q666" s="659"/>
      <c r="R666" s="659"/>
      <c r="S666" s="659"/>
      <c r="T666" s="659"/>
      <c r="U666" s="659"/>
      <c r="V666" s="659"/>
      <c r="W666" s="659"/>
      <c r="X666" s="659"/>
      <c r="Y666" s="659"/>
      <c r="Z666" s="659"/>
      <c r="AA666" s="659"/>
      <c r="AB666" s="659"/>
      <c r="AC666" s="659"/>
      <c r="AD666" s="659"/>
      <c r="AE666" s="659"/>
      <c r="AF666" s="659"/>
      <c r="AG666" s="659"/>
      <c r="AH666" s="659"/>
      <c r="AI666" s="659"/>
      <c r="AJ666" s="659"/>
      <c r="AK666" s="659"/>
    </row>
    <row r="667" spans="1:37">
      <c r="A667" s="659"/>
      <c r="B667" s="659"/>
      <c r="C667" s="659"/>
      <c r="D667" s="659"/>
      <c r="E667" s="659"/>
      <c r="F667" s="659"/>
      <c r="G667" s="659"/>
      <c r="H667" s="659"/>
      <c r="I667" s="660"/>
      <c r="J667" s="659"/>
      <c r="K667" s="660"/>
      <c r="L667" s="659"/>
      <c r="M667" s="659"/>
      <c r="N667" s="659"/>
      <c r="O667" s="659"/>
      <c r="P667" s="659"/>
      <c r="Q667" s="659"/>
      <c r="R667" s="659"/>
      <c r="S667" s="659"/>
      <c r="T667" s="659"/>
      <c r="U667" s="659"/>
      <c r="V667" s="659"/>
      <c r="W667" s="659"/>
      <c r="X667" s="659"/>
      <c r="Y667" s="659"/>
      <c r="Z667" s="659"/>
      <c r="AA667" s="659"/>
      <c r="AB667" s="659"/>
      <c r="AC667" s="659"/>
      <c r="AD667" s="659"/>
      <c r="AE667" s="659"/>
      <c r="AF667" s="659"/>
      <c r="AG667" s="659"/>
      <c r="AH667" s="659"/>
      <c r="AI667" s="659"/>
      <c r="AJ667" s="659"/>
      <c r="AK667" s="659"/>
    </row>
    <row r="668" spans="1:37">
      <c r="A668" s="659"/>
      <c r="B668" s="659"/>
      <c r="C668" s="659"/>
      <c r="D668" s="659"/>
      <c r="E668" s="659"/>
      <c r="F668" s="659"/>
      <c r="G668" s="659"/>
      <c r="H668" s="659"/>
      <c r="I668" s="660"/>
      <c r="J668" s="659"/>
      <c r="K668" s="660"/>
      <c r="L668" s="659"/>
      <c r="M668" s="659"/>
      <c r="N668" s="659"/>
      <c r="O668" s="659"/>
      <c r="P668" s="659"/>
      <c r="Q668" s="659"/>
      <c r="R668" s="659"/>
      <c r="S668" s="659"/>
      <c r="T668" s="659"/>
      <c r="U668" s="659"/>
      <c r="V668" s="659"/>
      <c r="W668" s="659"/>
      <c r="X668" s="659"/>
      <c r="Y668" s="659"/>
      <c r="Z668" s="659"/>
      <c r="AA668" s="659"/>
      <c r="AB668" s="659"/>
      <c r="AC668" s="659"/>
      <c r="AD668" s="659"/>
      <c r="AE668" s="659"/>
      <c r="AF668" s="659"/>
      <c r="AG668" s="659"/>
      <c r="AH668" s="659"/>
      <c r="AI668" s="659"/>
      <c r="AJ668" s="659"/>
      <c r="AK668" s="659"/>
    </row>
    <row r="669" spans="1:37">
      <c r="A669" s="659"/>
      <c r="B669" s="659"/>
      <c r="C669" s="659"/>
      <c r="D669" s="659"/>
      <c r="E669" s="659"/>
      <c r="F669" s="659"/>
      <c r="G669" s="659"/>
      <c r="H669" s="659"/>
      <c r="I669" s="660"/>
      <c r="J669" s="659"/>
      <c r="K669" s="660"/>
      <c r="L669" s="659"/>
      <c r="M669" s="659"/>
      <c r="N669" s="659"/>
      <c r="O669" s="659"/>
      <c r="P669" s="659"/>
      <c r="Q669" s="659"/>
      <c r="R669" s="659"/>
      <c r="S669" s="659"/>
      <c r="T669" s="659"/>
      <c r="U669" s="659"/>
      <c r="V669" s="659"/>
      <c r="W669" s="659"/>
      <c r="X669" s="659"/>
      <c r="Y669" s="659"/>
      <c r="Z669" s="659"/>
      <c r="AA669" s="659"/>
      <c r="AB669" s="659"/>
      <c r="AC669" s="659"/>
      <c r="AD669" s="659"/>
      <c r="AE669" s="659"/>
      <c r="AF669" s="659"/>
      <c r="AG669" s="659"/>
      <c r="AH669" s="659"/>
      <c r="AI669" s="659"/>
      <c r="AJ669" s="659"/>
      <c r="AK669" s="659"/>
    </row>
    <row r="670" spans="1:37">
      <c r="A670" s="659"/>
      <c r="B670" s="659"/>
      <c r="C670" s="659"/>
      <c r="D670" s="659"/>
      <c r="E670" s="659"/>
      <c r="F670" s="659"/>
      <c r="G670" s="659"/>
      <c r="H670" s="659"/>
      <c r="I670" s="660"/>
      <c r="J670" s="659"/>
      <c r="K670" s="660"/>
      <c r="L670" s="659"/>
      <c r="M670" s="659"/>
      <c r="N670" s="659"/>
      <c r="O670" s="659"/>
      <c r="P670" s="659"/>
      <c r="Q670" s="659"/>
      <c r="R670" s="659"/>
      <c r="S670" s="659"/>
      <c r="T670" s="659"/>
      <c r="U670" s="659"/>
      <c r="V670" s="659"/>
      <c r="W670" s="659"/>
      <c r="X670" s="659"/>
      <c r="Y670" s="659"/>
      <c r="Z670" s="659"/>
      <c r="AA670" s="659"/>
      <c r="AB670" s="659"/>
      <c r="AC670" s="659"/>
      <c r="AD670" s="659"/>
      <c r="AE670" s="659"/>
      <c r="AF670" s="659"/>
      <c r="AG670" s="659"/>
      <c r="AH670" s="659"/>
      <c r="AI670" s="659"/>
      <c r="AJ670" s="659"/>
      <c r="AK670" s="659"/>
    </row>
    <row r="671" spans="1:37">
      <c r="A671" s="659"/>
      <c r="B671" s="659"/>
      <c r="C671" s="659"/>
      <c r="D671" s="659"/>
      <c r="E671" s="659"/>
      <c r="F671" s="659"/>
      <c r="G671" s="659"/>
      <c r="H671" s="659"/>
      <c r="I671" s="660"/>
      <c r="J671" s="659"/>
      <c r="K671" s="660"/>
      <c r="L671" s="659"/>
      <c r="M671" s="659"/>
      <c r="N671" s="659"/>
      <c r="O671" s="659"/>
      <c r="P671" s="659"/>
      <c r="Q671" s="659"/>
      <c r="R671" s="659"/>
      <c r="S671" s="659"/>
      <c r="T671" s="659"/>
      <c r="U671" s="659"/>
      <c r="V671" s="659"/>
      <c r="W671" s="659"/>
      <c r="X671" s="659"/>
      <c r="Y671" s="659"/>
      <c r="Z671" s="659"/>
      <c r="AA671" s="659"/>
      <c r="AB671" s="659"/>
      <c r="AC671" s="659"/>
      <c r="AD671" s="659"/>
      <c r="AE671" s="659"/>
      <c r="AF671" s="659"/>
      <c r="AG671" s="659"/>
      <c r="AH671" s="659"/>
      <c r="AI671" s="659"/>
      <c r="AJ671" s="659"/>
      <c r="AK671" s="659"/>
    </row>
    <row r="672" spans="1:37">
      <c r="A672" s="659"/>
      <c r="B672" s="659"/>
      <c r="C672" s="659"/>
      <c r="D672" s="659"/>
      <c r="E672" s="659"/>
      <c r="F672" s="659"/>
      <c r="G672" s="659"/>
      <c r="H672" s="659"/>
      <c r="I672" s="660"/>
      <c r="J672" s="659"/>
      <c r="K672" s="660"/>
      <c r="L672" s="659"/>
      <c r="M672" s="659"/>
      <c r="N672" s="659"/>
      <c r="O672" s="659"/>
      <c r="P672" s="659"/>
      <c r="Q672" s="659"/>
      <c r="R672" s="659"/>
      <c r="S672" s="659"/>
      <c r="T672" s="659"/>
      <c r="U672" s="659"/>
      <c r="V672" s="659"/>
      <c r="W672" s="659"/>
      <c r="X672" s="659"/>
      <c r="Y672" s="659"/>
      <c r="Z672" s="659"/>
      <c r="AA672" s="659"/>
      <c r="AB672" s="659"/>
      <c r="AC672" s="659"/>
      <c r="AD672" s="659"/>
      <c r="AE672" s="659"/>
      <c r="AF672" s="659"/>
      <c r="AG672" s="659"/>
      <c r="AH672" s="659"/>
      <c r="AI672" s="659"/>
      <c r="AJ672" s="659"/>
      <c r="AK672" s="659"/>
    </row>
    <row r="673" spans="1:37">
      <c r="A673" s="659"/>
      <c r="B673" s="659"/>
      <c r="C673" s="659"/>
      <c r="D673" s="659"/>
      <c r="E673" s="659"/>
      <c r="F673" s="659"/>
      <c r="G673" s="659"/>
      <c r="H673" s="659"/>
      <c r="I673" s="660"/>
      <c r="J673" s="659"/>
      <c r="K673" s="660"/>
      <c r="L673" s="659"/>
      <c r="M673" s="659"/>
      <c r="N673" s="659"/>
      <c r="O673" s="659"/>
      <c r="P673" s="659"/>
      <c r="Q673" s="659"/>
      <c r="R673" s="659"/>
      <c r="S673" s="659"/>
      <c r="T673" s="659"/>
      <c r="U673" s="659"/>
      <c r="V673" s="659"/>
      <c r="W673" s="659"/>
      <c r="X673" s="659"/>
      <c r="Y673" s="659"/>
      <c r="Z673" s="659"/>
      <c r="AA673" s="659"/>
      <c r="AB673" s="659"/>
      <c r="AC673" s="659"/>
      <c r="AD673" s="659"/>
      <c r="AE673" s="659"/>
      <c r="AF673" s="659"/>
      <c r="AG673" s="659"/>
      <c r="AH673" s="659"/>
      <c r="AI673" s="659"/>
      <c r="AJ673" s="659"/>
      <c r="AK673" s="659"/>
    </row>
    <row r="674" spans="1:37">
      <c r="A674" s="659"/>
      <c r="B674" s="659"/>
      <c r="C674" s="659"/>
      <c r="D674" s="659"/>
      <c r="E674" s="659"/>
      <c r="F674" s="659"/>
      <c r="G674" s="659"/>
      <c r="H674" s="659"/>
      <c r="I674" s="660"/>
      <c r="J674" s="659"/>
      <c r="K674" s="660"/>
      <c r="L674" s="659"/>
      <c r="M674" s="659"/>
      <c r="N674" s="659"/>
      <c r="O674" s="659"/>
      <c r="P674" s="659"/>
      <c r="Q674" s="659"/>
      <c r="R674" s="659"/>
      <c r="S674" s="659"/>
      <c r="T674" s="659"/>
      <c r="U674" s="659"/>
      <c r="V674" s="659"/>
      <c r="W674" s="659"/>
      <c r="X674" s="659"/>
      <c r="Y674" s="659"/>
      <c r="Z674" s="659"/>
      <c r="AA674" s="659"/>
      <c r="AB674" s="659"/>
      <c r="AC674" s="659"/>
      <c r="AD674" s="659"/>
      <c r="AE674" s="659"/>
      <c r="AF674" s="659"/>
      <c r="AG674" s="659"/>
      <c r="AH674" s="659"/>
      <c r="AI674" s="659"/>
      <c r="AJ674" s="659"/>
      <c r="AK674" s="659"/>
    </row>
    <row r="675" spans="1:37">
      <c r="A675" s="659"/>
      <c r="B675" s="659"/>
      <c r="C675" s="659"/>
      <c r="D675" s="659"/>
      <c r="E675" s="659"/>
      <c r="F675" s="659"/>
      <c r="G675" s="659"/>
      <c r="H675" s="659"/>
      <c r="I675" s="660"/>
      <c r="J675" s="659"/>
      <c r="K675" s="660"/>
      <c r="L675" s="659"/>
      <c r="M675" s="659"/>
      <c r="N675" s="659"/>
      <c r="O675" s="659"/>
      <c r="P675" s="659"/>
      <c r="Q675" s="659"/>
      <c r="R675" s="659"/>
      <c r="S675" s="659"/>
      <c r="T675" s="659"/>
      <c r="U675" s="659"/>
      <c r="V675" s="659"/>
      <c r="W675" s="659"/>
      <c r="X675" s="659"/>
      <c r="Y675" s="659"/>
      <c r="Z675" s="659"/>
      <c r="AA675" s="659"/>
      <c r="AB675" s="659"/>
      <c r="AC675" s="659"/>
      <c r="AD675" s="659"/>
      <c r="AE675" s="659"/>
      <c r="AF675" s="659"/>
      <c r="AG675" s="659"/>
      <c r="AH675" s="659"/>
      <c r="AI675" s="659"/>
      <c r="AJ675" s="659"/>
      <c r="AK675" s="659"/>
    </row>
    <row r="676" spans="1:37">
      <c r="A676" s="659"/>
      <c r="B676" s="659"/>
      <c r="C676" s="659"/>
      <c r="D676" s="659"/>
      <c r="E676" s="659"/>
      <c r="F676" s="659"/>
      <c r="G676" s="659"/>
      <c r="H676" s="659"/>
      <c r="I676" s="660"/>
      <c r="J676" s="659"/>
      <c r="K676" s="660"/>
      <c r="L676" s="659"/>
      <c r="M676" s="659"/>
      <c r="N676" s="659"/>
      <c r="O676" s="659"/>
      <c r="P676" s="659"/>
      <c r="Q676" s="659"/>
      <c r="R676" s="659"/>
      <c r="S676" s="659"/>
      <c r="T676" s="659"/>
      <c r="U676" s="659"/>
      <c r="V676" s="659"/>
      <c r="W676" s="659"/>
      <c r="X676" s="659"/>
      <c r="Y676" s="659"/>
      <c r="Z676" s="659"/>
      <c r="AA676" s="659"/>
      <c r="AB676" s="659"/>
      <c r="AC676" s="659"/>
      <c r="AD676" s="659"/>
      <c r="AE676" s="659"/>
      <c r="AF676" s="659"/>
      <c r="AG676" s="659"/>
      <c r="AH676" s="659"/>
      <c r="AI676" s="659"/>
      <c r="AJ676" s="659"/>
      <c r="AK676" s="659"/>
    </row>
    <row r="677" spans="1:37">
      <c r="A677" s="659"/>
      <c r="B677" s="659"/>
      <c r="C677" s="659"/>
      <c r="D677" s="659"/>
      <c r="E677" s="659"/>
      <c r="F677" s="659"/>
      <c r="G677" s="659"/>
      <c r="H677" s="659"/>
      <c r="I677" s="660"/>
      <c r="J677" s="659"/>
      <c r="K677" s="660"/>
      <c r="L677" s="659"/>
      <c r="M677" s="659"/>
      <c r="N677" s="659"/>
      <c r="O677" s="659"/>
      <c r="P677" s="659"/>
      <c r="Q677" s="659"/>
      <c r="R677" s="659"/>
      <c r="S677" s="659"/>
      <c r="T677" s="659"/>
      <c r="U677" s="659"/>
      <c r="V677" s="659"/>
      <c r="W677" s="659"/>
      <c r="X677" s="659"/>
      <c r="Y677" s="659"/>
      <c r="Z677" s="659"/>
      <c r="AA677" s="659"/>
      <c r="AB677" s="659"/>
      <c r="AC677" s="659"/>
      <c r="AD677" s="659"/>
      <c r="AE677" s="659"/>
      <c r="AF677" s="659"/>
      <c r="AG677" s="659"/>
      <c r="AH677" s="659"/>
      <c r="AI677" s="659"/>
      <c r="AJ677" s="659"/>
      <c r="AK677" s="659"/>
    </row>
    <row r="678" spans="1:37">
      <c r="A678" s="659"/>
      <c r="B678" s="659"/>
      <c r="C678" s="659"/>
      <c r="D678" s="659"/>
      <c r="E678" s="659"/>
      <c r="F678" s="659"/>
      <c r="G678" s="659"/>
      <c r="H678" s="659"/>
      <c r="I678" s="660"/>
      <c r="J678" s="659"/>
      <c r="K678" s="660"/>
      <c r="L678" s="659"/>
      <c r="M678" s="659"/>
      <c r="N678" s="659"/>
      <c r="O678" s="659"/>
      <c r="P678" s="659"/>
      <c r="Q678" s="659"/>
      <c r="R678" s="659"/>
      <c r="S678" s="659"/>
      <c r="T678" s="659"/>
      <c r="U678" s="659"/>
      <c r="V678" s="659"/>
      <c r="W678" s="659"/>
      <c r="X678" s="659"/>
      <c r="Y678" s="659"/>
      <c r="Z678" s="659"/>
      <c r="AA678" s="659"/>
      <c r="AB678" s="659"/>
      <c r="AC678" s="659"/>
      <c r="AD678" s="659"/>
      <c r="AE678" s="659"/>
      <c r="AF678" s="659"/>
      <c r="AG678" s="659"/>
      <c r="AH678" s="659"/>
      <c r="AI678" s="659"/>
      <c r="AJ678" s="659"/>
      <c r="AK678" s="659"/>
    </row>
    <row r="679" spans="1:37">
      <c r="A679" s="659"/>
      <c r="B679" s="659"/>
      <c r="C679" s="659"/>
      <c r="D679" s="659"/>
      <c r="E679" s="659"/>
      <c r="F679" s="659"/>
      <c r="G679" s="659"/>
      <c r="H679" s="659"/>
      <c r="I679" s="660"/>
      <c r="J679" s="659"/>
      <c r="K679" s="660"/>
      <c r="L679" s="659"/>
      <c r="M679" s="659"/>
      <c r="N679" s="659"/>
      <c r="O679" s="659"/>
      <c r="P679" s="659"/>
      <c r="Q679" s="659"/>
      <c r="R679" s="659"/>
      <c r="S679" s="659"/>
      <c r="T679" s="659"/>
      <c r="U679" s="659"/>
      <c r="V679" s="659"/>
      <c r="W679" s="659"/>
      <c r="X679" s="659"/>
      <c r="Y679" s="659"/>
      <c r="Z679" s="659"/>
      <c r="AA679" s="659"/>
      <c r="AB679" s="659"/>
      <c r="AC679" s="659"/>
      <c r="AD679" s="659"/>
      <c r="AE679" s="659"/>
      <c r="AF679" s="659"/>
      <c r="AG679" s="659"/>
      <c r="AH679" s="659"/>
      <c r="AI679" s="659"/>
      <c r="AJ679" s="659"/>
      <c r="AK679" s="659"/>
    </row>
    <row r="680" spans="1:37">
      <c r="A680" s="659"/>
      <c r="B680" s="659"/>
      <c r="C680" s="659"/>
      <c r="D680" s="659"/>
      <c r="E680" s="659"/>
      <c r="F680" s="659"/>
      <c r="G680" s="659"/>
      <c r="H680" s="659"/>
      <c r="I680" s="660"/>
      <c r="J680" s="659"/>
      <c r="K680" s="660"/>
      <c r="L680" s="659"/>
      <c r="M680" s="659"/>
      <c r="N680" s="659"/>
      <c r="O680" s="659"/>
      <c r="P680" s="659"/>
      <c r="Q680" s="659"/>
      <c r="R680" s="659"/>
      <c r="S680" s="659"/>
      <c r="T680" s="659"/>
      <c r="U680" s="659"/>
      <c r="V680" s="659"/>
      <c r="W680" s="659"/>
      <c r="X680" s="659"/>
      <c r="Y680" s="659"/>
      <c r="Z680" s="659"/>
      <c r="AA680" s="659"/>
      <c r="AB680" s="659"/>
      <c r="AC680" s="659"/>
      <c r="AD680" s="659"/>
      <c r="AE680" s="659"/>
      <c r="AF680" s="659"/>
      <c r="AG680" s="659"/>
      <c r="AH680" s="659"/>
      <c r="AI680" s="659"/>
      <c r="AJ680" s="659"/>
      <c r="AK680" s="659"/>
    </row>
    <row r="681" spans="1:37">
      <c r="A681" s="659"/>
      <c r="B681" s="659"/>
      <c r="C681" s="659"/>
      <c r="D681" s="659"/>
      <c r="E681" s="659"/>
      <c r="F681" s="659"/>
      <c r="G681" s="659"/>
      <c r="H681" s="659"/>
      <c r="I681" s="660"/>
      <c r="J681" s="659"/>
      <c r="K681" s="660"/>
      <c r="L681" s="659"/>
      <c r="M681" s="659"/>
      <c r="N681" s="659"/>
      <c r="O681" s="659"/>
      <c r="P681" s="659"/>
      <c r="Q681" s="659"/>
      <c r="R681" s="659"/>
      <c r="S681" s="659"/>
      <c r="T681" s="659"/>
      <c r="U681" s="659"/>
      <c r="V681" s="659"/>
      <c r="W681" s="659"/>
      <c r="X681" s="659"/>
      <c r="Y681" s="659"/>
      <c r="Z681" s="659"/>
      <c r="AA681" s="659"/>
      <c r="AB681" s="659"/>
      <c r="AC681" s="659"/>
      <c r="AD681" s="659"/>
      <c r="AE681" s="659"/>
      <c r="AF681" s="659"/>
      <c r="AG681" s="659"/>
      <c r="AH681" s="659"/>
      <c r="AI681" s="659"/>
      <c r="AJ681" s="659"/>
      <c r="AK681" s="659"/>
    </row>
    <row r="682" spans="1:37">
      <c r="A682" s="659"/>
      <c r="B682" s="659"/>
      <c r="C682" s="659"/>
      <c r="D682" s="659"/>
      <c r="E682" s="659"/>
      <c r="F682" s="659"/>
      <c r="G682" s="659"/>
      <c r="H682" s="659"/>
      <c r="I682" s="660"/>
      <c r="J682" s="659"/>
      <c r="K682" s="660"/>
      <c r="L682" s="659"/>
      <c r="M682" s="659"/>
      <c r="N682" s="659"/>
      <c r="O682" s="659"/>
      <c r="P682" s="659"/>
      <c r="Q682" s="659"/>
      <c r="R682" s="659"/>
      <c r="S682" s="659"/>
      <c r="T682" s="659"/>
      <c r="U682" s="659"/>
      <c r="V682" s="659"/>
      <c r="W682" s="659"/>
      <c r="X682" s="659"/>
      <c r="Y682" s="659"/>
      <c r="Z682" s="659"/>
      <c r="AA682" s="659"/>
      <c r="AB682" s="659"/>
      <c r="AC682" s="659"/>
      <c r="AD682" s="659"/>
      <c r="AE682" s="659"/>
      <c r="AF682" s="659"/>
      <c r="AG682" s="659"/>
      <c r="AH682" s="659"/>
      <c r="AI682" s="659"/>
      <c r="AJ682" s="659"/>
      <c r="AK682" s="659"/>
    </row>
    <row r="683" spans="1:37">
      <c r="A683" s="659"/>
      <c r="B683" s="659"/>
      <c r="C683" s="659"/>
      <c r="D683" s="659"/>
      <c r="E683" s="659"/>
      <c r="F683" s="659"/>
      <c r="G683" s="659"/>
      <c r="H683" s="659"/>
      <c r="I683" s="660"/>
      <c r="J683" s="659"/>
      <c r="K683" s="660"/>
      <c r="L683" s="659"/>
      <c r="M683" s="659"/>
      <c r="N683" s="659"/>
      <c r="O683" s="659"/>
      <c r="P683" s="659"/>
      <c r="Q683" s="659"/>
      <c r="R683" s="659"/>
      <c r="S683" s="659"/>
      <c r="T683" s="659"/>
      <c r="U683" s="659"/>
      <c r="V683" s="659"/>
      <c r="W683" s="659"/>
      <c r="X683" s="659"/>
      <c r="Y683" s="659"/>
      <c r="Z683" s="659"/>
      <c r="AA683" s="659"/>
      <c r="AB683" s="659"/>
      <c r="AC683" s="659"/>
      <c r="AD683" s="659"/>
      <c r="AE683" s="659"/>
      <c r="AF683" s="659"/>
      <c r="AG683" s="659"/>
      <c r="AH683" s="659"/>
      <c r="AI683" s="659"/>
      <c r="AJ683" s="659"/>
      <c r="AK683" s="659"/>
    </row>
    <row r="684" spans="1:37">
      <c r="A684" s="659"/>
      <c r="B684" s="659"/>
      <c r="C684" s="659"/>
      <c r="D684" s="659"/>
      <c r="E684" s="659"/>
      <c r="F684" s="659"/>
      <c r="G684" s="659"/>
      <c r="H684" s="659"/>
      <c r="I684" s="660"/>
      <c r="J684" s="659"/>
      <c r="K684" s="660"/>
      <c r="L684" s="659"/>
      <c r="M684" s="659"/>
      <c r="N684" s="659"/>
      <c r="O684" s="659"/>
      <c r="P684" s="659"/>
      <c r="Q684" s="659"/>
      <c r="R684" s="659"/>
      <c r="S684" s="659"/>
      <c r="T684" s="659"/>
      <c r="U684" s="659"/>
      <c r="V684" s="659"/>
      <c r="W684" s="659"/>
      <c r="X684" s="659"/>
      <c r="Y684" s="659"/>
      <c r="Z684" s="659"/>
      <c r="AA684" s="659"/>
      <c r="AB684" s="659"/>
      <c r="AC684" s="659"/>
      <c r="AD684" s="659"/>
      <c r="AE684" s="659"/>
      <c r="AF684" s="659"/>
      <c r="AG684" s="659"/>
      <c r="AH684" s="659"/>
      <c r="AI684" s="659"/>
      <c r="AJ684" s="659"/>
      <c r="AK684" s="659"/>
    </row>
    <row r="685" spans="1:37">
      <c r="A685" s="659"/>
      <c r="B685" s="659"/>
      <c r="C685" s="659"/>
      <c r="D685" s="659"/>
      <c r="E685" s="659"/>
      <c r="F685" s="659"/>
      <c r="G685" s="659"/>
      <c r="H685" s="659"/>
      <c r="I685" s="660"/>
      <c r="J685" s="659"/>
      <c r="K685" s="660"/>
      <c r="L685" s="659"/>
      <c r="M685" s="659"/>
      <c r="N685" s="659"/>
      <c r="O685" s="659"/>
      <c r="P685" s="659"/>
      <c r="Q685" s="659"/>
      <c r="R685" s="659"/>
      <c r="S685" s="659"/>
      <c r="T685" s="659"/>
      <c r="U685" s="659"/>
      <c r="V685" s="659"/>
      <c r="W685" s="659"/>
      <c r="X685" s="659"/>
      <c r="Y685" s="659"/>
      <c r="Z685" s="659"/>
      <c r="AA685" s="659"/>
      <c r="AB685" s="659"/>
      <c r="AC685" s="659"/>
      <c r="AD685" s="659"/>
      <c r="AE685" s="659"/>
      <c r="AF685" s="659"/>
      <c r="AG685" s="659"/>
      <c r="AH685" s="659"/>
      <c r="AI685" s="659"/>
      <c r="AJ685" s="659"/>
      <c r="AK685" s="659"/>
    </row>
    <row r="686" spans="1:37">
      <c r="A686" s="659"/>
      <c r="B686" s="659"/>
      <c r="C686" s="659"/>
      <c r="D686" s="659"/>
      <c r="E686" s="659"/>
      <c r="F686" s="659"/>
      <c r="G686" s="659"/>
      <c r="H686" s="659"/>
      <c r="I686" s="660"/>
      <c r="J686" s="659"/>
      <c r="K686" s="660"/>
      <c r="L686" s="659"/>
      <c r="M686" s="659"/>
      <c r="N686" s="659"/>
      <c r="O686" s="659"/>
      <c r="P686" s="659"/>
      <c r="Q686" s="659"/>
      <c r="R686" s="659"/>
      <c r="S686" s="659"/>
      <c r="T686" s="659"/>
      <c r="U686" s="659"/>
      <c r="V686" s="659"/>
      <c r="W686" s="659"/>
      <c r="X686" s="659"/>
      <c r="Y686" s="659"/>
      <c r="Z686" s="659"/>
      <c r="AA686" s="659"/>
      <c r="AB686" s="659"/>
      <c r="AC686" s="659"/>
      <c r="AD686" s="659"/>
      <c r="AE686" s="659"/>
      <c r="AF686" s="659"/>
      <c r="AG686" s="659"/>
      <c r="AH686" s="659"/>
      <c r="AI686" s="659"/>
      <c r="AJ686" s="659"/>
      <c r="AK686" s="659"/>
    </row>
    <row r="687" spans="1:37">
      <c r="A687" s="659"/>
      <c r="B687" s="659"/>
      <c r="C687" s="659"/>
      <c r="D687" s="659"/>
      <c r="E687" s="659"/>
      <c r="F687" s="659"/>
      <c r="G687" s="659"/>
      <c r="H687" s="659"/>
      <c r="I687" s="660"/>
      <c r="J687" s="659"/>
      <c r="K687" s="660"/>
      <c r="L687" s="659"/>
      <c r="M687" s="659"/>
      <c r="N687" s="659"/>
      <c r="O687" s="659"/>
      <c r="P687" s="659"/>
      <c r="Q687" s="659"/>
      <c r="R687" s="659"/>
      <c r="S687" s="659"/>
      <c r="T687" s="659"/>
      <c r="U687" s="659"/>
      <c r="V687" s="659"/>
      <c r="W687" s="659"/>
      <c r="X687" s="659"/>
      <c r="Y687" s="659"/>
      <c r="Z687" s="659"/>
      <c r="AA687" s="659"/>
      <c r="AB687" s="659"/>
      <c r="AC687" s="659"/>
      <c r="AD687" s="659"/>
      <c r="AE687" s="659"/>
      <c r="AF687" s="659"/>
      <c r="AG687" s="659"/>
      <c r="AH687" s="659"/>
      <c r="AI687" s="659"/>
      <c r="AJ687" s="659"/>
      <c r="AK687" s="659"/>
    </row>
    <row r="688" spans="1:37">
      <c r="A688" s="659"/>
      <c r="B688" s="659"/>
      <c r="C688" s="659"/>
      <c r="D688" s="659"/>
      <c r="E688" s="659"/>
      <c r="F688" s="659"/>
      <c r="G688" s="659"/>
      <c r="H688" s="659"/>
      <c r="I688" s="660"/>
      <c r="J688" s="659"/>
      <c r="K688" s="660"/>
      <c r="L688" s="659"/>
      <c r="M688" s="659"/>
      <c r="N688" s="659"/>
      <c r="O688" s="659"/>
      <c r="P688" s="659"/>
      <c r="Q688" s="659"/>
      <c r="R688" s="659"/>
      <c r="S688" s="659"/>
      <c r="T688" s="659"/>
      <c r="U688" s="659"/>
      <c r="V688" s="659"/>
      <c r="W688" s="659"/>
      <c r="X688" s="659"/>
      <c r="Y688" s="659"/>
      <c r="Z688" s="659"/>
      <c r="AA688" s="659"/>
      <c r="AB688" s="659"/>
      <c r="AC688" s="659"/>
      <c r="AD688" s="659"/>
      <c r="AE688" s="659"/>
      <c r="AF688" s="659"/>
      <c r="AG688" s="659"/>
      <c r="AH688" s="659"/>
      <c r="AI688" s="659"/>
      <c r="AJ688" s="659"/>
      <c r="AK688" s="659"/>
    </row>
    <row r="689" spans="1:37">
      <c r="A689" s="659"/>
      <c r="B689" s="659"/>
      <c r="C689" s="659"/>
      <c r="D689" s="659"/>
      <c r="E689" s="659"/>
      <c r="F689" s="659"/>
      <c r="G689" s="659"/>
      <c r="H689" s="659"/>
      <c r="I689" s="660"/>
      <c r="J689" s="659"/>
      <c r="K689" s="660"/>
      <c r="L689" s="659"/>
      <c r="M689" s="659"/>
      <c r="N689" s="659"/>
      <c r="O689" s="659"/>
      <c r="P689" s="659"/>
      <c r="Q689" s="659"/>
      <c r="R689" s="659"/>
      <c r="S689" s="659"/>
      <c r="T689" s="659"/>
      <c r="U689" s="659"/>
      <c r="V689" s="659"/>
      <c r="W689" s="659"/>
      <c r="X689" s="659"/>
      <c r="Y689" s="659"/>
      <c r="Z689" s="659"/>
      <c r="AA689" s="659"/>
      <c r="AB689" s="659"/>
      <c r="AC689" s="659"/>
      <c r="AD689" s="659"/>
      <c r="AE689" s="659"/>
      <c r="AF689" s="659"/>
      <c r="AG689" s="659"/>
      <c r="AH689" s="659"/>
      <c r="AI689" s="659"/>
      <c r="AJ689" s="659"/>
      <c r="AK689" s="659"/>
    </row>
    <row r="690" spans="1:37">
      <c r="A690" s="659"/>
      <c r="B690" s="659"/>
      <c r="C690" s="659"/>
      <c r="D690" s="659"/>
      <c r="E690" s="659"/>
      <c r="F690" s="659"/>
      <c r="G690" s="659"/>
      <c r="H690" s="659"/>
      <c r="I690" s="660"/>
      <c r="J690" s="659"/>
      <c r="K690" s="660"/>
      <c r="L690" s="659"/>
      <c r="M690" s="659"/>
      <c r="N690" s="659"/>
      <c r="O690" s="659"/>
      <c r="P690" s="659"/>
      <c r="Q690" s="659"/>
      <c r="R690" s="659"/>
      <c r="S690" s="659"/>
      <c r="T690" s="659"/>
      <c r="U690" s="659"/>
      <c r="V690" s="659"/>
      <c r="W690" s="659"/>
      <c r="X690" s="659"/>
      <c r="Y690" s="659"/>
      <c r="Z690" s="659"/>
      <c r="AA690" s="659"/>
      <c r="AB690" s="659"/>
      <c r="AC690" s="659"/>
      <c r="AD690" s="659"/>
      <c r="AE690" s="659"/>
      <c r="AF690" s="659"/>
      <c r="AG690" s="659"/>
      <c r="AH690" s="659"/>
      <c r="AI690" s="659"/>
      <c r="AJ690" s="659"/>
      <c r="AK690" s="659"/>
    </row>
    <row r="691" spans="1:37">
      <c r="A691" s="659"/>
      <c r="B691" s="659"/>
      <c r="C691" s="659"/>
      <c r="D691" s="659"/>
      <c r="E691" s="659"/>
      <c r="F691" s="659"/>
      <c r="G691" s="659"/>
      <c r="H691" s="659"/>
      <c r="I691" s="660"/>
      <c r="J691" s="659"/>
      <c r="K691" s="660"/>
      <c r="L691" s="659"/>
      <c r="M691" s="659"/>
      <c r="N691" s="659"/>
      <c r="O691" s="659"/>
      <c r="P691" s="659"/>
      <c r="Q691" s="659"/>
      <c r="R691" s="659"/>
      <c r="S691" s="659"/>
      <c r="T691" s="659"/>
      <c r="U691" s="659"/>
      <c r="V691" s="659"/>
      <c r="W691" s="659"/>
      <c r="X691" s="659"/>
      <c r="Y691" s="659"/>
      <c r="Z691" s="659"/>
      <c r="AA691" s="659"/>
      <c r="AB691" s="659"/>
      <c r="AC691" s="659"/>
      <c r="AD691" s="659"/>
      <c r="AE691" s="659"/>
      <c r="AF691" s="659"/>
      <c r="AG691" s="659"/>
      <c r="AH691" s="659"/>
      <c r="AI691" s="659"/>
      <c r="AJ691" s="659"/>
      <c r="AK691" s="659"/>
    </row>
    <row r="692" spans="1:37">
      <c r="A692" s="659"/>
      <c r="B692" s="659"/>
      <c r="C692" s="659"/>
      <c r="D692" s="659"/>
      <c r="E692" s="659"/>
      <c r="F692" s="659"/>
      <c r="G692" s="659"/>
      <c r="H692" s="659"/>
      <c r="I692" s="660"/>
      <c r="J692" s="659"/>
      <c r="K692" s="660"/>
      <c r="L692" s="659"/>
      <c r="M692" s="659"/>
      <c r="N692" s="659"/>
      <c r="O692" s="659"/>
      <c r="P692" s="659"/>
      <c r="Q692" s="659"/>
      <c r="R692" s="659"/>
      <c r="S692" s="659"/>
      <c r="T692" s="659"/>
      <c r="U692" s="659"/>
      <c r="V692" s="659"/>
      <c r="W692" s="659"/>
      <c r="X692" s="659"/>
      <c r="Y692" s="659"/>
      <c r="Z692" s="659"/>
      <c r="AA692" s="659"/>
      <c r="AB692" s="659"/>
      <c r="AC692" s="659"/>
      <c r="AD692" s="659"/>
      <c r="AE692" s="659"/>
      <c r="AF692" s="659"/>
      <c r="AG692" s="659"/>
      <c r="AH692" s="659"/>
      <c r="AI692" s="659"/>
      <c r="AJ692" s="659"/>
      <c r="AK692" s="659"/>
    </row>
    <row r="693" spans="1:37">
      <c r="A693" s="659"/>
      <c r="B693" s="659"/>
      <c r="C693" s="659"/>
      <c r="D693" s="659"/>
      <c r="E693" s="659"/>
      <c r="F693" s="659"/>
      <c r="G693" s="659"/>
      <c r="H693" s="659"/>
      <c r="I693" s="660"/>
      <c r="J693" s="659"/>
      <c r="K693" s="660"/>
      <c r="L693" s="659"/>
      <c r="M693" s="659"/>
      <c r="N693" s="659"/>
      <c r="O693" s="659"/>
      <c r="P693" s="659"/>
      <c r="Q693" s="659"/>
      <c r="R693" s="659"/>
      <c r="S693" s="659"/>
      <c r="T693" s="659"/>
      <c r="U693" s="659"/>
      <c r="V693" s="659"/>
      <c r="W693" s="659"/>
      <c r="X693" s="659"/>
      <c r="Y693" s="659"/>
      <c r="Z693" s="659"/>
      <c r="AA693" s="659"/>
      <c r="AB693" s="659"/>
      <c r="AC693" s="659"/>
      <c r="AD693" s="659"/>
      <c r="AE693" s="659"/>
      <c r="AF693" s="659"/>
      <c r="AG693" s="659"/>
      <c r="AH693" s="659"/>
      <c r="AI693" s="659"/>
      <c r="AJ693" s="659"/>
      <c r="AK693" s="659"/>
    </row>
    <row r="694" spans="1:37">
      <c r="A694" s="659"/>
      <c r="B694" s="659"/>
      <c r="C694" s="659"/>
      <c r="D694" s="659"/>
      <c r="E694" s="659"/>
      <c r="F694" s="659"/>
      <c r="G694" s="659"/>
      <c r="H694" s="659"/>
      <c r="I694" s="660"/>
      <c r="J694" s="659"/>
      <c r="K694" s="660"/>
      <c r="L694" s="659"/>
      <c r="M694" s="659"/>
      <c r="N694" s="659"/>
      <c r="O694" s="659"/>
      <c r="P694" s="659"/>
      <c r="Q694" s="659"/>
      <c r="R694" s="659"/>
      <c r="S694" s="659"/>
      <c r="T694" s="659"/>
      <c r="U694" s="659"/>
      <c r="V694" s="659"/>
      <c r="W694" s="659"/>
      <c r="X694" s="659"/>
      <c r="Y694" s="659"/>
      <c r="Z694" s="659"/>
      <c r="AA694" s="659"/>
      <c r="AB694" s="659"/>
      <c r="AC694" s="659"/>
      <c r="AD694" s="659"/>
      <c r="AE694" s="659"/>
      <c r="AF694" s="659"/>
      <c r="AG694" s="659"/>
      <c r="AH694" s="659"/>
      <c r="AI694" s="659"/>
      <c r="AJ694" s="659"/>
      <c r="AK694" s="659"/>
    </row>
    <row r="695" spans="1:37">
      <c r="A695" s="659"/>
      <c r="B695" s="659"/>
      <c r="C695" s="659"/>
      <c r="D695" s="659"/>
      <c r="E695" s="659"/>
      <c r="F695" s="659"/>
      <c r="G695" s="659"/>
      <c r="H695" s="659"/>
      <c r="I695" s="660"/>
      <c r="J695" s="659"/>
      <c r="K695" s="660"/>
      <c r="L695" s="659"/>
      <c r="M695" s="659"/>
      <c r="N695" s="659"/>
      <c r="O695" s="659"/>
      <c r="P695" s="659"/>
      <c r="Q695" s="659"/>
      <c r="R695" s="659"/>
      <c r="S695" s="659"/>
      <c r="T695" s="659"/>
      <c r="U695" s="659"/>
      <c r="V695" s="659"/>
      <c r="W695" s="659"/>
      <c r="X695" s="659"/>
      <c r="Y695" s="659"/>
      <c r="Z695" s="659"/>
      <c r="AA695" s="659"/>
      <c r="AB695" s="659"/>
      <c r="AC695" s="659"/>
      <c r="AD695" s="659"/>
      <c r="AE695" s="659"/>
      <c r="AF695" s="659"/>
      <c r="AG695" s="659"/>
      <c r="AH695" s="659"/>
      <c r="AI695" s="659"/>
      <c r="AJ695" s="659"/>
      <c r="AK695" s="659"/>
    </row>
    <row r="696" spans="1:37">
      <c r="A696" s="659"/>
      <c r="B696" s="659"/>
      <c r="C696" s="659"/>
      <c r="D696" s="659"/>
      <c r="E696" s="659"/>
      <c r="F696" s="659"/>
      <c r="G696" s="659"/>
      <c r="H696" s="659"/>
      <c r="I696" s="660"/>
      <c r="J696" s="659"/>
      <c r="K696" s="660"/>
      <c r="L696" s="659"/>
      <c r="M696" s="659"/>
      <c r="N696" s="659"/>
      <c r="O696" s="659"/>
      <c r="P696" s="659"/>
      <c r="Q696" s="659"/>
      <c r="R696" s="659"/>
      <c r="S696" s="659"/>
      <c r="T696" s="659"/>
      <c r="U696" s="659"/>
      <c r="V696" s="659"/>
      <c r="W696" s="659"/>
      <c r="X696" s="659"/>
      <c r="Y696" s="659"/>
      <c r="Z696" s="659"/>
      <c r="AA696" s="659"/>
      <c r="AB696" s="659"/>
      <c r="AC696" s="659"/>
      <c r="AD696" s="659"/>
      <c r="AE696" s="659"/>
      <c r="AF696" s="659"/>
      <c r="AG696" s="659"/>
      <c r="AH696" s="659"/>
      <c r="AI696" s="659"/>
      <c r="AJ696" s="659"/>
      <c r="AK696" s="659"/>
    </row>
    <row r="697" spans="1:37">
      <c r="A697" s="659"/>
      <c r="B697" s="659"/>
      <c r="C697" s="659"/>
      <c r="D697" s="659"/>
      <c r="E697" s="659"/>
      <c r="F697" s="659"/>
      <c r="G697" s="659"/>
      <c r="H697" s="659"/>
      <c r="I697" s="660"/>
      <c r="J697" s="659"/>
      <c r="K697" s="660"/>
      <c r="L697" s="659"/>
      <c r="M697" s="659"/>
      <c r="N697" s="659"/>
      <c r="O697" s="659"/>
      <c r="P697" s="659"/>
      <c r="Q697" s="659"/>
      <c r="R697" s="659"/>
      <c r="S697" s="659"/>
      <c r="T697" s="659"/>
      <c r="U697" s="659"/>
      <c r="V697" s="659"/>
      <c r="W697" s="659"/>
      <c r="X697" s="659"/>
      <c r="Y697" s="659"/>
      <c r="Z697" s="659"/>
      <c r="AA697" s="659"/>
      <c r="AB697" s="659"/>
      <c r="AC697" s="659"/>
      <c r="AD697" s="659"/>
      <c r="AE697" s="659"/>
      <c r="AF697" s="659"/>
      <c r="AG697" s="659"/>
      <c r="AH697" s="659"/>
      <c r="AI697" s="659"/>
      <c r="AJ697" s="659"/>
      <c r="AK697" s="659"/>
    </row>
    <row r="698" spans="1:37">
      <c r="A698" s="659"/>
      <c r="B698" s="659"/>
      <c r="C698" s="659"/>
      <c r="D698" s="659"/>
      <c r="E698" s="659"/>
      <c r="F698" s="659"/>
      <c r="G698" s="659"/>
      <c r="H698" s="659"/>
      <c r="I698" s="660"/>
      <c r="J698" s="659"/>
      <c r="K698" s="660"/>
      <c r="L698" s="659"/>
      <c r="M698" s="659"/>
      <c r="N698" s="659"/>
      <c r="O698" s="659"/>
      <c r="P698" s="659"/>
      <c r="Q698" s="659"/>
      <c r="R698" s="659"/>
      <c r="S698" s="659"/>
      <c r="T698" s="659"/>
      <c r="U698" s="659"/>
      <c r="V698" s="659"/>
      <c r="W698" s="659"/>
      <c r="X698" s="659"/>
      <c r="Y698" s="659"/>
      <c r="Z698" s="659"/>
      <c r="AA698" s="659"/>
      <c r="AB698" s="659"/>
      <c r="AC698" s="659"/>
      <c r="AD698" s="659"/>
      <c r="AE698" s="659"/>
      <c r="AF698" s="659"/>
      <c r="AG698" s="659"/>
      <c r="AH698" s="659"/>
      <c r="AI698" s="659"/>
      <c r="AJ698" s="659"/>
      <c r="AK698" s="659"/>
    </row>
    <row r="699" spans="1:37">
      <c r="A699" s="659"/>
      <c r="B699" s="659"/>
      <c r="C699" s="659"/>
      <c r="D699" s="659"/>
      <c r="E699" s="659"/>
      <c r="F699" s="659"/>
      <c r="G699" s="659"/>
      <c r="H699" s="659"/>
      <c r="I699" s="660"/>
      <c r="J699" s="659"/>
      <c r="K699" s="660"/>
      <c r="L699" s="659"/>
      <c r="M699" s="659"/>
      <c r="N699" s="659"/>
      <c r="O699" s="659"/>
      <c r="P699" s="659"/>
      <c r="Q699" s="659"/>
      <c r="R699" s="659"/>
      <c r="S699" s="659"/>
      <c r="T699" s="659"/>
      <c r="U699" s="659"/>
      <c r="V699" s="659"/>
      <c r="W699" s="659"/>
      <c r="X699" s="659"/>
      <c r="Y699" s="659"/>
      <c r="Z699" s="659"/>
      <c r="AA699" s="659"/>
      <c r="AB699" s="659"/>
      <c r="AC699" s="659"/>
      <c r="AD699" s="659"/>
      <c r="AE699" s="659"/>
      <c r="AF699" s="659"/>
      <c r="AG699" s="659"/>
      <c r="AH699" s="659"/>
      <c r="AI699" s="659"/>
      <c r="AJ699" s="659"/>
      <c r="AK699" s="659"/>
    </row>
    <row r="700" spans="1:37">
      <c r="A700" s="659"/>
      <c r="B700" s="659"/>
      <c r="C700" s="659"/>
      <c r="D700" s="659"/>
      <c r="E700" s="659"/>
      <c r="F700" s="659"/>
      <c r="G700" s="659"/>
      <c r="H700" s="659"/>
      <c r="I700" s="660"/>
      <c r="J700" s="659"/>
      <c r="K700" s="660"/>
      <c r="L700" s="659"/>
      <c r="M700" s="659"/>
      <c r="N700" s="659"/>
      <c r="O700" s="659"/>
      <c r="P700" s="659"/>
      <c r="Q700" s="659"/>
      <c r="R700" s="659"/>
      <c r="S700" s="659"/>
      <c r="T700" s="659"/>
      <c r="U700" s="659"/>
      <c r="V700" s="659"/>
      <c r="W700" s="659"/>
      <c r="X700" s="659"/>
      <c r="Y700" s="659"/>
      <c r="Z700" s="659"/>
      <c r="AA700" s="659"/>
      <c r="AB700" s="659"/>
      <c r="AC700" s="659"/>
      <c r="AD700" s="659"/>
      <c r="AE700" s="659"/>
      <c r="AF700" s="659"/>
      <c r="AG700" s="659"/>
      <c r="AH700" s="659"/>
      <c r="AI700" s="659"/>
      <c r="AJ700" s="659"/>
      <c r="AK700" s="659"/>
    </row>
    <row r="701" spans="1:37">
      <c r="A701" s="659"/>
      <c r="B701" s="659"/>
      <c r="C701" s="659"/>
      <c r="D701" s="659"/>
      <c r="E701" s="659"/>
      <c r="F701" s="659"/>
      <c r="G701" s="659"/>
      <c r="H701" s="659"/>
      <c r="I701" s="660"/>
      <c r="J701" s="659"/>
      <c r="K701" s="660"/>
      <c r="L701" s="659"/>
      <c r="M701" s="659"/>
      <c r="N701" s="659"/>
      <c r="O701" s="659"/>
      <c r="P701" s="659"/>
      <c r="Q701" s="659"/>
      <c r="R701" s="659"/>
      <c r="S701" s="659"/>
      <c r="T701" s="659"/>
      <c r="U701" s="659"/>
      <c r="V701" s="659"/>
      <c r="W701" s="659"/>
      <c r="X701" s="659"/>
      <c r="Y701" s="659"/>
      <c r="Z701" s="659"/>
      <c r="AA701" s="659"/>
      <c r="AB701" s="659"/>
      <c r="AC701" s="659"/>
      <c r="AD701" s="659"/>
      <c r="AE701" s="659"/>
      <c r="AF701" s="659"/>
      <c r="AG701" s="659"/>
      <c r="AH701" s="659"/>
      <c r="AI701" s="659"/>
      <c r="AJ701" s="659"/>
      <c r="AK701" s="659"/>
    </row>
    <row r="702" spans="1:37">
      <c r="A702" s="659"/>
      <c r="B702" s="659"/>
      <c r="C702" s="659"/>
      <c r="D702" s="659"/>
      <c r="E702" s="659"/>
      <c r="F702" s="659"/>
      <c r="G702" s="659"/>
      <c r="H702" s="659"/>
      <c r="I702" s="660"/>
      <c r="J702" s="659"/>
      <c r="K702" s="660"/>
      <c r="L702" s="659"/>
      <c r="M702" s="659"/>
      <c r="N702" s="659"/>
      <c r="O702" s="659"/>
      <c r="P702" s="659"/>
      <c r="Q702" s="659"/>
      <c r="R702" s="659"/>
      <c r="S702" s="659"/>
      <c r="T702" s="659"/>
      <c r="U702" s="659"/>
      <c r="V702" s="659"/>
      <c r="W702" s="659"/>
      <c r="X702" s="659"/>
      <c r="Y702" s="659"/>
      <c r="Z702" s="659"/>
      <c r="AA702" s="659"/>
      <c r="AB702" s="659"/>
      <c r="AC702" s="659"/>
      <c r="AD702" s="659"/>
      <c r="AE702" s="659"/>
      <c r="AF702" s="659"/>
      <c r="AG702" s="659"/>
      <c r="AH702" s="659"/>
      <c r="AI702" s="659"/>
      <c r="AJ702" s="659"/>
      <c r="AK702" s="659"/>
    </row>
    <row r="703" spans="1:37">
      <c r="A703" s="659"/>
      <c r="B703" s="659"/>
      <c r="C703" s="659"/>
      <c r="D703" s="659"/>
      <c r="E703" s="659"/>
      <c r="F703" s="659"/>
      <c r="G703" s="659"/>
      <c r="H703" s="659"/>
      <c r="I703" s="660"/>
      <c r="J703" s="659"/>
      <c r="K703" s="660"/>
      <c r="L703" s="659"/>
      <c r="M703" s="659"/>
      <c r="N703" s="659"/>
      <c r="O703" s="659"/>
      <c r="P703" s="659"/>
      <c r="Q703" s="659"/>
      <c r="R703" s="659"/>
      <c r="S703" s="659"/>
      <c r="T703" s="659"/>
      <c r="U703" s="659"/>
      <c r="V703" s="659"/>
      <c r="W703" s="659"/>
      <c r="X703" s="659"/>
      <c r="Y703" s="659"/>
      <c r="Z703" s="659"/>
      <c r="AA703" s="659"/>
      <c r="AB703" s="659"/>
      <c r="AC703" s="659"/>
      <c r="AD703" s="659"/>
      <c r="AE703" s="659"/>
      <c r="AF703" s="659"/>
      <c r="AG703" s="659"/>
      <c r="AH703" s="659"/>
      <c r="AI703" s="659"/>
      <c r="AJ703" s="659"/>
      <c r="AK703" s="659"/>
    </row>
    <row r="704" spans="1:37">
      <c r="A704" s="659"/>
      <c r="B704" s="659"/>
      <c r="C704" s="659"/>
      <c r="D704" s="659"/>
      <c r="E704" s="659"/>
      <c r="F704" s="659"/>
      <c r="G704" s="659"/>
      <c r="H704" s="659"/>
      <c r="I704" s="660"/>
      <c r="J704" s="659"/>
      <c r="K704" s="660"/>
      <c r="L704" s="659"/>
      <c r="M704" s="659"/>
      <c r="N704" s="659"/>
      <c r="O704" s="659"/>
      <c r="P704" s="659"/>
      <c r="Q704" s="659"/>
      <c r="R704" s="659"/>
      <c r="S704" s="659"/>
      <c r="T704" s="659"/>
      <c r="U704" s="659"/>
      <c r="V704" s="659"/>
      <c r="W704" s="659"/>
      <c r="X704" s="659"/>
      <c r="Y704" s="659"/>
      <c r="Z704" s="659"/>
      <c r="AA704" s="659"/>
      <c r="AB704" s="659"/>
      <c r="AC704" s="659"/>
      <c r="AD704" s="659"/>
      <c r="AE704" s="659"/>
      <c r="AF704" s="659"/>
      <c r="AG704" s="659"/>
      <c r="AH704" s="659"/>
      <c r="AI704" s="659"/>
      <c r="AJ704" s="659"/>
      <c r="AK704" s="659"/>
    </row>
    <row r="705" spans="1:37">
      <c r="A705" s="659"/>
      <c r="B705" s="659"/>
      <c r="C705" s="659"/>
      <c r="D705" s="659"/>
      <c r="E705" s="659"/>
      <c r="F705" s="659"/>
      <c r="G705" s="659"/>
      <c r="H705" s="659"/>
      <c r="I705" s="660"/>
      <c r="J705" s="659"/>
      <c r="K705" s="660"/>
      <c r="L705" s="659"/>
      <c r="M705" s="659"/>
      <c r="N705" s="659"/>
      <c r="O705" s="659"/>
      <c r="P705" s="659"/>
      <c r="Q705" s="659"/>
      <c r="R705" s="659"/>
      <c r="S705" s="659"/>
      <c r="T705" s="659"/>
      <c r="U705" s="659"/>
      <c r="V705" s="659"/>
      <c r="W705" s="659"/>
      <c r="X705" s="659"/>
      <c r="Y705" s="659"/>
      <c r="Z705" s="659"/>
      <c r="AA705" s="659"/>
      <c r="AB705" s="659"/>
      <c r="AC705" s="659"/>
      <c r="AD705" s="659"/>
      <c r="AE705" s="659"/>
      <c r="AF705" s="659"/>
      <c r="AG705" s="659"/>
      <c r="AH705" s="659"/>
      <c r="AI705" s="659"/>
      <c r="AJ705" s="659"/>
      <c r="AK705" s="659"/>
    </row>
    <row r="706" spans="1:37">
      <c r="A706" s="659"/>
      <c r="B706" s="659"/>
      <c r="C706" s="659"/>
      <c r="D706" s="659"/>
      <c r="E706" s="659"/>
      <c r="F706" s="659"/>
      <c r="G706" s="659"/>
      <c r="H706" s="659"/>
      <c r="I706" s="660"/>
      <c r="J706" s="659"/>
      <c r="K706" s="660"/>
      <c r="L706" s="659"/>
      <c r="M706" s="659"/>
      <c r="N706" s="659"/>
      <c r="O706" s="659"/>
      <c r="P706" s="659"/>
      <c r="Q706" s="659"/>
      <c r="R706" s="659"/>
      <c r="S706" s="659"/>
      <c r="T706" s="659"/>
      <c r="U706" s="659"/>
      <c r="V706" s="659"/>
      <c r="W706" s="659"/>
      <c r="X706" s="659"/>
      <c r="Y706" s="659"/>
      <c r="Z706" s="659"/>
      <c r="AA706" s="659"/>
      <c r="AB706" s="659"/>
      <c r="AC706" s="659"/>
      <c r="AD706" s="659"/>
      <c r="AE706" s="659"/>
      <c r="AF706" s="659"/>
      <c r="AG706" s="659"/>
      <c r="AH706" s="659"/>
      <c r="AI706" s="659"/>
      <c r="AJ706" s="659"/>
      <c r="AK706" s="659"/>
    </row>
    <row r="707" spans="1:37">
      <c r="A707" s="659"/>
      <c r="B707" s="659"/>
      <c r="C707" s="659"/>
      <c r="D707" s="659"/>
      <c r="E707" s="659"/>
      <c r="F707" s="659"/>
      <c r="G707" s="659"/>
      <c r="H707" s="659"/>
      <c r="I707" s="660"/>
      <c r="J707" s="659"/>
      <c r="K707" s="660"/>
      <c r="L707" s="659"/>
      <c r="M707" s="659"/>
      <c r="N707" s="659"/>
      <c r="O707" s="659"/>
      <c r="P707" s="659"/>
      <c r="Q707" s="659"/>
      <c r="R707" s="659"/>
      <c r="S707" s="659"/>
      <c r="T707" s="659"/>
      <c r="U707" s="659"/>
      <c r="V707" s="659"/>
      <c r="W707" s="659"/>
      <c r="X707" s="659"/>
      <c r="Y707" s="659"/>
      <c r="Z707" s="659"/>
      <c r="AA707" s="659"/>
      <c r="AB707" s="659"/>
      <c r="AC707" s="659"/>
      <c r="AD707" s="659"/>
      <c r="AE707" s="659"/>
      <c r="AF707" s="659"/>
      <c r="AG707" s="659"/>
      <c r="AH707" s="659"/>
      <c r="AI707" s="659"/>
      <c r="AJ707" s="659"/>
      <c r="AK707" s="659"/>
    </row>
    <row r="708" spans="1:37">
      <c r="A708" s="659"/>
      <c r="B708" s="659"/>
      <c r="C708" s="659"/>
      <c r="D708" s="659"/>
      <c r="E708" s="659"/>
      <c r="F708" s="659"/>
      <c r="G708" s="659"/>
      <c r="H708" s="659"/>
      <c r="I708" s="660"/>
      <c r="J708" s="659"/>
      <c r="K708" s="660"/>
      <c r="L708" s="659"/>
      <c r="M708" s="659"/>
      <c r="N708" s="659"/>
      <c r="O708" s="659"/>
      <c r="P708" s="659"/>
      <c r="Q708" s="659"/>
      <c r="R708" s="659"/>
      <c r="S708" s="659"/>
      <c r="T708" s="659"/>
      <c r="U708" s="659"/>
      <c r="V708" s="659"/>
      <c r="W708" s="659"/>
      <c r="X708" s="659"/>
      <c r="Y708" s="659"/>
      <c r="Z708" s="659"/>
      <c r="AA708" s="659"/>
      <c r="AB708" s="659"/>
      <c r="AC708" s="659"/>
      <c r="AD708" s="659"/>
      <c r="AE708" s="659"/>
      <c r="AF708" s="659"/>
      <c r="AG708" s="659"/>
      <c r="AH708" s="659"/>
      <c r="AI708" s="659"/>
      <c r="AJ708" s="659"/>
      <c r="AK708" s="659"/>
    </row>
    <row r="709" spans="1:37">
      <c r="A709" s="659"/>
      <c r="B709" s="659"/>
      <c r="C709" s="659"/>
      <c r="D709" s="659"/>
      <c r="E709" s="659"/>
      <c r="F709" s="659"/>
      <c r="G709" s="659"/>
      <c r="H709" s="659"/>
      <c r="I709" s="660"/>
      <c r="J709" s="659"/>
      <c r="K709" s="660"/>
      <c r="L709" s="659"/>
      <c r="M709" s="659"/>
      <c r="N709" s="659"/>
      <c r="O709" s="659"/>
      <c r="P709" s="659"/>
      <c r="Q709" s="659"/>
      <c r="R709" s="659"/>
      <c r="S709" s="659"/>
      <c r="T709" s="659"/>
      <c r="U709" s="659"/>
      <c r="V709" s="659"/>
      <c r="W709" s="659"/>
      <c r="X709" s="659"/>
      <c r="Y709" s="659"/>
      <c r="Z709" s="659"/>
      <c r="AA709" s="659"/>
      <c r="AB709" s="659"/>
      <c r="AC709" s="659"/>
      <c r="AD709" s="659"/>
      <c r="AE709" s="659"/>
      <c r="AF709" s="659"/>
      <c r="AG709" s="659"/>
      <c r="AH709" s="659"/>
      <c r="AI709" s="659"/>
      <c r="AJ709" s="659"/>
      <c r="AK709" s="659"/>
    </row>
    <row r="710" spans="1:37">
      <c r="A710" s="659"/>
      <c r="B710" s="659"/>
      <c r="C710" s="659"/>
      <c r="D710" s="659"/>
      <c r="E710" s="659"/>
      <c r="F710" s="659"/>
      <c r="G710" s="659"/>
      <c r="H710" s="659"/>
      <c r="I710" s="660"/>
      <c r="J710" s="659"/>
      <c r="K710" s="660"/>
      <c r="L710" s="659"/>
      <c r="M710" s="659"/>
      <c r="N710" s="659"/>
      <c r="O710" s="659"/>
      <c r="P710" s="659"/>
      <c r="Q710" s="659"/>
      <c r="R710" s="659"/>
      <c r="S710" s="659"/>
      <c r="T710" s="659"/>
      <c r="U710" s="659"/>
      <c r="V710" s="659"/>
      <c r="W710" s="659"/>
      <c r="X710" s="659"/>
      <c r="Y710" s="659"/>
      <c r="Z710" s="659"/>
      <c r="AA710" s="659"/>
      <c r="AB710" s="659"/>
      <c r="AC710" s="659"/>
      <c r="AD710" s="659"/>
      <c r="AE710" s="659"/>
      <c r="AF710" s="659"/>
      <c r="AG710" s="659"/>
      <c r="AH710" s="659"/>
      <c r="AI710" s="659"/>
      <c r="AJ710" s="659"/>
      <c r="AK710" s="659"/>
    </row>
    <row r="711" spans="1:37">
      <c r="A711" s="659"/>
      <c r="B711" s="659"/>
      <c r="C711" s="659"/>
      <c r="D711" s="659"/>
      <c r="E711" s="659"/>
      <c r="F711" s="659"/>
      <c r="G711" s="659"/>
      <c r="H711" s="659"/>
      <c r="I711" s="660"/>
      <c r="J711" s="659"/>
      <c r="K711" s="660"/>
      <c r="L711" s="659"/>
      <c r="M711" s="659"/>
      <c r="N711" s="659"/>
      <c r="O711" s="659"/>
      <c r="P711" s="659"/>
      <c r="Q711" s="659"/>
      <c r="R711" s="659"/>
      <c r="S711" s="659"/>
      <c r="T711" s="659"/>
      <c r="U711" s="659"/>
      <c r="V711" s="659"/>
      <c r="W711" s="659"/>
      <c r="X711" s="659"/>
      <c r="Y711" s="659"/>
      <c r="Z711" s="659"/>
      <c r="AA711" s="659"/>
      <c r="AB711" s="659"/>
      <c r="AC711" s="659"/>
      <c r="AD711" s="659"/>
      <c r="AE711" s="659"/>
      <c r="AF711" s="659"/>
      <c r="AG711" s="659"/>
      <c r="AH711" s="659"/>
      <c r="AI711" s="659"/>
      <c r="AJ711" s="659"/>
      <c r="AK711" s="659"/>
    </row>
    <row r="712" spans="1:37">
      <c r="A712" s="659"/>
      <c r="B712" s="659"/>
      <c r="C712" s="659"/>
      <c r="D712" s="659"/>
      <c r="E712" s="659"/>
      <c r="F712" s="659"/>
      <c r="G712" s="659"/>
      <c r="H712" s="659"/>
      <c r="I712" s="660"/>
      <c r="J712" s="659"/>
      <c r="K712" s="660"/>
      <c r="L712" s="659"/>
      <c r="M712" s="659"/>
      <c r="N712" s="659"/>
      <c r="O712" s="659"/>
      <c r="P712" s="659"/>
      <c r="Q712" s="659"/>
      <c r="R712" s="659"/>
      <c r="S712" s="659"/>
      <c r="T712" s="659"/>
      <c r="U712" s="659"/>
      <c r="V712" s="659"/>
      <c r="W712" s="659"/>
      <c r="X712" s="659"/>
      <c r="Y712" s="659"/>
      <c r="Z712" s="659"/>
      <c r="AA712" s="659"/>
      <c r="AB712" s="659"/>
      <c r="AC712" s="659"/>
      <c r="AD712" s="659"/>
      <c r="AE712" s="659"/>
      <c r="AF712" s="659"/>
      <c r="AG712" s="659"/>
      <c r="AH712" s="659"/>
      <c r="AI712" s="659"/>
      <c r="AJ712" s="659"/>
      <c r="AK712" s="659"/>
    </row>
    <row r="713" spans="1:37">
      <c r="A713" s="659"/>
      <c r="B713" s="659"/>
      <c r="C713" s="659"/>
      <c r="D713" s="659"/>
      <c r="E713" s="659"/>
      <c r="F713" s="659"/>
      <c r="G713" s="659"/>
      <c r="H713" s="659"/>
      <c r="I713" s="660"/>
      <c r="J713" s="659"/>
      <c r="K713" s="660"/>
      <c r="L713" s="659"/>
      <c r="M713" s="659"/>
      <c r="N713" s="659"/>
      <c r="O713" s="659"/>
      <c r="P713" s="659"/>
      <c r="Q713" s="659"/>
      <c r="R713" s="659"/>
      <c r="S713" s="659"/>
      <c r="T713" s="659"/>
      <c r="U713" s="659"/>
      <c r="V713" s="659"/>
      <c r="W713" s="659"/>
      <c r="X713" s="659"/>
      <c r="Y713" s="659"/>
      <c r="Z713" s="659"/>
      <c r="AA713" s="659"/>
      <c r="AB713" s="659"/>
      <c r="AC713" s="659"/>
      <c r="AD713" s="659"/>
      <c r="AE713" s="659"/>
      <c r="AF713" s="659"/>
      <c r="AG713" s="659"/>
      <c r="AH713" s="659"/>
      <c r="AI713" s="659"/>
      <c r="AJ713" s="659"/>
      <c r="AK713" s="659"/>
    </row>
    <row r="714" spans="1:37">
      <c r="A714" s="659"/>
      <c r="B714" s="659"/>
      <c r="C714" s="659"/>
      <c r="D714" s="659"/>
      <c r="E714" s="659"/>
      <c r="F714" s="659"/>
      <c r="G714" s="659"/>
      <c r="H714" s="659"/>
      <c r="I714" s="660"/>
      <c r="J714" s="659"/>
      <c r="K714" s="660"/>
      <c r="L714" s="659"/>
      <c r="M714" s="659"/>
      <c r="N714" s="659"/>
      <c r="O714" s="659"/>
      <c r="P714" s="659"/>
      <c r="Q714" s="659"/>
      <c r="R714" s="659"/>
      <c r="S714" s="659"/>
      <c r="T714" s="659"/>
      <c r="U714" s="659"/>
      <c r="V714" s="659"/>
      <c r="W714" s="659"/>
      <c r="X714" s="659"/>
      <c r="Y714" s="659"/>
      <c r="Z714" s="659"/>
      <c r="AA714" s="659"/>
      <c r="AB714" s="659"/>
      <c r="AC714" s="659"/>
      <c r="AD714" s="659"/>
      <c r="AE714" s="659"/>
      <c r="AF714" s="659"/>
      <c r="AG714" s="659"/>
      <c r="AH714" s="659"/>
      <c r="AI714" s="659"/>
      <c r="AJ714" s="659"/>
      <c r="AK714" s="659"/>
    </row>
    <row r="715" spans="1:37">
      <c r="A715" s="659"/>
      <c r="B715" s="659"/>
      <c r="C715" s="659"/>
      <c r="D715" s="659"/>
      <c r="E715" s="659"/>
      <c r="F715" s="659"/>
      <c r="G715" s="659"/>
      <c r="H715" s="659"/>
      <c r="I715" s="660"/>
      <c r="J715" s="659"/>
      <c r="K715" s="660"/>
      <c r="L715" s="659"/>
      <c r="M715" s="659"/>
      <c r="N715" s="659"/>
      <c r="O715" s="659"/>
      <c r="P715" s="659"/>
      <c r="Q715" s="659"/>
      <c r="R715" s="659"/>
      <c r="S715" s="659"/>
      <c r="T715" s="659"/>
      <c r="U715" s="659"/>
      <c r="V715" s="659"/>
      <c r="W715" s="659"/>
      <c r="X715" s="659"/>
      <c r="Y715" s="659"/>
      <c r="Z715" s="659"/>
      <c r="AA715" s="659"/>
      <c r="AB715" s="659"/>
      <c r="AC715" s="659"/>
      <c r="AD715" s="659"/>
      <c r="AE715" s="659"/>
      <c r="AF715" s="659"/>
      <c r="AG715" s="659"/>
      <c r="AH715" s="659"/>
      <c r="AI715" s="659"/>
      <c r="AJ715" s="659"/>
      <c r="AK715" s="659"/>
    </row>
    <row r="716" spans="1:37">
      <c r="A716" s="659"/>
      <c r="B716" s="659"/>
      <c r="C716" s="659"/>
      <c r="D716" s="659"/>
      <c r="E716" s="659"/>
      <c r="F716" s="659"/>
      <c r="G716" s="659"/>
      <c r="H716" s="659"/>
      <c r="I716" s="660"/>
      <c r="J716" s="659"/>
      <c r="K716" s="660"/>
      <c r="L716" s="659"/>
      <c r="M716" s="659"/>
      <c r="N716" s="659"/>
      <c r="O716" s="659"/>
      <c r="P716" s="659"/>
      <c r="Q716" s="659"/>
      <c r="R716" s="659"/>
      <c r="S716" s="659"/>
      <c r="T716" s="659"/>
      <c r="U716" s="659"/>
      <c r="V716" s="659"/>
      <c r="W716" s="659"/>
      <c r="X716" s="659"/>
      <c r="Y716" s="659"/>
      <c r="Z716" s="659"/>
      <c r="AA716" s="659"/>
      <c r="AB716" s="659"/>
      <c r="AC716" s="659"/>
      <c r="AD716" s="659"/>
      <c r="AE716" s="659"/>
      <c r="AF716" s="659"/>
      <c r="AG716" s="659"/>
      <c r="AH716" s="659"/>
      <c r="AI716" s="659"/>
      <c r="AJ716" s="659"/>
      <c r="AK716" s="659"/>
    </row>
    <row r="717" spans="1:37">
      <c r="A717" s="659"/>
      <c r="B717" s="659"/>
      <c r="C717" s="659"/>
      <c r="D717" s="659"/>
      <c r="E717" s="659"/>
      <c r="F717" s="659"/>
      <c r="G717" s="659"/>
      <c r="H717" s="659"/>
      <c r="I717" s="660"/>
      <c r="J717" s="659"/>
      <c r="K717" s="660"/>
      <c r="L717" s="659"/>
      <c r="M717" s="659"/>
      <c r="N717" s="659"/>
      <c r="O717" s="659"/>
      <c r="P717" s="659"/>
      <c r="Q717" s="659"/>
      <c r="R717" s="659"/>
      <c r="S717" s="659"/>
      <c r="T717" s="659"/>
      <c r="U717" s="659"/>
      <c r="V717" s="659"/>
      <c r="W717" s="659"/>
      <c r="X717" s="659"/>
      <c r="Y717" s="659"/>
      <c r="Z717" s="659"/>
      <c r="AA717" s="659"/>
      <c r="AB717" s="659"/>
      <c r="AC717" s="659"/>
      <c r="AD717" s="659"/>
      <c r="AE717" s="659"/>
      <c r="AF717" s="659"/>
      <c r="AG717" s="659"/>
      <c r="AH717" s="659"/>
      <c r="AI717" s="659"/>
      <c r="AJ717" s="659"/>
      <c r="AK717" s="659"/>
    </row>
    <row r="718" spans="1:37">
      <c r="A718" s="659"/>
      <c r="B718" s="659"/>
      <c r="C718" s="659"/>
      <c r="D718" s="659"/>
      <c r="E718" s="659"/>
      <c r="F718" s="659"/>
      <c r="G718" s="659"/>
      <c r="H718" s="659"/>
      <c r="I718" s="660"/>
      <c r="J718" s="659"/>
      <c r="K718" s="660"/>
      <c r="L718" s="659"/>
      <c r="M718" s="659"/>
      <c r="N718" s="659"/>
      <c r="O718" s="659"/>
      <c r="P718" s="659"/>
      <c r="Q718" s="659"/>
      <c r="R718" s="659"/>
      <c r="S718" s="659"/>
      <c r="T718" s="659"/>
      <c r="U718" s="659"/>
      <c r="V718" s="659"/>
      <c r="W718" s="659"/>
      <c r="X718" s="659"/>
      <c r="Y718" s="659"/>
      <c r="Z718" s="659"/>
      <c r="AA718" s="659"/>
      <c r="AB718" s="659"/>
      <c r="AC718" s="659"/>
      <c r="AD718" s="659"/>
      <c r="AE718" s="659"/>
      <c r="AF718" s="659"/>
      <c r="AG718" s="659"/>
      <c r="AH718" s="659"/>
      <c r="AI718" s="659"/>
      <c r="AJ718" s="659"/>
      <c r="AK718" s="659"/>
    </row>
    <row r="719" spans="1:37">
      <c r="A719" s="659"/>
      <c r="B719" s="659"/>
      <c r="C719" s="659"/>
      <c r="D719" s="659"/>
      <c r="E719" s="659"/>
      <c r="F719" s="659"/>
      <c r="G719" s="659"/>
      <c r="H719" s="659"/>
      <c r="I719" s="660"/>
      <c r="J719" s="659"/>
      <c r="K719" s="660"/>
      <c r="L719" s="659"/>
      <c r="M719" s="659"/>
      <c r="N719" s="659"/>
      <c r="O719" s="659"/>
      <c r="P719" s="659"/>
      <c r="Q719" s="659"/>
      <c r="R719" s="659"/>
      <c r="S719" s="659"/>
      <c r="T719" s="659"/>
      <c r="U719" s="659"/>
      <c r="V719" s="659"/>
      <c r="W719" s="659"/>
      <c r="X719" s="659"/>
      <c r="Y719" s="659"/>
      <c r="Z719" s="659"/>
      <c r="AA719" s="659"/>
      <c r="AB719" s="659"/>
      <c r="AC719" s="659"/>
      <c r="AD719" s="659"/>
      <c r="AE719" s="659"/>
      <c r="AF719" s="659"/>
      <c r="AG719" s="659"/>
      <c r="AH719" s="659"/>
      <c r="AI719" s="659"/>
      <c r="AJ719" s="659"/>
      <c r="AK719" s="659"/>
    </row>
    <row r="720" spans="1:37">
      <c r="A720" s="659"/>
      <c r="B720" s="659"/>
      <c r="C720" s="659"/>
      <c r="D720" s="659"/>
      <c r="E720" s="659"/>
      <c r="F720" s="659"/>
      <c r="G720" s="659"/>
      <c r="H720" s="659"/>
      <c r="I720" s="660"/>
      <c r="J720" s="659"/>
      <c r="K720" s="660"/>
      <c r="L720" s="659"/>
      <c r="M720" s="659"/>
      <c r="N720" s="659"/>
      <c r="O720" s="659"/>
      <c r="P720" s="659"/>
      <c r="Q720" s="659"/>
      <c r="R720" s="659"/>
      <c r="S720" s="659"/>
      <c r="T720" s="659"/>
      <c r="U720" s="659"/>
      <c r="V720" s="659"/>
      <c r="W720" s="659"/>
      <c r="X720" s="659"/>
      <c r="Y720" s="659"/>
      <c r="Z720" s="659"/>
      <c r="AA720" s="659"/>
      <c r="AB720" s="659"/>
      <c r="AC720" s="659"/>
      <c r="AD720" s="659"/>
      <c r="AE720" s="659"/>
      <c r="AF720" s="659"/>
      <c r="AG720" s="659"/>
      <c r="AH720" s="659"/>
      <c r="AI720" s="659"/>
      <c r="AJ720" s="659"/>
      <c r="AK720" s="659"/>
    </row>
    <row r="721" spans="1:37">
      <c r="A721" s="659"/>
      <c r="B721" s="659"/>
      <c r="C721" s="659"/>
      <c r="D721" s="659"/>
      <c r="E721" s="659"/>
      <c r="F721" s="659"/>
      <c r="G721" s="659"/>
      <c r="H721" s="659"/>
      <c r="I721" s="660"/>
      <c r="J721" s="659"/>
      <c r="K721" s="660"/>
      <c r="L721" s="659"/>
      <c r="M721" s="659"/>
      <c r="N721" s="659"/>
      <c r="O721" s="659"/>
      <c r="P721" s="659"/>
      <c r="Q721" s="659"/>
      <c r="R721" s="659"/>
      <c r="S721" s="659"/>
      <c r="T721" s="659"/>
      <c r="U721" s="659"/>
      <c r="V721" s="659"/>
      <c r="W721" s="659"/>
      <c r="X721" s="659"/>
      <c r="Y721" s="659"/>
      <c r="Z721" s="659"/>
      <c r="AA721" s="659"/>
      <c r="AB721" s="659"/>
      <c r="AC721" s="659"/>
      <c r="AD721" s="659"/>
      <c r="AE721" s="659"/>
      <c r="AF721" s="659"/>
      <c r="AG721" s="659"/>
      <c r="AH721" s="659"/>
      <c r="AI721" s="659"/>
      <c r="AJ721" s="659"/>
      <c r="AK721" s="659"/>
    </row>
    <row r="722" spans="1:37">
      <c r="A722" s="659"/>
      <c r="B722" s="659"/>
      <c r="C722" s="659"/>
      <c r="D722" s="659"/>
      <c r="E722" s="659"/>
      <c r="F722" s="659"/>
      <c r="G722" s="659"/>
      <c r="H722" s="659"/>
      <c r="I722" s="660"/>
      <c r="J722" s="659"/>
      <c r="K722" s="660"/>
      <c r="L722" s="659"/>
      <c r="M722" s="659"/>
      <c r="N722" s="659"/>
      <c r="O722" s="659"/>
      <c r="P722" s="659"/>
      <c r="Q722" s="659"/>
      <c r="R722" s="659"/>
      <c r="S722" s="659"/>
      <c r="T722" s="659"/>
      <c r="U722" s="659"/>
      <c r="V722" s="659"/>
      <c r="W722" s="659"/>
      <c r="X722" s="659"/>
      <c r="Y722" s="659"/>
      <c r="Z722" s="659"/>
      <c r="AA722" s="659"/>
      <c r="AB722" s="659"/>
      <c r="AC722" s="659"/>
      <c r="AD722" s="659"/>
      <c r="AE722" s="659"/>
      <c r="AF722" s="659"/>
      <c r="AG722" s="659"/>
      <c r="AH722" s="659"/>
      <c r="AI722" s="659"/>
      <c r="AJ722" s="659"/>
      <c r="AK722" s="659"/>
    </row>
    <row r="723" spans="1:37">
      <c r="A723" s="659"/>
      <c r="B723" s="659"/>
      <c r="C723" s="659"/>
      <c r="D723" s="659"/>
      <c r="E723" s="659"/>
      <c r="F723" s="659"/>
      <c r="G723" s="659"/>
      <c r="H723" s="659"/>
      <c r="I723" s="660"/>
      <c r="J723" s="659"/>
      <c r="K723" s="660"/>
      <c r="L723" s="659"/>
      <c r="M723" s="659"/>
      <c r="N723" s="659"/>
      <c r="O723" s="659"/>
      <c r="P723" s="659"/>
      <c r="Q723" s="659"/>
      <c r="R723" s="659"/>
      <c r="S723" s="659"/>
      <c r="T723" s="659"/>
      <c r="U723" s="659"/>
      <c r="V723" s="659"/>
      <c r="W723" s="659"/>
      <c r="X723" s="659"/>
      <c r="Y723" s="659"/>
      <c r="Z723" s="659"/>
      <c r="AA723" s="659"/>
      <c r="AB723" s="659"/>
      <c r="AC723" s="659"/>
      <c r="AD723" s="659"/>
      <c r="AE723" s="659"/>
      <c r="AF723" s="659"/>
      <c r="AG723" s="659"/>
      <c r="AH723" s="659"/>
      <c r="AI723" s="659"/>
      <c r="AJ723" s="659"/>
      <c r="AK723" s="659"/>
    </row>
    <row r="724" spans="1:37">
      <c r="A724" s="659"/>
      <c r="B724" s="659"/>
      <c r="C724" s="659"/>
      <c r="D724" s="659"/>
      <c r="E724" s="659"/>
      <c r="F724" s="659"/>
      <c r="G724" s="659"/>
      <c r="H724" s="659"/>
      <c r="I724" s="660"/>
      <c r="J724" s="659"/>
      <c r="K724" s="660"/>
      <c r="L724" s="659"/>
      <c r="M724" s="659"/>
      <c r="N724" s="659"/>
      <c r="O724" s="659"/>
      <c r="P724" s="659"/>
      <c r="Q724" s="659"/>
      <c r="R724" s="659"/>
      <c r="S724" s="659"/>
      <c r="T724" s="659"/>
      <c r="U724" s="659"/>
      <c r="V724" s="659"/>
      <c r="W724" s="659"/>
      <c r="X724" s="659"/>
      <c r="Y724" s="659"/>
      <c r="Z724" s="659"/>
      <c r="AA724" s="659"/>
      <c r="AB724" s="659"/>
      <c r="AC724" s="659"/>
      <c r="AD724" s="659"/>
      <c r="AE724" s="659"/>
      <c r="AF724" s="659"/>
      <c r="AG724" s="659"/>
      <c r="AH724" s="659"/>
      <c r="AI724" s="659"/>
      <c r="AJ724" s="659"/>
      <c r="AK724" s="659"/>
    </row>
    <row r="725" spans="1:37">
      <c r="A725" s="659"/>
      <c r="B725" s="659"/>
      <c r="C725" s="659"/>
      <c r="D725" s="659"/>
      <c r="E725" s="659"/>
      <c r="F725" s="659"/>
      <c r="G725" s="659"/>
      <c r="H725" s="659"/>
      <c r="I725" s="660"/>
      <c r="J725" s="659"/>
      <c r="K725" s="660"/>
      <c r="L725" s="659"/>
      <c r="M725" s="659"/>
      <c r="N725" s="659"/>
      <c r="O725" s="659"/>
      <c r="P725" s="659"/>
      <c r="Q725" s="659"/>
      <c r="R725" s="659"/>
      <c r="S725" s="659"/>
      <c r="T725" s="659"/>
      <c r="U725" s="659"/>
      <c r="V725" s="659"/>
      <c r="W725" s="659"/>
      <c r="X725" s="659"/>
      <c r="Y725" s="659"/>
      <c r="Z725" s="659"/>
      <c r="AA725" s="659"/>
      <c r="AB725" s="659"/>
      <c r="AC725" s="659"/>
      <c r="AD725" s="659"/>
      <c r="AE725" s="659"/>
      <c r="AF725" s="659"/>
      <c r="AG725" s="659"/>
      <c r="AH725" s="659"/>
      <c r="AI725" s="659"/>
      <c r="AJ725" s="659"/>
      <c r="AK725" s="659"/>
    </row>
    <row r="726" spans="1:37">
      <c r="A726" s="659"/>
      <c r="B726" s="659"/>
      <c r="C726" s="659"/>
      <c r="D726" s="659"/>
      <c r="E726" s="659"/>
      <c r="F726" s="659"/>
      <c r="G726" s="659"/>
      <c r="H726" s="659"/>
      <c r="I726" s="660"/>
      <c r="J726" s="659"/>
      <c r="K726" s="660"/>
      <c r="L726" s="659"/>
      <c r="M726" s="659"/>
      <c r="N726" s="659"/>
      <c r="O726" s="659"/>
      <c r="P726" s="659"/>
      <c r="Q726" s="659"/>
      <c r="R726" s="659"/>
      <c r="S726" s="659"/>
      <c r="T726" s="659"/>
      <c r="U726" s="659"/>
      <c r="V726" s="659"/>
      <c r="W726" s="659"/>
      <c r="X726" s="659"/>
      <c r="Y726" s="659"/>
      <c r="Z726" s="659"/>
      <c r="AA726" s="659"/>
      <c r="AB726" s="659"/>
      <c r="AC726" s="659"/>
      <c r="AD726" s="659"/>
      <c r="AE726" s="659"/>
      <c r="AF726" s="659"/>
      <c r="AG726" s="659"/>
      <c r="AH726" s="659"/>
      <c r="AI726" s="659"/>
      <c r="AJ726" s="659"/>
      <c r="AK726" s="659"/>
    </row>
    <row r="727" spans="1:37">
      <c r="A727" s="659"/>
      <c r="B727" s="659"/>
      <c r="C727" s="659"/>
      <c r="D727" s="659"/>
      <c r="E727" s="659"/>
      <c r="F727" s="659"/>
      <c r="G727" s="659"/>
      <c r="H727" s="659"/>
      <c r="I727" s="660"/>
      <c r="J727" s="659"/>
      <c r="K727" s="660"/>
      <c r="L727" s="659"/>
      <c r="M727" s="659"/>
      <c r="N727" s="659"/>
      <c r="O727" s="659"/>
      <c r="P727" s="659"/>
      <c r="Q727" s="659"/>
      <c r="R727" s="659"/>
      <c r="S727" s="659"/>
      <c r="T727" s="659"/>
      <c r="U727" s="659"/>
      <c r="V727" s="659"/>
      <c r="W727" s="659"/>
      <c r="X727" s="659"/>
      <c r="Y727" s="659"/>
      <c r="Z727" s="659"/>
      <c r="AA727" s="659"/>
      <c r="AB727" s="659"/>
      <c r="AC727" s="659"/>
      <c r="AD727" s="659"/>
      <c r="AE727" s="659"/>
      <c r="AF727" s="659"/>
      <c r="AG727" s="659"/>
      <c r="AH727" s="659"/>
      <c r="AI727" s="659"/>
      <c r="AJ727" s="659"/>
      <c r="AK727" s="659"/>
    </row>
    <row r="728" spans="1:37">
      <c r="A728" s="659"/>
      <c r="B728" s="659"/>
      <c r="C728" s="659"/>
      <c r="D728" s="659"/>
      <c r="E728" s="659"/>
      <c r="F728" s="659"/>
      <c r="G728" s="659"/>
      <c r="H728" s="659"/>
      <c r="I728" s="660"/>
      <c r="J728" s="659"/>
      <c r="K728" s="660"/>
      <c r="L728" s="659"/>
      <c r="M728" s="659"/>
      <c r="N728" s="659"/>
      <c r="O728" s="659"/>
      <c r="P728" s="659"/>
      <c r="Q728" s="659"/>
      <c r="R728" s="659"/>
      <c r="S728" s="659"/>
      <c r="T728" s="659"/>
      <c r="U728" s="659"/>
      <c r="V728" s="659"/>
      <c r="W728" s="659"/>
      <c r="X728" s="659"/>
      <c r="Y728" s="659"/>
      <c r="Z728" s="659"/>
      <c r="AA728" s="659"/>
      <c r="AB728" s="659"/>
      <c r="AC728" s="659"/>
      <c r="AD728" s="659"/>
      <c r="AE728" s="659"/>
      <c r="AF728" s="659"/>
      <c r="AG728" s="659"/>
      <c r="AH728" s="659"/>
      <c r="AI728" s="659"/>
      <c r="AJ728" s="659"/>
      <c r="AK728" s="659"/>
    </row>
    <row r="729" spans="1:37">
      <c r="A729" s="659"/>
      <c r="B729" s="659"/>
      <c r="C729" s="659"/>
      <c r="D729" s="659"/>
      <c r="E729" s="659"/>
      <c r="F729" s="659"/>
      <c r="G729" s="659"/>
      <c r="H729" s="659"/>
      <c r="I729" s="660"/>
      <c r="J729" s="659"/>
      <c r="K729" s="660"/>
      <c r="L729" s="659"/>
      <c r="M729" s="659"/>
      <c r="N729" s="659"/>
      <c r="O729" s="659"/>
      <c r="P729" s="659"/>
      <c r="Q729" s="659"/>
      <c r="R729" s="659"/>
      <c r="S729" s="659"/>
      <c r="T729" s="659"/>
      <c r="U729" s="659"/>
      <c r="V729" s="659"/>
      <c r="W729" s="659"/>
      <c r="X729" s="659"/>
      <c r="Y729" s="659"/>
      <c r="Z729" s="659"/>
      <c r="AA729" s="659"/>
      <c r="AB729" s="659"/>
      <c r="AC729" s="659"/>
      <c r="AD729" s="659"/>
      <c r="AE729" s="659"/>
      <c r="AF729" s="659"/>
      <c r="AG729" s="659"/>
      <c r="AH729" s="659"/>
      <c r="AI729" s="659"/>
      <c r="AJ729" s="659"/>
      <c r="AK729" s="659"/>
    </row>
    <row r="730" spans="1:37">
      <c r="A730" s="659"/>
      <c r="B730" s="659"/>
      <c r="C730" s="659"/>
      <c r="D730" s="659"/>
      <c r="E730" s="659"/>
      <c r="F730" s="659"/>
      <c r="G730" s="659"/>
      <c r="H730" s="659"/>
      <c r="I730" s="660"/>
      <c r="J730" s="659"/>
      <c r="K730" s="660"/>
      <c r="L730" s="659"/>
      <c r="M730" s="659"/>
      <c r="N730" s="659"/>
      <c r="O730" s="659"/>
      <c r="P730" s="659"/>
      <c r="Q730" s="659"/>
      <c r="R730" s="659"/>
      <c r="S730" s="659"/>
      <c r="T730" s="659"/>
      <c r="U730" s="659"/>
      <c r="V730" s="659"/>
      <c r="W730" s="659"/>
      <c r="X730" s="659"/>
      <c r="Y730" s="659"/>
      <c r="Z730" s="659"/>
      <c r="AA730" s="659"/>
      <c r="AB730" s="659"/>
      <c r="AC730" s="659"/>
      <c r="AD730" s="659"/>
      <c r="AE730" s="659"/>
      <c r="AF730" s="659"/>
      <c r="AG730" s="659"/>
      <c r="AH730" s="659"/>
      <c r="AI730" s="659"/>
      <c r="AJ730" s="659"/>
      <c r="AK730" s="659"/>
    </row>
    <row r="731" spans="1:37">
      <c r="A731" s="659"/>
      <c r="B731" s="659"/>
      <c r="C731" s="659"/>
      <c r="D731" s="659"/>
      <c r="E731" s="659"/>
      <c r="F731" s="659"/>
      <c r="G731" s="659"/>
      <c r="H731" s="659"/>
      <c r="I731" s="660"/>
      <c r="J731" s="659"/>
      <c r="K731" s="660"/>
      <c r="L731" s="659"/>
      <c r="M731" s="659"/>
      <c r="N731" s="659"/>
      <c r="O731" s="659"/>
      <c r="P731" s="659"/>
      <c r="Q731" s="659"/>
      <c r="R731" s="659"/>
      <c r="S731" s="659"/>
      <c r="T731" s="659"/>
      <c r="U731" s="659"/>
      <c r="V731" s="659"/>
      <c r="W731" s="659"/>
      <c r="X731" s="659"/>
      <c r="Y731" s="659"/>
      <c r="Z731" s="659"/>
      <c r="AA731" s="659"/>
      <c r="AB731" s="659"/>
      <c r="AC731" s="659"/>
      <c r="AD731" s="659"/>
      <c r="AE731" s="659"/>
      <c r="AF731" s="659"/>
      <c r="AG731" s="659"/>
      <c r="AH731" s="659"/>
      <c r="AI731" s="659"/>
      <c r="AJ731" s="659"/>
      <c r="AK731" s="659"/>
    </row>
    <row r="732" spans="1:37">
      <c r="A732" s="659"/>
      <c r="B732" s="659"/>
      <c r="C732" s="659"/>
      <c r="D732" s="659"/>
      <c r="E732" s="659"/>
      <c r="F732" s="659"/>
      <c r="G732" s="659"/>
      <c r="H732" s="659"/>
      <c r="I732" s="660"/>
      <c r="J732" s="659"/>
      <c r="K732" s="660"/>
      <c r="L732" s="659"/>
      <c r="M732" s="659"/>
      <c r="N732" s="659"/>
      <c r="O732" s="659"/>
      <c r="P732" s="659"/>
      <c r="Q732" s="659"/>
      <c r="R732" s="659"/>
      <c r="S732" s="659"/>
      <c r="T732" s="659"/>
      <c r="U732" s="659"/>
      <c r="V732" s="659"/>
      <c r="W732" s="659"/>
      <c r="X732" s="659"/>
      <c r="Y732" s="659"/>
      <c r="Z732" s="659"/>
      <c r="AA732" s="659"/>
      <c r="AB732" s="659"/>
      <c r="AC732" s="659"/>
      <c r="AD732" s="659"/>
      <c r="AE732" s="659"/>
      <c r="AF732" s="659"/>
      <c r="AG732" s="659"/>
      <c r="AH732" s="659"/>
      <c r="AI732" s="659"/>
      <c r="AJ732" s="659"/>
      <c r="AK732" s="659"/>
    </row>
    <row r="733" spans="1:37">
      <c r="A733" s="659"/>
      <c r="B733" s="659"/>
      <c r="C733" s="659"/>
      <c r="D733" s="659"/>
      <c r="E733" s="659"/>
      <c r="F733" s="659"/>
      <c r="G733" s="659"/>
      <c r="H733" s="659"/>
      <c r="I733" s="660"/>
      <c r="J733" s="659"/>
      <c r="K733" s="660"/>
      <c r="L733" s="659"/>
      <c r="M733" s="659"/>
      <c r="N733" s="659"/>
      <c r="O733" s="659"/>
      <c r="P733" s="659"/>
      <c r="Q733" s="659"/>
      <c r="R733" s="659"/>
      <c r="S733" s="659"/>
      <c r="T733" s="659"/>
      <c r="U733" s="659"/>
      <c r="V733" s="659"/>
      <c r="W733" s="659"/>
      <c r="X733" s="659"/>
      <c r="Y733" s="659"/>
      <c r="Z733" s="659"/>
      <c r="AA733" s="659"/>
      <c r="AB733" s="659"/>
      <c r="AC733" s="659"/>
      <c r="AD733" s="659"/>
      <c r="AE733" s="659"/>
      <c r="AF733" s="659"/>
      <c r="AG733" s="659"/>
      <c r="AH733" s="659"/>
      <c r="AI733" s="659"/>
      <c r="AJ733" s="659"/>
      <c r="AK733" s="659"/>
    </row>
    <row r="734" spans="1:37">
      <c r="A734" s="659"/>
      <c r="B734" s="659"/>
      <c r="C734" s="659"/>
      <c r="D734" s="659"/>
      <c r="E734" s="659"/>
      <c r="F734" s="659"/>
      <c r="G734" s="659"/>
      <c r="H734" s="659"/>
      <c r="I734" s="660"/>
      <c r="J734" s="659"/>
      <c r="K734" s="660"/>
      <c r="L734" s="659"/>
      <c r="M734" s="659"/>
      <c r="N734" s="659"/>
      <c r="O734" s="659"/>
      <c r="P734" s="659"/>
      <c r="Q734" s="659"/>
      <c r="R734" s="659"/>
      <c r="S734" s="659"/>
      <c r="T734" s="659"/>
      <c r="U734" s="659"/>
      <c r="V734" s="659"/>
      <c r="W734" s="659"/>
      <c r="X734" s="659"/>
      <c r="Y734" s="659"/>
      <c r="Z734" s="659"/>
      <c r="AA734" s="659"/>
      <c r="AB734" s="659"/>
      <c r="AC734" s="659"/>
      <c r="AD734" s="659"/>
      <c r="AE734" s="659"/>
      <c r="AF734" s="659"/>
      <c r="AG734" s="659"/>
      <c r="AH734" s="659"/>
      <c r="AI734" s="659"/>
      <c r="AJ734" s="659"/>
      <c r="AK734" s="659"/>
    </row>
    <row r="735" spans="1:37">
      <c r="A735" s="659"/>
      <c r="B735" s="659"/>
      <c r="C735" s="659"/>
      <c r="D735" s="659"/>
      <c r="E735" s="659"/>
      <c r="F735" s="659"/>
      <c r="G735" s="659"/>
      <c r="H735" s="659"/>
      <c r="I735" s="660"/>
      <c r="J735" s="659"/>
      <c r="K735" s="660"/>
      <c r="L735" s="659"/>
      <c r="M735" s="659"/>
      <c r="N735" s="659"/>
      <c r="O735" s="659"/>
      <c r="P735" s="659"/>
      <c r="Q735" s="659"/>
      <c r="R735" s="659"/>
      <c r="S735" s="659"/>
      <c r="T735" s="659"/>
      <c r="U735" s="659"/>
      <c r="V735" s="659"/>
      <c r="W735" s="659"/>
      <c r="X735" s="659"/>
      <c r="Y735" s="659"/>
      <c r="Z735" s="659"/>
      <c r="AA735" s="659"/>
      <c r="AB735" s="659"/>
      <c r="AC735" s="659"/>
      <c r="AD735" s="659"/>
      <c r="AE735" s="659"/>
      <c r="AF735" s="659"/>
      <c r="AG735" s="659"/>
      <c r="AH735" s="659"/>
      <c r="AI735" s="659"/>
      <c r="AJ735" s="659"/>
      <c r="AK735" s="659"/>
    </row>
    <row r="736" spans="1:37">
      <c r="A736" s="659"/>
      <c r="B736" s="659"/>
      <c r="C736" s="659"/>
      <c r="D736" s="659"/>
      <c r="E736" s="659"/>
      <c r="F736" s="659"/>
      <c r="G736" s="659"/>
      <c r="H736" s="659"/>
      <c r="I736" s="660"/>
      <c r="J736" s="659"/>
      <c r="K736" s="660"/>
      <c r="L736" s="659"/>
      <c r="M736" s="659"/>
      <c r="N736" s="659"/>
      <c r="O736" s="659"/>
      <c r="P736" s="659"/>
      <c r="Q736" s="659"/>
      <c r="R736" s="659"/>
      <c r="S736" s="659"/>
      <c r="T736" s="659"/>
      <c r="U736" s="659"/>
      <c r="V736" s="659"/>
      <c r="W736" s="659"/>
      <c r="X736" s="659"/>
      <c r="Y736" s="659"/>
      <c r="Z736" s="659"/>
      <c r="AA736" s="659"/>
      <c r="AB736" s="659"/>
      <c r="AC736" s="659"/>
      <c r="AD736" s="659"/>
      <c r="AE736" s="659"/>
      <c r="AF736" s="659"/>
      <c r="AG736" s="659"/>
      <c r="AH736" s="659"/>
      <c r="AI736" s="659"/>
      <c r="AJ736" s="659"/>
      <c r="AK736" s="659"/>
    </row>
    <row r="737" spans="1:37">
      <c r="A737" s="659"/>
      <c r="B737" s="659"/>
      <c r="C737" s="659"/>
      <c r="D737" s="659"/>
      <c r="E737" s="659"/>
      <c r="F737" s="659"/>
      <c r="G737" s="659"/>
      <c r="H737" s="659"/>
      <c r="I737" s="660"/>
      <c r="J737" s="659"/>
      <c r="K737" s="660"/>
      <c r="L737" s="659"/>
      <c r="M737" s="659"/>
      <c r="N737" s="659"/>
      <c r="O737" s="659"/>
      <c r="P737" s="659"/>
      <c r="Q737" s="659"/>
      <c r="R737" s="659"/>
      <c r="S737" s="659"/>
      <c r="T737" s="659"/>
      <c r="U737" s="659"/>
      <c r="V737" s="659"/>
      <c r="W737" s="659"/>
      <c r="X737" s="659"/>
      <c r="Y737" s="659"/>
      <c r="Z737" s="659"/>
      <c r="AA737" s="659"/>
      <c r="AB737" s="659"/>
      <c r="AC737" s="659"/>
      <c r="AD737" s="659"/>
      <c r="AE737" s="659"/>
      <c r="AF737" s="659"/>
      <c r="AG737" s="659"/>
      <c r="AH737" s="659"/>
      <c r="AI737" s="659"/>
      <c r="AJ737" s="659"/>
      <c r="AK737" s="659"/>
    </row>
    <row r="738" spans="1:37">
      <c r="A738" s="659"/>
      <c r="B738" s="659"/>
      <c r="C738" s="659"/>
      <c r="D738" s="659"/>
      <c r="E738" s="659"/>
      <c r="F738" s="659"/>
      <c r="G738" s="659"/>
      <c r="H738" s="659"/>
      <c r="I738" s="660"/>
      <c r="J738" s="659"/>
      <c r="K738" s="660"/>
      <c r="L738" s="659"/>
      <c r="M738" s="659"/>
      <c r="N738" s="659"/>
      <c r="O738" s="659"/>
      <c r="P738" s="659"/>
      <c r="Q738" s="659"/>
      <c r="R738" s="659"/>
      <c r="S738" s="659"/>
      <c r="T738" s="659"/>
      <c r="U738" s="659"/>
      <c r="V738" s="659"/>
      <c r="W738" s="659"/>
      <c r="X738" s="659"/>
      <c r="Y738" s="659"/>
      <c r="Z738" s="659"/>
      <c r="AA738" s="659"/>
      <c r="AB738" s="659"/>
      <c r="AC738" s="659"/>
      <c r="AD738" s="659"/>
      <c r="AE738" s="659"/>
      <c r="AF738" s="659"/>
      <c r="AG738" s="659"/>
      <c r="AH738" s="659"/>
      <c r="AI738" s="659"/>
      <c r="AJ738" s="659"/>
      <c r="AK738" s="659"/>
    </row>
    <row r="739" spans="1:37">
      <c r="A739" s="659"/>
      <c r="B739" s="659"/>
      <c r="C739" s="659"/>
      <c r="D739" s="659"/>
      <c r="E739" s="659"/>
      <c r="F739" s="659"/>
      <c r="G739" s="659"/>
      <c r="H739" s="659"/>
      <c r="I739" s="660"/>
      <c r="J739" s="659"/>
      <c r="K739" s="660"/>
      <c r="L739" s="659"/>
      <c r="M739" s="659"/>
      <c r="N739" s="659"/>
      <c r="O739" s="659"/>
      <c r="P739" s="659"/>
      <c r="Q739" s="659"/>
      <c r="R739" s="659"/>
      <c r="S739" s="659"/>
      <c r="T739" s="659"/>
      <c r="U739" s="659"/>
      <c r="V739" s="659"/>
      <c r="W739" s="659"/>
      <c r="X739" s="659"/>
      <c r="Y739" s="659"/>
      <c r="Z739" s="659"/>
      <c r="AA739" s="659"/>
      <c r="AB739" s="659"/>
      <c r="AC739" s="659"/>
      <c r="AD739" s="659"/>
      <c r="AE739" s="659"/>
      <c r="AF739" s="659"/>
      <c r="AG739" s="659"/>
      <c r="AH739" s="659"/>
      <c r="AI739" s="659"/>
      <c r="AJ739" s="659"/>
      <c r="AK739" s="659"/>
    </row>
    <row r="740" spans="1:37">
      <c r="A740" s="659"/>
      <c r="B740" s="659"/>
      <c r="C740" s="659"/>
      <c r="D740" s="659"/>
      <c r="E740" s="659"/>
      <c r="F740" s="659"/>
      <c r="G740" s="659"/>
      <c r="H740" s="659"/>
      <c r="I740" s="660"/>
      <c r="J740" s="659"/>
      <c r="K740" s="660"/>
      <c r="L740" s="659"/>
      <c r="M740" s="659"/>
      <c r="N740" s="659"/>
      <c r="O740" s="659"/>
      <c r="P740" s="659"/>
      <c r="Q740" s="659"/>
      <c r="R740" s="659"/>
      <c r="S740" s="659"/>
      <c r="T740" s="659"/>
      <c r="U740" s="659"/>
      <c r="V740" s="659"/>
      <c r="W740" s="659"/>
      <c r="X740" s="659"/>
      <c r="Y740" s="659"/>
      <c r="Z740" s="659"/>
      <c r="AA740" s="659"/>
      <c r="AB740" s="659"/>
      <c r="AC740" s="659"/>
      <c r="AD740" s="659"/>
      <c r="AE740" s="659"/>
      <c r="AF740" s="659"/>
      <c r="AG740" s="659"/>
      <c r="AH740" s="659"/>
      <c r="AI740" s="659"/>
      <c r="AJ740" s="659"/>
      <c r="AK740" s="659"/>
    </row>
    <row r="741" spans="1:37">
      <c r="A741" s="659"/>
      <c r="B741" s="659"/>
      <c r="C741" s="659"/>
      <c r="D741" s="659"/>
      <c r="E741" s="659"/>
      <c r="F741" s="659"/>
      <c r="G741" s="659"/>
      <c r="H741" s="659"/>
      <c r="I741" s="660"/>
      <c r="J741" s="659"/>
      <c r="K741" s="660"/>
      <c r="L741" s="659"/>
      <c r="M741" s="659"/>
      <c r="N741" s="659"/>
      <c r="O741" s="659"/>
      <c r="P741" s="659"/>
      <c r="Q741" s="659"/>
      <c r="R741" s="659"/>
      <c r="S741" s="659"/>
      <c r="T741" s="659"/>
      <c r="U741" s="659"/>
      <c r="V741" s="659"/>
      <c r="W741" s="659"/>
      <c r="X741" s="659"/>
      <c r="Y741" s="659"/>
      <c r="Z741" s="659"/>
      <c r="AA741" s="659"/>
      <c r="AB741" s="659"/>
      <c r="AC741" s="659"/>
      <c r="AD741" s="659"/>
      <c r="AE741" s="659"/>
      <c r="AF741" s="659"/>
      <c r="AG741" s="659"/>
      <c r="AH741" s="659"/>
      <c r="AI741" s="659"/>
      <c r="AJ741" s="659"/>
      <c r="AK741" s="659"/>
    </row>
    <row r="742" spans="1:37">
      <c r="A742" s="659"/>
      <c r="B742" s="659"/>
      <c r="C742" s="659"/>
      <c r="D742" s="659"/>
      <c r="E742" s="659"/>
      <c r="F742" s="659"/>
      <c r="G742" s="659"/>
      <c r="H742" s="659"/>
      <c r="I742" s="660"/>
      <c r="J742" s="659"/>
      <c r="K742" s="660"/>
      <c r="L742" s="659"/>
      <c r="M742" s="659"/>
      <c r="N742" s="659"/>
      <c r="O742" s="659"/>
      <c r="P742" s="659"/>
      <c r="Q742" s="659"/>
      <c r="R742" s="659"/>
      <c r="S742" s="659"/>
      <c r="T742" s="659"/>
      <c r="U742" s="659"/>
      <c r="V742" s="659"/>
      <c r="W742" s="659"/>
      <c r="X742" s="659"/>
      <c r="Y742" s="659"/>
      <c r="Z742" s="659"/>
      <c r="AA742" s="659"/>
      <c r="AB742" s="659"/>
      <c r="AC742" s="659"/>
      <c r="AD742" s="659"/>
      <c r="AE742" s="659"/>
      <c r="AF742" s="659"/>
      <c r="AG742" s="659"/>
      <c r="AH742" s="659"/>
      <c r="AI742" s="659"/>
      <c r="AJ742" s="659"/>
      <c r="AK742" s="659"/>
    </row>
    <row r="743" spans="1:37">
      <c r="A743" s="659"/>
      <c r="B743" s="659"/>
      <c r="C743" s="659"/>
      <c r="D743" s="659"/>
      <c r="E743" s="659"/>
      <c r="F743" s="659"/>
      <c r="G743" s="659"/>
      <c r="H743" s="659"/>
      <c r="I743" s="660"/>
      <c r="J743" s="659"/>
      <c r="K743" s="660"/>
      <c r="L743" s="659"/>
      <c r="M743" s="659"/>
      <c r="N743" s="659"/>
      <c r="O743" s="659"/>
      <c r="P743" s="659"/>
      <c r="Q743" s="659"/>
      <c r="R743" s="659"/>
      <c r="S743" s="659"/>
      <c r="T743" s="659"/>
      <c r="U743" s="659"/>
      <c r="V743" s="659"/>
      <c r="W743" s="659"/>
      <c r="X743" s="659"/>
      <c r="Y743" s="659"/>
      <c r="Z743" s="659"/>
      <c r="AA743" s="659"/>
      <c r="AB743" s="659"/>
      <c r="AC743" s="659"/>
      <c r="AD743" s="659"/>
      <c r="AE743" s="659"/>
      <c r="AF743" s="659"/>
      <c r="AG743" s="659"/>
      <c r="AH743" s="659"/>
      <c r="AI743" s="659"/>
      <c r="AJ743" s="659"/>
      <c r="AK743" s="659"/>
    </row>
    <row r="744" spans="1:37">
      <c r="A744" s="659"/>
      <c r="B744" s="659"/>
      <c r="C744" s="659"/>
      <c r="D744" s="659"/>
      <c r="E744" s="659"/>
      <c r="F744" s="659"/>
      <c r="G744" s="659"/>
      <c r="H744" s="659"/>
      <c r="I744" s="660"/>
      <c r="J744" s="659"/>
      <c r="K744" s="660"/>
      <c r="L744" s="659"/>
      <c r="M744" s="659"/>
      <c r="N744" s="659"/>
      <c r="O744" s="659"/>
      <c r="P744" s="659"/>
      <c r="Q744" s="659"/>
      <c r="R744" s="659"/>
      <c r="S744" s="659"/>
      <c r="T744" s="659"/>
      <c r="U744" s="659"/>
      <c r="V744" s="659"/>
      <c r="W744" s="659"/>
      <c r="X744" s="659"/>
      <c r="Y744" s="659"/>
      <c r="Z744" s="659"/>
      <c r="AA744" s="659"/>
      <c r="AB744" s="659"/>
      <c r="AC744" s="659"/>
      <c r="AD744" s="659"/>
      <c r="AE744" s="659"/>
      <c r="AF744" s="659"/>
      <c r="AG744" s="659"/>
      <c r="AH744" s="659"/>
      <c r="AI744" s="659"/>
      <c r="AJ744" s="659"/>
      <c r="AK744" s="659"/>
    </row>
    <row r="745" spans="1:37">
      <c r="A745" s="659"/>
      <c r="B745" s="659"/>
      <c r="C745" s="659"/>
      <c r="D745" s="659"/>
      <c r="E745" s="659"/>
      <c r="F745" s="659"/>
      <c r="G745" s="659"/>
      <c r="H745" s="659"/>
      <c r="I745" s="660"/>
      <c r="J745" s="659"/>
      <c r="K745" s="660"/>
      <c r="L745" s="659"/>
      <c r="M745" s="659"/>
      <c r="N745" s="659"/>
      <c r="O745" s="659"/>
      <c r="P745" s="659"/>
      <c r="Q745" s="659"/>
      <c r="R745" s="659"/>
      <c r="S745" s="659"/>
      <c r="T745" s="659"/>
      <c r="U745" s="659"/>
      <c r="V745" s="659"/>
      <c r="W745" s="659"/>
      <c r="X745" s="659"/>
      <c r="Y745" s="659"/>
      <c r="Z745" s="659"/>
      <c r="AA745" s="659"/>
      <c r="AB745" s="659"/>
      <c r="AC745" s="659"/>
      <c r="AD745" s="659"/>
      <c r="AE745" s="659"/>
      <c r="AF745" s="659"/>
      <c r="AG745" s="659"/>
      <c r="AH745" s="659"/>
      <c r="AI745" s="659"/>
      <c r="AJ745" s="659"/>
      <c r="AK745" s="659"/>
    </row>
    <row r="746" spans="1:37">
      <c r="A746" s="659"/>
      <c r="B746" s="659"/>
      <c r="C746" s="659"/>
      <c r="D746" s="659"/>
      <c r="E746" s="659"/>
      <c r="F746" s="659"/>
      <c r="G746" s="659"/>
      <c r="H746" s="659"/>
      <c r="I746" s="660"/>
      <c r="J746" s="659"/>
      <c r="K746" s="660"/>
      <c r="L746" s="659"/>
      <c r="M746" s="659"/>
      <c r="N746" s="659"/>
      <c r="O746" s="659"/>
      <c r="P746" s="659"/>
      <c r="Q746" s="659"/>
      <c r="R746" s="659"/>
      <c r="S746" s="659"/>
      <c r="T746" s="659"/>
      <c r="U746" s="659"/>
      <c r="V746" s="659"/>
      <c r="W746" s="659"/>
      <c r="X746" s="659"/>
      <c r="Y746" s="659"/>
      <c r="Z746" s="659"/>
      <c r="AA746" s="659"/>
      <c r="AB746" s="659"/>
      <c r="AC746" s="659"/>
      <c r="AD746" s="659"/>
      <c r="AE746" s="659"/>
      <c r="AF746" s="659"/>
      <c r="AG746" s="659"/>
      <c r="AH746" s="659"/>
      <c r="AI746" s="659"/>
      <c r="AJ746" s="659"/>
      <c r="AK746" s="659"/>
    </row>
    <row r="747" spans="1:37">
      <c r="A747" s="659"/>
      <c r="B747" s="659"/>
      <c r="C747" s="659"/>
      <c r="D747" s="659"/>
      <c r="E747" s="659"/>
      <c r="F747" s="659"/>
      <c r="G747" s="659"/>
      <c r="H747" s="659"/>
      <c r="I747" s="660"/>
      <c r="J747" s="659"/>
      <c r="K747" s="660"/>
      <c r="L747" s="659"/>
      <c r="M747" s="659"/>
      <c r="N747" s="659"/>
      <c r="O747" s="659"/>
      <c r="P747" s="659"/>
      <c r="Q747" s="659"/>
      <c r="R747" s="659"/>
      <c r="S747" s="659"/>
      <c r="T747" s="659"/>
      <c r="U747" s="659"/>
      <c r="V747" s="659"/>
      <c r="W747" s="659"/>
      <c r="X747" s="659"/>
      <c r="Y747" s="659"/>
      <c r="Z747" s="659"/>
      <c r="AA747" s="659"/>
      <c r="AB747" s="659"/>
      <c r="AC747" s="659"/>
      <c r="AD747" s="659"/>
      <c r="AE747" s="659"/>
      <c r="AF747" s="659"/>
      <c r="AG747" s="659"/>
      <c r="AH747" s="659"/>
      <c r="AI747" s="659"/>
      <c r="AJ747" s="659"/>
      <c r="AK747" s="659"/>
    </row>
    <row r="748" spans="1:37">
      <c r="A748" s="659"/>
      <c r="B748" s="659"/>
      <c r="C748" s="659"/>
      <c r="D748" s="659"/>
      <c r="E748" s="659"/>
      <c r="F748" s="659"/>
      <c r="G748" s="659"/>
      <c r="H748" s="659"/>
      <c r="I748" s="660"/>
      <c r="J748" s="659"/>
      <c r="K748" s="660"/>
      <c r="L748" s="659"/>
      <c r="M748" s="659"/>
      <c r="N748" s="659"/>
      <c r="O748" s="659"/>
      <c r="P748" s="659"/>
      <c r="Q748" s="659"/>
      <c r="R748" s="659"/>
      <c r="S748" s="659"/>
      <c r="T748" s="659"/>
      <c r="U748" s="659"/>
      <c r="V748" s="659"/>
      <c r="W748" s="659"/>
      <c r="X748" s="659"/>
      <c r="Y748" s="659"/>
      <c r="Z748" s="659"/>
      <c r="AA748" s="659"/>
      <c r="AB748" s="659"/>
      <c r="AC748" s="659"/>
      <c r="AD748" s="659"/>
      <c r="AE748" s="659"/>
      <c r="AF748" s="659"/>
      <c r="AG748" s="659"/>
      <c r="AH748" s="659"/>
      <c r="AI748" s="659"/>
      <c r="AJ748" s="659"/>
      <c r="AK748" s="659"/>
    </row>
    <row r="749" spans="1:37">
      <c r="A749" s="659"/>
      <c r="B749" s="659"/>
      <c r="C749" s="659"/>
      <c r="D749" s="659"/>
      <c r="E749" s="659"/>
      <c r="F749" s="659"/>
      <c r="G749" s="659"/>
      <c r="H749" s="659"/>
      <c r="I749" s="660"/>
      <c r="J749" s="659"/>
      <c r="K749" s="660"/>
      <c r="L749" s="659"/>
      <c r="M749" s="659"/>
      <c r="N749" s="659"/>
      <c r="O749" s="659"/>
      <c r="P749" s="659"/>
      <c r="Q749" s="659"/>
      <c r="R749" s="659"/>
      <c r="S749" s="659"/>
      <c r="T749" s="659"/>
      <c r="U749" s="659"/>
      <c r="V749" s="659"/>
      <c r="W749" s="659"/>
      <c r="X749" s="659"/>
      <c r="Y749" s="659"/>
      <c r="Z749" s="659"/>
      <c r="AA749" s="659"/>
      <c r="AB749" s="659"/>
      <c r="AC749" s="659"/>
      <c r="AD749" s="659"/>
      <c r="AE749" s="659"/>
      <c r="AF749" s="659"/>
      <c r="AG749" s="659"/>
      <c r="AH749" s="659"/>
      <c r="AI749" s="659"/>
      <c r="AJ749" s="659"/>
      <c r="AK749" s="659"/>
    </row>
    <row r="750" spans="1:37">
      <c r="A750" s="659"/>
      <c r="B750" s="659"/>
      <c r="C750" s="659"/>
      <c r="D750" s="659"/>
      <c r="E750" s="659"/>
      <c r="F750" s="659"/>
      <c r="G750" s="659"/>
      <c r="H750" s="659"/>
      <c r="I750" s="660"/>
      <c r="J750" s="659"/>
      <c r="K750" s="660"/>
      <c r="L750" s="659"/>
      <c r="M750" s="659"/>
      <c r="N750" s="659"/>
      <c r="O750" s="659"/>
      <c r="P750" s="659"/>
      <c r="Q750" s="659"/>
      <c r="R750" s="659"/>
      <c r="S750" s="659"/>
      <c r="T750" s="659"/>
      <c r="U750" s="659"/>
      <c r="V750" s="659"/>
      <c r="W750" s="659"/>
      <c r="X750" s="659"/>
      <c r="Y750" s="659"/>
      <c r="Z750" s="659"/>
      <c r="AA750" s="659"/>
      <c r="AB750" s="659"/>
      <c r="AC750" s="659"/>
      <c r="AD750" s="659"/>
      <c r="AE750" s="659"/>
      <c r="AF750" s="659"/>
      <c r="AG750" s="659"/>
      <c r="AH750" s="659"/>
      <c r="AI750" s="659"/>
      <c r="AJ750" s="659"/>
      <c r="AK750" s="659"/>
    </row>
    <row r="751" spans="1:37">
      <c r="A751" s="659"/>
      <c r="B751" s="659"/>
      <c r="C751" s="659"/>
      <c r="D751" s="659"/>
      <c r="E751" s="659"/>
      <c r="F751" s="659"/>
      <c r="G751" s="659"/>
      <c r="H751" s="659"/>
      <c r="I751" s="660"/>
      <c r="J751" s="659"/>
      <c r="K751" s="660"/>
      <c r="L751" s="659"/>
      <c r="M751" s="659"/>
      <c r="N751" s="659"/>
      <c r="O751" s="659"/>
      <c r="P751" s="659"/>
      <c r="Q751" s="659"/>
      <c r="R751" s="659"/>
      <c r="S751" s="659"/>
      <c r="T751" s="659"/>
      <c r="U751" s="659"/>
      <c r="V751" s="659"/>
      <c r="W751" s="659"/>
      <c r="X751" s="659"/>
      <c r="Y751" s="659"/>
      <c r="Z751" s="659"/>
      <c r="AA751" s="659"/>
      <c r="AB751" s="659"/>
      <c r="AC751" s="659"/>
      <c r="AD751" s="659"/>
      <c r="AE751" s="659"/>
      <c r="AF751" s="659"/>
      <c r="AG751" s="659"/>
      <c r="AH751" s="659"/>
      <c r="AI751" s="659"/>
      <c r="AJ751" s="659"/>
      <c r="AK751" s="659"/>
    </row>
    <row r="752" spans="1:37">
      <c r="A752" s="659"/>
      <c r="B752" s="659"/>
      <c r="C752" s="659"/>
      <c r="D752" s="659"/>
      <c r="E752" s="659"/>
      <c r="F752" s="659"/>
      <c r="G752" s="659"/>
      <c r="H752" s="659"/>
      <c r="I752" s="660"/>
      <c r="J752" s="659"/>
      <c r="K752" s="660"/>
      <c r="L752" s="659"/>
      <c r="M752" s="659"/>
      <c r="N752" s="659"/>
      <c r="O752" s="659"/>
      <c r="P752" s="659"/>
      <c r="Q752" s="659"/>
      <c r="R752" s="659"/>
      <c r="S752" s="659"/>
      <c r="T752" s="659"/>
      <c r="U752" s="659"/>
      <c r="V752" s="659"/>
      <c r="W752" s="659"/>
      <c r="X752" s="659"/>
      <c r="Y752" s="659"/>
      <c r="Z752" s="659"/>
      <c r="AA752" s="659"/>
      <c r="AB752" s="659"/>
      <c r="AC752" s="659"/>
      <c r="AD752" s="659"/>
      <c r="AE752" s="659"/>
      <c r="AF752" s="659"/>
      <c r="AG752" s="659"/>
      <c r="AH752" s="659"/>
      <c r="AI752" s="659"/>
      <c r="AJ752" s="659"/>
      <c r="AK752" s="659"/>
    </row>
    <row r="753" spans="1:37">
      <c r="A753" s="659"/>
      <c r="B753" s="659"/>
      <c r="C753" s="659"/>
      <c r="D753" s="659"/>
      <c r="E753" s="659"/>
      <c r="F753" s="659"/>
      <c r="G753" s="659"/>
      <c r="H753" s="659"/>
      <c r="I753" s="660"/>
      <c r="J753" s="659"/>
      <c r="K753" s="660"/>
      <c r="L753" s="659"/>
      <c r="M753" s="659"/>
      <c r="N753" s="659"/>
      <c r="O753" s="659"/>
      <c r="P753" s="659"/>
      <c r="Q753" s="659"/>
      <c r="R753" s="659"/>
      <c r="S753" s="659"/>
      <c r="T753" s="659"/>
      <c r="U753" s="659"/>
      <c r="V753" s="659"/>
      <c r="W753" s="659"/>
      <c r="X753" s="659"/>
      <c r="Y753" s="659"/>
      <c r="Z753" s="659"/>
      <c r="AA753" s="659"/>
      <c r="AB753" s="659"/>
      <c r="AC753" s="659"/>
      <c r="AD753" s="659"/>
      <c r="AE753" s="659"/>
      <c r="AF753" s="659"/>
      <c r="AG753" s="659"/>
      <c r="AH753" s="659"/>
      <c r="AI753" s="659"/>
      <c r="AJ753" s="659"/>
      <c r="AK753" s="659"/>
    </row>
    <row r="754" spans="1:37">
      <c r="A754" s="659"/>
      <c r="B754" s="659"/>
      <c r="C754" s="659"/>
      <c r="D754" s="659"/>
      <c r="E754" s="659"/>
      <c r="F754" s="659"/>
      <c r="G754" s="659"/>
      <c r="H754" s="659"/>
      <c r="I754" s="660"/>
      <c r="J754" s="659"/>
      <c r="K754" s="660"/>
      <c r="L754" s="659"/>
      <c r="M754" s="659"/>
      <c r="N754" s="659"/>
      <c r="O754" s="659"/>
      <c r="P754" s="659"/>
      <c r="Q754" s="659"/>
      <c r="R754" s="659"/>
      <c r="S754" s="659"/>
      <c r="T754" s="659"/>
      <c r="U754" s="659"/>
      <c r="V754" s="659"/>
      <c r="W754" s="659"/>
      <c r="X754" s="659"/>
      <c r="Y754" s="659"/>
      <c r="Z754" s="659"/>
      <c r="AA754" s="659"/>
      <c r="AB754" s="659"/>
      <c r="AC754" s="659"/>
      <c r="AD754" s="659"/>
      <c r="AE754" s="659"/>
      <c r="AF754" s="659"/>
      <c r="AG754" s="659"/>
      <c r="AH754" s="659"/>
      <c r="AI754" s="659"/>
      <c r="AJ754" s="659"/>
      <c r="AK754" s="659"/>
    </row>
    <row r="755" spans="1:37">
      <c r="A755" s="659"/>
      <c r="B755" s="659"/>
      <c r="C755" s="659"/>
      <c r="D755" s="659"/>
      <c r="E755" s="659"/>
      <c r="F755" s="659"/>
      <c r="G755" s="659"/>
      <c r="H755" s="659"/>
      <c r="I755" s="660"/>
      <c r="J755" s="659"/>
      <c r="K755" s="660"/>
      <c r="L755" s="659"/>
      <c r="M755" s="659"/>
      <c r="N755" s="659"/>
      <c r="O755" s="659"/>
      <c r="P755" s="659"/>
      <c r="Q755" s="659"/>
      <c r="R755" s="659"/>
      <c r="S755" s="659"/>
      <c r="T755" s="659"/>
      <c r="U755" s="659"/>
      <c r="V755" s="659"/>
      <c r="W755" s="659"/>
      <c r="X755" s="659"/>
      <c r="Y755" s="659"/>
      <c r="Z755" s="659"/>
      <c r="AA755" s="659"/>
      <c r="AB755" s="659"/>
      <c r="AC755" s="659"/>
      <c r="AD755" s="659"/>
      <c r="AE755" s="659"/>
      <c r="AF755" s="659"/>
      <c r="AG755" s="659"/>
      <c r="AH755" s="659"/>
      <c r="AI755" s="659"/>
      <c r="AJ755" s="659"/>
      <c r="AK755" s="659"/>
    </row>
    <row r="756" spans="1:37">
      <c r="A756" s="659"/>
      <c r="B756" s="659"/>
      <c r="C756" s="659"/>
      <c r="D756" s="659"/>
      <c r="E756" s="659"/>
      <c r="F756" s="659"/>
      <c r="G756" s="659"/>
      <c r="H756" s="659"/>
      <c r="I756" s="660"/>
      <c r="J756" s="659"/>
      <c r="K756" s="660"/>
      <c r="L756" s="659"/>
      <c r="M756" s="659"/>
      <c r="N756" s="659"/>
      <c r="O756" s="659"/>
      <c r="P756" s="659"/>
      <c r="Q756" s="659"/>
      <c r="R756" s="659"/>
      <c r="S756" s="659"/>
      <c r="T756" s="659"/>
      <c r="U756" s="659"/>
      <c r="V756" s="659"/>
      <c r="W756" s="659"/>
      <c r="X756" s="659"/>
      <c r="Y756" s="659"/>
      <c r="Z756" s="659"/>
      <c r="AA756" s="659"/>
      <c r="AB756" s="659"/>
      <c r="AC756" s="659"/>
      <c r="AD756" s="659"/>
      <c r="AE756" s="659"/>
      <c r="AF756" s="659"/>
      <c r="AG756" s="659"/>
      <c r="AH756" s="659"/>
      <c r="AI756" s="659"/>
      <c r="AJ756" s="659"/>
      <c r="AK756" s="659"/>
    </row>
    <row r="757" spans="1:37">
      <c r="A757" s="659"/>
      <c r="B757" s="659"/>
      <c r="C757" s="659"/>
      <c r="D757" s="659"/>
      <c r="E757" s="659"/>
      <c r="F757" s="659"/>
      <c r="G757" s="659"/>
      <c r="H757" s="659"/>
      <c r="I757" s="660"/>
      <c r="J757" s="659"/>
      <c r="K757" s="660"/>
      <c r="L757" s="659"/>
      <c r="M757" s="659"/>
      <c r="N757" s="659"/>
      <c r="O757" s="659"/>
      <c r="P757" s="659"/>
      <c r="Q757" s="659"/>
      <c r="R757" s="659"/>
      <c r="S757" s="659"/>
      <c r="T757" s="659"/>
      <c r="U757" s="659"/>
      <c r="V757" s="659"/>
      <c r="W757" s="659"/>
      <c r="X757" s="659"/>
      <c r="Y757" s="659"/>
      <c r="Z757" s="659"/>
      <c r="AA757" s="659"/>
      <c r="AB757" s="659"/>
      <c r="AC757" s="659"/>
      <c r="AD757" s="659"/>
      <c r="AE757" s="659"/>
      <c r="AF757" s="659"/>
      <c r="AG757" s="659"/>
      <c r="AH757" s="659"/>
      <c r="AI757" s="659"/>
      <c r="AJ757" s="659"/>
      <c r="AK757" s="659"/>
    </row>
    <row r="758" spans="1:37">
      <c r="A758" s="659"/>
      <c r="B758" s="659"/>
      <c r="C758" s="659"/>
      <c r="D758" s="659"/>
      <c r="E758" s="659"/>
      <c r="F758" s="659"/>
      <c r="G758" s="659"/>
      <c r="H758" s="659"/>
      <c r="I758" s="660"/>
      <c r="J758" s="659"/>
      <c r="K758" s="660"/>
      <c r="L758" s="659"/>
      <c r="M758" s="659"/>
      <c r="N758" s="659"/>
      <c r="O758" s="659"/>
      <c r="P758" s="659"/>
      <c r="Q758" s="659"/>
      <c r="R758" s="659"/>
      <c r="S758" s="659"/>
      <c r="T758" s="659"/>
      <c r="U758" s="659"/>
      <c r="V758" s="659"/>
      <c r="W758" s="659"/>
      <c r="X758" s="659"/>
      <c r="Y758" s="659"/>
      <c r="Z758" s="659"/>
      <c r="AA758" s="659"/>
      <c r="AB758" s="659"/>
      <c r="AC758" s="659"/>
      <c r="AD758" s="659"/>
      <c r="AE758" s="659"/>
      <c r="AF758" s="659"/>
      <c r="AG758" s="659"/>
      <c r="AH758" s="659"/>
      <c r="AI758" s="659"/>
      <c r="AJ758" s="659"/>
      <c r="AK758" s="659"/>
    </row>
    <row r="759" spans="1:37">
      <c r="A759" s="659"/>
      <c r="B759" s="659"/>
      <c r="C759" s="659"/>
      <c r="D759" s="659"/>
      <c r="E759" s="659"/>
      <c r="F759" s="659"/>
      <c r="G759" s="659"/>
      <c r="H759" s="659"/>
      <c r="I759" s="660"/>
      <c r="J759" s="659"/>
      <c r="K759" s="660"/>
      <c r="L759" s="659"/>
      <c r="M759" s="659"/>
      <c r="N759" s="659"/>
      <c r="O759" s="659"/>
      <c r="P759" s="659"/>
      <c r="Q759" s="659"/>
      <c r="R759" s="659"/>
      <c r="S759" s="659"/>
      <c r="T759" s="659"/>
      <c r="U759" s="659"/>
      <c r="V759" s="659"/>
      <c r="W759" s="659"/>
      <c r="X759" s="659"/>
      <c r="Y759" s="659"/>
      <c r="Z759" s="659"/>
      <c r="AA759" s="659"/>
      <c r="AB759" s="659"/>
      <c r="AC759" s="659"/>
      <c r="AD759" s="659"/>
      <c r="AE759" s="659"/>
      <c r="AF759" s="659"/>
      <c r="AG759" s="659"/>
      <c r="AH759" s="659"/>
      <c r="AI759" s="659"/>
      <c r="AJ759" s="659"/>
      <c r="AK759" s="659"/>
    </row>
    <row r="760" spans="1:37">
      <c r="A760" s="659"/>
      <c r="B760" s="659"/>
      <c r="C760" s="659"/>
      <c r="D760" s="659"/>
      <c r="E760" s="659"/>
      <c r="F760" s="659"/>
      <c r="G760" s="659"/>
      <c r="H760" s="659"/>
      <c r="I760" s="660"/>
      <c r="J760" s="659"/>
      <c r="K760" s="660"/>
      <c r="L760" s="659"/>
      <c r="M760" s="659"/>
      <c r="N760" s="659"/>
      <c r="O760" s="659"/>
      <c r="P760" s="659"/>
      <c r="Q760" s="659"/>
      <c r="R760" s="659"/>
      <c r="S760" s="659"/>
      <c r="T760" s="659"/>
      <c r="U760" s="659"/>
      <c r="V760" s="659"/>
      <c r="W760" s="659"/>
      <c r="X760" s="659"/>
      <c r="Y760" s="659"/>
      <c r="Z760" s="659"/>
      <c r="AA760" s="659"/>
      <c r="AB760" s="659"/>
      <c r="AC760" s="659"/>
      <c r="AD760" s="659"/>
      <c r="AE760" s="659"/>
      <c r="AF760" s="659"/>
      <c r="AG760" s="659"/>
      <c r="AH760" s="659"/>
      <c r="AI760" s="659"/>
      <c r="AJ760" s="659"/>
      <c r="AK760" s="659"/>
    </row>
    <row r="761" spans="1:37">
      <c r="A761" s="659"/>
      <c r="B761" s="659"/>
      <c r="C761" s="659"/>
      <c r="D761" s="659"/>
      <c r="E761" s="659"/>
      <c r="F761" s="659"/>
      <c r="G761" s="659"/>
      <c r="H761" s="659"/>
      <c r="I761" s="660"/>
      <c r="J761" s="659"/>
      <c r="K761" s="660"/>
      <c r="L761" s="659"/>
      <c r="M761" s="659"/>
      <c r="N761" s="659"/>
      <c r="O761" s="659"/>
      <c r="P761" s="659"/>
      <c r="Q761" s="659"/>
      <c r="R761" s="659"/>
      <c r="S761" s="659"/>
      <c r="T761" s="659"/>
      <c r="U761" s="659"/>
      <c r="V761" s="659"/>
      <c r="W761" s="659"/>
      <c r="X761" s="659"/>
      <c r="Y761" s="659"/>
      <c r="Z761" s="659"/>
      <c r="AA761" s="659"/>
      <c r="AB761" s="659"/>
      <c r="AC761" s="659"/>
      <c r="AD761" s="659"/>
      <c r="AE761" s="659"/>
      <c r="AF761" s="659"/>
      <c r="AG761" s="659"/>
      <c r="AH761" s="659"/>
      <c r="AI761" s="659"/>
      <c r="AJ761" s="659"/>
      <c r="AK761" s="659"/>
    </row>
    <row r="762" spans="1:37">
      <c r="A762" s="659"/>
      <c r="B762" s="659"/>
      <c r="C762" s="659"/>
      <c r="D762" s="659"/>
      <c r="E762" s="659"/>
      <c r="F762" s="659"/>
      <c r="G762" s="659"/>
      <c r="H762" s="659"/>
      <c r="I762" s="660"/>
      <c r="J762" s="659"/>
      <c r="K762" s="660"/>
      <c r="L762" s="659"/>
      <c r="M762" s="659"/>
      <c r="N762" s="659"/>
      <c r="O762" s="659"/>
      <c r="P762" s="659"/>
      <c r="Q762" s="659"/>
      <c r="R762" s="659"/>
      <c r="S762" s="659"/>
      <c r="T762" s="659"/>
      <c r="U762" s="659"/>
      <c r="V762" s="659"/>
      <c r="W762" s="659"/>
      <c r="X762" s="659"/>
      <c r="Y762" s="659"/>
      <c r="Z762" s="659"/>
      <c r="AA762" s="659"/>
      <c r="AB762" s="659"/>
      <c r="AC762" s="659"/>
      <c r="AD762" s="659"/>
      <c r="AE762" s="659"/>
      <c r="AF762" s="659"/>
      <c r="AG762" s="659"/>
      <c r="AH762" s="659"/>
      <c r="AI762" s="659"/>
      <c r="AJ762" s="659"/>
      <c r="AK762" s="659"/>
    </row>
    <row r="763" spans="1:37">
      <c r="A763" s="659"/>
      <c r="B763" s="659"/>
      <c r="C763" s="659"/>
      <c r="D763" s="659"/>
      <c r="E763" s="659"/>
      <c r="F763" s="659"/>
      <c r="G763" s="659"/>
      <c r="H763" s="659"/>
      <c r="I763" s="660"/>
      <c r="J763" s="659"/>
      <c r="K763" s="660"/>
      <c r="L763" s="659"/>
      <c r="M763" s="659"/>
      <c r="N763" s="659"/>
      <c r="O763" s="659"/>
      <c r="P763" s="659"/>
      <c r="Q763" s="659"/>
      <c r="R763" s="659"/>
      <c r="S763" s="659"/>
      <c r="T763" s="659"/>
      <c r="U763" s="659"/>
      <c r="V763" s="659"/>
      <c r="W763" s="659"/>
      <c r="X763" s="659"/>
      <c r="Y763" s="659"/>
      <c r="Z763" s="659"/>
      <c r="AA763" s="659"/>
      <c r="AB763" s="659"/>
      <c r="AC763" s="659"/>
      <c r="AD763" s="659"/>
      <c r="AE763" s="659"/>
      <c r="AF763" s="659"/>
      <c r="AG763" s="659"/>
      <c r="AH763" s="659"/>
      <c r="AI763" s="659"/>
      <c r="AJ763" s="659"/>
      <c r="AK763" s="659"/>
    </row>
    <row r="764" spans="1:37">
      <c r="A764" s="659"/>
      <c r="B764" s="659"/>
      <c r="C764" s="659"/>
      <c r="D764" s="659"/>
      <c r="E764" s="659"/>
      <c r="F764" s="659"/>
      <c r="G764" s="659"/>
      <c r="H764" s="659"/>
      <c r="I764" s="660"/>
      <c r="J764" s="659"/>
      <c r="K764" s="660"/>
      <c r="L764" s="659"/>
      <c r="M764" s="659"/>
      <c r="N764" s="659"/>
      <c r="O764" s="659"/>
      <c r="P764" s="659"/>
      <c r="Q764" s="659"/>
      <c r="R764" s="659"/>
      <c r="S764" s="659"/>
      <c r="T764" s="659"/>
      <c r="U764" s="659"/>
      <c r="V764" s="659"/>
      <c r="W764" s="659"/>
      <c r="X764" s="659"/>
      <c r="Y764" s="659"/>
      <c r="Z764" s="659"/>
      <c r="AA764" s="659"/>
      <c r="AB764" s="659"/>
      <c r="AC764" s="659"/>
      <c r="AD764" s="659"/>
      <c r="AE764" s="659"/>
      <c r="AF764" s="659"/>
      <c r="AG764" s="659"/>
      <c r="AH764" s="659"/>
      <c r="AI764" s="659"/>
      <c r="AJ764" s="659"/>
      <c r="AK764" s="659"/>
    </row>
    <row r="765" spans="1:37">
      <c r="A765" s="659"/>
      <c r="B765" s="659"/>
      <c r="C765" s="659"/>
      <c r="D765" s="659"/>
      <c r="E765" s="659"/>
      <c r="F765" s="659"/>
      <c r="G765" s="659"/>
      <c r="H765" s="659"/>
      <c r="I765" s="660"/>
      <c r="J765" s="659"/>
      <c r="K765" s="660"/>
      <c r="L765" s="659"/>
      <c r="M765" s="659"/>
      <c r="N765" s="659"/>
      <c r="O765" s="659"/>
      <c r="P765" s="659"/>
      <c r="Q765" s="659"/>
      <c r="R765" s="659"/>
      <c r="S765" s="659"/>
      <c r="T765" s="659"/>
      <c r="U765" s="659"/>
      <c r="V765" s="659"/>
      <c r="W765" s="659"/>
      <c r="X765" s="659"/>
      <c r="Y765" s="659"/>
      <c r="Z765" s="659"/>
      <c r="AA765" s="659"/>
      <c r="AB765" s="659"/>
      <c r="AC765" s="659"/>
      <c r="AD765" s="659"/>
      <c r="AE765" s="659"/>
      <c r="AF765" s="659"/>
      <c r="AG765" s="659"/>
      <c r="AH765" s="659"/>
      <c r="AI765" s="659"/>
      <c r="AJ765" s="659"/>
      <c r="AK765" s="659"/>
    </row>
    <row r="766" spans="1:37">
      <c r="A766" s="659"/>
      <c r="B766" s="659"/>
      <c r="C766" s="659"/>
      <c r="D766" s="659"/>
      <c r="E766" s="659"/>
      <c r="F766" s="659"/>
      <c r="G766" s="659"/>
      <c r="H766" s="659"/>
      <c r="I766" s="660"/>
      <c r="J766" s="659"/>
      <c r="K766" s="660"/>
      <c r="L766" s="659"/>
      <c r="M766" s="659"/>
      <c r="N766" s="659"/>
      <c r="O766" s="659"/>
      <c r="P766" s="659"/>
      <c r="Q766" s="659"/>
      <c r="R766" s="659"/>
      <c r="S766" s="659"/>
      <c r="T766" s="659"/>
      <c r="U766" s="659"/>
      <c r="V766" s="659"/>
      <c r="W766" s="659"/>
      <c r="X766" s="659"/>
      <c r="Y766" s="659"/>
      <c r="Z766" s="659"/>
      <c r="AA766" s="659"/>
      <c r="AB766" s="659"/>
      <c r="AC766" s="659"/>
      <c r="AD766" s="659"/>
      <c r="AE766" s="659"/>
      <c r="AF766" s="659"/>
      <c r="AG766" s="659"/>
      <c r="AH766" s="659"/>
      <c r="AI766" s="659"/>
      <c r="AJ766" s="659"/>
      <c r="AK766" s="659"/>
    </row>
    <row r="767" spans="1:37">
      <c r="A767" s="659"/>
      <c r="B767" s="659"/>
      <c r="C767" s="659"/>
      <c r="D767" s="659"/>
      <c r="E767" s="659"/>
      <c r="F767" s="659"/>
      <c r="G767" s="659"/>
      <c r="H767" s="659"/>
      <c r="I767" s="660"/>
      <c r="J767" s="659"/>
      <c r="K767" s="660"/>
      <c r="L767" s="659"/>
      <c r="M767" s="659"/>
      <c r="N767" s="659"/>
      <c r="O767" s="659"/>
      <c r="P767" s="659"/>
      <c r="Q767" s="659"/>
      <c r="R767" s="659"/>
      <c r="S767" s="659"/>
      <c r="T767" s="659"/>
      <c r="U767" s="659"/>
      <c r="V767" s="659"/>
      <c r="W767" s="659"/>
      <c r="X767" s="659"/>
      <c r="Y767" s="659"/>
      <c r="Z767" s="659"/>
      <c r="AA767" s="659"/>
      <c r="AB767" s="659"/>
      <c r="AC767" s="659"/>
      <c r="AD767" s="659"/>
      <c r="AE767" s="659"/>
      <c r="AF767" s="659"/>
      <c r="AG767" s="659"/>
      <c r="AH767" s="659"/>
      <c r="AI767" s="659"/>
      <c r="AJ767" s="659"/>
      <c r="AK767" s="659"/>
    </row>
    <row r="768" spans="1:37">
      <c r="A768" s="659"/>
      <c r="B768" s="659"/>
      <c r="C768" s="659"/>
      <c r="D768" s="659"/>
      <c r="E768" s="659"/>
      <c r="F768" s="659"/>
      <c r="G768" s="659"/>
      <c r="H768" s="659"/>
      <c r="I768" s="660"/>
      <c r="J768" s="659"/>
      <c r="K768" s="660"/>
      <c r="L768" s="659"/>
      <c r="M768" s="659"/>
      <c r="N768" s="659"/>
      <c r="O768" s="659"/>
      <c r="P768" s="659"/>
      <c r="Q768" s="659"/>
      <c r="R768" s="659"/>
      <c r="S768" s="659"/>
      <c r="T768" s="659"/>
      <c r="U768" s="659"/>
      <c r="V768" s="659"/>
      <c r="W768" s="659"/>
      <c r="X768" s="659"/>
      <c r="Y768" s="659"/>
      <c r="Z768" s="659"/>
      <c r="AA768" s="659"/>
      <c r="AB768" s="659"/>
      <c r="AC768" s="659"/>
      <c r="AD768" s="659"/>
      <c r="AE768" s="659"/>
      <c r="AF768" s="659"/>
      <c r="AG768" s="659"/>
      <c r="AH768" s="659"/>
      <c r="AI768" s="659"/>
      <c r="AJ768" s="659"/>
      <c r="AK768" s="659"/>
    </row>
    <row r="769" spans="1:37">
      <c r="A769" s="659"/>
      <c r="B769" s="659"/>
      <c r="C769" s="659"/>
      <c r="D769" s="659"/>
      <c r="E769" s="659"/>
      <c r="F769" s="659"/>
      <c r="G769" s="659"/>
      <c r="H769" s="659"/>
      <c r="I769" s="660"/>
      <c r="J769" s="659"/>
      <c r="K769" s="660"/>
      <c r="L769" s="659"/>
      <c r="M769" s="659"/>
      <c r="N769" s="659"/>
      <c r="O769" s="659"/>
      <c r="P769" s="659"/>
      <c r="Q769" s="659"/>
      <c r="R769" s="659"/>
      <c r="S769" s="659"/>
      <c r="T769" s="659"/>
      <c r="U769" s="659"/>
      <c r="V769" s="659"/>
      <c r="W769" s="659"/>
      <c r="X769" s="659"/>
      <c r="Y769" s="659"/>
      <c r="Z769" s="659"/>
      <c r="AA769" s="659"/>
      <c r="AB769" s="659"/>
      <c r="AC769" s="659"/>
      <c r="AD769" s="659"/>
      <c r="AE769" s="659"/>
      <c r="AF769" s="659"/>
      <c r="AG769" s="659"/>
      <c r="AH769" s="659"/>
      <c r="AI769" s="659"/>
      <c r="AJ769" s="659"/>
      <c r="AK769" s="659"/>
    </row>
    <row r="770" spans="1:37">
      <c r="A770" s="659"/>
      <c r="B770" s="659"/>
      <c r="C770" s="659"/>
      <c r="D770" s="659"/>
      <c r="E770" s="659"/>
      <c r="F770" s="659"/>
      <c r="G770" s="659"/>
      <c r="H770" s="659"/>
      <c r="I770" s="660"/>
      <c r="J770" s="659"/>
      <c r="K770" s="660"/>
      <c r="L770" s="659"/>
      <c r="M770" s="659"/>
      <c r="N770" s="659"/>
      <c r="O770" s="659"/>
      <c r="P770" s="659"/>
      <c r="Q770" s="659"/>
      <c r="R770" s="659"/>
      <c r="S770" s="659"/>
      <c r="T770" s="659"/>
      <c r="U770" s="659"/>
      <c r="V770" s="659"/>
      <c r="W770" s="659"/>
      <c r="X770" s="659"/>
      <c r="Y770" s="659"/>
      <c r="Z770" s="659"/>
      <c r="AA770" s="659"/>
      <c r="AB770" s="659"/>
      <c r="AC770" s="659"/>
      <c r="AD770" s="659"/>
      <c r="AE770" s="659"/>
      <c r="AF770" s="659"/>
      <c r="AG770" s="659"/>
      <c r="AH770" s="659"/>
      <c r="AI770" s="659"/>
      <c r="AJ770" s="659"/>
      <c r="AK770" s="659"/>
    </row>
    <row r="771" spans="1:37">
      <c r="A771" s="659"/>
      <c r="B771" s="659"/>
      <c r="C771" s="659"/>
      <c r="D771" s="659"/>
      <c r="E771" s="659"/>
      <c r="F771" s="659"/>
      <c r="G771" s="659"/>
      <c r="H771" s="659"/>
      <c r="I771" s="660"/>
      <c r="J771" s="659"/>
      <c r="K771" s="660"/>
      <c r="L771" s="659"/>
      <c r="M771" s="659"/>
      <c r="N771" s="659"/>
      <c r="O771" s="659"/>
      <c r="P771" s="659"/>
      <c r="Q771" s="659"/>
      <c r="R771" s="659"/>
      <c r="S771" s="659"/>
      <c r="T771" s="659"/>
      <c r="U771" s="659"/>
      <c r="V771" s="659"/>
      <c r="W771" s="659"/>
      <c r="X771" s="659"/>
      <c r="Y771" s="659"/>
      <c r="Z771" s="659"/>
      <c r="AA771" s="659"/>
      <c r="AB771" s="659"/>
      <c r="AC771" s="659"/>
      <c r="AD771" s="659"/>
      <c r="AE771" s="659"/>
      <c r="AF771" s="659"/>
      <c r="AG771" s="659"/>
      <c r="AH771" s="659"/>
      <c r="AI771" s="659"/>
      <c r="AJ771" s="659"/>
      <c r="AK771" s="659"/>
    </row>
    <row r="772" spans="1:37">
      <c r="A772" s="659"/>
      <c r="B772" s="659"/>
      <c r="C772" s="659"/>
      <c r="D772" s="659"/>
      <c r="E772" s="659"/>
      <c r="F772" s="659"/>
      <c r="G772" s="659"/>
      <c r="H772" s="659"/>
      <c r="I772" s="660"/>
      <c r="J772" s="659"/>
      <c r="K772" s="660"/>
      <c r="L772" s="659"/>
      <c r="M772" s="659"/>
      <c r="N772" s="659"/>
      <c r="O772" s="659"/>
      <c r="P772" s="659"/>
      <c r="Q772" s="659"/>
      <c r="R772" s="659"/>
      <c r="S772" s="659"/>
      <c r="T772" s="659"/>
      <c r="U772" s="659"/>
      <c r="V772" s="659"/>
      <c r="W772" s="659"/>
      <c r="X772" s="659"/>
      <c r="Y772" s="659"/>
      <c r="Z772" s="659"/>
      <c r="AA772" s="659"/>
      <c r="AB772" s="659"/>
      <c r="AC772" s="659"/>
      <c r="AD772" s="659"/>
      <c r="AE772" s="659"/>
      <c r="AF772" s="659"/>
      <c r="AG772" s="659"/>
      <c r="AH772" s="659"/>
      <c r="AI772" s="659"/>
      <c r="AJ772" s="659"/>
      <c r="AK772" s="659"/>
    </row>
    <row r="773" spans="1:37">
      <c r="A773" s="659"/>
      <c r="B773" s="659"/>
      <c r="C773" s="659"/>
      <c r="D773" s="659"/>
      <c r="E773" s="659"/>
      <c r="F773" s="659"/>
      <c r="G773" s="659"/>
      <c r="H773" s="659"/>
      <c r="I773" s="660"/>
      <c r="J773" s="659"/>
      <c r="K773" s="660"/>
      <c r="L773" s="659"/>
      <c r="M773" s="659"/>
      <c r="N773" s="659"/>
      <c r="O773" s="659"/>
      <c r="P773" s="659"/>
      <c r="Q773" s="659"/>
      <c r="R773" s="659"/>
      <c r="S773" s="659"/>
      <c r="T773" s="659"/>
      <c r="U773" s="659"/>
      <c r="V773" s="659"/>
      <c r="W773" s="659"/>
      <c r="X773" s="659"/>
      <c r="Y773" s="659"/>
      <c r="Z773" s="659"/>
      <c r="AA773" s="659"/>
      <c r="AB773" s="659"/>
      <c r="AC773" s="659"/>
      <c r="AD773" s="659"/>
      <c r="AE773" s="659"/>
      <c r="AF773" s="659"/>
      <c r="AG773" s="659"/>
      <c r="AH773" s="659"/>
      <c r="AI773" s="659"/>
      <c r="AJ773" s="659"/>
      <c r="AK773" s="659"/>
    </row>
    <row r="774" spans="1:37">
      <c r="A774" s="659"/>
      <c r="B774" s="659"/>
      <c r="C774" s="659"/>
      <c r="D774" s="659"/>
      <c r="E774" s="659"/>
      <c r="F774" s="659"/>
      <c r="G774" s="659"/>
      <c r="H774" s="659"/>
      <c r="I774" s="660"/>
      <c r="J774" s="659"/>
      <c r="K774" s="660"/>
      <c r="L774" s="659"/>
      <c r="M774" s="659"/>
      <c r="N774" s="659"/>
      <c r="O774" s="659"/>
      <c r="P774" s="659"/>
      <c r="Q774" s="659"/>
      <c r="R774" s="659"/>
      <c r="S774" s="659"/>
      <c r="T774" s="659"/>
      <c r="U774" s="659"/>
      <c r="V774" s="659"/>
      <c r="W774" s="659"/>
      <c r="X774" s="659"/>
      <c r="Y774" s="659"/>
      <c r="Z774" s="659"/>
      <c r="AA774" s="659"/>
      <c r="AB774" s="659"/>
      <c r="AC774" s="659"/>
      <c r="AD774" s="659"/>
      <c r="AE774" s="659"/>
      <c r="AF774" s="659"/>
      <c r="AG774" s="659"/>
      <c r="AH774" s="659"/>
      <c r="AI774" s="659"/>
      <c r="AJ774" s="659"/>
      <c r="AK774" s="659"/>
    </row>
    <row r="775" spans="1:37">
      <c r="A775" s="659"/>
      <c r="B775" s="659"/>
      <c r="C775" s="659"/>
      <c r="D775" s="659"/>
      <c r="E775" s="659"/>
      <c r="F775" s="659"/>
      <c r="G775" s="659"/>
      <c r="H775" s="659"/>
      <c r="I775" s="660"/>
      <c r="J775" s="659"/>
      <c r="K775" s="660"/>
      <c r="L775" s="659"/>
      <c r="M775" s="659"/>
      <c r="N775" s="659"/>
      <c r="O775" s="659"/>
      <c r="P775" s="659"/>
      <c r="Q775" s="659"/>
      <c r="R775" s="659"/>
      <c r="S775" s="659"/>
      <c r="T775" s="659"/>
      <c r="U775" s="659"/>
      <c r="V775" s="659"/>
      <c r="W775" s="659"/>
      <c r="X775" s="659"/>
      <c r="Y775" s="659"/>
      <c r="Z775" s="659"/>
      <c r="AA775" s="659"/>
      <c r="AB775" s="659"/>
      <c r="AC775" s="659"/>
      <c r="AD775" s="659"/>
      <c r="AE775" s="659"/>
      <c r="AF775" s="659"/>
      <c r="AG775" s="659"/>
      <c r="AH775" s="659"/>
      <c r="AI775" s="659"/>
      <c r="AJ775" s="659"/>
      <c r="AK775" s="659"/>
    </row>
    <row r="776" spans="1:37">
      <c r="A776" s="659"/>
      <c r="B776" s="659"/>
      <c r="C776" s="659"/>
      <c r="D776" s="659"/>
      <c r="E776" s="659"/>
      <c r="F776" s="659"/>
      <c r="G776" s="659"/>
      <c r="H776" s="659"/>
      <c r="I776" s="660"/>
      <c r="J776" s="659"/>
      <c r="K776" s="660"/>
      <c r="L776" s="659"/>
      <c r="M776" s="659"/>
      <c r="N776" s="659"/>
      <c r="O776" s="659"/>
      <c r="P776" s="659"/>
      <c r="Q776" s="659"/>
      <c r="R776" s="659"/>
      <c r="S776" s="659"/>
      <c r="T776" s="659"/>
      <c r="U776" s="659"/>
      <c r="V776" s="659"/>
      <c r="W776" s="659"/>
      <c r="X776" s="659"/>
      <c r="Y776" s="659"/>
      <c r="Z776" s="659"/>
      <c r="AA776" s="659"/>
      <c r="AB776" s="659"/>
      <c r="AC776" s="659"/>
      <c r="AD776" s="659"/>
      <c r="AE776" s="659"/>
      <c r="AF776" s="659"/>
      <c r="AG776" s="659"/>
      <c r="AH776" s="659"/>
      <c r="AI776" s="659"/>
      <c r="AJ776" s="659"/>
      <c r="AK776" s="659"/>
    </row>
    <row r="777" spans="1:37">
      <c r="A777" s="659"/>
      <c r="B777" s="659"/>
      <c r="C777" s="659"/>
      <c r="D777" s="659"/>
      <c r="E777" s="659"/>
      <c r="F777" s="659"/>
      <c r="G777" s="659"/>
      <c r="H777" s="659"/>
      <c r="I777" s="660"/>
      <c r="J777" s="659"/>
      <c r="K777" s="660"/>
      <c r="L777" s="659"/>
      <c r="M777" s="659"/>
      <c r="N777" s="659"/>
      <c r="O777" s="659"/>
      <c r="P777" s="659"/>
      <c r="Q777" s="659"/>
      <c r="R777" s="659"/>
      <c r="S777" s="659"/>
      <c r="T777" s="659"/>
      <c r="U777" s="659"/>
      <c r="V777" s="659"/>
      <c r="W777" s="659"/>
      <c r="X777" s="659"/>
      <c r="Y777" s="659"/>
      <c r="Z777" s="659"/>
      <c r="AA777" s="659"/>
      <c r="AB777" s="659"/>
      <c r="AC777" s="659"/>
      <c r="AD777" s="659"/>
      <c r="AE777" s="659"/>
      <c r="AF777" s="659"/>
      <c r="AG777" s="659"/>
      <c r="AH777" s="659"/>
      <c r="AI777" s="659"/>
      <c r="AJ777" s="659"/>
      <c r="AK777" s="659"/>
    </row>
    <row r="778" spans="1:37">
      <c r="A778" s="659"/>
      <c r="B778" s="659"/>
      <c r="C778" s="659"/>
      <c r="D778" s="659"/>
      <c r="E778" s="659"/>
      <c r="F778" s="659"/>
      <c r="G778" s="659"/>
      <c r="H778" s="659"/>
      <c r="I778" s="660"/>
      <c r="J778" s="659"/>
      <c r="K778" s="660"/>
      <c r="L778" s="659"/>
      <c r="M778" s="659"/>
      <c r="N778" s="659"/>
      <c r="O778" s="659"/>
      <c r="P778" s="659"/>
      <c r="Q778" s="659"/>
      <c r="R778" s="659"/>
      <c r="S778" s="659"/>
      <c r="T778" s="659"/>
      <c r="U778" s="659"/>
      <c r="V778" s="659"/>
      <c r="W778" s="659"/>
      <c r="X778" s="659"/>
      <c r="Y778" s="659"/>
      <c r="Z778" s="659"/>
      <c r="AA778" s="659"/>
      <c r="AB778" s="659"/>
      <c r="AC778" s="659"/>
      <c r="AD778" s="659"/>
      <c r="AE778" s="659"/>
      <c r="AF778" s="659"/>
      <c r="AG778" s="659"/>
      <c r="AH778" s="659"/>
      <c r="AI778" s="659"/>
      <c r="AJ778" s="659"/>
      <c r="AK778" s="659"/>
    </row>
    <row r="779" spans="1:37">
      <c r="A779" s="659"/>
      <c r="B779" s="659"/>
      <c r="C779" s="659"/>
      <c r="D779" s="659"/>
      <c r="E779" s="659"/>
      <c r="F779" s="659"/>
      <c r="G779" s="659"/>
      <c r="H779" s="659"/>
      <c r="I779" s="660"/>
      <c r="J779" s="659"/>
      <c r="K779" s="660"/>
      <c r="L779" s="659"/>
      <c r="M779" s="659"/>
      <c r="N779" s="659"/>
      <c r="O779" s="659"/>
      <c r="P779" s="659"/>
      <c r="Q779" s="659"/>
      <c r="R779" s="659"/>
      <c r="S779" s="659"/>
      <c r="T779" s="659"/>
      <c r="U779" s="659"/>
      <c r="V779" s="659"/>
      <c r="W779" s="659"/>
      <c r="X779" s="659"/>
      <c r="Y779" s="659"/>
      <c r="Z779" s="659"/>
      <c r="AA779" s="659"/>
      <c r="AB779" s="659"/>
      <c r="AC779" s="659"/>
      <c r="AD779" s="659"/>
      <c r="AE779" s="659"/>
      <c r="AF779" s="659"/>
      <c r="AG779" s="659"/>
      <c r="AH779" s="659"/>
      <c r="AI779" s="659"/>
      <c r="AJ779" s="659"/>
      <c r="AK779" s="659"/>
    </row>
    <row r="780" spans="1:37">
      <c r="A780" s="659"/>
      <c r="B780" s="659"/>
      <c r="C780" s="659"/>
      <c r="D780" s="659"/>
      <c r="E780" s="659"/>
      <c r="F780" s="659"/>
      <c r="G780" s="659"/>
      <c r="H780" s="659"/>
      <c r="I780" s="660"/>
      <c r="J780" s="659"/>
      <c r="K780" s="660"/>
      <c r="L780" s="659"/>
      <c r="M780" s="659"/>
      <c r="N780" s="659"/>
      <c r="O780" s="659"/>
      <c r="P780" s="659"/>
      <c r="Q780" s="659"/>
      <c r="R780" s="659"/>
      <c r="S780" s="659"/>
      <c r="T780" s="659"/>
      <c r="U780" s="659"/>
      <c r="V780" s="659"/>
      <c r="W780" s="659"/>
      <c r="X780" s="659"/>
      <c r="Y780" s="659"/>
      <c r="Z780" s="659"/>
      <c r="AA780" s="659"/>
      <c r="AB780" s="659"/>
      <c r="AC780" s="659"/>
      <c r="AD780" s="659"/>
      <c r="AE780" s="659"/>
      <c r="AF780" s="659"/>
      <c r="AG780" s="659"/>
      <c r="AH780" s="659"/>
      <c r="AI780" s="659"/>
      <c r="AJ780" s="659"/>
      <c r="AK780" s="659"/>
    </row>
    <row r="781" spans="1:37">
      <c r="A781" s="659"/>
      <c r="B781" s="659"/>
      <c r="C781" s="659"/>
      <c r="D781" s="659"/>
      <c r="E781" s="659"/>
      <c r="F781" s="659"/>
      <c r="G781" s="659"/>
      <c r="H781" s="659"/>
      <c r="I781" s="660"/>
      <c r="J781" s="659"/>
      <c r="K781" s="660"/>
      <c r="L781" s="659"/>
      <c r="M781" s="659"/>
      <c r="N781" s="659"/>
      <c r="O781" s="659"/>
      <c r="P781" s="659"/>
      <c r="Q781" s="659"/>
      <c r="R781" s="659"/>
      <c r="S781" s="659"/>
      <c r="T781" s="659"/>
      <c r="U781" s="659"/>
      <c r="V781" s="659"/>
      <c r="W781" s="659"/>
      <c r="X781" s="659"/>
      <c r="Y781" s="659"/>
      <c r="Z781" s="659"/>
      <c r="AA781" s="659"/>
      <c r="AB781" s="659"/>
      <c r="AC781" s="659"/>
      <c r="AD781" s="659"/>
      <c r="AE781" s="659"/>
      <c r="AF781" s="659"/>
      <c r="AG781" s="659"/>
      <c r="AH781" s="659"/>
      <c r="AI781" s="659"/>
      <c r="AJ781" s="659"/>
      <c r="AK781" s="659"/>
    </row>
    <row r="782" spans="1:37">
      <c r="A782" s="659"/>
      <c r="B782" s="659"/>
      <c r="C782" s="659"/>
      <c r="D782" s="659"/>
      <c r="E782" s="659"/>
      <c r="F782" s="659"/>
      <c r="G782" s="659"/>
      <c r="H782" s="659"/>
      <c r="I782" s="660"/>
      <c r="J782" s="659"/>
      <c r="K782" s="660"/>
      <c r="L782" s="659"/>
      <c r="M782" s="659"/>
      <c r="N782" s="659"/>
      <c r="O782" s="659"/>
      <c r="P782" s="659"/>
      <c r="Q782" s="659"/>
      <c r="R782" s="659"/>
      <c r="S782" s="659"/>
      <c r="T782" s="659"/>
      <c r="U782" s="659"/>
      <c r="V782" s="659"/>
      <c r="W782" s="659"/>
      <c r="X782" s="659"/>
      <c r="Y782" s="659"/>
      <c r="Z782" s="659"/>
      <c r="AA782" s="659"/>
      <c r="AB782" s="659"/>
      <c r="AC782" s="659"/>
      <c r="AD782" s="659"/>
      <c r="AE782" s="659"/>
      <c r="AF782" s="659"/>
      <c r="AG782" s="659"/>
      <c r="AH782" s="659"/>
      <c r="AI782" s="659"/>
      <c r="AJ782" s="659"/>
      <c r="AK782" s="659"/>
    </row>
    <row r="783" spans="1:37">
      <c r="A783" s="659"/>
      <c r="B783" s="659"/>
      <c r="C783" s="659"/>
      <c r="D783" s="659"/>
      <c r="E783" s="659"/>
      <c r="F783" s="659"/>
      <c r="G783" s="659"/>
      <c r="H783" s="659"/>
      <c r="I783" s="660"/>
      <c r="J783" s="659"/>
      <c r="K783" s="660"/>
      <c r="L783" s="659"/>
      <c r="M783" s="659"/>
      <c r="N783" s="659"/>
      <c r="O783" s="659"/>
      <c r="P783" s="659"/>
      <c r="Q783" s="659"/>
      <c r="R783" s="659"/>
      <c r="S783" s="659"/>
      <c r="T783" s="659"/>
      <c r="U783" s="659"/>
      <c r="V783" s="659"/>
      <c r="W783" s="659"/>
      <c r="X783" s="659"/>
      <c r="Y783" s="659"/>
      <c r="Z783" s="659"/>
      <c r="AA783" s="659"/>
      <c r="AB783" s="659"/>
      <c r="AC783" s="659"/>
      <c r="AD783" s="659"/>
      <c r="AE783" s="659"/>
      <c r="AF783" s="659"/>
      <c r="AG783" s="659"/>
      <c r="AH783" s="659"/>
      <c r="AI783" s="659"/>
      <c r="AJ783" s="659"/>
      <c r="AK783" s="659"/>
    </row>
    <row r="784" spans="1:37">
      <c r="A784" s="659"/>
      <c r="B784" s="659"/>
      <c r="C784" s="659"/>
      <c r="D784" s="659"/>
      <c r="E784" s="659"/>
      <c r="F784" s="659"/>
      <c r="G784" s="659"/>
      <c r="H784" s="659"/>
      <c r="I784" s="660"/>
      <c r="J784" s="659"/>
      <c r="K784" s="660"/>
      <c r="L784" s="659"/>
      <c r="M784" s="659"/>
      <c r="N784" s="659"/>
      <c r="O784" s="659"/>
      <c r="P784" s="659"/>
      <c r="Q784" s="659"/>
      <c r="R784" s="659"/>
      <c r="S784" s="659"/>
      <c r="T784" s="659"/>
      <c r="U784" s="659"/>
      <c r="V784" s="659"/>
      <c r="W784" s="659"/>
      <c r="X784" s="659"/>
      <c r="Y784" s="659"/>
      <c r="Z784" s="659"/>
      <c r="AA784" s="659"/>
      <c r="AB784" s="659"/>
      <c r="AC784" s="659"/>
      <c r="AD784" s="659"/>
      <c r="AE784" s="659"/>
      <c r="AF784" s="659"/>
      <c r="AG784" s="659"/>
      <c r="AH784" s="659"/>
      <c r="AI784" s="659"/>
      <c r="AJ784" s="659"/>
      <c r="AK784" s="659"/>
    </row>
    <row r="785" spans="1:37">
      <c r="A785" s="659"/>
      <c r="B785" s="659"/>
      <c r="C785" s="659"/>
      <c r="D785" s="659"/>
      <c r="E785" s="659"/>
      <c r="F785" s="659"/>
      <c r="G785" s="659"/>
      <c r="H785" s="659"/>
      <c r="I785" s="660"/>
      <c r="J785" s="659"/>
      <c r="K785" s="660"/>
      <c r="L785" s="659"/>
      <c r="M785" s="659"/>
      <c r="N785" s="659"/>
      <c r="O785" s="659"/>
      <c r="P785" s="659"/>
      <c r="Q785" s="659"/>
      <c r="R785" s="659"/>
      <c r="S785" s="659"/>
      <c r="T785" s="659"/>
      <c r="U785" s="659"/>
      <c r="V785" s="659"/>
      <c r="W785" s="659"/>
      <c r="X785" s="659"/>
      <c r="Y785" s="659"/>
      <c r="Z785" s="659"/>
      <c r="AA785" s="659"/>
      <c r="AB785" s="659"/>
      <c r="AC785" s="659"/>
      <c r="AD785" s="659"/>
      <c r="AE785" s="659"/>
      <c r="AF785" s="659"/>
      <c r="AG785" s="659"/>
      <c r="AH785" s="659"/>
      <c r="AI785" s="659"/>
      <c r="AJ785" s="659"/>
      <c r="AK785" s="659"/>
    </row>
    <row r="786" spans="1:37">
      <c r="A786" s="659"/>
      <c r="B786" s="659"/>
      <c r="C786" s="659"/>
      <c r="D786" s="659"/>
      <c r="E786" s="659"/>
      <c r="F786" s="659"/>
      <c r="G786" s="659"/>
      <c r="H786" s="659"/>
      <c r="I786" s="660"/>
      <c r="J786" s="659"/>
      <c r="K786" s="660"/>
      <c r="L786" s="659"/>
      <c r="M786" s="659"/>
      <c r="N786" s="659"/>
      <c r="O786" s="659"/>
      <c r="P786" s="659"/>
      <c r="Q786" s="659"/>
      <c r="R786" s="659"/>
      <c r="S786" s="659"/>
      <c r="T786" s="659"/>
      <c r="U786" s="659"/>
      <c r="V786" s="659"/>
      <c r="W786" s="659"/>
      <c r="X786" s="659"/>
      <c r="Y786" s="659"/>
      <c r="Z786" s="659"/>
      <c r="AA786" s="659"/>
      <c r="AB786" s="659"/>
      <c r="AC786" s="659"/>
      <c r="AD786" s="659"/>
      <c r="AE786" s="659"/>
      <c r="AF786" s="659"/>
      <c r="AG786" s="659"/>
      <c r="AH786" s="659"/>
      <c r="AI786" s="659"/>
      <c r="AJ786" s="659"/>
      <c r="AK786" s="659"/>
    </row>
    <row r="787" spans="1:37">
      <c r="A787" s="659"/>
      <c r="B787" s="659"/>
      <c r="C787" s="659"/>
      <c r="D787" s="659"/>
      <c r="E787" s="659"/>
      <c r="F787" s="659"/>
      <c r="G787" s="659"/>
      <c r="H787" s="659"/>
      <c r="I787" s="660"/>
      <c r="J787" s="659"/>
      <c r="K787" s="660"/>
      <c r="L787" s="659"/>
      <c r="M787" s="659"/>
      <c r="N787" s="659"/>
      <c r="O787" s="659"/>
      <c r="P787" s="659"/>
      <c r="Q787" s="659"/>
      <c r="R787" s="659"/>
      <c r="S787" s="659"/>
      <c r="T787" s="659"/>
      <c r="U787" s="659"/>
      <c r="V787" s="659"/>
      <c r="W787" s="659"/>
      <c r="X787" s="659"/>
      <c r="Y787" s="659"/>
      <c r="Z787" s="659"/>
      <c r="AA787" s="659"/>
      <c r="AB787" s="659"/>
      <c r="AC787" s="659"/>
      <c r="AD787" s="659"/>
      <c r="AE787" s="659"/>
      <c r="AF787" s="659"/>
      <c r="AG787" s="659"/>
      <c r="AH787" s="659"/>
      <c r="AI787" s="659"/>
      <c r="AJ787" s="659"/>
      <c r="AK787" s="659"/>
    </row>
    <row r="788" spans="1:37">
      <c r="A788" s="659"/>
      <c r="B788" s="659"/>
      <c r="C788" s="659"/>
      <c r="D788" s="659"/>
      <c r="E788" s="659"/>
      <c r="F788" s="659"/>
      <c r="G788" s="659"/>
      <c r="H788" s="659"/>
      <c r="I788" s="660"/>
      <c r="J788" s="659"/>
      <c r="K788" s="660"/>
      <c r="L788" s="659"/>
      <c r="M788" s="659"/>
      <c r="N788" s="659"/>
      <c r="O788" s="659"/>
      <c r="P788" s="659"/>
      <c r="Q788" s="659"/>
      <c r="R788" s="659"/>
      <c r="S788" s="659"/>
      <c r="T788" s="659"/>
      <c r="U788" s="659"/>
      <c r="V788" s="659"/>
      <c r="W788" s="659"/>
      <c r="X788" s="659"/>
      <c r="Y788" s="659"/>
      <c r="Z788" s="659"/>
      <c r="AA788" s="659"/>
      <c r="AB788" s="659"/>
      <c r="AC788" s="659"/>
      <c r="AD788" s="659"/>
      <c r="AE788" s="659"/>
      <c r="AF788" s="659"/>
      <c r="AG788" s="659"/>
      <c r="AH788" s="659"/>
      <c r="AI788" s="659"/>
      <c r="AJ788" s="659"/>
      <c r="AK788" s="659"/>
    </row>
    <row r="789" spans="1:37">
      <c r="A789" s="659"/>
      <c r="B789" s="659"/>
      <c r="C789" s="659"/>
      <c r="D789" s="659"/>
      <c r="E789" s="659"/>
      <c r="F789" s="659"/>
      <c r="G789" s="659"/>
      <c r="H789" s="659"/>
      <c r="I789" s="660"/>
      <c r="J789" s="659"/>
      <c r="K789" s="660"/>
      <c r="L789" s="659"/>
      <c r="M789" s="659"/>
      <c r="N789" s="659"/>
      <c r="O789" s="659"/>
      <c r="P789" s="659"/>
      <c r="Q789" s="659"/>
      <c r="R789" s="659"/>
      <c r="S789" s="659"/>
      <c r="T789" s="659"/>
      <c r="U789" s="659"/>
      <c r="V789" s="659"/>
      <c r="W789" s="659"/>
      <c r="X789" s="659"/>
      <c r="Y789" s="659"/>
      <c r="Z789" s="659"/>
      <c r="AA789" s="659"/>
      <c r="AB789" s="659"/>
      <c r="AC789" s="659"/>
      <c r="AD789" s="659"/>
      <c r="AE789" s="659"/>
      <c r="AF789" s="659"/>
      <c r="AG789" s="659"/>
      <c r="AH789" s="659"/>
      <c r="AI789" s="659"/>
      <c r="AJ789" s="659"/>
      <c r="AK789" s="659"/>
    </row>
    <row r="790" spans="1:37">
      <c r="A790" s="659"/>
      <c r="B790" s="659"/>
      <c r="C790" s="659"/>
      <c r="D790" s="659"/>
      <c r="E790" s="659"/>
      <c r="F790" s="659"/>
      <c r="G790" s="659"/>
      <c r="H790" s="659"/>
      <c r="I790" s="660"/>
      <c r="J790" s="659"/>
      <c r="K790" s="660"/>
      <c r="L790" s="659"/>
      <c r="M790" s="659"/>
      <c r="N790" s="659"/>
      <c r="O790" s="659"/>
      <c r="P790" s="659"/>
      <c r="Q790" s="659"/>
      <c r="R790" s="659"/>
      <c r="S790" s="659"/>
      <c r="T790" s="659"/>
      <c r="U790" s="659"/>
      <c r="V790" s="659"/>
      <c r="W790" s="659"/>
      <c r="X790" s="659"/>
      <c r="Y790" s="659"/>
      <c r="Z790" s="659"/>
      <c r="AA790" s="659"/>
      <c r="AB790" s="659"/>
      <c r="AC790" s="659"/>
      <c r="AD790" s="659"/>
      <c r="AE790" s="659"/>
      <c r="AF790" s="659"/>
      <c r="AG790" s="659"/>
      <c r="AH790" s="659"/>
      <c r="AI790" s="659"/>
      <c r="AJ790" s="659"/>
      <c r="AK790" s="659"/>
    </row>
    <row r="791" spans="1:37">
      <c r="A791" s="659"/>
      <c r="B791" s="659"/>
      <c r="C791" s="659"/>
      <c r="D791" s="659"/>
      <c r="E791" s="659"/>
      <c r="F791" s="659"/>
      <c r="G791" s="659"/>
      <c r="H791" s="659"/>
      <c r="I791" s="660"/>
      <c r="J791" s="659"/>
      <c r="K791" s="660"/>
      <c r="L791" s="659"/>
      <c r="M791" s="659"/>
      <c r="N791" s="659"/>
      <c r="O791" s="659"/>
      <c r="P791" s="659"/>
      <c r="Q791" s="659"/>
      <c r="R791" s="659"/>
      <c r="S791" s="659"/>
      <c r="T791" s="659"/>
      <c r="U791" s="659"/>
      <c r="V791" s="659"/>
      <c r="W791" s="659"/>
      <c r="X791" s="659"/>
      <c r="Y791" s="659"/>
      <c r="Z791" s="659"/>
      <c r="AA791" s="659"/>
      <c r="AB791" s="659"/>
      <c r="AC791" s="659"/>
      <c r="AD791" s="659"/>
      <c r="AE791" s="659"/>
      <c r="AF791" s="659"/>
      <c r="AG791" s="659"/>
      <c r="AH791" s="659"/>
      <c r="AI791" s="659"/>
      <c r="AJ791" s="659"/>
      <c r="AK791" s="659"/>
    </row>
    <row r="792" spans="1:37">
      <c r="A792" s="659"/>
      <c r="B792" s="659"/>
      <c r="C792" s="659"/>
      <c r="D792" s="659"/>
      <c r="E792" s="659"/>
      <c r="F792" s="659"/>
      <c r="G792" s="659"/>
      <c r="H792" s="659"/>
      <c r="I792" s="660"/>
      <c r="J792" s="659"/>
      <c r="K792" s="660"/>
      <c r="L792" s="659"/>
      <c r="M792" s="659"/>
      <c r="N792" s="659"/>
      <c r="O792" s="659"/>
      <c r="P792" s="659"/>
      <c r="Q792" s="659"/>
      <c r="R792" s="659"/>
      <c r="S792" s="659"/>
      <c r="T792" s="659"/>
      <c r="U792" s="659"/>
      <c r="V792" s="659"/>
      <c r="W792" s="659"/>
      <c r="X792" s="659"/>
      <c r="Y792" s="659"/>
      <c r="Z792" s="659"/>
      <c r="AA792" s="659"/>
      <c r="AB792" s="659"/>
      <c r="AC792" s="659"/>
      <c r="AD792" s="659"/>
      <c r="AE792" s="659"/>
      <c r="AF792" s="659"/>
      <c r="AG792" s="659"/>
      <c r="AH792" s="659"/>
      <c r="AI792" s="659"/>
      <c r="AJ792" s="659"/>
      <c r="AK792" s="659"/>
    </row>
    <row r="793" spans="1:37">
      <c r="A793" s="659"/>
      <c r="B793" s="659"/>
      <c r="C793" s="659"/>
      <c r="D793" s="659"/>
      <c r="E793" s="659"/>
      <c r="F793" s="659"/>
      <c r="G793" s="659"/>
      <c r="H793" s="659"/>
      <c r="I793" s="660"/>
      <c r="J793" s="659"/>
      <c r="K793" s="660"/>
      <c r="L793" s="659"/>
      <c r="M793" s="659"/>
      <c r="N793" s="659"/>
      <c r="O793" s="659"/>
      <c r="P793" s="659"/>
      <c r="Q793" s="659"/>
      <c r="R793" s="659"/>
      <c r="S793" s="659"/>
      <c r="T793" s="659"/>
      <c r="U793" s="659"/>
      <c r="V793" s="659"/>
      <c r="W793" s="659"/>
      <c r="X793" s="659"/>
      <c r="Y793" s="659"/>
      <c r="Z793" s="659"/>
      <c r="AA793" s="659"/>
      <c r="AB793" s="659"/>
      <c r="AC793" s="659"/>
      <c r="AD793" s="659"/>
      <c r="AE793" s="659"/>
      <c r="AF793" s="659"/>
      <c r="AG793" s="659"/>
      <c r="AH793" s="659"/>
      <c r="AI793" s="659"/>
      <c r="AJ793" s="659"/>
      <c r="AK793" s="659"/>
    </row>
    <row r="794" spans="1:37">
      <c r="A794" s="659"/>
      <c r="B794" s="659"/>
      <c r="C794" s="659"/>
      <c r="D794" s="659"/>
      <c r="E794" s="659"/>
      <c r="F794" s="659"/>
      <c r="G794" s="659"/>
      <c r="H794" s="659"/>
      <c r="I794" s="660"/>
      <c r="J794" s="659"/>
      <c r="K794" s="660"/>
      <c r="L794" s="659"/>
      <c r="M794" s="659"/>
      <c r="N794" s="659"/>
      <c r="O794" s="659"/>
      <c r="P794" s="659"/>
      <c r="Q794" s="659"/>
      <c r="R794" s="659"/>
      <c r="S794" s="659"/>
      <c r="T794" s="659"/>
      <c r="U794" s="659"/>
      <c r="V794" s="659"/>
      <c r="W794" s="659"/>
      <c r="X794" s="659"/>
      <c r="Y794" s="659"/>
      <c r="Z794" s="659"/>
      <c r="AA794" s="659"/>
      <c r="AB794" s="659"/>
      <c r="AC794" s="659"/>
      <c r="AD794" s="659"/>
      <c r="AE794" s="659"/>
      <c r="AF794" s="659"/>
      <c r="AG794" s="659"/>
      <c r="AH794" s="659"/>
      <c r="AI794" s="659"/>
      <c r="AJ794" s="659"/>
      <c r="AK794" s="659"/>
    </row>
    <row r="795" spans="1:37">
      <c r="A795" s="659"/>
      <c r="B795" s="659"/>
      <c r="C795" s="659"/>
      <c r="D795" s="659"/>
      <c r="E795" s="659"/>
      <c r="F795" s="659"/>
      <c r="G795" s="659"/>
      <c r="H795" s="659"/>
      <c r="I795" s="660"/>
      <c r="J795" s="659"/>
      <c r="K795" s="660"/>
      <c r="L795" s="659"/>
      <c r="M795" s="659"/>
      <c r="N795" s="659"/>
      <c r="O795" s="659"/>
      <c r="P795" s="659"/>
      <c r="Q795" s="659"/>
      <c r="R795" s="659"/>
      <c r="S795" s="659"/>
      <c r="T795" s="659"/>
      <c r="U795" s="659"/>
      <c r="V795" s="659"/>
      <c r="W795" s="659"/>
      <c r="X795" s="659"/>
      <c r="Y795" s="659"/>
      <c r="Z795" s="659"/>
      <c r="AA795" s="659"/>
      <c r="AB795" s="659"/>
      <c r="AC795" s="659"/>
      <c r="AD795" s="659"/>
      <c r="AE795" s="659"/>
      <c r="AF795" s="659"/>
      <c r="AG795" s="659"/>
      <c r="AH795" s="659"/>
      <c r="AI795" s="659"/>
      <c r="AJ795" s="659"/>
      <c r="AK795" s="659"/>
    </row>
    <row r="796" spans="1:37">
      <c r="A796" s="659"/>
      <c r="B796" s="659"/>
      <c r="C796" s="659"/>
      <c r="D796" s="659"/>
      <c r="E796" s="659"/>
      <c r="F796" s="659"/>
      <c r="G796" s="659"/>
      <c r="H796" s="659"/>
      <c r="I796" s="660"/>
      <c r="J796" s="659"/>
      <c r="K796" s="660"/>
      <c r="L796" s="659"/>
      <c r="M796" s="659"/>
      <c r="N796" s="659"/>
      <c r="O796" s="659"/>
      <c r="P796" s="659"/>
      <c r="Q796" s="659"/>
      <c r="R796" s="659"/>
      <c r="S796" s="659"/>
      <c r="T796" s="659"/>
      <c r="U796" s="659"/>
      <c r="V796" s="659"/>
      <c r="W796" s="659"/>
      <c r="X796" s="659"/>
      <c r="Y796" s="659"/>
      <c r="Z796" s="659"/>
      <c r="AA796" s="659"/>
      <c r="AB796" s="659"/>
      <c r="AC796" s="659"/>
      <c r="AD796" s="659"/>
      <c r="AE796" s="659"/>
      <c r="AF796" s="659"/>
      <c r="AG796" s="659"/>
      <c r="AH796" s="659"/>
      <c r="AI796" s="659"/>
      <c r="AJ796" s="659"/>
      <c r="AK796" s="659"/>
    </row>
    <row r="797" spans="1:37">
      <c r="A797" s="659"/>
      <c r="B797" s="659"/>
      <c r="C797" s="659"/>
      <c r="D797" s="659"/>
      <c r="E797" s="659"/>
      <c r="F797" s="659"/>
      <c r="G797" s="659"/>
      <c r="H797" s="659"/>
      <c r="I797" s="660"/>
      <c r="J797" s="659"/>
      <c r="K797" s="660"/>
      <c r="L797" s="659"/>
      <c r="M797" s="659"/>
      <c r="N797" s="659"/>
      <c r="O797" s="659"/>
      <c r="P797" s="659"/>
      <c r="Q797" s="659"/>
      <c r="R797" s="659"/>
      <c r="S797" s="659"/>
      <c r="T797" s="659"/>
      <c r="U797" s="659"/>
      <c r="V797" s="659"/>
      <c r="W797" s="659"/>
      <c r="X797" s="659"/>
      <c r="Y797" s="659"/>
      <c r="Z797" s="659"/>
      <c r="AA797" s="659"/>
      <c r="AB797" s="659"/>
      <c r="AC797" s="659"/>
      <c r="AD797" s="659"/>
      <c r="AE797" s="659"/>
      <c r="AF797" s="659"/>
      <c r="AG797" s="659"/>
      <c r="AH797" s="659"/>
      <c r="AI797" s="659"/>
      <c r="AJ797" s="659"/>
      <c r="AK797" s="659"/>
    </row>
    <row r="798" spans="1:37">
      <c r="A798" s="659"/>
      <c r="B798" s="659"/>
      <c r="C798" s="659"/>
      <c r="D798" s="659"/>
      <c r="E798" s="659"/>
      <c r="F798" s="659"/>
      <c r="G798" s="659"/>
      <c r="H798" s="659"/>
      <c r="I798" s="660"/>
      <c r="J798" s="659"/>
      <c r="K798" s="660"/>
      <c r="L798" s="659"/>
      <c r="M798" s="659"/>
      <c r="N798" s="659"/>
      <c r="O798" s="659"/>
      <c r="P798" s="659"/>
      <c r="Q798" s="659"/>
      <c r="R798" s="659"/>
      <c r="S798" s="659"/>
      <c r="T798" s="659"/>
      <c r="U798" s="659"/>
      <c r="V798" s="659"/>
      <c r="W798" s="659"/>
      <c r="X798" s="659"/>
      <c r="Y798" s="659"/>
      <c r="Z798" s="659"/>
      <c r="AA798" s="659"/>
      <c r="AB798" s="659"/>
      <c r="AC798" s="659"/>
      <c r="AD798" s="659"/>
      <c r="AE798" s="659"/>
      <c r="AF798" s="659"/>
      <c r="AG798" s="659"/>
      <c r="AH798" s="659"/>
      <c r="AI798" s="659"/>
      <c r="AJ798" s="659"/>
      <c r="AK798" s="659"/>
    </row>
    <row r="799" spans="1:37">
      <c r="A799" s="659"/>
      <c r="B799" s="659"/>
      <c r="C799" s="659"/>
      <c r="D799" s="659"/>
      <c r="E799" s="659"/>
      <c r="F799" s="659"/>
      <c r="G799" s="659"/>
      <c r="H799" s="659"/>
      <c r="I799" s="660"/>
      <c r="J799" s="659"/>
      <c r="K799" s="660"/>
      <c r="L799" s="659"/>
      <c r="M799" s="659"/>
      <c r="N799" s="659"/>
      <c r="O799" s="659"/>
      <c r="P799" s="659"/>
      <c r="Q799" s="659"/>
      <c r="R799" s="659"/>
      <c r="S799" s="659"/>
      <c r="T799" s="659"/>
      <c r="U799" s="659"/>
      <c r="V799" s="659"/>
      <c r="W799" s="659"/>
      <c r="X799" s="659"/>
      <c r="Y799" s="659"/>
      <c r="Z799" s="659"/>
      <c r="AA799" s="659"/>
      <c r="AB799" s="659"/>
      <c r="AC799" s="659"/>
      <c r="AD799" s="659"/>
      <c r="AE799" s="659"/>
      <c r="AF799" s="659"/>
      <c r="AG799" s="659"/>
      <c r="AH799" s="659"/>
      <c r="AI799" s="659"/>
      <c r="AJ799" s="659"/>
      <c r="AK799" s="659"/>
    </row>
    <row r="800" spans="1:37">
      <c r="A800" s="659"/>
      <c r="B800" s="659"/>
      <c r="C800" s="659"/>
      <c r="D800" s="659"/>
      <c r="E800" s="659"/>
      <c r="F800" s="659"/>
      <c r="G800" s="659"/>
      <c r="H800" s="659"/>
      <c r="I800" s="660"/>
      <c r="J800" s="659"/>
      <c r="K800" s="660"/>
      <c r="L800" s="659"/>
      <c r="M800" s="659"/>
      <c r="N800" s="659"/>
      <c r="O800" s="659"/>
      <c r="P800" s="659"/>
      <c r="Q800" s="659"/>
      <c r="R800" s="659"/>
      <c r="S800" s="659"/>
      <c r="T800" s="659"/>
      <c r="U800" s="659"/>
      <c r="V800" s="659"/>
      <c r="W800" s="659"/>
      <c r="X800" s="659"/>
      <c r="Y800" s="659"/>
      <c r="Z800" s="659"/>
      <c r="AA800" s="659"/>
      <c r="AB800" s="659"/>
      <c r="AC800" s="659"/>
      <c r="AD800" s="659"/>
      <c r="AE800" s="659"/>
      <c r="AF800" s="659"/>
      <c r="AG800" s="659"/>
      <c r="AH800" s="659"/>
      <c r="AI800" s="659"/>
      <c r="AJ800" s="659"/>
      <c r="AK800" s="659"/>
    </row>
    <row r="801" spans="1:37">
      <c r="A801" s="659"/>
      <c r="B801" s="659"/>
      <c r="C801" s="659"/>
      <c r="D801" s="659"/>
      <c r="E801" s="659"/>
      <c r="F801" s="659"/>
      <c r="G801" s="659"/>
      <c r="H801" s="659"/>
      <c r="I801" s="660"/>
      <c r="J801" s="659"/>
      <c r="K801" s="660"/>
      <c r="L801" s="659"/>
      <c r="M801" s="659"/>
      <c r="N801" s="659"/>
      <c r="O801" s="659"/>
      <c r="P801" s="659"/>
      <c r="Q801" s="659"/>
      <c r="R801" s="659"/>
      <c r="S801" s="659"/>
      <c r="T801" s="659"/>
      <c r="U801" s="659"/>
      <c r="V801" s="659"/>
      <c r="W801" s="659"/>
      <c r="X801" s="659"/>
      <c r="Y801" s="659"/>
      <c r="Z801" s="659"/>
      <c r="AA801" s="659"/>
      <c r="AB801" s="659"/>
      <c r="AC801" s="659"/>
      <c r="AD801" s="659"/>
      <c r="AE801" s="659"/>
      <c r="AF801" s="659"/>
      <c r="AG801" s="659"/>
      <c r="AH801" s="659"/>
      <c r="AI801" s="659"/>
      <c r="AJ801" s="659"/>
      <c r="AK801" s="659"/>
    </row>
    <row r="802" spans="1:37">
      <c r="A802" s="659"/>
      <c r="B802" s="659"/>
      <c r="C802" s="659"/>
      <c r="D802" s="659"/>
      <c r="E802" s="659"/>
      <c r="F802" s="659"/>
      <c r="G802" s="659"/>
      <c r="H802" s="659"/>
      <c r="I802" s="660"/>
      <c r="J802" s="659"/>
      <c r="K802" s="660"/>
      <c r="L802" s="659"/>
      <c r="M802" s="659"/>
      <c r="N802" s="659"/>
      <c r="O802" s="659"/>
      <c r="P802" s="659"/>
      <c r="Q802" s="659"/>
      <c r="R802" s="659"/>
      <c r="S802" s="659"/>
      <c r="T802" s="659"/>
      <c r="U802" s="659"/>
      <c r="V802" s="659"/>
      <c r="W802" s="659"/>
      <c r="X802" s="659"/>
      <c r="Y802" s="659"/>
      <c r="Z802" s="659"/>
      <c r="AA802" s="659"/>
      <c r="AB802" s="659"/>
      <c r="AC802" s="659"/>
      <c r="AD802" s="659"/>
      <c r="AE802" s="659"/>
      <c r="AF802" s="659"/>
      <c r="AG802" s="659"/>
      <c r="AH802" s="659"/>
      <c r="AI802" s="659"/>
      <c r="AJ802" s="659"/>
      <c r="AK802" s="659"/>
    </row>
    <row r="803" spans="1:37">
      <c r="A803" s="659"/>
      <c r="B803" s="659"/>
      <c r="C803" s="659"/>
      <c r="D803" s="659"/>
      <c r="E803" s="659"/>
      <c r="F803" s="659"/>
      <c r="G803" s="659"/>
      <c r="H803" s="659"/>
      <c r="I803" s="660"/>
      <c r="J803" s="659"/>
      <c r="K803" s="660"/>
      <c r="L803" s="659"/>
      <c r="M803" s="659"/>
      <c r="N803" s="659"/>
      <c r="O803" s="659"/>
      <c r="P803" s="659"/>
      <c r="Q803" s="659"/>
      <c r="R803" s="659"/>
      <c r="S803" s="659"/>
      <c r="T803" s="659"/>
      <c r="U803" s="659"/>
      <c r="V803" s="659"/>
      <c r="W803" s="659"/>
      <c r="X803" s="659"/>
      <c r="Y803" s="659"/>
      <c r="Z803" s="659"/>
      <c r="AA803" s="659"/>
      <c r="AB803" s="659"/>
      <c r="AC803" s="659"/>
      <c r="AD803" s="659"/>
      <c r="AE803" s="659"/>
      <c r="AF803" s="659"/>
      <c r="AG803" s="659"/>
      <c r="AH803" s="659"/>
      <c r="AI803" s="659"/>
      <c r="AJ803" s="659"/>
      <c r="AK803" s="659"/>
    </row>
    <row r="804" spans="1:37">
      <c r="A804" s="659"/>
      <c r="B804" s="659"/>
      <c r="C804" s="659"/>
      <c r="D804" s="659"/>
      <c r="E804" s="659"/>
      <c r="F804" s="659"/>
      <c r="G804" s="659"/>
      <c r="H804" s="659"/>
      <c r="I804" s="660"/>
      <c r="J804" s="659"/>
      <c r="K804" s="660"/>
      <c r="L804" s="659"/>
      <c r="M804" s="659"/>
      <c r="N804" s="659"/>
      <c r="O804" s="659"/>
      <c r="P804" s="659"/>
      <c r="Q804" s="659"/>
      <c r="R804" s="659"/>
      <c r="S804" s="659"/>
      <c r="T804" s="659"/>
      <c r="U804" s="659"/>
      <c r="V804" s="659"/>
      <c r="W804" s="659"/>
      <c r="X804" s="659"/>
      <c r="Y804" s="659"/>
      <c r="Z804" s="659"/>
      <c r="AA804" s="659"/>
      <c r="AB804" s="659"/>
      <c r="AC804" s="659"/>
      <c r="AD804" s="659"/>
      <c r="AE804" s="659"/>
      <c r="AF804" s="659"/>
      <c r="AG804" s="659"/>
      <c r="AH804" s="659"/>
      <c r="AI804" s="659"/>
      <c r="AJ804" s="659"/>
      <c r="AK804" s="659"/>
    </row>
    <row r="805" spans="1:37">
      <c r="A805" s="659"/>
      <c r="B805" s="659"/>
      <c r="C805" s="659"/>
      <c r="D805" s="659"/>
      <c r="E805" s="659"/>
      <c r="F805" s="659"/>
      <c r="G805" s="659"/>
      <c r="H805" s="659"/>
      <c r="I805" s="660"/>
      <c r="J805" s="659"/>
      <c r="K805" s="660"/>
      <c r="L805" s="659"/>
      <c r="M805" s="659"/>
      <c r="N805" s="659"/>
      <c r="O805" s="659"/>
      <c r="P805" s="659"/>
      <c r="Q805" s="659"/>
      <c r="R805" s="659"/>
      <c r="S805" s="659"/>
      <c r="T805" s="659"/>
      <c r="U805" s="659"/>
      <c r="V805" s="659"/>
      <c r="W805" s="659"/>
      <c r="X805" s="659"/>
      <c r="Y805" s="659"/>
      <c r="Z805" s="659"/>
      <c r="AA805" s="659"/>
      <c r="AB805" s="659"/>
      <c r="AC805" s="659"/>
      <c r="AD805" s="659"/>
      <c r="AE805" s="659"/>
      <c r="AF805" s="659"/>
      <c r="AG805" s="659"/>
      <c r="AH805" s="659"/>
      <c r="AI805" s="659"/>
      <c r="AJ805" s="659"/>
      <c r="AK805" s="659"/>
    </row>
    <row r="806" spans="1:37">
      <c r="A806" s="659"/>
      <c r="B806" s="659"/>
      <c r="C806" s="659"/>
      <c r="D806" s="659"/>
      <c r="E806" s="659"/>
      <c r="F806" s="659"/>
      <c r="G806" s="659"/>
      <c r="H806" s="659"/>
      <c r="I806" s="660"/>
      <c r="J806" s="659"/>
      <c r="K806" s="660"/>
      <c r="L806" s="659"/>
      <c r="M806" s="659"/>
      <c r="N806" s="659"/>
      <c r="O806" s="659"/>
      <c r="P806" s="659"/>
      <c r="Q806" s="659"/>
      <c r="R806" s="659"/>
      <c r="S806" s="659"/>
      <c r="T806" s="659"/>
      <c r="U806" s="659"/>
      <c r="V806" s="659"/>
      <c r="W806" s="659"/>
      <c r="X806" s="659"/>
      <c r="Y806" s="659"/>
      <c r="Z806" s="659"/>
      <c r="AA806" s="659"/>
      <c r="AB806" s="659"/>
      <c r="AC806" s="659"/>
      <c r="AD806" s="659"/>
      <c r="AE806" s="659"/>
      <c r="AF806" s="659"/>
      <c r="AG806" s="659"/>
      <c r="AH806" s="659"/>
      <c r="AI806" s="659"/>
      <c r="AJ806" s="659"/>
      <c r="AK806" s="659"/>
    </row>
    <row r="807" spans="1:37">
      <c r="A807" s="659"/>
      <c r="B807" s="659"/>
      <c r="C807" s="659"/>
      <c r="D807" s="659"/>
      <c r="E807" s="659"/>
      <c r="F807" s="659"/>
      <c r="G807" s="659"/>
      <c r="H807" s="659"/>
      <c r="I807" s="660"/>
      <c r="J807" s="659"/>
      <c r="K807" s="660"/>
      <c r="L807" s="659"/>
      <c r="M807" s="659"/>
      <c r="N807" s="659"/>
      <c r="O807" s="659"/>
      <c r="P807" s="659"/>
      <c r="Q807" s="659"/>
      <c r="R807" s="659"/>
      <c r="S807" s="659"/>
      <c r="T807" s="659"/>
      <c r="U807" s="659"/>
      <c r="V807" s="659"/>
      <c r="W807" s="659"/>
      <c r="X807" s="659"/>
      <c r="Y807" s="659"/>
      <c r="Z807" s="659"/>
      <c r="AA807" s="659"/>
      <c r="AB807" s="659"/>
      <c r="AC807" s="659"/>
      <c r="AD807" s="659"/>
      <c r="AE807" s="659"/>
      <c r="AF807" s="659"/>
      <c r="AG807" s="659"/>
      <c r="AH807" s="659"/>
      <c r="AI807" s="659"/>
      <c r="AJ807" s="659"/>
      <c r="AK807" s="659"/>
    </row>
    <row r="808" spans="1:37">
      <c r="A808" s="659"/>
      <c r="B808" s="659"/>
      <c r="C808" s="659"/>
      <c r="D808" s="659"/>
      <c r="E808" s="659"/>
      <c r="F808" s="659"/>
      <c r="G808" s="659"/>
      <c r="H808" s="659"/>
      <c r="I808" s="660"/>
      <c r="J808" s="659"/>
      <c r="K808" s="660"/>
      <c r="L808" s="659"/>
      <c r="M808" s="659"/>
      <c r="N808" s="659"/>
      <c r="O808" s="659"/>
      <c r="P808" s="659"/>
      <c r="Q808" s="659"/>
      <c r="R808" s="659"/>
      <c r="S808" s="659"/>
      <c r="T808" s="659"/>
      <c r="U808" s="659"/>
      <c r="V808" s="659"/>
      <c r="W808" s="659"/>
      <c r="X808" s="659"/>
      <c r="Y808" s="659"/>
      <c r="Z808" s="659"/>
      <c r="AA808" s="659"/>
      <c r="AB808" s="659"/>
      <c r="AC808" s="659"/>
      <c r="AD808" s="659"/>
      <c r="AE808" s="659"/>
      <c r="AF808" s="659"/>
      <c r="AG808" s="659"/>
      <c r="AH808" s="659"/>
      <c r="AI808" s="659"/>
      <c r="AJ808" s="659"/>
      <c r="AK808" s="659"/>
    </row>
    <row r="809" spans="1:37">
      <c r="A809" s="659"/>
      <c r="B809" s="659"/>
      <c r="C809" s="659"/>
      <c r="D809" s="659"/>
      <c r="E809" s="659"/>
      <c r="F809" s="659"/>
      <c r="G809" s="659"/>
      <c r="H809" s="659"/>
      <c r="I809" s="660"/>
      <c r="J809" s="659"/>
      <c r="K809" s="660"/>
      <c r="L809" s="659"/>
      <c r="M809" s="659"/>
      <c r="N809" s="659"/>
      <c r="O809" s="659"/>
      <c r="P809" s="659"/>
      <c r="Q809" s="659"/>
      <c r="R809" s="659"/>
      <c r="S809" s="659"/>
      <c r="T809" s="659"/>
      <c r="U809" s="659"/>
      <c r="V809" s="659"/>
      <c r="W809" s="659"/>
      <c r="X809" s="659"/>
      <c r="Y809" s="659"/>
      <c r="Z809" s="659"/>
      <c r="AA809" s="659"/>
      <c r="AB809" s="659"/>
      <c r="AC809" s="659"/>
      <c r="AD809" s="659"/>
      <c r="AE809" s="659"/>
      <c r="AF809" s="659"/>
      <c r="AG809" s="659"/>
      <c r="AH809" s="659"/>
      <c r="AI809" s="659"/>
      <c r="AJ809" s="659"/>
      <c r="AK809" s="659"/>
    </row>
    <row r="810" spans="1:37">
      <c r="A810" s="659"/>
      <c r="B810" s="659"/>
      <c r="C810" s="659"/>
      <c r="D810" s="659"/>
      <c r="E810" s="659"/>
      <c r="F810" s="659"/>
      <c r="G810" s="659"/>
      <c r="H810" s="659"/>
      <c r="I810" s="660"/>
      <c r="J810" s="659"/>
      <c r="K810" s="660"/>
      <c r="L810" s="659"/>
      <c r="M810" s="659"/>
      <c r="N810" s="659"/>
      <c r="O810" s="659"/>
      <c r="P810" s="659"/>
      <c r="Q810" s="659"/>
      <c r="R810" s="659"/>
      <c r="S810" s="659"/>
      <c r="T810" s="659"/>
      <c r="U810" s="659"/>
      <c r="V810" s="659"/>
      <c r="W810" s="659"/>
      <c r="X810" s="659"/>
      <c r="Y810" s="659"/>
      <c r="Z810" s="659"/>
      <c r="AA810" s="659"/>
      <c r="AB810" s="659"/>
      <c r="AC810" s="659"/>
      <c r="AD810" s="659"/>
      <c r="AE810" s="659"/>
      <c r="AF810" s="659"/>
      <c r="AG810" s="659"/>
      <c r="AH810" s="659"/>
      <c r="AI810" s="659"/>
      <c r="AJ810" s="659"/>
      <c r="AK810" s="659"/>
    </row>
    <row r="811" spans="1:37">
      <c r="A811" s="659"/>
      <c r="B811" s="659"/>
      <c r="C811" s="659"/>
      <c r="D811" s="659"/>
      <c r="E811" s="659"/>
      <c r="F811" s="659"/>
      <c r="G811" s="659"/>
      <c r="H811" s="659"/>
      <c r="I811" s="660"/>
      <c r="J811" s="659"/>
      <c r="K811" s="660"/>
      <c r="L811" s="659"/>
      <c r="M811" s="659"/>
      <c r="N811" s="659"/>
      <c r="O811" s="659"/>
      <c r="P811" s="659"/>
      <c r="Q811" s="659"/>
      <c r="R811" s="659"/>
      <c r="S811" s="659"/>
      <c r="T811" s="659"/>
      <c r="U811" s="659"/>
      <c r="V811" s="659"/>
      <c r="W811" s="659"/>
      <c r="X811" s="659"/>
      <c r="Y811" s="659"/>
      <c r="Z811" s="659"/>
      <c r="AA811" s="659"/>
      <c r="AB811" s="659"/>
      <c r="AC811" s="659"/>
      <c r="AD811" s="659"/>
      <c r="AE811" s="659"/>
      <c r="AF811" s="659"/>
      <c r="AG811" s="659"/>
      <c r="AH811" s="659"/>
      <c r="AI811" s="659"/>
      <c r="AJ811" s="659"/>
      <c r="AK811" s="659"/>
    </row>
    <row r="812" spans="1:37">
      <c r="A812" s="659"/>
      <c r="B812" s="659"/>
      <c r="C812" s="659"/>
      <c r="D812" s="659"/>
      <c r="E812" s="659"/>
      <c r="F812" s="659"/>
      <c r="G812" s="659"/>
      <c r="H812" s="659"/>
      <c r="I812" s="660"/>
      <c r="J812" s="659"/>
      <c r="K812" s="660"/>
      <c r="L812" s="659"/>
      <c r="M812" s="659"/>
      <c r="N812" s="659"/>
      <c r="O812" s="659"/>
      <c r="P812" s="659"/>
      <c r="Q812" s="659"/>
      <c r="R812" s="659"/>
      <c r="S812" s="659"/>
      <c r="T812" s="659"/>
      <c r="U812" s="659"/>
      <c r="V812" s="659"/>
      <c r="W812" s="659"/>
      <c r="X812" s="659"/>
      <c r="Y812" s="659"/>
      <c r="Z812" s="659"/>
      <c r="AA812" s="659"/>
      <c r="AB812" s="659"/>
      <c r="AC812" s="659"/>
      <c r="AD812" s="659"/>
      <c r="AE812" s="659"/>
      <c r="AF812" s="659"/>
      <c r="AG812" s="659"/>
      <c r="AH812" s="659"/>
      <c r="AI812" s="659"/>
      <c r="AJ812" s="659"/>
      <c r="AK812" s="659"/>
    </row>
    <row r="813" spans="1:37">
      <c r="A813" s="659"/>
      <c r="B813" s="659"/>
      <c r="C813" s="659"/>
      <c r="D813" s="659"/>
      <c r="E813" s="659"/>
      <c r="F813" s="659"/>
      <c r="G813" s="659"/>
      <c r="H813" s="659"/>
      <c r="I813" s="660"/>
      <c r="J813" s="659"/>
      <c r="K813" s="660"/>
      <c r="L813" s="659"/>
      <c r="M813" s="659"/>
      <c r="N813" s="659"/>
      <c r="O813" s="659"/>
      <c r="P813" s="659"/>
      <c r="Q813" s="659"/>
      <c r="R813" s="659"/>
      <c r="S813" s="659"/>
      <c r="T813" s="659"/>
      <c r="U813" s="659"/>
      <c r="V813" s="659"/>
      <c r="W813" s="659"/>
      <c r="X813" s="659"/>
      <c r="Y813" s="659"/>
      <c r="Z813" s="659"/>
      <c r="AA813" s="659"/>
      <c r="AB813" s="659"/>
      <c r="AC813" s="659"/>
      <c r="AD813" s="659"/>
      <c r="AE813" s="659"/>
      <c r="AF813" s="659"/>
      <c r="AG813" s="659"/>
      <c r="AH813" s="659"/>
      <c r="AI813" s="659"/>
      <c r="AJ813" s="659"/>
      <c r="AK813" s="659"/>
    </row>
    <row r="814" spans="1:37">
      <c r="A814" s="659"/>
      <c r="B814" s="659"/>
      <c r="C814" s="659"/>
      <c r="D814" s="659"/>
      <c r="E814" s="659"/>
      <c r="F814" s="659"/>
      <c r="G814" s="659"/>
      <c r="H814" s="659"/>
      <c r="I814" s="660"/>
      <c r="J814" s="659"/>
      <c r="K814" s="660"/>
      <c r="L814" s="659"/>
      <c r="M814" s="659"/>
      <c r="N814" s="659"/>
      <c r="O814" s="659"/>
      <c r="P814" s="659"/>
      <c r="Q814" s="659"/>
      <c r="R814" s="659"/>
      <c r="S814" s="659"/>
      <c r="T814" s="659"/>
      <c r="U814" s="659"/>
      <c r="V814" s="659"/>
      <c r="W814" s="659"/>
      <c r="X814" s="659"/>
      <c r="Y814" s="659"/>
      <c r="Z814" s="659"/>
      <c r="AA814" s="659"/>
      <c r="AB814" s="659"/>
      <c r="AC814" s="659"/>
      <c r="AD814" s="659"/>
      <c r="AE814" s="659"/>
      <c r="AF814" s="659"/>
      <c r="AG814" s="659"/>
      <c r="AH814" s="659"/>
      <c r="AI814" s="659"/>
      <c r="AJ814" s="659"/>
      <c r="AK814" s="659"/>
    </row>
    <row r="815" spans="1:37">
      <c r="A815" s="659"/>
      <c r="B815" s="659"/>
      <c r="C815" s="659"/>
      <c r="D815" s="659"/>
      <c r="E815" s="659"/>
      <c r="F815" s="659"/>
      <c r="G815" s="659"/>
      <c r="H815" s="659"/>
      <c r="I815" s="660"/>
      <c r="J815" s="659"/>
      <c r="K815" s="660"/>
      <c r="L815" s="659"/>
      <c r="M815" s="659"/>
      <c r="N815" s="659"/>
      <c r="O815" s="659"/>
      <c r="P815" s="659"/>
      <c r="Q815" s="659"/>
      <c r="R815" s="659"/>
      <c r="S815" s="659"/>
      <c r="T815" s="659"/>
      <c r="U815" s="659"/>
      <c r="V815" s="659"/>
      <c r="W815" s="659"/>
      <c r="X815" s="659"/>
      <c r="Y815" s="659"/>
      <c r="Z815" s="659"/>
      <c r="AA815" s="659"/>
      <c r="AB815" s="659"/>
      <c r="AC815" s="659"/>
      <c r="AD815" s="659"/>
      <c r="AE815" s="659"/>
      <c r="AF815" s="659"/>
      <c r="AG815" s="659"/>
      <c r="AH815" s="659"/>
      <c r="AI815" s="659"/>
      <c r="AJ815" s="659"/>
      <c r="AK815" s="659"/>
    </row>
    <row r="816" spans="1:37">
      <c r="A816" s="659"/>
      <c r="B816" s="659"/>
      <c r="C816" s="659"/>
      <c r="D816" s="659"/>
      <c r="E816" s="659"/>
      <c r="F816" s="659"/>
      <c r="G816" s="659"/>
      <c r="H816" s="659"/>
      <c r="I816" s="660"/>
      <c r="J816" s="659"/>
      <c r="K816" s="660"/>
      <c r="L816" s="659"/>
      <c r="M816" s="659"/>
      <c r="N816" s="659"/>
      <c r="O816" s="659"/>
      <c r="P816" s="659"/>
      <c r="Q816" s="659"/>
      <c r="R816" s="659"/>
      <c r="S816" s="659"/>
      <c r="T816" s="659"/>
      <c r="U816" s="659"/>
      <c r="V816" s="659"/>
      <c r="W816" s="659"/>
      <c r="X816" s="659"/>
      <c r="Y816" s="659"/>
      <c r="Z816" s="659"/>
      <c r="AA816" s="659"/>
      <c r="AB816" s="659"/>
      <c r="AC816" s="659"/>
      <c r="AD816" s="659"/>
      <c r="AE816" s="659"/>
      <c r="AF816" s="659"/>
      <c r="AG816" s="659"/>
      <c r="AH816" s="659"/>
      <c r="AI816" s="659"/>
      <c r="AJ816" s="659"/>
      <c r="AK816" s="659"/>
    </row>
    <row r="817" spans="1:37">
      <c r="A817" s="659"/>
      <c r="B817" s="659"/>
      <c r="C817" s="659"/>
      <c r="D817" s="659"/>
      <c r="E817" s="659"/>
      <c r="F817" s="659"/>
      <c r="G817" s="659"/>
      <c r="H817" s="659"/>
      <c r="I817" s="660"/>
      <c r="J817" s="659"/>
      <c r="K817" s="660"/>
      <c r="L817" s="659"/>
      <c r="M817" s="659"/>
      <c r="N817" s="659"/>
      <c r="O817" s="659"/>
      <c r="P817" s="659"/>
      <c r="Q817" s="659"/>
      <c r="R817" s="659"/>
      <c r="S817" s="659"/>
      <c r="T817" s="659"/>
      <c r="U817" s="659"/>
      <c r="V817" s="659"/>
      <c r="W817" s="659"/>
      <c r="X817" s="659"/>
      <c r="Y817" s="659"/>
      <c r="Z817" s="659"/>
      <c r="AA817" s="659"/>
      <c r="AB817" s="659"/>
      <c r="AC817" s="659"/>
      <c r="AD817" s="659"/>
      <c r="AE817" s="659"/>
      <c r="AF817" s="659"/>
      <c r="AG817" s="659"/>
      <c r="AH817" s="659"/>
      <c r="AI817" s="659"/>
      <c r="AJ817" s="659"/>
      <c r="AK817" s="659"/>
    </row>
    <row r="818" spans="1:37">
      <c r="A818" s="659"/>
      <c r="B818" s="659"/>
      <c r="C818" s="659"/>
      <c r="D818" s="659"/>
      <c r="E818" s="659"/>
      <c r="F818" s="659"/>
      <c r="G818" s="659"/>
      <c r="H818" s="659"/>
      <c r="I818" s="660"/>
      <c r="J818" s="659"/>
      <c r="K818" s="660"/>
      <c r="L818" s="659"/>
      <c r="M818" s="659"/>
      <c r="N818" s="659"/>
      <c r="O818" s="659"/>
      <c r="P818" s="659"/>
      <c r="Q818" s="659"/>
      <c r="R818" s="659"/>
      <c r="S818" s="659"/>
      <c r="T818" s="659"/>
      <c r="U818" s="659"/>
      <c r="V818" s="659"/>
      <c r="W818" s="659"/>
      <c r="X818" s="659"/>
      <c r="Y818" s="659"/>
      <c r="Z818" s="659"/>
      <c r="AA818" s="659"/>
      <c r="AB818" s="659"/>
      <c r="AC818" s="659"/>
      <c r="AD818" s="659"/>
      <c r="AE818" s="659"/>
      <c r="AF818" s="659"/>
      <c r="AG818" s="659"/>
      <c r="AH818" s="659"/>
      <c r="AI818" s="659"/>
      <c r="AJ818" s="659"/>
      <c r="AK818" s="659"/>
    </row>
    <row r="819" spans="1:37">
      <c r="A819" s="659"/>
      <c r="B819" s="659"/>
      <c r="C819" s="659"/>
      <c r="D819" s="659"/>
      <c r="E819" s="659"/>
      <c r="F819" s="659"/>
      <c r="G819" s="659"/>
      <c r="H819" s="659"/>
      <c r="I819" s="660"/>
      <c r="J819" s="659"/>
      <c r="K819" s="660"/>
      <c r="L819" s="659"/>
      <c r="M819" s="659"/>
      <c r="N819" s="659"/>
      <c r="O819" s="659"/>
      <c r="P819" s="659"/>
      <c r="Q819" s="659"/>
      <c r="R819" s="659"/>
      <c r="S819" s="659"/>
      <c r="T819" s="659"/>
      <c r="U819" s="659"/>
      <c r="V819" s="659"/>
      <c r="W819" s="659"/>
      <c r="X819" s="659"/>
      <c r="Y819" s="659"/>
      <c r="Z819" s="659"/>
      <c r="AA819" s="659"/>
      <c r="AB819" s="659"/>
      <c r="AC819" s="659"/>
      <c r="AD819" s="659"/>
      <c r="AE819" s="659"/>
      <c r="AF819" s="659"/>
      <c r="AG819" s="659"/>
      <c r="AH819" s="659"/>
      <c r="AI819" s="659"/>
      <c r="AJ819" s="659"/>
      <c r="AK819" s="659"/>
    </row>
    <row r="820" spans="1:37">
      <c r="A820" s="659"/>
      <c r="B820" s="659"/>
      <c r="C820" s="659"/>
      <c r="D820" s="659"/>
      <c r="E820" s="659"/>
      <c r="F820" s="659"/>
      <c r="G820" s="659"/>
      <c r="H820" s="659"/>
      <c r="I820" s="660"/>
      <c r="J820" s="659"/>
      <c r="K820" s="660"/>
      <c r="L820" s="659"/>
      <c r="M820" s="659"/>
      <c r="N820" s="659"/>
      <c r="O820" s="659"/>
      <c r="P820" s="659"/>
      <c r="Q820" s="659"/>
      <c r="R820" s="659"/>
      <c r="S820" s="659"/>
      <c r="T820" s="659"/>
      <c r="U820" s="659"/>
      <c r="V820" s="659"/>
      <c r="W820" s="659"/>
      <c r="X820" s="659"/>
      <c r="Y820" s="659"/>
      <c r="Z820" s="659"/>
      <c r="AA820" s="659"/>
      <c r="AB820" s="659"/>
      <c r="AC820" s="659"/>
      <c r="AD820" s="659"/>
      <c r="AE820" s="659"/>
      <c r="AF820" s="659"/>
      <c r="AG820" s="659"/>
      <c r="AH820" s="659"/>
      <c r="AI820" s="659"/>
      <c r="AJ820" s="659"/>
      <c r="AK820" s="659"/>
    </row>
    <row r="821" spans="1:37">
      <c r="A821" s="659"/>
      <c r="B821" s="659"/>
      <c r="C821" s="659"/>
      <c r="D821" s="659"/>
      <c r="E821" s="659"/>
      <c r="F821" s="659"/>
      <c r="G821" s="659"/>
      <c r="H821" s="659"/>
      <c r="I821" s="660"/>
      <c r="J821" s="659"/>
      <c r="K821" s="660"/>
      <c r="L821" s="659"/>
      <c r="M821" s="659"/>
      <c r="N821" s="659"/>
      <c r="O821" s="659"/>
      <c r="P821" s="659"/>
      <c r="Q821" s="659"/>
      <c r="R821" s="659"/>
      <c r="S821" s="659"/>
      <c r="T821" s="659"/>
      <c r="U821" s="659"/>
      <c r="V821" s="659"/>
      <c r="W821" s="659"/>
      <c r="X821" s="659"/>
      <c r="Y821" s="659"/>
      <c r="Z821" s="659"/>
      <c r="AA821" s="659"/>
      <c r="AB821" s="659"/>
      <c r="AC821" s="659"/>
      <c r="AD821" s="659"/>
      <c r="AE821" s="659"/>
      <c r="AF821" s="659"/>
      <c r="AG821" s="659"/>
      <c r="AH821" s="659"/>
      <c r="AI821" s="659"/>
      <c r="AJ821" s="659"/>
      <c r="AK821" s="659"/>
    </row>
    <row r="822" spans="1:37">
      <c r="A822" s="659"/>
      <c r="B822" s="659"/>
      <c r="C822" s="659"/>
      <c r="D822" s="659"/>
      <c r="E822" s="659"/>
      <c r="F822" s="659"/>
      <c r="G822" s="659"/>
      <c r="H822" s="659"/>
      <c r="I822" s="660"/>
      <c r="J822" s="659"/>
      <c r="K822" s="660"/>
      <c r="L822" s="659"/>
      <c r="M822" s="659"/>
      <c r="N822" s="659"/>
      <c r="O822" s="659"/>
      <c r="P822" s="659"/>
      <c r="Q822" s="659"/>
      <c r="R822" s="659"/>
      <c r="S822" s="659"/>
      <c r="T822" s="659"/>
      <c r="U822" s="659"/>
      <c r="V822" s="659"/>
      <c r="W822" s="659"/>
      <c r="X822" s="659"/>
      <c r="Y822" s="659"/>
      <c r="Z822" s="659"/>
      <c r="AA822" s="659"/>
      <c r="AB822" s="659"/>
      <c r="AC822" s="659"/>
      <c r="AD822" s="659"/>
      <c r="AE822" s="659"/>
      <c r="AF822" s="659"/>
      <c r="AG822" s="659"/>
      <c r="AH822" s="659"/>
      <c r="AI822" s="659"/>
      <c r="AJ822" s="659"/>
      <c r="AK822" s="659"/>
    </row>
    <row r="823" spans="1:37">
      <c r="A823" s="659"/>
      <c r="B823" s="659"/>
      <c r="C823" s="659"/>
      <c r="D823" s="659"/>
      <c r="E823" s="659"/>
      <c r="F823" s="659"/>
      <c r="G823" s="659"/>
      <c r="H823" s="659"/>
      <c r="I823" s="660"/>
      <c r="J823" s="659"/>
      <c r="K823" s="660"/>
      <c r="L823" s="659"/>
      <c r="M823" s="659"/>
      <c r="N823" s="659"/>
      <c r="O823" s="659"/>
      <c r="P823" s="659"/>
      <c r="Q823" s="659"/>
      <c r="R823" s="659"/>
      <c r="S823" s="659"/>
      <c r="T823" s="659"/>
      <c r="U823" s="659"/>
      <c r="V823" s="659"/>
      <c r="W823" s="659"/>
      <c r="X823" s="659"/>
      <c r="Y823" s="659"/>
      <c r="Z823" s="659"/>
      <c r="AA823" s="659"/>
      <c r="AB823" s="659"/>
      <c r="AC823" s="659"/>
      <c r="AD823" s="659"/>
      <c r="AE823" s="659"/>
      <c r="AF823" s="659"/>
      <c r="AG823" s="659"/>
      <c r="AH823" s="659"/>
      <c r="AI823" s="659"/>
      <c r="AJ823" s="659"/>
      <c r="AK823" s="659"/>
    </row>
    <row r="824" spans="1:37">
      <c r="A824" s="659"/>
      <c r="B824" s="659"/>
      <c r="C824" s="659"/>
      <c r="D824" s="659"/>
      <c r="E824" s="659"/>
      <c r="F824" s="659"/>
      <c r="G824" s="659"/>
      <c r="H824" s="659"/>
      <c r="I824" s="660"/>
      <c r="J824" s="659"/>
      <c r="K824" s="660"/>
      <c r="L824" s="659"/>
      <c r="M824" s="659"/>
      <c r="N824" s="659"/>
      <c r="O824" s="659"/>
      <c r="P824" s="659"/>
      <c r="Q824" s="659"/>
      <c r="R824" s="659"/>
      <c r="S824" s="659"/>
      <c r="T824" s="659"/>
      <c r="U824" s="659"/>
      <c r="V824" s="659"/>
      <c r="W824" s="659"/>
      <c r="X824" s="659"/>
      <c r="Y824" s="659"/>
      <c r="Z824" s="659"/>
      <c r="AA824" s="659"/>
      <c r="AB824" s="659"/>
      <c r="AC824" s="659"/>
      <c r="AD824" s="659"/>
      <c r="AE824" s="659"/>
      <c r="AF824" s="659"/>
      <c r="AG824" s="659"/>
      <c r="AH824" s="659"/>
      <c r="AI824" s="659"/>
      <c r="AJ824" s="659"/>
      <c r="AK824" s="659"/>
    </row>
    <row r="825" spans="1:37">
      <c r="A825" s="659"/>
      <c r="B825" s="659"/>
      <c r="C825" s="659"/>
      <c r="D825" s="659"/>
      <c r="E825" s="659"/>
      <c r="F825" s="659"/>
      <c r="G825" s="659"/>
      <c r="H825" s="659"/>
      <c r="I825" s="660"/>
      <c r="J825" s="659"/>
      <c r="K825" s="660"/>
      <c r="L825" s="659"/>
      <c r="M825" s="659"/>
      <c r="N825" s="659"/>
      <c r="O825" s="659"/>
      <c r="P825" s="659"/>
      <c r="Q825" s="659"/>
      <c r="R825" s="659"/>
      <c r="S825" s="659"/>
      <c r="T825" s="659"/>
      <c r="U825" s="659"/>
      <c r="V825" s="659"/>
      <c r="W825" s="659"/>
      <c r="X825" s="659"/>
      <c r="Y825" s="659"/>
      <c r="Z825" s="659"/>
      <c r="AA825" s="659"/>
      <c r="AB825" s="659"/>
      <c r="AC825" s="659"/>
      <c r="AD825" s="659"/>
      <c r="AE825" s="659"/>
      <c r="AF825" s="659"/>
      <c r="AG825" s="659"/>
      <c r="AH825" s="659"/>
      <c r="AI825" s="659"/>
      <c r="AJ825" s="659"/>
      <c r="AK825" s="659"/>
    </row>
    <row r="826" spans="1:37">
      <c r="A826" s="659"/>
      <c r="B826" s="659"/>
      <c r="C826" s="659"/>
      <c r="D826" s="659"/>
      <c r="E826" s="659"/>
      <c r="F826" s="659"/>
      <c r="G826" s="659"/>
      <c r="H826" s="659"/>
      <c r="I826" s="660"/>
      <c r="J826" s="659"/>
      <c r="K826" s="660"/>
      <c r="L826" s="659"/>
      <c r="M826" s="659"/>
      <c r="N826" s="659"/>
      <c r="O826" s="659"/>
      <c r="P826" s="659"/>
      <c r="Q826" s="659"/>
      <c r="R826" s="659"/>
      <c r="S826" s="659"/>
      <c r="T826" s="659"/>
      <c r="U826" s="659"/>
      <c r="V826" s="659"/>
      <c r="W826" s="659"/>
      <c r="X826" s="659"/>
      <c r="Y826" s="659"/>
      <c r="Z826" s="659"/>
      <c r="AA826" s="659"/>
      <c r="AB826" s="659"/>
      <c r="AC826" s="659"/>
      <c r="AD826" s="659"/>
      <c r="AE826" s="659"/>
      <c r="AF826" s="659"/>
      <c r="AG826" s="659"/>
      <c r="AH826" s="659"/>
      <c r="AI826" s="659"/>
      <c r="AJ826" s="659"/>
      <c r="AK826" s="659"/>
    </row>
    <row r="827" spans="1:37">
      <c r="A827" s="659"/>
      <c r="B827" s="659"/>
      <c r="C827" s="659"/>
      <c r="D827" s="659"/>
      <c r="E827" s="659"/>
      <c r="F827" s="659"/>
      <c r="G827" s="659"/>
      <c r="H827" s="659"/>
      <c r="I827" s="660"/>
      <c r="J827" s="659"/>
      <c r="K827" s="660"/>
      <c r="L827" s="659"/>
      <c r="M827" s="659"/>
      <c r="N827" s="659"/>
      <c r="O827" s="659"/>
      <c r="P827" s="659"/>
      <c r="Q827" s="659"/>
      <c r="R827" s="659"/>
      <c r="S827" s="659"/>
      <c r="T827" s="659"/>
      <c r="U827" s="659"/>
      <c r="V827" s="659"/>
      <c r="W827" s="659"/>
      <c r="X827" s="659"/>
      <c r="Y827" s="659"/>
      <c r="Z827" s="659"/>
      <c r="AA827" s="659"/>
      <c r="AB827" s="659"/>
      <c r="AC827" s="659"/>
      <c r="AD827" s="659"/>
      <c r="AE827" s="659"/>
      <c r="AF827" s="659"/>
      <c r="AG827" s="659"/>
      <c r="AH827" s="659"/>
      <c r="AI827" s="659"/>
      <c r="AJ827" s="659"/>
      <c r="AK827" s="659"/>
    </row>
    <row r="828" spans="1:37">
      <c r="A828" s="659"/>
      <c r="B828" s="659"/>
      <c r="C828" s="659"/>
      <c r="D828" s="659"/>
      <c r="E828" s="659"/>
      <c r="F828" s="659"/>
      <c r="G828" s="659"/>
      <c r="H828" s="659"/>
      <c r="I828" s="660"/>
      <c r="J828" s="659"/>
      <c r="K828" s="660"/>
      <c r="L828" s="659"/>
      <c r="M828" s="659"/>
      <c r="N828" s="659"/>
      <c r="O828" s="659"/>
      <c r="P828" s="659"/>
      <c r="Q828" s="659"/>
      <c r="R828" s="659"/>
      <c r="S828" s="659"/>
      <c r="T828" s="659"/>
      <c r="U828" s="659"/>
      <c r="V828" s="659"/>
      <c r="W828" s="659"/>
      <c r="X828" s="659"/>
      <c r="Y828" s="659"/>
      <c r="Z828" s="659"/>
      <c r="AA828" s="659"/>
      <c r="AB828" s="659"/>
      <c r="AC828" s="659"/>
      <c r="AD828" s="659"/>
      <c r="AE828" s="659"/>
      <c r="AF828" s="659"/>
      <c r="AG828" s="659"/>
      <c r="AH828" s="659"/>
      <c r="AI828" s="659"/>
      <c r="AJ828" s="659"/>
      <c r="AK828" s="659"/>
    </row>
    <row r="829" spans="1:37">
      <c r="A829" s="659"/>
      <c r="B829" s="659"/>
      <c r="C829" s="659"/>
      <c r="D829" s="659"/>
      <c r="E829" s="659"/>
      <c r="F829" s="659"/>
      <c r="G829" s="659"/>
      <c r="H829" s="659"/>
      <c r="I829" s="660"/>
      <c r="J829" s="659"/>
      <c r="K829" s="660"/>
      <c r="L829" s="659"/>
      <c r="M829" s="659"/>
      <c r="N829" s="659"/>
      <c r="O829" s="659"/>
      <c r="P829" s="659"/>
      <c r="Q829" s="659"/>
      <c r="R829" s="659"/>
      <c r="S829" s="659"/>
      <c r="T829" s="659"/>
      <c r="U829" s="659"/>
      <c r="V829" s="659"/>
      <c r="W829" s="659"/>
      <c r="X829" s="659"/>
      <c r="Y829" s="659"/>
      <c r="Z829" s="659"/>
      <c r="AA829" s="659"/>
      <c r="AB829" s="659"/>
      <c r="AC829" s="659"/>
      <c r="AD829" s="659"/>
      <c r="AE829" s="659"/>
      <c r="AF829" s="659"/>
      <c r="AG829" s="659"/>
      <c r="AH829" s="659"/>
      <c r="AI829" s="659"/>
      <c r="AJ829" s="659"/>
      <c r="AK829" s="659"/>
    </row>
    <row r="830" spans="1:37">
      <c r="A830" s="659"/>
      <c r="B830" s="659"/>
      <c r="C830" s="659"/>
      <c r="D830" s="659"/>
      <c r="E830" s="659"/>
      <c r="F830" s="659"/>
      <c r="G830" s="659"/>
      <c r="H830" s="659"/>
      <c r="I830" s="660"/>
      <c r="J830" s="659"/>
      <c r="K830" s="660"/>
      <c r="L830" s="659"/>
      <c r="M830" s="659"/>
      <c r="N830" s="659"/>
      <c r="O830" s="659"/>
      <c r="P830" s="659"/>
      <c r="Q830" s="659"/>
      <c r="R830" s="659"/>
      <c r="S830" s="659"/>
      <c r="T830" s="659"/>
      <c r="U830" s="659"/>
      <c r="V830" s="659"/>
      <c r="W830" s="659"/>
      <c r="X830" s="659"/>
      <c r="Y830" s="659"/>
      <c r="Z830" s="659"/>
      <c r="AA830" s="659"/>
      <c r="AB830" s="659"/>
      <c r="AC830" s="659"/>
      <c r="AD830" s="659"/>
      <c r="AE830" s="659"/>
      <c r="AF830" s="659"/>
      <c r="AG830" s="659"/>
      <c r="AH830" s="659"/>
      <c r="AI830" s="659"/>
      <c r="AJ830" s="659"/>
      <c r="AK830" s="659"/>
    </row>
    <row r="831" spans="1:37">
      <c r="A831" s="659"/>
      <c r="B831" s="659"/>
      <c r="C831" s="659"/>
      <c r="D831" s="659"/>
      <c r="E831" s="659"/>
      <c r="F831" s="659"/>
      <c r="G831" s="659"/>
      <c r="H831" s="659"/>
      <c r="I831" s="660"/>
      <c r="J831" s="659"/>
      <c r="K831" s="660"/>
      <c r="L831" s="659"/>
      <c r="M831" s="659"/>
      <c r="N831" s="659"/>
      <c r="O831" s="659"/>
      <c r="P831" s="659"/>
      <c r="Q831" s="659"/>
      <c r="R831" s="659"/>
      <c r="S831" s="659"/>
      <c r="T831" s="659"/>
      <c r="U831" s="659"/>
      <c r="V831" s="659"/>
      <c r="W831" s="659"/>
      <c r="X831" s="659"/>
      <c r="Y831" s="659"/>
      <c r="Z831" s="659"/>
      <c r="AA831" s="659"/>
      <c r="AB831" s="659"/>
      <c r="AC831" s="659"/>
      <c r="AD831" s="659"/>
      <c r="AE831" s="659"/>
      <c r="AF831" s="659"/>
      <c r="AG831" s="659"/>
      <c r="AH831" s="659"/>
      <c r="AI831" s="659"/>
      <c r="AJ831" s="659"/>
      <c r="AK831" s="659"/>
    </row>
    <row r="832" spans="1:37">
      <c r="A832" s="659"/>
      <c r="B832" s="659"/>
      <c r="C832" s="659"/>
      <c r="D832" s="659"/>
      <c r="E832" s="659"/>
      <c r="F832" s="659"/>
      <c r="G832" s="659"/>
      <c r="H832" s="659"/>
      <c r="I832" s="660"/>
      <c r="J832" s="659"/>
      <c r="K832" s="660"/>
      <c r="L832" s="659"/>
      <c r="M832" s="659"/>
      <c r="N832" s="659"/>
      <c r="O832" s="659"/>
      <c r="P832" s="659"/>
      <c r="Q832" s="659"/>
      <c r="R832" s="659"/>
      <c r="S832" s="659"/>
      <c r="T832" s="659"/>
      <c r="U832" s="659"/>
      <c r="V832" s="659"/>
      <c r="W832" s="659"/>
      <c r="X832" s="659"/>
      <c r="Y832" s="659"/>
      <c r="Z832" s="659"/>
      <c r="AA832" s="659"/>
      <c r="AB832" s="659"/>
      <c r="AC832" s="659"/>
      <c r="AD832" s="659"/>
      <c r="AE832" s="659"/>
      <c r="AF832" s="659"/>
      <c r="AG832" s="659"/>
      <c r="AH832" s="659"/>
      <c r="AI832" s="659"/>
      <c r="AJ832" s="659"/>
      <c r="AK832" s="659"/>
    </row>
    <row r="833" spans="1:37">
      <c r="A833" s="659"/>
      <c r="B833" s="659"/>
      <c r="C833" s="659"/>
      <c r="D833" s="659"/>
      <c r="E833" s="659"/>
      <c r="F833" s="659"/>
      <c r="G833" s="659"/>
      <c r="H833" s="659"/>
      <c r="I833" s="660"/>
      <c r="J833" s="659"/>
      <c r="K833" s="660"/>
      <c r="L833" s="659"/>
      <c r="M833" s="659"/>
      <c r="N833" s="659"/>
      <c r="O833" s="659"/>
      <c r="P833" s="659"/>
      <c r="Q833" s="659"/>
      <c r="R833" s="659"/>
      <c r="S833" s="659"/>
      <c r="T833" s="659"/>
      <c r="U833" s="659"/>
      <c r="V833" s="659"/>
      <c r="W833" s="659"/>
      <c r="X833" s="659"/>
      <c r="Y833" s="659"/>
      <c r="Z833" s="659"/>
      <c r="AA833" s="659"/>
      <c r="AB833" s="659"/>
      <c r="AC833" s="659"/>
      <c r="AD833" s="659"/>
      <c r="AE833" s="659"/>
      <c r="AF833" s="659"/>
      <c r="AG833" s="659"/>
      <c r="AH833" s="659"/>
      <c r="AI833" s="659"/>
      <c r="AJ833" s="659"/>
      <c r="AK833" s="659"/>
    </row>
    <row r="834" spans="1:37">
      <c r="A834" s="659"/>
      <c r="B834" s="659"/>
      <c r="C834" s="659"/>
      <c r="D834" s="659"/>
      <c r="E834" s="659"/>
      <c r="F834" s="659"/>
      <c r="G834" s="659"/>
      <c r="H834" s="659"/>
      <c r="I834" s="660"/>
      <c r="J834" s="659"/>
      <c r="K834" s="660"/>
      <c r="L834" s="659"/>
      <c r="M834" s="659"/>
      <c r="N834" s="659"/>
      <c r="O834" s="659"/>
      <c r="P834" s="659"/>
      <c r="Q834" s="659"/>
      <c r="R834" s="659"/>
      <c r="S834" s="659"/>
      <c r="T834" s="659"/>
      <c r="U834" s="659"/>
      <c r="V834" s="659"/>
      <c r="W834" s="659"/>
      <c r="X834" s="659"/>
      <c r="Y834" s="659"/>
      <c r="Z834" s="659"/>
      <c r="AA834" s="659"/>
      <c r="AB834" s="659"/>
      <c r="AC834" s="659"/>
      <c r="AD834" s="659"/>
      <c r="AE834" s="659"/>
      <c r="AF834" s="659"/>
      <c r="AG834" s="659"/>
      <c r="AH834" s="659"/>
      <c r="AI834" s="659"/>
      <c r="AJ834" s="659"/>
      <c r="AK834" s="659"/>
    </row>
    <row r="835" spans="1:37">
      <c r="A835" s="659"/>
      <c r="B835" s="659"/>
      <c r="C835" s="659"/>
      <c r="D835" s="659"/>
      <c r="E835" s="659"/>
      <c r="F835" s="659"/>
      <c r="G835" s="659"/>
      <c r="H835" s="659"/>
      <c r="I835" s="660"/>
      <c r="J835" s="659"/>
      <c r="K835" s="660"/>
      <c r="L835" s="659"/>
      <c r="M835" s="659"/>
      <c r="N835" s="659"/>
      <c r="O835" s="659"/>
      <c r="P835" s="659"/>
      <c r="Q835" s="659"/>
      <c r="R835" s="659"/>
      <c r="S835" s="659"/>
      <c r="T835" s="659"/>
      <c r="U835" s="659"/>
      <c r="V835" s="659"/>
      <c r="W835" s="659"/>
      <c r="X835" s="659"/>
      <c r="Y835" s="659"/>
      <c r="Z835" s="659"/>
      <c r="AA835" s="659"/>
      <c r="AB835" s="659"/>
      <c r="AC835" s="659"/>
      <c r="AD835" s="659"/>
      <c r="AE835" s="659"/>
      <c r="AF835" s="659"/>
      <c r="AG835" s="659"/>
      <c r="AH835" s="659"/>
      <c r="AI835" s="659"/>
      <c r="AJ835" s="659"/>
      <c r="AK835" s="659"/>
    </row>
    <row r="836" spans="1:37">
      <c r="A836" s="659"/>
      <c r="B836" s="659"/>
      <c r="C836" s="659"/>
      <c r="D836" s="659"/>
      <c r="E836" s="659"/>
      <c r="F836" s="659"/>
      <c r="G836" s="659"/>
      <c r="H836" s="659"/>
      <c r="I836" s="660"/>
      <c r="J836" s="659"/>
      <c r="K836" s="660"/>
      <c r="L836" s="659"/>
      <c r="M836" s="659"/>
      <c r="N836" s="659"/>
      <c r="O836" s="659"/>
      <c r="P836" s="659"/>
      <c r="Q836" s="659"/>
      <c r="R836" s="659"/>
      <c r="S836" s="659"/>
      <c r="T836" s="659"/>
      <c r="U836" s="659"/>
      <c r="V836" s="659"/>
      <c r="W836" s="659"/>
      <c r="X836" s="659"/>
      <c r="Y836" s="659"/>
      <c r="Z836" s="659"/>
      <c r="AA836" s="659"/>
      <c r="AB836" s="659"/>
      <c r="AC836" s="659"/>
      <c r="AD836" s="659"/>
      <c r="AE836" s="659"/>
      <c r="AF836" s="659"/>
      <c r="AG836" s="659"/>
      <c r="AH836" s="659"/>
      <c r="AI836" s="659"/>
      <c r="AJ836" s="659"/>
      <c r="AK836" s="659"/>
    </row>
    <row r="837" spans="1:37">
      <c r="A837" s="659"/>
      <c r="B837" s="659"/>
      <c r="C837" s="659"/>
      <c r="D837" s="659"/>
      <c r="E837" s="659"/>
      <c r="F837" s="659"/>
      <c r="G837" s="659"/>
      <c r="H837" s="659"/>
      <c r="I837" s="660"/>
      <c r="J837" s="659"/>
      <c r="K837" s="660"/>
      <c r="L837" s="659"/>
      <c r="M837" s="659"/>
      <c r="N837" s="659"/>
      <c r="O837" s="659"/>
      <c r="P837" s="659"/>
      <c r="Q837" s="659"/>
      <c r="R837" s="659"/>
      <c r="S837" s="659"/>
      <c r="T837" s="659"/>
      <c r="U837" s="659"/>
      <c r="V837" s="659"/>
      <c r="W837" s="659"/>
      <c r="X837" s="659"/>
      <c r="Y837" s="659"/>
      <c r="Z837" s="659"/>
      <c r="AA837" s="659"/>
      <c r="AB837" s="659"/>
      <c r="AC837" s="659"/>
      <c r="AD837" s="659"/>
      <c r="AE837" s="659"/>
      <c r="AF837" s="659"/>
      <c r="AG837" s="659"/>
      <c r="AH837" s="659"/>
      <c r="AI837" s="659"/>
      <c r="AJ837" s="659"/>
      <c r="AK837" s="659"/>
    </row>
    <row r="838" spans="1:37">
      <c r="A838" s="659"/>
      <c r="B838" s="659"/>
      <c r="C838" s="659"/>
      <c r="D838" s="659"/>
      <c r="E838" s="659"/>
      <c r="F838" s="659"/>
      <c r="G838" s="659"/>
      <c r="H838" s="659"/>
      <c r="I838" s="660"/>
      <c r="J838" s="659"/>
      <c r="K838" s="660"/>
      <c r="L838" s="659"/>
      <c r="M838" s="659"/>
      <c r="N838" s="659"/>
      <c r="O838" s="659"/>
      <c r="P838" s="659"/>
      <c r="Q838" s="659"/>
      <c r="R838" s="659"/>
      <c r="S838" s="659"/>
      <c r="T838" s="659"/>
      <c r="U838" s="659"/>
      <c r="V838" s="659"/>
      <c r="W838" s="659"/>
      <c r="X838" s="659"/>
      <c r="Y838" s="659"/>
      <c r="Z838" s="659"/>
      <c r="AA838" s="659"/>
      <c r="AB838" s="659"/>
      <c r="AC838" s="659"/>
      <c r="AD838" s="659"/>
      <c r="AE838" s="659"/>
      <c r="AF838" s="659"/>
      <c r="AG838" s="659"/>
      <c r="AH838" s="659"/>
      <c r="AI838" s="659"/>
      <c r="AJ838" s="659"/>
      <c r="AK838" s="659"/>
    </row>
    <row r="839" spans="1:37">
      <c r="A839" s="659"/>
      <c r="B839" s="659"/>
      <c r="C839" s="659"/>
      <c r="D839" s="659"/>
      <c r="E839" s="659"/>
      <c r="F839" s="659"/>
      <c r="G839" s="659"/>
      <c r="H839" s="659"/>
      <c r="I839" s="660"/>
      <c r="J839" s="659"/>
      <c r="K839" s="660"/>
      <c r="L839" s="659"/>
      <c r="M839" s="659"/>
      <c r="N839" s="659"/>
      <c r="O839" s="659"/>
      <c r="P839" s="659"/>
      <c r="Q839" s="659"/>
      <c r="R839" s="659"/>
      <c r="S839" s="659"/>
      <c r="T839" s="659"/>
      <c r="U839" s="659"/>
      <c r="V839" s="659"/>
      <c r="W839" s="659"/>
      <c r="X839" s="659"/>
      <c r="Y839" s="659"/>
      <c r="Z839" s="659"/>
      <c r="AA839" s="659"/>
      <c r="AB839" s="659"/>
      <c r="AC839" s="659"/>
      <c r="AD839" s="659"/>
      <c r="AE839" s="659"/>
      <c r="AF839" s="659"/>
      <c r="AG839" s="659"/>
      <c r="AH839" s="659"/>
      <c r="AI839" s="659"/>
      <c r="AJ839" s="659"/>
      <c r="AK839" s="659"/>
    </row>
    <row r="840" spans="1:37">
      <c r="A840" s="659"/>
      <c r="B840" s="659"/>
      <c r="C840" s="659"/>
      <c r="D840" s="659"/>
      <c r="E840" s="659"/>
      <c r="F840" s="659"/>
      <c r="G840" s="659"/>
      <c r="H840" s="659"/>
      <c r="I840" s="660"/>
      <c r="J840" s="659"/>
      <c r="K840" s="660"/>
      <c r="L840" s="659"/>
      <c r="M840" s="659"/>
      <c r="N840" s="659"/>
      <c r="O840" s="659"/>
      <c r="P840" s="659"/>
      <c r="Q840" s="659"/>
      <c r="R840" s="659"/>
      <c r="S840" s="659"/>
      <c r="T840" s="659"/>
      <c r="U840" s="659"/>
      <c r="V840" s="659"/>
      <c r="W840" s="659"/>
      <c r="X840" s="659"/>
      <c r="Y840" s="659"/>
      <c r="Z840" s="659"/>
      <c r="AA840" s="659"/>
      <c r="AB840" s="659"/>
      <c r="AC840" s="659"/>
      <c r="AD840" s="659"/>
      <c r="AE840" s="659"/>
      <c r="AF840" s="659"/>
      <c r="AG840" s="659"/>
      <c r="AH840" s="659"/>
      <c r="AI840" s="659"/>
      <c r="AJ840" s="659"/>
      <c r="AK840" s="659"/>
    </row>
    <row r="841" spans="1:37">
      <c r="A841" s="659"/>
      <c r="B841" s="659"/>
      <c r="C841" s="659"/>
      <c r="D841" s="659"/>
      <c r="E841" s="659"/>
      <c r="F841" s="659"/>
      <c r="G841" s="659"/>
      <c r="H841" s="659"/>
      <c r="I841" s="660"/>
      <c r="J841" s="659"/>
      <c r="K841" s="660"/>
      <c r="L841" s="659"/>
      <c r="M841" s="659"/>
      <c r="N841" s="659"/>
      <c r="O841" s="659"/>
      <c r="P841" s="659"/>
      <c r="Q841" s="659"/>
      <c r="R841" s="659"/>
      <c r="S841" s="659"/>
      <c r="T841" s="659"/>
      <c r="U841" s="659"/>
      <c r="V841" s="659"/>
      <c r="W841" s="659"/>
      <c r="X841" s="659"/>
      <c r="Y841" s="659"/>
      <c r="Z841" s="659"/>
      <c r="AA841" s="659"/>
      <c r="AB841" s="659"/>
      <c r="AC841" s="659"/>
      <c r="AD841" s="659"/>
      <c r="AE841" s="659"/>
      <c r="AF841" s="659"/>
      <c r="AG841" s="659"/>
      <c r="AH841" s="659"/>
      <c r="AI841" s="659"/>
      <c r="AJ841" s="659"/>
      <c r="AK841" s="659"/>
    </row>
    <row r="842" spans="1:37">
      <c r="A842" s="659"/>
      <c r="B842" s="659"/>
      <c r="C842" s="659"/>
      <c r="D842" s="659"/>
      <c r="E842" s="659"/>
      <c r="F842" s="659"/>
      <c r="G842" s="659"/>
      <c r="H842" s="659"/>
      <c r="I842" s="660"/>
      <c r="J842" s="659"/>
      <c r="K842" s="660"/>
      <c r="L842" s="659"/>
      <c r="M842" s="659"/>
      <c r="N842" s="659"/>
      <c r="O842" s="659"/>
      <c r="P842" s="659"/>
      <c r="Q842" s="659"/>
      <c r="R842" s="659"/>
      <c r="S842" s="659"/>
      <c r="T842" s="659"/>
      <c r="U842" s="659"/>
      <c r="V842" s="659"/>
      <c r="W842" s="659"/>
      <c r="X842" s="659"/>
      <c r="Y842" s="659"/>
      <c r="Z842" s="659"/>
      <c r="AA842" s="659"/>
      <c r="AB842" s="659"/>
      <c r="AC842" s="659"/>
      <c r="AD842" s="659"/>
      <c r="AE842" s="659"/>
      <c r="AF842" s="659"/>
      <c r="AG842" s="659"/>
      <c r="AH842" s="659"/>
      <c r="AI842" s="659"/>
      <c r="AJ842" s="659"/>
      <c r="AK842" s="659"/>
    </row>
    <row r="843" spans="1:37">
      <c r="A843" s="659"/>
      <c r="B843" s="659"/>
      <c r="C843" s="659"/>
      <c r="D843" s="659"/>
      <c r="E843" s="659"/>
      <c r="F843" s="659"/>
      <c r="G843" s="659"/>
      <c r="H843" s="659"/>
      <c r="I843" s="660"/>
      <c r="J843" s="659"/>
      <c r="K843" s="660"/>
      <c r="L843" s="659"/>
      <c r="M843" s="659"/>
      <c r="N843" s="659"/>
      <c r="O843" s="659"/>
      <c r="P843" s="659"/>
      <c r="Q843" s="659"/>
      <c r="R843" s="659"/>
      <c r="S843" s="659"/>
      <c r="T843" s="659"/>
      <c r="U843" s="659"/>
      <c r="V843" s="659"/>
      <c r="W843" s="659"/>
      <c r="X843" s="659"/>
      <c r="Y843" s="659"/>
      <c r="Z843" s="659"/>
      <c r="AA843" s="659"/>
      <c r="AB843" s="659"/>
      <c r="AC843" s="659"/>
      <c r="AD843" s="659"/>
      <c r="AE843" s="659"/>
      <c r="AF843" s="659"/>
      <c r="AG843" s="659"/>
      <c r="AH843" s="659"/>
      <c r="AI843" s="659"/>
      <c r="AJ843" s="659"/>
      <c r="AK843" s="659"/>
    </row>
    <row r="844" spans="1:37">
      <c r="A844" s="659"/>
      <c r="B844" s="659"/>
      <c r="C844" s="659"/>
      <c r="D844" s="659"/>
      <c r="E844" s="659"/>
      <c r="F844" s="659"/>
      <c r="G844" s="659"/>
      <c r="H844" s="659"/>
      <c r="I844" s="660"/>
      <c r="J844" s="659"/>
      <c r="K844" s="660"/>
      <c r="L844" s="659"/>
      <c r="M844" s="659"/>
      <c r="N844" s="659"/>
      <c r="O844" s="659"/>
      <c r="P844" s="659"/>
      <c r="Q844" s="659"/>
      <c r="R844" s="659"/>
      <c r="S844" s="659"/>
      <c r="T844" s="659"/>
      <c r="U844" s="659"/>
      <c r="V844" s="659"/>
      <c r="W844" s="659"/>
      <c r="X844" s="659"/>
      <c r="Y844" s="659"/>
      <c r="Z844" s="659"/>
      <c r="AA844" s="659"/>
      <c r="AB844" s="659"/>
      <c r="AC844" s="659"/>
      <c r="AD844" s="659"/>
      <c r="AE844" s="659"/>
      <c r="AF844" s="659"/>
      <c r="AG844" s="659"/>
      <c r="AH844" s="659"/>
      <c r="AI844" s="659"/>
      <c r="AJ844" s="659"/>
      <c r="AK844" s="659"/>
    </row>
    <row r="845" spans="1:37">
      <c r="A845" s="659"/>
      <c r="B845" s="659"/>
      <c r="C845" s="659"/>
      <c r="D845" s="659"/>
      <c r="E845" s="659"/>
      <c r="F845" s="659"/>
      <c r="G845" s="659"/>
      <c r="H845" s="659"/>
      <c r="I845" s="660"/>
      <c r="J845" s="659"/>
      <c r="K845" s="660"/>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row>
    <row r="846" spans="1:37">
      <c r="A846" s="659"/>
      <c r="B846" s="659"/>
      <c r="C846" s="659"/>
      <c r="D846" s="659"/>
      <c r="E846" s="659"/>
      <c r="F846" s="659"/>
      <c r="G846" s="659"/>
      <c r="H846" s="659"/>
      <c r="I846" s="660"/>
      <c r="J846" s="659"/>
      <c r="K846" s="660"/>
      <c r="L846" s="659"/>
      <c r="M846" s="659"/>
      <c r="N846" s="659"/>
      <c r="O846" s="659"/>
      <c r="P846" s="659"/>
      <c r="Q846" s="659"/>
      <c r="R846" s="659"/>
      <c r="S846" s="659"/>
      <c r="T846" s="659"/>
      <c r="U846" s="659"/>
      <c r="V846" s="659"/>
      <c r="W846" s="659"/>
      <c r="X846" s="659"/>
      <c r="Y846" s="659"/>
      <c r="Z846" s="659"/>
      <c r="AA846" s="659"/>
      <c r="AB846" s="659"/>
      <c r="AC846" s="659"/>
      <c r="AD846" s="659"/>
      <c r="AE846" s="659"/>
      <c r="AF846" s="659"/>
      <c r="AG846" s="659"/>
      <c r="AH846" s="659"/>
      <c r="AI846" s="659"/>
      <c r="AJ846" s="659"/>
      <c r="AK846" s="659"/>
    </row>
    <row r="847" spans="1:37">
      <c r="A847" s="659"/>
      <c r="B847" s="659"/>
      <c r="C847" s="659"/>
      <c r="D847" s="659"/>
      <c r="E847" s="659"/>
      <c r="F847" s="659"/>
      <c r="G847" s="659"/>
      <c r="H847" s="659"/>
      <c r="I847" s="660"/>
      <c r="J847" s="659"/>
      <c r="K847" s="660"/>
      <c r="L847" s="659"/>
      <c r="M847" s="659"/>
      <c r="N847" s="659"/>
      <c r="O847" s="659"/>
      <c r="P847" s="659"/>
      <c r="Q847" s="659"/>
      <c r="R847" s="659"/>
      <c r="S847" s="659"/>
      <c r="T847" s="659"/>
      <c r="U847" s="659"/>
      <c r="V847" s="659"/>
      <c r="W847" s="659"/>
      <c r="X847" s="659"/>
      <c r="Y847" s="659"/>
      <c r="Z847" s="659"/>
      <c r="AA847" s="659"/>
      <c r="AB847" s="659"/>
      <c r="AC847" s="659"/>
      <c r="AD847" s="659"/>
      <c r="AE847" s="659"/>
      <c r="AF847" s="659"/>
      <c r="AG847" s="659"/>
      <c r="AH847" s="659"/>
      <c r="AI847" s="659"/>
      <c r="AJ847" s="659"/>
      <c r="AK847" s="659"/>
    </row>
    <row r="848" spans="1:37">
      <c r="A848" s="659"/>
      <c r="B848" s="659"/>
      <c r="C848" s="659"/>
      <c r="D848" s="659"/>
      <c r="E848" s="659"/>
      <c r="F848" s="659"/>
      <c r="G848" s="659"/>
      <c r="H848" s="659"/>
      <c r="I848" s="660"/>
      <c r="J848" s="659"/>
      <c r="K848" s="660"/>
      <c r="L848" s="659"/>
      <c r="M848" s="659"/>
      <c r="N848" s="659"/>
      <c r="O848" s="659"/>
      <c r="P848" s="659"/>
      <c r="Q848" s="659"/>
      <c r="R848" s="659"/>
      <c r="S848" s="659"/>
      <c r="T848" s="659"/>
      <c r="U848" s="659"/>
      <c r="V848" s="659"/>
      <c r="W848" s="659"/>
      <c r="X848" s="659"/>
      <c r="Y848" s="659"/>
      <c r="Z848" s="659"/>
      <c r="AA848" s="659"/>
      <c r="AB848" s="659"/>
      <c r="AC848" s="659"/>
      <c r="AD848" s="659"/>
      <c r="AE848" s="659"/>
      <c r="AF848" s="659"/>
      <c r="AG848" s="659"/>
      <c r="AH848" s="659"/>
      <c r="AI848" s="659"/>
      <c r="AJ848" s="659"/>
      <c r="AK848" s="659"/>
    </row>
    <row r="849" spans="1:37">
      <c r="A849" s="659"/>
      <c r="B849" s="659"/>
      <c r="C849" s="659"/>
      <c r="D849" s="659"/>
      <c r="E849" s="659"/>
      <c r="F849" s="659"/>
      <c r="G849" s="659"/>
      <c r="H849" s="659"/>
      <c r="I849" s="660"/>
      <c r="J849" s="659"/>
      <c r="K849" s="660"/>
      <c r="L849" s="659"/>
      <c r="M849" s="659"/>
      <c r="N849" s="659"/>
      <c r="O849" s="659"/>
      <c r="P849" s="659"/>
      <c r="Q849" s="659"/>
      <c r="R849" s="659"/>
      <c r="S849" s="659"/>
      <c r="T849" s="659"/>
      <c r="U849" s="659"/>
      <c r="V849" s="659"/>
      <c r="W849" s="659"/>
      <c r="X849" s="659"/>
      <c r="Y849" s="659"/>
      <c r="Z849" s="659"/>
      <c r="AA849" s="659"/>
      <c r="AB849" s="659"/>
      <c r="AC849" s="659"/>
      <c r="AD849" s="659"/>
      <c r="AE849" s="659"/>
      <c r="AF849" s="659"/>
      <c r="AG849" s="659"/>
      <c r="AH849" s="659"/>
      <c r="AI849" s="659"/>
      <c r="AJ849" s="659"/>
      <c r="AK849" s="659"/>
    </row>
    <row r="850" spans="1:37">
      <c r="A850" s="659"/>
      <c r="B850" s="659"/>
      <c r="C850" s="659"/>
      <c r="D850" s="659"/>
      <c r="E850" s="659"/>
      <c r="F850" s="659"/>
      <c r="G850" s="659"/>
      <c r="H850" s="659"/>
      <c r="I850" s="660"/>
      <c r="J850" s="659"/>
      <c r="K850" s="660"/>
      <c r="L850" s="659"/>
      <c r="M850" s="659"/>
      <c r="N850" s="659"/>
      <c r="O850" s="659"/>
      <c r="P850" s="659"/>
      <c r="Q850" s="659"/>
      <c r="R850" s="659"/>
      <c r="S850" s="659"/>
      <c r="T850" s="659"/>
      <c r="U850" s="659"/>
      <c r="V850" s="659"/>
      <c r="W850" s="659"/>
      <c r="X850" s="659"/>
      <c r="Y850" s="659"/>
      <c r="Z850" s="659"/>
      <c r="AA850" s="659"/>
      <c r="AB850" s="659"/>
      <c r="AC850" s="659"/>
      <c r="AD850" s="659"/>
      <c r="AE850" s="659"/>
      <c r="AF850" s="659"/>
      <c r="AG850" s="659"/>
      <c r="AH850" s="659"/>
      <c r="AI850" s="659"/>
      <c r="AJ850" s="659"/>
      <c r="AK850" s="659"/>
    </row>
    <row r="851" spans="1:37">
      <c r="A851" s="659"/>
      <c r="B851" s="659"/>
      <c r="C851" s="659"/>
      <c r="D851" s="659"/>
      <c r="E851" s="659"/>
      <c r="F851" s="659"/>
      <c r="G851" s="659"/>
      <c r="H851" s="659"/>
      <c r="I851" s="660"/>
      <c r="J851" s="659"/>
      <c r="K851" s="660"/>
      <c r="L851" s="659"/>
      <c r="M851" s="659"/>
      <c r="N851" s="659"/>
      <c r="O851" s="659"/>
      <c r="P851" s="659"/>
      <c r="Q851" s="659"/>
      <c r="R851" s="659"/>
      <c r="S851" s="659"/>
      <c r="T851" s="659"/>
      <c r="U851" s="659"/>
      <c r="V851" s="659"/>
      <c r="W851" s="659"/>
      <c r="X851" s="659"/>
      <c r="Y851" s="659"/>
      <c r="Z851" s="659"/>
      <c r="AA851" s="659"/>
      <c r="AB851" s="659"/>
      <c r="AC851" s="659"/>
      <c r="AD851" s="659"/>
      <c r="AE851" s="659"/>
      <c r="AF851" s="659"/>
      <c r="AG851" s="659"/>
      <c r="AH851" s="659"/>
      <c r="AI851" s="659"/>
      <c r="AJ851" s="659"/>
      <c r="AK851" s="659"/>
    </row>
    <row r="852" spans="1:37">
      <c r="A852" s="659"/>
      <c r="B852" s="659"/>
      <c r="C852" s="659"/>
      <c r="D852" s="659"/>
      <c r="E852" s="659"/>
      <c r="F852" s="659"/>
      <c r="G852" s="659"/>
      <c r="H852" s="659"/>
      <c r="I852" s="660"/>
      <c r="J852" s="659"/>
      <c r="K852" s="660"/>
      <c r="L852" s="659"/>
      <c r="M852" s="659"/>
      <c r="N852" s="659"/>
      <c r="O852" s="659"/>
      <c r="P852" s="659"/>
      <c r="Q852" s="659"/>
      <c r="R852" s="659"/>
      <c r="S852" s="659"/>
      <c r="T852" s="659"/>
      <c r="U852" s="659"/>
      <c r="V852" s="659"/>
      <c r="W852" s="659"/>
      <c r="X852" s="659"/>
      <c r="Y852" s="659"/>
      <c r="Z852" s="659"/>
      <c r="AA852" s="659"/>
      <c r="AB852" s="659"/>
      <c r="AC852" s="659"/>
      <c r="AD852" s="659"/>
      <c r="AE852" s="659"/>
      <c r="AF852" s="659"/>
      <c r="AG852" s="659"/>
      <c r="AH852" s="659"/>
      <c r="AI852" s="659"/>
      <c r="AJ852" s="659"/>
      <c r="AK852" s="659"/>
    </row>
    <row r="853" spans="1:37">
      <c r="A853" s="659"/>
      <c r="B853" s="659"/>
      <c r="C853" s="659"/>
      <c r="D853" s="659"/>
      <c r="E853" s="659"/>
      <c r="F853" s="659"/>
      <c r="G853" s="659"/>
      <c r="H853" s="659"/>
      <c r="I853" s="660"/>
      <c r="J853" s="659"/>
      <c r="K853" s="660"/>
      <c r="L853" s="659"/>
      <c r="M853" s="659"/>
      <c r="N853" s="659"/>
      <c r="O853" s="659"/>
      <c r="P853" s="659"/>
      <c r="Q853" s="659"/>
      <c r="R853" s="659"/>
      <c r="S853" s="659"/>
      <c r="T853" s="659"/>
      <c r="U853" s="659"/>
      <c r="V853" s="659"/>
      <c r="W853" s="659"/>
      <c r="X853" s="659"/>
      <c r="Y853" s="659"/>
      <c r="Z853" s="659"/>
      <c r="AA853" s="659"/>
      <c r="AB853" s="659"/>
      <c r="AC853" s="659"/>
      <c r="AD853" s="659"/>
      <c r="AE853" s="659"/>
      <c r="AF853" s="659"/>
      <c r="AG853" s="659"/>
      <c r="AH853" s="659"/>
      <c r="AI853" s="659"/>
      <c r="AJ853" s="659"/>
      <c r="AK853" s="659"/>
    </row>
    <row r="854" spans="1:37">
      <c r="A854" s="659"/>
      <c r="B854" s="659"/>
      <c r="C854" s="659"/>
      <c r="D854" s="659"/>
      <c r="E854" s="659"/>
      <c r="F854" s="659"/>
      <c r="G854" s="659"/>
      <c r="H854" s="659"/>
      <c r="I854" s="660"/>
      <c r="J854" s="659"/>
      <c r="K854" s="660"/>
      <c r="L854" s="659"/>
      <c r="M854" s="659"/>
      <c r="N854" s="659"/>
      <c r="O854" s="659"/>
      <c r="P854" s="659"/>
      <c r="Q854" s="659"/>
      <c r="R854" s="659"/>
      <c r="S854" s="659"/>
      <c r="T854" s="659"/>
      <c r="U854" s="659"/>
      <c r="V854" s="659"/>
      <c r="W854" s="659"/>
      <c r="X854" s="659"/>
      <c r="Y854" s="659"/>
      <c r="Z854" s="659"/>
      <c r="AA854" s="659"/>
      <c r="AB854" s="659"/>
      <c r="AC854" s="659"/>
      <c r="AD854" s="659"/>
      <c r="AE854" s="659"/>
      <c r="AF854" s="659"/>
      <c r="AG854" s="659"/>
      <c r="AH854" s="659"/>
      <c r="AI854" s="659"/>
      <c r="AJ854" s="659"/>
      <c r="AK854" s="659"/>
    </row>
    <row r="855" spans="1:37">
      <c r="A855" s="659"/>
      <c r="B855" s="659"/>
      <c r="C855" s="659"/>
      <c r="D855" s="659"/>
      <c r="E855" s="659"/>
      <c r="F855" s="659"/>
      <c r="G855" s="659"/>
      <c r="H855" s="659"/>
      <c r="I855" s="660"/>
      <c r="J855" s="659"/>
      <c r="K855" s="660"/>
      <c r="L855" s="659"/>
      <c r="M855" s="659"/>
      <c r="N855" s="659"/>
      <c r="O855" s="659"/>
      <c r="P855" s="659"/>
      <c r="Q855" s="659"/>
      <c r="R855" s="659"/>
      <c r="S855" s="659"/>
      <c r="T855" s="659"/>
      <c r="U855" s="659"/>
      <c r="V855" s="659"/>
      <c r="W855" s="659"/>
      <c r="X855" s="659"/>
      <c r="Y855" s="659"/>
      <c r="Z855" s="659"/>
      <c r="AA855" s="659"/>
      <c r="AB855" s="659"/>
      <c r="AC855" s="659"/>
      <c r="AD855" s="659"/>
      <c r="AE855" s="659"/>
      <c r="AF855" s="659"/>
      <c r="AG855" s="659"/>
      <c r="AH855" s="659"/>
      <c r="AI855" s="659"/>
      <c r="AJ855" s="659"/>
      <c r="AK855" s="659"/>
    </row>
    <row r="856" spans="1:37">
      <c r="A856" s="659"/>
      <c r="B856" s="659"/>
      <c r="C856" s="659"/>
      <c r="D856" s="659"/>
      <c r="E856" s="659"/>
      <c r="F856" s="659"/>
      <c r="G856" s="659"/>
      <c r="H856" s="659"/>
      <c r="I856" s="660"/>
      <c r="J856" s="659"/>
      <c r="K856" s="660"/>
      <c r="L856" s="659"/>
      <c r="M856" s="659"/>
      <c r="N856" s="659"/>
      <c r="O856" s="659"/>
      <c r="P856" s="659"/>
      <c r="Q856" s="659"/>
      <c r="R856" s="659"/>
      <c r="S856" s="659"/>
      <c r="T856" s="659"/>
      <c r="U856" s="659"/>
      <c r="V856" s="659"/>
      <c r="W856" s="659"/>
      <c r="X856" s="659"/>
      <c r="Y856" s="659"/>
      <c r="Z856" s="659"/>
      <c r="AA856" s="659"/>
      <c r="AB856" s="659"/>
      <c r="AC856" s="659"/>
      <c r="AD856" s="659"/>
      <c r="AE856" s="659"/>
      <c r="AF856" s="659"/>
      <c r="AG856" s="659"/>
      <c r="AH856" s="659"/>
      <c r="AI856" s="659"/>
      <c r="AJ856" s="659"/>
      <c r="AK856" s="659"/>
    </row>
    <row r="857" spans="1:37">
      <c r="A857" s="659"/>
      <c r="B857" s="659"/>
      <c r="C857" s="659"/>
      <c r="D857" s="659"/>
      <c r="E857" s="659"/>
      <c r="F857" s="659"/>
      <c r="G857" s="659"/>
      <c r="H857" s="659"/>
      <c r="I857" s="660"/>
      <c r="J857" s="659"/>
      <c r="K857" s="660"/>
      <c r="L857" s="659"/>
      <c r="M857" s="659"/>
      <c r="N857" s="659"/>
      <c r="O857" s="659"/>
      <c r="P857" s="659"/>
      <c r="Q857" s="659"/>
      <c r="R857" s="659"/>
      <c r="S857" s="659"/>
      <c r="T857" s="659"/>
      <c r="U857" s="659"/>
      <c r="V857" s="659"/>
      <c r="W857" s="659"/>
      <c r="X857" s="659"/>
      <c r="Y857" s="659"/>
      <c r="Z857" s="659"/>
      <c r="AA857" s="659"/>
      <c r="AB857" s="659"/>
      <c r="AC857" s="659"/>
      <c r="AD857" s="659"/>
      <c r="AE857" s="659"/>
      <c r="AF857" s="659"/>
      <c r="AG857" s="659"/>
      <c r="AH857" s="659"/>
      <c r="AI857" s="659"/>
      <c r="AJ857" s="659"/>
      <c r="AK857" s="659"/>
    </row>
    <row r="858" spans="1:37">
      <c r="A858" s="659"/>
      <c r="B858" s="659"/>
      <c r="C858" s="659"/>
      <c r="D858" s="659"/>
      <c r="E858" s="659"/>
      <c r="F858" s="659"/>
      <c r="G858" s="659"/>
      <c r="H858" s="659"/>
      <c r="I858" s="660"/>
      <c r="J858" s="659"/>
      <c r="K858" s="660"/>
      <c r="L858" s="659"/>
      <c r="M858" s="659"/>
      <c r="N858" s="659"/>
      <c r="O858" s="659"/>
      <c r="P858" s="659"/>
      <c r="Q858" s="659"/>
      <c r="R858" s="659"/>
      <c r="S858" s="659"/>
      <c r="T858" s="659"/>
      <c r="U858" s="659"/>
      <c r="V858" s="659"/>
      <c r="W858" s="659"/>
      <c r="X858" s="659"/>
      <c r="Y858" s="659"/>
      <c r="Z858" s="659"/>
      <c r="AA858" s="659"/>
      <c r="AB858" s="659"/>
      <c r="AC858" s="659"/>
      <c r="AD858" s="659"/>
      <c r="AE858" s="659"/>
      <c r="AF858" s="659"/>
      <c r="AG858" s="659"/>
      <c r="AH858" s="659"/>
      <c r="AI858" s="659"/>
      <c r="AJ858" s="659"/>
      <c r="AK858" s="659"/>
    </row>
    <row r="859" spans="1:37">
      <c r="A859" s="659"/>
      <c r="B859" s="659"/>
      <c r="C859" s="659"/>
      <c r="D859" s="659"/>
      <c r="E859" s="659"/>
      <c r="F859" s="659"/>
      <c r="G859" s="659"/>
      <c r="H859" s="659"/>
      <c r="I859" s="660"/>
      <c r="J859" s="659"/>
      <c r="K859" s="660"/>
      <c r="L859" s="659"/>
      <c r="M859" s="659"/>
      <c r="N859" s="659"/>
      <c r="O859" s="659"/>
      <c r="P859" s="659"/>
      <c r="Q859" s="659"/>
      <c r="R859" s="659"/>
      <c r="S859" s="659"/>
      <c r="T859" s="659"/>
      <c r="U859" s="659"/>
      <c r="V859" s="659"/>
      <c r="W859" s="659"/>
      <c r="X859" s="659"/>
      <c r="Y859" s="659"/>
      <c r="Z859" s="659"/>
      <c r="AA859" s="659"/>
      <c r="AB859" s="659"/>
      <c r="AC859" s="659"/>
      <c r="AD859" s="659"/>
      <c r="AE859" s="659"/>
      <c r="AF859" s="659"/>
      <c r="AG859" s="659"/>
      <c r="AH859" s="659"/>
      <c r="AI859" s="659"/>
      <c r="AJ859" s="659"/>
      <c r="AK859" s="659"/>
    </row>
    <row r="860" spans="1:37">
      <c r="A860" s="659"/>
      <c r="B860" s="659"/>
      <c r="C860" s="659"/>
      <c r="D860" s="659"/>
      <c r="E860" s="659"/>
      <c r="F860" s="659"/>
      <c r="G860" s="659"/>
      <c r="H860" s="659"/>
      <c r="I860" s="660"/>
      <c r="J860" s="659"/>
      <c r="K860" s="660"/>
      <c r="L860" s="659"/>
      <c r="M860" s="659"/>
      <c r="N860" s="659"/>
      <c r="O860" s="659"/>
      <c r="P860" s="659"/>
      <c r="Q860" s="659"/>
      <c r="R860" s="659"/>
      <c r="S860" s="659"/>
      <c r="T860" s="659"/>
      <c r="U860" s="659"/>
      <c r="V860" s="659"/>
      <c r="W860" s="659"/>
      <c r="X860" s="659"/>
      <c r="Y860" s="659"/>
      <c r="Z860" s="659"/>
      <c r="AA860" s="659"/>
      <c r="AB860" s="659"/>
      <c r="AC860" s="659"/>
      <c r="AD860" s="659"/>
      <c r="AE860" s="659"/>
      <c r="AF860" s="659"/>
      <c r="AG860" s="659"/>
      <c r="AH860" s="659"/>
      <c r="AI860" s="659"/>
      <c r="AJ860" s="659"/>
      <c r="AK860" s="659"/>
    </row>
    <row r="861" spans="1:37">
      <c r="A861" s="659"/>
      <c r="B861" s="659"/>
      <c r="C861" s="659"/>
      <c r="D861" s="659"/>
      <c r="E861" s="659"/>
      <c r="F861" s="659"/>
      <c r="G861" s="659"/>
      <c r="H861" s="659"/>
      <c r="I861" s="660"/>
      <c r="J861" s="659"/>
      <c r="K861" s="660"/>
      <c r="L861" s="659"/>
      <c r="M861" s="659"/>
      <c r="N861" s="659"/>
      <c r="O861" s="659"/>
      <c r="P861" s="659"/>
      <c r="Q861" s="659"/>
      <c r="R861" s="659"/>
      <c r="S861" s="659"/>
      <c r="T861" s="659"/>
      <c r="U861" s="659"/>
      <c r="V861" s="659"/>
      <c r="W861" s="659"/>
      <c r="X861" s="659"/>
      <c r="Y861" s="659"/>
      <c r="Z861" s="659"/>
      <c r="AA861" s="659"/>
      <c r="AB861" s="659"/>
      <c r="AC861" s="659"/>
      <c r="AD861" s="659"/>
      <c r="AE861" s="659"/>
      <c r="AF861" s="659"/>
      <c r="AG861" s="659"/>
      <c r="AH861" s="659"/>
      <c r="AI861" s="659"/>
      <c r="AJ861" s="659"/>
      <c r="AK861" s="659"/>
    </row>
    <row r="862" spans="1:37">
      <c r="A862" s="659"/>
      <c r="B862" s="659"/>
      <c r="C862" s="659"/>
      <c r="D862" s="659"/>
      <c r="E862" s="659"/>
      <c r="F862" s="659"/>
      <c r="G862" s="659"/>
      <c r="H862" s="659"/>
      <c r="I862" s="660"/>
      <c r="J862" s="659"/>
      <c r="K862" s="660"/>
      <c r="L862" s="659"/>
      <c r="M862" s="659"/>
      <c r="N862" s="659"/>
      <c r="O862" s="659"/>
      <c r="P862" s="659"/>
      <c r="Q862" s="659"/>
      <c r="R862" s="659"/>
      <c r="S862" s="659"/>
      <c r="T862" s="659"/>
      <c r="U862" s="659"/>
      <c r="V862" s="659"/>
      <c r="W862" s="659"/>
      <c r="X862" s="659"/>
      <c r="Y862" s="659"/>
      <c r="Z862" s="659"/>
      <c r="AA862" s="659"/>
      <c r="AB862" s="659"/>
      <c r="AC862" s="659"/>
      <c r="AD862" s="659"/>
      <c r="AE862" s="659"/>
      <c r="AF862" s="659"/>
      <c r="AG862" s="659"/>
      <c r="AH862" s="659"/>
      <c r="AI862" s="659"/>
      <c r="AJ862" s="659"/>
      <c r="AK862" s="659"/>
    </row>
    <row r="863" spans="1:37">
      <c r="A863" s="659"/>
      <c r="B863" s="659"/>
      <c r="C863" s="659"/>
      <c r="D863" s="659"/>
      <c r="E863" s="659"/>
      <c r="F863" s="659"/>
      <c r="G863" s="659"/>
      <c r="H863" s="659"/>
      <c r="I863" s="660"/>
      <c r="J863" s="659"/>
      <c r="K863" s="660"/>
      <c r="L863" s="659"/>
      <c r="M863" s="659"/>
      <c r="N863" s="659"/>
      <c r="O863" s="659"/>
      <c r="P863" s="659"/>
      <c r="Q863" s="659"/>
      <c r="R863" s="659"/>
      <c r="S863" s="659"/>
      <c r="T863" s="659"/>
      <c r="U863" s="659"/>
      <c r="V863" s="659"/>
      <c r="W863" s="659"/>
      <c r="X863" s="659"/>
      <c r="Y863" s="659"/>
      <c r="Z863" s="659"/>
      <c r="AA863" s="659"/>
      <c r="AB863" s="659"/>
      <c r="AC863" s="659"/>
      <c r="AD863" s="659"/>
      <c r="AE863" s="659"/>
      <c r="AF863" s="659"/>
      <c r="AG863" s="659"/>
      <c r="AH863" s="659"/>
      <c r="AI863" s="659"/>
      <c r="AJ863" s="659"/>
      <c r="AK863" s="659"/>
    </row>
    <row r="864" spans="1:37">
      <c r="A864" s="659"/>
      <c r="B864" s="659"/>
      <c r="C864" s="659"/>
      <c r="D864" s="659"/>
      <c r="E864" s="659"/>
      <c r="F864" s="659"/>
      <c r="G864" s="659"/>
      <c r="H864" s="659"/>
      <c r="I864" s="660"/>
      <c r="J864" s="659"/>
      <c r="K864" s="660"/>
      <c r="L864" s="659"/>
      <c r="M864" s="659"/>
      <c r="N864" s="659"/>
      <c r="O864" s="659"/>
      <c r="P864" s="659"/>
      <c r="Q864" s="659"/>
      <c r="R864" s="659"/>
      <c r="S864" s="659"/>
      <c r="T864" s="659"/>
      <c r="U864" s="659"/>
      <c r="V864" s="659"/>
      <c r="W864" s="659"/>
      <c r="X864" s="659"/>
      <c r="Y864" s="659"/>
      <c r="Z864" s="659"/>
      <c r="AA864" s="659"/>
      <c r="AB864" s="659"/>
      <c r="AC864" s="659"/>
      <c r="AD864" s="659"/>
      <c r="AE864" s="659"/>
      <c r="AF864" s="659"/>
      <c r="AG864" s="659"/>
      <c r="AH864" s="659"/>
      <c r="AI864" s="659"/>
      <c r="AJ864" s="659"/>
      <c r="AK864" s="659"/>
    </row>
    <row r="865" spans="1:37">
      <c r="A865" s="659"/>
      <c r="B865" s="659"/>
      <c r="C865" s="659"/>
      <c r="D865" s="659"/>
      <c r="E865" s="659"/>
      <c r="F865" s="659"/>
      <c r="G865" s="659"/>
      <c r="H865" s="659"/>
      <c r="I865" s="660"/>
      <c r="J865" s="659"/>
      <c r="K865" s="660"/>
      <c r="L865" s="659"/>
      <c r="M865" s="659"/>
      <c r="N865" s="659"/>
      <c r="O865" s="659"/>
      <c r="P865" s="659"/>
      <c r="Q865" s="659"/>
      <c r="R865" s="659"/>
      <c r="S865" s="659"/>
      <c r="T865" s="659"/>
      <c r="U865" s="659"/>
      <c r="V865" s="659"/>
      <c r="W865" s="659"/>
      <c r="X865" s="659"/>
      <c r="Y865" s="659"/>
      <c r="Z865" s="659"/>
      <c r="AA865" s="659"/>
      <c r="AB865" s="659"/>
      <c r="AC865" s="659"/>
      <c r="AD865" s="659"/>
      <c r="AE865" s="659"/>
      <c r="AF865" s="659"/>
      <c r="AG865" s="659"/>
      <c r="AH865" s="659"/>
      <c r="AI865" s="659"/>
      <c r="AJ865" s="659"/>
      <c r="AK865" s="659"/>
    </row>
    <row r="866" spans="1:37">
      <c r="A866" s="659"/>
      <c r="B866" s="659"/>
      <c r="C866" s="659"/>
      <c r="D866" s="659"/>
      <c r="E866" s="659"/>
      <c r="F866" s="659"/>
      <c r="G866" s="659"/>
      <c r="H866" s="659"/>
      <c r="I866" s="660"/>
      <c r="J866" s="659"/>
      <c r="K866" s="660"/>
      <c r="L866" s="659"/>
      <c r="M866" s="659"/>
      <c r="N866" s="659"/>
      <c r="O866" s="659"/>
      <c r="P866" s="659"/>
      <c r="Q866" s="659"/>
      <c r="R866" s="659"/>
      <c r="S866" s="659"/>
      <c r="T866" s="659"/>
      <c r="U866" s="659"/>
      <c r="V866" s="659"/>
      <c r="W866" s="659"/>
      <c r="X866" s="659"/>
      <c r="Y866" s="659"/>
      <c r="Z866" s="659"/>
      <c r="AA866" s="659"/>
      <c r="AB866" s="659"/>
      <c r="AC866" s="659"/>
      <c r="AD866" s="659"/>
      <c r="AE866" s="659"/>
      <c r="AF866" s="659"/>
      <c r="AG866" s="659"/>
      <c r="AH866" s="659"/>
      <c r="AI866" s="659"/>
      <c r="AJ866" s="659"/>
      <c r="AK866" s="659"/>
    </row>
    <row r="867" spans="1:37">
      <c r="A867" s="659"/>
      <c r="B867" s="659"/>
      <c r="C867" s="659"/>
      <c r="D867" s="659"/>
      <c r="E867" s="659"/>
      <c r="F867" s="659"/>
      <c r="G867" s="659"/>
      <c r="H867" s="659"/>
      <c r="I867" s="660"/>
      <c r="J867" s="659"/>
      <c r="K867" s="660"/>
      <c r="L867" s="659"/>
      <c r="M867" s="659"/>
      <c r="N867" s="659"/>
      <c r="O867" s="659"/>
      <c r="P867" s="659"/>
      <c r="Q867" s="659"/>
      <c r="R867" s="659"/>
      <c r="S867" s="659"/>
      <c r="T867" s="659"/>
      <c r="U867" s="659"/>
      <c r="V867" s="659"/>
      <c r="W867" s="659"/>
      <c r="X867" s="659"/>
      <c r="Y867" s="659"/>
      <c r="Z867" s="659"/>
      <c r="AA867" s="659"/>
      <c r="AB867" s="659"/>
      <c r="AC867" s="659"/>
      <c r="AD867" s="659"/>
      <c r="AE867" s="659"/>
      <c r="AF867" s="659"/>
      <c r="AG867" s="659"/>
      <c r="AH867" s="659"/>
      <c r="AI867" s="659"/>
      <c r="AJ867" s="659"/>
      <c r="AK867" s="659"/>
    </row>
    <row r="868" spans="1:37">
      <c r="A868" s="659"/>
      <c r="B868" s="659"/>
      <c r="C868" s="659"/>
      <c r="D868" s="659"/>
      <c r="E868" s="659"/>
      <c r="F868" s="659"/>
      <c r="G868" s="659"/>
      <c r="H868" s="659"/>
      <c r="I868" s="660"/>
      <c r="J868" s="659"/>
      <c r="K868" s="660"/>
      <c r="L868" s="659"/>
      <c r="M868" s="659"/>
      <c r="N868" s="659"/>
      <c r="O868" s="659"/>
      <c r="P868" s="659"/>
      <c r="Q868" s="659"/>
      <c r="R868" s="659"/>
      <c r="S868" s="659"/>
      <c r="T868" s="659"/>
      <c r="U868" s="659"/>
      <c r="V868" s="659"/>
      <c r="W868" s="659"/>
      <c r="X868" s="659"/>
      <c r="Y868" s="659"/>
      <c r="Z868" s="659"/>
      <c r="AA868" s="659"/>
      <c r="AB868" s="659"/>
      <c r="AC868" s="659"/>
      <c r="AD868" s="659"/>
      <c r="AE868" s="659"/>
      <c r="AF868" s="659"/>
      <c r="AG868" s="659"/>
      <c r="AH868" s="659"/>
      <c r="AI868" s="659"/>
      <c r="AJ868" s="659"/>
      <c r="AK868" s="659"/>
    </row>
    <row r="869" spans="1:37">
      <c r="A869" s="659"/>
      <c r="B869" s="659"/>
      <c r="C869" s="659"/>
      <c r="D869" s="659"/>
      <c r="E869" s="659"/>
      <c r="F869" s="659"/>
      <c r="G869" s="659"/>
      <c r="H869" s="659"/>
      <c r="I869" s="660"/>
      <c r="J869" s="659"/>
      <c r="K869" s="660"/>
      <c r="L869" s="659"/>
      <c r="M869" s="659"/>
      <c r="N869" s="659"/>
      <c r="O869" s="659"/>
      <c r="P869" s="659"/>
      <c r="Q869" s="659"/>
      <c r="R869" s="659"/>
      <c r="S869" s="659"/>
      <c r="T869" s="659"/>
      <c r="U869" s="659"/>
      <c r="V869" s="659"/>
      <c r="W869" s="659"/>
      <c r="X869" s="659"/>
      <c r="Y869" s="659"/>
      <c r="Z869" s="659"/>
      <c r="AA869" s="659"/>
      <c r="AB869" s="659"/>
      <c r="AC869" s="659"/>
      <c r="AD869" s="659"/>
      <c r="AE869" s="659"/>
      <c r="AF869" s="659"/>
      <c r="AG869" s="659"/>
      <c r="AH869" s="659"/>
      <c r="AI869" s="659"/>
      <c r="AJ869" s="659"/>
      <c r="AK869" s="659"/>
    </row>
    <row r="870" spans="1:37">
      <c r="A870" s="659"/>
      <c r="B870" s="659"/>
      <c r="C870" s="659"/>
      <c r="D870" s="659"/>
      <c r="E870" s="659"/>
      <c r="F870" s="659"/>
      <c r="G870" s="659"/>
      <c r="H870" s="659"/>
      <c r="I870" s="660"/>
      <c r="J870" s="659"/>
      <c r="K870" s="660"/>
      <c r="L870" s="659"/>
      <c r="M870" s="659"/>
      <c r="N870" s="659"/>
      <c r="O870" s="659"/>
      <c r="P870" s="659"/>
      <c r="Q870" s="659"/>
      <c r="R870" s="659"/>
      <c r="S870" s="659"/>
      <c r="T870" s="659"/>
      <c r="U870" s="659"/>
      <c r="V870" s="659"/>
      <c r="W870" s="659"/>
      <c r="X870" s="659"/>
      <c r="Y870" s="659"/>
      <c r="Z870" s="659"/>
      <c r="AA870" s="659"/>
      <c r="AB870" s="659"/>
      <c r="AC870" s="659"/>
      <c r="AD870" s="659"/>
      <c r="AE870" s="659"/>
      <c r="AF870" s="659"/>
      <c r="AG870" s="659"/>
      <c r="AH870" s="659"/>
      <c r="AI870" s="659"/>
      <c r="AJ870" s="659"/>
      <c r="AK870" s="659"/>
    </row>
    <row r="871" spans="1:37">
      <c r="A871" s="659"/>
      <c r="B871" s="659"/>
      <c r="C871" s="659"/>
      <c r="D871" s="659"/>
      <c r="E871" s="659"/>
      <c r="F871" s="659"/>
      <c r="G871" s="659"/>
      <c r="H871" s="659"/>
      <c r="I871" s="660"/>
      <c r="J871" s="659"/>
      <c r="K871" s="660"/>
      <c r="L871" s="659"/>
      <c r="M871" s="659"/>
      <c r="N871" s="659"/>
      <c r="O871" s="659"/>
      <c r="P871" s="659"/>
      <c r="Q871" s="659"/>
      <c r="R871" s="659"/>
      <c r="S871" s="659"/>
      <c r="T871" s="659"/>
      <c r="U871" s="659"/>
      <c r="V871" s="659"/>
      <c r="W871" s="659"/>
      <c r="X871" s="659"/>
      <c r="Y871" s="659"/>
      <c r="Z871" s="659"/>
      <c r="AA871" s="659"/>
      <c r="AB871" s="659"/>
      <c r="AC871" s="659"/>
      <c r="AD871" s="659"/>
      <c r="AE871" s="659"/>
      <c r="AF871" s="659"/>
      <c r="AG871" s="659"/>
      <c r="AH871" s="659"/>
      <c r="AI871" s="659"/>
      <c r="AJ871" s="659"/>
      <c r="AK871" s="659"/>
    </row>
    <row r="872" spans="1:37">
      <c r="A872" s="659"/>
      <c r="B872" s="659"/>
      <c r="C872" s="659"/>
      <c r="D872" s="659"/>
      <c r="E872" s="659"/>
      <c r="F872" s="659"/>
      <c r="G872" s="659"/>
      <c r="H872" s="659"/>
      <c r="I872" s="660"/>
      <c r="J872" s="659"/>
      <c r="K872" s="660"/>
      <c r="L872" s="659"/>
      <c r="M872" s="659"/>
      <c r="N872" s="659"/>
      <c r="O872" s="659"/>
      <c r="P872" s="659"/>
      <c r="Q872" s="659"/>
      <c r="R872" s="659"/>
      <c r="S872" s="659"/>
      <c r="T872" s="659"/>
      <c r="U872" s="659"/>
      <c r="V872" s="659"/>
      <c r="W872" s="659"/>
      <c r="X872" s="659"/>
      <c r="Y872" s="659"/>
      <c r="Z872" s="659"/>
      <c r="AA872" s="659"/>
      <c r="AB872" s="659"/>
      <c r="AC872" s="659"/>
      <c r="AD872" s="659"/>
      <c r="AE872" s="659"/>
      <c r="AF872" s="659"/>
      <c r="AG872" s="659"/>
      <c r="AH872" s="659"/>
      <c r="AI872" s="659"/>
      <c r="AJ872" s="659"/>
      <c r="AK872" s="659"/>
    </row>
    <row r="873" spans="1:37">
      <c r="A873" s="659"/>
      <c r="B873" s="659"/>
      <c r="C873" s="659"/>
      <c r="D873" s="659"/>
      <c r="E873" s="659"/>
      <c r="F873" s="659"/>
      <c r="G873" s="659"/>
      <c r="H873" s="659"/>
      <c r="I873" s="660"/>
      <c r="J873" s="659"/>
      <c r="K873" s="660"/>
      <c r="L873" s="659"/>
      <c r="M873" s="659"/>
      <c r="N873" s="659"/>
      <c r="O873" s="659"/>
      <c r="P873" s="659"/>
      <c r="Q873" s="659"/>
      <c r="R873" s="659"/>
      <c r="S873" s="659"/>
      <c r="T873" s="659"/>
      <c r="U873" s="659"/>
      <c r="V873" s="659"/>
      <c r="W873" s="659"/>
      <c r="X873" s="659"/>
      <c r="Y873" s="659"/>
      <c r="Z873" s="659"/>
      <c r="AA873" s="659"/>
      <c r="AB873" s="659"/>
      <c r="AC873" s="659"/>
      <c r="AD873" s="659"/>
      <c r="AE873" s="659"/>
      <c r="AF873" s="659"/>
      <c r="AG873" s="659"/>
      <c r="AH873" s="659"/>
      <c r="AI873" s="659"/>
      <c r="AJ873" s="659"/>
      <c r="AK873" s="659"/>
    </row>
    <row r="874" spans="1:37">
      <c r="A874" s="659"/>
      <c r="B874" s="659"/>
      <c r="C874" s="659"/>
      <c r="D874" s="659"/>
      <c r="E874" s="659"/>
      <c r="F874" s="659"/>
      <c r="G874" s="659"/>
      <c r="H874" s="659"/>
      <c r="I874" s="660"/>
      <c r="J874" s="659"/>
      <c r="K874" s="660"/>
      <c r="L874" s="659"/>
      <c r="M874" s="659"/>
      <c r="N874" s="659"/>
      <c r="O874" s="659"/>
      <c r="P874" s="659"/>
      <c r="Q874" s="659"/>
      <c r="R874" s="659"/>
      <c r="S874" s="659"/>
      <c r="T874" s="659"/>
      <c r="U874" s="659"/>
      <c r="V874" s="659"/>
      <c r="W874" s="659"/>
      <c r="X874" s="659"/>
      <c r="Y874" s="659"/>
      <c r="Z874" s="659"/>
      <c r="AA874" s="659"/>
      <c r="AB874" s="659"/>
      <c r="AC874" s="659"/>
      <c r="AD874" s="659"/>
      <c r="AE874" s="659"/>
      <c r="AF874" s="659"/>
      <c r="AG874" s="659"/>
      <c r="AH874" s="659"/>
      <c r="AI874" s="659"/>
      <c r="AJ874" s="659"/>
      <c r="AK874" s="659"/>
    </row>
    <row r="875" spans="1:37">
      <c r="A875" s="659"/>
      <c r="B875" s="659"/>
      <c r="C875" s="659"/>
      <c r="D875" s="659"/>
      <c r="E875" s="659"/>
      <c r="F875" s="659"/>
      <c r="G875" s="659"/>
      <c r="H875" s="659"/>
      <c r="I875" s="660"/>
      <c r="J875" s="659"/>
      <c r="K875" s="660"/>
      <c r="L875" s="659"/>
      <c r="M875" s="659"/>
      <c r="N875" s="659"/>
      <c r="O875" s="659"/>
      <c r="P875" s="659"/>
      <c r="Q875" s="659"/>
      <c r="R875" s="659"/>
      <c r="S875" s="659"/>
      <c r="T875" s="659"/>
      <c r="U875" s="659"/>
      <c r="V875" s="659"/>
      <c r="W875" s="659"/>
      <c r="X875" s="659"/>
      <c r="Y875" s="659"/>
      <c r="Z875" s="659"/>
      <c r="AA875" s="659"/>
      <c r="AB875" s="659"/>
      <c r="AC875" s="659"/>
      <c r="AD875" s="659"/>
      <c r="AE875" s="659"/>
      <c r="AF875" s="659"/>
      <c r="AG875" s="659"/>
      <c r="AH875" s="659"/>
      <c r="AI875" s="659"/>
      <c r="AJ875" s="659"/>
      <c r="AK875" s="659"/>
    </row>
    <row r="876" spans="1:37">
      <c r="A876" s="659"/>
      <c r="B876" s="659"/>
      <c r="C876" s="659"/>
      <c r="D876" s="659"/>
      <c r="E876" s="659"/>
      <c r="F876" s="659"/>
      <c r="G876" s="659"/>
      <c r="H876" s="659"/>
      <c r="I876" s="660"/>
      <c r="J876" s="659"/>
      <c r="K876" s="660"/>
      <c r="L876" s="659"/>
      <c r="M876" s="659"/>
      <c r="N876" s="659"/>
      <c r="O876" s="659"/>
      <c r="P876" s="659"/>
      <c r="Q876" s="659"/>
      <c r="R876" s="659"/>
      <c r="S876" s="659"/>
      <c r="T876" s="659"/>
      <c r="U876" s="659"/>
      <c r="V876" s="659"/>
      <c r="W876" s="659"/>
      <c r="X876" s="659"/>
      <c r="Y876" s="659"/>
      <c r="Z876" s="659"/>
      <c r="AA876" s="659"/>
      <c r="AB876" s="659"/>
      <c r="AC876" s="659"/>
      <c r="AD876" s="659"/>
      <c r="AE876" s="659"/>
      <c r="AF876" s="659"/>
      <c r="AG876" s="659"/>
      <c r="AH876" s="659"/>
      <c r="AI876" s="659"/>
      <c r="AJ876" s="659"/>
      <c r="AK876" s="659"/>
    </row>
    <row r="877" spans="1:37">
      <c r="A877" s="659"/>
      <c r="B877" s="659"/>
      <c r="C877" s="659"/>
      <c r="D877" s="659"/>
      <c r="E877" s="659"/>
      <c r="F877" s="659"/>
      <c r="G877" s="659"/>
      <c r="H877" s="659"/>
      <c r="I877" s="660"/>
      <c r="J877" s="659"/>
      <c r="K877" s="660"/>
      <c r="L877" s="659"/>
      <c r="M877" s="659"/>
      <c r="N877" s="659"/>
      <c r="O877" s="659"/>
      <c r="P877" s="659"/>
      <c r="Q877" s="659"/>
      <c r="R877" s="659"/>
      <c r="S877" s="659"/>
      <c r="T877" s="659"/>
      <c r="U877" s="659"/>
      <c r="V877" s="659"/>
      <c r="W877" s="659"/>
      <c r="X877" s="659"/>
      <c r="Y877" s="659"/>
      <c r="Z877" s="659"/>
      <c r="AA877" s="659"/>
      <c r="AB877" s="659"/>
      <c r="AC877" s="659"/>
      <c r="AD877" s="659"/>
      <c r="AE877" s="659"/>
      <c r="AF877" s="659"/>
      <c r="AG877" s="659"/>
      <c r="AH877" s="659"/>
      <c r="AI877" s="659"/>
      <c r="AJ877" s="659"/>
      <c r="AK877" s="659"/>
    </row>
    <row r="878" spans="1:37">
      <c r="A878" s="659"/>
      <c r="B878" s="659"/>
      <c r="C878" s="659"/>
      <c r="D878" s="659"/>
      <c r="E878" s="659"/>
      <c r="F878" s="659"/>
      <c r="G878" s="659"/>
      <c r="H878" s="659"/>
      <c r="I878" s="660"/>
      <c r="J878" s="659"/>
      <c r="K878" s="660"/>
      <c r="L878" s="659"/>
      <c r="M878" s="659"/>
      <c r="N878" s="659"/>
      <c r="O878" s="659"/>
      <c r="P878" s="659"/>
      <c r="Q878" s="659"/>
      <c r="R878" s="659"/>
      <c r="S878" s="659"/>
      <c r="T878" s="659"/>
      <c r="U878" s="659"/>
      <c r="V878" s="659"/>
      <c r="W878" s="659"/>
      <c r="X878" s="659"/>
      <c r="Y878" s="659"/>
      <c r="Z878" s="659"/>
      <c r="AA878" s="659"/>
      <c r="AB878" s="659"/>
      <c r="AC878" s="659"/>
      <c r="AD878" s="659"/>
      <c r="AE878" s="659"/>
      <c r="AF878" s="659"/>
      <c r="AG878" s="659"/>
      <c r="AH878" s="659"/>
      <c r="AI878" s="659"/>
      <c r="AJ878" s="659"/>
      <c r="AK878" s="659"/>
    </row>
    <row r="879" spans="1:37">
      <c r="A879" s="659"/>
      <c r="B879" s="659"/>
      <c r="C879" s="659"/>
      <c r="D879" s="659"/>
      <c r="E879" s="659"/>
      <c r="F879" s="659"/>
      <c r="G879" s="659"/>
      <c r="H879" s="659"/>
      <c r="I879" s="660"/>
      <c r="J879" s="659"/>
      <c r="K879" s="660"/>
      <c r="L879" s="659"/>
      <c r="M879" s="659"/>
      <c r="N879" s="659"/>
      <c r="O879" s="659"/>
      <c r="P879" s="659"/>
      <c r="Q879" s="659"/>
      <c r="R879" s="659"/>
      <c r="S879" s="659"/>
      <c r="T879" s="659"/>
      <c r="U879" s="659"/>
      <c r="V879" s="659"/>
      <c r="W879" s="659"/>
      <c r="X879" s="659"/>
      <c r="Y879" s="659"/>
      <c r="Z879" s="659"/>
      <c r="AA879" s="659"/>
      <c r="AB879" s="659"/>
      <c r="AC879" s="659"/>
      <c r="AD879" s="659"/>
      <c r="AE879" s="659"/>
      <c r="AF879" s="659"/>
      <c r="AG879" s="659"/>
      <c r="AH879" s="659"/>
      <c r="AI879" s="659"/>
      <c r="AJ879" s="659"/>
      <c r="AK879" s="659"/>
    </row>
    <row r="880" spans="1:37">
      <c r="A880" s="659"/>
      <c r="B880" s="659"/>
      <c r="C880" s="659"/>
      <c r="D880" s="659"/>
      <c r="E880" s="659"/>
      <c r="F880" s="659"/>
      <c r="G880" s="659"/>
      <c r="H880" s="659"/>
      <c r="I880" s="660"/>
      <c r="J880" s="659"/>
      <c r="K880" s="660"/>
      <c r="L880" s="659"/>
      <c r="M880" s="659"/>
      <c r="N880" s="659"/>
      <c r="O880" s="659"/>
      <c r="P880" s="659"/>
      <c r="Q880" s="659"/>
      <c r="R880" s="659"/>
      <c r="S880" s="659"/>
      <c r="T880" s="659"/>
      <c r="U880" s="659"/>
      <c r="V880" s="659"/>
      <c r="W880" s="659"/>
      <c r="X880" s="659"/>
      <c r="Y880" s="659"/>
      <c r="Z880" s="659"/>
      <c r="AA880" s="659"/>
      <c r="AB880" s="659"/>
      <c r="AC880" s="659"/>
      <c r="AD880" s="659"/>
      <c r="AE880" s="659"/>
      <c r="AF880" s="659"/>
      <c r="AG880" s="659"/>
      <c r="AH880" s="659"/>
      <c r="AI880" s="659"/>
      <c r="AJ880" s="659"/>
      <c r="AK880" s="659"/>
    </row>
    <row r="881" spans="1:37">
      <c r="A881" s="659"/>
      <c r="B881" s="659"/>
      <c r="C881" s="659"/>
      <c r="D881" s="659"/>
      <c r="E881" s="659"/>
      <c r="F881" s="659"/>
      <c r="G881" s="659"/>
      <c r="H881" s="659"/>
      <c r="I881" s="660"/>
      <c r="J881" s="659"/>
      <c r="K881" s="660"/>
      <c r="L881" s="659"/>
      <c r="M881" s="659"/>
      <c r="N881" s="659"/>
      <c r="O881" s="659"/>
      <c r="P881" s="659"/>
      <c r="Q881" s="659"/>
      <c r="R881" s="659"/>
      <c r="S881" s="659"/>
      <c r="T881" s="659"/>
      <c r="U881" s="659"/>
      <c r="V881" s="659"/>
      <c r="W881" s="659"/>
      <c r="X881" s="659"/>
      <c r="Y881" s="659"/>
      <c r="Z881" s="659"/>
      <c r="AA881" s="659"/>
      <c r="AB881" s="659"/>
      <c r="AC881" s="659"/>
      <c r="AD881" s="659"/>
      <c r="AE881" s="659"/>
      <c r="AF881" s="659"/>
      <c r="AG881" s="659"/>
      <c r="AH881" s="659"/>
      <c r="AI881" s="659"/>
      <c r="AJ881" s="659"/>
      <c r="AK881" s="659"/>
    </row>
    <row r="882" spans="1:37">
      <c r="A882" s="659"/>
      <c r="B882" s="659"/>
      <c r="C882" s="659"/>
      <c r="D882" s="659"/>
      <c r="E882" s="659"/>
      <c r="F882" s="659"/>
      <c r="G882" s="659"/>
      <c r="H882" s="659"/>
      <c r="I882" s="660"/>
      <c r="J882" s="659"/>
      <c r="K882" s="660"/>
      <c r="L882" s="659"/>
      <c r="M882" s="659"/>
      <c r="N882" s="659"/>
      <c r="O882" s="659"/>
      <c r="P882" s="659"/>
      <c r="Q882" s="659"/>
      <c r="R882" s="659"/>
      <c r="S882" s="659"/>
      <c r="T882" s="659"/>
      <c r="U882" s="659"/>
      <c r="V882" s="659"/>
      <c r="W882" s="659"/>
      <c r="X882" s="659"/>
      <c r="Y882" s="659"/>
      <c r="Z882" s="659"/>
      <c r="AA882" s="659"/>
      <c r="AB882" s="659"/>
      <c r="AC882" s="659"/>
      <c r="AD882" s="659"/>
      <c r="AE882" s="659"/>
      <c r="AF882" s="659"/>
      <c r="AG882" s="659"/>
      <c r="AH882" s="659"/>
      <c r="AI882" s="659"/>
      <c r="AJ882" s="659"/>
      <c r="AK882" s="659"/>
    </row>
    <row r="883" spans="1:37">
      <c r="A883" s="659"/>
      <c r="B883" s="659"/>
      <c r="C883" s="659"/>
      <c r="D883" s="659"/>
      <c r="E883" s="659"/>
      <c r="F883" s="659"/>
      <c r="G883" s="659"/>
      <c r="H883" s="659"/>
      <c r="I883" s="660"/>
      <c r="J883" s="659"/>
      <c r="K883" s="660"/>
      <c r="L883" s="659"/>
      <c r="M883" s="659"/>
      <c r="N883" s="659"/>
      <c r="O883" s="659"/>
      <c r="P883" s="659"/>
      <c r="Q883" s="659"/>
      <c r="R883" s="659"/>
      <c r="S883" s="659"/>
      <c r="T883" s="659"/>
      <c r="U883" s="659"/>
      <c r="V883" s="659"/>
      <c r="W883" s="659"/>
      <c r="X883" s="659"/>
      <c r="Y883" s="659"/>
      <c r="Z883" s="659"/>
      <c r="AA883" s="659"/>
      <c r="AB883" s="659"/>
      <c r="AC883" s="659"/>
      <c r="AD883" s="659"/>
      <c r="AE883" s="659"/>
      <c r="AF883" s="659"/>
      <c r="AG883" s="659"/>
      <c r="AH883" s="659"/>
      <c r="AI883" s="659"/>
      <c r="AJ883" s="659"/>
      <c r="AK883" s="659"/>
    </row>
    <row r="884" spans="1:37">
      <c r="A884" s="659"/>
      <c r="B884" s="659"/>
      <c r="C884" s="659"/>
      <c r="D884" s="659"/>
      <c r="E884" s="659"/>
      <c r="F884" s="659"/>
      <c r="G884" s="659"/>
      <c r="H884" s="659"/>
      <c r="I884" s="660"/>
      <c r="J884" s="659"/>
      <c r="K884" s="660"/>
      <c r="L884" s="659"/>
      <c r="M884" s="659"/>
      <c r="N884" s="659"/>
      <c r="O884" s="659"/>
      <c r="P884" s="659"/>
      <c r="Q884" s="659"/>
      <c r="R884" s="659"/>
      <c r="S884" s="659"/>
      <c r="T884" s="659"/>
      <c r="U884" s="659"/>
      <c r="V884" s="659"/>
      <c r="W884" s="659"/>
      <c r="X884" s="659"/>
      <c r="Y884" s="659"/>
      <c r="Z884" s="659"/>
      <c r="AA884" s="659"/>
      <c r="AB884" s="659"/>
      <c r="AC884" s="659"/>
      <c r="AD884" s="659"/>
      <c r="AE884" s="659"/>
      <c r="AF884" s="659"/>
      <c r="AG884" s="659"/>
      <c r="AH884" s="659"/>
      <c r="AI884" s="659"/>
      <c r="AJ884" s="659"/>
      <c r="AK884" s="659"/>
    </row>
    <row r="885" spans="1:37">
      <c r="A885" s="659"/>
      <c r="B885" s="659"/>
      <c r="C885" s="659"/>
      <c r="D885" s="659"/>
      <c r="E885" s="659"/>
      <c r="F885" s="659"/>
      <c r="G885" s="659"/>
      <c r="H885" s="659"/>
      <c r="I885" s="660"/>
      <c r="J885" s="659"/>
      <c r="K885" s="660"/>
      <c r="L885" s="659"/>
      <c r="M885" s="659"/>
      <c r="N885" s="659"/>
      <c r="O885" s="659"/>
      <c r="P885" s="659"/>
      <c r="Q885" s="659"/>
      <c r="R885" s="659"/>
      <c r="S885" s="659"/>
      <c r="T885" s="659"/>
      <c r="U885" s="659"/>
      <c r="V885" s="659"/>
      <c r="W885" s="659"/>
      <c r="X885" s="659"/>
      <c r="Y885" s="659"/>
      <c r="Z885" s="659"/>
      <c r="AA885" s="659"/>
      <c r="AB885" s="659"/>
      <c r="AC885" s="659"/>
      <c r="AD885" s="659"/>
      <c r="AE885" s="659"/>
      <c r="AF885" s="659"/>
      <c r="AG885" s="659"/>
      <c r="AH885" s="659"/>
      <c r="AI885" s="659"/>
      <c r="AJ885" s="659"/>
      <c r="AK885" s="659"/>
    </row>
    <row r="886" spans="1:37">
      <c r="A886" s="659"/>
      <c r="B886" s="659"/>
      <c r="C886" s="659"/>
      <c r="D886" s="659"/>
      <c r="E886" s="659"/>
      <c r="F886" s="659"/>
      <c r="G886" s="659"/>
      <c r="H886" s="659"/>
      <c r="I886" s="660"/>
      <c r="J886" s="659"/>
      <c r="K886" s="660"/>
      <c r="L886" s="659"/>
      <c r="M886" s="659"/>
      <c r="N886" s="659"/>
      <c r="O886" s="659"/>
      <c r="P886" s="659"/>
      <c r="Q886" s="659"/>
      <c r="R886" s="659"/>
      <c r="S886" s="659"/>
      <c r="T886" s="659"/>
      <c r="U886" s="659"/>
      <c r="V886" s="659"/>
      <c r="W886" s="659"/>
      <c r="X886" s="659"/>
      <c r="Y886" s="659"/>
      <c r="Z886" s="659"/>
      <c r="AA886" s="659"/>
      <c r="AB886" s="659"/>
      <c r="AC886" s="659"/>
      <c r="AD886" s="659"/>
      <c r="AE886" s="659"/>
      <c r="AF886" s="659"/>
      <c r="AG886" s="659"/>
      <c r="AH886" s="659"/>
      <c r="AI886" s="659"/>
      <c r="AJ886" s="659"/>
      <c r="AK886" s="659"/>
    </row>
    <row r="887" spans="1:37">
      <c r="A887" s="659"/>
      <c r="B887" s="659"/>
      <c r="C887" s="659"/>
      <c r="D887" s="659"/>
      <c r="E887" s="659"/>
      <c r="F887" s="659"/>
      <c r="G887" s="659"/>
      <c r="H887" s="659"/>
      <c r="I887" s="660"/>
      <c r="J887" s="659"/>
      <c r="K887" s="660"/>
      <c r="L887" s="659"/>
      <c r="M887" s="659"/>
      <c r="N887" s="659"/>
      <c r="O887" s="659"/>
      <c r="P887" s="659"/>
      <c r="Q887" s="659"/>
      <c r="R887" s="659"/>
      <c r="S887" s="659"/>
      <c r="T887" s="659"/>
      <c r="U887" s="659"/>
      <c r="V887" s="659"/>
      <c r="W887" s="659"/>
      <c r="X887" s="659"/>
      <c r="Y887" s="659"/>
      <c r="Z887" s="659"/>
      <c r="AA887" s="659"/>
      <c r="AB887" s="659"/>
      <c r="AC887" s="659"/>
      <c r="AD887" s="659"/>
      <c r="AE887" s="659"/>
      <c r="AF887" s="659"/>
      <c r="AG887" s="659"/>
      <c r="AH887" s="659"/>
      <c r="AI887" s="659"/>
      <c r="AJ887" s="659"/>
      <c r="AK887" s="659"/>
    </row>
    <row r="888" spans="1:37">
      <c r="A888" s="659"/>
      <c r="B888" s="659"/>
      <c r="C888" s="659"/>
      <c r="D888" s="659"/>
      <c r="E888" s="659"/>
      <c r="F888" s="659"/>
      <c r="G888" s="659"/>
      <c r="H888" s="659"/>
      <c r="I888" s="660"/>
      <c r="J888" s="659"/>
      <c r="K888" s="660"/>
      <c r="L888" s="659"/>
      <c r="M888" s="659"/>
      <c r="N888" s="659"/>
      <c r="O888" s="659"/>
      <c r="P888" s="659"/>
      <c r="Q888" s="659"/>
      <c r="R888" s="659"/>
      <c r="S888" s="659"/>
      <c r="T888" s="659"/>
      <c r="U888" s="659"/>
      <c r="V888" s="659"/>
      <c r="W888" s="659"/>
      <c r="X888" s="659"/>
      <c r="Y888" s="659"/>
      <c r="Z888" s="659"/>
      <c r="AA888" s="659"/>
      <c r="AB888" s="659"/>
      <c r="AC888" s="659"/>
      <c r="AD888" s="659"/>
      <c r="AE888" s="659"/>
      <c r="AF888" s="659"/>
      <c r="AG888" s="659"/>
      <c r="AH888" s="659"/>
      <c r="AI888" s="659"/>
      <c r="AJ888" s="659"/>
      <c r="AK888" s="659"/>
    </row>
    <row r="889" spans="1:37">
      <c r="A889" s="659"/>
      <c r="B889" s="659"/>
      <c r="C889" s="659"/>
      <c r="D889" s="659"/>
      <c r="E889" s="659"/>
      <c r="F889" s="659"/>
      <c r="G889" s="659"/>
      <c r="H889" s="659"/>
      <c r="I889" s="660"/>
      <c r="J889" s="659"/>
      <c r="K889" s="660"/>
      <c r="L889" s="659"/>
      <c r="M889" s="659"/>
      <c r="N889" s="659"/>
      <c r="O889" s="659"/>
      <c r="P889" s="659"/>
      <c r="Q889" s="659"/>
      <c r="R889" s="659"/>
      <c r="S889" s="659"/>
      <c r="T889" s="659"/>
      <c r="U889" s="659"/>
      <c r="V889" s="659"/>
      <c r="W889" s="659"/>
      <c r="X889" s="659"/>
      <c r="Y889" s="659"/>
      <c r="Z889" s="659"/>
      <c r="AA889" s="659"/>
      <c r="AB889" s="659"/>
      <c r="AC889" s="659"/>
      <c r="AD889" s="659"/>
      <c r="AE889" s="659"/>
      <c r="AF889" s="659"/>
      <c r="AG889" s="659"/>
      <c r="AH889" s="659"/>
      <c r="AI889" s="659"/>
      <c r="AJ889" s="659"/>
      <c r="AK889" s="659"/>
    </row>
    <row r="890" spans="1:37">
      <c r="A890" s="659"/>
      <c r="B890" s="659"/>
      <c r="C890" s="659"/>
      <c r="D890" s="659"/>
      <c r="E890" s="659"/>
      <c r="F890" s="659"/>
      <c r="G890" s="659"/>
      <c r="H890" s="659"/>
      <c r="I890" s="660"/>
      <c r="J890" s="659"/>
      <c r="K890" s="660"/>
      <c r="L890" s="659"/>
      <c r="M890" s="659"/>
      <c r="N890" s="659"/>
      <c r="O890" s="659"/>
      <c r="P890" s="659"/>
      <c r="Q890" s="659"/>
      <c r="R890" s="659"/>
      <c r="S890" s="659"/>
      <c r="T890" s="659"/>
      <c r="U890" s="659"/>
      <c r="V890" s="659"/>
      <c r="W890" s="659"/>
      <c r="X890" s="659"/>
      <c r="Y890" s="659"/>
      <c r="Z890" s="659"/>
      <c r="AA890" s="659"/>
      <c r="AB890" s="659"/>
      <c r="AC890" s="659"/>
      <c r="AD890" s="659"/>
      <c r="AE890" s="659"/>
      <c r="AF890" s="659"/>
      <c r="AG890" s="659"/>
      <c r="AH890" s="659"/>
      <c r="AI890" s="659"/>
      <c r="AJ890" s="659"/>
      <c r="AK890" s="659"/>
    </row>
    <row r="891" spans="1:37">
      <c r="A891" s="659"/>
      <c r="B891" s="659"/>
      <c r="C891" s="659"/>
      <c r="D891" s="659"/>
      <c r="E891" s="659"/>
      <c r="F891" s="659"/>
      <c r="G891" s="659"/>
      <c r="H891" s="659"/>
      <c r="I891" s="660"/>
      <c r="J891" s="659"/>
      <c r="K891" s="660"/>
      <c r="L891" s="659"/>
      <c r="M891" s="659"/>
      <c r="N891" s="659"/>
      <c r="O891" s="659"/>
      <c r="P891" s="659"/>
      <c r="Q891" s="659"/>
      <c r="R891" s="659"/>
      <c r="S891" s="659"/>
      <c r="T891" s="659"/>
      <c r="U891" s="659"/>
      <c r="V891" s="659"/>
      <c r="W891" s="659"/>
      <c r="X891" s="659"/>
      <c r="Y891" s="659"/>
      <c r="Z891" s="659"/>
      <c r="AA891" s="659"/>
      <c r="AB891" s="659"/>
      <c r="AC891" s="659"/>
      <c r="AD891" s="659"/>
      <c r="AE891" s="659"/>
      <c r="AF891" s="659"/>
      <c r="AG891" s="659"/>
      <c r="AH891" s="659"/>
      <c r="AI891" s="659"/>
      <c r="AJ891" s="659"/>
      <c r="AK891" s="659"/>
    </row>
    <row r="892" spans="1:37">
      <c r="A892" s="659"/>
      <c r="B892" s="659"/>
      <c r="C892" s="659"/>
      <c r="D892" s="659"/>
      <c r="E892" s="659"/>
      <c r="F892" s="659"/>
      <c r="G892" s="659"/>
      <c r="H892" s="659"/>
      <c r="I892" s="660"/>
      <c r="J892" s="659"/>
      <c r="K892" s="660"/>
      <c r="L892" s="659"/>
      <c r="M892" s="659"/>
      <c r="N892" s="659"/>
      <c r="O892" s="659"/>
      <c r="P892" s="659"/>
      <c r="Q892" s="659"/>
      <c r="R892" s="659"/>
      <c r="S892" s="659"/>
      <c r="T892" s="659"/>
      <c r="U892" s="659"/>
      <c r="V892" s="659"/>
      <c r="W892" s="659"/>
      <c r="X892" s="659"/>
      <c r="Y892" s="659"/>
      <c r="Z892" s="659"/>
      <c r="AA892" s="659"/>
      <c r="AB892" s="659"/>
      <c r="AC892" s="659"/>
      <c r="AD892" s="659"/>
      <c r="AE892" s="659"/>
      <c r="AF892" s="659"/>
      <c r="AG892" s="659"/>
      <c r="AH892" s="659"/>
      <c r="AI892" s="659"/>
      <c r="AJ892" s="659"/>
      <c r="AK892" s="659"/>
    </row>
    <row r="893" spans="1:37">
      <c r="A893" s="659"/>
      <c r="B893" s="659"/>
      <c r="C893" s="659"/>
      <c r="D893" s="659"/>
      <c r="E893" s="659"/>
      <c r="F893" s="659"/>
      <c r="G893" s="659"/>
      <c r="H893" s="659"/>
      <c r="I893" s="660"/>
      <c r="J893" s="659"/>
      <c r="K893" s="660"/>
      <c r="L893" s="659"/>
      <c r="M893" s="659"/>
      <c r="N893" s="659"/>
      <c r="O893" s="659"/>
      <c r="P893" s="659"/>
      <c r="Q893" s="659"/>
      <c r="R893" s="659"/>
      <c r="S893" s="659"/>
      <c r="T893" s="659"/>
      <c r="U893" s="659"/>
      <c r="V893" s="659"/>
      <c r="W893" s="659"/>
      <c r="X893" s="659"/>
      <c r="Y893" s="659"/>
      <c r="Z893" s="659"/>
      <c r="AA893" s="659"/>
      <c r="AB893" s="659"/>
      <c r="AC893" s="659"/>
      <c r="AD893" s="659"/>
      <c r="AE893" s="659"/>
      <c r="AF893" s="659"/>
      <c r="AG893" s="659"/>
      <c r="AH893" s="659"/>
      <c r="AI893" s="659"/>
      <c r="AJ893" s="659"/>
      <c r="AK893" s="659"/>
    </row>
    <row r="894" spans="1:37">
      <c r="A894" s="659"/>
      <c r="B894" s="659"/>
      <c r="C894" s="659"/>
      <c r="D894" s="659"/>
      <c r="E894" s="659"/>
      <c r="F894" s="659"/>
      <c r="G894" s="659"/>
      <c r="H894" s="659"/>
      <c r="I894" s="660"/>
      <c r="J894" s="659"/>
      <c r="K894" s="660"/>
      <c r="L894" s="659"/>
      <c r="M894" s="659"/>
      <c r="N894" s="659"/>
      <c r="O894" s="659"/>
      <c r="P894" s="659"/>
      <c r="Q894" s="659"/>
      <c r="R894" s="659"/>
      <c r="S894" s="659"/>
      <c r="T894" s="659"/>
      <c r="U894" s="659"/>
      <c r="V894" s="659"/>
      <c r="W894" s="659"/>
      <c r="X894" s="659"/>
      <c r="Y894" s="659"/>
      <c r="Z894" s="659"/>
      <c r="AA894" s="659"/>
      <c r="AB894" s="659"/>
      <c r="AC894" s="659"/>
      <c r="AD894" s="659"/>
      <c r="AE894" s="659"/>
      <c r="AF894" s="659"/>
      <c r="AG894" s="659"/>
      <c r="AH894" s="659"/>
      <c r="AI894" s="659"/>
      <c r="AJ894" s="659"/>
      <c r="AK894" s="659"/>
    </row>
    <row r="895" spans="1:37">
      <c r="A895" s="659"/>
      <c r="B895" s="659"/>
      <c r="C895" s="659"/>
      <c r="D895" s="659"/>
      <c r="E895" s="659"/>
      <c r="F895" s="659"/>
      <c r="G895" s="659"/>
      <c r="H895" s="659"/>
      <c r="I895" s="660"/>
      <c r="J895" s="659"/>
      <c r="K895" s="660"/>
      <c r="L895" s="659"/>
      <c r="M895" s="659"/>
      <c r="N895" s="659"/>
      <c r="O895" s="659"/>
      <c r="P895" s="659"/>
      <c r="Q895" s="659"/>
      <c r="R895" s="659"/>
      <c r="S895" s="659"/>
      <c r="T895" s="659"/>
      <c r="U895" s="659"/>
      <c r="V895" s="659"/>
      <c r="W895" s="659"/>
      <c r="X895" s="659"/>
      <c r="Y895" s="659"/>
      <c r="Z895" s="659"/>
      <c r="AA895" s="659"/>
      <c r="AB895" s="659"/>
      <c r="AC895" s="659"/>
      <c r="AD895" s="659"/>
      <c r="AE895" s="659"/>
      <c r="AF895" s="659"/>
      <c r="AG895" s="659"/>
      <c r="AH895" s="659"/>
      <c r="AI895" s="659"/>
      <c r="AJ895" s="659"/>
      <c r="AK895" s="659"/>
    </row>
    <row r="896" spans="1:37">
      <c r="A896" s="659"/>
      <c r="B896" s="659"/>
      <c r="C896" s="659"/>
      <c r="D896" s="659"/>
      <c r="E896" s="659"/>
      <c r="F896" s="659"/>
      <c r="G896" s="659"/>
      <c r="H896" s="659"/>
      <c r="I896" s="660"/>
      <c r="J896" s="659"/>
      <c r="K896" s="660"/>
      <c r="L896" s="659"/>
      <c r="M896" s="659"/>
      <c r="N896" s="659"/>
      <c r="O896" s="659"/>
      <c r="P896" s="659"/>
      <c r="Q896" s="659"/>
      <c r="R896" s="659"/>
      <c r="S896" s="659"/>
      <c r="T896" s="659"/>
      <c r="U896" s="659"/>
      <c r="V896" s="659"/>
      <c r="W896" s="659"/>
      <c r="X896" s="659"/>
      <c r="Y896" s="659"/>
      <c r="Z896" s="659"/>
      <c r="AA896" s="659"/>
      <c r="AB896" s="659"/>
      <c r="AC896" s="659"/>
      <c r="AD896" s="659"/>
      <c r="AE896" s="659"/>
      <c r="AF896" s="659"/>
      <c r="AG896" s="659"/>
      <c r="AH896" s="659"/>
      <c r="AI896" s="659"/>
      <c r="AJ896" s="659"/>
      <c r="AK896" s="659"/>
    </row>
    <row r="897" spans="1:37">
      <c r="A897" s="659"/>
      <c r="B897" s="659"/>
      <c r="C897" s="659"/>
      <c r="D897" s="659"/>
      <c r="E897" s="659"/>
      <c r="F897" s="659"/>
      <c r="G897" s="659"/>
      <c r="H897" s="659"/>
      <c r="I897" s="660"/>
      <c r="J897" s="659"/>
      <c r="K897" s="660"/>
      <c r="L897" s="659"/>
      <c r="M897" s="659"/>
      <c r="N897" s="659"/>
      <c r="O897" s="659"/>
      <c r="P897" s="659"/>
      <c r="Q897" s="659"/>
      <c r="R897" s="659"/>
      <c r="S897" s="659"/>
      <c r="T897" s="659"/>
      <c r="U897" s="659"/>
      <c r="V897" s="659"/>
      <c r="W897" s="659"/>
      <c r="X897" s="659"/>
      <c r="Y897" s="659"/>
      <c r="Z897" s="659"/>
      <c r="AA897" s="659"/>
      <c r="AB897" s="659"/>
      <c r="AC897" s="659"/>
      <c r="AD897" s="659"/>
      <c r="AE897" s="659"/>
      <c r="AF897" s="659"/>
      <c r="AG897" s="659"/>
      <c r="AH897" s="659"/>
      <c r="AI897" s="659"/>
      <c r="AJ897" s="659"/>
      <c r="AK897" s="659"/>
    </row>
    <row r="898" spans="1:37">
      <c r="A898" s="659"/>
      <c r="B898" s="659"/>
      <c r="C898" s="659"/>
      <c r="D898" s="659"/>
      <c r="E898" s="659"/>
      <c r="F898" s="659"/>
      <c r="G898" s="659"/>
      <c r="H898" s="659"/>
      <c r="I898" s="660"/>
      <c r="J898" s="659"/>
      <c r="K898" s="660"/>
      <c r="L898" s="659"/>
      <c r="M898" s="659"/>
      <c r="N898" s="659"/>
      <c r="O898" s="659"/>
      <c r="P898" s="659"/>
      <c r="Q898" s="659"/>
      <c r="R898" s="659"/>
      <c r="S898" s="659"/>
      <c r="T898" s="659"/>
      <c r="U898" s="659"/>
      <c r="V898" s="659"/>
      <c r="W898" s="659"/>
      <c r="X898" s="659"/>
      <c r="Y898" s="659"/>
      <c r="Z898" s="659"/>
      <c r="AA898" s="659"/>
      <c r="AB898" s="659"/>
      <c r="AC898" s="659"/>
      <c r="AD898" s="659"/>
      <c r="AE898" s="659"/>
      <c r="AF898" s="659"/>
      <c r="AG898" s="659"/>
      <c r="AH898" s="659"/>
      <c r="AI898" s="659"/>
      <c r="AJ898" s="659"/>
      <c r="AK898" s="659"/>
    </row>
    <row r="899" spans="1:37">
      <c r="A899" s="659"/>
      <c r="B899" s="659"/>
      <c r="C899" s="659"/>
      <c r="D899" s="659"/>
      <c r="E899" s="659"/>
      <c r="F899" s="659"/>
      <c r="G899" s="659"/>
      <c r="H899" s="659"/>
      <c r="I899" s="660"/>
      <c r="J899" s="659"/>
      <c r="K899" s="660"/>
      <c r="L899" s="659"/>
      <c r="M899" s="659"/>
      <c r="N899" s="659"/>
      <c r="O899" s="659"/>
      <c r="P899" s="659"/>
      <c r="Q899" s="659"/>
      <c r="R899" s="659"/>
      <c r="S899" s="659"/>
      <c r="T899" s="659"/>
      <c r="U899" s="659"/>
      <c r="V899" s="659"/>
      <c r="W899" s="659"/>
      <c r="X899" s="659"/>
      <c r="Y899" s="659"/>
      <c r="Z899" s="659"/>
      <c r="AA899" s="659"/>
      <c r="AB899" s="659"/>
      <c r="AC899" s="659"/>
      <c r="AD899" s="659"/>
      <c r="AE899" s="659"/>
      <c r="AF899" s="659"/>
      <c r="AG899" s="659"/>
      <c r="AH899" s="659"/>
      <c r="AI899" s="659"/>
      <c r="AJ899" s="659"/>
      <c r="AK899" s="659"/>
    </row>
    <row r="900" spans="1:37">
      <c r="A900" s="659"/>
      <c r="B900" s="659"/>
      <c r="C900" s="659"/>
      <c r="D900" s="659"/>
      <c r="E900" s="659"/>
      <c r="F900" s="659"/>
      <c r="G900" s="659"/>
      <c r="H900" s="659"/>
      <c r="I900" s="660"/>
      <c r="J900" s="659"/>
      <c r="K900" s="660"/>
      <c r="L900" s="659"/>
      <c r="M900" s="659"/>
      <c r="N900" s="659"/>
      <c r="O900" s="659"/>
      <c r="P900" s="659"/>
      <c r="Q900" s="659"/>
      <c r="R900" s="659"/>
      <c r="S900" s="659"/>
      <c r="T900" s="659"/>
      <c r="U900" s="659"/>
      <c r="V900" s="659"/>
      <c r="W900" s="659"/>
      <c r="X900" s="659"/>
      <c r="Y900" s="659"/>
      <c r="Z900" s="659"/>
      <c r="AA900" s="659"/>
      <c r="AB900" s="659"/>
      <c r="AC900" s="659"/>
      <c r="AD900" s="659"/>
      <c r="AE900" s="659"/>
      <c r="AF900" s="659"/>
      <c r="AG900" s="659"/>
      <c r="AH900" s="659"/>
      <c r="AI900" s="659"/>
      <c r="AJ900" s="659"/>
      <c r="AK900" s="659"/>
    </row>
    <row r="901" spans="1:37">
      <c r="A901" s="659"/>
      <c r="B901" s="659"/>
      <c r="C901" s="659"/>
      <c r="D901" s="659"/>
      <c r="E901" s="659"/>
      <c r="F901" s="659"/>
      <c r="G901" s="659"/>
      <c r="H901" s="659"/>
      <c r="I901" s="660"/>
      <c r="J901" s="659"/>
      <c r="K901" s="660"/>
      <c r="L901" s="659"/>
      <c r="M901" s="659"/>
      <c r="N901" s="659"/>
      <c r="O901" s="659"/>
      <c r="P901" s="659"/>
      <c r="Q901" s="659"/>
      <c r="R901" s="659"/>
      <c r="S901" s="659"/>
      <c r="T901" s="659"/>
      <c r="U901" s="659"/>
      <c r="V901" s="659"/>
      <c r="W901" s="659"/>
      <c r="X901" s="659"/>
      <c r="Y901" s="659"/>
      <c r="Z901" s="659"/>
      <c r="AA901" s="659"/>
      <c r="AB901" s="659"/>
      <c r="AC901" s="659"/>
      <c r="AD901" s="659"/>
      <c r="AE901" s="659"/>
      <c r="AF901" s="659"/>
      <c r="AG901" s="659"/>
      <c r="AH901" s="659"/>
      <c r="AI901" s="659"/>
      <c r="AJ901" s="659"/>
      <c r="AK901" s="659"/>
    </row>
    <row r="902" spans="1:37">
      <c r="A902" s="659"/>
      <c r="B902" s="659"/>
      <c r="C902" s="659"/>
      <c r="D902" s="659"/>
      <c r="E902" s="659"/>
      <c r="F902" s="659"/>
      <c r="G902" s="659"/>
      <c r="H902" s="659"/>
      <c r="I902" s="660"/>
      <c r="J902" s="659"/>
      <c r="K902" s="660"/>
      <c r="L902" s="659"/>
      <c r="M902" s="659"/>
      <c r="N902" s="659"/>
      <c r="O902" s="659"/>
      <c r="P902" s="659"/>
      <c r="Q902" s="659"/>
      <c r="R902" s="659"/>
      <c r="S902" s="659"/>
      <c r="T902" s="659"/>
      <c r="U902" s="659"/>
      <c r="V902" s="659"/>
      <c r="W902" s="659"/>
      <c r="X902" s="659"/>
      <c r="Y902" s="659"/>
      <c r="Z902" s="659"/>
      <c r="AA902" s="659"/>
      <c r="AB902" s="659"/>
      <c r="AC902" s="659"/>
      <c r="AD902" s="659"/>
      <c r="AE902" s="659"/>
      <c r="AF902" s="659"/>
      <c r="AG902" s="659"/>
      <c r="AH902" s="659"/>
      <c r="AI902" s="659"/>
      <c r="AJ902" s="659"/>
      <c r="AK902" s="659"/>
    </row>
    <row r="903" spans="1:37">
      <c r="A903" s="659"/>
      <c r="B903" s="659"/>
      <c r="C903" s="659"/>
      <c r="D903" s="659"/>
      <c r="E903" s="659"/>
      <c r="F903" s="659"/>
      <c r="G903" s="659"/>
      <c r="H903" s="659"/>
      <c r="I903" s="660"/>
      <c r="J903" s="659"/>
      <c r="K903" s="660"/>
      <c r="L903" s="659"/>
      <c r="M903" s="659"/>
      <c r="N903" s="659"/>
      <c r="O903" s="659"/>
      <c r="P903" s="659"/>
      <c r="Q903" s="659"/>
      <c r="R903" s="659"/>
      <c r="S903" s="659"/>
      <c r="T903" s="659"/>
      <c r="U903" s="659"/>
      <c r="V903" s="659"/>
      <c r="W903" s="659"/>
      <c r="X903" s="659"/>
      <c r="Y903" s="659"/>
      <c r="Z903" s="659"/>
      <c r="AA903" s="659"/>
      <c r="AB903" s="659"/>
      <c r="AC903" s="659"/>
      <c r="AD903" s="659"/>
      <c r="AE903" s="659"/>
      <c r="AF903" s="659"/>
      <c r="AG903" s="659"/>
      <c r="AH903" s="659"/>
      <c r="AI903" s="659"/>
      <c r="AJ903" s="659"/>
      <c r="AK903" s="659"/>
    </row>
    <row r="904" spans="1:37">
      <c r="A904" s="659"/>
      <c r="B904" s="659"/>
      <c r="C904" s="659"/>
      <c r="D904" s="659"/>
      <c r="E904" s="659"/>
      <c r="F904" s="659"/>
      <c r="G904" s="659"/>
      <c r="H904" s="659"/>
      <c r="I904" s="660"/>
      <c r="J904" s="659"/>
      <c r="K904" s="660"/>
      <c r="L904" s="659"/>
      <c r="M904" s="659"/>
      <c r="N904" s="659"/>
      <c r="O904" s="659"/>
      <c r="P904" s="659"/>
      <c r="Q904" s="659"/>
      <c r="R904" s="659"/>
      <c r="S904" s="659"/>
      <c r="T904" s="659"/>
      <c r="U904" s="659"/>
      <c r="V904" s="659"/>
      <c r="W904" s="659"/>
      <c r="X904" s="659"/>
      <c r="Y904" s="659"/>
      <c r="Z904" s="659"/>
      <c r="AA904" s="659"/>
      <c r="AB904" s="659"/>
      <c r="AC904" s="659"/>
      <c r="AD904" s="659"/>
      <c r="AE904" s="659"/>
      <c r="AF904" s="659"/>
      <c r="AG904" s="659"/>
      <c r="AH904" s="659"/>
      <c r="AI904" s="659"/>
      <c r="AJ904" s="659"/>
      <c r="AK904" s="659"/>
    </row>
    <row r="905" spans="1:37">
      <c r="A905" s="659"/>
      <c r="B905" s="659"/>
      <c r="C905" s="659"/>
      <c r="D905" s="659"/>
      <c r="E905" s="659"/>
      <c r="F905" s="659"/>
      <c r="G905" s="659"/>
      <c r="H905" s="659"/>
      <c r="I905" s="660"/>
      <c r="J905" s="659"/>
      <c r="K905" s="660"/>
      <c r="L905" s="659"/>
      <c r="M905" s="659"/>
      <c r="N905" s="659"/>
      <c r="O905" s="659"/>
      <c r="P905" s="659"/>
      <c r="Q905" s="659"/>
      <c r="R905" s="659"/>
      <c r="S905" s="659"/>
      <c r="T905" s="659"/>
      <c r="U905" s="659"/>
      <c r="V905" s="659"/>
      <c r="W905" s="659"/>
      <c r="X905" s="659"/>
      <c r="Y905" s="659"/>
      <c r="Z905" s="659"/>
      <c r="AA905" s="659"/>
      <c r="AB905" s="659"/>
      <c r="AC905" s="659"/>
      <c r="AD905" s="659"/>
      <c r="AE905" s="659"/>
      <c r="AF905" s="659"/>
      <c r="AG905" s="659"/>
      <c r="AH905" s="659"/>
      <c r="AI905" s="659"/>
      <c r="AJ905" s="659"/>
      <c r="AK905" s="659"/>
    </row>
    <row r="906" spans="1:37">
      <c r="A906" s="659"/>
      <c r="B906" s="659"/>
      <c r="C906" s="659"/>
      <c r="D906" s="659"/>
      <c r="E906" s="659"/>
      <c r="F906" s="659"/>
      <c r="G906" s="659"/>
      <c r="H906" s="659"/>
      <c r="I906" s="660"/>
      <c r="J906" s="659"/>
      <c r="K906" s="660"/>
      <c r="L906" s="659"/>
      <c r="M906" s="659"/>
      <c r="N906" s="659"/>
      <c r="O906" s="659"/>
      <c r="P906" s="659"/>
      <c r="Q906" s="659"/>
      <c r="R906" s="659"/>
      <c r="S906" s="659"/>
      <c r="T906" s="659"/>
      <c r="U906" s="659"/>
      <c r="V906" s="659"/>
      <c r="W906" s="659"/>
      <c r="X906" s="659"/>
      <c r="Y906" s="659"/>
      <c r="Z906" s="659"/>
      <c r="AA906" s="659"/>
      <c r="AB906" s="659"/>
      <c r="AC906" s="659"/>
      <c r="AD906" s="659"/>
      <c r="AE906" s="659"/>
      <c r="AF906" s="659"/>
      <c r="AG906" s="659"/>
      <c r="AH906" s="659"/>
      <c r="AI906" s="659"/>
      <c r="AJ906" s="659"/>
      <c r="AK906" s="659"/>
    </row>
    <row r="907" spans="1:37">
      <c r="A907" s="659"/>
      <c r="B907" s="659"/>
      <c r="C907" s="659"/>
      <c r="D907" s="659"/>
      <c r="E907" s="659"/>
      <c r="F907" s="659"/>
      <c r="G907" s="659"/>
      <c r="H907" s="659"/>
      <c r="I907" s="660"/>
      <c r="J907" s="659"/>
      <c r="K907" s="660"/>
      <c r="L907" s="659"/>
      <c r="M907" s="659"/>
      <c r="N907" s="659"/>
      <c r="O907" s="659"/>
      <c r="P907" s="659"/>
      <c r="Q907" s="659"/>
      <c r="R907" s="659"/>
      <c r="S907" s="659"/>
      <c r="T907" s="659"/>
      <c r="U907" s="659"/>
      <c r="V907" s="659"/>
      <c r="W907" s="659"/>
      <c r="X907" s="659"/>
      <c r="Y907" s="659"/>
      <c r="Z907" s="659"/>
      <c r="AA907" s="659"/>
      <c r="AB907" s="659"/>
      <c r="AC907" s="659"/>
      <c r="AD907" s="659"/>
      <c r="AE907" s="659"/>
      <c r="AF907" s="659"/>
      <c r="AG907" s="659"/>
      <c r="AH907" s="659"/>
      <c r="AI907" s="659"/>
      <c r="AJ907" s="659"/>
      <c r="AK907" s="659"/>
    </row>
    <row r="908" spans="1:37">
      <c r="A908" s="659"/>
      <c r="B908" s="659"/>
      <c r="C908" s="659"/>
      <c r="D908" s="659"/>
      <c r="E908" s="659"/>
      <c r="F908" s="659"/>
      <c r="G908" s="659"/>
      <c r="H908" s="659"/>
      <c r="I908" s="660"/>
      <c r="J908" s="659"/>
      <c r="K908" s="660"/>
      <c r="L908" s="659"/>
      <c r="M908" s="659"/>
      <c r="N908" s="659"/>
      <c r="O908" s="659"/>
      <c r="P908" s="659"/>
      <c r="Q908" s="659"/>
      <c r="R908" s="659"/>
      <c r="S908" s="659"/>
      <c r="T908" s="659"/>
      <c r="U908" s="659"/>
      <c r="V908" s="659"/>
      <c r="W908" s="659"/>
      <c r="X908" s="659"/>
      <c r="Y908" s="659"/>
      <c r="Z908" s="659"/>
      <c r="AA908" s="659"/>
      <c r="AB908" s="659"/>
      <c r="AC908" s="659"/>
      <c r="AD908" s="659"/>
      <c r="AE908" s="659"/>
      <c r="AF908" s="659"/>
      <c r="AG908" s="659"/>
      <c r="AH908" s="659"/>
      <c r="AI908" s="659"/>
      <c r="AJ908" s="659"/>
      <c r="AK908" s="659"/>
    </row>
    <row r="909" spans="1:37">
      <c r="A909" s="659"/>
      <c r="B909" s="659"/>
      <c r="C909" s="659"/>
      <c r="D909" s="659"/>
      <c r="E909" s="659"/>
      <c r="F909" s="659"/>
      <c r="G909" s="659"/>
      <c r="H909" s="659"/>
      <c r="I909" s="660"/>
      <c r="J909" s="659"/>
      <c r="K909" s="660"/>
      <c r="L909" s="659"/>
      <c r="M909" s="659"/>
      <c r="N909" s="659"/>
      <c r="O909" s="659"/>
      <c r="P909" s="659"/>
      <c r="Q909" s="659"/>
      <c r="R909" s="659"/>
      <c r="S909" s="659"/>
      <c r="T909" s="659"/>
      <c r="U909" s="659"/>
      <c r="V909" s="659"/>
      <c r="W909" s="659"/>
      <c r="X909" s="659"/>
      <c r="Y909" s="659"/>
      <c r="Z909" s="659"/>
      <c r="AA909" s="659"/>
      <c r="AB909" s="659"/>
      <c r="AC909" s="659"/>
      <c r="AD909" s="659"/>
      <c r="AE909" s="659"/>
      <c r="AF909" s="659"/>
      <c r="AG909" s="659"/>
      <c r="AH909" s="659"/>
      <c r="AI909" s="659"/>
      <c r="AJ909" s="659"/>
      <c r="AK909" s="659"/>
    </row>
    <row r="910" spans="1:37">
      <c r="A910" s="659"/>
      <c r="B910" s="659"/>
      <c r="C910" s="659"/>
      <c r="D910" s="659"/>
      <c r="E910" s="659"/>
      <c r="F910" s="659"/>
      <c r="G910" s="659"/>
      <c r="H910" s="659"/>
      <c r="I910" s="660"/>
      <c r="J910" s="659"/>
      <c r="K910" s="660"/>
      <c r="L910" s="659"/>
      <c r="M910" s="659"/>
      <c r="N910" s="659"/>
      <c r="O910" s="659"/>
      <c r="P910" s="659"/>
      <c r="Q910" s="659"/>
      <c r="R910" s="659"/>
      <c r="S910" s="659"/>
      <c r="T910" s="659"/>
      <c r="U910" s="659"/>
      <c r="V910" s="659"/>
      <c r="W910" s="659"/>
      <c r="X910" s="659"/>
      <c r="Y910" s="659"/>
      <c r="Z910" s="659"/>
      <c r="AA910" s="659"/>
      <c r="AB910" s="659"/>
      <c r="AC910" s="659"/>
      <c r="AD910" s="659"/>
      <c r="AE910" s="659"/>
      <c r="AF910" s="659"/>
      <c r="AG910" s="659"/>
      <c r="AH910" s="659"/>
      <c r="AI910" s="659"/>
      <c r="AJ910" s="659"/>
      <c r="AK910" s="659"/>
    </row>
    <row r="911" spans="1:37">
      <c r="A911" s="659"/>
      <c r="B911" s="659"/>
      <c r="C911" s="659"/>
      <c r="D911" s="659"/>
      <c r="E911" s="659"/>
      <c r="F911" s="659"/>
      <c r="G911" s="659"/>
      <c r="H911" s="659"/>
      <c r="I911" s="660"/>
      <c r="J911" s="659"/>
      <c r="K911" s="660"/>
      <c r="L911" s="659"/>
      <c r="M911" s="659"/>
      <c r="N911" s="659"/>
      <c r="O911" s="659"/>
      <c r="P911" s="659"/>
      <c r="Q911" s="659"/>
      <c r="R911" s="659"/>
      <c r="S911" s="659"/>
      <c r="T911" s="659"/>
      <c r="U911" s="659"/>
      <c r="V911" s="659"/>
      <c r="W911" s="659"/>
      <c r="X911" s="659"/>
      <c r="Y911" s="659"/>
      <c r="Z911" s="659"/>
      <c r="AA911" s="659"/>
      <c r="AB911" s="659"/>
      <c r="AC911" s="659"/>
      <c r="AD911" s="659"/>
      <c r="AE911" s="659"/>
      <c r="AF911" s="659"/>
      <c r="AG911" s="659"/>
      <c r="AH911" s="659"/>
      <c r="AI911" s="659"/>
      <c r="AJ911" s="659"/>
      <c r="AK911" s="659"/>
    </row>
    <row r="912" spans="1:37">
      <c r="A912" s="659"/>
      <c r="B912" s="659"/>
      <c r="C912" s="659"/>
      <c r="D912" s="659"/>
      <c r="E912" s="659"/>
      <c r="F912" s="659"/>
      <c r="G912" s="659"/>
      <c r="H912" s="659"/>
      <c r="I912" s="660"/>
      <c r="J912" s="659"/>
      <c r="K912" s="660"/>
      <c r="L912" s="659"/>
      <c r="M912" s="659"/>
      <c r="N912" s="659"/>
      <c r="O912" s="659"/>
      <c r="P912" s="659"/>
      <c r="Q912" s="659"/>
      <c r="R912" s="659"/>
      <c r="S912" s="659"/>
      <c r="T912" s="659"/>
      <c r="U912" s="659"/>
      <c r="V912" s="659"/>
      <c r="W912" s="659"/>
      <c r="X912" s="659"/>
      <c r="Y912" s="659"/>
      <c r="Z912" s="659"/>
      <c r="AA912" s="659"/>
      <c r="AB912" s="659"/>
      <c r="AC912" s="659"/>
      <c r="AD912" s="659"/>
      <c r="AE912" s="659"/>
      <c r="AF912" s="659"/>
      <c r="AG912" s="659"/>
      <c r="AH912" s="659"/>
      <c r="AI912" s="659"/>
      <c r="AJ912" s="659"/>
      <c r="AK912" s="659"/>
    </row>
    <row r="913" spans="1:37">
      <c r="A913" s="659"/>
      <c r="B913" s="659"/>
      <c r="C913" s="659"/>
      <c r="D913" s="659"/>
      <c r="E913" s="659"/>
      <c r="F913" s="659"/>
      <c r="G913" s="659"/>
      <c r="H913" s="659"/>
      <c r="I913" s="660"/>
      <c r="J913" s="659"/>
      <c r="K913" s="660"/>
      <c r="L913" s="659"/>
      <c r="M913" s="659"/>
      <c r="N913" s="659"/>
      <c r="O913" s="659"/>
      <c r="P913" s="659"/>
      <c r="Q913" s="659"/>
      <c r="R913" s="659"/>
      <c r="S913" s="659"/>
      <c r="T913" s="659"/>
      <c r="U913" s="659"/>
      <c r="V913" s="659"/>
      <c r="W913" s="659"/>
      <c r="X913" s="659"/>
      <c r="Y913" s="659"/>
      <c r="Z913" s="659"/>
      <c r="AA913" s="659"/>
      <c r="AB913" s="659"/>
      <c r="AC913" s="659"/>
      <c r="AD913" s="659"/>
      <c r="AE913" s="659"/>
      <c r="AF913" s="659"/>
      <c r="AG913" s="659"/>
      <c r="AH913" s="659"/>
      <c r="AI913" s="659"/>
      <c r="AJ913" s="659"/>
      <c r="AK913" s="659"/>
    </row>
    <row r="914" spans="1:37">
      <c r="A914" s="659"/>
      <c r="B914" s="659"/>
      <c r="C914" s="659"/>
      <c r="D914" s="659"/>
      <c r="E914" s="659"/>
      <c r="F914" s="659"/>
      <c r="G914" s="659"/>
      <c r="H914" s="659"/>
      <c r="I914" s="660"/>
      <c r="J914" s="659"/>
      <c r="K914" s="660"/>
      <c r="L914" s="659"/>
      <c r="M914" s="659"/>
      <c r="N914" s="659"/>
      <c r="O914" s="659"/>
      <c r="P914" s="659"/>
      <c r="Q914" s="659"/>
      <c r="R914" s="659"/>
      <c r="S914" s="659"/>
      <c r="T914" s="659"/>
      <c r="U914" s="659"/>
      <c r="V914" s="659"/>
      <c r="W914" s="659"/>
      <c r="X914" s="659"/>
      <c r="Y914" s="659"/>
      <c r="Z914" s="659"/>
      <c r="AA914" s="659"/>
      <c r="AB914" s="659"/>
      <c r="AC914" s="659"/>
      <c r="AD914" s="659"/>
      <c r="AE914" s="659"/>
      <c r="AF914" s="659"/>
      <c r="AG914" s="659"/>
      <c r="AH914" s="659"/>
      <c r="AI914" s="659"/>
      <c r="AJ914" s="659"/>
      <c r="AK914" s="659"/>
    </row>
    <row r="915" spans="1:37">
      <c r="A915" s="659"/>
      <c r="B915" s="659"/>
      <c r="C915" s="659"/>
      <c r="D915" s="659"/>
      <c r="E915" s="659"/>
      <c r="F915" s="659"/>
      <c r="G915" s="659"/>
      <c r="H915" s="659"/>
      <c r="I915" s="660"/>
      <c r="J915" s="659"/>
      <c r="K915" s="660"/>
      <c r="L915" s="659"/>
      <c r="M915" s="659"/>
      <c r="N915" s="659"/>
      <c r="O915" s="659"/>
      <c r="P915" s="659"/>
      <c r="Q915" s="659"/>
      <c r="R915" s="659"/>
      <c r="S915" s="659"/>
      <c r="T915" s="659"/>
      <c r="U915" s="659"/>
      <c r="V915" s="659"/>
      <c r="W915" s="659"/>
      <c r="X915" s="659"/>
      <c r="Y915" s="659"/>
      <c r="Z915" s="659"/>
      <c r="AA915" s="659"/>
      <c r="AB915" s="659"/>
      <c r="AC915" s="659"/>
      <c r="AD915" s="659"/>
      <c r="AE915" s="659"/>
      <c r="AF915" s="659"/>
      <c r="AG915" s="659"/>
      <c r="AH915" s="659"/>
      <c r="AI915" s="659"/>
      <c r="AJ915" s="659"/>
      <c r="AK915" s="659"/>
    </row>
    <row r="916" spans="1:37">
      <c r="A916" s="659"/>
      <c r="B916" s="659"/>
      <c r="C916" s="659"/>
      <c r="D916" s="659"/>
      <c r="E916" s="659"/>
      <c r="F916" s="659"/>
      <c r="G916" s="659"/>
      <c r="H916" s="659"/>
      <c r="I916" s="660"/>
      <c r="J916" s="659"/>
      <c r="K916" s="660"/>
      <c r="L916" s="659"/>
      <c r="M916" s="659"/>
      <c r="N916" s="659"/>
      <c r="O916" s="659"/>
      <c r="P916" s="659"/>
      <c r="Q916" s="659"/>
      <c r="R916" s="659"/>
      <c r="S916" s="659"/>
      <c r="T916" s="659"/>
      <c r="U916" s="659"/>
      <c r="V916" s="659"/>
      <c r="W916" s="659"/>
      <c r="X916" s="659"/>
      <c r="Y916" s="659"/>
      <c r="Z916" s="659"/>
      <c r="AA916" s="659"/>
      <c r="AB916" s="659"/>
      <c r="AC916" s="659"/>
      <c r="AD916" s="659"/>
      <c r="AE916" s="659"/>
      <c r="AF916" s="659"/>
      <c r="AG916" s="659"/>
      <c r="AH916" s="659"/>
      <c r="AI916" s="659"/>
      <c r="AJ916" s="659"/>
      <c r="AK916" s="659"/>
    </row>
    <row r="917" spans="1:37">
      <c r="A917" s="659"/>
      <c r="B917" s="659"/>
      <c r="C917" s="659"/>
      <c r="D917" s="659"/>
      <c r="E917" s="659"/>
      <c r="F917" s="659"/>
      <c r="G917" s="659"/>
      <c r="H917" s="659"/>
      <c r="I917" s="660"/>
      <c r="J917" s="659"/>
      <c r="K917" s="660"/>
      <c r="L917" s="659"/>
      <c r="M917" s="659"/>
      <c r="N917" s="659"/>
      <c r="O917" s="659"/>
      <c r="P917" s="659"/>
      <c r="Q917" s="659"/>
      <c r="R917" s="659"/>
      <c r="S917" s="659"/>
      <c r="T917" s="659"/>
      <c r="U917" s="659"/>
      <c r="V917" s="659"/>
      <c r="W917" s="659"/>
      <c r="X917" s="659"/>
      <c r="Y917" s="659"/>
      <c r="Z917" s="659"/>
      <c r="AA917" s="659"/>
      <c r="AB917" s="659"/>
      <c r="AC917" s="659"/>
      <c r="AD917" s="659"/>
      <c r="AE917" s="659"/>
      <c r="AF917" s="659"/>
      <c r="AG917" s="659"/>
      <c r="AH917" s="659"/>
      <c r="AI917" s="659"/>
      <c r="AJ917" s="659"/>
      <c r="AK917" s="659"/>
    </row>
    <row r="918" spans="1:37">
      <c r="A918" s="659"/>
      <c r="B918" s="659"/>
      <c r="C918" s="659"/>
      <c r="D918" s="659"/>
      <c r="E918" s="659"/>
      <c r="F918" s="659"/>
      <c r="G918" s="659"/>
      <c r="H918" s="659"/>
      <c r="I918" s="660"/>
      <c r="J918" s="659"/>
      <c r="K918" s="660"/>
      <c r="L918" s="659"/>
      <c r="M918" s="659"/>
      <c r="N918" s="659"/>
      <c r="O918" s="659"/>
      <c r="P918" s="659"/>
      <c r="Q918" s="659"/>
      <c r="R918" s="659"/>
      <c r="S918" s="659"/>
      <c r="T918" s="659"/>
      <c r="U918" s="659"/>
      <c r="V918" s="659"/>
      <c r="W918" s="659"/>
      <c r="X918" s="659"/>
      <c r="Y918" s="659"/>
      <c r="Z918" s="659"/>
      <c r="AA918" s="659"/>
      <c r="AB918" s="659"/>
      <c r="AC918" s="659"/>
      <c r="AD918" s="659"/>
      <c r="AE918" s="659"/>
      <c r="AF918" s="659"/>
      <c r="AG918" s="659"/>
      <c r="AH918" s="659"/>
      <c r="AI918" s="659"/>
      <c r="AJ918" s="659"/>
      <c r="AK918" s="659"/>
    </row>
    <row r="919" spans="1:37">
      <c r="A919" s="659"/>
      <c r="B919" s="659"/>
      <c r="C919" s="659"/>
      <c r="D919" s="659"/>
      <c r="E919" s="659"/>
      <c r="F919" s="659"/>
      <c r="G919" s="659"/>
      <c r="H919" s="659"/>
      <c r="I919" s="660"/>
      <c r="J919" s="659"/>
      <c r="K919" s="660"/>
      <c r="L919" s="659"/>
      <c r="M919" s="659"/>
      <c r="N919" s="659"/>
      <c r="O919" s="659"/>
      <c r="P919" s="659"/>
      <c r="Q919" s="659"/>
      <c r="R919" s="659"/>
      <c r="S919" s="659"/>
      <c r="T919" s="659"/>
      <c r="U919" s="659"/>
      <c r="V919" s="659"/>
      <c r="W919" s="659"/>
      <c r="X919" s="659"/>
      <c r="Y919" s="659"/>
      <c r="Z919" s="659"/>
      <c r="AA919" s="659"/>
      <c r="AB919" s="659"/>
      <c r="AC919" s="659"/>
      <c r="AD919" s="659"/>
      <c r="AE919" s="659"/>
      <c r="AF919" s="659"/>
      <c r="AG919" s="659"/>
      <c r="AH919" s="659"/>
      <c r="AI919" s="659"/>
      <c r="AJ919" s="659"/>
      <c r="AK919" s="659"/>
    </row>
    <row r="920" spans="1:37">
      <c r="A920" s="659"/>
      <c r="B920" s="659"/>
      <c r="C920" s="659"/>
      <c r="D920" s="659"/>
      <c r="E920" s="659"/>
      <c r="F920" s="659"/>
      <c r="G920" s="659"/>
      <c r="H920" s="659"/>
      <c r="I920" s="660"/>
      <c r="J920" s="659"/>
      <c r="K920" s="660"/>
      <c r="L920" s="659"/>
      <c r="M920" s="659"/>
      <c r="N920" s="659"/>
      <c r="O920" s="659"/>
      <c r="P920" s="659"/>
      <c r="Q920" s="659"/>
      <c r="R920" s="659"/>
      <c r="S920" s="659"/>
      <c r="T920" s="659"/>
      <c r="U920" s="659"/>
      <c r="V920" s="659"/>
      <c r="W920" s="659"/>
      <c r="X920" s="659"/>
      <c r="Y920" s="659"/>
      <c r="Z920" s="659"/>
      <c r="AA920" s="659"/>
      <c r="AB920" s="659"/>
      <c r="AC920" s="659"/>
      <c r="AD920" s="659"/>
      <c r="AE920" s="659"/>
      <c r="AF920" s="659"/>
      <c r="AG920" s="659"/>
      <c r="AH920" s="659"/>
      <c r="AI920" s="659"/>
      <c r="AJ920" s="659"/>
      <c r="AK920" s="659"/>
    </row>
    <row r="921" spans="1:37">
      <c r="A921" s="659"/>
      <c r="B921" s="659"/>
      <c r="C921" s="659"/>
      <c r="D921" s="659"/>
      <c r="E921" s="659"/>
      <c r="F921" s="659"/>
      <c r="G921" s="659"/>
      <c r="H921" s="659"/>
      <c r="I921" s="660"/>
      <c r="J921" s="659"/>
      <c r="K921" s="660"/>
      <c r="L921" s="659"/>
      <c r="M921" s="659"/>
      <c r="N921" s="659"/>
      <c r="O921" s="659"/>
      <c r="P921" s="659"/>
      <c r="Q921" s="659"/>
      <c r="R921" s="659"/>
      <c r="S921" s="659"/>
      <c r="T921" s="659"/>
      <c r="U921" s="659"/>
      <c r="V921" s="659"/>
      <c r="W921" s="659"/>
      <c r="X921" s="659"/>
      <c r="Y921" s="659"/>
      <c r="Z921" s="659"/>
      <c r="AA921" s="659"/>
      <c r="AB921" s="659"/>
      <c r="AC921" s="659"/>
      <c r="AD921" s="659"/>
      <c r="AE921" s="659"/>
      <c r="AF921" s="659"/>
      <c r="AG921" s="659"/>
      <c r="AH921" s="659"/>
      <c r="AI921" s="659"/>
      <c r="AJ921" s="659"/>
      <c r="AK921" s="659"/>
    </row>
    <row r="922" spans="1:37">
      <c r="A922" s="659"/>
      <c r="B922" s="659"/>
      <c r="C922" s="659"/>
      <c r="D922" s="659"/>
      <c r="E922" s="659"/>
      <c r="F922" s="659"/>
      <c r="G922" s="659"/>
      <c r="H922" s="659"/>
      <c r="I922" s="660"/>
      <c r="J922" s="659"/>
      <c r="K922" s="660"/>
      <c r="L922" s="659"/>
      <c r="M922" s="659"/>
      <c r="N922" s="659"/>
      <c r="O922" s="659"/>
      <c r="P922" s="659"/>
      <c r="Q922" s="659"/>
      <c r="R922" s="659"/>
      <c r="S922" s="659"/>
      <c r="T922" s="659"/>
      <c r="U922" s="659"/>
      <c r="V922" s="659"/>
      <c r="W922" s="659"/>
      <c r="X922" s="659"/>
      <c r="Y922" s="659"/>
      <c r="Z922" s="659"/>
      <c r="AA922" s="659"/>
      <c r="AB922" s="659"/>
      <c r="AC922" s="659"/>
      <c r="AD922" s="659"/>
      <c r="AE922" s="659"/>
      <c r="AF922" s="659"/>
      <c r="AG922" s="659"/>
      <c r="AH922" s="659"/>
      <c r="AI922" s="659"/>
      <c r="AJ922" s="659"/>
      <c r="AK922" s="659"/>
    </row>
    <row r="923" spans="1:37">
      <c r="A923" s="659"/>
      <c r="B923" s="659"/>
      <c r="C923" s="659"/>
      <c r="D923" s="659"/>
      <c r="E923" s="659"/>
      <c r="F923" s="659"/>
      <c r="G923" s="659"/>
      <c r="H923" s="659"/>
      <c r="I923" s="660"/>
      <c r="J923" s="659"/>
      <c r="K923" s="660"/>
      <c r="L923" s="659"/>
      <c r="M923" s="659"/>
      <c r="N923" s="659"/>
      <c r="O923" s="659"/>
      <c r="P923" s="659"/>
      <c r="Q923" s="659"/>
      <c r="R923" s="659"/>
      <c r="S923" s="659"/>
      <c r="T923" s="659"/>
      <c r="U923" s="659"/>
      <c r="V923" s="659"/>
      <c r="W923" s="659"/>
      <c r="X923" s="659"/>
      <c r="Y923" s="659"/>
      <c r="Z923" s="659"/>
      <c r="AA923" s="659"/>
      <c r="AB923" s="659"/>
      <c r="AC923" s="659"/>
      <c r="AD923" s="659"/>
      <c r="AE923" s="659"/>
      <c r="AF923" s="659"/>
      <c r="AG923" s="659"/>
      <c r="AH923" s="659"/>
      <c r="AI923" s="659"/>
      <c r="AJ923" s="659"/>
      <c r="AK923" s="659"/>
    </row>
    <row r="924" spans="1:37">
      <c r="A924" s="659"/>
      <c r="B924" s="659"/>
      <c r="C924" s="659"/>
      <c r="D924" s="659"/>
      <c r="E924" s="659"/>
      <c r="F924" s="659"/>
      <c r="G924" s="659"/>
      <c r="H924" s="659"/>
      <c r="I924" s="660"/>
      <c r="J924" s="659"/>
      <c r="K924" s="660"/>
      <c r="L924" s="659"/>
      <c r="M924" s="659"/>
      <c r="N924" s="659"/>
      <c r="O924" s="659"/>
      <c r="P924" s="659"/>
      <c r="Q924" s="659"/>
      <c r="R924" s="659"/>
      <c r="S924" s="659"/>
      <c r="T924" s="659"/>
      <c r="U924" s="659"/>
      <c r="V924" s="659"/>
      <c r="W924" s="659"/>
      <c r="X924" s="659"/>
      <c r="Y924" s="659"/>
      <c r="Z924" s="659"/>
      <c r="AA924" s="659"/>
      <c r="AB924" s="659"/>
      <c r="AC924" s="659"/>
      <c r="AD924" s="659"/>
      <c r="AE924" s="659"/>
      <c r="AF924" s="659"/>
      <c r="AG924" s="659"/>
      <c r="AH924" s="659"/>
      <c r="AI924" s="659"/>
      <c r="AJ924" s="659"/>
      <c r="AK924" s="659"/>
    </row>
    <row r="925" spans="1:37">
      <c r="A925" s="659"/>
      <c r="B925" s="659"/>
      <c r="C925" s="659"/>
      <c r="D925" s="659"/>
      <c r="E925" s="659"/>
      <c r="F925" s="659"/>
      <c r="G925" s="659"/>
      <c r="H925" s="659"/>
      <c r="I925" s="660"/>
      <c r="J925" s="659"/>
      <c r="K925" s="660"/>
      <c r="L925" s="659"/>
      <c r="M925" s="659"/>
      <c r="N925" s="659"/>
      <c r="O925" s="659"/>
      <c r="P925" s="659"/>
      <c r="Q925" s="659"/>
      <c r="R925" s="659"/>
      <c r="S925" s="659"/>
      <c r="T925" s="659"/>
      <c r="U925" s="659"/>
      <c r="V925" s="659"/>
      <c r="W925" s="659"/>
      <c r="X925" s="659"/>
      <c r="Y925" s="659"/>
      <c r="Z925" s="659"/>
      <c r="AA925" s="659"/>
      <c r="AB925" s="659"/>
      <c r="AC925" s="659"/>
      <c r="AD925" s="659"/>
      <c r="AE925" s="659"/>
      <c r="AF925" s="659"/>
      <c r="AG925" s="659"/>
      <c r="AH925" s="659"/>
      <c r="AI925" s="659"/>
      <c r="AJ925" s="659"/>
      <c r="AK925" s="659"/>
    </row>
    <row r="926" spans="1:37">
      <c r="A926" s="659"/>
      <c r="B926" s="659"/>
      <c r="C926" s="659"/>
      <c r="D926" s="659"/>
      <c r="E926" s="659"/>
      <c r="F926" s="659"/>
      <c r="G926" s="659"/>
      <c r="H926" s="659"/>
      <c r="I926" s="660"/>
      <c r="J926" s="659"/>
      <c r="K926" s="660"/>
      <c r="L926" s="659"/>
      <c r="M926" s="659"/>
      <c r="N926" s="659"/>
      <c r="O926" s="659"/>
      <c r="P926" s="659"/>
      <c r="Q926" s="659"/>
      <c r="R926" s="659"/>
      <c r="S926" s="659"/>
      <c r="T926" s="659"/>
      <c r="U926" s="659"/>
      <c r="V926" s="659"/>
      <c r="W926" s="659"/>
      <c r="X926" s="659"/>
      <c r="Y926" s="659"/>
      <c r="Z926" s="659"/>
      <c r="AA926" s="659"/>
      <c r="AB926" s="659"/>
      <c r="AC926" s="659"/>
      <c r="AD926" s="659"/>
      <c r="AE926" s="659"/>
      <c r="AF926" s="659"/>
      <c r="AG926" s="659"/>
      <c r="AH926" s="659"/>
      <c r="AI926" s="659"/>
      <c r="AJ926" s="659"/>
      <c r="AK926" s="659"/>
    </row>
    <row r="927" spans="1:37">
      <c r="A927" s="659"/>
      <c r="B927" s="659"/>
      <c r="C927" s="659"/>
      <c r="D927" s="659"/>
      <c r="E927" s="659"/>
      <c r="F927" s="659"/>
      <c r="G927" s="659"/>
      <c r="H927" s="659"/>
      <c r="I927" s="660"/>
      <c r="J927" s="659"/>
      <c r="K927" s="660"/>
      <c r="L927" s="659"/>
      <c r="M927" s="659"/>
      <c r="N927" s="659"/>
      <c r="O927" s="659"/>
      <c r="P927" s="659"/>
      <c r="Q927" s="659"/>
      <c r="R927" s="659"/>
      <c r="S927" s="659"/>
      <c r="T927" s="659"/>
      <c r="U927" s="659"/>
      <c r="V927" s="659"/>
      <c r="W927" s="659"/>
      <c r="X927" s="659"/>
      <c r="Y927" s="659"/>
      <c r="Z927" s="659"/>
      <c r="AA927" s="659"/>
      <c r="AB927" s="659"/>
      <c r="AC927" s="659"/>
      <c r="AD927" s="659"/>
      <c r="AE927" s="659"/>
      <c r="AF927" s="659"/>
      <c r="AG927" s="659"/>
      <c r="AH927" s="659"/>
      <c r="AI927" s="659"/>
      <c r="AJ927" s="659"/>
      <c r="AK927" s="659"/>
    </row>
    <row r="928" spans="1:37">
      <c r="A928" s="659"/>
      <c r="B928" s="659"/>
      <c r="C928" s="659"/>
      <c r="D928" s="659"/>
      <c r="E928" s="659"/>
      <c r="F928" s="659"/>
      <c r="G928" s="659"/>
      <c r="H928" s="659"/>
      <c r="I928" s="660"/>
      <c r="J928" s="659"/>
      <c r="K928" s="660"/>
      <c r="L928" s="659"/>
      <c r="M928" s="659"/>
      <c r="N928" s="659"/>
      <c r="O928" s="659"/>
      <c r="P928" s="659"/>
      <c r="Q928" s="659"/>
      <c r="R928" s="659"/>
      <c r="S928" s="659"/>
      <c r="T928" s="659"/>
      <c r="U928" s="659"/>
      <c r="V928" s="659"/>
      <c r="W928" s="659"/>
      <c r="X928" s="659"/>
      <c r="Y928" s="659"/>
      <c r="Z928" s="659"/>
      <c r="AA928" s="659"/>
      <c r="AB928" s="659"/>
      <c r="AC928" s="659"/>
      <c r="AD928" s="659"/>
      <c r="AE928" s="659"/>
      <c r="AF928" s="659"/>
      <c r="AG928" s="659"/>
      <c r="AH928" s="659"/>
      <c r="AI928" s="659"/>
      <c r="AJ928" s="659"/>
      <c r="AK928" s="659"/>
    </row>
    <row r="929" spans="1:37">
      <c r="A929" s="659"/>
      <c r="B929" s="659"/>
      <c r="C929" s="659"/>
      <c r="D929" s="659"/>
      <c r="E929" s="659"/>
      <c r="F929" s="659"/>
      <c r="G929" s="659"/>
      <c r="H929" s="659"/>
      <c r="I929" s="660"/>
      <c r="J929" s="659"/>
      <c r="K929" s="660"/>
      <c r="L929" s="659"/>
      <c r="M929" s="659"/>
      <c r="N929" s="659"/>
      <c r="O929" s="659"/>
      <c r="P929" s="659"/>
      <c r="Q929" s="659"/>
      <c r="R929" s="659"/>
      <c r="S929" s="659"/>
      <c r="T929" s="659"/>
      <c r="U929" s="659"/>
      <c r="V929" s="659"/>
      <c r="W929" s="659"/>
      <c r="X929" s="659"/>
      <c r="Y929" s="659"/>
      <c r="Z929" s="659"/>
      <c r="AA929" s="659"/>
      <c r="AB929" s="659"/>
      <c r="AC929" s="659"/>
      <c r="AD929" s="659"/>
      <c r="AE929" s="659"/>
      <c r="AF929" s="659"/>
      <c r="AG929" s="659"/>
      <c r="AH929" s="659"/>
      <c r="AI929" s="659"/>
      <c r="AJ929" s="659"/>
      <c r="AK929" s="659"/>
    </row>
    <row r="930" spans="1:37">
      <c r="A930" s="659"/>
      <c r="B930" s="659"/>
      <c r="C930" s="659"/>
      <c r="D930" s="659"/>
      <c r="E930" s="659"/>
      <c r="F930" s="659"/>
      <c r="G930" s="659"/>
      <c r="H930" s="659"/>
      <c r="I930" s="660"/>
      <c r="J930" s="659"/>
      <c r="K930" s="660"/>
      <c r="L930" s="659"/>
      <c r="M930" s="659"/>
      <c r="N930" s="659"/>
      <c r="O930" s="659"/>
      <c r="P930" s="659"/>
      <c r="Q930" s="659"/>
      <c r="R930" s="659"/>
      <c r="S930" s="659"/>
      <c r="T930" s="659"/>
      <c r="U930" s="659"/>
      <c r="V930" s="659"/>
      <c r="W930" s="659"/>
      <c r="X930" s="659"/>
      <c r="Y930" s="659"/>
      <c r="Z930" s="659"/>
      <c r="AA930" s="659"/>
      <c r="AB930" s="659"/>
      <c r="AC930" s="659"/>
      <c r="AD930" s="659"/>
      <c r="AE930" s="659"/>
      <c r="AF930" s="659"/>
      <c r="AG930" s="659"/>
      <c r="AH930" s="659"/>
      <c r="AI930" s="659"/>
      <c r="AJ930" s="659"/>
      <c r="AK930" s="659"/>
    </row>
    <row r="931" spans="1:37">
      <c r="A931" s="659"/>
      <c r="B931" s="659"/>
      <c r="C931" s="659"/>
      <c r="D931" s="659"/>
      <c r="E931" s="659"/>
      <c r="F931" s="659"/>
      <c r="G931" s="659"/>
      <c r="H931" s="659"/>
      <c r="I931" s="660"/>
      <c r="J931" s="659"/>
      <c r="K931" s="660"/>
      <c r="L931" s="659"/>
      <c r="M931" s="659"/>
      <c r="N931" s="659"/>
      <c r="O931" s="659"/>
      <c r="P931" s="659"/>
      <c r="Q931" s="659"/>
      <c r="R931" s="659"/>
      <c r="S931" s="659"/>
      <c r="T931" s="659"/>
      <c r="U931" s="659"/>
      <c r="V931" s="659"/>
      <c r="W931" s="659"/>
      <c r="X931" s="659"/>
      <c r="Y931" s="659"/>
      <c r="Z931" s="659"/>
      <c r="AA931" s="659"/>
      <c r="AB931" s="659"/>
      <c r="AC931" s="659"/>
      <c r="AD931" s="659"/>
      <c r="AE931" s="659"/>
      <c r="AF931" s="659"/>
      <c r="AG931" s="659"/>
      <c r="AH931" s="659"/>
      <c r="AI931" s="659"/>
      <c r="AJ931" s="659"/>
      <c r="AK931" s="659"/>
    </row>
    <row r="932" spans="1:37">
      <c r="A932" s="659"/>
      <c r="B932" s="659"/>
      <c r="C932" s="659"/>
      <c r="D932" s="659"/>
      <c r="E932" s="659"/>
      <c r="F932" s="659"/>
      <c r="G932" s="659"/>
      <c r="H932" s="659"/>
      <c r="I932" s="660"/>
      <c r="J932" s="659"/>
      <c r="K932" s="660"/>
      <c r="L932" s="659"/>
      <c r="M932" s="659"/>
      <c r="N932" s="659"/>
      <c r="O932" s="659"/>
      <c r="P932" s="659"/>
      <c r="Q932" s="659"/>
      <c r="R932" s="659"/>
      <c r="S932" s="659"/>
      <c r="T932" s="659"/>
      <c r="U932" s="659"/>
      <c r="V932" s="659"/>
      <c r="W932" s="659"/>
      <c r="X932" s="659"/>
      <c r="Y932" s="659"/>
      <c r="Z932" s="659"/>
      <c r="AA932" s="659"/>
      <c r="AB932" s="659"/>
      <c r="AC932" s="659"/>
      <c r="AD932" s="659"/>
      <c r="AE932" s="659"/>
      <c r="AF932" s="659"/>
      <c r="AG932" s="659"/>
      <c r="AH932" s="659"/>
      <c r="AI932" s="659"/>
      <c r="AJ932" s="659"/>
      <c r="AK932" s="659"/>
    </row>
    <row r="933" spans="1:37">
      <c r="A933" s="659"/>
      <c r="B933" s="659"/>
      <c r="C933" s="659"/>
      <c r="D933" s="659"/>
      <c r="E933" s="659"/>
      <c r="F933" s="659"/>
      <c r="G933" s="659"/>
      <c r="H933" s="659"/>
      <c r="I933" s="660"/>
      <c r="J933" s="659"/>
      <c r="K933" s="660"/>
      <c r="L933" s="659"/>
      <c r="M933" s="659"/>
      <c r="N933" s="659"/>
      <c r="O933" s="659"/>
      <c r="P933" s="659"/>
      <c r="Q933" s="659"/>
      <c r="R933" s="659"/>
      <c r="S933" s="659"/>
      <c r="T933" s="659"/>
      <c r="U933" s="659"/>
      <c r="V933" s="659"/>
      <c r="W933" s="659"/>
      <c r="X933" s="659"/>
      <c r="Y933" s="659"/>
      <c r="Z933" s="659"/>
      <c r="AA933" s="659"/>
      <c r="AB933" s="659"/>
      <c r="AC933" s="659"/>
      <c r="AD933" s="659"/>
      <c r="AE933" s="659"/>
      <c r="AF933" s="659"/>
      <c r="AG933" s="659"/>
      <c r="AH933" s="659"/>
      <c r="AI933" s="659"/>
      <c r="AJ933" s="659"/>
      <c r="AK933" s="659"/>
    </row>
    <row r="934" spans="1:37">
      <c r="A934" s="659"/>
      <c r="B934" s="659"/>
      <c r="C934" s="659"/>
      <c r="D934" s="659"/>
      <c r="E934" s="659"/>
      <c r="F934" s="659"/>
      <c r="G934" s="659"/>
      <c r="H934" s="659"/>
      <c r="I934" s="660"/>
      <c r="J934" s="659"/>
      <c r="K934" s="660"/>
      <c r="L934" s="659"/>
      <c r="M934" s="659"/>
      <c r="N934" s="659"/>
      <c r="O934" s="659"/>
      <c r="P934" s="659"/>
      <c r="Q934" s="659"/>
      <c r="R934" s="659"/>
      <c r="S934" s="659"/>
      <c r="T934" s="659"/>
      <c r="U934" s="659"/>
      <c r="V934" s="659"/>
      <c r="W934" s="659"/>
      <c r="X934" s="659"/>
      <c r="Y934" s="659"/>
      <c r="Z934" s="659"/>
      <c r="AA934" s="659"/>
      <c r="AB934" s="659"/>
      <c r="AC934" s="659"/>
      <c r="AD934" s="659"/>
      <c r="AE934" s="659"/>
      <c r="AF934" s="659"/>
      <c r="AG934" s="659"/>
      <c r="AH934" s="659"/>
      <c r="AI934" s="659"/>
      <c r="AJ934" s="659"/>
      <c r="AK934" s="659"/>
    </row>
    <row r="935" spans="1:37">
      <c r="A935" s="659"/>
      <c r="B935" s="659"/>
      <c r="C935" s="659"/>
      <c r="D935" s="659"/>
      <c r="E935" s="659"/>
      <c r="F935" s="659"/>
      <c r="G935" s="659"/>
      <c r="H935" s="659"/>
      <c r="I935" s="660"/>
      <c r="J935" s="659"/>
      <c r="K935" s="660"/>
      <c r="L935" s="659"/>
      <c r="M935" s="659"/>
      <c r="N935" s="659"/>
      <c r="O935" s="659"/>
      <c r="P935" s="659"/>
      <c r="Q935" s="659"/>
      <c r="R935" s="659"/>
      <c r="S935" s="659"/>
      <c r="T935" s="659"/>
      <c r="U935" s="659"/>
      <c r="V935" s="659"/>
      <c r="W935" s="659"/>
      <c r="X935" s="659"/>
      <c r="Y935" s="659"/>
      <c r="Z935" s="659"/>
      <c r="AA935" s="659"/>
      <c r="AB935" s="659"/>
      <c r="AC935" s="659"/>
      <c r="AD935" s="659"/>
      <c r="AE935" s="659"/>
      <c r="AF935" s="659"/>
      <c r="AG935" s="659"/>
      <c r="AH935" s="659"/>
      <c r="AI935" s="659"/>
      <c r="AJ935" s="659"/>
      <c r="AK935" s="659"/>
    </row>
    <row r="936" spans="1:37">
      <c r="A936" s="659"/>
      <c r="B936" s="659"/>
      <c r="C936" s="659"/>
      <c r="D936" s="659"/>
      <c r="E936" s="659"/>
      <c r="F936" s="659"/>
      <c r="G936" s="659"/>
      <c r="H936" s="659"/>
      <c r="I936" s="660"/>
      <c r="J936" s="659"/>
      <c r="K936" s="660"/>
      <c r="L936" s="659"/>
      <c r="M936" s="659"/>
      <c r="N936" s="659"/>
      <c r="O936" s="659"/>
      <c r="P936" s="659"/>
      <c r="Q936" s="659"/>
      <c r="R936" s="659"/>
      <c r="S936" s="659"/>
      <c r="T936" s="659"/>
      <c r="U936" s="659"/>
      <c r="V936" s="659"/>
      <c r="W936" s="659"/>
      <c r="X936" s="659"/>
      <c r="Y936" s="659"/>
      <c r="Z936" s="659"/>
      <c r="AA936" s="659"/>
      <c r="AB936" s="659"/>
      <c r="AC936" s="659"/>
      <c r="AD936" s="659"/>
      <c r="AE936" s="659"/>
      <c r="AF936" s="659"/>
      <c r="AG936" s="659"/>
      <c r="AH936" s="659"/>
      <c r="AI936" s="659"/>
      <c r="AJ936" s="659"/>
      <c r="AK936" s="659"/>
    </row>
    <row r="937" spans="1:37">
      <c r="A937" s="659"/>
      <c r="B937" s="659"/>
      <c r="C937" s="659"/>
      <c r="D937" s="659"/>
      <c r="E937" s="659"/>
      <c r="F937" s="659"/>
      <c r="G937" s="659"/>
      <c r="H937" s="659"/>
      <c r="I937" s="660"/>
      <c r="J937" s="659"/>
      <c r="K937" s="660"/>
      <c r="L937" s="659"/>
      <c r="M937" s="659"/>
      <c r="N937" s="659"/>
      <c r="O937" s="659"/>
      <c r="P937" s="659"/>
      <c r="Q937" s="659"/>
      <c r="R937" s="659"/>
      <c r="S937" s="659"/>
      <c r="T937" s="659"/>
      <c r="U937" s="659"/>
      <c r="V937" s="659"/>
      <c r="W937" s="659"/>
      <c r="X937" s="659"/>
      <c r="Y937" s="659"/>
      <c r="Z937" s="659"/>
      <c r="AA937" s="659"/>
      <c r="AB937" s="659"/>
      <c r="AC937" s="659"/>
      <c r="AD937" s="659"/>
      <c r="AE937" s="659"/>
      <c r="AF937" s="659"/>
      <c r="AG937" s="659"/>
      <c r="AH937" s="659"/>
      <c r="AI937" s="659"/>
      <c r="AJ937" s="659"/>
      <c r="AK937" s="659"/>
    </row>
    <row r="938" spans="1:37">
      <c r="A938" s="659"/>
      <c r="B938" s="659"/>
      <c r="C938" s="659"/>
      <c r="D938" s="659"/>
      <c r="E938" s="659"/>
      <c r="F938" s="659"/>
      <c r="G938" s="659"/>
      <c r="H938" s="659"/>
      <c r="I938" s="660"/>
      <c r="J938" s="659"/>
      <c r="K938" s="660"/>
      <c r="L938" s="659"/>
      <c r="M938" s="659"/>
      <c r="N938" s="659"/>
      <c r="O938" s="659"/>
      <c r="P938" s="659"/>
      <c r="Q938" s="659"/>
      <c r="R938" s="659"/>
      <c r="S938" s="659"/>
      <c r="T938" s="659"/>
      <c r="U938" s="659"/>
      <c r="V938" s="659"/>
      <c r="W938" s="659"/>
      <c r="X938" s="659"/>
      <c r="Y938" s="659"/>
      <c r="Z938" s="659"/>
      <c r="AA938" s="659"/>
      <c r="AB938" s="659"/>
      <c r="AC938" s="659"/>
      <c r="AD938" s="659"/>
      <c r="AE938" s="659"/>
      <c r="AF938" s="659"/>
      <c r="AG938" s="659"/>
      <c r="AH938" s="659"/>
      <c r="AI938" s="659"/>
      <c r="AJ938" s="659"/>
      <c r="AK938" s="659"/>
    </row>
    <row r="939" spans="1:37">
      <c r="A939" s="659"/>
      <c r="B939" s="659"/>
      <c r="C939" s="659"/>
      <c r="D939" s="659"/>
      <c r="E939" s="659"/>
      <c r="F939" s="659"/>
      <c r="G939" s="659"/>
      <c r="H939" s="659"/>
      <c r="I939" s="660"/>
      <c r="J939" s="659"/>
      <c r="K939" s="660"/>
      <c r="L939" s="659"/>
      <c r="M939" s="659"/>
      <c r="N939" s="659"/>
      <c r="O939" s="659"/>
      <c r="P939" s="659"/>
      <c r="Q939" s="659"/>
      <c r="R939" s="659"/>
      <c r="S939" s="659"/>
      <c r="T939" s="659"/>
      <c r="U939" s="659"/>
      <c r="V939" s="659"/>
      <c r="W939" s="659"/>
      <c r="X939" s="659"/>
      <c r="Y939" s="659"/>
      <c r="Z939" s="659"/>
      <c r="AA939" s="659"/>
      <c r="AB939" s="659"/>
      <c r="AC939" s="659"/>
      <c r="AD939" s="659"/>
      <c r="AE939" s="659"/>
      <c r="AF939" s="659"/>
      <c r="AG939" s="659"/>
      <c r="AH939" s="659"/>
      <c r="AI939" s="659"/>
      <c r="AJ939" s="659"/>
      <c r="AK939" s="659"/>
    </row>
    <row r="940" spans="1:37">
      <c r="A940" s="659"/>
      <c r="B940" s="659"/>
      <c r="C940" s="659"/>
      <c r="D940" s="659"/>
      <c r="E940" s="659"/>
      <c r="F940" s="659"/>
      <c r="G940" s="659"/>
      <c r="H940" s="659"/>
      <c r="I940" s="660"/>
      <c r="J940" s="659"/>
      <c r="K940" s="660"/>
      <c r="L940" s="659"/>
      <c r="M940" s="659"/>
      <c r="N940" s="659"/>
      <c r="O940" s="659"/>
      <c r="P940" s="659"/>
      <c r="Q940" s="659"/>
      <c r="R940" s="659"/>
      <c r="S940" s="659"/>
      <c r="T940" s="659"/>
      <c r="U940" s="659"/>
      <c r="V940" s="659"/>
      <c r="W940" s="659"/>
      <c r="X940" s="659"/>
      <c r="Y940" s="659"/>
      <c r="Z940" s="659"/>
      <c r="AA940" s="659"/>
      <c r="AB940" s="659"/>
      <c r="AC940" s="659"/>
      <c r="AD940" s="659"/>
      <c r="AE940" s="659"/>
      <c r="AF940" s="659"/>
      <c r="AG940" s="659"/>
      <c r="AH940" s="659"/>
      <c r="AI940" s="659"/>
      <c r="AJ940" s="659"/>
      <c r="AK940" s="659"/>
    </row>
    <row r="941" spans="1:37">
      <c r="A941" s="659"/>
      <c r="B941" s="659"/>
      <c r="C941" s="659"/>
      <c r="D941" s="659"/>
      <c r="E941" s="659"/>
      <c r="F941" s="659"/>
      <c r="G941" s="659"/>
      <c r="H941" s="659"/>
      <c r="I941" s="660"/>
      <c r="J941" s="659"/>
      <c r="K941" s="660"/>
      <c r="L941" s="659"/>
      <c r="M941" s="659"/>
      <c r="N941" s="659"/>
      <c r="O941" s="659"/>
      <c r="P941" s="659"/>
      <c r="Q941" s="659"/>
      <c r="R941" s="659"/>
      <c r="S941" s="659"/>
      <c r="T941" s="659"/>
      <c r="U941" s="659"/>
      <c r="V941" s="659"/>
      <c r="W941" s="659"/>
      <c r="X941" s="659"/>
      <c r="Y941" s="659"/>
      <c r="Z941" s="659"/>
      <c r="AA941" s="659"/>
      <c r="AB941" s="659"/>
      <c r="AC941" s="659"/>
      <c r="AD941" s="659"/>
      <c r="AE941" s="659"/>
      <c r="AF941" s="659"/>
      <c r="AG941" s="659"/>
      <c r="AH941" s="659"/>
      <c r="AI941" s="659"/>
      <c r="AJ941" s="659"/>
      <c r="AK941" s="659"/>
    </row>
    <row r="942" spans="1:37">
      <c r="A942" s="659"/>
      <c r="B942" s="659"/>
      <c r="C942" s="659"/>
      <c r="D942" s="659"/>
      <c r="E942" s="659"/>
      <c r="F942" s="659"/>
      <c r="G942" s="659"/>
      <c r="H942" s="659"/>
      <c r="I942" s="660"/>
      <c r="J942" s="659"/>
      <c r="K942" s="660"/>
      <c r="L942" s="659"/>
      <c r="M942" s="659"/>
      <c r="N942" s="659"/>
      <c r="O942" s="659"/>
      <c r="P942" s="659"/>
      <c r="Q942" s="659"/>
      <c r="R942" s="659"/>
      <c r="S942" s="659"/>
      <c r="T942" s="659"/>
      <c r="U942" s="659"/>
      <c r="V942" s="659"/>
      <c r="W942" s="659"/>
      <c r="X942" s="659"/>
      <c r="Y942" s="659"/>
      <c r="Z942" s="659"/>
      <c r="AA942" s="659"/>
      <c r="AB942" s="659"/>
      <c r="AC942" s="659"/>
      <c r="AD942" s="659"/>
      <c r="AE942" s="659"/>
      <c r="AF942" s="659"/>
      <c r="AG942" s="659"/>
      <c r="AH942" s="659"/>
      <c r="AI942" s="659"/>
      <c r="AJ942" s="659"/>
      <c r="AK942" s="659"/>
    </row>
    <row r="943" spans="1:37">
      <c r="A943" s="659"/>
      <c r="B943" s="659"/>
      <c r="C943" s="659"/>
      <c r="D943" s="659"/>
      <c r="E943" s="659"/>
      <c r="F943" s="659"/>
      <c r="G943" s="659"/>
      <c r="H943" s="659"/>
      <c r="I943" s="660"/>
      <c r="J943" s="659"/>
      <c r="K943" s="660"/>
      <c r="L943" s="659"/>
      <c r="M943" s="659"/>
      <c r="N943" s="659"/>
      <c r="O943" s="659"/>
      <c r="P943" s="659"/>
      <c r="Q943" s="659"/>
      <c r="R943" s="659"/>
      <c r="S943" s="659"/>
      <c r="T943" s="659"/>
      <c r="U943" s="659"/>
      <c r="V943" s="659"/>
      <c r="W943" s="659"/>
      <c r="X943" s="659"/>
      <c r="Y943" s="659"/>
      <c r="Z943" s="659"/>
      <c r="AA943" s="659"/>
      <c r="AB943" s="659"/>
      <c r="AC943" s="659"/>
      <c r="AD943" s="659"/>
      <c r="AE943" s="659"/>
      <c r="AF943" s="659"/>
      <c r="AG943" s="659"/>
      <c r="AH943" s="659"/>
      <c r="AI943" s="659"/>
      <c r="AJ943" s="659"/>
      <c r="AK943" s="659"/>
    </row>
    <row r="944" spans="1:37">
      <c r="A944" s="659"/>
      <c r="B944" s="659"/>
      <c r="C944" s="659"/>
      <c r="D944" s="659"/>
      <c r="E944" s="659"/>
      <c r="F944" s="659"/>
      <c r="G944" s="659"/>
      <c r="H944" s="659"/>
      <c r="I944" s="660"/>
      <c r="J944" s="659"/>
      <c r="K944" s="660"/>
      <c r="L944" s="659"/>
      <c r="M944" s="659"/>
      <c r="N944" s="659"/>
      <c r="O944" s="659"/>
      <c r="P944" s="659"/>
      <c r="Q944" s="659"/>
      <c r="R944" s="659"/>
      <c r="S944" s="659"/>
      <c r="T944" s="659"/>
      <c r="U944" s="659"/>
      <c r="V944" s="659"/>
      <c r="W944" s="659"/>
      <c r="X944" s="659"/>
      <c r="Y944" s="659"/>
      <c r="Z944" s="659"/>
      <c r="AA944" s="659"/>
      <c r="AB944" s="659"/>
      <c r="AC944" s="659"/>
      <c r="AD944" s="659"/>
      <c r="AE944" s="659"/>
      <c r="AF944" s="659"/>
      <c r="AG944" s="659"/>
      <c r="AH944" s="659"/>
      <c r="AI944" s="659"/>
      <c r="AJ944" s="659"/>
      <c r="AK944" s="659"/>
    </row>
    <row r="945" spans="1:37">
      <c r="A945" s="659"/>
      <c r="B945" s="659"/>
      <c r="C945" s="659"/>
      <c r="D945" s="659"/>
      <c r="E945" s="659"/>
      <c r="F945" s="659"/>
      <c r="G945" s="659"/>
      <c r="H945" s="659"/>
      <c r="I945" s="660"/>
      <c r="J945" s="659"/>
      <c r="K945" s="660"/>
      <c r="L945" s="659"/>
      <c r="M945" s="659"/>
      <c r="N945" s="659"/>
      <c r="O945" s="659"/>
      <c r="P945" s="659"/>
      <c r="Q945" s="659"/>
      <c r="R945" s="659"/>
      <c r="S945" s="659"/>
      <c r="T945" s="659"/>
      <c r="U945" s="659"/>
      <c r="V945" s="659"/>
      <c r="W945" s="659"/>
      <c r="X945" s="659"/>
      <c r="Y945" s="659"/>
      <c r="Z945" s="659"/>
      <c r="AA945" s="659"/>
      <c r="AB945" s="659"/>
      <c r="AC945" s="659"/>
      <c r="AD945" s="659"/>
      <c r="AE945" s="659"/>
      <c r="AF945" s="659"/>
      <c r="AG945" s="659"/>
      <c r="AH945" s="659"/>
      <c r="AI945" s="659"/>
      <c r="AJ945" s="659"/>
      <c r="AK945" s="659"/>
    </row>
    <row r="946" spans="1:37">
      <c r="A946" s="659"/>
      <c r="B946" s="659"/>
      <c r="C946" s="659"/>
      <c r="D946" s="659"/>
      <c r="E946" s="659"/>
      <c r="F946" s="659"/>
      <c r="G946" s="659"/>
      <c r="H946" s="659"/>
      <c r="I946" s="660"/>
      <c r="J946" s="659"/>
      <c r="K946" s="660"/>
      <c r="L946" s="659"/>
      <c r="M946" s="659"/>
      <c r="N946" s="659"/>
      <c r="O946" s="659"/>
      <c r="P946" s="659"/>
      <c r="Q946" s="659"/>
      <c r="R946" s="659"/>
      <c r="S946" s="659"/>
      <c r="T946" s="659"/>
      <c r="U946" s="659"/>
      <c r="V946" s="659"/>
      <c r="W946" s="659"/>
      <c r="X946" s="659"/>
      <c r="Y946" s="659"/>
      <c r="Z946" s="659"/>
      <c r="AA946" s="659"/>
      <c r="AB946" s="659"/>
      <c r="AC946" s="659"/>
      <c r="AD946" s="659"/>
      <c r="AE946" s="659"/>
      <c r="AF946" s="659"/>
      <c r="AG946" s="659"/>
      <c r="AH946" s="659"/>
      <c r="AI946" s="659"/>
      <c r="AJ946" s="659"/>
      <c r="AK946" s="659"/>
    </row>
    <row r="947" spans="1:37">
      <c r="A947" s="659"/>
      <c r="B947" s="659"/>
      <c r="C947" s="659"/>
      <c r="D947" s="659"/>
      <c r="E947" s="659"/>
      <c r="F947" s="659"/>
      <c r="G947" s="659"/>
      <c r="H947" s="659"/>
      <c r="I947" s="660"/>
      <c r="J947" s="659"/>
      <c r="K947" s="660"/>
      <c r="L947" s="659"/>
      <c r="M947" s="659"/>
      <c r="N947" s="659"/>
      <c r="O947" s="659"/>
      <c r="P947" s="659"/>
      <c r="Q947" s="659"/>
      <c r="R947" s="659"/>
      <c r="S947" s="659"/>
      <c r="T947" s="659"/>
      <c r="U947" s="659"/>
      <c r="V947" s="659"/>
      <c r="W947" s="659"/>
      <c r="X947" s="659"/>
      <c r="Y947" s="659"/>
      <c r="Z947" s="659"/>
      <c r="AA947" s="659"/>
      <c r="AB947" s="659"/>
      <c r="AC947" s="659"/>
      <c r="AD947" s="659"/>
      <c r="AE947" s="659"/>
      <c r="AF947" s="659"/>
      <c r="AG947" s="659"/>
      <c r="AH947" s="659"/>
      <c r="AI947" s="659"/>
      <c r="AJ947" s="659"/>
      <c r="AK947" s="659"/>
    </row>
    <row r="948" spans="1:37">
      <c r="A948" s="659"/>
      <c r="B948" s="659"/>
      <c r="C948" s="659"/>
      <c r="D948" s="659"/>
      <c r="E948" s="659"/>
      <c r="F948" s="659"/>
      <c r="G948" s="659"/>
      <c r="H948" s="659"/>
      <c r="I948" s="660"/>
      <c r="J948" s="659"/>
      <c r="K948" s="660"/>
      <c r="L948" s="659"/>
      <c r="M948" s="659"/>
      <c r="N948" s="659"/>
      <c r="O948" s="659"/>
      <c r="P948" s="659"/>
      <c r="Q948" s="659"/>
      <c r="R948" s="659"/>
      <c r="S948" s="659"/>
      <c r="T948" s="659"/>
      <c r="U948" s="659"/>
      <c r="V948" s="659"/>
      <c r="W948" s="659"/>
      <c r="X948" s="659"/>
      <c r="Y948" s="659"/>
      <c r="Z948" s="659"/>
      <c r="AA948" s="659"/>
      <c r="AB948" s="659"/>
      <c r="AC948" s="659"/>
      <c r="AD948" s="659"/>
      <c r="AE948" s="659"/>
      <c r="AF948" s="659"/>
      <c r="AG948" s="659"/>
      <c r="AH948" s="659"/>
      <c r="AI948" s="659"/>
      <c r="AJ948" s="659"/>
      <c r="AK948" s="659"/>
    </row>
    <row r="949" spans="1:37">
      <c r="A949" s="659"/>
      <c r="B949" s="659"/>
      <c r="C949" s="659"/>
      <c r="D949" s="659"/>
      <c r="E949" s="659"/>
      <c r="F949" s="659"/>
      <c r="G949" s="659"/>
      <c r="H949" s="659"/>
      <c r="I949" s="660"/>
      <c r="J949" s="659"/>
      <c r="K949" s="660"/>
      <c r="L949" s="659"/>
      <c r="M949" s="659"/>
      <c r="N949" s="659"/>
      <c r="O949" s="659"/>
      <c r="P949" s="659"/>
      <c r="Q949" s="659"/>
      <c r="R949" s="659"/>
      <c r="S949" s="659"/>
      <c r="T949" s="659"/>
      <c r="U949" s="659"/>
      <c r="V949" s="659"/>
      <c r="W949" s="659"/>
      <c r="X949" s="659"/>
      <c r="Y949" s="659"/>
      <c r="Z949" s="659"/>
      <c r="AA949" s="659"/>
      <c r="AB949" s="659"/>
      <c r="AC949" s="659"/>
      <c r="AD949" s="659"/>
      <c r="AE949" s="659"/>
      <c r="AF949" s="659"/>
      <c r="AG949" s="659"/>
      <c r="AH949" s="659"/>
      <c r="AI949" s="659"/>
      <c r="AJ949" s="659"/>
      <c r="AK949" s="659"/>
    </row>
    <row r="950" spans="1:37">
      <c r="A950" s="659"/>
      <c r="B950" s="659"/>
      <c r="C950" s="659"/>
      <c r="D950" s="659"/>
      <c r="E950" s="659"/>
      <c r="F950" s="659"/>
      <c r="G950" s="659"/>
      <c r="H950" s="659"/>
      <c r="I950" s="660"/>
      <c r="J950" s="659"/>
      <c r="K950" s="660"/>
      <c r="L950" s="659"/>
      <c r="M950" s="659"/>
      <c r="N950" s="659"/>
      <c r="O950" s="659"/>
      <c r="P950" s="659"/>
      <c r="Q950" s="659"/>
      <c r="R950" s="659"/>
      <c r="S950" s="659"/>
      <c r="T950" s="659"/>
      <c r="U950" s="659"/>
      <c r="V950" s="659"/>
      <c r="W950" s="659"/>
      <c r="X950" s="659"/>
      <c r="Y950" s="659"/>
      <c r="Z950" s="659"/>
      <c r="AA950" s="659"/>
      <c r="AB950" s="659"/>
      <c r="AC950" s="659"/>
      <c r="AD950" s="659"/>
      <c r="AE950" s="659"/>
      <c r="AF950" s="659"/>
      <c r="AG950" s="659"/>
      <c r="AH950" s="659"/>
      <c r="AI950" s="659"/>
      <c r="AJ950" s="659"/>
      <c r="AK950" s="659"/>
    </row>
    <row r="951" spans="1:37">
      <c r="A951" s="659"/>
      <c r="B951" s="659"/>
      <c r="C951" s="659"/>
      <c r="D951" s="659"/>
      <c r="E951" s="659"/>
      <c r="F951" s="659"/>
      <c r="G951" s="659"/>
      <c r="H951" s="659"/>
      <c r="I951" s="660"/>
      <c r="J951" s="659"/>
      <c r="K951" s="660"/>
      <c r="L951" s="659"/>
      <c r="M951" s="659"/>
      <c r="N951" s="659"/>
      <c r="O951" s="659"/>
      <c r="P951" s="659"/>
      <c r="Q951" s="659"/>
      <c r="R951" s="659"/>
      <c r="S951" s="659"/>
      <c r="T951" s="659"/>
      <c r="U951" s="659"/>
      <c r="V951" s="659"/>
      <c r="W951" s="659"/>
      <c r="X951" s="659"/>
      <c r="Y951" s="659"/>
      <c r="Z951" s="659"/>
      <c r="AA951" s="659"/>
      <c r="AB951" s="659"/>
      <c r="AC951" s="659"/>
      <c r="AD951" s="659"/>
      <c r="AE951" s="659"/>
      <c r="AF951" s="659"/>
      <c r="AG951" s="659"/>
      <c r="AH951" s="659"/>
      <c r="AI951" s="659"/>
      <c r="AJ951" s="659"/>
      <c r="AK951" s="659"/>
    </row>
    <row r="952" spans="1:37">
      <c r="A952" s="659"/>
      <c r="B952" s="659"/>
      <c r="C952" s="659"/>
      <c r="D952" s="659"/>
      <c r="E952" s="659"/>
      <c r="F952" s="659"/>
      <c r="G952" s="659"/>
      <c r="H952" s="659"/>
      <c r="I952" s="660"/>
      <c r="J952" s="659"/>
      <c r="K952" s="660"/>
      <c r="L952" s="659"/>
      <c r="M952" s="659"/>
      <c r="N952" s="659"/>
      <c r="O952" s="659"/>
      <c r="P952" s="659"/>
      <c r="Q952" s="659"/>
      <c r="R952" s="659"/>
      <c r="S952" s="659"/>
      <c r="T952" s="659"/>
      <c r="U952" s="659"/>
      <c r="V952" s="659"/>
      <c r="W952" s="659"/>
      <c r="X952" s="659"/>
      <c r="Y952" s="659"/>
      <c r="Z952" s="659"/>
      <c r="AA952" s="659"/>
      <c r="AB952" s="659"/>
      <c r="AC952" s="659"/>
      <c r="AD952" s="659"/>
      <c r="AE952" s="659"/>
      <c r="AF952" s="659"/>
      <c r="AG952" s="659"/>
      <c r="AH952" s="659"/>
      <c r="AI952" s="659"/>
      <c r="AJ952" s="659"/>
      <c r="AK952" s="659"/>
    </row>
    <row r="953" spans="1:37">
      <c r="A953" s="659"/>
      <c r="B953" s="659"/>
      <c r="C953" s="659"/>
      <c r="D953" s="659"/>
      <c r="E953" s="659"/>
      <c r="F953" s="659"/>
      <c r="G953" s="659"/>
      <c r="H953" s="659"/>
      <c r="I953" s="660"/>
      <c r="J953" s="659"/>
      <c r="K953" s="660"/>
      <c r="L953" s="659"/>
      <c r="M953" s="659"/>
      <c r="N953" s="659"/>
      <c r="O953" s="659"/>
      <c r="P953" s="659"/>
      <c r="Q953" s="659"/>
      <c r="R953" s="659"/>
      <c r="S953" s="659"/>
      <c r="T953" s="659"/>
      <c r="U953" s="659"/>
      <c r="V953" s="659"/>
      <c r="W953" s="659"/>
      <c r="X953" s="659"/>
      <c r="Y953" s="659"/>
      <c r="Z953" s="659"/>
      <c r="AA953" s="659"/>
      <c r="AB953" s="659"/>
      <c r="AC953" s="659"/>
      <c r="AD953" s="659"/>
      <c r="AE953" s="659"/>
      <c r="AF953" s="659"/>
      <c r="AG953" s="659"/>
      <c r="AH953" s="659"/>
      <c r="AI953" s="659"/>
      <c r="AJ953" s="659"/>
      <c r="AK953" s="659"/>
    </row>
    <row r="954" spans="1:37">
      <c r="A954" s="659"/>
      <c r="B954" s="659"/>
      <c r="C954" s="659"/>
      <c r="D954" s="659"/>
      <c r="E954" s="659"/>
      <c r="F954" s="659"/>
      <c r="G954" s="659"/>
      <c r="H954" s="659"/>
      <c r="I954" s="660"/>
      <c r="J954" s="659"/>
      <c r="K954" s="660"/>
      <c r="L954" s="659"/>
      <c r="M954" s="659"/>
      <c r="N954" s="659"/>
      <c r="O954" s="659"/>
      <c r="P954" s="659"/>
      <c r="Q954" s="659"/>
      <c r="R954" s="659"/>
      <c r="S954" s="659"/>
      <c r="T954" s="659"/>
      <c r="U954" s="659"/>
      <c r="V954" s="659"/>
      <c r="W954" s="659"/>
      <c r="X954" s="659"/>
      <c r="Y954" s="659"/>
      <c r="Z954" s="659"/>
      <c r="AA954" s="659"/>
      <c r="AB954" s="659"/>
      <c r="AC954" s="659"/>
      <c r="AD954" s="659"/>
      <c r="AE954" s="659"/>
      <c r="AF954" s="659"/>
      <c r="AG954" s="659"/>
      <c r="AH954" s="659"/>
      <c r="AI954" s="659"/>
      <c r="AJ954" s="659"/>
      <c r="AK954" s="659"/>
    </row>
    <row r="955" spans="1:37">
      <c r="A955" s="659"/>
      <c r="B955" s="659"/>
      <c r="C955" s="659"/>
      <c r="D955" s="659"/>
      <c r="E955" s="659"/>
      <c r="F955" s="659"/>
      <c r="G955" s="659"/>
      <c r="H955" s="659"/>
      <c r="I955" s="660"/>
      <c r="J955" s="659"/>
      <c r="K955" s="660"/>
      <c r="L955" s="659"/>
      <c r="M955" s="659"/>
      <c r="N955" s="659"/>
      <c r="O955" s="659"/>
      <c r="P955" s="659"/>
      <c r="Q955" s="659"/>
      <c r="R955" s="659"/>
      <c r="S955" s="659"/>
      <c r="T955" s="659"/>
      <c r="U955" s="659"/>
      <c r="V955" s="659"/>
      <c r="W955" s="659"/>
      <c r="X955" s="659"/>
      <c r="Y955" s="659"/>
      <c r="Z955" s="659"/>
      <c r="AA955" s="659"/>
      <c r="AB955" s="659"/>
      <c r="AC955" s="659"/>
      <c r="AD955" s="659"/>
      <c r="AE955" s="659"/>
      <c r="AF955" s="659"/>
      <c r="AG955" s="659"/>
      <c r="AH955" s="659"/>
      <c r="AI955" s="659"/>
      <c r="AJ955" s="659"/>
      <c r="AK955" s="659"/>
    </row>
    <row r="956" spans="1:37">
      <c r="A956" s="659"/>
      <c r="B956" s="659"/>
      <c r="C956" s="659"/>
      <c r="D956" s="659"/>
      <c r="E956" s="659"/>
      <c r="F956" s="659"/>
      <c r="G956" s="659"/>
      <c r="H956" s="659"/>
      <c r="I956" s="660"/>
      <c r="J956" s="659"/>
      <c r="K956" s="660"/>
      <c r="L956" s="659"/>
      <c r="M956" s="659"/>
      <c r="N956" s="659"/>
      <c r="O956" s="659"/>
      <c r="P956" s="659"/>
      <c r="Q956" s="659"/>
      <c r="R956" s="659"/>
      <c r="S956" s="659"/>
      <c r="T956" s="659"/>
      <c r="U956" s="659"/>
      <c r="V956" s="659"/>
      <c r="W956" s="659"/>
      <c r="X956" s="659"/>
      <c r="Y956" s="659"/>
      <c r="Z956" s="659"/>
      <c r="AA956" s="659"/>
      <c r="AB956" s="659"/>
      <c r="AC956" s="659"/>
      <c r="AD956" s="659"/>
      <c r="AE956" s="659"/>
      <c r="AF956" s="659"/>
      <c r="AG956" s="659"/>
      <c r="AH956" s="659"/>
      <c r="AI956" s="659"/>
      <c r="AJ956" s="659"/>
      <c r="AK956" s="659"/>
    </row>
    <row r="957" spans="1:37">
      <c r="A957" s="659"/>
      <c r="B957" s="659"/>
      <c r="C957" s="659"/>
      <c r="D957" s="659"/>
      <c r="E957" s="659"/>
      <c r="F957" s="659"/>
      <c r="G957" s="659"/>
      <c r="H957" s="659"/>
      <c r="I957" s="660"/>
      <c r="J957" s="659"/>
      <c r="K957" s="660"/>
      <c r="L957" s="659"/>
      <c r="M957" s="659"/>
      <c r="N957" s="659"/>
      <c r="O957" s="659"/>
      <c r="P957" s="659"/>
      <c r="Q957" s="659"/>
      <c r="R957" s="659"/>
      <c r="S957" s="659"/>
      <c r="T957" s="659"/>
      <c r="U957" s="659"/>
      <c r="V957" s="659"/>
      <c r="W957" s="659"/>
      <c r="X957" s="659"/>
      <c r="Y957" s="659"/>
      <c r="Z957" s="659"/>
      <c r="AA957" s="659"/>
      <c r="AB957" s="659"/>
      <c r="AC957" s="659"/>
      <c r="AD957" s="659"/>
      <c r="AE957" s="659"/>
      <c r="AF957" s="659"/>
      <c r="AG957" s="659"/>
      <c r="AH957" s="659"/>
      <c r="AI957" s="659"/>
      <c r="AJ957" s="659"/>
      <c r="AK957" s="659"/>
    </row>
    <row r="958" spans="1:37">
      <c r="A958" s="659"/>
      <c r="B958" s="659"/>
      <c r="C958" s="659"/>
      <c r="D958" s="659"/>
      <c r="E958" s="659"/>
      <c r="F958" s="659"/>
      <c r="G958" s="659"/>
      <c r="H958" s="659"/>
      <c r="I958" s="660"/>
      <c r="J958" s="659"/>
      <c r="K958" s="660"/>
      <c r="L958" s="659"/>
      <c r="M958" s="659"/>
      <c r="N958" s="659"/>
      <c r="O958" s="659"/>
      <c r="P958" s="659"/>
      <c r="Q958" s="659"/>
      <c r="R958" s="659"/>
      <c r="S958" s="659"/>
      <c r="T958" s="659"/>
      <c r="U958" s="659"/>
      <c r="V958" s="659"/>
      <c r="W958" s="659"/>
      <c r="X958" s="659"/>
      <c r="Y958" s="659"/>
      <c r="Z958" s="659"/>
      <c r="AA958" s="659"/>
      <c r="AB958" s="659"/>
      <c r="AC958" s="659"/>
      <c r="AD958" s="659"/>
      <c r="AE958" s="659"/>
      <c r="AF958" s="659"/>
      <c r="AG958" s="659"/>
      <c r="AH958" s="659"/>
      <c r="AI958" s="659"/>
      <c r="AJ958" s="659"/>
      <c r="AK958" s="659"/>
    </row>
    <row r="959" spans="1:37">
      <c r="A959" s="659"/>
      <c r="B959" s="659"/>
      <c r="C959" s="659"/>
      <c r="D959" s="659"/>
      <c r="E959" s="659"/>
      <c r="F959" s="659"/>
      <c r="G959" s="659"/>
      <c r="H959" s="659"/>
      <c r="I959" s="660"/>
      <c r="J959" s="659"/>
      <c r="K959" s="660"/>
      <c r="L959" s="659"/>
      <c r="M959" s="659"/>
      <c r="N959" s="659"/>
      <c r="O959" s="659"/>
      <c r="P959" s="659"/>
      <c r="Q959" s="659"/>
      <c r="R959" s="659"/>
      <c r="S959" s="659"/>
      <c r="T959" s="659"/>
      <c r="U959" s="659"/>
      <c r="V959" s="659"/>
      <c r="W959" s="659"/>
      <c r="X959" s="659"/>
      <c r="Y959" s="659"/>
      <c r="Z959" s="659"/>
      <c r="AA959" s="659"/>
      <c r="AB959" s="659"/>
      <c r="AC959" s="659"/>
      <c r="AD959" s="659"/>
      <c r="AE959" s="659"/>
      <c r="AF959" s="659"/>
      <c r="AG959" s="659"/>
      <c r="AH959" s="659"/>
      <c r="AI959" s="659"/>
      <c r="AJ959" s="659"/>
      <c r="AK959" s="659"/>
    </row>
    <row r="960" spans="1:37">
      <c r="A960" s="659"/>
      <c r="B960" s="659"/>
      <c r="C960" s="659"/>
      <c r="D960" s="659"/>
      <c r="E960" s="659"/>
      <c r="F960" s="659"/>
      <c r="G960" s="659"/>
      <c r="H960" s="659"/>
      <c r="I960" s="660"/>
      <c r="J960" s="659"/>
      <c r="K960" s="660"/>
      <c r="L960" s="659"/>
      <c r="M960" s="659"/>
      <c r="N960" s="659"/>
      <c r="O960" s="659"/>
      <c r="P960" s="659"/>
      <c r="Q960" s="659"/>
      <c r="R960" s="659"/>
      <c r="S960" s="659"/>
      <c r="T960" s="659"/>
      <c r="U960" s="659"/>
      <c r="V960" s="659"/>
      <c r="W960" s="659"/>
      <c r="X960" s="659"/>
      <c r="Y960" s="659"/>
      <c r="Z960" s="659"/>
      <c r="AA960" s="659"/>
      <c r="AB960" s="659"/>
      <c r="AC960" s="659"/>
      <c r="AD960" s="659"/>
      <c r="AE960" s="659"/>
      <c r="AF960" s="659"/>
      <c r="AG960" s="659"/>
      <c r="AH960" s="659"/>
      <c r="AI960" s="659"/>
      <c r="AJ960" s="659"/>
      <c r="AK960" s="659"/>
    </row>
    <row r="961" spans="1:37">
      <c r="A961" s="659"/>
      <c r="B961" s="659"/>
      <c r="C961" s="659"/>
      <c r="D961" s="659"/>
      <c r="E961" s="659"/>
      <c r="F961" s="659"/>
      <c r="G961" s="659"/>
      <c r="H961" s="659"/>
      <c r="I961" s="660"/>
      <c r="J961" s="659"/>
      <c r="K961" s="660"/>
      <c r="L961" s="659"/>
      <c r="M961" s="659"/>
      <c r="N961" s="659"/>
      <c r="O961" s="659"/>
      <c r="P961" s="659"/>
      <c r="Q961" s="659"/>
      <c r="R961" s="659"/>
      <c r="S961" s="659"/>
      <c r="T961" s="659"/>
      <c r="U961" s="659"/>
      <c r="V961" s="659"/>
      <c r="W961" s="659"/>
      <c r="X961" s="659"/>
      <c r="Y961" s="659"/>
      <c r="Z961" s="659"/>
      <c r="AA961" s="659"/>
      <c r="AB961" s="659"/>
      <c r="AC961" s="659"/>
      <c r="AD961" s="659"/>
      <c r="AE961" s="659"/>
      <c r="AF961" s="659"/>
      <c r="AG961" s="659"/>
      <c r="AH961" s="659"/>
      <c r="AI961" s="659"/>
      <c r="AJ961" s="659"/>
      <c r="AK961" s="659"/>
    </row>
    <row r="962" spans="1:37">
      <c r="A962" s="659"/>
      <c r="B962" s="659"/>
      <c r="C962" s="659"/>
      <c r="D962" s="659"/>
      <c r="E962" s="659"/>
      <c r="F962" s="659"/>
      <c r="G962" s="659"/>
      <c r="H962" s="659"/>
      <c r="I962" s="660"/>
      <c r="J962" s="659"/>
      <c r="K962" s="660"/>
      <c r="L962" s="659"/>
      <c r="M962" s="659"/>
      <c r="N962" s="659"/>
      <c r="O962" s="659"/>
      <c r="P962" s="659"/>
      <c r="Q962" s="659"/>
      <c r="R962" s="659"/>
      <c r="S962" s="659"/>
      <c r="T962" s="659"/>
      <c r="U962" s="659"/>
      <c r="V962" s="659"/>
      <c r="W962" s="659"/>
      <c r="X962" s="659"/>
      <c r="Y962" s="659"/>
      <c r="Z962" s="659"/>
      <c r="AA962" s="659"/>
      <c r="AB962" s="659"/>
      <c r="AC962" s="659"/>
      <c r="AD962" s="659"/>
      <c r="AE962" s="659"/>
      <c r="AF962" s="659"/>
      <c r="AG962" s="659"/>
      <c r="AH962" s="659"/>
      <c r="AI962" s="659"/>
      <c r="AJ962" s="659"/>
      <c r="AK962" s="659"/>
    </row>
    <row r="963" spans="1:37">
      <c r="A963" s="659"/>
      <c r="B963" s="659"/>
      <c r="C963" s="659"/>
      <c r="D963" s="659"/>
      <c r="E963" s="659"/>
      <c r="F963" s="659"/>
      <c r="G963" s="659"/>
      <c r="H963" s="659"/>
      <c r="I963" s="660"/>
      <c r="J963" s="659"/>
      <c r="K963" s="660"/>
      <c r="L963" s="659"/>
      <c r="M963" s="659"/>
      <c r="N963" s="659"/>
      <c r="O963" s="659"/>
      <c r="P963" s="659"/>
      <c r="Q963" s="659"/>
      <c r="R963" s="659"/>
      <c r="S963" s="659"/>
      <c r="T963" s="659"/>
      <c r="U963" s="659"/>
      <c r="V963" s="659"/>
      <c r="W963" s="659"/>
      <c r="X963" s="659"/>
      <c r="Y963" s="659"/>
      <c r="Z963" s="659"/>
      <c r="AA963" s="659"/>
      <c r="AB963" s="659"/>
      <c r="AC963" s="659"/>
      <c r="AD963" s="659"/>
      <c r="AE963" s="659"/>
      <c r="AF963" s="659"/>
      <c r="AG963" s="659"/>
      <c r="AH963" s="659"/>
      <c r="AI963" s="659"/>
      <c r="AJ963" s="659"/>
      <c r="AK963" s="659"/>
    </row>
    <row r="964" spans="1:37">
      <c r="A964" s="659"/>
      <c r="B964" s="659"/>
      <c r="C964" s="659"/>
      <c r="D964" s="659"/>
      <c r="E964" s="659"/>
      <c r="F964" s="659"/>
      <c r="G964" s="659"/>
      <c r="H964" s="659"/>
      <c r="I964" s="660"/>
      <c r="J964" s="659"/>
      <c r="K964" s="660"/>
      <c r="L964" s="659"/>
      <c r="M964" s="659"/>
      <c r="N964" s="659"/>
      <c r="O964" s="659"/>
      <c r="P964" s="659"/>
      <c r="Q964" s="659"/>
      <c r="R964" s="659"/>
      <c r="S964" s="659"/>
      <c r="T964" s="659"/>
      <c r="U964" s="659"/>
      <c r="V964" s="659"/>
      <c r="W964" s="659"/>
      <c r="X964" s="659"/>
      <c r="Y964" s="659"/>
      <c r="Z964" s="659"/>
      <c r="AA964" s="659"/>
      <c r="AB964" s="659"/>
      <c r="AC964" s="659"/>
      <c r="AD964" s="659"/>
      <c r="AE964" s="659"/>
      <c r="AF964" s="659"/>
      <c r="AG964" s="659"/>
      <c r="AH964" s="659"/>
      <c r="AI964" s="659"/>
      <c r="AJ964" s="659"/>
      <c r="AK964" s="659"/>
    </row>
    <row r="965" spans="1:37">
      <c r="A965" s="659"/>
      <c r="B965" s="659"/>
      <c r="C965" s="659"/>
      <c r="D965" s="659"/>
      <c r="E965" s="659"/>
      <c r="F965" s="659"/>
      <c r="G965" s="659"/>
      <c r="H965" s="659"/>
      <c r="I965" s="660"/>
      <c r="J965" s="659"/>
      <c r="K965" s="660"/>
      <c r="L965" s="659"/>
      <c r="M965" s="659"/>
      <c r="N965" s="659"/>
      <c r="O965" s="659"/>
      <c r="P965" s="659"/>
      <c r="Q965" s="659"/>
      <c r="R965" s="659"/>
      <c r="S965" s="659"/>
      <c r="T965" s="659"/>
      <c r="U965" s="659"/>
      <c r="V965" s="659"/>
      <c r="W965" s="659"/>
      <c r="X965" s="659"/>
      <c r="Y965" s="659"/>
      <c r="Z965" s="659"/>
      <c r="AA965" s="659"/>
      <c r="AB965" s="659"/>
      <c r="AC965" s="659"/>
      <c r="AD965" s="659"/>
      <c r="AE965" s="659"/>
      <c r="AF965" s="659"/>
      <c r="AG965" s="659"/>
      <c r="AH965" s="659"/>
      <c r="AI965" s="659"/>
      <c r="AJ965" s="659"/>
      <c r="AK965" s="659"/>
    </row>
    <row r="966" spans="1:37">
      <c r="A966" s="659"/>
      <c r="B966" s="659"/>
      <c r="C966" s="659"/>
      <c r="D966" s="659"/>
      <c r="E966" s="659"/>
      <c r="F966" s="659"/>
      <c r="G966" s="659"/>
      <c r="H966" s="659"/>
      <c r="I966" s="660"/>
      <c r="J966" s="659"/>
      <c r="K966" s="660"/>
      <c r="L966" s="659"/>
      <c r="M966" s="659"/>
      <c r="N966" s="659"/>
      <c r="O966" s="659"/>
      <c r="P966" s="659"/>
      <c r="Q966" s="659"/>
      <c r="R966" s="659"/>
      <c r="S966" s="659"/>
      <c r="T966" s="659"/>
      <c r="U966" s="659"/>
      <c r="V966" s="659"/>
      <c r="W966" s="659"/>
      <c r="X966" s="659"/>
      <c r="Y966" s="659"/>
      <c r="Z966" s="659"/>
      <c r="AA966" s="659"/>
      <c r="AB966" s="659"/>
      <c r="AC966" s="659"/>
      <c r="AD966" s="659"/>
      <c r="AE966" s="659"/>
      <c r="AF966" s="659"/>
      <c r="AG966" s="659"/>
      <c r="AH966" s="659"/>
      <c r="AI966" s="659"/>
      <c r="AJ966" s="659"/>
      <c r="AK966" s="659"/>
    </row>
    <row r="967" spans="1:37">
      <c r="A967" s="659"/>
      <c r="B967" s="659"/>
      <c r="C967" s="659"/>
      <c r="D967" s="659"/>
      <c r="E967" s="659"/>
      <c r="F967" s="659"/>
      <c r="G967" s="659"/>
      <c r="H967" s="659"/>
      <c r="I967" s="660"/>
      <c r="J967" s="659"/>
      <c r="K967" s="660"/>
      <c r="L967" s="659"/>
      <c r="M967" s="659"/>
      <c r="N967" s="659"/>
      <c r="O967" s="659"/>
      <c r="P967" s="659"/>
      <c r="Q967" s="659"/>
      <c r="R967" s="659"/>
      <c r="S967" s="659"/>
      <c r="T967" s="659"/>
      <c r="U967" s="659"/>
      <c r="V967" s="659"/>
      <c r="W967" s="659"/>
      <c r="X967" s="659"/>
      <c r="Y967" s="659"/>
      <c r="Z967" s="659"/>
      <c r="AA967" s="659"/>
      <c r="AB967" s="659"/>
      <c r="AC967" s="659"/>
      <c r="AD967" s="659"/>
      <c r="AE967" s="659"/>
      <c r="AF967" s="659"/>
      <c r="AG967" s="659"/>
      <c r="AH967" s="659"/>
      <c r="AI967" s="659"/>
      <c r="AJ967" s="659"/>
      <c r="AK967" s="659"/>
    </row>
    <row r="968" spans="1:37">
      <c r="A968" s="659"/>
      <c r="B968" s="659"/>
      <c r="C968" s="659"/>
      <c r="D968" s="659"/>
      <c r="E968" s="659"/>
      <c r="F968" s="659"/>
      <c r="G968" s="659"/>
      <c r="H968" s="659"/>
      <c r="I968" s="660"/>
      <c r="J968" s="659"/>
      <c r="K968" s="660"/>
      <c r="L968" s="659"/>
      <c r="M968" s="659"/>
      <c r="N968" s="659"/>
      <c r="O968" s="659"/>
      <c r="P968" s="659"/>
      <c r="Q968" s="659"/>
      <c r="R968" s="659"/>
      <c r="S968" s="659"/>
      <c r="T968" s="659"/>
      <c r="U968" s="659"/>
      <c r="V968" s="659"/>
      <c r="W968" s="659"/>
      <c r="X968" s="659"/>
      <c r="Y968" s="659"/>
      <c r="Z968" s="659"/>
      <c r="AA968" s="659"/>
      <c r="AB968" s="659"/>
      <c r="AC968" s="659"/>
      <c r="AD968" s="659"/>
      <c r="AE968" s="659"/>
      <c r="AF968" s="659"/>
      <c r="AG968" s="659"/>
      <c r="AH968" s="659"/>
      <c r="AI968" s="659"/>
      <c r="AJ968" s="659"/>
      <c r="AK968" s="659"/>
    </row>
    <row r="969" spans="1:37">
      <c r="A969" s="659"/>
      <c r="B969" s="659"/>
      <c r="C969" s="659"/>
      <c r="D969" s="659"/>
      <c r="E969" s="659"/>
      <c r="F969" s="659"/>
      <c r="G969" s="659"/>
      <c r="H969" s="659"/>
      <c r="I969" s="660"/>
      <c r="J969" s="659"/>
      <c r="K969" s="660"/>
      <c r="L969" s="659"/>
      <c r="M969" s="659"/>
      <c r="N969" s="659"/>
      <c r="O969" s="659"/>
      <c r="P969" s="659"/>
      <c r="Q969" s="659"/>
      <c r="R969" s="659"/>
      <c r="S969" s="659"/>
      <c r="T969" s="659"/>
      <c r="U969" s="659"/>
      <c r="V969" s="659"/>
      <c r="W969" s="659"/>
      <c r="X969" s="659"/>
      <c r="Y969" s="659"/>
      <c r="Z969" s="659"/>
      <c r="AA969" s="659"/>
      <c r="AB969" s="659"/>
      <c r="AC969" s="659"/>
      <c r="AD969" s="659"/>
      <c r="AE969" s="659"/>
      <c r="AF969" s="659"/>
      <c r="AG969" s="659"/>
      <c r="AH969" s="659"/>
      <c r="AI969" s="659"/>
      <c r="AJ969" s="659"/>
      <c r="AK969" s="659"/>
    </row>
    <row r="970" spans="1:37">
      <c r="A970" s="659"/>
      <c r="B970" s="659"/>
      <c r="C970" s="659"/>
      <c r="D970" s="659"/>
      <c r="E970" s="659"/>
      <c r="F970" s="659"/>
      <c r="G970" s="659"/>
      <c r="H970" s="659"/>
      <c r="I970" s="660"/>
      <c r="J970" s="659"/>
      <c r="K970" s="660"/>
      <c r="L970" s="659"/>
      <c r="M970" s="659"/>
      <c r="N970" s="659"/>
      <c r="O970" s="659"/>
      <c r="P970" s="659"/>
      <c r="Q970" s="659"/>
      <c r="R970" s="659"/>
      <c r="S970" s="659"/>
      <c r="T970" s="659"/>
      <c r="U970" s="659"/>
      <c r="V970" s="659"/>
      <c r="W970" s="659"/>
      <c r="X970" s="659"/>
      <c r="Y970" s="659"/>
      <c r="Z970" s="659"/>
      <c r="AA970" s="659"/>
      <c r="AB970" s="659"/>
      <c r="AC970" s="659"/>
      <c r="AD970" s="659"/>
      <c r="AE970" s="659"/>
      <c r="AF970" s="659"/>
      <c r="AG970" s="659"/>
      <c r="AH970" s="659"/>
      <c r="AI970" s="659"/>
      <c r="AJ970" s="659"/>
      <c r="AK970" s="659"/>
    </row>
    <row r="971" spans="1:37">
      <c r="A971" s="659"/>
      <c r="B971" s="659"/>
      <c r="C971" s="659"/>
      <c r="D971" s="659"/>
      <c r="E971" s="659"/>
      <c r="F971" s="659"/>
      <c r="G971" s="659"/>
      <c r="H971" s="659"/>
      <c r="I971" s="660"/>
      <c r="J971" s="659"/>
      <c r="K971" s="660"/>
      <c r="L971" s="659"/>
      <c r="M971" s="659"/>
      <c r="N971" s="659"/>
      <c r="O971" s="659"/>
      <c r="P971" s="659"/>
      <c r="Q971" s="659"/>
      <c r="R971" s="659"/>
      <c r="S971" s="659"/>
      <c r="T971" s="659"/>
      <c r="U971" s="659"/>
      <c r="V971" s="659"/>
      <c r="W971" s="659"/>
      <c r="X971" s="659"/>
      <c r="Y971" s="659"/>
      <c r="Z971" s="659"/>
      <c r="AA971" s="659"/>
      <c r="AB971" s="659"/>
      <c r="AC971" s="659"/>
      <c r="AD971" s="659"/>
      <c r="AE971" s="659"/>
      <c r="AF971" s="659"/>
      <c r="AG971" s="659"/>
      <c r="AH971" s="659"/>
      <c r="AI971" s="659"/>
      <c r="AJ971" s="659"/>
      <c r="AK971" s="659"/>
    </row>
    <row r="972" spans="1:37">
      <c r="A972" s="659"/>
      <c r="B972" s="659"/>
      <c r="C972" s="659"/>
      <c r="D972" s="659"/>
      <c r="E972" s="659"/>
      <c r="F972" s="659"/>
      <c r="G972" s="659"/>
      <c r="H972" s="659"/>
      <c r="I972" s="660"/>
      <c r="J972" s="659"/>
      <c r="K972" s="660"/>
      <c r="L972" s="659"/>
      <c r="M972" s="659"/>
      <c r="N972" s="659"/>
      <c r="O972" s="659"/>
      <c r="P972" s="659"/>
      <c r="Q972" s="659"/>
      <c r="R972" s="659"/>
      <c r="S972" s="659"/>
      <c r="T972" s="659"/>
      <c r="U972" s="659"/>
      <c r="V972" s="659"/>
      <c r="W972" s="659"/>
      <c r="X972" s="659"/>
      <c r="Y972" s="659"/>
      <c r="Z972" s="659"/>
      <c r="AA972" s="659"/>
      <c r="AB972" s="659"/>
      <c r="AC972" s="659"/>
      <c r="AD972" s="659"/>
      <c r="AE972" s="659"/>
      <c r="AF972" s="659"/>
      <c r="AG972" s="659"/>
      <c r="AH972" s="659"/>
      <c r="AI972" s="659"/>
      <c r="AJ972" s="659"/>
      <c r="AK972" s="659"/>
    </row>
    <row r="973" spans="1:37">
      <c r="A973" s="659"/>
      <c r="B973" s="659"/>
      <c r="C973" s="659"/>
      <c r="D973" s="659"/>
      <c r="E973" s="659"/>
      <c r="F973" s="659"/>
      <c r="G973" s="659"/>
      <c r="H973" s="659"/>
      <c r="I973" s="660"/>
      <c r="J973" s="659"/>
      <c r="K973" s="660"/>
      <c r="L973" s="659"/>
      <c r="M973" s="659"/>
      <c r="N973" s="659"/>
      <c r="O973" s="659"/>
      <c r="P973" s="659"/>
      <c r="Q973" s="659"/>
      <c r="R973" s="659"/>
      <c r="S973" s="659"/>
      <c r="T973" s="659"/>
      <c r="U973" s="659"/>
      <c r="V973" s="659"/>
      <c r="W973" s="659"/>
      <c r="X973" s="659"/>
      <c r="Y973" s="659"/>
      <c r="Z973" s="659"/>
      <c r="AA973" s="659"/>
      <c r="AB973" s="659"/>
      <c r="AC973" s="659"/>
      <c r="AD973" s="659"/>
      <c r="AE973" s="659"/>
      <c r="AF973" s="659"/>
      <c r="AG973" s="659"/>
      <c r="AH973" s="659"/>
      <c r="AI973" s="659"/>
      <c r="AJ973" s="659"/>
      <c r="AK973" s="659"/>
    </row>
    <row r="974" spans="1:37">
      <c r="A974" s="659"/>
      <c r="B974" s="659"/>
      <c r="C974" s="659"/>
      <c r="D974" s="659"/>
      <c r="E974" s="659"/>
      <c r="F974" s="659"/>
      <c r="G974" s="659"/>
      <c r="H974" s="659"/>
      <c r="I974" s="660"/>
      <c r="J974" s="659"/>
      <c r="K974" s="660"/>
      <c r="L974" s="659"/>
      <c r="M974" s="659"/>
      <c r="N974" s="659"/>
      <c r="O974" s="659"/>
      <c r="P974" s="659"/>
      <c r="Q974" s="659"/>
      <c r="R974" s="659"/>
      <c r="S974" s="659"/>
      <c r="T974" s="659"/>
      <c r="U974" s="659"/>
      <c r="V974" s="659"/>
      <c r="W974" s="659"/>
      <c r="X974" s="659"/>
      <c r="Y974" s="659"/>
      <c r="Z974" s="659"/>
      <c r="AA974" s="659"/>
      <c r="AB974" s="659"/>
      <c r="AC974" s="659"/>
      <c r="AD974" s="659"/>
      <c r="AE974" s="659"/>
      <c r="AF974" s="659"/>
      <c r="AG974" s="659"/>
      <c r="AH974" s="659"/>
      <c r="AI974" s="659"/>
      <c r="AJ974" s="659"/>
      <c r="AK974" s="659"/>
    </row>
    <row r="975" spans="1:37">
      <c r="A975" s="659"/>
      <c r="B975" s="659"/>
      <c r="C975" s="659"/>
      <c r="D975" s="659"/>
      <c r="E975" s="659"/>
      <c r="F975" s="659"/>
      <c r="G975" s="659"/>
      <c r="H975" s="659"/>
      <c r="I975" s="660"/>
      <c r="J975" s="659"/>
      <c r="K975" s="660"/>
      <c r="L975" s="659"/>
      <c r="M975" s="659"/>
      <c r="N975" s="659"/>
      <c r="O975" s="659"/>
      <c r="P975" s="659"/>
      <c r="Q975" s="659"/>
      <c r="R975" s="659"/>
      <c r="S975" s="659"/>
      <c r="T975" s="659"/>
      <c r="U975" s="659"/>
      <c r="V975" s="659"/>
      <c r="W975" s="659"/>
      <c r="X975" s="659"/>
      <c r="Y975" s="659"/>
      <c r="Z975" s="659"/>
      <c r="AA975" s="659"/>
      <c r="AB975" s="659"/>
      <c r="AC975" s="659"/>
      <c r="AD975" s="659"/>
      <c r="AE975" s="659"/>
      <c r="AF975" s="659"/>
      <c r="AG975" s="659"/>
      <c r="AH975" s="659"/>
      <c r="AI975" s="659"/>
      <c r="AJ975" s="659"/>
      <c r="AK975" s="659"/>
    </row>
    <row r="976" spans="1:37">
      <c r="A976" s="659"/>
      <c r="B976" s="659"/>
      <c r="C976" s="659"/>
      <c r="D976" s="659"/>
      <c r="E976" s="659"/>
      <c r="F976" s="659"/>
      <c r="G976" s="659"/>
      <c r="H976" s="659"/>
      <c r="I976" s="660"/>
      <c r="J976" s="659"/>
      <c r="K976" s="660"/>
      <c r="L976" s="659"/>
      <c r="M976" s="659"/>
      <c r="N976" s="659"/>
      <c r="O976" s="659"/>
      <c r="P976" s="659"/>
      <c r="Q976" s="659"/>
      <c r="R976" s="659"/>
      <c r="S976" s="659"/>
      <c r="T976" s="659"/>
      <c r="U976" s="659"/>
      <c r="V976" s="659"/>
      <c r="W976" s="659"/>
      <c r="X976" s="659"/>
      <c r="Y976" s="659"/>
      <c r="Z976" s="659"/>
      <c r="AA976" s="659"/>
      <c r="AB976" s="659"/>
      <c r="AC976" s="659"/>
      <c r="AD976" s="659"/>
      <c r="AE976" s="659"/>
      <c r="AF976" s="659"/>
      <c r="AG976" s="659"/>
      <c r="AH976" s="659"/>
      <c r="AI976" s="659"/>
      <c r="AJ976" s="659"/>
      <c r="AK976" s="659"/>
    </row>
    <row r="977" spans="1:37">
      <c r="A977" s="659"/>
      <c r="B977" s="659"/>
      <c r="C977" s="659"/>
      <c r="D977" s="659"/>
      <c r="E977" s="659"/>
      <c r="F977" s="659"/>
      <c r="G977" s="659"/>
      <c r="H977" s="659"/>
      <c r="I977" s="660"/>
      <c r="J977" s="659"/>
      <c r="K977" s="660"/>
      <c r="L977" s="659"/>
      <c r="M977" s="659"/>
      <c r="N977" s="659"/>
      <c r="O977" s="659"/>
      <c r="P977" s="659"/>
      <c r="Q977" s="659"/>
      <c r="R977" s="659"/>
      <c r="S977" s="659"/>
      <c r="T977" s="659"/>
      <c r="U977" s="659"/>
      <c r="V977" s="659"/>
      <c r="W977" s="659"/>
      <c r="X977" s="659"/>
      <c r="Y977" s="659"/>
      <c r="Z977" s="659"/>
      <c r="AA977" s="659"/>
      <c r="AB977" s="659"/>
      <c r="AC977" s="659"/>
      <c r="AD977" s="659"/>
      <c r="AE977" s="659"/>
      <c r="AF977" s="659"/>
      <c r="AG977" s="659"/>
      <c r="AH977" s="659"/>
      <c r="AI977" s="659"/>
      <c r="AJ977" s="659"/>
      <c r="AK977" s="659"/>
    </row>
    <row r="978" spans="1:37">
      <c r="A978" s="659"/>
      <c r="B978" s="659"/>
      <c r="C978" s="659"/>
      <c r="D978" s="659"/>
      <c r="E978" s="659"/>
      <c r="F978" s="659"/>
      <c r="G978" s="659"/>
      <c r="H978" s="659"/>
      <c r="I978" s="660"/>
      <c r="J978" s="659"/>
      <c r="K978" s="660"/>
      <c r="L978" s="659"/>
      <c r="M978" s="659"/>
      <c r="N978" s="659"/>
      <c r="O978" s="659"/>
      <c r="P978" s="659"/>
      <c r="Q978" s="659"/>
      <c r="R978" s="659"/>
      <c r="S978" s="659"/>
      <c r="T978" s="659"/>
      <c r="U978" s="659"/>
      <c r="V978" s="659"/>
      <c r="W978" s="659"/>
      <c r="X978" s="659"/>
      <c r="Y978" s="659"/>
      <c r="Z978" s="659"/>
      <c r="AA978" s="659"/>
      <c r="AB978" s="659"/>
      <c r="AC978" s="659"/>
      <c r="AD978" s="659"/>
      <c r="AE978" s="659"/>
      <c r="AF978" s="659"/>
      <c r="AG978" s="659"/>
      <c r="AH978" s="659"/>
      <c r="AI978" s="659"/>
      <c r="AJ978" s="659"/>
      <c r="AK978" s="659"/>
    </row>
    <row r="979" spans="1:37">
      <c r="A979" s="659"/>
      <c r="B979" s="659"/>
      <c r="C979" s="659"/>
      <c r="D979" s="659"/>
      <c r="E979" s="659"/>
      <c r="F979" s="659"/>
      <c r="G979" s="659"/>
      <c r="H979" s="659"/>
      <c r="I979" s="660"/>
      <c r="J979" s="659"/>
      <c r="K979" s="660"/>
      <c r="L979" s="659"/>
      <c r="M979" s="659"/>
      <c r="N979" s="659"/>
      <c r="O979" s="659"/>
      <c r="P979" s="659"/>
      <c r="Q979" s="659"/>
      <c r="R979" s="659"/>
      <c r="S979" s="659"/>
      <c r="T979" s="659"/>
      <c r="U979" s="659"/>
      <c r="V979" s="659"/>
      <c r="W979" s="659"/>
      <c r="X979" s="659"/>
      <c r="Y979" s="659"/>
      <c r="Z979" s="659"/>
      <c r="AA979" s="659"/>
      <c r="AB979" s="659"/>
      <c r="AC979" s="659"/>
      <c r="AD979" s="659"/>
      <c r="AE979" s="659"/>
      <c r="AF979" s="659"/>
      <c r="AG979" s="659"/>
      <c r="AH979" s="659"/>
      <c r="AI979" s="659"/>
      <c r="AJ979" s="659"/>
      <c r="AK979" s="659"/>
    </row>
    <row r="980" spans="1:37">
      <c r="A980" s="659"/>
      <c r="B980" s="659"/>
      <c r="C980" s="659"/>
      <c r="D980" s="659"/>
      <c r="E980" s="659"/>
      <c r="F980" s="659"/>
      <c r="G980" s="659"/>
      <c r="H980" s="659"/>
      <c r="I980" s="660"/>
      <c r="J980" s="659"/>
      <c r="K980" s="660"/>
      <c r="L980" s="659"/>
      <c r="M980" s="659"/>
      <c r="N980" s="659"/>
      <c r="O980" s="659"/>
      <c r="P980" s="659"/>
      <c r="Q980" s="659"/>
      <c r="R980" s="659"/>
      <c r="S980" s="659"/>
      <c r="T980" s="659"/>
      <c r="U980" s="659"/>
      <c r="V980" s="659"/>
      <c r="W980" s="659"/>
      <c r="X980" s="659"/>
      <c r="Y980" s="659"/>
      <c r="Z980" s="659"/>
      <c r="AA980" s="659"/>
      <c r="AB980" s="659"/>
      <c r="AC980" s="659"/>
      <c r="AD980" s="659"/>
      <c r="AE980" s="659"/>
      <c r="AF980" s="659"/>
      <c r="AG980" s="659"/>
      <c r="AH980" s="659"/>
      <c r="AI980" s="659"/>
      <c r="AJ980" s="659"/>
      <c r="AK980" s="659"/>
    </row>
    <row r="981" spans="1:37">
      <c r="A981" s="659"/>
      <c r="B981" s="659"/>
      <c r="C981" s="659"/>
      <c r="D981" s="659"/>
      <c r="E981" s="659"/>
      <c r="F981" s="659"/>
      <c r="G981" s="659"/>
      <c r="H981" s="659"/>
      <c r="I981" s="660"/>
      <c r="J981" s="659"/>
      <c r="K981" s="660"/>
      <c r="L981" s="659"/>
      <c r="M981" s="659"/>
      <c r="N981" s="659"/>
      <c r="O981" s="659"/>
      <c r="P981" s="659"/>
      <c r="Q981" s="659"/>
      <c r="R981" s="659"/>
      <c r="S981" s="659"/>
      <c r="T981" s="659"/>
      <c r="U981" s="659"/>
      <c r="V981" s="659"/>
      <c r="W981" s="659"/>
      <c r="X981" s="659"/>
      <c r="Y981" s="659"/>
      <c r="Z981" s="659"/>
      <c r="AA981" s="659"/>
      <c r="AB981" s="659"/>
      <c r="AC981" s="659"/>
      <c r="AD981" s="659"/>
      <c r="AE981" s="659"/>
      <c r="AF981" s="659"/>
      <c r="AG981" s="659"/>
      <c r="AH981" s="659"/>
      <c r="AI981" s="659"/>
      <c r="AJ981" s="659"/>
      <c r="AK981" s="659"/>
    </row>
    <row r="982" spans="1:37">
      <c r="A982" s="659"/>
      <c r="B982" s="659"/>
      <c r="C982" s="659"/>
      <c r="D982" s="659"/>
      <c r="E982" s="659"/>
      <c r="F982" s="659"/>
      <c r="G982" s="659"/>
      <c r="H982" s="659"/>
      <c r="I982" s="660"/>
      <c r="J982" s="659"/>
      <c r="K982" s="660"/>
      <c r="L982" s="659"/>
      <c r="M982" s="659"/>
      <c r="N982" s="659"/>
      <c r="O982" s="659"/>
      <c r="P982" s="659"/>
      <c r="Q982" s="659"/>
      <c r="R982" s="659"/>
      <c r="S982" s="659"/>
      <c r="T982" s="659"/>
      <c r="U982" s="659"/>
      <c r="V982" s="659"/>
      <c r="W982" s="659"/>
      <c r="X982" s="659"/>
      <c r="Y982" s="659"/>
      <c r="Z982" s="659"/>
      <c r="AA982" s="659"/>
      <c r="AB982" s="659"/>
      <c r="AC982" s="659"/>
      <c r="AD982" s="659"/>
      <c r="AE982" s="659"/>
      <c r="AF982" s="659"/>
      <c r="AG982" s="659"/>
      <c r="AH982" s="659"/>
      <c r="AI982" s="659"/>
      <c r="AJ982" s="659"/>
      <c r="AK982" s="659"/>
    </row>
    <row r="983" spans="1:37">
      <c r="A983" s="659"/>
      <c r="B983" s="659"/>
      <c r="C983" s="659"/>
      <c r="D983" s="659"/>
      <c r="E983" s="659"/>
      <c r="F983" s="659"/>
      <c r="G983" s="659"/>
      <c r="H983" s="659"/>
      <c r="I983" s="660"/>
      <c r="J983" s="659"/>
      <c r="K983" s="660"/>
      <c r="L983" s="659"/>
      <c r="M983" s="659"/>
      <c r="N983" s="659"/>
      <c r="O983" s="659"/>
      <c r="P983" s="659"/>
      <c r="Q983" s="659"/>
      <c r="R983" s="659"/>
      <c r="S983" s="659"/>
      <c r="T983" s="659"/>
      <c r="U983" s="659"/>
      <c r="V983" s="659"/>
      <c r="W983" s="659"/>
      <c r="X983" s="659"/>
      <c r="Y983" s="659"/>
      <c r="Z983" s="659"/>
      <c r="AA983" s="659"/>
      <c r="AB983" s="659"/>
      <c r="AC983" s="659"/>
      <c r="AD983" s="659"/>
      <c r="AE983" s="659"/>
      <c r="AF983" s="659"/>
      <c r="AG983" s="659"/>
      <c r="AH983" s="659"/>
      <c r="AI983" s="659"/>
      <c r="AJ983" s="659"/>
      <c r="AK983" s="659"/>
    </row>
    <row r="984" spans="1:37">
      <c r="A984" s="659"/>
      <c r="B984" s="659"/>
      <c r="C984" s="659"/>
      <c r="D984" s="659"/>
      <c r="E984" s="659"/>
      <c r="F984" s="659"/>
      <c r="G984" s="659"/>
      <c r="H984" s="659"/>
      <c r="I984" s="660"/>
      <c r="J984" s="659"/>
      <c r="K984" s="660"/>
      <c r="L984" s="659"/>
      <c r="M984" s="659"/>
      <c r="N984" s="659"/>
      <c r="O984" s="659"/>
      <c r="P984" s="659"/>
      <c r="Q984" s="659"/>
      <c r="R984" s="659"/>
      <c r="S984" s="659"/>
      <c r="T984" s="659"/>
      <c r="U984" s="659"/>
      <c r="V984" s="659"/>
      <c r="W984" s="659"/>
      <c r="X984" s="659"/>
      <c r="Y984" s="659"/>
      <c r="Z984" s="659"/>
      <c r="AA984" s="659"/>
      <c r="AB984" s="659"/>
      <c r="AC984" s="659"/>
      <c r="AD984" s="659"/>
      <c r="AE984" s="659"/>
      <c r="AF984" s="659"/>
      <c r="AG984" s="659"/>
      <c r="AH984" s="659"/>
      <c r="AI984" s="659"/>
      <c r="AJ984" s="659"/>
      <c r="AK984" s="659"/>
    </row>
    <row r="985" spans="1:37">
      <c r="A985" s="659"/>
      <c r="B985" s="659"/>
      <c r="C985" s="659"/>
      <c r="D985" s="659"/>
      <c r="E985" s="659"/>
      <c r="F985" s="659"/>
      <c r="G985" s="659"/>
      <c r="H985" s="659"/>
      <c r="I985" s="660"/>
      <c r="J985" s="659"/>
      <c r="K985" s="660"/>
      <c r="L985" s="659"/>
      <c r="M985" s="659"/>
      <c r="N985" s="659"/>
      <c r="O985" s="659"/>
      <c r="P985" s="659"/>
      <c r="Q985" s="659"/>
      <c r="R985" s="659"/>
      <c r="S985" s="659"/>
      <c r="T985" s="659"/>
      <c r="U985" s="659"/>
      <c r="V985" s="659"/>
      <c r="W985" s="659"/>
      <c r="X985" s="659"/>
      <c r="Y985" s="659"/>
      <c r="Z985" s="659"/>
      <c r="AA985" s="659"/>
      <c r="AB985" s="659"/>
      <c r="AC985" s="659"/>
      <c r="AD985" s="659"/>
      <c r="AE985" s="659"/>
      <c r="AF985" s="659"/>
      <c r="AG985" s="659"/>
      <c r="AH985" s="659"/>
      <c r="AI985" s="659"/>
      <c r="AJ985" s="659"/>
      <c r="AK985" s="659"/>
    </row>
    <row r="986" spans="1:37">
      <c r="A986" s="659"/>
      <c r="B986" s="659"/>
      <c r="C986" s="659"/>
      <c r="D986" s="659"/>
      <c r="E986" s="659"/>
      <c r="F986" s="659"/>
      <c r="G986" s="659"/>
      <c r="H986" s="659"/>
      <c r="I986" s="660"/>
      <c r="J986" s="659"/>
      <c r="K986" s="660"/>
      <c r="L986" s="659"/>
      <c r="M986" s="659"/>
      <c r="N986" s="659"/>
      <c r="O986" s="659"/>
      <c r="P986" s="659"/>
      <c r="Q986" s="659"/>
      <c r="R986" s="659"/>
      <c r="S986" s="659"/>
      <c r="T986" s="659"/>
      <c r="U986" s="659"/>
      <c r="V986" s="659"/>
      <c r="W986" s="659"/>
      <c r="X986" s="659"/>
      <c r="Y986" s="659"/>
      <c r="Z986" s="659"/>
      <c r="AA986" s="659"/>
      <c r="AB986" s="659"/>
      <c r="AC986" s="659"/>
      <c r="AD986" s="659"/>
      <c r="AE986" s="659"/>
      <c r="AF986" s="659"/>
      <c r="AG986" s="659"/>
      <c r="AH986" s="659"/>
      <c r="AI986" s="659"/>
      <c r="AJ986" s="659"/>
      <c r="AK986" s="659"/>
    </row>
    <row r="987" spans="1:37">
      <c r="A987" s="659"/>
      <c r="B987" s="659"/>
      <c r="C987" s="659"/>
      <c r="D987" s="659"/>
      <c r="E987" s="659"/>
      <c r="F987" s="659"/>
      <c r="G987" s="659"/>
      <c r="H987" s="659"/>
      <c r="I987" s="660"/>
      <c r="J987" s="659"/>
      <c r="K987" s="660"/>
      <c r="L987" s="659"/>
      <c r="M987" s="659"/>
      <c r="N987" s="659"/>
      <c r="O987" s="659"/>
      <c r="P987" s="659"/>
      <c r="Q987" s="659"/>
      <c r="R987" s="659"/>
      <c r="S987" s="659"/>
      <c r="T987" s="659"/>
      <c r="U987" s="659"/>
      <c r="V987" s="659"/>
      <c r="W987" s="659"/>
      <c r="X987" s="659"/>
      <c r="Y987" s="659"/>
      <c r="Z987" s="659"/>
      <c r="AA987" s="659"/>
      <c r="AB987" s="659"/>
      <c r="AC987" s="659"/>
      <c r="AD987" s="659"/>
      <c r="AE987" s="659"/>
      <c r="AF987" s="659"/>
      <c r="AG987" s="659"/>
      <c r="AH987" s="659"/>
      <c r="AI987" s="659"/>
      <c r="AJ987" s="659"/>
      <c r="AK987" s="659"/>
    </row>
    <row r="988" spans="1:37">
      <c r="A988" s="659"/>
      <c r="B988" s="659"/>
      <c r="C988" s="659"/>
      <c r="D988" s="659"/>
      <c r="E988" s="659"/>
      <c r="F988" s="659"/>
      <c r="G988" s="659"/>
      <c r="H988" s="659"/>
      <c r="I988" s="660"/>
      <c r="J988" s="659"/>
      <c r="K988" s="660"/>
      <c r="L988" s="659"/>
      <c r="M988" s="659"/>
      <c r="N988" s="659"/>
      <c r="O988" s="659"/>
      <c r="P988" s="659"/>
      <c r="Q988" s="659"/>
      <c r="R988" s="659"/>
      <c r="S988" s="659"/>
      <c r="T988" s="659"/>
      <c r="U988" s="659"/>
      <c r="V988" s="659"/>
      <c r="W988" s="659"/>
      <c r="X988" s="659"/>
      <c r="Y988" s="659"/>
      <c r="Z988" s="659"/>
      <c r="AA988" s="659"/>
      <c r="AB988" s="659"/>
      <c r="AC988" s="659"/>
      <c r="AD988" s="659"/>
      <c r="AE988" s="659"/>
      <c r="AF988" s="659"/>
      <c r="AG988" s="659"/>
      <c r="AH988" s="659"/>
      <c r="AI988" s="659"/>
      <c r="AJ988" s="659"/>
      <c r="AK988" s="659"/>
    </row>
    <row r="989" spans="1:37">
      <c r="A989" s="659"/>
      <c r="B989" s="659"/>
      <c r="C989" s="659"/>
      <c r="D989" s="659"/>
      <c r="E989" s="659"/>
      <c r="F989" s="659"/>
      <c r="G989" s="659"/>
      <c r="H989" s="659"/>
      <c r="I989" s="660"/>
      <c r="J989" s="659"/>
      <c r="K989" s="660"/>
      <c r="L989" s="659"/>
      <c r="M989" s="659"/>
      <c r="N989" s="659"/>
      <c r="O989" s="659"/>
      <c r="P989" s="659"/>
      <c r="Q989" s="659"/>
      <c r="R989" s="659"/>
      <c r="S989" s="659"/>
      <c r="T989" s="659"/>
      <c r="U989" s="659"/>
      <c r="V989" s="659"/>
      <c r="W989" s="659"/>
      <c r="X989" s="659"/>
      <c r="Y989" s="659"/>
      <c r="Z989" s="659"/>
      <c r="AA989" s="659"/>
      <c r="AB989" s="659"/>
      <c r="AC989" s="659"/>
      <c r="AD989" s="659"/>
      <c r="AE989" s="659"/>
      <c r="AF989" s="659"/>
      <c r="AG989" s="659"/>
      <c r="AH989" s="659"/>
      <c r="AI989" s="659"/>
      <c r="AJ989" s="659"/>
      <c r="AK989" s="659"/>
    </row>
    <row r="990" spans="1:37">
      <c r="A990" s="659"/>
      <c r="B990" s="659"/>
      <c r="C990" s="659"/>
      <c r="D990" s="659"/>
      <c r="E990" s="659"/>
      <c r="F990" s="659"/>
      <c r="G990" s="659"/>
      <c r="H990" s="659"/>
      <c r="I990" s="660"/>
      <c r="J990" s="659"/>
      <c r="K990" s="660"/>
      <c r="L990" s="659"/>
      <c r="M990" s="659"/>
      <c r="N990" s="659"/>
      <c r="O990" s="659"/>
      <c r="P990" s="659"/>
      <c r="Q990" s="659"/>
      <c r="R990" s="659"/>
      <c r="S990" s="659"/>
      <c r="T990" s="659"/>
      <c r="U990" s="659"/>
      <c r="V990" s="659"/>
      <c r="W990" s="659"/>
      <c r="X990" s="659"/>
      <c r="Y990" s="659"/>
      <c r="Z990" s="659"/>
      <c r="AA990" s="659"/>
      <c r="AB990" s="659"/>
      <c r="AC990" s="659"/>
      <c r="AD990" s="659"/>
      <c r="AE990" s="659"/>
      <c r="AF990" s="659"/>
      <c r="AG990" s="659"/>
      <c r="AH990" s="659"/>
      <c r="AI990" s="659"/>
      <c r="AJ990" s="659"/>
      <c r="AK990" s="659"/>
    </row>
    <row r="991" spans="1:37">
      <c r="A991" s="659"/>
      <c r="B991" s="659"/>
      <c r="C991" s="659"/>
      <c r="D991" s="659"/>
      <c r="E991" s="659"/>
      <c r="F991" s="659"/>
      <c r="G991" s="659"/>
      <c r="H991" s="659"/>
      <c r="I991" s="660"/>
      <c r="J991" s="659"/>
      <c r="K991" s="660"/>
      <c r="L991" s="659"/>
      <c r="M991" s="659"/>
      <c r="N991" s="659"/>
      <c r="O991" s="659"/>
      <c r="P991" s="659"/>
      <c r="Q991" s="659"/>
      <c r="R991" s="659"/>
      <c r="S991" s="659"/>
      <c r="T991" s="659"/>
      <c r="U991" s="659"/>
      <c r="V991" s="659"/>
      <c r="W991" s="659"/>
      <c r="X991" s="659"/>
      <c r="Y991" s="659"/>
      <c r="Z991" s="659"/>
      <c r="AA991" s="659"/>
      <c r="AB991" s="659"/>
      <c r="AC991" s="659"/>
      <c r="AD991" s="659"/>
      <c r="AE991" s="659"/>
      <c r="AF991" s="659"/>
      <c r="AG991" s="659"/>
      <c r="AH991" s="659"/>
      <c r="AI991" s="659"/>
      <c r="AJ991" s="659"/>
      <c r="AK991" s="659"/>
    </row>
    <row r="992" spans="1:37">
      <c r="A992" s="659"/>
      <c r="B992" s="659"/>
      <c r="C992" s="659"/>
      <c r="D992" s="659"/>
      <c r="E992" s="659"/>
      <c r="F992" s="659"/>
      <c r="G992" s="659"/>
      <c r="H992" s="659"/>
      <c r="I992" s="660"/>
      <c r="J992" s="659"/>
      <c r="K992" s="660"/>
      <c r="L992" s="659"/>
      <c r="M992" s="659"/>
      <c r="N992" s="659"/>
      <c r="O992" s="659"/>
      <c r="P992" s="659"/>
      <c r="Q992" s="659"/>
      <c r="R992" s="659"/>
      <c r="S992" s="659"/>
      <c r="T992" s="659"/>
      <c r="U992" s="659"/>
      <c r="V992" s="659"/>
      <c r="W992" s="659"/>
      <c r="X992" s="659"/>
      <c r="Y992" s="659"/>
      <c r="Z992" s="659"/>
      <c r="AA992" s="659"/>
      <c r="AB992" s="659"/>
      <c r="AC992" s="659"/>
      <c r="AD992" s="659"/>
      <c r="AE992" s="659"/>
      <c r="AF992" s="659"/>
      <c r="AG992" s="659"/>
      <c r="AH992" s="659"/>
      <c r="AI992" s="659"/>
      <c r="AJ992" s="659"/>
      <c r="AK992" s="659"/>
    </row>
    <row r="993" spans="1:37">
      <c r="A993" s="659"/>
      <c r="B993" s="659"/>
      <c r="C993" s="659"/>
      <c r="D993" s="659"/>
      <c r="E993" s="659"/>
      <c r="F993" s="659"/>
      <c r="G993" s="659"/>
      <c r="H993" s="659"/>
      <c r="I993" s="660"/>
      <c r="J993" s="659"/>
      <c r="K993" s="660"/>
      <c r="L993" s="659"/>
      <c r="M993" s="659"/>
      <c r="N993" s="659"/>
      <c r="O993" s="659"/>
      <c r="P993" s="659"/>
      <c r="Q993" s="659"/>
      <c r="R993" s="659"/>
      <c r="S993" s="659"/>
      <c r="T993" s="659"/>
      <c r="U993" s="659"/>
      <c r="V993" s="659"/>
      <c r="W993" s="659"/>
      <c r="X993" s="659"/>
      <c r="Y993" s="659"/>
      <c r="Z993" s="659"/>
      <c r="AA993" s="659"/>
      <c r="AB993" s="659"/>
      <c r="AC993" s="659"/>
      <c r="AD993" s="659"/>
      <c r="AE993" s="659"/>
      <c r="AF993" s="659"/>
      <c r="AG993" s="659"/>
      <c r="AH993" s="659"/>
      <c r="AI993" s="659"/>
      <c r="AJ993" s="659"/>
      <c r="AK993" s="659"/>
    </row>
    <row r="994" spans="1:37">
      <c r="A994" s="659"/>
      <c r="B994" s="659"/>
      <c r="C994" s="659"/>
      <c r="D994" s="659"/>
      <c r="E994" s="659"/>
      <c r="F994" s="659"/>
      <c r="G994" s="659"/>
      <c r="H994" s="659"/>
      <c r="I994" s="660"/>
      <c r="J994" s="659"/>
      <c r="K994" s="660"/>
      <c r="L994" s="659"/>
      <c r="M994" s="659"/>
      <c r="N994" s="659"/>
      <c r="O994" s="659"/>
      <c r="P994" s="659"/>
      <c r="Q994" s="659"/>
      <c r="R994" s="659"/>
      <c r="S994" s="659"/>
      <c r="T994" s="659"/>
      <c r="U994" s="659"/>
      <c r="V994" s="659"/>
      <c r="W994" s="659"/>
      <c r="X994" s="659"/>
      <c r="Y994" s="659"/>
      <c r="Z994" s="659"/>
      <c r="AA994" s="659"/>
      <c r="AB994" s="659"/>
      <c r="AC994" s="659"/>
      <c r="AD994" s="659"/>
      <c r="AE994" s="659"/>
      <c r="AF994" s="659"/>
      <c r="AG994" s="659"/>
      <c r="AH994" s="659"/>
      <c r="AI994" s="659"/>
      <c r="AJ994" s="659"/>
      <c r="AK994" s="659"/>
    </row>
    <row r="995" spans="1:37">
      <c r="A995" s="659"/>
      <c r="B995" s="659"/>
      <c r="C995" s="659"/>
      <c r="D995" s="659"/>
      <c r="E995" s="659"/>
      <c r="F995" s="659"/>
      <c r="G995" s="659"/>
      <c r="H995" s="659"/>
      <c r="I995" s="660"/>
      <c r="J995" s="659"/>
      <c r="K995" s="660"/>
      <c r="L995" s="659"/>
      <c r="M995" s="659"/>
      <c r="N995" s="659"/>
      <c r="O995" s="659"/>
      <c r="P995" s="659"/>
      <c r="Q995" s="659"/>
      <c r="R995" s="659"/>
      <c r="S995" s="659"/>
      <c r="T995" s="659"/>
      <c r="U995" s="659"/>
      <c r="V995" s="659"/>
      <c r="W995" s="659"/>
      <c r="X995" s="659"/>
      <c r="Y995" s="659"/>
      <c r="Z995" s="659"/>
      <c r="AA995" s="659"/>
      <c r="AB995" s="659"/>
      <c r="AC995" s="659"/>
      <c r="AD995" s="659"/>
      <c r="AE995" s="659"/>
      <c r="AF995" s="659"/>
      <c r="AG995" s="659"/>
      <c r="AH995" s="659"/>
      <c r="AI995" s="659"/>
      <c r="AJ995" s="659"/>
      <c r="AK995" s="659"/>
    </row>
    <row r="996" spans="1:37">
      <c r="A996" s="659"/>
      <c r="B996" s="659"/>
      <c r="C996" s="659"/>
      <c r="D996" s="659"/>
      <c r="E996" s="659"/>
      <c r="F996" s="659"/>
      <c r="G996" s="659"/>
      <c r="H996" s="659"/>
      <c r="I996" s="660"/>
      <c r="J996" s="659"/>
      <c r="K996" s="660"/>
      <c r="L996" s="659"/>
      <c r="M996" s="659"/>
      <c r="N996" s="659"/>
      <c r="O996" s="659"/>
      <c r="P996" s="659"/>
      <c r="Q996" s="659"/>
      <c r="R996" s="659"/>
      <c r="S996" s="659"/>
      <c r="T996" s="659"/>
      <c r="U996" s="659"/>
      <c r="V996" s="659"/>
      <c r="W996" s="659"/>
      <c r="X996" s="659"/>
      <c r="Y996" s="659"/>
      <c r="Z996" s="659"/>
      <c r="AA996" s="659"/>
      <c r="AB996" s="659"/>
      <c r="AC996" s="659"/>
      <c r="AD996" s="659"/>
      <c r="AE996" s="659"/>
      <c r="AF996" s="659"/>
      <c r="AG996" s="659"/>
      <c r="AH996" s="659"/>
      <c r="AI996" s="659"/>
      <c r="AJ996" s="659"/>
      <c r="AK996" s="659"/>
    </row>
    <row r="997" spans="1:37">
      <c r="A997" s="659"/>
      <c r="B997" s="659"/>
      <c r="C997" s="659"/>
      <c r="D997" s="659"/>
      <c r="E997" s="659"/>
      <c r="F997" s="659"/>
      <c r="G997" s="659"/>
      <c r="H997" s="659"/>
      <c r="I997" s="660"/>
      <c r="J997" s="659"/>
      <c r="K997" s="660"/>
      <c r="L997" s="659"/>
      <c r="M997" s="659"/>
      <c r="N997" s="659"/>
      <c r="O997" s="659"/>
      <c r="P997" s="659"/>
      <c r="Q997" s="659"/>
      <c r="R997" s="659"/>
      <c r="S997" s="659"/>
      <c r="T997" s="659"/>
      <c r="U997" s="659"/>
      <c r="V997" s="659"/>
      <c r="W997" s="659"/>
      <c r="X997" s="659"/>
      <c r="Y997" s="659"/>
      <c r="Z997" s="659"/>
      <c r="AA997" s="659"/>
      <c r="AB997" s="659"/>
      <c r="AC997" s="659"/>
      <c r="AD997" s="659"/>
      <c r="AE997" s="659"/>
      <c r="AF997" s="659"/>
      <c r="AG997" s="659"/>
      <c r="AH997" s="659"/>
      <c r="AI997" s="659"/>
      <c r="AJ997" s="659"/>
      <c r="AK997" s="659"/>
    </row>
    <row r="998" spans="1:37">
      <c r="A998" s="659"/>
      <c r="B998" s="659"/>
      <c r="C998" s="659"/>
      <c r="D998" s="659"/>
      <c r="E998" s="659"/>
      <c r="F998" s="659"/>
      <c r="G998" s="659"/>
      <c r="H998" s="659"/>
      <c r="I998" s="660"/>
      <c r="J998" s="659"/>
      <c r="K998" s="660"/>
      <c r="L998" s="659"/>
      <c r="M998" s="659"/>
      <c r="N998" s="659"/>
      <c r="O998" s="659"/>
      <c r="P998" s="659"/>
      <c r="Q998" s="659"/>
      <c r="R998" s="659"/>
      <c r="S998" s="659"/>
      <c r="T998" s="659"/>
      <c r="U998" s="659"/>
      <c r="V998" s="659"/>
      <c r="W998" s="659"/>
      <c r="X998" s="659"/>
      <c r="Y998" s="659"/>
      <c r="Z998" s="659"/>
      <c r="AA998" s="659"/>
      <c r="AB998" s="659"/>
      <c r="AC998" s="659"/>
      <c r="AD998" s="659"/>
      <c r="AE998" s="659"/>
      <c r="AF998" s="659"/>
      <c r="AG998" s="659"/>
      <c r="AH998" s="659"/>
      <c r="AI998" s="659"/>
      <c r="AJ998" s="659"/>
      <c r="AK998" s="659"/>
    </row>
    <row r="999" spans="1:37">
      <c r="A999" s="659"/>
      <c r="B999" s="659"/>
      <c r="C999" s="659"/>
      <c r="D999" s="659"/>
      <c r="E999" s="659"/>
      <c r="F999" s="659"/>
      <c r="G999" s="659"/>
      <c r="H999" s="659"/>
      <c r="I999" s="660"/>
      <c r="J999" s="659"/>
      <c r="K999" s="660"/>
      <c r="L999" s="659"/>
      <c r="M999" s="659"/>
      <c r="N999" s="659"/>
      <c r="O999" s="659"/>
      <c r="P999" s="659"/>
      <c r="Q999" s="659"/>
      <c r="R999" s="659"/>
      <c r="S999" s="659"/>
      <c r="T999" s="659"/>
      <c r="U999" s="659"/>
      <c r="V999" s="659"/>
      <c r="W999" s="659"/>
      <c r="X999" s="659"/>
      <c r="Y999" s="659"/>
      <c r="Z999" s="659"/>
      <c r="AA999" s="659"/>
      <c r="AB999" s="659"/>
      <c r="AC999" s="659"/>
      <c r="AD999" s="659"/>
      <c r="AE999" s="659"/>
      <c r="AF999" s="659"/>
      <c r="AG999" s="659"/>
      <c r="AH999" s="659"/>
      <c r="AI999" s="659"/>
      <c r="AJ999" s="659"/>
      <c r="AK999" s="659"/>
    </row>
    <row r="1000" spans="1:37">
      <c r="A1000" s="659"/>
      <c r="B1000" s="659"/>
      <c r="C1000" s="659"/>
      <c r="D1000" s="659"/>
      <c r="E1000" s="659"/>
      <c r="F1000" s="659"/>
      <c r="G1000" s="659"/>
      <c r="H1000" s="659"/>
      <c r="I1000" s="660"/>
      <c r="J1000" s="659"/>
      <c r="K1000" s="660"/>
      <c r="L1000" s="659"/>
      <c r="M1000" s="659"/>
      <c r="N1000" s="659"/>
      <c r="O1000" s="659"/>
      <c r="P1000" s="659"/>
      <c r="Q1000" s="659"/>
      <c r="R1000" s="659"/>
      <c r="S1000" s="659"/>
      <c r="T1000" s="659"/>
      <c r="U1000" s="659"/>
      <c r="V1000" s="659"/>
      <c r="W1000" s="659"/>
      <c r="X1000" s="659"/>
      <c r="Y1000" s="659"/>
      <c r="Z1000" s="659"/>
      <c r="AA1000" s="659"/>
      <c r="AB1000" s="659"/>
      <c r="AC1000" s="659"/>
      <c r="AD1000" s="659"/>
      <c r="AE1000" s="659"/>
      <c r="AF1000" s="659"/>
      <c r="AG1000" s="659"/>
      <c r="AH1000" s="659"/>
      <c r="AI1000" s="659"/>
      <c r="AJ1000" s="659"/>
      <c r="AK1000" s="659"/>
    </row>
    <row r="1001" spans="1:37">
      <c r="A1001" s="659"/>
      <c r="B1001" s="659"/>
      <c r="C1001" s="659"/>
      <c r="D1001" s="659"/>
      <c r="E1001" s="659"/>
      <c r="F1001" s="659"/>
      <c r="G1001" s="659"/>
      <c r="H1001" s="659"/>
      <c r="I1001" s="660"/>
      <c r="J1001" s="659"/>
      <c r="K1001" s="660"/>
      <c r="L1001" s="659"/>
      <c r="M1001" s="659"/>
      <c r="N1001" s="659"/>
      <c r="O1001" s="659"/>
      <c r="P1001" s="659"/>
      <c r="Q1001" s="659"/>
      <c r="R1001" s="659"/>
      <c r="S1001" s="659"/>
      <c r="T1001" s="659"/>
      <c r="U1001" s="659"/>
      <c r="V1001" s="659"/>
      <c r="W1001" s="659"/>
      <c r="X1001" s="659"/>
      <c r="Y1001" s="659"/>
      <c r="Z1001" s="659"/>
      <c r="AA1001" s="659"/>
      <c r="AB1001" s="659"/>
      <c r="AC1001" s="659"/>
      <c r="AD1001" s="659"/>
      <c r="AE1001" s="659"/>
      <c r="AF1001" s="659"/>
      <c r="AG1001" s="659"/>
      <c r="AH1001" s="659"/>
      <c r="AI1001" s="659"/>
      <c r="AJ1001" s="659"/>
      <c r="AK1001" s="659"/>
    </row>
    <row r="1002" spans="1:37">
      <c r="A1002" s="659"/>
      <c r="B1002" s="659"/>
      <c r="C1002" s="659"/>
      <c r="D1002" s="659"/>
      <c r="E1002" s="659"/>
      <c r="F1002" s="659"/>
      <c r="G1002" s="659"/>
      <c r="H1002" s="659"/>
      <c r="I1002" s="660"/>
      <c r="J1002" s="659"/>
      <c r="K1002" s="660"/>
      <c r="L1002" s="659"/>
      <c r="M1002" s="659"/>
      <c r="N1002" s="659"/>
      <c r="O1002" s="659"/>
      <c r="P1002" s="659"/>
      <c r="Q1002" s="659"/>
      <c r="R1002" s="659"/>
      <c r="S1002" s="659"/>
      <c r="T1002" s="659"/>
      <c r="U1002" s="659"/>
      <c r="V1002" s="659"/>
      <c r="W1002" s="659"/>
      <c r="X1002" s="659"/>
      <c r="Y1002" s="659"/>
      <c r="Z1002" s="659"/>
      <c r="AA1002" s="659"/>
      <c r="AB1002" s="659"/>
      <c r="AC1002" s="659"/>
      <c r="AD1002" s="659"/>
      <c r="AE1002" s="659"/>
      <c r="AF1002" s="659"/>
      <c r="AG1002" s="659"/>
      <c r="AH1002" s="659"/>
      <c r="AI1002" s="659"/>
      <c r="AJ1002" s="659"/>
      <c r="AK1002" s="659"/>
    </row>
    <row r="1003" spans="1:37">
      <c r="A1003" s="659"/>
      <c r="B1003" s="659"/>
      <c r="C1003" s="659"/>
      <c r="D1003" s="659"/>
      <c r="E1003" s="659"/>
      <c r="F1003" s="659"/>
      <c r="G1003" s="659"/>
      <c r="H1003" s="659"/>
      <c r="I1003" s="660"/>
      <c r="J1003" s="659"/>
      <c r="K1003" s="660"/>
      <c r="L1003" s="659"/>
      <c r="M1003" s="659"/>
      <c r="N1003" s="659"/>
      <c r="O1003" s="659"/>
      <c r="P1003" s="659"/>
      <c r="Q1003" s="659"/>
      <c r="R1003" s="659"/>
      <c r="S1003" s="659"/>
      <c r="T1003" s="659"/>
      <c r="U1003" s="659"/>
      <c r="V1003" s="659"/>
      <c r="W1003" s="659"/>
      <c r="X1003" s="659"/>
      <c r="Y1003" s="659"/>
      <c r="Z1003" s="659"/>
      <c r="AA1003" s="659"/>
      <c r="AB1003" s="659"/>
      <c r="AC1003" s="659"/>
      <c r="AD1003" s="659"/>
      <c r="AE1003" s="659"/>
      <c r="AF1003" s="659"/>
      <c r="AG1003" s="659"/>
      <c r="AH1003" s="659"/>
      <c r="AI1003" s="659"/>
      <c r="AJ1003" s="659"/>
      <c r="AK1003" s="659"/>
    </row>
    <row r="1004" spans="1:37">
      <c r="A1004" s="659"/>
      <c r="B1004" s="659"/>
      <c r="C1004" s="659"/>
      <c r="D1004" s="659"/>
      <c r="E1004" s="659"/>
      <c r="F1004" s="659"/>
      <c r="G1004" s="659"/>
      <c r="H1004" s="659"/>
      <c r="I1004" s="660"/>
      <c r="J1004" s="659"/>
      <c r="K1004" s="660"/>
      <c r="L1004" s="659"/>
      <c r="M1004" s="659"/>
      <c r="N1004" s="659"/>
      <c r="O1004" s="659"/>
      <c r="P1004" s="659"/>
      <c r="Q1004" s="659"/>
      <c r="R1004" s="659"/>
      <c r="S1004" s="659"/>
      <c r="T1004" s="659"/>
      <c r="U1004" s="659"/>
      <c r="V1004" s="659"/>
      <c r="W1004" s="659"/>
      <c r="X1004" s="659"/>
      <c r="Y1004" s="659"/>
      <c r="Z1004" s="659"/>
      <c r="AA1004" s="659"/>
      <c r="AB1004" s="659"/>
      <c r="AC1004" s="659"/>
      <c r="AD1004" s="659"/>
      <c r="AE1004" s="659"/>
      <c r="AF1004" s="659"/>
      <c r="AG1004" s="659"/>
      <c r="AH1004" s="659"/>
      <c r="AI1004" s="659"/>
      <c r="AJ1004" s="659"/>
      <c r="AK1004" s="659"/>
    </row>
    <row r="1005" spans="1:37">
      <c r="A1005" s="659"/>
      <c r="B1005" s="659"/>
      <c r="C1005" s="659"/>
      <c r="D1005" s="659"/>
      <c r="E1005" s="659"/>
      <c r="F1005" s="659"/>
      <c r="G1005" s="659"/>
      <c r="H1005" s="659"/>
      <c r="I1005" s="660"/>
      <c r="J1005" s="659"/>
      <c r="K1005" s="660"/>
      <c r="L1005" s="659"/>
      <c r="M1005" s="659"/>
      <c r="N1005" s="659"/>
      <c r="O1005" s="659"/>
      <c r="P1005" s="659"/>
      <c r="Q1005" s="659"/>
      <c r="R1005" s="659"/>
      <c r="S1005" s="659"/>
      <c r="T1005" s="659"/>
      <c r="U1005" s="659"/>
      <c r="V1005" s="659"/>
      <c r="W1005" s="659"/>
      <c r="X1005" s="659"/>
      <c r="Y1005" s="659"/>
      <c r="Z1005" s="659"/>
      <c r="AA1005" s="659"/>
      <c r="AB1005" s="659"/>
      <c r="AC1005" s="659"/>
      <c r="AD1005" s="659"/>
      <c r="AE1005" s="659"/>
      <c r="AF1005" s="659"/>
      <c r="AG1005" s="659"/>
      <c r="AH1005" s="659"/>
      <c r="AI1005" s="659"/>
      <c r="AJ1005" s="659"/>
      <c r="AK1005" s="659"/>
    </row>
    <row r="1006" spans="1:37">
      <c r="A1006" s="659"/>
      <c r="B1006" s="659"/>
      <c r="C1006" s="659"/>
      <c r="D1006" s="659"/>
      <c r="E1006" s="659"/>
      <c r="F1006" s="659"/>
      <c r="G1006" s="659"/>
      <c r="H1006" s="659"/>
      <c r="I1006" s="660"/>
      <c r="J1006" s="659"/>
      <c r="K1006" s="660"/>
      <c r="L1006" s="659"/>
      <c r="M1006" s="659"/>
      <c r="N1006" s="659"/>
      <c r="O1006" s="659"/>
      <c r="P1006" s="659"/>
      <c r="Q1006" s="659"/>
      <c r="R1006" s="659"/>
      <c r="S1006" s="659"/>
      <c r="T1006" s="659"/>
      <c r="U1006" s="659"/>
      <c r="V1006" s="659"/>
      <c r="W1006" s="659"/>
      <c r="X1006" s="659"/>
      <c r="Y1006" s="659"/>
      <c r="Z1006" s="659"/>
      <c r="AA1006" s="659"/>
      <c r="AB1006" s="659"/>
      <c r="AC1006" s="659"/>
      <c r="AD1006" s="659"/>
      <c r="AE1006" s="659"/>
      <c r="AF1006" s="659"/>
      <c r="AG1006" s="659"/>
      <c r="AH1006" s="659"/>
      <c r="AI1006" s="659"/>
      <c r="AJ1006" s="659"/>
      <c r="AK1006" s="659"/>
    </row>
    <row r="1007" spans="1:37">
      <c r="A1007" s="659"/>
      <c r="B1007" s="659"/>
      <c r="C1007" s="659"/>
      <c r="D1007" s="659"/>
      <c r="E1007" s="659"/>
      <c r="F1007" s="659"/>
      <c r="G1007" s="659"/>
      <c r="H1007" s="659"/>
      <c r="I1007" s="660"/>
      <c r="J1007" s="659"/>
      <c r="K1007" s="660"/>
      <c r="L1007" s="659"/>
      <c r="M1007" s="659"/>
      <c r="N1007" s="659"/>
      <c r="O1007" s="659"/>
      <c r="P1007" s="659"/>
      <c r="Q1007" s="659"/>
      <c r="R1007" s="659"/>
      <c r="S1007" s="659"/>
      <c r="T1007" s="659"/>
      <c r="U1007" s="659"/>
      <c r="V1007" s="659"/>
      <c r="W1007" s="659"/>
      <c r="X1007" s="659"/>
      <c r="Y1007" s="659"/>
      <c r="Z1007" s="659"/>
      <c r="AA1007" s="659"/>
      <c r="AB1007" s="659"/>
      <c r="AC1007" s="659"/>
      <c r="AD1007" s="659"/>
      <c r="AE1007" s="659"/>
      <c r="AF1007" s="659"/>
      <c r="AG1007" s="659"/>
      <c r="AH1007" s="659"/>
      <c r="AI1007" s="659"/>
      <c r="AJ1007" s="659"/>
      <c r="AK1007" s="659"/>
    </row>
    <row r="1008" spans="1:37">
      <c r="A1008" s="659"/>
      <c r="B1008" s="659"/>
      <c r="C1008" s="659"/>
      <c r="D1008" s="659"/>
      <c r="E1008" s="659"/>
      <c r="F1008" s="659"/>
      <c r="G1008" s="659"/>
      <c r="H1008" s="659"/>
      <c r="I1008" s="660"/>
      <c r="J1008" s="659"/>
      <c r="K1008" s="660"/>
      <c r="L1008" s="659"/>
      <c r="M1008" s="659"/>
      <c r="N1008" s="659"/>
      <c r="O1008" s="659"/>
      <c r="P1008" s="659"/>
      <c r="Q1008" s="659"/>
      <c r="R1008" s="659"/>
      <c r="S1008" s="659"/>
      <c r="T1008" s="659"/>
      <c r="U1008" s="659"/>
      <c r="V1008" s="659"/>
      <c r="W1008" s="659"/>
      <c r="X1008" s="659"/>
      <c r="Y1008" s="659"/>
      <c r="Z1008" s="659"/>
      <c r="AA1008" s="659"/>
      <c r="AB1008" s="659"/>
      <c r="AC1008" s="659"/>
      <c r="AD1008" s="659"/>
      <c r="AE1008" s="659"/>
      <c r="AF1008" s="659"/>
      <c r="AG1008" s="659"/>
      <c r="AH1008" s="659"/>
      <c r="AI1008" s="659"/>
      <c r="AJ1008" s="659"/>
      <c r="AK1008" s="659"/>
    </row>
    <row r="1009" spans="1:37">
      <c r="A1009" s="659"/>
      <c r="B1009" s="659"/>
      <c r="C1009" s="659"/>
      <c r="D1009" s="659"/>
      <c r="E1009" s="659"/>
      <c r="F1009" s="659"/>
      <c r="G1009" s="659"/>
      <c r="H1009" s="659"/>
      <c r="I1009" s="660"/>
      <c r="J1009" s="659"/>
      <c r="K1009" s="660"/>
      <c r="L1009" s="659"/>
      <c r="M1009" s="659"/>
      <c r="N1009" s="659"/>
      <c r="O1009" s="659"/>
      <c r="P1009" s="659"/>
      <c r="Q1009" s="659"/>
      <c r="R1009" s="659"/>
      <c r="S1009" s="659"/>
      <c r="T1009" s="659"/>
      <c r="U1009" s="659"/>
      <c r="V1009" s="659"/>
      <c r="W1009" s="659"/>
      <c r="X1009" s="659"/>
      <c r="Y1009" s="659"/>
      <c r="Z1009" s="659"/>
      <c r="AA1009" s="659"/>
      <c r="AB1009" s="659"/>
      <c r="AC1009" s="659"/>
      <c r="AD1009" s="659"/>
      <c r="AE1009" s="659"/>
      <c r="AF1009" s="659"/>
      <c r="AG1009" s="659"/>
      <c r="AH1009" s="659"/>
      <c r="AI1009" s="659"/>
      <c r="AJ1009" s="659"/>
      <c r="AK1009" s="659"/>
    </row>
    <row r="1010" spans="1:37">
      <c r="A1010" s="659"/>
      <c r="B1010" s="659"/>
      <c r="C1010" s="659"/>
      <c r="D1010" s="659"/>
      <c r="E1010" s="659"/>
      <c r="F1010" s="659"/>
      <c r="G1010" s="659"/>
      <c r="H1010" s="659"/>
      <c r="I1010" s="660"/>
      <c r="J1010" s="659"/>
      <c r="K1010" s="660"/>
      <c r="L1010" s="659"/>
      <c r="M1010" s="659"/>
      <c r="N1010" s="659"/>
      <c r="O1010" s="659"/>
      <c r="P1010" s="659"/>
      <c r="Q1010" s="659"/>
      <c r="R1010" s="659"/>
      <c r="S1010" s="659"/>
      <c r="T1010" s="659"/>
      <c r="U1010" s="659"/>
      <c r="V1010" s="659"/>
      <c r="W1010" s="659"/>
      <c r="X1010" s="659"/>
      <c r="Y1010" s="659"/>
      <c r="Z1010" s="659"/>
      <c r="AA1010" s="659"/>
      <c r="AB1010" s="659"/>
      <c r="AC1010" s="659"/>
      <c r="AD1010" s="659"/>
      <c r="AE1010" s="659"/>
      <c r="AF1010" s="659"/>
      <c r="AG1010" s="659"/>
      <c r="AH1010" s="659"/>
      <c r="AI1010" s="659"/>
      <c r="AJ1010" s="659"/>
      <c r="AK1010" s="659"/>
    </row>
    <row r="1011" spans="1:37">
      <c r="A1011" s="659"/>
      <c r="B1011" s="659"/>
      <c r="C1011" s="659"/>
      <c r="D1011" s="659"/>
      <c r="E1011" s="659"/>
      <c r="F1011" s="659"/>
      <c r="G1011" s="659"/>
      <c r="H1011" s="659"/>
      <c r="I1011" s="660"/>
      <c r="J1011" s="659"/>
      <c r="K1011" s="660"/>
      <c r="L1011" s="659"/>
      <c r="M1011" s="659"/>
      <c r="N1011" s="659"/>
      <c r="O1011" s="659"/>
      <c r="P1011" s="659"/>
      <c r="Q1011" s="659"/>
      <c r="R1011" s="659"/>
      <c r="S1011" s="659"/>
      <c r="T1011" s="659"/>
      <c r="U1011" s="659"/>
      <c r="V1011" s="659"/>
      <c r="W1011" s="659"/>
      <c r="X1011" s="659"/>
      <c r="Y1011" s="659"/>
      <c r="Z1011" s="659"/>
      <c r="AA1011" s="659"/>
      <c r="AB1011" s="659"/>
      <c r="AC1011" s="659"/>
      <c r="AD1011" s="659"/>
      <c r="AE1011" s="659"/>
      <c r="AF1011" s="659"/>
      <c r="AG1011" s="659"/>
      <c r="AH1011" s="659"/>
      <c r="AI1011" s="659"/>
      <c r="AJ1011" s="659"/>
      <c r="AK1011" s="659"/>
    </row>
    <row r="1012" spans="1:37">
      <c r="A1012" s="659"/>
      <c r="B1012" s="659"/>
      <c r="C1012" s="659"/>
      <c r="D1012" s="659"/>
      <c r="E1012" s="659"/>
      <c r="F1012" s="659"/>
      <c r="G1012" s="659"/>
      <c r="H1012" s="659"/>
      <c r="I1012" s="660"/>
      <c r="J1012" s="659"/>
      <c r="K1012" s="660"/>
      <c r="L1012" s="659"/>
      <c r="M1012" s="659"/>
      <c r="N1012" s="659"/>
      <c r="O1012" s="659"/>
      <c r="P1012" s="659"/>
      <c r="Q1012" s="659"/>
      <c r="R1012" s="659"/>
      <c r="S1012" s="659"/>
      <c r="T1012" s="659"/>
      <c r="U1012" s="659"/>
      <c r="V1012" s="659"/>
      <c r="W1012" s="659"/>
      <c r="X1012" s="659"/>
      <c r="Y1012" s="659"/>
      <c r="Z1012" s="659"/>
      <c r="AA1012" s="659"/>
      <c r="AB1012" s="659"/>
      <c r="AC1012" s="659"/>
      <c r="AD1012" s="659"/>
      <c r="AE1012" s="659"/>
      <c r="AF1012" s="659"/>
      <c r="AG1012" s="659"/>
      <c r="AH1012" s="659"/>
      <c r="AI1012" s="659"/>
      <c r="AJ1012" s="659"/>
      <c r="AK1012" s="659"/>
    </row>
    <row r="1013" spans="1:37">
      <c r="A1013" s="659"/>
      <c r="B1013" s="659"/>
      <c r="C1013" s="659"/>
      <c r="D1013" s="659"/>
      <c r="E1013" s="659"/>
      <c r="F1013" s="659"/>
      <c r="G1013" s="659"/>
      <c r="H1013" s="659"/>
      <c r="I1013" s="660"/>
      <c r="J1013" s="659"/>
      <c r="K1013" s="660"/>
      <c r="L1013" s="659"/>
      <c r="M1013" s="659"/>
      <c r="N1013" s="659"/>
      <c r="O1013" s="659"/>
      <c r="P1013" s="659"/>
      <c r="Q1013" s="659"/>
      <c r="R1013" s="659"/>
      <c r="S1013" s="659"/>
      <c r="T1013" s="659"/>
      <c r="U1013" s="659"/>
      <c r="V1013" s="659"/>
      <c r="W1013" s="659"/>
      <c r="X1013" s="659"/>
      <c r="Y1013" s="659"/>
      <c r="Z1013" s="659"/>
      <c r="AA1013" s="659"/>
      <c r="AB1013" s="659"/>
      <c r="AC1013" s="659"/>
      <c r="AD1013" s="659"/>
      <c r="AE1013" s="659"/>
      <c r="AF1013" s="659"/>
      <c r="AG1013" s="659"/>
      <c r="AH1013" s="659"/>
      <c r="AI1013" s="659"/>
      <c r="AJ1013" s="659"/>
      <c r="AK1013" s="659"/>
    </row>
    <row r="1014" spans="1:37">
      <c r="A1014" s="659"/>
      <c r="B1014" s="659"/>
      <c r="C1014" s="659"/>
      <c r="D1014" s="659"/>
      <c r="E1014" s="659"/>
      <c r="F1014" s="659"/>
      <c r="G1014" s="659"/>
      <c r="H1014" s="659"/>
      <c r="I1014" s="660"/>
      <c r="J1014" s="659"/>
      <c r="K1014" s="660"/>
      <c r="L1014" s="659"/>
      <c r="M1014" s="659"/>
      <c r="N1014" s="659"/>
      <c r="O1014" s="659"/>
      <c r="P1014" s="659"/>
      <c r="Q1014" s="659"/>
      <c r="R1014" s="659"/>
      <c r="S1014" s="659"/>
      <c r="T1014" s="659"/>
      <c r="U1014" s="659"/>
      <c r="V1014" s="659"/>
      <c r="W1014" s="659"/>
      <c r="X1014" s="659"/>
      <c r="Y1014" s="659"/>
      <c r="Z1014" s="659"/>
      <c r="AA1014" s="659"/>
      <c r="AB1014" s="659"/>
      <c r="AC1014" s="659"/>
      <c r="AD1014" s="659"/>
      <c r="AE1014" s="659"/>
      <c r="AF1014" s="659"/>
      <c r="AG1014" s="659"/>
      <c r="AH1014" s="659"/>
      <c r="AI1014" s="659"/>
      <c r="AJ1014" s="659"/>
      <c r="AK1014" s="659"/>
    </row>
    <row r="1015" spans="1:37">
      <c r="A1015" s="659"/>
      <c r="B1015" s="659"/>
      <c r="C1015" s="659"/>
      <c r="D1015" s="659"/>
      <c r="E1015" s="659"/>
      <c r="F1015" s="659"/>
      <c r="G1015" s="659"/>
      <c r="H1015" s="659"/>
      <c r="I1015" s="660"/>
      <c r="J1015" s="659"/>
      <c r="K1015" s="660"/>
      <c r="L1015" s="659"/>
      <c r="M1015" s="659"/>
      <c r="N1015" s="659"/>
      <c r="O1015" s="659"/>
      <c r="P1015" s="659"/>
      <c r="Q1015" s="659"/>
      <c r="R1015" s="659"/>
      <c r="S1015" s="659"/>
      <c r="T1015" s="659"/>
      <c r="U1015" s="659"/>
      <c r="V1015" s="659"/>
      <c r="W1015" s="659"/>
      <c r="X1015" s="659"/>
      <c r="Y1015" s="659"/>
      <c r="Z1015" s="659"/>
      <c r="AA1015" s="659"/>
      <c r="AB1015" s="659"/>
      <c r="AC1015" s="659"/>
      <c r="AD1015" s="659"/>
      <c r="AE1015" s="659"/>
      <c r="AF1015" s="659"/>
      <c r="AG1015" s="659"/>
      <c r="AH1015" s="659"/>
      <c r="AI1015" s="659"/>
      <c r="AJ1015" s="659"/>
      <c r="AK1015" s="659"/>
    </row>
    <row r="1016" spans="1:37">
      <c r="A1016" s="659"/>
      <c r="B1016" s="659"/>
      <c r="C1016" s="659"/>
      <c r="D1016" s="659"/>
      <c r="E1016" s="659"/>
      <c r="F1016" s="659"/>
      <c r="G1016" s="659"/>
      <c r="H1016" s="659"/>
      <c r="I1016" s="660"/>
      <c r="J1016" s="659"/>
      <c r="K1016" s="660"/>
      <c r="L1016" s="659"/>
      <c r="M1016" s="659"/>
      <c r="N1016" s="659"/>
      <c r="O1016" s="659"/>
      <c r="P1016" s="659"/>
      <c r="Q1016" s="659"/>
      <c r="R1016" s="659"/>
      <c r="S1016" s="659"/>
      <c r="T1016" s="659"/>
      <c r="U1016" s="659"/>
      <c r="V1016" s="659"/>
      <c r="W1016" s="659"/>
      <c r="X1016" s="659"/>
      <c r="Y1016" s="659"/>
      <c r="Z1016" s="659"/>
      <c r="AA1016" s="659"/>
      <c r="AB1016" s="659"/>
      <c r="AC1016" s="659"/>
      <c r="AD1016" s="659"/>
      <c r="AE1016" s="659"/>
      <c r="AF1016" s="659"/>
      <c r="AG1016" s="659"/>
      <c r="AH1016" s="659"/>
      <c r="AI1016" s="659"/>
      <c r="AJ1016" s="659"/>
      <c r="AK1016" s="659"/>
    </row>
    <row r="1017" spans="1:37">
      <c r="A1017" s="659"/>
      <c r="B1017" s="659"/>
      <c r="C1017" s="659"/>
      <c r="D1017" s="659"/>
      <c r="E1017" s="659"/>
      <c r="F1017" s="659"/>
      <c r="G1017" s="659"/>
      <c r="H1017" s="659"/>
      <c r="I1017" s="660"/>
      <c r="J1017" s="659"/>
      <c r="K1017" s="660"/>
      <c r="L1017" s="659"/>
      <c r="M1017" s="659"/>
      <c r="N1017" s="659"/>
      <c r="O1017" s="659"/>
      <c r="P1017" s="659"/>
      <c r="Q1017" s="659"/>
      <c r="R1017" s="659"/>
      <c r="S1017" s="659"/>
      <c r="T1017" s="659"/>
      <c r="U1017" s="659"/>
      <c r="V1017" s="659"/>
      <c r="W1017" s="659"/>
      <c r="X1017" s="659"/>
      <c r="Y1017" s="659"/>
      <c r="Z1017" s="659"/>
      <c r="AA1017" s="659"/>
      <c r="AB1017" s="659"/>
      <c r="AC1017" s="659"/>
      <c r="AD1017" s="659"/>
      <c r="AE1017" s="659"/>
      <c r="AF1017" s="659"/>
      <c r="AG1017" s="659"/>
      <c r="AH1017" s="659"/>
      <c r="AI1017" s="659"/>
      <c r="AJ1017" s="659"/>
      <c r="AK1017" s="659"/>
    </row>
    <row r="1018" spans="1:37">
      <c r="A1018" s="659"/>
      <c r="B1018" s="659"/>
      <c r="C1018" s="659"/>
      <c r="D1018" s="659"/>
      <c r="E1018" s="659"/>
      <c r="F1018" s="659"/>
      <c r="G1018" s="659"/>
      <c r="H1018" s="659"/>
      <c r="I1018" s="660"/>
      <c r="J1018" s="659"/>
      <c r="K1018" s="660"/>
      <c r="L1018" s="659"/>
      <c r="M1018" s="659"/>
      <c r="N1018" s="659"/>
      <c r="O1018" s="659"/>
      <c r="P1018" s="659"/>
      <c r="Q1018" s="659"/>
      <c r="R1018" s="659"/>
      <c r="S1018" s="659"/>
      <c r="T1018" s="659"/>
      <c r="U1018" s="659"/>
      <c r="V1018" s="659"/>
      <c r="W1018" s="659"/>
      <c r="X1018" s="659"/>
      <c r="Y1018" s="659"/>
      <c r="Z1018" s="659"/>
      <c r="AA1018" s="659"/>
      <c r="AB1018" s="659"/>
      <c r="AC1018" s="659"/>
      <c r="AD1018" s="659"/>
      <c r="AE1018" s="659"/>
      <c r="AF1018" s="659"/>
      <c r="AG1018" s="659"/>
      <c r="AH1018" s="659"/>
      <c r="AI1018" s="659"/>
      <c r="AJ1018" s="659"/>
      <c r="AK1018" s="659"/>
    </row>
    <row r="1019" spans="1:37">
      <c r="A1019" s="659"/>
      <c r="B1019" s="659"/>
      <c r="C1019" s="659"/>
      <c r="D1019" s="659"/>
      <c r="E1019" s="659"/>
      <c r="F1019" s="659"/>
      <c r="G1019" s="659"/>
      <c r="H1019" s="659"/>
      <c r="I1019" s="660"/>
      <c r="J1019" s="659"/>
      <c r="K1019" s="660"/>
      <c r="L1019" s="659"/>
      <c r="M1019" s="659"/>
      <c r="N1019" s="659"/>
      <c r="O1019" s="659"/>
      <c r="P1019" s="659"/>
      <c r="Q1019" s="659"/>
      <c r="R1019" s="659"/>
      <c r="S1019" s="659"/>
      <c r="T1019" s="659"/>
      <c r="U1019" s="659"/>
      <c r="V1019" s="659"/>
      <c r="W1019" s="659"/>
      <c r="X1019" s="659"/>
      <c r="Y1019" s="659"/>
      <c r="Z1019" s="659"/>
      <c r="AA1019" s="659"/>
      <c r="AB1019" s="659"/>
      <c r="AC1019" s="659"/>
      <c r="AD1019" s="659"/>
      <c r="AE1019" s="659"/>
      <c r="AF1019" s="659"/>
      <c r="AG1019" s="659"/>
      <c r="AH1019" s="659"/>
      <c r="AI1019" s="659"/>
      <c r="AJ1019" s="659"/>
      <c r="AK1019" s="659"/>
    </row>
    <row r="1020" spans="1:37">
      <c r="A1020" s="659"/>
      <c r="B1020" s="659"/>
      <c r="C1020" s="659"/>
      <c r="D1020" s="659"/>
      <c r="E1020" s="659"/>
      <c r="F1020" s="659"/>
      <c r="G1020" s="659"/>
      <c r="H1020" s="659"/>
      <c r="I1020" s="660"/>
      <c r="J1020" s="659"/>
      <c r="K1020" s="660"/>
      <c r="L1020" s="659"/>
      <c r="M1020" s="659"/>
      <c r="N1020" s="659"/>
      <c r="O1020" s="659"/>
      <c r="P1020" s="659"/>
      <c r="Q1020" s="659"/>
      <c r="R1020" s="659"/>
      <c r="S1020" s="659"/>
      <c r="T1020" s="659"/>
      <c r="U1020" s="659"/>
      <c r="V1020" s="659"/>
      <c r="W1020" s="659"/>
      <c r="X1020" s="659"/>
      <c r="Y1020" s="659"/>
      <c r="Z1020" s="659"/>
      <c r="AA1020" s="659"/>
      <c r="AB1020" s="659"/>
      <c r="AC1020" s="659"/>
      <c r="AD1020" s="659"/>
      <c r="AE1020" s="659"/>
      <c r="AF1020" s="659"/>
      <c r="AG1020" s="659"/>
      <c r="AH1020" s="659"/>
      <c r="AI1020" s="659"/>
      <c r="AJ1020" s="659"/>
      <c r="AK1020" s="659"/>
    </row>
    <row r="1021" spans="1:37">
      <c r="A1021" s="659"/>
      <c r="B1021" s="659"/>
      <c r="C1021" s="659"/>
      <c r="D1021" s="659"/>
      <c r="E1021" s="659"/>
      <c r="F1021" s="659"/>
      <c r="G1021" s="659"/>
      <c r="H1021" s="659"/>
      <c r="I1021" s="660"/>
      <c r="J1021" s="659"/>
      <c r="K1021" s="660"/>
      <c r="L1021" s="659"/>
      <c r="M1021" s="659"/>
      <c r="N1021" s="659"/>
      <c r="O1021" s="659"/>
      <c r="P1021" s="659"/>
      <c r="Q1021" s="659"/>
      <c r="R1021" s="659"/>
      <c r="S1021" s="659"/>
      <c r="T1021" s="659"/>
      <c r="U1021" s="659"/>
      <c r="V1021" s="659"/>
      <c r="W1021" s="659"/>
      <c r="X1021" s="659"/>
      <c r="Y1021" s="659"/>
      <c r="Z1021" s="659"/>
      <c r="AA1021" s="659"/>
      <c r="AB1021" s="659"/>
      <c r="AC1021" s="659"/>
      <c r="AD1021" s="659"/>
      <c r="AE1021" s="659"/>
      <c r="AF1021" s="659"/>
      <c r="AG1021" s="659"/>
      <c r="AH1021" s="659"/>
      <c r="AI1021" s="659"/>
      <c r="AJ1021" s="659"/>
      <c r="AK1021" s="659"/>
    </row>
    <row r="1022" spans="1:37">
      <c r="A1022" s="659"/>
      <c r="B1022" s="659"/>
      <c r="C1022" s="659"/>
      <c r="D1022" s="659"/>
      <c r="E1022" s="659"/>
      <c r="F1022" s="659"/>
      <c r="G1022" s="659"/>
      <c r="H1022" s="659"/>
      <c r="I1022" s="660"/>
      <c r="J1022" s="659"/>
      <c r="K1022" s="660"/>
      <c r="L1022" s="659"/>
      <c r="M1022" s="659"/>
      <c r="N1022" s="659"/>
      <c r="O1022" s="659"/>
      <c r="P1022" s="659"/>
      <c r="Q1022" s="659"/>
      <c r="R1022" s="659"/>
      <c r="S1022" s="659"/>
      <c r="T1022" s="659"/>
      <c r="U1022" s="659"/>
      <c r="V1022" s="659"/>
      <c r="W1022" s="659"/>
      <c r="X1022" s="659"/>
      <c r="Y1022" s="659"/>
      <c r="Z1022" s="659"/>
      <c r="AA1022" s="659"/>
      <c r="AB1022" s="659"/>
      <c r="AC1022" s="659"/>
      <c r="AD1022" s="659"/>
      <c r="AE1022" s="659"/>
      <c r="AF1022" s="659"/>
      <c r="AG1022" s="659"/>
      <c r="AH1022" s="659"/>
      <c r="AI1022" s="659"/>
      <c r="AJ1022" s="659"/>
      <c r="AK1022" s="659"/>
    </row>
    <row r="1023" spans="1:37">
      <c r="A1023" s="659"/>
      <c r="B1023" s="659"/>
      <c r="C1023" s="659"/>
      <c r="D1023" s="659"/>
      <c r="E1023" s="659"/>
      <c r="F1023" s="659"/>
      <c r="G1023" s="659"/>
      <c r="H1023" s="659"/>
      <c r="I1023" s="660"/>
      <c r="J1023" s="659"/>
      <c r="K1023" s="660"/>
      <c r="L1023" s="659"/>
      <c r="M1023" s="659"/>
      <c r="N1023" s="659"/>
      <c r="O1023" s="659"/>
      <c r="P1023" s="659"/>
      <c r="Q1023" s="659"/>
      <c r="R1023" s="659"/>
      <c r="S1023" s="659"/>
      <c r="T1023" s="659"/>
      <c r="U1023" s="659"/>
      <c r="V1023" s="659"/>
      <c r="W1023" s="659"/>
      <c r="X1023" s="659"/>
      <c r="Y1023" s="659"/>
      <c r="Z1023" s="659"/>
      <c r="AA1023" s="659"/>
      <c r="AB1023" s="659"/>
      <c r="AC1023" s="659"/>
      <c r="AD1023" s="659"/>
      <c r="AE1023" s="659"/>
      <c r="AF1023" s="659"/>
      <c r="AG1023" s="659"/>
      <c r="AH1023" s="659"/>
      <c r="AI1023" s="659"/>
      <c r="AJ1023" s="659"/>
      <c r="AK1023" s="659"/>
    </row>
    <row r="1024" spans="1:37">
      <c r="A1024" s="659"/>
      <c r="B1024" s="659"/>
      <c r="C1024" s="659"/>
      <c r="D1024" s="659"/>
      <c r="E1024" s="659"/>
      <c r="F1024" s="659"/>
      <c r="G1024" s="659"/>
      <c r="H1024" s="659"/>
      <c r="I1024" s="660"/>
      <c r="J1024" s="659"/>
      <c r="K1024" s="660"/>
      <c r="L1024" s="659"/>
      <c r="M1024" s="659"/>
      <c r="N1024" s="659"/>
      <c r="O1024" s="659"/>
      <c r="P1024" s="659"/>
      <c r="Q1024" s="659"/>
      <c r="R1024" s="659"/>
      <c r="S1024" s="659"/>
      <c r="T1024" s="659"/>
      <c r="U1024" s="659"/>
      <c r="V1024" s="659"/>
      <c r="W1024" s="659"/>
      <c r="X1024" s="659"/>
      <c r="Y1024" s="659"/>
      <c r="Z1024" s="659"/>
      <c r="AA1024" s="659"/>
      <c r="AB1024" s="659"/>
      <c r="AC1024" s="659"/>
      <c r="AD1024" s="659"/>
      <c r="AE1024" s="659"/>
      <c r="AF1024" s="659"/>
      <c r="AG1024" s="659"/>
      <c r="AH1024" s="659"/>
      <c r="AI1024" s="659"/>
      <c r="AJ1024" s="659"/>
      <c r="AK1024" s="659"/>
    </row>
    <row r="1025" spans="1:37">
      <c r="A1025" s="659"/>
      <c r="B1025" s="659"/>
      <c r="C1025" s="659"/>
      <c r="D1025" s="659"/>
      <c r="E1025" s="659"/>
      <c r="F1025" s="659"/>
      <c r="G1025" s="659"/>
      <c r="H1025" s="659"/>
      <c r="I1025" s="660"/>
      <c r="J1025" s="659"/>
      <c r="K1025" s="660"/>
      <c r="L1025" s="659"/>
      <c r="M1025" s="659"/>
      <c r="N1025" s="659"/>
      <c r="O1025" s="659"/>
      <c r="P1025" s="659"/>
      <c r="Q1025" s="659"/>
      <c r="R1025" s="659"/>
      <c r="S1025" s="659"/>
      <c r="T1025" s="659"/>
      <c r="U1025" s="659"/>
      <c r="V1025" s="659"/>
      <c r="W1025" s="659"/>
      <c r="X1025" s="659"/>
      <c r="Y1025" s="659"/>
      <c r="Z1025" s="659"/>
      <c r="AA1025" s="659"/>
      <c r="AB1025" s="659"/>
      <c r="AC1025" s="659"/>
      <c r="AD1025" s="659"/>
      <c r="AE1025" s="659"/>
      <c r="AF1025" s="659"/>
      <c r="AG1025" s="659"/>
      <c r="AH1025" s="659"/>
      <c r="AI1025" s="659"/>
      <c r="AJ1025" s="659"/>
      <c r="AK1025" s="659"/>
    </row>
    <row r="1026" spans="1:37">
      <c r="A1026" s="659"/>
      <c r="B1026" s="659"/>
      <c r="C1026" s="659"/>
      <c r="D1026" s="659"/>
      <c r="E1026" s="659"/>
      <c r="F1026" s="659"/>
      <c r="G1026" s="659"/>
      <c r="H1026" s="659"/>
      <c r="I1026" s="660"/>
      <c r="J1026" s="659"/>
      <c r="K1026" s="660"/>
      <c r="L1026" s="659"/>
      <c r="M1026" s="659"/>
      <c r="N1026" s="659"/>
      <c r="O1026" s="659"/>
      <c r="P1026" s="659"/>
      <c r="Q1026" s="659"/>
      <c r="R1026" s="659"/>
      <c r="S1026" s="659"/>
      <c r="T1026" s="659"/>
      <c r="U1026" s="659"/>
      <c r="V1026" s="659"/>
      <c r="W1026" s="659"/>
      <c r="X1026" s="659"/>
      <c r="Y1026" s="659"/>
      <c r="Z1026" s="659"/>
      <c r="AA1026" s="659"/>
      <c r="AB1026" s="659"/>
      <c r="AC1026" s="659"/>
      <c r="AD1026" s="659"/>
      <c r="AE1026" s="659"/>
      <c r="AF1026" s="659"/>
      <c r="AG1026" s="659"/>
      <c r="AH1026" s="659"/>
      <c r="AI1026" s="659"/>
      <c r="AJ1026" s="659"/>
      <c r="AK1026" s="659"/>
    </row>
    <row r="1027" spans="1:37">
      <c r="A1027" s="659"/>
      <c r="B1027" s="659"/>
      <c r="C1027" s="659"/>
      <c r="D1027" s="659"/>
      <c r="E1027" s="659"/>
      <c r="F1027" s="659"/>
      <c r="G1027" s="659"/>
      <c r="H1027" s="659"/>
      <c r="I1027" s="660"/>
      <c r="J1027" s="659"/>
      <c r="K1027" s="660"/>
      <c r="L1027" s="659"/>
      <c r="M1027" s="659"/>
      <c r="N1027" s="659"/>
      <c r="O1027" s="659"/>
      <c r="P1027" s="659"/>
      <c r="Q1027" s="659"/>
      <c r="R1027" s="659"/>
      <c r="S1027" s="659"/>
      <c r="T1027" s="659"/>
      <c r="U1027" s="659"/>
      <c r="V1027" s="659"/>
      <c r="W1027" s="659"/>
      <c r="X1027" s="659"/>
      <c r="Y1027" s="659"/>
      <c r="Z1027" s="659"/>
      <c r="AA1027" s="659"/>
      <c r="AB1027" s="659"/>
      <c r="AC1027" s="659"/>
      <c r="AD1027" s="659"/>
      <c r="AE1027" s="659"/>
      <c r="AF1027" s="659"/>
      <c r="AG1027" s="659"/>
      <c r="AH1027" s="659"/>
      <c r="AI1027" s="659"/>
      <c r="AJ1027" s="659"/>
      <c r="AK1027" s="659"/>
    </row>
    <row r="1028" spans="1:37">
      <c r="A1028" s="659"/>
      <c r="B1028" s="659"/>
      <c r="C1028" s="659"/>
      <c r="D1028" s="659"/>
      <c r="E1028" s="659"/>
      <c r="F1028" s="659"/>
      <c r="G1028" s="659"/>
      <c r="H1028" s="659"/>
      <c r="I1028" s="660"/>
      <c r="J1028" s="659"/>
      <c r="K1028" s="660"/>
      <c r="L1028" s="659"/>
      <c r="M1028" s="659"/>
      <c r="N1028" s="659"/>
      <c r="O1028" s="659"/>
      <c r="P1028" s="659"/>
      <c r="Q1028" s="659"/>
      <c r="R1028" s="659"/>
      <c r="S1028" s="659"/>
      <c r="T1028" s="659"/>
      <c r="U1028" s="659"/>
      <c r="V1028" s="659"/>
      <c r="W1028" s="659"/>
      <c r="X1028" s="659"/>
      <c r="Y1028" s="659"/>
      <c r="Z1028" s="659"/>
      <c r="AA1028" s="659"/>
      <c r="AB1028" s="659"/>
      <c r="AC1028" s="659"/>
      <c r="AD1028" s="659"/>
      <c r="AE1028" s="659"/>
      <c r="AF1028" s="659"/>
      <c r="AG1028" s="659"/>
      <c r="AH1028" s="659"/>
      <c r="AI1028" s="659"/>
      <c r="AJ1028" s="659"/>
      <c r="AK1028" s="659"/>
    </row>
    <row r="1029" spans="1:37">
      <c r="A1029" s="659"/>
      <c r="B1029" s="659"/>
      <c r="C1029" s="659"/>
      <c r="D1029" s="659"/>
      <c r="E1029" s="659"/>
      <c r="F1029" s="659"/>
      <c r="G1029" s="659"/>
      <c r="H1029" s="659"/>
      <c r="I1029" s="660"/>
      <c r="J1029" s="659"/>
      <c r="K1029" s="660"/>
      <c r="L1029" s="659"/>
      <c r="M1029" s="659"/>
      <c r="N1029" s="659"/>
      <c r="O1029" s="659"/>
      <c r="P1029" s="659"/>
      <c r="Q1029" s="659"/>
      <c r="R1029" s="659"/>
      <c r="S1029" s="659"/>
      <c r="T1029" s="659"/>
      <c r="U1029" s="659"/>
      <c r="V1029" s="659"/>
      <c r="W1029" s="659"/>
      <c r="X1029" s="659"/>
      <c r="Y1029" s="659"/>
      <c r="Z1029" s="659"/>
      <c r="AA1029" s="659"/>
      <c r="AB1029" s="659"/>
      <c r="AC1029" s="659"/>
      <c r="AD1029" s="659"/>
      <c r="AE1029" s="659"/>
      <c r="AF1029" s="659"/>
      <c r="AG1029" s="659"/>
      <c r="AH1029" s="659"/>
      <c r="AI1029" s="659"/>
      <c r="AJ1029" s="659"/>
      <c r="AK1029" s="659"/>
    </row>
    <row r="1030" spans="1:37">
      <c r="A1030" s="659"/>
      <c r="B1030" s="659"/>
      <c r="C1030" s="659"/>
      <c r="D1030" s="659"/>
      <c r="E1030" s="659"/>
      <c r="F1030" s="659"/>
      <c r="G1030" s="659"/>
      <c r="H1030" s="659"/>
      <c r="I1030" s="660"/>
      <c r="J1030" s="659"/>
      <c r="K1030" s="660"/>
      <c r="L1030" s="659"/>
      <c r="M1030" s="659"/>
      <c r="N1030" s="659"/>
      <c r="O1030" s="659"/>
      <c r="P1030" s="659"/>
      <c r="Q1030" s="659"/>
      <c r="R1030" s="659"/>
      <c r="S1030" s="659"/>
      <c r="T1030" s="659"/>
      <c r="U1030" s="659"/>
      <c r="V1030" s="659"/>
      <c r="W1030" s="659"/>
      <c r="X1030" s="659"/>
      <c r="Y1030" s="659"/>
      <c r="Z1030" s="659"/>
      <c r="AA1030" s="659"/>
      <c r="AB1030" s="659"/>
      <c r="AC1030" s="659"/>
      <c r="AD1030" s="659"/>
      <c r="AE1030" s="659"/>
      <c r="AF1030" s="659"/>
      <c r="AG1030" s="659"/>
      <c r="AH1030" s="659"/>
      <c r="AI1030" s="659"/>
      <c r="AJ1030" s="659"/>
      <c r="AK1030" s="659"/>
    </row>
    <row r="1031" spans="1:37">
      <c r="A1031" s="659"/>
      <c r="B1031" s="659"/>
      <c r="C1031" s="659"/>
      <c r="D1031" s="659"/>
      <c r="E1031" s="659"/>
      <c r="F1031" s="659"/>
      <c r="G1031" s="659"/>
      <c r="H1031" s="659"/>
      <c r="I1031" s="660"/>
      <c r="J1031" s="659"/>
      <c r="K1031" s="660"/>
      <c r="L1031" s="659"/>
      <c r="M1031" s="659"/>
      <c r="N1031" s="659"/>
      <c r="O1031" s="659"/>
      <c r="P1031" s="659"/>
      <c r="Q1031" s="659"/>
      <c r="R1031" s="659"/>
      <c r="S1031" s="659"/>
      <c r="T1031" s="659"/>
      <c r="U1031" s="659"/>
      <c r="V1031" s="659"/>
      <c r="W1031" s="659"/>
      <c r="X1031" s="659"/>
      <c r="Y1031" s="659"/>
      <c r="Z1031" s="659"/>
      <c r="AA1031" s="659"/>
      <c r="AB1031" s="659"/>
      <c r="AC1031" s="659"/>
      <c r="AD1031" s="659"/>
      <c r="AE1031" s="659"/>
      <c r="AF1031" s="659"/>
      <c r="AG1031" s="659"/>
      <c r="AH1031" s="659"/>
      <c r="AI1031" s="659"/>
      <c r="AJ1031" s="659"/>
      <c r="AK1031" s="659"/>
    </row>
    <row r="1032" spans="1:37">
      <c r="A1032" s="659"/>
      <c r="B1032" s="659"/>
      <c r="C1032" s="659"/>
      <c r="D1032" s="659"/>
      <c r="E1032" s="659"/>
      <c r="F1032" s="659"/>
      <c r="G1032" s="659"/>
      <c r="H1032" s="659"/>
      <c r="I1032" s="660"/>
      <c r="J1032" s="659"/>
      <c r="K1032" s="660"/>
      <c r="L1032" s="659"/>
      <c r="M1032" s="659"/>
      <c r="N1032" s="659"/>
      <c r="O1032" s="659"/>
      <c r="P1032" s="659"/>
      <c r="Q1032" s="659"/>
      <c r="R1032" s="659"/>
      <c r="S1032" s="659"/>
      <c r="T1032" s="659"/>
      <c r="U1032" s="659"/>
      <c r="V1032" s="659"/>
      <c r="W1032" s="659"/>
      <c r="X1032" s="659"/>
      <c r="Y1032" s="659"/>
      <c r="Z1032" s="659"/>
      <c r="AA1032" s="659"/>
      <c r="AB1032" s="659"/>
      <c r="AC1032" s="659"/>
      <c r="AD1032" s="659"/>
      <c r="AE1032" s="659"/>
      <c r="AF1032" s="659"/>
      <c r="AG1032" s="659"/>
      <c r="AH1032" s="659"/>
      <c r="AI1032" s="659"/>
      <c r="AJ1032" s="659"/>
      <c r="AK1032" s="659"/>
    </row>
    <row r="1033" spans="1:37">
      <c r="A1033" s="659"/>
      <c r="B1033" s="659"/>
      <c r="C1033" s="659"/>
      <c r="D1033" s="659"/>
      <c r="E1033" s="659"/>
      <c r="F1033" s="659"/>
      <c r="G1033" s="659"/>
      <c r="H1033" s="659"/>
      <c r="I1033" s="660"/>
      <c r="J1033" s="659"/>
      <c r="K1033" s="660"/>
      <c r="L1033" s="659"/>
      <c r="M1033" s="659"/>
      <c r="N1033" s="659"/>
      <c r="O1033" s="659"/>
      <c r="P1033" s="659"/>
      <c r="Q1033" s="659"/>
      <c r="R1033" s="659"/>
      <c r="S1033" s="659"/>
      <c r="T1033" s="659"/>
      <c r="U1033" s="659"/>
      <c r="V1033" s="659"/>
      <c r="W1033" s="659"/>
      <c r="X1033" s="659"/>
      <c r="Y1033" s="659"/>
      <c r="Z1033" s="659"/>
      <c r="AA1033" s="659"/>
      <c r="AB1033" s="659"/>
      <c r="AC1033" s="659"/>
      <c r="AD1033" s="659"/>
      <c r="AE1033" s="659"/>
      <c r="AF1033" s="659"/>
      <c r="AG1033" s="659"/>
      <c r="AH1033" s="659"/>
      <c r="AI1033" s="659"/>
      <c r="AJ1033" s="659"/>
      <c r="AK1033" s="659"/>
    </row>
    <row r="1034" spans="1:37">
      <c r="A1034" s="659"/>
      <c r="B1034" s="659"/>
      <c r="C1034" s="659"/>
      <c r="D1034" s="659"/>
      <c r="E1034" s="659"/>
      <c r="F1034" s="659"/>
      <c r="G1034" s="659"/>
      <c r="H1034" s="659"/>
      <c r="I1034" s="660"/>
      <c r="J1034" s="659"/>
      <c r="K1034" s="660"/>
      <c r="L1034" s="659"/>
      <c r="M1034" s="659"/>
      <c r="N1034" s="659"/>
      <c r="O1034" s="659"/>
      <c r="P1034" s="659"/>
      <c r="Q1034" s="659"/>
      <c r="R1034" s="659"/>
      <c r="S1034" s="659"/>
      <c r="T1034" s="659"/>
      <c r="U1034" s="659"/>
      <c r="V1034" s="659"/>
      <c r="W1034" s="659"/>
      <c r="X1034" s="659"/>
      <c r="Y1034" s="659"/>
      <c r="Z1034" s="659"/>
      <c r="AA1034" s="659"/>
      <c r="AB1034" s="659"/>
      <c r="AC1034" s="659"/>
      <c r="AD1034" s="659"/>
      <c r="AE1034" s="659"/>
      <c r="AF1034" s="659"/>
      <c r="AG1034" s="659"/>
      <c r="AH1034" s="659"/>
      <c r="AI1034" s="659"/>
      <c r="AJ1034" s="659"/>
      <c r="AK1034" s="659"/>
    </row>
    <row r="1035" spans="1:37">
      <c r="A1035" s="659"/>
      <c r="B1035" s="659"/>
      <c r="C1035" s="659"/>
      <c r="D1035" s="659"/>
      <c r="E1035" s="659"/>
      <c r="F1035" s="659"/>
      <c r="G1035" s="659"/>
      <c r="H1035" s="659"/>
      <c r="I1035" s="660"/>
      <c r="J1035" s="659"/>
      <c r="K1035" s="660"/>
      <c r="L1035" s="659"/>
      <c r="M1035" s="659"/>
      <c r="N1035" s="659"/>
      <c r="O1035" s="659"/>
      <c r="P1035" s="659"/>
      <c r="Q1035" s="659"/>
      <c r="R1035" s="659"/>
      <c r="S1035" s="659"/>
      <c r="T1035" s="659"/>
      <c r="U1035" s="659"/>
      <c r="V1035" s="659"/>
      <c r="W1035" s="659"/>
      <c r="X1035" s="659"/>
      <c r="Y1035" s="659"/>
      <c r="Z1035" s="659"/>
      <c r="AA1035" s="659"/>
      <c r="AB1035" s="659"/>
      <c r="AC1035" s="659"/>
      <c r="AD1035" s="659"/>
      <c r="AE1035" s="659"/>
      <c r="AF1035" s="659"/>
      <c r="AG1035" s="659"/>
      <c r="AH1035" s="659"/>
      <c r="AI1035" s="659"/>
      <c r="AJ1035" s="659"/>
      <c r="AK1035" s="659"/>
    </row>
    <row r="1036" spans="1:37">
      <c r="A1036" s="659"/>
      <c r="B1036" s="659"/>
      <c r="C1036" s="659"/>
      <c r="D1036" s="659"/>
      <c r="E1036" s="659"/>
      <c r="F1036" s="659"/>
      <c r="G1036" s="659"/>
      <c r="H1036" s="659"/>
      <c r="I1036" s="660"/>
      <c r="J1036" s="659"/>
      <c r="K1036" s="660"/>
      <c r="L1036" s="659"/>
      <c r="M1036" s="659"/>
      <c r="N1036" s="659"/>
      <c r="O1036" s="659"/>
      <c r="P1036" s="659"/>
      <c r="Q1036" s="659"/>
      <c r="R1036" s="659"/>
      <c r="S1036" s="659"/>
      <c r="T1036" s="659"/>
      <c r="U1036" s="659"/>
      <c r="V1036" s="659"/>
      <c r="W1036" s="659"/>
      <c r="X1036" s="659"/>
      <c r="Y1036" s="659"/>
      <c r="Z1036" s="659"/>
      <c r="AA1036" s="659"/>
      <c r="AB1036" s="659"/>
      <c r="AC1036" s="659"/>
      <c r="AD1036" s="659"/>
      <c r="AE1036" s="659"/>
      <c r="AF1036" s="659"/>
      <c r="AG1036" s="659"/>
      <c r="AH1036" s="659"/>
      <c r="AI1036" s="659"/>
      <c r="AJ1036" s="659"/>
      <c r="AK1036" s="659"/>
    </row>
    <row r="1037" spans="1:37">
      <c r="A1037" s="659"/>
      <c r="B1037" s="659"/>
      <c r="C1037" s="659"/>
      <c r="D1037" s="659"/>
      <c r="E1037" s="659"/>
      <c r="F1037" s="659"/>
      <c r="G1037" s="659"/>
      <c r="H1037" s="659"/>
      <c r="I1037" s="660"/>
      <c r="J1037" s="659"/>
      <c r="K1037" s="660"/>
      <c r="L1037" s="659"/>
      <c r="M1037" s="659"/>
      <c r="N1037" s="659"/>
      <c r="O1037" s="659"/>
      <c r="P1037" s="659"/>
      <c r="Q1037" s="659"/>
      <c r="R1037" s="659"/>
      <c r="S1037" s="659"/>
      <c r="T1037" s="659"/>
      <c r="U1037" s="659"/>
      <c r="V1037" s="659"/>
      <c r="W1037" s="659"/>
      <c r="X1037" s="659"/>
      <c r="Y1037" s="659"/>
      <c r="Z1037" s="659"/>
      <c r="AA1037" s="659"/>
      <c r="AB1037" s="659"/>
      <c r="AC1037" s="659"/>
      <c r="AD1037" s="659"/>
      <c r="AE1037" s="659"/>
      <c r="AF1037" s="659"/>
      <c r="AG1037" s="659"/>
      <c r="AH1037" s="659"/>
      <c r="AI1037" s="659"/>
      <c r="AJ1037" s="659"/>
      <c r="AK1037" s="659"/>
    </row>
    <row r="1038" spans="1:37">
      <c r="A1038" s="659"/>
      <c r="B1038" s="659"/>
      <c r="C1038" s="659"/>
      <c r="D1038" s="659"/>
      <c r="E1038" s="659"/>
      <c r="F1038" s="659"/>
      <c r="G1038" s="659"/>
      <c r="H1038" s="659"/>
      <c r="I1038" s="660"/>
      <c r="J1038" s="659"/>
      <c r="K1038" s="660"/>
      <c r="L1038" s="659"/>
      <c r="M1038" s="659"/>
      <c r="N1038" s="659"/>
      <c r="O1038" s="659"/>
      <c r="P1038" s="659"/>
      <c r="Q1038" s="659"/>
      <c r="R1038" s="659"/>
      <c r="S1038" s="659"/>
      <c r="T1038" s="659"/>
      <c r="U1038" s="659"/>
      <c r="V1038" s="659"/>
      <c r="W1038" s="659"/>
      <c r="X1038" s="659"/>
      <c r="Y1038" s="659"/>
      <c r="Z1038" s="659"/>
      <c r="AA1038" s="659"/>
      <c r="AB1038" s="659"/>
      <c r="AC1038" s="659"/>
      <c r="AD1038" s="659"/>
      <c r="AE1038" s="659"/>
      <c r="AF1038" s="659"/>
      <c r="AG1038" s="659"/>
      <c r="AH1038" s="659"/>
      <c r="AI1038" s="659"/>
      <c r="AJ1038" s="659"/>
      <c r="AK1038" s="659"/>
    </row>
    <row r="1039" spans="1:37">
      <c r="A1039" s="659"/>
      <c r="B1039" s="659"/>
      <c r="C1039" s="659"/>
      <c r="D1039" s="659"/>
      <c r="E1039" s="659"/>
      <c r="F1039" s="659"/>
      <c r="G1039" s="659"/>
      <c r="H1039" s="659"/>
      <c r="I1039" s="660"/>
      <c r="J1039" s="659"/>
      <c r="K1039" s="660"/>
      <c r="L1039" s="659"/>
      <c r="M1039" s="659"/>
      <c r="N1039" s="659"/>
      <c r="O1039" s="659"/>
      <c r="P1039" s="659"/>
      <c r="Q1039" s="659"/>
      <c r="R1039" s="659"/>
      <c r="S1039" s="659"/>
      <c r="T1039" s="659"/>
      <c r="U1039" s="659"/>
      <c r="V1039" s="659"/>
      <c r="W1039" s="659"/>
      <c r="X1039" s="659"/>
      <c r="Y1039" s="659"/>
      <c r="Z1039" s="659"/>
      <c r="AA1039" s="659"/>
      <c r="AB1039" s="659"/>
      <c r="AC1039" s="659"/>
      <c r="AD1039" s="659"/>
      <c r="AE1039" s="659"/>
      <c r="AF1039" s="659"/>
      <c r="AG1039" s="659"/>
      <c r="AH1039" s="659"/>
      <c r="AI1039" s="659"/>
      <c r="AJ1039" s="659"/>
      <c r="AK1039" s="659"/>
    </row>
    <row r="1040" spans="1:37">
      <c r="A1040" s="659"/>
      <c r="B1040" s="659"/>
      <c r="C1040" s="659"/>
      <c r="D1040" s="659"/>
      <c r="E1040" s="659"/>
      <c r="F1040" s="659"/>
      <c r="G1040" s="659"/>
      <c r="H1040" s="659"/>
      <c r="I1040" s="660"/>
      <c r="J1040" s="659"/>
      <c r="K1040" s="660"/>
      <c r="L1040" s="659"/>
      <c r="M1040" s="659"/>
      <c r="N1040" s="659"/>
      <c r="O1040" s="659"/>
      <c r="P1040" s="659"/>
      <c r="Q1040" s="659"/>
      <c r="R1040" s="659"/>
      <c r="S1040" s="659"/>
      <c r="T1040" s="659"/>
      <c r="U1040" s="659"/>
      <c r="V1040" s="659"/>
      <c r="W1040" s="659"/>
      <c r="X1040" s="659"/>
      <c r="Y1040" s="659"/>
      <c r="Z1040" s="659"/>
      <c r="AA1040" s="659"/>
      <c r="AB1040" s="659"/>
      <c r="AC1040" s="659"/>
      <c r="AD1040" s="659"/>
      <c r="AE1040" s="659"/>
      <c r="AF1040" s="659"/>
      <c r="AG1040" s="659"/>
      <c r="AH1040" s="659"/>
      <c r="AI1040" s="659"/>
      <c r="AJ1040" s="659"/>
      <c r="AK1040" s="659"/>
    </row>
    <row r="1041" spans="1:37">
      <c r="A1041" s="659"/>
      <c r="B1041" s="659"/>
      <c r="C1041" s="659"/>
      <c r="D1041" s="659"/>
      <c r="E1041" s="659"/>
      <c r="F1041" s="659"/>
      <c r="G1041" s="659"/>
      <c r="H1041" s="659"/>
      <c r="I1041" s="660"/>
      <c r="J1041" s="659"/>
      <c r="K1041" s="660"/>
      <c r="L1041" s="659"/>
      <c r="M1041" s="659"/>
      <c r="N1041" s="659"/>
      <c r="O1041" s="659"/>
      <c r="P1041" s="659"/>
      <c r="Q1041" s="659"/>
      <c r="R1041" s="659"/>
      <c r="S1041" s="659"/>
      <c r="T1041" s="659"/>
      <c r="U1041" s="659"/>
      <c r="V1041" s="659"/>
      <c r="W1041" s="659"/>
      <c r="X1041" s="659"/>
      <c r="Y1041" s="659"/>
      <c r="Z1041" s="659"/>
      <c r="AA1041" s="659"/>
      <c r="AB1041" s="659"/>
      <c r="AC1041" s="659"/>
      <c r="AD1041" s="659"/>
      <c r="AE1041" s="659"/>
      <c r="AF1041" s="659"/>
      <c r="AG1041" s="659"/>
      <c r="AH1041" s="659"/>
      <c r="AI1041" s="659"/>
      <c r="AJ1041" s="659"/>
      <c r="AK1041" s="659"/>
    </row>
    <row r="1042" spans="1:37">
      <c r="A1042" s="659"/>
      <c r="B1042" s="659"/>
      <c r="C1042" s="659"/>
      <c r="D1042" s="659"/>
      <c r="E1042" s="659"/>
      <c r="F1042" s="659"/>
      <c r="G1042" s="659"/>
      <c r="H1042" s="659"/>
      <c r="I1042" s="660"/>
      <c r="J1042" s="659"/>
      <c r="K1042" s="660"/>
      <c r="L1042" s="659"/>
      <c r="M1042" s="659"/>
      <c r="N1042" s="659"/>
      <c r="O1042" s="659"/>
      <c r="P1042" s="659"/>
      <c r="Q1042" s="659"/>
      <c r="R1042" s="659"/>
      <c r="S1042" s="659"/>
      <c r="T1042" s="659"/>
      <c r="U1042" s="659"/>
      <c r="V1042" s="659"/>
      <c r="W1042" s="659"/>
      <c r="X1042" s="659"/>
      <c r="Y1042" s="659"/>
      <c r="Z1042" s="659"/>
      <c r="AA1042" s="659"/>
      <c r="AB1042" s="659"/>
      <c r="AC1042" s="659"/>
      <c r="AD1042" s="659"/>
      <c r="AE1042" s="659"/>
      <c r="AF1042" s="659"/>
      <c r="AG1042" s="659"/>
      <c r="AH1042" s="659"/>
      <c r="AI1042" s="659"/>
      <c r="AJ1042" s="659"/>
      <c r="AK1042" s="659"/>
    </row>
    <row r="1043" spans="1:37">
      <c r="A1043" s="659"/>
      <c r="B1043" s="659"/>
      <c r="C1043" s="659"/>
      <c r="D1043" s="659"/>
      <c r="E1043" s="659"/>
      <c r="F1043" s="659"/>
      <c r="G1043" s="659"/>
      <c r="H1043" s="659"/>
      <c r="I1043" s="660"/>
      <c r="J1043" s="659"/>
      <c r="K1043" s="660"/>
      <c r="L1043" s="659"/>
      <c r="M1043" s="659"/>
      <c r="N1043" s="659"/>
      <c r="O1043" s="659"/>
      <c r="P1043" s="659"/>
      <c r="Q1043" s="659"/>
      <c r="R1043" s="659"/>
      <c r="S1043" s="659"/>
      <c r="T1043" s="659"/>
      <c r="U1043" s="659"/>
      <c r="V1043" s="659"/>
      <c r="W1043" s="659"/>
      <c r="X1043" s="659"/>
      <c r="Y1043" s="659"/>
      <c r="Z1043" s="659"/>
      <c r="AA1043" s="659"/>
      <c r="AB1043" s="659"/>
      <c r="AC1043" s="659"/>
      <c r="AD1043" s="659"/>
      <c r="AE1043" s="659"/>
      <c r="AF1043" s="659"/>
      <c r="AG1043" s="659"/>
      <c r="AH1043" s="659"/>
      <c r="AI1043" s="659"/>
      <c r="AJ1043" s="659"/>
      <c r="AK1043" s="659"/>
    </row>
    <row r="1044" spans="1:37">
      <c r="A1044" s="659"/>
      <c r="B1044" s="659"/>
      <c r="C1044" s="659"/>
      <c r="D1044" s="659"/>
      <c r="E1044" s="659"/>
      <c r="F1044" s="659"/>
      <c r="G1044" s="659"/>
      <c r="H1044" s="659"/>
      <c r="I1044" s="660"/>
      <c r="J1044" s="659"/>
      <c r="K1044" s="660"/>
      <c r="L1044" s="659"/>
      <c r="M1044" s="659"/>
      <c r="N1044" s="659"/>
      <c r="O1044" s="659"/>
      <c r="P1044" s="659"/>
      <c r="Q1044" s="659"/>
      <c r="R1044" s="659"/>
      <c r="S1044" s="659"/>
      <c r="T1044" s="659"/>
      <c r="U1044" s="659"/>
      <c r="V1044" s="659"/>
      <c r="W1044" s="659"/>
      <c r="X1044" s="659"/>
      <c r="Y1044" s="659"/>
      <c r="Z1044" s="659"/>
      <c r="AA1044" s="659"/>
      <c r="AB1044" s="659"/>
      <c r="AC1044" s="659"/>
      <c r="AD1044" s="659"/>
      <c r="AE1044" s="659"/>
      <c r="AF1044" s="659"/>
      <c r="AG1044" s="659"/>
      <c r="AH1044" s="659"/>
      <c r="AI1044" s="659"/>
      <c r="AJ1044" s="659"/>
      <c r="AK1044" s="659"/>
    </row>
    <row r="1045" spans="1:37">
      <c r="A1045" s="659"/>
      <c r="B1045" s="659"/>
      <c r="C1045" s="659"/>
      <c r="D1045" s="659"/>
      <c r="E1045" s="659"/>
      <c r="F1045" s="659"/>
      <c r="G1045" s="659"/>
      <c r="H1045" s="659"/>
      <c r="I1045" s="660"/>
      <c r="J1045" s="659"/>
      <c r="K1045" s="660"/>
      <c r="L1045" s="659"/>
      <c r="M1045" s="659"/>
      <c r="N1045" s="659"/>
      <c r="O1045" s="659"/>
      <c r="P1045" s="659"/>
      <c r="Q1045" s="659"/>
      <c r="R1045" s="659"/>
      <c r="S1045" s="659"/>
      <c r="T1045" s="659"/>
      <c r="U1045" s="659"/>
      <c r="V1045" s="659"/>
      <c r="W1045" s="659"/>
      <c r="X1045" s="659"/>
      <c r="Y1045" s="659"/>
      <c r="Z1045" s="659"/>
      <c r="AA1045" s="659"/>
      <c r="AB1045" s="659"/>
      <c r="AC1045" s="659"/>
      <c r="AD1045" s="659"/>
      <c r="AE1045" s="659"/>
      <c r="AF1045" s="659"/>
      <c r="AG1045" s="659"/>
      <c r="AH1045" s="659"/>
      <c r="AI1045" s="659"/>
      <c r="AJ1045" s="659"/>
      <c r="AK1045" s="659"/>
    </row>
    <row r="1046" spans="1:37">
      <c r="A1046" s="659"/>
      <c r="B1046" s="659"/>
      <c r="C1046" s="659"/>
      <c r="D1046" s="659"/>
      <c r="E1046" s="659"/>
      <c r="F1046" s="659"/>
      <c r="G1046" s="659"/>
      <c r="H1046" s="659"/>
      <c r="I1046" s="660"/>
      <c r="J1046" s="659"/>
      <c r="K1046" s="660"/>
      <c r="L1046" s="659"/>
      <c r="M1046" s="659"/>
      <c r="N1046" s="659"/>
      <c r="O1046" s="659"/>
      <c r="P1046" s="659"/>
      <c r="Q1046" s="659"/>
      <c r="R1046" s="659"/>
      <c r="S1046" s="659"/>
      <c r="T1046" s="659"/>
      <c r="U1046" s="659"/>
      <c r="V1046" s="659"/>
      <c r="W1046" s="659"/>
      <c r="X1046" s="659"/>
      <c r="Y1046" s="659"/>
      <c r="Z1046" s="659"/>
      <c r="AA1046" s="659"/>
      <c r="AB1046" s="659"/>
      <c r="AC1046" s="659"/>
      <c r="AD1046" s="659"/>
      <c r="AE1046" s="659"/>
      <c r="AF1046" s="659"/>
      <c r="AG1046" s="659"/>
      <c r="AH1046" s="659"/>
      <c r="AI1046" s="659"/>
      <c r="AJ1046" s="659"/>
      <c r="AK1046" s="659"/>
    </row>
    <row r="1047" spans="1:37">
      <c r="A1047" s="659"/>
      <c r="B1047" s="659"/>
      <c r="C1047" s="659"/>
      <c r="D1047" s="659"/>
      <c r="E1047" s="659"/>
      <c r="F1047" s="659"/>
      <c r="G1047" s="659"/>
      <c r="H1047" s="659"/>
      <c r="I1047" s="660"/>
      <c r="J1047" s="659"/>
      <c r="K1047" s="660"/>
      <c r="L1047" s="659"/>
      <c r="M1047" s="659"/>
      <c r="N1047" s="659"/>
      <c r="O1047" s="659"/>
      <c r="P1047" s="659"/>
      <c r="Q1047" s="659"/>
      <c r="R1047" s="659"/>
      <c r="S1047" s="659"/>
      <c r="T1047" s="659"/>
      <c r="U1047" s="659"/>
      <c r="V1047" s="659"/>
      <c r="W1047" s="659"/>
      <c r="X1047" s="659"/>
      <c r="Y1047" s="659"/>
      <c r="Z1047" s="659"/>
      <c r="AA1047" s="659"/>
      <c r="AB1047" s="659"/>
      <c r="AC1047" s="659"/>
      <c r="AD1047" s="659"/>
      <c r="AE1047" s="659"/>
      <c r="AF1047" s="659"/>
      <c r="AG1047" s="659"/>
      <c r="AH1047" s="659"/>
      <c r="AI1047" s="659"/>
      <c r="AJ1047" s="659"/>
      <c r="AK1047" s="659"/>
    </row>
    <row r="1048" spans="1:37">
      <c r="A1048" s="659"/>
      <c r="B1048" s="659"/>
      <c r="C1048" s="659"/>
      <c r="D1048" s="659"/>
      <c r="E1048" s="659"/>
      <c r="F1048" s="659"/>
      <c r="G1048" s="659"/>
      <c r="H1048" s="659"/>
      <c r="I1048" s="660"/>
      <c r="J1048" s="659"/>
      <c r="K1048" s="660"/>
      <c r="L1048" s="659"/>
      <c r="M1048" s="659"/>
      <c r="N1048" s="659"/>
      <c r="O1048" s="659"/>
      <c r="P1048" s="659"/>
      <c r="Q1048" s="659"/>
      <c r="R1048" s="659"/>
      <c r="S1048" s="659"/>
      <c r="T1048" s="659"/>
      <c r="U1048" s="659"/>
      <c r="V1048" s="659"/>
      <c r="W1048" s="659"/>
      <c r="X1048" s="659"/>
      <c r="Y1048" s="659"/>
      <c r="Z1048" s="659"/>
      <c r="AA1048" s="659"/>
      <c r="AB1048" s="659"/>
      <c r="AC1048" s="659"/>
      <c r="AD1048" s="659"/>
      <c r="AE1048" s="659"/>
      <c r="AF1048" s="659"/>
      <c r="AG1048" s="659"/>
      <c r="AH1048" s="659"/>
      <c r="AI1048" s="659"/>
      <c r="AJ1048" s="659"/>
      <c r="AK1048" s="659"/>
    </row>
    <row r="1049" spans="1:37">
      <c r="A1049" s="659"/>
      <c r="B1049" s="659"/>
      <c r="C1049" s="659"/>
      <c r="D1049" s="659"/>
      <c r="E1049" s="659"/>
      <c r="F1049" s="659"/>
      <c r="G1049" s="659"/>
      <c r="H1049" s="659"/>
      <c r="I1049" s="660"/>
      <c r="J1049" s="659"/>
      <c r="K1049" s="660"/>
      <c r="L1049" s="659"/>
      <c r="M1049" s="659"/>
      <c r="N1049" s="659"/>
      <c r="O1049" s="659"/>
      <c r="P1049" s="659"/>
      <c r="Q1049" s="659"/>
      <c r="R1049" s="659"/>
      <c r="S1049" s="659"/>
      <c r="T1049" s="659"/>
      <c r="U1049" s="659"/>
      <c r="V1049" s="659"/>
      <c r="W1049" s="659"/>
      <c r="X1049" s="659"/>
      <c r="Y1049" s="659"/>
      <c r="Z1049" s="659"/>
      <c r="AA1049" s="659"/>
      <c r="AB1049" s="659"/>
      <c r="AC1049" s="659"/>
      <c r="AD1049" s="659"/>
      <c r="AE1049" s="659"/>
      <c r="AF1049" s="659"/>
      <c r="AG1049" s="659"/>
      <c r="AH1049" s="659"/>
      <c r="AI1049" s="659"/>
      <c r="AJ1049" s="659"/>
      <c r="AK1049" s="659"/>
    </row>
    <row r="1050" spans="1:37">
      <c r="A1050" s="659"/>
      <c r="B1050" s="659"/>
      <c r="C1050" s="659"/>
      <c r="D1050" s="659"/>
      <c r="E1050" s="659"/>
      <c r="F1050" s="659"/>
      <c r="G1050" s="659"/>
      <c r="H1050" s="659"/>
      <c r="I1050" s="660"/>
      <c r="J1050" s="659"/>
      <c r="K1050" s="660"/>
      <c r="L1050" s="659"/>
      <c r="M1050" s="659"/>
      <c r="N1050" s="659"/>
      <c r="O1050" s="659"/>
      <c r="P1050" s="659"/>
      <c r="Q1050" s="659"/>
      <c r="R1050" s="659"/>
      <c r="S1050" s="659"/>
      <c r="T1050" s="659"/>
      <c r="U1050" s="659"/>
      <c r="V1050" s="659"/>
      <c r="W1050" s="659"/>
      <c r="X1050" s="659"/>
      <c r="Y1050" s="659"/>
      <c r="Z1050" s="659"/>
      <c r="AA1050" s="659"/>
      <c r="AB1050" s="659"/>
      <c r="AC1050" s="659"/>
      <c r="AD1050" s="659"/>
      <c r="AE1050" s="659"/>
      <c r="AF1050" s="659"/>
      <c r="AG1050" s="659"/>
      <c r="AH1050" s="659"/>
      <c r="AI1050" s="659"/>
      <c r="AJ1050" s="659"/>
      <c r="AK1050" s="659"/>
    </row>
    <row r="1051" spans="1:37">
      <c r="A1051" s="659"/>
      <c r="B1051" s="659"/>
      <c r="C1051" s="659"/>
      <c r="D1051" s="659"/>
      <c r="E1051" s="659"/>
      <c r="F1051" s="659"/>
      <c r="G1051" s="659"/>
      <c r="H1051" s="659"/>
      <c r="I1051" s="660"/>
      <c r="J1051" s="659"/>
      <c r="K1051" s="660"/>
      <c r="L1051" s="659"/>
      <c r="M1051" s="659"/>
      <c r="N1051" s="659"/>
      <c r="O1051" s="659"/>
      <c r="P1051" s="659"/>
      <c r="Q1051" s="659"/>
      <c r="R1051" s="659"/>
      <c r="S1051" s="659"/>
      <c r="T1051" s="659"/>
      <c r="U1051" s="659"/>
      <c r="V1051" s="659"/>
      <c r="W1051" s="659"/>
      <c r="X1051" s="659"/>
      <c r="Y1051" s="659"/>
      <c r="Z1051" s="659"/>
      <c r="AA1051" s="659"/>
      <c r="AB1051" s="659"/>
      <c r="AC1051" s="659"/>
      <c r="AD1051" s="659"/>
      <c r="AE1051" s="659"/>
      <c r="AF1051" s="659"/>
      <c r="AG1051" s="659"/>
      <c r="AH1051" s="659"/>
      <c r="AI1051" s="659"/>
      <c r="AJ1051" s="659"/>
      <c r="AK1051" s="659"/>
    </row>
    <row r="1052" spans="1:37">
      <c r="A1052" s="659"/>
      <c r="B1052" s="659"/>
      <c r="C1052" s="659"/>
      <c r="D1052" s="659"/>
      <c r="E1052" s="659"/>
      <c r="F1052" s="659"/>
      <c r="G1052" s="659"/>
      <c r="H1052" s="659"/>
      <c r="I1052" s="660"/>
      <c r="J1052" s="659"/>
      <c r="K1052" s="660"/>
      <c r="L1052" s="659"/>
      <c r="M1052" s="659"/>
      <c r="N1052" s="659"/>
      <c r="O1052" s="659"/>
      <c r="P1052" s="659"/>
      <c r="Q1052" s="659"/>
      <c r="R1052" s="659"/>
      <c r="S1052" s="659"/>
      <c r="T1052" s="659"/>
      <c r="U1052" s="659"/>
      <c r="V1052" s="659"/>
      <c r="W1052" s="659"/>
      <c r="X1052" s="659"/>
      <c r="Y1052" s="659"/>
      <c r="Z1052" s="659"/>
      <c r="AA1052" s="659"/>
      <c r="AB1052" s="659"/>
      <c r="AC1052" s="659"/>
      <c r="AD1052" s="659"/>
      <c r="AE1052" s="659"/>
      <c r="AF1052" s="659"/>
      <c r="AG1052" s="659"/>
      <c r="AH1052" s="659"/>
      <c r="AI1052" s="659"/>
      <c r="AJ1052" s="659"/>
      <c r="AK1052" s="659"/>
    </row>
    <row r="1053" spans="1:37">
      <c r="A1053" s="659"/>
      <c r="B1053" s="659"/>
      <c r="C1053" s="659"/>
      <c r="D1053" s="659"/>
      <c r="E1053" s="659"/>
      <c r="F1053" s="659"/>
      <c r="G1053" s="659"/>
      <c r="H1053" s="659"/>
      <c r="I1053" s="660"/>
      <c r="J1053" s="659"/>
      <c r="K1053" s="660"/>
      <c r="L1053" s="659"/>
      <c r="M1053" s="659"/>
      <c r="N1053" s="659"/>
      <c r="O1053" s="659"/>
      <c r="P1053" s="659"/>
      <c r="Q1053" s="659"/>
      <c r="R1053" s="659"/>
      <c r="S1053" s="659"/>
      <c r="T1053" s="659"/>
      <c r="U1053" s="659"/>
      <c r="V1053" s="659"/>
      <c r="W1053" s="659"/>
      <c r="X1053" s="659"/>
      <c r="Y1053" s="659"/>
      <c r="Z1053" s="659"/>
      <c r="AA1053" s="659"/>
      <c r="AB1053" s="659"/>
      <c r="AC1053" s="659"/>
      <c r="AD1053" s="659"/>
      <c r="AE1053" s="659"/>
      <c r="AF1053" s="659"/>
      <c r="AG1053" s="659"/>
      <c r="AH1053" s="659"/>
      <c r="AI1053" s="659"/>
      <c r="AJ1053" s="659"/>
      <c r="AK1053" s="659"/>
    </row>
    <row r="1054" spans="1:37">
      <c r="A1054" s="659"/>
      <c r="B1054" s="659"/>
      <c r="C1054" s="659"/>
      <c r="D1054" s="659"/>
      <c r="E1054" s="659"/>
      <c r="F1054" s="659"/>
      <c r="G1054" s="659"/>
      <c r="H1054" s="659"/>
      <c r="I1054" s="660"/>
      <c r="J1054" s="659"/>
      <c r="K1054" s="660"/>
      <c r="L1054" s="659"/>
      <c r="M1054" s="659"/>
      <c r="N1054" s="659"/>
      <c r="O1054" s="659"/>
      <c r="P1054" s="659"/>
      <c r="Q1054" s="659"/>
      <c r="R1054" s="659"/>
      <c r="S1054" s="659"/>
      <c r="T1054" s="659"/>
      <c r="U1054" s="659"/>
      <c r="V1054" s="659"/>
      <c r="W1054" s="659"/>
      <c r="X1054" s="659"/>
      <c r="Y1054" s="659"/>
      <c r="Z1054" s="659"/>
      <c r="AA1054" s="659"/>
      <c r="AB1054" s="659"/>
      <c r="AC1054" s="659"/>
      <c r="AD1054" s="659"/>
      <c r="AE1054" s="659"/>
      <c r="AF1054" s="659"/>
      <c r="AG1054" s="659"/>
      <c r="AH1054" s="659"/>
      <c r="AI1054" s="659"/>
      <c r="AJ1054" s="659"/>
      <c r="AK1054" s="659"/>
    </row>
    <row r="1055" spans="1:37">
      <c r="A1055" s="659"/>
      <c r="B1055" s="659"/>
      <c r="C1055" s="659"/>
      <c r="D1055" s="659"/>
      <c r="E1055" s="659"/>
      <c r="F1055" s="659"/>
      <c r="G1055" s="659"/>
      <c r="H1055" s="659"/>
      <c r="I1055" s="660"/>
      <c r="J1055" s="659"/>
      <c r="K1055" s="660"/>
      <c r="L1055" s="659"/>
      <c r="M1055" s="659"/>
      <c r="N1055" s="659"/>
      <c r="O1055" s="659"/>
      <c r="P1055" s="659"/>
      <c r="Q1055" s="659"/>
      <c r="R1055" s="659"/>
      <c r="S1055" s="659"/>
      <c r="T1055" s="659"/>
      <c r="U1055" s="659"/>
      <c r="V1055" s="659"/>
      <c r="W1055" s="659"/>
      <c r="X1055" s="659"/>
      <c r="Y1055" s="659"/>
      <c r="Z1055" s="659"/>
      <c r="AA1055" s="659"/>
      <c r="AB1055" s="659"/>
      <c r="AC1055" s="659"/>
      <c r="AD1055" s="659"/>
      <c r="AE1055" s="659"/>
      <c r="AF1055" s="659"/>
      <c r="AG1055" s="659"/>
      <c r="AH1055" s="659"/>
      <c r="AI1055" s="659"/>
      <c r="AJ1055" s="659"/>
      <c r="AK1055" s="659"/>
    </row>
    <row r="1056" spans="1:37">
      <c r="A1056" s="659"/>
      <c r="B1056" s="659"/>
      <c r="C1056" s="659"/>
      <c r="D1056" s="659"/>
      <c r="E1056" s="659"/>
      <c r="F1056" s="659"/>
      <c r="G1056" s="659"/>
      <c r="H1056" s="659"/>
      <c r="I1056" s="660"/>
      <c r="J1056" s="659"/>
      <c r="K1056" s="660"/>
      <c r="L1056" s="659"/>
      <c r="M1056" s="659"/>
      <c r="N1056" s="659"/>
      <c r="O1056" s="659"/>
      <c r="P1056" s="659"/>
      <c r="Q1056" s="659"/>
      <c r="R1056" s="659"/>
      <c r="S1056" s="659"/>
      <c r="T1056" s="659"/>
      <c r="U1056" s="659"/>
      <c r="V1056" s="659"/>
      <c r="W1056" s="659"/>
      <c r="X1056" s="659"/>
      <c r="Y1056" s="659"/>
      <c r="Z1056" s="659"/>
      <c r="AA1056" s="659"/>
      <c r="AB1056" s="659"/>
      <c r="AC1056" s="659"/>
      <c r="AD1056" s="659"/>
      <c r="AE1056" s="659"/>
      <c r="AF1056" s="659"/>
      <c r="AG1056" s="659"/>
      <c r="AH1056" s="659"/>
      <c r="AI1056" s="659"/>
      <c r="AJ1056" s="659"/>
      <c r="AK1056" s="659"/>
    </row>
    <row r="1057" spans="1:37">
      <c r="A1057" s="659"/>
      <c r="B1057" s="659"/>
      <c r="C1057" s="659"/>
      <c r="D1057" s="659"/>
      <c r="E1057" s="659"/>
      <c r="F1057" s="659"/>
      <c r="G1057" s="659"/>
      <c r="H1057" s="659"/>
      <c r="I1057" s="660"/>
      <c r="J1057" s="659"/>
      <c r="K1057" s="660"/>
      <c r="L1057" s="659"/>
      <c r="M1057" s="659"/>
      <c r="N1057" s="659"/>
      <c r="O1057" s="659"/>
      <c r="P1057" s="659"/>
      <c r="Q1057" s="659"/>
      <c r="R1057" s="659"/>
      <c r="S1057" s="659"/>
      <c r="T1057" s="659"/>
      <c r="U1057" s="659"/>
      <c r="V1057" s="659"/>
      <c r="W1057" s="659"/>
      <c r="X1057" s="659"/>
      <c r="Y1057" s="659"/>
      <c r="Z1057" s="659"/>
      <c r="AA1057" s="659"/>
      <c r="AB1057" s="659"/>
      <c r="AC1057" s="659"/>
      <c r="AD1057" s="659"/>
      <c r="AE1057" s="659"/>
      <c r="AF1057" s="659"/>
      <c r="AG1057" s="659"/>
      <c r="AH1057" s="659"/>
      <c r="AI1057" s="659"/>
      <c r="AJ1057" s="659"/>
      <c r="AK1057" s="659"/>
    </row>
    <row r="1058" spans="1:37">
      <c r="A1058" s="659"/>
      <c r="B1058" s="659"/>
      <c r="C1058" s="659"/>
      <c r="D1058" s="659"/>
      <c r="E1058" s="659"/>
      <c r="F1058" s="659"/>
      <c r="G1058" s="659"/>
      <c r="H1058" s="659"/>
      <c r="I1058" s="660"/>
      <c r="J1058" s="659"/>
      <c r="K1058" s="660"/>
      <c r="L1058" s="659"/>
      <c r="M1058" s="659"/>
      <c r="N1058" s="659"/>
      <c r="O1058" s="659"/>
      <c r="P1058" s="659"/>
      <c r="Q1058" s="659"/>
      <c r="R1058" s="659"/>
      <c r="S1058" s="659"/>
      <c r="T1058" s="659"/>
      <c r="U1058" s="659"/>
      <c r="V1058" s="659"/>
      <c r="W1058" s="659"/>
      <c r="X1058" s="659"/>
      <c r="Y1058" s="659"/>
      <c r="Z1058" s="659"/>
      <c r="AA1058" s="659"/>
      <c r="AB1058" s="659"/>
      <c r="AC1058" s="659"/>
      <c r="AD1058" s="659"/>
      <c r="AE1058" s="659"/>
      <c r="AF1058" s="659"/>
      <c r="AG1058" s="659"/>
      <c r="AH1058" s="659"/>
      <c r="AI1058" s="659"/>
      <c r="AJ1058" s="659"/>
      <c r="AK1058" s="659"/>
    </row>
    <row r="1059" spans="1:37">
      <c r="A1059" s="659"/>
      <c r="B1059" s="659"/>
      <c r="C1059" s="659"/>
      <c r="D1059" s="659"/>
      <c r="E1059" s="659"/>
      <c r="F1059" s="659"/>
      <c r="G1059" s="659"/>
      <c r="H1059" s="659"/>
      <c r="I1059" s="660"/>
      <c r="J1059" s="659"/>
      <c r="K1059" s="660"/>
      <c r="L1059" s="659"/>
      <c r="M1059" s="659"/>
      <c r="N1059" s="659"/>
      <c r="O1059" s="659"/>
      <c r="P1059" s="659"/>
      <c r="Q1059" s="659"/>
      <c r="R1059" s="659"/>
      <c r="S1059" s="659"/>
      <c r="T1059" s="659"/>
      <c r="U1059" s="659"/>
      <c r="V1059" s="659"/>
      <c r="W1059" s="659"/>
      <c r="X1059" s="659"/>
      <c r="Y1059" s="659"/>
      <c r="Z1059" s="659"/>
      <c r="AA1059" s="659"/>
      <c r="AB1059" s="659"/>
      <c r="AC1059" s="659"/>
      <c r="AD1059" s="659"/>
      <c r="AE1059" s="659"/>
      <c r="AF1059" s="659"/>
      <c r="AG1059" s="659"/>
      <c r="AH1059" s="659"/>
      <c r="AI1059" s="659"/>
      <c r="AJ1059" s="659"/>
      <c r="AK1059" s="659"/>
    </row>
    <row r="1060" spans="1:37">
      <c r="A1060" s="659"/>
      <c r="B1060" s="659"/>
      <c r="C1060" s="659"/>
      <c r="D1060" s="659"/>
      <c r="E1060" s="659"/>
      <c r="F1060" s="659"/>
      <c r="G1060" s="659"/>
      <c r="H1060" s="659"/>
      <c r="I1060" s="660"/>
      <c r="J1060" s="659"/>
      <c r="K1060" s="660"/>
      <c r="L1060" s="659"/>
      <c r="M1060" s="659"/>
      <c r="N1060" s="659"/>
      <c r="O1060" s="659"/>
      <c r="P1060" s="659"/>
      <c r="Q1060" s="659"/>
      <c r="R1060" s="659"/>
      <c r="S1060" s="659"/>
      <c r="T1060" s="659"/>
      <c r="U1060" s="659"/>
      <c r="V1060" s="659"/>
      <c r="W1060" s="659"/>
      <c r="X1060" s="659"/>
      <c r="Y1060" s="659"/>
      <c r="Z1060" s="659"/>
      <c r="AA1060" s="659"/>
      <c r="AB1060" s="659"/>
      <c r="AC1060" s="659"/>
      <c r="AD1060" s="659"/>
      <c r="AE1060" s="659"/>
      <c r="AF1060" s="659"/>
      <c r="AG1060" s="659"/>
      <c r="AH1060" s="659"/>
      <c r="AI1060" s="659"/>
      <c r="AJ1060" s="659"/>
      <c r="AK1060" s="659"/>
    </row>
    <row r="1061" spans="1:37">
      <c r="A1061" s="659"/>
      <c r="B1061" s="659"/>
      <c r="C1061" s="659"/>
      <c r="D1061" s="659"/>
      <c r="E1061" s="659"/>
      <c r="F1061" s="659"/>
      <c r="G1061" s="659"/>
      <c r="H1061" s="659"/>
      <c r="I1061" s="660"/>
      <c r="J1061" s="659"/>
      <c r="K1061" s="660"/>
      <c r="L1061" s="659"/>
      <c r="M1061" s="659"/>
      <c r="N1061" s="659"/>
      <c r="O1061" s="659"/>
      <c r="P1061" s="659"/>
      <c r="Q1061" s="659"/>
      <c r="R1061" s="659"/>
      <c r="S1061" s="659"/>
      <c r="T1061" s="659"/>
      <c r="U1061" s="659"/>
      <c r="V1061" s="659"/>
      <c r="W1061" s="659"/>
      <c r="X1061" s="659"/>
      <c r="Y1061" s="659"/>
      <c r="Z1061" s="659"/>
      <c r="AA1061" s="659"/>
      <c r="AB1061" s="659"/>
      <c r="AC1061" s="659"/>
      <c r="AD1061" s="659"/>
      <c r="AE1061" s="659"/>
      <c r="AF1061" s="659"/>
      <c r="AG1061" s="659"/>
      <c r="AH1061" s="659"/>
      <c r="AI1061" s="659"/>
      <c r="AJ1061" s="659"/>
      <c r="AK1061" s="659"/>
    </row>
    <row r="1062" spans="1:37">
      <c r="A1062" s="659"/>
      <c r="B1062" s="659"/>
      <c r="C1062" s="659"/>
      <c r="D1062" s="659"/>
      <c r="E1062" s="659"/>
      <c r="F1062" s="659"/>
      <c r="G1062" s="659"/>
      <c r="H1062" s="659"/>
      <c r="I1062" s="660"/>
      <c r="J1062" s="659"/>
      <c r="K1062" s="660"/>
      <c r="L1062" s="659"/>
      <c r="M1062" s="659"/>
      <c r="N1062" s="659"/>
      <c r="O1062" s="659"/>
      <c r="P1062" s="659"/>
      <c r="Q1062" s="659"/>
      <c r="R1062" s="659"/>
      <c r="S1062" s="659"/>
      <c r="T1062" s="659"/>
      <c r="U1062" s="659"/>
      <c r="V1062" s="659"/>
      <c r="W1062" s="659"/>
      <c r="X1062" s="659"/>
      <c r="Y1062" s="659"/>
      <c r="Z1062" s="659"/>
      <c r="AA1062" s="659"/>
      <c r="AB1062" s="659"/>
      <c r="AC1062" s="659"/>
      <c r="AD1062" s="659"/>
      <c r="AE1062" s="659"/>
      <c r="AF1062" s="659"/>
      <c r="AG1062" s="659"/>
      <c r="AH1062" s="659"/>
      <c r="AI1062" s="659"/>
      <c r="AJ1062" s="659"/>
      <c r="AK1062" s="659"/>
    </row>
    <row r="1063" spans="1:37">
      <c r="A1063" s="659"/>
      <c r="B1063" s="659"/>
      <c r="C1063" s="659"/>
      <c r="D1063" s="659"/>
      <c r="E1063" s="659"/>
      <c r="F1063" s="659"/>
      <c r="G1063" s="659"/>
      <c r="H1063" s="659"/>
      <c r="I1063" s="660"/>
      <c r="J1063" s="659"/>
      <c r="K1063" s="660"/>
      <c r="L1063" s="659"/>
      <c r="M1063" s="659"/>
      <c r="N1063" s="659"/>
      <c r="O1063" s="659"/>
      <c r="P1063" s="659"/>
      <c r="Q1063" s="659"/>
      <c r="R1063" s="659"/>
      <c r="S1063" s="659"/>
      <c r="T1063" s="659"/>
      <c r="U1063" s="659"/>
      <c r="V1063" s="659"/>
      <c r="W1063" s="659"/>
      <c r="X1063" s="659"/>
      <c r="Y1063" s="659"/>
      <c r="Z1063" s="659"/>
      <c r="AA1063" s="659"/>
      <c r="AB1063" s="659"/>
      <c r="AC1063" s="659"/>
      <c r="AD1063" s="659"/>
      <c r="AE1063" s="659"/>
      <c r="AF1063" s="659"/>
      <c r="AG1063" s="659"/>
      <c r="AH1063" s="659"/>
      <c r="AI1063" s="659"/>
      <c r="AJ1063" s="659"/>
      <c r="AK1063" s="659"/>
    </row>
    <row r="1064" spans="1:37">
      <c r="A1064" s="659"/>
      <c r="B1064" s="659"/>
      <c r="C1064" s="659"/>
      <c r="D1064" s="659"/>
      <c r="E1064" s="659"/>
      <c r="F1064" s="659"/>
      <c r="G1064" s="659"/>
      <c r="H1064" s="659"/>
      <c r="I1064" s="660"/>
      <c r="J1064" s="659"/>
      <c r="K1064" s="660"/>
      <c r="L1064" s="659"/>
      <c r="M1064" s="659"/>
      <c r="N1064" s="659"/>
      <c r="O1064" s="659"/>
      <c r="P1064" s="659"/>
      <c r="Q1064" s="659"/>
      <c r="R1064" s="659"/>
      <c r="S1064" s="659"/>
      <c r="T1064" s="659"/>
      <c r="U1064" s="659"/>
      <c r="V1064" s="659"/>
      <c r="W1064" s="659"/>
      <c r="X1064" s="659"/>
      <c r="Y1064" s="659"/>
      <c r="Z1064" s="659"/>
      <c r="AA1064" s="659"/>
      <c r="AB1064" s="659"/>
      <c r="AC1064" s="659"/>
      <c r="AD1064" s="659"/>
      <c r="AE1064" s="659"/>
      <c r="AF1064" s="659"/>
      <c r="AG1064" s="659"/>
      <c r="AH1064" s="659"/>
      <c r="AI1064" s="659"/>
      <c r="AJ1064" s="659"/>
      <c r="AK1064" s="659"/>
    </row>
    <row r="1065" spans="1:37">
      <c r="A1065" s="659"/>
      <c r="B1065" s="659"/>
      <c r="C1065" s="659"/>
      <c r="D1065" s="659"/>
      <c r="E1065" s="659"/>
      <c r="F1065" s="659"/>
      <c r="G1065" s="659"/>
      <c r="H1065" s="659"/>
      <c r="I1065" s="660"/>
      <c r="J1065" s="659"/>
      <c r="K1065" s="660"/>
      <c r="L1065" s="659"/>
      <c r="M1065" s="659"/>
      <c r="N1065" s="659"/>
      <c r="O1065" s="659"/>
      <c r="P1065" s="659"/>
      <c r="Q1065" s="659"/>
      <c r="R1065" s="659"/>
      <c r="S1065" s="659"/>
      <c r="T1065" s="659"/>
      <c r="U1065" s="659"/>
      <c r="V1065" s="659"/>
      <c r="W1065" s="659"/>
      <c r="X1065" s="659"/>
      <c r="Y1065" s="659"/>
      <c r="Z1065" s="659"/>
      <c r="AA1065" s="659"/>
      <c r="AB1065" s="659"/>
      <c r="AC1065" s="659"/>
      <c r="AD1065" s="659"/>
      <c r="AE1065" s="659"/>
      <c r="AF1065" s="659"/>
      <c r="AG1065" s="659"/>
      <c r="AH1065" s="659"/>
      <c r="AI1065" s="659"/>
      <c r="AJ1065" s="659"/>
      <c r="AK1065" s="659"/>
    </row>
    <row r="1066" spans="1:37">
      <c r="A1066" s="659"/>
      <c r="B1066" s="659"/>
      <c r="C1066" s="659"/>
      <c r="D1066" s="659"/>
      <c r="E1066" s="659"/>
      <c r="F1066" s="659"/>
      <c r="G1066" s="659"/>
      <c r="H1066" s="659"/>
      <c r="I1066" s="660"/>
      <c r="J1066" s="659"/>
      <c r="K1066" s="660"/>
      <c r="L1066" s="659"/>
      <c r="M1066" s="659"/>
      <c r="N1066" s="659"/>
      <c r="O1066" s="659"/>
      <c r="P1066" s="659"/>
      <c r="Q1066" s="659"/>
      <c r="R1066" s="659"/>
      <c r="S1066" s="659"/>
      <c r="T1066" s="659"/>
      <c r="U1066" s="659"/>
      <c r="V1066" s="659"/>
      <c r="W1066" s="659"/>
      <c r="X1066" s="659"/>
      <c r="Y1066" s="659"/>
      <c r="Z1066" s="659"/>
      <c r="AA1066" s="659"/>
      <c r="AB1066" s="659"/>
      <c r="AC1066" s="659"/>
      <c r="AD1066" s="659"/>
      <c r="AE1066" s="659"/>
      <c r="AF1066" s="659"/>
      <c r="AG1066" s="659"/>
      <c r="AH1066" s="659"/>
      <c r="AI1066" s="659"/>
      <c r="AJ1066" s="659"/>
      <c r="AK1066" s="659"/>
    </row>
    <row r="1067" spans="1:37">
      <c r="A1067" s="659"/>
      <c r="B1067" s="659"/>
      <c r="C1067" s="659"/>
      <c r="D1067" s="659"/>
      <c r="E1067" s="659"/>
      <c r="F1067" s="659"/>
      <c r="G1067" s="659"/>
      <c r="H1067" s="659"/>
      <c r="I1067" s="660"/>
      <c r="J1067" s="659"/>
      <c r="K1067" s="660"/>
      <c r="L1067" s="659"/>
      <c r="M1067" s="659"/>
      <c r="N1067" s="659"/>
      <c r="O1067" s="659"/>
      <c r="P1067" s="659"/>
      <c r="Q1067" s="659"/>
      <c r="R1067" s="659"/>
      <c r="S1067" s="659"/>
      <c r="T1067" s="659"/>
      <c r="U1067" s="659"/>
      <c r="V1067" s="659"/>
      <c r="W1067" s="659"/>
      <c r="X1067" s="659"/>
      <c r="Y1067" s="659"/>
      <c r="Z1067" s="659"/>
      <c r="AA1067" s="659"/>
      <c r="AB1067" s="659"/>
      <c r="AC1067" s="659"/>
      <c r="AD1067" s="659"/>
      <c r="AE1067" s="659"/>
      <c r="AF1067" s="659"/>
      <c r="AG1067" s="659"/>
      <c r="AH1067" s="659"/>
      <c r="AI1067" s="659"/>
      <c r="AJ1067" s="659"/>
      <c r="AK1067" s="659"/>
    </row>
    <row r="1068" spans="1:37">
      <c r="A1068" s="659"/>
      <c r="B1068" s="659"/>
      <c r="C1068" s="659"/>
      <c r="D1068" s="659"/>
      <c r="E1068" s="659"/>
      <c r="F1068" s="659"/>
      <c r="G1068" s="659"/>
      <c r="H1068" s="659"/>
      <c r="I1068" s="660"/>
      <c r="J1068" s="659"/>
      <c r="K1068" s="660"/>
      <c r="L1068" s="659"/>
      <c r="M1068" s="659"/>
      <c r="N1068" s="659"/>
      <c r="O1068" s="659"/>
      <c r="P1068" s="659"/>
      <c r="Q1068" s="659"/>
      <c r="R1068" s="659"/>
      <c r="S1068" s="659"/>
      <c r="T1068" s="659"/>
      <c r="U1068" s="659"/>
      <c r="V1068" s="659"/>
      <c r="W1068" s="659"/>
      <c r="X1068" s="659"/>
      <c r="Y1068" s="659"/>
      <c r="Z1068" s="659"/>
      <c r="AA1068" s="659"/>
      <c r="AB1068" s="659"/>
      <c r="AC1068" s="659"/>
      <c r="AD1068" s="659"/>
      <c r="AE1068" s="659"/>
      <c r="AF1068" s="659"/>
      <c r="AG1068" s="659"/>
      <c r="AH1068" s="659"/>
      <c r="AI1068" s="659"/>
      <c r="AJ1068" s="659"/>
      <c r="AK1068" s="659"/>
    </row>
    <row r="1069" spans="1:37">
      <c r="A1069" s="659"/>
      <c r="B1069" s="659"/>
      <c r="C1069" s="659"/>
      <c r="D1069" s="659"/>
      <c r="E1069" s="659"/>
      <c r="F1069" s="659"/>
      <c r="G1069" s="659"/>
      <c r="H1069" s="659"/>
      <c r="I1069" s="660"/>
      <c r="J1069" s="659"/>
      <c r="K1069" s="660"/>
      <c r="L1069" s="659"/>
      <c r="M1069" s="659"/>
      <c r="N1069" s="659"/>
      <c r="O1069" s="659"/>
      <c r="P1069" s="659"/>
      <c r="Q1069" s="659"/>
      <c r="R1069" s="659"/>
      <c r="S1069" s="659"/>
      <c r="T1069" s="659"/>
      <c r="U1069" s="659"/>
      <c r="V1069" s="659"/>
      <c r="W1069" s="659"/>
      <c r="X1069" s="659"/>
      <c r="Y1069" s="659"/>
      <c r="Z1069" s="659"/>
      <c r="AA1069" s="659"/>
      <c r="AB1069" s="659"/>
      <c r="AC1069" s="659"/>
      <c r="AD1069" s="659"/>
      <c r="AE1069" s="659"/>
      <c r="AF1069" s="659"/>
      <c r="AG1069" s="659"/>
      <c r="AH1069" s="659"/>
      <c r="AI1069" s="659"/>
      <c r="AJ1069" s="659"/>
      <c r="AK1069" s="659"/>
    </row>
    <row r="1070" spans="1:37">
      <c r="A1070" s="659"/>
      <c r="B1070" s="659"/>
      <c r="C1070" s="659"/>
      <c r="D1070" s="659"/>
      <c r="E1070" s="659"/>
      <c r="F1070" s="659"/>
      <c r="G1070" s="659"/>
      <c r="H1070" s="659"/>
      <c r="I1070" s="660"/>
      <c r="J1070" s="659"/>
      <c r="K1070" s="660"/>
      <c r="L1070" s="659"/>
      <c r="M1070" s="659"/>
      <c r="N1070" s="659"/>
      <c r="O1070" s="659"/>
      <c r="P1070" s="659"/>
      <c r="Q1070" s="659"/>
      <c r="R1070" s="659"/>
      <c r="S1070" s="659"/>
      <c r="T1070" s="659"/>
      <c r="U1070" s="659"/>
      <c r="V1070" s="659"/>
      <c r="W1070" s="659"/>
      <c r="X1070" s="659"/>
      <c r="Y1070" s="659"/>
      <c r="Z1070" s="659"/>
      <c r="AA1070" s="659"/>
      <c r="AB1070" s="659"/>
      <c r="AC1070" s="659"/>
      <c r="AD1070" s="659"/>
      <c r="AE1070" s="659"/>
      <c r="AF1070" s="659"/>
      <c r="AG1070" s="659"/>
      <c r="AH1070" s="659"/>
      <c r="AI1070" s="659"/>
      <c r="AJ1070" s="659"/>
      <c r="AK1070" s="659"/>
    </row>
    <row r="1071" spans="1:37">
      <c r="A1071" s="659"/>
      <c r="B1071" s="659"/>
      <c r="C1071" s="659"/>
      <c r="D1071" s="659"/>
      <c r="E1071" s="659"/>
      <c r="F1071" s="659"/>
      <c r="G1071" s="659"/>
      <c r="H1071" s="659"/>
      <c r="I1071" s="660"/>
      <c r="J1071" s="659"/>
      <c r="K1071" s="660"/>
      <c r="L1071" s="659"/>
      <c r="M1071" s="659"/>
      <c r="N1071" s="659"/>
      <c r="O1071" s="659"/>
      <c r="P1071" s="659"/>
      <c r="Q1071" s="659"/>
      <c r="R1071" s="659"/>
      <c r="S1071" s="659"/>
      <c r="T1071" s="659"/>
      <c r="U1071" s="659"/>
      <c r="V1071" s="659"/>
      <c r="W1071" s="659"/>
      <c r="X1071" s="659"/>
      <c r="Y1071" s="659"/>
      <c r="Z1071" s="659"/>
      <c r="AA1071" s="659"/>
      <c r="AB1071" s="659"/>
      <c r="AC1071" s="659"/>
      <c r="AD1071" s="659"/>
      <c r="AE1071" s="659"/>
      <c r="AF1071" s="659"/>
      <c r="AG1071" s="659"/>
      <c r="AH1071" s="659"/>
      <c r="AI1071" s="659"/>
      <c r="AJ1071" s="659"/>
      <c r="AK1071" s="659"/>
    </row>
    <row r="1072" spans="1:37">
      <c r="A1072" s="659"/>
      <c r="B1072" s="659"/>
      <c r="C1072" s="659"/>
      <c r="D1072" s="659"/>
      <c r="E1072" s="659"/>
      <c r="F1072" s="659"/>
      <c r="G1072" s="659"/>
      <c r="H1072" s="659"/>
      <c r="I1072" s="660"/>
      <c r="J1072" s="659"/>
      <c r="K1072" s="660"/>
      <c r="L1072" s="659"/>
      <c r="M1072" s="659"/>
      <c r="N1072" s="659"/>
      <c r="O1072" s="659"/>
      <c r="P1072" s="659"/>
      <c r="Q1072" s="659"/>
      <c r="R1072" s="659"/>
      <c r="S1072" s="659"/>
      <c r="T1072" s="659"/>
      <c r="U1072" s="659"/>
      <c r="V1072" s="659"/>
      <c r="W1072" s="659"/>
      <c r="X1072" s="659"/>
      <c r="Y1072" s="659"/>
      <c r="Z1072" s="659"/>
      <c r="AA1072" s="659"/>
      <c r="AB1072" s="659"/>
      <c r="AC1072" s="659"/>
      <c r="AD1072" s="659"/>
      <c r="AE1072" s="659"/>
      <c r="AF1072" s="659"/>
      <c r="AG1072" s="659"/>
      <c r="AH1072" s="659"/>
      <c r="AI1072" s="659"/>
      <c r="AJ1072" s="659"/>
      <c r="AK1072" s="659"/>
    </row>
    <row r="1073" spans="1:37">
      <c r="A1073" s="659"/>
      <c r="B1073" s="659"/>
      <c r="C1073" s="659"/>
      <c r="D1073" s="659"/>
      <c r="E1073" s="659"/>
      <c r="F1073" s="659"/>
      <c r="G1073" s="659"/>
      <c r="H1073" s="659"/>
      <c r="I1073" s="660"/>
      <c r="J1073" s="659"/>
      <c r="K1073" s="660"/>
      <c r="L1073" s="659"/>
      <c r="M1073" s="659"/>
      <c r="N1073" s="659"/>
      <c r="O1073" s="659"/>
      <c r="P1073" s="659"/>
      <c r="Q1073" s="659"/>
      <c r="R1073" s="659"/>
      <c r="S1073" s="659"/>
      <c r="T1073" s="659"/>
      <c r="U1073" s="659"/>
      <c r="V1073" s="659"/>
      <c r="W1073" s="659"/>
      <c r="X1073" s="659"/>
      <c r="Y1073" s="659"/>
      <c r="Z1073" s="659"/>
      <c r="AA1073" s="659"/>
      <c r="AB1073" s="659"/>
      <c r="AC1073" s="659"/>
      <c r="AD1073" s="659"/>
      <c r="AE1073" s="659"/>
      <c r="AF1073" s="659"/>
      <c r="AG1073" s="659"/>
      <c r="AH1073" s="659"/>
      <c r="AI1073" s="659"/>
      <c r="AJ1073" s="659"/>
      <c r="AK1073" s="659"/>
    </row>
    <row r="1074" spans="1:37">
      <c r="A1074" s="659"/>
      <c r="B1074" s="659"/>
      <c r="C1074" s="659"/>
      <c r="D1074" s="659"/>
      <c r="E1074" s="659"/>
      <c r="F1074" s="659"/>
      <c r="G1074" s="659"/>
      <c r="H1074" s="659"/>
      <c r="I1074" s="660"/>
      <c r="J1074" s="659"/>
      <c r="K1074" s="660"/>
      <c r="L1074" s="659"/>
      <c r="M1074" s="659"/>
      <c r="N1074" s="659"/>
      <c r="O1074" s="659"/>
      <c r="P1074" s="659"/>
      <c r="Q1074" s="659"/>
      <c r="R1074" s="659"/>
      <c r="S1074" s="659"/>
      <c r="T1074" s="659"/>
      <c r="U1074" s="659"/>
      <c r="V1074" s="659"/>
      <c r="W1074" s="659"/>
      <c r="X1074" s="659"/>
      <c r="Y1074" s="659"/>
      <c r="Z1074" s="659"/>
      <c r="AA1074" s="659"/>
      <c r="AB1074" s="659"/>
      <c r="AC1074" s="659"/>
      <c r="AD1074" s="659"/>
      <c r="AE1074" s="659"/>
      <c r="AF1074" s="659"/>
      <c r="AG1074" s="659"/>
      <c r="AH1074" s="659"/>
      <c r="AI1074" s="659"/>
      <c r="AJ1074" s="659"/>
      <c r="AK1074" s="659"/>
    </row>
    <row r="1075" spans="1:37">
      <c r="A1075" s="659"/>
      <c r="B1075" s="659"/>
      <c r="C1075" s="659"/>
      <c r="D1075" s="659"/>
      <c r="E1075" s="659"/>
      <c r="F1075" s="659"/>
      <c r="G1075" s="659"/>
      <c r="H1075" s="659"/>
      <c r="I1075" s="660"/>
      <c r="J1075" s="659"/>
      <c r="K1075" s="660"/>
      <c r="L1075" s="659"/>
      <c r="M1075" s="659"/>
      <c r="N1075" s="659"/>
      <c r="O1075" s="659"/>
      <c r="P1075" s="659"/>
      <c r="Q1075" s="659"/>
      <c r="R1075" s="659"/>
      <c r="S1075" s="659"/>
      <c r="T1075" s="659"/>
      <c r="U1075" s="659"/>
      <c r="V1075" s="659"/>
      <c r="W1075" s="659"/>
      <c r="X1075" s="659"/>
      <c r="Y1075" s="659"/>
      <c r="Z1075" s="659"/>
      <c r="AA1075" s="659"/>
      <c r="AB1075" s="659"/>
      <c r="AC1075" s="659"/>
      <c r="AD1075" s="659"/>
      <c r="AE1075" s="659"/>
      <c r="AF1075" s="659"/>
      <c r="AG1075" s="659"/>
      <c r="AH1075" s="659"/>
      <c r="AI1075" s="659"/>
      <c r="AJ1075" s="659"/>
      <c r="AK1075" s="659"/>
    </row>
    <row r="1076" spans="1:37">
      <c r="A1076" s="659"/>
      <c r="B1076" s="659"/>
      <c r="C1076" s="659"/>
      <c r="D1076" s="659"/>
      <c r="E1076" s="659"/>
      <c r="F1076" s="659"/>
      <c r="G1076" s="659"/>
      <c r="H1076" s="659"/>
      <c r="I1076" s="660"/>
      <c r="J1076" s="659"/>
      <c r="K1076" s="660"/>
      <c r="L1076" s="659"/>
      <c r="M1076" s="659"/>
      <c r="N1076" s="659"/>
      <c r="O1076" s="659"/>
      <c r="P1076" s="659"/>
      <c r="Q1076" s="659"/>
      <c r="R1076" s="659"/>
      <c r="S1076" s="659"/>
      <c r="T1076" s="659"/>
      <c r="U1076" s="659"/>
      <c r="V1076" s="659"/>
      <c r="W1076" s="659"/>
      <c r="X1076" s="659"/>
      <c r="Y1076" s="659"/>
      <c r="Z1076" s="659"/>
      <c r="AA1076" s="659"/>
      <c r="AB1076" s="659"/>
      <c r="AC1076" s="659"/>
      <c r="AD1076" s="659"/>
      <c r="AE1076" s="659"/>
      <c r="AF1076" s="659"/>
      <c r="AG1076" s="659"/>
      <c r="AH1076" s="659"/>
      <c r="AI1076" s="659"/>
      <c r="AJ1076" s="659"/>
      <c r="AK1076" s="659"/>
    </row>
    <row r="1077" spans="1:37">
      <c r="A1077" s="659"/>
      <c r="B1077" s="659"/>
      <c r="C1077" s="659"/>
      <c r="D1077" s="659"/>
      <c r="E1077" s="659"/>
      <c r="F1077" s="659"/>
      <c r="G1077" s="659"/>
      <c r="H1077" s="659"/>
      <c r="I1077" s="660"/>
      <c r="J1077" s="659"/>
      <c r="K1077" s="660"/>
      <c r="L1077" s="659"/>
      <c r="M1077" s="659"/>
      <c r="N1077" s="659"/>
      <c r="O1077" s="659"/>
      <c r="P1077" s="659"/>
      <c r="Q1077" s="659"/>
      <c r="R1077" s="659"/>
      <c r="S1077" s="659"/>
      <c r="T1077" s="659"/>
      <c r="U1077" s="659"/>
      <c r="V1077" s="659"/>
      <c r="W1077" s="659"/>
      <c r="X1077" s="659"/>
      <c r="Y1077" s="659"/>
      <c r="Z1077" s="659"/>
      <c r="AA1077" s="659"/>
      <c r="AB1077" s="659"/>
      <c r="AC1077" s="659"/>
      <c r="AD1077" s="659"/>
      <c r="AE1077" s="659"/>
      <c r="AF1077" s="659"/>
      <c r="AG1077" s="659"/>
      <c r="AH1077" s="659"/>
      <c r="AI1077" s="659"/>
      <c r="AJ1077" s="659"/>
      <c r="AK1077" s="659"/>
    </row>
    <row r="1078" spans="1:37">
      <c r="A1078" s="659"/>
      <c r="B1078" s="659"/>
      <c r="C1078" s="659"/>
      <c r="D1078" s="659"/>
      <c r="E1078" s="659"/>
      <c r="F1078" s="659"/>
      <c r="G1078" s="659"/>
      <c r="H1078" s="659"/>
      <c r="I1078" s="660"/>
      <c r="J1078" s="659"/>
      <c r="K1078" s="660"/>
      <c r="L1078" s="659"/>
      <c r="M1078" s="659"/>
      <c r="N1078" s="659"/>
      <c r="O1078" s="659"/>
      <c r="P1078" s="659"/>
      <c r="Q1078" s="659"/>
      <c r="R1078" s="659"/>
      <c r="S1078" s="659"/>
      <c r="T1078" s="659"/>
      <c r="U1078" s="659"/>
      <c r="V1078" s="659"/>
      <c r="W1078" s="659"/>
      <c r="X1078" s="659"/>
      <c r="Y1078" s="659"/>
      <c r="Z1078" s="659"/>
      <c r="AA1078" s="659"/>
      <c r="AB1078" s="659"/>
      <c r="AC1078" s="659"/>
      <c r="AD1078" s="659"/>
      <c r="AE1078" s="659"/>
      <c r="AF1078" s="659"/>
      <c r="AG1078" s="659"/>
      <c r="AH1078" s="659"/>
      <c r="AI1078" s="659"/>
      <c r="AJ1078" s="659"/>
      <c r="AK1078" s="659"/>
    </row>
    <row r="1079" spans="1:37">
      <c r="A1079" s="659"/>
      <c r="B1079" s="659"/>
      <c r="C1079" s="659"/>
      <c r="D1079" s="659"/>
      <c r="E1079" s="659"/>
      <c r="F1079" s="659"/>
      <c r="G1079" s="659"/>
      <c r="H1079" s="659"/>
      <c r="I1079" s="660"/>
      <c r="J1079" s="659"/>
      <c r="K1079" s="660"/>
      <c r="L1079" s="659"/>
      <c r="M1079" s="659"/>
      <c r="N1079" s="659"/>
      <c r="O1079" s="659"/>
      <c r="P1079" s="659"/>
      <c r="Q1079" s="659"/>
      <c r="R1079" s="659"/>
      <c r="S1079" s="659"/>
      <c r="T1079" s="659"/>
      <c r="U1079" s="659"/>
      <c r="V1079" s="659"/>
      <c r="W1079" s="659"/>
      <c r="X1079" s="659"/>
      <c r="Y1079" s="659"/>
      <c r="Z1079" s="659"/>
      <c r="AA1079" s="659"/>
      <c r="AB1079" s="659"/>
      <c r="AC1079" s="659"/>
      <c r="AD1079" s="659"/>
      <c r="AE1079" s="659"/>
      <c r="AF1079" s="659"/>
      <c r="AG1079" s="659"/>
      <c r="AH1079" s="659"/>
      <c r="AI1079" s="659"/>
      <c r="AJ1079" s="659"/>
      <c r="AK1079" s="659"/>
    </row>
    <row r="1080" spans="1:37">
      <c r="A1080" s="659"/>
      <c r="B1080" s="659"/>
      <c r="C1080" s="659"/>
      <c r="D1080" s="659"/>
      <c r="E1080" s="659"/>
      <c r="F1080" s="659"/>
      <c r="G1080" s="659"/>
      <c r="H1080" s="659"/>
      <c r="I1080" s="660"/>
      <c r="J1080" s="659"/>
      <c r="K1080" s="660"/>
      <c r="L1080" s="659"/>
      <c r="M1080" s="659"/>
      <c r="N1080" s="659"/>
      <c r="O1080" s="659"/>
      <c r="P1080" s="659"/>
      <c r="Q1080" s="659"/>
      <c r="R1080" s="659"/>
      <c r="S1080" s="659"/>
      <c r="T1080" s="659"/>
      <c r="U1080" s="659"/>
      <c r="V1080" s="659"/>
      <c r="W1080" s="659"/>
      <c r="X1080" s="659"/>
      <c r="Y1080" s="659"/>
      <c r="Z1080" s="659"/>
      <c r="AA1080" s="659"/>
      <c r="AB1080" s="659"/>
      <c r="AC1080" s="659"/>
      <c r="AD1080" s="659"/>
      <c r="AE1080" s="659"/>
      <c r="AF1080" s="659"/>
      <c r="AG1080" s="659"/>
      <c r="AH1080" s="659"/>
      <c r="AI1080" s="659"/>
      <c r="AJ1080" s="659"/>
      <c r="AK1080" s="659"/>
    </row>
    <row r="1081" spans="1:37">
      <c r="A1081" s="659"/>
      <c r="B1081" s="659"/>
      <c r="C1081" s="659"/>
      <c r="D1081" s="659"/>
      <c r="E1081" s="659"/>
      <c r="F1081" s="659"/>
      <c r="G1081" s="659"/>
      <c r="H1081" s="659"/>
      <c r="I1081" s="660"/>
      <c r="J1081" s="659"/>
      <c r="K1081" s="660"/>
      <c r="L1081" s="659"/>
      <c r="M1081" s="659"/>
      <c r="N1081" s="659"/>
      <c r="O1081" s="659"/>
      <c r="P1081" s="659"/>
      <c r="Q1081" s="659"/>
      <c r="R1081" s="659"/>
      <c r="S1081" s="659"/>
      <c r="T1081" s="659"/>
      <c r="U1081" s="659"/>
      <c r="V1081" s="659"/>
      <c r="W1081" s="659"/>
      <c r="X1081" s="659"/>
      <c r="Y1081" s="659"/>
      <c r="Z1081" s="659"/>
      <c r="AA1081" s="659"/>
      <c r="AB1081" s="659"/>
      <c r="AC1081" s="659"/>
      <c r="AD1081" s="659"/>
      <c r="AE1081" s="659"/>
      <c r="AF1081" s="659"/>
      <c r="AG1081" s="659"/>
      <c r="AH1081" s="659"/>
      <c r="AI1081" s="659"/>
      <c r="AJ1081" s="659"/>
      <c r="AK1081" s="659"/>
    </row>
    <row r="1082" spans="1:37">
      <c r="A1082" s="659"/>
      <c r="B1082" s="659"/>
      <c r="C1082" s="659"/>
      <c r="D1082" s="659"/>
      <c r="E1082" s="659"/>
      <c r="F1082" s="659"/>
      <c r="G1082" s="659"/>
      <c r="H1082" s="659"/>
      <c r="I1082" s="660"/>
      <c r="J1082" s="659"/>
      <c r="K1082" s="660"/>
      <c r="L1082" s="659"/>
      <c r="M1082" s="659"/>
      <c r="N1082" s="659"/>
      <c r="O1082" s="659"/>
      <c r="P1082" s="659"/>
      <c r="Q1082" s="659"/>
      <c r="R1082" s="659"/>
      <c r="S1082" s="659"/>
      <c r="T1082" s="659"/>
      <c r="U1082" s="659"/>
      <c r="V1082" s="659"/>
      <c r="W1082" s="659"/>
      <c r="X1082" s="659"/>
      <c r="Y1082" s="659"/>
      <c r="Z1082" s="659"/>
      <c r="AA1082" s="659"/>
      <c r="AB1082" s="659"/>
      <c r="AC1082" s="659"/>
      <c r="AD1082" s="659"/>
      <c r="AE1082" s="659"/>
      <c r="AF1082" s="659"/>
      <c r="AG1082" s="659"/>
      <c r="AH1082" s="659"/>
      <c r="AI1082" s="659"/>
      <c r="AJ1082" s="659"/>
      <c r="AK1082" s="659"/>
    </row>
    <row r="1083" spans="1:37">
      <c r="A1083" s="659"/>
      <c r="B1083" s="659"/>
      <c r="C1083" s="659"/>
      <c r="D1083" s="659"/>
      <c r="E1083" s="659"/>
      <c r="F1083" s="659"/>
      <c r="G1083" s="659"/>
      <c r="H1083" s="659"/>
      <c r="I1083" s="660"/>
      <c r="J1083" s="659"/>
      <c r="K1083" s="660"/>
      <c r="L1083" s="659"/>
      <c r="M1083" s="659"/>
      <c r="N1083" s="659"/>
      <c r="O1083" s="659"/>
      <c r="P1083" s="659"/>
      <c r="Q1083" s="659"/>
      <c r="R1083" s="659"/>
      <c r="S1083" s="659"/>
      <c r="T1083" s="659"/>
      <c r="U1083" s="659"/>
      <c r="V1083" s="659"/>
      <c r="W1083" s="659"/>
      <c r="X1083" s="659"/>
      <c r="Y1083" s="659"/>
      <c r="Z1083" s="659"/>
      <c r="AA1083" s="659"/>
      <c r="AB1083" s="659"/>
      <c r="AC1083" s="659"/>
      <c r="AD1083" s="659"/>
      <c r="AE1083" s="659"/>
      <c r="AF1083" s="659"/>
      <c r="AG1083" s="659"/>
      <c r="AH1083" s="659"/>
      <c r="AI1083" s="659"/>
      <c r="AJ1083" s="659"/>
      <c r="AK1083" s="659"/>
    </row>
    <row r="1084" spans="1:37">
      <c r="A1084" s="659"/>
      <c r="B1084" s="659"/>
      <c r="C1084" s="659"/>
      <c r="D1084" s="659"/>
      <c r="E1084" s="659"/>
      <c r="F1084" s="659"/>
      <c r="G1084" s="659"/>
      <c r="H1084" s="659"/>
      <c r="I1084" s="660"/>
      <c r="J1084" s="659"/>
      <c r="K1084" s="660"/>
      <c r="L1084" s="659"/>
      <c r="M1084" s="659"/>
      <c r="N1084" s="659"/>
      <c r="O1084" s="659"/>
      <c r="P1084" s="659"/>
      <c r="Q1084" s="659"/>
      <c r="R1084" s="659"/>
      <c r="S1084" s="659"/>
      <c r="T1084" s="659"/>
      <c r="U1084" s="659"/>
      <c r="V1084" s="659"/>
      <c r="W1084" s="659"/>
      <c r="X1084" s="659"/>
      <c r="Y1084" s="659"/>
      <c r="Z1084" s="659"/>
      <c r="AA1084" s="659"/>
      <c r="AB1084" s="659"/>
      <c r="AC1084" s="659"/>
      <c r="AD1084" s="659"/>
      <c r="AE1084" s="659"/>
      <c r="AF1084" s="659"/>
      <c r="AG1084" s="659"/>
      <c r="AH1084" s="659"/>
      <c r="AI1084" s="659"/>
      <c r="AJ1084" s="659"/>
      <c r="AK1084" s="659"/>
    </row>
    <row r="1085" spans="1:37">
      <c r="A1085" s="659"/>
      <c r="B1085" s="659"/>
      <c r="C1085" s="659"/>
      <c r="D1085" s="659"/>
      <c r="E1085" s="659"/>
      <c r="F1085" s="659"/>
      <c r="G1085" s="659"/>
      <c r="H1085" s="659"/>
      <c r="I1085" s="660"/>
      <c r="J1085" s="659"/>
      <c r="K1085" s="660"/>
      <c r="L1085" s="659"/>
      <c r="M1085" s="659"/>
      <c r="N1085" s="659"/>
      <c r="O1085" s="659"/>
      <c r="P1085" s="659"/>
      <c r="Q1085" s="659"/>
      <c r="R1085" s="659"/>
      <c r="S1085" s="659"/>
      <c r="T1085" s="659"/>
      <c r="U1085" s="659"/>
      <c r="V1085" s="659"/>
      <c r="W1085" s="659"/>
      <c r="X1085" s="659"/>
      <c r="Y1085" s="659"/>
      <c r="Z1085" s="659"/>
      <c r="AA1085" s="659"/>
      <c r="AB1085" s="659"/>
      <c r="AC1085" s="659"/>
      <c r="AD1085" s="659"/>
      <c r="AE1085" s="659"/>
      <c r="AF1085" s="659"/>
      <c r="AG1085" s="659"/>
      <c r="AH1085" s="659"/>
      <c r="AI1085" s="659"/>
      <c r="AJ1085" s="659"/>
      <c r="AK1085" s="659"/>
    </row>
    <row r="1086" spans="1:37">
      <c r="A1086" s="659"/>
      <c r="B1086" s="659"/>
      <c r="C1086" s="659"/>
      <c r="D1086" s="659"/>
      <c r="E1086" s="659"/>
      <c r="F1086" s="659"/>
      <c r="G1086" s="659"/>
      <c r="H1086" s="659"/>
      <c r="I1086" s="660"/>
      <c r="J1086" s="659"/>
      <c r="K1086" s="660"/>
      <c r="L1086" s="659"/>
      <c r="M1086" s="659"/>
      <c r="N1086" s="659"/>
      <c r="O1086" s="659"/>
      <c r="P1086" s="659"/>
      <c r="Q1086" s="659"/>
      <c r="R1086" s="659"/>
      <c r="S1086" s="659"/>
      <c r="T1086" s="659"/>
      <c r="U1086" s="659"/>
      <c r="V1086" s="659"/>
      <c r="W1086" s="659"/>
      <c r="X1086" s="659"/>
      <c r="Y1086" s="659"/>
      <c r="Z1086" s="659"/>
      <c r="AA1086" s="659"/>
      <c r="AB1086" s="659"/>
      <c r="AC1086" s="659"/>
      <c r="AD1086" s="659"/>
      <c r="AE1086" s="659"/>
      <c r="AF1086" s="659"/>
      <c r="AG1086" s="659"/>
      <c r="AH1086" s="659"/>
      <c r="AI1086" s="659"/>
      <c r="AJ1086" s="659"/>
      <c r="AK1086" s="659"/>
    </row>
    <row r="1087" spans="1:37">
      <c r="A1087" s="659"/>
      <c r="B1087" s="659"/>
      <c r="C1087" s="659"/>
      <c r="D1087" s="659"/>
      <c r="E1087" s="659"/>
      <c r="F1087" s="659"/>
      <c r="G1087" s="659"/>
      <c r="H1087" s="659"/>
      <c r="I1087" s="660"/>
      <c r="J1087" s="659"/>
      <c r="K1087" s="660"/>
      <c r="L1087" s="659"/>
      <c r="M1087" s="659"/>
      <c r="N1087" s="659"/>
      <c r="O1087" s="659"/>
      <c r="P1087" s="659"/>
      <c r="Q1087" s="659"/>
      <c r="R1087" s="659"/>
      <c r="S1087" s="659"/>
      <c r="T1087" s="659"/>
      <c r="U1087" s="659"/>
      <c r="V1087" s="659"/>
      <c r="W1087" s="659"/>
      <c r="X1087" s="659"/>
      <c r="Y1087" s="659"/>
      <c r="Z1087" s="659"/>
      <c r="AA1087" s="659"/>
      <c r="AB1087" s="659"/>
      <c r="AC1087" s="659"/>
      <c r="AD1087" s="659"/>
      <c r="AE1087" s="659"/>
      <c r="AF1087" s="659"/>
      <c r="AG1087" s="659"/>
      <c r="AH1087" s="659"/>
      <c r="AI1087" s="659"/>
      <c r="AJ1087" s="659"/>
      <c r="AK1087" s="659"/>
    </row>
    <row r="1088" spans="1:37">
      <c r="A1088" s="659"/>
      <c r="B1088" s="659"/>
      <c r="C1088" s="659"/>
      <c r="D1088" s="659"/>
      <c r="E1088" s="659"/>
      <c r="F1088" s="659"/>
      <c r="G1088" s="659"/>
      <c r="H1088" s="659"/>
      <c r="I1088" s="660"/>
      <c r="J1088" s="659"/>
      <c r="K1088" s="660"/>
      <c r="L1088" s="659"/>
      <c r="M1088" s="659"/>
      <c r="N1088" s="659"/>
      <c r="O1088" s="659"/>
      <c r="P1088" s="659"/>
      <c r="Q1088" s="659"/>
      <c r="R1088" s="659"/>
      <c r="S1088" s="659"/>
      <c r="T1088" s="659"/>
      <c r="U1088" s="659"/>
      <c r="V1088" s="659"/>
      <c r="W1088" s="659"/>
      <c r="X1088" s="659"/>
      <c r="Y1088" s="659"/>
      <c r="Z1088" s="659"/>
      <c r="AA1088" s="659"/>
      <c r="AB1088" s="659"/>
      <c r="AC1088" s="659"/>
      <c r="AD1088" s="659"/>
      <c r="AE1088" s="659"/>
      <c r="AF1088" s="659"/>
      <c r="AG1088" s="659"/>
      <c r="AH1088" s="659"/>
      <c r="AI1088" s="659"/>
      <c r="AJ1088" s="659"/>
      <c r="AK1088" s="659"/>
    </row>
    <row r="1089" spans="1:37">
      <c r="A1089" s="659"/>
      <c r="B1089" s="659"/>
      <c r="C1089" s="659"/>
      <c r="D1089" s="659"/>
      <c r="E1089" s="659"/>
      <c r="F1089" s="659"/>
      <c r="G1089" s="659"/>
      <c r="H1089" s="659"/>
      <c r="I1089" s="660"/>
      <c r="J1089" s="659"/>
      <c r="K1089" s="660"/>
      <c r="L1089" s="659"/>
      <c r="M1089" s="659"/>
      <c r="N1089" s="659"/>
      <c r="O1089" s="659"/>
      <c r="P1089" s="659"/>
      <c r="Q1089" s="659"/>
      <c r="R1089" s="659"/>
      <c r="S1089" s="659"/>
      <c r="T1089" s="659"/>
      <c r="U1089" s="659"/>
      <c r="V1089" s="659"/>
      <c r="W1089" s="659"/>
      <c r="X1089" s="659"/>
      <c r="Y1089" s="659"/>
      <c r="Z1089" s="659"/>
      <c r="AA1089" s="659"/>
      <c r="AB1089" s="659"/>
      <c r="AC1089" s="659"/>
      <c r="AD1089" s="659"/>
      <c r="AE1089" s="659"/>
      <c r="AF1089" s="659"/>
      <c r="AG1089" s="659"/>
      <c r="AH1089" s="659"/>
      <c r="AI1089" s="659"/>
      <c r="AJ1089" s="659"/>
      <c r="AK1089" s="659"/>
    </row>
    <row r="1090" spans="1:37">
      <c r="A1090" s="659"/>
      <c r="B1090" s="659"/>
      <c r="C1090" s="659"/>
      <c r="D1090" s="659"/>
      <c r="E1090" s="659"/>
      <c r="F1090" s="659"/>
      <c r="G1090" s="659"/>
      <c r="H1090" s="659"/>
      <c r="I1090" s="660"/>
      <c r="J1090" s="659"/>
      <c r="K1090" s="660"/>
      <c r="L1090" s="659"/>
      <c r="M1090" s="659"/>
      <c r="N1090" s="659"/>
      <c r="O1090" s="659"/>
      <c r="P1090" s="659"/>
      <c r="Q1090" s="659"/>
      <c r="R1090" s="659"/>
      <c r="S1090" s="659"/>
      <c r="T1090" s="659"/>
      <c r="U1090" s="659"/>
      <c r="V1090" s="659"/>
      <c r="W1090" s="659"/>
      <c r="X1090" s="659"/>
      <c r="Y1090" s="659"/>
      <c r="Z1090" s="659"/>
      <c r="AA1090" s="659"/>
      <c r="AB1090" s="659"/>
      <c r="AC1090" s="659"/>
      <c r="AD1090" s="659"/>
      <c r="AE1090" s="659"/>
      <c r="AF1090" s="659"/>
      <c r="AG1090" s="659"/>
      <c r="AH1090" s="659"/>
      <c r="AI1090" s="659"/>
      <c r="AJ1090" s="659"/>
      <c r="AK1090" s="659"/>
    </row>
    <row r="1091" spans="1:37">
      <c r="A1091" s="659"/>
      <c r="B1091" s="659"/>
      <c r="C1091" s="659"/>
      <c r="D1091" s="659"/>
      <c r="E1091" s="659"/>
      <c r="F1091" s="659"/>
      <c r="G1091" s="659"/>
      <c r="H1091" s="659"/>
      <c r="I1091" s="660"/>
      <c r="J1091" s="659"/>
      <c r="K1091" s="660"/>
      <c r="L1091" s="659"/>
      <c r="M1091" s="659"/>
      <c r="N1091" s="659"/>
      <c r="O1091" s="659"/>
      <c r="P1091" s="659"/>
      <c r="Q1091" s="659"/>
      <c r="R1091" s="659"/>
      <c r="S1091" s="659"/>
      <c r="T1091" s="659"/>
      <c r="U1091" s="659"/>
      <c r="V1091" s="659"/>
      <c r="W1091" s="659"/>
      <c r="X1091" s="659"/>
      <c r="Y1091" s="659"/>
      <c r="Z1091" s="659"/>
      <c r="AA1091" s="659"/>
      <c r="AB1091" s="659"/>
      <c r="AC1091" s="659"/>
      <c r="AD1091" s="659"/>
      <c r="AE1091" s="659"/>
      <c r="AF1091" s="659"/>
      <c r="AG1091" s="659"/>
      <c r="AH1091" s="659"/>
      <c r="AI1091" s="659"/>
      <c r="AJ1091" s="659"/>
      <c r="AK1091" s="659"/>
    </row>
    <row r="1092" spans="1:37">
      <c r="A1092" s="659"/>
      <c r="B1092" s="659"/>
      <c r="C1092" s="659"/>
      <c r="D1092" s="659"/>
      <c r="E1092" s="659"/>
      <c r="F1092" s="659"/>
      <c r="G1092" s="659"/>
      <c r="H1092" s="659"/>
      <c r="I1092" s="660"/>
      <c r="J1092" s="659"/>
      <c r="K1092" s="660"/>
      <c r="L1092" s="659"/>
      <c r="M1092" s="659"/>
      <c r="N1092" s="659"/>
      <c r="O1092" s="659"/>
      <c r="P1092" s="659"/>
      <c r="Q1092" s="659"/>
      <c r="R1092" s="659"/>
      <c r="S1092" s="659"/>
      <c r="T1092" s="659"/>
      <c r="U1092" s="659"/>
      <c r="V1092" s="659"/>
      <c r="W1092" s="659"/>
      <c r="X1092" s="659"/>
      <c r="Y1092" s="659"/>
      <c r="Z1092" s="659"/>
      <c r="AA1092" s="659"/>
      <c r="AB1092" s="659"/>
      <c r="AC1092" s="659"/>
      <c r="AD1092" s="659"/>
      <c r="AE1092" s="659"/>
      <c r="AF1092" s="659"/>
      <c r="AG1092" s="659"/>
      <c r="AH1092" s="659"/>
      <c r="AI1092" s="659"/>
      <c r="AJ1092" s="659"/>
      <c r="AK1092" s="659"/>
    </row>
    <row r="1093" spans="1:37">
      <c r="A1093" s="659"/>
      <c r="B1093" s="659"/>
      <c r="C1093" s="659"/>
      <c r="D1093" s="659"/>
      <c r="E1093" s="659"/>
      <c r="F1093" s="659"/>
      <c r="G1093" s="659"/>
      <c r="H1093" s="659"/>
      <c r="I1093" s="660"/>
      <c r="J1093" s="659"/>
      <c r="K1093" s="660"/>
      <c r="L1093" s="659"/>
      <c r="M1093" s="659"/>
      <c r="N1093" s="659"/>
      <c r="O1093" s="659"/>
      <c r="P1093" s="659"/>
      <c r="Q1093" s="659"/>
      <c r="R1093" s="659"/>
      <c r="S1093" s="659"/>
      <c r="T1093" s="659"/>
      <c r="U1093" s="659"/>
      <c r="V1093" s="659"/>
      <c r="W1093" s="659"/>
      <c r="X1093" s="659"/>
      <c r="Y1093" s="659"/>
      <c r="Z1093" s="659"/>
      <c r="AA1093" s="659"/>
      <c r="AB1093" s="659"/>
      <c r="AC1093" s="659"/>
      <c r="AD1093" s="659"/>
      <c r="AE1093" s="659"/>
      <c r="AF1093" s="659"/>
      <c r="AG1093" s="659"/>
      <c r="AH1093" s="659"/>
      <c r="AI1093" s="659"/>
      <c r="AJ1093" s="659"/>
      <c r="AK1093" s="659"/>
    </row>
    <row r="1094" spans="1:37">
      <c r="A1094" s="659"/>
      <c r="B1094" s="659"/>
      <c r="C1094" s="659"/>
      <c r="D1094" s="659"/>
      <c r="E1094" s="659"/>
      <c r="F1094" s="659"/>
      <c r="G1094" s="659"/>
      <c r="H1094" s="659"/>
      <c r="I1094" s="660"/>
      <c r="J1094" s="659"/>
      <c r="K1094" s="660"/>
      <c r="L1094" s="659"/>
      <c r="M1094" s="659"/>
      <c r="N1094" s="659"/>
      <c r="O1094" s="659"/>
      <c r="P1094" s="659"/>
      <c r="Q1094" s="659"/>
      <c r="R1094" s="659"/>
      <c r="S1094" s="659"/>
      <c r="T1094" s="659"/>
      <c r="U1094" s="659"/>
      <c r="V1094" s="659"/>
      <c r="W1094" s="659"/>
      <c r="X1094" s="659"/>
      <c r="Y1094" s="659"/>
      <c r="Z1094" s="659"/>
      <c r="AA1094" s="659"/>
      <c r="AB1094" s="659"/>
      <c r="AC1094" s="659"/>
      <c r="AD1094" s="659"/>
      <c r="AE1094" s="659"/>
      <c r="AF1094" s="659"/>
      <c r="AG1094" s="659"/>
      <c r="AH1094" s="659"/>
      <c r="AI1094" s="659"/>
      <c r="AJ1094" s="659"/>
      <c r="AK1094" s="659"/>
    </row>
    <row r="1095" spans="1:37">
      <c r="A1095" s="659"/>
      <c r="B1095" s="659"/>
      <c r="C1095" s="659"/>
      <c r="D1095" s="659"/>
      <c r="E1095" s="659"/>
      <c r="F1095" s="659"/>
      <c r="G1095" s="659"/>
      <c r="H1095" s="659"/>
      <c r="I1095" s="660"/>
      <c r="J1095" s="659"/>
      <c r="K1095" s="660"/>
      <c r="L1095" s="659"/>
      <c r="M1095" s="659"/>
      <c r="N1095" s="659"/>
      <c r="O1095" s="659"/>
      <c r="P1095" s="659"/>
      <c r="Q1095" s="659"/>
      <c r="R1095" s="659"/>
      <c r="S1095" s="659"/>
      <c r="T1095" s="659"/>
      <c r="U1095" s="659"/>
      <c r="V1095" s="659"/>
      <c r="W1095" s="659"/>
      <c r="X1095" s="659"/>
      <c r="Y1095" s="659"/>
      <c r="Z1095" s="659"/>
      <c r="AA1095" s="659"/>
      <c r="AB1095" s="659"/>
      <c r="AC1095" s="659"/>
      <c r="AD1095" s="659"/>
      <c r="AE1095" s="659"/>
      <c r="AF1095" s="659"/>
      <c r="AG1095" s="659"/>
      <c r="AH1095" s="659"/>
      <c r="AI1095" s="659"/>
      <c r="AJ1095" s="659"/>
      <c r="AK1095" s="659"/>
    </row>
    <row r="1096" spans="1:37">
      <c r="A1096" s="659"/>
      <c r="B1096" s="659"/>
      <c r="C1096" s="659"/>
      <c r="D1096" s="659"/>
      <c r="E1096" s="659"/>
      <c r="F1096" s="659"/>
      <c r="G1096" s="659"/>
      <c r="H1096" s="659"/>
      <c r="I1096" s="660"/>
      <c r="J1096" s="659"/>
      <c r="K1096" s="660"/>
      <c r="L1096" s="659"/>
      <c r="M1096" s="659"/>
      <c r="N1096" s="659"/>
      <c r="O1096" s="659"/>
      <c r="P1096" s="659"/>
      <c r="Q1096" s="659"/>
      <c r="R1096" s="659"/>
      <c r="S1096" s="659"/>
      <c r="T1096" s="659"/>
      <c r="U1096" s="659"/>
      <c r="V1096" s="659"/>
      <c r="W1096" s="659"/>
      <c r="X1096" s="659"/>
      <c r="Y1096" s="659"/>
      <c r="Z1096" s="659"/>
      <c r="AA1096" s="659"/>
      <c r="AB1096" s="659"/>
      <c r="AC1096" s="659"/>
      <c r="AD1096" s="659"/>
      <c r="AE1096" s="659"/>
      <c r="AF1096" s="659"/>
      <c r="AG1096" s="659"/>
      <c r="AH1096" s="659"/>
      <c r="AI1096" s="659"/>
      <c r="AJ1096" s="659"/>
      <c r="AK1096" s="659"/>
    </row>
    <row r="1097" spans="1:37">
      <c r="A1097" s="659"/>
      <c r="B1097" s="659"/>
      <c r="C1097" s="659"/>
      <c r="D1097" s="659"/>
      <c r="E1097" s="659"/>
      <c r="F1097" s="659"/>
      <c r="G1097" s="659"/>
      <c r="H1097" s="659"/>
      <c r="I1097" s="660"/>
      <c r="J1097" s="659"/>
      <c r="K1097" s="660"/>
      <c r="L1097" s="659"/>
      <c r="M1097" s="659"/>
      <c r="N1097" s="659"/>
      <c r="O1097" s="659"/>
      <c r="P1097" s="659"/>
      <c r="Q1097" s="659"/>
      <c r="R1097" s="659"/>
      <c r="S1097" s="659"/>
      <c r="T1097" s="659"/>
      <c r="U1097" s="659"/>
      <c r="V1097" s="659"/>
      <c r="W1097" s="659"/>
      <c r="X1097" s="659"/>
      <c r="Y1097" s="659"/>
      <c r="Z1097" s="659"/>
      <c r="AA1097" s="659"/>
      <c r="AB1097" s="659"/>
      <c r="AC1097" s="659"/>
      <c r="AD1097" s="659"/>
      <c r="AE1097" s="659"/>
      <c r="AF1097" s="659"/>
      <c r="AG1097" s="659"/>
      <c r="AH1097" s="659"/>
      <c r="AI1097" s="659"/>
      <c r="AJ1097" s="659"/>
      <c r="AK1097" s="659"/>
    </row>
    <row r="1098" spans="1:37">
      <c r="A1098" s="659"/>
      <c r="B1098" s="659"/>
      <c r="C1098" s="659"/>
      <c r="D1098" s="659"/>
      <c r="E1098" s="659"/>
      <c r="F1098" s="659"/>
      <c r="G1098" s="659"/>
      <c r="H1098" s="659"/>
      <c r="I1098" s="660"/>
      <c r="J1098" s="659"/>
      <c r="K1098" s="660"/>
      <c r="L1098" s="659"/>
      <c r="M1098" s="659"/>
      <c r="N1098" s="659"/>
      <c r="O1098" s="659"/>
      <c r="P1098" s="659"/>
      <c r="Q1098" s="659"/>
      <c r="R1098" s="659"/>
      <c r="S1098" s="659"/>
      <c r="T1098" s="659"/>
      <c r="U1098" s="659"/>
      <c r="V1098" s="659"/>
      <c r="W1098" s="659"/>
      <c r="X1098" s="659"/>
      <c r="Y1098" s="659"/>
      <c r="Z1098" s="659"/>
      <c r="AA1098" s="659"/>
      <c r="AB1098" s="659"/>
      <c r="AC1098" s="659"/>
      <c r="AD1098" s="659"/>
      <c r="AE1098" s="659"/>
      <c r="AF1098" s="659"/>
      <c r="AG1098" s="659"/>
      <c r="AH1098" s="659"/>
      <c r="AI1098" s="659"/>
      <c r="AJ1098" s="659"/>
      <c r="AK1098" s="659"/>
    </row>
    <row r="1099" spans="1:37">
      <c r="A1099" s="659"/>
      <c r="B1099" s="659"/>
      <c r="C1099" s="659"/>
      <c r="D1099" s="659"/>
      <c r="E1099" s="659"/>
      <c r="F1099" s="659"/>
      <c r="G1099" s="659"/>
      <c r="H1099" s="659"/>
      <c r="I1099" s="660"/>
      <c r="J1099" s="659"/>
      <c r="K1099" s="660"/>
      <c r="L1099" s="659"/>
      <c r="M1099" s="659"/>
      <c r="N1099" s="659"/>
      <c r="O1099" s="659"/>
      <c r="P1099" s="659"/>
      <c r="Q1099" s="659"/>
      <c r="R1099" s="659"/>
      <c r="S1099" s="659"/>
      <c r="T1099" s="659"/>
      <c r="U1099" s="659"/>
      <c r="V1099" s="659"/>
      <c r="W1099" s="659"/>
      <c r="X1099" s="659"/>
      <c r="Y1099" s="659"/>
      <c r="Z1099" s="659"/>
      <c r="AA1099" s="659"/>
      <c r="AB1099" s="659"/>
      <c r="AC1099" s="659"/>
      <c r="AD1099" s="659"/>
      <c r="AE1099" s="659"/>
      <c r="AF1099" s="659"/>
      <c r="AG1099" s="659"/>
      <c r="AH1099" s="659"/>
      <c r="AI1099" s="659"/>
      <c r="AJ1099" s="659"/>
      <c r="AK1099" s="659"/>
    </row>
    <row r="1100" spans="1:37">
      <c r="A1100" s="659"/>
      <c r="B1100" s="659"/>
      <c r="C1100" s="659"/>
      <c r="D1100" s="659"/>
      <c r="E1100" s="659"/>
      <c r="F1100" s="659"/>
      <c r="G1100" s="659"/>
      <c r="H1100" s="659"/>
      <c r="I1100" s="660"/>
      <c r="J1100" s="659"/>
      <c r="K1100" s="660"/>
      <c r="L1100" s="659"/>
      <c r="M1100" s="659"/>
      <c r="N1100" s="659"/>
      <c r="O1100" s="659"/>
      <c r="P1100" s="659"/>
      <c r="Q1100" s="659"/>
      <c r="R1100" s="659"/>
      <c r="S1100" s="659"/>
      <c r="T1100" s="659"/>
      <c r="U1100" s="659"/>
      <c r="V1100" s="659"/>
      <c r="W1100" s="659"/>
      <c r="X1100" s="659"/>
      <c r="Y1100" s="659"/>
      <c r="Z1100" s="659"/>
      <c r="AA1100" s="659"/>
      <c r="AB1100" s="659"/>
      <c r="AC1100" s="659"/>
      <c r="AD1100" s="659"/>
      <c r="AE1100" s="659"/>
      <c r="AF1100" s="659"/>
      <c r="AG1100" s="659"/>
      <c r="AH1100" s="659"/>
      <c r="AI1100" s="659"/>
      <c r="AJ1100" s="659"/>
      <c r="AK1100" s="659"/>
    </row>
    <row r="1101" spans="1:37">
      <c r="A1101" s="659"/>
      <c r="B1101" s="659"/>
      <c r="C1101" s="659"/>
      <c r="D1101" s="659"/>
      <c r="E1101" s="659"/>
      <c r="F1101" s="659"/>
      <c r="G1101" s="659"/>
      <c r="H1101" s="659"/>
      <c r="I1101" s="660"/>
      <c r="J1101" s="659"/>
      <c r="K1101" s="660"/>
      <c r="L1101" s="659"/>
      <c r="M1101" s="659"/>
      <c r="N1101" s="659"/>
      <c r="O1101" s="659"/>
      <c r="P1101" s="659"/>
      <c r="Q1101" s="659"/>
      <c r="R1101" s="659"/>
      <c r="S1101" s="659"/>
      <c r="T1101" s="659"/>
      <c r="U1101" s="659"/>
      <c r="V1101" s="659"/>
      <c r="W1101" s="659"/>
      <c r="X1101" s="659"/>
      <c r="Y1101" s="659"/>
      <c r="Z1101" s="659"/>
      <c r="AA1101" s="659"/>
      <c r="AB1101" s="659"/>
      <c r="AC1101" s="659"/>
      <c r="AD1101" s="659"/>
      <c r="AE1101" s="659"/>
      <c r="AF1101" s="659"/>
      <c r="AG1101" s="659"/>
      <c r="AH1101" s="659"/>
      <c r="AI1101" s="659"/>
      <c r="AJ1101" s="659"/>
      <c r="AK1101" s="659"/>
    </row>
    <row r="1102" spans="1:37">
      <c r="A1102" s="659"/>
      <c r="B1102" s="659"/>
      <c r="C1102" s="659"/>
      <c r="D1102" s="659"/>
      <c r="E1102" s="659"/>
      <c r="F1102" s="659"/>
      <c r="G1102" s="659"/>
      <c r="H1102" s="659"/>
      <c r="I1102" s="660"/>
      <c r="J1102" s="659"/>
      <c r="K1102" s="660"/>
      <c r="L1102" s="659"/>
      <c r="M1102" s="659"/>
      <c r="N1102" s="659"/>
      <c r="O1102" s="659"/>
      <c r="P1102" s="659"/>
      <c r="Q1102" s="659"/>
      <c r="R1102" s="659"/>
      <c r="S1102" s="659"/>
      <c r="T1102" s="659"/>
      <c r="U1102" s="659"/>
      <c r="V1102" s="659"/>
      <c r="W1102" s="659"/>
      <c r="X1102" s="659"/>
      <c r="Y1102" s="659"/>
      <c r="Z1102" s="659"/>
      <c r="AA1102" s="659"/>
      <c r="AB1102" s="659"/>
      <c r="AC1102" s="659"/>
      <c r="AD1102" s="659"/>
      <c r="AE1102" s="659"/>
      <c r="AF1102" s="659"/>
      <c r="AG1102" s="659"/>
      <c r="AH1102" s="659"/>
      <c r="AI1102" s="659"/>
      <c r="AJ1102" s="659"/>
      <c r="AK1102" s="659"/>
    </row>
    <row r="1103" spans="1:37">
      <c r="A1103" s="659"/>
      <c r="B1103" s="659"/>
      <c r="C1103" s="659"/>
      <c r="D1103" s="659"/>
      <c r="E1103" s="659"/>
      <c r="F1103" s="659"/>
      <c r="G1103" s="659"/>
      <c r="H1103" s="659"/>
      <c r="I1103" s="660"/>
      <c r="J1103" s="659"/>
      <c r="K1103" s="660"/>
      <c r="L1103" s="659"/>
      <c r="M1103" s="659"/>
      <c r="N1103" s="659"/>
      <c r="O1103" s="659"/>
      <c r="P1103" s="659"/>
      <c r="Q1103" s="659"/>
      <c r="R1103" s="659"/>
      <c r="S1103" s="659"/>
      <c r="T1103" s="659"/>
      <c r="U1103" s="659"/>
      <c r="V1103" s="659"/>
      <c r="W1103" s="659"/>
      <c r="X1103" s="659"/>
      <c r="Y1103" s="659"/>
      <c r="Z1103" s="659"/>
      <c r="AA1103" s="659"/>
      <c r="AB1103" s="659"/>
      <c r="AC1103" s="659"/>
      <c r="AD1103" s="659"/>
      <c r="AE1103" s="659"/>
      <c r="AF1103" s="659"/>
      <c r="AG1103" s="659"/>
      <c r="AH1103" s="659"/>
      <c r="AI1103" s="659"/>
      <c r="AJ1103" s="659"/>
      <c r="AK1103" s="659"/>
    </row>
    <row r="1104" spans="1:37">
      <c r="A1104" s="659"/>
      <c r="B1104" s="659"/>
      <c r="C1104" s="659"/>
      <c r="D1104" s="659"/>
      <c r="E1104" s="659"/>
      <c r="F1104" s="659"/>
      <c r="G1104" s="659"/>
      <c r="H1104" s="659"/>
      <c r="I1104" s="660"/>
      <c r="J1104" s="659"/>
      <c r="K1104" s="660"/>
      <c r="L1104" s="659"/>
      <c r="M1104" s="659"/>
      <c r="N1104" s="659"/>
      <c r="O1104" s="659"/>
      <c r="P1104" s="659"/>
      <c r="Q1104" s="659"/>
      <c r="R1104" s="659"/>
      <c r="S1104" s="659"/>
      <c r="T1104" s="659"/>
      <c r="U1104" s="659"/>
      <c r="V1104" s="659"/>
      <c r="W1104" s="659"/>
      <c r="X1104" s="659"/>
      <c r="Y1104" s="659"/>
      <c r="Z1104" s="659"/>
      <c r="AA1104" s="659"/>
      <c r="AB1104" s="659"/>
      <c r="AC1104" s="659"/>
      <c r="AD1104" s="659"/>
      <c r="AE1104" s="659"/>
      <c r="AF1104" s="659"/>
      <c r="AG1104" s="659"/>
      <c r="AH1104" s="659"/>
      <c r="AI1104" s="659"/>
      <c r="AJ1104" s="659"/>
      <c r="AK1104" s="659"/>
    </row>
    <row r="1105" spans="1:37">
      <c r="A1105" s="659"/>
      <c r="B1105" s="659"/>
      <c r="C1105" s="659"/>
      <c r="D1105" s="659"/>
      <c r="E1105" s="659"/>
      <c r="F1105" s="659"/>
      <c r="G1105" s="659"/>
      <c r="H1105" s="659"/>
      <c r="I1105" s="660"/>
      <c r="J1105" s="659"/>
      <c r="K1105" s="660"/>
      <c r="L1105" s="659"/>
      <c r="M1105" s="659"/>
      <c r="N1105" s="659"/>
      <c r="O1105" s="659"/>
      <c r="P1105" s="659"/>
      <c r="Q1105" s="659"/>
      <c r="R1105" s="659"/>
      <c r="S1105" s="659"/>
      <c r="T1105" s="659"/>
      <c r="U1105" s="659"/>
      <c r="V1105" s="659"/>
      <c r="W1105" s="659"/>
      <c r="X1105" s="659"/>
      <c r="Y1105" s="659"/>
      <c r="Z1105" s="659"/>
      <c r="AA1105" s="659"/>
      <c r="AB1105" s="659"/>
      <c r="AC1105" s="659"/>
      <c r="AD1105" s="659"/>
      <c r="AE1105" s="659"/>
      <c r="AF1105" s="659"/>
      <c r="AG1105" s="659"/>
      <c r="AH1105" s="659"/>
      <c r="AI1105" s="659"/>
      <c r="AJ1105" s="659"/>
      <c r="AK1105" s="659"/>
    </row>
    <row r="1106" spans="1:37">
      <c r="A1106" s="659"/>
      <c r="B1106" s="659"/>
      <c r="C1106" s="659"/>
      <c r="D1106" s="659"/>
      <c r="E1106" s="659"/>
      <c r="F1106" s="659"/>
      <c r="G1106" s="659"/>
      <c r="H1106" s="659"/>
      <c r="I1106" s="660"/>
      <c r="J1106" s="659"/>
      <c r="K1106" s="660"/>
      <c r="L1106" s="659"/>
      <c r="M1106" s="659"/>
      <c r="N1106" s="659"/>
      <c r="O1106" s="659"/>
      <c r="P1106" s="659"/>
      <c r="Q1106" s="659"/>
      <c r="R1106" s="659"/>
      <c r="S1106" s="659"/>
      <c r="T1106" s="659"/>
      <c r="U1106" s="659"/>
      <c r="V1106" s="659"/>
      <c r="W1106" s="659"/>
      <c r="X1106" s="659"/>
      <c r="Y1106" s="659"/>
      <c r="Z1106" s="659"/>
      <c r="AA1106" s="659"/>
      <c r="AB1106" s="659"/>
      <c r="AC1106" s="659"/>
      <c r="AD1106" s="659"/>
      <c r="AE1106" s="659"/>
      <c r="AF1106" s="659"/>
      <c r="AG1106" s="659"/>
      <c r="AH1106" s="659"/>
      <c r="AI1106" s="659"/>
      <c r="AJ1106" s="659"/>
      <c r="AK1106" s="659"/>
    </row>
    <row r="1107" spans="1:37">
      <c r="A1107" s="659"/>
      <c r="B1107" s="659"/>
      <c r="C1107" s="659"/>
      <c r="D1107" s="659"/>
      <c r="E1107" s="659"/>
      <c r="F1107" s="659"/>
      <c r="G1107" s="659"/>
      <c r="H1107" s="659"/>
      <c r="I1107" s="660"/>
      <c r="J1107" s="659"/>
      <c r="K1107" s="660"/>
      <c r="L1107" s="659"/>
      <c r="M1107" s="659"/>
      <c r="N1107" s="659"/>
      <c r="O1107" s="659"/>
      <c r="P1107" s="659"/>
      <c r="Q1107" s="659"/>
      <c r="R1107" s="659"/>
      <c r="S1107" s="659"/>
      <c r="T1107" s="659"/>
      <c r="U1107" s="659"/>
      <c r="V1107" s="659"/>
      <c r="W1107" s="659"/>
      <c r="X1107" s="659"/>
      <c r="Y1107" s="659"/>
      <c r="Z1107" s="659"/>
      <c r="AA1107" s="659"/>
      <c r="AB1107" s="659"/>
      <c r="AC1107" s="659"/>
      <c r="AD1107" s="659"/>
      <c r="AE1107" s="659"/>
      <c r="AF1107" s="659"/>
      <c r="AG1107" s="659"/>
      <c r="AH1107" s="659"/>
      <c r="AI1107" s="659"/>
      <c r="AJ1107" s="659"/>
      <c r="AK1107" s="659"/>
    </row>
    <row r="1108" spans="1:37">
      <c r="A1108" s="659"/>
      <c r="B1108" s="659"/>
      <c r="C1108" s="659"/>
      <c r="D1108" s="659"/>
      <c r="E1108" s="659"/>
      <c r="F1108" s="659"/>
      <c r="G1108" s="659"/>
      <c r="H1108" s="659"/>
      <c r="I1108" s="660"/>
      <c r="J1108" s="659"/>
      <c r="K1108" s="660"/>
      <c r="L1108" s="659"/>
      <c r="M1108" s="659"/>
      <c r="N1108" s="659"/>
      <c r="O1108" s="659"/>
      <c r="P1108" s="659"/>
      <c r="Q1108" s="659"/>
      <c r="R1108" s="659"/>
      <c r="S1108" s="659"/>
      <c r="T1108" s="659"/>
      <c r="U1108" s="659"/>
      <c r="V1108" s="659"/>
      <c r="W1108" s="659"/>
      <c r="X1108" s="659"/>
      <c r="Y1108" s="659"/>
      <c r="Z1108" s="659"/>
      <c r="AA1108" s="659"/>
      <c r="AB1108" s="659"/>
      <c r="AC1108" s="659"/>
      <c r="AD1108" s="659"/>
      <c r="AE1108" s="659"/>
      <c r="AF1108" s="659"/>
      <c r="AG1108" s="659"/>
      <c r="AH1108" s="659"/>
      <c r="AI1108" s="659"/>
      <c r="AJ1108" s="659"/>
      <c r="AK1108" s="659"/>
    </row>
    <row r="1109" spans="1:37">
      <c r="A1109" s="659"/>
      <c r="B1109" s="659"/>
      <c r="C1109" s="659"/>
      <c r="D1109" s="659"/>
      <c r="E1109" s="659"/>
      <c r="F1109" s="659"/>
      <c r="G1109" s="659"/>
      <c r="H1109" s="659"/>
      <c r="I1109" s="660"/>
      <c r="J1109" s="659"/>
      <c r="K1109" s="660"/>
      <c r="L1109" s="659"/>
      <c r="M1109" s="659"/>
      <c r="N1109" s="659"/>
      <c r="O1109" s="659"/>
      <c r="P1109" s="659"/>
      <c r="Q1109" s="659"/>
      <c r="R1109" s="659"/>
      <c r="S1109" s="659"/>
      <c r="T1109" s="659"/>
      <c r="U1109" s="659"/>
      <c r="V1109" s="659"/>
      <c r="W1109" s="659"/>
      <c r="X1109" s="659"/>
      <c r="Y1109" s="659"/>
      <c r="Z1109" s="659"/>
      <c r="AA1109" s="659"/>
      <c r="AB1109" s="659"/>
      <c r="AC1109" s="659"/>
      <c r="AD1109" s="659"/>
      <c r="AE1109" s="659"/>
      <c r="AF1109" s="659"/>
      <c r="AG1109" s="659"/>
      <c r="AH1109" s="659"/>
      <c r="AI1109" s="659"/>
      <c r="AJ1109" s="659"/>
      <c r="AK1109" s="659"/>
    </row>
    <row r="1110" spans="1:37">
      <c r="A1110" s="659"/>
      <c r="B1110" s="659"/>
      <c r="C1110" s="659"/>
      <c r="D1110" s="659"/>
      <c r="E1110" s="659"/>
      <c r="F1110" s="659"/>
      <c r="G1110" s="659"/>
      <c r="H1110" s="659"/>
      <c r="I1110" s="660"/>
      <c r="J1110" s="659"/>
      <c r="K1110" s="660"/>
      <c r="L1110" s="659"/>
      <c r="M1110" s="659"/>
      <c r="N1110" s="659"/>
      <c r="O1110" s="659"/>
      <c r="P1110" s="659"/>
      <c r="Q1110" s="659"/>
      <c r="R1110" s="659"/>
      <c r="S1110" s="659"/>
      <c r="T1110" s="659"/>
      <c r="U1110" s="659"/>
      <c r="V1110" s="659"/>
      <c r="W1110" s="659"/>
      <c r="X1110" s="659"/>
      <c r="Y1110" s="659"/>
      <c r="Z1110" s="659"/>
      <c r="AA1110" s="659"/>
      <c r="AB1110" s="659"/>
      <c r="AC1110" s="659"/>
      <c r="AD1110" s="659"/>
      <c r="AE1110" s="659"/>
      <c r="AF1110" s="659"/>
      <c r="AG1110" s="659"/>
      <c r="AH1110" s="659"/>
      <c r="AI1110" s="659"/>
      <c r="AJ1110" s="659"/>
      <c r="AK1110" s="659"/>
    </row>
    <row r="1111" spans="1:37">
      <c r="A1111" s="659"/>
      <c r="B1111" s="659"/>
      <c r="C1111" s="659"/>
      <c r="D1111" s="659"/>
      <c r="E1111" s="659"/>
      <c r="F1111" s="659"/>
      <c r="G1111" s="659"/>
      <c r="H1111" s="659"/>
      <c r="I1111" s="660"/>
      <c r="J1111" s="659"/>
      <c r="K1111" s="660"/>
      <c r="L1111" s="659"/>
      <c r="M1111" s="659"/>
      <c r="N1111" s="659"/>
      <c r="O1111" s="659"/>
      <c r="P1111" s="659"/>
      <c r="Q1111" s="659"/>
      <c r="R1111" s="659"/>
      <c r="S1111" s="659"/>
      <c r="T1111" s="659"/>
      <c r="U1111" s="659"/>
      <c r="V1111" s="659"/>
      <c r="W1111" s="659"/>
      <c r="X1111" s="659"/>
      <c r="Y1111" s="659"/>
      <c r="Z1111" s="659"/>
      <c r="AA1111" s="659"/>
      <c r="AB1111" s="659"/>
      <c r="AC1111" s="659"/>
      <c r="AD1111" s="659"/>
      <c r="AE1111" s="659"/>
      <c r="AF1111" s="659"/>
      <c r="AG1111" s="659"/>
      <c r="AH1111" s="659"/>
      <c r="AI1111" s="659"/>
      <c r="AJ1111" s="659"/>
      <c r="AK1111" s="659"/>
    </row>
    <row r="1112" spans="1:37">
      <c r="A1112" s="659"/>
      <c r="B1112" s="659"/>
      <c r="C1112" s="659"/>
      <c r="D1112" s="659"/>
      <c r="E1112" s="659"/>
      <c r="F1112" s="659"/>
      <c r="G1112" s="659"/>
      <c r="H1112" s="659"/>
      <c r="I1112" s="660"/>
      <c r="J1112" s="659"/>
      <c r="K1112" s="660"/>
      <c r="L1112" s="659"/>
      <c r="M1112" s="659"/>
      <c r="N1112" s="659"/>
      <c r="O1112" s="659"/>
      <c r="P1112" s="659"/>
      <c r="Q1112" s="659"/>
      <c r="R1112" s="659"/>
      <c r="S1112" s="659"/>
      <c r="T1112" s="659"/>
      <c r="U1112" s="659"/>
      <c r="V1112" s="659"/>
      <c r="W1112" s="659"/>
      <c r="X1112" s="659"/>
      <c r="Y1112" s="659"/>
      <c r="Z1112" s="659"/>
      <c r="AA1112" s="659"/>
      <c r="AB1112" s="659"/>
      <c r="AC1112" s="659"/>
      <c r="AD1112" s="659"/>
      <c r="AE1112" s="659"/>
      <c r="AF1112" s="659"/>
      <c r="AG1112" s="659"/>
      <c r="AH1112" s="659"/>
      <c r="AI1112" s="659"/>
      <c r="AJ1112" s="659"/>
      <c r="AK1112" s="659"/>
    </row>
    <row r="1113" spans="1:37">
      <c r="A1113" s="659"/>
      <c r="B1113" s="659"/>
      <c r="C1113" s="659"/>
      <c r="D1113" s="659"/>
      <c r="E1113" s="659"/>
      <c r="F1113" s="659"/>
      <c r="G1113" s="659"/>
      <c r="H1113" s="659"/>
      <c r="I1113" s="660"/>
      <c r="J1113" s="659"/>
      <c r="K1113" s="660"/>
      <c r="L1113" s="659"/>
      <c r="M1113" s="659"/>
      <c r="N1113" s="659"/>
      <c r="O1113" s="659"/>
      <c r="P1113" s="659"/>
      <c r="Q1113" s="659"/>
      <c r="R1113" s="659"/>
      <c r="S1113" s="659"/>
      <c r="T1113" s="659"/>
      <c r="U1113" s="659"/>
      <c r="V1113" s="659"/>
      <c r="W1113" s="659"/>
      <c r="X1113" s="659"/>
      <c r="Y1113" s="659"/>
      <c r="Z1113" s="659"/>
      <c r="AA1113" s="659"/>
      <c r="AB1113" s="659"/>
      <c r="AC1113" s="659"/>
      <c r="AD1113" s="659"/>
      <c r="AE1113" s="659"/>
      <c r="AF1113" s="659"/>
      <c r="AG1113" s="659"/>
      <c r="AH1113" s="659"/>
      <c r="AI1113" s="659"/>
      <c r="AJ1113" s="659"/>
      <c r="AK1113" s="659"/>
    </row>
    <row r="1114" spans="1:37">
      <c r="A1114" s="659"/>
      <c r="B1114" s="659"/>
      <c r="C1114" s="659"/>
      <c r="D1114" s="659"/>
      <c r="E1114" s="659"/>
      <c r="F1114" s="659"/>
      <c r="G1114" s="659"/>
      <c r="H1114" s="659"/>
      <c r="I1114" s="660"/>
      <c r="J1114" s="659"/>
      <c r="K1114" s="660"/>
      <c r="L1114" s="659"/>
      <c r="M1114" s="659"/>
      <c r="N1114" s="659"/>
      <c r="O1114" s="659"/>
      <c r="P1114" s="659"/>
      <c r="Q1114" s="659"/>
      <c r="R1114" s="659"/>
      <c r="S1114" s="659"/>
      <c r="T1114" s="659"/>
      <c r="U1114" s="659"/>
      <c r="V1114" s="659"/>
      <c r="W1114" s="659"/>
      <c r="X1114" s="659"/>
      <c r="Y1114" s="659"/>
      <c r="Z1114" s="659"/>
      <c r="AA1114" s="659"/>
      <c r="AB1114" s="659"/>
      <c r="AC1114" s="659"/>
      <c r="AD1114" s="659"/>
      <c r="AE1114" s="659"/>
      <c r="AF1114" s="659"/>
      <c r="AG1114" s="659"/>
      <c r="AH1114" s="659"/>
      <c r="AI1114" s="659"/>
      <c r="AJ1114" s="659"/>
      <c r="AK1114" s="659"/>
    </row>
    <row r="1115" spans="1:37">
      <c r="A1115" s="659"/>
      <c r="B1115" s="659"/>
      <c r="C1115" s="659"/>
      <c r="D1115" s="659"/>
      <c r="E1115" s="659"/>
      <c r="F1115" s="659"/>
      <c r="G1115" s="659"/>
      <c r="H1115" s="659"/>
      <c r="I1115" s="660"/>
      <c r="J1115" s="659"/>
      <c r="K1115" s="660"/>
      <c r="L1115" s="659"/>
      <c r="M1115" s="659"/>
      <c r="N1115" s="659"/>
      <c r="O1115" s="659"/>
      <c r="P1115" s="659"/>
      <c r="Q1115" s="659"/>
      <c r="R1115" s="659"/>
      <c r="S1115" s="659"/>
      <c r="T1115" s="659"/>
      <c r="U1115" s="659"/>
      <c r="V1115" s="659"/>
      <c r="W1115" s="659"/>
      <c r="X1115" s="659"/>
      <c r="Y1115" s="659"/>
      <c r="Z1115" s="659"/>
      <c r="AA1115" s="659"/>
      <c r="AB1115" s="659"/>
      <c r="AC1115" s="659"/>
      <c r="AD1115" s="659"/>
      <c r="AE1115" s="659"/>
      <c r="AF1115" s="659"/>
      <c r="AG1115" s="659"/>
      <c r="AH1115" s="659"/>
      <c r="AI1115" s="659"/>
      <c r="AJ1115" s="659"/>
      <c r="AK1115" s="659"/>
    </row>
    <row r="1116" spans="1:37">
      <c r="A1116" s="659"/>
      <c r="B1116" s="659"/>
      <c r="C1116" s="659"/>
      <c r="D1116" s="659"/>
      <c r="E1116" s="659"/>
      <c r="F1116" s="659"/>
      <c r="G1116" s="659"/>
      <c r="H1116" s="659"/>
      <c r="I1116" s="660"/>
      <c r="J1116" s="659"/>
      <c r="K1116" s="660"/>
      <c r="L1116" s="659"/>
      <c r="M1116" s="659"/>
      <c r="N1116" s="659"/>
      <c r="O1116" s="659"/>
      <c r="P1116" s="659"/>
      <c r="Q1116" s="659"/>
      <c r="R1116" s="659"/>
      <c r="S1116" s="659"/>
      <c r="T1116" s="659"/>
      <c r="U1116" s="659"/>
      <c r="V1116" s="659"/>
      <c r="W1116" s="659"/>
      <c r="X1116" s="659"/>
      <c r="Y1116" s="659"/>
      <c r="Z1116" s="659"/>
      <c r="AA1116" s="659"/>
      <c r="AB1116" s="659"/>
      <c r="AC1116" s="659"/>
      <c r="AD1116" s="659"/>
      <c r="AE1116" s="659"/>
      <c r="AF1116" s="659"/>
      <c r="AG1116" s="659"/>
      <c r="AH1116" s="659"/>
      <c r="AI1116" s="659"/>
      <c r="AJ1116" s="659"/>
      <c r="AK1116" s="659"/>
    </row>
    <row r="1117" spans="1:37">
      <c r="A1117" s="659"/>
      <c r="B1117" s="659"/>
      <c r="C1117" s="659"/>
      <c r="D1117" s="659"/>
      <c r="E1117" s="659"/>
      <c r="F1117" s="659"/>
      <c r="G1117" s="659"/>
      <c r="H1117" s="659"/>
      <c r="I1117" s="660"/>
      <c r="J1117" s="659"/>
      <c r="K1117" s="660"/>
      <c r="L1117" s="659"/>
      <c r="M1117" s="659"/>
      <c r="N1117" s="659"/>
      <c r="O1117" s="659"/>
      <c r="P1117" s="659"/>
      <c r="Q1117" s="659"/>
      <c r="R1117" s="659"/>
      <c r="S1117" s="659"/>
      <c r="T1117" s="659"/>
      <c r="U1117" s="659"/>
      <c r="V1117" s="659"/>
      <c r="W1117" s="659"/>
      <c r="X1117" s="659"/>
      <c r="Y1117" s="659"/>
      <c r="Z1117" s="659"/>
      <c r="AA1117" s="659"/>
      <c r="AB1117" s="659"/>
      <c r="AC1117" s="659"/>
      <c r="AD1117" s="659"/>
      <c r="AE1117" s="659"/>
      <c r="AF1117" s="659"/>
      <c r="AG1117" s="659"/>
      <c r="AH1117" s="659"/>
      <c r="AI1117" s="659"/>
      <c r="AJ1117" s="659"/>
      <c r="AK1117" s="659"/>
    </row>
    <row r="1118" spans="1:37">
      <c r="A1118" s="659"/>
      <c r="B1118" s="659"/>
      <c r="C1118" s="659"/>
      <c r="D1118" s="659"/>
      <c r="E1118" s="659"/>
      <c r="F1118" s="659"/>
      <c r="G1118" s="659"/>
      <c r="H1118" s="659"/>
      <c r="I1118" s="660"/>
      <c r="J1118" s="659"/>
      <c r="K1118" s="660"/>
      <c r="L1118" s="659"/>
      <c r="M1118" s="659"/>
      <c r="N1118" s="659"/>
      <c r="O1118" s="659"/>
      <c r="P1118" s="659"/>
      <c r="Q1118" s="659"/>
      <c r="R1118" s="659"/>
      <c r="S1118" s="659"/>
      <c r="T1118" s="659"/>
      <c r="U1118" s="659"/>
      <c r="V1118" s="659"/>
      <c r="W1118" s="659"/>
      <c r="X1118" s="659"/>
      <c r="Y1118" s="659"/>
      <c r="Z1118" s="659"/>
      <c r="AA1118" s="659"/>
      <c r="AB1118" s="659"/>
      <c r="AC1118" s="659"/>
      <c r="AD1118" s="659"/>
      <c r="AE1118" s="659"/>
      <c r="AF1118" s="659"/>
      <c r="AG1118" s="659"/>
      <c r="AH1118" s="659"/>
      <c r="AI1118" s="659"/>
      <c r="AJ1118" s="659"/>
      <c r="AK1118" s="659"/>
    </row>
    <row r="1119" spans="1:37">
      <c r="A1119" s="659"/>
      <c r="B1119" s="659"/>
      <c r="C1119" s="659"/>
      <c r="D1119" s="659"/>
      <c r="E1119" s="659"/>
      <c r="F1119" s="659"/>
      <c r="G1119" s="659"/>
      <c r="H1119" s="659"/>
      <c r="I1119" s="660"/>
      <c r="J1119" s="659"/>
      <c r="K1119" s="660"/>
      <c r="L1119" s="659"/>
      <c r="M1119" s="659"/>
      <c r="N1119" s="659"/>
      <c r="O1119" s="659"/>
      <c r="P1119" s="659"/>
      <c r="Q1119" s="659"/>
      <c r="R1119" s="659"/>
      <c r="S1119" s="659"/>
      <c r="T1119" s="659"/>
      <c r="U1119" s="659"/>
      <c r="V1119" s="659"/>
      <c r="W1119" s="659"/>
      <c r="X1119" s="659"/>
      <c r="Y1119" s="659"/>
      <c r="Z1119" s="659"/>
      <c r="AA1119" s="659"/>
      <c r="AB1119" s="659"/>
      <c r="AC1119" s="659"/>
      <c r="AD1119" s="659"/>
      <c r="AE1119" s="659"/>
      <c r="AF1119" s="659"/>
      <c r="AG1119" s="659"/>
      <c r="AH1119" s="659"/>
      <c r="AI1119" s="659"/>
      <c r="AJ1119" s="659"/>
      <c r="AK1119" s="659"/>
    </row>
    <row r="1120" spans="1:37">
      <c r="A1120" s="659"/>
      <c r="B1120" s="659"/>
      <c r="C1120" s="659"/>
      <c r="D1120" s="659"/>
      <c r="E1120" s="659"/>
      <c r="F1120" s="659"/>
      <c r="G1120" s="659"/>
      <c r="H1120" s="659"/>
      <c r="I1120" s="660"/>
      <c r="J1120" s="659"/>
      <c r="K1120" s="660"/>
      <c r="L1120" s="659"/>
      <c r="M1120" s="659"/>
      <c r="N1120" s="659"/>
      <c r="O1120" s="659"/>
      <c r="P1120" s="659"/>
      <c r="Q1120" s="659"/>
      <c r="R1120" s="659"/>
      <c r="S1120" s="659"/>
      <c r="T1120" s="659"/>
      <c r="U1120" s="659"/>
      <c r="V1120" s="659"/>
      <c r="W1120" s="659"/>
      <c r="X1120" s="659"/>
      <c r="Y1120" s="659"/>
      <c r="Z1120" s="659"/>
      <c r="AA1120" s="659"/>
      <c r="AB1120" s="659"/>
      <c r="AC1120" s="659"/>
      <c r="AD1120" s="659"/>
      <c r="AE1120" s="659"/>
      <c r="AF1120" s="659"/>
      <c r="AG1120" s="659"/>
      <c r="AH1120" s="659"/>
      <c r="AI1120" s="659"/>
      <c r="AJ1120" s="659"/>
      <c r="AK1120" s="659"/>
    </row>
    <row r="1121" spans="1:37">
      <c r="A1121" s="659"/>
      <c r="B1121" s="659"/>
      <c r="C1121" s="659"/>
      <c r="D1121" s="659"/>
      <c r="E1121" s="659"/>
      <c r="F1121" s="659"/>
      <c r="G1121" s="659"/>
      <c r="H1121" s="659"/>
      <c r="I1121" s="660"/>
      <c r="J1121" s="659"/>
      <c r="K1121" s="660"/>
      <c r="L1121" s="659"/>
      <c r="M1121" s="659"/>
      <c r="N1121" s="659"/>
      <c r="O1121" s="659"/>
      <c r="P1121" s="659"/>
      <c r="Q1121" s="659"/>
      <c r="R1121" s="659"/>
      <c r="S1121" s="659"/>
      <c r="T1121" s="659"/>
      <c r="U1121" s="659"/>
      <c r="V1121" s="659"/>
      <c r="W1121" s="659"/>
      <c r="X1121" s="659"/>
      <c r="Y1121" s="659"/>
      <c r="Z1121" s="659"/>
      <c r="AA1121" s="659"/>
      <c r="AB1121" s="659"/>
      <c r="AC1121" s="659"/>
      <c r="AD1121" s="659"/>
      <c r="AE1121" s="659"/>
      <c r="AF1121" s="659"/>
      <c r="AG1121" s="659"/>
      <c r="AH1121" s="659"/>
      <c r="AI1121" s="659"/>
      <c r="AJ1121" s="659"/>
      <c r="AK1121" s="659"/>
    </row>
    <row r="1122" spans="1:37">
      <c r="A1122" s="659"/>
      <c r="B1122" s="659"/>
      <c r="C1122" s="659"/>
      <c r="D1122" s="659"/>
      <c r="E1122" s="659"/>
      <c r="F1122" s="659"/>
      <c r="G1122" s="659"/>
      <c r="H1122" s="659"/>
      <c r="I1122" s="660"/>
      <c r="J1122" s="659"/>
      <c r="K1122" s="660"/>
      <c r="L1122" s="659"/>
      <c r="M1122" s="659"/>
      <c r="N1122" s="659"/>
      <c r="O1122" s="659"/>
      <c r="P1122" s="659"/>
      <c r="Q1122" s="659"/>
      <c r="R1122" s="659"/>
      <c r="S1122" s="659"/>
      <c r="T1122" s="659"/>
      <c r="U1122" s="659"/>
      <c r="V1122" s="659"/>
      <c r="W1122" s="659"/>
      <c r="X1122" s="659"/>
      <c r="Y1122" s="659"/>
      <c r="Z1122" s="659"/>
      <c r="AA1122" s="659"/>
      <c r="AB1122" s="659"/>
      <c r="AC1122" s="659"/>
      <c r="AD1122" s="659"/>
      <c r="AE1122" s="659"/>
      <c r="AF1122" s="659"/>
      <c r="AG1122" s="659"/>
      <c r="AH1122" s="659"/>
      <c r="AI1122" s="659"/>
      <c r="AJ1122" s="659"/>
      <c r="AK1122" s="659"/>
    </row>
    <row r="1123" spans="1:37">
      <c r="A1123" s="659"/>
      <c r="B1123" s="659"/>
      <c r="C1123" s="659"/>
      <c r="D1123" s="659"/>
      <c r="E1123" s="659"/>
      <c r="F1123" s="659"/>
      <c r="G1123" s="659"/>
      <c r="H1123" s="659"/>
      <c r="I1123" s="660"/>
      <c r="J1123" s="659"/>
      <c r="K1123" s="660"/>
      <c r="L1123" s="659"/>
      <c r="M1123" s="659"/>
      <c r="N1123" s="659"/>
      <c r="O1123" s="659"/>
      <c r="P1123" s="659"/>
      <c r="Q1123" s="659"/>
      <c r="R1123" s="659"/>
      <c r="S1123" s="659"/>
      <c r="T1123" s="659"/>
      <c r="U1123" s="659"/>
      <c r="V1123" s="659"/>
      <c r="W1123" s="659"/>
      <c r="X1123" s="659"/>
      <c r="Y1123" s="659"/>
      <c r="Z1123" s="659"/>
      <c r="AA1123" s="659"/>
      <c r="AB1123" s="659"/>
      <c r="AC1123" s="659"/>
      <c r="AD1123" s="659"/>
      <c r="AE1123" s="659"/>
      <c r="AF1123" s="659"/>
      <c r="AG1123" s="659"/>
      <c r="AH1123" s="659"/>
      <c r="AI1123" s="659"/>
      <c r="AJ1123" s="659"/>
      <c r="AK1123" s="659"/>
    </row>
    <row r="1124" spans="1:37">
      <c r="A1124" s="659"/>
      <c r="B1124" s="659"/>
      <c r="C1124" s="659"/>
      <c r="D1124" s="659"/>
      <c r="E1124" s="659"/>
      <c r="F1124" s="659"/>
      <c r="G1124" s="659"/>
      <c r="H1124" s="659"/>
      <c r="I1124" s="660"/>
      <c r="J1124" s="659"/>
      <c r="K1124" s="660"/>
      <c r="L1124" s="659"/>
      <c r="M1124" s="659"/>
      <c r="N1124" s="659"/>
      <c r="O1124" s="659"/>
      <c r="P1124" s="659"/>
      <c r="Q1124" s="659"/>
      <c r="R1124" s="659"/>
      <c r="S1124" s="659"/>
      <c r="T1124" s="659"/>
      <c r="U1124" s="659"/>
      <c r="V1124" s="659"/>
      <c r="W1124" s="659"/>
      <c r="X1124" s="659"/>
      <c r="Y1124" s="659"/>
      <c r="Z1124" s="659"/>
      <c r="AA1124" s="659"/>
      <c r="AB1124" s="659"/>
      <c r="AC1124" s="659"/>
      <c r="AD1124" s="659"/>
      <c r="AE1124" s="659"/>
      <c r="AF1124" s="659"/>
      <c r="AG1124" s="659"/>
      <c r="AH1124" s="659"/>
      <c r="AI1124" s="659"/>
      <c r="AJ1124" s="659"/>
      <c r="AK1124" s="659"/>
    </row>
    <row r="1125" spans="1:37">
      <c r="A1125" s="659"/>
      <c r="B1125" s="659"/>
      <c r="C1125" s="659"/>
      <c r="D1125" s="659"/>
      <c r="E1125" s="659"/>
      <c r="F1125" s="659"/>
      <c r="G1125" s="659"/>
      <c r="H1125" s="659"/>
      <c r="I1125" s="660"/>
      <c r="J1125" s="659"/>
      <c r="K1125" s="660"/>
      <c r="L1125" s="659"/>
      <c r="M1125" s="659"/>
      <c r="N1125" s="659"/>
      <c r="O1125" s="659"/>
      <c r="P1125" s="659"/>
      <c r="Q1125" s="659"/>
      <c r="R1125" s="659"/>
      <c r="S1125" s="659"/>
      <c r="T1125" s="659"/>
      <c r="U1125" s="659"/>
      <c r="V1125" s="659"/>
      <c r="W1125" s="659"/>
      <c r="X1125" s="659"/>
      <c r="Y1125" s="659"/>
      <c r="Z1125" s="659"/>
      <c r="AA1125" s="659"/>
      <c r="AB1125" s="659"/>
      <c r="AC1125" s="659"/>
      <c r="AD1125" s="659"/>
      <c r="AE1125" s="659"/>
      <c r="AF1125" s="659"/>
      <c r="AG1125" s="659"/>
      <c r="AH1125" s="659"/>
      <c r="AI1125" s="659"/>
      <c r="AJ1125" s="659"/>
      <c r="AK1125" s="659"/>
    </row>
    <row r="1126" spans="1:37">
      <c r="A1126" s="659"/>
      <c r="B1126" s="659"/>
      <c r="C1126" s="659"/>
      <c r="D1126" s="659"/>
      <c r="E1126" s="659"/>
      <c r="F1126" s="659"/>
      <c r="G1126" s="659"/>
      <c r="H1126" s="659"/>
      <c r="I1126" s="660"/>
      <c r="J1126" s="659"/>
      <c r="K1126" s="660"/>
      <c r="L1126" s="659"/>
      <c r="M1126" s="659"/>
      <c r="N1126" s="659"/>
      <c r="O1126" s="659"/>
      <c r="P1126" s="659"/>
      <c r="Q1126" s="659"/>
      <c r="R1126" s="659"/>
      <c r="S1126" s="659"/>
      <c r="T1126" s="659"/>
      <c r="U1126" s="659"/>
      <c r="V1126" s="659"/>
      <c r="W1126" s="659"/>
      <c r="X1126" s="659"/>
      <c r="Y1126" s="659"/>
      <c r="Z1126" s="659"/>
      <c r="AA1126" s="659"/>
      <c r="AB1126" s="659"/>
      <c r="AC1126" s="659"/>
      <c r="AD1126" s="659"/>
      <c r="AE1126" s="659"/>
      <c r="AF1126" s="659"/>
      <c r="AG1126" s="659"/>
      <c r="AH1126" s="659"/>
      <c r="AI1126" s="659"/>
      <c r="AJ1126" s="659"/>
      <c r="AK1126" s="659"/>
    </row>
    <row r="1127" spans="1:37">
      <c r="A1127" s="659"/>
      <c r="B1127" s="659"/>
      <c r="C1127" s="659"/>
      <c r="D1127" s="659"/>
      <c r="E1127" s="659"/>
      <c r="F1127" s="659"/>
      <c r="G1127" s="659"/>
      <c r="H1127" s="659"/>
      <c r="I1127" s="660"/>
      <c r="J1127" s="659"/>
      <c r="K1127" s="660"/>
      <c r="L1127" s="659"/>
      <c r="M1127" s="659"/>
      <c r="N1127" s="659"/>
      <c r="O1127" s="659"/>
      <c r="P1127" s="659"/>
      <c r="Q1127" s="659"/>
      <c r="R1127" s="659"/>
      <c r="S1127" s="659"/>
      <c r="T1127" s="659"/>
      <c r="U1127" s="659"/>
      <c r="V1127" s="659"/>
      <c r="W1127" s="659"/>
      <c r="X1127" s="659"/>
      <c r="Y1127" s="659"/>
      <c r="Z1127" s="659"/>
      <c r="AA1127" s="659"/>
      <c r="AB1127" s="659"/>
      <c r="AC1127" s="659"/>
      <c r="AD1127" s="659"/>
      <c r="AE1127" s="659"/>
      <c r="AF1127" s="659"/>
      <c r="AG1127" s="659"/>
      <c r="AH1127" s="659"/>
      <c r="AI1127" s="659"/>
      <c r="AJ1127" s="659"/>
      <c r="AK1127" s="659"/>
    </row>
    <row r="1128" spans="1:37">
      <c r="A1128" s="659"/>
      <c r="B1128" s="659"/>
      <c r="C1128" s="659"/>
      <c r="D1128" s="659"/>
      <c r="E1128" s="659"/>
      <c r="F1128" s="659"/>
      <c r="G1128" s="659"/>
      <c r="H1128" s="659"/>
      <c r="I1128" s="660"/>
      <c r="J1128" s="659"/>
      <c r="K1128" s="660"/>
      <c r="L1128" s="659"/>
      <c r="M1128" s="659"/>
      <c r="N1128" s="659"/>
      <c r="O1128" s="659"/>
      <c r="P1128" s="659"/>
      <c r="Q1128" s="659"/>
      <c r="R1128" s="659"/>
      <c r="S1128" s="659"/>
      <c r="T1128" s="659"/>
      <c r="U1128" s="659"/>
      <c r="V1128" s="659"/>
      <c r="W1128" s="659"/>
      <c r="X1128" s="659"/>
      <c r="Y1128" s="659"/>
      <c r="Z1128" s="659"/>
      <c r="AA1128" s="659"/>
      <c r="AB1128" s="659"/>
      <c r="AC1128" s="659"/>
      <c r="AD1128" s="659"/>
      <c r="AE1128" s="659"/>
      <c r="AF1128" s="659"/>
      <c r="AG1128" s="659"/>
      <c r="AH1128" s="659"/>
      <c r="AI1128" s="659"/>
      <c r="AJ1128" s="659"/>
      <c r="AK1128" s="659"/>
    </row>
    <row r="1129" spans="1:37">
      <c r="A1129" s="659"/>
      <c r="B1129" s="659"/>
      <c r="C1129" s="659"/>
      <c r="D1129" s="659"/>
      <c r="E1129" s="659"/>
      <c r="F1129" s="659"/>
      <c r="G1129" s="659"/>
      <c r="H1129" s="659"/>
      <c r="I1129" s="660"/>
      <c r="J1129" s="659"/>
      <c r="K1129" s="660"/>
      <c r="L1129" s="659"/>
      <c r="M1129" s="659"/>
      <c r="N1129" s="659"/>
      <c r="O1129" s="659"/>
      <c r="P1129" s="659"/>
      <c r="Q1129" s="659"/>
      <c r="R1129" s="659"/>
      <c r="S1129" s="659"/>
      <c r="T1129" s="659"/>
      <c r="U1129" s="659"/>
      <c r="V1129" s="659"/>
      <c r="W1129" s="659"/>
      <c r="X1129" s="659"/>
      <c r="Y1129" s="659"/>
      <c r="Z1129" s="659"/>
      <c r="AA1129" s="659"/>
      <c r="AB1129" s="659"/>
      <c r="AC1129" s="659"/>
      <c r="AD1129" s="659"/>
      <c r="AE1129" s="659"/>
      <c r="AF1129" s="659"/>
      <c r="AG1129" s="659"/>
      <c r="AH1129" s="659"/>
      <c r="AI1129" s="659"/>
      <c r="AJ1129" s="659"/>
      <c r="AK1129" s="659"/>
    </row>
    <row r="1130" spans="1:37">
      <c r="A1130" s="659"/>
      <c r="B1130" s="659"/>
      <c r="C1130" s="659"/>
      <c r="D1130" s="659"/>
      <c r="E1130" s="659"/>
      <c r="F1130" s="659"/>
      <c r="G1130" s="659"/>
      <c r="H1130" s="659"/>
      <c r="I1130" s="660"/>
      <c r="J1130" s="659"/>
      <c r="K1130" s="660"/>
      <c r="L1130" s="659"/>
      <c r="M1130" s="659"/>
      <c r="N1130" s="659"/>
      <c r="O1130" s="659"/>
      <c r="P1130" s="659"/>
      <c r="Q1130" s="659"/>
      <c r="R1130" s="659"/>
      <c r="S1130" s="659"/>
      <c r="T1130" s="659"/>
      <c r="U1130" s="659"/>
      <c r="V1130" s="659"/>
      <c r="W1130" s="659"/>
      <c r="X1130" s="659"/>
      <c r="Y1130" s="659"/>
      <c r="Z1130" s="659"/>
      <c r="AA1130" s="659"/>
      <c r="AB1130" s="659"/>
      <c r="AC1130" s="659"/>
      <c r="AD1130" s="659"/>
      <c r="AE1130" s="659"/>
      <c r="AF1130" s="659"/>
      <c r="AG1130" s="659"/>
      <c r="AH1130" s="659"/>
      <c r="AI1130" s="659"/>
      <c r="AJ1130" s="659"/>
      <c r="AK1130" s="659"/>
    </row>
    <row r="1131" spans="1:37">
      <c r="A1131" s="659"/>
      <c r="B1131" s="659"/>
      <c r="C1131" s="659"/>
      <c r="D1131" s="659"/>
      <c r="E1131" s="659"/>
      <c r="F1131" s="659"/>
      <c r="G1131" s="659"/>
      <c r="H1131" s="659"/>
      <c r="I1131" s="660"/>
      <c r="J1131" s="659"/>
      <c r="K1131" s="660"/>
      <c r="L1131" s="659"/>
      <c r="M1131" s="659"/>
      <c r="N1131" s="659"/>
      <c r="O1131" s="659"/>
      <c r="P1131" s="659"/>
      <c r="Q1131" s="659"/>
      <c r="R1131" s="659"/>
      <c r="S1131" s="659"/>
      <c r="T1131" s="659"/>
      <c r="U1131" s="659"/>
      <c r="V1131" s="659"/>
      <c r="W1131" s="659"/>
      <c r="X1131" s="659"/>
      <c r="Y1131" s="659"/>
      <c r="Z1131" s="659"/>
      <c r="AA1131" s="659"/>
      <c r="AB1131" s="659"/>
      <c r="AC1131" s="659"/>
      <c r="AD1131" s="659"/>
      <c r="AE1131" s="659"/>
      <c r="AF1131" s="659"/>
      <c r="AG1131" s="659"/>
      <c r="AH1131" s="659"/>
      <c r="AI1131" s="659"/>
      <c r="AJ1131" s="659"/>
      <c r="AK1131" s="659"/>
    </row>
    <row r="1132" spans="1:37">
      <c r="A1132" s="659"/>
      <c r="B1132" s="659"/>
      <c r="C1132" s="659"/>
      <c r="D1132" s="659"/>
      <c r="E1132" s="659"/>
      <c r="F1132" s="659"/>
      <c r="G1132" s="659"/>
      <c r="H1132" s="659"/>
      <c r="I1132" s="660"/>
      <c r="J1132" s="659"/>
      <c r="K1132" s="660"/>
      <c r="L1132" s="659"/>
      <c r="M1132" s="659"/>
      <c r="N1132" s="659"/>
      <c r="O1132" s="659"/>
      <c r="P1132" s="659"/>
      <c r="Q1132" s="659"/>
      <c r="R1132" s="659"/>
      <c r="S1132" s="659"/>
      <c r="T1132" s="659"/>
      <c r="U1132" s="659"/>
      <c r="V1132" s="659"/>
      <c r="W1132" s="659"/>
      <c r="X1132" s="659"/>
      <c r="Y1132" s="659"/>
      <c r="Z1132" s="659"/>
      <c r="AA1132" s="659"/>
      <c r="AB1132" s="659"/>
      <c r="AC1132" s="659"/>
      <c r="AD1132" s="659"/>
      <c r="AE1132" s="659"/>
      <c r="AF1132" s="659"/>
      <c r="AG1132" s="659"/>
      <c r="AH1132" s="659"/>
      <c r="AI1132" s="659"/>
      <c r="AJ1132" s="659"/>
      <c r="AK1132" s="659"/>
    </row>
    <row r="1133" spans="1:37">
      <c r="A1133" s="659"/>
      <c r="B1133" s="659"/>
      <c r="C1133" s="659"/>
      <c r="D1133" s="659"/>
      <c r="E1133" s="659"/>
      <c r="F1133" s="659"/>
      <c r="G1133" s="659"/>
      <c r="H1133" s="659"/>
      <c r="I1133" s="660"/>
      <c r="J1133" s="659"/>
      <c r="K1133" s="660"/>
      <c r="L1133" s="659"/>
      <c r="M1133" s="659"/>
      <c r="N1133" s="659"/>
      <c r="O1133" s="659"/>
      <c r="P1133" s="659"/>
      <c r="Q1133" s="659"/>
      <c r="R1133" s="659"/>
      <c r="S1133" s="659"/>
      <c r="T1133" s="659"/>
      <c r="U1133" s="659"/>
      <c r="V1133" s="659"/>
      <c r="W1133" s="659"/>
      <c r="X1133" s="659"/>
      <c r="Y1133" s="659"/>
      <c r="Z1133" s="659"/>
      <c r="AA1133" s="659"/>
      <c r="AB1133" s="659"/>
      <c r="AC1133" s="659"/>
      <c r="AD1133" s="659"/>
      <c r="AE1133" s="659"/>
      <c r="AF1133" s="659"/>
      <c r="AG1133" s="659"/>
      <c r="AH1133" s="659"/>
      <c r="AI1133" s="659"/>
      <c r="AJ1133" s="659"/>
      <c r="AK1133" s="659"/>
    </row>
    <row r="1134" spans="1:37">
      <c r="A1134" s="659"/>
      <c r="B1134" s="659"/>
      <c r="C1134" s="659"/>
      <c r="D1134" s="659"/>
      <c r="E1134" s="659"/>
      <c r="F1134" s="659"/>
      <c r="G1134" s="659"/>
      <c r="H1134" s="659"/>
      <c r="I1134" s="660"/>
      <c r="J1134" s="659"/>
      <c r="K1134" s="660"/>
      <c r="L1134" s="659"/>
      <c r="M1134" s="659"/>
      <c r="N1134" s="659"/>
      <c r="O1134" s="659"/>
      <c r="P1134" s="659"/>
      <c r="Q1134" s="659"/>
      <c r="R1134" s="659"/>
      <c r="S1134" s="659"/>
      <c r="T1134" s="659"/>
      <c r="U1134" s="659"/>
      <c r="V1134" s="659"/>
      <c r="W1134" s="659"/>
      <c r="X1134" s="659"/>
      <c r="Y1134" s="659"/>
      <c r="Z1134" s="659"/>
      <c r="AA1134" s="659"/>
      <c r="AB1134" s="659"/>
      <c r="AC1134" s="659"/>
      <c r="AD1134" s="659"/>
      <c r="AE1134" s="659"/>
      <c r="AF1134" s="659"/>
      <c r="AG1134" s="659"/>
      <c r="AH1134" s="659"/>
      <c r="AI1134" s="659"/>
      <c r="AJ1134" s="659"/>
      <c r="AK1134" s="659"/>
    </row>
    <row r="1135" spans="1:37">
      <c r="A1135" s="659"/>
      <c r="B1135" s="659"/>
      <c r="C1135" s="659"/>
      <c r="D1135" s="659"/>
      <c r="E1135" s="659"/>
      <c r="F1135" s="659"/>
      <c r="G1135" s="659"/>
      <c r="H1135" s="659"/>
      <c r="I1135" s="660"/>
      <c r="J1135" s="659"/>
      <c r="K1135" s="660"/>
      <c r="L1135" s="659"/>
      <c r="M1135" s="659"/>
      <c r="N1135" s="659"/>
      <c r="O1135" s="659"/>
      <c r="P1135" s="659"/>
      <c r="Q1135" s="659"/>
      <c r="R1135" s="659"/>
      <c r="S1135" s="659"/>
      <c r="T1135" s="659"/>
      <c r="U1135" s="659"/>
      <c r="V1135" s="659"/>
      <c r="W1135" s="659"/>
      <c r="X1135" s="659"/>
      <c r="Y1135" s="659"/>
      <c r="Z1135" s="659"/>
      <c r="AA1135" s="659"/>
      <c r="AB1135" s="659"/>
      <c r="AC1135" s="659"/>
      <c r="AD1135" s="659"/>
      <c r="AE1135" s="659"/>
      <c r="AF1135" s="659"/>
      <c r="AG1135" s="659"/>
      <c r="AH1135" s="659"/>
      <c r="AI1135" s="659"/>
      <c r="AJ1135" s="659"/>
      <c r="AK1135" s="659"/>
    </row>
    <row r="1136" spans="1:37">
      <c r="A1136" s="659"/>
      <c r="B1136" s="659"/>
      <c r="C1136" s="659"/>
      <c r="D1136" s="659"/>
      <c r="E1136" s="659"/>
      <c r="F1136" s="659"/>
      <c r="G1136" s="659"/>
      <c r="H1136" s="659"/>
      <c r="I1136" s="660"/>
      <c r="J1136" s="659"/>
      <c r="K1136" s="660"/>
      <c r="L1136" s="659"/>
      <c r="M1136" s="659"/>
      <c r="N1136" s="659"/>
      <c r="O1136" s="659"/>
      <c r="P1136" s="659"/>
      <c r="Q1136" s="659"/>
      <c r="R1136" s="659"/>
      <c r="S1136" s="659"/>
      <c r="T1136" s="659"/>
      <c r="U1136" s="659"/>
      <c r="V1136" s="659"/>
      <c r="W1136" s="659"/>
      <c r="X1136" s="659"/>
      <c r="Y1136" s="659"/>
      <c r="Z1136" s="659"/>
      <c r="AA1136" s="659"/>
      <c r="AB1136" s="659"/>
      <c r="AC1136" s="659"/>
      <c r="AD1136" s="659"/>
      <c r="AE1136" s="659"/>
      <c r="AF1136" s="659"/>
      <c r="AG1136" s="659"/>
      <c r="AH1136" s="659"/>
      <c r="AI1136" s="659"/>
      <c r="AJ1136" s="659"/>
      <c r="AK1136" s="659"/>
    </row>
    <row r="1137" spans="1:37">
      <c r="A1137" s="659"/>
      <c r="B1137" s="659"/>
      <c r="C1137" s="659"/>
      <c r="D1137" s="659"/>
      <c r="E1137" s="659"/>
      <c r="F1137" s="659"/>
      <c r="G1137" s="659"/>
      <c r="H1137" s="659"/>
      <c r="I1137" s="660"/>
      <c r="J1137" s="659"/>
      <c r="K1137" s="660"/>
      <c r="L1137" s="659"/>
      <c r="M1137" s="659"/>
      <c r="N1137" s="659"/>
      <c r="O1137" s="659"/>
      <c r="P1137" s="659"/>
      <c r="Q1137" s="659"/>
      <c r="R1137" s="659"/>
      <c r="S1137" s="659"/>
      <c r="T1137" s="659"/>
      <c r="U1137" s="659"/>
      <c r="V1137" s="659"/>
      <c r="W1137" s="659"/>
      <c r="X1137" s="659"/>
      <c r="Y1137" s="659"/>
      <c r="Z1137" s="659"/>
      <c r="AA1137" s="659"/>
      <c r="AB1137" s="659"/>
      <c r="AC1137" s="659"/>
      <c r="AD1137" s="659"/>
      <c r="AE1137" s="659"/>
      <c r="AF1137" s="659"/>
      <c r="AG1137" s="659"/>
      <c r="AH1137" s="659"/>
      <c r="AI1137" s="659"/>
      <c r="AJ1137" s="659"/>
      <c r="AK1137" s="659"/>
    </row>
    <row r="1138" spans="1:37">
      <c r="A1138" s="659"/>
      <c r="B1138" s="659"/>
      <c r="C1138" s="659"/>
      <c r="D1138" s="659"/>
      <c r="E1138" s="659"/>
      <c r="F1138" s="659"/>
      <c r="G1138" s="659"/>
      <c r="H1138" s="659"/>
      <c r="I1138" s="660"/>
      <c r="J1138" s="659"/>
      <c r="K1138" s="660"/>
      <c r="L1138" s="659"/>
      <c r="M1138" s="659"/>
      <c r="N1138" s="659"/>
      <c r="O1138" s="659"/>
      <c r="P1138" s="659"/>
      <c r="Q1138" s="659"/>
      <c r="R1138" s="659"/>
      <c r="S1138" s="659"/>
      <c r="T1138" s="659"/>
      <c r="U1138" s="659"/>
      <c r="V1138" s="659"/>
      <c r="W1138" s="659"/>
      <c r="X1138" s="659"/>
      <c r="Y1138" s="659"/>
      <c r="Z1138" s="659"/>
      <c r="AA1138" s="659"/>
      <c r="AB1138" s="659"/>
      <c r="AC1138" s="659"/>
      <c r="AD1138" s="659"/>
      <c r="AE1138" s="659"/>
      <c r="AF1138" s="659"/>
      <c r="AG1138" s="659"/>
      <c r="AH1138" s="659"/>
      <c r="AI1138" s="659"/>
      <c r="AJ1138" s="659"/>
      <c r="AK1138" s="659"/>
    </row>
    <row r="1139" spans="1:37">
      <c r="A1139" s="659"/>
      <c r="B1139" s="659"/>
      <c r="C1139" s="659"/>
      <c r="D1139" s="659"/>
      <c r="E1139" s="659"/>
      <c r="F1139" s="659"/>
      <c r="G1139" s="659"/>
      <c r="H1139" s="659"/>
      <c r="I1139" s="660"/>
      <c r="J1139" s="659"/>
      <c r="K1139" s="660"/>
      <c r="L1139" s="659"/>
      <c r="M1139" s="659"/>
      <c r="N1139" s="659"/>
      <c r="O1139" s="659"/>
      <c r="P1139" s="659"/>
      <c r="Q1139" s="659"/>
      <c r="R1139" s="659"/>
      <c r="S1139" s="659"/>
      <c r="T1139" s="659"/>
      <c r="U1139" s="659"/>
      <c r="V1139" s="659"/>
      <c r="W1139" s="659"/>
      <c r="X1139" s="659"/>
      <c r="Y1139" s="659"/>
      <c r="Z1139" s="659"/>
      <c r="AA1139" s="659"/>
      <c r="AB1139" s="659"/>
      <c r="AC1139" s="659"/>
      <c r="AD1139" s="659"/>
      <c r="AE1139" s="659"/>
      <c r="AF1139" s="659"/>
      <c r="AG1139" s="659"/>
      <c r="AH1139" s="659"/>
      <c r="AI1139" s="659"/>
      <c r="AJ1139" s="659"/>
      <c r="AK1139" s="659"/>
    </row>
    <row r="1140" spans="1:37">
      <c r="A1140" s="659"/>
      <c r="B1140" s="659"/>
      <c r="C1140" s="659"/>
      <c r="D1140" s="659"/>
      <c r="E1140" s="659"/>
      <c r="F1140" s="659"/>
      <c r="G1140" s="659"/>
      <c r="H1140" s="659"/>
      <c r="I1140" s="660"/>
      <c r="J1140" s="659"/>
      <c r="K1140" s="660"/>
      <c r="L1140" s="659"/>
      <c r="M1140" s="659"/>
      <c r="N1140" s="659"/>
      <c r="O1140" s="659"/>
      <c r="P1140" s="659"/>
      <c r="Q1140" s="659"/>
      <c r="R1140" s="659"/>
      <c r="S1140" s="659"/>
      <c r="T1140" s="659"/>
      <c r="U1140" s="659"/>
      <c r="V1140" s="659"/>
      <c r="W1140" s="659"/>
      <c r="X1140" s="659"/>
      <c r="Y1140" s="659"/>
      <c r="Z1140" s="659"/>
      <c r="AA1140" s="659"/>
      <c r="AB1140" s="659"/>
      <c r="AC1140" s="659"/>
      <c r="AD1140" s="659"/>
      <c r="AE1140" s="659"/>
      <c r="AF1140" s="659"/>
      <c r="AG1140" s="659"/>
      <c r="AH1140" s="659"/>
      <c r="AI1140" s="659"/>
      <c r="AJ1140" s="659"/>
      <c r="AK1140" s="659"/>
    </row>
    <row r="1141" spans="1:37">
      <c r="A1141" s="659"/>
      <c r="B1141" s="659"/>
      <c r="C1141" s="659"/>
      <c r="D1141" s="659"/>
      <c r="E1141" s="659"/>
      <c r="F1141" s="659"/>
      <c r="G1141" s="659"/>
      <c r="H1141" s="659"/>
      <c r="I1141" s="660"/>
      <c r="J1141" s="659"/>
      <c r="K1141" s="660"/>
      <c r="L1141" s="659"/>
      <c r="M1141" s="659"/>
      <c r="N1141" s="659"/>
      <c r="O1141" s="659"/>
      <c r="P1141" s="659"/>
      <c r="Q1141" s="659"/>
      <c r="R1141" s="659"/>
      <c r="S1141" s="659"/>
      <c r="T1141" s="659"/>
      <c r="U1141" s="659"/>
      <c r="V1141" s="659"/>
      <c r="W1141" s="659"/>
      <c r="X1141" s="659"/>
      <c r="Y1141" s="659"/>
      <c r="Z1141" s="659"/>
      <c r="AA1141" s="659"/>
      <c r="AB1141" s="659"/>
      <c r="AC1141" s="659"/>
      <c r="AD1141" s="659"/>
      <c r="AE1141" s="659"/>
      <c r="AF1141" s="659"/>
      <c r="AG1141" s="659"/>
      <c r="AH1141" s="659"/>
      <c r="AI1141" s="659"/>
      <c r="AJ1141" s="659"/>
      <c r="AK1141" s="659"/>
    </row>
    <row r="1142" spans="1:37">
      <c r="A1142" s="659"/>
      <c r="B1142" s="659"/>
      <c r="C1142" s="659"/>
      <c r="D1142" s="659"/>
      <c r="E1142" s="659"/>
      <c r="F1142" s="659"/>
      <c r="G1142" s="659"/>
      <c r="H1142" s="659"/>
      <c r="I1142" s="660"/>
      <c r="J1142" s="659"/>
      <c r="K1142" s="660"/>
      <c r="L1142" s="659"/>
      <c r="M1142" s="659"/>
      <c r="N1142" s="659"/>
      <c r="O1142" s="659"/>
      <c r="P1142" s="659"/>
      <c r="Q1142" s="659"/>
      <c r="R1142" s="659"/>
      <c r="S1142" s="659"/>
      <c r="T1142" s="659"/>
      <c r="U1142" s="659"/>
      <c r="V1142" s="659"/>
      <c r="W1142" s="659"/>
      <c r="X1142" s="659"/>
      <c r="Y1142" s="659"/>
      <c r="Z1142" s="659"/>
      <c r="AA1142" s="659"/>
      <c r="AB1142" s="659"/>
      <c r="AC1142" s="659"/>
      <c r="AD1142" s="659"/>
      <c r="AE1142" s="659"/>
      <c r="AF1142" s="659"/>
      <c r="AG1142" s="659"/>
      <c r="AH1142" s="659"/>
      <c r="AI1142" s="659"/>
      <c r="AJ1142" s="659"/>
      <c r="AK1142" s="659"/>
    </row>
    <row r="1143" spans="1:37">
      <c r="A1143" s="659"/>
      <c r="B1143" s="659"/>
      <c r="C1143" s="659"/>
      <c r="D1143" s="659"/>
      <c r="E1143" s="659"/>
      <c r="F1143" s="659"/>
      <c r="G1143" s="659"/>
      <c r="H1143" s="659"/>
      <c r="I1143" s="660"/>
      <c r="J1143" s="659"/>
      <c r="K1143" s="660"/>
      <c r="L1143" s="659"/>
      <c r="M1143" s="659"/>
      <c r="N1143" s="659"/>
      <c r="O1143" s="659"/>
      <c r="P1143" s="659"/>
      <c r="Q1143" s="659"/>
      <c r="R1143" s="659"/>
      <c r="S1143" s="659"/>
      <c r="T1143" s="659"/>
      <c r="U1143" s="659"/>
      <c r="V1143" s="659"/>
      <c r="W1143" s="659"/>
      <c r="X1143" s="659"/>
      <c r="Y1143" s="659"/>
      <c r="Z1143" s="659"/>
      <c r="AA1143" s="659"/>
      <c r="AB1143" s="659"/>
      <c r="AC1143" s="659"/>
      <c r="AD1143" s="659"/>
      <c r="AE1143" s="659"/>
      <c r="AF1143" s="659"/>
      <c r="AG1143" s="659"/>
      <c r="AH1143" s="659"/>
      <c r="AI1143" s="659"/>
      <c r="AJ1143" s="659"/>
      <c r="AK1143" s="659"/>
    </row>
    <row r="1144" spans="1:37">
      <c r="A1144" s="659"/>
      <c r="B1144" s="659"/>
      <c r="C1144" s="659"/>
      <c r="D1144" s="659"/>
      <c r="E1144" s="659"/>
      <c r="F1144" s="659"/>
      <c r="G1144" s="659"/>
      <c r="H1144" s="659"/>
      <c r="I1144" s="660"/>
      <c r="J1144" s="659"/>
      <c r="K1144" s="660"/>
      <c r="L1144" s="659"/>
      <c r="M1144" s="659"/>
      <c r="N1144" s="659"/>
      <c r="O1144" s="659"/>
      <c r="P1144" s="659"/>
      <c r="Q1144" s="659"/>
      <c r="R1144" s="659"/>
      <c r="S1144" s="659"/>
      <c r="T1144" s="659"/>
      <c r="U1144" s="659"/>
      <c r="V1144" s="659"/>
      <c r="W1144" s="659"/>
      <c r="X1144" s="659"/>
      <c r="Y1144" s="659"/>
      <c r="Z1144" s="659"/>
      <c r="AA1144" s="659"/>
      <c r="AB1144" s="659"/>
      <c r="AC1144" s="659"/>
      <c r="AD1144" s="659"/>
      <c r="AE1144" s="659"/>
      <c r="AF1144" s="659"/>
      <c r="AG1144" s="659"/>
      <c r="AH1144" s="659"/>
      <c r="AI1144" s="659"/>
      <c r="AJ1144" s="659"/>
      <c r="AK1144" s="659"/>
    </row>
    <row r="1145" spans="1:37">
      <c r="A1145" s="659"/>
      <c r="B1145" s="659"/>
      <c r="C1145" s="659"/>
      <c r="D1145" s="659"/>
      <c r="E1145" s="659"/>
      <c r="F1145" s="659"/>
      <c r="G1145" s="659"/>
      <c r="H1145" s="659"/>
      <c r="I1145" s="660"/>
      <c r="J1145" s="659"/>
      <c r="K1145" s="660"/>
      <c r="L1145" s="659"/>
      <c r="M1145" s="659"/>
      <c r="N1145" s="659"/>
      <c r="O1145" s="659"/>
      <c r="P1145" s="659"/>
      <c r="Q1145" s="659"/>
      <c r="R1145" s="659"/>
      <c r="S1145" s="659"/>
      <c r="T1145" s="659"/>
      <c r="U1145" s="659"/>
      <c r="V1145" s="659"/>
      <c r="W1145" s="659"/>
      <c r="X1145" s="659"/>
      <c r="Y1145" s="659"/>
      <c r="Z1145" s="659"/>
      <c r="AA1145" s="659"/>
      <c r="AB1145" s="659"/>
      <c r="AC1145" s="659"/>
      <c r="AD1145" s="659"/>
      <c r="AE1145" s="659"/>
      <c r="AF1145" s="659"/>
      <c r="AG1145" s="659"/>
      <c r="AH1145" s="659"/>
      <c r="AI1145" s="659"/>
      <c r="AJ1145" s="659"/>
      <c r="AK1145" s="659"/>
    </row>
    <row r="1146" spans="1:37">
      <c r="A1146" s="659"/>
      <c r="B1146" s="659"/>
      <c r="C1146" s="659"/>
      <c r="D1146" s="659"/>
      <c r="E1146" s="659"/>
      <c r="F1146" s="659"/>
      <c r="G1146" s="659"/>
      <c r="H1146" s="659"/>
      <c r="I1146" s="660"/>
      <c r="J1146" s="659"/>
      <c r="K1146" s="660"/>
      <c r="L1146" s="659"/>
      <c r="M1146" s="659"/>
      <c r="N1146" s="659"/>
      <c r="O1146" s="659"/>
      <c r="P1146" s="659"/>
      <c r="Q1146" s="659"/>
      <c r="R1146" s="659"/>
      <c r="S1146" s="659"/>
      <c r="T1146" s="659"/>
      <c r="U1146" s="659"/>
      <c r="V1146" s="659"/>
      <c r="W1146" s="659"/>
      <c r="X1146" s="659"/>
      <c r="Y1146" s="659"/>
      <c r="Z1146" s="659"/>
      <c r="AA1146" s="659"/>
      <c r="AB1146" s="659"/>
      <c r="AC1146" s="659"/>
      <c r="AD1146" s="659"/>
      <c r="AE1146" s="659"/>
      <c r="AF1146" s="659"/>
      <c r="AG1146" s="659"/>
      <c r="AH1146" s="659"/>
      <c r="AI1146" s="659"/>
      <c r="AJ1146" s="659"/>
      <c r="AK1146" s="659"/>
    </row>
    <row r="1147" spans="1:37">
      <c r="A1147" s="659"/>
      <c r="B1147" s="659"/>
      <c r="C1147" s="659"/>
      <c r="D1147" s="659"/>
      <c r="E1147" s="659"/>
      <c r="F1147" s="659"/>
      <c r="G1147" s="659"/>
      <c r="H1147" s="659"/>
      <c r="I1147" s="660"/>
      <c r="J1147" s="659"/>
      <c r="K1147" s="660"/>
      <c r="L1147" s="659"/>
      <c r="M1147" s="659"/>
      <c r="N1147" s="659"/>
      <c r="O1147" s="659"/>
      <c r="P1147" s="659"/>
      <c r="Q1147" s="659"/>
      <c r="R1147" s="659"/>
      <c r="S1147" s="659"/>
      <c r="T1147" s="659"/>
      <c r="U1147" s="659"/>
      <c r="V1147" s="659"/>
      <c r="W1147" s="659"/>
      <c r="X1147" s="659"/>
      <c r="Y1147" s="659"/>
      <c r="Z1147" s="659"/>
      <c r="AA1147" s="659"/>
      <c r="AB1147" s="659"/>
      <c r="AC1147" s="659"/>
      <c r="AD1147" s="659"/>
      <c r="AE1147" s="659"/>
      <c r="AF1147" s="659"/>
      <c r="AG1147" s="659"/>
      <c r="AH1147" s="659"/>
      <c r="AI1147" s="659"/>
      <c r="AJ1147" s="659"/>
      <c r="AK1147" s="659"/>
    </row>
    <row r="1148" spans="1:37">
      <c r="A1148" s="659"/>
      <c r="B1148" s="659"/>
      <c r="C1148" s="659"/>
      <c r="D1148" s="659"/>
      <c r="E1148" s="659"/>
      <c r="F1148" s="659"/>
      <c r="G1148" s="659"/>
      <c r="H1148" s="659"/>
      <c r="I1148" s="660"/>
      <c r="J1148" s="659"/>
      <c r="K1148" s="660"/>
      <c r="L1148" s="659"/>
      <c r="M1148" s="659"/>
      <c r="N1148" s="659"/>
      <c r="O1148" s="659"/>
      <c r="P1148" s="659"/>
      <c r="Q1148" s="659"/>
      <c r="R1148" s="659"/>
      <c r="S1148" s="659"/>
      <c r="T1148" s="659"/>
      <c r="U1148" s="659"/>
      <c r="V1148" s="659"/>
      <c r="W1148" s="659"/>
      <c r="X1148" s="659"/>
      <c r="Y1148" s="659"/>
      <c r="Z1148" s="659"/>
      <c r="AA1148" s="659"/>
      <c r="AB1148" s="659"/>
      <c r="AC1148" s="659"/>
      <c r="AD1148" s="659"/>
      <c r="AE1148" s="659"/>
      <c r="AF1148" s="659"/>
      <c r="AG1148" s="659"/>
      <c r="AH1148" s="659"/>
      <c r="AI1148" s="659"/>
      <c r="AJ1148" s="659"/>
      <c r="AK1148" s="659"/>
    </row>
    <row r="1149" spans="1:37">
      <c r="A1149" s="659"/>
      <c r="B1149" s="659"/>
      <c r="C1149" s="659"/>
      <c r="D1149" s="659"/>
      <c r="E1149" s="659"/>
      <c r="F1149" s="659"/>
      <c r="G1149" s="659"/>
      <c r="H1149" s="659"/>
      <c r="I1149" s="660"/>
      <c r="J1149" s="659"/>
      <c r="K1149" s="660"/>
      <c r="L1149" s="659"/>
      <c r="M1149" s="659"/>
      <c r="N1149" s="659"/>
      <c r="O1149" s="659"/>
      <c r="P1149" s="659"/>
      <c r="Q1149" s="659"/>
      <c r="R1149" s="659"/>
      <c r="S1149" s="659"/>
      <c r="T1149" s="659"/>
      <c r="U1149" s="659"/>
      <c r="V1149" s="659"/>
      <c r="W1149" s="659"/>
      <c r="X1149" s="659"/>
      <c r="Y1149" s="659"/>
      <c r="Z1149" s="659"/>
      <c r="AA1149" s="659"/>
      <c r="AB1149" s="659"/>
      <c r="AC1149" s="659"/>
      <c r="AD1149" s="659"/>
      <c r="AE1149" s="659"/>
      <c r="AF1149" s="659"/>
      <c r="AG1149" s="659"/>
      <c r="AH1149" s="659"/>
      <c r="AI1149" s="659"/>
      <c r="AJ1149" s="659"/>
      <c r="AK1149" s="659"/>
    </row>
    <row r="1150" spans="1:37">
      <c r="A1150" s="659"/>
      <c r="B1150" s="659"/>
      <c r="C1150" s="659"/>
      <c r="D1150" s="659"/>
      <c r="E1150" s="659"/>
      <c r="F1150" s="659"/>
      <c r="G1150" s="659"/>
      <c r="H1150" s="659"/>
      <c r="I1150" s="660"/>
      <c r="J1150" s="659"/>
      <c r="K1150" s="660"/>
      <c r="L1150" s="659"/>
      <c r="M1150" s="659"/>
      <c r="N1150" s="659"/>
      <c r="O1150" s="659"/>
      <c r="P1150" s="659"/>
      <c r="Q1150" s="659"/>
      <c r="R1150" s="659"/>
      <c r="S1150" s="659"/>
      <c r="T1150" s="659"/>
      <c r="U1150" s="659"/>
      <c r="V1150" s="659"/>
      <c r="W1150" s="659"/>
      <c r="X1150" s="659"/>
      <c r="Y1150" s="659"/>
      <c r="Z1150" s="659"/>
      <c r="AA1150" s="659"/>
      <c r="AB1150" s="659"/>
      <c r="AC1150" s="659"/>
      <c r="AD1150" s="659"/>
      <c r="AE1150" s="659"/>
      <c r="AF1150" s="659"/>
      <c r="AG1150" s="659"/>
      <c r="AH1150" s="659"/>
      <c r="AI1150" s="659"/>
      <c r="AJ1150" s="659"/>
      <c r="AK1150" s="659"/>
    </row>
    <row r="1151" spans="1:37">
      <c r="A1151" s="659"/>
      <c r="B1151" s="659"/>
      <c r="C1151" s="659"/>
      <c r="D1151" s="659"/>
      <c r="E1151" s="659"/>
      <c r="F1151" s="659"/>
      <c r="G1151" s="659"/>
      <c r="H1151" s="659"/>
      <c r="I1151" s="660"/>
      <c r="J1151" s="659"/>
      <c r="K1151" s="660"/>
      <c r="L1151" s="659"/>
      <c r="M1151" s="659"/>
      <c r="N1151" s="659"/>
      <c r="O1151" s="659"/>
      <c r="P1151" s="659"/>
      <c r="Q1151" s="659"/>
      <c r="R1151" s="659"/>
      <c r="S1151" s="659"/>
      <c r="T1151" s="659"/>
      <c r="U1151" s="659"/>
      <c r="V1151" s="659"/>
      <c r="W1151" s="659"/>
      <c r="X1151" s="659"/>
      <c r="Y1151" s="659"/>
      <c r="Z1151" s="659"/>
      <c r="AA1151" s="659"/>
      <c r="AB1151" s="659"/>
      <c r="AC1151" s="659"/>
      <c r="AD1151" s="659"/>
      <c r="AE1151" s="659"/>
      <c r="AF1151" s="659"/>
      <c r="AG1151" s="659"/>
      <c r="AH1151" s="659"/>
      <c r="AI1151" s="659"/>
      <c r="AJ1151" s="659"/>
      <c r="AK1151" s="659"/>
    </row>
    <row r="1152" spans="1:37">
      <c r="A1152" s="659"/>
      <c r="B1152" s="659"/>
      <c r="C1152" s="659"/>
      <c r="D1152" s="659"/>
      <c r="E1152" s="659"/>
      <c r="F1152" s="659"/>
      <c r="G1152" s="659"/>
      <c r="H1152" s="659"/>
      <c r="I1152" s="660"/>
      <c r="J1152" s="659"/>
      <c r="K1152" s="660"/>
      <c r="L1152" s="659"/>
      <c r="M1152" s="659"/>
      <c r="N1152" s="659"/>
      <c r="O1152" s="659"/>
      <c r="P1152" s="659"/>
      <c r="Q1152" s="659"/>
      <c r="R1152" s="659"/>
      <c r="S1152" s="659"/>
      <c r="T1152" s="659"/>
      <c r="U1152" s="659"/>
      <c r="V1152" s="659"/>
      <c r="W1152" s="659"/>
      <c r="X1152" s="659"/>
      <c r="Y1152" s="659"/>
      <c r="Z1152" s="659"/>
      <c r="AA1152" s="659"/>
      <c r="AB1152" s="659"/>
      <c r="AC1152" s="659"/>
      <c r="AD1152" s="659"/>
      <c r="AE1152" s="659"/>
      <c r="AF1152" s="659"/>
      <c r="AG1152" s="659"/>
      <c r="AH1152" s="659"/>
      <c r="AI1152" s="659"/>
      <c r="AJ1152" s="659"/>
      <c r="AK1152" s="659"/>
    </row>
    <row r="1153" spans="1:37">
      <c r="A1153" s="659"/>
      <c r="B1153" s="659"/>
      <c r="C1153" s="659"/>
      <c r="D1153" s="659"/>
      <c r="E1153" s="659"/>
      <c r="F1153" s="659"/>
      <c r="G1153" s="659"/>
      <c r="H1153" s="659"/>
      <c r="I1153" s="660"/>
      <c r="J1153" s="659"/>
      <c r="K1153" s="660"/>
      <c r="L1153" s="659"/>
      <c r="M1153" s="659"/>
      <c r="N1153" s="659"/>
      <c r="O1153" s="659"/>
      <c r="P1153" s="659"/>
      <c r="Q1153" s="659"/>
      <c r="R1153" s="659"/>
      <c r="S1153" s="659"/>
      <c r="T1153" s="659"/>
      <c r="U1153" s="659"/>
      <c r="V1153" s="659"/>
      <c r="W1153" s="659"/>
      <c r="X1153" s="659"/>
      <c r="Y1153" s="659"/>
      <c r="Z1153" s="659"/>
      <c r="AA1153" s="659"/>
      <c r="AB1153" s="659"/>
      <c r="AC1153" s="659"/>
      <c r="AD1153" s="659"/>
      <c r="AE1153" s="659"/>
      <c r="AF1153" s="659"/>
      <c r="AG1153" s="659"/>
      <c r="AH1153" s="659"/>
      <c r="AI1153" s="659"/>
      <c r="AJ1153" s="659"/>
      <c r="AK1153" s="659"/>
    </row>
    <row r="1154" spans="1:37">
      <c r="A1154" s="659"/>
      <c r="B1154" s="659"/>
      <c r="C1154" s="659"/>
      <c r="D1154" s="659"/>
      <c r="E1154" s="659"/>
      <c r="F1154" s="659"/>
      <c r="G1154" s="659"/>
      <c r="H1154" s="659"/>
      <c r="I1154" s="660"/>
      <c r="J1154" s="659"/>
      <c r="K1154" s="660"/>
      <c r="L1154" s="659"/>
      <c r="M1154" s="659"/>
      <c r="N1154" s="659"/>
      <c r="O1154" s="659"/>
      <c r="P1154" s="659"/>
      <c r="Q1154" s="659"/>
      <c r="R1154" s="659"/>
      <c r="S1154" s="659"/>
      <c r="T1154" s="659"/>
      <c r="U1154" s="659"/>
      <c r="V1154" s="659"/>
      <c r="W1154" s="659"/>
      <c r="X1154" s="659"/>
      <c r="Y1154" s="659"/>
      <c r="Z1154" s="659"/>
      <c r="AA1154" s="659"/>
      <c r="AB1154" s="659"/>
      <c r="AC1154" s="659"/>
      <c r="AD1154" s="659"/>
      <c r="AE1154" s="659"/>
      <c r="AF1154" s="659"/>
      <c r="AG1154" s="659"/>
      <c r="AH1154" s="659"/>
      <c r="AI1154" s="659"/>
      <c r="AJ1154" s="659"/>
      <c r="AK1154" s="659"/>
    </row>
    <row r="1155" spans="1:37">
      <c r="A1155" s="659"/>
      <c r="B1155" s="659"/>
      <c r="C1155" s="659"/>
      <c r="D1155" s="659"/>
      <c r="E1155" s="659"/>
      <c r="F1155" s="659"/>
      <c r="G1155" s="659"/>
      <c r="H1155" s="659"/>
      <c r="I1155" s="660"/>
      <c r="J1155" s="659"/>
      <c r="K1155" s="660"/>
      <c r="L1155" s="659"/>
      <c r="M1155" s="659"/>
      <c r="N1155" s="659"/>
      <c r="O1155" s="659"/>
      <c r="P1155" s="659"/>
      <c r="Q1155" s="659"/>
      <c r="R1155" s="659"/>
      <c r="S1155" s="659"/>
      <c r="T1155" s="659"/>
      <c r="U1155" s="659"/>
      <c r="V1155" s="659"/>
      <c r="W1155" s="659"/>
      <c r="X1155" s="659"/>
      <c r="Y1155" s="659"/>
      <c r="Z1155" s="659"/>
      <c r="AA1155" s="659"/>
      <c r="AB1155" s="659"/>
      <c r="AC1155" s="659"/>
      <c r="AD1155" s="659"/>
      <c r="AE1155" s="659"/>
      <c r="AF1155" s="659"/>
      <c r="AG1155" s="659"/>
      <c r="AH1155" s="659"/>
      <c r="AI1155" s="659"/>
      <c r="AJ1155" s="659"/>
      <c r="AK1155" s="659"/>
    </row>
    <row r="1156" spans="1:37">
      <c r="A1156" s="659"/>
      <c r="B1156" s="659"/>
      <c r="C1156" s="659"/>
      <c r="D1156" s="659"/>
      <c r="E1156" s="659"/>
      <c r="F1156" s="659"/>
      <c r="G1156" s="659"/>
      <c r="H1156" s="659"/>
      <c r="I1156" s="660"/>
      <c r="J1156" s="659"/>
      <c r="K1156" s="660"/>
      <c r="L1156" s="659"/>
      <c r="M1156" s="659"/>
      <c r="N1156" s="659"/>
      <c r="O1156" s="659"/>
      <c r="P1156" s="659"/>
      <c r="Q1156" s="659"/>
      <c r="R1156" s="659"/>
      <c r="S1156" s="659"/>
      <c r="T1156" s="659"/>
      <c r="U1156" s="659"/>
      <c r="V1156" s="659"/>
      <c r="W1156" s="659"/>
      <c r="X1156" s="659"/>
      <c r="Y1156" s="659"/>
      <c r="Z1156" s="659"/>
      <c r="AA1156" s="659"/>
      <c r="AB1156" s="659"/>
      <c r="AC1156" s="659"/>
      <c r="AD1156" s="659"/>
      <c r="AE1156" s="659"/>
      <c r="AF1156" s="659"/>
      <c r="AG1156" s="659"/>
      <c r="AH1156" s="659"/>
      <c r="AI1156" s="659"/>
      <c r="AJ1156" s="659"/>
      <c r="AK1156" s="659"/>
    </row>
    <row r="1157" spans="1:37">
      <c r="A1157" s="659"/>
      <c r="B1157" s="659"/>
      <c r="C1157" s="659"/>
      <c r="D1157" s="659"/>
      <c r="E1157" s="659"/>
      <c r="F1157" s="659"/>
      <c r="G1157" s="659"/>
      <c r="H1157" s="659"/>
      <c r="I1157" s="660"/>
      <c r="J1157" s="659"/>
      <c r="K1157" s="660"/>
      <c r="L1157" s="659"/>
      <c r="M1157" s="659"/>
      <c r="N1157" s="659"/>
      <c r="O1157" s="659"/>
      <c r="P1157" s="659"/>
      <c r="Q1157" s="659"/>
      <c r="R1157" s="659"/>
      <c r="S1157" s="659"/>
      <c r="T1157" s="659"/>
      <c r="U1157" s="659"/>
      <c r="V1157" s="659"/>
      <c r="W1157" s="659"/>
      <c r="X1157" s="659"/>
      <c r="Y1157" s="659"/>
      <c r="Z1157" s="659"/>
      <c r="AA1157" s="659"/>
      <c r="AB1157" s="659"/>
      <c r="AC1157" s="659"/>
      <c r="AD1157" s="659"/>
      <c r="AE1157" s="659"/>
      <c r="AF1157" s="659"/>
      <c r="AG1157" s="659"/>
      <c r="AH1157" s="659"/>
      <c r="AI1157" s="659"/>
      <c r="AJ1157" s="659"/>
      <c r="AK1157" s="659"/>
    </row>
    <row r="1158" spans="1:37">
      <c r="A1158" s="659"/>
      <c r="B1158" s="659"/>
      <c r="C1158" s="659"/>
      <c r="D1158" s="659"/>
      <c r="E1158" s="659"/>
      <c r="F1158" s="659"/>
      <c r="G1158" s="659"/>
      <c r="H1158" s="659"/>
      <c r="I1158" s="660"/>
      <c r="J1158" s="659"/>
      <c r="K1158" s="660"/>
      <c r="L1158" s="659"/>
      <c r="M1158" s="659"/>
      <c r="N1158" s="659"/>
      <c r="O1158" s="659"/>
      <c r="P1158" s="659"/>
      <c r="Q1158" s="659"/>
      <c r="R1158" s="659"/>
      <c r="S1158" s="659"/>
      <c r="T1158" s="659"/>
      <c r="U1158" s="659"/>
      <c r="V1158" s="659"/>
      <c r="W1158" s="659"/>
      <c r="X1158" s="659"/>
      <c r="Y1158" s="659"/>
      <c r="Z1158" s="659"/>
      <c r="AA1158" s="659"/>
      <c r="AB1158" s="659"/>
      <c r="AC1158" s="659"/>
      <c r="AD1158" s="659"/>
      <c r="AE1158" s="659"/>
      <c r="AF1158" s="659"/>
      <c r="AG1158" s="659"/>
      <c r="AH1158" s="659"/>
      <c r="AI1158" s="659"/>
      <c r="AJ1158" s="659"/>
      <c r="AK1158" s="659"/>
    </row>
    <row r="1159" spans="1:37">
      <c r="A1159" s="659"/>
      <c r="B1159" s="659"/>
      <c r="C1159" s="659"/>
      <c r="D1159" s="659"/>
      <c r="E1159" s="659"/>
      <c r="F1159" s="659"/>
      <c r="G1159" s="659"/>
      <c r="H1159" s="659"/>
      <c r="I1159" s="660"/>
      <c r="J1159" s="659"/>
      <c r="K1159" s="660"/>
      <c r="L1159" s="659"/>
      <c r="M1159" s="659"/>
      <c r="N1159" s="659"/>
      <c r="O1159" s="659"/>
      <c r="P1159" s="659"/>
      <c r="Q1159" s="659"/>
      <c r="R1159" s="659"/>
      <c r="S1159" s="659"/>
      <c r="T1159" s="659"/>
      <c r="U1159" s="659"/>
      <c r="V1159" s="659"/>
      <c r="W1159" s="659"/>
      <c r="X1159" s="659"/>
      <c r="Y1159" s="659"/>
      <c r="Z1159" s="659"/>
      <c r="AA1159" s="659"/>
      <c r="AB1159" s="659"/>
      <c r="AC1159" s="659"/>
      <c r="AD1159" s="659"/>
      <c r="AE1159" s="659"/>
      <c r="AF1159" s="659"/>
      <c r="AG1159" s="659"/>
      <c r="AH1159" s="659"/>
      <c r="AI1159" s="659"/>
      <c r="AJ1159" s="659"/>
      <c r="AK1159" s="659"/>
    </row>
    <row r="1160" spans="1:37">
      <c r="A1160" s="659"/>
      <c r="B1160" s="659"/>
      <c r="C1160" s="659"/>
      <c r="D1160" s="659"/>
      <c r="E1160" s="659"/>
      <c r="F1160" s="659"/>
      <c r="G1160" s="659"/>
      <c r="H1160" s="659"/>
      <c r="I1160" s="660"/>
      <c r="J1160" s="659"/>
      <c r="K1160" s="660"/>
      <c r="L1160" s="659"/>
      <c r="M1160" s="659"/>
      <c r="N1160" s="659"/>
      <c r="O1160" s="659"/>
      <c r="P1160" s="659"/>
      <c r="Q1160" s="659"/>
      <c r="R1160" s="659"/>
      <c r="S1160" s="659"/>
      <c r="T1160" s="659"/>
      <c r="U1160" s="659"/>
      <c r="V1160" s="659"/>
      <c r="W1160" s="659"/>
      <c r="X1160" s="659"/>
      <c r="Y1160" s="659"/>
      <c r="Z1160" s="659"/>
      <c r="AA1160" s="659"/>
      <c r="AB1160" s="659"/>
      <c r="AC1160" s="659"/>
      <c r="AD1160" s="659"/>
      <c r="AE1160" s="659"/>
      <c r="AF1160" s="659"/>
      <c r="AG1160" s="659"/>
      <c r="AH1160" s="659"/>
      <c r="AI1160" s="659"/>
      <c r="AJ1160" s="659"/>
      <c r="AK1160" s="659"/>
    </row>
    <row r="1161" spans="1:37">
      <c r="A1161" s="659"/>
      <c r="B1161" s="659"/>
      <c r="C1161" s="659"/>
      <c r="D1161" s="659"/>
      <c r="E1161" s="659"/>
      <c r="F1161" s="659"/>
      <c r="G1161" s="659"/>
      <c r="H1161" s="659"/>
      <c r="I1161" s="660"/>
      <c r="J1161" s="659"/>
      <c r="K1161" s="660"/>
      <c r="L1161" s="659"/>
      <c r="M1161" s="659"/>
      <c r="N1161" s="659"/>
      <c r="O1161" s="659"/>
      <c r="P1161" s="659"/>
      <c r="Q1161" s="659"/>
      <c r="R1161" s="659"/>
      <c r="S1161" s="659"/>
      <c r="T1161" s="659"/>
      <c r="U1161" s="659"/>
      <c r="V1161" s="659"/>
      <c r="W1161" s="659"/>
      <c r="X1161" s="659"/>
      <c r="Y1161" s="659"/>
      <c r="Z1161" s="659"/>
      <c r="AA1161" s="659"/>
      <c r="AB1161" s="659"/>
      <c r="AC1161" s="659"/>
      <c r="AD1161" s="659"/>
      <c r="AE1161" s="659"/>
      <c r="AF1161" s="659"/>
      <c r="AG1161" s="659"/>
      <c r="AH1161" s="659"/>
      <c r="AI1161" s="659"/>
      <c r="AJ1161" s="659"/>
      <c r="AK1161" s="659"/>
    </row>
    <row r="1162" spans="1:37">
      <c r="A1162" s="659"/>
      <c r="B1162" s="659"/>
      <c r="C1162" s="659"/>
      <c r="D1162" s="659"/>
      <c r="E1162" s="659"/>
      <c r="F1162" s="659"/>
      <c r="G1162" s="659"/>
      <c r="H1162" s="659"/>
      <c r="I1162" s="660"/>
      <c r="J1162" s="659"/>
      <c r="K1162" s="660"/>
      <c r="L1162" s="659"/>
      <c r="M1162" s="659"/>
      <c r="N1162" s="659"/>
      <c r="O1162" s="659"/>
      <c r="P1162" s="659"/>
      <c r="Q1162" s="659"/>
      <c r="R1162" s="659"/>
      <c r="S1162" s="659"/>
      <c r="T1162" s="659"/>
      <c r="U1162" s="659"/>
      <c r="V1162" s="659"/>
      <c r="W1162" s="659"/>
      <c r="X1162" s="659"/>
      <c r="Y1162" s="659"/>
      <c r="Z1162" s="659"/>
      <c r="AA1162" s="659"/>
      <c r="AB1162" s="659"/>
      <c r="AC1162" s="659"/>
      <c r="AD1162" s="659"/>
      <c r="AE1162" s="659"/>
      <c r="AF1162" s="659"/>
      <c r="AG1162" s="659"/>
      <c r="AH1162" s="659"/>
      <c r="AI1162" s="659"/>
      <c r="AJ1162" s="659"/>
      <c r="AK1162" s="659"/>
    </row>
    <row r="1163" spans="1:37">
      <c r="A1163" s="659"/>
      <c r="B1163" s="659"/>
      <c r="C1163" s="659"/>
      <c r="D1163" s="659"/>
      <c r="E1163" s="659"/>
      <c r="F1163" s="659"/>
      <c r="G1163" s="659"/>
      <c r="H1163" s="659"/>
      <c r="I1163" s="660"/>
      <c r="J1163" s="659"/>
      <c r="K1163" s="660"/>
      <c r="L1163" s="659"/>
      <c r="M1163" s="659"/>
      <c r="N1163" s="659"/>
      <c r="O1163" s="659"/>
      <c r="P1163" s="659"/>
      <c r="Q1163" s="659"/>
      <c r="R1163" s="659"/>
      <c r="S1163" s="659"/>
      <c r="T1163" s="659"/>
      <c r="U1163" s="659"/>
      <c r="V1163" s="659"/>
      <c r="W1163" s="659"/>
      <c r="X1163" s="659"/>
      <c r="Y1163" s="659"/>
      <c r="Z1163" s="659"/>
      <c r="AA1163" s="659"/>
      <c r="AB1163" s="659"/>
      <c r="AC1163" s="659"/>
      <c r="AD1163" s="659"/>
      <c r="AE1163" s="659"/>
      <c r="AF1163" s="659"/>
      <c r="AG1163" s="659"/>
      <c r="AH1163" s="659"/>
      <c r="AI1163" s="659"/>
      <c r="AJ1163" s="659"/>
      <c r="AK1163" s="659"/>
    </row>
    <row r="1164" spans="1:37">
      <c r="A1164" s="659"/>
      <c r="B1164" s="659"/>
      <c r="C1164" s="659"/>
      <c r="D1164" s="659"/>
      <c r="E1164" s="659"/>
      <c r="F1164" s="659"/>
      <c r="G1164" s="659"/>
      <c r="H1164" s="659"/>
      <c r="I1164" s="660"/>
      <c r="J1164" s="659"/>
      <c r="K1164" s="660"/>
      <c r="L1164" s="659"/>
      <c r="M1164" s="659"/>
      <c r="N1164" s="659"/>
      <c r="O1164" s="659"/>
      <c r="P1164" s="659"/>
      <c r="Q1164" s="659"/>
      <c r="R1164" s="659"/>
      <c r="S1164" s="659"/>
      <c r="T1164" s="659"/>
      <c r="U1164" s="659"/>
      <c r="V1164" s="659"/>
      <c r="W1164" s="659"/>
      <c r="X1164" s="659"/>
      <c r="Y1164" s="659"/>
      <c r="Z1164" s="659"/>
      <c r="AA1164" s="659"/>
      <c r="AB1164" s="659"/>
      <c r="AC1164" s="659"/>
      <c r="AD1164" s="659"/>
      <c r="AE1164" s="659"/>
      <c r="AF1164" s="659"/>
      <c r="AG1164" s="659"/>
      <c r="AH1164" s="659"/>
      <c r="AI1164" s="659"/>
      <c r="AJ1164" s="659"/>
      <c r="AK1164" s="659"/>
    </row>
    <row r="1165" spans="1:37">
      <c r="A1165" s="659"/>
      <c r="B1165" s="659"/>
      <c r="C1165" s="659"/>
      <c r="D1165" s="659"/>
      <c r="E1165" s="659"/>
      <c r="F1165" s="659"/>
      <c r="G1165" s="659"/>
      <c r="H1165" s="659"/>
      <c r="I1165" s="660"/>
      <c r="J1165" s="659"/>
      <c r="K1165" s="660"/>
      <c r="L1165" s="659"/>
      <c r="M1165" s="659"/>
      <c r="N1165" s="659"/>
      <c r="O1165" s="659"/>
      <c r="P1165" s="659"/>
      <c r="Q1165" s="659"/>
      <c r="R1165" s="659"/>
      <c r="S1165" s="659"/>
      <c r="T1165" s="659"/>
      <c r="U1165" s="659"/>
      <c r="V1165" s="659"/>
      <c r="W1165" s="659"/>
      <c r="X1165" s="659"/>
      <c r="Y1165" s="659"/>
      <c r="Z1165" s="659"/>
      <c r="AA1165" s="659"/>
      <c r="AB1165" s="659"/>
      <c r="AC1165" s="659"/>
      <c r="AD1165" s="659"/>
      <c r="AE1165" s="659"/>
      <c r="AF1165" s="659"/>
      <c r="AG1165" s="659"/>
      <c r="AH1165" s="659"/>
      <c r="AI1165" s="659"/>
      <c r="AJ1165" s="659"/>
      <c r="AK1165" s="659"/>
    </row>
    <row r="1166" spans="1:37">
      <c r="A1166" s="659"/>
      <c r="B1166" s="659"/>
      <c r="C1166" s="659"/>
      <c r="D1166" s="659"/>
      <c r="E1166" s="659"/>
      <c r="F1166" s="659"/>
      <c r="G1166" s="659"/>
      <c r="H1166" s="659"/>
      <c r="I1166" s="660"/>
      <c r="J1166" s="659"/>
      <c r="K1166" s="660"/>
      <c r="L1166" s="659"/>
      <c r="M1166" s="659"/>
      <c r="N1166" s="659"/>
      <c r="O1166" s="659"/>
      <c r="P1166" s="659"/>
      <c r="Q1166" s="659"/>
      <c r="R1166" s="659"/>
      <c r="S1166" s="659"/>
      <c r="T1166" s="659"/>
      <c r="U1166" s="659"/>
      <c r="V1166" s="659"/>
      <c r="W1166" s="659"/>
      <c r="X1166" s="659"/>
      <c r="Y1166" s="659"/>
      <c r="Z1166" s="659"/>
      <c r="AA1166" s="659"/>
      <c r="AB1166" s="659"/>
      <c r="AC1166" s="659"/>
      <c r="AD1166" s="659"/>
      <c r="AE1166" s="659"/>
      <c r="AF1166" s="659"/>
      <c r="AG1166" s="659"/>
      <c r="AH1166" s="659"/>
      <c r="AI1166" s="659"/>
      <c r="AJ1166" s="659"/>
      <c r="AK1166" s="659"/>
    </row>
    <row r="1167" spans="1:37">
      <c r="A1167" s="659"/>
      <c r="B1167" s="659"/>
      <c r="C1167" s="659"/>
      <c r="D1167" s="659"/>
      <c r="E1167" s="659"/>
      <c r="F1167" s="659"/>
      <c r="G1167" s="659"/>
      <c r="H1167" s="659"/>
      <c r="I1167" s="660"/>
      <c r="J1167" s="659"/>
      <c r="K1167" s="660"/>
      <c r="L1167" s="659"/>
      <c r="M1167" s="659"/>
      <c r="N1167" s="659"/>
      <c r="O1167" s="659"/>
      <c r="P1167" s="659"/>
      <c r="Q1167" s="659"/>
      <c r="R1167" s="659"/>
      <c r="S1167" s="659"/>
      <c r="T1167" s="659"/>
      <c r="U1167" s="659"/>
      <c r="V1167" s="659"/>
      <c r="W1167" s="659"/>
      <c r="X1167" s="659"/>
      <c r="Y1167" s="659"/>
      <c r="Z1167" s="659"/>
      <c r="AA1167" s="659"/>
      <c r="AB1167" s="659"/>
      <c r="AC1167" s="659"/>
      <c r="AD1167" s="659"/>
      <c r="AE1167" s="659"/>
      <c r="AF1167" s="659"/>
      <c r="AG1167" s="659"/>
      <c r="AH1167" s="659"/>
      <c r="AI1167" s="659"/>
      <c r="AJ1167" s="659"/>
      <c r="AK1167" s="659"/>
    </row>
    <row r="1168" spans="1:37">
      <c r="A1168" s="659"/>
      <c r="B1168" s="659"/>
      <c r="C1168" s="659"/>
      <c r="D1168" s="659"/>
      <c r="E1168" s="659"/>
      <c r="F1168" s="659"/>
      <c r="G1168" s="659"/>
      <c r="H1168" s="659"/>
      <c r="I1168" s="660"/>
      <c r="J1168" s="659"/>
      <c r="K1168" s="660"/>
      <c r="L1168" s="659"/>
      <c r="M1168" s="659"/>
      <c r="N1168" s="659"/>
      <c r="O1168" s="659"/>
      <c r="P1168" s="659"/>
      <c r="Q1168" s="659"/>
      <c r="R1168" s="659"/>
      <c r="S1168" s="659"/>
      <c r="T1168" s="659"/>
      <c r="U1168" s="659"/>
      <c r="V1168" s="659"/>
      <c r="W1168" s="659"/>
      <c r="X1168" s="659"/>
      <c r="Y1168" s="659"/>
      <c r="Z1168" s="659"/>
      <c r="AA1168" s="659"/>
      <c r="AB1168" s="659"/>
      <c r="AC1168" s="659"/>
      <c r="AD1168" s="659"/>
      <c r="AE1168" s="659"/>
      <c r="AF1168" s="659"/>
      <c r="AG1168" s="659"/>
      <c r="AH1168" s="659"/>
      <c r="AI1168" s="659"/>
      <c r="AJ1168" s="659"/>
      <c r="AK1168" s="659"/>
    </row>
    <row r="1169" spans="1:37">
      <c r="A1169" s="659"/>
      <c r="B1169" s="659"/>
      <c r="C1169" s="659"/>
      <c r="D1169" s="659"/>
      <c r="E1169" s="659"/>
      <c r="F1169" s="659"/>
      <c r="G1169" s="659"/>
      <c r="H1169" s="659"/>
      <c r="I1169" s="660"/>
      <c r="J1169" s="659"/>
      <c r="K1169" s="660"/>
      <c r="L1169" s="659"/>
      <c r="M1169" s="659"/>
      <c r="N1169" s="659"/>
      <c r="O1169" s="659"/>
      <c r="P1169" s="659"/>
      <c r="Q1169" s="659"/>
      <c r="R1169" s="659"/>
      <c r="S1169" s="659"/>
      <c r="T1169" s="659"/>
      <c r="U1169" s="659"/>
      <c r="V1169" s="659"/>
      <c r="W1169" s="659"/>
      <c r="X1169" s="659"/>
      <c r="Y1169" s="659"/>
      <c r="Z1169" s="659"/>
      <c r="AA1169" s="659"/>
      <c r="AB1169" s="659"/>
      <c r="AC1169" s="659"/>
      <c r="AD1169" s="659"/>
      <c r="AE1169" s="659"/>
      <c r="AF1169" s="659"/>
      <c r="AG1169" s="659"/>
      <c r="AH1169" s="659"/>
      <c r="AI1169" s="659"/>
      <c r="AJ1169" s="659"/>
      <c r="AK1169" s="659"/>
    </row>
    <row r="1170" spans="1:37">
      <c r="A1170" s="659"/>
      <c r="B1170" s="659"/>
      <c r="C1170" s="659"/>
      <c r="D1170" s="659"/>
      <c r="E1170" s="659"/>
      <c r="F1170" s="659"/>
      <c r="G1170" s="659"/>
      <c r="H1170" s="659"/>
      <c r="I1170" s="660"/>
      <c r="J1170" s="659"/>
      <c r="K1170" s="660"/>
      <c r="L1170" s="659"/>
      <c r="M1170" s="659"/>
      <c r="N1170" s="659"/>
      <c r="O1170" s="659"/>
      <c r="P1170" s="659"/>
      <c r="Q1170" s="659"/>
      <c r="R1170" s="659"/>
      <c r="S1170" s="659"/>
      <c r="T1170" s="659"/>
      <c r="U1170" s="659"/>
      <c r="V1170" s="659"/>
      <c r="W1170" s="659"/>
      <c r="X1170" s="659"/>
      <c r="Y1170" s="659"/>
      <c r="Z1170" s="659"/>
      <c r="AA1170" s="659"/>
      <c r="AB1170" s="659"/>
      <c r="AC1170" s="659"/>
      <c r="AD1170" s="659"/>
      <c r="AE1170" s="659"/>
      <c r="AF1170" s="659"/>
      <c r="AG1170" s="659"/>
      <c r="AH1170" s="659"/>
      <c r="AI1170" s="659"/>
      <c r="AJ1170" s="659"/>
      <c r="AK1170" s="659"/>
    </row>
    <row r="1171" spans="1:37">
      <c r="A1171" s="659"/>
      <c r="B1171" s="659"/>
      <c r="C1171" s="659"/>
      <c r="D1171" s="659"/>
      <c r="E1171" s="659"/>
      <c r="F1171" s="659"/>
      <c r="G1171" s="659"/>
      <c r="H1171" s="659"/>
      <c r="I1171" s="660"/>
      <c r="J1171" s="659"/>
      <c r="K1171" s="660"/>
      <c r="L1171" s="659"/>
      <c r="M1171" s="659"/>
      <c r="N1171" s="659"/>
      <c r="O1171" s="659"/>
      <c r="P1171" s="659"/>
      <c r="Q1171" s="659"/>
      <c r="R1171" s="659"/>
      <c r="S1171" s="659"/>
      <c r="T1171" s="659"/>
      <c r="U1171" s="659"/>
      <c r="V1171" s="659"/>
      <c r="W1171" s="659"/>
      <c r="X1171" s="659"/>
      <c r="Y1171" s="659"/>
      <c r="Z1171" s="659"/>
      <c r="AA1171" s="659"/>
      <c r="AB1171" s="659"/>
      <c r="AC1171" s="659"/>
      <c r="AD1171" s="659"/>
      <c r="AE1171" s="659"/>
      <c r="AF1171" s="659"/>
      <c r="AG1171" s="659"/>
      <c r="AH1171" s="659"/>
      <c r="AI1171" s="659"/>
      <c r="AJ1171" s="659"/>
      <c r="AK1171" s="659"/>
    </row>
    <row r="1172" spans="1:37">
      <c r="A1172" s="659"/>
      <c r="B1172" s="659"/>
      <c r="C1172" s="659"/>
      <c r="D1172" s="659"/>
      <c r="E1172" s="659"/>
      <c r="F1172" s="659"/>
      <c r="G1172" s="659"/>
      <c r="H1172" s="659"/>
      <c r="I1172" s="660"/>
      <c r="J1172" s="659"/>
      <c r="K1172" s="660"/>
      <c r="L1172" s="659"/>
      <c r="M1172" s="659"/>
      <c r="N1172" s="659"/>
      <c r="O1172" s="659"/>
      <c r="P1172" s="659"/>
      <c r="Q1172" s="659"/>
      <c r="R1172" s="659"/>
      <c r="S1172" s="659"/>
      <c r="T1172" s="659"/>
      <c r="U1172" s="659"/>
      <c r="V1172" s="659"/>
      <c r="W1172" s="659"/>
      <c r="X1172" s="659"/>
      <c r="Y1172" s="659"/>
      <c r="Z1172" s="659"/>
      <c r="AA1172" s="659"/>
      <c r="AB1172" s="659"/>
      <c r="AC1172" s="659"/>
      <c r="AD1172" s="659"/>
      <c r="AE1172" s="659"/>
      <c r="AF1172" s="659"/>
      <c r="AG1172" s="659"/>
      <c r="AH1172" s="659"/>
      <c r="AI1172" s="659"/>
      <c r="AJ1172" s="659"/>
      <c r="AK1172" s="659"/>
    </row>
    <row r="1173" spans="1:37">
      <c r="A1173" s="659"/>
      <c r="B1173" s="659"/>
      <c r="C1173" s="659"/>
      <c r="D1173" s="659"/>
      <c r="E1173" s="659"/>
      <c r="F1173" s="659"/>
      <c r="G1173" s="659"/>
      <c r="H1173" s="659"/>
      <c r="I1173" s="660"/>
      <c r="J1173" s="659"/>
      <c r="K1173" s="660"/>
      <c r="L1173" s="659"/>
      <c r="M1173" s="659"/>
      <c r="N1173" s="659"/>
      <c r="O1173" s="659"/>
      <c r="P1173" s="659"/>
      <c r="Q1173" s="659"/>
      <c r="R1173" s="659"/>
      <c r="S1173" s="659"/>
      <c r="T1173" s="659"/>
      <c r="U1173" s="659"/>
      <c r="V1173" s="659"/>
      <c r="W1173" s="659"/>
      <c r="X1173" s="659"/>
      <c r="Y1173" s="659"/>
      <c r="Z1173" s="659"/>
      <c r="AA1173" s="659"/>
      <c r="AB1173" s="659"/>
      <c r="AC1173" s="659"/>
      <c r="AD1173" s="659"/>
      <c r="AE1173" s="659"/>
      <c r="AF1173" s="659"/>
      <c r="AG1173" s="659"/>
      <c r="AH1173" s="659"/>
      <c r="AI1173" s="659"/>
      <c r="AJ1173" s="659"/>
      <c r="AK1173" s="659"/>
    </row>
    <row r="1174" spans="1:37">
      <c r="A1174" s="659"/>
      <c r="B1174" s="659"/>
      <c r="C1174" s="659"/>
      <c r="D1174" s="659"/>
      <c r="E1174" s="659"/>
      <c r="F1174" s="659"/>
      <c r="G1174" s="659"/>
      <c r="H1174" s="659"/>
      <c r="I1174" s="660"/>
      <c r="J1174" s="659"/>
      <c r="K1174" s="660"/>
      <c r="L1174" s="659"/>
      <c r="M1174" s="659"/>
      <c r="N1174" s="659"/>
      <c r="O1174" s="659"/>
      <c r="P1174" s="659"/>
      <c r="Q1174" s="659"/>
      <c r="R1174" s="659"/>
      <c r="S1174" s="659"/>
      <c r="T1174" s="659"/>
      <c r="U1174" s="659"/>
      <c r="V1174" s="659"/>
      <c r="W1174" s="659"/>
      <c r="X1174" s="659"/>
      <c r="Y1174" s="659"/>
      <c r="Z1174" s="659"/>
      <c r="AA1174" s="659"/>
      <c r="AB1174" s="659"/>
      <c r="AC1174" s="659"/>
      <c r="AD1174" s="659"/>
      <c r="AE1174" s="659"/>
      <c r="AF1174" s="659"/>
      <c r="AG1174" s="659"/>
      <c r="AH1174" s="659"/>
      <c r="AI1174" s="659"/>
      <c r="AJ1174" s="659"/>
      <c r="AK1174" s="659"/>
    </row>
    <row r="1175" spans="1:37">
      <c r="A1175" s="659"/>
      <c r="B1175" s="659"/>
      <c r="C1175" s="659"/>
      <c r="D1175" s="659"/>
      <c r="E1175" s="659"/>
      <c r="F1175" s="659"/>
      <c r="G1175" s="659"/>
      <c r="H1175" s="659"/>
      <c r="I1175" s="660"/>
      <c r="J1175" s="659"/>
      <c r="K1175" s="660"/>
      <c r="L1175" s="659"/>
      <c r="M1175" s="659"/>
      <c r="N1175" s="659"/>
      <c r="O1175" s="659"/>
      <c r="P1175" s="659"/>
      <c r="Q1175" s="659"/>
      <c r="R1175" s="659"/>
      <c r="S1175" s="659"/>
      <c r="T1175" s="659"/>
      <c r="U1175" s="659"/>
      <c r="V1175" s="659"/>
      <c r="W1175" s="659"/>
      <c r="X1175" s="659"/>
      <c r="Y1175" s="659"/>
      <c r="Z1175" s="659"/>
      <c r="AA1175" s="659"/>
      <c r="AB1175" s="659"/>
      <c r="AC1175" s="659"/>
      <c r="AD1175" s="659"/>
      <c r="AE1175" s="659"/>
      <c r="AF1175" s="659"/>
      <c r="AG1175" s="659"/>
      <c r="AH1175" s="659"/>
      <c r="AI1175" s="659"/>
      <c r="AJ1175" s="659"/>
      <c r="AK1175" s="659"/>
    </row>
    <row r="1176" spans="1:37">
      <c r="A1176" s="659"/>
      <c r="B1176" s="659"/>
      <c r="C1176" s="659"/>
      <c r="D1176" s="659"/>
      <c r="E1176" s="659"/>
      <c r="F1176" s="659"/>
      <c r="G1176" s="659"/>
      <c r="H1176" s="659"/>
      <c r="I1176" s="660"/>
      <c r="J1176" s="659"/>
      <c r="K1176" s="660"/>
      <c r="L1176" s="659"/>
      <c r="M1176" s="659"/>
      <c r="N1176" s="659"/>
      <c r="O1176" s="659"/>
      <c r="P1176" s="659"/>
      <c r="Q1176" s="659"/>
      <c r="R1176" s="659"/>
      <c r="S1176" s="659"/>
      <c r="T1176" s="659"/>
      <c r="U1176" s="659"/>
      <c r="V1176" s="659"/>
      <c r="W1176" s="659"/>
      <c r="X1176" s="659"/>
      <c r="Y1176" s="659"/>
      <c r="Z1176" s="659"/>
      <c r="AA1176" s="659"/>
      <c r="AB1176" s="659"/>
      <c r="AC1176" s="659"/>
      <c r="AD1176" s="659"/>
      <c r="AE1176" s="659"/>
      <c r="AF1176" s="659"/>
      <c r="AG1176" s="659"/>
      <c r="AH1176" s="659"/>
      <c r="AI1176" s="659"/>
      <c r="AJ1176" s="659"/>
      <c r="AK1176" s="659"/>
    </row>
    <row r="1177" spans="1:37">
      <c r="A1177" s="659"/>
      <c r="B1177" s="659"/>
      <c r="C1177" s="659"/>
      <c r="D1177" s="659"/>
      <c r="E1177" s="659"/>
      <c r="F1177" s="659"/>
      <c r="G1177" s="659"/>
      <c r="H1177" s="659"/>
      <c r="I1177" s="660"/>
      <c r="J1177" s="659"/>
      <c r="K1177" s="660"/>
      <c r="L1177" s="659"/>
      <c r="M1177" s="659"/>
      <c r="N1177" s="659"/>
      <c r="O1177" s="659"/>
      <c r="P1177" s="659"/>
      <c r="Q1177" s="659"/>
      <c r="R1177" s="659"/>
      <c r="S1177" s="659"/>
      <c r="T1177" s="659"/>
      <c r="U1177" s="659"/>
      <c r="V1177" s="659"/>
      <c r="W1177" s="659"/>
      <c r="X1177" s="659"/>
      <c r="Y1177" s="659"/>
      <c r="Z1177" s="659"/>
      <c r="AA1177" s="659"/>
      <c r="AB1177" s="659"/>
      <c r="AC1177" s="659"/>
      <c r="AD1177" s="659"/>
      <c r="AE1177" s="659"/>
      <c r="AF1177" s="659"/>
      <c r="AG1177" s="659"/>
      <c r="AH1177" s="659"/>
      <c r="AI1177" s="659"/>
      <c r="AJ1177" s="659"/>
      <c r="AK1177" s="659"/>
    </row>
    <row r="1178" spans="1:37">
      <c r="A1178" s="659"/>
      <c r="B1178" s="659"/>
      <c r="C1178" s="659"/>
      <c r="D1178" s="659"/>
      <c r="E1178" s="659"/>
      <c r="F1178" s="659"/>
      <c r="G1178" s="659"/>
      <c r="H1178" s="659"/>
      <c r="I1178" s="660"/>
      <c r="J1178" s="659"/>
      <c r="K1178" s="660"/>
      <c r="L1178" s="659"/>
      <c r="M1178" s="659"/>
      <c r="N1178" s="659"/>
      <c r="O1178" s="659"/>
      <c r="P1178" s="659"/>
      <c r="Q1178" s="659"/>
      <c r="R1178" s="659"/>
      <c r="S1178" s="659"/>
      <c r="T1178" s="659"/>
      <c r="U1178" s="659"/>
      <c r="V1178" s="659"/>
      <c r="W1178" s="659"/>
      <c r="X1178" s="659"/>
      <c r="Y1178" s="659"/>
      <c r="Z1178" s="659"/>
      <c r="AA1178" s="659"/>
      <c r="AB1178" s="659"/>
      <c r="AC1178" s="659"/>
      <c r="AD1178" s="659"/>
      <c r="AE1178" s="659"/>
      <c r="AF1178" s="659"/>
      <c r="AG1178" s="659"/>
      <c r="AH1178" s="659"/>
      <c r="AI1178" s="659"/>
      <c r="AJ1178" s="659"/>
      <c r="AK1178" s="659"/>
    </row>
    <row r="1179" spans="1:37">
      <c r="A1179" s="659"/>
      <c r="B1179" s="659"/>
      <c r="C1179" s="659"/>
      <c r="D1179" s="659"/>
      <c r="E1179" s="659"/>
      <c r="F1179" s="659"/>
      <c r="G1179" s="659"/>
      <c r="H1179" s="659"/>
      <c r="I1179" s="660"/>
      <c r="J1179" s="659"/>
      <c r="K1179" s="660"/>
      <c r="L1179" s="659"/>
      <c r="M1179" s="659"/>
      <c r="N1179" s="659"/>
      <c r="O1179" s="659"/>
      <c r="P1179" s="659"/>
      <c r="Q1179" s="659"/>
      <c r="R1179" s="659"/>
      <c r="S1179" s="659"/>
      <c r="T1179" s="659"/>
      <c r="U1179" s="659"/>
      <c r="V1179" s="659"/>
      <c r="W1179" s="659"/>
      <c r="X1179" s="659"/>
      <c r="Y1179" s="659"/>
      <c r="Z1179" s="659"/>
      <c r="AA1179" s="659"/>
      <c r="AB1179" s="659"/>
      <c r="AC1179" s="659"/>
      <c r="AD1179" s="659"/>
      <c r="AE1179" s="659"/>
      <c r="AF1179" s="659"/>
      <c r="AG1179" s="659"/>
      <c r="AH1179" s="659"/>
      <c r="AI1179" s="659"/>
      <c r="AJ1179" s="659"/>
      <c r="AK1179" s="659"/>
    </row>
    <row r="1180" spans="1:37">
      <c r="A1180" s="659"/>
      <c r="B1180" s="659"/>
      <c r="C1180" s="659"/>
      <c r="D1180" s="659"/>
      <c r="E1180" s="659"/>
      <c r="F1180" s="659"/>
      <c r="G1180" s="659"/>
      <c r="H1180" s="659"/>
      <c r="I1180" s="660"/>
      <c r="J1180" s="659"/>
      <c r="K1180" s="660"/>
      <c r="L1180" s="659"/>
      <c r="M1180" s="659"/>
      <c r="N1180" s="659"/>
      <c r="O1180" s="659"/>
      <c r="P1180" s="659"/>
      <c r="Q1180" s="659"/>
      <c r="R1180" s="659"/>
      <c r="S1180" s="659"/>
      <c r="T1180" s="659"/>
      <c r="U1180" s="659"/>
      <c r="V1180" s="659"/>
      <c r="W1180" s="659"/>
      <c r="X1180" s="659"/>
      <c r="Y1180" s="659"/>
      <c r="Z1180" s="659"/>
      <c r="AA1180" s="659"/>
      <c r="AB1180" s="659"/>
      <c r="AC1180" s="659"/>
      <c r="AD1180" s="659"/>
      <c r="AE1180" s="659"/>
      <c r="AF1180" s="659"/>
      <c r="AG1180" s="659"/>
      <c r="AH1180" s="659"/>
      <c r="AI1180" s="659"/>
      <c r="AJ1180" s="659"/>
      <c r="AK1180" s="659"/>
    </row>
    <row r="1181" spans="1:37">
      <c r="A1181" s="659"/>
      <c r="B1181" s="659"/>
      <c r="C1181" s="659"/>
      <c r="D1181" s="659"/>
      <c r="E1181" s="659"/>
      <c r="F1181" s="659"/>
      <c r="G1181" s="659"/>
      <c r="H1181" s="659"/>
      <c r="I1181" s="660"/>
      <c r="J1181" s="659"/>
      <c r="K1181" s="660"/>
      <c r="L1181" s="659"/>
      <c r="M1181" s="659"/>
      <c r="N1181" s="659"/>
      <c r="O1181" s="659"/>
      <c r="P1181" s="659"/>
      <c r="Q1181" s="659"/>
      <c r="R1181" s="659"/>
      <c r="S1181" s="659"/>
      <c r="T1181" s="659"/>
      <c r="U1181" s="659"/>
      <c r="V1181" s="659"/>
      <c r="W1181" s="659"/>
      <c r="X1181" s="659"/>
      <c r="Y1181" s="659"/>
      <c r="Z1181" s="659"/>
      <c r="AA1181" s="659"/>
      <c r="AB1181" s="659"/>
      <c r="AC1181" s="659"/>
      <c r="AD1181" s="659"/>
      <c r="AE1181" s="659"/>
      <c r="AF1181" s="659"/>
      <c r="AG1181" s="659"/>
      <c r="AH1181" s="659"/>
      <c r="AI1181" s="659"/>
      <c r="AJ1181" s="659"/>
      <c r="AK1181" s="659"/>
    </row>
    <row r="1182" spans="1:37">
      <c r="A1182" s="659"/>
      <c r="B1182" s="659"/>
      <c r="C1182" s="659"/>
      <c r="D1182" s="659"/>
      <c r="E1182" s="659"/>
      <c r="F1182" s="659"/>
      <c r="G1182" s="659"/>
      <c r="H1182" s="659"/>
      <c r="I1182" s="660"/>
      <c r="J1182" s="659"/>
      <c r="K1182" s="660"/>
      <c r="L1182" s="659"/>
      <c r="M1182" s="659"/>
      <c r="N1182" s="659"/>
      <c r="O1182" s="659"/>
      <c r="P1182" s="659"/>
      <c r="Q1182" s="659"/>
      <c r="R1182" s="659"/>
      <c r="S1182" s="659"/>
      <c r="T1182" s="659"/>
      <c r="U1182" s="659"/>
      <c r="V1182" s="659"/>
      <c r="W1182" s="659"/>
      <c r="X1182" s="659"/>
      <c r="Y1182" s="659"/>
      <c r="Z1182" s="659"/>
      <c r="AA1182" s="659"/>
      <c r="AB1182" s="659"/>
      <c r="AC1182" s="659"/>
      <c r="AD1182" s="659"/>
      <c r="AE1182" s="659"/>
      <c r="AF1182" s="659"/>
      <c r="AG1182" s="659"/>
      <c r="AH1182" s="659"/>
      <c r="AI1182" s="659"/>
      <c r="AJ1182" s="659"/>
      <c r="AK1182" s="659"/>
    </row>
    <row r="1183" spans="1:37">
      <c r="A1183" s="659"/>
      <c r="B1183" s="659"/>
      <c r="C1183" s="659"/>
      <c r="D1183" s="659"/>
      <c r="E1183" s="659"/>
      <c r="F1183" s="659"/>
      <c r="G1183" s="659"/>
      <c r="H1183" s="659"/>
      <c r="I1183" s="660"/>
      <c r="J1183" s="659"/>
      <c r="K1183" s="660"/>
      <c r="L1183" s="659"/>
      <c r="M1183" s="659"/>
      <c r="N1183" s="659"/>
      <c r="O1183" s="659"/>
      <c r="P1183" s="659"/>
      <c r="Q1183" s="659"/>
      <c r="R1183" s="659"/>
      <c r="S1183" s="659"/>
      <c r="T1183" s="659"/>
      <c r="U1183" s="659"/>
      <c r="V1183" s="659"/>
      <c r="W1183" s="659"/>
      <c r="X1183" s="659"/>
      <c r="Y1183" s="659"/>
      <c r="Z1183" s="659"/>
      <c r="AA1183" s="659"/>
      <c r="AB1183" s="659"/>
      <c r="AC1183" s="659"/>
      <c r="AD1183" s="659"/>
      <c r="AE1183" s="659"/>
      <c r="AF1183" s="659"/>
      <c r="AG1183" s="659"/>
      <c r="AH1183" s="659"/>
      <c r="AI1183" s="659"/>
      <c r="AJ1183" s="659"/>
      <c r="AK1183" s="659"/>
    </row>
    <row r="1184" spans="1:37">
      <c r="A1184" s="659"/>
      <c r="B1184" s="659"/>
      <c r="C1184" s="659"/>
      <c r="D1184" s="659"/>
      <c r="E1184" s="659"/>
      <c r="F1184" s="659"/>
      <c r="G1184" s="659"/>
      <c r="H1184" s="659"/>
      <c r="I1184" s="660"/>
      <c r="J1184" s="659"/>
      <c r="K1184" s="660"/>
      <c r="L1184" s="659"/>
      <c r="M1184" s="659"/>
      <c r="N1184" s="659"/>
      <c r="O1184" s="659"/>
      <c r="P1184" s="659"/>
      <c r="Q1184" s="659"/>
      <c r="R1184" s="659"/>
      <c r="S1184" s="659"/>
      <c r="T1184" s="659"/>
      <c r="U1184" s="659"/>
      <c r="V1184" s="659"/>
      <c r="W1184" s="659"/>
      <c r="X1184" s="659"/>
      <c r="Y1184" s="659"/>
      <c r="Z1184" s="659"/>
      <c r="AA1184" s="659"/>
      <c r="AB1184" s="659"/>
      <c r="AC1184" s="659"/>
      <c r="AD1184" s="659"/>
      <c r="AE1184" s="659"/>
      <c r="AF1184" s="659"/>
      <c r="AG1184" s="659"/>
      <c r="AH1184" s="659"/>
      <c r="AI1184" s="659"/>
      <c r="AJ1184" s="659"/>
      <c r="AK1184" s="659"/>
    </row>
    <row r="1185" spans="1:37">
      <c r="A1185" s="659"/>
      <c r="B1185" s="659"/>
      <c r="C1185" s="659"/>
      <c r="D1185" s="659"/>
      <c r="E1185" s="659"/>
      <c r="F1185" s="659"/>
      <c r="G1185" s="659"/>
      <c r="H1185" s="659"/>
      <c r="I1185" s="660"/>
      <c r="J1185" s="659"/>
      <c r="K1185" s="660"/>
      <c r="L1185" s="659"/>
      <c r="M1185" s="659"/>
      <c r="N1185" s="659"/>
      <c r="O1185" s="659"/>
      <c r="P1185" s="659"/>
      <c r="Q1185" s="659"/>
      <c r="R1185" s="659"/>
      <c r="S1185" s="659"/>
      <c r="T1185" s="659"/>
      <c r="U1185" s="659"/>
      <c r="V1185" s="659"/>
      <c r="W1185" s="659"/>
      <c r="X1185" s="659"/>
      <c r="Y1185" s="659"/>
      <c r="Z1185" s="659"/>
      <c r="AA1185" s="659"/>
      <c r="AB1185" s="659"/>
      <c r="AC1185" s="659"/>
      <c r="AD1185" s="659"/>
      <c r="AE1185" s="659"/>
      <c r="AF1185" s="659"/>
      <c r="AG1185" s="659"/>
      <c r="AH1185" s="659"/>
      <c r="AI1185" s="659"/>
      <c r="AJ1185" s="659"/>
      <c r="AK1185" s="659"/>
    </row>
    <row r="1186" spans="1:37">
      <c r="A1186" s="659"/>
      <c r="B1186" s="659"/>
      <c r="C1186" s="659"/>
      <c r="D1186" s="659"/>
      <c r="E1186" s="659"/>
      <c r="F1186" s="659"/>
      <c r="G1186" s="659"/>
      <c r="H1186" s="659"/>
      <c r="I1186" s="660"/>
      <c r="J1186" s="659"/>
      <c r="K1186" s="660"/>
      <c r="L1186" s="659"/>
      <c r="M1186" s="659"/>
      <c r="N1186" s="659"/>
      <c r="O1186" s="659"/>
      <c r="P1186" s="659"/>
      <c r="Q1186" s="659"/>
      <c r="R1186" s="659"/>
      <c r="S1186" s="659"/>
      <c r="T1186" s="659"/>
      <c r="U1186" s="659"/>
      <c r="V1186" s="659"/>
      <c r="W1186" s="659"/>
      <c r="X1186" s="659"/>
      <c r="Y1186" s="659"/>
      <c r="Z1186" s="659"/>
      <c r="AA1186" s="659"/>
      <c r="AB1186" s="659"/>
      <c r="AC1186" s="659"/>
      <c r="AD1186" s="659"/>
      <c r="AE1186" s="659"/>
      <c r="AF1186" s="659"/>
      <c r="AG1186" s="659"/>
      <c r="AH1186" s="659"/>
      <c r="AI1186" s="659"/>
      <c r="AJ1186" s="659"/>
      <c r="AK1186" s="659"/>
    </row>
    <row r="1187" spans="1:37">
      <c r="A1187" s="659"/>
      <c r="B1187" s="659"/>
      <c r="C1187" s="659"/>
      <c r="D1187" s="659"/>
      <c r="E1187" s="659"/>
      <c r="F1187" s="659"/>
      <c r="G1187" s="659"/>
      <c r="H1187" s="659"/>
      <c r="I1187" s="660"/>
      <c r="J1187" s="659"/>
      <c r="K1187" s="660"/>
      <c r="L1187" s="659"/>
      <c r="M1187" s="659"/>
      <c r="N1187" s="659"/>
      <c r="O1187" s="659"/>
      <c r="P1187" s="659"/>
      <c r="Q1187" s="659"/>
      <c r="R1187" s="659"/>
      <c r="S1187" s="659"/>
      <c r="T1187" s="659"/>
      <c r="U1187" s="659"/>
      <c r="V1187" s="659"/>
      <c r="W1187" s="659"/>
      <c r="X1187" s="659"/>
      <c r="Y1187" s="659"/>
      <c r="Z1187" s="659"/>
      <c r="AA1187" s="659"/>
      <c r="AB1187" s="659"/>
      <c r="AC1187" s="659"/>
      <c r="AD1187" s="659"/>
      <c r="AE1187" s="659"/>
      <c r="AF1187" s="659"/>
      <c r="AG1187" s="659"/>
      <c r="AH1187" s="659"/>
      <c r="AI1187" s="659"/>
      <c r="AJ1187" s="659"/>
      <c r="AK1187" s="659"/>
    </row>
    <row r="1188" spans="1:37">
      <c r="A1188" s="659"/>
      <c r="B1188" s="659"/>
      <c r="C1188" s="659"/>
      <c r="D1188" s="659"/>
      <c r="E1188" s="659"/>
      <c r="F1188" s="659"/>
      <c r="G1188" s="659"/>
      <c r="H1188" s="659"/>
      <c r="I1188" s="660"/>
      <c r="J1188" s="659"/>
      <c r="K1188" s="660"/>
      <c r="L1188" s="659"/>
      <c r="M1188" s="659"/>
      <c r="N1188" s="659"/>
      <c r="O1188" s="659"/>
      <c r="P1188" s="659"/>
      <c r="Q1188" s="659"/>
      <c r="R1188" s="659"/>
      <c r="S1188" s="659"/>
      <c r="T1188" s="659"/>
      <c r="U1188" s="659"/>
      <c r="V1188" s="659"/>
      <c r="W1188" s="659"/>
      <c r="X1188" s="659"/>
      <c r="Y1188" s="659"/>
      <c r="Z1188" s="659"/>
      <c r="AA1188" s="659"/>
      <c r="AB1188" s="659"/>
      <c r="AC1188" s="659"/>
      <c r="AD1188" s="659"/>
      <c r="AE1188" s="659"/>
      <c r="AF1188" s="659"/>
      <c r="AG1188" s="659"/>
      <c r="AH1188" s="659"/>
      <c r="AI1188" s="659"/>
      <c r="AJ1188" s="659"/>
      <c r="AK1188" s="659"/>
    </row>
    <row r="1189" spans="1:37">
      <c r="A1189" s="659"/>
      <c r="B1189" s="659"/>
      <c r="C1189" s="659"/>
      <c r="D1189" s="659"/>
      <c r="E1189" s="659"/>
      <c r="F1189" s="659"/>
      <c r="G1189" s="659"/>
      <c r="H1189" s="659"/>
      <c r="I1189" s="660"/>
      <c r="J1189" s="659"/>
      <c r="K1189" s="660"/>
      <c r="L1189" s="659"/>
      <c r="M1189" s="659"/>
      <c r="N1189" s="659"/>
      <c r="O1189" s="659"/>
      <c r="P1189" s="659"/>
      <c r="Q1189" s="659"/>
      <c r="R1189" s="659"/>
      <c r="S1189" s="659"/>
      <c r="T1189" s="659"/>
      <c r="U1189" s="659"/>
      <c r="V1189" s="659"/>
      <c r="W1189" s="659"/>
      <c r="X1189" s="659"/>
      <c r="Y1189" s="659"/>
      <c r="Z1189" s="659"/>
      <c r="AA1189" s="659"/>
      <c r="AB1189" s="659"/>
      <c r="AC1189" s="659"/>
      <c r="AD1189" s="659"/>
      <c r="AE1189" s="659"/>
      <c r="AF1189" s="659"/>
      <c r="AG1189" s="659"/>
      <c r="AH1189" s="659"/>
      <c r="AI1189" s="659"/>
      <c r="AJ1189" s="659"/>
      <c r="AK1189" s="659"/>
    </row>
    <row r="1190" spans="1:37">
      <c r="A1190" s="659"/>
      <c r="B1190" s="659"/>
      <c r="C1190" s="659"/>
      <c r="D1190" s="659"/>
      <c r="E1190" s="659"/>
      <c r="F1190" s="659"/>
      <c r="G1190" s="659"/>
      <c r="H1190" s="659"/>
      <c r="I1190" s="660"/>
      <c r="J1190" s="659"/>
      <c r="K1190" s="660"/>
      <c r="L1190" s="659"/>
      <c r="M1190" s="659"/>
      <c r="N1190" s="659"/>
      <c r="O1190" s="659"/>
      <c r="P1190" s="659"/>
      <c r="Q1190" s="659"/>
      <c r="R1190" s="659"/>
      <c r="S1190" s="659"/>
      <c r="T1190" s="659"/>
      <c r="U1190" s="659"/>
      <c r="V1190" s="659"/>
      <c r="W1190" s="659"/>
      <c r="X1190" s="659"/>
      <c r="Y1190" s="659"/>
      <c r="Z1190" s="659"/>
      <c r="AA1190" s="659"/>
      <c r="AB1190" s="659"/>
      <c r="AC1190" s="659"/>
      <c r="AD1190" s="659"/>
      <c r="AE1190" s="659"/>
      <c r="AF1190" s="659"/>
      <c r="AG1190" s="659"/>
      <c r="AH1190" s="659"/>
      <c r="AI1190" s="659"/>
      <c r="AJ1190" s="659"/>
      <c r="AK1190" s="659"/>
    </row>
    <row r="1191" spans="1:37">
      <c r="A1191" s="659"/>
      <c r="B1191" s="659"/>
      <c r="C1191" s="659"/>
      <c r="D1191" s="659"/>
      <c r="E1191" s="659"/>
      <c r="F1191" s="659"/>
      <c r="G1191" s="659"/>
      <c r="H1191" s="659"/>
      <c r="I1191" s="660"/>
      <c r="J1191" s="659"/>
      <c r="K1191" s="660"/>
      <c r="L1191" s="659"/>
      <c r="M1191" s="659"/>
      <c r="N1191" s="659"/>
      <c r="O1191" s="659"/>
      <c r="P1191" s="659"/>
      <c r="Q1191" s="659"/>
      <c r="R1191" s="659"/>
      <c r="S1191" s="659"/>
      <c r="T1191" s="659"/>
      <c r="U1191" s="659"/>
      <c r="V1191" s="659"/>
      <c r="W1191" s="659"/>
      <c r="X1191" s="659"/>
      <c r="Y1191" s="659"/>
      <c r="Z1191" s="659"/>
      <c r="AA1191" s="659"/>
      <c r="AB1191" s="659"/>
      <c r="AC1191" s="659"/>
      <c r="AD1191" s="659"/>
      <c r="AE1191" s="659"/>
      <c r="AF1191" s="659"/>
      <c r="AG1191" s="659"/>
      <c r="AH1191" s="659"/>
      <c r="AI1191" s="659"/>
      <c r="AJ1191" s="659"/>
      <c r="AK1191" s="659"/>
    </row>
    <row r="1192" spans="1:37">
      <c r="A1192" s="659"/>
      <c r="B1192" s="659"/>
      <c r="C1192" s="659"/>
      <c r="D1192" s="659"/>
      <c r="E1192" s="659"/>
      <c r="F1192" s="659"/>
      <c r="G1192" s="659"/>
      <c r="H1192" s="659"/>
      <c r="I1192" s="660"/>
      <c r="J1192" s="659"/>
      <c r="K1192" s="660"/>
      <c r="L1192" s="659"/>
      <c r="M1192" s="659"/>
      <c r="N1192" s="659"/>
      <c r="O1192" s="659"/>
      <c r="P1192" s="659"/>
      <c r="Q1192" s="659"/>
      <c r="R1192" s="659"/>
      <c r="S1192" s="659"/>
      <c r="T1192" s="659"/>
      <c r="U1192" s="659"/>
      <c r="V1192" s="659"/>
      <c r="W1192" s="659"/>
      <c r="X1192" s="659"/>
      <c r="Y1192" s="659"/>
      <c r="Z1192" s="659"/>
      <c r="AA1192" s="659"/>
      <c r="AB1192" s="659"/>
      <c r="AC1192" s="659"/>
      <c r="AD1192" s="659"/>
      <c r="AE1192" s="659"/>
      <c r="AF1192" s="659"/>
      <c r="AG1192" s="659"/>
      <c r="AH1192" s="659"/>
      <c r="AI1192" s="659"/>
      <c r="AJ1192" s="659"/>
      <c r="AK1192" s="659"/>
    </row>
    <row r="1193" spans="1:37">
      <c r="A1193" s="659"/>
      <c r="B1193" s="659"/>
      <c r="C1193" s="659"/>
      <c r="D1193" s="659"/>
      <c r="E1193" s="659"/>
      <c r="F1193" s="659"/>
      <c r="G1193" s="659"/>
      <c r="H1193" s="659"/>
      <c r="I1193" s="660"/>
      <c r="J1193" s="659"/>
      <c r="K1193" s="660"/>
      <c r="L1193" s="659"/>
      <c r="M1193" s="659"/>
      <c r="N1193" s="659"/>
      <c r="O1193" s="659"/>
      <c r="P1193" s="659"/>
      <c r="Q1193" s="659"/>
      <c r="R1193" s="659"/>
      <c r="S1193" s="659"/>
      <c r="T1193" s="659"/>
      <c r="U1193" s="659"/>
      <c r="V1193" s="659"/>
      <c r="W1193" s="659"/>
      <c r="X1193" s="659"/>
      <c r="Y1193" s="659"/>
      <c r="Z1193" s="659"/>
      <c r="AA1193" s="659"/>
      <c r="AB1193" s="659"/>
      <c r="AC1193" s="659"/>
      <c r="AD1193" s="659"/>
      <c r="AE1193" s="659"/>
      <c r="AF1193" s="659"/>
      <c r="AG1193" s="659"/>
      <c r="AH1193" s="659"/>
      <c r="AI1193" s="659"/>
      <c r="AJ1193" s="659"/>
      <c r="AK1193" s="659"/>
    </row>
    <row r="1194" spans="1:37">
      <c r="A1194" s="659"/>
      <c r="B1194" s="659"/>
      <c r="C1194" s="659"/>
      <c r="D1194" s="659"/>
      <c r="E1194" s="659"/>
      <c r="F1194" s="659"/>
      <c r="G1194" s="659"/>
      <c r="H1194" s="659"/>
      <c r="I1194" s="660"/>
      <c r="J1194" s="659"/>
      <c r="K1194" s="660"/>
      <c r="L1194" s="659"/>
      <c r="M1194" s="659"/>
      <c r="N1194" s="659"/>
      <c r="O1194" s="659"/>
      <c r="P1194" s="659"/>
      <c r="Q1194" s="659"/>
      <c r="R1194" s="659"/>
      <c r="S1194" s="659"/>
      <c r="T1194" s="659"/>
      <c r="U1194" s="659"/>
      <c r="V1194" s="659"/>
      <c r="W1194" s="659"/>
      <c r="X1194" s="659"/>
      <c r="Y1194" s="659"/>
      <c r="Z1194" s="659"/>
      <c r="AA1194" s="659"/>
      <c r="AB1194" s="659"/>
      <c r="AC1194" s="659"/>
      <c r="AD1194" s="659"/>
      <c r="AE1194" s="659"/>
      <c r="AF1194" s="659"/>
      <c r="AG1194" s="659"/>
      <c r="AH1194" s="659"/>
      <c r="AI1194" s="659"/>
      <c r="AJ1194" s="659"/>
      <c r="AK1194" s="659"/>
    </row>
    <row r="1195" spans="1:37">
      <c r="A1195" s="659"/>
      <c r="B1195" s="659"/>
      <c r="C1195" s="659"/>
      <c r="D1195" s="659"/>
      <c r="E1195" s="659"/>
      <c r="F1195" s="659"/>
      <c r="G1195" s="659"/>
      <c r="H1195" s="659"/>
      <c r="I1195" s="660"/>
      <c r="J1195" s="659"/>
      <c r="K1195" s="660"/>
      <c r="L1195" s="659"/>
      <c r="M1195" s="659"/>
      <c r="N1195" s="659"/>
      <c r="O1195" s="659"/>
      <c r="P1195" s="659"/>
      <c r="Q1195" s="659"/>
      <c r="R1195" s="659"/>
      <c r="S1195" s="659"/>
      <c r="T1195" s="659"/>
      <c r="U1195" s="659"/>
      <c r="V1195" s="659"/>
      <c r="W1195" s="659"/>
      <c r="X1195" s="659"/>
      <c r="Y1195" s="659"/>
      <c r="Z1195" s="659"/>
      <c r="AA1195" s="659"/>
      <c r="AB1195" s="659"/>
      <c r="AC1195" s="659"/>
      <c r="AD1195" s="659"/>
      <c r="AE1195" s="659"/>
      <c r="AF1195" s="659"/>
      <c r="AG1195" s="659"/>
      <c r="AH1195" s="659"/>
      <c r="AI1195" s="659"/>
      <c r="AJ1195" s="659"/>
      <c r="AK1195" s="659"/>
    </row>
    <row r="1196" spans="1:37">
      <c r="A1196" s="659"/>
      <c r="B1196" s="659"/>
      <c r="C1196" s="659"/>
      <c r="D1196" s="659"/>
      <c r="E1196" s="659"/>
      <c r="F1196" s="659"/>
      <c r="G1196" s="659"/>
      <c r="H1196" s="659"/>
      <c r="I1196" s="660"/>
      <c r="J1196" s="659"/>
      <c r="K1196" s="660"/>
      <c r="L1196" s="659"/>
      <c r="M1196" s="659"/>
      <c r="N1196" s="659"/>
      <c r="O1196" s="659"/>
      <c r="P1196" s="659"/>
      <c r="Q1196" s="659"/>
      <c r="R1196" s="659"/>
      <c r="S1196" s="659"/>
      <c r="T1196" s="659"/>
      <c r="U1196" s="659"/>
      <c r="V1196" s="659"/>
      <c r="W1196" s="659"/>
      <c r="X1196" s="659"/>
      <c r="Y1196" s="659"/>
      <c r="Z1196" s="659"/>
      <c r="AA1196" s="659"/>
      <c r="AB1196" s="659"/>
      <c r="AC1196" s="659"/>
      <c r="AD1196" s="659"/>
      <c r="AE1196" s="659"/>
      <c r="AF1196" s="659"/>
      <c r="AG1196" s="659"/>
      <c r="AH1196" s="659"/>
      <c r="AI1196" s="659"/>
      <c r="AJ1196" s="659"/>
      <c r="AK1196" s="659"/>
    </row>
    <row r="1197" spans="1:37">
      <c r="A1197" s="659"/>
      <c r="B1197" s="659"/>
      <c r="C1197" s="659"/>
      <c r="D1197" s="659"/>
      <c r="E1197" s="659"/>
      <c r="F1197" s="659"/>
      <c r="G1197" s="659"/>
      <c r="H1197" s="659"/>
      <c r="I1197" s="660"/>
      <c r="J1197" s="659"/>
      <c r="K1197" s="660"/>
      <c r="L1197" s="659"/>
      <c r="M1197" s="659"/>
      <c r="N1197" s="659"/>
      <c r="O1197" s="659"/>
      <c r="P1197" s="659"/>
      <c r="Q1197" s="659"/>
      <c r="R1197" s="659"/>
      <c r="S1197" s="659"/>
      <c r="T1197" s="659"/>
      <c r="U1197" s="659"/>
      <c r="V1197" s="659"/>
      <c r="W1197" s="659"/>
      <c r="X1197" s="659"/>
      <c r="Y1197" s="659"/>
      <c r="Z1197" s="659"/>
      <c r="AA1197" s="659"/>
      <c r="AB1197" s="659"/>
      <c r="AC1197" s="659"/>
      <c r="AD1197" s="659"/>
      <c r="AE1197" s="659"/>
      <c r="AF1197" s="659"/>
      <c r="AG1197" s="659"/>
      <c r="AH1197" s="659"/>
      <c r="AI1197" s="659"/>
      <c r="AJ1197" s="659"/>
      <c r="AK1197" s="659"/>
    </row>
    <row r="1198" spans="1:37">
      <c r="A1198" s="659"/>
      <c r="B1198" s="659"/>
      <c r="C1198" s="659"/>
      <c r="D1198" s="659"/>
      <c r="E1198" s="659"/>
      <c r="F1198" s="659"/>
      <c r="G1198" s="659"/>
      <c r="H1198" s="659"/>
      <c r="I1198" s="660"/>
      <c r="J1198" s="659"/>
      <c r="K1198" s="660"/>
      <c r="L1198" s="659"/>
      <c r="M1198" s="659"/>
      <c r="N1198" s="659"/>
      <c r="O1198" s="659"/>
      <c r="P1198" s="659"/>
      <c r="Q1198" s="659"/>
      <c r="R1198" s="659"/>
      <c r="S1198" s="659"/>
      <c r="T1198" s="659"/>
      <c r="U1198" s="659"/>
      <c r="V1198" s="659"/>
      <c r="W1198" s="659"/>
      <c r="X1198" s="659"/>
      <c r="Y1198" s="659"/>
      <c r="Z1198" s="659"/>
      <c r="AA1198" s="659"/>
      <c r="AB1198" s="659"/>
      <c r="AC1198" s="659"/>
      <c r="AD1198" s="659"/>
      <c r="AE1198" s="659"/>
      <c r="AF1198" s="659"/>
      <c r="AG1198" s="659"/>
      <c r="AH1198" s="659"/>
      <c r="AI1198" s="659"/>
      <c r="AJ1198" s="659"/>
      <c r="AK1198" s="659"/>
    </row>
    <row r="1199" spans="1:37">
      <c r="A1199" s="659"/>
      <c r="B1199" s="659"/>
      <c r="C1199" s="659"/>
      <c r="D1199" s="659"/>
      <c r="E1199" s="659"/>
      <c r="F1199" s="659"/>
      <c r="G1199" s="659"/>
      <c r="H1199" s="659"/>
      <c r="I1199" s="660"/>
      <c r="J1199" s="659"/>
      <c r="K1199" s="660"/>
      <c r="L1199" s="659"/>
      <c r="M1199" s="659"/>
      <c r="N1199" s="659"/>
      <c r="O1199" s="659"/>
      <c r="P1199" s="659"/>
      <c r="Q1199" s="659"/>
      <c r="R1199" s="659"/>
      <c r="S1199" s="659"/>
      <c r="T1199" s="659"/>
      <c r="U1199" s="659"/>
      <c r="V1199" s="659"/>
      <c r="W1199" s="659"/>
      <c r="X1199" s="659"/>
      <c r="Y1199" s="659"/>
      <c r="Z1199" s="659"/>
      <c r="AA1199" s="659"/>
      <c r="AB1199" s="659"/>
      <c r="AC1199" s="659"/>
      <c r="AD1199" s="659"/>
      <c r="AE1199" s="659"/>
      <c r="AF1199" s="659"/>
      <c r="AG1199" s="659"/>
      <c r="AH1199" s="659"/>
      <c r="AI1199" s="659"/>
      <c r="AJ1199" s="659"/>
      <c r="AK1199" s="659"/>
    </row>
    <row r="1200" spans="1:37">
      <c r="A1200" s="659"/>
      <c r="B1200" s="659"/>
      <c r="C1200" s="659"/>
      <c r="D1200" s="659"/>
      <c r="E1200" s="659"/>
      <c r="F1200" s="659"/>
      <c r="G1200" s="659"/>
      <c r="H1200" s="659"/>
      <c r="I1200" s="660"/>
      <c r="J1200" s="659"/>
      <c r="K1200" s="660"/>
      <c r="L1200" s="659"/>
      <c r="M1200" s="659"/>
      <c r="N1200" s="659"/>
      <c r="O1200" s="659"/>
      <c r="P1200" s="659"/>
      <c r="Q1200" s="659"/>
      <c r="R1200" s="659"/>
      <c r="S1200" s="659"/>
      <c r="T1200" s="659"/>
      <c r="U1200" s="659"/>
      <c r="V1200" s="659"/>
      <c r="W1200" s="659"/>
      <c r="X1200" s="659"/>
      <c r="Y1200" s="659"/>
      <c r="Z1200" s="659"/>
      <c r="AA1200" s="659"/>
      <c r="AB1200" s="659"/>
      <c r="AC1200" s="659"/>
      <c r="AD1200" s="659"/>
      <c r="AE1200" s="659"/>
      <c r="AF1200" s="659"/>
      <c r="AG1200" s="659"/>
      <c r="AH1200" s="659"/>
      <c r="AI1200" s="659"/>
      <c r="AJ1200" s="659"/>
      <c r="AK1200" s="659"/>
    </row>
    <row r="1201" spans="1:37">
      <c r="A1201" s="659"/>
      <c r="B1201" s="659"/>
      <c r="C1201" s="659"/>
      <c r="D1201" s="659"/>
      <c r="E1201" s="659"/>
      <c r="F1201" s="659"/>
      <c r="G1201" s="659"/>
      <c r="H1201" s="659"/>
      <c r="I1201" s="660"/>
      <c r="J1201" s="659"/>
      <c r="K1201" s="660"/>
      <c r="L1201" s="659"/>
      <c r="M1201" s="659"/>
      <c r="N1201" s="659"/>
      <c r="O1201" s="659"/>
      <c r="P1201" s="659"/>
      <c r="Q1201" s="659"/>
      <c r="R1201" s="659"/>
      <c r="S1201" s="659"/>
      <c r="T1201" s="659"/>
      <c r="U1201" s="659"/>
      <c r="V1201" s="659"/>
      <c r="W1201" s="659"/>
      <c r="X1201" s="659"/>
      <c r="Y1201" s="659"/>
      <c r="Z1201" s="659"/>
      <c r="AA1201" s="659"/>
      <c r="AB1201" s="659"/>
      <c r="AC1201" s="659"/>
      <c r="AD1201" s="659"/>
      <c r="AE1201" s="659"/>
      <c r="AF1201" s="659"/>
      <c r="AG1201" s="659"/>
      <c r="AH1201" s="659"/>
      <c r="AI1201" s="659"/>
      <c r="AJ1201" s="659"/>
      <c r="AK1201" s="659"/>
    </row>
    <row r="1202" spans="1:37">
      <c r="A1202" s="659"/>
      <c r="B1202" s="659"/>
      <c r="C1202" s="659"/>
      <c r="D1202" s="659"/>
      <c r="E1202" s="659"/>
      <c r="F1202" s="659"/>
      <c r="G1202" s="659"/>
      <c r="H1202" s="659"/>
      <c r="I1202" s="660"/>
      <c r="J1202" s="659"/>
      <c r="K1202" s="660"/>
      <c r="L1202" s="659"/>
      <c r="M1202" s="659"/>
      <c r="N1202" s="659"/>
      <c r="O1202" s="659"/>
      <c r="P1202" s="659"/>
      <c r="Q1202" s="659"/>
      <c r="R1202" s="659"/>
      <c r="S1202" s="659"/>
      <c r="T1202" s="659"/>
      <c r="U1202" s="659"/>
      <c r="V1202" s="659"/>
      <c r="W1202" s="659"/>
      <c r="X1202" s="659"/>
      <c r="Y1202" s="659"/>
      <c r="Z1202" s="659"/>
      <c r="AA1202" s="659"/>
      <c r="AB1202" s="659"/>
      <c r="AC1202" s="659"/>
      <c r="AD1202" s="659"/>
      <c r="AE1202" s="659"/>
      <c r="AF1202" s="659"/>
      <c r="AG1202" s="659"/>
      <c r="AH1202" s="659"/>
      <c r="AI1202" s="659"/>
      <c r="AJ1202" s="659"/>
      <c r="AK1202" s="659"/>
    </row>
    <row r="1203" spans="1:37">
      <c r="A1203" s="659"/>
      <c r="B1203" s="659"/>
      <c r="C1203" s="659"/>
      <c r="D1203" s="659"/>
      <c r="E1203" s="659"/>
      <c r="F1203" s="659"/>
      <c r="G1203" s="659"/>
      <c r="H1203" s="659"/>
      <c r="I1203" s="660"/>
      <c r="J1203" s="659"/>
      <c r="K1203" s="660"/>
      <c r="L1203" s="659"/>
      <c r="M1203" s="659"/>
      <c r="N1203" s="659"/>
      <c r="O1203" s="659"/>
      <c r="P1203" s="659"/>
      <c r="Q1203" s="659"/>
      <c r="R1203" s="659"/>
      <c r="S1203" s="659"/>
      <c r="T1203" s="659"/>
      <c r="U1203" s="659"/>
      <c r="V1203" s="659"/>
      <c r="W1203" s="659"/>
      <c r="X1203" s="659"/>
      <c r="Y1203" s="659"/>
      <c r="Z1203" s="659"/>
      <c r="AA1203" s="659"/>
      <c r="AB1203" s="659"/>
      <c r="AC1203" s="659"/>
      <c r="AD1203" s="659"/>
      <c r="AE1203" s="659"/>
      <c r="AF1203" s="659"/>
      <c r="AG1203" s="659"/>
      <c r="AH1203" s="659"/>
      <c r="AI1203" s="659"/>
      <c r="AJ1203" s="659"/>
      <c r="AK1203" s="659"/>
    </row>
    <row r="1204" spans="1:37">
      <c r="A1204" s="659"/>
      <c r="B1204" s="659"/>
      <c r="C1204" s="659"/>
      <c r="D1204" s="659"/>
      <c r="E1204" s="659"/>
      <c r="F1204" s="659"/>
      <c r="G1204" s="659"/>
      <c r="H1204" s="659"/>
      <c r="I1204" s="660"/>
      <c r="J1204" s="659"/>
      <c r="K1204" s="660"/>
      <c r="L1204" s="659"/>
      <c r="M1204" s="659"/>
      <c r="N1204" s="659"/>
      <c r="O1204" s="659"/>
      <c r="P1204" s="659"/>
      <c r="Q1204" s="659"/>
      <c r="R1204" s="659"/>
      <c r="S1204" s="659"/>
      <c r="T1204" s="659"/>
      <c r="U1204" s="659"/>
      <c r="V1204" s="659"/>
      <c r="W1204" s="659"/>
      <c r="X1204" s="659"/>
      <c r="Y1204" s="659"/>
      <c r="Z1204" s="659"/>
      <c r="AA1204" s="659"/>
      <c r="AB1204" s="659"/>
      <c r="AC1204" s="659"/>
      <c r="AD1204" s="659"/>
      <c r="AE1204" s="659"/>
      <c r="AF1204" s="659"/>
      <c r="AG1204" s="659"/>
      <c r="AH1204" s="659"/>
      <c r="AI1204" s="659"/>
      <c r="AJ1204" s="659"/>
      <c r="AK1204" s="659"/>
    </row>
    <row r="1205" spans="1:37">
      <c r="A1205" s="659"/>
      <c r="B1205" s="659"/>
      <c r="C1205" s="659"/>
      <c r="D1205" s="659"/>
      <c r="E1205" s="659"/>
      <c r="F1205" s="659"/>
      <c r="G1205" s="659"/>
      <c r="H1205" s="659"/>
      <c r="I1205" s="660"/>
      <c r="J1205" s="659"/>
      <c r="K1205" s="660"/>
      <c r="L1205" s="659"/>
      <c r="M1205" s="659"/>
      <c r="N1205" s="659"/>
      <c r="O1205" s="659"/>
      <c r="P1205" s="659"/>
      <c r="Q1205" s="659"/>
      <c r="R1205" s="659"/>
      <c r="S1205" s="659"/>
      <c r="T1205" s="659"/>
      <c r="U1205" s="659"/>
      <c r="V1205" s="659"/>
      <c r="W1205" s="659"/>
      <c r="X1205" s="659"/>
      <c r="Y1205" s="659"/>
      <c r="Z1205" s="659"/>
      <c r="AA1205" s="659"/>
      <c r="AB1205" s="659"/>
      <c r="AC1205" s="659"/>
      <c r="AD1205" s="659"/>
      <c r="AE1205" s="659"/>
      <c r="AF1205" s="659"/>
      <c r="AG1205" s="659"/>
      <c r="AH1205" s="659"/>
      <c r="AI1205" s="659"/>
      <c r="AJ1205" s="659"/>
      <c r="AK1205" s="659"/>
    </row>
    <row r="1206" spans="1:37">
      <c r="A1206" s="659"/>
      <c r="B1206" s="659"/>
      <c r="C1206" s="659"/>
      <c r="D1206" s="659"/>
      <c r="E1206" s="659"/>
      <c r="F1206" s="659"/>
      <c r="G1206" s="659"/>
      <c r="H1206" s="659"/>
      <c r="I1206" s="660"/>
      <c r="J1206" s="659"/>
      <c r="K1206" s="660"/>
      <c r="L1206" s="659"/>
      <c r="M1206" s="659"/>
      <c r="N1206" s="659"/>
      <c r="O1206" s="659"/>
      <c r="P1206" s="659"/>
      <c r="Q1206" s="659"/>
      <c r="R1206" s="659"/>
      <c r="S1206" s="659"/>
      <c r="T1206" s="659"/>
      <c r="U1206" s="659"/>
      <c r="V1206" s="659"/>
      <c r="W1206" s="659"/>
      <c r="X1206" s="659"/>
      <c r="Y1206" s="659"/>
      <c r="Z1206" s="659"/>
      <c r="AA1206" s="659"/>
      <c r="AB1206" s="659"/>
      <c r="AC1206" s="659"/>
      <c r="AD1206" s="659"/>
      <c r="AE1206" s="659"/>
      <c r="AF1206" s="659"/>
      <c r="AG1206" s="659"/>
      <c r="AH1206" s="659"/>
      <c r="AI1206" s="659"/>
      <c r="AJ1206" s="659"/>
      <c r="AK1206" s="659"/>
    </row>
    <row r="1207" spans="1:37">
      <c r="A1207" s="659"/>
      <c r="B1207" s="659"/>
      <c r="C1207" s="659"/>
      <c r="D1207" s="659"/>
      <c r="E1207" s="659"/>
      <c r="F1207" s="659"/>
      <c r="G1207" s="659"/>
      <c r="H1207" s="659"/>
      <c r="I1207" s="660"/>
      <c r="J1207" s="659"/>
      <c r="K1207" s="660"/>
      <c r="L1207" s="659"/>
      <c r="M1207" s="659"/>
      <c r="N1207" s="659"/>
      <c r="O1207" s="659"/>
      <c r="P1207" s="659"/>
      <c r="Q1207" s="659"/>
      <c r="R1207" s="659"/>
      <c r="S1207" s="659"/>
      <c r="T1207" s="659"/>
      <c r="U1207" s="659"/>
      <c r="V1207" s="659"/>
      <c r="W1207" s="659"/>
      <c r="X1207" s="659"/>
      <c r="Y1207" s="659"/>
      <c r="Z1207" s="659"/>
      <c r="AA1207" s="659"/>
      <c r="AB1207" s="659"/>
      <c r="AC1207" s="659"/>
      <c r="AD1207" s="659"/>
      <c r="AE1207" s="659"/>
      <c r="AF1207" s="659"/>
      <c r="AG1207" s="659"/>
      <c r="AH1207" s="659"/>
      <c r="AI1207" s="659"/>
      <c r="AJ1207" s="659"/>
      <c r="AK1207" s="659"/>
    </row>
    <row r="1208" spans="1:37">
      <c r="A1208" s="659"/>
      <c r="B1208" s="659"/>
      <c r="C1208" s="659"/>
      <c r="D1208" s="659"/>
      <c r="E1208" s="659"/>
      <c r="F1208" s="659"/>
      <c r="G1208" s="659"/>
      <c r="H1208" s="659"/>
      <c r="I1208" s="660"/>
      <c r="J1208" s="659"/>
      <c r="K1208" s="660"/>
      <c r="L1208" s="659"/>
      <c r="M1208" s="659"/>
      <c r="N1208" s="659"/>
      <c r="O1208" s="659"/>
      <c r="P1208" s="659"/>
      <c r="Q1208" s="659"/>
      <c r="R1208" s="659"/>
      <c r="S1208" s="659"/>
      <c r="T1208" s="659"/>
      <c r="U1208" s="659"/>
      <c r="V1208" s="659"/>
      <c r="W1208" s="659"/>
      <c r="X1208" s="659"/>
      <c r="Y1208" s="659"/>
      <c r="Z1208" s="659"/>
      <c r="AA1208" s="659"/>
      <c r="AB1208" s="659"/>
      <c r="AC1208" s="659"/>
      <c r="AD1208" s="659"/>
      <c r="AE1208" s="659"/>
      <c r="AF1208" s="659"/>
      <c r="AG1208" s="659"/>
      <c r="AH1208" s="659"/>
      <c r="AI1208" s="659"/>
      <c r="AJ1208" s="659"/>
      <c r="AK1208" s="659"/>
    </row>
    <row r="1209" spans="1:37">
      <c r="A1209" s="659"/>
      <c r="B1209" s="659"/>
      <c r="C1209" s="659"/>
      <c r="D1209" s="659"/>
      <c r="E1209" s="659"/>
      <c r="F1209" s="659"/>
      <c r="G1209" s="659"/>
      <c r="H1209" s="659"/>
      <c r="I1209" s="660"/>
      <c r="J1209" s="659"/>
      <c r="K1209" s="660"/>
      <c r="L1209" s="659"/>
      <c r="M1209" s="659"/>
      <c r="N1209" s="659"/>
      <c r="O1209" s="659"/>
      <c r="P1209" s="659"/>
      <c r="Q1209" s="659"/>
      <c r="R1209" s="659"/>
      <c r="S1209" s="659"/>
      <c r="T1209" s="659"/>
      <c r="U1209" s="659"/>
      <c r="V1209" s="659"/>
      <c r="W1209" s="659"/>
      <c r="X1209" s="659"/>
      <c r="Y1209" s="659"/>
      <c r="Z1209" s="659"/>
      <c r="AA1209" s="659"/>
      <c r="AB1209" s="659"/>
      <c r="AC1209" s="659"/>
      <c r="AD1209" s="659"/>
      <c r="AE1209" s="659"/>
      <c r="AF1209" s="659"/>
      <c r="AG1209" s="659"/>
      <c r="AH1209" s="659"/>
      <c r="AI1209" s="659"/>
      <c r="AJ1209" s="659"/>
      <c r="AK1209" s="659"/>
    </row>
    <row r="1210" spans="1:37">
      <c r="A1210" s="659"/>
      <c r="B1210" s="659"/>
      <c r="C1210" s="659"/>
      <c r="D1210" s="659"/>
      <c r="E1210" s="659"/>
      <c r="F1210" s="659"/>
      <c r="G1210" s="659"/>
      <c r="H1210" s="659"/>
      <c r="I1210" s="660"/>
      <c r="J1210" s="659"/>
      <c r="K1210" s="660"/>
      <c r="L1210" s="659"/>
      <c r="M1210" s="659"/>
      <c r="N1210" s="659"/>
      <c r="O1210" s="659"/>
      <c r="P1210" s="659"/>
      <c r="Q1210" s="659"/>
      <c r="R1210" s="659"/>
      <c r="S1210" s="659"/>
      <c r="T1210" s="659"/>
      <c r="U1210" s="659"/>
      <c r="V1210" s="659"/>
      <c r="W1210" s="659"/>
      <c r="X1210" s="659"/>
      <c r="Y1210" s="659"/>
      <c r="Z1210" s="659"/>
      <c r="AA1210" s="659"/>
      <c r="AB1210" s="659"/>
      <c r="AC1210" s="659"/>
      <c r="AD1210" s="659"/>
      <c r="AE1210" s="659"/>
      <c r="AF1210" s="659"/>
      <c r="AG1210" s="659"/>
      <c r="AH1210" s="659"/>
      <c r="AI1210" s="659"/>
      <c r="AJ1210" s="659"/>
      <c r="AK1210" s="659"/>
    </row>
    <row r="1211" spans="1:37">
      <c r="A1211" s="659"/>
      <c r="B1211" s="659"/>
      <c r="C1211" s="659"/>
      <c r="D1211" s="659"/>
      <c r="E1211" s="659"/>
      <c r="F1211" s="659"/>
      <c r="G1211" s="659"/>
      <c r="H1211" s="659"/>
      <c r="I1211" s="660"/>
      <c r="J1211" s="659"/>
      <c r="K1211" s="660"/>
      <c r="L1211" s="659"/>
      <c r="M1211" s="659"/>
      <c r="N1211" s="659"/>
      <c r="O1211" s="659"/>
      <c r="P1211" s="659"/>
      <c r="Q1211" s="659"/>
      <c r="R1211" s="659"/>
      <c r="S1211" s="659"/>
      <c r="T1211" s="659"/>
      <c r="U1211" s="659"/>
      <c r="V1211" s="659"/>
      <c r="W1211" s="659"/>
      <c r="X1211" s="659"/>
      <c r="Y1211" s="659"/>
      <c r="Z1211" s="659"/>
      <c r="AA1211" s="659"/>
      <c r="AB1211" s="659"/>
      <c r="AC1211" s="659"/>
      <c r="AD1211" s="659"/>
      <c r="AE1211" s="659"/>
      <c r="AF1211" s="659"/>
      <c r="AG1211" s="659"/>
      <c r="AH1211" s="659"/>
      <c r="AI1211" s="659"/>
      <c r="AJ1211" s="659"/>
      <c r="AK1211" s="659"/>
    </row>
    <row r="1212" spans="1:37">
      <c r="A1212" s="659"/>
      <c r="B1212" s="659"/>
      <c r="C1212" s="659"/>
      <c r="D1212" s="659"/>
      <c r="E1212" s="659"/>
      <c r="F1212" s="659"/>
      <c r="G1212" s="659"/>
      <c r="H1212" s="659"/>
      <c r="I1212" s="660"/>
      <c r="J1212" s="659"/>
      <c r="K1212" s="660"/>
      <c r="L1212" s="659"/>
      <c r="M1212" s="659"/>
      <c r="N1212" s="659"/>
      <c r="O1212" s="659"/>
      <c r="P1212" s="659"/>
      <c r="Q1212" s="659"/>
      <c r="R1212" s="659"/>
      <c r="S1212" s="659"/>
      <c r="T1212" s="659"/>
      <c r="U1212" s="659"/>
      <c r="V1212" s="659"/>
      <c r="W1212" s="659"/>
      <c r="X1212" s="659"/>
      <c r="Y1212" s="659"/>
      <c r="Z1212" s="659"/>
      <c r="AA1212" s="659"/>
      <c r="AB1212" s="659"/>
      <c r="AC1212" s="659"/>
      <c r="AD1212" s="659"/>
      <c r="AE1212" s="659"/>
      <c r="AF1212" s="659"/>
      <c r="AG1212" s="659"/>
      <c r="AH1212" s="659"/>
      <c r="AI1212" s="659"/>
      <c r="AJ1212" s="659"/>
      <c r="AK1212" s="659"/>
    </row>
    <row r="1213" spans="1:37">
      <c r="A1213" s="659"/>
      <c r="B1213" s="659"/>
      <c r="C1213" s="659"/>
      <c r="D1213" s="659"/>
      <c r="E1213" s="659"/>
      <c r="F1213" s="659"/>
      <c r="G1213" s="659"/>
      <c r="H1213" s="659"/>
      <c r="I1213" s="660"/>
      <c r="J1213" s="659"/>
      <c r="K1213" s="660"/>
      <c r="L1213" s="659"/>
      <c r="M1213" s="659"/>
      <c r="N1213" s="659"/>
      <c r="O1213" s="659"/>
      <c r="P1213" s="659"/>
      <c r="Q1213" s="659"/>
      <c r="R1213" s="659"/>
      <c r="S1213" s="659"/>
      <c r="T1213" s="659"/>
      <c r="U1213" s="659"/>
      <c r="V1213" s="659"/>
      <c r="W1213" s="659"/>
      <c r="X1213" s="659"/>
      <c r="Y1213" s="659"/>
      <c r="Z1213" s="659"/>
      <c r="AA1213" s="659"/>
      <c r="AB1213" s="659"/>
      <c r="AC1213" s="659"/>
      <c r="AD1213" s="659"/>
      <c r="AE1213" s="659"/>
      <c r="AF1213" s="659"/>
      <c r="AG1213" s="659"/>
      <c r="AH1213" s="659"/>
      <c r="AI1213" s="659"/>
      <c r="AJ1213" s="659"/>
      <c r="AK1213" s="659"/>
    </row>
    <row r="1214" spans="1:37">
      <c r="A1214" s="659"/>
      <c r="B1214" s="659"/>
      <c r="C1214" s="659"/>
      <c r="D1214" s="659"/>
      <c r="E1214" s="659"/>
      <c r="F1214" s="659"/>
      <c r="G1214" s="659"/>
      <c r="H1214" s="659"/>
      <c r="I1214" s="660"/>
      <c r="J1214" s="659"/>
      <c r="K1214" s="660"/>
      <c r="L1214" s="659"/>
      <c r="M1214" s="659"/>
      <c r="N1214" s="659"/>
      <c r="O1214" s="659"/>
      <c r="P1214" s="659"/>
      <c r="Q1214" s="659"/>
      <c r="R1214" s="659"/>
      <c r="S1214" s="659"/>
      <c r="T1214" s="659"/>
      <c r="U1214" s="659"/>
      <c r="V1214" s="659"/>
      <c r="W1214" s="659"/>
      <c r="X1214" s="659"/>
      <c r="Y1214" s="659"/>
      <c r="Z1214" s="659"/>
      <c r="AA1214" s="659"/>
      <c r="AB1214" s="659"/>
      <c r="AC1214" s="659"/>
      <c r="AD1214" s="659"/>
      <c r="AE1214" s="659"/>
      <c r="AF1214" s="659"/>
      <c r="AG1214" s="659"/>
      <c r="AH1214" s="659"/>
      <c r="AI1214" s="659"/>
      <c r="AJ1214" s="659"/>
      <c r="AK1214" s="659"/>
    </row>
    <row r="1215" spans="1:37">
      <c r="A1215" s="659"/>
      <c r="B1215" s="659"/>
      <c r="C1215" s="659"/>
      <c r="D1215" s="659"/>
      <c r="E1215" s="659"/>
      <c r="F1215" s="659"/>
      <c r="G1215" s="659"/>
      <c r="H1215" s="659"/>
      <c r="I1215" s="660"/>
      <c r="J1215" s="659"/>
      <c r="K1215" s="660"/>
      <c r="L1215" s="659"/>
      <c r="M1215" s="659"/>
      <c r="N1215" s="659"/>
      <c r="O1215" s="659"/>
      <c r="P1215" s="659"/>
      <c r="Q1215" s="659"/>
      <c r="R1215" s="659"/>
      <c r="S1215" s="659"/>
      <c r="T1215" s="659"/>
      <c r="U1215" s="659"/>
      <c r="V1215" s="659"/>
      <c r="W1215" s="659"/>
      <c r="X1215" s="659"/>
      <c r="Y1215" s="659"/>
      <c r="Z1215" s="659"/>
      <c r="AA1215" s="659"/>
      <c r="AB1215" s="659"/>
      <c r="AC1215" s="659"/>
      <c r="AD1215" s="659"/>
      <c r="AE1215" s="659"/>
      <c r="AF1215" s="659"/>
      <c r="AG1215" s="659"/>
      <c r="AH1215" s="659"/>
      <c r="AI1215" s="659"/>
      <c r="AJ1215" s="659"/>
      <c r="AK1215" s="659"/>
    </row>
    <row r="1216" spans="1:37">
      <c r="A1216" s="659"/>
      <c r="B1216" s="659"/>
      <c r="C1216" s="659"/>
      <c r="D1216" s="659"/>
      <c r="E1216" s="659"/>
      <c r="F1216" s="659"/>
      <c r="G1216" s="659"/>
      <c r="H1216" s="659"/>
      <c r="I1216" s="660"/>
      <c r="J1216" s="659"/>
      <c r="K1216" s="660"/>
      <c r="L1216" s="659"/>
      <c r="M1216" s="659"/>
      <c r="N1216" s="659"/>
      <c r="O1216" s="659"/>
      <c r="P1216" s="659"/>
      <c r="Q1216" s="659"/>
      <c r="R1216" s="659"/>
      <c r="S1216" s="659"/>
      <c r="T1216" s="659"/>
      <c r="U1216" s="659"/>
      <c r="V1216" s="659"/>
      <c r="W1216" s="659"/>
      <c r="X1216" s="659"/>
      <c r="Y1216" s="659"/>
      <c r="Z1216" s="659"/>
      <c r="AA1216" s="659"/>
      <c r="AB1216" s="659"/>
      <c r="AC1216" s="659"/>
      <c r="AD1216" s="659"/>
      <c r="AE1216" s="659"/>
      <c r="AF1216" s="659"/>
      <c r="AG1216" s="659"/>
      <c r="AH1216" s="659"/>
      <c r="AI1216" s="659"/>
      <c r="AJ1216" s="659"/>
      <c r="AK1216" s="659"/>
    </row>
    <row r="1217" spans="1:37">
      <c r="A1217" s="659"/>
      <c r="B1217" s="659"/>
      <c r="C1217" s="659"/>
      <c r="D1217" s="659"/>
      <c r="E1217" s="659"/>
      <c r="F1217" s="659"/>
      <c r="G1217" s="659"/>
      <c r="H1217" s="659"/>
      <c r="I1217" s="660"/>
      <c r="J1217" s="659"/>
      <c r="K1217" s="660"/>
      <c r="L1217" s="659"/>
      <c r="M1217" s="659"/>
      <c r="N1217" s="659"/>
      <c r="O1217" s="659"/>
      <c r="P1217" s="659"/>
      <c r="Q1217" s="659"/>
      <c r="R1217" s="659"/>
      <c r="S1217" s="659"/>
      <c r="T1217" s="659"/>
      <c r="U1217" s="659"/>
      <c r="V1217" s="659"/>
      <c r="W1217" s="659"/>
      <c r="X1217" s="659"/>
      <c r="Y1217" s="659"/>
      <c r="Z1217" s="659"/>
      <c r="AA1217" s="659"/>
      <c r="AB1217" s="659"/>
      <c r="AC1217" s="659"/>
      <c r="AD1217" s="659"/>
      <c r="AE1217" s="659"/>
      <c r="AF1217" s="659"/>
      <c r="AG1217" s="659"/>
      <c r="AH1217" s="659"/>
      <c r="AI1217" s="659"/>
      <c r="AJ1217" s="659"/>
      <c r="AK1217" s="659"/>
    </row>
    <row r="1218" spans="1:37">
      <c r="A1218" s="659"/>
      <c r="B1218" s="659"/>
      <c r="C1218" s="659"/>
      <c r="D1218" s="659"/>
      <c r="E1218" s="659"/>
      <c r="F1218" s="659"/>
      <c r="G1218" s="659"/>
      <c r="H1218" s="659"/>
      <c r="I1218" s="660"/>
      <c r="J1218" s="659"/>
      <c r="K1218" s="660"/>
      <c r="L1218" s="659"/>
      <c r="M1218" s="659"/>
      <c r="N1218" s="659"/>
      <c r="O1218" s="659"/>
      <c r="P1218" s="659"/>
      <c r="Q1218" s="659"/>
      <c r="R1218" s="659"/>
      <c r="S1218" s="659"/>
      <c r="T1218" s="659"/>
      <c r="U1218" s="659"/>
      <c r="V1218" s="659"/>
      <c r="W1218" s="659"/>
      <c r="X1218" s="659"/>
      <c r="Y1218" s="659"/>
      <c r="Z1218" s="659"/>
      <c r="AA1218" s="659"/>
      <c r="AB1218" s="659"/>
      <c r="AC1218" s="659"/>
      <c r="AD1218" s="659"/>
      <c r="AE1218" s="659"/>
      <c r="AF1218" s="659"/>
      <c r="AG1218" s="659"/>
      <c r="AH1218" s="659"/>
      <c r="AI1218" s="659"/>
      <c r="AJ1218" s="659"/>
      <c r="AK1218" s="659"/>
    </row>
    <row r="1219" spans="1:37">
      <c r="A1219" s="659"/>
      <c r="B1219" s="659"/>
      <c r="C1219" s="659"/>
      <c r="D1219" s="659"/>
      <c r="E1219" s="659"/>
      <c r="F1219" s="659"/>
      <c r="G1219" s="659"/>
      <c r="H1219" s="659"/>
      <c r="I1219" s="660"/>
      <c r="J1219" s="659"/>
      <c r="K1219" s="660"/>
      <c r="L1219" s="659"/>
      <c r="M1219" s="659"/>
      <c r="N1219" s="659"/>
      <c r="O1219" s="659"/>
      <c r="P1219" s="659"/>
      <c r="Q1219" s="659"/>
      <c r="R1219" s="659"/>
      <c r="S1219" s="659"/>
      <c r="T1219" s="659"/>
      <c r="U1219" s="659"/>
      <c r="V1219" s="659"/>
      <c r="W1219" s="659"/>
      <c r="X1219" s="659"/>
      <c r="Y1219" s="659"/>
      <c r="Z1219" s="659"/>
      <c r="AA1219" s="659"/>
      <c r="AB1219" s="659"/>
      <c r="AC1219" s="659"/>
      <c r="AD1219" s="659"/>
      <c r="AE1219" s="659"/>
      <c r="AF1219" s="659"/>
      <c r="AG1219" s="659"/>
      <c r="AH1219" s="659"/>
      <c r="AI1219" s="659"/>
      <c r="AJ1219" s="659"/>
      <c r="AK1219" s="659"/>
    </row>
    <row r="1220" spans="1:37">
      <c r="A1220" s="659"/>
      <c r="B1220" s="659"/>
      <c r="C1220" s="659"/>
      <c r="D1220" s="659"/>
      <c r="E1220" s="659"/>
      <c r="F1220" s="659"/>
      <c r="G1220" s="659"/>
      <c r="H1220" s="659"/>
      <c r="I1220" s="660"/>
      <c r="J1220" s="659"/>
      <c r="K1220" s="660"/>
      <c r="L1220" s="659"/>
      <c r="M1220" s="659"/>
      <c r="N1220" s="659"/>
      <c r="O1220" s="659"/>
      <c r="P1220" s="659"/>
      <c r="Q1220" s="659"/>
      <c r="R1220" s="659"/>
      <c r="S1220" s="659"/>
      <c r="T1220" s="659"/>
      <c r="U1220" s="659"/>
      <c r="V1220" s="659"/>
      <c r="W1220" s="659"/>
      <c r="X1220" s="659"/>
      <c r="Y1220" s="659"/>
      <c r="Z1220" s="659"/>
      <c r="AA1220" s="659"/>
      <c r="AB1220" s="659"/>
      <c r="AC1220" s="659"/>
      <c r="AD1220" s="659"/>
      <c r="AE1220" s="659"/>
      <c r="AF1220" s="659"/>
      <c r="AG1220" s="659"/>
      <c r="AH1220" s="659"/>
      <c r="AI1220" s="659"/>
      <c r="AJ1220" s="659"/>
      <c r="AK1220" s="659"/>
    </row>
    <row r="1221" spans="1:37">
      <c r="A1221" s="659"/>
      <c r="B1221" s="659"/>
      <c r="C1221" s="659"/>
      <c r="D1221" s="659"/>
      <c r="E1221" s="659"/>
      <c r="F1221" s="659"/>
      <c r="G1221" s="659"/>
      <c r="H1221" s="659"/>
      <c r="I1221" s="660"/>
      <c r="J1221" s="659"/>
      <c r="K1221" s="660"/>
      <c r="L1221" s="659"/>
      <c r="M1221" s="659"/>
      <c r="N1221" s="659"/>
      <c r="O1221" s="659"/>
      <c r="P1221" s="659"/>
      <c r="Q1221" s="659"/>
      <c r="R1221" s="659"/>
      <c r="S1221" s="659"/>
      <c r="T1221" s="659"/>
      <c r="U1221" s="659"/>
      <c r="V1221" s="659"/>
      <c r="W1221" s="659"/>
      <c r="X1221" s="659"/>
      <c r="Y1221" s="659"/>
      <c r="Z1221" s="659"/>
      <c r="AA1221" s="659"/>
      <c r="AB1221" s="659"/>
      <c r="AC1221" s="659"/>
      <c r="AD1221" s="659"/>
      <c r="AE1221" s="659"/>
      <c r="AF1221" s="659"/>
      <c r="AG1221" s="659"/>
      <c r="AH1221" s="659"/>
      <c r="AI1221" s="659"/>
      <c r="AJ1221" s="659"/>
      <c r="AK1221" s="659"/>
    </row>
    <row r="1222" spans="1:37">
      <c r="A1222" s="659"/>
      <c r="B1222" s="659"/>
      <c r="C1222" s="659"/>
      <c r="D1222" s="659"/>
      <c r="E1222" s="659"/>
      <c r="F1222" s="659"/>
      <c r="G1222" s="659"/>
      <c r="H1222" s="659"/>
      <c r="I1222" s="660"/>
      <c r="J1222" s="659"/>
      <c r="K1222" s="660"/>
      <c r="L1222" s="659"/>
      <c r="M1222" s="659"/>
      <c r="N1222" s="659"/>
      <c r="O1222" s="659"/>
      <c r="P1222" s="659"/>
      <c r="Q1222" s="659"/>
      <c r="R1222" s="659"/>
      <c r="S1222" s="659"/>
      <c r="T1222" s="659"/>
      <c r="U1222" s="659"/>
      <c r="V1222" s="659"/>
      <c r="W1222" s="659"/>
      <c r="X1222" s="659"/>
      <c r="Y1222" s="659"/>
      <c r="Z1222" s="659"/>
      <c r="AA1222" s="659"/>
      <c r="AB1222" s="659"/>
      <c r="AC1222" s="659"/>
      <c r="AD1222" s="659"/>
      <c r="AE1222" s="659"/>
      <c r="AF1222" s="659"/>
      <c r="AG1222" s="659"/>
      <c r="AH1222" s="659"/>
      <c r="AI1222" s="659"/>
      <c r="AJ1222" s="659"/>
      <c r="AK1222" s="659"/>
    </row>
    <row r="1223" spans="1:37">
      <c r="A1223" s="659"/>
      <c r="B1223" s="659"/>
      <c r="C1223" s="659"/>
      <c r="D1223" s="659"/>
      <c r="E1223" s="659"/>
      <c r="F1223" s="659"/>
      <c r="G1223" s="659"/>
      <c r="H1223" s="659"/>
      <c r="I1223" s="660"/>
      <c r="J1223" s="659"/>
      <c r="K1223" s="660"/>
      <c r="L1223" s="659"/>
      <c r="M1223" s="659"/>
      <c r="N1223" s="659"/>
      <c r="O1223" s="659"/>
      <c r="P1223" s="659"/>
      <c r="Q1223" s="659"/>
      <c r="R1223" s="659"/>
      <c r="S1223" s="659"/>
      <c r="T1223" s="659"/>
      <c r="U1223" s="659"/>
      <c r="V1223" s="659"/>
      <c r="W1223" s="659"/>
      <c r="X1223" s="659"/>
      <c r="Y1223" s="659"/>
      <c r="Z1223" s="659"/>
      <c r="AA1223" s="659"/>
      <c r="AB1223" s="659"/>
      <c r="AC1223" s="659"/>
      <c r="AD1223" s="659"/>
      <c r="AE1223" s="659"/>
      <c r="AF1223" s="659"/>
      <c r="AG1223" s="659"/>
      <c r="AH1223" s="659"/>
      <c r="AI1223" s="659"/>
      <c r="AJ1223" s="659"/>
      <c r="AK1223" s="659"/>
    </row>
    <row r="1224" spans="1:37">
      <c r="A1224" s="659"/>
      <c r="B1224" s="659"/>
      <c r="C1224" s="659"/>
      <c r="D1224" s="659"/>
      <c r="E1224" s="659"/>
      <c r="F1224" s="659"/>
      <c r="G1224" s="659"/>
      <c r="H1224" s="659"/>
      <c r="I1224" s="660"/>
      <c r="J1224" s="659"/>
      <c r="K1224" s="660"/>
      <c r="L1224" s="659"/>
      <c r="M1224" s="659"/>
      <c r="N1224" s="659"/>
      <c r="O1224" s="659"/>
      <c r="P1224" s="659"/>
      <c r="Q1224" s="659"/>
      <c r="R1224" s="659"/>
      <c r="S1224" s="659"/>
      <c r="T1224" s="659"/>
      <c r="U1224" s="659"/>
      <c r="V1224" s="659"/>
      <c r="W1224" s="659"/>
      <c r="X1224" s="659"/>
      <c r="Y1224" s="659"/>
      <c r="Z1224" s="659"/>
      <c r="AA1224" s="659"/>
      <c r="AB1224" s="659"/>
      <c r="AC1224" s="659"/>
      <c r="AD1224" s="659"/>
      <c r="AE1224" s="659"/>
      <c r="AF1224" s="659"/>
      <c r="AG1224" s="659"/>
      <c r="AH1224" s="659"/>
      <c r="AI1224" s="659"/>
      <c r="AJ1224" s="659"/>
      <c r="AK1224" s="659"/>
    </row>
    <row r="1225" spans="1:37">
      <c r="A1225" s="659"/>
      <c r="B1225" s="659"/>
      <c r="C1225" s="659"/>
      <c r="D1225" s="659"/>
      <c r="E1225" s="659"/>
      <c r="F1225" s="659"/>
      <c r="G1225" s="659"/>
      <c r="H1225" s="659"/>
      <c r="I1225" s="660"/>
      <c r="J1225" s="659"/>
      <c r="K1225" s="660"/>
      <c r="L1225" s="659"/>
      <c r="M1225" s="659"/>
      <c r="N1225" s="659"/>
      <c r="O1225" s="659"/>
      <c r="P1225" s="659"/>
      <c r="Q1225" s="659"/>
      <c r="R1225" s="659"/>
      <c r="S1225" s="659"/>
      <c r="T1225" s="659"/>
      <c r="U1225" s="659"/>
      <c r="V1225" s="659"/>
      <c r="W1225" s="659"/>
      <c r="X1225" s="659"/>
      <c r="Y1225" s="659"/>
      <c r="Z1225" s="659"/>
      <c r="AA1225" s="659"/>
      <c r="AB1225" s="659"/>
      <c r="AC1225" s="659"/>
      <c r="AD1225" s="659"/>
      <c r="AE1225" s="659"/>
      <c r="AF1225" s="659"/>
      <c r="AG1225" s="659"/>
      <c r="AH1225" s="659"/>
      <c r="AI1225" s="659"/>
      <c r="AJ1225" s="659"/>
      <c r="AK1225" s="659"/>
    </row>
    <row r="1226" spans="1:37">
      <c r="A1226" s="659"/>
      <c r="B1226" s="659"/>
      <c r="C1226" s="659"/>
      <c r="D1226" s="659"/>
      <c r="E1226" s="659"/>
      <c r="F1226" s="659"/>
      <c r="G1226" s="659"/>
      <c r="H1226" s="659"/>
      <c r="I1226" s="660"/>
      <c r="J1226" s="659"/>
      <c r="K1226" s="660"/>
      <c r="L1226" s="659"/>
      <c r="M1226" s="659"/>
      <c r="N1226" s="659"/>
      <c r="O1226" s="659"/>
      <c r="P1226" s="659"/>
      <c r="Q1226" s="659"/>
      <c r="R1226" s="659"/>
      <c r="S1226" s="659"/>
      <c r="T1226" s="659"/>
      <c r="U1226" s="659"/>
      <c r="V1226" s="659"/>
      <c r="W1226" s="659"/>
      <c r="X1226" s="659"/>
      <c r="Y1226" s="659"/>
      <c r="Z1226" s="659"/>
      <c r="AA1226" s="659"/>
      <c r="AB1226" s="659"/>
      <c r="AC1226" s="659"/>
      <c r="AD1226" s="659"/>
      <c r="AE1226" s="659"/>
      <c r="AF1226" s="659"/>
      <c r="AG1226" s="659"/>
      <c r="AH1226" s="659"/>
      <c r="AI1226" s="659"/>
      <c r="AJ1226" s="659"/>
      <c r="AK1226" s="659"/>
    </row>
    <row r="1227" spans="1:37">
      <c r="A1227" s="659"/>
      <c r="B1227" s="659"/>
      <c r="C1227" s="659"/>
      <c r="D1227" s="659"/>
      <c r="E1227" s="659"/>
      <c r="F1227" s="659"/>
      <c r="G1227" s="659"/>
      <c r="H1227" s="659"/>
      <c r="I1227" s="660"/>
      <c r="J1227" s="659"/>
      <c r="K1227" s="660"/>
      <c r="L1227" s="659"/>
      <c r="M1227" s="659"/>
      <c r="N1227" s="659"/>
      <c r="O1227" s="659"/>
      <c r="P1227" s="659"/>
      <c r="Q1227" s="659"/>
      <c r="R1227" s="659"/>
      <c r="S1227" s="659"/>
      <c r="T1227" s="659"/>
      <c r="U1227" s="659"/>
      <c r="V1227" s="659"/>
      <c r="W1227" s="659"/>
      <c r="X1227" s="659"/>
      <c r="Y1227" s="659"/>
      <c r="Z1227" s="659"/>
      <c r="AA1227" s="659"/>
      <c r="AB1227" s="659"/>
      <c r="AC1227" s="659"/>
      <c r="AD1227" s="659"/>
      <c r="AE1227" s="659"/>
      <c r="AF1227" s="659"/>
      <c r="AG1227" s="659"/>
      <c r="AH1227" s="659"/>
      <c r="AI1227" s="659"/>
      <c r="AJ1227" s="659"/>
      <c r="AK1227" s="659"/>
    </row>
    <row r="1228" spans="1:37">
      <c r="A1228" s="659"/>
      <c r="B1228" s="659"/>
      <c r="C1228" s="659"/>
      <c r="D1228" s="659"/>
      <c r="E1228" s="659"/>
      <c r="F1228" s="659"/>
      <c r="G1228" s="659"/>
      <c r="H1228" s="659"/>
      <c r="I1228" s="660"/>
      <c r="J1228" s="659"/>
      <c r="K1228" s="660"/>
      <c r="L1228" s="659"/>
      <c r="M1228" s="659"/>
      <c r="N1228" s="659"/>
      <c r="O1228" s="659"/>
      <c r="P1228" s="659"/>
      <c r="Q1228" s="659"/>
      <c r="R1228" s="659"/>
      <c r="S1228" s="659"/>
      <c r="T1228" s="659"/>
      <c r="U1228" s="659"/>
      <c r="V1228" s="659"/>
      <c r="W1228" s="659"/>
      <c r="X1228" s="659"/>
      <c r="Y1228" s="659"/>
      <c r="Z1228" s="659"/>
      <c r="AA1228" s="659"/>
      <c r="AB1228" s="659"/>
      <c r="AC1228" s="659"/>
      <c r="AD1228" s="659"/>
      <c r="AE1228" s="659"/>
      <c r="AF1228" s="659"/>
      <c r="AG1228" s="659"/>
      <c r="AH1228" s="659"/>
      <c r="AI1228" s="659"/>
      <c r="AJ1228" s="659"/>
      <c r="AK1228" s="659"/>
    </row>
    <row r="1229" spans="1:37">
      <c r="A1229" s="659"/>
      <c r="B1229" s="659"/>
      <c r="C1229" s="659"/>
      <c r="D1229" s="659"/>
      <c r="E1229" s="659"/>
      <c r="F1229" s="659"/>
      <c r="G1229" s="659"/>
      <c r="H1229" s="659"/>
      <c r="I1229" s="660"/>
      <c r="J1229" s="659"/>
      <c r="K1229" s="660"/>
      <c r="L1229" s="659"/>
      <c r="M1229" s="659"/>
      <c r="N1229" s="659"/>
      <c r="O1229" s="659"/>
      <c r="P1229" s="659"/>
      <c r="Q1229" s="659"/>
      <c r="R1229" s="659"/>
      <c r="S1229" s="659"/>
      <c r="T1229" s="659"/>
      <c r="U1229" s="659"/>
      <c r="V1229" s="659"/>
      <c r="W1229" s="659"/>
      <c r="X1229" s="659"/>
      <c r="Y1229" s="659"/>
      <c r="Z1229" s="659"/>
      <c r="AA1229" s="659"/>
      <c r="AB1229" s="659"/>
      <c r="AC1229" s="659"/>
      <c r="AD1229" s="659"/>
      <c r="AE1229" s="659"/>
      <c r="AF1229" s="659"/>
      <c r="AG1229" s="659"/>
      <c r="AH1229" s="659"/>
      <c r="AI1229" s="659"/>
      <c r="AJ1229" s="659"/>
      <c r="AK1229" s="659"/>
    </row>
    <row r="1230" spans="1:37">
      <c r="A1230" s="659"/>
      <c r="B1230" s="659"/>
      <c r="C1230" s="659"/>
      <c r="D1230" s="659"/>
      <c r="E1230" s="659"/>
      <c r="F1230" s="659"/>
      <c r="G1230" s="659"/>
      <c r="H1230" s="659"/>
      <c r="I1230" s="660"/>
      <c r="J1230" s="659"/>
      <c r="K1230" s="660"/>
      <c r="L1230" s="659"/>
      <c r="M1230" s="659"/>
      <c r="N1230" s="659"/>
      <c r="O1230" s="659"/>
      <c r="P1230" s="659"/>
      <c r="Q1230" s="659"/>
      <c r="R1230" s="659"/>
      <c r="S1230" s="659"/>
      <c r="T1230" s="659"/>
      <c r="U1230" s="659"/>
      <c r="V1230" s="659"/>
      <c r="W1230" s="659"/>
      <c r="X1230" s="659"/>
      <c r="Y1230" s="659"/>
      <c r="Z1230" s="659"/>
      <c r="AA1230" s="659"/>
      <c r="AB1230" s="659"/>
      <c r="AC1230" s="659"/>
      <c r="AD1230" s="659"/>
      <c r="AE1230" s="659"/>
      <c r="AF1230" s="659"/>
      <c r="AG1230" s="659"/>
      <c r="AH1230" s="659"/>
      <c r="AI1230" s="659"/>
      <c r="AJ1230" s="659"/>
      <c r="AK1230" s="659"/>
    </row>
    <row r="1231" spans="1:37">
      <c r="A1231" s="659"/>
      <c r="B1231" s="659"/>
      <c r="C1231" s="659"/>
      <c r="D1231" s="659"/>
      <c r="E1231" s="659"/>
      <c r="F1231" s="659"/>
      <c r="G1231" s="659"/>
      <c r="H1231" s="659"/>
      <c r="I1231" s="660"/>
      <c r="J1231" s="659"/>
      <c r="K1231" s="660"/>
      <c r="L1231" s="659"/>
      <c r="M1231" s="659"/>
      <c r="N1231" s="659"/>
      <c r="O1231" s="659"/>
      <c r="P1231" s="659"/>
      <c r="Q1231" s="659"/>
      <c r="R1231" s="659"/>
      <c r="S1231" s="659"/>
      <c r="T1231" s="659"/>
      <c r="U1231" s="659"/>
      <c r="V1231" s="659"/>
      <c r="W1231" s="659"/>
      <c r="X1231" s="659"/>
      <c r="Y1231" s="659"/>
      <c r="Z1231" s="659"/>
      <c r="AA1231" s="659"/>
      <c r="AB1231" s="659"/>
      <c r="AC1231" s="659"/>
      <c r="AD1231" s="659"/>
      <c r="AE1231" s="659"/>
      <c r="AF1231" s="659"/>
      <c r="AG1231" s="659"/>
      <c r="AH1231" s="659"/>
      <c r="AI1231" s="659"/>
      <c r="AJ1231" s="659"/>
      <c r="AK1231" s="659"/>
    </row>
    <row r="1232" spans="1:37">
      <c r="A1232" s="659"/>
      <c r="B1232" s="659"/>
      <c r="C1232" s="659"/>
      <c r="D1232" s="659"/>
      <c r="E1232" s="659"/>
      <c r="F1232" s="659"/>
      <c r="G1232" s="659"/>
      <c r="H1232" s="659"/>
      <c r="I1232" s="660"/>
      <c r="J1232" s="659"/>
      <c r="K1232" s="660"/>
      <c r="L1232" s="659"/>
      <c r="M1232" s="659"/>
      <c r="N1232" s="659"/>
      <c r="O1232" s="659"/>
      <c r="P1232" s="659"/>
      <c r="Q1232" s="659"/>
      <c r="R1232" s="659"/>
      <c r="S1232" s="659"/>
      <c r="T1232" s="659"/>
      <c r="U1232" s="659"/>
      <c r="V1232" s="659"/>
      <c r="W1232" s="659"/>
      <c r="X1232" s="659"/>
      <c r="Y1232" s="659"/>
      <c r="Z1232" s="659"/>
      <c r="AA1232" s="659"/>
      <c r="AB1232" s="659"/>
      <c r="AC1232" s="659"/>
      <c r="AD1232" s="659"/>
      <c r="AE1232" s="659"/>
      <c r="AF1232" s="659"/>
      <c r="AG1232" s="659"/>
      <c r="AH1232" s="659"/>
      <c r="AI1232" s="659"/>
      <c r="AJ1232" s="659"/>
      <c r="AK1232" s="659"/>
    </row>
    <row r="1233" spans="1:37">
      <c r="A1233" s="659"/>
      <c r="B1233" s="659"/>
      <c r="C1233" s="659"/>
      <c r="D1233" s="659"/>
      <c r="E1233" s="659"/>
      <c r="F1233" s="659"/>
      <c r="G1233" s="659"/>
      <c r="H1233" s="659"/>
      <c r="I1233" s="660"/>
      <c r="J1233" s="659"/>
      <c r="K1233" s="660"/>
      <c r="L1233" s="659"/>
      <c r="M1233" s="659"/>
      <c r="N1233" s="659"/>
      <c r="O1233" s="659"/>
      <c r="P1233" s="659"/>
      <c r="Q1233" s="659"/>
      <c r="R1233" s="659"/>
      <c r="S1233" s="659"/>
      <c r="T1233" s="659"/>
      <c r="U1233" s="659"/>
      <c r="V1233" s="659"/>
      <c r="W1233" s="659"/>
      <c r="X1233" s="659"/>
      <c r="Y1233" s="659"/>
      <c r="Z1233" s="659"/>
      <c r="AA1233" s="659"/>
      <c r="AB1233" s="659"/>
      <c r="AC1233" s="659"/>
      <c r="AD1233" s="659"/>
      <c r="AE1233" s="659"/>
      <c r="AF1233" s="659"/>
      <c r="AG1233" s="659"/>
      <c r="AH1233" s="659"/>
      <c r="AI1233" s="659"/>
      <c r="AJ1233" s="659"/>
      <c r="AK1233" s="659"/>
    </row>
    <row r="1234" spans="1:37">
      <c r="A1234" s="659"/>
      <c r="B1234" s="659"/>
      <c r="C1234" s="659"/>
      <c r="D1234" s="659"/>
      <c r="E1234" s="659"/>
      <c r="F1234" s="659"/>
      <c r="G1234" s="659"/>
      <c r="H1234" s="659"/>
      <c r="I1234" s="660"/>
      <c r="J1234" s="659"/>
      <c r="K1234" s="660"/>
      <c r="L1234" s="659"/>
      <c r="M1234" s="659"/>
      <c r="N1234" s="659"/>
      <c r="O1234" s="659"/>
      <c r="P1234" s="659"/>
      <c r="Q1234" s="659"/>
      <c r="R1234" s="659"/>
      <c r="S1234" s="659"/>
      <c r="T1234" s="659"/>
      <c r="U1234" s="659"/>
      <c r="V1234" s="659"/>
      <c r="W1234" s="659"/>
      <c r="X1234" s="659"/>
      <c r="Y1234" s="659"/>
      <c r="Z1234" s="659"/>
      <c r="AA1234" s="659"/>
      <c r="AB1234" s="659"/>
      <c r="AC1234" s="659"/>
      <c r="AD1234" s="659"/>
      <c r="AE1234" s="659"/>
      <c r="AF1234" s="659"/>
      <c r="AG1234" s="659"/>
      <c r="AH1234" s="659"/>
      <c r="AI1234" s="659"/>
      <c r="AJ1234" s="659"/>
      <c r="AK1234" s="659"/>
    </row>
    <row r="1235" spans="1:37">
      <c r="A1235" s="659"/>
      <c r="B1235" s="659"/>
      <c r="C1235" s="659"/>
      <c r="D1235" s="659"/>
      <c r="E1235" s="659"/>
      <c r="F1235" s="659"/>
      <c r="G1235" s="659"/>
      <c r="H1235" s="659"/>
      <c r="I1235" s="660"/>
      <c r="J1235" s="659"/>
      <c r="K1235" s="660"/>
      <c r="L1235" s="659"/>
      <c r="M1235" s="659"/>
      <c r="N1235" s="659"/>
      <c r="O1235" s="659"/>
      <c r="P1235" s="659"/>
      <c r="Q1235" s="659"/>
      <c r="R1235" s="659"/>
      <c r="S1235" s="659"/>
      <c r="T1235" s="659"/>
      <c r="U1235" s="659"/>
      <c r="V1235" s="659"/>
      <c r="W1235" s="659"/>
      <c r="X1235" s="659"/>
      <c r="Y1235" s="659"/>
      <c r="Z1235" s="659"/>
      <c r="AA1235" s="659"/>
      <c r="AB1235" s="659"/>
      <c r="AC1235" s="659"/>
      <c r="AD1235" s="659"/>
      <c r="AE1235" s="659"/>
      <c r="AF1235" s="659"/>
      <c r="AG1235" s="659"/>
      <c r="AH1235" s="659"/>
      <c r="AI1235" s="659"/>
      <c r="AJ1235" s="659"/>
      <c r="AK1235" s="659"/>
    </row>
    <row r="1236" spans="1:37">
      <c r="A1236" s="659"/>
      <c r="B1236" s="659"/>
      <c r="C1236" s="659"/>
      <c r="D1236" s="659"/>
      <c r="E1236" s="659"/>
      <c r="F1236" s="659"/>
      <c r="G1236" s="659"/>
      <c r="H1236" s="659"/>
      <c r="I1236" s="660"/>
      <c r="J1236" s="659"/>
      <c r="K1236" s="660"/>
      <c r="L1236" s="659"/>
      <c r="M1236" s="659"/>
      <c r="N1236" s="659"/>
      <c r="O1236" s="659"/>
      <c r="P1236" s="659"/>
      <c r="Q1236" s="659"/>
      <c r="R1236" s="659"/>
      <c r="S1236" s="659"/>
      <c r="T1236" s="659"/>
      <c r="U1236" s="659"/>
      <c r="V1236" s="659"/>
      <c r="W1236" s="659"/>
      <c r="X1236" s="659"/>
      <c r="Y1236" s="659"/>
      <c r="Z1236" s="659"/>
      <c r="AA1236" s="659"/>
      <c r="AB1236" s="659"/>
      <c r="AC1236" s="659"/>
      <c r="AD1236" s="659"/>
      <c r="AE1236" s="659"/>
      <c r="AF1236" s="659"/>
      <c r="AG1236" s="659"/>
      <c r="AH1236" s="659"/>
      <c r="AI1236" s="659"/>
      <c r="AJ1236" s="659"/>
      <c r="AK1236" s="659"/>
    </row>
    <row r="1237" spans="1:37">
      <c r="A1237" s="659"/>
      <c r="B1237" s="659"/>
      <c r="C1237" s="659"/>
      <c r="D1237" s="659"/>
      <c r="E1237" s="659"/>
      <c r="F1237" s="659"/>
      <c r="G1237" s="659"/>
      <c r="H1237" s="659"/>
      <c r="I1237" s="660"/>
      <c r="J1237" s="659"/>
      <c r="K1237" s="660"/>
      <c r="L1237" s="659"/>
      <c r="M1237" s="659"/>
      <c r="N1237" s="659"/>
      <c r="O1237" s="659"/>
      <c r="P1237" s="659"/>
      <c r="Q1237" s="659"/>
      <c r="R1237" s="659"/>
      <c r="S1237" s="659"/>
      <c r="T1237" s="659"/>
      <c r="U1237" s="659"/>
      <c r="V1237" s="659"/>
      <c r="W1237" s="659"/>
      <c r="X1237" s="659"/>
      <c r="Y1237" s="659"/>
      <c r="Z1237" s="659"/>
      <c r="AA1237" s="659"/>
      <c r="AB1237" s="659"/>
      <c r="AC1237" s="659"/>
      <c r="AD1237" s="659"/>
      <c r="AE1237" s="659"/>
      <c r="AF1237" s="659"/>
      <c r="AG1237" s="659"/>
      <c r="AH1237" s="659"/>
      <c r="AI1237" s="659"/>
      <c r="AJ1237" s="659"/>
      <c r="AK1237" s="659"/>
    </row>
    <row r="1238" spans="1:37">
      <c r="A1238" s="659"/>
      <c r="B1238" s="659"/>
      <c r="C1238" s="659"/>
      <c r="D1238" s="659"/>
      <c r="E1238" s="659"/>
      <c r="F1238" s="659"/>
      <c r="G1238" s="659"/>
      <c r="H1238" s="659"/>
      <c r="I1238" s="660"/>
      <c r="J1238" s="659"/>
      <c r="K1238" s="660"/>
      <c r="L1238" s="659"/>
      <c r="M1238" s="659"/>
      <c r="N1238" s="659"/>
      <c r="O1238" s="659"/>
      <c r="P1238" s="659"/>
      <c r="Q1238" s="659"/>
      <c r="R1238" s="659"/>
      <c r="S1238" s="659"/>
      <c r="T1238" s="659"/>
      <c r="U1238" s="659"/>
      <c r="V1238" s="659"/>
      <c r="W1238" s="659"/>
      <c r="X1238" s="659"/>
      <c r="Y1238" s="659"/>
      <c r="Z1238" s="659"/>
      <c r="AA1238" s="659"/>
      <c r="AB1238" s="659"/>
      <c r="AC1238" s="659"/>
      <c r="AD1238" s="659"/>
      <c r="AE1238" s="659"/>
      <c r="AF1238" s="659"/>
      <c r="AG1238" s="659"/>
      <c r="AH1238" s="659"/>
      <c r="AI1238" s="659"/>
      <c r="AJ1238" s="659"/>
      <c r="AK1238" s="659"/>
    </row>
    <row r="1239" spans="1:37">
      <c r="A1239" s="659"/>
      <c r="B1239" s="659"/>
      <c r="C1239" s="659"/>
      <c r="D1239" s="659"/>
      <c r="E1239" s="659"/>
      <c r="F1239" s="659"/>
      <c r="G1239" s="659"/>
      <c r="H1239" s="659"/>
      <c r="I1239" s="660"/>
      <c r="J1239" s="659"/>
      <c r="K1239" s="660"/>
      <c r="L1239" s="659"/>
      <c r="M1239" s="659"/>
      <c r="N1239" s="659"/>
      <c r="O1239" s="659"/>
      <c r="P1239" s="659"/>
      <c r="Q1239" s="659"/>
      <c r="R1239" s="659"/>
      <c r="S1239" s="659"/>
      <c r="T1239" s="659"/>
      <c r="U1239" s="659"/>
      <c r="V1239" s="659"/>
      <c r="W1239" s="659"/>
      <c r="X1239" s="659"/>
      <c r="Y1239" s="659"/>
      <c r="Z1239" s="659"/>
      <c r="AA1239" s="659"/>
      <c r="AB1239" s="659"/>
      <c r="AC1239" s="659"/>
      <c r="AD1239" s="659"/>
      <c r="AE1239" s="659"/>
      <c r="AF1239" s="659"/>
      <c r="AG1239" s="659"/>
      <c r="AH1239" s="659"/>
      <c r="AI1239" s="659"/>
      <c r="AJ1239" s="659"/>
      <c r="AK1239" s="659"/>
    </row>
    <row r="1240" spans="1:37">
      <c r="A1240" s="659"/>
      <c r="B1240" s="659"/>
      <c r="C1240" s="659"/>
      <c r="D1240" s="659"/>
      <c r="E1240" s="659"/>
      <c r="F1240" s="659"/>
      <c r="G1240" s="659"/>
      <c r="H1240" s="659"/>
      <c r="I1240" s="660"/>
      <c r="J1240" s="659"/>
      <c r="K1240" s="660"/>
      <c r="L1240" s="659"/>
      <c r="M1240" s="659"/>
      <c r="N1240" s="659"/>
      <c r="O1240" s="659"/>
      <c r="P1240" s="659"/>
      <c r="Q1240" s="659"/>
      <c r="R1240" s="659"/>
      <c r="S1240" s="659"/>
      <c r="T1240" s="659"/>
      <c r="U1240" s="659"/>
      <c r="V1240" s="659"/>
      <c r="W1240" s="659"/>
      <c r="X1240" s="659"/>
      <c r="Y1240" s="659"/>
      <c r="Z1240" s="659"/>
      <c r="AA1240" s="659"/>
      <c r="AB1240" s="659"/>
      <c r="AC1240" s="659"/>
      <c r="AD1240" s="659"/>
      <c r="AE1240" s="659"/>
      <c r="AF1240" s="659"/>
      <c r="AG1240" s="659"/>
      <c r="AH1240" s="659"/>
      <c r="AI1240" s="659"/>
      <c r="AJ1240" s="659"/>
      <c r="AK1240" s="659"/>
    </row>
    <row r="1241" spans="1:37">
      <c r="A1241" s="659"/>
      <c r="B1241" s="659"/>
      <c r="C1241" s="659"/>
      <c r="D1241" s="659"/>
      <c r="E1241" s="659"/>
      <c r="F1241" s="659"/>
      <c r="G1241" s="659"/>
      <c r="H1241" s="659"/>
      <c r="I1241" s="660"/>
      <c r="J1241" s="659"/>
      <c r="K1241" s="660"/>
      <c r="L1241" s="659"/>
      <c r="M1241" s="659"/>
      <c r="N1241" s="659"/>
      <c r="O1241" s="659"/>
      <c r="P1241" s="659"/>
      <c r="Q1241" s="659"/>
      <c r="R1241" s="659"/>
      <c r="S1241" s="659"/>
      <c r="T1241" s="659"/>
      <c r="U1241" s="659"/>
      <c r="V1241" s="659"/>
      <c r="W1241" s="659"/>
      <c r="X1241" s="659"/>
      <c r="Y1241" s="659"/>
      <c r="Z1241" s="659"/>
      <c r="AA1241" s="659"/>
      <c r="AB1241" s="659"/>
      <c r="AC1241" s="659"/>
      <c r="AD1241" s="659"/>
      <c r="AE1241" s="659"/>
      <c r="AF1241" s="659"/>
      <c r="AG1241" s="659"/>
      <c r="AH1241" s="659"/>
      <c r="AI1241" s="659"/>
      <c r="AJ1241" s="659"/>
      <c r="AK1241" s="659"/>
    </row>
    <row r="1242" spans="1:37">
      <c r="A1242" s="659"/>
      <c r="B1242" s="659"/>
      <c r="C1242" s="659"/>
      <c r="D1242" s="659"/>
      <c r="E1242" s="659"/>
      <c r="F1242" s="659"/>
      <c r="G1242" s="659"/>
      <c r="H1242" s="659"/>
      <c r="I1242" s="660"/>
      <c r="J1242" s="659"/>
      <c r="K1242" s="660"/>
      <c r="L1242" s="659"/>
      <c r="M1242" s="659"/>
      <c r="N1242" s="659"/>
      <c r="O1242" s="659"/>
      <c r="P1242" s="659"/>
      <c r="Q1242" s="659"/>
      <c r="R1242" s="659"/>
      <c r="S1242" s="659"/>
      <c r="T1242" s="659"/>
      <c r="U1242" s="659"/>
      <c r="V1242" s="659"/>
      <c r="W1242" s="659"/>
      <c r="X1242" s="659"/>
      <c r="Y1242" s="659"/>
      <c r="Z1242" s="659"/>
      <c r="AA1242" s="659"/>
      <c r="AB1242" s="659"/>
      <c r="AC1242" s="659"/>
      <c r="AD1242" s="659"/>
      <c r="AE1242" s="659"/>
      <c r="AF1242" s="659"/>
      <c r="AG1242" s="659"/>
      <c r="AH1242" s="659"/>
      <c r="AI1242" s="659"/>
      <c r="AJ1242" s="659"/>
      <c r="AK1242" s="659"/>
    </row>
    <row r="1243" spans="1:37">
      <c r="A1243" s="659"/>
      <c r="B1243" s="659"/>
      <c r="C1243" s="659"/>
      <c r="D1243" s="659"/>
      <c r="E1243" s="659"/>
      <c r="F1243" s="659"/>
      <c r="G1243" s="659"/>
      <c r="H1243" s="659"/>
      <c r="I1243" s="660"/>
      <c r="J1243" s="659"/>
      <c r="K1243" s="660"/>
      <c r="L1243" s="659"/>
      <c r="M1243" s="659"/>
      <c r="N1243" s="659"/>
      <c r="O1243" s="659"/>
      <c r="P1243" s="659"/>
      <c r="Q1243" s="659"/>
      <c r="R1243" s="659"/>
      <c r="S1243" s="659"/>
      <c r="T1243" s="659"/>
      <c r="U1243" s="659"/>
      <c r="V1243" s="659"/>
      <c r="W1243" s="659"/>
      <c r="X1243" s="659"/>
      <c r="Y1243" s="659"/>
      <c r="Z1243" s="659"/>
      <c r="AA1243" s="659"/>
      <c r="AB1243" s="659"/>
      <c r="AC1243" s="659"/>
      <c r="AD1243" s="659"/>
      <c r="AE1243" s="659"/>
      <c r="AF1243" s="659"/>
      <c r="AG1243" s="659"/>
      <c r="AH1243" s="659"/>
      <c r="AI1243" s="659"/>
      <c r="AJ1243" s="659"/>
      <c r="AK1243" s="659"/>
    </row>
    <row r="1244" spans="1:37">
      <c r="A1244" s="659"/>
      <c r="B1244" s="659"/>
      <c r="C1244" s="659"/>
      <c r="D1244" s="659"/>
      <c r="E1244" s="659"/>
      <c r="F1244" s="659"/>
      <c r="G1244" s="659"/>
      <c r="H1244" s="659"/>
      <c r="I1244" s="660"/>
      <c r="J1244" s="659"/>
      <c r="K1244" s="660"/>
      <c r="L1244" s="659"/>
      <c r="M1244" s="659"/>
      <c r="N1244" s="659"/>
      <c r="O1244" s="659"/>
      <c r="P1244" s="659"/>
      <c r="Q1244" s="659"/>
      <c r="R1244" s="659"/>
      <c r="S1244" s="659"/>
      <c r="T1244" s="659"/>
      <c r="U1244" s="659"/>
      <c r="V1244" s="659"/>
      <c r="W1244" s="659"/>
      <c r="X1244" s="659"/>
      <c r="Y1244" s="659"/>
      <c r="Z1244" s="659"/>
      <c r="AA1244" s="659"/>
      <c r="AB1244" s="659"/>
      <c r="AC1244" s="659"/>
      <c r="AD1244" s="659"/>
      <c r="AE1244" s="659"/>
      <c r="AF1244" s="659"/>
      <c r="AG1244" s="659"/>
      <c r="AH1244" s="659"/>
      <c r="AI1244" s="659"/>
      <c r="AJ1244" s="659"/>
      <c r="AK1244" s="659"/>
    </row>
    <row r="1245" spans="1:37">
      <c r="A1245" s="659"/>
      <c r="B1245" s="659"/>
      <c r="C1245" s="659"/>
      <c r="D1245" s="659"/>
      <c r="E1245" s="659"/>
      <c r="F1245" s="659"/>
      <c r="G1245" s="659"/>
      <c r="H1245" s="659"/>
      <c r="I1245" s="660"/>
      <c r="J1245" s="659"/>
      <c r="K1245" s="660"/>
      <c r="L1245" s="659"/>
      <c r="M1245" s="659"/>
      <c r="N1245" s="659"/>
      <c r="O1245" s="659"/>
      <c r="P1245" s="659"/>
      <c r="Q1245" s="659"/>
      <c r="R1245" s="659"/>
      <c r="S1245" s="659"/>
      <c r="T1245" s="659"/>
      <c r="U1245" s="659"/>
      <c r="V1245" s="659"/>
      <c r="W1245" s="659"/>
      <c r="X1245" s="659"/>
      <c r="Y1245" s="659"/>
      <c r="Z1245" s="659"/>
      <c r="AA1245" s="659"/>
      <c r="AB1245" s="659"/>
      <c r="AC1245" s="659"/>
      <c r="AD1245" s="659"/>
      <c r="AE1245" s="659"/>
      <c r="AF1245" s="659"/>
      <c r="AG1245" s="659"/>
      <c r="AH1245" s="659"/>
      <c r="AI1245" s="659"/>
      <c r="AJ1245" s="659"/>
      <c r="AK1245" s="659"/>
    </row>
    <row r="1246" spans="1:37">
      <c r="A1246" s="659"/>
      <c r="B1246" s="659"/>
      <c r="C1246" s="659"/>
      <c r="D1246" s="659"/>
      <c r="E1246" s="659"/>
      <c r="F1246" s="659"/>
      <c r="G1246" s="659"/>
      <c r="H1246" s="659"/>
      <c r="I1246" s="660"/>
      <c r="J1246" s="659"/>
      <c r="K1246" s="660"/>
      <c r="L1246" s="659"/>
      <c r="M1246" s="659"/>
      <c r="N1246" s="659"/>
      <c r="O1246" s="659"/>
      <c r="P1246" s="659"/>
      <c r="Q1246" s="659"/>
      <c r="R1246" s="659"/>
      <c r="S1246" s="659"/>
      <c r="T1246" s="659"/>
      <c r="U1246" s="659"/>
      <c r="V1246" s="659"/>
      <c r="W1246" s="659"/>
      <c r="X1246" s="659"/>
      <c r="Y1246" s="659"/>
      <c r="Z1246" s="659"/>
      <c r="AA1246" s="659"/>
      <c r="AB1246" s="659"/>
      <c r="AC1246" s="659"/>
      <c r="AD1246" s="659"/>
      <c r="AE1246" s="659"/>
      <c r="AF1246" s="659"/>
      <c r="AG1246" s="659"/>
      <c r="AH1246" s="659"/>
      <c r="AI1246" s="659"/>
      <c r="AJ1246" s="659"/>
      <c r="AK1246" s="659"/>
    </row>
    <row r="1247" spans="1:37">
      <c r="A1247" s="659"/>
      <c r="B1247" s="659"/>
      <c r="C1247" s="659"/>
      <c r="D1247" s="659"/>
      <c r="E1247" s="659"/>
      <c r="F1247" s="659"/>
      <c r="G1247" s="659"/>
      <c r="H1247" s="659"/>
      <c r="I1247" s="660"/>
      <c r="J1247" s="659"/>
      <c r="K1247" s="660"/>
      <c r="L1247" s="659"/>
      <c r="M1247" s="659"/>
      <c r="N1247" s="659"/>
      <c r="O1247" s="659"/>
      <c r="P1247" s="659"/>
      <c r="Q1247" s="659"/>
      <c r="R1247" s="659"/>
      <c r="S1247" s="659"/>
      <c r="T1247" s="659"/>
      <c r="U1247" s="659"/>
      <c r="V1247" s="659"/>
      <c r="W1247" s="659"/>
      <c r="X1247" s="659"/>
      <c r="Y1247" s="659"/>
      <c r="Z1247" s="659"/>
      <c r="AA1247" s="659"/>
      <c r="AB1247" s="659"/>
      <c r="AC1247" s="659"/>
      <c r="AD1247" s="659"/>
      <c r="AE1247" s="659"/>
      <c r="AF1247" s="659"/>
      <c r="AG1247" s="659"/>
      <c r="AH1247" s="659"/>
      <c r="AI1247" s="659"/>
      <c r="AJ1247" s="659"/>
      <c r="AK1247" s="659"/>
    </row>
    <row r="1248" spans="1:37">
      <c r="A1248" s="659"/>
      <c r="B1248" s="659"/>
      <c r="C1248" s="659"/>
      <c r="D1248" s="659"/>
      <c r="E1248" s="659"/>
      <c r="F1248" s="659"/>
      <c r="G1248" s="659"/>
      <c r="H1248" s="659"/>
      <c r="I1248" s="660"/>
      <c r="J1248" s="659"/>
      <c r="K1248" s="660"/>
      <c r="L1248" s="659"/>
      <c r="M1248" s="659"/>
      <c r="N1248" s="659"/>
      <c r="O1248" s="659"/>
      <c r="P1248" s="659"/>
      <c r="Q1248" s="659"/>
      <c r="R1248" s="659"/>
      <c r="S1248" s="659"/>
      <c r="T1248" s="659"/>
      <c r="U1248" s="659"/>
      <c r="V1248" s="659"/>
      <c r="W1248" s="659"/>
      <c r="X1248" s="659"/>
      <c r="Y1248" s="659"/>
      <c r="Z1248" s="659"/>
      <c r="AA1248" s="659"/>
      <c r="AB1248" s="659"/>
      <c r="AC1248" s="659"/>
      <c r="AD1248" s="659"/>
      <c r="AE1248" s="659"/>
      <c r="AF1248" s="659"/>
      <c r="AG1248" s="659"/>
      <c r="AH1248" s="659"/>
      <c r="AI1248" s="659"/>
      <c r="AJ1248" s="659"/>
      <c r="AK1248" s="659"/>
    </row>
    <row r="1249" spans="1:37">
      <c r="A1249" s="659"/>
      <c r="B1249" s="659"/>
      <c r="C1249" s="659"/>
      <c r="D1249" s="659"/>
      <c r="E1249" s="659"/>
      <c r="F1249" s="659"/>
      <c r="G1249" s="659"/>
      <c r="H1249" s="659"/>
      <c r="I1249" s="660"/>
      <c r="J1249" s="659"/>
      <c r="K1249" s="660"/>
      <c r="L1249" s="659"/>
      <c r="M1249" s="659"/>
      <c r="N1249" s="659"/>
      <c r="O1249" s="659"/>
      <c r="P1249" s="659"/>
      <c r="Q1249" s="659"/>
      <c r="R1249" s="659"/>
      <c r="S1249" s="659"/>
      <c r="T1249" s="659"/>
      <c r="U1249" s="659"/>
      <c r="V1249" s="659"/>
      <c r="W1249" s="659"/>
      <c r="X1249" s="659"/>
      <c r="Y1249" s="659"/>
      <c r="Z1249" s="659"/>
      <c r="AA1249" s="659"/>
      <c r="AB1249" s="659"/>
      <c r="AC1249" s="659"/>
      <c r="AD1249" s="659"/>
      <c r="AE1249" s="659"/>
      <c r="AF1249" s="659"/>
      <c r="AG1249" s="659"/>
      <c r="AH1249" s="659"/>
      <c r="AI1249" s="659"/>
      <c r="AJ1249" s="659"/>
      <c r="AK1249" s="659"/>
    </row>
    <row r="1250" spans="1:37">
      <c r="A1250" s="659"/>
      <c r="B1250" s="659"/>
      <c r="C1250" s="659"/>
      <c r="D1250" s="659"/>
      <c r="E1250" s="659"/>
      <c r="F1250" s="659"/>
      <c r="G1250" s="659"/>
      <c r="H1250" s="659"/>
      <c r="I1250" s="660"/>
      <c r="J1250" s="659"/>
      <c r="K1250" s="660"/>
      <c r="L1250" s="659"/>
      <c r="M1250" s="659"/>
      <c r="N1250" s="659"/>
      <c r="O1250" s="659"/>
      <c r="P1250" s="659"/>
      <c r="Q1250" s="659"/>
      <c r="R1250" s="659"/>
      <c r="S1250" s="659"/>
      <c r="T1250" s="659"/>
      <c r="U1250" s="659"/>
      <c r="V1250" s="659"/>
      <c r="W1250" s="659"/>
      <c r="X1250" s="659"/>
      <c r="Y1250" s="659"/>
      <c r="Z1250" s="659"/>
      <c r="AA1250" s="659"/>
      <c r="AB1250" s="659"/>
      <c r="AC1250" s="659"/>
      <c r="AD1250" s="659"/>
      <c r="AE1250" s="659"/>
      <c r="AF1250" s="659"/>
      <c r="AG1250" s="659"/>
      <c r="AH1250" s="659"/>
      <c r="AI1250" s="659"/>
      <c r="AJ1250" s="659"/>
      <c r="AK1250" s="659"/>
    </row>
    <row r="1251" spans="1:37">
      <c r="A1251" s="659"/>
      <c r="B1251" s="659"/>
      <c r="C1251" s="659"/>
      <c r="D1251" s="659"/>
      <c r="E1251" s="659"/>
      <c r="F1251" s="659"/>
      <c r="G1251" s="659"/>
      <c r="H1251" s="659"/>
      <c r="I1251" s="660"/>
      <c r="J1251" s="659"/>
      <c r="K1251" s="660"/>
      <c r="L1251" s="659"/>
      <c r="M1251" s="659"/>
      <c r="N1251" s="659"/>
      <c r="O1251" s="659"/>
      <c r="P1251" s="659"/>
      <c r="Q1251" s="659"/>
      <c r="R1251" s="659"/>
      <c r="S1251" s="659"/>
      <c r="T1251" s="659"/>
      <c r="U1251" s="659"/>
      <c r="V1251" s="659"/>
      <c r="W1251" s="659"/>
      <c r="X1251" s="659"/>
      <c r="Y1251" s="659"/>
      <c r="Z1251" s="659"/>
      <c r="AA1251" s="659"/>
      <c r="AB1251" s="659"/>
      <c r="AC1251" s="659"/>
      <c r="AD1251" s="659"/>
      <c r="AE1251" s="659"/>
      <c r="AF1251" s="659"/>
      <c r="AG1251" s="659"/>
      <c r="AH1251" s="659"/>
      <c r="AI1251" s="659"/>
      <c r="AJ1251" s="659"/>
      <c r="AK1251" s="659"/>
    </row>
    <row r="1252" spans="1:37">
      <c r="A1252" s="659"/>
      <c r="B1252" s="659"/>
      <c r="C1252" s="659"/>
      <c r="D1252" s="659"/>
      <c r="E1252" s="659"/>
      <c r="F1252" s="659"/>
      <c r="G1252" s="659"/>
      <c r="H1252" s="659"/>
      <c r="I1252" s="660"/>
      <c r="J1252" s="659"/>
      <c r="K1252" s="660"/>
      <c r="L1252" s="659"/>
      <c r="M1252" s="659"/>
      <c r="N1252" s="659"/>
      <c r="O1252" s="659"/>
      <c r="P1252" s="659"/>
      <c r="Q1252" s="659"/>
      <c r="R1252" s="659"/>
      <c r="S1252" s="659"/>
      <c r="T1252" s="659"/>
      <c r="U1252" s="659"/>
      <c r="V1252" s="659"/>
      <c r="W1252" s="659"/>
      <c r="X1252" s="659"/>
      <c r="Y1252" s="659"/>
      <c r="Z1252" s="659"/>
      <c r="AA1252" s="659"/>
      <c r="AB1252" s="659"/>
      <c r="AC1252" s="659"/>
      <c r="AD1252" s="659"/>
      <c r="AE1252" s="659"/>
      <c r="AF1252" s="659"/>
      <c r="AG1252" s="659"/>
      <c r="AH1252" s="659"/>
      <c r="AI1252" s="659"/>
      <c r="AJ1252" s="659"/>
      <c r="AK1252" s="659"/>
    </row>
    <row r="1253" spans="1:37">
      <c r="A1253" s="659"/>
      <c r="B1253" s="659"/>
      <c r="C1253" s="659"/>
      <c r="D1253" s="659"/>
      <c r="E1253" s="659"/>
      <c r="F1253" s="659"/>
      <c r="G1253" s="659"/>
      <c r="H1253" s="659"/>
      <c r="I1253" s="660"/>
      <c r="J1253" s="659"/>
      <c r="K1253" s="660"/>
      <c r="L1253" s="659"/>
      <c r="M1253" s="659"/>
      <c r="N1253" s="659"/>
      <c r="O1253" s="659"/>
      <c r="P1253" s="659"/>
      <c r="Q1253" s="659"/>
      <c r="R1253" s="659"/>
      <c r="S1253" s="659"/>
      <c r="T1253" s="659"/>
      <c r="U1253" s="659"/>
      <c r="V1253" s="659"/>
      <c r="W1253" s="659"/>
      <c r="X1253" s="659"/>
      <c r="Y1253" s="659"/>
      <c r="Z1253" s="659"/>
      <c r="AA1253" s="659"/>
      <c r="AB1253" s="659"/>
      <c r="AC1253" s="659"/>
      <c r="AD1253" s="659"/>
      <c r="AE1253" s="659"/>
      <c r="AF1253" s="659"/>
      <c r="AG1253" s="659"/>
      <c r="AH1253" s="659"/>
      <c r="AI1253" s="659"/>
      <c r="AJ1253" s="659"/>
      <c r="AK1253" s="659"/>
    </row>
    <row r="1254" spans="1:37">
      <c r="A1254" s="659"/>
      <c r="B1254" s="659"/>
      <c r="C1254" s="659"/>
      <c r="D1254" s="659"/>
      <c r="E1254" s="659"/>
      <c r="F1254" s="659"/>
      <c r="G1254" s="659"/>
      <c r="H1254" s="659"/>
      <c r="I1254" s="660"/>
      <c r="J1254" s="659"/>
      <c r="K1254" s="660"/>
      <c r="L1254" s="659"/>
      <c r="M1254" s="659"/>
      <c r="N1254" s="659"/>
      <c r="O1254" s="659"/>
      <c r="P1254" s="659"/>
      <c r="Q1254" s="659"/>
      <c r="R1254" s="659"/>
      <c r="S1254" s="659"/>
      <c r="T1254" s="659"/>
      <c r="U1254" s="659"/>
      <c r="V1254" s="659"/>
      <c r="W1254" s="659"/>
      <c r="X1254" s="659"/>
      <c r="Y1254" s="659"/>
      <c r="Z1254" s="659"/>
      <c r="AA1254" s="659"/>
      <c r="AB1254" s="659"/>
      <c r="AC1254" s="659"/>
      <c r="AD1254" s="659"/>
      <c r="AE1254" s="659"/>
      <c r="AF1254" s="659"/>
      <c r="AG1254" s="659"/>
      <c r="AH1254" s="659"/>
      <c r="AI1254" s="659"/>
      <c r="AJ1254" s="659"/>
      <c r="AK1254" s="659"/>
    </row>
    <row r="1255" spans="1:37">
      <c r="A1255" s="659"/>
      <c r="B1255" s="659"/>
      <c r="C1255" s="659"/>
      <c r="D1255" s="659"/>
      <c r="E1255" s="659"/>
      <c r="F1255" s="659"/>
      <c r="G1255" s="659"/>
      <c r="H1255" s="659"/>
      <c r="I1255" s="660"/>
      <c r="J1255" s="659"/>
      <c r="K1255" s="660"/>
      <c r="L1255" s="659"/>
      <c r="M1255" s="659"/>
      <c r="N1255" s="659"/>
      <c r="O1255" s="659"/>
      <c r="P1255" s="659"/>
      <c r="Q1255" s="659"/>
      <c r="R1255" s="659"/>
      <c r="S1255" s="659"/>
      <c r="T1255" s="659"/>
      <c r="U1255" s="659"/>
      <c r="V1255" s="659"/>
      <c r="W1255" s="659"/>
      <c r="X1255" s="659"/>
      <c r="Y1255" s="659"/>
      <c r="Z1255" s="659"/>
      <c r="AA1255" s="659"/>
      <c r="AB1255" s="659"/>
      <c r="AC1255" s="659"/>
      <c r="AD1255" s="659"/>
      <c r="AE1255" s="659"/>
      <c r="AF1255" s="659"/>
      <c r="AG1255" s="659"/>
      <c r="AH1255" s="659"/>
      <c r="AI1255" s="659"/>
      <c r="AJ1255" s="659"/>
      <c r="AK1255" s="659"/>
    </row>
    <row r="1256" spans="1:37">
      <c r="A1256" s="659"/>
      <c r="B1256" s="659"/>
      <c r="C1256" s="659"/>
      <c r="D1256" s="659"/>
      <c r="E1256" s="659"/>
      <c r="F1256" s="659"/>
      <c r="G1256" s="659"/>
      <c r="H1256" s="659"/>
      <c r="I1256" s="660"/>
      <c r="J1256" s="659"/>
      <c r="K1256" s="660"/>
      <c r="L1256" s="659"/>
      <c r="M1256" s="659"/>
      <c r="N1256" s="659"/>
      <c r="O1256" s="659"/>
      <c r="P1256" s="659"/>
      <c r="Q1256" s="659"/>
      <c r="R1256" s="659"/>
      <c r="S1256" s="659"/>
      <c r="T1256" s="659"/>
      <c r="U1256" s="659"/>
      <c r="V1256" s="659"/>
      <c r="W1256" s="659"/>
      <c r="X1256" s="659"/>
      <c r="Y1256" s="659"/>
      <c r="Z1256" s="659"/>
      <c r="AA1256" s="659"/>
      <c r="AB1256" s="659"/>
      <c r="AC1256" s="659"/>
      <c r="AD1256" s="659"/>
      <c r="AE1256" s="659"/>
      <c r="AF1256" s="659"/>
      <c r="AG1256" s="659"/>
      <c r="AH1256" s="659"/>
      <c r="AI1256" s="659"/>
      <c r="AJ1256" s="659"/>
      <c r="AK1256" s="659"/>
    </row>
    <row r="1257" spans="1:37">
      <c r="A1257" s="659"/>
      <c r="B1257" s="659"/>
      <c r="C1257" s="659"/>
      <c r="D1257" s="659"/>
      <c r="E1257" s="659"/>
      <c r="F1257" s="659"/>
      <c r="G1257" s="659"/>
      <c r="H1257" s="659"/>
      <c r="I1257" s="660"/>
      <c r="J1257" s="659"/>
      <c r="K1257" s="660"/>
      <c r="L1257" s="659"/>
      <c r="M1257" s="659"/>
      <c r="N1257" s="659"/>
      <c r="O1257" s="659"/>
      <c r="P1257" s="659"/>
      <c r="Q1257" s="659"/>
      <c r="R1257" s="659"/>
      <c r="S1257" s="659"/>
      <c r="T1257" s="659"/>
      <c r="U1257" s="659"/>
      <c r="V1257" s="659"/>
      <c r="W1257" s="659"/>
      <c r="X1257" s="659"/>
      <c r="Y1257" s="659"/>
      <c r="Z1257" s="659"/>
      <c r="AA1257" s="659"/>
      <c r="AB1257" s="659"/>
      <c r="AC1257" s="659"/>
      <c r="AD1257" s="659"/>
      <c r="AE1257" s="659"/>
      <c r="AF1257" s="659"/>
      <c r="AG1257" s="659"/>
      <c r="AH1257" s="659"/>
      <c r="AI1257" s="659"/>
      <c r="AJ1257" s="659"/>
      <c r="AK1257" s="659"/>
    </row>
    <row r="1258" spans="1:37">
      <c r="A1258" s="659"/>
      <c r="B1258" s="659"/>
      <c r="C1258" s="659"/>
      <c r="D1258" s="659"/>
      <c r="E1258" s="659"/>
      <c r="F1258" s="659"/>
      <c r="G1258" s="659"/>
      <c r="H1258" s="659"/>
      <c r="I1258" s="660"/>
      <c r="J1258" s="659"/>
      <c r="K1258" s="660"/>
      <c r="L1258" s="659"/>
      <c r="M1258" s="659"/>
      <c r="N1258" s="659"/>
      <c r="O1258" s="659"/>
      <c r="P1258" s="659"/>
      <c r="Q1258" s="659"/>
      <c r="R1258" s="659"/>
      <c r="S1258" s="659"/>
      <c r="T1258" s="659"/>
      <c r="U1258" s="659"/>
      <c r="V1258" s="659"/>
      <c r="W1258" s="659"/>
      <c r="X1258" s="659"/>
      <c r="Y1258" s="659"/>
      <c r="Z1258" s="659"/>
      <c r="AA1258" s="659"/>
      <c r="AB1258" s="659"/>
      <c r="AC1258" s="659"/>
      <c r="AD1258" s="659"/>
      <c r="AE1258" s="659"/>
      <c r="AF1258" s="659"/>
      <c r="AG1258" s="659"/>
      <c r="AH1258" s="659"/>
      <c r="AI1258" s="659"/>
      <c r="AJ1258" s="659"/>
      <c r="AK1258" s="659"/>
    </row>
    <row r="1259" spans="1:37">
      <c r="A1259" s="659"/>
      <c r="B1259" s="659"/>
      <c r="C1259" s="659"/>
      <c r="D1259" s="659"/>
      <c r="E1259" s="659"/>
      <c r="F1259" s="659"/>
      <c r="G1259" s="659"/>
      <c r="H1259" s="659"/>
      <c r="I1259" s="660"/>
      <c r="J1259" s="659"/>
      <c r="K1259" s="660"/>
      <c r="L1259" s="659"/>
      <c r="M1259" s="659"/>
      <c r="N1259" s="659"/>
      <c r="O1259" s="659"/>
      <c r="P1259" s="659"/>
      <c r="Q1259" s="659"/>
      <c r="R1259" s="659"/>
      <c r="S1259" s="659"/>
      <c r="T1259" s="659"/>
      <c r="U1259" s="659"/>
      <c r="V1259" s="659"/>
      <c r="W1259" s="659"/>
      <c r="X1259" s="659"/>
      <c r="Y1259" s="659"/>
      <c r="Z1259" s="659"/>
      <c r="AA1259" s="659"/>
      <c r="AB1259" s="659"/>
      <c r="AC1259" s="659"/>
      <c r="AD1259" s="659"/>
      <c r="AE1259" s="659"/>
      <c r="AF1259" s="659"/>
      <c r="AG1259" s="659"/>
      <c r="AH1259" s="659"/>
      <c r="AI1259" s="659"/>
      <c r="AJ1259" s="659"/>
      <c r="AK1259" s="659"/>
    </row>
    <row r="1260" spans="1:37">
      <c r="A1260" s="659"/>
      <c r="B1260" s="659"/>
      <c r="C1260" s="659"/>
      <c r="D1260" s="659"/>
      <c r="E1260" s="659"/>
      <c r="F1260" s="659"/>
      <c r="G1260" s="659"/>
      <c r="H1260" s="659"/>
      <c r="I1260" s="660"/>
      <c r="J1260" s="659"/>
      <c r="K1260" s="660"/>
      <c r="L1260" s="659"/>
      <c r="M1260" s="659"/>
      <c r="N1260" s="659"/>
      <c r="O1260" s="659"/>
      <c r="P1260" s="659"/>
      <c r="Q1260" s="659"/>
      <c r="R1260" s="659"/>
      <c r="S1260" s="659"/>
      <c r="T1260" s="659"/>
      <c r="U1260" s="659"/>
      <c r="V1260" s="659"/>
      <c r="W1260" s="659"/>
      <c r="X1260" s="659"/>
      <c r="Y1260" s="659"/>
      <c r="Z1260" s="659"/>
      <c r="AA1260" s="659"/>
      <c r="AB1260" s="659"/>
      <c r="AC1260" s="659"/>
      <c r="AD1260" s="659"/>
      <c r="AE1260" s="659"/>
      <c r="AF1260" s="659"/>
      <c r="AG1260" s="659"/>
      <c r="AH1260" s="659"/>
      <c r="AI1260" s="659"/>
      <c r="AJ1260" s="659"/>
      <c r="AK1260" s="659"/>
    </row>
    <row r="1261" spans="1:37">
      <c r="A1261" s="659"/>
      <c r="B1261" s="659"/>
      <c r="C1261" s="659"/>
      <c r="D1261" s="659"/>
      <c r="E1261" s="659"/>
      <c r="F1261" s="659"/>
      <c r="G1261" s="659"/>
      <c r="H1261" s="659"/>
      <c r="I1261" s="660"/>
      <c r="J1261" s="659"/>
      <c r="K1261" s="660"/>
      <c r="L1261" s="659"/>
      <c r="M1261" s="659"/>
      <c r="N1261" s="659"/>
      <c r="O1261" s="659"/>
      <c r="P1261" s="659"/>
      <c r="Q1261" s="659"/>
      <c r="R1261" s="659"/>
      <c r="S1261" s="659"/>
      <c r="T1261" s="659"/>
      <c r="U1261" s="659"/>
      <c r="V1261" s="659"/>
      <c r="W1261" s="659"/>
      <c r="X1261" s="659"/>
      <c r="Y1261" s="659"/>
      <c r="Z1261" s="659"/>
      <c r="AA1261" s="659"/>
      <c r="AB1261" s="659"/>
      <c r="AC1261" s="659"/>
      <c r="AD1261" s="659"/>
      <c r="AE1261" s="659"/>
      <c r="AF1261" s="659"/>
      <c r="AG1261" s="659"/>
      <c r="AH1261" s="659"/>
      <c r="AI1261" s="659"/>
      <c r="AJ1261" s="659"/>
      <c r="AK1261" s="659"/>
    </row>
    <row r="1262" spans="1:37">
      <c r="A1262" s="659"/>
      <c r="B1262" s="659"/>
      <c r="C1262" s="659"/>
      <c r="D1262" s="659"/>
      <c r="E1262" s="659"/>
      <c r="F1262" s="659"/>
      <c r="G1262" s="659"/>
      <c r="H1262" s="659"/>
      <c r="I1262" s="660"/>
      <c r="J1262" s="659"/>
      <c r="K1262" s="660"/>
      <c r="L1262" s="659"/>
      <c r="M1262" s="659"/>
      <c r="N1262" s="659"/>
      <c r="O1262" s="659"/>
      <c r="P1262" s="659"/>
      <c r="Q1262" s="659"/>
      <c r="R1262" s="659"/>
      <c r="S1262" s="659"/>
      <c r="T1262" s="659"/>
      <c r="U1262" s="659"/>
      <c r="V1262" s="659"/>
      <c r="W1262" s="659"/>
      <c r="X1262" s="659"/>
      <c r="Y1262" s="659"/>
      <c r="Z1262" s="659"/>
      <c r="AA1262" s="659"/>
      <c r="AB1262" s="659"/>
      <c r="AC1262" s="659"/>
      <c r="AD1262" s="659"/>
      <c r="AE1262" s="659"/>
      <c r="AF1262" s="659"/>
      <c r="AG1262" s="659"/>
      <c r="AH1262" s="659"/>
      <c r="AI1262" s="659"/>
      <c r="AJ1262" s="659"/>
      <c r="AK1262" s="659"/>
    </row>
    <row r="1263" spans="1:37">
      <c r="A1263" s="659"/>
      <c r="B1263" s="659"/>
      <c r="C1263" s="659"/>
      <c r="D1263" s="659"/>
      <c r="E1263" s="659"/>
      <c r="F1263" s="659"/>
      <c r="G1263" s="659"/>
      <c r="H1263" s="659"/>
      <c r="I1263" s="660"/>
      <c r="J1263" s="659"/>
      <c r="K1263" s="660"/>
      <c r="L1263" s="659"/>
      <c r="M1263" s="659"/>
      <c r="N1263" s="659"/>
      <c r="O1263" s="659"/>
      <c r="P1263" s="659"/>
      <c r="Q1263" s="659"/>
      <c r="R1263" s="659"/>
      <c r="S1263" s="659"/>
      <c r="T1263" s="659"/>
      <c r="U1263" s="659"/>
      <c r="V1263" s="659"/>
      <c r="W1263" s="659"/>
      <c r="X1263" s="659"/>
      <c r="Y1263" s="659"/>
      <c r="Z1263" s="659"/>
      <c r="AA1263" s="659"/>
      <c r="AB1263" s="659"/>
      <c r="AC1263" s="659"/>
      <c r="AD1263" s="659"/>
      <c r="AE1263" s="659"/>
      <c r="AF1263" s="659"/>
      <c r="AG1263" s="659"/>
      <c r="AH1263" s="659"/>
      <c r="AI1263" s="659"/>
      <c r="AJ1263" s="659"/>
      <c r="AK1263" s="659"/>
    </row>
    <row r="1264" spans="1:37">
      <c r="A1264" s="659"/>
      <c r="B1264" s="659"/>
      <c r="C1264" s="659"/>
      <c r="D1264" s="659"/>
      <c r="E1264" s="659"/>
      <c r="F1264" s="659"/>
      <c r="G1264" s="659"/>
      <c r="H1264" s="659"/>
      <c r="I1264" s="660"/>
      <c r="J1264" s="659"/>
      <c r="K1264" s="660"/>
      <c r="L1264" s="659"/>
      <c r="M1264" s="659"/>
      <c r="N1264" s="659"/>
      <c r="O1264" s="659"/>
      <c r="P1264" s="659"/>
      <c r="Q1264" s="659"/>
      <c r="R1264" s="659"/>
      <c r="S1264" s="659"/>
      <c r="T1264" s="659"/>
      <c r="U1264" s="659"/>
      <c r="V1264" s="659"/>
      <c r="W1264" s="659"/>
      <c r="X1264" s="659"/>
      <c r="Y1264" s="659"/>
      <c r="Z1264" s="659"/>
      <c r="AA1264" s="659"/>
      <c r="AB1264" s="659"/>
      <c r="AC1264" s="659"/>
      <c r="AD1264" s="659"/>
      <c r="AE1264" s="659"/>
      <c r="AF1264" s="659"/>
      <c r="AG1264" s="659"/>
      <c r="AH1264" s="659"/>
      <c r="AI1264" s="659"/>
      <c r="AJ1264" s="659"/>
      <c r="AK1264" s="659"/>
    </row>
    <row r="1265" spans="1:37">
      <c r="A1265" s="659"/>
      <c r="B1265" s="659"/>
      <c r="C1265" s="659"/>
      <c r="D1265" s="659"/>
      <c r="E1265" s="659"/>
      <c r="F1265" s="659"/>
      <c r="G1265" s="659"/>
      <c r="H1265" s="659"/>
      <c r="I1265" s="660"/>
      <c r="J1265" s="659"/>
      <c r="K1265" s="660"/>
      <c r="L1265" s="659"/>
      <c r="M1265" s="659"/>
      <c r="N1265" s="659"/>
      <c r="O1265" s="659"/>
      <c r="P1265" s="659"/>
      <c r="Q1265" s="659"/>
      <c r="R1265" s="659"/>
      <c r="S1265" s="659"/>
      <c r="T1265" s="659"/>
      <c r="U1265" s="659"/>
      <c r="V1265" s="659"/>
      <c r="W1265" s="659"/>
      <c r="X1265" s="659"/>
      <c r="Y1265" s="659"/>
      <c r="Z1265" s="659"/>
      <c r="AA1265" s="659"/>
      <c r="AB1265" s="659"/>
      <c r="AC1265" s="659"/>
      <c r="AD1265" s="659"/>
      <c r="AE1265" s="659"/>
      <c r="AF1265" s="659"/>
      <c r="AG1265" s="659"/>
      <c r="AH1265" s="659"/>
      <c r="AI1265" s="659"/>
      <c r="AJ1265" s="659"/>
      <c r="AK1265" s="659"/>
    </row>
    <row r="1266" spans="1:37">
      <c r="A1266" s="659"/>
      <c r="B1266" s="659"/>
      <c r="C1266" s="659"/>
      <c r="D1266" s="659"/>
      <c r="E1266" s="659"/>
      <c r="F1266" s="659"/>
      <c r="G1266" s="659"/>
      <c r="H1266" s="659"/>
      <c r="I1266" s="660"/>
      <c r="J1266" s="659"/>
      <c r="K1266" s="660"/>
      <c r="L1266" s="659"/>
      <c r="M1266" s="659"/>
      <c r="N1266" s="659"/>
      <c r="O1266" s="659"/>
      <c r="P1266" s="659"/>
      <c r="Q1266" s="659"/>
      <c r="R1266" s="659"/>
      <c r="S1266" s="659"/>
      <c r="T1266" s="659"/>
      <c r="U1266" s="659"/>
      <c r="V1266" s="659"/>
      <c r="W1266" s="659"/>
      <c r="X1266" s="659"/>
      <c r="Y1266" s="659"/>
      <c r="Z1266" s="659"/>
      <c r="AA1266" s="659"/>
      <c r="AB1266" s="659"/>
      <c r="AC1266" s="659"/>
      <c r="AD1266" s="659"/>
      <c r="AE1266" s="659"/>
      <c r="AF1266" s="659"/>
      <c r="AG1266" s="659"/>
      <c r="AH1266" s="659"/>
      <c r="AI1266" s="659"/>
      <c r="AJ1266" s="659"/>
      <c r="AK1266" s="659"/>
    </row>
    <row r="1267" spans="1:37">
      <c r="A1267" s="659"/>
      <c r="B1267" s="659"/>
      <c r="C1267" s="659"/>
      <c r="D1267" s="659"/>
      <c r="E1267" s="659"/>
      <c r="F1267" s="659"/>
      <c r="G1267" s="659"/>
      <c r="H1267" s="659"/>
      <c r="I1267" s="660"/>
      <c r="J1267" s="659"/>
      <c r="K1267" s="660"/>
      <c r="L1267" s="659"/>
      <c r="M1267" s="659"/>
      <c r="N1267" s="659"/>
      <c r="O1267" s="659"/>
      <c r="P1267" s="659"/>
      <c r="Q1267" s="659"/>
      <c r="R1267" s="659"/>
      <c r="S1267" s="659"/>
      <c r="T1267" s="659"/>
      <c r="U1267" s="659"/>
      <c r="V1267" s="659"/>
      <c r="W1267" s="659"/>
      <c r="X1267" s="659"/>
      <c r="Y1267" s="659"/>
      <c r="Z1267" s="659"/>
      <c r="AA1267" s="659"/>
      <c r="AB1267" s="659"/>
      <c r="AC1267" s="659"/>
      <c r="AD1267" s="659"/>
      <c r="AE1267" s="659"/>
      <c r="AF1267" s="659"/>
      <c r="AG1267" s="659"/>
      <c r="AH1267" s="659"/>
      <c r="AI1267" s="659"/>
      <c r="AJ1267" s="659"/>
      <c r="AK1267" s="659"/>
    </row>
    <row r="1268" spans="1:37">
      <c r="A1268" s="659"/>
      <c r="B1268" s="659"/>
      <c r="C1268" s="659"/>
      <c r="D1268" s="659"/>
      <c r="E1268" s="659"/>
      <c r="F1268" s="659"/>
      <c r="G1268" s="659"/>
      <c r="H1268" s="659"/>
      <c r="I1268" s="660"/>
      <c r="J1268" s="659"/>
      <c r="K1268" s="660"/>
      <c r="L1268" s="659"/>
      <c r="M1268" s="659"/>
      <c r="N1268" s="659"/>
      <c r="O1268" s="659"/>
      <c r="P1268" s="659"/>
      <c r="Q1268" s="659"/>
      <c r="R1268" s="659"/>
      <c r="S1268" s="659"/>
      <c r="T1268" s="659"/>
      <c r="U1268" s="659"/>
      <c r="V1268" s="659"/>
      <c r="W1268" s="659"/>
      <c r="X1268" s="659"/>
      <c r="Y1268" s="659"/>
      <c r="Z1268" s="659"/>
      <c r="AA1268" s="659"/>
      <c r="AB1268" s="659"/>
      <c r="AC1268" s="659"/>
      <c r="AD1268" s="659"/>
      <c r="AE1268" s="659"/>
      <c r="AF1268" s="659"/>
      <c r="AG1268" s="659"/>
      <c r="AH1268" s="659"/>
      <c r="AI1268" s="659"/>
      <c r="AJ1268" s="659"/>
      <c r="AK1268" s="659"/>
    </row>
    <row r="1269" spans="1:37">
      <c r="A1269" s="659"/>
      <c r="B1269" s="659"/>
      <c r="C1269" s="659"/>
      <c r="D1269" s="659"/>
      <c r="E1269" s="659"/>
      <c r="F1269" s="659"/>
      <c r="G1269" s="659"/>
      <c r="H1269" s="659"/>
      <c r="I1269" s="660"/>
      <c r="J1269" s="659"/>
      <c r="K1269" s="660"/>
      <c r="L1269" s="659"/>
      <c r="M1269" s="659"/>
      <c r="N1269" s="659"/>
      <c r="O1269" s="659"/>
      <c r="P1269" s="659"/>
      <c r="Q1269" s="659"/>
      <c r="R1269" s="659"/>
      <c r="S1269" s="659"/>
      <c r="T1269" s="659"/>
      <c r="U1269" s="659"/>
      <c r="V1269" s="659"/>
      <c r="W1269" s="659"/>
      <c r="X1269" s="659"/>
      <c r="Y1269" s="659"/>
      <c r="Z1269" s="659"/>
      <c r="AA1269" s="659"/>
      <c r="AB1269" s="659"/>
      <c r="AC1269" s="659"/>
      <c r="AD1269" s="659"/>
      <c r="AE1269" s="659"/>
      <c r="AF1269" s="659"/>
      <c r="AG1269" s="659"/>
      <c r="AH1269" s="659"/>
      <c r="AI1269" s="659"/>
      <c r="AJ1269" s="659"/>
      <c r="AK1269" s="659"/>
    </row>
    <row r="1270" spans="1:37">
      <c r="A1270" s="659"/>
      <c r="B1270" s="659"/>
      <c r="C1270" s="659"/>
      <c r="D1270" s="659"/>
      <c r="E1270" s="659"/>
      <c r="F1270" s="659"/>
      <c r="G1270" s="659"/>
      <c r="H1270" s="659"/>
      <c r="I1270" s="660"/>
      <c r="J1270" s="659"/>
      <c r="K1270" s="660"/>
      <c r="L1270" s="659"/>
      <c r="M1270" s="659"/>
      <c r="N1270" s="659"/>
      <c r="O1270" s="659"/>
      <c r="P1270" s="659"/>
      <c r="Q1270" s="659"/>
      <c r="R1270" s="659"/>
      <c r="S1270" s="659"/>
      <c r="T1270" s="659"/>
      <c r="U1270" s="659"/>
      <c r="V1270" s="659"/>
      <c r="W1270" s="659"/>
      <c r="X1270" s="659"/>
      <c r="Y1270" s="659"/>
      <c r="Z1270" s="659"/>
      <c r="AA1270" s="659"/>
      <c r="AB1270" s="659"/>
      <c r="AC1270" s="659"/>
      <c r="AD1270" s="659"/>
      <c r="AE1270" s="659"/>
      <c r="AF1270" s="659"/>
      <c r="AG1270" s="659"/>
      <c r="AH1270" s="659"/>
      <c r="AI1270" s="659"/>
      <c r="AJ1270" s="659"/>
      <c r="AK1270" s="659"/>
    </row>
    <row r="1271" spans="1:37">
      <c r="A1271" s="659"/>
      <c r="B1271" s="659"/>
      <c r="C1271" s="659"/>
      <c r="D1271" s="659"/>
      <c r="E1271" s="659"/>
      <c r="F1271" s="659"/>
      <c r="G1271" s="659"/>
      <c r="H1271" s="659"/>
      <c r="I1271" s="660"/>
      <c r="J1271" s="659"/>
      <c r="K1271" s="660"/>
      <c r="L1271" s="659"/>
      <c r="M1271" s="659"/>
      <c r="N1271" s="659"/>
      <c r="O1271" s="659"/>
      <c r="P1271" s="659"/>
      <c r="Q1271" s="659"/>
      <c r="R1271" s="659"/>
      <c r="S1271" s="659"/>
      <c r="T1271" s="659"/>
      <c r="U1271" s="659"/>
      <c r="V1271" s="659"/>
      <c r="W1271" s="659"/>
      <c r="X1271" s="659"/>
      <c r="Y1271" s="659"/>
      <c r="Z1271" s="659"/>
      <c r="AA1271" s="659"/>
      <c r="AB1271" s="659"/>
      <c r="AC1271" s="659"/>
      <c r="AD1271" s="659"/>
      <c r="AE1271" s="659"/>
      <c r="AF1271" s="659"/>
      <c r="AG1271" s="659"/>
      <c r="AH1271" s="659"/>
      <c r="AI1271" s="659"/>
      <c r="AJ1271" s="659"/>
      <c r="AK1271" s="659"/>
    </row>
    <row r="1272" spans="1:37">
      <c r="A1272" s="659"/>
      <c r="B1272" s="659"/>
      <c r="C1272" s="659"/>
      <c r="D1272" s="659"/>
      <c r="E1272" s="659"/>
      <c r="F1272" s="659"/>
      <c r="G1272" s="659"/>
      <c r="H1272" s="659"/>
      <c r="I1272" s="660"/>
      <c r="J1272" s="659"/>
      <c r="K1272" s="660"/>
      <c r="L1272" s="659"/>
      <c r="M1272" s="659"/>
      <c r="N1272" s="659"/>
      <c r="O1272" s="659"/>
      <c r="P1272" s="659"/>
      <c r="Q1272" s="659"/>
      <c r="R1272" s="659"/>
      <c r="S1272" s="659"/>
      <c r="T1272" s="659"/>
      <c r="U1272" s="659"/>
      <c r="V1272" s="659"/>
      <c r="W1272" s="659"/>
      <c r="X1272" s="659"/>
      <c r="Y1272" s="659"/>
      <c r="Z1272" s="659"/>
      <c r="AA1272" s="659"/>
      <c r="AB1272" s="659"/>
      <c r="AC1272" s="659"/>
      <c r="AD1272" s="659"/>
      <c r="AE1272" s="659"/>
      <c r="AF1272" s="659"/>
      <c r="AG1272" s="659"/>
      <c r="AH1272" s="659"/>
      <c r="AI1272" s="659"/>
      <c r="AJ1272" s="659"/>
      <c r="AK1272" s="659"/>
    </row>
    <row r="1273" spans="1:37">
      <c r="A1273" s="659"/>
      <c r="B1273" s="659"/>
      <c r="C1273" s="659"/>
      <c r="D1273" s="659"/>
      <c r="E1273" s="659"/>
      <c r="F1273" s="659"/>
      <c r="G1273" s="659"/>
      <c r="H1273" s="659"/>
      <c r="I1273" s="660"/>
      <c r="J1273" s="659"/>
      <c r="K1273" s="660"/>
      <c r="L1273" s="659"/>
      <c r="M1273" s="659"/>
      <c r="N1273" s="659"/>
      <c r="O1273" s="659"/>
      <c r="P1273" s="659"/>
      <c r="Q1273" s="659"/>
      <c r="R1273" s="659"/>
      <c r="S1273" s="659"/>
      <c r="T1273" s="659"/>
      <c r="U1273" s="659"/>
      <c r="V1273" s="659"/>
      <c r="W1273" s="659"/>
      <c r="X1273" s="659"/>
      <c r="Y1273" s="659"/>
      <c r="Z1273" s="659"/>
      <c r="AA1273" s="659"/>
      <c r="AB1273" s="659"/>
      <c r="AC1273" s="659"/>
      <c r="AD1273" s="659"/>
      <c r="AE1273" s="659"/>
      <c r="AF1273" s="659"/>
      <c r="AG1273" s="659"/>
      <c r="AH1273" s="659"/>
      <c r="AI1273" s="659"/>
      <c r="AJ1273" s="659"/>
      <c r="AK1273" s="659"/>
    </row>
    <row r="1274" spans="1:37">
      <c r="A1274" s="659"/>
      <c r="B1274" s="659"/>
      <c r="C1274" s="659"/>
      <c r="D1274" s="659"/>
      <c r="E1274" s="659"/>
      <c r="F1274" s="659"/>
      <c r="G1274" s="659"/>
      <c r="H1274" s="659"/>
      <c r="I1274" s="660"/>
      <c r="J1274" s="659"/>
      <c r="K1274" s="660"/>
      <c r="L1274" s="659"/>
      <c r="M1274" s="659"/>
      <c r="N1274" s="659"/>
      <c r="O1274" s="659"/>
      <c r="P1274" s="659"/>
      <c r="Q1274" s="659"/>
      <c r="R1274" s="659"/>
      <c r="S1274" s="659"/>
      <c r="T1274" s="659"/>
      <c r="U1274" s="659"/>
      <c r="V1274" s="659"/>
      <c r="W1274" s="659"/>
      <c r="X1274" s="659"/>
      <c r="Y1274" s="659"/>
      <c r="Z1274" s="659"/>
      <c r="AA1274" s="659"/>
      <c r="AB1274" s="659"/>
      <c r="AC1274" s="659"/>
      <c r="AD1274" s="659"/>
      <c r="AE1274" s="659"/>
      <c r="AF1274" s="659"/>
      <c r="AG1274" s="659"/>
      <c r="AH1274" s="659"/>
      <c r="AI1274" s="659"/>
      <c r="AJ1274" s="659"/>
      <c r="AK1274" s="659"/>
    </row>
    <row r="1275" spans="1:37">
      <c r="A1275" s="659"/>
      <c r="B1275" s="659"/>
      <c r="C1275" s="659"/>
      <c r="D1275" s="659"/>
      <c r="E1275" s="659"/>
      <c r="F1275" s="659"/>
      <c r="G1275" s="659"/>
      <c r="H1275" s="659"/>
      <c r="I1275" s="660"/>
      <c r="J1275" s="659"/>
      <c r="K1275" s="660"/>
      <c r="L1275" s="659"/>
      <c r="M1275" s="659"/>
      <c r="N1275" s="659"/>
      <c r="O1275" s="659"/>
      <c r="P1275" s="659"/>
      <c r="Q1275" s="659"/>
      <c r="R1275" s="659"/>
      <c r="S1275" s="659"/>
      <c r="T1275" s="659"/>
      <c r="U1275" s="659"/>
      <c r="V1275" s="659"/>
      <c r="W1275" s="659"/>
      <c r="X1275" s="659"/>
      <c r="Y1275" s="659"/>
      <c r="Z1275" s="659"/>
      <c r="AA1275" s="659"/>
      <c r="AB1275" s="659"/>
      <c r="AC1275" s="659"/>
      <c r="AD1275" s="659"/>
      <c r="AE1275" s="659"/>
      <c r="AF1275" s="659"/>
      <c r="AG1275" s="659"/>
      <c r="AH1275" s="659"/>
      <c r="AI1275" s="659"/>
      <c r="AJ1275" s="659"/>
      <c r="AK1275" s="659"/>
    </row>
    <row r="1276" spans="1:37">
      <c r="A1276" s="659"/>
      <c r="B1276" s="659"/>
      <c r="C1276" s="659"/>
      <c r="D1276" s="659"/>
      <c r="E1276" s="659"/>
      <c r="F1276" s="659"/>
      <c r="G1276" s="659"/>
      <c r="H1276" s="659"/>
      <c r="I1276" s="660"/>
      <c r="J1276" s="659"/>
      <c r="K1276" s="660"/>
      <c r="L1276" s="659"/>
      <c r="M1276" s="659"/>
      <c r="N1276" s="659"/>
      <c r="O1276" s="659"/>
      <c r="P1276" s="659"/>
      <c r="Q1276" s="659"/>
      <c r="R1276" s="659"/>
      <c r="S1276" s="659"/>
      <c r="T1276" s="659"/>
      <c r="U1276" s="659"/>
      <c r="V1276" s="659"/>
      <c r="W1276" s="659"/>
      <c r="X1276" s="659"/>
      <c r="Y1276" s="659"/>
      <c r="Z1276" s="659"/>
      <c r="AA1276" s="659"/>
      <c r="AB1276" s="659"/>
      <c r="AC1276" s="659"/>
      <c r="AD1276" s="659"/>
      <c r="AE1276" s="659"/>
      <c r="AF1276" s="659"/>
      <c r="AG1276" s="659"/>
      <c r="AH1276" s="659"/>
      <c r="AI1276" s="659"/>
      <c r="AJ1276" s="659"/>
      <c r="AK1276" s="659"/>
    </row>
    <row r="1277" spans="1:37">
      <c r="A1277" s="659"/>
      <c r="B1277" s="659"/>
      <c r="C1277" s="659"/>
      <c r="D1277" s="659"/>
      <c r="E1277" s="659"/>
      <c r="F1277" s="659"/>
      <c r="G1277" s="659"/>
      <c r="H1277" s="659"/>
      <c r="I1277" s="660"/>
      <c r="J1277" s="659"/>
      <c r="K1277" s="660"/>
      <c r="L1277" s="659"/>
      <c r="M1277" s="659"/>
      <c r="N1277" s="659"/>
      <c r="O1277" s="659"/>
      <c r="P1277" s="659"/>
      <c r="Q1277" s="659"/>
      <c r="R1277" s="659"/>
      <c r="S1277" s="659"/>
      <c r="T1277" s="659"/>
      <c r="U1277" s="659"/>
      <c r="V1277" s="659"/>
      <c r="W1277" s="659"/>
      <c r="X1277" s="659"/>
      <c r="Y1277" s="659"/>
      <c r="Z1277" s="659"/>
      <c r="AA1277" s="659"/>
      <c r="AB1277" s="659"/>
      <c r="AC1277" s="659"/>
      <c r="AD1277" s="659"/>
      <c r="AE1277" s="659"/>
      <c r="AF1277" s="659"/>
      <c r="AG1277" s="659"/>
      <c r="AH1277" s="659"/>
      <c r="AI1277" s="659"/>
      <c r="AJ1277" s="659"/>
      <c r="AK1277" s="659"/>
    </row>
    <row r="1278" spans="1:37">
      <c r="A1278" s="659"/>
      <c r="B1278" s="659"/>
      <c r="C1278" s="659"/>
      <c r="D1278" s="659"/>
      <c r="E1278" s="659"/>
      <c r="F1278" s="659"/>
      <c r="G1278" s="659"/>
      <c r="H1278" s="659"/>
      <c r="I1278" s="660"/>
      <c r="J1278" s="659"/>
      <c r="K1278" s="660"/>
      <c r="L1278" s="659"/>
      <c r="M1278" s="659"/>
      <c r="N1278" s="659"/>
      <c r="O1278" s="659"/>
      <c r="P1278" s="659"/>
      <c r="Q1278" s="659"/>
      <c r="R1278" s="659"/>
      <c r="S1278" s="659"/>
      <c r="T1278" s="659"/>
      <c r="U1278" s="659"/>
      <c r="V1278" s="659"/>
      <c r="W1278" s="659"/>
      <c r="X1278" s="659"/>
      <c r="Y1278" s="659"/>
      <c r="Z1278" s="659"/>
      <c r="AA1278" s="659"/>
      <c r="AB1278" s="659"/>
      <c r="AC1278" s="659"/>
      <c r="AD1278" s="659"/>
      <c r="AE1278" s="659"/>
      <c r="AF1278" s="659"/>
      <c r="AG1278" s="659"/>
      <c r="AH1278" s="659"/>
      <c r="AI1278" s="659"/>
      <c r="AJ1278" s="659"/>
      <c r="AK1278" s="659"/>
    </row>
    <row r="1279" spans="1:37">
      <c r="A1279" s="659"/>
      <c r="B1279" s="659"/>
      <c r="C1279" s="659"/>
      <c r="D1279" s="659"/>
      <c r="E1279" s="659"/>
      <c r="F1279" s="659"/>
      <c r="G1279" s="659"/>
      <c r="H1279" s="659"/>
      <c r="I1279" s="660"/>
      <c r="J1279" s="659"/>
      <c r="K1279" s="660"/>
      <c r="L1279" s="659"/>
      <c r="M1279" s="659"/>
      <c r="N1279" s="659"/>
      <c r="O1279" s="659"/>
      <c r="P1279" s="659"/>
      <c r="Q1279" s="659"/>
      <c r="R1279" s="659"/>
      <c r="S1279" s="659"/>
      <c r="T1279" s="659"/>
      <c r="U1279" s="659"/>
      <c r="V1279" s="659"/>
      <c r="W1279" s="659"/>
      <c r="X1279" s="659"/>
      <c r="Y1279" s="659"/>
      <c r="Z1279" s="659"/>
      <c r="AA1279" s="659"/>
      <c r="AB1279" s="659"/>
      <c r="AC1279" s="659"/>
      <c r="AD1279" s="659"/>
      <c r="AE1279" s="659"/>
      <c r="AF1279" s="659"/>
      <c r="AG1279" s="659"/>
      <c r="AH1279" s="659"/>
      <c r="AI1279" s="659"/>
      <c r="AJ1279" s="659"/>
      <c r="AK1279" s="659"/>
    </row>
    <row r="1280" spans="1:37">
      <c r="A1280" s="659"/>
      <c r="B1280" s="659"/>
      <c r="C1280" s="659"/>
      <c r="D1280" s="659"/>
      <c r="E1280" s="659"/>
      <c r="F1280" s="659"/>
      <c r="G1280" s="659"/>
      <c r="H1280" s="659"/>
      <c r="I1280" s="660"/>
      <c r="J1280" s="659"/>
      <c r="K1280" s="660"/>
      <c r="L1280" s="659"/>
      <c r="M1280" s="659"/>
      <c r="N1280" s="659"/>
      <c r="O1280" s="659"/>
      <c r="P1280" s="659"/>
      <c r="Q1280" s="659"/>
      <c r="R1280" s="659"/>
      <c r="S1280" s="659"/>
      <c r="T1280" s="659"/>
      <c r="U1280" s="659"/>
      <c r="V1280" s="659"/>
      <c r="W1280" s="659"/>
      <c r="X1280" s="659"/>
      <c r="Y1280" s="659"/>
      <c r="Z1280" s="659"/>
      <c r="AA1280" s="659"/>
      <c r="AB1280" s="659"/>
      <c r="AC1280" s="659"/>
      <c r="AD1280" s="659"/>
      <c r="AE1280" s="659"/>
      <c r="AF1280" s="659"/>
      <c r="AG1280" s="659"/>
      <c r="AH1280" s="659"/>
      <c r="AI1280" s="659"/>
      <c r="AJ1280" s="659"/>
      <c r="AK1280" s="659"/>
    </row>
    <row r="1281" spans="1:37">
      <c r="A1281" s="659"/>
      <c r="B1281" s="659"/>
      <c r="C1281" s="659"/>
      <c r="D1281" s="659"/>
      <c r="E1281" s="659"/>
      <c r="F1281" s="659"/>
      <c r="G1281" s="659"/>
      <c r="H1281" s="659"/>
      <c r="I1281" s="660"/>
      <c r="J1281" s="659"/>
      <c r="K1281" s="660"/>
      <c r="L1281" s="659"/>
      <c r="M1281" s="659"/>
      <c r="N1281" s="659"/>
      <c r="O1281" s="659"/>
      <c r="P1281" s="659"/>
      <c r="Q1281" s="659"/>
      <c r="R1281" s="659"/>
      <c r="S1281" s="659"/>
      <c r="T1281" s="659"/>
      <c r="U1281" s="659"/>
      <c r="V1281" s="659"/>
      <c r="W1281" s="659"/>
      <c r="X1281" s="659"/>
      <c r="Y1281" s="659"/>
      <c r="Z1281" s="659"/>
      <c r="AA1281" s="659"/>
      <c r="AB1281" s="659"/>
      <c r="AC1281" s="659"/>
      <c r="AD1281" s="659"/>
      <c r="AE1281" s="659"/>
      <c r="AF1281" s="659"/>
      <c r="AG1281" s="659"/>
      <c r="AH1281" s="659"/>
      <c r="AI1281" s="659"/>
      <c r="AJ1281" s="659"/>
      <c r="AK1281" s="659"/>
    </row>
    <row r="1282" spans="1:37">
      <c r="A1282" s="659"/>
      <c r="B1282" s="659"/>
      <c r="C1282" s="659"/>
      <c r="D1282" s="659"/>
      <c r="E1282" s="659"/>
      <c r="F1282" s="659"/>
      <c r="G1282" s="659"/>
      <c r="H1282" s="659"/>
      <c r="I1282" s="660"/>
      <c r="J1282" s="659"/>
      <c r="K1282" s="660"/>
      <c r="L1282" s="659"/>
      <c r="M1282" s="659"/>
      <c r="N1282" s="659"/>
      <c r="O1282" s="659"/>
      <c r="P1282" s="659"/>
      <c r="Q1282" s="659"/>
      <c r="R1282" s="659"/>
      <c r="S1282" s="659"/>
      <c r="T1282" s="659"/>
      <c r="U1282" s="659"/>
      <c r="V1282" s="659"/>
      <c r="W1282" s="659"/>
      <c r="X1282" s="659"/>
      <c r="Y1282" s="659"/>
      <c r="Z1282" s="659"/>
      <c r="AA1282" s="659"/>
      <c r="AB1282" s="659"/>
      <c r="AC1282" s="659"/>
      <c r="AD1282" s="659"/>
      <c r="AE1282" s="659"/>
      <c r="AF1282" s="659"/>
      <c r="AG1282" s="659"/>
      <c r="AH1282" s="659"/>
      <c r="AI1282" s="659"/>
      <c r="AJ1282" s="659"/>
      <c r="AK1282" s="659"/>
    </row>
    <row r="1283" spans="1:37">
      <c r="A1283" s="659"/>
      <c r="B1283" s="659"/>
      <c r="C1283" s="659"/>
      <c r="D1283" s="659"/>
      <c r="E1283" s="659"/>
      <c r="F1283" s="659"/>
      <c r="G1283" s="659"/>
      <c r="H1283" s="659"/>
      <c r="I1283" s="660"/>
      <c r="J1283" s="659"/>
      <c r="K1283" s="660"/>
      <c r="L1283" s="659"/>
      <c r="M1283" s="659"/>
      <c r="N1283" s="659"/>
      <c r="O1283" s="659"/>
      <c r="P1283" s="659"/>
      <c r="Q1283" s="659"/>
      <c r="R1283" s="659"/>
      <c r="S1283" s="659"/>
      <c r="T1283" s="659"/>
      <c r="U1283" s="659"/>
      <c r="V1283" s="659"/>
      <c r="W1283" s="659"/>
      <c r="X1283" s="659"/>
      <c r="Y1283" s="659"/>
      <c r="Z1283" s="659"/>
      <c r="AA1283" s="659"/>
      <c r="AB1283" s="659"/>
      <c r="AC1283" s="659"/>
      <c r="AD1283" s="659"/>
      <c r="AE1283" s="659"/>
      <c r="AF1283" s="659"/>
      <c r="AG1283" s="659"/>
      <c r="AH1283" s="659"/>
      <c r="AI1283" s="659"/>
      <c r="AJ1283" s="659"/>
      <c r="AK1283" s="659"/>
    </row>
    <row r="1284" spans="1:37">
      <c r="A1284" s="659"/>
      <c r="B1284" s="659"/>
      <c r="C1284" s="659"/>
      <c r="D1284" s="659"/>
      <c r="E1284" s="659"/>
      <c r="F1284" s="659"/>
      <c r="G1284" s="659"/>
      <c r="H1284" s="659"/>
      <c r="I1284" s="660"/>
      <c r="J1284" s="659"/>
      <c r="K1284" s="660"/>
      <c r="L1284" s="659"/>
      <c r="M1284" s="659"/>
      <c r="N1284" s="659"/>
      <c r="O1284" s="659"/>
      <c r="P1284" s="659"/>
      <c r="Q1284" s="659"/>
      <c r="R1284" s="659"/>
      <c r="S1284" s="659"/>
      <c r="T1284" s="659"/>
      <c r="U1284" s="659"/>
      <c r="V1284" s="659"/>
      <c r="W1284" s="659"/>
      <c r="X1284" s="659"/>
      <c r="Y1284" s="659"/>
      <c r="Z1284" s="659"/>
      <c r="AA1284" s="659"/>
      <c r="AB1284" s="659"/>
      <c r="AC1284" s="659"/>
      <c r="AD1284" s="659"/>
      <c r="AE1284" s="659"/>
      <c r="AF1284" s="659"/>
      <c r="AG1284" s="659"/>
      <c r="AH1284" s="659"/>
      <c r="AI1284" s="659"/>
      <c r="AJ1284" s="659"/>
      <c r="AK1284" s="659"/>
    </row>
    <row r="1285" spans="1:37">
      <c r="A1285" s="659"/>
      <c r="B1285" s="659"/>
      <c r="C1285" s="659"/>
      <c r="D1285" s="659"/>
      <c r="E1285" s="659"/>
      <c r="F1285" s="659"/>
      <c r="G1285" s="659"/>
      <c r="H1285" s="659"/>
      <c r="I1285" s="660"/>
      <c r="J1285" s="659"/>
      <c r="K1285" s="660"/>
      <c r="L1285" s="659"/>
      <c r="M1285" s="659"/>
      <c r="N1285" s="659"/>
      <c r="O1285" s="659"/>
      <c r="P1285" s="659"/>
      <c r="Q1285" s="659"/>
      <c r="R1285" s="659"/>
      <c r="S1285" s="659"/>
      <c r="T1285" s="659"/>
      <c r="U1285" s="659"/>
      <c r="V1285" s="659"/>
      <c r="W1285" s="659"/>
      <c r="X1285" s="659"/>
      <c r="Y1285" s="659"/>
      <c r="Z1285" s="659"/>
      <c r="AA1285" s="659"/>
      <c r="AB1285" s="659"/>
      <c r="AC1285" s="659"/>
      <c r="AD1285" s="659"/>
      <c r="AE1285" s="659"/>
      <c r="AF1285" s="659"/>
      <c r="AG1285" s="659"/>
      <c r="AH1285" s="659"/>
      <c r="AI1285" s="659"/>
      <c r="AJ1285" s="659"/>
      <c r="AK1285" s="659"/>
    </row>
    <row r="1286" spans="1:37">
      <c r="A1286" s="659"/>
      <c r="B1286" s="659"/>
      <c r="C1286" s="659"/>
      <c r="D1286" s="659"/>
      <c r="E1286" s="659"/>
      <c r="F1286" s="659"/>
      <c r="G1286" s="659"/>
      <c r="H1286" s="659"/>
      <c r="I1286" s="660"/>
      <c r="J1286" s="659"/>
      <c r="K1286" s="660"/>
      <c r="L1286" s="659"/>
      <c r="M1286" s="659"/>
      <c r="N1286" s="659"/>
      <c r="O1286" s="659"/>
      <c r="P1286" s="659"/>
      <c r="Q1286" s="659"/>
      <c r="R1286" s="659"/>
      <c r="S1286" s="659"/>
      <c r="T1286" s="659"/>
      <c r="U1286" s="659"/>
      <c r="V1286" s="659"/>
      <c r="W1286" s="659"/>
      <c r="X1286" s="659"/>
      <c r="Y1286" s="659"/>
      <c r="Z1286" s="659"/>
      <c r="AA1286" s="659"/>
      <c r="AB1286" s="659"/>
      <c r="AC1286" s="659"/>
      <c r="AD1286" s="659"/>
      <c r="AE1286" s="659"/>
      <c r="AF1286" s="659"/>
      <c r="AG1286" s="659"/>
      <c r="AH1286" s="659"/>
      <c r="AI1286" s="659"/>
      <c r="AJ1286" s="659"/>
      <c r="AK1286" s="659"/>
    </row>
    <row r="1287" spans="1:37">
      <c r="A1287" s="659"/>
      <c r="B1287" s="659"/>
      <c r="C1287" s="659"/>
      <c r="D1287" s="659"/>
      <c r="E1287" s="659"/>
      <c r="F1287" s="659"/>
      <c r="G1287" s="659"/>
      <c r="H1287" s="659"/>
      <c r="I1287" s="660"/>
      <c r="J1287" s="659"/>
      <c r="K1287" s="660"/>
      <c r="L1287" s="659"/>
      <c r="M1287" s="659"/>
      <c r="N1287" s="659"/>
      <c r="O1287" s="659"/>
      <c r="P1287" s="659"/>
      <c r="Q1287" s="659"/>
      <c r="R1287" s="659"/>
      <c r="S1287" s="659"/>
      <c r="T1287" s="659"/>
      <c r="U1287" s="659"/>
      <c r="V1287" s="659"/>
      <c r="W1287" s="659"/>
      <c r="X1287" s="659"/>
      <c r="Y1287" s="659"/>
      <c r="Z1287" s="659"/>
      <c r="AA1287" s="659"/>
      <c r="AB1287" s="659"/>
      <c r="AC1287" s="659"/>
      <c r="AD1287" s="659"/>
      <c r="AE1287" s="659"/>
      <c r="AF1287" s="659"/>
      <c r="AG1287" s="659"/>
      <c r="AH1287" s="659"/>
      <c r="AI1287" s="659"/>
      <c r="AJ1287" s="659"/>
      <c r="AK1287" s="659"/>
    </row>
    <row r="1288" spans="1:37">
      <c r="A1288" s="659"/>
      <c r="B1288" s="659"/>
      <c r="C1288" s="659"/>
      <c r="D1288" s="659"/>
      <c r="E1288" s="659"/>
      <c r="F1288" s="659"/>
      <c r="G1288" s="659"/>
      <c r="H1288" s="659"/>
      <c r="I1288" s="660"/>
      <c r="J1288" s="659"/>
      <c r="K1288" s="660"/>
      <c r="L1288" s="659"/>
      <c r="M1288" s="659"/>
      <c r="N1288" s="659"/>
      <c r="O1288" s="659"/>
      <c r="P1288" s="659"/>
      <c r="Q1288" s="659"/>
      <c r="R1288" s="659"/>
      <c r="S1288" s="659"/>
      <c r="T1288" s="659"/>
      <c r="U1288" s="659"/>
      <c r="V1288" s="659"/>
      <c r="W1288" s="659"/>
      <c r="X1288" s="659"/>
      <c r="Y1288" s="659"/>
      <c r="Z1288" s="659"/>
      <c r="AA1288" s="659"/>
      <c r="AB1288" s="659"/>
      <c r="AC1288" s="659"/>
      <c r="AD1288" s="659"/>
      <c r="AE1288" s="659"/>
      <c r="AF1288" s="659"/>
      <c r="AG1288" s="659"/>
      <c r="AH1288" s="659"/>
      <c r="AI1288" s="659"/>
      <c r="AJ1288" s="659"/>
      <c r="AK1288" s="659"/>
    </row>
    <row r="1289" spans="1:37">
      <c r="A1289" s="659"/>
      <c r="B1289" s="659"/>
      <c r="C1289" s="659"/>
      <c r="D1289" s="659"/>
      <c r="E1289" s="659"/>
      <c r="F1289" s="659"/>
      <c r="G1289" s="659"/>
      <c r="H1289" s="659"/>
      <c r="I1289" s="660"/>
      <c r="J1289" s="659"/>
      <c r="K1289" s="660"/>
      <c r="L1289" s="659"/>
      <c r="M1289" s="659"/>
      <c r="N1289" s="659"/>
      <c r="O1289" s="659"/>
      <c r="P1289" s="659"/>
      <c r="Q1289" s="659"/>
      <c r="R1289" s="659"/>
      <c r="S1289" s="659"/>
      <c r="T1289" s="659"/>
      <c r="U1289" s="659"/>
      <c r="V1289" s="659"/>
      <c r="W1289" s="659"/>
      <c r="X1289" s="659"/>
      <c r="Y1289" s="659"/>
      <c r="Z1289" s="659"/>
      <c r="AA1289" s="659"/>
      <c r="AB1289" s="659"/>
      <c r="AC1289" s="659"/>
      <c r="AD1289" s="659"/>
      <c r="AE1289" s="659"/>
      <c r="AF1289" s="659"/>
      <c r="AG1289" s="659"/>
      <c r="AH1289" s="659"/>
      <c r="AI1289" s="659"/>
      <c r="AJ1289" s="659"/>
      <c r="AK1289" s="659"/>
    </row>
    <row r="1290" spans="1:37">
      <c r="A1290" s="659"/>
      <c r="B1290" s="659"/>
      <c r="C1290" s="659"/>
      <c r="D1290" s="659"/>
      <c r="E1290" s="659"/>
      <c r="F1290" s="659"/>
      <c r="G1290" s="659"/>
      <c r="H1290" s="659"/>
      <c r="I1290" s="660"/>
      <c r="J1290" s="659"/>
      <c r="K1290" s="660"/>
      <c r="L1290" s="659"/>
      <c r="M1290" s="659"/>
      <c r="N1290" s="659"/>
      <c r="O1290" s="659"/>
      <c r="P1290" s="659"/>
      <c r="Q1290" s="659"/>
      <c r="R1290" s="659"/>
      <c r="S1290" s="659"/>
      <c r="T1290" s="659"/>
      <c r="U1290" s="659"/>
      <c r="V1290" s="659"/>
      <c r="W1290" s="659"/>
      <c r="X1290" s="659"/>
      <c r="Y1290" s="659"/>
      <c r="Z1290" s="659"/>
      <c r="AA1290" s="659"/>
      <c r="AB1290" s="659"/>
      <c r="AC1290" s="659"/>
      <c r="AD1290" s="659"/>
      <c r="AE1290" s="659"/>
      <c r="AF1290" s="659"/>
      <c r="AG1290" s="659"/>
      <c r="AH1290" s="659"/>
      <c r="AI1290" s="659"/>
      <c r="AJ1290" s="659"/>
      <c r="AK1290" s="659"/>
    </row>
    <row r="1291" spans="1:37">
      <c r="A1291" s="659"/>
      <c r="B1291" s="659"/>
      <c r="C1291" s="659"/>
      <c r="D1291" s="659"/>
      <c r="E1291" s="659"/>
      <c r="F1291" s="659"/>
      <c r="G1291" s="659"/>
      <c r="H1291" s="659"/>
      <c r="I1291" s="660"/>
      <c r="J1291" s="659"/>
      <c r="K1291" s="660"/>
      <c r="L1291" s="659"/>
      <c r="M1291" s="659"/>
      <c r="N1291" s="659"/>
      <c r="O1291" s="659"/>
      <c r="P1291" s="659"/>
      <c r="Q1291" s="659"/>
      <c r="R1291" s="659"/>
      <c r="S1291" s="659"/>
      <c r="T1291" s="659"/>
      <c r="U1291" s="659"/>
      <c r="V1291" s="659"/>
      <c r="W1291" s="659"/>
      <c r="X1291" s="659"/>
      <c r="Y1291" s="659"/>
      <c r="Z1291" s="659"/>
      <c r="AA1291" s="659"/>
      <c r="AB1291" s="659"/>
      <c r="AC1291" s="659"/>
      <c r="AD1291" s="659"/>
      <c r="AE1291" s="659"/>
      <c r="AF1291" s="659"/>
      <c r="AG1291" s="659"/>
      <c r="AH1291" s="659"/>
      <c r="AI1291" s="659"/>
      <c r="AJ1291" s="659"/>
      <c r="AK1291" s="659"/>
    </row>
    <row r="1292" spans="1:37">
      <c r="A1292" s="659"/>
      <c r="B1292" s="659"/>
      <c r="C1292" s="659"/>
      <c r="D1292" s="659"/>
      <c r="E1292" s="659"/>
      <c r="F1292" s="659"/>
      <c r="G1292" s="659"/>
      <c r="H1292" s="659"/>
      <c r="I1292" s="660"/>
      <c r="J1292" s="659"/>
      <c r="K1292" s="660"/>
      <c r="L1292" s="659"/>
      <c r="M1292" s="659"/>
      <c r="N1292" s="659"/>
      <c r="O1292" s="659"/>
      <c r="P1292" s="659"/>
      <c r="Q1292" s="659"/>
      <c r="R1292" s="659"/>
      <c r="S1292" s="659"/>
      <c r="T1292" s="659"/>
      <c r="U1292" s="659"/>
      <c r="V1292" s="659"/>
      <c r="W1292" s="659"/>
      <c r="X1292" s="659"/>
      <c r="Y1292" s="659"/>
      <c r="Z1292" s="659"/>
      <c r="AA1292" s="659"/>
      <c r="AB1292" s="659"/>
      <c r="AC1292" s="659"/>
      <c r="AD1292" s="659"/>
      <c r="AE1292" s="659"/>
      <c r="AF1292" s="659"/>
      <c r="AG1292" s="659"/>
      <c r="AH1292" s="659"/>
      <c r="AI1292" s="659"/>
      <c r="AJ1292" s="659"/>
      <c r="AK1292" s="659"/>
    </row>
    <row r="1293" spans="1:37">
      <c r="A1293" s="659"/>
      <c r="B1293" s="659"/>
      <c r="C1293" s="659"/>
      <c r="D1293" s="659"/>
      <c r="E1293" s="659"/>
      <c r="F1293" s="659"/>
      <c r="G1293" s="659"/>
      <c r="H1293" s="659"/>
      <c r="I1293" s="660"/>
      <c r="J1293" s="659"/>
      <c r="K1293" s="660"/>
      <c r="L1293" s="659"/>
      <c r="M1293" s="659"/>
      <c r="N1293" s="659"/>
      <c r="O1293" s="659"/>
      <c r="P1293" s="659"/>
      <c r="Q1293" s="659"/>
      <c r="R1293" s="659"/>
      <c r="S1293" s="659"/>
      <c r="T1293" s="659"/>
      <c r="U1293" s="659"/>
      <c r="V1293" s="659"/>
      <c r="W1293" s="659"/>
      <c r="X1293" s="659"/>
      <c r="Y1293" s="659"/>
      <c r="Z1293" s="659"/>
      <c r="AA1293" s="659"/>
      <c r="AB1293" s="659"/>
      <c r="AC1293" s="659"/>
      <c r="AD1293" s="659"/>
      <c r="AE1293" s="659"/>
      <c r="AF1293" s="659"/>
      <c r="AG1293" s="659"/>
      <c r="AH1293" s="659"/>
      <c r="AI1293" s="659"/>
      <c r="AJ1293" s="659"/>
      <c r="AK1293" s="659"/>
    </row>
    <row r="1294" spans="1:37">
      <c r="A1294" s="659"/>
      <c r="B1294" s="659"/>
      <c r="C1294" s="659"/>
      <c r="D1294" s="659"/>
      <c r="E1294" s="659"/>
      <c r="F1294" s="659"/>
      <c r="G1294" s="659"/>
      <c r="H1294" s="659"/>
      <c r="I1294" s="660"/>
      <c r="J1294" s="659"/>
      <c r="K1294" s="660"/>
      <c r="L1294" s="659"/>
      <c r="M1294" s="659"/>
      <c r="N1294" s="659"/>
      <c r="O1294" s="659"/>
      <c r="P1294" s="659"/>
      <c r="Q1294" s="659"/>
      <c r="R1294" s="659"/>
      <c r="S1294" s="659"/>
      <c r="T1294" s="659"/>
      <c r="U1294" s="659"/>
      <c r="V1294" s="659"/>
      <c r="W1294" s="659"/>
      <c r="X1294" s="659"/>
      <c r="Y1294" s="659"/>
      <c r="Z1294" s="659"/>
      <c r="AA1294" s="659"/>
      <c r="AB1294" s="659"/>
      <c r="AC1294" s="659"/>
      <c r="AD1294" s="659"/>
      <c r="AE1294" s="659"/>
      <c r="AF1294" s="659"/>
      <c r="AG1294" s="659"/>
      <c r="AH1294" s="659"/>
      <c r="AI1294" s="659"/>
      <c r="AJ1294" s="659"/>
      <c r="AK1294" s="659"/>
    </row>
    <row r="1295" spans="1:37">
      <c r="A1295" s="659"/>
      <c r="B1295" s="659"/>
      <c r="C1295" s="659"/>
      <c r="D1295" s="659"/>
      <c r="E1295" s="659"/>
      <c r="F1295" s="659"/>
      <c r="G1295" s="659"/>
      <c r="H1295" s="659"/>
      <c r="I1295" s="660"/>
      <c r="J1295" s="659"/>
      <c r="K1295" s="660"/>
      <c r="L1295" s="659"/>
      <c r="M1295" s="659"/>
      <c r="N1295" s="659"/>
      <c r="O1295" s="659"/>
      <c r="P1295" s="659"/>
      <c r="Q1295" s="659"/>
      <c r="R1295" s="659"/>
      <c r="S1295" s="659"/>
      <c r="T1295" s="659"/>
      <c r="U1295" s="659"/>
      <c r="V1295" s="659"/>
      <c r="W1295" s="659"/>
      <c r="X1295" s="659"/>
      <c r="Y1295" s="659"/>
      <c r="Z1295" s="659"/>
      <c r="AA1295" s="659"/>
      <c r="AB1295" s="659"/>
      <c r="AC1295" s="659"/>
      <c r="AD1295" s="659"/>
      <c r="AE1295" s="659"/>
      <c r="AF1295" s="659"/>
      <c r="AG1295" s="659"/>
      <c r="AH1295" s="659"/>
      <c r="AI1295" s="659"/>
      <c r="AJ1295" s="659"/>
      <c r="AK1295" s="659"/>
    </row>
    <row r="1296" spans="1:37">
      <c r="A1296" s="659"/>
      <c r="B1296" s="659"/>
      <c r="C1296" s="659"/>
      <c r="D1296" s="659"/>
      <c r="E1296" s="659"/>
      <c r="F1296" s="659"/>
      <c r="G1296" s="659"/>
      <c r="H1296" s="659"/>
      <c r="I1296" s="660"/>
      <c r="J1296" s="659"/>
      <c r="K1296" s="660"/>
      <c r="L1296" s="659"/>
      <c r="M1296" s="659"/>
      <c r="N1296" s="659"/>
      <c r="O1296" s="659"/>
      <c r="P1296" s="659"/>
      <c r="Q1296" s="659"/>
      <c r="R1296" s="659"/>
      <c r="S1296" s="659"/>
      <c r="T1296" s="659"/>
      <c r="U1296" s="659"/>
      <c r="V1296" s="659"/>
      <c r="W1296" s="659"/>
      <c r="X1296" s="659"/>
      <c r="Y1296" s="659"/>
      <c r="Z1296" s="659"/>
      <c r="AA1296" s="659"/>
      <c r="AB1296" s="659"/>
      <c r="AC1296" s="659"/>
      <c r="AD1296" s="659"/>
      <c r="AE1296" s="659"/>
      <c r="AF1296" s="659"/>
      <c r="AG1296" s="659"/>
      <c r="AH1296" s="659"/>
      <c r="AI1296" s="659"/>
      <c r="AJ1296" s="659"/>
      <c r="AK1296" s="659"/>
    </row>
    <row r="1297" spans="1:37">
      <c r="A1297" s="659"/>
      <c r="B1297" s="659"/>
      <c r="C1297" s="659"/>
      <c r="D1297" s="659"/>
      <c r="E1297" s="659"/>
      <c r="F1297" s="659"/>
      <c r="G1297" s="659"/>
      <c r="H1297" s="659"/>
      <c r="I1297" s="660"/>
      <c r="J1297" s="659"/>
      <c r="K1297" s="660"/>
      <c r="L1297" s="659"/>
      <c r="M1297" s="659"/>
      <c r="N1297" s="659"/>
      <c r="O1297" s="659"/>
      <c r="P1297" s="659"/>
      <c r="Q1297" s="659"/>
      <c r="R1297" s="659"/>
      <c r="S1297" s="659"/>
      <c r="T1297" s="659"/>
      <c r="U1297" s="659"/>
      <c r="V1297" s="659"/>
      <c r="W1297" s="659"/>
      <c r="X1297" s="659"/>
      <c r="Y1297" s="659"/>
      <c r="Z1297" s="659"/>
      <c r="AA1297" s="659"/>
      <c r="AB1297" s="659"/>
      <c r="AC1297" s="659"/>
      <c r="AD1297" s="659"/>
      <c r="AE1297" s="659"/>
      <c r="AF1297" s="659"/>
      <c r="AG1297" s="659"/>
      <c r="AH1297" s="659"/>
      <c r="AI1297" s="659"/>
      <c r="AJ1297" s="659"/>
      <c r="AK1297" s="659"/>
    </row>
    <row r="1298" spans="1:37">
      <c r="A1298" s="659"/>
      <c r="B1298" s="659"/>
      <c r="C1298" s="659"/>
      <c r="D1298" s="659"/>
      <c r="E1298" s="659"/>
      <c r="F1298" s="659"/>
      <c r="G1298" s="659"/>
      <c r="H1298" s="659"/>
      <c r="I1298" s="660"/>
      <c r="J1298" s="659"/>
      <c r="K1298" s="660"/>
      <c r="L1298" s="659"/>
      <c r="M1298" s="659"/>
      <c r="N1298" s="659"/>
      <c r="O1298" s="659"/>
      <c r="P1298" s="659"/>
      <c r="Q1298" s="659"/>
      <c r="R1298" s="659"/>
      <c r="S1298" s="659"/>
      <c r="T1298" s="659"/>
      <c r="U1298" s="659"/>
      <c r="V1298" s="659"/>
      <c r="W1298" s="659"/>
      <c r="X1298" s="659"/>
      <c r="Y1298" s="659"/>
      <c r="Z1298" s="659"/>
      <c r="AA1298" s="659"/>
      <c r="AB1298" s="659"/>
      <c r="AC1298" s="659"/>
      <c r="AD1298" s="659"/>
      <c r="AE1298" s="659"/>
      <c r="AF1298" s="659"/>
      <c r="AG1298" s="659"/>
      <c r="AH1298" s="659"/>
      <c r="AI1298" s="659"/>
      <c r="AJ1298" s="659"/>
      <c r="AK1298" s="659"/>
    </row>
    <row r="1299" spans="1:37">
      <c r="A1299" s="659"/>
      <c r="B1299" s="659"/>
      <c r="C1299" s="659"/>
      <c r="D1299" s="659"/>
      <c r="E1299" s="659"/>
      <c r="F1299" s="659"/>
      <c r="G1299" s="659"/>
      <c r="H1299" s="659"/>
      <c r="I1299" s="660"/>
      <c r="J1299" s="659"/>
      <c r="K1299" s="660"/>
      <c r="L1299" s="659"/>
      <c r="M1299" s="659"/>
      <c r="N1299" s="659"/>
      <c r="O1299" s="659"/>
      <c r="P1299" s="659"/>
      <c r="Q1299" s="659"/>
      <c r="R1299" s="659"/>
      <c r="S1299" s="659"/>
      <c r="T1299" s="659"/>
      <c r="U1299" s="659"/>
      <c r="V1299" s="659"/>
      <c r="W1299" s="659"/>
      <c r="X1299" s="659"/>
      <c r="Y1299" s="659"/>
      <c r="Z1299" s="659"/>
      <c r="AA1299" s="659"/>
      <c r="AB1299" s="659"/>
      <c r="AC1299" s="659"/>
      <c r="AD1299" s="659"/>
      <c r="AE1299" s="659"/>
      <c r="AF1299" s="659"/>
      <c r="AG1299" s="659"/>
      <c r="AH1299" s="659"/>
      <c r="AI1299" s="659"/>
      <c r="AJ1299" s="659"/>
      <c r="AK1299" s="659"/>
    </row>
    <row r="1300" spans="1:37">
      <c r="A1300" s="659"/>
      <c r="B1300" s="659"/>
      <c r="C1300" s="659"/>
      <c r="D1300" s="659"/>
      <c r="E1300" s="659"/>
      <c r="F1300" s="659"/>
      <c r="G1300" s="659"/>
      <c r="H1300" s="659"/>
      <c r="I1300" s="660"/>
      <c r="J1300" s="659"/>
      <c r="K1300" s="660"/>
      <c r="L1300" s="659"/>
      <c r="M1300" s="659"/>
      <c r="N1300" s="659"/>
      <c r="O1300" s="659"/>
      <c r="P1300" s="659"/>
      <c r="Q1300" s="659"/>
      <c r="R1300" s="659"/>
      <c r="S1300" s="659"/>
      <c r="T1300" s="659"/>
      <c r="U1300" s="659"/>
      <c r="V1300" s="659"/>
      <c r="W1300" s="659"/>
      <c r="X1300" s="659"/>
      <c r="Y1300" s="659"/>
      <c r="Z1300" s="659"/>
      <c r="AA1300" s="659"/>
      <c r="AB1300" s="659"/>
      <c r="AC1300" s="659"/>
      <c r="AD1300" s="659"/>
      <c r="AE1300" s="659"/>
      <c r="AF1300" s="659"/>
      <c r="AG1300" s="659"/>
      <c r="AH1300" s="659"/>
      <c r="AI1300" s="659"/>
      <c r="AJ1300" s="659"/>
      <c r="AK1300" s="659"/>
    </row>
    <row r="1301" spans="1:37">
      <c r="A1301" s="659"/>
      <c r="B1301" s="659"/>
      <c r="C1301" s="659"/>
      <c r="D1301" s="659"/>
      <c r="E1301" s="659"/>
      <c r="F1301" s="659"/>
      <c r="G1301" s="659"/>
      <c r="H1301" s="659"/>
      <c r="I1301" s="660"/>
      <c r="J1301" s="659"/>
      <c r="K1301" s="660"/>
      <c r="L1301" s="659"/>
      <c r="M1301" s="659"/>
      <c r="N1301" s="659"/>
      <c r="O1301" s="659"/>
      <c r="P1301" s="659"/>
      <c r="Q1301" s="659"/>
      <c r="R1301" s="659"/>
      <c r="S1301" s="659"/>
      <c r="T1301" s="659"/>
      <c r="U1301" s="659"/>
      <c r="V1301" s="659"/>
      <c r="W1301" s="659"/>
      <c r="X1301" s="659"/>
      <c r="Y1301" s="659"/>
      <c r="Z1301" s="659"/>
      <c r="AA1301" s="659"/>
      <c r="AB1301" s="659"/>
      <c r="AC1301" s="659"/>
      <c r="AD1301" s="659"/>
      <c r="AE1301" s="659"/>
      <c r="AF1301" s="659"/>
      <c r="AG1301" s="659"/>
      <c r="AH1301" s="659"/>
      <c r="AI1301" s="659"/>
      <c r="AJ1301" s="659"/>
      <c r="AK1301" s="659"/>
    </row>
    <row r="1302" spans="1:37">
      <c r="A1302" s="659"/>
      <c r="B1302" s="659"/>
      <c r="C1302" s="659"/>
      <c r="D1302" s="659"/>
      <c r="E1302" s="659"/>
      <c r="F1302" s="659"/>
      <c r="G1302" s="659"/>
      <c r="H1302" s="659"/>
      <c r="I1302" s="660"/>
      <c r="J1302" s="659"/>
      <c r="K1302" s="660"/>
      <c r="L1302" s="659"/>
      <c r="M1302" s="659"/>
      <c r="N1302" s="659"/>
      <c r="O1302" s="659"/>
      <c r="P1302" s="659"/>
      <c r="Q1302" s="659"/>
      <c r="R1302" s="659"/>
      <c r="S1302" s="659"/>
      <c r="T1302" s="659"/>
      <c r="U1302" s="659"/>
      <c r="V1302" s="659"/>
      <c r="W1302" s="659"/>
      <c r="X1302" s="659"/>
      <c r="Y1302" s="659"/>
      <c r="Z1302" s="659"/>
      <c r="AA1302" s="659"/>
      <c r="AB1302" s="659"/>
      <c r="AC1302" s="659"/>
      <c r="AD1302" s="659"/>
      <c r="AE1302" s="659"/>
      <c r="AF1302" s="659"/>
      <c r="AG1302" s="659"/>
      <c r="AH1302" s="659"/>
      <c r="AI1302" s="659"/>
      <c r="AJ1302" s="659"/>
      <c r="AK1302" s="659"/>
    </row>
    <row r="1303" spans="1:37">
      <c r="A1303" s="659"/>
      <c r="B1303" s="659"/>
      <c r="C1303" s="659"/>
      <c r="D1303" s="659"/>
      <c r="E1303" s="659"/>
      <c r="F1303" s="659"/>
      <c r="G1303" s="659"/>
      <c r="H1303" s="659"/>
      <c r="I1303" s="660"/>
      <c r="J1303" s="659"/>
      <c r="K1303" s="660"/>
      <c r="L1303" s="659"/>
      <c r="M1303" s="659"/>
      <c r="N1303" s="659"/>
      <c r="O1303" s="659"/>
      <c r="P1303" s="659"/>
      <c r="Q1303" s="659"/>
      <c r="R1303" s="659"/>
      <c r="S1303" s="659"/>
      <c r="T1303" s="659"/>
      <c r="U1303" s="659"/>
      <c r="V1303" s="659"/>
      <c r="W1303" s="659"/>
      <c r="X1303" s="659"/>
      <c r="Y1303" s="659"/>
      <c r="Z1303" s="659"/>
      <c r="AA1303" s="659"/>
      <c r="AB1303" s="659"/>
      <c r="AC1303" s="659"/>
      <c r="AD1303" s="659"/>
      <c r="AE1303" s="659"/>
      <c r="AF1303" s="659"/>
      <c r="AG1303" s="659"/>
      <c r="AH1303" s="659"/>
      <c r="AI1303" s="659"/>
      <c r="AJ1303" s="659"/>
      <c r="AK1303" s="659"/>
    </row>
    <row r="1304" spans="1:37">
      <c r="A1304" s="659"/>
      <c r="B1304" s="659"/>
      <c r="C1304" s="659"/>
      <c r="D1304" s="659"/>
      <c r="E1304" s="659"/>
      <c r="F1304" s="659"/>
      <c r="G1304" s="659"/>
      <c r="H1304" s="659"/>
      <c r="I1304" s="660"/>
      <c r="J1304" s="659"/>
      <c r="K1304" s="660"/>
      <c r="L1304" s="659"/>
      <c r="M1304" s="659"/>
      <c r="N1304" s="659"/>
      <c r="O1304" s="659"/>
      <c r="P1304" s="659"/>
      <c r="Q1304" s="659"/>
      <c r="R1304" s="659"/>
      <c r="S1304" s="659"/>
      <c r="T1304" s="659"/>
      <c r="U1304" s="659"/>
      <c r="V1304" s="659"/>
      <c r="W1304" s="659"/>
      <c r="X1304" s="659"/>
      <c r="Y1304" s="659"/>
      <c r="Z1304" s="659"/>
      <c r="AA1304" s="659"/>
      <c r="AB1304" s="659"/>
      <c r="AC1304" s="659"/>
      <c r="AD1304" s="659"/>
      <c r="AE1304" s="659"/>
      <c r="AF1304" s="659"/>
      <c r="AG1304" s="659"/>
      <c r="AH1304" s="659"/>
      <c r="AI1304" s="659"/>
      <c r="AJ1304" s="659"/>
      <c r="AK1304" s="659"/>
    </row>
    <row r="1305" spans="1:37">
      <c r="A1305" s="659"/>
      <c r="B1305" s="659"/>
      <c r="C1305" s="659"/>
      <c r="D1305" s="659"/>
      <c r="E1305" s="659"/>
      <c r="F1305" s="659"/>
      <c r="G1305" s="659"/>
      <c r="H1305" s="659"/>
      <c r="I1305" s="660"/>
      <c r="J1305" s="659"/>
      <c r="K1305" s="660"/>
      <c r="L1305" s="659"/>
      <c r="M1305" s="659"/>
      <c r="N1305" s="659"/>
      <c r="O1305" s="659"/>
      <c r="P1305" s="659"/>
      <c r="Q1305" s="659"/>
      <c r="R1305" s="659"/>
      <c r="S1305" s="659"/>
      <c r="T1305" s="659"/>
      <c r="U1305" s="659"/>
      <c r="V1305" s="659"/>
      <c r="W1305" s="659"/>
      <c r="X1305" s="659"/>
      <c r="Y1305" s="659"/>
      <c r="Z1305" s="659"/>
      <c r="AA1305" s="659"/>
      <c r="AB1305" s="659"/>
      <c r="AC1305" s="659"/>
      <c r="AD1305" s="659"/>
      <c r="AE1305" s="659"/>
      <c r="AF1305" s="659"/>
      <c r="AG1305" s="659"/>
      <c r="AH1305" s="659"/>
      <c r="AI1305" s="659"/>
      <c r="AJ1305" s="659"/>
      <c r="AK1305" s="659"/>
    </row>
    <row r="1306" spans="1:37">
      <c r="A1306" s="659"/>
      <c r="B1306" s="659"/>
      <c r="C1306" s="659"/>
      <c r="D1306" s="659"/>
      <c r="E1306" s="659"/>
      <c r="F1306" s="659"/>
      <c r="G1306" s="659"/>
      <c r="H1306" s="659"/>
      <c r="I1306" s="660"/>
      <c r="J1306" s="659"/>
      <c r="K1306" s="660"/>
      <c r="L1306" s="659"/>
      <c r="M1306" s="659"/>
      <c r="N1306" s="659"/>
      <c r="O1306" s="659"/>
      <c r="P1306" s="659"/>
      <c r="Q1306" s="659"/>
      <c r="R1306" s="659"/>
      <c r="S1306" s="659"/>
      <c r="T1306" s="659"/>
      <c r="U1306" s="659"/>
      <c r="V1306" s="659"/>
      <c r="W1306" s="659"/>
      <c r="X1306" s="659"/>
      <c r="Y1306" s="659"/>
      <c r="Z1306" s="659"/>
      <c r="AA1306" s="659"/>
      <c r="AB1306" s="659"/>
      <c r="AC1306" s="659"/>
      <c r="AD1306" s="659"/>
      <c r="AE1306" s="659"/>
      <c r="AF1306" s="659"/>
      <c r="AG1306" s="659"/>
      <c r="AH1306" s="659"/>
      <c r="AI1306" s="659"/>
      <c r="AJ1306" s="659"/>
      <c r="AK1306" s="659"/>
    </row>
    <row r="1307" spans="1:37">
      <c r="A1307" s="659"/>
      <c r="B1307" s="659"/>
      <c r="C1307" s="659"/>
      <c r="D1307" s="659"/>
      <c r="E1307" s="659"/>
      <c r="F1307" s="659"/>
      <c r="G1307" s="659"/>
      <c r="H1307" s="659"/>
      <c r="I1307" s="660"/>
      <c r="J1307" s="659"/>
      <c r="K1307" s="660"/>
      <c r="L1307" s="659"/>
      <c r="M1307" s="659"/>
      <c r="N1307" s="659"/>
      <c r="O1307" s="659"/>
      <c r="P1307" s="659"/>
      <c r="Q1307" s="659"/>
      <c r="R1307" s="659"/>
      <c r="S1307" s="659"/>
      <c r="T1307" s="659"/>
      <c r="U1307" s="659"/>
      <c r="V1307" s="659"/>
      <c r="W1307" s="659"/>
      <c r="X1307" s="659"/>
      <c r="Y1307" s="659"/>
      <c r="Z1307" s="659"/>
      <c r="AA1307" s="659"/>
      <c r="AB1307" s="659"/>
      <c r="AC1307" s="659"/>
      <c r="AD1307" s="659"/>
      <c r="AE1307" s="659"/>
      <c r="AF1307" s="659"/>
      <c r="AG1307" s="659"/>
      <c r="AH1307" s="659"/>
      <c r="AI1307" s="659"/>
      <c r="AJ1307" s="659"/>
      <c r="AK1307" s="659"/>
    </row>
    <row r="1308" spans="1:37">
      <c r="A1308" s="659"/>
      <c r="B1308" s="659"/>
      <c r="C1308" s="659"/>
      <c r="D1308" s="659"/>
      <c r="E1308" s="659"/>
      <c r="F1308" s="659"/>
      <c r="G1308" s="659"/>
      <c r="H1308" s="659"/>
      <c r="I1308" s="660"/>
      <c r="J1308" s="659"/>
      <c r="K1308" s="660"/>
      <c r="L1308" s="659"/>
      <c r="M1308" s="659"/>
      <c r="N1308" s="659"/>
      <c r="O1308" s="659"/>
      <c r="P1308" s="659"/>
      <c r="Q1308" s="659"/>
      <c r="R1308" s="659"/>
      <c r="S1308" s="659"/>
      <c r="T1308" s="659"/>
      <c r="U1308" s="659"/>
      <c r="V1308" s="659"/>
      <c r="W1308" s="659"/>
      <c r="X1308" s="659"/>
      <c r="Y1308" s="659"/>
      <c r="Z1308" s="659"/>
      <c r="AA1308" s="659"/>
      <c r="AB1308" s="659"/>
      <c r="AC1308" s="659"/>
      <c r="AD1308" s="659"/>
      <c r="AE1308" s="659"/>
      <c r="AF1308" s="659"/>
      <c r="AG1308" s="659"/>
      <c r="AH1308" s="659"/>
      <c r="AI1308" s="659"/>
      <c r="AJ1308" s="659"/>
      <c r="AK1308" s="659"/>
    </row>
    <row r="1309" spans="1:37">
      <c r="A1309" s="659"/>
      <c r="B1309" s="659"/>
      <c r="C1309" s="659"/>
      <c r="D1309" s="659"/>
      <c r="E1309" s="659"/>
      <c r="F1309" s="659"/>
      <c r="G1309" s="659"/>
      <c r="H1309" s="659"/>
      <c r="I1309" s="660"/>
      <c r="J1309" s="659"/>
      <c r="K1309" s="660"/>
      <c r="L1309" s="659"/>
      <c r="M1309" s="659"/>
      <c r="N1309" s="659"/>
      <c r="O1309" s="659"/>
      <c r="P1309" s="659"/>
      <c r="Q1309" s="659"/>
      <c r="R1309" s="659"/>
      <c r="S1309" s="659"/>
      <c r="T1309" s="659"/>
      <c r="U1309" s="659"/>
      <c r="V1309" s="659"/>
      <c r="W1309" s="659"/>
      <c r="X1309" s="659"/>
      <c r="Y1309" s="659"/>
      <c r="Z1309" s="659"/>
      <c r="AA1309" s="659"/>
      <c r="AB1309" s="659"/>
      <c r="AC1309" s="659"/>
      <c r="AD1309" s="659"/>
      <c r="AE1309" s="659"/>
      <c r="AF1309" s="659"/>
      <c r="AG1309" s="659"/>
      <c r="AH1309" s="659"/>
      <c r="AI1309" s="659"/>
      <c r="AJ1309" s="659"/>
      <c r="AK1309" s="659"/>
    </row>
    <row r="1310" spans="1:37">
      <c r="A1310" s="659"/>
      <c r="B1310" s="659"/>
      <c r="C1310" s="659"/>
      <c r="D1310" s="659"/>
      <c r="E1310" s="659"/>
      <c r="F1310" s="659"/>
      <c r="G1310" s="659"/>
      <c r="H1310" s="659"/>
      <c r="I1310" s="660"/>
      <c r="J1310" s="659"/>
      <c r="K1310" s="660"/>
      <c r="L1310" s="659"/>
      <c r="M1310" s="659"/>
      <c r="N1310" s="659"/>
      <c r="O1310" s="659"/>
      <c r="P1310" s="659"/>
      <c r="Q1310" s="659"/>
      <c r="R1310" s="659"/>
      <c r="S1310" s="659"/>
      <c r="T1310" s="659"/>
      <c r="U1310" s="659"/>
      <c r="V1310" s="659"/>
      <c r="W1310" s="659"/>
      <c r="X1310" s="659"/>
      <c r="Y1310" s="659"/>
      <c r="Z1310" s="659"/>
      <c r="AA1310" s="659"/>
      <c r="AB1310" s="659"/>
      <c r="AC1310" s="659"/>
      <c r="AD1310" s="659"/>
      <c r="AE1310" s="659"/>
      <c r="AF1310" s="659"/>
      <c r="AG1310" s="659"/>
      <c r="AH1310" s="659"/>
      <c r="AI1310" s="659"/>
      <c r="AJ1310" s="659"/>
      <c r="AK1310" s="659"/>
    </row>
    <row r="1311" spans="1:37">
      <c r="A1311" s="659"/>
      <c r="B1311" s="659"/>
      <c r="C1311" s="659"/>
      <c r="D1311" s="659"/>
      <c r="E1311" s="659"/>
      <c r="F1311" s="659"/>
      <c r="G1311" s="659"/>
      <c r="H1311" s="659"/>
      <c r="I1311" s="660"/>
      <c r="J1311" s="659"/>
      <c r="K1311" s="660"/>
      <c r="L1311" s="659"/>
      <c r="M1311" s="659"/>
      <c r="N1311" s="659"/>
      <c r="O1311" s="659"/>
      <c r="P1311" s="659"/>
      <c r="Q1311" s="659"/>
      <c r="R1311" s="659"/>
      <c r="S1311" s="659"/>
      <c r="T1311" s="659"/>
      <c r="U1311" s="659"/>
      <c r="V1311" s="659"/>
      <c r="W1311" s="659"/>
      <c r="X1311" s="659"/>
      <c r="Y1311" s="659"/>
      <c r="Z1311" s="659"/>
      <c r="AA1311" s="659"/>
      <c r="AB1311" s="659"/>
      <c r="AC1311" s="659"/>
      <c r="AD1311" s="659"/>
      <c r="AE1311" s="659"/>
      <c r="AF1311" s="659"/>
      <c r="AG1311" s="659"/>
      <c r="AH1311" s="659"/>
      <c r="AI1311" s="659"/>
      <c r="AJ1311" s="659"/>
      <c r="AK1311" s="659"/>
    </row>
    <row r="1312" spans="1:37">
      <c r="A1312" s="659"/>
      <c r="B1312" s="659"/>
      <c r="C1312" s="659"/>
      <c r="D1312" s="659"/>
      <c r="E1312" s="659"/>
      <c r="F1312" s="659"/>
      <c r="G1312" s="659"/>
      <c r="H1312" s="659"/>
      <c r="I1312" s="660"/>
      <c r="J1312" s="659"/>
      <c r="K1312" s="660"/>
      <c r="L1312" s="659"/>
      <c r="M1312" s="659"/>
      <c r="N1312" s="659"/>
      <c r="O1312" s="659"/>
      <c r="P1312" s="659"/>
      <c r="Q1312" s="659"/>
      <c r="R1312" s="659"/>
      <c r="S1312" s="659"/>
      <c r="T1312" s="659"/>
      <c r="U1312" s="659"/>
      <c r="V1312" s="659"/>
      <c r="W1312" s="659"/>
      <c r="X1312" s="659"/>
      <c r="Y1312" s="659"/>
      <c r="Z1312" s="659"/>
      <c r="AA1312" s="659"/>
      <c r="AB1312" s="659"/>
      <c r="AC1312" s="659"/>
      <c r="AD1312" s="659"/>
      <c r="AE1312" s="659"/>
      <c r="AF1312" s="659"/>
      <c r="AG1312" s="659"/>
      <c r="AH1312" s="659"/>
      <c r="AI1312" s="659"/>
      <c r="AJ1312" s="659"/>
      <c r="AK1312" s="659"/>
    </row>
    <row r="1313" spans="1:37">
      <c r="A1313" s="659"/>
      <c r="B1313" s="659"/>
      <c r="C1313" s="659"/>
      <c r="D1313" s="659"/>
      <c r="E1313" s="659"/>
      <c r="F1313" s="659"/>
      <c r="G1313" s="659"/>
      <c r="H1313" s="659"/>
      <c r="I1313" s="660"/>
      <c r="J1313" s="659"/>
      <c r="K1313" s="660"/>
      <c r="L1313" s="659"/>
      <c r="M1313" s="659"/>
      <c r="N1313" s="659"/>
      <c r="O1313" s="659"/>
      <c r="P1313" s="659"/>
      <c r="Q1313" s="659"/>
      <c r="R1313" s="659"/>
      <c r="S1313" s="659"/>
      <c r="T1313" s="659"/>
      <c r="U1313" s="659"/>
      <c r="V1313" s="659"/>
      <c r="W1313" s="659"/>
      <c r="X1313" s="659"/>
      <c r="Y1313" s="659"/>
      <c r="Z1313" s="659"/>
      <c r="AA1313" s="659"/>
      <c r="AB1313" s="659"/>
      <c r="AC1313" s="659"/>
      <c r="AD1313" s="659"/>
      <c r="AE1313" s="659"/>
      <c r="AF1313" s="659"/>
      <c r="AG1313" s="659"/>
      <c r="AH1313" s="659"/>
      <c r="AI1313" s="659"/>
      <c r="AJ1313" s="659"/>
      <c r="AK1313" s="659"/>
    </row>
    <row r="1314" spans="1:37">
      <c r="A1314" s="659"/>
      <c r="B1314" s="659"/>
      <c r="C1314" s="659"/>
      <c r="D1314" s="659"/>
      <c r="E1314" s="659"/>
      <c r="F1314" s="659"/>
      <c r="G1314" s="659"/>
      <c r="H1314" s="659"/>
      <c r="I1314" s="660"/>
      <c r="J1314" s="659"/>
      <c r="K1314" s="660"/>
      <c r="L1314" s="659"/>
      <c r="M1314" s="659"/>
      <c r="N1314" s="659"/>
      <c r="O1314" s="659"/>
      <c r="P1314" s="659"/>
      <c r="Q1314" s="659"/>
      <c r="R1314" s="659"/>
      <c r="S1314" s="659"/>
      <c r="T1314" s="659"/>
      <c r="U1314" s="659"/>
      <c r="V1314" s="659"/>
      <c r="W1314" s="659"/>
      <c r="X1314" s="659"/>
      <c r="Y1314" s="659"/>
      <c r="Z1314" s="659"/>
      <c r="AA1314" s="659"/>
      <c r="AB1314" s="659"/>
      <c r="AC1314" s="659"/>
      <c r="AD1314" s="659"/>
      <c r="AE1314" s="659"/>
      <c r="AF1314" s="659"/>
      <c r="AG1314" s="659"/>
      <c r="AH1314" s="659"/>
      <c r="AI1314" s="659"/>
      <c r="AJ1314" s="659"/>
      <c r="AK1314" s="659"/>
    </row>
    <row r="1315" spans="1:37">
      <c r="A1315" s="659"/>
      <c r="B1315" s="659"/>
      <c r="C1315" s="659"/>
      <c r="D1315" s="659"/>
      <c r="E1315" s="659"/>
      <c r="F1315" s="659"/>
      <c r="G1315" s="659"/>
      <c r="H1315" s="659"/>
      <c r="I1315" s="660"/>
      <c r="J1315" s="659"/>
      <c r="K1315" s="660"/>
      <c r="L1315" s="659"/>
      <c r="M1315" s="659"/>
      <c r="N1315" s="659"/>
      <c r="O1315" s="659"/>
      <c r="P1315" s="659"/>
      <c r="Q1315" s="659"/>
      <c r="R1315" s="659"/>
      <c r="S1315" s="659"/>
      <c r="T1315" s="659"/>
      <c r="U1315" s="659"/>
      <c r="V1315" s="659"/>
      <c r="W1315" s="659"/>
      <c r="X1315" s="659"/>
      <c r="Y1315" s="659"/>
      <c r="Z1315" s="659"/>
      <c r="AA1315" s="659"/>
      <c r="AB1315" s="659"/>
      <c r="AC1315" s="659"/>
      <c r="AD1315" s="659"/>
      <c r="AE1315" s="659"/>
      <c r="AF1315" s="659"/>
      <c r="AG1315" s="659"/>
      <c r="AH1315" s="659"/>
      <c r="AI1315" s="659"/>
      <c r="AJ1315" s="659"/>
      <c r="AK1315" s="659"/>
    </row>
    <row r="1316" spans="1:37">
      <c r="A1316" s="659"/>
      <c r="B1316" s="659"/>
      <c r="C1316" s="659"/>
      <c r="D1316" s="659"/>
      <c r="E1316" s="659"/>
      <c r="F1316" s="659"/>
      <c r="G1316" s="659"/>
      <c r="H1316" s="659"/>
      <c r="I1316" s="660"/>
      <c r="J1316" s="659"/>
      <c r="K1316" s="660"/>
      <c r="L1316" s="659"/>
      <c r="M1316" s="659"/>
      <c r="N1316" s="659"/>
      <c r="O1316" s="659"/>
      <c r="P1316" s="659"/>
      <c r="Q1316" s="659"/>
      <c r="R1316" s="659"/>
      <c r="S1316" s="659"/>
      <c r="T1316" s="659"/>
      <c r="U1316" s="659"/>
      <c r="V1316" s="659"/>
      <c r="W1316" s="659"/>
      <c r="X1316" s="659"/>
      <c r="Y1316" s="659"/>
      <c r="Z1316" s="659"/>
      <c r="AA1316" s="659"/>
      <c r="AB1316" s="659"/>
      <c r="AC1316" s="659"/>
      <c r="AD1316" s="659"/>
      <c r="AE1316" s="659"/>
      <c r="AF1316" s="659"/>
      <c r="AG1316" s="659"/>
      <c r="AH1316" s="659"/>
      <c r="AI1316" s="659"/>
      <c r="AJ1316" s="659"/>
      <c r="AK1316" s="659"/>
    </row>
    <row r="1317" spans="1:37">
      <c r="A1317" s="659"/>
      <c r="B1317" s="659"/>
      <c r="C1317" s="659"/>
      <c r="D1317" s="659"/>
      <c r="E1317" s="659"/>
      <c r="F1317" s="659"/>
      <c r="G1317" s="659"/>
      <c r="H1317" s="659"/>
      <c r="I1317" s="660"/>
      <c r="J1317" s="659"/>
      <c r="K1317" s="660"/>
      <c r="L1317" s="659"/>
      <c r="M1317" s="659"/>
      <c r="N1317" s="659"/>
      <c r="O1317" s="659"/>
      <c r="P1317" s="659"/>
      <c r="Q1317" s="659"/>
      <c r="R1317" s="659"/>
      <c r="S1317" s="659"/>
      <c r="T1317" s="659"/>
      <c r="U1317" s="659"/>
      <c r="V1317" s="659"/>
      <c r="W1317" s="659"/>
      <c r="X1317" s="659"/>
      <c r="Y1317" s="659"/>
      <c r="Z1317" s="659"/>
      <c r="AA1317" s="659"/>
      <c r="AB1317" s="659"/>
      <c r="AC1317" s="659"/>
      <c r="AD1317" s="659"/>
      <c r="AE1317" s="659"/>
      <c r="AF1317" s="659"/>
      <c r="AG1317" s="659"/>
      <c r="AH1317" s="659"/>
      <c r="AI1317" s="659"/>
      <c r="AJ1317" s="659"/>
      <c r="AK1317" s="659"/>
    </row>
    <row r="1318" spans="1:37">
      <c r="A1318" s="659"/>
      <c r="B1318" s="659"/>
      <c r="C1318" s="659"/>
      <c r="D1318" s="659"/>
      <c r="E1318" s="659"/>
      <c r="F1318" s="659"/>
      <c r="G1318" s="659"/>
      <c r="H1318" s="659"/>
      <c r="I1318" s="660"/>
      <c r="J1318" s="659"/>
      <c r="K1318" s="660"/>
      <c r="L1318" s="659"/>
      <c r="M1318" s="659"/>
      <c r="N1318" s="659"/>
      <c r="O1318" s="659"/>
      <c r="P1318" s="659"/>
      <c r="Q1318" s="659"/>
      <c r="R1318" s="659"/>
      <c r="S1318" s="659"/>
      <c r="T1318" s="659"/>
      <c r="U1318" s="659"/>
      <c r="V1318" s="659"/>
      <c r="W1318" s="659"/>
      <c r="X1318" s="659"/>
      <c r="Y1318" s="659"/>
      <c r="Z1318" s="659"/>
      <c r="AA1318" s="659"/>
      <c r="AB1318" s="659"/>
      <c r="AC1318" s="659"/>
      <c r="AD1318" s="659"/>
      <c r="AE1318" s="659"/>
      <c r="AF1318" s="659"/>
      <c r="AG1318" s="659"/>
      <c r="AH1318" s="659"/>
      <c r="AI1318" s="659"/>
      <c r="AJ1318" s="659"/>
      <c r="AK1318" s="659"/>
    </row>
    <row r="1319" spans="1:37">
      <c r="A1319" s="659"/>
      <c r="B1319" s="659"/>
      <c r="C1319" s="659"/>
      <c r="D1319" s="659"/>
      <c r="E1319" s="659"/>
      <c r="F1319" s="659"/>
      <c r="G1319" s="659"/>
      <c r="H1319" s="659"/>
      <c r="I1319" s="660"/>
      <c r="J1319" s="659"/>
      <c r="K1319" s="660"/>
      <c r="L1319" s="659"/>
      <c r="M1319" s="659"/>
      <c r="N1319" s="659"/>
      <c r="O1319" s="659"/>
      <c r="P1319" s="659"/>
      <c r="Q1319" s="659"/>
      <c r="R1319" s="659"/>
      <c r="S1319" s="659"/>
      <c r="T1319" s="659"/>
      <c r="U1319" s="659"/>
      <c r="V1319" s="659"/>
      <c r="W1319" s="659"/>
      <c r="X1319" s="659"/>
      <c r="Y1319" s="659"/>
      <c r="Z1319" s="659"/>
      <c r="AA1319" s="659"/>
      <c r="AB1319" s="659"/>
      <c r="AC1319" s="659"/>
      <c r="AD1319" s="659"/>
      <c r="AE1319" s="659"/>
      <c r="AF1319" s="659"/>
      <c r="AG1319" s="659"/>
      <c r="AH1319" s="659"/>
      <c r="AI1319" s="659"/>
      <c r="AJ1319" s="659"/>
      <c r="AK1319" s="659"/>
    </row>
    <row r="1320" spans="1:37">
      <c r="A1320" s="659"/>
      <c r="B1320" s="659"/>
      <c r="C1320" s="659"/>
      <c r="D1320" s="659"/>
      <c r="E1320" s="659"/>
      <c r="F1320" s="659"/>
      <c r="G1320" s="659"/>
      <c r="H1320" s="659"/>
      <c r="I1320" s="660"/>
      <c r="J1320" s="659"/>
      <c r="K1320" s="660"/>
      <c r="L1320" s="659"/>
      <c r="M1320" s="659"/>
      <c r="N1320" s="659"/>
      <c r="O1320" s="659"/>
      <c r="P1320" s="659"/>
      <c r="Q1320" s="659"/>
      <c r="R1320" s="659"/>
      <c r="S1320" s="659"/>
      <c r="T1320" s="659"/>
      <c r="U1320" s="659"/>
      <c r="V1320" s="659"/>
      <c r="W1320" s="659"/>
      <c r="X1320" s="659"/>
      <c r="Y1320" s="659"/>
      <c r="Z1320" s="659"/>
      <c r="AA1320" s="659"/>
      <c r="AB1320" s="659"/>
      <c r="AC1320" s="659"/>
      <c r="AD1320" s="659"/>
      <c r="AE1320" s="659"/>
      <c r="AF1320" s="659"/>
      <c r="AG1320" s="659"/>
      <c r="AH1320" s="659"/>
      <c r="AI1320" s="659"/>
      <c r="AJ1320" s="659"/>
      <c r="AK1320" s="659"/>
    </row>
    <row r="1321" spans="1:37">
      <c r="A1321" s="659"/>
      <c r="B1321" s="659"/>
      <c r="C1321" s="659"/>
      <c r="D1321" s="659"/>
      <c r="E1321" s="659"/>
      <c r="F1321" s="659"/>
      <c r="G1321" s="659"/>
      <c r="H1321" s="659"/>
      <c r="I1321" s="660"/>
      <c r="J1321" s="659"/>
      <c r="K1321" s="660"/>
      <c r="L1321" s="659"/>
      <c r="M1321" s="659"/>
      <c r="N1321" s="659"/>
      <c r="O1321" s="659"/>
      <c r="P1321" s="659"/>
      <c r="Q1321" s="659"/>
      <c r="R1321" s="659"/>
      <c r="S1321" s="659"/>
      <c r="T1321" s="659"/>
      <c r="U1321" s="659"/>
      <c r="V1321" s="659"/>
      <c r="W1321" s="659"/>
      <c r="X1321" s="659"/>
      <c r="Y1321" s="659"/>
      <c r="Z1321" s="659"/>
      <c r="AA1321" s="659"/>
      <c r="AB1321" s="659"/>
      <c r="AC1321" s="659"/>
      <c r="AD1321" s="659"/>
      <c r="AE1321" s="659"/>
      <c r="AF1321" s="659"/>
      <c r="AG1321" s="659"/>
      <c r="AH1321" s="659"/>
      <c r="AI1321" s="659"/>
      <c r="AJ1321" s="659"/>
      <c r="AK1321" s="659"/>
    </row>
    <row r="1322" spans="1:37">
      <c r="A1322" s="659"/>
      <c r="B1322" s="659"/>
      <c r="C1322" s="659"/>
      <c r="D1322" s="659"/>
      <c r="E1322" s="659"/>
      <c r="F1322" s="659"/>
      <c r="G1322" s="659"/>
      <c r="H1322" s="659"/>
      <c r="I1322" s="660"/>
      <c r="J1322" s="659"/>
      <c r="K1322" s="660"/>
      <c r="L1322" s="659"/>
      <c r="M1322" s="659"/>
      <c r="N1322" s="659"/>
      <c r="O1322" s="659"/>
      <c r="P1322" s="659"/>
      <c r="Q1322" s="659"/>
      <c r="R1322" s="659"/>
      <c r="S1322" s="659"/>
      <c r="T1322" s="659"/>
      <c r="U1322" s="659"/>
      <c r="V1322" s="659"/>
      <c r="W1322" s="659"/>
      <c r="X1322" s="659"/>
      <c r="Y1322" s="659"/>
      <c r="Z1322" s="659"/>
      <c r="AA1322" s="659"/>
      <c r="AB1322" s="659"/>
      <c r="AC1322" s="659"/>
      <c r="AD1322" s="659"/>
      <c r="AE1322" s="659"/>
      <c r="AF1322" s="659"/>
      <c r="AG1322" s="659"/>
      <c r="AH1322" s="659"/>
      <c r="AI1322" s="659"/>
      <c r="AJ1322" s="659"/>
      <c r="AK1322" s="659"/>
    </row>
    <row r="1323" spans="1:37">
      <c r="A1323" s="659"/>
      <c r="B1323" s="659"/>
      <c r="C1323" s="659"/>
      <c r="D1323" s="659"/>
      <c r="E1323" s="659"/>
      <c r="F1323" s="659"/>
      <c r="G1323" s="659"/>
      <c r="H1323" s="659"/>
      <c r="I1323" s="660"/>
      <c r="J1323" s="659"/>
      <c r="K1323" s="660"/>
      <c r="L1323" s="659"/>
      <c r="M1323" s="659"/>
      <c r="N1323" s="659"/>
      <c r="O1323" s="659"/>
      <c r="P1323" s="659"/>
      <c r="Q1323" s="659"/>
      <c r="R1323" s="659"/>
      <c r="S1323" s="659"/>
      <c r="T1323" s="659"/>
      <c r="U1323" s="659"/>
      <c r="V1323" s="659"/>
      <c r="W1323" s="659"/>
      <c r="X1323" s="659"/>
      <c r="Y1323" s="659"/>
      <c r="Z1323" s="659"/>
      <c r="AA1323" s="659"/>
      <c r="AB1323" s="659"/>
      <c r="AC1323" s="659"/>
      <c r="AD1323" s="659"/>
      <c r="AE1323" s="659"/>
      <c r="AF1323" s="659"/>
      <c r="AG1323" s="659"/>
      <c r="AH1323" s="659"/>
      <c r="AI1323" s="659"/>
      <c r="AJ1323" s="659"/>
      <c r="AK1323" s="659"/>
    </row>
    <row r="1324" spans="1:37">
      <c r="A1324" s="659"/>
      <c r="B1324" s="659"/>
      <c r="C1324" s="659"/>
      <c r="D1324" s="659"/>
      <c r="E1324" s="659"/>
      <c r="F1324" s="659"/>
      <c r="G1324" s="659"/>
      <c r="H1324" s="659"/>
      <c r="I1324" s="660"/>
      <c r="J1324" s="659"/>
      <c r="K1324" s="660"/>
      <c r="L1324" s="659"/>
      <c r="M1324" s="659"/>
      <c r="N1324" s="659"/>
      <c r="O1324" s="659"/>
      <c r="P1324" s="659"/>
      <c r="Q1324" s="659"/>
      <c r="R1324" s="659"/>
      <c r="S1324" s="659"/>
      <c r="T1324" s="659"/>
      <c r="U1324" s="659"/>
      <c r="V1324" s="659"/>
      <c r="W1324" s="659"/>
      <c r="X1324" s="659"/>
      <c r="Y1324" s="659"/>
      <c r="Z1324" s="659"/>
      <c r="AA1324" s="659"/>
      <c r="AB1324" s="659"/>
      <c r="AC1324" s="659"/>
      <c r="AD1324" s="659"/>
      <c r="AE1324" s="659"/>
      <c r="AF1324" s="659"/>
      <c r="AG1324" s="659"/>
      <c r="AH1324" s="659"/>
      <c r="AI1324" s="659"/>
      <c r="AJ1324" s="659"/>
      <c r="AK1324" s="659"/>
    </row>
    <row r="1325" spans="1:37">
      <c r="A1325" s="659"/>
      <c r="B1325" s="659"/>
      <c r="C1325" s="659"/>
      <c r="D1325" s="659"/>
      <c r="E1325" s="659"/>
      <c r="F1325" s="659"/>
      <c r="G1325" s="659"/>
      <c r="H1325" s="659"/>
      <c r="I1325" s="660"/>
      <c r="J1325" s="659"/>
      <c r="K1325" s="660"/>
      <c r="L1325" s="659"/>
      <c r="M1325" s="659"/>
      <c r="N1325" s="659"/>
      <c r="O1325" s="659"/>
      <c r="P1325" s="659"/>
      <c r="Q1325" s="659"/>
      <c r="R1325" s="659"/>
      <c r="S1325" s="659"/>
      <c r="T1325" s="659"/>
      <c r="U1325" s="659"/>
      <c r="V1325" s="659"/>
      <c r="W1325" s="659"/>
      <c r="X1325" s="659"/>
      <c r="Y1325" s="659"/>
      <c r="Z1325" s="659"/>
      <c r="AA1325" s="659"/>
      <c r="AB1325" s="659"/>
      <c r="AC1325" s="659"/>
      <c r="AD1325" s="659"/>
      <c r="AE1325" s="659"/>
      <c r="AF1325" s="659"/>
      <c r="AG1325" s="659"/>
      <c r="AH1325" s="659"/>
      <c r="AI1325" s="659"/>
      <c r="AJ1325" s="659"/>
      <c r="AK1325" s="659"/>
    </row>
    <row r="1326" spans="1:37">
      <c r="A1326" s="659"/>
      <c r="B1326" s="659"/>
      <c r="C1326" s="659"/>
      <c r="D1326" s="659"/>
      <c r="E1326" s="659"/>
      <c r="F1326" s="659"/>
      <c r="G1326" s="659"/>
      <c r="H1326" s="659"/>
      <c r="I1326" s="660"/>
      <c r="J1326" s="659"/>
      <c r="K1326" s="660"/>
      <c r="L1326" s="659"/>
      <c r="M1326" s="659"/>
      <c r="N1326" s="659"/>
      <c r="O1326" s="659"/>
      <c r="P1326" s="659"/>
      <c r="Q1326" s="659"/>
      <c r="R1326" s="659"/>
      <c r="S1326" s="659"/>
      <c r="T1326" s="659"/>
      <c r="U1326" s="659"/>
      <c r="V1326" s="659"/>
      <c r="W1326" s="659"/>
      <c r="X1326" s="659"/>
      <c r="Y1326" s="659"/>
      <c r="Z1326" s="659"/>
      <c r="AA1326" s="659"/>
      <c r="AB1326" s="659"/>
      <c r="AC1326" s="659"/>
      <c r="AD1326" s="659"/>
      <c r="AE1326" s="659"/>
      <c r="AF1326" s="659"/>
      <c r="AG1326" s="659"/>
      <c r="AH1326" s="659"/>
      <c r="AI1326" s="659"/>
      <c r="AJ1326" s="659"/>
      <c r="AK1326" s="659"/>
    </row>
    <row r="1327" spans="1:37">
      <c r="A1327" s="659"/>
      <c r="B1327" s="659"/>
      <c r="C1327" s="659"/>
      <c r="D1327" s="659"/>
      <c r="E1327" s="659"/>
      <c r="F1327" s="659"/>
      <c r="G1327" s="659"/>
      <c r="H1327" s="659"/>
      <c r="I1327" s="660"/>
      <c r="J1327" s="659"/>
      <c r="K1327" s="660"/>
      <c r="L1327" s="659"/>
      <c r="M1327" s="659"/>
      <c r="N1327" s="659"/>
      <c r="O1327" s="659"/>
      <c r="P1327" s="659"/>
      <c r="Q1327" s="659"/>
      <c r="R1327" s="659"/>
      <c r="S1327" s="659"/>
      <c r="T1327" s="659"/>
      <c r="U1327" s="659"/>
      <c r="V1327" s="659"/>
      <c r="W1327" s="659"/>
      <c r="X1327" s="659"/>
      <c r="Y1327" s="659"/>
      <c r="Z1327" s="659"/>
      <c r="AA1327" s="659"/>
      <c r="AB1327" s="659"/>
      <c r="AC1327" s="659"/>
      <c r="AD1327" s="659"/>
      <c r="AE1327" s="659"/>
      <c r="AF1327" s="659"/>
      <c r="AG1327" s="659"/>
      <c r="AH1327" s="659"/>
      <c r="AI1327" s="659"/>
      <c r="AJ1327" s="659"/>
      <c r="AK1327" s="659"/>
    </row>
    <row r="1328" spans="1:37">
      <c r="A1328" s="659"/>
      <c r="B1328" s="659"/>
      <c r="C1328" s="659"/>
      <c r="D1328" s="659"/>
      <c r="E1328" s="659"/>
      <c r="F1328" s="659"/>
      <c r="G1328" s="659"/>
      <c r="H1328" s="659"/>
      <c r="I1328" s="660"/>
      <c r="J1328" s="659"/>
      <c r="K1328" s="660"/>
      <c r="L1328" s="659"/>
      <c r="M1328" s="659"/>
      <c r="N1328" s="659"/>
      <c r="O1328" s="659"/>
      <c r="P1328" s="659"/>
      <c r="Q1328" s="659"/>
      <c r="R1328" s="659"/>
      <c r="S1328" s="659"/>
      <c r="T1328" s="659"/>
      <c r="U1328" s="659"/>
      <c r="V1328" s="659"/>
      <c r="W1328" s="659"/>
      <c r="X1328" s="659"/>
      <c r="Y1328" s="659"/>
      <c r="Z1328" s="659"/>
      <c r="AA1328" s="659"/>
      <c r="AB1328" s="659"/>
      <c r="AC1328" s="659"/>
      <c r="AD1328" s="659"/>
      <c r="AE1328" s="659"/>
      <c r="AF1328" s="659"/>
      <c r="AG1328" s="659"/>
      <c r="AH1328" s="659"/>
      <c r="AI1328" s="659"/>
      <c r="AJ1328" s="659"/>
      <c r="AK1328" s="659"/>
    </row>
    <row r="1329" spans="1:37">
      <c r="A1329" s="659"/>
      <c r="B1329" s="659"/>
      <c r="C1329" s="659"/>
      <c r="D1329" s="659"/>
      <c r="E1329" s="659"/>
      <c r="F1329" s="659"/>
      <c r="G1329" s="659"/>
      <c r="H1329" s="659"/>
      <c r="I1329" s="660"/>
      <c r="J1329" s="659"/>
      <c r="K1329" s="660"/>
      <c r="L1329" s="659"/>
      <c r="M1329" s="659"/>
      <c r="N1329" s="659"/>
      <c r="O1329" s="659"/>
      <c r="P1329" s="659"/>
      <c r="Q1329" s="659"/>
      <c r="R1329" s="659"/>
      <c r="S1329" s="659"/>
      <c r="T1329" s="659"/>
      <c r="U1329" s="659"/>
      <c r="V1329" s="659"/>
      <c r="W1329" s="659"/>
      <c r="X1329" s="659"/>
      <c r="Y1329" s="659"/>
      <c r="Z1329" s="659"/>
      <c r="AA1329" s="659"/>
      <c r="AB1329" s="659"/>
      <c r="AC1329" s="659"/>
      <c r="AD1329" s="659"/>
      <c r="AE1329" s="659"/>
      <c r="AF1329" s="659"/>
      <c r="AG1329" s="659"/>
      <c r="AH1329" s="659"/>
      <c r="AI1329" s="659"/>
      <c r="AJ1329" s="659"/>
      <c r="AK1329" s="659"/>
    </row>
    <row r="1330" spans="1:37">
      <c r="A1330" s="659"/>
      <c r="B1330" s="659"/>
      <c r="C1330" s="659"/>
      <c r="D1330" s="659"/>
      <c r="E1330" s="659"/>
      <c r="F1330" s="659"/>
      <c r="G1330" s="659"/>
      <c r="H1330" s="659"/>
      <c r="I1330" s="660"/>
      <c r="J1330" s="659"/>
      <c r="K1330" s="660"/>
      <c r="L1330" s="659"/>
      <c r="M1330" s="659"/>
      <c r="N1330" s="659"/>
      <c r="O1330" s="659"/>
      <c r="P1330" s="659"/>
      <c r="Q1330" s="659"/>
      <c r="R1330" s="659"/>
      <c r="S1330" s="659"/>
      <c r="T1330" s="659"/>
      <c r="U1330" s="659"/>
      <c r="V1330" s="659"/>
      <c r="W1330" s="659"/>
      <c r="X1330" s="659"/>
      <c r="Y1330" s="659"/>
      <c r="Z1330" s="659"/>
      <c r="AA1330" s="659"/>
      <c r="AB1330" s="659"/>
      <c r="AC1330" s="659"/>
      <c r="AD1330" s="659"/>
      <c r="AE1330" s="659"/>
      <c r="AF1330" s="659"/>
      <c r="AG1330" s="659"/>
      <c r="AH1330" s="659"/>
      <c r="AI1330" s="659"/>
      <c r="AJ1330" s="659"/>
      <c r="AK1330" s="659"/>
    </row>
    <row r="1331" spans="1:37">
      <c r="A1331" s="659"/>
      <c r="B1331" s="659"/>
      <c r="C1331" s="659"/>
      <c r="D1331" s="659"/>
      <c r="E1331" s="659"/>
      <c r="F1331" s="659"/>
      <c r="G1331" s="659"/>
      <c r="H1331" s="659"/>
      <c r="I1331" s="660"/>
      <c r="J1331" s="659"/>
      <c r="K1331" s="660"/>
      <c r="L1331" s="659"/>
      <c r="M1331" s="659"/>
      <c r="N1331" s="659"/>
      <c r="O1331" s="659"/>
      <c r="P1331" s="659"/>
      <c r="Q1331" s="659"/>
      <c r="R1331" s="659"/>
      <c r="S1331" s="659"/>
      <c r="T1331" s="659"/>
      <c r="U1331" s="659"/>
      <c r="V1331" s="659"/>
      <c r="W1331" s="659"/>
      <c r="X1331" s="659"/>
      <c r="Y1331" s="659"/>
      <c r="Z1331" s="659"/>
      <c r="AA1331" s="659"/>
      <c r="AB1331" s="659"/>
      <c r="AC1331" s="659"/>
      <c r="AD1331" s="659"/>
      <c r="AE1331" s="659"/>
      <c r="AF1331" s="659"/>
      <c r="AG1331" s="659"/>
      <c r="AH1331" s="659"/>
      <c r="AI1331" s="659"/>
      <c r="AJ1331" s="659"/>
      <c r="AK1331" s="659"/>
    </row>
    <row r="1332" spans="1:37">
      <c r="A1332" s="659"/>
      <c r="B1332" s="659"/>
      <c r="C1332" s="659"/>
      <c r="D1332" s="659"/>
      <c r="E1332" s="659"/>
      <c r="F1332" s="659"/>
      <c r="G1332" s="659"/>
      <c r="H1332" s="659"/>
      <c r="I1332" s="660"/>
      <c r="J1332" s="659"/>
      <c r="K1332" s="660"/>
      <c r="L1332" s="659"/>
      <c r="M1332" s="659"/>
      <c r="N1332" s="659"/>
      <c r="O1332" s="659"/>
      <c r="P1332" s="659"/>
      <c r="Q1332" s="659"/>
      <c r="R1332" s="659"/>
      <c r="S1332" s="659"/>
      <c r="T1332" s="659"/>
      <c r="U1332" s="659"/>
      <c r="V1332" s="659"/>
      <c r="W1332" s="659"/>
      <c r="X1332" s="659"/>
      <c r="Y1332" s="659"/>
      <c r="Z1332" s="659"/>
      <c r="AA1332" s="659"/>
      <c r="AB1332" s="659"/>
      <c r="AC1332" s="659"/>
      <c r="AD1332" s="659"/>
      <c r="AE1332" s="659"/>
      <c r="AF1332" s="659"/>
      <c r="AG1332" s="659"/>
      <c r="AH1332" s="659"/>
      <c r="AI1332" s="659"/>
      <c r="AJ1332" s="659"/>
      <c r="AK1332" s="659"/>
    </row>
    <row r="1333" spans="1:37">
      <c r="A1333" s="659"/>
      <c r="B1333" s="659"/>
      <c r="C1333" s="659"/>
      <c r="D1333" s="659"/>
      <c r="E1333" s="659"/>
      <c r="F1333" s="659"/>
      <c r="G1333" s="659"/>
      <c r="H1333" s="659"/>
      <c r="I1333" s="660"/>
      <c r="J1333" s="659"/>
      <c r="K1333" s="660"/>
      <c r="L1333" s="659"/>
      <c r="M1333" s="659"/>
      <c r="N1333" s="659"/>
      <c r="O1333" s="659"/>
      <c r="P1333" s="659"/>
      <c r="Q1333" s="659"/>
      <c r="R1333" s="659"/>
      <c r="S1333" s="659"/>
      <c r="T1333" s="659"/>
      <c r="U1333" s="659"/>
      <c r="V1333" s="659"/>
      <c r="W1333" s="659"/>
      <c r="X1333" s="659"/>
      <c r="Y1333" s="659"/>
      <c r="Z1333" s="659"/>
      <c r="AA1333" s="659"/>
      <c r="AB1333" s="659"/>
      <c r="AC1333" s="659"/>
      <c r="AD1333" s="659"/>
      <c r="AE1333" s="659"/>
      <c r="AF1333" s="659"/>
      <c r="AG1333" s="659"/>
      <c r="AH1333" s="659"/>
      <c r="AI1333" s="659"/>
      <c r="AJ1333" s="659"/>
      <c r="AK1333" s="659"/>
    </row>
    <row r="1334" spans="1:37">
      <c r="A1334" s="659"/>
      <c r="B1334" s="659"/>
      <c r="C1334" s="659"/>
      <c r="D1334" s="659"/>
      <c r="E1334" s="659"/>
      <c r="F1334" s="659"/>
      <c r="G1334" s="659"/>
      <c r="H1334" s="659"/>
      <c r="I1334" s="660"/>
      <c r="J1334" s="659"/>
      <c r="K1334" s="660"/>
      <c r="L1334" s="659"/>
      <c r="M1334" s="659"/>
      <c r="N1334" s="659"/>
      <c r="O1334" s="659"/>
      <c r="P1334" s="659"/>
      <c r="Q1334" s="659"/>
      <c r="R1334" s="659"/>
      <c r="S1334" s="659"/>
      <c r="T1334" s="659"/>
      <c r="U1334" s="659"/>
      <c r="V1334" s="659"/>
      <c r="W1334" s="659"/>
      <c r="X1334" s="659"/>
      <c r="Y1334" s="659"/>
      <c r="Z1334" s="659"/>
      <c r="AA1334" s="659"/>
      <c r="AB1334" s="659"/>
      <c r="AC1334" s="659"/>
      <c r="AD1334" s="659"/>
      <c r="AE1334" s="659"/>
      <c r="AF1334" s="659"/>
      <c r="AG1334" s="659"/>
      <c r="AH1334" s="659"/>
      <c r="AI1334" s="659"/>
      <c r="AJ1334" s="659"/>
      <c r="AK1334" s="659"/>
    </row>
    <row r="1335" spans="1:37">
      <c r="A1335" s="659"/>
      <c r="B1335" s="659"/>
      <c r="C1335" s="659"/>
      <c r="D1335" s="659"/>
      <c r="E1335" s="659"/>
      <c r="F1335" s="659"/>
      <c r="G1335" s="659"/>
      <c r="H1335" s="659"/>
      <c r="I1335" s="660"/>
      <c r="J1335" s="659"/>
      <c r="K1335" s="660"/>
      <c r="L1335" s="659"/>
      <c r="M1335" s="659"/>
      <c r="N1335" s="659"/>
      <c r="O1335" s="659"/>
      <c r="P1335" s="659"/>
      <c r="Q1335" s="659"/>
      <c r="R1335" s="659"/>
      <c r="S1335" s="659"/>
      <c r="T1335" s="659"/>
      <c r="U1335" s="659"/>
      <c r="V1335" s="659"/>
      <c r="W1335" s="659"/>
      <c r="X1335" s="659"/>
      <c r="Y1335" s="659"/>
      <c r="Z1335" s="659"/>
      <c r="AA1335" s="659"/>
      <c r="AB1335" s="659"/>
      <c r="AC1335" s="659"/>
      <c r="AD1335" s="659"/>
      <c r="AE1335" s="659"/>
      <c r="AF1335" s="659"/>
      <c r="AG1335" s="659"/>
      <c r="AH1335" s="659"/>
      <c r="AI1335" s="659"/>
      <c r="AJ1335" s="659"/>
      <c r="AK1335" s="659"/>
    </row>
    <row r="1336" spans="1:37">
      <c r="A1336" s="659"/>
      <c r="B1336" s="659"/>
      <c r="C1336" s="659"/>
      <c r="D1336" s="659"/>
      <c r="E1336" s="659"/>
      <c r="F1336" s="659"/>
      <c r="G1336" s="659"/>
      <c r="H1336" s="659"/>
      <c r="I1336" s="660"/>
      <c r="J1336" s="659"/>
      <c r="K1336" s="660"/>
      <c r="L1336" s="659"/>
      <c r="M1336" s="659"/>
      <c r="N1336" s="659"/>
      <c r="O1336" s="659"/>
      <c r="P1336" s="659"/>
      <c r="Q1336" s="659"/>
      <c r="R1336" s="659"/>
      <c r="S1336" s="659"/>
      <c r="T1336" s="659"/>
      <c r="U1336" s="659"/>
      <c r="V1336" s="659"/>
      <c r="W1336" s="659"/>
      <c r="X1336" s="659"/>
      <c r="Y1336" s="659"/>
      <c r="Z1336" s="659"/>
      <c r="AA1336" s="659"/>
      <c r="AB1336" s="659"/>
      <c r="AC1336" s="659"/>
      <c r="AD1336" s="659"/>
      <c r="AE1336" s="659"/>
      <c r="AF1336" s="659"/>
      <c r="AG1336" s="659"/>
      <c r="AH1336" s="659"/>
      <c r="AI1336" s="659"/>
      <c r="AJ1336" s="659"/>
      <c r="AK1336" s="659"/>
    </row>
    <row r="1337" spans="1:37">
      <c r="A1337" s="659"/>
      <c r="B1337" s="659"/>
      <c r="C1337" s="659"/>
      <c r="D1337" s="659"/>
      <c r="E1337" s="659"/>
      <c r="F1337" s="659"/>
      <c r="G1337" s="659"/>
      <c r="H1337" s="659"/>
      <c r="I1337" s="660"/>
      <c r="J1337" s="659"/>
      <c r="K1337" s="660"/>
      <c r="L1337" s="659"/>
      <c r="M1337" s="659"/>
      <c r="N1337" s="659"/>
      <c r="O1337" s="659"/>
      <c r="P1337" s="659"/>
      <c r="Q1337" s="659"/>
      <c r="R1337" s="659"/>
      <c r="S1337" s="659"/>
      <c r="T1337" s="659"/>
      <c r="U1337" s="659"/>
      <c r="V1337" s="659"/>
      <c r="W1337" s="659"/>
      <c r="X1337" s="659"/>
      <c r="Y1337" s="659"/>
      <c r="Z1337" s="659"/>
      <c r="AA1337" s="659"/>
      <c r="AB1337" s="659"/>
      <c r="AC1337" s="659"/>
      <c r="AD1337" s="659"/>
      <c r="AE1337" s="659"/>
      <c r="AF1337" s="659"/>
      <c r="AG1337" s="659"/>
      <c r="AH1337" s="659"/>
      <c r="AI1337" s="659"/>
      <c r="AJ1337" s="659"/>
      <c r="AK1337" s="659"/>
    </row>
    <row r="1338" spans="1:37">
      <c r="A1338" s="659"/>
      <c r="B1338" s="659"/>
      <c r="C1338" s="659"/>
      <c r="D1338" s="659"/>
      <c r="E1338" s="659"/>
      <c r="F1338" s="659"/>
      <c r="G1338" s="659"/>
      <c r="H1338" s="659"/>
      <c r="I1338" s="660"/>
      <c r="J1338" s="659"/>
      <c r="K1338" s="660"/>
      <c r="L1338" s="659"/>
      <c r="M1338" s="659"/>
      <c r="N1338" s="659"/>
      <c r="O1338" s="659"/>
      <c r="P1338" s="659"/>
      <c r="Q1338" s="659"/>
      <c r="R1338" s="659"/>
      <c r="S1338" s="659"/>
      <c r="T1338" s="659"/>
      <c r="U1338" s="659"/>
      <c r="V1338" s="659"/>
      <c r="W1338" s="659"/>
      <c r="X1338" s="659"/>
      <c r="Y1338" s="659"/>
      <c r="Z1338" s="659"/>
      <c r="AA1338" s="659"/>
      <c r="AB1338" s="659"/>
      <c r="AC1338" s="659"/>
      <c r="AD1338" s="659"/>
      <c r="AE1338" s="659"/>
      <c r="AF1338" s="659"/>
      <c r="AG1338" s="659"/>
      <c r="AH1338" s="659"/>
      <c r="AI1338" s="659"/>
      <c r="AJ1338" s="659"/>
      <c r="AK1338" s="659"/>
    </row>
    <row r="1339" spans="1:37">
      <c r="A1339" s="659"/>
      <c r="B1339" s="659"/>
      <c r="C1339" s="659"/>
      <c r="D1339" s="659"/>
      <c r="E1339" s="659"/>
      <c r="F1339" s="659"/>
      <c r="G1339" s="659"/>
      <c r="H1339" s="659"/>
      <c r="I1339" s="660"/>
      <c r="J1339" s="659"/>
      <c r="K1339" s="660"/>
      <c r="L1339" s="659"/>
      <c r="M1339" s="659"/>
      <c r="N1339" s="659"/>
      <c r="O1339" s="659"/>
      <c r="P1339" s="659"/>
      <c r="Q1339" s="659"/>
      <c r="R1339" s="659"/>
      <c r="S1339" s="659"/>
      <c r="T1339" s="659"/>
      <c r="U1339" s="659"/>
      <c r="V1339" s="659"/>
      <c r="W1339" s="659"/>
      <c r="X1339" s="659"/>
      <c r="Y1339" s="659"/>
      <c r="Z1339" s="659"/>
      <c r="AA1339" s="659"/>
      <c r="AB1339" s="659"/>
      <c r="AC1339" s="659"/>
      <c r="AD1339" s="659"/>
      <c r="AE1339" s="659"/>
      <c r="AF1339" s="659"/>
      <c r="AG1339" s="659"/>
      <c r="AH1339" s="659"/>
      <c r="AI1339" s="659"/>
      <c r="AJ1339" s="659"/>
      <c r="AK1339" s="659"/>
    </row>
    <row r="1340" spans="1:37">
      <c r="A1340" s="659"/>
      <c r="B1340" s="659"/>
      <c r="C1340" s="659"/>
      <c r="D1340" s="659"/>
      <c r="E1340" s="659"/>
      <c r="F1340" s="659"/>
      <c r="G1340" s="659"/>
      <c r="H1340" s="659"/>
      <c r="I1340" s="660"/>
      <c r="J1340" s="659"/>
      <c r="K1340" s="660"/>
      <c r="L1340" s="659"/>
      <c r="M1340" s="659"/>
      <c r="N1340" s="659"/>
      <c r="O1340" s="659"/>
      <c r="P1340" s="659"/>
      <c r="Q1340" s="659"/>
      <c r="R1340" s="659"/>
      <c r="S1340" s="659"/>
      <c r="T1340" s="659"/>
      <c r="U1340" s="659"/>
      <c r="V1340" s="659"/>
      <c r="W1340" s="659"/>
      <c r="X1340" s="659"/>
      <c r="Y1340" s="659"/>
      <c r="Z1340" s="659"/>
      <c r="AA1340" s="659"/>
      <c r="AB1340" s="659"/>
      <c r="AC1340" s="659"/>
      <c r="AD1340" s="659"/>
      <c r="AE1340" s="659"/>
      <c r="AF1340" s="659"/>
      <c r="AG1340" s="659"/>
      <c r="AH1340" s="659"/>
      <c r="AI1340" s="659"/>
      <c r="AJ1340" s="659"/>
      <c r="AK1340" s="659"/>
    </row>
    <row r="1341" spans="1:37">
      <c r="A1341" s="659"/>
      <c r="B1341" s="659"/>
      <c r="C1341" s="659"/>
      <c r="D1341" s="659"/>
      <c r="E1341" s="659"/>
      <c r="F1341" s="659"/>
      <c r="G1341" s="659"/>
      <c r="H1341" s="659"/>
      <c r="I1341" s="660"/>
      <c r="J1341" s="659"/>
      <c r="K1341" s="660"/>
      <c r="L1341" s="659"/>
      <c r="M1341" s="659"/>
      <c r="N1341" s="659"/>
      <c r="O1341" s="659"/>
      <c r="P1341" s="659"/>
      <c r="Q1341" s="659"/>
      <c r="R1341" s="659"/>
      <c r="S1341" s="659"/>
      <c r="T1341" s="659"/>
      <c r="U1341" s="659"/>
      <c r="V1341" s="659"/>
      <c r="W1341" s="659"/>
      <c r="X1341" s="659"/>
      <c r="Y1341" s="659"/>
      <c r="Z1341" s="659"/>
      <c r="AA1341" s="659"/>
      <c r="AB1341" s="659"/>
      <c r="AC1341" s="659"/>
      <c r="AD1341" s="659"/>
      <c r="AE1341" s="659"/>
      <c r="AF1341" s="659"/>
      <c r="AG1341" s="659"/>
      <c r="AH1341" s="659"/>
      <c r="AI1341" s="659"/>
      <c r="AJ1341" s="659"/>
      <c r="AK1341" s="659"/>
    </row>
    <row r="1342" spans="1:37">
      <c r="A1342" s="659"/>
      <c r="B1342" s="659"/>
      <c r="C1342" s="659"/>
      <c r="D1342" s="659"/>
      <c r="E1342" s="659"/>
      <c r="F1342" s="659"/>
      <c r="G1342" s="659"/>
      <c r="H1342" s="659"/>
      <c r="I1342" s="660"/>
      <c r="J1342" s="659"/>
      <c r="K1342" s="660"/>
      <c r="L1342" s="659"/>
      <c r="M1342" s="659"/>
      <c r="N1342" s="659"/>
      <c r="O1342" s="659"/>
      <c r="P1342" s="659"/>
      <c r="Q1342" s="659"/>
      <c r="R1342" s="659"/>
      <c r="S1342" s="659"/>
      <c r="T1342" s="659"/>
      <c r="U1342" s="659"/>
      <c r="V1342" s="659"/>
      <c r="W1342" s="659"/>
      <c r="X1342" s="659"/>
      <c r="Y1342" s="659"/>
      <c r="Z1342" s="659"/>
      <c r="AA1342" s="659"/>
      <c r="AB1342" s="659"/>
      <c r="AC1342" s="659"/>
      <c r="AD1342" s="659"/>
      <c r="AE1342" s="659"/>
      <c r="AF1342" s="659"/>
      <c r="AG1342" s="659"/>
      <c r="AH1342" s="659"/>
      <c r="AI1342" s="659"/>
      <c r="AJ1342" s="659"/>
      <c r="AK1342" s="659"/>
    </row>
    <row r="1343" spans="1:37">
      <c r="A1343" s="659"/>
      <c r="B1343" s="659"/>
      <c r="C1343" s="659"/>
      <c r="D1343" s="659"/>
      <c r="E1343" s="659"/>
      <c r="F1343" s="659"/>
      <c r="G1343" s="659"/>
      <c r="H1343" s="659"/>
      <c r="I1343" s="660"/>
      <c r="J1343" s="659"/>
      <c r="K1343" s="660"/>
      <c r="L1343" s="659"/>
      <c r="M1343" s="659"/>
      <c r="N1343" s="659"/>
      <c r="O1343" s="659"/>
      <c r="P1343" s="659"/>
      <c r="Q1343" s="659"/>
      <c r="R1343" s="659"/>
      <c r="S1343" s="659"/>
      <c r="T1343" s="659"/>
      <c r="U1343" s="659"/>
      <c r="V1343" s="659"/>
      <c r="W1343" s="659"/>
      <c r="X1343" s="659"/>
      <c r="Y1343" s="659"/>
      <c r="Z1343" s="659"/>
      <c r="AA1343" s="659"/>
      <c r="AB1343" s="659"/>
      <c r="AC1343" s="659"/>
      <c r="AD1343" s="659"/>
      <c r="AE1343" s="659"/>
      <c r="AF1343" s="659"/>
      <c r="AG1343" s="659"/>
      <c r="AH1343" s="659"/>
      <c r="AI1343" s="659"/>
      <c r="AJ1343" s="659"/>
      <c r="AK1343" s="659"/>
    </row>
    <row r="1344" spans="1:37">
      <c r="A1344" s="659"/>
      <c r="B1344" s="659"/>
      <c r="C1344" s="659"/>
      <c r="D1344" s="659"/>
      <c r="E1344" s="659"/>
      <c r="F1344" s="659"/>
      <c r="G1344" s="659"/>
      <c r="H1344" s="659"/>
      <c r="I1344" s="660"/>
      <c r="J1344" s="659"/>
      <c r="K1344" s="660"/>
      <c r="L1344" s="659"/>
      <c r="M1344" s="659"/>
      <c r="N1344" s="659"/>
      <c r="O1344" s="659"/>
      <c r="P1344" s="659"/>
      <c r="Q1344" s="659"/>
      <c r="R1344" s="659"/>
      <c r="S1344" s="659"/>
      <c r="T1344" s="659"/>
      <c r="U1344" s="659"/>
      <c r="V1344" s="659"/>
      <c r="W1344" s="659"/>
      <c r="X1344" s="659"/>
      <c r="Y1344" s="659"/>
      <c r="Z1344" s="659"/>
      <c r="AA1344" s="659"/>
      <c r="AB1344" s="659"/>
      <c r="AC1344" s="659"/>
      <c r="AD1344" s="659"/>
      <c r="AE1344" s="659"/>
      <c r="AF1344" s="659"/>
      <c r="AG1344" s="659"/>
      <c r="AH1344" s="659"/>
      <c r="AI1344" s="659"/>
      <c r="AJ1344" s="659"/>
      <c r="AK1344" s="659"/>
    </row>
    <row r="1345" spans="1:37">
      <c r="A1345" s="659"/>
      <c r="B1345" s="659"/>
      <c r="C1345" s="659"/>
      <c r="D1345" s="659"/>
      <c r="E1345" s="659"/>
      <c r="F1345" s="659"/>
      <c r="G1345" s="659"/>
      <c r="H1345" s="659"/>
      <c r="I1345" s="660"/>
      <c r="J1345" s="659"/>
      <c r="K1345" s="660"/>
      <c r="L1345" s="659"/>
      <c r="M1345" s="659"/>
      <c r="N1345" s="659"/>
      <c r="O1345" s="659"/>
      <c r="P1345" s="659"/>
      <c r="Q1345" s="659"/>
      <c r="R1345" s="659"/>
      <c r="S1345" s="659"/>
      <c r="T1345" s="659"/>
      <c r="U1345" s="659"/>
      <c r="V1345" s="659"/>
      <c r="W1345" s="659"/>
      <c r="X1345" s="659"/>
      <c r="Y1345" s="659"/>
      <c r="Z1345" s="659"/>
      <c r="AA1345" s="659"/>
      <c r="AB1345" s="659"/>
      <c r="AC1345" s="659"/>
      <c r="AD1345" s="659"/>
      <c r="AE1345" s="659"/>
      <c r="AF1345" s="659"/>
      <c r="AG1345" s="659"/>
      <c r="AH1345" s="659"/>
      <c r="AI1345" s="659"/>
      <c r="AJ1345" s="659"/>
      <c r="AK1345" s="659"/>
    </row>
    <row r="1346" spans="1:37">
      <c r="A1346" s="659"/>
      <c r="B1346" s="659"/>
      <c r="C1346" s="659"/>
      <c r="D1346" s="659"/>
      <c r="E1346" s="659"/>
      <c r="F1346" s="659"/>
      <c r="G1346" s="659"/>
      <c r="H1346" s="659"/>
      <c r="I1346" s="660"/>
      <c r="J1346" s="659"/>
      <c r="K1346" s="660"/>
      <c r="L1346" s="659"/>
      <c r="M1346" s="659"/>
      <c r="N1346" s="659"/>
      <c r="O1346" s="659"/>
      <c r="P1346" s="659"/>
      <c r="Q1346" s="659"/>
      <c r="R1346" s="659"/>
      <c r="S1346" s="659"/>
      <c r="T1346" s="659"/>
      <c r="U1346" s="659"/>
      <c r="V1346" s="659"/>
      <c r="W1346" s="659"/>
      <c r="X1346" s="659"/>
      <c r="Y1346" s="659"/>
      <c r="Z1346" s="659"/>
      <c r="AA1346" s="659"/>
      <c r="AB1346" s="659"/>
      <c r="AC1346" s="659"/>
      <c r="AD1346" s="659"/>
      <c r="AE1346" s="659"/>
      <c r="AF1346" s="659"/>
      <c r="AG1346" s="659"/>
      <c r="AH1346" s="659"/>
      <c r="AI1346" s="659"/>
      <c r="AJ1346" s="659"/>
      <c r="AK1346" s="659"/>
    </row>
    <row r="1347" spans="1:37">
      <c r="A1347" s="659"/>
      <c r="B1347" s="659"/>
      <c r="C1347" s="659"/>
      <c r="D1347" s="659"/>
      <c r="E1347" s="659"/>
      <c r="F1347" s="659"/>
      <c r="G1347" s="659"/>
      <c r="H1347" s="659"/>
      <c r="I1347" s="660"/>
      <c r="J1347" s="659"/>
      <c r="K1347" s="660"/>
      <c r="L1347" s="659"/>
      <c r="M1347" s="659"/>
      <c r="N1347" s="659"/>
      <c r="O1347" s="659"/>
      <c r="P1347" s="659"/>
      <c r="Q1347" s="659"/>
      <c r="R1347" s="659"/>
      <c r="S1347" s="659"/>
      <c r="T1347" s="659"/>
      <c r="U1347" s="659"/>
      <c r="V1347" s="659"/>
      <c r="W1347" s="659"/>
      <c r="X1347" s="659"/>
      <c r="Y1347" s="659"/>
      <c r="Z1347" s="659"/>
      <c r="AA1347" s="659"/>
      <c r="AB1347" s="659"/>
      <c r="AC1347" s="659"/>
      <c r="AD1347" s="659"/>
      <c r="AE1347" s="659"/>
      <c r="AF1347" s="659"/>
      <c r="AG1347" s="659"/>
      <c r="AH1347" s="659"/>
      <c r="AI1347" s="659"/>
      <c r="AJ1347" s="659"/>
      <c r="AK1347" s="659"/>
    </row>
    <row r="1348" spans="1:37">
      <c r="A1348" s="659"/>
      <c r="B1348" s="659"/>
      <c r="C1348" s="659"/>
      <c r="D1348" s="659"/>
      <c r="E1348" s="659"/>
      <c r="F1348" s="659"/>
      <c r="G1348" s="659"/>
      <c r="H1348" s="659"/>
      <c r="I1348" s="660"/>
      <c r="J1348" s="659"/>
      <c r="K1348" s="660"/>
      <c r="L1348" s="659"/>
      <c r="M1348" s="659"/>
      <c r="N1348" s="659"/>
      <c r="O1348" s="659"/>
      <c r="P1348" s="659"/>
      <c r="Q1348" s="659"/>
      <c r="R1348" s="659"/>
      <c r="S1348" s="659"/>
      <c r="T1348" s="659"/>
      <c r="U1348" s="659"/>
      <c r="V1348" s="659"/>
      <c r="W1348" s="659"/>
      <c r="X1348" s="659"/>
      <c r="Y1348" s="659"/>
      <c r="Z1348" s="659"/>
      <c r="AA1348" s="659"/>
      <c r="AB1348" s="659"/>
      <c r="AC1348" s="659"/>
      <c r="AD1348" s="659"/>
      <c r="AE1348" s="659"/>
      <c r="AF1348" s="659"/>
      <c r="AG1348" s="659"/>
      <c r="AH1348" s="659"/>
      <c r="AI1348" s="659"/>
      <c r="AJ1348" s="659"/>
      <c r="AK1348" s="659"/>
    </row>
    <row r="1349" spans="1:37">
      <c r="A1349" s="659"/>
      <c r="B1349" s="659"/>
      <c r="C1349" s="659"/>
      <c r="D1349" s="659"/>
      <c r="E1349" s="659"/>
      <c r="F1349" s="659"/>
      <c r="G1349" s="659"/>
      <c r="H1349" s="659"/>
      <c r="I1349" s="660"/>
      <c r="J1349" s="659"/>
      <c r="K1349" s="660"/>
      <c r="L1349" s="659"/>
      <c r="M1349" s="659"/>
      <c r="N1349" s="659"/>
      <c r="O1349" s="659"/>
      <c r="P1349" s="659"/>
      <c r="Q1349" s="659"/>
      <c r="R1349" s="659"/>
      <c r="S1349" s="659"/>
      <c r="T1349" s="659"/>
      <c r="U1349" s="659"/>
      <c r="V1349" s="659"/>
      <c r="W1349" s="659"/>
      <c r="X1349" s="659"/>
      <c r="Y1349" s="659"/>
      <c r="Z1349" s="659"/>
      <c r="AA1349" s="659"/>
      <c r="AB1349" s="659"/>
      <c r="AC1349" s="659"/>
      <c r="AD1349" s="659"/>
      <c r="AE1349" s="659"/>
      <c r="AF1349" s="659"/>
      <c r="AG1349" s="659"/>
      <c r="AH1349" s="659"/>
      <c r="AI1349" s="659"/>
      <c r="AJ1349" s="659"/>
      <c r="AK1349" s="659"/>
    </row>
    <row r="1350" spans="1:37">
      <c r="A1350" s="659"/>
      <c r="B1350" s="659"/>
      <c r="C1350" s="659"/>
      <c r="D1350" s="659"/>
      <c r="E1350" s="659"/>
      <c r="F1350" s="659"/>
      <c r="G1350" s="659"/>
      <c r="H1350" s="659"/>
      <c r="I1350" s="660"/>
      <c r="J1350" s="659"/>
      <c r="K1350" s="660"/>
      <c r="L1350" s="659"/>
      <c r="M1350" s="659"/>
      <c r="N1350" s="659"/>
      <c r="O1350" s="659"/>
      <c r="P1350" s="659"/>
      <c r="Q1350" s="659"/>
      <c r="R1350" s="659"/>
      <c r="S1350" s="659"/>
      <c r="T1350" s="659"/>
      <c r="U1350" s="659"/>
      <c r="V1350" s="659"/>
      <c r="W1350" s="659"/>
      <c r="X1350" s="659"/>
      <c r="Y1350" s="659"/>
      <c r="Z1350" s="659"/>
      <c r="AA1350" s="659"/>
      <c r="AB1350" s="659"/>
      <c r="AC1350" s="659"/>
      <c r="AD1350" s="659"/>
      <c r="AE1350" s="659"/>
      <c r="AF1350" s="659"/>
      <c r="AG1350" s="659"/>
      <c r="AH1350" s="659"/>
      <c r="AI1350" s="659"/>
      <c r="AJ1350" s="659"/>
      <c r="AK1350" s="659"/>
    </row>
    <row r="1351" spans="1:37">
      <c r="A1351" s="659"/>
      <c r="B1351" s="659"/>
      <c r="C1351" s="659"/>
      <c r="D1351" s="659"/>
      <c r="E1351" s="659"/>
      <c r="F1351" s="659"/>
      <c r="G1351" s="659"/>
      <c r="H1351" s="659"/>
      <c r="I1351" s="660"/>
      <c r="J1351" s="659"/>
      <c r="K1351" s="660"/>
      <c r="L1351" s="659"/>
      <c r="M1351" s="659"/>
      <c r="N1351" s="659"/>
      <c r="O1351" s="659"/>
      <c r="P1351" s="659"/>
      <c r="Q1351" s="659"/>
      <c r="R1351" s="659"/>
      <c r="S1351" s="659"/>
      <c r="T1351" s="659"/>
      <c r="U1351" s="659"/>
      <c r="V1351" s="659"/>
      <c r="W1351" s="659"/>
      <c r="X1351" s="659"/>
      <c r="Y1351" s="659"/>
      <c r="Z1351" s="659"/>
      <c r="AA1351" s="659"/>
      <c r="AB1351" s="659"/>
      <c r="AC1351" s="659"/>
      <c r="AD1351" s="659"/>
      <c r="AE1351" s="659"/>
      <c r="AF1351" s="659"/>
      <c r="AG1351" s="659"/>
      <c r="AH1351" s="659"/>
      <c r="AI1351" s="659"/>
      <c r="AJ1351" s="659"/>
      <c r="AK1351" s="659"/>
    </row>
    <row r="1352" spans="1:37">
      <c r="A1352" s="659"/>
      <c r="B1352" s="659"/>
      <c r="C1352" s="659"/>
      <c r="D1352" s="659"/>
      <c r="E1352" s="659"/>
      <c r="F1352" s="659"/>
      <c r="G1352" s="659"/>
      <c r="H1352" s="659"/>
      <c r="I1352" s="660"/>
      <c r="J1352" s="659"/>
      <c r="K1352" s="660"/>
      <c r="L1352" s="659"/>
      <c r="M1352" s="659"/>
      <c r="N1352" s="659"/>
      <c r="O1352" s="659"/>
      <c r="P1352" s="659"/>
      <c r="Q1352" s="659"/>
      <c r="R1352" s="659"/>
      <c r="S1352" s="659"/>
      <c r="T1352" s="659"/>
      <c r="U1352" s="659"/>
      <c r="V1352" s="659"/>
      <c r="W1352" s="659"/>
      <c r="X1352" s="659"/>
      <c r="Y1352" s="659"/>
      <c r="Z1352" s="659"/>
      <c r="AA1352" s="659"/>
      <c r="AB1352" s="659"/>
      <c r="AC1352" s="659"/>
      <c r="AD1352" s="659"/>
      <c r="AE1352" s="659"/>
      <c r="AF1352" s="659"/>
      <c r="AG1352" s="659"/>
      <c r="AH1352" s="659"/>
      <c r="AI1352" s="659"/>
      <c r="AJ1352" s="659"/>
      <c r="AK1352" s="659"/>
    </row>
    <row r="1353" spans="1:37">
      <c r="A1353" s="659"/>
      <c r="B1353" s="659"/>
      <c r="C1353" s="659"/>
      <c r="D1353" s="659"/>
      <c r="E1353" s="659"/>
      <c r="F1353" s="659"/>
      <c r="G1353" s="659"/>
      <c r="H1353" s="659"/>
      <c r="I1353" s="660"/>
      <c r="J1353" s="659"/>
      <c r="K1353" s="660"/>
      <c r="L1353" s="659"/>
      <c r="M1353" s="659"/>
      <c r="N1353" s="659"/>
      <c r="O1353" s="659"/>
      <c r="P1353" s="659"/>
      <c r="Q1353" s="659"/>
      <c r="R1353" s="659"/>
      <c r="S1353" s="659"/>
      <c r="T1353" s="659"/>
      <c r="U1353" s="659"/>
      <c r="V1353" s="659"/>
      <c r="W1353" s="659"/>
      <c r="X1353" s="659"/>
      <c r="Y1353" s="659"/>
      <c r="Z1353" s="659"/>
      <c r="AA1353" s="659"/>
      <c r="AB1353" s="659"/>
      <c r="AC1353" s="659"/>
      <c r="AD1353" s="659"/>
      <c r="AE1353" s="659"/>
      <c r="AF1353" s="659"/>
      <c r="AG1353" s="659"/>
      <c r="AH1353" s="659"/>
      <c r="AI1353" s="659"/>
      <c r="AJ1353" s="659"/>
      <c r="AK1353" s="659"/>
    </row>
    <row r="1354" spans="1:37">
      <c r="A1354" s="659"/>
      <c r="B1354" s="659"/>
      <c r="C1354" s="659"/>
      <c r="D1354" s="659"/>
      <c r="E1354" s="659"/>
      <c r="F1354" s="659"/>
      <c r="G1354" s="659"/>
      <c r="H1354" s="659"/>
      <c r="I1354" s="660"/>
      <c r="J1354" s="659"/>
      <c r="K1354" s="660"/>
      <c r="L1354" s="659"/>
      <c r="M1354" s="659"/>
      <c r="N1354" s="659"/>
      <c r="O1354" s="659"/>
      <c r="P1354" s="659"/>
      <c r="Q1354" s="659"/>
      <c r="R1354" s="659"/>
      <c r="S1354" s="659"/>
      <c r="T1354" s="659"/>
      <c r="U1354" s="659"/>
      <c r="V1354" s="659"/>
      <c r="W1354" s="659"/>
      <c r="X1354" s="659"/>
      <c r="Y1354" s="659"/>
      <c r="Z1354" s="659"/>
      <c r="AA1354" s="659"/>
      <c r="AB1354" s="659"/>
      <c r="AC1354" s="659"/>
      <c r="AD1354" s="659"/>
      <c r="AE1354" s="659"/>
      <c r="AF1354" s="659"/>
      <c r="AG1354" s="659"/>
      <c r="AH1354" s="659"/>
      <c r="AI1354" s="659"/>
      <c r="AJ1354" s="659"/>
      <c r="AK1354" s="659"/>
    </row>
    <row r="1355" spans="1:37">
      <c r="A1355" s="659"/>
      <c r="B1355" s="659"/>
      <c r="C1355" s="659"/>
      <c r="D1355" s="659"/>
      <c r="E1355" s="659"/>
      <c r="F1355" s="659"/>
      <c r="G1355" s="659"/>
      <c r="H1355" s="659"/>
      <c r="I1355" s="660"/>
      <c r="J1355" s="659"/>
      <c r="K1355" s="660"/>
      <c r="L1355" s="659"/>
      <c r="M1355" s="659"/>
      <c r="N1355" s="659"/>
      <c r="O1355" s="659"/>
      <c r="P1355" s="659"/>
      <c r="Q1355" s="659"/>
      <c r="R1355" s="659"/>
      <c r="S1355" s="659"/>
      <c r="T1355" s="659"/>
      <c r="U1355" s="659"/>
      <c r="V1355" s="659"/>
      <c r="W1355" s="659"/>
      <c r="X1355" s="659"/>
      <c r="Y1355" s="659"/>
      <c r="Z1355" s="659"/>
      <c r="AA1355" s="659"/>
      <c r="AB1355" s="659"/>
      <c r="AC1355" s="659"/>
      <c r="AD1355" s="659"/>
      <c r="AE1355" s="659"/>
      <c r="AF1355" s="659"/>
      <c r="AG1355" s="659"/>
      <c r="AH1355" s="659"/>
      <c r="AI1355" s="659"/>
      <c r="AJ1355" s="659"/>
      <c r="AK1355" s="659"/>
    </row>
    <row r="1356" spans="1:37">
      <c r="A1356" s="659"/>
      <c r="B1356" s="659"/>
      <c r="C1356" s="659"/>
      <c r="D1356" s="659"/>
      <c r="E1356" s="659"/>
      <c r="F1356" s="659"/>
      <c r="G1356" s="659"/>
      <c r="H1356" s="659"/>
      <c r="I1356" s="660"/>
      <c r="J1356" s="659"/>
      <c r="K1356" s="660"/>
      <c r="L1356" s="659"/>
      <c r="M1356" s="659"/>
      <c r="N1356" s="659"/>
      <c r="O1356" s="659"/>
      <c r="P1356" s="659"/>
      <c r="Q1356" s="659"/>
      <c r="R1356" s="659"/>
      <c r="S1356" s="659"/>
      <c r="T1356" s="659"/>
      <c r="U1356" s="659"/>
      <c r="V1356" s="659"/>
      <c r="W1356" s="659"/>
      <c r="X1356" s="659"/>
      <c r="Y1356" s="659"/>
      <c r="Z1356" s="659"/>
      <c r="AA1356" s="659"/>
      <c r="AB1356" s="659"/>
      <c r="AC1356" s="659"/>
      <c r="AD1356" s="659"/>
      <c r="AE1356" s="659"/>
      <c r="AF1356" s="659"/>
      <c r="AG1356" s="659"/>
      <c r="AH1356" s="659"/>
      <c r="AI1356" s="659"/>
      <c r="AJ1356" s="659"/>
      <c r="AK1356" s="659"/>
    </row>
    <row r="1357" spans="1:37">
      <c r="A1357" s="659"/>
      <c r="B1357" s="659"/>
      <c r="C1357" s="659"/>
      <c r="D1357" s="659"/>
      <c r="E1357" s="659"/>
      <c r="F1357" s="659"/>
      <c r="G1357" s="659"/>
      <c r="H1357" s="659"/>
      <c r="I1357" s="660"/>
      <c r="J1357" s="659"/>
      <c r="K1357" s="660"/>
      <c r="L1357" s="659"/>
      <c r="M1357" s="659"/>
      <c r="N1357" s="659"/>
      <c r="O1357" s="659"/>
      <c r="P1357" s="659"/>
      <c r="Q1357" s="659"/>
      <c r="R1357" s="659"/>
      <c r="S1357" s="659"/>
      <c r="T1357" s="659"/>
      <c r="U1357" s="659"/>
      <c r="V1357" s="659"/>
      <c r="W1357" s="659"/>
      <c r="X1357" s="659"/>
      <c r="Y1357" s="659"/>
      <c r="Z1357" s="659"/>
      <c r="AA1357" s="659"/>
      <c r="AB1357" s="659"/>
      <c r="AC1357" s="659"/>
      <c r="AD1357" s="659"/>
      <c r="AE1357" s="659"/>
      <c r="AF1357" s="659"/>
      <c r="AG1357" s="659"/>
      <c r="AH1357" s="659"/>
      <c r="AI1357" s="659"/>
      <c r="AJ1357" s="659"/>
      <c r="AK1357" s="659"/>
    </row>
    <row r="1358" spans="1:37">
      <c r="A1358" s="659"/>
      <c r="B1358" s="659"/>
      <c r="C1358" s="659"/>
      <c r="D1358" s="659"/>
      <c r="E1358" s="659"/>
      <c r="F1358" s="659"/>
      <c r="G1358" s="659"/>
      <c r="H1358" s="659"/>
      <c r="I1358" s="660"/>
      <c r="J1358" s="659"/>
      <c r="K1358" s="660"/>
      <c r="L1358" s="659"/>
      <c r="M1358" s="659"/>
      <c r="N1358" s="659"/>
      <c r="O1358" s="659"/>
      <c r="P1358" s="659"/>
      <c r="Q1358" s="659"/>
      <c r="R1358" s="659"/>
      <c r="S1358" s="659"/>
      <c r="T1358" s="659"/>
      <c r="U1358" s="659"/>
      <c r="V1358" s="659"/>
      <c r="W1358" s="659"/>
      <c r="X1358" s="659"/>
      <c r="Y1358" s="659"/>
      <c r="Z1358" s="659"/>
      <c r="AA1358" s="659"/>
      <c r="AB1358" s="659"/>
      <c r="AC1358" s="659"/>
      <c r="AD1358" s="659"/>
      <c r="AE1358" s="659"/>
      <c r="AF1358" s="659"/>
      <c r="AG1358" s="659"/>
      <c r="AH1358" s="659"/>
      <c r="AI1358" s="659"/>
      <c r="AJ1358" s="659"/>
      <c r="AK1358" s="659"/>
    </row>
    <row r="1359" spans="1:37">
      <c r="A1359" s="659"/>
      <c r="B1359" s="659"/>
      <c r="C1359" s="659"/>
      <c r="D1359" s="659"/>
      <c r="E1359" s="659"/>
      <c r="F1359" s="659"/>
      <c r="G1359" s="659"/>
      <c r="H1359" s="659"/>
      <c r="I1359" s="660"/>
      <c r="J1359" s="659"/>
      <c r="K1359" s="660"/>
      <c r="L1359" s="659"/>
      <c r="M1359" s="659"/>
      <c r="N1359" s="659"/>
      <c r="O1359" s="659"/>
      <c r="P1359" s="659"/>
      <c r="Q1359" s="659"/>
      <c r="R1359" s="659"/>
      <c r="S1359" s="659"/>
      <c r="T1359" s="659"/>
      <c r="U1359" s="659"/>
      <c r="V1359" s="659"/>
      <c r="W1359" s="659"/>
      <c r="X1359" s="659"/>
      <c r="Y1359" s="659"/>
      <c r="Z1359" s="659"/>
      <c r="AA1359" s="659"/>
      <c r="AB1359" s="659"/>
      <c r="AC1359" s="659"/>
      <c r="AD1359" s="659"/>
      <c r="AE1359" s="659"/>
      <c r="AF1359" s="659"/>
      <c r="AG1359" s="659"/>
      <c r="AH1359" s="659"/>
      <c r="AI1359" s="659"/>
      <c r="AJ1359" s="659"/>
      <c r="AK1359" s="659"/>
    </row>
    <row r="1360" spans="1:37">
      <c r="A1360" s="659"/>
      <c r="B1360" s="659"/>
      <c r="C1360" s="659"/>
      <c r="D1360" s="659"/>
      <c r="E1360" s="659"/>
      <c r="F1360" s="659"/>
      <c r="G1360" s="659"/>
      <c r="H1360" s="659"/>
      <c r="I1360" s="660"/>
      <c r="J1360" s="659"/>
      <c r="K1360" s="660"/>
      <c r="L1360" s="659"/>
      <c r="M1360" s="659"/>
      <c r="N1360" s="659"/>
      <c r="O1360" s="659"/>
      <c r="P1360" s="659"/>
      <c r="Q1360" s="659"/>
      <c r="R1360" s="659"/>
      <c r="S1360" s="659"/>
      <c r="T1360" s="659"/>
      <c r="U1360" s="659"/>
      <c r="V1360" s="659"/>
      <c r="W1360" s="659"/>
      <c r="X1360" s="659"/>
      <c r="Y1360" s="659"/>
      <c r="Z1360" s="659"/>
      <c r="AA1360" s="659"/>
      <c r="AB1360" s="659"/>
      <c r="AC1360" s="659"/>
      <c r="AD1360" s="659"/>
      <c r="AE1360" s="659"/>
      <c r="AF1360" s="659"/>
      <c r="AG1360" s="659"/>
      <c r="AH1360" s="659"/>
      <c r="AI1360" s="659"/>
      <c r="AJ1360" s="659"/>
      <c r="AK1360" s="659"/>
    </row>
    <row r="1361" spans="1:37">
      <c r="A1361" s="659"/>
      <c r="B1361" s="659"/>
      <c r="C1361" s="659"/>
      <c r="D1361" s="659"/>
      <c r="E1361" s="659"/>
      <c r="F1361" s="659"/>
      <c r="G1361" s="659"/>
      <c r="H1361" s="659"/>
      <c r="I1361" s="660"/>
      <c r="J1361" s="659"/>
      <c r="K1361" s="660"/>
      <c r="L1361" s="659"/>
      <c r="M1361" s="659"/>
      <c r="N1361" s="659"/>
      <c r="O1361" s="659"/>
      <c r="P1361" s="659"/>
      <c r="Q1361" s="659"/>
      <c r="R1361" s="659"/>
      <c r="S1361" s="659"/>
      <c r="T1361" s="659"/>
      <c r="U1361" s="659"/>
      <c r="V1361" s="659"/>
      <c r="W1361" s="659"/>
      <c r="X1361" s="659"/>
      <c r="Y1361" s="659"/>
      <c r="Z1361" s="659"/>
      <c r="AA1361" s="659"/>
      <c r="AB1361" s="659"/>
      <c r="AC1361" s="659"/>
      <c r="AD1361" s="659"/>
      <c r="AE1361" s="659"/>
      <c r="AF1361" s="659"/>
      <c r="AG1361" s="659"/>
      <c r="AH1361" s="659"/>
      <c r="AI1361" s="659"/>
      <c r="AJ1361" s="659"/>
      <c r="AK1361" s="659"/>
    </row>
    <row r="1362" spans="1:37">
      <c r="A1362" s="659"/>
      <c r="B1362" s="659"/>
      <c r="C1362" s="659"/>
      <c r="D1362" s="659"/>
      <c r="E1362" s="659"/>
      <c r="F1362" s="659"/>
      <c r="G1362" s="659"/>
      <c r="H1362" s="659"/>
      <c r="I1362" s="660"/>
      <c r="J1362" s="659"/>
      <c r="K1362" s="660"/>
      <c r="L1362" s="659"/>
      <c r="M1362" s="659"/>
      <c r="N1362" s="659"/>
      <c r="O1362" s="659"/>
      <c r="P1362" s="659"/>
      <c r="Q1362" s="659"/>
      <c r="R1362" s="659"/>
      <c r="S1362" s="659"/>
      <c r="T1362" s="659"/>
      <c r="U1362" s="659"/>
      <c r="V1362" s="659"/>
      <c r="W1362" s="659"/>
      <c r="X1362" s="659"/>
      <c r="Y1362" s="659"/>
      <c r="Z1362" s="659"/>
      <c r="AA1362" s="659"/>
      <c r="AB1362" s="659"/>
      <c r="AC1362" s="659"/>
      <c r="AD1362" s="659"/>
      <c r="AE1362" s="659"/>
      <c r="AF1362" s="659"/>
      <c r="AG1362" s="659"/>
      <c r="AH1362" s="659"/>
      <c r="AI1362" s="659"/>
      <c r="AJ1362" s="659"/>
      <c r="AK1362" s="659"/>
    </row>
    <row r="1363" spans="1:37">
      <c r="A1363" s="659"/>
      <c r="B1363" s="659"/>
      <c r="C1363" s="659"/>
      <c r="D1363" s="659"/>
      <c r="E1363" s="659"/>
      <c r="F1363" s="659"/>
      <c r="G1363" s="659"/>
      <c r="H1363" s="659"/>
      <c r="I1363" s="660"/>
      <c r="J1363" s="659"/>
      <c r="K1363" s="660"/>
      <c r="L1363" s="659"/>
      <c r="M1363" s="659"/>
      <c r="N1363" s="659"/>
      <c r="O1363" s="659"/>
      <c r="P1363" s="659"/>
      <c r="Q1363" s="659"/>
      <c r="R1363" s="659"/>
      <c r="S1363" s="659"/>
      <c r="T1363" s="659"/>
      <c r="U1363" s="659"/>
      <c r="V1363" s="659"/>
      <c r="W1363" s="659"/>
      <c r="X1363" s="659"/>
      <c r="Y1363" s="659"/>
      <c r="Z1363" s="659"/>
      <c r="AA1363" s="659"/>
      <c r="AB1363" s="659"/>
      <c r="AC1363" s="659"/>
      <c r="AD1363" s="659"/>
      <c r="AE1363" s="659"/>
      <c r="AF1363" s="659"/>
      <c r="AG1363" s="659"/>
      <c r="AH1363" s="659"/>
      <c r="AI1363" s="659"/>
      <c r="AJ1363" s="659"/>
      <c r="AK1363" s="659"/>
    </row>
    <row r="1364" spans="1:37">
      <c r="A1364" s="659"/>
      <c r="B1364" s="659"/>
      <c r="C1364" s="659"/>
      <c r="D1364" s="659"/>
      <c r="E1364" s="659"/>
      <c r="F1364" s="659"/>
      <c r="G1364" s="659"/>
      <c r="H1364" s="659"/>
      <c r="I1364" s="660"/>
      <c r="J1364" s="659"/>
      <c r="K1364" s="660"/>
      <c r="L1364" s="659"/>
      <c r="M1364" s="659"/>
      <c r="N1364" s="659"/>
      <c r="O1364" s="659"/>
      <c r="P1364" s="659"/>
      <c r="Q1364" s="659"/>
      <c r="R1364" s="659"/>
      <c r="S1364" s="659"/>
      <c r="T1364" s="659"/>
      <c r="U1364" s="659"/>
      <c r="V1364" s="659"/>
      <c r="W1364" s="659"/>
      <c r="X1364" s="659"/>
      <c r="Y1364" s="659"/>
      <c r="Z1364" s="659"/>
      <c r="AA1364" s="659"/>
      <c r="AB1364" s="659"/>
      <c r="AC1364" s="659"/>
      <c r="AD1364" s="659"/>
      <c r="AE1364" s="659"/>
      <c r="AF1364" s="659"/>
      <c r="AG1364" s="659"/>
      <c r="AH1364" s="659"/>
      <c r="AI1364" s="659"/>
      <c r="AJ1364" s="659"/>
      <c r="AK1364" s="659"/>
    </row>
    <row r="1365" spans="1:37">
      <c r="A1365" s="659"/>
      <c r="B1365" s="659"/>
      <c r="C1365" s="659"/>
      <c r="D1365" s="659"/>
      <c r="E1365" s="659"/>
      <c r="F1365" s="659"/>
      <c r="G1365" s="659"/>
      <c r="H1365" s="659"/>
      <c r="I1365" s="660"/>
      <c r="J1365" s="659"/>
      <c r="K1365" s="660"/>
      <c r="L1365" s="659"/>
      <c r="M1365" s="659"/>
      <c r="N1365" s="659"/>
      <c r="O1365" s="659"/>
      <c r="P1365" s="659"/>
      <c r="Q1365" s="659"/>
      <c r="R1365" s="659"/>
      <c r="S1365" s="659"/>
      <c r="T1365" s="659"/>
      <c r="U1365" s="659"/>
      <c r="V1365" s="659"/>
      <c r="W1365" s="659"/>
      <c r="X1365" s="659"/>
      <c r="Y1365" s="659"/>
      <c r="Z1365" s="659"/>
      <c r="AA1365" s="659"/>
      <c r="AB1365" s="659"/>
      <c r="AC1365" s="659"/>
      <c r="AD1365" s="659"/>
      <c r="AE1365" s="659"/>
      <c r="AF1365" s="659"/>
      <c r="AG1365" s="659"/>
      <c r="AH1365" s="659"/>
      <c r="AI1365" s="659"/>
      <c r="AJ1365" s="659"/>
      <c r="AK1365" s="659"/>
    </row>
    <row r="1366" spans="1:37">
      <c r="A1366" s="659"/>
      <c r="B1366" s="659"/>
      <c r="C1366" s="659"/>
      <c r="D1366" s="659"/>
      <c r="E1366" s="659"/>
      <c r="F1366" s="659"/>
      <c r="G1366" s="659"/>
      <c r="H1366" s="659"/>
      <c r="I1366" s="660"/>
      <c r="J1366" s="659"/>
      <c r="K1366" s="660"/>
      <c r="L1366" s="659"/>
      <c r="M1366" s="659"/>
      <c r="N1366" s="659"/>
      <c r="O1366" s="659"/>
      <c r="P1366" s="659"/>
      <c r="Q1366" s="659"/>
      <c r="R1366" s="659"/>
      <c r="S1366" s="659"/>
      <c r="T1366" s="659"/>
      <c r="U1366" s="659"/>
      <c r="V1366" s="659"/>
      <c r="W1366" s="659"/>
      <c r="X1366" s="659"/>
      <c r="Y1366" s="659"/>
      <c r="Z1366" s="659"/>
      <c r="AA1366" s="659"/>
      <c r="AB1366" s="659"/>
      <c r="AC1366" s="659"/>
      <c r="AD1366" s="659"/>
      <c r="AE1366" s="659"/>
      <c r="AF1366" s="659"/>
      <c r="AG1366" s="659"/>
      <c r="AH1366" s="659"/>
      <c r="AI1366" s="659"/>
      <c r="AJ1366" s="659"/>
      <c r="AK1366" s="659"/>
    </row>
    <row r="1367" spans="1:37">
      <c r="A1367" s="659"/>
      <c r="B1367" s="659"/>
      <c r="C1367" s="659"/>
      <c r="D1367" s="659"/>
      <c r="E1367" s="659"/>
      <c r="F1367" s="659"/>
      <c r="G1367" s="659"/>
      <c r="H1367" s="659"/>
      <c r="I1367" s="660"/>
      <c r="J1367" s="659"/>
      <c r="K1367" s="660"/>
      <c r="L1367" s="659"/>
      <c r="M1367" s="659"/>
      <c r="N1367" s="659"/>
      <c r="O1367" s="659"/>
      <c r="P1367" s="659"/>
      <c r="Q1367" s="659"/>
      <c r="R1367" s="659"/>
      <c r="S1367" s="659"/>
      <c r="T1367" s="659"/>
      <c r="U1367" s="659"/>
      <c r="V1367" s="659"/>
      <c r="W1367" s="659"/>
      <c r="X1367" s="659"/>
      <c r="Y1367" s="659"/>
      <c r="Z1367" s="659"/>
      <c r="AA1367" s="659"/>
      <c r="AB1367" s="659"/>
      <c r="AC1367" s="659"/>
      <c r="AD1367" s="659"/>
      <c r="AE1367" s="659"/>
      <c r="AF1367" s="659"/>
      <c r="AG1367" s="659"/>
      <c r="AH1367" s="659"/>
      <c r="AI1367" s="659"/>
      <c r="AJ1367" s="659"/>
      <c r="AK1367" s="659"/>
    </row>
    <row r="1368" spans="1:37">
      <c r="A1368" s="659"/>
      <c r="B1368" s="659"/>
      <c r="C1368" s="659"/>
      <c r="D1368" s="659"/>
      <c r="E1368" s="659"/>
      <c r="F1368" s="659"/>
      <c r="G1368" s="659"/>
      <c r="H1368" s="659"/>
      <c r="I1368" s="660"/>
      <c r="J1368" s="659"/>
      <c r="K1368" s="660"/>
      <c r="L1368" s="659"/>
      <c r="M1368" s="659"/>
      <c r="N1368" s="659"/>
      <c r="O1368" s="659"/>
      <c r="P1368" s="659"/>
      <c r="Q1368" s="659"/>
      <c r="R1368" s="659"/>
      <c r="S1368" s="659"/>
      <c r="T1368" s="659"/>
      <c r="U1368" s="659"/>
      <c r="V1368" s="659"/>
      <c r="W1368" s="659"/>
      <c r="X1368" s="659"/>
      <c r="Y1368" s="659"/>
      <c r="Z1368" s="659"/>
      <c r="AA1368" s="659"/>
      <c r="AB1368" s="659"/>
      <c r="AC1368" s="659"/>
      <c r="AD1368" s="659"/>
      <c r="AE1368" s="659"/>
      <c r="AF1368" s="659"/>
      <c r="AG1368" s="659"/>
      <c r="AH1368" s="659"/>
      <c r="AI1368" s="659"/>
      <c r="AJ1368" s="659"/>
      <c r="AK1368" s="659"/>
    </row>
    <row r="1369" spans="1:37">
      <c r="A1369" s="659"/>
      <c r="B1369" s="659"/>
      <c r="C1369" s="659"/>
      <c r="D1369" s="659"/>
      <c r="E1369" s="659"/>
      <c r="F1369" s="659"/>
      <c r="G1369" s="659"/>
      <c r="H1369" s="659"/>
      <c r="I1369" s="660"/>
      <c r="J1369" s="659"/>
      <c r="K1369" s="660"/>
      <c r="L1369" s="659"/>
      <c r="M1369" s="659"/>
      <c r="N1369" s="659"/>
      <c r="O1369" s="659"/>
      <c r="P1369" s="659"/>
      <c r="Q1369" s="659"/>
      <c r="R1369" s="659"/>
      <c r="S1369" s="659"/>
      <c r="T1369" s="659"/>
      <c r="U1369" s="659"/>
      <c r="V1369" s="659"/>
      <c r="W1369" s="659"/>
      <c r="X1369" s="659"/>
      <c r="Y1369" s="659"/>
      <c r="Z1369" s="659"/>
      <c r="AA1369" s="659"/>
      <c r="AB1369" s="659"/>
      <c r="AC1369" s="659"/>
      <c r="AD1369" s="659"/>
      <c r="AE1369" s="659"/>
      <c r="AF1369" s="659"/>
      <c r="AG1369" s="659"/>
      <c r="AH1369" s="659"/>
      <c r="AI1369" s="659"/>
      <c r="AJ1369" s="659"/>
      <c r="AK1369" s="659"/>
    </row>
    <row r="1370" spans="1:37">
      <c r="A1370" s="659"/>
      <c r="B1370" s="659"/>
      <c r="C1370" s="659"/>
      <c r="D1370" s="659"/>
      <c r="E1370" s="659"/>
      <c r="F1370" s="659"/>
      <c r="G1370" s="659"/>
      <c r="H1370" s="659"/>
      <c r="I1370" s="660"/>
      <c r="J1370" s="659"/>
      <c r="K1370" s="660"/>
      <c r="L1370" s="659"/>
      <c r="M1370" s="659"/>
      <c r="N1370" s="659"/>
      <c r="O1370" s="659"/>
      <c r="P1370" s="659"/>
      <c r="Q1370" s="659"/>
      <c r="R1370" s="659"/>
      <c r="S1370" s="659"/>
      <c r="T1370" s="659"/>
      <c r="U1370" s="659"/>
      <c r="V1370" s="659"/>
      <c r="W1370" s="659"/>
      <c r="X1370" s="659"/>
      <c r="Y1370" s="659"/>
      <c r="Z1370" s="659"/>
      <c r="AA1370" s="659"/>
      <c r="AB1370" s="659"/>
      <c r="AC1370" s="659"/>
      <c r="AD1370" s="659"/>
      <c r="AE1370" s="659"/>
      <c r="AF1370" s="659"/>
      <c r="AG1370" s="659"/>
      <c r="AH1370" s="659"/>
      <c r="AI1370" s="659"/>
      <c r="AJ1370" s="659"/>
      <c r="AK1370" s="659"/>
    </row>
    <row r="1371" spans="1:37">
      <c r="A1371" s="659"/>
      <c r="B1371" s="659"/>
      <c r="C1371" s="659"/>
      <c r="D1371" s="659"/>
      <c r="E1371" s="659"/>
      <c r="F1371" s="659"/>
      <c r="G1371" s="659"/>
      <c r="H1371" s="659"/>
      <c r="I1371" s="660"/>
      <c r="J1371" s="659"/>
      <c r="K1371" s="660"/>
      <c r="L1371" s="659"/>
      <c r="M1371" s="659"/>
      <c r="N1371" s="659"/>
      <c r="O1371" s="659"/>
      <c r="P1371" s="659"/>
      <c r="Q1371" s="659"/>
      <c r="R1371" s="659"/>
      <c r="S1371" s="659"/>
      <c r="T1371" s="659"/>
      <c r="U1371" s="659"/>
      <c r="V1371" s="659"/>
      <c r="W1371" s="659"/>
      <c r="X1371" s="659"/>
      <c r="Y1371" s="659"/>
      <c r="Z1371" s="659"/>
      <c r="AA1371" s="659"/>
      <c r="AB1371" s="659"/>
      <c r="AC1371" s="659"/>
      <c r="AD1371" s="659"/>
      <c r="AE1371" s="659"/>
      <c r="AF1371" s="659"/>
      <c r="AG1371" s="659"/>
      <c r="AH1371" s="659"/>
      <c r="AI1371" s="659"/>
      <c r="AJ1371" s="659"/>
      <c r="AK1371" s="659"/>
    </row>
    <row r="1372" spans="1:37">
      <c r="A1372" s="659"/>
      <c r="B1372" s="659"/>
      <c r="C1372" s="659"/>
      <c r="D1372" s="659"/>
      <c r="E1372" s="659"/>
      <c r="F1372" s="659"/>
      <c r="G1372" s="659"/>
      <c r="H1372" s="659"/>
      <c r="I1372" s="660"/>
      <c r="J1372" s="659"/>
      <c r="K1372" s="660"/>
      <c r="L1372" s="659"/>
      <c r="M1372" s="659"/>
      <c r="N1372" s="659"/>
      <c r="O1372" s="659"/>
      <c r="P1372" s="659"/>
      <c r="Q1372" s="659"/>
      <c r="R1372" s="659"/>
      <c r="S1372" s="659"/>
      <c r="T1372" s="659"/>
      <c r="U1372" s="659"/>
      <c r="V1372" s="659"/>
      <c r="W1372" s="659"/>
      <c r="X1372" s="659"/>
      <c r="Y1372" s="659"/>
      <c r="Z1372" s="659"/>
      <c r="AA1372" s="659"/>
      <c r="AB1372" s="659"/>
      <c r="AC1372" s="659"/>
      <c r="AD1372" s="659"/>
      <c r="AE1372" s="659"/>
      <c r="AF1372" s="659"/>
      <c r="AG1372" s="659"/>
      <c r="AH1372" s="659"/>
      <c r="AI1372" s="659"/>
      <c r="AJ1372" s="659"/>
      <c r="AK1372" s="659"/>
    </row>
    <row r="1373" spans="1:37">
      <c r="A1373" s="659"/>
      <c r="B1373" s="659"/>
      <c r="C1373" s="659"/>
      <c r="D1373" s="659"/>
      <c r="E1373" s="659"/>
      <c r="F1373" s="659"/>
      <c r="G1373" s="659"/>
      <c r="H1373" s="659"/>
      <c r="I1373" s="660"/>
      <c r="J1373" s="659"/>
      <c r="K1373" s="660"/>
      <c r="L1373" s="659"/>
      <c r="M1373" s="659"/>
      <c r="N1373" s="659"/>
      <c r="O1373" s="659"/>
      <c r="P1373" s="659"/>
      <c r="Q1373" s="659"/>
      <c r="R1373" s="659"/>
      <c r="S1373" s="659"/>
      <c r="T1373" s="659"/>
      <c r="U1373" s="659"/>
      <c r="V1373" s="659"/>
      <c r="W1373" s="659"/>
      <c r="X1373" s="659"/>
      <c r="Y1373" s="659"/>
      <c r="Z1373" s="659"/>
      <c r="AA1373" s="659"/>
      <c r="AB1373" s="659"/>
      <c r="AC1373" s="659"/>
      <c r="AD1373" s="659"/>
      <c r="AE1373" s="659"/>
      <c r="AF1373" s="659"/>
      <c r="AG1373" s="659"/>
      <c r="AH1373" s="659"/>
      <c r="AI1373" s="659"/>
      <c r="AJ1373" s="659"/>
      <c r="AK1373" s="659"/>
    </row>
    <row r="1374" spans="1:37">
      <c r="A1374" s="659"/>
      <c r="B1374" s="659"/>
      <c r="C1374" s="659"/>
      <c r="D1374" s="659"/>
      <c r="E1374" s="659"/>
      <c r="F1374" s="659"/>
      <c r="G1374" s="659"/>
      <c r="H1374" s="659"/>
      <c r="I1374" s="660"/>
      <c r="J1374" s="659"/>
      <c r="K1374" s="660"/>
      <c r="L1374" s="659"/>
      <c r="M1374" s="659"/>
      <c r="N1374" s="659"/>
      <c r="O1374" s="659"/>
      <c r="P1374" s="659"/>
      <c r="Q1374" s="659"/>
      <c r="R1374" s="659"/>
      <c r="S1374" s="659"/>
      <c r="T1374" s="659"/>
      <c r="U1374" s="659"/>
      <c r="V1374" s="659"/>
      <c r="W1374" s="659"/>
      <c r="X1374" s="659"/>
      <c r="Y1374" s="659"/>
      <c r="Z1374" s="659"/>
      <c r="AA1374" s="659"/>
      <c r="AB1374" s="659"/>
      <c r="AC1374" s="659"/>
      <c r="AD1374" s="659"/>
      <c r="AE1374" s="659"/>
      <c r="AF1374" s="659"/>
      <c r="AG1374" s="659"/>
      <c r="AH1374" s="659"/>
      <c r="AI1374" s="659"/>
      <c r="AJ1374" s="659"/>
      <c r="AK1374" s="659"/>
    </row>
    <row r="1375" spans="1:37">
      <c r="A1375" s="659"/>
      <c r="B1375" s="659"/>
      <c r="C1375" s="659"/>
      <c r="D1375" s="659"/>
      <c r="E1375" s="659"/>
      <c r="F1375" s="659"/>
      <c r="G1375" s="659"/>
      <c r="H1375" s="659"/>
      <c r="I1375" s="660"/>
      <c r="J1375" s="659"/>
      <c r="K1375" s="660"/>
      <c r="L1375" s="659"/>
      <c r="M1375" s="659"/>
      <c r="N1375" s="659"/>
      <c r="O1375" s="659"/>
      <c r="P1375" s="659"/>
      <c r="Q1375" s="659"/>
      <c r="R1375" s="659"/>
      <c r="S1375" s="659"/>
      <c r="T1375" s="659"/>
      <c r="U1375" s="659"/>
      <c r="V1375" s="659"/>
      <c r="W1375" s="659"/>
      <c r="X1375" s="659"/>
      <c r="Y1375" s="659"/>
      <c r="Z1375" s="659"/>
      <c r="AA1375" s="659"/>
      <c r="AB1375" s="659"/>
      <c r="AC1375" s="659"/>
      <c r="AD1375" s="659"/>
      <c r="AE1375" s="659"/>
      <c r="AF1375" s="659"/>
      <c r="AG1375" s="659"/>
      <c r="AH1375" s="659"/>
      <c r="AI1375" s="659"/>
      <c r="AJ1375" s="659"/>
      <c r="AK1375" s="659"/>
    </row>
    <row r="1376" spans="1:37">
      <c r="A1376" s="659"/>
      <c r="B1376" s="659"/>
      <c r="C1376" s="659"/>
      <c r="D1376" s="659"/>
      <c r="E1376" s="659"/>
      <c r="F1376" s="659"/>
      <c r="G1376" s="659"/>
      <c r="H1376" s="659"/>
      <c r="I1376" s="660"/>
      <c r="J1376" s="659"/>
      <c r="K1376" s="660"/>
      <c r="L1376" s="659"/>
      <c r="M1376" s="659"/>
      <c r="N1376" s="659"/>
      <c r="O1376" s="659"/>
      <c r="P1376" s="659"/>
      <c r="Q1376" s="659"/>
      <c r="R1376" s="659"/>
      <c r="S1376" s="659"/>
      <c r="T1376" s="659"/>
      <c r="U1376" s="659"/>
      <c r="V1376" s="659"/>
      <c r="W1376" s="659"/>
      <c r="X1376" s="659"/>
      <c r="Y1376" s="659"/>
      <c r="Z1376" s="659"/>
      <c r="AA1376" s="659"/>
      <c r="AB1376" s="659"/>
      <c r="AC1376" s="659"/>
      <c r="AD1376" s="659"/>
      <c r="AE1376" s="659"/>
      <c r="AF1376" s="659"/>
      <c r="AG1376" s="659"/>
      <c r="AH1376" s="659"/>
      <c r="AI1376" s="659"/>
      <c r="AJ1376" s="659"/>
      <c r="AK1376" s="659"/>
    </row>
    <row r="1377" spans="1:37">
      <c r="A1377" s="659"/>
      <c r="B1377" s="659"/>
      <c r="C1377" s="659"/>
      <c r="D1377" s="659"/>
      <c r="E1377" s="659"/>
      <c r="F1377" s="659"/>
      <c r="G1377" s="659"/>
      <c r="H1377" s="659"/>
      <c r="I1377" s="660"/>
      <c r="J1377" s="659"/>
      <c r="K1377" s="660"/>
      <c r="L1377" s="659"/>
      <c r="M1377" s="659"/>
      <c r="N1377" s="659"/>
      <c r="O1377" s="659"/>
      <c r="P1377" s="659"/>
      <c r="Q1377" s="659"/>
      <c r="R1377" s="659"/>
      <c r="S1377" s="659"/>
      <c r="T1377" s="659"/>
      <c r="U1377" s="659"/>
      <c r="V1377" s="659"/>
      <c r="W1377" s="659"/>
      <c r="X1377" s="659"/>
      <c r="Y1377" s="659"/>
      <c r="Z1377" s="659"/>
      <c r="AA1377" s="659"/>
      <c r="AB1377" s="659"/>
      <c r="AC1377" s="659"/>
      <c r="AD1377" s="659"/>
      <c r="AE1377" s="659"/>
      <c r="AF1377" s="659"/>
      <c r="AG1377" s="659"/>
      <c r="AH1377" s="659"/>
      <c r="AI1377" s="659"/>
      <c r="AJ1377" s="659"/>
      <c r="AK1377" s="659"/>
    </row>
    <row r="1378" spans="1:37">
      <c r="A1378" s="659"/>
      <c r="B1378" s="659"/>
      <c r="C1378" s="659"/>
      <c r="D1378" s="659"/>
      <c r="E1378" s="659"/>
      <c r="F1378" s="659"/>
      <c r="G1378" s="659"/>
      <c r="H1378" s="659"/>
      <c r="I1378" s="660"/>
      <c r="J1378" s="659"/>
      <c r="K1378" s="660"/>
      <c r="L1378" s="659"/>
      <c r="M1378" s="659"/>
      <c r="N1378" s="659"/>
      <c r="O1378" s="659"/>
      <c r="P1378" s="659"/>
      <c r="Q1378" s="659"/>
      <c r="R1378" s="659"/>
      <c r="S1378" s="659"/>
      <c r="T1378" s="659"/>
      <c r="U1378" s="659"/>
      <c r="V1378" s="659"/>
      <c r="W1378" s="659"/>
      <c r="X1378" s="659"/>
      <c r="Y1378" s="659"/>
      <c r="Z1378" s="659"/>
      <c r="AA1378" s="659"/>
      <c r="AB1378" s="659"/>
      <c r="AC1378" s="659"/>
      <c r="AD1378" s="659"/>
      <c r="AE1378" s="659"/>
      <c r="AF1378" s="659"/>
      <c r="AG1378" s="659"/>
      <c r="AH1378" s="659"/>
      <c r="AI1378" s="659"/>
      <c r="AJ1378" s="659"/>
      <c r="AK1378" s="659"/>
    </row>
    <row r="1379" spans="1:37">
      <c r="A1379" s="659"/>
      <c r="B1379" s="659"/>
      <c r="C1379" s="659"/>
      <c r="D1379" s="659"/>
      <c r="E1379" s="659"/>
      <c r="F1379" s="659"/>
      <c r="G1379" s="659"/>
      <c r="H1379" s="659"/>
      <c r="I1379" s="660"/>
      <c r="J1379" s="659"/>
      <c r="K1379" s="660"/>
      <c r="L1379" s="659"/>
      <c r="M1379" s="659"/>
      <c r="N1379" s="659"/>
      <c r="O1379" s="659"/>
      <c r="P1379" s="659"/>
      <c r="Q1379" s="659"/>
      <c r="R1379" s="659"/>
      <c r="S1379" s="659"/>
      <c r="T1379" s="659"/>
      <c r="U1379" s="659"/>
      <c r="V1379" s="659"/>
      <c r="W1379" s="659"/>
      <c r="X1379" s="659"/>
      <c r="Y1379" s="659"/>
      <c r="Z1379" s="659"/>
      <c r="AA1379" s="659"/>
      <c r="AB1379" s="659"/>
      <c r="AC1379" s="659"/>
      <c r="AD1379" s="659"/>
      <c r="AE1379" s="659"/>
      <c r="AF1379" s="659"/>
      <c r="AG1379" s="659"/>
      <c r="AH1379" s="659"/>
      <c r="AI1379" s="659"/>
      <c r="AJ1379" s="659"/>
      <c r="AK1379" s="659"/>
    </row>
    <row r="1380" spans="1:37">
      <c r="A1380" s="659"/>
      <c r="B1380" s="659"/>
      <c r="C1380" s="659"/>
      <c r="D1380" s="659"/>
      <c r="E1380" s="659"/>
      <c r="F1380" s="659"/>
      <c r="G1380" s="659"/>
      <c r="H1380" s="659"/>
      <c r="I1380" s="660"/>
      <c r="J1380" s="659"/>
      <c r="K1380" s="660"/>
      <c r="L1380" s="659"/>
      <c r="M1380" s="659"/>
      <c r="N1380" s="659"/>
      <c r="O1380" s="659"/>
      <c r="P1380" s="659"/>
      <c r="Q1380" s="659"/>
      <c r="R1380" s="659"/>
      <c r="S1380" s="659"/>
      <c r="T1380" s="659"/>
      <c r="U1380" s="659"/>
      <c r="V1380" s="659"/>
      <c r="W1380" s="659"/>
      <c r="X1380" s="659"/>
      <c r="Y1380" s="659"/>
      <c r="Z1380" s="659"/>
      <c r="AA1380" s="659"/>
      <c r="AB1380" s="659"/>
      <c r="AC1380" s="659"/>
      <c r="AD1380" s="659"/>
      <c r="AE1380" s="659"/>
      <c r="AF1380" s="659"/>
      <c r="AG1380" s="659"/>
      <c r="AH1380" s="659"/>
      <c r="AI1380" s="659"/>
      <c r="AJ1380" s="659"/>
      <c r="AK1380" s="659"/>
    </row>
    <row r="1381" spans="1:37">
      <c r="A1381" s="659"/>
      <c r="B1381" s="659"/>
      <c r="C1381" s="659"/>
      <c r="D1381" s="659"/>
      <c r="E1381" s="659"/>
      <c r="F1381" s="659"/>
      <c r="G1381" s="659"/>
      <c r="H1381" s="659"/>
      <c r="I1381" s="660"/>
      <c r="J1381" s="659"/>
      <c r="K1381" s="660"/>
      <c r="L1381" s="659"/>
      <c r="M1381" s="659"/>
      <c r="N1381" s="659"/>
      <c r="O1381" s="659"/>
      <c r="P1381" s="659"/>
      <c r="Q1381" s="659"/>
      <c r="R1381" s="659"/>
      <c r="S1381" s="659"/>
      <c r="T1381" s="659"/>
      <c r="U1381" s="659"/>
      <c r="V1381" s="659"/>
      <c r="W1381" s="659"/>
      <c r="X1381" s="659"/>
      <c r="Y1381" s="659"/>
      <c r="Z1381" s="659"/>
      <c r="AA1381" s="659"/>
      <c r="AB1381" s="659"/>
      <c r="AC1381" s="659"/>
      <c r="AD1381" s="659"/>
      <c r="AE1381" s="659"/>
      <c r="AF1381" s="659"/>
      <c r="AG1381" s="659"/>
      <c r="AH1381" s="659"/>
      <c r="AI1381" s="659"/>
      <c r="AJ1381" s="659"/>
      <c r="AK1381" s="659"/>
    </row>
    <row r="1382" spans="1:37">
      <c r="A1382" s="659"/>
      <c r="B1382" s="659"/>
      <c r="C1382" s="659"/>
      <c r="D1382" s="659"/>
      <c r="E1382" s="659"/>
      <c r="F1382" s="659"/>
      <c r="G1382" s="659"/>
      <c r="H1382" s="659"/>
      <c r="I1382" s="660"/>
      <c r="J1382" s="659"/>
      <c r="K1382" s="660"/>
      <c r="L1382" s="659"/>
      <c r="M1382" s="659"/>
      <c r="N1382" s="659"/>
      <c r="O1382" s="659"/>
      <c r="P1382" s="659"/>
      <c r="Q1382" s="659"/>
      <c r="R1382" s="659"/>
      <c r="S1382" s="659"/>
      <c r="T1382" s="659"/>
      <c r="U1382" s="659"/>
      <c r="V1382" s="659"/>
      <c r="W1382" s="659"/>
      <c r="X1382" s="659"/>
      <c r="Y1382" s="659"/>
      <c r="Z1382" s="659"/>
      <c r="AA1382" s="659"/>
      <c r="AB1382" s="659"/>
      <c r="AC1382" s="659"/>
      <c r="AD1382" s="659"/>
      <c r="AE1382" s="659"/>
      <c r="AF1382" s="659"/>
      <c r="AG1382" s="659"/>
      <c r="AH1382" s="659"/>
      <c r="AI1382" s="659"/>
      <c r="AJ1382" s="659"/>
      <c r="AK1382" s="659"/>
    </row>
    <row r="1383" spans="1:37">
      <c r="A1383" s="659"/>
      <c r="B1383" s="659"/>
      <c r="C1383" s="659"/>
      <c r="D1383" s="659"/>
      <c r="E1383" s="659"/>
      <c r="F1383" s="659"/>
      <c r="G1383" s="659"/>
      <c r="H1383" s="659"/>
      <c r="I1383" s="660"/>
      <c r="J1383" s="659"/>
      <c r="K1383" s="660"/>
      <c r="L1383" s="659"/>
      <c r="M1383" s="659"/>
      <c r="N1383" s="659"/>
      <c r="O1383" s="659"/>
      <c r="P1383" s="659"/>
      <c r="Q1383" s="659"/>
      <c r="R1383" s="659"/>
      <c r="S1383" s="659"/>
      <c r="T1383" s="659"/>
      <c r="U1383" s="659"/>
      <c r="V1383" s="659"/>
      <c r="W1383" s="659"/>
      <c r="X1383" s="659"/>
      <c r="Y1383" s="659"/>
      <c r="Z1383" s="659"/>
      <c r="AA1383" s="659"/>
      <c r="AB1383" s="659"/>
      <c r="AC1383" s="659"/>
      <c r="AD1383" s="659"/>
      <c r="AE1383" s="659"/>
      <c r="AF1383" s="659"/>
      <c r="AG1383" s="659"/>
      <c r="AH1383" s="659"/>
      <c r="AI1383" s="659"/>
      <c r="AJ1383" s="659"/>
      <c r="AK1383" s="659"/>
    </row>
    <row r="1384" spans="1:37">
      <c r="A1384" s="659"/>
      <c r="B1384" s="659"/>
      <c r="C1384" s="659"/>
      <c r="D1384" s="659"/>
      <c r="E1384" s="659"/>
      <c r="F1384" s="659"/>
      <c r="G1384" s="659"/>
      <c r="H1384" s="659"/>
      <c r="I1384" s="660"/>
      <c r="J1384" s="659"/>
      <c r="K1384" s="660"/>
      <c r="L1384" s="659"/>
      <c r="M1384" s="659"/>
      <c r="N1384" s="659"/>
      <c r="O1384" s="659"/>
      <c r="P1384" s="659"/>
      <c r="Q1384" s="659"/>
      <c r="R1384" s="659"/>
      <c r="S1384" s="659"/>
      <c r="T1384" s="659"/>
      <c r="U1384" s="659"/>
      <c r="V1384" s="659"/>
      <c r="W1384" s="659"/>
      <c r="X1384" s="659"/>
      <c r="Y1384" s="659"/>
      <c r="Z1384" s="659"/>
      <c r="AA1384" s="659"/>
      <c r="AB1384" s="659"/>
      <c r="AC1384" s="659"/>
      <c r="AD1384" s="659"/>
      <c r="AE1384" s="659"/>
      <c r="AF1384" s="659"/>
      <c r="AG1384" s="659"/>
      <c r="AH1384" s="659"/>
      <c r="AI1384" s="659"/>
      <c r="AJ1384" s="659"/>
      <c r="AK1384" s="659"/>
    </row>
    <row r="1385" spans="1:37">
      <c r="A1385" s="659"/>
      <c r="B1385" s="659"/>
      <c r="C1385" s="659"/>
      <c r="D1385" s="659"/>
      <c r="E1385" s="659"/>
      <c r="F1385" s="659"/>
      <c r="G1385" s="659"/>
      <c r="H1385" s="659"/>
      <c r="I1385" s="660"/>
      <c r="J1385" s="659"/>
      <c r="K1385" s="660"/>
      <c r="L1385" s="659"/>
      <c r="M1385" s="659"/>
      <c r="N1385" s="659"/>
      <c r="O1385" s="659"/>
      <c r="P1385" s="659"/>
      <c r="Q1385" s="659"/>
      <c r="R1385" s="659"/>
      <c r="S1385" s="659"/>
      <c r="T1385" s="659"/>
      <c r="U1385" s="659"/>
      <c r="V1385" s="659"/>
      <c r="W1385" s="659"/>
      <c r="X1385" s="659"/>
      <c r="Y1385" s="659"/>
      <c r="Z1385" s="659"/>
      <c r="AA1385" s="659"/>
      <c r="AB1385" s="659"/>
      <c r="AC1385" s="659"/>
      <c r="AD1385" s="659"/>
      <c r="AE1385" s="659"/>
      <c r="AF1385" s="659"/>
      <c r="AG1385" s="659"/>
      <c r="AH1385" s="659"/>
      <c r="AI1385" s="659"/>
      <c r="AJ1385" s="659"/>
      <c r="AK1385" s="659"/>
    </row>
    <row r="1386" spans="1:37">
      <c r="A1386" s="659"/>
      <c r="B1386" s="659"/>
      <c r="C1386" s="659"/>
      <c r="D1386" s="659"/>
      <c r="E1386" s="659"/>
      <c r="F1386" s="659"/>
      <c r="G1386" s="659"/>
      <c r="H1386" s="659"/>
      <c r="I1386" s="660"/>
      <c r="J1386" s="659"/>
      <c r="K1386" s="660"/>
      <c r="L1386" s="659"/>
      <c r="M1386" s="659"/>
      <c r="N1386" s="659"/>
      <c r="O1386" s="659"/>
      <c r="P1386" s="659"/>
      <c r="Q1386" s="659"/>
      <c r="R1386" s="659"/>
      <c r="S1386" s="659"/>
      <c r="T1386" s="659"/>
      <c r="U1386" s="659"/>
      <c r="V1386" s="659"/>
      <c r="W1386" s="659"/>
      <c r="X1386" s="659"/>
      <c r="Y1386" s="659"/>
      <c r="Z1386" s="659"/>
      <c r="AA1386" s="659"/>
      <c r="AB1386" s="659"/>
      <c r="AC1386" s="659"/>
      <c r="AD1386" s="659"/>
      <c r="AE1386" s="659"/>
      <c r="AF1386" s="659"/>
      <c r="AG1386" s="659"/>
      <c r="AH1386" s="659"/>
      <c r="AI1386" s="659"/>
      <c r="AJ1386" s="659"/>
      <c r="AK1386" s="659"/>
    </row>
    <row r="1387" spans="1:37">
      <c r="A1387" s="659"/>
      <c r="B1387" s="659"/>
      <c r="C1387" s="659"/>
      <c r="D1387" s="659"/>
      <c r="E1387" s="659"/>
      <c r="F1387" s="659"/>
      <c r="G1387" s="659"/>
      <c r="H1387" s="659"/>
      <c r="I1387" s="660"/>
      <c r="J1387" s="659"/>
      <c r="K1387" s="660"/>
      <c r="L1387" s="659"/>
      <c r="M1387" s="659"/>
      <c r="N1387" s="659"/>
      <c r="O1387" s="659"/>
      <c r="P1387" s="659"/>
      <c r="Q1387" s="659"/>
      <c r="R1387" s="659"/>
      <c r="S1387" s="659"/>
      <c r="T1387" s="659"/>
      <c r="U1387" s="659"/>
      <c r="V1387" s="659"/>
      <c r="W1387" s="659"/>
      <c r="X1387" s="659"/>
      <c r="Y1387" s="659"/>
      <c r="Z1387" s="659"/>
      <c r="AA1387" s="659"/>
      <c r="AB1387" s="659"/>
      <c r="AC1387" s="659"/>
      <c r="AD1387" s="659"/>
      <c r="AE1387" s="659"/>
      <c r="AF1387" s="659"/>
      <c r="AG1387" s="659"/>
      <c r="AH1387" s="659"/>
      <c r="AI1387" s="659"/>
      <c r="AJ1387" s="659"/>
      <c r="AK1387" s="659"/>
    </row>
    <row r="1388" spans="1:37">
      <c r="A1388" s="659"/>
      <c r="B1388" s="659"/>
      <c r="C1388" s="659"/>
      <c r="D1388" s="659"/>
      <c r="E1388" s="659"/>
      <c r="F1388" s="659"/>
      <c r="G1388" s="659"/>
      <c r="H1388" s="659"/>
      <c r="I1388" s="660"/>
      <c r="J1388" s="659"/>
      <c r="K1388" s="660"/>
      <c r="L1388" s="659"/>
      <c r="M1388" s="659"/>
      <c r="N1388" s="659"/>
      <c r="O1388" s="659"/>
      <c r="P1388" s="659"/>
      <c r="Q1388" s="659"/>
      <c r="R1388" s="659"/>
      <c r="S1388" s="659"/>
      <c r="T1388" s="659"/>
      <c r="U1388" s="659"/>
      <c r="V1388" s="659"/>
      <c r="W1388" s="659"/>
      <c r="X1388" s="659"/>
      <c r="Y1388" s="659"/>
      <c r="Z1388" s="659"/>
      <c r="AA1388" s="659"/>
      <c r="AB1388" s="659"/>
      <c r="AC1388" s="659"/>
      <c r="AD1388" s="659"/>
      <c r="AE1388" s="659"/>
      <c r="AF1388" s="659"/>
      <c r="AG1388" s="659"/>
      <c r="AH1388" s="659"/>
      <c r="AI1388" s="659"/>
      <c r="AJ1388" s="659"/>
      <c r="AK1388" s="659"/>
    </row>
    <row r="1389" spans="1:37">
      <c r="A1389" s="659"/>
      <c r="B1389" s="659"/>
      <c r="C1389" s="659"/>
      <c r="D1389" s="659"/>
      <c r="E1389" s="659"/>
      <c r="F1389" s="659"/>
      <c r="G1389" s="659"/>
      <c r="H1389" s="659"/>
      <c r="I1389" s="660"/>
      <c r="J1389" s="659"/>
      <c r="K1389" s="660"/>
      <c r="L1389" s="659"/>
      <c r="M1389" s="659"/>
      <c r="N1389" s="659"/>
      <c r="O1389" s="659"/>
      <c r="P1389" s="659"/>
      <c r="Q1389" s="659"/>
      <c r="R1389" s="659"/>
      <c r="S1389" s="659"/>
      <c r="T1389" s="659"/>
      <c r="U1389" s="659"/>
      <c r="V1389" s="659"/>
      <c r="W1389" s="659"/>
      <c r="X1389" s="659"/>
      <c r="Y1389" s="659"/>
      <c r="Z1389" s="659"/>
      <c r="AA1389" s="659"/>
      <c r="AB1389" s="659"/>
      <c r="AC1389" s="659"/>
      <c r="AD1389" s="659"/>
      <c r="AE1389" s="659"/>
      <c r="AF1389" s="659"/>
      <c r="AG1389" s="659"/>
      <c r="AH1389" s="659"/>
      <c r="AI1389" s="659"/>
      <c r="AJ1389" s="659"/>
      <c r="AK1389" s="659"/>
    </row>
    <row r="1390" spans="1:37">
      <c r="A1390" s="659"/>
      <c r="B1390" s="659"/>
      <c r="C1390" s="659"/>
      <c r="D1390" s="659"/>
      <c r="E1390" s="659"/>
      <c r="F1390" s="659"/>
      <c r="G1390" s="659"/>
      <c r="H1390" s="659"/>
      <c r="I1390" s="660"/>
      <c r="J1390" s="659"/>
      <c r="K1390" s="660"/>
      <c r="L1390" s="659"/>
      <c r="M1390" s="659"/>
      <c r="N1390" s="659"/>
      <c r="O1390" s="659"/>
      <c r="P1390" s="659"/>
      <c r="Q1390" s="659"/>
      <c r="R1390" s="659"/>
      <c r="S1390" s="659"/>
      <c r="T1390" s="659"/>
      <c r="U1390" s="659"/>
      <c r="V1390" s="659"/>
      <c r="W1390" s="659"/>
      <c r="X1390" s="659"/>
      <c r="Y1390" s="659"/>
      <c r="Z1390" s="659"/>
      <c r="AA1390" s="659"/>
      <c r="AB1390" s="659"/>
      <c r="AC1390" s="659"/>
      <c r="AD1390" s="659"/>
      <c r="AE1390" s="659"/>
      <c r="AF1390" s="659"/>
      <c r="AG1390" s="659"/>
      <c r="AH1390" s="659"/>
      <c r="AI1390" s="659"/>
      <c r="AJ1390" s="659"/>
      <c r="AK1390" s="659"/>
    </row>
    <row r="1391" spans="1:37">
      <c r="A1391" s="659"/>
      <c r="B1391" s="659"/>
      <c r="C1391" s="659"/>
      <c r="D1391" s="659"/>
      <c r="E1391" s="659"/>
      <c r="F1391" s="659"/>
      <c r="G1391" s="659"/>
      <c r="H1391" s="659"/>
      <c r="I1391" s="660"/>
      <c r="J1391" s="659"/>
      <c r="K1391" s="660"/>
      <c r="L1391" s="659"/>
      <c r="M1391" s="659"/>
      <c r="N1391" s="659"/>
      <c r="O1391" s="659"/>
      <c r="P1391" s="659"/>
      <c r="Q1391" s="659"/>
      <c r="R1391" s="659"/>
      <c r="S1391" s="659"/>
      <c r="T1391" s="659"/>
      <c r="U1391" s="659"/>
      <c r="V1391" s="659"/>
      <c r="W1391" s="659"/>
      <c r="X1391" s="659"/>
      <c r="Y1391" s="659"/>
      <c r="Z1391" s="659"/>
      <c r="AA1391" s="659"/>
      <c r="AB1391" s="659"/>
      <c r="AC1391" s="659"/>
      <c r="AD1391" s="659"/>
      <c r="AE1391" s="659"/>
      <c r="AF1391" s="659"/>
      <c r="AG1391" s="659"/>
      <c r="AH1391" s="659"/>
      <c r="AI1391" s="659"/>
      <c r="AJ1391" s="659"/>
      <c r="AK1391" s="659"/>
    </row>
    <row r="1392" spans="1:37">
      <c r="A1392" s="659"/>
      <c r="B1392" s="659"/>
      <c r="C1392" s="659"/>
      <c r="D1392" s="659"/>
      <c r="E1392" s="659"/>
      <c r="F1392" s="659"/>
      <c r="G1392" s="659"/>
      <c r="H1392" s="659"/>
      <c r="I1392" s="660"/>
      <c r="J1392" s="659"/>
      <c r="K1392" s="660"/>
      <c r="L1392" s="659"/>
      <c r="M1392" s="659"/>
      <c r="N1392" s="659"/>
      <c r="O1392" s="659"/>
      <c r="P1392" s="659"/>
      <c r="Q1392" s="659"/>
      <c r="R1392" s="659"/>
      <c r="S1392" s="659"/>
      <c r="T1392" s="659"/>
      <c r="U1392" s="659"/>
      <c r="V1392" s="659"/>
      <c r="W1392" s="659"/>
      <c r="X1392" s="659"/>
      <c r="Y1392" s="659"/>
      <c r="Z1392" s="659"/>
      <c r="AA1392" s="659"/>
      <c r="AB1392" s="659"/>
      <c r="AC1392" s="659"/>
      <c r="AD1392" s="659"/>
      <c r="AE1392" s="659"/>
      <c r="AF1392" s="659"/>
      <c r="AG1392" s="659"/>
      <c r="AH1392" s="659"/>
      <c r="AI1392" s="659"/>
      <c r="AJ1392" s="659"/>
      <c r="AK1392" s="659"/>
    </row>
    <row r="1393" spans="1:37">
      <c r="A1393" s="659"/>
      <c r="B1393" s="659"/>
      <c r="C1393" s="659"/>
      <c r="D1393" s="659"/>
      <c r="E1393" s="659"/>
      <c r="F1393" s="659"/>
      <c r="G1393" s="659"/>
      <c r="H1393" s="659"/>
      <c r="I1393" s="660"/>
      <c r="J1393" s="659"/>
      <c r="K1393" s="660"/>
      <c r="L1393" s="659"/>
      <c r="M1393" s="659"/>
      <c r="N1393" s="659"/>
      <c r="O1393" s="659"/>
      <c r="P1393" s="659"/>
      <c r="Q1393" s="659"/>
      <c r="R1393" s="659"/>
      <c r="S1393" s="659"/>
      <c r="T1393" s="659"/>
      <c r="U1393" s="659"/>
      <c r="V1393" s="659"/>
      <c r="W1393" s="659"/>
      <c r="X1393" s="659"/>
      <c r="Y1393" s="659"/>
      <c r="Z1393" s="659"/>
      <c r="AA1393" s="659"/>
      <c r="AB1393" s="659"/>
      <c r="AC1393" s="659"/>
      <c r="AD1393" s="659"/>
      <c r="AE1393" s="659"/>
      <c r="AF1393" s="659"/>
      <c r="AG1393" s="659"/>
      <c r="AH1393" s="659"/>
      <c r="AI1393" s="659"/>
      <c r="AJ1393" s="659"/>
      <c r="AK1393" s="659"/>
    </row>
    <row r="1394" spans="1:37">
      <c r="A1394" s="659"/>
      <c r="B1394" s="659"/>
      <c r="C1394" s="659"/>
      <c r="D1394" s="659"/>
      <c r="E1394" s="659"/>
      <c r="F1394" s="659"/>
      <c r="G1394" s="659"/>
      <c r="H1394" s="659"/>
      <c r="I1394" s="660"/>
      <c r="J1394" s="659"/>
      <c r="K1394" s="660"/>
      <c r="L1394" s="659"/>
      <c r="M1394" s="659"/>
      <c r="N1394" s="659"/>
      <c r="O1394" s="659"/>
      <c r="P1394" s="659"/>
      <c r="Q1394" s="659"/>
      <c r="R1394" s="659"/>
      <c r="S1394" s="659"/>
      <c r="T1394" s="659"/>
      <c r="U1394" s="659"/>
      <c r="V1394" s="659"/>
      <c r="W1394" s="659"/>
      <c r="X1394" s="659"/>
      <c r="Y1394" s="659"/>
      <c r="Z1394" s="659"/>
      <c r="AA1394" s="659"/>
      <c r="AB1394" s="659"/>
      <c r="AC1394" s="659"/>
      <c r="AD1394" s="659"/>
      <c r="AE1394" s="659"/>
      <c r="AF1394" s="659"/>
      <c r="AG1394" s="659"/>
      <c r="AH1394" s="659"/>
      <c r="AI1394" s="659"/>
      <c r="AJ1394" s="659"/>
      <c r="AK1394" s="659"/>
    </row>
    <row r="1395" spans="1:37">
      <c r="A1395" s="659"/>
      <c r="B1395" s="659"/>
      <c r="C1395" s="659"/>
      <c r="D1395" s="659"/>
      <c r="E1395" s="659"/>
      <c r="F1395" s="659"/>
      <c r="G1395" s="659"/>
      <c r="H1395" s="659"/>
      <c r="I1395" s="660"/>
      <c r="J1395" s="659"/>
      <c r="K1395" s="660"/>
      <c r="L1395" s="659"/>
      <c r="M1395" s="659"/>
      <c r="N1395" s="659"/>
      <c r="O1395" s="659"/>
      <c r="P1395" s="659"/>
      <c r="Q1395" s="659"/>
      <c r="R1395" s="659"/>
      <c r="S1395" s="659"/>
      <c r="T1395" s="659"/>
      <c r="U1395" s="659"/>
      <c r="V1395" s="659"/>
      <c r="W1395" s="659"/>
      <c r="X1395" s="659"/>
      <c r="Y1395" s="659"/>
      <c r="Z1395" s="659"/>
      <c r="AA1395" s="659"/>
      <c r="AB1395" s="659"/>
      <c r="AC1395" s="659"/>
      <c r="AD1395" s="659"/>
      <c r="AE1395" s="659"/>
      <c r="AF1395" s="659"/>
      <c r="AG1395" s="659"/>
      <c r="AH1395" s="659"/>
      <c r="AI1395" s="659"/>
      <c r="AJ1395" s="659"/>
      <c r="AK1395" s="659"/>
    </row>
    <row r="1396" spans="1:37">
      <c r="A1396" s="659"/>
      <c r="B1396" s="659"/>
      <c r="C1396" s="659"/>
      <c r="D1396" s="659"/>
      <c r="E1396" s="659"/>
      <c r="F1396" s="659"/>
      <c r="G1396" s="659"/>
      <c r="H1396" s="659"/>
      <c r="I1396" s="660"/>
      <c r="J1396" s="659"/>
      <c r="K1396" s="660"/>
      <c r="L1396" s="659"/>
      <c r="M1396" s="659"/>
      <c r="N1396" s="659"/>
      <c r="O1396" s="659"/>
      <c r="P1396" s="659"/>
      <c r="Q1396" s="659"/>
      <c r="R1396" s="659"/>
      <c r="S1396" s="659"/>
      <c r="T1396" s="659"/>
      <c r="U1396" s="659"/>
      <c r="V1396" s="659"/>
      <c r="W1396" s="659"/>
      <c r="X1396" s="659"/>
      <c r="Y1396" s="659"/>
      <c r="Z1396" s="659"/>
      <c r="AA1396" s="659"/>
      <c r="AB1396" s="659"/>
      <c r="AC1396" s="659"/>
      <c r="AD1396" s="659"/>
      <c r="AE1396" s="659"/>
      <c r="AF1396" s="659"/>
      <c r="AG1396" s="659"/>
      <c r="AH1396" s="659"/>
      <c r="AI1396" s="659"/>
      <c r="AJ1396" s="659"/>
      <c r="AK1396" s="659"/>
    </row>
    <row r="1397" spans="1:37">
      <c r="A1397" s="659"/>
      <c r="B1397" s="659"/>
      <c r="C1397" s="659"/>
      <c r="D1397" s="659"/>
      <c r="E1397" s="659"/>
      <c r="F1397" s="659"/>
      <c r="G1397" s="659"/>
      <c r="H1397" s="659"/>
      <c r="I1397" s="660"/>
      <c r="J1397" s="659"/>
      <c r="K1397" s="660"/>
      <c r="L1397" s="659"/>
      <c r="M1397" s="659"/>
      <c r="N1397" s="659"/>
      <c r="O1397" s="659"/>
      <c r="P1397" s="659"/>
      <c r="Q1397" s="659"/>
      <c r="R1397" s="659"/>
      <c r="S1397" s="659"/>
      <c r="T1397" s="659"/>
      <c r="U1397" s="659"/>
      <c r="V1397" s="659"/>
      <c r="W1397" s="659"/>
      <c r="X1397" s="659"/>
      <c r="Y1397" s="659"/>
      <c r="Z1397" s="659"/>
      <c r="AA1397" s="659"/>
      <c r="AB1397" s="659"/>
      <c r="AC1397" s="659"/>
      <c r="AD1397" s="659"/>
      <c r="AE1397" s="659"/>
      <c r="AF1397" s="659"/>
      <c r="AG1397" s="659"/>
      <c r="AH1397" s="659"/>
      <c r="AI1397" s="659"/>
      <c r="AJ1397" s="659"/>
      <c r="AK1397" s="659"/>
    </row>
    <row r="1398" spans="1:37">
      <c r="A1398" s="659"/>
      <c r="B1398" s="659"/>
      <c r="C1398" s="659"/>
      <c r="D1398" s="659"/>
      <c r="E1398" s="659"/>
      <c r="F1398" s="659"/>
      <c r="G1398" s="659"/>
      <c r="H1398" s="659"/>
      <c r="I1398" s="660"/>
      <c r="J1398" s="659"/>
      <c r="K1398" s="660"/>
      <c r="L1398" s="659"/>
      <c r="M1398" s="659"/>
      <c r="N1398" s="659"/>
      <c r="O1398" s="659"/>
      <c r="P1398" s="659"/>
      <c r="Q1398" s="659"/>
      <c r="R1398" s="659"/>
      <c r="S1398" s="659"/>
      <c r="T1398" s="659"/>
      <c r="U1398" s="659"/>
      <c r="V1398" s="659"/>
      <c r="W1398" s="659"/>
      <c r="X1398" s="659"/>
      <c r="Y1398" s="659"/>
      <c r="Z1398" s="659"/>
      <c r="AA1398" s="659"/>
      <c r="AB1398" s="659"/>
      <c r="AC1398" s="659"/>
      <c r="AD1398" s="659"/>
      <c r="AE1398" s="659"/>
      <c r="AF1398" s="659"/>
      <c r="AG1398" s="659"/>
      <c r="AH1398" s="659"/>
      <c r="AI1398" s="659"/>
      <c r="AJ1398" s="659"/>
      <c r="AK1398" s="659"/>
    </row>
    <row r="1399" spans="1:37">
      <c r="A1399" s="659"/>
      <c r="B1399" s="659"/>
      <c r="C1399" s="659"/>
      <c r="D1399" s="659"/>
      <c r="E1399" s="659"/>
      <c r="F1399" s="659"/>
      <c r="G1399" s="659"/>
      <c r="H1399" s="659"/>
      <c r="I1399" s="660"/>
      <c r="J1399" s="659"/>
      <c r="K1399" s="660"/>
      <c r="L1399" s="659"/>
      <c r="M1399" s="659"/>
      <c r="N1399" s="659"/>
      <c r="O1399" s="659"/>
      <c r="P1399" s="659"/>
      <c r="Q1399" s="659"/>
      <c r="R1399" s="659"/>
      <c r="S1399" s="659"/>
      <c r="T1399" s="659"/>
      <c r="U1399" s="659"/>
      <c r="V1399" s="659"/>
      <c r="W1399" s="659"/>
      <c r="X1399" s="659"/>
      <c r="Y1399" s="659"/>
      <c r="Z1399" s="659"/>
      <c r="AA1399" s="659"/>
      <c r="AB1399" s="659"/>
      <c r="AC1399" s="659"/>
      <c r="AD1399" s="659"/>
      <c r="AE1399" s="659"/>
      <c r="AF1399" s="659"/>
      <c r="AG1399" s="659"/>
      <c r="AH1399" s="659"/>
      <c r="AI1399" s="659"/>
      <c r="AJ1399" s="659"/>
      <c r="AK1399" s="659"/>
    </row>
    <row r="1400" spans="1:37">
      <c r="A1400" s="659"/>
      <c r="B1400" s="659"/>
      <c r="C1400" s="659"/>
      <c r="D1400" s="659"/>
      <c r="E1400" s="659"/>
      <c r="F1400" s="659"/>
      <c r="G1400" s="659"/>
      <c r="H1400" s="659"/>
      <c r="I1400" s="660"/>
      <c r="J1400" s="659"/>
      <c r="K1400" s="660"/>
      <c r="L1400" s="659"/>
      <c r="M1400" s="659"/>
      <c r="N1400" s="659"/>
      <c r="O1400" s="659"/>
      <c r="P1400" s="659"/>
      <c r="Q1400" s="659"/>
      <c r="R1400" s="659"/>
      <c r="S1400" s="659"/>
      <c r="T1400" s="659"/>
      <c r="U1400" s="659"/>
      <c r="V1400" s="659"/>
      <c r="W1400" s="659"/>
      <c r="X1400" s="659"/>
      <c r="Y1400" s="659"/>
      <c r="Z1400" s="659"/>
      <c r="AA1400" s="659"/>
      <c r="AB1400" s="659"/>
      <c r="AC1400" s="659"/>
      <c r="AD1400" s="659"/>
      <c r="AE1400" s="659"/>
      <c r="AF1400" s="659"/>
      <c r="AG1400" s="659"/>
      <c r="AH1400" s="659"/>
      <c r="AI1400" s="659"/>
      <c r="AJ1400" s="659"/>
      <c r="AK1400" s="659"/>
    </row>
    <row r="1401" spans="1:37">
      <c r="A1401" s="659"/>
      <c r="B1401" s="659"/>
      <c r="C1401" s="659"/>
      <c r="D1401" s="659"/>
      <c r="E1401" s="659"/>
      <c r="F1401" s="659"/>
      <c r="G1401" s="659"/>
      <c r="H1401" s="659"/>
      <c r="I1401" s="660"/>
      <c r="J1401" s="659"/>
      <c r="K1401" s="660"/>
      <c r="L1401" s="659"/>
      <c r="M1401" s="659"/>
      <c r="N1401" s="659"/>
      <c r="O1401" s="659"/>
      <c r="P1401" s="659"/>
      <c r="Q1401" s="659"/>
      <c r="R1401" s="659"/>
      <c r="S1401" s="659"/>
      <c r="T1401" s="659"/>
      <c r="U1401" s="659"/>
      <c r="V1401" s="659"/>
      <c r="W1401" s="659"/>
      <c r="X1401" s="659"/>
      <c r="Y1401" s="659"/>
      <c r="Z1401" s="659"/>
      <c r="AA1401" s="659"/>
      <c r="AB1401" s="659"/>
      <c r="AC1401" s="659"/>
      <c r="AD1401" s="659"/>
      <c r="AE1401" s="659"/>
      <c r="AF1401" s="659"/>
      <c r="AG1401" s="659"/>
      <c r="AH1401" s="659"/>
      <c r="AI1401" s="659"/>
      <c r="AJ1401" s="659"/>
      <c r="AK1401" s="659"/>
    </row>
    <row r="1402" spans="1:37">
      <c r="A1402" s="659"/>
      <c r="B1402" s="659"/>
      <c r="C1402" s="659"/>
      <c r="D1402" s="659"/>
      <c r="E1402" s="659"/>
      <c r="F1402" s="659"/>
      <c r="G1402" s="659"/>
      <c r="H1402" s="659"/>
      <c r="I1402" s="660"/>
      <c r="J1402" s="659"/>
      <c r="K1402" s="660"/>
      <c r="L1402" s="659"/>
      <c r="M1402" s="659"/>
      <c r="N1402" s="659"/>
      <c r="O1402" s="659"/>
      <c r="P1402" s="659"/>
      <c r="Q1402" s="659"/>
      <c r="R1402" s="659"/>
      <c r="S1402" s="659"/>
      <c r="T1402" s="659"/>
      <c r="U1402" s="659"/>
      <c r="V1402" s="659"/>
      <c r="W1402" s="659"/>
      <c r="X1402" s="659"/>
      <c r="Y1402" s="659"/>
      <c r="Z1402" s="659"/>
      <c r="AA1402" s="659"/>
      <c r="AB1402" s="659"/>
      <c r="AC1402" s="659"/>
      <c r="AD1402" s="659"/>
      <c r="AE1402" s="659"/>
      <c r="AF1402" s="659"/>
      <c r="AG1402" s="659"/>
      <c r="AH1402" s="659"/>
      <c r="AI1402" s="659"/>
      <c r="AJ1402" s="659"/>
      <c r="AK1402" s="659"/>
    </row>
    <row r="1403" spans="1:37">
      <c r="A1403" s="659"/>
      <c r="B1403" s="659"/>
      <c r="C1403" s="659"/>
      <c r="D1403" s="659"/>
      <c r="E1403" s="659"/>
      <c r="F1403" s="659"/>
      <c r="G1403" s="659"/>
      <c r="H1403" s="659"/>
      <c r="I1403" s="660"/>
      <c r="J1403" s="659"/>
      <c r="K1403" s="660"/>
      <c r="L1403" s="659"/>
      <c r="M1403" s="659"/>
      <c r="N1403" s="659"/>
      <c r="O1403" s="659"/>
      <c r="P1403" s="659"/>
      <c r="Q1403" s="659"/>
      <c r="R1403" s="659"/>
      <c r="S1403" s="659"/>
      <c r="T1403" s="659"/>
      <c r="U1403" s="659"/>
      <c r="V1403" s="659"/>
      <c r="W1403" s="659"/>
      <c r="X1403" s="659"/>
      <c r="Y1403" s="659"/>
      <c r="Z1403" s="659"/>
      <c r="AA1403" s="659"/>
      <c r="AB1403" s="659"/>
      <c r="AC1403" s="659"/>
      <c r="AD1403" s="659"/>
      <c r="AE1403" s="659"/>
      <c r="AF1403" s="659"/>
      <c r="AG1403" s="659"/>
      <c r="AH1403" s="659"/>
      <c r="AI1403" s="659"/>
      <c r="AJ1403" s="659"/>
      <c r="AK1403" s="659"/>
    </row>
    <row r="1404" spans="1:37">
      <c r="A1404" s="659"/>
      <c r="B1404" s="659"/>
      <c r="C1404" s="659"/>
      <c r="D1404" s="659"/>
      <c r="E1404" s="659"/>
      <c r="F1404" s="659"/>
      <c r="G1404" s="659"/>
      <c r="H1404" s="659"/>
      <c r="I1404" s="660"/>
      <c r="J1404" s="659"/>
      <c r="K1404" s="660"/>
      <c r="L1404" s="659"/>
      <c r="M1404" s="659"/>
      <c r="N1404" s="659"/>
      <c r="O1404" s="659"/>
      <c r="P1404" s="659"/>
      <c r="Q1404" s="659"/>
      <c r="R1404" s="659"/>
      <c r="S1404" s="659"/>
      <c r="T1404" s="659"/>
      <c r="U1404" s="659"/>
      <c r="V1404" s="659"/>
      <c r="W1404" s="659"/>
      <c r="X1404" s="659"/>
      <c r="Y1404" s="659"/>
      <c r="Z1404" s="659"/>
      <c r="AA1404" s="659"/>
      <c r="AB1404" s="659"/>
      <c r="AC1404" s="659"/>
      <c r="AD1404" s="659"/>
      <c r="AE1404" s="659"/>
      <c r="AF1404" s="659"/>
      <c r="AG1404" s="659"/>
      <c r="AH1404" s="659"/>
      <c r="AI1404" s="659"/>
      <c r="AJ1404" s="659"/>
      <c r="AK1404" s="659"/>
    </row>
    <row r="1405" spans="1:37">
      <c r="A1405" s="659"/>
      <c r="B1405" s="659"/>
      <c r="C1405" s="659"/>
      <c r="D1405" s="659"/>
      <c r="E1405" s="659"/>
      <c r="F1405" s="659"/>
      <c r="G1405" s="659"/>
      <c r="H1405" s="659"/>
      <c r="I1405" s="660"/>
      <c r="J1405" s="659"/>
      <c r="K1405" s="660"/>
      <c r="L1405" s="659"/>
      <c r="M1405" s="659"/>
      <c r="N1405" s="659"/>
      <c r="O1405" s="659"/>
      <c r="P1405" s="659"/>
      <c r="Q1405" s="659"/>
      <c r="R1405" s="659"/>
      <c r="S1405" s="659"/>
      <c r="T1405" s="659"/>
      <c r="U1405" s="659"/>
      <c r="V1405" s="659"/>
      <c r="W1405" s="659"/>
      <c r="X1405" s="659"/>
      <c r="Y1405" s="659"/>
      <c r="Z1405" s="659"/>
      <c r="AA1405" s="659"/>
      <c r="AB1405" s="659"/>
      <c r="AC1405" s="659"/>
      <c r="AD1405" s="659"/>
      <c r="AE1405" s="659"/>
      <c r="AF1405" s="659"/>
      <c r="AG1405" s="659"/>
      <c r="AH1405" s="659"/>
      <c r="AI1405" s="659"/>
      <c r="AJ1405" s="659"/>
      <c r="AK1405" s="659"/>
    </row>
    <row r="1406" spans="1:37">
      <c r="A1406" s="659"/>
      <c r="B1406" s="659"/>
      <c r="C1406" s="659"/>
      <c r="D1406" s="659"/>
      <c r="E1406" s="659"/>
      <c r="F1406" s="659"/>
      <c r="G1406" s="659"/>
      <c r="H1406" s="659"/>
      <c r="I1406" s="660"/>
      <c r="J1406" s="659"/>
      <c r="K1406" s="660"/>
      <c r="L1406" s="659"/>
      <c r="M1406" s="659"/>
      <c r="N1406" s="659"/>
      <c r="O1406" s="659"/>
      <c r="P1406" s="659"/>
      <c r="Q1406" s="659"/>
      <c r="R1406" s="659"/>
      <c r="S1406" s="659"/>
      <c r="T1406" s="659"/>
      <c r="U1406" s="659"/>
      <c r="V1406" s="659"/>
      <c r="W1406" s="659"/>
      <c r="X1406" s="659"/>
      <c r="Y1406" s="659"/>
      <c r="Z1406" s="659"/>
      <c r="AA1406" s="659"/>
      <c r="AB1406" s="659"/>
      <c r="AC1406" s="659"/>
      <c r="AD1406" s="659"/>
      <c r="AE1406" s="659"/>
      <c r="AF1406" s="659"/>
      <c r="AG1406" s="659"/>
      <c r="AH1406" s="659"/>
      <c r="AI1406" s="659"/>
      <c r="AJ1406" s="659"/>
      <c r="AK1406" s="659"/>
    </row>
    <row r="1407" spans="1:37">
      <c r="A1407" s="659"/>
      <c r="B1407" s="659"/>
      <c r="C1407" s="659"/>
      <c r="D1407" s="659"/>
      <c r="E1407" s="659"/>
      <c r="F1407" s="659"/>
      <c r="G1407" s="659"/>
      <c r="H1407" s="659"/>
      <c r="I1407" s="660"/>
      <c r="J1407" s="659"/>
      <c r="K1407" s="660"/>
      <c r="L1407" s="659"/>
      <c r="M1407" s="659"/>
      <c r="N1407" s="659"/>
      <c r="O1407" s="659"/>
      <c r="P1407" s="659"/>
      <c r="Q1407" s="659"/>
      <c r="R1407" s="659"/>
      <c r="S1407" s="659"/>
      <c r="T1407" s="659"/>
      <c r="U1407" s="659"/>
      <c r="V1407" s="659"/>
      <c r="W1407" s="659"/>
      <c r="X1407" s="659"/>
      <c r="Y1407" s="659"/>
      <c r="Z1407" s="659"/>
      <c r="AA1407" s="659"/>
      <c r="AB1407" s="659"/>
      <c r="AC1407" s="659"/>
      <c r="AD1407" s="659"/>
      <c r="AE1407" s="659"/>
      <c r="AF1407" s="659"/>
      <c r="AG1407" s="659"/>
      <c r="AH1407" s="659"/>
      <c r="AI1407" s="659"/>
      <c r="AJ1407" s="659"/>
      <c r="AK1407" s="659"/>
    </row>
    <row r="1408" spans="1:37">
      <c r="A1408" s="659"/>
      <c r="B1408" s="659"/>
      <c r="C1408" s="659"/>
      <c r="D1408" s="659"/>
      <c r="E1408" s="659"/>
      <c r="F1408" s="659"/>
      <c r="G1408" s="659"/>
      <c r="H1408" s="659"/>
      <c r="I1408" s="660"/>
      <c r="J1408" s="659"/>
      <c r="K1408" s="660"/>
      <c r="L1408" s="659"/>
      <c r="M1408" s="659"/>
      <c r="N1408" s="659"/>
      <c r="O1408" s="659"/>
      <c r="P1408" s="659"/>
      <c r="Q1408" s="659"/>
      <c r="R1408" s="659"/>
      <c r="S1408" s="659"/>
      <c r="T1408" s="659"/>
      <c r="U1408" s="659"/>
      <c r="V1408" s="659"/>
      <c r="W1408" s="659"/>
      <c r="X1408" s="659"/>
      <c r="Y1408" s="659"/>
      <c r="Z1408" s="659"/>
      <c r="AA1408" s="659"/>
      <c r="AB1408" s="659"/>
      <c r="AC1408" s="659"/>
      <c r="AD1408" s="659"/>
      <c r="AE1408" s="659"/>
      <c r="AF1408" s="659"/>
      <c r="AG1408" s="659"/>
      <c r="AH1408" s="659"/>
      <c r="AI1408" s="659"/>
      <c r="AJ1408" s="659"/>
      <c r="AK1408" s="659"/>
    </row>
    <row r="1409" spans="1:37">
      <c r="A1409" s="659"/>
      <c r="B1409" s="659"/>
      <c r="C1409" s="659"/>
      <c r="D1409" s="659"/>
      <c r="E1409" s="659"/>
      <c r="F1409" s="659"/>
      <c r="G1409" s="659"/>
      <c r="H1409" s="659"/>
      <c r="I1409" s="660"/>
      <c r="J1409" s="659"/>
      <c r="K1409" s="660"/>
      <c r="L1409" s="659"/>
      <c r="M1409" s="659"/>
      <c r="N1409" s="659"/>
      <c r="O1409" s="659"/>
      <c r="P1409" s="659"/>
      <c r="Q1409" s="659"/>
      <c r="R1409" s="659"/>
      <c r="S1409" s="659"/>
      <c r="T1409" s="659"/>
      <c r="U1409" s="659"/>
      <c r="V1409" s="659"/>
      <c r="W1409" s="659"/>
      <c r="X1409" s="659"/>
      <c r="Y1409" s="659"/>
      <c r="Z1409" s="659"/>
      <c r="AA1409" s="659"/>
      <c r="AB1409" s="659"/>
      <c r="AC1409" s="659"/>
      <c r="AD1409" s="659"/>
      <c r="AE1409" s="659"/>
      <c r="AF1409" s="659"/>
      <c r="AG1409" s="659"/>
      <c r="AH1409" s="659"/>
      <c r="AI1409" s="659"/>
      <c r="AJ1409" s="659"/>
      <c r="AK1409" s="659"/>
    </row>
    <row r="1410" spans="1:37">
      <c r="A1410" s="659"/>
      <c r="B1410" s="659"/>
      <c r="C1410" s="659"/>
      <c r="D1410" s="659"/>
      <c r="E1410" s="659"/>
      <c r="F1410" s="659"/>
      <c r="G1410" s="659"/>
      <c r="H1410" s="659"/>
      <c r="I1410" s="660"/>
      <c r="J1410" s="659"/>
      <c r="K1410" s="660"/>
      <c r="L1410" s="659"/>
      <c r="M1410" s="659"/>
      <c r="N1410" s="659"/>
      <c r="O1410" s="659"/>
      <c r="P1410" s="659"/>
      <c r="Q1410" s="659"/>
      <c r="R1410" s="659"/>
      <c r="S1410" s="659"/>
      <c r="T1410" s="659"/>
      <c r="U1410" s="659"/>
      <c r="V1410" s="659"/>
      <c r="W1410" s="659"/>
      <c r="X1410" s="659"/>
      <c r="Y1410" s="659"/>
      <c r="Z1410" s="659"/>
      <c r="AA1410" s="659"/>
      <c r="AB1410" s="659"/>
      <c r="AC1410" s="659"/>
      <c r="AD1410" s="659"/>
      <c r="AE1410" s="659"/>
      <c r="AF1410" s="659"/>
      <c r="AG1410" s="659"/>
      <c r="AH1410" s="659"/>
      <c r="AI1410" s="659"/>
      <c r="AJ1410" s="659"/>
      <c r="AK1410" s="659"/>
    </row>
    <row r="1411" spans="1:37">
      <c r="A1411" s="659"/>
      <c r="B1411" s="659"/>
      <c r="C1411" s="659"/>
      <c r="D1411" s="659"/>
      <c r="E1411" s="659"/>
      <c r="F1411" s="659"/>
      <c r="G1411" s="659"/>
      <c r="H1411" s="659"/>
      <c r="I1411" s="660"/>
      <c r="J1411" s="659"/>
      <c r="K1411" s="660"/>
      <c r="L1411" s="659"/>
      <c r="M1411" s="659"/>
      <c r="N1411" s="659"/>
      <c r="O1411" s="659"/>
      <c r="P1411" s="659"/>
      <c r="Q1411" s="659"/>
      <c r="R1411" s="659"/>
      <c r="S1411" s="659"/>
      <c r="T1411" s="659"/>
      <c r="U1411" s="659"/>
      <c r="V1411" s="659"/>
      <c r="W1411" s="659"/>
      <c r="X1411" s="659"/>
      <c r="Y1411" s="659"/>
      <c r="Z1411" s="659"/>
      <c r="AA1411" s="659"/>
      <c r="AB1411" s="659"/>
      <c r="AC1411" s="659"/>
      <c r="AD1411" s="659"/>
      <c r="AE1411" s="659"/>
      <c r="AF1411" s="659"/>
      <c r="AG1411" s="659"/>
      <c r="AH1411" s="659"/>
      <c r="AI1411" s="659"/>
      <c r="AJ1411" s="659"/>
      <c r="AK1411" s="659"/>
    </row>
    <row r="1412" spans="1:37">
      <c r="A1412" s="659"/>
      <c r="B1412" s="659"/>
      <c r="C1412" s="659"/>
      <c r="D1412" s="659"/>
      <c r="E1412" s="659"/>
      <c r="F1412" s="659"/>
      <c r="G1412" s="659"/>
      <c r="H1412" s="659"/>
      <c r="I1412" s="660"/>
      <c r="J1412" s="659"/>
      <c r="K1412" s="660"/>
      <c r="L1412" s="659"/>
      <c r="M1412" s="659"/>
      <c r="N1412" s="659"/>
      <c r="O1412" s="659"/>
      <c r="P1412" s="659"/>
      <c r="Q1412" s="659"/>
      <c r="R1412" s="659"/>
      <c r="S1412" s="659"/>
      <c r="T1412" s="659"/>
      <c r="U1412" s="659"/>
      <c r="V1412" s="659"/>
      <c r="W1412" s="659"/>
      <c r="X1412" s="659"/>
      <c r="Y1412" s="659"/>
      <c r="Z1412" s="659"/>
      <c r="AA1412" s="659"/>
      <c r="AB1412" s="659"/>
      <c r="AC1412" s="659"/>
      <c r="AD1412" s="659"/>
      <c r="AE1412" s="659"/>
      <c r="AF1412" s="659"/>
      <c r="AG1412" s="659"/>
      <c r="AH1412" s="659"/>
      <c r="AI1412" s="659"/>
      <c r="AJ1412" s="659"/>
      <c r="AK1412" s="659"/>
    </row>
    <row r="1413" spans="1:37">
      <c r="A1413" s="659"/>
      <c r="B1413" s="659"/>
      <c r="C1413" s="659"/>
      <c r="D1413" s="659"/>
      <c r="E1413" s="659"/>
      <c r="F1413" s="659"/>
      <c r="G1413" s="659"/>
      <c r="H1413" s="659"/>
      <c r="I1413" s="660"/>
      <c r="J1413" s="659"/>
      <c r="K1413" s="660"/>
      <c r="L1413" s="659"/>
      <c r="M1413" s="659"/>
      <c r="N1413" s="659"/>
      <c r="O1413" s="659"/>
      <c r="P1413" s="659"/>
      <c r="Q1413" s="659"/>
      <c r="R1413" s="659"/>
      <c r="S1413" s="659"/>
      <c r="T1413" s="659"/>
      <c r="U1413" s="659"/>
      <c r="V1413" s="659"/>
      <c r="W1413" s="659"/>
      <c r="X1413" s="659"/>
      <c r="Y1413" s="659"/>
      <c r="Z1413" s="659"/>
      <c r="AA1413" s="659"/>
      <c r="AB1413" s="659"/>
      <c r="AC1413" s="659"/>
      <c r="AD1413" s="659"/>
      <c r="AE1413" s="659"/>
      <c r="AF1413" s="659"/>
      <c r="AG1413" s="659"/>
      <c r="AH1413" s="659"/>
      <c r="AI1413" s="659"/>
      <c r="AJ1413" s="659"/>
      <c r="AK1413" s="659"/>
    </row>
    <row r="1414" spans="1:37">
      <c r="A1414" s="659"/>
      <c r="B1414" s="659"/>
      <c r="C1414" s="659"/>
      <c r="D1414" s="659"/>
      <c r="E1414" s="659"/>
      <c r="F1414" s="659"/>
      <c r="G1414" s="659"/>
      <c r="H1414" s="659"/>
      <c r="I1414" s="660"/>
      <c r="J1414" s="659"/>
      <c r="K1414" s="660"/>
      <c r="L1414" s="659"/>
      <c r="M1414" s="659"/>
      <c r="N1414" s="659"/>
      <c r="O1414" s="659"/>
      <c r="P1414" s="659"/>
      <c r="Q1414" s="659"/>
      <c r="R1414" s="659"/>
      <c r="S1414" s="659"/>
      <c r="T1414" s="659"/>
      <c r="U1414" s="659"/>
      <c r="V1414" s="659"/>
      <c r="W1414" s="659"/>
      <c r="X1414" s="659"/>
      <c r="Y1414" s="659"/>
      <c r="Z1414" s="659"/>
      <c r="AA1414" s="659"/>
      <c r="AB1414" s="659"/>
      <c r="AC1414" s="659"/>
      <c r="AD1414" s="659"/>
      <c r="AE1414" s="659"/>
      <c r="AF1414" s="659"/>
      <c r="AG1414" s="659"/>
      <c r="AH1414" s="659"/>
      <c r="AI1414" s="659"/>
      <c r="AJ1414" s="659"/>
      <c r="AK1414" s="659"/>
    </row>
    <row r="1415" spans="1:37">
      <c r="A1415" s="659"/>
      <c r="B1415" s="659"/>
      <c r="C1415" s="659"/>
      <c r="D1415" s="659"/>
      <c r="E1415" s="659"/>
      <c r="F1415" s="659"/>
      <c r="G1415" s="659"/>
      <c r="H1415" s="659"/>
      <c r="I1415" s="660"/>
      <c r="J1415" s="659"/>
      <c r="K1415" s="660"/>
      <c r="L1415" s="659"/>
      <c r="M1415" s="659"/>
      <c r="N1415" s="659"/>
      <c r="O1415" s="659"/>
      <c r="P1415" s="659"/>
      <c r="Q1415" s="659"/>
      <c r="R1415" s="659"/>
      <c r="S1415" s="659"/>
      <c r="T1415" s="659"/>
      <c r="U1415" s="659"/>
      <c r="V1415" s="659"/>
      <c r="W1415" s="659"/>
      <c r="X1415" s="659"/>
      <c r="Y1415" s="659"/>
      <c r="Z1415" s="659"/>
      <c r="AA1415" s="659"/>
      <c r="AB1415" s="659"/>
      <c r="AC1415" s="659"/>
      <c r="AD1415" s="659"/>
      <c r="AE1415" s="659"/>
      <c r="AF1415" s="659"/>
      <c r="AG1415" s="659"/>
      <c r="AH1415" s="659"/>
      <c r="AI1415" s="659"/>
      <c r="AJ1415" s="659"/>
      <c r="AK1415" s="659"/>
    </row>
    <row r="1416" spans="1:37">
      <c r="A1416" s="659"/>
      <c r="B1416" s="659"/>
      <c r="C1416" s="659"/>
      <c r="D1416" s="659"/>
      <c r="E1416" s="659"/>
      <c r="F1416" s="659"/>
      <c r="G1416" s="659"/>
      <c r="H1416" s="659"/>
      <c r="I1416" s="660"/>
      <c r="J1416" s="659"/>
      <c r="K1416" s="660"/>
      <c r="L1416" s="659"/>
      <c r="M1416" s="659"/>
      <c r="N1416" s="659"/>
      <c r="O1416" s="659"/>
      <c r="P1416" s="659"/>
      <c r="Q1416" s="659"/>
      <c r="R1416" s="659"/>
      <c r="S1416" s="659"/>
      <c r="T1416" s="659"/>
      <c r="U1416" s="659"/>
      <c r="V1416" s="659"/>
      <c r="W1416" s="659"/>
      <c r="X1416" s="659"/>
      <c r="Y1416" s="659"/>
      <c r="Z1416" s="659"/>
      <c r="AA1416" s="659"/>
      <c r="AB1416" s="659"/>
      <c r="AC1416" s="659"/>
      <c r="AD1416" s="659"/>
      <c r="AE1416" s="659"/>
      <c r="AF1416" s="659"/>
      <c r="AG1416" s="659"/>
      <c r="AH1416" s="659"/>
      <c r="AI1416" s="659"/>
      <c r="AJ1416" s="659"/>
      <c r="AK1416" s="659"/>
    </row>
    <row r="1417" spans="1:37">
      <c r="A1417" s="659"/>
      <c r="B1417" s="659"/>
      <c r="C1417" s="659"/>
      <c r="D1417" s="659"/>
      <c r="E1417" s="659"/>
      <c r="F1417" s="659"/>
      <c r="G1417" s="659"/>
      <c r="H1417" s="659"/>
      <c r="I1417" s="660"/>
      <c r="J1417" s="659"/>
      <c r="K1417" s="660"/>
      <c r="L1417" s="659"/>
      <c r="M1417" s="659"/>
      <c r="N1417" s="659"/>
      <c r="O1417" s="659"/>
      <c r="P1417" s="659"/>
      <c r="Q1417" s="659"/>
      <c r="R1417" s="659"/>
      <c r="S1417" s="659"/>
      <c r="T1417" s="659"/>
      <c r="U1417" s="659"/>
      <c r="V1417" s="659"/>
      <c r="W1417" s="659"/>
      <c r="X1417" s="659"/>
      <c r="Y1417" s="659"/>
      <c r="Z1417" s="659"/>
      <c r="AA1417" s="659"/>
      <c r="AB1417" s="659"/>
      <c r="AC1417" s="659"/>
      <c r="AD1417" s="659"/>
      <c r="AE1417" s="659"/>
      <c r="AF1417" s="659"/>
      <c r="AG1417" s="659"/>
      <c r="AH1417" s="659"/>
      <c r="AI1417" s="659"/>
      <c r="AJ1417" s="659"/>
      <c r="AK1417" s="659"/>
    </row>
    <row r="1418" spans="1:37">
      <c r="A1418" s="659"/>
      <c r="B1418" s="659"/>
      <c r="C1418" s="659"/>
      <c r="D1418" s="659"/>
      <c r="E1418" s="659"/>
      <c r="F1418" s="659"/>
      <c r="G1418" s="659"/>
      <c r="H1418" s="659"/>
      <c r="I1418" s="660"/>
      <c r="J1418" s="659"/>
      <c r="K1418" s="660"/>
      <c r="L1418" s="659"/>
      <c r="M1418" s="659"/>
      <c r="N1418" s="659"/>
      <c r="O1418" s="659"/>
      <c r="P1418" s="659"/>
      <c r="Q1418" s="659"/>
      <c r="R1418" s="659"/>
      <c r="S1418" s="659"/>
      <c r="T1418" s="659"/>
      <c r="U1418" s="659"/>
      <c r="V1418" s="659"/>
      <c r="W1418" s="659"/>
      <c r="X1418" s="659"/>
      <c r="Y1418" s="659"/>
      <c r="Z1418" s="659"/>
      <c r="AA1418" s="659"/>
      <c r="AB1418" s="659"/>
      <c r="AC1418" s="659"/>
      <c r="AD1418" s="659"/>
      <c r="AE1418" s="659"/>
      <c r="AF1418" s="659"/>
      <c r="AG1418" s="659"/>
      <c r="AH1418" s="659"/>
      <c r="AI1418" s="659"/>
      <c r="AJ1418" s="659"/>
      <c r="AK1418" s="659"/>
    </row>
    <row r="1419" spans="1:37">
      <c r="A1419" s="659"/>
      <c r="B1419" s="659"/>
      <c r="C1419" s="659"/>
      <c r="D1419" s="659"/>
      <c r="E1419" s="659"/>
      <c r="F1419" s="659"/>
      <c r="G1419" s="659"/>
      <c r="H1419" s="659"/>
      <c r="I1419" s="660"/>
      <c r="J1419" s="659"/>
      <c r="K1419" s="660"/>
      <c r="L1419" s="659"/>
      <c r="M1419" s="659"/>
      <c r="N1419" s="659"/>
      <c r="O1419" s="659"/>
      <c r="P1419" s="659"/>
      <c r="Q1419" s="659"/>
      <c r="R1419" s="659"/>
      <c r="S1419" s="659"/>
      <c r="T1419" s="659"/>
      <c r="U1419" s="659"/>
      <c r="V1419" s="659"/>
      <c r="W1419" s="659"/>
      <c r="X1419" s="659"/>
      <c r="Y1419" s="659"/>
      <c r="Z1419" s="659"/>
      <c r="AA1419" s="659"/>
      <c r="AB1419" s="659"/>
      <c r="AC1419" s="659"/>
      <c r="AD1419" s="659"/>
      <c r="AE1419" s="659"/>
      <c r="AF1419" s="659"/>
      <c r="AG1419" s="659"/>
      <c r="AH1419" s="659"/>
      <c r="AI1419" s="659"/>
      <c r="AJ1419" s="659"/>
      <c r="AK1419" s="659"/>
    </row>
    <row r="1420" spans="1:37">
      <c r="A1420" s="659"/>
      <c r="B1420" s="659"/>
      <c r="C1420" s="659"/>
      <c r="D1420" s="659"/>
      <c r="E1420" s="659"/>
      <c r="F1420" s="659"/>
      <c r="G1420" s="659"/>
      <c r="H1420" s="659"/>
      <c r="I1420" s="660"/>
      <c r="J1420" s="659"/>
      <c r="K1420" s="660"/>
      <c r="L1420" s="659"/>
      <c r="M1420" s="659"/>
      <c r="N1420" s="659"/>
      <c r="O1420" s="659"/>
      <c r="P1420" s="659"/>
      <c r="Q1420" s="659"/>
      <c r="R1420" s="659"/>
      <c r="S1420" s="659"/>
      <c r="T1420" s="659"/>
      <c r="U1420" s="659"/>
      <c r="V1420" s="659"/>
      <c r="W1420" s="659"/>
      <c r="X1420" s="659"/>
      <c r="Y1420" s="659"/>
      <c r="Z1420" s="659"/>
      <c r="AA1420" s="659"/>
      <c r="AB1420" s="659"/>
      <c r="AC1420" s="659"/>
      <c r="AD1420" s="659"/>
      <c r="AE1420" s="659"/>
      <c r="AF1420" s="659"/>
      <c r="AG1420" s="659"/>
      <c r="AH1420" s="659"/>
      <c r="AI1420" s="659"/>
      <c r="AJ1420" s="659"/>
      <c r="AK1420" s="659"/>
    </row>
    <row r="1421" spans="1:37">
      <c r="A1421" s="659"/>
      <c r="B1421" s="659"/>
      <c r="C1421" s="659"/>
      <c r="D1421" s="659"/>
      <c r="E1421" s="659"/>
      <c r="F1421" s="659"/>
      <c r="G1421" s="659"/>
      <c r="H1421" s="659"/>
      <c r="I1421" s="660"/>
      <c r="J1421" s="659"/>
      <c r="K1421" s="660"/>
      <c r="L1421" s="659"/>
      <c r="M1421" s="659"/>
      <c r="N1421" s="659"/>
      <c r="O1421" s="659"/>
      <c r="P1421" s="659"/>
      <c r="Q1421" s="659"/>
      <c r="R1421" s="659"/>
      <c r="S1421" s="659"/>
      <c r="T1421" s="659"/>
      <c r="U1421" s="659"/>
      <c r="V1421" s="659"/>
      <c r="W1421" s="659"/>
      <c r="X1421" s="659"/>
      <c r="Y1421" s="659"/>
      <c r="Z1421" s="659"/>
      <c r="AA1421" s="659"/>
      <c r="AB1421" s="659"/>
      <c r="AC1421" s="659"/>
      <c r="AD1421" s="659"/>
      <c r="AE1421" s="659"/>
      <c r="AF1421" s="659"/>
      <c r="AG1421" s="659"/>
      <c r="AH1421" s="659"/>
      <c r="AI1421" s="659"/>
      <c r="AJ1421" s="659"/>
      <c r="AK1421" s="659"/>
    </row>
    <row r="1422" spans="1:37">
      <c r="A1422" s="659"/>
      <c r="B1422" s="659"/>
      <c r="C1422" s="659"/>
      <c r="D1422" s="659"/>
      <c r="E1422" s="659"/>
      <c r="F1422" s="659"/>
      <c r="G1422" s="659"/>
      <c r="H1422" s="659"/>
      <c r="I1422" s="660"/>
      <c r="J1422" s="659"/>
      <c r="K1422" s="660"/>
      <c r="L1422" s="659"/>
      <c r="M1422" s="659"/>
      <c r="N1422" s="659"/>
      <c r="O1422" s="659"/>
      <c r="P1422" s="659"/>
      <c r="Q1422" s="659"/>
      <c r="R1422" s="659"/>
      <c r="S1422" s="659"/>
      <c r="T1422" s="659"/>
      <c r="U1422" s="659"/>
      <c r="V1422" s="659"/>
      <c r="W1422" s="659"/>
      <c r="X1422" s="659"/>
      <c r="Y1422" s="659"/>
      <c r="Z1422" s="659"/>
      <c r="AA1422" s="659"/>
      <c r="AB1422" s="659"/>
      <c r="AC1422" s="659"/>
      <c r="AD1422" s="659"/>
      <c r="AE1422" s="659"/>
      <c r="AF1422" s="659"/>
      <c r="AG1422" s="659"/>
      <c r="AH1422" s="659"/>
      <c r="AI1422" s="659"/>
      <c r="AJ1422" s="659"/>
      <c r="AK1422" s="659"/>
    </row>
    <row r="1423" spans="1:37">
      <c r="A1423" s="659"/>
      <c r="B1423" s="659"/>
      <c r="C1423" s="659"/>
      <c r="D1423" s="659"/>
      <c r="E1423" s="659"/>
      <c r="F1423" s="659"/>
      <c r="G1423" s="659"/>
      <c r="H1423" s="659"/>
      <c r="I1423" s="660"/>
      <c r="J1423" s="659"/>
      <c r="K1423" s="660"/>
      <c r="L1423" s="659"/>
      <c r="M1423" s="659"/>
      <c r="N1423" s="659"/>
      <c r="O1423" s="659"/>
      <c r="P1423" s="659"/>
      <c r="Q1423" s="659"/>
      <c r="R1423" s="659"/>
      <c r="S1423" s="659"/>
      <c r="T1423" s="659"/>
      <c r="U1423" s="659"/>
      <c r="V1423" s="659"/>
      <c r="W1423" s="659"/>
      <c r="X1423" s="659"/>
      <c r="Y1423" s="659"/>
      <c r="Z1423" s="659"/>
      <c r="AA1423" s="659"/>
      <c r="AB1423" s="659"/>
      <c r="AC1423" s="659"/>
      <c r="AD1423" s="659"/>
      <c r="AE1423" s="659"/>
      <c r="AF1423" s="659"/>
      <c r="AG1423" s="659"/>
      <c r="AH1423" s="659"/>
      <c r="AI1423" s="659"/>
      <c r="AJ1423" s="659"/>
      <c r="AK1423" s="659"/>
    </row>
    <row r="1424" spans="1:37">
      <c r="A1424" s="659"/>
      <c r="B1424" s="659"/>
      <c r="C1424" s="659"/>
      <c r="D1424" s="659"/>
      <c r="E1424" s="659"/>
      <c r="F1424" s="659"/>
      <c r="G1424" s="659"/>
      <c r="H1424" s="659"/>
      <c r="I1424" s="660"/>
      <c r="J1424" s="659"/>
      <c r="K1424" s="660"/>
      <c r="L1424" s="659"/>
      <c r="M1424" s="659"/>
      <c r="N1424" s="659"/>
      <c r="O1424" s="659"/>
      <c r="P1424" s="659"/>
      <c r="Q1424" s="659"/>
      <c r="R1424" s="659"/>
      <c r="S1424" s="659"/>
      <c r="T1424" s="659"/>
      <c r="U1424" s="659"/>
      <c r="V1424" s="659"/>
      <c r="W1424" s="659"/>
      <c r="X1424" s="659"/>
      <c r="Y1424" s="659"/>
      <c r="Z1424" s="659"/>
      <c r="AA1424" s="659"/>
      <c r="AB1424" s="659"/>
      <c r="AC1424" s="659"/>
      <c r="AD1424" s="659"/>
      <c r="AE1424" s="659"/>
      <c r="AF1424" s="659"/>
      <c r="AG1424" s="659"/>
      <c r="AH1424" s="659"/>
      <c r="AI1424" s="659"/>
      <c r="AJ1424" s="659"/>
      <c r="AK1424" s="659"/>
    </row>
    <row r="1425" spans="1:37">
      <c r="A1425" s="659"/>
      <c r="B1425" s="659"/>
      <c r="C1425" s="659"/>
      <c r="D1425" s="659"/>
      <c r="E1425" s="659"/>
      <c r="F1425" s="659"/>
      <c r="G1425" s="659"/>
      <c r="H1425" s="659"/>
      <c r="I1425" s="660"/>
      <c r="J1425" s="659"/>
      <c r="K1425" s="660"/>
      <c r="L1425" s="659"/>
      <c r="M1425" s="659"/>
      <c r="N1425" s="659"/>
      <c r="O1425" s="659"/>
      <c r="P1425" s="659"/>
      <c r="Q1425" s="659"/>
      <c r="R1425" s="659"/>
      <c r="S1425" s="659"/>
      <c r="T1425" s="659"/>
      <c r="U1425" s="659"/>
      <c r="V1425" s="659"/>
      <c r="W1425" s="659"/>
      <c r="X1425" s="659"/>
      <c r="Y1425" s="659"/>
      <c r="Z1425" s="659"/>
      <c r="AA1425" s="659"/>
      <c r="AB1425" s="659"/>
      <c r="AC1425" s="659"/>
      <c r="AD1425" s="659"/>
      <c r="AE1425" s="659"/>
      <c r="AF1425" s="659"/>
      <c r="AG1425" s="659"/>
      <c r="AH1425" s="659"/>
      <c r="AI1425" s="659"/>
      <c r="AJ1425" s="659"/>
      <c r="AK1425" s="659"/>
    </row>
    <row r="1426" spans="1:37">
      <c r="A1426" s="659"/>
      <c r="B1426" s="659"/>
      <c r="C1426" s="659"/>
      <c r="D1426" s="659"/>
      <c r="E1426" s="659"/>
      <c r="F1426" s="659"/>
      <c r="G1426" s="659"/>
      <c r="H1426" s="659"/>
      <c r="I1426" s="660"/>
      <c r="J1426" s="659"/>
      <c r="K1426" s="660"/>
      <c r="L1426" s="659"/>
      <c r="M1426" s="659"/>
      <c r="N1426" s="659"/>
      <c r="O1426" s="659"/>
      <c r="P1426" s="659"/>
      <c r="Q1426" s="659"/>
      <c r="R1426" s="659"/>
      <c r="S1426" s="659"/>
      <c r="T1426" s="659"/>
      <c r="U1426" s="659"/>
      <c r="V1426" s="659"/>
      <c r="W1426" s="659"/>
      <c r="X1426" s="659"/>
      <c r="Y1426" s="659"/>
      <c r="Z1426" s="659"/>
      <c r="AA1426" s="659"/>
      <c r="AB1426" s="659"/>
      <c r="AC1426" s="659"/>
      <c r="AD1426" s="659"/>
      <c r="AE1426" s="659"/>
      <c r="AF1426" s="659"/>
      <c r="AG1426" s="659"/>
      <c r="AH1426" s="659"/>
      <c r="AI1426" s="659"/>
      <c r="AJ1426" s="659"/>
      <c r="AK1426" s="659"/>
    </row>
    <row r="1427" spans="1:37">
      <c r="A1427" s="659"/>
      <c r="B1427" s="659"/>
      <c r="C1427" s="659"/>
      <c r="D1427" s="659"/>
      <c r="E1427" s="659"/>
      <c r="F1427" s="659"/>
      <c r="G1427" s="659"/>
      <c r="H1427" s="659"/>
      <c r="I1427" s="660"/>
      <c r="J1427" s="659"/>
      <c r="K1427" s="660"/>
      <c r="L1427" s="659"/>
      <c r="M1427" s="659"/>
      <c r="N1427" s="659"/>
      <c r="O1427" s="659"/>
      <c r="P1427" s="659"/>
      <c r="Q1427" s="659"/>
      <c r="R1427" s="659"/>
      <c r="S1427" s="659"/>
      <c r="T1427" s="659"/>
      <c r="U1427" s="659"/>
      <c r="V1427" s="659"/>
      <c r="W1427" s="659"/>
      <c r="X1427" s="659"/>
      <c r="Y1427" s="659"/>
      <c r="Z1427" s="659"/>
      <c r="AA1427" s="659"/>
      <c r="AB1427" s="659"/>
      <c r="AC1427" s="659"/>
      <c r="AD1427" s="659"/>
      <c r="AE1427" s="659"/>
      <c r="AF1427" s="659"/>
      <c r="AG1427" s="659"/>
      <c r="AH1427" s="659"/>
      <c r="AI1427" s="659"/>
      <c r="AJ1427" s="659"/>
      <c r="AK1427" s="659"/>
    </row>
    <row r="1428" spans="1:37">
      <c r="A1428" s="659"/>
      <c r="B1428" s="659"/>
      <c r="C1428" s="659"/>
      <c r="D1428" s="659"/>
      <c r="E1428" s="659"/>
      <c r="F1428" s="659"/>
      <c r="G1428" s="659"/>
      <c r="H1428" s="659"/>
      <c r="I1428" s="660"/>
      <c r="J1428" s="659"/>
      <c r="K1428" s="660"/>
      <c r="L1428" s="659"/>
      <c r="M1428" s="659"/>
      <c r="N1428" s="659"/>
      <c r="O1428" s="659"/>
      <c r="P1428" s="659"/>
      <c r="Q1428" s="659"/>
      <c r="R1428" s="659"/>
      <c r="S1428" s="659"/>
      <c r="T1428" s="659"/>
      <c r="U1428" s="659"/>
      <c r="V1428" s="659"/>
      <c r="W1428" s="659"/>
      <c r="X1428" s="659"/>
      <c r="Y1428" s="659"/>
      <c r="Z1428" s="659"/>
      <c r="AA1428" s="659"/>
      <c r="AB1428" s="659"/>
      <c r="AC1428" s="659"/>
      <c r="AD1428" s="659"/>
      <c r="AE1428" s="659"/>
      <c r="AF1428" s="659"/>
      <c r="AG1428" s="659"/>
      <c r="AH1428" s="659"/>
      <c r="AI1428" s="659"/>
      <c r="AJ1428" s="659"/>
      <c r="AK1428" s="659"/>
    </row>
    <row r="1429" spans="1:37">
      <c r="A1429" s="659"/>
      <c r="B1429" s="659"/>
      <c r="C1429" s="659"/>
      <c r="D1429" s="659"/>
      <c r="E1429" s="659"/>
      <c r="F1429" s="659"/>
      <c r="G1429" s="659"/>
      <c r="H1429" s="659"/>
      <c r="I1429" s="660"/>
      <c r="J1429" s="659"/>
      <c r="K1429" s="660"/>
      <c r="L1429" s="659"/>
      <c r="M1429" s="659"/>
      <c r="N1429" s="659"/>
      <c r="O1429" s="659"/>
      <c r="P1429" s="659"/>
      <c r="Q1429" s="659"/>
      <c r="R1429" s="659"/>
      <c r="S1429" s="659"/>
      <c r="T1429" s="659"/>
      <c r="U1429" s="659"/>
      <c r="V1429" s="659"/>
      <c r="W1429" s="659"/>
      <c r="X1429" s="659"/>
      <c r="Y1429" s="659"/>
      <c r="Z1429" s="659"/>
      <c r="AA1429" s="659"/>
      <c r="AB1429" s="659"/>
      <c r="AC1429" s="659"/>
      <c r="AD1429" s="659"/>
      <c r="AE1429" s="659"/>
      <c r="AF1429" s="659"/>
      <c r="AG1429" s="659"/>
      <c r="AH1429" s="659"/>
      <c r="AI1429" s="659"/>
      <c r="AJ1429" s="659"/>
      <c r="AK1429" s="659"/>
    </row>
    <row r="1430" spans="1:37">
      <c r="A1430" s="659"/>
      <c r="B1430" s="659"/>
      <c r="C1430" s="659"/>
      <c r="D1430" s="659"/>
      <c r="E1430" s="659"/>
      <c r="F1430" s="659"/>
      <c r="G1430" s="659"/>
      <c r="H1430" s="659"/>
      <c r="I1430" s="660"/>
      <c r="J1430" s="659"/>
      <c r="K1430" s="660"/>
      <c r="L1430" s="659"/>
      <c r="M1430" s="659"/>
      <c r="N1430" s="659"/>
      <c r="O1430" s="659"/>
      <c r="P1430" s="659"/>
      <c r="Q1430" s="659"/>
      <c r="R1430" s="659"/>
      <c r="S1430" s="659"/>
      <c r="T1430" s="659"/>
      <c r="U1430" s="659"/>
      <c r="V1430" s="659"/>
      <c r="W1430" s="659"/>
      <c r="X1430" s="659"/>
      <c r="Y1430" s="659"/>
      <c r="Z1430" s="659"/>
      <c r="AA1430" s="659"/>
      <c r="AB1430" s="659"/>
      <c r="AC1430" s="659"/>
      <c r="AD1430" s="659"/>
      <c r="AE1430" s="659"/>
      <c r="AF1430" s="659"/>
      <c r="AG1430" s="659"/>
      <c r="AH1430" s="659"/>
      <c r="AI1430" s="659"/>
      <c r="AJ1430" s="659"/>
      <c r="AK1430" s="659"/>
    </row>
    <row r="1431" spans="1:37">
      <c r="A1431" s="659"/>
      <c r="B1431" s="659"/>
      <c r="C1431" s="659"/>
      <c r="D1431" s="659"/>
      <c r="E1431" s="659"/>
      <c r="F1431" s="659"/>
      <c r="G1431" s="659"/>
      <c r="H1431" s="659"/>
      <c r="I1431" s="660"/>
      <c r="J1431" s="659"/>
      <c r="K1431" s="660"/>
      <c r="L1431" s="659"/>
      <c r="M1431" s="659"/>
      <c r="N1431" s="659"/>
      <c r="O1431" s="659"/>
      <c r="P1431" s="659"/>
      <c r="Q1431" s="659"/>
      <c r="R1431" s="659"/>
      <c r="S1431" s="659"/>
      <c r="T1431" s="659"/>
      <c r="U1431" s="659"/>
      <c r="V1431" s="659"/>
      <c r="W1431" s="659"/>
      <c r="X1431" s="659"/>
      <c r="Y1431" s="659"/>
      <c r="Z1431" s="659"/>
      <c r="AA1431" s="659"/>
      <c r="AB1431" s="659"/>
      <c r="AC1431" s="659"/>
      <c r="AD1431" s="659"/>
      <c r="AE1431" s="659"/>
      <c r="AF1431" s="659"/>
      <c r="AG1431" s="659"/>
      <c r="AH1431" s="659"/>
      <c r="AI1431" s="659"/>
      <c r="AJ1431" s="659"/>
      <c r="AK1431" s="659"/>
    </row>
    <row r="1432" spans="1:37">
      <c r="A1432" s="659"/>
      <c r="B1432" s="659"/>
      <c r="C1432" s="659"/>
      <c r="D1432" s="659"/>
      <c r="E1432" s="659"/>
      <c r="F1432" s="659"/>
      <c r="G1432" s="659"/>
      <c r="H1432" s="659"/>
      <c r="I1432" s="660"/>
      <c r="J1432" s="659"/>
      <c r="K1432" s="660"/>
      <c r="L1432" s="659"/>
      <c r="M1432" s="659"/>
      <c r="N1432" s="659"/>
      <c r="O1432" s="659"/>
      <c r="P1432" s="659"/>
      <c r="Q1432" s="659"/>
      <c r="R1432" s="659"/>
      <c r="S1432" s="659"/>
      <c r="T1432" s="659"/>
      <c r="U1432" s="659"/>
      <c r="V1432" s="659"/>
      <c r="W1432" s="659"/>
      <c r="X1432" s="659"/>
      <c r="Y1432" s="659"/>
      <c r="Z1432" s="659"/>
      <c r="AA1432" s="659"/>
      <c r="AB1432" s="659"/>
      <c r="AC1432" s="659"/>
      <c r="AD1432" s="659"/>
      <c r="AE1432" s="659"/>
      <c r="AF1432" s="659"/>
      <c r="AG1432" s="659"/>
      <c r="AH1432" s="659"/>
      <c r="AI1432" s="659"/>
      <c r="AJ1432" s="659"/>
      <c r="AK1432" s="659"/>
    </row>
    <row r="1433" spans="1:37">
      <c r="A1433" s="659"/>
      <c r="B1433" s="659"/>
      <c r="C1433" s="659"/>
      <c r="D1433" s="659"/>
      <c r="E1433" s="659"/>
      <c r="F1433" s="659"/>
      <c r="G1433" s="659"/>
      <c r="H1433" s="659"/>
      <c r="I1433" s="660"/>
      <c r="J1433" s="659"/>
      <c r="K1433" s="660"/>
      <c r="L1433" s="659"/>
      <c r="M1433" s="659"/>
      <c r="N1433" s="659"/>
      <c r="O1433" s="659"/>
      <c r="P1433" s="659"/>
      <c r="Q1433" s="659"/>
      <c r="R1433" s="659"/>
      <c r="S1433" s="659"/>
      <c r="T1433" s="659"/>
      <c r="U1433" s="659"/>
      <c r="V1433" s="659"/>
      <c r="W1433" s="659"/>
      <c r="X1433" s="659"/>
      <c r="Y1433" s="659"/>
      <c r="Z1433" s="659"/>
      <c r="AA1433" s="659"/>
      <c r="AB1433" s="659"/>
      <c r="AC1433" s="659"/>
      <c r="AD1433" s="659"/>
      <c r="AE1433" s="659"/>
      <c r="AF1433" s="659"/>
      <c r="AG1433" s="659"/>
      <c r="AH1433" s="659"/>
      <c r="AI1433" s="659"/>
      <c r="AJ1433" s="659"/>
      <c r="AK1433" s="659"/>
    </row>
    <row r="1434" spans="1:37">
      <c r="A1434" s="659"/>
      <c r="B1434" s="659"/>
      <c r="C1434" s="659"/>
      <c r="D1434" s="659"/>
      <c r="E1434" s="659"/>
      <c r="F1434" s="659"/>
      <c r="G1434" s="659"/>
      <c r="H1434" s="659"/>
      <c r="I1434" s="660"/>
      <c r="J1434" s="659"/>
      <c r="K1434" s="660"/>
      <c r="L1434" s="659"/>
      <c r="M1434" s="659"/>
      <c r="N1434" s="659"/>
      <c r="O1434" s="659"/>
      <c r="P1434" s="659"/>
      <c r="Q1434" s="659"/>
      <c r="R1434" s="659"/>
      <c r="S1434" s="659"/>
      <c r="T1434" s="659"/>
      <c r="U1434" s="659"/>
      <c r="V1434" s="659"/>
      <c r="W1434" s="659"/>
      <c r="X1434" s="659"/>
      <c r="Y1434" s="659"/>
      <c r="Z1434" s="659"/>
      <c r="AA1434" s="659"/>
      <c r="AB1434" s="659"/>
      <c r="AC1434" s="659"/>
      <c r="AD1434" s="659"/>
      <c r="AE1434" s="659"/>
      <c r="AF1434" s="659"/>
      <c r="AG1434" s="659"/>
      <c r="AH1434" s="659"/>
      <c r="AI1434" s="659"/>
      <c r="AJ1434" s="659"/>
      <c r="AK1434" s="659"/>
    </row>
    <row r="1435" spans="1:37">
      <c r="A1435" s="659"/>
      <c r="B1435" s="659"/>
      <c r="C1435" s="659"/>
      <c r="D1435" s="659"/>
      <c r="E1435" s="659"/>
      <c r="F1435" s="659"/>
      <c r="G1435" s="659"/>
      <c r="H1435" s="659"/>
      <c r="I1435" s="660"/>
      <c r="J1435" s="659"/>
      <c r="K1435" s="660"/>
      <c r="L1435" s="659"/>
      <c r="M1435" s="659"/>
      <c r="N1435" s="659"/>
      <c r="O1435" s="659"/>
      <c r="P1435" s="659"/>
      <c r="Q1435" s="659"/>
      <c r="R1435" s="659"/>
      <c r="S1435" s="659"/>
      <c r="T1435" s="659"/>
      <c r="U1435" s="659"/>
      <c r="V1435" s="659"/>
      <c r="W1435" s="659"/>
      <c r="X1435" s="659"/>
      <c r="Y1435" s="659"/>
      <c r="Z1435" s="659"/>
      <c r="AA1435" s="659"/>
      <c r="AB1435" s="659"/>
      <c r="AC1435" s="659"/>
      <c r="AD1435" s="659"/>
      <c r="AE1435" s="659"/>
      <c r="AF1435" s="659"/>
      <c r="AG1435" s="659"/>
      <c r="AH1435" s="659"/>
      <c r="AI1435" s="659"/>
      <c r="AJ1435" s="659"/>
      <c r="AK1435" s="659"/>
    </row>
    <row r="1436" spans="1:37">
      <c r="A1436" s="659"/>
      <c r="B1436" s="659"/>
      <c r="C1436" s="659"/>
      <c r="D1436" s="659"/>
      <c r="E1436" s="659"/>
      <c r="F1436" s="659"/>
      <c r="G1436" s="659"/>
      <c r="H1436" s="659"/>
      <c r="I1436" s="660"/>
      <c r="J1436" s="659"/>
      <c r="K1436" s="660"/>
      <c r="L1436" s="659"/>
      <c r="M1436" s="659"/>
      <c r="N1436" s="659"/>
      <c r="O1436" s="659"/>
      <c r="P1436" s="659"/>
      <c r="Q1436" s="659"/>
      <c r="R1436" s="659"/>
      <c r="S1436" s="659"/>
      <c r="T1436" s="659"/>
      <c r="U1436" s="659"/>
      <c r="V1436" s="659"/>
      <c r="W1436" s="659"/>
      <c r="X1436" s="659"/>
      <c r="Y1436" s="659"/>
      <c r="Z1436" s="659"/>
      <c r="AA1436" s="659"/>
      <c r="AB1436" s="659"/>
      <c r="AC1436" s="659"/>
      <c r="AD1436" s="659"/>
      <c r="AE1436" s="659"/>
      <c r="AF1436" s="659"/>
      <c r="AG1436" s="659"/>
      <c r="AH1436" s="659"/>
      <c r="AI1436" s="659"/>
      <c r="AJ1436" s="659"/>
      <c r="AK1436" s="659"/>
    </row>
    <row r="1437" spans="1:37">
      <c r="A1437" s="659"/>
      <c r="B1437" s="659"/>
      <c r="C1437" s="659"/>
      <c r="D1437" s="659"/>
      <c r="E1437" s="659"/>
      <c r="F1437" s="659"/>
      <c r="G1437" s="659"/>
      <c r="H1437" s="659"/>
      <c r="I1437" s="660"/>
      <c r="J1437" s="659"/>
      <c r="K1437" s="660"/>
      <c r="L1437" s="659"/>
      <c r="M1437" s="659"/>
      <c r="N1437" s="659"/>
      <c r="O1437" s="659"/>
      <c r="P1437" s="659"/>
      <c r="Q1437" s="659"/>
      <c r="R1437" s="659"/>
      <c r="S1437" s="659"/>
      <c r="T1437" s="659"/>
      <c r="U1437" s="659"/>
      <c r="V1437" s="659"/>
      <c r="W1437" s="659"/>
      <c r="X1437" s="659"/>
      <c r="Y1437" s="659"/>
      <c r="Z1437" s="659"/>
      <c r="AA1437" s="659"/>
      <c r="AB1437" s="659"/>
      <c r="AC1437" s="659"/>
      <c r="AD1437" s="659"/>
      <c r="AE1437" s="659"/>
      <c r="AF1437" s="659"/>
      <c r="AG1437" s="659"/>
      <c r="AH1437" s="659"/>
      <c r="AI1437" s="659"/>
      <c r="AJ1437" s="659"/>
      <c r="AK1437" s="659"/>
    </row>
    <row r="1438" spans="1:37">
      <c r="A1438" s="659"/>
      <c r="B1438" s="659"/>
      <c r="C1438" s="659"/>
      <c r="D1438" s="659"/>
      <c r="E1438" s="659"/>
      <c r="F1438" s="659"/>
      <c r="G1438" s="659"/>
      <c r="H1438" s="659"/>
      <c r="I1438" s="660"/>
      <c r="J1438" s="659"/>
      <c r="K1438" s="660"/>
      <c r="L1438" s="659"/>
      <c r="M1438" s="659"/>
      <c r="N1438" s="659"/>
      <c r="O1438" s="659"/>
      <c r="P1438" s="659"/>
      <c r="Q1438" s="659"/>
      <c r="R1438" s="659"/>
      <c r="S1438" s="659"/>
      <c r="T1438" s="659"/>
      <c r="U1438" s="659"/>
      <c r="V1438" s="659"/>
      <c r="W1438" s="659"/>
      <c r="X1438" s="659"/>
      <c r="Y1438" s="659"/>
      <c r="Z1438" s="659"/>
      <c r="AA1438" s="659"/>
      <c r="AB1438" s="659"/>
      <c r="AC1438" s="659"/>
      <c r="AD1438" s="659"/>
      <c r="AE1438" s="659"/>
      <c r="AF1438" s="659"/>
      <c r="AG1438" s="659"/>
      <c r="AH1438" s="659"/>
      <c r="AI1438" s="659"/>
      <c r="AJ1438" s="659"/>
      <c r="AK1438" s="659"/>
    </row>
    <row r="1439" spans="1:37">
      <c r="A1439" s="659"/>
      <c r="B1439" s="659"/>
      <c r="C1439" s="659"/>
      <c r="D1439" s="659"/>
      <c r="E1439" s="659"/>
      <c r="F1439" s="659"/>
      <c r="G1439" s="659"/>
      <c r="H1439" s="659"/>
      <c r="I1439" s="660"/>
      <c r="J1439" s="659"/>
      <c r="K1439" s="660"/>
      <c r="L1439" s="659"/>
      <c r="M1439" s="659"/>
      <c r="N1439" s="659"/>
      <c r="O1439" s="659"/>
      <c r="P1439" s="659"/>
      <c r="Q1439" s="659"/>
      <c r="R1439" s="659"/>
      <c r="S1439" s="659"/>
      <c r="T1439" s="659"/>
      <c r="U1439" s="659"/>
      <c r="V1439" s="659"/>
      <c r="W1439" s="659"/>
      <c r="X1439" s="659"/>
      <c r="Y1439" s="659"/>
      <c r="Z1439" s="659"/>
      <c r="AA1439" s="659"/>
      <c r="AB1439" s="659"/>
      <c r="AC1439" s="659"/>
      <c r="AD1439" s="659"/>
      <c r="AE1439" s="659"/>
      <c r="AF1439" s="659"/>
      <c r="AG1439" s="659"/>
      <c r="AH1439" s="659"/>
      <c r="AI1439" s="659"/>
      <c r="AJ1439" s="659"/>
      <c r="AK1439" s="659"/>
    </row>
    <row r="1440" spans="1:37">
      <c r="A1440" s="659"/>
      <c r="B1440" s="659"/>
      <c r="C1440" s="659"/>
      <c r="D1440" s="659"/>
      <c r="E1440" s="659"/>
      <c r="F1440" s="659"/>
      <c r="G1440" s="659"/>
      <c r="H1440" s="659"/>
      <c r="I1440" s="660"/>
      <c r="J1440" s="659"/>
      <c r="K1440" s="660"/>
      <c r="L1440" s="659"/>
      <c r="M1440" s="659"/>
      <c r="N1440" s="659"/>
      <c r="O1440" s="659"/>
      <c r="P1440" s="659"/>
      <c r="Q1440" s="659"/>
      <c r="R1440" s="659"/>
      <c r="S1440" s="659"/>
      <c r="T1440" s="659"/>
      <c r="U1440" s="659"/>
      <c r="V1440" s="659"/>
      <c r="W1440" s="659"/>
      <c r="X1440" s="659"/>
      <c r="Y1440" s="659"/>
      <c r="Z1440" s="659"/>
      <c r="AA1440" s="659"/>
      <c r="AB1440" s="659"/>
      <c r="AC1440" s="659"/>
      <c r="AD1440" s="659"/>
      <c r="AE1440" s="659"/>
      <c r="AF1440" s="659"/>
      <c r="AG1440" s="659"/>
      <c r="AH1440" s="659"/>
      <c r="AI1440" s="659"/>
      <c r="AJ1440" s="659"/>
      <c r="AK1440" s="659"/>
    </row>
    <row r="1441" spans="1:37">
      <c r="A1441" s="659"/>
      <c r="B1441" s="659"/>
      <c r="C1441" s="659"/>
      <c r="D1441" s="659"/>
      <c r="E1441" s="659"/>
      <c r="F1441" s="659"/>
      <c r="G1441" s="659"/>
      <c r="H1441" s="659"/>
      <c r="I1441" s="660"/>
      <c r="J1441" s="659"/>
      <c r="K1441" s="660"/>
      <c r="L1441" s="659"/>
      <c r="M1441" s="659"/>
      <c r="N1441" s="659"/>
      <c r="O1441" s="659"/>
      <c r="P1441" s="659"/>
      <c r="Q1441" s="659"/>
      <c r="R1441" s="659"/>
      <c r="S1441" s="659"/>
      <c r="T1441" s="659"/>
      <c r="U1441" s="659"/>
      <c r="V1441" s="659"/>
      <c r="W1441" s="659"/>
      <c r="X1441" s="659"/>
      <c r="Y1441" s="659"/>
      <c r="Z1441" s="659"/>
      <c r="AA1441" s="659"/>
      <c r="AB1441" s="659"/>
      <c r="AC1441" s="659"/>
      <c r="AD1441" s="659"/>
      <c r="AE1441" s="659"/>
      <c r="AF1441" s="659"/>
      <c r="AG1441" s="659"/>
      <c r="AH1441" s="659"/>
      <c r="AI1441" s="659"/>
      <c r="AJ1441" s="659"/>
      <c r="AK1441" s="659"/>
    </row>
    <row r="1442" spans="1:37">
      <c r="A1442" s="659"/>
      <c r="B1442" s="659"/>
      <c r="C1442" s="659"/>
      <c r="D1442" s="659"/>
      <c r="E1442" s="659"/>
      <c r="F1442" s="659"/>
      <c r="G1442" s="659"/>
      <c r="H1442" s="659"/>
      <c r="I1442" s="660"/>
      <c r="J1442" s="659"/>
      <c r="K1442" s="660"/>
      <c r="L1442" s="659"/>
      <c r="M1442" s="659"/>
      <c r="N1442" s="659"/>
      <c r="O1442" s="659"/>
      <c r="P1442" s="659"/>
      <c r="Q1442" s="659"/>
      <c r="R1442" s="659"/>
      <c r="S1442" s="659"/>
      <c r="T1442" s="659"/>
      <c r="U1442" s="659"/>
      <c r="V1442" s="659"/>
      <c r="W1442" s="659"/>
      <c r="X1442" s="659"/>
      <c r="Y1442" s="659"/>
      <c r="Z1442" s="659"/>
      <c r="AA1442" s="659"/>
      <c r="AB1442" s="659"/>
      <c r="AC1442" s="659"/>
      <c r="AD1442" s="659"/>
      <c r="AE1442" s="659"/>
      <c r="AF1442" s="659"/>
      <c r="AG1442" s="659"/>
      <c r="AH1442" s="659"/>
      <c r="AI1442" s="659"/>
      <c r="AJ1442" s="659"/>
      <c r="AK1442" s="659"/>
    </row>
    <row r="1443" spans="1:37">
      <c r="A1443" s="659"/>
      <c r="B1443" s="659"/>
      <c r="C1443" s="659"/>
      <c r="D1443" s="659"/>
      <c r="E1443" s="659"/>
      <c r="F1443" s="659"/>
      <c r="G1443" s="659"/>
      <c r="H1443" s="659"/>
      <c r="I1443" s="660"/>
      <c r="J1443" s="659"/>
      <c r="K1443" s="660"/>
      <c r="L1443" s="659"/>
      <c r="M1443" s="659"/>
      <c r="N1443" s="659"/>
      <c r="O1443" s="659"/>
      <c r="P1443" s="659"/>
      <c r="Q1443" s="659"/>
      <c r="R1443" s="659"/>
      <c r="S1443" s="659"/>
      <c r="T1443" s="659"/>
      <c r="U1443" s="659"/>
      <c r="V1443" s="659"/>
      <c r="W1443" s="659"/>
      <c r="X1443" s="659"/>
      <c r="Y1443" s="659"/>
      <c r="Z1443" s="659"/>
      <c r="AA1443" s="659"/>
      <c r="AB1443" s="659"/>
      <c r="AC1443" s="659"/>
      <c r="AD1443" s="659"/>
      <c r="AE1443" s="659"/>
      <c r="AF1443" s="659"/>
      <c r="AG1443" s="659"/>
      <c r="AH1443" s="659"/>
      <c r="AI1443" s="659"/>
      <c r="AJ1443" s="659"/>
      <c r="AK1443" s="659"/>
    </row>
    <row r="1444" spans="1:37">
      <c r="A1444" s="659"/>
      <c r="B1444" s="659"/>
      <c r="C1444" s="659"/>
      <c r="D1444" s="659"/>
      <c r="E1444" s="659"/>
      <c r="F1444" s="659"/>
      <c r="G1444" s="659"/>
      <c r="H1444" s="659"/>
      <c r="I1444" s="660"/>
      <c r="J1444" s="659"/>
      <c r="K1444" s="660"/>
      <c r="L1444" s="659"/>
      <c r="M1444" s="659"/>
      <c r="N1444" s="659"/>
      <c r="O1444" s="659"/>
      <c r="P1444" s="659"/>
      <c r="Q1444" s="659"/>
      <c r="R1444" s="659"/>
      <c r="S1444" s="659"/>
      <c r="T1444" s="659"/>
      <c r="U1444" s="659"/>
      <c r="V1444" s="659"/>
      <c r="W1444" s="659"/>
      <c r="X1444" s="659"/>
      <c r="Y1444" s="659"/>
      <c r="Z1444" s="659"/>
      <c r="AA1444" s="659"/>
      <c r="AB1444" s="659"/>
      <c r="AC1444" s="659"/>
      <c r="AD1444" s="659"/>
      <c r="AE1444" s="659"/>
      <c r="AF1444" s="659"/>
      <c r="AG1444" s="659"/>
      <c r="AH1444" s="659"/>
      <c r="AI1444" s="659"/>
      <c r="AJ1444" s="659"/>
      <c r="AK1444" s="659"/>
    </row>
    <row r="1445" spans="1:37">
      <c r="A1445" s="659"/>
      <c r="B1445" s="659"/>
      <c r="C1445" s="659"/>
      <c r="D1445" s="659"/>
      <c r="E1445" s="659"/>
      <c r="F1445" s="659"/>
      <c r="G1445" s="659"/>
      <c r="H1445" s="659"/>
      <c r="I1445" s="660"/>
      <c r="J1445" s="659"/>
      <c r="K1445" s="660"/>
      <c r="L1445" s="659"/>
      <c r="M1445" s="659"/>
      <c r="N1445" s="659"/>
      <c r="O1445" s="659"/>
      <c r="P1445" s="659"/>
      <c r="Q1445" s="659"/>
      <c r="R1445" s="659"/>
      <c r="S1445" s="659"/>
      <c r="T1445" s="659"/>
      <c r="U1445" s="659"/>
      <c r="V1445" s="659"/>
      <c r="W1445" s="659"/>
      <c r="X1445" s="659"/>
      <c r="Y1445" s="659"/>
      <c r="Z1445" s="659"/>
      <c r="AA1445" s="659"/>
      <c r="AB1445" s="659"/>
      <c r="AC1445" s="659"/>
      <c r="AD1445" s="659"/>
      <c r="AE1445" s="659"/>
      <c r="AF1445" s="659"/>
      <c r="AG1445" s="659"/>
      <c r="AH1445" s="659"/>
      <c r="AI1445" s="659"/>
      <c r="AJ1445" s="659"/>
      <c r="AK1445" s="659"/>
    </row>
    <row r="1446" spans="1:37">
      <c r="A1446" s="659"/>
      <c r="B1446" s="659"/>
      <c r="C1446" s="659"/>
      <c r="D1446" s="659"/>
      <c r="E1446" s="659"/>
      <c r="F1446" s="659"/>
      <c r="G1446" s="659"/>
      <c r="H1446" s="659"/>
      <c r="I1446" s="660"/>
      <c r="J1446" s="659"/>
      <c r="K1446" s="660"/>
      <c r="L1446" s="659"/>
      <c r="M1446" s="659"/>
      <c r="N1446" s="659"/>
      <c r="O1446" s="659"/>
      <c r="P1446" s="659"/>
      <c r="Q1446" s="659"/>
      <c r="R1446" s="659"/>
      <c r="S1446" s="659"/>
      <c r="T1446" s="659"/>
      <c r="U1446" s="659"/>
      <c r="V1446" s="659"/>
      <c r="W1446" s="659"/>
      <c r="X1446" s="659"/>
      <c r="Y1446" s="659"/>
      <c r="Z1446" s="659"/>
      <c r="AA1446" s="659"/>
      <c r="AB1446" s="659"/>
      <c r="AC1446" s="659"/>
      <c r="AD1446" s="659"/>
      <c r="AE1446" s="659"/>
      <c r="AF1446" s="659"/>
      <c r="AG1446" s="659"/>
      <c r="AH1446" s="659"/>
      <c r="AI1446" s="659"/>
      <c r="AJ1446" s="659"/>
      <c r="AK1446" s="659"/>
    </row>
    <row r="1447" spans="1:37">
      <c r="A1447" s="659"/>
      <c r="B1447" s="659"/>
      <c r="C1447" s="659"/>
      <c r="D1447" s="659"/>
      <c r="E1447" s="659"/>
      <c r="F1447" s="659"/>
      <c r="G1447" s="659"/>
      <c r="H1447" s="659"/>
      <c r="I1447" s="660"/>
      <c r="J1447" s="659"/>
      <c r="K1447" s="660"/>
      <c r="L1447" s="659"/>
      <c r="M1447" s="659"/>
      <c r="N1447" s="659"/>
      <c r="O1447" s="659"/>
      <c r="P1447" s="659"/>
      <c r="Q1447" s="659"/>
      <c r="R1447" s="659"/>
      <c r="S1447" s="659"/>
      <c r="T1447" s="659"/>
      <c r="U1447" s="659"/>
      <c r="V1447" s="659"/>
      <c r="W1447" s="659"/>
      <c r="X1447" s="659"/>
      <c r="Y1447" s="659"/>
      <c r="Z1447" s="659"/>
      <c r="AA1447" s="659"/>
      <c r="AB1447" s="659"/>
      <c r="AC1447" s="659"/>
      <c r="AD1447" s="659"/>
      <c r="AE1447" s="659"/>
      <c r="AF1447" s="659"/>
      <c r="AG1447" s="659"/>
      <c r="AH1447" s="659"/>
      <c r="AI1447" s="659"/>
      <c r="AJ1447" s="659"/>
      <c r="AK1447" s="659"/>
    </row>
    <row r="1448" spans="1:37">
      <c r="A1448" s="659"/>
      <c r="B1448" s="659"/>
      <c r="C1448" s="659"/>
      <c r="D1448" s="659"/>
      <c r="E1448" s="659"/>
      <c r="F1448" s="659"/>
      <c r="G1448" s="659"/>
      <c r="H1448" s="659"/>
      <c r="I1448" s="660"/>
      <c r="J1448" s="659"/>
      <c r="K1448" s="660"/>
      <c r="L1448" s="659"/>
      <c r="M1448" s="659"/>
      <c r="N1448" s="659"/>
      <c r="O1448" s="659"/>
      <c r="P1448" s="659"/>
      <c r="Q1448" s="659"/>
      <c r="R1448" s="659"/>
      <c r="S1448" s="659"/>
      <c r="T1448" s="659"/>
      <c r="U1448" s="659"/>
      <c r="V1448" s="659"/>
      <c r="W1448" s="659"/>
      <c r="X1448" s="659"/>
      <c r="Y1448" s="659"/>
      <c r="Z1448" s="659"/>
      <c r="AA1448" s="659"/>
      <c r="AB1448" s="659"/>
      <c r="AC1448" s="659"/>
      <c r="AD1448" s="659"/>
      <c r="AE1448" s="659"/>
      <c r="AF1448" s="659"/>
      <c r="AG1448" s="659"/>
      <c r="AH1448" s="659"/>
      <c r="AI1448" s="659"/>
      <c r="AJ1448" s="659"/>
      <c r="AK1448" s="659"/>
    </row>
    <row r="1449" spans="1:37">
      <c r="A1449" s="659"/>
      <c r="B1449" s="659"/>
      <c r="C1449" s="659"/>
      <c r="D1449" s="659"/>
      <c r="E1449" s="659"/>
      <c r="F1449" s="659"/>
      <c r="G1449" s="659"/>
      <c r="H1449" s="659"/>
      <c r="I1449" s="660"/>
      <c r="J1449" s="659"/>
      <c r="K1449" s="660"/>
      <c r="L1449" s="659"/>
      <c r="M1449" s="659"/>
      <c r="N1449" s="659"/>
      <c r="O1449" s="659"/>
      <c r="P1449" s="659"/>
      <c r="Q1449" s="659"/>
      <c r="R1449" s="659"/>
      <c r="S1449" s="659"/>
      <c r="T1449" s="659"/>
      <c r="U1449" s="659"/>
      <c r="V1449" s="659"/>
      <c r="W1449" s="659"/>
      <c r="X1449" s="659"/>
      <c r="Y1449" s="659"/>
      <c r="Z1449" s="659"/>
      <c r="AA1449" s="659"/>
      <c r="AB1449" s="659"/>
      <c r="AC1449" s="659"/>
      <c r="AD1449" s="659"/>
      <c r="AE1449" s="659"/>
      <c r="AF1449" s="659"/>
      <c r="AG1449" s="659"/>
      <c r="AH1449" s="659"/>
      <c r="AI1449" s="659"/>
      <c r="AJ1449" s="659"/>
      <c r="AK1449" s="659"/>
    </row>
    <row r="1450" spans="1:37">
      <c r="A1450" s="659"/>
      <c r="B1450" s="659"/>
      <c r="C1450" s="659"/>
      <c r="D1450" s="659"/>
      <c r="E1450" s="659"/>
      <c r="F1450" s="659"/>
      <c r="G1450" s="659"/>
      <c r="H1450" s="659"/>
      <c r="I1450" s="660"/>
      <c r="J1450" s="659"/>
      <c r="K1450" s="660"/>
      <c r="L1450" s="659"/>
      <c r="M1450" s="659"/>
      <c r="N1450" s="659"/>
      <c r="O1450" s="659"/>
      <c r="P1450" s="659"/>
      <c r="Q1450" s="659"/>
      <c r="R1450" s="659"/>
      <c r="S1450" s="659"/>
      <c r="T1450" s="659"/>
      <c r="U1450" s="659"/>
      <c r="V1450" s="659"/>
      <c r="W1450" s="659"/>
      <c r="X1450" s="659"/>
      <c r="Y1450" s="659"/>
      <c r="Z1450" s="659"/>
      <c r="AA1450" s="659"/>
      <c r="AB1450" s="659"/>
      <c r="AC1450" s="659"/>
      <c r="AD1450" s="659"/>
      <c r="AE1450" s="659"/>
      <c r="AF1450" s="659"/>
      <c r="AG1450" s="659"/>
      <c r="AH1450" s="659"/>
      <c r="AI1450" s="659"/>
      <c r="AJ1450" s="659"/>
      <c r="AK1450" s="659"/>
    </row>
    <row r="1451" spans="1:37">
      <c r="A1451" s="659"/>
      <c r="B1451" s="659"/>
      <c r="C1451" s="659"/>
      <c r="D1451" s="659"/>
      <c r="E1451" s="659"/>
      <c r="F1451" s="659"/>
      <c r="G1451" s="659"/>
      <c r="H1451" s="659"/>
      <c r="I1451" s="660"/>
      <c r="J1451" s="659"/>
      <c r="K1451" s="660"/>
      <c r="L1451" s="659"/>
      <c r="M1451" s="659"/>
      <c r="N1451" s="659"/>
      <c r="O1451" s="659"/>
      <c r="P1451" s="659"/>
      <c r="Q1451" s="659"/>
      <c r="R1451" s="659"/>
      <c r="S1451" s="659"/>
      <c r="T1451" s="659"/>
      <c r="U1451" s="659"/>
      <c r="V1451" s="659"/>
      <c r="W1451" s="659"/>
      <c r="X1451" s="659"/>
      <c r="Y1451" s="659"/>
      <c r="Z1451" s="659"/>
      <c r="AA1451" s="659"/>
      <c r="AB1451" s="659"/>
      <c r="AC1451" s="659"/>
      <c r="AD1451" s="659"/>
      <c r="AE1451" s="659"/>
      <c r="AF1451" s="659"/>
      <c r="AG1451" s="659"/>
      <c r="AH1451" s="659"/>
      <c r="AI1451" s="659"/>
      <c r="AJ1451" s="659"/>
      <c r="AK1451" s="659"/>
    </row>
    <row r="1452" spans="1:37">
      <c r="A1452" s="659"/>
      <c r="B1452" s="659"/>
      <c r="C1452" s="659"/>
      <c r="D1452" s="659"/>
      <c r="E1452" s="659"/>
      <c r="F1452" s="659"/>
      <c r="G1452" s="659"/>
      <c r="H1452" s="659"/>
      <c r="I1452" s="660"/>
      <c r="J1452" s="659"/>
      <c r="K1452" s="660"/>
      <c r="L1452" s="659"/>
      <c r="M1452" s="659"/>
      <c r="N1452" s="659"/>
      <c r="O1452" s="659"/>
      <c r="P1452" s="659"/>
      <c r="Q1452" s="659"/>
      <c r="R1452" s="659"/>
      <c r="S1452" s="659"/>
      <c r="T1452" s="659"/>
      <c r="U1452" s="659"/>
      <c r="V1452" s="659"/>
      <c r="W1452" s="659"/>
      <c r="X1452" s="659"/>
      <c r="Y1452" s="659"/>
      <c r="Z1452" s="659"/>
      <c r="AA1452" s="659"/>
      <c r="AB1452" s="659"/>
      <c r="AC1452" s="659"/>
      <c r="AD1452" s="659"/>
      <c r="AE1452" s="659"/>
      <c r="AF1452" s="659"/>
      <c r="AG1452" s="659"/>
      <c r="AH1452" s="659"/>
      <c r="AI1452" s="659"/>
      <c r="AJ1452" s="659"/>
      <c r="AK1452" s="659"/>
    </row>
    <row r="1453" spans="1:37">
      <c r="A1453" s="659"/>
      <c r="B1453" s="659"/>
      <c r="C1453" s="659"/>
      <c r="D1453" s="659"/>
      <c r="E1453" s="659"/>
      <c r="F1453" s="659"/>
      <c r="G1453" s="659"/>
      <c r="H1453" s="659"/>
      <c r="I1453" s="660"/>
      <c r="J1453" s="659"/>
      <c r="K1453" s="660"/>
      <c r="L1453" s="659"/>
      <c r="M1453" s="659"/>
      <c r="N1453" s="659"/>
      <c r="O1453" s="659"/>
      <c r="P1453" s="659"/>
      <c r="Q1453" s="659"/>
      <c r="R1453" s="659"/>
      <c r="S1453" s="659"/>
      <c r="T1453" s="659"/>
      <c r="U1453" s="659"/>
      <c r="V1453" s="659"/>
      <c r="W1453" s="659"/>
      <c r="X1453" s="659"/>
      <c r="Y1453" s="659"/>
      <c r="Z1453" s="659"/>
      <c r="AA1453" s="659"/>
      <c r="AB1453" s="659"/>
      <c r="AC1453" s="659"/>
      <c r="AD1453" s="659"/>
      <c r="AE1453" s="659"/>
      <c r="AF1453" s="659"/>
      <c r="AG1453" s="659"/>
      <c r="AH1453" s="659"/>
      <c r="AI1453" s="659"/>
      <c r="AJ1453" s="659"/>
      <c r="AK1453" s="659"/>
    </row>
    <row r="1454" spans="1:37">
      <c r="A1454" s="659"/>
      <c r="B1454" s="659"/>
      <c r="C1454" s="659"/>
      <c r="D1454" s="659"/>
      <c r="E1454" s="659"/>
      <c r="F1454" s="659"/>
      <c r="G1454" s="659"/>
      <c r="H1454" s="659"/>
      <c r="I1454" s="660"/>
      <c r="J1454" s="659"/>
      <c r="K1454" s="660"/>
      <c r="L1454" s="659"/>
      <c r="M1454" s="659"/>
      <c r="N1454" s="659"/>
      <c r="O1454" s="659"/>
      <c r="P1454" s="659"/>
      <c r="Q1454" s="659"/>
      <c r="R1454" s="659"/>
      <c r="S1454" s="659"/>
      <c r="T1454" s="659"/>
      <c r="U1454" s="659"/>
      <c r="V1454" s="659"/>
      <c r="W1454" s="659"/>
      <c r="X1454" s="659"/>
      <c r="Y1454" s="659"/>
      <c r="Z1454" s="659"/>
      <c r="AA1454" s="659"/>
      <c r="AB1454" s="659"/>
      <c r="AC1454" s="659"/>
      <c r="AD1454" s="659"/>
      <c r="AE1454" s="659"/>
      <c r="AF1454" s="659"/>
      <c r="AG1454" s="659"/>
      <c r="AH1454" s="659"/>
      <c r="AI1454" s="659"/>
      <c r="AJ1454" s="659"/>
      <c r="AK1454" s="659"/>
    </row>
    <row r="1455" spans="1:37">
      <c r="A1455" s="659"/>
      <c r="B1455" s="659"/>
      <c r="C1455" s="659"/>
      <c r="D1455" s="659"/>
      <c r="E1455" s="659"/>
      <c r="F1455" s="659"/>
      <c r="G1455" s="659"/>
      <c r="H1455" s="659"/>
      <c r="I1455" s="660"/>
      <c r="J1455" s="659"/>
      <c r="K1455" s="660"/>
      <c r="L1455" s="659"/>
      <c r="M1455" s="659"/>
      <c r="N1455" s="659"/>
      <c r="O1455" s="659"/>
      <c r="P1455" s="659"/>
      <c r="Q1455" s="659"/>
      <c r="R1455" s="659"/>
      <c r="S1455" s="659"/>
      <c r="T1455" s="659"/>
      <c r="U1455" s="659"/>
      <c r="V1455" s="659"/>
      <c r="W1455" s="659"/>
      <c r="X1455" s="659"/>
      <c r="Y1455" s="659"/>
      <c r="Z1455" s="659"/>
      <c r="AA1455" s="659"/>
      <c r="AB1455" s="659"/>
      <c r="AC1455" s="659"/>
      <c r="AD1455" s="659"/>
      <c r="AE1455" s="659"/>
      <c r="AF1455" s="659"/>
      <c r="AG1455" s="659"/>
      <c r="AH1455" s="659"/>
      <c r="AI1455" s="659"/>
      <c r="AJ1455" s="659"/>
      <c r="AK1455" s="659"/>
    </row>
    <row r="1456" spans="1:37">
      <c r="A1456" s="659"/>
      <c r="B1456" s="659"/>
      <c r="C1456" s="659"/>
      <c r="D1456" s="659"/>
      <c r="E1456" s="659"/>
      <c r="F1456" s="659"/>
      <c r="G1456" s="659"/>
      <c r="H1456" s="659"/>
      <c r="I1456" s="660"/>
      <c r="J1456" s="659"/>
      <c r="K1456" s="660"/>
      <c r="L1456" s="659"/>
      <c r="M1456" s="659"/>
      <c r="N1456" s="659"/>
      <c r="O1456" s="659"/>
      <c r="P1456" s="659"/>
      <c r="Q1456" s="659"/>
      <c r="R1456" s="659"/>
      <c r="S1456" s="659"/>
      <c r="T1456" s="659"/>
      <c r="U1456" s="659"/>
      <c r="V1456" s="659"/>
      <c r="W1456" s="659"/>
      <c r="X1456" s="659"/>
      <c r="Y1456" s="659"/>
      <c r="Z1456" s="659"/>
      <c r="AA1456" s="659"/>
      <c r="AB1456" s="659"/>
      <c r="AC1456" s="659"/>
      <c r="AD1456" s="659"/>
      <c r="AE1456" s="659"/>
      <c r="AF1456" s="659"/>
      <c r="AG1456" s="659"/>
      <c r="AH1456" s="659"/>
      <c r="AI1456" s="659"/>
      <c r="AJ1456" s="659"/>
      <c r="AK1456" s="659"/>
    </row>
    <row r="1457" spans="1:37">
      <c r="A1457" s="659"/>
      <c r="B1457" s="659"/>
      <c r="C1457" s="659"/>
      <c r="D1457" s="659"/>
      <c r="E1457" s="659"/>
      <c r="F1457" s="659"/>
      <c r="G1457" s="659"/>
      <c r="H1457" s="659"/>
      <c r="I1457" s="660"/>
      <c r="J1457" s="659"/>
      <c r="K1457" s="660"/>
      <c r="L1457" s="659"/>
      <c r="M1457" s="659"/>
      <c r="N1457" s="659"/>
      <c r="O1457" s="659"/>
      <c r="P1457" s="659"/>
      <c r="Q1457" s="659"/>
      <c r="R1457" s="659"/>
      <c r="S1457" s="659"/>
      <c r="T1457" s="659"/>
      <c r="U1457" s="659"/>
      <c r="V1457" s="659"/>
      <c r="W1457" s="659"/>
      <c r="X1457" s="659"/>
      <c r="Y1457" s="659"/>
      <c r="Z1457" s="659"/>
      <c r="AA1457" s="659"/>
      <c r="AB1457" s="659"/>
      <c r="AC1457" s="659"/>
      <c r="AD1457" s="659"/>
      <c r="AE1457" s="659"/>
      <c r="AF1457" s="659"/>
      <c r="AG1457" s="659"/>
      <c r="AH1457" s="659"/>
      <c r="AI1457" s="659"/>
      <c r="AJ1457" s="659"/>
      <c r="AK1457" s="659"/>
    </row>
    <row r="1458" spans="1:37">
      <c r="A1458" s="659"/>
      <c r="B1458" s="659"/>
      <c r="C1458" s="659"/>
      <c r="D1458" s="659"/>
      <c r="E1458" s="659"/>
      <c r="F1458" s="659"/>
      <c r="G1458" s="659"/>
      <c r="H1458" s="659"/>
      <c r="I1458" s="660"/>
      <c r="J1458" s="659"/>
      <c r="K1458" s="660"/>
      <c r="L1458" s="659"/>
      <c r="M1458" s="659"/>
      <c r="N1458" s="659"/>
      <c r="O1458" s="659"/>
      <c r="P1458" s="659"/>
      <c r="Q1458" s="659"/>
      <c r="R1458" s="659"/>
      <c r="S1458" s="659"/>
      <c r="T1458" s="659"/>
      <c r="U1458" s="659"/>
      <c r="V1458" s="659"/>
      <c r="W1458" s="659"/>
      <c r="X1458" s="659"/>
      <c r="Y1458" s="659"/>
      <c r="Z1458" s="659"/>
      <c r="AA1458" s="659"/>
      <c r="AB1458" s="659"/>
      <c r="AC1458" s="659"/>
      <c r="AD1458" s="659"/>
      <c r="AE1458" s="659"/>
      <c r="AF1458" s="659"/>
      <c r="AG1458" s="659"/>
      <c r="AH1458" s="659"/>
      <c r="AI1458" s="659"/>
      <c r="AJ1458" s="659"/>
      <c r="AK1458" s="659"/>
    </row>
    <row r="1459" spans="1:37">
      <c r="A1459" s="659"/>
      <c r="B1459" s="659"/>
      <c r="C1459" s="659"/>
      <c r="D1459" s="659"/>
      <c r="E1459" s="659"/>
      <c r="F1459" s="659"/>
      <c r="G1459" s="659"/>
      <c r="H1459" s="659"/>
      <c r="I1459" s="660"/>
      <c r="J1459" s="659"/>
      <c r="K1459" s="660"/>
      <c r="L1459" s="659"/>
      <c r="M1459" s="659"/>
      <c r="N1459" s="659"/>
      <c r="O1459" s="659"/>
      <c r="P1459" s="659"/>
      <c r="Q1459" s="659"/>
      <c r="R1459" s="659"/>
      <c r="S1459" s="659"/>
      <c r="T1459" s="659"/>
      <c r="U1459" s="659"/>
      <c r="V1459" s="659"/>
      <c r="W1459" s="659"/>
      <c r="X1459" s="659"/>
      <c r="Y1459" s="659"/>
      <c r="Z1459" s="659"/>
      <c r="AA1459" s="659"/>
      <c r="AB1459" s="659"/>
      <c r="AC1459" s="659"/>
      <c r="AD1459" s="659"/>
      <c r="AE1459" s="659"/>
      <c r="AF1459" s="659"/>
      <c r="AG1459" s="659"/>
      <c r="AH1459" s="659"/>
      <c r="AI1459" s="659"/>
      <c r="AJ1459" s="659"/>
      <c r="AK1459" s="659"/>
    </row>
    <row r="1460" spans="1:37">
      <c r="A1460" s="659"/>
      <c r="B1460" s="659"/>
      <c r="C1460" s="659"/>
      <c r="D1460" s="659"/>
      <c r="E1460" s="659"/>
      <c r="F1460" s="659"/>
      <c r="G1460" s="659"/>
      <c r="H1460" s="659"/>
      <c r="I1460" s="660"/>
      <c r="J1460" s="659"/>
      <c r="K1460" s="660"/>
      <c r="L1460" s="659"/>
      <c r="M1460" s="659"/>
      <c r="N1460" s="659"/>
      <c r="O1460" s="659"/>
      <c r="P1460" s="659"/>
      <c r="Q1460" s="659"/>
      <c r="R1460" s="659"/>
      <c r="S1460" s="659"/>
      <c r="T1460" s="659"/>
      <c r="U1460" s="659"/>
      <c r="V1460" s="659"/>
      <c r="W1460" s="659"/>
      <c r="X1460" s="659"/>
      <c r="Y1460" s="659"/>
      <c r="Z1460" s="659"/>
      <c r="AA1460" s="659"/>
      <c r="AB1460" s="659"/>
      <c r="AC1460" s="659"/>
      <c r="AD1460" s="659"/>
      <c r="AE1460" s="659"/>
      <c r="AF1460" s="659"/>
      <c r="AG1460" s="659"/>
      <c r="AH1460" s="659"/>
      <c r="AI1460" s="659"/>
      <c r="AJ1460" s="659"/>
      <c r="AK1460" s="659"/>
    </row>
    <row r="1461" spans="1:37">
      <c r="A1461" s="659"/>
      <c r="B1461" s="659"/>
      <c r="C1461" s="659"/>
      <c r="D1461" s="659"/>
      <c r="E1461" s="659"/>
      <c r="F1461" s="659"/>
      <c r="G1461" s="659"/>
      <c r="H1461" s="659"/>
      <c r="I1461" s="660"/>
      <c r="J1461" s="659"/>
      <c r="K1461" s="660"/>
      <c r="L1461" s="659"/>
      <c r="M1461" s="659"/>
      <c r="N1461" s="659"/>
      <c r="O1461" s="659"/>
      <c r="P1461" s="659"/>
      <c r="Q1461" s="659"/>
      <c r="R1461" s="659"/>
      <c r="S1461" s="659"/>
      <c r="T1461" s="659"/>
      <c r="U1461" s="659"/>
      <c r="V1461" s="659"/>
      <c r="W1461" s="659"/>
      <c r="X1461" s="659"/>
      <c r="Y1461" s="659"/>
      <c r="Z1461" s="659"/>
      <c r="AA1461" s="659"/>
      <c r="AB1461" s="659"/>
      <c r="AC1461" s="659"/>
      <c r="AD1461" s="659"/>
      <c r="AE1461" s="659"/>
      <c r="AF1461" s="659"/>
      <c r="AG1461" s="659"/>
      <c r="AH1461" s="659"/>
      <c r="AI1461" s="659"/>
      <c r="AJ1461" s="659"/>
      <c r="AK1461" s="659"/>
    </row>
    <row r="1462" spans="1:37">
      <c r="A1462" s="659"/>
      <c r="B1462" s="659"/>
      <c r="C1462" s="659"/>
      <c r="D1462" s="659"/>
      <c r="E1462" s="659"/>
      <c r="F1462" s="659"/>
      <c r="G1462" s="659"/>
      <c r="H1462" s="659"/>
      <c r="I1462" s="660"/>
      <c r="J1462" s="659"/>
      <c r="K1462" s="660"/>
      <c r="L1462" s="659"/>
      <c r="M1462" s="659"/>
      <c r="N1462" s="659"/>
      <c r="O1462" s="659"/>
      <c r="P1462" s="659"/>
      <c r="Q1462" s="659"/>
      <c r="R1462" s="659"/>
      <c r="S1462" s="659"/>
      <c r="T1462" s="659"/>
      <c r="U1462" s="659"/>
      <c r="V1462" s="659"/>
      <c r="W1462" s="659"/>
      <c r="X1462" s="659"/>
      <c r="Y1462" s="659"/>
      <c r="Z1462" s="659"/>
      <c r="AA1462" s="659"/>
      <c r="AB1462" s="659"/>
      <c r="AC1462" s="659"/>
      <c r="AD1462" s="659"/>
      <c r="AE1462" s="659"/>
      <c r="AF1462" s="659"/>
      <c r="AG1462" s="659"/>
      <c r="AH1462" s="659"/>
      <c r="AI1462" s="659"/>
      <c r="AJ1462" s="659"/>
      <c r="AK1462" s="659"/>
    </row>
    <row r="1463" spans="1:37">
      <c r="A1463" s="659"/>
      <c r="B1463" s="659"/>
      <c r="C1463" s="659"/>
      <c r="D1463" s="659"/>
      <c r="E1463" s="659"/>
      <c r="F1463" s="659"/>
      <c r="G1463" s="659"/>
      <c r="H1463" s="659"/>
      <c r="I1463" s="660"/>
      <c r="J1463" s="659"/>
      <c r="K1463" s="660"/>
      <c r="L1463" s="659"/>
      <c r="M1463" s="659"/>
      <c r="N1463" s="659"/>
      <c r="O1463" s="659"/>
      <c r="P1463" s="659"/>
      <c r="Q1463" s="659"/>
      <c r="R1463" s="659"/>
      <c r="S1463" s="659"/>
      <c r="T1463" s="659"/>
      <c r="U1463" s="659"/>
      <c r="V1463" s="659"/>
      <c r="W1463" s="659"/>
      <c r="X1463" s="659"/>
      <c r="Y1463" s="659"/>
      <c r="Z1463" s="659"/>
      <c r="AA1463" s="659"/>
      <c r="AB1463" s="659"/>
      <c r="AC1463" s="659"/>
      <c r="AD1463" s="659"/>
      <c r="AE1463" s="659"/>
      <c r="AF1463" s="659"/>
      <c r="AG1463" s="659"/>
      <c r="AH1463" s="659"/>
      <c r="AI1463" s="659"/>
      <c r="AJ1463" s="659"/>
      <c r="AK1463" s="659"/>
    </row>
    <row r="1464" spans="1:37">
      <c r="A1464" s="659"/>
      <c r="B1464" s="659"/>
      <c r="C1464" s="659"/>
      <c r="D1464" s="659"/>
      <c r="E1464" s="659"/>
      <c r="F1464" s="659"/>
      <c r="G1464" s="659"/>
      <c r="H1464" s="659"/>
      <c r="I1464" s="660"/>
      <c r="J1464" s="659"/>
      <c r="K1464" s="660"/>
      <c r="L1464" s="659"/>
      <c r="M1464" s="659"/>
      <c r="N1464" s="659"/>
      <c r="O1464" s="659"/>
      <c r="P1464" s="659"/>
      <c r="Q1464" s="659"/>
      <c r="R1464" s="659"/>
      <c r="S1464" s="659"/>
      <c r="T1464" s="659"/>
      <c r="U1464" s="659"/>
      <c r="V1464" s="659"/>
      <c r="W1464" s="659"/>
      <c r="X1464" s="659"/>
      <c r="Y1464" s="659"/>
      <c r="Z1464" s="659"/>
      <c r="AA1464" s="659"/>
      <c r="AB1464" s="659"/>
      <c r="AC1464" s="659"/>
      <c r="AD1464" s="659"/>
      <c r="AE1464" s="659"/>
      <c r="AF1464" s="659"/>
      <c r="AG1464" s="659"/>
      <c r="AH1464" s="659"/>
      <c r="AI1464" s="659"/>
      <c r="AJ1464" s="659"/>
      <c r="AK1464" s="659"/>
    </row>
    <row r="1465" spans="1:37">
      <c r="A1465" s="659"/>
      <c r="B1465" s="659"/>
      <c r="C1465" s="659"/>
      <c r="D1465" s="659"/>
      <c r="E1465" s="659"/>
      <c r="F1465" s="659"/>
      <c r="G1465" s="659"/>
      <c r="H1465" s="659"/>
      <c r="I1465" s="660"/>
      <c r="J1465" s="659"/>
      <c r="K1465" s="660"/>
      <c r="L1465" s="659"/>
      <c r="M1465" s="659"/>
      <c r="N1465" s="659"/>
      <c r="O1465" s="659"/>
      <c r="P1465" s="659"/>
      <c r="Q1465" s="659"/>
      <c r="R1465" s="659"/>
      <c r="S1465" s="659"/>
      <c r="T1465" s="659"/>
      <c r="U1465" s="659"/>
      <c r="V1465" s="659"/>
      <c r="W1465" s="659"/>
      <c r="X1465" s="659"/>
      <c r="Y1465" s="659"/>
      <c r="Z1465" s="659"/>
      <c r="AA1465" s="659"/>
      <c r="AB1465" s="659"/>
      <c r="AC1465" s="659"/>
      <c r="AD1465" s="659"/>
      <c r="AE1465" s="659"/>
      <c r="AF1465" s="659"/>
      <c r="AG1465" s="659"/>
      <c r="AH1465" s="659"/>
      <c r="AI1465" s="659"/>
      <c r="AJ1465" s="659"/>
      <c r="AK1465" s="659"/>
    </row>
    <row r="1466" spans="1:37">
      <c r="A1466" s="659"/>
      <c r="B1466" s="659"/>
      <c r="C1466" s="659"/>
      <c r="D1466" s="659"/>
      <c r="E1466" s="659"/>
      <c r="F1466" s="659"/>
      <c r="G1466" s="659"/>
      <c r="H1466" s="659"/>
      <c r="I1466" s="660"/>
      <c r="J1466" s="659"/>
      <c r="K1466" s="660"/>
      <c r="L1466" s="659"/>
      <c r="M1466" s="659"/>
      <c r="N1466" s="659"/>
      <c r="O1466" s="659"/>
      <c r="P1466" s="659"/>
      <c r="Q1466" s="659"/>
      <c r="R1466" s="659"/>
      <c r="S1466" s="659"/>
      <c r="T1466" s="659"/>
      <c r="U1466" s="659"/>
      <c r="V1466" s="659"/>
      <c r="W1466" s="659"/>
      <c r="X1466" s="659"/>
      <c r="Y1466" s="659"/>
      <c r="Z1466" s="659"/>
      <c r="AA1466" s="659"/>
      <c r="AB1466" s="659"/>
      <c r="AC1466" s="659"/>
      <c r="AD1466" s="659"/>
      <c r="AE1466" s="659"/>
      <c r="AF1466" s="659"/>
      <c r="AG1466" s="659"/>
      <c r="AH1466" s="659"/>
      <c r="AI1466" s="659"/>
      <c r="AJ1466" s="659"/>
      <c r="AK1466" s="659"/>
    </row>
    <row r="1467" spans="1:37">
      <c r="A1467" s="659"/>
      <c r="B1467" s="659"/>
      <c r="C1467" s="659"/>
      <c r="D1467" s="659"/>
      <c r="E1467" s="659"/>
      <c r="F1467" s="659"/>
      <c r="G1467" s="659"/>
      <c r="H1467" s="659"/>
      <c r="I1467" s="660"/>
      <c r="J1467" s="659"/>
      <c r="K1467" s="660"/>
      <c r="L1467" s="659"/>
      <c r="M1467" s="659"/>
      <c r="N1467" s="659"/>
      <c r="O1467" s="659"/>
      <c r="P1467" s="659"/>
      <c r="Q1467" s="659"/>
      <c r="R1467" s="659"/>
      <c r="S1467" s="659"/>
      <c r="T1467" s="659"/>
      <c r="U1467" s="659"/>
      <c r="V1467" s="659"/>
      <c r="W1467" s="659"/>
      <c r="X1467" s="659"/>
      <c r="Y1467" s="659"/>
      <c r="Z1467" s="659"/>
      <c r="AA1467" s="659"/>
      <c r="AB1467" s="659"/>
      <c r="AC1467" s="659"/>
      <c r="AD1467" s="659"/>
      <c r="AE1467" s="659"/>
      <c r="AF1467" s="659"/>
      <c r="AG1467" s="659"/>
      <c r="AH1467" s="659"/>
      <c r="AI1467" s="659"/>
      <c r="AJ1467" s="659"/>
      <c r="AK1467" s="659"/>
    </row>
    <row r="1468" spans="1:37">
      <c r="A1468" s="659"/>
      <c r="B1468" s="659"/>
      <c r="C1468" s="659"/>
      <c r="D1468" s="659"/>
      <c r="E1468" s="659"/>
      <c r="F1468" s="659"/>
      <c r="G1468" s="659"/>
      <c r="H1468" s="659"/>
      <c r="I1468" s="660"/>
      <c r="J1468" s="659"/>
      <c r="K1468" s="660"/>
      <c r="L1468" s="659"/>
      <c r="M1468" s="659"/>
      <c r="N1468" s="659"/>
      <c r="O1468" s="659"/>
      <c r="P1468" s="659"/>
      <c r="Q1468" s="659"/>
      <c r="R1468" s="659"/>
      <c r="S1468" s="659"/>
      <c r="T1468" s="659"/>
      <c r="U1468" s="659"/>
      <c r="V1468" s="659"/>
      <c r="W1468" s="659"/>
      <c r="X1468" s="659"/>
      <c r="Y1468" s="659"/>
      <c r="Z1468" s="659"/>
      <c r="AA1468" s="659"/>
      <c r="AB1468" s="659"/>
      <c r="AC1468" s="659"/>
      <c r="AD1468" s="659"/>
      <c r="AE1468" s="659"/>
      <c r="AF1468" s="659"/>
      <c r="AG1468" s="659"/>
      <c r="AH1468" s="659"/>
      <c r="AI1468" s="659"/>
      <c r="AJ1468" s="659"/>
      <c r="AK1468" s="659"/>
    </row>
    <row r="1469" spans="1:37">
      <c r="A1469" s="659"/>
      <c r="B1469" s="659"/>
      <c r="C1469" s="659"/>
      <c r="D1469" s="659"/>
      <c r="E1469" s="659"/>
      <c r="F1469" s="659"/>
      <c r="G1469" s="659"/>
      <c r="H1469" s="659"/>
      <c r="I1469" s="660"/>
      <c r="J1469" s="659"/>
      <c r="K1469" s="660"/>
      <c r="L1469" s="659"/>
      <c r="M1469" s="659"/>
      <c r="N1469" s="659"/>
      <c r="O1469" s="659"/>
      <c r="P1469" s="659"/>
      <c r="Q1469" s="659"/>
      <c r="R1469" s="659"/>
      <c r="S1469" s="659"/>
      <c r="T1469" s="659"/>
      <c r="U1469" s="659"/>
      <c r="V1469" s="659"/>
      <c r="W1469" s="659"/>
      <c r="X1469" s="659"/>
      <c r="Y1469" s="659"/>
      <c r="Z1469" s="659"/>
      <c r="AA1469" s="659"/>
      <c r="AB1469" s="659"/>
      <c r="AC1469" s="659"/>
      <c r="AD1469" s="659"/>
      <c r="AE1469" s="659"/>
      <c r="AF1469" s="659"/>
      <c r="AG1469" s="659"/>
      <c r="AH1469" s="659"/>
      <c r="AI1469" s="659"/>
      <c r="AJ1469" s="659"/>
      <c r="AK1469" s="659"/>
    </row>
    <row r="1470" spans="1:37">
      <c r="A1470" s="659"/>
      <c r="B1470" s="659"/>
      <c r="C1470" s="659"/>
      <c r="D1470" s="659"/>
      <c r="E1470" s="659"/>
      <c r="F1470" s="659"/>
      <c r="G1470" s="659"/>
      <c r="H1470" s="659"/>
      <c r="I1470" s="660"/>
      <c r="J1470" s="659"/>
      <c r="K1470" s="660"/>
      <c r="L1470" s="659"/>
      <c r="M1470" s="659"/>
      <c r="N1470" s="659"/>
      <c r="O1470" s="659"/>
      <c r="P1470" s="659"/>
      <c r="Q1470" s="659"/>
      <c r="R1470" s="659"/>
      <c r="S1470" s="659"/>
      <c r="T1470" s="659"/>
      <c r="U1470" s="659"/>
      <c r="V1470" s="659"/>
      <c r="W1470" s="659"/>
      <c r="X1470" s="659"/>
      <c r="Y1470" s="659"/>
      <c r="Z1470" s="659"/>
      <c r="AA1470" s="659"/>
      <c r="AB1470" s="659"/>
      <c r="AC1470" s="659"/>
      <c r="AD1470" s="659"/>
      <c r="AE1470" s="659"/>
      <c r="AF1470" s="659"/>
      <c r="AG1470" s="659"/>
      <c r="AH1470" s="659"/>
      <c r="AI1470" s="659"/>
      <c r="AJ1470" s="659"/>
      <c r="AK1470" s="659"/>
    </row>
    <row r="1471" spans="1:37">
      <c r="A1471" s="659"/>
      <c r="B1471" s="659"/>
      <c r="C1471" s="659"/>
      <c r="D1471" s="659"/>
      <c r="E1471" s="659"/>
      <c r="F1471" s="659"/>
      <c r="G1471" s="659"/>
      <c r="H1471" s="659"/>
      <c r="I1471" s="660"/>
      <c r="J1471" s="659"/>
      <c r="K1471" s="660"/>
      <c r="L1471" s="659"/>
      <c r="M1471" s="659"/>
      <c r="N1471" s="659"/>
      <c r="O1471" s="659"/>
      <c r="P1471" s="659"/>
      <c r="Q1471" s="659"/>
      <c r="R1471" s="659"/>
      <c r="S1471" s="659"/>
      <c r="T1471" s="659"/>
      <c r="U1471" s="659"/>
      <c r="V1471" s="659"/>
      <c r="W1471" s="659"/>
      <c r="X1471" s="659"/>
      <c r="Y1471" s="659"/>
      <c r="Z1471" s="659"/>
      <c r="AA1471" s="659"/>
      <c r="AB1471" s="659"/>
      <c r="AC1471" s="659"/>
      <c r="AD1471" s="659"/>
      <c r="AE1471" s="659"/>
      <c r="AF1471" s="659"/>
      <c r="AG1471" s="659"/>
      <c r="AH1471" s="659"/>
      <c r="AI1471" s="659"/>
      <c r="AJ1471" s="659"/>
      <c r="AK1471" s="659"/>
    </row>
    <row r="1472" spans="1:37">
      <c r="A1472" s="659"/>
      <c r="B1472" s="659"/>
      <c r="C1472" s="659"/>
      <c r="D1472" s="659"/>
      <c r="E1472" s="659"/>
      <c r="F1472" s="659"/>
      <c r="G1472" s="659"/>
      <c r="H1472" s="659"/>
      <c r="I1472" s="660"/>
      <c r="J1472" s="659"/>
      <c r="K1472" s="660"/>
      <c r="L1472" s="659"/>
      <c r="M1472" s="659"/>
      <c r="N1472" s="659"/>
      <c r="O1472" s="659"/>
      <c r="P1472" s="659"/>
      <c r="Q1472" s="659"/>
      <c r="R1472" s="659"/>
      <c r="S1472" s="659"/>
      <c r="T1472" s="659"/>
      <c r="U1472" s="659"/>
      <c r="V1472" s="659"/>
      <c r="W1472" s="659"/>
      <c r="X1472" s="659"/>
      <c r="Y1472" s="659"/>
      <c r="Z1472" s="659"/>
      <c r="AA1472" s="659"/>
      <c r="AB1472" s="659"/>
      <c r="AC1472" s="659"/>
      <c r="AD1472" s="659"/>
      <c r="AE1472" s="659"/>
      <c r="AF1472" s="659"/>
      <c r="AG1472" s="659"/>
      <c r="AH1472" s="659"/>
      <c r="AI1472" s="659"/>
      <c r="AJ1472" s="659"/>
      <c r="AK1472" s="659"/>
    </row>
    <row r="1473" spans="1:37">
      <c r="A1473" s="659"/>
      <c r="B1473" s="659"/>
      <c r="C1473" s="659"/>
      <c r="D1473" s="659"/>
      <c r="E1473" s="659"/>
      <c r="F1473" s="659"/>
      <c r="G1473" s="659"/>
      <c r="H1473" s="659"/>
      <c r="I1473" s="660"/>
      <c r="J1473" s="659"/>
      <c r="K1473" s="660"/>
      <c r="L1473" s="659"/>
      <c r="M1473" s="659"/>
      <c r="N1473" s="659"/>
      <c r="O1473" s="659"/>
      <c r="P1473" s="659"/>
      <c r="Q1473" s="659"/>
      <c r="R1473" s="659"/>
      <c r="S1473" s="659"/>
      <c r="T1473" s="659"/>
      <c r="U1473" s="659"/>
      <c r="V1473" s="659"/>
      <c r="W1473" s="659"/>
      <c r="X1473" s="659"/>
      <c r="Y1473" s="659"/>
      <c r="Z1473" s="659"/>
      <c r="AA1473" s="659"/>
      <c r="AB1473" s="659"/>
      <c r="AC1473" s="659"/>
      <c r="AD1473" s="659"/>
      <c r="AE1473" s="659"/>
      <c r="AF1473" s="659"/>
      <c r="AG1473" s="659"/>
      <c r="AH1473" s="659"/>
      <c r="AI1473" s="659"/>
      <c r="AJ1473" s="659"/>
      <c r="AK1473" s="659"/>
    </row>
    <row r="1474" spans="1:37">
      <c r="A1474" s="659"/>
      <c r="B1474" s="659"/>
      <c r="C1474" s="659"/>
      <c r="D1474" s="659"/>
      <c r="E1474" s="659"/>
      <c r="F1474" s="659"/>
      <c r="G1474" s="659"/>
      <c r="H1474" s="659"/>
      <c r="I1474" s="660"/>
      <c r="J1474" s="659"/>
      <c r="K1474" s="660"/>
      <c r="L1474" s="659"/>
      <c r="M1474" s="659"/>
      <c r="N1474" s="659"/>
      <c r="O1474" s="659"/>
      <c r="P1474" s="659"/>
      <c r="Q1474" s="659"/>
      <c r="R1474" s="659"/>
      <c r="S1474" s="659"/>
      <c r="T1474" s="659"/>
      <c r="U1474" s="659"/>
      <c r="V1474" s="659"/>
      <c r="W1474" s="659"/>
      <c r="X1474" s="659"/>
      <c r="Y1474" s="659"/>
      <c r="Z1474" s="659"/>
      <c r="AA1474" s="659"/>
      <c r="AB1474" s="659"/>
      <c r="AC1474" s="659"/>
      <c r="AD1474" s="659"/>
      <c r="AE1474" s="659"/>
      <c r="AF1474" s="659"/>
      <c r="AG1474" s="659"/>
      <c r="AH1474" s="659"/>
      <c r="AI1474" s="659"/>
      <c r="AJ1474" s="659"/>
      <c r="AK1474" s="659"/>
    </row>
    <row r="1475" spans="1:37">
      <c r="A1475" s="659"/>
      <c r="B1475" s="659"/>
      <c r="C1475" s="659"/>
      <c r="D1475" s="659"/>
      <c r="E1475" s="659"/>
      <c r="F1475" s="659"/>
      <c r="G1475" s="659"/>
      <c r="H1475" s="659"/>
      <c r="I1475" s="660"/>
      <c r="J1475" s="659"/>
      <c r="K1475" s="660"/>
      <c r="L1475" s="659"/>
      <c r="M1475" s="659"/>
      <c r="N1475" s="659"/>
      <c r="O1475" s="659"/>
      <c r="P1475" s="659"/>
      <c r="Q1475" s="659"/>
      <c r="R1475" s="659"/>
      <c r="S1475" s="659"/>
      <c r="T1475" s="659"/>
      <c r="U1475" s="659"/>
      <c r="V1475" s="659"/>
      <c r="W1475" s="659"/>
      <c r="X1475" s="659"/>
      <c r="Y1475" s="659"/>
      <c r="Z1475" s="659"/>
      <c r="AA1475" s="659"/>
      <c r="AB1475" s="659"/>
      <c r="AC1475" s="659"/>
      <c r="AD1475" s="659"/>
      <c r="AE1475" s="659"/>
      <c r="AF1475" s="659"/>
      <c r="AG1475" s="659"/>
      <c r="AH1475" s="659"/>
      <c r="AI1475" s="659"/>
      <c r="AJ1475" s="659"/>
      <c r="AK1475" s="659"/>
    </row>
    <row r="1476" spans="1:37">
      <c r="A1476" s="659"/>
      <c r="B1476" s="659"/>
      <c r="C1476" s="659"/>
      <c r="D1476" s="659"/>
      <c r="E1476" s="659"/>
      <c r="F1476" s="659"/>
      <c r="G1476" s="659"/>
      <c r="H1476" s="659"/>
      <c r="I1476" s="660"/>
      <c r="J1476" s="659"/>
      <c r="K1476" s="660"/>
      <c r="L1476" s="659"/>
      <c r="M1476" s="659"/>
      <c r="N1476" s="659"/>
      <c r="O1476" s="659"/>
      <c r="P1476" s="659"/>
      <c r="Q1476" s="659"/>
      <c r="R1476" s="659"/>
      <c r="S1476" s="659"/>
      <c r="T1476" s="659"/>
      <c r="U1476" s="659"/>
      <c r="V1476" s="659"/>
      <c r="W1476" s="659"/>
      <c r="X1476" s="659"/>
      <c r="Y1476" s="659"/>
      <c r="Z1476" s="659"/>
      <c r="AA1476" s="659"/>
      <c r="AB1476" s="659"/>
      <c r="AC1476" s="659"/>
      <c r="AD1476" s="659"/>
      <c r="AE1476" s="659"/>
      <c r="AF1476" s="659"/>
      <c r="AG1476" s="659"/>
      <c r="AH1476" s="659"/>
      <c r="AI1476" s="659"/>
      <c r="AJ1476" s="659"/>
      <c r="AK1476" s="659"/>
    </row>
    <row r="1477" spans="1:37">
      <c r="A1477" s="659"/>
      <c r="B1477" s="659"/>
      <c r="C1477" s="659"/>
      <c r="D1477" s="659"/>
      <c r="E1477" s="659"/>
      <c r="F1477" s="659"/>
      <c r="G1477" s="659"/>
      <c r="H1477" s="659"/>
      <c r="I1477" s="660"/>
      <c r="J1477" s="659"/>
      <c r="K1477" s="660"/>
      <c r="L1477" s="659"/>
      <c r="M1477" s="659"/>
      <c r="N1477" s="659"/>
      <c r="O1477" s="659"/>
      <c r="P1477" s="659"/>
      <c r="Q1477" s="659"/>
      <c r="R1477" s="659"/>
      <c r="S1477" s="659"/>
      <c r="T1477" s="659"/>
      <c r="U1477" s="659"/>
      <c r="V1477" s="659"/>
      <c r="W1477" s="659"/>
      <c r="X1477" s="659"/>
      <c r="Y1477" s="659"/>
      <c r="Z1477" s="659"/>
      <c r="AA1477" s="659"/>
      <c r="AB1477" s="659"/>
      <c r="AC1477" s="659"/>
      <c r="AD1477" s="659"/>
      <c r="AE1477" s="659"/>
      <c r="AF1477" s="659"/>
      <c r="AG1477" s="659"/>
      <c r="AH1477" s="659"/>
      <c r="AI1477" s="659"/>
      <c r="AJ1477" s="659"/>
      <c r="AK1477" s="659"/>
    </row>
    <row r="1478" spans="1:37">
      <c r="A1478" s="659"/>
      <c r="B1478" s="659"/>
      <c r="C1478" s="659"/>
      <c r="D1478" s="659"/>
      <c r="E1478" s="659"/>
      <c r="F1478" s="659"/>
      <c r="G1478" s="659"/>
      <c r="H1478" s="659"/>
      <c r="I1478" s="660"/>
      <c r="J1478" s="659"/>
      <c r="K1478" s="660"/>
      <c r="L1478" s="659"/>
      <c r="M1478" s="659"/>
      <c r="N1478" s="659"/>
      <c r="O1478" s="659"/>
      <c r="P1478" s="659"/>
      <c r="Q1478" s="659"/>
      <c r="R1478" s="659"/>
      <c r="S1478" s="659"/>
      <c r="T1478" s="659"/>
      <c r="U1478" s="659"/>
      <c r="V1478" s="659"/>
      <c r="W1478" s="659"/>
      <c r="X1478" s="659"/>
      <c r="Y1478" s="659"/>
      <c r="Z1478" s="659"/>
      <c r="AA1478" s="659"/>
      <c r="AB1478" s="659"/>
      <c r="AC1478" s="659"/>
      <c r="AD1478" s="659"/>
      <c r="AE1478" s="659"/>
      <c r="AF1478" s="659"/>
      <c r="AG1478" s="659"/>
      <c r="AH1478" s="659"/>
      <c r="AI1478" s="659"/>
      <c r="AJ1478" s="659"/>
      <c r="AK1478" s="659"/>
    </row>
    <row r="1479" spans="1:37">
      <c r="A1479" s="659"/>
      <c r="B1479" s="659"/>
      <c r="C1479" s="659"/>
      <c r="D1479" s="659"/>
      <c r="E1479" s="659"/>
      <c r="F1479" s="659"/>
      <c r="G1479" s="659"/>
      <c r="H1479" s="659"/>
      <c r="I1479" s="660"/>
      <c r="J1479" s="659"/>
      <c r="K1479" s="660"/>
      <c r="L1479" s="659"/>
      <c r="M1479" s="659"/>
      <c r="N1479" s="659"/>
      <c r="O1479" s="659"/>
      <c r="P1479" s="659"/>
      <c r="Q1479" s="659"/>
      <c r="R1479" s="659"/>
      <c r="S1479" s="659"/>
      <c r="T1479" s="659"/>
      <c r="U1479" s="659"/>
      <c r="V1479" s="659"/>
      <c r="W1479" s="659"/>
      <c r="X1479" s="659"/>
      <c r="Y1479" s="659"/>
      <c r="Z1479" s="659"/>
      <c r="AA1479" s="659"/>
      <c r="AB1479" s="659"/>
      <c r="AC1479" s="659"/>
      <c r="AD1479" s="659"/>
      <c r="AE1479" s="659"/>
      <c r="AF1479" s="659"/>
      <c r="AG1479" s="659"/>
      <c r="AH1479" s="659"/>
      <c r="AI1479" s="659"/>
      <c r="AJ1479" s="659"/>
      <c r="AK1479" s="659"/>
    </row>
    <row r="1480" spans="1:37">
      <c r="A1480" s="659"/>
      <c r="B1480" s="659"/>
      <c r="C1480" s="659"/>
      <c r="D1480" s="659"/>
      <c r="E1480" s="659"/>
      <c r="F1480" s="659"/>
      <c r="G1480" s="659"/>
      <c r="H1480" s="659"/>
      <c r="I1480" s="660"/>
      <c r="J1480" s="659"/>
      <c r="K1480" s="660"/>
      <c r="L1480" s="659"/>
      <c r="M1480" s="659"/>
      <c r="N1480" s="659"/>
      <c r="O1480" s="659"/>
      <c r="P1480" s="659"/>
      <c r="Q1480" s="659"/>
      <c r="R1480" s="659"/>
      <c r="S1480" s="659"/>
      <c r="T1480" s="659"/>
      <c r="U1480" s="659"/>
      <c r="V1480" s="659"/>
      <c r="W1480" s="659"/>
      <c r="X1480" s="659"/>
      <c r="Y1480" s="659"/>
      <c r="Z1480" s="659"/>
      <c r="AA1480" s="659"/>
      <c r="AB1480" s="659"/>
      <c r="AC1480" s="659"/>
      <c r="AD1480" s="659"/>
      <c r="AE1480" s="659"/>
      <c r="AF1480" s="659"/>
      <c r="AG1480" s="659"/>
      <c r="AH1480" s="659"/>
      <c r="AI1480" s="659"/>
      <c r="AJ1480" s="659"/>
      <c r="AK1480" s="659"/>
    </row>
    <row r="1481" spans="1:37">
      <c r="A1481" s="659"/>
      <c r="B1481" s="659"/>
      <c r="C1481" s="659"/>
      <c r="D1481" s="659"/>
      <c r="E1481" s="659"/>
      <c r="F1481" s="659"/>
      <c r="G1481" s="659"/>
      <c r="H1481" s="659"/>
      <c r="I1481" s="660"/>
      <c r="J1481" s="659"/>
      <c r="K1481" s="660"/>
      <c r="L1481" s="659"/>
      <c r="M1481" s="659"/>
      <c r="N1481" s="659"/>
      <c r="O1481" s="659"/>
      <c r="P1481" s="659"/>
      <c r="Q1481" s="659"/>
      <c r="R1481" s="659"/>
      <c r="S1481" s="659"/>
      <c r="T1481" s="659"/>
      <c r="U1481" s="659"/>
      <c r="V1481" s="659"/>
      <c r="W1481" s="659"/>
      <c r="X1481" s="659"/>
      <c r="Y1481" s="659"/>
      <c r="Z1481" s="659"/>
      <c r="AA1481" s="659"/>
      <c r="AB1481" s="659"/>
      <c r="AC1481" s="659"/>
      <c r="AD1481" s="659"/>
      <c r="AE1481" s="659"/>
      <c r="AF1481" s="659"/>
      <c r="AG1481" s="659"/>
      <c r="AH1481" s="659"/>
      <c r="AI1481" s="659"/>
      <c r="AJ1481" s="659"/>
      <c r="AK1481" s="659"/>
    </row>
    <row r="1482" spans="1:37">
      <c r="A1482" s="659"/>
      <c r="B1482" s="659"/>
      <c r="C1482" s="659"/>
      <c r="D1482" s="659"/>
      <c r="E1482" s="659"/>
      <c r="F1482" s="659"/>
      <c r="G1482" s="659"/>
      <c r="H1482" s="659"/>
      <c r="I1482" s="660"/>
      <c r="J1482" s="659"/>
      <c r="K1482" s="660"/>
      <c r="L1482" s="659"/>
      <c r="M1482" s="659"/>
      <c r="N1482" s="659"/>
      <c r="O1482" s="659"/>
      <c r="P1482" s="659"/>
      <c r="Q1482" s="659"/>
      <c r="R1482" s="659"/>
      <c r="S1482" s="659"/>
      <c r="T1482" s="659"/>
      <c r="U1482" s="659"/>
      <c r="V1482" s="659"/>
      <c r="W1482" s="659"/>
      <c r="X1482" s="659"/>
      <c r="Y1482" s="659"/>
      <c r="Z1482" s="659"/>
      <c r="AA1482" s="659"/>
      <c r="AB1482" s="659"/>
      <c r="AC1482" s="659"/>
      <c r="AD1482" s="659"/>
      <c r="AE1482" s="659"/>
      <c r="AF1482" s="659"/>
      <c r="AG1482" s="659"/>
      <c r="AH1482" s="659"/>
      <c r="AI1482" s="659"/>
      <c r="AJ1482" s="659"/>
      <c r="AK1482" s="659"/>
    </row>
    <row r="1483" spans="1:37">
      <c r="A1483" s="659"/>
      <c r="B1483" s="659"/>
      <c r="C1483" s="659"/>
      <c r="D1483" s="659"/>
      <c r="E1483" s="659"/>
      <c r="F1483" s="659"/>
      <c r="G1483" s="659"/>
      <c r="H1483" s="659"/>
      <c r="I1483" s="660"/>
      <c r="J1483" s="659"/>
      <c r="K1483" s="660"/>
      <c r="L1483" s="659"/>
      <c r="M1483" s="659"/>
      <c r="N1483" s="659"/>
      <c r="O1483" s="659"/>
      <c r="P1483" s="659"/>
      <c r="Q1483" s="659"/>
      <c r="R1483" s="659"/>
      <c r="S1483" s="659"/>
      <c r="T1483" s="659"/>
      <c r="U1483" s="659"/>
      <c r="V1483" s="659"/>
      <c r="W1483" s="659"/>
      <c r="X1483" s="659"/>
      <c r="Y1483" s="659"/>
      <c r="Z1483" s="659"/>
      <c r="AA1483" s="659"/>
      <c r="AB1483" s="659"/>
      <c r="AC1483" s="659"/>
      <c r="AD1483" s="659"/>
      <c r="AE1483" s="659"/>
      <c r="AF1483" s="659"/>
      <c r="AG1483" s="659"/>
      <c r="AH1483" s="659"/>
      <c r="AI1483" s="659"/>
      <c r="AJ1483" s="659"/>
      <c r="AK1483" s="659"/>
    </row>
    <row r="1484" spans="1:37">
      <c r="A1484" s="659"/>
      <c r="B1484" s="659"/>
      <c r="C1484" s="659"/>
      <c r="D1484" s="659"/>
      <c r="E1484" s="659"/>
      <c r="F1484" s="659"/>
      <c r="G1484" s="659"/>
      <c r="H1484" s="659"/>
      <c r="I1484" s="660"/>
      <c r="J1484" s="659"/>
      <c r="K1484" s="660"/>
      <c r="L1484" s="659"/>
      <c r="M1484" s="659"/>
      <c r="N1484" s="659"/>
      <c r="O1484" s="659"/>
      <c r="P1484" s="659"/>
      <c r="Q1484" s="659"/>
      <c r="R1484" s="659"/>
      <c r="S1484" s="659"/>
      <c r="T1484" s="659"/>
      <c r="U1484" s="659"/>
      <c r="V1484" s="659"/>
      <c r="W1484" s="659"/>
      <c r="X1484" s="659"/>
      <c r="Y1484" s="659"/>
      <c r="Z1484" s="659"/>
      <c r="AA1484" s="659"/>
      <c r="AB1484" s="659"/>
      <c r="AC1484" s="659"/>
      <c r="AD1484" s="659"/>
      <c r="AE1484" s="659"/>
      <c r="AF1484" s="659"/>
      <c r="AG1484" s="659"/>
      <c r="AH1484" s="659"/>
      <c r="AI1484" s="659"/>
      <c r="AJ1484" s="659"/>
      <c r="AK1484" s="659"/>
    </row>
    <row r="1485" spans="1:37">
      <c r="A1485" s="659"/>
      <c r="B1485" s="659"/>
      <c r="C1485" s="659"/>
      <c r="D1485" s="659"/>
      <c r="E1485" s="659"/>
      <c r="F1485" s="659"/>
      <c r="G1485" s="659"/>
      <c r="H1485" s="659"/>
      <c r="I1485" s="660"/>
      <c r="J1485" s="659"/>
      <c r="K1485" s="660"/>
      <c r="L1485" s="659"/>
      <c r="M1485" s="659"/>
      <c r="N1485" s="659"/>
      <c r="O1485" s="659"/>
      <c r="P1485" s="659"/>
      <c r="Q1485" s="659"/>
      <c r="R1485" s="659"/>
      <c r="S1485" s="659"/>
      <c r="T1485" s="659"/>
      <c r="U1485" s="659"/>
      <c r="V1485" s="659"/>
      <c r="W1485" s="659"/>
      <c r="X1485" s="659"/>
      <c r="Y1485" s="659"/>
      <c r="Z1485" s="659"/>
      <c r="AA1485" s="659"/>
      <c r="AB1485" s="659"/>
      <c r="AC1485" s="659"/>
      <c r="AD1485" s="659"/>
      <c r="AE1485" s="659"/>
      <c r="AF1485" s="659"/>
      <c r="AG1485" s="659"/>
      <c r="AH1485" s="659"/>
      <c r="AI1485" s="659"/>
      <c r="AJ1485" s="659"/>
      <c r="AK1485" s="659"/>
    </row>
    <row r="1486" spans="1:37">
      <c r="A1486" s="659"/>
      <c r="B1486" s="659"/>
      <c r="C1486" s="659"/>
      <c r="D1486" s="659"/>
      <c r="E1486" s="659"/>
      <c r="F1486" s="659"/>
      <c r="G1486" s="659"/>
      <c r="H1486" s="659"/>
      <c r="I1486" s="660"/>
      <c r="J1486" s="659"/>
      <c r="K1486" s="660"/>
      <c r="L1486" s="659"/>
      <c r="M1486" s="659"/>
      <c r="N1486" s="659"/>
      <c r="O1486" s="659"/>
      <c r="P1486" s="659"/>
      <c r="Q1486" s="659"/>
      <c r="R1486" s="659"/>
      <c r="S1486" s="659"/>
      <c r="T1486" s="659"/>
      <c r="U1486" s="659"/>
      <c r="V1486" s="659"/>
      <c r="W1486" s="659"/>
      <c r="X1486" s="659"/>
      <c r="Y1486" s="659"/>
      <c r="Z1486" s="659"/>
      <c r="AA1486" s="659"/>
      <c r="AB1486" s="659"/>
      <c r="AC1486" s="659"/>
      <c r="AD1486" s="659"/>
      <c r="AE1486" s="659"/>
      <c r="AF1486" s="659"/>
      <c r="AG1486" s="659"/>
      <c r="AH1486" s="659"/>
      <c r="AI1486" s="659"/>
      <c r="AJ1486" s="659"/>
      <c r="AK1486" s="659"/>
    </row>
    <row r="1487" spans="1:37">
      <c r="A1487" s="659"/>
      <c r="B1487" s="659"/>
      <c r="C1487" s="659"/>
      <c r="D1487" s="659"/>
      <c r="E1487" s="659"/>
      <c r="F1487" s="659"/>
      <c r="G1487" s="659"/>
      <c r="H1487" s="659"/>
      <c r="I1487" s="660"/>
      <c r="J1487" s="659"/>
      <c r="K1487" s="660"/>
      <c r="L1487" s="659"/>
      <c r="M1487" s="659"/>
      <c r="N1487" s="659"/>
      <c r="O1487" s="659"/>
      <c r="P1487" s="659"/>
      <c r="Q1487" s="659"/>
      <c r="R1487" s="659"/>
      <c r="S1487" s="659"/>
      <c r="T1487" s="659"/>
      <c r="U1487" s="659"/>
      <c r="V1487" s="659"/>
      <c r="W1487" s="659"/>
      <c r="X1487" s="659"/>
      <c r="Y1487" s="659"/>
      <c r="Z1487" s="659"/>
      <c r="AA1487" s="659"/>
      <c r="AB1487" s="659"/>
      <c r="AC1487" s="659"/>
      <c r="AD1487" s="659"/>
      <c r="AE1487" s="659"/>
      <c r="AF1487" s="659"/>
      <c r="AG1487" s="659"/>
      <c r="AH1487" s="659"/>
      <c r="AI1487" s="659"/>
      <c r="AJ1487" s="659"/>
      <c r="AK1487" s="659"/>
    </row>
    <row r="1488" spans="1:37">
      <c r="A1488" s="659"/>
      <c r="B1488" s="659"/>
      <c r="C1488" s="659"/>
      <c r="D1488" s="659"/>
      <c r="E1488" s="659"/>
      <c r="F1488" s="659"/>
      <c r="G1488" s="659"/>
      <c r="H1488" s="659"/>
      <c r="I1488" s="660"/>
      <c r="J1488" s="659"/>
      <c r="K1488" s="660"/>
      <c r="L1488" s="659"/>
      <c r="M1488" s="659"/>
      <c r="N1488" s="659"/>
      <c r="O1488" s="659"/>
      <c r="P1488" s="659"/>
      <c r="Q1488" s="659"/>
      <c r="R1488" s="659"/>
      <c r="S1488" s="659"/>
      <c r="T1488" s="659"/>
      <c r="U1488" s="659"/>
      <c r="V1488" s="659"/>
      <c r="W1488" s="659"/>
      <c r="X1488" s="659"/>
      <c r="Y1488" s="659"/>
      <c r="Z1488" s="659"/>
      <c r="AA1488" s="659"/>
      <c r="AB1488" s="659"/>
      <c r="AC1488" s="659"/>
      <c r="AD1488" s="659"/>
      <c r="AE1488" s="659"/>
      <c r="AF1488" s="659"/>
      <c r="AG1488" s="659"/>
      <c r="AH1488" s="659"/>
      <c r="AI1488" s="659"/>
      <c r="AJ1488" s="659"/>
      <c r="AK1488" s="659"/>
    </row>
    <row r="1489" spans="1:37">
      <c r="A1489" s="659"/>
      <c r="B1489" s="659"/>
      <c r="C1489" s="659"/>
      <c r="D1489" s="659"/>
      <c r="E1489" s="659"/>
      <c r="F1489" s="659"/>
      <c r="G1489" s="659"/>
      <c r="H1489" s="659"/>
      <c r="I1489" s="660"/>
      <c r="J1489" s="659"/>
      <c r="K1489" s="660"/>
      <c r="L1489" s="659"/>
      <c r="M1489" s="659"/>
      <c r="N1489" s="659"/>
      <c r="O1489" s="659"/>
      <c r="P1489" s="659"/>
      <c r="Q1489" s="659"/>
      <c r="R1489" s="659"/>
      <c r="S1489" s="659"/>
      <c r="T1489" s="659"/>
      <c r="U1489" s="659"/>
      <c r="V1489" s="659"/>
      <c r="W1489" s="659"/>
      <c r="X1489" s="659"/>
      <c r="Y1489" s="659"/>
      <c r="Z1489" s="659"/>
      <c r="AA1489" s="659"/>
      <c r="AB1489" s="659"/>
      <c r="AC1489" s="659"/>
      <c r="AD1489" s="659"/>
      <c r="AE1489" s="659"/>
      <c r="AF1489" s="659"/>
      <c r="AG1489" s="659"/>
      <c r="AH1489" s="659"/>
      <c r="AI1489" s="659"/>
      <c r="AJ1489" s="659"/>
      <c r="AK1489" s="659"/>
    </row>
    <row r="1490" spans="1:37">
      <c r="A1490" s="659"/>
      <c r="B1490" s="659"/>
      <c r="C1490" s="659"/>
      <c r="D1490" s="659"/>
      <c r="E1490" s="659"/>
      <c r="F1490" s="659"/>
      <c r="G1490" s="659"/>
      <c r="H1490" s="659"/>
      <c r="I1490" s="660"/>
      <c r="J1490" s="659"/>
      <c r="K1490" s="660"/>
      <c r="L1490" s="659"/>
      <c r="M1490" s="659"/>
      <c r="N1490" s="659"/>
      <c r="O1490" s="659"/>
      <c r="P1490" s="659"/>
      <c r="Q1490" s="659"/>
      <c r="R1490" s="659"/>
      <c r="S1490" s="659"/>
      <c r="T1490" s="659"/>
      <c r="U1490" s="659"/>
      <c r="V1490" s="659"/>
      <c r="W1490" s="659"/>
      <c r="X1490" s="659"/>
      <c r="Y1490" s="659"/>
      <c r="Z1490" s="659"/>
      <c r="AA1490" s="659"/>
      <c r="AB1490" s="659"/>
      <c r="AC1490" s="659"/>
      <c r="AD1490" s="659"/>
      <c r="AE1490" s="659"/>
      <c r="AF1490" s="659"/>
      <c r="AG1490" s="659"/>
      <c r="AH1490" s="659"/>
      <c r="AI1490" s="659"/>
      <c r="AJ1490" s="659"/>
      <c r="AK1490" s="659"/>
    </row>
    <row r="1491" spans="1:37">
      <c r="A1491" s="659"/>
      <c r="B1491" s="659"/>
      <c r="C1491" s="659"/>
      <c r="D1491" s="659"/>
      <c r="E1491" s="659"/>
      <c r="F1491" s="659"/>
      <c r="G1491" s="659"/>
      <c r="H1491" s="659"/>
      <c r="I1491" s="660"/>
      <c r="J1491" s="659"/>
      <c r="K1491" s="660"/>
      <c r="L1491" s="659"/>
      <c r="M1491" s="659"/>
      <c r="N1491" s="659"/>
      <c r="O1491" s="659"/>
      <c r="P1491" s="659"/>
      <c r="Q1491" s="659"/>
      <c r="R1491" s="659"/>
      <c r="S1491" s="659"/>
      <c r="T1491" s="659"/>
      <c r="U1491" s="659"/>
      <c r="V1491" s="659"/>
      <c r="W1491" s="659"/>
      <c r="X1491" s="659"/>
      <c r="Y1491" s="659"/>
      <c r="Z1491" s="659"/>
      <c r="AA1491" s="659"/>
      <c r="AB1491" s="659"/>
      <c r="AC1491" s="659"/>
      <c r="AD1491" s="659"/>
      <c r="AE1491" s="659"/>
      <c r="AF1491" s="659"/>
      <c r="AG1491" s="659"/>
      <c r="AH1491" s="659"/>
      <c r="AI1491" s="659"/>
      <c r="AJ1491" s="659"/>
      <c r="AK1491" s="659"/>
    </row>
    <row r="1492" spans="1:37">
      <c r="A1492" s="659"/>
      <c r="B1492" s="659"/>
      <c r="C1492" s="659"/>
      <c r="D1492" s="659"/>
      <c r="E1492" s="659"/>
      <c r="F1492" s="659"/>
      <c r="G1492" s="659"/>
      <c r="H1492" s="659"/>
      <c r="I1492" s="660"/>
      <c r="J1492" s="659"/>
      <c r="K1492" s="660"/>
      <c r="L1492" s="659"/>
      <c r="M1492" s="659"/>
      <c r="N1492" s="659"/>
      <c r="O1492" s="659"/>
      <c r="P1492" s="659"/>
      <c r="Q1492" s="659"/>
      <c r="R1492" s="659"/>
      <c r="S1492" s="659"/>
      <c r="T1492" s="659"/>
      <c r="U1492" s="659"/>
      <c r="V1492" s="659"/>
      <c r="W1492" s="659"/>
      <c r="X1492" s="659"/>
      <c r="Y1492" s="659"/>
      <c r="Z1492" s="659"/>
      <c r="AA1492" s="659"/>
      <c r="AB1492" s="659"/>
      <c r="AC1492" s="659"/>
      <c r="AD1492" s="659"/>
      <c r="AE1492" s="659"/>
      <c r="AF1492" s="659"/>
      <c r="AG1492" s="659"/>
      <c r="AH1492" s="659"/>
      <c r="AI1492" s="659"/>
      <c r="AJ1492" s="659"/>
      <c r="AK1492" s="659"/>
    </row>
    <row r="1493" spans="1:37">
      <c r="A1493" s="659"/>
      <c r="B1493" s="659"/>
      <c r="C1493" s="659"/>
      <c r="D1493" s="659"/>
      <c r="E1493" s="659"/>
      <c r="F1493" s="659"/>
      <c r="G1493" s="659"/>
      <c r="H1493" s="659"/>
      <c r="I1493" s="660"/>
      <c r="J1493" s="659"/>
      <c r="K1493" s="660"/>
      <c r="L1493" s="659"/>
      <c r="M1493" s="659"/>
      <c r="N1493" s="659"/>
      <c r="O1493" s="659"/>
      <c r="P1493" s="659"/>
      <c r="Q1493" s="659"/>
      <c r="R1493" s="659"/>
      <c r="S1493" s="659"/>
      <c r="T1493" s="659"/>
      <c r="U1493" s="659"/>
      <c r="V1493" s="659"/>
      <c r="W1493" s="659"/>
      <c r="X1493" s="659"/>
      <c r="Y1493" s="659"/>
      <c r="Z1493" s="659"/>
      <c r="AA1493" s="659"/>
      <c r="AB1493" s="659"/>
      <c r="AC1493" s="659"/>
      <c r="AD1493" s="659"/>
      <c r="AE1493" s="659"/>
      <c r="AF1493" s="659"/>
      <c r="AG1493" s="659"/>
      <c r="AH1493" s="659"/>
      <c r="AI1493" s="659"/>
      <c r="AJ1493" s="659"/>
      <c r="AK1493" s="659"/>
    </row>
    <row r="1494" spans="1:37">
      <c r="A1494" s="659"/>
      <c r="B1494" s="659"/>
      <c r="C1494" s="659"/>
      <c r="D1494" s="659"/>
      <c r="E1494" s="659"/>
      <c r="F1494" s="659"/>
      <c r="G1494" s="659"/>
      <c r="H1494" s="659"/>
      <c r="I1494" s="660"/>
      <c r="J1494" s="659"/>
      <c r="K1494" s="660"/>
      <c r="L1494" s="659"/>
      <c r="M1494" s="659"/>
      <c r="N1494" s="659"/>
      <c r="O1494" s="659"/>
      <c r="P1494" s="659"/>
      <c r="Q1494" s="659"/>
      <c r="R1494" s="659"/>
      <c r="S1494" s="659"/>
      <c r="T1494" s="659"/>
      <c r="U1494" s="659"/>
      <c r="V1494" s="659"/>
      <c r="W1494" s="659"/>
      <c r="X1494" s="659"/>
      <c r="Y1494" s="659"/>
      <c r="Z1494" s="659"/>
      <c r="AA1494" s="659"/>
      <c r="AB1494" s="659"/>
      <c r="AC1494" s="659"/>
      <c r="AD1494" s="659"/>
      <c r="AE1494" s="659"/>
      <c r="AF1494" s="659"/>
      <c r="AG1494" s="659"/>
      <c r="AH1494" s="659"/>
      <c r="AI1494" s="659"/>
      <c r="AJ1494" s="659"/>
      <c r="AK1494" s="659"/>
    </row>
    <row r="1495" spans="1:37">
      <c r="A1495" s="659"/>
      <c r="B1495" s="659"/>
      <c r="C1495" s="659"/>
      <c r="D1495" s="659"/>
      <c r="E1495" s="659"/>
      <c r="F1495" s="659"/>
      <c r="G1495" s="659"/>
      <c r="H1495" s="659"/>
      <c r="I1495" s="660"/>
      <c r="J1495" s="659"/>
      <c r="K1495" s="660"/>
      <c r="L1495" s="659"/>
      <c r="M1495" s="659"/>
      <c r="N1495" s="659"/>
      <c r="O1495" s="659"/>
      <c r="P1495" s="659"/>
      <c r="Q1495" s="659"/>
      <c r="R1495" s="659"/>
      <c r="S1495" s="659"/>
      <c r="T1495" s="659"/>
      <c r="U1495" s="659"/>
      <c r="V1495" s="659"/>
      <c r="W1495" s="659"/>
      <c r="X1495" s="659"/>
      <c r="Y1495" s="659"/>
      <c r="Z1495" s="659"/>
      <c r="AA1495" s="659"/>
      <c r="AB1495" s="659"/>
      <c r="AC1495" s="659"/>
      <c r="AD1495" s="659"/>
      <c r="AE1495" s="659"/>
      <c r="AF1495" s="659"/>
      <c r="AG1495" s="659"/>
      <c r="AH1495" s="659"/>
      <c r="AI1495" s="659"/>
      <c r="AJ1495" s="659"/>
      <c r="AK1495" s="659"/>
    </row>
    <row r="1496" spans="1:37">
      <c r="A1496" s="659"/>
      <c r="B1496" s="659"/>
      <c r="C1496" s="659"/>
      <c r="D1496" s="659"/>
      <c r="E1496" s="659"/>
      <c r="F1496" s="659"/>
      <c r="G1496" s="659"/>
      <c r="H1496" s="659"/>
      <c r="I1496" s="660"/>
      <c r="J1496" s="659"/>
      <c r="K1496" s="660"/>
      <c r="L1496" s="659"/>
      <c r="M1496" s="659"/>
      <c r="N1496" s="659"/>
      <c r="O1496" s="659"/>
      <c r="P1496" s="659"/>
      <c r="Q1496" s="659"/>
      <c r="R1496" s="659"/>
      <c r="S1496" s="659"/>
      <c r="T1496" s="659"/>
      <c r="U1496" s="659"/>
      <c r="V1496" s="659"/>
      <c r="W1496" s="659"/>
      <c r="X1496" s="659"/>
      <c r="Y1496" s="659"/>
      <c r="Z1496" s="659"/>
      <c r="AA1496" s="659"/>
      <c r="AB1496" s="659"/>
      <c r="AC1496" s="659"/>
      <c r="AD1496" s="659"/>
      <c r="AE1496" s="659"/>
      <c r="AF1496" s="659"/>
      <c r="AG1496" s="659"/>
      <c r="AH1496" s="659"/>
      <c r="AI1496" s="659"/>
      <c r="AJ1496" s="659"/>
      <c r="AK1496" s="659"/>
    </row>
    <row r="1497" spans="1:37">
      <c r="A1497" s="659"/>
      <c r="B1497" s="659"/>
      <c r="C1497" s="659"/>
      <c r="D1497" s="659"/>
      <c r="E1497" s="659"/>
      <c r="F1497" s="659"/>
      <c r="G1497" s="659"/>
      <c r="H1497" s="659"/>
      <c r="I1497" s="660"/>
      <c r="J1497" s="659"/>
      <c r="K1497" s="660"/>
      <c r="L1497" s="659"/>
      <c r="M1497" s="659"/>
      <c r="N1497" s="659"/>
      <c r="O1497" s="659"/>
      <c r="P1497" s="659"/>
      <c r="Q1497" s="659"/>
      <c r="R1497" s="659"/>
      <c r="S1497" s="659"/>
      <c r="T1497" s="659"/>
      <c r="U1497" s="659"/>
      <c r="V1497" s="659"/>
      <c r="W1497" s="659"/>
      <c r="X1497" s="659"/>
      <c r="Y1497" s="659"/>
      <c r="Z1497" s="659"/>
      <c r="AA1497" s="659"/>
      <c r="AB1497" s="659"/>
      <c r="AC1497" s="659"/>
      <c r="AD1497" s="659"/>
      <c r="AE1497" s="659"/>
      <c r="AF1497" s="659"/>
      <c r="AG1497" s="659"/>
      <c r="AH1497" s="659"/>
      <c r="AI1497" s="659"/>
      <c r="AJ1497" s="659"/>
      <c r="AK1497" s="659"/>
    </row>
    <row r="1498" spans="1:37">
      <c r="A1498" s="659"/>
      <c r="B1498" s="659"/>
      <c r="C1498" s="659"/>
      <c r="D1498" s="659"/>
      <c r="E1498" s="659"/>
      <c r="F1498" s="659"/>
      <c r="G1498" s="659"/>
      <c r="H1498" s="659"/>
      <c r="I1498" s="660"/>
      <c r="J1498" s="659"/>
      <c r="K1498" s="660"/>
      <c r="L1498" s="659"/>
      <c r="M1498" s="659"/>
      <c r="N1498" s="659"/>
      <c r="O1498" s="659"/>
      <c r="P1498" s="659"/>
      <c r="Q1498" s="659"/>
      <c r="R1498" s="659"/>
      <c r="S1498" s="659"/>
      <c r="T1498" s="659"/>
      <c r="U1498" s="659"/>
      <c r="V1498" s="659"/>
      <c r="W1498" s="659"/>
      <c r="X1498" s="659"/>
      <c r="Y1498" s="659"/>
      <c r="Z1498" s="659"/>
      <c r="AA1498" s="659"/>
      <c r="AB1498" s="659"/>
      <c r="AC1498" s="659"/>
      <c r="AD1498" s="659"/>
      <c r="AE1498" s="659"/>
      <c r="AF1498" s="659"/>
      <c r="AG1498" s="659"/>
      <c r="AH1498" s="659"/>
      <c r="AI1498" s="659"/>
      <c r="AJ1498" s="659"/>
      <c r="AK1498" s="659"/>
    </row>
    <row r="1499" spans="1:37">
      <c r="A1499" s="659"/>
      <c r="B1499" s="659"/>
      <c r="C1499" s="659"/>
      <c r="D1499" s="659"/>
      <c r="E1499" s="659"/>
      <c r="F1499" s="659"/>
      <c r="G1499" s="659"/>
      <c r="H1499" s="659"/>
      <c r="I1499" s="660"/>
      <c r="J1499" s="659"/>
      <c r="K1499" s="660"/>
      <c r="L1499" s="659"/>
      <c r="M1499" s="659"/>
      <c r="N1499" s="659"/>
      <c r="O1499" s="659"/>
      <c r="P1499" s="659"/>
      <c r="Q1499" s="659"/>
      <c r="R1499" s="659"/>
      <c r="S1499" s="659"/>
      <c r="T1499" s="659"/>
      <c r="U1499" s="659"/>
      <c r="V1499" s="659"/>
      <c r="W1499" s="659"/>
      <c r="X1499" s="659"/>
      <c r="Y1499" s="659"/>
      <c r="Z1499" s="659"/>
      <c r="AA1499" s="659"/>
      <c r="AB1499" s="659"/>
      <c r="AC1499" s="659"/>
      <c r="AD1499" s="659"/>
      <c r="AE1499" s="659"/>
      <c r="AF1499" s="659"/>
      <c r="AG1499" s="659"/>
      <c r="AH1499" s="659"/>
      <c r="AI1499" s="659"/>
      <c r="AJ1499" s="659"/>
      <c r="AK1499" s="659"/>
    </row>
    <row r="1500" spans="1:37">
      <c r="A1500" s="659"/>
      <c r="B1500" s="659"/>
      <c r="C1500" s="659"/>
      <c r="D1500" s="659"/>
      <c r="E1500" s="659"/>
      <c r="F1500" s="659"/>
      <c r="G1500" s="659"/>
      <c r="H1500" s="659"/>
      <c r="I1500" s="660"/>
      <c r="J1500" s="659"/>
      <c r="K1500" s="660"/>
      <c r="L1500" s="659"/>
      <c r="M1500" s="659"/>
      <c r="N1500" s="659"/>
      <c r="O1500" s="659"/>
      <c r="P1500" s="659"/>
      <c r="Q1500" s="659"/>
      <c r="R1500" s="659"/>
      <c r="S1500" s="659"/>
      <c r="T1500" s="659"/>
      <c r="U1500" s="659"/>
      <c r="V1500" s="659"/>
      <c r="W1500" s="659"/>
      <c r="X1500" s="659"/>
      <c r="Y1500" s="659"/>
      <c r="Z1500" s="659"/>
      <c r="AA1500" s="659"/>
      <c r="AB1500" s="659"/>
      <c r="AC1500" s="659"/>
      <c r="AD1500" s="659"/>
      <c r="AE1500" s="659"/>
      <c r="AF1500" s="659"/>
      <c r="AG1500" s="659"/>
      <c r="AH1500" s="659"/>
      <c r="AI1500" s="659"/>
      <c r="AJ1500" s="659"/>
      <c r="AK1500" s="659"/>
    </row>
    <row r="1501" spans="1:37">
      <c r="A1501" s="659"/>
      <c r="B1501" s="659"/>
      <c r="C1501" s="659"/>
      <c r="D1501" s="659"/>
      <c r="E1501" s="659"/>
      <c r="F1501" s="659"/>
      <c r="G1501" s="659"/>
      <c r="H1501" s="659"/>
      <c r="I1501" s="660"/>
      <c r="J1501" s="659"/>
      <c r="K1501" s="660"/>
      <c r="L1501" s="659"/>
      <c r="M1501" s="659"/>
      <c r="N1501" s="659"/>
      <c r="O1501" s="659"/>
      <c r="P1501" s="659"/>
      <c r="Q1501" s="659"/>
      <c r="R1501" s="659"/>
      <c r="S1501" s="659"/>
      <c r="T1501" s="659"/>
      <c r="U1501" s="659"/>
      <c r="V1501" s="659"/>
      <c r="W1501" s="659"/>
      <c r="X1501" s="659"/>
      <c r="Y1501" s="659"/>
      <c r="Z1501" s="659"/>
      <c r="AA1501" s="659"/>
      <c r="AB1501" s="659"/>
      <c r="AC1501" s="659"/>
      <c r="AD1501" s="659"/>
      <c r="AE1501" s="659"/>
      <c r="AF1501" s="659"/>
      <c r="AG1501" s="659"/>
      <c r="AH1501" s="659"/>
      <c r="AI1501" s="659"/>
      <c r="AJ1501" s="659"/>
      <c r="AK1501" s="659"/>
    </row>
    <row r="1502" spans="1:37">
      <c r="A1502" s="659"/>
      <c r="B1502" s="659"/>
      <c r="C1502" s="659"/>
      <c r="D1502" s="659"/>
      <c r="E1502" s="659"/>
      <c r="F1502" s="659"/>
      <c r="G1502" s="659"/>
      <c r="H1502" s="659"/>
      <c r="I1502" s="660"/>
      <c r="J1502" s="659"/>
      <c r="K1502" s="660"/>
      <c r="L1502" s="659"/>
      <c r="M1502" s="659"/>
      <c r="N1502" s="659"/>
      <c r="O1502" s="659"/>
      <c r="P1502" s="659"/>
      <c r="Q1502" s="659"/>
      <c r="R1502" s="659"/>
      <c r="S1502" s="659"/>
      <c r="T1502" s="659"/>
      <c r="U1502" s="659"/>
      <c r="V1502" s="659"/>
      <c r="W1502" s="659"/>
      <c r="X1502" s="659"/>
      <c r="Y1502" s="659"/>
      <c r="Z1502" s="659"/>
      <c r="AA1502" s="659"/>
      <c r="AB1502" s="659"/>
      <c r="AC1502" s="659"/>
      <c r="AD1502" s="659"/>
      <c r="AE1502" s="659"/>
      <c r="AF1502" s="659"/>
      <c r="AG1502" s="659"/>
      <c r="AH1502" s="659"/>
      <c r="AI1502" s="659"/>
      <c r="AJ1502" s="659"/>
      <c r="AK1502" s="659"/>
    </row>
    <row r="1503" spans="1:37">
      <c r="A1503" s="659"/>
      <c r="B1503" s="659"/>
      <c r="C1503" s="659"/>
      <c r="D1503" s="659"/>
      <c r="E1503" s="659"/>
      <c r="F1503" s="659"/>
      <c r="G1503" s="659"/>
      <c r="H1503" s="659"/>
      <c r="I1503" s="660"/>
      <c r="J1503" s="659"/>
      <c r="K1503" s="660"/>
      <c r="L1503" s="659"/>
      <c r="M1503" s="659"/>
      <c r="N1503" s="659"/>
      <c r="O1503" s="659"/>
      <c r="P1503" s="659"/>
      <c r="Q1503" s="659"/>
      <c r="R1503" s="659"/>
      <c r="S1503" s="659"/>
      <c r="T1503" s="659"/>
      <c r="U1503" s="659"/>
      <c r="V1503" s="659"/>
      <c r="W1503" s="659"/>
      <c r="X1503" s="659"/>
      <c r="Y1503" s="659"/>
      <c r="Z1503" s="659"/>
      <c r="AA1503" s="659"/>
      <c r="AB1503" s="659"/>
      <c r="AC1503" s="659"/>
      <c r="AD1503" s="659"/>
      <c r="AE1503" s="659"/>
      <c r="AF1503" s="659"/>
      <c r="AG1503" s="659"/>
      <c r="AH1503" s="659"/>
      <c r="AI1503" s="659"/>
      <c r="AJ1503" s="659"/>
      <c r="AK1503" s="659"/>
    </row>
    <row r="1504" spans="1:37">
      <c r="A1504" s="659"/>
      <c r="B1504" s="659"/>
      <c r="C1504" s="659"/>
      <c r="D1504" s="659"/>
      <c r="E1504" s="659"/>
      <c r="F1504" s="659"/>
      <c r="G1504" s="659"/>
      <c r="H1504" s="659"/>
      <c r="I1504" s="660"/>
      <c r="J1504" s="659"/>
      <c r="K1504" s="660"/>
      <c r="L1504" s="659"/>
      <c r="M1504" s="659"/>
      <c r="N1504" s="659"/>
      <c r="O1504" s="659"/>
      <c r="P1504" s="659"/>
      <c r="Q1504" s="659"/>
      <c r="R1504" s="659"/>
      <c r="S1504" s="659"/>
      <c r="T1504" s="659"/>
      <c r="U1504" s="659"/>
      <c r="V1504" s="659"/>
      <c r="W1504" s="659"/>
      <c r="X1504" s="659"/>
      <c r="Y1504" s="659"/>
      <c r="Z1504" s="659"/>
      <c r="AA1504" s="659"/>
      <c r="AB1504" s="659"/>
      <c r="AC1504" s="659"/>
      <c r="AD1504" s="659"/>
      <c r="AE1504" s="659"/>
      <c r="AF1504" s="659"/>
      <c r="AG1504" s="659"/>
      <c r="AH1504" s="659"/>
      <c r="AI1504" s="659"/>
      <c r="AJ1504" s="659"/>
      <c r="AK1504" s="659"/>
    </row>
    <row r="1505" spans="1:37">
      <c r="A1505" s="659"/>
      <c r="B1505" s="659"/>
      <c r="C1505" s="659"/>
      <c r="D1505" s="659"/>
      <c r="E1505" s="659"/>
      <c r="F1505" s="659"/>
      <c r="G1505" s="659"/>
      <c r="H1505" s="659"/>
      <c r="I1505" s="660"/>
      <c r="J1505" s="659"/>
      <c r="K1505" s="660"/>
      <c r="L1505" s="659"/>
      <c r="M1505" s="659"/>
      <c r="N1505" s="659"/>
      <c r="O1505" s="659"/>
      <c r="P1505" s="659"/>
      <c r="Q1505" s="659"/>
      <c r="R1505" s="659"/>
      <c r="S1505" s="659"/>
      <c r="T1505" s="659"/>
      <c r="U1505" s="659"/>
      <c r="V1505" s="659"/>
      <c r="W1505" s="659"/>
      <c r="X1505" s="659"/>
      <c r="Y1505" s="659"/>
      <c r="Z1505" s="659"/>
      <c r="AA1505" s="659"/>
      <c r="AB1505" s="659"/>
      <c r="AC1505" s="659"/>
      <c r="AD1505" s="659"/>
      <c r="AE1505" s="659"/>
      <c r="AF1505" s="659"/>
      <c r="AG1505" s="659"/>
      <c r="AH1505" s="659"/>
      <c r="AI1505" s="659"/>
      <c r="AJ1505" s="659"/>
      <c r="AK1505" s="659"/>
    </row>
    <row r="1506" spans="1:37">
      <c r="A1506" s="659"/>
      <c r="B1506" s="659"/>
      <c r="C1506" s="659"/>
      <c r="D1506" s="659"/>
      <c r="E1506" s="659"/>
      <c r="F1506" s="659"/>
      <c r="G1506" s="659"/>
      <c r="H1506" s="659"/>
      <c r="I1506" s="660"/>
      <c r="J1506" s="659"/>
      <c r="K1506" s="660"/>
      <c r="L1506" s="659"/>
      <c r="M1506" s="659"/>
      <c r="N1506" s="659"/>
      <c r="O1506" s="659"/>
      <c r="P1506" s="659"/>
      <c r="Q1506" s="659"/>
      <c r="R1506" s="659"/>
      <c r="S1506" s="659"/>
      <c r="T1506" s="659"/>
      <c r="U1506" s="659"/>
      <c r="V1506" s="659"/>
      <c r="W1506" s="659"/>
      <c r="X1506" s="659"/>
      <c r="Y1506" s="659"/>
      <c r="Z1506" s="659"/>
      <c r="AA1506" s="659"/>
      <c r="AB1506" s="659"/>
      <c r="AC1506" s="659"/>
      <c r="AD1506" s="659"/>
      <c r="AE1506" s="659"/>
      <c r="AF1506" s="659"/>
      <c r="AG1506" s="659"/>
      <c r="AH1506" s="659"/>
      <c r="AI1506" s="659"/>
      <c r="AJ1506" s="659"/>
      <c r="AK1506" s="659"/>
    </row>
    <row r="1507" spans="1:37">
      <c r="A1507" s="659"/>
      <c r="B1507" s="659"/>
      <c r="C1507" s="659"/>
      <c r="D1507" s="659"/>
      <c r="E1507" s="659"/>
      <c r="F1507" s="659"/>
      <c r="G1507" s="659"/>
      <c r="H1507" s="659"/>
      <c r="I1507" s="660"/>
      <c r="J1507" s="659"/>
      <c r="K1507" s="660"/>
      <c r="L1507" s="659"/>
      <c r="M1507" s="659"/>
      <c r="N1507" s="659"/>
      <c r="O1507" s="659"/>
      <c r="P1507" s="659"/>
      <c r="Q1507" s="659"/>
      <c r="R1507" s="659"/>
      <c r="S1507" s="659"/>
      <c r="T1507" s="659"/>
      <c r="U1507" s="659"/>
      <c r="V1507" s="659"/>
      <c r="W1507" s="659"/>
      <c r="X1507" s="659"/>
      <c r="Y1507" s="659"/>
      <c r="Z1507" s="659"/>
      <c r="AA1507" s="659"/>
      <c r="AB1507" s="659"/>
      <c r="AC1507" s="659"/>
      <c r="AD1507" s="659"/>
      <c r="AE1507" s="659"/>
      <c r="AF1507" s="659"/>
      <c r="AG1507" s="659"/>
      <c r="AH1507" s="659"/>
      <c r="AI1507" s="659"/>
      <c r="AJ1507" s="659"/>
      <c r="AK1507" s="659"/>
    </row>
    <row r="1508" spans="1:37">
      <c r="A1508" s="659"/>
      <c r="B1508" s="659"/>
      <c r="C1508" s="659"/>
      <c r="D1508" s="659"/>
      <c r="E1508" s="659"/>
      <c r="F1508" s="659"/>
      <c r="G1508" s="659"/>
      <c r="H1508" s="659"/>
      <c r="I1508" s="660"/>
      <c r="J1508" s="659"/>
      <c r="K1508" s="660"/>
      <c r="L1508" s="659"/>
      <c r="M1508" s="659"/>
      <c r="N1508" s="659"/>
      <c r="O1508" s="659"/>
      <c r="P1508" s="659"/>
      <c r="Q1508" s="659"/>
      <c r="R1508" s="659"/>
      <c r="S1508" s="659"/>
      <c r="T1508" s="659"/>
      <c r="U1508" s="659"/>
      <c r="V1508" s="659"/>
      <c r="W1508" s="659"/>
      <c r="X1508" s="659"/>
      <c r="Y1508" s="659"/>
      <c r="Z1508" s="659"/>
      <c r="AA1508" s="659"/>
      <c r="AB1508" s="659"/>
      <c r="AC1508" s="659"/>
      <c r="AD1508" s="659"/>
      <c r="AE1508" s="659"/>
      <c r="AF1508" s="659"/>
      <c r="AG1508" s="659"/>
      <c r="AH1508" s="659"/>
      <c r="AI1508" s="659"/>
      <c r="AJ1508" s="659"/>
      <c r="AK1508" s="659"/>
    </row>
    <row r="1509" spans="1:37">
      <c r="A1509" s="659"/>
      <c r="B1509" s="659"/>
      <c r="C1509" s="659"/>
      <c r="D1509" s="659"/>
      <c r="E1509" s="659"/>
      <c r="F1509" s="659"/>
      <c r="G1509" s="659"/>
      <c r="H1509" s="659"/>
      <c r="I1509" s="660"/>
      <c r="J1509" s="659"/>
      <c r="K1509" s="660"/>
      <c r="L1509" s="659"/>
      <c r="M1509" s="659"/>
      <c r="N1509" s="659"/>
      <c r="O1509" s="659"/>
      <c r="P1509" s="659"/>
      <c r="Q1509" s="659"/>
      <c r="R1509" s="659"/>
      <c r="S1509" s="659"/>
      <c r="T1509" s="659"/>
      <c r="U1509" s="659"/>
      <c r="V1509" s="659"/>
      <c r="W1509" s="659"/>
      <c r="X1509" s="659"/>
      <c r="Y1509" s="659"/>
      <c r="Z1509" s="659"/>
      <c r="AA1509" s="659"/>
      <c r="AB1509" s="659"/>
      <c r="AC1509" s="659"/>
      <c r="AD1509" s="659"/>
      <c r="AE1509" s="659"/>
      <c r="AF1509" s="659"/>
      <c r="AG1509" s="659"/>
      <c r="AH1509" s="659"/>
      <c r="AI1509" s="659"/>
      <c r="AJ1509" s="659"/>
      <c r="AK1509" s="659"/>
    </row>
    <row r="1510" spans="1:37">
      <c r="A1510" s="659"/>
      <c r="B1510" s="659"/>
      <c r="C1510" s="659"/>
      <c r="D1510" s="659"/>
      <c r="E1510" s="659"/>
      <c r="F1510" s="659"/>
      <c r="G1510" s="659"/>
      <c r="H1510" s="659"/>
      <c r="I1510" s="660"/>
      <c r="J1510" s="659"/>
      <c r="K1510" s="660"/>
      <c r="L1510" s="659"/>
      <c r="M1510" s="659"/>
      <c r="N1510" s="659"/>
      <c r="O1510" s="659"/>
      <c r="P1510" s="659"/>
      <c r="Q1510" s="659"/>
      <c r="R1510" s="659"/>
      <c r="S1510" s="659"/>
      <c r="T1510" s="659"/>
      <c r="U1510" s="659"/>
      <c r="V1510" s="659"/>
      <c r="W1510" s="659"/>
      <c r="X1510" s="659"/>
      <c r="Y1510" s="659"/>
      <c r="Z1510" s="659"/>
      <c r="AA1510" s="659"/>
      <c r="AB1510" s="659"/>
      <c r="AC1510" s="659"/>
      <c r="AD1510" s="659"/>
      <c r="AE1510" s="659"/>
      <c r="AF1510" s="659"/>
      <c r="AG1510" s="659"/>
      <c r="AH1510" s="659"/>
      <c r="AI1510" s="659"/>
      <c r="AJ1510" s="659"/>
      <c r="AK1510" s="659"/>
    </row>
    <row r="1511" spans="1:37">
      <c r="A1511" s="659"/>
      <c r="B1511" s="659"/>
      <c r="C1511" s="659"/>
      <c r="D1511" s="659"/>
      <c r="E1511" s="659"/>
      <c r="F1511" s="659"/>
      <c r="G1511" s="659"/>
      <c r="H1511" s="659"/>
      <c r="I1511" s="660"/>
      <c r="J1511" s="659"/>
      <c r="K1511" s="660"/>
      <c r="L1511" s="659"/>
      <c r="M1511" s="659"/>
      <c r="N1511" s="659"/>
      <c r="O1511" s="659"/>
      <c r="P1511" s="659"/>
      <c r="Q1511" s="659"/>
      <c r="R1511" s="659"/>
      <c r="S1511" s="659"/>
      <c r="T1511" s="659"/>
      <c r="U1511" s="659"/>
      <c r="V1511" s="659"/>
      <c r="W1511" s="659"/>
      <c r="X1511" s="659"/>
      <c r="Y1511" s="659"/>
      <c r="Z1511" s="659"/>
      <c r="AA1511" s="659"/>
      <c r="AB1511" s="659"/>
      <c r="AC1511" s="659"/>
      <c r="AD1511" s="659"/>
      <c r="AE1511" s="659"/>
      <c r="AF1511" s="659"/>
      <c r="AG1511" s="659"/>
      <c r="AH1511" s="659"/>
      <c r="AI1511" s="659"/>
      <c r="AJ1511" s="659"/>
      <c r="AK1511" s="659"/>
    </row>
    <row r="1512" spans="1:37">
      <c r="A1512" s="659"/>
      <c r="B1512" s="659"/>
      <c r="C1512" s="659"/>
      <c r="D1512" s="659"/>
      <c r="E1512" s="659"/>
      <c r="F1512" s="659"/>
      <c r="G1512" s="659"/>
      <c r="H1512" s="659"/>
      <c r="I1512" s="660"/>
      <c r="J1512" s="659"/>
      <c r="K1512" s="660"/>
      <c r="L1512" s="659"/>
      <c r="M1512" s="659"/>
      <c r="N1512" s="659"/>
      <c r="O1512" s="659"/>
      <c r="P1512" s="659"/>
      <c r="Q1512" s="659"/>
      <c r="R1512" s="659"/>
      <c r="S1512" s="659"/>
      <c r="T1512" s="659"/>
      <c r="U1512" s="659"/>
      <c r="V1512" s="659"/>
      <c r="W1512" s="659"/>
      <c r="X1512" s="659"/>
      <c r="Y1512" s="659"/>
      <c r="Z1512" s="659"/>
      <c r="AA1512" s="659"/>
      <c r="AB1512" s="659"/>
      <c r="AC1512" s="659"/>
      <c r="AD1512" s="659"/>
      <c r="AE1512" s="659"/>
      <c r="AF1512" s="659"/>
      <c r="AG1512" s="659"/>
      <c r="AH1512" s="659"/>
      <c r="AI1512" s="659"/>
      <c r="AJ1512" s="659"/>
      <c r="AK1512" s="659"/>
    </row>
    <row r="1513" spans="1:37">
      <c r="A1513" s="659"/>
      <c r="B1513" s="659"/>
      <c r="C1513" s="659"/>
      <c r="D1513" s="659"/>
      <c r="E1513" s="659"/>
      <c r="F1513" s="659"/>
      <c r="G1513" s="659"/>
      <c r="H1513" s="659"/>
      <c r="I1513" s="660"/>
      <c r="J1513" s="659"/>
      <c r="K1513" s="660"/>
      <c r="L1513" s="659"/>
      <c r="M1513" s="659"/>
      <c r="N1513" s="659"/>
      <c r="O1513" s="659"/>
      <c r="P1513" s="659"/>
      <c r="Q1513" s="659"/>
      <c r="R1513" s="659"/>
      <c r="S1513" s="659"/>
      <c r="T1513" s="659"/>
      <c r="U1513" s="659"/>
      <c r="V1513" s="659"/>
      <c r="W1513" s="659"/>
      <c r="X1513" s="659"/>
      <c r="Y1513" s="659"/>
      <c r="Z1513" s="659"/>
      <c r="AA1513" s="659"/>
      <c r="AB1513" s="659"/>
      <c r="AC1513" s="659"/>
      <c r="AD1513" s="659"/>
      <c r="AE1513" s="659"/>
      <c r="AF1513" s="659"/>
      <c r="AG1513" s="659"/>
      <c r="AH1513" s="659"/>
      <c r="AI1513" s="659"/>
      <c r="AJ1513" s="659"/>
      <c r="AK1513" s="659"/>
    </row>
    <row r="1514" spans="1:37">
      <c r="A1514" s="659"/>
      <c r="B1514" s="659"/>
      <c r="C1514" s="659"/>
      <c r="D1514" s="659"/>
      <c r="E1514" s="659"/>
      <c r="F1514" s="659"/>
      <c r="G1514" s="659"/>
      <c r="H1514" s="659"/>
      <c r="I1514" s="660"/>
      <c r="J1514" s="659"/>
      <c r="K1514" s="660"/>
      <c r="L1514" s="659"/>
      <c r="M1514" s="659"/>
      <c r="N1514" s="659"/>
      <c r="O1514" s="659"/>
      <c r="P1514" s="659"/>
      <c r="Q1514" s="659"/>
      <c r="R1514" s="659"/>
      <c r="S1514" s="659"/>
      <c r="T1514" s="659"/>
      <c r="U1514" s="659"/>
      <c r="V1514" s="659"/>
      <c r="W1514" s="659"/>
      <c r="X1514" s="659"/>
      <c r="Y1514" s="659"/>
      <c r="Z1514" s="659"/>
      <c r="AA1514" s="659"/>
      <c r="AB1514" s="659"/>
      <c r="AC1514" s="659"/>
      <c r="AD1514" s="659"/>
      <c r="AE1514" s="659"/>
      <c r="AF1514" s="659"/>
      <c r="AG1514" s="659"/>
      <c r="AH1514" s="659"/>
      <c r="AI1514" s="659"/>
      <c r="AJ1514" s="659"/>
      <c r="AK1514" s="659"/>
    </row>
    <row r="1515" spans="1:37">
      <c r="A1515" s="659"/>
      <c r="B1515" s="659"/>
      <c r="C1515" s="659"/>
      <c r="D1515" s="659"/>
      <c r="E1515" s="659"/>
      <c r="F1515" s="659"/>
      <c r="G1515" s="659"/>
      <c r="H1515" s="659"/>
      <c r="I1515" s="660"/>
      <c r="J1515" s="659"/>
      <c r="K1515" s="660"/>
      <c r="L1515" s="659"/>
      <c r="M1515" s="659"/>
      <c r="N1515" s="659"/>
      <c r="O1515" s="659"/>
      <c r="P1515" s="659"/>
      <c r="Q1515" s="659"/>
      <c r="R1515" s="659"/>
      <c r="S1515" s="659"/>
      <c r="T1515" s="659"/>
      <c r="U1515" s="659"/>
      <c r="V1515" s="659"/>
      <c r="W1515" s="659"/>
      <c r="X1515" s="659"/>
      <c r="Y1515" s="659"/>
      <c r="Z1515" s="659"/>
      <c r="AA1515" s="659"/>
      <c r="AB1515" s="659"/>
      <c r="AC1515" s="659"/>
      <c r="AD1515" s="659"/>
      <c r="AE1515" s="659"/>
      <c r="AF1515" s="659"/>
      <c r="AG1515" s="659"/>
      <c r="AH1515" s="659"/>
      <c r="AI1515" s="659"/>
      <c r="AJ1515" s="659"/>
      <c r="AK1515" s="659"/>
    </row>
    <row r="1516" spans="1:37">
      <c r="A1516" s="659"/>
      <c r="B1516" s="659"/>
      <c r="C1516" s="659"/>
      <c r="D1516" s="659"/>
      <c r="E1516" s="659"/>
      <c r="F1516" s="659"/>
      <c r="G1516" s="659"/>
      <c r="H1516" s="659"/>
      <c r="I1516" s="660"/>
      <c r="J1516" s="659"/>
      <c r="K1516" s="660"/>
      <c r="L1516" s="659"/>
      <c r="M1516" s="659"/>
      <c r="N1516" s="659"/>
      <c r="O1516" s="659"/>
      <c r="P1516" s="659"/>
      <c r="Q1516" s="659"/>
      <c r="R1516" s="659"/>
      <c r="S1516" s="659"/>
      <c r="T1516" s="659"/>
      <c r="U1516" s="659"/>
      <c r="V1516" s="659"/>
      <c r="W1516" s="659"/>
      <c r="X1516" s="659"/>
      <c r="Y1516" s="659"/>
      <c r="Z1516" s="659"/>
      <c r="AA1516" s="659"/>
      <c r="AB1516" s="659"/>
      <c r="AC1516" s="659"/>
      <c r="AD1516" s="659"/>
      <c r="AE1516" s="659"/>
      <c r="AF1516" s="659"/>
      <c r="AG1516" s="659"/>
      <c r="AH1516" s="659"/>
      <c r="AI1516" s="659"/>
      <c r="AJ1516" s="659"/>
      <c r="AK1516" s="659"/>
    </row>
    <row r="1517" spans="1:37">
      <c r="A1517" s="659"/>
      <c r="B1517" s="659"/>
      <c r="C1517" s="659"/>
      <c r="D1517" s="659"/>
      <c r="E1517" s="659"/>
      <c r="F1517" s="659"/>
      <c r="G1517" s="659"/>
      <c r="H1517" s="659"/>
      <c r="I1517" s="660"/>
      <c r="J1517" s="659"/>
      <c r="K1517" s="660"/>
      <c r="L1517" s="659"/>
      <c r="M1517" s="659"/>
      <c r="N1517" s="659"/>
      <c r="O1517" s="659"/>
      <c r="P1517" s="659"/>
      <c r="Q1517" s="659"/>
      <c r="R1517" s="659"/>
      <c r="S1517" s="659"/>
      <c r="T1517" s="659"/>
      <c r="U1517" s="659"/>
      <c r="V1517" s="659"/>
      <c r="W1517" s="659"/>
      <c r="X1517" s="659"/>
      <c r="Y1517" s="659"/>
      <c r="Z1517" s="659"/>
      <c r="AA1517" s="659"/>
      <c r="AB1517" s="659"/>
      <c r="AC1517" s="659"/>
      <c r="AD1517" s="659"/>
      <c r="AE1517" s="659"/>
      <c r="AF1517" s="659"/>
      <c r="AG1517" s="659"/>
      <c r="AH1517" s="659"/>
      <c r="AI1517" s="659"/>
      <c r="AJ1517" s="659"/>
      <c r="AK1517" s="659"/>
    </row>
    <row r="1518" spans="1:37">
      <c r="A1518" s="659"/>
      <c r="B1518" s="659"/>
      <c r="C1518" s="659"/>
      <c r="D1518" s="659"/>
      <c r="E1518" s="659"/>
      <c r="F1518" s="659"/>
      <c r="G1518" s="659"/>
      <c r="H1518" s="659"/>
      <c r="I1518" s="660"/>
      <c r="J1518" s="659"/>
      <c r="K1518" s="660"/>
      <c r="L1518" s="659"/>
      <c r="M1518" s="659"/>
      <c r="N1518" s="659"/>
      <c r="O1518" s="659"/>
      <c r="P1518" s="659"/>
      <c r="Q1518" s="659"/>
      <c r="R1518" s="659"/>
      <c r="S1518" s="659"/>
      <c r="T1518" s="659"/>
      <c r="U1518" s="659"/>
      <c r="V1518" s="659"/>
      <c r="W1518" s="659"/>
      <c r="X1518" s="659"/>
      <c r="Y1518" s="659"/>
      <c r="Z1518" s="659"/>
      <c r="AA1518" s="659"/>
      <c r="AB1518" s="659"/>
      <c r="AC1518" s="659"/>
      <c r="AD1518" s="659"/>
      <c r="AE1518" s="659"/>
      <c r="AF1518" s="659"/>
      <c r="AG1518" s="659"/>
      <c r="AH1518" s="659"/>
      <c r="AI1518" s="659"/>
      <c r="AJ1518" s="659"/>
      <c r="AK1518" s="659"/>
    </row>
    <row r="1519" spans="1:37">
      <c r="A1519" s="659"/>
      <c r="B1519" s="659"/>
      <c r="C1519" s="659"/>
      <c r="D1519" s="659"/>
      <c r="E1519" s="659"/>
      <c r="F1519" s="659"/>
      <c r="G1519" s="659"/>
      <c r="H1519" s="659"/>
      <c r="I1519" s="660"/>
      <c r="J1519" s="659"/>
      <c r="K1519" s="660"/>
      <c r="L1519" s="659"/>
      <c r="M1519" s="659"/>
      <c r="N1519" s="659"/>
      <c r="O1519" s="659"/>
      <c r="P1519" s="659"/>
      <c r="Q1519" s="659"/>
      <c r="R1519" s="659"/>
      <c r="S1519" s="659"/>
      <c r="T1519" s="659"/>
      <c r="U1519" s="659"/>
      <c r="V1519" s="659"/>
      <c r="W1519" s="659"/>
      <c r="X1519" s="659"/>
      <c r="Y1519" s="659"/>
      <c r="Z1519" s="659"/>
      <c r="AA1519" s="659"/>
      <c r="AB1519" s="659"/>
      <c r="AC1519" s="659"/>
      <c r="AD1519" s="659"/>
      <c r="AE1519" s="659"/>
      <c r="AF1519" s="659"/>
      <c r="AG1519" s="659"/>
      <c r="AH1519" s="659"/>
      <c r="AI1519" s="659"/>
      <c r="AJ1519" s="659"/>
      <c r="AK1519" s="659"/>
    </row>
    <row r="1520" spans="1:37">
      <c r="A1520" s="659"/>
      <c r="B1520" s="659"/>
      <c r="C1520" s="659"/>
      <c r="D1520" s="659"/>
      <c r="E1520" s="659"/>
      <c r="F1520" s="659"/>
      <c r="G1520" s="659"/>
      <c r="H1520" s="659"/>
      <c r="I1520" s="660"/>
      <c r="J1520" s="659"/>
      <c r="K1520" s="660"/>
      <c r="L1520" s="659"/>
      <c r="M1520" s="659"/>
      <c r="N1520" s="659"/>
      <c r="O1520" s="659"/>
      <c r="P1520" s="659"/>
      <c r="Q1520" s="659"/>
      <c r="R1520" s="659"/>
      <c r="S1520" s="659"/>
      <c r="T1520" s="659"/>
      <c r="U1520" s="659"/>
      <c r="V1520" s="659"/>
      <c r="W1520" s="659"/>
      <c r="X1520" s="659"/>
      <c r="Y1520" s="659"/>
      <c r="Z1520" s="659"/>
      <c r="AA1520" s="659"/>
      <c r="AB1520" s="659"/>
      <c r="AC1520" s="659"/>
      <c r="AD1520" s="659"/>
      <c r="AE1520" s="659"/>
      <c r="AF1520" s="659"/>
      <c r="AG1520" s="659"/>
      <c r="AH1520" s="659"/>
      <c r="AI1520" s="659"/>
      <c r="AJ1520" s="659"/>
      <c r="AK1520" s="659"/>
    </row>
    <row r="1521" spans="1:37">
      <c r="A1521" s="659"/>
      <c r="B1521" s="659"/>
      <c r="C1521" s="659"/>
      <c r="D1521" s="659"/>
      <c r="E1521" s="659"/>
      <c r="F1521" s="659"/>
      <c r="G1521" s="659"/>
      <c r="H1521" s="659"/>
      <c r="I1521" s="660"/>
      <c r="J1521" s="659"/>
      <c r="K1521" s="660"/>
      <c r="L1521" s="659"/>
      <c r="M1521" s="659"/>
      <c r="N1521" s="659"/>
      <c r="O1521" s="659"/>
      <c r="P1521" s="659"/>
      <c r="Q1521" s="659"/>
      <c r="R1521" s="659"/>
      <c r="S1521" s="659"/>
      <c r="T1521" s="659"/>
      <c r="U1521" s="659"/>
      <c r="V1521" s="659"/>
      <c r="W1521" s="659"/>
      <c r="X1521" s="659"/>
      <c r="Y1521" s="659"/>
      <c r="Z1521" s="659"/>
      <c r="AA1521" s="659"/>
      <c r="AB1521" s="659"/>
      <c r="AC1521" s="659"/>
      <c r="AD1521" s="659"/>
      <c r="AE1521" s="659"/>
      <c r="AF1521" s="659"/>
      <c r="AG1521" s="659"/>
      <c r="AH1521" s="659"/>
      <c r="AI1521" s="659"/>
      <c r="AJ1521" s="659"/>
      <c r="AK1521" s="659"/>
    </row>
    <row r="1522" spans="1:37">
      <c r="A1522" s="659"/>
      <c r="B1522" s="659"/>
      <c r="C1522" s="659"/>
      <c r="D1522" s="659"/>
      <c r="E1522" s="659"/>
      <c r="F1522" s="659"/>
      <c r="G1522" s="659"/>
      <c r="H1522" s="659"/>
      <c r="I1522" s="660"/>
      <c r="J1522" s="659"/>
      <c r="K1522" s="660"/>
      <c r="L1522" s="659"/>
      <c r="M1522" s="659"/>
      <c r="N1522" s="659"/>
      <c r="O1522" s="659"/>
      <c r="P1522" s="659"/>
      <c r="Q1522" s="659"/>
      <c r="R1522" s="659"/>
      <c r="S1522" s="659"/>
      <c r="T1522" s="659"/>
      <c r="U1522" s="659"/>
      <c r="V1522" s="659"/>
      <c r="W1522" s="659"/>
      <c r="X1522" s="659"/>
      <c r="Y1522" s="659"/>
      <c r="Z1522" s="659"/>
      <c r="AA1522" s="659"/>
      <c r="AB1522" s="659"/>
      <c r="AC1522" s="659"/>
      <c r="AD1522" s="659"/>
      <c r="AE1522" s="659"/>
      <c r="AF1522" s="659"/>
      <c r="AG1522" s="659"/>
      <c r="AH1522" s="659"/>
      <c r="AI1522" s="659"/>
      <c r="AJ1522" s="659"/>
      <c r="AK1522" s="659"/>
    </row>
    <row r="1523" spans="1:37">
      <c r="A1523" s="659"/>
      <c r="B1523" s="659"/>
      <c r="C1523" s="659"/>
      <c r="D1523" s="659"/>
      <c r="E1523" s="659"/>
      <c r="F1523" s="659"/>
      <c r="G1523" s="659"/>
      <c r="H1523" s="659"/>
      <c r="I1523" s="660"/>
      <c r="J1523" s="659"/>
      <c r="K1523" s="660"/>
      <c r="L1523" s="659"/>
      <c r="M1523" s="659"/>
      <c r="N1523" s="659"/>
      <c r="O1523" s="659"/>
      <c r="P1523" s="659"/>
      <c r="Q1523" s="659"/>
      <c r="R1523" s="659"/>
      <c r="S1523" s="659"/>
      <c r="T1523" s="659"/>
      <c r="U1523" s="659"/>
      <c r="V1523" s="659"/>
      <c r="W1523" s="659"/>
      <c r="X1523" s="659"/>
      <c r="Y1523" s="659"/>
      <c r="Z1523" s="659"/>
      <c r="AA1523" s="659"/>
      <c r="AB1523" s="659"/>
      <c r="AC1523" s="659"/>
      <c r="AD1523" s="659"/>
      <c r="AE1523" s="659"/>
      <c r="AF1523" s="659"/>
      <c r="AG1523" s="659"/>
      <c r="AH1523" s="659"/>
      <c r="AI1523" s="659"/>
      <c r="AJ1523" s="659"/>
      <c r="AK1523" s="659"/>
    </row>
    <row r="1524" spans="1:37">
      <c r="A1524" s="659"/>
      <c r="B1524" s="659"/>
      <c r="C1524" s="659"/>
      <c r="D1524" s="659"/>
      <c r="E1524" s="659"/>
      <c r="F1524" s="659"/>
      <c r="G1524" s="659"/>
      <c r="H1524" s="659"/>
      <c r="I1524" s="660"/>
      <c r="J1524" s="659"/>
      <c r="K1524" s="660"/>
      <c r="L1524" s="659"/>
      <c r="M1524" s="659"/>
      <c r="N1524" s="659"/>
      <c r="O1524" s="659"/>
      <c r="P1524" s="659"/>
      <c r="Q1524" s="659"/>
      <c r="R1524" s="659"/>
      <c r="S1524" s="659"/>
      <c r="T1524" s="659"/>
      <c r="U1524" s="659"/>
      <c r="V1524" s="659"/>
      <c r="W1524" s="659"/>
      <c r="X1524" s="659"/>
      <c r="Y1524" s="659"/>
      <c r="Z1524" s="659"/>
      <c r="AA1524" s="659"/>
      <c r="AB1524" s="659"/>
      <c r="AC1524" s="659"/>
      <c r="AD1524" s="659"/>
      <c r="AE1524" s="659"/>
      <c r="AF1524" s="659"/>
      <c r="AG1524" s="659"/>
      <c r="AH1524" s="659"/>
      <c r="AI1524" s="659"/>
      <c r="AJ1524" s="659"/>
      <c r="AK1524" s="659"/>
    </row>
    <row r="1525" spans="1:37">
      <c r="A1525" s="659"/>
      <c r="B1525" s="659"/>
      <c r="C1525" s="659"/>
      <c r="D1525" s="659"/>
      <c r="E1525" s="659"/>
      <c r="F1525" s="659"/>
      <c r="G1525" s="659"/>
      <c r="H1525" s="659"/>
      <c r="I1525" s="660"/>
      <c r="J1525" s="659"/>
      <c r="K1525" s="660"/>
      <c r="L1525" s="659"/>
      <c r="M1525" s="659"/>
      <c r="N1525" s="659"/>
      <c r="O1525" s="659"/>
      <c r="P1525" s="659"/>
      <c r="Q1525" s="659"/>
      <c r="R1525" s="659"/>
      <c r="S1525" s="659"/>
      <c r="T1525" s="659"/>
      <c r="U1525" s="659"/>
      <c r="V1525" s="659"/>
      <c r="W1525" s="659"/>
      <c r="X1525" s="659"/>
      <c r="Y1525" s="659"/>
      <c r="Z1525" s="659"/>
      <c r="AA1525" s="659"/>
      <c r="AB1525" s="659"/>
      <c r="AC1525" s="659"/>
      <c r="AD1525" s="659"/>
      <c r="AE1525" s="659"/>
      <c r="AF1525" s="659"/>
      <c r="AG1525" s="659"/>
      <c r="AH1525" s="659"/>
      <c r="AI1525" s="659"/>
      <c r="AJ1525" s="659"/>
      <c r="AK1525" s="659"/>
    </row>
    <row r="1526" spans="1:37">
      <c r="A1526" s="659"/>
      <c r="B1526" s="659"/>
      <c r="C1526" s="659"/>
      <c r="D1526" s="659"/>
      <c r="E1526" s="659"/>
      <c r="F1526" s="659"/>
      <c r="G1526" s="659"/>
      <c r="H1526" s="659"/>
      <c r="I1526" s="660"/>
      <c r="J1526" s="659"/>
      <c r="K1526" s="660"/>
      <c r="L1526" s="659"/>
      <c r="M1526" s="659"/>
      <c r="N1526" s="659"/>
      <c r="O1526" s="659"/>
      <c r="P1526" s="659"/>
      <c r="Q1526" s="659"/>
      <c r="R1526" s="659"/>
      <c r="S1526" s="659"/>
      <c r="T1526" s="659"/>
      <c r="U1526" s="659"/>
      <c r="V1526" s="659"/>
      <c r="W1526" s="659"/>
      <c r="X1526" s="659"/>
      <c r="Y1526" s="659"/>
      <c r="Z1526" s="659"/>
      <c r="AA1526" s="659"/>
      <c r="AB1526" s="659"/>
      <c r="AC1526" s="659"/>
      <c r="AD1526" s="659"/>
      <c r="AE1526" s="659"/>
      <c r="AF1526" s="659"/>
      <c r="AG1526" s="659"/>
      <c r="AH1526" s="659"/>
      <c r="AI1526" s="659"/>
      <c r="AJ1526" s="659"/>
      <c r="AK1526" s="659"/>
    </row>
    <row r="1527" spans="1:37">
      <c r="A1527" s="659"/>
      <c r="B1527" s="659"/>
      <c r="C1527" s="659"/>
      <c r="D1527" s="659"/>
      <c r="E1527" s="659"/>
      <c r="F1527" s="659"/>
      <c r="G1527" s="659"/>
      <c r="H1527" s="659"/>
      <c r="I1527" s="660"/>
      <c r="J1527" s="659"/>
      <c r="K1527" s="660"/>
      <c r="L1527" s="659"/>
      <c r="M1527" s="659"/>
      <c r="N1527" s="659"/>
      <c r="O1527" s="659"/>
      <c r="P1527" s="659"/>
      <c r="Q1527" s="659"/>
      <c r="R1527" s="659"/>
      <c r="S1527" s="659"/>
      <c r="T1527" s="659"/>
      <c r="U1527" s="659"/>
      <c r="V1527" s="659"/>
      <c r="W1527" s="659"/>
      <c r="X1527" s="659"/>
      <c r="Y1527" s="659"/>
      <c r="Z1527" s="659"/>
      <c r="AA1527" s="659"/>
      <c r="AB1527" s="659"/>
      <c r="AC1527" s="659"/>
      <c r="AD1527" s="659"/>
      <c r="AE1527" s="659"/>
      <c r="AF1527" s="659"/>
      <c r="AG1527" s="659"/>
      <c r="AH1527" s="659"/>
      <c r="AI1527" s="659"/>
      <c r="AJ1527" s="659"/>
      <c r="AK1527" s="659"/>
    </row>
    <row r="1528" spans="1:37">
      <c r="A1528" s="659"/>
      <c r="B1528" s="659"/>
      <c r="C1528" s="659"/>
      <c r="D1528" s="659"/>
      <c r="E1528" s="659"/>
      <c r="F1528" s="659"/>
      <c r="G1528" s="659"/>
      <c r="H1528" s="659"/>
      <c r="I1528" s="660"/>
      <c r="J1528" s="659"/>
      <c r="K1528" s="660"/>
      <c r="L1528" s="659"/>
      <c r="M1528" s="659"/>
      <c r="N1528" s="659"/>
      <c r="O1528" s="659"/>
      <c r="P1528" s="659"/>
      <c r="Q1528" s="659"/>
      <c r="R1528" s="659"/>
      <c r="S1528" s="659"/>
      <c r="T1528" s="659"/>
      <c r="U1528" s="659"/>
      <c r="V1528" s="659"/>
      <c r="W1528" s="659"/>
      <c r="X1528" s="659"/>
      <c r="Y1528" s="659"/>
      <c r="Z1528" s="659"/>
      <c r="AA1528" s="659"/>
      <c r="AB1528" s="659"/>
      <c r="AC1528" s="659"/>
      <c r="AD1528" s="659"/>
      <c r="AE1528" s="659"/>
      <c r="AF1528" s="659"/>
      <c r="AG1528" s="659"/>
      <c r="AH1528" s="659"/>
      <c r="AI1528" s="659"/>
      <c r="AJ1528" s="659"/>
      <c r="AK1528" s="659"/>
    </row>
    <row r="1529" spans="1:37">
      <c r="A1529" s="659"/>
      <c r="B1529" s="659"/>
      <c r="C1529" s="659"/>
      <c r="D1529" s="659"/>
      <c r="E1529" s="659"/>
      <c r="F1529" s="659"/>
      <c r="G1529" s="659"/>
      <c r="H1529" s="659"/>
      <c r="I1529" s="660"/>
      <c r="J1529" s="659"/>
      <c r="K1529" s="660"/>
      <c r="L1529" s="659"/>
      <c r="M1529" s="659"/>
      <c r="N1529" s="659"/>
      <c r="O1529" s="659"/>
      <c r="P1529" s="659"/>
      <c r="Q1529" s="659"/>
      <c r="R1529" s="659"/>
      <c r="S1529" s="659"/>
      <c r="T1529" s="659"/>
      <c r="U1529" s="659"/>
      <c r="V1529" s="659"/>
      <c r="W1529" s="659"/>
      <c r="X1529" s="659"/>
      <c r="Y1529" s="659"/>
      <c r="Z1529" s="659"/>
      <c r="AA1529" s="659"/>
      <c r="AB1529" s="659"/>
      <c r="AC1529" s="659"/>
      <c r="AD1529" s="659"/>
      <c r="AE1529" s="659"/>
      <c r="AF1529" s="659"/>
      <c r="AG1529" s="659"/>
      <c r="AH1529" s="659"/>
      <c r="AI1529" s="659"/>
      <c r="AJ1529" s="659"/>
      <c r="AK1529" s="659"/>
    </row>
    <row r="1530" spans="1:37">
      <c r="A1530" s="659"/>
      <c r="B1530" s="659"/>
      <c r="C1530" s="659"/>
      <c r="D1530" s="659"/>
      <c r="E1530" s="659"/>
      <c r="F1530" s="659"/>
      <c r="G1530" s="659"/>
      <c r="H1530" s="659"/>
      <c r="I1530" s="660"/>
      <c r="J1530" s="659"/>
      <c r="K1530" s="660"/>
      <c r="L1530" s="659"/>
      <c r="M1530" s="659"/>
      <c r="N1530" s="659"/>
      <c r="O1530" s="659"/>
      <c r="P1530" s="659"/>
      <c r="Q1530" s="659"/>
      <c r="R1530" s="659"/>
      <c r="S1530" s="659"/>
      <c r="T1530" s="659"/>
      <c r="U1530" s="659"/>
      <c r="V1530" s="659"/>
      <c r="W1530" s="659"/>
      <c r="X1530" s="659"/>
      <c r="Y1530" s="659"/>
      <c r="Z1530" s="659"/>
      <c r="AA1530" s="659"/>
      <c r="AB1530" s="659"/>
      <c r="AC1530" s="659"/>
      <c r="AD1530" s="659"/>
      <c r="AE1530" s="659"/>
      <c r="AF1530" s="659"/>
      <c r="AG1530" s="659"/>
      <c r="AH1530" s="659"/>
      <c r="AI1530" s="659"/>
      <c r="AJ1530" s="659"/>
      <c r="AK1530" s="659"/>
    </row>
    <row r="1531" spans="1:37">
      <c r="A1531" s="659"/>
      <c r="B1531" s="659"/>
      <c r="C1531" s="659"/>
      <c r="D1531" s="659"/>
      <c r="E1531" s="659"/>
      <c r="F1531" s="659"/>
      <c r="G1531" s="659"/>
      <c r="H1531" s="659"/>
      <c r="I1531" s="660"/>
      <c r="J1531" s="659"/>
      <c r="K1531" s="660"/>
      <c r="L1531" s="659"/>
      <c r="M1531" s="659"/>
      <c r="N1531" s="659"/>
      <c r="O1531" s="659"/>
      <c r="P1531" s="659"/>
      <c r="Q1531" s="659"/>
      <c r="R1531" s="659"/>
      <c r="S1531" s="659"/>
      <c r="T1531" s="659"/>
      <c r="U1531" s="659"/>
      <c r="V1531" s="659"/>
      <c r="W1531" s="659"/>
      <c r="X1531" s="659"/>
      <c r="Y1531" s="659"/>
      <c r="Z1531" s="659"/>
      <c r="AA1531" s="659"/>
      <c r="AB1531" s="659"/>
      <c r="AC1531" s="659"/>
      <c r="AD1531" s="659"/>
      <c r="AE1531" s="659"/>
      <c r="AF1531" s="659"/>
      <c r="AG1531" s="659"/>
      <c r="AH1531" s="659"/>
      <c r="AI1531" s="659"/>
      <c r="AJ1531" s="659"/>
      <c r="AK1531" s="659"/>
    </row>
    <row r="1532" spans="1:37">
      <c r="A1532" s="659"/>
      <c r="B1532" s="659"/>
      <c r="C1532" s="659"/>
      <c r="D1532" s="659"/>
      <c r="E1532" s="659"/>
      <c r="F1532" s="659"/>
      <c r="G1532" s="659"/>
      <c r="H1532" s="659"/>
      <c r="I1532" s="660"/>
      <c r="J1532" s="659"/>
      <c r="K1532" s="660"/>
      <c r="L1532" s="659"/>
      <c r="M1532" s="659"/>
      <c r="N1532" s="659"/>
      <c r="O1532" s="659"/>
      <c r="P1532" s="659"/>
      <c r="Q1532" s="659"/>
      <c r="R1532" s="659"/>
      <c r="S1532" s="659"/>
      <c r="T1532" s="659"/>
      <c r="U1532" s="659"/>
      <c r="V1532" s="659"/>
      <c r="W1532" s="659"/>
      <c r="X1532" s="659"/>
      <c r="Y1532" s="659"/>
      <c r="Z1532" s="659"/>
      <c r="AA1532" s="659"/>
      <c r="AB1532" s="659"/>
      <c r="AC1532" s="659"/>
      <c r="AD1532" s="659"/>
      <c r="AE1532" s="659"/>
      <c r="AF1532" s="659"/>
      <c r="AG1532" s="659"/>
      <c r="AH1532" s="659"/>
      <c r="AI1532" s="659"/>
      <c r="AJ1532" s="659"/>
      <c r="AK1532" s="659"/>
    </row>
    <row r="1533" spans="1:37">
      <c r="A1533" s="659"/>
      <c r="B1533" s="659"/>
      <c r="C1533" s="659"/>
      <c r="D1533" s="659"/>
      <c r="E1533" s="659"/>
      <c r="F1533" s="659"/>
      <c r="G1533" s="659"/>
      <c r="H1533" s="659"/>
      <c r="I1533" s="660"/>
      <c r="J1533" s="659"/>
      <c r="K1533" s="660"/>
      <c r="L1533" s="659"/>
      <c r="M1533" s="659"/>
      <c r="N1533" s="659"/>
      <c r="O1533" s="659"/>
      <c r="P1533" s="659"/>
      <c r="Q1533" s="659"/>
      <c r="R1533" s="659"/>
      <c r="S1533" s="659"/>
      <c r="T1533" s="659"/>
      <c r="U1533" s="659"/>
      <c r="V1533" s="659"/>
      <c r="W1533" s="659"/>
      <c r="X1533" s="659"/>
      <c r="Y1533" s="659"/>
      <c r="Z1533" s="659"/>
      <c r="AA1533" s="659"/>
      <c r="AB1533" s="659"/>
      <c r="AC1533" s="659"/>
      <c r="AD1533" s="659"/>
      <c r="AE1533" s="659"/>
      <c r="AF1533" s="659"/>
      <c r="AG1533" s="659"/>
      <c r="AH1533" s="659"/>
      <c r="AI1533" s="659"/>
      <c r="AJ1533" s="659"/>
      <c r="AK1533" s="659"/>
    </row>
    <row r="1534" spans="1:37">
      <c r="A1534" s="659"/>
      <c r="B1534" s="659"/>
      <c r="C1534" s="659"/>
      <c r="D1534" s="659"/>
      <c r="E1534" s="659"/>
      <c r="F1534" s="659"/>
      <c r="G1534" s="659"/>
      <c r="H1534" s="659"/>
      <c r="I1534" s="660"/>
      <c r="J1534" s="659"/>
      <c r="K1534" s="660"/>
      <c r="L1534" s="659"/>
      <c r="M1534" s="659"/>
      <c r="N1534" s="659"/>
      <c r="O1534" s="659"/>
      <c r="P1534" s="659"/>
      <c r="Q1534" s="659"/>
      <c r="R1534" s="659"/>
      <c r="S1534" s="659"/>
      <c r="T1534" s="659"/>
      <c r="U1534" s="659"/>
      <c r="V1534" s="659"/>
      <c r="W1534" s="659"/>
      <c r="X1534" s="659"/>
      <c r="Y1534" s="659"/>
      <c r="Z1534" s="659"/>
      <c r="AA1534" s="659"/>
      <c r="AB1534" s="659"/>
      <c r="AC1534" s="659"/>
      <c r="AD1534" s="659"/>
      <c r="AE1534" s="659"/>
      <c r="AF1534" s="659"/>
      <c r="AG1534" s="659"/>
      <c r="AH1534" s="659"/>
      <c r="AI1534" s="659"/>
      <c r="AJ1534" s="659"/>
      <c r="AK1534" s="659"/>
    </row>
    <row r="1535" spans="1:37">
      <c r="A1535" s="659"/>
      <c r="B1535" s="659"/>
      <c r="C1535" s="659"/>
      <c r="D1535" s="659"/>
      <c r="E1535" s="659"/>
      <c r="F1535" s="659"/>
      <c r="G1535" s="659"/>
      <c r="H1535" s="659"/>
      <c r="I1535" s="660"/>
      <c r="J1535" s="659"/>
      <c r="K1535" s="660"/>
      <c r="L1535" s="659"/>
      <c r="M1535" s="659"/>
      <c r="N1535" s="659"/>
      <c r="O1535" s="659"/>
      <c r="P1535" s="659"/>
      <c r="Q1535" s="659"/>
      <c r="R1535" s="659"/>
      <c r="S1535" s="659"/>
      <c r="T1535" s="659"/>
      <c r="U1535" s="659"/>
      <c r="V1535" s="659"/>
      <c r="W1535" s="659"/>
      <c r="X1535" s="659"/>
      <c r="Y1535" s="659"/>
      <c r="Z1535" s="659"/>
      <c r="AA1535" s="659"/>
      <c r="AB1535" s="659"/>
      <c r="AC1535" s="659"/>
      <c r="AD1535" s="659"/>
      <c r="AE1535" s="659"/>
      <c r="AF1535" s="659"/>
      <c r="AG1535" s="659"/>
      <c r="AH1535" s="659"/>
      <c r="AI1535" s="659"/>
      <c r="AJ1535" s="659"/>
      <c r="AK1535" s="659"/>
    </row>
    <row r="1536" spans="1:37">
      <c r="A1536" s="659"/>
      <c r="B1536" s="659"/>
      <c r="C1536" s="659"/>
      <c r="D1536" s="659"/>
      <c r="E1536" s="659"/>
      <c r="F1536" s="659"/>
      <c r="G1536" s="659"/>
      <c r="H1536" s="659"/>
      <c r="I1536" s="660"/>
      <c r="J1536" s="659"/>
      <c r="K1536" s="660"/>
      <c r="L1536" s="659"/>
      <c r="M1536" s="659"/>
      <c r="N1536" s="659"/>
      <c r="O1536" s="659"/>
      <c r="P1536" s="659"/>
      <c r="Q1536" s="659"/>
      <c r="R1536" s="659"/>
      <c r="S1536" s="659"/>
      <c r="T1536" s="659"/>
      <c r="U1536" s="659"/>
      <c r="V1536" s="659"/>
      <c r="W1536" s="659"/>
      <c r="X1536" s="659"/>
      <c r="Y1536" s="659"/>
      <c r="Z1536" s="659"/>
      <c r="AA1536" s="659"/>
      <c r="AB1536" s="659"/>
      <c r="AC1536" s="659"/>
      <c r="AD1536" s="659"/>
      <c r="AE1536" s="659"/>
      <c r="AF1536" s="659"/>
      <c r="AG1536" s="659"/>
      <c r="AH1536" s="659"/>
      <c r="AI1536" s="659"/>
      <c r="AJ1536" s="659"/>
      <c r="AK1536" s="659"/>
    </row>
    <row r="1537" spans="1:37">
      <c r="A1537" s="659"/>
      <c r="B1537" s="659"/>
      <c r="C1537" s="659"/>
      <c r="D1537" s="659"/>
      <c r="E1537" s="659"/>
      <c r="F1537" s="659"/>
      <c r="G1537" s="659"/>
      <c r="H1537" s="659"/>
      <c r="I1537" s="660"/>
      <c r="J1537" s="659"/>
      <c r="K1537" s="660"/>
      <c r="L1537" s="659"/>
      <c r="M1537" s="659"/>
      <c r="N1537" s="659"/>
      <c r="O1537" s="659"/>
      <c r="P1537" s="659"/>
      <c r="Q1537" s="659"/>
      <c r="R1537" s="659"/>
      <c r="S1537" s="659"/>
      <c r="T1537" s="659"/>
      <c r="U1537" s="659"/>
      <c r="V1537" s="659"/>
      <c r="W1537" s="659"/>
      <c r="X1537" s="659"/>
      <c r="Y1537" s="659"/>
      <c r="Z1537" s="659"/>
      <c r="AA1537" s="659"/>
      <c r="AB1537" s="659"/>
      <c r="AC1537" s="659"/>
      <c r="AD1537" s="659"/>
      <c r="AE1537" s="659"/>
      <c r="AF1537" s="659"/>
      <c r="AG1537" s="659"/>
      <c r="AH1537" s="659"/>
      <c r="AI1537" s="659"/>
      <c r="AJ1537" s="659"/>
      <c r="AK1537" s="659"/>
    </row>
    <row r="1538" spans="1:37">
      <c r="A1538" s="659"/>
      <c r="B1538" s="659"/>
      <c r="C1538" s="659"/>
      <c r="D1538" s="659"/>
      <c r="E1538" s="659"/>
      <c r="F1538" s="659"/>
      <c r="G1538" s="659"/>
      <c r="H1538" s="659"/>
      <c r="I1538" s="660"/>
      <c r="J1538" s="659"/>
      <c r="K1538" s="660"/>
      <c r="L1538" s="659"/>
      <c r="M1538" s="659"/>
      <c r="N1538" s="659"/>
      <c r="O1538" s="659"/>
      <c r="P1538" s="659"/>
      <c r="Q1538" s="659"/>
      <c r="R1538" s="659"/>
      <c r="S1538" s="659"/>
      <c r="T1538" s="659"/>
      <c r="U1538" s="659"/>
      <c r="V1538" s="659"/>
      <c r="W1538" s="659"/>
      <c r="X1538" s="659"/>
      <c r="Y1538" s="659"/>
      <c r="Z1538" s="659"/>
      <c r="AA1538" s="659"/>
      <c r="AB1538" s="659"/>
      <c r="AC1538" s="659"/>
      <c r="AD1538" s="659"/>
      <c r="AE1538" s="659"/>
      <c r="AF1538" s="659"/>
      <c r="AG1538" s="659"/>
      <c r="AH1538" s="659"/>
      <c r="AI1538" s="659"/>
      <c r="AJ1538" s="659"/>
      <c r="AK1538" s="659"/>
    </row>
    <row r="1539" spans="1:37">
      <c r="A1539" s="659"/>
      <c r="B1539" s="659"/>
      <c r="C1539" s="659"/>
      <c r="D1539" s="659"/>
      <c r="E1539" s="659"/>
      <c r="F1539" s="659"/>
      <c r="G1539" s="659"/>
      <c r="H1539" s="659"/>
      <c r="I1539" s="660"/>
      <c r="J1539" s="659"/>
      <c r="K1539" s="660"/>
      <c r="L1539" s="659"/>
      <c r="M1539" s="659"/>
      <c r="N1539" s="659"/>
      <c r="O1539" s="659"/>
      <c r="P1539" s="659"/>
      <c r="Q1539" s="659"/>
      <c r="R1539" s="659"/>
      <c r="S1539" s="659"/>
      <c r="T1539" s="659"/>
      <c r="U1539" s="659"/>
      <c r="V1539" s="659"/>
      <c r="W1539" s="659"/>
      <c r="X1539" s="659"/>
      <c r="Y1539" s="659"/>
      <c r="Z1539" s="659"/>
      <c r="AA1539" s="659"/>
      <c r="AB1539" s="659"/>
      <c r="AC1539" s="659"/>
      <c r="AD1539" s="659"/>
      <c r="AE1539" s="659"/>
      <c r="AF1539" s="659"/>
      <c r="AG1539" s="659"/>
      <c r="AH1539" s="659"/>
      <c r="AI1539" s="659"/>
      <c r="AJ1539" s="659"/>
      <c r="AK1539" s="659"/>
    </row>
    <row r="1540" spans="1:37">
      <c r="A1540" s="659"/>
      <c r="B1540" s="659"/>
      <c r="C1540" s="659"/>
      <c r="D1540" s="659"/>
      <c r="E1540" s="659"/>
      <c r="F1540" s="659"/>
      <c r="G1540" s="659"/>
      <c r="H1540" s="659"/>
      <c r="I1540" s="660"/>
      <c r="J1540" s="659"/>
      <c r="K1540" s="660"/>
      <c r="L1540" s="659"/>
      <c r="M1540" s="659"/>
      <c r="N1540" s="659"/>
      <c r="O1540" s="659"/>
      <c r="P1540" s="659"/>
      <c r="Q1540" s="659"/>
      <c r="R1540" s="659"/>
      <c r="S1540" s="659"/>
      <c r="T1540" s="659"/>
      <c r="U1540" s="659"/>
      <c r="V1540" s="659"/>
      <c r="W1540" s="659"/>
      <c r="X1540" s="659"/>
      <c r="Y1540" s="659"/>
      <c r="Z1540" s="659"/>
      <c r="AA1540" s="659"/>
      <c r="AB1540" s="659"/>
      <c r="AC1540" s="659"/>
      <c r="AD1540" s="659"/>
      <c r="AE1540" s="659"/>
      <c r="AF1540" s="659"/>
      <c r="AG1540" s="659"/>
      <c r="AH1540" s="659"/>
      <c r="AI1540" s="659"/>
      <c r="AJ1540" s="659"/>
      <c r="AK1540" s="659"/>
    </row>
    <row r="1541" spans="1:37">
      <c r="A1541" s="659"/>
      <c r="B1541" s="659"/>
      <c r="C1541" s="659"/>
      <c r="D1541" s="659"/>
      <c r="E1541" s="659"/>
      <c r="F1541" s="659"/>
      <c r="G1541" s="659"/>
      <c r="H1541" s="659"/>
      <c r="I1541" s="660"/>
      <c r="J1541" s="659"/>
      <c r="K1541" s="660"/>
      <c r="L1541" s="659"/>
      <c r="M1541" s="659"/>
      <c r="N1541" s="659"/>
      <c r="O1541" s="659"/>
      <c r="P1541" s="659"/>
      <c r="Q1541" s="659"/>
      <c r="R1541" s="659"/>
      <c r="S1541" s="659"/>
      <c r="T1541" s="659"/>
      <c r="U1541" s="659"/>
      <c r="V1541" s="659"/>
      <c r="W1541" s="659"/>
      <c r="X1541" s="659"/>
      <c r="Y1541" s="659"/>
      <c r="Z1541" s="659"/>
      <c r="AA1541" s="659"/>
      <c r="AB1541" s="659"/>
      <c r="AC1541" s="659"/>
      <c r="AD1541" s="659"/>
      <c r="AE1541" s="659"/>
      <c r="AF1541" s="659"/>
      <c r="AG1541" s="659"/>
      <c r="AH1541" s="659"/>
      <c r="AI1541" s="659"/>
      <c r="AJ1541" s="659"/>
      <c r="AK1541" s="659"/>
    </row>
    <row r="1542" spans="1:37">
      <c r="A1542" s="659"/>
      <c r="B1542" s="659"/>
      <c r="C1542" s="659"/>
      <c r="D1542" s="659"/>
      <c r="E1542" s="659"/>
      <c r="F1542" s="659"/>
      <c r="G1542" s="659"/>
      <c r="H1542" s="659"/>
      <c r="I1542" s="660"/>
      <c r="J1542" s="659"/>
      <c r="K1542" s="660"/>
      <c r="L1542" s="659"/>
      <c r="M1542" s="659"/>
      <c r="N1542" s="659"/>
      <c r="O1542" s="659"/>
      <c r="P1542" s="659"/>
      <c r="Q1542" s="659"/>
      <c r="R1542" s="659"/>
      <c r="S1542" s="659"/>
      <c r="T1542" s="659"/>
      <c r="U1542" s="659"/>
      <c r="V1542" s="659"/>
      <c r="W1542" s="659"/>
      <c r="X1542" s="659"/>
      <c r="Y1542" s="659"/>
      <c r="Z1542" s="659"/>
      <c r="AA1542" s="659"/>
      <c r="AB1542" s="659"/>
      <c r="AC1542" s="659"/>
      <c r="AD1542" s="659"/>
      <c r="AE1542" s="659"/>
      <c r="AF1542" s="659"/>
      <c r="AG1542" s="659"/>
      <c r="AH1542" s="659"/>
      <c r="AI1542" s="659"/>
      <c r="AJ1542" s="659"/>
      <c r="AK1542" s="659"/>
    </row>
    <row r="1543" spans="1:37">
      <c r="A1543" s="659"/>
      <c r="B1543" s="659"/>
      <c r="C1543" s="659"/>
      <c r="D1543" s="659"/>
      <c r="E1543" s="659"/>
      <c r="F1543" s="659"/>
      <c r="G1543" s="659"/>
      <c r="H1543" s="659"/>
      <c r="I1543" s="660"/>
      <c r="J1543" s="659"/>
      <c r="K1543" s="660"/>
      <c r="L1543" s="659"/>
      <c r="M1543" s="659"/>
      <c r="N1543" s="659"/>
      <c r="O1543" s="659"/>
      <c r="P1543" s="659"/>
      <c r="Q1543" s="659"/>
      <c r="R1543" s="659"/>
      <c r="S1543" s="659"/>
      <c r="T1543" s="659"/>
      <c r="U1543" s="659"/>
      <c r="V1543" s="659"/>
      <c r="W1543" s="659"/>
      <c r="X1543" s="659"/>
      <c r="Y1543" s="659"/>
      <c r="Z1543" s="659"/>
      <c r="AA1543" s="659"/>
      <c r="AB1543" s="659"/>
      <c r="AC1543" s="659"/>
      <c r="AD1543" s="659"/>
      <c r="AE1543" s="659"/>
      <c r="AF1543" s="659"/>
      <c r="AG1543" s="659"/>
      <c r="AH1543" s="659"/>
      <c r="AI1543" s="659"/>
      <c r="AJ1543" s="659"/>
      <c r="AK1543" s="659"/>
    </row>
    <row r="1544" spans="1:37">
      <c r="A1544" s="659"/>
      <c r="B1544" s="659"/>
      <c r="C1544" s="659"/>
      <c r="D1544" s="659"/>
      <c r="E1544" s="659"/>
      <c r="F1544" s="659"/>
      <c r="G1544" s="659"/>
      <c r="H1544" s="659"/>
      <c r="I1544" s="660"/>
      <c r="J1544" s="659"/>
      <c r="K1544" s="660"/>
      <c r="L1544" s="659"/>
      <c r="M1544" s="659"/>
      <c r="N1544" s="659"/>
      <c r="O1544" s="659"/>
      <c r="P1544" s="659"/>
      <c r="Q1544" s="659"/>
      <c r="R1544" s="659"/>
      <c r="S1544" s="659"/>
      <c r="T1544" s="659"/>
      <c r="U1544" s="659"/>
      <c r="V1544" s="659"/>
      <c r="W1544" s="659"/>
      <c r="X1544" s="659"/>
      <c r="Y1544" s="659"/>
      <c r="Z1544" s="659"/>
      <c r="AA1544" s="659"/>
      <c r="AB1544" s="659"/>
      <c r="AC1544" s="659"/>
      <c r="AD1544" s="659"/>
      <c r="AE1544" s="659"/>
      <c r="AF1544" s="659"/>
      <c r="AG1544" s="659"/>
      <c r="AH1544" s="659"/>
      <c r="AI1544" s="659"/>
      <c r="AJ1544" s="659"/>
      <c r="AK1544" s="659"/>
    </row>
    <row r="1545" spans="1:37">
      <c r="A1545" s="659"/>
      <c r="B1545" s="659"/>
      <c r="C1545" s="659"/>
      <c r="D1545" s="659"/>
      <c r="E1545" s="659"/>
      <c r="F1545" s="659"/>
      <c r="G1545" s="659"/>
      <c r="H1545" s="659"/>
      <c r="I1545" s="660"/>
      <c r="J1545" s="659"/>
      <c r="K1545" s="660"/>
      <c r="L1545" s="659"/>
      <c r="M1545" s="659"/>
      <c r="N1545" s="659"/>
      <c r="O1545" s="659"/>
      <c r="P1545" s="659"/>
      <c r="Q1545" s="659"/>
      <c r="R1545" s="659"/>
      <c r="S1545" s="659"/>
      <c r="T1545" s="659"/>
      <c r="U1545" s="659"/>
      <c r="V1545" s="659"/>
      <c r="W1545" s="659"/>
      <c r="X1545" s="659"/>
      <c r="Y1545" s="659"/>
      <c r="Z1545" s="659"/>
      <c r="AA1545" s="659"/>
      <c r="AB1545" s="659"/>
      <c r="AC1545" s="659"/>
      <c r="AD1545" s="659"/>
      <c r="AE1545" s="659"/>
      <c r="AF1545" s="659"/>
      <c r="AG1545" s="659"/>
      <c r="AH1545" s="659"/>
      <c r="AI1545" s="659"/>
      <c r="AJ1545" s="659"/>
      <c r="AK1545" s="659"/>
    </row>
    <row r="1546" spans="1:37">
      <c r="A1546" s="659"/>
      <c r="B1546" s="659"/>
      <c r="C1546" s="659"/>
      <c r="D1546" s="659"/>
      <c r="E1546" s="659"/>
      <c r="F1546" s="659"/>
      <c r="G1546" s="659"/>
      <c r="H1546" s="659"/>
      <c r="I1546" s="660"/>
      <c r="J1546" s="659"/>
      <c r="K1546" s="660"/>
      <c r="L1546" s="659"/>
      <c r="M1546" s="659"/>
      <c r="N1546" s="659"/>
      <c r="O1546" s="659"/>
      <c r="P1546" s="659"/>
      <c r="Q1546" s="659"/>
      <c r="R1546" s="659"/>
      <c r="S1546" s="659"/>
      <c r="T1546" s="659"/>
      <c r="U1546" s="659"/>
      <c r="V1546" s="659"/>
      <c r="W1546" s="659"/>
      <c r="X1546" s="659"/>
      <c r="Y1546" s="659"/>
      <c r="Z1546" s="659"/>
      <c r="AA1546" s="659"/>
      <c r="AB1546" s="659"/>
      <c r="AC1546" s="659"/>
      <c r="AD1546" s="659"/>
      <c r="AE1546" s="659"/>
      <c r="AF1546" s="659"/>
      <c r="AG1546" s="659"/>
      <c r="AH1546" s="659"/>
      <c r="AI1546" s="659"/>
      <c r="AJ1546" s="659"/>
      <c r="AK1546" s="659"/>
    </row>
    <row r="1547" spans="1:37">
      <c r="A1547" s="659"/>
      <c r="B1547" s="659"/>
      <c r="C1547" s="659"/>
      <c r="D1547" s="659"/>
      <c r="E1547" s="659"/>
      <c r="F1547" s="659"/>
      <c r="G1547" s="659"/>
      <c r="H1547" s="659"/>
      <c r="I1547" s="660"/>
      <c r="J1547" s="659"/>
      <c r="K1547" s="660"/>
      <c r="L1547" s="659"/>
      <c r="M1547" s="659"/>
      <c r="N1547" s="659"/>
      <c r="O1547" s="659"/>
      <c r="P1547" s="659"/>
      <c r="Q1547" s="659"/>
      <c r="R1547" s="659"/>
      <c r="S1547" s="659"/>
      <c r="T1547" s="659"/>
      <c r="U1547" s="659"/>
      <c r="V1547" s="659"/>
      <c r="W1547" s="659"/>
      <c r="X1547" s="659"/>
      <c r="Y1547" s="659"/>
      <c r="Z1547" s="659"/>
      <c r="AA1547" s="659"/>
      <c r="AB1547" s="659"/>
      <c r="AC1547" s="659"/>
      <c r="AD1547" s="659"/>
      <c r="AE1547" s="659"/>
      <c r="AF1547" s="659"/>
      <c r="AG1547" s="659"/>
      <c r="AH1547" s="659"/>
      <c r="AI1547" s="659"/>
      <c r="AJ1547" s="659"/>
      <c r="AK1547" s="659"/>
    </row>
    <row r="1548" spans="1:37">
      <c r="A1548" s="659"/>
      <c r="B1548" s="659"/>
      <c r="C1548" s="659"/>
      <c r="D1548" s="659"/>
      <c r="E1548" s="659"/>
      <c r="F1548" s="659"/>
      <c r="G1548" s="659"/>
      <c r="H1548" s="659"/>
      <c r="I1548" s="660"/>
      <c r="J1548" s="659"/>
      <c r="K1548" s="660"/>
      <c r="L1548" s="659"/>
      <c r="M1548" s="659"/>
      <c r="N1548" s="659"/>
      <c r="O1548" s="659"/>
      <c r="P1548" s="659"/>
      <c r="Q1548" s="659"/>
      <c r="R1548" s="659"/>
      <c r="S1548" s="659"/>
      <c r="T1548" s="659"/>
      <c r="U1548" s="659"/>
      <c r="V1548" s="659"/>
      <c r="W1548" s="659"/>
      <c r="X1548" s="659"/>
      <c r="Y1548" s="659"/>
      <c r="Z1548" s="659"/>
      <c r="AA1548" s="659"/>
      <c r="AB1548" s="659"/>
      <c r="AC1548" s="659"/>
      <c r="AD1548" s="659"/>
      <c r="AE1548" s="659"/>
      <c r="AF1548" s="659"/>
      <c r="AG1548" s="659"/>
      <c r="AH1548" s="659"/>
      <c r="AI1548" s="659"/>
      <c r="AJ1548" s="659"/>
      <c r="AK1548" s="659"/>
    </row>
    <row r="1549" spans="1:37">
      <c r="A1549" s="659"/>
      <c r="B1549" s="659"/>
      <c r="C1549" s="659"/>
      <c r="D1549" s="659"/>
      <c r="E1549" s="659"/>
      <c r="F1549" s="659"/>
      <c r="G1549" s="659"/>
      <c r="H1549" s="659"/>
      <c r="I1549" s="660"/>
      <c r="J1549" s="659"/>
      <c r="K1549" s="660"/>
      <c r="L1549" s="659"/>
      <c r="M1549" s="659"/>
      <c r="N1549" s="659"/>
      <c r="O1549" s="659"/>
      <c r="P1549" s="659"/>
      <c r="Q1549" s="659"/>
      <c r="R1549" s="659"/>
      <c r="S1549" s="659"/>
      <c r="T1549" s="659"/>
      <c r="U1549" s="659"/>
      <c r="V1549" s="659"/>
      <c r="W1549" s="659"/>
      <c r="X1549" s="659"/>
      <c r="Y1549" s="659"/>
      <c r="Z1549" s="659"/>
      <c r="AA1549" s="659"/>
      <c r="AB1549" s="659"/>
      <c r="AC1549" s="659"/>
      <c r="AD1549" s="659"/>
      <c r="AE1549" s="659"/>
      <c r="AF1549" s="659"/>
      <c r="AG1549" s="659"/>
      <c r="AH1549" s="659"/>
      <c r="AI1549" s="659"/>
      <c r="AJ1549" s="659"/>
      <c r="AK1549" s="659"/>
    </row>
    <row r="1550" spans="1:37">
      <c r="A1550" s="659"/>
      <c r="B1550" s="659"/>
      <c r="C1550" s="659"/>
      <c r="D1550" s="659"/>
      <c r="E1550" s="659"/>
      <c r="F1550" s="659"/>
      <c r="G1550" s="659"/>
      <c r="H1550" s="659"/>
      <c r="I1550" s="660"/>
      <c r="J1550" s="659"/>
      <c r="K1550" s="660"/>
      <c r="L1550" s="659"/>
      <c r="M1550" s="659"/>
      <c r="N1550" s="659"/>
      <c r="O1550" s="659"/>
      <c r="P1550" s="659"/>
      <c r="Q1550" s="659"/>
      <c r="R1550" s="659"/>
      <c r="S1550" s="659"/>
      <c r="T1550" s="659"/>
      <c r="U1550" s="659"/>
      <c r="V1550" s="659"/>
      <c r="W1550" s="659"/>
      <c r="X1550" s="659"/>
      <c r="Y1550" s="659"/>
      <c r="Z1550" s="659"/>
      <c r="AA1550" s="659"/>
      <c r="AB1550" s="659"/>
      <c r="AC1550" s="659"/>
      <c r="AD1550" s="659"/>
      <c r="AE1550" s="659"/>
      <c r="AF1550" s="659"/>
      <c r="AG1550" s="659"/>
      <c r="AH1550" s="659"/>
      <c r="AI1550" s="659"/>
      <c r="AJ1550" s="659"/>
      <c r="AK1550" s="659"/>
    </row>
    <row r="1551" spans="1:37">
      <c r="A1551" s="659"/>
      <c r="B1551" s="659"/>
      <c r="C1551" s="659"/>
      <c r="D1551" s="659"/>
      <c r="E1551" s="659"/>
      <c r="F1551" s="659"/>
      <c r="G1551" s="659"/>
      <c r="H1551" s="659"/>
      <c r="I1551" s="660"/>
      <c r="J1551" s="659"/>
      <c r="K1551" s="660"/>
      <c r="L1551" s="659"/>
      <c r="M1551" s="659"/>
      <c r="N1551" s="659"/>
      <c r="O1551" s="659"/>
      <c r="P1551" s="659"/>
      <c r="Q1551" s="659"/>
      <c r="R1551" s="659"/>
      <c r="S1551" s="659"/>
      <c r="T1551" s="659"/>
      <c r="U1551" s="659"/>
      <c r="V1551" s="659"/>
      <c r="W1551" s="659"/>
      <c r="X1551" s="659"/>
      <c r="Y1551" s="659"/>
      <c r="Z1551" s="659"/>
      <c r="AA1551" s="659"/>
      <c r="AB1551" s="659"/>
      <c r="AC1551" s="659"/>
      <c r="AD1551" s="659"/>
      <c r="AE1551" s="659"/>
      <c r="AF1551" s="659"/>
      <c r="AG1551" s="659"/>
      <c r="AH1551" s="659"/>
      <c r="AI1551" s="659"/>
      <c r="AJ1551" s="659"/>
      <c r="AK1551" s="659"/>
    </row>
    <row r="1552" spans="1:37">
      <c r="A1552" s="659"/>
      <c r="B1552" s="659"/>
      <c r="C1552" s="659"/>
      <c r="D1552" s="659"/>
      <c r="E1552" s="659"/>
      <c r="F1552" s="659"/>
      <c r="G1552" s="659"/>
      <c r="H1552" s="659"/>
      <c r="I1552" s="660"/>
      <c r="J1552" s="659"/>
      <c r="K1552" s="660"/>
      <c r="L1552" s="659"/>
      <c r="M1552" s="659"/>
      <c r="N1552" s="659"/>
      <c r="O1552" s="659"/>
      <c r="P1552" s="659"/>
      <c r="Q1552" s="659"/>
      <c r="R1552" s="659"/>
      <c r="S1552" s="659"/>
      <c r="T1552" s="659"/>
      <c r="U1552" s="659"/>
      <c r="V1552" s="659"/>
      <c r="W1552" s="659"/>
      <c r="X1552" s="659"/>
      <c r="Y1552" s="659"/>
      <c r="Z1552" s="659"/>
      <c r="AA1552" s="659"/>
      <c r="AB1552" s="659"/>
      <c r="AC1552" s="659"/>
      <c r="AD1552" s="659"/>
      <c r="AE1552" s="659"/>
      <c r="AF1552" s="659"/>
      <c r="AG1552" s="659"/>
      <c r="AH1552" s="659"/>
      <c r="AI1552" s="659"/>
      <c r="AJ1552" s="659"/>
      <c r="AK1552" s="659"/>
    </row>
    <row r="1553" spans="1:37">
      <c r="A1553" s="659"/>
      <c r="B1553" s="659"/>
      <c r="C1553" s="659"/>
      <c r="D1553" s="659"/>
      <c r="E1553" s="659"/>
      <c r="F1553" s="659"/>
      <c r="G1553" s="659"/>
      <c r="H1553" s="659"/>
      <c r="I1553" s="660"/>
      <c r="J1553" s="659"/>
      <c r="K1553" s="660"/>
      <c r="L1553" s="659"/>
      <c r="M1553" s="659"/>
      <c r="N1553" s="659"/>
      <c r="O1553" s="659"/>
      <c r="P1553" s="659"/>
      <c r="Q1553" s="659"/>
      <c r="R1553" s="659"/>
      <c r="S1553" s="659"/>
      <c r="T1553" s="659"/>
      <c r="U1553" s="659"/>
      <c r="V1553" s="659"/>
      <c r="W1553" s="659"/>
      <c r="X1553" s="659"/>
      <c r="Y1553" s="659"/>
      <c r="Z1553" s="659"/>
      <c r="AA1553" s="659"/>
      <c r="AB1553" s="659"/>
      <c r="AC1553" s="659"/>
      <c r="AD1553" s="659"/>
      <c r="AE1553" s="659"/>
      <c r="AF1553" s="659"/>
      <c r="AG1553" s="659"/>
      <c r="AH1553" s="659"/>
      <c r="AI1553" s="659"/>
      <c r="AJ1553" s="659"/>
      <c r="AK1553" s="659"/>
    </row>
    <row r="1554" spans="1:37">
      <c r="A1554" s="659"/>
      <c r="B1554" s="659"/>
      <c r="C1554" s="659"/>
      <c r="D1554" s="659"/>
      <c r="E1554" s="659"/>
      <c r="F1554" s="659"/>
      <c r="G1554" s="659"/>
      <c r="H1554" s="659"/>
      <c r="I1554" s="660"/>
      <c r="J1554" s="659"/>
      <c r="K1554" s="660"/>
      <c r="L1554" s="659"/>
      <c r="M1554" s="659"/>
      <c r="N1554" s="659"/>
      <c r="O1554" s="659"/>
      <c r="P1554" s="659"/>
      <c r="Q1554" s="659"/>
      <c r="R1554" s="659"/>
      <c r="S1554" s="659"/>
      <c r="T1554" s="659"/>
      <c r="U1554" s="659"/>
      <c r="V1554" s="659"/>
      <c r="W1554" s="659"/>
      <c r="X1554" s="659"/>
      <c r="Y1554" s="659"/>
      <c r="Z1554" s="659"/>
      <c r="AA1554" s="659"/>
      <c r="AB1554" s="659"/>
      <c r="AC1554" s="659"/>
      <c r="AD1554" s="659"/>
      <c r="AE1554" s="659"/>
      <c r="AF1554" s="659"/>
      <c r="AG1554" s="659"/>
      <c r="AH1554" s="659"/>
      <c r="AI1554" s="659"/>
      <c r="AJ1554" s="659"/>
      <c r="AK1554" s="659"/>
    </row>
    <row r="1555" spans="1:37">
      <c r="A1555" s="659"/>
      <c r="B1555" s="659"/>
      <c r="C1555" s="659"/>
      <c r="D1555" s="659"/>
      <c r="E1555" s="659"/>
      <c r="F1555" s="659"/>
      <c r="G1555" s="659"/>
      <c r="H1555" s="659"/>
      <c r="I1555" s="660"/>
      <c r="J1555" s="659"/>
      <c r="K1555" s="660"/>
      <c r="L1555" s="659"/>
      <c r="M1555" s="659"/>
      <c r="N1555" s="659"/>
      <c r="O1555" s="659"/>
      <c r="P1555" s="659"/>
      <c r="Q1555" s="659"/>
      <c r="R1555" s="659"/>
      <c r="S1555" s="659"/>
      <c r="T1555" s="659"/>
      <c r="U1555" s="659"/>
      <c r="V1555" s="659"/>
      <c r="W1555" s="659"/>
      <c r="X1555" s="659"/>
      <c r="Y1555" s="659"/>
      <c r="Z1555" s="659"/>
      <c r="AA1555" s="659"/>
      <c r="AB1555" s="659"/>
      <c r="AC1555" s="659"/>
      <c r="AD1555" s="659"/>
      <c r="AE1555" s="659"/>
      <c r="AF1555" s="659"/>
      <c r="AG1555" s="659"/>
      <c r="AH1555" s="659"/>
      <c r="AI1555" s="659"/>
      <c r="AJ1555" s="659"/>
      <c r="AK1555" s="659"/>
    </row>
    <row r="1556" spans="1:37">
      <c r="A1556" s="659"/>
      <c r="B1556" s="659"/>
      <c r="C1556" s="659"/>
      <c r="D1556" s="659"/>
      <c r="E1556" s="659"/>
      <c r="F1556" s="659"/>
      <c r="G1556" s="659"/>
      <c r="H1556" s="659"/>
      <c r="I1556" s="660"/>
      <c r="J1556" s="659"/>
      <c r="K1556" s="660"/>
      <c r="L1556" s="659"/>
      <c r="M1556" s="659"/>
      <c r="N1556" s="659"/>
      <c r="O1556" s="659"/>
      <c r="P1556" s="659"/>
      <c r="Q1556" s="659"/>
      <c r="R1556" s="659"/>
      <c r="S1556" s="659"/>
      <c r="T1556" s="659"/>
      <c r="U1556" s="659"/>
      <c r="V1556" s="659"/>
      <c r="W1556" s="659"/>
      <c r="X1556" s="659"/>
      <c r="Y1556" s="659"/>
      <c r="Z1556" s="659"/>
      <c r="AA1556" s="659"/>
      <c r="AB1556" s="659"/>
      <c r="AC1556" s="659"/>
      <c r="AD1556" s="659"/>
      <c r="AE1556" s="659"/>
      <c r="AF1556" s="659"/>
      <c r="AG1556" s="659"/>
      <c r="AH1556" s="659"/>
      <c r="AI1556" s="659"/>
      <c r="AJ1556" s="659"/>
      <c r="AK1556" s="659"/>
    </row>
    <row r="1557" spans="1:37">
      <c r="A1557" s="659"/>
      <c r="B1557" s="659"/>
      <c r="C1557" s="659"/>
      <c r="D1557" s="659"/>
      <c r="E1557" s="659"/>
      <c r="F1557" s="659"/>
      <c r="G1557" s="659"/>
      <c r="H1557" s="659"/>
      <c r="I1557" s="660"/>
      <c r="J1557" s="659"/>
      <c r="K1557" s="660"/>
      <c r="L1557" s="659"/>
      <c r="M1557" s="659"/>
      <c r="N1557" s="659"/>
      <c r="O1557" s="659"/>
      <c r="P1557" s="659"/>
      <c r="Q1557" s="659"/>
      <c r="R1557" s="659"/>
      <c r="S1557" s="659"/>
      <c r="T1557" s="659"/>
      <c r="U1557" s="659"/>
      <c r="V1557" s="659"/>
      <c r="W1557" s="659"/>
      <c r="X1557" s="659"/>
      <c r="Y1557" s="659"/>
      <c r="Z1557" s="659"/>
      <c r="AA1557" s="659"/>
      <c r="AB1557" s="659"/>
      <c r="AC1557" s="659"/>
      <c r="AD1557" s="659"/>
      <c r="AE1557" s="659"/>
      <c r="AF1557" s="659"/>
      <c r="AG1557" s="659"/>
      <c r="AH1557" s="659"/>
      <c r="AI1557" s="659"/>
      <c r="AJ1557" s="659"/>
      <c r="AK1557" s="659"/>
    </row>
    <row r="1558" spans="1:37">
      <c r="A1558" s="659"/>
      <c r="B1558" s="659"/>
      <c r="C1558" s="659"/>
      <c r="D1558" s="659"/>
      <c r="E1558" s="659"/>
      <c r="F1558" s="659"/>
      <c r="G1558" s="659"/>
      <c r="H1558" s="659"/>
      <c r="I1558" s="660"/>
      <c r="J1558" s="659"/>
      <c r="K1558" s="660"/>
      <c r="L1558" s="659"/>
      <c r="M1558" s="659"/>
      <c r="N1558" s="659"/>
      <c r="O1558" s="659"/>
      <c r="P1558" s="659"/>
      <c r="Q1558" s="659"/>
      <c r="R1558" s="659"/>
      <c r="S1558" s="659"/>
      <c r="T1558" s="659"/>
      <c r="U1558" s="659"/>
      <c r="V1558" s="659"/>
      <c r="W1558" s="659"/>
      <c r="X1558" s="659"/>
      <c r="Y1558" s="659"/>
      <c r="Z1558" s="659"/>
      <c r="AA1558" s="659"/>
      <c r="AB1558" s="659"/>
      <c r="AC1558" s="659"/>
      <c r="AD1558" s="659"/>
      <c r="AE1558" s="659"/>
      <c r="AF1558" s="659"/>
      <c r="AG1558" s="659"/>
      <c r="AH1558" s="659"/>
      <c r="AI1558" s="659"/>
      <c r="AJ1558" s="659"/>
      <c r="AK1558" s="659"/>
    </row>
    <row r="1559" spans="1:37">
      <c r="A1559" s="659"/>
      <c r="B1559" s="659"/>
      <c r="C1559" s="659"/>
      <c r="D1559" s="659"/>
      <c r="E1559" s="659"/>
      <c r="F1559" s="659"/>
      <c r="G1559" s="659"/>
      <c r="H1559" s="659"/>
      <c r="I1559" s="660"/>
      <c r="J1559" s="659"/>
      <c r="K1559" s="660"/>
      <c r="L1559" s="659"/>
      <c r="M1559" s="659"/>
      <c r="N1559" s="659"/>
      <c r="O1559" s="659"/>
      <c r="P1559" s="659"/>
      <c r="Q1559" s="659"/>
      <c r="R1559" s="659"/>
      <c r="S1559" s="659"/>
      <c r="T1559" s="659"/>
      <c r="U1559" s="659"/>
      <c r="V1559" s="659"/>
      <c r="W1559" s="659"/>
      <c r="X1559" s="659"/>
      <c r="Y1559" s="659"/>
      <c r="Z1559" s="659"/>
      <c r="AA1559" s="659"/>
      <c r="AB1559" s="659"/>
      <c r="AC1559" s="659"/>
      <c r="AD1559" s="659"/>
      <c r="AE1559" s="659"/>
      <c r="AF1559" s="659"/>
      <c r="AG1559" s="659"/>
      <c r="AH1559" s="659"/>
      <c r="AI1559" s="659"/>
      <c r="AJ1559" s="659"/>
      <c r="AK1559" s="659"/>
    </row>
    <row r="1560" spans="1:37">
      <c r="A1560" s="659"/>
      <c r="B1560" s="659"/>
      <c r="C1560" s="659"/>
      <c r="D1560" s="659"/>
      <c r="E1560" s="659"/>
      <c r="F1560" s="659"/>
      <c r="G1560" s="659"/>
      <c r="H1560" s="659"/>
      <c r="I1560" s="660"/>
      <c r="J1560" s="659"/>
      <c r="K1560" s="660"/>
      <c r="L1560" s="659"/>
      <c r="M1560" s="659"/>
      <c r="N1560" s="659"/>
      <c r="O1560" s="659"/>
      <c r="P1560" s="659"/>
      <c r="Q1560" s="659"/>
      <c r="R1560" s="659"/>
      <c r="S1560" s="659"/>
      <c r="T1560" s="659"/>
      <c r="U1560" s="659"/>
      <c r="V1560" s="659"/>
      <c r="W1560" s="659"/>
      <c r="X1560" s="659"/>
      <c r="Y1560" s="659"/>
      <c r="Z1560" s="659"/>
      <c r="AA1560" s="659"/>
      <c r="AB1560" s="659"/>
      <c r="AC1560" s="659"/>
      <c r="AD1560" s="659"/>
      <c r="AE1560" s="659"/>
      <c r="AF1560" s="659"/>
      <c r="AG1560" s="659"/>
      <c r="AH1560" s="659"/>
      <c r="AI1560" s="659"/>
      <c r="AJ1560" s="659"/>
      <c r="AK1560" s="659"/>
    </row>
    <row r="1561" spans="1:37">
      <c r="A1561" s="659"/>
      <c r="B1561" s="659"/>
      <c r="C1561" s="659"/>
      <c r="D1561" s="659"/>
      <c r="E1561" s="659"/>
      <c r="F1561" s="659"/>
      <c r="G1561" s="659"/>
      <c r="H1561" s="659"/>
      <c r="I1561" s="660"/>
      <c r="J1561" s="659"/>
      <c r="K1561" s="660"/>
      <c r="L1561" s="659"/>
      <c r="M1561" s="659"/>
      <c r="N1561" s="659"/>
      <c r="O1561" s="659"/>
      <c r="P1561" s="659"/>
      <c r="Q1561" s="659"/>
      <c r="R1561" s="659"/>
      <c r="S1561" s="659"/>
      <c r="T1561" s="659"/>
      <c r="U1561" s="659"/>
      <c r="V1561" s="659"/>
      <c r="W1561" s="659"/>
      <c r="X1561" s="659"/>
      <c r="Y1561" s="659"/>
      <c r="Z1561" s="659"/>
      <c r="AA1561" s="659"/>
      <c r="AB1561" s="659"/>
      <c r="AC1561" s="659"/>
      <c r="AD1561" s="659"/>
      <c r="AE1561" s="659"/>
      <c r="AF1561" s="659"/>
      <c r="AG1561" s="659"/>
      <c r="AH1561" s="659"/>
      <c r="AI1561" s="659"/>
      <c r="AJ1561" s="659"/>
      <c r="AK1561" s="659"/>
    </row>
    <row r="1562" spans="1:37">
      <c r="A1562" s="659"/>
      <c r="B1562" s="659"/>
      <c r="C1562" s="659"/>
      <c r="D1562" s="659"/>
      <c r="E1562" s="659"/>
      <c r="F1562" s="659"/>
      <c r="G1562" s="659"/>
      <c r="H1562" s="659"/>
      <c r="I1562" s="660"/>
      <c r="J1562" s="659"/>
      <c r="K1562" s="660"/>
      <c r="L1562" s="659"/>
      <c r="M1562" s="659"/>
      <c r="N1562" s="659"/>
      <c r="O1562" s="659"/>
      <c r="P1562" s="659"/>
      <c r="Q1562" s="659"/>
      <c r="R1562" s="659"/>
      <c r="S1562" s="659"/>
      <c r="T1562" s="659"/>
      <c r="U1562" s="659"/>
      <c r="V1562" s="659"/>
      <c r="W1562" s="659"/>
      <c r="X1562" s="659"/>
      <c r="Y1562" s="659"/>
      <c r="Z1562" s="659"/>
      <c r="AA1562" s="659"/>
      <c r="AB1562" s="659"/>
      <c r="AC1562" s="659"/>
      <c r="AD1562" s="659"/>
      <c r="AE1562" s="659"/>
      <c r="AF1562" s="659"/>
      <c r="AG1562" s="659"/>
      <c r="AH1562" s="659"/>
      <c r="AI1562" s="659"/>
      <c r="AJ1562" s="659"/>
      <c r="AK1562" s="659"/>
    </row>
    <row r="1563" spans="1:37">
      <c r="A1563" s="659"/>
      <c r="B1563" s="659"/>
      <c r="C1563" s="659"/>
      <c r="D1563" s="659"/>
      <c r="E1563" s="659"/>
      <c r="F1563" s="659"/>
      <c r="G1563" s="659"/>
      <c r="H1563" s="659"/>
      <c r="I1563" s="660"/>
      <c r="J1563" s="659"/>
      <c r="K1563" s="660"/>
      <c r="L1563" s="659"/>
      <c r="M1563" s="659"/>
      <c r="N1563" s="659"/>
      <c r="O1563" s="659"/>
      <c r="P1563" s="659"/>
      <c r="Q1563" s="659"/>
      <c r="R1563" s="659"/>
      <c r="S1563" s="659"/>
      <c r="T1563" s="659"/>
      <c r="U1563" s="659"/>
      <c r="V1563" s="659"/>
      <c r="W1563" s="659"/>
      <c r="X1563" s="659"/>
      <c r="Y1563" s="659"/>
      <c r="Z1563" s="659"/>
      <c r="AA1563" s="659"/>
      <c r="AB1563" s="659"/>
      <c r="AC1563" s="659"/>
      <c r="AD1563" s="659"/>
      <c r="AE1563" s="659"/>
      <c r="AF1563" s="659"/>
      <c r="AG1563" s="659"/>
      <c r="AH1563" s="659"/>
      <c r="AI1563" s="659"/>
      <c r="AJ1563" s="659"/>
      <c r="AK1563" s="659"/>
    </row>
    <row r="1564" spans="1:37">
      <c r="A1564" s="659"/>
      <c r="B1564" s="659"/>
      <c r="C1564" s="659"/>
      <c r="D1564" s="659"/>
      <c r="E1564" s="659"/>
      <c r="F1564" s="659"/>
      <c r="G1564" s="659"/>
      <c r="H1564" s="659"/>
      <c r="I1564" s="660"/>
      <c r="J1564" s="659"/>
      <c r="K1564" s="660"/>
      <c r="L1564" s="659"/>
      <c r="M1564" s="659"/>
      <c r="N1564" s="659"/>
      <c r="O1564" s="659"/>
      <c r="P1564" s="659"/>
      <c r="Q1564" s="659"/>
      <c r="R1564" s="659"/>
      <c r="S1564" s="659"/>
      <c r="T1564" s="659"/>
      <c r="U1564" s="659"/>
      <c r="V1564" s="659"/>
      <c r="W1564" s="659"/>
      <c r="X1564" s="659"/>
      <c r="Y1564" s="659"/>
      <c r="Z1564" s="659"/>
      <c r="AA1564" s="659"/>
      <c r="AB1564" s="659"/>
      <c r="AC1564" s="659"/>
      <c r="AD1564" s="659"/>
      <c r="AE1564" s="659"/>
      <c r="AF1564" s="659"/>
      <c r="AG1564" s="659"/>
      <c r="AH1564" s="659"/>
      <c r="AI1564" s="659"/>
      <c r="AJ1564" s="659"/>
      <c r="AK1564" s="659"/>
    </row>
    <row r="1565" spans="1:37">
      <c r="A1565" s="659"/>
      <c r="B1565" s="659"/>
      <c r="C1565" s="659"/>
      <c r="D1565" s="659"/>
      <c r="E1565" s="659"/>
      <c r="F1565" s="659"/>
      <c r="G1565" s="659"/>
      <c r="H1565" s="659"/>
      <c r="I1565" s="660"/>
      <c r="J1565" s="659"/>
      <c r="K1565" s="660"/>
      <c r="L1565" s="659"/>
      <c r="M1565" s="659"/>
      <c r="N1565" s="659"/>
      <c r="O1565" s="659"/>
      <c r="P1565" s="659"/>
      <c r="Q1565" s="659"/>
      <c r="R1565" s="659"/>
      <c r="S1565" s="659"/>
      <c r="T1565" s="659"/>
      <c r="U1565" s="659"/>
      <c r="V1565" s="659"/>
      <c r="W1565" s="659"/>
      <c r="X1565" s="659"/>
      <c r="Y1565" s="659"/>
      <c r="Z1565" s="659"/>
      <c r="AA1565" s="659"/>
      <c r="AB1565" s="659"/>
      <c r="AC1565" s="659"/>
      <c r="AD1565" s="659"/>
      <c r="AE1565" s="659"/>
      <c r="AF1565" s="659"/>
      <c r="AG1565" s="659"/>
      <c r="AH1565" s="659"/>
      <c r="AI1565" s="659"/>
      <c r="AJ1565" s="659"/>
      <c r="AK1565" s="659"/>
    </row>
    <row r="1566" spans="1:37">
      <c r="A1566" s="659"/>
      <c r="B1566" s="659"/>
      <c r="C1566" s="659"/>
      <c r="D1566" s="659"/>
      <c r="E1566" s="659"/>
      <c r="F1566" s="659"/>
      <c r="G1566" s="659"/>
      <c r="H1566" s="659"/>
      <c r="I1566" s="660"/>
      <c r="J1566" s="659"/>
      <c r="K1566" s="660"/>
      <c r="L1566" s="659"/>
      <c r="M1566" s="659"/>
      <c r="N1566" s="659"/>
      <c r="O1566" s="659"/>
      <c r="P1566" s="659"/>
      <c r="Q1566" s="659"/>
      <c r="R1566" s="659"/>
      <c r="S1566" s="659"/>
      <c r="T1566" s="659"/>
      <c r="U1566" s="659"/>
      <c r="V1566" s="659"/>
      <c r="W1566" s="659"/>
      <c r="X1566" s="659"/>
      <c r="Y1566" s="659"/>
      <c r="Z1566" s="659"/>
      <c r="AA1566" s="659"/>
      <c r="AB1566" s="659"/>
      <c r="AC1566" s="659"/>
      <c r="AD1566" s="659"/>
      <c r="AE1566" s="659"/>
      <c r="AF1566" s="659"/>
      <c r="AG1566" s="659"/>
      <c r="AH1566" s="659"/>
      <c r="AI1566" s="659"/>
      <c r="AJ1566" s="659"/>
      <c r="AK1566" s="659"/>
    </row>
    <row r="1567" spans="1:37">
      <c r="A1567" s="659"/>
      <c r="B1567" s="659"/>
      <c r="C1567" s="659"/>
      <c r="D1567" s="659"/>
      <c r="E1567" s="659"/>
      <c r="F1567" s="659"/>
      <c r="G1567" s="659"/>
      <c r="H1567" s="659"/>
      <c r="I1567" s="660"/>
      <c r="J1567" s="659"/>
      <c r="K1567" s="660"/>
      <c r="L1567" s="659"/>
      <c r="M1567" s="659"/>
      <c r="N1567" s="659"/>
      <c r="O1567" s="659"/>
      <c r="P1567" s="659"/>
      <c r="Q1567" s="659"/>
      <c r="R1567" s="659"/>
      <c r="S1567" s="659"/>
      <c r="T1567" s="659"/>
      <c r="U1567" s="659"/>
      <c r="V1567" s="659"/>
      <c r="W1567" s="659"/>
      <c r="X1567" s="659"/>
      <c r="Y1567" s="659"/>
      <c r="Z1567" s="659"/>
      <c r="AA1567" s="659"/>
      <c r="AB1567" s="659"/>
      <c r="AC1567" s="659"/>
      <c r="AD1567" s="659"/>
      <c r="AE1567" s="659"/>
      <c r="AF1567" s="659"/>
      <c r="AG1567" s="659"/>
      <c r="AH1567" s="659"/>
      <c r="AI1567" s="659"/>
      <c r="AJ1567" s="659"/>
      <c r="AK1567" s="659"/>
    </row>
    <row r="1568" spans="1:37">
      <c r="A1568" s="659"/>
      <c r="B1568" s="659"/>
      <c r="C1568" s="659"/>
      <c r="D1568" s="659"/>
      <c r="E1568" s="659"/>
      <c r="F1568" s="659"/>
      <c r="G1568" s="659"/>
      <c r="H1568" s="659"/>
      <c r="I1568" s="660"/>
      <c r="J1568" s="659"/>
      <c r="K1568" s="660"/>
      <c r="L1568" s="659"/>
      <c r="M1568" s="659"/>
      <c r="N1568" s="659"/>
      <c r="O1568" s="659"/>
      <c r="P1568" s="659"/>
      <c r="Q1568" s="659"/>
      <c r="R1568" s="659"/>
      <c r="S1568" s="659"/>
      <c r="T1568" s="659"/>
      <c r="U1568" s="659"/>
      <c r="V1568" s="659"/>
      <c r="W1568" s="659"/>
      <c r="X1568" s="659"/>
      <c r="Y1568" s="659"/>
      <c r="Z1568" s="659"/>
      <c r="AA1568" s="659"/>
      <c r="AB1568" s="659"/>
      <c r="AC1568" s="659"/>
      <c r="AD1568" s="659"/>
      <c r="AE1568" s="659"/>
      <c r="AF1568" s="659"/>
      <c r="AG1568" s="659"/>
      <c r="AH1568" s="659"/>
      <c r="AI1568" s="659"/>
      <c r="AJ1568" s="659"/>
      <c r="AK1568" s="659"/>
    </row>
    <row r="1569" spans="1:37">
      <c r="A1569" s="659"/>
      <c r="B1569" s="659"/>
      <c r="C1569" s="659"/>
      <c r="D1569" s="659"/>
      <c r="E1569" s="659"/>
      <c r="F1569" s="659"/>
      <c r="G1569" s="659"/>
      <c r="H1569" s="659"/>
      <c r="I1569" s="660"/>
      <c r="J1569" s="659"/>
      <c r="K1569" s="660"/>
      <c r="L1569" s="659"/>
      <c r="M1569" s="659"/>
      <c r="N1569" s="659"/>
      <c r="O1569" s="659"/>
      <c r="P1569" s="659"/>
      <c r="Q1569" s="659"/>
      <c r="R1569" s="659"/>
      <c r="S1569" s="659"/>
      <c r="T1569" s="659"/>
      <c r="U1569" s="659"/>
      <c r="V1569" s="659"/>
      <c r="W1569" s="659"/>
      <c r="X1569" s="659"/>
      <c r="Y1569" s="659"/>
      <c r="Z1569" s="659"/>
      <c r="AA1569" s="659"/>
      <c r="AB1569" s="659"/>
      <c r="AC1569" s="659"/>
      <c r="AD1569" s="659"/>
      <c r="AE1569" s="659"/>
      <c r="AF1569" s="659"/>
      <c r="AG1569" s="659"/>
      <c r="AH1569" s="659"/>
      <c r="AI1569" s="659"/>
      <c r="AJ1569" s="659"/>
      <c r="AK1569" s="659"/>
    </row>
    <row r="1570" spans="1:37">
      <c r="A1570" s="659"/>
      <c r="B1570" s="659"/>
      <c r="C1570" s="659"/>
      <c r="D1570" s="659"/>
      <c r="E1570" s="659"/>
      <c r="F1570" s="659"/>
      <c r="G1570" s="659"/>
      <c r="H1570" s="659"/>
      <c r="I1570" s="660"/>
      <c r="J1570" s="659"/>
      <c r="K1570" s="660"/>
      <c r="L1570" s="659"/>
      <c r="M1570" s="659"/>
      <c r="N1570" s="659"/>
      <c r="O1570" s="659"/>
      <c r="P1570" s="659"/>
      <c r="Q1570" s="659"/>
      <c r="R1570" s="659"/>
      <c r="S1570" s="659"/>
      <c r="T1570" s="659"/>
      <c r="U1570" s="659"/>
      <c r="V1570" s="659"/>
      <c r="W1570" s="659"/>
      <c r="X1570" s="659"/>
      <c r="Y1570" s="659"/>
      <c r="Z1570" s="659"/>
      <c r="AA1570" s="659"/>
      <c r="AB1570" s="659"/>
      <c r="AC1570" s="659"/>
      <c r="AD1570" s="659"/>
      <c r="AE1570" s="659"/>
      <c r="AF1570" s="659"/>
      <c r="AG1570" s="659"/>
      <c r="AH1570" s="659"/>
      <c r="AI1570" s="659"/>
      <c r="AJ1570" s="659"/>
      <c r="AK1570" s="659"/>
    </row>
    <row r="1571" spans="1:37">
      <c r="A1571" s="659"/>
      <c r="B1571" s="659"/>
      <c r="C1571" s="659"/>
      <c r="D1571" s="659"/>
      <c r="E1571" s="659"/>
      <c r="F1571" s="659"/>
      <c r="G1571" s="659"/>
      <c r="H1571" s="659"/>
      <c r="I1571" s="660"/>
      <c r="J1571" s="659"/>
      <c r="K1571" s="660"/>
      <c r="L1571" s="659"/>
      <c r="M1571" s="659"/>
      <c r="N1571" s="659"/>
      <c r="O1571" s="659"/>
      <c r="P1571" s="659"/>
      <c r="Q1571" s="659"/>
      <c r="R1571" s="659"/>
      <c r="S1571" s="659"/>
      <c r="T1571" s="659"/>
      <c r="U1571" s="659"/>
      <c r="V1571" s="659"/>
      <c r="W1571" s="659"/>
      <c r="X1571" s="659"/>
      <c r="Y1571" s="659"/>
      <c r="Z1571" s="659"/>
      <c r="AA1571" s="659"/>
      <c r="AB1571" s="659"/>
      <c r="AC1571" s="659"/>
      <c r="AD1571" s="659"/>
      <c r="AE1571" s="659"/>
      <c r="AF1571" s="659"/>
      <c r="AG1571" s="659"/>
      <c r="AH1571" s="659"/>
      <c r="AI1571" s="659"/>
      <c r="AJ1571" s="659"/>
      <c r="AK1571" s="659"/>
    </row>
    <row r="1572" spans="1:37">
      <c r="A1572" s="659"/>
      <c r="B1572" s="659"/>
      <c r="C1572" s="659"/>
      <c r="D1572" s="659"/>
      <c r="E1572" s="659"/>
      <c r="F1572" s="659"/>
      <c r="G1572" s="659"/>
      <c r="H1572" s="659"/>
      <c r="I1572" s="660"/>
      <c r="J1572" s="659"/>
      <c r="K1572" s="660"/>
      <c r="L1572" s="659"/>
      <c r="M1572" s="659"/>
      <c r="N1572" s="659"/>
      <c r="O1572" s="659"/>
      <c r="P1572" s="659"/>
      <c r="Q1572" s="659"/>
      <c r="R1572" s="659"/>
      <c r="S1572" s="659"/>
      <c r="T1572" s="659"/>
      <c r="U1572" s="659"/>
      <c r="V1572" s="659"/>
      <c r="W1572" s="659"/>
      <c r="X1572" s="659"/>
      <c r="Y1572" s="659"/>
      <c r="Z1572" s="659"/>
      <c r="AA1572" s="659"/>
      <c r="AB1572" s="659"/>
      <c r="AC1572" s="659"/>
      <c r="AD1572" s="659"/>
      <c r="AE1572" s="659"/>
      <c r="AF1572" s="659"/>
      <c r="AG1572" s="659"/>
      <c r="AH1572" s="659"/>
      <c r="AI1572" s="659"/>
      <c r="AJ1572" s="659"/>
      <c r="AK1572" s="659"/>
    </row>
    <row r="1573" spans="1:37">
      <c r="A1573" s="659"/>
      <c r="B1573" s="659"/>
      <c r="C1573" s="659"/>
      <c r="D1573" s="659"/>
      <c r="E1573" s="659"/>
      <c r="F1573" s="659"/>
      <c r="G1573" s="659"/>
      <c r="H1573" s="659"/>
      <c r="I1573" s="660"/>
      <c r="J1573" s="659"/>
      <c r="K1573" s="660"/>
      <c r="L1573" s="659"/>
      <c r="M1573" s="659"/>
      <c r="N1573" s="659"/>
      <c r="O1573" s="659"/>
      <c r="P1573" s="659"/>
      <c r="Q1573" s="659"/>
      <c r="R1573" s="659"/>
      <c r="S1573" s="659"/>
      <c r="T1573" s="659"/>
      <c r="U1573" s="659"/>
      <c r="V1573" s="659"/>
      <c r="W1573" s="659"/>
      <c r="X1573" s="659"/>
      <c r="Y1573" s="659"/>
      <c r="Z1573" s="659"/>
      <c r="AA1573" s="659"/>
      <c r="AB1573" s="659"/>
      <c r="AC1573" s="659"/>
      <c r="AD1573" s="659"/>
      <c r="AE1573" s="659"/>
      <c r="AF1573" s="659"/>
      <c r="AG1573" s="659"/>
      <c r="AH1573" s="659"/>
      <c r="AI1573" s="659"/>
      <c r="AJ1573" s="659"/>
      <c r="AK1573" s="659"/>
    </row>
    <row r="1574" spans="1:37">
      <c r="A1574" s="659"/>
      <c r="B1574" s="659"/>
      <c r="C1574" s="659"/>
      <c r="D1574" s="659"/>
      <c r="E1574" s="659"/>
      <c r="F1574" s="659"/>
      <c r="G1574" s="659"/>
      <c r="H1574" s="659"/>
      <c r="I1574" s="660"/>
      <c r="J1574" s="659"/>
      <c r="K1574" s="660"/>
      <c r="L1574" s="659"/>
      <c r="M1574" s="659"/>
      <c r="N1574" s="659"/>
      <c r="O1574" s="659"/>
      <c r="P1574" s="659"/>
      <c r="Q1574" s="659"/>
      <c r="R1574" s="659"/>
      <c r="S1574" s="659"/>
      <c r="T1574" s="659"/>
      <c r="U1574" s="659"/>
      <c r="V1574" s="659"/>
      <c r="W1574" s="659"/>
      <c r="X1574" s="659"/>
      <c r="Y1574" s="659"/>
      <c r="Z1574" s="659"/>
      <c r="AA1574" s="659"/>
      <c r="AB1574" s="659"/>
      <c r="AC1574" s="659"/>
      <c r="AD1574" s="659"/>
      <c r="AE1574" s="659"/>
      <c r="AF1574" s="659"/>
      <c r="AG1574" s="659"/>
      <c r="AH1574" s="659"/>
      <c r="AI1574" s="659"/>
      <c r="AJ1574" s="659"/>
      <c r="AK1574" s="659"/>
    </row>
    <row r="1575" spans="1:37">
      <c r="A1575" s="659"/>
      <c r="B1575" s="659"/>
      <c r="C1575" s="659"/>
      <c r="D1575" s="659"/>
      <c r="E1575" s="659"/>
      <c r="F1575" s="659"/>
      <c r="G1575" s="659"/>
      <c r="H1575" s="659"/>
      <c r="I1575" s="660"/>
      <c r="J1575" s="659"/>
      <c r="K1575" s="660"/>
      <c r="L1575" s="659"/>
      <c r="M1575" s="659"/>
      <c r="N1575" s="659"/>
      <c r="O1575" s="659"/>
      <c r="P1575" s="659"/>
      <c r="Q1575" s="659"/>
      <c r="R1575" s="659"/>
      <c r="S1575" s="659"/>
      <c r="T1575" s="659"/>
      <c r="U1575" s="659"/>
      <c r="V1575" s="659"/>
      <c r="W1575" s="659"/>
      <c r="X1575" s="659"/>
      <c r="Y1575" s="659"/>
      <c r="Z1575" s="659"/>
      <c r="AA1575" s="659"/>
      <c r="AB1575" s="659"/>
      <c r="AC1575" s="659"/>
      <c r="AD1575" s="659"/>
      <c r="AE1575" s="659"/>
      <c r="AF1575" s="659"/>
      <c r="AG1575" s="659"/>
      <c r="AH1575" s="659"/>
      <c r="AI1575" s="659"/>
      <c r="AJ1575" s="659"/>
      <c r="AK1575" s="659"/>
    </row>
    <row r="1576" spans="1:37">
      <c r="A1576" s="659"/>
      <c r="B1576" s="659"/>
      <c r="C1576" s="659"/>
      <c r="D1576" s="659"/>
      <c r="E1576" s="659"/>
      <c r="F1576" s="659"/>
      <c r="G1576" s="659"/>
      <c r="H1576" s="659"/>
      <c r="I1576" s="660"/>
      <c r="J1576" s="659"/>
      <c r="K1576" s="660"/>
      <c r="L1576" s="659"/>
      <c r="M1576" s="659"/>
      <c r="N1576" s="659"/>
      <c r="O1576" s="659"/>
      <c r="P1576" s="659"/>
      <c r="Q1576" s="659"/>
      <c r="R1576" s="659"/>
      <c r="S1576" s="659"/>
      <c r="T1576" s="659"/>
      <c r="U1576" s="659"/>
      <c r="V1576" s="659"/>
      <c r="W1576" s="659"/>
      <c r="X1576" s="659"/>
      <c r="Y1576" s="659"/>
      <c r="Z1576" s="659"/>
      <c r="AA1576" s="659"/>
      <c r="AB1576" s="659"/>
      <c r="AC1576" s="659"/>
      <c r="AD1576" s="659"/>
      <c r="AE1576" s="659"/>
      <c r="AF1576" s="659"/>
      <c r="AG1576" s="659"/>
      <c r="AH1576" s="659"/>
      <c r="AI1576" s="659"/>
      <c r="AJ1576" s="659"/>
      <c r="AK1576" s="659"/>
    </row>
    <row r="1577" spans="1:37">
      <c r="A1577" s="659"/>
      <c r="B1577" s="659"/>
      <c r="C1577" s="659"/>
      <c r="D1577" s="659"/>
      <c r="E1577" s="659"/>
      <c r="F1577" s="659"/>
      <c r="G1577" s="659"/>
      <c r="H1577" s="659"/>
      <c r="I1577" s="660"/>
      <c r="J1577" s="659"/>
      <c r="K1577" s="660"/>
      <c r="L1577" s="659"/>
      <c r="M1577" s="659"/>
      <c r="N1577" s="659"/>
      <c r="O1577" s="659"/>
      <c r="P1577" s="659"/>
      <c r="Q1577" s="659"/>
      <c r="R1577" s="659"/>
      <c r="S1577" s="659"/>
      <c r="T1577" s="659"/>
      <c r="U1577" s="659"/>
      <c r="V1577" s="659"/>
      <c r="W1577" s="659"/>
      <c r="X1577" s="659"/>
      <c r="Y1577" s="659"/>
      <c r="Z1577" s="659"/>
      <c r="AA1577" s="659"/>
      <c r="AB1577" s="659"/>
      <c r="AC1577" s="659"/>
      <c r="AD1577" s="659"/>
      <c r="AE1577" s="659"/>
      <c r="AF1577" s="659"/>
      <c r="AG1577" s="659"/>
      <c r="AH1577" s="659"/>
      <c r="AI1577" s="659"/>
      <c r="AJ1577" s="659"/>
      <c r="AK1577" s="659"/>
    </row>
    <row r="1578" spans="1:37">
      <c r="A1578" s="659"/>
      <c r="B1578" s="659"/>
      <c r="C1578" s="659"/>
      <c r="D1578" s="659"/>
      <c r="E1578" s="659"/>
      <c r="F1578" s="659"/>
      <c r="G1578" s="659"/>
      <c r="H1578" s="659"/>
      <c r="I1578" s="660"/>
      <c r="J1578" s="659"/>
      <c r="K1578" s="660"/>
      <c r="L1578" s="659"/>
      <c r="M1578" s="659"/>
      <c r="N1578" s="659"/>
      <c r="O1578" s="659"/>
      <c r="P1578" s="659"/>
      <c r="Q1578" s="659"/>
      <c r="R1578" s="659"/>
      <c r="S1578" s="659"/>
      <c r="T1578" s="659"/>
      <c r="U1578" s="659"/>
      <c r="V1578" s="659"/>
      <c r="W1578" s="659"/>
      <c r="X1578" s="659"/>
      <c r="Y1578" s="659"/>
      <c r="Z1578" s="659"/>
      <c r="AA1578" s="659"/>
      <c r="AB1578" s="659"/>
      <c r="AC1578" s="659"/>
      <c r="AD1578" s="659"/>
      <c r="AE1578" s="659"/>
      <c r="AF1578" s="659"/>
      <c r="AG1578" s="659"/>
      <c r="AH1578" s="659"/>
      <c r="AI1578" s="659"/>
      <c r="AJ1578" s="659"/>
      <c r="AK1578" s="659"/>
    </row>
    <row r="1579" spans="1:37">
      <c r="A1579" s="659"/>
      <c r="B1579" s="659"/>
      <c r="C1579" s="659"/>
      <c r="D1579" s="659"/>
      <c r="E1579" s="659"/>
      <c r="F1579" s="659"/>
      <c r="G1579" s="659"/>
      <c r="H1579" s="659"/>
      <c r="I1579" s="660"/>
      <c r="J1579" s="659"/>
      <c r="K1579" s="660"/>
      <c r="L1579" s="659"/>
      <c r="M1579" s="659"/>
      <c r="N1579" s="659"/>
      <c r="O1579" s="659"/>
      <c r="P1579" s="659"/>
      <c r="Q1579" s="659"/>
      <c r="R1579" s="659"/>
      <c r="S1579" s="659"/>
      <c r="T1579" s="659"/>
      <c r="U1579" s="659"/>
      <c r="V1579" s="659"/>
      <c r="W1579" s="659"/>
      <c r="X1579" s="659"/>
      <c r="Y1579" s="659"/>
      <c r="Z1579" s="659"/>
      <c r="AA1579" s="659"/>
      <c r="AB1579" s="659"/>
      <c r="AC1579" s="659"/>
      <c r="AD1579" s="659"/>
      <c r="AE1579" s="659"/>
      <c r="AF1579" s="659"/>
      <c r="AG1579" s="659"/>
      <c r="AH1579" s="659"/>
      <c r="AI1579" s="659"/>
      <c r="AJ1579" s="659"/>
      <c r="AK1579" s="659"/>
    </row>
    <row r="1580" spans="1:37">
      <c r="A1580" s="659"/>
      <c r="B1580" s="659"/>
      <c r="C1580" s="659"/>
      <c r="D1580" s="659"/>
      <c r="E1580" s="659"/>
      <c r="F1580" s="659"/>
      <c r="G1580" s="659"/>
      <c r="H1580" s="659"/>
      <c r="I1580" s="660"/>
      <c r="J1580" s="659"/>
      <c r="K1580" s="660"/>
      <c r="L1580" s="659"/>
      <c r="M1580" s="659"/>
      <c r="N1580" s="659"/>
      <c r="O1580" s="659"/>
      <c r="P1580" s="659"/>
      <c r="Q1580" s="659"/>
      <c r="R1580" s="659"/>
      <c r="S1580" s="659"/>
      <c r="T1580" s="659"/>
      <c r="U1580" s="659"/>
      <c r="V1580" s="659"/>
      <c r="W1580" s="659"/>
      <c r="X1580" s="659"/>
      <c r="Y1580" s="659"/>
      <c r="Z1580" s="659"/>
      <c r="AA1580" s="659"/>
      <c r="AB1580" s="659"/>
      <c r="AC1580" s="659"/>
      <c r="AD1580" s="659"/>
      <c r="AE1580" s="659"/>
      <c r="AF1580" s="659"/>
      <c r="AG1580" s="659"/>
      <c r="AH1580" s="659"/>
      <c r="AI1580" s="659"/>
      <c r="AJ1580" s="659"/>
      <c r="AK1580" s="659"/>
    </row>
    <row r="1581" spans="1:37">
      <c r="A1581" s="659"/>
      <c r="B1581" s="659"/>
      <c r="C1581" s="659"/>
      <c r="D1581" s="659"/>
      <c r="E1581" s="659"/>
      <c r="F1581" s="659"/>
      <c r="G1581" s="659"/>
      <c r="H1581" s="659"/>
      <c r="I1581" s="660"/>
      <c r="J1581" s="659"/>
      <c r="K1581" s="660"/>
      <c r="L1581" s="659"/>
      <c r="M1581" s="659"/>
      <c r="N1581" s="659"/>
      <c r="O1581" s="659"/>
      <c r="P1581" s="659"/>
      <c r="Q1581" s="659"/>
      <c r="R1581" s="659"/>
      <c r="S1581" s="659"/>
      <c r="T1581" s="659"/>
      <c r="U1581" s="659"/>
      <c r="V1581" s="659"/>
      <c r="W1581" s="659"/>
      <c r="X1581" s="659"/>
      <c r="Y1581" s="659"/>
      <c r="Z1581" s="659"/>
      <c r="AA1581" s="659"/>
      <c r="AB1581" s="659"/>
      <c r="AC1581" s="659"/>
      <c r="AD1581" s="659"/>
      <c r="AE1581" s="659"/>
      <c r="AF1581" s="659"/>
      <c r="AG1581" s="659"/>
      <c r="AH1581" s="659"/>
      <c r="AI1581" s="659"/>
      <c r="AJ1581" s="659"/>
      <c r="AK1581" s="659"/>
    </row>
    <row r="1582" spans="1:37">
      <c r="A1582" s="659"/>
      <c r="B1582" s="659"/>
      <c r="C1582" s="659"/>
      <c r="D1582" s="659"/>
      <c r="E1582" s="659"/>
      <c r="F1582" s="659"/>
      <c r="G1582" s="659"/>
      <c r="H1582" s="659"/>
      <c r="I1582" s="660"/>
      <c r="J1582" s="659"/>
      <c r="K1582" s="660"/>
      <c r="L1582" s="659"/>
      <c r="M1582" s="659"/>
      <c r="N1582" s="659"/>
      <c r="O1582" s="659"/>
      <c r="P1582" s="659"/>
      <c r="Q1582" s="659"/>
      <c r="R1582" s="659"/>
      <c r="S1582" s="659"/>
      <c r="T1582" s="659"/>
      <c r="U1582" s="659"/>
      <c r="V1582" s="659"/>
      <c r="W1582" s="659"/>
      <c r="X1582" s="659"/>
      <c r="Y1582" s="659"/>
      <c r="Z1582" s="659"/>
      <c r="AA1582" s="659"/>
      <c r="AB1582" s="659"/>
      <c r="AC1582" s="659"/>
      <c r="AD1582" s="659"/>
      <c r="AE1582" s="659"/>
      <c r="AF1582" s="659"/>
      <c r="AG1582" s="659"/>
      <c r="AH1582" s="659"/>
      <c r="AI1582" s="659"/>
      <c r="AJ1582" s="659"/>
      <c r="AK1582" s="659"/>
    </row>
    <row r="1583" spans="1:37">
      <c r="A1583" s="659"/>
      <c r="B1583" s="659"/>
      <c r="C1583" s="659"/>
      <c r="D1583" s="659"/>
      <c r="E1583" s="659"/>
      <c r="F1583" s="659"/>
      <c r="G1583" s="659"/>
      <c r="H1583" s="659"/>
      <c r="I1583" s="660"/>
      <c r="J1583" s="659"/>
      <c r="K1583" s="660"/>
      <c r="L1583" s="659"/>
      <c r="M1583" s="659"/>
      <c r="N1583" s="659"/>
      <c r="O1583" s="659"/>
      <c r="P1583" s="659"/>
      <c r="Q1583" s="659"/>
      <c r="R1583" s="659"/>
      <c r="S1583" s="659"/>
      <c r="T1583" s="659"/>
      <c r="U1583" s="659"/>
      <c r="V1583" s="659"/>
      <c r="W1583" s="659"/>
      <c r="X1583" s="659"/>
      <c r="Y1583" s="659"/>
      <c r="Z1583" s="659"/>
      <c r="AA1583" s="659"/>
      <c r="AB1583" s="659"/>
      <c r="AC1583" s="659"/>
      <c r="AD1583" s="659"/>
      <c r="AE1583" s="659"/>
      <c r="AF1583" s="659"/>
      <c r="AG1583" s="659"/>
      <c r="AH1583" s="659"/>
      <c r="AI1583" s="659"/>
      <c r="AJ1583" s="659"/>
      <c r="AK1583" s="659"/>
    </row>
    <row r="1584" spans="1:37">
      <c r="A1584" s="659"/>
      <c r="B1584" s="659"/>
      <c r="C1584" s="659"/>
      <c r="D1584" s="659"/>
      <c r="E1584" s="659"/>
      <c r="F1584" s="659"/>
      <c r="G1584" s="659"/>
      <c r="H1584" s="659"/>
      <c r="I1584" s="660"/>
      <c r="J1584" s="659"/>
      <c r="K1584" s="660"/>
      <c r="L1584" s="659"/>
      <c r="M1584" s="659"/>
      <c r="N1584" s="659"/>
      <c r="O1584" s="659"/>
      <c r="P1584" s="659"/>
      <c r="Q1584" s="659"/>
      <c r="R1584" s="659"/>
      <c r="S1584" s="659"/>
      <c r="T1584" s="659"/>
      <c r="U1584" s="659"/>
      <c r="V1584" s="659"/>
      <c r="W1584" s="659"/>
      <c r="X1584" s="659"/>
      <c r="Y1584" s="659"/>
      <c r="Z1584" s="659"/>
      <c r="AA1584" s="659"/>
      <c r="AB1584" s="659"/>
      <c r="AC1584" s="659"/>
      <c r="AD1584" s="659"/>
      <c r="AE1584" s="659"/>
      <c r="AF1584" s="659"/>
      <c r="AG1584" s="659"/>
      <c r="AH1584" s="659"/>
      <c r="AI1584" s="659"/>
      <c r="AJ1584" s="659"/>
      <c r="AK1584" s="659"/>
    </row>
    <row r="1585" spans="1:37">
      <c r="A1585" s="659"/>
      <c r="B1585" s="659"/>
      <c r="C1585" s="659"/>
      <c r="D1585" s="659"/>
      <c r="E1585" s="659"/>
      <c r="F1585" s="659"/>
      <c r="G1585" s="659"/>
      <c r="H1585" s="659"/>
      <c r="I1585" s="660"/>
      <c r="J1585" s="659"/>
      <c r="K1585" s="660"/>
      <c r="L1585" s="659"/>
      <c r="M1585" s="659"/>
      <c r="N1585" s="659"/>
      <c r="O1585" s="659"/>
      <c r="P1585" s="659"/>
      <c r="Q1585" s="659"/>
      <c r="R1585" s="659"/>
      <c r="S1585" s="659"/>
      <c r="T1585" s="659"/>
      <c r="U1585" s="659"/>
      <c r="V1585" s="659"/>
      <c r="W1585" s="659"/>
      <c r="X1585" s="659"/>
      <c r="Y1585" s="659"/>
      <c r="Z1585" s="659"/>
      <c r="AA1585" s="659"/>
      <c r="AB1585" s="659"/>
      <c r="AC1585" s="659"/>
      <c r="AD1585" s="659"/>
      <c r="AE1585" s="659"/>
      <c r="AF1585" s="659"/>
      <c r="AG1585" s="659"/>
      <c r="AH1585" s="659"/>
      <c r="AI1585" s="659"/>
      <c r="AJ1585" s="659"/>
      <c r="AK1585" s="659"/>
    </row>
    <row r="1586" spans="1:37">
      <c r="A1586" s="659"/>
      <c r="B1586" s="659"/>
      <c r="C1586" s="659"/>
      <c r="D1586" s="659"/>
      <c r="E1586" s="659"/>
      <c r="F1586" s="659"/>
      <c r="G1586" s="659"/>
      <c r="H1586" s="659"/>
      <c r="I1586" s="660"/>
      <c r="J1586" s="659"/>
      <c r="K1586" s="660"/>
      <c r="L1586" s="659"/>
      <c r="M1586" s="659"/>
      <c r="N1586" s="659"/>
      <c r="O1586" s="659"/>
      <c r="P1586" s="659"/>
      <c r="Q1586" s="659"/>
      <c r="R1586" s="659"/>
      <c r="S1586" s="659"/>
      <c r="T1586" s="659"/>
      <c r="U1586" s="659"/>
      <c r="V1586" s="659"/>
      <c r="W1586" s="659"/>
      <c r="X1586" s="659"/>
      <c r="Y1586" s="659"/>
      <c r="Z1586" s="659"/>
      <c r="AA1586" s="659"/>
      <c r="AB1586" s="659"/>
      <c r="AC1586" s="659"/>
      <c r="AD1586" s="659"/>
      <c r="AE1586" s="659"/>
      <c r="AF1586" s="659"/>
      <c r="AG1586" s="659"/>
      <c r="AH1586" s="659"/>
      <c r="AI1586" s="659"/>
      <c r="AJ1586" s="659"/>
      <c r="AK1586" s="659"/>
    </row>
    <row r="1587" spans="1:37">
      <c r="A1587" s="659"/>
      <c r="B1587" s="659"/>
      <c r="C1587" s="659"/>
      <c r="D1587" s="659"/>
      <c r="E1587" s="659"/>
      <c r="F1587" s="659"/>
      <c r="G1587" s="659"/>
      <c r="H1587" s="659"/>
      <c r="I1587" s="660"/>
      <c r="J1587" s="659"/>
      <c r="K1587" s="660"/>
      <c r="L1587" s="659"/>
      <c r="M1587" s="659"/>
      <c r="N1587" s="659"/>
      <c r="O1587" s="659"/>
      <c r="P1587" s="659"/>
      <c r="Q1587" s="659"/>
      <c r="R1587" s="659"/>
      <c r="S1587" s="659"/>
      <c r="T1587" s="659"/>
      <c r="U1587" s="659"/>
      <c r="V1587" s="659"/>
      <c r="W1587" s="659"/>
      <c r="X1587" s="659"/>
      <c r="Y1587" s="659"/>
      <c r="Z1587" s="659"/>
      <c r="AA1587" s="659"/>
      <c r="AB1587" s="659"/>
      <c r="AC1587" s="659"/>
      <c r="AD1587" s="659"/>
      <c r="AE1587" s="659"/>
      <c r="AF1587" s="659"/>
      <c r="AG1587" s="659"/>
      <c r="AH1587" s="659"/>
      <c r="AI1587" s="659"/>
      <c r="AJ1587" s="659"/>
      <c r="AK1587" s="659"/>
    </row>
    <row r="1588" spans="1:37">
      <c r="A1588" s="659"/>
      <c r="B1588" s="659"/>
      <c r="C1588" s="659"/>
      <c r="D1588" s="659"/>
      <c r="E1588" s="659"/>
      <c r="F1588" s="659"/>
      <c r="G1588" s="659"/>
      <c r="H1588" s="659"/>
      <c r="I1588" s="660"/>
      <c r="J1588" s="659"/>
      <c r="K1588" s="660"/>
      <c r="L1588" s="659"/>
      <c r="M1588" s="659"/>
      <c r="N1588" s="659"/>
      <c r="O1588" s="659"/>
      <c r="P1588" s="659"/>
      <c r="Q1588" s="659"/>
      <c r="R1588" s="659"/>
      <c r="S1588" s="659"/>
      <c r="T1588" s="659"/>
      <c r="U1588" s="659"/>
      <c r="V1588" s="659"/>
      <c r="W1588" s="659"/>
      <c r="X1588" s="659"/>
      <c r="Y1588" s="659"/>
      <c r="Z1588" s="659"/>
      <c r="AA1588" s="659"/>
      <c r="AB1588" s="659"/>
      <c r="AC1588" s="659"/>
      <c r="AD1588" s="659"/>
      <c r="AE1588" s="659"/>
      <c r="AF1588" s="659"/>
      <c r="AG1588" s="659"/>
      <c r="AH1588" s="659"/>
      <c r="AI1588" s="659"/>
      <c r="AJ1588" s="659"/>
      <c r="AK1588" s="659"/>
    </row>
    <row r="1589" spans="1:37">
      <c r="A1589" s="659"/>
      <c r="B1589" s="659"/>
      <c r="C1589" s="659"/>
      <c r="D1589" s="659"/>
      <c r="E1589" s="659"/>
      <c r="F1589" s="659"/>
      <c r="G1589" s="659"/>
      <c r="H1589" s="659"/>
      <c r="I1589" s="660"/>
      <c r="J1589" s="659"/>
      <c r="K1589" s="660"/>
      <c r="L1589" s="659"/>
      <c r="M1589" s="659"/>
      <c r="N1589" s="659"/>
      <c r="O1589" s="659"/>
      <c r="P1589" s="659"/>
      <c r="Q1589" s="659"/>
      <c r="R1589" s="659"/>
      <c r="S1589" s="659"/>
      <c r="T1589" s="659"/>
      <c r="U1589" s="659"/>
      <c r="V1589" s="659"/>
      <c r="W1589" s="659"/>
      <c r="X1589" s="659"/>
      <c r="Y1589" s="659"/>
      <c r="Z1589" s="659"/>
      <c r="AA1589" s="659"/>
      <c r="AB1589" s="659"/>
      <c r="AC1589" s="659"/>
      <c r="AD1589" s="659"/>
      <c r="AE1589" s="659"/>
      <c r="AF1589" s="659"/>
      <c r="AG1589" s="659"/>
      <c r="AH1589" s="659"/>
      <c r="AI1589" s="659"/>
      <c r="AJ1589" s="659"/>
      <c r="AK1589" s="659"/>
    </row>
    <row r="1590" spans="1:37">
      <c r="A1590" s="659"/>
      <c r="B1590" s="659"/>
      <c r="C1590" s="659"/>
      <c r="D1590" s="659"/>
      <c r="E1590" s="659"/>
      <c r="F1590" s="659"/>
      <c r="G1590" s="659"/>
      <c r="H1590" s="659"/>
      <c r="I1590" s="660"/>
      <c r="J1590" s="659"/>
      <c r="K1590" s="660"/>
      <c r="L1590" s="659"/>
      <c r="M1590" s="659"/>
      <c r="N1590" s="659"/>
      <c r="O1590" s="659"/>
      <c r="P1590" s="659"/>
      <c r="Q1590" s="659"/>
      <c r="R1590" s="659"/>
      <c r="S1590" s="659"/>
      <c r="T1590" s="659"/>
      <c r="U1590" s="659"/>
      <c r="V1590" s="659"/>
      <c r="W1590" s="659"/>
      <c r="X1590" s="659"/>
      <c r="Y1590" s="659"/>
      <c r="Z1590" s="659"/>
      <c r="AA1590" s="659"/>
      <c r="AB1590" s="659"/>
      <c r="AC1590" s="659"/>
      <c r="AD1590" s="659"/>
      <c r="AE1590" s="659"/>
      <c r="AF1590" s="659"/>
      <c r="AG1590" s="659"/>
      <c r="AH1590" s="659"/>
      <c r="AI1590" s="659"/>
      <c r="AJ1590" s="659"/>
      <c r="AK1590" s="659"/>
    </row>
    <row r="1591" spans="1:37">
      <c r="A1591" s="659"/>
      <c r="B1591" s="659"/>
      <c r="C1591" s="659"/>
      <c r="D1591" s="659"/>
      <c r="E1591" s="659"/>
      <c r="F1591" s="659"/>
      <c r="G1591" s="659"/>
      <c r="H1591" s="659"/>
      <c r="I1591" s="660"/>
      <c r="J1591" s="659"/>
      <c r="K1591" s="660"/>
      <c r="L1591" s="659"/>
      <c r="M1591" s="659"/>
      <c r="N1591" s="659"/>
      <c r="O1591" s="659"/>
      <c r="P1591" s="659"/>
      <c r="Q1591" s="659"/>
      <c r="R1591" s="659"/>
      <c r="S1591" s="659"/>
      <c r="T1591" s="659"/>
      <c r="U1591" s="659"/>
      <c r="V1591" s="659"/>
      <c r="W1591" s="659"/>
      <c r="X1591" s="659"/>
      <c r="Y1591" s="659"/>
      <c r="Z1591" s="659"/>
      <c r="AA1591" s="659"/>
      <c r="AB1591" s="659"/>
      <c r="AC1591" s="659"/>
      <c r="AD1591" s="659"/>
      <c r="AE1591" s="659"/>
      <c r="AF1591" s="659"/>
      <c r="AG1591" s="659"/>
      <c r="AH1591" s="659"/>
      <c r="AI1591" s="659"/>
      <c r="AJ1591" s="659"/>
      <c r="AK1591" s="659"/>
    </row>
    <row r="1592" spans="1:37">
      <c r="A1592" s="659"/>
      <c r="B1592" s="659"/>
      <c r="C1592" s="659"/>
      <c r="D1592" s="659"/>
      <c r="E1592" s="659"/>
      <c r="F1592" s="659"/>
      <c r="G1592" s="659"/>
      <c r="H1592" s="659"/>
      <c r="I1592" s="660"/>
      <c r="J1592" s="659"/>
      <c r="K1592" s="660"/>
      <c r="L1592" s="659"/>
      <c r="M1592" s="659"/>
      <c r="N1592" s="659"/>
      <c r="O1592" s="659"/>
      <c r="P1592" s="659"/>
      <c r="Q1592" s="659"/>
      <c r="R1592" s="659"/>
      <c r="S1592" s="659"/>
      <c r="T1592" s="659"/>
      <c r="U1592" s="659"/>
      <c r="V1592" s="659"/>
      <c r="W1592" s="659"/>
      <c r="X1592" s="659"/>
      <c r="Y1592" s="659"/>
      <c r="Z1592" s="659"/>
      <c r="AA1592" s="659"/>
      <c r="AB1592" s="659"/>
      <c r="AC1592" s="659"/>
      <c r="AD1592" s="659"/>
      <c r="AE1592" s="659"/>
      <c r="AF1592" s="659"/>
      <c r="AG1592" s="659"/>
      <c r="AH1592" s="659"/>
      <c r="AI1592" s="659"/>
      <c r="AJ1592" s="659"/>
      <c r="AK1592" s="659"/>
    </row>
    <row r="1593" spans="1:37">
      <c r="A1593" s="659"/>
      <c r="B1593" s="659"/>
      <c r="C1593" s="659"/>
      <c r="D1593" s="659"/>
      <c r="E1593" s="659"/>
      <c r="F1593" s="659"/>
      <c r="G1593" s="659"/>
      <c r="H1593" s="659"/>
      <c r="I1593" s="660"/>
      <c r="J1593" s="659"/>
      <c r="K1593" s="660"/>
      <c r="L1593" s="659"/>
      <c r="M1593" s="659"/>
      <c r="N1593" s="659"/>
      <c r="O1593" s="659"/>
      <c r="P1593" s="659"/>
      <c r="Q1593" s="659"/>
      <c r="R1593" s="659"/>
      <c r="S1593" s="659"/>
      <c r="T1593" s="659"/>
      <c r="U1593" s="659"/>
      <c r="V1593" s="659"/>
      <c r="W1593" s="659"/>
      <c r="X1593" s="659"/>
      <c r="Y1593" s="659"/>
      <c r="Z1593" s="659"/>
      <c r="AA1593" s="659"/>
      <c r="AB1593" s="659"/>
      <c r="AC1593" s="659"/>
      <c r="AD1593" s="659"/>
      <c r="AE1593" s="659"/>
      <c r="AF1593" s="659"/>
      <c r="AG1593" s="659"/>
      <c r="AH1593" s="659"/>
      <c r="AI1593" s="659"/>
      <c r="AJ1593" s="659"/>
      <c r="AK1593" s="659"/>
    </row>
    <row r="1594" spans="1:37">
      <c r="A1594" s="659"/>
      <c r="B1594" s="659"/>
      <c r="C1594" s="659"/>
      <c r="D1594" s="659"/>
      <c r="E1594" s="659"/>
      <c r="F1594" s="659"/>
      <c r="G1594" s="659"/>
      <c r="H1594" s="659"/>
      <c r="I1594" s="660"/>
      <c r="J1594" s="659"/>
      <c r="K1594" s="660"/>
      <c r="L1594" s="659"/>
      <c r="M1594" s="659"/>
      <c r="N1594" s="659"/>
      <c r="O1594" s="659"/>
      <c r="P1594" s="659"/>
      <c r="Q1594" s="659"/>
      <c r="R1594" s="659"/>
      <c r="S1594" s="659"/>
      <c r="T1594" s="659"/>
      <c r="U1594" s="659"/>
      <c r="V1594" s="659"/>
      <c r="W1594" s="659"/>
      <c r="X1594" s="659"/>
      <c r="Y1594" s="659"/>
      <c r="Z1594" s="659"/>
      <c r="AA1594" s="659"/>
      <c r="AB1594" s="659"/>
      <c r="AC1594" s="659"/>
      <c r="AD1594" s="659"/>
      <c r="AE1594" s="659"/>
      <c r="AF1594" s="659"/>
      <c r="AG1594" s="659"/>
      <c r="AH1594" s="659"/>
      <c r="AI1594" s="659"/>
      <c r="AJ1594" s="659"/>
      <c r="AK1594" s="659"/>
    </row>
    <row r="1595" spans="1:37">
      <c r="A1595" s="659"/>
      <c r="B1595" s="659"/>
      <c r="C1595" s="659"/>
      <c r="D1595" s="659"/>
      <c r="E1595" s="659"/>
      <c r="F1595" s="659"/>
      <c r="G1595" s="659"/>
      <c r="H1595" s="659"/>
      <c r="I1595" s="660"/>
      <c r="J1595" s="659"/>
      <c r="K1595" s="660"/>
      <c r="L1595" s="659"/>
      <c r="M1595" s="659"/>
      <c r="N1595" s="659"/>
      <c r="O1595" s="659"/>
      <c r="P1595" s="659"/>
      <c r="Q1595" s="659"/>
      <c r="R1595" s="659"/>
      <c r="S1595" s="659"/>
      <c r="T1595" s="659"/>
      <c r="U1595" s="659"/>
      <c r="V1595" s="659"/>
      <c r="W1595" s="659"/>
      <c r="X1595" s="659"/>
      <c r="Y1595" s="659"/>
      <c r="Z1595" s="659"/>
      <c r="AA1595" s="659"/>
      <c r="AB1595" s="659"/>
      <c r="AC1595" s="659"/>
      <c r="AD1595" s="659"/>
      <c r="AE1595" s="659"/>
      <c r="AF1595" s="659"/>
      <c r="AG1595" s="659"/>
      <c r="AH1595" s="659"/>
      <c r="AI1595" s="659"/>
      <c r="AJ1595" s="659"/>
      <c r="AK1595" s="659"/>
    </row>
    <row r="1596" spans="1:37">
      <c r="A1596" s="659"/>
      <c r="B1596" s="659"/>
      <c r="C1596" s="659"/>
      <c r="D1596" s="659"/>
      <c r="E1596" s="659"/>
      <c r="F1596" s="659"/>
      <c r="G1596" s="659"/>
      <c r="H1596" s="659"/>
      <c r="I1596" s="660"/>
      <c r="J1596" s="659"/>
      <c r="K1596" s="660"/>
      <c r="L1596" s="659"/>
      <c r="M1596" s="659"/>
      <c r="N1596" s="659"/>
      <c r="O1596" s="659"/>
      <c r="P1596" s="659"/>
      <c r="Q1596" s="659"/>
      <c r="R1596" s="659"/>
      <c r="S1596" s="659"/>
      <c r="T1596" s="659"/>
      <c r="U1596" s="659"/>
      <c r="V1596" s="659"/>
      <c r="W1596" s="659"/>
      <c r="X1596" s="659"/>
      <c r="Y1596" s="659"/>
      <c r="Z1596" s="659"/>
      <c r="AA1596" s="659"/>
      <c r="AB1596" s="659"/>
      <c r="AC1596" s="659"/>
      <c r="AD1596" s="659"/>
      <c r="AE1596" s="659"/>
      <c r="AF1596" s="659"/>
      <c r="AG1596" s="659"/>
      <c r="AH1596" s="659"/>
      <c r="AI1596" s="659"/>
      <c r="AJ1596" s="659"/>
      <c r="AK1596" s="659"/>
    </row>
    <row r="1597" spans="1:37">
      <c r="A1597" s="659"/>
      <c r="B1597" s="659"/>
      <c r="C1597" s="659"/>
      <c r="D1597" s="659"/>
      <c r="E1597" s="659"/>
      <c r="F1597" s="659"/>
      <c r="G1597" s="659"/>
      <c r="H1597" s="659"/>
      <c r="I1597" s="660"/>
      <c r="J1597" s="659"/>
      <c r="K1597" s="660"/>
      <c r="L1597" s="659"/>
      <c r="M1597" s="659"/>
      <c r="N1597" s="659"/>
      <c r="O1597" s="659"/>
      <c r="P1597" s="659"/>
      <c r="Q1597" s="659"/>
      <c r="R1597" s="659"/>
      <c r="S1597" s="659"/>
      <c r="T1597" s="659"/>
      <c r="U1597" s="659"/>
      <c r="V1597" s="659"/>
      <c r="W1597" s="659"/>
      <c r="X1597" s="659"/>
      <c r="Y1597" s="659"/>
      <c r="Z1597" s="659"/>
      <c r="AA1597" s="659"/>
      <c r="AB1597" s="659"/>
      <c r="AC1597" s="659"/>
      <c r="AD1597" s="659"/>
      <c r="AE1597" s="659"/>
      <c r="AF1597" s="659"/>
      <c r="AG1597" s="659"/>
      <c r="AH1597" s="659"/>
      <c r="AI1597" s="659"/>
      <c r="AJ1597" s="659"/>
      <c r="AK1597" s="659"/>
    </row>
    <row r="1598" spans="1:37">
      <c r="A1598" s="659"/>
      <c r="B1598" s="659"/>
      <c r="C1598" s="659"/>
      <c r="D1598" s="659"/>
      <c r="E1598" s="659"/>
      <c r="F1598" s="659"/>
      <c r="G1598" s="659"/>
      <c r="H1598" s="659"/>
      <c r="I1598" s="660"/>
      <c r="J1598" s="659"/>
      <c r="K1598" s="660"/>
      <c r="L1598" s="659"/>
      <c r="M1598" s="659"/>
      <c r="N1598" s="659"/>
      <c r="O1598" s="659"/>
      <c r="P1598" s="659"/>
      <c r="Q1598" s="659"/>
      <c r="R1598" s="659"/>
      <c r="S1598" s="659"/>
      <c r="T1598" s="659"/>
      <c r="U1598" s="659"/>
      <c r="V1598" s="659"/>
      <c r="W1598" s="659"/>
      <c r="X1598" s="659"/>
      <c r="Y1598" s="659"/>
      <c r="Z1598" s="659"/>
      <c r="AA1598" s="659"/>
      <c r="AB1598" s="659"/>
      <c r="AC1598" s="659"/>
      <c r="AD1598" s="659"/>
      <c r="AE1598" s="659"/>
      <c r="AF1598" s="659"/>
      <c r="AG1598" s="659"/>
      <c r="AH1598" s="659"/>
      <c r="AI1598" s="659"/>
      <c r="AJ1598" s="659"/>
      <c r="AK1598" s="659"/>
    </row>
    <row r="1599" spans="1:37">
      <c r="A1599" s="659"/>
      <c r="B1599" s="659"/>
      <c r="C1599" s="659"/>
      <c r="D1599" s="659"/>
      <c r="E1599" s="659"/>
      <c r="F1599" s="659"/>
      <c r="G1599" s="659"/>
      <c r="H1599" s="659"/>
      <c r="I1599" s="660"/>
      <c r="J1599" s="659"/>
      <c r="K1599" s="660"/>
      <c r="L1599" s="659"/>
      <c r="M1599" s="659"/>
      <c r="N1599" s="659"/>
      <c r="O1599" s="659"/>
      <c r="P1599" s="659"/>
      <c r="Q1599" s="659"/>
      <c r="R1599" s="659"/>
      <c r="S1599" s="659"/>
      <c r="T1599" s="659"/>
      <c r="U1599" s="659"/>
      <c r="V1599" s="659"/>
      <c r="W1599" s="659"/>
      <c r="X1599" s="659"/>
      <c r="Y1599" s="659"/>
      <c r="Z1599" s="659"/>
      <c r="AA1599" s="659"/>
      <c r="AB1599" s="659"/>
      <c r="AC1599" s="659"/>
      <c r="AD1599" s="659"/>
      <c r="AE1599" s="659"/>
      <c r="AF1599" s="659"/>
      <c r="AG1599" s="659"/>
      <c r="AH1599" s="659"/>
      <c r="AI1599" s="659"/>
      <c r="AJ1599" s="659"/>
      <c r="AK1599" s="659"/>
    </row>
    <row r="1600" spans="1:37">
      <c r="A1600" s="659"/>
      <c r="B1600" s="659"/>
      <c r="C1600" s="659"/>
      <c r="D1600" s="659"/>
      <c r="E1600" s="659"/>
      <c r="F1600" s="659"/>
      <c r="G1600" s="659"/>
      <c r="H1600" s="659"/>
      <c r="I1600" s="660"/>
      <c r="J1600" s="659"/>
      <c r="K1600" s="660"/>
      <c r="L1600" s="659"/>
      <c r="M1600" s="659"/>
      <c r="N1600" s="659"/>
      <c r="O1600" s="659"/>
      <c r="P1600" s="659"/>
      <c r="Q1600" s="659"/>
      <c r="R1600" s="659"/>
      <c r="S1600" s="659"/>
      <c r="T1600" s="659"/>
      <c r="U1600" s="659"/>
      <c r="V1600" s="659"/>
      <c r="W1600" s="659"/>
      <c r="X1600" s="659"/>
      <c r="Y1600" s="659"/>
      <c r="Z1600" s="659"/>
      <c r="AA1600" s="659"/>
      <c r="AB1600" s="659"/>
      <c r="AC1600" s="659"/>
      <c r="AD1600" s="659"/>
      <c r="AE1600" s="659"/>
      <c r="AF1600" s="659"/>
      <c r="AG1600" s="659"/>
      <c r="AH1600" s="659"/>
      <c r="AI1600" s="659"/>
      <c r="AJ1600" s="659"/>
      <c r="AK1600" s="659"/>
    </row>
    <row r="1601" spans="1:37">
      <c r="A1601" s="659"/>
      <c r="B1601" s="659"/>
      <c r="C1601" s="659"/>
      <c r="D1601" s="659"/>
      <c r="E1601" s="659"/>
      <c r="F1601" s="659"/>
      <c r="G1601" s="659"/>
      <c r="H1601" s="659"/>
      <c r="I1601" s="660"/>
      <c r="J1601" s="659"/>
      <c r="K1601" s="660"/>
      <c r="L1601" s="659"/>
      <c r="M1601" s="659"/>
      <c r="N1601" s="659"/>
      <c r="O1601" s="659"/>
      <c r="P1601" s="659"/>
      <c r="Q1601" s="659"/>
      <c r="R1601" s="659"/>
      <c r="S1601" s="659"/>
      <c r="T1601" s="659"/>
      <c r="U1601" s="659"/>
      <c r="V1601" s="659"/>
      <c r="W1601" s="659"/>
      <c r="X1601" s="659"/>
      <c r="Y1601" s="659"/>
      <c r="Z1601" s="659"/>
      <c r="AA1601" s="659"/>
      <c r="AB1601" s="659"/>
      <c r="AC1601" s="659"/>
      <c r="AD1601" s="659"/>
      <c r="AE1601" s="659"/>
      <c r="AF1601" s="659"/>
      <c r="AG1601" s="659"/>
      <c r="AH1601" s="659"/>
      <c r="AI1601" s="659"/>
      <c r="AJ1601" s="659"/>
      <c r="AK1601" s="659"/>
    </row>
    <row r="1602" spans="1:37">
      <c r="A1602" s="659"/>
      <c r="B1602" s="659"/>
      <c r="C1602" s="659"/>
      <c r="D1602" s="659"/>
      <c r="E1602" s="659"/>
      <c r="F1602" s="659"/>
      <c r="G1602" s="659"/>
      <c r="H1602" s="659"/>
      <c r="I1602" s="660"/>
      <c r="J1602" s="659"/>
      <c r="K1602" s="660"/>
      <c r="L1602" s="659"/>
      <c r="M1602" s="659"/>
      <c r="N1602" s="659"/>
      <c r="O1602" s="659"/>
      <c r="P1602" s="659"/>
      <c r="Q1602" s="659"/>
      <c r="R1602" s="659"/>
      <c r="S1602" s="659"/>
      <c r="T1602" s="659"/>
      <c r="U1602" s="659"/>
      <c r="V1602" s="659"/>
      <c r="W1602" s="659"/>
      <c r="X1602" s="659"/>
      <c r="Y1602" s="659"/>
      <c r="Z1602" s="659"/>
      <c r="AA1602" s="659"/>
      <c r="AB1602" s="659"/>
      <c r="AC1602" s="659"/>
      <c r="AD1602" s="659"/>
      <c r="AE1602" s="659"/>
      <c r="AF1602" s="659"/>
      <c r="AG1602" s="659"/>
      <c r="AH1602" s="659"/>
      <c r="AI1602" s="659"/>
      <c r="AJ1602" s="659"/>
      <c r="AK1602" s="659"/>
    </row>
    <row r="1603" spans="1:37">
      <c r="A1603" s="659"/>
      <c r="B1603" s="659"/>
      <c r="C1603" s="659"/>
      <c r="D1603" s="659"/>
      <c r="E1603" s="659"/>
      <c r="F1603" s="659"/>
      <c r="G1603" s="659"/>
      <c r="H1603" s="659"/>
      <c r="I1603" s="660"/>
      <c r="J1603" s="659"/>
      <c r="K1603" s="660"/>
      <c r="L1603" s="659"/>
      <c r="M1603" s="659"/>
      <c r="N1603" s="659"/>
      <c r="O1603" s="659"/>
      <c r="P1603" s="659"/>
      <c r="Q1603" s="659"/>
      <c r="R1603" s="659"/>
      <c r="S1603" s="659"/>
      <c r="T1603" s="659"/>
      <c r="U1603" s="659"/>
      <c r="V1603" s="659"/>
      <c r="W1603" s="659"/>
      <c r="X1603" s="659"/>
      <c r="Y1603" s="659"/>
      <c r="Z1603" s="659"/>
      <c r="AA1603" s="659"/>
      <c r="AB1603" s="659"/>
      <c r="AC1603" s="659"/>
      <c r="AD1603" s="659"/>
      <c r="AE1603" s="659"/>
      <c r="AF1603" s="659"/>
      <c r="AG1603" s="659"/>
      <c r="AH1603" s="659"/>
      <c r="AI1603" s="659"/>
      <c r="AJ1603" s="659"/>
      <c r="AK1603" s="659"/>
    </row>
    <row r="1604" spans="1:37">
      <c r="A1604" s="659"/>
      <c r="B1604" s="659"/>
      <c r="C1604" s="659"/>
      <c r="D1604" s="659"/>
      <c r="E1604" s="659"/>
      <c r="F1604" s="659"/>
      <c r="G1604" s="659"/>
      <c r="H1604" s="659"/>
      <c r="I1604" s="660"/>
      <c r="J1604" s="659"/>
      <c r="K1604" s="660"/>
      <c r="L1604" s="659"/>
      <c r="M1604" s="659"/>
      <c r="N1604" s="659"/>
      <c r="O1604" s="659"/>
      <c r="P1604" s="659"/>
      <c r="Q1604" s="659"/>
      <c r="R1604" s="659"/>
      <c r="S1604" s="659"/>
      <c r="T1604" s="659"/>
      <c r="U1604" s="659"/>
      <c r="V1604" s="659"/>
      <c r="W1604" s="659"/>
      <c r="X1604" s="659"/>
      <c r="Y1604" s="659"/>
      <c r="Z1604" s="659"/>
      <c r="AA1604" s="659"/>
      <c r="AB1604" s="659"/>
      <c r="AC1604" s="659"/>
      <c r="AD1604" s="659"/>
      <c r="AE1604" s="659"/>
      <c r="AF1604" s="659"/>
      <c r="AG1604" s="659"/>
      <c r="AH1604" s="659"/>
      <c r="AI1604" s="659"/>
      <c r="AJ1604" s="659"/>
      <c r="AK1604" s="659"/>
    </row>
    <row r="1605" spans="1:37">
      <c r="A1605" s="659"/>
      <c r="B1605" s="659"/>
      <c r="C1605" s="659"/>
      <c r="D1605" s="659"/>
      <c r="E1605" s="659"/>
      <c r="F1605" s="659"/>
      <c r="G1605" s="659"/>
      <c r="H1605" s="659"/>
      <c r="I1605" s="660"/>
      <c r="J1605" s="659"/>
      <c r="K1605" s="660"/>
      <c r="L1605" s="659"/>
      <c r="M1605" s="659"/>
      <c r="N1605" s="659"/>
      <c r="O1605" s="659"/>
      <c r="P1605" s="659"/>
      <c r="Q1605" s="659"/>
      <c r="R1605" s="659"/>
      <c r="S1605" s="659"/>
      <c r="T1605" s="659"/>
      <c r="U1605" s="659"/>
      <c r="V1605" s="659"/>
      <c r="W1605" s="659"/>
      <c r="X1605" s="659"/>
      <c r="Y1605" s="659"/>
      <c r="Z1605" s="659"/>
      <c r="AA1605" s="659"/>
      <c r="AB1605" s="659"/>
      <c r="AC1605" s="659"/>
      <c r="AD1605" s="659"/>
      <c r="AE1605" s="659"/>
      <c r="AF1605" s="659"/>
      <c r="AG1605" s="659"/>
      <c r="AH1605" s="659"/>
      <c r="AI1605" s="659"/>
      <c r="AJ1605" s="659"/>
      <c r="AK1605" s="659"/>
    </row>
    <row r="1606" spans="1:37">
      <c r="A1606" s="659"/>
      <c r="B1606" s="659"/>
      <c r="C1606" s="659"/>
      <c r="D1606" s="659"/>
      <c r="E1606" s="659"/>
      <c r="F1606" s="659"/>
      <c r="G1606" s="659"/>
      <c r="H1606" s="659"/>
      <c r="I1606" s="660"/>
      <c r="J1606" s="659"/>
      <c r="K1606" s="660"/>
      <c r="L1606" s="659"/>
      <c r="M1606" s="659"/>
      <c r="N1606" s="659"/>
      <c r="O1606" s="659"/>
      <c r="P1606" s="659"/>
      <c r="Q1606" s="659"/>
      <c r="R1606" s="659"/>
      <c r="S1606" s="659"/>
      <c r="T1606" s="659"/>
      <c r="U1606" s="659"/>
      <c r="V1606" s="659"/>
      <c r="W1606" s="659"/>
      <c r="X1606" s="659"/>
      <c r="Y1606" s="659"/>
      <c r="Z1606" s="659"/>
      <c r="AA1606" s="659"/>
      <c r="AB1606" s="659"/>
      <c r="AC1606" s="659"/>
      <c r="AD1606" s="659"/>
      <c r="AE1606" s="659"/>
      <c r="AF1606" s="659"/>
      <c r="AG1606" s="659"/>
      <c r="AH1606" s="659"/>
      <c r="AI1606" s="659"/>
      <c r="AJ1606" s="659"/>
      <c r="AK1606" s="659"/>
    </row>
    <row r="1607" spans="1:37">
      <c r="A1607" s="659"/>
      <c r="B1607" s="659"/>
      <c r="C1607" s="659"/>
      <c r="D1607" s="659"/>
      <c r="E1607" s="659"/>
      <c r="F1607" s="659"/>
      <c r="G1607" s="659"/>
      <c r="H1607" s="659"/>
      <c r="I1607" s="660"/>
      <c r="J1607" s="659"/>
      <c r="K1607" s="660"/>
      <c r="L1607" s="659"/>
      <c r="M1607" s="659"/>
      <c r="N1607" s="659"/>
      <c r="O1607" s="659"/>
      <c r="P1607" s="659"/>
      <c r="Q1607" s="659"/>
      <c r="R1607" s="659"/>
      <c r="S1607" s="659"/>
      <c r="T1607" s="659"/>
      <c r="U1607" s="659"/>
      <c r="V1607" s="659"/>
      <c r="W1607" s="659"/>
      <c r="X1607" s="659"/>
      <c r="Y1607" s="659"/>
      <c r="Z1607" s="659"/>
      <c r="AA1607" s="659"/>
      <c r="AB1607" s="659"/>
      <c r="AC1607" s="659"/>
      <c r="AD1607" s="659"/>
      <c r="AE1607" s="659"/>
      <c r="AF1607" s="659"/>
      <c r="AG1607" s="659"/>
      <c r="AH1607" s="659"/>
      <c r="AI1607" s="659"/>
      <c r="AJ1607" s="659"/>
      <c r="AK1607" s="659"/>
    </row>
    <row r="1608" spans="1:37">
      <c r="A1608" s="659"/>
      <c r="B1608" s="659"/>
      <c r="C1608" s="659"/>
      <c r="D1608" s="659"/>
      <c r="E1608" s="659"/>
      <c r="F1608" s="659"/>
      <c r="G1608" s="659"/>
      <c r="H1608" s="659"/>
      <c r="I1608" s="660"/>
      <c r="J1608" s="659"/>
      <c r="K1608" s="660"/>
      <c r="L1608" s="659"/>
      <c r="M1608" s="659"/>
      <c r="N1608" s="659"/>
      <c r="O1608" s="659"/>
      <c r="P1608" s="659"/>
      <c r="Q1608" s="659"/>
      <c r="R1608" s="659"/>
      <c r="S1608" s="659"/>
      <c r="T1608" s="659"/>
      <c r="U1608" s="659"/>
      <c r="V1608" s="659"/>
      <c r="W1608" s="659"/>
      <c r="X1608" s="659"/>
      <c r="Y1608" s="659"/>
      <c r="Z1608" s="659"/>
      <c r="AA1608" s="659"/>
      <c r="AB1608" s="659"/>
      <c r="AC1608" s="659"/>
      <c r="AD1608" s="659"/>
      <c r="AE1608" s="659"/>
      <c r="AF1608" s="659"/>
      <c r="AG1608" s="659"/>
      <c r="AH1608" s="659"/>
      <c r="AI1608" s="659"/>
      <c r="AJ1608" s="659"/>
      <c r="AK1608" s="659"/>
    </row>
    <row r="1609" spans="1:37">
      <c r="A1609" s="659"/>
      <c r="B1609" s="659"/>
      <c r="C1609" s="659"/>
      <c r="D1609" s="659"/>
      <c r="E1609" s="659"/>
      <c r="F1609" s="659"/>
      <c r="G1609" s="659"/>
      <c r="H1609" s="659"/>
      <c r="I1609" s="660"/>
      <c r="J1609" s="659"/>
      <c r="K1609" s="660"/>
      <c r="L1609" s="659"/>
      <c r="M1609" s="659"/>
      <c r="N1609" s="659"/>
      <c r="O1609" s="659"/>
      <c r="P1609" s="659"/>
      <c r="Q1609" s="659"/>
      <c r="R1609" s="659"/>
      <c r="S1609" s="659"/>
      <c r="T1609" s="659"/>
      <c r="U1609" s="659"/>
      <c r="V1609" s="659"/>
      <c r="W1609" s="659"/>
      <c r="X1609" s="659"/>
      <c r="Y1609" s="659"/>
      <c r="Z1609" s="659"/>
      <c r="AA1609" s="659"/>
      <c r="AB1609" s="659"/>
      <c r="AC1609" s="659"/>
      <c r="AD1609" s="659"/>
      <c r="AE1609" s="659"/>
      <c r="AF1609" s="659"/>
      <c r="AG1609" s="659"/>
      <c r="AH1609" s="659"/>
      <c r="AI1609" s="659"/>
      <c r="AJ1609" s="659"/>
      <c r="AK1609" s="659"/>
    </row>
    <row r="1610" spans="1:37">
      <c r="A1610" s="659"/>
      <c r="B1610" s="659"/>
      <c r="C1610" s="659"/>
      <c r="D1610" s="659"/>
      <c r="E1610" s="659"/>
      <c r="F1610" s="659"/>
      <c r="G1610" s="659"/>
      <c r="H1610" s="659"/>
      <c r="I1610" s="660"/>
      <c r="J1610" s="659"/>
      <c r="K1610" s="660"/>
      <c r="L1610" s="659"/>
      <c r="M1610" s="659"/>
      <c r="N1610" s="659"/>
      <c r="O1610" s="659"/>
      <c r="P1610" s="659"/>
      <c r="Q1610" s="659"/>
      <c r="R1610" s="659"/>
      <c r="S1610" s="659"/>
      <c r="T1610" s="659"/>
      <c r="U1610" s="659"/>
      <c r="V1610" s="659"/>
      <c r="W1610" s="659"/>
      <c r="X1610" s="659"/>
      <c r="Y1610" s="659"/>
      <c r="Z1610" s="659"/>
      <c r="AA1610" s="659"/>
      <c r="AB1610" s="659"/>
      <c r="AC1610" s="659"/>
      <c r="AD1610" s="659"/>
      <c r="AE1610" s="659"/>
      <c r="AF1610" s="659"/>
      <c r="AG1610" s="659"/>
      <c r="AH1610" s="659"/>
      <c r="AI1610" s="659"/>
      <c r="AJ1610" s="659"/>
      <c r="AK1610" s="659"/>
    </row>
    <row r="1611" spans="1:37">
      <c r="A1611" s="659"/>
      <c r="B1611" s="659"/>
      <c r="C1611" s="659"/>
      <c r="D1611" s="659"/>
      <c r="E1611" s="659"/>
      <c r="F1611" s="659"/>
      <c r="G1611" s="659"/>
      <c r="H1611" s="659"/>
      <c r="I1611" s="660"/>
      <c r="J1611" s="659"/>
      <c r="K1611" s="660"/>
      <c r="L1611" s="659"/>
      <c r="M1611" s="659"/>
      <c r="N1611" s="659"/>
      <c r="O1611" s="659"/>
      <c r="P1611" s="659"/>
      <c r="Q1611" s="659"/>
      <c r="R1611" s="659"/>
      <c r="S1611" s="659"/>
      <c r="T1611" s="659"/>
      <c r="U1611" s="659"/>
      <c r="V1611" s="659"/>
      <c r="W1611" s="659"/>
      <c r="X1611" s="659"/>
      <c r="Y1611" s="659"/>
      <c r="Z1611" s="659"/>
      <c r="AA1611" s="659"/>
      <c r="AB1611" s="659"/>
      <c r="AC1611" s="659"/>
      <c r="AD1611" s="659"/>
      <c r="AE1611" s="659"/>
      <c r="AF1611" s="659"/>
      <c r="AG1611" s="659"/>
      <c r="AH1611" s="659"/>
      <c r="AI1611" s="659"/>
      <c r="AJ1611" s="659"/>
      <c r="AK1611" s="659"/>
    </row>
    <row r="1612" spans="1:37">
      <c r="A1612" s="659"/>
      <c r="B1612" s="659"/>
      <c r="C1612" s="659"/>
      <c r="D1612" s="659"/>
      <c r="E1612" s="659"/>
      <c r="F1612" s="659"/>
      <c r="G1612" s="659"/>
      <c r="H1612" s="659"/>
      <c r="I1612" s="660"/>
      <c r="J1612" s="659"/>
      <c r="K1612" s="660"/>
      <c r="L1612" s="659"/>
      <c r="M1612" s="659"/>
      <c r="N1612" s="659"/>
      <c r="O1612" s="659"/>
      <c r="P1612" s="659"/>
      <c r="Q1612" s="659"/>
      <c r="R1612" s="659"/>
      <c r="S1612" s="659"/>
      <c r="T1612" s="659"/>
      <c r="U1612" s="659"/>
      <c r="V1612" s="659"/>
      <c r="W1612" s="659"/>
      <c r="X1612" s="659"/>
      <c r="Y1612" s="659"/>
      <c r="Z1612" s="659"/>
      <c r="AA1612" s="659"/>
      <c r="AB1612" s="659"/>
      <c r="AC1612" s="659"/>
      <c r="AD1612" s="659"/>
      <c r="AE1612" s="659"/>
      <c r="AF1612" s="659"/>
      <c r="AG1612" s="659"/>
      <c r="AH1612" s="659"/>
      <c r="AI1612" s="659"/>
      <c r="AJ1612" s="659"/>
      <c r="AK1612" s="659"/>
    </row>
    <row r="1613" spans="1:37">
      <c r="A1613" s="659"/>
      <c r="B1613" s="659"/>
      <c r="C1613" s="659"/>
      <c r="D1613" s="659"/>
      <c r="E1613" s="659"/>
      <c r="F1613" s="659"/>
      <c r="G1613" s="659"/>
      <c r="H1613" s="659"/>
      <c r="I1613" s="660"/>
      <c r="J1613" s="659"/>
      <c r="K1613" s="660"/>
      <c r="L1613" s="659"/>
      <c r="M1613" s="659"/>
      <c r="N1613" s="659"/>
      <c r="O1613" s="659"/>
      <c r="P1613" s="659"/>
      <c r="Q1613" s="659"/>
      <c r="R1613" s="659"/>
      <c r="S1613" s="659"/>
      <c r="T1613" s="659"/>
      <c r="U1613" s="659"/>
      <c r="V1613" s="659"/>
      <c r="W1613" s="659"/>
      <c r="X1613" s="659"/>
      <c r="Y1613" s="659"/>
      <c r="Z1613" s="659"/>
      <c r="AA1613" s="659"/>
      <c r="AB1613" s="659"/>
      <c r="AC1613" s="659"/>
      <c r="AD1613" s="659"/>
      <c r="AE1613" s="659"/>
      <c r="AF1613" s="659"/>
      <c r="AG1613" s="659"/>
      <c r="AH1613" s="659"/>
      <c r="AI1613" s="659"/>
      <c r="AJ1613" s="659"/>
      <c r="AK1613" s="659"/>
    </row>
    <row r="1614" spans="1:37">
      <c r="A1614" s="659"/>
      <c r="B1614" s="659"/>
      <c r="C1614" s="659"/>
      <c r="D1614" s="659"/>
      <c r="E1614" s="659"/>
      <c r="F1614" s="659"/>
      <c r="G1614" s="659"/>
      <c r="H1614" s="659"/>
      <c r="I1614" s="660"/>
      <c r="J1614" s="659"/>
      <c r="K1614" s="660"/>
      <c r="L1614" s="659"/>
      <c r="M1614" s="659"/>
      <c r="N1614" s="659"/>
      <c r="O1614" s="659"/>
      <c r="P1614" s="659"/>
      <c r="Q1614" s="659"/>
      <c r="R1614" s="659"/>
      <c r="S1614" s="659"/>
      <c r="T1614" s="659"/>
      <c r="U1614" s="659"/>
      <c r="V1614" s="659"/>
      <c r="W1614" s="659"/>
      <c r="X1614" s="659"/>
      <c r="Y1614" s="659"/>
      <c r="Z1614" s="659"/>
      <c r="AA1614" s="659"/>
      <c r="AB1614" s="659"/>
      <c r="AC1614" s="659"/>
      <c r="AD1614" s="659"/>
      <c r="AE1614" s="659"/>
      <c r="AF1614" s="659"/>
      <c r="AG1614" s="659"/>
      <c r="AH1614" s="659"/>
      <c r="AI1614" s="659"/>
      <c r="AJ1614" s="659"/>
      <c r="AK1614" s="659"/>
    </row>
    <row r="1615" spans="1:37">
      <c r="A1615" s="659"/>
      <c r="B1615" s="659"/>
      <c r="C1615" s="659"/>
      <c r="D1615" s="659"/>
      <c r="E1615" s="659"/>
      <c r="F1615" s="659"/>
      <c r="G1615" s="659"/>
      <c r="H1615" s="659"/>
      <c r="I1615" s="660"/>
      <c r="J1615" s="659"/>
      <c r="K1615" s="660"/>
      <c r="L1615" s="659"/>
      <c r="M1615" s="659"/>
      <c r="N1615" s="659"/>
      <c r="O1615" s="659"/>
      <c r="P1615" s="659"/>
      <c r="Q1615" s="659"/>
      <c r="R1615" s="659"/>
      <c r="S1615" s="659"/>
      <c r="T1615" s="659"/>
      <c r="U1615" s="659"/>
      <c r="V1615" s="659"/>
      <c r="W1615" s="659"/>
      <c r="X1615" s="659"/>
      <c r="Y1615" s="659"/>
      <c r="Z1615" s="659"/>
      <c r="AA1615" s="659"/>
      <c r="AB1615" s="659"/>
      <c r="AC1615" s="659"/>
      <c r="AD1615" s="659"/>
      <c r="AE1615" s="659"/>
      <c r="AF1615" s="659"/>
      <c r="AG1615" s="659"/>
      <c r="AH1615" s="659"/>
      <c r="AI1615" s="659"/>
      <c r="AJ1615" s="659"/>
      <c r="AK1615" s="659"/>
    </row>
    <row r="1616" spans="1:37">
      <c r="A1616" s="659"/>
      <c r="B1616" s="659"/>
      <c r="C1616" s="659"/>
      <c r="D1616" s="659"/>
      <c r="E1616" s="659"/>
      <c r="F1616" s="659"/>
      <c r="G1616" s="659"/>
      <c r="H1616" s="659"/>
      <c r="I1616" s="660"/>
      <c r="J1616" s="659"/>
      <c r="K1616" s="660"/>
      <c r="L1616" s="659"/>
      <c r="M1616" s="659"/>
      <c r="N1616" s="659"/>
      <c r="O1616" s="659"/>
      <c r="P1616" s="659"/>
      <c r="Q1616" s="659"/>
      <c r="R1616" s="659"/>
      <c r="S1616" s="659"/>
      <c r="T1616" s="659"/>
      <c r="U1616" s="659"/>
      <c r="V1616" s="659"/>
      <c r="W1616" s="659"/>
      <c r="X1616" s="659"/>
      <c r="Y1616" s="659"/>
      <c r="Z1616" s="659"/>
      <c r="AA1616" s="659"/>
      <c r="AB1616" s="659"/>
      <c r="AC1616" s="659"/>
      <c r="AD1616" s="659"/>
      <c r="AE1616" s="659"/>
      <c r="AF1616" s="659"/>
      <c r="AG1616" s="659"/>
      <c r="AH1616" s="659"/>
      <c r="AI1616" s="659"/>
      <c r="AJ1616" s="659"/>
      <c r="AK1616" s="659"/>
    </row>
    <row r="1617" spans="1:37">
      <c r="A1617" s="659"/>
      <c r="B1617" s="659"/>
      <c r="C1617" s="659"/>
      <c r="D1617" s="659"/>
      <c r="E1617" s="659"/>
      <c r="F1617" s="659"/>
      <c r="G1617" s="659"/>
      <c r="H1617" s="659"/>
      <c r="I1617" s="660"/>
      <c r="J1617" s="659"/>
      <c r="K1617" s="660"/>
      <c r="L1617" s="659"/>
      <c r="M1617" s="659"/>
      <c r="N1617" s="659"/>
      <c r="O1617" s="659"/>
      <c r="P1617" s="659"/>
      <c r="Q1617" s="659"/>
      <c r="R1617" s="659"/>
      <c r="S1617" s="659"/>
      <c r="T1617" s="659"/>
      <c r="U1617" s="659"/>
      <c r="V1617" s="659"/>
      <c r="W1617" s="659"/>
      <c r="X1617" s="659"/>
      <c r="Y1617" s="659"/>
      <c r="Z1617" s="659"/>
      <c r="AA1617" s="659"/>
      <c r="AB1617" s="659"/>
      <c r="AC1617" s="659"/>
      <c r="AD1617" s="659"/>
      <c r="AE1617" s="659"/>
      <c r="AF1617" s="659"/>
      <c r="AG1617" s="659"/>
      <c r="AH1617" s="659"/>
      <c r="AI1617" s="659"/>
      <c r="AJ1617" s="659"/>
      <c r="AK1617" s="659"/>
    </row>
    <row r="1618" spans="1:37">
      <c r="A1618" s="659"/>
      <c r="B1618" s="659"/>
      <c r="C1618" s="659"/>
      <c r="D1618" s="659"/>
      <c r="E1618" s="659"/>
      <c r="F1618" s="659"/>
      <c r="G1618" s="659"/>
      <c r="H1618" s="659"/>
      <c r="I1618" s="660"/>
      <c r="J1618" s="659"/>
      <c r="K1618" s="660"/>
      <c r="L1618" s="659"/>
      <c r="M1618" s="659"/>
      <c r="N1618" s="659"/>
      <c r="O1618" s="659"/>
      <c r="P1618" s="659"/>
      <c r="Q1618" s="659"/>
      <c r="R1618" s="659"/>
      <c r="S1618" s="659"/>
      <c r="T1618" s="659"/>
      <c r="U1618" s="659"/>
      <c r="V1618" s="659"/>
      <c r="W1618" s="659"/>
      <c r="X1618" s="659"/>
      <c r="Y1618" s="659"/>
      <c r="Z1618" s="659"/>
      <c r="AA1618" s="659"/>
      <c r="AB1618" s="659"/>
      <c r="AC1618" s="659"/>
      <c r="AD1618" s="659"/>
      <c r="AE1618" s="659"/>
      <c r="AF1618" s="659"/>
      <c r="AG1618" s="659"/>
      <c r="AH1618" s="659"/>
      <c r="AI1618" s="659"/>
      <c r="AJ1618" s="659"/>
      <c r="AK1618" s="659"/>
    </row>
    <row r="1619" spans="1:37">
      <c r="A1619" s="659"/>
      <c r="B1619" s="659"/>
      <c r="C1619" s="659"/>
      <c r="D1619" s="659"/>
      <c r="E1619" s="659"/>
      <c r="F1619" s="659"/>
      <c r="G1619" s="659"/>
      <c r="H1619" s="659"/>
      <c r="I1619" s="660"/>
      <c r="J1619" s="659"/>
      <c r="K1619" s="660"/>
      <c r="L1619" s="659"/>
      <c r="M1619" s="659"/>
      <c r="N1619" s="659"/>
      <c r="O1619" s="659"/>
      <c r="P1619" s="659"/>
      <c r="Q1619" s="659"/>
      <c r="R1619" s="659"/>
      <c r="S1619" s="659"/>
      <c r="T1619" s="659"/>
      <c r="U1619" s="659"/>
      <c r="V1619" s="659"/>
      <c r="W1619" s="659"/>
      <c r="X1619" s="659"/>
      <c r="Y1619" s="659"/>
      <c r="Z1619" s="659"/>
      <c r="AA1619" s="659"/>
      <c r="AB1619" s="659"/>
      <c r="AC1619" s="659"/>
      <c r="AD1619" s="659"/>
      <c r="AE1619" s="659"/>
      <c r="AF1619" s="659"/>
      <c r="AG1619" s="659"/>
      <c r="AH1619" s="659"/>
      <c r="AI1619" s="659"/>
      <c r="AJ1619" s="659"/>
      <c r="AK1619" s="659"/>
    </row>
    <row r="1620" spans="1:37">
      <c r="A1620" s="659"/>
      <c r="B1620" s="659"/>
      <c r="C1620" s="659"/>
      <c r="D1620" s="659"/>
      <c r="E1620" s="659"/>
      <c r="F1620" s="659"/>
      <c r="G1620" s="659"/>
      <c r="H1620" s="659"/>
      <c r="I1620" s="660"/>
      <c r="J1620" s="659"/>
      <c r="K1620" s="660"/>
      <c r="L1620" s="659"/>
      <c r="M1620" s="659"/>
      <c r="N1620" s="659"/>
      <c r="O1620" s="659"/>
      <c r="P1620" s="659"/>
      <c r="Q1620" s="659"/>
      <c r="R1620" s="659"/>
      <c r="S1620" s="659"/>
      <c r="T1620" s="659"/>
      <c r="U1620" s="659"/>
      <c r="V1620" s="659"/>
      <c r="W1620" s="659"/>
      <c r="X1620" s="659"/>
      <c r="Y1620" s="659"/>
      <c r="Z1620" s="659"/>
      <c r="AA1620" s="659"/>
      <c r="AB1620" s="659"/>
      <c r="AC1620" s="659"/>
      <c r="AD1620" s="659"/>
      <c r="AE1620" s="659"/>
      <c r="AF1620" s="659"/>
      <c r="AG1620" s="659"/>
      <c r="AH1620" s="659"/>
      <c r="AI1620" s="659"/>
      <c r="AJ1620" s="659"/>
      <c r="AK1620" s="659"/>
    </row>
    <row r="1621" spans="1:37">
      <c r="A1621" s="659"/>
      <c r="B1621" s="659"/>
      <c r="C1621" s="659"/>
      <c r="D1621" s="659"/>
      <c r="E1621" s="659"/>
      <c r="F1621" s="659"/>
      <c r="G1621" s="659"/>
      <c r="H1621" s="659"/>
      <c r="I1621" s="660"/>
      <c r="J1621" s="659"/>
      <c r="K1621" s="660"/>
      <c r="L1621" s="659"/>
      <c r="M1621" s="659"/>
      <c r="N1621" s="659"/>
      <c r="O1621" s="659"/>
      <c r="P1621" s="659"/>
      <c r="Q1621" s="659"/>
      <c r="R1621" s="659"/>
      <c r="S1621" s="659"/>
      <c r="T1621" s="659"/>
      <c r="U1621" s="659"/>
      <c r="V1621" s="659"/>
      <c r="W1621" s="659"/>
      <c r="X1621" s="659"/>
      <c r="Y1621" s="659"/>
      <c r="Z1621" s="659"/>
      <c r="AA1621" s="659"/>
      <c r="AB1621" s="659"/>
      <c r="AC1621" s="659"/>
      <c r="AD1621" s="659"/>
      <c r="AE1621" s="659"/>
      <c r="AF1621" s="659"/>
      <c r="AG1621" s="659"/>
      <c r="AH1621" s="659"/>
      <c r="AI1621" s="659"/>
      <c r="AJ1621" s="659"/>
      <c r="AK1621" s="659"/>
    </row>
    <row r="1622" spans="1:37">
      <c r="A1622" s="659"/>
      <c r="B1622" s="659"/>
      <c r="C1622" s="659"/>
      <c r="D1622" s="659"/>
      <c r="E1622" s="659"/>
      <c r="F1622" s="659"/>
      <c r="G1622" s="659"/>
      <c r="H1622" s="659"/>
      <c r="I1622" s="660"/>
      <c r="J1622" s="659"/>
      <c r="K1622" s="660"/>
      <c r="L1622" s="659"/>
      <c r="M1622" s="659"/>
      <c r="N1622" s="659"/>
      <c r="O1622" s="659"/>
      <c r="P1622" s="659"/>
      <c r="Q1622" s="659"/>
      <c r="R1622" s="659"/>
      <c r="S1622" s="659"/>
      <c r="T1622" s="659"/>
      <c r="U1622" s="659"/>
      <c r="V1622" s="659"/>
      <c r="W1622" s="659"/>
      <c r="X1622" s="659"/>
      <c r="Y1622" s="659"/>
      <c r="Z1622" s="659"/>
      <c r="AA1622" s="659"/>
      <c r="AB1622" s="659"/>
      <c r="AC1622" s="659"/>
      <c r="AD1622" s="659"/>
      <c r="AE1622" s="659"/>
      <c r="AF1622" s="659"/>
      <c r="AG1622" s="659"/>
      <c r="AH1622" s="659"/>
      <c r="AI1622" s="659"/>
      <c r="AJ1622" s="659"/>
      <c r="AK1622" s="659"/>
    </row>
    <row r="1623" spans="1:37">
      <c r="A1623" s="659"/>
      <c r="B1623" s="659"/>
      <c r="C1623" s="659"/>
      <c r="D1623" s="659"/>
      <c r="E1623" s="659"/>
      <c r="F1623" s="659"/>
      <c r="G1623" s="659"/>
      <c r="H1623" s="659"/>
      <c r="I1623" s="660"/>
      <c r="J1623" s="659"/>
      <c r="K1623" s="660"/>
      <c r="L1623" s="659"/>
      <c r="M1623" s="659"/>
      <c r="N1623" s="659"/>
      <c r="O1623" s="659"/>
      <c r="P1623" s="659"/>
      <c r="Q1623" s="659"/>
      <c r="R1623" s="659"/>
      <c r="S1623" s="659"/>
      <c r="T1623" s="659"/>
      <c r="U1623" s="659"/>
      <c r="V1623" s="659"/>
      <c r="W1623" s="659"/>
      <c r="X1623" s="659"/>
      <c r="Y1623" s="659"/>
      <c r="Z1623" s="659"/>
      <c r="AA1623" s="659"/>
      <c r="AB1623" s="659"/>
      <c r="AC1623" s="659"/>
      <c r="AD1623" s="659"/>
      <c r="AE1623" s="659"/>
      <c r="AF1623" s="659"/>
      <c r="AG1623" s="659"/>
      <c r="AH1623" s="659"/>
      <c r="AI1623" s="659"/>
      <c r="AJ1623" s="659"/>
      <c r="AK1623" s="659"/>
    </row>
    <row r="1624" spans="1:37">
      <c r="A1624" s="659"/>
      <c r="B1624" s="659"/>
      <c r="C1624" s="659"/>
      <c r="D1624" s="659"/>
      <c r="E1624" s="659"/>
      <c r="F1624" s="659"/>
      <c r="G1624" s="659"/>
      <c r="H1624" s="659"/>
      <c r="I1624" s="660"/>
      <c r="J1624" s="659"/>
      <c r="K1624" s="660"/>
      <c r="L1624" s="659"/>
      <c r="M1624" s="659"/>
      <c r="N1624" s="659"/>
      <c r="O1624" s="659"/>
      <c r="P1624" s="659"/>
      <c r="Q1624" s="659"/>
      <c r="R1624" s="659"/>
      <c r="S1624" s="659"/>
      <c r="T1624" s="659"/>
      <c r="U1624" s="659"/>
      <c r="V1624" s="659"/>
      <c r="W1624" s="659"/>
      <c r="X1624" s="659"/>
      <c r="Y1624" s="659"/>
      <c r="Z1624" s="659"/>
      <c r="AA1624" s="659"/>
      <c r="AB1624" s="659"/>
      <c r="AC1624" s="659"/>
      <c r="AD1624" s="659"/>
      <c r="AE1624" s="659"/>
      <c r="AF1624" s="659"/>
      <c r="AG1624" s="659"/>
      <c r="AH1624" s="659"/>
      <c r="AI1624" s="659"/>
      <c r="AJ1624" s="659"/>
      <c r="AK1624" s="659"/>
    </row>
    <row r="1625" spans="1:37">
      <c r="A1625" s="659"/>
      <c r="B1625" s="659"/>
      <c r="C1625" s="659"/>
      <c r="D1625" s="659"/>
      <c r="E1625" s="659"/>
      <c r="F1625" s="659"/>
      <c r="G1625" s="659"/>
      <c r="H1625" s="659"/>
      <c r="I1625" s="660"/>
      <c r="J1625" s="659"/>
      <c r="K1625" s="660"/>
      <c r="L1625" s="659"/>
      <c r="M1625" s="659"/>
      <c r="N1625" s="659"/>
      <c r="O1625" s="659"/>
      <c r="P1625" s="659"/>
      <c r="Q1625" s="659"/>
      <c r="R1625" s="659"/>
      <c r="S1625" s="659"/>
      <c r="T1625" s="659"/>
      <c r="U1625" s="659"/>
      <c r="V1625" s="659"/>
      <c r="W1625" s="659"/>
      <c r="X1625" s="659"/>
      <c r="Y1625" s="659"/>
      <c r="Z1625" s="659"/>
      <c r="AA1625" s="659"/>
      <c r="AB1625" s="659"/>
      <c r="AC1625" s="659"/>
      <c r="AD1625" s="659"/>
      <c r="AE1625" s="659"/>
      <c r="AF1625" s="659"/>
      <c r="AG1625" s="659"/>
      <c r="AH1625" s="659"/>
      <c r="AI1625" s="659"/>
      <c r="AJ1625" s="659"/>
      <c r="AK1625" s="659"/>
    </row>
    <row r="1626" spans="1:37">
      <c r="A1626" s="659"/>
      <c r="B1626" s="659"/>
      <c r="C1626" s="659"/>
      <c r="D1626" s="659"/>
      <c r="E1626" s="659"/>
      <c r="F1626" s="659"/>
      <c r="G1626" s="659"/>
      <c r="H1626" s="659"/>
      <c r="I1626" s="660"/>
      <c r="J1626" s="659"/>
      <c r="K1626" s="660"/>
      <c r="L1626" s="659"/>
      <c r="M1626" s="659"/>
      <c r="N1626" s="659"/>
      <c r="O1626" s="659"/>
      <c r="P1626" s="659"/>
      <c r="Q1626" s="659"/>
      <c r="R1626" s="659"/>
      <c r="S1626" s="659"/>
      <c r="T1626" s="659"/>
      <c r="U1626" s="659"/>
      <c r="V1626" s="659"/>
      <c r="W1626" s="659"/>
      <c r="X1626" s="659"/>
      <c r="Y1626" s="659"/>
      <c r="Z1626" s="659"/>
      <c r="AA1626" s="659"/>
      <c r="AB1626" s="659"/>
      <c r="AC1626" s="659"/>
      <c r="AD1626" s="659"/>
      <c r="AE1626" s="659"/>
      <c r="AF1626" s="659"/>
      <c r="AG1626" s="659"/>
      <c r="AH1626" s="659"/>
      <c r="AI1626" s="659"/>
      <c r="AJ1626" s="659"/>
      <c r="AK1626" s="659"/>
    </row>
    <row r="1627" spans="1:37">
      <c r="A1627" s="659"/>
      <c r="B1627" s="659"/>
      <c r="C1627" s="659"/>
      <c r="D1627" s="659"/>
      <c r="E1627" s="659"/>
      <c r="F1627" s="659"/>
      <c r="G1627" s="659"/>
      <c r="H1627" s="659"/>
      <c r="I1627" s="660"/>
      <c r="J1627" s="659"/>
      <c r="K1627" s="660"/>
      <c r="L1627" s="659"/>
      <c r="M1627" s="659"/>
      <c r="N1627" s="659"/>
      <c r="O1627" s="659"/>
      <c r="P1627" s="659"/>
      <c r="Q1627" s="659"/>
      <c r="R1627" s="659"/>
      <c r="S1627" s="659"/>
      <c r="T1627" s="659"/>
      <c r="U1627" s="659"/>
      <c r="V1627" s="659"/>
      <c r="W1627" s="659"/>
      <c r="X1627" s="659"/>
      <c r="Y1627" s="659"/>
      <c r="Z1627" s="659"/>
      <c r="AA1627" s="659"/>
      <c r="AB1627" s="659"/>
      <c r="AC1627" s="659"/>
      <c r="AD1627" s="659"/>
      <c r="AE1627" s="659"/>
      <c r="AF1627" s="659"/>
      <c r="AG1627" s="659"/>
      <c r="AH1627" s="659"/>
      <c r="AI1627" s="659"/>
      <c r="AJ1627" s="659"/>
      <c r="AK1627" s="659"/>
    </row>
    <row r="1628" spans="1:37">
      <c r="A1628" s="659"/>
      <c r="B1628" s="659"/>
      <c r="C1628" s="659"/>
      <c r="D1628" s="659"/>
      <c r="E1628" s="659"/>
      <c r="F1628" s="659"/>
      <c r="G1628" s="659"/>
      <c r="H1628" s="659"/>
      <c r="I1628" s="660"/>
      <c r="J1628" s="659"/>
      <c r="K1628" s="660"/>
      <c r="L1628" s="659"/>
      <c r="M1628" s="659"/>
      <c r="N1628" s="659"/>
      <c r="O1628" s="659"/>
      <c r="P1628" s="659"/>
      <c r="Q1628" s="659"/>
      <c r="R1628" s="659"/>
      <c r="S1628" s="659"/>
      <c r="T1628" s="659"/>
      <c r="U1628" s="659"/>
      <c r="V1628" s="659"/>
      <c r="W1628" s="659"/>
      <c r="X1628" s="659"/>
      <c r="Y1628" s="659"/>
      <c r="Z1628" s="659"/>
      <c r="AA1628" s="659"/>
      <c r="AB1628" s="659"/>
      <c r="AC1628" s="659"/>
      <c r="AD1628" s="659"/>
      <c r="AE1628" s="659"/>
      <c r="AF1628" s="659"/>
      <c r="AG1628" s="659"/>
      <c r="AH1628" s="659"/>
      <c r="AI1628" s="659"/>
      <c r="AJ1628" s="659"/>
      <c r="AK1628" s="659"/>
    </row>
    <row r="1629" spans="1:37">
      <c r="A1629" s="659"/>
      <c r="B1629" s="659"/>
      <c r="C1629" s="659"/>
      <c r="D1629" s="659"/>
      <c r="E1629" s="659"/>
      <c r="F1629" s="659"/>
      <c r="G1629" s="659"/>
      <c r="H1629" s="659"/>
      <c r="I1629" s="660"/>
      <c r="J1629" s="659"/>
      <c r="K1629" s="660"/>
      <c r="L1629" s="659"/>
      <c r="M1629" s="659"/>
      <c r="N1629" s="659"/>
      <c r="O1629" s="659"/>
      <c r="P1629" s="659"/>
      <c r="Q1629" s="659"/>
      <c r="R1629" s="659"/>
      <c r="S1629" s="659"/>
      <c r="T1629" s="659"/>
      <c r="U1629" s="659"/>
      <c r="V1629" s="659"/>
      <c r="W1629" s="659"/>
      <c r="X1629" s="659"/>
      <c r="Y1629" s="659"/>
      <c r="Z1629" s="659"/>
      <c r="AA1629" s="659"/>
      <c r="AB1629" s="659"/>
      <c r="AC1629" s="659"/>
      <c r="AD1629" s="659"/>
      <c r="AE1629" s="659"/>
      <c r="AF1629" s="659"/>
      <c r="AG1629" s="659"/>
      <c r="AH1629" s="659"/>
      <c r="AI1629" s="659"/>
      <c r="AJ1629" s="659"/>
      <c r="AK1629" s="659"/>
    </row>
    <row r="1630" spans="1:37">
      <c r="A1630" s="659"/>
      <c r="B1630" s="659"/>
      <c r="C1630" s="659"/>
      <c r="D1630" s="659"/>
      <c r="E1630" s="659"/>
      <c r="F1630" s="659"/>
      <c r="G1630" s="659"/>
      <c r="H1630" s="659"/>
      <c r="I1630" s="660"/>
      <c r="J1630" s="659"/>
      <c r="K1630" s="660"/>
      <c r="L1630" s="659"/>
      <c r="M1630" s="659"/>
      <c r="N1630" s="659"/>
      <c r="O1630" s="659"/>
      <c r="P1630" s="659"/>
      <c r="Q1630" s="659"/>
      <c r="R1630" s="659"/>
      <c r="S1630" s="659"/>
      <c r="T1630" s="659"/>
      <c r="U1630" s="659"/>
      <c r="V1630" s="659"/>
      <c r="W1630" s="659"/>
      <c r="X1630" s="659"/>
      <c r="Y1630" s="659"/>
      <c r="Z1630" s="659"/>
      <c r="AA1630" s="659"/>
      <c r="AB1630" s="659"/>
      <c r="AC1630" s="659"/>
      <c r="AD1630" s="659"/>
      <c r="AE1630" s="659"/>
      <c r="AF1630" s="659"/>
      <c r="AG1630" s="659"/>
      <c r="AH1630" s="659"/>
      <c r="AI1630" s="659"/>
      <c r="AJ1630" s="659"/>
      <c r="AK1630" s="659"/>
    </row>
    <row r="1631" spans="1:37">
      <c r="A1631" s="659"/>
      <c r="B1631" s="659"/>
      <c r="C1631" s="659"/>
      <c r="D1631" s="659"/>
      <c r="E1631" s="659"/>
      <c r="F1631" s="659"/>
      <c r="G1631" s="659"/>
      <c r="H1631" s="659"/>
      <c r="I1631" s="660"/>
      <c r="J1631" s="659"/>
      <c r="K1631" s="660"/>
      <c r="L1631" s="659"/>
      <c r="M1631" s="659"/>
      <c r="N1631" s="659"/>
      <c r="O1631" s="659"/>
      <c r="P1631" s="659"/>
      <c r="Q1631" s="659"/>
      <c r="R1631" s="659"/>
      <c r="S1631" s="659"/>
      <c r="T1631" s="659"/>
      <c r="U1631" s="659"/>
      <c r="V1631" s="659"/>
      <c r="W1631" s="659"/>
      <c r="X1631" s="659"/>
      <c r="Y1631" s="659"/>
      <c r="Z1631" s="659"/>
      <c r="AA1631" s="659"/>
      <c r="AB1631" s="659"/>
      <c r="AC1631" s="659"/>
      <c r="AD1631" s="659"/>
      <c r="AE1631" s="659"/>
      <c r="AF1631" s="659"/>
      <c r="AG1631" s="659"/>
      <c r="AH1631" s="659"/>
      <c r="AI1631" s="659"/>
      <c r="AJ1631" s="659"/>
      <c r="AK1631" s="659"/>
    </row>
    <row r="1632" spans="1:37">
      <c r="A1632" s="659"/>
      <c r="B1632" s="659"/>
      <c r="C1632" s="659"/>
      <c r="D1632" s="659"/>
      <c r="E1632" s="659"/>
      <c r="F1632" s="659"/>
      <c r="G1632" s="659"/>
      <c r="H1632" s="659"/>
      <c r="I1632" s="660"/>
      <c r="J1632" s="659"/>
      <c r="K1632" s="660"/>
      <c r="L1632" s="659"/>
      <c r="M1632" s="659"/>
      <c r="N1632" s="659"/>
      <c r="O1632" s="659"/>
      <c r="P1632" s="659"/>
      <c r="Q1632" s="659"/>
      <c r="R1632" s="659"/>
      <c r="S1632" s="659"/>
      <c r="T1632" s="659"/>
      <c r="U1632" s="659"/>
      <c r="V1632" s="659"/>
      <c r="W1632" s="659"/>
      <c r="X1632" s="659"/>
      <c r="Y1632" s="659"/>
      <c r="Z1632" s="659"/>
      <c r="AA1632" s="659"/>
      <c r="AB1632" s="659"/>
      <c r="AC1632" s="659"/>
      <c r="AD1632" s="659"/>
      <c r="AE1632" s="659"/>
      <c r="AF1632" s="659"/>
      <c r="AG1632" s="659"/>
      <c r="AH1632" s="659"/>
      <c r="AI1632" s="659"/>
      <c r="AJ1632" s="659"/>
      <c r="AK1632" s="659"/>
    </row>
    <row r="1633" spans="1:37">
      <c r="A1633" s="659"/>
      <c r="B1633" s="659"/>
      <c r="C1633" s="659"/>
      <c r="D1633" s="659"/>
      <c r="E1633" s="659"/>
      <c r="F1633" s="659"/>
      <c r="G1633" s="659"/>
      <c r="H1633" s="659"/>
      <c r="I1633" s="660"/>
      <c r="J1633" s="659"/>
      <c r="K1633" s="660"/>
      <c r="L1633" s="659"/>
      <c r="M1633" s="659"/>
      <c r="N1633" s="659"/>
      <c r="O1633" s="659"/>
      <c r="P1633" s="659"/>
      <c r="Q1633" s="659"/>
      <c r="R1633" s="659"/>
      <c r="S1633" s="659"/>
      <c r="T1633" s="659"/>
      <c r="U1633" s="659"/>
      <c r="V1633" s="659"/>
      <c r="W1633" s="659"/>
      <c r="X1633" s="659"/>
      <c r="Y1633" s="659"/>
      <c r="Z1633" s="659"/>
      <c r="AA1633" s="659"/>
      <c r="AB1633" s="659"/>
      <c r="AC1633" s="659"/>
      <c r="AD1633" s="659"/>
      <c r="AE1633" s="659"/>
      <c r="AF1633" s="659"/>
      <c r="AG1633" s="659"/>
      <c r="AH1633" s="659"/>
      <c r="AI1633" s="659"/>
      <c r="AJ1633" s="659"/>
      <c r="AK1633" s="659"/>
    </row>
    <row r="1634" spans="1:37">
      <c r="A1634" s="659"/>
      <c r="B1634" s="659"/>
      <c r="C1634" s="659"/>
      <c r="D1634" s="659"/>
      <c r="E1634" s="659"/>
      <c r="F1634" s="659"/>
      <c r="G1634" s="659"/>
      <c r="H1634" s="659"/>
      <c r="I1634" s="660"/>
      <c r="J1634" s="659"/>
      <c r="K1634" s="660"/>
      <c r="L1634" s="659"/>
      <c r="M1634" s="659"/>
      <c r="N1634" s="659"/>
      <c r="O1634" s="659"/>
      <c r="P1634" s="659"/>
      <c r="Q1634" s="659"/>
      <c r="R1634" s="659"/>
      <c r="S1634" s="659"/>
      <c r="T1634" s="659"/>
      <c r="U1634" s="659"/>
      <c r="V1634" s="659"/>
      <c r="W1634" s="659"/>
      <c r="X1634" s="659"/>
      <c r="Y1634" s="659"/>
      <c r="Z1634" s="659"/>
      <c r="AA1634" s="659"/>
      <c r="AB1634" s="659"/>
      <c r="AC1634" s="659"/>
      <c r="AD1634" s="659"/>
      <c r="AE1634" s="659"/>
      <c r="AF1634" s="659"/>
      <c r="AG1634" s="659"/>
      <c r="AH1634" s="659"/>
      <c r="AI1634" s="659"/>
      <c r="AJ1634" s="659"/>
      <c r="AK1634" s="659"/>
    </row>
    <row r="1635" spans="1:37">
      <c r="A1635" s="659"/>
      <c r="B1635" s="659"/>
      <c r="C1635" s="659"/>
      <c r="D1635" s="659"/>
      <c r="E1635" s="659"/>
      <c r="F1635" s="659"/>
      <c r="G1635" s="659"/>
      <c r="H1635" s="659"/>
      <c r="I1635" s="660"/>
      <c r="J1635" s="659"/>
      <c r="K1635" s="660"/>
      <c r="L1635" s="659"/>
      <c r="M1635" s="659"/>
      <c r="N1635" s="659"/>
      <c r="O1635" s="659"/>
      <c r="P1635" s="659"/>
      <c r="Q1635" s="659"/>
      <c r="R1635" s="659"/>
      <c r="S1635" s="659"/>
      <c r="T1635" s="659"/>
      <c r="U1635" s="659"/>
      <c r="V1635" s="659"/>
      <c r="W1635" s="659"/>
      <c r="X1635" s="659"/>
      <c r="Y1635" s="659"/>
      <c r="Z1635" s="659"/>
      <c r="AA1635" s="659"/>
      <c r="AB1635" s="659"/>
      <c r="AC1635" s="659"/>
      <c r="AD1635" s="659"/>
      <c r="AE1635" s="659"/>
      <c r="AF1635" s="659"/>
      <c r="AG1635" s="659"/>
      <c r="AH1635" s="659"/>
      <c r="AI1635" s="659"/>
      <c r="AJ1635" s="659"/>
      <c r="AK1635" s="659"/>
    </row>
    <row r="1636" spans="1:37">
      <c r="A1636" s="659"/>
      <c r="B1636" s="659"/>
      <c r="C1636" s="659"/>
      <c r="D1636" s="659"/>
      <c r="E1636" s="659"/>
      <c r="F1636" s="659"/>
      <c r="G1636" s="659"/>
      <c r="H1636" s="659"/>
      <c r="I1636" s="660"/>
      <c r="J1636" s="659"/>
      <c r="K1636" s="660"/>
      <c r="L1636" s="659"/>
      <c r="M1636" s="659"/>
      <c r="N1636" s="659"/>
      <c r="O1636" s="659"/>
      <c r="P1636" s="659"/>
      <c r="Q1636" s="659"/>
      <c r="R1636" s="659"/>
      <c r="S1636" s="659"/>
      <c r="T1636" s="659"/>
      <c r="U1636" s="659"/>
      <c r="V1636" s="659"/>
      <c r="W1636" s="659"/>
      <c r="X1636" s="659"/>
      <c r="Y1636" s="659"/>
      <c r="Z1636" s="659"/>
      <c r="AA1636" s="659"/>
      <c r="AB1636" s="659"/>
      <c r="AC1636" s="659"/>
      <c r="AD1636" s="659"/>
      <c r="AE1636" s="659"/>
      <c r="AF1636" s="659"/>
      <c r="AG1636" s="659"/>
      <c r="AH1636" s="659"/>
      <c r="AI1636" s="659"/>
      <c r="AJ1636" s="659"/>
      <c r="AK1636" s="659"/>
    </row>
    <row r="1637" spans="1:37">
      <c r="A1637" s="659"/>
      <c r="B1637" s="659"/>
      <c r="C1637" s="659"/>
      <c r="D1637" s="659"/>
      <c r="E1637" s="659"/>
      <c r="F1637" s="659"/>
      <c r="G1637" s="659"/>
      <c r="H1637" s="659"/>
      <c r="I1637" s="660"/>
      <c r="J1637" s="659"/>
      <c r="K1637" s="660"/>
      <c r="L1637" s="659"/>
      <c r="M1637" s="659"/>
      <c r="N1637" s="659"/>
      <c r="O1637" s="659"/>
      <c r="P1637" s="659"/>
      <c r="Q1637" s="659"/>
      <c r="R1637" s="659"/>
      <c r="S1637" s="659"/>
      <c r="T1637" s="659"/>
      <c r="U1637" s="659"/>
      <c r="V1637" s="659"/>
      <c r="W1637" s="659"/>
      <c r="X1637" s="659"/>
      <c r="Y1637" s="659"/>
      <c r="Z1637" s="659"/>
      <c r="AA1637" s="659"/>
      <c r="AB1637" s="659"/>
      <c r="AC1637" s="659"/>
      <c r="AD1637" s="659"/>
      <c r="AE1637" s="659"/>
      <c r="AF1637" s="659"/>
      <c r="AG1637" s="659"/>
      <c r="AH1637" s="659"/>
      <c r="AI1637" s="659"/>
      <c r="AJ1637" s="659"/>
      <c r="AK1637" s="659"/>
    </row>
    <row r="1638" spans="1:37">
      <c r="A1638" s="659"/>
      <c r="B1638" s="659"/>
      <c r="C1638" s="659"/>
      <c r="D1638" s="659"/>
      <c r="E1638" s="659"/>
      <c r="F1638" s="659"/>
      <c r="G1638" s="659"/>
      <c r="H1638" s="659"/>
      <c r="I1638" s="660"/>
      <c r="J1638" s="659"/>
      <c r="K1638" s="660"/>
      <c r="L1638" s="659"/>
      <c r="M1638" s="659"/>
      <c r="N1638" s="659"/>
      <c r="O1638" s="659"/>
      <c r="P1638" s="659"/>
      <c r="Q1638" s="659"/>
      <c r="R1638" s="659"/>
      <c r="S1638" s="659"/>
      <c r="T1638" s="659"/>
      <c r="U1638" s="659"/>
      <c r="V1638" s="659"/>
      <c r="W1638" s="659"/>
      <c r="X1638" s="659"/>
      <c r="Y1638" s="659"/>
      <c r="Z1638" s="659"/>
      <c r="AA1638" s="659"/>
      <c r="AB1638" s="659"/>
      <c r="AC1638" s="659"/>
      <c r="AD1638" s="659"/>
      <c r="AE1638" s="659"/>
      <c r="AF1638" s="659"/>
      <c r="AG1638" s="659"/>
      <c r="AH1638" s="659"/>
      <c r="AI1638" s="659"/>
      <c r="AJ1638" s="659"/>
      <c r="AK1638" s="659"/>
    </row>
    <row r="1639" spans="1:37">
      <c r="A1639" s="659"/>
      <c r="B1639" s="659"/>
      <c r="C1639" s="659"/>
      <c r="D1639" s="659"/>
      <c r="E1639" s="659"/>
      <c r="F1639" s="659"/>
      <c r="G1639" s="659"/>
      <c r="H1639" s="659"/>
      <c r="I1639" s="660"/>
      <c r="J1639" s="659"/>
      <c r="K1639" s="660"/>
      <c r="L1639" s="659"/>
      <c r="M1639" s="659"/>
      <c r="N1639" s="659"/>
      <c r="O1639" s="659"/>
      <c r="P1639" s="659"/>
      <c r="Q1639" s="659"/>
      <c r="R1639" s="659"/>
      <c r="S1639" s="659"/>
      <c r="T1639" s="659"/>
      <c r="U1639" s="659"/>
      <c r="V1639" s="659"/>
      <c r="W1639" s="659"/>
      <c r="X1639" s="659"/>
      <c r="Y1639" s="659"/>
      <c r="Z1639" s="659"/>
      <c r="AA1639" s="659"/>
      <c r="AB1639" s="659"/>
      <c r="AC1639" s="659"/>
      <c r="AD1639" s="659"/>
      <c r="AE1639" s="659"/>
      <c r="AF1639" s="659"/>
      <c r="AG1639" s="659"/>
      <c r="AH1639" s="659"/>
      <c r="AI1639" s="659"/>
      <c r="AJ1639" s="659"/>
      <c r="AK1639" s="659"/>
    </row>
    <row r="1640" spans="1:37">
      <c r="A1640" s="659"/>
      <c r="B1640" s="659"/>
      <c r="C1640" s="659"/>
      <c r="D1640" s="659"/>
      <c r="E1640" s="659"/>
      <c r="F1640" s="659"/>
      <c r="G1640" s="659"/>
      <c r="H1640" s="659"/>
      <c r="I1640" s="660"/>
      <c r="J1640" s="659"/>
      <c r="K1640" s="660"/>
      <c r="L1640" s="659"/>
      <c r="M1640" s="659"/>
      <c r="N1640" s="659"/>
      <c r="O1640" s="659"/>
      <c r="P1640" s="659"/>
      <c r="Q1640" s="659"/>
      <c r="R1640" s="659"/>
      <c r="S1640" s="659"/>
      <c r="T1640" s="659"/>
      <c r="U1640" s="659"/>
      <c r="V1640" s="659"/>
      <c r="W1640" s="659"/>
      <c r="X1640" s="659"/>
      <c r="Y1640" s="659"/>
      <c r="Z1640" s="659"/>
      <c r="AA1640" s="659"/>
      <c r="AB1640" s="659"/>
      <c r="AC1640" s="659"/>
      <c r="AD1640" s="659"/>
      <c r="AE1640" s="659"/>
      <c r="AF1640" s="659"/>
      <c r="AG1640" s="659"/>
      <c r="AH1640" s="659"/>
      <c r="AI1640" s="659"/>
      <c r="AJ1640" s="659"/>
      <c r="AK1640" s="659"/>
    </row>
    <row r="1641" spans="1:37">
      <c r="A1641" s="659"/>
      <c r="B1641" s="659"/>
      <c r="C1641" s="659"/>
      <c r="D1641" s="659"/>
      <c r="E1641" s="659"/>
      <c r="F1641" s="659"/>
      <c r="G1641" s="659"/>
      <c r="H1641" s="659"/>
      <c r="I1641" s="660"/>
      <c r="J1641" s="659"/>
      <c r="K1641" s="660"/>
      <c r="L1641" s="659"/>
      <c r="M1641" s="659"/>
      <c r="N1641" s="659"/>
      <c r="O1641" s="659"/>
      <c r="P1641" s="659"/>
      <c r="Q1641" s="659"/>
      <c r="R1641" s="659"/>
      <c r="S1641" s="659"/>
      <c r="T1641" s="659"/>
      <c r="U1641" s="659"/>
      <c r="V1641" s="659"/>
      <c r="W1641" s="659"/>
      <c r="X1641" s="659"/>
      <c r="Y1641" s="659"/>
      <c r="Z1641" s="659"/>
      <c r="AA1641" s="659"/>
      <c r="AB1641" s="659"/>
      <c r="AC1641" s="659"/>
      <c r="AD1641" s="659"/>
      <c r="AE1641" s="659"/>
      <c r="AF1641" s="659"/>
      <c r="AG1641" s="659"/>
      <c r="AH1641" s="659"/>
      <c r="AI1641" s="659"/>
      <c r="AJ1641" s="659"/>
      <c r="AK1641" s="659"/>
    </row>
    <row r="1642" spans="1:37">
      <c r="A1642" s="659"/>
      <c r="B1642" s="659"/>
      <c r="C1642" s="659"/>
      <c r="D1642" s="659"/>
      <c r="E1642" s="659"/>
      <c r="F1642" s="659"/>
      <c r="G1642" s="659"/>
      <c r="H1642" s="659"/>
      <c r="I1642" s="660"/>
      <c r="J1642" s="659"/>
      <c r="K1642" s="660"/>
      <c r="L1642" s="659"/>
      <c r="M1642" s="659"/>
      <c r="N1642" s="659"/>
      <c r="O1642" s="659"/>
      <c r="P1642" s="659"/>
      <c r="Q1642" s="659"/>
      <c r="R1642" s="659"/>
      <c r="S1642" s="659"/>
      <c r="T1642" s="659"/>
      <c r="U1642" s="659"/>
      <c r="V1642" s="659"/>
      <c r="W1642" s="659"/>
      <c r="X1642" s="659"/>
      <c r="Y1642" s="659"/>
      <c r="Z1642" s="659"/>
      <c r="AA1642" s="659"/>
      <c r="AB1642" s="659"/>
      <c r="AC1642" s="659"/>
      <c r="AD1642" s="659"/>
      <c r="AE1642" s="659"/>
      <c r="AF1642" s="659"/>
      <c r="AG1642" s="659"/>
      <c r="AH1642" s="659"/>
      <c r="AI1642" s="659"/>
      <c r="AJ1642" s="659"/>
      <c r="AK1642" s="659"/>
    </row>
    <row r="1643" spans="1:37">
      <c r="A1643" s="659"/>
      <c r="B1643" s="659"/>
      <c r="C1643" s="659"/>
      <c r="D1643" s="659"/>
      <c r="E1643" s="659"/>
      <c r="F1643" s="659"/>
      <c r="G1643" s="659"/>
      <c r="H1643" s="659"/>
      <c r="I1643" s="660"/>
      <c r="J1643" s="659"/>
      <c r="K1643" s="660"/>
      <c r="L1643" s="659"/>
      <c r="M1643" s="659"/>
      <c r="N1643" s="659"/>
      <c r="O1643" s="659"/>
      <c r="P1643" s="659"/>
      <c r="Q1643" s="659"/>
      <c r="R1643" s="659"/>
      <c r="S1643" s="659"/>
      <c r="T1643" s="659"/>
      <c r="U1643" s="659"/>
      <c r="V1643" s="659"/>
      <c r="W1643" s="659"/>
      <c r="X1643" s="659"/>
      <c r="Y1643" s="659"/>
      <c r="Z1643" s="659"/>
      <c r="AA1643" s="659"/>
      <c r="AB1643" s="659"/>
      <c r="AC1643" s="659"/>
      <c r="AD1643" s="659"/>
      <c r="AE1643" s="659"/>
      <c r="AF1643" s="659"/>
      <c r="AG1643" s="659"/>
      <c r="AH1643" s="659"/>
      <c r="AI1643" s="659"/>
      <c r="AJ1643" s="659"/>
      <c r="AK1643" s="659"/>
    </row>
    <row r="1644" spans="1:37">
      <c r="A1644" s="659"/>
      <c r="B1644" s="659"/>
      <c r="C1644" s="659"/>
      <c r="D1644" s="659"/>
      <c r="E1644" s="659"/>
      <c r="F1644" s="659"/>
      <c r="G1644" s="659"/>
      <c r="H1644" s="659"/>
      <c r="I1644" s="660"/>
      <c r="J1644" s="659"/>
      <c r="K1644" s="660"/>
      <c r="L1644" s="659"/>
      <c r="M1644" s="659"/>
      <c r="N1644" s="659"/>
      <c r="O1644" s="659"/>
      <c r="P1644" s="659"/>
      <c r="Q1644" s="659"/>
      <c r="R1644" s="659"/>
      <c r="S1644" s="659"/>
      <c r="T1644" s="659"/>
      <c r="U1644" s="659"/>
      <c r="V1644" s="659"/>
      <c r="W1644" s="659"/>
      <c r="X1644" s="659"/>
      <c r="Y1644" s="659"/>
      <c r="Z1644" s="659"/>
      <c r="AA1644" s="659"/>
      <c r="AB1644" s="659"/>
      <c r="AC1644" s="659"/>
      <c r="AD1644" s="659"/>
      <c r="AE1644" s="659"/>
      <c r="AF1644" s="659"/>
      <c r="AG1644" s="659"/>
      <c r="AH1644" s="659"/>
      <c r="AI1644" s="659"/>
      <c r="AJ1644" s="659"/>
      <c r="AK1644" s="659"/>
    </row>
    <row r="1645" spans="1:37">
      <c r="A1645" s="659"/>
      <c r="B1645" s="659"/>
      <c r="C1645" s="659"/>
      <c r="D1645" s="659"/>
      <c r="E1645" s="659"/>
      <c r="F1645" s="659"/>
      <c r="G1645" s="659"/>
      <c r="H1645" s="659"/>
      <c r="I1645" s="660"/>
      <c r="J1645" s="659"/>
      <c r="K1645" s="660"/>
      <c r="L1645" s="659"/>
      <c r="M1645" s="659"/>
      <c r="N1645" s="659"/>
      <c r="O1645" s="659"/>
      <c r="P1645" s="659"/>
      <c r="Q1645" s="659"/>
      <c r="R1645" s="659"/>
      <c r="S1645" s="659"/>
      <c r="T1645" s="659"/>
      <c r="U1645" s="659"/>
      <c r="V1645" s="659"/>
      <c r="W1645" s="659"/>
      <c r="X1645" s="659"/>
      <c r="Y1645" s="659"/>
      <c r="Z1645" s="659"/>
      <c r="AA1645" s="659"/>
      <c r="AB1645" s="659"/>
      <c r="AC1645" s="659"/>
      <c r="AD1645" s="659"/>
      <c r="AE1645" s="659"/>
      <c r="AF1645" s="659"/>
      <c r="AG1645" s="659"/>
      <c r="AH1645" s="659"/>
      <c r="AI1645" s="659"/>
      <c r="AJ1645" s="659"/>
      <c r="AK1645" s="659"/>
    </row>
    <row r="1646" spans="1:37">
      <c r="A1646" s="659"/>
      <c r="B1646" s="659"/>
      <c r="C1646" s="659"/>
      <c r="D1646" s="659"/>
      <c r="E1646" s="659"/>
      <c r="F1646" s="659"/>
      <c r="G1646" s="659"/>
      <c r="H1646" s="659"/>
      <c r="I1646" s="660"/>
      <c r="J1646" s="659"/>
      <c r="K1646" s="660"/>
      <c r="L1646" s="659"/>
      <c r="M1646" s="659"/>
      <c r="N1646" s="659"/>
      <c r="O1646" s="659"/>
      <c r="P1646" s="659"/>
      <c r="Q1646" s="659"/>
      <c r="R1646" s="659"/>
      <c r="S1646" s="659"/>
      <c r="T1646" s="659"/>
      <c r="U1646" s="659"/>
      <c r="V1646" s="659"/>
      <c r="W1646" s="659"/>
      <c r="X1646" s="659"/>
      <c r="Y1646" s="659"/>
      <c r="Z1646" s="659"/>
      <c r="AA1646" s="659"/>
      <c r="AB1646" s="659"/>
      <c r="AC1646" s="659"/>
      <c r="AD1646" s="659"/>
      <c r="AE1646" s="659"/>
      <c r="AF1646" s="659"/>
      <c r="AG1646" s="659"/>
      <c r="AH1646" s="659"/>
      <c r="AI1646" s="659"/>
      <c r="AJ1646" s="659"/>
      <c r="AK1646" s="659"/>
    </row>
    <row r="1647" spans="1:37">
      <c r="A1647" s="659"/>
      <c r="B1647" s="659"/>
      <c r="C1647" s="659"/>
      <c r="D1647" s="659"/>
      <c r="E1647" s="659"/>
      <c r="F1647" s="659"/>
      <c r="G1647" s="659"/>
      <c r="H1647" s="659"/>
      <c r="I1647" s="660"/>
      <c r="J1647" s="659"/>
      <c r="K1647" s="660"/>
      <c r="L1647" s="659"/>
      <c r="M1647" s="659"/>
      <c r="N1647" s="659"/>
      <c r="O1647" s="659"/>
      <c r="P1647" s="659"/>
      <c r="Q1647" s="659"/>
      <c r="R1647" s="659"/>
      <c r="S1647" s="659"/>
      <c r="T1647" s="659"/>
      <c r="U1647" s="659"/>
      <c r="V1647" s="659"/>
      <c r="W1647" s="659"/>
      <c r="X1647" s="659"/>
      <c r="Y1647" s="659"/>
      <c r="Z1647" s="659"/>
      <c r="AA1647" s="659"/>
      <c r="AB1647" s="659"/>
      <c r="AC1647" s="659"/>
      <c r="AD1647" s="659"/>
      <c r="AE1647" s="659"/>
      <c r="AF1647" s="659"/>
      <c r="AG1647" s="659"/>
      <c r="AH1647" s="659"/>
      <c r="AI1647" s="659"/>
      <c r="AJ1647" s="659"/>
      <c r="AK1647" s="659"/>
    </row>
    <row r="1648" spans="1:37">
      <c r="A1648" s="659"/>
      <c r="B1648" s="659"/>
      <c r="C1648" s="659"/>
      <c r="D1648" s="659"/>
      <c r="E1648" s="659"/>
      <c r="F1648" s="659"/>
      <c r="G1648" s="659"/>
      <c r="H1648" s="659"/>
      <c r="I1648" s="660"/>
      <c r="J1648" s="659"/>
      <c r="K1648" s="660"/>
      <c r="L1648" s="659"/>
      <c r="M1648" s="659"/>
      <c r="N1648" s="659"/>
      <c r="O1648" s="659"/>
      <c r="P1648" s="659"/>
      <c r="Q1648" s="659"/>
      <c r="R1648" s="659"/>
      <c r="S1648" s="659"/>
      <c r="T1648" s="659"/>
      <c r="U1648" s="659"/>
      <c r="V1648" s="659"/>
      <c r="W1648" s="659"/>
      <c r="X1648" s="659"/>
      <c r="Y1648" s="659"/>
      <c r="Z1648" s="659"/>
      <c r="AA1648" s="659"/>
      <c r="AB1648" s="659"/>
      <c r="AC1648" s="659"/>
      <c r="AD1648" s="659"/>
      <c r="AE1648" s="659"/>
      <c r="AF1648" s="659"/>
      <c r="AG1648" s="659"/>
      <c r="AH1648" s="659"/>
      <c r="AI1648" s="659"/>
      <c r="AJ1648" s="659"/>
      <c r="AK1648" s="659"/>
    </row>
    <row r="1649" spans="1:37">
      <c r="A1649" s="659"/>
      <c r="B1649" s="659"/>
      <c r="C1649" s="659"/>
      <c r="D1649" s="659"/>
      <c r="E1649" s="659"/>
      <c r="F1649" s="659"/>
      <c r="G1649" s="659"/>
      <c r="H1649" s="659"/>
      <c r="I1649" s="660"/>
      <c r="J1649" s="659"/>
      <c r="K1649" s="660"/>
      <c r="L1649" s="659"/>
      <c r="M1649" s="659"/>
      <c r="N1649" s="659"/>
      <c r="O1649" s="659"/>
      <c r="P1649" s="659"/>
      <c r="Q1649" s="659"/>
      <c r="R1649" s="659"/>
      <c r="S1649" s="659"/>
      <c r="T1649" s="659"/>
      <c r="U1649" s="659"/>
      <c r="V1649" s="659"/>
      <c r="W1649" s="659"/>
      <c r="X1649" s="659"/>
      <c r="Y1649" s="659"/>
      <c r="Z1649" s="659"/>
      <c r="AA1649" s="659"/>
      <c r="AB1649" s="659"/>
      <c r="AC1649" s="659"/>
      <c r="AD1649" s="659"/>
      <c r="AE1649" s="659"/>
      <c r="AF1649" s="659"/>
      <c r="AG1649" s="659"/>
      <c r="AH1649" s="659"/>
      <c r="AI1649" s="659"/>
      <c r="AJ1649" s="659"/>
      <c r="AK1649" s="659"/>
    </row>
    <row r="1650" spans="1:37">
      <c r="A1650" s="659"/>
      <c r="B1650" s="659"/>
      <c r="C1650" s="659"/>
      <c r="D1650" s="659"/>
      <c r="E1650" s="659"/>
      <c r="F1650" s="659"/>
      <c r="G1650" s="659"/>
      <c r="H1650" s="659"/>
      <c r="I1650" s="660"/>
      <c r="J1650" s="659"/>
      <c r="K1650" s="660"/>
      <c r="L1650" s="659"/>
      <c r="M1650" s="659"/>
      <c r="N1650" s="659"/>
      <c r="O1650" s="659"/>
      <c r="P1650" s="659"/>
      <c r="Q1650" s="659"/>
      <c r="R1650" s="659"/>
      <c r="S1650" s="659"/>
      <c r="T1650" s="659"/>
      <c r="U1650" s="659"/>
      <c r="V1650" s="659"/>
      <c r="W1650" s="659"/>
      <c r="X1650" s="659"/>
      <c r="Y1650" s="659"/>
      <c r="Z1650" s="659"/>
      <c r="AA1650" s="659"/>
      <c r="AB1650" s="659"/>
      <c r="AC1650" s="659"/>
      <c r="AD1650" s="659"/>
      <c r="AE1650" s="659"/>
      <c r="AF1650" s="659"/>
      <c r="AG1650" s="659"/>
      <c r="AH1650" s="659"/>
      <c r="AI1650" s="659"/>
      <c r="AJ1650" s="659"/>
      <c r="AK1650" s="659"/>
    </row>
    <row r="1651" spans="1:37">
      <c r="A1651" s="659"/>
      <c r="B1651" s="659"/>
      <c r="C1651" s="659"/>
      <c r="D1651" s="659"/>
      <c r="E1651" s="659"/>
      <c r="F1651" s="659"/>
      <c r="G1651" s="659"/>
      <c r="H1651" s="659"/>
      <c r="I1651" s="660"/>
      <c r="J1651" s="659"/>
      <c r="K1651" s="660"/>
      <c r="L1651" s="659"/>
      <c r="M1651" s="659"/>
      <c r="N1651" s="659"/>
      <c r="O1651" s="659"/>
      <c r="P1651" s="659"/>
      <c r="Q1651" s="659"/>
      <c r="R1651" s="659"/>
      <c r="S1651" s="659"/>
      <c r="T1651" s="659"/>
      <c r="U1651" s="659"/>
      <c r="V1651" s="659"/>
      <c r="W1651" s="659"/>
      <c r="X1651" s="659"/>
      <c r="Y1651" s="659"/>
      <c r="Z1651" s="659"/>
      <c r="AA1651" s="659"/>
      <c r="AB1651" s="659"/>
      <c r="AC1651" s="659"/>
      <c r="AD1651" s="659"/>
      <c r="AE1651" s="659"/>
      <c r="AF1651" s="659"/>
      <c r="AG1651" s="659"/>
      <c r="AH1651" s="659"/>
      <c r="AI1651" s="659"/>
      <c r="AJ1651" s="659"/>
      <c r="AK1651" s="659"/>
    </row>
    <row r="1652" spans="1:37">
      <c r="A1652" s="659"/>
      <c r="B1652" s="659"/>
      <c r="C1652" s="659"/>
      <c r="D1652" s="659"/>
      <c r="E1652" s="659"/>
      <c r="F1652" s="659"/>
      <c r="G1652" s="659"/>
      <c r="H1652" s="659"/>
      <c r="I1652" s="660"/>
      <c r="J1652" s="659"/>
      <c r="K1652" s="660"/>
      <c r="L1652" s="659"/>
      <c r="M1652" s="659"/>
      <c r="N1652" s="659"/>
      <c r="O1652" s="659"/>
      <c r="P1652" s="659"/>
      <c r="Q1652" s="659"/>
      <c r="R1652" s="659"/>
      <c r="S1652" s="659"/>
      <c r="T1652" s="659"/>
      <c r="U1652" s="659"/>
      <c r="V1652" s="659"/>
      <c r="W1652" s="659"/>
      <c r="X1652" s="659"/>
      <c r="Y1652" s="659"/>
      <c r="Z1652" s="659"/>
      <c r="AA1652" s="659"/>
      <c r="AB1652" s="659"/>
      <c r="AC1652" s="659"/>
      <c r="AD1652" s="659"/>
      <c r="AE1652" s="659"/>
      <c r="AF1652" s="659"/>
      <c r="AG1652" s="659"/>
      <c r="AH1652" s="659"/>
      <c r="AI1652" s="659"/>
      <c r="AJ1652" s="659"/>
      <c r="AK1652" s="659"/>
    </row>
    <row r="1653" spans="1:37">
      <c r="A1653" s="659"/>
      <c r="B1653" s="659"/>
      <c r="C1653" s="659"/>
      <c r="D1653" s="659"/>
      <c r="E1653" s="659"/>
      <c r="F1653" s="659"/>
      <c r="G1653" s="659"/>
      <c r="H1653" s="659"/>
      <c r="I1653" s="660"/>
      <c r="J1653" s="659"/>
      <c r="K1653" s="660"/>
      <c r="L1653" s="659"/>
      <c r="M1653" s="659"/>
      <c r="N1653" s="659"/>
      <c r="O1653" s="659"/>
      <c r="P1653" s="659"/>
      <c r="Q1653" s="659"/>
      <c r="R1653" s="659"/>
      <c r="S1653" s="659"/>
      <c r="T1653" s="659"/>
      <c r="U1653" s="659"/>
      <c r="V1653" s="659"/>
      <c r="W1653" s="659"/>
      <c r="X1653" s="659"/>
      <c r="Y1653" s="659"/>
      <c r="Z1653" s="659"/>
      <c r="AA1653" s="659"/>
      <c r="AB1653" s="659"/>
      <c r="AC1653" s="659"/>
      <c r="AD1653" s="659"/>
      <c r="AE1653" s="659"/>
      <c r="AF1653" s="659"/>
      <c r="AG1653" s="659"/>
      <c r="AH1653" s="659"/>
      <c r="AI1653" s="659"/>
      <c r="AJ1653" s="659"/>
      <c r="AK1653" s="659"/>
    </row>
    <row r="1654" spans="1:37">
      <c r="A1654" s="659"/>
      <c r="B1654" s="659"/>
      <c r="C1654" s="659"/>
      <c r="D1654" s="659"/>
      <c r="E1654" s="659"/>
      <c r="F1654" s="659"/>
      <c r="G1654" s="659"/>
      <c r="H1654" s="659"/>
      <c r="I1654" s="660"/>
      <c r="J1654" s="659"/>
      <c r="K1654" s="660"/>
      <c r="L1654" s="659"/>
      <c r="M1654" s="659"/>
      <c r="N1654" s="659"/>
      <c r="O1654" s="659"/>
      <c r="P1654" s="659"/>
      <c r="Q1654" s="659"/>
      <c r="R1654" s="659"/>
      <c r="S1654" s="659"/>
      <c r="T1654" s="659"/>
      <c r="U1654" s="659"/>
      <c r="V1654" s="659"/>
      <c r="W1654" s="659"/>
      <c r="X1654" s="659"/>
      <c r="Y1654" s="659"/>
      <c r="Z1654" s="659"/>
      <c r="AA1654" s="659"/>
      <c r="AB1654" s="659"/>
      <c r="AC1654" s="659"/>
      <c r="AD1654" s="659"/>
      <c r="AE1654" s="659"/>
      <c r="AF1654" s="659"/>
      <c r="AG1654" s="659"/>
      <c r="AH1654" s="659"/>
      <c r="AI1654" s="659"/>
      <c r="AJ1654" s="659"/>
      <c r="AK1654" s="659"/>
    </row>
    <row r="1655" spans="1:37">
      <c r="A1655" s="659"/>
      <c r="B1655" s="659"/>
      <c r="C1655" s="659"/>
      <c r="D1655" s="659"/>
      <c r="E1655" s="659"/>
      <c r="F1655" s="659"/>
      <c r="G1655" s="659"/>
      <c r="H1655" s="659"/>
      <c r="I1655" s="660"/>
      <c r="J1655" s="659"/>
      <c r="K1655" s="660"/>
      <c r="L1655" s="659"/>
      <c r="M1655" s="659"/>
      <c r="N1655" s="659"/>
      <c r="O1655" s="659"/>
      <c r="P1655" s="659"/>
      <c r="Q1655" s="659"/>
      <c r="R1655" s="659"/>
      <c r="S1655" s="659"/>
      <c r="T1655" s="659"/>
      <c r="U1655" s="659"/>
      <c r="V1655" s="659"/>
      <c r="W1655" s="659"/>
      <c r="X1655" s="659"/>
      <c r="Y1655" s="659"/>
      <c r="Z1655" s="659"/>
      <c r="AA1655" s="659"/>
      <c r="AB1655" s="659"/>
      <c r="AC1655" s="659"/>
      <c r="AD1655" s="659"/>
      <c r="AE1655" s="659"/>
      <c r="AF1655" s="659"/>
      <c r="AG1655" s="659"/>
      <c r="AH1655" s="659"/>
      <c r="AI1655" s="659"/>
      <c r="AJ1655" s="659"/>
      <c r="AK1655" s="659"/>
    </row>
    <row r="1656" spans="1:37">
      <c r="A1656" s="659"/>
      <c r="B1656" s="659"/>
      <c r="C1656" s="659"/>
      <c r="D1656" s="659"/>
      <c r="E1656" s="659"/>
      <c r="F1656" s="659"/>
      <c r="G1656" s="659"/>
      <c r="H1656" s="659"/>
      <c r="I1656" s="660"/>
      <c r="J1656" s="659"/>
      <c r="K1656" s="660"/>
      <c r="L1656" s="659"/>
      <c r="M1656" s="659"/>
      <c r="N1656" s="659"/>
      <c r="O1656" s="659"/>
      <c r="P1656" s="659"/>
      <c r="Q1656" s="659"/>
      <c r="R1656" s="659"/>
      <c r="S1656" s="659"/>
      <c r="T1656" s="659"/>
      <c r="U1656" s="659"/>
      <c r="V1656" s="659"/>
      <c r="W1656" s="659"/>
      <c r="X1656" s="659"/>
      <c r="Y1656" s="659"/>
      <c r="Z1656" s="659"/>
      <c r="AA1656" s="659"/>
      <c r="AB1656" s="659"/>
      <c r="AC1656" s="659"/>
      <c r="AD1656" s="659"/>
      <c r="AE1656" s="659"/>
      <c r="AF1656" s="659"/>
      <c r="AG1656" s="659"/>
      <c r="AH1656" s="659"/>
      <c r="AI1656" s="659"/>
      <c r="AJ1656" s="659"/>
      <c r="AK1656" s="659"/>
    </row>
    <row r="1657" spans="1:37">
      <c r="A1657" s="659"/>
      <c r="B1657" s="659"/>
      <c r="C1657" s="659"/>
      <c r="D1657" s="659"/>
      <c r="E1657" s="659"/>
      <c r="F1657" s="659"/>
      <c r="G1657" s="659"/>
      <c r="H1657" s="659"/>
      <c r="I1657" s="660"/>
      <c r="J1657" s="659"/>
      <c r="K1657" s="660"/>
      <c r="L1657" s="659"/>
      <c r="M1657" s="659"/>
      <c r="N1657" s="659"/>
      <c r="O1657" s="659"/>
      <c r="P1657" s="659"/>
      <c r="Q1657" s="659"/>
      <c r="R1657" s="659"/>
      <c r="S1657" s="659"/>
      <c r="T1657" s="659"/>
      <c r="U1657" s="659"/>
      <c r="V1657" s="659"/>
      <c r="W1657" s="659"/>
      <c r="X1657" s="659"/>
      <c r="Y1657" s="659"/>
      <c r="Z1657" s="659"/>
      <c r="AA1657" s="659"/>
      <c r="AB1657" s="659"/>
      <c r="AC1657" s="659"/>
      <c r="AD1657" s="659"/>
      <c r="AE1657" s="659"/>
      <c r="AF1657" s="659"/>
      <c r="AG1657" s="659"/>
      <c r="AH1657" s="659"/>
      <c r="AI1657" s="659"/>
      <c r="AJ1657" s="659"/>
      <c r="AK1657" s="659"/>
    </row>
    <row r="1658" spans="1:37">
      <c r="A1658" s="659"/>
      <c r="B1658" s="659"/>
      <c r="C1658" s="659"/>
      <c r="D1658" s="659"/>
      <c r="E1658" s="659"/>
      <c r="F1658" s="659"/>
      <c r="G1658" s="659"/>
      <c r="H1658" s="659"/>
      <c r="I1658" s="660"/>
      <c r="J1658" s="659"/>
      <c r="K1658" s="660"/>
      <c r="L1658" s="659"/>
      <c r="M1658" s="659"/>
      <c r="N1658" s="659"/>
      <c r="O1658" s="659"/>
      <c r="P1658" s="659"/>
      <c r="Q1658" s="659"/>
      <c r="R1658" s="659"/>
      <c r="S1658" s="659"/>
      <c r="T1658" s="659"/>
      <c r="U1658" s="659"/>
      <c r="V1658" s="659"/>
      <c r="W1658" s="659"/>
      <c r="X1658" s="659"/>
      <c r="Y1658" s="659"/>
      <c r="Z1658" s="659"/>
      <c r="AA1658" s="659"/>
      <c r="AB1658" s="659"/>
      <c r="AC1658" s="659"/>
      <c r="AD1658" s="659"/>
      <c r="AE1658" s="659"/>
      <c r="AF1658" s="659"/>
      <c r="AG1658" s="659"/>
      <c r="AH1658" s="659"/>
      <c r="AI1658" s="659"/>
      <c r="AJ1658" s="659"/>
      <c r="AK1658" s="659"/>
    </row>
    <row r="1659" spans="1:37">
      <c r="A1659" s="659"/>
      <c r="B1659" s="659"/>
      <c r="C1659" s="659"/>
      <c r="D1659" s="659"/>
      <c r="E1659" s="659"/>
      <c r="F1659" s="659"/>
      <c r="G1659" s="659"/>
      <c r="H1659" s="659"/>
      <c r="I1659" s="660"/>
      <c r="J1659" s="659"/>
      <c r="K1659" s="660"/>
      <c r="L1659" s="659"/>
      <c r="M1659" s="659"/>
      <c r="N1659" s="659"/>
      <c r="O1659" s="659"/>
      <c r="P1659" s="659"/>
      <c r="Q1659" s="659"/>
      <c r="R1659" s="659"/>
      <c r="S1659" s="659"/>
      <c r="T1659" s="659"/>
      <c r="U1659" s="659"/>
      <c r="V1659" s="659"/>
      <c r="W1659" s="659"/>
      <c r="X1659" s="659"/>
      <c r="Y1659" s="659"/>
      <c r="Z1659" s="659"/>
      <c r="AA1659" s="659"/>
      <c r="AB1659" s="659"/>
      <c r="AC1659" s="659"/>
      <c r="AD1659" s="659"/>
      <c r="AE1659" s="659"/>
      <c r="AF1659" s="659"/>
      <c r="AG1659" s="659"/>
      <c r="AH1659" s="659"/>
      <c r="AI1659" s="659"/>
      <c r="AJ1659" s="659"/>
      <c r="AK1659" s="659"/>
    </row>
    <row r="1660" spans="1:37">
      <c r="A1660" s="659"/>
      <c r="B1660" s="659"/>
      <c r="C1660" s="659"/>
      <c r="D1660" s="659"/>
      <c r="E1660" s="659"/>
      <c r="F1660" s="659"/>
      <c r="G1660" s="659"/>
      <c r="H1660" s="659"/>
      <c r="I1660" s="660"/>
      <c r="J1660" s="659"/>
      <c r="K1660" s="660"/>
      <c r="L1660" s="659"/>
      <c r="M1660" s="659"/>
      <c r="N1660" s="659"/>
      <c r="O1660" s="659"/>
      <c r="P1660" s="659"/>
      <c r="Q1660" s="659"/>
      <c r="R1660" s="659"/>
      <c r="S1660" s="659"/>
      <c r="T1660" s="659"/>
      <c r="U1660" s="659"/>
      <c r="V1660" s="659"/>
      <c r="W1660" s="659"/>
      <c r="X1660" s="659"/>
      <c r="Y1660" s="659"/>
      <c r="Z1660" s="659"/>
      <c r="AA1660" s="659"/>
      <c r="AB1660" s="659"/>
      <c r="AC1660" s="659"/>
      <c r="AD1660" s="659"/>
      <c r="AE1660" s="659"/>
      <c r="AF1660" s="659"/>
      <c r="AG1660" s="659"/>
      <c r="AH1660" s="659"/>
      <c r="AI1660" s="659"/>
      <c r="AJ1660" s="659"/>
      <c r="AK1660" s="659"/>
    </row>
    <row r="1661" spans="1:37">
      <c r="A1661" s="659"/>
      <c r="B1661" s="659"/>
      <c r="C1661" s="659"/>
      <c r="D1661" s="659"/>
      <c r="E1661" s="659"/>
      <c r="F1661" s="659"/>
      <c r="G1661" s="659"/>
      <c r="H1661" s="659"/>
      <c r="I1661" s="660"/>
      <c r="J1661" s="659"/>
      <c r="K1661" s="660"/>
      <c r="L1661" s="659"/>
      <c r="M1661" s="659"/>
      <c r="N1661" s="659"/>
      <c r="O1661" s="659"/>
      <c r="P1661" s="659"/>
      <c r="Q1661" s="659"/>
      <c r="R1661" s="659"/>
      <c r="S1661" s="659"/>
      <c r="T1661" s="659"/>
      <c r="U1661" s="659"/>
      <c r="V1661" s="659"/>
      <c r="W1661" s="659"/>
      <c r="X1661" s="659"/>
      <c r="Y1661" s="659"/>
      <c r="Z1661" s="659"/>
      <c r="AA1661" s="659"/>
      <c r="AB1661" s="659"/>
      <c r="AC1661" s="659"/>
      <c r="AD1661" s="659"/>
      <c r="AE1661" s="659"/>
      <c r="AF1661" s="659"/>
      <c r="AG1661" s="659"/>
      <c r="AH1661" s="659"/>
      <c r="AI1661" s="659"/>
      <c r="AJ1661" s="659"/>
      <c r="AK1661" s="659"/>
    </row>
    <row r="1662" spans="1:37">
      <c r="A1662" s="659"/>
      <c r="B1662" s="659"/>
      <c r="C1662" s="659"/>
      <c r="D1662" s="659"/>
      <c r="E1662" s="659"/>
      <c r="F1662" s="659"/>
      <c r="G1662" s="659"/>
      <c r="H1662" s="659"/>
      <c r="I1662" s="660"/>
      <c r="J1662" s="659"/>
      <c r="K1662" s="660"/>
      <c r="L1662" s="659"/>
      <c r="M1662" s="659"/>
      <c r="N1662" s="659"/>
      <c r="O1662" s="659"/>
      <c r="P1662" s="659"/>
      <c r="Q1662" s="659"/>
      <c r="R1662" s="659"/>
      <c r="S1662" s="659"/>
      <c r="T1662" s="659"/>
      <c r="U1662" s="659"/>
      <c r="V1662" s="659"/>
      <c r="W1662" s="659"/>
      <c r="X1662" s="659"/>
      <c r="Y1662" s="659"/>
      <c r="Z1662" s="659"/>
      <c r="AA1662" s="659"/>
      <c r="AB1662" s="659"/>
      <c r="AC1662" s="659"/>
      <c r="AD1662" s="659"/>
      <c r="AE1662" s="659"/>
      <c r="AF1662" s="659"/>
      <c r="AG1662" s="659"/>
      <c r="AH1662" s="659"/>
      <c r="AI1662" s="659"/>
      <c r="AJ1662" s="659"/>
      <c r="AK1662" s="659"/>
    </row>
    <row r="1663" spans="1:37">
      <c r="A1663" s="659"/>
      <c r="B1663" s="659"/>
      <c r="C1663" s="659"/>
      <c r="D1663" s="659"/>
      <c r="E1663" s="659"/>
      <c r="F1663" s="659"/>
      <c r="G1663" s="659"/>
      <c r="H1663" s="659"/>
      <c r="I1663" s="660"/>
      <c r="J1663" s="659"/>
      <c r="K1663" s="660"/>
      <c r="L1663" s="659"/>
      <c r="M1663" s="659"/>
      <c r="N1663" s="659"/>
      <c r="O1663" s="659"/>
      <c r="P1663" s="659"/>
      <c r="Q1663" s="659"/>
      <c r="R1663" s="659"/>
      <c r="S1663" s="659"/>
      <c r="T1663" s="659"/>
      <c r="U1663" s="659"/>
      <c r="V1663" s="659"/>
      <c r="W1663" s="659"/>
      <c r="X1663" s="659"/>
      <c r="Y1663" s="659"/>
      <c r="Z1663" s="659"/>
      <c r="AA1663" s="659"/>
      <c r="AB1663" s="659"/>
      <c r="AC1663" s="659"/>
      <c r="AD1663" s="659"/>
      <c r="AE1663" s="659"/>
      <c r="AF1663" s="659"/>
      <c r="AG1663" s="659"/>
      <c r="AH1663" s="659"/>
      <c r="AI1663" s="659"/>
      <c r="AJ1663" s="659"/>
      <c r="AK1663" s="659"/>
    </row>
    <row r="1664" spans="1:37">
      <c r="A1664" s="659"/>
      <c r="B1664" s="659"/>
      <c r="C1664" s="659"/>
      <c r="D1664" s="659"/>
      <c r="E1664" s="659"/>
      <c r="F1664" s="659"/>
      <c r="G1664" s="659"/>
      <c r="H1664" s="659"/>
      <c r="I1664" s="660"/>
      <c r="J1664" s="659"/>
      <c r="K1664" s="660"/>
      <c r="L1664" s="659"/>
      <c r="M1664" s="659"/>
      <c r="N1664" s="659"/>
      <c r="O1664" s="659"/>
      <c r="P1664" s="659"/>
      <c r="Q1664" s="659"/>
      <c r="R1664" s="659"/>
      <c r="S1664" s="659"/>
      <c r="T1664" s="659"/>
      <c r="U1664" s="659"/>
      <c r="V1664" s="659"/>
      <c r="W1664" s="659"/>
      <c r="X1664" s="659"/>
      <c r="Y1664" s="659"/>
      <c r="Z1664" s="659"/>
      <c r="AA1664" s="659"/>
      <c r="AB1664" s="659"/>
      <c r="AC1664" s="659"/>
      <c r="AD1664" s="659"/>
      <c r="AE1664" s="659"/>
      <c r="AF1664" s="659"/>
      <c r="AG1664" s="659"/>
      <c r="AH1664" s="659"/>
      <c r="AI1664" s="659"/>
      <c r="AJ1664" s="659"/>
      <c r="AK1664" s="659"/>
    </row>
    <row r="1665" spans="1:37">
      <c r="A1665" s="659"/>
      <c r="B1665" s="659"/>
      <c r="C1665" s="659"/>
      <c r="D1665" s="659"/>
      <c r="E1665" s="659"/>
      <c r="F1665" s="659"/>
      <c r="G1665" s="659"/>
      <c r="H1665" s="659"/>
      <c r="I1665" s="660"/>
      <c r="J1665" s="659"/>
      <c r="K1665" s="660"/>
      <c r="L1665" s="659"/>
      <c r="M1665" s="659"/>
      <c r="N1665" s="659"/>
      <c r="O1665" s="659"/>
      <c r="P1665" s="659"/>
      <c r="Q1665" s="659"/>
      <c r="R1665" s="659"/>
      <c r="S1665" s="659"/>
      <c r="T1665" s="659"/>
      <c r="U1665" s="659"/>
      <c r="V1665" s="659"/>
      <c r="W1665" s="659"/>
      <c r="X1665" s="659"/>
      <c r="Y1665" s="659"/>
      <c r="Z1665" s="659"/>
      <c r="AA1665" s="659"/>
      <c r="AB1665" s="659"/>
      <c r="AC1665" s="659"/>
      <c r="AD1665" s="659"/>
      <c r="AE1665" s="659"/>
      <c r="AF1665" s="659"/>
      <c r="AG1665" s="659"/>
      <c r="AH1665" s="659"/>
      <c r="AI1665" s="659"/>
      <c r="AJ1665" s="659"/>
      <c r="AK1665" s="659"/>
    </row>
    <row r="1666" spans="1:37">
      <c r="A1666" s="659"/>
      <c r="B1666" s="659"/>
      <c r="C1666" s="659"/>
      <c r="D1666" s="659"/>
      <c r="E1666" s="659"/>
      <c r="F1666" s="659"/>
      <c r="G1666" s="659"/>
      <c r="H1666" s="659"/>
      <c r="I1666" s="660"/>
      <c r="J1666" s="659"/>
      <c r="K1666" s="660"/>
      <c r="L1666" s="659"/>
      <c r="M1666" s="659"/>
      <c r="N1666" s="659"/>
      <c r="O1666" s="659"/>
      <c r="P1666" s="659"/>
      <c r="Q1666" s="659"/>
      <c r="R1666" s="659"/>
      <c r="S1666" s="659"/>
      <c r="T1666" s="659"/>
      <c r="U1666" s="659"/>
      <c r="V1666" s="659"/>
      <c r="W1666" s="659"/>
      <c r="X1666" s="659"/>
      <c r="Y1666" s="659"/>
      <c r="Z1666" s="659"/>
      <c r="AA1666" s="659"/>
      <c r="AB1666" s="659"/>
      <c r="AC1666" s="659"/>
      <c r="AD1666" s="659"/>
      <c r="AE1666" s="659"/>
      <c r="AF1666" s="659"/>
      <c r="AG1666" s="659"/>
      <c r="AH1666" s="659"/>
      <c r="AI1666" s="659"/>
      <c r="AJ1666" s="659"/>
      <c r="AK1666" s="659"/>
    </row>
    <row r="1667" spans="1:37">
      <c r="A1667" s="659"/>
      <c r="B1667" s="659"/>
      <c r="C1667" s="659"/>
      <c r="D1667" s="659"/>
      <c r="E1667" s="659"/>
      <c r="F1667" s="659"/>
      <c r="G1667" s="659"/>
      <c r="H1667" s="659"/>
      <c r="I1667" s="660"/>
      <c r="J1667" s="659"/>
      <c r="K1667" s="660"/>
      <c r="L1667" s="659"/>
      <c r="M1667" s="659"/>
      <c r="N1667" s="659"/>
      <c r="O1667" s="659"/>
      <c r="P1667" s="659"/>
      <c r="Q1667" s="659"/>
      <c r="R1667" s="659"/>
      <c r="S1667" s="659"/>
      <c r="T1667" s="659"/>
      <c r="U1667" s="659"/>
      <c r="V1667" s="659"/>
      <c r="W1667" s="659"/>
      <c r="X1667" s="659"/>
      <c r="Y1667" s="659"/>
      <c r="Z1667" s="659"/>
      <c r="AA1667" s="659"/>
      <c r="AB1667" s="659"/>
      <c r="AC1667" s="659"/>
      <c r="AD1667" s="659"/>
      <c r="AE1667" s="659"/>
      <c r="AF1667" s="659"/>
      <c r="AG1667" s="659"/>
      <c r="AH1667" s="659"/>
      <c r="AI1667" s="659"/>
      <c r="AJ1667" s="659"/>
      <c r="AK1667" s="659"/>
    </row>
    <row r="1668" spans="1:37">
      <c r="A1668" s="659"/>
      <c r="B1668" s="659"/>
      <c r="C1668" s="659"/>
      <c r="D1668" s="659"/>
      <c r="E1668" s="659"/>
      <c r="F1668" s="659"/>
      <c r="G1668" s="659"/>
      <c r="H1668" s="659"/>
      <c r="I1668" s="660"/>
      <c r="J1668" s="659"/>
      <c r="K1668" s="660"/>
      <c r="L1668" s="659"/>
      <c r="M1668" s="659"/>
      <c r="N1668" s="659"/>
      <c r="O1668" s="659"/>
      <c r="P1668" s="659"/>
      <c r="Q1668" s="659"/>
      <c r="R1668" s="659"/>
      <c r="S1668" s="659"/>
      <c r="T1668" s="659"/>
      <c r="U1668" s="659"/>
      <c r="V1668" s="659"/>
      <c r="W1668" s="659"/>
      <c r="X1668" s="659"/>
      <c r="Y1668" s="659"/>
      <c r="Z1668" s="659"/>
      <c r="AA1668" s="659"/>
      <c r="AB1668" s="659"/>
      <c r="AC1668" s="659"/>
      <c r="AD1668" s="659"/>
      <c r="AE1668" s="659"/>
      <c r="AF1668" s="659"/>
      <c r="AG1668" s="659"/>
      <c r="AH1668" s="659"/>
      <c r="AI1668" s="659"/>
      <c r="AJ1668" s="659"/>
      <c r="AK1668" s="659"/>
    </row>
    <row r="1669" spans="1:37">
      <c r="A1669" s="659"/>
      <c r="B1669" s="659"/>
      <c r="C1669" s="659"/>
      <c r="D1669" s="659"/>
      <c r="E1669" s="659"/>
      <c r="F1669" s="659"/>
      <c r="G1669" s="659"/>
      <c r="H1669" s="659"/>
      <c r="I1669" s="660"/>
      <c r="J1669" s="659"/>
      <c r="K1669" s="660"/>
      <c r="L1669" s="659"/>
      <c r="M1669" s="659"/>
      <c r="N1669" s="659"/>
      <c r="O1669" s="659"/>
      <c r="P1669" s="659"/>
      <c r="Q1669" s="659"/>
      <c r="R1669" s="659"/>
      <c r="S1669" s="659"/>
      <c r="T1669" s="659"/>
      <c r="U1669" s="659"/>
      <c r="V1669" s="659"/>
      <c r="W1669" s="659"/>
      <c r="X1669" s="659"/>
      <c r="Y1669" s="659"/>
      <c r="Z1669" s="659"/>
      <c r="AA1669" s="659"/>
      <c r="AB1669" s="659"/>
      <c r="AC1669" s="659"/>
      <c r="AD1669" s="659"/>
      <c r="AE1669" s="659"/>
      <c r="AF1669" s="659"/>
      <c r="AG1669" s="659"/>
      <c r="AH1669" s="659"/>
      <c r="AI1669" s="659"/>
      <c r="AJ1669" s="659"/>
      <c r="AK1669" s="659"/>
    </row>
    <row r="1670" spans="1:37">
      <c r="A1670" s="659"/>
      <c r="B1670" s="659"/>
      <c r="C1670" s="659"/>
      <c r="D1670" s="659"/>
      <c r="E1670" s="659"/>
      <c r="F1670" s="659"/>
      <c r="G1670" s="659"/>
      <c r="H1670" s="659"/>
      <c r="I1670" s="660"/>
      <c r="J1670" s="659"/>
      <c r="K1670" s="660"/>
      <c r="L1670" s="659"/>
      <c r="M1670" s="659"/>
      <c r="N1670" s="659"/>
      <c r="O1670" s="659"/>
      <c r="P1670" s="659"/>
      <c r="Q1670" s="659"/>
      <c r="R1670" s="659"/>
      <c r="S1670" s="659"/>
      <c r="T1670" s="659"/>
      <c r="U1670" s="659"/>
      <c r="V1670" s="659"/>
      <c r="W1670" s="659"/>
      <c r="X1670" s="659"/>
      <c r="Y1670" s="659"/>
      <c r="Z1670" s="659"/>
      <c r="AA1670" s="659"/>
      <c r="AB1670" s="659"/>
      <c r="AC1670" s="659"/>
      <c r="AD1670" s="659"/>
      <c r="AE1670" s="659"/>
      <c r="AF1670" s="659"/>
      <c r="AG1670" s="659"/>
      <c r="AH1670" s="659"/>
      <c r="AI1670" s="659"/>
      <c r="AJ1670" s="659"/>
      <c r="AK1670" s="659"/>
    </row>
    <row r="1671" spans="1:37">
      <c r="A1671" s="659"/>
      <c r="B1671" s="659"/>
      <c r="C1671" s="659"/>
      <c r="D1671" s="659"/>
      <c r="E1671" s="659"/>
      <c r="F1671" s="659"/>
      <c r="G1671" s="659"/>
      <c r="H1671" s="659"/>
      <c r="I1671" s="660"/>
      <c r="J1671" s="659"/>
      <c r="K1671" s="660"/>
      <c r="L1671" s="659"/>
      <c r="M1671" s="659"/>
      <c r="N1671" s="659"/>
      <c r="O1671" s="659"/>
      <c r="P1671" s="659"/>
      <c r="Q1671" s="659"/>
      <c r="R1671" s="659"/>
      <c r="S1671" s="659"/>
      <c r="T1671" s="659"/>
      <c r="U1671" s="659"/>
      <c r="V1671" s="659"/>
      <c r="W1671" s="659"/>
      <c r="X1671" s="659"/>
      <c r="Y1671" s="659"/>
      <c r="Z1671" s="659"/>
      <c r="AA1671" s="659"/>
      <c r="AB1671" s="659"/>
      <c r="AC1671" s="659"/>
      <c r="AD1671" s="659"/>
      <c r="AE1671" s="659"/>
      <c r="AF1671" s="659"/>
      <c r="AG1671" s="659"/>
      <c r="AH1671" s="659"/>
      <c r="AI1671" s="659"/>
      <c r="AJ1671" s="659"/>
      <c r="AK1671" s="659"/>
    </row>
    <row r="1672" spans="1:37">
      <c r="A1672" s="659"/>
      <c r="B1672" s="659"/>
      <c r="C1672" s="659"/>
      <c r="D1672" s="659"/>
      <c r="E1672" s="659"/>
      <c r="F1672" s="659"/>
      <c r="G1672" s="659"/>
      <c r="H1672" s="659"/>
      <c r="I1672" s="660"/>
      <c r="J1672" s="659"/>
      <c r="K1672" s="660"/>
      <c r="L1672" s="659"/>
      <c r="M1672" s="659"/>
      <c r="N1672" s="659"/>
      <c r="O1672" s="659"/>
      <c r="P1672" s="659"/>
      <c r="Q1672" s="659"/>
      <c r="R1672" s="659"/>
      <c r="S1672" s="659"/>
      <c r="T1672" s="659"/>
      <c r="U1672" s="659"/>
      <c r="V1672" s="659"/>
      <c r="W1672" s="659"/>
      <c r="X1672" s="659"/>
      <c r="Y1672" s="659"/>
      <c r="Z1672" s="659"/>
      <c r="AA1672" s="659"/>
      <c r="AB1672" s="659"/>
      <c r="AC1672" s="659"/>
      <c r="AD1672" s="659"/>
      <c r="AE1672" s="659"/>
      <c r="AF1672" s="659"/>
      <c r="AG1672" s="659"/>
      <c r="AH1672" s="659"/>
      <c r="AI1672" s="659"/>
      <c r="AJ1672" s="659"/>
      <c r="AK1672" s="659"/>
    </row>
    <row r="1673" spans="1:37">
      <c r="A1673" s="659"/>
      <c r="B1673" s="659"/>
      <c r="C1673" s="659"/>
      <c r="D1673" s="659"/>
      <c r="E1673" s="659"/>
      <c r="F1673" s="659"/>
      <c r="G1673" s="659"/>
      <c r="H1673" s="659"/>
      <c r="I1673" s="660"/>
      <c r="J1673" s="659"/>
      <c r="K1673" s="660"/>
      <c r="L1673" s="659"/>
      <c r="M1673" s="659"/>
      <c r="N1673" s="659"/>
      <c r="O1673" s="659"/>
      <c r="P1673" s="659"/>
      <c r="Q1673" s="659"/>
      <c r="R1673" s="659"/>
      <c r="S1673" s="659"/>
      <c r="T1673" s="659"/>
      <c r="U1673" s="659"/>
      <c r="V1673" s="659"/>
      <c r="W1673" s="659"/>
      <c r="X1673" s="659"/>
      <c r="Y1673" s="659"/>
      <c r="Z1673" s="659"/>
      <c r="AA1673" s="659"/>
      <c r="AB1673" s="659"/>
      <c r="AC1673" s="659"/>
      <c r="AD1673" s="659"/>
      <c r="AE1673" s="659"/>
      <c r="AF1673" s="659"/>
      <c r="AG1673" s="659"/>
      <c r="AH1673" s="659"/>
      <c r="AI1673" s="659"/>
      <c r="AJ1673" s="659"/>
      <c r="AK1673" s="659"/>
    </row>
    <row r="1674" spans="1:37">
      <c r="A1674" s="659"/>
      <c r="B1674" s="659"/>
      <c r="C1674" s="659"/>
      <c r="D1674" s="659"/>
      <c r="E1674" s="659"/>
      <c r="F1674" s="659"/>
      <c r="G1674" s="659"/>
      <c r="H1674" s="659"/>
      <c r="I1674" s="660"/>
      <c r="J1674" s="659"/>
      <c r="K1674" s="660"/>
      <c r="L1674" s="659"/>
      <c r="M1674" s="659"/>
      <c r="N1674" s="659"/>
      <c r="O1674" s="659"/>
      <c r="P1674" s="659"/>
      <c r="Q1674" s="659"/>
      <c r="R1674" s="659"/>
      <c r="S1674" s="659"/>
      <c r="T1674" s="659"/>
      <c r="U1674" s="659"/>
      <c r="V1674" s="659"/>
      <c r="W1674" s="659"/>
      <c r="X1674" s="659"/>
      <c r="Y1674" s="659"/>
      <c r="Z1674" s="659"/>
      <c r="AA1674" s="659"/>
      <c r="AB1674" s="659"/>
      <c r="AC1674" s="659"/>
      <c r="AD1674" s="659"/>
      <c r="AE1674" s="659"/>
      <c r="AF1674" s="659"/>
      <c r="AG1674" s="659"/>
      <c r="AH1674" s="659"/>
      <c r="AI1674" s="659"/>
      <c r="AJ1674" s="659"/>
      <c r="AK1674" s="659"/>
    </row>
    <row r="1675" spans="1:37">
      <c r="A1675" s="659"/>
      <c r="B1675" s="659"/>
      <c r="C1675" s="659"/>
      <c r="D1675" s="659"/>
      <c r="E1675" s="659"/>
      <c r="F1675" s="659"/>
      <c r="G1675" s="659"/>
      <c r="H1675" s="659"/>
      <c r="I1675" s="660"/>
      <c r="J1675" s="659"/>
      <c r="K1675" s="660"/>
      <c r="L1675" s="659"/>
      <c r="M1675" s="659"/>
      <c r="N1675" s="659"/>
      <c r="O1675" s="659"/>
      <c r="P1675" s="659"/>
      <c r="Q1675" s="659"/>
      <c r="R1675" s="659"/>
      <c r="S1675" s="659"/>
      <c r="T1675" s="659"/>
      <c r="U1675" s="659"/>
      <c r="V1675" s="659"/>
      <c r="W1675" s="659"/>
      <c r="X1675" s="659"/>
      <c r="Y1675" s="659"/>
      <c r="Z1675" s="659"/>
      <c r="AA1675" s="659"/>
      <c r="AB1675" s="659"/>
      <c r="AC1675" s="659"/>
      <c r="AD1675" s="659"/>
      <c r="AE1675" s="659"/>
      <c r="AF1675" s="659"/>
      <c r="AG1675" s="659"/>
      <c r="AH1675" s="659"/>
      <c r="AI1675" s="659"/>
      <c r="AJ1675" s="659"/>
      <c r="AK1675" s="659"/>
    </row>
    <row r="1676" spans="1:37">
      <c r="A1676" s="659"/>
      <c r="B1676" s="659"/>
      <c r="C1676" s="659"/>
      <c r="D1676" s="659"/>
      <c r="E1676" s="659"/>
      <c r="F1676" s="659"/>
      <c r="G1676" s="659"/>
      <c r="H1676" s="659"/>
      <c r="I1676" s="660"/>
      <c r="J1676" s="659"/>
      <c r="K1676" s="660"/>
      <c r="L1676" s="659"/>
      <c r="M1676" s="659"/>
      <c r="N1676" s="659"/>
      <c r="O1676" s="659"/>
      <c r="P1676" s="659"/>
      <c r="Q1676" s="659"/>
      <c r="R1676" s="659"/>
      <c r="S1676" s="659"/>
      <c r="T1676" s="659"/>
      <c r="U1676" s="659"/>
      <c r="V1676" s="659"/>
      <c r="W1676" s="659"/>
      <c r="X1676" s="659"/>
      <c r="Y1676" s="659"/>
      <c r="Z1676" s="659"/>
      <c r="AA1676" s="659"/>
      <c r="AB1676" s="659"/>
      <c r="AC1676" s="659"/>
      <c r="AD1676" s="659"/>
      <c r="AE1676" s="659"/>
      <c r="AF1676" s="659"/>
      <c r="AG1676" s="659"/>
      <c r="AH1676" s="659"/>
      <c r="AI1676" s="659"/>
      <c r="AJ1676" s="659"/>
      <c r="AK1676" s="659"/>
    </row>
    <row r="1677" spans="1:37">
      <c r="A1677" s="659"/>
      <c r="B1677" s="659"/>
      <c r="C1677" s="659"/>
      <c r="D1677" s="659"/>
      <c r="E1677" s="659"/>
      <c r="F1677" s="659"/>
      <c r="G1677" s="659"/>
      <c r="H1677" s="659"/>
      <c r="I1677" s="660"/>
      <c r="J1677" s="659"/>
      <c r="K1677" s="660"/>
      <c r="L1677" s="659"/>
      <c r="M1677" s="659"/>
      <c r="N1677" s="659"/>
      <c r="O1677" s="659"/>
      <c r="P1677" s="659"/>
      <c r="Q1677" s="659"/>
      <c r="R1677" s="659"/>
      <c r="S1677" s="659"/>
      <c r="T1677" s="659"/>
      <c r="U1677" s="659"/>
      <c r="V1677" s="659"/>
      <c r="W1677" s="659"/>
      <c r="X1677" s="659"/>
      <c r="Y1677" s="659"/>
      <c r="Z1677" s="659"/>
      <c r="AA1677" s="659"/>
      <c r="AB1677" s="659"/>
      <c r="AC1677" s="659"/>
      <c r="AD1677" s="659"/>
      <c r="AE1677" s="659"/>
      <c r="AF1677" s="659"/>
      <c r="AG1677" s="659"/>
      <c r="AH1677" s="659"/>
      <c r="AI1677" s="659"/>
      <c r="AJ1677" s="659"/>
      <c r="AK1677" s="659"/>
    </row>
    <row r="1678" spans="1:37">
      <c r="A1678" s="659"/>
      <c r="B1678" s="659"/>
      <c r="C1678" s="659"/>
      <c r="D1678" s="659"/>
      <c r="E1678" s="659"/>
      <c r="F1678" s="659"/>
      <c r="G1678" s="659"/>
      <c r="H1678" s="659"/>
      <c r="I1678" s="660"/>
      <c r="J1678" s="659"/>
      <c r="K1678" s="660"/>
      <c r="L1678" s="659"/>
      <c r="M1678" s="659"/>
      <c r="N1678" s="659"/>
      <c r="O1678" s="659"/>
      <c r="P1678" s="659"/>
      <c r="Q1678" s="659"/>
      <c r="R1678" s="659"/>
      <c r="S1678" s="659"/>
      <c r="T1678" s="659"/>
      <c r="U1678" s="659"/>
      <c r="V1678" s="659"/>
      <c r="W1678" s="659"/>
      <c r="X1678" s="659"/>
      <c r="Y1678" s="659"/>
      <c r="Z1678" s="659"/>
      <c r="AA1678" s="659"/>
      <c r="AB1678" s="659"/>
      <c r="AC1678" s="659"/>
      <c r="AD1678" s="659"/>
      <c r="AE1678" s="659"/>
      <c r="AF1678" s="659"/>
      <c r="AG1678" s="659"/>
      <c r="AH1678" s="659"/>
      <c r="AI1678" s="659"/>
      <c r="AJ1678" s="659"/>
      <c r="AK1678" s="659"/>
    </row>
    <row r="1679" spans="1:37">
      <c r="A1679" s="659"/>
      <c r="B1679" s="659"/>
      <c r="C1679" s="659"/>
      <c r="D1679" s="659"/>
      <c r="E1679" s="659"/>
      <c r="F1679" s="659"/>
      <c r="G1679" s="659"/>
      <c r="H1679" s="659"/>
      <c r="I1679" s="660"/>
      <c r="J1679" s="659"/>
      <c r="K1679" s="660"/>
      <c r="L1679" s="659"/>
      <c r="M1679" s="659"/>
      <c r="N1679" s="659"/>
      <c r="O1679" s="659"/>
      <c r="P1679" s="659"/>
      <c r="Q1679" s="659"/>
      <c r="R1679" s="659"/>
      <c r="S1679" s="659"/>
      <c r="T1679" s="659"/>
      <c r="U1679" s="659"/>
      <c r="V1679" s="659"/>
      <c r="W1679" s="659"/>
      <c r="X1679" s="659"/>
      <c r="Y1679" s="659"/>
      <c r="Z1679" s="659"/>
      <c r="AA1679" s="659"/>
      <c r="AB1679" s="659"/>
      <c r="AC1679" s="659"/>
      <c r="AD1679" s="659"/>
      <c r="AE1679" s="659"/>
      <c r="AF1679" s="659"/>
      <c r="AG1679" s="659"/>
      <c r="AH1679" s="659"/>
      <c r="AI1679" s="659"/>
      <c r="AJ1679" s="659"/>
      <c r="AK1679" s="659"/>
    </row>
    <row r="1680" spans="1:37">
      <c r="A1680" s="659"/>
      <c r="B1680" s="659"/>
      <c r="C1680" s="659"/>
      <c r="D1680" s="659"/>
      <c r="E1680" s="659"/>
      <c r="F1680" s="659"/>
      <c r="G1680" s="659"/>
      <c r="H1680" s="659"/>
      <c r="I1680" s="660"/>
      <c r="J1680" s="659"/>
      <c r="K1680" s="660"/>
      <c r="L1680" s="659"/>
      <c r="M1680" s="659"/>
      <c r="N1680" s="659"/>
      <c r="O1680" s="659"/>
      <c r="P1680" s="659"/>
      <c r="Q1680" s="659"/>
      <c r="R1680" s="659"/>
      <c r="S1680" s="659"/>
      <c r="T1680" s="659"/>
      <c r="U1680" s="659"/>
      <c r="V1680" s="659"/>
      <c r="W1680" s="659"/>
      <c r="X1680" s="659"/>
      <c r="Y1680" s="659"/>
      <c r="Z1680" s="659"/>
      <c r="AA1680" s="659"/>
      <c r="AB1680" s="659"/>
      <c r="AC1680" s="659"/>
      <c r="AD1680" s="659"/>
      <c r="AE1680" s="659"/>
      <c r="AF1680" s="659"/>
      <c r="AG1680" s="659"/>
      <c r="AH1680" s="659"/>
      <c r="AI1680" s="659"/>
      <c r="AJ1680" s="659"/>
      <c r="AK1680" s="659"/>
    </row>
    <row r="1681" spans="1:37">
      <c r="A1681" s="659"/>
      <c r="B1681" s="659"/>
      <c r="C1681" s="659"/>
      <c r="D1681" s="659"/>
      <c r="E1681" s="659"/>
      <c r="F1681" s="659"/>
      <c r="G1681" s="659"/>
      <c r="H1681" s="659"/>
      <c r="I1681" s="660"/>
      <c r="J1681" s="659"/>
      <c r="K1681" s="660"/>
      <c r="L1681" s="659"/>
      <c r="M1681" s="659"/>
      <c r="N1681" s="659"/>
      <c r="O1681" s="659"/>
      <c r="P1681" s="659"/>
      <c r="Q1681" s="659"/>
      <c r="R1681" s="659"/>
      <c r="S1681" s="659"/>
      <c r="T1681" s="659"/>
      <c r="U1681" s="659"/>
      <c r="V1681" s="659"/>
      <c r="W1681" s="659"/>
      <c r="X1681" s="659"/>
      <c r="Y1681" s="659"/>
      <c r="Z1681" s="659"/>
      <c r="AA1681" s="659"/>
      <c r="AB1681" s="659"/>
      <c r="AC1681" s="659"/>
      <c r="AD1681" s="659"/>
      <c r="AE1681" s="659"/>
      <c r="AF1681" s="659"/>
      <c r="AG1681" s="659"/>
      <c r="AH1681" s="659"/>
      <c r="AI1681" s="659"/>
      <c r="AJ1681" s="659"/>
      <c r="AK1681" s="659"/>
    </row>
    <row r="1682" spans="1:37">
      <c r="A1682" s="659"/>
      <c r="B1682" s="659"/>
      <c r="C1682" s="659"/>
      <c r="D1682" s="659"/>
      <c r="E1682" s="659"/>
      <c r="F1682" s="659"/>
      <c r="G1682" s="659"/>
      <c r="H1682" s="659"/>
      <c r="I1682" s="660"/>
      <c r="J1682" s="659"/>
      <c r="K1682" s="660"/>
      <c r="L1682" s="659"/>
      <c r="M1682" s="659"/>
      <c r="N1682" s="659"/>
      <c r="O1682" s="659"/>
      <c r="P1682" s="659"/>
      <c r="Q1682" s="659"/>
      <c r="R1682" s="659"/>
      <c r="S1682" s="659"/>
      <c r="T1682" s="659"/>
      <c r="U1682" s="659"/>
      <c r="V1682" s="659"/>
      <c r="W1682" s="659"/>
      <c r="X1682" s="659"/>
      <c r="Y1682" s="659"/>
      <c r="Z1682" s="659"/>
      <c r="AA1682" s="659"/>
      <c r="AB1682" s="659"/>
      <c r="AC1682" s="659"/>
      <c r="AD1682" s="659"/>
      <c r="AE1682" s="659"/>
      <c r="AF1682" s="659"/>
      <c r="AG1682" s="659"/>
      <c r="AH1682" s="659"/>
      <c r="AI1682" s="659"/>
      <c r="AJ1682" s="659"/>
      <c r="AK1682" s="659"/>
    </row>
    <row r="1683" spans="1:37">
      <c r="A1683" s="659"/>
      <c r="B1683" s="659"/>
      <c r="C1683" s="659"/>
      <c r="D1683" s="659"/>
      <c r="E1683" s="659"/>
      <c r="F1683" s="659"/>
      <c r="G1683" s="659"/>
      <c r="H1683" s="659"/>
      <c r="I1683" s="660"/>
      <c r="J1683" s="659"/>
      <c r="K1683" s="660"/>
      <c r="L1683" s="659"/>
      <c r="M1683" s="659"/>
      <c r="N1683" s="659"/>
      <c r="O1683" s="659"/>
      <c r="P1683" s="659"/>
      <c r="Q1683" s="659"/>
      <c r="R1683" s="659"/>
      <c r="S1683" s="659"/>
      <c r="T1683" s="659"/>
      <c r="U1683" s="659"/>
      <c r="V1683" s="659"/>
      <c r="W1683" s="659"/>
      <c r="X1683" s="659"/>
      <c r="Y1683" s="659"/>
      <c r="Z1683" s="659"/>
      <c r="AA1683" s="659"/>
      <c r="AB1683" s="659"/>
      <c r="AC1683" s="659"/>
      <c r="AD1683" s="659"/>
      <c r="AE1683" s="659"/>
      <c r="AF1683" s="659"/>
      <c r="AG1683" s="659"/>
      <c r="AH1683" s="659"/>
      <c r="AI1683" s="659"/>
      <c r="AJ1683" s="659"/>
      <c r="AK1683" s="659"/>
    </row>
    <row r="1684" spans="1:37">
      <c r="A1684" s="659"/>
      <c r="B1684" s="659"/>
      <c r="C1684" s="659"/>
      <c r="D1684" s="659"/>
      <c r="E1684" s="659"/>
      <c r="F1684" s="659"/>
      <c r="G1684" s="659"/>
      <c r="H1684" s="659"/>
      <c r="I1684" s="660"/>
      <c r="J1684" s="659"/>
      <c r="K1684" s="660"/>
      <c r="L1684" s="659"/>
      <c r="M1684" s="659"/>
      <c r="N1684" s="659"/>
      <c r="O1684" s="659"/>
      <c r="P1684" s="659"/>
      <c r="Q1684" s="659"/>
      <c r="R1684" s="659"/>
      <c r="S1684" s="659"/>
      <c r="T1684" s="659"/>
      <c r="U1684" s="659"/>
      <c r="V1684" s="659"/>
      <c r="W1684" s="659"/>
      <c r="X1684" s="659"/>
      <c r="Y1684" s="659"/>
      <c r="Z1684" s="659"/>
      <c r="AA1684" s="659"/>
      <c r="AB1684" s="659"/>
      <c r="AC1684" s="659"/>
      <c r="AD1684" s="659"/>
      <c r="AE1684" s="659"/>
      <c r="AF1684" s="659"/>
      <c r="AG1684" s="659"/>
      <c r="AH1684" s="659"/>
      <c r="AI1684" s="659"/>
      <c r="AJ1684" s="659"/>
      <c r="AK1684" s="659"/>
    </row>
    <row r="1685" spans="1:37">
      <c r="A1685" s="659"/>
      <c r="B1685" s="659"/>
      <c r="C1685" s="659"/>
      <c r="D1685" s="659"/>
      <c r="E1685" s="659"/>
      <c r="F1685" s="659"/>
      <c r="G1685" s="659"/>
      <c r="H1685" s="659"/>
      <c r="I1685" s="660"/>
      <c r="J1685" s="659"/>
      <c r="K1685" s="660"/>
      <c r="L1685" s="659"/>
      <c r="M1685" s="659"/>
      <c r="N1685" s="659"/>
      <c r="O1685" s="659"/>
      <c r="P1685" s="659"/>
      <c r="Q1685" s="659"/>
      <c r="R1685" s="659"/>
      <c r="S1685" s="659"/>
      <c r="T1685" s="659"/>
      <c r="U1685" s="659"/>
      <c r="V1685" s="659"/>
      <c r="W1685" s="659"/>
      <c r="X1685" s="659"/>
      <c r="Y1685" s="659"/>
      <c r="Z1685" s="659"/>
      <c r="AA1685" s="659"/>
      <c r="AB1685" s="659"/>
      <c r="AC1685" s="659"/>
      <c r="AD1685" s="659"/>
      <c r="AE1685" s="659"/>
      <c r="AF1685" s="659"/>
      <c r="AG1685" s="659"/>
      <c r="AH1685" s="659"/>
      <c r="AI1685" s="659"/>
      <c r="AJ1685" s="659"/>
      <c r="AK1685" s="659"/>
    </row>
    <row r="1686" spans="1:37">
      <c r="A1686" s="659"/>
      <c r="B1686" s="659"/>
      <c r="C1686" s="659"/>
      <c r="D1686" s="659"/>
      <c r="E1686" s="659"/>
      <c r="F1686" s="659"/>
      <c r="G1686" s="659"/>
      <c r="H1686" s="659"/>
      <c r="I1686" s="660"/>
      <c r="J1686" s="659"/>
      <c r="K1686" s="660"/>
      <c r="L1686" s="659"/>
      <c r="M1686" s="659"/>
      <c r="N1686" s="659"/>
      <c r="O1686" s="659"/>
      <c r="P1686" s="659"/>
      <c r="Q1686" s="659"/>
      <c r="R1686" s="659"/>
      <c r="S1686" s="659"/>
      <c r="T1686" s="659"/>
      <c r="U1686" s="659"/>
      <c r="V1686" s="659"/>
      <c r="W1686" s="659"/>
      <c r="X1686" s="659"/>
      <c r="Y1686" s="659"/>
      <c r="Z1686" s="659"/>
      <c r="AA1686" s="659"/>
      <c r="AB1686" s="659"/>
      <c r="AC1686" s="659"/>
      <c r="AD1686" s="659"/>
      <c r="AE1686" s="659"/>
      <c r="AF1686" s="659"/>
      <c r="AG1686" s="659"/>
      <c r="AH1686" s="659"/>
      <c r="AI1686" s="659"/>
      <c r="AJ1686" s="659"/>
      <c r="AK1686" s="659"/>
    </row>
    <row r="1687" spans="1:37">
      <c r="A1687" s="659"/>
      <c r="B1687" s="659"/>
      <c r="C1687" s="659"/>
      <c r="D1687" s="659"/>
      <c r="E1687" s="659"/>
      <c r="F1687" s="659"/>
      <c r="G1687" s="659"/>
      <c r="H1687" s="659"/>
      <c r="I1687" s="660"/>
      <c r="J1687" s="659"/>
      <c r="K1687" s="660"/>
      <c r="L1687" s="659"/>
      <c r="M1687" s="659"/>
      <c r="N1687" s="659"/>
      <c r="O1687" s="659"/>
      <c r="P1687" s="659"/>
      <c r="Q1687" s="659"/>
      <c r="R1687" s="659"/>
      <c r="S1687" s="659"/>
      <c r="T1687" s="659"/>
      <c r="U1687" s="659"/>
      <c r="V1687" s="659"/>
      <c r="W1687" s="659"/>
      <c r="X1687" s="659"/>
      <c r="Y1687" s="659"/>
      <c r="Z1687" s="659"/>
      <c r="AA1687" s="659"/>
      <c r="AB1687" s="659"/>
      <c r="AC1687" s="659"/>
      <c r="AD1687" s="659"/>
      <c r="AE1687" s="659"/>
      <c r="AF1687" s="659"/>
      <c r="AG1687" s="659"/>
      <c r="AH1687" s="659"/>
      <c r="AI1687" s="659"/>
      <c r="AJ1687" s="659"/>
      <c r="AK1687" s="659"/>
    </row>
    <row r="1688" spans="1:37">
      <c r="A1688" s="659"/>
      <c r="B1688" s="659"/>
      <c r="C1688" s="659"/>
      <c r="D1688" s="659"/>
      <c r="E1688" s="659"/>
      <c r="F1688" s="659"/>
      <c r="G1688" s="659"/>
      <c r="H1688" s="659"/>
      <c r="I1688" s="660"/>
      <c r="J1688" s="659"/>
      <c r="K1688" s="660"/>
      <c r="L1688" s="659"/>
      <c r="M1688" s="659"/>
      <c r="N1688" s="659"/>
      <c r="O1688" s="659"/>
      <c r="P1688" s="659"/>
      <c r="Q1688" s="659"/>
      <c r="R1688" s="659"/>
      <c r="S1688" s="659"/>
      <c r="T1688" s="659"/>
      <c r="U1688" s="659"/>
      <c r="V1688" s="659"/>
      <c r="W1688" s="659"/>
      <c r="X1688" s="659"/>
      <c r="Y1688" s="659"/>
      <c r="Z1688" s="659"/>
      <c r="AA1688" s="659"/>
      <c r="AB1688" s="659"/>
      <c r="AC1688" s="659"/>
      <c r="AD1688" s="659"/>
      <c r="AE1688" s="659"/>
      <c r="AF1688" s="659"/>
      <c r="AG1688" s="659"/>
      <c r="AH1688" s="659"/>
      <c r="AI1688" s="659"/>
      <c r="AJ1688" s="659"/>
      <c r="AK1688" s="659"/>
    </row>
    <row r="1689" spans="1:37">
      <c r="A1689" s="659"/>
      <c r="B1689" s="659"/>
      <c r="C1689" s="659"/>
      <c r="D1689" s="659"/>
      <c r="E1689" s="659"/>
      <c r="F1689" s="659"/>
      <c r="G1689" s="659"/>
      <c r="H1689" s="659"/>
      <c r="I1689" s="660"/>
      <c r="J1689" s="659"/>
      <c r="K1689" s="660"/>
      <c r="L1689" s="659"/>
      <c r="M1689" s="659"/>
      <c r="N1689" s="659"/>
      <c r="O1689" s="659"/>
      <c r="P1689" s="659"/>
      <c r="Q1689" s="659"/>
      <c r="R1689" s="659"/>
      <c r="S1689" s="659"/>
      <c r="T1689" s="659"/>
      <c r="U1689" s="659"/>
      <c r="V1689" s="659"/>
      <c r="W1689" s="659"/>
      <c r="X1689" s="659"/>
      <c r="Y1689" s="659"/>
      <c r="Z1689" s="659"/>
      <c r="AA1689" s="659"/>
      <c r="AB1689" s="659"/>
      <c r="AC1689" s="659"/>
      <c r="AD1689" s="659"/>
      <c r="AE1689" s="659"/>
      <c r="AF1689" s="659"/>
      <c r="AG1689" s="659"/>
      <c r="AH1689" s="659"/>
      <c r="AI1689" s="659"/>
      <c r="AJ1689" s="659"/>
      <c r="AK1689" s="659"/>
    </row>
    <row r="1690" spans="1:37">
      <c r="A1690" s="659"/>
      <c r="B1690" s="659"/>
      <c r="C1690" s="659"/>
      <c r="D1690" s="659"/>
      <c r="E1690" s="659"/>
      <c r="F1690" s="659"/>
      <c r="G1690" s="659"/>
      <c r="H1690" s="659"/>
      <c r="I1690" s="660"/>
      <c r="J1690" s="659"/>
      <c r="K1690" s="660"/>
      <c r="L1690" s="659"/>
      <c r="M1690" s="659"/>
      <c r="N1690" s="659"/>
      <c r="O1690" s="659"/>
      <c r="P1690" s="659"/>
      <c r="Q1690" s="659"/>
      <c r="R1690" s="659"/>
      <c r="S1690" s="659"/>
      <c r="T1690" s="659"/>
      <c r="U1690" s="659"/>
      <c r="V1690" s="659"/>
      <c r="W1690" s="659"/>
      <c r="X1690" s="659"/>
      <c r="Y1690" s="659"/>
      <c r="Z1690" s="659"/>
      <c r="AA1690" s="659"/>
      <c r="AB1690" s="659"/>
      <c r="AC1690" s="659"/>
      <c r="AD1690" s="659"/>
      <c r="AE1690" s="659"/>
      <c r="AF1690" s="659"/>
      <c r="AG1690" s="659"/>
      <c r="AH1690" s="659"/>
      <c r="AI1690" s="659"/>
      <c r="AJ1690" s="659"/>
      <c r="AK1690" s="659"/>
    </row>
    <row r="1691" spans="1:37">
      <c r="A1691" s="659"/>
      <c r="B1691" s="659"/>
      <c r="C1691" s="659"/>
      <c r="D1691" s="659"/>
      <c r="E1691" s="659"/>
      <c r="F1691" s="659"/>
      <c r="G1691" s="659"/>
      <c r="H1691" s="659"/>
      <c r="I1691" s="660"/>
      <c r="J1691" s="659"/>
      <c r="K1691" s="660"/>
      <c r="L1691" s="659"/>
      <c r="M1691" s="659"/>
      <c r="N1691" s="659"/>
      <c r="O1691" s="659"/>
      <c r="P1691" s="659"/>
      <c r="Q1691" s="659"/>
      <c r="R1691" s="659"/>
      <c r="S1691" s="659"/>
      <c r="T1691" s="659"/>
      <c r="U1691" s="659"/>
      <c r="V1691" s="659"/>
      <c r="W1691" s="659"/>
      <c r="X1691" s="659"/>
      <c r="Y1691" s="659"/>
      <c r="Z1691" s="659"/>
      <c r="AA1691" s="659"/>
      <c r="AB1691" s="659"/>
      <c r="AC1691" s="659"/>
      <c r="AD1691" s="659"/>
      <c r="AE1691" s="659"/>
      <c r="AF1691" s="659"/>
      <c r="AG1691" s="659"/>
      <c r="AH1691" s="659"/>
      <c r="AI1691" s="659"/>
      <c r="AJ1691" s="659"/>
      <c r="AK1691" s="659"/>
    </row>
    <row r="1692" spans="1:37">
      <c r="A1692" s="659"/>
      <c r="B1692" s="659"/>
      <c r="C1692" s="659"/>
      <c r="D1692" s="659"/>
      <c r="E1692" s="659"/>
      <c r="F1692" s="659"/>
      <c r="G1692" s="659"/>
      <c r="H1692" s="659"/>
      <c r="I1692" s="660"/>
      <c r="J1692" s="659"/>
      <c r="K1692" s="660"/>
      <c r="L1692" s="659"/>
      <c r="M1692" s="659"/>
      <c r="N1692" s="659"/>
      <c r="O1692" s="659"/>
      <c r="P1692" s="659"/>
      <c r="Q1692" s="659"/>
      <c r="R1692" s="659"/>
      <c r="S1692" s="659"/>
      <c r="T1692" s="659"/>
      <c r="U1692" s="659"/>
      <c r="V1692" s="659"/>
      <c r="W1692" s="659"/>
      <c r="X1692" s="659"/>
      <c r="Y1692" s="659"/>
      <c r="Z1692" s="659"/>
      <c r="AA1692" s="659"/>
      <c r="AB1692" s="659"/>
      <c r="AC1692" s="659"/>
      <c r="AD1692" s="659"/>
      <c r="AE1692" s="659"/>
      <c r="AF1692" s="659"/>
      <c r="AG1692" s="659"/>
      <c r="AH1692" s="659"/>
      <c r="AI1692" s="659"/>
      <c r="AJ1692" s="659"/>
      <c r="AK1692" s="659"/>
    </row>
    <row r="1693" spans="1:37">
      <c r="A1693" s="659"/>
      <c r="B1693" s="659"/>
      <c r="C1693" s="659"/>
      <c r="D1693" s="659"/>
      <c r="E1693" s="659"/>
      <c r="F1693" s="659"/>
      <c r="G1693" s="659"/>
      <c r="H1693" s="659"/>
      <c r="I1693" s="660"/>
      <c r="J1693" s="659"/>
      <c r="K1693" s="660"/>
      <c r="L1693" s="659"/>
      <c r="M1693" s="659"/>
      <c r="N1693" s="659"/>
      <c r="O1693" s="659"/>
      <c r="P1693" s="659"/>
      <c r="Q1693" s="659"/>
      <c r="R1693" s="659"/>
      <c r="S1693" s="659"/>
      <c r="T1693" s="659"/>
      <c r="U1693" s="659"/>
      <c r="V1693" s="659"/>
      <c r="W1693" s="659"/>
      <c r="X1693" s="659"/>
      <c r="Y1693" s="659"/>
      <c r="Z1693" s="659"/>
      <c r="AA1693" s="659"/>
      <c r="AB1693" s="659"/>
      <c r="AC1693" s="659"/>
      <c r="AD1693" s="659"/>
      <c r="AE1693" s="659"/>
      <c r="AF1693" s="659"/>
      <c r="AG1693" s="659"/>
      <c r="AH1693" s="659"/>
      <c r="AI1693" s="659"/>
      <c r="AJ1693" s="659"/>
      <c r="AK1693" s="659"/>
    </row>
    <row r="1694" spans="1:37">
      <c r="A1694" s="659"/>
      <c r="B1694" s="659"/>
      <c r="C1694" s="659"/>
      <c r="D1694" s="659"/>
      <c r="E1694" s="659"/>
      <c r="F1694" s="659"/>
      <c r="G1694" s="659"/>
      <c r="H1694" s="659"/>
      <c r="I1694" s="660"/>
      <c r="J1694" s="659"/>
      <c r="K1694" s="660"/>
      <c r="L1694" s="659"/>
      <c r="M1694" s="659"/>
      <c r="N1694" s="659"/>
      <c r="O1694" s="659"/>
      <c r="P1694" s="659"/>
      <c r="Q1694" s="659"/>
      <c r="R1694" s="659"/>
      <c r="S1694" s="659"/>
      <c r="T1694" s="659"/>
      <c r="U1694" s="659"/>
      <c r="V1694" s="659"/>
      <c r="W1694" s="659"/>
      <c r="X1694" s="659"/>
      <c r="Y1694" s="659"/>
      <c r="Z1694" s="659"/>
      <c r="AA1694" s="659"/>
      <c r="AB1694" s="659"/>
      <c r="AC1694" s="659"/>
      <c r="AD1694" s="659"/>
      <c r="AE1694" s="659"/>
      <c r="AF1694" s="659"/>
      <c r="AG1694" s="659"/>
      <c r="AH1694" s="659"/>
      <c r="AI1694" s="659"/>
      <c r="AJ1694" s="659"/>
      <c r="AK1694" s="659"/>
    </row>
    <row r="1695" spans="1:37">
      <c r="A1695" s="659"/>
      <c r="B1695" s="659"/>
      <c r="C1695" s="659"/>
      <c r="D1695" s="659"/>
      <c r="E1695" s="659"/>
      <c r="F1695" s="659"/>
      <c r="G1695" s="659"/>
      <c r="H1695" s="659"/>
      <c r="I1695" s="660"/>
      <c r="J1695" s="659"/>
      <c r="K1695" s="660"/>
      <c r="L1695" s="659"/>
      <c r="M1695" s="659"/>
      <c r="N1695" s="659"/>
      <c r="O1695" s="659"/>
      <c r="P1695" s="659"/>
      <c r="Q1695" s="659"/>
      <c r="R1695" s="659"/>
      <c r="S1695" s="659"/>
      <c r="T1695" s="659"/>
      <c r="U1695" s="659"/>
      <c r="V1695" s="659"/>
      <c r="W1695" s="659"/>
      <c r="X1695" s="659"/>
      <c r="Y1695" s="659"/>
      <c r="Z1695" s="659"/>
      <c r="AA1695" s="659"/>
      <c r="AB1695" s="659"/>
      <c r="AC1695" s="659"/>
      <c r="AD1695" s="659"/>
      <c r="AE1695" s="659"/>
      <c r="AF1695" s="659"/>
      <c r="AG1695" s="659"/>
      <c r="AH1695" s="659"/>
      <c r="AI1695" s="659"/>
      <c r="AJ1695" s="659"/>
      <c r="AK1695" s="659"/>
    </row>
    <row r="1696" spans="1:37">
      <c r="A1696" s="659"/>
      <c r="B1696" s="659"/>
      <c r="C1696" s="659"/>
      <c r="D1696" s="659"/>
      <c r="E1696" s="659"/>
      <c r="F1696" s="659"/>
      <c r="G1696" s="659"/>
      <c r="H1696" s="659"/>
      <c r="I1696" s="660"/>
      <c r="J1696" s="659"/>
      <c r="K1696" s="660"/>
      <c r="L1696" s="659"/>
      <c r="M1696" s="659"/>
      <c r="N1696" s="659"/>
      <c r="O1696" s="659"/>
      <c r="P1696" s="659"/>
      <c r="Q1696" s="659"/>
      <c r="R1696" s="659"/>
      <c r="S1696" s="659"/>
      <c r="T1696" s="659"/>
      <c r="U1696" s="659"/>
      <c r="V1696" s="659"/>
      <c r="W1696" s="659"/>
      <c r="X1696" s="659"/>
      <c r="Y1696" s="659"/>
      <c r="Z1696" s="659"/>
      <c r="AA1696" s="659"/>
      <c r="AB1696" s="659"/>
      <c r="AC1696" s="659"/>
      <c r="AD1696" s="659"/>
      <c r="AE1696" s="659"/>
      <c r="AF1696" s="659"/>
      <c r="AG1696" s="659"/>
      <c r="AH1696" s="659"/>
      <c r="AI1696" s="659"/>
      <c r="AJ1696" s="659"/>
      <c r="AK1696" s="659"/>
    </row>
    <row r="1697" spans="1:37">
      <c r="A1697" s="659"/>
      <c r="B1697" s="659"/>
      <c r="C1697" s="659"/>
      <c r="D1697" s="659"/>
      <c r="E1697" s="659"/>
      <c r="F1697" s="659"/>
      <c r="G1697" s="659"/>
      <c r="H1697" s="659"/>
      <c r="I1697" s="660"/>
      <c r="J1697" s="659"/>
      <c r="K1697" s="660"/>
      <c r="L1697" s="659"/>
      <c r="M1697" s="659"/>
      <c r="N1697" s="659"/>
      <c r="O1697" s="659"/>
      <c r="P1697" s="659"/>
      <c r="Q1697" s="659"/>
      <c r="R1697" s="659"/>
      <c r="S1697" s="659"/>
      <c r="T1697" s="659"/>
      <c r="U1697" s="659"/>
      <c r="V1697" s="659"/>
      <c r="W1697" s="659"/>
      <c r="X1697" s="659"/>
      <c r="Y1697" s="659"/>
      <c r="Z1697" s="659"/>
      <c r="AA1697" s="659"/>
      <c r="AB1697" s="659"/>
      <c r="AC1697" s="659"/>
      <c r="AD1697" s="659"/>
      <c r="AE1697" s="659"/>
      <c r="AF1697" s="659"/>
      <c r="AG1697" s="659"/>
      <c r="AH1697" s="659"/>
      <c r="AI1697" s="659"/>
      <c r="AJ1697" s="659"/>
      <c r="AK1697" s="659"/>
    </row>
    <row r="1698" spans="1:37">
      <c r="A1698" s="659"/>
      <c r="B1698" s="659"/>
      <c r="C1698" s="659"/>
      <c r="D1698" s="659"/>
      <c r="E1698" s="659"/>
      <c r="F1698" s="659"/>
      <c r="G1698" s="659"/>
      <c r="H1698" s="659"/>
      <c r="I1698" s="660"/>
      <c r="J1698" s="659"/>
      <c r="K1698" s="660"/>
      <c r="L1698" s="659"/>
      <c r="M1698" s="659"/>
      <c r="N1698" s="659"/>
      <c r="O1698" s="659"/>
      <c r="P1698" s="659"/>
      <c r="Q1698" s="659"/>
      <c r="R1698" s="659"/>
      <c r="S1698" s="659"/>
      <c r="T1698" s="659"/>
      <c r="U1698" s="659"/>
      <c r="V1698" s="659"/>
      <c r="W1698" s="659"/>
      <c r="X1698" s="659"/>
      <c r="Y1698" s="659"/>
      <c r="Z1698" s="659"/>
      <c r="AA1698" s="659"/>
      <c r="AB1698" s="659"/>
      <c r="AC1698" s="659"/>
      <c r="AD1698" s="659"/>
      <c r="AE1698" s="659"/>
      <c r="AF1698" s="659"/>
      <c r="AG1698" s="659"/>
      <c r="AH1698" s="659"/>
      <c r="AI1698" s="659"/>
      <c r="AJ1698" s="659"/>
      <c r="AK1698" s="659"/>
    </row>
    <row r="1699" spans="1:37">
      <c r="A1699" s="659"/>
      <c r="B1699" s="659"/>
      <c r="C1699" s="659"/>
      <c r="D1699" s="659"/>
      <c r="E1699" s="659"/>
      <c r="F1699" s="659"/>
      <c r="G1699" s="659"/>
      <c r="H1699" s="659"/>
      <c r="I1699" s="660"/>
      <c r="J1699" s="659"/>
      <c r="K1699" s="660"/>
      <c r="L1699" s="659"/>
      <c r="M1699" s="659"/>
      <c r="N1699" s="659"/>
      <c r="O1699" s="659"/>
      <c r="P1699" s="659"/>
      <c r="Q1699" s="659"/>
      <c r="R1699" s="659"/>
      <c r="S1699" s="659"/>
      <c r="T1699" s="659"/>
      <c r="U1699" s="659"/>
      <c r="V1699" s="659"/>
      <c r="W1699" s="659"/>
      <c r="X1699" s="659"/>
      <c r="Y1699" s="659"/>
      <c r="Z1699" s="659"/>
      <c r="AA1699" s="659"/>
      <c r="AB1699" s="659"/>
      <c r="AC1699" s="659"/>
      <c r="AD1699" s="659"/>
      <c r="AE1699" s="659"/>
      <c r="AF1699" s="659"/>
      <c r="AG1699" s="659"/>
      <c r="AH1699" s="659"/>
      <c r="AI1699" s="659"/>
      <c r="AJ1699" s="659"/>
      <c r="AK1699" s="659"/>
    </row>
    <row r="1700" spans="1:37">
      <c r="A1700" s="659"/>
      <c r="B1700" s="659"/>
      <c r="C1700" s="659"/>
      <c r="D1700" s="659"/>
      <c r="E1700" s="659"/>
      <c r="F1700" s="659"/>
      <c r="G1700" s="659"/>
      <c r="H1700" s="659"/>
      <c r="I1700" s="660"/>
      <c r="J1700" s="659"/>
      <c r="K1700" s="660"/>
      <c r="L1700" s="659"/>
      <c r="M1700" s="659"/>
      <c r="N1700" s="659"/>
      <c r="O1700" s="659"/>
      <c r="P1700" s="659"/>
      <c r="Q1700" s="659"/>
      <c r="R1700" s="659"/>
      <c r="S1700" s="659"/>
      <c r="T1700" s="659"/>
      <c r="U1700" s="659"/>
      <c r="V1700" s="659"/>
      <c r="W1700" s="659"/>
      <c r="X1700" s="659"/>
      <c r="Y1700" s="659"/>
      <c r="Z1700" s="659"/>
      <c r="AA1700" s="659"/>
      <c r="AB1700" s="659"/>
      <c r="AC1700" s="659"/>
      <c r="AD1700" s="659"/>
      <c r="AE1700" s="659"/>
      <c r="AF1700" s="659"/>
      <c r="AG1700" s="659"/>
      <c r="AH1700" s="659"/>
      <c r="AI1700" s="659"/>
      <c r="AJ1700" s="659"/>
      <c r="AK1700" s="659"/>
    </row>
    <row r="1701" spans="1:37">
      <c r="A1701" s="659"/>
      <c r="B1701" s="659"/>
      <c r="C1701" s="659"/>
      <c r="D1701" s="659"/>
      <c r="E1701" s="659"/>
      <c r="F1701" s="659"/>
      <c r="G1701" s="659"/>
      <c r="H1701" s="659"/>
      <c r="I1701" s="660"/>
      <c r="J1701" s="659"/>
      <c r="K1701" s="660"/>
      <c r="L1701" s="659"/>
      <c r="M1701" s="659"/>
      <c r="N1701" s="659"/>
      <c r="O1701" s="659"/>
      <c r="P1701" s="659"/>
      <c r="Q1701" s="659"/>
      <c r="R1701" s="659"/>
      <c r="S1701" s="659"/>
      <c r="T1701" s="659"/>
      <c r="U1701" s="659"/>
      <c r="V1701" s="659"/>
      <c r="W1701" s="659"/>
      <c r="X1701" s="659"/>
      <c r="Y1701" s="659"/>
      <c r="Z1701" s="659"/>
      <c r="AA1701" s="659"/>
      <c r="AB1701" s="659"/>
      <c r="AC1701" s="659"/>
      <c r="AD1701" s="659"/>
      <c r="AE1701" s="659"/>
      <c r="AF1701" s="659"/>
      <c r="AG1701" s="659"/>
      <c r="AH1701" s="659"/>
      <c r="AI1701" s="659"/>
      <c r="AJ1701" s="659"/>
      <c r="AK1701" s="659"/>
    </row>
    <row r="1702" spans="1:37">
      <c r="A1702" s="659"/>
      <c r="B1702" s="659"/>
      <c r="C1702" s="659"/>
      <c r="D1702" s="659"/>
      <c r="E1702" s="659"/>
      <c r="F1702" s="659"/>
      <c r="G1702" s="659"/>
      <c r="H1702" s="659"/>
      <c r="I1702" s="660"/>
      <c r="J1702" s="659"/>
      <c r="K1702" s="660"/>
      <c r="L1702" s="659"/>
      <c r="M1702" s="659"/>
      <c r="N1702" s="659"/>
      <c r="O1702" s="659"/>
      <c r="P1702" s="659"/>
      <c r="Q1702" s="659"/>
      <c r="R1702" s="659"/>
      <c r="S1702" s="659"/>
      <c r="T1702" s="659"/>
      <c r="U1702" s="659"/>
      <c r="V1702" s="659"/>
      <c r="W1702" s="659"/>
      <c r="X1702" s="659"/>
      <c r="Y1702" s="659"/>
      <c r="Z1702" s="659"/>
      <c r="AA1702" s="659"/>
      <c r="AB1702" s="659"/>
      <c r="AC1702" s="659"/>
      <c r="AD1702" s="659"/>
      <c r="AE1702" s="659"/>
      <c r="AF1702" s="659"/>
      <c r="AG1702" s="659"/>
      <c r="AH1702" s="659"/>
      <c r="AI1702" s="659"/>
      <c r="AJ1702" s="659"/>
      <c r="AK1702" s="659"/>
    </row>
    <row r="1703" spans="1:37">
      <c r="A1703" s="659"/>
      <c r="B1703" s="659"/>
      <c r="C1703" s="659"/>
      <c r="D1703" s="659"/>
      <c r="E1703" s="659"/>
      <c r="F1703" s="659"/>
      <c r="G1703" s="659"/>
      <c r="H1703" s="659"/>
      <c r="I1703" s="660"/>
      <c r="J1703" s="659"/>
      <c r="K1703" s="660"/>
      <c r="L1703" s="659"/>
      <c r="M1703" s="659"/>
      <c r="N1703" s="659"/>
      <c r="O1703" s="659"/>
      <c r="P1703" s="659"/>
      <c r="Q1703" s="659"/>
      <c r="R1703" s="659"/>
      <c r="S1703" s="659"/>
      <c r="T1703" s="659"/>
      <c r="U1703" s="659"/>
      <c r="V1703" s="659"/>
      <c r="W1703" s="659"/>
      <c r="X1703" s="659"/>
      <c r="Y1703" s="659"/>
      <c r="Z1703" s="659"/>
      <c r="AA1703" s="659"/>
      <c r="AB1703" s="659"/>
      <c r="AC1703" s="659"/>
      <c r="AD1703" s="659"/>
      <c r="AE1703" s="659"/>
      <c r="AF1703" s="659"/>
      <c r="AG1703" s="659"/>
      <c r="AH1703" s="659"/>
      <c r="AI1703" s="659"/>
      <c r="AJ1703" s="659"/>
      <c r="AK1703" s="659"/>
    </row>
    <row r="1704" spans="1:37">
      <c r="A1704" s="659"/>
      <c r="B1704" s="659"/>
      <c r="C1704" s="659"/>
      <c r="D1704" s="659"/>
      <c r="E1704" s="659"/>
      <c r="F1704" s="659"/>
      <c r="G1704" s="659"/>
      <c r="H1704" s="659"/>
      <c r="I1704" s="660"/>
      <c r="J1704" s="659"/>
      <c r="K1704" s="660"/>
      <c r="L1704" s="659"/>
      <c r="M1704" s="659"/>
      <c r="N1704" s="659"/>
      <c r="O1704" s="659"/>
      <c r="P1704" s="659"/>
      <c r="Q1704" s="659"/>
      <c r="R1704" s="659"/>
      <c r="S1704" s="659"/>
      <c r="T1704" s="659"/>
      <c r="U1704" s="659"/>
      <c r="V1704" s="659"/>
      <c r="W1704" s="659"/>
      <c r="X1704" s="659"/>
      <c r="Y1704" s="659"/>
      <c r="Z1704" s="659"/>
      <c r="AA1704" s="659"/>
      <c r="AB1704" s="659"/>
      <c r="AC1704" s="659"/>
      <c r="AD1704" s="659"/>
      <c r="AE1704" s="659"/>
      <c r="AF1704" s="659"/>
      <c r="AG1704" s="659"/>
      <c r="AH1704" s="659"/>
      <c r="AI1704" s="659"/>
      <c r="AJ1704" s="659"/>
      <c r="AK1704" s="659"/>
    </row>
    <row r="1705" spans="1:37">
      <c r="A1705" s="659"/>
      <c r="B1705" s="659"/>
      <c r="C1705" s="659"/>
      <c r="D1705" s="659"/>
      <c r="E1705" s="659"/>
      <c r="F1705" s="659"/>
      <c r="G1705" s="659"/>
      <c r="H1705" s="659"/>
      <c r="I1705" s="660"/>
      <c r="J1705" s="659"/>
      <c r="K1705" s="660"/>
      <c r="L1705" s="659"/>
      <c r="M1705" s="659"/>
      <c r="N1705" s="659"/>
      <c r="O1705" s="659"/>
      <c r="P1705" s="659"/>
      <c r="Q1705" s="659"/>
      <c r="R1705" s="659"/>
      <c r="S1705" s="659"/>
      <c r="T1705" s="659"/>
      <c r="U1705" s="659"/>
      <c r="V1705" s="659"/>
      <c r="W1705" s="659"/>
      <c r="X1705" s="659"/>
      <c r="Y1705" s="659"/>
      <c r="Z1705" s="659"/>
      <c r="AA1705" s="659"/>
      <c r="AB1705" s="659"/>
      <c r="AC1705" s="659"/>
      <c r="AD1705" s="659"/>
      <c r="AE1705" s="659"/>
      <c r="AF1705" s="659"/>
      <c r="AG1705" s="659"/>
      <c r="AH1705" s="659"/>
      <c r="AI1705" s="659"/>
      <c r="AJ1705" s="659"/>
      <c r="AK1705" s="659"/>
    </row>
    <row r="1706" spans="1:37">
      <c r="A1706" s="659"/>
      <c r="B1706" s="659"/>
      <c r="C1706" s="659"/>
      <c r="D1706" s="659"/>
      <c r="E1706" s="659"/>
      <c r="F1706" s="659"/>
      <c r="G1706" s="659"/>
      <c r="H1706" s="659"/>
      <c r="I1706" s="660"/>
      <c r="J1706" s="659"/>
      <c r="K1706" s="660"/>
      <c r="L1706" s="659"/>
      <c r="M1706" s="659"/>
      <c r="N1706" s="659"/>
      <c r="O1706" s="659"/>
      <c r="P1706" s="659"/>
      <c r="Q1706" s="659"/>
      <c r="R1706" s="659"/>
      <c r="S1706" s="659"/>
      <c r="T1706" s="659"/>
      <c r="U1706" s="659"/>
      <c r="V1706" s="659"/>
      <c r="W1706" s="659"/>
      <c r="X1706" s="659"/>
      <c r="Y1706" s="659"/>
      <c r="Z1706" s="659"/>
      <c r="AA1706" s="659"/>
      <c r="AB1706" s="659"/>
      <c r="AC1706" s="659"/>
      <c r="AD1706" s="659"/>
      <c r="AE1706" s="659"/>
      <c r="AF1706" s="659"/>
      <c r="AG1706" s="659"/>
      <c r="AH1706" s="659"/>
      <c r="AI1706" s="659"/>
      <c r="AJ1706" s="659"/>
      <c r="AK1706" s="659"/>
    </row>
    <row r="1707" spans="1:37">
      <c r="A1707" s="659"/>
      <c r="B1707" s="659"/>
      <c r="C1707" s="659"/>
      <c r="D1707" s="659"/>
      <c r="E1707" s="659"/>
      <c r="F1707" s="659"/>
      <c r="G1707" s="659"/>
      <c r="H1707" s="659"/>
      <c r="I1707" s="660"/>
      <c r="J1707" s="659"/>
      <c r="K1707" s="660"/>
      <c r="L1707" s="659"/>
      <c r="M1707" s="659"/>
      <c r="N1707" s="659"/>
      <c r="O1707" s="659"/>
      <c r="P1707" s="659"/>
      <c r="Q1707" s="659"/>
      <c r="R1707" s="659"/>
      <c r="S1707" s="659"/>
      <c r="T1707" s="659"/>
      <c r="U1707" s="659"/>
      <c r="V1707" s="659"/>
      <c r="W1707" s="659"/>
      <c r="X1707" s="659"/>
      <c r="Y1707" s="659"/>
      <c r="Z1707" s="659"/>
      <c r="AA1707" s="659"/>
      <c r="AB1707" s="659"/>
      <c r="AC1707" s="659"/>
      <c r="AD1707" s="659"/>
      <c r="AE1707" s="659"/>
      <c r="AF1707" s="659"/>
      <c r="AG1707" s="659"/>
      <c r="AH1707" s="659"/>
      <c r="AI1707" s="659"/>
      <c r="AJ1707" s="659"/>
      <c r="AK1707" s="659"/>
    </row>
    <row r="1708" spans="1:37">
      <c r="A1708" s="659"/>
      <c r="B1708" s="659"/>
      <c r="C1708" s="659"/>
      <c r="D1708" s="659"/>
      <c r="E1708" s="659"/>
      <c r="F1708" s="659"/>
      <c r="G1708" s="659"/>
      <c r="H1708" s="659"/>
      <c r="I1708" s="660"/>
      <c r="J1708" s="659"/>
      <c r="K1708" s="660"/>
      <c r="L1708" s="659"/>
      <c r="M1708" s="659"/>
      <c r="N1708" s="659"/>
      <c r="O1708" s="659"/>
      <c r="P1708" s="659"/>
      <c r="Q1708" s="659"/>
      <c r="R1708" s="659"/>
      <c r="S1708" s="659"/>
      <c r="T1708" s="659"/>
      <c r="U1708" s="659"/>
      <c r="V1708" s="659"/>
      <c r="W1708" s="659"/>
      <c r="X1708" s="659"/>
      <c r="Y1708" s="659"/>
      <c r="Z1708" s="659"/>
      <c r="AA1708" s="659"/>
      <c r="AB1708" s="659"/>
      <c r="AC1708" s="659"/>
      <c r="AD1708" s="659"/>
      <c r="AE1708" s="659"/>
      <c r="AF1708" s="659"/>
      <c r="AG1708" s="659"/>
      <c r="AH1708" s="659"/>
      <c r="AI1708" s="659"/>
      <c r="AJ1708" s="659"/>
      <c r="AK1708" s="659"/>
    </row>
    <row r="1709" spans="1:37">
      <c r="A1709" s="659"/>
      <c r="B1709" s="659"/>
      <c r="C1709" s="659"/>
      <c r="D1709" s="659"/>
      <c r="E1709" s="659"/>
      <c r="F1709" s="659"/>
      <c r="G1709" s="659"/>
      <c r="H1709" s="659"/>
      <c r="I1709" s="660"/>
      <c r="J1709" s="659"/>
      <c r="K1709" s="660"/>
      <c r="L1709" s="659"/>
      <c r="M1709" s="659"/>
      <c r="N1709" s="659"/>
      <c r="O1709" s="659"/>
      <c r="P1709" s="659"/>
      <c r="Q1709" s="659"/>
      <c r="R1709" s="659"/>
      <c r="S1709" s="659"/>
      <c r="T1709" s="659"/>
      <c r="U1709" s="659"/>
      <c r="V1709" s="659"/>
      <c r="W1709" s="659"/>
      <c r="X1709" s="659"/>
      <c r="Y1709" s="659"/>
      <c r="Z1709" s="659"/>
      <c r="AA1709" s="659"/>
      <c r="AB1709" s="659"/>
      <c r="AC1709" s="659"/>
      <c r="AD1709" s="659"/>
      <c r="AE1709" s="659"/>
      <c r="AF1709" s="659"/>
      <c r="AG1709" s="659"/>
      <c r="AH1709" s="659"/>
      <c r="AI1709" s="659"/>
      <c r="AJ1709" s="659"/>
      <c r="AK1709" s="659"/>
    </row>
    <row r="1710" spans="1:37">
      <c r="A1710" s="659"/>
      <c r="B1710" s="659"/>
      <c r="C1710" s="659"/>
      <c r="D1710" s="659"/>
      <c r="E1710" s="659"/>
      <c r="F1710" s="659"/>
      <c r="G1710" s="659"/>
      <c r="H1710" s="659"/>
      <c r="I1710" s="660"/>
      <c r="J1710" s="659"/>
      <c r="K1710" s="660"/>
      <c r="L1710" s="659"/>
      <c r="M1710" s="659"/>
      <c r="N1710" s="659"/>
      <c r="O1710" s="659"/>
      <c r="P1710" s="659"/>
      <c r="Q1710" s="659"/>
      <c r="R1710" s="659"/>
      <c r="S1710" s="659"/>
      <c r="T1710" s="659"/>
      <c r="U1710" s="659"/>
      <c r="V1710" s="659"/>
      <c r="W1710" s="659"/>
      <c r="X1710" s="659"/>
      <c r="Y1710" s="659"/>
      <c r="Z1710" s="659"/>
      <c r="AA1710" s="659"/>
      <c r="AB1710" s="659"/>
      <c r="AC1710" s="659"/>
      <c r="AD1710" s="659"/>
      <c r="AE1710" s="659"/>
      <c r="AF1710" s="659"/>
      <c r="AG1710" s="659"/>
      <c r="AH1710" s="659"/>
      <c r="AI1710" s="659"/>
      <c r="AJ1710" s="659"/>
      <c r="AK1710" s="659"/>
    </row>
    <row r="1711" spans="1:37">
      <c r="A1711" s="659"/>
      <c r="B1711" s="659"/>
      <c r="C1711" s="659"/>
      <c r="D1711" s="659"/>
      <c r="E1711" s="659"/>
      <c r="F1711" s="659"/>
      <c r="G1711" s="659"/>
      <c r="H1711" s="659"/>
      <c r="I1711" s="660"/>
      <c r="J1711" s="659"/>
      <c r="K1711" s="660"/>
      <c r="L1711" s="659"/>
      <c r="M1711" s="659"/>
      <c r="N1711" s="659"/>
      <c r="O1711" s="659"/>
      <c r="P1711" s="659"/>
      <c r="Q1711" s="659"/>
      <c r="R1711" s="659"/>
      <c r="S1711" s="659"/>
      <c r="T1711" s="659"/>
      <c r="U1711" s="659"/>
      <c r="V1711" s="659"/>
      <c r="W1711" s="659"/>
      <c r="X1711" s="659"/>
      <c r="Y1711" s="659"/>
      <c r="Z1711" s="659"/>
      <c r="AA1711" s="659"/>
      <c r="AB1711" s="659"/>
      <c r="AC1711" s="659"/>
      <c r="AD1711" s="659"/>
      <c r="AE1711" s="659"/>
      <c r="AF1711" s="659"/>
      <c r="AG1711" s="659"/>
      <c r="AH1711" s="659"/>
      <c r="AI1711" s="659"/>
      <c r="AJ1711" s="659"/>
      <c r="AK1711" s="659"/>
    </row>
    <row r="1712" spans="1:37">
      <c r="A1712" s="659"/>
      <c r="B1712" s="659"/>
      <c r="C1712" s="659"/>
      <c r="D1712" s="659"/>
      <c r="E1712" s="659"/>
      <c r="F1712" s="659"/>
      <c r="G1712" s="659"/>
      <c r="H1712" s="659"/>
      <c r="I1712" s="660"/>
      <c r="J1712" s="659"/>
      <c r="K1712" s="660"/>
      <c r="L1712" s="659"/>
      <c r="M1712" s="659"/>
      <c r="N1712" s="659"/>
      <c r="O1712" s="659"/>
      <c r="P1712" s="659"/>
      <c r="Q1712" s="659"/>
      <c r="R1712" s="659"/>
      <c r="S1712" s="659"/>
      <c r="T1712" s="659"/>
      <c r="U1712" s="659"/>
      <c r="V1712" s="659"/>
      <c r="W1712" s="659"/>
      <c r="X1712" s="659"/>
      <c r="Y1712" s="659"/>
      <c r="Z1712" s="659"/>
      <c r="AA1712" s="659"/>
      <c r="AB1712" s="659"/>
      <c r="AC1712" s="659"/>
      <c r="AD1712" s="659"/>
      <c r="AE1712" s="659"/>
      <c r="AF1712" s="659"/>
      <c r="AG1712" s="659"/>
      <c r="AH1712" s="659"/>
      <c r="AI1712" s="659"/>
      <c r="AJ1712" s="659"/>
      <c r="AK1712" s="659"/>
    </row>
    <row r="1713" spans="1:37">
      <c r="A1713" s="659"/>
      <c r="B1713" s="659"/>
      <c r="C1713" s="659"/>
      <c r="D1713" s="659"/>
      <c r="E1713" s="659"/>
      <c r="F1713" s="659"/>
      <c r="G1713" s="659"/>
      <c r="H1713" s="659"/>
      <c r="I1713" s="660"/>
      <c r="J1713" s="659"/>
      <c r="K1713" s="660"/>
      <c r="L1713" s="659"/>
      <c r="M1713" s="659"/>
      <c r="N1713" s="659"/>
      <c r="O1713" s="659"/>
      <c r="P1713" s="659"/>
      <c r="Q1713" s="659"/>
      <c r="R1713" s="659"/>
      <c r="S1713" s="659"/>
      <c r="T1713" s="659"/>
      <c r="U1713" s="659"/>
      <c r="V1713" s="659"/>
      <c r="W1713" s="659"/>
      <c r="X1713" s="659"/>
      <c r="Y1713" s="659"/>
      <c r="Z1713" s="659"/>
      <c r="AA1713" s="659"/>
      <c r="AB1713" s="659"/>
      <c r="AC1713" s="659"/>
      <c r="AD1713" s="659"/>
      <c r="AE1713" s="659"/>
      <c r="AF1713" s="659"/>
      <c r="AG1713" s="659"/>
      <c r="AH1713" s="659"/>
      <c r="AI1713" s="659"/>
      <c r="AJ1713" s="659"/>
      <c r="AK1713" s="659"/>
    </row>
    <row r="1714" spans="1:37">
      <c r="A1714" s="659"/>
      <c r="B1714" s="659"/>
      <c r="C1714" s="659"/>
      <c r="D1714" s="659"/>
      <c r="E1714" s="659"/>
      <c r="F1714" s="659"/>
      <c r="G1714" s="659"/>
      <c r="H1714" s="659"/>
      <c r="I1714" s="660"/>
      <c r="J1714" s="659"/>
      <c r="K1714" s="660"/>
      <c r="L1714" s="659"/>
      <c r="M1714" s="659"/>
      <c r="N1714" s="659"/>
      <c r="O1714" s="659"/>
      <c r="P1714" s="659"/>
      <c r="Q1714" s="659"/>
      <c r="R1714" s="659"/>
      <c r="S1714" s="659"/>
      <c r="T1714" s="659"/>
      <c r="U1714" s="659"/>
      <c r="V1714" s="659"/>
      <c r="W1714" s="659"/>
      <c r="X1714" s="659"/>
      <c r="Y1714" s="659"/>
      <c r="Z1714" s="659"/>
      <c r="AA1714" s="659"/>
      <c r="AB1714" s="659"/>
      <c r="AC1714" s="659"/>
      <c r="AD1714" s="659"/>
      <c r="AE1714" s="659"/>
      <c r="AF1714" s="659"/>
      <c r="AG1714" s="659"/>
      <c r="AH1714" s="659"/>
      <c r="AI1714" s="659"/>
      <c r="AJ1714" s="659"/>
      <c r="AK1714" s="659"/>
    </row>
    <row r="1715" spans="1:37">
      <c r="A1715" s="659"/>
      <c r="B1715" s="659"/>
      <c r="C1715" s="659"/>
      <c r="D1715" s="659"/>
      <c r="E1715" s="659"/>
      <c r="F1715" s="659"/>
      <c r="G1715" s="659"/>
      <c r="H1715" s="659"/>
      <c r="I1715" s="660"/>
      <c r="J1715" s="659"/>
      <c r="K1715" s="660"/>
      <c r="L1715" s="659"/>
      <c r="M1715" s="659"/>
      <c r="N1715" s="659"/>
      <c r="O1715" s="659"/>
      <c r="P1715" s="659"/>
      <c r="Q1715" s="659"/>
      <c r="R1715" s="659"/>
      <c r="S1715" s="659"/>
      <c r="T1715" s="659"/>
      <c r="U1715" s="659"/>
      <c r="V1715" s="659"/>
      <c r="W1715" s="659"/>
      <c r="X1715" s="659"/>
      <c r="Y1715" s="659"/>
      <c r="Z1715" s="659"/>
      <c r="AA1715" s="659"/>
      <c r="AB1715" s="659"/>
      <c r="AC1715" s="659"/>
      <c r="AD1715" s="659"/>
      <c r="AE1715" s="659"/>
      <c r="AF1715" s="659"/>
      <c r="AG1715" s="659"/>
      <c r="AH1715" s="659"/>
      <c r="AI1715" s="659"/>
      <c r="AJ1715" s="659"/>
      <c r="AK1715" s="659"/>
    </row>
    <row r="1716" spans="1:37">
      <c r="A1716" s="659"/>
      <c r="B1716" s="659"/>
      <c r="C1716" s="659"/>
      <c r="D1716" s="659"/>
      <c r="E1716" s="659"/>
      <c r="F1716" s="659"/>
      <c r="G1716" s="659"/>
      <c r="H1716" s="659"/>
      <c r="I1716" s="660"/>
      <c r="J1716" s="659"/>
      <c r="K1716" s="660"/>
      <c r="L1716" s="659"/>
      <c r="M1716" s="659"/>
      <c r="N1716" s="659"/>
      <c r="O1716" s="659"/>
      <c r="P1716" s="659"/>
      <c r="Q1716" s="659"/>
      <c r="R1716" s="659"/>
      <c r="S1716" s="659"/>
      <c r="T1716" s="659"/>
      <c r="U1716" s="659"/>
      <c r="V1716" s="659"/>
      <c r="W1716" s="659"/>
      <c r="X1716" s="659"/>
      <c r="Y1716" s="659"/>
      <c r="Z1716" s="659"/>
      <c r="AA1716" s="659"/>
      <c r="AB1716" s="659"/>
      <c r="AC1716" s="659"/>
      <c r="AD1716" s="659"/>
      <c r="AE1716" s="659"/>
      <c r="AF1716" s="659"/>
      <c r="AG1716" s="659"/>
      <c r="AH1716" s="659"/>
      <c r="AI1716" s="659"/>
      <c r="AJ1716" s="659"/>
      <c r="AK1716" s="659"/>
    </row>
    <row r="1717" spans="1:37">
      <c r="A1717" s="659"/>
      <c r="B1717" s="659"/>
      <c r="C1717" s="659"/>
      <c r="D1717" s="659"/>
      <c r="E1717" s="659"/>
      <c r="F1717" s="659"/>
      <c r="G1717" s="659"/>
      <c r="H1717" s="659"/>
      <c r="I1717" s="660"/>
      <c r="J1717" s="659"/>
      <c r="K1717" s="660"/>
      <c r="L1717" s="659"/>
      <c r="M1717" s="659"/>
      <c r="N1717" s="659"/>
      <c r="O1717" s="659"/>
      <c r="P1717" s="659"/>
      <c r="Q1717" s="659"/>
      <c r="R1717" s="659"/>
      <c r="S1717" s="659"/>
      <c r="T1717" s="659"/>
      <c r="U1717" s="659"/>
      <c r="V1717" s="659"/>
      <c r="W1717" s="659"/>
      <c r="X1717" s="659"/>
      <c r="Y1717" s="659"/>
      <c r="Z1717" s="659"/>
      <c r="AA1717" s="659"/>
      <c r="AB1717" s="659"/>
      <c r="AC1717" s="659"/>
      <c r="AD1717" s="659"/>
      <c r="AE1717" s="659"/>
      <c r="AF1717" s="659"/>
      <c r="AG1717" s="659"/>
      <c r="AH1717" s="659"/>
      <c r="AI1717" s="659"/>
      <c r="AJ1717" s="659"/>
      <c r="AK1717" s="659"/>
    </row>
    <row r="1718" spans="1:37">
      <c r="A1718" s="659"/>
      <c r="B1718" s="659"/>
      <c r="C1718" s="659"/>
      <c r="D1718" s="659"/>
      <c r="E1718" s="659"/>
      <c r="F1718" s="659"/>
      <c r="G1718" s="659"/>
      <c r="H1718" s="659"/>
      <c r="I1718" s="660"/>
      <c r="J1718" s="659"/>
      <c r="K1718" s="660"/>
      <c r="L1718" s="659"/>
      <c r="M1718" s="659"/>
      <c r="N1718" s="659"/>
      <c r="O1718" s="659"/>
      <c r="P1718" s="659"/>
      <c r="Q1718" s="659"/>
      <c r="R1718" s="659"/>
      <c r="S1718" s="659"/>
      <c r="T1718" s="659"/>
      <c r="U1718" s="659"/>
      <c r="V1718" s="659"/>
      <c r="W1718" s="659"/>
      <c r="X1718" s="659"/>
      <c r="Y1718" s="659"/>
      <c r="Z1718" s="659"/>
      <c r="AA1718" s="659"/>
      <c r="AB1718" s="659"/>
      <c r="AC1718" s="659"/>
      <c r="AD1718" s="659"/>
      <c r="AE1718" s="659"/>
      <c r="AF1718" s="659"/>
      <c r="AG1718" s="659"/>
      <c r="AH1718" s="659"/>
      <c r="AI1718" s="659"/>
      <c r="AJ1718" s="659"/>
      <c r="AK1718" s="659"/>
    </row>
    <row r="1719" spans="1:37">
      <c r="A1719" s="659"/>
      <c r="B1719" s="659"/>
      <c r="C1719" s="659"/>
      <c r="D1719" s="659"/>
      <c r="E1719" s="659"/>
      <c r="F1719" s="659"/>
      <c r="G1719" s="659"/>
      <c r="H1719" s="659"/>
      <c r="I1719" s="660"/>
      <c r="J1719" s="659"/>
      <c r="K1719" s="660"/>
      <c r="L1719" s="659"/>
      <c r="M1719" s="659"/>
      <c r="N1719" s="659"/>
      <c r="O1719" s="659"/>
      <c r="P1719" s="659"/>
      <c r="Q1719" s="659"/>
      <c r="R1719" s="659"/>
      <c r="S1719" s="659"/>
      <c r="T1719" s="659"/>
      <c r="U1719" s="659"/>
      <c r="V1719" s="659"/>
      <c r="W1719" s="659"/>
      <c r="X1719" s="659"/>
      <c r="Y1719" s="659"/>
      <c r="Z1719" s="659"/>
      <c r="AA1719" s="659"/>
      <c r="AB1719" s="659"/>
      <c r="AC1719" s="659"/>
      <c r="AD1719" s="659"/>
      <c r="AE1719" s="659"/>
      <c r="AF1719" s="659"/>
      <c r="AG1719" s="659"/>
      <c r="AH1719" s="659"/>
      <c r="AI1719" s="659"/>
      <c r="AJ1719" s="659"/>
      <c r="AK1719" s="659"/>
    </row>
    <row r="1720" spans="1:37">
      <c r="A1720" s="659"/>
      <c r="B1720" s="659"/>
      <c r="C1720" s="659"/>
      <c r="D1720" s="659"/>
      <c r="E1720" s="659"/>
      <c r="F1720" s="659"/>
      <c r="G1720" s="659"/>
      <c r="H1720" s="659"/>
      <c r="I1720" s="660"/>
      <c r="J1720" s="659"/>
      <c r="K1720" s="660"/>
      <c r="L1720" s="659"/>
      <c r="M1720" s="659"/>
      <c r="N1720" s="659"/>
      <c r="O1720" s="659"/>
      <c r="P1720" s="659"/>
      <c r="Q1720" s="659"/>
      <c r="R1720" s="659"/>
      <c r="S1720" s="659"/>
      <c r="T1720" s="659"/>
      <c r="U1720" s="659"/>
      <c r="V1720" s="659"/>
      <c r="W1720" s="659"/>
      <c r="X1720" s="659"/>
      <c r="Y1720" s="659"/>
      <c r="Z1720" s="659"/>
      <c r="AA1720" s="659"/>
      <c r="AB1720" s="659"/>
      <c r="AC1720" s="659"/>
      <c r="AD1720" s="659"/>
      <c r="AE1720" s="659"/>
      <c r="AF1720" s="659"/>
      <c r="AG1720" s="659"/>
      <c r="AH1720" s="659"/>
      <c r="AI1720" s="659"/>
      <c r="AJ1720" s="659"/>
      <c r="AK1720" s="659"/>
    </row>
    <row r="1721" spans="1:37">
      <c r="A1721" s="659"/>
      <c r="B1721" s="659"/>
      <c r="C1721" s="659"/>
      <c r="D1721" s="659"/>
      <c r="E1721" s="659"/>
      <c r="F1721" s="659"/>
      <c r="G1721" s="659"/>
      <c r="H1721" s="659"/>
      <c r="I1721" s="660"/>
      <c r="J1721" s="659"/>
      <c r="K1721" s="660"/>
      <c r="L1721" s="659"/>
      <c r="M1721" s="659"/>
      <c r="N1721" s="659"/>
      <c r="O1721" s="659"/>
      <c r="P1721" s="659"/>
      <c r="Q1721" s="659"/>
      <c r="R1721" s="659"/>
      <c r="S1721" s="659"/>
      <c r="T1721" s="659"/>
      <c r="U1721" s="659"/>
      <c r="V1721" s="659"/>
      <c r="W1721" s="659"/>
      <c r="X1721" s="659"/>
      <c r="Y1721" s="659"/>
      <c r="Z1721" s="659"/>
      <c r="AA1721" s="659"/>
      <c r="AB1721" s="659"/>
      <c r="AC1721" s="659"/>
      <c r="AD1721" s="659"/>
      <c r="AE1721" s="659"/>
      <c r="AF1721" s="659"/>
      <c r="AG1721" s="659"/>
      <c r="AH1721" s="659"/>
      <c r="AI1721" s="659"/>
      <c r="AJ1721" s="659"/>
      <c r="AK1721" s="659"/>
    </row>
    <row r="1722" spans="1:37">
      <c r="A1722" s="659"/>
      <c r="B1722" s="659"/>
      <c r="C1722" s="659"/>
      <c r="D1722" s="659"/>
      <c r="E1722" s="659"/>
      <c r="F1722" s="659"/>
      <c r="G1722" s="659"/>
      <c r="H1722" s="659"/>
      <c r="I1722" s="660"/>
      <c r="J1722" s="659"/>
      <c r="K1722" s="660"/>
      <c r="L1722" s="659"/>
      <c r="M1722" s="659"/>
      <c r="N1722" s="659"/>
      <c r="O1722" s="659"/>
      <c r="P1722" s="659"/>
      <c r="Q1722" s="659"/>
      <c r="R1722" s="659"/>
      <c r="S1722" s="659"/>
      <c r="T1722" s="659"/>
      <c r="U1722" s="659"/>
      <c r="V1722" s="659"/>
      <c r="W1722" s="659"/>
      <c r="X1722" s="659"/>
      <c r="Y1722" s="659"/>
      <c r="Z1722" s="659"/>
      <c r="AA1722" s="659"/>
      <c r="AB1722" s="659"/>
      <c r="AC1722" s="659"/>
      <c r="AD1722" s="659"/>
      <c r="AE1722" s="659"/>
      <c r="AF1722" s="659"/>
      <c r="AG1722" s="659"/>
      <c r="AH1722" s="659"/>
      <c r="AI1722" s="659"/>
      <c r="AJ1722" s="659"/>
      <c r="AK1722" s="659"/>
    </row>
    <row r="1723" spans="1:37">
      <c r="A1723" s="659"/>
      <c r="B1723" s="659"/>
      <c r="C1723" s="659"/>
      <c r="D1723" s="659"/>
      <c r="E1723" s="659"/>
      <c r="F1723" s="659"/>
      <c r="G1723" s="659"/>
      <c r="H1723" s="659"/>
      <c r="I1723" s="660"/>
      <c r="J1723" s="659"/>
      <c r="K1723" s="660"/>
      <c r="L1723" s="659"/>
      <c r="M1723" s="659"/>
      <c r="N1723" s="659"/>
      <c r="O1723" s="659"/>
      <c r="P1723" s="659"/>
      <c r="Q1723" s="659"/>
      <c r="R1723" s="659"/>
      <c r="S1723" s="659"/>
      <c r="T1723" s="659"/>
      <c r="U1723" s="659"/>
      <c r="V1723" s="659"/>
      <c r="W1723" s="659"/>
      <c r="X1723" s="659"/>
      <c r="Y1723" s="659"/>
      <c r="Z1723" s="659"/>
      <c r="AA1723" s="659"/>
      <c r="AB1723" s="659"/>
      <c r="AC1723" s="659"/>
      <c r="AD1723" s="659"/>
      <c r="AE1723" s="659"/>
      <c r="AF1723" s="659"/>
      <c r="AG1723" s="659"/>
      <c r="AH1723" s="659"/>
      <c r="AI1723" s="659"/>
      <c r="AJ1723" s="659"/>
      <c r="AK1723" s="659"/>
    </row>
    <row r="1724" spans="1:37">
      <c r="A1724" s="659"/>
      <c r="B1724" s="659"/>
      <c r="C1724" s="659"/>
      <c r="D1724" s="659"/>
      <c r="E1724" s="659"/>
      <c r="F1724" s="659"/>
      <c r="G1724" s="659"/>
      <c r="H1724" s="659"/>
      <c r="I1724" s="660"/>
      <c r="J1724" s="659"/>
      <c r="K1724" s="660"/>
      <c r="L1724" s="659"/>
      <c r="M1724" s="659"/>
      <c r="N1724" s="659"/>
      <c r="O1724" s="659"/>
      <c r="P1724" s="659"/>
      <c r="Q1724" s="659"/>
      <c r="R1724" s="659"/>
      <c r="S1724" s="659"/>
      <c r="T1724" s="659"/>
      <c r="U1724" s="659"/>
      <c r="V1724" s="659"/>
      <c r="W1724" s="659"/>
      <c r="X1724" s="659"/>
      <c r="Y1724" s="659"/>
      <c r="Z1724" s="659"/>
      <c r="AA1724" s="659"/>
      <c r="AB1724" s="659"/>
      <c r="AC1724" s="659"/>
      <c r="AD1724" s="659"/>
      <c r="AE1724" s="659"/>
      <c r="AF1724" s="659"/>
      <c r="AG1724" s="659"/>
      <c r="AH1724" s="659"/>
      <c r="AI1724" s="659"/>
      <c r="AJ1724" s="659"/>
      <c r="AK1724" s="659"/>
    </row>
    <row r="1725" spans="1:37">
      <c r="A1725" s="659"/>
      <c r="B1725" s="659"/>
      <c r="C1725" s="659"/>
      <c r="D1725" s="659"/>
      <c r="E1725" s="659"/>
      <c r="F1725" s="659"/>
      <c r="G1725" s="659"/>
      <c r="H1725" s="659"/>
      <c r="I1725" s="660"/>
      <c r="J1725" s="659"/>
      <c r="K1725" s="660"/>
      <c r="L1725" s="659"/>
      <c r="M1725" s="659"/>
      <c r="N1725" s="659"/>
      <c r="O1725" s="659"/>
      <c r="P1725" s="659"/>
      <c r="Q1725" s="659"/>
      <c r="R1725" s="659"/>
      <c r="S1725" s="659"/>
      <c r="T1725" s="659"/>
      <c r="U1725" s="659"/>
      <c r="V1725" s="659"/>
      <c r="W1725" s="659"/>
      <c r="X1725" s="659"/>
      <c r="Y1725" s="659"/>
      <c r="Z1725" s="659"/>
      <c r="AA1725" s="659"/>
      <c r="AB1725" s="659"/>
      <c r="AC1725" s="659"/>
      <c r="AD1725" s="659"/>
      <c r="AE1725" s="659"/>
      <c r="AF1725" s="659"/>
      <c r="AG1725" s="659"/>
      <c r="AH1725" s="659"/>
      <c r="AI1725" s="659"/>
      <c r="AJ1725" s="659"/>
      <c r="AK1725" s="659"/>
    </row>
    <row r="1726" spans="1:37">
      <c r="A1726" s="659"/>
      <c r="B1726" s="659"/>
      <c r="C1726" s="659"/>
      <c r="D1726" s="659"/>
      <c r="E1726" s="659"/>
      <c r="F1726" s="659"/>
      <c r="G1726" s="659"/>
      <c r="H1726" s="659"/>
      <c r="I1726" s="660"/>
      <c r="J1726" s="659"/>
      <c r="K1726" s="660"/>
      <c r="L1726" s="659"/>
      <c r="M1726" s="659"/>
      <c r="N1726" s="659"/>
      <c r="O1726" s="659"/>
      <c r="P1726" s="659"/>
      <c r="Q1726" s="659"/>
      <c r="R1726" s="659"/>
      <c r="S1726" s="659"/>
      <c r="T1726" s="659"/>
      <c r="U1726" s="659"/>
      <c r="V1726" s="659"/>
      <c r="W1726" s="659"/>
      <c r="X1726" s="659"/>
      <c r="Y1726" s="659"/>
      <c r="Z1726" s="659"/>
      <c r="AA1726" s="659"/>
      <c r="AB1726" s="659"/>
      <c r="AC1726" s="659"/>
      <c r="AD1726" s="659"/>
      <c r="AE1726" s="659"/>
      <c r="AF1726" s="659"/>
      <c r="AG1726" s="659"/>
      <c r="AH1726" s="659"/>
      <c r="AI1726" s="659"/>
      <c r="AJ1726" s="659"/>
      <c r="AK1726" s="659"/>
    </row>
    <row r="1727" spans="1:37">
      <c r="A1727" s="659"/>
      <c r="B1727" s="659"/>
      <c r="C1727" s="659"/>
      <c r="D1727" s="659"/>
      <c r="E1727" s="659"/>
      <c r="F1727" s="659"/>
      <c r="G1727" s="659"/>
      <c r="H1727" s="659"/>
      <c r="I1727" s="660"/>
      <c r="J1727" s="659"/>
      <c r="K1727" s="660"/>
      <c r="L1727" s="659"/>
      <c r="M1727" s="659"/>
      <c r="N1727" s="659"/>
      <c r="O1727" s="659"/>
      <c r="P1727" s="659"/>
      <c r="Q1727" s="659"/>
      <c r="R1727" s="659"/>
      <c r="S1727" s="659"/>
      <c r="T1727" s="659"/>
      <c r="U1727" s="659"/>
      <c r="V1727" s="659"/>
      <c r="W1727" s="659"/>
      <c r="X1727" s="659"/>
      <c r="Y1727" s="659"/>
      <c r="Z1727" s="659"/>
      <c r="AA1727" s="659"/>
      <c r="AB1727" s="659"/>
      <c r="AC1727" s="659"/>
      <c r="AD1727" s="659"/>
      <c r="AE1727" s="659"/>
      <c r="AF1727" s="659"/>
      <c r="AG1727" s="659"/>
      <c r="AH1727" s="659"/>
      <c r="AI1727" s="659"/>
      <c r="AJ1727" s="659"/>
      <c r="AK1727" s="659"/>
    </row>
    <row r="1728" spans="1:37">
      <c r="A1728" s="659"/>
      <c r="B1728" s="659"/>
      <c r="C1728" s="659"/>
      <c r="D1728" s="659"/>
      <c r="E1728" s="659"/>
      <c r="F1728" s="659"/>
      <c r="G1728" s="659"/>
      <c r="H1728" s="659"/>
      <c r="I1728" s="660"/>
      <c r="J1728" s="659"/>
      <c r="K1728" s="660"/>
      <c r="L1728" s="659"/>
      <c r="M1728" s="659"/>
      <c r="N1728" s="659"/>
      <c r="O1728" s="659"/>
      <c r="P1728" s="659"/>
      <c r="Q1728" s="659"/>
      <c r="R1728" s="659"/>
      <c r="S1728" s="659"/>
      <c r="T1728" s="659"/>
      <c r="U1728" s="659"/>
      <c r="V1728" s="659"/>
      <c r="W1728" s="659"/>
      <c r="X1728" s="659"/>
      <c r="Y1728" s="659"/>
      <c r="Z1728" s="659"/>
      <c r="AA1728" s="659"/>
      <c r="AB1728" s="659"/>
      <c r="AC1728" s="659"/>
      <c r="AD1728" s="659"/>
      <c r="AE1728" s="659"/>
      <c r="AF1728" s="659"/>
      <c r="AG1728" s="659"/>
      <c r="AH1728" s="659"/>
      <c r="AI1728" s="659"/>
      <c r="AJ1728" s="659"/>
      <c r="AK1728" s="659"/>
    </row>
    <row r="1729" spans="1:37">
      <c r="A1729" s="659"/>
      <c r="B1729" s="659"/>
      <c r="C1729" s="659"/>
      <c r="D1729" s="659"/>
      <c r="E1729" s="659"/>
      <c r="F1729" s="659"/>
      <c r="G1729" s="659"/>
      <c r="H1729" s="659"/>
      <c r="I1729" s="660"/>
      <c r="J1729" s="659"/>
      <c r="K1729" s="660"/>
      <c r="L1729" s="659"/>
      <c r="M1729" s="659"/>
      <c r="N1729" s="659"/>
      <c r="O1729" s="659"/>
      <c r="P1729" s="659"/>
      <c r="Q1729" s="659"/>
      <c r="R1729" s="659"/>
      <c r="S1729" s="659"/>
      <c r="T1729" s="659"/>
      <c r="U1729" s="659"/>
      <c r="V1729" s="659"/>
      <c r="W1729" s="659"/>
      <c r="X1729" s="659"/>
      <c r="Y1729" s="659"/>
      <c r="Z1729" s="659"/>
      <c r="AA1729" s="659"/>
      <c r="AB1729" s="659"/>
      <c r="AC1729" s="659"/>
      <c r="AD1729" s="659"/>
      <c r="AE1729" s="659"/>
      <c r="AF1729" s="659"/>
      <c r="AG1729" s="659"/>
      <c r="AH1729" s="659"/>
      <c r="AI1729" s="659"/>
      <c r="AJ1729" s="659"/>
      <c r="AK1729" s="659"/>
    </row>
    <row r="1730" spans="1:37">
      <c r="A1730" s="659"/>
      <c r="B1730" s="659"/>
      <c r="C1730" s="659"/>
      <c r="D1730" s="659"/>
      <c r="E1730" s="659"/>
      <c r="F1730" s="659"/>
      <c r="G1730" s="659"/>
      <c r="H1730" s="659"/>
      <c r="I1730" s="660"/>
      <c r="J1730" s="659"/>
      <c r="K1730" s="660"/>
      <c r="L1730" s="659"/>
      <c r="M1730" s="659"/>
      <c r="N1730" s="659"/>
      <c r="O1730" s="659"/>
      <c r="P1730" s="659"/>
      <c r="Q1730" s="659"/>
      <c r="R1730" s="659"/>
      <c r="S1730" s="659"/>
      <c r="T1730" s="659"/>
      <c r="U1730" s="659"/>
      <c r="V1730" s="659"/>
      <c r="W1730" s="659"/>
      <c r="X1730" s="659"/>
      <c r="Y1730" s="659"/>
      <c r="Z1730" s="659"/>
      <c r="AA1730" s="659"/>
      <c r="AB1730" s="659"/>
      <c r="AC1730" s="659"/>
      <c r="AD1730" s="659"/>
      <c r="AE1730" s="659"/>
      <c r="AF1730" s="659"/>
      <c r="AG1730" s="659"/>
      <c r="AH1730" s="659"/>
      <c r="AI1730" s="659"/>
      <c r="AJ1730" s="659"/>
      <c r="AK1730" s="659"/>
    </row>
    <row r="1731" spans="1:37">
      <c r="A1731" s="659"/>
      <c r="B1731" s="659"/>
      <c r="C1731" s="659"/>
      <c r="D1731" s="659"/>
      <c r="E1731" s="659"/>
      <c r="F1731" s="659"/>
      <c r="G1731" s="659"/>
      <c r="H1731" s="659"/>
      <c r="I1731" s="660"/>
      <c r="J1731" s="659"/>
      <c r="K1731" s="660"/>
      <c r="L1731" s="659"/>
      <c r="M1731" s="659"/>
      <c r="N1731" s="659"/>
      <c r="O1731" s="659"/>
      <c r="P1731" s="659"/>
      <c r="Q1731" s="659"/>
      <c r="R1731" s="659"/>
      <c r="S1731" s="659"/>
      <c r="T1731" s="659"/>
      <c r="U1731" s="659"/>
      <c r="V1731" s="659"/>
      <c r="W1731" s="659"/>
      <c r="X1731" s="659"/>
      <c r="Y1731" s="659"/>
      <c r="Z1731" s="659"/>
      <c r="AA1731" s="659"/>
      <c r="AB1731" s="659"/>
      <c r="AC1731" s="659"/>
      <c r="AD1731" s="659"/>
      <c r="AE1731" s="659"/>
      <c r="AF1731" s="659"/>
      <c r="AG1731" s="659"/>
      <c r="AH1731" s="659"/>
      <c r="AI1731" s="659"/>
      <c r="AJ1731" s="659"/>
      <c r="AK1731" s="659"/>
    </row>
    <row r="1732" spans="1:37">
      <c r="A1732" s="659"/>
      <c r="B1732" s="659"/>
      <c r="C1732" s="659"/>
      <c r="D1732" s="659"/>
      <c r="E1732" s="659"/>
      <c r="F1732" s="659"/>
      <c r="G1732" s="659"/>
      <c r="H1732" s="659"/>
      <c r="I1732" s="660"/>
      <c r="J1732" s="659"/>
      <c r="K1732" s="660"/>
      <c r="L1732" s="659"/>
      <c r="M1732" s="659"/>
      <c r="N1732" s="659"/>
      <c r="O1732" s="659"/>
      <c r="P1732" s="659"/>
      <c r="Q1732" s="659"/>
      <c r="R1732" s="659"/>
      <c r="S1732" s="659"/>
      <c r="T1732" s="659"/>
      <c r="U1732" s="659"/>
      <c r="V1732" s="659"/>
      <c r="W1732" s="659"/>
      <c r="X1732" s="659"/>
      <c r="Y1732" s="659"/>
      <c r="Z1732" s="659"/>
      <c r="AA1732" s="659"/>
      <c r="AB1732" s="659"/>
      <c r="AC1732" s="659"/>
      <c r="AD1732" s="659"/>
      <c r="AE1732" s="659"/>
      <c r="AF1732" s="659"/>
      <c r="AG1732" s="659"/>
      <c r="AH1732" s="659"/>
      <c r="AI1732" s="659"/>
      <c r="AJ1732" s="659"/>
      <c r="AK1732" s="659"/>
    </row>
    <row r="1733" spans="1:37">
      <c r="A1733" s="659"/>
      <c r="B1733" s="659"/>
      <c r="C1733" s="659"/>
      <c r="D1733" s="659"/>
      <c r="E1733" s="659"/>
      <c r="F1733" s="659"/>
      <c r="G1733" s="659"/>
      <c r="H1733" s="659"/>
      <c r="I1733" s="660"/>
      <c r="J1733" s="659"/>
      <c r="K1733" s="660"/>
      <c r="L1733" s="659"/>
      <c r="M1733" s="659"/>
      <c r="N1733" s="659"/>
      <c r="O1733" s="659"/>
      <c r="P1733" s="659"/>
      <c r="Q1733" s="659"/>
      <c r="R1733" s="659"/>
      <c r="S1733" s="659"/>
      <c r="T1733" s="659"/>
      <c r="U1733" s="659"/>
      <c r="V1733" s="659"/>
      <c r="W1733" s="659"/>
      <c r="X1733" s="659"/>
      <c r="Y1733" s="659"/>
      <c r="Z1733" s="659"/>
      <c r="AA1733" s="659"/>
      <c r="AB1733" s="659"/>
      <c r="AC1733" s="659"/>
      <c r="AD1733" s="659"/>
      <c r="AE1733" s="659"/>
      <c r="AF1733" s="659"/>
      <c r="AG1733" s="659"/>
      <c r="AH1733" s="659"/>
      <c r="AI1733" s="659"/>
      <c r="AJ1733" s="659"/>
      <c r="AK1733" s="659"/>
    </row>
    <row r="1734" spans="1:37">
      <c r="A1734" s="659"/>
      <c r="B1734" s="659"/>
      <c r="C1734" s="659"/>
      <c r="D1734" s="659"/>
      <c r="E1734" s="659"/>
      <c r="F1734" s="659"/>
      <c r="G1734" s="659"/>
      <c r="H1734" s="659"/>
      <c r="I1734" s="660"/>
      <c r="J1734" s="659"/>
      <c r="K1734" s="660"/>
      <c r="L1734" s="659"/>
      <c r="M1734" s="659"/>
      <c r="N1734" s="659"/>
      <c r="O1734" s="659"/>
      <c r="P1734" s="659"/>
      <c r="Q1734" s="659"/>
      <c r="R1734" s="659"/>
      <c r="S1734" s="659"/>
      <c r="T1734" s="659"/>
      <c r="U1734" s="659"/>
      <c r="V1734" s="659"/>
      <c r="W1734" s="659"/>
      <c r="X1734" s="659"/>
      <c r="Y1734" s="659"/>
      <c r="Z1734" s="659"/>
      <c r="AA1734" s="659"/>
      <c r="AB1734" s="659"/>
      <c r="AC1734" s="659"/>
      <c r="AD1734" s="659"/>
      <c r="AE1734" s="659"/>
      <c r="AF1734" s="659"/>
      <c r="AG1734" s="659"/>
      <c r="AH1734" s="659"/>
      <c r="AI1734" s="659"/>
      <c r="AJ1734" s="659"/>
      <c r="AK1734" s="659"/>
    </row>
    <row r="1735" spans="1:37">
      <c r="A1735" s="659"/>
      <c r="B1735" s="659"/>
      <c r="C1735" s="659"/>
      <c r="D1735" s="659"/>
      <c r="E1735" s="659"/>
      <c r="F1735" s="659"/>
      <c r="G1735" s="659"/>
      <c r="H1735" s="659"/>
      <c r="I1735" s="660"/>
      <c r="J1735" s="659"/>
      <c r="K1735" s="660"/>
      <c r="L1735" s="659"/>
      <c r="M1735" s="659"/>
      <c r="N1735" s="659"/>
      <c r="O1735" s="659"/>
      <c r="P1735" s="659"/>
      <c r="Q1735" s="659"/>
      <c r="R1735" s="659"/>
      <c r="S1735" s="659"/>
      <c r="T1735" s="659"/>
      <c r="U1735" s="659"/>
      <c r="V1735" s="659"/>
      <c r="W1735" s="659"/>
      <c r="X1735" s="659"/>
      <c r="Y1735" s="659"/>
      <c r="Z1735" s="659"/>
      <c r="AA1735" s="659"/>
      <c r="AB1735" s="659"/>
      <c r="AC1735" s="659"/>
      <c r="AD1735" s="659"/>
      <c r="AE1735" s="659"/>
      <c r="AF1735" s="659"/>
      <c r="AG1735" s="659"/>
      <c r="AH1735" s="659"/>
      <c r="AI1735" s="659"/>
      <c r="AJ1735" s="659"/>
      <c r="AK1735" s="659"/>
    </row>
    <row r="1736" spans="1:37">
      <c r="A1736" s="659"/>
      <c r="B1736" s="659"/>
      <c r="C1736" s="659"/>
      <c r="D1736" s="659"/>
      <c r="E1736" s="659"/>
      <c r="F1736" s="659"/>
      <c r="G1736" s="659"/>
      <c r="H1736" s="659"/>
      <c r="I1736" s="660"/>
      <c r="J1736" s="659"/>
      <c r="K1736" s="660"/>
      <c r="L1736" s="659"/>
      <c r="M1736" s="659"/>
      <c r="N1736" s="659"/>
      <c r="O1736" s="659"/>
      <c r="P1736" s="659"/>
      <c r="Q1736" s="659"/>
      <c r="R1736" s="659"/>
      <c r="S1736" s="659"/>
      <c r="T1736" s="659"/>
      <c r="U1736" s="659"/>
      <c r="V1736" s="659"/>
      <c r="W1736" s="659"/>
      <c r="X1736" s="659"/>
      <c r="Y1736" s="659"/>
      <c r="Z1736" s="659"/>
      <c r="AA1736" s="659"/>
      <c r="AB1736" s="659"/>
      <c r="AC1736" s="659"/>
      <c r="AD1736" s="659"/>
      <c r="AE1736" s="659"/>
      <c r="AF1736" s="659"/>
      <c r="AG1736" s="659"/>
      <c r="AH1736" s="659"/>
      <c r="AI1736" s="659"/>
      <c r="AJ1736" s="659"/>
      <c r="AK1736" s="659"/>
    </row>
    <row r="1737" spans="1:37">
      <c r="A1737" s="659"/>
      <c r="B1737" s="659"/>
      <c r="C1737" s="659"/>
      <c r="D1737" s="659"/>
      <c r="E1737" s="659"/>
      <c r="F1737" s="659"/>
      <c r="G1737" s="659"/>
      <c r="H1737" s="659"/>
      <c r="I1737" s="660"/>
      <c r="J1737" s="659"/>
      <c r="K1737" s="660"/>
      <c r="L1737" s="659"/>
      <c r="M1737" s="659"/>
      <c r="N1737" s="659"/>
      <c r="O1737" s="659"/>
      <c r="P1737" s="659"/>
      <c r="Q1737" s="659"/>
      <c r="R1737" s="659"/>
      <c r="S1737" s="659"/>
      <c r="T1737" s="659"/>
      <c r="U1737" s="659"/>
      <c r="V1737" s="659"/>
      <c r="W1737" s="659"/>
      <c r="X1737" s="659"/>
      <c r="Y1737" s="659"/>
      <c r="Z1737" s="659"/>
      <c r="AA1737" s="659"/>
      <c r="AB1737" s="659"/>
      <c r="AC1737" s="659"/>
      <c r="AD1737" s="659"/>
      <c r="AE1737" s="659"/>
      <c r="AF1737" s="659"/>
      <c r="AG1737" s="659"/>
      <c r="AH1737" s="659"/>
      <c r="AI1737" s="659"/>
      <c r="AJ1737" s="659"/>
      <c r="AK1737" s="659"/>
    </row>
    <row r="1738" spans="1:37">
      <c r="A1738" s="659"/>
      <c r="B1738" s="659"/>
      <c r="C1738" s="659"/>
      <c r="D1738" s="659"/>
      <c r="E1738" s="659"/>
      <c r="F1738" s="659"/>
      <c r="G1738" s="659"/>
      <c r="H1738" s="659"/>
      <c r="I1738" s="660"/>
      <c r="J1738" s="659"/>
      <c r="K1738" s="660"/>
      <c r="L1738" s="659"/>
      <c r="M1738" s="659"/>
      <c r="N1738" s="659"/>
      <c r="O1738" s="659"/>
      <c r="P1738" s="659"/>
      <c r="Q1738" s="659"/>
      <c r="R1738" s="659"/>
      <c r="S1738" s="659"/>
      <c r="T1738" s="659"/>
      <c r="U1738" s="659"/>
      <c r="V1738" s="659"/>
      <c r="W1738" s="659"/>
      <c r="X1738" s="659"/>
      <c r="Y1738" s="659"/>
      <c r="Z1738" s="659"/>
      <c r="AA1738" s="659"/>
      <c r="AB1738" s="659"/>
      <c r="AC1738" s="659"/>
      <c r="AD1738" s="659"/>
      <c r="AE1738" s="659"/>
      <c r="AF1738" s="659"/>
      <c r="AG1738" s="659"/>
      <c r="AH1738" s="659"/>
      <c r="AI1738" s="659"/>
      <c r="AJ1738" s="659"/>
      <c r="AK1738" s="659"/>
    </row>
    <row r="1739" spans="1:37">
      <c r="A1739" s="659"/>
      <c r="B1739" s="659"/>
      <c r="C1739" s="659"/>
      <c r="D1739" s="659"/>
      <c r="E1739" s="659"/>
      <c r="F1739" s="659"/>
      <c r="G1739" s="659"/>
      <c r="H1739" s="659"/>
      <c r="I1739" s="660"/>
      <c r="J1739" s="659"/>
      <c r="K1739" s="660"/>
      <c r="L1739" s="659"/>
      <c r="M1739" s="659"/>
      <c r="N1739" s="659"/>
      <c r="O1739" s="659"/>
      <c r="P1739" s="659"/>
      <c r="Q1739" s="659"/>
      <c r="R1739" s="659"/>
      <c r="S1739" s="659"/>
      <c r="T1739" s="659"/>
      <c r="U1739" s="659"/>
      <c r="V1739" s="659"/>
      <c r="W1739" s="659"/>
      <c r="X1739" s="659"/>
      <c r="Y1739" s="659"/>
      <c r="Z1739" s="659"/>
      <c r="AA1739" s="659"/>
      <c r="AB1739" s="659"/>
      <c r="AC1739" s="659"/>
      <c r="AD1739" s="659"/>
      <c r="AE1739" s="659"/>
      <c r="AF1739" s="659"/>
      <c r="AG1739" s="659"/>
      <c r="AH1739" s="659"/>
      <c r="AI1739" s="659"/>
      <c r="AJ1739" s="659"/>
      <c r="AK1739" s="659"/>
    </row>
    <row r="1740" spans="1:37">
      <c r="A1740" s="659"/>
      <c r="B1740" s="659"/>
      <c r="C1740" s="659"/>
      <c r="D1740" s="659"/>
      <c r="E1740" s="659"/>
      <c r="F1740" s="659"/>
      <c r="G1740" s="659"/>
      <c r="H1740" s="659"/>
      <c r="I1740" s="660"/>
      <c r="J1740" s="659"/>
      <c r="K1740" s="660"/>
      <c r="L1740" s="659"/>
      <c r="M1740" s="659"/>
      <c r="N1740" s="659"/>
      <c r="O1740" s="659"/>
      <c r="P1740" s="659"/>
      <c r="Q1740" s="659"/>
      <c r="R1740" s="659"/>
      <c r="S1740" s="659"/>
      <c r="T1740" s="659"/>
      <c r="U1740" s="659"/>
      <c r="V1740" s="659"/>
      <c r="W1740" s="659"/>
      <c r="X1740" s="659"/>
      <c r="Y1740" s="659"/>
      <c r="Z1740" s="659"/>
      <c r="AA1740" s="659"/>
      <c r="AB1740" s="659"/>
      <c r="AC1740" s="659"/>
      <c r="AD1740" s="659"/>
      <c r="AE1740" s="659"/>
      <c r="AF1740" s="659"/>
      <c r="AG1740" s="659"/>
      <c r="AH1740" s="659"/>
      <c r="AI1740" s="659"/>
      <c r="AJ1740" s="659"/>
      <c r="AK1740" s="659"/>
    </row>
    <row r="1741" spans="1:37">
      <c r="A1741" s="659"/>
      <c r="B1741" s="659"/>
      <c r="C1741" s="659"/>
      <c r="D1741" s="659"/>
      <c r="E1741" s="659"/>
      <c r="F1741" s="659"/>
      <c r="G1741" s="659"/>
      <c r="H1741" s="659"/>
      <c r="I1741" s="660"/>
      <c r="J1741" s="659"/>
      <c r="K1741" s="660"/>
      <c r="L1741" s="659"/>
      <c r="M1741" s="659"/>
      <c r="N1741" s="659"/>
      <c r="O1741" s="659"/>
      <c r="P1741" s="659"/>
      <c r="Q1741" s="659"/>
      <c r="R1741" s="659"/>
      <c r="S1741" s="659"/>
      <c r="T1741" s="659"/>
      <c r="U1741" s="659"/>
      <c r="V1741" s="659"/>
      <c r="W1741" s="659"/>
      <c r="X1741" s="659"/>
      <c r="Y1741" s="659"/>
      <c r="Z1741" s="659"/>
      <c r="AA1741" s="659"/>
      <c r="AB1741" s="659"/>
      <c r="AC1741" s="659"/>
      <c r="AD1741" s="659"/>
      <c r="AE1741" s="659"/>
      <c r="AF1741" s="659"/>
      <c r="AG1741" s="659"/>
      <c r="AH1741" s="659"/>
      <c r="AI1741" s="659"/>
      <c r="AJ1741" s="659"/>
      <c r="AK1741" s="659"/>
    </row>
    <row r="1742" spans="1:37">
      <c r="A1742" s="659"/>
      <c r="B1742" s="659"/>
      <c r="C1742" s="659"/>
      <c r="D1742" s="659"/>
      <c r="E1742" s="659"/>
      <c r="F1742" s="659"/>
      <c r="G1742" s="659"/>
      <c r="H1742" s="659"/>
      <c r="I1742" s="660"/>
      <c r="J1742" s="659"/>
      <c r="K1742" s="660"/>
      <c r="L1742" s="659"/>
      <c r="M1742" s="659"/>
      <c r="N1742" s="659"/>
      <c r="O1742" s="659"/>
      <c r="P1742" s="659"/>
      <c r="Q1742" s="659"/>
      <c r="R1742" s="659"/>
      <c r="S1742" s="659"/>
      <c r="T1742" s="659"/>
      <c r="U1742" s="659"/>
      <c r="V1742" s="659"/>
      <c r="W1742" s="659"/>
      <c r="X1742" s="659"/>
      <c r="Y1742" s="659"/>
      <c r="Z1742" s="659"/>
      <c r="AA1742" s="659"/>
      <c r="AB1742" s="659"/>
      <c r="AC1742" s="659"/>
      <c r="AD1742" s="659"/>
      <c r="AE1742" s="659"/>
      <c r="AF1742" s="659"/>
      <c r="AG1742" s="659"/>
      <c r="AH1742" s="659"/>
      <c r="AI1742" s="659"/>
      <c r="AJ1742" s="659"/>
      <c r="AK1742" s="659"/>
    </row>
    <row r="1743" spans="1:37">
      <c r="A1743" s="659"/>
      <c r="B1743" s="659"/>
      <c r="C1743" s="659"/>
      <c r="D1743" s="659"/>
      <c r="E1743" s="659"/>
      <c r="F1743" s="659"/>
      <c r="G1743" s="659"/>
      <c r="H1743" s="659"/>
      <c r="I1743" s="660"/>
      <c r="J1743" s="659"/>
      <c r="K1743" s="660"/>
      <c r="L1743" s="659"/>
      <c r="M1743" s="659"/>
      <c r="N1743" s="659"/>
      <c r="O1743" s="659"/>
      <c r="P1743" s="659"/>
      <c r="Q1743" s="659"/>
      <c r="R1743" s="659"/>
      <c r="S1743" s="659"/>
      <c r="T1743" s="659"/>
      <c r="U1743" s="659"/>
      <c r="V1743" s="659"/>
      <c r="W1743" s="659"/>
      <c r="X1743" s="659"/>
      <c r="Y1743" s="659"/>
      <c r="Z1743" s="659"/>
      <c r="AA1743" s="659"/>
      <c r="AB1743" s="659"/>
      <c r="AC1743" s="659"/>
      <c r="AD1743" s="659"/>
      <c r="AE1743" s="659"/>
      <c r="AF1743" s="659"/>
      <c r="AG1743" s="659"/>
      <c r="AH1743" s="659"/>
      <c r="AI1743" s="659"/>
      <c r="AJ1743" s="659"/>
      <c r="AK1743" s="659"/>
    </row>
    <row r="1744" spans="1:37">
      <c r="A1744" s="659"/>
      <c r="B1744" s="659"/>
      <c r="C1744" s="659"/>
      <c r="D1744" s="659"/>
      <c r="E1744" s="659"/>
      <c r="F1744" s="659"/>
      <c r="G1744" s="659"/>
      <c r="H1744" s="659"/>
      <c r="I1744" s="660"/>
      <c r="J1744" s="659"/>
      <c r="K1744" s="660"/>
      <c r="L1744" s="659"/>
      <c r="M1744" s="659"/>
      <c r="N1744" s="659"/>
      <c r="O1744" s="659"/>
      <c r="P1744" s="659"/>
      <c r="Q1744" s="659"/>
      <c r="R1744" s="659"/>
      <c r="S1744" s="659"/>
      <c r="T1744" s="659"/>
      <c r="U1744" s="659"/>
      <c r="V1744" s="659"/>
      <c r="W1744" s="659"/>
      <c r="X1744" s="659"/>
      <c r="Y1744" s="659"/>
      <c r="Z1744" s="659"/>
      <c r="AA1744" s="659"/>
      <c r="AB1744" s="659"/>
      <c r="AC1744" s="659"/>
      <c r="AD1744" s="659"/>
      <c r="AE1744" s="659"/>
      <c r="AF1744" s="659"/>
      <c r="AG1744" s="659"/>
      <c r="AH1744" s="659"/>
      <c r="AI1744" s="659"/>
      <c r="AJ1744" s="659"/>
      <c r="AK1744" s="659"/>
    </row>
    <row r="1745" spans="1:37">
      <c r="A1745" s="659"/>
      <c r="B1745" s="659"/>
      <c r="C1745" s="659"/>
      <c r="D1745" s="659"/>
      <c r="E1745" s="659"/>
      <c r="F1745" s="659"/>
      <c r="G1745" s="659"/>
      <c r="H1745" s="659"/>
      <c r="I1745" s="660"/>
      <c r="J1745" s="659"/>
      <c r="K1745" s="660"/>
      <c r="L1745" s="659"/>
      <c r="M1745" s="659"/>
      <c r="N1745" s="659"/>
      <c r="O1745" s="659"/>
      <c r="P1745" s="659"/>
      <c r="Q1745" s="659"/>
      <c r="R1745" s="659"/>
      <c r="S1745" s="659"/>
      <c r="T1745" s="659"/>
      <c r="U1745" s="659"/>
      <c r="V1745" s="659"/>
      <c r="W1745" s="659"/>
      <c r="X1745" s="659"/>
      <c r="Y1745" s="659"/>
      <c r="Z1745" s="659"/>
      <c r="AA1745" s="659"/>
      <c r="AB1745" s="659"/>
      <c r="AC1745" s="659"/>
      <c r="AD1745" s="659"/>
      <c r="AE1745" s="659"/>
      <c r="AF1745" s="659"/>
      <c r="AG1745" s="659"/>
      <c r="AH1745" s="659"/>
      <c r="AI1745" s="659"/>
      <c r="AJ1745" s="659"/>
      <c r="AK1745" s="659"/>
    </row>
    <row r="1746" spans="1:37">
      <c r="A1746" s="659"/>
      <c r="B1746" s="659"/>
      <c r="C1746" s="659"/>
      <c r="D1746" s="659"/>
      <c r="E1746" s="659"/>
      <c r="F1746" s="659"/>
      <c r="G1746" s="659"/>
      <c r="H1746" s="659"/>
      <c r="I1746" s="660"/>
      <c r="J1746" s="659"/>
      <c r="K1746" s="660"/>
      <c r="L1746" s="659"/>
      <c r="M1746" s="659"/>
      <c r="N1746" s="659"/>
      <c r="O1746" s="659"/>
      <c r="P1746" s="659"/>
      <c r="Q1746" s="659"/>
      <c r="R1746" s="659"/>
      <c r="S1746" s="659"/>
      <c r="T1746" s="659"/>
      <c r="U1746" s="659"/>
      <c r="V1746" s="659"/>
      <c r="W1746" s="659"/>
      <c r="X1746" s="659"/>
      <c r="Y1746" s="659"/>
      <c r="Z1746" s="659"/>
      <c r="AA1746" s="659"/>
      <c r="AB1746" s="659"/>
      <c r="AC1746" s="659"/>
      <c r="AD1746" s="659"/>
      <c r="AE1746" s="659"/>
      <c r="AF1746" s="659"/>
      <c r="AG1746" s="659"/>
      <c r="AH1746" s="659"/>
      <c r="AI1746" s="659"/>
      <c r="AJ1746" s="659"/>
      <c r="AK1746" s="659"/>
    </row>
    <row r="1747" spans="1:37">
      <c r="A1747" s="659"/>
      <c r="B1747" s="659"/>
      <c r="C1747" s="659"/>
      <c r="D1747" s="659"/>
      <c r="E1747" s="659"/>
      <c r="F1747" s="659"/>
      <c r="G1747" s="659"/>
      <c r="H1747" s="659"/>
      <c r="I1747" s="660"/>
      <c r="J1747" s="659"/>
      <c r="K1747" s="660"/>
      <c r="L1747" s="659"/>
      <c r="M1747" s="659"/>
      <c r="N1747" s="659"/>
      <c r="O1747" s="659"/>
      <c r="P1747" s="659"/>
      <c r="Q1747" s="659"/>
      <c r="R1747" s="659"/>
      <c r="S1747" s="659"/>
      <c r="T1747" s="659"/>
      <c r="U1747" s="659"/>
      <c r="V1747" s="659"/>
      <c r="W1747" s="659"/>
      <c r="X1747" s="659"/>
      <c r="Y1747" s="659"/>
      <c r="Z1747" s="659"/>
      <c r="AA1747" s="659"/>
      <c r="AB1747" s="659"/>
      <c r="AC1747" s="659"/>
      <c r="AD1747" s="659"/>
      <c r="AE1747" s="659"/>
      <c r="AF1747" s="659"/>
      <c r="AG1747" s="659"/>
      <c r="AH1747" s="659"/>
      <c r="AI1747" s="659"/>
      <c r="AJ1747" s="659"/>
      <c r="AK1747" s="659"/>
    </row>
    <row r="1748" spans="1:37">
      <c r="A1748" s="659"/>
      <c r="B1748" s="659"/>
      <c r="C1748" s="659"/>
      <c r="D1748" s="659"/>
      <c r="E1748" s="659"/>
      <c r="F1748" s="659"/>
      <c r="G1748" s="659"/>
      <c r="H1748" s="659"/>
      <c r="I1748" s="660"/>
      <c r="J1748" s="659"/>
      <c r="K1748" s="660"/>
      <c r="L1748" s="659"/>
      <c r="M1748" s="659"/>
      <c r="N1748" s="659"/>
      <c r="O1748" s="659"/>
      <c r="P1748" s="659"/>
      <c r="Q1748" s="659"/>
      <c r="R1748" s="659"/>
      <c r="S1748" s="659"/>
      <c r="T1748" s="659"/>
      <c r="U1748" s="659"/>
      <c r="V1748" s="659"/>
      <c r="W1748" s="659"/>
      <c r="X1748" s="659"/>
      <c r="Y1748" s="659"/>
      <c r="Z1748" s="659"/>
      <c r="AA1748" s="659"/>
      <c r="AB1748" s="659"/>
      <c r="AC1748" s="659"/>
      <c r="AD1748" s="659"/>
      <c r="AE1748" s="659"/>
      <c r="AF1748" s="659"/>
      <c r="AG1748" s="659"/>
      <c r="AH1748" s="659"/>
      <c r="AI1748" s="659"/>
      <c r="AJ1748" s="659"/>
      <c r="AK1748" s="659"/>
    </row>
    <row r="1749" spans="1:37">
      <c r="A1749" s="659"/>
      <c r="B1749" s="659"/>
      <c r="C1749" s="659"/>
      <c r="D1749" s="659"/>
      <c r="E1749" s="659"/>
      <c r="F1749" s="659"/>
      <c r="G1749" s="659"/>
      <c r="H1749" s="659"/>
      <c r="I1749" s="660"/>
      <c r="J1749" s="659"/>
      <c r="K1749" s="660"/>
      <c r="L1749" s="659"/>
      <c r="M1749" s="659"/>
      <c r="N1749" s="659"/>
      <c r="O1749" s="659"/>
      <c r="P1749" s="659"/>
      <c r="Q1749" s="659"/>
      <c r="R1749" s="659"/>
      <c r="S1749" s="659"/>
      <c r="T1749" s="659"/>
      <c r="U1749" s="659"/>
      <c r="V1749" s="659"/>
      <c r="W1749" s="659"/>
      <c r="X1749" s="659"/>
      <c r="Y1749" s="659"/>
      <c r="Z1749" s="659"/>
      <c r="AA1749" s="659"/>
      <c r="AB1749" s="659"/>
      <c r="AC1749" s="659"/>
      <c r="AD1749" s="659"/>
      <c r="AE1749" s="659"/>
      <c r="AF1749" s="659"/>
      <c r="AG1749" s="659"/>
      <c r="AH1749" s="659"/>
      <c r="AI1749" s="659"/>
      <c r="AJ1749" s="659"/>
      <c r="AK1749" s="659"/>
    </row>
    <row r="1750" spans="1:37">
      <c r="A1750" s="659"/>
      <c r="B1750" s="659"/>
      <c r="C1750" s="659"/>
      <c r="D1750" s="659"/>
      <c r="E1750" s="659"/>
      <c r="F1750" s="659"/>
      <c r="G1750" s="659"/>
      <c r="H1750" s="659"/>
      <c r="I1750" s="660"/>
      <c r="J1750" s="659"/>
      <c r="K1750" s="660"/>
      <c r="L1750" s="659"/>
      <c r="M1750" s="659"/>
      <c r="N1750" s="659"/>
      <c r="O1750" s="659"/>
      <c r="P1750" s="659"/>
      <c r="Q1750" s="659"/>
      <c r="R1750" s="659"/>
      <c r="S1750" s="659"/>
      <c r="T1750" s="659"/>
      <c r="U1750" s="659"/>
      <c r="V1750" s="659"/>
      <c r="W1750" s="659"/>
      <c r="X1750" s="659"/>
      <c r="Y1750" s="659"/>
      <c r="Z1750" s="659"/>
      <c r="AA1750" s="659"/>
      <c r="AB1750" s="659"/>
      <c r="AC1750" s="659"/>
      <c r="AD1750" s="659"/>
      <c r="AE1750" s="659"/>
      <c r="AF1750" s="659"/>
      <c r="AG1750" s="659"/>
      <c r="AH1750" s="659"/>
      <c r="AI1750" s="659"/>
      <c r="AJ1750" s="659"/>
      <c r="AK1750" s="659"/>
    </row>
    <row r="1751" spans="1:37">
      <c r="A1751" s="659"/>
      <c r="B1751" s="659"/>
      <c r="C1751" s="659"/>
      <c r="D1751" s="659"/>
      <c r="E1751" s="659"/>
      <c r="F1751" s="659"/>
      <c r="G1751" s="659"/>
      <c r="H1751" s="659"/>
      <c r="I1751" s="660"/>
      <c r="J1751" s="659"/>
      <c r="K1751" s="660"/>
      <c r="L1751" s="659"/>
      <c r="M1751" s="659"/>
      <c r="N1751" s="659"/>
      <c r="O1751" s="659"/>
      <c r="P1751" s="659"/>
      <c r="Q1751" s="659"/>
      <c r="R1751" s="659"/>
      <c r="S1751" s="659"/>
      <c r="T1751" s="659"/>
      <c r="U1751" s="659"/>
      <c r="V1751" s="659"/>
      <c r="W1751" s="659"/>
      <c r="X1751" s="659"/>
      <c r="Y1751" s="659"/>
      <c r="Z1751" s="659"/>
      <c r="AA1751" s="659"/>
      <c r="AB1751" s="659"/>
      <c r="AC1751" s="659"/>
      <c r="AD1751" s="659"/>
      <c r="AE1751" s="659"/>
      <c r="AF1751" s="659"/>
      <c r="AG1751" s="659"/>
      <c r="AH1751" s="659"/>
      <c r="AI1751" s="659"/>
      <c r="AJ1751" s="659"/>
      <c r="AK1751" s="659"/>
    </row>
    <row r="1752" spans="1:37">
      <c r="A1752" s="659"/>
      <c r="B1752" s="659"/>
      <c r="C1752" s="659"/>
      <c r="D1752" s="659"/>
      <c r="E1752" s="659"/>
      <c r="F1752" s="659"/>
      <c r="G1752" s="659"/>
      <c r="H1752" s="659"/>
      <c r="I1752" s="660"/>
      <c r="J1752" s="659"/>
      <c r="K1752" s="660"/>
      <c r="L1752" s="659"/>
      <c r="M1752" s="659"/>
      <c r="N1752" s="659"/>
      <c r="O1752" s="659"/>
      <c r="P1752" s="659"/>
      <c r="Q1752" s="659"/>
      <c r="R1752" s="659"/>
      <c r="S1752" s="659"/>
      <c r="T1752" s="659"/>
      <c r="U1752" s="659"/>
      <c r="V1752" s="659"/>
      <c r="W1752" s="659"/>
      <c r="X1752" s="659"/>
      <c r="Y1752" s="659"/>
      <c r="Z1752" s="659"/>
      <c r="AA1752" s="659"/>
      <c r="AB1752" s="659"/>
      <c r="AC1752" s="659"/>
      <c r="AD1752" s="659"/>
      <c r="AE1752" s="659"/>
      <c r="AF1752" s="659"/>
      <c r="AG1752" s="659"/>
      <c r="AH1752" s="659"/>
      <c r="AI1752" s="659"/>
      <c r="AJ1752" s="659"/>
      <c r="AK1752" s="659"/>
    </row>
    <row r="1753" spans="1:37">
      <c r="A1753" s="659"/>
      <c r="B1753" s="659"/>
      <c r="C1753" s="659"/>
      <c r="D1753" s="659"/>
      <c r="E1753" s="659"/>
      <c r="F1753" s="659"/>
      <c r="G1753" s="659"/>
      <c r="H1753" s="659"/>
      <c r="I1753" s="660"/>
      <c r="J1753" s="659"/>
      <c r="K1753" s="660"/>
      <c r="L1753" s="659"/>
      <c r="M1753" s="659"/>
      <c r="N1753" s="659"/>
      <c r="O1753" s="659"/>
      <c r="P1753" s="659"/>
      <c r="Q1753" s="659"/>
      <c r="R1753" s="659"/>
      <c r="S1753" s="659"/>
      <c r="T1753" s="659"/>
      <c r="U1753" s="659"/>
      <c r="V1753" s="659"/>
      <c r="W1753" s="659"/>
      <c r="X1753" s="659"/>
      <c r="Y1753" s="659"/>
      <c r="Z1753" s="659"/>
      <c r="AA1753" s="659"/>
      <c r="AB1753" s="659"/>
      <c r="AC1753" s="659"/>
      <c r="AD1753" s="659"/>
      <c r="AE1753" s="659"/>
      <c r="AF1753" s="659"/>
      <c r="AG1753" s="659"/>
      <c r="AH1753" s="659"/>
      <c r="AI1753" s="659"/>
      <c r="AJ1753" s="659"/>
      <c r="AK1753" s="659"/>
    </row>
    <row r="1754" spans="1:37">
      <c r="A1754" s="659"/>
      <c r="B1754" s="659"/>
      <c r="C1754" s="659"/>
      <c r="D1754" s="659"/>
      <c r="E1754" s="659"/>
      <c r="F1754" s="659"/>
      <c r="G1754" s="659"/>
      <c r="H1754" s="659"/>
      <c r="I1754" s="660"/>
      <c r="J1754" s="659"/>
      <c r="K1754" s="660"/>
      <c r="L1754" s="659"/>
      <c r="M1754" s="659"/>
      <c r="N1754" s="659"/>
      <c r="O1754" s="659"/>
      <c r="P1754" s="659"/>
      <c r="Q1754" s="659"/>
      <c r="R1754" s="659"/>
      <c r="S1754" s="659"/>
      <c r="T1754" s="659"/>
      <c r="U1754" s="659"/>
      <c r="V1754" s="659"/>
      <c r="W1754" s="659"/>
      <c r="X1754" s="659"/>
      <c r="Y1754" s="659"/>
      <c r="Z1754" s="659"/>
      <c r="AA1754" s="659"/>
      <c r="AB1754" s="659"/>
      <c r="AC1754" s="659"/>
      <c r="AD1754" s="659"/>
      <c r="AE1754" s="659"/>
      <c r="AF1754" s="659"/>
      <c r="AG1754" s="659"/>
      <c r="AH1754" s="659"/>
      <c r="AI1754" s="659"/>
      <c r="AJ1754" s="659"/>
      <c r="AK1754" s="659"/>
    </row>
    <row r="1755" spans="1:37">
      <c r="A1755" s="659"/>
      <c r="B1755" s="659"/>
      <c r="C1755" s="659"/>
      <c r="D1755" s="659"/>
      <c r="E1755" s="659"/>
      <c r="F1755" s="659"/>
      <c r="G1755" s="659"/>
      <c r="H1755" s="659"/>
      <c r="I1755" s="660"/>
      <c r="J1755" s="659"/>
      <c r="K1755" s="660"/>
      <c r="L1755" s="659"/>
      <c r="M1755" s="659"/>
      <c r="N1755" s="659"/>
      <c r="O1755" s="659"/>
      <c r="P1755" s="659"/>
      <c r="Q1755" s="659"/>
      <c r="R1755" s="659"/>
      <c r="S1755" s="659"/>
      <c r="T1755" s="659"/>
      <c r="U1755" s="659"/>
      <c r="V1755" s="659"/>
      <c r="W1755" s="659"/>
      <c r="X1755" s="659"/>
      <c r="Y1755" s="659"/>
      <c r="Z1755" s="659"/>
      <c r="AA1755" s="659"/>
      <c r="AB1755" s="659"/>
      <c r="AC1755" s="659"/>
      <c r="AD1755" s="659"/>
      <c r="AE1755" s="659"/>
      <c r="AF1755" s="659"/>
      <c r="AG1755" s="659"/>
      <c r="AH1755" s="659"/>
      <c r="AI1755" s="659"/>
      <c r="AJ1755" s="659"/>
      <c r="AK1755" s="659"/>
    </row>
    <row r="1756" spans="1:37">
      <c r="A1756" s="659"/>
      <c r="B1756" s="659"/>
      <c r="C1756" s="659"/>
      <c r="D1756" s="659"/>
      <c r="E1756" s="659"/>
      <c r="F1756" s="659"/>
      <c r="G1756" s="659"/>
      <c r="H1756" s="659"/>
      <c r="I1756" s="660"/>
      <c r="J1756" s="659"/>
      <c r="K1756" s="660"/>
      <c r="L1756" s="659"/>
      <c r="M1756" s="659"/>
      <c r="N1756" s="659"/>
      <c r="O1756" s="659"/>
      <c r="P1756" s="659"/>
      <c r="Q1756" s="659"/>
      <c r="R1756" s="659"/>
      <c r="S1756" s="659"/>
      <c r="T1756" s="659"/>
      <c r="U1756" s="659"/>
      <c r="V1756" s="659"/>
      <c r="W1756" s="659"/>
      <c r="X1756" s="659"/>
      <c r="Y1756" s="659"/>
      <c r="Z1756" s="659"/>
      <c r="AA1756" s="659"/>
      <c r="AB1756" s="659"/>
      <c r="AC1756" s="659"/>
      <c r="AD1756" s="659"/>
      <c r="AE1756" s="659"/>
      <c r="AF1756" s="659"/>
      <c r="AG1756" s="659"/>
      <c r="AH1756" s="659"/>
      <c r="AI1756" s="659"/>
      <c r="AJ1756" s="659"/>
      <c r="AK1756" s="659"/>
    </row>
    <row r="1757" spans="1:37">
      <c r="A1757" s="659"/>
      <c r="B1757" s="659"/>
      <c r="C1757" s="659"/>
      <c r="D1757" s="659"/>
      <c r="E1757" s="659"/>
      <c r="F1757" s="659"/>
      <c r="G1757" s="659"/>
      <c r="H1757" s="659"/>
      <c r="I1757" s="660"/>
      <c r="J1757" s="659"/>
      <c r="K1757" s="660"/>
      <c r="L1757" s="659"/>
      <c r="M1757" s="659"/>
      <c r="N1757" s="659"/>
      <c r="O1757" s="659"/>
      <c r="P1757" s="659"/>
      <c r="Q1757" s="659"/>
      <c r="R1757" s="659"/>
      <c r="S1757" s="659"/>
      <c r="T1757" s="659"/>
      <c r="U1757" s="659"/>
      <c r="V1757" s="659"/>
      <c r="W1757" s="659"/>
      <c r="X1757" s="659"/>
      <c r="Y1757" s="659"/>
      <c r="Z1757" s="659"/>
      <c r="AA1757" s="659"/>
      <c r="AB1757" s="659"/>
      <c r="AC1757" s="659"/>
      <c r="AD1757" s="659"/>
      <c r="AE1757" s="659"/>
      <c r="AF1757" s="659"/>
      <c r="AG1757" s="659"/>
      <c r="AH1757" s="659"/>
      <c r="AI1757" s="659"/>
      <c r="AJ1757" s="659"/>
      <c r="AK1757" s="659"/>
    </row>
    <row r="1758" spans="1:37">
      <c r="A1758" s="659"/>
      <c r="B1758" s="659"/>
      <c r="C1758" s="659"/>
      <c r="D1758" s="659"/>
      <c r="E1758" s="659"/>
      <c r="F1758" s="659"/>
      <c r="G1758" s="659"/>
      <c r="H1758" s="659"/>
      <c r="I1758" s="660"/>
      <c r="J1758" s="659"/>
      <c r="K1758" s="660"/>
      <c r="L1758" s="659"/>
      <c r="M1758" s="659"/>
      <c r="N1758" s="659"/>
      <c r="O1758" s="659"/>
      <c r="P1758" s="659"/>
      <c r="Q1758" s="659"/>
      <c r="R1758" s="659"/>
      <c r="S1758" s="659"/>
      <c r="T1758" s="659"/>
      <c r="U1758" s="659"/>
      <c r="V1758" s="659"/>
      <c r="W1758" s="659"/>
      <c r="X1758" s="659"/>
      <c r="Y1758" s="659"/>
      <c r="Z1758" s="659"/>
      <c r="AA1758" s="659"/>
      <c r="AB1758" s="659"/>
      <c r="AC1758" s="659"/>
      <c r="AD1758" s="659"/>
      <c r="AE1758" s="659"/>
      <c r="AF1758" s="659"/>
      <c r="AG1758" s="659"/>
      <c r="AH1758" s="659"/>
      <c r="AI1758" s="659"/>
      <c r="AJ1758" s="659"/>
      <c r="AK1758" s="659"/>
    </row>
    <row r="1759" spans="1:37">
      <c r="A1759" s="659"/>
      <c r="B1759" s="659"/>
      <c r="C1759" s="659"/>
      <c r="D1759" s="659"/>
      <c r="E1759" s="659"/>
      <c r="F1759" s="659"/>
      <c r="G1759" s="659"/>
      <c r="H1759" s="659"/>
      <c r="I1759" s="660"/>
      <c r="J1759" s="659"/>
      <c r="K1759" s="660"/>
      <c r="L1759" s="659"/>
      <c r="M1759" s="659"/>
      <c r="N1759" s="659"/>
      <c r="O1759" s="659"/>
      <c r="P1759" s="659"/>
      <c r="Q1759" s="659"/>
      <c r="R1759" s="659"/>
      <c r="S1759" s="659"/>
      <c r="T1759" s="659"/>
      <c r="U1759" s="659"/>
      <c r="V1759" s="659"/>
      <c r="W1759" s="659"/>
      <c r="X1759" s="659"/>
      <c r="Y1759" s="659"/>
      <c r="Z1759" s="659"/>
      <c r="AA1759" s="659"/>
      <c r="AB1759" s="659"/>
      <c r="AC1759" s="659"/>
      <c r="AD1759" s="659"/>
      <c r="AE1759" s="659"/>
      <c r="AF1759" s="659"/>
      <c r="AG1759" s="659"/>
      <c r="AH1759" s="659"/>
      <c r="AI1759" s="659"/>
      <c r="AJ1759" s="659"/>
      <c r="AK1759" s="659"/>
    </row>
    <row r="1760" spans="1:37">
      <c r="A1760" s="659"/>
      <c r="B1760" s="659"/>
      <c r="C1760" s="659"/>
      <c r="D1760" s="659"/>
      <c r="E1760" s="659"/>
      <c r="F1760" s="659"/>
      <c r="G1760" s="659"/>
      <c r="H1760" s="659"/>
      <c r="I1760" s="660"/>
      <c r="J1760" s="659"/>
      <c r="K1760" s="660"/>
      <c r="L1760" s="659"/>
      <c r="M1760" s="659"/>
      <c r="N1760" s="659"/>
      <c r="O1760" s="659"/>
      <c r="P1760" s="659"/>
      <c r="Q1760" s="659"/>
      <c r="R1760" s="659"/>
      <c r="S1760" s="659"/>
      <c r="T1760" s="659"/>
      <c r="U1760" s="659"/>
      <c r="V1760" s="659"/>
      <c r="W1760" s="659"/>
      <c r="X1760" s="659"/>
      <c r="Y1760" s="659"/>
      <c r="Z1760" s="659"/>
      <c r="AA1760" s="659"/>
      <c r="AB1760" s="659"/>
      <c r="AC1760" s="659"/>
      <c r="AD1760" s="659"/>
      <c r="AE1760" s="659"/>
      <c r="AF1760" s="659"/>
      <c r="AG1760" s="659"/>
      <c r="AH1760" s="659"/>
      <c r="AI1760" s="659"/>
      <c r="AJ1760" s="659"/>
      <c r="AK1760" s="659"/>
    </row>
    <row r="1761" spans="1:37">
      <c r="A1761" s="659"/>
      <c r="B1761" s="659"/>
      <c r="C1761" s="659"/>
      <c r="D1761" s="659"/>
      <c r="E1761" s="659"/>
      <c r="F1761" s="659"/>
      <c r="G1761" s="659"/>
      <c r="H1761" s="659"/>
      <c r="I1761" s="660"/>
      <c r="J1761" s="659"/>
      <c r="K1761" s="660"/>
      <c r="L1761" s="659"/>
      <c r="M1761" s="659"/>
      <c r="N1761" s="659"/>
      <c r="O1761" s="659"/>
      <c r="P1761" s="659"/>
      <c r="Q1761" s="659"/>
      <c r="R1761" s="659"/>
      <c r="S1761" s="659"/>
      <c r="T1761" s="659"/>
      <c r="U1761" s="659"/>
      <c r="V1761" s="659"/>
      <c r="W1761" s="659"/>
      <c r="X1761" s="659"/>
      <c r="Y1761" s="659"/>
      <c r="Z1761" s="659"/>
      <c r="AA1761" s="659"/>
      <c r="AB1761" s="659"/>
      <c r="AC1761" s="659"/>
      <c r="AD1761" s="659"/>
      <c r="AE1761" s="659"/>
      <c r="AF1761" s="659"/>
      <c r="AG1761" s="659"/>
      <c r="AH1761" s="659"/>
      <c r="AI1761" s="659"/>
      <c r="AJ1761" s="659"/>
      <c r="AK1761" s="659"/>
    </row>
    <row r="1762" spans="1:37">
      <c r="A1762" s="659"/>
      <c r="B1762" s="659"/>
      <c r="C1762" s="659"/>
      <c r="D1762" s="659"/>
      <c r="E1762" s="659"/>
      <c r="F1762" s="659"/>
      <c r="G1762" s="659"/>
      <c r="H1762" s="659"/>
      <c r="I1762" s="660"/>
      <c r="J1762" s="659"/>
      <c r="K1762" s="660"/>
      <c r="L1762" s="659"/>
      <c r="M1762" s="659"/>
      <c r="N1762" s="659"/>
      <c r="O1762" s="659"/>
      <c r="P1762" s="659"/>
      <c r="Q1762" s="659"/>
      <c r="R1762" s="659"/>
      <c r="S1762" s="659"/>
      <c r="T1762" s="659"/>
      <c r="U1762" s="659"/>
      <c r="V1762" s="659"/>
      <c r="W1762" s="659"/>
      <c r="X1762" s="659"/>
      <c r="Y1762" s="659"/>
      <c r="Z1762" s="659"/>
      <c r="AA1762" s="659"/>
      <c r="AB1762" s="659"/>
      <c r="AC1762" s="659"/>
      <c r="AD1762" s="659"/>
      <c r="AE1762" s="659"/>
      <c r="AF1762" s="659"/>
      <c r="AG1762" s="659"/>
      <c r="AH1762" s="659"/>
      <c r="AI1762" s="659"/>
      <c r="AJ1762" s="659"/>
      <c r="AK1762" s="659"/>
    </row>
    <row r="1763" spans="1:37">
      <c r="A1763" s="659"/>
      <c r="B1763" s="659"/>
      <c r="C1763" s="659"/>
      <c r="D1763" s="659"/>
      <c r="E1763" s="659"/>
      <c r="F1763" s="659"/>
      <c r="G1763" s="659"/>
      <c r="H1763" s="659"/>
      <c r="I1763" s="660"/>
      <c r="J1763" s="659"/>
      <c r="K1763" s="660"/>
      <c r="L1763" s="659"/>
      <c r="M1763" s="659"/>
      <c r="N1763" s="659"/>
      <c r="O1763" s="659"/>
      <c r="P1763" s="659"/>
      <c r="Q1763" s="659"/>
      <c r="R1763" s="659"/>
      <c r="S1763" s="659"/>
      <c r="T1763" s="659"/>
      <c r="U1763" s="659"/>
      <c r="V1763" s="659"/>
      <c r="W1763" s="659"/>
      <c r="X1763" s="659"/>
      <c r="Y1763" s="659"/>
      <c r="Z1763" s="659"/>
      <c r="AA1763" s="659"/>
      <c r="AB1763" s="659"/>
      <c r="AC1763" s="659"/>
      <c r="AD1763" s="659"/>
      <c r="AE1763" s="659"/>
      <c r="AF1763" s="659"/>
      <c r="AG1763" s="659"/>
      <c r="AH1763" s="659"/>
      <c r="AI1763" s="659"/>
      <c r="AJ1763" s="659"/>
      <c r="AK1763" s="659"/>
    </row>
    <row r="1764" spans="1:37">
      <c r="A1764" s="659"/>
      <c r="B1764" s="659"/>
      <c r="C1764" s="659"/>
      <c r="D1764" s="659"/>
      <c r="E1764" s="659"/>
      <c r="F1764" s="659"/>
      <c r="G1764" s="659"/>
      <c r="H1764" s="659"/>
      <c r="I1764" s="660"/>
      <c r="J1764" s="659"/>
      <c r="K1764" s="660"/>
      <c r="L1764" s="659"/>
      <c r="M1764" s="659"/>
      <c r="N1764" s="659"/>
      <c r="O1764" s="659"/>
      <c r="P1764" s="659"/>
      <c r="Q1764" s="659"/>
      <c r="R1764" s="659"/>
      <c r="S1764" s="659"/>
      <c r="T1764" s="659"/>
      <c r="U1764" s="659"/>
      <c r="V1764" s="659"/>
      <c r="W1764" s="659"/>
      <c r="X1764" s="659"/>
      <c r="Y1764" s="659"/>
      <c r="Z1764" s="659"/>
      <c r="AA1764" s="659"/>
      <c r="AB1764" s="659"/>
      <c r="AC1764" s="659"/>
      <c r="AD1764" s="659"/>
      <c r="AE1764" s="659"/>
      <c r="AF1764" s="659"/>
      <c r="AG1764" s="659"/>
      <c r="AH1764" s="659"/>
      <c r="AI1764" s="659"/>
      <c r="AJ1764" s="659"/>
      <c r="AK1764" s="659"/>
    </row>
    <row r="1765" spans="1:37">
      <c r="A1765" s="659"/>
      <c r="B1765" s="659"/>
      <c r="C1765" s="659"/>
      <c r="D1765" s="659"/>
      <c r="E1765" s="659"/>
      <c r="F1765" s="659"/>
      <c r="G1765" s="659"/>
      <c r="H1765" s="659"/>
      <c r="I1765" s="660"/>
      <c r="J1765" s="659"/>
      <c r="K1765" s="660"/>
      <c r="L1765" s="659"/>
      <c r="M1765" s="659"/>
      <c r="N1765" s="659"/>
      <c r="O1765" s="659"/>
      <c r="P1765" s="659"/>
      <c r="Q1765" s="659"/>
      <c r="R1765" s="659"/>
      <c r="S1765" s="659"/>
      <c r="T1765" s="659"/>
      <c r="U1765" s="659"/>
      <c r="V1765" s="659"/>
      <c r="W1765" s="659"/>
      <c r="X1765" s="659"/>
      <c r="Y1765" s="659"/>
      <c r="Z1765" s="659"/>
      <c r="AA1765" s="659"/>
      <c r="AB1765" s="659"/>
      <c r="AC1765" s="659"/>
      <c r="AD1765" s="659"/>
      <c r="AE1765" s="659"/>
      <c r="AF1765" s="659"/>
      <c r="AG1765" s="659"/>
      <c r="AH1765" s="659"/>
      <c r="AI1765" s="659"/>
      <c r="AJ1765" s="659"/>
      <c r="AK1765" s="659"/>
    </row>
    <row r="1766" spans="1:37">
      <c r="A1766" s="659"/>
      <c r="B1766" s="659"/>
      <c r="C1766" s="659"/>
      <c r="D1766" s="659"/>
      <c r="E1766" s="659"/>
      <c r="F1766" s="659"/>
      <c r="G1766" s="659"/>
      <c r="H1766" s="659"/>
      <c r="I1766" s="660"/>
      <c r="J1766" s="659"/>
      <c r="K1766" s="660"/>
      <c r="L1766" s="659"/>
      <c r="M1766" s="659"/>
      <c r="N1766" s="659"/>
      <c r="O1766" s="659"/>
      <c r="P1766" s="659"/>
      <c r="Q1766" s="659"/>
      <c r="R1766" s="659"/>
      <c r="S1766" s="659"/>
      <c r="T1766" s="659"/>
      <c r="U1766" s="659"/>
      <c r="V1766" s="659"/>
      <c r="W1766" s="659"/>
      <c r="X1766" s="659"/>
      <c r="Y1766" s="659"/>
      <c r="Z1766" s="659"/>
      <c r="AA1766" s="659"/>
      <c r="AB1766" s="659"/>
      <c r="AC1766" s="659"/>
      <c r="AD1766" s="659"/>
      <c r="AE1766" s="659"/>
      <c r="AF1766" s="659"/>
      <c r="AG1766" s="659"/>
      <c r="AH1766" s="659"/>
      <c r="AI1766" s="659"/>
      <c r="AJ1766" s="659"/>
      <c r="AK1766" s="659"/>
    </row>
    <row r="1767" spans="1:37">
      <c r="A1767" s="659"/>
      <c r="B1767" s="659"/>
      <c r="C1767" s="659"/>
      <c r="D1767" s="659"/>
      <c r="E1767" s="659"/>
      <c r="F1767" s="659"/>
      <c r="G1767" s="659"/>
      <c r="H1767" s="659"/>
      <c r="I1767" s="660"/>
      <c r="J1767" s="659"/>
      <c r="K1767" s="660"/>
      <c r="L1767" s="659"/>
      <c r="M1767" s="659"/>
      <c r="N1767" s="659"/>
      <c r="O1767" s="659"/>
      <c r="P1767" s="659"/>
      <c r="Q1767" s="659"/>
      <c r="R1767" s="659"/>
      <c r="S1767" s="659"/>
      <c r="T1767" s="659"/>
      <c r="U1767" s="659"/>
      <c r="V1767" s="659"/>
      <c r="W1767" s="659"/>
      <c r="X1767" s="659"/>
      <c r="Y1767" s="659"/>
      <c r="Z1767" s="659"/>
      <c r="AA1767" s="659"/>
      <c r="AB1767" s="659"/>
      <c r="AC1767" s="659"/>
      <c r="AD1767" s="659"/>
      <c r="AE1767" s="659"/>
      <c r="AF1767" s="659"/>
      <c r="AG1767" s="659"/>
      <c r="AH1767" s="659"/>
      <c r="AI1767" s="659"/>
      <c r="AJ1767" s="659"/>
      <c r="AK1767" s="659"/>
    </row>
    <row r="1768" spans="1:37">
      <c r="A1768" s="659"/>
      <c r="B1768" s="659"/>
      <c r="C1768" s="659"/>
      <c r="D1768" s="659"/>
      <c r="E1768" s="659"/>
      <c r="F1768" s="659"/>
      <c r="G1768" s="659"/>
      <c r="H1768" s="659"/>
      <c r="I1768" s="660"/>
      <c r="J1768" s="659"/>
      <c r="K1768" s="660"/>
      <c r="L1768" s="659"/>
      <c r="M1768" s="659"/>
      <c r="N1768" s="659"/>
      <c r="O1768" s="659"/>
      <c r="P1768" s="659"/>
      <c r="Q1768" s="659"/>
      <c r="R1768" s="659"/>
      <c r="S1768" s="659"/>
      <c r="T1768" s="659"/>
      <c r="U1768" s="659"/>
      <c r="V1768" s="659"/>
      <c r="W1768" s="659"/>
      <c r="X1768" s="659"/>
      <c r="Y1768" s="659"/>
      <c r="Z1768" s="659"/>
      <c r="AA1768" s="659"/>
      <c r="AB1768" s="659"/>
      <c r="AC1768" s="659"/>
      <c r="AD1768" s="659"/>
      <c r="AE1768" s="659"/>
      <c r="AF1768" s="659"/>
      <c r="AG1768" s="659"/>
      <c r="AH1768" s="659"/>
      <c r="AI1768" s="659"/>
      <c r="AJ1768" s="659"/>
      <c r="AK1768" s="659"/>
    </row>
    <row r="1769" spans="1:37">
      <c r="A1769" s="659"/>
      <c r="B1769" s="659"/>
      <c r="C1769" s="659"/>
      <c r="D1769" s="659"/>
      <c r="E1769" s="659"/>
      <c r="F1769" s="659"/>
      <c r="G1769" s="659"/>
      <c r="H1769" s="659"/>
      <c r="I1769" s="660"/>
      <c r="J1769" s="659"/>
      <c r="K1769" s="660"/>
      <c r="L1769" s="659"/>
      <c r="M1769" s="659"/>
      <c r="N1769" s="659"/>
      <c r="O1769" s="659"/>
      <c r="P1769" s="659"/>
      <c r="Q1769" s="659"/>
      <c r="R1769" s="659"/>
      <c r="S1769" s="659"/>
      <c r="T1769" s="659"/>
      <c r="U1769" s="659"/>
      <c r="V1769" s="659"/>
      <c r="W1769" s="659"/>
      <c r="X1769" s="659"/>
      <c r="Y1769" s="659"/>
      <c r="Z1769" s="659"/>
      <c r="AA1769" s="659"/>
      <c r="AB1769" s="659"/>
      <c r="AC1769" s="659"/>
      <c r="AD1769" s="659"/>
      <c r="AE1769" s="659"/>
      <c r="AF1769" s="659"/>
      <c r="AG1769" s="659"/>
      <c r="AH1769" s="659"/>
      <c r="AI1769" s="659"/>
      <c r="AJ1769" s="659"/>
      <c r="AK1769" s="659"/>
    </row>
    <row r="1770" spans="1:37">
      <c r="A1770" s="659"/>
      <c r="B1770" s="659"/>
      <c r="C1770" s="659"/>
      <c r="D1770" s="659"/>
      <c r="E1770" s="659"/>
      <c r="F1770" s="659"/>
      <c r="G1770" s="659"/>
      <c r="H1770" s="659"/>
      <c r="I1770" s="660"/>
      <c r="J1770" s="659"/>
      <c r="K1770" s="660"/>
      <c r="L1770" s="659"/>
      <c r="M1770" s="659"/>
      <c r="N1770" s="659"/>
      <c r="O1770" s="659"/>
      <c r="P1770" s="659"/>
      <c r="Q1770" s="659"/>
      <c r="R1770" s="659"/>
      <c r="S1770" s="659"/>
      <c r="T1770" s="659"/>
      <c r="U1770" s="659"/>
      <c r="V1770" s="659"/>
      <c r="W1770" s="659"/>
      <c r="X1770" s="659"/>
      <c r="Y1770" s="659"/>
      <c r="Z1770" s="659"/>
      <c r="AA1770" s="659"/>
      <c r="AB1770" s="659"/>
      <c r="AC1770" s="659"/>
      <c r="AD1770" s="659"/>
      <c r="AE1770" s="659"/>
      <c r="AF1770" s="659"/>
      <c r="AG1770" s="659"/>
      <c r="AH1770" s="659"/>
      <c r="AI1770" s="659"/>
      <c r="AJ1770" s="659"/>
      <c r="AK1770" s="659"/>
    </row>
    <row r="1771" spans="1:37">
      <c r="A1771" s="659"/>
      <c r="B1771" s="659"/>
      <c r="C1771" s="659"/>
      <c r="D1771" s="659"/>
      <c r="E1771" s="659"/>
      <c r="F1771" s="659"/>
      <c r="G1771" s="659"/>
      <c r="H1771" s="659"/>
      <c r="I1771" s="660"/>
      <c r="J1771" s="659"/>
      <c r="K1771" s="660"/>
      <c r="L1771" s="659"/>
      <c r="M1771" s="659"/>
      <c r="N1771" s="659"/>
      <c r="O1771" s="659"/>
      <c r="P1771" s="659"/>
      <c r="Q1771" s="659"/>
      <c r="R1771" s="659"/>
      <c r="S1771" s="659"/>
      <c r="T1771" s="659"/>
      <c r="U1771" s="659"/>
      <c r="V1771" s="659"/>
      <c r="W1771" s="659"/>
      <c r="X1771" s="659"/>
      <c r="Y1771" s="659"/>
      <c r="Z1771" s="659"/>
      <c r="AA1771" s="659"/>
      <c r="AB1771" s="659"/>
      <c r="AC1771" s="659"/>
      <c r="AD1771" s="659"/>
      <c r="AE1771" s="659"/>
      <c r="AF1771" s="659"/>
      <c r="AG1771" s="659"/>
      <c r="AH1771" s="659"/>
      <c r="AI1771" s="659"/>
      <c r="AJ1771" s="659"/>
      <c r="AK1771" s="659"/>
    </row>
    <row r="1772" spans="1:37">
      <c r="A1772" s="659"/>
      <c r="B1772" s="659"/>
      <c r="C1772" s="659"/>
      <c r="D1772" s="659"/>
      <c r="E1772" s="659"/>
      <c r="F1772" s="659"/>
      <c r="G1772" s="659"/>
      <c r="H1772" s="659"/>
      <c r="I1772" s="660"/>
      <c r="J1772" s="659"/>
      <c r="K1772" s="660"/>
      <c r="L1772" s="659"/>
      <c r="M1772" s="659"/>
      <c r="N1772" s="659"/>
      <c r="O1772" s="659"/>
      <c r="P1772" s="659"/>
      <c r="Q1772" s="659"/>
      <c r="R1772" s="659"/>
      <c r="S1772" s="659"/>
      <c r="T1772" s="659"/>
      <c r="U1772" s="659"/>
      <c r="V1772" s="659"/>
      <c r="W1772" s="659"/>
      <c r="X1772" s="659"/>
      <c r="Y1772" s="659"/>
      <c r="Z1772" s="659"/>
      <c r="AA1772" s="659"/>
      <c r="AB1772" s="659"/>
      <c r="AC1772" s="659"/>
      <c r="AD1772" s="659"/>
      <c r="AE1772" s="659"/>
      <c r="AF1772" s="659"/>
      <c r="AG1772" s="659"/>
      <c r="AH1772" s="659"/>
      <c r="AI1772" s="659"/>
      <c r="AJ1772" s="659"/>
      <c r="AK1772" s="659"/>
    </row>
    <row r="1773" spans="1:37">
      <c r="A1773" s="659"/>
      <c r="B1773" s="659"/>
      <c r="C1773" s="659"/>
      <c r="D1773" s="659"/>
      <c r="E1773" s="659"/>
      <c r="F1773" s="659"/>
      <c r="G1773" s="659"/>
      <c r="H1773" s="659"/>
      <c r="I1773" s="660"/>
      <c r="J1773" s="659"/>
      <c r="K1773" s="660"/>
      <c r="L1773" s="659"/>
      <c r="M1773" s="659"/>
      <c r="N1773" s="659"/>
      <c r="O1773" s="659"/>
      <c r="P1773" s="659"/>
      <c r="Q1773" s="659"/>
      <c r="R1773" s="659"/>
      <c r="S1773" s="659"/>
      <c r="T1773" s="659"/>
      <c r="U1773" s="659"/>
      <c r="V1773" s="659"/>
      <c r="W1773" s="659"/>
      <c r="X1773" s="659"/>
      <c r="Y1773" s="659"/>
      <c r="Z1773" s="659"/>
      <c r="AA1773" s="659"/>
      <c r="AB1773" s="659"/>
      <c r="AC1773" s="659"/>
      <c r="AD1773" s="659"/>
      <c r="AE1773" s="659"/>
      <c r="AF1773" s="659"/>
      <c r="AG1773" s="659"/>
      <c r="AH1773" s="659"/>
      <c r="AI1773" s="659"/>
      <c r="AJ1773" s="659"/>
      <c r="AK1773" s="659"/>
    </row>
    <row r="1774" spans="1:37">
      <c r="A1774" s="659"/>
      <c r="B1774" s="659"/>
      <c r="C1774" s="659"/>
      <c r="D1774" s="659"/>
      <c r="E1774" s="659"/>
      <c r="F1774" s="659"/>
      <c r="G1774" s="659"/>
      <c r="H1774" s="659"/>
      <c r="I1774" s="660"/>
      <c r="J1774" s="659"/>
      <c r="K1774" s="660"/>
      <c r="L1774" s="659"/>
      <c r="M1774" s="659"/>
      <c r="N1774" s="659"/>
      <c r="O1774" s="659"/>
      <c r="P1774" s="659"/>
      <c r="Q1774" s="659"/>
      <c r="R1774" s="659"/>
      <c r="S1774" s="659"/>
      <c r="T1774" s="659"/>
      <c r="U1774" s="659"/>
      <c r="V1774" s="659"/>
      <c r="W1774" s="659"/>
      <c r="X1774" s="659"/>
      <c r="Y1774" s="659"/>
      <c r="Z1774" s="659"/>
      <c r="AA1774" s="659"/>
      <c r="AB1774" s="659"/>
      <c r="AC1774" s="659"/>
      <c r="AD1774" s="659"/>
      <c r="AE1774" s="659"/>
      <c r="AF1774" s="659"/>
      <c r="AG1774" s="659"/>
      <c r="AH1774" s="659"/>
      <c r="AI1774" s="659"/>
      <c r="AJ1774" s="659"/>
      <c r="AK1774" s="659"/>
    </row>
    <row r="1775" spans="1:37">
      <c r="A1775" s="659"/>
      <c r="B1775" s="659"/>
      <c r="C1775" s="659"/>
      <c r="D1775" s="659"/>
      <c r="E1775" s="659"/>
      <c r="F1775" s="659"/>
      <c r="G1775" s="659"/>
      <c r="H1775" s="659"/>
      <c r="I1775" s="660"/>
      <c r="J1775" s="659"/>
      <c r="K1775" s="660"/>
      <c r="L1775" s="659"/>
      <c r="M1775" s="659"/>
      <c r="N1775" s="659"/>
      <c r="O1775" s="659"/>
      <c r="P1775" s="659"/>
      <c r="Q1775" s="659"/>
      <c r="R1775" s="659"/>
      <c r="S1775" s="659"/>
      <c r="T1775" s="659"/>
      <c r="U1775" s="659"/>
      <c r="V1775" s="659"/>
      <c r="W1775" s="659"/>
      <c r="X1775" s="659"/>
      <c r="Y1775" s="659"/>
      <c r="Z1775" s="659"/>
      <c r="AA1775" s="659"/>
      <c r="AB1775" s="659"/>
      <c r="AC1775" s="659"/>
      <c r="AD1775" s="659"/>
      <c r="AE1775" s="659"/>
      <c r="AF1775" s="659"/>
      <c r="AG1775" s="659"/>
      <c r="AH1775" s="659"/>
      <c r="AI1775" s="659"/>
      <c r="AJ1775" s="659"/>
      <c r="AK1775" s="659"/>
    </row>
    <row r="1776" spans="1:37">
      <c r="A1776" s="659"/>
      <c r="B1776" s="659"/>
      <c r="C1776" s="659"/>
      <c r="D1776" s="659"/>
      <c r="E1776" s="659"/>
      <c r="F1776" s="659"/>
      <c r="G1776" s="659"/>
      <c r="H1776" s="659"/>
      <c r="I1776" s="660"/>
      <c r="J1776" s="659"/>
      <c r="K1776" s="660"/>
      <c r="L1776" s="659"/>
      <c r="M1776" s="659"/>
      <c r="N1776" s="659"/>
      <c r="O1776" s="659"/>
      <c r="P1776" s="659"/>
      <c r="Q1776" s="659"/>
      <c r="R1776" s="659"/>
      <c r="S1776" s="659"/>
      <c r="T1776" s="659"/>
      <c r="U1776" s="659"/>
      <c r="V1776" s="659"/>
      <c r="W1776" s="659"/>
      <c r="X1776" s="659"/>
      <c r="Y1776" s="659"/>
      <c r="Z1776" s="659"/>
      <c r="AA1776" s="659"/>
      <c r="AB1776" s="659"/>
      <c r="AC1776" s="659"/>
      <c r="AD1776" s="659"/>
      <c r="AE1776" s="659"/>
      <c r="AF1776" s="659"/>
      <c r="AG1776" s="659"/>
      <c r="AH1776" s="659"/>
      <c r="AI1776" s="659"/>
      <c r="AJ1776" s="659"/>
      <c r="AK1776" s="659"/>
    </row>
    <row r="1777" spans="1:37">
      <c r="A1777" s="659"/>
      <c r="B1777" s="659"/>
      <c r="C1777" s="659"/>
      <c r="D1777" s="659"/>
      <c r="E1777" s="659"/>
      <c r="F1777" s="659"/>
      <c r="G1777" s="659"/>
      <c r="H1777" s="659"/>
      <c r="I1777" s="660"/>
      <c r="J1777" s="659"/>
      <c r="K1777" s="660"/>
      <c r="L1777" s="659"/>
      <c r="M1777" s="659"/>
      <c r="N1777" s="659"/>
      <c r="O1777" s="659"/>
      <c r="P1777" s="659"/>
      <c r="Q1777" s="659"/>
      <c r="R1777" s="659"/>
      <c r="S1777" s="659"/>
      <c r="T1777" s="659"/>
      <c r="U1777" s="659"/>
      <c r="V1777" s="659"/>
      <c r="W1777" s="659"/>
      <c r="X1777" s="659"/>
      <c r="Y1777" s="659"/>
      <c r="Z1777" s="659"/>
      <c r="AA1777" s="659"/>
      <c r="AB1777" s="659"/>
      <c r="AC1777" s="659"/>
      <c r="AD1777" s="659"/>
      <c r="AE1777" s="659"/>
      <c r="AF1777" s="659"/>
      <c r="AG1777" s="659"/>
      <c r="AH1777" s="659"/>
      <c r="AI1777" s="659"/>
      <c r="AJ1777" s="659"/>
      <c r="AK1777" s="659"/>
    </row>
    <row r="1778" spans="1:37">
      <c r="A1778" s="659"/>
      <c r="B1778" s="659"/>
      <c r="C1778" s="659"/>
      <c r="D1778" s="659"/>
      <c r="E1778" s="659"/>
      <c r="F1778" s="659"/>
      <c r="G1778" s="659"/>
      <c r="H1778" s="659"/>
      <c r="I1778" s="660"/>
      <c r="J1778" s="659"/>
      <c r="K1778" s="660"/>
      <c r="L1778" s="659"/>
      <c r="M1778" s="659"/>
      <c r="N1778" s="659"/>
      <c r="O1778" s="659"/>
      <c r="P1778" s="659"/>
      <c r="Q1778" s="659"/>
      <c r="R1778" s="659"/>
      <c r="S1778" s="659"/>
      <c r="T1778" s="659"/>
      <c r="U1778" s="659"/>
      <c r="V1778" s="659"/>
      <c r="W1778" s="659"/>
      <c r="X1778" s="659"/>
      <c r="Y1778" s="659"/>
      <c r="Z1778" s="659"/>
      <c r="AA1778" s="659"/>
      <c r="AB1778" s="659"/>
      <c r="AC1778" s="659"/>
      <c r="AD1778" s="659"/>
      <c r="AE1778" s="659"/>
      <c r="AF1778" s="659"/>
      <c r="AG1778" s="659"/>
      <c r="AH1778" s="659"/>
      <c r="AI1778" s="659"/>
      <c r="AJ1778" s="659"/>
      <c r="AK1778" s="659"/>
    </row>
    <row r="1779" spans="1:37">
      <c r="A1779" s="659"/>
      <c r="B1779" s="659"/>
      <c r="C1779" s="659"/>
      <c r="D1779" s="659"/>
      <c r="E1779" s="659"/>
      <c r="F1779" s="659"/>
      <c r="G1779" s="659"/>
      <c r="H1779" s="659"/>
      <c r="I1779" s="660"/>
      <c r="J1779" s="659"/>
      <c r="K1779" s="660"/>
      <c r="L1779" s="659"/>
      <c r="M1779" s="659"/>
      <c r="N1779" s="659"/>
      <c r="O1779" s="659"/>
      <c r="P1779" s="659"/>
      <c r="Q1779" s="659"/>
      <c r="R1779" s="659"/>
      <c r="S1779" s="659"/>
      <c r="T1779" s="659"/>
      <c r="U1779" s="659"/>
      <c r="V1779" s="659"/>
      <c r="W1779" s="659"/>
      <c r="X1779" s="659"/>
      <c r="Y1779" s="659"/>
      <c r="Z1779" s="659"/>
      <c r="AA1779" s="659"/>
      <c r="AB1779" s="659"/>
      <c r="AC1779" s="659"/>
      <c r="AD1779" s="659"/>
      <c r="AE1779" s="659"/>
      <c r="AF1779" s="659"/>
      <c r="AG1779" s="659"/>
      <c r="AH1779" s="659"/>
      <c r="AI1779" s="659"/>
      <c r="AJ1779" s="659"/>
      <c r="AK1779" s="659"/>
    </row>
    <row r="1780" spans="1:37">
      <c r="A1780" s="659"/>
      <c r="B1780" s="659"/>
      <c r="C1780" s="659"/>
      <c r="D1780" s="659"/>
      <c r="E1780" s="659"/>
      <c r="F1780" s="659"/>
      <c r="G1780" s="659"/>
      <c r="H1780" s="659"/>
      <c r="I1780" s="660"/>
      <c r="J1780" s="659"/>
      <c r="K1780" s="660"/>
      <c r="L1780" s="659"/>
      <c r="M1780" s="659"/>
      <c r="N1780" s="659"/>
      <c r="O1780" s="659"/>
      <c r="P1780" s="659"/>
      <c r="Q1780" s="659"/>
      <c r="R1780" s="659"/>
      <c r="S1780" s="659"/>
      <c r="T1780" s="659"/>
      <c r="U1780" s="659"/>
      <c r="V1780" s="659"/>
      <c r="W1780" s="659"/>
      <c r="X1780" s="659"/>
      <c r="Y1780" s="659"/>
      <c r="Z1780" s="659"/>
      <c r="AA1780" s="659"/>
      <c r="AB1780" s="659"/>
      <c r="AC1780" s="659"/>
      <c r="AD1780" s="659"/>
      <c r="AE1780" s="659"/>
      <c r="AF1780" s="659"/>
      <c r="AG1780" s="659"/>
      <c r="AH1780" s="659"/>
      <c r="AI1780" s="659"/>
      <c r="AJ1780" s="659"/>
      <c r="AK1780" s="659"/>
    </row>
    <row r="1781" spans="1:37">
      <c r="A1781" s="659"/>
      <c r="B1781" s="659"/>
      <c r="C1781" s="659"/>
      <c r="D1781" s="659"/>
      <c r="E1781" s="659"/>
      <c r="F1781" s="659"/>
      <c r="G1781" s="659"/>
      <c r="H1781" s="659"/>
      <c r="I1781" s="660"/>
      <c r="J1781" s="659"/>
      <c r="K1781" s="660"/>
      <c r="L1781" s="659"/>
      <c r="M1781" s="659"/>
      <c r="N1781" s="659"/>
      <c r="O1781" s="659"/>
      <c r="P1781" s="659"/>
      <c r="Q1781" s="659"/>
      <c r="R1781" s="659"/>
      <c r="S1781" s="659"/>
      <c r="T1781" s="659"/>
      <c r="U1781" s="659"/>
      <c r="V1781" s="659"/>
      <c r="W1781" s="659"/>
      <c r="X1781" s="659"/>
      <c r="Y1781" s="659"/>
      <c r="Z1781" s="659"/>
      <c r="AA1781" s="659"/>
      <c r="AB1781" s="659"/>
      <c r="AC1781" s="659"/>
      <c r="AD1781" s="659"/>
      <c r="AE1781" s="659"/>
      <c r="AF1781" s="659"/>
      <c r="AG1781" s="659"/>
      <c r="AH1781" s="659"/>
      <c r="AI1781" s="659"/>
      <c r="AJ1781" s="659"/>
      <c r="AK1781" s="659"/>
    </row>
    <row r="1782" spans="1:37">
      <c r="A1782" s="659"/>
      <c r="B1782" s="659"/>
      <c r="C1782" s="659"/>
      <c r="D1782" s="659"/>
      <c r="E1782" s="659"/>
      <c r="F1782" s="659"/>
      <c r="G1782" s="659"/>
      <c r="H1782" s="659"/>
      <c r="I1782" s="660"/>
      <c r="J1782" s="659"/>
      <c r="K1782" s="660"/>
      <c r="L1782" s="659"/>
      <c r="M1782" s="659"/>
      <c r="N1782" s="659"/>
      <c r="O1782" s="659"/>
      <c r="P1782" s="659"/>
      <c r="Q1782" s="659"/>
      <c r="R1782" s="659"/>
      <c r="S1782" s="659"/>
      <c r="T1782" s="659"/>
      <c r="U1782" s="659"/>
      <c r="V1782" s="659"/>
      <c r="W1782" s="659"/>
      <c r="X1782" s="659"/>
      <c r="Y1782" s="659"/>
      <c r="Z1782" s="659"/>
      <c r="AA1782" s="659"/>
      <c r="AB1782" s="659"/>
      <c r="AC1782" s="659"/>
      <c r="AD1782" s="659"/>
      <c r="AE1782" s="659"/>
      <c r="AF1782" s="659"/>
      <c r="AG1782" s="659"/>
      <c r="AH1782" s="659"/>
      <c r="AI1782" s="659"/>
      <c r="AJ1782" s="659"/>
      <c r="AK1782" s="659"/>
    </row>
    <row r="1783" spans="1:37">
      <c r="A1783" s="659"/>
      <c r="B1783" s="659"/>
      <c r="C1783" s="659"/>
      <c r="D1783" s="659"/>
      <c r="E1783" s="659"/>
      <c r="F1783" s="659"/>
      <c r="G1783" s="659"/>
      <c r="H1783" s="659"/>
      <c r="I1783" s="660"/>
      <c r="J1783" s="659"/>
      <c r="K1783" s="660"/>
      <c r="L1783" s="659"/>
      <c r="M1783" s="659"/>
      <c r="N1783" s="659"/>
      <c r="O1783" s="659"/>
      <c r="P1783" s="659"/>
      <c r="Q1783" s="659"/>
      <c r="R1783" s="659"/>
      <c r="S1783" s="659"/>
      <c r="T1783" s="659"/>
      <c r="U1783" s="659"/>
      <c r="V1783" s="659"/>
      <c r="W1783" s="659"/>
      <c r="X1783" s="659"/>
      <c r="Y1783" s="659"/>
      <c r="Z1783" s="659"/>
      <c r="AA1783" s="659"/>
      <c r="AB1783" s="659"/>
      <c r="AC1783" s="659"/>
      <c r="AD1783" s="659"/>
      <c r="AE1783" s="659"/>
      <c r="AF1783" s="659"/>
      <c r="AG1783" s="659"/>
      <c r="AH1783" s="659"/>
      <c r="AI1783" s="659"/>
      <c r="AJ1783" s="659"/>
      <c r="AK1783" s="659"/>
    </row>
    <row r="1784" spans="1:37">
      <c r="A1784" s="659"/>
      <c r="B1784" s="659"/>
      <c r="C1784" s="659"/>
      <c r="D1784" s="659"/>
      <c r="E1784" s="659"/>
      <c r="F1784" s="659"/>
      <c r="G1784" s="659"/>
      <c r="H1784" s="659"/>
      <c r="I1784" s="660"/>
      <c r="J1784" s="659"/>
      <c r="K1784" s="660"/>
      <c r="L1784" s="659"/>
      <c r="M1784" s="659"/>
      <c r="N1784" s="659"/>
      <c r="O1784" s="659"/>
      <c r="P1784" s="659"/>
      <c r="Q1784" s="659"/>
      <c r="R1784" s="659"/>
      <c r="S1784" s="659"/>
      <c r="T1784" s="659"/>
      <c r="U1784" s="659"/>
      <c r="V1784" s="659"/>
      <c r="W1784" s="659"/>
      <c r="X1784" s="659"/>
      <c r="Y1784" s="659"/>
      <c r="Z1784" s="659"/>
      <c r="AA1784" s="659"/>
      <c r="AB1784" s="659"/>
      <c r="AC1784" s="659"/>
      <c r="AD1784" s="659"/>
      <c r="AE1784" s="659"/>
      <c r="AF1784" s="659"/>
      <c r="AG1784" s="659"/>
      <c r="AH1784" s="659"/>
      <c r="AI1784" s="659"/>
      <c r="AJ1784" s="659"/>
      <c r="AK1784" s="659"/>
    </row>
    <row r="1785" spans="1:37">
      <c r="A1785" s="659"/>
      <c r="B1785" s="659"/>
      <c r="C1785" s="659"/>
      <c r="D1785" s="659"/>
      <c r="E1785" s="659"/>
      <c r="F1785" s="659"/>
      <c r="G1785" s="659"/>
      <c r="H1785" s="659"/>
      <c r="I1785" s="660"/>
      <c r="J1785" s="659"/>
      <c r="K1785" s="660"/>
      <c r="L1785" s="659"/>
      <c r="M1785" s="659"/>
      <c r="N1785" s="659"/>
      <c r="O1785" s="659"/>
      <c r="P1785" s="659"/>
      <c r="Q1785" s="659"/>
      <c r="R1785" s="659"/>
      <c r="S1785" s="659"/>
      <c r="T1785" s="659"/>
      <c r="U1785" s="659"/>
      <c r="V1785" s="659"/>
      <c r="W1785" s="659"/>
      <c r="X1785" s="659"/>
      <c r="Y1785" s="659"/>
      <c r="Z1785" s="659"/>
      <c r="AA1785" s="659"/>
      <c r="AB1785" s="659"/>
      <c r="AC1785" s="659"/>
      <c r="AD1785" s="659"/>
      <c r="AE1785" s="659"/>
      <c r="AF1785" s="659"/>
      <c r="AG1785" s="659"/>
      <c r="AH1785" s="659"/>
      <c r="AI1785" s="659"/>
      <c r="AJ1785" s="659"/>
      <c r="AK1785" s="659"/>
    </row>
    <row r="1786" spans="1:37">
      <c r="A1786" s="659"/>
      <c r="B1786" s="659"/>
      <c r="C1786" s="659"/>
      <c r="D1786" s="659"/>
      <c r="E1786" s="659"/>
      <c r="F1786" s="659"/>
      <c r="G1786" s="659"/>
      <c r="H1786" s="659"/>
      <c r="I1786" s="660"/>
      <c r="J1786" s="659"/>
      <c r="K1786" s="660"/>
      <c r="L1786" s="659"/>
      <c r="M1786" s="659"/>
      <c r="N1786" s="659"/>
      <c r="O1786" s="659"/>
      <c r="P1786" s="659"/>
      <c r="Q1786" s="659"/>
      <c r="R1786" s="659"/>
      <c r="S1786" s="659"/>
      <c r="T1786" s="659"/>
      <c r="U1786" s="659"/>
      <c r="V1786" s="659"/>
      <c r="W1786" s="659"/>
      <c r="X1786" s="659"/>
      <c r="Y1786" s="659"/>
      <c r="Z1786" s="659"/>
      <c r="AA1786" s="659"/>
      <c r="AB1786" s="659"/>
      <c r="AC1786" s="659"/>
      <c r="AD1786" s="659"/>
      <c r="AE1786" s="659"/>
      <c r="AF1786" s="659"/>
      <c r="AG1786" s="659"/>
      <c r="AH1786" s="659"/>
      <c r="AI1786" s="659"/>
      <c r="AJ1786" s="659"/>
      <c r="AK1786" s="659"/>
    </row>
    <row r="1787" spans="1:37">
      <c r="A1787" s="659"/>
      <c r="B1787" s="659"/>
      <c r="C1787" s="659"/>
      <c r="D1787" s="659"/>
      <c r="E1787" s="659"/>
      <c r="F1787" s="659"/>
      <c r="G1787" s="659"/>
      <c r="H1787" s="659"/>
      <c r="I1787" s="660"/>
      <c r="J1787" s="659"/>
      <c r="K1787" s="660"/>
      <c r="L1787" s="659"/>
      <c r="M1787" s="659"/>
      <c r="N1787" s="659"/>
      <c r="O1787" s="659"/>
      <c r="P1787" s="659"/>
      <c r="Q1787" s="659"/>
      <c r="R1787" s="659"/>
      <c r="S1787" s="659"/>
      <c r="T1787" s="659"/>
      <c r="U1787" s="659"/>
      <c r="V1787" s="659"/>
      <c r="W1787" s="659"/>
      <c r="X1787" s="659"/>
      <c r="Y1787" s="659"/>
      <c r="Z1787" s="659"/>
      <c r="AA1787" s="659"/>
      <c r="AB1787" s="659"/>
      <c r="AC1787" s="659"/>
      <c r="AD1787" s="659"/>
      <c r="AE1787" s="659"/>
      <c r="AF1787" s="659"/>
      <c r="AG1787" s="659"/>
      <c r="AH1787" s="659"/>
      <c r="AI1787" s="659"/>
      <c r="AJ1787" s="659"/>
      <c r="AK1787" s="659"/>
    </row>
    <row r="1788" spans="1:37">
      <c r="A1788" s="659"/>
      <c r="B1788" s="659"/>
      <c r="C1788" s="659"/>
      <c r="D1788" s="659"/>
      <c r="E1788" s="659"/>
      <c r="F1788" s="659"/>
      <c r="G1788" s="659"/>
      <c r="H1788" s="659"/>
      <c r="I1788" s="660"/>
      <c r="J1788" s="659"/>
      <c r="K1788" s="660"/>
      <c r="L1788" s="659"/>
      <c r="M1788" s="659"/>
      <c r="N1788" s="659"/>
      <c r="O1788" s="659"/>
      <c r="P1788" s="659"/>
      <c r="Q1788" s="659"/>
      <c r="R1788" s="659"/>
      <c r="S1788" s="659"/>
      <c r="T1788" s="659"/>
      <c r="U1788" s="659"/>
      <c r="V1788" s="659"/>
      <c r="W1788" s="659"/>
      <c r="X1788" s="659"/>
      <c r="Y1788" s="659"/>
      <c r="Z1788" s="659"/>
      <c r="AA1788" s="659"/>
      <c r="AB1788" s="659"/>
      <c r="AC1788" s="659"/>
      <c r="AD1788" s="659"/>
      <c r="AE1788" s="659"/>
      <c r="AF1788" s="659"/>
      <c r="AG1788" s="659"/>
      <c r="AH1788" s="659"/>
      <c r="AI1788" s="659"/>
      <c r="AJ1788" s="659"/>
      <c r="AK1788" s="659"/>
    </row>
    <row r="1789" spans="1:37">
      <c r="A1789" s="659"/>
      <c r="B1789" s="659"/>
      <c r="C1789" s="659"/>
      <c r="D1789" s="659"/>
      <c r="E1789" s="659"/>
      <c r="F1789" s="659"/>
      <c r="G1789" s="659"/>
      <c r="H1789" s="659"/>
      <c r="I1789" s="660"/>
      <c r="J1789" s="659"/>
      <c r="K1789" s="660"/>
      <c r="L1789" s="659"/>
      <c r="M1789" s="659"/>
      <c r="N1789" s="659"/>
      <c r="O1789" s="659"/>
      <c r="P1789" s="659"/>
      <c r="Q1789" s="659"/>
      <c r="R1789" s="659"/>
      <c r="S1789" s="659"/>
      <c r="T1789" s="659"/>
      <c r="U1789" s="659"/>
      <c r="V1789" s="659"/>
      <c r="W1789" s="659"/>
      <c r="X1789" s="659"/>
      <c r="Y1789" s="659"/>
      <c r="Z1789" s="659"/>
      <c r="AA1789" s="659"/>
      <c r="AB1789" s="659"/>
      <c r="AC1789" s="659"/>
      <c r="AD1789" s="659"/>
      <c r="AE1789" s="659"/>
      <c r="AF1789" s="659"/>
      <c r="AG1789" s="659"/>
      <c r="AH1789" s="659"/>
      <c r="AI1789" s="659"/>
      <c r="AJ1789" s="659"/>
      <c r="AK1789" s="659"/>
    </row>
    <row r="1790" spans="1:37">
      <c r="A1790" s="659"/>
      <c r="B1790" s="659"/>
      <c r="C1790" s="659"/>
      <c r="D1790" s="659"/>
      <c r="E1790" s="659"/>
      <c r="F1790" s="659"/>
      <c r="G1790" s="659"/>
      <c r="H1790" s="659"/>
      <c r="I1790" s="660"/>
      <c r="J1790" s="659"/>
      <c r="K1790" s="660"/>
      <c r="L1790" s="659"/>
      <c r="M1790" s="659"/>
      <c r="N1790" s="659"/>
      <c r="O1790" s="659"/>
      <c r="P1790" s="659"/>
      <c r="Q1790" s="659"/>
      <c r="R1790" s="659"/>
      <c r="S1790" s="659"/>
      <c r="T1790" s="659"/>
      <c r="U1790" s="659"/>
      <c r="V1790" s="659"/>
      <c r="W1790" s="659"/>
      <c r="X1790" s="659"/>
      <c r="Y1790" s="659"/>
      <c r="Z1790" s="659"/>
      <c r="AA1790" s="659"/>
      <c r="AB1790" s="659"/>
      <c r="AC1790" s="659"/>
      <c r="AD1790" s="659"/>
      <c r="AE1790" s="659"/>
      <c r="AF1790" s="659"/>
      <c r="AG1790" s="659"/>
      <c r="AH1790" s="659"/>
      <c r="AI1790" s="659"/>
      <c r="AJ1790" s="659"/>
      <c r="AK1790" s="659"/>
    </row>
    <row r="1791" spans="1:37">
      <c r="A1791" s="659"/>
      <c r="B1791" s="659"/>
      <c r="C1791" s="659"/>
      <c r="D1791" s="659"/>
      <c r="E1791" s="659"/>
      <c r="F1791" s="659"/>
      <c r="G1791" s="659"/>
      <c r="H1791" s="659"/>
      <c r="I1791" s="660"/>
      <c r="J1791" s="659"/>
      <c r="K1791" s="660"/>
      <c r="L1791" s="659"/>
      <c r="M1791" s="659"/>
      <c r="N1791" s="659"/>
      <c r="O1791" s="659"/>
      <c r="P1791" s="659"/>
      <c r="Q1791" s="659"/>
      <c r="R1791" s="659"/>
      <c r="S1791" s="659"/>
      <c r="T1791" s="659"/>
      <c r="U1791" s="659"/>
      <c r="V1791" s="659"/>
      <c r="W1791" s="659"/>
      <c r="X1791" s="659"/>
      <c r="Y1791" s="659"/>
      <c r="Z1791" s="659"/>
      <c r="AA1791" s="659"/>
      <c r="AB1791" s="659"/>
      <c r="AC1791" s="659"/>
      <c r="AD1791" s="659"/>
      <c r="AE1791" s="659"/>
      <c r="AF1791" s="659"/>
      <c r="AG1791" s="659"/>
      <c r="AH1791" s="659"/>
      <c r="AI1791" s="659"/>
      <c r="AJ1791" s="659"/>
      <c r="AK1791" s="659"/>
    </row>
    <row r="1792" spans="1:37">
      <c r="A1792" s="659"/>
      <c r="B1792" s="659"/>
      <c r="C1792" s="659"/>
      <c r="D1792" s="659"/>
      <c r="E1792" s="659"/>
      <c r="F1792" s="659"/>
      <c r="G1792" s="659"/>
      <c r="H1792" s="659"/>
      <c r="I1792" s="660"/>
      <c r="J1792" s="659"/>
      <c r="K1792" s="660"/>
      <c r="L1792" s="659"/>
      <c r="M1792" s="659"/>
      <c r="N1792" s="659"/>
      <c r="O1792" s="659"/>
      <c r="P1792" s="659"/>
      <c r="Q1792" s="659"/>
      <c r="R1792" s="659"/>
      <c r="S1792" s="659"/>
      <c r="T1792" s="659"/>
      <c r="U1792" s="659"/>
      <c r="V1792" s="659"/>
      <c r="W1792" s="659"/>
      <c r="X1792" s="659"/>
      <c r="Y1792" s="659"/>
      <c r="Z1792" s="659"/>
      <c r="AA1792" s="659"/>
      <c r="AB1792" s="659"/>
      <c r="AC1792" s="659"/>
      <c r="AD1792" s="659"/>
      <c r="AE1792" s="659"/>
      <c r="AF1792" s="659"/>
      <c r="AG1792" s="659"/>
      <c r="AH1792" s="659"/>
      <c r="AI1792" s="659"/>
      <c r="AJ1792" s="659"/>
      <c r="AK1792" s="659"/>
    </row>
    <row r="1793" spans="1:37">
      <c r="A1793" s="659"/>
      <c r="B1793" s="659"/>
      <c r="C1793" s="659"/>
      <c r="D1793" s="659"/>
      <c r="E1793" s="659"/>
      <c r="F1793" s="659"/>
      <c r="G1793" s="659"/>
      <c r="H1793" s="659"/>
      <c r="I1793" s="660"/>
      <c r="J1793" s="659"/>
      <c r="K1793" s="660"/>
      <c r="L1793" s="659"/>
      <c r="M1793" s="659"/>
      <c r="N1793" s="659"/>
      <c r="O1793" s="659"/>
      <c r="P1793" s="659"/>
      <c r="Q1793" s="659"/>
      <c r="R1793" s="659"/>
      <c r="S1793" s="659"/>
      <c r="T1793" s="659"/>
      <c r="U1793" s="659"/>
      <c r="V1793" s="659"/>
      <c r="W1793" s="659"/>
      <c r="X1793" s="659"/>
      <c r="Y1793" s="659"/>
      <c r="Z1793" s="659"/>
      <c r="AA1793" s="659"/>
      <c r="AB1793" s="659"/>
      <c r="AC1793" s="659"/>
      <c r="AD1793" s="659"/>
      <c r="AE1793" s="659"/>
      <c r="AF1793" s="659"/>
      <c r="AG1793" s="659"/>
      <c r="AH1793" s="659"/>
      <c r="AI1793" s="659"/>
      <c r="AJ1793" s="659"/>
      <c r="AK1793" s="659"/>
    </row>
    <row r="1794" spans="1:37">
      <c r="A1794" s="659"/>
      <c r="B1794" s="659"/>
      <c r="C1794" s="659"/>
      <c r="D1794" s="659"/>
      <c r="E1794" s="659"/>
      <c r="F1794" s="659"/>
      <c r="G1794" s="659"/>
      <c r="H1794" s="659"/>
      <c r="I1794" s="660"/>
      <c r="J1794" s="659"/>
      <c r="K1794" s="660"/>
      <c r="L1794" s="659"/>
      <c r="M1794" s="659"/>
      <c r="N1794" s="659"/>
      <c r="O1794" s="659"/>
      <c r="P1794" s="659"/>
      <c r="Q1794" s="659"/>
      <c r="R1794" s="659"/>
      <c r="S1794" s="659"/>
      <c r="T1794" s="659"/>
      <c r="U1794" s="659"/>
      <c r="V1794" s="659"/>
      <c r="W1794" s="659"/>
      <c r="X1794" s="659"/>
      <c r="Y1794" s="659"/>
      <c r="Z1794" s="659"/>
      <c r="AA1794" s="659"/>
      <c r="AB1794" s="659"/>
      <c r="AC1794" s="659"/>
      <c r="AD1794" s="659"/>
      <c r="AE1794" s="659"/>
      <c r="AF1794" s="659"/>
      <c r="AG1794" s="659"/>
      <c r="AH1794" s="659"/>
      <c r="AI1794" s="659"/>
      <c r="AJ1794" s="659"/>
      <c r="AK1794" s="659"/>
    </row>
    <row r="1795" spans="1:37">
      <c r="A1795" s="659"/>
      <c r="B1795" s="659"/>
      <c r="C1795" s="659"/>
      <c r="D1795" s="659"/>
      <c r="E1795" s="659"/>
      <c r="F1795" s="659"/>
      <c r="G1795" s="659"/>
      <c r="H1795" s="659"/>
      <c r="I1795" s="660"/>
      <c r="J1795" s="659"/>
      <c r="K1795" s="660"/>
      <c r="L1795" s="659"/>
      <c r="M1795" s="659"/>
      <c r="N1795" s="659"/>
      <c r="O1795" s="659"/>
      <c r="P1795" s="659"/>
      <c r="Q1795" s="659"/>
      <c r="R1795" s="659"/>
      <c r="S1795" s="659"/>
      <c r="T1795" s="659"/>
      <c r="U1795" s="659"/>
      <c r="V1795" s="659"/>
      <c r="W1795" s="659"/>
      <c r="X1795" s="659"/>
      <c r="Y1795" s="659"/>
      <c r="Z1795" s="659"/>
      <c r="AA1795" s="659"/>
      <c r="AB1795" s="659"/>
      <c r="AC1795" s="659"/>
      <c r="AD1795" s="659"/>
      <c r="AE1795" s="659"/>
      <c r="AF1795" s="659"/>
      <c r="AG1795" s="659"/>
      <c r="AH1795" s="659"/>
      <c r="AI1795" s="659"/>
      <c r="AJ1795" s="659"/>
      <c r="AK1795" s="659"/>
    </row>
    <row r="1796" spans="1:37">
      <c r="A1796" s="659"/>
      <c r="B1796" s="659"/>
      <c r="C1796" s="659"/>
      <c r="D1796" s="659"/>
      <c r="E1796" s="659"/>
      <c r="F1796" s="659"/>
      <c r="G1796" s="659"/>
      <c r="H1796" s="659"/>
      <c r="I1796" s="660"/>
      <c r="J1796" s="659"/>
      <c r="K1796" s="660"/>
      <c r="L1796" s="659"/>
      <c r="M1796" s="659"/>
      <c r="N1796" s="659"/>
      <c r="O1796" s="659"/>
      <c r="P1796" s="659"/>
      <c r="Q1796" s="659"/>
      <c r="R1796" s="659"/>
      <c r="S1796" s="659"/>
      <c r="T1796" s="659"/>
      <c r="U1796" s="659"/>
      <c r="V1796" s="659"/>
      <c r="W1796" s="659"/>
      <c r="X1796" s="659"/>
      <c r="Y1796" s="659"/>
      <c r="Z1796" s="659"/>
      <c r="AA1796" s="659"/>
      <c r="AB1796" s="659"/>
      <c r="AC1796" s="659"/>
      <c r="AD1796" s="659"/>
      <c r="AE1796" s="659"/>
      <c r="AF1796" s="659"/>
      <c r="AG1796" s="659"/>
      <c r="AH1796" s="659"/>
      <c r="AI1796" s="659"/>
      <c r="AJ1796" s="659"/>
      <c r="AK1796" s="659"/>
    </row>
    <row r="1797" spans="1:37">
      <c r="A1797" s="659"/>
      <c r="B1797" s="659"/>
      <c r="C1797" s="659"/>
      <c r="D1797" s="659"/>
      <c r="E1797" s="659"/>
      <c r="F1797" s="659"/>
      <c r="G1797" s="659"/>
      <c r="H1797" s="659"/>
      <c r="I1797" s="660"/>
      <c r="J1797" s="659"/>
      <c r="K1797" s="660"/>
      <c r="L1797" s="659"/>
      <c r="M1797" s="659"/>
      <c r="N1797" s="659"/>
      <c r="O1797" s="659"/>
      <c r="P1797" s="659"/>
      <c r="Q1797" s="659"/>
      <c r="R1797" s="659"/>
      <c r="S1797" s="659"/>
      <c r="T1797" s="659"/>
      <c r="U1797" s="659"/>
      <c r="V1797" s="659"/>
      <c r="W1797" s="659"/>
      <c r="X1797" s="659"/>
      <c r="Y1797" s="659"/>
      <c r="Z1797" s="659"/>
      <c r="AA1797" s="659"/>
      <c r="AB1797" s="659"/>
      <c r="AC1797" s="659"/>
      <c r="AD1797" s="659"/>
      <c r="AE1797" s="659"/>
      <c r="AF1797" s="659"/>
      <c r="AG1797" s="659"/>
      <c r="AH1797" s="659"/>
      <c r="AI1797" s="659"/>
      <c r="AJ1797" s="659"/>
      <c r="AK1797" s="659"/>
    </row>
    <row r="1798" spans="1:37">
      <c r="A1798" s="659"/>
      <c r="B1798" s="659"/>
      <c r="C1798" s="659"/>
      <c r="D1798" s="659"/>
      <c r="E1798" s="659"/>
      <c r="F1798" s="659"/>
      <c r="G1798" s="659"/>
      <c r="H1798" s="659"/>
      <c r="I1798" s="660"/>
      <c r="J1798" s="659"/>
      <c r="K1798" s="660"/>
      <c r="L1798" s="659"/>
      <c r="M1798" s="659"/>
      <c r="N1798" s="659"/>
      <c r="O1798" s="659"/>
      <c r="P1798" s="659"/>
      <c r="Q1798" s="659"/>
      <c r="R1798" s="659"/>
      <c r="S1798" s="659"/>
      <c r="T1798" s="659"/>
      <c r="U1798" s="659"/>
      <c r="V1798" s="659"/>
      <c r="W1798" s="659"/>
      <c r="X1798" s="659"/>
      <c r="Y1798" s="659"/>
      <c r="Z1798" s="659"/>
      <c r="AA1798" s="659"/>
      <c r="AB1798" s="659"/>
      <c r="AC1798" s="659"/>
      <c r="AD1798" s="659"/>
      <c r="AE1798" s="659"/>
      <c r="AF1798" s="659"/>
      <c r="AG1798" s="659"/>
      <c r="AH1798" s="659"/>
      <c r="AI1798" s="659"/>
      <c r="AJ1798" s="659"/>
      <c r="AK1798" s="659"/>
    </row>
    <row r="1799" spans="1:37">
      <c r="A1799" s="659"/>
      <c r="B1799" s="659"/>
      <c r="C1799" s="659"/>
      <c r="D1799" s="659"/>
      <c r="E1799" s="659"/>
      <c r="F1799" s="659"/>
      <c r="G1799" s="659"/>
      <c r="H1799" s="659"/>
      <c r="I1799" s="660"/>
      <c r="J1799" s="659"/>
      <c r="K1799" s="660"/>
      <c r="L1799" s="659"/>
      <c r="M1799" s="659"/>
      <c r="N1799" s="659"/>
      <c r="O1799" s="659"/>
      <c r="P1799" s="659"/>
      <c r="Q1799" s="659"/>
      <c r="R1799" s="659"/>
      <c r="S1799" s="659"/>
      <c r="T1799" s="659"/>
      <c r="U1799" s="659"/>
      <c r="V1799" s="659"/>
      <c r="W1799" s="659"/>
      <c r="X1799" s="659"/>
      <c r="Y1799" s="659"/>
      <c r="Z1799" s="659"/>
      <c r="AA1799" s="659"/>
      <c r="AB1799" s="659"/>
      <c r="AC1799" s="659"/>
      <c r="AD1799" s="659"/>
      <c r="AE1799" s="659"/>
      <c r="AF1799" s="659"/>
      <c r="AG1799" s="659"/>
      <c r="AH1799" s="659"/>
      <c r="AI1799" s="659"/>
      <c r="AJ1799" s="659"/>
      <c r="AK1799" s="659"/>
    </row>
    <row r="1800" spans="1:37">
      <c r="A1800" s="659"/>
      <c r="B1800" s="659"/>
      <c r="C1800" s="659"/>
      <c r="D1800" s="659"/>
      <c r="E1800" s="659"/>
      <c r="F1800" s="659"/>
      <c r="G1800" s="659"/>
      <c r="H1800" s="659"/>
      <c r="I1800" s="660"/>
      <c r="J1800" s="659"/>
      <c r="K1800" s="660"/>
      <c r="L1800" s="659"/>
      <c r="M1800" s="659"/>
      <c r="N1800" s="659"/>
      <c r="O1800" s="659"/>
      <c r="P1800" s="659"/>
      <c r="Q1800" s="659"/>
      <c r="R1800" s="659"/>
      <c r="S1800" s="659"/>
      <c r="T1800" s="659"/>
      <c r="U1800" s="659"/>
      <c r="V1800" s="659"/>
      <c r="W1800" s="659"/>
      <c r="X1800" s="659"/>
      <c r="Y1800" s="659"/>
      <c r="Z1800" s="659"/>
      <c r="AA1800" s="659"/>
      <c r="AB1800" s="659"/>
      <c r="AC1800" s="659"/>
      <c r="AD1800" s="659"/>
      <c r="AE1800" s="659"/>
      <c r="AF1800" s="659"/>
      <c r="AG1800" s="659"/>
      <c r="AH1800" s="659"/>
      <c r="AI1800" s="659"/>
      <c r="AJ1800" s="659"/>
      <c r="AK1800" s="659"/>
    </row>
    <row r="1801" spans="1:37">
      <c r="A1801" s="659"/>
      <c r="B1801" s="659"/>
      <c r="C1801" s="659"/>
      <c r="D1801" s="659"/>
      <c r="E1801" s="659"/>
      <c r="F1801" s="659"/>
      <c r="G1801" s="659"/>
      <c r="H1801" s="659"/>
      <c r="I1801" s="660"/>
      <c r="J1801" s="659"/>
      <c r="K1801" s="660"/>
      <c r="L1801" s="659"/>
      <c r="M1801" s="659"/>
      <c r="N1801" s="659"/>
      <c r="O1801" s="659"/>
      <c r="P1801" s="659"/>
      <c r="Q1801" s="659"/>
      <c r="R1801" s="659"/>
      <c r="S1801" s="659"/>
      <c r="T1801" s="659"/>
      <c r="U1801" s="659"/>
      <c r="V1801" s="659"/>
      <c r="W1801" s="659"/>
      <c r="X1801" s="659"/>
      <c r="Y1801" s="659"/>
      <c r="Z1801" s="659"/>
      <c r="AA1801" s="659"/>
      <c r="AB1801" s="659"/>
      <c r="AC1801" s="659"/>
      <c r="AD1801" s="659"/>
      <c r="AE1801" s="659"/>
      <c r="AF1801" s="659"/>
      <c r="AG1801" s="659"/>
      <c r="AH1801" s="659"/>
      <c r="AI1801" s="659"/>
      <c r="AJ1801" s="659"/>
      <c r="AK1801" s="659"/>
    </row>
    <row r="1802" spans="1:37">
      <c r="A1802" s="659"/>
      <c r="B1802" s="659"/>
      <c r="C1802" s="659"/>
      <c r="D1802" s="659"/>
      <c r="E1802" s="659"/>
      <c r="F1802" s="659"/>
      <c r="G1802" s="659"/>
      <c r="H1802" s="659"/>
      <c r="I1802" s="660"/>
      <c r="J1802" s="659"/>
      <c r="K1802" s="660"/>
      <c r="L1802" s="659"/>
      <c r="M1802" s="659"/>
      <c r="N1802" s="659"/>
      <c r="O1802" s="659"/>
      <c r="P1802" s="659"/>
      <c r="Q1802" s="659"/>
      <c r="R1802" s="659"/>
      <c r="S1802" s="659"/>
      <c r="T1802" s="659"/>
      <c r="U1802" s="659"/>
      <c r="V1802" s="659"/>
      <c r="W1802" s="659"/>
      <c r="X1802" s="659"/>
      <c r="Y1802" s="659"/>
      <c r="Z1802" s="659"/>
      <c r="AA1802" s="659"/>
      <c r="AB1802" s="659"/>
      <c r="AC1802" s="659"/>
      <c r="AD1802" s="659"/>
      <c r="AE1802" s="659"/>
      <c r="AF1802" s="659"/>
      <c r="AG1802" s="659"/>
      <c r="AH1802" s="659"/>
      <c r="AI1802" s="659"/>
      <c r="AJ1802" s="659"/>
      <c r="AK1802" s="659"/>
    </row>
    <row r="1803" spans="1:37">
      <c r="A1803" s="659"/>
      <c r="B1803" s="659"/>
      <c r="C1803" s="659"/>
      <c r="D1803" s="659"/>
      <c r="E1803" s="659"/>
      <c r="F1803" s="659"/>
      <c r="G1803" s="659"/>
      <c r="H1803" s="659"/>
      <c r="I1803" s="660"/>
      <c r="J1803" s="659"/>
      <c r="K1803" s="660"/>
      <c r="L1803" s="659"/>
      <c r="M1803" s="659"/>
      <c r="N1803" s="659"/>
      <c r="O1803" s="659"/>
      <c r="P1803" s="659"/>
      <c r="Q1803" s="659"/>
      <c r="R1803" s="659"/>
      <c r="S1803" s="659"/>
      <c r="T1803" s="659"/>
      <c r="U1803" s="659"/>
      <c r="V1803" s="659"/>
      <c r="W1803" s="659"/>
      <c r="X1803" s="659"/>
      <c r="Y1803" s="659"/>
      <c r="Z1803" s="659"/>
      <c r="AA1803" s="659"/>
      <c r="AB1803" s="659"/>
      <c r="AC1803" s="659"/>
      <c r="AD1803" s="659"/>
      <c r="AE1803" s="659"/>
      <c r="AF1803" s="659"/>
      <c r="AG1803" s="659"/>
      <c r="AH1803" s="659"/>
      <c r="AI1803" s="659"/>
      <c r="AJ1803" s="659"/>
      <c r="AK1803" s="659"/>
    </row>
    <row r="1804" spans="1:37">
      <c r="A1804" s="659"/>
      <c r="B1804" s="659"/>
      <c r="C1804" s="659"/>
      <c r="D1804" s="659"/>
      <c r="E1804" s="659"/>
      <c r="F1804" s="659"/>
      <c r="G1804" s="659"/>
      <c r="H1804" s="659"/>
      <c r="I1804" s="660"/>
      <c r="J1804" s="659"/>
      <c r="K1804" s="660"/>
      <c r="L1804" s="659"/>
      <c r="M1804" s="659"/>
      <c r="N1804" s="659"/>
      <c r="O1804" s="659"/>
      <c r="P1804" s="659"/>
      <c r="Q1804" s="659"/>
      <c r="R1804" s="659"/>
      <c r="S1804" s="659"/>
      <c r="T1804" s="659"/>
      <c r="U1804" s="659"/>
      <c r="V1804" s="659"/>
      <c r="W1804" s="659"/>
      <c r="X1804" s="659"/>
      <c r="Y1804" s="659"/>
      <c r="Z1804" s="659"/>
      <c r="AA1804" s="659"/>
      <c r="AB1804" s="659"/>
      <c r="AC1804" s="659"/>
      <c r="AD1804" s="659"/>
      <c r="AE1804" s="659"/>
      <c r="AF1804" s="659"/>
      <c r="AG1804" s="659"/>
      <c r="AH1804" s="659"/>
      <c r="AI1804" s="659"/>
      <c r="AJ1804" s="659"/>
      <c r="AK1804" s="659"/>
    </row>
    <row r="1805" spans="1:37">
      <c r="A1805" s="659"/>
      <c r="B1805" s="659"/>
      <c r="C1805" s="659"/>
      <c r="D1805" s="659"/>
      <c r="E1805" s="659"/>
      <c r="F1805" s="659"/>
      <c r="G1805" s="659"/>
      <c r="H1805" s="659"/>
      <c r="I1805" s="660"/>
      <c r="J1805" s="659"/>
      <c r="K1805" s="660"/>
      <c r="L1805" s="659"/>
      <c r="M1805" s="659"/>
      <c r="N1805" s="659"/>
      <c r="O1805" s="659"/>
      <c r="P1805" s="659"/>
      <c r="Q1805" s="659"/>
      <c r="R1805" s="659"/>
      <c r="S1805" s="659"/>
      <c r="T1805" s="659"/>
      <c r="U1805" s="659"/>
      <c r="V1805" s="659"/>
      <c r="W1805" s="659"/>
      <c r="X1805" s="659"/>
      <c r="Y1805" s="659"/>
      <c r="Z1805" s="659"/>
      <c r="AA1805" s="659"/>
      <c r="AB1805" s="659"/>
      <c r="AC1805" s="659"/>
      <c r="AD1805" s="659"/>
      <c r="AE1805" s="659"/>
      <c r="AF1805" s="659"/>
      <c r="AG1805" s="659"/>
      <c r="AH1805" s="659"/>
      <c r="AI1805" s="659"/>
      <c r="AJ1805" s="659"/>
      <c r="AK1805" s="659"/>
    </row>
    <row r="1806" spans="1:37">
      <c r="A1806" s="659"/>
      <c r="B1806" s="659"/>
      <c r="C1806" s="659"/>
      <c r="D1806" s="659"/>
      <c r="E1806" s="659"/>
      <c r="F1806" s="659"/>
      <c r="G1806" s="659"/>
      <c r="H1806" s="659"/>
      <c r="I1806" s="660"/>
      <c r="J1806" s="659"/>
      <c r="K1806" s="660"/>
      <c r="L1806" s="659"/>
      <c r="M1806" s="659"/>
      <c r="N1806" s="659"/>
      <c r="O1806" s="659"/>
      <c r="P1806" s="659"/>
      <c r="Q1806" s="659"/>
      <c r="R1806" s="659"/>
      <c r="S1806" s="659"/>
      <c r="T1806" s="659"/>
      <c r="U1806" s="659"/>
      <c r="V1806" s="659"/>
      <c r="W1806" s="659"/>
      <c r="X1806" s="659"/>
      <c r="Y1806" s="659"/>
      <c r="Z1806" s="659"/>
      <c r="AA1806" s="659"/>
      <c r="AB1806" s="659"/>
      <c r="AC1806" s="659"/>
      <c r="AD1806" s="659"/>
      <c r="AE1806" s="659"/>
      <c r="AF1806" s="659"/>
      <c r="AG1806" s="659"/>
      <c r="AH1806" s="659"/>
      <c r="AI1806" s="659"/>
      <c r="AJ1806" s="659"/>
      <c r="AK1806" s="659"/>
    </row>
    <row r="1807" spans="1:37">
      <c r="A1807" s="659"/>
      <c r="B1807" s="659"/>
      <c r="C1807" s="659"/>
      <c r="D1807" s="659"/>
      <c r="E1807" s="659"/>
      <c r="F1807" s="659"/>
      <c r="G1807" s="659"/>
      <c r="H1807" s="659"/>
      <c r="I1807" s="660"/>
      <c r="J1807" s="659"/>
      <c r="K1807" s="660"/>
      <c r="L1807" s="659"/>
      <c r="M1807" s="659"/>
      <c r="N1807" s="659"/>
      <c r="O1807" s="659"/>
      <c r="P1807" s="659"/>
      <c r="Q1807" s="659"/>
      <c r="R1807" s="659"/>
      <c r="S1807" s="659"/>
      <c r="T1807" s="659"/>
      <c r="U1807" s="659"/>
      <c r="V1807" s="659"/>
      <c r="W1807" s="659"/>
      <c r="X1807" s="659"/>
      <c r="Y1807" s="659"/>
      <c r="Z1807" s="659"/>
      <c r="AA1807" s="659"/>
      <c r="AB1807" s="659"/>
      <c r="AC1807" s="659"/>
      <c r="AD1807" s="659"/>
      <c r="AE1807" s="659"/>
      <c r="AF1807" s="659"/>
      <c r="AG1807" s="659"/>
      <c r="AH1807" s="659"/>
      <c r="AI1807" s="659"/>
      <c r="AJ1807" s="659"/>
      <c r="AK1807" s="659"/>
    </row>
    <row r="1808" spans="1:37">
      <c r="A1808" s="659"/>
      <c r="B1808" s="659"/>
      <c r="C1808" s="659"/>
      <c r="D1808" s="659"/>
      <c r="E1808" s="659"/>
      <c r="F1808" s="659"/>
      <c r="G1808" s="659"/>
      <c r="H1808" s="659"/>
      <c r="I1808" s="660"/>
      <c r="J1808" s="659"/>
      <c r="K1808" s="660"/>
      <c r="L1808" s="659"/>
      <c r="M1808" s="659"/>
      <c r="N1808" s="659"/>
      <c r="O1808" s="659"/>
      <c r="P1808" s="659"/>
      <c r="Q1808" s="659"/>
      <c r="R1808" s="659"/>
      <c r="S1808" s="659"/>
      <c r="T1808" s="659"/>
      <c r="U1808" s="659"/>
      <c r="V1808" s="659"/>
      <c r="W1808" s="659"/>
      <c r="X1808" s="659"/>
      <c r="Y1808" s="659"/>
      <c r="Z1808" s="659"/>
      <c r="AA1808" s="659"/>
      <c r="AB1808" s="659"/>
      <c r="AC1808" s="659"/>
      <c r="AD1808" s="659"/>
      <c r="AE1808" s="659"/>
      <c r="AF1808" s="659"/>
      <c r="AG1808" s="659"/>
      <c r="AH1808" s="659"/>
      <c r="AI1808" s="659"/>
      <c r="AJ1808" s="659"/>
      <c r="AK1808" s="659"/>
    </row>
    <row r="1809" spans="1:37">
      <c r="A1809" s="659"/>
      <c r="B1809" s="659"/>
      <c r="C1809" s="659"/>
      <c r="D1809" s="659"/>
      <c r="E1809" s="659"/>
      <c r="F1809" s="659"/>
      <c r="G1809" s="659"/>
      <c r="H1809" s="659"/>
      <c r="I1809" s="660"/>
      <c r="J1809" s="659"/>
      <c r="K1809" s="660"/>
      <c r="L1809" s="659"/>
      <c r="M1809" s="659"/>
      <c r="N1809" s="659"/>
      <c r="O1809" s="659"/>
      <c r="P1809" s="659"/>
      <c r="Q1809" s="659"/>
      <c r="R1809" s="659"/>
      <c r="S1809" s="659"/>
      <c r="T1809" s="659"/>
      <c r="U1809" s="659"/>
      <c r="V1809" s="659"/>
      <c r="W1809" s="659"/>
      <c r="X1809" s="659"/>
      <c r="Y1809" s="659"/>
      <c r="Z1809" s="659"/>
      <c r="AA1809" s="659"/>
      <c r="AB1809" s="659"/>
      <c r="AC1809" s="659"/>
      <c r="AD1809" s="659"/>
      <c r="AE1809" s="659"/>
      <c r="AF1809" s="659"/>
      <c r="AG1809" s="659"/>
      <c r="AH1809" s="659"/>
      <c r="AI1809" s="659"/>
      <c r="AJ1809" s="659"/>
      <c r="AK1809" s="659"/>
    </row>
    <row r="1810" spans="1:37">
      <c r="A1810" s="659"/>
      <c r="B1810" s="659"/>
      <c r="C1810" s="659"/>
      <c r="D1810" s="659"/>
      <c r="E1810" s="659"/>
      <c r="F1810" s="659"/>
      <c r="G1810" s="659"/>
      <c r="H1810" s="659"/>
      <c r="I1810" s="660"/>
      <c r="J1810" s="659"/>
      <c r="K1810" s="660"/>
      <c r="L1810" s="659"/>
      <c r="M1810" s="659"/>
      <c r="N1810" s="659"/>
      <c r="O1810" s="659"/>
      <c r="P1810" s="659"/>
      <c r="Q1810" s="659"/>
      <c r="R1810" s="659"/>
      <c r="S1810" s="659"/>
      <c r="T1810" s="659"/>
      <c r="U1810" s="659"/>
      <c r="V1810" s="659"/>
      <c r="W1810" s="659"/>
      <c r="X1810" s="659"/>
      <c r="Y1810" s="659"/>
      <c r="Z1810" s="659"/>
      <c r="AA1810" s="659"/>
      <c r="AB1810" s="659"/>
      <c r="AC1810" s="659"/>
      <c r="AD1810" s="659"/>
      <c r="AE1810" s="659"/>
      <c r="AF1810" s="659"/>
      <c r="AG1810" s="659"/>
      <c r="AH1810" s="659"/>
      <c r="AI1810" s="659"/>
      <c r="AJ1810" s="659"/>
      <c r="AK1810" s="659"/>
    </row>
    <row r="1811" spans="1:37">
      <c r="A1811" s="659"/>
      <c r="B1811" s="659"/>
      <c r="C1811" s="659"/>
      <c r="D1811" s="659"/>
      <c r="E1811" s="659"/>
      <c r="F1811" s="659"/>
      <c r="G1811" s="659"/>
      <c r="H1811" s="659"/>
      <c r="I1811" s="660"/>
      <c r="J1811" s="659"/>
      <c r="K1811" s="660"/>
      <c r="L1811" s="659"/>
      <c r="M1811" s="659"/>
      <c r="N1811" s="659"/>
      <c r="O1811" s="659"/>
      <c r="P1811" s="659"/>
      <c r="Q1811" s="659"/>
      <c r="R1811" s="659"/>
      <c r="S1811" s="659"/>
      <c r="T1811" s="659"/>
      <c r="U1811" s="659"/>
      <c r="V1811" s="659"/>
      <c r="W1811" s="659"/>
      <c r="X1811" s="659"/>
      <c r="Y1811" s="659"/>
      <c r="Z1811" s="659"/>
      <c r="AA1811" s="659"/>
      <c r="AB1811" s="659"/>
      <c r="AC1811" s="659"/>
      <c r="AD1811" s="659"/>
      <c r="AE1811" s="659"/>
      <c r="AF1811" s="659"/>
      <c r="AG1811" s="659"/>
      <c r="AH1811" s="659"/>
      <c r="AI1811" s="659"/>
      <c r="AJ1811" s="659"/>
      <c r="AK1811" s="659"/>
    </row>
    <row r="1812" spans="1:37">
      <c r="A1812" s="659"/>
      <c r="B1812" s="659"/>
      <c r="C1812" s="659"/>
      <c r="D1812" s="659"/>
      <c r="E1812" s="659"/>
      <c r="F1812" s="659"/>
      <c r="G1812" s="659"/>
      <c r="H1812" s="659"/>
      <c r="I1812" s="660"/>
      <c r="J1812" s="659"/>
      <c r="K1812" s="660"/>
      <c r="L1812" s="659"/>
      <c r="M1812" s="659"/>
      <c r="N1812" s="659"/>
      <c r="O1812" s="659"/>
      <c r="P1812" s="659"/>
      <c r="Q1812" s="659"/>
      <c r="R1812" s="659"/>
      <c r="S1812" s="659"/>
      <c r="T1812" s="659"/>
      <c r="U1812" s="659"/>
      <c r="V1812" s="659"/>
      <c r="W1812" s="659"/>
      <c r="X1812" s="659"/>
      <c r="Y1812" s="659"/>
      <c r="Z1812" s="659"/>
      <c r="AA1812" s="659"/>
      <c r="AB1812" s="659"/>
      <c r="AC1812" s="659"/>
      <c r="AD1812" s="659"/>
      <c r="AE1812" s="659"/>
      <c r="AF1812" s="659"/>
      <c r="AG1812" s="659"/>
      <c r="AH1812" s="659"/>
      <c r="AI1812" s="659"/>
      <c r="AJ1812" s="659"/>
      <c r="AK1812" s="659"/>
    </row>
    <row r="1813" spans="1:37">
      <c r="A1813" s="659"/>
      <c r="B1813" s="659"/>
      <c r="C1813" s="659"/>
      <c r="D1813" s="659"/>
      <c r="E1813" s="659"/>
      <c r="F1813" s="659"/>
      <c r="G1813" s="659"/>
      <c r="H1813" s="659"/>
      <c r="I1813" s="660"/>
      <c r="J1813" s="659"/>
      <c r="K1813" s="660"/>
      <c r="L1813" s="659"/>
      <c r="M1813" s="659"/>
      <c r="N1813" s="659"/>
      <c r="O1813" s="659"/>
      <c r="P1813" s="659"/>
      <c r="Q1813" s="659"/>
      <c r="R1813" s="659"/>
      <c r="S1813" s="659"/>
      <c r="T1813" s="659"/>
      <c r="U1813" s="659"/>
      <c r="V1813" s="659"/>
      <c r="W1813" s="659"/>
      <c r="X1813" s="659"/>
      <c r="Y1813" s="659"/>
      <c r="Z1813" s="659"/>
      <c r="AA1813" s="659"/>
      <c r="AB1813" s="659"/>
      <c r="AC1813" s="659"/>
      <c r="AD1813" s="659"/>
      <c r="AE1813" s="659"/>
      <c r="AF1813" s="659"/>
      <c r="AG1813" s="659"/>
      <c r="AH1813" s="659"/>
      <c r="AI1813" s="659"/>
      <c r="AJ1813" s="659"/>
      <c r="AK1813" s="659"/>
    </row>
    <row r="1814" spans="1:37">
      <c r="A1814" s="659"/>
      <c r="B1814" s="659"/>
      <c r="C1814" s="659"/>
      <c r="D1814" s="659"/>
      <c r="E1814" s="659"/>
      <c r="F1814" s="659"/>
      <c r="G1814" s="659"/>
      <c r="H1814" s="659"/>
      <c r="I1814" s="660"/>
      <c r="J1814" s="659"/>
      <c r="K1814" s="660"/>
      <c r="L1814" s="659"/>
      <c r="M1814" s="659"/>
      <c r="N1814" s="659"/>
      <c r="O1814" s="659"/>
      <c r="P1814" s="659"/>
      <c r="Q1814" s="659"/>
      <c r="R1814" s="659"/>
      <c r="S1814" s="659"/>
      <c r="T1814" s="659"/>
      <c r="U1814" s="659"/>
      <c r="V1814" s="659"/>
      <c r="W1814" s="659"/>
      <c r="X1814" s="659"/>
      <c r="Y1814" s="659"/>
      <c r="Z1814" s="659"/>
      <c r="AA1814" s="659"/>
      <c r="AB1814" s="659"/>
      <c r="AC1814" s="659"/>
      <c r="AD1814" s="659"/>
      <c r="AE1814" s="659"/>
      <c r="AF1814" s="659"/>
      <c r="AG1814" s="659"/>
      <c r="AH1814" s="659"/>
      <c r="AI1814" s="659"/>
      <c r="AJ1814" s="659"/>
      <c r="AK1814" s="659"/>
    </row>
    <row r="1815" spans="1:37">
      <c r="A1815" s="659"/>
      <c r="B1815" s="659"/>
      <c r="C1815" s="659"/>
      <c r="D1815" s="659"/>
      <c r="E1815" s="659"/>
      <c r="F1815" s="659"/>
      <c r="G1815" s="659"/>
      <c r="H1815" s="659"/>
      <c r="I1815" s="660"/>
      <c r="J1815" s="659"/>
      <c r="K1815" s="660"/>
      <c r="L1815" s="659"/>
      <c r="M1815" s="659"/>
      <c r="N1815" s="659"/>
      <c r="O1815" s="659"/>
      <c r="P1815" s="659"/>
      <c r="Q1815" s="659"/>
      <c r="R1815" s="659"/>
      <c r="S1815" s="659"/>
      <c r="T1815" s="659"/>
      <c r="U1815" s="659"/>
      <c r="V1815" s="659"/>
      <c r="W1815" s="659"/>
      <c r="X1815" s="659"/>
      <c r="Y1815" s="659"/>
      <c r="Z1815" s="659"/>
      <c r="AA1815" s="659"/>
      <c r="AB1815" s="659"/>
      <c r="AC1815" s="659"/>
      <c r="AD1815" s="659"/>
      <c r="AE1815" s="659"/>
      <c r="AF1815" s="659"/>
      <c r="AG1815" s="659"/>
      <c r="AH1815" s="659"/>
      <c r="AI1815" s="659"/>
      <c r="AJ1815" s="659"/>
      <c r="AK1815" s="659"/>
    </row>
    <row r="1816" spans="1:37">
      <c r="A1816" s="659"/>
      <c r="B1816" s="659"/>
      <c r="C1816" s="659"/>
      <c r="D1816" s="659"/>
      <c r="E1816" s="659"/>
      <c r="F1816" s="659"/>
      <c r="G1816" s="659"/>
      <c r="H1816" s="659"/>
      <c r="I1816" s="660"/>
      <c r="J1816" s="659"/>
      <c r="K1816" s="660"/>
      <c r="L1816" s="659"/>
      <c r="M1816" s="659"/>
      <c r="N1816" s="659"/>
      <c r="O1816" s="659"/>
      <c r="P1816" s="659"/>
      <c r="Q1816" s="659"/>
      <c r="R1816" s="659"/>
      <c r="S1816" s="659"/>
      <c r="T1816" s="659"/>
      <c r="U1816" s="659"/>
      <c r="V1816" s="659"/>
      <c r="W1816" s="659"/>
      <c r="X1816" s="659"/>
      <c r="Y1816" s="659"/>
      <c r="Z1816" s="659"/>
      <c r="AA1816" s="659"/>
      <c r="AB1816" s="659"/>
      <c r="AC1816" s="659"/>
      <c r="AD1816" s="659"/>
      <c r="AE1816" s="659"/>
      <c r="AF1816" s="659"/>
      <c r="AG1816" s="659"/>
      <c r="AH1816" s="659"/>
      <c r="AI1816" s="659"/>
      <c r="AJ1816" s="659"/>
      <c r="AK1816" s="659"/>
    </row>
    <row r="1817" spans="1:37">
      <c r="A1817" s="659"/>
      <c r="B1817" s="659"/>
      <c r="C1817" s="659"/>
      <c r="D1817" s="659"/>
      <c r="E1817" s="659"/>
      <c r="F1817" s="659"/>
      <c r="G1817" s="659"/>
      <c r="H1817" s="659"/>
      <c r="I1817" s="660"/>
      <c r="J1817" s="659"/>
      <c r="K1817" s="660"/>
      <c r="L1817" s="659"/>
      <c r="M1817" s="659"/>
      <c r="N1817" s="659"/>
      <c r="O1817" s="659"/>
      <c r="P1817" s="659"/>
      <c r="Q1817" s="659"/>
      <c r="R1817" s="659"/>
      <c r="S1817" s="659"/>
      <c r="T1817" s="659"/>
      <c r="U1817" s="659"/>
      <c r="V1817" s="659"/>
      <c r="W1817" s="659"/>
      <c r="X1817" s="659"/>
      <c r="Y1817" s="659"/>
      <c r="Z1817" s="659"/>
      <c r="AA1817" s="659"/>
      <c r="AB1817" s="659"/>
      <c r="AC1817" s="659"/>
      <c r="AD1817" s="659"/>
      <c r="AE1817" s="659"/>
      <c r="AF1817" s="659"/>
      <c r="AG1817" s="659"/>
      <c r="AH1817" s="659"/>
      <c r="AI1817" s="659"/>
      <c r="AJ1817" s="659"/>
      <c r="AK1817" s="659"/>
    </row>
    <row r="1818" spans="1:37">
      <c r="A1818" s="659"/>
      <c r="B1818" s="659"/>
      <c r="C1818" s="659"/>
      <c r="D1818" s="659"/>
      <c r="E1818" s="659"/>
      <c r="F1818" s="659"/>
      <c r="G1818" s="659"/>
      <c r="H1818" s="659"/>
      <c r="I1818" s="660"/>
      <c r="J1818" s="659"/>
      <c r="K1818" s="660"/>
      <c r="L1818" s="659"/>
      <c r="M1818" s="659"/>
      <c r="N1818" s="659"/>
      <c r="O1818" s="659"/>
      <c r="P1818" s="659"/>
      <c r="Q1818" s="659"/>
      <c r="R1818" s="659"/>
      <c r="S1818" s="659"/>
      <c r="T1818" s="659"/>
      <c r="U1818" s="659"/>
      <c r="V1818" s="659"/>
      <c r="W1818" s="659"/>
      <c r="X1818" s="659"/>
      <c r="Y1818" s="659"/>
      <c r="Z1818" s="659"/>
      <c r="AA1818" s="659"/>
      <c r="AB1818" s="659"/>
      <c r="AC1818" s="659"/>
      <c r="AD1818" s="659"/>
      <c r="AE1818" s="659"/>
      <c r="AF1818" s="659"/>
      <c r="AG1818" s="659"/>
      <c r="AH1818" s="659"/>
      <c r="AI1818" s="659"/>
      <c r="AJ1818" s="659"/>
      <c r="AK1818" s="659"/>
    </row>
    <row r="1819" spans="1:37">
      <c r="A1819" s="659"/>
      <c r="B1819" s="659"/>
      <c r="C1819" s="659"/>
      <c r="D1819" s="659"/>
      <c r="E1819" s="659"/>
      <c r="F1819" s="659"/>
      <c r="G1819" s="659"/>
      <c r="H1819" s="659"/>
      <c r="I1819" s="660"/>
      <c r="J1819" s="659"/>
      <c r="K1819" s="660"/>
      <c r="L1819" s="659"/>
      <c r="M1819" s="659"/>
      <c r="N1819" s="659"/>
      <c r="O1819" s="659"/>
      <c r="P1819" s="659"/>
      <c r="Q1819" s="659"/>
      <c r="R1819" s="659"/>
      <c r="S1819" s="659"/>
      <c r="T1819" s="659"/>
      <c r="U1819" s="659"/>
      <c r="V1819" s="659"/>
      <c r="W1819" s="659"/>
      <c r="X1819" s="659"/>
      <c r="Y1819" s="659"/>
      <c r="Z1819" s="659"/>
      <c r="AA1819" s="659"/>
      <c r="AB1819" s="659"/>
      <c r="AC1819" s="659"/>
      <c r="AD1819" s="659"/>
      <c r="AE1819" s="659"/>
      <c r="AF1819" s="659"/>
      <c r="AG1819" s="659"/>
      <c r="AH1819" s="659"/>
      <c r="AI1819" s="659"/>
      <c r="AJ1819" s="659"/>
      <c r="AK1819" s="659"/>
    </row>
    <row r="1820" spans="1:37">
      <c r="A1820" s="659"/>
      <c r="B1820" s="659"/>
      <c r="C1820" s="659"/>
      <c r="D1820" s="659"/>
      <c r="E1820" s="659"/>
      <c r="F1820" s="659"/>
      <c r="G1820" s="659"/>
      <c r="H1820" s="659"/>
      <c r="I1820" s="660"/>
      <c r="J1820" s="659"/>
      <c r="K1820" s="660"/>
      <c r="L1820" s="659"/>
      <c r="M1820" s="659"/>
      <c r="N1820" s="659"/>
      <c r="O1820" s="659"/>
      <c r="P1820" s="659"/>
      <c r="Q1820" s="659"/>
      <c r="R1820" s="659"/>
      <c r="S1820" s="659"/>
      <c r="T1820" s="659"/>
      <c r="U1820" s="659"/>
      <c r="V1820" s="659"/>
      <c r="W1820" s="659"/>
      <c r="X1820" s="659"/>
      <c r="Y1820" s="659"/>
      <c r="Z1820" s="659"/>
      <c r="AA1820" s="659"/>
      <c r="AB1820" s="659"/>
      <c r="AC1820" s="659"/>
      <c r="AD1820" s="659"/>
      <c r="AE1820" s="659"/>
      <c r="AF1820" s="659"/>
      <c r="AG1820" s="659"/>
      <c r="AH1820" s="659"/>
      <c r="AI1820" s="659"/>
      <c r="AJ1820" s="659"/>
      <c r="AK1820" s="659"/>
    </row>
    <row r="1821" spans="1:37">
      <c r="A1821" s="659"/>
      <c r="B1821" s="659"/>
      <c r="C1821" s="659"/>
      <c r="D1821" s="659"/>
      <c r="E1821" s="659"/>
      <c r="F1821" s="659"/>
      <c r="G1821" s="659"/>
      <c r="H1821" s="659"/>
      <c r="I1821" s="660"/>
      <c r="J1821" s="659"/>
      <c r="K1821" s="660"/>
      <c r="L1821" s="659"/>
      <c r="M1821" s="659"/>
      <c r="N1821" s="659"/>
      <c r="O1821" s="659"/>
      <c r="P1821" s="659"/>
      <c r="Q1821" s="659"/>
      <c r="R1821" s="659"/>
      <c r="S1821" s="659"/>
      <c r="T1821" s="659"/>
      <c r="U1821" s="659"/>
      <c r="V1821" s="659"/>
      <c r="W1821" s="659"/>
      <c r="X1821" s="659"/>
      <c r="Y1821" s="659"/>
      <c r="Z1821" s="659"/>
      <c r="AA1821" s="659"/>
      <c r="AB1821" s="659"/>
      <c r="AC1821" s="659"/>
      <c r="AD1821" s="659"/>
      <c r="AE1821" s="659"/>
      <c r="AF1821" s="659"/>
      <c r="AG1821" s="659"/>
      <c r="AH1821" s="659"/>
      <c r="AI1821" s="659"/>
      <c r="AJ1821" s="659"/>
      <c r="AK1821" s="659"/>
    </row>
    <row r="1822" spans="1:37">
      <c r="A1822" s="659"/>
      <c r="B1822" s="659"/>
      <c r="C1822" s="659"/>
      <c r="D1822" s="659"/>
      <c r="E1822" s="659"/>
      <c r="F1822" s="659"/>
      <c r="G1822" s="659"/>
      <c r="H1822" s="659"/>
      <c r="I1822" s="660"/>
      <c r="J1822" s="659"/>
      <c r="K1822" s="660"/>
      <c r="L1822" s="659"/>
      <c r="M1822" s="659"/>
      <c r="N1822" s="659"/>
      <c r="O1822" s="659"/>
      <c r="P1822" s="659"/>
      <c r="Q1822" s="659"/>
      <c r="R1822" s="659"/>
      <c r="S1822" s="659"/>
      <c r="T1822" s="659"/>
      <c r="U1822" s="659"/>
      <c r="V1822" s="659"/>
      <c r="W1822" s="659"/>
      <c r="X1822" s="659"/>
      <c r="Y1822" s="659"/>
      <c r="Z1822" s="659"/>
      <c r="AA1822" s="659"/>
      <c r="AB1822" s="659"/>
      <c r="AC1822" s="659"/>
      <c r="AD1822" s="659"/>
      <c r="AE1822" s="659"/>
      <c r="AF1822" s="659"/>
      <c r="AG1822" s="659"/>
      <c r="AH1822" s="659"/>
      <c r="AI1822" s="659"/>
      <c r="AJ1822" s="659"/>
      <c r="AK1822" s="659"/>
    </row>
    <row r="1823" spans="1:37">
      <c r="A1823" s="659"/>
      <c r="B1823" s="659"/>
      <c r="C1823" s="659"/>
      <c r="D1823" s="659"/>
      <c r="E1823" s="659"/>
      <c r="F1823" s="659"/>
      <c r="G1823" s="659"/>
      <c r="H1823" s="659"/>
      <c r="I1823" s="660"/>
      <c r="J1823" s="659"/>
      <c r="K1823" s="660"/>
      <c r="L1823" s="659"/>
      <c r="M1823" s="659"/>
      <c r="N1823" s="659"/>
      <c r="O1823" s="659"/>
      <c r="P1823" s="659"/>
      <c r="Q1823" s="659"/>
      <c r="R1823" s="659"/>
      <c r="S1823" s="659"/>
      <c r="T1823" s="659"/>
      <c r="U1823" s="659"/>
      <c r="V1823" s="659"/>
      <c r="W1823" s="659"/>
      <c r="X1823" s="659"/>
      <c r="Y1823" s="659"/>
      <c r="Z1823" s="659"/>
      <c r="AA1823" s="659"/>
      <c r="AB1823" s="659"/>
      <c r="AC1823" s="659"/>
      <c r="AD1823" s="659"/>
      <c r="AE1823" s="659"/>
      <c r="AF1823" s="659"/>
      <c r="AG1823" s="659"/>
      <c r="AH1823" s="659"/>
      <c r="AI1823" s="659"/>
      <c r="AJ1823" s="659"/>
      <c r="AK1823" s="659"/>
    </row>
    <row r="1824" spans="1:37">
      <c r="A1824" s="659"/>
      <c r="B1824" s="659"/>
      <c r="C1824" s="659"/>
      <c r="D1824" s="659"/>
      <c r="E1824" s="659"/>
      <c r="F1824" s="659"/>
      <c r="G1824" s="659"/>
      <c r="H1824" s="659"/>
      <c r="I1824" s="660"/>
      <c r="J1824" s="659"/>
      <c r="K1824" s="660"/>
      <c r="L1824" s="659"/>
      <c r="M1824" s="659"/>
      <c r="N1824" s="659"/>
      <c r="O1824" s="659"/>
      <c r="P1824" s="659"/>
      <c r="Q1824" s="659"/>
      <c r="R1824" s="659"/>
      <c r="S1824" s="659"/>
      <c r="T1824" s="659"/>
      <c r="U1824" s="659"/>
      <c r="V1824" s="659"/>
      <c r="W1824" s="659"/>
      <c r="X1824" s="659"/>
      <c r="Y1824" s="659"/>
      <c r="Z1824" s="659"/>
      <c r="AA1824" s="659"/>
      <c r="AB1824" s="659"/>
      <c r="AC1824" s="659"/>
      <c r="AD1824" s="659"/>
      <c r="AE1824" s="659"/>
      <c r="AF1824" s="659"/>
      <c r="AG1824" s="659"/>
      <c r="AH1824" s="659"/>
      <c r="AI1824" s="659"/>
      <c r="AJ1824" s="659"/>
      <c r="AK1824" s="659"/>
    </row>
    <row r="1825" spans="1:37">
      <c r="A1825" s="659"/>
      <c r="B1825" s="659"/>
      <c r="C1825" s="659"/>
      <c r="D1825" s="659"/>
      <c r="E1825" s="659"/>
      <c r="F1825" s="659"/>
      <c r="G1825" s="659"/>
      <c r="H1825" s="659"/>
      <c r="I1825" s="660"/>
      <c r="J1825" s="659"/>
      <c r="K1825" s="660"/>
      <c r="L1825" s="659"/>
      <c r="M1825" s="659"/>
      <c r="N1825" s="659"/>
      <c r="O1825" s="659"/>
      <c r="P1825" s="659"/>
      <c r="Q1825" s="659"/>
      <c r="R1825" s="659"/>
      <c r="S1825" s="659"/>
      <c r="T1825" s="659"/>
      <c r="U1825" s="659"/>
      <c r="V1825" s="659"/>
      <c r="W1825" s="659"/>
      <c r="X1825" s="659"/>
      <c r="Y1825" s="659"/>
      <c r="Z1825" s="659"/>
      <c r="AA1825" s="659"/>
      <c r="AB1825" s="659"/>
      <c r="AC1825" s="659"/>
      <c r="AD1825" s="659"/>
      <c r="AE1825" s="659"/>
      <c r="AF1825" s="659"/>
      <c r="AG1825" s="659"/>
      <c r="AH1825" s="659"/>
      <c r="AI1825" s="659"/>
      <c r="AJ1825" s="659"/>
      <c r="AK1825" s="659"/>
    </row>
    <row r="1826" spans="1:37">
      <c r="A1826" s="659"/>
      <c r="B1826" s="659"/>
      <c r="C1826" s="659"/>
      <c r="D1826" s="659"/>
      <c r="E1826" s="659"/>
      <c r="F1826" s="659"/>
      <c r="G1826" s="659"/>
      <c r="H1826" s="659"/>
      <c r="I1826" s="660"/>
      <c r="J1826" s="659"/>
      <c r="K1826" s="660"/>
      <c r="L1826" s="659"/>
      <c r="M1826" s="659"/>
      <c r="N1826" s="659"/>
      <c r="O1826" s="659"/>
      <c r="P1826" s="659"/>
      <c r="Q1826" s="659"/>
      <c r="R1826" s="659"/>
      <c r="S1826" s="659"/>
      <c r="T1826" s="659"/>
      <c r="U1826" s="659"/>
      <c r="V1826" s="659"/>
      <c r="W1826" s="659"/>
      <c r="X1826" s="659"/>
      <c r="Y1826" s="659"/>
      <c r="Z1826" s="659"/>
      <c r="AA1826" s="659"/>
      <c r="AB1826" s="659"/>
      <c r="AC1826" s="659"/>
      <c r="AD1826" s="659"/>
      <c r="AE1826" s="659"/>
      <c r="AF1826" s="659"/>
      <c r="AG1826" s="659"/>
      <c r="AH1826" s="659"/>
      <c r="AI1826" s="659"/>
      <c r="AJ1826" s="659"/>
      <c r="AK1826" s="659"/>
    </row>
    <row r="1827" spans="1:37">
      <c r="A1827" s="659"/>
      <c r="B1827" s="659"/>
      <c r="C1827" s="659"/>
      <c r="D1827" s="659"/>
      <c r="E1827" s="659"/>
      <c r="F1827" s="659"/>
      <c r="G1827" s="659"/>
      <c r="H1827" s="659"/>
      <c r="I1827" s="660"/>
      <c r="J1827" s="659"/>
      <c r="K1827" s="660"/>
      <c r="L1827" s="659"/>
      <c r="M1827" s="659"/>
      <c r="N1827" s="659"/>
      <c r="O1827" s="659"/>
      <c r="P1827" s="659"/>
      <c r="Q1827" s="659"/>
      <c r="R1827" s="659"/>
      <c r="S1827" s="659"/>
      <c r="T1827" s="659"/>
      <c r="U1827" s="659"/>
      <c r="V1827" s="659"/>
      <c r="W1827" s="659"/>
      <c r="X1827" s="659"/>
      <c r="Y1827" s="659"/>
      <c r="Z1827" s="659"/>
      <c r="AA1827" s="659"/>
      <c r="AB1827" s="659"/>
      <c r="AC1827" s="659"/>
      <c r="AD1827" s="659"/>
      <c r="AE1827" s="659"/>
      <c r="AF1827" s="659"/>
      <c r="AG1827" s="659"/>
      <c r="AH1827" s="659"/>
      <c r="AI1827" s="659"/>
      <c r="AJ1827" s="659"/>
      <c r="AK1827" s="659"/>
    </row>
    <row r="1828" spans="1:37">
      <c r="A1828" s="659"/>
      <c r="B1828" s="659"/>
      <c r="C1828" s="659"/>
      <c r="D1828" s="659"/>
      <c r="E1828" s="659"/>
      <c r="F1828" s="659"/>
      <c r="G1828" s="659"/>
      <c r="H1828" s="659"/>
      <c r="I1828" s="660"/>
      <c r="J1828" s="659"/>
      <c r="K1828" s="660"/>
      <c r="L1828" s="659"/>
      <c r="M1828" s="659"/>
      <c r="N1828" s="659"/>
      <c r="O1828" s="659"/>
      <c r="P1828" s="659"/>
      <c r="Q1828" s="659"/>
      <c r="R1828" s="659"/>
      <c r="S1828" s="659"/>
      <c r="T1828" s="659"/>
      <c r="U1828" s="659"/>
      <c r="V1828" s="659"/>
      <c r="W1828" s="659"/>
      <c r="X1828" s="659"/>
      <c r="Y1828" s="659"/>
      <c r="Z1828" s="659"/>
      <c r="AA1828" s="659"/>
      <c r="AB1828" s="659"/>
      <c r="AC1828" s="659"/>
      <c r="AD1828" s="659"/>
      <c r="AE1828" s="659"/>
      <c r="AF1828" s="659"/>
      <c r="AG1828" s="659"/>
      <c r="AH1828" s="659"/>
      <c r="AI1828" s="659"/>
      <c r="AJ1828" s="659"/>
      <c r="AK1828" s="659"/>
    </row>
    <row r="1829" spans="1:37">
      <c r="A1829" s="659"/>
      <c r="B1829" s="659"/>
      <c r="C1829" s="659"/>
      <c r="D1829" s="659"/>
      <c r="E1829" s="659"/>
      <c r="F1829" s="659"/>
      <c r="G1829" s="659"/>
      <c r="H1829" s="659"/>
      <c r="I1829" s="660"/>
      <c r="J1829" s="659"/>
      <c r="K1829" s="660"/>
      <c r="L1829" s="659"/>
      <c r="M1829" s="659"/>
      <c r="N1829" s="659"/>
      <c r="O1829" s="659"/>
      <c r="P1829" s="659"/>
      <c r="Q1829" s="659"/>
      <c r="R1829" s="659"/>
      <c r="S1829" s="659"/>
      <c r="T1829" s="659"/>
      <c r="U1829" s="659"/>
      <c r="V1829" s="659"/>
      <c r="W1829" s="659"/>
      <c r="X1829" s="659"/>
      <c r="Y1829" s="659"/>
      <c r="Z1829" s="659"/>
      <c r="AA1829" s="659"/>
      <c r="AB1829" s="659"/>
      <c r="AC1829" s="659"/>
      <c r="AD1829" s="659"/>
      <c r="AE1829" s="659"/>
      <c r="AF1829" s="659"/>
      <c r="AG1829" s="659"/>
      <c r="AH1829" s="659"/>
      <c r="AI1829" s="659"/>
      <c r="AJ1829" s="659"/>
      <c r="AK1829" s="659"/>
    </row>
    <row r="1830" spans="1:37">
      <c r="A1830" s="659"/>
      <c r="B1830" s="659"/>
      <c r="C1830" s="659"/>
      <c r="D1830" s="659"/>
      <c r="E1830" s="659"/>
      <c r="F1830" s="659"/>
      <c r="G1830" s="659"/>
      <c r="H1830" s="659"/>
      <c r="I1830" s="660"/>
      <c r="J1830" s="659"/>
      <c r="K1830" s="660"/>
      <c r="L1830" s="659"/>
      <c r="M1830" s="659"/>
      <c r="N1830" s="659"/>
      <c r="O1830" s="659"/>
      <c r="P1830" s="659"/>
      <c r="Q1830" s="659"/>
      <c r="R1830" s="659"/>
      <c r="S1830" s="659"/>
      <c r="T1830" s="659"/>
      <c r="U1830" s="659"/>
      <c r="V1830" s="659"/>
      <c r="W1830" s="659"/>
      <c r="X1830" s="659"/>
      <c r="Y1830" s="659"/>
      <c r="Z1830" s="659"/>
      <c r="AA1830" s="659"/>
      <c r="AB1830" s="659"/>
      <c r="AC1830" s="659"/>
      <c r="AD1830" s="659"/>
      <c r="AE1830" s="659"/>
      <c r="AF1830" s="659"/>
      <c r="AG1830" s="659"/>
      <c r="AH1830" s="659"/>
      <c r="AI1830" s="659"/>
      <c r="AJ1830" s="659"/>
      <c r="AK1830" s="659"/>
    </row>
    <row r="1831" spans="1:37">
      <c r="A1831" s="659"/>
      <c r="B1831" s="659"/>
      <c r="C1831" s="659"/>
      <c r="D1831" s="659"/>
      <c r="E1831" s="659"/>
      <c r="F1831" s="659"/>
      <c r="G1831" s="659"/>
      <c r="H1831" s="659"/>
      <c r="I1831" s="660"/>
      <c r="J1831" s="659"/>
      <c r="K1831" s="660"/>
      <c r="L1831" s="659"/>
      <c r="M1831" s="659"/>
      <c r="N1831" s="659"/>
      <c r="O1831" s="659"/>
      <c r="P1831" s="659"/>
      <c r="Q1831" s="659"/>
      <c r="R1831" s="659"/>
      <c r="S1831" s="659"/>
      <c r="T1831" s="659"/>
      <c r="U1831" s="659"/>
      <c r="V1831" s="659"/>
      <c r="W1831" s="659"/>
      <c r="X1831" s="659"/>
      <c r="Y1831" s="659"/>
      <c r="Z1831" s="659"/>
      <c r="AA1831" s="659"/>
      <c r="AB1831" s="659"/>
      <c r="AC1831" s="659"/>
      <c r="AD1831" s="659"/>
      <c r="AE1831" s="659"/>
      <c r="AF1831" s="659"/>
      <c r="AG1831" s="659"/>
      <c r="AH1831" s="659"/>
      <c r="AI1831" s="659"/>
      <c r="AJ1831" s="659"/>
      <c r="AK1831" s="659"/>
    </row>
    <row r="1832" spans="1:37">
      <c r="A1832" s="659"/>
      <c r="B1832" s="659"/>
      <c r="C1832" s="659"/>
      <c r="D1832" s="659"/>
      <c r="E1832" s="659"/>
      <c r="F1832" s="659"/>
      <c r="G1832" s="659"/>
      <c r="H1832" s="659"/>
      <c r="I1832" s="660"/>
      <c r="J1832" s="659"/>
      <c r="K1832" s="660"/>
      <c r="L1832" s="659"/>
      <c r="M1832" s="659"/>
      <c r="N1832" s="659"/>
      <c r="O1832" s="659"/>
      <c r="P1832" s="659"/>
      <c r="Q1832" s="659"/>
      <c r="R1832" s="659"/>
      <c r="S1832" s="659"/>
      <c r="T1832" s="659"/>
      <c r="U1832" s="659"/>
      <c r="V1832" s="659"/>
      <c r="W1832" s="659"/>
      <c r="X1832" s="659"/>
      <c r="Y1832" s="659"/>
      <c r="Z1832" s="659"/>
      <c r="AA1832" s="659"/>
      <c r="AB1832" s="659"/>
      <c r="AC1832" s="659"/>
      <c r="AD1832" s="659"/>
      <c r="AE1832" s="659"/>
      <c r="AF1832" s="659"/>
      <c r="AG1832" s="659"/>
      <c r="AH1832" s="659"/>
      <c r="AI1832" s="659"/>
      <c r="AJ1832" s="659"/>
      <c r="AK1832" s="659"/>
    </row>
    <row r="1833" spans="1:37">
      <c r="A1833" s="659"/>
      <c r="B1833" s="659"/>
      <c r="C1833" s="659"/>
      <c r="D1833" s="659"/>
      <c r="E1833" s="659"/>
      <c r="F1833" s="659"/>
      <c r="G1833" s="659"/>
      <c r="H1833" s="659"/>
      <c r="I1833" s="660"/>
      <c r="J1833" s="659"/>
      <c r="K1833" s="660"/>
      <c r="L1833" s="659"/>
      <c r="M1833" s="659"/>
      <c r="N1833" s="659"/>
      <c r="O1833" s="659"/>
      <c r="P1833" s="659"/>
      <c r="Q1833" s="659"/>
      <c r="R1833" s="659"/>
      <c r="S1833" s="659"/>
      <c r="T1833" s="659"/>
      <c r="U1833" s="659"/>
      <c r="V1833" s="659"/>
      <c r="W1833" s="659"/>
      <c r="X1833" s="659"/>
      <c r="Y1833" s="659"/>
      <c r="Z1833" s="659"/>
      <c r="AA1833" s="659"/>
      <c r="AB1833" s="659"/>
      <c r="AC1833" s="659"/>
      <c r="AD1833" s="659"/>
      <c r="AE1833" s="659"/>
      <c r="AF1833" s="659"/>
      <c r="AG1833" s="659"/>
      <c r="AH1833" s="659"/>
      <c r="AI1833" s="659"/>
      <c r="AJ1833" s="659"/>
      <c r="AK1833" s="659"/>
    </row>
    <row r="1834" spans="1:37">
      <c r="A1834" s="659"/>
      <c r="B1834" s="659"/>
      <c r="C1834" s="659"/>
      <c r="D1834" s="659"/>
      <c r="E1834" s="659"/>
      <c r="F1834" s="659"/>
      <c r="G1834" s="659"/>
      <c r="H1834" s="659"/>
      <c r="I1834" s="660"/>
      <c r="J1834" s="659"/>
      <c r="K1834" s="660"/>
      <c r="L1834" s="659"/>
      <c r="M1834" s="659"/>
      <c r="N1834" s="659"/>
      <c r="O1834" s="659"/>
      <c r="P1834" s="659"/>
      <c r="Q1834" s="659"/>
      <c r="R1834" s="659"/>
      <c r="S1834" s="659"/>
      <c r="T1834" s="659"/>
      <c r="U1834" s="659"/>
      <c r="V1834" s="659"/>
      <c r="W1834" s="659"/>
      <c r="X1834" s="659"/>
      <c r="Y1834" s="659"/>
      <c r="Z1834" s="659"/>
      <c r="AA1834" s="659"/>
      <c r="AB1834" s="659"/>
      <c r="AC1834" s="659"/>
      <c r="AD1834" s="659"/>
      <c r="AE1834" s="659"/>
      <c r="AF1834" s="659"/>
      <c r="AG1834" s="659"/>
      <c r="AH1834" s="659"/>
      <c r="AI1834" s="659"/>
      <c r="AJ1834" s="659"/>
      <c r="AK1834" s="659"/>
    </row>
    <row r="1835" spans="1:37">
      <c r="A1835" s="659"/>
      <c r="B1835" s="659"/>
      <c r="C1835" s="659"/>
      <c r="D1835" s="659"/>
      <c r="E1835" s="659"/>
      <c r="F1835" s="659"/>
      <c r="G1835" s="659"/>
      <c r="H1835" s="659"/>
      <c r="I1835" s="660"/>
      <c r="J1835" s="659"/>
      <c r="K1835" s="660"/>
      <c r="L1835" s="659"/>
      <c r="M1835" s="659"/>
      <c r="N1835" s="659"/>
      <c r="O1835" s="659"/>
      <c r="P1835" s="659"/>
      <c r="Q1835" s="659"/>
      <c r="R1835" s="659"/>
      <c r="S1835" s="659"/>
      <c r="T1835" s="659"/>
      <c r="U1835" s="659"/>
      <c r="V1835" s="659"/>
      <c r="W1835" s="659"/>
      <c r="X1835" s="659"/>
      <c r="Y1835" s="659"/>
      <c r="Z1835" s="659"/>
      <c r="AA1835" s="659"/>
      <c r="AB1835" s="659"/>
      <c r="AC1835" s="659"/>
      <c r="AD1835" s="659"/>
      <c r="AE1835" s="659"/>
      <c r="AF1835" s="659"/>
      <c r="AG1835" s="659"/>
      <c r="AH1835" s="659"/>
      <c r="AI1835" s="659"/>
      <c r="AJ1835" s="659"/>
      <c r="AK1835" s="659"/>
    </row>
    <row r="1836" spans="1:37">
      <c r="A1836" s="659"/>
      <c r="B1836" s="659"/>
      <c r="C1836" s="659"/>
      <c r="D1836" s="659"/>
      <c r="E1836" s="659"/>
      <c r="F1836" s="659"/>
      <c r="G1836" s="659"/>
      <c r="H1836" s="659"/>
      <c r="I1836" s="660"/>
      <c r="J1836" s="659"/>
      <c r="K1836" s="660"/>
      <c r="L1836" s="659"/>
      <c r="M1836" s="659"/>
      <c r="N1836" s="659"/>
      <c r="O1836" s="659"/>
      <c r="P1836" s="659"/>
      <c r="Q1836" s="659"/>
      <c r="R1836" s="659"/>
      <c r="S1836" s="659"/>
      <c r="T1836" s="659"/>
      <c r="U1836" s="659"/>
      <c r="V1836" s="659"/>
      <c r="W1836" s="659"/>
      <c r="X1836" s="659"/>
      <c r="Y1836" s="659"/>
      <c r="Z1836" s="659"/>
      <c r="AA1836" s="659"/>
      <c r="AB1836" s="659"/>
      <c r="AC1836" s="659"/>
      <c r="AD1836" s="659"/>
      <c r="AE1836" s="659"/>
      <c r="AF1836" s="659"/>
      <c r="AG1836" s="659"/>
      <c r="AH1836" s="659"/>
      <c r="AI1836" s="659"/>
      <c r="AJ1836" s="659"/>
      <c r="AK1836" s="659"/>
    </row>
    <row r="1837" spans="1:37">
      <c r="A1837" s="659"/>
      <c r="B1837" s="659"/>
      <c r="C1837" s="659"/>
      <c r="D1837" s="659"/>
      <c r="E1837" s="659"/>
      <c r="F1837" s="659"/>
      <c r="G1837" s="659"/>
      <c r="H1837" s="659"/>
      <c r="I1837" s="660"/>
      <c r="J1837" s="659"/>
      <c r="K1837" s="660"/>
      <c r="L1837" s="659"/>
      <c r="M1837" s="659"/>
      <c r="N1837" s="659"/>
      <c r="O1837" s="659"/>
      <c r="P1837" s="659"/>
      <c r="Q1837" s="659"/>
      <c r="R1837" s="659"/>
      <c r="S1837" s="659"/>
      <c r="T1837" s="659"/>
      <c r="U1837" s="659"/>
      <c r="V1837" s="659"/>
      <c r="W1837" s="659"/>
      <c r="X1837" s="659"/>
      <c r="Y1837" s="659"/>
      <c r="Z1837" s="659"/>
      <c r="AA1837" s="659"/>
      <c r="AB1837" s="659"/>
      <c r="AC1837" s="659"/>
      <c r="AD1837" s="659"/>
      <c r="AE1837" s="659"/>
      <c r="AF1837" s="659"/>
      <c r="AG1837" s="659"/>
      <c r="AH1837" s="659"/>
      <c r="AI1837" s="659"/>
      <c r="AJ1837" s="659"/>
      <c r="AK1837" s="659"/>
    </row>
    <row r="1838" spans="1:37">
      <c r="A1838" s="659"/>
      <c r="B1838" s="659"/>
      <c r="C1838" s="659"/>
      <c r="D1838" s="659"/>
      <c r="E1838" s="659"/>
      <c r="F1838" s="659"/>
      <c r="G1838" s="659"/>
      <c r="H1838" s="659"/>
      <c r="I1838" s="660"/>
      <c r="J1838" s="659"/>
      <c r="K1838" s="660"/>
      <c r="L1838" s="659"/>
      <c r="M1838" s="659"/>
      <c r="N1838" s="659"/>
      <c r="O1838" s="659"/>
      <c r="P1838" s="659"/>
      <c r="Q1838" s="659"/>
      <c r="R1838" s="659"/>
      <c r="S1838" s="659"/>
      <c r="T1838" s="659"/>
      <c r="U1838" s="659"/>
      <c r="V1838" s="659"/>
      <c r="W1838" s="659"/>
      <c r="X1838" s="659"/>
      <c r="Y1838" s="659"/>
      <c r="Z1838" s="659"/>
      <c r="AA1838" s="659"/>
      <c r="AB1838" s="659"/>
      <c r="AC1838" s="659"/>
      <c r="AD1838" s="659"/>
      <c r="AE1838" s="659"/>
      <c r="AF1838" s="659"/>
      <c r="AG1838" s="659"/>
      <c r="AH1838" s="659"/>
      <c r="AI1838" s="659"/>
      <c r="AJ1838" s="659"/>
      <c r="AK1838" s="659"/>
    </row>
    <row r="1839" spans="1:37">
      <c r="A1839" s="659"/>
      <c r="B1839" s="659"/>
      <c r="C1839" s="659"/>
      <c r="D1839" s="659"/>
      <c r="E1839" s="659"/>
      <c r="F1839" s="659"/>
      <c r="G1839" s="659"/>
      <c r="H1839" s="659"/>
      <c r="I1839" s="660"/>
      <c r="J1839" s="659"/>
      <c r="K1839" s="660"/>
      <c r="L1839" s="659"/>
      <c r="M1839" s="659"/>
      <c r="N1839" s="659"/>
      <c r="O1839" s="659"/>
      <c r="P1839" s="659"/>
      <c r="Q1839" s="659"/>
      <c r="R1839" s="659"/>
      <c r="S1839" s="659"/>
      <c r="T1839" s="659"/>
      <c r="U1839" s="659"/>
      <c r="V1839" s="659"/>
      <c r="W1839" s="659"/>
      <c r="X1839" s="659"/>
      <c r="Y1839" s="659"/>
      <c r="Z1839" s="659"/>
      <c r="AA1839" s="659"/>
      <c r="AB1839" s="659"/>
      <c r="AC1839" s="659"/>
      <c r="AD1839" s="659"/>
      <c r="AE1839" s="659"/>
      <c r="AF1839" s="659"/>
      <c r="AG1839" s="659"/>
      <c r="AH1839" s="659"/>
      <c r="AI1839" s="659"/>
      <c r="AJ1839" s="659"/>
      <c r="AK1839" s="659"/>
    </row>
    <row r="1840" spans="1:37">
      <c r="A1840" s="659"/>
      <c r="B1840" s="659"/>
      <c r="C1840" s="659"/>
      <c r="D1840" s="659"/>
      <c r="E1840" s="659"/>
      <c r="F1840" s="659"/>
      <c r="G1840" s="659"/>
      <c r="H1840" s="659"/>
      <c r="I1840" s="660"/>
      <c r="J1840" s="659"/>
      <c r="K1840" s="660"/>
      <c r="L1840" s="659"/>
      <c r="M1840" s="659"/>
      <c r="N1840" s="659"/>
      <c r="O1840" s="659"/>
      <c r="P1840" s="659"/>
      <c r="Q1840" s="659"/>
      <c r="R1840" s="659"/>
      <c r="S1840" s="659"/>
      <c r="T1840" s="659"/>
      <c r="U1840" s="659"/>
      <c r="V1840" s="659"/>
      <c r="W1840" s="659"/>
      <c r="X1840" s="659"/>
      <c r="Y1840" s="659"/>
      <c r="Z1840" s="659"/>
      <c r="AA1840" s="659"/>
      <c r="AB1840" s="659"/>
      <c r="AC1840" s="659"/>
      <c r="AD1840" s="659"/>
      <c r="AE1840" s="659"/>
      <c r="AF1840" s="659"/>
      <c r="AG1840" s="659"/>
      <c r="AH1840" s="659"/>
      <c r="AI1840" s="659"/>
      <c r="AJ1840" s="659"/>
      <c r="AK1840" s="659"/>
    </row>
    <row r="1841" spans="1:37">
      <c r="A1841" s="659"/>
      <c r="B1841" s="659"/>
      <c r="C1841" s="659"/>
      <c r="D1841" s="659"/>
      <c r="E1841" s="659"/>
      <c r="F1841" s="659"/>
      <c r="G1841" s="659"/>
      <c r="H1841" s="659"/>
      <c r="I1841" s="660"/>
      <c r="J1841" s="659"/>
      <c r="K1841" s="660"/>
      <c r="L1841" s="659"/>
      <c r="M1841" s="659"/>
      <c r="N1841" s="659"/>
      <c r="O1841" s="659"/>
      <c r="P1841" s="659"/>
      <c r="Q1841" s="659"/>
      <c r="R1841" s="659"/>
      <c r="S1841" s="659"/>
      <c r="T1841" s="659"/>
      <c r="U1841" s="659"/>
      <c r="V1841" s="659"/>
      <c r="W1841" s="659"/>
      <c r="X1841" s="659"/>
      <c r="Y1841" s="659"/>
      <c r="Z1841" s="659"/>
      <c r="AA1841" s="659"/>
      <c r="AB1841" s="659"/>
      <c r="AC1841" s="659"/>
      <c r="AD1841" s="659"/>
      <c r="AE1841" s="659"/>
      <c r="AF1841" s="659"/>
      <c r="AG1841" s="659"/>
      <c r="AH1841" s="659"/>
      <c r="AI1841" s="659"/>
      <c r="AJ1841" s="659"/>
      <c r="AK1841" s="659"/>
    </row>
    <row r="1842" spans="1:37">
      <c r="A1842" s="659"/>
      <c r="B1842" s="659"/>
      <c r="C1842" s="659"/>
      <c r="D1842" s="659"/>
      <c r="E1842" s="659"/>
      <c r="F1842" s="659"/>
      <c r="G1842" s="659"/>
      <c r="H1842" s="659"/>
      <c r="I1842" s="660"/>
      <c r="J1842" s="659"/>
      <c r="K1842" s="660"/>
      <c r="L1842" s="659"/>
      <c r="M1842" s="659"/>
      <c r="N1842" s="659"/>
      <c r="O1842" s="659"/>
      <c r="P1842" s="659"/>
      <c r="Q1842" s="659"/>
      <c r="R1842" s="659"/>
      <c r="S1842" s="659"/>
      <c r="T1842" s="659"/>
      <c r="U1842" s="659"/>
      <c r="V1842" s="659"/>
      <c r="W1842" s="659"/>
      <c r="X1842" s="659"/>
      <c r="Y1842" s="659"/>
      <c r="Z1842" s="659"/>
      <c r="AA1842" s="659"/>
      <c r="AB1842" s="659"/>
      <c r="AC1842" s="659"/>
      <c r="AD1842" s="659"/>
      <c r="AE1842" s="659"/>
      <c r="AF1842" s="659"/>
      <c r="AG1842" s="659"/>
      <c r="AH1842" s="659"/>
      <c r="AI1842" s="659"/>
      <c r="AJ1842" s="659"/>
      <c r="AK1842" s="659"/>
    </row>
    <row r="1843" spans="1:37">
      <c r="A1843" s="659"/>
      <c r="B1843" s="659"/>
      <c r="C1843" s="659"/>
      <c r="D1843" s="659"/>
      <c r="E1843" s="659"/>
      <c r="F1843" s="659"/>
      <c r="G1843" s="659"/>
      <c r="H1843" s="659"/>
      <c r="I1843" s="660"/>
      <c r="J1843" s="659"/>
      <c r="K1843" s="660"/>
      <c r="L1843" s="659"/>
      <c r="M1843" s="659"/>
      <c r="N1843" s="659"/>
      <c r="O1843" s="659"/>
      <c r="P1843" s="659"/>
      <c r="Q1843" s="659"/>
      <c r="R1843" s="659"/>
      <c r="S1843" s="659"/>
      <c r="T1843" s="659"/>
      <c r="U1843" s="659"/>
      <c r="V1843" s="659"/>
      <c r="W1843" s="659"/>
      <c r="X1843" s="659"/>
      <c r="Y1843" s="659"/>
      <c r="Z1843" s="659"/>
      <c r="AA1843" s="659"/>
      <c r="AB1843" s="659"/>
      <c r="AC1843" s="659"/>
      <c r="AD1843" s="659"/>
      <c r="AE1843" s="659"/>
      <c r="AF1843" s="659"/>
      <c r="AG1843" s="659"/>
      <c r="AH1843" s="659"/>
      <c r="AI1843" s="659"/>
      <c r="AJ1843" s="659"/>
      <c r="AK1843" s="659"/>
    </row>
    <row r="1844" spans="1:37">
      <c r="A1844" s="659"/>
      <c r="B1844" s="659"/>
      <c r="C1844" s="659"/>
      <c r="D1844" s="659"/>
      <c r="E1844" s="659"/>
      <c r="F1844" s="659"/>
      <c r="G1844" s="659"/>
      <c r="H1844" s="659"/>
      <c r="I1844" s="660"/>
      <c r="J1844" s="659"/>
      <c r="K1844" s="660"/>
      <c r="L1844" s="659"/>
      <c r="M1844" s="659"/>
      <c r="N1844" s="659"/>
      <c r="O1844" s="659"/>
      <c r="P1844" s="659"/>
      <c r="Q1844" s="659"/>
      <c r="R1844" s="659"/>
      <c r="S1844" s="659"/>
      <c r="T1844" s="659"/>
      <c r="U1844" s="659"/>
      <c r="V1844" s="659"/>
      <c r="W1844" s="659"/>
      <c r="X1844" s="659"/>
      <c r="Y1844" s="659"/>
      <c r="Z1844" s="659"/>
      <c r="AA1844" s="659"/>
      <c r="AB1844" s="659"/>
      <c r="AC1844" s="659"/>
      <c r="AD1844" s="659"/>
      <c r="AE1844" s="659"/>
      <c r="AF1844" s="659"/>
      <c r="AG1844" s="659"/>
      <c r="AH1844" s="659"/>
      <c r="AI1844" s="659"/>
      <c r="AJ1844" s="659"/>
      <c r="AK1844" s="659"/>
    </row>
    <row r="1845" spans="1:37">
      <c r="A1845" s="659"/>
      <c r="B1845" s="659"/>
      <c r="C1845" s="659"/>
      <c r="D1845" s="659"/>
      <c r="E1845" s="659"/>
      <c r="F1845" s="659"/>
      <c r="G1845" s="659"/>
      <c r="H1845" s="659"/>
      <c r="I1845" s="660"/>
      <c r="J1845" s="659"/>
      <c r="K1845" s="660"/>
      <c r="L1845" s="659"/>
      <c r="M1845" s="659"/>
      <c r="N1845" s="659"/>
      <c r="O1845" s="659"/>
      <c r="P1845" s="659"/>
      <c r="Q1845" s="659"/>
      <c r="R1845" s="659"/>
      <c r="S1845" s="659"/>
      <c r="T1845" s="659"/>
      <c r="U1845" s="659"/>
      <c r="V1845" s="659"/>
      <c r="W1845" s="659"/>
      <c r="X1845" s="659"/>
      <c r="Y1845" s="659"/>
      <c r="Z1845" s="659"/>
      <c r="AA1845" s="659"/>
      <c r="AB1845" s="659"/>
      <c r="AC1845" s="659"/>
      <c r="AD1845" s="659"/>
      <c r="AE1845" s="659"/>
      <c r="AF1845" s="659"/>
      <c r="AG1845" s="659"/>
      <c r="AH1845" s="659"/>
      <c r="AI1845" s="659"/>
      <c r="AJ1845" s="659"/>
      <c r="AK1845" s="659"/>
    </row>
    <row r="1846" spans="1:37">
      <c r="A1846" s="659"/>
      <c r="B1846" s="659"/>
      <c r="C1846" s="659"/>
      <c r="D1846" s="659"/>
      <c r="E1846" s="659"/>
      <c r="F1846" s="659"/>
      <c r="G1846" s="659"/>
      <c r="H1846" s="659"/>
      <c r="I1846" s="660"/>
      <c r="J1846" s="659"/>
      <c r="K1846" s="660"/>
      <c r="L1846" s="659"/>
      <c r="M1846" s="659"/>
      <c r="N1846" s="659"/>
      <c r="O1846" s="659"/>
      <c r="P1846" s="659"/>
      <c r="Q1846" s="659"/>
      <c r="R1846" s="659"/>
      <c r="S1846" s="659"/>
      <c r="T1846" s="659"/>
      <c r="U1846" s="659"/>
      <c r="V1846" s="659"/>
      <c r="W1846" s="659"/>
      <c r="X1846" s="659"/>
      <c r="Y1846" s="659"/>
      <c r="Z1846" s="659"/>
      <c r="AA1846" s="659"/>
      <c r="AB1846" s="659"/>
      <c r="AC1846" s="659"/>
      <c r="AD1846" s="659"/>
      <c r="AE1846" s="659"/>
      <c r="AF1846" s="659"/>
      <c r="AG1846" s="659"/>
      <c r="AH1846" s="659"/>
      <c r="AI1846" s="659"/>
      <c r="AJ1846" s="659"/>
      <c r="AK1846" s="659"/>
    </row>
    <row r="1847" spans="1:37">
      <c r="A1847" s="659"/>
      <c r="B1847" s="659"/>
      <c r="C1847" s="659"/>
      <c r="D1847" s="659"/>
      <c r="E1847" s="659"/>
      <c r="F1847" s="659"/>
      <c r="G1847" s="659"/>
      <c r="H1847" s="659"/>
      <c r="I1847" s="660"/>
      <c r="J1847" s="659"/>
      <c r="K1847" s="660"/>
      <c r="L1847" s="659"/>
      <c r="M1847" s="659"/>
      <c r="N1847" s="659"/>
      <c r="O1847" s="659"/>
      <c r="P1847" s="659"/>
      <c r="Q1847" s="659"/>
      <c r="R1847" s="659"/>
      <c r="S1847" s="659"/>
      <c r="T1847" s="659"/>
      <c r="U1847" s="659"/>
      <c r="V1847" s="659"/>
      <c r="W1847" s="659"/>
      <c r="X1847" s="659"/>
      <c r="Y1847" s="659"/>
      <c r="Z1847" s="659"/>
      <c r="AA1847" s="659"/>
      <c r="AB1847" s="659"/>
      <c r="AC1847" s="659"/>
      <c r="AD1847" s="659"/>
      <c r="AE1847" s="659"/>
      <c r="AF1847" s="659"/>
      <c r="AG1847" s="659"/>
      <c r="AH1847" s="659"/>
      <c r="AI1847" s="659"/>
      <c r="AJ1847" s="659"/>
      <c r="AK1847" s="659"/>
    </row>
    <row r="1848" spans="1:37">
      <c r="A1848" s="659"/>
      <c r="B1848" s="659"/>
      <c r="C1848" s="659"/>
      <c r="D1848" s="659"/>
      <c r="E1848" s="659"/>
      <c r="F1848" s="659"/>
      <c r="G1848" s="659"/>
      <c r="H1848" s="659"/>
      <c r="I1848" s="660"/>
      <c r="J1848" s="659"/>
      <c r="K1848" s="660"/>
      <c r="L1848" s="659"/>
      <c r="M1848" s="659"/>
      <c r="N1848" s="659"/>
      <c r="O1848" s="659"/>
      <c r="P1848" s="659"/>
      <c r="Q1848" s="659"/>
      <c r="R1848" s="659"/>
      <c r="S1848" s="659"/>
      <c r="T1848" s="659"/>
      <c r="U1848" s="659"/>
      <c r="V1848" s="659"/>
      <c r="W1848" s="659"/>
      <c r="X1848" s="659"/>
      <c r="Y1848" s="659"/>
      <c r="Z1848" s="659"/>
      <c r="AA1848" s="659"/>
      <c r="AB1848" s="659"/>
      <c r="AC1848" s="659"/>
      <c r="AD1848" s="659"/>
      <c r="AE1848" s="659"/>
      <c r="AF1848" s="659"/>
      <c r="AG1848" s="659"/>
      <c r="AH1848" s="659"/>
      <c r="AI1848" s="659"/>
      <c r="AJ1848" s="659"/>
      <c r="AK1848" s="659"/>
    </row>
    <row r="1849" spans="1:37">
      <c r="A1849" s="659"/>
      <c r="B1849" s="659"/>
      <c r="C1849" s="659"/>
      <c r="D1849" s="659"/>
      <c r="E1849" s="659"/>
      <c r="F1849" s="659"/>
      <c r="G1849" s="659"/>
      <c r="H1849" s="659"/>
      <c r="I1849" s="660"/>
      <c r="J1849" s="659"/>
      <c r="K1849" s="660"/>
      <c r="L1849" s="659"/>
      <c r="M1849" s="659"/>
      <c r="N1849" s="659"/>
      <c r="O1849" s="659"/>
      <c r="P1849" s="659"/>
      <c r="Q1849" s="659"/>
      <c r="R1849" s="659"/>
      <c r="S1849" s="659"/>
      <c r="T1849" s="659"/>
      <c r="U1849" s="659"/>
      <c r="V1849" s="659"/>
      <c r="W1849" s="659"/>
      <c r="X1849" s="659"/>
      <c r="Y1849" s="659"/>
      <c r="Z1849" s="659"/>
      <c r="AA1849" s="659"/>
      <c r="AB1849" s="659"/>
      <c r="AC1849" s="659"/>
      <c r="AD1849" s="659"/>
      <c r="AE1849" s="659"/>
      <c r="AF1849" s="659"/>
      <c r="AG1849" s="659"/>
      <c r="AH1849" s="659"/>
      <c r="AI1849" s="659"/>
      <c r="AJ1849" s="659"/>
      <c r="AK1849" s="659"/>
    </row>
    <row r="1850" spans="1:37">
      <c r="A1850" s="659"/>
      <c r="B1850" s="659"/>
      <c r="C1850" s="659"/>
      <c r="D1850" s="659"/>
      <c r="E1850" s="659"/>
      <c r="F1850" s="659"/>
      <c r="G1850" s="659"/>
      <c r="H1850" s="659"/>
      <c r="I1850" s="660"/>
      <c r="J1850" s="659"/>
      <c r="K1850" s="660"/>
      <c r="L1850" s="659"/>
      <c r="M1850" s="659"/>
      <c r="N1850" s="659"/>
      <c r="O1850" s="659"/>
      <c r="P1850" s="659"/>
      <c r="Q1850" s="659"/>
      <c r="R1850" s="659"/>
      <c r="S1850" s="659"/>
      <c r="T1850" s="659"/>
      <c r="U1850" s="659"/>
      <c r="V1850" s="659"/>
      <c r="W1850" s="659"/>
      <c r="X1850" s="659"/>
      <c r="Y1850" s="659"/>
      <c r="Z1850" s="659"/>
      <c r="AA1850" s="659"/>
      <c r="AB1850" s="659"/>
      <c r="AC1850" s="659"/>
      <c r="AD1850" s="659"/>
      <c r="AE1850" s="659"/>
      <c r="AF1850" s="659"/>
      <c r="AG1850" s="659"/>
      <c r="AH1850" s="659"/>
      <c r="AI1850" s="659"/>
      <c r="AJ1850" s="659"/>
      <c r="AK1850" s="659"/>
    </row>
    <row r="1851" spans="1:37">
      <c r="A1851" s="659"/>
      <c r="B1851" s="659"/>
      <c r="C1851" s="659"/>
      <c r="D1851" s="659"/>
      <c r="E1851" s="659"/>
      <c r="F1851" s="659"/>
      <c r="G1851" s="659"/>
      <c r="H1851" s="659"/>
      <c r="I1851" s="660"/>
      <c r="J1851" s="659"/>
      <c r="K1851" s="660"/>
      <c r="L1851" s="659"/>
      <c r="M1851" s="659"/>
      <c r="N1851" s="659"/>
      <c r="O1851" s="659"/>
      <c r="P1851" s="659"/>
      <c r="Q1851" s="659"/>
      <c r="R1851" s="659"/>
      <c r="S1851" s="659"/>
      <c r="T1851" s="659"/>
      <c r="U1851" s="659"/>
      <c r="V1851" s="659"/>
      <c r="W1851" s="659"/>
      <c r="X1851" s="659"/>
      <c r="Y1851" s="659"/>
      <c r="Z1851" s="659"/>
      <c r="AA1851" s="659"/>
      <c r="AB1851" s="659"/>
      <c r="AC1851" s="659"/>
      <c r="AD1851" s="659"/>
      <c r="AE1851" s="659"/>
      <c r="AF1851" s="659"/>
      <c r="AG1851" s="659"/>
      <c r="AH1851" s="659"/>
      <c r="AI1851" s="659"/>
      <c r="AJ1851" s="659"/>
      <c r="AK1851" s="659"/>
    </row>
    <row r="1852" spans="1:37">
      <c r="A1852" s="659"/>
      <c r="B1852" s="659"/>
      <c r="C1852" s="659"/>
      <c r="D1852" s="659"/>
      <c r="E1852" s="659"/>
      <c r="F1852" s="659"/>
      <c r="G1852" s="659"/>
      <c r="H1852" s="659"/>
      <c r="I1852" s="660"/>
      <c r="J1852" s="659"/>
      <c r="K1852" s="660"/>
      <c r="L1852" s="659"/>
      <c r="M1852" s="659"/>
      <c r="N1852" s="659"/>
      <c r="O1852" s="659"/>
      <c r="P1852" s="659"/>
      <c r="Q1852" s="659"/>
      <c r="R1852" s="659"/>
      <c r="S1852" s="659"/>
      <c r="T1852" s="659"/>
      <c r="U1852" s="659"/>
      <c r="V1852" s="659"/>
      <c r="W1852" s="659"/>
      <c r="X1852" s="659"/>
      <c r="Y1852" s="659"/>
      <c r="Z1852" s="659"/>
      <c r="AA1852" s="659"/>
      <c r="AB1852" s="659"/>
      <c r="AC1852" s="659"/>
      <c r="AD1852" s="659"/>
      <c r="AE1852" s="659"/>
      <c r="AF1852" s="659"/>
      <c r="AG1852" s="659"/>
      <c r="AH1852" s="659"/>
      <c r="AI1852" s="659"/>
      <c r="AJ1852" s="659"/>
      <c r="AK1852" s="659"/>
    </row>
    <row r="1853" spans="1:37">
      <c r="A1853" s="659"/>
      <c r="B1853" s="659"/>
      <c r="C1853" s="659"/>
      <c r="D1853" s="659"/>
      <c r="E1853" s="659"/>
      <c r="F1853" s="659"/>
      <c r="G1853" s="659"/>
      <c r="H1853" s="659"/>
      <c r="I1853" s="660"/>
      <c r="J1853" s="659"/>
      <c r="K1853" s="660"/>
      <c r="L1853" s="659"/>
      <c r="M1853" s="659"/>
      <c r="N1853" s="659"/>
      <c r="O1853" s="659"/>
      <c r="P1853" s="659"/>
      <c r="Q1853" s="659"/>
      <c r="R1853" s="659"/>
      <c r="S1853" s="659"/>
      <c r="T1853" s="659"/>
      <c r="U1853" s="659"/>
      <c r="V1853" s="659"/>
      <c r="W1853" s="659"/>
      <c r="X1853" s="659"/>
      <c r="Y1853" s="659"/>
      <c r="Z1853" s="659"/>
      <c r="AA1853" s="659"/>
      <c r="AB1853" s="659"/>
      <c r="AC1853" s="659"/>
      <c r="AD1853" s="659"/>
      <c r="AE1853" s="659"/>
      <c r="AF1853" s="659"/>
      <c r="AG1853" s="659"/>
      <c r="AH1853" s="659"/>
      <c r="AI1853" s="659"/>
      <c r="AJ1853" s="659"/>
      <c r="AK1853" s="659"/>
    </row>
    <row r="1854" spans="1:37">
      <c r="A1854" s="659"/>
      <c r="B1854" s="659"/>
      <c r="C1854" s="659"/>
      <c r="D1854" s="659"/>
      <c r="E1854" s="659"/>
      <c r="F1854" s="659"/>
      <c r="G1854" s="659"/>
      <c r="H1854" s="659"/>
      <c r="I1854" s="660"/>
      <c r="J1854" s="659"/>
      <c r="K1854" s="660"/>
      <c r="L1854" s="659"/>
      <c r="M1854" s="659"/>
      <c r="N1854" s="659"/>
      <c r="O1854" s="659"/>
      <c r="P1854" s="659"/>
      <c r="Q1854" s="659"/>
      <c r="R1854" s="659"/>
      <c r="S1854" s="659"/>
      <c r="T1854" s="659"/>
      <c r="U1854" s="659"/>
      <c r="V1854" s="659"/>
      <c r="W1854" s="659"/>
      <c r="X1854" s="659"/>
      <c r="Y1854" s="659"/>
      <c r="Z1854" s="659"/>
      <c r="AA1854" s="659"/>
      <c r="AB1854" s="659"/>
      <c r="AC1854" s="659"/>
      <c r="AD1854" s="659"/>
      <c r="AE1854" s="659"/>
      <c r="AF1854" s="659"/>
      <c r="AG1854" s="659"/>
      <c r="AH1854" s="659"/>
      <c r="AI1854" s="659"/>
      <c r="AJ1854" s="659"/>
      <c r="AK1854" s="659"/>
    </row>
    <row r="1855" spans="1:37">
      <c r="A1855" s="659"/>
      <c r="B1855" s="659"/>
      <c r="C1855" s="659"/>
      <c r="D1855" s="659"/>
      <c r="E1855" s="659"/>
      <c r="F1855" s="659"/>
      <c r="G1855" s="659"/>
      <c r="H1855" s="659"/>
      <c r="I1855" s="660"/>
      <c r="J1855" s="659"/>
      <c r="K1855" s="660"/>
      <c r="L1855" s="659"/>
      <c r="M1855" s="659"/>
      <c r="N1855" s="659"/>
      <c r="O1855" s="659"/>
      <c r="P1855" s="659"/>
      <c r="Q1855" s="659"/>
      <c r="R1855" s="659"/>
      <c r="S1855" s="659"/>
      <c r="T1855" s="659"/>
      <c r="U1855" s="659"/>
      <c r="V1855" s="659"/>
      <c r="W1855" s="659"/>
      <c r="X1855" s="659"/>
      <c r="Y1855" s="659"/>
      <c r="Z1855" s="659"/>
      <c r="AA1855" s="659"/>
      <c r="AB1855" s="659"/>
      <c r="AC1855" s="659"/>
      <c r="AD1855" s="659"/>
      <c r="AE1855" s="659"/>
      <c r="AF1855" s="659"/>
      <c r="AG1855" s="659"/>
      <c r="AH1855" s="659"/>
      <c r="AI1855" s="659"/>
      <c r="AJ1855" s="659"/>
      <c r="AK1855" s="659"/>
    </row>
    <row r="1856" spans="1:37">
      <c r="A1856" s="659"/>
      <c r="B1856" s="659"/>
      <c r="C1856" s="659"/>
      <c r="D1856" s="659"/>
      <c r="E1856" s="659"/>
      <c r="F1856" s="659"/>
      <c r="G1856" s="659"/>
      <c r="H1856" s="659"/>
      <c r="I1856" s="660"/>
      <c r="J1856" s="659"/>
      <c r="K1856" s="660"/>
      <c r="L1856" s="659"/>
      <c r="M1856" s="659"/>
      <c r="N1856" s="659"/>
      <c r="O1856" s="659"/>
      <c r="P1856" s="659"/>
      <c r="Q1856" s="659"/>
      <c r="R1856" s="659"/>
      <c r="S1856" s="659"/>
      <c r="T1856" s="659"/>
      <c r="U1856" s="659"/>
      <c r="V1856" s="659"/>
      <c r="W1856" s="659"/>
      <c r="X1856" s="659"/>
      <c r="Y1856" s="659"/>
      <c r="Z1856" s="659"/>
      <c r="AA1856" s="659"/>
      <c r="AB1856" s="659"/>
      <c r="AC1856" s="659"/>
      <c r="AD1856" s="659"/>
      <c r="AE1856" s="659"/>
      <c r="AF1856" s="659"/>
      <c r="AG1856" s="659"/>
      <c r="AH1856" s="659"/>
      <c r="AI1856" s="659"/>
      <c r="AJ1856" s="659"/>
      <c r="AK1856" s="659"/>
    </row>
    <row r="1857" spans="1:37">
      <c r="A1857" s="659"/>
      <c r="B1857" s="659"/>
      <c r="C1857" s="659"/>
      <c r="D1857" s="659"/>
      <c r="E1857" s="659"/>
      <c r="F1857" s="659"/>
      <c r="G1857" s="659"/>
      <c r="H1857" s="659"/>
      <c r="I1857" s="660"/>
      <c r="J1857" s="659"/>
      <c r="K1857" s="660"/>
      <c r="L1857" s="659"/>
      <c r="M1857" s="659"/>
      <c r="N1857" s="659"/>
      <c r="O1857" s="659"/>
      <c r="P1857" s="659"/>
      <c r="Q1857" s="659"/>
      <c r="R1857" s="659"/>
      <c r="S1857" s="659"/>
      <c r="T1857" s="659"/>
      <c r="U1857" s="659"/>
      <c r="V1857" s="659"/>
      <c r="W1857" s="659"/>
      <c r="X1857" s="659"/>
      <c r="Y1857" s="659"/>
      <c r="Z1857" s="659"/>
      <c r="AA1857" s="659"/>
      <c r="AB1857" s="659"/>
      <c r="AC1857" s="659"/>
      <c r="AD1857" s="659"/>
      <c r="AE1857" s="659"/>
      <c r="AF1857" s="659"/>
      <c r="AG1857" s="659"/>
      <c r="AH1857" s="659"/>
      <c r="AI1857" s="659"/>
      <c r="AJ1857" s="659"/>
      <c r="AK1857" s="659"/>
    </row>
    <row r="1858" spans="1:37">
      <c r="A1858" s="659"/>
      <c r="B1858" s="659"/>
      <c r="C1858" s="659"/>
      <c r="D1858" s="659"/>
      <c r="E1858" s="659"/>
      <c r="F1858" s="659"/>
      <c r="G1858" s="659"/>
      <c r="H1858" s="659"/>
      <c r="I1858" s="660"/>
      <c r="J1858" s="659"/>
      <c r="K1858" s="660"/>
      <c r="L1858" s="659"/>
      <c r="M1858" s="659"/>
      <c r="N1858" s="659"/>
      <c r="O1858" s="659"/>
      <c r="P1858" s="659"/>
      <c r="Q1858" s="659"/>
      <c r="R1858" s="659"/>
      <c r="S1858" s="659"/>
      <c r="T1858" s="659"/>
      <c r="U1858" s="659"/>
      <c r="V1858" s="659"/>
      <c r="W1858" s="659"/>
      <c r="X1858" s="659"/>
      <c r="Y1858" s="659"/>
      <c r="Z1858" s="659"/>
      <c r="AA1858" s="659"/>
      <c r="AB1858" s="659"/>
      <c r="AC1858" s="659"/>
      <c r="AD1858" s="659"/>
      <c r="AE1858" s="659"/>
      <c r="AF1858" s="659"/>
      <c r="AG1858" s="659"/>
      <c r="AH1858" s="659"/>
      <c r="AI1858" s="659"/>
      <c r="AJ1858" s="659"/>
      <c r="AK1858" s="659"/>
    </row>
    <row r="1859" spans="1:37">
      <c r="A1859" s="659"/>
      <c r="B1859" s="659"/>
      <c r="C1859" s="659"/>
      <c r="D1859" s="659"/>
      <c r="E1859" s="659"/>
      <c r="F1859" s="659"/>
      <c r="G1859" s="659"/>
      <c r="H1859" s="659"/>
      <c r="I1859" s="660"/>
      <c r="J1859" s="659"/>
      <c r="K1859" s="660"/>
      <c r="L1859" s="659"/>
      <c r="M1859" s="659"/>
      <c r="N1859" s="659"/>
      <c r="O1859" s="659"/>
      <c r="P1859" s="659"/>
      <c r="Q1859" s="659"/>
      <c r="R1859" s="659"/>
      <c r="S1859" s="659"/>
      <c r="T1859" s="659"/>
      <c r="U1859" s="659"/>
      <c r="V1859" s="659"/>
      <c r="W1859" s="659"/>
      <c r="X1859" s="659"/>
      <c r="Y1859" s="659"/>
      <c r="Z1859" s="659"/>
      <c r="AA1859" s="659"/>
      <c r="AB1859" s="659"/>
      <c r="AC1859" s="659"/>
      <c r="AD1859" s="659"/>
      <c r="AE1859" s="659"/>
      <c r="AF1859" s="659"/>
      <c r="AG1859" s="659"/>
      <c r="AH1859" s="659"/>
      <c r="AI1859" s="659"/>
      <c r="AJ1859" s="659"/>
      <c r="AK1859" s="659"/>
    </row>
    <row r="1860" spans="1:37">
      <c r="A1860" s="659"/>
      <c r="B1860" s="659"/>
      <c r="C1860" s="659"/>
      <c r="D1860" s="659"/>
      <c r="E1860" s="659"/>
      <c r="F1860" s="659"/>
      <c r="G1860" s="659"/>
      <c r="H1860" s="659"/>
      <c r="I1860" s="660"/>
      <c r="J1860" s="659"/>
      <c r="K1860" s="660"/>
      <c r="L1860" s="659"/>
      <c r="M1860" s="659"/>
      <c r="N1860" s="659"/>
      <c r="O1860" s="659"/>
      <c r="P1860" s="659"/>
      <c r="Q1860" s="659"/>
      <c r="R1860" s="659"/>
      <c r="S1860" s="659"/>
      <c r="T1860" s="659"/>
      <c r="U1860" s="659"/>
      <c r="V1860" s="659"/>
      <c r="W1860" s="659"/>
      <c r="X1860" s="659"/>
      <c r="Y1860" s="659"/>
      <c r="Z1860" s="659"/>
      <c r="AA1860" s="659"/>
      <c r="AB1860" s="659"/>
      <c r="AC1860" s="659"/>
      <c r="AD1860" s="659"/>
      <c r="AE1860" s="659"/>
      <c r="AF1860" s="659"/>
      <c r="AG1860" s="659"/>
      <c r="AH1860" s="659"/>
      <c r="AI1860" s="659"/>
      <c r="AJ1860" s="659"/>
      <c r="AK1860" s="659"/>
    </row>
    <row r="1861" spans="1:37">
      <c r="A1861" s="659"/>
      <c r="B1861" s="659"/>
      <c r="C1861" s="659"/>
      <c r="D1861" s="659"/>
      <c r="E1861" s="659"/>
      <c r="F1861" s="659"/>
      <c r="G1861" s="659"/>
      <c r="H1861" s="659"/>
      <c r="I1861" s="660"/>
      <c r="J1861" s="659"/>
      <c r="K1861" s="660"/>
      <c r="L1861" s="659"/>
      <c r="M1861" s="659"/>
      <c r="N1861" s="659"/>
      <c r="O1861" s="659"/>
      <c r="P1861" s="659"/>
      <c r="Q1861" s="659"/>
      <c r="R1861" s="659"/>
      <c r="S1861" s="659"/>
      <c r="T1861" s="659"/>
      <c r="U1861" s="659"/>
      <c r="V1861" s="659"/>
      <c r="W1861" s="659"/>
      <c r="X1861" s="659"/>
      <c r="Y1861" s="659"/>
      <c r="Z1861" s="659"/>
      <c r="AA1861" s="659"/>
      <c r="AB1861" s="659"/>
      <c r="AC1861" s="659"/>
      <c r="AD1861" s="659"/>
      <c r="AE1861" s="659"/>
      <c r="AF1861" s="659"/>
      <c r="AG1861" s="659"/>
      <c r="AH1861" s="659"/>
      <c r="AI1861" s="659"/>
      <c r="AJ1861" s="659"/>
      <c r="AK1861" s="659"/>
    </row>
    <row r="1862" spans="1:37">
      <c r="A1862" s="659"/>
      <c r="B1862" s="659"/>
      <c r="C1862" s="659"/>
      <c r="D1862" s="659"/>
      <c r="E1862" s="659"/>
      <c r="F1862" s="659"/>
      <c r="G1862" s="659"/>
      <c r="H1862" s="659"/>
      <c r="I1862" s="660"/>
      <c r="J1862" s="659"/>
      <c r="K1862" s="660"/>
      <c r="L1862" s="659"/>
      <c r="M1862" s="659"/>
      <c r="N1862" s="659"/>
      <c r="O1862" s="659"/>
      <c r="P1862" s="659"/>
      <c r="Q1862" s="659"/>
      <c r="R1862" s="659"/>
      <c r="S1862" s="659"/>
      <c r="T1862" s="659"/>
      <c r="U1862" s="659"/>
      <c r="V1862" s="659"/>
      <c r="W1862" s="659"/>
      <c r="X1862" s="659"/>
      <c r="Y1862" s="659"/>
      <c r="Z1862" s="659"/>
      <c r="AA1862" s="659"/>
      <c r="AB1862" s="659"/>
      <c r="AC1862" s="659"/>
      <c r="AD1862" s="659"/>
      <c r="AE1862" s="659"/>
      <c r="AF1862" s="659"/>
      <c r="AG1862" s="659"/>
      <c r="AH1862" s="659"/>
      <c r="AI1862" s="659"/>
      <c r="AJ1862" s="659"/>
      <c r="AK1862" s="659"/>
    </row>
    <row r="1863" spans="1:37">
      <c r="A1863" s="659"/>
      <c r="B1863" s="659"/>
      <c r="C1863" s="659"/>
      <c r="D1863" s="659"/>
      <c r="E1863" s="659"/>
      <c r="F1863" s="659"/>
      <c r="G1863" s="659"/>
      <c r="H1863" s="659"/>
      <c r="I1863" s="660"/>
      <c r="J1863" s="659"/>
      <c r="K1863" s="660"/>
      <c r="L1863" s="659"/>
      <c r="M1863" s="659"/>
      <c r="N1863" s="659"/>
      <c r="O1863" s="659"/>
      <c r="P1863" s="659"/>
      <c r="Q1863" s="659"/>
      <c r="R1863" s="659"/>
      <c r="S1863" s="659"/>
      <c r="T1863" s="659"/>
      <c r="U1863" s="659"/>
      <c r="V1863" s="659"/>
      <c r="W1863" s="659"/>
      <c r="X1863" s="659"/>
      <c r="Y1863" s="659"/>
      <c r="Z1863" s="659"/>
      <c r="AA1863" s="659"/>
      <c r="AB1863" s="659"/>
      <c r="AC1863" s="659"/>
      <c r="AD1863" s="659"/>
      <c r="AE1863" s="659"/>
      <c r="AF1863" s="659"/>
      <c r="AG1863" s="659"/>
      <c r="AH1863" s="659"/>
      <c r="AI1863" s="659"/>
      <c r="AJ1863" s="659"/>
      <c r="AK1863" s="659"/>
    </row>
    <row r="1864" spans="1:37">
      <c r="A1864" s="659"/>
      <c r="B1864" s="659"/>
      <c r="C1864" s="659"/>
      <c r="D1864" s="659"/>
      <c r="E1864" s="659"/>
      <c r="F1864" s="659"/>
      <c r="G1864" s="659"/>
      <c r="H1864" s="659"/>
      <c r="I1864" s="660"/>
      <c r="J1864" s="659"/>
      <c r="K1864" s="660"/>
      <c r="L1864" s="659"/>
      <c r="M1864" s="659"/>
      <c r="N1864" s="659"/>
      <c r="O1864" s="659"/>
      <c r="P1864" s="659"/>
      <c r="Q1864" s="659"/>
      <c r="R1864" s="659"/>
      <c r="S1864" s="659"/>
      <c r="T1864" s="659"/>
      <c r="U1864" s="659"/>
      <c r="V1864" s="659"/>
      <c r="W1864" s="659"/>
      <c r="X1864" s="659"/>
      <c r="Y1864" s="659"/>
      <c r="Z1864" s="659"/>
      <c r="AA1864" s="659"/>
      <c r="AB1864" s="659"/>
      <c r="AC1864" s="659"/>
      <c r="AD1864" s="659"/>
      <c r="AE1864" s="659"/>
      <c r="AF1864" s="659"/>
      <c r="AG1864" s="659"/>
      <c r="AH1864" s="659"/>
      <c r="AI1864" s="659"/>
      <c r="AJ1864" s="659"/>
      <c r="AK1864" s="659"/>
    </row>
    <row r="1865" spans="1:37">
      <c r="A1865" s="659"/>
      <c r="B1865" s="659"/>
      <c r="C1865" s="659"/>
      <c r="D1865" s="659"/>
      <c r="E1865" s="659"/>
      <c r="F1865" s="659"/>
      <c r="G1865" s="659"/>
      <c r="H1865" s="659"/>
      <c r="I1865" s="660"/>
      <c r="J1865" s="659"/>
      <c r="K1865" s="660"/>
      <c r="L1865" s="659"/>
      <c r="M1865" s="659"/>
      <c r="N1865" s="659"/>
      <c r="O1865" s="659"/>
      <c r="P1865" s="659"/>
      <c r="Q1865" s="659"/>
      <c r="R1865" s="659"/>
      <c r="S1865" s="659"/>
      <c r="T1865" s="659"/>
      <c r="U1865" s="659"/>
      <c r="V1865" s="659"/>
      <c r="W1865" s="659"/>
      <c r="X1865" s="659"/>
      <c r="Y1865" s="659"/>
      <c r="Z1865" s="659"/>
      <c r="AA1865" s="659"/>
      <c r="AB1865" s="659"/>
      <c r="AC1865" s="659"/>
      <c r="AD1865" s="659"/>
      <c r="AE1865" s="659"/>
      <c r="AF1865" s="659"/>
      <c r="AG1865" s="659"/>
      <c r="AH1865" s="659"/>
      <c r="AI1865" s="659"/>
      <c r="AJ1865" s="659"/>
      <c r="AK1865" s="659"/>
    </row>
    <row r="1866" spans="1:37">
      <c r="A1866" s="659"/>
      <c r="B1866" s="659"/>
      <c r="C1866" s="659"/>
      <c r="D1866" s="659"/>
      <c r="E1866" s="659"/>
      <c r="F1866" s="659"/>
      <c r="G1866" s="659"/>
      <c r="H1866" s="659"/>
      <c r="I1866" s="660"/>
      <c r="J1866" s="659"/>
      <c r="K1866" s="660"/>
      <c r="L1866" s="659"/>
      <c r="M1866" s="659"/>
      <c r="N1866" s="659"/>
      <c r="O1866" s="659"/>
      <c r="P1866" s="659"/>
      <c r="Q1866" s="659"/>
      <c r="R1866" s="659"/>
      <c r="S1866" s="659"/>
      <c r="T1866" s="659"/>
      <c r="U1866" s="659"/>
      <c r="V1866" s="659"/>
      <c r="W1866" s="659"/>
      <c r="X1866" s="659"/>
      <c r="Y1866" s="659"/>
      <c r="Z1866" s="659"/>
      <c r="AA1866" s="659"/>
      <c r="AB1866" s="659"/>
      <c r="AC1866" s="659"/>
      <c r="AD1866" s="659"/>
      <c r="AE1866" s="659"/>
      <c r="AF1866" s="659"/>
      <c r="AG1866" s="659"/>
      <c r="AH1866" s="659"/>
      <c r="AI1866" s="659"/>
      <c r="AJ1866" s="659"/>
      <c r="AK1866" s="659"/>
    </row>
    <row r="1867" spans="1:37">
      <c r="A1867" s="659"/>
      <c r="B1867" s="659"/>
      <c r="C1867" s="659"/>
      <c r="D1867" s="659"/>
      <c r="E1867" s="659"/>
      <c r="F1867" s="659"/>
      <c r="G1867" s="659"/>
      <c r="H1867" s="659"/>
      <c r="I1867" s="660"/>
      <c r="J1867" s="659"/>
      <c r="K1867" s="660"/>
      <c r="L1867" s="659"/>
      <c r="M1867" s="659"/>
      <c r="N1867" s="659"/>
      <c r="O1867" s="659"/>
      <c r="P1867" s="659"/>
      <c r="Q1867" s="659"/>
      <c r="R1867" s="659"/>
      <c r="S1867" s="659"/>
      <c r="T1867" s="659"/>
      <c r="U1867" s="659"/>
      <c r="V1867" s="659"/>
      <c r="W1867" s="659"/>
      <c r="X1867" s="659"/>
      <c r="Y1867" s="659"/>
      <c r="Z1867" s="659"/>
      <c r="AA1867" s="659"/>
      <c r="AB1867" s="659"/>
      <c r="AC1867" s="659"/>
      <c r="AD1867" s="659"/>
      <c r="AE1867" s="659"/>
      <c r="AF1867" s="659"/>
      <c r="AG1867" s="659"/>
      <c r="AH1867" s="659"/>
      <c r="AI1867" s="659"/>
      <c r="AJ1867" s="659"/>
      <c r="AK1867" s="659"/>
    </row>
    <row r="1868" spans="1:37">
      <c r="A1868" s="659"/>
      <c r="B1868" s="659"/>
      <c r="C1868" s="659"/>
      <c r="D1868" s="659"/>
      <c r="E1868" s="659"/>
      <c r="F1868" s="659"/>
      <c r="G1868" s="659"/>
      <c r="H1868" s="659"/>
      <c r="I1868" s="660"/>
      <c r="J1868" s="659"/>
      <c r="K1868" s="660"/>
      <c r="L1868" s="659"/>
      <c r="M1868" s="659"/>
      <c r="N1868" s="659"/>
      <c r="O1868" s="659"/>
      <c r="P1868" s="659"/>
      <c r="Q1868" s="659"/>
      <c r="R1868" s="659"/>
      <c r="S1868" s="659"/>
      <c r="T1868" s="659"/>
      <c r="U1868" s="659"/>
      <c r="V1868" s="659"/>
      <c r="W1868" s="659"/>
      <c r="X1868" s="659"/>
      <c r="Y1868" s="659"/>
      <c r="Z1868" s="659"/>
      <c r="AA1868" s="659"/>
      <c r="AB1868" s="659"/>
      <c r="AC1868" s="659"/>
      <c r="AD1868" s="659"/>
      <c r="AE1868" s="659"/>
      <c r="AF1868" s="659"/>
      <c r="AG1868" s="659"/>
      <c r="AH1868" s="659"/>
      <c r="AI1868" s="659"/>
      <c r="AJ1868" s="659"/>
      <c r="AK1868" s="659"/>
    </row>
    <row r="1869" spans="1:37">
      <c r="A1869" s="659"/>
      <c r="B1869" s="659"/>
      <c r="C1869" s="659"/>
      <c r="D1869" s="659"/>
      <c r="E1869" s="659"/>
      <c r="F1869" s="659"/>
      <c r="G1869" s="659"/>
      <c r="H1869" s="659"/>
      <c r="I1869" s="660"/>
      <c r="J1869" s="659"/>
      <c r="K1869" s="660"/>
      <c r="L1869" s="659"/>
      <c r="M1869" s="659"/>
      <c r="N1869" s="659"/>
      <c r="O1869" s="659"/>
      <c r="P1869" s="659"/>
      <c r="Q1869" s="659"/>
      <c r="R1869" s="659"/>
      <c r="S1869" s="659"/>
      <c r="T1869" s="659"/>
      <c r="U1869" s="659"/>
      <c r="V1869" s="659"/>
      <c r="W1869" s="659"/>
      <c r="X1869" s="659"/>
      <c r="Y1869" s="659"/>
      <c r="Z1869" s="659"/>
      <c r="AA1869" s="659"/>
      <c r="AB1869" s="659"/>
      <c r="AC1869" s="659"/>
      <c r="AD1869" s="659"/>
      <c r="AE1869" s="659"/>
      <c r="AF1869" s="659"/>
      <c r="AG1869" s="659"/>
      <c r="AH1869" s="659"/>
      <c r="AI1869" s="659"/>
      <c r="AJ1869" s="659"/>
      <c r="AK1869" s="659"/>
    </row>
    <row r="1870" spans="1:37">
      <c r="A1870" s="659"/>
      <c r="B1870" s="659"/>
      <c r="C1870" s="659"/>
      <c r="D1870" s="659"/>
      <c r="E1870" s="659"/>
      <c r="F1870" s="659"/>
      <c r="G1870" s="659"/>
      <c r="H1870" s="659"/>
      <c r="I1870" s="660"/>
      <c r="J1870" s="659"/>
      <c r="K1870" s="660"/>
      <c r="L1870" s="659"/>
      <c r="M1870" s="659"/>
      <c r="N1870" s="659"/>
      <c r="O1870" s="659"/>
      <c r="P1870" s="659"/>
      <c r="Q1870" s="659"/>
      <c r="R1870" s="659"/>
      <c r="S1870" s="659"/>
      <c r="T1870" s="659"/>
      <c r="U1870" s="659"/>
      <c r="V1870" s="659"/>
      <c r="W1870" s="659"/>
      <c r="X1870" s="659"/>
      <c r="Y1870" s="659"/>
      <c r="Z1870" s="659"/>
      <c r="AA1870" s="659"/>
      <c r="AB1870" s="659"/>
      <c r="AC1870" s="659"/>
      <c r="AD1870" s="659"/>
      <c r="AE1870" s="659"/>
      <c r="AF1870" s="659"/>
      <c r="AG1870" s="659"/>
      <c r="AH1870" s="659"/>
      <c r="AI1870" s="659"/>
      <c r="AJ1870" s="659"/>
      <c r="AK1870" s="659"/>
    </row>
    <row r="1871" spans="1:37">
      <c r="A1871" s="659"/>
      <c r="B1871" s="659"/>
      <c r="C1871" s="659"/>
      <c r="D1871" s="659"/>
      <c r="E1871" s="659"/>
      <c r="F1871" s="659"/>
      <c r="G1871" s="659"/>
      <c r="H1871" s="659"/>
      <c r="I1871" s="660"/>
      <c r="J1871" s="659"/>
      <c r="K1871" s="660"/>
      <c r="L1871" s="659"/>
      <c r="M1871" s="659"/>
      <c r="N1871" s="659"/>
      <c r="O1871" s="659"/>
      <c r="P1871" s="659"/>
      <c r="Q1871" s="659"/>
      <c r="R1871" s="659"/>
      <c r="S1871" s="659"/>
      <c r="T1871" s="659"/>
      <c r="U1871" s="659"/>
      <c r="V1871" s="659"/>
      <c r="W1871" s="659"/>
      <c r="X1871" s="659"/>
      <c r="Y1871" s="659"/>
      <c r="Z1871" s="659"/>
      <c r="AA1871" s="659"/>
      <c r="AB1871" s="659"/>
      <c r="AC1871" s="659"/>
      <c r="AD1871" s="659"/>
      <c r="AE1871" s="659"/>
      <c r="AF1871" s="659"/>
      <c r="AG1871" s="659"/>
      <c r="AH1871" s="659"/>
      <c r="AI1871" s="659"/>
      <c r="AJ1871" s="659"/>
      <c r="AK1871" s="659"/>
    </row>
    <row r="1872" spans="1:37">
      <c r="A1872" s="659"/>
      <c r="B1872" s="659"/>
      <c r="C1872" s="659"/>
      <c r="D1872" s="659"/>
      <c r="E1872" s="659"/>
      <c r="F1872" s="659"/>
      <c r="G1872" s="659"/>
      <c r="H1872" s="659"/>
      <c r="I1872" s="660"/>
      <c r="J1872" s="659"/>
      <c r="K1872" s="660"/>
      <c r="L1872" s="659"/>
      <c r="M1872" s="659"/>
      <c r="N1872" s="659"/>
      <c r="O1872" s="659"/>
      <c r="P1872" s="659"/>
      <c r="Q1872" s="659"/>
      <c r="R1872" s="659"/>
      <c r="S1872" s="659"/>
      <c r="T1872" s="659"/>
      <c r="U1872" s="659"/>
      <c r="V1872" s="659"/>
      <c r="W1872" s="659"/>
      <c r="X1872" s="659"/>
      <c r="Y1872" s="659"/>
      <c r="Z1872" s="659"/>
      <c r="AA1872" s="659"/>
      <c r="AB1872" s="659"/>
      <c r="AC1872" s="659"/>
      <c r="AD1872" s="659"/>
      <c r="AE1872" s="659"/>
      <c r="AF1872" s="659"/>
      <c r="AG1872" s="659"/>
      <c r="AH1872" s="659"/>
      <c r="AI1872" s="659"/>
      <c r="AJ1872" s="659"/>
      <c r="AK1872" s="659"/>
    </row>
    <row r="1873" spans="1:37">
      <c r="A1873" s="659"/>
      <c r="B1873" s="659"/>
      <c r="C1873" s="659"/>
      <c r="D1873" s="659"/>
      <c r="E1873" s="659"/>
      <c r="F1873" s="659"/>
      <c r="G1873" s="659"/>
      <c r="H1873" s="659"/>
      <c r="I1873" s="660"/>
      <c r="J1873" s="659"/>
      <c r="K1873" s="660"/>
      <c r="L1873" s="659"/>
      <c r="M1873" s="659"/>
      <c r="N1873" s="659"/>
      <c r="O1873" s="659"/>
      <c r="P1873" s="659"/>
      <c r="Q1873" s="659"/>
      <c r="R1873" s="659"/>
      <c r="S1873" s="659"/>
      <c r="T1873" s="659"/>
      <c r="U1873" s="659"/>
      <c r="V1873" s="659"/>
      <c r="W1873" s="659"/>
      <c r="X1873" s="659"/>
      <c r="Y1873" s="659"/>
      <c r="Z1873" s="659"/>
      <c r="AA1873" s="659"/>
      <c r="AB1873" s="659"/>
      <c r="AC1873" s="659"/>
      <c r="AD1873" s="659"/>
      <c r="AE1873" s="659"/>
      <c r="AF1873" s="659"/>
      <c r="AG1873" s="659"/>
      <c r="AH1873" s="659"/>
      <c r="AI1873" s="659"/>
      <c r="AJ1873" s="659"/>
      <c r="AK1873" s="659"/>
    </row>
    <row r="1874" spans="1:37">
      <c r="A1874" s="659"/>
      <c r="B1874" s="659"/>
      <c r="C1874" s="659"/>
      <c r="D1874" s="659"/>
      <c r="E1874" s="659"/>
      <c r="F1874" s="659"/>
      <c r="G1874" s="659"/>
      <c r="H1874" s="659"/>
      <c r="I1874" s="660"/>
      <c r="J1874" s="659"/>
      <c r="K1874" s="660"/>
      <c r="L1874" s="659"/>
      <c r="M1874" s="659"/>
      <c r="N1874" s="659"/>
      <c r="O1874" s="659"/>
      <c r="P1874" s="659"/>
      <c r="Q1874" s="659"/>
      <c r="R1874" s="659"/>
      <c r="S1874" s="659"/>
      <c r="T1874" s="659"/>
      <c r="U1874" s="659"/>
      <c r="V1874" s="659"/>
      <c r="W1874" s="659"/>
      <c r="X1874" s="659"/>
      <c r="Y1874" s="659"/>
      <c r="Z1874" s="659"/>
      <c r="AA1874" s="659"/>
      <c r="AB1874" s="659"/>
      <c r="AC1874" s="659"/>
      <c r="AD1874" s="659"/>
      <c r="AE1874" s="659"/>
      <c r="AF1874" s="659"/>
      <c r="AG1874" s="659"/>
      <c r="AH1874" s="659"/>
      <c r="AI1874" s="659"/>
      <c r="AJ1874" s="659"/>
      <c r="AK1874" s="659"/>
    </row>
    <row r="1875" spans="1:37">
      <c r="A1875" s="659"/>
      <c r="B1875" s="659"/>
      <c r="C1875" s="659"/>
      <c r="D1875" s="659"/>
      <c r="E1875" s="659"/>
      <c r="F1875" s="659"/>
      <c r="G1875" s="659"/>
      <c r="H1875" s="659"/>
      <c r="I1875" s="660"/>
      <c r="J1875" s="659"/>
      <c r="K1875" s="660"/>
      <c r="L1875" s="659"/>
      <c r="M1875" s="659"/>
      <c r="N1875" s="659"/>
      <c r="O1875" s="659"/>
      <c r="P1875" s="659"/>
      <c r="Q1875" s="659"/>
      <c r="R1875" s="659"/>
      <c r="S1875" s="659"/>
      <c r="T1875" s="659"/>
      <c r="U1875" s="659"/>
      <c r="V1875" s="659"/>
      <c r="W1875" s="659"/>
      <c r="X1875" s="659"/>
      <c r="Y1875" s="659"/>
      <c r="Z1875" s="659"/>
      <c r="AA1875" s="659"/>
      <c r="AB1875" s="659"/>
      <c r="AC1875" s="659"/>
      <c r="AD1875" s="659"/>
      <c r="AE1875" s="659"/>
      <c r="AF1875" s="659"/>
      <c r="AG1875" s="659"/>
      <c r="AH1875" s="659"/>
      <c r="AI1875" s="659"/>
      <c r="AJ1875" s="659"/>
      <c r="AK1875" s="659"/>
    </row>
    <row r="1876" spans="1:37">
      <c r="A1876" s="659"/>
      <c r="B1876" s="659"/>
      <c r="C1876" s="659"/>
      <c r="D1876" s="659"/>
      <c r="E1876" s="659"/>
      <c r="F1876" s="659"/>
      <c r="G1876" s="659"/>
      <c r="H1876" s="659"/>
      <c r="I1876" s="660"/>
      <c r="J1876" s="659"/>
      <c r="K1876" s="660"/>
      <c r="L1876" s="659"/>
      <c r="M1876" s="659"/>
      <c r="N1876" s="659"/>
      <c r="O1876" s="659"/>
      <c r="P1876" s="659"/>
      <c r="Q1876" s="659"/>
      <c r="R1876" s="659"/>
      <c r="S1876" s="659"/>
      <c r="T1876" s="659"/>
      <c r="U1876" s="659"/>
      <c r="V1876" s="659"/>
      <c r="W1876" s="659"/>
      <c r="X1876" s="659"/>
      <c r="Y1876" s="659"/>
      <c r="Z1876" s="659"/>
      <c r="AA1876" s="659"/>
      <c r="AB1876" s="659"/>
      <c r="AC1876" s="659"/>
      <c r="AD1876" s="659"/>
      <c r="AE1876" s="659"/>
      <c r="AF1876" s="659"/>
      <c r="AG1876" s="659"/>
      <c r="AH1876" s="659"/>
      <c r="AI1876" s="659"/>
      <c r="AJ1876" s="659"/>
      <c r="AK1876" s="659"/>
    </row>
    <row r="1877" spans="1:37">
      <c r="A1877" s="659"/>
      <c r="B1877" s="659"/>
      <c r="C1877" s="659"/>
      <c r="D1877" s="659"/>
      <c r="E1877" s="659"/>
      <c r="F1877" s="659"/>
      <c r="G1877" s="659"/>
      <c r="H1877" s="659"/>
      <c r="I1877" s="660"/>
      <c r="J1877" s="659"/>
      <c r="K1877" s="660"/>
      <c r="L1877" s="659"/>
      <c r="M1877" s="659"/>
      <c r="N1877" s="659"/>
      <c r="O1877" s="659"/>
      <c r="P1877" s="659"/>
      <c r="Q1877" s="659"/>
      <c r="R1877" s="659"/>
      <c r="S1877" s="659"/>
      <c r="T1877" s="659"/>
      <c r="U1877" s="659"/>
      <c r="V1877" s="659"/>
      <c r="W1877" s="659"/>
      <c r="X1877" s="659"/>
      <c r="Y1877" s="659"/>
      <c r="Z1877" s="659"/>
      <c r="AA1877" s="659"/>
      <c r="AB1877" s="659"/>
      <c r="AC1877" s="659"/>
      <c r="AD1877" s="659"/>
      <c r="AE1877" s="659"/>
      <c r="AF1877" s="659"/>
      <c r="AG1877" s="659"/>
      <c r="AH1877" s="659"/>
      <c r="AI1877" s="659"/>
      <c r="AJ1877" s="659"/>
      <c r="AK1877" s="659"/>
    </row>
    <row r="1878" spans="1:37">
      <c r="A1878" s="659"/>
      <c r="B1878" s="659"/>
      <c r="C1878" s="659"/>
      <c r="D1878" s="659"/>
      <c r="E1878" s="659"/>
      <c r="F1878" s="659"/>
      <c r="G1878" s="659"/>
      <c r="H1878" s="659"/>
      <c r="I1878" s="660"/>
      <c r="J1878" s="659"/>
      <c r="K1878" s="660"/>
      <c r="L1878" s="659"/>
      <c r="M1878" s="659"/>
      <c r="N1878" s="659"/>
      <c r="O1878" s="659"/>
      <c r="P1878" s="659"/>
      <c r="Q1878" s="659"/>
      <c r="R1878" s="659"/>
      <c r="S1878" s="659"/>
      <c r="T1878" s="659"/>
      <c r="U1878" s="659"/>
      <c r="V1878" s="659"/>
      <c r="W1878" s="659"/>
      <c r="X1878" s="659"/>
      <c r="Y1878" s="659"/>
      <c r="Z1878" s="659"/>
      <c r="AA1878" s="659"/>
      <c r="AB1878" s="659"/>
      <c r="AC1878" s="659"/>
      <c r="AD1878" s="659"/>
      <c r="AE1878" s="659"/>
      <c r="AF1878" s="659"/>
      <c r="AG1878" s="659"/>
      <c r="AH1878" s="659"/>
      <c r="AI1878" s="659"/>
      <c r="AJ1878" s="659"/>
      <c r="AK1878" s="659"/>
    </row>
    <row r="1879" spans="1:37">
      <c r="A1879" s="659"/>
      <c r="B1879" s="659"/>
      <c r="C1879" s="659"/>
      <c r="D1879" s="659"/>
      <c r="E1879" s="659"/>
      <c r="F1879" s="659"/>
      <c r="G1879" s="659"/>
      <c r="H1879" s="659"/>
      <c r="I1879" s="660"/>
      <c r="J1879" s="659"/>
      <c r="K1879" s="660"/>
      <c r="L1879" s="659"/>
      <c r="M1879" s="659"/>
      <c r="N1879" s="659"/>
      <c r="O1879" s="659"/>
      <c r="P1879" s="659"/>
      <c r="Q1879" s="659"/>
      <c r="R1879" s="659"/>
      <c r="S1879" s="659"/>
      <c r="T1879" s="659"/>
      <c r="U1879" s="659"/>
      <c r="V1879" s="659"/>
      <c r="W1879" s="659"/>
      <c r="X1879" s="659"/>
      <c r="Y1879" s="659"/>
      <c r="Z1879" s="659"/>
      <c r="AA1879" s="659"/>
      <c r="AB1879" s="659"/>
      <c r="AC1879" s="659"/>
      <c r="AD1879" s="659"/>
      <c r="AE1879" s="659"/>
      <c r="AF1879" s="659"/>
      <c r="AG1879" s="659"/>
      <c r="AH1879" s="659"/>
      <c r="AI1879" s="659"/>
      <c r="AJ1879" s="659"/>
      <c r="AK1879" s="659"/>
    </row>
    <row r="1880" spans="1:37">
      <c r="A1880" s="659"/>
      <c r="B1880" s="659"/>
      <c r="C1880" s="659"/>
      <c r="D1880" s="659"/>
      <c r="E1880" s="659"/>
      <c r="F1880" s="659"/>
      <c r="G1880" s="659"/>
      <c r="H1880" s="659"/>
      <c r="I1880" s="660"/>
      <c r="J1880" s="659"/>
      <c r="K1880" s="660"/>
      <c r="L1880" s="659"/>
      <c r="M1880" s="659"/>
      <c r="N1880" s="659"/>
      <c r="O1880" s="659"/>
      <c r="P1880" s="659"/>
      <c r="Q1880" s="659"/>
      <c r="R1880" s="659"/>
      <c r="S1880" s="659"/>
      <c r="T1880" s="659"/>
      <c r="U1880" s="659"/>
      <c r="V1880" s="659"/>
      <c r="W1880" s="659"/>
      <c r="X1880" s="659"/>
      <c r="Y1880" s="659"/>
      <c r="Z1880" s="659"/>
      <c r="AA1880" s="659"/>
      <c r="AB1880" s="659"/>
      <c r="AC1880" s="659"/>
      <c r="AD1880" s="659"/>
      <c r="AE1880" s="659"/>
      <c r="AF1880" s="659"/>
      <c r="AG1880" s="659"/>
      <c r="AH1880" s="659"/>
      <c r="AI1880" s="659"/>
      <c r="AJ1880" s="659"/>
      <c r="AK1880" s="659"/>
    </row>
    <row r="1881" spans="1:37">
      <c r="A1881" s="659"/>
      <c r="B1881" s="659"/>
      <c r="C1881" s="659"/>
      <c r="D1881" s="659"/>
      <c r="E1881" s="659"/>
      <c r="F1881" s="659"/>
      <c r="G1881" s="659"/>
      <c r="H1881" s="659"/>
      <c r="I1881" s="660"/>
      <c r="J1881" s="659"/>
      <c r="K1881" s="660"/>
      <c r="L1881" s="659"/>
      <c r="M1881" s="659"/>
      <c r="N1881" s="659"/>
      <c r="O1881" s="659"/>
      <c r="P1881" s="659"/>
      <c r="Q1881" s="659"/>
      <c r="R1881" s="659"/>
      <c r="S1881" s="659"/>
      <c r="T1881" s="659"/>
      <c r="U1881" s="659"/>
      <c r="V1881" s="659"/>
      <c r="W1881" s="659"/>
      <c r="X1881" s="659"/>
      <c r="Y1881" s="659"/>
      <c r="Z1881" s="659"/>
      <c r="AA1881" s="659"/>
      <c r="AB1881" s="659"/>
      <c r="AC1881" s="659"/>
      <c r="AD1881" s="659"/>
      <c r="AE1881" s="659"/>
      <c r="AF1881" s="659"/>
      <c r="AG1881" s="659"/>
      <c r="AH1881" s="659"/>
      <c r="AI1881" s="659"/>
      <c r="AJ1881" s="659"/>
      <c r="AK1881" s="659"/>
    </row>
    <row r="1882" spans="1:37">
      <c r="A1882" s="659"/>
      <c r="B1882" s="659"/>
      <c r="C1882" s="659"/>
      <c r="D1882" s="659"/>
      <c r="E1882" s="659"/>
      <c r="F1882" s="659"/>
      <c r="G1882" s="659"/>
      <c r="H1882" s="659"/>
      <c r="I1882" s="660"/>
      <c r="J1882" s="659"/>
      <c r="K1882" s="660"/>
      <c r="L1882" s="659"/>
      <c r="M1882" s="659"/>
      <c r="N1882" s="659"/>
      <c r="O1882" s="659"/>
      <c r="P1882" s="659"/>
      <c r="Q1882" s="659"/>
      <c r="R1882" s="659"/>
      <c r="S1882" s="659"/>
      <c r="T1882" s="659"/>
      <c r="U1882" s="659"/>
      <c r="V1882" s="659"/>
      <c r="W1882" s="659"/>
      <c r="X1882" s="659"/>
      <c r="Y1882" s="659"/>
      <c r="Z1882" s="659"/>
      <c r="AA1882" s="659"/>
      <c r="AB1882" s="659"/>
      <c r="AC1882" s="659"/>
      <c r="AD1882" s="659"/>
      <c r="AE1882" s="659"/>
      <c r="AF1882" s="659"/>
      <c r="AG1882" s="659"/>
      <c r="AH1882" s="659"/>
      <c r="AI1882" s="659"/>
      <c r="AJ1882" s="659"/>
      <c r="AK1882" s="659"/>
    </row>
    <row r="1883" spans="1:37">
      <c r="A1883" s="659"/>
      <c r="B1883" s="659"/>
      <c r="C1883" s="659"/>
      <c r="D1883" s="659"/>
      <c r="E1883" s="659"/>
      <c r="F1883" s="659"/>
      <c r="G1883" s="659"/>
      <c r="H1883" s="659"/>
      <c r="I1883" s="660"/>
      <c r="J1883" s="659"/>
      <c r="K1883" s="660"/>
      <c r="L1883" s="659"/>
      <c r="M1883" s="659"/>
      <c r="N1883" s="659"/>
      <c r="O1883" s="659"/>
      <c r="P1883" s="659"/>
      <c r="Q1883" s="659"/>
      <c r="R1883" s="659"/>
      <c r="S1883" s="659"/>
      <c r="T1883" s="659"/>
      <c r="U1883" s="659"/>
      <c r="V1883" s="659"/>
      <c r="W1883" s="659"/>
      <c r="X1883" s="659"/>
      <c r="Y1883" s="659"/>
      <c r="Z1883" s="659"/>
      <c r="AA1883" s="659"/>
      <c r="AB1883" s="659"/>
      <c r="AC1883" s="659"/>
      <c r="AD1883" s="659"/>
      <c r="AE1883" s="659"/>
      <c r="AF1883" s="659"/>
      <c r="AG1883" s="659"/>
      <c r="AH1883" s="659"/>
      <c r="AI1883" s="659"/>
      <c r="AJ1883" s="659"/>
      <c r="AK1883" s="659"/>
    </row>
    <row r="1884" spans="1:37">
      <c r="A1884" s="659"/>
      <c r="B1884" s="659"/>
      <c r="C1884" s="659"/>
      <c r="D1884" s="659"/>
      <c r="E1884" s="659"/>
      <c r="F1884" s="659"/>
      <c r="G1884" s="659"/>
      <c r="H1884" s="659"/>
      <c r="I1884" s="660"/>
      <c r="J1884" s="659"/>
      <c r="K1884" s="660"/>
      <c r="L1884" s="659"/>
      <c r="M1884" s="659"/>
      <c r="N1884" s="659"/>
      <c r="O1884" s="659"/>
      <c r="P1884" s="659"/>
      <c r="Q1884" s="659"/>
      <c r="R1884" s="659"/>
      <c r="S1884" s="659"/>
      <c r="T1884" s="659"/>
      <c r="U1884" s="659"/>
      <c r="V1884" s="659"/>
      <c r="W1884" s="659"/>
      <c r="X1884" s="659"/>
      <c r="Y1884" s="659"/>
      <c r="Z1884" s="659"/>
      <c r="AA1884" s="659"/>
      <c r="AB1884" s="659"/>
      <c r="AC1884" s="659"/>
      <c r="AD1884" s="659"/>
      <c r="AE1884" s="659"/>
      <c r="AF1884" s="659"/>
      <c r="AG1884" s="659"/>
      <c r="AH1884" s="659"/>
      <c r="AI1884" s="659"/>
      <c r="AJ1884" s="659"/>
      <c r="AK1884" s="659"/>
    </row>
    <row r="1885" spans="1:37">
      <c r="A1885" s="659"/>
      <c r="B1885" s="659"/>
      <c r="C1885" s="659"/>
      <c r="D1885" s="659"/>
      <c r="E1885" s="659"/>
      <c r="F1885" s="659"/>
      <c r="G1885" s="659"/>
      <c r="H1885" s="659"/>
      <c r="I1885" s="660"/>
      <c r="J1885" s="659"/>
      <c r="K1885" s="660"/>
      <c r="L1885" s="659"/>
      <c r="M1885" s="659"/>
      <c r="N1885" s="659"/>
      <c r="O1885" s="659"/>
      <c r="P1885" s="659"/>
      <c r="Q1885" s="659"/>
      <c r="R1885" s="659"/>
      <c r="S1885" s="659"/>
      <c r="T1885" s="659"/>
      <c r="U1885" s="659"/>
      <c r="V1885" s="659"/>
      <c r="W1885" s="659"/>
      <c r="X1885" s="659"/>
      <c r="Y1885" s="659"/>
      <c r="Z1885" s="659"/>
      <c r="AA1885" s="659"/>
      <c r="AB1885" s="659"/>
      <c r="AC1885" s="659"/>
      <c r="AD1885" s="659"/>
      <c r="AE1885" s="659"/>
      <c r="AF1885" s="659"/>
      <c r="AG1885" s="659"/>
      <c r="AH1885" s="659"/>
      <c r="AI1885" s="659"/>
      <c r="AJ1885" s="659"/>
      <c r="AK1885" s="659"/>
    </row>
    <row r="1886" spans="1:37">
      <c r="A1886" s="659"/>
      <c r="B1886" s="659"/>
      <c r="C1886" s="659"/>
      <c r="D1886" s="659"/>
      <c r="E1886" s="659"/>
      <c r="F1886" s="659"/>
      <c r="G1886" s="659"/>
      <c r="H1886" s="659"/>
      <c r="I1886" s="660"/>
      <c r="J1886" s="659"/>
      <c r="K1886" s="660"/>
      <c r="L1886" s="659"/>
      <c r="M1886" s="659"/>
      <c r="N1886" s="659"/>
      <c r="O1886" s="659"/>
      <c r="P1886" s="659"/>
      <c r="Q1886" s="659"/>
      <c r="R1886" s="659"/>
      <c r="S1886" s="659"/>
      <c r="T1886" s="659"/>
      <c r="U1886" s="659"/>
      <c r="V1886" s="659"/>
      <c r="W1886" s="659"/>
      <c r="X1886" s="659"/>
      <c r="Y1886" s="659"/>
      <c r="Z1886" s="659"/>
      <c r="AA1886" s="659"/>
      <c r="AB1886" s="659"/>
      <c r="AC1886" s="659"/>
      <c r="AD1886" s="659"/>
      <c r="AE1886" s="659"/>
      <c r="AF1886" s="659"/>
      <c r="AG1886" s="659"/>
      <c r="AH1886" s="659"/>
      <c r="AI1886" s="659"/>
      <c r="AJ1886" s="659"/>
      <c r="AK1886" s="659"/>
    </row>
    <row r="1887" spans="1:37">
      <c r="A1887" s="659"/>
      <c r="B1887" s="659"/>
      <c r="C1887" s="659"/>
      <c r="D1887" s="659"/>
      <c r="E1887" s="659"/>
      <c r="F1887" s="659"/>
      <c r="G1887" s="659"/>
      <c r="H1887" s="659"/>
      <c r="I1887" s="660"/>
      <c r="J1887" s="659"/>
      <c r="K1887" s="660"/>
      <c r="L1887" s="659"/>
      <c r="M1887" s="659"/>
      <c r="N1887" s="659"/>
      <c r="O1887" s="659"/>
      <c r="P1887" s="659"/>
      <c r="Q1887" s="659"/>
      <c r="R1887" s="659"/>
      <c r="S1887" s="659"/>
      <c r="T1887" s="659"/>
      <c r="U1887" s="659"/>
      <c r="V1887" s="659"/>
      <c r="W1887" s="659"/>
      <c r="X1887" s="659"/>
      <c r="Y1887" s="659"/>
      <c r="Z1887" s="659"/>
      <c r="AA1887" s="659"/>
      <c r="AB1887" s="659"/>
      <c r="AC1887" s="659"/>
      <c r="AD1887" s="659"/>
      <c r="AE1887" s="659"/>
      <c r="AF1887" s="659"/>
      <c r="AG1887" s="659"/>
      <c r="AH1887" s="659"/>
      <c r="AI1887" s="659"/>
      <c r="AJ1887" s="659"/>
      <c r="AK1887" s="659"/>
    </row>
    <row r="1888" spans="1:37">
      <c r="A1888" s="659"/>
      <c r="B1888" s="659"/>
      <c r="C1888" s="659"/>
      <c r="D1888" s="659"/>
      <c r="E1888" s="659"/>
      <c r="F1888" s="659"/>
      <c r="G1888" s="659"/>
      <c r="H1888" s="659"/>
      <c r="I1888" s="660"/>
      <c r="J1888" s="659"/>
      <c r="K1888" s="660"/>
      <c r="L1888" s="659"/>
      <c r="M1888" s="659"/>
      <c r="N1888" s="659"/>
      <c r="O1888" s="659"/>
      <c r="P1888" s="659"/>
      <c r="Q1888" s="659"/>
      <c r="R1888" s="659"/>
      <c r="S1888" s="659"/>
      <c r="T1888" s="659"/>
      <c r="U1888" s="659"/>
      <c r="V1888" s="659"/>
      <c r="W1888" s="659"/>
      <c r="X1888" s="659"/>
      <c r="Y1888" s="659"/>
      <c r="Z1888" s="659"/>
      <c r="AA1888" s="659"/>
      <c r="AB1888" s="659"/>
      <c r="AC1888" s="659"/>
      <c r="AD1888" s="659"/>
      <c r="AE1888" s="659"/>
      <c r="AF1888" s="659"/>
      <c r="AG1888" s="659"/>
      <c r="AH1888" s="659"/>
      <c r="AI1888" s="659"/>
      <c r="AJ1888" s="659"/>
      <c r="AK1888" s="659"/>
    </row>
    <row r="1889" spans="1:37">
      <c r="A1889" s="659"/>
      <c r="B1889" s="659"/>
      <c r="C1889" s="659"/>
      <c r="D1889" s="659"/>
      <c r="E1889" s="659"/>
      <c r="F1889" s="659"/>
      <c r="G1889" s="659"/>
      <c r="H1889" s="659"/>
      <c r="I1889" s="660"/>
      <c r="J1889" s="659"/>
      <c r="K1889" s="660"/>
      <c r="L1889" s="659"/>
      <c r="M1889" s="659"/>
      <c r="N1889" s="659"/>
      <c r="O1889" s="659"/>
      <c r="P1889" s="659"/>
      <c r="Q1889" s="659"/>
      <c r="R1889" s="659"/>
      <c r="S1889" s="659"/>
      <c r="T1889" s="659"/>
      <c r="U1889" s="659"/>
      <c r="V1889" s="659"/>
      <c r="W1889" s="659"/>
      <c r="X1889" s="659"/>
      <c r="Y1889" s="659"/>
      <c r="Z1889" s="659"/>
      <c r="AA1889" s="659"/>
      <c r="AB1889" s="659"/>
      <c r="AC1889" s="659"/>
      <c r="AD1889" s="659"/>
      <c r="AE1889" s="659"/>
      <c r="AF1889" s="659"/>
      <c r="AG1889" s="659"/>
      <c r="AH1889" s="659"/>
      <c r="AI1889" s="659"/>
      <c r="AJ1889" s="659"/>
      <c r="AK1889" s="659"/>
    </row>
    <row r="1890" spans="1:37">
      <c r="A1890" s="659"/>
      <c r="B1890" s="659"/>
      <c r="C1890" s="659"/>
      <c r="D1890" s="659"/>
      <c r="E1890" s="659"/>
      <c r="F1890" s="659"/>
      <c r="G1890" s="659"/>
      <c r="H1890" s="659"/>
      <c r="I1890" s="660"/>
      <c r="J1890" s="659"/>
      <c r="K1890" s="660"/>
      <c r="L1890" s="659"/>
      <c r="M1890" s="659"/>
      <c r="N1890" s="659"/>
      <c r="O1890" s="659"/>
      <c r="P1890" s="659"/>
      <c r="Q1890" s="659"/>
      <c r="R1890" s="659"/>
      <c r="S1890" s="659"/>
      <c r="T1890" s="659"/>
      <c r="U1890" s="659"/>
      <c r="V1890" s="659"/>
      <c r="W1890" s="659"/>
      <c r="X1890" s="659"/>
      <c r="Y1890" s="659"/>
      <c r="Z1890" s="659"/>
      <c r="AA1890" s="659"/>
      <c r="AB1890" s="659"/>
      <c r="AC1890" s="659"/>
      <c r="AD1890" s="659"/>
      <c r="AE1890" s="659"/>
      <c r="AF1890" s="659"/>
      <c r="AG1890" s="659"/>
      <c r="AH1890" s="659"/>
      <c r="AI1890" s="659"/>
      <c r="AJ1890" s="659"/>
      <c r="AK1890" s="659"/>
    </row>
    <row r="1891" spans="1:37">
      <c r="A1891" s="659"/>
      <c r="B1891" s="659"/>
      <c r="C1891" s="659"/>
      <c r="D1891" s="659"/>
      <c r="E1891" s="659"/>
      <c r="F1891" s="659"/>
      <c r="G1891" s="659"/>
      <c r="H1891" s="659"/>
      <c r="I1891" s="660"/>
      <c r="J1891" s="659"/>
      <c r="K1891" s="660"/>
      <c r="L1891" s="659"/>
      <c r="M1891" s="659"/>
      <c r="N1891" s="659"/>
      <c r="O1891" s="659"/>
      <c r="P1891" s="659"/>
      <c r="Q1891" s="659"/>
      <c r="R1891" s="659"/>
      <c r="S1891" s="659"/>
      <c r="T1891" s="659"/>
      <c r="U1891" s="659"/>
      <c r="V1891" s="659"/>
      <c r="W1891" s="659"/>
      <c r="X1891" s="659"/>
      <c r="Y1891" s="659"/>
      <c r="Z1891" s="659"/>
      <c r="AA1891" s="659"/>
      <c r="AB1891" s="659"/>
      <c r="AC1891" s="659"/>
      <c r="AD1891" s="659"/>
      <c r="AE1891" s="659"/>
      <c r="AF1891" s="659"/>
      <c r="AG1891" s="659"/>
      <c r="AH1891" s="659"/>
      <c r="AI1891" s="659"/>
      <c r="AJ1891" s="659"/>
      <c r="AK1891" s="659"/>
    </row>
    <row r="1892" spans="1:37">
      <c r="A1892" s="659"/>
      <c r="B1892" s="659"/>
      <c r="C1892" s="659"/>
      <c r="D1892" s="659"/>
      <c r="E1892" s="659"/>
      <c r="F1892" s="659"/>
      <c r="G1892" s="659"/>
      <c r="H1892" s="659"/>
      <c r="I1892" s="660"/>
      <c r="J1892" s="659"/>
      <c r="K1892" s="660"/>
      <c r="L1892" s="659"/>
      <c r="M1892" s="659"/>
      <c r="N1892" s="659"/>
      <c r="O1892" s="659"/>
      <c r="P1892" s="659"/>
      <c r="Q1892" s="659"/>
      <c r="R1892" s="659"/>
      <c r="S1892" s="659"/>
      <c r="T1892" s="659"/>
      <c r="U1892" s="659"/>
      <c r="V1892" s="659"/>
      <c r="W1892" s="659"/>
      <c r="X1892" s="659"/>
      <c r="Y1892" s="659"/>
      <c r="Z1892" s="659"/>
      <c r="AA1892" s="659"/>
      <c r="AB1892" s="659"/>
      <c r="AC1892" s="659"/>
      <c r="AD1892" s="659"/>
      <c r="AE1892" s="659"/>
      <c r="AF1892" s="659"/>
      <c r="AG1892" s="659"/>
      <c r="AH1892" s="659"/>
      <c r="AI1892" s="659"/>
      <c r="AJ1892" s="659"/>
      <c r="AK1892" s="659"/>
    </row>
    <row r="1893" spans="1:37">
      <c r="A1893" s="659"/>
      <c r="B1893" s="659"/>
      <c r="C1893" s="659"/>
      <c r="D1893" s="659"/>
      <c r="E1893" s="659"/>
      <c r="F1893" s="659"/>
      <c r="G1893" s="659"/>
      <c r="H1893" s="659"/>
      <c r="I1893" s="660"/>
      <c r="J1893" s="659"/>
      <c r="K1893" s="660"/>
      <c r="L1893" s="659"/>
      <c r="M1893" s="659"/>
      <c r="N1893" s="659"/>
      <c r="O1893" s="659"/>
      <c r="P1893" s="659"/>
      <c r="Q1893" s="659"/>
      <c r="R1893" s="659"/>
      <c r="S1893" s="659"/>
      <c r="T1893" s="659"/>
      <c r="U1893" s="659"/>
      <c r="V1893" s="659"/>
      <c r="W1893" s="659"/>
      <c r="X1893" s="659"/>
      <c r="Y1893" s="659"/>
      <c r="Z1893" s="659"/>
      <c r="AA1893" s="659"/>
      <c r="AB1893" s="659"/>
      <c r="AC1893" s="659"/>
      <c r="AD1893" s="659"/>
      <c r="AE1893" s="659"/>
      <c r="AF1893" s="659"/>
      <c r="AG1893" s="659"/>
      <c r="AH1893" s="659"/>
      <c r="AI1893" s="659"/>
      <c r="AJ1893" s="659"/>
      <c r="AK1893" s="659"/>
    </row>
    <row r="1894" spans="1:37">
      <c r="A1894" s="659"/>
      <c r="B1894" s="659"/>
      <c r="C1894" s="659"/>
      <c r="D1894" s="659"/>
      <c r="E1894" s="659"/>
      <c r="F1894" s="659"/>
      <c r="G1894" s="659"/>
      <c r="H1894" s="659"/>
      <c r="I1894" s="660"/>
      <c r="J1894" s="659"/>
      <c r="K1894" s="660"/>
      <c r="L1894" s="659"/>
      <c r="M1894" s="659"/>
      <c r="N1894" s="659"/>
      <c r="O1894" s="659"/>
      <c r="P1894" s="659"/>
      <c r="Q1894" s="659"/>
      <c r="R1894" s="659"/>
      <c r="S1894" s="659"/>
      <c r="T1894" s="659"/>
      <c r="U1894" s="659"/>
      <c r="V1894" s="659"/>
      <c r="W1894" s="659"/>
      <c r="X1894" s="659"/>
      <c r="Y1894" s="659"/>
      <c r="Z1894" s="659"/>
      <c r="AA1894" s="659"/>
      <c r="AB1894" s="659"/>
      <c r="AC1894" s="659"/>
      <c r="AD1894" s="659"/>
      <c r="AE1894" s="659"/>
      <c r="AF1894" s="659"/>
      <c r="AG1894" s="659"/>
      <c r="AH1894" s="659"/>
      <c r="AI1894" s="659"/>
      <c r="AJ1894" s="659"/>
      <c r="AK1894" s="659"/>
    </row>
    <row r="1895" spans="1:37">
      <c r="A1895" s="659"/>
      <c r="B1895" s="659"/>
      <c r="C1895" s="659"/>
      <c r="D1895" s="659"/>
      <c r="E1895" s="659"/>
      <c r="F1895" s="659"/>
      <c r="G1895" s="659"/>
      <c r="H1895" s="659"/>
      <c r="I1895" s="660"/>
      <c r="J1895" s="659"/>
      <c r="K1895" s="660"/>
      <c r="L1895" s="659"/>
      <c r="M1895" s="659"/>
      <c r="N1895" s="659"/>
      <c r="O1895" s="659"/>
      <c r="P1895" s="659"/>
      <c r="Q1895" s="659"/>
      <c r="R1895" s="659"/>
      <c r="S1895" s="659"/>
      <c r="T1895" s="659"/>
      <c r="U1895" s="659"/>
      <c r="V1895" s="659"/>
      <c r="W1895" s="659"/>
      <c r="X1895" s="659"/>
      <c r="Y1895" s="659"/>
      <c r="Z1895" s="659"/>
      <c r="AA1895" s="659"/>
      <c r="AB1895" s="659"/>
      <c r="AC1895" s="659"/>
      <c r="AD1895" s="659"/>
      <c r="AE1895" s="659"/>
      <c r="AF1895" s="659"/>
      <c r="AG1895" s="659"/>
      <c r="AH1895" s="659"/>
      <c r="AI1895" s="659"/>
      <c r="AJ1895" s="659"/>
      <c r="AK1895" s="659"/>
    </row>
    <row r="1896" spans="1:37">
      <c r="A1896" s="659"/>
      <c r="B1896" s="659"/>
      <c r="C1896" s="659"/>
      <c r="D1896" s="659"/>
      <c r="E1896" s="659"/>
      <c r="F1896" s="659"/>
      <c r="G1896" s="659"/>
      <c r="H1896" s="659"/>
      <c r="I1896" s="660"/>
      <c r="J1896" s="659"/>
      <c r="K1896" s="660"/>
      <c r="L1896" s="659"/>
      <c r="M1896" s="659"/>
      <c r="N1896" s="659"/>
      <c r="O1896" s="659"/>
      <c r="P1896" s="659"/>
      <c r="Q1896" s="659"/>
      <c r="R1896" s="659"/>
      <c r="S1896" s="659"/>
      <c r="T1896" s="659"/>
      <c r="U1896" s="659"/>
      <c r="V1896" s="659"/>
      <c r="W1896" s="659"/>
      <c r="X1896" s="659"/>
      <c r="Y1896" s="659"/>
      <c r="Z1896" s="659"/>
      <c r="AA1896" s="659"/>
      <c r="AB1896" s="659"/>
      <c r="AC1896" s="659"/>
      <c r="AD1896" s="659"/>
      <c r="AE1896" s="659"/>
      <c r="AF1896" s="659"/>
      <c r="AG1896" s="659"/>
      <c r="AH1896" s="659"/>
      <c r="AI1896" s="659"/>
      <c r="AJ1896" s="659"/>
      <c r="AK1896" s="659"/>
    </row>
    <row r="1897" spans="1:37">
      <c r="A1897" s="659"/>
      <c r="B1897" s="659"/>
      <c r="C1897" s="659"/>
      <c r="D1897" s="659"/>
      <c r="E1897" s="659"/>
      <c r="F1897" s="659"/>
      <c r="G1897" s="659"/>
      <c r="H1897" s="659"/>
      <c r="I1897" s="660"/>
      <c r="J1897" s="659"/>
      <c r="K1897" s="660"/>
      <c r="L1897" s="659"/>
      <c r="M1897" s="659"/>
      <c r="N1897" s="659"/>
      <c r="O1897" s="659"/>
      <c r="P1897" s="659"/>
      <c r="Q1897" s="659"/>
      <c r="R1897" s="659"/>
      <c r="S1897" s="659"/>
      <c r="T1897" s="659"/>
      <c r="U1897" s="659"/>
      <c r="V1897" s="659"/>
      <c r="W1897" s="659"/>
      <c r="X1897" s="659"/>
      <c r="Y1897" s="659"/>
      <c r="Z1897" s="659"/>
      <c r="AA1897" s="659"/>
      <c r="AB1897" s="659"/>
      <c r="AC1897" s="659"/>
      <c r="AD1897" s="659"/>
      <c r="AE1897" s="659"/>
      <c r="AF1897" s="659"/>
      <c r="AG1897" s="659"/>
      <c r="AH1897" s="659"/>
      <c r="AI1897" s="659"/>
      <c r="AJ1897" s="659"/>
      <c r="AK1897" s="659"/>
    </row>
    <row r="1898" spans="1:37">
      <c r="A1898" s="659"/>
      <c r="B1898" s="659"/>
      <c r="C1898" s="659"/>
      <c r="D1898" s="659"/>
      <c r="E1898" s="659"/>
      <c r="F1898" s="659"/>
      <c r="G1898" s="659"/>
      <c r="H1898" s="659"/>
      <c r="I1898" s="660"/>
      <c r="J1898" s="659"/>
      <c r="K1898" s="660"/>
      <c r="L1898" s="659"/>
      <c r="M1898" s="659"/>
      <c r="N1898" s="659"/>
      <c r="O1898" s="659"/>
      <c r="P1898" s="659"/>
      <c r="Q1898" s="659"/>
      <c r="R1898" s="659"/>
      <c r="S1898" s="659"/>
      <c r="T1898" s="659"/>
      <c r="U1898" s="659"/>
      <c r="V1898" s="659"/>
      <c r="W1898" s="659"/>
      <c r="X1898" s="659"/>
      <c r="Y1898" s="659"/>
      <c r="Z1898" s="659"/>
      <c r="AA1898" s="659"/>
      <c r="AB1898" s="659"/>
      <c r="AC1898" s="659"/>
      <c r="AD1898" s="659"/>
      <c r="AE1898" s="659"/>
      <c r="AF1898" s="659"/>
      <c r="AG1898" s="659"/>
      <c r="AH1898" s="659"/>
      <c r="AI1898" s="659"/>
      <c r="AJ1898" s="659"/>
      <c r="AK1898" s="659"/>
    </row>
    <row r="1899" spans="1:37">
      <c r="A1899" s="659"/>
      <c r="B1899" s="659"/>
      <c r="C1899" s="659"/>
      <c r="D1899" s="659"/>
      <c r="E1899" s="659"/>
      <c r="F1899" s="659"/>
      <c r="G1899" s="659"/>
      <c r="H1899" s="659"/>
      <c r="I1899" s="660"/>
      <c r="J1899" s="659"/>
      <c r="K1899" s="660"/>
      <c r="L1899" s="659"/>
      <c r="M1899" s="659"/>
      <c r="N1899" s="659"/>
      <c r="O1899" s="659"/>
      <c r="P1899" s="659"/>
      <c r="Q1899" s="659"/>
      <c r="R1899" s="659"/>
      <c r="S1899" s="659"/>
      <c r="T1899" s="659"/>
      <c r="U1899" s="659"/>
      <c r="V1899" s="659"/>
      <c r="W1899" s="659"/>
      <c r="X1899" s="659"/>
      <c r="Y1899" s="659"/>
      <c r="Z1899" s="659"/>
      <c r="AA1899" s="659"/>
      <c r="AB1899" s="659"/>
      <c r="AC1899" s="659"/>
      <c r="AD1899" s="659"/>
      <c r="AE1899" s="659"/>
      <c r="AF1899" s="659"/>
      <c r="AG1899" s="659"/>
      <c r="AH1899" s="659"/>
      <c r="AI1899" s="659"/>
      <c r="AJ1899" s="659"/>
      <c r="AK1899" s="659"/>
    </row>
    <row r="1900" spans="1:37">
      <c r="A1900" s="659"/>
      <c r="B1900" s="659"/>
      <c r="C1900" s="659"/>
      <c r="D1900" s="659"/>
      <c r="E1900" s="659"/>
      <c r="F1900" s="659"/>
      <c r="G1900" s="659"/>
      <c r="H1900" s="659"/>
      <c r="I1900" s="660"/>
      <c r="J1900" s="659"/>
      <c r="K1900" s="660"/>
      <c r="L1900" s="659"/>
      <c r="M1900" s="659"/>
      <c r="N1900" s="659"/>
      <c r="O1900" s="659"/>
      <c r="P1900" s="659"/>
      <c r="Q1900" s="659"/>
      <c r="R1900" s="659"/>
      <c r="S1900" s="659"/>
      <c r="T1900" s="659"/>
      <c r="U1900" s="659"/>
      <c r="V1900" s="659"/>
      <c r="W1900" s="659"/>
      <c r="X1900" s="659"/>
      <c r="Y1900" s="659"/>
      <c r="Z1900" s="659"/>
      <c r="AA1900" s="659"/>
      <c r="AB1900" s="659"/>
      <c r="AC1900" s="659"/>
      <c r="AD1900" s="659"/>
      <c r="AE1900" s="659"/>
      <c r="AF1900" s="659"/>
      <c r="AG1900" s="659"/>
      <c r="AH1900" s="659"/>
      <c r="AI1900" s="659"/>
      <c r="AJ1900" s="659"/>
      <c r="AK1900" s="659"/>
    </row>
    <row r="1901" spans="1:37">
      <c r="A1901" s="659"/>
      <c r="B1901" s="659"/>
      <c r="C1901" s="659"/>
      <c r="D1901" s="659"/>
      <c r="E1901" s="659"/>
      <c r="F1901" s="659"/>
      <c r="G1901" s="659"/>
      <c r="H1901" s="659"/>
      <c r="I1901" s="660"/>
      <c r="J1901" s="659"/>
      <c r="K1901" s="660"/>
      <c r="L1901" s="659"/>
      <c r="M1901" s="659"/>
      <c r="N1901" s="659"/>
      <c r="O1901" s="659"/>
      <c r="P1901" s="659"/>
      <c r="Q1901" s="659"/>
      <c r="R1901" s="659"/>
      <c r="S1901" s="659"/>
      <c r="T1901" s="659"/>
      <c r="U1901" s="659"/>
      <c r="V1901" s="659"/>
      <c r="W1901" s="659"/>
      <c r="X1901" s="659"/>
      <c r="Y1901" s="659"/>
      <c r="Z1901" s="659"/>
      <c r="AA1901" s="659"/>
      <c r="AB1901" s="659"/>
      <c r="AC1901" s="659"/>
      <c r="AD1901" s="659"/>
      <c r="AE1901" s="659"/>
      <c r="AF1901" s="659"/>
      <c r="AG1901" s="659"/>
      <c r="AH1901" s="659"/>
      <c r="AI1901" s="659"/>
      <c r="AJ1901" s="659"/>
      <c r="AK1901" s="659"/>
    </row>
    <row r="1902" spans="1:37">
      <c r="A1902" s="659"/>
      <c r="B1902" s="659"/>
      <c r="C1902" s="659"/>
      <c r="D1902" s="659"/>
      <c r="E1902" s="659"/>
      <c r="F1902" s="659"/>
      <c r="G1902" s="659"/>
      <c r="H1902" s="659"/>
      <c r="I1902" s="660"/>
      <c r="J1902" s="659"/>
      <c r="K1902" s="660"/>
      <c r="L1902" s="659"/>
      <c r="M1902" s="659"/>
      <c r="N1902" s="659"/>
      <c r="O1902" s="659"/>
      <c r="P1902" s="659"/>
      <c r="Q1902" s="659"/>
      <c r="R1902" s="659"/>
      <c r="S1902" s="659"/>
      <c r="T1902" s="659"/>
      <c r="U1902" s="659"/>
      <c r="V1902" s="659"/>
      <c r="W1902" s="659"/>
      <c r="X1902" s="659"/>
      <c r="Y1902" s="659"/>
      <c r="Z1902" s="659"/>
      <c r="AA1902" s="659"/>
      <c r="AB1902" s="659"/>
      <c r="AC1902" s="659"/>
      <c r="AD1902" s="659"/>
      <c r="AE1902" s="659"/>
      <c r="AF1902" s="659"/>
      <c r="AG1902" s="659"/>
      <c r="AH1902" s="659"/>
      <c r="AI1902" s="659"/>
      <c r="AJ1902" s="659"/>
      <c r="AK1902" s="659"/>
    </row>
    <row r="1903" spans="1:37">
      <c r="A1903" s="659"/>
      <c r="B1903" s="659"/>
      <c r="C1903" s="659"/>
      <c r="D1903" s="659"/>
      <c r="E1903" s="659"/>
      <c r="F1903" s="659"/>
      <c r="G1903" s="659"/>
      <c r="H1903" s="659"/>
      <c r="I1903" s="660"/>
      <c r="J1903" s="659"/>
      <c r="K1903" s="660"/>
      <c r="L1903" s="659"/>
      <c r="M1903" s="659"/>
      <c r="N1903" s="659"/>
      <c r="O1903" s="659"/>
      <c r="P1903" s="659"/>
      <c r="Q1903" s="659"/>
      <c r="R1903" s="659"/>
      <c r="S1903" s="659"/>
      <c r="T1903" s="659"/>
      <c r="U1903" s="659"/>
      <c r="V1903" s="659"/>
      <c r="W1903" s="659"/>
      <c r="X1903" s="659"/>
      <c r="Y1903" s="659"/>
      <c r="Z1903" s="659"/>
      <c r="AA1903" s="659"/>
      <c r="AB1903" s="659"/>
      <c r="AC1903" s="659"/>
      <c r="AD1903" s="659"/>
      <c r="AE1903" s="659"/>
      <c r="AF1903" s="659"/>
      <c r="AG1903" s="659"/>
      <c r="AH1903" s="659"/>
      <c r="AI1903" s="659"/>
      <c r="AJ1903" s="659"/>
      <c r="AK1903" s="659"/>
    </row>
    <row r="1904" spans="1:37">
      <c r="A1904" s="659"/>
      <c r="B1904" s="659"/>
      <c r="C1904" s="659"/>
      <c r="D1904" s="659"/>
      <c r="E1904" s="659"/>
      <c r="F1904" s="659"/>
      <c r="G1904" s="659"/>
      <c r="H1904" s="659"/>
      <c r="I1904" s="660"/>
      <c r="J1904" s="659"/>
      <c r="K1904" s="660"/>
      <c r="L1904" s="659"/>
      <c r="M1904" s="659"/>
      <c r="N1904" s="659"/>
      <c r="O1904" s="659"/>
      <c r="P1904" s="659"/>
      <c r="Q1904" s="659"/>
      <c r="R1904" s="659"/>
      <c r="S1904" s="659"/>
      <c r="T1904" s="659"/>
      <c r="U1904" s="659"/>
      <c r="V1904" s="659"/>
      <c r="W1904" s="659"/>
      <c r="X1904" s="659"/>
      <c r="Y1904" s="659"/>
      <c r="Z1904" s="659"/>
      <c r="AA1904" s="659"/>
      <c r="AB1904" s="659"/>
      <c r="AC1904" s="659"/>
      <c r="AD1904" s="659"/>
      <c r="AE1904" s="659"/>
      <c r="AF1904" s="659"/>
      <c r="AG1904" s="659"/>
      <c r="AH1904" s="659"/>
      <c r="AI1904" s="659"/>
      <c r="AJ1904" s="659"/>
      <c r="AK1904" s="659"/>
    </row>
    <row r="1905" spans="1:37">
      <c r="A1905" s="659"/>
      <c r="B1905" s="659"/>
      <c r="C1905" s="659"/>
      <c r="D1905" s="659"/>
      <c r="E1905" s="659"/>
      <c r="F1905" s="659"/>
      <c r="G1905" s="659"/>
      <c r="H1905" s="659"/>
      <c r="I1905" s="660"/>
      <c r="J1905" s="659"/>
      <c r="K1905" s="660"/>
      <c r="L1905" s="659"/>
      <c r="M1905" s="659"/>
      <c r="N1905" s="659"/>
      <c r="O1905" s="659"/>
      <c r="P1905" s="659"/>
      <c r="Q1905" s="659"/>
      <c r="R1905" s="659"/>
      <c r="S1905" s="659"/>
      <c r="T1905" s="659"/>
      <c r="U1905" s="659"/>
      <c r="V1905" s="659"/>
      <c r="W1905" s="659"/>
      <c r="X1905" s="659"/>
      <c r="Y1905" s="659"/>
      <c r="Z1905" s="659"/>
      <c r="AA1905" s="659"/>
      <c r="AB1905" s="659"/>
      <c r="AC1905" s="659"/>
      <c r="AD1905" s="659"/>
      <c r="AE1905" s="659"/>
      <c r="AF1905" s="659"/>
      <c r="AG1905" s="659"/>
      <c r="AH1905" s="659"/>
      <c r="AI1905" s="659"/>
      <c r="AJ1905" s="659"/>
      <c r="AK1905" s="659"/>
    </row>
    <row r="1906" spans="1:37">
      <c r="A1906" s="659"/>
      <c r="B1906" s="659"/>
      <c r="C1906" s="659"/>
      <c r="D1906" s="659"/>
      <c r="E1906" s="659"/>
      <c r="F1906" s="659"/>
      <c r="G1906" s="659"/>
      <c r="H1906" s="659"/>
      <c r="I1906" s="660"/>
      <c r="J1906" s="659"/>
      <c r="K1906" s="660"/>
      <c r="L1906" s="659"/>
      <c r="M1906" s="659"/>
      <c r="N1906" s="659"/>
      <c r="O1906" s="659"/>
      <c r="P1906" s="659"/>
      <c r="Q1906" s="659"/>
      <c r="R1906" s="659"/>
      <c r="S1906" s="659"/>
      <c r="T1906" s="659"/>
      <c r="U1906" s="659"/>
      <c r="V1906" s="659"/>
      <c r="W1906" s="659"/>
      <c r="X1906" s="659"/>
      <c r="Y1906" s="659"/>
      <c r="Z1906" s="659"/>
      <c r="AA1906" s="659"/>
      <c r="AB1906" s="659"/>
      <c r="AC1906" s="659"/>
      <c r="AD1906" s="659"/>
      <c r="AE1906" s="659"/>
      <c r="AF1906" s="659"/>
      <c r="AG1906" s="659"/>
      <c r="AH1906" s="659"/>
      <c r="AI1906" s="659"/>
      <c r="AJ1906" s="659"/>
      <c r="AK1906" s="659"/>
    </row>
    <row r="1907" spans="1:37">
      <c r="A1907" s="659"/>
      <c r="B1907" s="659"/>
      <c r="C1907" s="659"/>
      <c r="D1907" s="659"/>
      <c r="E1907" s="659"/>
      <c r="F1907" s="659"/>
      <c r="G1907" s="659"/>
      <c r="H1907" s="659"/>
      <c r="I1907" s="660"/>
      <c r="J1907" s="659"/>
      <c r="K1907" s="660"/>
      <c r="L1907" s="659"/>
      <c r="M1907" s="659"/>
      <c r="N1907" s="659"/>
      <c r="O1907" s="659"/>
      <c r="P1907" s="659"/>
      <c r="Q1907" s="659"/>
      <c r="R1907" s="659"/>
      <c r="S1907" s="659"/>
      <c r="T1907" s="659"/>
      <c r="U1907" s="659"/>
      <c r="V1907" s="659"/>
      <c r="W1907" s="659"/>
      <c r="X1907" s="659"/>
      <c r="Y1907" s="659"/>
      <c r="Z1907" s="659"/>
      <c r="AA1907" s="659"/>
      <c r="AB1907" s="659"/>
      <c r="AC1907" s="659"/>
      <c r="AD1907" s="659"/>
      <c r="AE1907" s="659"/>
      <c r="AF1907" s="659"/>
      <c r="AG1907" s="659"/>
      <c r="AH1907" s="659"/>
      <c r="AI1907" s="659"/>
      <c r="AJ1907" s="659"/>
      <c r="AK1907" s="659"/>
    </row>
    <row r="1908" spans="1:37">
      <c r="A1908" s="659"/>
      <c r="B1908" s="659"/>
      <c r="C1908" s="659"/>
      <c r="D1908" s="659"/>
      <c r="E1908" s="659"/>
      <c r="F1908" s="659"/>
      <c r="G1908" s="659"/>
      <c r="H1908" s="659"/>
      <c r="I1908" s="660"/>
      <c r="J1908" s="659"/>
      <c r="K1908" s="660"/>
      <c r="L1908" s="659"/>
      <c r="M1908" s="659"/>
      <c r="N1908" s="659"/>
      <c r="O1908" s="659"/>
      <c r="P1908" s="659"/>
      <c r="Q1908" s="659"/>
      <c r="R1908" s="659"/>
      <c r="S1908" s="659"/>
      <c r="T1908" s="659"/>
      <c r="U1908" s="659"/>
      <c r="V1908" s="659"/>
      <c r="W1908" s="659"/>
      <c r="X1908" s="659"/>
      <c r="Y1908" s="659"/>
      <c r="Z1908" s="659"/>
      <c r="AA1908" s="659"/>
      <c r="AB1908" s="659"/>
      <c r="AC1908" s="659"/>
      <c r="AD1908" s="659"/>
      <c r="AE1908" s="659"/>
      <c r="AF1908" s="659"/>
      <c r="AG1908" s="659"/>
      <c r="AH1908" s="659"/>
      <c r="AI1908" s="659"/>
      <c r="AJ1908" s="659"/>
      <c r="AK1908" s="659"/>
    </row>
    <row r="1909" spans="1:37">
      <c r="A1909" s="659"/>
      <c r="B1909" s="659"/>
      <c r="C1909" s="659"/>
      <c r="D1909" s="659"/>
      <c r="E1909" s="659"/>
      <c r="F1909" s="659"/>
      <c r="G1909" s="659"/>
      <c r="H1909" s="659"/>
      <c r="I1909" s="660"/>
      <c r="J1909" s="659"/>
      <c r="K1909" s="660"/>
      <c r="L1909" s="659"/>
      <c r="M1909" s="659"/>
      <c r="N1909" s="659"/>
      <c r="O1909" s="659"/>
      <c r="P1909" s="659"/>
      <c r="Q1909" s="659"/>
      <c r="R1909" s="659"/>
      <c r="S1909" s="659"/>
      <c r="T1909" s="659"/>
      <c r="U1909" s="659"/>
      <c r="V1909" s="659"/>
      <c r="W1909" s="659"/>
      <c r="X1909" s="659"/>
      <c r="Y1909" s="659"/>
      <c r="Z1909" s="659"/>
      <c r="AA1909" s="659"/>
      <c r="AB1909" s="659"/>
      <c r="AC1909" s="659"/>
      <c r="AD1909" s="659"/>
      <c r="AE1909" s="659"/>
      <c r="AF1909" s="659"/>
      <c r="AG1909" s="659"/>
      <c r="AH1909" s="659"/>
      <c r="AI1909" s="659"/>
      <c r="AJ1909" s="659"/>
      <c r="AK1909" s="659"/>
    </row>
    <row r="1910" spans="1:37">
      <c r="A1910" s="659"/>
      <c r="B1910" s="659"/>
      <c r="C1910" s="659"/>
      <c r="D1910" s="659"/>
      <c r="E1910" s="659"/>
      <c r="F1910" s="659"/>
      <c r="G1910" s="659"/>
      <c r="H1910" s="659"/>
      <c r="I1910" s="660"/>
      <c r="J1910" s="659"/>
      <c r="K1910" s="660"/>
      <c r="L1910" s="659"/>
      <c r="M1910" s="659"/>
      <c r="N1910" s="659"/>
      <c r="O1910" s="659"/>
      <c r="P1910" s="659"/>
      <c r="Q1910" s="659"/>
      <c r="R1910" s="659"/>
      <c r="S1910" s="659"/>
      <c r="T1910" s="659"/>
      <c r="U1910" s="659"/>
      <c r="V1910" s="659"/>
      <c r="W1910" s="659"/>
      <c r="X1910" s="659"/>
      <c r="Y1910" s="659"/>
      <c r="Z1910" s="659"/>
      <c r="AA1910" s="659"/>
      <c r="AB1910" s="659"/>
      <c r="AC1910" s="659"/>
      <c r="AD1910" s="659"/>
      <c r="AE1910" s="659"/>
      <c r="AF1910" s="659"/>
      <c r="AG1910" s="659"/>
      <c r="AH1910" s="659"/>
      <c r="AI1910" s="659"/>
      <c r="AJ1910" s="659"/>
      <c r="AK1910" s="659"/>
    </row>
    <row r="1911" spans="1:37">
      <c r="A1911" s="659"/>
      <c r="B1911" s="659"/>
      <c r="C1911" s="659"/>
      <c r="D1911" s="659"/>
      <c r="E1911" s="659"/>
      <c r="F1911" s="659"/>
      <c r="G1911" s="659"/>
      <c r="H1911" s="659"/>
      <c r="I1911" s="660"/>
      <c r="J1911" s="659"/>
      <c r="K1911" s="660"/>
      <c r="L1911" s="659"/>
      <c r="M1911" s="659"/>
      <c r="N1911" s="659"/>
      <c r="O1911" s="659"/>
      <c r="P1911" s="659"/>
      <c r="Q1911" s="659"/>
      <c r="R1911" s="659"/>
      <c r="S1911" s="659"/>
      <c r="T1911" s="659"/>
      <c r="U1911" s="659"/>
      <c r="V1911" s="659"/>
      <c r="W1911" s="659"/>
      <c r="X1911" s="659"/>
      <c r="Y1911" s="659"/>
      <c r="Z1911" s="659"/>
      <c r="AA1911" s="659"/>
      <c r="AB1911" s="659"/>
      <c r="AC1911" s="659"/>
      <c r="AD1911" s="659"/>
      <c r="AE1911" s="659"/>
      <c r="AF1911" s="659"/>
      <c r="AG1911" s="659"/>
      <c r="AH1911" s="659"/>
      <c r="AI1911" s="659"/>
      <c r="AJ1911" s="659"/>
      <c r="AK1911" s="659"/>
    </row>
    <row r="1912" spans="1:37">
      <c r="A1912" s="659"/>
      <c r="B1912" s="659"/>
      <c r="C1912" s="659"/>
      <c r="D1912" s="659"/>
      <c r="E1912" s="659"/>
      <c r="F1912" s="659"/>
      <c r="G1912" s="659"/>
      <c r="H1912" s="659"/>
      <c r="I1912" s="660"/>
      <c r="J1912" s="659"/>
      <c r="K1912" s="660"/>
      <c r="L1912" s="659"/>
      <c r="M1912" s="659"/>
      <c r="N1912" s="659"/>
      <c r="O1912" s="659"/>
      <c r="P1912" s="659"/>
      <c r="Q1912" s="659"/>
      <c r="R1912" s="659"/>
      <c r="S1912" s="659"/>
      <c r="T1912" s="659"/>
      <c r="U1912" s="659"/>
      <c r="V1912" s="659"/>
      <c r="W1912" s="659"/>
      <c r="X1912" s="659"/>
      <c r="Y1912" s="659"/>
      <c r="Z1912" s="659"/>
      <c r="AA1912" s="659"/>
      <c r="AB1912" s="659"/>
      <c r="AC1912" s="659"/>
      <c r="AD1912" s="659"/>
      <c r="AE1912" s="659"/>
      <c r="AF1912" s="659"/>
      <c r="AG1912" s="659"/>
      <c r="AH1912" s="659"/>
      <c r="AI1912" s="659"/>
      <c r="AJ1912" s="659"/>
      <c r="AK1912" s="659"/>
    </row>
    <row r="1913" spans="1:37">
      <c r="A1913" s="659"/>
      <c r="B1913" s="659"/>
      <c r="C1913" s="659"/>
      <c r="D1913" s="659"/>
      <c r="E1913" s="659"/>
      <c r="F1913" s="659"/>
      <c r="G1913" s="659"/>
      <c r="H1913" s="659"/>
      <c r="I1913" s="660"/>
      <c r="J1913" s="659"/>
      <c r="K1913" s="660"/>
      <c r="L1913" s="659"/>
      <c r="M1913" s="659"/>
      <c r="N1913" s="659"/>
      <c r="O1913" s="659"/>
      <c r="P1913" s="659"/>
      <c r="Q1913" s="659"/>
      <c r="R1913" s="659"/>
      <c r="S1913" s="659"/>
      <c r="T1913" s="659"/>
      <c r="U1913" s="659"/>
      <c r="V1913" s="659"/>
      <c r="W1913" s="659"/>
      <c r="X1913" s="659"/>
      <c r="Y1913" s="659"/>
      <c r="Z1913" s="659"/>
      <c r="AA1913" s="659"/>
      <c r="AB1913" s="659"/>
      <c r="AC1913" s="659"/>
      <c r="AD1913" s="659"/>
      <c r="AE1913" s="659"/>
      <c r="AF1913" s="659"/>
      <c r="AG1913" s="659"/>
      <c r="AH1913" s="659"/>
      <c r="AI1913" s="659"/>
      <c r="AJ1913" s="659"/>
      <c r="AK1913" s="659"/>
    </row>
    <row r="1914" spans="1:37">
      <c r="A1914" s="659"/>
      <c r="B1914" s="659"/>
      <c r="C1914" s="659"/>
      <c r="D1914" s="659"/>
      <c r="E1914" s="659"/>
      <c r="F1914" s="659"/>
      <c r="G1914" s="659"/>
      <c r="H1914" s="659"/>
      <c r="I1914" s="660"/>
      <c r="J1914" s="659"/>
      <c r="K1914" s="660"/>
      <c r="L1914" s="659"/>
      <c r="M1914" s="659"/>
      <c r="N1914" s="659"/>
      <c r="O1914" s="659"/>
      <c r="P1914" s="659"/>
      <c r="Q1914" s="659"/>
      <c r="R1914" s="659"/>
      <c r="S1914" s="659"/>
      <c r="T1914" s="659"/>
      <c r="U1914" s="659"/>
      <c r="V1914" s="659"/>
      <c r="W1914" s="659"/>
      <c r="X1914" s="659"/>
      <c r="Y1914" s="659"/>
      <c r="Z1914" s="659"/>
      <c r="AA1914" s="659"/>
      <c r="AB1914" s="659"/>
      <c r="AC1914" s="659"/>
      <c r="AD1914" s="659"/>
      <c r="AE1914" s="659"/>
      <c r="AF1914" s="659"/>
      <c r="AG1914" s="659"/>
      <c r="AH1914" s="659"/>
      <c r="AI1914" s="659"/>
      <c r="AJ1914" s="659"/>
      <c r="AK1914" s="659"/>
    </row>
    <row r="1915" spans="1:37">
      <c r="A1915" s="659"/>
      <c r="B1915" s="659"/>
      <c r="C1915" s="659"/>
      <c r="D1915" s="659"/>
      <c r="E1915" s="659"/>
      <c r="F1915" s="659"/>
      <c r="G1915" s="659"/>
      <c r="H1915" s="659"/>
      <c r="I1915" s="660"/>
      <c r="J1915" s="659"/>
      <c r="K1915" s="660"/>
      <c r="L1915" s="659"/>
      <c r="M1915" s="659"/>
      <c r="N1915" s="659"/>
      <c r="O1915" s="659"/>
      <c r="P1915" s="659"/>
      <c r="Q1915" s="659"/>
      <c r="R1915" s="659"/>
      <c r="S1915" s="659"/>
      <c r="T1915" s="659"/>
      <c r="U1915" s="659"/>
      <c r="V1915" s="659"/>
      <c r="W1915" s="659"/>
      <c r="X1915" s="659"/>
      <c r="Y1915" s="659"/>
      <c r="Z1915" s="659"/>
      <c r="AA1915" s="659"/>
      <c r="AB1915" s="659"/>
      <c r="AC1915" s="659"/>
      <c r="AD1915" s="659"/>
      <c r="AE1915" s="659"/>
      <c r="AF1915" s="659"/>
      <c r="AG1915" s="659"/>
      <c r="AH1915" s="659"/>
      <c r="AI1915" s="659"/>
      <c r="AJ1915" s="659"/>
      <c r="AK1915" s="659"/>
    </row>
    <row r="1916" spans="1:37">
      <c r="A1916" s="659"/>
      <c r="B1916" s="659"/>
      <c r="C1916" s="659"/>
      <c r="D1916" s="659"/>
      <c r="E1916" s="659"/>
      <c r="F1916" s="659"/>
      <c r="G1916" s="659"/>
      <c r="H1916" s="659"/>
      <c r="I1916" s="660"/>
      <c r="J1916" s="659"/>
      <c r="K1916" s="660"/>
      <c r="L1916" s="659"/>
      <c r="M1916" s="659"/>
      <c r="N1916" s="659"/>
      <c r="O1916" s="659"/>
      <c r="P1916" s="659"/>
      <c r="Q1916" s="659"/>
      <c r="R1916" s="659"/>
      <c r="S1916" s="659"/>
      <c r="T1916" s="659"/>
      <c r="U1916" s="659"/>
      <c r="V1916" s="659"/>
      <c r="W1916" s="659"/>
      <c r="X1916" s="659"/>
      <c r="Y1916" s="659"/>
      <c r="Z1916" s="659"/>
      <c r="AA1916" s="659"/>
      <c r="AB1916" s="659"/>
      <c r="AC1916" s="659"/>
      <c r="AD1916" s="659"/>
      <c r="AE1916" s="659"/>
      <c r="AF1916" s="659"/>
      <c r="AG1916" s="659"/>
      <c r="AH1916" s="659"/>
      <c r="AI1916" s="659"/>
      <c r="AJ1916" s="659"/>
      <c r="AK1916" s="659"/>
    </row>
    <row r="1917" spans="1:37">
      <c r="A1917" s="659"/>
      <c r="B1917" s="659"/>
      <c r="C1917" s="659"/>
      <c r="D1917" s="659"/>
      <c r="E1917" s="659"/>
      <c r="F1917" s="659"/>
      <c r="G1917" s="659"/>
      <c r="H1917" s="659"/>
      <c r="I1917" s="660"/>
      <c r="J1917" s="659"/>
      <c r="K1917" s="660"/>
      <c r="L1917" s="659"/>
      <c r="M1917" s="659"/>
      <c r="N1917" s="659"/>
      <c r="O1917" s="659"/>
      <c r="P1917" s="659"/>
      <c r="Q1917" s="659"/>
      <c r="R1917" s="659"/>
      <c r="S1917" s="659"/>
      <c r="T1917" s="659"/>
      <c r="U1917" s="659"/>
      <c r="V1917" s="659"/>
      <c r="W1917" s="659"/>
      <c r="X1917" s="659"/>
      <c r="Y1917" s="659"/>
      <c r="Z1917" s="659"/>
      <c r="AA1917" s="659"/>
      <c r="AB1917" s="659"/>
      <c r="AC1917" s="659"/>
      <c r="AD1917" s="659"/>
      <c r="AE1917" s="659"/>
      <c r="AF1917" s="659"/>
      <c r="AG1917" s="659"/>
      <c r="AH1917" s="659"/>
      <c r="AI1917" s="659"/>
      <c r="AJ1917" s="659"/>
      <c r="AK1917" s="659"/>
    </row>
    <row r="1918" spans="1:37">
      <c r="A1918" s="659"/>
      <c r="B1918" s="659"/>
      <c r="C1918" s="659"/>
      <c r="D1918" s="659"/>
      <c r="E1918" s="659"/>
      <c r="F1918" s="659"/>
      <c r="G1918" s="659"/>
      <c r="H1918" s="659"/>
      <c r="I1918" s="660"/>
      <c r="J1918" s="659"/>
      <c r="K1918" s="660"/>
      <c r="L1918" s="659"/>
      <c r="M1918" s="659"/>
      <c r="N1918" s="659"/>
      <c r="O1918" s="659"/>
      <c r="P1918" s="659"/>
      <c r="Q1918" s="659"/>
      <c r="R1918" s="659"/>
      <c r="S1918" s="659"/>
      <c r="T1918" s="659"/>
      <c r="U1918" s="659"/>
      <c r="V1918" s="659"/>
      <c r="W1918" s="659"/>
      <c r="X1918" s="659"/>
      <c r="Y1918" s="659"/>
      <c r="Z1918" s="659"/>
      <c r="AA1918" s="659"/>
      <c r="AB1918" s="659"/>
      <c r="AC1918" s="659"/>
      <c r="AD1918" s="659"/>
      <c r="AE1918" s="659"/>
      <c r="AF1918" s="659"/>
      <c r="AG1918" s="659"/>
      <c r="AH1918" s="659"/>
      <c r="AI1918" s="659"/>
      <c r="AJ1918" s="659"/>
      <c r="AK1918" s="659"/>
    </row>
    <row r="1919" spans="1:37">
      <c r="A1919" s="659"/>
      <c r="B1919" s="659"/>
      <c r="C1919" s="659"/>
      <c r="D1919" s="659"/>
      <c r="E1919" s="659"/>
      <c r="F1919" s="659"/>
      <c r="G1919" s="659"/>
      <c r="H1919" s="659"/>
      <c r="I1919" s="660"/>
      <c r="J1919" s="659"/>
      <c r="K1919" s="660"/>
      <c r="L1919" s="659"/>
      <c r="M1919" s="659"/>
      <c r="N1919" s="659"/>
      <c r="O1919" s="659"/>
      <c r="P1919" s="659"/>
      <c r="Q1919" s="659"/>
      <c r="R1919" s="659"/>
      <c r="S1919" s="659"/>
      <c r="T1919" s="659"/>
      <c r="U1919" s="659"/>
      <c r="V1919" s="659"/>
      <c r="W1919" s="659"/>
      <c r="X1919" s="659"/>
      <c r="Y1919" s="659"/>
      <c r="Z1919" s="659"/>
      <c r="AA1919" s="659"/>
      <c r="AB1919" s="659"/>
      <c r="AC1919" s="659"/>
      <c r="AD1919" s="659"/>
      <c r="AE1919" s="659"/>
      <c r="AF1919" s="659"/>
      <c r="AG1919" s="659"/>
      <c r="AH1919" s="659"/>
      <c r="AI1919" s="659"/>
      <c r="AJ1919" s="659"/>
      <c r="AK1919" s="659"/>
    </row>
    <row r="1920" spans="1:37">
      <c r="A1920" s="659"/>
      <c r="B1920" s="659"/>
      <c r="C1920" s="659"/>
      <c r="D1920" s="659"/>
      <c r="E1920" s="659"/>
      <c r="F1920" s="659"/>
      <c r="G1920" s="659"/>
      <c r="H1920" s="659"/>
      <c r="I1920" s="660"/>
      <c r="J1920" s="659"/>
      <c r="K1920" s="660"/>
      <c r="L1920" s="659"/>
      <c r="M1920" s="659"/>
      <c r="N1920" s="659"/>
      <c r="O1920" s="659"/>
      <c r="P1920" s="659"/>
      <c r="Q1920" s="659"/>
      <c r="R1920" s="659"/>
      <c r="S1920" s="659"/>
      <c r="T1920" s="659"/>
      <c r="U1920" s="659"/>
      <c r="V1920" s="659"/>
      <c r="W1920" s="659"/>
      <c r="X1920" s="659"/>
      <c r="Y1920" s="659"/>
      <c r="Z1920" s="659"/>
      <c r="AA1920" s="659"/>
      <c r="AB1920" s="659"/>
      <c r="AC1920" s="659"/>
      <c r="AD1920" s="659"/>
      <c r="AE1920" s="659"/>
      <c r="AF1920" s="659"/>
      <c r="AG1920" s="659"/>
      <c r="AH1920" s="659"/>
      <c r="AI1920" s="659"/>
      <c r="AJ1920" s="659"/>
      <c r="AK1920" s="659"/>
    </row>
    <row r="1921" spans="1:37">
      <c r="A1921" s="659"/>
      <c r="B1921" s="659"/>
      <c r="C1921" s="659"/>
      <c r="D1921" s="659"/>
      <c r="E1921" s="659"/>
      <c r="F1921" s="659"/>
      <c r="G1921" s="659"/>
      <c r="H1921" s="659"/>
      <c r="I1921" s="660"/>
      <c r="J1921" s="659"/>
      <c r="K1921" s="660"/>
      <c r="L1921" s="659"/>
      <c r="M1921" s="659"/>
      <c r="N1921" s="659"/>
      <c r="O1921" s="659"/>
      <c r="P1921" s="659"/>
      <c r="Q1921" s="659"/>
      <c r="R1921" s="659"/>
      <c r="S1921" s="659"/>
      <c r="T1921" s="659"/>
      <c r="U1921" s="659"/>
      <c r="V1921" s="659"/>
      <c r="W1921" s="659"/>
      <c r="X1921" s="659"/>
      <c r="Y1921" s="659"/>
      <c r="Z1921" s="659"/>
      <c r="AA1921" s="659"/>
      <c r="AB1921" s="659"/>
      <c r="AC1921" s="659"/>
      <c r="AD1921" s="659"/>
      <c r="AE1921" s="659"/>
      <c r="AF1921" s="659"/>
      <c r="AG1921" s="659"/>
      <c r="AH1921" s="659"/>
      <c r="AI1921" s="659"/>
      <c r="AJ1921" s="659"/>
      <c r="AK1921" s="659"/>
    </row>
    <row r="1922" spans="1:37">
      <c r="A1922" s="659"/>
      <c r="B1922" s="659"/>
      <c r="C1922" s="659"/>
      <c r="D1922" s="659"/>
      <c r="E1922" s="659"/>
      <c r="F1922" s="659"/>
      <c r="G1922" s="659"/>
      <c r="H1922" s="659"/>
      <c r="I1922" s="660"/>
      <c r="J1922" s="659"/>
      <c r="K1922" s="660"/>
      <c r="L1922" s="659"/>
      <c r="M1922" s="659"/>
      <c r="N1922" s="659"/>
      <c r="O1922" s="659"/>
      <c r="P1922" s="659"/>
      <c r="Q1922" s="659"/>
      <c r="R1922" s="659"/>
      <c r="S1922" s="659"/>
      <c r="T1922" s="659"/>
      <c r="U1922" s="659"/>
      <c r="V1922" s="659"/>
      <c r="W1922" s="659"/>
      <c r="X1922" s="659"/>
      <c r="Y1922" s="659"/>
      <c r="Z1922" s="659"/>
      <c r="AA1922" s="659"/>
      <c r="AB1922" s="659"/>
      <c r="AC1922" s="659"/>
      <c r="AD1922" s="659"/>
      <c r="AE1922" s="659"/>
      <c r="AF1922" s="659"/>
      <c r="AG1922" s="659"/>
      <c r="AH1922" s="659"/>
      <c r="AI1922" s="659"/>
      <c r="AJ1922" s="659"/>
      <c r="AK1922" s="659"/>
    </row>
    <row r="1923" spans="1:37">
      <c r="A1923" s="659"/>
      <c r="B1923" s="659"/>
      <c r="C1923" s="659"/>
      <c r="D1923" s="659"/>
      <c r="E1923" s="659"/>
      <c r="F1923" s="659"/>
      <c r="G1923" s="659"/>
      <c r="H1923" s="659"/>
      <c r="I1923" s="660"/>
      <c r="J1923" s="659"/>
      <c r="K1923" s="660"/>
      <c r="L1923" s="659"/>
      <c r="M1923" s="659"/>
      <c r="N1923" s="659"/>
      <c r="O1923" s="659"/>
      <c r="P1923" s="659"/>
      <c r="Q1923" s="659"/>
      <c r="R1923" s="659"/>
      <c r="S1923" s="659"/>
      <c r="T1923" s="659"/>
      <c r="U1923" s="659"/>
      <c r="V1923" s="659"/>
      <c r="W1923" s="659"/>
      <c r="X1923" s="659"/>
      <c r="Y1923" s="659"/>
      <c r="Z1923" s="659"/>
      <c r="AA1923" s="659"/>
      <c r="AB1923" s="659"/>
      <c r="AC1923" s="659"/>
      <c r="AD1923" s="659"/>
      <c r="AE1923" s="659"/>
      <c r="AF1923" s="659"/>
      <c r="AG1923" s="659"/>
      <c r="AH1923" s="659"/>
      <c r="AI1923" s="659"/>
      <c r="AJ1923" s="659"/>
      <c r="AK1923" s="659"/>
    </row>
    <row r="1924" spans="1:37">
      <c r="A1924" s="659"/>
      <c r="B1924" s="659"/>
      <c r="C1924" s="659"/>
      <c r="D1924" s="659"/>
      <c r="E1924" s="659"/>
      <c r="F1924" s="659"/>
      <c r="G1924" s="659"/>
      <c r="H1924" s="659"/>
      <c r="I1924" s="660"/>
      <c r="J1924" s="659"/>
      <c r="K1924" s="660"/>
      <c r="L1924" s="659"/>
      <c r="M1924" s="659"/>
      <c r="N1924" s="659"/>
      <c r="O1924" s="659"/>
      <c r="P1924" s="659"/>
      <c r="Q1924" s="659"/>
      <c r="R1924" s="659"/>
      <c r="S1924" s="659"/>
      <c r="T1924" s="659"/>
      <c r="U1924" s="659"/>
      <c r="V1924" s="659"/>
      <c r="W1924" s="659"/>
      <c r="X1924" s="659"/>
      <c r="Y1924" s="659"/>
      <c r="Z1924" s="659"/>
      <c r="AA1924" s="659"/>
      <c r="AB1924" s="659"/>
      <c r="AC1924" s="659"/>
      <c r="AD1924" s="659"/>
      <c r="AE1924" s="659"/>
      <c r="AF1924" s="659"/>
      <c r="AG1924" s="659"/>
      <c r="AH1924" s="659"/>
      <c r="AI1924" s="659"/>
      <c r="AJ1924" s="659"/>
      <c r="AK1924" s="659"/>
    </row>
    <row r="1925" spans="1:37">
      <c r="A1925" s="659"/>
      <c r="B1925" s="659"/>
      <c r="C1925" s="659"/>
      <c r="D1925" s="659"/>
      <c r="E1925" s="659"/>
      <c r="F1925" s="659"/>
      <c r="G1925" s="659"/>
      <c r="H1925" s="659"/>
      <c r="I1925" s="660"/>
      <c r="J1925" s="659"/>
      <c r="K1925" s="660"/>
      <c r="L1925" s="659"/>
      <c r="M1925" s="659"/>
      <c r="N1925" s="659"/>
      <c r="O1925" s="659"/>
      <c r="P1925" s="659"/>
      <c r="Q1925" s="659"/>
      <c r="R1925" s="659"/>
      <c r="S1925" s="659"/>
      <c r="T1925" s="659"/>
      <c r="U1925" s="659"/>
      <c r="V1925" s="659"/>
      <c r="W1925" s="659"/>
      <c r="X1925" s="659"/>
      <c r="Y1925" s="659"/>
      <c r="Z1925" s="659"/>
      <c r="AA1925" s="659"/>
      <c r="AB1925" s="659"/>
      <c r="AC1925" s="659"/>
      <c r="AD1925" s="659"/>
      <c r="AE1925" s="659"/>
      <c r="AF1925" s="659"/>
      <c r="AG1925" s="659"/>
      <c r="AH1925" s="659"/>
      <c r="AI1925" s="659"/>
      <c r="AJ1925" s="659"/>
      <c r="AK1925" s="659"/>
    </row>
    <row r="1926" spans="1:37">
      <c r="A1926" s="659"/>
      <c r="B1926" s="659"/>
      <c r="C1926" s="659"/>
      <c r="D1926" s="659"/>
      <c r="E1926" s="659"/>
      <c r="F1926" s="659"/>
      <c r="G1926" s="659"/>
      <c r="H1926" s="659"/>
      <c r="I1926" s="660"/>
      <c r="J1926" s="659"/>
      <c r="K1926" s="660"/>
      <c r="L1926" s="659"/>
      <c r="M1926" s="659"/>
      <c r="N1926" s="659"/>
      <c r="O1926" s="659"/>
      <c r="P1926" s="659"/>
      <c r="Q1926" s="659"/>
      <c r="R1926" s="659"/>
      <c r="S1926" s="659"/>
      <c r="T1926" s="659"/>
      <c r="U1926" s="659"/>
      <c r="V1926" s="659"/>
      <c r="W1926" s="659"/>
      <c r="X1926" s="659"/>
      <c r="Y1926" s="659"/>
      <c r="Z1926" s="659"/>
      <c r="AA1926" s="659"/>
      <c r="AB1926" s="659"/>
      <c r="AC1926" s="659"/>
      <c r="AD1926" s="659"/>
      <c r="AE1926" s="659"/>
      <c r="AF1926" s="659"/>
      <c r="AG1926" s="659"/>
      <c r="AH1926" s="659"/>
      <c r="AI1926" s="659"/>
      <c r="AJ1926" s="659"/>
      <c r="AK1926" s="659"/>
    </row>
    <row r="1927" spans="1:37">
      <c r="A1927" s="659"/>
      <c r="B1927" s="659"/>
      <c r="C1927" s="659"/>
      <c r="D1927" s="659"/>
      <c r="E1927" s="659"/>
      <c r="F1927" s="659"/>
      <c r="G1927" s="659"/>
      <c r="H1927" s="659"/>
      <c r="I1927" s="660"/>
      <c r="J1927" s="659"/>
      <c r="K1927" s="660"/>
      <c r="L1927" s="659"/>
      <c r="M1927" s="659"/>
      <c r="N1927" s="659"/>
      <c r="O1927" s="659"/>
      <c r="P1927" s="659"/>
      <c r="Q1927" s="659"/>
      <c r="R1927" s="659"/>
      <c r="S1927" s="659"/>
      <c r="T1927" s="659"/>
      <c r="U1927" s="659"/>
      <c r="V1927" s="659"/>
      <c r="W1927" s="659"/>
      <c r="X1927" s="659"/>
      <c r="Y1927" s="659"/>
      <c r="Z1927" s="659"/>
      <c r="AA1927" s="659"/>
      <c r="AB1927" s="659"/>
      <c r="AC1927" s="659"/>
      <c r="AD1927" s="659"/>
      <c r="AE1927" s="659"/>
      <c r="AF1927" s="659"/>
      <c r="AG1927" s="659"/>
      <c r="AH1927" s="659"/>
      <c r="AI1927" s="659"/>
      <c r="AJ1927" s="659"/>
      <c r="AK1927" s="659"/>
    </row>
    <row r="1928" spans="1:37">
      <c r="A1928" s="659"/>
      <c r="B1928" s="659"/>
      <c r="C1928" s="659"/>
      <c r="D1928" s="659"/>
      <c r="E1928" s="659"/>
      <c r="F1928" s="659"/>
      <c r="G1928" s="659"/>
      <c r="H1928" s="659"/>
      <c r="I1928" s="660"/>
      <c r="J1928" s="659"/>
      <c r="K1928" s="660"/>
      <c r="L1928" s="659"/>
      <c r="M1928" s="659"/>
      <c r="N1928" s="659"/>
      <c r="O1928" s="659"/>
      <c r="P1928" s="659"/>
      <c r="Q1928" s="659"/>
      <c r="R1928" s="659"/>
      <c r="S1928" s="659"/>
      <c r="T1928" s="659"/>
      <c r="U1928" s="659"/>
      <c r="V1928" s="659"/>
      <c r="W1928" s="659"/>
      <c r="X1928" s="659"/>
      <c r="Y1928" s="659"/>
      <c r="Z1928" s="659"/>
      <c r="AA1928" s="659"/>
      <c r="AB1928" s="659"/>
      <c r="AC1928" s="659"/>
      <c r="AD1928" s="659"/>
      <c r="AE1928" s="659"/>
      <c r="AF1928" s="659"/>
      <c r="AG1928" s="659"/>
      <c r="AH1928" s="659"/>
      <c r="AI1928" s="659"/>
      <c r="AJ1928" s="659"/>
      <c r="AK1928" s="659"/>
    </row>
    <row r="1929" spans="1:37">
      <c r="A1929" s="659"/>
      <c r="B1929" s="659"/>
      <c r="C1929" s="659"/>
      <c r="D1929" s="659"/>
      <c r="E1929" s="659"/>
      <c r="F1929" s="659"/>
      <c r="G1929" s="659"/>
      <c r="H1929" s="659"/>
      <c r="I1929" s="660"/>
      <c r="J1929" s="659"/>
      <c r="K1929" s="660"/>
      <c r="L1929" s="659"/>
      <c r="M1929" s="659"/>
      <c r="N1929" s="659"/>
      <c r="O1929" s="659"/>
      <c r="P1929" s="659"/>
      <c r="Q1929" s="659"/>
      <c r="R1929" s="659"/>
      <c r="S1929" s="659"/>
      <c r="T1929" s="659"/>
      <c r="U1929" s="659"/>
      <c r="V1929" s="659"/>
      <c r="W1929" s="659"/>
      <c r="X1929" s="659"/>
      <c r="Y1929" s="659"/>
      <c r="Z1929" s="659"/>
      <c r="AA1929" s="659"/>
      <c r="AB1929" s="659"/>
      <c r="AC1929" s="659"/>
      <c r="AD1929" s="659"/>
      <c r="AE1929" s="659"/>
      <c r="AF1929" s="659"/>
      <c r="AG1929" s="659"/>
      <c r="AH1929" s="659"/>
      <c r="AI1929" s="659"/>
      <c r="AJ1929" s="659"/>
      <c r="AK1929" s="659"/>
    </row>
    <row r="1930" spans="1:37">
      <c r="A1930" s="659"/>
      <c r="B1930" s="659"/>
      <c r="C1930" s="659"/>
      <c r="D1930" s="659"/>
      <c r="E1930" s="659"/>
      <c r="F1930" s="659"/>
      <c r="G1930" s="659"/>
      <c r="H1930" s="659"/>
      <c r="I1930" s="660"/>
      <c r="J1930" s="659"/>
      <c r="K1930" s="660"/>
      <c r="L1930" s="659"/>
      <c r="M1930" s="659"/>
      <c r="N1930" s="659"/>
      <c r="O1930" s="659"/>
      <c r="P1930" s="659"/>
      <c r="Q1930" s="659"/>
      <c r="R1930" s="659"/>
      <c r="S1930" s="659"/>
      <c r="T1930" s="659"/>
      <c r="U1930" s="659"/>
      <c r="V1930" s="659"/>
      <c r="W1930" s="659"/>
      <c r="X1930" s="659"/>
      <c r="Y1930" s="659"/>
      <c r="Z1930" s="659"/>
      <c r="AA1930" s="659"/>
      <c r="AB1930" s="659"/>
      <c r="AC1930" s="659"/>
      <c r="AD1930" s="659"/>
      <c r="AE1930" s="659"/>
      <c r="AF1930" s="659"/>
      <c r="AG1930" s="659"/>
      <c r="AH1930" s="659"/>
      <c r="AI1930" s="659"/>
      <c r="AJ1930" s="659"/>
      <c r="AK1930" s="659"/>
    </row>
    <row r="1931" spans="1:37">
      <c r="A1931" s="659"/>
      <c r="B1931" s="659"/>
      <c r="C1931" s="659"/>
      <c r="D1931" s="659"/>
      <c r="E1931" s="659"/>
      <c r="F1931" s="659"/>
      <c r="G1931" s="659"/>
      <c r="H1931" s="659"/>
      <c r="I1931" s="660"/>
      <c r="J1931" s="659"/>
      <c r="K1931" s="660"/>
      <c r="L1931" s="659"/>
      <c r="M1931" s="659"/>
      <c r="N1931" s="659"/>
      <c r="O1931" s="659"/>
      <c r="P1931" s="659"/>
      <c r="Q1931" s="659"/>
      <c r="R1931" s="659"/>
      <c r="S1931" s="659"/>
      <c r="T1931" s="659"/>
      <c r="U1931" s="659"/>
      <c r="V1931" s="659"/>
      <c r="W1931" s="659"/>
      <c r="X1931" s="659"/>
      <c r="Y1931" s="659"/>
      <c r="Z1931" s="659"/>
      <c r="AA1931" s="659"/>
      <c r="AB1931" s="659"/>
      <c r="AC1931" s="659"/>
      <c r="AD1931" s="659"/>
      <c r="AE1931" s="659"/>
      <c r="AF1931" s="659"/>
      <c r="AG1931" s="659"/>
      <c r="AH1931" s="659"/>
      <c r="AI1931" s="659"/>
      <c r="AJ1931" s="659"/>
      <c r="AK1931" s="659"/>
    </row>
    <row r="1932" spans="1:37">
      <c r="A1932" s="659"/>
      <c r="B1932" s="659"/>
      <c r="C1932" s="659"/>
      <c r="D1932" s="659"/>
      <c r="E1932" s="659"/>
      <c r="F1932" s="659"/>
      <c r="G1932" s="659"/>
      <c r="H1932" s="659"/>
      <c r="I1932" s="660"/>
      <c r="J1932" s="659"/>
      <c r="K1932" s="660"/>
      <c r="L1932" s="659"/>
      <c r="M1932" s="659"/>
      <c r="N1932" s="659"/>
      <c r="O1932" s="659"/>
      <c r="P1932" s="659"/>
      <c r="Q1932" s="659"/>
      <c r="R1932" s="659"/>
      <c r="S1932" s="659"/>
      <c r="T1932" s="659"/>
      <c r="U1932" s="659"/>
      <c r="V1932" s="659"/>
      <c r="W1932" s="659"/>
      <c r="X1932" s="659"/>
      <c r="Y1932" s="659"/>
      <c r="Z1932" s="659"/>
      <c r="AA1932" s="659"/>
      <c r="AB1932" s="659"/>
      <c r="AC1932" s="659"/>
      <c r="AD1932" s="659"/>
      <c r="AE1932" s="659"/>
      <c r="AF1932" s="659"/>
      <c r="AG1932" s="659"/>
      <c r="AH1932" s="659"/>
      <c r="AI1932" s="659"/>
      <c r="AJ1932" s="659"/>
      <c r="AK1932" s="659"/>
    </row>
    <row r="1933" spans="1:37">
      <c r="A1933" s="659"/>
      <c r="B1933" s="659"/>
      <c r="C1933" s="659"/>
      <c r="D1933" s="659"/>
      <c r="E1933" s="659"/>
      <c r="F1933" s="659"/>
      <c r="G1933" s="659"/>
      <c r="H1933" s="659"/>
      <c r="I1933" s="660"/>
      <c r="J1933" s="659"/>
      <c r="K1933" s="660"/>
      <c r="L1933" s="659"/>
      <c r="M1933" s="659"/>
      <c r="N1933" s="659"/>
      <c r="O1933" s="659"/>
      <c r="P1933" s="659"/>
      <c r="Q1933" s="659"/>
      <c r="R1933" s="659"/>
      <c r="S1933" s="659"/>
      <c r="T1933" s="659"/>
      <c r="U1933" s="659"/>
      <c r="V1933" s="659"/>
      <c r="W1933" s="659"/>
      <c r="X1933" s="659"/>
      <c r="Y1933" s="659"/>
      <c r="Z1933" s="659"/>
      <c r="AA1933" s="659"/>
      <c r="AB1933" s="659"/>
      <c r="AC1933" s="659"/>
      <c r="AD1933" s="659"/>
      <c r="AE1933" s="659"/>
      <c r="AF1933" s="659"/>
      <c r="AG1933" s="659"/>
      <c r="AH1933" s="659"/>
      <c r="AI1933" s="659"/>
      <c r="AJ1933" s="659"/>
      <c r="AK1933" s="659"/>
    </row>
    <row r="1934" spans="1:37">
      <c r="A1934" s="659"/>
      <c r="B1934" s="659"/>
      <c r="C1934" s="659"/>
      <c r="D1934" s="659"/>
      <c r="E1934" s="659"/>
      <c r="F1934" s="659"/>
      <c r="G1934" s="659"/>
      <c r="H1934" s="659"/>
      <c r="I1934" s="660"/>
      <c r="J1934" s="659"/>
      <c r="K1934" s="660"/>
      <c r="L1934" s="659"/>
      <c r="M1934" s="659"/>
      <c r="N1934" s="659"/>
      <c r="O1934" s="659"/>
      <c r="P1934" s="659"/>
      <c r="Q1934" s="659"/>
      <c r="R1934" s="659"/>
      <c r="S1934" s="659"/>
      <c r="T1934" s="659"/>
      <c r="U1934" s="659"/>
      <c r="V1934" s="659"/>
      <c r="W1934" s="659"/>
      <c r="X1934" s="659"/>
      <c r="Y1934" s="659"/>
      <c r="Z1934" s="659"/>
      <c r="AA1934" s="659"/>
      <c r="AB1934" s="659"/>
      <c r="AC1934" s="659"/>
      <c r="AD1934" s="659"/>
      <c r="AE1934" s="659"/>
      <c r="AF1934" s="659"/>
      <c r="AG1934" s="659"/>
      <c r="AH1934" s="659"/>
      <c r="AI1934" s="659"/>
      <c r="AJ1934" s="659"/>
      <c r="AK1934" s="659"/>
    </row>
    <row r="1935" spans="1:37">
      <c r="A1935" s="659"/>
      <c r="B1935" s="659"/>
      <c r="C1935" s="659"/>
      <c r="D1935" s="659"/>
      <c r="E1935" s="659"/>
      <c r="F1935" s="659"/>
      <c r="G1935" s="659"/>
      <c r="H1935" s="659"/>
      <c r="I1935" s="660"/>
      <c r="J1935" s="659"/>
      <c r="K1935" s="660"/>
      <c r="L1935" s="659"/>
      <c r="M1935" s="659"/>
      <c r="N1935" s="659"/>
      <c r="O1935" s="659"/>
      <c r="P1935" s="659"/>
      <c r="Q1935" s="659"/>
      <c r="R1935" s="659"/>
      <c r="S1935" s="659"/>
      <c r="T1935" s="659"/>
      <c r="U1935" s="659"/>
      <c r="V1935" s="659"/>
      <c r="W1935" s="659"/>
      <c r="X1935" s="659"/>
      <c r="Y1935" s="659"/>
      <c r="Z1935" s="659"/>
      <c r="AA1935" s="659"/>
      <c r="AB1935" s="659"/>
      <c r="AC1935" s="659"/>
      <c r="AD1935" s="659"/>
      <c r="AE1935" s="659"/>
      <c r="AF1935" s="659"/>
      <c r="AG1935" s="659"/>
      <c r="AH1935" s="659"/>
      <c r="AI1935" s="659"/>
      <c r="AJ1935" s="659"/>
      <c r="AK1935" s="659"/>
    </row>
    <row r="1936" spans="1:37">
      <c r="A1936" s="659"/>
      <c r="B1936" s="659"/>
      <c r="C1936" s="659"/>
      <c r="D1936" s="659"/>
      <c r="E1936" s="659"/>
      <c r="F1936" s="659"/>
      <c r="G1936" s="659"/>
      <c r="H1936" s="659"/>
      <c r="I1936" s="660"/>
      <c r="J1936" s="659"/>
      <c r="K1936" s="660"/>
      <c r="L1936" s="659"/>
      <c r="M1936" s="659"/>
      <c r="N1936" s="659"/>
      <c r="O1936" s="659"/>
      <c r="P1936" s="659"/>
      <c r="Q1936" s="659"/>
      <c r="R1936" s="659"/>
      <c r="S1936" s="659"/>
      <c r="T1936" s="659"/>
      <c r="U1936" s="659"/>
      <c r="V1936" s="659"/>
      <c r="W1936" s="659"/>
      <c r="X1936" s="659"/>
      <c r="Y1936" s="659"/>
      <c r="Z1936" s="659"/>
      <c r="AA1936" s="659"/>
      <c r="AB1936" s="659"/>
      <c r="AC1936" s="659"/>
      <c r="AD1936" s="659"/>
      <c r="AE1936" s="659"/>
      <c r="AF1936" s="659"/>
      <c r="AG1936" s="659"/>
      <c r="AH1936" s="659"/>
      <c r="AI1936" s="659"/>
      <c r="AJ1936" s="659"/>
      <c r="AK1936" s="659"/>
    </row>
    <row r="1937" spans="1:37">
      <c r="A1937" s="659"/>
      <c r="B1937" s="659"/>
      <c r="C1937" s="659"/>
      <c r="D1937" s="659"/>
      <c r="E1937" s="659"/>
      <c r="F1937" s="659"/>
      <c r="G1937" s="659"/>
      <c r="H1937" s="659"/>
      <c r="I1937" s="660"/>
      <c r="J1937" s="659"/>
      <c r="K1937" s="660"/>
      <c r="L1937" s="659"/>
      <c r="M1937" s="659"/>
      <c r="N1937" s="659"/>
      <c r="O1937" s="659"/>
      <c r="P1937" s="659"/>
      <c r="Q1937" s="659"/>
      <c r="R1937" s="659"/>
      <c r="S1937" s="659"/>
      <c r="T1937" s="659"/>
      <c r="U1937" s="659"/>
      <c r="V1937" s="659"/>
      <c r="W1937" s="659"/>
      <c r="X1937" s="659"/>
      <c r="Y1937" s="659"/>
      <c r="Z1937" s="659"/>
      <c r="AA1937" s="659"/>
      <c r="AB1937" s="659"/>
      <c r="AC1937" s="659"/>
      <c r="AD1937" s="659"/>
      <c r="AE1937" s="659"/>
      <c r="AF1937" s="659"/>
      <c r="AG1937" s="659"/>
      <c r="AH1937" s="659"/>
      <c r="AI1937" s="659"/>
      <c r="AJ1937" s="659"/>
      <c r="AK1937" s="659"/>
    </row>
    <row r="1938" spans="1:37">
      <c r="A1938" s="659"/>
      <c r="B1938" s="659"/>
      <c r="C1938" s="659"/>
      <c r="D1938" s="659"/>
      <c r="E1938" s="659"/>
      <c r="F1938" s="659"/>
      <c r="G1938" s="659"/>
      <c r="H1938" s="659"/>
      <c r="I1938" s="660"/>
      <c r="J1938" s="659"/>
      <c r="K1938" s="660"/>
      <c r="L1938" s="659"/>
      <c r="M1938" s="659"/>
      <c r="N1938" s="659"/>
      <c r="O1938" s="659"/>
      <c r="P1938" s="659"/>
      <c r="Q1938" s="659"/>
      <c r="R1938" s="659"/>
      <c r="S1938" s="659"/>
      <c r="T1938" s="659"/>
      <c r="U1938" s="659"/>
      <c r="V1938" s="659"/>
      <c r="W1938" s="659"/>
      <c r="X1938" s="659"/>
      <c r="Y1938" s="659"/>
      <c r="Z1938" s="659"/>
      <c r="AA1938" s="659"/>
      <c r="AB1938" s="659"/>
      <c r="AC1938" s="659"/>
      <c r="AD1938" s="659"/>
      <c r="AE1938" s="659"/>
      <c r="AF1938" s="659"/>
      <c r="AG1938" s="659"/>
      <c r="AH1938" s="659"/>
      <c r="AI1938" s="659"/>
      <c r="AJ1938" s="659"/>
      <c r="AK1938" s="659"/>
    </row>
    <row r="1939" spans="1:37">
      <c r="A1939" s="659"/>
      <c r="B1939" s="659"/>
      <c r="C1939" s="659"/>
      <c r="D1939" s="659"/>
      <c r="E1939" s="659"/>
      <c r="F1939" s="659"/>
      <c r="G1939" s="659"/>
      <c r="H1939" s="659"/>
      <c r="I1939" s="660"/>
      <c r="J1939" s="659"/>
      <c r="K1939" s="660"/>
      <c r="L1939" s="659"/>
      <c r="M1939" s="659"/>
      <c r="N1939" s="659"/>
      <c r="O1939" s="659"/>
      <c r="P1939" s="659"/>
      <c r="Q1939" s="659"/>
      <c r="R1939" s="659"/>
      <c r="S1939" s="659"/>
      <c r="T1939" s="659"/>
      <c r="U1939" s="659"/>
      <c r="V1939" s="659"/>
      <c r="W1939" s="659"/>
      <c r="X1939" s="659"/>
      <c r="Y1939" s="659"/>
      <c r="Z1939" s="659"/>
      <c r="AA1939" s="659"/>
      <c r="AB1939" s="659"/>
      <c r="AC1939" s="659"/>
      <c r="AD1939" s="659"/>
      <c r="AE1939" s="659"/>
      <c r="AF1939" s="659"/>
      <c r="AG1939" s="659"/>
      <c r="AH1939" s="659"/>
      <c r="AI1939" s="659"/>
      <c r="AJ1939" s="659"/>
      <c r="AK1939" s="659"/>
    </row>
    <row r="1940" spans="1:37">
      <c r="A1940" s="659"/>
      <c r="B1940" s="659"/>
      <c r="C1940" s="659"/>
      <c r="D1940" s="659"/>
      <c r="E1940" s="659"/>
      <c r="F1940" s="659"/>
      <c r="G1940" s="659"/>
      <c r="H1940" s="659"/>
      <c r="I1940" s="660"/>
      <c r="J1940" s="659"/>
      <c r="K1940" s="660"/>
      <c r="L1940" s="659"/>
      <c r="M1940" s="659"/>
      <c r="N1940" s="659"/>
      <c r="O1940" s="659"/>
      <c r="P1940" s="659"/>
      <c r="Q1940" s="659"/>
      <c r="R1940" s="659"/>
      <c r="S1940" s="659"/>
      <c r="T1940" s="659"/>
      <c r="U1940" s="659"/>
      <c r="V1940" s="659"/>
      <c r="W1940" s="659"/>
      <c r="X1940" s="659"/>
      <c r="Y1940" s="659"/>
      <c r="Z1940" s="659"/>
      <c r="AA1940" s="659"/>
      <c r="AB1940" s="659"/>
      <c r="AC1940" s="659"/>
      <c r="AD1940" s="659"/>
      <c r="AE1940" s="659"/>
      <c r="AF1940" s="659"/>
      <c r="AG1940" s="659"/>
      <c r="AH1940" s="659"/>
      <c r="AI1940" s="659"/>
      <c r="AJ1940" s="659"/>
      <c r="AK1940" s="659"/>
    </row>
    <row r="1941" spans="1:37">
      <c r="A1941" s="659"/>
      <c r="B1941" s="659"/>
      <c r="C1941" s="659"/>
      <c r="D1941" s="659"/>
      <c r="E1941" s="659"/>
      <c r="F1941" s="659"/>
      <c r="G1941" s="659"/>
      <c r="H1941" s="659"/>
      <c r="I1941" s="660"/>
      <c r="J1941" s="659"/>
      <c r="K1941" s="660"/>
      <c r="L1941" s="659"/>
      <c r="M1941" s="659"/>
      <c r="N1941" s="659"/>
      <c r="O1941" s="659"/>
      <c r="P1941" s="659"/>
      <c r="Q1941" s="659"/>
      <c r="R1941" s="659"/>
      <c r="S1941" s="659"/>
      <c r="T1941" s="659"/>
      <c r="U1941" s="659"/>
      <c r="V1941" s="659"/>
      <c r="W1941" s="659"/>
      <c r="X1941" s="659"/>
      <c r="Y1941" s="659"/>
      <c r="Z1941" s="659"/>
      <c r="AA1941" s="659"/>
      <c r="AB1941" s="659"/>
      <c r="AC1941" s="659"/>
      <c r="AD1941" s="659"/>
      <c r="AE1941" s="659"/>
      <c r="AF1941" s="659"/>
      <c r="AG1941" s="659"/>
      <c r="AH1941" s="659"/>
      <c r="AI1941" s="659"/>
      <c r="AJ1941" s="659"/>
      <c r="AK1941" s="659"/>
    </row>
    <row r="1942" spans="1:37">
      <c r="A1942" s="659"/>
      <c r="B1942" s="659"/>
      <c r="C1942" s="659"/>
      <c r="D1942" s="659"/>
      <c r="E1942" s="659"/>
      <c r="F1942" s="659"/>
      <c r="G1942" s="659"/>
      <c r="H1942" s="659"/>
      <c r="I1942" s="660"/>
      <c r="J1942" s="659"/>
      <c r="K1942" s="660"/>
      <c r="L1942" s="659"/>
      <c r="M1942" s="659"/>
      <c r="N1942" s="659"/>
      <c r="O1942" s="659"/>
      <c r="P1942" s="659"/>
      <c r="Q1942" s="659"/>
      <c r="R1942" s="659"/>
      <c r="S1942" s="659"/>
      <c r="T1942" s="659"/>
      <c r="U1942" s="659"/>
      <c r="V1942" s="659"/>
      <c r="W1942" s="659"/>
      <c r="X1942" s="659"/>
      <c r="Y1942" s="659"/>
      <c r="Z1942" s="659"/>
      <c r="AA1942" s="659"/>
      <c r="AB1942" s="659"/>
      <c r="AC1942" s="659"/>
      <c r="AD1942" s="659"/>
      <c r="AE1942" s="659"/>
      <c r="AF1942" s="659"/>
      <c r="AG1942" s="659"/>
      <c r="AH1942" s="659"/>
      <c r="AI1942" s="659"/>
      <c r="AJ1942" s="659"/>
      <c r="AK1942" s="659"/>
    </row>
    <row r="1943" spans="1:37">
      <c r="A1943" s="659"/>
      <c r="B1943" s="659"/>
      <c r="C1943" s="659"/>
      <c r="D1943" s="659"/>
      <c r="E1943" s="659"/>
      <c r="F1943" s="659"/>
      <c r="G1943" s="659"/>
      <c r="H1943" s="659"/>
      <c r="I1943" s="660"/>
      <c r="J1943" s="659"/>
      <c r="K1943" s="660"/>
      <c r="L1943" s="659"/>
      <c r="M1943" s="659"/>
      <c r="N1943" s="659"/>
      <c r="O1943" s="659"/>
      <c r="P1943" s="659"/>
      <c r="Q1943" s="659"/>
      <c r="R1943" s="659"/>
      <c r="S1943" s="659"/>
      <c r="T1943" s="659"/>
      <c r="U1943" s="659"/>
      <c r="V1943" s="659"/>
      <c r="W1943" s="659"/>
      <c r="X1943" s="659"/>
      <c r="Y1943" s="659"/>
      <c r="Z1943" s="659"/>
      <c r="AA1943" s="659"/>
      <c r="AB1943" s="659"/>
      <c r="AC1943" s="659"/>
      <c r="AD1943" s="659"/>
      <c r="AE1943" s="659"/>
      <c r="AF1943" s="659"/>
      <c r="AG1943" s="659"/>
      <c r="AH1943" s="659"/>
      <c r="AI1943" s="659"/>
      <c r="AJ1943" s="659"/>
      <c r="AK1943" s="659"/>
    </row>
    <row r="1944" spans="1:37">
      <c r="A1944" s="659"/>
      <c r="B1944" s="659"/>
      <c r="C1944" s="659"/>
      <c r="D1944" s="659"/>
      <c r="E1944" s="659"/>
      <c r="F1944" s="659"/>
      <c r="G1944" s="659"/>
      <c r="H1944" s="659"/>
      <c r="I1944" s="660"/>
      <c r="J1944" s="659"/>
      <c r="K1944" s="660"/>
      <c r="L1944" s="659"/>
      <c r="M1944" s="659"/>
      <c r="N1944" s="659"/>
      <c r="O1944" s="659"/>
      <c r="P1944" s="659"/>
      <c r="Q1944" s="659"/>
      <c r="R1944" s="659"/>
      <c r="S1944" s="659"/>
      <c r="T1944" s="659"/>
      <c r="U1944" s="659"/>
      <c r="V1944" s="659"/>
      <c r="W1944" s="659"/>
      <c r="X1944" s="659"/>
      <c r="Y1944" s="659"/>
      <c r="Z1944" s="659"/>
      <c r="AA1944" s="659"/>
      <c r="AB1944" s="659"/>
      <c r="AC1944" s="659"/>
      <c r="AD1944" s="659"/>
      <c r="AE1944" s="659"/>
      <c r="AF1944" s="659"/>
      <c r="AG1944" s="659"/>
      <c r="AH1944" s="659"/>
      <c r="AI1944" s="659"/>
      <c r="AJ1944" s="659"/>
      <c r="AK1944" s="659"/>
    </row>
    <row r="1945" spans="1:37">
      <c r="A1945" s="659"/>
      <c r="B1945" s="659"/>
      <c r="C1945" s="659"/>
      <c r="D1945" s="659"/>
      <c r="E1945" s="659"/>
      <c r="F1945" s="659"/>
      <c r="G1945" s="659"/>
      <c r="H1945" s="659"/>
      <c r="I1945" s="660"/>
      <c r="J1945" s="659"/>
      <c r="K1945" s="660"/>
      <c r="L1945" s="659"/>
      <c r="M1945" s="659"/>
      <c r="N1945" s="659"/>
      <c r="O1945" s="659"/>
      <c r="P1945" s="659"/>
      <c r="Q1945" s="659"/>
      <c r="R1945" s="659"/>
      <c r="S1945" s="659"/>
      <c r="T1945" s="659"/>
      <c r="U1945" s="659"/>
      <c r="V1945" s="659"/>
      <c r="W1945" s="659"/>
      <c r="X1945" s="659"/>
      <c r="Y1945" s="659"/>
      <c r="Z1945" s="659"/>
      <c r="AA1945" s="659"/>
      <c r="AB1945" s="659"/>
      <c r="AC1945" s="659"/>
      <c r="AD1945" s="659"/>
      <c r="AE1945" s="659"/>
      <c r="AF1945" s="659"/>
      <c r="AG1945" s="659"/>
      <c r="AH1945" s="659"/>
      <c r="AI1945" s="659"/>
      <c r="AJ1945" s="659"/>
      <c r="AK1945" s="659"/>
    </row>
    <row r="1946" spans="1:37">
      <c r="A1946" s="659"/>
      <c r="B1946" s="659"/>
      <c r="C1946" s="659"/>
      <c r="D1946" s="659"/>
      <c r="E1946" s="659"/>
      <c r="F1946" s="659"/>
      <c r="G1946" s="659"/>
      <c r="H1946" s="659"/>
      <c r="I1946" s="660"/>
      <c r="J1946" s="659"/>
      <c r="K1946" s="660"/>
      <c r="L1946" s="659"/>
      <c r="M1946" s="659"/>
      <c r="N1946" s="659"/>
      <c r="O1946" s="659"/>
      <c r="P1946" s="659"/>
      <c r="Q1946" s="659"/>
      <c r="R1946" s="659"/>
      <c r="S1946" s="659"/>
      <c r="T1946" s="659"/>
      <c r="U1946" s="659"/>
      <c r="V1946" s="659"/>
      <c r="W1946" s="659"/>
      <c r="X1946" s="659"/>
      <c r="Y1946" s="659"/>
      <c r="Z1946" s="659"/>
      <c r="AA1946" s="659"/>
      <c r="AB1946" s="659"/>
      <c r="AC1946" s="659"/>
      <c r="AD1946" s="659"/>
      <c r="AE1946" s="659"/>
      <c r="AF1946" s="659"/>
      <c r="AG1946" s="659"/>
      <c r="AH1946" s="659"/>
      <c r="AI1946" s="659"/>
      <c r="AJ1946" s="659"/>
      <c r="AK1946" s="659"/>
    </row>
    <row r="1947" spans="1:37">
      <c r="A1947" s="659"/>
      <c r="B1947" s="659"/>
      <c r="C1947" s="659"/>
      <c r="D1947" s="659"/>
      <c r="E1947" s="659"/>
      <c r="F1947" s="659"/>
      <c r="G1947" s="659"/>
      <c r="H1947" s="659"/>
      <c r="I1947" s="660"/>
      <c r="J1947" s="659"/>
      <c r="K1947" s="660"/>
      <c r="L1947" s="659"/>
      <c r="M1947" s="659"/>
      <c r="N1947" s="659"/>
      <c r="O1947" s="659"/>
      <c r="P1947" s="659"/>
      <c r="Q1947" s="659"/>
      <c r="R1947" s="659"/>
      <c r="S1947" s="659"/>
      <c r="T1947" s="659"/>
      <c r="U1947" s="659"/>
      <c r="V1947" s="659"/>
      <c r="W1947" s="659"/>
      <c r="X1947" s="659"/>
      <c r="Y1947" s="659"/>
      <c r="Z1947" s="659"/>
      <c r="AA1947" s="659"/>
      <c r="AB1947" s="659"/>
      <c r="AC1947" s="659"/>
      <c r="AD1947" s="659"/>
      <c r="AE1947" s="659"/>
      <c r="AF1947" s="659"/>
      <c r="AG1947" s="659"/>
      <c r="AH1947" s="659"/>
      <c r="AI1947" s="659"/>
      <c r="AJ1947" s="659"/>
      <c r="AK1947" s="659"/>
    </row>
    <row r="1948" spans="1:37">
      <c r="A1948" s="659"/>
      <c r="B1948" s="659"/>
      <c r="C1948" s="659"/>
      <c r="D1948" s="659"/>
      <c r="E1948" s="659"/>
      <c r="F1948" s="659"/>
      <c r="G1948" s="659"/>
      <c r="H1948" s="659"/>
      <c r="I1948" s="660"/>
      <c r="J1948" s="659"/>
      <c r="K1948" s="660"/>
      <c r="L1948" s="659"/>
      <c r="M1948" s="659"/>
      <c r="N1948" s="659"/>
      <c r="O1948" s="659"/>
      <c r="P1948" s="659"/>
      <c r="Q1948" s="659"/>
      <c r="R1948" s="659"/>
      <c r="S1948" s="659"/>
      <c r="T1948" s="659"/>
      <c r="U1948" s="659"/>
      <c r="V1948" s="659"/>
      <c r="W1948" s="659"/>
      <c r="X1948" s="659"/>
      <c r="Y1948" s="659"/>
      <c r="Z1948" s="659"/>
      <c r="AA1948" s="659"/>
      <c r="AB1948" s="659"/>
      <c r="AC1948" s="659"/>
      <c r="AD1948" s="659"/>
      <c r="AE1948" s="659"/>
      <c r="AF1948" s="659"/>
      <c r="AG1948" s="659"/>
      <c r="AH1948" s="659"/>
      <c r="AI1948" s="659"/>
      <c r="AJ1948" s="659"/>
      <c r="AK1948" s="659"/>
    </row>
    <row r="1949" spans="1:37">
      <c r="A1949" s="659"/>
      <c r="B1949" s="659"/>
      <c r="C1949" s="659"/>
      <c r="D1949" s="659"/>
      <c r="E1949" s="659"/>
      <c r="F1949" s="659"/>
      <c r="G1949" s="659"/>
      <c r="H1949" s="659"/>
      <c r="I1949" s="660"/>
      <c r="J1949" s="659"/>
      <c r="K1949" s="660"/>
      <c r="L1949" s="659"/>
      <c r="M1949" s="659"/>
      <c r="N1949" s="659"/>
      <c r="O1949" s="659"/>
      <c r="P1949" s="659"/>
      <c r="Q1949" s="659"/>
      <c r="R1949" s="659"/>
      <c r="S1949" s="659"/>
      <c r="T1949" s="659"/>
      <c r="U1949" s="659"/>
      <c r="V1949" s="659"/>
      <c r="W1949" s="659"/>
      <c r="X1949" s="659"/>
      <c r="Y1949" s="659"/>
      <c r="Z1949" s="659"/>
      <c r="AA1949" s="659"/>
      <c r="AB1949" s="659"/>
      <c r="AC1949" s="659"/>
      <c r="AD1949" s="659"/>
      <c r="AE1949" s="659"/>
      <c r="AF1949" s="659"/>
      <c r="AG1949" s="659"/>
      <c r="AH1949" s="659"/>
      <c r="AI1949" s="659"/>
      <c r="AJ1949" s="659"/>
      <c r="AK1949" s="659"/>
    </row>
    <row r="1950" spans="1:37">
      <c r="A1950" s="659"/>
      <c r="B1950" s="659"/>
      <c r="C1950" s="659"/>
      <c r="D1950" s="659"/>
      <c r="E1950" s="659"/>
      <c r="F1950" s="659"/>
      <c r="G1950" s="659"/>
      <c r="H1950" s="659"/>
      <c r="I1950" s="660"/>
      <c r="J1950" s="659"/>
      <c r="K1950" s="660"/>
      <c r="L1950" s="659"/>
      <c r="M1950" s="659"/>
      <c r="N1950" s="659"/>
      <c r="O1950" s="659"/>
      <c r="P1950" s="659"/>
      <c r="Q1950" s="659"/>
      <c r="R1950" s="659"/>
      <c r="S1950" s="659"/>
      <c r="T1950" s="659"/>
      <c r="U1950" s="659"/>
      <c r="V1950" s="659"/>
      <c r="W1950" s="659"/>
      <c r="X1950" s="659"/>
      <c r="Y1950" s="659"/>
      <c r="Z1950" s="659"/>
      <c r="AA1950" s="659"/>
      <c r="AB1950" s="659"/>
      <c r="AC1950" s="659"/>
      <c r="AD1950" s="659"/>
      <c r="AE1950" s="659"/>
      <c r="AF1950" s="659"/>
      <c r="AG1950" s="659"/>
      <c r="AH1950" s="659"/>
      <c r="AI1950" s="659"/>
      <c r="AJ1950" s="659"/>
      <c r="AK1950" s="659"/>
    </row>
    <row r="1951" spans="1:37">
      <c r="A1951" s="659"/>
      <c r="B1951" s="659"/>
      <c r="C1951" s="659"/>
      <c r="D1951" s="659"/>
      <c r="E1951" s="659"/>
      <c r="F1951" s="659"/>
      <c r="G1951" s="659"/>
      <c r="H1951" s="659"/>
      <c r="I1951" s="660"/>
      <c r="J1951" s="659"/>
      <c r="K1951" s="660"/>
      <c r="L1951" s="659"/>
      <c r="M1951" s="659"/>
      <c r="N1951" s="659"/>
      <c r="O1951" s="659"/>
      <c r="P1951" s="659"/>
      <c r="Q1951" s="659"/>
      <c r="R1951" s="659"/>
      <c r="S1951" s="659"/>
      <c r="T1951" s="659"/>
      <c r="U1951" s="659"/>
      <c r="V1951" s="659"/>
      <c r="W1951" s="659"/>
      <c r="X1951" s="659"/>
      <c r="Y1951" s="659"/>
      <c r="Z1951" s="659"/>
      <c r="AA1951" s="659"/>
      <c r="AB1951" s="659"/>
      <c r="AC1951" s="659"/>
      <c r="AD1951" s="659"/>
      <c r="AE1951" s="659"/>
      <c r="AF1951" s="659"/>
      <c r="AG1951" s="659"/>
      <c r="AH1951" s="659"/>
      <c r="AI1951" s="659"/>
      <c r="AJ1951" s="659"/>
      <c r="AK1951" s="659"/>
    </row>
    <row r="1952" spans="1:37">
      <c r="A1952" s="659"/>
      <c r="B1952" s="659"/>
      <c r="C1952" s="659"/>
      <c r="D1952" s="659"/>
      <c r="E1952" s="659"/>
      <c r="F1952" s="659"/>
      <c r="G1952" s="659"/>
      <c r="H1952" s="659"/>
      <c r="I1952" s="660"/>
      <c r="J1952" s="659"/>
      <c r="K1952" s="660"/>
      <c r="L1952" s="659"/>
      <c r="M1952" s="659"/>
      <c r="N1952" s="659"/>
      <c r="O1952" s="659"/>
      <c r="P1952" s="659"/>
      <c r="Q1952" s="659"/>
      <c r="R1952" s="659"/>
      <c r="S1952" s="659"/>
      <c r="T1952" s="659"/>
      <c r="U1952" s="659"/>
      <c r="V1952" s="659"/>
      <c r="W1952" s="659"/>
      <c r="X1952" s="659"/>
      <c r="Y1952" s="659"/>
      <c r="Z1952" s="659"/>
      <c r="AA1952" s="659"/>
      <c r="AB1952" s="659"/>
      <c r="AC1952" s="659"/>
      <c r="AD1952" s="659"/>
      <c r="AE1952" s="659"/>
      <c r="AF1952" s="659"/>
      <c r="AG1952" s="659"/>
      <c r="AH1952" s="659"/>
      <c r="AI1952" s="659"/>
      <c r="AJ1952" s="659"/>
      <c r="AK1952" s="659"/>
    </row>
    <row r="1953" spans="1:37">
      <c r="A1953" s="659"/>
      <c r="B1953" s="659"/>
      <c r="C1953" s="659"/>
      <c r="D1953" s="659"/>
      <c r="E1953" s="659"/>
      <c r="F1953" s="659"/>
      <c r="G1953" s="659"/>
      <c r="H1953" s="659"/>
      <c r="I1953" s="660"/>
      <c r="J1953" s="659"/>
      <c r="K1953" s="660"/>
      <c r="L1953" s="659"/>
      <c r="M1953" s="659"/>
      <c r="N1953" s="659"/>
      <c r="O1953" s="659"/>
      <c r="P1953" s="659"/>
      <c r="Q1953" s="659"/>
      <c r="R1953" s="659"/>
      <c r="S1953" s="659"/>
      <c r="T1953" s="659"/>
      <c r="U1953" s="659"/>
      <c r="V1953" s="659"/>
      <c r="W1953" s="659"/>
      <c r="X1953" s="659"/>
      <c r="Y1953" s="659"/>
      <c r="Z1953" s="659"/>
      <c r="AA1953" s="659"/>
      <c r="AB1953" s="659"/>
      <c r="AC1953" s="659"/>
      <c r="AD1953" s="659"/>
      <c r="AE1953" s="659"/>
      <c r="AF1953" s="659"/>
      <c r="AG1953" s="659"/>
      <c r="AH1953" s="659"/>
      <c r="AI1953" s="659"/>
      <c r="AJ1953" s="659"/>
      <c r="AK1953" s="659"/>
    </row>
    <row r="1954" spans="1:37">
      <c r="A1954" s="659"/>
      <c r="B1954" s="659"/>
      <c r="C1954" s="659"/>
      <c r="D1954" s="659"/>
      <c r="E1954" s="659"/>
      <c r="F1954" s="659"/>
      <c r="G1954" s="659"/>
      <c r="H1954" s="659"/>
      <c r="I1954" s="660"/>
      <c r="J1954" s="659"/>
      <c r="K1954" s="660"/>
      <c r="L1954" s="659"/>
      <c r="M1954" s="659"/>
      <c r="N1954" s="659"/>
      <c r="O1954" s="659"/>
      <c r="P1954" s="659"/>
      <c r="Q1954" s="659"/>
      <c r="R1954" s="659"/>
      <c r="S1954" s="659"/>
      <c r="T1954" s="659"/>
      <c r="U1954" s="659"/>
      <c r="V1954" s="659"/>
      <c r="W1954" s="659"/>
      <c r="X1954" s="659"/>
      <c r="Y1954" s="659"/>
      <c r="Z1954" s="659"/>
      <c r="AA1954" s="659"/>
      <c r="AB1954" s="659"/>
      <c r="AC1954" s="659"/>
      <c r="AD1954" s="659"/>
      <c r="AE1954" s="659"/>
      <c r="AF1954" s="659"/>
      <c r="AG1954" s="659"/>
      <c r="AH1954" s="659"/>
      <c r="AI1954" s="659"/>
      <c r="AJ1954" s="659"/>
      <c r="AK1954" s="659"/>
    </row>
    <row r="1955" spans="1:37">
      <c r="A1955" s="659"/>
      <c r="B1955" s="659"/>
      <c r="C1955" s="659"/>
      <c r="D1955" s="659"/>
      <c r="E1955" s="659"/>
      <c r="F1955" s="659"/>
      <c r="G1955" s="659"/>
      <c r="H1955" s="659"/>
      <c r="I1955" s="660"/>
      <c r="J1955" s="659"/>
      <c r="K1955" s="660"/>
      <c r="L1955" s="659"/>
      <c r="M1955" s="659"/>
      <c r="N1955" s="659"/>
      <c r="O1955" s="659"/>
      <c r="P1955" s="659"/>
      <c r="Q1955" s="659"/>
      <c r="R1955" s="659"/>
      <c r="S1955" s="659"/>
      <c r="T1955" s="659"/>
      <c r="U1955" s="659"/>
      <c r="V1955" s="659"/>
      <c r="W1955" s="659"/>
      <c r="X1955" s="659"/>
      <c r="Y1955" s="659"/>
      <c r="Z1955" s="659"/>
      <c r="AA1955" s="659"/>
      <c r="AB1955" s="659"/>
      <c r="AC1955" s="659"/>
      <c r="AD1955" s="659"/>
      <c r="AE1955" s="659"/>
      <c r="AF1955" s="659"/>
      <c r="AG1955" s="659"/>
      <c r="AH1955" s="659"/>
      <c r="AI1955" s="659"/>
      <c r="AJ1955" s="659"/>
      <c r="AK1955" s="659"/>
    </row>
    <row r="1956" spans="1:37">
      <c r="A1956" s="659"/>
      <c r="B1956" s="659"/>
      <c r="C1956" s="659"/>
      <c r="D1956" s="659"/>
      <c r="E1956" s="659"/>
      <c r="F1956" s="659"/>
      <c r="G1956" s="659"/>
      <c r="H1956" s="659"/>
      <c r="I1956" s="660"/>
      <c r="J1956" s="659"/>
      <c r="K1956" s="660"/>
      <c r="L1956" s="659"/>
      <c r="M1956" s="659"/>
      <c r="N1956" s="659"/>
      <c r="O1956" s="659"/>
      <c r="P1956" s="659"/>
      <c r="Q1956" s="659"/>
      <c r="R1956" s="659"/>
      <c r="S1956" s="659"/>
      <c r="T1956" s="659"/>
      <c r="U1956" s="659"/>
      <c r="V1956" s="659"/>
      <c r="W1956" s="659"/>
      <c r="X1956" s="659"/>
      <c r="Y1956" s="659"/>
      <c r="Z1956" s="659"/>
      <c r="AA1956" s="659"/>
      <c r="AB1956" s="659"/>
      <c r="AC1956" s="659"/>
      <c r="AD1956" s="659"/>
      <c r="AE1956" s="659"/>
      <c r="AF1956" s="659"/>
      <c r="AG1956" s="659"/>
      <c r="AH1956" s="659"/>
      <c r="AI1956" s="659"/>
      <c r="AJ1956" s="659"/>
      <c r="AK1956" s="659"/>
    </row>
    <row r="1957" spans="1:37">
      <c r="A1957" s="659"/>
      <c r="B1957" s="659"/>
      <c r="C1957" s="659"/>
      <c r="D1957" s="659"/>
      <c r="E1957" s="659"/>
      <c r="F1957" s="659"/>
      <c r="G1957" s="659"/>
      <c r="H1957" s="659"/>
      <c r="I1957" s="660"/>
      <c r="J1957" s="659"/>
      <c r="K1957" s="660"/>
      <c r="L1957" s="659"/>
      <c r="M1957" s="659"/>
      <c r="N1957" s="659"/>
      <c r="O1957" s="659"/>
      <c r="P1957" s="659"/>
      <c r="Q1957" s="659"/>
      <c r="R1957" s="659"/>
      <c r="S1957" s="659"/>
      <c r="T1957" s="659"/>
      <c r="U1957" s="659"/>
      <c r="V1957" s="659"/>
      <c r="W1957" s="659"/>
      <c r="X1957" s="659"/>
      <c r="Y1957" s="659"/>
      <c r="Z1957" s="659"/>
      <c r="AA1957" s="659"/>
      <c r="AB1957" s="659"/>
      <c r="AC1957" s="659"/>
      <c r="AD1957" s="659"/>
      <c r="AE1957" s="659"/>
      <c r="AF1957" s="659"/>
      <c r="AG1957" s="659"/>
      <c r="AH1957" s="659"/>
      <c r="AI1957" s="659"/>
      <c r="AJ1957" s="659"/>
      <c r="AK1957" s="659"/>
    </row>
    <row r="1958" spans="1:37">
      <c r="A1958" s="659"/>
      <c r="B1958" s="659"/>
      <c r="C1958" s="659"/>
      <c r="D1958" s="659"/>
      <c r="E1958" s="659"/>
      <c r="F1958" s="659"/>
      <c r="G1958" s="659"/>
      <c r="H1958" s="659"/>
      <c r="I1958" s="660"/>
      <c r="J1958" s="659"/>
      <c r="K1958" s="660"/>
      <c r="L1958" s="659"/>
      <c r="M1958" s="659"/>
      <c r="N1958" s="659"/>
      <c r="O1958" s="659"/>
      <c r="P1958" s="659"/>
      <c r="Q1958" s="659"/>
      <c r="R1958" s="659"/>
      <c r="S1958" s="659"/>
      <c r="T1958" s="659"/>
      <c r="U1958" s="659"/>
      <c r="V1958" s="659"/>
      <c r="W1958" s="659"/>
      <c r="X1958" s="659"/>
      <c r="Y1958" s="659"/>
      <c r="Z1958" s="659"/>
      <c r="AA1958" s="659"/>
      <c r="AB1958" s="659"/>
      <c r="AC1958" s="659"/>
      <c r="AD1958" s="659"/>
      <c r="AE1958" s="659"/>
      <c r="AF1958" s="659"/>
      <c r="AG1958" s="659"/>
      <c r="AH1958" s="659"/>
      <c r="AI1958" s="659"/>
      <c r="AJ1958" s="659"/>
      <c r="AK1958" s="659"/>
    </row>
    <row r="1959" spans="1:37">
      <c r="A1959" s="659"/>
      <c r="B1959" s="659"/>
      <c r="C1959" s="659"/>
      <c r="D1959" s="659"/>
      <c r="E1959" s="659"/>
      <c r="F1959" s="659"/>
      <c r="G1959" s="659"/>
      <c r="H1959" s="659"/>
      <c r="I1959" s="660"/>
      <c r="J1959" s="659"/>
      <c r="K1959" s="660"/>
      <c r="L1959" s="659"/>
      <c r="M1959" s="659"/>
      <c r="N1959" s="659"/>
      <c r="O1959" s="659"/>
      <c r="P1959" s="659"/>
      <c r="Q1959" s="659"/>
      <c r="R1959" s="659"/>
      <c r="S1959" s="659"/>
      <c r="T1959" s="659"/>
      <c r="U1959" s="659"/>
      <c r="V1959" s="659"/>
      <c r="W1959" s="659"/>
      <c r="X1959" s="659"/>
      <c r="Y1959" s="659"/>
      <c r="Z1959" s="659"/>
      <c r="AA1959" s="659"/>
      <c r="AB1959" s="659"/>
      <c r="AC1959" s="659"/>
      <c r="AD1959" s="659"/>
      <c r="AE1959" s="659"/>
      <c r="AF1959" s="659"/>
      <c r="AG1959" s="659"/>
      <c r="AH1959" s="659"/>
      <c r="AI1959" s="659"/>
      <c r="AJ1959" s="659"/>
      <c r="AK1959" s="659"/>
    </row>
    <row r="1960" spans="1:37">
      <c r="A1960" s="659"/>
      <c r="B1960" s="659"/>
      <c r="C1960" s="659"/>
      <c r="D1960" s="659"/>
      <c r="E1960" s="659"/>
      <c r="F1960" s="659"/>
      <c r="G1960" s="659"/>
      <c r="H1960" s="659"/>
      <c r="I1960" s="660"/>
      <c r="J1960" s="659"/>
      <c r="K1960" s="660"/>
      <c r="L1960" s="659"/>
      <c r="M1960" s="659"/>
      <c r="N1960" s="659"/>
      <c r="O1960" s="659"/>
      <c r="P1960" s="659"/>
      <c r="Q1960" s="659"/>
      <c r="R1960" s="659"/>
      <c r="S1960" s="659"/>
      <c r="T1960" s="659"/>
      <c r="U1960" s="659"/>
      <c r="V1960" s="659"/>
      <c r="W1960" s="659"/>
      <c r="X1960" s="659"/>
      <c r="Y1960" s="659"/>
      <c r="Z1960" s="659"/>
      <c r="AA1960" s="659"/>
      <c r="AB1960" s="659"/>
      <c r="AC1960" s="659"/>
      <c r="AD1960" s="659"/>
      <c r="AE1960" s="659"/>
      <c r="AF1960" s="659"/>
      <c r="AG1960" s="659"/>
      <c r="AH1960" s="659"/>
      <c r="AI1960" s="659"/>
      <c r="AJ1960" s="659"/>
      <c r="AK1960" s="659"/>
    </row>
    <row r="1961" spans="1:37">
      <c r="A1961" s="659"/>
      <c r="B1961" s="659"/>
      <c r="C1961" s="659"/>
      <c r="D1961" s="659"/>
      <c r="E1961" s="659"/>
      <c r="F1961" s="659"/>
      <c r="G1961" s="659"/>
      <c r="H1961" s="659"/>
      <c r="I1961" s="660"/>
      <c r="J1961" s="659"/>
      <c r="K1961" s="660"/>
      <c r="L1961" s="659"/>
      <c r="M1961" s="659"/>
      <c r="N1961" s="659"/>
      <c r="O1961" s="659"/>
      <c r="P1961" s="659"/>
      <c r="Q1961" s="659"/>
      <c r="R1961" s="659"/>
      <c r="S1961" s="659"/>
      <c r="T1961" s="659"/>
      <c r="U1961" s="659"/>
      <c r="V1961" s="659"/>
      <c r="W1961" s="659"/>
      <c r="X1961" s="659"/>
      <c r="Y1961" s="659"/>
      <c r="Z1961" s="659"/>
      <c r="AA1961" s="659"/>
      <c r="AB1961" s="659"/>
      <c r="AC1961" s="659"/>
      <c r="AD1961" s="659"/>
      <c r="AE1961" s="659"/>
      <c r="AF1961" s="659"/>
      <c r="AG1961" s="659"/>
      <c r="AH1961" s="659"/>
      <c r="AI1961" s="659"/>
      <c r="AJ1961" s="659"/>
      <c r="AK1961" s="659"/>
    </row>
    <row r="1962" spans="1:37">
      <c r="A1962" s="659"/>
      <c r="B1962" s="659"/>
      <c r="C1962" s="659"/>
      <c r="D1962" s="659"/>
      <c r="E1962" s="659"/>
      <c r="F1962" s="659"/>
      <c r="G1962" s="659"/>
      <c r="H1962" s="659"/>
      <c r="I1962" s="660"/>
      <c r="J1962" s="659"/>
      <c r="K1962" s="660"/>
      <c r="L1962" s="659"/>
      <c r="M1962" s="659"/>
      <c r="N1962" s="659"/>
      <c r="O1962" s="659"/>
      <c r="P1962" s="659"/>
      <c r="Q1962" s="659"/>
      <c r="R1962" s="659"/>
      <c r="S1962" s="659"/>
      <c r="T1962" s="659"/>
      <c r="U1962" s="659"/>
      <c r="V1962" s="659"/>
      <c r="W1962" s="659"/>
      <c r="X1962" s="659"/>
      <c r="Y1962" s="659"/>
      <c r="Z1962" s="659"/>
      <c r="AA1962" s="659"/>
      <c r="AB1962" s="659"/>
      <c r="AC1962" s="659"/>
      <c r="AD1962" s="659"/>
      <c r="AE1962" s="659"/>
      <c r="AF1962" s="659"/>
      <c r="AG1962" s="659"/>
      <c r="AH1962" s="659"/>
      <c r="AI1962" s="659"/>
      <c r="AJ1962" s="659"/>
      <c r="AK1962" s="659"/>
    </row>
    <row r="1963" spans="1:37">
      <c r="A1963" s="659"/>
      <c r="B1963" s="659"/>
      <c r="C1963" s="659"/>
      <c r="D1963" s="659"/>
      <c r="E1963" s="659"/>
      <c r="F1963" s="659"/>
      <c r="G1963" s="659"/>
      <c r="H1963" s="659"/>
      <c r="I1963" s="660"/>
      <c r="J1963" s="659"/>
      <c r="K1963" s="660"/>
      <c r="L1963" s="659"/>
      <c r="M1963" s="659"/>
      <c r="N1963" s="659"/>
      <c r="O1963" s="659"/>
      <c r="P1963" s="659"/>
      <c r="Q1963" s="659"/>
      <c r="R1963" s="659"/>
      <c r="S1963" s="659"/>
      <c r="T1963" s="659"/>
      <c r="U1963" s="659"/>
      <c r="V1963" s="659"/>
      <c r="W1963" s="659"/>
      <c r="X1963" s="659"/>
      <c r="Y1963" s="659"/>
      <c r="Z1963" s="659"/>
      <c r="AA1963" s="659"/>
      <c r="AB1963" s="659"/>
      <c r="AC1963" s="659"/>
      <c r="AD1963" s="659"/>
      <c r="AE1963" s="659"/>
      <c r="AF1963" s="659"/>
      <c r="AG1963" s="659"/>
      <c r="AH1963" s="659"/>
      <c r="AI1963" s="659"/>
      <c r="AJ1963" s="659"/>
      <c r="AK1963" s="659"/>
    </row>
    <row r="1964" spans="1:37">
      <c r="A1964" s="659"/>
      <c r="B1964" s="659"/>
      <c r="C1964" s="659"/>
      <c r="D1964" s="659"/>
      <c r="E1964" s="659"/>
      <c r="F1964" s="659"/>
      <c r="G1964" s="659"/>
      <c r="H1964" s="659"/>
      <c r="I1964" s="660"/>
      <c r="J1964" s="659"/>
      <c r="K1964" s="660"/>
      <c r="L1964" s="659"/>
      <c r="M1964" s="659"/>
      <c r="N1964" s="659"/>
      <c r="O1964" s="659"/>
      <c r="P1964" s="659"/>
      <c r="Q1964" s="659"/>
      <c r="R1964" s="659"/>
      <c r="S1964" s="659"/>
      <c r="T1964" s="659"/>
      <c r="U1964" s="659"/>
      <c r="V1964" s="659"/>
      <c r="W1964" s="659"/>
      <c r="X1964" s="659"/>
      <c r="Y1964" s="659"/>
      <c r="Z1964" s="659"/>
      <c r="AA1964" s="659"/>
      <c r="AB1964" s="659"/>
      <c r="AC1964" s="659"/>
      <c r="AD1964" s="659"/>
      <c r="AE1964" s="659"/>
      <c r="AF1964" s="659"/>
      <c r="AG1964" s="659"/>
      <c r="AH1964" s="659"/>
      <c r="AI1964" s="659"/>
      <c r="AJ1964" s="659"/>
      <c r="AK1964" s="659"/>
    </row>
    <row r="1965" spans="1:37">
      <c r="A1965" s="659"/>
      <c r="B1965" s="659"/>
      <c r="C1965" s="659"/>
      <c r="D1965" s="659"/>
      <c r="E1965" s="659"/>
      <c r="F1965" s="659"/>
      <c r="G1965" s="659"/>
      <c r="H1965" s="659"/>
      <c r="I1965" s="660"/>
      <c r="J1965" s="659"/>
      <c r="K1965" s="660"/>
      <c r="L1965" s="659"/>
      <c r="M1965" s="659"/>
      <c r="N1965" s="659"/>
      <c r="O1965" s="659"/>
      <c r="P1965" s="659"/>
      <c r="Q1965" s="659"/>
      <c r="R1965" s="659"/>
      <c r="S1965" s="659"/>
      <c r="T1965" s="659"/>
      <c r="U1965" s="659"/>
      <c r="V1965" s="659"/>
      <c r="W1965" s="659"/>
      <c r="X1965" s="659"/>
      <c r="Y1965" s="659"/>
      <c r="Z1965" s="659"/>
      <c r="AA1965" s="659"/>
      <c r="AB1965" s="659"/>
      <c r="AC1965" s="659"/>
      <c r="AD1965" s="659"/>
      <c r="AE1965" s="659"/>
      <c r="AF1965" s="659"/>
      <c r="AG1965" s="659"/>
      <c r="AH1965" s="659"/>
      <c r="AI1965" s="659"/>
      <c r="AJ1965" s="659"/>
      <c r="AK1965" s="659"/>
    </row>
    <row r="1966" spans="1:37">
      <c r="A1966" s="659"/>
      <c r="B1966" s="659"/>
      <c r="C1966" s="659"/>
      <c r="D1966" s="659"/>
      <c r="E1966" s="659"/>
      <c r="F1966" s="659"/>
      <c r="G1966" s="659"/>
      <c r="H1966" s="659"/>
      <c r="I1966" s="660"/>
      <c r="J1966" s="659"/>
      <c r="K1966" s="660"/>
      <c r="L1966" s="659"/>
      <c r="M1966" s="659"/>
      <c r="N1966" s="659"/>
      <c r="O1966" s="659"/>
      <c r="P1966" s="659"/>
      <c r="Q1966" s="659"/>
      <c r="R1966" s="659"/>
      <c r="S1966" s="659"/>
      <c r="T1966" s="659"/>
      <c r="U1966" s="659"/>
      <c r="V1966" s="659"/>
      <c r="W1966" s="659"/>
      <c r="X1966" s="659"/>
      <c r="Y1966" s="659"/>
      <c r="Z1966" s="659"/>
      <c r="AA1966" s="659"/>
      <c r="AB1966" s="659"/>
      <c r="AC1966" s="659"/>
      <c r="AD1966" s="659"/>
      <c r="AE1966" s="659"/>
      <c r="AF1966" s="659"/>
      <c r="AG1966" s="659"/>
      <c r="AH1966" s="659"/>
      <c r="AI1966" s="659"/>
      <c r="AJ1966" s="659"/>
      <c r="AK1966" s="659"/>
    </row>
    <row r="1967" spans="1:37">
      <c r="A1967" s="659"/>
      <c r="B1967" s="659"/>
      <c r="C1967" s="659"/>
      <c r="D1967" s="659"/>
      <c r="E1967" s="659"/>
      <c r="F1967" s="659"/>
      <c r="G1967" s="659"/>
      <c r="H1967" s="659"/>
      <c r="I1967" s="660"/>
      <c r="J1967" s="659"/>
      <c r="K1967" s="660"/>
      <c r="L1967" s="659"/>
      <c r="M1967" s="659"/>
      <c r="N1967" s="659"/>
      <c r="O1967" s="659"/>
      <c r="P1967" s="659"/>
      <c r="Q1967" s="659"/>
      <c r="R1967" s="659"/>
      <c r="S1967" s="659"/>
      <c r="T1967" s="659"/>
      <c r="U1967" s="659"/>
      <c r="V1967" s="659"/>
      <c r="W1967" s="659"/>
      <c r="X1967" s="659"/>
      <c r="Y1967" s="659"/>
      <c r="Z1967" s="659"/>
      <c r="AA1967" s="659"/>
      <c r="AB1967" s="659"/>
      <c r="AC1967" s="659"/>
      <c r="AD1967" s="659"/>
      <c r="AE1967" s="659"/>
      <c r="AF1967" s="659"/>
      <c r="AG1967" s="659"/>
      <c r="AH1967" s="659"/>
      <c r="AI1967" s="659"/>
      <c r="AJ1967" s="659"/>
      <c r="AK1967" s="659"/>
    </row>
    <row r="1968" spans="1:37">
      <c r="A1968" s="659"/>
      <c r="B1968" s="659"/>
      <c r="C1968" s="659"/>
      <c r="D1968" s="659"/>
      <c r="E1968" s="659"/>
      <c r="F1968" s="659"/>
      <c r="G1968" s="659"/>
      <c r="H1968" s="659"/>
      <c r="I1968" s="660"/>
      <c r="J1968" s="659"/>
      <c r="K1968" s="660"/>
      <c r="L1968" s="659"/>
      <c r="M1968" s="659"/>
      <c r="N1968" s="659"/>
      <c r="O1968" s="659"/>
      <c r="P1968" s="659"/>
      <c r="Q1968" s="659"/>
      <c r="R1968" s="659"/>
      <c r="S1968" s="659"/>
      <c r="T1968" s="659"/>
      <c r="U1968" s="659"/>
      <c r="V1968" s="659"/>
      <c r="W1968" s="659"/>
      <c r="X1968" s="659"/>
      <c r="Y1968" s="659"/>
      <c r="Z1968" s="659"/>
      <c r="AA1968" s="659"/>
      <c r="AB1968" s="659"/>
      <c r="AC1968" s="659"/>
      <c r="AD1968" s="659"/>
      <c r="AE1968" s="659"/>
      <c r="AF1968" s="659"/>
      <c r="AG1968" s="659"/>
      <c r="AH1968" s="659"/>
      <c r="AI1968" s="659"/>
      <c r="AJ1968" s="659"/>
      <c r="AK1968" s="659"/>
    </row>
    <row r="1969" spans="1:37">
      <c r="A1969" s="659"/>
      <c r="B1969" s="659"/>
      <c r="C1969" s="659"/>
      <c r="D1969" s="659"/>
      <c r="E1969" s="659"/>
      <c r="F1969" s="659"/>
      <c r="G1969" s="659"/>
      <c r="H1969" s="659"/>
      <c r="I1969" s="660"/>
      <c r="J1969" s="659"/>
      <c r="K1969" s="660"/>
      <c r="L1969" s="659"/>
      <c r="M1969" s="659"/>
      <c r="N1969" s="659"/>
      <c r="O1969" s="659"/>
      <c r="P1969" s="659"/>
      <c r="Q1969" s="659"/>
      <c r="R1969" s="659"/>
      <c r="S1969" s="659"/>
      <c r="T1969" s="659"/>
      <c r="U1969" s="659"/>
      <c r="V1969" s="659"/>
      <c r="W1969" s="659"/>
      <c r="X1969" s="659"/>
      <c r="Y1969" s="659"/>
      <c r="Z1969" s="659"/>
      <c r="AA1969" s="659"/>
      <c r="AB1969" s="659"/>
      <c r="AC1969" s="659"/>
      <c r="AD1969" s="659"/>
      <c r="AE1969" s="659"/>
      <c r="AF1969" s="659"/>
      <c r="AG1969" s="659"/>
      <c r="AH1969" s="659"/>
      <c r="AI1969" s="659"/>
      <c r="AJ1969" s="659"/>
      <c r="AK1969" s="659"/>
    </row>
    <row r="1970" spans="1:37">
      <c r="A1970" s="659"/>
      <c r="B1970" s="659"/>
      <c r="C1970" s="659"/>
      <c r="D1970" s="659"/>
      <c r="E1970" s="659"/>
      <c r="F1970" s="659"/>
      <c r="G1970" s="659"/>
      <c r="H1970" s="659"/>
      <c r="I1970" s="660"/>
      <c r="J1970" s="659"/>
      <c r="K1970" s="660"/>
      <c r="L1970" s="659"/>
      <c r="M1970" s="659"/>
      <c r="N1970" s="659"/>
      <c r="O1970" s="659"/>
      <c r="P1970" s="659"/>
      <c r="Q1970" s="659"/>
      <c r="R1970" s="659"/>
      <c r="S1970" s="659"/>
      <c r="T1970" s="659"/>
      <c r="U1970" s="659"/>
      <c r="V1970" s="659"/>
      <c r="W1970" s="659"/>
      <c r="X1970" s="659"/>
      <c r="Y1970" s="659"/>
      <c r="Z1970" s="659"/>
      <c r="AA1970" s="659"/>
      <c r="AB1970" s="659"/>
      <c r="AC1970" s="659"/>
      <c r="AD1970" s="659"/>
      <c r="AE1970" s="659"/>
      <c r="AF1970" s="659"/>
      <c r="AG1970" s="659"/>
      <c r="AH1970" s="659"/>
      <c r="AI1970" s="659"/>
      <c r="AJ1970" s="659"/>
      <c r="AK1970" s="659"/>
    </row>
    <row r="1971" spans="1:37">
      <c r="A1971" s="659"/>
      <c r="B1971" s="659"/>
      <c r="C1971" s="659"/>
      <c r="D1971" s="659"/>
      <c r="E1971" s="659"/>
      <c r="F1971" s="659"/>
      <c r="G1971" s="659"/>
      <c r="H1971" s="659"/>
      <c r="I1971" s="660"/>
      <c r="J1971" s="659"/>
      <c r="K1971" s="660"/>
      <c r="L1971" s="659"/>
      <c r="M1971" s="659"/>
      <c r="N1971" s="659"/>
      <c r="O1971" s="659"/>
      <c r="P1971" s="659"/>
      <c r="Q1971" s="659"/>
      <c r="R1971" s="659"/>
      <c r="S1971" s="659"/>
      <c r="T1971" s="659"/>
      <c r="U1971" s="659"/>
      <c r="V1971" s="659"/>
      <c r="W1971" s="659"/>
      <c r="X1971" s="659"/>
      <c r="Y1971" s="659"/>
      <c r="Z1971" s="659"/>
      <c r="AA1971" s="659"/>
      <c r="AB1971" s="659"/>
      <c r="AC1971" s="659"/>
      <c r="AD1971" s="659"/>
      <c r="AE1971" s="659"/>
      <c r="AF1971" s="659"/>
      <c r="AG1971" s="659"/>
      <c r="AH1971" s="659"/>
      <c r="AI1971" s="659"/>
      <c r="AJ1971" s="659"/>
      <c r="AK1971" s="659"/>
    </row>
    <row r="1972" spans="1:37">
      <c r="A1972" s="659"/>
      <c r="B1972" s="659"/>
      <c r="C1972" s="659"/>
      <c r="D1972" s="659"/>
      <c r="E1972" s="659"/>
      <c r="F1972" s="659"/>
      <c r="G1972" s="659"/>
      <c r="H1972" s="659"/>
      <c r="I1972" s="660"/>
      <c r="J1972" s="659"/>
      <c r="K1972" s="660"/>
      <c r="L1972" s="659"/>
      <c r="M1972" s="659"/>
      <c r="N1972" s="659"/>
      <c r="O1972" s="659"/>
      <c r="P1972" s="659"/>
      <c r="Q1972" s="659"/>
      <c r="R1972" s="659"/>
      <c r="S1972" s="659"/>
      <c r="T1972" s="659"/>
      <c r="U1972" s="659"/>
      <c r="V1972" s="659"/>
      <c r="W1972" s="659"/>
      <c r="X1972" s="659"/>
      <c r="Y1972" s="659"/>
      <c r="Z1972" s="659"/>
      <c r="AA1972" s="659"/>
      <c r="AB1972" s="659"/>
      <c r="AC1972" s="659"/>
      <c r="AD1972" s="659"/>
      <c r="AE1972" s="659"/>
      <c r="AF1972" s="659"/>
      <c r="AG1972" s="659"/>
      <c r="AH1972" s="659"/>
      <c r="AI1972" s="659"/>
      <c r="AJ1972" s="659"/>
      <c r="AK1972" s="659"/>
    </row>
    <row r="1973" spans="1:37">
      <c r="A1973" s="659"/>
      <c r="B1973" s="659"/>
      <c r="C1973" s="659"/>
      <c r="D1973" s="659"/>
      <c r="E1973" s="659"/>
      <c r="F1973" s="659"/>
      <c r="G1973" s="659"/>
      <c r="H1973" s="659"/>
      <c r="I1973" s="660"/>
      <c r="J1973" s="659"/>
      <c r="K1973" s="660"/>
      <c r="L1973" s="659"/>
      <c r="M1973" s="659"/>
      <c r="N1973" s="659"/>
      <c r="O1973" s="659"/>
      <c r="P1973" s="659"/>
      <c r="Q1973" s="659"/>
      <c r="R1973" s="659"/>
      <c r="S1973" s="659"/>
      <c r="T1973" s="659"/>
      <c r="U1973" s="659"/>
      <c r="V1973" s="659"/>
      <c r="W1973" s="659"/>
      <c r="X1973" s="659"/>
      <c r="Y1973" s="659"/>
      <c r="Z1973" s="659"/>
      <c r="AA1973" s="659"/>
      <c r="AB1973" s="659"/>
      <c r="AC1973" s="659"/>
      <c r="AD1973" s="659"/>
      <c r="AE1973" s="659"/>
      <c r="AF1973" s="659"/>
      <c r="AG1973" s="659"/>
      <c r="AH1973" s="659"/>
      <c r="AI1973" s="659"/>
      <c r="AJ1973" s="659"/>
      <c r="AK1973" s="659"/>
    </row>
    <row r="1974" spans="1:37">
      <c r="A1974" s="659"/>
      <c r="B1974" s="659"/>
      <c r="C1974" s="659"/>
      <c r="D1974" s="659"/>
      <c r="E1974" s="659"/>
      <c r="F1974" s="659"/>
      <c r="G1974" s="659"/>
      <c r="H1974" s="659"/>
      <c r="I1974" s="660"/>
      <c r="J1974" s="659"/>
      <c r="K1974" s="660"/>
      <c r="L1974" s="659"/>
      <c r="M1974" s="659"/>
      <c r="N1974" s="659"/>
      <c r="O1974" s="659"/>
      <c r="P1974" s="659"/>
      <c r="Q1974" s="659"/>
      <c r="R1974" s="659"/>
      <c r="S1974" s="659"/>
      <c r="T1974" s="659"/>
      <c r="U1974" s="659"/>
      <c r="V1974" s="659"/>
      <c r="W1974" s="659"/>
      <c r="X1974" s="659"/>
      <c r="Y1974" s="659"/>
      <c r="Z1974" s="659"/>
      <c r="AA1974" s="659"/>
      <c r="AB1974" s="659"/>
      <c r="AC1974" s="659"/>
      <c r="AD1974" s="659"/>
      <c r="AE1974" s="659"/>
      <c r="AF1974" s="659"/>
      <c r="AG1974" s="659"/>
      <c r="AH1974" s="659"/>
      <c r="AI1974" s="659"/>
      <c r="AJ1974" s="659"/>
      <c r="AK1974" s="659"/>
    </row>
    <row r="1975" spans="1:37">
      <c r="A1975" s="659"/>
      <c r="B1975" s="659"/>
      <c r="C1975" s="659"/>
      <c r="D1975" s="659"/>
      <c r="E1975" s="659"/>
      <c r="F1975" s="659"/>
      <c r="G1975" s="659"/>
      <c r="H1975" s="659"/>
      <c r="I1975" s="660"/>
      <c r="J1975" s="659"/>
      <c r="K1975" s="660"/>
      <c r="L1975" s="659"/>
      <c r="M1975" s="659"/>
      <c r="N1975" s="659"/>
      <c r="O1975" s="659"/>
      <c r="P1975" s="659"/>
      <c r="Q1975" s="659"/>
      <c r="R1975" s="659"/>
      <c r="S1975" s="659"/>
      <c r="T1975" s="659"/>
      <c r="U1975" s="659"/>
      <c r="V1975" s="659"/>
      <c r="W1975" s="659"/>
      <c r="X1975" s="659"/>
      <c r="Y1975" s="659"/>
      <c r="Z1975" s="659"/>
      <c r="AA1975" s="659"/>
      <c r="AB1975" s="659"/>
      <c r="AC1975" s="659"/>
      <c r="AD1975" s="659"/>
      <c r="AE1975" s="659"/>
      <c r="AF1975" s="659"/>
      <c r="AG1975" s="659"/>
      <c r="AH1975" s="659"/>
      <c r="AI1975" s="659"/>
      <c r="AJ1975" s="659"/>
      <c r="AK1975" s="659"/>
    </row>
    <row r="1976" spans="1:37">
      <c r="A1976" s="659"/>
      <c r="B1976" s="659"/>
      <c r="C1976" s="659"/>
      <c r="D1976" s="659"/>
      <c r="E1976" s="659"/>
      <c r="F1976" s="659"/>
      <c r="G1976" s="659"/>
      <c r="H1976" s="659"/>
      <c r="I1976" s="660"/>
      <c r="J1976" s="659"/>
      <c r="K1976" s="660"/>
      <c r="L1976" s="659"/>
      <c r="M1976" s="659"/>
      <c r="N1976" s="659"/>
      <c r="O1976" s="659"/>
      <c r="P1976" s="659"/>
      <c r="Q1976" s="659"/>
      <c r="R1976" s="659"/>
      <c r="S1976" s="659"/>
      <c r="T1976" s="659"/>
      <c r="U1976" s="659"/>
      <c r="V1976" s="659"/>
      <c r="W1976" s="659"/>
      <c r="X1976" s="659"/>
      <c r="Y1976" s="659"/>
      <c r="Z1976" s="659"/>
      <c r="AA1976" s="659"/>
      <c r="AB1976" s="659"/>
      <c r="AC1976" s="659"/>
      <c r="AD1976" s="659"/>
      <c r="AE1976" s="659"/>
      <c r="AF1976" s="659"/>
      <c r="AG1976" s="659"/>
      <c r="AH1976" s="659"/>
      <c r="AI1976" s="659"/>
      <c r="AJ1976" s="659"/>
      <c r="AK1976" s="659"/>
    </row>
    <row r="1977" spans="1:37">
      <c r="A1977" s="659"/>
      <c r="B1977" s="659"/>
      <c r="C1977" s="659"/>
      <c r="D1977" s="659"/>
      <c r="E1977" s="659"/>
      <c r="F1977" s="659"/>
      <c r="G1977" s="659"/>
      <c r="H1977" s="659"/>
      <c r="I1977" s="660"/>
      <c r="J1977" s="659"/>
      <c r="K1977" s="660"/>
      <c r="L1977" s="659"/>
      <c r="M1977" s="659"/>
      <c r="N1977" s="659"/>
      <c r="O1977" s="659"/>
      <c r="P1977" s="659"/>
      <c r="Q1977" s="659"/>
      <c r="R1977" s="659"/>
      <c r="S1977" s="659"/>
      <c r="T1977" s="659"/>
      <c r="U1977" s="659"/>
      <c r="V1977" s="659"/>
      <c r="W1977" s="659"/>
      <c r="X1977" s="659"/>
      <c r="Y1977" s="659"/>
      <c r="Z1977" s="659"/>
      <c r="AA1977" s="659"/>
      <c r="AB1977" s="659"/>
      <c r="AC1977" s="659"/>
      <c r="AD1977" s="659"/>
      <c r="AE1977" s="659"/>
      <c r="AF1977" s="659"/>
      <c r="AG1977" s="659"/>
      <c r="AH1977" s="659"/>
      <c r="AI1977" s="659"/>
      <c r="AJ1977" s="659"/>
      <c r="AK1977" s="659"/>
    </row>
    <row r="1978" spans="1:37">
      <c r="A1978" s="659"/>
      <c r="B1978" s="659"/>
      <c r="C1978" s="659"/>
      <c r="D1978" s="659"/>
      <c r="E1978" s="659"/>
      <c r="F1978" s="659"/>
      <c r="G1978" s="659"/>
      <c r="H1978" s="659"/>
      <c r="I1978" s="660"/>
      <c r="J1978" s="659"/>
      <c r="K1978" s="660"/>
      <c r="L1978" s="659"/>
      <c r="M1978" s="659"/>
      <c r="N1978" s="659"/>
      <c r="O1978" s="659"/>
      <c r="P1978" s="659"/>
      <c r="Q1978" s="659"/>
      <c r="R1978" s="659"/>
      <c r="S1978" s="659"/>
      <c r="T1978" s="659"/>
      <c r="U1978" s="659"/>
      <c r="V1978" s="659"/>
      <c r="W1978" s="659"/>
      <c r="X1978" s="659"/>
      <c r="Y1978" s="659"/>
      <c r="Z1978" s="659"/>
      <c r="AA1978" s="659"/>
      <c r="AB1978" s="659"/>
      <c r="AC1978" s="659"/>
      <c r="AD1978" s="659"/>
      <c r="AE1978" s="659"/>
      <c r="AF1978" s="659"/>
      <c r="AG1978" s="659"/>
      <c r="AH1978" s="659"/>
      <c r="AI1978" s="659"/>
      <c r="AJ1978" s="659"/>
      <c r="AK1978" s="659"/>
    </row>
    <row r="1979" spans="1:37">
      <c r="A1979" s="659"/>
      <c r="B1979" s="659"/>
      <c r="C1979" s="659"/>
      <c r="D1979" s="659"/>
      <c r="E1979" s="659"/>
      <c r="F1979" s="659"/>
      <c r="G1979" s="659"/>
      <c r="H1979" s="659"/>
      <c r="I1979" s="660"/>
      <c r="J1979" s="659"/>
      <c r="K1979" s="660"/>
      <c r="L1979" s="659"/>
      <c r="M1979" s="659"/>
      <c r="N1979" s="659"/>
      <c r="O1979" s="659"/>
      <c r="P1979" s="659"/>
      <c r="Q1979" s="659"/>
      <c r="R1979" s="659"/>
      <c r="S1979" s="659"/>
      <c r="T1979" s="659"/>
      <c r="U1979" s="659"/>
      <c r="V1979" s="659"/>
      <c r="W1979" s="659"/>
      <c r="X1979" s="659"/>
      <c r="Y1979" s="659"/>
      <c r="Z1979" s="659"/>
      <c r="AA1979" s="659"/>
      <c r="AB1979" s="659"/>
      <c r="AC1979" s="659"/>
      <c r="AD1979" s="659"/>
      <c r="AE1979" s="659"/>
      <c r="AF1979" s="659"/>
      <c r="AG1979" s="659"/>
      <c r="AH1979" s="659"/>
      <c r="AI1979" s="659"/>
      <c r="AJ1979" s="659"/>
      <c r="AK1979" s="659"/>
    </row>
    <row r="1980" spans="1:37">
      <c r="A1980" s="659"/>
      <c r="B1980" s="659"/>
      <c r="C1980" s="659"/>
      <c r="D1980" s="659"/>
      <c r="E1980" s="659"/>
      <c r="F1980" s="659"/>
      <c r="G1980" s="659"/>
      <c r="H1980" s="659"/>
      <c r="I1980" s="660"/>
      <c r="J1980" s="659"/>
      <c r="K1980" s="660"/>
      <c r="L1980" s="659"/>
      <c r="M1980" s="659"/>
      <c r="N1980" s="659"/>
      <c r="O1980" s="659"/>
      <c r="P1980" s="659"/>
      <c r="Q1980" s="659"/>
      <c r="R1980" s="659"/>
      <c r="S1980" s="659"/>
      <c r="T1980" s="659"/>
      <c r="U1980" s="659"/>
      <c r="V1980" s="659"/>
      <c r="W1980" s="659"/>
      <c r="X1980" s="659"/>
      <c r="Y1980" s="659"/>
      <c r="Z1980" s="659"/>
      <c r="AA1980" s="659"/>
      <c r="AB1980" s="659"/>
      <c r="AC1980" s="659"/>
      <c r="AD1980" s="659"/>
      <c r="AE1980" s="659"/>
      <c r="AF1980" s="659"/>
      <c r="AG1980" s="659"/>
      <c r="AH1980" s="659"/>
      <c r="AI1980" s="659"/>
      <c r="AJ1980" s="659"/>
      <c r="AK1980" s="659"/>
    </row>
    <row r="1981" spans="1:37">
      <c r="A1981" s="659"/>
      <c r="B1981" s="659"/>
      <c r="C1981" s="659"/>
      <c r="D1981" s="659"/>
      <c r="E1981" s="659"/>
      <c r="F1981" s="659"/>
      <c r="G1981" s="659"/>
      <c r="H1981" s="659"/>
      <c r="I1981" s="660"/>
      <c r="J1981" s="659"/>
      <c r="K1981" s="660"/>
      <c r="L1981" s="659"/>
      <c r="M1981" s="659"/>
      <c r="N1981" s="659"/>
      <c r="O1981" s="659"/>
      <c r="P1981" s="659"/>
      <c r="Q1981" s="659"/>
      <c r="R1981" s="659"/>
      <c r="S1981" s="659"/>
      <c r="T1981" s="659"/>
      <c r="U1981" s="659"/>
      <c r="V1981" s="659"/>
      <c r="W1981" s="659"/>
      <c r="X1981" s="659"/>
      <c r="Y1981" s="659"/>
      <c r="Z1981" s="659"/>
      <c r="AA1981" s="659"/>
      <c r="AB1981" s="659"/>
      <c r="AC1981" s="659"/>
      <c r="AD1981" s="659"/>
      <c r="AE1981" s="659"/>
      <c r="AF1981" s="659"/>
      <c r="AG1981" s="659"/>
      <c r="AH1981" s="659"/>
      <c r="AI1981" s="659"/>
      <c r="AJ1981" s="659"/>
      <c r="AK1981" s="659"/>
    </row>
    <row r="1982" spans="1:37">
      <c r="A1982" s="659"/>
      <c r="B1982" s="659"/>
      <c r="C1982" s="659"/>
      <c r="D1982" s="659"/>
      <c r="E1982" s="659"/>
      <c r="F1982" s="659"/>
      <c r="G1982" s="659"/>
      <c r="H1982" s="659"/>
      <c r="I1982" s="660"/>
      <c r="J1982" s="659"/>
      <c r="K1982" s="660"/>
      <c r="L1982" s="659"/>
      <c r="M1982" s="659"/>
      <c r="N1982" s="659"/>
      <c r="O1982" s="659"/>
      <c r="P1982" s="659"/>
      <c r="Q1982" s="659"/>
      <c r="R1982" s="659"/>
      <c r="S1982" s="659"/>
      <c r="T1982" s="659"/>
      <c r="U1982" s="659"/>
      <c r="V1982" s="659"/>
      <c r="W1982" s="659"/>
      <c r="X1982" s="659"/>
      <c r="Y1982" s="659"/>
      <c r="Z1982" s="659"/>
      <c r="AA1982" s="659"/>
      <c r="AB1982" s="659"/>
      <c r="AC1982" s="659"/>
      <c r="AD1982" s="659"/>
      <c r="AE1982" s="659"/>
      <c r="AF1982" s="659"/>
      <c r="AG1982" s="659"/>
      <c r="AH1982" s="659"/>
      <c r="AI1982" s="659"/>
      <c r="AJ1982" s="659"/>
      <c r="AK1982" s="659"/>
    </row>
    <row r="1983" spans="1:37">
      <c r="A1983" s="659"/>
      <c r="B1983" s="659"/>
      <c r="C1983" s="659"/>
      <c r="D1983" s="659"/>
      <c r="E1983" s="659"/>
      <c r="F1983" s="659"/>
      <c r="G1983" s="659"/>
      <c r="H1983" s="659"/>
      <c r="I1983" s="660"/>
      <c r="J1983" s="659"/>
      <c r="K1983" s="660"/>
      <c r="L1983" s="659"/>
      <c r="M1983" s="659"/>
      <c r="N1983" s="659"/>
      <c r="O1983" s="659"/>
      <c r="P1983" s="659"/>
      <c r="Q1983" s="659"/>
      <c r="R1983" s="659"/>
      <c r="S1983" s="659"/>
      <c r="T1983" s="659"/>
      <c r="U1983" s="659"/>
      <c r="V1983" s="659"/>
      <c r="W1983" s="659"/>
      <c r="X1983" s="659"/>
      <c r="Y1983" s="659"/>
      <c r="Z1983" s="659"/>
      <c r="AA1983" s="659"/>
      <c r="AB1983" s="659"/>
      <c r="AC1983" s="659"/>
      <c r="AD1983" s="659"/>
      <c r="AE1983" s="659"/>
      <c r="AF1983" s="659"/>
      <c r="AG1983" s="659"/>
      <c r="AH1983" s="659"/>
      <c r="AI1983" s="659"/>
      <c r="AJ1983" s="659"/>
      <c r="AK1983" s="659"/>
    </row>
    <row r="1984" spans="1:37">
      <c r="A1984" s="659"/>
      <c r="B1984" s="659"/>
      <c r="C1984" s="659"/>
      <c r="D1984" s="659"/>
      <c r="E1984" s="659"/>
      <c r="F1984" s="659"/>
      <c r="G1984" s="659"/>
      <c r="H1984" s="659"/>
      <c r="I1984" s="660"/>
      <c r="J1984" s="659"/>
      <c r="K1984" s="660"/>
      <c r="L1984" s="659"/>
      <c r="M1984" s="659"/>
      <c r="N1984" s="659"/>
      <c r="O1984" s="659"/>
      <c r="P1984" s="659"/>
      <c r="Q1984" s="659"/>
      <c r="R1984" s="659"/>
      <c r="S1984" s="659"/>
      <c r="T1984" s="659"/>
      <c r="U1984" s="659"/>
      <c r="V1984" s="659"/>
      <c r="W1984" s="659"/>
      <c r="X1984" s="659"/>
      <c r="Y1984" s="659"/>
      <c r="Z1984" s="659"/>
      <c r="AA1984" s="659"/>
      <c r="AB1984" s="659"/>
      <c r="AC1984" s="659"/>
      <c r="AD1984" s="659"/>
      <c r="AE1984" s="659"/>
      <c r="AF1984" s="659"/>
      <c r="AG1984" s="659"/>
      <c r="AH1984" s="659"/>
      <c r="AI1984" s="659"/>
      <c r="AJ1984" s="659"/>
      <c r="AK1984" s="659"/>
    </row>
    <row r="1985" spans="1:37">
      <c r="A1985" s="659"/>
      <c r="B1985" s="659"/>
      <c r="C1985" s="659"/>
      <c r="D1985" s="659"/>
      <c r="E1985" s="659"/>
      <c r="F1985" s="659"/>
      <c r="G1985" s="659"/>
      <c r="H1985" s="659"/>
      <c r="I1985" s="660"/>
      <c r="J1985" s="659"/>
      <c r="K1985" s="660"/>
      <c r="L1985" s="659"/>
      <c r="M1985" s="659"/>
      <c r="N1985" s="659"/>
      <c r="O1985" s="659"/>
      <c r="P1985" s="659"/>
      <c r="Q1985" s="659"/>
      <c r="R1985" s="659"/>
      <c r="S1985" s="659"/>
      <c r="T1985" s="659"/>
      <c r="U1985" s="659"/>
      <c r="V1985" s="659"/>
      <c r="W1985" s="659"/>
      <c r="X1985" s="659"/>
      <c r="Y1985" s="659"/>
      <c r="Z1985" s="659"/>
      <c r="AA1985" s="659"/>
      <c r="AB1985" s="659"/>
      <c r="AC1985" s="659"/>
      <c r="AD1985" s="659"/>
      <c r="AE1985" s="659"/>
      <c r="AF1985" s="659"/>
      <c r="AG1985" s="659"/>
      <c r="AH1985" s="659"/>
      <c r="AI1985" s="659"/>
      <c r="AJ1985" s="659"/>
      <c r="AK1985" s="659"/>
    </row>
    <row r="1986" spans="1:37">
      <c r="A1986" s="659"/>
      <c r="B1986" s="659"/>
      <c r="C1986" s="659"/>
      <c r="D1986" s="659"/>
      <c r="E1986" s="659"/>
      <c r="F1986" s="659"/>
      <c r="G1986" s="659"/>
      <c r="H1986" s="659"/>
      <c r="I1986" s="660"/>
      <c r="J1986" s="659"/>
      <c r="K1986" s="660"/>
      <c r="L1986" s="659"/>
      <c r="M1986" s="659"/>
      <c r="N1986" s="659"/>
      <c r="O1986" s="659"/>
      <c r="P1986" s="659"/>
      <c r="Q1986" s="659"/>
      <c r="R1986" s="659"/>
      <c r="S1986" s="659"/>
      <c r="T1986" s="659"/>
      <c r="U1986" s="659"/>
      <c r="V1986" s="659"/>
      <c r="W1986" s="659"/>
      <c r="X1986" s="659"/>
      <c r="Y1986" s="659"/>
      <c r="Z1986" s="659"/>
      <c r="AA1986" s="659"/>
      <c r="AB1986" s="659"/>
      <c r="AC1986" s="659"/>
      <c r="AD1986" s="659"/>
      <c r="AE1986" s="659"/>
      <c r="AF1986" s="659"/>
      <c r="AG1986" s="659"/>
      <c r="AH1986" s="659"/>
      <c r="AI1986" s="659"/>
      <c r="AJ1986" s="659"/>
      <c r="AK1986" s="659"/>
    </row>
    <row r="1987" spans="1:37">
      <c r="A1987" s="659"/>
      <c r="B1987" s="659"/>
      <c r="C1987" s="659"/>
      <c r="D1987" s="659"/>
      <c r="E1987" s="659"/>
      <c r="F1987" s="659"/>
      <c r="G1987" s="659"/>
      <c r="H1987" s="659"/>
      <c r="I1987" s="660"/>
      <c r="J1987" s="659"/>
      <c r="K1987" s="660"/>
      <c r="L1987" s="659"/>
      <c r="M1987" s="659"/>
      <c r="N1987" s="659"/>
      <c r="O1987" s="659"/>
      <c r="P1987" s="659"/>
      <c r="Q1987" s="659"/>
      <c r="R1987" s="659"/>
      <c r="S1987" s="659"/>
      <c r="T1987" s="659"/>
      <c r="U1987" s="659"/>
      <c r="V1987" s="659"/>
      <c r="W1987" s="659"/>
      <c r="X1987" s="659"/>
      <c r="Y1987" s="659"/>
      <c r="Z1987" s="659"/>
      <c r="AA1987" s="659"/>
      <c r="AB1987" s="659"/>
      <c r="AC1987" s="659"/>
      <c r="AD1987" s="659"/>
      <c r="AE1987" s="659"/>
      <c r="AF1987" s="659"/>
      <c r="AG1987" s="659"/>
      <c r="AH1987" s="659"/>
      <c r="AI1987" s="659"/>
      <c r="AJ1987" s="659"/>
      <c r="AK1987" s="659"/>
    </row>
    <row r="1988" spans="1:37">
      <c r="A1988" s="659"/>
      <c r="B1988" s="659"/>
      <c r="C1988" s="659"/>
      <c r="D1988" s="659"/>
      <c r="E1988" s="659"/>
      <c r="F1988" s="659"/>
      <c r="G1988" s="659"/>
      <c r="H1988" s="659"/>
      <c r="I1988" s="660"/>
      <c r="J1988" s="659"/>
      <c r="K1988" s="660"/>
      <c r="L1988" s="659"/>
      <c r="M1988" s="659"/>
      <c r="N1988" s="659"/>
      <c r="O1988" s="659"/>
      <c r="P1988" s="659"/>
      <c r="Q1988" s="659"/>
      <c r="R1988" s="659"/>
      <c r="S1988" s="659"/>
      <c r="T1988" s="659"/>
      <c r="U1988" s="659"/>
      <c r="V1988" s="659"/>
      <c r="W1988" s="659"/>
      <c r="X1988" s="659"/>
      <c r="Y1988" s="659"/>
      <c r="Z1988" s="659"/>
      <c r="AA1988" s="659"/>
      <c r="AB1988" s="659"/>
      <c r="AC1988" s="659"/>
      <c r="AD1988" s="659"/>
      <c r="AE1988" s="659"/>
      <c r="AF1988" s="659"/>
      <c r="AG1988" s="659"/>
      <c r="AH1988" s="659"/>
      <c r="AI1988" s="659"/>
      <c r="AJ1988" s="659"/>
      <c r="AK1988" s="659"/>
    </row>
    <row r="1989" spans="1:37">
      <c r="A1989" s="659"/>
      <c r="B1989" s="659"/>
      <c r="C1989" s="659"/>
      <c r="D1989" s="659"/>
      <c r="E1989" s="659"/>
      <c r="F1989" s="659"/>
      <c r="G1989" s="659"/>
      <c r="H1989" s="659"/>
      <c r="I1989" s="660"/>
      <c r="J1989" s="659"/>
      <c r="K1989" s="660"/>
      <c r="L1989" s="659"/>
      <c r="M1989" s="659"/>
      <c r="N1989" s="659"/>
      <c r="O1989" s="659"/>
      <c r="P1989" s="659"/>
      <c r="Q1989" s="659"/>
      <c r="R1989" s="659"/>
      <c r="S1989" s="659"/>
      <c r="T1989" s="659"/>
      <c r="U1989" s="659"/>
      <c r="V1989" s="659"/>
      <c r="W1989" s="659"/>
      <c r="X1989" s="659"/>
      <c r="Y1989" s="659"/>
      <c r="Z1989" s="659"/>
      <c r="AA1989" s="659"/>
      <c r="AB1989" s="659"/>
      <c r="AC1989" s="659"/>
      <c r="AD1989" s="659"/>
      <c r="AE1989" s="659"/>
      <c r="AF1989" s="659"/>
      <c r="AG1989" s="659"/>
      <c r="AH1989" s="659"/>
      <c r="AI1989" s="659"/>
      <c r="AJ1989" s="659"/>
      <c r="AK1989" s="659"/>
    </row>
    <row r="1990" spans="1:37">
      <c r="A1990" s="659"/>
      <c r="B1990" s="659"/>
      <c r="C1990" s="659"/>
      <c r="D1990" s="659"/>
      <c r="E1990" s="659"/>
      <c r="F1990" s="659"/>
      <c r="G1990" s="659"/>
      <c r="H1990" s="659"/>
      <c r="I1990" s="660"/>
      <c r="J1990" s="659"/>
      <c r="K1990" s="660"/>
      <c r="L1990" s="659"/>
      <c r="M1990" s="659"/>
      <c r="N1990" s="659"/>
      <c r="O1990" s="659"/>
      <c r="P1990" s="659"/>
      <c r="Q1990" s="659"/>
      <c r="R1990" s="659"/>
      <c r="S1990" s="659"/>
      <c r="T1990" s="659"/>
      <c r="U1990" s="659"/>
      <c r="V1990" s="659"/>
      <c r="W1990" s="659"/>
      <c r="X1990" s="659"/>
      <c r="Y1990" s="659"/>
      <c r="Z1990" s="659"/>
      <c r="AA1990" s="659"/>
      <c r="AB1990" s="659"/>
      <c r="AC1990" s="659"/>
      <c r="AD1990" s="659"/>
      <c r="AE1990" s="659"/>
      <c r="AF1990" s="659"/>
      <c r="AG1990" s="659"/>
      <c r="AH1990" s="659"/>
      <c r="AI1990" s="659"/>
      <c r="AJ1990" s="659"/>
      <c r="AK1990" s="659"/>
    </row>
    <row r="1991" spans="1:37">
      <c r="A1991" s="659"/>
      <c r="B1991" s="659"/>
      <c r="C1991" s="659"/>
      <c r="D1991" s="659"/>
      <c r="E1991" s="659"/>
      <c r="F1991" s="659"/>
      <c r="G1991" s="659"/>
      <c r="H1991" s="659"/>
      <c r="I1991" s="660"/>
      <c r="J1991" s="659"/>
      <c r="K1991" s="660"/>
      <c r="L1991" s="659"/>
      <c r="M1991" s="659"/>
      <c r="N1991" s="659"/>
      <c r="O1991" s="659"/>
      <c r="P1991" s="659"/>
      <c r="Q1991" s="659"/>
      <c r="R1991" s="659"/>
      <c r="S1991" s="659"/>
      <c r="T1991" s="659"/>
      <c r="U1991" s="659"/>
      <c r="V1991" s="659"/>
      <c r="W1991" s="659"/>
      <c r="X1991" s="659"/>
      <c r="Y1991" s="659"/>
      <c r="Z1991" s="659"/>
      <c r="AA1991" s="659"/>
      <c r="AB1991" s="659"/>
      <c r="AC1991" s="659"/>
      <c r="AD1991" s="659"/>
      <c r="AE1991" s="659"/>
      <c r="AF1991" s="659"/>
      <c r="AG1991" s="659"/>
      <c r="AH1991" s="659"/>
      <c r="AI1991" s="659"/>
      <c r="AJ1991" s="659"/>
      <c r="AK1991" s="659"/>
    </row>
    <row r="1992" spans="1:37">
      <c r="A1992" s="659"/>
      <c r="B1992" s="659"/>
      <c r="C1992" s="659"/>
      <c r="D1992" s="659"/>
      <c r="E1992" s="659"/>
      <c r="F1992" s="659"/>
      <c r="G1992" s="659"/>
      <c r="H1992" s="659"/>
      <c r="I1992" s="660"/>
      <c r="J1992" s="659"/>
      <c r="K1992" s="660"/>
      <c r="L1992" s="659"/>
      <c r="M1992" s="659"/>
      <c r="N1992" s="659"/>
      <c r="O1992" s="659"/>
      <c r="P1992" s="659"/>
      <c r="Q1992" s="659"/>
      <c r="R1992" s="659"/>
      <c r="S1992" s="659"/>
      <c r="T1992" s="659"/>
      <c r="U1992" s="659"/>
      <c r="V1992" s="659"/>
      <c r="W1992" s="659"/>
      <c r="X1992" s="659"/>
      <c r="Y1992" s="659"/>
      <c r="Z1992" s="659"/>
      <c r="AA1992" s="659"/>
      <c r="AB1992" s="659"/>
      <c r="AC1992" s="659"/>
      <c r="AD1992" s="659"/>
      <c r="AE1992" s="659"/>
      <c r="AF1992" s="659"/>
      <c r="AG1992" s="659"/>
      <c r="AH1992" s="659"/>
      <c r="AI1992" s="659"/>
      <c r="AJ1992" s="659"/>
      <c r="AK1992" s="659"/>
    </row>
    <row r="1993" spans="1:37">
      <c r="A1993" s="659"/>
      <c r="B1993" s="659"/>
      <c r="C1993" s="659"/>
      <c r="D1993" s="659"/>
      <c r="E1993" s="659"/>
      <c r="F1993" s="659"/>
      <c r="G1993" s="659"/>
      <c r="H1993" s="659"/>
      <c r="I1993" s="660"/>
      <c r="J1993" s="659"/>
      <c r="K1993" s="660"/>
      <c r="L1993" s="659"/>
      <c r="M1993" s="659"/>
      <c r="N1993" s="659"/>
      <c r="O1993" s="659"/>
      <c r="P1993" s="659"/>
      <c r="Q1993" s="659"/>
      <c r="R1993" s="659"/>
      <c r="S1993" s="659"/>
      <c r="T1993" s="659"/>
      <c r="U1993" s="659"/>
      <c r="V1993" s="659"/>
      <c r="W1993" s="659"/>
      <c r="X1993" s="659"/>
      <c r="Y1993" s="659"/>
      <c r="Z1993" s="659"/>
      <c r="AA1993" s="659"/>
      <c r="AB1993" s="659"/>
      <c r="AC1993" s="659"/>
      <c r="AD1993" s="659"/>
      <c r="AE1993" s="659"/>
      <c r="AF1993" s="659"/>
      <c r="AG1993" s="659"/>
      <c r="AH1993" s="659"/>
      <c r="AI1993" s="659"/>
      <c r="AJ1993" s="659"/>
      <c r="AK1993" s="659"/>
    </row>
    <row r="1994" spans="1:37">
      <c r="A1994" s="659"/>
      <c r="B1994" s="659"/>
      <c r="C1994" s="659"/>
      <c r="D1994" s="659"/>
      <c r="E1994" s="659"/>
      <c r="F1994" s="659"/>
      <c r="G1994" s="659"/>
      <c r="H1994" s="659"/>
      <c r="I1994" s="660"/>
      <c r="J1994" s="659"/>
      <c r="K1994" s="660"/>
      <c r="L1994" s="659"/>
      <c r="M1994" s="659"/>
      <c r="N1994" s="659"/>
      <c r="O1994" s="659"/>
      <c r="P1994" s="659"/>
      <c r="Q1994" s="659"/>
      <c r="R1994" s="659"/>
      <c r="S1994" s="659"/>
      <c r="T1994" s="659"/>
      <c r="U1994" s="659"/>
      <c r="V1994" s="659"/>
      <c r="W1994" s="659"/>
      <c r="X1994" s="659"/>
      <c r="Y1994" s="659"/>
      <c r="Z1994" s="659"/>
      <c r="AA1994" s="659"/>
      <c r="AB1994" s="659"/>
      <c r="AC1994" s="659"/>
      <c r="AD1994" s="659"/>
      <c r="AE1994" s="659"/>
      <c r="AF1994" s="659"/>
      <c r="AG1994" s="659"/>
      <c r="AH1994" s="659"/>
      <c r="AI1994" s="659"/>
      <c r="AJ1994" s="659"/>
      <c r="AK1994" s="659"/>
    </row>
    <row r="1995" spans="1:37">
      <c r="A1995" s="659"/>
      <c r="B1995" s="659"/>
      <c r="C1995" s="659"/>
      <c r="D1995" s="659"/>
      <c r="E1995" s="659"/>
      <c r="F1995" s="659"/>
      <c r="G1995" s="659"/>
      <c r="H1995" s="659"/>
      <c r="I1995" s="660"/>
      <c r="J1995" s="659"/>
      <c r="K1995" s="660"/>
      <c r="L1995" s="659"/>
      <c r="M1995" s="659"/>
      <c r="N1995" s="659"/>
      <c r="O1995" s="659"/>
      <c r="P1995" s="659"/>
      <c r="Q1995" s="659"/>
      <c r="R1995" s="659"/>
      <c r="S1995" s="659"/>
      <c r="T1995" s="659"/>
      <c r="U1995" s="659"/>
      <c r="V1995" s="659"/>
      <c r="W1995" s="659"/>
      <c r="X1995" s="659"/>
      <c r="Y1995" s="659"/>
      <c r="Z1995" s="659"/>
      <c r="AA1995" s="659"/>
      <c r="AB1995" s="659"/>
      <c r="AC1995" s="659"/>
      <c r="AD1995" s="659"/>
      <c r="AE1995" s="659"/>
      <c r="AF1995" s="659"/>
      <c r="AG1995" s="659"/>
      <c r="AH1995" s="659"/>
      <c r="AI1995" s="659"/>
      <c r="AJ1995" s="659"/>
      <c r="AK1995" s="659"/>
    </row>
    <row r="1996" spans="1:37">
      <c r="A1996" s="659"/>
      <c r="B1996" s="659"/>
      <c r="C1996" s="659"/>
      <c r="D1996" s="659"/>
      <c r="E1996" s="659"/>
      <c r="F1996" s="659"/>
      <c r="G1996" s="659"/>
      <c r="H1996" s="659"/>
      <c r="I1996" s="660"/>
      <c r="J1996" s="659"/>
      <c r="K1996" s="660"/>
      <c r="L1996" s="659"/>
      <c r="M1996" s="659"/>
      <c r="N1996" s="659"/>
      <c r="O1996" s="659"/>
      <c r="P1996" s="659"/>
      <c r="Q1996" s="659"/>
      <c r="R1996" s="659"/>
      <c r="S1996" s="659"/>
      <c r="T1996" s="659"/>
      <c r="U1996" s="659"/>
      <c r="V1996" s="659"/>
      <c r="W1996" s="659"/>
      <c r="X1996" s="659"/>
      <c r="Y1996" s="659"/>
      <c r="Z1996" s="659"/>
      <c r="AA1996" s="659"/>
      <c r="AB1996" s="659"/>
      <c r="AC1996" s="659"/>
      <c r="AD1996" s="659"/>
      <c r="AE1996" s="659"/>
      <c r="AF1996" s="659"/>
      <c r="AG1996" s="659"/>
      <c r="AH1996" s="659"/>
      <c r="AI1996" s="659"/>
      <c r="AJ1996" s="659"/>
      <c r="AK1996" s="659"/>
    </row>
    <row r="1997" spans="1:37">
      <c r="A1997" s="659"/>
      <c r="B1997" s="659"/>
      <c r="C1997" s="659"/>
      <c r="D1997" s="659"/>
      <c r="E1997" s="659"/>
      <c r="F1997" s="659"/>
      <c r="G1997" s="659"/>
      <c r="H1997" s="659"/>
      <c r="I1997" s="660"/>
      <c r="J1997" s="659"/>
      <c r="K1997" s="660"/>
      <c r="L1997" s="659"/>
      <c r="M1997" s="659"/>
      <c r="N1997" s="659"/>
      <c r="O1997" s="659"/>
      <c r="P1997" s="659"/>
      <c r="Q1997" s="659"/>
      <c r="R1997" s="659"/>
      <c r="S1997" s="659"/>
      <c r="T1997" s="659"/>
      <c r="U1997" s="659"/>
      <c r="V1997" s="659"/>
      <c r="W1997" s="659"/>
      <c r="X1997" s="659"/>
      <c r="Y1997" s="659"/>
      <c r="Z1997" s="659"/>
      <c r="AA1997" s="659"/>
      <c r="AB1997" s="659"/>
      <c r="AC1997" s="659"/>
      <c r="AD1997" s="659"/>
      <c r="AE1997" s="659"/>
      <c r="AF1997" s="659"/>
      <c r="AG1997" s="659"/>
      <c r="AH1997" s="659"/>
      <c r="AI1997" s="659"/>
      <c r="AJ1997" s="659"/>
      <c r="AK1997" s="659"/>
    </row>
    <row r="1998" spans="1:37">
      <c r="A1998" s="659"/>
      <c r="B1998" s="659"/>
      <c r="C1998" s="659"/>
      <c r="D1998" s="659"/>
      <c r="E1998" s="659"/>
      <c r="F1998" s="659"/>
      <c r="G1998" s="659"/>
      <c r="H1998" s="659"/>
      <c r="I1998" s="660"/>
      <c r="J1998" s="659"/>
      <c r="K1998" s="660"/>
      <c r="L1998" s="659"/>
      <c r="M1998" s="659"/>
      <c r="N1998" s="659"/>
      <c r="O1998" s="659"/>
      <c r="P1998" s="659"/>
      <c r="Q1998" s="659"/>
      <c r="R1998" s="659"/>
      <c r="S1998" s="659"/>
      <c r="T1998" s="659"/>
      <c r="U1998" s="659"/>
      <c r="V1998" s="659"/>
      <c r="W1998" s="659"/>
      <c r="X1998" s="659"/>
      <c r="Y1998" s="659"/>
      <c r="Z1998" s="659"/>
      <c r="AA1998" s="659"/>
      <c r="AB1998" s="659"/>
      <c r="AC1998" s="659"/>
      <c r="AD1998" s="659"/>
      <c r="AE1998" s="659"/>
      <c r="AF1998" s="659"/>
      <c r="AG1998" s="659"/>
      <c r="AH1998" s="659"/>
      <c r="AI1998" s="659"/>
      <c r="AJ1998" s="659"/>
      <c r="AK1998" s="659"/>
    </row>
    <row r="1999" spans="1:37">
      <c r="A1999" s="659"/>
      <c r="B1999" s="659"/>
      <c r="C1999" s="659"/>
      <c r="D1999" s="659"/>
      <c r="E1999" s="659"/>
      <c r="F1999" s="659"/>
      <c r="G1999" s="659"/>
      <c r="H1999" s="659"/>
      <c r="I1999" s="660"/>
      <c r="J1999" s="659"/>
      <c r="K1999" s="660"/>
      <c r="L1999" s="659"/>
      <c r="M1999" s="659"/>
      <c r="N1999" s="659"/>
      <c r="O1999" s="659"/>
      <c r="P1999" s="659"/>
      <c r="Q1999" s="659"/>
      <c r="R1999" s="659"/>
      <c r="S1999" s="659"/>
      <c r="T1999" s="659"/>
      <c r="U1999" s="659"/>
      <c r="V1999" s="659"/>
      <c r="W1999" s="659"/>
      <c r="X1999" s="659"/>
      <c r="Y1999" s="659"/>
      <c r="Z1999" s="659"/>
      <c r="AA1999" s="659"/>
      <c r="AB1999" s="659"/>
      <c r="AC1999" s="659"/>
      <c r="AD1999" s="659"/>
      <c r="AE1999" s="659"/>
      <c r="AF1999" s="659"/>
      <c r="AG1999" s="659"/>
      <c r="AH1999" s="659"/>
      <c r="AI1999" s="659"/>
      <c r="AJ1999" s="659"/>
      <c r="AK1999" s="659"/>
    </row>
    <row r="2000" spans="1:37">
      <c r="A2000" s="659"/>
      <c r="B2000" s="659"/>
      <c r="C2000" s="659"/>
      <c r="D2000" s="659"/>
      <c r="E2000" s="659"/>
      <c r="F2000" s="659"/>
      <c r="G2000" s="659"/>
      <c r="H2000" s="659"/>
      <c r="I2000" s="660"/>
      <c r="J2000" s="659"/>
      <c r="K2000" s="660"/>
      <c r="L2000" s="659"/>
      <c r="M2000" s="659"/>
      <c r="N2000" s="659"/>
      <c r="O2000" s="659"/>
      <c r="P2000" s="659"/>
      <c r="Q2000" s="659"/>
      <c r="R2000" s="659"/>
      <c r="S2000" s="659"/>
      <c r="T2000" s="659"/>
      <c r="U2000" s="659"/>
      <c r="V2000" s="659"/>
      <c r="W2000" s="659"/>
      <c r="X2000" s="659"/>
      <c r="Y2000" s="659"/>
      <c r="Z2000" s="659"/>
      <c r="AA2000" s="659"/>
      <c r="AB2000" s="659"/>
      <c r="AC2000" s="659"/>
      <c r="AD2000" s="659"/>
      <c r="AE2000" s="659"/>
      <c r="AF2000" s="659"/>
      <c r="AG2000" s="659"/>
      <c r="AH2000" s="659"/>
      <c r="AI2000" s="659"/>
      <c r="AJ2000" s="659"/>
      <c r="AK2000" s="659"/>
    </row>
    <row r="2001" spans="1:37">
      <c r="A2001" s="659"/>
      <c r="B2001" s="659"/>
      <c r="C2001" s="659"/>
      <c r="D2001" s="659"/>
      <c r="E2001" s="659"/>
      <c r="F2001" s="659"/>
      <c r="G2001" s="659"/>
      <c r="H2001" s="659"/>
      <c r="I2001" s="660"/>
      <c r="J2001" s="659"/>
      <c r="K2001" s="660"/>
      <c r="L2001" s="659"/>
      <c r="M2001" s="659"/>
      <c r="N2001" s="659"/>
      <c r="O2001" s="659"/>
      <c r="P2001" s="659"/>
      <c r="Q2001" s="659"/>
      <c r="R2001" s="659"/>
      <c r="S2001" s="659"/>
      <c r="T2001" s="659"/>
      <c r="U2001" s="659"/>
      <c r="V2001" s="659"/>
      <c r="W2001" s="659"/>
      <c r="X2001" s="659"/>
      <c r="Y2001" s="659"/>
      <c r="Z2001" s="659"/>
      <c r="AA2001" s="659"/>
      <c r="AB2001" s="659"/>
      <c r="AC2001" s="659"/>
      <c r="AD2001" s="659"/>
      <c r="AE2001" s="659"/>
      <c r="AF2001" s="659"/>
      <c r="AG2001" s="659"/>
      <c r="AH2001" s="659"/>
      <c r="AI2001" s="659"/>
      <c r="AJ2001" s="659"/>
      <c r="AK2001" s="659"/>
    </row>
    <row r="2002" spans="1:37">
      <c r="A2002" s="659"/>
      <c r="B2002" s="659"/>
      <c r="C2002" s="659"/>
      <c r="D2002" s="659"/>
      <c r="E2002" s="659"/>
      <c r="F2002" s="659"/>
      <c r="G2002" s="659"/>
      <c r="H2002" s="659"/>
      <c r="I2002" s="660"/>
      <c r="J2002" s="659"/>
      <c r="K2002" s="660"/>
      <c r="L2002" s="659"/>
      <c r="M2002" s="659"/>
      <c r="N2002" s="659"/>
      <c r="O2002" s="659"/>
      <c r="P2002" s="659"/>
      <c r="Q2002" s="659"/>
      <c r="R2002" s="659"/>
      <c r="S2002" s="659"/>
      <c r="T2002" s="659"/>
      <c r="U2002" s="659"/>
      <c r="V2002" s="659"/>
      <c r="W2002" s="659"/>
      <c r="X2002" s="659"/>
      <c r="Y2002" s="659"/>
      <c r="Z2002" s="659"/>
      <c r="AA2002" s="659"/>
      <c r="AB2002" s="659"/>
      <c r="AC2002" s="659"/>
      <c r="AD2002" s="659"/>
      <c r="AE2002" s="659"/>
      <c r="AF2002" s="659"/>
      <c r="AG2002" s="659"/>
      <c r="AH2002" s="659"/>
      <c r="AI2002" s="659"/>
      <c r="AJ2002" s="659"/>
      <c r="AK2002" s="659"/>
    </row>
    <row r="2003" spans="1:37">
      <c r="A2003" s="659"/>
      <c r="B2003" s="659"/>
      <c r="C2003" s="659"/>
      <c r="D2003" s="659"/>
      <c r="E2003" s="659"/>
      <c r="F2003" s="659"/>
      <c r="G2003" s="659"/>
      <c r="H2003" s="659"/>
      <c r="I2003" s="660"/>
      <c r="J2003" s="659"/>
      <c r="K2003" s="660"/>
      <c r="L2003" s="659"/>
      <c r="M2003" s="659"/>
      <c r="N2003" s="659"/>
      <c r="O2003" s="659"/>
      <c r="P2003" s="659"/>
      <c r="Q2003" s="659"/>
      <c r="R2003" s="659"/>
      <c r="S2003" s="659"/>
      <c r="T2003" s="659"/>
      <c r="U2003" s="659"/>
      <c r="V2003" s="659"/>
      <c r="W2003" s="659"/>
      <c r="X2003" s="659"/>
      <c r="Y2003" s="659"/>
      <c r="Z2003" s="659"/>
      <c r="AA2003" s="659"/>
      <c r="AB2003" s="659"/>
      <c r="AC2003" s="659"/>
      <c r="AD2003" s="659"/>
      <c r="AE2003" s="659"/>
      <c r="AF2003" s="659"/>
      <c r="AG2003" s="659"/>
      <c r="AH2003" s="659"/>
      <c r="AI2003" s="659"/>
      <c r="AJ2003" s="659"/>
      <c r="AK2003" s="659"/>
    </row>
    <row r="2004" spans="1:37">
      <c r="A2004" s="659"/>
      <c r="B2004" s="659"/>
      <c r="C2004" s="659"/>
      <c r="D2004" s="659"/>
      <c r="E2004" s="659"/>
      <c r="F2004" s="659"/>
      <c r="G2004" s="659"/>
      <c r="H2004" s="659"/>
      <c r="I2004" s="660"/>
      <c r="J2004" s="659"/>
      <c r="K2004" s="660"/>
      <c r="L2004" s="659"/>
      <c r="M2004" s="659"/>
      <c r="N2004" s="659"/>
      <c r="O2004" s="659"/>
      <c r="P2004" s="659"/>
      <c r="Q2004" s="659"/>
      <c r="R2004" s="659"/>
      <c r="S2004" s="659"/>
      <c r="T2004" s="659"/>
      <c r="U2004" s="659"/>
      <c r="V2004" s="659"/>
      <c r="W2004" s="659"/>
      <c r="X2004" s="659"/>
      <c r="Y2004" s="659"/>
      <c r="Z2004" s="659"/>
      <c r="AA2004" s="659"/>
      <c r="AB2004" s="659"/>
      <c r="AC2004" s="659"/>
      <c r="AD2004" s="659"/>
      <c r="AE2004" s="659"/>
      <c r="AF2004" s="659"/>
      <c r="AG2004" s="659"/>
      <c r="AH2004" s="659"/>
      <c r="AI2004" s="659"/>
      <c r="AJ2004" s="659"/>
      <c r="AK2004" s="659"/>
    </row>
    <row r="2005" spans="1:37">
      <c r="A2005" s="659"/>
      <c r="B2005" s="659"/>
      <c r="C2005" s="659"/>
      <c r="D2005" s="659"/>
      <c r="E2005" s="659"/>
      <c r="F2005" s="659"/>
      <c r="G2005" s="659"/>
      <c r="H2005" s="659"/>
      <c r="I2005" s="660"/>
      <c r="J2005" s="659"/>
      <c r="K2005" s="660"/>
      <c r="L2005" s="659"/>
      <c r="M2005" s="659"/>
      <c r="N2005" s="659"/>
      <c r="O2005" s="659"/>
      <c r="P2005" s="659"/>
      <c r="Q2005" s="659"/>
      <c r="R2005" s="659"/>
      <c r="S2005" s="659"/>
      <c r="T2005" s="659"/>
      <c r="U2005" s="659"/>
      <c r="V2005" s="659"/>
      <c r="W2005" s="659"/>
      <c r="X2005" s="659"/>
      <c r="Y2005" s="659"/>
      <c r="Z2005" s="659"/>
      <c r="AA2005" s="659"/>
      <c r="AB2005" s="659"/>
      <c r="AC2005" s="659"/>
      <c r="AD2005" s="659"/>
      <c r="AE2005" s="659"/>
      <c r="AF2005" s="659"/>
      <c r="AG2005" s="659"/>
      <c r="AH2005" s="659"/>
      <c r="AI2005" s="659"/>
      <c r="AJ2005" s="659"/>
      <c r="AK2005" s="659"/>
    </row>
    <row r="2006" spans="1:37">
      <c r="A2006" s="659"/>
      <c r="B2006" s="659"/>
      <c r="C2006" s="659"/>
      <c r="D2006" s="659"/>
      <c r="E2006" s="659"/>
      <c r="F2006" s="659"/>
      <c r="G2006" s="659"/>
      <c r="H2006" s="659"/>
      <c r="I2006" s="660"/>
      <c r="J2006" s="659"/>
      <c r="K2006" s="660"/>
      <c r="L2006" s="659"/>
      <c r="M2006" s="659"/>
      <c r="N2006" s="659"/>
      <c r="O2006" s="659"/>
      <c r="P2006" s="659"/>
      <c r="Q2006" s="659"/>
      <c r="R2006" s="659"/>
      <c r="S2006" s="659"/>
      <c r="T2006" s="659"/>
      <c r="U2006" s="659"/>
      <c r="V2006" s="659"/>
      <c r="W2006" s="659"/>
      <c r="X2006" s="659"/>
      <c r="Y2006" s="659"/>
      <c r="Z2006" s="659"/>
      <c r="AA2006" s="659"/>
      <c r="AB2006" s="659"/>
      <c r="AC2006" s="659"/>
      <c r="AD2006" s="659"/>
      <c r="AE2006" s="659"/>
      <c r="AF2006" s="659"/>
      <c r="AG2006" s="659"/>
      <c r="AH2006" s="659"/>
      <c r="AI2006" s="659"/>
      <c r="AJ2006" s="659"/>
      <c r="AK2006" s="659"/>
    </row>
    <row r="2007" spans="1:37">
      <c r="A2007" s="659"/>
      <c r="B2007" s="659"/>
      <c r="C2007" s="659"/>
      <c r="D2007" s="659"/>
      <c r="E2007" s="659"/>
      <c r="F2007" s="659"/>
      <c r="G2007" s="659"/>
      <c r="H2007" s="659"/>
      <c r="I2007" s="660"/>
      <c r="J2007" s="659"/>
      <c r="K2007" s="660"/>
      <c r="L2007" s="659"/>
      <c r="M2007" s="659"/>
      <c r="N2007" s="659"/>
      <c r="O2007" s="659"/>
      <c r="P2007" s="659"/>
      <c r="Q2007" s="659"/>
      <c r="R2007" s="659"/>
      <c r="S2007" s="659"/>
      <c r="T2007" s="659"/>
      <c r="U2007" s="659"/>
      <c r="V2007" s="659"/>
      <c r="W2007" s="659"/>
      <c r="X2007" s="659"/>
      <c r="Y2007" s="659"/>
      <c r="Z2007" s="659"/>
      <c r="AA2007" s="659"/>
      <c r="AB2007" s="659"/>
      <c r="AC2007" s="659"/>
      <c r="AD2007" s="659"/>
      <c r="AE2007" s="659"/>
      <c r="AF2007" s="659"/>
      <c r="AG2007" s="659"/>
      <c r="AH2007" s="659"/>
      <c r="AI2007" s="659"/>
      <c r="AJ2007" s="659"/>
      <c r="AK2007" s="659"/>
    </row>
    <row r="2008" spans="1:37">
      <c r="A2008" s="659"/>
      <c r="B2008" s="659"/>
      <c r="C2008" s="659"/>
      <c r="D2008" s="659"/>
      <c r="E2008" s="659"/>
      <c r="F2008" s="659"/>
      <c r="G2008" s="659"/>
      <c r="H2008" s="659"/>
      <c r="I2008" s="660"/>
      <c r="J2008" s="659"/>
      <c r="K2008" s="660"/>
      <c r="L2008" s="659"/>
      <c r="M2008" s="659"/>
      <c r="N2008" s="659"/>
      <c r="O2008" s="659"/>
      <c r="P2008" s="659"/>
      <c r="Q2008" s="659"/>
      <c r="R2008" s="659"/>
      <c r="S2008" s="659"/>
      <c r="T2008" s="659"/>
      <c r="U2008" s="659"/>
      <c r="V2008" s="659"/>
      <c r="W2008" s="659"/>
      <c r="X2008" s="659"/>
      <c r="Y2008" s="659"/>
      <c r="Z2008" s="659"/>
      <c r="AA2008" s="659"/>
      <c r="AB2008" s="659"/>
      <c r="AC2008" s="659"/>
      <c r="AD2008" s="659"/>
      <c r="AE2008" s="659"/>
      <c r="AF2008" s="659"/>
      <c r="AG2008" s="659"/>
      <c r="AH2008" s="659"/>
      <c r="AI2008" s="659"/>
      <c r="AJ2008" s="659"/>
      <c r="AK2008" s="659"/>
    </row>
    <row r="2009" spans="1:37">
      <c r="A2009" s="659"/>
      <c r="B2009" s="659"/>
      <c r="C2009" s="659"/>
      <c r="D2009" s="659"/>
      <c r="E2009" s="659"/>
      <c r="F2009" s="659"/>
      <c r="G2009" s="659"/>
      <c r="H2009" s="659"/>
      <c r="I2009" s="660"/>
      <c r="J2009" s="659"/>
      <c r="K2009" s="660"/>
      <c r="L2009" s="659"/>
      <c r="M2009" s="659"/>
      <c r="N2009" s="659"/>
      <c r="O2009" s="659"/>
      <c r="P2009" s="659"/>
      <c r="Q2009" s="659"/>
      <c r="R2009" s="659"/>
      <c r="S2009" s="659"/>
      <c r="T2009" s="659"/>
      <c r="U2009" s="659"/>
      <c r="V2009" s="659"/>
      <c r="W2009" s="659"/>
      <c r="X2009" s="659"/>
      <c r="Y2009" s="659"/>
      <c r="Z2009" s="659"/>
      <c r="AA2009" s="659"/>
      <c r="AB2009" s="659"/>
      <c r="AC2009" s="659"/>
      <c r="AD2009" s="659"/>
      <c r="AE2009" s="659"/>
      <c r="AF2009" s="659"/>
      <c r="AG2009" s="659"/>
      <c r="AH2009" s="659"/>
      <c r="AI2009" s="659"/>
      <c r="AJ2009" s="659"/>
      <c r="AK2009" s="659"/>
    </row>
    <row r="2010" spans="1:37">
      <c r="A2010" s="659"/>
      <c r="B2010" s="659"/>
      <c r="C2010" s="659"/>
      <c r="D2010" s="659"/>
      <c r="E2010" s="659"/>
      <c r="F2010" s="659"/>
      <c r="G2010" s="659"/>
      <c r="H2010" s="659"/>
      <c r="I2010" s="660"/>
      <c r="J2010" s="659"/>
      <c r="K2010" s="660"/>
      <c r="L2010" s="659"/>
      <c r="M2010" s="659"/>
      <c r="N2010" s="659"/>
      <c r="O2010" s="659"/>
      <c r="P2010" s="659"/>
      <c r="Q2010" s="659"/>
      <c r="R2010" s="659"/>
      <c r="S2010" s="659"/>
      <c r="T2010" s="659"/>
      <c r="U2010" s="659"/>
      <c r="V2010" s="659"/>
      <c r="W2010" s="659"/>
      <c r="X2010" s="659"/>
      <c r="Y2010" s="659"/>
      <c r="Z2010" s="659"/>
      <c r="AA2010" s="659"/>
      <c r="AB2010" s="659"/>
      <c r="AC2010" s="659"/>
      <c r="AD2010" s="659"/>
      <c r="AE2010" s="659"/>
      <c r="AF2010" s="659"/>
      <c r="AG2010" s="659"/>
      <c r="AH2010" s="659"/>
      <c r="AI2010" s="659"/>
      <c r="AJ2010" s="659"/>
      <c r="AK2010" s="659"/>
    </row>
    <row r="2011" spans="1:37">
      <c r="A2011" s="659"/>
      <c r="B2011" s="659"/>
      <c r="C2011" s="659"/>
      <c r="D2011" s="659"/>
      <c r="E2011" s="659"/>
      <c r="F2011" s="659"/>
      <c r="G2011" s="659"/>
      <c r="H2011" s="659"/>
      <c r="I2011" s="660"/>
      <c r="J2011" s="659"/>
      <c r="K2011" s="660"/>
      <c r="L2011" s="659"/>
      <c r="M2011" s="659"/>
      <c r="N2011" s="659"/>
      <c r="O2011" s="659"/>
      <c r="P2011" s="659"/>
      <c r="Q2011" s="659"/>
      <c r="R2011" s="659"/>
      <c r="S2011" s="659"/>
      <c r="T2011" s="659"/>
      <c r="U2011" s="659"/>
      <c r="V2011" s="659"/>
      <c r="W2011" s="659"/>
      <c r="X2011" s="659"/>
      <c r="Y2011" s="659"/>
      <c r="Z2011" s="659"/>
      <c r="AA2011" s="659"/>
      <c r="AB2011" s="659"/>
      <c r="AC2011" s="659"/>
      <c r="AD2011" s="659"/>
      <c r="AE2011" s="659"/>
      <c r="AF2011" s="659"/>
      <c r="AG2011" s="659"/>
      <c r="AH2011" s="659"/>
      <c r="AI2011" s="659"/>
      <c r="AJ2011" s="659"/>
      <c r="AK2011" s="659"/>
    </row>
    <row r="2012" spans="1:37">
      <c r="A2012" s="659"/>
      <c r="B2012" s="659"/>
      <c r="C2012" s="659"/>
      <c r="D2012" s="659"/>
      <c r="E2012" s="659"/>
      <c r="F2012" s="659"/>
      <c r="G2012" s="659"/>
      <c r="H2012" s="659"/>
      <c r="I2012" s="660"/>
      <c r="J2012" s="659"/>
      <c r="K2012" s="660"/>
      <c r="L2012" s="659"/>
      <c r="M2012" s="659"/>
      <c r="N2012" s="659"/>
      <c r="O2012" s="659"/>
      <c r="P2012" s="659"/>
      <c r="Q2012" s="659"/>
      <c r="R2012" s="659"/>
      <c r="S2012" s="659"/>
      <c r="T2012" s="659"/>
      <c r="U2012" s="659"/>
      <c r="V2012" s="659"/>
      <c r="W2012" s="659"/>
      <c r="X2012" s="659"/>
      <c r="Y2012" s="659"/>
      <c r="Z2012" s="659"/>
      <c r="AA2012" s="659"/>
      <c r="AB2012" s="659"/>
      <c r="AC2012" s="659"/>
      <c r="AD2012" s="659"/>
      <c r="AE2012" s="659"/>
      <c r="AF2012" s="659"/>
      <c r="AG2012" s="659"/>
      <c r="AH2012" s="659"/>
      <c r="AI2012" s="659"/>
      <c r="AJ2012" s="659"/>
      <c r="AK2012" s="659"/>
    </row>
    <row r="2013" spans="1:37">
      <c r="A2013" s="659"/>
      <c r="B2013" s="659"/>
      <c r="C2013" s="659"/>
      <c r="D2013" s="659"/>
      <c r="E2013" s="659"/>
      <c r="F2013" s="659"/>
      <c r="G2013" s="659"/>
      <c r="H2013" s="659"/>
      <c r="I2013" s="660"/>
      <c r="J2013" s="659"/>
      <c r="K2013" s="660"/>
      <c r="L2013" s="659"/>
      <c r="M2013" s="659"/>
      <c r="N2013" s="659"/>
      <c r="O2013" s="659"/>
      <c r="P2013" s="659"/>
      <c r="Q2013" s="659"/>
      <c r="R2013" s="659"/>
      <c r="S2013" s="659"/>
      <c r="T2013" s="659"/>
      <c r="U2013" s="659"/>
      <c r="V2013" s="659"/>
      <c r="W2013" s="659"/>
      <c r="X2013" s="659"/>
      <c r="Y2013" s="659"/>
      <c r="Z2013" s="659"/>
      <c r="AA2013" s="659"/>
      <c r="AB2013" s="659"/>
      <c r="AC2013" s="659"/>
      <c r="AD2013" s="659"/>
      <c r="AE2013" s="659"/>
      <c r="AF2013" s="659"/>
      <c r="AG2013" s="659"/>
      <c r="AH2013" s="659"/>
      <c r="AI2013" s="659"/>
      <c r="AJ2013" s="659"/>
      <c r="AK2013" s="659"/>
    </row>
    <row r="2014" spans="1:37">
      <c r="A2014" s="659"/>
      <c r="B2014" s="659"/>
      <c r="C2014" s="659"/>
      <c r="D2014" s="659"/>
      <c r="E2014" s="659"/>
      <c r="F2014" s="659"/>
      <c r="G2014" s="659"/>
      <c r="H2014" s="659"/>
      <c r="I2014" s="660"/>
      <c r="J2014" s="659"/>
      <c r="K2014" s="660"/>
      <c r="L2014" s="659"/>
      <c r="M2014" s="659"/>
      <c r="N2014" s="659"/>
      <c r="O2014" s="659"/>
      <c r="P2014" s="659"/>
      <c r="Q2014" s="659"/>
      <c r="R2014" s="659"/>
      <c r="S2014" s="659"/>
      <c r="T2014" s="659"/>
      <c r="U2014" s="659"/>
      <c r="V2014" s="659"/>
      <c r="W2014" s="659"/>
      <c r="X2014" s="659"/>
      <c r="Y2014" s="659"/>
      <c r="Z2014" s="659"/>
      <c r="AA2014" s="659"/>
      <c r="AB2014" s="659"/>
      <c r="AC2014" s="659"/>
      <c r="AD2014" s="659"/>
      <c r="AE2014" s="659"/>
      <c r="AF2014" s="659"/>
      <c r="AG2014" s="659"/>
      <c r="AH2014" s="659"/>
      <c r="AI2014" s="659"/>
      <c r="AJ2014" s="659"/>
      <c r="AK2014" s="659"/>
    </row>
    <row r="2015" spans="1:37">
      <c r="A2015" s="659"/>
      <c r="B2015" s="659"/>
      <c r="C2015" s="659"/>
      <c r="D2015" s="659"/>
      <c r="E2015" s="659"/>
      <c r="F2015" s="659"/>
      <c r="G2015" s="659"/>
      <c r="H2015" s="659"/>
      <c r="I2015" s="660"/>
      <c r="J2015" s="659"/>
      <c r="K2015" s="660"/>
      <c r="L2015" s="659"/>
      <c r="M2015" s="659"/>
      <c r="N2015" s="659"/>
      <c r="O2015" s="659"/>
      <c r="P2015" s="659"/>
      <c r="Q2015" s="659"/>
      <c r="R2015" s="659"/>
      <c r="S2015" s="659"/>
      <c r="T2015" s="659"/>
      <c r="U2015" s="659"/>
      <c r="V2015" s="659"/>
      <c r="W2015" s="659"/>
      <c r="X2015" s="659"/>
      <c r="Y2015" s="659"/>
      <c r="Z2015" s="659"/>
      <c r="AA2015" s="659"/>
      <c r="AB2015" s="659"/>
      <c r="AC2015" s="659"/>
      <c r="AD2015" s="659"/>
      <c r="AE2015" s="659"/>
      <c r="AF2015" s="659"/>
      <c r="AG2015" s="659"/>
      <c r="AH2015" s="659"/>
      <c r="AI2015" s="659"/>
      <c r="AJ2015" s="659"/>
      <c r="AK2015" s="659"/>
    </row>
    <row r="2016" spans="1:37">
      <c r="A2016" s="659"/>
      <c r="B2016" s="659"/>
      <c r="C2016" s="659"/>
      <c r="D2016" s="659"/>
      <c r="E2016" s="659"/>
      <c r="F2016" s="659"/>
      <c r="G2016" s="659"/>
      <c r="H2016" s="659"/>
      <c r="I2016" s="660"/>
      <c r="J2016" s="659"/>
      <c r="K2016" s="660"/>
      <c r="L2016" s="659"/>
      <c r="M2016" s="659"/>
      <c r="N2016" s="659"/>
      <c r="O2016" s="659"/>
      <c r="P2016" s="659"/>
      <c r="Q2016" s="659"/>
      <c r="R2016" s="659"/>
      <c r="S2016" s="659"/>
      <c r="T2016" s="659"/>
      <c r="U2016" s="659"/>
      <c r="V2016" s="659"/>
      <c r="W2016" s="659"/>
      <c r="X2016" s="659"/>
      <c r="Y2016" s="659"/>
      <c r="Z2016" s="659"/>
      <c r="AA2016" s="659"/>
      <c r="AB2016" s="659"/>
      <c r="AC2016" s="659"/>
      <c r="AD2016" s="659"/>
      <c r="AE2016" s="659"/>
      <c r="AF2016" s="659"/>
      <c r="AG2016" s="659"/>
      <c r="AH2016" s="659"/>
      <c r="AI2016" s="659"/>
      <c r="AJ2016" s="659"/>
      <c r="AK2016" s="659"/>
    </row>
    <row r="2017" spans="1:37">
      <c r="A2017" s="659"/>
      <c r="B2017" s="659"/>
      <c r="C2017" s="659"/>
      <c r="D2017" s="659"/>
      <c r="E2017" s="659"/>
      <c r="F2017" s="659"/>
      <c r="G2017" s="659"/>
      <c r="H2017" s="659"/>
      <c r="I2017" s="660"/>
      <c r="J2017" s="659"/>
      <c r="K2017" s="660"/>
      <c r="L2017" s="659"/>
      <c r="M2017" s="659"/>
      <c r="N2017" s="659"/>
      <c r="O2017" s="659"/>
      <c r="P2017" s="659"/>
      <c r="Q2017" s="659"/>
      <c r="R2017" s="659"/>
      <c r="S2017" s="659"/>
      <c r="T2017" s="659"/>
      <c r="U2017" s="659"/>
      <c r="V2017" s="659"/>
      <c r="W2017" s="659"/>
      <c r="X2017" s="659"/>
      <c r="Y2017" s="659"/>
      <c r="Z2017" s="659"/>
      <c r="AA2017" s="659"/>
      <c r="AB2017" s="659"/>
      <c r="AC2017" s="659"/>
      <c r="AD2017" s="659"/>
      <c r="AE2017" s="659"/>
      <c r="AF2017" s="659"/>
      <c r="AG2017" s="659"/>
      <c r="AH2017" s="659"/>
      <c r="AI2017" s="659"/>
      <c r="AJ2017" s="659"/>
      <c r="AK2017" s="659"/>
    </row>
    <row r="2018" spans="1:37">
      <c r="A2018" s="659"/>
      <c r="B2018" s="659"/>
      <c r="C2018" s="659"/>
      <c r="D2018" s="659"/>
      <c r="E2018" s="659"/>
      <c r="F2018" s="659"/>
      <c r="G2018" s="659"/>
      <c r="H2018" s="659"/>
      <c r="I2018" s="660"/>
      <c r="J2018" s="659"/>
      <c r="K2018" s="660"/>
      <c r="L2018" s="659"/>
      <c r="M2018" s="659"/>
      <c r="N2018" s="659"/>
      <c r="O2018" s="659"/>
      <c r="P2018" s="659"/>
      <c r="Q2018" s="659"/>
      <c r="R2018" s="659"/>
      <c r="S2018" s="659"/>
      <c r="T2018" s="659"/>
      <c r="U2018" s="659"/>
      <c r="V2018" s="659"/>
      <c r="W2018" s="659"/>
      <c r="X2018" s="659"/>
      <c r="Y2018" s="659"/>
      <c r="Z2018" s="659"/>
      <c r="AA2018" s="659"/>
      <c r="AB2018" s="659"/>
      <c r="AC2018" s="659"/>
      <c r="AD2018" s="659"/>
      <c r="AE2018" s="659"/>
      <c r="AF2018" s="659"/>
      <c r="AG2018" s="659"/>
      <c r="AH2018" s="659"/>
      <c r="AI2018" s="659"/>
      <c r="AJ2018" s="659"/>
      <c r="AK2018" s="659"/>
    </row>
    <row r="2019" spans="1:37">
      <c r="A2019" s="659"/>
      <c r="B2019" s="659"/>
      <c r="C2019" s="659"/>
      <c r="D2019" s="659"/>
      <c r="E2019" s="659"/>
      <c r="F2019" s="659"/>
      <c r="G2019" s="659"/>
      <c r="H2019" s="659"/>
      <c r="I2019" s="660"/>
      <c r="J2019" s="659"/>
      <c r="K2019" s="660"/>
      <c r="L2019" s="659"/>
      <c r="M2019" s="659"/>
      <c r="N2019" s="659"/>
      <c r="O2019" s="659"/>
      <c r="P2019" s="659"/>
      <c r="Q2019" s="659"/>
      <c r="R2019" s="659"/>
      <c r="S2019" s="659"/>
      <c r="T2019" s="659"/>
      <c r="U2019" s="659"/>
      <c r="V2019" s="659"/>
      <c r="W2019" s="659"/>
      <c r="X2019" s="659"/>
      <c r="Y2019" s="659"/>
      <c r="Z2019" s="659"/>
      <c r="AA2019" s="659"/>
      <c r="AB2019" s="659"/>
      <c r="AC2019" s="659"/>
      <c r="AD2019" s="659"/>
      <c r="AE2019" s="659"/>
      <c r="AF2019" s="659"/>
      <c r="AG2019" s="659"/>
      <c r="AH2019" s="659"/>
      <c r="AI2019" s="659"/>
      <c r="AJ2019" s="659"/>
      <c r="AK2019" s="659"/>
    </row>
    <row r="2020" spans="1:37">
      <c r="A2020" s="659"/>
      <c r="B2020" s="659"/>
      <c r="C2020" s="659"/>
      <c r="D2020" s="659"/>
      <c r="E2020" s="659"/>
      <c r="F2020" s="659"/>
      <c r="G2020" s="659"/>
      <c r="H2020" s="659"/>
      <c r="I2020" s="660"/>
      <c r="J2020" s="659"/>
      <c r="K2020" s="660"/>
      <c r="L2020" s="659"/>
      <c r="M2020" s="659"/>
      <c r="N2020" s="659"/>
      <c r="O2020" s="659"/>
      <c r="P2020" s="659"/>
      <c r="Q2020" s="659"/>
      <c r="R2020" s="659"/>
      <c r="S2020" s="659"/>
      <c r="T2020" s="659"/>
      <c r="U2020" s="659"/>
      <c r="V2020" s="659"/>
      <c r="W2020" s="659"/>
      <c r="X2020" s="659"/>
      <c r="Y2020" s="659"/>
      <c r="Z2020" s="659"/>
      <c r="AA2020" s="659"/>
      <c r="AB2020" s="659"/>
      <c r="AC2020" s="659"/>
      <c r="AD2020" s="659"/>
      <c r="AE2020" s="659"/>
      <c r="AF2020" s="659"/>
      <c r="AG2020" s="659"/>
      <c r="AH2020" s="659"/>
      <c r="AI2020" s="659"/>
      <c r="AJ2020" s="659"/>
      <c r="AK2020" s="659"/>
    </row>
    <row r="2021" spans="1:37">
      <c r="A2021" s="659"/>
      <c r="B2021" s="659"/>
      <c r="C2021" s="659"/>
      <c r="D2021" s="659"/>
      <c r="E2021" s="659"/>
      <c r="F2021" s="659"/>
      <c r="G2021" s="659"/>
      <c r="H2021" s="659"/>
      <c r="I2021" s="660"/>
      <c r="J2021" s="659"/>
      <c r="K2021" s="660"/>
      <c r="L2021" s="659"/>
      <c r="M2021" s="659"/>
      <c r="N2021" s="659"/>
      <c r="O2021" s="659"/>
      <c r="P2021" s="659"/>
      <c r="Q2021" s="659"/>
      <c r="R2021" s="659"/>
      <c r="S2021" s="659"/>
      <c r="T2021" s="659"/>
      <c r="U2021" s="659"/>
      <c r="V2021" s="659"/>
      <c r="W2021" s="659"/>
      <c r="X2021" s="659"/>
      <c r="Y2021" s="659"/>
      <c r="Z2021" s="659"/>
      <c r="AA2021" s="659"/>
      <c r="AB2021" s="659"/>
      <c r="AC2021" s="659"/>
      <c r="AD2021" s="659"/>
      <c r="AE2021" s="659"/>
      <c r="AF2021" s="659"/>
      <c r="AG2021" s="659"/>
      <c r="AH2021" s="659"/>
      <c r="AI2021" s="659"/>
      <c r="AJ2021" s="659"/>
      <c r="AK2021" s="659"/>
    </row>
    <row r="2022" spans="1:37">
      <c r="A2022" s="659"/>
      <c r="B2022" s="659"/>
      <c r="C2022" s="659"/>
      <c r="D2022" s="659"/>
      <c r="E2022" s="659"/>
      <c r="F2022" s="659"/>
      <c r="G2022" s="659"/>
      <c r="H2022" s="659"/>
      <c r="I2022" s="660"/>
      <c r="J2022" s="659"/>
      <c r="K2022" s="660"/>
      <c r="L2022" s="659"/>
      <c r="M2022" s="659"/>
      <c r="N2022" s="659"/>
      <c r="O2022" s="659"/>
      <c r="P2022" s="659"/>
      <c r="Q2022" s="659"/>
      <c r="R2022" s="659"/>
      <c r="S2022" s="659"/>
      <c r="T2022" s="659"/>
      <c r="U2022" s="659"/>
      <c r="V2022" s="659"/>
      <c r="W2022" s="659"/>
      <c r="X2022" s="659"/>
      <c r="Y2022" s="659"/>
      <c r="Z2022" s="659"/>
      <c r="AA2022" s="659"/>
      <c r="AB2022" s="659"/>
      <c r="AC2022" s="659"/>
      <c r="AD2022" s="659"/>
      <c r="AE2022" s="659"/>
      <c r="AF2022" s="659"/>
      <c r="AG2022" s="659"/>
      <c r="AH2022" s="659"/>
      <c r="AI2022" s="659"/>
      <c r="AJ2022" s="659"/>
      <c r="AK2022" s="659"/>
    </row>
    <row r="2023" spans="1:37">
      <c r="A2023" s="659"/>
      <c r="B2023" s="659"/>
      <c r="C2023" s="659"/>
      <c r="D2023" s="659"/>
      <c r="E2023" s="659"/>
      <c r="F2023" s="659"/>
      <c r="G2023" s="659"/>
      <c r="H2023" s="659"/>
      <c r="I2023" s="660"/>
      <c r="J2023" s="659"/>
      <c r="K2023" s="660"/>
      <c r="L2023" s="659"/>
      <c r="M2023" s="659"/>
      <c r="N2023" s="659"/>
      <c r="O2023" s="659"/>
      <c r="P2023" s="659"/>
      <c r="Q2023" s="659"/>
      <c r="R2023" s="659"/>
      <c r="S2023" s="659"/>
      <c r="T2023" s="659"/>
      <c r="U2023" s="659"/>
      <c r="V2023" s="659"/>
      <c r="W2023" s="659"/>
      <c r="X2023" s="659"/>
      <c r="Y2023" s="659"/>
      <c r="Z2023" s="659"/>
      <c r="AA2023" s="659"/>
      <c r="AB2023" s="659"/>
      <c r="AC2023" s="659"/>
      <c r="AD2023" s="659"/>
      <c r="AE2023" s="659"/>
      <c r="AF2023" s="659"/>
      <c r="AG2023" s="659"/>
      <c r="AH2023" s="659"/>
      <c r="AI2023" s="659"/>
      <c r="AJ2023" s="659"/>
      <c r="AK2023" s="659"/>
    </row>
    <row r="2024" spans="1:37">
      <c r="A2024" s="659"/>
      <c r="B2024" s="659"/>
      <c r="C2024" s="659"/>
      <c r="D2024" s="659"/>
      <c r="E2024" s="659"/>
      <c r="F2024" s="659"/>
      <c r="G2024" s="659"/>
      <c r="H2024" s="659"/>
      <c r="I2024" s="660"/>
      <c r="J2024" s="659"/>
      <c r="K2024" s="660"/>
      <c r="L2024" s="659"/>
      <c r="M2024" s="659"/>
      <c r="N2024" s="659"/>
      <c r="O2024" s="659"/>
      <c r="P2024" s="659"/>
      <c r="Q2024" s="659"/>
      <c r="R2024" s="659"/>
      <c r="S2024" s="659"/>
      <c r="T2024" s="659"/>
      <c r="U2024" s="659"/>
      <c r="V2024" s="659"/>
      <c r="W2024" s="659"/>
      <c r="X2024" s="659"/>
      <c r="Y2024" s="659"/>
      <c r="Z2024" s="659"/>
      <c r="AA2024" s="659"/>
      <c r="AB2024" s="659"/>
      <c r="AC2024" s="659"/>
      <c r="AD2024" s="659"/>
      <c r="AE2024" s="659"/>
      <c r="AF2024" s="659"/>
      <c r="AG2024" s="659"/>
      <c r="AH2024" s="659"/>
      <c r="AI2024" s="659"/>
      <c r="AJ2024" s="659"/>
      <c r="AK2024" s="659"/>
    </row>
    <row r="2025" spans="1:37">
      <c r="A2025" s="659"/>
      <c r="B2025" s="659"/>
      <c r="C2025" s="659"/>
      <c r="D2025" s="659"/>
      <c r="E2025" s="659"/>
      <c r="F2025" s="659"/>
      <c r="G2025" s="659"/>
      <c r="H2025" s="659"/>
      <c r="I2025" s="660"/>
      <c r="J2025" s="659"/>
      <c r="K2025" s="660"/>
      <c r="L2025" s="659"/>
      <c r="M2025" s="659"/>
      <c r="N2025" s="659"/>
      <c r="O2025" s="659"/>
      <c r="P2025" s="659"/>
      <c r="Q2025" s="659"/>
      <c r="R2025" s="659"/>
      <c r="S2025" s="659"/>
      <c r="T2025" s="659"/>
      <c r="U2025" s="659"/>
      <c r="V2025" s="659"/>
      <c r="W2025" s="659"/>
      <c r="X2025" s="659"/>
      <c r="Y2025" s="659"/>
      <c r="Z2025" s="659"/>
      <c r="AA2025" s="659"/>
      <c r="AB2025" s="659"/>
      <c r="AC2025" s="659"/>
      <c r="AD2025" s="659"/>
      <c r="AE2025" s="659"/>
      <c r="AF2025" s="659"/>
      <c r="AG2025" s="659"/>
      <c r="AH2025" s="659"/>
      <c r="AI2025" s="659"/>
      <c r="AJ2025" s="659"/>
      <c r="AK2025" s="659"/>
    </row>
    <row r="2026" spans="1:37">
      <c r="A2026" s="659"/>
      <c r="B2026" s="659"/>
      <c r="C2026" s="659"/>
      <c r="D2026" s="659"/>
      <c r="E2026" s="659"/>
      <c r="F2026" s="659"/>
      <c r="G2026" s="659"/>
      <c r="H2026" s="659"/>
      <c r="I2026" s="660"/>
      <c r="J2026" s="659"/>
      <c r="K2026" s="660"/>
      <c r="L2026" s="659"/>
      <c r="M2026" s="659"/>
      <c r="N2026" s="659"/>
      <c r="O2026" s="659"/>
      <c r="P2026" s="659"/>
      <c r="Q2026" s="659"/>
      <c r="R2026" s="659"/>
      <c r="S2026" s="659"/>
      <c r="T2026" s="659"/>
      <c r="U2026" s="659"/>
      <c r="V2026" s="659"/>
      <c r="W2026" s="659"/>
      <c r="X2026" s="659"/>
      <c r="Y2026" s="659"/>
      <c r="Z2026" s="659"/>
      <c r="AA2026" s="659"/>
      <c r="AB2026" s="659"/>
      <c r="AC2026" s="659"/>
      <c r="AD2026" s="659"/>
      <c r="AE2026" s="659"/>
      <c r="AF2026" s="659"/>
      <c r="AG2026" s="659"/>
      <c r="AH2026" s="659"/>
      <c r="AI2026" s="659"/>
      <c r="AJ2026" s="659"/>
      <c r="AK2026" s="659"/>
    </row>
    <row r="2027" spans="1:37">
      <c r="A2027" s="659"/>
      <c r="B2027" s="659"/>
      <c r="C2027" s="659"/>
      <c r="D2027" s="659"/>
      <c r="E2027" s="659"/>
      <c r="F2027" s="659"/>
      <c r="G2027" s="659"/>
      <c r="H2027" s="659"/>
      <c r="I2027" s="660"/>
      <c r="J2027" s="659"/>
      <c r="K2027" s="660"/>
      <c r="L2027" s="659"/>
      <c r="M2027" s="659"/>
      <c r="N2027" s="659"/>
      <c r="O2027" s="659"/>
      <c r="P2027" s="659"/>
      <c r="Q2027" s="659"/>
      <c r="R2027" s="659"/>
      <c r="S2027" s="659"/>
      <c r="T2027" s="659"/>
      <c r="U2027" s="659"/>
      <c r="V2027" s="659"/>
      <c r="W2027" s="659"/>
      <c r="X2027" s="659"/>
      <c r="Y2027" s="659"/>
      <c r="Z2027" s="659"/>
      <c r="AA2027" s="659"/>
      <c r="AB2027" s="659"/>
      <c r="AC2027" s="659"/>
      <c r="AD2027" s="659"/>
      <c r="AE2027" s="659"/>
      <c r="AF2027" s="659"/>
      <c r="AG2027" s="659"/>
      <c r="AH2027" s="659"/>
      <c r="AI2027" s="659"/>
      <c r="AJ2027" s="659"/>
      <c r="AK2027" s="659"/>
    </row>
    <row r="2028" spans="1:37">
      <c r="A2028" s="659"/>
      <c r="B2028" s="659"/>
      <c r="C2028" s="659"/>
      <c r="D2028" s="659"/>
      <c r="E2028" s="659"/>
      <c r="F2028" s="659"/>
      <c r="G2028" s="659"/>
      <c r="H2028" s="659"/>
      <c r="I2028" s="660"/>
      <c r="J2028" s="659"/>
      <c r="K2028" s="660"/>
      <c r="L2028" s="659"/>
      <c r="M2028" s="659"/>
      <c r="N2028" s="659"/>
      <c r="O2028" s="659"/>
      <c r="P2028" s="659"/>
      <c r="Q2028" s="659"/>
      <c r="R2028" s="659"/>
      <c r="S2028" s="659"/>
      <c r="T2028" s="659"/>
      <c r="U2028" s="659"/>
      <c r="V2028" s="659"/>
      <c r="W2028" s="659"/>
      <c r="X2028" s="659"/>
      <c r="Y2028" s="659"/>
      <c r="Z2028" s="659"/>
      <c r="AA2028" s="659"/>
      <c r="AB2028" s="659"/>
      <c r="AC2028" s="659"/>
      <c r="AD2028" s="659"/>
      <c r="AE2028" s="659"/>
      <c r="AF2028" s="659"/>
      <c r="AG2028" s="659"/>
      <c r="AH2028" s="659"/>
      <c r="AI2028" s="659"/>
      <c r="AJ2028" s="659"/>
      <c r="AK2028" s="659"/>
    </row>
    <row r="2029" spans="1:37">
      <c r="A2029" s="659"/>
      <c r="B2029" s="659"/>
      <c r="C2029" s="659"/>
      <c r="D2029" s="659"/>
      <c r="E2029" s="659"/>
      <c r="F2029" s="659"/>
      <c r="G2029" s="659"/>
      <c r="H2029" s="659"/>
      <c r="I2029" s="660"/>
      <c r="J2029" s="659"/>
      <c r="K2029" s="660"/>
      <c r="L2029" s="659"/>
      <c r="M2029" s="659"/>
      <c r="N2029" s="659"/>
      <c r="O2029" s="659"/>
      <c r="P2029" s="659"/>
      <c r="Q2029" s="659"/>
      <c r="R2029" s="659"/>
      <c r="S2029" s="659"/>
      <c r="T2029" s="659"/>
      <c r="U2029" s="659"/>
      <c r="V2029" s="659"/>
      <c r="W2029" s="659"/>
      <c r="X2029" s="659"/>
      <c r="Y2029" s="659"/>
      <c r="Z2029" s="659"/>
      <c r="AA2029" s="659"/>
      <c r="AB2029" s="659"/>
      <c r="AC2029" s="659"/>
      <c r="AD2029" s="659"/>
      <c r="AE2029" s="659"/>
      <c r="AF2029" s="659"/>
      <c r="AG2029" s="659"/>
      <c r="AH2029" s="659"/>
      <c r="AI2029" s="659"/>
      <c r="AJ2029" s="659"/>
      <c r="AK2029" s="659"/>
    </row>
    <row r="2030" spans="1:37">
      <c r="A2030" s="659"/>
      <c r="B2030" s="659"/>
      <c r="C2030" s="659"/>
      <c r="D2030" s="659"/>
      <c r="E2030" s="659"/>
      <c r="F2030" s="659"/>
      <c r="G2030" s="659"/>
      <c r="H2030" s="659"/>
      <c r="I2030" s="660"/>
      <c r="J2030" s="659"/>
      <c r="K2030" s="660"/>
      <c r="L2030" s="659"/>
      <c r="M2030" s="659"/>
      <c r="N2030" s="659"/>
      <c r="O2030" s="659"/>
      <c r="P2030" s="659"/>
      <c r="Q2030" s="659"/>
      <c r="R2030" s="659"/>
      <c r="S2030" s="659"/>
      <c r="T2030" s="659"/>
      <c r="U2030" s="659"/>
      <c r="V2030" s="659"/>
      <c r="W2030" s="659"/>
      <c r="X2030" s="659"/>
      <c r="Y2030" s="659"/>
      <c r="Z2030" s="659"/>
      <c r="AA2030" s="659"/>
      <c r="AB2030" s="659"/>
      <c r="AC2030" s="659"/>
      <c r="AD2030" s="659"/>
      <c r="AE2030" s="659"/>
      <c r="AF2030" s="659"/>
      <c r="AG2030" s="659"/>
      <c r="AH2030" s="659"/>
      <c r="AI2030" s="659"/>
      <c r="AJ2030" s="659"/>
      <c r="AK2030" s="659"/>
    </row>
    <row r="2031" spans="1:37">
      <c r="A2031" s="659"/>
      <c r="B2031" s="659"/>
      <c r="C2031" s="659"/>
      <c r="D2031" s="659"/>
      <c r="E2031" s="659"/>
      <c r="F2031" s="659"/>
      <c r="G2031" s="659"/>
      <c r="H2031" s="659"/>
      <c r="I2031" s="660"/>
      <c r="J2031" s="659"/>
      <c r="K2031" s="660"/>
      <c r="L2031" s="659"/>
      <c r="M2031" s="659"/>
      <c r="N2031" s="659"/>
      <c r="O2031" s="659"/>
      <c r="P2031" s="659"/>
      <c r="Q2031" s="659"/>
      <c r="R2031" s="659"/>
      <c r="S2031" s="659"/>
      <c r="T2031" s="659"/>
      <c r="U2031" s="659"/>
      <c r="V2031" s="659"/>
      <c r="W2031" s="659"/>
      <c r="X2031" s="659"/>
      <c r="Y2031" s="659"/>
      <c r="Z2031" s="659"/>
      <c r="AA2031" s="659"/>
      <c r="AB2031" s="659"/>
      <c r="AC2031" s="659"/>
      <c r="AD2031" s="659"/>
      <c r="AE2031" s="659"/>
      <c r="AF2031" s="659"/>
      <c r="AG2031" s="659"/>
      <c r="AH2031" s="659"/>
      <c r="AI2031" s="659"/>
      <c r="AJ2031" s="659"/>
      <c r="AK2031" s="659"/>
    </row>
    <row r="2032" spans="1:37">
      <c r="A2032" s="659"/>
      <c r="B2032" s="659"/>
      <c r="C2032" s="659"/>
      <c r="D2032" s="659"/>
      <c r="E2032" s="659"/>
      <c r="F2032" s="659"/>
      <c r="G2032" s="659"/>
      <c r="H2032" s="659"/>
      <c r="I2032" s="660"/>
      <c r="J2032" s="659"/>
      <c r="K2032" s="660"/>
      <c r="L2032" s="659"/>
      <c r="M2032" s="659"/>
      <c r="N2032" s="659"/>
      <c r="O2032" s="659"/>
      <c r="P2032" s="659"/>
      <c r="Q2032" s="659"/>
      <c r="R2032" s="659"/>
      <c r="S2032" s="659"/>
      <c r="T2032" s="659"/>
      <c r="U2032" s="659"/>
      <c r="V2032" s="659"/>
      <c r="W2032" s="659"/>
      <c r="X2032" s="659"/>
      <c r="Y2032" s="659"/>
      <c r="Z2032" s="659"/>
      <c r="AA2032" s="659"/>
      <c r="AB2032" s="659"/>
      <c r="AC2032" s="659"/>
      <c r="AD2032" s="659"/>
      <c r="AE2032" s="659"/>
      <c r="AF2032" s="659"/>
      <c r="AG2032" s="659"/>
      <c r="AH2032" s="659"/>
      <c r="AI2032" s="659"/>
      <c r="AJ2032" s="659"/>
      <c r="AK2032" s="659"/>
    </row>
    <row r="2033" spans="1:37">
      <c r="A2033" s="659"/>
      <c r="B2033" s="659"/>
      <c r="C2033" s="659"/>
      <c r="D2033" s="659"/>
      <c r="E2033" s="659"/>
      <c r="F2033" s="659"/>
      <c r="G2033" s="659"/>
      <c r="H2033" s="659"/>
      <c r="I2033" s="660"/>
      <c r="J2033" s="659"/>
      <c r="K2033" s="660"/>
      <c r="L2033" s="659"/>
      <c r="M2033" s="659"/>
      <c r="N2033" s="659"/>
      <c r="O2033" s="659"/>
      <c r="P2033" s="659"/>
      <c r="Q2033" s="659"/>
      <c r="R2033" s="659"/>
      <c r="S2033" s="659"/>
      <c r="T2033" s="659"/>
      <c r="U2033" s="659"/>
      <c r="V2033" s="659"/>
      <c r="W2033" s="659"/>
      <c r="X2033" s="659"/>
      <c r="Y2033" s="659"/>
      <c r="Z2033" s="659"/>
      <c r="AA2033" s="659"/>
      <c r="AB2033" s="659"/>
      <c r="AC2033" s="659"/>
      <c r="AD2033" s="659"/>
      <c r="AE2033" s="659"/>
      <c r="AF2033" s="659"/>
      <c r="AG2033" s="659"/>
      <c r="AH2033" s="659"/>
      <c r="AI2033" s="659"/>
      <c r="AJ2033" s="659"/>
      <c r="AK2033" s="659"/>
    </row>
    <row r="2034" spans="1:37">
      <c r="A2034" s="659"/>
      <c r="B2034" s="659"/>
      <c r="C2034" s="659"/>
      <c r="D2034" s="659"/>
      <c r="E2034" s="659"/>
      <c r="F2034" s="659"/>
      <c r="G2034" s="659"/>
      <c r="H2034" s="659"/>
      <c r="I2034" s="660"/>
      <c r="J2034" s="659"/>
      <c r="K2034" s="660"/>
      <c r="L2034" s="659"/>
      <c r="M2034" s="659"/>
      <c r="N2034" s="659"/>
      <c r="O2034" s="659"/>
      <c r="P2034" s="659"/>
      <c r="Q2034" s="659"/>
      <c r="R2034" s="659"/>
      <c r="S2034" s="659"/>
      <c r="T2034" s="659"/>
      <c r="U2034" s="659"/>
      <c r="V2034" s="659"/>
      <c r="W2034" s="659"/>
      <c r="X2034" s="659"/>
      <c r="Y2034" s="659"/>
      <c r="Z2034" s="659"/>
      <c r="AA2034" s="659"/>
      <c r="AB2034" s="659"/>
      <c r="AC2034" s="659"/>
      <c r="AD2034" s="659"/>
      <c r="AE2034" s="659"/>
      <c r="AF2034" s="659"/>
      <c r="AG2034" s="659"/>
      <c r="AH2034" s="659"/>
      <c r="AI2034" s="659"/>
      <c r="AJ2034" s="659"/>
      <c r="AK2034" s="659"/>
    </row>
    <row r="2035" spans="1:37">
      <c r="A2035" s="659"/>
      <c r="B2035" s="659"/>
      <c r="C2035" s="659"/>
      <c r="D2035" s="659"/>
      <c r="E2035" s="659"/>
      <c r="F2035" s="659"/>
      <c r="G2035" s="659"/>
      <c r="H2035" s="659"/>
      <c r="I2035" s="660"/>
      <c r="J2035" s="659"/>
      <c r="K2035" s="660"/>
      <c r="L2035" s="659"/>
      <c r="M2035" s="659"/>
      <c r="N2035" s="659"/>
      <c r="O2035" s="659"/>
      <c r="P2035" s="659"/>
      <c r="Q2035" s="659"/>
      <c r="R2035" s="659"/>
      <c r="S2035" s="659"/>
      <c r="T2035" s="659"/>
      <c r="U2035" s="659"/>
      <c r="V2035" s="659"/>
      <c r="W2035" s="659"/>
      <c r="X2035" s="659"/>
      <c r="Y2035" s="659"/>
      <c r="Z2035" s="659"/>
      <c r="AA2035" s="659"/>
      <c r="AB2035" s="659"/>
      <c r="AC2035" s="659"/>
      <c r="AD2035" s="659"/>
      <c r="AE2035" s="659"/>
      <c r="AF2035" s="659"/>
      <c r="AG2035" s="659"/>
      <c r="AH2035" s="659"/>
      <c r="AI2035" s="659"/>
      <c r="AJ2035" s="659"/>
      <c r="AK2035" s="659"/>
    </row>
    <row r="2036" spans="1:37">
      <c r="A2036" s="659"/>
      <c r="B2036" s="659"/>
      <c r="C2036" s="659"/>
      <c r="D2036" s="659"/>
      <c r="E2036" s="659"/>
      <c r="F2036" s="659"/>
      <c r="G2036" s="659"/>
      <c r="H2036" s="659"/>
      <c r="I2036" s="660"/>
      <c r="J2036" s="659"/>
      <c r="K2036" s="660"/>
      <c r="L2036" s="659"/>
      <c r="M2036" s="659"/>
      <c r="N2036" s="659"/>
      <c r="O2036" s="659"/>
      <c r="P2036" s="659"/>
      <c r="Q2036" s="659"/>
      <c r="R2036" s="659"/>
      <c r="S2036" s="659"/>
      <c r="T2036" s="659"/>
      <c r="U2036" s="659"/>
      <c r="V2036" s="659"/>
      <c r="W2036" s="659"/>
      <c r="X2036" s="659"/>
      <c r="Y2036" s="659"/>
      <c r="Z2036" s="659"/>
      <c r="AA2036" s="659"/>
      <c r="AB2036" s="659"/>
      <c r="AC2036" s="659"/>
      <c r="AD2036" s="659"/>
      <c r="AE2036" s="659"/>
      <c r="AF2036" s="659"/>
      <c r="AG2036" s="659"/>
      <c r="AH2036" s="659"/>
      <c r="AI2036" s="659"/>
      <c r="AJ2036" s="659"/>
      <c r="AK2036" s="659"/>
    </row>
    <row r="2037" spans="1:37">
      <c r="A2037" s="659"/>
      <c r="B2037" s="659"/>
      <c r="C2037" s="659"/>
      <c r="D2037" s="659"/>
      <c r="E2037" s="659"/>
      <c r="F2037" s="659"/>
      <c r="G2037" s="659"/>
      <c r="H2037" s="659"/>
      <c r="I2037" s="660"/>
      <c r="J2037" s="659"/>
      <c r="K2037" s="660"/>
      <c r="L2037" s="659"/>
      <c r="M2037" s="659"/>
      <c r="N2037" s="659"/>
      <c r="O2037" s="659"/>
      <c r="P2037" s="659"/>
      <c r="Q2037" s="659"/>
      <c r="R2037" s="659"/>
      <c r="S2037" s="659"/>
      <c r="T2037" s="659"/>
      <c r="U2037" s="659"/>
      <c r="V2037" s="659"/>
      <c r="W2037" s="659"/>
      <c r="X2037" s="659"/>
      <c r="Y2037" s="659"/>
      <c r="Z2037" s="659"/>
      <c r="AA2037" s="659"/>
      <c r="AB2037" s="659"/>
      <c r="AC2037" s="659"/>
      <c r="AD2037" s="659"/>
      <c r="AE2037" s="659"/>
      <c r="AF2037" s="659"/>
      <c r="AG2037" s="659"/>
      <c r="AH2037" s="659"/>
      <c r="AI2037" s="659"/>
      <c r="AJ2037" s="659"/>
      <c r="AK2037" s="659"/>
    </row>
    <row r="2038" spans="1:37">
      <c r="A2038" s="659"/>
      <c r="B2038" s="659"/>
      <c r="C2038" s="659"/>
      <c r="D2038" s="659"/>
      <c r="E2038" s="659"/>
      <c r="F2038" s="659"/>
      <c r="G2038" s="659"/>
      <c r="H2038" s="659"/>
      <c r="I2038" s="660"/>
      <c r="J2038" s="659"/>
      <c r="K2038" s="660"/>
      <c r="L2038" s="659"/>
      <c r="M2038" s="659"/>
      <c r="N2038" s="659"/>
      <c r="O2038" s="659"/>
      <c r="P2038" s="659"/>
      <c r="Q2038" s="659"/>
      <c r="R2038" s="659"/>
      <c r="S2038" s="659"/>
      <c r="T2038" s="659"/>
      <c r="U2038" s="659"/>
      <c r="V2038" s="659"/>
      <c r="W2038" s="659"/>
      <c r="X2038" s="659"/>
      <c r="Y2038" s="659"/>
      <c r="Z2038" s="659"/>
      <c r="AA2038" s="659"/>
      <c r="AB2038" s="659"/>
      <c r="AC2038" s="659"/>
      <c r="AD2038" s="659"/>
      <c r="AE2038" s="659"/>
      <c r="AF2038" s="659"/>
      <c r="AG2038" s="659"/>
      <c r="AH2038" s="659"/>
      <c r="AI2038" s="659"/>
      <c r="AJ2038" s="659"/>
      <c r="AK2038" s="659"/>
    </row>
    <row r="2039" spans="1:37">
      <c r="A2039" s="659"/>
      <c r="B2039" s="659"/>
      <c r="C2039" s="659"/>
      <c r="D2039" s="659"/>
      <c r="E2039" s="659"/>
      <c r="F2039" s="659"/>
      <c r="G2039" s="659"/>
      <c r="H2039" s="659"/>
      <c r="I2039" s="660"/>
      <c r="J2039" s="659"/>
      <c r="K2039" s="660"/>
      <c r="L2039" s="659"/>
      <c r="M2039" s="659"/>
      <c r="N2039" s="659"/>
      <c r="O2039" s="659"/>
      <c r="P2039" s="659"/>
      <c r="Q2039" s="659"/>
      <c r="R2039" s="659"/>
      <c r="S2039" s="659"/>
      <c r="T2039" s="659"/>
      <c r="U2039" s="659"/>
      <c r="V2039" s="659"/>
      <c r="W2039" s="659"/>
      <c r="X2039" s="659"/>
      <c r="Y2039" s="659"/>
      <c r="Z2039" s="659"/>
      <c r="AA2039" s="659"/>
      <c r="AB2039" s="659"/>
      <c r="AC2039" s="659"/>
      <c r="AD2039" s="659"/>
      <c r="AE2039" s="659"/>
      <c r="AF2039" s="659"/>
      <c r="AG2039" s="659"/>
      <c r="AH2039" s="659"/>
      <c r="AI2039" s="659"/>
      <c r="AJ2039" s="659"/>
      <c r="AK2039" s="659"/>
    </row>
    <row r="2040" spans="1:37">
      <c r="A2040" s="659"/>
      <c r="B2040" s="659"/>
      <c r="C2040" s="659"/>
      <c r="D2040" s="659"/>
      <c r="E2040" s="659"/>
      <c r="F2040" s="659"/>
      <c r="G2040" s="659"/>
      <c r="H2040" s="659"/>
      <c r="I2040" s="660"/>
      <c r="J2040" s="659"/>
      <c r="K2040" s="660"/>
      <c r="L2040" s="659"/>
      <c r="M2040" s="659"/>
      <c r="N2040" s="659"/>
      <c r="O2040" s="659"/>
      <c r="P2040" s="659"/>
      <c r="Q2040" s="659"/>
      <c r="R2040" s="659"/>
      <c r="S2040" s="659"/>
      <c r="T2040" s="659"/>
      <c r="U2040" s="659"/>
      <c r="V2040" s="659"/>
      <c r="W2040" s="659"/>
      <c r="X2040" s="659"/>
      <c r="Y2040" s="659"/>
      <c r="Z2040" s="659"/>
      <c r="AA2040" s="659"/>
      <c r="AB2040" s="659"/>
      <c r="AC2040" s="659"/>
      <c r="AD2040" s="659"/>
      <c r="AE2040" s="659"/>
      <c r="AF2040" s="659"/>
      <c r="AG2040" s="659"/>
      <c r="AH2040" s="659"/>
      <c r="AI2040" s="659"/>
      <c r="AJ2040" s="659"/>
      <c r="AK2040" s="659"/>
    </row>
    <row r="2041" spans="1:37">
      <c r="A2041" s="659"/>
      <c r="B2041" s="659"/>
      <c r="C2041" s="659"/>
      <c r="D2041" s="659"/>
      <c r="E2041" s="659"/>
      <c r="F2041" s="659"/>
      <c r="G2041" s="659"/>
      <c r="H2041" s="659"/>
      <c r="I2041" s="660"/>
      <c r="J2041" s="659"/>
      <c r="K2041" s="660"/>
      <c r="L2041" s="659"/>
      <c r="M2041" s="659"/>
      <c r="N2041" s="659"/>
      <c r="O2041" s="659"/>
      <c r="P2041" s="659"/>
      <c r="Q2041" s="659"/>
      <c r="R2041" s="659"/>
      <c r="S2041" s="659"/>
      <c r="T2041" s="659"/>
      <c r="U2041" s="659"/>
      <c r="V2041" s="659"/>
      <c r="W2041" s="659"/>
      <c r="X2041" s="659"/>
      <c r="Y2041" s="659"/>
      <c r="Z2041" s="659"/>
      <c r="AA2041" s="659"/>
      <c r="AB2041" s="659"/>
      <c r="AC2041" s="659"/>
      <c r="AD2041" s="659"/>
      <c r="AE2041" s="659"/>
      <c r="AF2041" s="659"/>
      <c r="AG2041" s="659"/>
      <c r="AH2041" s="659"/>
      <c r="AI2041" s="659"/>
      <c r="AJ2041" s="659"/>
      <c r="AK2041" s="659"/>
    </row>
    <row r="2042" spans="1:37">
      <c r="A2042" s="659"/>
      <c r="B2042" s="659"/>
      <c r="C2042" s="659"/>
      <c r="D2042" s="659"/>
      <c r="E2042" s="659"/>
      <c r="F2042" s="659"/>
      <c r="G2042" s="659"/>
      <c r="H2042" s="659"/>
      <c r="I2042" s="660"/>
      <c r="J2042" s="659"/>
      <c r="K2042" s="660"/>
      <c r="L2042" s="659"/>
      <c r="M2042" s="659"/>
      <c r="N2042" s="659"/>
      <c r="O2042" s="659"/>
      <c r="P2042" s="659"/>
      <c r="Q2042" s="659"/>
      <c r="R2042" s="659"/>
      <c r="S2042" s="659"/>
      <c r="T2042" s="659"/>
      <c r="U2042" s="659"/>
      <c r="V2042" s="659"/>
      <c r="W2042" s="659"/>
      <c r="X2042" s="659"/>
      <c r="Y2042" s="659"/>
      <c r="Z2042" s="659"/>
      <c r="AA2042" s="659"/>
      <c r="AB2042" s="659"/>
      <c r="AC2042" s="659"/>
      <c r="AD2042" s="659"/>
      <c r="AE2042" s="659"/>
      <c r="AF2042" s="659"/>
      <c r="AG2042" s="659"/>
      <c r="AH2042" s="659"/>
      <c r="AI2042" s="659"/>
      <c r="AJ2042" s="659"/>
      <c r="AK2042" s="659"/>
    </row>
    <row r="2043" spans="1:37">
      <c r="A2043" s="659"/>
      <c r="B2043" s="659"/>
      <c r="C2043" s="659"/>
      <c r="D2043" s="659"/>
      <c r="E2043" s="659"/>
      <c r="F2043" s="659"/>
      <c r="G2043" s="659"/>
      <c r="H2043" s="659"/>
      <c r="I2043" s="660"/>
      <c r="J2043" s="659"/>
      <c r="K2043" s="660"/>
      <c r="L2043" s="659"/>
      <c r="M2043" s="659"/>
      <c r="N2043" s="659"/>
      <c r="O2043" s="659"/>
      <c r="P2043" s="659"/>
      <c r="Q2043" s="659"/>
      <c r="R2043" s="659"/>
      <c r="S2043" s="659"/>
      <c r="T2043" s="659"/>
      <c r="U2043" s="659"/>
      <c r="V2043" s="659"/>
      <c r="W2043" s="659"/>
      <c r="X2043" s="659"/>
      <c r="Y2043" s="659"/>
      <c r="Z2043" s="659"/>
      <c r="AA2043" s="659"/>
      <c r="AB2043" s="659"/>
      <c r="AC2043" s="659"/>
      <c r="AD2043" s="659"/>
      <c r="AE2043" s="659"/>
      <c r="AF2043" s="659"/>
      <c r="AG2043" s="659"/>
      <c r="AH2043" s="659"/>
      <c r="AI2043" s="659"/>
      <c r="AJ2043" s="659"/>
      <c r="AK2043" s="659"/>
    </row>
    <row r="2044" spans="1:37">
      <c r="A2044" s="659"/>
      <c r="B2044" s="659"/>
      <c r="C2044" s="659"/>
      <c r="D2044" s="659"/>
      <c r="E2044" s="659"/>
      <c r="F2044" s="659"/>
      <c r="G2044" s="659"/>
      <c r="H2044" s="659"/>
      <c r="I2044" s="660"/>
      <c r="J2044" s="659"/>
      <c r="K2044" s="660"/>
      <c r="L2044" s="659"/>
      <c r="M2044" s="659"/>
      <c r="N2044" s="659"/>
      <c r="O2044" s="659"/>
      <c r="P2044" s="659"/>
      <c r="Q2044" s="659"/>
      <c r="R2044" s="659"/>
      <c r="S2044" s="659"/>
      <c r="T2044" s="659"/>
      <c r="U2044" s="659"/>
      <c r="V2044" s="659"/>
      <c r="W2044" s="659"/>
      <c r="X2044" s="659"/>
      <c r="Y2044" s="659"/>
      <c r="Z2044" s="659"/>
      <c r="AA2044" s="659"/>
      <c r="AB2044" s="659"/>
      <c r="AC2044" s="659"/>
      <c r="AD2044" s="659"/>
      <c r="AE2044" s="659"/>
      <c r="AF2044" s="659"/>
      <c r="AG2044" s="659"/>
      <c r="AH2044" s="659"/>
      <c r="AI2044" s="659"/>
      <c r="AJ2044" s="659"/>
      <c r="AK2044" s="659"/>
    </row>
    <row r="2045" spans="1:37">
      <c r="A2045" s="659"/>
      <c r="B2045" s="659"/>
      <c r="C2045" s="659"/>
      <c r="D2045" s="659"/>
      <c r="E2045" s="659"/>
      <c r="F2045" s="659"/>
      <c r="G2045" s="659"/>
      <c r="H2045" s="659"/>
      <c r="I2045" s="660"/>
      <c r="J2045" s="659"/>
      <c r="K2045" s="660"/>
      <c r="L2045" s="659"/>
      <c r="M2045" s="659"/>
      <c r="N2045" s="659"/>
      <c r="O2045" s="659"/>
      <c r="P2045" s="659"/>
      <c r="Q2045" s="659"/>
      <c r="R2045" s="659"/>
      <c r="S2045" s="659"/>
      <c r="T2045" s="659"/>
      <c r="U2045" s="659"/>
      <c r="V2045" s="659"/>
      <c r="W2045" s="659"/>
      <c r="X2045" s="659"/>
      <c r="Y2045" s="659"/>
      <c r="Z2045" s="659"/>
      <c r="AA2045" s="659"/>
      <c r="AB2045" s="659"/>
      <c r="AC2045" s="659"/>
      <c r="AD2045" s="659"/>
      <c r="AE2045" s="659"/>
      <c r="AF2045" s="659"/>
      <c r="AG2045" s="659"/>
      <c r="AH2045" s="659"/>
      <c r="AI2045" s="659"/>
      <c r="AJ2045" s="659"/>
      <c r="AK2045" s="659"/>
    </row>
    <row r="2046" spans="1:37">
      <c r="A2046" s="659"/>
      <c r="B2046" s="659"/>
      <c r="C2046" s="659"/>
      <c r="D2046" s="659"/>
      <c r="E2046" s="659"/>
      <c r="F2046" s="659"/>
      <c r="G2046" s="659"/>
      <c r="H2046" s="659"/>
      <c r="I2046" s="660"/>
      <c r="J2046" s="659"/>
      <c r="K2046" s="660"/>
      <c r="L2046" s="659"/>
      <c r="M2046" s="659"/>
      <c r="N2046" s="659"/>
      <c r="O2046" s="659"/>
      <c r="P2046" s="659"/>
      <c r="Q2046" s="659"/>
      <c r="R2046" s="659"/>
      <c r="S2046" s="659"/>
      <c r="T2046" s="659"/>
      <c r="U2046" s="659"/>
      <c r="V2046" s="659"/>
      <c r="W2046" s="659"/>
      <c r="X2046" s="659"/>
      <c r="Y2046" s="659"/>
      <c r="Z2046" s="659"/>
      <c r="AA2046" s="659"/>
      <c r="AB2046" s="659"/>
      <c r="AC2046" s="659"/>
      <c r="AD2046" s="659"/>
      <c r="AE2046" s="659"/>
      <c r="AF2046" s="659"/>
      <c r="AG2046" s="659"/>
      <c r="AH2046" s="659"/>
      <c r="AI2046" s="659"/>
      <c r="AJ2046" s="659"/>
      <c r="AK2046" s="659"/>
    </row>
    <row r="2047" spans="1:37">
      <c r="A2047" s="659"/>
      <c r="B2047" s="659"/>
      <c r="C2047" s="659"/>
      <c r="D2047" s="659"/>
      <c r="E2047" s="659"/>
      <c r="F2047" s="659"/>
      <c r="G2047" s="659"/>
      <c r="H2047" s="659"/>
      <c r="I2047" s="660"/>
      <c r="J2047" s="659"/>
      <c r="K2047" s="660"/>
      <c r="L2047" s="659"/>
      <c r="M2047" s="659"/>
      <c r="N2047" s="659"/>
      <c r="O2047" s="659"/>
      <c r="P2047" s="659"/>
      <c r="Q2047" s="659"/>
      <c r="R2047" s="659"/>
      <c r="S2047" s="659"/>
      <c r="T2047" s="659"/>
      <c r="U2047" s="659"/>
      <c r="V2047" s="659"/>
      <c r="W2047" s="659"/>
      <c r="X2047" s="659"/>
      <c r="Y2047" s="659"/>
      <c r="Z2047" s="659"/>
      <c r="AA2047" s="659"/>
      <c r="AB2047" s="659"/>
      <c r="AC2047" s="659"/>
      <c r="AD2047" s="659"/>
      <c r="AE2047" s="659"/>
      <c r="AF2047" s="659"/>
      <c r="AG2047" s="659"/>
      <c r="AH2047" s="659"/>
      <c r="AI2047" s="659"/>
      <c r="AJ2047" s="659"/>
      <c r="AK2047" s="659"/>
    </row>
    <row r="2048" spans="1:37">
      <c r="A2048" s="659"/>
      <c r="B2048" s="659"/>
      <c r="C2048" s="659"/>
      <c r="D2048" s="659"/>
      <c r="E2048" s="659"/>
      <c r="F2048" s="659"/>
      <c r="G2048" s="659"/>
      <c r="H2048" s="659"/>
      <c r="I2048" s="660"/>
      <c r="J2048" s="659"/>
      <c r="K2048" s="660"/>
      <c r="L2048" s="659"/>
      <c r="M2048" s="659"/>
      <c r="N2048" s="659"/>
      <c r="O2048" s="659"/>
      <c r="P2048" s="659"/>
      <c r="Q2048" s="659"/>
      <c r="R2048" s="659"/>
      <c r="S2048" s="659"/>
      <c r="T2048" s="659"/>
      <c r="U2048" s="659"/>
      <c r="V2048" s="659"/>
      <c r="W2048" s="659"/>
      <c r="X2048" s="659"/>
      <c r="Y2048" s="659"/>
      <c r="Z2048" s="659"/>
      <c r="AA2048" s="659"/>
      <c r="AB2048" s="659"/>
      <c r="AC2048" s="659"/>
      <c r="AD2048" s="659"/>
      <c r="AE2048" s="659"/>
      <c r="AF2048" s="659"/>
      <c r="AG2048" s="659"/>
      <c r="AH2048" s="659"/>
      <c r="AI2048" s="659"/>
      <c r="AJ2048" s="659"/>
      <c r="AK2048" s="659"/>
    </row>
    <row r="2049" spans="1:37">
      <c r="A2049" s="659"/>
      <c r="B2049" s="659"/>
      <c r="C2049" s="659"/>
      <c r="D2049" s="659"/>
      <c r="E2049" s="659"/>
      <c r="F2049" s="659"/>
      <c r="G2049" s="659"/>
      <c r="H2049" s="659"/>
      <c r="I2049" s="660"/>
      <c r="J2049" s="659"/>
      <c r="K2049" s="660"/>
      <c r="L2049" s="659"/>
      <c r="M2049" s="659"/>
      <c r="N2049" s="659"/>
      <c r="O2049" s="659"/>
      <c r="P2049" s="659"/>
      <c r="Q2049" s="659"/>
      <c r="R2049" s="659"/>
      <c r="S2049" s="659"/>
      <c r="T2049" s="659"/>
      <c r="U2049" s="659"/>
      <c r="V2049" s="659"/>
      <c r="W2049" s="659"/>
      <c r="X2049" s="659"/>
      <c r="Y2049" s="659"/>
      <c r="Z2049" s="659"/>
      <c r="AA2049" s="659"/>
      <c r="AB2049" s="659"/>
      <c r="AC2049" s="659"/>
      <c r="AD2049" s="659"/>
      <c r="AE2049" s="659"/>
      <c r="AF2049" s="659"/>
      <c r="AG2049" s="659"/>
      <c r="AH2049" s="659"/>
      <c r="AI2049" s="659"/>
      <c r="AJ2049" s="659"/>
      <c r="AK2049" s="659"/>
    </row>
    <row r="2050" spans="1:37">
      <c r="A2050" s="659"/>
      <c r="B2050" s="659"/>
      <c r="C2050" s="659"/>
      <c r="D2050" s="659"/>
      <c r="E2050" s="659"/>
      <c r="F2050" s="659"/>
      <c r="G2050" s="659"/>
      <c r="H2050" s="659"/>
      <c r="I2050" s="660"/>
      <c r="J2050" s="659"/>
      <c r="K2050" s="660"/>
      <c r="L2050" s="659"/>
      <c r="M2050" s="659"/>
      <c r="N2050" s="659"/>
      <c r="O2050" s="659"/>
      <c r="P2050" s="659"/>
      <c r="Q2050" s="659"/>
      <c r="R2050" s="659"/>
      <c r="S2050" s="659"/>
      <c r="T2050" s="659"/>
      <c r="U2050" s="659"/>
      <c r="V2050" s="659"/>
      <c r="W2050" s="659"/>
      <c r="X2050" s="659"/>
      <c r="Y2050" s="659"/>
      <c r="Z2050" s="659"/>
      <c r="AA2050" s="659"/>
      <c r="AB2050" s="659"/>
      <c r="AC2050" s="659"/>
      <c r="AD2050" s="659"/>
      <c r="AE2050" s="659"/>
      <c r="AF2050" s="659"/>
      <c r="AG2050" s="659"/>
      <c r="AH2050" s="659"/>
      <c r="AI2050" s="659"/>
      <c r="AJ2050" s="659"/>
      <c r="AK2050" s="659"/>
    </row>
    <row r="2051" spans="1:37">
      <c r="A2051" s="659"/>
      <c r="B2051" s="659"/>
      <c r="C2051" s="659"/>
      <c r="D2051" s="659"/>
      <c r="E2051" s="659"/>
      <c r="F2051" s="659"/>
      <c r="G2051" s="659"/>
      <c r="H2051" s="659"/>
      <c r="I2051" s="660"/>
      <c r="J2051" s="659"/>
      <c r="K2051" s="660"/>
      <c r="L2051" s="659"/>
      <c r="M2051" s="659"/>
      <c r="N2051" s="659"/>
      <c r="O2051" s="659"/>
      <c r="P2051" s="659"/>
      <c r="Q2051" s="659"/>
      <c r="R2051" s="659"/>
      <c r="S2051" s="659"/>
      <c r="T2051" s="659"/>
      <c r="U2051" s="659"/>
      <c r="V2051" s="659"/>
      <c r="W2051" s="659"/>
      <c r="X2051" s="659"/>
      <c r="Y2051" s="659"/>
      <c r="Z2051" s="659"/>
      <c r="AA2051" s="659"/>
      <c r="AB2051" s="659"/>
      <c r="AC2051" s="659"/>
      <c r="AD2051" s="659"/>
      <c r="AE2051" s="659"/>
      <c r="AF2051" s="659"/>
      <c r="AG2051" s="659"/>
      <c r="AH2051" s="659"/>
      <c r="AI2051" s="659"/>
      <c r="AJ2051" s="659"/>
      <c r="AK2051" s="659"/>
    </row>
    <row r="2052" spans="1:37">
      <c r="A2052" s="659"/>
      <c r="B2052" s="659"/>
      <c r="C2052" s="659"/>
      <c r="D2052" s="659"/>
      <c r="E2052" s="659"/>
      <c r="F2052" s="659"/>
      <c r="G2052" s="659"/>
      <c r="H2052" s="659"/>
      <c r="I2052" s="660"/>
      <c r="J2052" s="659"/>
      <c r="K2052" s="660"/>
      <c r="L2052" s="659"/>
      <c r="M2052" s="659"/>
      <c r="N2052" s="659"/>
      <c r="O2052" s="659"/>
      <c r="P2052" s="659"/>
      <c r="Q2052" s="659"/>
      <c r="R2052" s="659"/>
      <c r="S2052" s="659"/>
      <c r="T2052" s="659"/>
      <c r="U2052" s="659"/>
      <c r="V2052" s="659"/>
      <c r="W2052" s="659"/>
      <c r="X2052" s="659"/>
      <c r="Y2052" s="659"/>
      <c r="Z2052" s="659"/>
      <c r="AA2052" s="659"/>
      <c r="AB2052" s="659"/>
      <c r="AC2052" s="659"/>
      <c r="AD2052" s="659"/>
      <c r="AE2052" s="659"/>
      <c r="AF2052" s="659"/>
      <c r="AG2052" s="659"/>
      <c r="AH2052" s="659"/>
      <c r="AI2052" s="659"/>
      <c r="AJ2052" s="659"/>
      <c r="AK2052" s="659"/>
    </row>
    <row r="2053" spans="1:37">
      <c r="A2053" s="659"/>
      <c r="B2053" s="659"/>
      <c r="C2053" s="659"/>
      <c r="D2053" s="659"/>
      <c r="E2053" s="659"/>
      <c r="F2053" s="659"/>
      <c r="G2053" s="659"/>
      <c r="H2053" s="659"/>
      <c r="I2053" s="660"/>
      <c r="J2053" s="659"/>
      <c r="K2053" s="660"/>
      <c r="L2053" s="659"/>
      <c r="M2053" s="659"/>
      <c r="N2053" s="659"/>
      <c r="O2053" s="659"/>
      <c r="P2053" s="659"/>
      <c r="Q2053" s="659"/>
      <c r="R2053" s="659"/>
      <c r="S2053" s="659"/>
      <c r="T2053" s="659"/>
      <c r="U2053" s="659"/>
      <c r="V2053" s="659"/>
      <c r="W2053" s="659"/>
      <c r="X2053" s="659"/>
      <c r="Y2053" s="659"/>
      <c r="Z2053" s="659"/>
      <c r="AA2053" s="659"/>
      <c r="AB2053" s="659"/>
      <c r="AC2053" s="659"/>
      <c r="AD2053" s="659"/>
      <c r="AE2053" s="659"/>
      <c r="AF2053" s="659"/>
      <c r="AG2053" s="659"/>
      <c r="AH2053" s="659"/>
      <c r="AI2053" s="659"/>
      <c r="AJ2053" s="659"/>
      <c r="AK2053" s="659"/>
    </row>
    <row r="2054" spans="1:37">
      <c r="A2054" s="659"/>
      <c r="B2054" s="659"/>
      <c r="C2054" s="659"/>
      <c r="D2054" s="659"/>
      <c r="E2054" s="659"/>
      <c r="F2054" s="659"/>
      <c r="G2054" s="659"/>
      <c r="H2054" s="659"/>
      <c r="I2054" s="660"/>
      <c r="J2054" s="659"/>
      <c r="K2054" s="660"/>
      <c r="L2054" s="659"/>
      <c r="M2054" s="659"/>
      <c r="N2054" s="659"/>
      <c r="O2054" s="659"/>
      <c r="P2054" s="659"/>
      <c r="Q2054" s="659"/>
      <c r="R2054" s="659"/>
      <c r="S2054" s="659"/>
      <c r="T2054" s="659"/>
      <c r="U2054" s="659"/>
      <c r="V2054" s="659"/>
      <c r="W2054" s="659"/>
      <c r="X2054" s="659"/>
      <c r="Y2054" s="659"/>
      <c r="Z2054" s="659"/>
      <c r="AA2054" s="659"/>
      <c r="AB2054" s="659"/>
      <c r="AC2054" s="659"/>
      <c r="AD2054" s="659"/>
      <c r="AE2054" s="659"/>
      <c r="AF2054" s="659"/>
      <c r="AG2054" s="659"/>
      <c r="AH2054" s="659"/>
      <c r="AI2054" s="659"/>
      <c r="AJ2054" s="659"/>
      <c r="AK2054" s="659"/>
    </row>
    <row r="2055" spans="1:37">
      <c r="A2055" s="659"/>
      <c r="B2055" s="659"/>
      <c r="C2055" s="659"/>
      <c r="D2055" s="659"/>
      <c r="E2055" s="659"/>
      <c r="F2055" s="659"/>
      <c r="G2055" s="659"/>
      <c r="H2055" s="659"/>
      <c r="I2055" s="660"/>
      <c r="J2055" s="659"/>
      <c r="K2055" s="660"/>
      <c r="L2055" s="659"/>
      <c r="M2055" s="659"/>
      <c r="N2055" s="659"/>
      <c r="O2055" s="659"/>
      <c r="P2055" s="659"/>
      <c r="Q2055" s="659"/>
      <c r="R2055" s="659"/>
      <c r="S2055" s="659"/>
      <c r="T2055" s="659"/>
      <c r="U2055" s="659"/>
      <c r="V2055" s="659"/>
      <c r="W2055" s="659"/>
      <c r="X2055" s="659"/>
      <c r="Y2055" s="659"/>
      <c r="Z2055" s="659"/>
      <c r="AA2055" s="659"/>
      <c r="AB2055" s="659"/>
      <c r="AC2055" s="659"/>
      <c r="AD2055" s="659"/>
      <c r="AE2055" s="659"/>
      <c r="AF2055" s="659"/>
      <c r="AG2055" s="659"/>
      <c r="AH2055" s="659"/>
      <c r="AI2055" s="659"/>
      <c r="AJ2055" s="659"/>
      <c r="AK2055" s="659"/>
    </row>
    <row r="2056" spans="1:37">
      <c r="A2056" s="659"/>
      <c r="B2056" s="659"/>
      <c r="C2056" s="659"/>
      <c r="D2056" s="659"/>
      <c r="E2056" s="659"/>
      <c r="F2056" s="659"/>
      <c r="G2056" s="659"/>
      <c r="H2056" s="659"/>
      <c r="I2056" s="660"/>
      <c r="J2056" s="659"/>
      <c r="K2056" s="660"/>
      <c r="L2056" s="659"/>
      <c r="M2056" s="659"/>
      <c r="N2056" s="659"/>
      <c r="O2056" s="659"/>
      <c r="P2056" s="659"/>
      <c r="Q2056" s="659"/>
      <c r="R2056" s="659"/>
      <c r="S2056" s="659"/>
      <c r="T2056" s="659"/>
      <c r="U2056" s="659"/>
      <c r="V2056" s="659"/>
      <c r="W2056" s="659"/>
      <c r="X2056" s="659"/>
      <c r="Y2056" s="659"/>
      <c r="Z2056" s="659"/>
      <c r="AA2056" s="659"/>
      <c r="AB2056" s="659"/>
      <c r="AC2056" s="659"/>
      <c r="AD2056" s="659"/>
      <c r="AE2056" s="659"/>
      <c r="AF2056" s="659"/>
      <c r="AG2056" s="659"/>
      <c r="AH2056" s="659"/>
      <c r="AI2056" s="659"/>
      <c r="AJ2056" s="659"/>
      <c r="AK2056" s="659"/>
    </row>
    <row r="2057" spans="1:37">
      <c r="A2057" s="659"/>
      <c r="B2057" s="659"/>
      <c r="C2057" s="659"/>
      <c r="D2057" s="659"/>
      <c r="E2057" s="659"/>
      <c r="F2057" s="659"/>
      <c r="G2057" s="659"/>
      <c r="H2057" s="659"/>
      <c r="I2057" s="660"/>
      <c r="J2057" s="659"/>
      <c r="K2057" s="660"/>
      <c r="L2057" s="659"/>
      <c r="M2057" s="659"/>
      <c r="N2057" s="659"/>
      <c r="O2057" s="659"/>
      <c r="P2057" s="659"/>
      <c r="Q2057" s="659"/>
      <c r="R2057" s="659"/>
      <c r="S2057" s="659"/>
      <c r="T2057" s="659"/>
      <c r="U2057" s="659"/>
      <c r="V2057" s="659"/>
      <c r="W2057" s="659"/>
      <c r="X2057" s="659"/>
      <c r="Y2057" s="659"/>
      <c r="Z2057" s="659"/>
      <c r="AA2057" s="659"/>
      <c r="AB2057" s="659"/>
      <c r="AC2057" s="659"/>
      <c r="AD2057" s="659"/>
      <c r="AE2057" s="659"/>
      <c r="AF2057" s="659"/>
      <c r="AG2057" s="659"/>
      <c r="AH2057" s="659"/>
      <c r="AI2057" s="659"/>
      <c r="AJ2057" s="659"/>
      <c r="AK2057" s="659"/>
    </row>
    <row r="2058" spans="1:37">
      <c r="A2058" s="659"/>
      <c r="B2058" s="659"/>
      <c r="C2058" s="659"/>
      <c r="D2058" s="659"/>
      <c r="E2058" s="659"/>
      <c r="F2058" s="659"/>
      <c r="G2058" s="659"/>
      <c r="H2058" s="659"/>
      <c r="I2058" s="660"/>
      <c r="J2058" s="659"/>
      <c r="K2058" s="660"/>
      <c r="L2058" s="659"/>
      <c r="M2058" s="659"/>
      <c r="N2058" s="659"/>
      <c r="O2058" s="659"/>
      <c r="P2058" s="659"/>
      <c r="Q2058" s="659"/>
      <c r="R2058" s="659"/>
      <c r="S2058" s="659"/>
      <c r="T2058" s="659"/>
      <c r="U2058" s="659"/>
      <c r="V2058" s="659"/>
      <c r="W2058" s="659"/>
      <c r="X2058" s="659"/>
      <c r="Y2058" s="659"/>
      <c r="Z2058" s="659"/>
      <c r="AA2058" s="659"/>
      <c r="AB2058" s="659"/>
      <c r="AC2058" s="659"/>
      <c r="AD2058" s="659"/>
      <c r="AE2058" s="659"/>
      <c r="AF2058" s="659"/>
      <c r="AG2058" s="659"/>
      <c r="AH2058" s="659"/>
      <c r="AI2058" s="659"/>
      <c r="AJ2058" s="659"/>
      <c r="AK2058" s="659"/>
    </row>
    <row r="2059" spans="1:37">
      <c r="A2059" s="659"/>
      <c r="B2059" s="659"/>
      <c r="C2059" s="659"/>
      <c r="D2059" s="659"/>
      <c r="E2059" s="659"/>
      <c r="F2059" s="659"/>
      <c r="G2059" s="659"/>
      <c r="H2059" s="659"/>
      <c r="I2059" s="660"/>
      <c r="J2059" s="659"/>
      <c r="K2059" s="660"/>
      <c r="L2059" s="659"/>
      <c r="M2059" s="659"/>
      <c r="N2059" s="659"/>
      <c r="O2059" s="659"/>
      <c r="P2059" s="659"/>
      <c r="Q2059" s="659"/>
      <c r="R2059" s="659"/>
      <c r="S2059" s="659"/>
      <c r="T2059" s="659"/>
      <c r="U2059" s="659"/>
      <c r="V2059" s="659"/>
      <c r="W2059" s="659"/>
      <c r="X2059" s="659"/>
      <c r="Y2059" s="659"/>
      <c r="Z2059" s="659"/>
      <c r="AA2059" s="659"/>
      <c r="AB2059" s="659"/>
      <c r="AC2059" s="659"/>
      <c r="AD2059" s="659"/>
      <c r="AE2059" s="659"/>
      <c r="AF2059" s="659"/>
      <c r="AG2059" s="659"/>
      <c r="AH2059" s="659"/>
      <c r="AI2059" s="659"/>
      <c r="AJ2059" s="659"/>
      <c r="AK2059" s="659"/>
    </row>
    <row r="2060" spans="1:37">
      <c r="A2060" s="659"/>
      <c r="B2060" s="659"/>
      <c r="C2060" s="659"/>
      <c r="D2060" s="659"/>
      <c r="E2060" s="659"/>
      <c r="F2060" s="659"/>
      <c r="G2060" s="659"/>
      <c r="H2060" s="659"/>
      <c r="I2060" s="660"/>
      <c r="J2060" s="659"/>
      <c r="K2060" s="660"/>
      <c r="L2060" s="659"/>
      <c r="M2060" s="659"/>
      <c r="N2060" s="659"/>
      <c r="O2060" s="659"/>
      <c r="P2060" s="659"/>
      <c r="Q2060" s="659"/>
      <c r="R2060" s="659"/>
      <c r="S2060" s="659"/>
      <c r="T2060" s="659"/>
      <c r="U2060" s="659"/>
      <c r="V2060" s="659"/>
      <c r="W2060" s="659"/>
      <c r="X2060" s="659"/>
      <c r="Y2060" s="659"/>
      <c r="Z2060" s="659"/>
      <c r="AA2060" s="659"/>
      <c r="AB2060" s="659"/>
      <c r="AC2060" s="659"/>
      <c r="AD2060" s="659"/>
      <c r="AE2060" s="659"/>
      <c r="AF2060" s="659"/>
      <c r="AG2060" s="659"/>
      <c r="AH2060" s="659"/>
      <c r="AI2060" s="659"/>
      <c r="AJ2060" s="659"/>
      <c r="AK2060" s="659"/>
    </row>
    <row r="2061" spans="1:37">
      <c r="A2061" s="659"/>
      <c r="B2061" s="659"/>
      <c r="C2061" s="659"/>
      <c r="D2061" s="659"/>
      <c r="E2061" s="659"/>
      <c r="F2061" s="659"/>
      <c r="G2061" s="659"/>
      <c r="H2061" s="659"/>
      <c r="I2061" s="660"/>
      <c r="J2061" s="659"/>
      <c r="K2061" s="660"/>
      <c r="L2061" s="659"/>
      <c r="M2061" s="659"/>
      <c r="N2061" s="659"/>
      <c r="O2061" s="659"/>
      <c r="P2061" s="659"/>
      <c r="Q2061" s="659"/>
      <c r="R2061" s="659"/>
      <c r="S2061" s="659"/>
      <c r="T2061" s="659"/>
      <c r="U2061" s="659"/>
      <c r="V2061" s="659"/>
      <c r="W2061" s="659"/>
      <c r="X2061" s="659"/>
      <c r="Y2061" s="659"/>
      <c r="Z2061" s="659"/>
      <c r="AA2061" s="659"/>
      <c r="AB2061" s="659"/>
      <c r="AC2061" s="659"/>
      <c r="AD2061" s="659"/>
      <c r="AE2061" s="659"/>
      <c r="AF2061" s="659"/>
      <c r="AG2061" s="659"/>
      <c r="AH2061" s="659"/>
      <c r="AI2061" s="659"/>
      <c r="AJ2061" s="659"/>
      <c r="AK2061" s="659"/>
    </row>
    <row r="2062" spans="1:37">
      <c r="A2062" s="659"/>
      <c r="B2062" s="659"/>
      <c r="C2062" s="659"/>
      <c r="D2062" s="659"/>
      <c r="E2062" s="659"/>
      <c r="F2062" s="659"/>
      <c r="G2062" s="659"/>
      <c r="H2062" s="659"/>
      <c r="I2062" s="660"/>
      <c r="J2062" s="659"/>
      <c r="K2062" s="660"/>
      <c r="L2062" s="659"/>
      <c r="M2062" s="659"/>
      <c r="N2062" s="659"/>
      <c r="O2062" s="659"/>
      <c r="P2062" s="659"/>
      <c r="Q2062" s="659"/>
      <c r="R2062" s="659"/>
      <c r="S2062" s="659"/>
      <c r="T2062" s="659"/>
      <c r="U2062" s="659"/>
      <c r="V2062" s="659"/>
      <c r="W2062" s="659"/>
      <c r="X2062" s="659"/>
      <c r="Y2062" s="659"/>
      <c r="Z2062" s="659"/>
      <c r="AA2062" s="659"/>
      <c r="AB2062" s="659"/>
      <c r="AC2062" s="659"/>
      <c r="AD2062" s="659"/>
      <c r="AE2062" s="659"/>
      <c r="AF2062" s="659"/>
      <c r="AG2062" s="659"/>
      <c r="AH2062" s="659"/>
      <c r="AI2062" s="659"/>
      <c r="AJ2062" s="659"/>
      <c r="AK2062" s="659"/>
    </row>
    <row r="2063" spans="1:37">
      <c r="A2063" s="659"/>
      <c r="B2063" s="659"/>
      <c r="C2063" s="659"/>
      <c r="D2063" s="659"/>
      <c r="E2063" s="659"/>
      <c r="F2063" s="659"/>
      <c r="G2063" s="659"/>
      <c r="H2063" s="659"/>
      <c r="I2063" s="660"/>
      <c r="J2063" s="659"/>
      <c r="K2063" s="660"/>
      <c r="L2063" s="659"/>
      <c r="M2063" s="659"/>
      <c r="N2063" s="659"/>
      <c r="O2063" s="659"/>
      <c r="P2063" s="659"/>
      <c r="Q2063" s="659"/>
      <c r="R2063" s="659"/>
      <c r="S2063" s="659"/>
      <c r="T2063" s="659"/>
      <c r="U2063" s="659"/>
      <c r="V2063" s="659"/>
      <c r="W2063" s="659"/>
      <c r="X2063" s="659"/>
      <c r="Y2063" s="659"/>
      <c r="Z2063" s="659"/>
      <c r="AA2063" s="659"/>
      <c r="AB2063" s="659"/>
      <c r="AC2063" s="659"/>
      <c r="AD2063" s="659"/>
      <c r="AE2063" s="659"/>
      <c r="AF2063" s="659"/>
      <c r="AG2063" s="659"/>
      <c r="AH2063" s="659"/>
      <c r="AI2063" s="659"/>
      <c r="AJ2063" s="659"/>
      <c r="AK2063" s="659"/>
    </row>
    <row r="2064" spans="1:37">
      <c r="A2064" s="659"/>
      <c r="B2064" s="659"/>
      <c r="C2064" s="659"/>
      <c r="D2064" s="659"/>
      <c r="E2064" s="659"/>
      <c r="F2064" s="659"/>
      <c r="G2064" s="659"/>
      <c r="H2064" s="659"/>
      <c r="I2064" s="660"/>
      <c r="J2064" s="659"/>
      <c r="K2064" s="660"/>
      <c r="L2064" s="659"/>
      <c r="M2064" s="659"/>
      <c r="N2064" s="659"/>
      <c r="O2064" s="659"/>
      <c r="P2064" s="659"/>
      <c r="Q2064" s="659"/>
      <c r="R2064" s="659"/>
      <c r="S2064" s="659"/>
      <c r="T2064" s="659"/>
      <c r="U2064" s="659"/>
      <c r="V2064" s="659"/>
      <c r="W2064" s="659"/>
      <c r="X2064" s="659"/>
      <c r="Y2064" s="659"/>
      <c r="Z2064" s="659"/>
      <c r="AA2064" s="659"/>
      <c r="AB2064" s="659"/>
      <c r="AC2064" s="659"/>
      <c r="AD2064" s="659"/>
      <c r="AE2064" s="659"/>
      <c r="AF2064" s="659"/>
      <c r="AG2064" s="659"/>
      <c r="AH2064" s="659"/>
      <c r="AI2064" s="659"/>
      <c r="AJ2064" s="659"/>
      <c r="AK2064" s="659"/>
    </row>
    <row r="2065" spans="1:37">
      <c r="A2065" s="659"/>
      <c r="B2065" s="659"/>
      <c r="C2065" s="659"/>
      <c r="D2065" s="659"/>
      <c r="E2065" s="659"/>
      <c r="F2065" s="659"/>
      <c r="G2065" s="659"/>
      <c r="H2065" s="659"/>
      <c r="I2065" s="660"/>
      <c r="J2065" s="659"/>
      <c r="K2065" s="660"/>
      <c r="L2065" s="659"/>
      <c r="M2065" s="659"/>
      <c r="N2065" s="659"/>
      <c r="O2065" s="659"/>
      <c r="P2065" s="659"/>
      <c r="Q2065" s="659"/>
      <c r="R2065" s="659"/>
      <c r="S2065" s="659"/>
      <c r="T2065" s="659"/>
      <c r="U2065" s="659"/>
      <c r="V2065" s="659"/>
      <c r="W2065" s="659"/>
      <c r="X2065" s="659"/>
      <c r="Y2065" s="659"/>
      <c r="Z2065" s="659"/>
      <c r="AA2065" s="659"/>
      <c r="AB2065" s="659"/>
      <c r="AC2065" s="659"/>
      <c r="AD2065" s="659"/>
      <c r="AE2065" s="659"/>
      <c r="AF2065" s="659"/>
      <c r="AG2065" s="659"/>
      <c r="AH2065" s="659"/>
      <c r="AI2065" s="659"/>
      <c r="AJ2065" s="659"/>
      <c r="AK2065" s="659"/>
    </row>
    <row r="2066" spans="1:37">
      <c r="A2066" s="659"/>
      <c r="B2066" s="659"/>
      <c r="C2066" s="659"/>
      <c r="D2066" s="659"/>
      <c r="E2066" s="659"/>
      <c r="F2066" s="659"/>
      <c r="G2066" s="659"/>
      <c r="H2066" s="659"/>
      <c r="I2066" s="660"/>
      <c r="J2066" s="659"/>
      <c r="K2066" s="660"/>
      <c r="L2066" s="659"/>
      <c r="M2066" s="659"/>
      <c r="N2066" s="659"/>
      <c r="O2066" s="659"/>
      <c r="P2066" s="659"/>
      <c r="Q2066" s="659"/>
      <c r="R2066" s="659"/>
      <c r="S2066" s="659"/>
      <c r="T2066" s="659"/>
      <c r="U2066" s="659"/>
      <c r="V2066" s="659"/>
      <c r="W2066" s="659"/>
      <c r="X2066" s="659"/>
      <c r="Y2066" s="659"/>
      <c r="Z2066" s="659"/>
      <c r="AA2066" s="659"/>
      <c r="AB2066" s="659"/>
      <c r="AC2066" s="659"/>
      <c r="AD2066" s="659"/>
      <c r="AE2066" s="659"/>
      <c r="AF2066" s="659"/>
      <c r="AG2066" s="659"/>
      <c r="AH2066" s="659"/>
      <c r="AI2066" s="659"/>
      <c r="AJ2066" s="659"/>
      <c r="AK2066" s="659"/>
    </row>
    <row r="2067" spans="1:37">
      <c r="A2067" s="659"/>
      <c r="B2067" s="659"/>
      <c r="C2067" s="659"/>
      <c r="D2067" s="659"/>
      <c r="E2067" s="659"/>
      <c r="F2067" s="659"/>
      <c r="G2067" s="659"/>
      <c r="H2067" s="659"/>
      <c r="I2067" s="660"/>
      <c r="J2067" s="659"/>
      <c r="K2067" s="660"/>
      <c r="L2067" s="659"/>
      <c r="M2067" s="659"/>
      <c r="N2067" s="659"/>
      <c r="O2067" s="659"/>
      <c r="P2067" s="659"/>
      <c r="Q2067" s="659"/>
      <c r="R2067" s="659"/>
      <c r="S2067" s="659"/>
      <c r="T2067" s="659"/>
      <c r="U2067" s="659"/>
      <c r="V2067" s="659"/>
      <c r="W2067" s="659"/>
      <c r="X2067" s="659"/>
      <c r="Y2067" s="659"/>
      <c r="Z2067" s="659"/>
      <c r="AA2067" s="659"/>
      <c r="AB2067" s="659"/>
      <c r="AC2067" s="659"/>
      <c r="AD2067" s="659"/>
      <c r="AE2067" s="659"/>
      <c r="AF2067" s="659"/>
      <c r="AG2067" s="659"/>
      <c r="AH2067" s="659"/>
      <c r="AI2067" s="659"/>
      <c r="AJ2067" s="659"/>
      <c r="AK2067" s="659"/>
    </row>
    <row r="2068" spans="1:37">
      <c r="A2068" s="659"/>
      <c r="B2068" s="659"/>
      <c r="C2068" s="659"/>
      <c r="D2068" s="659"/>
      <c r="E2068" s="659"/>
      <c r="F2068" s="659"/>
      <c r="G2068" s="659"/>
      <c r="H2068" s="659"/>
      <c r="I2068" s="660"/>
      <c r="J2068" s="659"/>
      <c r="K2068" s="660"/>
      <c r="L2068" s="659"/>
      <c r="M2068" s="659"/>
      <c r="N2068" s="659"/>
      <c r="O2068" s="659"/>
      <c r="P2068" s="659"/>
      <c r="Q2068" s="659"/>
      <c r="R2068" s="659"/>
      <c r="S2068" s="659"/>
      <c r="T2068" s="659"/>
      <c r="U2068" s="659"/>
      <c r="V2068" s="659"/>
      <c r="W2068" s="659"/>
      <c r="X2068" s="659"/>
      <c r="Y2068" s="659"/>
      <c r="Z2068" s="659"/>
      <c r="AA2068" s="659"/>
      <c r="AB2068" s="659"/>
      <c r="AC2068" s="659"/>
      <c r="AD2068" s="659"/>
      <c r="AE2068" s="659"/>
      <c r="AF2068" s="659"/>
      <c r="AG2068" s="659"/>
      <c r="AH2068" s="659"/>
      <c r="AI2068" s="659"/>
      <c r="AJ2068" s="659"/>
      <c r="AK2068" s="659"/>
    </row>
    <row r="2069" spans="1:37">
      <c r="A2069" s="659"/>
      <c r="B2069" s="659"/>
      <c r="C2069" s="659"/>
      <c r="D2069" s="659"/>
      <c r="E2069" s="659"/>
      <c r="F2069" s="659"/>
      <c r="G2069" s="659"/>
      <c r="H2069" s="659"/>
      <c r="I2069" s="660"/>
      <c r="J2069" s="659"/>
      <c r="K2069" s="660"/>
      <c r="L2069" s="659"/>
      <c r="M2069" s="659"/>
      <c r="N2069" s="659"/>
      <c r="O2069" s="659"/>
      <c r="P2069" s="659"/>
      <c r="Q2069" s="659"/>
      <c r="R2069" s="659"/>
      <c r="S2069" s="659"/>
      <c r="T2069" s="659"/>
      <c r="U2069" s="659"/>
      <c r="V2069" s="659"/>
      <c r="W2069" s="659"/>
      <c r="X2069" s="659"/>
      <c r="Y2069" s="659"/>
      <c r="Z2069" s="659"/>
      <c r="AA2069" s="659"/>
      <c r="AB2069" s="659"/>
      <c r="AC2069" s="659"/>
      <c r="AD2069" s="659"/>
      <c r="AE2069" s="659"/>
      <c r="AF2069" s="659"/>
      <c r="AG2069" s="659"/>
      <c r="AH2069" s="659"/>
      <c r="AI2069" s="659"/>
      <c r="AJ2069" s="659"/>
      <c r="AK2069" s="659"/>
    </row>
    <row r="2070" spans="1:37">
      <c r="A2070" s="659"/>
      <c r="B2070" s="659"/>
      <c r="C2070" s="659"/>
      <c r="D2070" s="659"/>
      <c r="E2070" s="659"/>
      <c r="F2070" s="659"/>
      <c r="G2070" s="659"/>
      <c r="H2070" s="659"/>
      <c r="I2070" s="660"/>
      <c r="J2070" s="659"/>
      <c r="K2070" s="660"/>
      <c r="L2070" s="659"/>
      <c r="M2070" s="659"/>
      <c r="N2070" s="659"/>
      <c r="O2070" s="659"/>
      <c r="P2070" s="659"/>
      <c r="Q2070" s="659"/>
      <c r="R2070" s="659"/>
      <c r="S2070" s="659"/>
      <c r="T2070" s="659"/>
      <c r="U2070" s="659"/>
      <c r="V2070" s="659"/>
      <c r="W2070" s="659"/>
      <c r="X2070" s="659"/>
      <c r="Y2070" s="659"/>
      <c r="Z2070" s="659"/>
      <c r="AA2070" s="659"/>
      <c r="AB2070" s="659"/>
      <c r="AC2070" s="659"/>
      <c r="AD2070" s="659"/>
      <c r="AE2070" s="659"/>
      <c r="AF2070" s="659"/>
      <c r="AG2070" s="659"/>
      <c r="AH2070" s="659"/>
      <c r="AI2070" s="659"/>
      <c r="AJ2070" s="659"/>
      <c r="AK2070" s="659"/>
    </row>
    <row r="2071" spans="1:37">
      <c r="A2071" s="659"/>
      <c r="B2071" s="659"/>
      <c r="C2071" s="659"/>
      <c r="D2071" s="659"/>
      <c r="E2071" s="659"/>
      <c r="F2071" s="659"/>
      <c r="G2071" s="659"/>
      <c r="H2071" s="659"/>
      <c r="I2071" s="660"/>
      <c r="J2071" s="659"/>
      <c r="K2071" s="660"/>
      <c r="L2071" s="659"/>
      <c r="M2071" s="659"/>
      <c r="N2071" s="659"/>
      <c r="O2071" s="659"/>
      <c r="P2071" s="659"/>
      <c r="Q2071" s="659"/>
      <c r="R2071" s="659"/>
      <c r="S2071" s="659"/>
      <c r="T2071" s="659"/>
      <c r="U2071" s="659"/>
      <c r="V2071" s="659"/>
      <c r="W2071" s="659"/>
      <c r="X2071" s="659"/>
      <c r="Y2071" s="659"/>
      <c r="Z2071" s="659"/>
      <c r="AA2071" s="659"/>
      <c r="AB2071" s="659"/>
      <c r="AC2071" s="659"/>
      <c r="AD2071" s="659"/>
      <c r="AE2071" s="659"/>
      <c r="AF2071" s="659"/>
      <c r="AG2071" s="659"/>
      <c r="AH2071" s="659"/>
      <c r="AI2071" s="659"/>
      <c r="AJ2071" s="659"/>
      <c r="AK2071" s="659"/>
    </row>
    <row r="2072" spans="1:37">
      <c r="A2072" s="659"/>
      <c r="B2072" s="659"/>
      <c r="C2072" s="659"/>
      <c r="D2072" s="659"/>
      <c r="E2072" s="659"/>
      <c r="F2072" s="659"/>
      <c r="G2072" s="659"/>
      <c r="H2072" s="659"/>
      <c r="I2072" s="660"/>
      <c r="J2072" s="659"/>
      <c r="K2072" s="660"/>
      <c r="L2072" s="659"/>
      <c r="M2072" s="659"/>
      <c r="N2072" s="659"/>
      <c r="O2072" s="659"/>
      <c r="P2072" s="659"/>
      <c r="Q2072" s="659"/>
      <c r="R2072" s="659"/>
      <c r="S2072" s="659"/>
      <c r="T2072" s="659"/>
      <c r="U2072" s="659"/>
      <c r="V2072" s="659"/>
      <c r="W2072" s="659"/>
      <c r="X2072" s="659"/>
      <c r="Y2072" s="659"/>
      <c r="Z2072" s="659"/>
      <c r="AA2072" s="659"/>
      <c r="AB2072" s="659"/>
      <c r="AC2072" s="659"/>
      <c r="AD2072" s="659"/>
      <c r="AE2072" s="659"/>
      <c r="AF2072" s="659"/>
      <c r="AG2072" s="659"/>
      <c r="AH2072" s="659"/>
      <c r="AI2072" s="659"/>
      <c r="AJ2072" s="659"/>
      <c r="AK2072" s="659"/>
    </row>
    <row r="2073" spans="1:37">
      <c r="A2073" s="659"/>
      <c r="B2073" s="659"/>
      <c r="C2073" s="659"/>
      <c r="D2073" s="659"/>
      <c r="E2073" s="659"/>
      <c r="F2073" s="659"/>
      <c r="G2073" s="659"/>
      <c r="H2073" s="659"/>
      <c r="I2073" s="660"/>
      <c r="J2073" s="659"/>
      <c r="K2073" s="660"/>
      <c r="L2073" s="659"/>
      <c r="M2073" s="659"/>
      <c r="N2073" s="659"/>
      <c r="O2073" s="659"/>
      <c r="P2073" s="659"/>
      <c r="Q2073" s="659"/>
      <c r="R2073" s="659"/>
      <c r="S2073" s="659"/>
      <c r="T2073" s="659"/>
      <c r="U2073" s="659"/>
      <c r="V2073" s="659"/>
      <c r="W2073" s="659"/>
      <c r="X2073" s="659"/>
      <c r="Y2073" s="659"/>
      <c r="Z2073" s="659"/>
      <c r="AA2073" s="659"/>
      <c r="AB2073" s="659"/>
      <c r="AC2073" s="659"/>
      <c r="AD2073" s="659"/>
      <c r="AE2073" s="659"/>
      <c r="AF2073" s="659"/>
      <c r="AG2073" s="659"/>
      <c r="AH2073" s="659"/>
      <c r="AI2073" s="659"/>
      <c r="AJ2073" s="659"/>
      <c r="AK2073" s="659"/>
    </row>
    <row r="2074" spans="1:37">
      <c r="A2074" s="659"/>
      <c r="B2074" s="659"/>
      <c r="C2074" s="659"/>
      <c r="D2074" s="659"/>
      <c r="E2074" s="659"/>
      <c r="F2074" s="659"/>
      <c r="G2074" s="659"/>
      <c r="H2074" s="659"/>
      <c r="I2074" s="660"/>
      <c r="J2074" s="659"/>
      <c r="K2074" s="660"/>
      <c r="L2074" s="659"/>
      <c r="M2074" s="659"/>
      <c r="N2074" s="659"/>
      <c r="O2074" s="659"/>
      <c r="P2074" s="659"/>
      <c r="Q2074" s="659"/>
      <c r="R2074" s="659"/>
      <c r="S2074" s="659"/>
      <c r="T2074" s="659"/>
      <c r="U2074" s="659"/>
      <c r="V2074" s="659"/>
      <c r="W2074" s="659"/>
      <c r="X2074" s="659"/>
      <c r="Y2074" s="659"/>
      <c r="Z2074" s="659"/>
      <c r="AA2074" s="659"/>
      <c r="AB2074" s="659"/>
      <c r="AC2074" s="659"/>
      <c r="AD2074" s="659"/>
      <c r="AE2074" s="659"/>
      <c r="AF2074" s="659"/>
      <c r="AG2074" s="659"/>
      <c r="AH2074" s="659"/>
      <c r="AI2074" s="659"/>
      <c r="AJ2074" s="659"/>
      <c r="AK2074" s="659"/>
    </row>
    <row r="2075" spans="1:37">
      <c r="A2075" s="659"/>
      <c r="B2075" s="659"/>
      <c r="C2075" s="659"/>
      <c r="D2075" s="659"/>
      <c r="E2075" s="659"/>
      <c r="F2075" s="659"/>
      <c r="G2075" s="659"/>
      <c r="H2075" s="659"/>
      <c r="I2075" s="660"/>
      <c r="J2075" s="659"/>
      <c r="K2075" s="660"/>
      <c r="L2075" s="659"/>
      <c r="M2075" s="659"/>
      <c r="N2075" s="659"/>
      <c r="O2075" s="659"/>
      <c r="P2075" s="659"/>
      <c r="Q2075" s="659"/>
      <c r="R2075" s="659"/>
      <c r="S2075" s="659"/>
      <c r="T2075" s="659"/>
      <c r="U2075" s="659"/>
      <c r="V2075" s="659"/>
      <c r="W2075" s="659"/>
      <c r="X2075" s="659"/>
      <c r="Y2075" s="659"/>
      <c r="Z2075" s="659"/>
      <c r="AA2075" s="659"/>
      <c r="AB2075" s="659"/>
      <c r="AC2075" s="659"/>
      <c r="AD2075" s="659"/>
      <c r="AE2075" s="659"/>
      <c r="AF2075" s="659"/>
      <c r="AG2075" s="659"/>
      <c r="AH2075" s="659"/>
      <c r="AI2075" s="659"/>
      <c r="AJ2075" s="659"/>
      <c r="AK2075" s="659"/>
    </row>
    <row r="2076" spans="1:37">
      <c r="A2076" s="659"/>
      <c r="B2076" s="659"/>
      <c r="C2076" s="659"/>
      <c r="D2076" s="659"/>
      <c r="E2076" s="659"/>
      <c r="F2076" s="659"/>
      <c r="G2076" s="659"/>
      <c r="H2076" s="659"/>
      <c r="I2076" s="660"/>
      <c r="J2076" s="659"/>
      <c r="K2076" s="660"/>
      <c r="L2076" s="659"/>
      <c r="M2076" s="659"/>
      <c r="N2076" s="659"/>
      <c r="O2076" s="659"/>
      <c r="P2076" s="659"/>
      <c r="Q2076" s="659"/>
      <c r="R2076" s="659"/>
      <c r="S2076" s="659"/>
      <c r="T2076" s="659"/>
      <c r="U2076" s="659"/>
      <c r="V2076" s="659"/>
      <c r="W2076" s="659"/>
      <c r="X2076" s="659"/>
      <c r="Y2076" s="659"/>
      <c r="Z2076" s="659"/>
      <c r="AA2076" s="659"/>
      <c r="AB2076" s="659"/>
      <c r="AC2076" s="659"/>
      <c r="AD2076" s="659"/>
      <c r="AE2076" s="659"/>
      <c r="AF2076" s="659"/>
      <c r="AG2076" s="659"/>
      <c r="AH2076" s="659"/>
      <c r="AI2076" s="659"/>
      <c r="AJ2076" s="659"/>
      <c r="AK2076" s="659"/>
    </row>
    <row r="2077" spans="1:37">
      <c r="A2077" s="659"/>
      <c r="B2077" s="659"/>
      <c r="C2077" s="659"/>
      <c r="D2077" s="659"/>
      <c r="E2077" s="659"/>
      <c r="F2077" s="659"/>
      <c r="G2077" s="659"/>
      <c r="H2077" s="659"/>
      <c r="I2077" s="660"/>
      <c r="J2077" s="659"/>
      <c r="K2077" s="660"/>
      <c r="L2077" s="659"/>
      <c r="M2077" s="659"/>
      <c r="N2077" s="659"/>
      <c r="O2077" s="659"/>
      <c r="P2077" s="659"/>
      <c r="Q2077" s="659"/>
      <c r="R2077" s="659"/>
      <c r="S2077" s="659"/>
      <c r="T2077" s="659"/>
      <c r="U2077" s="659"/>
      <c r="V2077" s="659"/>
      <c r="W2077" s="659"/>
      <c r="X2077" s="659"/>
      <c r="Y2077" s="659"/>
      <c r="Z2077" s="659"/>
      <c r="AA2077" s="659"/>
      <c r="AB2077" s="659"/>
      <c r="AC2077" s="659"/>
      <c r="AD2077" s="659"/>
      <c r="AE2077" s="659"/>
      <c r="AF2077" s="659"/>
      <c r="AG2077" s="659"/>
      <c r="AH2077" s="659"/>
      <c r="AI2077" s="659"/>
      <c r="AJ2077" s="659"/>
      <c r="AK2077" s="659"/>
    </row>
    <row r="2078" spans="1:37">
      <c r="A2078" s="659"/>
      <c r="B2078" s="659"/>
      <c r="C2078" s="659"/>
      <c r="D2078" s="659"/>
      <c r="E2078" s="659"/>
      <c r="F2078" s="659"/>
      <c r="G2078" s="659"/>
      <c r="H2078" s="659"/>
      <c r="I2078" s="660"/>
      <c r="J2078" s="659"/>
      <c r="K2078" s="660"/>
      <c r="L2078" s="659"/>
      <c r="M2078" s="659"/>
      <c r="N2078" s="659"/>
      <c r="O2078" s="659"/>
      <c r="P2078" s="659"/>
      <c r="Q2078" s="659"/>
      <c r="R2078" s="659"/>
      <c r="S2078" s="659"/>
      <c r="T2078" s="659"/>
      <c r="U2078" s="659"/>
      <c r="V2078" s="659"/>
      <c r="W2078" s="659"/>
      <c r="X2078" s="659"/>
      <c r="Y2078" s="659"/>
      <c r="Z2078" s="659"/>
      <c r="AA2078" s="659"/>
      <c r="AB2078" s="659"/>
      <c r="AC2078" s="659"/>
      <c r="AD2078" s="659"/>
      <c r="AE2078" s="659"/>
      <c r="AF2078" s="659"/>
      <c r="AG2078" s="659"/>
      <c r="AH2078" s="659"/>
      <c r="AI2078" s="659"/>
      <c r="AJ2078" s="659"/>
      <c r="AK2078" s="659"/>
    </row>
    <row r="2079" spans="1:37">
      <c r="A2079" s="659"/>
      <c r="B2079" s="659"/>
      <c r="C2079" s="659"/>
      <c r="D2079" s="659"/>
      <c r="E2079" s="659"/>
      <c r="F2079" s="659"/>
      <c r="G2079" s="659"/>
      <c r="H2079" s="659"/>
      <c r="I2079" s="660"/>
      <c r="J2079" s="659"/>
      <c r="K2079" s="660"/>
      <c r="L2079" s="659"/>
      <c r="M2079" s="659"/>
      <c r="N2079" s="659"/>
      <c r="O2079" s="659"/>
      <c r="P2079" s="659"/>
      <c r="Q2079" s="659"/>
      <c r="R2079" s="659"/>
      <c r="S2079" s="659"/>
      <c r="T2079" s="659"/>
      <c r="U2079" s="659"/>
      <c r="V2079" s="659"/>
      <c r="W2079" s="659"/>
      <c r="X2079" s="659"/>
      <c r="Y2079" s="659"/>
      <c r="Z2079" s="659"/>
      <c r="AA2079" s="659"/>
      <c r="AB2079" s="659"/>
      <c r="AC2079" s="659"/>
      <c r="AD2079" s="659"/>
      <c r="AE2079" s="659"/>
      <c r="AF2079" s="659"/>
      <c r="AG2079" s="659"/>
      <c r="AH2079" s="659"/>
      <c r="AI2079" s="659"/>
      <c r="AJ2079" s="659"/>
      <c r="AK2079" s="659"/>
    </row>
    <row r="2080" spans="1:37">
      <c r="A2080" s="659"/>
      <c r="B2080" s="659"/>
      <c r="C2080" s="659"/>
      <c r="D2080" s="659"/>
      <c r="E2080" s="659"/>
      <c r="F2080" s="659"/>
      <c r="G2080" s="659"/>
      <c r="H2080" s="659"/>
      <c r="I2080" s="660"/>
      <c r="J2080" s="659"/>
      <c r="K2080" s="660"/>
      <c r="L2080" s="659"/>
      <c r="M2080" s="659"/>
      <c r="N2080" s="659"/>
      <c r="O2080" s="659"/>
      <c r="P2080" s="659"/>
      <c r="Q2080" s="659"/>
      <c r="R2080" s="659"/>
      <c r="S2080" s="659"/>
      <c r="T2080" s="659"/>
      <c r="U2080" s="659"/>
      <c r="V2080" s="659"/>
      <c r="W2080" s="659"/>
      <c r="X2080" s="659"/>
      <c r="Y2080" s="659"/>
      <c r="Z2080" s="659"/>
      <c r="AA2080" s="659"/>
      <c r="AB2080" s="659"/>
      <c r="AC2080" s="659"/>
      <c r="AD2080" s="659"/>
      <c r="AE2080" s="659"/>
      <c r="AF2080" s="659"/>
      <c r="AG2080" s="659"/>
      <c r="AH2080" s="659"/>
      <c r="AI2080" s="659"/>
      <c r="AJ2080" s="659"/>
      <c r="AK2080" s="659"/>
    </row>
    <row r="2081" spans="1:37">
      <c r="A2081" s="659"/>
      <c r="B2081" s="659"/>
      <c r="C2081" s="659"/>
      <c r="D2081" s="659"/>
      <c r="E2081" s="659"/>
      <c r="F2081" s="659"/>
      <c r="G2081" s="659"/>
      <c r="H2081" s="659"/>
      <c r="I2081" s="660"/>
      <c r="J2081" s="659"/>
      <c r="K2081" s="660"/>
      <c r="L2081" s="659"/>
      <c r="M2081" s="659"/>
      <c r="N2081" s="659"/>
      <c r="O2081" s="659"/>
      <c r="P2081" s="659"/>
      <c r="Q2081" s="659"/>
      <c r="R2081" s="659"/>
      <c r="S2081" s="659"/>
      <c r="T2081" s="659"/>
      <c r="U2081" s="659"/>
      <c r="V2081" s="659"/>
      <c r="W2081" s="659"/>
      <c r="X2081" s="659"/>
      <c r="Y2081" s="659"/>
      <c r="Z2081" s="659"/>
      <c r="AA2081" s="659"/>
      <c r="AB2081" s="659"/>
      <c r="AC2081" s="659"/>
      <c r="AD2081" s="659"/>
      <c r="AE2081" s="659"/>
      <c r="AF2081" s="659"/>
      <c r="AG2081" s="659"/>
      <c r="AH2081" s="659"/>
      <c r="AI2081" s="659"/>
      <c r="AJ2081" s="659"/>
      <c r="AK2081" s="659"/>
    </row>
    <row r="2082" spans="1:37">
      <c r="A2082" s="659"/>
      <c r="B2082" s="659"/>
      <c r="C2082" s="659"/>
      <c r="D2082" s="659"/>
      <c r="E2082" s="659"/>
      <c r="F2082" s="659"/>
      <c r="G2082" s="659"/>
      <c r="H2082" s="659"/>
      <c r="I2082" s="660"/>
      <c r="J2082" s="659"/>
      <c r="K2082" s="660"/>
      <c r="L2082" s="659"/>
      <c r="M2082" s="659"/>
      <c r="N2082" s="659"/>
      <c r="O2082" s="659"/>
      <c r="P2082" s="659"/>
      <c r="Q2082" s="659"/>
      <c r="R2082" s="659"/>
      <c r="S2082" s="659"/>
      <c r="T2082" s="659"/>
      <c r="U2082" s="659"/>
      <c r="V2082" s="659"/>
      <c r="W2082" s="659"/>
      <c r="X2082" s="659"/>
      <c r="Y2082" s="659"/>
      <c r="Z2082" s="659"/>
      <c r="AA2082" s="659"/>
      <c r="AB2082" s="659"/>
      <c r="AC2082" s="659"/>
      <c r="AD2082" s="659"/>
      <c r="AE2082" s="659"/>
      <c r="AF2082" s="659"/>
      <c r="AG2082" s="659"/>
      <c r="AH2082" s="659"/>
      <c r="AI2082" s="659"/>
      <c r="AJ2082" s="659"/>
      <c r="AK2082" s="659"/>
    </row>
    <row r="2083" spans="1:37">
      <c r="A2083" s="659"/>
      <c r="B2083" s="659"/>
      <c r="C2083" s="659"/>
      <c r="D2083" s="659"/>
      <c r="E2083" s="659"/>
      <c r="F2083" s="659"/>
      <c r="G2083" s="659"/>
      <c r="H2083" s="659"/>
      <c r="I2083" s="660"/>
      <c r="J2083" s="659"/>
      <c r="K2083" s="660"/>
      <c r="L2083" s="659"/>
      <c r="M2083" s="659"/>
      <c r="N2083" s="659"/>
      <c r="O2083" s="659"/>
      <c r="P2083" s="659"/>
      <c r="Q2083" s="659"/>
      <c r="R2083" s="659"/>
      <c r="S2083" s="659"/>
      <c r="T2083" s="659"/>
      <c r="U2083" s="659"/>
      <c r="V2083" s="659"/>
      <c r="W2083" s="659"/>
      <c r="X2083" s="659"/>
      <c r="Y2083" s="659"/>
      <c r="Z2083" s="659"/>
      <c r="AA2083" s="659"/>
      <c r="AB2083" s="659"/>
      <c r="AC2083" s="659"/>
      <c r="AD2083" s="659"/>
      <c r="AE2083" s="659"/>
      <c r="AF2083" s="659"/>
      <c r="AG2083" s="659"/>
      <c r="AH2083" s="659"/>
      <c r="AI2083" s="659"/>
      <c r="AJ2083" s="659"/>
      <c r="AK2083" s="659"/>
    </row>
    <row r="2084" spans="1:37">
      <c r="A2084" s="659"/>
      <c r="B2084" s="659"/>
      <c r="C2084" s="659"/>
      <c r="D2084" s="659"/>
      <c r="E2084" s="659"/>
      <c r="F2084" s="659"/>
      <c r="G2084" s="659"/>
      <c r="H2084" s="659"/>
      <c r="I2084" s="660"/>
      <c r="J2084" s="659"/>
      <c r="K2084" s="660"/>
      <c r="L2084" s="659"/>
      <c r="M2084" s="659"/>
      <c r="N2084" s="659"/>
      <c r="O2084" s="659"/>
      <c r="P2084" s="659"/>
      <c r="Q2084" s="659"/>
      <c r="R2084" s="659"/>
      <c r="S2084" s="659"/>
      <c r="T2084" s="659"/>
      <c r="U2084" s="659"/>
      <c r="V2084" s="659"/>
      <c r="W2084" s="659"/>
      <c r="X2084" s="659"/>
      <c r="Y2084" s="659"/>
      <c r="Z2084" s="659"/>
      <c r="AA2084" s="659"/>
      <c r="AB2084" s="659"/>
      <c r="AC2084" s="659"/>
      <c r="AD2084" s="659"/>
      <c r="AE2084" s="659"/>
      <c r="AF2084" s="659"/>
      <c r="AG2084" s="659"/>
      <c r="AH2084" s="659"/>
      <c r="AI2084" s="659"/>
      <c r="AJ2084" s="659"/>
      <c r="AK2084" s="659"/>
    </row>
    <row r="2085" spans="1:37">
      <c r="A2085" s="659"/>
      <c r="B2085" s="659"/>
      <c r="C2085" s="659"/>
      <c r="D2085" s="659"/>
      <c r="E2085" s="659"/>
      <c r="F2085" s="659"/>
      <c r="G2085" s="659"/>
      <c r="H2085" s="659"/>
      <c r="I2085" s="660"/>
      <c r="J2085" s="659"/>
      <c r="K2085" s="660"/>
      <c r="L2085" s="659"/>
      <c r="M2085" s="659"/>
      <c r="N2085" s="659"/>
      <c r="O2085" s="659"/>
      <c r="P2085" s="659"/>
      <c r="Q2085" s="659"/>
      <c r="R2085" s="659"/>
      <c r="S2085" s="659"/>
      <c r="T2085" s="659"/>
      <c r="U2085" s="659"/>
      <c r="V2085" s="659"/>
      <c r="W2085" s="659"/>
      <c r="X2085" s="659"/>
      <c r="Y2085" s="659"/>
      <c r="Z2085" s="659"/>
      <c r="AA2085" s="659"/>
      <c r="AB2085" s="659"/>
      <c r="AC2085" s="659"/>
      <c r="AD2085" s="659"/>
      <c r="AE2085" s="659"/>
      <c r="AF2085" s="659"/>
      <c r="AG2085" s="659"/>
      <c r="AH2085" s="659"/>
      <c r="AI2085" s="659"/>
      <c r="AJ2085" s="659"/>
      <c r="AK2085" s="659"/>
    </row>
    <row r="2086" spans="1:37">
      <c r="A2086" s="659"/>
      <c r="B2086" s="659"/>
      <c r="C2086" s="659"/>
      <c r="D2086" s="659"/>
      <c r="E2086" s="659"/>
      <c r="F2086" s="659"/>
      <c r="G2086" s="659"/>
      <c r="H2086" s="659"/>
      <c r="I2086" s="660"/>
      <c r="J2086" s="659"/>
      <c r="K2086" s="660"/>
      <c r="L2086" s="659"/>
      <c r="M2086" s="659"/>
      <c r="N2086" s="659"/>
      <c r="O2086" s="659"/>
      <c r="P2086" s="659"/>
      <c r="Q2086" s="659"/>
      <c r="R2086" s="659"/>
      <c r="S2086" s="659"/>
      <c r="T2086" s="659"/>
      <c r="U2086" s="659"/>
      <c r="V2086" s="659"/>
      <c r="W2086" s="659"/>
      <c r="X2086" s="659"/>
      <c r="Y2086" s="659"/>
      <c r="Z2086" s="659"/>
      <c r="AA2086" s="659"/>
      <c r="AB2086" s="659"/>
      <c r="AC2086" s="659"/>
      <c r="AD2086" s="659"/>
      <c r="AE2086" s="659"/>
      <c r="AF2086" s="659"/>
      <c r="AG2086" s="659"/>
      <c r="AH2086" s="659"/>
      <c r="AI2086" s="659"/>
      <c r="AJ2086" s="659"/>
      <c r="AK2086" s="659"/>
    </row>
    <row r="2087" spans="1:37">
      <c r="A2087" s="659"/>
      <c r="B2087" s="659"/>
      <c r="C2087" s="659"/>
      <c r="D2087" s="659"/>
      <c r="E2087" s="659"/>
      <c r="F2087" s="659"/>
      <c r="G2087" s="659"/>
      <c r="H2087" s="659"/>
      <c r="I2087" s="660"/>
      <c r="J2087" s="659"/>
      <c r="K2087" s="660"/>
      <c r="L2087" s="659"/>
      <c r="M2087" s="659"/>
      <c r="N2087" s="659"/>
      <c r="O2087" s="659"/>
      <c r="P2087" s="659"/>
      <c r="Q2087" s="659"/>
      <c r="R2087" s="659"/>
      <c r="S2087" s="659"/>
      <c r="T2087" s="659"/>
      <c r="U2087" s="659"/>
      <c r="V2087" s="659"/>
      <c r="W2087" s="659"/>
      <c r="X2087" s="659"/>
      <c r="Y2087" s="659"/>
      <c r="Z2087" s="659"/>
      <c r="AA2087" s="659"/>
      <c r="AB2087" s="659"/>
      <c r="AC2087" s="659"/>
      <c r="AD2087" s="659"/>
      <c r="AE2087" s="659"/>
      <c r="AF2087" s="659"/>
      <c r="AG2087" s="659"/>
      <c r="AH2087" s="659"/>
      <c r="AI2087" s="659"/>
      <c r="AJ2087" s="659"/>
      <c r="AK2087" s="659"/>
    </row>
    <row r="2088" spans="1:37">
      <c r="A2088" s="659"/>
      <c r="B2088" s="659"/>
      <c r="C2088" s="659"/>
      <c r="D2088" s="659"/>
      <c r="E2088" s="659"/>
      <c r="F2088" s="659"/>
      <c r="G2088" s="659"/>
      <c r="H2088" s="659"/>
      <c r="I2088" s="660"/>
      <c r="J2088" s="659"/>
      <c r="K2088" s="660"/>
      <c r="L2088" s="659"/>
      <c r="M2088" s="659"/>
      <c r="N2088" s="659"/>
      <c r="O2088" s="659"/>
      <c r="P2088" s="659"/>
      <c r="Q2088" s="659"/>
      <c r="R2088" s="659"/>
      <c r="S2088" s="659"/>
      <c r="T2088" s="659"/>
      <c r="U2088" s="659"/>
      <c r="V2088" s="659"/>
      <c r="W2088" s="659"/>
      <c r="X2088" s="659"/>
      <c r="Y2088" s="659"/>
      <c r="Z2088" s="659"/>
      <c r="AA2088" s="659"/>
      <c r="AB2088" s="659"/>
      <c r="AC2088" s="659"/>
      <c r="AD2088" s="659"/>
      <c r="AE2088" s="659"/>
      <c r="AF2088" s="659"/>
      <c r="AG2088" s="659"/>
      <c r="AH2088" s="659"/>
      <c r="AI2088" s="659"/>
      <c r="AJ2088" s="659"/>
      <c r="AK2088" s="659"/>
    </row>
    <row r="2089" spans="1:37">
      <c r="A2089" s="659"/>
      <c r="B2089" s="659"/>
      <c r="C2089" s="659"/>
      <c r="D2089" s="659"/>
      <c r="E2089" s="659"/>
      <c r="F2089" s="659"/>
      <c r="G2089" s="659"/>
      <c r="H2089" s="659"/>
      <c r="I2089" s="660"/>
      <c r="J2089" s="659"/>
      <c r="K2089" s="660"/>
      <c r="L2089" s="659"/>
      <c r="M2089" s="659"/>
      <c r="N2089" s="659"/>
      <c r="O2089" s="659"/>
      <c r="P2089" s="659"/>
      <c r="Q2089" s="659"/>
      <c r="R2089" s="659"/>
      <c r="S2089" s="659"/>
      <c r="T2089" s="659"/>
      <c r="U2089" s="659"/>
      <c r="V2089" s="659"/>
      <c r="W2089" s="659"/>
      <c r="X2089" s="659"/>
      <c r="Y2089" s="659"/>
      <c r="Z2089" s="659"/>
      <c r="AA2089" s="659"/>
      <c r="AB2089" s="659"/>
      <c r="AC2089" s="659"/>
      <c r="AD2089" s="659"/>
      <c r="AE2089" s="659"/>
      <c r="AF2089" s="659"/>
      <c r="AG2089" s="659"/>
      <c r="AH2089" s="659"/>
      <c r="AI2089" s="659"/>
      <c r="AJ2089" s="659"/>
      <c r="AK2089" s="659"/>
    </row>
    <row r="2090" spans="1:37">
      <c r="A2090" s="659"/>
      <c r="B2090" s="659"/>
      <c r="C2090" s="659"/>
      <c r="D2090" s="659"/>
      <c r="E2090" s="659"/>
      <c r="F2090" s="659"/>
      <c r="G2090" s="659"/>
      <c r="H2090" s="659"/>
      <c r="I2090" s="660"/>
      <c r="J2090" s="659"/>
      <c r="K2090" s="660"/>
      <c r="L2090" s="659"/>
      <c r="M2090" s="659"/>
      <c r="N2090" s="659"/>
      <c r="O2090" s="659"/>
      <c r="P2090" s="659"/>
      <c r="Q2090" s="659"/>
      <c r="R2090" s="659"/>
      <c r="S2090" s="659"/>
      <c r="T2090" s="659"/>
      <c r="U2090" s="659"/>
      <c r="V2090" s="659"/>
      <c r="W2090" s="659"/>
      <c r="X2090" s="659"/>
      <c r="Y2090" s="659"/>
      <c r="Z2090" s="659"/>
      <c r="AA2090" s="659"/>
      <c r="AB2090" s="659"/>
      <c r="AC2090" s="659"/>
      <c r="AD2090" s="659"/>
      <c r="AE2090" s="659"/>
      <c r="AF2090" s="659"/>
      <c r="AG2090" s="659"/>
      <c r="AH2090" s="659"/>
      <c r="AI2090" s="659"/>
      <c r="AJ2090" s="659"/>
      <c r="AK2090" s="659"/>
    </row>
    <row r="2091" spans="1:37">
      <c r="A2091" s="659"/>
      <c r="B2091" s="659"/>
      <c r="C2091" s="659"/>
      <c r="D2091" s="659"/>
      <c r="E2091" s="659"/>
      <c r="F2091" s="659"/>
      <c r="G2091" s="659"/>
      <c r="H2091" s="659"/>
      <c r="I2091" s="660"/>
      <c r="J2091" s="659"/>
      <c r="K2091" s="660"/>
      <c r="L2091" s="659"/>
      <c r="M2091" s="659"/>
      <c r="N2091" s="659"/>
      <c r="O2091" s="659"/>
      <c r="P2091" s="659"/>
      <c r="Q2091" s="659"/>
      <c r="R2091" s="659"/>
      <c r="S2091" s="659"/>
      <c r="T2091" s="659"/>
      <c r="U2091" s="659"/>
      <c r="V2091" s="659"/>
      <c r="W2091" s="659"/>
      <c r="X2091" s="659"/>
      <c r="Y2091" s="659"/>
      <c r="Z2091" s="659"/>
      <c r="AA2091" s="659"/>
      <c r="AB2091" s="659"/>
      <c r="AC2091" s="659"/>
      <c r="AD2091" s="659"/>
      <c r="AE2091" s="659"/>
      <c r="AF2091" s="659"/>
      <c r="AG2091" s="659"/>
      <c r="AH2091" s="659"/>
      <c r="AI2091" s="659"/>
      <c r="AJ2091" s="659"/>
      <c r="AK2091" s="659"/>
    </row>
    <row r="2092" spans="1:37">
      <c r="A2092" s="659"/>
      <c r="B2092" s="659"/>
      <c r="C2092" s="659"/>
      <c r="D2092" s="659"/>
      <c r="E2092" s="659"/>
      <c r="F2092" s="659"/>
      <c r="G2092" s="659"/>
      <c r="H2092" s="659"/>
      <c r="I2092" s="660"/>
      <c r="J2092" s="659"/>
      <c r="K2092" s="660"/>
      <c r="L2092" s="659"/>
      <c r="M2092" s="659"/>
      <c r="N2092" s="659"/>
      <c r="O2092" s="659"/>
      <c r="P2092" s="659"/>
      <c r="Q2092" s="659"/>
      <c r="R2092" s="659"/>
      <c r="S2092" s="659"/>
      <c r="T2092" s="659"/>
      <c r="U2092" s="659"/>
      <c r="V2092" s="659"/>
      <c r="W2092" s="659"/>
      <c r="X2092" s="659"/>
      <c r="Y2092" s="659"/>
      <c r="Z2092" s="659"/>
      <c r="AA2092" s="659"/>
      <c r="AB2092" s="659"/>
      <c r="AC2092" s="659"/>
      <c r="AD2092" s="659"/>
      <c r="AE2092" s="659"/>
      <c r="AF2092" s="659"/>
      <c r="AG2092" s="659"/>
      <c r="AH2092" s="659"/>
      <c r="AI2092" s="659"/>
      <c r="AJ2092" s="659"/>
      <c r="AK2092" s="659"/>
    </row>
    <row r="2093" spans="1:37">
      <c r="A2093" s="659"/>
      <c r="B2093" s="659"/>
      <c r="C2093" s="659"/>
      <c r="D2093" s="659"/>
      <c r="E2093" s="659"/>
      <c r="F2093" s="659"/>
      <c r="G2093" s="659"/>
      <c r="H2093" s="659"/>
      <c r="I2093" s="660"/>
      <c r="J2093" s="659"/>
      <c r="K2093" s="660"/>
      <c r="L2093" s="659"/>
      <c r="M2093" s="659"/>
      <c r="N2093" s="659"/>
      <c r="O2093" s="659"/>
      <c r="P2093" s="659"/>
      <c r="Q2093" s="659"/>
      <c r="R2093" s="659"/>
      <c r="S2093" s="659"/>
      <c r="T2093" s="659"/>
      <c r="U2093" s="659"/>
      <c r="V2093" s="659"/>
      <c r="W2093" s="659"/>
      <c r="X2093" s="659"/>
      <c r="Y2093" s="659"/>
      <c r="Z2093" s="659"/>
      <c r="AA2093" s="659"/>
      <c r="AB2093" s="659"/>
      <c r="AC2093" s="659"/>
      <c r="AD2093" s="659"/>
      <c r="AE2093" s="659"/>
      <c r="AF2093" s="659"/>
      <c r="AG2093" s="659"/>
      <c r="AH2093" s="659"/>
      <c r="AI2093" s="659"/>
      <c r="AJ2093" s="659"/>
      <c r="AK2093" s="659"/>
    </row>
    <row r="2094" spans="1:37">
      <c r="A2094" s="659"/>
      <c r="B2094" s="659"/>
      <c r="C2094" s="659"/>
      <c r="D2094" s="659"/>
      <c r="E2094" s="659"/>
      <c r="F2094" s="659"/>
      <c r="G2094" s="659"/>
      <c r="H2094" s="659"/>
      <c r="I2094" s="660"/>
      <c r="J2094" s="659"/>
      <c r="K2094" s="660"/>
      <c r="L2094" s="659"/>
      <c r="M2094" s="659"/>
      <c r="N2094" s="659"/>
      <c r="O2094" s="659"/>
      <c r="P2094" s="659"/>
      <c r="Q2094" s="659"/>
      <c r="R2094" s="659"/>
      <c r="S2094" s="659"/>
      <c r="T2094" s="659"/>
      <c r="U2094" s="659"/>
      <c r="V2094" s="659"/>
      <c r="W2094" s="659"/>
      <c r="X2094" s="659"/>
      <c r="Y2094" s="659"/>
      <c r="Z2094" s="659"/>
      <c r="AA2094" s="659"/>
      <c r="AB2094" s="659"/>
      <c r="AC2094" s="659"/>
      <c r="AD2094" s="659"/>
      <c r="AE2094" s="659"/>
      <c r="AF2094" s="659"/>
      <c r="AG2094" s="659"/>
      <c r="AH2094" s="659"/>
      <c r="AI2094" s="659"/>
      <c r="AJ2094" s="659"/>
      <c r="AK2094" s="659"/>
    </row>
    <row r="2095" spans="1:37">
      <c r="A2095" s="659"/>
      <c r="B2095" s="659"/>
      <c r="C2095" s="659"/>
      <c r="D2095" s="659"/>
      <c r="E2095" s="659"/>
      <c r="F2095" s="659"/>
      <c r="G2095" s="659"/>
      <c r="H2095" s="659"/>
      <c r="I2095" s="660"/>
      <c r="J2095" s="659"/>
      <c r="K2095" s="660"/>
      <c r="L2095" s="659"/>
      <c r="M2095" s="659"/>
      <c r="N2095" s="659"/>
      <c r="O2095" s="659"/>
      <c r="P2095" s="659"/>
      <c r="Q2095" s="659"/>
      <c r="R2095" s="659"/>
      <c r="S2095" s="659"/>
      <c r="T2095" s="659"/>
      <c r="U2095" s="659"/>
      <c r="V2095" s="659"/>
      <c r="W2095" s="659"/>
      <c r="X2095" s="659"/>
      <c r="Y2095" s="659"/>
      <c r="Z2095" s="659"/>
      <c r="AA2095" s="659"/>
      <c r="AB2095" s="659"/>
      <c r="AC2095" s="659"/>
      <c r="AD2095" s="659"/>
      <c r="AE2095" s="659"/>
      <c r="AF2095" s="659"/>
      <c r="AG2095" s="659"/>
      <c r="AH2095" s="659"/>
      <c r="AI2095" s="659"/>
      <c r="AJ2095" s="659"/>
      <c r="AK2095" s="659"/>
    </row>
    <row r="2096" spans="1:37">
      <c r="A2096" s="659"/>
      <c r="B2096" s="659"/>
      <c r="C2096" s="659"/>
      <c r="D2096" s="659"/>
      <c r="E2096" s="659"/>
      <c r="F2096" s="659"/>
      <c r="G2096" s="659"/>
      <c r="H2096" s="659"/>
      <c r="I2096" s="660"/>
      <c r="J2096" s="659"/>
      <c r="K2096" s="660"/>
      <c r="L2096" s="659"/>
      <c r="M2096" s="659"/>
      <c r="N2096" s="659"/>
      <c r="O2096" s="659"/>
      <c r="P2096" s="659"/>
      <c r="Q2096" s="659"/>
      <c r="R2096" s="659"/>
      <c r="S2096" s="659"/>
      <c r="T2096" s="659"/>
      <c r="U2096" s="659"/>
      <c r="V2096" s="659"/>
      <c r="W2096" s="659"/>
      <c r="X2096" s="659"/>
      <c r="Y2096" s="659"/>
      <c r="Z2096" s="659"/>
      <c r="AA2096" s="659"/>
      <c r="AB2096" s="659"/>
      <c r="AC2096" s="659"/>
      <c r="AD2096" s="659"/>
      <c r="AE2096" s="659"/>
      <c r="AF2096" s="659"/>
      <c r="AG2096" s="659"/>
      <c r="AH2096" s="659"/>
      <c r="AI2096" s="659"/>
      <c r="AJ2096" s="659"/>
      <c r="AK2096" s="659"/>
    </row>
    <row r="2097" spans="1:37">
      <c r="A2097" s="659"/>
      <c r="B2097" s="659"/>
      <c r="C2097" s="659"/>
      <c r="D2097" s="659"/>
      <c r="E2097" s="659"/>
      <c r="F2097" s="659"/>
      <c r="G2097" s="659"/>
      <c r="H2097" s="659"/>
      <c r="I2097" s="660"/>
      <c r="J2097" s="659"/>
      <c r="K2097" s="660"/>
      <c r="L2097" s="659"/>
      <c r="M2097" s="659"/>
      <c r="N2097" s="659"/>
      <c r="O2097" s="659"/>
      <c r="P2097" s="659"/>
      <c r="Q2097" s="659"/>
      <c r="R2097" s="659"/>
      <c r="S2097" s="659"/>
      <c r="T2097" s="659"/>
      <c r="U2097" s="659"/>
      <c r="V2097" s="659"/>
      <c r="W2097" s="659"/>
      <c r="X2097" s="659"/>
      <c r="Y2097" s="659"/>
      <c r="Z2097" s="659"/>
      <c r="AA2097" s="659"/>
      <c r="AB2097" s="659"/>
      <c r="AC2097" s="659"/>
      <c r="AD2097" s="659"/>
      <c r="AE2097" s="659"/>
      <c r="AF2097" s="659"/>
      <c r="AG2097" s="659"/>
      <c r="AH2097" s="659"/>
      <c r="AI2097" s="659"/>
      <c r="AJ2097" s="659"/>
      <c r="AK2097" s="659"/>
    </row>
    <row r="2098" spans="1:37">
      <c r="A2098" s="659"/>
      <c r="B2098" s="659"/>
      <c r="C2098" s="659"/>
      <c r="D2098" s="659"/>
      <c r="E2098" s="659"/>
      <c r="F2098" s="659"/>
      <c r="G2098" s="659"/>
      <c r="H2098" s="659"/>
      <c r="I2098" s="660"/>
      <c r="J2098" s="659"/>
      <c r="K2098" s="660"/>
      <c r="L2098" s="659"/>
      <c r="M2098" s="659"/>
      <c r="N2098" s="659"/>
      <c r="O2098" s="659"/>
      <c r="P2098" s="659"/>
      <c r="Q2098" s="659"/>
      <c r="R2098" s="659"/>
      <c r="S2098" s="659"/>
      <c r="T2098" s="659"/>
      <c r="U2098" s="659"/>
      <c r="V2098" s="659"/>
      <c r="W2098" s="659"/>
      <c r="X2098" s="659"/>
      <c r="Y2098" s="659"/>
      <c r="Z2098" s="659"/>
      <c r="AA2098" s="659"/>
      <c r="AB2098" s="659"/>
      <c r="AC2098" s="659"/>
      <c r="AD2098" s="659"/>
      <c r="AE2098" s="659"/>
      <c r="AF2098" s="659"/>
      <c r="AG2098" s="659"/>
      <c r="AH2098" s="659"/>
      <c r="AI2098" s="659"/>
      <c r="AJ2098" s="659"/>
      <c r="AK2098" s="659"/>
    </row>
    <row r="2099" spans="1:37">
      <c r="A2099" s="659"/>
      <c r="B2099" s="659"/>
      <c r="C2099" s="659"/>
      <c r="D2099" s="659"/>
      <c r="E2099" s="659"/>
      <c r="F2099" s="659"/>
      <c r="G2099" s="659"/>
      <c r="H2099" s="659"/>
      <c r="I2099" s="660"/>
      <c r="J2099" s="659"/>
      <c r="K2099" s="660"/>
      <c r="L2099" s="659"/>
      <c r="M2099" s="659"/>
      <c r="N2099" s="659"/>
      <c r="O2099" s="659"/>
      <c r="P2099" s="659"/>
      <c r="Q2099" s="659"/>
      <c r="R2099" s="659"/>
      <c r="S2099" s="659"/>
      <c r="T2099" s="659"/>
      <c r="U2099" s="659"/>
      <c r="V2099" s="659"/>
      <c r="W2099" s="659"/>
      <c r="X2099" s="659"/>
      <c r="Y2099" s="659"/>
      <c r="Z2099" s="659"/>
      <c r="AA2099" s="659"/>
      <c r="AB2099" s="659"/>
      <c r="AC2099" s="659"/>
      <c r="AD2099" s="659"/>
      <c r="AE2099" s="659"/>
      <c r="AF2099" s="659"/>
      <c r="AG2099" s="659"/>
      <c r="AH2099" s="659"/>
      <c r="AI2099" s="659"/>
      <c r="AJ2099" s="659"/>
      <c r="AK2099" s="659"/>
    </row>
    <row r="2100" spans="1:37">
      <c r="A2100" s="659"/>
      <c r="B2100" s="659"/>
      <c r="C2100" s="659"/>
      <c r="D2100" s="659"/>
      <c r="E2100" s="659"/>
      <c r="F2100" s="659"/>
      <c r="G2100" s="659"/>
      <c r="H2100" s="659"/>
      <c r="I2100" s="660"/>
      <c r="J2100" s="659"/>
      <c r="K2100" s="660"/>
      <c r="L2100" s="659"/>
      <c r="M2100" s="659"/>
      <c r="N2100" s="659"/>
      <c r="O2100" s="659"/>
      <c r="P2100" s="659"/>
      <c r="Q2100" s="659"/>
      <c r="R2100" s="659"/>
      <c r="S2100" s="659"/>
      <c r="T2100" s="659"/>
      <c r="U2100" s="659"/>
      <c r="V2100" s="659"/>
      <c r="W2100" s="659"/>
      <c r="X2100" s="659"/>
      <c r="Y2100" s="659"/>
      <c r="Z2100" s="659"/>
      <c r="AA2100" s="659"/>
      <c r="AB2100" s="659"/>
      <c r="AC2100" s="659"/>
      <c r="AD2100" s="659"/>
      <c r="AE2100" s="659"/>
      <c r="AF2100" s="659"/>
      <c r="AG2100" s="659"/>
      <c r="AH2100" s="659"/>
      <c r="AI2100" s="659"/>
      <c r="AJ2100" s="659"/>
      <c r="AK2100" s="659"/>
    </row>
    <row r="2101" spans="1:37">
      <c r="A2101" s="659"/>
      <c r="B2101" s="659"/>
      <c r="C2101" s="659"/>
      <c r="D2101" s="659"/>
      <c r="E2101" s="659"/>
      <c r="F2101" s="659"/>
      <c r="G2101" s="659"/>
      <c r="H2101" s="659"/>
      <c r="I2101" s="660"/>
      <c r="J2101" s="659"/>
      <c r="K2101" s="660"/>
      <c r="L2101" s="659"/>
      <c r="M2101" s="659"/>
      <c r="N2101" s="659"/>
      <c r="O2101" s="659"/>
      <c r="P2101" s="659"/>
      <c r="Q2101" s="659"/>
      <c r="R2101" s="659"/>
      <c r="S2101" s="659"/>
      <c r="T2101" s="659"/>
      <c r="U2101" s="659"/>
      <c r="V2101" s="659"/>
      <c r="W2101" s="659"/>
      <c r="X2101" s="659"/>
      <c r="Y2101" s="659"/>
      <c r="Z2101" s="659"/>
      <c r="AA2101" s="659"/>
      <c r="AB2101" s="659"/>
      <c r="AC2101" s="659"/>
      <c r="AD2101" s="659"/>
      <c r="AE2101" s="659"/>
      <c r="AF2101" s="659"/>
      <c r="AG2101" s="659"/>
      <c r="AH2101" s="659"/>
      <c r="AI2101" s="659"/>
      <c r="AJ2101" s="659"/>
      <c r="AK2101" s="659"/>
    </row>
    <row r="2102" spans="1:37">
      <c r="A2102" s="659"/>
      <c r="B2102" s="659"/>
      <c r="C2102" s="659"/>
      <c r="D2102" s="659"/>
      <c r="E2102" s="659"/>
      <c r="F2102" s="659"/>
      <c r="G2102" s="659"/>
      <c r="H2102" s="659"/>
      <c r="I2102" s="660"/>
      <c r="J2102" s="659"/>
      <c r="K2102" s="660"/>
      <c r="L2102" s="659"/>
      <c r="M2102" s="659"/>
      <c r="N2102" s="659"/>
      <c r="O2102" s="659"/>
      <c r="P2102" s="659"/>
      <c r="Q2102" s="659"/>
      <c r="R2102" s="659"/>
      <c r="S2102" s="659"/>
      <c r="T2102" s="659"/>
      <c r="U2102" s="659"/>
      <c r="V2102" s="659"/>
      <c r="W2102" s="659"/>
      <c r="X2102" s="659"/>
      <c r="Y2102" s="659"/>
      <c r="Z2102" s="659"/>
      <c r="AA2102" s="659"/>
      <c r="AB2102" s="659"/>
      <c r="AC2102" s="659"/>
      <c r="AD2102" s="659"/>
      <c r="AE2102" s="659"/>
      <c r="AF2102" s="659"/>
      <c r="AG2102" s="659"/>
      <c r="AH2102" s="659"/>
      <c r="AI2102" s="659"/>
      <c r="AJ2102" s="659"/>
      <c r="AK2102" s="659"/>
    </row>
    <row r="2103" spans="1:37">
      <c r="A2103" s="659"/>
      <c r="B2103" s="659"/>
      <c r="C2103" s="659"/>
      <c r="D2103" s="659"/>
      <c r="E2103" s="659"/>
      <c r="F2103" s="659"/>
      <c r="G2103" s="659"/>
      <c r="H2103" s="659"/>
      <c r="I2103" s="660"/>
      <c r="J2103" s="659"/>
      <c r="K2103" s="660"/>
      <c r="L2103" s="659"/>
      <c r="M2103" s="659"/>
      <c r="N2103" s="659"/>
      <c r="O2103" s="659"/>
      <c r="P2103" s="659"/>
      <c r="Q2103" s="659"/>
      <c r="R2103" s="659"/>
      <c r="S2103" s="659"/>
      <c r="T2103" s="659"/>
      <c r="U2103" s="659"/>
      <c r="V2103" s="659"/>
      <c r="W2103" s="659"/>
      <c r="X2103" s="659"/>
      <c r="Y2103" s="659"/>
      <c r="Z2103" s="659"/>
      <c r="AA2103" s="659"/>
      <c r="AB2103" s="659"/>
      <c r="AC2103" s="659"/>
      <c r="AD2103" s="659"/>
      <c r="AE2103" s="659"/>
      <c r="AF2103" s="659"/>
      <c r="AG2103" s="659"/>
      <c r="AH2103" s="659"/>
      <c r="AI2103" s="659"/>
      <c r="AJ2103" s="659"/>
      <c r="AK2103" s="659"/>
    </row>
    <row r="2104" spans="1:37">
      <c r="A2104" s="659"/>
      <c r="B2104" s="659"/>
      <c r="C2104" s="659"/>
      <c r="D2104" s="659"/>
      <c r="E2104" s="659"/>
      <c r="F2104" s="659"/>
      <c r="G2104" s="659"/>
      <c r="H2104" s="659"/>
      <c r="I2104" s="660"/>
      <c r="J2104" s="659"/>
      <c r="K2104" s="660"/>
      <c r="L2104" s="659"/>
      <c r="M2104" s="659"/>
      <c r="N2104" s="659"/>
      <c r="O2104" s="659"/>
      <c r="P2104" s="659"/>
      <c r="Q2104" s="659"/>
      <c r="R2104" s="659"/>
      <c r="S2104" s="659"/>
      <c r="T2104" s="659"/>
      <c r="U2104" s="659"/>
      <c r="V2104" s="659"/>
      <c r="W2104" s="659"/>
      <c r="X2104" s="659"/>
      <c r="Y2104" s="659"/>
      <c r="Z2104" s="659"/>
      <c r="AA2104" s="659"/>
      <c r="AB2104" s="659"/>
      <c r="AC2104" s="659"/>
      <c r="AD2104" s="659"/>
      <c r="AE2104" s="659"/>
      <c r="AF2104" s="659"/>
      <c r="AG2104" s="659"/>
      <c r="AH2104" s="659"/>
      <c r="AI2104" s="659"/>
      <c r="AJ2104" s="659"/>
      <c r="AK2104" s="659"/>
    </row>
    <row r="2105" spans="1:37">
      <c r="A2105" s="659"/>
      <c r="B2105" s="659"/>
      <c r="C2105" s="659"/>
      <c r="D2105" s="659"/>
      <c r="E2105" s="659"/>
      <c r="F2105" s="659"/>
      <c r="G2105" s="659"/>
      <c r="H2105" s="659"/>
      <c r="I2105" s="660"/>
      <c r="J2105" s="659"/>
      <c r="K2105" s="660"/>
      <c r="L2105" s="659"/>
      <c r="M2105" s="659"/>
      <c r="N2105" s="659"/>
      <c r="O2105" s="659"/>
      <c r="P2105" s="659"/>
      <c r="Q2105" s="659"/>
      <c r="R2105" s="659"/>
      <c r="S2105" s="659"/>
      <c r="T2105" s="659"/>
      <c r="U2105" s="659"/>
      <c r="V2105" s="659"/>
      <c r="W2105" s="659"/>
      <c r="X2105" s="659"/>
      <c r="Y2105" s="659"/>
      <c r="Z2105" s="659"/>
      <c r="AA2105" s="659"/>
      <c r="AB2105" s="659"/>
      <c r="AC2105" s="659"/>
      <c r="AD2105" s="659"/>
      <c r="AE2105" s="659"/>
      <c r="AF2105" s="659"/>
      <c r="AG2105" s="659"/>
      <c r="AH2105" s="659"/>
      <c r="AI2105" s="659"/>
      <c r="AJ2105" s="659"/>
      <c r="AK2105" s="659"/>
    </row>
    <row r="2106" spans="1:37">
      <c r="A2106" s="659"/>
      <c r="B2106" s="659"/>
      <c r="C2106" s="659"/>
      <c r="D2106" s="659"/>
      <c r="E2106" s="659"/>
      <c r="F2106" s="659"/>
      <c r="G2106" s="659"/>
      <c r="H2106" s="659"/>
      <c r="I2106" s="660"/>
      <c r="J2106" s="659"/>
      <c r="K2106" s="660"/>
      <c r="L2106" s="659"/>
      <c r="M2106" s="659"/>
      <c r="N2106" s="659"/>
      <c r="O2106" s="659"/>
      <c r="P2106" s="659"/>
      <c r="Q2106" s="659"/>
      <c r="R2106" s="659"/>
      <c r="S2106" s="659"/>
      <c r="T2106" s="659"/>
      <c r="U2106" s="659"/>
      <c r="V2106" s="659"/>
      <c r="W2106" s="659"/>
      <c r="X2106" s="659"/>
      <c r="Y2106" s="659"/>
      <c r="Z2106" s="659"/>
      <c r="AA2106" s="659"/>
      <c r="AB2106" s="659"/>
      <c r="AC2106" s="659"/>
      <c r="AD2106" s="659"/>
      <c r="AE2106" s="659"/>
      <c r="AF2106" s="659"/>
      <c r="AG2106" s="659"/>
      <c r="AH2106" s="659"/>
      <c r="AI2106" s="659"/>
      <c r="AJ2106" s="659"/>
      <c r="AK2106" s="659"/>
    </row>
    <row r="2107" spans="1:37">
      <c r="A2107" s="659"/>
      <c r="B2107" s="659"/>
      <c r="C2107" s="659"/>
      <c r="D2107" s="659"/>
      <c r="E2107" s="659"/>
      <c r="F2107" s="659"/>
      <c r="G2107" s="659"/>
      <c r="H2107" s="659"/>
      <c r="I2107" s="660"/>
      <c r="J2107" s="659"/>
      <c r="K2107" s="660"/>
      <c r="L2107" s="659"/>
      <c r="M2107" s="659"/>
      <c r="N2107" s="659"/>
      <c r="O2107" s="659"/>
      <c r="P2107" s="659"/>
      <c r="Q2107" s="659"/>
      <c r="R2107" s="659"/>
      <c r="S2107" s="659"/>
      <c r="T2107" s="659"/>
      <c r="U2107" s="659"/>
      <c r="V2107" s="659"/>
      <c r="W2107" s="659"/>
      <c r="X2107" s="659"/>
      <c r="Y2107" s="659"/>
      <c r="Z2107" s="659"/>
      <c r="AA2107" s="659"/>
      <c r="AB2107" s="659"/>
      <c r="AC2107" s="659"/>
      <c r="AD2107" s="659"/>
      <c r="AE2107" s="659"/>
      <c r="AF2107" s="659"/>
      <c r="AG2107" s="659"/>
      <c r="AH2107" s="659"/>
      <c r="AI2107" s="659"/>
      <c r="AJ2107" s="659"/>
      <c r="AK2107" s="659"/>
    </row>
    <row r="2108" spans="1:37">
      <c r="A2108" s="659"/>
      <c r="B2108" s="659"/>
      <c r="C2108" s="659"/>
      <c r="D2108" s="659"/>
      <c r="E2108" s="659"/>
      <c r="F2108" s="659"/>
      <c r="G2108" s="659"/>
      <c r="H2108" s="659"/>
      <c r="I2108" s="660"/>
      <c r="J2108" s="659"/>
      <c r="K2108" s="660"/>
      <c r="L2108" s="659"/>
      <c r="M2108" s="659"/>
      <c r="N2108" s="659"/>
      <c r="O2108" s="659"/>
      <c r="P2108" s="659"/>
      <c r="Q2108" s="659"/>
      <c r="R2108" s="659"/>
      <c r="S2108" s="659"/>
      <c r="T2108" s="659"/>
      <c r="U2108" s="659"/>
      <c r="V2108" s="659"/>
      <c r="W2108" s="659"/>
      <c r="X2108" s="659"/>
      <c r="Y2108" s="659"/>
      <c r="Z2108" s="659"/>
      <c r="AA2108" s="659"/>
      <c r="AB2108" s="659"/>
      <c r="AC2108" s="659"/>
      <c r="AD2108" s="659"/>
      <c r="AE2108" s="659"/>
      <c r="AF2108" s="659"/>
      <c r="AG2108" s="659"/>
      <c r="AH2108" s="659"/>
      <c r="AI2108" s="659"/>
      <c r="AJ2108" s="659"/>
      <c r="AK2108" s="659"/>
    </row>
    <row r="2109" spans="1:37">
      <c r="A2109" s="659"/>
      <c r="B2109" s="659"/>
      <c r="C2109" s="659"/>
      <c r="D2109" s="659"/>
      <c r="E2109" s="659"/>
      <c r="F2109" s="659"/>
      <c r="G2109" s="659"/>
      <c r="H2109" s="659"/>
      <c r="I2109" s="660"/>
      <c r="J2109" s="659"/>
      <c r="K2109" s="660"/>
      <c r="L2109" s="659"/>
      <c r="M2109" s="659"/>
      <c r="N2109" s="659"/>
      <c r="O2109" s="659"/>
      <c r="P2109" s="659"/>
      <c r="Q2109" s="659"/>
      <c r="R2109" s="659"/>
      <c r="S2109" s="659"/>
      <c r="T2109" s="659"/>
      <c r="U2109" s="659"/>
      <c r="V2109" s="659"/>
      <c r="W2109" s="659"/>
      <c r="X2109" s="659"/>
      <c r="Y2109" s="659"/>
      <c r="Z2109" s="659"/>
      <c r="AA2109" s="659"/>
      <c r="AB2109" s="659"/>
      <c r="AC2109" s="659"/>
      <c r="AD2109" s="659"/>
      <c r="AE2109" s="659"/>
      <c r="AF2109" s="659"/>
      <c r="AG2109" s="659"/>
      <c r="AH2109" s="659"/>
      <c r="AI2109" s="659"/>
      <c r="AJ2109" s="659"/>
      <c r="AK2109" s="659"/>
    </row>
    <row r="2110" spans="1:37">
      <c r="A2110" s="659"/>
      <c r="B2110" s="659"/>
      <c r="C2110" s="659"/>
      <c r="D2110" s="659"/>
      <c r="E2110" s="659"/>
      <c r="F2110" s="659"/>
      <c r="G2110" s="659"/>
      <c r="H2110" s="659"/>
      <c r="I2110" s="660"/>
      <c r="J2110" s="659"/>
      <c r="K2110" s="660"/>
      <c r="L2110" s="659"/>
      <c r="M2110" s="659"/>
      <c r="N2110" s="659"/>
      <c r="O2110" s="659"/>
      <c r="P2110" s="659"/>
      <c r="Q2110" s="659"/>
      <c r="R2110" s="659"/>
      <c r="S2110" s="659"/>
      <c r="T2110" s="659"/>
      <c r="U2110" s="659"/>
      <c r="V2110" s="659"/>
      <c r="W2110" s="659"/>
      <c r="X2110" s="659"/>
      <c r="Y2110" s="659"/>
      <c r="Z2110" s="659"/>
      <c r="AA2110" s="659"/>
      <c r="AB2110" s="659"/>
      <c r="AC2110" s="659"/>
      <c r="AD2110" s="659"/>
      <c r="AE2110" s="659"/>
      <c r="AF2110" s="659"/>
      <c r="AG2110" s="659"/>
      <c r="AH2110" s="659"/>
      <c r="AI2110" s="659"/>
      <c r="AJ2110" s="659"/>
      <c r="AK2110" s="659"/>
    </row>
    <row r="2111" spans="1:37">
      <c r="A2111" s="659"/>
      <c r="B2111" s="659"/>
      <c r="C2111" s="659"/>
      <c r="D2111" s="659"/>
      <c r="E2111" s="659"/>
      <c r="F2111" s="659"/>
      <c r="G2111" s="659"/>
      <c r="H2111" s="659"/>
      <c r="I2111" s="660"/>
      <c r="J2111" s="659"/>
      <c r="K2111" s="660"/>
      <c r="L2111" s="659"/>
      <c r="M2111" s="659"/>
      <c r="N2111" s="659"/>
      <c r="O2111" s="659"/>
      <c r="P2111" s="659"/>
      <c r="Q2111" s="659"/>
      <c r="R2111" s="659"/>
      <c r="S2111" s="659"/>
      <c r="T2111" s="659"/>
      <c r="U2111" s="659"/>
      <c r="V2111" s="659"/>
      <c r="W2111" s="659"/>
      <c r="X2111" s="659"/>
      <c r="Y2111" s="659"/>
      <c r="Z2111" s="659"/>
      <c r="AA2111" s="659"/>
      <c r="AB2111" s="659"/>
      <c r="AC2111" s="659"/>
      <c r="AD2111" s="659"/>
      <c r="AE2111" s="659"/>
      <c r="AF2111" s="659"/>
      <c r="AG2111" s="659"/>
      <c r="AH2111" s="659"/>
      <c r="AI2111" s="659"/>
      <c r="AJ2111" s="659"/>
      <c r="AK2111" s="659"/>
    </row>
    <row r="2112" spans="1:37">
      <c r="A2112" s="659"/>
      <c r="B2112" s="659"/>
      <c r="C2112" s="659"/>
      <c r="D2112" s="659"/>
      <c r="E2112" s="659"/>
      <c r="F2112" s="659"/>
      <c r="G2112" s="659"/>
      <c r="H2112" s="659"/>
      <c r="I2112" s="660"/>
      <c r="J2112" s="659"/>
      <c r="K2112" s="660"/>
      <c r="L2112" s="659"/>
      <c r="M2112" s="659"/>
      <c r="N2112" s="659"/>
      <c r="O2112" s="659"/>
      <c r="P2112" s="659"/>
      <c r="Q2112" s="659"/>
      <c r="R2112" s="659"/>
      <c r="S2112" s="659"/>
      <c r="T2112" s="659"/>
      <c r="U2112" s="659"/>
      <c r="V2112" s="659"/>
      <c r="W2112" s="659"/>
      <c r="X2112" s="659"/>
      <c r="Y2112" s="659"/>
      <c r="Z2112" s="659"/>
      <c r="AA2112" s="659"/>
      <c r="AB2112" s="659"/>
      <c r="AC2112" s="659"/>
      <c r="AD2112" s="659"/>
      <c r="AE2112" s="659"/>
      <c r="AF2112" s="659"/>
      <c r="AG2112" s="659"/>
      <c r="AH2112" s="659"/>
      <c r="AI2112" s="659"/>
      <c r="AJ2112" s="659"/>
      <c r="AK2112" s="659"/>
    </row>
    <row r="2113" spans="1:37">
      <c r="A2113" s="659"/>
      <c r="B2113" s="659"/>
      <c r="C2113" s="659"/>
      <c r="D2113" s="659"/>
      <c r="E2113" s="659"/>
      <c r="F2113" s="659"/>
      <c r="G2113" s="659"/>
      <c r="H2113" s="659"/>
      <c r="I2113" s="660"/>
      <c r="J2113" s="659"/>
      <c r="K2113" s="660"/>
      <c r="L2113" s="659"/>
      <c r="M2113" s="659"/>
      <c r="N2113" s="659"/>
      <c r="O2113" s="659"/>
      <c r="P2113" s="659"/>
      <c r="Q2113" s="659"/>
      <c r="R2113" s="659"/>
      <c r="S2113" s="659"/>
      <c r="T2113" s="659"/>
      <c r="U2113" s="659"/>
      <c r="V2113" s="659"/>
      <c r="W2113" s="659"/>
      <c r="X2113" s="659"/>
      <c r="Y2113" s="659"/>
      <c r="Z2113" s="659"/>
      <c r="AA2113" s="659"/>
      <c r="AB2113" s="659"/>
      <c r="AC2113" s="659"/>
      <c r="AD2113" s="659"/>
      <c r="AE2113" s="659"/>
      <c r="AF2113" s="659"/>
      <c r="AG2113" s="659"/>
      <c r="AH2113" s="659"/>
      <c r="AI2113" s="659"/>
      <c r="AJ2113" s="659"/>
      <c r="AK2113" s="659"/>
    </row>
    <row r="2114" spans="1:37">
      <c r="A2114" s="659"/>
      <c r="B2114" s="659"/>
      <c r="C2114" s="659"/>
      <c r="D2114" s="659"/>
      <c r="E2114" s="659"/>
      <c r="F2114" s="659"/>
      <c r="G2114" s="659"/>
      <c r="H2114" s="659"/>
      <c r="I2114" s="660"/>
      <c r="J2114" s="659"/>
      <c r="K2114" s="660"/>
      <c r="L2114" s="659"/>
      <c r="M2114" s="659"/>
      <c r="N2114" s="659"/>
      <c r="O2114" s="659"/>
      <c r="P2114" s="659"/>
      <c r="Q2114" s="659"/>
      <c r="R2114" s="659"/>
      <c r="S2114" s="659"/>
      <c r="T2114" s="659"/>
      <c r="U2114" s="659"/>
      <c r="V2114" s="659"/>
      <c r="W2114" s="659"/>
      <c r="X2114" s="659"/>
      <c r="Y2114" s="659"/>
      <c r="Z2114" s="659"/>
      <c r="AA2114" s="659"/>
      <c r="AB2114" s="659"/>
      <c r="AC2114" s="659"/>
      <c r="AD2114" s="659"/>
      <c r="AE2114" s="659"/>
      <c r="AF2114" s="659"/>
      <c r="AG2114" s="659"/>
      <c r="AH2114" s="659"/>
      <c r="AI2114" s="659"/>
      <c r="AJ2114" s="659"/>
      <c r="AK2114" s="659"/>
    </row>
    <row r="2115" spans="1:37">
      <c r="A2115" s="659"/>
      <c r="B2115" s="659"/>
      <c r="C2115" s="659"/>
      <c r="D2115" s="659"/>
      <c r="E2115" s="659"/>
      <c r="F2115" s="659"/>
      <c r="G2115" s="659"/>
      <c r="H2115" s="659"/>
      <c r="I2115" s="660"/>
      <c r="J2115" s="659"/>
      <c r="K2115" s="660"/>
      <c r="L2115" s="659"/>
      <c r="M2115" s="659"/>
      <c r="N2115" s="659"/>
      <c r="O2115" s="659"/>
      <c r="P2115" s="659"/>
      <c r="Q2115" s="659"/>
      <c r="R2115" s="659"/>
      <c r="S2115" s="659"/>
      <c r="T2115" s="659"/>
      <c r="U2115" s="659"/>
      <c r="V2115" s="659"/>
      <c r="W2115" s="659"/>
      <c r="X2115" s="659"/>
      <c r="Y2115" s="659"/>
      <c r="Z2115" s="659"/>
      <c r="AA2115" s="659"/>
      <c r="AB2115" s="659"/>
      <c r="AC2115" s="659"/>
      <c r="AD2115" s="659"/>
      <c r="AE2115" s="659"/>
      <c r="AF2115" s="659"/>
      <c r="AG2115" s="659"/>
      <c r="AH2115" s="659"/>
      <c r="AI2115" s="659"/>
      <c r="AJ2115" s="659"/>
      <c r="AK2115" s="659"/>
    </row>
    <row r="2116" spans="1:37">
      <c r="A2116" s="659"/>
      <c r="B2116" s="659"/>
      <c r="C2116" s="659"/>
      <c r="D2116" s="659"/>
      <c r="E2116" s="659"/>
      <c r="F2116" s="659"/>
      <c r="G2116" s="659"/>
      <c r="H2116" s="659"/>
      <c r="I2116" s="660"/>
      <c r="J2116" s="659"/>
      <c r="K2116" s="660"/>
      <c r="L2116" s="659"/>
      <c r="M2116" s="659"/>
      <c r="N2116" s="659"/>
      <c r="O2116" s="659"/>
      <c r="P2116" s="659"/>
      <c r="Q2116" s="659"/>
      <c r="R2116" s="659"/>
      <c r="S2116" s="659"/>
      <c r="T2116" s="659"/>
      <c r="U2116" s="659"/>
      <c r="V2116" s="659"/>
      <c r="W2116" s="659"/>
      <c r="X2116" s="659"/>
      <c r="Y2116" s="659"/>
      <c r="Z2116" s="659"/>
      <c r="AA2116" s="659"/>
      <c r="AB2116" s="659"/>
      <c r="AC2116" s="659"/>
      <c r="AD2116" s="659"/>
      <c r="AE2116" s="659"/>
      <c r="AF2116" s="659"/>
      <c r="AG2116" s="659"/>
      <c r="AH2116" s="659"/>
      <c r="AI2116" s="659"/>
      <c r="AJ2116" s="659"/>
      <c r="AK2116" s="659"/>
    </row>
    <row r="2117" spans="1:37">
      <c r="A2117" s="659"/>
      <c r="B2117" s="659"/>
      <c r="C2117" s="659"/>
      <c r="D2117" s="659"/>
      <c r="E2117" s="659"/>
      <c r="F2117" s="659"/>
      <c r="G2117" s="659"/>
      <c r="H2117" s="659"/>
      <c r="I2117" s="660"/>
      <c r="J2117" s="659"/>
      <c r="K2117" s="660"/>
      <c r="L2117" s="659"/>
      <c r="M2117" s="659"/>
      <c r="N2117" s="659"/>
      <c r="O2117" s="659"/>
      <c r="P2117" s="659"/>
      <c r="Q2117" s="659"/>
      <c r="R2117" s="659"/>
      <c r="S2117" s="659"/>
      <c r="T2117" s="659"/>
      <c r="U2117" s="659"/>
      <c r="V2117" s="659"/>
      <c r="W2117" s="659"/>
      <c r="X2117" s="659"/>
      <c r="Y2117" s="659"/>
      <c r="Z2117" s="659"/>
      <c r="AA2117" s="659"/>
      <c r="AB2117" s="659"/>
      <c r="AC2117" s="659"/>
      <c r="AD2117" s="659"/>
      <c r="AE2117" s="659"/>
      <c r="AF2117" s="659"/>
      <c r="AG2117" s="659"/>
      <c r="AH2117" s="659"/>
      <c r="AI2117" s="659"/>
      <c r="AJ2117" s="659"/>
      <c r="AK2117" s="659"/>
    </row>
    <row r="2118" spans="1:37">
      <c r="A2118" s="659"/>
      <c r="B2118" s="659"/>
      <c r="C2118" s="659"/>
      <c r="D2118" s="659"/>
      <c r="E2118" s="659"/>
      <c r="F2118" s="659"/>
      <c r="G2118" s="659"/>
      <c r="H2118" s="659"/>
      <c r="I2118" s="660"/>
      <c r="J2118" s="659"/>
      <c r="K2118" s="660"/>
      <c r="L2118" s="659"/>
      <c r="M2118" s="659"/>
      <c r="N2118" s="659"/>
      <c r="O2118" s="659"/>
      <c r="P2118" s="659"/>
      <c r="Q2118" s="659"/>
      <c r="R2118" s="659"/>
      <c r="S2118" s="659"/>
      <c r="T2118" s="659"/>
      <c r="U2118" s="659"/>
      <c r="V2118" s="659"/>
      <c r="W2118" s="659"/>
      <c r="X2118" s="659"/>
      <c r="Y2118" s="659"/>
      <c r="Z2118" s="659"/>
      <c r="AA2118" s="659"/>
      <c r="AB2118" s="659"/>
      <c r="AC2118" s="659"/>
      <c r="AD2118" s="659"/>
      <c r="AE2118" s="659"/>
      <c r="AF2118" s="659"/>
      <c r="AG2118" s="659"/>
      <c r="AH2118" s="659"/>
      <c r="AI2118" s="659"/>
      <c r="AJ2118" s="659"/>
      <c r="AK2118" s="659"/>
    </row>
    <row r="2119" spans="1:37">
      <c r="A2119" s="659"/>
      <c r="B2119" s="659"/>
      <c r="C2119" s="659"/>
      <c r="D2119" s="659"/>
      <c r="E2119" s="659"/>
      <c r="F2119" s="659"/>
      <c r="G2119" s="659"/>
      <c r="H2119" s="659"/>
      <c r="I2119" s="660"/>
      <c r="J2119" s="659"/>
      <c r="K2119" s="660"/>
      <c r="L2119" s="659"/>
      <c r="M2119" s="659"/>
      <c r="N2119" s="659"/>
      <c r="O2119" s="659"/>
      <c r="P2119" s="659"/>
      <c r="Q2119" s="659"/>
      <c r="R2119" s="659"/>
      <c r="S2119" s="659"/>
      <c r="T2119" s="659"/>
      <c r="U2119" s="659"/>
      <c r="V2119" s="659"/>
      <c r="W2119" s="659"/>
      <c r="X2119" s="659"/>
      <c r="Y2119" s="659"/>
      <c r="Z2119" s="659"/>
      <c r="AA2119" s="659"/>
      <c r="AB2119" s="659"/>
      <c r="AC2119" s="659"/>
      <c r="AD2119" s="659"/>
      <c r="AE2119" s="659"/>
      <c r="AF2119" s="659"/>
      <c r="AG2119" s="659"/>
      <c r="AH2119" s="659"/>
      <c r="AI2119" s="659"/>
      <c r="AJ2119" s="659"/>
      <c r="AK2119" s="659"/>
    </row>
    <row r="2120" spans="1:37">
      <c r="A2120" s="659"/>
      <c r="B2120" s="659"/>
      <c r="C2120" s="659"/>
      <c r="D2120" s="659"/>
      <c r="E2120" s="659"/>
      <c r="F2120" s="659"/>
      <c r="G2120" s="659"/>
      <c r="H2120" s="659"/>
      <c r="I2120" s="660"/>
      <c r="J2120" s="659"/>
      <c r="K2120" s="660"/>
      <c r="L2120" s="659"/>
      <c r="M2120" s="659"/>
      <c r="N2120" s="659"/>
      <c r="O2120" s="659"/>
      <c r="P2120" s="659"/>
      <c r="Q2120" s="659"/>
      <c r="R2120" s="659"/>
      <c r="S2120" s="659"/>
      <c r="T2120" s="659"/>
      <c r="U2120" s="659"/>
      <c r="V2120" s="659"/>
      <c r="W2120" s="659"/>
      <c r="X2120" s="659"/>
      <c r="Y2120" s="659"/>
      <c r="Z2120" s="659"/>
      <c r="AA2120" s="659"/>
      <c r="AB2120" s="659"/>
      <c r="AC2120" s="659"/>
      <c r="AD2120" s="659"/>
      <c r="AE2120" s="659"/>
      <c r="AF2120" s="659"/>
      <c r="AG2120" s="659"/>
      <c r="AH2120" s="659"/>
      <c r="AI2120" s="659"/>
      <c r="AJ2120" s="659"/>
      <c r="AK2120" s="659"/>
    </row>
    <row r="2121" spans="1:37">
      <c r="A2121" s="659"/>
      <c r="B2121" s="659"/>
      <c r="C2121" s="659"/>
      <c r="D2121" s="659"/>
      <c r="E2121" s="659"/>
      <c r="F2121" s="659"/>
      <c r="G2121" s="659"/>
      <c r="H2121" s="659"/>
      <c r="I2121" s="660"/>
      <c r="J2121" s="659"/>
      <c r="K2121" s="660"/>
      <c r="L2121" s="659"/>
      <c r="M2121" s="659"/>
      <c r="N2121" s="659"/>
      <c r="O2121" s="659"/>
      <c r="P2121" s="659"/>
      <c r="Q2121" s="659"/>
      <c r="R2121" s="659"/>
      <c r="S2121" s="659"/>
      <c r="T2121" s="659"/>
      <c r="U2121" s="659"/>
      <c r="V2121" s="659"/>
      <c r="W2121" s="659"/>
      <c r="X2121" s="659"/>
      <c r="Y2121" s="659"/>
      <c r="Z2121" s="659"/>
      <c r="AA2121" s="659"/>
      <c r="AB2121" s="659"/>
      <c r="AC2121" s="659"/>
      <c r="AD2121" s="659"/>
      <c r="AE2121" s="659"/>
      <c r="AF2121" s="659"/>
      <c r="AG2121" s="659"/>
      <c r="AH2121" s="659"/>
      <c r="AI2121" s="659"/>
      <c r="AJ2121" s="659"/>
      <c r="AK2121" s="659"/>
    </row>
    <row r="2122" spans="1:37">
      <c r="A2122" s="659"/>
      <c r="B2122" s="659"/>
      <c r="C2122" s="659"/>
      <c r="D2122" s="659"/>
      <c r="E2122" s="659"/>
      <c r="F2122" s="659"/>
      <c r="G2122" s="659"/>
      <c r="H2122" s="659"/>
      <c r="I2122" s="660"/>
      <c r="J2122" s="659"/>
      <c r="K2122" s="660"/>
      <c r="L2122" s="659"/>
      <c r="M2122" s="659"/>
      <c r="N2122" s="659"/>
      <c r="O2122" s="659"/>
      <c r="P2122" s="659"/>
      <c r="Q2122" s="659"/>
      <c r="R2122" s="659"/>
      <c r="S2122" s="659"/>
      <c r="T2122" s="659"/>
      <c r="U2122" s="659"/>
      <c r="V2122" s="659"/>
      <c r="W2122" s="659"/>
      <c r="X2122" s="659"/>
      <c r="Y2122" s="659"/>
      <c r="Z2122" s="659"/>
      <c r="AA2122" s="659"/>
      <c r="AB2122" s="659"/>
      <c r="AC2122" s="659"/>
      <c r="AD2122" s="659"/>
      <c r="AE2122" s="659"/>
      <c r="AF2122" s="659"/>
      <c r="AG2122" s="659"/>
      <c r="AH2122" s="659"/>
      <c r="AI2122" s="659"/>
      <c r="AJ2122" s="659"/>
      <c r="AK2122" s="659"/>
    </row>
    <row r="2123" spans="1:37">
      <c r="A2123" s="659"/>
      <c r="B2123" s="659"/>
      <c r="C2123" s="659"/>
      <c r="D2123" s="659"/>
      <c r="E2123" s="659"/>
      <c r="F2123" s="659"/>
      <c r="G2123" s="659"/>
      <c r="H2123" s="659"/>
      <c r="I2123" s="660"/>
      <c r="J2123" s="659"/>
      <c r="K2123" s="660"/>
      <c r="L2123" s="659"/>
      <c r="M2123" s="659"/>
      <c r="N2123" s="659"/>
      <c r="O2123" s="659"/>
      <c r="P2123" s="659"/>
      <c r="Q2123" s="659"/>
      <c r="R2123" s="659"/>
      <c r="S2123" s="659"/>
      <c r="T2123" s="659"/>
      <c r="U2123" s="659"/>
      <c r="V2123" s="659"/>
      <c r="W2123" s="659"/>
      <c r="X2123" s="659"/>
      <c r="Y2123" s="659"/>
      <c r="Z2123" s="659"/>
      <c r="AA2123" s="659"/>
      <c r="AB2123" s="659"/>
      <c r="AC2123" s="659"/>
      <c r="AD2123" s="659"/>
      <c r="AE2123" s="659"/>
      <c r="AF2123" s="659"/>
      <c r="AG2123" s="659"/>
      <c r="AH2123" s="659"/>
      <c r="AI2123" s="659"/>
      <c r="AJ2123" s="659"/>
      <c r="AK2123" s="659"/>
    </row>
    <row r="2124" spans="1:37">
      <c r="A2124" s="659"/>
      <c r="B2124" s="659"/>
      <c r="C2124" s="659"/>
      <c r="D2124" s="659"/>
      <c r="E2124" s="659"/>
      <c r="F2124" s="659"/>
      <c r="G2124" s="659"/>
      <c r="H2124" s="659"/>
      <c r="I2124" s="660"/>
      <c r="J2124" s="659"/>
      <c r="K2124" s="660"/>
      <c r="L2124" s="659"/>
      <c r="M2124" s="659"/>
      <c r="N2124" s="659"/>
      <c r="O2124" s="659"/>
      <c r="P2124" s="659"/>
      <c r="Q2124" s="659"/>
      <c r="R2124" s="659"/>
      <c r="S2124" s="659"/>
      <c r="T2124" s="659"/>
      <c r="U2124" s="659"/>
      <c r="V2124" s="659"/>
      <c r="W2124" s="659"/>
      <c r="X2124" s="659"/>
      <c r="Y2124" s="659"/>
      <c r="Z2124" s="659"/>
      <c r="AA2124" s="659"/>
      <c r="AB2124" s="659"/>
      <c r="AC2124" s="659"/>
      <c r="AD2124" s="659"/>
      <c r="AE2124" s="659"/>
      <c r="AF2124" s="659"/>
      <c r="AG2124" s="659"/>
      <c r="AH2124" s="659"/>
      <c r="AI2124" s="659"/>
      <c r="AJ2124" s="659"/>
      <c r="AK2124" s="659"/>
    </row>
    <row r="2125" spans="1:37">
      <c r="A2125" s="659"/>
      <c r="B2125" s="659"/>
      <c r="C2125" s="659"/>
      <c r="D2125" s="659"/>
      <c r="E2125" s="659"/>
      <c r="F2125" s="659"/>
      <c r="G2125" s="659"/>
      <c r="H2125" s="659"/>
      <c r="I2125" s="660"/>
      <c r="J2125" s="659"/>
      <c r="K2125" s="660"/>
      <c r="L2125" s="659"/>
      <c r="M2125" s="659"/>
      <c r="N2125" s="659"/>
      <c r="O2125" s="659"/>
      <c r="P2125" s="659"/>
      <c r="Q2125" s="659"/>
      <c r="R2125" s="659"/>
      <c r="S2125" s="659"/>
      <c r="T2125" s="659"/>
      <c r="U2125" s="659"/>
      <c r="V2125" s="659"/>
      <c r="W2125" s="659"/>
      <c r="X2125" s="659"/>
      <c r="Y2125" s="659"/>
      <c r="Z2125" s="659"/>
      <c r="AA2125" s="659"/>
      <c r="AB2125" s="659"/>
      <c r="AC2125" s="659"/>
      <c r="AD2125" s="659"/>
      <c r="AE2125" s="659"/>
      <c r="AF2125" s="659"/>
      <c r="AG2125" s="659"/>
      <c r="AH2125" s="659"/>
      <c r="AI2125" s="659"/>
      <c r="AJ2125" s="659"/>
      <c r="AK2125" s="659"/>
    </row>
    <row r="2126" spans="1:37">
      <c r="A2126" s="659"/>
      <c r="B2126" s="659"/>
      <c r="C2126" s="659"/>
      <c r="D2126" s="659"/>
      <c r="E2126" s="659"/>
      <c r="F2126" s="659"/>
      <c r="G2126" s="659"/>
      <c r="H2126" s="659"/>
      <c r="I2126" s="660"/>
      <c r="J2126" s="659"/>
      <c r="K2126" s="660"/>
      <c r="L2126" s="659"/>
      <c r="M2126" s="659"/>
      <c r="N2126" s="659"/>
      <c r="O2126" s="659"/>
      <c r="P2126" s="659"/>
      <c r="Q2126" s="659"/>
      <c r="R2126" s="659"/>
      <c r="S2126" s="659"/>
      <c r="T2126" s="659"/>
      <c r="U2126" s="659"/>
      <c r="V2126" s="659"/>
      <c r="W2126" s="659"/>
      <c r="X2126" s="659"/>
      <c r="Y2126" s="659"/>
      <c r="Z2126" s="659"/>
      <c r="AA2126" s="659"/>
      <c r="AB2126" s="659"/>
      <c r="AC2126" s="659"/>
      <c r="AD2126" s="659"/>
      <c r="AE2126" s="659"/>
      <c r="AF2126" s="659"/>
      <c r="AG2126" s="659"/>
      <c r="AH2126" s="659"/>
      <c r="AI2126" s="659"/>
      <c r="AJ2126" s="659"/>
      <c r="AK2126" s="659"/>
    </row>
    <row r="2127" spans="1:37">
      <c r="A2127" s="659"/>
      <c r="B2127" s="659"/>
      <c r="C2127" s="659"/>
      <c r="D2127" s="659"/>
      <c r="E2127" s="659"/>
      <c r="F2127" s="659"/>
      <c r="G2127" s="659"/>
      <c r="H2127" s="659"/>
      <c r="I2127" s="660"/>
      <c r="J2127" s="659"/>
      <c r="K2127" s="660"/>
      <c r="L2127" s="659"/>
      <c r="M2127" s="659"/>
      <c r="N2127" s="659"/>
      <c r="O2127" s="659"/>
      <c r="P2127" s="659"/>
      <c r="Q2127" s="659"/>
      <c r="R2127" s="659"/>
      <c r="S2127" s="659"/>
      <c r="T2127" s="659"/>
      <c r="U2127" s="659"/>
      <c r="V2127" s="659"/>
      <c r="W2127" s="659"/>
      <c r="X2127" s="659"/>
      <c r="Y2127" s="659"/>
      <c r="Z2127" s="659"/>
      <c r="AA2127" s="659"/>
      <c r="AB2127" s="659"/>
      <c r="AC2127" s="659"/>
      <c r="AD2127" s="659"/>
      <c r="AE2127" s="659"/>
      <c r="AF2127" s="659"/>
      <c r="AG2127" s="659"/>
      <c r="AH2127" s="659"/>
      <c r="AI2127" s="659"/>
      <c r="AJ2127" s="659"/>
      <c r="AK2127" s="659"/>
    </row>
    <row r="2128" spans="1:37">
      <c r="A2128" s="659"/>
      <c r="B2128" s="659"/>
      <c r="C2128" s="659"/>
      <c r="D2128" s="659"/>
      <c r="E2128" s="659"/>
      <c r="F2128" s="659"/>
      <c r="G2128" s="659"/>
      <c r="H2128" s="659"/>
      <c r="I2128" s="660"/>
      <c r="J2128" s="659"/>
      <c r="K2128" s="660"/>
      <c r="L2128" s="659"/>
      <c r="M2128" s="659"/>
      <c r="N2128" s="659"/>
      <c r="O2128" s="659"/>
      <c r="P2128" s="659"/>
      <c r="Q2128" s="659"/>
      <c r="R2128" s="659"/>
      <c r="S2128" s="659"/>
      <c r="T2128" s="659"/>
      <c r="U2128" s="659"/>
      <c r="V2128" s="659"/>
      <c r="W2128" s="659"/>
      <c r="X2128" s="659"/>
      <c r="Y2128" s="659"/>
      <c r="Z2128" s="659"/>
      <c r="AA2128" s="659"/>
      <c r="AB2128" s="659"/>
      <c r="AC2128" s="659"/>
      <c r="AD2128" s="659"/>
      <c r="AE2128" s="659"/>
      <c r="AF2128" s="659"/>
      <c r="AG2128" s="659"/>
      <c r="AH2128" s="659"/>
      <c r="AI2128" s="659"/>
      <c r="AJ2128" s="659"/>
      <c r="AK2128" s="659"/>
    </row>
    <row r="2129" spans="1:37">
      <c r="A2129" s="659"/>
      <c r="B2129" s="659"/>
      <c r="C2129" s="659"/>
      <c r="D2129" s="659"/>
      <c r="E2129" s="659"/>
      <c r="F2129" s="659"/>
      <c r="G2129" s="659"/>
      <c r="H2129" s="659"/>
      <c r="I2129" s="660"/>
      <c r="J2129" s="659"/>
      <c r="K2129" s="660"/>
      <c r="L2129" s="659"/>
      <c r="M2129" s="659"/>
      <c r="N2129" s="659"/>
      <c r="O2129" s="659"/>
      <c r="P2129" s="659"/>
      <c r="Q2129" s="659"/>
      <c r="R2129" s="659"/>
      <c r="S2129" s="659"/>
      <c r="T2129" s="659"/>
      <c r="U2129" s="659"/>
      <c r="V2129" s="659"/>
      <c r="W2129" s="659"/>
      <c r="X2129" s="659"/>
      <c r="Y2129" s="659"/>
      <c r="Z2129" s="659"/>
      <c r="AA2129" s="659"/>
      <c r="AB2129" s="659"/>
      <c r="AC2129" s="659"/>
      <c r="AD2129" s="659"/>
      <c r="AE2129" s="659"/>
      <c r="AF2129" s="659"/>
      <c r="AG2129" s="659"/>
      <c r="AH2129" s="659"/>
      <c r="AI2129" s="659"/>
      <c r="AJ2129" s="659"/>
      <c r="AK2129" s="659"/>
    </row>
    <row r="2130" spans="1:37">
      <c r="A2130" s="659"/>
      <c r="B2130" s="659"/>
      <c r="C2130" s="659"/>
      <c r="D2130" s="659"/>
      <c r="E2130" s="659"/>
      <c r="F2130" s="659"/>
      <c r="G2130" s="659"/>
      <c r="H2130" s="659"/>
      <c r="I2130" s="660"/>
      <c r="J2130" s="659"/>
      <c r="K2130" s="660"/>
      <c r="L2130" s="659"/>
      <c r="M2130" s="659"/>
      <c r="N2130" s="659"/>
      <c r="O2130" s="659"/>
      <c r="P2130" s="659"/>
      <c r="Q2130" s="659"/>
      <c r="R2130" s="659"/>
      <c r="S2130" s="659"/>
      <c r="T2130" s="659"/>
      <c r="U2130" s="659"/>
      <c r="V2130" s="659"/>
      <c r="W2130" s="659"/>
      <c r="X2130" s="659"/>
      <c r="Y2130" s="659"/>
      <c r="Z2130" s="659"/>
      <c r="AA2130" s="659"/>
      <c r="AB2130" s="659"/>
      <c r="AC2130" s="659"/>
      <c r="AD2130" s="659"/>
      <c r="AE2130" s="659"/>
      <c r="AF2130" s="659"/>
      <c r="AG2130" s="659"/>
      <c r="AH2130" s="659"/>
      <c r="AI2130" s="659"/>
      <c r="AJ2130" s="659"/>
      <c r="AK2130" s="659"/>
    </row>
    <row r="2131" spans="1:37">
      <c r="A2131" s="659"/>
      <c r="B2131" s="659"/>
      <c r="C2131" s="659"/>
      <c r="D2131" s="659"/>
      <c r="E2131" s="659"/>
      <c r="F2131" s="659"/>
      <c r="G2131" s="659"/>
      <c r="H2131" s="659"/>
      <c r="I2131" s="660"/>
      <c r="J2131" s="659"/>
      <c r="K2131" s="660"/>
      <c r="L2131" s="659"/>
      <c r="M2131" s="659"/>
      <c r="N2131" s="659"/>
      <c r="O2131" s="659"/>
      <c r="P2131" s="659"/>
      <c r="Q2131" s="659"/>
      <c r="R2131" s="659"/>
      <c r="S2131" s="659"/>
      <c r="T2131" s="659"/>
      <c r="U2131" s="659"/>
      <c r="V2131" s="659"/>
      <c r="W2131" s="659"/>
      <c r="X2131" s="659"/>
      <c r="Y2131" s="659"/>
      <c r="Z2131" s="659"/>
      <c r="AA2131" s="659"/>
      <c r="AB2131" s="659"/>
      <c r="AC2131" s="659"/>
      <c r="AD2131" s="659"/>
      <c r="AE2131" s="659"/>
      <c r="AF2131" s="659"/>
      <c r="AG2131" s="659"/>
      <c r="AH2131" s="659"/>
      <c r="AI2131" s="659"/>
      <c r="AJ2131" s="659"/>
      <c r="AK2131" s="659"/>
    </row>
    <row r="2132" spans="1:37">
      <c r="A2132" s="659"/>
      <c r="B2132" s="659"/>
      <c r="C2132" s="659"/>
      <c r="D2132" s="659"/>
      <c r="E2132" s="659"/>
      <c r="F2132" s="659"/>
      <c r="G2132" s="659"/>
      <c r="H2132" s="659"/>
      <c r="I2132" s="660"/>
      <c r="J2132" s="659"/>
      <c r="K2132" s="660"/>
      <c r="L2132" s="659"/>
      <c r="M2132" s="659"/>
      <c r="N2132" s="659"/>
      <c r="O2132" s="659"/>
      <c r="P2132" s="659"/>
      <c r="Q2132" s="659"/>
      <c r="R2132" s="659"/>
      <c r="S2132" s="659"/>
      <c r="T2132" s="659"/>
      <c r="U2132" s="659"/>
      <c r="V2132" s="659"/>
      <c r="W2132" s="659"/>
      <c r="X2132" s="659"/>
      <c r="Y2132" s="659"/>
      <c r="Z2132" s="659"/>
      <c r="AA2132" s="659"/>
      <c r="AB2132" s="659"/>
      <c r="AC2132" s="659"/>
      <c r="AD2132" s="659"/>
      <c r="AE2132" s="659"/>
      <c r="AF2132" s="659"/>
      <c r="AG2132" s="659"/>
      <c r="AH2132" s="659"/>
      <c r="AI2132" s="659"/>
      <c r="AJ2132" s="659"/>
      <c r="AK2132" s="659"/>
    </row>
    <row r="2133" spans="1:37">
      <c r="A2133" s="659"/>
      <c r="B2133" s="659"/>
      <c r="C2133" s="659"/>
      <c r="D2133" s="659"/>
      <c r="E2133" s="659"/>
      <c r="F2133" s="659"/>
      <c r="G2133" s="659"/>
      <c r="H2133" s="659"/>
      <c r="I2133" s="660"/>
      <c r="J2133" s="659"/>
      <c r="K2133" s="660"/>
      <c r="L2133" s="659"/>
      <c r="M2133" s="659"/>
      <c r="N2133" s="659"/>
      <c r="O2133" s="659"/>
      <c r="P2133" s="659"/>
      <c r="Q2133" s="659"/>
      <c r="R2133" s="659"/>
      <c r="S2133" s="659"/>
      <c r="T2133" s="659"/>
      <c r="U2133" s="659"/>
      <c r="V2133" s="659"/>
      <c r="W2133" s="659"/>
      <c r="X2133" s="659"/>
      <c r="Y2133" s="659"/>
      <c r="Z2133" s="659"/>
      <c r="AA2133" s="659"/>
      <c r="AB2133" s="659"/>
      <c r="AC2133" s="659"/>
      <c r="AD2133" s="659"/>
      <c r="AE2133" s="659"/>
      <c r="AF2133" s="659"/>
      <c r="AG2133" s="659"/>
      <c r="AH2133" s="659"/>
      <c r="AI2133" s="659"/>
      <c r="AJ2133" s="659"/>
      <c r="AK2133" s="659"/>
    </row>
    <row r="2134" spans="1:37">
      <c r="A2134" s="659"/>
      <c r="B2134" s="659"/>
      <c r="C2134" s="659"/>
      <c r="D2134" s="659"/>
      <c r="E2134" s="659"/>
      <c r="F2134" s="659"/>
      <c r="G2134" s="659"/>
      <c r="H2134" s="659"/>
      <c r="I2134" s="660"/>
      <c r="J2134" s="659"/>
      <c r="K2134" s="660"/>
      <c r="L2134" s="659"/>
      <c r="M2134" s="659"/>
      <c r="N2134" s="659"/>
      <c r="O2134" s="659"/>
      <c r="P2134" s="659"/>
      <c r="Q2134" s="659"/>
      <c r="R2134" s="659"/>
      <c r="S2134" s="659"/>
      <c r="T2134" s="659"/>
      <c r="U2134" s="659"/>
      <c r="V2134" s="659"/>
      <c r="W2134" s="659"/>
      <c r="X2134" s="659"/>
      <c r="Y2134" s="659"/>
      <c r="Z2134" s="659"/>
      <c r="AA2134" s="659"/>
      <c r="AB2134" s="659"/>
      <c r="AC2134" s="659"/>
      <c r="AD2134" s="659"/>
      <c r="AE2134" s="659"/>
      <c r="AF2134" s="659"/>
      <c r="AG2134" s="659"/>
      <c r="AH2134" s="659"/>
      <c r="AI2134" s="659"/>
      <c r="AJ2134" s="659"/>
      <c r="AK2134" s="659"/>
    </row>
    <row r="2135" spans="1:37">
      <c r="A2135" s="659"/>
      <c r="B2135" s="659"/>
      <c r="C2135" s="659"/>
      <c r="D2135" s="659"/>
      <c r="E2135" s="659"/>
      <c r="F2135" s="659"/>
      <c r="G2135" s="659"/>
      <c r="H2135" s="659"/>
      <c r="I2135" s="660"/>
      <c r="J2135" s="659"/>
      <c r="K2135" s="660"/>
      <c r="L2135" s="659"/>
      <c r="M2135" s="659"/>
      <c r="N2135" s="659"/>
      <c r="O2135" s="659"/>
      <c r="P2135" s="659"/>
      <c r="Q2135" s="659"/>
      <c r="R2135" s="659"/>
      <c r="S2135" s="659"/>
      <c r="T2135" s="659"/>
      <c r="U2135" s="659"/>
      <c r="V2135" s="659"/>
      <c r="W2135" s="659"/>
      <c r="X2135" s="659"/>
      <c r="Y2135" s="659"/>
      <c r="Z2135" s="659"/>
      <c r="AA2135" s="659"/>
      <c r="AB2135" s="659"/>
      <c r="AC2135" s="659"/>
      <c r="AD2135" s="659"/>
      <c r="AE2135" s="659"/>
      <c r="AF2135" s="659"/>
      <c r="AG2135" s="659"/>
      <c r="AH2135" s="659"/>
      <c r="AI2135" s="659"/>
      <c r="AJ2135" s="659"/>
      <c r="AK2135" s="659"/>
    </row>
    <row r="2136" spans="1:37">
      <c r="A2136" s="659"/>
      <c r="B2136" s="659"/>
      <c r="C2136" s="659"/>
      <c r="D2136" s="659"/>
      <c r="E2136" s="659"/>
      <c r="F2136" s="659"/>
      <c r="G2136" s="659"/>
      <c r="H2136" s="659"/>
      <c r="I2136" s="660"/>
      <c r="J2136" s="659"/>
      <c r="K2136" s="660"/>
      <c r="L2136" s="659"/>
      <c r="M2136" s="659"/>
      <c r="N2136" s="659"/>
      <c r="O2136" s="659"/>
      <c r="P2136" s="659"/>
      <c r="Q2136" s="659"/>
      <c r="R2136" s="659"/>
      <c r="S2136" s="659"/>
      <c r="T2136" s="659"/>
      <c r="U2136" s="659"/>
      <c r="V2136" s="659"/>
      <c r="W2136" s="659"/>
      <c r="X2136" s="659"/>
      <c r="Y2136" s="659"/>
      <c r="Z2136" s="659"/>
      <c r="AA2136" s="659"/>
      <c r="AB2136" s="659"/>
      <c r="AC2136" s="659"/>
      <c r="AD2136" s="659"/>
      <c r="AE2136" s="659"/>
      <c r="AF2136" s="659"/>
      <c r="AG2136" s="659"/>
      <c r="AH2136" s="659"/>
      <c r="AI2136" s="659"/>
      <c r="AJ2136" s="659"/>
      <c r="AK2136" s="659"/>
    </row>
    <row r="2137" spans="1:37">
      <c r="A2137" s="659"/>
      <c r="B2137" s="659"/>
      <c r="C2137" s="659"/>
      <c r="D2137" s="659"/>
      <c r="E2137" s="659"/>
      <c r="F2137" s="659"/>
      <c r="G2137" s="659"/>
      <c r="H2137" s="659"/>
      <c r="I2137" s="660"/>
      <c r="J2137" s="659"/>
      <c r="K2137" s="660"/>
      <c r="L2137" s="659"/>
      <c r="M2137" s="659"/>
      <c r="N2137" s="659"/>
      <c r="O2137" s="659"/>
      <c r="P2137" s="659"/>
      <c r="Q2137" s="659"/>
      <c r="R2137" s="659"/>
      <c r="S2137" s="659"/>
      <c r="T2137" s="659"/>
      <c r="U2137" s="659"/>
      <c r="V2137" s="659"/>
      <c r="W2137" s="659"/>
      <c r="X2137" s="659"/>
      <c r="Y2137" s="659"/>
      <c r="Z2137" s="659"/>
      <c r="AA2137" s="659"/>
      <c r="AB2137" s="659"/>
      <c r="AC2137" s="659"/>
      <c r="AD2137" s="659"/>
      <c r="AE2137" s="659"/>
      <c r="AF2137" s="659"/>
      <c r="AG2137" s="659"/>
      <c r="AH2137" s="659"/>
      <c r="AI2137" s="659"/>
      <c r="AJ2137" s="659"/>
      <c r="AK2137" s="659"/>
    </row>
    <row r="2138" spans="1:37">
      <c r="A2138" s="659"/>
      <c r="B2138" s="659"/>
      <c r="C2138" s="659"/>
      <c r="D2138" s="659"/>
      <c r="E2138" s="659"/>
      <c r="F2138" s="659"/>
      <c r="G2138" s="659"/>
      <c r="H2138" s="659"/>
      <c r="I2138" s="660"/>
      <c r="J2138" s="659"/>
      <c r="K2138" s="660"/>
      <c r="L2138" s="659"/>
      <c r="M2138" s="659"/>
      <c r="N2138" s="659"/>
      <c r="O2138" s="659"/>
      <c r="P2138" s="659"/>
      <c r="Q2138" s="659"/>
      <c r="R2138" s="659"/>
      <c r="S2138" s="659"/>
      <c r="T2138" s="659"/>
      <c r="U2138" s="659"/>
      <c r="V2138" s="659"/>
      <c r="W2138" s="659"/>
      <c r="X2138" s="659"/>
      <c r="Y2138" s="659"/>
      <c r="Z2138" s="659"/>
      <c r="AA2138" s="659"/>
      <c r="AB2138" s="659"/>
      <c r="AC2138" s="659"/>
      <c r="AD2138" s="659"/>
      <c r="AE2138" s="659"/>
      <c r="AF2138" s="659"/>
      <c r="AG2138" s="659"/>
      <c r="AH2138" s="659"/>
      <c r="AI2138" s="659"/>
      <c r="AJ2138" s="659"/>
      <c r="AK2138" s="659"/>
    </row>
    <row r="2139" spans="1:37">
      <c r="A2139" s="659"/>
      <c r="B2139" s="659"/>
      <c r="C2139" s="659"/>
      <c r="D2139" s="659"/>
      <c r="E2139" s="659"/>
      <c r="F2139" s="659"/>
      <c r="G2139" s="659"/>
      <c r="H2139" s="659"/>
      <c r="I2139" s="660"/>
      <c r="J2139" s="659"/>
      <c r="K2139" s="660"/>
      <c r="L2139" s="659"/>
      <c r="M2139" s="659"/>
      <c r="N2139" s="659"/>
      <c r="O2139" s="659"/>
      <c r="P2139" s="659"/>
      <c r="Q2139" s="659"/>
      <c r="R2139" s="659"/>
      <c r="S2139" s="659"/>
      <c r="T2139" s="659"/>
      <c r="U2139" s="659"/>
      <c r="V2139" s="659"/>
      <c r="W2139" s="659"/>
      <c r="X2139" s="659"/>
      <c r="Y2139" s="659"/>
      <c r="Z2139" s="659"/>
      <c r="AA2139" s="659"/>
      <c r="AB2139" s="659"/>
      <c r="AC2139" s="659"/>
      <c r="AD2139" s="659"/>
      <c r="AE2139" s="659"/>
      <c r="AF2139" s="659"/>
      <c r="AG2139" s="659"/>
      <c r="AH2139" s="659"/>
      <c r="AI2139" s="659"/>
      <c r="AJ2139" s="659"/>
      <c r="AK2139" s="659"/>
    </row>
    <row r="2140" spans="1:37">
      <c r="A2140" s="659"/>
      <c r="B2140" s="659"/>
      <c r="C2140" s="659"/>
      <c r="D2140" s="659"/>
      <c r="E2140" s="659"/>
      <c r="F2140" s="659"/>
      <c r="G2140" s="659"/>
      <c r="H2140" s="659"/>
      <c r="I2140" s="660"/>
      <c r="J2140" s="659"/>
      <c r="K2140" s="660"/>
      <c r="L2140" s="659"/>
      <c r="M2140" s="659"/>
      <c r="N2140" s="659"/>
      <c r="O2140" s="659"/>
      <c r="P2140" s="659"/>
      <c r="Q2140" s="659"/>
      <c r="R2140" s="659"/>
      <c r="S2140" s="659"/>
      <c r="T2140" s="659"/>
      <c r="U2140" s="659"/>
      <c r="V2140" s="659"/>
      <c r="W2140" s="659"/>
      <c r="X2140" s="659"/>
      <c r="Y2140" s="659"/>
      <c r="Z2140" s="659"/>
      <c r="AA2140" s="659"/>
      <c r="AB2140" s="659"/>
      <c r="AC2140" s="659"/>
      <c r="AD2140" s="659"/>
      <c r="AE2140" s="659"/>
      <c r="AF2140" s="659"/>
      <c r="AG2140" s="659"/>
      <c r="AH2140" s="659"/>
      <c r="AI2140" s="659"/>
      <c r="AJ2140" s="659"/>
      <c r="AK2140" s="659"/>
    </row>
    <row r="2141" spans="1:37">
      <c r="A2141" s="659"/>
      <c r="B2141" s="659"/>
      <c r="C2141" s="659"/>
      <c r="D2141" s="659"/>
      <c r="E2141" s="659"/>
      <c r="F2141" s="659"/>
      <c r="G2141" s="659"/>
      <c r="H2141" s="659"/>
      <c r="I2141" s="660"/>
      <c r="J2141" s="659"/>
      <c r="K2141" s="660"/>
      <c r="L2141" s="659"/>
      <c r="M2141" s="659"/>
      <c r="N2141" s="659"/>
      <c r="O2141" s="659"/>
      <c r="P2141" s="659"/>
      <c r="Q2141" s="659"/>
      <c r="R2141" s="659"/>
      <c r="S2141" s="659"/>
      <c r="T2141" s="659"/>
      <c r="U2141" s="659"/>
      <c r="V2141" s="659"/>
      <c r="W2141" s="659"/>
      <c r="X2141" s="659"/>
      <c r="Y2141" s="659"/>
      <c r="Z2141" s="659"/>
      <c r="AA2141" s="659"/>
      <c r="AB2141" s="659"/>
      <c r="AC2141" s="659"/>
      <c r="AD2141" s="659"/>
      <c r="AE2141" s="659"/>
      <c r="AF2141" s="659"/>
      <c r="AG2141" s="659"/>
      <c r="AH2141" s="659"/>
      <c r="AI2141" s="659"/>
      <c r="AJ2141" s="659"/>
      <c r="AK2141" s="659"/>
    </row>
    <row r="2142" spans="1:37">
      <c r="A2142" s="659"/>
      <c r="B2142" s="659"/>
      <c r="C2142" s="659"/>
      <c r="D2142" s="659"/>
      <c r="E2142" s="659"/>
      <c r="F2142" s="659"/>
      <c r="G2142" s="659"/>
      <c r="H2142" s="659"/>
      <c r="I2142" s="660"/>
      <c r="J2142" s="659"/>
      <c r="K2142" s="660"/>
      <c r="L2142" s="659"/>
      <c r="M2142" s="659"/>
      <c r="N2142" s="659"/>
      <c r="O2142" s="659"/>
      <c r="P2142" s="659"/>
      <c r="Q2142" s="659"/>
      <c r="R2142" s="659"/>
      <c r="S2142" s="659"/>
      <c r="T2142" s="659"/>
      <c r="U2142" s="659"/>
      <c r="V2142" s="659"/>
      <c r="W2142" s="659"/>
      <c r="X2142" s="659"/>
      <c r="Y2142" s="659"/>
      <c r="Z2142" s="659"/>
      <c r="AA2142" s="659"/>
      <c r="AB2142" s="659"/>
      <c r="AC2142" s="659"/>
      <c r="AD2142" s="659"/>
      <c r="AE2142" s="659"/>
      <c r="AF2142" s="659"/>
      <c r="AG2142" s="659"/>
      <c r="AH2142" s="659"/>
      <c r="AI2142" s="659"/>
      <c r="AJ2142" s="659"/>
      <c r="AK2142" s="659"/>
    </row>
    <row r="2143" spans="1:37">
      <c r="A2143" s="659"/>
      <c r="B2143" s="659"/>
      <c r="C2143" s="659"/>
      <c r="D2143" s="659"/>
      <c r="E2143" s="659"/>
      <c r="F2143" s="659"/>
      <c r="G2143" s="659"/>
      <c r="H2143" s="659"/>
      <c r="I2143" s="660"/>
      <c r="J2143" s="659"/>
      <c r="K2143" s="660"/>
      <c r="L2143" s="659"/>
      <c r="M2143" s="659"/>
      <c r="N2143" s="659"/>
      <c r="O2143" s="659"/>
      <c r="P2143" s="659"/>
      <c r="Q2143" s="659"/>
      <c r="R2143" s="659"/>
      <c r="S2143" s="659"/>
      <c r="T2143" s="659"/>
      <c r="U2143" s="659"/>
      <c r="V2143" s="659"/>
      <c r="W2143" s="659"/>
      <c r="X2143" s="659"/>
      <c r="Y2143" s="659"/>
      <c r="Z2143" s="659"/>
      <c r="AA2143" s="659"/>
      <c r="AB2143" s="659"/>
      <c r="AC2143" s="659"/>
      <c r="AD2143" s="659"/>
      <c r="AE2143" s="659"/>
      <c r="AF2143" s="659"/>
      <c r="AG2143" s="659"/>
      <c r="AH2143" s="659"/>
      <c r="AI2143" s="659"/>
      <c r="AJ2143" s="659"/>
      <c r="AK2143" s="659"/>
    </row>
    <row r="2144" spans="1:37">
      <c r="A2144" s="659"/>
      <c r="B2144" s="659"/>
      <c r="C2144" s="659"/>
      <c r="D2144" s="659"/>
      <c r="E2144" s="659"/>
      <c r="F2144" s="659"/>
      <c r="G2144" s="659"/>
      <c r="H2144" s="659"/>
      <c r="I2144" s="660"/>
      <c r="J2144" s="659"/>
      <c r="K2144" s="660"/>
      <c r="L2144" s="659"/>
      <c r="M2144" s="659"/>
      <c r="N2144" s="659"/>
      <c r="O2144" s="659"/>
      <c r="P2144" s="659"/>
      <c r="Q2144" s="659"/>
      <c r="R2144" s="659"/>
      <c r="S2144" s="659"/>
      <c r="T2144" s="659"/>
      <c r="U2144" s="659"/>
      <c r="V2144" s="659"/>
      <c r="W2144" s="659"/>
      <c r="X2144" s="659"/>
      <c r="Y2144" s="659"/>
      <c r="Z2144" s="659"/>
      <c r="AA2144" s="659"/>
      <c r="AB2144" s="659"/>
      <c r="AC2144" s="659"/>
      <c r="AD2144" s="659"/>
      <c r="AE2144" s="659"/>
      <c r="AF2144" s="659"/>
      <c r="AG2144" s="659"/>
      <c r="AH2144" s="659"/>
      <c r="AI2144" s="659"/>
      <c r="AJ2144" s="659"/>
      <c r="AK2144" s="659"/>
    </row>
    <row r="2145" spans="1:37">
      <c r="A2145" s="659"/>
      <c r="B2145" s="659"/>
      <c r="C2145" s="659"/>
      <c r="D2145" s="659"/>
      <c r="E2145" s="659"/>
      <c r="F2145" s="659"/>
      <c r="G2145" s="659"/>
      <c r="H2145" s="659"/>
      <c r="I2145" s="660"/>
      <c r="J2145" s="659"/>
      <c r="K2145" s="660"/>
      <c r="L2145" s="659"/>
      <c r="M2145" s="659"/>
      <c r="N2145" s="659"/>
      <c r="O2145" s="659"/>
      <c r="P2145" s="659"/>
      <c r="Q2145" s="659"/>
      <c r="R2145" s="659"/>
      <c r="S2145" s="659"/>
      <c r="T2145" s="659"/>
      <c r="U2145" s="659"/>
      <c r="V2145" s="659"/>
      <c r="W2145" s="659"/>
      <c r="X2145" s="659"/>
      <c r="Y2145" s="659"/>
      <c r="Z2145" s="659"/>
      <c r="AA2145" s="659"/>
      <c r="AB2145" s="659"/>
      <c r="AC2145" s="659"/>
      <c r="AD2145" s="659"/>
      <c r="AE2145" s="659"/>
      <c r="AF2145" s="659"/>
      <c r="AG2145" s="659"/>
      <c r="AH2145" s="659"/>
      <c r="AI2145" s="659"/>
      <c r="AJ2145" s="659"/>
      <c r="AK2145" s="659"/>
    </row>
    <row r="2146" spans="1:37">
      <c r="A2146" s="659"/>
      <c r="B2146" s="659"/>
      <c r="C2146" s="659"/>
      <c r="D2146" s="659"/>
      <c r="E2146" s="659"/>
      <c r="F2146" s="659"/>
      <c r="G2146" s="659"/>
      <c r="H2146" s="659"/>
      <c r="I2146" s="660"/>
      <c r="J2146" s="659"/>
      <c r="K2146" s="660"/>
      <c r="L2146" s="659"/>
      <c r="M2146" s="659"/>
      <c r="N2146" s="659"/>
      <c r="O2146" s="659"/>
      <c r="P2146" s="659"/>
      <c r="Q2146" s="659"/>
      <c r="R2146" s="659"/>
      <c r="S2146" s="659"/>
      <c r="T2146" s="659"/>
      <c r="U2146" s="659"/>
      <c r="V2146" s="659"/>
      <c r="W2146" s="659"/>
      <c r="X2146" s="659"/>
      <c r="Y2146" s="659"/>
      <c r="Z2146" s="659"/>
      <c r="AA2146" s="659"/>
      <c r="AB2146" s="659"/>
      <c r="AC2146" s="659"/>
      <c r="AD2146" s="659"/>
      <c r="AE2146" s="659"/>
      <c r="AF2146" s="659"/>
      <c r="AG2146" s="659"/>
      <c r="AH2146" s="659"/>
      <c r="AI2146" s="659"/>
      <c r="AJ2146" s="659"/>
      <c r="AK2146" s="659"/>
    </row>
    <row r="2147" spans="1:37">
      <c r="A2147" s="659"/>
      <c r="B2147" s="659"/>
      <c r="C2147" s="659"/>
      <c r="D2147" s="659"/>
      <c r="E2147" s="659"/>
      <c r="F2147" s="659"/>
      <c r="G2147" s="659"/>
      <c r="H2147" s="659"/>
      <c r="I2147" s="660"/>
      <c r="J2147" s="659"/>
      <c r="K2147" s="660"/>
      <c r="L2147" s="659"/>
      <c r="M2147" s="659"/>
      <c r="N2147" s="659"/>
      <c r="O2147" s="659"/>
      <c r="P2147" s="659"/>
      <c r="Q2147" s="659"/>
      <c r="R2147" s="659"/>
      <c r="S2147" s="659"/>
      <c r="T2147" s="659"/>
      <c r="U2147" s="659"/>
      <c r="V2147" s="659"/>
      <c r="W2147" s="659"/>
      <c r="X2147" s="659"/>
      <c r="Y2147" s="659"/>
      <c r="Z2147" s="659"/>
      <c r="AA2147" s="659"/>
      <c r="AB2147" s="659"/>
      <c r="AC2147" s="659"/>
      <c r="AD2147" s="659"/>
      <c r="AE2147" s="659"/>
      <c r="AF2147" s="659"/>
      <c r="AG2147" s="659"/>
      <c r="AH2147" s="659"/>
      <c r="AI2147" s="659"/>
      <c r="AJ2147" s="659"/>
      <c r="AK2147" s="659"/>
    </row>
    <row r="2148" spans="1:37">
      <c r="A2148" s="659"/>
      <c r="B2148" s="659"/>
      <c r="C2148" s="659"/>
      <c r="D2148" s="659"/>
      <c r="E2148" s="659"/>
      <c r="F2148" s="659"/>
      <c r="G2148" s="659"/>
      <c r="H2148" s="659"/>
      <c r="I2148" s="660"/>
      <c r="J2148" s="659"/>
      <c r="K2148" s="660"/>
      <c r="L2148" s="659"/>
      <c r="M2148" s="659"/>
      <c r="N2148" s="659"/>
      <c r="O2148" s="659"/>
      <c r="P2148" s="659"/>
      <c r="Q2148" s="659"/>
      <c r="R2148" s="659"/>
      <c r="S2148" s="659"/>
      <c r="T2148" s="659"/>
      <c r="U2148" s="659"/>
      <c r="V2148" s="659"/>
      <c r="W2148" s="659"/>
      <c r="X2148" s="659"/>
      <c r="Y2148" s="659"/>
      <c r="Z2148" s="659"/>
      <c r="AA2148" s="659"/>
      <c r="AB2148" s="659"/>
      <c r="AC2148" s="659"/>
      <c r="AD2148" s="659"/>
      <c r="AE2148" s="659"/>
      <c r="AF2148" s="659"/>
      <c r="AG2148" s="659"/>
      <c r="AH2148" s="659"/>
      <c r="AI2148" s="659"/>
      <c r="AJ2148" s="659"/>
      <c r="AK2148" s="659"/>
    </row>
    <row r="2149" spans="1:37">
      <c r="A2149" s="659"/>
      <c r="B2149" s="659"/>
      <c r="C2149" s="659"/>
      <c r="D2149" s="659"/>
      <c r="E2149" s="659"/>
      <c r="F2149" s="659"/>
      <c r="G2149" s="659"/>
      <c r="H2149" s="659"/>
      <c r="I2149" s="660"/>
      <c r="J2149" s="659"/>
      <c r="K2149" s="660"/>
      <c r="L2149" s="659"/>
      <c r="M2149" s="659"/>
      <c r="N2149" s="659"/>
      <c r="O2149" s="659"/>
      <c r="P2149" s="659"/>
      <c r="Q2149" s="659"/>
      <c r="R2149" s="659"/>
      <c r="S2149" s="659"/>
      <c r="T2149" s="659"/>
      <c r="U2149" s="659"/>
      <c r="V2149" s="659"/>
      <c r="W2149" s="659"/>
      <c r="X2149" s="659"/>
      <c r="Y2149" s="659"/>
      <c r="Z2149" s="659"/>
      <c r="AA2149" s="659"/>
      <c r="AB2149" s="659"/>
      <c r="AC2149" s="659"/>
      <c r="AD2149" s="659"/>
      <c r="AE2149" s="659"/>
      <c r="AF2149" s="659"/>
      <c r="AG2149" s="659"/>
      <c r="AH2149" s="659"/>
      <c r="AI2149" s="659"/>
      <c r="AJ2149" s="659"/>
      <c r="AK2149" s="659"/>
    </row>
    <row r="2150" spans="1:37">
      <c r="A2150" s="659"/>
      <c r="B2150" s="659"/>
      <c r="C2150" s="659"/>
      <c r="D2150" s="659"/>
      <c r="E2150" s="659"/>
      <c r="F2150" s="659"/>
      <c r="G2150" s="659"/>
      <c r="H2150" s="659"/>
      <c r="I2150" s="660"/>
      <c r="J2150" s="659"/>
      <c r="K2150" s="660"/>
      <c r="L2150" s="659"/>
      <c r="M2150" s="659"/>
      <c r="N2150" s="659"/>
      <c r="O2150" s="659"/>
      <c r="P2150" s="659"/>
      <c r="Q2150" s="659"/>
      <c r="R2150" s="659"/>
      <c r="S2150" s="659"/>
      <c r="T2150" s="659"/>
      <c r="U2150" s="659"/>
      <c r="V2150" s="659"/>
      <c r="W2150" s="659"/>
      <c r="X2150" s="659"/>
      <c r="Y2150" s="659"/>
      <c r="Z2150" s="659"/>
      <c r="AA2150" s="659"/>
      <c r="AB2150" s="659"/>
      <c r="AC2150" s="659"/>
      <c r="AD2150" s="659"/>
      <c r="AE2150" s="659"/>
      <c r="AF2150" s="659"/>
      <c r="AG2150" s="659"/>
      <c r="AH2150" s="659"/>
      <c r="AI2150" s="659"/>
      <c r="AJ2150" s="659"/>
      <c r="AK2150" s="659"/>
    </row>
    <row r="2151" spans="1:37">
      <c r="A2151" s="659"/>
      <c r="B2151" s="659"/>
      <c r="C2151" s="659"/>
      <c r="D2151" s="659"/>
      <c r="E2151" s="659"/>
      <c r="F2151" s="659"/>
      <c r="G2151" s="659"/>
      <c r="H2151" s="659"/>
      <c r="I2151" s="660"/>
      <c r="J2151" s="659"/>
      <c r="K2151" s="660"/>
      <c r="L2151" s="659"/>
      <c r="M2151" s="659"/>
      <c r="N2151" s="659"/>
      <c r="O2151" s="659"/>
      <c r="P2151" s="659"/>
      <c r="Q2151" s="659"/>
      <c r="R2151" s="659"/>
      <c r="S2151" s="659"/>
      <c r="T2151" s="659"/>
      <c r="U2151" s="659"/>
      <c r="V2151" s="659"/>
      <c r="W2151" s="659"/>
      <c r="X2151" s="659"/>
      <c r="Y2151" s="659"/>
      <c r="Z2151" s="659"/>
      <c r="AA2151" s="659"/>
      <c r="AB2151" s="659"/>
      <c r="AC2151" s="659"/>
      <c r="AD2151" s="659"/>
      <c r="AE2151" s="659"/>
      <c r="AF2151" s="659"/>
      <c r="AG2151" s="659"/>
      <c r="AH2151" s="659"/>
      <c r="AI2151" s="659"/>
      <c r="AJ2151" s="659"/>
      <c r="AK2151" s="659"/>
    </row>
    <row r="2152" spans="1:37">
      <c r="A2152" s="659"/>
      <c r="B2152" s="659"/>
      <c r="C2152" s="659"/>
      <c r="D2152" s="659"/>
      <c r="E2152" s="659"/>
      <c r="F2152" s="659"/>
      <c r="G2152" s="659"/>
      <c r="H2152" s="659"/>
      <c r="I2152" s="660"/>
      <c r="J2152" s="659"/>
      <c r="K2152" s="660"/>
      <c r="L2152" s="659"/>
      <c r="M2152" s="659"/>
      <c r="N2152" s="659"/>
      <c r="O2152" s="659"/>
      <c r="P2152" s="659"/>
      <c r="Q2152" s="659"/>
      <c r="R2152" s="659"/>
      <c r="S2152" s="659"/>
      <c r="T2152" s="659"/>
      <c r="U2152" s="659"/>
      <c r="V2152" s="659"/>
      <c r="W2152" s="659"/>
      <c r="X2152" s="659"/>
      <c r="Y2152" s="659"/>
      <c r="Z2152" s="659"/>
      <c r="AA2152" s="659"/>
      <c r="AB2152" s="659"/>
      <c r="AC2152" s="659"/>
      <c r="AD2152" s="659"/>
      <c r="AE2152" s="659"/>
      <c r="AF2152" s="659"/>
      <c r="AG2152" s="659"/>
      <c r="AH2152" s="659"/>
      <c r="AI2152" s="659"/>
      <c r="AJ2152" s="659"/>
      <c r="AK2152" s="659"/>
    </row>
    <row r="2153" spans="1:37">
      <c r="A2153" s="659"/>
      <c r="B2153" s="659"/>
      <c r="C2153" s="659"/>
      <c r="D2153" s="659"/>
      <c r="E2153" s="659"/>
      <c r="F2153" s="659"/>
      <c r="G2153" s="659"/>
      <c r="H2153" s="659"/>
      <c r="I2153" s="660"/>
      <c r="J2153" s="659"/>
      <c r="K2153" s="660"/>
      <c r="L2153" s="659"/>
      <c r="M2153" s="659"/>
      <c r="N2153" s="659"/>
      <c r="O2153" s="659"/>
      <c r="P2153" s="659"/>
      <c r="Q2153" s="659"/>
      <c r="R2153" s="659"/>
      <c r="S2153" s="659"/>
      <c r="T2153" s="659"/>
      <c r="U2153" s="659"/>
      <c r="V2153" s="659"/>
      <c r="W2153" s="659"/>
      <c r="X2153" s="659"/>
      <c r="Y2153" s="659"/>
      <c r="Z2153" s="659"/>
      <c r="AA2153" s="659"/>
      <c r="AB2153" s="659"/>
      <c r="AC2153" s="659"/>
      <c r="AD2153" s="659"/>
      <c r="AE2153" s="659"/>
      <c r="AF2153" s="659"/>
      <c r="AG2153" s="659"/>
      <c r="AH2153" s="659"/>
      <c r="AI2153" s="659"/>
      <c r="AJ2153" s="659"/>
      <c r="AK2153" s="659"/>
    </row>
    <row r="2154" spans="1:37">
      <c r="A2154" s="659"/>
      <c r="B2154" s="659"/>
      <c r="C2154" s="659"/>
      <c r="D2154" s="659"/>
      <c r="E2154" s="659"/>
      <c r="F2154" s="659"/>
      <c r="G2154" s="659"/>
      <c r="H2154" s="659"/>
      <c r="I2154" s="660"/>
      <c r="J2154" s="659"/>
      <c r="K2154" s="660"/>
      <c r="L2154" s="659"/>
      <c r="M2154" s="659"/>
      <c r="N2154" s="659"/>
      <c r="O2154" s="659"/>
      <c r="P2154" s="659"/>
      <c r="Q2154" s="659"/>
      <c r="R2154" s="659"/>
      <c r="S2154" s="659"/>
      <c r="T2154" s="659"/>
      <c r="U2154" s="659"/>
      <c r="V2154" s="659"/>
      <c r="W2154" s="659"/>
      <c r="X2154" s="659"/>
      <c r="Y2154" s="659"/>
      <c r="Z2154" s="659"/>
      <c r="AA2154" s="659"/>
      <c r="AB2154" s="659"/>
      <c r="AC2154" s="659"/>
      <c r="AD2154" s="659"/>
      <c r="AE2154" s="659"/>
      <c r="AF2154" s="659"/>
      <c r="AG2154" s="659"/>
      <c r="AH2154" s="659"/>
      <c r="AI2154" s="659"/>
      <c r="AJ2154" s="659"/>
      <c r="AK2154" s="659"/>
    </row>
    <row r="2155" spans="1:37">
      <c r="A2155" s="659"/>
      <c r="B2155" s="659"/>
      <c r="C2155" s="659"/>
      <c r="D2155" s="659"/>
      <c r="E2155" s="659"/>
      <c r="F2155" s="659"/>
      <c r="G2155" s="659"/>
      <c r="H2155" s="659"/>
      <c r="I2155" s="660"/>
      <c r="J2155" s="659"/>
      <c r="K2155" s="660"/>
      <c r="L2155" s="659"/>
      <c r="M2155" s="659"/>
      <c r="N2155" s="659"/>
      <c r="O2155" s="659"/>
      <c r="P2155" s="659"/>
      <c r="Q2155" s="659"/>
      <c r="R2155" s="659"/>
      <c r="S2155" s="659"/>
      <c r="T2155" s="659"/>
      <c r="U2155" s="659"/>
      <c r="V2155" s="659"/>
      <c r="W2155" s="659"/>
      <c r="X2155" s="659"/>
      <c r="Y2155" s="659"/>
      <c r="Z2155" s="659"/>
      <c r="AA2155" s="659"/>
      <c r="AB2155" s="659"/>
      <c r="AC2155" s="659"/>
      <c r="AD2155" s="659"/>
      <c r="AE2155" s="659"/>
      <c r="AF2155" s="659"/>
      <c r="AG2155" s="659"/>
      <c r="AH2155" s="659"/>
      <c r="AI2155" s="659"/>
      <c r="AJ2155" s="659"/>
      <c r="AK2155" s="659"/>
    </row>
    <row r="2156" spans="1:37">
      <c r="A2156" s="659"/>
      <c r="B2156" s="659"/>
      <c r="C2156" s="659"/>
      <c r="D2156" s="659"/>
      <c r="E2156" s="659"/>
      <c r="F2156" s="659"/>
      <c r="G2156" s="659"/>
      <c r="H2156" s="659"/>
      <c r="I2156" s="660"/>
      <c r="J2156" s="659"/>
      <c r="K2156" s="660"/>
      <c r="L2156" s="659"/>
      <c r="M2156" s="659"/>
      <c r="N2156" s="659"/>
      <c r="O2156" s="659"/>
      <c r="P2156" s="659"/>
      <c r="Q2156" s="659"/>
      <c r="R2156" s="659"/>
      <c r="S2156" s="659"/>
      <c r="T2156" s="659"/>
      <c r="U2156" s="659"/>
      <c r="V2156" s="659"/>
      <c r="W2156" s="659"/>
      <c r="X2156" s="659"/>
      <c r="Y2156" s="659"/>
      <c r="Z2156" s="659"/>
      <c r="AA2156" s="659"/>
      <c r="AB2156" s="659"/>
      <c r="AC2156" s="659"/>
      <c r="AD2156" s="659"/>
      <c r="AE2156" s="659"/>
      <c r="AF2156" s="659"/>
      <c r="AG2156" s="659"/>
      <c r="AH2156" s="659"/>
      <c r="AI2156" s="659"/>
      <c r="AJ2156" s="659"/>
      <c r="AK2156" s="659"/>
    </row>
    <row r="2157" spans="1:37">
      <c r="A2157" s="659"/>
      <c r="B2157" s="659"/>
      <c r="C2157" s="659"/>
      <c r="D2157" s="659"/>
      <c r="E2157" s="659"/>
      <c r="F2157" s="659"/>
      <c r="G2157" s="659"/>
      <c r="H2157" s="659"/>
      <c r="I2157" s="660"/>
      <c r="J2157" s="659"/>
      <c r="K2157" s="660"/>
      <c r="L2157" s="659"/>
      <c r="M2157" s="659"/>
      <c r="N2157" s="659"/>
      <c r="O2157" s="659"/>
      <c r="P2157" s="659"/>
      <c r="Q2157" s="659"/>
      <c r="R2157" s="659"/>
      <c r="S2157" s="659"/>
      <c r="T2157" s="659"/>
      <c r="U2157" s="659"/>
      <c r="V2157" s="659"/>
      <c r="W2157" s="659"/>
      <c r="X2157" s="659"/>
      <c r="Y2157" s="659"/>
      <c r="Z2157" s="659"/>
      <c r="AA2157" s="659"/>
      <c r="AB2157" s="659"/>
      <c r="AC2157" s="659"/>
      <c r="AD2157" s="659"/>
      <c r="AE2157" s="659"/>
      <c r="AF2157" s="659"/>
      <c r="AG2157" s="659"/>
      <c r="AH2157" s="659"/>
      <c r="AI2157" s="659"/>
      <c r="AJ2157" s="659"/>
      <c r="AK2157" s="659"/>
    </row>
    <row r="2158" spans="1:37">
      <c r="A2158" s="659"/>
      <c r="B2158" s="659"/>
      <c r="C2158" s="659"/>
      <c r="D2158" s="659"/>
      <c r="E2158" s="659"/>
      <c r="F2158" s="659"/>
      <c r="G2158" s="659"/>
      <c r="H2158" s="659"/>
      <c r="I2158" s="660"/>
      <c r="J2158" s="659"/>
      <c r="K2158" s="660"/>
      <c r="L2158" s="659"/>
      <c r="M2158" s="659"/>
      <c r="N2158" s="659"/>
      <c r="O2158" s="659"/>
      <c r="P2158" s="659"/>
      <c r="Q2158" s="659"/>
      <c r="R2158" s="659"/>
      <c r="S2158" s="659"/>
      <c r="T2158" s="659"/>
      <c r="U2158" s="659"/>
      <c r="V2158" s="659"/>
      <c r="W2158" s="659"/>
      <c r="X2158" s="659"/>
      <c r="Y2158" s="659"/>
      <c r="Z2158" s="659"/>
      <c r="AA2158" s="659"/>
      <c r="AB2158" s="659"/>
      <c r="AC2158" s="659"/>
      <c r="AD2158" s="659"/>
      <c r="AE2158" s="659"/>
      <c r="AF2158" s="659"/>
      <c r="AG2158" s="659"/>
      <c r="AH2158" s="659"/>
      <c r="AI2158" s="659"/>
      <c r="AJ2158" s="659"/>
      <c r="AK2158" s="659"/>
    </row>
    <row r="2159" spans="1:37">
      <c r="A2159" s="659"/>
      <c r="B2159" s="659"/>
      <c r="C2159" s="659"/>
      <c r="D2159" s="659"/>
      <c r="E2159" s="659"/>
      <c r="F2159" s="659"/>
      <c r="G2159" s="659"/>
      <c r="H2159" s="659"/>
      <c r="I2159" s="660"/>
      <c r="J2159" s="659"/>
      <c r="K2159" s="660"/>
      <c r="L2159" s="659"/>
      <c r="M2159" s="659"/>
      <c r="N2159" s="659"/>
      <c r="O2159" s="659"/>
      <c r="P2159" s="659"/>
      <c r="Q2159" s="659"/>
      <c r="R2159" s="659"/>
      <c r="S2159" s="659"/>
      <c r="T2159" s="659"/>
      <c r="U2159" s="659"/>
      <c r="V2159" s="659"/>
      <c r="W2159" s="659"/>
      <c r="X2159" s="659"/>
      <c r="Y2159" s="659"/>
      <c r="Z2159" s="659"/>
      <c r="AA2159" s="659"/>
      <c r="AB2159" s="659"/>
      <c r="AC2159" s="659"/>
      <c r="AD2159" s="659"/>
      <c r="AE2159" s="659"/>
      <c r="AF2159" s="659"/>
      <c r="AG2159" s="659"/>
      <c r="AH2159" s="659"/>
      <c r="AI2159" s="659"/>
      <c r="AJ2159" s="659"/>
      <c r="AK2159" s="659"/>
    </row>
    <row r="2160" spans="1:37">
      <c r="A2160" s="659"/>
      <c r="B2160" s="659"/>
      <c r="C2160" s="659"/>
      <c r="D2160" s="659"/>
      <c r="E2160" s="659"/>
      <c r="F2160" s="659"/>
      <c r="G2160" s="659"/>
      <c r="H2160" s="659"/>
      <c r="I2160" s="660"/>
      <c r="J2160" s="659"/>
      <c r="K2160" s="660"/>
      <c r="L2160" s="659"/>
      <c r="M2160" s="659"/>
      <c r="N2160" s="659"/>
      <c r="O2160" s="659"/>
      <c r="P2160" s="659"/>
      <c r="Q2160" s="659"/>
      <c r="R2160" s="659"/>
      <c r="S2160" s="659"/>
      <c r="T2160" s="659"/>
      <c r="U2160" s="659"/>
      <c r="V2160" s="659"/>
      <c r="W2160" s="659"/>
      <c r="X2160" s="659"/>
      <c r="Y2160" s="659"/>
      <c r="Z2160" s="659"/>
      <c r="AA2160" s="659"/>
      <c r="AB2160" s="659"/>
      <c r="AC2160" s="659"/>
      <c r="AD2160" s="659"/>
      <c r="AE2160" s="659"/>
      <c r="AF2160" s="659"/>
      <c r="AG2160" s="659"/>
      <c r="AH2160" s="659"/>
      <c r="AI2160" s="659"/>
      <c r="AJ2160" s="659"/>
      <c r="AK2160" s="659"/>
    </row>
    <row r="2161" spans="1:37">
      <c r="A2161" s="659"/>
      <c r="B2161" s="659"/>
      <c r="C2161" s="659"/>
      <c r="D2161" s="659"/>
      <c r="E2161" s="659"/>
      <c r="F2161" s="659"/>
      <c r="G2161" s="659"/>
      <c r="H2161" s="659"/>
      <c r="I2161" s="660"/>
      <c r="J2161" s="659"/>
      <c r="K2161" s="660"/>
      <c r="L2161" s="659"/>
      <c r="M2161" s="659"/>
      <c r="N2161" s="659"/>
      <c r="O2161" s="659"/>
      <c r="P2161" s="659"/>
      <c r="Q2161" s="659"/>
      <c r="R2161" s="659"/>
      <c r="S2161" s="659"/>
      <c r="T2161" s="659"/>
      <c r="U2161" s="659"/>
      <c r="V2161" s="659"/>
      <c r="W2161" s="659"/>
      <c r="X2161" s="659"/>
      <c r="Y2161" s="659"/>
      <c r="Z2161" s="659"/>
      <c r="AA2161" s="659"/>
      <c r="AB2161" s="659"/>
      <c r="AC2161" s="659"/>
      <c r="AD2161" s="659"/>
      <c r="AE2161" s="659"/>
      <c r="AF2161" s="659"/>
      <c r="AG2161" s="659"/>
      <c r="AH2161" s="659"/>
      <c r="AI2161" s="659"/>
      <c r="AJ2161" s="659"/>
      <c r="AK2161" s="659"/>
    </row>
    <row r="2162" spans="1:37">
      <c r="A2162" s="659"/>
      <c r="B2162" s="659"/>
      <c r="C2162" s="659"/>
      <c r="D2162" s="659"/>
      <c r="E2162" s="659"/>
      <c r="F2162" s="659"/>
      <c r="G2162" s="659"/>
      <c r="H2162" s="659"/>
      <c r="I2162" s="660"/>
      <c r="J2162" s="659"/>
      <c r="K2162" s="660"/>
      <c r="L2162" s="659"/>
      <c r="M2162" s="659"/>
      <c r="N2162" s="659"/>
      <c r="O2162" s="659"/>
      <c r="P2162" s="659"/>
      <c r="Q2162" s="659"/>
      <c r="R2162" s="659"/>
      <c r="S2162" s="659"/>
      <c r="T2162" s="659"/>
      <c r="U2162" s="659"/>
      <c r="V2162" s="659"/>
      <c r="W2162" s="659"/>
      <c r="X2162" s="659"/>
      <c r="Y2162" s="659"/>
      <c r="Z2162" s="659"/>
      <c r="AA2162" s="659"/>
      <c r="AB2162" s="659"/>
      <c r="AC2162" s="659"/>
      <c r="AD2162" s="659"/>
      <c r="AE2162" s="659"/>
      <c r="AF2162" s="659"/>
      <c r="AG2162" s="659"/>
      <c r="AH2162" s="659"/>
      <c r="AI2162" s="659"/>
      <c r="AJ2162" s="659"/>
      <c r="AK2162" s="659"/>
    </row>
    <row r="2163" spans="1:37">
      <c r="A2163" s="659"/>
      <c r="B2163" s="659"/>
      <c r="C2163" s="659"/>
      <c r="D2163" s="659"/>
      <c r="E2163" s="659"/>
      <c r="F2163" s="659"/>
      <c r="G2163" s="659"/>
      <c r="H2163" s="659"/>
      <c r="I2163" s="660"/>
      <c r="J2163" s="659"/>
      <c r="K2163" s="660"/>
      <c r="L2163" s="659"/>
      <c r="M2163" s="659"/>
      <c r="N2163" s="659"/>
      <c r="O2163" s="659"/>
      <c r="P2163" s="659"/>
      <c r="Q2163" s="659"/>
      <c r="R2163" s="659"/>
      <c r="S2163" s="659"/>
      <c r="T2163" s="659"/>
      <c r="U2163" s="659"/>
      <c r="V2163" s="659"/>
      <c r="W2163" s="659"/>
      <c r="X2163" s="659"/>
      <c r="Y2163" s="659"/>
      <c r="Z2163" s="659"/>
      <c r="AA2163" s="659"/>
      <c r="AB2163" s="659"/>
      <c r="AC2163" s="659"/>
      <c r="AD2163" s="659"/>
      <c r="AE2163" s="659"/>
      <c r="AF2163" s="659"/>
      <c r="AG2163" s="659"/>
      <c r="AH2163" s="659"/>
      <c r="AI2163" s="659"/>
      <c r="AJ2163" s="659"/>
      <c r="AK2163" s="659"/>
    </row>
    <row r="2164" spans="1:37">
      <c r="A2164" s="659"/>
      <c r="B2164" s="659"/>
      <c r="C2164" s="659"/>
      <c r="D2164" s="659"/>
      <c r="E2164" s="659"/>
      <c r="F2164" s="659"/>
      <c r="G2164" s="659"/>
      <c r="H2164" s="659"/>
      <c r="I2164" s="660"/>
      <c r="J2164" s="659"/>
      <c r="K2164" s="660"/>
      <c r="L2164" s="659"/>
      <c r="M2164" s="659"/>
      <c r="N2164" s="659"/>
      <c r="O2164" s="659"/>
      <c r="P2164" s="659"/>
      <c r="Q2164" s="659"/>
      <c r="R2164" s="659"/>
      <c r="S2164" s="659"/>
      <c r="T2164" s="659"/>
      <c r="U2164" s="659"/>
      <c r="V2164" s="659"/>
      <c r="W2164" s="659"/>
      <c r="X2164" s="659"/>
      <c r="Y2164" s="659"/>
      <c r="Z2164" s="659"/>
      <c r="AA2164" s="659"/>
      <c r="AB2164" s="659"/>
      <c r="AC2164" s="659"/>
      <c r="AD2164" s="659"/>
      <c r="AE2164" s="659"/>
      <c r="AF2164" s="659"/>
      <c r="AG2164" s="659"/>
      <c r="AH2164" s="659"/>
      <c r="AI2164" s="659"/>
      <c r="AJ2164" s="659"/>
      <c r="AK2164" s="659"/>
    </row>
    <row r="2165" spans="1:37">
      <c r="A2165" s="659"/>
      <c r="B2165" s="659"/>
      <c r="C2165" s="659"/>
      <c r="D2165" s="659"/>
      <c r="E2165" s="659"/>
      <c r="F2165" s="659"/>
      <c r="G2165" s="659"/>
      <c r="H2165" s="659"/>
      <c r="I2165" s="660"/>
      <c r="J2165" s="659"/>
      <c r="K2165" s="660"/>
      <c r="L2165" s="659"/>
      <c r="M2165" s="659"/>
      <c r="N2165" s="659"/>
      <c r="O2165" s="659"/>
      <c r="P2165" s="659"/>
      <c r="Q2165" s="659"/>
      <c r="R2165" s="659"/>
      <c r="S2165" s="659"/>
      <c r="T2165" s="659"/>
      <c r="U2165" s="659"/>
      <c r="V2165" s="659"/>
      <c r="W2165" s="659"/>
      <c r="X2165" s="659"/>
      <c r="Y2165" s="659"/>
      <c r="Z2165" s="659"/>
      <c r="AA2165" s="659"/>
      <c r="AB2165" s="659"/>
      <c r="AC2165" s="659"/>
      <c r="AD2165" s="659"/>
      <c r="AE2165" s="659"/>
      <c r="AF2165" s="659"/>
      <c r="AG2165" s="659"/>
      <c r="AH2165" s="659"/>
      <c r="AI2165" s="659"/>
      <c r="AJ2165" s="659"/>
      <c r="AK2165" s="659"/>
    </row>
    <row r="2166" spans="1:37">
      <c r="A2166" s="659"/>
      <c r="B2166" s="659"/>
      <c r="C2166" s="659"/>
      <c r="D2166" s="659"/>
      <c r="E2166" s="659"/>
      <c r="F2166" s="659"/>
      <c r="G2166" s="659"/>
      <c r="H2166" s="659"/>
      <c r="I2166" s="660"/>
      <c r="J2166" s="659"/>
      <c r="K2166" s="660"/>
      <c r="L2166" s="659"/>
      <c r="M2166" s="659"/>
      <c r="N2166" s="659"/>
      <c r="O2166" s="659"/>
      <c r="P2166" s="659"/>
      <c r="Q2166" s="659"/>
      <c r="R2166" s="659"/>
      <c r="S2166" s="659"/>
      <c r="T2166" s="659"/>
      <c r="U2166" s="659"/>
      <c r="V2166" s="659"/>
      <c r="W2166" s="659"/>
      <c r="X2166" s="659"/>
      <c r="Y2166" s="659"/>
      <c r="Z2166" s="659"/>
      <c r="AA2166" s="659"/>
      <c r="AB2166" s="659"/>
      <c r="AC2166" s="659"/>
      <c r="AD2166" s="659"/>
      <c r="AE2166" s="659"/>
      <c r="AF2166" s="659"/>
      <c r="AG2166" s="659"/>
      <c r="AH2166" s="659"/>
      <c r="AI2166" s="659"/>
      <c r="AJ2166" s="659"/>
      <c r="AK2166" s="659"/>
    </row>
    <row r="2167" spans="1:37">
      <c r="A2167" s="659"/>
      <c r="B2167" s="659"/>
      <c r="C2167" s="659"/>
      <c r="D2167" s="659"/>
      <c r="E2167" s="659"/>
      <c r="F2167" s="659"/>
      <c r="G2167" s="659"/>
      <c r="H2167" s="659"/>
      <c r="I2167" s="660"/>
      <c r="J2167" s="659"/>
      <c r="K2167" s="660"/>
      <c r="L2167" s="659"/>
      <c r="M2167" s="659"/>
      <c r="N2167" s="659"/>
      <c r="O2167" s="659"/>
      <c r="P2167" s="659"/>
      <c r="Q2167" s="659"/>
      <c r="R2167" s="659"/>
      <c r="S2167" s="659"/>
      <c r="T2167" s="659"/>
      <c r="U2167" s="659"/>
      <c r="V2167" s="659"/>
      <c r="W2167" s="659"/>
      <c r="X2167" s="659"/>
      <c r="Y2167" s="659"/>
      <c r="Z2167" s="659"/>
      <c r="AA2167" s="659"/>
      <c r="AB2167" s="659"/>
      <c r="AC2167" s="659"/>
      <c r="AD2167" s="659"/>
      <c r="AE2167" s="659"/>
      <c r="AF2167" s="659"/>
      <c r="AG2167" s="659"/>
      <c r="AH2167" s="659"/>
      <c r="AI2167" s="659"/>
      <c r="AJ2167" s="659"/>
      <c r="AK2167" s="659"/>
    </row>
    <row r="2168" spans="1:37">
      <c r="A2168" s="659"/>
      <c r="B2168" s="659"/>
      <c r="C2168" s="659"/>
      <c r="D2168" s="659"/>
      <c r="E2168" s="659"/>
      <c r="F2168" s="659"/>
      <c r="G2168" s="659"/>
      <c r="H2168" s="659"/>
      <c r="I2168" s="660"/>
      <c r="J2168" s="659"/>
      <c r="K2168" s="660"/>
      <c r="L2168" s="659"/>
      <c r="M2168" s="659"/>
      <c r="N2168" s="659"/>
      <c r="O2168" s="659"/>
      <c r="P2168" s="659"/>
      <c r="Q2168" s="659"/>
      <c r="R2168" s="659"/>
      <c r="S2168" s="659"/>
      <c r="T2168" s="659"/>
      <c r="U2168" s="659"/>
      <c r="V2168" s="659"/>
      <c r="W2168" s="659"/>
      <c r="X2168" s="659"/>
      <c r="Y2168" s="659"/>
      <c r="Z2168" s="659"/>
      <c r="AA2168" s="659"/>
      <c r="AB2168" s="659"/>
      <c r="AC2168" s="659"/>
      <c r="AD2168" s="659"/>
      <c r="AE2168" s="659"/>
      <c r="AF2168" s="659"/>
      <c r="AG2168" s="659"/>
      <c r="AH2168" s="659"/>
      <c r="AI2168" s="659"/>
      <c r="AJ2168" s="659"/>
      <c r="AK2168" s="659"/>
    </row>
    <row r="2169" spans="1:37">
      <c r="A2169" s="659"/>
      <c r="B2169" s="659"/>
      <c r="C2169" s="659"/>
      <c r="D2169" s="659"/>
      <c r="E2169" s="659"/>
      <c r="F2169" s="659"/>
      <c r="G2169" s="659"/>
      <c r="H2169" s="659"/>
      <c r="I2169" s="660"/>
      <c r="J2169" s="659"/>
      <c r="K2169" s="660"/>
      <c r="L2169" s="659"/>
      <c r="M2169" s="659"/>
      <c r="N2169" s="659"/>
      <c r="O2169" s="659"/>
      <c r="P2169" s="659"/>
      <c r="Q2169" s="659"/>
      <c r="R2169" s="659"/>
      <c r="S2169" s="659"/>
      <c r="T2169" s="659"/>
      <c r="U2169" s="659"/>
      <c r="V2169" s="659"/>
      <c r="W2169" s="659"/>
      <c r="X2169" s="659"/>
      <c r="Y2169" s="659"/>
      <c r="Z2169" s="659"/>
      <c r="AA2169" s="659"/>
      <c r="AB2169" s="659"/>
      <c r="AC2169" s="659"/>
      <c r="AD2169" s="659"/>
      <c r="AE2169" s="659"/>
      <c r="AF2169" s="659"/>
      <c r="AG2169" s="659"/>
      <c r="AH2169" s="659"/>
      <c r="AI2169" s="659"/>
      <c r="AJ2169" s="659"/>
      <c r="AK2169" s="659"/>
    </row>
    <row r="2170" spans="1:37">
      <c r="A2170" s="659"/>
      <c r="B2170" s="659"/>
      <c r="C2170" s="659"/>
      <c r="D2170" s="659"/>
      <c r="E2170" s="659"/>
      <c r="F2170" s="659"/>
      <c r="G2170" s="659"/>
      <c r="H2170" s="659"/>
      <c r="I2170" s="660"/>
      <c r="J2170" s="659"/>
      <c r="K2170" s="660"/>
      <c r="L2170" s="659"/>
      <c r="M2170" s="659"/>
      <c r="N2170" s="659"/>
      <c r="O2170" s="659"/>
      <c r="P2170" s="659"/>
      <c r="Q2170" s="659"/>
      <c r="R2170" s="659"/>
      <c r="S2170" s="659"/>
      <c r="T2170" s="659"/>
      <c r="U2170" s="659"/>
      <c r="V2170" s="659"/>
      <c r="W2170" s="659"/>
      <c r="X2170" s="659"/>
      <c r="Y2170" s="659"/>
      <c r="Z2170" s="659"/>
      <c r="AA2170" s="659"/>
      <c r="AB2170" s="659"/>
      <c r="AC2170" s="659"/>
      <c r="AD2170" s="659"/>
      <c r="AE2170" s="659"/>
      <c r="AF2170" s="659"/>
      <c r="AG2170" s="659"/>
      <c r="AH2170" s="659"/>
      <c r="AI2170" s="659"/>
      <c r="AJ2170" s="659"/>
      <c r="AK2170" s="659"/>
    </row>
    <row r="2171" spans="1:37">
      <c r="A2171" s="659"/>
      <c r="B2171" s="659"/>
      <c r="C2171" s="659"/>
      <c r="D2171" s="659"/>
      <c r="E2171" s="659"/>
      <c r="F2171" s="659"/>
      <c r="G2171" s="659"/>
      <c r="H2171" s="659"/>
      <c r="I2171" s="660"/>
      <c r="J2171" s="659"/>
      <c r="K2171" s="660"/>
      <c r="L2171" s="659"/>
      <c r="M2171" s="659"/>
      <c r="N2171" s="659"/>
      <c r="O2171" s="659"/>
      <c r="P2171" s="659"/>
      <c r="Q2171" s="659"/>
      <c r="R2171" s="659"/>
      <c r="S2171" s="659"/>
      <c r="T2171" s="659"/>
      <c r="U2171" s="659"/>
      <c r="V2171" s="659"/>
      <c r="W2171" s="659"/>
      <c r="X2171" s="659"/>
      <c r="Y2171" s="659"/>
      <c r="Z2171" s="659"/>
      <c r="AA2171" s="659"/>
      <c r="AB2171" s="659"/>
      <c r="AC2171" s="659"/>
      <c r="AD2171" s="659"/>
      <c r="AE2171" s="659"/>
      <c r="AF2171" s="659"/>
      <c r="AG2171" s="659"/>
      <c r="AH2171" s="659"/>
      <c r="AI2171" s="659"/>
      <c r="AJ2171" s="659"/>
      <c r="AK2171" s="659"/>
    </row>
    <row r="2172" spans="1:37">
      <c r="A2172" s="659"/>
      <c r="B2172" s="659"/>
      <c r="C2172" s="659"/>
      <c r="D2172" s="659"/>
      <c r="E2172" s="659"/>
      <c r="F2172" s="659"/>
      <c r="G2172" s="659"/>
      <c r="H2172" s="659"/>
      <c r="I2172" s="660"/>
      <c r="J2172" s="659"/>
      <c r="K2172" s="660"/>
      <c r="L2172" s="659"/>
      <c r="M2172" s="659"/>
      <c r="N2172" s="659"/>
      <c r="O2172" s="659"/>
      <c r="P2172" s="659"/>
      <c r="Q2172" s="659"/>
      <c r="R2172" s="659"/>
      <c r="S2172" s="659"/>
      <c r="T2172" s="659"/>
      <c r="U2172" s="659"/>
      <c r="V2172" s="659"/>
      <c r="W2172" s="659"/>
      <c r="X2172" s="659"/>
      <c r="Y2172" s="659"/>
      <c r="Z2172" s="659"/>
      <c r="AA2172" s="659"/>
      <c r="AB2172" s="659"/>
      <c r="AC2172" s="659"/>
      <c r="AD2172" s="659"/>
      <c r="AE2172" s="659"/>
      <c r="AF2172" s="659"/>
      <c r="AG2172" s="659"/>
      <c r="AH2172" s="659"/>
      <c r="AI2172" s="659"/>
      <c r="AJ2172" s="659"/>
      <c r="AK2172" s="659"/>
    </row>
    <row r="2173" spans="1:37">
      <c r="A2173" s="659"/>
      <c r="B2173" s="659"/>
      <c r="C2173" s="659"/>
      <c r="D2173" s="659"/>
      <c r="E2173" s="659"/>
      <c r="F2173" s="659"/>
      <c r="G2173" s="659"/>
      <c r="H2173" s="659"/>
      <c r="I2173" s="660"/>
      <c r="J2173" s="659"/>
      <c r="K2173" s="660"/>
      <c r="L2173" s="659"/>
      <c r="M2173" s="659"/>
      <c r="N2173" s="659"/>
      <c r="O2173" s="659"/>
      <c r="P2173" s="659"/>
      <c r="Q2173" s="659"/>
      <c r="R2173" s="659"/>
      <c r="S2173" s="659"/>
      <c r="T2173" s="659"/>
      <c r="U2173" s="659"/>
      <c r="V2173" s="659"/>
      <c r="W2173" s="659"/>
      <c r="X2173" s="659"/>
      <c r="Y2173" s="659"/>
      <c r="Z2173" s="659"/>
      <c r="AA2173" s="659"/>
      <c r="AB2173" s="659"/>
      <c r="AC2173" s="659"/>
      <c r="AD2173" s="659"/>
      <c r="AE2173" s="659"/>
      <c r="AF2173" s="659"/>
      <c r="AG2173" s="659"/>
      <c r="AH2173" s="659"/>
      <c r="AI2173" s="659"/>
      <c r="AJ2173" s="659"/>
      <c r="AK2173" s="659"/>
    </row>
    <row r="2174" spans="1:37">
      <c r="A2174" s="659"/>
      <c r="B2174" s="659"/>
      <c r="C2174" s="659"/>
      <c r="D2174" s="659"/>
      <c r="E2174" s="659"/>
      <c r="F2174" s="659"/>
      <c r="G2174" s="659"/>
      <c r="H2174" s="659"/>
      <c r="I2174" s="660"/>
      <c r="J2174" s="659"/>
      <c r="K2174" s="660"/>
      <c r="L2174" s="659"/>
      <c r="M2174" s="659"/>
      <c r="N2174" s="659"/>
      <c r="O2174" s="659"/>
      <c r="P2174" s="659"/>
      <c r="Q2174" s="659"/>
      <c r="R2174" s="659"/>
      <c r="S2174" s="659"/>
      <c r="T2174" s="659"/>
      <c r="U2174" s="659"/>
      <c r="V2174" s="659"/>
      <c r="W2174" s="659"/>
      <c r="X2174" s="659"/>
      <c r="Y2174" s="659"/>
      <c r="Z2174" s="659"/>
      <c r="AA2174" s="659"/>
      <c r="AB2174" s="659"/>
      <c r="AC2174" s="659"/>
      <c r="AD2174" s="659"/>
      <c r="AE2174" s="659"/>
      <c r="AF2174" s="659"/>
      <c r="AG2174" s="659"/>
      <c r="AH2174" s="659"/>
      <c r="AI2174" s="659"/>
      <c r="AJ2174" s="659"/>
      <c r="AK2174" s="659"/>
    </row>
    <row r="2175" spans="1:37">
      <c r="A2175" s="659"/>
      <c r="B2175" s="659"/>
      <c r="C2175" s="659"/>
      <c r="D2175" s="659"/>
      <c r="E2175" s="659"/>
      <c r="F2175" s="659"/>
      <c r="G2175" s="659"/>
      <c r="H2175" s="659"/>
      <c r="I2175" s="660"/>
      <c r="J2175" s="659"/>
      <c r="K2175" s="660"/>
      <c r="L2175" s="659"/>
      <c r="M2175" s="659"/>
      <c r="N2175" s="659"/>
      <c r="O2175" s="659"/>
      <c r="P2175" s="659"/>
      <c r="Q2175" s="659"/>
      <c r="R2175" s="659"/>
      <c r="S2175" s="659"/>
      <c r="T2175" s="659"/>
      <c r="U2175" s="659"/>
      <c r="V2175" s="659"/>
      <c r="W2175" s="659"/>
      <c r="X2175" s="659"/>
      <c r="Y2175" s="659"/>
      <c r="Z2175" s="659"/>
      <c r="AA2175" s="659"/>
      <c r="AB2175" s="659"/>
      <c r="AC2175" s="659"/>
      <c r="AD2175" s="659"/>
      <c r="AE2175" s="659"/>
      <c r="AF2175" s="659"/>
      <c r="AG2175" s="659"/>
      <c r="AH2175" s="659"/>
      <c r="AI2175" s="659"/>
      <c r="AJ2175" s="659"/>
      <c r="AK2175" s="659"/>
    </row>
    <row r="2176" spans="1:37">
      <c r="A2176" s="659"/>
      <c r="B2176" s="659"/>
      <c r="C2176" s="659"/>
      <c r="D2176" s="659"/>
      <c r="E2176" s="659"/>
      <c r="F2176" s="659"/>
      <c r="G2176" s="659"/>
      <c r="H2176" s="659"/>
      <c r="I2176" s="660"/>
      <c r="J2176" s="659"/>
      <c r="K2176" s="660"/>
      <c r="L2176" s="659"/>
      <c r="M2176" s="659"/>
      <c r="N2176" s="659"/>
      <c r="O2176" s="659"/>
      <c r="P2176" s="659"/>
      <c r="Q2176" s="659"/>
      <c r="R2176" s="659"/>
      <c r="S2176" s="659"/>
      <c r="T2176" s="659"/>
      <c r="U2176" s="659"/>
      <c r="V2176" s="659"/>
      <c r="W2176" s="659"/>
      <c r="X2176" s="659"/>
      <c r="Y2176" s="659"/>
      <c r="Z2176" s="659"/>
      <c r="AA2176" s="659"/>
      <c r="AB2176" s="659"/>
      <c r="AC2176" s="659"/>
      <c r="AD2176" s="659"/>
      <c r="AE2176" s="659"/>
      <c r="AF2176" s="659"/>
      <c r="AG2176" s="659"/>
      <c r="AH2176" s="659"/>
      <c r="AI2176" s="659"/>
      <c r="AJ2176" s="659"/>
      <c r="AK2176" s="659"/>
    </row>
    <row r="2177" spans="1:37">
      <c r="A2177" s="659"/>
      <c r="B2177" s="659"/>
      <c r="C2177" s="659"/>
      <c r="D2177" s="659"/>
      <c r="E2177" s="659"/>
      <c r="F2177" s="659"/>
      <c r="G2177" s="659"/>
      <c r="H2177" s="659"/>
      <c r="I2177" s="660"/>
      <c r="J2177" s="659"/>
      <c r="K2177" s="660"/>
      <c r="L2177" s="659"/>
      <c r="M2177" s="659"/>
      <c r="N2177" s="659"/>
      <c r="O2177" s="659"/>
      <c r="P2177" s="659"/>
      <c r="Q2177" s="659"/>
      <c r="R2177" s="659"/>
      <c r="S2177" s="659"/>
      <c r="T2177" s="659"/>
      <c r="U2177" s="659"/>
      <c r="V2177" s="659"/>
      <c r="W2177" s="659"/>
      <c r="X2177" s="659"/>
      <c r="Y2177" s="659"/>
      <c r="Z2177" s="659"/>
      <c r="AA2177" s="659"/>
      <c r="AB2177" s="659"/>
      <c r="AC2177" s="659"/>
      <c r="AD2177" s="659"/>
      <c r="AE2177" s="659"/>
      <c r="AF2177" s="659"/>
      <c r="AG2177" s="659"/>
      <c r="AH2177" s="659"/>
      <c r="AI2177" s="659"/>
      <c r="AJ2177" s="659"/>
      <c r="AK2177" s="659"/>
    </row>
    <row r="2178" spans="1:37">
      <c r="A2178" s="659"/>
      <c r="B2178" s="659"/>
      <c r="C2178" s="659"/>
      <c r="D2178" s="659"/>
      <c r="E2178" s="659"/>
      <c r="F2178" s="659"/>
      <c r="G2178" s="659"/>
      <c r="H2178" s="659"/>
      <c r="I2178" s="660"/>
      <c r="J2178" s="659"/>
      <c r="K2178" s="660"/>
      <c r="L2178" s="659"/>
      <c r="M2178" s="659"/>
      <c r="N2178" s="659"/>
      <c r="O2178" s="659"/>
      <c r="P2178" s="659"/>
      <c r="Q2178" s="659"/>
      <c r="R2178" s="659"/>
      <c r="S2178" s="659"/>
      <c r="T2178" s="659"/>
      <c r="U2178" s="659"/>
      <c r="V2178" s="659"/>
      <c r="W2178" s="659"/>
      <c r="X2178" s="659"/>
      <c r="Y2178" s="659"/>
      <c r="Z2178" s="659"/>
      <c r="AA2178" s="659"/>
      <c r="AB2178" s="659"/>
      <c r="AC2178" s="659"/>
      <c r="AD2178" s="659"/>
      <c r="AE2178" s="659"/>
      <c r="AF2178" s="659"/>
      <c r="AG2178" s="659"/>
      <c r="AH2178" s="659"/>
      <c r="AI2178" s="659"/>
      <c r="AJ2178" s="659"/>
      <c r="AK2178" s="659"/>
    </row>
    <row r="2179" spans="1:37">
      <c r="A2179" s="659"/>
      <c r="B2179" s="659"/>
      <c r="C2179" s="659"/>
      <c r="D2179" s="659"/>
      <c r="E2179" s="659"/>
      <c r="F2179" s="659"/>
      <c r="G2179" s="659"/>
      <c r="H2179" s="659"/>
      <c r="I2179" s="660"/>
      <c r="J2179" s="659"/>
      <c r="K2179" s="660"/>
      <c r="L2179" s="659"/>
      <c r="M2179" s="659"/>
      <c r="N2179" s="659"/>
      <c r="O2179" s="659"/>
      <c r="P2179" s="659"/>
      <c r="Q2179" s="659"/>
      <c r="R2179" s="659"/>
      <c r="S2179" s="659"/>
      <c r="T2179" s="659"/>
      <c r="U2179" s="659"/>
      <c r="V2179" s="659"/>
      <c r="W2179" s="659"/>
      <c r="X2179" s="659"/>
      <c r="Y2179" s="659"/>
      <c r="Z2179" s="659"/>
      <c r="AA2179" s="659"/>
      <c r="AB2179" s="659"/>
      <c r="AC2179" s="659"/>
      <c r="AD2179" s="659"/>
      <c r="AE2179" s="659"/>
      <c r="AF2179" s="659"/>
      <c r="AG2179" s="659"/>
      <c r="AH2179" s="659"/>
      <c r="AI2179" s="659"/>
      <c r="AJ2179" s="659"/>
      <c r="AK2179" s="659"/>
    </row>
    <row r="2180" spans="1:37">
      <c r="A2180" s="659"/>
      <c r="B2180" s="659"/>
      <c r="C2180" s="659"/>
      <c r="D2180" s="659"/>
      <c r="E2180" s="659"/>
      <c r="F2180" s="659"/>
      <c r="G2180" s="659"/>
      <c r="H2180" s="659"/>
      <c r="I2180" s="660"/>
      <c r="J2180" s="659"/>
      <c r="K2180" s="660"/>
      <c r="L2180" s="659"/>
      <c r="M2180" s="659"/>
      <c r="N2180" s="659"/>
      <c r="O2180" s="659"/>
      <c r="P2180" s="659"/>
      <c r="Q2180" s="659"/>
      <c r="R2180" s="659"/>
      <c r="S2180" s="659"/>
      <c r="T2180" s="659"/>
      <c r="U2180" s="659"/>
      <c r="V2180" s="659"/>
      <c r="W2180" s="659"/>
      <c r="X2180" s="659"/>
      <c r="Y2180" s="659"/>
      <c r="Z2180" s="659"/>
      <c r="AA2180" s="659"/>
      <c r="AB2180" s="659"/>
      <c r="AC2180" s="659"/>
      <c r="AD2180" s="659"/>
      <c r="AE2180" s="659"/>
      <c r="AF2180" s="659"/>
      <c r="AG2180" s="659"/>
      <c r="AH2180" s="659"/>
      <c r="AI2180" s="659"/>
      <c r="AJ2180" s="659"/>
      <c r="AK2180" s="659"/>
    </row>
    <row r="2181" spans="1:37">
      <c r="A2181" s="659"/>
      <c r="B2181" s="659"/>
      <c r="C2181" s="659"/>
      <c r="D2181" s="659"/>
      <c r="E2181" s="659"/>
      <c r="F2181" s="659"/>
      <c r="G2181" s="659"/>
      <c r="H2181" s="659"/>
      <c r="I2181" s="660"/>
      <c r="J2181" s="659"/>
      <c r="K2181" s="660"/>
      <c r="L2181" s="659"/>
      <c r="M2181" s="659"/>
      <c r="N2181" s="659"/>
      <c r="O2181" s="659"/>
      <c r="P2181" s="659"/>
      <c r="Q2181" s="659"/>
      <c r="R2181" s="659"/>
      <c r="S2181" s="659"/>
      <c r="T2181" s="659"/>
      <c r="U2181" s="659"/>
      <c r="V2181" s="659"/>
      <c r="W2181" s="659"/>
      <c r="X2181" s="659"/>
      <c r="Y2181" s="659"/>
      <c r="Z2181" s="659"/>
      <c r="AA2181" s="659"/>
      <c r="AB2181" s="659"/>
      <c r="AC2181" s="659"/>
      <c r="AD2181" s="659"/>
      <c r="AE2181" s="659"/>
      <c r="AF2181" s="659"/>
      <c r="AG2181" s="659"/>
      <c r="AH2181" s="659"/>
      <c r="AI2181" s="659"/>
      <c r="AJ2181" s="659"/>
      <c r="AK2181" s="659"/>
    </row>
    <row r="2182" spans="1:37">
      <c r="A2182" s="659"/>
      <c r="B2182" s="659"/>
      <c r="C2182" s="659"/>
      <c r="D2182" s="659"/>
      <c r="E2182" s="659"/>
      <c r="F2182" s="659"/>
      <c r="G2182" s="659"/>
      <c r="H2182" s="659"/>
      <c r="I2182" s="660"/>
      <c r="J2182" s="659"/>
      <c r="K2182" s="660"/>
      <c r="L2182" s="659"/>
      <c r="M2182" s="659"/>
      <c r="N2182" s="659"/>
      <c r="O2182" s="659"/>
      <c r="P2182" s="659"/>
      <c r="Q2182" s="659"/>
      <c r="R2182" s="659"/>
      <c r="S2182" s="659"/>
      <c r="T2182" s="659"/>
      <c r="U2182" s="659"/>
      <c r="V2182" s="659"/>
      <c r="W2182" s="659"/>
      <c r="X2182" s="659"/>
      <c r="Y2182" s="659"/>
      <c r="Z2182" s="659"/>
      <c r="AA2182" s="659"/>
      <c r="AB2182" s="659"/>
      <c r="AC2182" s="659"/>
      <c r="AD2182" s="659"/>
      <c r="AE2182" s="659"/>
      <c r="AF2182" s="659"/>
      <c r="AG2182" s="659"/>
      <c r="AH2182" s="659"/>
      <c r="AI2182" s="659"/>
      <c r="AJ2182" s="659"/>
      <c r="AK2182" s="659"/>
    </row>
    <row r="2183" spans="1:37">
      <c r="A2183" s="659"/>
      <c r="B2183" s="659"/>
      <c r="C2183" s="659"/>
      <c r="D2183" s="659"/>
      <c r="E2183" s="659"/>
      <c r="F2183" s="659"/>
      <c r="G2183" s="659"/>
      <c r="H2183" s="659"/>
      <c r="I2183" s="660"/>
      <c r="J2183" s="659"/>
      <c r="K2183" s="660"/>
      <c r="L2183" s="659"/>
      <c r="M2183" s="659"/>
      <c r="N2183" s="659"/>
      <c r="O2183" s="659"/>
      <c r="P2183" s="659"/>
      <c r="Q2183" s="659"/>
      <c r="R2183" s="659"/>
      <c r="S2183" s="659"/>
      <c r="T2183" s="659"/>
      <c r="U2183" s="659"/>
      <c r="V2183" s="659"/>
      <c r="W2183" s="659"/>
      <c r="X2183" s="659"/>
      <c r="Y2183" s="659"/>
      <c r="Z2183" s="659"/>
      <c r="AA2183" s="659"/>
      <c r="AB2183" s="659"/>
      <c r="AC2183" s="659"/>
      <c r="AD2183" s="659"/>
      <c r="AE2183" s="659"/>
      <c r="AF2183" s="659"/>
      <c r="AG2183" s="659"/>
      <c r="AH2183" s="659"/>
      <c r="AI2183" s="659"/>
      <c r="AJ2183" s="659"/>
      <c r="AK2183" s="659"/>
    </row>
    <row r="2184" spans="1:37">
      <c r="A2184" s="659"/>
      <c r="B2184" s="659"/>
      <c r="C2184" s="659"/>
      <c r="D2184" s="659"/>
      <c r="E2184" s="659"/>
      <c r="F2184" s="659"/>
      <c r="G2184" s="659"/>
      <c r="H2184" s="659"/>
      <c r="I2184" s="660"/>
      <c r="J2184" s="659"/>
      <c r="K2184" s="660"/>
      <c r="L2184" s="659"/>
      <c r="M2184" s="659"/>
      <c r="N2184" s="659"/>
      <c r="O2184" s="659"/>
      <c r="P2184" s="659"/>
      <c r="Q2184" s="659"/>
      <c r="R2184" s="659"/>
      <c r="S2184" s="659"/>
      <c r="T2184" s="659"/>
      <c r="U2184" s="659"/>
      <c r="V2184" s="659"/>
      <c r="W2184" s="659"/>
      <c r="X2184" s="659"/>
      <c r="Y2184" s="659"/>
      <c r="Z2184" s="659"/>
      <c r="AA2184" s="659"/>
      <c r="AB2184" s="659"/>
      <c r="AC2184" s="659"/>
      <c r="AD2184" s="659"/>
      <c r="AE2184" s="659"/>
      <c r="AF2184" s="659"/>
      <c r="AG2184" s="659"/>
      <c r="AH2184" s="659"/>
      <c r="AI2184" s="659"/>
      <c r="AJ2184" s="659"/>
      <c r="AK2184" s="659"/>
    </row>
    <row r="2185" spans="1:37">
      <c r="A2185" s="659"/>
      <c r="B2185" s="659"/>
      <c r="C2185" s="659"/>
      <c r="D2185" s="659"/>
      <c r="E2185" s="659"/>
      <c r="F2185" s="659"/>
      <c r="G2185" s="659"/>
      <c r="H2185" s="659"/>
      <c r="I2185" s="660"/>
      <c r="J2185" s="659"/>
      <c r="K2185" s="660"/>
      <c r="L2185" s="659"/>
      <c r="M2185" s="659"/>
      <c r="N2185" s="659"/>
      <c r="O2185" s="659"/>
      <c r="P2185" s="659"/>
      <c r="Q2185" s="659"/>
      <c r="R2185" s="659"/>
      <c r="S2185" s="659"/>
      <c r="T2185" s="659"/>
      <c r="U2185" s="659"/>
      <c r="V2185" s="659"/>
      <c r="W2185" s="659"/>
      <c r="X2185" s="659"/>
      <c r="Y2185" s="659"/>
      <c r="Z2185" s="659"/>
      <c r="AA2185" s="659"/>
      <c r="AB2185" s="659"/>
      <c r="AC2185" s="659"/>
      <c r="AD2185" s="659"/>
      <c r="AE2185" s="659"/>
      <c r="AF2185" s="659"/>
      <c r="AG2185" s="659"/>
      <c r="AH2185" s="659"/>
      <c r="AI2185" s="659"/>
      <c r="AJ2185" s="659"/>
      <c r="AK2185" s="659"/>
    </row>
    <row r="2186" spans="1:37">
      <c r="A2186" s="659"/>
      <c r="B2186" s="659"/>
      <c r="C2186" s="659"/>
      <c r="D2186" s="659"/>
      <c r="E2186" s="659"/>
      <c r="F2186" s="659"/>
      <c r="G2186" s="659"/>
      <c r="H2186" s="659"/>
      <c r="I2186" s="660"/>
      <c r="J2186" s="659"/>
      <c r="K2186" s="660"/>
      <c r="L2186" s="659"/>
      <c r="M2186" s="659"/>
      <c r="N2186" s="659"/>
      <c r="O2186" s="659"/>
      <c r="P2186" s="659"/>
      <c r="Q2186" s="659"/>
      <c r="R2186" s="659"/>
      <c r="S2186" s="659"/>
      <c r="T2186" s="659"/>
      <c r="U2186" s="659"/>
      <c r="V2186" s="659"/>
      <c r="W2186" s="659"/>
      <c r="X2186" s="659"/>
      <c r="Y2186" s="659"/>
      <c r="Z2186" s="659"/>
      <c r="AA2186" s="659"/>
      <c r="AB2186" s="659"/>
      <c r="AC2186" s="659"/>
      <c r="AD2186" s="659"/>
      <c r="AE2186" s="659"/>
      <c r="AF2186" s="659"/>
      <c r="AG2186" s="659"/>
      <c r="AH2186" s="659"/>
      <c r="AI2186" s="659"/>
      <c r="AJ2186" s="659"/>
      <c r="AK2186" s="659"/>
    </row>
    <row r="2187" spans="1:37">
      <c r="A2187" s="659"/>
      <c r="B2187" s="659"/>
      <c r="C2187" s="659"/>
      <c r="D2187" s="659"/>
      <c r="E2187" s="659"/>
      <c r="F2187" s="659"/>
      <c r="G2187" s="659"/>
      <c r="H2187" s="659"/>
      <c r="I2187" s="660"/>
      <c r="J2187" s="659"/>
      <c r="K2187" s="660"/>
      <c r="L2187" s="659"/>
      <c r="M2187" s="659"/>
      <c r="N2187" s="659"/>
      <c r="O2187" s="659"/>
      <c r="P2187" s="659"/>
      <c r="Q2187" s="659"/>
      <c r="R2187" s="659"/>
      <c r="S2187" s="659"/>
      <c r="T2187" s="659"/>
      <c r="U2187" s="659"/>
      <c r="V2187" s="659"/>
      <c r="W2187" s="659"/>
      <c r="X2187" s="659"/>
      <c r="Y2187" s="659"/>
      <c r="Z2187" s="659"/>
      <c r="AA2187" s="659"/>
      <c r="AB2187" s="659"/>
      <c r="AC2187" s="659"/>
      <c r="AD2187" s="659"/>
      <c r="AE2187" s="659"/>
      <c r="AF2187" s="659"/>
      <c r="AG2187" s="659"/>
      <c r="AH2187" s="659"/>
      <c r="AI2187" s="659"/>
      <c r="AJ2187" s="659"/>
      <c r="AK2187" s="659"/>
    </row>
    <row r="2188" spans="1:37">
      <c r="A2188" s="659"/>
      <c r="B2188" s="659"/>
      <c r="C2188" s="659"/>
      <c r="D2188" s="659"/>
      <c r="E2188" s="659"/>
      <c r="F2188" s="659"/>
      <c r="G2188" s="659"/>
      <c r="H2188" s="659"/>
      <c r="I2188" s="660"/>
      <c r="J2188" s="659"/>
      <c r="K2188" s="660"/>
      <c r="L2188" s="659"/>
      <c r="M2188" s="659"/>
      <c r="N2188" s="659"/>
      <c r="O2188" s="659"/>
      <c r="P2188" s="659"/>
      <c r="Q2188" s="659"/>
      <c r="R2188" s="659"/>
      <c r="S2188" s="659"/>
      <c r="T2188" s="659"/>
      <c r="U2188" s="659"/>
      <c r="V2188" s="659"/>
      <c r="W2188" s="659"/>
      <c r="X2188" s="659"/>
      <c r="Y2188" s="659"/>
      <c r="Z2188" s="659"/>
      <c r="AA2188" s="659"/>
      <c r="AB2188" s="659"/>
      <c r="AC2188" s="659"/>
      <c r="AD2188" s="659"/>
      <c r="AE2188" s="659"/>
      <c r="AF2188" s="659"/>
      <c r="AG2188" s="659"/>
      <c r="AH2188" s="659"/>
      <c r="AI2188" s="659"/>
      <c r="AJ2188" s="659"/>
      <c r="AK2188" s="659"/>
    </row>
    <row r="2189" spans="1:37">
      <c r="A2189" s="659"/>
      <c r="B2189" s="659"/>
      <c r="C2189" s="659"/>
      <c r="D2189" s="659"/>
      <c r="E2189" s="659"/>
      <c r="F2189" s="659"/>
      <c r="G2189" s="659"/>
      <c r="H2189" s="659"/>
      <c r="I2189" s="660"/>
      <c r="J2189" s="659"/>
      <c r="K2189" s="660"/>
      <c r="L2189" s="659"/>
      <c r="M2189" s="659"/>
      <c r="N2189" s="659"/>
      <c r="O2189" s="659"/>
      <c r="P2189" s="659"/>
      <c r="Q2189" s="659"/>
      <c r="R2189" s="659"/>
      <c r="S2189" s="659"/>
      <c r="T2189" s="659"/>
      <c r="U2189" s="659"/>
      <c r="V2189" s="659"/>
      <c r="W2189" s="659"/>
      <c r="X2189" s="659"/>
      <c r="Y2189" s="659"/>
      <c r="Z2189" s="659"/>
      <c r="AA2189" s="659"/>
      <c r="AB2189" s="659"/>
      <c r="AC2189" s="659"/>
      <c r="AD2189" s="659"/>
      <c r="AE2189" s="659"/>
      <c r="AF2189" s="659"/>
      <c r="AG2189" s="659"/>
      <c r="AH2189" s="659"/>
      <c r="AI2189" s="659"/>
      <c r="AJ2189" s="659"/>
      <c r="AK2189" s="659"/>
    </row>
    <row r="2190" spans="1:37">
      <c r="A2190" s="659"/>
      <c r="B2190" s="659"/>
      <c r="C2190" s="659"/>
      <c r="D2190" s="659"/>
      <c r="E2190" s="659"/>
      <c r="F2190" s="659"/>
      <c r="G2190" s="659"/>
      <c r="H2190" s="659"/>
      <c r="I2190" s="660"/>
      <c r="J2190" s="659"/>
      <c r="K2190" s="660"/>
      <c r="L2190" s="659"/>
      <c r="M2190" s="659"/>
      <c r="N2190" s="659"/>
      <c r="O2190" s="659"/>
      <c r="P2190" s="659"/>
      <c r="Q2190" s="659"/>
      <c r="R2190" s="659"/>
      <c r="S2190" s="659"/>
      <c r="T2190" s="659"/>
      <c r="U2190" s="659"/>
      <c r="V2190" s="659"/>
      <c r="W2190" s="659"/>
      <c r="X2190" s="659"/>
      <c r="Y2190" s="659"/>
      <c r="Z2190" s="659"/>
      <c r="AA2190" s="659"/>
      <c r="AB2190" s="659"/>
      <c r="AC2190" s="659"/>
      <c r="AD2190" s="659"/>
      <c r="AE2190" s="659"/>
      <c r="AF2190" s="659"/>
      <c r="AG2190" s="659"/>
      <c r="AH2190" s="659"/>
      <c r="AI2190" s="659"/>
      <c r="AJ2190" s="659"/>
      <c r="AK2190" s="659"/>
    </row>
    <row r="2191" spans="1:37">
      <c r="A2191" s="659"/>
      <c r="B2191" s="659"/>
      <c r="C2191" s="659"/>
      <c r="D2191" s="659"/>
      <c r="E2191" s="659"/>
      <c r="F2191" s="659"/>
      <c r="G2191" s="659"/>
      <c r="H2191" s="659"/>
      <c r="I2191" s="660"/>
      <c r="J2191" s="659"/>
      <c r="K2191" s="660"/>
      <c r="L2191" s="659"/>
      <c r="M2191" s="659"/>
      <c r="N2191" s="659"/>
      <c r="O2191" s="659"/>
      <c r="P2191" s="659"/>
      <c r="Q2191" s="659"/>
      <c r="R2191" s="659"/>
      <c r="S2191" s="659"/>
      <c r="T2191" s="659"/>
      <c r="U2191" s="659"/>
      <c r="V2191" s="659"/>
      <c r="W2191" s="659"/>
      <c r="X2191" s="659"/>
      <c r="Y2191" s="659"/>
      <c r="Z2191" s="659"/>
      <c r="AA2191" s="659"/>
      <c r="AB2191" s="659"/>
      <c r="AC2191" s="659"/>
      <c r="AD2191" s="659"/>
      <c r="AE2191" s="659"/>
      <c r="AF2191" s="659"/>
      <c r="AG2191" s="659"/>
      <c r="AH2191" s="659"/>
      <c r="AI2191" s="659"/>
      <c r="AJ2191" s="659"/>
      <c r="AK2191" s="659"/>
    </row>
    <row r="2192" spans="1:37">
      <c r="A2192" s="659"/>
      <c r="B2192" s="659"/>
      <c r="C2192" s="659"/>
      <c r="D2192" s="659"/>
      <c r="E2192" s="659"/>
      <c r="F2192" s="659"/>
      <c r="G2192" s="659"/>
      <c r="H2192" s="659"/>
      <c r="I2192" s="660"/>
      <c r="J2192" s="659"/>
      <c r="K2192" s="660"/>
      <c r="L2192" s="659"/>
      <c r="M2192" s="659"/>
      <c r="N2192" s="659"/>
      <c r="O2192" s="659"/>
      <c r="P2192" s="659"/>
      <c r="Q2192" s="659"/>
      <c r="R2192" s="659"/>
      <c r="S2192" s="659"/>
      <c r="T2192" s="659"/>
      <c r="U2192" s="659"/>
      <c r="V2192" s="659"/>
      <c r="W2192" s="659"/>
      <c r="X2192" s="659"/>
      <c r="Y2192" s="659"/>
      <c r="Z2192" s="659"/>
      <c r="AA2192" s="659"/>
      <c r="AB2192" s="659"/>
      <c r="AC2192" s="659"/>
      <c r="AD2192" s="659"/>
      <c r="AE2192" s="659"/>
      <c r="AF2192" s="659"/>
      <c r="AG2192" s="659"/>
      <c r="AH2192" s="659"/>
      <c r="AI2192" s="659"/>
      <c r="AJ2192" s="659"/>
      <c r="AK2192" s="659"/>
    </row>
    <row r="2193" spans="1:37">
      <c r="A2193" s="659"/>
      <c r="B2193" s="659"/>
      <c r="C2193" s="659"/>
      <c r="D2193" s="659"/>
      <c r="E2193" s="659"/>
      <c r="F2193" s="659"/>
      <c r="G2193" s="659"/>
      <c r="H2193" s="659"/>
      <c r="I2193" s="660"/>
      <c r="J2193" s="659"/>
      <c r="K2193" s="660"/>
      <c r="L2193" s="659"/>
      <c r="M2193" s="659"/>
      <c r="N2193" s="659"/>
      <c r="O2193" s="659"/>
      <c r="P2193" s="659"/>
      <c r="Q2193" s="659"/>
      <c r="R2193" s="659"/>
      <c r="S2193" s="659"/>
      <c r="T2193" s="659"/>
      <c r="U2193" s="659"/>
      <c r="V2193" s="659"/>
      <c r="W2193" s="659"/>
      <c r="X2193" s="659"/>
      <c r="Y2193" s="659"/>
      <c r="Z2193" s="659"/>
      <c r="AA2193" s="659"/>
      <c r="AB2193" s="659"/>
      <c r="AC2193" s="659"/>
      <c r="AD2193" s="659"/>
      <c r="AE2193" s="659"/>
      <c r="AF2193" s="659"/>
      <c r="AG2193" s="659"/>
      <c r="AH2193" s="659"/>
      <c r="AI2193" s="659"/>
      <c r="AJ2193" s="659"/>
      <c r="AK2193" s="659"/>
    </row>
    <row r="2194" spans="1:37">
      <c r="A2194" s="659"/>
      <c r="B2194" s="659"/>
      <c r="C2194" s="659"/>
      <c r="D2194" s="659"/>
      <c r="E2194" s="659"/>
      <c r="F2194" s="659"/>
      <c r="G2194" s="659"/>
      <c r="H2194" s="659"/>
      <c r="I2194" s="660"/>
      <c r="J2194" s="659"/>
      <c r="K2194" s="660"/>
      <c r="L2194" s="659"/>
      <c r="M2194" s="659"/>
      <c r="N2194" s="659"/>
      <c r="O2194" s="659"/>
      <c r="P2194" s="659"/>
      <c r="Q2194" s="659"/>
      <c r="R2194" s="659"/>
      <c r="S2194" s="659"/>
      <c r="T2194" s="659"/>
      <c r="U2194" s="659"/>
      <c r="V2194" s="659"/>
      <c r="W2194" s="659"/>
      <c r="X2194" s="659"/>
      <c r="Y2194" s="659"/>
      <c r="Z2194" s="659"/>
      <c r="AA2194" s="659"/>
      <c r="AB2194" s="659"/>
      <c r="AC2194" s="659"/>
      <c r="AD2194" s="659"/>
      <c r="AE2194" s="659"/>
      <c r="AF2194" s="659"/>
      <c r="AG2194" s="659"/>
      <c r="AH2194" s="659"/>
      <c r="AI2194" s="659"/>
      <c r="AJ2194" s="659"/>
      <c r="AK2194" s="659"/>
    </row>
    <row r="2195" spans="1:37">
      <c r="A2195" s="659"/>
      <c r="B2195" s="659"/>
      <c r="C2195" s="659"/>
      <c r="D2195" s="659"/>
      <c r="E2195" s="659"/>
      <c r="F2195" s="659"/>
      <c r="G2195" s="659"/>
      <c r="H2195" s="659"/>
      <c r="I2195" s="660"/>
      <c r="J2195" s="659"/>
      <c r="K2195" s="660"/>
      <c r="L2195" s="659"/>
      <c r="M2195" s="659"/>
      <c r="N2195" s="659"/>
      <c r="O2195" s="659"/>
      <c r="P2195" s="659"/>
      <c r="Q2195" s="659"/>
      <c r="R2195" s="659"/>
      <c r="S2195" s="659"/>
      <c r="T2195" s="659"/>
      <c r="U2195" s="659"/>
      <c r="V2195" s="659"/>
      <c r="W2195" s="659"/>
      <c r="X2195" s="659"/>
      <c r="Y2195" s="659"/>
      <c r="Z2195" s="659"/>
      <c r="AA2195" s="659"/>
      <c r="AB2195" s="659"/>
      <c r="AC2195" s="659"/>
      <c r="AD2195" s="659"/>
      <c r="AE2195" s="659"/>
      <c r="AF2195" s="659"/>
      <c r="AG2195" s="659"/>
      <c r="AH2195" s="659"/>
      <c r="AI2195" s="659"/>
      <c r="AJ2195" s="659"/>
      <c r="AK2195" s="659"/>
    </row>
    <row r="2196" spans="1:37">
      <c r="A2196" s="659"/>
      <c r="B2196" s="659"/>
      <c r="C2196" s="659"/>
      <c r="D2196" s="659"/>
      <c r="E2196" s="659"/>
      <c r="F2196" s="659"/>
      <c r="G2196" s="659"/>
      <c r="H2196" s="659"/>
      <c r="I2196" s="660"/>
      <c r="J2196" s="659"/>
      <c r="K2196" s="660"/>
      <c r="L2196" s="659"/>
      <c r="M2196" s="659"/>
      <c r="N2196" s="659"/>
      <c r="O2196" s="659"/>
      <c r="P2196" s="659"/>
      <c r="Q2196" s="659"/>
      <c r="R2196" s="659"/>
      <c r="S2196" s="659"/>
      <c r="T2196" s="659"/>
      <c r="U2196" s="659"/>
      <c r="V2196" s="659"/>
      <c r="W2196" s="659"/>
      <c r="X2196" s="659"/>
      <c r="Y2196" s="659"/>
      <c r="Z2196" s="659"/>
      <c r="AA2196" s="659"/>
      <c r="AB2196" s="659"/>
      <c r="AC2196" s="659"/>
      <c r="AD2196" s="659"/>
      <c r="AE2196" s="659"/>
      <c r="AF2196" s="659"/>
      <c r="AG2196" s="659"/>
      <c r="AH2196" s="659"/>
      <c r="AI2196" s="659"/>
      <c r="AJ2196" s="659"/>
      <c r="AK2196" s="659"/>
    </row>
    <row r="2197" spans="1:37">
      <c r="A2197" s="659"/>
      <c r="B2197" s="659"/>
      <c r="C2197" s="659"/>
      <c r="D2197" s="659"/>
      <c r="E2197" s="659"/>
      <c r="F2197" s="659"/>
      <c r="G2197" s="659"/>
      <c r="H2197" s="659"/>
      <c r="I2197" s="660"/>
      <c r="J2197" s="659"/>
      <c r="K2197" s="660"/>
      <c r="L2197" s="659"/>
      <c r="M2197" s="659"/>
      <c r="N2197" s="659"/>
      <c r="O2197" s="659"/>
      <c r="P2197" s="659"/>
      <c r="Q2197" s="659"/>
      <c r="R2197" s="659"/>
      <c r="S2197" s="659"/>
      <c r="T2197" s="659"/>
      <c r="U2197" s="659"/>
      <c r="V2197" s="659"/>
      <c r="W2197" s="659"/>
      <c r="X2197" s="659"/>
      <c r="Y2197" s="659"/>
      <c r="Z2197" s="659"/>
      <c r="AA2197" s="659"/>
      <c r="AB2197" s="659"/>
      <c r="AC2197" s="659"/>
      <c r="AD2197" s="659"/>
      <c r="AE2197" s="659"/>
      <c r="AF2197" s="659"/>
      <c r="AG2197" s="659"/>
      <c r="AH2197" s="659"/>
      <c r="AI2197" s="659"/>
      <c r="AJ2197" s="659"/>
      <c r="AK2197" s="659"/>
    </row>
    <row r="2198" spans="1:37">
      <c r="A2198" s="659"/>
      <c r="B2198" s="659"/>
      <c r="C2198" s="659"/>
      <c r="D2198" s="659"/>
      <c r="E2198" s="659"/>
      <c r="F2198" s="659"/>
      <c r="G2198" s="659"/>
      <c r="H2198" s="659"/>
      <c r="I2198" s="660"/>
      <c r="J2198" s="659"/>
      <c r="K2198" s="660"/>
      <c r="L2198" s="659"/>
      <c r="M2198" s="659"/>
      <c r="N2198" s="659"/>
      <c r="O2198" s="659"/>
      <c r="P2198" s="659"/>
      <c r="Q2198" s="659"/>
      <c r="R2198" s="659"/>
      <c r="S2198" s="659"/>
      <c r="T2198" s="659"/>
      <c r="U2198" s="659"/>
      <c r="V2198" s="659"/>
      <c r="W2198" s="659"/>
      <c r="X2198" s="659"/>
      <c r="Y2198" s="659"/>
      <c r="Z2198" s="659"/>
      <c r="AA2198" s="659"/>
      <c r="AB2198" s="659"/>
      <c r="AC2198" s="659"/>
      <c r="AD2198" s="659"/>
      <c r="AE2198" s="659"/>
      <c r="AF2198" s="659"/>
      <c r="AG2198" s="659"/>
      <c r="AH2198" s="659"/>
      <c r="AI2198" s="659"/>
      <c r="AJ2198" s="659"/>
      <c r="AK2198" s="659"/>
    </row>
    <row r="2199" spans="1:37">
      <c r="A2199" s="659"/>
      <c r="B2199" s="659"/>
      <c r="C2199" s="659"/>
      <c r="D2199" s="659"/>
      <c r="E2199" s="659"/>
      <c r="F2199" s="659"/>
      <c r="G2199" s="659"/>
      <c r="H2199" s="659"/>
      <c r="I2199" s="660"/>
      <c r="J2199" s="659"/>
      <c r="K2199" s="660"/>
      <c r="L2199" s="659"/>
      <c r="M2199" s="659"/>
      <c r="N2199" s="659"/>
      <c r="O2199" s="659"/>
      <c r="P2199" s="659"/>
      <c r="Q2199" s="659"/>
      <c r="R2199" s="659"/>
      <c r="S2199" s="659"/>
      <c r="T2199" s="659"/>
      <c r="U2199" s="659"/>
      <c r="V2199" s="659"/>
      <c r="W2199" s="659"/>
      <c r="X2199" s="659"/>
      <c r="Y2199" s="659"/>
      <c r="Z2199" s="659"/>
      <c r="AA2199" s="659"/>
      <c r="AB2199" s="659"/>
      <c r="AC2199" s="659"/>
      <c r="AD2199" s="659"/>
      <c r="AE2199" s="659"/>
      <c r="AF2199" s="659"/>
      <c r="AG2199" s="659"/>
      <c r="AH2199" s="659"/>
      <c r="AI2199" s="659"/>
      <c r="AJ2199" s="659"/>
      <c r="AK2199" s="659"/>
    </row>
    <row r="2200" spans="1:37">
      <c r="A2200" s="659"/>
      <c r="B2200" s="659"/>
      <c r="C2200" s="659"/>
      <c r="D2200" s="659"/>
      <c r="E2200" s="659"/>
      <c r="F2200" s="659"/>
      <c r="G2200" s="659"/>
      <c r="H2200" s="659"/>
      <c r="I2200" s="660"/>
      <c r="J2200" s="659"/>
      <c r="K2200" s="660"/>
      <c r="L2200" s="659"/>
      <c r="M2200" s="659"/>
      <c r="N2200" s="659"/>
      <c r="O2200" s="659"/>
      <c r="P2200" s="659"/>
      <c r="Q2200" s="659"/>
      <c r="R2200" s="659"/>
      <c r="S2200" s="659"/>
      <c r="T2200" s="659"/>
      <c r="U2200" s="659"/>
      <c r="V2200" s="659"/>
      <c r="W2200" s="659"/>
      <c r="X2200" s="659"/>
      <c r="Y2200" s="659"/>
      <c r="Z2200" s="659"/>
      <c r="AA2200" s="659"/>
      <c r="AB2200" s="659"/>
      <c r="AC2200" s="659"/>
      <c r="AD2200" s="659"/>
      <c r="AE2200" s="659"/>
      <c r="AF2200" s="659"/>
      <c r="AG2200" s="659"/>
      <c r="AH2200" s="659"/>
      <c r="AI2200" s="659"/>
      <c r="AJ2200" s="659"/>
      <c r="AK2200" s="659"/>
    </row>
    <row r="2201" spans="1:37">
      <c r="A2201" s="659"/>
      <c r="B2201" s="659"/>
      <c r="C2201" s="659"/>
      <c r="D2201" s="659"/>
      <c r="E2201" s="659"/>
      <c r="F2201" s="659"/>
      <c r="G2201" s="659"/>
      <c r="H2201" s="659"/>
      <c r="I2201" s="660"/>
      <c r="J2201" s="659"/>
      <c r="K2201" s="660"/>
      <c r="L2201" s="659"/>
      <c r="M2201" s="659"/>
      <c r="N2201" s="659"/>
      <c r="O2201" s="659"/>
      <c r="P2201" s="659"/>
      <c r="Q2201" s="659"/>
      <c r="R2201" s="659"/>
      <c r="S2201" s="659"/>
      <c r="T2201" s="659"/>
      <c r="U2201" s="659"/>
      <c r="V2201" s="659"/>
      <c r="W2201" s="659"/>
      <c r="X2201" s="659"/>
      <c r="Y2201" s="659"/>
      <c r="Z2201" s="659"/>
      <c r="AA2201" s="659"/>
      <c r="AB2201" s="659"/>
      <c r="AC2201" s="659"/>
      <c r="AD2201" s="659"/>
      <c r="AE2201" s="659"/>
      <c r="AF2201" s="659"/>
      <c r="AG2201" s="659"/>
      <c r="AH2201" s="659"/>
      <c r="AI2201" s="659"/>
      <c r="AJ2201" s="659"/>
      <c r="AK2201" s="659"/>
    </row>
    <row r="2202" spans="1:37">
      <c r="A2202" s="659"/>
      <c r="B2202" s="659"/>
      <c r="C2202" s="659"/>
      <c r="D2202" s="659"/>
      <c r="E2202" s="659"/>
      <c r="F2202" s="659"/>
      <c r="G2202" s="659"/>
      <c r="H2202" s="659"/>
      <c r="I2202" s="660"/>
      <c r="J2202" s="659"/>
      <c r="K2202" s="660"/>
      <c r="L2202" s="659"/>
      <c r="M2202" s="659"/>
      <c r="N2202" s="659"/>
      <c r="O2202" s="659"/>
      <c r="P2202" s="659"/>
      <c r="Q2202" s="659"/>
      <c r="R2202" s="659"/>
      <c r="S2202" s="659"/>
      <c r="T2202" s="659"/>
      <c r="U2202" s="659"/>
      <c r="V2202" s="659"/>
      <c r="W2202" s="659"/>
      <c r="X2202" s="659"/>
      <c r="Y2202" s="659"/>
      <c r="Z2202" s="659"/>
      <c r="AA2202" s="659"/>
      <c r="AB2202" s="659"/>
      <c r="AC2202" s="659"/>
      <c r="AD2202" s="659"/>
      <c r="AE2202" s="659"/>
      <c r="AF2202" s="659"/>
      <c r="AG2202" s="659"/>
      <c r="AH2202" s="659"/>
      <c r="AI2202" s="659"/>
      <c r="AJ2202" s="659"/>
      <c r="AK2202" s="659"/>
    </row>
    <row r="2203" spans="1:37">
      <c r="A2203" s="659"/>
      <c r="B2203" s="659"/>
      <c r="C2203" s="659"/>
      <c r="D2203" s="659"/>
      <c r="E2203" s="659"/>
      <c r="F2203" s="659"/>
      <c r="G2203" s="659"/>
      <c r="H2203" s="659"/>
      <c r="I2203" s="660"/>
      <c r="J2203" s="659"/>
      <c r="K2203" s="660"/>
      <c r="L2203" s="659"/>
      <c r="M2203" s="659"/>
      <c r="N2203" s="659"/>
      <c r="O2203" s="659"/>
      <c r="P2203" s="659"/>
      <c r="Q2203" s="659"/>
      <c r="R2203" s="659"/>
      <c r="S2203" s="659"/>
      <c r="T2203" s="659"/>
      <c r="U2203" s="659"/>
      <c r="V2203" s="659"/>
      <c r="W2203" s="659"/>
      <c r="X2203" s="659"/>
      <c r="Y2203" s="659"/>
      <c r="Z2203" s="659"/>
      <c r="AA2203" s="659"/>
      <c r="AB2203" s="659"/>
      <c r="AC2203" s="659"/>
      <c r="AD2203" s="659"/>
      <c r="AE2203" s="659"/>
      <c r="AF2203" s="659"/>
      <c r="AG2203" s="659"/>
      <c r="AH2203" s="659"/>
      <c r="AI2203" s="659"/>
      <c r="AJ2203" s="659"/>
      <c r="AK2203" s="659"/>
    </row>
    <row r="2204" spans="1:37">
      <c r="A2204" s="659"/>
      <c r="B2204" s="659"/>
      <c r="C2204" s="659"/>
      <c r="D2204" s="659"/>
      <c r="E2204" s="659"/>
      <c r="F2204" s="659"/>
      <c r="G2204" s="659"/>
      <c r="H2204" s="659"/>
      <c r="I2204" s="660"/>
      <c r="J2204" s="659"/>
      <c r="K2204" s="660"/>
      <c r="L2204" s="659"/>
      <c r="M2204" s="659"/>
      <c r="N2204" s="659"/>
      <c r="O2204" s="659"/>
      <c r="P2204" s="659"/>
      <c r="Q2204" s="659"/>
      <c r="R2204" s="659"/>
      <c r="S2204" s="659"/>
      <c r="T2204" s="659"/>
      <c r="U2204" s="659"/>
      <c r="V2204" s="659"/>
      <c r="W2204" s="659"/>
      <c r="X2204" s="659"/>
      <c r="Y2204" s="659"/>
      <c r="Z2204" s="659"/>
      <c r="AA2204" s="659"/>
      <c r="AB2204" s="659"/>
      <c r="AC2204" s="659"/>
      <c r="AD2204" s="659"/>
      <c r="AE2204" s="659"/>
      <c r="AF2204" s="659"/>
      <c r="AG2204" s="659"/>
      <c r="AH2204" s="659"/>
      <c r="AI2204" s="659"/>
      <c r="AJ2204" s="659"/>
      <c r="AK2204" s="659"/>
    </row>
    <row r="2205" spans="1:37">
      <c r="A2205" s="659"/>
      <c r="B2205" s="659"/>
      <c r="C2205" s="659"/>
      <c r="D2205" s="659"/>
      <c r="E2205" s="659"/>
      <c r="F2205" s="659"/>
      <c r="G2205" s="659"/>
      <c r="H2205" s="659"/>
      <c r="I2205" s="660"/>
      <c r="J2205" s="659"/>
      <c r="K2205" s="660"/>
      <c r="L2205" s="659"/>
      <c r="M2205" s="659"/>
      <c r="N2205" s="659"/>
      <c r="O2205" s="659"/>
      <c r="P2205" s="659"/>
      <c r="Q2205" s="659"/>
      <c r="R2205" s="659"/>
      <c r="S2205" s="659"/>
      <c r="T2205" s="659"/>
      <c r="U2205" s="659"/>
      <c r="V2205" s="659"/>
      <c r="W2205" s="659"/>
      <c r="X2205" s="659"/>
      <c r="Y2205" s="659"/>
      <c r="Z2205" s="659"/>
      <c r="AA2205" s="659"/>
      <c r="AB2205" s="659"/>
      <c r="AC2205" s="659"/>
      <c r="AD2205" s="659"/>
      <c r="AE2205" s="659"/>
      <c r="AF2205" s="659"/>
      <c r="AG2205" s="659"/>
      <c r="AH2205" s="659"/>
      <c r="AI2205" s="659"/>
      <c r="AJ2205" s="659"/>
      <c r="AK2205" s="659"/>
    </row>
    <row r="2206" spans="1:37">
      <c r="A2206" s="659"/>
      <c r="B2206" s="659"/>
      <c r="C2206" s="659"/>
      <c r="D2206" s="659"/>
      <c r="E2206" s="659"/>
      <c r="F2206" s="659"/>
      <c r="G2206" s="659"/>
      <c r="H2206" s="659"/>
      <c r="I2206" s="660"/>
      <c r="J2206" s="659"/>
      <c r="K2206" s="660"/>
      <c r="L2206" s="659"/>
      <c r="M2206" s="659"/>
      <c r="N2206" s="659"/>
      <c r="O2206" s="659"/>
      <c r="P2206" s="659"/>
      <c r="Q2206" s="659"/>
      <c r="R2206" s="659"/>
      <c r="S2206" s="659"/>
      <c r="T2206" s="659"/>
      <c r="U2206" s="659"/>
      <c r="V2206" s="659"/>
      <c r="W2206" s="659"/>
      <c r="X2206" s="659"/>
      <c r="Y2206" s="659"/>
      <c r="Z2206" s="659"/>
      <c r="AA2206" s="659"/>
      <c r="AB2206" s="659"/>
      <c r="AC2206" s="659"/>
      <c r="AD2206" s="659"/>
      <c r="AE2206" s="659"/>
      <c r="AF2206" s="659"/>
      <c r="AG2206" s="659"/>
      <c r="AH2206" s="659"/>
      <c r="AI2206" s="659"/>
      <c r="AJ2206" s="659"/>
      <c r="AK2206" s="659"/>
    </row>
    <row r="2207" spans="1:37">
      <c r="A2207" s="659"/>
      <c r="B2207" s="659"/>
      <c r="C2207" s="659"/>
      <c r="D2207" s="659"/>
      <c r="E2207" s="659"/>
      <c r="F2207" s="659"/>
      <c r="G2207" s="659"/>
      <c r="H2207" s="659"/>
      <c r="I2207" s="660"/>
      <c r="J2207" s="659"/>
      <c r="K2207" s="660"/>
      <c r="L2207" s="659"/>
      <c r="M2207" s="659"/>
      <c r="N2207" s="659"/>
      <c r="O2207" s="659"/>
      <c r="P2207" s="659"/>
      <c r="Q2207" s="659"/>
      <c r="R2207" s="659"/>
      <c r="S2207" s="659"/>
      <c r="T2207" s="659"/>
      <c r="U2207" s="659"/>
      <c r="V2207" s="659"/>
      <c r="W2207" s="659"/>
      <c r="X2207" s="659"/>
      <c r="Y2207" s="659"/>
      <c r="Z2207" s="659"/>
      <c r="AA2207" s="659"/>
      <c r="AB2207" s="659"/>
      <c r="AC2207" s="659"/>
      <c r="AD2207" s="659"/>
      <c r="AE2207" s="659"/>
      <c r="AF2207" s="659"/>
      <c r="AG2207" s="659"/>
      <c r="AH2207" s="659"/>
      <c r="AI2207" s="659"/>
      <c r="AJ2207" s="659"/>
      <c r="AK2207" s="659"/>
    </row>
    <row r="2208" spans="1:37">
      <c r="A2208" s="659"/>
      <c r="B2208" s="659"/>
      <c r="C2208" s="659"/>
      <c r="D2208" s="659"/>
      <c r="E2208" s="659"/>
      <c r="F2208" s="659"/>
      <c r="G2208" s="659"/>
      <c r="H2208" s="659"/>
      <c r="I2208" s="660"/>
      <c r="J2208" s="659"/>
      <c r="K2208" s="660"/>
      <c r="L2208" s="659"/>
      <c r="M2208" s="659"/>
      <c r="N2208" s="659"/>
      <c r="O2208" s="659"/>
      <c r="P2208" s="659"/>
      <c r="Q2208" s="659"/>
      <c r="R2208" s="659"/>
      <c r="S2208" s="659"/>
      <c r="T2208" s="659"/>
      <c r="U2208" s="659"/>
      <c r="V2208" s="659"/>
      <c r="W2208" s="659"/>
      <c r="X2208" s="659"/>
      <c r="Y2208" s="659"/>
      <c r="Z2208" s="659"/>
      <c r="AA2208" s="659"/>
      <c r="AB2208" s="659"/>
      <c r="AC2208" s="659"/>
      <c r="AD2208" s="659"/>
      <c r="AE2208" s="659"/>
      <c r="AF2208" s="659"/>
      <c r="AG2208" s="659"/>
      <c r="AH2208" s="659"/>
      <c r="AI2208" s="659"/>
      <c r="AJ2208" s="659"/>
      <c r="AK2208" s="659"/>
    </row>
    <row r="2209" spans="1:37">
      <c r="A2209" s="659"/>
      <c r="B2209" s="659"/>
      <c r="C2209" s="659"/>
      <c r="D2209" s="659"/>
      <c r="E2209" s="659"/>
      <c r="F2209" s="659"/>
      <c r="G2209" s="659"/>
      <c r="H2209" s="659"/>
      <c r="I2209" s="660"/>
      <c r="J2209" s="659"/>
      <c r="K2209" s="660"/>
      <c r="L2209" s="659"/>
      <c r="M2209" s="659"/>
      <c r="N2209" s="659"/>
      <c r="O2209" s="659"/>
      <c r="P2209" s="659"/>
      <c r="Q2209" s="659"/>
      <c r="R2209" s="659"/>
      <c r="S2209" s="659"/>
      <c r="T2209" s="659"/>
      <c r="U2209" s="659"/>
      <c r="V2209" s="659"/>
      <c r="W2209" s="659"/>
      <c r="X2209" s="659"/>
      <c r="Y2209" s="659"/>
      <c r="Z2209" s="659"/>
      <c r="AA2209" s="659"/>
      <c r="AB2209" s="659"/>
      <c r="AC2209" s="659"/>
      <c r="AD2209" s="659"/>
      <c r="AE2209" s="659"/>
      <c r="AF2209" s="659"/>
      <c r="AG2209" s="659"/>
      <c r="AH2209" s="659"/>
      <c r="AI2209" s="659"/>
      <c r="AJ2209" s="659"/>
      <c r="AK2209" s="659"/>
    </row>
    <row r="2210" spans="1:37">
      <c r="A2210" s="659"/>
      <c r="B2210" s="659"/>
      <c r="C2210" s="659"/>
      <c r="D2210" s="659"/>
      <c r="E2210" s="659"/>
      <c r="F2210" s="659"/>
      <c r="G2210" s="659"/>
      <c r="H2210" s="659"/>
      <c r="I2210" s="660"/>
      <c r="J2210" s="659"/>
      <c r="K2210" s="660"/>
      <c r="L2210" s="659"/>
      <c r="M2210" s="659"/>
      <c r="N2210" s="659"/>
      <c r="O2210" s="659"/>
      <c r="P2210" s="659"/>
      <c r="Q2210" s="659"/>
      <c r="R2210" s="659"/>
      <c r="S2210" s="659"/>
      <c r="T2210" s="659"/>
      <c r="U2210" s="659"/>
      <c r="V2210" s="659"/>
      <c r="W2210" s="659"/>
      <c r="X2210" s="659"/>
      <c r="Y2210" s="659"/>
      <c r="Z2210" s="659"/>
      <c r="AA2210" s="659"/>
      <c r="AB2210" s="659"/>
      <c r="AC2210" s="659"/>
      <c r="AD2210" s="659"/>
      <c r="AE2210" s="659"/>
      <c r="AF2210" s="659"/>
      <c r="AG2210" s="659"/>
      <c r="AH2210" s="659"/>
      <c r="AI2210" s="659"/>
      <c r="AJ2210" s="659"/>
      <c r="AK2210" s="659"/>
    </row>
    <row r="2211" spans="1:37">
      <c r="A2211" s="659"/>
      <c r="B2211" s="659"/>
      <c r="C2211" s="659"/>
      <c r="D2211" s="659"/>
      <c r="E2211" s="659"/>
      <c r="F2211" s="659"/>
      <c r="G2211" s="659"/>
      <c r="H2211" s="659"/>
      <c r="I2211" s="660"/>
      <c r="J2211" s="659"/>
      <c r="K2211" s="660"/>
      <c r="L2211" s="659"/>
      <c r="M2211" s="659"/>
      <c r="N2211" s="659"/>
      <c r="O2211" s="659"/>
      <c r="P2211" s="659"/>
      <c r="Q2211" s="659"/>
      <c r="R2211" s="659"/>
      <c r="S2211" s="659"/>
      <c r="T2211" s="659"/>
      <c r="U2211" s="659"/>
      <c r="V2211" s="659"/>
      <c r="W2211" s="659"/>
      <c r="X2211" s="659"/>
      <c r="Y2211" s="659"/>
      <c r="Z2211" s="659"/>
      <c r="AA2211" s="659"/>
      <c r="AB2211" s="659"/>
      <c r="AC2211" s="659"/>
      <c r="AD2211" s="659"/>
      <c r="AE2211" s="659"/>
      <c r="AF2211" s="659"/>
      <c r="AG2211" s="659"/>
      <c r="AH2211" s="659"/>
      <c r="AI2211" s="659"/>
      <c r="AJ2211" s="659"/>
      <c r="AK2211" s="659"/>
    </row>
    <row r="2212" spans="1:37">
      <c r="A2212" s="659"/>
      <c r="B2212" s="659"/>
      <c r="C2212" s="659"/>
      <c r="D2212" s="659"/>
      <c r="E2212" s="659"/>
      <c r="F2212" s="659"/>
      <c r="G2212" s="659"/>
      <c r="H2212" s="659"/>
      <c r="I2212" s="660"/>
      <c r="J2212" s="659"/>
      <c r="K2212" s="660"/>
      <c r="L2212" s="659"/>
      <c r="M2212" s="659"/>
      <c r="N2212" s="659"/>
      <c r="O2212" s="659"/>
      <c r="P2212" s="659"/>
      <c r="Q2212" s="659"/>
      <c r="R2212" s="659"/>
      <c r="S2212" s="659"/>
      <c r="T2212" s="659"/>
      <c r="U2212" s="659"/>
      <c r="V2212" s="659"/>
      <c r="W2212" s="659"/>
      <c r="X2212" s="659"/>
      <c r="Y2212" s="659"/>
      <c r="Z2212" s="659"/>
      <c r="AA2212" s="659"/>
      <c r="AB2212" s="659"/>
      <c r="AC2212" s="659"/>
      <c r="AD2212" s="659"/>
      <c r="AE2212" s="659"/>
      <c r="AF2212" s="659"/>
      <c r="AG2212" s="659"/>
      <c r="AH2212" s="659"/>
      <c r="AI2212" s="659"/>
      <c r="AJ2212" s="659"/>
      <c r="AK2212" s="659"/>
    </row>
    <row r="2213" spans="1:37">
      <c r="A2213" s="659"/>
      <c r="B2213" s="659"/>
      <c r="C2213" s="659"/>
      <c r="D2213" s="659"/>
      <c r="E2213" s="659"/>
      <c r="F2213" s="659"/>
      <c r="G2213" s="659"/>
      <c r="H2213" s="659"/>
      <c r="I2213" s="660"/>
      <c r="J2213" s="659"/>
      <c r="K2213" s="660"/>
      <c r="L2213" s="659"/>
      <c r="M2213" s="659"/>
      <c r="N2213" s="659"/>
      <c r="O2213" s="659"/>
      <c r="P2213" s="659"/>
      <c r="Q2213" s="659"/>
      <c r="R2213" s="659"/>
      <c r="S2213" s="659"/>
      <c r="T2213" s="659"/>
      <c r="U2213" s="659"/>
      <c r="V2213" s="659"/>
      <c r="W2213" s="659"/>
      <c r="X2213" s="659"/>
      <c r="Y2213" s="659"/>
      <c r="Z2213" s="659"/>
      <c r="AA2213" s="659"/>
      <c r="AB2213" s="659"/>
      <c r="AC2213" s="659"/>
      <c r="AD2213" s="659"/>
      <c r="AE2213" s="659"/>
      <c r="AF2213" s="659"/>
      <c r="AG2213" s="659"/>
      <c r="AH2213" s="659"/>
      <c r="AI2213" s="659"/>
      <c r="AJ2213" s="659"/>
      <c r="AK2213" s="659"/>
    </row>
    <row r="2214" spans="1:37">
      <c r="A2214" s="659"/>
      <c r="B2214" s="659"/>
      <c r="C2214" s="659"/>
      <c r="D2214" s="659"/>
      <c r="E2214" s="659"/>
      <c r="F2214" s="659"/>
      <c r="G2214" s="659"/>
      <c r="H2214" s="659"/>
      <c r="I2214" s="660"/>
      <c r="J2214" s="659"/>
      <c r="K2214" s="660"/>
      <c r="L2214" s="659"/>
      <c r="M2214" s="659"/>
      <c r="N2214" s="659"/>
      <c r="O2214" s="659"/>
      <c r="P2214" s="659"/>
      <c r="Q2214" s="659"/>
      <c r="R2214" s="659"/>
      <c r="S2214" s="659"/>
      <c r="T2214" s="659"/>
      <c r="U2214" s="659"/>
      <c r="V2214" s="659"/>
      <c r="W2214" s="659"/>
      <c r="X2214" s="659"/>
      <c r="Y2214" s="659"/>
      <c r="Z2214" s="659"/>
      <c r="AA2214" s="659"/>
      <c r="AB2214" s="659"/>
      <c r="AC2214" s="659"/>
      <c r="AD2214" s="659"/>
      <c r="AE2214" s="659"/>
      <c r="AF2214" s="659"/>
      <c r="AG2214" s="659"/>
      <c r="AH2214" s="659"/>
      <c r="AI2214" s="659"/>
      <c r="AJ2214" s="659"/>
      <c r="AK2214" s="659"/>
    </row>
    <row r="2215" spans="1:37">
      <c r="A2215" s="659"/>
      <c r="B2215" s="659"/>
      <c r="C2215" s="659"/>
      <c r="D2215" s="659"/>
      <c r="E2215" s="659"/>
      <c r="F2215" s="659"/>
      <c r="G2215" s="659"/>
      <c r="H2215" s="659"/>
      <c r="I2215" s="660"/>
      <c r="J2215" s="659"/>
      <c r="K2215" s="660"/>
      <c r="L2215" s="659"/>
      <c r="M2215" s="659"/>
      <c r="N2215" s="659"/>
      <c r="O2215" s="659"/>
      <c r="P2215" s="659"/>
      <c r="Q2215" s="659"/>
      <c r="R2215" s="659"/>
      <c r="S2215" s="659"/>
      <c r="T2215" s="659"/>
      <c r="U2215" s="659"/>
      <c r="V2215" s="659"/>
      <c r="W2215" s="659"/>
      <c r="X2215" s="659"/>
      <c r="Y2215" s="659"/>
      <c r="Z2215" s="659"/>
      <c r="AA2215" s="659"/>
      <c r="AB2215" s="659"/>
      <c r="AC2215" s="659"/>
      <c r="AD2215" s="659"/>
      <c r="AE2215" s="659"/>
      <c r="AF2215" s="659"/>
      <c r="AG2215" s="659"/>
      <c r="AH2215" s="659"/>
      <c r="AI2215" s="659"/>
      <c r="AJ2215" s="659"/>
      <c r="AK2215" s="659"/>
    </row>
    <row r="2216" spans="1:37">
      <c r="A2216" s="659"/>
      <c r="B2216" s="659"/>
      <c r="C2216" s="659"/>
      <c r="D2216" s="659"/>
      <c r="E2216" s="659"/>
      <c r="F2216" s="659"/>
      <c r="G2216" s="659"/>
      <c r="H2216" s="659"/>
      <c r="I2216" s="660"/>
      <c r="J2216" s="659"/>
      <c r="K2216" s="660"/>
      <c r="L2216" s="659"/>
      <c r="M2216" s="659"/>
      <c r="N2216" s="659"/>
      <c r="O2216" s="659"/>
      <c r="P2216" s="659"/>
      <c r="Q2216" s="659"/>
      <c r="R2216" s="659"/>
      <c r="S2216" s="659"/>
      <c r="T2216" s="659"/>
      <c r="U2216" s="659"/>
      <c r="V2216" s="659"/>
      <c r="W2216" s="659"/>
      <c r="X2216" s="659"/>
      <c r="Y2216" s="659"/>
      <c r="Z2216" s="659"/>
      <c r="AA2216" s="659"/>
      <c r="AB2216" s="659"/>
      <c r="AC2216" s="659"/>
      <c r="AD2216" s="659"/>
      <c r="AE2216" s="659"/>
      <c r="AF2216" s="659"/>
      <c r="AG2216" s="659"/>
      <c r="AH2216" s="659"/>
      <c r="AI2216" s="659"/>
      <c r="AJ2216" s="659"/>
      <c r="AK2216" s="659"/>
    </row>
    <row r="2217" spans="1:37">
      <c r="A2217" s="659"/>
      <c r="B2217" s="659"/>
      <c r="C2217" s="659"/>
      <c r="D2217" s="659"/>
      <c r="E2217" s="659"/>
      <c r="F2217" s="659"/>
      <c r="G2217" s="659"/>
      <c r="H2217" s="659"/>
      <c r="I2217" s="660"/>
      <c r="J2217" s="659"/>
      <c r="K2217" s="660"/>
      <c r="L2217" s="659"/>
      <c r="M2217" s="659"/>
      <c r="N2217" s="659"/>
      <c r="O2217" s="659"/>
      <c r="P2217" s="659"/>
      <c r="Q2217" s="659"/>
      <c r="R2217" s="659"/>
      <c r="S2217" s="659"/>
      <c r="T2217" s="659"/>
      <c r="U2217" s="659"/>
      <c r="V2217" s="659"/>
      <c r="W2217" s="659"/>
      <c r="X2217" s="659"/>
      <c r="Y2217" s="659"/>
      <c r="Z2217" s="659"/>
      <c r="AA2217" s="659"/>
      <c r="AB2217" s="659"/>
      <c r="AC2217" s="659"/>
      <c r="AD2217" s="659"/>
      <c r="AE2217" s="659"/>
      <c r="AF2217" s="659"/>
      <c r="AG2217" s="659"/>
      <c r="AH2217" s="659"/>
      <c r="AI2217" s="659"/>
      <c r="AJ2217" s="659"/>
      <c r="AK2217" s="659"/>
    </row>
    <row r="2218" spans="1:37">
      <c r="A2218" s="659"/>
      <c r="B2218" s="659"/>
      <c r="C2218" s="659"/>
      <c r="D2218" s="659"/>
      <c r="E2218" s="659"/>
      <c r="F2218" s="659"/>
      <c r="G2218" s="659"/>
      <c r="H2218" s="659"/>
      <c r="I2218" s="660"/>
      <c r="J2218" s="659"/>
      <c r="K2218" s="660"/>
      <c r="L2218" s="659"/>
      <c r="M2218" s="659"/>
      <c r="N2218" s="659"/>
      <c r="O2218" s="659"/>
      <c r="P2218" s="659"/>
      <c r="Q2218" s="659"/>
      <c r="R2218" s="659"/>
      <c r="S2218" s="659"/>
      <c r="T2218" s="659"/>
      <c r="U2218" s="659"/>
      <c r="V2218" s="659"/>
      <c r="W2218" s="659"/>
      <c r="X2218" s="659"/>
      <c r="Y2218" s="659"/>
      <c r="Z2218" s="659"/>
      <c r="AA2218" s="659"/>
      <c r="AB2218" s="659"/>
      <c r="AC2218" s="659"/>
      <c r="AD2218" s="659"/>
      <c r="AE2218" s="659"/>
      <c r="AF2218" s="659"/>
      <c r="AG2218" s="659"/>
      <c r="AH2218" s="659"/>
      <c r="AI2218" s="659"/>
      <c r="AJ2218" s="659"/>
      <c r="AK2218" s="659"/>
    </row>
    <row r="2219" spans="1:37">
      <c r="A2219" s="659"/>
      <c r="B2219" s="659"/>
      <c r="C2219" s="659"/>
      <c r="D2219" s="659"/>
      <c r="E2219" s="659"/>
      <c r="F2219" s="659"/>
      <c r="G2219" s="659"/>
      <c r="H2219" s="659"/>
      <c r="I2219" s="660"/>
      <c r="J2219" s="659"/>
      <c r="K2219" s="660"/>
      <c r="L2219" s="659"/>
      <c r="M2219" s="659"/>
      <c r="N2219" s="659"/>
      <c r="O2219" s="659"/>
      <c r="P2219" s="659"/>
      <c r="Q2219" s="659"/>
      <c r="R2219" s="659"/>
      <c r="S2219" s="659"/>
      <c r="T2219" s="659"/>
      <c r="U2219" s="659"/>
      <c r="V2219" s="659"/>
      <c r="W2219" s="659"/>
      <c r="X2219" s="659"/>
      <c r="Y2219" s="659"/>
      <c r="Z2219" s="659"/>
      <c r="AA2219" s="659"/>
      <c r="AB2219" s="659"/>
      <c r="AC2219" s="659"/>
      <c r="AD2219" s="659"/>
      <c r="AE2219" s="659"/>
      <c r="AF2219" s="659"/>
      <c r="AG2219" s="659"/>
      <c r="AH2219" s="659"/>
      <c r="AI2219" s="659"/>
      <c r="AJ2219" s="659"/>
      <c r="AK2219" s="659"/>
    </row>
    <row r="2220" spans="1:37">
      <c r="A2220" s="659"/>
      <c r="B2220" s="659"/>
      <c r="C2220" s="659"/>
      <c r="D2220" s="659"/>
      <c r="E2220" s="659"/>
      <c r="F2220" s="659"/>
      <c r="G2220" s="659"/>
      <c r="H2220" s="659"/>
      <c r="I2220" s="660"/>
      <c r="J2220" s="659"/>
      <c r="K2220" s="660"/>
      <c r="L2220" s="659"/>
      <c r="M2220" s="659"/>
      <c r="N2220" s="659"/>
      <c r="O2220" s="659"/>
      <c r="P2220" s="659"/>
      <c r="Q2220" s="659"/>
      <c r="R2220" s="659"/>
      <c r="S2220" s="659"/>
      <c r="T2220" s="659"/>
      <c r="U2220" s="659"/>
      <c r="V2220" s="659"/>
      <c r="W2220" s="659"/>
      <c r="X2220" s="659"/>
      <c r="Y2220" s="659"/>
      <c r="Z2220" s="659"/>
      <c r="AA2220" s="659"/>
      <c r="AB2220" s="659"/>
      <c r="AC2220" s="659"/>
      <c r="AD2220" s="659"/>
      <c r="AE2220" s="659"/>
      <c r="AF2220" s="659"/>
      <c r="AG2220" s="659"/>
      <c r="AH2220" s="659"/>
      <c r="AI2220" s="659"/>
      <c r="AJ2220" s="659"/>
      <c r="AK2220" s="659"/>
    </row>
    <row r="2221" spans="1:37">
      <c r="A2221" s="659"/>
      <c r="B2221" s="659"/>
      <c r="C2221" s="659"/>
      <c r="D2221" s="659"/>
      <c r="E2221" s="659"/>
      <c r="F2221" s="659"/>
      <c r="G2221" s="659"/>
      <c r="H2221" s="659"/>
      <c r="I2221" s="660"/>
      <c r="J2221" s="659"/>
      <c r="K2221" s="660"/>
      <c r="L2221" s="659"/>
      <c r="M2221" s="659"/>
      <c r="N2221" s="659"/>
      <c r="O2221" s="659"/>
      <c r="P2221" s="659"/>
      <c r="Q2221" s="659"/>
      <c r="R2221" s="659"/>
      <c r="S2221" s="659"/>
      <c r="T2221" s="659"/>
      <c r="U2221" s="659"/>
      <c r="V2221" s="659"/>
      <c r="W2221" s="659"/>
      <c r="X2221" s="659"/>
      <c r="Y2221" s="659"/>
      <c r="Z2221" s="659"/>
      <c r="AA2221" s="659"/>
      <c r="AB2221" s="659"/>
      <c r="AC2221" s="659"/>
      <c r="AD2221" s="659"/>
      <c r="AE2221" s="659"/>
      <c r="AF2221" s="659"/>
      <c r="AG2221" s="659"/>
      <c r="AH2221" s="659"/>
      <c r="AI2221" s="659"/>
      <c r="AJ2221" s="659"/>
      <c r="AK2221" s="659"/>
    </row>
    <row r="2222" spans="1:37">
      <c r="A2222" s="659"/>
      <c r="B2222" s="659"/>
      <c r="C2222" s="659"/>
      <c r="D2222" s="659"/>
      <c r="E2222" s="659"/>
      <c r="F2222" s="659"/>
      <c r="G2222" s="659"/>
      <c r="H2222" s="659"/>
      <c r="I2222" s="660"/>
      <c r="J2222" s="659"/>
      <c r="K2222" s="660"/>
      <c r="L2222" s="659"/>
      <c r="M2222" s="659"/>
      <c r="N2222" s="659"/>
      <c r="O2222" s="659"/>
      <c r="P2222" s="659"/>
      <c r="Q2222" s="659"/>
      <c r="R2222" s="659"/>
      <c r="S2222" s="659"/>
      <c r="T2222" s="659"/>
      <c r="U2222" s="659"/>
      <c r="V2222" s="659"/>
      <c r="W2222" s="659"/>
      <c r="X2222" s="659"/>
      <c r="Y2222" s="659"/>
      <c r="Z2222" s="659"/>
      <c r="AA2222" s="659"/>
      <c r="AB2222" s="659"/>
      <c r="AC2222" s="659"/>
      <c r="AD2222" s="659"/>
      <c r="AE2222" s="659"/>
      <c r="AF2222" s="659"/>
      <c r="AG2222" s="659"/>
      <c r="AH2222" s="659"/>
      <c r="AI2222" s="659"/>
      <c r="AJ2222" s="659"/>
      <c r="AK2222" s="659"/>
    </row>
    <row r="2223" spans="1:37">
      <c r="A2223" s="659"/>
      <c r="B2223" s="659"/>
      <c r="C2223" s="659"/>
      <c r="D2223" s="659"/>
      <c r="E2223" s="659"/>
      <c r="F2223" s="659"/>
      <c r="G2223" s="659"/>
      <c r="H2223" s="659"/>
      <c r="I2223" s="660"/>
      <c r="J2223" s="659"/>
      <c r="K2223" s="660"/>
      <c r="L2223" s="659"/>
      <c r="M2223" s="659"/>
      <c r="N2223" s="659"/>
      <c r="O2223" s="659"/>
      <c r="P2223" s="659"/>
      <c r="Q2223" s="659"/>
      <c r="R2223" s="659"/>
      <c r="S2223" s="659"/>
      <c r="T2223" s="659"/>
      <c r="U2223" s="659"/>
      <c r="V2223" s="659"/>
      <c r="W2223" s="659"/>
      <c r="X2223" s="659"/>
      <c r="Y2223" s="659"/>
      <c r="Z2223" s="659"/>
      <c r="AA2223" s="659"/>
      <c r="AB2223" s="659"/>
      <c r="AC2223" s="659"/>
      <c r="AD2223" s="659"/>
      <c r="AE2223" s="659"/>
      <c r="AF2223" s="659"/>
      <c r="AG2223" s="659"/>
      <c r="AH2223" s="659"/>
      <c r="AI2223" s="659"/>
      <c r="AJ2223" s="659"/>
      <c r="AK2223" s="659"/>
    </row>
    <row r="2224" spans="1:37">
      <c r="A2224" s="659"/>
      <c r="B2224" s="659"/>
      <c r="C2224" s="659"/>
      <c r="D2224" s="659"/>
      <c r="E2224" s="659"/>
      <c r="F2224" s="659"/>
      <c r="G2224" s="659"/>
      <c r="H2224" s="659"/>
      <c r="I2224" s="660"/>
      <c r="J2224" s="659"/>
      <c r="K2224" s="660"/>
      <c r="L2224" s="659"/>
      <c r="M2224" s="659"/>
      <c r="N2224" s="659"/>
      <c r="O2224" s="659"/>
      <c r="P2224" s="659"/>
      <c r="Q2224" s="659"/>
      <c r="R2224" s="659"/>
      <c r="S2224" s="659"/>
      <c r="T2224" s="659"/>
      <c r="U2224" s="659"/>
      <c r="V2224" s="659"/>
      <c r="W2224" s="659"/>
      <c r="X2224" s="659"/>
      <c r="Y2224" s="659"/>
      <c r="Z2224" s="659"/>
      <c r="AA2224" s="659"/>
      <c r="AB2224" s="659"/>
      <c r="AC2224" s="659"/>
      <c r="AD2224" s="659"/>
      <c r="AE2224" s="659"/>
      <c r="AF2224" s="659"/>
      <c r="AG2224" s="659"/>
      <c r="AH2224" s="659"/>
      <c r="AI2224" s="659"/>
      <c r="AJ2224" s="659"/>
      <c r="AK2224" s="659"/>
    </row>
    <row r="2225" spans="1:37">
      <c r="A2225" s="659"/>
      <c r="B2225" s="659"/>
      <c r="C2225" s="659"/>
      <c r="D2225" s="659"/>
      <c r="E2225" s="659"/>
      <c r="F2225" s="659"/>
      <c r="G2225" s="659"/>
      <c r="H2225" s="659"/>
      <c r="I2225" s="660"/>
      <c r="J2225" s="659"/>
      <c r="K2225" s="660"/>
      <c r="L2225" s="659"/>
      <c r="M2225" s="659"/>
      <c r="N2225" s="659"/>
      <c r="O2225" s="659"/>
      <c r="P2225" s="659"/>
      <c r="Q2225" s="659"/>
      <c r="R2225" s="659"/>
      <c r="S2225" s="659"/>
      <c r="T2225" s="659"/>
      <c r="U2225" s="659"/>
      <c r="V2225" s="659"/>
      <c r="W2225" s="659"/>
      <c r="X2225" s="659"/>
      <c r="Y2225" s="659"/>
      <c r="Z2225" s="659"/>
      <c r="AA2225" s="659"/>
      <c r="AB2225" s="659"/>
      <c r="AC2225" s="659"/>
      <c r="AD2225" s="659"/>
      <c r="AE2225" s="659"/>
      <c r="AF2225" s="659"/>
      <c r="AG2225" s="659"/>
      <c r="AH2225" s="659"/>
      <c r="AI2225" s="659"/>
      <c r="AJ2225" s="659"/>
      <c r="AK2225" s="659"/>
    </row>
    <row r="2226" spans="1:37">
      <c r="A2226" s="659"/>
      <c r="B2226" s="659"/>
      <c r="C2226" s="659"/>
      <c r="D2226" s="659"/>
      <c r="E2226" s="659"/>
      <c r="F2226" s="659"/>
      <c r="G2226" s="659"/>
      <c r="H2226" s="659"/>
      <c r="I2226" s="660"/>
      <c r="J2226" s="659"/>
      <c r="K2226" s="660"/>
      <c r="L2226" s="659"/>
      <c r="M2226" s="659"/>
      <c r="N2226" s="659"/>
      <c r="O2226" s="659"/>
      <c r="P2226" s="659"/>
      <c r="Q2226" s="659"/>
      <c r="R2226" s="659"/>
      <c r="S2226" s="659"/>
      <c r="T2226" s="659"/>
      <c r="U2226" s="659"/>
      <c r="V2226" s="659"/>
      <c r="W2226" s="659"/>
      <c r="X2226" s="659"/>
      <c r="Y2226" s="659"/>
      <c r="Z2226" s="659"/>
      <c r="AA2226" s="659"/>
      <c r="AB2226" s="659"/>
      <c r="AC2226" s="659"/>
      <c r="AD2226" s="659"/>
      <c r="AE2226" s="659"/>
      <c r="AF2226" s="659"/>
      <c r="AG2226" s="659"/>
      <c r="AH2226" s="659"/>
      <c r="AI2226" s="659"/>
      <c r="AJ2226" s="659"/>
      <c r="AK2226" s="659"/>
    </row>
    <row r="2227" spans="1:37">
      <c r="A2227" s="659"/>
      <c r="B2227" s="659"/>
      <c r="C2227" s="659"/>
      <c r="D2227" s="659"/>
      <c r="E2227" s="659"/>
      <c r="F2227" s="659"/>
      <c r="G2227" s="659"/>
      <c r="H2227" s="659"/>
      <c r="I2227" s="660"/>
      <c r="J2227" s="659"/>
      <c r="K2227" s="660"/>
      <c r="L2227" s="659"/>
      <c r="M2227" s="659"/>
      <c r="N2227" s="659"/>
      <c r="O2227" s="659"/>
      <c r="P2227" s="659"/>
      <c r="Q2227" s="659"/>
      <c r="R2227" s="659"/>
      <c r="S2227" s="659"/>
      <c r="T2227" s="659"/>
      <c r="U2227" s="659"/>
      <c r="V2227" s="659"/>
      <c r="W2227" s="659"/>
      <c r="X2227" s="659"/>
      <c r="Y2227" s="659"/>
      <c r="Z2227" s="659"/>
      <c r="AA2227" s="659"/>
      <c r="AB2227" s="659"/>
      <c r="AC2227" s="659"/>
      <c r="AD2227" s="659"/>
      <c r="AE2227" s="659"/>
      <c r="AF2227" s="659"/>
      <c r="AG2227" s="659"/>
      <c r="AH2227" s="659"/>
      <c r="AI2227" s="659"/>
      <c r="AJ2227" s="659"/>
      <c r="AK2227" s="659"/>
    </row>
    <row r="2228" spans="1:37">
      <c r="A2228" s="659"/>
      <c r="B2228" s="659"/>
      <c r="C2228" s="659"/>
      <c r="D2228" s="659"/>
      <c r="E2228" s="659"/>
      <c r="F2228" s="659"/>
      <c r="G2228" s="659"/>
      <c r="H2228" s="659"/>
      <c r="I2228" s="660"/>
      <c r="J2228" s="659"/>
      <c r="K2228" s="660"/>
      <c r="L2228" s="659"/>
      <c r="M2228" s="659"/>
      <c r="N2228" s="659"/>
      <c r="O2228" s="659"/>
      <c r="P2228" s="659"/>
      <c r="Q2228" s="659"/>
      <c r="R2228" s="659"/>
      <c r="S2228" s="659"/>
      <c r="T2228" s="659"/>
      <c r="U2228" s="659"/>
      <c r="V2228" s="659"/>
      <c r="W2228" s="659"/>
      <c r="X2228" s="659"/>
      <c r="Y2228" s="659"/>
      <c r="Z2228" s="659"/>
      <c r="AA2228" s="659"/>
      <c r="AB2228" s="659"/>
      <c r="AC2228" s="659"/>
      <c r="AD2228" s="659"/>
      <c r="AE2228" s="659"/>
      <c r="AF2228" s="659"/>
      <c r="AG2228" s="659"/>
      <c r="AH2228" s="659"/>
      <c r="AI2228" s="659"/>
      <c r="AJ2228" s="659"/>
      <c r="AK2228" s="659"/>
    </row>
    <row r="2229" spans="1:37">
      <c r="A2229" s="659"/>
      <c r="B2229" s="659"/>
      <c r="C2229" s="659"/>
      <c r="D2229" s="659"/>
      <c r="E2229" s="659"/>
      <c r="F2229" s="659"/>
      <c r="G2229" s="659"/>
      <c r="H2229" s="659"/>
      <c r="I2229" s="660"/>
      <c r="J2229" s="659"/>
      <c r="K2229" s="660"/>
      <c r="L2229" s="659"/>
      <c r="M2229" s="659"/>
      <c r="N2229" s="659"/>
      <c r="O2229" s="659"/>
      <c r="P2229" s="659"/>
      <c r="Q2229" s="659"/>
      <c r="R2229" s="659"/>
      <c r="S2229" s="659"/>
      <c r="T2229" s="659"/>
      <c r="U2229" s="659"/>
      <c r="V2229" s="659"/>
      <c r="W2229" s="659"/>
      <c r="X2229" s="659"/>
      <c r="Y2229" s="659"/>
      <c r="Z2229" s="659"/>
      <c r="AA2229" s="659"/>
      <c r="AB2229" s="659"/>
      <c r="AC2229" s="659"/>
      <c r="AD2229" s="659"/>
      <c r="AE2229" s="659"/>
      <c r="AF2229" s="659"/>
      <c r="AG2229" s="659"/>
      <c r="AH2229" s="659"/>
      <c r="AI2229" s="659"/>
      <c r="AJ2229" s="659"/>
      <c r="AK2229" s="659"/>
    </row>
    <row r="2230" spans="1:37">
      <c r="A2230" s="659"/>
      <c r="B2230" s="659"/>
      <c r="C2230" s="659"/>
      <c r="D2230" s="659"/>
      <c r="E2230" s="659"/>
      <c r="F2230" s="659"/>
      <c r="G2230" s="659"/>
      <c r="H2230" s="659"/>
      <c r="I2230" s="660"/>
      <c r="J2230" s="659"/>
      <c r="K2230" s="660"/>
      <c r="L2230" s="659"/>
      <c r="M2230" s="659"/>
      <c r="N2230" s="659"/>
      <c r="O2230" s="659"/>
      <c r="P2230" s="659"/>
      <c r="Q2230" s="659"/>
      <c r="R2230" s="659"/>
      <c r="S2230" s="659"/>
      <c r="T2230" s="659"/>
      <c r="U2230" s="659"/>
      <c r="V2230" s="659"/>
      <c r="W2230" s="659"/>
      <c r="X2230" s="659"/>
      <c r="Y2230" s="659"/>
      <c r="Z2230" s="659"/>
      <c r="AA2230" s="659"/>
      <c r="AB2230" s="659"/>
      <c r="AC2230" s="659"/>
      <c r="AD2230" s="659"/>
      <c r="AE2230" s="659"/>
      <c r="AF2230" s="659"/>
      <c r="AG2230" s="659"/>
      <c r="AH2230" s="659"/>
      <c r="AI2230" s="659"/>
      <c r="AJ2230" s="659"/>
      <c r="AK2230" s="659"/>
    </row>
    <row r="2231" spans="1:37">
      <c r="A2231" s="659"/>
      <c r="B2231" s="659"/>
      <c r="C2231" s="659"/>
      <c r="D2231" s="659"/>
      <c r="E2231" s="659"/>
      <c r="F2231" s="659"/>
      <c r="G2231" s="659"/>
      <c r="H2231" s="659"/>
      <c r="I2231" s="660"/>
      <c r="J2231" s="659"/>
      <c r="K2231" s="660"/>
      <c r="L2231" s="659"/>
      <c r="M2231" s="659"/>
      <c r="N2231" s="659"/>
      <c r="O2231" s="659"/>
      <c r="P2231" s="659"/>
      <c r="Q2231" s="659"/>
      <c r="R2231" s="659"/>
      <c r="S2231" s="659"/>
      <c r="T2231" s="659"/>
      <c r="U2231" s="659"/>
      <c r="V2231" s="659"/>
      <c r="W2231" s="659"/>
      <c r="X2231" s="659"/>
      <c r="Y2231" s="659"/>
      <c r="Z2231" s="659"/>
      <c r="AA2231" s="659"/>
      <c r="AB2231" s="659"/>
      <c r="AC2231" s="659"/>
      <c r="AD2231" s="659"/>
      <c r="AE2231" s="659"/>
      <c r="AF2231" s="659"/>
      <c r="AG2231" s="659"/>
      <c r="AH2231" s="659"/>
      <c r="AI2231" s="659"/>
      <c r="AJ2231" s="659"/>
      <c r="AK2231" s="659"/>
    </row>
    <row r="2232" spans="1:37">
      <c r="A2232" s="659"/>
      <c r="B2232" s="659"/>
      <c r="C2232" s="659"/>
      <c r="D2232" s="659"/>
      <c r="E2232" s="659"/>
      <c r="F2232" s="659"/>
      <c r="G2232" s="659"/>
      <c r="H2232" s="659"/>
      <c r="I2232" s="660"/>
      <c r="J2232" s="659"/>
      <c r="K2232" s="660"/>
      <c r="L2232" s="659"/>
      <c r="M2232" s="659"/>
      <c r="N2232" s="659"/>
      <c r="O2232" s="659"/>
      <c r="P2232" s="659"/>
      <c r="Q2232" s="659"/>
      <c r="R2232" s="659"/>
      <c r="S2232" s="659"/>
      <c r="T2232" s="659"/>
      <c r="U2232" s="659"/>
      <c r="V2232" s="659"/>
      <c r="W2232" s="659"/>
      <c r="X2232" s="659"/>
      <c r="Y2232" s="659"/>
      <c r="Z2232" s="659"/>
      <c r="AA2232" s="659"/>
      <c r="AB2232" s="659"/>
      <c r="AC2232" s="659"/>
      <c r="AD2232" s="659"/>
      <c r="AE2232" s="659"/>
      <c r="AF2232" s="659"/>
      <c r="AG2232" s="659"/>
      <c r="AH2232" s="659"/>
      <c r="AI2232" s="659"/>
      <c r="AJ2232" s="659"/>
      <c r="AK2232" s="659"/>
    </row>
    <row r="2233" spans="1:37">
      <c r="A2233" s="659"/>
      <c r="B2233" s="659"/>
      <c r="C2233" s="659"/>
      <c r="D2233" s="659"/>
      <c r="E2233" s="659"/>
      <c r="F2233" s="659"/>
      <c r="G2233" s="659"/>
      <c r="H2233" s="659"/>
      <c r="I2233" s="660"/>
      <c r="J2233" s="659"/>
      <c r="K2233" s="660"/>
      <c r="L2233" s="659"/>
      <c r="M2233" s="659"/>
      <c r="N2233" s="659"/>
      <c r="O2233" s="659"/>
      <c r="P2233" s="659"/>
      <c r="Q2233" s="659"/>
      <c r="R2233" s="659"/>
      <c r="S2233" s="659"/>
      <c r="T2233" s="659"/>
      <c r="U2233" s="659"/>
      <c r="V2233" s="659"/>
      <c r="W2233" s="659"/>
      <c r="X2233" s="659"/>
      <c r="Y2233" s="659"/>
      <c r="Z2233" s="659"/>
      <c r="AA2233" s="659"/>
      <c r="AB2233" s="659"/>
      <c r="AC2233" s="659"/>
      <c r="AD2233" s="659"/>
      <c r="AE2233" s="659"/>
      <c r="AF2233" s="659"/>
      <c r="AG2233" s="659"/>
      <c r="AH2233" s="659"/>
      <c r="AI2233" s="659"/>
      <c r="AJ2233" s="659"/>
      <c r="AK2233" s="659"/>
    </row>
    <row r="2234" spans="1:37">
      <c r="A2234" s="659"/>
      <c r="B2234" s="659"/>
      <c r="C2234" s="659"/>
      <c r="D2234" s="659"/>
      <c r="E2234" s="659"/>
      <c r="F2234" s="659"/>
      <c r="G2234" s="659"/>
      <c r="H2234" s="659"/>
      <c r="I2234" s="660"/>
      <c r="J2234" s="659"/>
      <c r="K2234" s="660"/>
      <c r="L2234" s="659"/>
      <c r="M2234" s="659"/>
      <c r="N2234" s="659"/>
      <c r="O2234" s="659"/>
      <c r="P2234" s="659"/>
      <c r="Q2234" s="659"/>
      <c r="R2234" s="659"/>
      <c r="S2234" s="659"/>
      <c r="T2234" s="659"/>
      <c r="U2234" s="659"/>
      <c r="V2234" s="659"/>
      <c r="W2234" s="659"/>
      <c r="X2234" s="659"/>
      <c r="Y2234" s="659"/>
      <c r="Z2234" s="659"/>
      <c r="AA2234" s="659"/>
      <c r="AB2234" s="659"/>
      <c r="AC2234" s="659"/>
      <c r="AD2234" s="659"/>
      <c r="AE2234" s="659"/>
      <c r="AF2234" s="659"/>
      <c r="AG2234" s="659"/>
      <c r="AH2234" s="659"/>
      <c r="AI2234" s="659"/>
      <c r="AJ2234" s="659"/>
      <c r="AK2234" s="659"/>
    </row>
    <row r="2235" spans="1:37">
      <c r="A2235" s="659"/>
      <c r="B2235" s="659"/>
      <c r="C2235" s="659"/>
      <c r="D2235" s="659"/>
      <c r="E2235" s="659"/>
      <c r="F2235" s="659"/>
      <c r="G2235" s="659"/>
      <c r="H2235" s="659"/>
      <c r="I2235" s="660"/>
      <c r="J2235" s="659"/>
      <c r="K2235" s="660"/>
      <c r="L2235" s="659"/>
      <c r="M2235" s="659"/>
      <c r="N2235" s="659"/>
      <c r="O2235" s="659"/>
      <c r="P2235" s="659"/>
      <c r="Q2235" s="659"/>
      <c r="R2235" s="659"/>
      <c r="S2235" s="659"/>
      <c r="T2235" s="659"/>
      <c r="U2235" s="659"/>
      <c r="V2235" s="659"/>
      <c r="W2235" s="659"/>
      <c r="X2235" s="659"/>
      <c r="Y2235" s="659"/>
      <c r="Z2235" s="659"/>
      <c r="AA2235" s="659"/>
      <c r="AB2235" s="659"/>
      <c r="AC2235" s="659"/>
      <c r="AD2235" s="659"/>
      <c r="AE2235" s="659"/>
      <c r="AF2235" s="659"/>
      <c r="AG2235" s="659"/>
      <c r="AH2235" s="659"/>
      <c r="AI2235" s="659"/>
      <c r="AJ2235" s="659"/>
      <c r="AK2235" s="659"/>
    </row>
    <row r="2236" spans="1:37">
      <c r="A2236" s="659"/>
      <c r="B2236" s="659"/>
      <c r="C2236" s="659"/>
      <c r="D2236" s="659"/>
      <c r="E2236" s="659"/>
      <c r="F2236" s="659"/>
      <c r="G2236" s="659"/>
      <c r="H2236" s="659"/>
      <c r="I2236" s="660"/>
      <c r="J2236" s="659"/>
      <c r="K2236" s="660"/>
      <c r="L2236" s="659"/>
      <c r="M2236" s="659"/>
      <c r="N2236" s="659"/>
      <c r="O2236" s="659"/>
      <c r="P2236" s="659"/>
      <c r="Q2236" s="659"/>
      <c r="R2236" s="659"/>
      <c r="S2236" s="659"/>
      <c r="T2236" s="659"/>
      <c r="U2236" s="659"/>
      <c r="V2236" s="659"/>
      <c r="W2236" s="659"/>
      <c r="X2236" s="659"/>
      <c r="Y2236" s="659"/>
      <c r="Z2236" s="659"/>
      <c r="AA2236" s="659"/>
      <c r="AB2236" s="659"/>
      <c r="AC2236" s="659"/>
      <c r="AD2236" s="659"/>
      <c r="AE2236" s="659"/>
      <c r="AF2236" s="659"/>
      <c r="AG2236" s="659"/>
      <c r="AH2236" s="659"/>
      <c r="AI2236" s="659"/>
      <c r="AJ2236" s="659"/>
      <c r="AK2236" s="659"/>
    </row>
    <row r="2237" spans="1:37">
      <c r="A2237" s="659"/>
      <c r="B2237" s="659"/>
      <c r="C2237" s="659"/>
      <c r="D2237" s="659"/>
      <c r="E2237" s="659"/>
      <c r="F2237" s="659"/>
      <c r="G2237" s="659"/>
      <c r="H2237" s="659"/>
      <c r="I2237" s="660"/>
      <c r="J2237" s="659"/>
      <c r="K2237" s="660"/>
      <c r="L2237" s="659"/>
      <c r="M2237" s="659"/>
      <c r="N2237" s="659"/>
      <c r="O2237" s="659"/>
      <c r="P2237" s="659"/>
      <c r="Q2237" s="659"/>
      <c r="R2237" s="659"/>
      <c r="S2237" s="659"/>
      <c r="T2237" s="659"/>
      <c r="U2237" s="659"/>
      <c r="V2237" s="659"/>
      <c r="W2237" s="659"/>
      <c r="X2237" s="659"/>
      <c r="Y2237" s="659"/>
      <c r="Z2237" s="659"/>
      <c r="AA2237" s="659"/>
      <c r="AB2237" s="659"/>
      <c r="AC2237" s="659"/>
      <c r="AD2237" s="659"/>
      <c r="AE2237" s="659"/>
      <c r="AF2237" s="659"/>
      <c r="AG2237" s="659"/>
      <c r="AH2237" s="659"/>
      <c r="AI2237" s="659"/>
      <c r="AJ2237" s="659"/>
      <c r="AK2237" s="659"/>
    </row>
    <row r="2238" spans="1:37">
      <c r="A2238" s="659"/>
      <c r="B2238" s="659"/>
      <c r="C2238" s="659"/>
      <c r="D2238" s="659"/>
      <c r="E2238" s="659"/>
      <c r="F2238" s="659"/>
      <c r="G2238" s="659"/>
      <c r="H2238" s="659"/>
      <c r="I2238" s="660"/>
      <c r="J2238" s="659"/>
      <c r="K2238" s="660"/>
      <c r="L2238" s="659"/>
      <c r="M2238" s="659"/>
      <c r="N2238" s="659"/>
      <c r="O2238" s="659"/>
      <c r="P2238" s="659"/>
      <c r="Q2238" s="659"/>
      <c r="R2238" s="659"/>
      <c r="S2238" s="659"/>
      <c r="T2238" s="659"/>
      <c r="U2238" s="659"/>
      <c r="V2238" s="659"/>
      <c r="W2238" s="659"/>
      <c r="X2238" s="659"/>
      <c r="Y2238" s="659"/>
      <c r="Z2238" s="659"/>
      <c r="AA2238" s="659"/>
      <c r="AB2238" s="659"/>
      <c r="AC2238" s="659"/>
      <c r="AD2238" s="659"/>
      <c r="AE2238" s="659"/>
      <c r="AF2238" s="659"/>
      <c r="AG2238" s="659"/>
      <c r="AH2238" s="659"/>
      <c r="AI2238" s="659"/>
      <c r="AJ2238" s="659"/>
      <c r="AK2238" s="659"/>
    </row>
    <row r="2239" spans="1:37">
      <c r="A2239" s="659"/>
      <c r="B2239" s="659"/>
      <c r="C2239" s="659"/>
      <c r="D2239" s="659"/>
      <c r="E2239" s="659"/>
      <c r="F2239" s="659"/>
      <c r="G2239" s="659"/>
      <c r="H2239" s="659"/>
      <c r="I2239" s="660"/>
      <c r="J2239" s="659"/>
      <c r="K2239" s="660"/>
      <c r="L2239" s="659"/>
      <c r="M2239" s="659"/>
      <c r="N2239" s="659"/>
      <c r="O2239" s="659"/>
      <c r="P2239" s="659"/>
      <c r="Q2239" s="659"/>
      <c r="R2239" s="659"/>
      <c r="S2239" s="659"/>
      <c r="T2239" s="659"/>
      <c r="U2239" s="659"/>
      <c r="V2239" s="659"/>
      <c r="W2239" s="659"/>
      <c r="X2239" s="659"/>
      <c r="Y2239" s="659"/>
      <c r="Z2239" s="659"/>
      <c r="AA2239" s="659"/>
      <c r="AB2239" s="659"/>
      <c r="AC2239" s="659"/>
      <c r="AD2239" s="659"/>
      <c r="AE2239" s="659"/>
      <c r="AF2239" s="659"/>
      <c r="AG2239" s="659"/>
      <c r="AH2239" s="659"/>
      <c r="AI2239" s="659"/>
      <c r="AJ2239" s="659"/>
      <c r="AK2239" s="659"/>
    </row>
    <row r="2240" spans="1:37">
      <c r="A2240" s="659"/>
      <c r="B2240" s="659"/>
      <c r="C2240" s="659"/>
      <c r="D2240" s="659"/>
      <c r="E2240" s="659"/>
      <c r="F2240" s="659"/>
      <c r="G2240" s="659"/>
      <c r="H2240" s="659"/>
      <c r="I2240" s="660"/>
      <c r="J2240" s="659"/>
      <c r="K2240" s="660"/>
      <c r="L2240" s="659"/>
      <c r="M2240" s="659"/>
      <c r="N2240" s="659"/>
      <c r="O2240" s="659"/>
      <c r="P2240" s="659"/>
      <c r="Q2240" s="659"/>
      <c r="R2240" s="659"/>
      <c r="S2240" s="659"/>
      <c r="T2240" s="659"/>
      <c r="U2240" s="659"/>
      <c r="V2240" s="659"/>
      <c r="W2240" s="659"/>
      <c r="X2240" s="659"/>
      <c r="Y2240" s="659"/>
      <c r="Z2240" s="659"/>
      <c r="AA2240" s="659"/>
      <c r="AB2240" s="659"/>
      <c r="AC2240" s="659"/>
      <c r="AD2240" s="659"/>
      <c r="AE2240" s="659"/>
      <c r="AF2240" s="659"/>
      <c r="AG2240" s="659"/>
      <c r="AH2240" s="659"/>
      <c r="AI2240" s="659"/>
      <c r="AJ2240" s="659"/>
      <c r="AK2240" s="659"/>
    </row>
    <row r="2241" spans="1:37">
      <c r="A2241" s="659"/>
      <c r="B2241" s="659"/>
      <c r="C2241" s="659"/>
      <c r="D2241" s="659"/>
      <c r="E2241" s="659"/>
      <c r="F2241" s="659"/>
      <c r="G2241" s="659"/>
      <c r="H2241" s="659"/>
      <c r="I2241" s="660"/>
      <c r="J2241" s="659"/>
      <c r="K2241" s="660"/>
      <c r="L2241" s="659"/>
      <c r="M2241" s="659"/>
      <c r="N2241" s="659"/>
      <c r="O2241" s="659"/>
      <c r="P2241" s="659"/>
      <c r="Q2241" s="659"/>
      <c r="R2241" s="659"/>
      <c r="S2241" s="659"/>
      <c r="T2241" s="659"/>
      <c r="U2241" s="659"/>
      <c r="V2241" s="659"/>
      <c r="W2241" s="659"/>
      <c r="X2241" s="659"/>
      <c r="Y2241" s="659"/>
      <c r="Z2241" s="659"/>
      <c r="AA2241" s="659"/>
      <c r="AB2241" s="659"/>
      <c r="AC2241" s="659"/>
      <c r="AD2241" s="659"/>
      <c r="AE2241" s="659"/>
      <c r="AF2241" s="659"/>
      <c r="AG2241" s="659"/>
      <c r="AH2241" s="659"/>
      <c r="AI2241" s="659"/>
      <c r="AJ2241" s="659"/>
      <c r="AK2241" s="659"/>
    </row>
    <row r="2242" spans="1:37">
      <c r="A2242" s="659"/>
      <c r="B2242" s="659"/>
      <c r="C2242" s="659"/>
      <c r="D2242" s="659"/>
      <c r="E2242" s="659"/>
      <c r="F2242" s="659"/>
      <c r="G2242" s="659"/>
      <c r="H2242" s="659"/>
      <c r="I2242" s="660"/>
      <c r="J2242" s="659"/>
      <c r="K2242" s="660"/>
      <c r="L2242" s="659"/>
      <c r="M2242" s="659"/>
      <c r="N2242" s="659"/>
      <c r="O2242" s="659"/>
      <c r="P2242" s="659"/>
      <c r="Q2242" s="659"/>
      <c r="R2242" s="659"/>
      <c r="S2242" s="659"/>
      <c r="T2242" s="659"/>
      <c r="U2242" s="659"/>
      <c r="V2242" s="659"/>
      <c r="W2242" s="659"/>
      <c r="X2242" s="659"/>
      <c r="Y2242" s="659"/>
      <c r="Z2242" s="659"/>
      <c r="AA2242" s="659"/>
      <c r="AB2242" s="659"/>
      <c r="AC2242" s="659"/>
      <c r="AD2242" s="659"/>
      <c r="AE2242" s="659"/>
      <c r="AF2242" s="659"/>
      <c r="AG2242" s="659"/>
      <c r="AH2242" s="659"/>
      <c r="AI2242" s="659"/>
      <c r="AJ2242" s="659"/>
      <c r="AK2242" s="659"/>
    </row>
    <row r="2243" spans="1:37">
      <c r="A2243" s="659"/>
      <c r="B2243" s="659"/>
      <c r="C2243" s="659"/>
      <c r="D2243" s="659"/>
      <c r="E2243" s="659"/>
      <c r="F2243" s="659"/>
      <c r="G2243" s="659"/>
      <c r="H2243" s="659"/>
      <c r="I2243" s="660"/>
      <c r="J2243" s="659"/>
      <c r="K2243" s="660"/>
      <c r="L2243" s="659"/>
      <c r="M2243" s="659"/>
      <c r="N2243" s="659"/>
      <c r="O2243" s="659"/>
      <c r="P2243" s="659"/>
      <c r="Q2243" s="659"/>
      <c r="R2243" s="659"/>
      <c r="S2243" s="659"/>
      <c r="T2243" s="659"/>
      <c r="U2243" s="659"/>
      <c r="V2243" s="659"/>
      <c r="W2243" s="659"/>
      <c r="X2243" s="659"/>
      <c r="Y2243" s="659"/>
      <c r="Z2243" s="659"/>
      <c r="AA2243" s="659"/>
      <c r="AB2243" s="659"/>
      <c r="AC2243" s="659"/>
      <c r="AD2243" s="659"/>
      <c r="AE2243" s="659"/>
      <c r="AF2243" s="659"/>
      <c r="AG2243" s="659"/>
      <c r="AH2243" s="659"/>
      <c r="AI2243" s="659"/>
      <c r="AJ2243" s="659"/>
      <c r="AK2243" s="659"/>
    </row>
    <row r="2244" spans="1:37">
      <c r="A2244" s="659"/>
      <c r="B2244" s="659"/>
      <c r="C2244" s="659"/>
      <c r="D2244" s="659"/>
      <c r="E2244" s="659"/>
      <c r="F2244" s="659"/>
      <c r="G2244" s="659"/>
      <c r="H2244" s="659"/>
      <c r="I2244" s="660"/>
      <c r="J2244" s="659"/>
      <c r="K2244" s="660"/>
      <c r="L2244" s="659"/>
      <c r="M2244" s="659"/>
      <c r="N2244" s="659"/>
      <c r="O2244" s="659"/>
      <c r="P2244" s="659"/>
      <c r="Q2244" s="659"/>
      <c r="R2244" s="659"/>
      <c r="S2244" s="659"/>
      <c r="T2244" s="659"/>
      <c r="U2244" s="659"/>
      <c r="V2244" s="659"/>
      <c r="W2244" s="659"/>
      <c r="X2244" s="659"/>
      <c r="Y2244" s="659"/>
      <c r="Z2244" s="659"/>
      <c r="AA2244" s="659"/>
      <c r="AB2244" s="659"/>
      <c r="AC2244" s="659"/>
      <c r="AD2244" s="659"/>
      <c r="AE2244" s="659"/>
      <c r="AF2244" s="659"/>
      <c r="AG2244" s="659"/>
      <c r="AH2244" s="659"/>
      <c r="AI2244" s="659"/>
      <c r="AJ2244" s="659"/>
      <c r="AK2244" s="659"/>
    </row>
    <row r="2245" spans="1:37">
      <c r="A2245" s="659"/>
      <c r="B2245" s="659"/>
      <c r="C2245" s="659"/>
      <c r="D2245" s="659"/>
      <c r="E2245" s="659"/>
      <c r="F2245" s="659"/>
      <c r="G2245" s="659"/>
      <c r="H2245" s="659"/>
      <c r="I2245" s="660"/>
      <c r="J2245" s="659"/>
      <c r="K2245" s="660"/>
      <c r="L2245" s="659"/>
      <c r="M2245" s="659"/>
      <c r="N2245" s="659"/>
      <c r="O2245" s="659"/>
      <c r="P2245" s="659"/>
      <c r="Q2245" s="659"/>
      <c r="R2245" s="659"/>
      <c r="S2245" s="659"/>
      <c r="T2245" s="659"/>
      <c r="U2245" s="659"/>
      <c r="V2245" s="659"/>
      <c r="W2245" s="659"/>
      <c r="X2245" s="659"/>
      <c r="Y2245" s="659"/>
      <c r="Z2245" s="659"/>
      <c r="AA2245" s="659"/>
      <c r="AB2245" s="659"/>
      <c r="AC2245" s="659"/>
      <c r="AD2245" s="659"/>
      <c r="AE2245" s="659"/>
      <c r="AF2245" s="659"/>
      <c r="AG2245" s="659"/>
      <c r="AH2245" s="659"/>
      <c r="AI2245" s="659"/>
      <c r="AJ2245" s="659"/>
      <c r="AK2245" s="659"/>
    </row>
    <row r="2246" spans="1:37">
      <c r="A2246" s="659"/>
      <c r="B2246" s="659"/>
      <c r="C2246" s="659"/>
      <c r="D2246" s="659"/>
      <c r="E2246" s="659"/>
      <c r="F2246" s="659"/>
      <c r="G2246" s="659"/>
      <c r="H2246" s="659"/>
      <c r="I2246" s="660"/>
      <c r="J2246" s="659"/>
      <c r="K2246" s="660"/>
      <c r="L2246" s="659"/>
      <c r="M2246" s="659"/>
      <c r="N2246" s="659"/>
      <c r="O2246" s="659"/>
      <c r="P2246" s="659"/>
      <c r="Q2246" s="659"/>
      <c r="R2246" s="659"/>
      <c r="S2246" s="659"/>
      <c r="T2246" s="659"/>
      <c r="U2246" s="659"/>
      <c r="V2246" s="659"/>
      <c r="W2246" s="659"/>
      <c r="X2246" s="659"/>
      <c r="Y2246" s="659"/>
      <c r="Z2246" s="659"/>
      <c r="AA2246" s="659"/>
      <c r="AB2246" s="659"/>
      <c r="AC2246" s="659"/>
      <c r="AD2246" s="659"/>
      <c r="AE2246" s="659"/>
      <c r="AF2246" s="659"/>
      <c r="AG2246" s="659"/>
      <c r="AH2246" s="659"/>
      <c r="AI2246" s="659"/>
      <c r="AJ2246" s="659"/>
      <c r="AK2246" s="659"/>
    </row>
    <row r="2247" spans="1:37">
      <c r="A2247" s="659"/>
      <c r="B2247" s="659"/>
      <c r="C2247" s="659"/>
      <c r="D2247" s="659"/>
      <c r="E2247" s="659"/>
      <c r="F2247" s="659"/>
      <c r="G2247" s="659"/>
      <c r="H2247" s="659"/>
      <c r="I2247" s="660"/>
      <c r="J2247" s="659"/>
      <c r="K2247" s="660"/>
      <c r="L2247" s="659"/>
      <c r="M2247" s="659"/>
      <c r="N2247" s="659"/>
      <c r="O2247" s="659"/>
      <c r="P2247" s="659"/>
      <c r="Q2247" s="659"/>
      <c r="R2247" s="659"/>
      <c r="S2247" s="659"/>
      <c r="T2247" s="659"/>
      <c r="U2247" s="659"/>
      <c r="V2247" s="659"/>
      <c r="W2247" s="659"/>
      <c r="X2247" s="659"/>
      <c r="Y2247" s="659"/>
      <c r="Z2247" s="659"/>
      <c r="AA2247" s="659"/>
      <c r="AB2247" s="659"/>
      <c r="AC2247" s="659"/>
      <c r="AD2247" s="659"/>
      <c r="AE2247" s="659"/>
      <c r="AF2247" s="659"/>
      <c r="AG2247" s="659"/>
      <c r="AH2247" s="659"/>
      <c r="AI2247" s="659"/>
      <c r="AJ2247" s="659"/>
      <c r="AK2247" s="659"/>
    </row>
    <row r="2248" spans="1:37">
      <c r="A2248" s="659"/>
      <c r="B2248" s="659"/>
      <c r="C2248" s="659"/>
      <c r="D2248" s="659"/>
      <c r="E2248" s="659"/>
      <c r="F2248" s="659"/>
      <c r="G2248" s="659"/>
      <c r="H2248" s="659"/>
      <c r="I2248" s="660"/>
      <c r="J2248" s="659"/>
      <c r="K2248" s="660"/>
      <c r="L2248" s="659"/>
      <c r="M2248" s="659"/>
      <c r="N2248" s="659"/>
      <c r="O2248" s="659"/>
      <c r="P2248" s="659"/>
      <c r="Q2248" s="659"/>
      <c r="R2248" s="659"/>
      <c r="S2248" s="659"/>
      <c r="T2248" s="659"/>
      <c r="U2248" s="659"/>
      <c r="V2248" s="659"/>
      <c r="W2248" s="659"/>
      <c r="X2248" s="659"/>
      <c r="Y2248" s="659"/>
      <c r="Z2248" s="659"/>
      <c r="AA2248" s="659"/>
      <c r="AB2248" s="659"/>
      <c r="AC2248" s="659"/>
      <c r="AD2248" s="659"/>
      <c r="AE2248" s="659"/>
      <c r="AF2248" s="659"/>
      <c r="AG2248" s="659"/>
      <c r="AH2248" s="659"/>
      <c r="AI2248" s="659"/>
      <c r="AJ2248" s="659"/>
      <c r="AK2248" s="659"/>
    </row>
    <row r="2249" spans="1:37">
      <c r="A2249" s="659"/>
      <c r="B2249" s="659"/>
      <c r="C2249" s="659"/>
      <c r="D2249" s="659"/>
      <c r="E2249" s="659"/>
      <c r="F2249" s="659"/>
      <c r="G2249" s="659"/>
      <c r="H2249" s="659"/>
      <c r="I2249" s="660"/>
      <c r="J2249" s="659"/>
      <c r="K2249" s="660"/>
      <c r="L2249" s="659"/>
      <c r="M2249" s="659"/>
      <c r="N2249" s="659"/>
      <c r="O2249" s="659"/>
      <c r="P2249" s="659"/>
      <c r="Q2249" s="659"/>
      <c r="R2249" s="659"/>
      <c r="S2249" s="659"/>
      <c r="T2249" s="659"/>
      <c r="U2249" s="659"/>
      <c r="V2249" s="659"/>
      <c r="W2249" s="659"/>
      <c r="X2249" s="659"/>
      <c r="Y2249" s="659"/>
      <c r="Z2249" s="659"/>
      <c r="AA2249" s="659"/>
      <c r="AB2249" s="659"/>
      <c r="AC2249" s="659"/>
      <c r="AD2249" s="659"/>
      <c r="AE2249" s="659"/>
      <c r="AF2249" s="659"/>
      <c r="AG2249" s="659"/>
      <c r="AH2249" s="659"/>
      <c r="AI2249" s="659"/>
      <c r="AJ2249" s="659"/>
      <c r="AK2249" s="659"/>
    </row>
    <row r="2250" spans="1:37">
      <c r="A2250" s="659"/>
      <c r="B2250" s="659"/>
      <c r="C2250" s="659"/>
      <c r="D2250" s="659"/>
      <c r="E2250" s="659"/>
      <c r="F2250" s="659"/>
      <c r="G2250" s="659"/>
      <c r="H2250" s="659"/>
      <c r="I2250" s="660"/>
      <c r="J2250" s="659"/>
      <c r="K2250" s="660"/>
      <c r="L2250" s="659"/>
      <c r="M2250" s="659"/>
      <c r="N2250" s="659"/>
      <c r="O2250" s="659"/>
      <c r="P2250" s="659"/>
      <c r="Q2250" s="659"/>
      <c r="R2250" s="659"/>
      <c r="S2250" s="659"/>
      <c r="T2250" s="659"/>
      <c r="U2250" s="659"/>
      <c r="V2250" s="659"/>
      <c r="W2250" s="659"/>
      <c r="X2250" s="659"/>
      <c r="Y2250" s="659"/>
      <c r="Z2250" s="659"/>
      <c r="AA2250" s="659"/>
      <c r="AB2250" s="659"/>
      <c r="AC2250" s="659"/>
      <c r="AD2250" s="659"/>
      <c r="AE2250" s="659"/>
      <c r="AF2250" s="659"/>
      <c r="AG2250" s="659"/>
      <c r="AH2250" s="659"/>
      <c r="AI2250" s="659"/>
      <c r="AJ2250" s="659"/>
      <c r="AK2250" s="659"/>
    </row>
    <row r="2251" spans="1:37">
      <c r="A2251" s="659"/>
      <c r="B2251" s="659"/>
      <c r="C2251" s="659"/>
      <c r="D2251" s="659"/>
      <c r="E2251" s="659"/>
      <c r="F2251" s="659"/>
      <c r="G2251" s="659"/>
      <c r="H2251" s="659"/>
      <c r="I2251" s="660"/>
      <c r="J2251" s="659"/>
      <c r="K2251" s="660"/>
      <c r="L2251" s="659"/>
      <c r="M2251" s="659"/>
      <c r="N2251" s="659"/>
      <c r="O2251" s="659"/>
      <c r="P2251" s="659"/>
      <c r="Q2251" s="659"/>
      <c r="R2251" s="659"/>
      <c r="S2251" s="659"/>
      <c r="T2251" s="659"/>
      <c r="U2251" s="659"/>
      <c r="V2251" s="659"/>
      <c r="W2251" s="659"/>
      <c r="X2251" s="659"/>
      <c r="Y2251" s="659"/>
      <c r="Z2251" s="659"/>
      <c r="AA2251" s="659"/>
      <c r="AB2251" s="659"/>
      <c r="AC2251" s="659"/>
      <c r="AD2251" s="659"/>
      <c r="AE2251" s="659"/>
      <c r="AF2251" s="659"/>
      <c r="AG2251" s="659"/>
      <c r="AH2251" s="659"/>
      <c r="AI2251" s="659"/>
      <c r="AJ2251" s="659"/>
      <c r="AK2251" s="659"/>
    </row>
    <row r="2252" spans="1:37">
      <c r="A2252" s="659"/>
      <c r="B2252" s="659"/>
      <c r="C2252" s="659"/>
      <c r="D2252" s="659"/>
      <c r="E2252" s="659"/>
      <c r="F2252" s="659"/>
      <c r="G2252" s="659"/>
      <c r="H2252" s="659"/>
      <c r="I2252" s="660"/>
      <c r="J2252" s="659"/>
      <c r="K2252" s="660"/>
      <c r="L2252" s="659"/>
      <c r="M2252" s="659"/>
      <c r="N2252" s="659"/>
      <c r="O2252" s="659"/>
      <c r="P2252" s="659"/>
      <c r="Q2252" s="659"/>
      <c r="R2252" s="659"/>
      <c r="S2252" s="659"/>
      <c r="T2252" s="659"/>
      <c r="U2252" s="659"/>
      <c r="V2252" s="659"/>
      <c r="W2252" s="659"/>
      <c r="X2252" s="659"/>
      <c r="Y2252" s="659"/>
      <c r="Z2252" s="659"/>
      <c r="AA2252" s="659"/>
      <c r="AB2252" s="659"/>
      <c r="AC2252" s="659"/>
      <c r="AD2252" s="659"/>
      <c r="AE2252" s="659"/>
      <c r="AF2252" s="659"/>
      <c r="AG2252" s="659"/>
      <c r="AH2252" s="659"/>
      <c r="AI2252" s="659"/>
      <c r="AJ2252" s="659"/>
      <c r="AK2252" s="659"/>
    </row>
    <row r="2253" spans="1:37">
      <c r="A2253" s="659"/>
      <c r="B2253" s="659"/>
      <c r="C2253" s="659"/>
      <c r="D2253" s="659"/>
      <c r="E2253" s="659"/>
      <c r="F2253" s="659"/>
      <c r="G2253" s="659"/>
      <c r="H2253" s="659"/>
      <c r="I2253" s="660"/>
      <c r="J2253" s="659"/>
      <c r="K2253" s="660"/>
      <c r="L2253" s="659"/>
      <c r="M2253" s="659"/>
      <c r="N2253" s="659"/>
      <c r="O2253" s="659"/>
      <c r="P2253" s="659"/>
      <c r="Q2253" s="659"/>
      <c r="R2253" s="659"/>
      <c r="S2253" s="659"/>
      <c r="T2253" s="659"/>
      <c r="U2253" s="659"/>
      <c r="V2253" s="659"/>
      <c r="W2253" s="659"/>
      <c r="X2253" s="659"/>
      <c r="Y2253" s="659"/>
      <c r="Z2253" s="659"/>
      <c r="AA2253" s="659"/>
      <c r="AB2253" s="659"/>
      <c r="AC2253" s="659"/>
      <c r="AD2253" s="659"/>
      <c r="AE2253" s="659"/>
      <c r="AF2253" s="659"/>
      <c r="AG2253" s="659"/>
      <c r="AH2253" s="659"/>
      <c r="AI2253" s="659"/>
      <c r="AJ2253" s="659"/>
      <c r="AK2253" s="659"/>
    </row>
    <row r="2254" spans="1:37">
      <c r="A2254" s="659"/>
      <c r="B2254" s="659"/>
      <c r="C2254" s="659"/>
      <c r="D2254" s="659"/>
      <c r="E2254" s="659"/>
      <c r="F2254" s="659"/>
      <c r="G2254" s="659"/>
      <c r="H2254" s="659"/>
      <c r="I2254" s="660"/>
      <c r="J2254" s="659"/>
      <c r="K2254" s="660"/>
      <c r="L2254" s="659"/>
      <c r="M2254" s="659"/>
      <c r="N2254" s="659"/>
      <c r="O2254" s="659"/>
      <c r="P2254" s="659"/>
      <c r="Q2254" s="659"/>
      <c r="R2254" s="659"/>
      <c r="S2254" s="659"/>
      <c r="T2254" s="659"/>
      <c r="U2254" s="659"/>
      <c r="V2254" s="659"/>
      <c r="W2254" s="659"/>
      <c r="X2254" s="659"/>
      <c r="Y2254" s="659"/>
      <c r="Z2254" s="659"/>
      <c r="AA2254" s="659"/>
      <c r="AB2254" s="659"/>
      <c r="AC2254" s="659"/>
      <c r="AD2254" s="659"/>
      <c r="AE2254" s="659"/>
      <c r="AF2254" s="659"/>
      <c r="AG2254" s="659"/>
      <c r="AH2254" s="659"/>
      <c r="AI2254" s="659"/>
      <c r="AJ2254" s="659"/>
      <c r="AK2254" s="659"/>
    </row>
    <row r="2255" spans="1:37">
      <c r="A2255" s="659"/>
      <c r="B2255" s="659"/>
      <c r="C2255" s="659"/>
      <c r="D2255" s="659"/>
      <c r="E2255" s="659"/>
      <c r="F2255" s="659"/>
      <c r="G2255" s="659"/>
      <c r="H2255" s="659"/>
      <c r="I2255" s="660"/>
      <c r="J2255" s="659"/>
      <c r="K2255" s="660"/>
      <c r="L2255" s="659"/>
      <c r="M2255" s="659"/>
      <c r="N2255" s="659"/>
      <c r="O2255" s="659"/>
      <c r="P2255" s="659"/>
      <c r="Q2255" s="659"/>
      <c r="R2255" s="659"/>
      <c r="S2255" s="659"/>
      <c r="T2255" s="659"/>
      <c r="U2255" s="659"/>
      <c r="V2255" s="659"/>
      <c r="W2255" s="659"/>
      <c r="X2255" s="659"/>
      <c r="Y2255" s="659"/>
      <c r="Z2255" s="659"/>
      <c r="AA2255" s="659"/>
      <c r="AB2255" s="659"/>
      <c r="AC2255" s="659"/>
      <c r="AD2255" s="659"/>
      <c r="AE2255" s="659"/>
      <c r="AF2255" s="659"/>
      <c r="AG2255" s="659"/>
      <c r="AH2255" s="659"/>
      <c r="AI2255" s="659"/>
      <c r="AJ2255" s="659"/>
      <c r="AK2255" s="659"/>
    </row>
    <row r="2256" spans="1:37">
      <c r="A2256" s="659"/>
      <c r="B2256" s="659"/>
      <c r="C2256" s="659"/>
      <c r="D2256" s="659"/>
      <c r="E2256" s="659"/>
      <c r="F2256" s="659"/>
      <c r="G2256" s="659"/>
      <c r="H2256" s="659"/>
      <c r="I2256" s="660"/>
      <c r="J2256" s="659"/>
      <c r="K2256" s="660"/>
      <c r="L2256" s="659"/>
      <c r="M2256" s="659"/>
      <c r="N2256" s="659"/>
      <c r="O2256" s="659"/>
      <c r="P2256" s="659"/>
      <c r="Q2256" s="659"/>
      <c r="R2256" s="659"/>
      <c r="S2256" s="659"/>
      <c r="T2256" s="659"/>
      <c r="U2256" s="659"/>
      <c r="V2256" s="659"/>
      <c r="W2256" s="659"/>
      <c r="X2256" s="659"/>
      <c r="Y2256" s="659"/>
      <c r="Z2256" s="659"/>
      <c r="AA2256" s="659"/>
      <c r="AB2256" s="659"/>
      <c r="AC2256" s="659"/>
      <c r="AD2256" s="659"/>
      <c r="AE2256" s="659"/>
      <c r="AF2256" s="659"/>
      <c r="AG2256" s="659"/>
      <c r="AH2256" s="659"/>
      <c r="AI2256" s="659"/>
      <c r="AJ2256" s="659"/>
      <c r="AK2256" s="659"/>
    </row>
    <row r="2257" spans="1:37">
      <c r="A2257" s="659"/>
      <c r="B2257" s="659"/>
      <c r="C2257" s="659"/>
      <c r="D2257" s="659"/>
      <c r="E2257" s="659"/>
      <c r="F2257" s="659"/>
      <c r="G2257" s="659"/>
      <c r="H2257" s="659"/>
      <c r="I2257" s="660"/>
      <c r="J2257" s="659"/>
      <c r="K2257" s="660"/>
      <c r="L2257" s="659"/>
      <c r="M2257" s="659"/>
      <c r="N2257" s="659"/>
      <c r="O2257" s="659"/>
      <c r="P2257" s="659"/>
      <c r="Q2257" s="659"/>
      <c r="R2257" s="659"/>
      <c r="S2257" s="659"/>
      <c r="T2257" s="659"/>
      <c r="U2257" s="659"/>
      <c r="V2257" s="659"/>
      <c r="W2257" s="659"/>
      <c r="X2257" s="659"/>
      <c r="Y2257" s="659"/>
      <c r="Z2257" s="659"/>
      <c r="AA2257" s="659"/>
      <c r="AB2257" s="659"/>
      <c r="AC2257" s="659"/>
      <c r="AD2257" s="659"/>
      <c r="AE2257" s="659"/>
      <c r="AF2257" s="659"/>
      <c r="AG2257" s="659"/>
      <c r="AH2257" s="659"/>
      <c r="AI2257" s="659"/>
      <c r="AJ2257" s="659"/>
      <c r="AK2257" s="659"/>
    </row>
    <row r="2258" spans="1:37">
      <c r="A2258" s="659"/>
      <c r="B2258" s="659"/>
      <c r="C2258" s="659"/>
      <c r="D2258" s="659"/>
      <c r="E2258" s="659"/>
      <c r="F2258" s="659"/>
      <c r="G2258" s="659"/>
      <c r="H2258" s="659"/>
      <c r="I2258" s="660"/>
      <c r="J2258" s="659"/>
      <c r="K2258" s="660"/>
      <c r="L2258" s="659"/>
      <c r="M2258" s="659"/>
      <c r="N2258" s="659"/>
      <c r="O2258" s="659"/>
      <c r="P2258" s="659"/>
      <c r="Q2258" s="659"/>
      <c r="R2258" s="659"/>
      <c r="S2258" s="659"/>
      <c r="T2258" s="659"/>
      <c r="U2258" s="659"/>
      <c r="V2258" s="659"/>
      <c r="W2258" s="659"/>
      <c r="X2258" s="659"/>
      <c r="Y2258" s="659"/>
      <c r="Z2258" s="659"/>
      <c r="AA2258" s="659"/>
      <c r="AB2258" s="659"/>
      <c r="AC2258" s="659"/>
      <c r="AD2258" s="659"/>
      <c r="AE2258" s="659"/>
      <c r="AF2258" s="659"/>
      <c r="AG2258" s="659"/>
      <c r="AH2258" s="659"/>
      <c r="AI2258" s="659"/>
      <c r="AJ2258" s="659"/>
      <c r="AK2258" s="659"/>
    </row>
    <row r="2259" spans="1:37">
      <c r="A2259" s="659"/>
      <c r="B2259" s="659"/>
      <c r="C2259" s="659"/>
      <c r="D2259" s="659"/>
      <c r="E2259" s="659"/>
      <c r="F2259" s="659"/>
      <c r="G2259" s="659"/>
      <c r="H2259" s="659"/>
      <c r="I2259" s="660"/>
      <c r="J2259" s="659"/>
      <c r="K2259" s="660"/>
      <c r="L2259" s="659"/>
      <c r="M2259" s="659"/>
      <c r="N2259" s="659"/>
      <c r="O2259" s="659"/>
      <c r="P2259" s="659"/>
      <c r="Q2259" s="659"/>
      <c r="R2259" s="659"/>
      <c r="S2259" s="659"/>
      <c r="T2259" s="659"/>
      <c r="U2259" s="659"/>
      <c r="V2259" s="659"/>
      <c r="W2259" s="659"/>
      <c r="X2259" s="659"/>
      <c r="Y2259" s="659"/>
      <c r="Z2259" s="659"/>
      <c r="AA2259" s="659"/>
      <c r="AB2259" s="659"/>
      <c r="AC2259" s="659"/>
      <c r="AD2259" s="659"/>
      <c r="AE2259" s="659"/>
      <c r="AF2259" s="659"/>
      <c r="AG2259" s="659"/>
      <c r="AH2259" s="659"/>
      <c r="AI2259" s="659"/>
      <c r="AJ2259" s="659"/>
      <c r="AK2259" s="659"/>
    </row>
    <row r="2260" spans="1:37">
      <c r="A2260" s="659"/>
      <c r="B2260" s="659"/>
      <c r="C2260" s="659"/>
      <c r="D2260" s="659"/>
      <c r="E2260" s="659"/>
      <c r="F2260" s="659"/>
      <c r="G2260" s="659"/>
      <c r="H2260" s="659"/>
      <c r="I2260" s="660"/>
      <c r="J2260" s="659"/>
      <c r="K2260" s="660"/>
      <c r="L2260" s="659"/>
      <c r="M2260" s="659"/>
      <c r="N2260" s="659"/>
      <c r="O2260" s="659"/>
      <c r="P2260" s="659"/>
      <c r="Q2260" s="659"/>
      <c r="R2260" s="659"/>
      <c r="S2260" s="659"/>
      <c r="T2260" s="659"/>
      <c r="U2260" s="659"/>
      <c r="V2260" s="659"/>
      <c r="W2260" s="659"/>
      <c r="X2260" s="659"/>
      <c r="Y2260" s="659"/>
      <c r="Z2260" s="659"/>
      <c r="AA2260" s="659"/>
      <c r="AB2260" s="659"/>
      <c r="AC2260" s="659"/>
      <c r="AD2260" s="659"/>
      <c r="AE2260" s="659"/>
      <c r="AF2260" s="659"/>
      <c r="AG2260" s="659"/>
      <c r="AH2260" s="659"/>
      <c r="AI2260" s="659"/>
      <c r="AJ2260" s="659"/>
      <c r="AK2260" s="659"/>
    </row>
    <row r="2261" spans="1:37">
      <c r="A2261" s="659"/>
      <c r="B2261" s="659"/>
      <c r="C2261" s="659"/>
      <c r="D2261" s="659"/>
      <c r="E2261" s="659"/>
      <c r="F2261" s="659"/>
      <c r="G2261" s="659"/>
      <c r="H2261" s="659"/>
      <c r="I2261" s="660"/>
      <c r="J2261" s="659"/>
      <c r="K2261" s="660"/>
      <c r="L2261" s="659"/>
      <c r="M2261" s="659"/>
      <c r="N2261" s="659"/>
      <c r="O2261" s="659"/>
      <c r="P2261" s="659"/>
      <c r="Q2261" s="659"/>
      <c r="R2261" s="659"/>
      <c r="S2261" s="659"/>
      <c r="T2261" s="659"/>
      <c r="U2261" s="659"/>
      <c r="V2261" s="659"/>
      <c r="W2261" s="659"/>
      <c r="X2261" s="659"/>
      <c r="Y2261" s="659"/>
      <c r="Z2261" s="659"/>
      <c r="AA2261" s="659"/>
      <c r="AB2261" s="659"/>
      <c r="AC2261" s="659"/>
      <c r="AD2261" s="659"/>
      <c r="AE2261" s="659"/>
      <c r="AF2261" s="659"/>
      <c r="AG2261" s="659"/>
      <c r="AH2261" s="659"/>
      <c r="AI2261" s="659"/>
      <c r="AJ2261" s="659"/>
      <c r="AK2261" s="659"/>
    </row>
    <row r="2262" spans="1:37">
      <c r="A2262" s="659"/>
      <c r="B2262" s="659"/>
      <c r="C2262" s="659"/>
      <c r="D2262" s="659"/>
      <c r="E2262" s="659"/>
      <c r="F2262" s="659"/>
      <c r="G2262" s="659"/>
      <c r="H2262" s="659"/>
      <c r="I2262" s="660"/>
      <c r="J2262" s="659"/>
      <c r="K2262" s="660"/>
      <c r="L2262" s="659"/>
      <c r="M2262" s="659"/>
      <c r="N2262" s="659"/>
      <c r="O2262" s="659"/>
      <c r="P2262" s="659"/>
      <c r="Q2262" s="659"/>
      <c r="R2262" s="659"/>
      <c r="S2262" s="659"/>
      <c r="T2262" s="659"/>
      <c r="U2262" s="659"/>
      <c r="V2262" s="659"/>
      <c r="W2262" s="659"/>
      <c r="X2262" s="659"/>
      <c r="Y2262" s="659"/>
      <c r="Z2262" s="659"/>
      <c r="AA2262" s="659"/>
      <c r="AB2262" s="659"/>
      <c r="AC2262" s="659"/>
      <c r="AD2262" s="659"/>
      <c r="AE2262" s="659"/>
      <c r="AF2262" s="659"/>
      <c r="AG2262" s="659"/>
      <c r="AH2262" s="659"/>
      <c r="AI2262" s="659"/>
      <c r="AJ2262" s="659"/>
      <c r="AK2262" s="659"/>
    </row>
    <row r="2263" spans="1:37">
      <c r="A2263" s="659"/>
      <c r="B2263" s="659"/>
      <c r="C2263" s="659"/>
      <c r="D2263" s="659"/>
      <c r="E2263" s="659"/>
      <c r="F2263" s="659"/>
      <c r="G2263" s="659"/>
      <c r="H2263" s="659"/>
      <c r="I2263" s="660"/>
      <c r="J2263" s="659"/>
      <c r="K2263" s="660"/>
      <c r="L2263" s="659"/>
      <c r="M2263" s="659"/>
      <c r="N2263" s="659"/>
      <c r="O2263" s="659"/>
      <c r="P2263" s="659"/>
      <c r="Q2263" s="659"/>
      <c r="R2263" s="659"/>
      <c r="S2263" s="659"/>
      <c r="T2263" s="659"/>
      <c r="U2263" s="659"/>
      <c r="V2263" s="659"/>
      <c r="W2263" s="659"/>
      <c r="X2263" s="659"/>
      <c r="Y2263" s="659"/>
      <c r="Z2263" s="659"/>
      <c r="AA2263" s="659"/>
      <c r="AB2263" s="659"/>
      <c r="AC2263" s="659"/>
      <c r="AD2263" s="659"/>
      <c r="AE2263" s="659"/>
      <c r="AF2263" s="659"/>
      <c r="AG2263" s="659"/>
      <c r="AH2263" s="659"/>
      <c r="AI2263" s="659"/>
      <c r="AJ2263" s="659"/>
      <c r="AK2263" s="659"/>
    </row>
    <row r="2264" spans="1:37">
      <c r="A2264" s="659"/>
      <c r="B2264" s="659"/>
      <c r="C2264" s="659"/>
      <c r="D2264" s="659"/>
      <c r="E2264" s="659"/>
      <c r="F2264" s="659"/>
      <c r="G2264" s="659"/>
      <c r="H2264" s="659"/>
      <c r="I2264" s="660"/>
      <c r="J2264" s="659"/>
      <c r="K2264" s="660"/>
      <c r="L2264" s="659"/>
      <c r="M2264" s="659"/>
      <c r="N2264" s="659"/>
      <c r="O2264" s="659"/>
      <c r="P2264" s="659"/>
      <c r="Q2264" s="659"/>
      <c r="R2264" s="659"/>
      <c r="S2264" s="659"/>
      <c r="T2264" s="659"/>
      <c r="U2264" s="659"/>
      <c r="V2264" s="659"/>
      <c r="W2264" s="659"/>
      <c r="X2264" s="659"/>
      <c r="Y2264" s="659"/>
      <c r="Z2264" s="659"/>
      <c r="AA2264" s="659"/>
      <c r="AB2264" s="659"/>
      <c r="AC2264" s="659"/>
      <c r="AD2264" s="659"/>
      <c r="AE2264" s="659"/>
      <c r="AF2264" s="659"/>
      <c r="AG2264" s="659"/>
      <c r="AH2264" s="659"/>
      <c r="AI2264" s="659"/>
      <c r="AJ2264" s="659"/>
      <c r="AK2264" s="659"/>
    </row>
    <row r="2265" spans="1:37">
      <c r="A2265" s="659"/>
      <c r="B2265" s="659"/>
      <c r="C2265" s="659"/>
      <c r="D2265" s="659"/>
      <c r="E2265" s="659"/>
      <c r="F2265" s="659"/>
      <c r="G2265" s="659"/>
      <c r="H2265" s="659"/>
      <c r="I2265" s="660"/>
      <c r="J2265" s="659"/>
      <c r="K2265" s="660"/>
      <c r="L2265" s="659"/>
      <c r="M2265" s="659"/>
      <c r="N2265" s="659"/>
      <c r="O2265" s="659"/>
      <c r="P2265" s="659"/>
      <c r="Q2265" s="659"/>
      <c r="R2265" s="659"/>
      <c r="S2265" s="659"/>
      <c r="T2265" s="659"/>
      <c r="U2265" s="659"/>
      <c r="V2265" s="659"/>
      <c r="W2265" s="659"/>
      <c r="X2265" s="659"/>
      <c r="Y2265" s="659"/>
      <c r="Z2265" s="659"/>
      <c r="AA2265" s="659"/>
      <c r="AB2265" s="659"/>
      <c r="AC2265" s="659"/>
      <c r="AD2265" s="659"/>
      <c r="AE2265" s="659"/>
      <c r="AF2265" s="659"/>
      <c r="AG2265" s="659"/>
      <c r="AH2265" s="659"/>
      <c r="AI2265" s="659"/>
      <c r="AJ2265" s="659"/>
      <c r="AK2265" s="659"/>
    </row>
    <row r="2266" spans="1:37">
      <c r="A2266" s="659"/>
      <c r="B2266" s="659"/>
      <c r="C2266" s="659"/>
      <c r="D2266" s="659"/>
      <c r="E2266" s="659"/>
      <c r="F2266" s="659"/>
      <c r="G2266" s="659"/>
      <c r="H2266" s="659"/>
      <c r="I2266" s="660"/>
      <c r="J2266" s="659"/>
      <c r="K2266" s="660"/>
      <c r="L2266" s="659"/>
      <c r="M2266" s="659"/>
      <c r="N2266" s="659"/>
      <c r="O2266" s="659"/>
      <c r="P2266" s="659"/>
      <c r="Q2266" s="659"/>
      <c r="R2266" s="659"/>
      <c r="S2266" s="659"/>
      <c r="T2266" s="659"/>
      <c r="U2266" s="659"/>
      <c r="V2266" s="659"/>
      <c r="W2266" s="659"/>
      <c r="X2266" s="659"/>
      <c r="Y2266" s="659"/>
      <c r="Z2266" s="659"/>
      <c r="AA2266" s="659"/>
      <c r="AB2266" s="659"/>
      <c r="AC2266" s="659"/>
      <c r="AD2266" s="659"/>
      <c r="AE2266" s="659"/>
      <c r="AF2266" s="659"/>
      <c r="AG2266" s="659"/>
      <c r="AH2266" s="659"/>
      <c r="AI2266" s="659"/>
      <c r="AJ2266" s="659"/>
      <c r="AK2266" s="659"/>
    </row>
    <row r="2267" spans="1:37">
      <c r="A2267" s="659"/>
      <c r="B2267" s="659"/>
      <c r="C2267" s="659"/>
      <c r="D2267" s="659"/>
      <c r="E2267" s="659"/>
      <c r="F2267" s="659"/>
      <c r="G2267" s="659"/>
      <c r="H2267" s="659"/>
      <c r="I2267" s="660"/>
      <c r="J2267" s="659"/>
      <c r="K2267" s="660"/>
      <c r="L2267" s="659"/>
      <c r="M2267" s="659"/>
      <c r="N2267" s="659"/>
      <c r="O2267" s="659"/>
      <c r="P2267" s="659"/>
      <c r="Q2267" s="659"/>
      <c r="R2267" s="659"/>
      <c r="S2267" s="659"/>
      <c r="T2267" s="659"/>
      <c r="U2267" s="659"/>
      <c r="V2267" s="659"/>
      <c r="W2267" s="659"/>
      <c r="X2267" s="659"/>
      <c r="Y2267" s="659"/>
      <c r="Z2267" s="659"/>
      <c r="AA2267" s="659"/>
      <c r="AB2267" s="659"/>
      <c r="AC2267" s="659"/>
      <c r="AD2267" s="659"/>
      <c r="AE2267" s="659"/>
      <c r="AF2267" s="659"/>
      <c r="AG2267" s="659"/>
      <c r="AH2267" s="659"/>
      <c r="AI2267" s="659"/>
      <c r="AJ2267" s="659"/>
      <c r="AK2267" s="659"/>
    </row>
    <row r="2268" spans="1:37">
      <c r="A2268" s="659"/>
      <c r="B2268" s="659"/>
      <c r="C2268" s="659"/>
      <c r="D2268" s="659"/>
      <c r="E2268" s="659"/>
      <c r="F2268" s="659"/>
      <c r="G2268" s="659"/>
      <c r="H2268" s="659"/>
      <c r="I2268" s="660"/>
      <c r="J2268" s="659"/>
      <c r="K2268" s="660"/>
      <c r="L2268" s="659"/>
      <c r="M2268" s="659"/>
      <c r="N2268" s="659"/>
      <c r="O2268" s="659"/>
      <c r="P2268" s="659"/>
      <c r="Q2268" s="659"/>
      <c r="R2268" s="659"/>
      <c r="S2268" s="659"/>
      <c r="T2268" s="659"/>
      <c r="U2268" s="659"/>
      <c r="V2268" s="659"/>
      <c r="W2268" s="659"/>
      <c r="X2268" s="659"/>
      <c r="Y2268" s="659"/>
      <c r="Z2268" s="659"/>
      <c r="AA2268" s="659"/>
      <c r="AB2268" s="659"/>
      <c r="AC2268" s="659"/>
      <c r="AD2268" s="659"/>
      <c r="AE2268" s="659"/>
      <c r="AF2268" s="659"/>
      <c r="AG2268" s="659"/>
      <c r="AH2268" s="659"/>
      <c r="AI2268" s="659"/>
      <c r="AJ2268" s="659"/>
      <c r="AK2268" s="659"/>
    </row>
    <row r="2269" spans="1:37">
      <c r="A2269" s="659"/>
      <c r="B2269" s="659"/>
      <c r="C2269" s="659"/>
      <c r="D2269" s="659"/>
      <c r="E2269" s="659"/>
      <c r="F2269" s="659"/>
      <c r="G2269" s="659"/>
      <c r="H2269" s="659"/>
      <c r="I2269" s="660"/>
      <c r="J2269" s="659"/>
      <c r="K2269" s="660"/>
      <c r="L2269" s="659"/>
      <c r="M2269" s="659"/>
      <c r="N2269" s="659"/>
      <c r="O2269" s="659"/>
      <c r="P2269" s="659"/>
      <c r="Q2269" s="659"/>
      <c r="R2269" s="659"/>
      <c r="S2269" s="659"/>
      <c r="T2269" s="659"/>
      <c r="U2269" s="659"/>
      <c r="V2269" s="659"/>
      <c r="W2269" s="659"/>
      <c r="X2269" s="659"/>
      <c r="Y2269" s="659"/>
      <c r="Z2269" s="659"/>
      <c r="AA2269" s="659"/>
      <c r="AB2269" s="659"/>
      <c r="AC2269" s="659"/>
      <c r="AD2269" s="659"/>
      <c r="AE2269" s="659"/>
      <c r="AF2269" s="659"/>
      <c r="AG2269" s="659"/>
      <c r="AH2269" s="659"/>
      <c r="AI2269" s="659"/>
      <c r="AJ2269" s="659"/>
      <c r="AK2269" s="659"/>
    </row>
    <row r="2270" spans="1:37">
      <c r="A2270" s="659"/>
      <c r="B2270" s="659"/>
      <c r="C2270" s="659"/>
      <c r="D2270" s="659"/>
      <c r="E2270" s="659"/>
      <c r="F2270" s="659"/>
      <c r="G2270" s="659"/>
      <c r="H2270" s="659"/>
      <c r="I2270" s="660"/>
      <c r="J2270" s="659"/>
      <c r="K2270" s="660"/>
      <c r="L2270" s="659"/>
      <c r="M2270" s="659"/>
      <c r="N2270" s="659"/>
      <c r="O2270" s="659"/>
      <c r="P2270" s="659"/>
      <c r="Q2270" s="659"/>
      <c r="R2270" s="659"/>
      <c r="S2270" s="659"/>
      <c r="T2270" s="659"/>
      <c r="U2270" s="659"/>
      <c r="V2270" s="659"/>
      <c r="W2270" s="659"/>
      <c r="X2270" s="659"/>
      <c r="Y2270" s="659"/>
      <c r="Z2270" s="659"/>
      <c r="AA2270" s="659"/>
      <c r="AB2270" s="659"/>
      <c r="AC2270" s="659"/>
      <c r="AD2270" s="659"/>
      <c r="AE2270" s="659"/>
      <c r="AF2270" s="659"/>
      <c r="AG2270" s="659"/>
      <c r="AH2270" s="659"/>
      <c r="AI2270" s="659"/>
      <c r="AJ2270" s="659"/>
      <c r="AK2270" s="659"/>
    </row>
    <row r="2271" spans="1:37">
      <c r="A2271" s="659"/>
      <c r="B2271" s="659"/>
      <c r="C2271" s="659"/>
      <c r="D2271" s="659"/>
      <c r="E2271" s="659"/>
      <c r="F2271" s="659"/>
      <c r="G2271" s="659"/>
      <c r="H2271" s="659"/>
      <c r="I2271" s="660"/>
      <c r="J2271" s="659"/>
      <c r="K2271" s="660"/>
      <c r="L2271" s="659"/>
      <c r="M2271" s="659"/>
      <c r="N2271" s="659"/>
      <c r="O2271" s="659"/>
      <c r="P2271" s="659"/>
      <c r="Q2271" s="659"/>
      <c r="R2271" s="659"/>
      <c r="S2271" s="659"/>
      <c r="T2271" s="659"/>
      <c r="U2271" s="659"/>
      <c r="V2271" s="659"/>
      <c r="W2271" s="659"/>
      <c r="X2271" s="659"/>
      <c r="Y2271" s="659"/>
      <c r="Z2271" s="659"/>
      <c r="AA2271" s="659"/>
      <c r="AB2271" s="659"/>
      <c r="AC2271" s="659"/>
      <c r="AD2271" s="659"/>
      <c r="AE2271" s="659"/>
      <c r="AF2271" s="659"/>
      <c r="AG2271" s="659"/>
      <c r="AH2271" s="659"/>
      <c r="AI2271" s="659"/>
      <c r="AJ2271" s="659"/>
      <c r="AK2271" s="659"/>
    </row>
    <row r="2272" spans="1:37">
      <c r="A2272" s="659"/>
      <c r="B2272" s="659"/>
      <c r="C2272" s="659"/>
      <c r="D2272" s="659"/>
      <c r="E2272" s="659"/>
      <c r="F2272" s="659"/>
      <c r="G2272" s="659"/>
      <c r="H2272" s="659"/>
      <c r="I2272" s="660"/>
      <c r="J2272" s="659"/>
      <c r="K2272" s="660"/>
      <c r="L2272" s="659"/>
      <c r="M2272" s="659"/>
      <c r="N2272" s="659"/>
      <c r="O2272" s="659"/>
      <c r="P2272" s="659"/>
      <c r="Q2272" s="659"/>
      <c r="R2272" s="659"/>
      <c r="S2272" s="659"/>
      <c r="T2272" s="659"/>
      <c r="U2272" s="659"/>
      <c r="V2272" s="659"/>
      <c r="W2272" s="659"/>
      <c r="X2272" s="659"/>
      <c r="Y2272" s="659"/>
      <c r="Z2272" s="659"/>
      <c r="AA2272" s="659"/>
      <c r="AB2272" s="659"/>
      <c r="AC2272" s="659"/>
      <c r="AD2272" s="659"/>
      <c r="AE2272" s="659"/>
      <c r="AF2272" s="659"/>
      <c r="AG2272" s="659"/>
      <c r="AH2272" s="659"/>
      <c r="AI2272" s="659"/>
      <c r="AJ2272" s="659"/>
      <c r="AK2272" s="659"/>
    </row>
    <row r="2273" spans="1:37">
      <c r="A2273" s="659"/>
      <c r="B2273" s="659"/>
      <c r="C2273" s="659"/>
      <c r="D2273" s="659"/>
      <c r="E2273" s="659"/>
      <c r="F2273" s="659"/>
      <c r="G2273" s="659"/>
      <c r="H2273" s="659"/>
      <c r="I2273" s="660"/>
      <c r="J2273" s="659"/>
      <c r="K2273" s="660"/>
      <c r="L2273" s="659"/>
      <c r="M2273" s="659"/>
      <c r="N2273" s="659"/>
      <c r="O2273" s="659"/>
      <c r="P2273" s="659"/>
      <c r="Q2273" s="659"/>
      <c r="R2273" s="659"/>
      <c r="S2273" s="659"/>
      <c r="T2273" s="659"/>
      <c r="U2273" s="659"/>
      <c r="V2273" s="659"/>
      <c r="W2273" s="659"/>
      <c r="X2273" s="659"/>
      <c r="Y2273" s="659"/>
      <c r="Z2273" s="659"/>
      <c r="AA2273" s="659"/>
      <c r="AB2273" s="659"/>
      <c r="AC2273" s="659"/>
      <c r="AD2273" s="659"/>
      <c r="AE2273" s="659"/>
      <c r="AF2273" s="659"/>
      <c r="AG2273" s="659"/>
      <c r="AH2273" s="659"/>
      <c r="AI2273" s="659"/>
      <c r="AJ2273" s="659"/>
      <c r="AK2273" s="659"/>
    </row>
    <row r="2274" spans="1:37">
      <c r="A2274" s="659"/>
      <c r="B2274" s="659"/>
      <c r="C2274" s="659"/>
      <c r="D2274" s="659"/>
      <c r="E2274" s="659"/>
      <c r="F2274" s="659"/>
      <c r="G2274" s="659"/>
      <c r="H2274" s="659"/>
      <c r="I2274" s="660"/>
      <c r="J2274" s="659"/>
      <c r="K2274" s="660"/>
      <c r="L2274" s="659"/>
      <c r="M2274" s="659"/>
      <c r="N2274" s="659"/>
      <c r="O2274" s="659"/>
      <c r="P2274" s="659"/>
      <c r="Q2274" s="659"/>
      <c r="R2274" s="659"/>
      <c r="S2274" s="659"/>
      <c r="T2274" s="659"/>
      <c r="U2274" s="659"/>
      <c r="V2274" s="659"/>
      <c r="W2274" s="659"/>
      <c r="X2274" s="659"/>
      <c r="Y2274" s="659"/>
      <c r="Z2274" s="659"/>
      <c r="AA2274" s="659"/>
      <c r="AB2274" s="659"/>
      <c r="AC2274" s="659"/>
      <c r="AD2274" s="659"/>
      <c r="AE2274" s="659"/>
      <c r="AF2274" s="659"/>
      <c r="AG2274" s="659"/>
      <c r="AH2274" s="659"/>
      <c r="AI2274" s="659"/>
      <c r="AJ2274" s="659"/>
      <c r="AK2274" s="659"/>
    </row>
    <row r="2275" spans="1:37">
      <c r="A2275" s="659"/>
      <c r="B2275" s="659"/>
      <c r="C2275" s="659"/>
      <c r="D2275" s="659"/>
      <c r="E2275" s="659"/>
      <c r="F2275" s="659"/>
      <c r="G2275" s="659"/>
      <c r="H2275" s="659"/>
      <c r="I2275" s="660"/>
      <c r="J2275" s="659"/>
      <c r="K2275" s="660"/>
      <c r="L2275" s="659"/>
      <c r="M2275" s="659"/>
      <c r="N2275" s="659"/>
      <c r="O2275" s="659"/>
      <c r="P2275" s="659"/>
      <c r="Q2275" s="659"/>
      <c r="R2275" s="659"/>
      <c r="S2275" s="659"/>
      <c r="T2275" s="659"/>
      <c r="U2275" s="659"/>
      <c r="V2275" s="659"/>
      <c r="W2275" s="659"/>
      <c r="X2275" s="659"/>
      <c r="Y2275" s="659"/>
      <c r="Z2275" s="659"/>
      <c r="AA2275" s="659"/>
      <c r="AB2275" s="659"/>
      <c r="AC2275" s="659"/>
      <c r="AD2275" s="659"/>
      <c r="AE2275" s="659"/>
      <c r="AF2275" s="659"/>
      <c r="AG2275" s="659"/>
      <c r="AH2275" s="659"/>
      <c r="AI2275" s="659"/>
      <c r="AJ2275" s="659"/>
      <c r="AK2275" s="659"/>
    </row>
    <row r="2276" spans="1:37">
      <c r="A2276" s="659"/>
      <c r="B2276" s="659"/>
      <c r="C2276" s="659"/>
      <c r="D2276" s="659"/>
      <c r="E2276" s="659"/>
      <c r="F2276" s="659"/>
      <c r="G2276" s="659"/>
      <c r="H2276" s="659"/>
      <c r="I2276" s="660"/>
      <c r="J2276" s="659"/>
      <c r="K2276" s="660"/>
      <c r="L2276" s="659"/>
      <c r="M2276" s="659"/>
      <c r="N2276" s="659"/>
      <c r="O2276" s="659"/>
      <c r="P2276" s="659"/>
      <c r="Q2276" s="659"/>
      <c r="R2276" s="659"/>
      <c r="S2276" s="659"/>
      <c r="T2276" s="659"/>
      <c r="U2276" s="659"/>
      <c r="V2276" s="659"/>
      <c r="W2276" s="659"/>
      <c r="X2276" s="659"/>
      <c r="Y2276" s="659"/>
      <c r="Z2276" s="659"/>
      <c r="AA2276" s="659"/>
      <c r="AB2276" s="659"/>
      <c r="AC2276" s="659"/>
      <c r="AD2276" s="659"/>
      <c r="AE2276" s="659"/>
      <c r="AF2276" s="659"/>
      <c r="AG2276" s="659"/>
      <c r="AH2276" s="659"/>
      <c r="AI2276" s="659"/>
      <c r="AJ2276" s="659"/>
      <c r="AK2276" s="659"/>
    </row>
    <row r="2277" spans="1:37">
      <c r="A2277" s="659"/>
      <c r="B2277" s="659"/>
      <c r="C2277" s="659"/>
      <c r="D2277" s="659"/>
      <c r="E2277" s="659"/>
      <c r="F2277" s="659"/>
      <c r="G2277" s="659"/>
      <c r="H2277" s="659"/>
      <c r="I2277" s="660"/>
      <c r="J2277" s="659"/>
      <c r="K2277" s="660"/>
      <c r="L2277" s="659"/>
      <c r="M2277" s="659"/>
      <c r="N2277" s="659"/>
      <c r="O2277" s="659"/>
      <c r="P2277" s="659"/>
      <c r="Q2277" s="659"/>
      <c r="R2277" s="659"/>
      <c r="S2277" s="659"/>
      <c r="T2277" s="659"/>
      <c r="U2277" s="659"/>
      <c r="V2277" s="659"/>
      <c r="W2277" s="659"/>
      <c r="X2277" s="659"/>
      <c r="Y2277" s="659"/>
      <c r="Z2277" s="659"/>
      <c r="AA2277" s="659"/>
      <c r="AB2277" s="659"/>
      <c r="AC2277" s="659"/>
      <c r="AD2277" s="659"/>
      <c r="AE2277" s="659"/>
      <c r="AF2277" s="659"/>
      <c r="AG2277" s="659"/>
      <c r="AH2277" s="659"/>
      <c r="AI2277" s="659"/>
      <c r="AJ2277" s="659"/>
      <c r="AK2277" s="659"/>
    </row>
    <row r="2278" spans="1:37">
      <c r="A2278" s="659"/>
      <c r="B2278" s="659"/>
      <c r="C2278" s="659"/>
      <c r="D2278" s="659"/>
      <c r="E2278" s="659"/>
      <c r="F2278" s="659"/>
      <c r="G2278" s="659"/>
      <c r="H2278" s="659"/>
      <c r="I2278" s="660"/>
      <c r="J2278" s="659"/>
      <c r="K2278" s="660"/>
      <c r="L2278" s="659"/>
      <c r="M2278" s="659"/>
      <c r="N2278" s="659"/>
      <c r="O2278" s="659"/>
      <c r="P2278" s="659"/>
      <c r="Q2278" s="659"/>
      <c r="R2278" s="659"/>
      <c r="S2278" s="659"/>
      <c r="T2278" s="659"/>
      <c r="U2278" s="659"/>
      <c r="V2278" s="659"/>
      <c r="W2278" s="659"/>
      <c r="X2278" s="659"/>
      <c r="Y2278" s="659"/>
      <c r="Z2278" s="659"/>
      <c r="AA2278" s="659"/>
      <c r="AB2278" s="659"/>
      <c r="AC2278" s="659"/>
      <c r="AD2278" s="659"/>
      <c r="AE2278" s="659"/>
      <c r="AF2278" s="659"/>
      <c r="AG2278" s="659"/>
      <c r="AH2278" s="659"/>
      <c r="AI2278" s="659"/>
      <c r="AJ2278" s="659"/>
      <c r="AK2278" s="659"/>
    </row>
    <row r="2279" spans="1:37">
      <c r="A2279" s="659"/>
      <c r="B2279" s="659"/>
      <c r="C2279" s="659"/>
      <c r="D2279" s="659"/>
      <c r="E2279" s="659"/>
      <c r="F2279" s="659"/>
      <c r="G2279" s="659"/>
      <c r="H2279" s="659"/>
      <c r="I2279" s="660"/>
      <c r="J2279" s="659"/>
      <c r="K2279" s="660"/>
      <c r="L2279" s="659"/>
      <c r="M2279" s="659"/>
      <c r="N2279" s="659"/>
      <c r="O2279" s="659"/>
      <c r="P2279" s="659"/>
      <c r="Q2279" s="659"/>
      <c r="R2279" s="659"/>
      <c r="S2279" s="659"/>
      <c r="T2279" s="659"/>
      <c r="U2279" s="659"/>
      <c r="V2279" s="659"/>
      <c r="W2279" s="659"/>
      <c r="X2279" s="659"/>
      <c r="Y2279" s="659"/>
      <c r="Z2279" s="659"/>
      <c r="AA2279" s="659"/>
      <c r="AB2279" s="659"/>
      <c r="AC2279" s="659"/>
      <c r="AD2279" s="659"/>
      <c r="AE2279" s="659"/>
      <c r="AF2279" s="659"/>
      <c r="AG2279" s="659"/>
      <c r="AH2279" s="659"/>
      <c r="AI2279" s="659"/>
      <c r="AJ2279" s="659"/>
      <c r="AK2279" s="659"/>
    </row>
    <row r="2280" spans="1:37">
      <c r="A2280" s="659"/>
      <c r="B2280" s="659"/>
      <c r="C2280" s="659"/>
      <c r="D2280" s="659"/>
      <c r="E2280" s="659"/>
      <c r="F2280" s="659"/>
      <c r="G2280" s="659"/>
      <c r="H2280" s="659"/>
      <c r="I2280" s="660"/>
      <c r="J2280" s="659"/>
      <c r="K2280" s="660"/>
      <c r="L2280" s="659"/>
      <c r="M2280" s="659"/>
      <c r="N2280" s="659"/>
      <c r="O2280" s="659"/>
      <c r="P2280" s="659"/>
      <c r="Q2280" s="659"/>
      <c r="R2280" s="659"/>
      <c r="S2280" s="659"/>
      <c r="T2280" s="659"/>
      <c r="U2280" s="659"/>
      <c r="V2280" s="659"/>
      <c r="W2280" s="659"/>
      <c r="X2280" s="659"/>
      <c r="Y2280" s="659"/>
      <c r="Z2280" s="659"/>
      <c r="AA2280" s="659"/>
      <c r="AB2280" s="659"/>
      <c r="AC2280" s="659"/>
      <c r="AD2280" s="659"/>
      <c r="AE2280" s="659"/>
      <c r="AF2280" s="659"/>
      <c r="AG2280" s="659"/>
      <c r="AH2280" s="659"/>
      <c r="AI2280" s="659"/>
      <c r="AJ2280" s="659"/>
      <c r="AK2280" s="659"/>
    </row>
    <row r="2281" spans="1:37">
      <c r="A2281" s="659"/>
      <c r="B2281" s="659"/>
      <c r="C2281" s="659"/>
      <c r="D2281" s="659"/>
      <c r="E2281" s="659"/>
      <c r="F2281" s="659"/>
      <c r="G2281" s="659"/>
      <c r="H2281" s="659"/>
      <c r="I2281" s="660"/>
      <c r="J2281" s="659"/>
      <c r="K2281" s="660"/>
      <c r="L2281" s="659"/>
      <c r="M2281" s="659"/>
      <c r="N2281" s="659"/>
      <c r="O2281" s="659"/>
      <c r="P2281" s="659"/>
      <c r="Q2281" s="659"/>
      <c r="R2281" s="659"/>
      <c r="S2281" s="659"/>
      <c r="T2281" s="659"/>
      <c r="U2281" s="659"/>
      <c r="V2281" s="659"/>
      <c r="W2281" s="659"/>
      <c r="X2281" s="659"/>
      <c r="Y2281" s="659"/>
      <c r="Z2281" s="659"/>
      <c r="AA2281" s="659"/>
      <c r="AB2281" s="659"/>
      <c r="AC2281" s="659"/>
      <c r="AD2281" s="659"/>
      <c r="AE2281" s="659"/>
      <c r="AF2281" s="659"/>
      <c r="AG2281" s="659"/>
      <c r="AH2281" s="659"/>
      <c r="AI2281" s="659"/>
      <c r="AJ2281" s="659"/>
      <c r="AK2281" s="659"/>
    </row>
    <row r="2282" spans="1:37">
      <c r="A2282" s="659"/>
      <c r="B2282" s="659"/>
      <c r="C2282" s="659"/>
      <c r="D2282" s="659"/>
      <c r="E2282" s="659"/>
      <c r="F2282" s="659"/>
      <c r="G2282" s="659"/>
      <c r="H2282" s="659"/>
      <c r="I2282" s="660"/>
      <c r="J2282" s="659"/>
      <c r="K2282" s="660"/>
      <c r="L2282" s="659"/>
      <c r="M2282" s="659"/>
      <c r="N2282" s="659"/>
      <c r="O2282" s="659"/>
      <c r="P2282" s="659"/>
      <c r="Q2282" s="659"/>
      <c r="R2282" s="659"/>
      <c r="S2282" s="659"/>
      <c r="T2282" s="659"/>
      <c r="U2282" s="659"/>
      <c r="V2282" s="659"/>
      <c r="W2282" s="659"/>
      <c r="X2282" s="659"/>
      <c r="Y2282" s="659"/>
      <c r="Z2282" s="659"/>
      <c r="AA2282" s="659"/>
      <c r="AB2282" s="659"/>
      <c r="AC2282" s="659"/>
      <c r="AD2282" s="659"/>
      <c r="AE2282" s="659"/>
      <c r="AF2282" s="659"/>
      <c r="AG2282" s="659"/>
      <c r="AH2282" s="659"/>
      <c r="AI2282" s="659"/>
      <c r="AJ2282" s="659"/>
      <c r="AK2282" s="659"/>
    </row>
    <row r="2283" spans="1:37">
      <c r="A2283" s="659"/>
      <c r="B2283" s="659"/>
      <c r="C2283" s="659"/>
      <c r="D2283" s="659"/>
      <c r="E2283" s="659"/>
      <c r="F2283" s="659"/>
      <c r="G2283" s="659"/>
      <c r="H2283" s="659"/>
      <c r="I2283" s="660"/>
      <c r="J2283" s="659"/>
      <c r="K2283" s="660"/>
      <c r="L2283" s="659"/>
      <c r="M2283" s="659"/>
      <c r="N2283" s="659"/>
      <c r="O2283" s="659"/>
      <c r="P2283" s="659"/>
      <c r="Q2283" s="659"/>
      <c r="R2283" s="659"/>
      <c r="S2283" s="659"/>
      <c r="T2283" s="659"/>
      <c r="U2283" s="659"/>
      <c r="V2283" s="659"/>
      <c r="W2283" s="659"/>
      <c r="X2283" s="659"/>
      <c r="Y2283" s="659"/>
      <c r="Z2283" s="659"/>
      <c r="AA2283" s="659"/>
      <c r="AB2283" s="659"/>
      <c r="AC2283" s="659"/>
      <c r="AD2283" s="659"/>
      <c r="AE2283" s="659"/>
      <c r="AF2283" s="659"/>
      <c r="AG2283" s="659"/>
      <c r="AH2283" s="659"/>
      <c r="AI2283" s="659"/>
      <c r="AJ2283" s="659"/>
      <c r="AK2283" s="659"/>
    </row>
    <row r="2284" spans="1:37">
      <c r="A2284" s="659"/>
      <c r="B2284" s="659"/>
      <c r="C2284" s="659"/>
      <c r="D2284" s="659"/>
      <c r="E2284" s="659"/>
      <c r="F2284" s="659"/>
      <c r="G2284" s="659"/>
      <c r="H2284" s="659"/>
      <c r="I2284" s="660"/>
      <c r="J2284" s="659"/>
      <c r="K2284" s="660"/>
      <c r="L2284" s="659"/>
      <c r="M2284" s="659"/>
      <c r="N2284" s="659"/>
      <c r="O2284" s="659"/>
      <c r="P2284" s="659"/>
      <c r="Q2284" s="659"/>
      <c r="R2284" s="659"/>
      <c r="S2284" s="659"/>
      <c r="T2284" s="659"/>
      <c r="U2284" s="659"/>
      <c r="V2284" s="659"/>
      <c r="W2284" s="659"/>
      <c r="X2284" s="659"/>
      <c r="Y2284" s="659"/>
      <c r="Z2284" s="659"/>
      <c r="AA2284" s="659"/>
      <c r="AB2284" s="659"/>
      <c r="AC2284" s="659"/>
      <c r="AD2284" s="659"/>
      <c r="AE2284" s="659"/>
      <c r="AF2284" s="659"/>
      <c r="AG2284" s="659"/>
      <c r="AH2284" s="659"/>
      <c r="AI2284" s="659"/>
      <c r="AJ2284" s="659"/>
      <c r="AK2284" s="659"/>
    </row>
    <row r="2285" spans="1:37">
      <c r="A2285" s="659"/>
      <c r="B2285" s="659"/>
      <c r="C2285" s="659"/>
      <c r="D2285" s="659"/>
      <c r="E2285" s="659"/>
      <c r="F2285" s="659"/>
      <c r="G2285" s="659"/>
      <c r="H2285" s="659"/>
      <c r="I2285" s="660"/>
      <c r="J2285" s="659"/>
      <c r="K2285" s="660"/>
      <c r="L2285" s="659"/>
      <c r="M2285" s="659"/>
      <c r="N2285" s="659"/>
      <c r="O2285" s="659"/>
      <c r="P2285" s="659"/>
      <c r="Q2285" s="659"/>
      <c r="R2285" s="659"/>
      <c r="S2285" s="659"/>
      <c r="T2285" s="659"/>
      <c r="U2285" s="659"/>
      <c r="V2285" s="659"/>
      <c r="W2285" s="659"/>
      <c r="X2285" s="659"/>
      <c r="Y2285" s="659"/>
      <c r="Z2285" s="659"/>
      <c r="AA2285" s="659"/>
      <c r="AB2285" s="659"/>
      <c r="AC2285" s="659"/>
      <c r="AD2285" s="659"/>
      <c r="AE2285" s="659"/>
      <c r="AF2285" s="659"/>
      <c r="AG2285" s="659"/>
      <c r="AH2285" s="659"/>
      <c r="AI2285" s="659"/>
      <c r="AJ2285" s="659"/>
      <c r="AK2285" s="659"/>
    </row>
    <row r="2286" spans="1:37">
      <c r="A2286" s="659"/>
      <c r="B2286" s="659"/>
      <c r="C2286" s="659"/>
      <c r="D2286" s="659"/>
      <c r="E2286" s="659"/>
      <c r="F2286" s="659"/>
      <c r="G2286" s="659"/>
      <c r="H2286" s="659"/>
      <c r="I2286" s="660"/>
      <c r="J2286" s="659"/>
      <c r="K2286" s="660"/>
      <c r="L2286" s="659"/>
      <c r="M2286" s="659"/>
      <c r="N2286" s="659"/>
      <c r="O2286" s="659"/>
      <c r="P2286" s="659"/>
      <c r="Q2286" s="659"/>
      <c r="R2286" s="659"/>
      <c r="S2286" s="659"/>
      <c r="T2286" s="659"/>
      <c r="U2286" s="659"/>
      <c r="V2286" s="659"/>
      <c r="W2286" s="659"/>
      <c r="X2286" s="659"/>
      <c r="Y2286" s="659"/>
      <c r="Z2286" s="659"/>
      <c r="AA2286" s="659"/>
      <c r="AB2286" s="659"/>
      <c r="AC2286" s="659"/>
      <c r="AD2286" s="659"/>
      <c r="AE2286" s="659"/>
      <c r="AF2286" s="659"/>
      <c r="AG2286" s="659"/>
      <c r="AH2286" s="659"/>
      <c r="AI2286" s="659"/>
      <c r="AJ2286" s="659"/>
      <c r="AK2286" s="659"/>
    </row>
    <row r="2287" spans="1:37">
      <c r="A2287" s="659"/>
      <c r="B2287" s="659"/>
      <c r="C2287" s="659"/>
      <c r="D2287" s="659"/>
      <c r="E2287" s="659"/>
      <c r="F2287" s="659"/>
      <c r="G2287" s="659"/>
      <c r="H2287" s="659"/>
      <c r="I2287" s="660"/>
      <c r="J2287" s="659"/>
      <c r="K2287" s="660"/>
      <c r="L2287" s="659"/>
      <c r="M2287" s="659"/>
      <c r="N2287" s="659"/>
      <c r="O2287" s="659"/>
      <c r="P2287" s="659"/>
      <c r="Q2287" s="659"/>
      <c r="R2287" s="659"/>
      <c r="S2287" s="659"/>
      <c r="T2287" s="659"/>
      <c r="U2287" s="659"/>
      <c r="V2287" s="659"/>
      <c r="W2287" s="659"/>
      <c r="X2287" s="659"/>
      <c r="Y2287" s="659"/>
      <c r="Z2287" s="659"/>
      <c r="AA2287" s="659"/>
      <c r="AB2287" s="659"/>
      <c r="AC2287" s="659"/>
      <c r="AD2287" s="659"/>
      <c r="AE2287" s="659"/>
      <c r="AF2287" s="659"/>
      <c r="AG2287" s="659"/>
      <c r="AH2287" s="659"/>
      <c r="AI2287" s="659"/>
      <c r="AJ2287" s="659"/>
      <c r="AK2287" s="659"/>
    </row>
    <row r="2288" spans="1:37">
      <c r="A2288" s="659"/>
      <c r="B2288" s="659"/>
      <c r="C2288" s="659"/>
      <c r="D2288" s="659"/>
      <c r="E2288" s="659"/>
      <c r="F2288" s="659"/>
      <c r="G2288" s="659"/>
      <c r="H2288" s="659"/>
      <c r="I2288" s="660"/>
      <c r="J2288" s="659"/>
      <c r="K2288" s="660"/>
      <c r="L2288" s="659"/>
      <c r="M2288" s="659"/>
      <c r="N2288" s="659"/>
      <c r="O2288" s="659"/>
      <c r="P2288" s="659"/>
      <c r="Q2288" s="659"/>
      <c r="R2288" s="659"/>
      <c r="S2288" s="659"/>
      <c r="T2288" s="659"/>
      <c r="U2288" s="659"/>
      <c r="V2288" s="659"/>
      <c r="W2288" s="659"/>
      <c r="X2288" s="659"/>
      <c r="Y2288" s="659"/>
      <c r="Z2288" s="659"/>
      <c r="AA2288" s="659"/>
      <c r="AB2288" s="659"/>
      <c r="AC2288" s="659"/>
      <c r="AD2288" s="659"/>
      <c r="AE2288" s="659"/>
      <c r="AF2288" s="659"/>
      <c r="AG2288" s="659"/>
      <c r="AH2288" s="659"/>
      <c r="AI2288" s="659"/>
      <c r="AJ2288" s="659"/>
      <c r="AK2288" s="659"/>
    </row>
    <row r="2289" spans="1:37">
      <c r="A2289" s="659"/>
      <c r="B2289" s="659"/>
      <c r="C2289" s="659"/>
      <c r="D2289" s="659"/>
      <c r="E2289" s="659"/>
      <c r="F2289" s="659"/>
      <c r="G2289" s="659"/>
      <c r="H2289" s="659"/>
      <c r="I2289" s="660"/>
      <c r="J2289" s="659"/>
      <c r="K2289" s="660"/>
      <c r="L2289" s="659"/>
      <c r="M2289" s="659"/>
      <c r="N2289" s="659"/>
      <c r="O2289" s="659"/>
      <c r="P2289" s="659"/>
      <c r="Q2289" s="659"/>
      <c r="R2289" s="659"/>
      <c r="S2289" s="659"/>
      <c r="T2289" s="659"/>
      <c r="U2289" s="659"/>
      <c r="V2289" s="659"/>
      <c r="W2289" s="659"/>
      <c r="X2289" s="659"/>
      <c r="Y2289" s="659"/>
      <c r="Z2289" s="659"/>
      <c r="AA2289" s="659"/>
      <c r="AB2289" s="659"/>
      <c r="AC2289" s="659"/>
      <c r="AD2289" s="659"/>
      <c r="AE2289" s="659"/>
      <c r="AF2289" s="659"/>
      <c r="AG2289" s="659"/>
      <c r="AH2289" s="659"/>
      <c r="AI2289" s="659"/>
      <c r="AJ2289" s="659"/>
      <c r="AK2289" s="659"/>
    </row>
    <row r="2290" spans="1:37">
      <c r="A2290" s="659"/>
      <c r="B2290" s="659"/>
      <c r="C2290" s="659"/>
      <c r="D2290" s="659"/>
      <c r="E2290" s="659"/>
      <c r="F2290" s="659"/>
      <c r="G2290" s="659"/>
      <c r="H2290" s="659"/>
      <c r="I2290" s="660"/>
      <c r="J2290" s="659"/>
      <c r="K2290" s="660"/>
      <c r="L2290" s="659"/>
      <c r="M2290" s="659"/>
      <c r="N2290" s="659"/>
      <c r="O2290" s="659"/>
      <c r="P2290" s="659"/>
      <c r="Q2290" s="659"/>
      <c r="R2290" s="659"/>
      <c r="S2290" s="659"/>
      <c r="T2290" s="659"/>
      <c r="U2290" s="659"/>
      <c r="V2290" s="659"/>
      <c r="W2290" s="659"/>
      <c r="X2290" s="659"/>
      <c r="Y2290" s="659"/>
      <c r="Z2290" s="659"/>
      <c r="AA2290" s="659"/>
      <c r="AB2290" s="659"/>
      <c r="AC2290" s="659"/>
      <c r="AD2290" s="659"/>
      <c r="AE2290" s="659"/>
      <c r="AF2290" s="659"/>
      <c r="AG2290" s="659"/>
      <c r="AH2290" s="659"/>
      <c r="AI2290" s="659"/>
      <c r="AJ2290" s="659"/>
      <c r="AK2290" s="659"/>
    </row>
    <row r="2291" spans="1:37">
      <c r="A2291" s="659"/>
      <c r="B2291" s="659"/>
      <c r="C2291" s="659"/>
      <c r="D2291" s="659"/>
      <c r="E2291" s="659"/>
      <c r="F2291" s="659"/>
      <c r="G2291" s="659"/>
      <c r="H2291" s="659"/>
      <c r="I2291" s="660"/>
      <c r="J2291" s="659"/>
      <c r="K2291" s="660"/>
      <c r="L2291" s="659"/>
      <c r="M2291" s="659"/>
      <c r="N2291" s="659"/>
      <c r="O2291" s="659"/>
      <c r="P2291" s="659"/>
      <c r="Q2291" s="659"/>
      <c r="R2291" s="659"/>
      <c r="S2291" s="659"/>
      <c r="T2291" s="659"/>
      <c r="U2291" s="659"/>
      <c r="V2291" s="659"/>
      <c r="W2291" s="659"/>
      <c r="X2291" s="659"/>
      <c r="Y2291" s="659"/>
      <c r="Z2291" s="659"/>
      <c r="AA2291" s="659"/>
      <c r="AB2291" s="659"/>
      <c r="AC2291" s="659"/>
      <c r="AD2291" s="659"/>
      <c r="AE2291" s="659"/>
      <c r="AF2291" s="659"/>
      <c r="AG2291" s="659"/>
      <c r="AH2291" s="659"/>
      <c r="AI2291" s="659"/>
      <c r="AJ2291" s="659"/>
      <c r="AK2291" s="659"/>
    </row>
    <row r="2292" spans="1:37">
      <c r="A2292" s="659"/>
      <c r="B2292" s="659"/>
      <c r="C2292" s="659"/>
      <c r="D2292" s="659"/>
      <c r="E2292" s="659"/>
      <c r="F2292" s="659"/>
      <c r="G2292" s="659"/>
      <c r="H2292" s="659"/>
      <c r="I2292" s="660"/>
      <c r="J2292" s="659"/>
      <c r="K2292" s="660"/>
      <c r="L2292" s="659"/>
      <c r="M2292" s="659"/>
      <c r="N2292" s="659"/>
      <c r="O2292" s="659"/>
      <c r="P2292" s="659"/>
      <c r="Q2292" s="659"/>
      <c r="R2292" s="659"/>
      <c r="S2292" s="659"/>
      <c r="T2292" s="659"/>
      <c r="U2292" s="659"/>
      <c r="V2292" s="659"/>
      <c r="W2292" s="659"/>
      <c r="X2292" s="659"/>
      <c r="Y2292" s="659"/>
      <c r="Z2292" s="659"/>
      <c r="AA2292" s="659"/>
      <c r="AB2292" s="659"/>
      <c r="AC2292" s="659"/>
      <c r="AD2292" s="659"/>
      <c r="AE2292" s="659"/>
      <c r="AF2292" s="659"/>
      <c r="AG2292" s="659"/>
      <c r="AH2292" s="659"/>
      <c r="AI2292" s="659"/>
      <c r="AJ2292" s="659"/>
      <c r="AK2292" s="659"/>
    </row>
    <row r="2293" spans="1:37">
      <c r="A2293" s="659"/>
      <c r="B2293" s="659"/>
      <c r="C2293" s="659"/>
      <c r="D2293" s="659"/>
      <c r="E2293" s="659"/>
      <c r="F2293" s="659"/>
      <c r="G2293" s="659"/>
      <c r="H2293" s="659"/>
      <c r="I2293" s="660"/>
      <c r="J2293" s="659"/>
      <c r="K2293" s="660"/>
      <c r="L2293" s="659"/>
      <c r="M2293" s="659"/>
      <c r="N2293" s="659"/>
      <c r="O2293" s="659"/>
      <c r="P2293" s="659"/>
      <c r="Q2293" s="659"/>
      <c r="R2293" s="659"/>
      <c r="S2293" s="659"/>
      <c r="T2293" s="659"/>
      <c r="U2293" s="659"/>
      <c r="V2293" s="659"/>
      <c r="W2293" s="659"/>
      <c r="X2293" s="659"/>
      <c r="Y2293" s="659"/>
      <c r="Z2293" s="659"/>
      <c r="AA2293" s="659"/>
      <c r="AB2293" s="659"/>
      <c r="AC2293" s="659"/>
      <c r="AD2293" s="659"/>
      <c r="AE2293" s="659"/>
      <c r="AF2293" s="659"/>
      <c r="AG2293" s="659"/>
      <c r="AH2293" s="659"/>
      <c r="AI2293" s="659"/>
      <c r="AJ2293" s="659"/>
      <c r="AK2293" s="659"/>
    </row>
    <row r="2294" spans="1:37">
      <c r="A2294" s="659"/>
      <c r="B2294" s="659"/>
      <c r="C2294" s="659"/>
      <c r="D2294" s="659"/>
      <c r="E2294" s="659"/>
      <c r="F2294" s="659"/>
      <c r="G2294" s="659"/>
      <c r="H2294" s="659"/>
      <c r="I2294" s="660"/>
      <c r="J2294" s="659"/>
      <c r="K2294" s="660"/>
      <c r="L2294" s="659"/>
      <c r="M2294" s="659"/>
      <c r="N2294" s="659"/>
      <c r="O2294" s="659"/>
      <c r="P2294" s="659"/>
      <c r="Q2294" s="659"/>
      <c r="R2294" s="659"/>
      <c r="S2294" s="659"/>
      <c r="T2294" s="659"/>
      <c r="U2294" s="659"/>
      <c r="V2294" s="659"/>
      <c r="W2294" s="659"/>
      <c r="X2294" s="659"/>
      <c r="Y2294" s="659"/>
      <c r="Z2294" s="659"/>
      <c r="AA2294" s="659"/>
      <c r="AB2294" s="659"/>
      <c r="AC2294" s="659"/>
      <c r="AD2294" s="659"/>
      <c r="AE2294" s="659"/>
      <c r="AF2294" s="659"/>
      <c r="AG2294" s="659"/>
      <c r="AH2294" s="659"/>
      <c r="AI2294" s="659"/>
      <c r="AJ2294" s="659"/>
      <c r="AK2294" s="659"/>
    </row>
    <row r="2295" spans="1:37">
      <c r="A2295" s="659"/>
      <c r="B2295" s="659"/>
      <c r="C2295" s="659"/>
      <c r="D2295" s="659"/>
      <c r="E2295" s="659"/>
      <c r="F2295" s="659"/>
      <c r="G2295" s="659"/>
      <c r="H2295" s="659"/>
      <c r="I2295" s="660"/>
      <c r="J2295" s="659"/>
      <c r="K2295" s="660"/>
      <c r="L2295" s="659"/>
      <c r="M2295" s="659"/>
      <c r="N2295" s="659"/>
      <c r="O2295" s="659"/>
      <c r="P2295" s="659"/>
      <c r="Q2295" s="659"/>
      <c r="R2295" s="659"/>
      <c r="S2295" s="659"/>
      <c r="T2295" s="659"/>
      <c r="U2295" s="659"/>
      <c r="V2295" s="659"/>
      <c r="W2295" s="659"/>
      <c r="X2295" s="659"/>
      <c r="Y2295" s="659"/>
      <c r="Z2295" s="659"/>
      <c r="AA2295" s="659"/>
      <c r="AB2295" s="659"/>
      <c r="AC2295" s="659"/>
      <c r="AD2295" s="659"/>
      <c r="AE2295" s="659"/>
      <c r="AF2295" s="659"/>
      <c r="AG2295" s="659"/>
      <c r="AH2295" s="659"/>
      <c r="AI2295" s="659"/>
      <c r="AJ2295" s="659"/>
      <c r="AK2295" s="659"/>
    </row>
    <row r="2296" spans="1:37">
      <c r="A2296" s="659"/>
      <c r="B2296" s="659"/>
      <c r="C2296" s="659"/>
      <c r="D2296" s="659"/>
      <c r="E2296" s="659"/>
      <c r="F2296" s="659"/>
      <c r="G2296" s="659"/>
      <c r="H2296" s="659"/>
      <c r="I2296" s="660"/>
      <c r="J2296" s="659"/>
      <c r="K2296" s="660"/>
      <c r="L2296" s="659"/>
      <c r="M2296" s="659"/>
      <c r="N2296" s="659"/>
      <c r="O2296" s="659"/>
      <c r="P2296" s="659"/>
      <c r="Q2296" s="659"/>
      <c r="R2296" s="659"/>
      <c r="S2296" s="659"/>
      <c r="T2296" s="659"/>
      <c r="U2296" s="659"/>
      <c r="V2296" s="659"/>
      <c r="W2296" s="659"/>
      <c r="X2296" s="659"/>
      <c r="Y2296" s="659"/>
      <c r="Z2296" s="659"/>
      <c r="AA2296" s="659"/>
      <c r="AB2296" s="659"/>
      <c r="AC2296" s="659"/>
      <c r="AD2296" s="659"/>
      <c r="AE2296" s="659"/>
      <c r="AF2296" s="659"/>
      <c r="AG2296" s="659"/>
      <c r="AH2296" s="659"/>
      <c r="AI2296" s="659"/>
      <c r="AJ2296" s="659"/>
      <c r="AK2296" s="659"/>
    </row>
    <row r="2297" spans="1:37">
      <c r="A2297" s="659"/>
      <c r="B2297" s="659"/>
      <c r="C2297" s="659"/>
      <c r="D2297" s="659"/>
      <c r="E2297" s="659"/>
      <c r="F2297" s="659"/>
      <c r="G2297" s="659"/>
      <c r="H2297" s="659"/>
      <c r="I2297" s="660"/>
      <c r="J2297" s="659"/>
      <c r="K2297" s="660"/>
      <c r="L2297" s="659"/>
      <c r="M2297" s="659"/>
      <c r="N2297" s="659"/>
      <c r="O2297" s="659"/>
      <c r="P2297" s="659"/>
      <c r="Q2297" s="659"/>
      <c r="R2297" s="659"/>
      <c r="S2297" s="659"/>
      <c r="T2297" s="659"/>
      <c r="U2297" s="659"/>
      <c r="V2297" s="659"/>
      <c r="W2297" s="659"/>
      <c r="X2297" s="659"/>
      <c r="Y2297" s="659"/>
      <c r="Z2297" s="659"/>
      <c r="AA2297" s="659"/>
      <c r="AB2297" s="659"/>
      <c r="AC2297" s="659"/>
      <c r="AD2297" s="659"/>
      <c r="AE2297" s="659"/>
      <c r="AF2297" s="659"/>
      <c r="AG2297" s="659"/>
      <c r="AH2297" s="659"/>
      <c r="AI2297" s="659"/>
      <c r="AJ2297" s="659"/>
      <c r="AK2297" s="659"/>
    </row>
    <row r="2298" spans="1:37">
      <c r="A2298" s="659"/>
      <c r="B2298" s="659"/>
      <c r="C2298" s="659"/>
      <c r="D2298" s="659"/>
      <c r="E2298" s="659"/>
      <c r="F2298" s="659"/>
      <c r="G2298" s="659"/>
      <c r="H2298" s="659"/>
      <c r="I2298" s="660"/>
      <c r="J2298" s="659"/>
      <c r="K2298" s="660"/>
      <c r="L2298" s="659"/>
      <c r="M2298" s="659"/>
      <c r="N2298" s="659"/>
      <c r="O2298" s="659"/>
      <c r="P2298" s="659"/>
      <c r="Q2298" s="659"/>
      <c r="R2298" s="659"/>
      <c r="S2298" s="659"/>
      <c r="T2298" s="659"/>
      <c r="U2298" s="659"/>
      <c r="V2298" s="659"/>
      <c r="W2298" s="659"/>
      <c r="X2298" s="659"/>
      <c r="Y2298" s="659"/>
      <c r="Z2298" s="659"/>
      <c r="AA2298" s="659"/>
      <c r="AB2298" s="659"/>
      <c r="AC2298" s="659"/>
      <c r="AD2298" s="659"/>
      <c r="AE2298" s="659"/>
      <c r="AF2298" s="659"/>
      <c r="AG2298" s="659"/>
      <c r="AH2298" s="659"/>
      <c r="AI2298" s="659"/>
      <c r="AJ2298" s="659"/>
      <c r="AK2298" s="659"/>
    </row>
    <row r="2299" spans="1:37">
      <c r="A2299" s="659"/>
      <c r="B2299" s="659"/>
      <c r="C2299" s="659"/>
      <c r="D2299" s="659"/>
      <c r="E2299" s="659"/>
      <c r="F2299" s="659"/>
      <c r="G2299" s="659"/>
      <c r="H2299" s="659"/>
      <c r="I2299" s="660"/>
      <c r="J2299" s="659"/>
      <c r="K2299" s="660"/>
      <c r="L2299" s="659"/>
      <c r="M2299" s="659"/>
      <c r="N2299" s="659"/>
      <c r="O2299" s="659"/>
      <c r="P2299" s="659"/>
      <c r="Q2299" s="659"/>
      <c r="R2299" s="659"/>
      <c r="S2299" s="659"/>
      <c r="T2299" s="659"/>
      <c r="U2299" s="659"/>
      <c r="V2299" s="659"/>
      <c r="W2299" s="659"/>
      <c r="X2299" s="659"/>
      <c r="Y2299" s="659"/>
      <c r="Z2299" s="659"/>
      <c r="AA2299" s="659"/>
      <c r="AB2299" s="659"/>
      <c r="AC2299" s="659"/>
      <c r="AD2299" s="659"/>
      <c r="AE2299" s="659"/>
      <c r="AF2299" s="659"/>
      <c r="AG2299" s="659"/>
      <c r="AH2299" s="659"/>
      <c r="AI2299" s="659"/>
      <c r="AJ2299" s="659"/>
      <c r="AK2299" s="659"/>
    </row>
    <row r="2300" spans="1:37">
      <c r="A2300" s="659"/>
      <c r="B2300" s="659"/>
      <c r="C2300" s="659"/>
      <c r="D2300" s="659"/>
      <c r="E2300" s="659"/>
      <c r="F2300" s="659"/>
      <c r="G2300" s="659"/>
      <c r="H2300" s="659"/>
      <c r="I2300" s="660"/>
      <c r="J2300" s="659"/>
      <c r="K2300" s="660"/>
      <c r="L2300" s="659"/>
      <c r="M2300" s="659"/>
      <c r="N2300" s="659"/>
      <c r="O2300" s="659"/>
      <c r="P2300" s="659"/>
      <c r="Q2300" s="659"/>
      <c r="R2300" s="659"/>
      <c r="S2300" s="659"/>
      <c r="T2300" s="659"/>
      <c r="U2300" s="659"/>
      <c r="V2300" s="659"/>
      <c r="W2300" s="659"/>
      <c r="X2300" s="659"/>
      <c r="Y2300" s="659"/>
      <c r="Z2300" s="659"/>
      <c r="AA2300" s="659"/>
      <c r="AB2300" s="659"/>
      <c r="AC2300" s="659"/>
      <c r="AD2300" s="659"/>
      <c r="AE2300" s="659"/>
      <c r="AF2300" s="659"/>
      <c r="AG2300" s="659"/>
      <c r="AH2300" s="659"/>
      <c r="AI2300" s="659"/>
      <c r="AJ2300" s="659"/>
      <c r="AK2300" s="659"/>
    </row>
    <row r="2301" spans="1:37">
      <c r="A2301" s="659"/>
      <c r="B2301" s="659"/>
      <c r="C2301" s="659"/>
      <c r="D2301" s="659"/>
      <c r="E2301" s="659"/>
      <c r="F2301" s="659"/>
      <c r="G2301" s="659"/>
      <c r="H2301" s="659"/>
      <c r="I2301" s="660"/>
      <c r="J2301" s="659"/>
      <c r="K2301" s="660"/>
      <c r="L2301" s="659"/>
      <c r="M2301" s="659"/>
      <c r="N2301" s="659"/>
      <c r="O2301" s="659"/>
      <c r="P2301" s="659"/>
      <c r="Q2301" s="659"/>
      <c r="R2301" s="659"/>
      <c r="S2301" s="659"/>
      <c r="T2301" s="659"/>
      <c r="U2301" s="659"/>
      <c r="V2301" s="659"/>
      <c r="W2301" s="659"/>
      <c r="X2301" s="659"/>
      <c r="Y2301" s="659"/>
      <c r="Z2301" s="659"/>
      <c r="AA2301" s="659"/>
      <c r="AB2301" s="659"/>
      <c r="AC2301" s="659"/>
      <c r="AD2301" s="659"/>
      <c r="AE2301" s="659"/>
      <c r="AF2301" s="659"/>
      <c r="AG2301" s="659"/>
      <c r="AH2301" s="659"/>
      <c r="AI2301" s="659"/>
      <c r="AJ2301" s="659"/>
      <c r="AK2301" s="659"/>
    </row>
    <row r="2302" spans="1:37">
      <c r="A2302" s="659"/>
      <c r="B2302" s="659"/>
      <c r="C2302" s="659"/>
      <c r="D2302" s="659"/>
      <c r="E2302" s="659"/>
      <c r="F2302" s="659"/>
      <c r="G2302" s="659"/>
      <c r="H2302" s="659"/>
      <c r="I2302" s="660"/>
      <c r="J2302" s="659"/>
      <c r="K2302" s="660"/>
      <c r="L2302" s="659"/>
      <c r="M2302" s="659"/>
      <c r="N2302" s="659"/>
      <c r="O2302" s="659"/>
      <c r="P2302" s="659"/>
      <c r="Q2302" s="659"/>
      <c r="R2302" s="659"/>
      <c r="S2302" s="659"/>
      <c r="T2302" s="659"/>
      <c r="U2302" s="659"/>
      <c r="V2302" s="659"/>
      <c r="W2302" s="659"/>
      <c r="X2302" s="659"/>
      <c r="Y2302" s="659"/>
      <c r="Z2302" s="659"/>
      <c r="AA2302" s="659"/>
      <c r="AB2302" s="659"/>
      <c r="AC2302" s="659"/>
      <c r="AD2302" s="659"/>
      <c r="AE2302" s="659"/>
      <c r="AF2302" s="659"/>
      <c r="AG2302" s="659"/>
      <c r="AH2302" s="659"/>
      <c r="AI2302" s="659"/>
      <c r="AJ2302" s="659"/>
      <c r="AK2302" s="659"/>
    </row>
    <row r="2303" spans="1:37">
      <c r="A2303" s="659"/>
      <c r="B2303" s="659"/>
      <c r="C2303" s="659"/>
      <c r="D2303" s="659"/>
      <c r="E2303" s="659"/>
      <c r="F2303" s="659"/>
      <c r="G2303" s="659"/>
      <c r="H2303" s="659"/>
      <c r="I2303" s="660"/>
      <c r="J2303" s="659"/>
      <c r="K2303" s="660"/>
      <c r="L2303" s="659"/>
      <c r="M2303" s="659"/>
      <c r="N2303" s="659"/>
      <c r="O2303" s="659"/>
      <c r="P2303" s="659"/>
      <c r="Q2303" s="659"/>
      <c r="R2303" s="659"/>
      <c r="S2303" s="659"/>
      <c r="T2303" s="659"/>
      <c r="U2303" s="659"/>
      <c r="V2303" s="659"/>
      <c r="W2303" s="659"/>
      <c r="X2303" s="659"/>
      <c r="Y2303" s="659"/>
      <c r="Z2303" s="659"/>
      <c r="AA2303" s="659"/>
      <c r="AB2303" s="659"/>
      <c r="AC2303" s="659"/>
      <c r="AD2303" s="659"/>
      <c r="AE2303" s="659"/>
      <c r="AF2303" s="659"/>
      <c r="AG2303" s="659"/>
      <c r="AH2303" s="659"/>
      <c r="AI2303" s="659"/>
      <c r="AJ2303" s="659"/>
      <c r="AK2303" s="659"/>
    </row>
    <row r="2304" spans="1:37">
      <c r="A2304" s="659"/>
      <c r="B2304" s="659"/>
      <c r="C2304" s="659"/>
      <c r="D2304" s="659"/>
      <c r="E2304" s="659"/>
      <c r="F2304" s="659"/>
      <c r="G2304" s="659"/>
      <c r="H2304" s="659"/>
      <c r="I2304" s="660"/>
      <c r="J2304" s="659"/>
      <c r="K2304" s="660"/>
      <c r="L2304" s="659"/>
      <c r="M2304" s="659"/>
      <c r="N2304" s="659"/>
      <c r="O2304" s="659"/>
      <c r="P2304" s="659"/>
      <c r="Q2304" s="659"/>
      <c r="R2304" s="659"/>
      <c r="S2304" s="659"/>
      <c r="T2304" s="659"/>
      <c r="U2304" s="659"/>
      <c r="V2304" s="659"/>
      <c r="W2304" s="659"/>
      <c r="X2304" s="659"/>
      <c r="Y2304" s="659"/>
      <c r="Z2304" s="659"/>
      <c r="AA2304" s="659"/>
      <c r="AB2304" s="659"/>
      <c r="AC2304" s="659"/>
      <c r="AD2304" s="659"/>
      <c r="AE2304" s="659"/>
      <c r="AF2304" s="659"/>
      <c r="AG2304" s="659"/>
      <c r="AH2304" s="659"/>
      <c r="AI2304" s="659"/>
      <c r="AJ2304" s="659"/>
      <c r="AK2304" s="659"/>
    </row>
    <row r="2305" spans="1:37">
      <c r="A2305" s="659"/>
      <c r="B2305" s="659"/>
      <c r="C2305" s="659"/>
      <c r="D2305" s="659"/>
      <c r="E2305" s="659"/>
      <c r="F2305" s="659"/>
      <c r="G2305" s="659"/>
      <c r="H2305" s="659"/>
      <c r="I2305" s="660"/>
      <c r="J2305" s="659"/>
      <c r="K2305" s="660"/>
      <c r="L2305" s="659"/>
      <c r="M2305" s="659"/>
      <c r="N2305" s="659"/>
      <c r="O2305" s="659"/>
      <c r="P2305" s="659"/>
      <c r="Q2305" s="659"/>
      <c r="R2305" s="659"/>
      <c r="S2305" s="659"/>
      <c r="T2305" s="659"/>
      <c r="U2305" s="659"/>
      <c r="V2305" s="659"/>
      <c r="W2305" s="659"/>
      <c r="X2305" s="659"/>
      <c r="Y2305" s="659"/>
      <c r="Z2305" s="659"/>
      <c r="AA2305" s="659"/>
      <c r="AB2305" s="659"/>
      <c r="AC2305" s="659"/>
      <c r="AD2305" s="659"/>
      <c r="AE2305" s="659"/>
      <c r="AF2305" s="659"/>
      <c r="AG2305" s="659"/>
      <c r="AH2305" s="659"/>
      <c r="AI2305" s="659"/>
      <c r="AJ2305" s="659"/>
      <c r="AK2305" s="659"/>
    </row>
    <row r="2306" spans="1:37">
      <c r="A2306" s="659"/>
      <c r="B2306" s="659"/>
      <c r="C2306" s="659"/>
      <c r="D2306" s="659"/>
      <c r="E2306" s="659"/>
      <c r="F2306" s="659"/>
      <c r="G2306" s="659"/>
      <c r="H2306" s="659"/>
      <c r="I2306" s="660"/>
      <c r="J2306" s="659"/>
      <c r="K2306" s="660"/>
      <c r="L2306" s="659"/>
      <c r="M2306" s="659"/>
      <c r="N2306" s="659"/>
      <c r="O2306" s="659"/>
      <c r="P2306" s="659"/>
      <c r="Q2306" s="659"/>
      <c r="R2306" s="659"/>
      <c r="S2306" s="659"/>
      <c r="T2306" s="659"/>
      <c r="U2306" s="659"/>
      <c r="V2306" s="659"/>
      <c r="W2306" s="659"/>
      <c r="X2306" s="659"/>
      <c r="Y2306" s="659"/>
      <c r="Z2306" s="659"/>
      <c r="AA2306" s="659"/>
      <c r="AB2306" s="659"/>
      <c r="AC2306" s="659"/>
      <c r="AD2306" s="659"/>
      <c r="AE2306" s="659"/>
      <c r="AF2306" s="659"/>
      <c r="AG2306" s="659"/>
      <c r="AH2306" s="659"/>
      <c r="AI2306" s="659"/>
      <c r="AJ2306" s="659"/>
      <c r="AK2306" s="659"/>
    </row>
    <row r="2307" spans="1:37">
      <c r="A2307" s="659"/>
      <c r="B2307" s="659"/>
      <c r="C2307" s="659"/>
      <c r="D2307" s="659"/>
      <c r="E2307" s="659"/>
      <c r="F2307" s="659"/>
      <c r="G2307" s="659"/>
      <c r="H2307" s="659"/>
      <c r="I2307" s="660"/>
      <c r="J2307" s="659"/>
      <c r="K2307" s="660"/>
      <c r="L2307" s="659"/>
      <c r="M2307" s="659"/>
      <c r="N2307" s="659"/>
      <c r="O2307" s="659"/>
      <c r="P2307" s="659"/>
      <c r="Q2307" s="659"/>
      <c r="R2307" s="659"/>
      <c r="S2307" s="659"/>
      <c r="T2307" s="659"/>
      <c r="U2307" s="659"/>
      <c r="V2307" s="659"/>
      <c r="W2307" s="659"/>
      <c r="X2307" s="659"/>
      <c r="Y2307" s="659"/>
      <c r="Z2307" s="659"/>
      <c r="AA2307" s="659"/>
      <c r="AB2307" s="659"/>
      <c r="AC2307" s="659"/>
      <c r="AD2307" s="659"/>
      <c r="AE2307" s="659"/>
      <c r="AF2307" s="659"/>
      <c r="AG2307" s="659"/>
      <c r="AH2307" s="659"/>
      <c r="AI2307" s="659"/>
      <c r="AJ2307" s="659"/>
      <c r="AK2307" s="659"/>
    </row>
    <row r="2308" spans="1:37">
      <c r="A2308" s="659"/>
      <c r="B2308" s="659"/>
      <c r="C2308" s="659"/>
      <c r="D2308" s="659"/>
      <c r="E2308" s="659"/>
      <c r="F2308" s="659"/>
      <c r="G2308" s="659"/>
      <c r="H2308" s="659"/>
      <c r="I2308" s="660"/>
      <c r="J2308" s="659"/>
      <c r="K2308" s="660"/>
      <c r="L2308" s="659"/>
      <c r="M2308" s="659"/>
      <c r="N2308" s="659"/>
      <c r="O2308" s="659"/>
      <c r="P2308" s="659"/>
      <c r="Q2308" s="659"/>
      <c r="R2308" s="659"/>
      <c r="S2308" s="659"/>
      <c r="T2308" s="659"/>
      <c r="U2308" s="659"/>
      <c r="V2308" s="659"/>
      <c r="W2308" s="659"/>
      <c r="X2308" s="659"/>
      <c r="Y2308" s="659"/>
      <c r="Z2308" s="659"/>
      <c r="AA2308" s="659"/>
      <c r="AB2308" s="659"/>
      <c r="AC2308" s="659"/>
      <c r="AD2308" s="659"/>
      <c r="AE2308" s="659"/>
      <c r="AF2308" s="659"/>
      <c r="AG2308" s="659"/>
      <c r="AH2308" s="659"/>
      <c r="AI2308" s="659"/>
      <c r="AJ2308" s="659"/>
      <c r="AK2308" s="659"/>
    </row>
    <row r="2309" spans="1:37">
      <c r="A2309" s="659"/>
      <c r="B2309" s="659"/>
      <c r="C2309" s="659"/>
      <c r="D2309" s="659"/>
      <c r="E2309" s="659"/>
      <c r="F2309" s="659"/>
      <c r="G2309" s="659"/>
      <c r="H2309" s="659"/>
      <c r="I2309" s="660"/>
      <c r="J2309" s="659"/>
      <c r="K2309" s="660"/>
      <c r="L2309" s="659"/>
      <c r="M2309" s="659"/>
      <c r="N2309" s="659"/>
      <c r="O2309" s="659"/>
      <c r="P2309" s="659"/>
      <c r="Q2309" s="659"/>
      <c r="R2309" s="659"/>
      <c r="S2309" s="659"/>
      <c r="T2309" s="659"/>
      <c r="U2309" s="659"/>
      <c r="V2309" s="659"/>
      <c r="W2309" s="659"/>
      <c r="X2309" s="659"/>
      <c r="Y2309" s="659"/>
      <c r="Z2309" s="659"/>
      <c r="AA2309" s="659"/>
      <c r="AB2309" s="659"/>
      <c r="AC2309" s="659"/>
      <c r="AD2309" s="659"/>
      <c r="AE2309" s="659"/>
      <c r="AF2309" s="659"/>
      <c r="AG2309" s="659"/>
      <c r="AH2309" s="659"/>
      <c r="AI2309" s="659"/>
      <c r="AJ2309" s="659"/>
      <c r="AK2309" s="659"/>
    </row>
    <row r="2310" spans="1:37">
      <c r="A2310" s="659"/>
      <c r="B2310" s="659"/>
      <c r="C2310" s="659"/>
      <c r="D2310" s="659"/>
      <c r="E2310" s="659"/>
      <c r="F2310" s="659"/>
      <c r="G2310" s="659"/>
      <c r="H2310" s="659"/>
      <c r="I2310" s="660"/>
      <c r="J2310" s="659"/>
      <c r="K2310" s="660"/>
      <c r="L2310" s="659"/>
      <c r="M2310" s="659"/>
      <c r="N2310" s="659"/>
      <c r="O2310" s="659"/>
      <c r="P2310" s="659"/>
      <c r="Q2310" s="659"/>
      <c r="R2310" s="659"/>
      <c r="S2310" s="659"/>
      <c r="T2310" s="659"/>
      <c r="U2310" s="659"/>
      <c r="V2310" s="659"/>
      <c r="W2310" s="659"/>
      <c r="X2310" s="659"/>
      <c r="Y2310" s="659"/>
      <c r="Z2310" s="659"/>
      <c r="AA2310" s="659"/>
      <c r="AB2310" s="659"/>
      <c r="AC2310" s="659"/>
      <c r="AD2310" s="659"/>
      <c r="AE2310" s="659"/>
      <c r="AF2310" s="659"/>
      <c r="AG2310" s="659"/>
      <c r="AH2310" s="659"/>
      <c r="AI2310" s="659"/>
      <c r="AJ2310" s="659"/>
      <c r="AK2310" s="659"/>
    </row>
    <row r="2311" spans="1:37">
      <c r="A2311" s="659"/>
      <c r="B2311" s="659"/>
      <c r="C2311" s="659"/>
      <c r="D2311" s="659"/>
      <c r="E2311" s="659"/>
      <c r="F2311" s="659"/>
      <c r="G2311" s="659"/>
      <c r="H2311" s="659"/>
      <c r="I2311" s="660"/>
      <c r="J2311" s="659"/>
      <c r="K2311" s="660"/>
      <c r="L2311" s="659"/>
      <c r="M2311" s="659"/>
      <c r="N2311" s="659"/>
      <c r="O2311" s="659"/>
      <c r="P2311" s="659"/>
      <c r="Q2311" s="659"/>
      <c r="R2311" s="659"/>
      <c r="S2311" s="659"/>
      <c r="T2311" s="659"/>
      <c r="U2311" s="659"/>
      <c r="V2311" s="659"/>
      <c r="W2311" s="659"/>
      <c r="X2311" s="659"/>
      <c r="Y2311" s="659"/>
      <c r="Z2311" s="659"/>
      <c r="AA2311" s="659"/>
      <c r="AB2311" s="659"/>
      <c r="AC2311" s="659"/>
      <c r="AD2311" s="659"/>
      <c r="AE2311" s="659"/>
      <c r="AF2311" s="659"/>
      <c r="AG2311" s="659"/>
      <c r="AH2311" s="659"/>
      <c r="AI2311" s="659"/>
      <c r="AJ2311" s="659"/>
      <c r="AK2311" s="659"/>
    </row>
    <row r="2312" spans="1:37">
      <c r="A2312" s="659"/>
      <c r="B2312" s="659"/>
      <c r="C2312" s="659"/>
      <c r="D2312" s="659"/>
      <c r="E2312" s="659"/>
      <c r="F2312" s="659"/>
      <c r="G2312" s="659"/>
      <c r="H2312" s="659"/>
      <c r="I2312" s="660"/>
      <c r="J2312" s="659"/>
      <c r="K2312" s="660"/>
      <c r="L2312" s="659"/>
      <c r="M2312" s="659"/>
      <c r="N2312" s="659"/>
      <c r="O2312" s="659"/>
      <c r="P2312" s="659"/>
      <c r="Q2312" s="659"/>
      <c r="R2312" s="659"/>
      <c r="S2312" s="659"/>
      <c r="T2312" s="659"/>
      <c r="U2312" s="659"/>
      <c r="V2312" s="659"/>
      <c r="W2312" s="659"/>
      <c r="X2312" s="659"/>
      <c r="Y2312" s="659"/>
      <c r="Z2312" s="659"/>
      <c r="AA2312" s="659"/>
      <c r="AB2312" s="659"/>
      <c r="AC2312" s="659"/>
      <c r="AD2312" s="659"/>
      <c r="AE2312" s="659"/>
      <c r="AF2312" s="659"/>
      <c r="AG2312" s="659"/>
      <c r="AH2312" s="659"/>
      <c r="AI2312" s="659"/>
      <c r="AJ2312" s="659"/>
      <c r="AK2312" s="659"/>
    </row>
    <row r="2313" spans="1:37">
      <c r="A2313" s="659"/>
      <c r="B2313" s="659"/>
      <c r="C2313" s="659"/>
      <c r="D2313" s="659"/>
      <c r="E2313" s="659"/>
      <c r="F2313" s="659"/>
      <c r="G2313" s="659"/>
      <c r="H2313" s="659"/>
      <c r="I2313" s="660"/>
      <c r="J2313" s="659"/>
      <c r="K2313" s="660"/>
      <c r="L2313" s="659"/>
      <c r="M2313" s="659"/>
      <c r="N2313" s="659"/>
      <c r="O2313" s="659"/>
      <c r="P2313" s="659"/>
      <c r="Q2313" s="659"/>
      <c r="R2313" s="659"/>
      <c r="S2313" s="659"/>
      <c r="T2313" s="659"/>
      <c r="U2313" s="659"/>
      <c r="V2313" s="659"/>
      <c r="W2313" s="659"/>
      <c r="X2313" s="659"/>
      <c r="Y2313" s="659"/>
      <c r="Z2313" s="659"/>
      <c r="AA2313" s="659"/>
      <c r="AB2313" s="659"/>
      <c r="AC2313" s="659"/>
      <c r="AD2313" s="659"/>
      <c r="AE2313" s="659"/>
      <c r="AF2313" s="659"/>
      <c r="AG2313" s="659"/>
      <c r="AH2313" s="659"/>
      <c r="AI2313" s="659"/>
      <c r="AJ2313" s="659"/>
      <c r="AK2313" s="659"/>
    </row>
    <row r="2314" spans="1:37">
      <c r="A2314" s="659"/>
      <c r="B2314" s="659"/>
      <c r="C2314" s="659"/>
      <c r="D2314" s="659"/>
      <c r="E2314" s="659"/>
      <c r="F2314" s="659"/>
      <c r="G2314" s="659"/>
      <c r="H2314" s="659"/>
      <c r="I2314" s="660"/>
      <c r="J2314" s="659"/>
      <c r="K2314" s="660"/>
      <c r="L2314" s="659"/>
      <c r="M2314" s="659"/>
      <c r="N2314" s="659"/>
      <c r="O2314" s="659"/>
      <c r="P2314" s="659"/>
      <c r="Q2314" s="659"/>
      <c r="R2314" s="659"/>
      <c r="S2314" s="659"/>
      <c r="T2314" s="659"/>
      <c r="U2314" s="659"/>
      <c r="V2314" s="659"/>
      <c r="W2314" s="659"/>
      <c r="X2314" s="659"/>
      <c r="Y2314" s="659"/>
      <c r="Z2314" s="659"/>
      <c r="AA2314" s="659"/>
      <c r="AB2314" s="659"/>
      <c r="AC2314" s="659"/>
      <c r="AD2314" s="659"/>
      <c r="AE2314" s="659"/>
      <c r="AF2314" s="659"/>
      <c r="AG2314" s="659"/>
      <c r="AH2314" s="659"/>
      <c r="AI2314" s="659"/>
      <c r="AJ2314" s="659"/>
      <c r="AK2314" s="659"/>
    </row>
    <row r="2315" spans="1:37">
      <c r="A2315" s="659"/>
      <c r="B2315" s="659"/>
      <c r="C2315" s="659"/>
      <c r="D2315" s="659"/>
      <c r="E2315" s="659"/>
      <c r="F2315" s="659"/>
      <c r="G2315" s="659"/>
      <c r="H2315" s="659"/>
      <c r="I2315" s="660"/>
      <c r="J2315" s="659"/>
      <c r="K2315" s="660"/>
      <c r="L2315" s="659"/>
      <c r="M2315" s="659"/>
      <c r="N2315" s="659"/>
      <c r="O2315" s="659"/>
      <c r="P2315" s="659"/>
      <c r="Q2315" s="659"/>
      <c r="R2315" s="659"/>
      <c r="S2315" s="659"/>
      <c r="T2315" s="659"/>
      <c r="U2315" s="659"/>
      <c r="V2315" s="659"/>
      <c r="W2315" s="659"/>
      <c r="X2315" s="659"/>
      <c r="Y2315" s="659"/>
      <c r="Z2315" s="659"/>
      <c r="AA2315" s="659"/>
      <c r="AB2315" s="659"/>
      <c r="AC2315" s="659"/>
      <c r="AD2315" s="659"/>
      <c r="AE2315" s="659"/>
      <c r="AF2315" s="659"/>
      <c r="AG2315" s="659"/>
      <c r="AH2315" s="659"/>
      <c r="AI2315" s="659"/>
      <c r="AJ2315" s="659"/>
      <c r="AK2315" s="659"/>
    </row>
    <row r="2316" spans="1:37">
      <c r="A2316" s="659"/>
      <c r="B2316" s="659"/>
      <c r="C2316" s="659"/>
      <c r="D2316" s="659"/>
      <c r="E2316" s="659"/>
      <c r="F2316" s="659"/>
      <c r="G2316" s="659"/>
      <c r="H2316" s="659"/>
      <c r="I2316" s="660"/>
      <c r="J2316" s="659"/>
      <c r="K2316" s="660"/>
      <c r="L2316" s="659"/>
      <c r="M2316" s="659"/>
      <c r="N2316" s="659"/>
      <c r="O2316" s="659"/>
      <c r="P2316" s="659"/>
      <c r="Q2316" s="659"/>
      <c r="R2316" s="659"/>
      <c r="S2316" s="659"/>
      <c r="T2316" s="659"/>
      <c r="U2316" s="659"/>
      <c r="V2316" s="659"/>
      <c r="W2316" s="659"/>
      <c r="X2316" s="659"/>
      <c r="Y2316" s="659"/>
      <c r="Z2316" s="659"/>
      <c r="AA2316" s="659"/>
      <c r="AB2316" s="659"/>
      <c r="AC2316" s="659"/>
      <c r="AD2316" s="659"/>
      <c r="AE2316" s="659"/>
      <c r="AF2316" s="659"/>
      <c r="AG2316" s="659"/>
      <c r="AH2316" s="659"/>
      <c r="AI2316" s="659"/>
      <c r="AJ2316" s="659"/>
      <c r="AK2316" s="659"/>
    </row>
    <row r="2317" spans="1:37">
      <c r="A2317" s="659"/>
      <c r="B2317" s="659"/>
      <c r="C2317" s="659"/>
      <c r="D2317" s="659"/>
      <c r="E2317" s="659"/>
      <c r="F2317" s="659"/>
      <c r="G2317" s="659"/>
      <c r="H2317" s="659"/>
      <c r="I2317" s="660"/>
      <c r="J2317" s="659"/>
      <c r="K2317" s="660"/>
      <c r="L2317" s="659"/>
      <c r="M2317" s="659"/>
      <c r="N2317" s="659"/>
      <c r="O2317" s="659"/>
      <c r="P2317" s="659"/>
      <c r="Q2317" s="659"/>
      <c r="R2317" s="659"/>
      <c r="S2317" s="659"/>
      <c r="T2317" s="659"/>
      <c r="U2317" s="659"/>
      <c r="V2317" s="659"/>
      <c r="W2317" s="659"/>
      <c r="X2317" s="659"/>
      <c r="Y2317" s="659"/>
      <c r="Z2317" s="659"/>
      <c r="AA2317" s="659"/>
      <c r="AB2317" s="659"/>
      <c r="AC2317" s="659"/>
      <c r="AD2317" s="659"/>
      <c r="AE2317" s="659"/>
      <c r="AF2317" s="659"/>
      <c r="AG2317" s="659"/>
      <c r="AH2317" s="659"/>
      <c r="AI2317" s="659"/>
      <c r="AJ2317" s="659"/>
      <c r="AK2317" s="659"/>
    </row>
    <row r="2318" spans="1:37">
      <c r="A2318" s="659"/>
      <c r="B2318" s="659"/>
      <c r="C2318" s="659"/>
      <c r="D2318" s="659"/>
      <c r="E2318" s="659"/>
      <c r="F2318" s="659"/>
      <c r="G2318" s="659"/>
      <c r="H2318" s="659"/>
      <c r="I2318" s="660"/>
      <c r="J2318" s="659"/>
      <c r="K2318" s="660"/>
      <c r="L2318" s="659"/>
      <c r="M2318" s="659"/>
      <c r="N2318" s="659"/>
      <c r="O2318" s="659"/>
      <c r="P2318" s="659"/>
      <c r="Q2318" s="659"/>
      <c r="R2318" s="659"/>
      <c r="S2318" s="659"/>
      <c r="T2318" s="659"/>
      <c r="U2318" s="659"/>
      <c r="V2318" s="659"/>
      <c r="W2318" s="659"/>
      <c r="X2318" s="659"/>
      <c r="Y2318" s="659"/>
      <c r="Z2318" s="659"/>
      <c r="AA2318" s="659"/>
      <c r="AB2318" s="659"/>
      <c r="AC2318" s="659"/>
      <c r="AD2318" s="659"/>
      <c r="AE2318" s="659"/>
      <c r="AF2318" s="659"/>
      <c r="AG2318" s="659"/>
      <c r="AH2318" s="659"/>
      <c r="AI2318" s="659"/>
      <c r="AJ2318" s="659"/>
      <c r="AK2318" s="659"/>
    </row>
    <row r="2319" spans="1:37">
      <c r="A2319" s="659"/>
      <c r="B2319" s="659"/>
      <c r="C2319" s="659"/>
      <c r="D2319" s="659"/>
      <c r="E2319" s="659"/>
      <c r="F2319" s="659"/>
      <c r="G2319" s="659"/>
      <c r="H2319" s="659"/>
      <c r="I2319" s="660"/>
      <c r="J2319" s="659"/>
      <c r="K2319" s="660"/>
      <c r="L2319" s="659"/>
      <c r="M2319" s="659"/>
      <c r="N2319" s="659"/>
      <c r="O2319" s="659"/>
      <c r="P2319" s="659"/>
      <c r="Q2319" s="659"/>
      <c r="R2319" s="659"/>
      <c r="S2319" s="659"/>
      <c r="T2319" s="659"/>
      <c r="U2319" s="659"/>
      <c r="V2319" s="659"/>
      <c r="W2319" s="659"/>
      <c r="X2319" s="659"/>
      <c r="Y2319" s="659"/>
      <c r="Z2319" s="659"/>
      <c r="AA2319" s="659"/>
      <c r="AB2319" s="659"/>
      <c r="AC2319" s="659"/>
      <c r="AD2319" s="659"/>
      <c r="AE2319" s="659"/>
      <c r="AF2319" s="659"/>
      <c r="AG2319" s="659"/>
      <c r="AH2319" s="659"/>
      <c r="AI2319" s="659"/>
      <c r="AJ2319" s="659"/>
      <c r="AK2319" s="659"/>
    </row>
    <row r="2320" spans="1:37">
      <c r="A2320" s="659"/>
      <c r="B2320" s="659"/>
      <c r="C2320" s="659"/>
      <c r="D2320" s="659"/>
      <c r="E2320" s="659"/>
      <c r="F2320" s="659"/>
      <c r="G2320" s="659"/>
      <c r="H2320" s="659"/>
      <c r="I2320" s="660"/>
      <c r="J2320" s="659"/>
      <c r="K2320" s="660"/>
      <c r="L2320" s="659"/>
      <c r="M2320" s="659"/>
      <c r="N2320" s="659"/>
      <c r="O2320" s="659"/>
      <c r="P2320" s="659"/>
      <c r="Q2320" s="659"/>
      <c r="R2320" s="659"/>
      <c r="S2320" s="659"/>
      <c r="T2320" s="659"/>
      <c r="U2320" s="659"/>
      <c r="V2320" s="659"/>
      <c r="W2320" s="659"/>
      <c r="X2320" s="659"/>
      <c r="Y2320" s="659"/>
      <c r="Z2320" s="659"/>
      <c r="AA2320" s="659"/>
      <c r="AB2320" s="659"/>
      <c r="AC2320" s="659"/>
      <c r="AD2320" s="659"/>
      <c r="AE2320" s="659"/>
      <c r="AF2320" s="659"/>
      <c r="AG2320" s="659"/>
      <c r="AH2320" s="659"/>
      <c r="AI2320" s="659"/>
      <c r="AJ2320" s="659"/>
      <c r="AK2320" s="659"/>
    </row>
    <row r="2321" spans="1:37">
      <c r="A2321" s="659"/>
      <c r="B2321" s="659"/>
      <c r="C2321" s="659"/>
      <c r="D2321" s="659"/>
      <c r="E2321" s="659"/>
      <c r="F2321" s="659"/>
      <c r="G2321" s="659"/>
      <c r="H2321" s="659"/>
      <c r="I2321" s="660"/>
      <c r="J2321" s="659"/>
      <c r="K2321" s="660"/>
      <c r="L2321" s="659"/>
      <c r="M2321" s="659"/>
      <c r="N2321" s="659"/>
      <c r="O2321" s="659"/>
      <c r="P2321" s="659"/>
      <c r="Q2321" s="659"/>
      <c r="R2321" s="659"/>
      <c r="S2321" s="659"/>
      <c r="T2321" s="659"/>
      <c r="U2321" s="659"/>
      <c r="V2321" s="659"/>
      <c r="W2321" s="659"/>
      <c r="X2321" s="659"/>
      <c r="Y2321" s="659"/>
      <c r="Z2321" s="659"/>
      <c r="AA2321" s="659"/>
      <c r="AB2321" s="659"/>
      <c r="AC2321" s="659"/>
      <c r="AD2321" s="659"/>
      <c r="AE2321" s="659"/>
      <c r="AF2321" s="659"/>
      <c r="AG2321" s="659"/>
      <c r="AH2321" s="659"/>
      <c r="AI2321" s="659"/>
      <c r="AJ2321" s="659"/>
      <c r="AK2321" s="659"/>
    </row>
    <row r="2322" spans="1:37">
      <c r="A2322" s="659"/>
      <c r="B2322" s="659"/>
      <c r="C2322" s="659"/>
      <c r="D2322" s="659"/>
      <c r="E2322" s="659"/>
      <c r="F2322" s="659"/>
      <c r="G2322" s="659"/>
      <c r="H2322" s="659"/>
      <c r="I2322" s="660"/>
      <c r="J2322" s="659"/>
      <c r="K2322" s="660"/>
      <c r="L2322" s="659"/>
      <c r="M2322" s="659"/>
      <c r="N2322" s="659"/>
      <c r="O2322" s="659"/>
      <c r="P2322" s="659"/>
      <c r="Q2322" s="659"/>
      <c r="R2322" s="659"/>
      <c r="S2322" s="659"/>
      <c r="T2322" s="659"/>
      <c r="U2322" s="659"/>
      <c r="V2322" s="659"/>
      <c r="W2322" s="659"/>
      <c r="X2322" s="659"/>
      <c r="Y2322" s="659"/>
      <c r="Z2322" s="659"/>
      <c r="AA2322" s="659"/>
      <c r="AB2322" s="659"/>
      <c r="AC2322" s="659"/>
      <c r="AD2322" s="659"/>
      <c r="AE2322" s="659"/>
      <c r="AF2322" s="659"/>
      <c r="AG2322" s="659"/>
      <c r="AH2322" s="659"/>
      <c r="AI2322" s="659"/>
      <c r="AJ2322" s="659"/>
      <c r="AK2322" s="659"/>
    </row>
    <row r="2323" spans="1:37">
      <c r="A2323" s="659"/>
      <c r="B2323" s="659"/>
      <c r="C2323" s="659"/>
      <c r="D2323" s="659"/>
      <c r="E2323" s="659"/>
      <c r="F2323" s="659"/>
      <c r="G2323" s="659"/>
      <c r="H2323" s="659"/>
      <c r="I2323" s="660"/>
      <c r="J2323" s="659"/>
      <c r="K2323" s="660"/>
      <c r="L2323" s="659"/>
      <c r="M2323" s="659"/>
      <c r="N2323" s="659"/>
      <c r="O2323" s="659"/>
      <c r="P2323" s="659"/>
      <c r="Q2323" s="659"/>
      <c r="R2323" s="659"/>
      <c r="S2323" s="659"/>
      <c r="T2323" s="659"/>
      <c r="U2323" s="659"/>
      <c r="V2323" s="659"/>
      <c r="W2323" s="659"/>
      <c r="X2323" s="659"/>
      <c r="Y2323" s="659"/>
      <c r="Z2323" s="659"/>
      <c r="AA2323" s="659"/>
      <c r="AB2323" s="659"/>
      <c r="AC2323" s="659"/>
      <c r="AD2323" s="659"/>
      <c r="AE2323" s="659"/>
      <c r="AF2323" s="659"/>
      <c r="AG2323" s="659"/>
      <c r="AH2323" s="659"/>
      <c r="AI2323" s="659"/>
      <c r="AJ2323" s="659"/>
      <c r="AK2323" s="659"/>
    </row>
    <row r="2324" spans="1:37">
      <c r="A2324" s="659"/>
      <c r="B2324" s="659"/>
      <c r="C2324" s="659"/>
      <c r="D2324" s="659"/>
      <c r="E2324" s="659"/>
      <c r="F2324" s="659"/>
      <c r="G2324" s="659"/>
      <c r="H2324" s="659"/>
      <c r="I2324" s="660"/>
      <c r="J2324" s="659"/>
      <c r="K2324" s="660"/>
      <c r="L2324" s="659"/>
      <c r="M2324" s="659"/>
      <c r="N2324" s="659"/>
      <c r="O2324" s="659"/>
      <c r="P2324" s="659"/>
      <c r="Q2324" s="659"/>
      <c r="R2324" s="659"/>
      <c r="S2324" s="659"/>
      <c r="T2324" s="659"/>
      <c r="U2324" s="659"/>
      <c r="V2324" s="659"/>
      <c r="W2324" s="659"/>
      <c r="X2324" s="659"/>
      <c r="Y2324" s="659"/>
      <c r="Z2324" s="659"/>
      <c r="AA2324" s="659"/>
      <c r="AB2324" s="659"/>
      <c r="AC2324" s="659"/>
      <c r="AD2324" s="659"/>
      <c r="AE2324" s="659"/>
      <c r="AF2324" s="659"/>
      <c r="AG2324" s="659"/>
      <c r="AH2324" s="659"/>
      <c r="AI2324" s="659"/>
      <c r="AJ2324" s="659"/>
      <c r="AK2324" s="659"/>
    </row>
    <row r="2325" spans="1:37">
      <c r="A2325" s="659"/>
      <c r="B2325" s="659"/>
      <c r="C2325" s="659"/>
      <c r="D2325" s="659"/>
      <c r="E2325" s="659"/>
      <c r="F2325" s="659"/>
      <c r="G2325" s="659"/>
      <c r="H2325" s="659"/>
      <c r="I2325" s="660"/>
      <c r="J2325" s="659"/>
      <c r="K2325" s="660"/>
      <c r="L2325" s="659"/>
      <c r="M2325" s="659"/>
      <c r="N2325" s="659"/>
      <c r="O2325" s="659"/>
      <c r="P2325" s="659"/>
      <c r="Q2325" s="659"/>
      <c r="R2325" s="659"/>
      <c r="S2325" s="659"/>
      <c r="T2325" s="659"/>
      <c r="U2325" s="659"/>
      <c r="V2325" s="659"/>
      <c r="W2325" s="659"/>
      <c r="X2325" s="659"/>
      <c r="Y2325" s="659"/>
      <c r="Z2325" s="659"/>
      <c r="AA2325" s="659"/>
      <c r="AB2325" s="659"/>
      <c r="AC2325" s="659"/>
      <c r="AD2325" s="659"/>
      <c r="AE2325" s="659"/>
      <c r="AF2325" s="659"/>
      <c r="AG2325" s="659"/>
      <c r="AH2325" s="659"/>
      <c r="AI2325" s="659"/>
      <c r="AJ2325" s="659"/>
      <c r="AK2325" s="659"/>
    </row>
    <row r="2326" spans="1:37">
      <c r="A2326" s="659"/>
      <c r="B2326" s="659"/>
      <c r="C2326" s="659"/>
      <c r="D2326" s="659"/>
      <c r="E2326" s="659"/>
      <c r="F2326" s="659"/>
      <c r="G2326" s="659"/>
      <c r="H2326" s="659"/>
      <c r="I2326" s="660"/>
      <c r="J2326" s="659"/>
      <c r="K2326" s="660"/>
      <c r="L2326" s="659"/>
      <c r="M2326" s="659"/>
      <c r="N2326" s="659"/>
      <c r="O2326" s="659"/>
      <c r="P2326" s="659"/>
      <c r="Q2326" s="659"/>
      <c r="R2326" s="659"/>
      <c r="S2326" s="659"/>
      <c r="T2326" s="659"/>
      <c r="U2326" s="659"/>
      <c r="V2326" s="659"/>
      <c r="W2326" s="659"/>
      <c r="X2326" s="659"/>
      <c r="Y2326" s="659"/>
      <c r="Z2326" s="659"/>
      <c r="AA2326" s="659"/>
      <c r="AB2326" s="659"/>
      <c r="AC2326" s="659"/>
      <c r="AD2326" s="659"/>
      <c r="AE2326" s="659"/>
      <c r="AF2326" s="659"/>
      <c r="AG2326" s="659"/>
      <c r="AH2326" s="659"/>
      <c r="AI2326" s="659"/>
      <c r="AJ2326" s="659"/>
      <c r="AK2326" s="659"/>
    </row>
    <row r="2327" spans="1:37">
      <c r="A2327" s="659"/>
      <c r="B2327" s="659"/>
      <c r="C2327" s="659"/>
      <c r="D2327" s="659"/>
      <c r="E2327" s="659"/>
      <c r="F2327" s="659"/>
      <c r="G2327" s="659"/>
      <c r="H2327" s="659"/>
      <c r="I2327" s="660"/>
      <c r="J2327" s="659"/>
      <c r="K2327" s="660"/>
      <c r="L2327" s="659"/>
      <c r="M2327" s="659"/>
      <c r="N2327" s="659"/>
      <c r="O2327" s="659"/>
      <c r="P2327" s="659"/>
      <c r="Q2327" s="659"/>
      <c r="R2327" s="659"/>
      <c r="S2327" s="659"/>
      <c r="T2327" s="659"/>
      <c r="U2327" s="659"/>
      <c r="V2327" s="659"/>
      <c r="W2327" s="659"/>
      <c r="X2327" s="659"/>
      <c r="Y2327" s="659"/>
      <c r="Z2327" s="659"/>
      <c r="AA2327" s="659"/>
      <c r="AB2327" s="659"/>
      <c r="AC2327" s="659"/>
      <c r="AD2327" s="659"/>
      <c r="AE2327" s="659"/>
      <c r="AF2327" s="659"/>
      <c r="AG2327" s="659"/>
      <c r="AH2327" s="659"/>
      <c r="AI2327" s="659"/>
      <c r="AJ2327" s="659"/>
      <c r="AK2327" s="659"/>
    </row>
    <row r="2328" spans="1:37">
      <c r="A2328" s="659"/>
      <c r="B2328" s="659"/>
      <c r="C2328" s="659"/>
      <c r="D2328" s="659"/>
      <c r="E2328" s="659"/>
      <c r="F2328" s="659"/>
      <c r="G2328" s="659"/>
      <c r="H2328" s="659"/>
      <c r="I2328" s="660"/>
      <c r="J2328" s="659"/>
      <c r="K2328" s="660"/>
      <c r="L2328" s="659"/>
      <c r="M2328" s="659"/>
      <c r="N2328" s="659"/>
      <c r="O2328" s="659"/>
      <c r="P2328" s="659"/>
      <c r="Q2328" s="659"/>
      <c r="R2328" s="659"/>
      <c r="S2328" s="659"/>
      <c r="T2328" s="659"/>
      <c r="U2328" s="659"/>
      <c r="V2328" s="659"/>
      <c r="W2328" s="659"/>
      <c r="X2328" s="659"/>
      <c r="Y2328" s="659"/>
      <c r="Z2328" s="659"/>
      <c r="AA2328" s="659"/>
      <c r="AB2328" s="659"/>
      <c r="AC2328" s="659"/>
      <c r="AD2328" s="659"/>
      <c r="AE2328" s="659"/>
      <c r="AF2328" s="659"/>
      <c r="AG2328" s="659"/>
      <c r="AH2328" s="659"/>
      <c r="AI2328" s="659"/>
      <c r="AJ2328" s="659"/>
      <c r="AK2328" s="659"/>
    </row>
    <row r="2329" spans="1:37">
      <c r="A2329" s="659"/>
      <c r="B2329" s="659"/>
      <c r="C2329" s="659"/>
      <c r="D2329" s="659"/>
      <c r="E2329" s="659"/>
      <c r="F2329" s="659"/>
      <c r="G2329" s="659"/>
      <c r="H2329" s="659"/>
      <c r="I2329" s="660"/>
      <c r="J2329" s="659"/>
      <c r="K2329" s="660"/>
      <c r="L2329" s="659"/>
      <c r="M2329" s="659"/>
      <c r="N2329" s="659"/>
      <c r="O2329" s="659"/>
      <c r="P2329" s="659"/>
      <c r="Q2329" s="659"/>
      <c r="R2329" s="659"/>
      <c r="S2329" s="659"/>
      <c r="T2329" s="659"/>
      <c r="U2329" s="659"/>
      <c r="V2329" s="659"/>
      <c r="W2329" s="659"/>
      <c r="X2329" s="659"/>
      <c r="Y2329" s="659"/>
      <c r="Z2329" s="659"/>
      <c r="AA2329" s="659"/>
      <c r="AB2329" s="659"/>
      <c r="AC2329" s="659"/>
      <c r="AD2329" s="659"/>
      <c r="AE2329" s="659"/>
      <c r="AF2329" s="659"/>
      <c r="AG2329" s="659"/>
      <c r="AH2329" s="659"/>
      <c r="AI2329" s="659"/>
      <c r="AJ2329" s="659"/>
      <c r="AK2329" s="659"/>
    </row>
    <row r="2330" spans="1:37">
      <c r="A2330" s="659"/>
      <c r="B2330" s="659"/>
      <c r="C2330" s="659"/>
      <c r="D2330" s="659"/>
      <c r="E2330" s="659"/>
      <c r="F2330" s="659"/>
      <c r="G2330" s="659"/>
      <c r="H2330" s="659"/>
      <c r="I2330" s="660"/>
      <c r="J2330" s="659"/>
      <c r="K2330" s="660"/>
      <c r="L2330" s="659"/>
      <c r="M2330" s="659"/>
      <c r="N2330" s="659"/>
      <c r="O2330" s="659"/>
      <c r="P2330" s="659"/>
      <c r="Q2330" s="659"/>
      <c r="R2330" s="659"/>
      <c r="S2330" s="659"/>
      <c r="T2330" s="659"/>
      <c r="U2330" s="659"/>
      <c r="V2330" s="659"/>
      <c r="W2330" s="659"/>
      <c r="X2330" s="659"/>
      <c r="Y2330" s="659"/>
      <c r="Z2330" s="659"/>
      <c r="AA2330" s="659"/>
      <c r="AB2330" s="659"/>
      <c r="AC2330" s="659"/>
      <c r="AD2330" s="659"/>
      <c r="AE2330" s="659"/>
      <c r="AF2330" s="659"/>
      <c r="AG2330" s="659"/>
      <c r="AH2330" s="659"/>
      <c r="AI2330" s="659"/>
      <c r="AJ2330" s="659"/>
      <c r="AK2330" s="659"/>
    </row>
    <row r="2331" spans="1:37">
      <c r="A2331" s="659"/>
      <c r="B2331" s="659"/>
      <c r="C2331" s="659"/>
      <c r="D2331" s="659"/>
      <c r="E2331" s="659"/>
      <c r="F2331" s="659"/>
      <c r="G2331" s="659"/>
      <c r="H2331" s="659"/>
      <c r="I2331" s="660"/>
      <c r="J2331" s="659"/>
      <c r="K2331" s="660"/>
      <c r="L2331" s="659"/>
      <c r="M2331" s="659"/>
      <c r="N2331" s="659"/>
      <c r="O2331" s="659"/>
      <c r="P2331" s="659"/>
      <c r="Q2331" s="659"/>
      <c r="R2331" s="659"/>
      <c r="S2331" s="659"/>
      <c r="T2331" s="659"/>
      <c r="U2331" s="659"/>
      <c r="V2331" s="659"/>
      <c r="W2331" s="659"/>
      <c r="X2331" s="659"/>
      <c r="Y2331" s="659"/>
      <c r="Z2331" s="659"/>
      <c r="AA2331" s="659"/>
      <c r="AB2331" s="659"/>
      <c r="AC2331" s="659"/>
      <c r="AD2331" s="659"/>
      <c r="AE2331" s="659"/>
      <c r="AF2331" s="659"/>
      <c r="AG2331" s="659"/>
      <c r="AH2331" s="659"/>
      <c r="AI2331" s="659"/>
      <c r="AJ2331" s="659"/>
      <c r="AK2331" s="659"/>
    </row>
    <row r="2332" spans="1:37">
      <c r="A2332" s="659"/>
      <c r="B2332" s="659"/>
      <c r="C2332" s="659"/>
      <c r="D2332" s="659"/>
      <c r="E2332" s="659"/>
      <c r="F2332" s="659"/>
      <c r="G2332" s="659"/>
      <c r="H2332" s="659"/>
      <c r="I2332" s="660"/>
      <c r="J2332" s="659"/>
      <c r="K2332" s="660"/>
      <c r="L2332" s="659"/>
      <c r="M2332" s="659"/>
      <c r="N2332" s="659"/>
      <c r="O2332" s="659"/>
      <c r="P2332" s="659"/>
      <c r="Q2332" s="659"/>
      <c r="R2332" s="659"/>
      <c r="S2332" s="659"/>
      <c r="T2332" s="659"/>
      <c r="U2332" s="659"/>
      <c r="V2332" s="659"/>
      <c r="W2332" s="659"/>
      <c r="X2332" s="659"/>
      <c r="Y2332" s="659"/>
      <c r="Z2332" s="659"/>
      <c r="AA2332" s="659"/>
      <c r="AB2332" s="659"/>
      <c r="AC2332" s="659"/>
      <c r="AD2332" s="659"/>
      <c r="AE2332" s="659"/>
      <c r="AF2332" s="659"/>
      <c r="AG2332" s="659"/>
      <c r="AH2332" s="659"/>
      <c r="AI2332" s="659"/>
      <c r="AJ2332" s="659"/>
      <c r="AK2332" s="659"/>
    </row>
    <row r="2333" spans="1:37">
      <c r="A2333" s="659"/>
      <c r="B2333" s="659"/>
      <c r="C2333" s="659"/>
      <c r="D2333" s="659"/>
      <c r="E2333" s="659"/>
      <c r="F2333" s="659"/>
      <c r="G2333" s="659"/>
      <c r="H2333" s="659"/>
      <c r="I2333" s="660"/>
      <c r="J2333" s="659"/>
      <c r="K2333" s="660"/>
      <c r="L2333" s="659"/>
      <c r="M2333" s="659"/>
      <c r="N2333" s="659"/>
      <c r="O2333" s="659"/>
      <c r="P2333" s="659"/>
      <c r="Q2333" s="659"/>
      <c r="R2333" s="659"/>
      <c r="S2333" s="659"/>
      <c r="T2333" s="659"/>
      <c r="U2333" s="659"/>
      <c r="V2333" s="659"/>
      <c r="W2333" s="659"/>
      <c r="X2333" s="659"/>
      <c r="Y2333" s="659"/>
      <c r="Z2333" s="659"/>
      <c r="AA2333" s="659"/>
      <c r="AB2333" s="659"/>
      <c r="AC2333" s="659"/>
      <c r="AD2333" s="659"/>
      <c r="AE2333" s="659"/>
      <c r="AF2333" s="659"/>
      <c r="AG2333" s="659"/>
      <c r="AH2333" s="659"/>
      <c r="AI2333" s="659"/>
      <c r="AJ2333" s="659"/>
      <c r="AK2333" s="659"/>
    </row>
    <row r="2334" spans="1:37">
      <c r="A2334" s="659"/>
      <c r="B2334" s="659"/>
      <c r="C2334" s="659"/>
      <c r="D2334" s="659"/>
      <c r="E2334" s="659"/>
      <c r="F2334" s="659"/>
      <c r="G2334" s="659"/>
      <c r="H2334" s="659"/>
      <c r="I2334" s="660"/>
      <c r="J2334" s="659"/>
      <c r="K2334" s="660"/>
      <c r="L2334" s="659"/>
      <c r="M2334" s="659"/>
      <c r="N2334" s="659"/>
      <c r="O2334" s="659"/>
      <c r="P2334" s="659"/>
      <c r="Q2334" s="659"/>
      <c r="R2334" s="659"/>
      <c r="S2334" s="659"/>
      <c r="T2334" s="659"/>
      <c r="U2334" s="659"/>
      <c r="V2334" s="659"/>
      <c r="W2334" s="659"/>
      <c r="X2334" s="659"/>
      <c r="Y2334" s="659"/>
      <c r="Z2334" s="659"/>
      <c r="AA2334" s="659"/>
      <c r="AB2334" s="659"/>
      <c r="AC2334" s="659"/>
      <c r="AD2334" s="659"/>
      <c r="AE2334" s="659"/>
      <c r="AF2334" s="659"/>
      <c r="AG2334" s="659"/>
      <c r="AH2334" s="659"/>
      <c r="AI2334" s="659"/>
      <c r="AJ2334" s="659"/>
      <c r="AK2334" s="659"/>
    </row>
    <row r="2335" spans="1:37">
      <c r="A2335" s="659"/>
      <c r="B2335" s="659"/>
      <c r="C2335" s="659"/>
      <c r="D2335" s="659"/>
      <c r="E2335" s="659"/>
      <c r="F2335" s="659"/>
      <c r="G2335" s="659"/>
      <c r="H2335" s="659"/>
      <c r="I2335" s="660"/>
      <c r="J2335" s="659"/>
      <c r="K2335" s="660"/>
      <c r="L2335" s="659"/>
      <c r="M2335" s="659"/>
      <c r="N2335" s="659"/>
      <c r="O2335" s="659"/>
      <c r="P2335" s="659"/>
      <c r="Q2335" s="659"/>
      <c r="R2335" s="659"/>
      <c r="S2335" s="659"/>
      <c r="T2335" s="659"/>
      <c r="U2335" s="659"/>
      <c r="V2335" s="659"/>
      <c r="W2335" s="659"/>
      <c r="X2335" s="659"/>
      <c r="Y2335" s="659"/>
      <c r="Z2335" s="659"/>
      <c r="AA2335" s="659"/>
      <c r="AB2335" s="659"/>
      <c r="AC2335" s="659"/>
      <c r="AD2335" s="659"/>
      <c r="AE2335" s="659"/>
      <c r="AF2335" s="659"/>
      <c r="AG2335" s="659"/>
      <c r="AH2335" s="659"/>
      <c r="AI2335" s="659"/>
      <c r="AJ2335" s="659"/>
      <c r="AK2335" s="659"/>
    </row>
    <row r="2336" spans="1:37">
      <c r="A2336" s="659"/>
      <c r="B2336" s="659"/>
      <c r="C2336" s="659"/>
      <c r="D2336" s="659"/>
      <c r="E2336" s="659"/>
      <c r="F2336" s="659"/>
      <c r="G2336" s="659"/>
      <c r="H2336" s="659"/>
      <c r="I2336" s="660"/>
      <c r="J2336" s="659"/>
      <c r="K2336" s="660"/>
      <c r="L2336" s="659"/>
      <c r="M2336" s="659"/>
      <c r="N2336" s="659"/>
      <c r="O2336" s="659"/>
      <c r="P2336" s="659"/>
      <c r="Q2336" s="659"/>
      <c r="R2336" s="659"/>
      <c r="S2336" s="659"/>
      <c r="T2336" s="659"/>
      <c r="U2336" s="659"/>
      <c r="V2336" s="659"/>
      <c r="W2336" s="659"/>
      <c r="X2336" s="659"/>
      <c r="Y2336" s="659"/>
      <c r="Z2336" s="659"/>
      <c r="AA2336" s="659"/>
      <c r="AB2336" s="659"/>
      <c r="AC2336" s="659"/>
      <c r="AD2336" s="659"/>
      <c r="AE2336" s="659"/>
      <c r="AF2336" s="659"/>
      <c r="AG2336" s="659"/>
      <c r="AH2336" s="659"/>
      <c r="AI2336" s="659"/>
      <c r="AJ2336" s="659"/>
      <c r="AK2336" s="659"/>
    </row>
    <row r="2337" spans="1:37">
      <c r="A2337" s="659"/>
      <c r="B2337" s="659"/>
      <c r="C2337" s="659"/>
      <c r="D2337" s="659"/>
      <c r="E2337" s="659"/>
      <c r="F2337" s="659"/>
      <c r="G2337" s="659"/>
      <c r="H2337" s="659"/>
      <c r="I2337" s="660"/>
      <c r="J2337" s="659"/>
      <c r="K2337" s="660"/>
      <c r="L2337" s="659"/>
      <c r="M2337" s="659"/>
      <c r="N2337" s="659"/>
      <c r="O2337" s="659"/>
      <c r="P2337" s="659"/>
      <c r="Q2337" s="659"/>
      <c r="R2337" s="659"/>
      <c r="S2337" s="659"/>
      <c r="T2337" s="659"/>
      <c r="U2337" s="659"/>
      <c r="V2337" s="659"/>
      <c r="W2337" s="659"/>
      <c r="X2337" s="659"/>
      <c r="Y2337" s="659"/>
      <c r="Z2337" s="659"/>
      <c r="AA2337" s="659"/>
      <c r="AB2337" s="659"/>
      <c r="AC2337" s="659"/>
      <c r="AD2337" s="659"/>
      <c r="AE2337" s="659"/>
      <c r="AF2337" s="659"/>
      <c r="AG2337" s="659"/>
      <c r="AH2337" s="659"/>
      <c r="AI2337" s="659"/>
      <c r="AJ2337" s="659"/>
      <c r="AK2337" s="659"/>
    </row>
    <row r="2338" spans="1:37">
      <c r="A2338" s="659"/>
      <c r="B2338" s="659"/>
      <c r="C2338" s="659"/>
      <c r="D2338" s="659"/>
      <c r="E2338" s="659"/>
      <c r="F2338" s="659"/>
      <c r="G2338" s="659"/>
      <c r="H2338" s="659"/>
      <c r="I2338" s="660"/>
      <c r="J2338" s="659"/>
      <c r="K2338" s="660"/>
      <c r="L2338" s="659"/>
      <c r="M2338" s="659"/>
      <c r="N2338" s="659"/>
      <c r="O2338" s="659"/>
      <c r="P2338" s="659"/>
      <c r="Q2338" s="659"/>
      <c r="R2338" s="659"/>
      <c r="S2338" s="659"/>
      <c r="T2338" s="659"/>
      <c r="U2338" s="659"/>
      <c r="V2338" s="659"/>
      <c r="W2338" s="659"/>
      <c r="X2338" s="659"/>
      <c r="Y2338" s="659"/>
      <c r="Z2338" s="659"/>
      <c r="AA2338" s="659"/>
      <c r="AB2338" s="659"/>
      <c r="AC2338" s="659"/>
      <c r="AD2338" s="659"/>
      <c r="AE2338" s="659"/>
      <c r="AF2338" s="659"/>
      <c r="AG2338" s="659"/>
      <c r="AH2338" s="659"/>
      <c r="AI2338" s="659"/>
      <c r="AJ2338" s="659"/>
      <c r="AK2338" s="659"/>
    </row>
    <row r="2339" spans="1:37">
      <c r="A2339" s="659"/>
      <c r="B2339" s="659"/>
      <c r="C2339" s="659"/>
      <c r="D2339" s="659"/>
      <c r="E2339" s="659"/>
      <c r="F2339" s="659"/>
      <c r="G2339" s="659"/>
      <c r="H2339" s="659"/>
      <c r="I2339" s="660"/>
      <c r="J2339" s="659"/>
      <c r="K2339" s="660"/>
      <c r="L2339" s="659"/>
      <c r="M2339" s="659"/>
      <c r="N2339" s="659"/>
      <c r="O2339" s="659"/>
      <c r="P2339" s="659"/>
      <c r="Q2339" s="659"/>
      <c r="R2339" s="659"/>
      <c r="S2339" s="659"/>
      <c r="T2339" s="659"/>
      <c r="U2339" s="659"/>
      <c r="V2339" s="659"/>
      <c r="W2339" s="659"/>
      <c r="X2339" s="659"/>
      <c r="Y2339" s="659"/>
      <c r="Z2339" s="659"/>
      <c r="AA2339" s="659"/>
      <c r="AB2339" s="659"/>
      <c r="AC2339" s="659"/>
      <c r="AD2339" s="659"/>
      <c r="AE2339" s="659"/>
      <c r="AF2339" s="659"/>
      <c r="AG2339" s="659"/>
      <c r="AH2339" s="659"/>
      <c r="AI2339" s="659"/>
      <c r="AJ2339" s="659"/>
      <c r="AK2339" s="659"/>
    </row>
    <row r="2340" spans="1:37">
      <c r="A2340" s="659"/>
      <c r="B2340" s="659"/>
      <c r="C2340" s="659"/>
      <c r="D2340" s="659"/>
      <c r="E2340" s="659"/>
      <c r="F2340" s="659"/>
      <c r="G2340" s="659"/>
      <c r="H2340" s="659"/>
      <c r="I2340" s="660"/>
      <c r="J2340" s="659"/>
      <c r="K2340" s="660"/>
      <c r="L2340" s="659"/>
      <c r="M2340" s="659"/>
      <c r="N2340" s="659"/>
      <c r="O2340" s="659"/>
      <c r="P2340" s="659"/>
      <c r="Q2340" s="659"/>
      <c r="R2340" s="659"/>
      <c r="S2340" s="659"/>
      <c r="T2340" s="659"/>
      <c r="U2340" s="659"/>
      <c r="V2340" s="659"/>
      <c r="W2340" s="659"/>
      <c r="X2340" s="659"/>
      <c r="Y2340" s="659"/>
      <c r="Z2340" s="659"/>
      <c r="AA2340" s="659"/>
      <c r="AB2340" s="659"/>
      <c r="AC2340" s="659"/>
      <c r="AD2340" s="659"/>
      <c r="AE2340" s="659"/>
      <c r="AF2340" s="659"/>
      <c r="AG2340" s="659"/>
      <c r="AH2340" s="659"/>
      <c r="AI2340" s="659"/>
      <c r="AJ2340" s="659"/>
      <c r="AK2340" s="659"/>
    </row>
    <row r="2341" spans="1:37">
      <c r="A2341" s="659"/>
      <c r="B2341" s="659"/>
      <c r="C2341" s="659"/>
      <c r="D2341" s="659"/>
      <c r="E2341" s="659"/>
      <c r="F2341" s="659"/>
      <c r="G2341" s="659"/>
      <c r="H2341" s="659"/>
      <c r="I2341" s="660"/>
      <c r="J2341" s="659"/>
      <c r="K2341" s="660"/>
      <c r="L2341" s="659"/>
      <c r="M2341" s="659"/>
      <c r="N2341" s="659"/>
      <c r="O2341" s="659"/>
      <c r="P2341" s="659"/>
      <c r="Q2341" s="659"/>
      <c r="R2341" s="659"/>
      <c r="S2341" s="659"/>
      <c r="T2341" s="659"/>
      <c r="U2341" s="659"/>
      <c r="V2341" s="659"/>
      <c r="W2341" s="659"/>
      <c r="X2341" s="659"/>
      <c r="Y2341" s="659"/>
      <c r="Z2341" s="659"/>
      <c r="AA2341" s="659"/>
      <c r="AB2341" s="659"/>
      <c r="AC2341" s="659"/>
      <c r="AD2341" s="659"/>
      <c r="AE2341" s="659"/>
      <c r="AF2341" s="659"/>
      <c r="AG2341" s="659"/>
      <c r="AH2341" s="659"/>
      <c r="AI2341" s="659"/>
      <c r="AJ2341" s="659"/>
      <c r="AK2341" s="659"/>
    </row>
    <row r="2342" spans="1:37">
      <c r="A2342" s="659"/>
      <c r="B2342" s="659"/>
      <c r="C2342" s="659"/>
      <c r="D2342" s="659"/>
      <c r="E2342" s="659"/>
      <c r="F2342" s="659"/>
      <c r="G2342" s="659"/>
      <c r="H2342" s="659"/>
      <c r="I2342" s="660"/>
      <c r="J2342" s="659"/>
      <c r="K2342" s="660"/>
      <c r="L2342" s="659"/>
      <c r="M2342" s="659"/>
      <c r="N2342" s="659"/>
      <c r="O2342" s="659"/>
      <c r="P2342" s="659"/>
      <c r="Q2342" s="659"/>
      <c r="R2342" s="659"/>
      <c r="S2342" s="659"/>
      <c r="T2342" s="659"/>
      <c r="U2342" s="659"/>
      <c r="V2342" s="659"/>
      <c r="W2342" s="659"/>
      <c r="X2342" s="659"/>
      <c r="Y2342" s="659"/>
      <c r="Z2342" s="659"/>
      <c r="AA2342" s="659"/>
      <c r="AB2342" s="659"/>
      <c r="AC2342" s="659"/>
      <c r="AD2342" s="659"/>
      <c r="AE2342" s="659"/>
      <c r="AF2342" s="659"/>
      <c r="AG2342" s="659"/>
      <c r="AH2342" s="659"/>
      <c r="AI2342" s="659"/>
      <c r="AJ2342" s="659"/>
      <c r="AK2342" s="659"/>
    </row>
    <row r="2343" spans="1:37">
      <c r="A2343" s="659"/>
      <c r="B2343" s="659"/>
      <c r="C2343" s="659"/>
      <c r="D2343" s="659"/>
      <c r="E2343" s="659"/>
      <c r="F2343" s="659"/>
      <c r="G2343" s="659"/>
      <c r="H2343" s="659"/>
      <c r="I2343" s="660"/>
      <c r="J2343" s="659"/>
      <c r="K2343" s="660"/>
      <c r="L2343" s="659"/>
      <c r="M2343" s="659"/>
      <c r="N2343" s="659"/>
      <c r="O2343" s="659"/>
      <c r="P2343" s="659"/>
      <c r="Q2343" s="659"/>
      <c r="R2343" s="659"/>
      <c r="S2343" s="659"/>
      <c r="T2343" s="659"/>
      <c r="U2343" s="659"/>
      <c r="V2343" s="659"/>
      <c r="W2343" s="659"/>
      <c r="X2343" s="659"/>
      <c r="Y2343" s="659"/>
      <c r="Z2343" s="659"/>
      <c r="AA2343" s="659"/>
      <c r="AB2343" s="659"/>
      <c r="AC2343" s="659"/>
      <c r="AD2343" s="659"/>
      <c r="AE2343" s="659"/>
      <c r="AF2343" s="659"/>
      <c r="AG2343" s="659"/>
      <c r="AH2343" s="659"/>
      <c r="AI2343" s="659"/>
      <c r="AJ2343" s="659"/>
      <c r="AK2343" s="659"/>
    </row>
    <row r="2344" spans="1:37">
      <c r="A2344" s="659"/>
      <c r="B2344" s="659"/>
      <c r="C2344" s="659"/>
      <c r="D2344" s="659"/>
      <c r="E2344" s="659"/>
      <c r="F2344" s="659"/>
      <c r="G2344" s="659"/>
      <c r="H2344" s="659"/>
      <c r="I2344" s="660"/>
      <c r="J2344" s="659"/>
      <c r="K2344" s="660"/>
      <c r="L2344" s="659"/>
      <c r="M2344" s="659"/>
      <c r="N2344" s="659"/>
      <c r="O2344" s="659"/>
      <c r="P2344" s="659"/>
      <c r="Q2344" s="659"/>
      <c r="R2344" s="659"/>
      <c r="S2344" s="659"/>
      <c r="T2344" s="659"/>
      <c r="U2344" s="659"/>
      <c r="V2344" s="659"/>
      <c r="W2344" s="659"/>
      <c r="X2344" s="659"/>
      <c r="Y2344" s="659"/>
      <c r="Z2344" s="659"/>
      <c r="AA2344" s="659"/>
      <c r="AB2344" s="659"/>
      <c r="AC2344" s="659"/>
      <c r="AD2344" s="659"/>
      <c r="AE2344" s="659"/>
      <c r="AF2344" s="659"/>
      <c r="AG2344" s="659"/>
      <c r="AH2344" s="659"/>
      <c r="AI2344" s="659"/>
      <c r="AJ2344" s="659"/>
      <c r="AK2344" s="659"/>
    </row>
    <row r="2345" spans="1:37">
      <c r="A2345" s="659"/>
      <c r="B2345" s="659"/>
      <c r="C2345" s="659"/>
      <c r="D2345" s="659"/>
      <c r="E2345" s="659"/>
      <c r="F2345" s="659"/>
      <c r="G2345" s="659"/>
      <c r="H2345" s="659"/>
      <c r="I2345" s="660"/>
      <c r="J2345" s="659"/>
      <c r="K2345" s="660"/>
      <c r="L2345" s="659"/>
      <c r="M2345" s="659"/>
      <c r="N2345" s="659"/>
      <c r="O2345" s="659"/>
      <c r="P2345" s="659"/>
      <c r="Q2345" s="659"/>
      <c r="R2345" s="659"/>
      <c r="S2345" s="659"/>
      <c r="T2345" s="659"/>
      <c r="U2345" s="659"/>
      <c r="V2345" s="659"/>
      <c r="W2345" s="659"/>
      <c r="X2345" s="659"/>
      <c r="Y2345" s="659"/>
      <c r="Z2345" s="659"/>
      <c r="AA2345" s="659"/>
      <c r="AB2345" s="659"/>
      <c r="AC2345" s="659"/>
      <c r="AD2345" s="659"/>
      <c r="AE2345" s="659"/>
      <c r="AF2345" s="659"/>
      <c r="AG2345" s="659"/>
      <c r="AH2345" s="659"/>
      <c r="AI2345" s="659"/>
      <c r="AJ2345" s="659"/>
      <c r="AK2345" s="659"/>
    </row>
    <row r="2346" spans="1:37">
      <c r="A2346" s="659"/>
      <c r="B2346" s="659"/>
      <c r="C2346" s="659"/>
      <c r="D2346" s="659"/>
      <c r="E2346" s="659"/>
      <c r="F2346" s="659"/>
      <c r="G2346" s="659"/>
      <c r="H2346" s="659"/>
      <c r="I2346" s="660"/>
      <c r="J2346" s="659"/>
      <c r="K2346" s="660"/>
      <c r="L2346" s="659"/>
      <c r="M2346" s="659"/>
      <c r="N2346" s="659"/>
      <c r="O2346" s="659"/>
      <c r="P2346" s="659"/>
      <c r="Q2346" s="659"/>
      <c r="R2346" s="659"/>
      <c r="S2346" s="659"/>
      <c r="T2346" s="659"/>
      <c r="U2346" s="659"/>
      <c r="V2346" s="659"/>
      <c r="W2346" s="659"/>
      <c r="X2346" s="659"/>
      <c r="Y2346" s="659"/>
      <c r="Z2346" s="659"/>
      <c r="AA2346" s="659"/>
      <c r="AB2346" s="659"/>
      <c r="AC2346" s="659"/>
      <c r="AD2346" s="659"/>
      <c r="AE2346" s="659"/>
      <c r="AF2346" s="659"/>
      <c r="AG2346" s="659"/>
      <c r="AH2346" s="659"/>
      <c r="AI2346" s="659"/>
      <c r="AJ2346" s="659"/>
      <c r="AK2346" s="659"/>
    </row>
    <row r="2347" spans="1:37">
      <c r="A2347" s="659"/>
      <c r="B2347" s="659"/>
      <c r="C2347" s="659"/>
      <c r="D2347" s="659"/>
      <c r="E2347" s="659"/>
      <c r="F2347" s="659"/>
      <c r="G2347" s="659"/>
      <c r="H2347" s="659"/>
      <c r="I2347" s="660"/>
      <c r="J2347" s="659"/>
      <c r="K2347" s="660"/>
      <c r="L2347" s="659"/>
      <c r="M2347" s="659"/>
      <c r="N2347" s="659"/>
      <c r="O2347" s="659"/>
      <c r="P2347" s="659"/>
      <c r="Q2347" s="659"/>
      <c r="R2347" s="659"/>
      <c r="S2347" s="659"/>
      <c r="T2347" s="659"/>
      <c r="U2347" s="659"/>
      <c r="V2347" s="659"/>
      <c r="W2347" s="659"/>
      <c r="X2347" s="659"/>
      <c r="Y2347" s="659"/>
      <c r="Z2347" s="659"/>
      <c r="AA2347" s="659"/>
      <c r="AB2347" s="659"/>
      <c r="AC2347" s="659"/>
      <c r="AD2347" s="659"/>
      <c r="AE2347" s="659"/>
      <c r="AF2347" s="659"/>
      <c r="AG2347" s="659"/>
      <c r="AH2347" s="659"/>
      <c r="AI2347" s="659"/>
      <c r="AJ2347" s="659"/>
      <c r="AK2347" s="659"/>
    </row>
    <row r="2348" spans="1:37">
      <c r="A2348" s="659"/>
      <c r="B2348" s="659"/>
      <c r="C2348" s="659"/>
      <c r="D2348" s="659"/>
      <c r="E2348" s="659"/>
      <c r="F2348" s="659"/>
      <c r="G2348" s="659"/>
      <c r="H2348" s="659"/>
      <c r="I2348" s="660"/>
      <c r="J2348" s="659"/>
      <c r="K2348" s="660"/>
      <c r="L2348" s="659"/>
      <c r="M2348" s="659"/>
      <c r="N2348" s="659"/>
      <c r="O2348" s="659"/>
      <c r="P2348" s="659"/>
      <c r="Q2348" s="659"/>
      <c r="R2348" s="659"/>
      <c r="S2348" s="659"/>
      <c r="T2348" s="659"/>
      <c r="U2348" s="659"/>
      <c r="V2348" s="659"/>
      <c r="W2348" s="659"/>
      <c r="X2348" s="659"/>
      <c r="Y2348" s="659"/>
      <c r="Z2348" s="659"/>
      <c r="AA2348" s="659"/>
      <c r="AB2348" s="659"/>
      <c r="AC2348" s="659"/>
      <c r="AD2348" s="659"/>
      <c r="AE2348" s="659"/>
      <c r="AF2348" s="659"/>
      <c r="AG2348" s="659"/>
      <c r="AH2348" s="659"/>
      <c r="AI2348" s="659"/>
      <c r="AJ2348" s="659"/>
      <c r="AK2348" s="659"/>
    </row>
    <row r="2349" spans="1:37">
      <c r="A2349" s="659"/>
      <c r="B2349" s="659"/>
      <c r="C2349" s="659"/>
      <c r="D2349" s="659"/>
      <c r="E2349" s="659"/>
      <c r="F2349" s="659"/>
      <c r="G2349" s="659"/>
      <c r="H2349" s="659"/>
      <c r="I2349" s="660"/>
      <c r="J2349" s="659"/>
      <c r="K2349" s="660"/>
      <c r="L2349" s="659"/>
      <c r="M2349" s="659"/>
      <c r="N2349" s="659"/>
      <c r="O2349" s="659"/>
      <c r="P2349" s="659"/>
      <c r="Q2349" s="659"/>
      <c r="R2349" s="659"/>
      <c r="S2349" s="659"/>
      <c r="T2349" s="659"/>
      <c r="U2349" s="659"/>
      <c r="V2349" s="659"/>
      <c r="W2349" s="659"/>
      <c r="X2349" s="659"/>
      <c r="Y2349" s="659"/>
      <c r="Z2349" s="659"/>
      <c r="AA2349" s="659"/>
      <c r="AB2349" s="659"/>
      <c r="AC2349" s="659"/>
      <c r="AD2349" s="659"/>
      <c r="AE2349" s="659"/>
      <c r="AF2349" s="659"/>
      <c r="AG2349" s="659"/>
      <c r="AH2349" s="659"/>
      <c r="AI2349" s="659"/>
      <c r="AJ2349" s="659"/>
      <c r="AK2349" s="659"/>
    </row>
    <row r="2350" spans="1:37">
      <c r="A2350" s="659"/>
      <c r="B2350" s="659"/>
      <c r="C2350" s="659"/>
      <c r="D2350" s="659"/>
      <c r="E2350" s="659"/>
      <c r="F2350" s="659"/>
      <c r="G2350" s="659"/>
      <c r="H2350" s="659"/>
      <c r="I2350" s="660"/>
      <c r="J2350" s="659"/>
      <c r="K2350" s="660"/>
      <c r="L2350" s="659"/>
      <c r="M2350" s="659"/>
      <c r="N2350" s="659"/>
      <c r="O2350" s="659"/>
      <c r="P2350" s="659"/>
      <c r="Q2350" s="659"/>
      <c r="R2350" s="659"/>
      <c r="S2350" s="659"/>
      <c r="T2350" s="659"/>
      <c r="U2350" s="659"/>
      <c r="V2350" s="659"/>
      <c r="W2350" s="659"/>
      <c r="X2350" s="659"/>
      <c r="Y2350" s="659"/>
      <c r="Z2350" s="659"/>
      <c r="AA2350" s="659"/>
      <c r="AB2350" s="659"/>
      <c r="AC2350" s="659"/>
      <c r="AD2350" s="659"/>
      <c r="AE2350" s="659"/>
      <c r="AF2350" s="659"/>
      <c r="AG2350" s="659"/>
      <c r="AH2350" s="659"/>
      <c r="AI2350" s="659"/>
      <c r="AJ2350" s="659"/>
      <c r="AK2350" s="659"/>
    </row>
    <row r="2351" spans="1:37">
      <c r="A2351" s="659"/>
      <c r="B2351" s="659"/>
      <c r="C2351" s="659"/>
      <c r="D2351" s="659"/>
      <c r="E2351" s="659"/>
      <c r="F2351" s="659"/>
      <c r="G2351" s="659"/>
      <c r="H2351" s="659"/>
      <c r="I2351" s="660"/>
      <c r="J2351" s="659"/>
      <c r="K2351" s="660"/>
      <c r="L2351" s="659"/>
      <c r="M2351" s="659"/>
      <c r="N2351" s="659"/>
      <c r="O2351" s="659"/>
      <c r="P2351" s="659"/>
      <c r="Q2351" s="659"/>
      <c r="R2351" s="659"/>
      <c r="S2351" s="659"/>
      <c r="T2351" s="659"/>
      <c r="U2351" s="659"/>
      <c r="V2351" s="659"/>
      <c r="W2351" s="659"/>
      <c r="X2351" s="659"/>
      <c r="Y2351" s="659"/>
      <c r="Z2351" s="659"/>
      <c r="AA2351" s="659"/>
      <c r="AB2351" s="659"/>
      <c r="AC2351" s="659"/>
      <c r="AD2351" s="659"/>
      <c r="AE2351" s="659"/>
      <c r="AF2351" s="659"/>
      <c r="AG2351" s="659"/>
      <c r="AH2351" s="659"/>
      <c r="AI2351" s="659"/>
      <c r="AJ2351" s="659"/>
      <c r="AK2351" s="659"/>
    </row>
    <row r="2352" spans="1:37">
      <c r="A2352" s="659"/>
      <c r="B2352" s="659"/>
      <c r="C2352" s="659"/>
      <c r="D2352" s="659"/>
      <c r="E2352" s="659"/>
      <c r="F2352" s="659"/>
      <c r="G2352" s="659"/>
      <c r="H2352" s="659"/>
      <c r="I2352" s="660"/>
      <c r="J2352" s="659"/>
      <c r="K2352" s="660"/>
      <c r="L2352" s="659"/>
      <c r="M2352" s="659"/>
      <c r="N2352" s="659"/>
      <c r="O2352" s="659"/>
      <c r="P2352" s="659"/>
      <c r="Q2352" s="659"/>
      <c r="R2352" s="659"/>
      <c r="S2352" s="659"/>
      <c r="T2352" s="659"/>
      <c r="U2352" s="659"/>
      <c r="V2352" s="659"/>
      <c r="W2352" s="659"/>
      <c r="X2352" s="659"/>
      <c r="Y2352" s="659"/>
      <c r="Z2352" s="659"/>
      <c r="AA2352" s="659"/>
      <c r="AB2352" s="659"/>
      <c r="AC2352" s="659"/>
      <c r="AD2352" s="659"/>
      <c r="AE2352" s="659"/>
      <c r="AF2352" s="659"/>
      <c r="AG2352" s="659"/>
      <c r="AH2352" s="659"/>
      <c r="AI2352" s="659"/>
      <c r="AJ2352" s="659"/>
      <c r="AK2352" s="659"/>
    </row>
    <row r="2353" spans="1:37">
      <c r="A2353" s="659"/>
      <c r="B2353" s="659"/>
      <c r="C2353" s="659"/>
      <c r="D2353" s="659"/>
      <c r="E2353" s="659"/>
      <c r="F2353" s="659"/>
      <c r="G2353" s="659"/>
      <c r="H2353" s="659"/>
      <c r="I2353" s="660"/>
      <c r="J2353" s="659"/>
      <c r="K2353" s="660"/>
      <c r="L2353" s="659"/>
      <c r="M2353" s="659"/>
      <c r="N2353" s="659"/>
      <c r="O2353" s="659"/>
      <c r="P2353" s="659"/>
      <c r="Q2353" s="659"/>
      <c r="R2353" s="659"/>
      <c r="S2353" s="659"/>
      <c r="T2353" s="659"/>
      <c r="U2353" s="659"/>
      <c r="V2353" s="659"/>
      <c r="W2353" s="659"/>
      <c r="X2353" s="659"/>
      <c r="Y2353" s="659"/>
      <c r="Z2353" s="659"/>
      <c r="AA2353" s="659"/>
      <c r="AB2353" s="659"/>
      <c r="AC2353" s="659"/>
      <c r="AD2353" s="659"/>
      <c r="AE2353" s="659"/>
      <c r="AF2353" s="659"/>
      <c r="AG2353" s="659"/>
      <c r="AH2353" s="659"/>
      <c r="AI2353" s="659"/>
      <c r="AJ2353" s="659"/>
      <c r="AK2353" s="659"/>
    </row>
    <row r="2354" spans="1:37">
      <c r="A2354" s="659"/>
      <c r="B2354" s="659"/>
      <c r="C2354" s="659"/>
      <c r="D2354" s="659"/>
      <c r="E2354" s="659"/>
      <c r="F2354" s="659"/>
      <c r="G2354" s="659"/>
      <c r="H2354" s="659"/>
      <c r="I2354" s="660"/>
      <c r="J2354" s="659"/>
      <c r="K2354" s="660"/>
      <c r="L2354" s="659"/>
      <c r="M2354" s="659"/>
      <c r="N2354" s="659"/>
      <c r="O2354" s="659"/>
      <c r="P2354" s="659"/>
      <c r="Q2354" s="659"/>
      <c r="R2354" s="659"/>
      <c r="S2354" s="659"/>
      <c r="T2354" s="659"/>
      <c r="U2354" s="659"/>
      <c r="V2354" s="659"/>
      <c r="W2354" s="659"/>
      <c r="X2354" s="659"/>
      <c r="Y2354" s="659"/>
      <c r="Z2354" s="659"/>
      <c r="AA2354" s="659"/>
      <c r="AB2354" s="659"/>
      <c r="AC2354" s="659"/>
      <c r="AD2354" s="659"/>
      <c r="AE2354" s="659"/>
      <c r="AF2354" s="659"/>
      <c r="AG2354" s="659"/>
      <c r="AH2354" s="659"/>
      <c r="AI2354" s="659"/>
      <c r="AJ2354" s="659"/>
      <c r="AK2354" s="659"/>
    </row>
    <row r="2355" spans="1:37">
      <c r="A2355" s="659"/>
      <c r="B2355" s="659"/>
      <c r="C2355" s="659"/>
      <c r="D2355" s="659"/>
      <c r="E2355" s="659"/>
      <c r="F2355" s="659"/>
      <c r="G2355" s="659"/>
      <c r="H2355" s="659"/>
      <c r="I2355" s="660"/>
      <c r="J2355" s="659"/>
      <c r="K2355" s="660"/>
      <c r="L2355" s="659"/>
      <c r="M2355" s="659"/>
      <c r="N2355" s="659"/>
      <c r="O2355" s="659"/>
      <c r="P2355" s="659"/>
      <c r="Q2355" s="659"/>
      <c r="R2355" s="659"/>
      <c r="S2355" s="659"/>
      <c r="T2355" s="659"/>
      <c r="U2355" s="659"/>
      <c r="V2355" s="659"/>
      <c r="W2355" s="659"/>
      <c r="X2355" s="659"/>
      <c r="Y2355" s="659"/>
      <c r="Z2355" s="659"/>
      <c r="AA2355" s="659"/>
      <c r="AB2355" s="659"/>
      <c r="AC2355" s="659"/>
      <c r="AD2355" s="659"/>
      <c r="AE2355" s="659"/>
      <c r="AF2355" s="659"/>
      <c r="AG2355" s="659"/>
      <c r="AH2355" s="659"/>
      <c r="AI2355" s="659"/>
      <c r="AJ2355" s="659"/>
      <c r="AK2355" s="659"/>
    </row>
    <row r="2356" spans="1:37">
      <c r="A2356" s="659"/>
      <c r="B2356" s="659"/>
      <c r="C2356" s="659"/>
      <c r="D2356" s="659"/>
      <c r="E2356" s="659"/>
      <c r="F2356" s="659"/>
      <c r="G2356" s="659"/>
      <c r="H2356" s="659"/>
      <c r="I2356" s="660"/>
      <c r="J2356" s="659"/>
      <c r="K2356" s="660"/>
      <c r="L2356" s="659"/>
      <c r="M2356" s="659"/>
      <c r="N2356" s="659"/>
      <c r="O2356" s="659"/>
      <c r="P2356" s="659"/>
      <c r="Q2356" s="659"/>
      <c r="R2356" s="659"/>
      <c r="S2356" s="659"/>
      <c r="T2356" s="659"/>
      <c r="U2356" s="659"/>
      <c r="V2356" s="659"/>
      <c r="W2356" s="659"/>
      <c r="X2356" s="659"/>
      <c r="Y2356" s="659"/>
      <c r="Z2356" s="659"/>
      <c r="AA2356" s="659"/>
      <c r="AB2356" s="659"/>
      <c r="AC2356" s="659"/>
      <c r="AD2356" s="659"/>
      <c r="AE2356" s="659"/>
      <c r="AF2356" s="659"/>
      <c r="AG2356" s="659"/>
      <c r="AH2356" s="659"/>
      <c r="AI2356" s="659"/>
      <c r="AJ2356" s="659"/>
      <c r="AK2356" s="659"/>
    </row>
    <row r="2357" spans="1:37">
      <c r="A2357" s="659"/>
      <c r="B2357" s="659"/>
      <c r="C2357" s="659"/>
      <c r="D2357" s="659"/>
      <c r="E2357" s="659"/>
      <c r="F2357" s="659"/>
      <c r="G2357" s="659"/>
      <c r="H2357" s="659"/>
      <c r="I2357" s="660"/>
      <c r="J2357" s="659"/>
      <c r="K2357" s="660"/>
      <c r="L2357" s="659"/>
      <c r="M2357" s="659"/>
      <c r="N2357" s="659"/>
      <c r="O2357" s="659"/>
      <c r="P2357" s="659"/>
      <c r="Q2357" s="659"/>
      <c r="R2357" s="659"/>
      <c r="S2357" s="659"/>
      <c r="T2357" s="659"/>
      <c r="U2357" s="659"/>
      <c r="V2357" s="659"/>
      <c r="W2357" s="659"/>
      <c r="X2357" s="659"/>
      <c r="Y2357" s="659"/>
      <c r="Z2357" s="659"/>
      <c r="AA2357" s="659"/>
      <c r="AB2357" s="659"/>
      <c r="AC2357" s="659"/>
      <c r="AD2357" s="659"/>
      <c r="AE2357" s="659"/>
      <c r="AF2357" s="659"/>
      <c r="AG2357" s="659"/>
      <c r="AH2357" s="659"/>
      <c r="AI2357" s="659"/>
      <c r="AJ2357" s="659"/>
      <c r="AK2357" s="659"/>
    </row>
    <row r="2358" spans="1:37">
      <c r="A2358" s="659"/>
      <c r="B2358" s="659"/>
      <c r="C2358" s="659"/>
      <c r="D2358" s="659"/>
      <c r="E2358" s="659"/>
      <c r="F2358" s="659"/>
      <c r="G2358" s="659"/>
      <c r="H2358" s="659"/>
      <c r="I2358" s="660"/>
      <c r="J2358" s="659"/>
      <c r="K2358" s="660"/>
      <c r="L2358" s="659"/>
      <c r="M2358" s="659"/>
      <c r="N2358" s="659"/>
      <c r="O2358" s="659"/>
      <c r="P2358" s="659"/>
      <c r="Q2358" s="659"/>
      <c r="R2358" s="659"/>
      <c r="S2358" s="659"/>
      <c r="T2358" s="659"/>
      <c r="U2358" s="659"/>
      <c r="V2358" s="659"/>
      <c r="W2358" s="659"/>
      <c r="X2358" s="659"/>
      <c r="Y2358" s="659"/>
      <c r="Z2358" s="659"/>
      <c r="AA2358" s="659"/>
      <c r="AB2358" s="659"/>
      <c r="AC2358" s="659"/>
      <c r="AD2358" s="659"/>
      <c r="AE2358" s="659"/>
      <c r="AF2358" s="659"/>
      <c r="AG2358" s="659"/>
      <c r="AH2358" s="659"/>
      <c r="AI2358" s="659"/>
      <c r="AJ2358" s="659"/>
      <c r="AK2358" s="659"/>
    </row>
    <row r="2359" spans="1:37">
      <c r="A2359" s="659"/>
      <c r="B2359" s="659"/>
      <c r="C2359" s="659"/>
      <c r="D2359" s="659"/>
      <c r="E2359" s="659"/>
      <c r="F2359" s="659"/>
      <c r="G2359" s="659"/>
      <c r="H2359" s="659"/>
      <c r="I2359" s="660"/>
      <c r="J2359" s="659"/>
      <c r="K2359" s="660"/>
      <c r="L2359" s="659"/>
      <c r="M2359" s="659"/>
      <c r="N2359" s="659"/>
      <c r="O2359" s="659"/>
      <c r="P2359" s="659"/>
      <c r="Q2359" s="659"/>
      <c r="R2359" s="659"/>
      <c r="S2359" s="659"/>
      <c r="T2359" s="659"/>
      <c r="U2359" s="659"/>
      <c r="V2359" s="659"/>
      <c r="W2359" s="659"/>
      <c r="X2359" s="659"/>
      <c r="Y2359" s="659"/>
      <c r="Z2359" s="659"/>
      <c r="AA2359" s="659"/>
      <c r="AB2359" s="659"/>
      <c r="AC2359" s="659"/>
      <c r="AD2359" s="659"/>
      <c r="AE2359" s="659"/>
      <c r="AF2359" s="659"/>
      <c r="AG2359" s="659"/>
      <c r="AH2359" s="659"/>
      <c r="AI2359" s="659"/>
      <c r="AJ2359" s="659"/>
      <c r="AK2359" s="659"/>
    </row>
    <row r="2360" spans="1:37">
      <c r="A2360" s="659"/>
      <c r="B2360" s="659"/>
      <c r="C2360" s="659"/>
      <c r="D2360" s="659"/>
      <c r="E2360" s="659"/>
      <c r="F2360" s="659"/>
      <c r="G2360" s="659"/>
      <c r="H2360" s="659"/>
      <c r="I2360" s="660"/>
      <c r="J2360" s="659"/>
      <c r="K2360" s="660"/>
      <c r="L2360" s="659"/>
      <c r="M2360" s="659"/>
      <c r="N2360" s="659"/>
      <c r="O2360" s="659"/>
      <c r="P2360" s="659"/>
      <c r="Q2360" s="659"/>
      <c r="R2360" s="659"/>
      <c r="S2360" s="659"/>
      <c r="T2360" s="659"/>
      <c r="U2360" s="659"/>
      <c r="V2360" s="659"/>
      <c r="W2360" s="659"/>
      <c r="X2360" s="659"/>
      <c r="Y2360" s="659"/>
      <c r="Z2360" s="659"/>
      <c r="AA2360" s="659"/>
      <c r="AB2360" s="659"/>
      <c r="AC2360" s="659"/>
      <c r="AD2360" s="659"/>
      <c r="AE2360" s="659"/>
      <c r="AF2360" s="659"/>
      <c r="AG2360" s="659"/>
      <c r="AH2360" s="659"/>
      <c r="AI2360" s="659"/>
      <c r="AJ2360" s="659"/>
      <c r="AK2360" s="659"/>
    </row>
    <row r="2361" spans="1:37">
      <c r="A2361" s="659"/>
      <c r="B2361" s="659"/>
      <c r="C2361" s="659"/>
      <c r="D2361" s="659"/>
      <c r="E2361" s="659"/>
      <c r="F2361" s="659"/>
      <c r="G2361" s="659"/>
      <c r="H2361" s="659"/>
      <c r="I2361" s="660"/>
      <c r="J2361" s="659"/>
      <c r="K2361" s="660"/>
      <c r="L2361" s="659"/>
      <c r="M2361" s="659"/>
      <c r="N2361" s="659"/>
      <c r="O2361" s="659"/>
      <c r="P2361" s="659"/>
      <c r="Q2361" s="659"/>
      <c r="R2361" s="659"/>
      <c r="S2361" s="659"/>
      <c r="T2361" s="659"/>
      <c r="U2361" s="659"/>
      <c r="V2361" s="659"/>
      <c r="W2361" s="659"/>
      <c r="X2361" s="659"/>
      <c r="Y2361" s="659"/>
      <c r="Z2361" s="659"/>
      <c r="AA2361" s="659"/>
      <c r="AB2361" s="659"/>
      <c r="AC2361" s="659"/>
      <c r="AD2361" s="659"/>
      <c r="AE2361" s="659"/>
      <c r="AF2361" s="659"/>
      <c r="AG2361" s="659"/>
      <c r="AH2361" s="659"/>
      <c r="AI2361" s="659"/>
      <c r="AJ2361" s="659"/>
      <c r="AK2361" s="659"/>
    </row>
    <row r="2362" spans="1:37">
      <c r="A2362" s="659"/>
      <c r="B2362" s="659"/>
      <c r="C2362" s="659"/>
      <c r="D2362" s="659"/>
      <c r="E2362" s="659"/>
      <c r="F2362" s="659"/>
      <c r="G2362" s="659"/>
      <c r="H2362" s="659"/>
      <c r="I2362" s="660"/>
      <c r="J2362" s="659"/>
      <c r="K2362" s="660"/>
      <c r="L2362" s="659"/>
      <c r="M2362" s="659"/>
      <c r="N2362" s="659"/>
      <c r="O2362" s="659"/>
      <c r="P2362" s="659"/>
      <c r="Q2362" s="659"/>
      <c r="R2362" s="659"/>
      <c r="S2362" s="659"/>
      <c r="T2362" s="659"/>
      <c r="U2362" s="659"/>
      <c r="V2362" s="659"/>
      <c r="W2362" s="659"/>
      <c r="X2362" s="659"/>
      <c r="Y2362" s="659"/>
      <c r="Z2362" s="659"/>
      <c r="AA2362" s="659"/>
      <c r="AB2362" s="659"/>
      <c r="AC2362" s="659"/>
      <c r="AD2362" s="659"/>
      <c r="AE2362" s="659"/>
      <c r="AF2362" s="659"/>
      <c r="AG2362" s="659"/>
      <c r="AH2362" s="659"/>
      <c r="AI2362" s="659"/>
      <c r="AJ2362" s="659"/>
      <c r="AK2362" s="659"/>
    </row>
    <row r="2363" spans="1:37">
      <c r="A2363" s="659"/>
      <c r="B2363" s="659"/>
      <c r="C2363" s="659"/>
      <c r="D2363" s="659"/>
      <c r="E2363" s="659"/>
      <c r="F2363" s="659"/>
      <c r="G2363" s="659"/>
      <c r="H2363" s="659"/>
      <c r="I2363" s="660"/>
      <c r="J2363" s="659"/>
      <c r="K2363" s="660"/>
      <c r="L2363" s="659"/>
      <c r="M2363" s="659"/>
      <c r="N2363" s="659"/>
      <c r="O2363" s="659"/>
      <c r="P2363" s="659"/>
      <c r="Q2363" s="659"/>
      <c r="R2363" s="659"/>
      <c r="S2363" s="659"/>
      <c r="T2363" s="659"/>
      <c r="U2363" s="659"/>
      <c r="V2363" s="659"/>
      <c r="W2363" s="659"/>
      <c r="X2363" s="659"/>
      <c r="Y2363" s="659"/>
      <c r="Z2363" s="659"/>
      <c r="AA2363" s="659"/>
      <c r="AB2363" s="659"/>
      <c r="AC2363" s="659"/>
      <c r="AD2363" s="659"/>
      <c r="AE2363" s="659"/>
      <c r="AF2363" s="659"/>
      <c r="AG2363" s="659"/>
      <c r="AH2363" s="659"/>
      <c r="AI2363" s="659"/>
      <c r="AJ2363" s="659"/>
      <c r="AK2363" s="659"/>
    </row>
    <row r="2364" spans="1:37">
      <c r="A2364" s="659"/>
      <c r="B2364" s="659"/>
      <c r="C2364" s="659"/>
      <c r="D2364" s="659"/>
      <c r="E2364" s="659"/>
      <c r="F2364" s="659"/>
      <c r="G2364" s="659"/>
      <c r="H2364" s="659"/>
      <c r="I2364" s="660"/>
      <c r="J2364" s="659"/>
      <c r="K2364" s="660"/>
      <c r="L2364" s="659"/>
      <c r="M2364" s="659"/>
      <c r="N2364" s="659"/>
      <c r="O2364" s="659"/>
      <c r="P2364" s="659"/>
      <c r="Q2364" s="659"/>
      <c r="R2364" s="659"/>
      <c r="S2364" s="659"/>
      <c r="T2364" s="659"/>
      <c r="U2364" s="659"/>
      <c r="V2364" s="659"/>
      <c r="W2364" s="659"/>
      <c r="X2364" s="659"/>
      <c r="Y2364" s="659"/>
      <c r="Z2364" s="659"/>
      <c r="AA2364" s="659"/>
      <c r="AB2364" s="659"/>
      <c r="AC2364" s="659"/>
      <c r="AD2364" s="659"/>
      <c r="AE2364" s="659"/>
      <c r="AF2364" s="659"/>
      <c r="AG2364" s="659"/>
      <c r="AH2364" s="659"/>
      <c r="AI2364" s="659"/>
      <c r="AJ2364" s="659"/>
      <c r="AK2364" s="659"/>
    </row>
    <row r="2365" spans="1:37">
      <c r="A2365" s="659"/>
      <c r="B2365" s="659"/>
      <c r="C2365" s="659"/>
      <c r="D2365" s="659"/>
      <c r="E2365" s="659"/>
      <c r="F2365" s="659"/>
      <c r="G2365" s="659"/>
      <c r="H2365" s="659"/>
      <c r="I2365" s="660"/>
      <c r="J2365" s="659"/>
      <c r="K2365" s="660"/>
      <c r="L2365" s="659"/>
      <c r="M2365" s="659"/>
      <c r="N2365" s="659"/>
      <c r="O2365" s="659"/>
      <c r="P2365" s="659"/>
      <c r="Q2365" s="659"/>
      <c r="R2365" s="659"/>
      <c r="S2365" s="659"/>
      <c r="T2365" s="659"/>
      <c r="U2365" s="659"/>
      <c r="V2365" s="659"/>
      <c r="W2365" s="659"/>
      <c r="X2365" s="659"/>
      <c r="Y2365" s="659"/>
      <c r="Z2365" s="659"/>
      <c r="AA2365" s="659"/>
      <c r="AB2365" s="659"/>
      <c r="AC2365" s="659"/>
      <c r="AD2365" s="659"/>
      <c r="AE2365" s="659"/>
      <c r="AF2365" s="659"/>
      <c r="AG2365" s="659"/>
      <c r="AH2365" s="659"/>
      <c r="AI2365" s="659"/>
      <c r="AJ2365" s="659"/>
      <c r="AK2365" s="659"/>
    </row>
    <row r="2366" spans="1:37">
      <c r="A2366" s="659"/>
      <c r="B2366" s="659"/>
      <c r="C2366" s="659"/>
      <c r="D2366" s="659"/>
      <c r="E2366" s="659"/>
      <c r="F2366" s="659"/>
      <c r="G2366" s="659"/>
      <c r="H2366" s="659"/>
      <c r="I2366" s="660"/>
      <c r="J2366" s="659"/>
      <c r="K2366" s="660"/>
      <c r="L2366" s="659"/>
      <c r="M2366" s="659"/>
      <c r="N2366" s="659"/>
      <c r="O2366" s="659"/>
      <c r="P2366" s="659"/>
      <c r="Q2366" s="659"/>
      <c r="R2366" s="659"/>
      <c r="S2366" s="659"/>
      <c r="T2366" s="659"/>
      <c r="U2366" s="659"/>
      <c r="V2366" s="659"/>
      <c r="W2366" s="659"/>
      <c r="X2366" s="659"/>
      <c r="Y2366" s="659"/>
      <c r="Z2366" s="659"/>
      <c r="AA2366" s="659"/>
      <c r="AB2366" s="659"/>
      <c r="AC2366" s="659"/>
      <c r="AD2366" s="659"/>
      <c r="AE2366" s="659"/>
      <c r="AF2366" s="659"/>
      <c r="AG2366" s="659"/>
      <c r="AH2366" s="659"/>
      <c r="AI2366" s="659"/>
      <c r="AJ2366" s="659"/>
      <c r="AK2366" s="659"/>
    </row>
    <row r="2367" spans="1:37">
      <c r="A2367" s="659"/>
      <c r="B2367" s="659"/>
      <c r="C2367" s="659"/>
      <c r="D2367" s="659"/>
      <c r="E2367" s="659"/>
      <c r="F2367" s="659"/>
      <c r="G2367" s="659"/>
      <c r="H2367" s="659"/>
      <c r="I2367" s="660"/>
      <c r="J2367" s="659"/>
      <c r="K2367" s="660"/>
      <c r="L2367" s="659"/>
      <c r="M2367" s="659"/>
      <c r="N2367" s="659"/>
      <c r="O2367" s="659"/>
      <c r="P2367" s="659"/>
      <c r="Q2367" s="659"/>
      <c r="R2367" s="659"/>
      <c r="S2367" s="659"/>
      <c r="T2367" s="659"/>
      <c r="U2367" s="659"/>
      <c r="V2367" s="659"/>
      <c r="W2367" s="659"/>
      <c r="X2367" s="659"/>
      <c r="Y2367" s="659"/>
      <c r="Z2367" s="659"/>
      <c r="AA2367" s="659"/>
      <c r="AB2367" s="659"/>
      <c r="AC2367" s="659"/>
      <c r="AD2367" s="659"/>
      <c r="AE2367" s="659"/>
      <c r="AF2367" s="659"/>
      <c r="AG2367" s="659"/>
      <c r="AH2367" s="659"/>
      <c r="AI2367" s="659"/>
      <c r="AJ2367" s="659"/>
      <c r="AK2367" s="659"/>
    </row>
    <row r="2368" spans="1:37">
      <c r="A2368" s="659"/>
      <c r="B2368" s="659"/>
      <c r="C2368" s="659"/>
      <c r="D2368" s="659"/>
      <c r="E2368" s="659"/>
      <c r="F2368" s="659"/>
      <c r="G2368" s="659"/>
      <c r="H2368" s="659"/>
      <c r="I2368" s="660"/>
      <c r="J2368" s="659"/>
      <c r="K2368" s="660"/>
      <c r="L2368" s="659"/>
      <c r="M2368" s="659"/>
      <c r="N2368" s="659"/>
      <c r="O2368" s="659"/>
      <c r="P2368" s="659"/>
      <c r="Q2368" s="659"/>
      <c r="R2368" s="659"/>
      <c r="S2368" s="659"/>
      <c r="T2368" s="659"/>
      <c r="U2368" s="659"/>
      <c r="V2368" s="659"/>
      <c r="W2368" s="659"/>
      <c r="X2368" s="659"/>
      <c r="Y2368" s="659"/>
      <c r="Z2368" s="659"/>
      <c r="AA2368" s="659"/>
      <c r="AB2368" s="659"/>
      <c r="AC2368" s="659"/>
      <c r="AD2368" s="659"/>
      <c r="AE2368" s="659"/>
      <c r="AF2368" s="659"/>
      <c r="AG2368" s="659"/>
      <c r="AH2368" s="659"/>
      <c r="AI2368" s="659"/>
      <c r="AJ2368" s="659"/>
      <c r="AK2368" s="659"/>
    </row>
    <row r="2369" spans="1:37">
      <c r="A2369" s="659"/>
      <c r="B2369" s="659"/>
      <c r="C2369" s="659"/>
      <c r="D2369" s="659"/>
      <c r="E2369" s="659"/>
      <c r="F2369" s="659"/>
      <c r="G2369" s="659"/>
      <c r="H2369" s="659"/>
      <c r="I2369" s="660"/>
      <c r="J2369" s="659"/>
      <c r="K2369" s="660"/>
      <c r="L2369" s="659"/>
      <c r="M2369" s="659"/>
      <c r="N2369" s="659"/>
      <c r="O2369" s="659"/>
      <c r="P2369" s="659"/>
      <c r="Q2369" s="659"/>
      <c r="R2369" s="659"/>
      <c r="S2369" s="659"/>
      <c r="T2369" s="659"/>
      <c r="U2369" s="659"/>
      <c r="V2369" s="659"/>
      <c r="W2369" s="659"/>
      <c r="X2369" s="659"/>
      <c r="Y2369" s="659"/>
      <c r="Z2369" s="659"/>
      <c r="AA2369" s="659"/>
      <c r="AB2369" s="659"/>
      <c r="AC2369" s="659"/>
      <c r="AD2369" s="659"/>
      <c r="AE2369" s="659"/>
      <c r="AF2369" s="659"/>
      <c r="AG2369" s="659"/>
      <c r="AH2369" s="659"/>
      <c r="AI2369" s="659"/>
      <c r="AJ2369" s="659"/>
      <c r="AK2369" s="659"/>
    </row>
    <row r="2370" spans="1:37">
      <c r="A2370" s="659"/>
      <c r="B2370" s="659"/>
      <c r="C2370" s="659"/>
      <c r="D2370" s="659"/>
      <c r="E2370" s="659"/>
      <c r="F2370" s="659"/>
      <c r="G2370" s="659"/>
      <c r="H2370" s="659"/>
      <c r="I2370" s="660"/>
      <c r="J2370" s="659"/>
      <c r="K2370" s="660"/>
      <c r="L2370" s="659"/>
      <c r="M2370" s="659"/>
      <c r="N2370" s="659"/>
      <c r="O2370" s="659"/>
      <c r="P2370" s="659"/>
      <c r="Q2370" s="659"/>
      <c r="R2370" s="659"/>
      <c r="S2370" s="659"/>
      <c r="T2370" s="659"/>
      <c r="U2370" s="659"/>
      <c r="V2370" s="659"/>
      <c r="W2370" s="659"/>
      <c r="X2370" s="659"/>
      <c r="Y2370" s="659"/>
      <c r="Z2370" s="659"/>
      <c r="AA2370" s="659"/>
      <c r="AB2370" s="659"/>
      <c r="AC2370" s="659"/>
      <c r="AD2370" s="659"/>
      <c r="AE2370" s="659"/>
      <c r="AF2370" s="659"/>
      <c r="AG2370" s="659"/>
      <c r="AH2370" s="659"/>
      <c r="AI2370" s="659"/>
      <c r="AJ2370" s="659"/>
      <c r="AK2370" s="659"/>
    </row>
    <row r="2371" spans="1:37">
      <c r="A2371" s="659"/>
      <c r="B2371" s="659"/>
      <c r="C2371" s="659"/>
      <c r="D2371" s="659"/>
      <c r="E2371" s="659"/>
      <c r="F2371" s="659"/>
      <c r="G2371" s="659"/>
      <c r="H2371" s="659"/>
      <c r="I2371" s="660"/>
      <c r="J2371" s="659"/>
      <c r="K2371" s="660"/>
      <c r="L2371" s="659"/>
      <c r="M2371" s="659"/>
      <c r="N2371" s="659"/>
      <c r="O2371" s="659"/>
      <c r="P2371" s="659"/>
      <c r="Q2371" s="659"/>
      <c r="R2371" s="659"/>
      <c r="S2371" s="659"/>
      <c r="T2371" s="659"/>
      <c r="U2371" s="659"/>
      <c r="V2371" s="659"/>
      <c r="W2371" s="659"/>
      <c r="X2371" s="659"/>
      <c r="Y2371" s="659"/>
      <c r="Z2371" s="659"/>
      <c r="AA2371" s="659"/>
      <c r="AB2371" s="659"/>
      <c r="AC2371" s="659"/>
      <c r="AD2371" s="659"/>
      <c r="AE2371" s="659"/>
      <c r="AF2371" s="659"/>
      <c r="AG2371" s="659"/>
      <c r="AH2371" s="659"/>
      <c r="AI2371" s="659"/>
      <c r="AJ2371" s="659"/>
      <c r="AK2371" s="659"/>
    </row>
    <row r="2372" spans="1:37">
      <c r="A2372" s="659"/>
      <c r="B2372" s="659"/>
      <c r="C2372" s="659"/>
      <c r="D2372" s="659"/>
      <c r="E2372" s="659"/>
      <c r="F2372" s="659"/>
      <c r="G2372" s="659"/>
      <c r="H2372" s="659"/>
      <c r="I2372" s="660"/>
      <c r="J2372" s="659"/>
      <c r="K2372" s="660"/>
      <c r="L2372" s="659"/>
      <c r="M2372" s="659"/>
      <c r="N2372" s="659"/>
      <c r="O2372" s="659"/>
      <c r="P2372" s="659"/>
      <c r="Q2372" s="659"/>
      <c r="R2372" s="659"/>
      <c r="S2372" s="659"/>
      <c r="T2372" s="659"/>
      <c r="U2372" s="659"/>
      <c r="V2372" s="659"/>
      <c r="W2372" s="659"/>
      <c r="X2372" s="659"/>
      <c r="Y2372" s="659"/>
      <c r="Z2372" s="659"/>
      <c r="AA2372" s="659"/>
      <c r="AB2372" s="659"/>
      <c r="AC2372" s="659"/>
      <c r="AD2372" s="659"/>
      <c r="AE2372" s="659"/>
      <c r="AF2372" s="659"/>
      <c r="AG2372" s="659"/>
      <c r="AH2372" s="659"/>
      <c r="AI2372" s="659"/>
      <c r="AJ2372" s="659"/>
      <c r="AK2372" s="659"/>
    </row>
    <row r="2373" spans="1:37">
      <c r="A2373" s="659"/>
      <c r="B2373" s="659"/>
      <c r="C2373" s="659"/>
      <c r="D2373" s="659"/>
      <c r="E2373" s="659"/>
      <c r="F2373" s="659"/>
      <c r="G2373" s="659"/>
      <c r="H2373" s="659"/>
      <c r="I2373" s="660"/>
      <c r="J2373" s="659"/>
      <c r="K2373" s="660"/>
      <c r="L2373" s="659"/>
      <c r="M2373" s="659"/>
      <c r="N2373" s="659"/>
      <c r="O2373" s="659"/>
      <c r="P2373" s="659"/>
      <c r="Q2373" s="659"/>
      <c r="R2373" s="659"/>
      <c r="S2373" s="659"/>
      <c r="T2373" s="659"/>
      <c r="U2373" s="659"/>
      <c r="V2373" s="659"/>
      <c r="W2373" s="659"/>
      <c r="X2373" s="659"/>
      <c r="Y2373" s="659"/>
      <c r="Z2373" s="659"/>
      <c r="AA2373" s="659"/>
      <c r="AB2373" s="659"/>
      <c r="AC2373" s="659"/>
      <c r="AD2373" s="659"/>
      <c r="AE2373" s="659"/>
      <c r="AF2373" s="659"/>
      <c r="AG2373" s="659"/>
      <c r="AH2373" s="659"/>
      <c r="AI2373" s="659"/>
      <c r="AJ2373" s="659"/>
      <c r="AK2373" s="659"/>
    </row>
    <row r="2374" spans="1:37">
      <c r="A2374" s="659"/>
      <c r="B2374" s="659"/>
      <c r="C2374" s="659"/>
      <c r="D2374" s="659"/>
      <c r="E2374" s="659"/>
      <c r="F2374" s="659"/>
      <c r="G2374" s="659"/>
      <c r="H2374" s="659"/>
      <c r="I2374" s="660"/>
      <c r="J2374" s="659"/>
      <c r="K2374" s="660"/>
      <c r="L2374" s="659"/>
      <c r="M2374" s="659"/>
      <c r="N2374" s="659"/>
      <c r="O2374" s="659"/>
      <c r="P2374" s="659"/>
      <c r="Q2374" s="659"/>
      <c r="R2374" s="659"/>
      <c r="S2374" s="659"/>
      <c r="T2374" s="659"/>
      <c r="U2374" s="659"/>
      <c r="V2374" s="659"/>
      <c r="W2374" s="659"/>
      <c r="X2374" s="659"/>
      <c r="Y2374" s="659"/>
      <c r="Z2374" s="659"/>
      <c r="AA2374" s="659"/>
      <c r="AB2374" s="659"/>
      <c r="AC2374" s="659"/>
      <c r="AD2374" s="659"/>
      <c r="AE2374" s="659"/>
      <c r="AF2374" s="659"/>
      <c r="AG2374" s="659"/>
      <c r="AH2374" s="659"/>
      <c r="AI2374" s="659"/>
      <c r="AJ2374" s="659"/>
      <c r="AK2374" s="659"/>
    </row>
    <row r="2375" spans="1:37">
      <c r="A2375" s="659"/>
      <c r="B2375" s="659"/>
      <c r="C2375" s="659"/>
      <c r="D2375" s="659"/>
      <c r="E2375" s="659"/>
      <c r="F2375" s="659"/>
      <c r="G2375" s="659"/>
      <c r="H2375" s="659"/>
      <c r="I2375" s="660"/>
      <c r="J2375" s="659"/>
      <c r="K2375" s="660"/>
      <c r="L2375" s="659"/>
      <c r="M2375" s="659"/>
      <c r="N2375" s="659"/>
      <c r="O2375" s="659"/>
      <c r="P2375" s="659"/>
      <c r="Q2375" s="659"/>
      <c r="R2375" s="659"/>
      <c r="S2375" s="659"/>
      <c r="T2375" s="659"/>
      <c r="U2375" s="659"/>
      <c r="V2375" s="659"/>
      <c r="W2375" s="659"/>
      <c r="X2375" s="659"/>
      <c r="Y2375" s="659"/>
      <c r="Z2375" s="659"/>
      <c r="AA2375" s="659"/>
      <c r="AB2375" s="659"/>
      <c r="AC2375" s="659"/>
      <c r="AD2375" s="659"/>
      <c r="AE2375" s="659"/>
      <c r="AF2375" s="659"/>
      <c r="AG2375" s="659"/>
      <c r="AH2375" s="659"/>
      <c r="AI2375" s="659"/>
      <c r="AJ2375" s="659"/>
      <c r="AK2375" s="659"/>
    </row>
    <row r="2376" spans="1:37">
      <c r="A2376" s="659"/>
      <c r="B2376" s="659"/>
      <c r="C2376" s="659"/>
      <c r="D2376" s="659"/>
      <c r="E2376" s="659"/>
      <c r="F2376" s="659"/>
      <c r="G2376" s="659"/>
      <c r="H2376" s="659"/>
      <c r="I2376" s="660"/>
      <c r="J2376" s="659"/>
      <c r="K2376" s="660"/>
      <c r="L2376" s="659"/>
      <c r="M2376" s="659"/>
      <c r="N2376" s="659"/>
      <c r="O2376" s="659"/>
      <c r="P2376" s="659"/>
      <c r="Q2376" s="659"/>
      <c r="R2376" s="659"/>
      <c r="S2376" s="659"/>
      <c r="T2376" s="659"/>
      <c r="U2376" s="659"/>
      <c r="V2376" s="659"/>
      <c r="W2376" s="659"/>
      <c r="X2376" s="659"/>
      <c r="Y2376" s="659"/>
      <c r="Z2376" s="659"/>
      <c r="AA2376" s="659"/>
      <c r="AB2376" s="659"/>
      <c r="AC2376" s="659"/>
      <c r="AD2376" s="659"/>
      <c r="AE2376" s="659"/>
      <c r="AF2376" s="659"/>
      <c r="AG2376" s="659"/>
      <c r="AH2376" s="659"/>
      <c r="AI2376" s="659"/>
      <c r="AJ2376" s="659"/>
      <c r="AK2376" s="659"/>
    </row>
    <row r="2377" spans="1:37">
      <c r="A2377" s="659"/>
      <c r="B2377" s="659"/>
      <c r="C2377" s="659"/>
      <c r="D2377" s="659"/>
      <c r="E2377" s="659"/>
      <c r="F2377" s="659"/>
      <c r="G2377" s="659"/>
      <c r="H2377" s="659"/>
      <c r="I2377" s="660"/>
      <c r="J2377" s="659"/>
      <c r="K2377" s="660"/>
      <c r="L2377" s="659"/>
      <c r="M2377" s="659"/>
      <c r="N2377" s="659"/>
      <c r="O2377" s="659"/>
      <c r="P2377" s="659"/>
      <c r="Q2377" s="659"/>
      <c r="R2377" s="659"/>
      <c r="S2377" s="659"/>
      <c r="T2377" s="659"/>
      <c r="U2377" s="659"/>
      <c r="V2377" s="659"/>
      <c r="W2377" s="659"/>
      <c r="X2377" s="659"/>
      <c r="Y2377" s="659"/>
      <c r="Z2377" s="659"/>
      <c r="AA2377" s="659"/>
      <c r="AB2377" s="659"/>
      <c r="AC2377" s="659"/>
      <c r="AD2377" s="659"/>
      <c r="AE2377" s="659"/>
      <c r="AF2377" s="659"/>
      <c r="AG2377" s="659"/>
      <c r="AH2377" s="659"/>
      <c r="AI2377" s="659"/>
      <c r="AJ2377" s="659"/>
      <c r="AK2377" s="659"/>
    </row>
    <row r="2378" spans="1:37">
      <c r="A2378" s="659"/>
      <c r="B2378" s="659"/>
      <c r="C2378" s="659"/>
      <c r="D2378" s="659"/>
      <c r="E2378" s="659"/>
      <c r="F2378" s="659"/>
      <c r="G2378" s="659"/>
      <c r="H2378" s="659"/>
      <c r="I2378" s="660"/>
      <c r="J2378" s="659"/>
      <c r="K2378" s="660"/>
      <c r="L2378" s="659"/>
      <c r="M2378" s="659"/>
      <c r="N2378" s="659"/>
      <c r="O2378" s="659"/>
      <c r="P2378" s="659"/>
      <c r="Q2378" s="659"/>
      <c r="R2378" s="659"/>
      <c r="S2378" s="659"/>
      <c r="T2378" s="659"/>
      <c r="U2378" s="659"/>
      <c r="V2378" s="659"/>
      <c r="W2378" s="659"/>
      <c r="X2378" s="659"/>
      <c r="Y2378" s="659"/>
      <c r="Z2378" s="659"/>
      <c r="AA2378" s="659"/>
      <c r="AB2378" s="659"/>
      <c r="AC2378" s="659"/>
      <c r="AD2378" s="659"/>
      <c r="AE2378" s="659"/>
      <c r="AF2378" s="659"/>
      <c r="AG2378" s="659"/>
      <c r="AH2378" s="659"/>
      <c r="AI2378" s="659"/>
      <c r="AJ2378" s="659"/>
      <c r="AK2378" s="659"/>
    </row>
    <row r="2379" spans="1:37">
      <c r="A2379" s="659"/>
      <c r="B2379" s="659"/>
      <c r="C2379" s="659"/>
      <c r="D2379" s="659"/>
      <c r="E2379" s="659"/>
      <c r="F2379" s="659"/>
      <c r="G2379" s="659"/>
      <c r="H2379" s="659"/>
      <c r="I2379" s="660"/>
      <c r="J2379" s="659"/>
      <c r="K2379" s="660"/>
      <c r="L2379" s="659"/>
      <c r="M2379" s="659"/>
      <c r="N2379" s="659"/>
      <c r="O2379" s="659"/>
      <c r="P2379" s="659"/>
      <c r="Q2379" s="659"/>
      <c r="R2379" s="659"/>
      <c r="S2379" s="659"/>
      <c r="T2379" s="659"/>
      <c r="U2379" s="659"/>
      <c r="V2379" s="659"/>
      <c r="W2379" s="659"/>
      <c r="X2379" s="659"/>
      <c r="Y2379" s="659"/>
      <c r="Z2379" s="659"/>
      <c r="AA2379" s="659"/>
      <c r="AB2379" s="659"/>
      <c r="AC2379" s="659"/>
      <c r="AD2379" s="659"/>
      <c r="AE2379" s="659"/>
      <c r="AF2379" s="659"/>
      <c r="AG2379" s="659"/>
      <c r="AH2379" s="659"/>
      <c r="AI2379" s="659"/>
      <c r="AJ2379" s="659"/>
      <c r="AK2379" s="659"/>
    </row>
    <row r="2380" spans="1:37">
      <c r="A2380" s="659"/>
      <c r="B2380" s="659"/>
      <c r="C2380" s="659"/>
      <c r="D2380" s="659"/>
      <c r="E2380" s="659"/>
      <c r="F2380" s="659"/>
      <c r="G2380" s="659"/>
      <c r="H2380" s="659"/>
      <c r="I2380" s="660"/>
      <c r="J2380" s="659"/>
      <c r="K2380" s="660"/>
      <c r="L2380" s="659"/>
      <c r="M2380" s="659"/>
      <c r="N2380" s="659"/>
      <c r="O2380" s="659"/>
      <c r="P2380" s="659"/>
      <c r="Q2380" s="659"/>
      <c r="R2380" s="659"/>
      <c r="S2380" s="659"/>
      <c r="T2380" s="659"/>
      <c r="U2380" s="659"/>
      <c r="V2380" s="659"/>
      <c r="W2380" s="659"/>
      <c r="X2380" s="659"/>
      <c r="Y2380" s="659"/>
      <c r="Z2380" s="659"/>
      <c r="AA2380" s="659"/>
      <c r="AB2380" s="659"/>
      <c r="AC2380" s="659"/>
      <c r="AD2380" s="659"/>
      <c r="AE2380" s="659"/>
      <c r="AF2380" s="659"/>
      <c r="AG2380" s="659"/>
      <c r="AH2380" s="659"/>
      <c r="AI2380" s="659"/>
      <c r="AJ2380" s="659"/>
      <c r="AK2380" s="659"/>
    </row>
    <row r="2381" spans="1:37">
      <c r="A2381" s="659"/>
      <c r="B2381" s="659"/>
      <c r="C2381" s="659"/>
      <c r="D2381" s="659"/>
      <c r="E2381" s="659"/>
      <c r="F2381" s="659"/>
      <c r="G2381" s="659"/>
      <c r="H2381" s="659"/>
      <c r="I2381" s="660"/>
      <c r="J2381" s="659"/>
      <c r="K2381" s="660"/>
      <c r="L2381" s="659"/>
      <c r="M2381" s="659"/>
      <c r="N2381" s="659"/>
      <c r="O2381" s="659"/>
      <c r="P2381" s="659"/>
      <c r="Q2381" s="659"/>
      <c r="R2381" s="659"/>
      <c r="S2381" s="659"/>
      <c r="T2381" s="659"/>
      <c r="U2381" s="659"/>
      <c r="V2381" s="659"/>
      <c r="W2381" s="659"/>
      <c r="X2381" s="659"/>
      <c r="Y2381" s="659"/>
      <c r="Z2381" s="659"/>
      <c r="AA2381" s="659"/>
      <c r="AB2381" s="659"/>
      <c r="AC2381" s="659"/>
      <c r="AD2381" s="659"/>
      <c r="AE2381" s="659"/>
      <c r="AF2381" s="659"/>
      <c r="AG2381" s="659"/>
      <c r="AH2381" s="659"/>
      <c r="AI2381" s="659"/>
      <c r="AJ2381" s="659"/>
      <c r="AK2381" s="659"/>
    </row>
    <row r="2382" spans="1:37">
      <c r="A2382" s="659"/>
      <c r="B2382" s="659"/>
      <c r="C2382" s="659"/>
      <c r="D2382" s="659"/>
      <c r="E2382" s="659"/>
      <c r="F2382" s="659"/>
      <c r="G2382" s="659"/>
      <c r="H2382" s="659"/>
      <c r="I2382" s="660"/>
      <c r="J2382" s="659"/>
      <c r="K2382" s="660"/>
      <c r="L2382" s="659"/>
      <c r="M2382" s="659"/>
      <c r="N2382" s="659"/>
      <c r="O2382" s="659"/>
      <c r="P2382" s="659"/>
      <c r="Q2382" s="659"/>
      <c r="R2382" s="659"/>
      <c r="S2382" s="659"/>
      <c r="T2382" s="659"/>
      <c r="U2382" s="659"/>
      <c r="V2382" s="659"/>
      <c r="W2382" s="659"/>
      <c r="X2382" s="659"/>
      <c r="Y2382" s="659"/>
      <c r="Z2382" s="659"/>
      <c r="AA2382" s="659"/>
      <c r="AB2382" s="659"/>
      <c r="AC2382" s="659"/>
      <c r="AD2382" s="659"/>
      <c r="AE2382" s="659"/>
      <c r="AF2382" s="659"/>
      <c r="AG2382" s="659"/>
      <c r="AH2382" s="659"/>
      <c r="AI2382" s="659"/>
      <c r="AJ2382" s="659"/>
      <c r="AK2382" s="659"/>
    </row>
    <row r="2383" spans="1:37">
      <c r="A2383" s="659"/>
      <c r="B2383" s="659"/>
      <c r="C2383" s="659"/>
      <c r="D2383" s="659"/>
      <c r="E2383" s="659"/>
      <c r="F2383" s="659"/>
      <c r="G2383" s="659"/>
      <c r="H2383" s="659"/>
      <c r="I2383" s="660"/>
      <c r="J2383" s="659"/>
      <c r="K2383" s="660"/>
      <c r="L2383" s="659"/>
      <c r="M2383" s="659"/>
      <c r="N2383" s="659"/>
      <c r="O2383" s="659"/>
      <c r="P2383" s="659"/>
      <c r="Q2383" s="659"/>
      <c r="R2383" s="659"/>
      <c r="S2383" s="659"/>
      <c r="T2383" s="659"/>
      <c r="U2383" s="659"/>
      <c r="V2383" s="659"/>
      <c r="W2383" s="659"/>
      <c r="X2383" s="659"/>
      <c r="Y2383" s="659"/>
      <c r="Z2383" s="659"/>
      <c r="AA2383" s="659"/>
      <c r="AB2383" s="659"/>
      <c r="AC2383" s="659"/>
      <c r="AD2383" s="659"/>
      <c r="AE2383" s="659"/>
      <c r="AF2383" s="659"/>
      <c r="AG2383" s="659"/>
      <c r="AH2383" s="659"/>
      <c r="AI2383" s="659"/>
      <c r="AJ2383" s="659"/>
      <c r="AK2383" s="659"/>
    </row>
    <row r="2384" spans="1:37">
      <c r="A2384" s="659"/>
      <c r="B2384" s="659"/>
      <c r="C2384" s="659"/>
      <c r="D2384" s="659"/>
      <c r="E2384" s="659"/>
      <c r="F2384" s="659"/>
      <c r="G2384" s="659"/>
      <c r="H2384" s="659"/>
      <c r="I2384" s="660"/>
      <c r="J2384" s="659"/>
      <c r="K2384" s="660"/>
      <c r="L2384" s="659"/>
      <c r="M2384" s="659"/>
      <c r="N2384" s="659"/>
      <c r="O2384" s="659"/>
      <c r="P2384" s="659"/>
      <c r="Q2384" s="659"/>
      <c r="R2384" s="659"/>
      <c r="S2384" s="659"/>
      <c r="T2384" s="659"/>
      <c r="U2384" s="659"/>
      <c r="V2384" s="659"/>
      <c r="W2384" s="659"/>
      <c r="X2384" s="659"/>
      <c r="Y2384" s="659"/>
      <c r="Z2384" s="659"/>
      <c r="AA2384" s="659"/>
      <c r="AB2384" s="659"/>
      <c r="AC2384" s="659"/>
      <c r="AD2384" s="659"/>
      <c r="AE2384" s="659"/>
      <c r="AF2384" s="659"/>
      <c r="AG2384" s="659"/>
      <c r="AH2384" s="659"/>
      <c r="AI2384" s="659"/>
      <c r="AJ2384" s="659"/>
      <c r="AK2384" s="659"/>
    </row>
    <row r="2385" spans="1:37">
      <c r="A2385" s="659"/>
      <c r="B2385" s="659"/>
      <c r="C2385" s="659"/>
      <c r="D2385" s="659"/>
      <c r="E2385" s="659"/>
      <c r="F2385" s="659"/>
      <c r="G2385" s="659"/>
      <c r="H2385" s="659"/>
      <c r="I2385" s="660"/>
      <c r="J2385" s="659"/>
      <c r="K2385" s="660"/>
      <c r="L2385" s="659"/>
      <c r="M2385" s="659"/>
      <c r="N2385" s="659"/>
      <c r="O2385" s="659"/>
      <c r="P2385" s="659"/>
      <c r="Q2385" s="659"/>
      <c r="R2385" s="659"/>
      <c r="S2385" s="659"/>
      <c r="T2385" s="659"/>
      <c r="U2385" s="659"/>
      <c r="V2385" s="659"/>
      <c r="W2385" s="659"/>
      <c r="X2385" s="659"/>
      <c r="Y2385" s="659"/>
      <c r="Z2385" s="659"/>
      <c r="AA2385" s="659"/>
      <c r="AB2385" s="659"/>
      <c r="AC2385" s="659"/>
      <c r="AD2385" s="659"/>
      <c r="AE2385" s="659"/>
      <c r="AF2385" s="659"/>
      <c r="AG2385" s="659"/>
      <c r="AH2385" s="659"/>
      <c r="AI2385" s="659"/>
      <c r="AJ2385" s="659"/>
      <c r="AK2385" s="659"/>
    </row>
    <row r="2386" spans="1:37">
      <c r="A2386" s="659"/>
      <c r="B2386" s="659"/>
      <c r="C2386" s="659"/>
      <c r="D2386" s="659"/>
      <c r="E2386" s="659"/>
      <c r="F2386" s="659"/>
      <c r="G2386" s="659"/>
      <c r="H2386" s="659"/>
      <c r="I2386" s="660"/>
      <c r="J2386" s="659"/>
      <c r="K2386" s="660"/>
      <c r="L2386" s="659"/>
      <c r="M2386" s="659"/>
      <c r="N2386" s="659"/>
      <c r="O2386" s="659"/>
      <c r="P2386" s="659"/>
      <c r="Q2386" s="659"/>
      <c r="R2386" s="659"/>
      <c r="S2386" s="659"/>
      <c r="T2386" s="659"/>
      <c r="U2386" s="659"/>
      <c r="V2386" s="659"/>
      <c r="W2386" s="659"/>
      <c r="X2386" s="659"/>
      <c r="Y2386" s="659"/>
      <c r="Z2386" s="659"/>
      <c r="AA2386" s="659"/>
      <c r="AB2386" s="659"/>
      <c r="AC2386" s="659"/>
      <c r="AD2386" s="659"/>
      <c r="AE2386" s="659"/>
      <c r="AF2386" s="659"/>
      <c r="AG2386" s="659"/>
      <c r="AH2386" s="659"/>
      <c r="AI2386" s="659"/>
      <c r="AJ2386" s="659"/>
      <c r="AK2386" s="659"/>
    </row>
    <row r="2387" spans="1:37">
      <c r="A2387" s="659"/>
      <c r="B2387" s="659"/>
      <c r="C2387" s="659"/>
      <c r="D2387" s="659"/>
      <c r="E2387" s="659"/>
      <c r="F2387" s="659"/>
      <c r="G2387" s="659"/>
      <c r="H2387" s="659"/>
      <c r="I2387" s="660"/>
      <c r="J2387" s="659"/>
      <c r="K2387" s="660"/>
      <c r="L2387" s="659"/>
      <c r="M2387" s="659"/>
      <c r="N2387" s="659"/>
      <c r="O2387" s="659"/>
      <c r="P2387" s="659"/>
      <c r="Q2387" s="659"/>
      <c r="R2387" s="659"/>
      <c r="S2387" s="659"/>
      <c r="T2387" s="659"/>
      <c r="U2387" s="659"/>
      <c r="V2387" s="659"/>
      <c r="W2387" s="659"/>
      <c r="X2387" s="659"/>
      <c r="Y2387" s="659"/>
      <c r="Z2387" s="659"/>
      <c r="AA2387" s="659"/>
      <c r="AB2387" s="659"/>
      <c r="AC2387" s="659"/>
      <c r="AD2387" s="659"/>
      <c r="AE2387" s="659"/>
      <c r="AF2387" s="659"/>
      <c r="AG2387" s="659"/>
      <c r="AH2387" s="659"/>
      <c r="AI2387" s="659"/>
      <c r="AJ2387" s="659"/>
      <c r="AK2387" s="659"/>
    </row>
    <row r="2388" spans="1:37">
      <c r="A2388" s="659"/>
      <c r="B2388" s="659"/>
      <c r="C2388" s="659"/>
      <c r="D2388" s="659"/>
      <c r="E2388" s="659"/>
      <c r="F2388" s="659"/>
      <c r="G2388" s="659"/>
      <c r="H2388" s="659"/>
      <c r="I2388" s="660"/>
      <c r="J2388" s="659"/>
      <c r="K2388" s="660"/>
      <c r="L2388" s="659"/>
      <c r="M2388" s="659"/>
      <c r="N2388" s="659"/>
      <c r="O2388" s="659"/>
      <c r="P2388" s="659"/>
      <c r="Q2388" s="659"/>
      <c r="R2388" s="659"/>
      <c r="S2388" s="659"/>
      <c r="T2388" s="659"/>
      <c r="U2388" s="659"/>
      <c r="V2388" s="659"/>
      <c r="W2388" s="659"/>
      <c r="X2388" s="659"/>
      <c r="Y2388" s="659"/>
      <c r="Z2388" s="659"/>
      <c r="AA2388" s="659"/>
      <c r="AB2388" s="659"/>
      <c r="AC2388" s="659"/>
      <c r="AD2388" s="659"/>
      <c r="AE2388" s="659"/>
      <c r="AF2388" s="659"/>
      <c r="AG2388" s="659"/>
      <c r="AH2388" s="659"/>
      <c r="AI2388" s="659"/>
      <c r="AJ2388" s="659"/>
      <c r="AK2388" s="659"/>
    </row>
    <row r="2389" spans="1:37">
      <c r="A2389" s="659"/>
      <c r="B2389" s="659"/>
      <c r="C2389" s="659"/>
      <c r="D2389" s="659"/>
      <c r="E2389" s="659"/>
      <c r="F2389" s="659"/>
      <c r="G2389" s="659"/>
      <c r="H2389" s="659"/>
      <c r="I2389" s="660"/>
      <c r="J2389" s="659"/>
      <c r="K2389" s="660"/>
      <c r="L2389" s="659"/>
      <c r="M2389" s="659"/>
      <c r="N2389" s="659"/>
      <c r="O2389" s="659"/>
      <c r="P2389" s="659"/>
      <c r="Q2389" s="659"/>
      <c r="R2389" s="659"/>
      <c r="S2389" s="659"/>
      <c r="T2389" s="659"/>
      <c r="U2389" s="659"/>
      <c r="V2389" s="659"/>
      <c r="W2389" s="659"/>
      <c r="X2389" s="659"/>
      <c r="Y2389" s="659"/>
      <c r="Z2389" s="659"/>
      <c r="AA2389" s="659"/>
      <c r="AB2389" s="659"/>
      <c r="AC2389" s="659"/>
      <c r="AD2389" s="659"/>
      <c r="AE2389" s="659"/>
      <c r="AF2389" s="659"/>
      <c r="AG2389" s="659"/>
      <c r="AH2389" s="659"/>
      <c r="AI2389" s="659"/>
      <c r="AJ2389" s="659"/>
      <c r="AK2389" s="659"/>
    </row>
    <row r="2390" spans="1:37">
      <c r="A2390" s="659"/>
      <c r="B2390" s="659"/>
      <c r="C2390" s="659"/>
      <c r="D2390" s="659"/>
      <c r="E2390" s="659"/>
      <c r="F2390" s="659"/>
      <c r="G2390" s="659"/>
      <c r="H2390" s="659"/>
      <c r="I2390" s="660"/>
      <c r="J2390" s="659"/>
      <c r="K2390" s="660"/>
      <c r="L2390" s="659"/>
      <c r="M2390" s="659"/>
      <c r="N2390" s="659"/>
      <c r="O2390" s="659"/>
      <c r="P2390" s="659"/>
      <c r="Q2390" s="659"/>
      <c r="R2390" s="659"/>
      <c r="S2390" s="659"/>
      <c r="T2390" s="659"/>
      <c r="U2390" s="659"/>
      <c r="V2390" s="659"/>
      <c r="W2390" s="659"/>
      <c r="X2390" s="659"/>
      <c r="Y2390" s="659"/>
      <c r="Z2390" s="659"/>
      <c r="AA2390" s="659"/>
      <c r="AB2390" s="659"/>
      <c r="AC2390" s="659"/>
      <c r="AD2390" s="659"/>
      <c r="AE2390" s="659"/>
      <c r="AF2390" s="659"/>
      <c r="AG2390" s="659"/>
      <c r="AH2390" s="659"/>
      <c r="AI2390" s="659"/>
      <c r="AJ2390" s="659"/>
      <c r="AK2390" s="659"/>
    </row>
    <row r="2391" spans="1:37">
      <c r="A2391" s="659"/>
      <c r="B2391" s="659"/>
      <c r="C2391" s="659"/>
      <c r="D2391" s="659"/>
      <c r="E2391" s="659"/>
      <c r="F2391" s="659"/>
      <c r="G2391" s="659"/>
      <c r="H2391" s="659"/>
      <c r="I2391" s="660"/>
      <c r="J2391" s="659"/>
      <c r="K2391" s="660"/>
      <c r="L2391" s="659"/>
      <c r="M2391" s="659"/>
      <c r="N2391" s="659"/>
      <c r="O2391" s="659"/>
      <c r="P2391" s="659"/>
      <c r="Q2391" s="659"/>
      <c r="R2391" s="659"/>
      <c r="S2391" s="659"/>
      <c r="T2391" s="659"/>
      <c r="U2391" s="659"/>
      <c r="V2391" s="659"/>
      <c r="W2391" s="659"/>
      <c r="X2391" s="659"/>
      <c r="Y2391" s="659"/>
      <c r="Z2391" s="659"/>
      <c r="AA2391" s="659"/>
      <c r="AB2391" s="659"/>
      <c r="AC2391" s="659"/>
      <c r="AD2391" s="659"/>
      <c r="AE2391" s="659"/>
      <c r="AF2391" s="659"/>
      <c r="AG2391" s="659"/>
      <c r="AH2391" s="659"/>
      <c r="AI2391" s="659"/>
      <c r="AJ2391" s="659"/>
      <c r="AK2391" s="659"/>
    </row>
    <row r="2392" spans="1:37">
      <c r="A2392" s="659"/>
      <c r="B2392" s="659"/>
      <c r="C2392" s="659"/>
      <c r="D2392" s="659"/>
      <c r="E2392" s="659"/>
      <c r="F2392" s="659"/>
      <c r="G2392" s="659"/>
      <c r="H2392" s="659"/>
      <c r="I2392" s="660"/>
      <c r="J2392" s="659"/>
      <c r="K2392" s="660"/>
      <c r="L2392" s="659"/>
      <c r="M2392" s="659"/>
      <c r="N2392" s="659"/>
      <c r="O2392" s="659"/>
      <c r="P2392" s="659"/>
      <c r="Q2392" s="659"/>
      <c r="R2392" s="659"/>
      <c r="S2392" s="659"/>
      <c r="T2392" s="659"/>
      <c r="U2392" s="659"/>
      <c r="V2392" s="659"/>
      <c r="W2392" s="659"/>
      <c r="X2392" s="659"/>
      <c r="Y2392" s="659"/>
      <c r="Z2392" s="659"/>
      <c r="AA2392" s="659"/>
      <c r="AB2392" s="659"/>
      <c r="AC2392" s="659"/>
      <c r="AD2392" s="659"/>
      <c r="AE2392" s="659"/>
      <c r="AF2392" s="659"/>
      <c r="AG2392" s="659"/>
      <c r="AH2392" s="659"/>
      <c r="AI2392" s="659"/>
      <c r="AJ2392" s="659"/>
      <c r="AK2392" s="659"/>
    </row>
    <row r="2393" spans="1:37">
      <c r="A2393" s="659"/>
      <c r="B2393" s="659"/>
      <c r="C2393" s="659"/>
      <c r="D2393" s="659"/>
      <c r="E2393" s="659"/>
      <c r="F2393" s="659"/>
      <c r="G2393" s="659"/>
      <c r="H2393" s="659"/>
      <c r="I2393" s="660"/>
      <c r="J2393" s="659"/>
      <c r="K2393" s="660"/>
      <c r="L2393" s="659"/>
      <c r="M2393" s="659"/>
      <c r="N2393" s="659"/>
      <c r="O2393" s="659"/>
      <c r="P2393" s="659"/>
      <c r="Q2393" s="659"/>
      <c r="R2393" s="659"/>
      <c r="S2393" s="659"/>
      <c r="T2393" s="659"/>
      <c r="U2393" s="659"/>
      <c r="V2393" s="659"/>
      <c r="W2393" s="659"/>
      <c r="X2393" s="659"/>
      <c r="Y2393" s="659"/>
      <c r="Z2393" s="659"/>
      <c r="AA2393" s="659"/>
      <c r="AB2393" s="659"/>
      <c r="AC2393" s="659"/>
      <c r="AD2393" s="659"/>
      <c r="AE2393" s="659"/>
      <c r="AF2393" s="659"/>
      <c r="AG2393" s="659"/>
      <c r="AH2393" s="659"/>
      <c r="AI2393" s="659"/>
      <c r="AJ2393" s="659"/>
      <c r="AK2393" s="659"/>
    </row>
    <row r="2394" spans="1:37">
      <c r="A2394" s="659"/>
      <c r="B2394" s="659"/>
      <c r="C2394" s="659"/>
      <c r="D2394" s="659"/>
      <c r="E2394" s="659"/>
      <c r="F2394" s="659"/>
      <c r="G2394" s="659"/>
      <c r="H2394" s="659"/>
      <c r="I2394" s="660"/>
      <c r="J2394" s="659"/>
      <c r="K2394" s="660"/>
      <c r="L2394" s="659"/>
      <c r="M2394" s="659"/>
      <c r="N2394" s="659"/>
      <c r="O2394" s="659"/>
      <c r="P2394" s="659"/>
      <c r="Q2394" s="659"/>
      <c r="R2394" s="659"/>
      <c r="S2394" s="659"/>
      <c r="T2394" s="659"/>
      <c r="U2394" s="659"/>
      <c r="V2394" s="659"/>
      <c r="W2394" s="659"/>
      <c r="X2394" s="659"/>
      <c r="Y2394" s="659"/>
      <c r="Z2394" s="659"/>
      <c r="AA2394" s="659"/>
      <c r="AB2394" s="659"/>
      <c r="AC2394" s="659"/>
      <c r="AD2394" s="659"/>
      <c r="AE2394" s="659"/>
      <c r="AF2394" s="659"/>
      <c r="AG2394" s="659"/>
      <c r="AH2394" s="659"/>
      <c r="AI2394" s="659"/>
      <c r="AJ2394" s="659"/>
      <c r="AK2394" s="659"/>
    </row>
    <row r="2395" spans="1:37">
      <c r="A2395" s="659"/>
      <c r="B2395" s="659"/>
      <c r="C2395" s="659"/>
      <c r="D2395" s="659"/>
      <c r="E2395" s="659"/>
      <c r="F2395" s="659"/>
      <c r="G2395" s="659"/>
      <c r="H2395" s="659"/>
      <c r="I2395" s="660"/>
      <c r="J2395" s="659"/>
      <c r="K2395" s="660"/>
      <c r="L2395" s="659"/>
      <c r="M2395" s="659"/>
      <c r="N2395" s="659"/>
      <c r="O2395" s="659"/>
      <c r="P2395" s="659"/>
      <c r="Q2395" s="659"/>
      <c r="R2395" s="659"/>
      <c r="S2395" s="659"/>
      <c r="T2395" s="659"/>
      <c r="U2395" s="659"/>
      <c r="V2395" s="659"/>
      <c r="W2395" s="659"/>
      <c r="X2395" s="659"/>
      <c r="Y2395" s="659"/>
      <c r="Z2395" s="659"/>
      <c r="AA2395" s="659"/>
      <c r="AB2395" s="659"/>
      <c r="AC2395" s="659"/>
      <c r="AD2395" s="659"/>
      <c r="AE2395" s="659"/>
      <c r="AF2395" s="659"/>
      <c r="AG2395" s="659"/>
      <c r="AH2395" s="659"/>
      <c r="AI2395" s="659"/>
      <c r="AJ2395" s="659"/>
      <c r="AK2395" s="659"/>
    </row>
    <row r="2396" spans="1:37">
      <c r="A2396" s="659"/>
      <c r="B2396" s="659"/>
      <c r="C2396" s="659"/>
      <c r="D2396" s="659"/>
      <c r="E2396" s="659"/>
      <c r="F2396" s="659"/>
      <c r="G2396" s="659"/>
      <c r="H2396" s="659"/>
      <c r="I2396" s="660"/>
      <c r="J2396" s="659"/>
      <c r="K2396" s="660"/>
      <c r="L2396" s="659"/>
      <c r="M2396" s="659"/>
      <c r="N2396" s="659"/>
      <c r="O2396" s="659"/>
      <c r="P2396" s="659"/>
      <c r="Q2396" s="659"/>
      <c r="R2396" s="659"/>
      <c r="S2396" s="659"/>
      <c r="T2396" s="659"/>
      <c r="U2396" s="659"/>
      <c r="V2396" s="659"/>
      <c r="W2396" s="659"/>
      <c r="X2396" s="659"/>
      <c r="Y2396" s="659"/>
      <c r="Z2396" s="659"/>
      <c r="AA2396" s="659"/>
      <c r="AB2396" s="659"/>
      <c r="AC2396" s="659"/>
      <c r="AD2396" s="659"/>
      <c r="AE2396" s="659"/>
      <c r="AF2396" s="659"/>
      <c r="AG2396" s="659"/>
      <c r="AH2396" s="659"/>
      <c r="AI2396" s="659"/>
      <c r="AJ2396" s="659"/>
      <c r="AK2396" s="659"/>
    </row>
    <row r="2397" spans="1:37">
      <c r="A2397" s="659"/>
      <c r="B2397" s="659"/>
      <c r="C2397" s="659"/>
      <c r="D2397" s="659"/>
      <c r="E2397" s="659"/>
      <c r="F2397" s="659"/>
      <c r="G2397" s="659"/>
      <c r="H2397" s="659"/>
      <c r="I2397" s="660"/>
      <c r="J2397" s="659"/>
      <c r="K2397" s="660"/>
      <c r="L2397" s="659"/>
      <c r="M2397" s="659"/>
      <c r="N2397" s="659"/>
      <c r="O2397" s="659"/>
      <c r="P2397" s="659"/>
      <c r="Q2397" s="659"/>
      <c r="R2397" s="659"/>
      <c r="S2397" s="659"/>
      <c r="T2397" s="659"/>
      <c r="U2397" s="659"/>
      <c r="V2397" s="659"/>
      <c r="W2397" s="659"/>
      <c r="X2397" s="659"/>
      <c r="Y2397" s="659"/>
      <c r="Z2397" s="659"/>
      <c r="AA2397" s="659"/>
      <c r="AB2397" s="659"/>
      <c r="AC2397" s="659"/>
      <c r="AD2397" s="659"/>
      <c r="AE2397" s="659"/>
      <c r="AF2397" s="659"/>
      <c r="AG2397" s="659"/>
      <c r="AH2397" s="659"/>
      <c r="AI2397" s="659"/>
      <c r="AJ2397" s="659"/>
      <c r="AK2397" s="659"/>
    </row>
    <row r="2398" spans="1:37">
      <c r="A2398" s="659"/>
      <c r="B2398" s="659"/>
      <c r="C2398" s="659"/>
      <c r="D2398" s="659"/>
      <c r="E2398" s="659"/>
      <c r="F2398" s="659"/>
      <c r="G2398" s="659"/>
      <c r="H2398" s="659"/>
      <c r="I2398" s="660"/>
      <c r="J2398" s="659"/>
      <c r="K2398" s="660"/>
      <c r="L2398" s="659"/>
      <c r="M2398" s="659"/>
      <c r="N2398" s="659"/>
      <c r="O2398" s="659"/>
      <c r="P2398" s="659"/>
      <c r="Q2398" s="659"/>
      <c r="R2398" s="659"/>
      <c r="S2398" s="659"/>
      <c r="T2398" s="659"/>
      <c r="U2398" s="659"/>
      <c r="V2398" s="659"/>
      <c r="W2398" s="659"/>
      <c r="X2398" s="659"/>
      <c r="Y2398" s="659"/>
      <c r="Z2398" s="659"/>
      <c r="AA2398" s="659"/>
      <c r="AB2398" s="659"/>
      <c r="AC2398" s="659"/>
      <c r="AD2398" s="659"/>
      <c r="AE2398" s="659"/>
      <c r="AF2398" s="659"/>
      <c r="AG2398" s="659"/>
      <c r="AH2398" s="659"/>
      <c r="AI2398" s="659"/>
      <c r="AJ2398" s="659"/>
      <c r="AK2398" s="659"/>
    </row>
    <row r="2399" spans="1:37">
      <c r="A2399" s="659"/>
      <c r="B2399" s="659"/>
      <c r="C2399" s="659"/>
      <c r="D2399" s="659"/>
      <c r="E2399" s="659"/>
      <c r="F2399" s="659"/>
      <c r="G2399" s="659"/>
      <c r="H2399" s="659"/>
      <c r="I2399" s="660"/>
      <c r="J2399" s="659"/>
      <c r="K2399" s="660"/>
      <c r="L2399" s="659"/>
      <c r="M2399" s="659"/>
      <c r="N2399" s="659"/>
      <c r="O2399" s="659"/>
      <c r="P2399" s="659"/>
      <c r="Q2399" s="659"/>
      <c r="R2399" s="659"/>
      <c r="S2399" s="659"/>
      <c r="T2399" s="659"/>
      <c r="U2399" s="659"/>
      <c r="V2399" s="659"/>
      <c r="W2399" s="659"/>
      <c r="X2399" s="659"/>
      <c r="Y2399" s="659"/>
      <c r="Z2399" s="659"/>
      <c r="AA2399" s="659"/>
      <c r="AB2399" s="659"/>
      <c r="AC2399" s="659"/>
      <c r="AD2399" s="659"/>
      <c r="AE2399" s="659"/>
      <c r="AF2399" s="659"/>
      <c r="AG2399" s="659"/>
      <c r="AH2399" s="659"/>
      <c r="AI2399" s="659"/>
      <c r="AJ2399" s="659"/>
      <c r="AK2399" s="659"/>
    </row>
    <row r="2400" spans="1:37">
      <c r="A2400" s="659"/>
      <c r="B2400" s="659"/>
      <c r="C2400" s="659"/>
      <c r="D2400" s="659"/>
      <c r="E2400" s="659"/>
      <c r="F2400" s="659"/>
      <c r="G2400" s="659"/>
      <c r="H2400" s="659"/>
      <c r="I2400" s="660"/>
      <c r="J2400" s="659"/>
      <c r="K2400" s="660"/>
      <c r="L2400" s="659"/>
      <c r="M2400" s="659"/>
      <c r="N2400" s="659"/>
      <c r="O2400" s="659"/>
      <c r="P2400" s="659"/>
      <c r="Q2400" s="659"/>
      <c r="R2400" s="659"/>
      <c r="S2400" s="659"/>
      <c r="T2400" s="659"/>
      <c r="U2400" s="659"/>
      <c r="V2400" s="659"/>
      <c r="W2400" s="659"/>
      <c r="X2400" s="659"/>
      <c r="Y2400" s="659"/>
      <c r="Z2400" s="659"/>
      <c r="AA2400" s="659"/>
      <c r="AB2400" s="659"/>
      <c r="AC2400" s="659"/>
      <c r="AD2400" s="659"/>
      <c r="AE2400" s="659"/>
      <c r="AF2400" s="659"/>
      <c r="AG2400" s="659"/>
      <c r="AH2400" s="659"/>
      <c r="AI2400" s="659"/>
      <c r="AJ2400" s="659"/>
      <c r="AK2400" s="659"/>
    </row>
    <row r="2401" spans="1:37">
      <c r="A2401" s="659"/>
      <c r="B2401" s="659"/>
      <c r="C2401" s="659"/>
      <c r="D2401" s="659"/>
      <c r="E2401" s="659"/>
      <c r="F2401" s="659"/>
      <c r="G2401" s="659"/>
      <c r="H2401" s="659"/>
      <c r="I2401" s="660"/>
      <c r="J2401" s="659"/>
      <c r="K2401" s="660"/>
      <c r="L2401" s="659"/>
      <c r="M2401" s="659"/>
      <c r="N2401" s="659"/>
      <c r="O2401" s="659"/>
      <c r="P2401" s="659"/>
      <c r="Q2401" s="659"/>
      <c r="R2401" s="659"/>
      <c r="S2401" s="659"/>
      <c r="T2401" s="659"/>
      <c r="U2401" s="659"/>
      <c r="V2401" s="659"/>
      <c r="W2401" s="659"/>
      <c r="X2401" s="659"/>
      <c r="Y2401" s="659"/>
      <c r="Z2401" s="659"/>
      <c r="AA2401" s="659"/>
      <c r="AB2401" s="659"/>
      <c r="AC2401" s="659"/>
      <c r="AD2401" s="659"/>
      <c r="AE2401" s="659"/>
      <c r="AF2401" s="659"/>
      <c r="AG2401" s="659"/>
      <c r="AH2401" s="659"/>
      <c r="AI2401" s="659"/>
      <c r="AJ2401" s="659"/>
      <c r="AK2401" s="659"/>
    </row>
    <row r="2402" spans="1:37">
      <c r="A2402" s="659"/>
      <c r="B2402" s="659"/>
      <c r="C2402" s="659"/>
      <c r="D2402" s="659"/>
      <c r="E2402" s="659"/>
      <c r="F2402" s="659"/>
      <c r="G2402" s="659"/>
      <c r="H2402" s="659"/>
      <c r="I2402" s="660"/>
      <c r="J2402" s="659"/>
      <c r="K2402" s="660"/>
      <c r="L2402" s="659"/>
      <c r="M2402" s="659"/>
      <c r="N2402" s="659"/>
      <c r="O2402" s="659"/>
      <c r="P2402" s="659"/>
      <c r="Q2402" s="659"/>
      <c r="R2402" s="659"/>
      <c r="S2402" s="659"/>
      <c r="T2402" s="659"/>
      <c r="U2402" s="659"/>
      <c r="V2402" s="659"/>
      <c r="W2402" s="659"/>
      <c r="X2402" s="659"/>
      <c r="Y2402" s="659"/>
      <c r="Z2402" s="659"/>
      <c r="AA2402" s="659"/>
      <c r="AB2402" s="659"/>
      <c r="AC2402" s="659"/>
      <c r="AD2402" s="659"/>
      <c r="AE2402" s="659"/>
      <c r="AF2402" s="659"/>
      <c r="AG2402" s="659"/>
      <c r="AH2402" s="659"/>
      <c r="AI2402" s="659"/>
      <c r="AJ2402" s="659"/>
      <c r="AK2402" s="659"/>
    </row>
    <row r="2403" spans="1:37">
      <c r="A2403" s="659"/>
      <c r="B2403" s="659"/>
      <c r="C2403" s="659"/>
      <c r="D2403" s="659"/>
      <c r="E2403" s="659"/>
      <c r="F2403" s="659"/>
      <c r="G2403" s="659"/>
      <c r="H2403" s="659"/>
      <c r="I2403" s="660"/>
      <c r="J2403" s="659"/>
      <c r="K2403" s="660"/>
      <c r="L2403" s="659"/>
      <c r="M2403" s="659"/>
      <c r="N2403" s="659"/>
      <c r="O2403" s="659"/>
      <c r="P2403" s="659"/>
      <c r="Q2403" s="659"/>
      <c r="R2403" s="659"/>
      <c r="S2403" s="659"/>
      <c r="T2403" s="659"/>
      <c r="U2403" s="659"/>
      <c r="V2403" s="659"/>
      <c r="W2403" s="659"/>
      <c r="X2403" s="659"/>
      <c r="Y2403" s="659"/>
      <c r="Z2403" s="659"/>
      <c r="AA2403" s="659"/>
      <c r="AB2403" s="659"/>
      <c r="AC2403" s="659"/>
      <c r="AD2403" s="659"/>
      <c r="AE2403" s="659"/>
      <c r="AF2403" s="659"/>
      <c r="AG2403" s="659"/>
      <c r="AH2403" s="659"/>
      <c r="AI2403" s="659"/>
      <c r="AJ2403" s="659"/>
      <c r="AK2403" s="659"/>
    </row>
    <row r="2404" spans="1:37">
      <c r="A2404" s="659"/>
      <c r="B2404" s="659"/>
      <c r="C2404" s="659"/>
      <c r="D2404" s="659"/>
      <c r="E2404" s="659"/>
      <c r="F2404" s="659"/>
      <c r="G2404" s="659"/>
      <c r="H2404" s="659"/>
      <c r="I2404" s="660"/>
      <c r="J2404" s="659"/>
      <c r="K2404" s="660"/>
      <c r="L2404" s="659"/>
      <c r="M2404" s="659"/>
      <c r="N2404" s="659"/>
      <c r="O2404" s="659"/>
      <c r="P2404" s="659"/>
      <c r="Q2404" s="659"/>
      <c r="R2404" s="659"/>
      <c r="S2404" s="659"/>
      <c r="T2404" s="659"/>
      <c r="U2404" s="659"/>
      <c r="V2404" s="659"/>
      <c r="W2404" s="659"/>
      <c r="X2404" s="659"/>
      <c r="Y2404" s="659"/>
      <c r="Z2404" s="659"/>
      <c r="AA2404" s="659"/>
      <c r="AB2404" s="659"/>
      <c r="AC2404" s="659"/>
      <c r="AD2404" s="659"/>
      <c r="AE2404" s="659"/>
      <c r="AF2404" s="659"/>
      <c r="AG2404" s="659"/>
      <c r="AH2404" s="659"/>
      <c r="AI2404" s="659"/>
      <c r="AJ2404" s="659"/>
      <c r="AK2404" s="659"/>
    </row>
    <row r="2405" spans="1:37">
      <c r="A2405" s="659"/>
      <c r="B2405" s="659"/>
      <c r="C2405" s="659"/>
      <c r="D2405" s="659"/>
      <c r="E2405" s="659"/>
      <c r="F2405" s="659"/>
      <c r="G2405" s="659"/>
      <c r="H2405" s="659"/>
      <c r="I2405" s="660"/>
      <c r="J2405" s="659"/>
      <c r="K2405" s="660"/>
      <c r="L2405" s="659"/>
      <c r="M2405" s="659"/>
      <c r="N2405" s="659"/>
      <c r="O2405" s="659"/>
      <c r="P2405" s="659"/>
      <c r="Q2405" s="659"/>
      <c r="R2405" s="659"/>
      <c r="S2405" s="659"/>
      <c r="T2405" s="659"/>
      <c r="U2405" s="659"/>
      <c r="V2405" s="659"/>
      <c r="W2405" s="659"/>
      <c r="X2405" s="659"/>
      <c r="Y2405" s="659"/>
      <c r="Z2405" s="659"/>
      <c r="AA2405" s="659"/>
      <c r="AB2405" s="659"/>
      <c r="AC2405" s="659"/>
      <c r="AD2405" s="659"/>
      <c r="AE2405" s="659"/>
      <c r="AF2405" s="659"/>
      <c r="AG2405" s="659"/>
      <c r="AH2405" s="659"/>
      <c r="AI2405" s="659"/>
      <c r="AJ2405" s="659"/>
      <c r="AK2405" s="659"/>
    </row>
    <row r="2406" spans="1:37">
      <c r="A2406" s="659"/>
      <c r="B2406" s="659"/>
      <c r="C2406" s="659"/>
      <c r="D2406" s="659"/>
      <c r="E2406" s="659"/>
      <c r="F2406" s="659"/>
      <c r="G2406" s="659"/>
      <c r="H2406" s="659"/>
      <c r="I2406" s="660"/>
      <c r="J2406" s="659"/>
      <c r="K2406" s="660"/>
      <c r="L2406" s="659"/>
      <c r="M2406" s="659"/>
      <c r="N2406" s="659"/>
      <c r="O2406" s="659"/>
      <c r="P2406" s="659"/>
      <c r="Q2406" s="659"/>
      <c r="R2406" s="659"/>
      <c r="S2406" s="659"/>
      <c r="T2406" s="659"/>
      <c r="U2406" s="659"/>
      <c r="V2406" s="659"/>
      <c r="W2406" s="659"/>
      <c r="X2406" s="659"/>
      <c r="Y2406" s="659"/>
      <c r="Z2406" s="659"/>
      <c r="AA2406" s="659"/>
      <c r="AB2406" s="659"/>
      <c r="AC2406" s="659"/>
      <c r="AD2406" s="659"/>
      <c r="AE2406" s="659"/>
      <c r="AF2406" s="659"/>
      <c r="AG2406" s="659"/>
      <c r="AH2406" s="659"/>
      <c r="AI2406" s="659"/>
      <c r="AJ2406" s="659"/>
      <c r="AK2406" s="659"/>
    </row>
    <row r="2407" spans="1:37">
      <c r="A2407" s="659"/>
      <c r="B2407" s="659"/>
      <c r="C2407" s="659"/>
      <c r="D2407" s="659"/>
      <c r="E2407" s="659"/>
      <c r="F2407" s="659"/>
      <c r="G2407" s="659"/>
      <c r="H2407" s="659"/>
      <c r="I2407" s="660"/>
      <c r="J2407" s="659"/>
      <c r="K2407" s="660"/>
      <c r="L2407" s="659"/>
      <c r="M2407" s="659"/>
      <c r="N2407" s="659"/>
      <c r="O2407" s="659"/>
      <c r="P2407" s="659"/>
      <c r="Q2407" s="659"/>
      <c r="R2407" s="659"/>
      <c r="S2407" s="659"/>
      <c r="T2407" s="659"/>
      <c r="U2407" s="659"/>
      <c r="V2407" s="659"/>
      <c r="W2407" s="659"/>
      <c r="X2407" s="659"/>
      <c r="Y2407" s="659"/>
      <c r="Z2407" s="659"/>
      <c r="AA2407" s="659"/>
      <c r="AB2407" s="659"/>
      <c r="AC2407" s="659"/>
      <c r="AD2407" s="659"/>
      <c r="AE2407" s="659"/>
      <c r="AF2407" s="659"/>
      <c r="AG2407" s="659"/>
      <c r="AH2407" s="659"/>
      <c r="AI2407" s="659"/>
      <c r="AJ2407" s="659"/>
      <c r="AK2407" s="659"/>
    </row>
    <row r="2408" spans="1:37">
      <c r="A2408" s="659"/>
      <c r="B2408" s="659"/>
      <c r="C2408" s="659"/>
      <c r="D2408" s="659"/>
      <c r="E2408" s="659"/>
      <c r="F2408" s="659"/>
      <c r="G2408" s="659"/>
      <c r="H2408" s="659"/>
      <c r="I2408" s="660"/>
      <c r="J2408" s="659"/>
      <c r="K2408" s="660"/>
      <c r="L2408" s="659"/>
      <c r="M2408" s="659"/>
      <c r="N2408" s="659"/>
      <c r="O2408" s="659"/>
      <c r="P2408" s="659"/>
      <c r="Q2408" s="659"/>
      <c r="R2408" s="659"/>
      <c r="S2408" s="659"/>
      <c r="T2408" s="659"/>
      <c r="U2408" s="659"/>
      <c r="V2408" s="659"/>
      <c r="W2408" s="659"/>
      <c r="X2408" s="659"/>
      <c r="Y2408" s="659"/>
      <c r="Z2408" s="659"/>
      <c r="AA2408" s="659"/>
      <c r="AB2408" s="659"/>
      <c r="AC2408" s="659"/>
      <c r="AD2408" s="659"/>
      <c r="AE2408" s="659"/>
      <c r="AF2408" s="659"/>
      <c r="AG2408" s="659"/>
      <c r="AH2408" s="659"/>
      <c r="AI2408" s="659"/>
      <c r="AJ2408" s="659"/>
      <c r="AK2408" s="659"/>
    </row>
    <row r="2409" spans="1:37">
      <c r="A2409" s="659"/>
      <c r="B2409" s="659"/>
      <c r="C2409" s="659"/>
      <c r="D2409" s="659"/>
      <c r="E2409" s="659"/>
      <c r="F2409" s="659"/>
      <c r="G2409" s="659"/>
      <c r="H2409" s="659"/>
      <c r="I2409" s="660"/>
      <c r="J2409" s="659"/>
      <c r="K2409" s="660"/>
      <c r="L2409" s="659"/>
      <c r="M2409" s="659"/>
      <c r="N2409" s="659"/>
      <c r="O2409" s="659"/>
      <c r="P2409" s="659"/>
      <c r="Q2409" s="659"/>
      <c r="R2409" s="659"/>
      <c r="S2409" s="659"/>
      <c r="T2409" s="659"/>
      <c r="U2409" s="659"/>
      <c r="V2409" s="659"/>
      <c r="W2409" s="659"/>
      <c r="X2409" s="659"/>
      <c r="Y2409" s="659"/>
      <c r="Z2409" s="659"/>
      <c r="AA2409" s="659"/>
      <c r="AB2409" s="659"/>
      <c r="AC2409" s="659"/>
      <c r="AD2409" s="659"/>
      <c r="AE2409" s="659"/>
      <c r="AF2409" s="659"/>
      <c r="AG2409" s="659"/>
      <c r="AH2409" s="659"/>
      <c r="AI2409" s="659"/>
      <c r="AJ2409" s="659"/>
      <c r="AK2409" s="659"/>
    </row>
    <row r="2410" spans="1:37">
      <c r="A2410" s="659"/>
      <c r="B2410" s="659"/>
      <c r="C2410" s="659"/>
      <c r="D2410" s="659"/>
      <c r="E2410" s="659"/>
      <c r="F2410" s="659"/>
      <c r="G2410" s="659"/>
      <c r="H2410" s="659"/>
      <c r="I2410" s="660"/>
      <c r="J2410" s="659"/>
      <c r="K2410" s="660"/>
      <c r="L2410" s="659"/>
      <c r="M2410" s="659"/>
      <c r="N2410" s="659"/>
      <c r="O2410" s="659"/>
      <c r="P2410" s="659"/>
      <c r="Q2410" s="659"/>
      <c r="R2410" s="659"/>
      <c r="S2410" s="659"/>
      <c r="T2410" s="659"/>
      <c r="U2410" s="659"/>
      <c r="V2410" s="659"/>
      <c r="W2410" s="659"/>
      <c r="X2410" s="659"/>
      <c r="Y2410" s="659"/>
      <c r="Z2410" s="659"/>
      <c r="AA2410" s="659"/>
      <c r="AB2410" s="659"/>
      <c r="AC2410" s="659"/>
      <c r="AD2410" s="659"/>
      <c r="AE2410" s="659"/>
      <c r="AF2410" s="659"/>
      <c r="AG2410" s="659"/>
      <c r="AH2410" s="659"/>
      <c r="AI2410" s="659"/>
      <c r="AJ2410" s="659"/>
      <c r="AK2410" s="659"/>
    </row>
    <row r="2411" spans="1:37">
      <c r="A2411" s="659"/>
      <c r="B2411" s="659"/>
      <c r="C2411" s="659"/>
      <c r="D2411" s="659"/>
      <c r="E2411" s="659"/>
      <c r="F2411" s="659"/>
      <c r="G2411" s="659"/>
      <c r="H2411" s="659"/>
      <c r="I2411" s="660"/>
      <c r="J2411" s="659"/>
      <c r="K2411" s="660"/>
      <c r="L2411" s="659"/>
      <c r="M2411" s="659"/>
      <c r="N2411" s="659"/>
      <c r="O2411" s="659"/>
      <c r="P2411" s="659"/>
      <c r="Q2411" s="659"/>
      <c r="R2411" s="659"/>
      <c r="S2411" s="659"/>
      <c r="T2411" s="659"/>
      <c r="U2411" s="659"/>
      <c r="V2411" s="659"/>
      <c r="W2411" s="659"/>
      <c r="X2411" s="659"/>
      <c r="Y2411" s="659"/>
      <c r="Z2411" s="659"/>
      <c r="AA2411" s="659"/>
      <c r="AB2411" s="659"/>
      <c r="AC2411" s="659"/>
      <c r="AD2411" s="659"/>
      <c r="AE2411" s="659"/>
      <c r="AF2411" s="659"/>
      <c r="AG2411" s="659"/>
      <c r="AH2411" s="659"/>
      <c r="AI2411" s="659"/>
      <c r="AJ2411" s="659"/>
      <c r="AK2411" s="659"/>
    </row>
    <row r="2412" spans="1:37">
      <c r="A2412" s="659"/>
      <c r="B2412" s="659"/>
      <c r="C2412" s="659"/>
      <c r="D2412" s="659"/>
      <c r="E2412" s="659"/>
      <c r="F2412" s="659"/>
      <c r="G2412" s="659"/>
      <c r="H2412" s="659"/>
      <c r="I2412" s="660"/>
      <c r="J2412" s="659"/>
      <c r="K2412" s="660"/>
      <c r="L2412" s="659"/>
      <c r="M2412" s="659"/>
      <c r="N2412" s="659"/>
      <c r="O2412" s="659"/>
      <c r="P2412" s="659"/>
      <c r="Q2412" s="659"/>
      <c r="R2412" s="659"/>
      <c r="S2412" s="659"/>
      <c r="T2412" s="659"/>
      <c r="U2412" s="659"/>
      <c r="V2412" s="659"/>
      <c r="W2412" s="659"/>
      <c r="X2412" s="659"/>
      <c r="Y2412" s="659"/>
      <c r="Z2412" s="659"/>
      <c r="AA2412" s="659"/>
      <c r="AB2412" s="659"/>
      <c r="AC2412" s="659"/>
      <c r="AD2412" s="659"/>
      <c r="AE2412" s="659"/>
      <c r="AF2412" s="659"/>
      <c r="AG2412" s="659"/>
      <c r="AH2412" s="659"/>
      <c r="AI2412" s="659"/>
      <c r="AJ2412" s="659"/>
      <c r="AK2412" s="659"/>
    </row>
    <row r="2413" spans="1:37">
      <c r="A2413" s="659"/>
      <c r="B2413" s="659"/>
      <c r="C2413" s="659"/>
      <c r="D2413" s="659"/>
      <c r="E2413" s="659"/>
      <c r="F2413" s="659"/>
      <c r="G2413" s="659"/>
      <c r="H2413" s="659"/>
      <c r="I2413" s="660"/>
      <c r="J2413" s="659"/>
      <c r="K2413" s="660"/>
      <c r="L2413" s="659"/>
      <c r="M2413" s="659"/>
      <c r="N2413" s="659"/>
      <c r="O2413" s="659"/>
      <c r="P2413" s="659"/>
      <c r="Q2413" s="659"/>
      <c r="R2413" s="659"/>
      <c r="S2413" s="659"/>
      <c r="T2413" s="659"/>
      <c r="U2413" s="659"/>
      <c r="V2413" s="659"/>
      <c r="W2413" s="659"/>
      <c r="X2413" s="659"/>
      <c r="Y2413" s="659"/>
      <c r="Z2413" s="659"/>
      <c r="AA2413" s="659"/>
      <c r="AB2413" s="659"/>
      <c r="AC2413" s="659"/>
      <c r="AD2413" s="659"/>
      <c r="AE2413" s="659"/>
      <c r="AF2413" s="659"/>
      <c r="AG2413" s="659"/>
      <c r="AH2413" s="659"/>
      <c r="AI2413" s="659"/>
      <c r="AJ2413" s="659"/>
      <c r="AK2413" s="659"/>
    </row>
    <row r="2414" spans="1:37">
      <c r="A2414" s="659"/>
      <c r="B2414" s="659"/>
      <c r="C2414" s="659"/>
      <c r="D2414" s="659"/>
      <c r="E2414" s="659"/>
      <c r="F2414" s="659"/>
      <c r="G2414" s="659"/>
      <c r="H2414" s="659"/>
      <c r="I2414" s="660"/>
      <c r="J2414" s="659"/>
      <c r="K2414" s="660"/>
      <c r="L2414" s="659"/>
      <c r="M2414" s="659"/>
      <c r="N2414" s="659"/>
      <c r="O2414" s="659"/>
      <c r="P2414" s="659"/>
      <c r="Q2414" s="659"/>
      <c r="R2414" s="659"/>
      <c r="S2414" s="659"/>
      <c r="T2414" s="659"/>
      <c r="U2414" s="659"/>
      <c r="V2414" s="659"/>
      <c r="W2414" s="659"/>
      <c r="X2414" s="659"/>
      <c r="Y2414" s="659"/>
      <c r="Z2414" s="659"/>
      <c r="AA2414" s="659"/>
      <c r="AB2414" s="659"/>
      <c r="AC2414" s="659"/>
      <c r="AD2414" s="659"/>
      <c r="AE2414" s="659"/>
      <c r="AF2414" s="659"/>
      <c r="AG2414" s="659"/>
      <c r="AH2414" s="659"/>
      <c r="AI2414" s="659"/>
      <c r="AJ2414" s="659"/>
      <c r="AK2414" s="659"/>
    </row>
    <row r="2415" spans="1:37">
      <c r="A2415" s="659"/>
      <c r="B2415" s="659"/>
      <c r="C2415" s="659"/>
      <c r="D2415" s="659"/>
      <c r="E2415" s="659"/>
      <c r="F2415" s="659"/>
      <c r="G2415" s="659"/>
      <c r="H2415" s="659"/>
      <c r="I2415" s="660"/>
      <c r="J2415" s="659"/>
      <c r="K2415" s="660"/>
      <c r="L2415" s="659"/>
      <c r="M2415" s="659"/>
      <c r="N2415" s="659"/>
      <c r="O2415" s="659"/>
      <c r="P2415" s="659"/>
      <c r="Q2415" s="659"/>
      <c r="R2415" s="659"/>
      <c r="S2415" s="659"/>
      <c r="T2415" s="659"/>
      <c r="U2415" s="659"/>
      <c r="V2415" s="659"/>
      <c r="W2415" s="659"/>
      <c r="X2415" s="659"/>
      <c r="Y2415" s="659"/>
      <c r="Z2415" s="659"/>
      <c r="AA2415" s="659"/>
      <c r="AB2415" s="659"/>
      <c r="AC2415" s="659"/>
      <c r="AD2415" s="659"/>
      <c r="AE2415" s="659"/>
      <c r="AF2415" s="659"/>
      <c r="AG2415" s="659"/>
      <c r="AH2415" s="659"/>
      <c r="AI2415" s="659"/>
      <c r="AJ2415" s="659"/>
      <c r="AK2415" s="659"/>
    </row>
    <row r="2416" spans="1:37">
      <c r="A2416" s="659"/>
      <c r="B2416" s="659"/>
      <c r="C2416" s="659"/>
      <c r="D2416" s="659"/>
      <c r="E2416" s="659"/>
      <c r="F2416" s="659"/>
      <c r="G2416" s="659"/>
      <c r="H2416" s="659"/>
      <c r="I2416" s="660"/>
      <c r="J2416" s="659"/>
      <c r="K2416" s="660"/>
      <c r="L2416" s="659"/>
      <c r="M2416" s="659"/>
      <c r="N2416" s="659"/>
      <c r="O2416" s="659"/>
      <c r="P2416" s="659"/>
      <c r="Q2416" s="659"/>
      <c r="R2416" s="659"/>
      <c r="S2416" s="659"/>
      <c r="T2416" s="659"/>
      <c r="U2416" s="659"/>
      <c r="V2416" s="659"/>
      <c r="W2416" s="659"/>
      <c r="X2416" s="659"/>
      <c r="Y2416" s="659"/>
      <c r="Z2416" s="659"/>
      <c r="AA2416" s="659"/>
      <c r="AB2416" s="659"/>
      <c r="AC2416" s="659"/>
      <c r="AD2416" s="659"/>
      <c r="AE2416" s="659"/>
      <c r="AF2416" s="659"/>
      <c r="AG2416" s="659"/>
      <c r="AH2416" s="659"/>
      <c r="AI2416" s="659"/>
      <c r="AJ2416" s="659"/>
      <c r="AK2416" s="659"/>
    </row>
    <row r="2417" spans="1:37">
      <c r="A2417" s="659"/>
      <c r="B2417" s="659"/>
      <c r="C2417" s="659"/>
      <c r="D2417" s="659"/>
      <c r="E2417" s="659"/>
      <c r="F2417" s="659"/>
      <c r="G2417" s="659"/>
      <c r="H2417" s="659"/>
      <c r="I2417" s="660"/>
      <c r="J2417" s="659"/>
      <c r="K2417" s="660"/>
      <c r="L2417" s="659"/>
      <c r="M2417" s="659"/>
      <c r="N2417" s="659"/>
      <c r="O2417" s="659"/>
      <c r="P2417" s="659"/>
      <c r="Q2417" s="659"/>
      <c r="R2417" s="659"/>
      <c r="S2417" s="659"/>
      <c r="T2417" s="659"/>
      <c r="U2417" s="659"/>
      <c r="V2417" s="659"/>
      <c r="W2417" s="659"/>
      <c r="X2417" s="659"/>
      <c r="Y2417" s="659"/>
      <c r="Z2417" s="659"/>
      <c r="AA2417" s="659"/>
      <c r="AB2417" s="659"/>
      <c r="AC2417" s="659"/>
      <c r="AD2417" s="659"/>
      <c r="AE2417" s="659"/>
      <c r="AF2417" s="659"/>
      <c r="AG2417" s="659"/>
      <c r="AH2417" s="659"/>
      <c r="AI2417" s="659"/>
      <c r="AJ2417" s="659"/>
      <c r="AK2417" s="659"/>
    </row>
    <row r="2418" spans="1:37">
      <c r="A2418" s="659"/>
      <c r="B2418" s="659"/>
      <c r="C2418" s="659"/>
      <c r="D2418" s="659"/>
      <c r="E2418" s="659"/>
      <c r="F2418" s="659"/>
      <c r="G2418" s="659"/>
      <c r="H2418" s="659"/>
      <c r="I2418" s="660"/>
      <c r="J2418" s="659"/>
      <c r="K2418" s="660"/>
      <c r="L2418" s="659"/>
      <c r="M2418" s="659"/>
      <c r="N2418" s="659"/>
      <c r="O2418" s="659"/>
      <c r="P2418" s="659"/>
      <c r="Q2418" s="659"/>
      <c r="R2418" s="659"/>
      <c r="S2418" s="659"/>
      <c r="T2418" s="659"/>
      <c r="U2418" s="659"/>
      <c r="V2418" s="659"/>
      <c r="W2418" s="659"/>
      <c r="X2418" s="659"/>
      <c r="Y2418" s="659"/>
      <c r="Z2418" s="659"/>
      <c r="AA2418" s="659"/>
      <c r="AB2418" s="659"/>
      <c r="AC2418" s="659"/>
      <c r="AD2418" s="659"/>
      <c r="AE2418" s="659"/>
      <c r="AF2418" s="659"/>
      <c r="AG2418" s="659"/>
      <c r="AH2418" s="659"/>
      <c r="AI2418" s="659"/>
      <c r="AJ2418" s="659"/>
      <c r="AK2418" s="659"/>
    </row>
    <row r="2419" spans="1:37">
      <c r="A2419" s="659"/>
      <c r="B2419" s="659"/>
      <c r="C2419" s="659"/>
      <c r="D2419" s="659"/>
      <c r="E2419" s="659"/>
      <c r="F2419" s="659"/>
      <c r="G2419" s="659"/>
      <c r="H2419" s="659"/>
      <c r="I2419" s="660"/>
      <c r="J2419" s="659"/>
      <c r="K2419" s="660"/>
      <c r="L2419" s="659"/>
      <c r="M2419" s="659"/>
      <c r="N2419" s="659"/>
      <c r="O2419" s="659"/>
      <c r="P2419" s="659"/>
      <c r="Q2419" s="659"/>
      <c r="R2419" s="659"/>
      <c r="S2419" s="659"/>
      <c r="T2419" s="659"/>
      <c r="U2419" s="659"/>
      <c r="V2419" s="659"/>
      <c r="W2419" s="659"/>
      <c r="X2419" s="659"/>
      <c r="Y2419" s="659"/>
      <c r="Z2419" s="659"/>
      <c r="AA2419" s="659"/>
      <c r="AB2419" s="659"/>
      <c r="AC2419" s="659"/>
      <c r="AD2419" s="659"/>
      <c r="AE2419" s="659"/>
      <c r="AF2419" s="659"/>
      <c r="AG2419" s="659"/>
      <c r="AH2419" s="659"/>
      <c r="AI2419" s="659"/>
      <c r="AJ2419" s="659"/>
      <c r="AK2419" s="659"/>
    </row>
    <row r="2420" spans="1:37">
      <c r="A2420" s="659"/>
      <c r="B2420" s="659"/>
      <c r="C2420" s="659"/>
      <c r="D2420" s="659"/>
      <c r="E2420" s="659"/>
      <c r="F2420" s="659"/>
      <c r="G2420" s="659"/>
      <c r="H2420" s="659"/>
      <c r="I2420" s="660"/>
      <c r="J2420" s="659"/>
      <c r="K2420" s="660"/>
      <c r="L2420" s="659"/>
      <c r="M2420" s="659"/>
      <c r="N2420" s="659"/>
      <c r="O2420" s="659"/>
      <c r="P2420" s="659"/>
      <c r="Q2420" s="659"/>
      <c r="R2420" s="659"/>
      <c r="S2420" s="659"/>
      <c r="T2420" s="659"/>
      <c r="U2420" s="659"/>
      <c r="V2420" s="659"/>
      <c r="W2420" s="659"/>
      <c r="X2420" s="659"/>
      <c r="Y2420" s="659"/>
      <c r="Z2420" s="659"/>
      <c r="AA2420" s="659"/>
      <c r="AB2420" s="659"/>
      <c r="AC2420" s="659"/>
      <c r="AD2420" s="659"/>
      <c r="AE2420" s="659"/>
      <c r="AF2420" s="659"/>
      <c r="AG2420" s="659"/>
      <c r="AH2420" s="659"/>
      <c r="AI2420" s="659"/>
      <c r="AJ2420" s="659"/>
      <c r="AK2420" s="659"/>
    </row>
    <row r="2421" spans="1:37">
      <c r="A2421" s="659"/>
      <c r="B2421" s="659"/>
      <c r="C2421" s="659"/>
      <c r="D2421" s="659"/>
      <c r="E2421" s="659"/>
      <c r="F2421" s="659"/>
      <c r="G2421" s="659"/>
      <c r="H2421" s="659"/>
      <c r="I2421" s="660"/>
      <c r="J2421" s="659"/>
      <c r="K2421" s="660"/>
      <c r="L2421" s="659"/>
      <c r="M2421" s="659"/>
      <c r="N2421" s="659"/>
      <c r="O2421" s="659"/>
      <c r="P2421" s="659"/>
      <c r="Q2421" s="659"/>
      <c r="R2421" s="659"/>
      <c r="S2421" s="659"/>
      <c r="T2421" s="659"/>
      <c r="U2421" s="659"/>
      <c r="V2421" s="659"/>
      <c r="W2421" s="659"/>
      <c r="X2421" s="659"/>
      <c r="Y2421" s="659"/>
      <c r="Z2421" s="659"/>
      <c r="AA2421" s="659"/>
      <c r="AB2421" s="659"/>
      <c r="AC2421" s="659"/>
      <c r="AD2421" s="659"/>
      <c r="AE2421" s="659"/>
      <c r="AF2421" s="659"/>
      <c r="AG2421" s="659"/>
      <c r="AH2421" s="659"/>
      <c r="AI2421" s="659"/>
      <c r="AJ2421" s="659"/>
      <c r="AK2421" s="659"/>
    </row>
    <row r="2422" spans="1:37">
      <c r="A2422" s="659"/>
      <c r="B2422" s="659"/>
      <c r="C2422" s="659"/>
      <c r="D2422" s="659"/>
      <c r="E2422" s="659"/>
      <c r="F2422" s="659"/>
      <c r="G2422" s="659"/>
      <c r="H2422" s="659"/>
      <c r="I2422" s="660"/>
      <c r="J2422" s="659"/>
      <c r="K2422" s="660"/>
      <c r="L2422" s="659"/>
      <c r="M2422" s="659"/>
      <c r="N2422" s="659"/>
      <c r="O2422" s="659"/>
      <c r="P2422" s="659"/>
      <c r="Q2422" s="659"/>
      <c r="R2422" s="659"/>
      <c r="S2422" s="659"/>
      <c r="T2422" s="659"/>
      <c r="U2422" s="659"/>
      <c r="V2422" s="659"/>
      <c r="W2422" s="659"/>
      <c r="X2422" s="659"/>
      <c r="Y2422" s="659"/>
      <c r="Z2422" s="659"/>
      <c r="AA2422" s="659"/>
      <c r="AB2422" s="659"/>
      <c r="AC2422" s="659"/>
      <c r="AD2422" s="659"/>
      <c r="AE2422" s="659"/>
      <c r="AF2422" s="659"/>
      <c r="AG2422" s="659"/>
      <c r="AH2422" s="659"/>
      <c r="AI2422" s="659"/>
      <c r="AJ2422" s="659"/>
      <c r="AK2422" s="659"/>
    </row>
    <row r="2423" spans="1:37">
      <c r="A2423" s="659"/>
      <c r="B2423" s="659"/>
      <c r="C2423" s="659"/>
      <c r="D2423" s="659"/>
      <c r="E2423" s="659"/>
      <c r="F2423" s="659"/>
      <c r="G2423" s="659"/>
      <c r="H2423" s="659"/>
      <c r="I2423" s="660"/>
      <c r="J2423" s="659"/>
      <c r="K2423" s="660"/>
      <c r="L2423" s="659"/>
      <c r="M2423" s="659"/>
      <c r="N2423" s="659"/>
      <c r="O2423" s="659"/>
      <c r="P2423" s="659"/>
      <c r="Q2423" s="659"/>
      <c r="R2423" s="659"/>
      <c r="S2423" s="659"/>
      <c r="T2423" s="659"/>
      <c r="U2423" s="659"/>
      <c r="V2423" s="659"/>
      <c r="W2423" s="659"/>
      <c r="X2423" s="659"/>
      <c r="Y2423" s="659"/>
      <c r="Z2423" s="659"/>
      <c r="AA2423" s="659"/>
      <c r="AB2423" s="659"/>
      <c r="AC2423" s="659"/>
      <c r="AD2423" s="659"/>
      <c r="AE2423" s="659"/>
      <c r="AF2423" s="659"/>
      <c r="AG2423" s="659"/>
      <c r="AH2423" s="659"/>
      <c r="AI2423" s="659"/>
      <c r="AJ2423" s="659"/>
      <c r="AK2423" s="659"/>
    </row>
    <row r="2424" spans="1:37">
      <c r="A2424" s="659"/>
      <c r="B2424" s="659"/>
      <c r="C2424" s="659"/>
      <c r="D2424" s="659"/>
      <c r="E2424" s="659"/>
      <c r="F2424" s="659"/>
      <c r="G2424" s="659"/>
      <c r="H2424" s="659"/>
      <c r="I2424" s="660"/>
      <c r="J2424" s="659"/>
      <c r="K2424" s="660"/>
      <c r="L2424" s="659"/>
      <c r="M2424" s="659"/>
      <c r="N2424" s="659"/>
      <c r="O2424" s="659"/>
      <c r="P2424" s="659"/>
      <c r="Q2424" s="659"/>
      <c r="R2424" s="659"/>
      <c r="S2424" s="659"/>
      <c r="T2424" s="659"/>
      <c r="U2424" s="659"/>
      <c r="V2424" s="659"/>
      <c r="W2424" s="659"/>
      <c r="X2424" s="659"/>
      <c r="Y2424" s="659"/>
      <c r="Z2424" s="659"/>
      <c r="AA2424" s="659"/>
      <c r="AB2424" s="659"/>
      <c r="AC2424" s="659"/>
      <c r="AD2424" s="659"/>
      <c r="AE2424" s="659"/>
      <c r="AF2424" s="659"/>
      <c r="AG2424" s="659"/>
      <c r="AH2424" s="659"/>
      <c r="AI2424" s="659"/>
      <c r="AJ2424" s="659"/>
      <c r="AK2424" s="659"/>
    </row>
    <row r="2425" spans="1:37">
      <c r="A2425" s="659"/>
      <c r="B2425" s="659"/>
      <c r="C2425" s="659"/>
      <c r="D2425" s="659"/>
      <c r="E2425" s="659"/>
      <c r="F2425" s="659"/>
      <c r="G2425" s="659"/>
      <c r="H2425" s="659"/>
      <c r="I2425" s="660"/>
      <c r="J2425" s="659"/>
      <c r="K2425" s="660"/>
      <c r="L2425" s="659"/>
      <c r="M2425" s="659"/>
      <c r="N2425" s="659"/>
      <c r="O2425" s="659"/>
      <c r="P2425" s="659"/>
      <c r="Q2425" s="659"/>
      <c r="R2425" s="659"/>
      <c r="S2425" s="659"/>
      <c r="T2425" s="659"/>
      <c r="U2425" s="659"/>
      <c r="V2425" s="659"/>
      <c r="W2425" s="659"/>
      <c r="X2425" s="659"/>
      <c r="Y2425" s="659"/>
      <c r="Z2425" s="659"/>
      <c r="AA2425" s="659"/>
      <c r="AB2425" s="659"/>
      <c r="AC2425" s="659"/>
      <c r="AD2425" s="659"/>
      <c r="AE2425" s="659"/>
      <c r="AF2425" s="659"/>
      <c r="AG2425" s="659"/>
      <c r="AH2425" s="659"/>
      <c r="AI2425" s="659"/>
      <c r="AJ2425" s="659"/>
      <c r="AK2425" s="659"/>
    </row>
    <row r="2426" spans="1:37">
      <c r="A2426" s="659"/>
      <c r="B2426" s="659"/>
      <c r="C2426" s="659"/>
      <c r="D2426" s="659"/>
      <c r="E2426" s="659"/>
      <c r="F2426" s="659"/>
      <c r="G2426" s="659"/>
      <c r="H2426" s="659"/>
      <c r="I2426" s="660"/>
      <c r="J2426" s="659"/>
      <c r="K2426" s="660"/>
      <c r="L2426" s="659"/>
      <c r="M2426" s="659"/>
      <c r="N2426" s="659"/>
      <c r="O2426" s="659"/>
      <c r="P2426" s="659"/>
      <c r="Q2426" s="659"/>
      <c r="R2426" s="659"/>
      <c r="S2426" s="659"/>
      <c r="T2426" s="659"/>
      <c r="U2426" s="659"/>
      <c r="V2426" s="659"/>
      <c r="W2426" s="659"/>
      <c r="X2426" s="659"/>
      <c r="Y2426" s="659"/>
      <c r="Z2426" s="659"/>
      <c r="AA2426" s="659"/>
      <c r="AB2426" s="659"/>
      <c r="AC2426" s="659"/>
      <c r="AD2426" s="659"/>
      <c r="AE2426" s="659"/>
      <c r="AF2426" s="659"/>
      <c r="AG2426" s="659"/>
      <c r="AH2426" s="659"/>
      <c r="AI2426" s="659"/>
      <c r="AJ2426" s="659"/>
      <c r="AK2426" s="659"/>
    </row>
    <row r="2427" spans="1:37">
      <c r="A2427" s="659"/>
      <c r="B2427" s="659"/>
      <c r="C2427" s="659"/>
      <c r="D2427" s="659"/>
      <c r="E2427" s="659"/>
      <c r="F2427" s="659"/>
      <c r="G2427" s="659"/>
      <c r="H2427" s="659"/>
      <c r="I2427" s="660"/>
      <c r="J2427" s="659"/>
      <c r="K2427" s="660"/>
      <c r="L2427" s="659"/>
      <c r="M2427" s="659"/>
      <c r="N2427" s="659"/>
      <c r="O2427" s="659"/>
      <c r="P2427" s="659"/>
      <c r="Q2427" s="659"/>
      <c r="R2427" s="659"/>
      <c r="S2427" s="659"/>
      <c r="T2427" s="659"/>
      <c r="U2427" s="659"/>
      <c r="V2427" s="659"/>
      <c r="W2427" s="659"/>
      <c r="X2427" s="659"/>
      <c r="Y2427" s="659"/>
      <c r="Z2427" s="659"/>
      <c r="AA2427" s="659"/>
      <c r="AB2427" s="659"/>
      <c r="AC2427" s="659"/>
      <c r="AD2427" s="659"/>
      <c r="AE2427" s="659"/>
      <c r="AF2427" s="659"/>
      <c r="AG2427" s="659"/>
      <c r="AH2427" s="659"/>
      <c r="AI2427" s="659"/>
      <c r="AJ2427" s="659"/>
      <c r="AK2427" s="659"/>
    </row>
    <row r="2428" spans="1:37">
      <c r="A2428" s="659"/>
      <c r="B2428" s="659"/>
      <c r="C2428" s="659"/>
      <c r="D2428" s="659"/>
      <c r="E2428" s="659"/>
      <c r="F2428" s="659"/>
      <c r="G2428" s="659"/>
      <c r="H2428" s="659"/>
      <c r="I2428" s="660"/>
      <c r="J2428" s="659"/>
      <c r="K2428" s="660"/>
      <c r="L2428" s="659"/>
      <c r="M2428" s="659"/>
      <c r="N2428" s="659"/>
      <c r="O2428" s="659"/>
      <c r="P2428" s="659"/>
      <c r="Q2428" s="659"/>
      <c r="R2428" s="659"/>
      <c r="S2428" s="659"/>
      <c r="T2428" s="659"/>
      <c r="U2428" s="659"/>
      <c r="V2428" s="659"/>
      <c r="W2428" s="659"/>
      <c r="X2428" s="659"/>
      <c r="Y2428" s="659"/>
      <c r="Z2428" s="659"/>
      <c r="AA2428" s="659"/>
      <c r="AB2428" s="659"/>
      <c r="AC2428" s="659"/>
      <c r="AD2428" s="659"/>
      <c r="AE2428" s="659"/>
      <c r="AF2428" s="659"/>
      <c r="AG2428" s="659"/>
      <c r="AH2428" s="659"/>
      <c r="AI2428" s="659"/>
      <c r="AJ2428" s="659"/>
      <c r="AK2428" s="659"/>
    </row>
    <row r="2429" spans="1:37">
      <c r="A2429" s="659"/>
      <c r="B2429" s="659"/>
      <c r="C2429" s="659"/>
      <c r="D2429" s="659"/>
      <c r="E2429" s="659"/>
      <c r="F2429" s="659"/>
      <c r="G2429" s="659"/>
      <c r="H2429" s="659"/>
      <c r="I2429" s="660"/>
      <c r="J2429" s="659"/>
      <c r="K2429" s="660"/>
      <c r="L2429" s="659"/>
      <c r="M2429" s="659"/>
      <c r="N2429" s="659"/>
      <c r="O2429" s="659"/>
      <c r="P2429" s="659"/>
      <c r="Q2429" s="659"/>
      <c r="R2429" s="659"/>
      <c r="S2429" s="659"/>
      <c r="T2429" s="659"/>
      <c r="U2429" s="659"/>
      <c r="V2429" s="659"/>
      <c r="W2429" s="659"/>
      <c r="X2429" s="659"/>
      <c r="Y2429" s="659"/>
      <c r="Z2429" s="659"/>
      <c r="AA2429" s="659"/>
      <c r="AB2429" s="659"/>
      <c r="AC2429" s="659"/>
      <c r="AD2429" s="659"/>
      <c r="AE2429" s="659"/>
      <c r="AF2429" s="659"/>
      <c r="AG2429" s="659"/>
      <c r="AH2429" s="659"/>
      <c r="AI2429" s="659"/>
      <c r="AJ2429" s="659"/>
      <c r="AK2429" s="659"/>
    </row>
    <row r="2430" spans="1:37">
      <c r="A2430" s="659"/>
      <c r="B2430" s="659"/>
      <c r="C2430" s="659"/>
      <c r="D2430" s="659"/>
      <c r="E2430" s="659"/>
      <c r="F2430" s="659"/>
      <c r="G2430" s="659"/>
      <c r="H2430" s="659"/>
      <c r="I2430" s="660"/>
      <c r="J2430" s="659"/>
      <c r="K2430" s="660"/>
      <c r="L2430" s="659"/>
      <c r="M2430" s="659"/>
      <c r="N2430" s="659"/>
      <c r="O2430" s="659"/>
      <c r="P2430" s="659"/>
      <c r="Q2430" s="659"/>
      <c r="R2430" s="659"/>
      <c r="S2430" s="659"/>
      <c r="T2430" s="659"/>
      <c r="U2430" s="659"/>
      <c r="V2430" s="659"/>
      <c r="W2430" s="659"/>
      <c r="X2430" s="659"/>
      <c r="Y2430" s="659"/>
      <c r="Z2430" s="659"/>
      <c r="AA2430" s="659"/>
      <c r="AB2430" s="659"/>
      <c r="AC2430" s="659"/>
      <c r="AD2430" s="659"/>
      <c r="AE2430" s="659"/>
      <c r="AF2430" s="659"/>
      <c r="AG2430" s="659"/>
      <c r="AH2430" s="659"/>
      <c r="AI2430" s="659"/>
      <c r="AJ2430" s="659"/>
      <c r="AK2430" s="659"/>
    </row>
    <row r="2431" spans="1:37">
      <c r="A2431" s="659"/>
      <c r="B2431" s="659"/>
      <c r="C2431" s="659"/>
      <c r="D2431" s="659"/>
      <c r="E2431" s="659"/>
      <c r="F2431" s="659"/>
      <c r="G2431" s="659"/>
      <c r="H2431" s="659"/>
      <c r="I2431" s="660"/>
      <c r="J2431" s="659"/>
      <c r="K2431" s="660"/>
      <c r="L2431" s="659"/>
      <c r="M2431" s="659"/>
      <c r="N2431" s="659"/>
      <c r="O2431" s="659"/>
      <c r="P2431" s="659"/>
      <c r="Q2431" s="659"/>
      <c r="R2431" s="659"/>
      <c r="S2431" s="659"/>
      <c r="T2431" s="659"/>
      <c r="U2431" s="659"/>
      <c r="V2431" s="659"/>
      <c r="W2431" s="659"/>
      <c r="X2431" s="659"/>
      <c r="Y2431" s="659"/>
      <c r="Z2431" s="659"/>
      <c r="AA2431" s="659"/>
      <c r="AB2431" s="659"/>
      <c r="AC2431" s="659"/>
      <c r="AD2431" s="659"/>
      <c r="AE2431" s="659"/>
      <c r="AF2431" s="659"/>
      <c r="AG2431" s="659"/>
      <c r="AH2431" s="659"/>
      <c r="AI2431" s="659"/>
      <c r="AJ2431" s="659"/>
      <c r="AK2431" s="659"/>
    </row>
    <row r="2432" spans="1:37">
      <c r="A2432" s="659"/>
      <c r="B2432" s="659"/>
      <c r="C2432" s="659"/>
      <c r="D2432" s="659"/>
      <c r="E2432" s="659"/>
      <c r="F2432" s="659"/>
      <c r="G2432" s="659"/>
      <c r="H2432" s="659"/>
      <c r="I2432" s="660"/>
      <c r="J2432" s="659"/>
      <c r="K2432" s="660"/>
      <c r="L2432" s="659"/>
      <c r="M2432" s="659"/>
      <c r="N2432" s="659"/>
      <c r="O2432" s="659"/>
      <c r="P2432" s="659"/>
      <c r="Q2432" s="659"/>
      <c r="R2432" s="659"/>
      <c r="S2432" s="659"/>
      <c r="T2432" s="659"/>
      <c r="U2432" s="659"/>
      <c r="V2432" s="659"/>
      <c r="W2432" s="659"/>
      <c r="X2432" s="659"/>
      <c r="Y2432" s="659"/>
      <c r="Z2432" s="659"/>
      <c r="AA2432" s="659"/>
      <c r="AB2432" s="659"/>
      <c r="AC2432" s="659"/>
      <c r="AD2432" s="659"/>
      <c r="AE2432" s="659"/>
      <c r="AF2432" s="659"/>
      <c r="AG2432" s="659"/>
      <c r="AH2432" s="659"/>
      <c r="AI2432" s="659"/>
      <c r="AJ2432" s="659"/>
      <c r="AK2432" s="659"/>
    </row>
    <row r="2433" spans="1:37">
      <c r="A2433" s="659"/>
      <c r="B2433" s="659"/>
      <c r="C2433" s="659"/>
      <c r="D2433" s="659"/>
      <c r="E2433" s="659"/>
      <c r="F2433" s="659"/>
      <c r="G2433" s="659"/>
      <c r="H2433" s="659"/>
      <c r="I2433" s="660"/>
      <c r="J2433" s="659"/>
      <c r="K2433" s="660"/>
      <c r="L2433" s="659"/>
      <c r="M2433" s="659"/>
      <c r="N2433" s="659"/>
      <c r="O2433" s="659"/>
      <c r="P2433" s="659"/>
      <c r="Q2433" s="659"/>
      <c r="R2433" s="659"/>
      <c r="S2433" s="659"/>
      <c r="T2433" s="659"/>
      <c r="U2433" s="659"/>
      <c r="V2433" s="659"/>
      <c r="W2433" s="659"/>
      <c r="X2433" s="659"/>
      <c r="Y2433" s="659"/>
      <c r="Z2433" s="659"/>
      <c r="AA2433" s="659"/>
      <c r="AB2433" s="659"/>
      <c r="AC2433" s="659"/>
      <c r="AD2433" s="659"/>
      <c r="AE2433" s="659"/>
      <c r="AF2433" s="659"/>
      <c r="AG2433" s="659"/>
      <c r="AH2433" s="659"/>
      <c r="AI2433" s="659"/>
      <c r="AJ2433" s="659"/>
      <c r="AK2433" s="659"/>
    </row>
    <row r="2434" spans="1:37">
      <c r="A2434" s="659"/>
      <c r="B2434" s="659"/>
      <c r="C2434" s="659"/>
      <c r="D2434" s="659"/>
      <c r="E2434" s="659"/>
      <c r="F2434" s="659"/>
      <c r="G2434" s="659"/>
      <c r="H2434" s="659"/>
      <c r="I2434" s="660"/>
      <c r="J2434" s="659"/>
      <c r="K2434" s="660"/>
      <c r="L2434" s="659"/>
      <c r="M2434" s="659"/>
      <c r="N2434" s="659"/>
      <c r="O2434" s="659"/>
      <c r="P2434" s="659"/>
      <c r="Q2434" s="659"/>
      <c r="R2434" s="659"/>
      <c r="S2434" s="659"/>
      <c r="T2434" s="659"/>
      <c r="U2434" s="659"/>
      <c r="V2434" s="659"/>
      <c r="W2434" s="659"/>
      <c r="X2434" s="659"/>
      <c r="Y2434" s="659"/>
      <c r="Z2434" s="659"/>
      <c r="AA2434" s="659"/>
      <c r="AB2434" s="659"/>
      <c r="AC2434" s="659"/>
      <c r="AD2434" s="659"/>
      <c r="AE2434" s="659"/>
      <c r="AF2434" s="659"/>
      <c r="AG2434" s="659"/>
      <c r="AH2434" s="659"/>
      <c r="AI2434" s="659"/>
      <c r="AJ2434" s="659"/>
      <c r="AK2434" s="659"/>
    </row>
    <row r="2435" spans="1:37">
      <c r="A2435" s="659"/>
      <c r="B2435" s="659"/>
      <c r="C2435" s="659"/>
      <c r="D2435" s="659"/>
      <c r="E2435" s="659"/>
      <c r="F2435" s="659"/>
      <c r="G2435" s="659"/>
      <c r="H2435" s="659"/>
      <c r="I2435" s="660"/>
      <c r="J2435" s="659"/>
      <c r="K2435" s="660"/>
      <c r="L2435" s="659"/>
      <c r="M2435" s="659"/>
      <c r="N2435" s="659"/>
      <c r="O2435" s="659"/>
      <c r="P2435" s="659"/>
      <c r="Q2435" s="659"/>
      <c r="R2435" s="659"/>
      <c r="S2435" s="659"/>
      <c r="T2435" s="659"/>
      <c r="U2435" s="659"/>
      <c r="V2435" s="659"/>
      <c r="W2435" s="659"/>
      <c r="X2435" s="659"/>
      <c r="Y2435" s="659"/>
      <c r="Z2435" s="659"/>
      <c r="AA2435" s="659"/>
      <c r="AB2435" s="659"/>
      <c r="AC2435" s="659"/>
      <c r="AD2435" s="659"/>
      <c r="AE2435" s="659"/>
      <c r="AF2435" s="659"/>
      <c r="AG2435" s="659"/>
      <c r="AH2435" s="659"/>
      <c r="AI2435" s="659"/>
      <c r="AJ2435" s="659"/>
      <c r="AK2435" s="659"/>
    </row>
    <row r="2436" spans="1:37">
      <c r="A2436" s="659"/>
      <c r="B2436" s="659"/>
      <c r="C2436" s="659"/>
      <c r="D2436" s="659"/>
      <c r="E2436" s="659"/>
      <c r="F2436" s="659"/>
      <c r="G2436" s="659"/>
      <c r="H2436" s="659"/>
      <c r="I2436" s="660"/>
      <c r="J2436" s="659"/>
      <c r="K2436" s="660"/>
      <c r="L2436" s="659"/>
      <c r="M2436" s="659"/>
      <c r="N2436" s="659"/>
      <c r="O2436" s="659"/>
      <c r="P2436" s="659"/>
      <c r="Q2436" s="659"/>
      <c r="R2436" s="659"/>
      <c r="S2436" s="659"/>
      <c r="T2436" s="659"/>
      <c r="U2436" s="659"/>
      <c r="V2436" s="659"/>
      <c r="W2436" s="659"/>
      <c r="X2436" s="659"/>
      <c r="Y2436" s="659"/>
      <c r="Z2436" s="659"/>
      <c r="AA2436" s="659"/>
      <c r="AB2436" s="659"/>
      <c r="AC2436" s="659"/>
      <c r="AD2436" s="659"/>
      <c r="AE2436" s="659"/>
      <c r="AF2436" s="659"/>
      <c r="AG2436" s="659"/>
      <c r="AH2436" s="659"/>
      <c r="AI2436" s="659"/>
      <c r="AJ2436" s="659"/>
      <c r="AK2436" s="659"/>
    </row>
    <row r="2437" spans="1:37">
      <c r="A2437" s="659"/>
      <c r="B2437" s="659"/>
      <c r="C2437" s="659"/>
      <c r="D2437" s="659"/>
      <c r="E2437" s="659"/>
      <c r="F2437" s="659"/>
      <c r="G2437" s="659"/>
      <c r="H2437" s="659"/>
      <c r="I2437" s="660"/>
      <c r="J2437" s="659"/>
      <c r="K2437" s="660"/>
      <c r="L2437" s="659"/>
      <c r="M2437" s="659"/>
      <c r="N2437" s="659"/>
      <c r="O2437" s="659"/>
      <c r="P2437" s="659"/>
      <c r="Q2437" s="659"/>
      <c r="R2437" s="659"/>
      <c r="S2437" s="659"/>
      <c r="T2437" s="659"/>
      <c r="U2437" s="659"/>
      <c r="V2437" s="659"/>
      <c r="W2437" s="659"/>
      <c r="X2437" s="659"/>
      <c r="Y2437" s="659"/>
      <c r="Z2437" s="659"/>
      <c r="AA2437" s="659"/>
      <c r="AB2437" s="659"/>
      <c r="AC2437" s="659"/>
      <c r="AD2437" s="659"/>
      <c r="AE2437" s="659"/>
      <c r="AF2437" s="659"/>
      <c r="AG2437" s="659"/>
      <c r="AH2437" s="659"/>
      <c r="AI2437" s="659"/>
      <c r="AJ2437" s="659"/>
      <c r="AK2437" s="659"/>
    </row>
    <row r="2438" spans="1:37">
      <c r="A2438" s="659"/>
      <c r="B2438" s="659"/>
      <c r="C2438" s="659"/>
      <c r="D2438" s="659"/>
      <c r="E2438" s="659"/>
      <c r="F2438" s="659"/>
      <c r="G2438" s="659"/>
      <c r="H2438" s="659"/>
      <c r="I2438" s="660"/>
      <c r="J2438" s="659"/>
      <c r="K2438" s="660"/>
      <c r="L2438" s="659"/>
      <c r="M2438" s="659"/>
      <c r="N2438" s="659"/>
      <c r="O2438" s="659"/>
      <c r="P2438" s="659"/>
      <c r="Q2438" s="659"/>
      <c r="R2438" s="659"/>
      <c r="S2438" s="659"/>
      <c r="T2438" s="659"/>
      <c r="U2438" s="659"/>
      <c r="V2438" s="659"/>
      <c r="W2438" s="659"/>
      <c r="X2438" s="659"/>
      <c r="Y2438" s="659"/>
      <c r="Z2438" s="659"/>
      <c r="AA2438" s="659"/>
      <c r="AB2438" s="659"/>
      <c r="AC2438" s="659"/>
      <c r="AD2438" s="659"/>
      <c r="AE2438" s="659"/>
      <c r="AF2438" s="659"/>
      <c r="AG2438" s="659"/>
      <c r="AH2438" s="659"/>
      <c r="AI2438" s="659"/>
      <c r="AJ2438" s="659"/>
      <c r="AK2438" s="659"/>
    </row>
    <row r="2439" spans="1:37">
      <c r="A2439" s="659"/>
      <c r="B2439" s="659"/>
      <c r="C2439" s="659"/>
      <c r="D2439" s="659"/>
      <c r="E2439" s="659"/>
      <c r="F2439" s="659"/>
      <c r="G2439" s="659"/>
      <c r="H2439" s="659"/>
      <c r="I2439" s="660"/>
      <c r="J2439" s="659"/>
      <c r="K2439" s="660"/>
      <c r="L2439" s="659"/>
      <c r="M2439" s="659"/>
      <c r="N2439" s="659"/>
      <c r="O2439" s="659"/>
      <c r="P2439" s="659"/>
      <c r="Q2439" s="659"/>
      <c r="R2439" s="659"/>
      <c r="S2439" s="659"/>
      <c r="T2439" s="659"/>
      <c r="U2439" s="659"/>
      <c r="V2439" s="659"/>
      <c r="W2439" s="659"/>
      <c r="X2439" s="659"/>
      <c r="Y2439" s="659"/>
      <c r="Z2439" s="659"/>
      <c r="AA2439" s="659"/>
      <c r="AB2439" s="659"/>
      <c r="AC2439" s="659"/>
      <c r="AD2439" s="659"/>
      <c r="AE2439" s="659"/>
      <c r="AF2439" s="659"/>
      <c r="AG2439" s="659"/>
      <c r="AH2439" s="659"/>
      <c r="AI2439" s="659"/>
      <c r="AJ2439" s="659"/>
      <c r="AK2439" s="659"/>
    </row>
    <row r="2440" spans="1:37">
      <c r="A2440" s="659"/>
      <c r="B2440" s="659"/>
      <c r="C2440" s="659"/>
      <c r="D2440" s="659"/>
      <c r="E2440" s="659"/>
      <c r="F2440" s="659"/>
      <c r="G2440" s="659"/>
      <c r="H2440" s="659"/>
      <c r="I2440" s="660"/>
      <c r="J2440" s="659"/>
      <c r="K2440" s="660"/>
      <c r="L2440" s="659"/>
      <c r="M2440" s="659"/>
      <c r="N2440" s="659"/>
      <c r="O2440" s="659"/>
      <c r="P2440" s="659"/>
      <c r="Q2440" s="659"/>
      <c r="R2440" s="659"/>
      <c r="S2440" s="659"/>
      <c r="T2440" s="659"/>
      <c r="U2440" s="659"/>
      <c r="V2440" s="659"/>
      <c r="W2440" s="659"/>
      <c r="X2440" s="659"/>
      <c r="Y2440" s="659"/>
      <c r="Z2440" s="659"/>
      <c r="AA2440" s="659"/>
      <c r="AB2440" s="659"/>
      <c r="AC2440" s="659"/>
      <c r="AD2440" s="659"/>
      <c r="AE2440" s="659"/>
      <c r="AF2440" s="659"/>
      <c r="AG2440" s="659"/>
      <c r="AH2440" s="659"/>
      <c r="AI2440" s="659"/>
      <c r="AJ2440" s="659"/>
      <c r="AK2440" s="659"/>
    </row>
    <row r="2441" spans="1:37">
      <c r="A2441" s="659"/>
      <c r="B2441" s="659"/>
      <c r="C2441" s="659"/>
      <c r="D2441" s="659"/>
      <c r="E2441" s="659"/>
      <c r="F2441" s="659"/>
      <c r="G2441" s="659"/>
      <c r="H2441" s="659"/>
      <c r="I2441" s="660"/>
      <c r="J2441" s="659"/>
      <c r="K2441" s="660"/>
      <c r="L2441" s="659"/>
      <c r="M2441" s="659"/>
      <c r="N2441" s="659"/>
      <c r="O2441" s="659"/>
      <c r="P2441" s="659"/>
      <c r="Q2441" s="659"/>
      <c r="R2441" s="659"/>
      <c r="S2441" s="659"/>
      <c r="T2441" s="659"/>
      <c r="U2441" s="659"/>
      <c r="V2441" s="659"/>
      <c r="W2441" s="659"/>
      <c r="X2441" s="659"/>
      <c r="Y2441" s="659"/>
      <c r="Z2441" s="659"/>
      <c r="AA2441" s="659"/>
      <c r="AB2441" s="659"/>
      <c r="AC2441" s="659"/>
      <c r="AD2441" s="659"/>
      <c r="AE2441" s="659"/>
      <c r="AF2441" s="659"/>
      <c r="AG2441" s="659"/>
      <c r="AH2441" s="659"/>
      <c r="AI2441" s="659"/>
      <c r="AJ2441" s="659"/>
      <c r="AK2441" s="659"/>
    </row>
    <row r="2442" spans="1:37">
      <c r="A2442" s="659"/>
      <c r="B2442" s="659"/>
      <c r="C2442" s="659"/>
      <c r="D2442" s="659"/>
      <c r="E2442" s="659"/>
      <c r="F2442" s="659"/>
      <c r="G2442" s="659"/>
      <c r="H2442" s="659"/>
      <c r="I2442" s="660"/>
      <c r="J2442" s="659"/>
      <c r="K2442" s="660"/>
      <c r="L2442" s="659"/>
      <c r="M2442" s="659"/>
      <c r="N2442" s="659"/>
      <c r="O2442" s="659"/>
      <c r="P2442" s="659"/>
      <c r="Q2442" s="659"/>
      <c r="R2442" s="659"/>
      <c r="S2442" s="659"/>
      <c r="T2442" s="659"/>
      <c r="U2442" s="659"/>
      <c r="V2442" s="659"/>
      <c r="W2442" s="659"/>
      <c r="X2442" s="659"/>
      <c r="Y2442" s="659"/>
      <c r="Z2442" s="659"/>
      <c r="AA2442" s="659"/>
      <c r="AB2442" s="659"/>
      <c r="AC2442" s="659"/>
      <c r="AD2442" s="659"/>
      <c r="AE2442" s="659"/>
      <c r="AF2442" s="659"/>
      <c r="AG2442" s="659"/>
      <c r="AH2442" s="659"/>
      <c r="AI2442" s="659"/>
      <c r="AJ2442" s="659"/>
      <c r="AK2442" s="659"/>
    </row>
    <row r="2443" spans="1:37">
      <c r="A2443" s="659"/>
      <c r="B2443" s="659"/>
      <c r="C2443" s="659"/>
      <c r="D2443" s="659"/>
      <c r="E2443" s="659"/>
      <c r="F2443" s="659"/>
      <c r="G2443" s="659"/>
      <c r="H2443" s="659"/>
      <c r="I2443" s="660"/>
      <c r="J2443" s="659"/>
      <c r="K2443" s="660"/>
      <c r="L2443" s="659"/>
      <c r="M2443" s="659"/>
      <c r="N2443" s="659"/>
      <c r="O2443" s="659"/>
      <c r="P2443" s="659"/>
      <c r="Q2443" s="659"/>
      <c r="R2443" s="659"/>
      <c r="S2443" s="659"/>
      <c r="T2443" s="659"/>
      <c r="U2443" s="659"/>
      <c r="V2443" s="659"/>
      <c r="W2443" s="659"/>
      <c r="X2443" s="659"/>
      <c r="Y2443" s="659"/>
      <c r="Z2443" s="659"/>
      <c r="AA2443" s="659"/>
      <c r="AB2443" s="659"/>
      <c r="AC2443" s="659"/>
      <c r="AD2443" s="659"/>
      <c r="AE2443" s="659"/>
      <c r="AF2443" s="659"/>
      <c r="AG2443" s="659"/>
      <c r="AH2443" s="659"/>
      <c r="AI2443" s="659"/>
      <c r="AJ2443" s="659"/>
      <c r="AK2443" s="659"/>
    </row>
    <row r="2444" spans="1:37">
      <c r="A2444" s="659"/>
      <c r="B2444" s="659"/>
      <c r="C2444" s="659"/>
      <c r="D2444" s="659"/>
      <c r="E2444" s="659"/>
      <c r="F2444" s="659"/>
      <c r="G2444" s="659"/>
      <c r="H2444" s="659"/>
      <c r="I2444" s="660"/>
      <c r="J2444" s="659"/>
      <c r="K2444" s="660"/>
      <c r="L2444" s="659"/>
      <c r="M2444" s="659"/>
      <c r="N2444" s="659"/>
      <c r="O2444" s="659"/>
      <c r="P2444" s="659"/>
      <c r="Q2444" s="659"/>
      <c r="R2444" s="659"/>
      <c r="S2444" s="659"/>
      <c r="T2444" s="659"/>
      <c r="U2444" s="659"/>
      <c r="V2444" s="659"/>
      <c r="W2444" s="659"/>
      <c r="X2444" s="659"/>
      <c r="Y2444" s="659"/>
      <c r="Z2444" s="659"/>
      <c r="AA2444" s="659"/>
      <c r="AB2444" s="659"/>
      <c r="AC2444" s="659"/>
      <c r="AD2444" s="659"/>
      <c r="AE2444" s="659"/>
      <c r="AF2444" s="659"/>
      <c r="AG2444" s="659"/>
      <c r="AH2444" s="659"/>
      <c r="AI2444" s="659"/>
      <c r="AJ2444" s="659"/>
      <c r="AK2444" s="659"/>
    </row>
    <row r="2445" spans="1:37">
      <c r="A2445" s="659"/>
      <c r="B2445" s="659"/>
      <c r="C2445" s="659"/>
      <c r="D2445" s="659"/>
      <c r="E2445" s="659"/>
      <c r="F2445" s="659"/>
      <c r="G2445" s="659"/>
      <c r="H2445" s="659"/>
      <c r="I2445" s="660"/>
      <c r="J2445" s="659"/>
      <c r="K2445" s="660"/>
      <c r="L2445" s="659"/>
      <c r="M2445" s="659"/>
      <c r="N2445" s="659"/>
      <c r="O2445" s="659"/>
      <c r="P2445" s="659"/>
      <c r="Q2445" s="659"/>
      <c r="R2445" s="659"/>
      <c r="S2445" s="659"/>
      <c r="T2445" s="659"/>
      <c r="U2445" s="659"/>
      <c r="V2445" s="659"/>
      <c r="W2445" s="659"/>
      <c r="X2445" s="659"/>
      <c r="Y2445" s="659"/>
      <c r="Z2445" s="659"/>
      <c r="AA2445" s="659"/>
      <c r="AB2445" s="659"/>
      <c r="AC2445" s="659"/>
      <c r="AD2445" s="659"/>
      <c r="AE2445" s="659"/>
      <c r="AF2445" s="659"/>
      <c r="AG2445" s="659"/>
      <c r="AH2445" s="659"/>
      <c r="AI2445" s="659"/>
      <c r="AJ2445" s="659"/>
      <c r="AK2445" s="659"/>
    </row>
    <row r="2446" spans="1:37">
      <c r="A2446" s="659"/>
      <c r="B2446" s="659"/>
      <c r="C2446" s="659"/>
      <c r="D2446" s="659"/>
      <c r="E2446" s="659"/>
      <c r="F2446" s="659"/>
      <c r="G2446" s="659"/>
      <c r="H2446" s="659"/>
      <c r="I2446" s="660"/>
      <c r="J2446" s="659"/>
      <c r="K2446" s="660"/>
      <c r="L2446" s="659"/>
      <c r="M2446" s="659"/>
      <c r="N2446" s="659"/>
      <c r="O2446" s="659"/>
      <c r="P2446" s="659"/>
      <c r="Q2446" s="659"/>
      <c r="R2446" s="659"/>
      <c r="S2446" s="659"/>
      <c r="T2446" s="659"/>
      <c r="U2446" s="659"/>
      <c r="V2446" s="659"/>
      <c r="W2446" s="659"/>
      <c r="X2446" s="659"/>
      <c r="Y2446" s="659"/>
      <c r="Z2446" s="659"/>
      <c r="AA2446" s="659"/>
      <c r="AB2446" s="659"/>
      <c r="AC2446" s="659"/>
      <c r="AD2446" s="659"/>
      <c r="AE2446" s="659"/>
      <c r="AF2446" s="659"/>
      <c r="AG2446" s="659"/>
      <c r="AH2446" s="659"/>
      <c r="AI2446" s="659"/>
      <c r="AJ2446" s="659"/>
      <c r="AK2446" s="659"/>
    </row>
    <row r="2447" spans="1:37">
      <c r="A2447" s="659"/>
      <c r="B2447" s="659"/>
      <c r="C2447" s="659"/>
      <c r="D2447" s="659"/>
      <c r="E2447" s="659"/>
      <c r="F2447" s="659"/>
      <c r="G2447" s="659"/>
      <c r="H2447" s="659"/>
      <c r="I2447" s="660"/>
      <c r="J2447" s="659"/>
      <c r="K2447" s="660"/>
      <c r="L2447" s="659"/>
      <c r="M2447" s="659"/>
      <c r="N2447" s="659"/>
      <c r="O2447" s="659"/>
      <c r="P2447" s="659"/>
      <c r="Q2447" s="659"/>
      <c r="R2447" s="659"/>
      <c r="S2447" s="659"/>
      <c r="T2447" s="659"/>
      <c r="U2447" s="659"/>
      <c r="V2447" s="659"/>
      <c r="W2447" s="659"/>
      <c r="X2447" s="659"/>
      <c r="Y2447" s="659"/>
      <c r="Z2447" s="659"/>
      <c r="AA2447" s="659"/>
      <c r="AB2447" s="659"/>
      <c r="AC2447" s="659"/>
      <c r="AD2447" s="659"/>
      <c r="AE2447" s="659"/>
      <c r="AF2447" s="659"/>
      <c r="AG2447" s="659"/>
      <c r="AH2447" s="659"/>
      <c r="AI2447" s="659"/>
      <c r="AJ2447" s="659"/>
      <c r="AK2447" s="659"/>
    </row>
    <row r="2448" spans="1:37">
      <c r="A2448" s="659"/>
      <c r="B2448" s="659"/>
      <c r="C2448" s="659"/>
      <c r="D2448" s="659"/>
      <c r="E2448" s="659"/>
      <c r="F2448" s="659"/>
      <c r="G2448" s="659"/>
      <c r="H2448" s="659"/>
      <c r="I2448" s="660"/>
      <c r="J2448" s="659"/>
      <c r="K2448" s="660"/>
      <c r="L2448" s="659"/>
      <c r="M2448" s="659"/>
      <c r="N2448" s="659"/>
      <c r="O2448" s="659"/>
      <c r="P2448" s="659"/>
      <c r="Q2448" s="659"/>
      <c r="R2448" s="659"/>
      <c r="S2448" s="659"/>
      <c r="T2448" s="659"/>
      <c r="U2448" s="659"/>
      <c r="V2448" s="659"/>
      <c r="W2448" s="659"/>
      <c r="X2448" s="659"/>
      <c r="Y2448" s="659"/>
      <c r="Z2448" s="659"/>
      <c r="AA2448" s="659"/>
      <c r="AB2448" s="659"/>
      <c r="AC2448" s="659"/>
      <c r="AD2448" s="659"/>
      <c r="AE2448" s="659"/>
      <c r="AF2448" s="659"/>
      <c r="AG2448" s="659"/>
      <c r="AH2448" s="659"/>
      <c r="AI2448" s="659"/>
      <c r="AJ2448" s="659"/>
      <c r="AK2448" s="659"/>
    </row>
    <row r="2449" spans="1:37">
      <c r="A2449" s="659"/>
      <c r="B2449" s="659"/>
      <c r="C2449" s="659"/>
      <c r="D2449" s="659"/>
      <c r="E2449" s="659"/>
      <c r="F2449" s="659"/>
      <c r="G2449" s="659"/>
      <c r="H2449" s="659"/>
      <c r="I2449" s="660"/>
      <c r="J2449" s="659"/>
      <c r="K2449" s="660"/>
      <c r="L2449" s="659"/>
      <c r="M2449" s="659"/>
      <c r="N2449" s="659"/>
      <c r="O2449" s="659"/>
      <c r="P2449" s="659"/>
      <c r="Q2449" s="659"/>
      <c r="R2449" s="659"/>
      <c r="S2449" s="659"/>
      <c r="T2449" s="659"/>
      <c r="U2449" s="659"/>
      <c r="V2449" s="659"/>
      <c r="W2449" s="659"/>
      <c r="X2449" s="659"/>
      <c r="Y2449" s="659"/>
      <c r="Z2449" s="659"/>
      <c r="AA2449" s="659"/>
      <c r="AB2449" s="659"/>
      <c r="AC2449" s="659"/>
      <c r="AD2449" s="659"/>
      <c r="AE2449" s="659"/>
      <c r="AF2449" s="659"/>
      <c r="AG2449" s="659"/>
      <c r="AH2449" s="659"/>
      <c r="AI2449" s="659"/>
      <c r="AJ2449" s="659"/>
      <c r="AK2449" s="659"/>
    </row>
    <row r="2450" spans="1:37">
      <c r="A2450" s="659"/>
      <c r="B2450" s="659"/>
      <c r="C2450" s="659"/>
      <c r="D2450" s="659"/>
      <c r="E2450" s="659"/>
      <c r="F2450" s="659"/>
      <c r="G2450" s="659"/>
      <c r="H2450" s="659"/>
      <c r="I2450" s="660"/>
      <c r="J2450" s="659"/>
      <c r="K2450" s="660"/>
      <c r="L2450" s="659"/>
      <c r="M2450" s="659"/>
      <c r="N2450" s="659"/>
      <c r="O2450" s="659"/>
      <c r="P2450" s="659"/>
      <c r="Q2450" s="659"/>
      <c r="R2450" s="659"/>
      <c r="S2450" s="659"/>
      <c r="T2450" s="659"/>
      <c r="U2450" s="659"/>
      <c r="V2450" s="659"/>
      <c r="W2450" s="659"/>
      <c r="X2450" s="659"/>
      <c r="Y2450" s="659"/>
      <c r="Z2450" s="659"/>
      <c r="AA2450" s="659"/>
      <c r="AB2450" s="659"/>
      <c r="AC2450" s="659"/>
      <c r="AD2450" s="659"/>
      <c r="AE2450" s="659"/>
      <c r="AF2450" s="659"/>
      <c r="AG2450" s="659"/>
      <c r="AH2450" s="659"/>
      <c r="AI2450" s="659"/>
      <c r="AJ2450" s="659"/>
      <c r="AK2450" s="659"/>
    </row>
    <row r="2451" spans="1:37">
      <c r="A2451" s="659"/>
      <c r="B2451" s="659"/>
      <c r="C2451" s="659"/>
      <c r="D2451" s="659"/>
      <c r="E2451" s="659"/>
      <c r="F2451" s="659"/>
      <c r="G2451" s="659"/>
      <c r="H2451" s="659"/>
      <c r="I2451" s="660"/>
      <c r="J2451" s="659"/>
      <c r="K2451" s="660"/>
      <c r="L2451" s="659"/>
      <c r="M2451" s="659"/>
      <c r="N2451" s="659"/>
      <c r="O2451" s="659"/>
      <c r="P2451" s="659"/>
      <c r="Q2451" s="659"/>
      <c r="R2451" s="659"/>
      <c r="S2451" s="659"/>
      <c r="T2451" s="659"/>
      <c r="U2451" s="659"/>
      <c r="V2451" s="659"/>
      <c r="W2451" s="659"/>
      <c r="X2451" s="659"/>
      <c r="Y2451" s="659"/>
      <c r="Z2451" s="659"/>
      <c r="AA2451" s="659"/>
      <c r="AB2451" s="659"/>
      <c r="AC2451" s="659"/>
      <c r="AD2451" s="659"/>
      <c r="AE2451" s="659"/>
      <c r="AF2451" s="659"/>
      <c r="AG2451" s="659"/>
      <c r="AH2451" s="659"/>
      <c r="AI2451" s="659"/>
      <c r="AJ2451" s="659"/>
      <c r="AK2451" s="659"/>
    </row>
    <row r="2452" spans="1:37">
      <c r="A2452" s="659"/>
      <c r="B2452" s="659"/>
      <c r="C2452" s="659"/>
      <c r="D2452" s="659"/>
      <c r="E2452" s="659"/>
      <c r="F2452" s="659"/>
      <c r="G2452" s="659"/>
      <c r="H2452" s="659"/>
      <c r="I2452" s="660"/>
      <c r="J2452" s="659"/>
      <c r="K2452" s="660"/>
      <c r="L2452" s="659"/>
      <c r="M2452" s="659"/>
      <c r="N2452" s="659"/>
      <c r="O2452" s="659"/>
      <c r="P2452" s="659"/>
      <c r="Q2452" s="659"/>
      <c r="R2452" s="659"/>
      <c r="S2452" s="659"/>
      <c r="T2452" s="659"/>
      <c r="U2452" s="659"/>
      <c r="V2452" s="659"/>
      <c r="W2452" s="659"/>
      <c r="X2452" s="659"/>
      <c r="Y2452" s="659"/>
      <c r="Z2452" s="659"/>
      <c r="AA2452" s="659"/>
      <c r="AB2452" s="659"/>
      <c r="AC2452" s="659"/>
      <c r="AD2452" s="659"/>
      <c r="AE2452" s="659"/>
      <c r="AF2452" s="659"/>
      <c r="AG2452" s="659"/>
      <c r="AH2452" s="659"/>
      <c r="AI2452" s="659"/>
      <c r="AJ2452" s="659"/>
      <c r="AK2452" s="659"/>
    </row>
    <row r="2453" spans="1:37">
      <c r="A2453" s="659"/>
      <c r="B2453" s="659"/>
      <c r="C2453" s="659"/>
      <c r="D2453" s="659"/>
      <c r="E2453" s="659"/>
      <c r="F2453" s="659"/>
      <c r="G2453" s="659"/>
      <c r="H2453" s="659"/>
      <c r="I2453" s="660"/>
      <c r="J2453" s="659"/>
      <c r="K2453" s="660"/>
      <c r="L2453" s="659"/>
      <c r="M2453" s="659"/>
      <c r="N2453" s="659"/>
      <c r="O2453" s="659"/>
      <c r="P2453" s="659"/>
      <c r="Q2453" s="659"/>
      <c r="R2453" s="659"/>
      <c r="S2453" s="659"/>
      <c r="T2453" s="659"/>
      <c r="U2453" s="659"/>
      <c r="V2453" s="659"/>
      <c r="W2453" s="659"/>
      <c r="X2453" s="659"/>
      <c r="Y2453" s="659"/>
      <c r="Z2453" s="659"/>
      <c r="AA2453" s="659"/>
      <c r="AB2453" s="659"/>
      <c r="AC2453" s="659"/>
      <c r="AD2453" s="659"/>
      <c r="AE2453" s="659"/>
      <c r="AF2453" s="659"/>
      <c r="AG2453" s="659"/>
      <c r="AH2453" s="659"/>
      <c r="AI2453" s="659"/>
      <c r="AJ2453" s="659"/>
      <c r="AK2453" s="659"/>
    </row>
    <row r="2454" spans="1:37">
      <c r="A2454" s="659"/>
      <c r="B2454" s="659"/>
      <c r="C2454" s="659"/>
      <c r="D2454" s="659"/>
      <c r="E2454" s="659"/>
      <c r="F2454" s="659"/>
      <c r="G2454" s="659"/>
      <c r="H2454" s="659"/>
      <c r="I2454" s="660"/>
      <c r="J2454" s="659"/>
      <c r="K2454" s="660"/>
      <c r="L2454" s="659"/>
      <c r="M2454" s="659"/>
      <c r="N2454" s="659"/>
      <c r="O2454" s="659"/>
      <c r="P2454" s="659"/>
      <c r="Q2454" s="659"/>
      <c r="R2454" s="659"/>
      <c r="S2454" s="659"/>
      <c r="T2454" s="659"/>
      <c r="U2454" s="659"/>
      <c r="V2454" s="659"/>
      <c r="W2454" s="659"/>
      <c r="X2454" s="659"/>
      <c r="Y2454" s="659"/>
      <c r="Z2454" s="659"/>
      <c r="AA2454" s="659"/>
      <c r="AB2454" s="659"/>
      <c r="AC2454" s="659"/>
      <c r="AD2454" s="659"/>
      <c r="AE2454" s="659"/>
      <c r="AF2454" s="659"/>
      <c r="AG2454" s="659"/>
      <c r="AH2454" s="659"/>
      <c r="AI2454" s="659"/>
      <c r="AJ2454" s="659"/>
      <c r="AK2454" s="659"/>
    </row>
    <row r="2455" spans="1:37">
      <c r="A2455" s="659"/>
      <c r="B2455" s="659"/>
      <c r="C2455" s="659"/>
      <c r="D2455" s="659"/>
      <c r="E2455" s="659"/>
      <c r="F2455" s="659"/>
      <c r="G2455" s="659"/>
      <c r="H2455" s="659"/>
      <c r="I2455" s="660"/>
      <c r="J2455" s="659"/>
      <c r="K2455" s="660"/>
      <c r="L2455" s="659"/>
      <c r="M2455" s="659"/>
      <c r="N2455" s="659"/>
      <c r="O2455" s="659"/>
      <c r="P2455" s="659"/>
      <c r="Q2455" s="659"/>
      <c r="R2455" s="659"/>
      <c r="S2455" s="659"/>
      <c r="T2455" s="659"/>
      <c r="U2455" s="659"/>
      <c r="V2455" s="659"/>
      <c r="W2455" s="659"/>
      <c r="X2455" s="659"/>
      <c r="Y2455" s="659"/>
      <c r="Z2455" s="659"/>
      <c r="AA2455" s="659"/>
      <c r="AB2455" s="659"/>
      <c r="AC2455" s="659"/>
      <c r="AD2455" s="659"/>
      <c r="AE2455" s="659"/>
      <c r="AF2455" s="659"/>
      <c r="AG2455" s="659"/>
      <c r="AH2455" s="659"/>
      <c r="AI2455" s="659"/>
      <c r="AJ2455" s="659"/>
      <c r="AK2455" s="659"/>
    </row>
    <row r="2456" spans="1:37">
      <c r="A2456" s="659"/>
      <c r="B2456" s="659"/>
      <c r="C2456" s="659"/>
      <c r="D2456" s="659"/>
      <c r="E2456" s="659"/>
      <c r="F2456" s="659"/>
      <c r="G2456" s="659"/>
      <c r="H2456" s="659"/>
      <c r="I2456" s="660"/>
      <c r="J2456" s="659"/>
      <c r="K2456" s="660"/>
      <c r="L2456" s="659"/>
      <c r="M2456" s="659"/>
      <c r="N2456" s="659"/>
      <c r="O2456" s="659"/>
      <c r="P2456" s="659"/>
      <c r="Q2456" s="659"/>
      <c r="R2456" s="659"/>
      <c r="S2456" s="659"/>
      <c r="T2456" s="659"/>
      <c r="U2456" s="659"/>
      <c r="V2456" s="659"/>
      <c r="W2456" s="659"/>
      <c r="X2456" s="659"/>
      <c r="Y2456" s="659"/>
      <c r="Z2456" s="659"/>
      <c r="AA2456" s="659"/>
      <c r="AB2456" s="659"/>
      <c r="AC2456" s="659"/>
      <c r="AD2456" s="659"/>
      <c r="AE2456" s="659"/>
      <c r="AF2456" s="659"/>
      <c r="AG2456" s="659"/>
      <c r="AH2456" s="659"/>
      <c r="AI2456" s="659"/>
      <c r="AJ2456" s="659"/>
      <c r="AK2456" s="659"/>
    </row>
    <row r="2457" spans="1:37">
      <c r="A2457" s="659"/>
      <c r="B2457" s="659"/>
      <c r="C2457" s="659"/>
      <c r="D2457" s="659"/>
      <c r="E2457" s="659"/>
      <c r="F2457" s="659"/>
      <c r="G2457" s="659"/>
      <c r="H2457" s="659"/>
      <c r="I2457" s="660"/>
      <c r="J2457" s="659"/>
      <c r="K2457" s="660"/>
      <c r="L2457" s="659"/>
      <c r="M2457" s="659"/>
      <c r="N2457" s="659"/>
      <c r="O2457" s="659"/>
      <c r="P2457" s="659"/>
      <c r="Q2457" s="659"/>
      <c r="R2457" s="659"/>
      <c r="S2457" s="659"/>
      <c r="T2457" s="659"/>
      <c r="U2457" s="659"/>
      <c r="V2457" s="659"/>
      <c r="W2457" s="659"/>
      <c r="X2457" s="659"/>
      <c r="Y2457" s="659"/>
      <c r="Z2457" s="659"/>
      <c r="AA2457" s="659"/>
      <c r="AB2457" s="659"/>
      <c r="AC2457" s="659"/>
      <c r="AD2457" s="659"/>
      <c r="AE2457" s="659"/>
      <c r="AF2457" s="659"/>
      <c r="AG2457" s="659"/>
      <c r="AH2457" s="659"/>
      <c r="AI2457" s="659"/>
      <c r="AJ2457" s="659"/>
      <c r="AK2457" s="659"/>
    </row>
    <row r="2458" spans="1:37">
      <c r="A2458" s="659"/>
      <c r="B2458" s="659"/>
      <c r="C2458" s="659"/>
      <c r="D2458" s="659"/>
      <c r="E2458" s="659"/>
      <c r="F2458" s="659"/>
      <c r="G2458" s="659"/>
      <c r="H2458" s="659"/>
      <c r="I2458" s="660"/>
      <c r="J2458" s="659"/>
      <c r="K2458" s="660"/>
      <c r="L2458" s="659"/>
      <c r="M2458" s="659"/>
      <c r="N2458" s="659"/>
      <c r="O2458" s="659"/>
      <c r="P2458" s="659"/>
      <c r="Q2458" s="659"/>
      <c r="R2458" s="659"/>
      <c r="S2458" s="659"/>
      <c r="T2458" s="659"/>
      <c r="U2458" s="659"/>
      <c r="V2458" s="659"/>
      <c r="W2458" s="659"/>
      <c r="X2458" s="659"/>
      <c r="Y2458" s="659"/>
      <c r="Z2458" s="659"/>
      <c r="AA2458" s="659"/>
      <c r="AB2458" s="659"/>
      <c r="AC2458" s="659"/>
      <c r="AD2458" s="659"/>
      <c r="AE2458" s="659"/>
      <c r="AF2458" s="659"/>
      <c r="AG2458" s="659"/>
      <c r="AH2458" s="659"/>
      <c r="AI2458" s="659"/>
      <c r="AJ2458" s="659"/>
      <c r="AK2458" s="659"/>
    </row>
    <row r="2459" spans="1:37">
      <c r="A2459" s="659"/>
      <c r="B2459" s="659"/>
      <c r="C2459" s="659"/>
      <c r="D2459" s="659"/>
      <c r="E2459" s="659"/>
      <c r="F2459" s="659"/>
      <c r="G2459" s="659"/>
      <c r="H2459" s="659"/>
      <c r="I2459" s="660"/>
      <c r="J2459" s="659"/>
      <c r="K2459" s="660"/>
      <c r="L2459" s="659"/>
      <c r="M2459" s="659"/>
      <c r="N2459" s="659"/>
      <c r="O2459" s="659"/>
      <c r="P2459" s="659"/>
      <c r="Q2459" s="659"/>
      <c r="R2459" s="659"/>
      <c r="S2459" s="659"/>
      <c r="T2459" s="659"/>
      <c r="U2459" s="659"/>
      <c r="V2459" s="659"/>
      <c r="W2459" s="659"/>
      <c r="X2459" s="659"/>
      <c r="Y2459" s="659"/>
      <c r="Z2459" s="659"/>
      <c r="AA2459" s="659"/>
      <c r="AB2459" s="659"/>
      <c r="AC2459" s="659"/>
      <c r="AD2459" s="659"/>
      <c r="AE2459" s="659"/>
      <c r="AF2459" s="659"/>
      <c r="AG2459" s="659"/>
      <c r="AH2459" s="659"/>
      <c r="AI2459" s="659"/>
      <c r="AJ2459" s="659"/>
      <c r="AK2459" s="659"/>
    </row>
    <row r="2460" spans="1:37">
      <c r="A2460" s="659"/>
      <c r="B2460" s="659"/>
      <c r="C2460" s="659"/>
      <c r="D2460" s="659"/>
      <c r="E2460" s="659"/>
      <c r="F2460" s="659"/>
      <c r="G2460" s="659"/>
      <c r="H2460" s="659"/>
      <c r="I2460" s="660"/>
      <c r="J2460" s="659"/>
      <c r="K2460" s="660"/>
      <c r="L2460" s="659"/>
      <c r="M2460" s="659"/>
      <c r="N2460" s="659"/>
      <c r="O2460" s="659"/>
      <c r="P2460" s="659"/>
      <c r="Q2460" s="659"/>
      <c r="R2460" s="659"/>
      <c r="S2460" s="659"/>
      <c r="T2460" s="659"/>
      <c r="U2460" s="659"/>
      <c r="V2460" s="659"/>
      <c r="W2460" s="659"/>
      <c r="X2460" s="659"/>
      <c r="Y2460" s="659"/>
      <c r="Z2460" s="659"/>
      <c r="AA2460" s="659"/>
      <c r="AB2460" s="659"/>
      <c r="AC2460" s="659"/>
      <c r="AD2460" s="659"/>
      <c r="AE2460" s="659"/>
      <c r="AF2460" s="659"/>
      <c r="AG2460" s="659"/>
      <c r="AH2460" s="659"/>
      <c r="AI2460" s="659"/>
      <c r="AJ2460" s="659"/>
      <c r="AK2460" s="659"/>
    </row>
    <row r="2461" spans="1:37">
      <c r="A2461" s="659"/>
      <c r="B2461" s="659"/>
      <c r="C2461" s="659"/>
      <c r="D2461" s="659"/>
      <c r="E2461" s="659"/>
      <c r="F2461" s="659"/>
      <c r="G2461" s="659"/>
      <c r="H2461" s="659"/>
      <c r="I2461" s="660"/>
      <c r="J2461" s="659"/>
      <c r="K2461" s="660"/>
      <c r="L2461" s="659"/>
      <c r="M2461" s="659"/>
      <c r="N2461" s="659"/>
      <c r="O2461" s="659"/>
      <c r="P2461" s="659"/>
      <c r="Q2461" s="659"/>
      <c r="R2461" s="659"/>
      <c r="S2461" s="659"/>
      <c r="T2461" s="659"/>
      <c r="U2461" s="659"/>
      <c r="V2461" s="659"/>
      <c r="W2461" s="659"/>
      <c r="X2461" s="659"/>
      <c r="Y2461" s="659"/>
      <c r="Z2461" s="659"/>
      <c r="AA2461" s="659"/>
      <c r="AB2461" s="659"/>
      <c r="AC2461" s="659"/>
      <c r="AD2461" s="659"/>
      <c r="AE2461" s="659"/>
      <c r="AF2461" s="659"/>
      <c r="AG2461" s="659"/>
      <c r="AH2461" s="659"/>
      <c r="AI2461" s="659"/>
      <c r="AJ2461" s="659"/>
      <c r="AK2461" s="659"/>
    </row>
    <row r="2462" spans="1:37">
      <c r="A2462" s="659"/>
      <c r="B2462" s="659"/>
      <c r="C2462" s="659"/>
      <c r="D2462" s="659"/>
      <c r="E2462" s="659"/>
      <c r="F2462" s="659"/>
      <c r="G2462" s="659"/>
      <c r="H2462" s="659"/>
      <c r="I2462" s="660"/>
      <c r="J2462" s="659"/>
      <c r="K2462" s="660"/>
      <c r="L2462" s="659"/>
      <c r="M2462" s="659"/>
      <c r="N2462" s="659"/>
      <c r="O2462" s="659"/>
      <c r="P2462" s="659"/>
      <c r="Q2462" s="659"/>
      <c r="R2462" s="659"/>
      <c r="S2462" s="659"/>
      <c r="T2462" s="659"/>
      <c r="U2462" s="659"/>
      <c r="V2462" s="659"/>
      <c r="W2462" s="659"/>
      <c r="X2462" s="659"/>
      <c r="Y2462" s="659"/>
      <c r="Z2462" s="659"/>
      <c r="AA2462" s="659"/>
      <c r="AB2462" s="659"/>
      <c r="AC2462" s="659"/>
      <c r="AD2462" s="659"/>
      <c r="AE2462" s="659"/>
      <c r="AF2462" s="659"/>
      <c r="AG2462" s="659"/>
      <c r="AH2462" s="659"/>
      <c r="AI2462" s="659"/>
      <c r="AJ2462" s="659"/>
      <c r="AK2462" s="659"/>
    </row>
    <row r="2463" spans="1:37">
      <c r="A2463" s="659"/>
      <c r="B2463" s="659"/>
      <c r="C2463" s="659"/>
      <c r="D2463" s="659"/>
      <c r="E2463" s="659"/>
      <c r="F2463" s="659"/>
      <c r="G2463" s="659"/>
      <c r="H2463" s="659"/>
      <c r="I2463" s="660"/>
      <c r="J2463" s="659"/>
      <c r="K2463" s="660"/>
      <c r="L2463" s="659"/>
      <c r="M2463" s="659"/>
      <c r="N2463" s="659"/>
      <c r="O2463" s="659"/>
      <c r="P2463" s="659"/>
      <c r="Q2463" s="659"/>
      <c r="R2463" s="659"/>
      <c r="S2463" s="659"/>
      <c r="T2463" s="659"/>
      <c r="U2463" s="659"/>
      <c r="V2463" s="659"/>
      <c r="W2463" s="659"/>
      <c r="X2463" s="659"/>
      <c r="Y2463" s="659"/>
      <c r="Z2463" s="659"/>
      <c r="AA2463" s="659"/>
      <c r="AB2463" s="659"/>
      <c r="AC2463" s="659"/>
      <c r="AD2463" s="659"/>
      <c r="AE2463" s="659"/>
      <c r="AF2463" s="659"/>
      <c r="AG2463" s="659"/>
      <c r="AH2463" s="659"/>
      <c r="AI2463" s="659"/>
      <c r="AJ2463" s="659"/>
      <c r="AK2463" s="659"/>
    </row>
    <row r="2464" spans="1:37">
      <c r="A2464" s="659"/>
      <c r="B2464" s="659"/>
      <c r="C2464" s="659"/>
      <c r="D2464" s="659"/>
      <c r="E2464" s="659"/>
      <c r="F2464" s="659"/>
      <c r="G2464" s="659"/>
      <c r="H2464" s="659"/>
      <c r="I2464" s="660"/>
      <c r="J2464" s="659"/>
      <c r="K2464" s="660"/>
      <c r="L2464" s="659"/>
      <c r="M2464" s="659"/>
      <c r="N2464" s="659"/>
      <c r="O2464" s="659"/>
      <c r="P2464" s="659"/>
      <c r="Q2464" s="659"/>
      <c r="R2464" s="659"/>
      <c r="S2464" s="659"/>
      <c r="T2464" s="659"/>
      <c r="U2464" s="659"/>
      <c r="V2464" s="659"/>
      <c r="W2464" s="659"/>
      <c r="X2464" s="659"/>
      <c r="Y2464" s="659"/>
      <c r="Z2464" s="659"/>
      <c r="AA2464" s="659"/>
      <c r="AB2464" s="659"/>
      <c r="AC2464" s="659"/>
      <c r="AD2464" s="659"/>
      <c r="AE2464" s="659"/>
      <c r="AF2464" s="659"/>
      <c r="AG2464" s="659"/>
      <c r="AH2464" s="659"/>
      <c r="AI2464" s="659"/>
      <c r="AJ2464" s="659"/>
      <c r="AK2464" s="659"/>
    </row>
    <row r="2465" spans="1:37">
      <c r="A2465" s="659"/>
      <c r="B2465" s="659"/>
      <c r="C2465" s="659"/>
      <c r="D2465" s="659"/>
      <c r="E2465" s="659"/>
      <c r="F2465" s="659"/>
      <c r="G2465" s="659"/>
      <c r="H2465" s="659"/>
      <c r="I2465" s="660"/>
      <c r="J2465" s="659"/>
      <c r="K2465" s="660"/>
      <c r="L2465" s="659"/>
      <c r="M2465" s="659"/>
      <c r="N2465" s="659"/>
      <c r="O2465" s="659"/>
      <c r="P2465" s="659"/>
      <c r="Q2465" s="659"/>
      <c r="R2465" s="659"/>
      <c r="S2465" s="659"/>
      <c r="T2465" s="659"/>
      <c r="U2465" s="659"/>
      <c r="V2465" s="659"/>
      <c r="W2465" s="659"/>
      <c r="X2465" s="659"/>
      <c r="Y2465" s="659"/>
      <c r="Z2465" s="659"/>
      <c r="AA2465" s="659"/>
      <c r="AB2465" s="659"/>
      <c r="AC2465" s="659"/>
      <c r="AD2465" s="659"/>
      <c r="AE2465" s="659"/>
      <c r="AF2465" s="659"/>
      <c r="AG2465" s="659"/>
      <c r="AH2465" s="659"/>
      <c r="AI2465" s="659"/>
      <c r="AJ2465" s="659"/>
      <c r="AK2465" s="659"/>
    </row>
    <row r="2466" spans="1:37">
      <c r="A2466" s="659"/>
      <c r="B2466" s="659"/>
      <c r="C2466" s="659"/>
      <c r="D2466" s="659"/>
      <c r="E2466" s="659"/>
      <c r="F2466" s="659"/>
      <c r="G2466" s="659"/>
      <c r="H2466" s="659"/>
      <c r="I2466" s="660"/>
      <c r="J2466" s="659"/>
      <c r="K2466" s="660"/>
      <c r="L2466" s="659"/>
      <c r="M2466" s="659"/>
      <c r="N2466" s="659"/>
      <c r="O2466" s="659"/>
      <c r="P2466" s="659"/>
      <c r="Q2466" s="659"/>
      <c r="R2466" s="659"/>
      <c r="S2466" s="659"/>
      <c r="T2466" s="659"/>
      <c r="U2466" s="659"/>
      <c r="V2466" s="659"/>
      <c r="W2466" s="659"/>
      <c r="X2466" s="659"/>
      <c r="Y2466" s="659"/>
      <c r="Z2466" s="659"/>
      <c r="AA2466" s="659"/>
      <c r="AB2466" s="659"/>
      <c r="AC2466" s="659"/>
      <c r="AD2466" s="659"/>
      <c r="AE2466" s="659"/>
      <c r="AF2466" s="659"/>
      <c r="AG2466" s="659"/>
      <c r="AH2466" s="659"/>
      <c r="AI2466" s="659"/>
      <c r="AJ2466" s="659"/>
      <c r="AK2466" s="659"/>
    </row>
    <row r="2467" spans="1:37">
      <c r="A2467" s="659"/>
      <c r="B2467" s="659"/>
      <c r="C2467" s="659"/>
      <c r="D2467" s="659"/>
      <c r="E2467" s="659"/>
      <c r="F2467" s="659"/>
      <c r="G2467" s="659"/>
      <c r="H2467" s="659"/>
      <c r="I2467" s="660"/>
      <c r="J2467" s="659"/>
      <c r="K2467" s="660"/>
      <c r="L2467" s="659"/>
      <c r="M2467" s="659"/>
      <c r="N2467" s="659"/>
      <c r="O2467" s="659"/>
      <c r="P2467" s="659"/>
      <c r="Q2467" s="659"/>
      <c r="R2467" s="659"/>
      <c r="S2467" s="659"/>
      <c r="T2467" s="659"/>
      <c r="U2467" s="659"/>
      <c r="V2467" s="659"/>
      <c r="W2467" s="659"/>
      <c r="X2467" s="659"/>
      <c r="Y2467" s="659"/>
      <c r="Z2467" s="659"/>
      <c r="AA2467" s="659"/>
      <c r="AB2467" s="659"/>
      <c r="AC2467" s="659"/>
      <c r="AD2467" s="659"/>
      <c r="AE2467" s="659"/>
      <c r="AF2467" s="659"/>
      <c r="AG2467" s="659"/>
      <c r="AH2467" s="659"/>
      <c r="AI2467" s="659"/>
      <c r="AJ2467" s="659"/>
      <c r="AK2467" s="659"/>
    </row>
    <row r="2468" spans="1:37">
      <c r="A2468" s="659"/>
      <c r="B2468" s="659"/>
      <c r="C2468" s="659"/>
      <c r="D2468" s="659"/>
      <c r="E2468" s="659"/>
      <c r="F2468" s="659"/>
      <c r="G2468" s="659"/>
      <c r="H2468" s="659"/>
      <c r="I2468" s="660"/>
      <c r="J2468" s="659"/>
      <c r="K2468" s="660"/>
      <c r="L2468" s="659"/>
      <c r="M2468" s="659"/>
      <c r="N2468" s="659"/>
      <c r="O2468" s="659"/>
      <c r="P2468" s="659"/>
      <c r="Q2468" s="659"/>
      <c r="R2468" s="659"/>
      <c r="S2468" s="659"/>
      <c r="T2468" s="659"/>
      <c r="U2468" s="659"/>
      <c r="V2468" s="659"/>
      <c r="W2468" s="659"/>
      <c r="X2468" s="659"/>
      <c r="Y2468" s="659"/>
      <c r="Z2468" s="659"/>
      <c r="AA2468" s="659"/>
      <c r="AB2468" s="659"/>
      <c r="AC2468" s="659"/>
      <c r="AD2468" s="659"/>
      <c r="AE2468" s="659"/>
      <c r="AF2468" s="659"/>
      <c r="AG2468" s="659"/>
      <c r="AH2468" s="659"/>
      <c r="AI2468" s="659"/>
      <c r="AJ2468" s="659"/>
      <c r="AK2468" s="659"/>
    </row>
    <row r="2469" spans="1:37">
      <c r="A2469" s="659"/>
      <c r="B2469" s="659"/>
      <c r="C2469" s="659"/>
      <c r="D2469" s="659"/>
      <c r="E2469" s="659"/>
      <c r="F2469" s="659"/>
      <c r="G2469" s="659"/>
      <c r="H2469" s="659"/>
      <c r="I2469" s="660"/>
      <c r="J2469" s="659"/>
      <c r="K2469" s="660"/>
      <c r="L2469" s="659"/>
      <c r="M2469" s="659"/>
      <c r="N2469" s="659"/>
      <c r="O2469" s="659"/>
      <c r="P2469" s="659"/>
      <c r="Q2469" s="659"/>
      <c r="R2469" s="659"/>
      <c r="S2469" s="659"/>
      <c r="T2469" s="659"/>
      <c r="U2469" s="659"/>
      <c r="V2469" s="659"/>
      <c r="W2469" s="659"/>
      <c r="X2469" s="659"/>
      <c r="Y2469" s="659"/>
      <c r="Z2469" s="659"/>
      <c r="AA2469" s="659"/>
      <c r="AB2469" s="659"/>
      <c r="AC2469" s="659"/>
      <c r="AD2469" s="659"/>
      <c r="AE2469" s="659"/>
      <c r="AF2469" s="659"/>
      <c r="AG2469" s="659"/>
      <c r="AH2469" s="659"/>
      <c r="AI2469" s="659"/>
      <c r="AJ2469" s="659"/>
      <c r="AK2469" s="659"/>
    </row>
    <row r="2470" spans="1:37">
      <c r="A2470" s="659"/>
      <c r="B2470" s="659"/>
      <c r="C2470" s="659"/>
      <c r="D2470" s="659"/>
      <c r="E2470" s="659"/>
      <c r="F2470" s="659"/>
      <c r="G2470" s="659"/>
      <c r="H2470" s="659"/>
      <c r="I2470" s="660"/>
      <c r="J2470" s="659"/>
      <c r="K2470" s="660"/>
      <c r="L2470" s="659"/>
      <c r="M2470" s="659"/>
      <c r="N2470" s="659"/>
      <c r="O2470" s="659"/>
      <c r="P2470" s="659"/>
      <c r="Q2470" s="659"/>
      <c r="R2470" s="659"/>
      <c r="S2470" s="659"/>
      <c r="T2470" s="659"/>
      <c r="U2470" s="659"/>
      <c r="V2470" s="659"/>
      <c r="W2470" s="659"/>
      <c r="X2470" s="659"/>
      <c r="Y2470" s="659"/>
      <c r="Z2470" s="659"/>
      <c r="AA2470" s="659"/>
      <c r="AB2470" s="659"/>
      <c r="AC2470" s="659"/>
      <c r="AD2470" s="659"/>
      <c r="AE2470" s="659"/>
      <c r="AF2470" s="659"/>
      <c r="AG2470" s="659"/>
      <c r="AH2470" s="659"/>
      <c r="AI2470" s="659"/>
      <c r="AJ2470" s="659"/>
      <c r="AK2470" s="659"/>
    </row>
    <row r="2471" spans="1:37">
      <c r="A2471" s="659"/>
      <c r="B2471" s="659"/>
      <c r="C2471" s="659"/>
      <c r="D2471" s="659"/>
      <c r="E2471" s="659"/>
      <c r="F2471" s="659"/>
      <c r="G2471" s="659"/>
      <c r="H2471" s="659"/>
      <c r="I2471" s="660"/>
      <c r="J2471" s="659"/>
      <c r="K2471" s="660"/>
      <c r="L2471" s="659"/>
      <c r="M2471" s="659"/>
      <c r="N2471" s="659"/>
      <c r="O2471" s="659"/>
      <c r="P2471" s="659"/>
      <c r="Q2471" s="659"/>
      <c r="R2471" s="659"/>
      <c r="S2471" s="659"/>
      <c r="T2471" s="659"/>
      <c r="U2471" s="659"/>
      <c r="V2471" s="659"/>
      <c r="W2471" s="659"/>
      <c r="X2471" s="659"/>
      <c r="Y2471" s="659"/>
      <c r="Z2471" s="659"/>
      <c r="AA2471" s="659"/>
      <c r="AB2471" s="659"/>
      <c r="AC2471" s="659"/>
      <c r="AD2471" s="659"/>
      <c r="AE2471" s="659"/>
      <c r="AF2471" s="659"/>
      <c r="AG2471" s="659"/>
      <c r="AH2471" s="659"/>
      <c r="AI2471" s="659"/>
      <c r="AJ2471" s="659"/>
      <c r="AK2471" s="659"/>
    </row>
    <row r="2472" spans="1:37">
      <c r="A2472" s="659"/>
      <c r="B2472" s="659"/>
      <c r="C2472" s="659"/>
      <c r="D2472" s="659"/>
      <c r="E2472" s="659"/>
      <c r="F2472" s="659"/>
      <c r="G2472" s="659"/>
      <c r="H2472" s="659"/>
      <c r="I2472" s="660"/>
      <c r="J2472" s="659"/>
      <c r="K2472" s="660"/>
      <c r="L2472" s="659"/>
      <c r="M2472" s="659"/>
      <c r="N2472" s="659"/>
      <c r="O2472" s="659"/>
      <c r="P2472" s="659"/>
      <c r="Q2472" s="659"/>
      <c r="R2472" s="659"/>
      <c r="S2472" s="659"/>
      <c r="T2472" s="659"/>
      <c r="U2472" s="659"/>
      <c r="V2472" s="659"/>
      <c r="W2472" s="659"/>
      <c r="X2472" s="659"/>
      <c r="Y2472" s="659"/>
      <c r="Z2472" s="659"/>
      <c r="AA2472" s="659"/>
      <c r="AB2472" s="659"/>
      <c r="AC2472" s="659"/>
      <c r="AD2472" s="659"/>
      <c r="AE2472" s="659"/>
      <c r="AF2472" s="659"/>
      <c r="AG2472" s="659"/>
      <c r="AH2472" s="659"/>
      <c r="AI2472" s="659"/>
      <c r="AJ2472" s="659"/>
      <c r="AK2472" s="659"/>
    </row>
    <row r="2473" spans="1:37">
      <c r="A2473" s="659"/>
      <c r="B2473" s="659"/>
      <c r="C2473" s="659"/>
      <c r="D2473" s="659"/>
      <c r="E2473" s="659"/>
      <c r="F2473" s="659"/>
      <c r="G2473" s="659"/>
      <c r="H2473" s="659"/>
      <c r="I2473" s="660"/>
      <c r="J2473" s="659"/>
      <c r="K2473" s="660"/>
      <c r="L2473" s="659"/>
      <c r="M2473" s="659"/>
      <c r="N2473" s="659"/>
      <c r="O2473" s="659"/>
      <c r="P2473" s="659"/>
      <c r="Q2473" s="659"/>
      <c r="R2473" s="659"/>
      <c r="S2473" s="659"/>
      <c r="T2473" s="659"/>
      <c r="U2473" s="659"/>
      <c r="V2473" s="659"/>
      <c r="W2473" s="659"/>
      <c r="X2473" s="659"/>
      <c r="Y2473" s="659"/>
      <c r="Z2473" s="659"/>
      <c r="AA2473" s="659"/>
      <c r="AB2473" s="659"/>
      <c r="AC2473" s="659"/>
      <c r="AD2473" s="659"/>
      <c r="AE2473" s="659"/>
      <c r="AF2473" s="659"/>
      <c r="AG2473" s="659"/>
      <c r="AH2473" s="659"/>
      <c r="AI2473" s="659"/>
      <c r="AJ2473" s="659"/>
      <c r="AK2473" s="659"/>
    </row>
    <row r="2474" spans="1:37">
      <c r="A2474" s="659"/>
      <c r="B2474" s="659"/>
      <c r="C2474" s="659"/>
      <c r="D2474" s="659"/>
      <c r="E2474" s="659"/>
      <c r="F2474" s="659"/>
      <c r="G2474" s="659"/>
      <c r="H2474" s="659"/>
      <c r="I2474" s="660"/>
      <c r="J2474" s="659"/>
      <c r="K2474" s="660"/>
      <c r="L2474" s="659"/>
      <c r="M2474" s="659"/>
      <c r="N2474" s="659"/>
      <c r="O2474" s="659"/>
      <c r="P2474" s="659"/>
      <c r="Q2474" s="659"/>
      <c r="R2474" s="659"/>
      <c r="S2474" s="659"/>
      <c r="T2474" s="659"/>
      <c r="U2474" s="659"/>
      <c r="V2474" s="659"/>
      <c r="W2474" s="659"/>
      <c r="X2474" s="659"/>
      <c r="Y2474" s="659"/>
      <c r="Z2474" s="659"/>
      <c r="AA2474" s="659"/>
      <c r="AB2474" s="659"/>
      <c r="AC2474" s="659"/>
      <c r="AD2474" s="659"/>
      <c r="AE2474" s="659"/>
      <c r="AF2474" s="659"/>
      <c r="AG2474" s="659"/>
      <c r="AH2474" s="659"/>
      <c r="AI2474" s="659"/>
      <c r="AJ2474" s="659"/>
      <c r="AK2474" s="659"/>
    </row>
    <row r="2475" spans="1:37">
      <c r="A2475" s="659"/>
      <c r="B2475" s="659"/>
      <c r="C2475" s="659"/>
      <c r="D2475" s="659"/>
      <c r="E2475" s="659"/>
      <c r="F2475" s="659"/>
      <c r="G2475" s="659"/>
      <c r="H2475" s="659"/>
      <c r="I2475" s="660"/>
      <c r="J2475" s="659"/>
      <c r="K2475" s="660"/>
      <c r="L2475" s="659"/>
      <c r="M2475" s="659"/>
      <c r="N2475" s="659"/>
      <c r="O2475" s="659"/>
      <c r="P2475" s="659"/>
      <c r="Q2475" s="659"/>
      <c r="R2475" s="659"/>
      <c r="S2475" s="659"/>
      <c r="T2475" s="659"/>
      <c r="U2475" s="659"/>
      <c r="V2475" s="659"/>
      <c r="W2475" s="659"/>
      <c r="X2475" s="659"/>
      <c r="Y2475" s="659"/>
      <c r="Z2475" s="659"/>
      <c r="AA2475" s="659"/>
      <c r="AB2475" s="659"/>
      <c r="AC2475" s="659"/>
      <c r="AD2475" s="659"/>
      <c r="AE2475" s="659"/>
      <c r="AF2475" s="659"/>
      <c r="AG2475" s="659"/>
      <c r="AH2475" s="659"/>
      <c r="AI2475" s="659"/>
      <c r="AJ2475" s="659"/>
      <c r="AK2475" s="659"/>
    </row>
    <row r="2476" spans="1:37">
      <c r="A2476" s="659"/>
      <c r="B2476" s="659"/>
      <c r="C2476" s="659"/>
      <c r="D2476" s="659"/>
      <c r="E2476" s="659"/>
      <c r="F2476" s="659"/>
      <c r="G2476" s="659"/>
      <c r="H2476" s="659"/>
      <c r="I2476" s="660"/>
      <c r="J2476" s="659"/>
      <c r="K2476" s="660"/>
      <c r="L2476" s="659"/>
      <c r="M2476" s="659"/>
      <c r="N2476" s="659"/>
      <c r="O2476" s="659"/>
      <c r="P2476" s="659"/>
      <c r="Q2476" s="659"/>
      <c r="R2476" s="659"/>
      <c r="S2476" s="659"/>
      <c r="T2476" s="659"/>
      <c r="U2476" s="659"/>
      <c r="V2476" s="659"/>
      <c r="W2476" s="659"/>
      <c r="X2476" s="659"/>
      <c r="Y2476" s="659"/>
      <c r="Z2476" s="659"/>
      <c r="AA2476" s="659"/>
      <c r="AB2476" s="659"/>
      <c r="AC2476" s="659"/>
      <c r="AD2476" s="659"/>
      <c r="AE2476" s="659"/>
      <c r="AF2476" s="659"/>
      <c r="AG2476" s="659"/>
      <c r="AH2476" s="659"/>
      <c r="AI2476" s="659"/>
      <c r="AJ2476" s="659"/>
      <c r="AK2476" s="659"/>
    </row>
    <row r="2477" spans="1:37">
      <c r="A2477" s="659"/>
      <c r="B2477" s="659"/>
      <c r="C2477" s="659"/>
      <c r="D2477" s="659"/>
      <c r="E2477" s="659"/>
      <c r="F2477" s="659"/>
      <c r="G2477" s="659"/>
      <c r="H2477" s="659"/>
      <c r="I2477" s="660"/>
      <c r="J2477" s="659"/>
      <c r="K2477" s="660"/>
      <c r="L2477" s="659"/>
      <c r="M2477" s="659"/>
      <c r="N2477" s="659"/>
      <c r="O2477" s="659"/>
      <c r="P2477" s="659"/>
      <c r="Q2477" s="659"/>
      <c r="R2477" s="659"/>
      <c r="S2477" s="659"/>
      <c r="T2477" s="659"/>
      <c r="U2477" s="659"/>
      <c r="V2477" s="659"/>
      <c r="W2477" s="659"/>
      <c r="X2477" s="659"/>
      <c r="Y2477" s="659"/>
      <c r="Z2477" s="659"/>
      <c r="AA2477" s="659"/>
      <c r="AB2477" s="659"/>
      <c r="AC2477" s="659"/>
      <c r="AD2477" s="659"/>
      <c r="AE2477" s="659"/>
      <c r="AF2477" s="659"/>
      <c r="AG2477" s="659"/>
      <c r="AH2477" s="659"/>
      <c r="AI2477" s="659"/>
      <c r="AJ2477" s="659"/>
      <c r="AK2477" s="659"/>
    </row>
    <row r="2478" spans="1:37">
      <c r="A2478" s="659"/>
      <c r="B2478" s="659"/>
      <c r="C2478" s="659"/>
      <c r="D2478" s="659"/>
      <c r="E2478" s="659"/>
      <c r="F2478" s="659"/>
      <c r="G2478" s="659"/>
      <c r="H2478" s="659"/>
      <c r="I2478" s="660"/>
      <c r="J2478" s="659"/>
      <c r="K2478" s="660"/>
      <c r="L2478" s="659"/>
      <c r="M2478" s="659"/>
      <c r="N2478" s="659"/>
      <c r="O2478" s="659"/>
      <c r="P2478" s="659"/>
      <c r="Q2478" s="659"/>
      <c r="R2478" s="659"/>
      <c r="S2478" s="659"/>
      <c r="T2478" s="659"/>
      <c r="U2478" s="659"/>
      <c r="V2478" s="659"/>
      <c r="W2478" s="659"/>
      <c r="X2478" s="659"/>
      <c r="Y2478" s="659"/>
      <c r="Z2478" s="659"/>
      <c r="AA2478" s="659"/>
      <c r="AB2478" s="659"/>
      <c r="AC2478" s="659"/>
      <c r="AD2478" s="659"/>
      <c r="AE2478" s="659"/>
      <c r="AF2478" s="659"/>
      <c r="AG2478" s="659"/>
      <c r="AH2478" s="659"/>
      <c r="AI2478" s="659"/>
      <c r="AJ2478" s="659"/>
      <c r="AK2478" s="659"/>
    </row>
    <row r="2479" spans="1:37">
      <c r="A2479" s="659"/>
      <c r="B2479" s="659"/>
      <c r="C2479" s="659"/>
      <c r="D2479" s="659"/>
      <c r="E2479" s="659"/>
      <c r="F2479" s="659"/>
      <c r="G2479" s="659"/>
      <c r="H2479" s="659"/>
      <c r="I2479" s="660"/>
      <c r="J2479" s="659"/>
      <c r="K2479" s="660"/>
      <c r="L2479" s="659"/>
      <c r="M2479" s="659"/>
      <c r="N2479" s="659"/>
      <c r="O2479" s="659"/>
      <c r="P2479" s="659"/>
      <c r="Q2479" s="659"/>
      <c r="R2479" s="659"/>
      <c r="S2479" s="659"/>
      <c r="T2479" s="659"/>
      <c r="U2479" s="659"/>
      <c r="V2479" s="659"/>
      <c r="W2479" s="659"/>
      <c r="X2479" s="659"/>
      <c r="Y2479" s="659"/>
      <c r="Z2479" s="659"/>
      <c r="AA2479" s="659"/>
      <c r="AB2479" s="659"/>
      <c r="AC2479" s="659"/>
      <c r="AD2479" s="659"/>
      <c r="AE2479" s="659"/>
      <c r="AF2479" s="659"/>
      <c r="AG2479" s="659"/>
      <c r="AH2479" s="659"/>
      <c r="AI2479" s="659"/>
      <c r="AJ2479" s="659"/>
      <c r="AK2479" s="659"/>
    </row>
    <row r="2480" spans="1:37">
      <c r="A2480" s="659"/>
      <c r="B2480" s="659"/>
      <c r="C2480" s="659"/>
      <c r="D2480" s="659"/>
      <c r="E2480" s="659"/>
      <c r="F2480" s="659"/>
      <c r="G2480" s="659"/>
      <c r="H2480" s="659"/>
      <c r="I2480" s="660"/>
      <c r="J2480" s="659"/>
      <c r="K2480" s="660"/>
      <c r="L2480" s="659"/>
      <c r="M2480" s="659"/>
      <c r="N2480" s="659"/>
      <c r="O2480" s="659"/>
      <c r="P2480" s="659"/>
      <c r="Q2480" s="659"/>
      <c r="R2480" s="659"/>
      <c r="S2480" s="659"/>
      <c r="T2480" s="659"/>
      <c r="U2480" s="659"/>
      <c r="V2480" s="659"/>
      <c r="W2480" s="659"/>
      <c r="X2480" s="659"/>
      <c r="Y2480" s="659"/>
      <c r="Z2480" s="659"/>
      <c r="AA2480" s="659"/>
      <c r="AB2480" s="659"/>
      <c r="AC2480" s="659"/>
      <c r="AD2480" s="659"/>
      <c r="AE2480" s="659"/>
      <c r="AF2480" s="659"/>
      <c r="AG2480" s="659"/>
      <c r="AH2480" s="659"/>
      <c r="AI2480" s="659"/>
      <c r="AJ2480" s="659"/>
      <c r="AK2480" s="659"/>
    </row>
    <row r="2481" spans="1:37">
      <c r="A2481" s="659"/>
      <c r="B2481" s="659"/>
      <c r="C2481" s="659"/>
      <c r="D2481" s="659"/>
      <c r="E2481" s="659"/>
      <c r="F2481" s="659"/>
      <c r="G2481" s="659"/>
      <c r="H2481" s="659"/>
      <c r="I2481" s="660"/>
      <c r="J2481" s="659"/>
      <c r="K2481" s="660"/>
      <c r="L2481" s="659"/>
      <c r="M2481" s="659"/>
      <c r="N2481" s="659"/>
      <c r="O2481" s="659"/>
      <c r="P2481" s="659"/>
      <c r="Q2481" s="659"/>
      <c r="R2481" s="659"/>
      <c r="S2481" s="659"/>
      <c r="T2481" s="659"/>
      <c r="U2481" s="659"/>
      <c r="V2481" s="659"/>
      <c r="W2481" s="659"/>
      <c r="X2481" s="659"/>
      <c r="Y2481" s="659"/>
      <c r="Z2481" s="659"/>
      <c r="AA2481" s="659"/>
      <c r="AB2481" s="659"/>
      <c r="AC2481" s="659"/>
      <c r="AD2481" s="659"/>
      <c r="AE2481" s="659"/>
      <c r="AF2481" s="659"/>
      <c r="AG2481" s="659"/>
      <c r="AH2481" s="659"/>
      <c r="AI2481" s="659"/>
      <c r="AJ2481" s="659"/>
      <c r="AK2481" s="659"/>
    </row>
    <row r="2482" spans="1:37">
      <c r="A2482" s="659"/>
      <c r="B2482" s="659"/>
      <c r="C2482" s="659"/>
      <c r="D2482" s="659"/>
      <c r="E2482" s="659"/>
      <c r="F2482" s="659"/>
      <c r="G2482" s="659"/>
      <c r="H2482" s="659"/>
      <c r="I2482" s="660"/>
      <c r="J2482" s="659"/>
      <c r="K2482" s="660"/>
      <c r="L2482" s="659"/>
      <c r="M2482" s="659"/>
      <c r="N2482" s="659"/>
      <c r="O2482" s="659"/>
      <c r="P2482" s="659"/>
      <c r="Q2482" s="659"/>
      <c r="R2482" s="659"/>
      <c r="S2482" s="659"/>
      <c r="T2482" s="659"/>
      <c r="U2482" s="659"/>
      <c r="V2482" s="659"/>
      <c r="W2482" s="659"/>
      <c r="X2482" s="659"/>
      <c r="Y2482" s="659"/>
      <c r="Z2482" s="659"/>
      <c r="AA2482" s="659"/>
      <c r="AB2482" s="659"/>
      <c r="AC2482" s="659"/>
      <c r="AD2482" s="659"/>
      <c r="AE2482" s="659"/>
      <c r="AF2482" s="659"/>
      <c r="AG2482" s="659"/>
      <c r="AH2482" s="659"/>
      <c r="AI2482" s="659"/>
      <c r="AJ2482" s="659"/>
      <c r="AK2482" s="659"/>
    </row>
    <row r="2483" spans="1:37">
      <c r="A2483" s="659"/>
      <c r="B2483" s="659"/>
      <c r="C2483" s="659"/>
      <c r="D2483" s="659"/>
      <c r="E2483" s="659"/>
      <c r="F2483" s="659"/>
      <c r="G2483" s="659"/>
      <c r="H2483" s="659"/>
      <c r="I2483" s="660"/>
      <c r="J2483" s="659"/>
      <c r="K2483" s="660"/>
      <c r="L2483" s="659"/>
      <c r="M2483" s="659"/>
      <c r="N2483" s="659"/>
      <c r="O2483" s="659"/>
      <c r="P2483" s="659"/>
      <c r="Q2483" s="659"/>
      <c r="R2483" s="659"/>
      <c r="S2483" s="659"/>
      <c r="T2483" s="659"/>
      <c r="U2483" s="659"/>
      <c r="V2483" s="659"/>
      <c r="W2483" s="659"/>
      <c r="X2483" s="659"/>
      <c r="Y2483" s="659"/>
      <c r="Z2483" s="659"/>
      <c r="AA2483" s="659"/>
      <c r="AB2483" s="659"/>
      <c r="AC2483" s="659"/>
      <c r="AD2483" s="659"/>
      <c r="AE2483" s="659"/>
      <c r="AF2483" s="659"/>
      <c r="AG2483" s="659"/>
      <c r="AH2483" s="659"/>
      <c r="AI2483" s="659"/>
      <c r="AJ2483" s="659"/>
      <c r="AK2483" s="659"/>
    </row>
    <row r="2484" spans="1:37">
      <c r="A2484" s="659"/>
      <c r="B2484" s="659"/>
      <c r="C2484" s="659"/>
      <c r="D2484" s="659"/>
      <c r="E2484" s="659"/>
      <c r="F2484" s="659"/>
      <c r="G2484" s="659"/>
      <c r="H2484" s="659"/>
      <c r="I2484" s="660"/>
      <c r="J2484" s="659"/>
      <c r="K2484" s="660"/>
      <c r="L2484" s="659"/>
      <c r="M2484" s="659"/>
      <c r="N2484" s="659"/>
      <c r="O2484" s="659"/>
      <c r="P2484" s="659"/>
      <c r="Q2484" s="659"/>
      <c r="R2484" s="659"/>
      <c r="S2484" s="659"/>
      <c r="T2484" s="659"/>
      <c r="U2484" s="659"/>
      <c r="V2484" s="659"/>
      <c r="W2484" s="659"/>
      <c r="X2484" s="659"/>
      <c r="Y2484" s="659"/>
      <c r="Z2484" s="659"/>
      <c r="AA2484" s="659"/>
      <c r="AB2484" s="659"/>
      <c r="AC2484" s="659"/>
      <c r="AD2484" s="659"/>
      <c r="AE2484" s="659"/>
      <c r="AF2484" s="659"/>
      <c r="AG2484" s="659"/>
      <c r="AH2484" s="659"/>
      <c r="AI2484" s="659"/>
      <c r="AJ2484" s="659"/>
      <c r="AK2484" s="659"/>
    </row>
    <row r="2485" spans="1:37">
      <c r="A2485" s="659"/>
      <c r="B2485" s="659"/>
      <c r="C2485" s="659"/>
      <c r="D2485" s="659"/>
      <c r="E2485" s="659"/>
      <c r="F2485" s="659"/>
      <c r="G2485" s="659"/>
      <c r="H2485" s="659"/>
      <c r="I2485" s="660"/>
      <c r="J2485" s="659"/>
      <c r="K2485" s="660"/>
      <c r="L2485" s="659"/>
      <c r="M2485" s="659"/>
      <c r="N2485" s="659"/>
      <c r="O2485" s="659"/>
      <c r="P2485" s="659"/>
      <c r="Q2485" s="659"/>
      <c r="R2485" s="659"/>
      <c r="S2485" s="659"/>
      <c r="T2485" s="659"/>
      <c r="U2485" s="659"/>
      <c r="V2485" s="659"/>
      <c r="W2485" s="659"/>
      <c r="X2485" s="659"/>
      <c r="Y2485" s="659"/>
      <c r="Z2485" s="659"/>
      <c r="AA2485" s="659"/>
      <c r="AB2485" s="659"/>
      <c r="AC2485" s="659"/>
      <c r="AD2485" s="659"/>
      <c r="AE2485" s="659"/>
      <c r="AF2485" s="659"/>
      <c r="AG2485" s="659"/>
      <c r="AH2485" s="659"/>
      <c r="AI2485" s="659"/>
      <c r="AJ2485" s="659"/>
      <c r="AK2485" s="659"/>
    </row>
    <row r="2486" spans="1:37">
      <c r="A2486" s="659"/>
      <c r="B2486" s="659"/>
      <c r="C2486" s="659"/>
      <c r="D2486" s="659"/>
      <c r="E2486" s="659"/>
      <c r="F2486" s="659"/>
      <c r="G2486" s="659"/>
      <c r="H2486" s="659"/>
      <c r="I2486" s="660"/>
      <c r="J2486" s="659"/>
      <c r="K2486" s="660"/>
      <c r="L2486" s="659"/>
      <c r="M2486" s="659"/>
      <c r="N2486" s="659"/>
      <c r="O2486" s="659"/>
      <c r="P2486" s="659"/>
      <c r="Q2486" s="659"/>
      <c r="R2486" s="659"/>
      <c r="S2486" s="659"/>
      <c r="T2486" s="659"/>
      <c r="U2486" s="659"/>
      <c r="V2486" s="659"/>
      <c r="W2486" s="659"/>
      <c r="X2486" s="659"/>
      <c r="Y2486" s="659"/>
      <c r="Z2486" s="659"/>
      <c r="AA2486" s="659"/>
      <c r="AB2486" s="659"/>
      <c r="AC2486" s="659"/>
      <c r="AD2486" s="659"/>
      <c r="AE2486" s="659"/>
      <c r="AF2486" s="659"/>
      <c r="AG2486" s="659"/>
      <c r="AH2486" s="659"/>
      <c r="AI2486" s="659"/>
      <c r="AJ2486" s="659"/>
      <c r="AK2486" s="659"/>
    </row>
    <row r="2487" spans="1:37">
      <c r="A2487" s="659"/>
      <c r="B2487" s="659"/>
      <c r="C2487" s="659"/>
      <c r="D2487" s="659"/>
      <c r="E2487" s="659"/>
      <c r="F2487" s="659"/>
      <c r="G2487" s="659"/>
      <c r="H2487" s="659"/>
      <c r="I2487" s="660"/>
      <c r="J2487" s="659"/>
      <c r="K2487" s="660"/>
      <c r="L2487" s="659"/>
      <c r="M2487" s="659"/>
      <c r="N2487" s="659"/>
      <c r="O2487" s="659"/>
      <c r="P2487" s="659"/>
      <c r="Q2487" s="659"/>
      <c r="R2487" s="659"/>
      <c r="S2487" s="659"/>
      <c r="T2487" s="659"/>
      <c r="U2487" s="659"/>
      <c r="V2487" s="659"/>
      <c r="W2487" s="659"/>
      <c r="X2487" s="659"/>
      <c r="Y2487" s="659"/>
      <c r="Z2487" s="659"/>
      <c r="AA2487" s="659"/>
      <c r="AB2487" s="659"/>
      <c r="AC2487" s="659"/>
      <c r="AD2487" s="659"/>
      <c r="AE2487" s="659"/>
      <c r="AF2487" s="659"/>
      <c r="AG2487" s="659"/>
      <c r="AH2487" s="659"/>
      <c r="AI2487" s="659"/>
      <c r="AJ2487" s="659"/>
      <c r="AK2487" s="659"/>
    </row>
    <row r="2488" spans="1:37">
      <c r="A2488" s="659"/>
      <c r="B2488" s="659"/>
      <c r="C2488" s="659"/>
      <c r="D2488" s="659"/>
      <c r="E2488" s="659"/>
      <c r="F2488" s="659"/>
      <c r="G2488" s="659"/>
      <c r="H2488" s="659"/>
      <c r="I2488" s="660"/>
      <c r="J2488" s="659"/>
      <c r="K2488" s="660"/>
      <c r="L2488" s="659"/>
      <c r="M2488" s="659"/>
      <c r="N2488" s="659"/>
      <c r="O2488" s="659"/>
      <c r="P2488" s="659"/>
      <c r="Q2488" s="659"/>
      <c r="R2488" s="659"/>
      <c r="S2488" s="659"/>
      <c r="T2488" s="659"/>
      <c r="U2488" s="659"/>
      <c r="V2488" s="659"/>
      <c r="W2488" s="659"/>
      <c r="X2488" s="659"/>
      <c r="Y2488" s="659"/>
      <c r="Z2488" s="659"/>
      <c r="AA2488" s="659"/>
      <c r="AB2488" s="659"/>
      <c r="AC2488" s="659"/>
      <c r="AD2488" s="659"/>
      <c r="AE2488" s="659"/>
      <c r="AF2488" s="659"/>
      <c r="AG2488" s="659"/>
      <c r="AH2488" s="659"/>
      <c r="AI2488" s="659"/>
      <c r="AJ2488" s="659"/>
      <c r="AK2488" s="659"/>
    </row>
    <row r="2489" spans="1:37">
      <c r="A2489" s="659"/>
      <c r="B2489" s="659"/>
      <c r="C2489" s="659"/>
      <c r="D2489" s="659"/>
      <c r="E2489" s="659"/>
      <c r="F2489" s="659"/>
      <c r="G2489" s="659"/>
      <c r="H2489" s="659"/>
      <c r="I2489" s="660"/>
      <c r="J2489" s="659"/>
      <c r="K2489" s="660"/>
      <c r="L2489" s="659"/>
      <c r="M2489" s="659"/>
      <c r="N2489" s="659"/>
      <c r="O2489" s="659"/>
      <c r="P2489" s="659"/>
      <c r="Q2489" s="659"/>
      <c r="R2489" s="659"/>
      <c r="S2489" s="659"/>
      <c r="T2489" s="659"/>
      <c r="U2489" s="659"/>
      <c r="V2489" s="659"/>
      <c r="W2489" s="659"/>
      <c r="X2489" s="659"/>
      <c r="Y2489" s="659"/>
      <c r="Z2489" s="659"/>
      <c r="AA2489" s="659"/>
      <c r="AB2489" s="659"/>
      <c r="AC2489" s="659"/>
      <c r="AD2489" s="659"/>
      <c r="AE2489" s="659"/>
      <c r="AF2489" s="659"/>
      <c r="AG2489" s="659"/>
      <c r="AH2489" s="659"/>
      <c r="AI2489" s="659"/>
      <c r="AJ2489" s="659"/>
      <c r="AK2489" s="659"/>
    </row>
    <row r="2490" spans="1:37">
      <c r="A2490" s="659"/>
      <c r="B2490" s="659"/>
      <c r="C2490" s="659"/>
      <c r="D2490" s="659"/>
      <c r="E2490" s="659"/>
      <c r="F2490" s="659"/>
      <c r="G2490" s="659"/>
      <c r="H2490" s="659"/>
      <c r="I2490" s="660"/>
      <c r="J2490" s="659"/>
      <c r="K2490" s="660"/>
      <c r="L2490" s="659"/>
      <c r="M2490" s="659"/>
      <c r="N2490" s="659"/>
      <c r="O2490" s="659"/>
      <c r="P2490" s="659"/>
      <c r="Q2490" s="659"/>
      <c r="R2490" s="659"/>
      <c r="S2490" s="659"/>
      <c r="T2490" s="659"/>
      <c r="U2490" s="659"/>
      <c r="V2490" s="659"/>
      <c r="W2490" s="659"/>
      <c r="X2490" s="659"/>
      <c r="Y2490" s="659"/>
      <c r="Z2490" s="659"/>
      <c r="AA2490" s="659"/>
      <c r="AB2490" s="659"/>
      <c r="AC2490" s="659"/>
      <c r="AD2490" s="659"/>
      <c r="AE2490" s="659"/>
      <c r="AF2490" s="659"/>
      <c r="AG2490" s="659"/>
      <c r="AH2490" s="659"/>
      <c r="AI2490" s="659"/>
      <c r="AJ2490" s="659"/>
      <c r="AK2490" s="659"/>
    </row>
    <row r="2491" spans="1:37">
      <c r="A2491" s="659"/>
      <c r="B2491" s="659"/>
      <c r="C2491" s="659"/>
      <c r="D2491" s="659"/>
      <c r="E2491" s="659"/>
      <c r="F2491" s="659"/>
      <c r="G2491" s="659"/>
      <c r="H2491" s="659"/>
      <c r="I2491" s="660"/>
      <c r="J2491" s="659"/>
      <c r="K2491" s="660"/>
      <c r="L2491" s="659"/>
      <c r="M2491" s="659"/>
      <c r="N2491" s="659"/>
      <c r="O2491" s="659"/>
      <c r="P2491" s="659"/>
      <c r="Q2491" s="659"/>
      <c r="R2491" s="659"/>
      <c r="S2491" s="659"/>
      <c r="T2491" s="659"/>
      <c r="U2491" s="659"/>
      <c r="V2491" s="659"/>
      <c r="W2491" s="659"/>
      <c r="X2491" s="659"/>
      <c r="Y2491" s="659"/>
      <c r="Z2491" s="659"/>
      <c r="AA2491" s="659"/>
      <c r="AB2491" s="659"/>
      <c r="AC2491" s="659"/>
      <c r="AD2491" s="659"/>
      <c r="AE2491" s="659"/>
      <c r="AF2491" s="659"/>
      <c r="AG2491" s="659"/>
      <c r="AH2491" s="659"/>
      <c r="AI2491" s="659"/>
      <c r="AJ2491" s="659"/>
      <c r="AK2491" s="659"/>
    </row>
    <row r="2492" spans="1:37">
      <c r="A2492" s="659"/>
      <c r="B2492" s="659"/>
      <c r="C2492" s="659"/>
      <c r="D2492" s="659"/>
      <c r="E2492" s="659"/>
      <c r="F2492" s="659"/>
      <c r="G2492" s="659"/>
      <c r="H2492" s="659"/>
      <c r="I2492" s="660"/>
      <c r="J2492" s="659"/>
      <c r="K2492" s="660"/>
      <c r="L2492" s="659"/>
      <c r="M2492" s="659"/>
      <c r="N2492" s="659"/>
      <c r="O2492" s="659"/>
      <c r="P2492" s="659"/>
      <c r="Q2492" s="659"/>
      <c r="R2492" s="659"/>
      <c r="S2492" s="659"/>
      <c r="T2492" s="659"/>
      <c r="U2492" s="659"/>
      <c r="V2492" s="659"/>
      <c r="W2492" s="659"/>
      <c r="X2492" s="659"/>
      <c r="Y2492" s="659"/>
      <c r="Z2492" s="659"/>
      <c r="AA2492" s="659"/>
      <c r="AB2492" s="659"/>
      <c r="AC2492" s="659"/>
      <c r="AD2492" s="659"/>
      <c r="AE2492" s="659"/>
      <c r="AF2492" s="659"/>
      <c r="AG2492" s="659"/>
      <c r="AH2492" s="659"/>
      <c r="AI2492" s="659"/>
      <c r="AJ2492" s="659"/>
      <c r="AK2492" s="659"/>
    </row>
    <row r="2493" spans="1:37">
      <c r="A2493" s="659"/>
      <c r="B2493" s="659"/>
      <c r="C2493" s="659"/>
      <c r="D2493" s="659"/>
      <c r="E2493" s="659"/>
      <c r="F2493" s="659"/>
      <c r="G2493" s="659"/>
      <c r="H2493" s="659"/>
      <c r="I2493" s="660"/>
      <c r="J2493" s="659"/>
      <c r="K2493" s="660"/>
      <c r="L2493" s="659"/>
      <c r="M2493" s="659"/>
      <c r="N2493" s="659"/>
      <c r="O2493" s="659"/>
      <c r="P2493" s="659"/>
      <c r="Q2493" s="659"/>
      <c r="R2493" s="659"/>
      <c r="S2493" s="659"/>
      <c r="T2493" s="659"/>
      <c r="U2493" s="659"/>
      <c r="V2493" s="659"/>
      <c r="W2493" s="659"/>
      <c r="X2493" s="659"/>
      <c r="Y2493" s="659"/>
      <c r="Z2493" s="659"/>
      <c r="AA2493" s="659"/>
      <c r="AB2493" s="659"/>
      <c r="AC2493" s="659"/>
      <c r="AD2493" s="659"/>
      <c r="AE2493" s="659"/>
      <c r="AF2493" s="659"/>
      <c r="AG2493" s="659"/>
      <c r="AH2493" s="659"/>
      <c r="AI2493" s="659"/>
      <c r="AJ2493" s="659"/>
      <c r="AK2493" s="659"/>
    </row>
    <row r="2494" spans="1:37">
      <c r="A2494" s="659"/>
      <c r="B2494" s="659"/>
      <c r="C2494" s="659"/>
      <c r="D2494" s="659"/>
      <c r="E2494" s="659"/>
      <c r="F2494" s="659"/>
      <c r="G2494" s="659"/>
      <c r="H2494" s="659"/>
      <c r="I2494" s="660"/>
      <c r="J2494" s="659"/>
      <c r="K2494" s="660"/>
      <c r="L2494" s="659"/>
      <c r="M2494" s="659"/>
      <c r="N2494" s="659"/>
      <c r="O2494" s="659"/>
      <c r="P2494" s="659"/>
      <c r="Q2494" s="659"/>
      <c r="R2494" s="659"/>
      <c r="S2494" s="659"/>
      <c r="T2494" s="659"/>
      <c r="U2494" s="659"/>
      <c r="V2494" s="659"/>
      <c r="W2494" s="659"/>
      <c r="X2494" s="659"/>
      <c r="Y2494" s="659"/>
      <c r="Z2494" s="659"/>
      <c r="AA2494" s="659"/>
      <c r="AB2494" s="659"/>
      <c r="AC2494" s="659"/>
      <c r="AD2494" s="659"/>
      <c r="AE2494" s="659"/>
      <c r="AF2494" s="659"/>
      <c r="AG2494" s="659"/>
      <c r="AH2494" s="659"/>
      <c r="AI2494" s="659"/>
      <c r="AJ2494" s="659"/>
      <c r="AK2494" s="659"/>
    </row>
    <row r="2495" spans="1:37">
      <c r="A2495" s="659"/>
      <c r="B2495" s="659"/>
      <c r="C2495" s="659"/>
      <c r="D2495" s="659"/>
      <c r="E2495" s="659"/>
      <c r="F2495" s="659"/>
      <c r="G2495" s="659"/>
      <c r="H2495" s="659"/>
      <c r="I2495" s="660"/>
      <c r="J2495" s="659"/>
      <c r="K2495" s="660"/>
      <c r="L2495" s="659"/>
      <c r="M2495" s="659"/>
      <c r="N2495" s="659"/>
      <c r="O2495" s="659"/>
      <c r="P2495" s="659"/>
      <c r="Q2495" s="659"/>
      <c r="R2495" s="659"/>
      <c r="S2495" s="659"/>
      <c r="T2495" s="659"/>
      <c r="U2495" s="659"/>
      <c r="V2495" s="659"/>
      <c r="W2495" s="659"/>
      <c r="X2495" s="659"/>
      <c r="Y2495" s="659"/>
      <c r="Z2495" s="659"/>
      <c r="AA2495" s="659"/>
      <c r="AB2495" s="659"/>
      <c r="AC2495" s="659"/>
      <c r="AD2495" s="659"/>
      <c r="AE2495" s="659"/>
      <c r="AF2495" s="659"/>
      <c r="AG2495" s="659"/>
      <c r="AH2495" s="659"/>
      <c r="AI2495" s="659"/>
      <c r="AJ2495" s="659"/>
      <c r="AK2495" s="659"/>
    </row>
    <row r="2496" spans="1:37">
      <c r="A2496" s="659"/>
      <c r="B2496" s="659"/>
      <c r="C2496" s="659"/>
      <c r="D2496" s="659"/>
      <c r="E2496" s="659"/>
      <c r="F2496" s="659"/>
      <c r="G2496" s="659"/>
      <c r="H2496" s="659"/>
      <c r="I2496" s="660"/>
      <c r="J2496" s="659"/>
      <c r="K2496" s="660"/>
      <c r="L2496" s="659"/>
      <c r="M2496" s="659"/>
      <c r="N2496" s="659"/>
      <c r="O2496" s="659"/>
      <c r="P2496" s="659"/>
      <c r="Q2496" s="659"/>
      <c r="R2496" s="659"/>
      <c r="S2496" s="659"/>
      <c r="T2496" s="659"/>
      <c r="U2496" s="659"/>
      <c r="V2496" s="659"/>
      <c r="W2496" s="659"/>
      <c r="X2496" s="659"/>
      <c r="Y2496" s="659"/>
      <c r="Z2496" s="659"/>
      <c r="AA2496" s="659"/>
      <c r="AB2496" s="659"/>
      <c r="AC2496" s="659"/>
      <c r="AD2496" s="659"/>
      <c r="AE2496" s="659"/>
      <c r="AF2496" s="659"/>
      <c r="AG2496" s="659"/>
      <c r="AH2496" s="659"/>
      <c r="AI2496" s="659"/>
      <c r="AJ2496" s="659"/>
      <c r="AK2496" s="659"/>
    </row>
    <row r="2497" spans="1:37">
      <c r="A2497" s="659"/>
      <c r="B2497" s="659"/>
      <c r="C2497" s="659"/>
      <c r="D2497" s="659"/>
      <c r="E2497" s="659"/>
      <c r="F2497" s="659"/>
      <c r="G2497" s="659"/>
      <c r="H2497" s="659"/>
      <c r="I2497" s="660"/>
      <c r="J2497" s="659"/>
      <c r="K2497" s="660"/>
      <c r="L2497" s="659"/>
      <c r="M2497" s="659"/>
      <c r="N2497" s="659"/>
      <c r="O2497" s="659"/>
      <c r="P2497" s="659"/>
      <c r="Q2497" s="659"/>
      <c r="R2497" s="659"/>
      <c r="S2497" s="659"/>
      <c r="T2497" s="659"/>
      <c r="U2497" s="659"/>
      <c r="V2497" s="659"/>
      <c r="W2497" s="659"/>
      <c r="X2497" s="659"/>
      <c r="Y2497" s="659"/>
      <c r="Z2497" s="659"/>
      <c r="AA2497" s="659"/>
      <c r="AB2497" s="659"/>
      <c r="AC2497" s="659"/>
      <c r="AD2497" s="659"/>
      <c r="AE2497" s="659"/>
      <c r="AF2497" s="659"/>
      <c r="AG2497" s="659"/>
      <c r="AH2497" s="659"/>
      <c r="AI2497" s="659"/>
      <c r="AJ2497" s="659"/>
      <c r="AK2497" s="659"/>
    </row>
    <row r="2498" spans="1:37">
      <c r="A2498" s="659"/>
      <c r="B2498" s="659"/>
      <c r="C2498" s="659"/>
      <c r="D2498" s="659"/>
      <c r="E2498" s="659"/>
      <c r="F2498" s="659"/>
      <c r="G2498" s="659"/>
      <c r="H2498" s="659"/>
      <c r="I2498" s="660"/>
      <c r="J2498" s="659"/>
      <c r="K2498" s="660"/>
      <c r="L2498" s="659"/>
      <c r="M2498" s="659"/>
      <c r="N2498" s="659"/>
      <c r="O2498" s="659"/>
      <c r="P2498" s="659"/>
      <c r="Q2498" s="659"/>
      <c r="R2498" s="659"/>
      <c r="S2498" s="659"/>
      <c r="T2498" s="659"/>
      <c r="U2498" s="659"/>
      <c r="V2498" s="659"/>
      <c r="W2498" s="659"/>
      <c r="X2498" s="659"/>
      <c r="Y2498" s="659"/>
      <c r="Z2498" s="659"/>
      <c r="AA2498" s="659"/>
      <c r="AB2498" s="659"/>
      <c r="AC2498" s="659"/>
      <c r="AD2498" s="659"/>
      <c r="AE2498" s="659"/>
      <c r="AF2498" s="659"/>
      <c r="AG2498" s="659"/>
      <c r="AH2498" s="659"/>
      <c r="AI2498" s="659"/>
      <c r="AJ2498" s="659"/>
      <c r="AK2498" s="659"/>
    </row>
    <row r="2499" spans="1:37">
      <c r="A2499" s="659"/>
      <c r="B2499" s="659"/>
      <c r="C2499" s="659"/>
      <c r="D2499" s="659"/>
      <c r="E2499" s="659"/>
      <c r="F2499" s="659"/>
      <c r="G2499" s="659"/>
      <c r="H2499" s="659"/>
      <c r="I2499" s="660"/>
      <c r="J2499" s="659"/>
      <c r="K2499" s="660"/>
      <c r="L2499" s="659"/>
      <c r="M2499" s="659"/>
      <c r="N2499" s="659"/>
      <c r="O2499" s="659"/>
      <c r="P2499" s="659"/>
      <c r="Q2499" s="659"/>
      <c r="R2499" s="659"/>
      <c r="S2499" s="659"/>
      <c r="T2499" s="659"/>
      <c r="U2499" s="659"/>
      <c r="V2499" s="659"/>
      <c r="W2499" s="659"/>
      <c r="X2499" s="659"/>
      <c r="Y2499" s="659"/>
      <c r="Z2499" s="659"/>
      <c r="AA2499" s="659"/>
      <c r="AB2499" s="659"/>
      <c r="AC2499" s="659"/>
      <c r="AD2499" s="659"/>
      <c r="AE2499" s="659"/>
      <c r="AF2499" s="659"/>
      <c r="AG2499" s="659"/>
      <c r="AH2499" s="659"/>
      <c r="AI2499" s="659"/>
      <c r="AJ2499" s="659"/>
      <c r="AK2499" s="659"/>
    </row>
    <row r="2500" spans="1:37">
      <c r="A2500" s="659"/>
      <c r="B2500" s="659"/>
      <c r="C2500" s="659"/>
      <c r="D2500" s="659"/>
      <c r="E2500" s="659"/>
      <c r="F2500" s="659"/>
      <c r="G2500" s="659"/>
      <c r="H2500" s="659"/>
      <c r="I2500" s="660"/>
      <c r="J2500" s="659"/>
      <c r="K2500" s="660"/>
      <c r="L2500" s="659"/>
      <c r="M2500" s="659"/>
      <c r="N2500" s="659"/>
      <c r="O2500" s="659"/>
      <c r="P2500" s="659"/>
      <c r="Q2500" s="659"/>
      <c r="R2500" s="659"/>
      <c r="S2500" s="659"/>
      <c r="T2500" s="659"/>
      <c r="U2500" s="659"/>
      <c r="V2500" s="659"/>
      <c r="W2500" s="659"/>
      <c r="X2500" s="659"/>
      <c r="Y2500" s="659"/>
      <c r="Z2500" s="659"/>
      <c r="AA2500" s="659"/>
      <c r="AB2500" s="659"/>
      <c r="AC2500" s="659"/>
      <c r="AD2500" s="659"/>
      <c r="AE2500" s="659"/>
      <c r="AF2500" s="659"/>
      <c r="AG2500" s="659"/>
      <c r="AH2500" s="659"/>
      <c r="AI2500" s="659"/>
      <c r="AJ2500" s="659"/>
      <c r="AK2500" s="659"/>
    </row>
    <row r="2501" spans="1:37">
      <c r="A2501" s="659"/>
      <c r="B2501" s="659"/>
      <c r="C2501" s="659"/>
      <c r="D2501" s="659"/>
      <c r="E2501" s="659"/>
      <c r="F2501" s="659"/>
      <c r="G2501" s="659"/>
      <c r="H2501" s="659"/>
      <c r="I2501" s="660"/>
      <c r="J2501" s="659"/>
      <c r="K2501" s="660"/>
      <c r="L2501" s="659"/>
      <c r="M2501" s="659"/>
      <c r="N2501" s="659"/>
      <c r="O2501" s="659"/>
      <c r="P2501" s="659"/>
      <c r="Q2501" s="659"/>
      <c r="R2501" s="659"/>
      <c r="S2501" s="659"/>
      <c r="T2501" s="659"/>
      <c r="U2501" s="659"/>
      <c r="V2501" s="659"/>
      <c r="W2501" s="659"/>
      <c r="X2501" s="659"/>
      <c r="Y2501" s="659"/>
      <c r="Z2501" s="659"/>
      <c r="AA2501" s="659"/>
      <c r="AB2501" s="659"/>
      <c r="AC2501" s="659"/>
      <c r="AD2501" s="659"/>
      <c r="AE2501" s="659"/>
      <c r="AF2501" s="659"/>
      <c r="AG2501" s="659"/>
      <c r="AH2501" s="659"/>
      <c r="AI2501" s="659"/>
      <c r="AJ2501" s="659"/>
      <c r="AK2501" s="659"/>
    </row>
    <row r="2502" spans="1:37">
      <c r="A2502" s="659"/>
      <c r="B2502" s="659"/>
      <c r="C2502" s="659"/>
      <c r="D2502" s="659"/>
      <c r="E2502" s="659"/>
      <c r="F2502" s="659"/>
      <c r="G2502" s="659"/>
      <c r="H2502" s="659"/>
      <c r="I2502" s="660"/>
      <c r="J2502" s="659"/>
      <c r="K2502" s="660"/>
      <c r="L2502" s="659"/>
      <c r="M2502" s="659"/>
      <c r="N2502" s="659"/>
      <c r="O2502" s="659"/>
      <c r="P2502" s="659"/>
      <c r="Q2502" s="659"/>
      <c r="R2502" s="659"/>
      <c r="S2502" s="659"/>
      <c r="T2502" s="659"/>
      <c r="U2502" s="659"/>
      <c r="V2502" s="659"/>
      <c r="W2502" s="659"/>
      <c r="X2502" s="659"/>
      <c r="Y2502" s="659"/>
      <c r="Z2502" s="659"/>
      <c r="AA2502" s="659"/>
      <c r="AB2502" s="659"/>
      <c r="AC2502" s="659"/>
      <c r="AD2502" s="659"/>
      <c r="AE2502" s="659"/>
      <c r="AF2502" s="659"/>
      <c r="AG2502" s="659"/>
      <c r="AH2502" s="659"/>
      <c r="AI2502" s="659"/>
      <c r="AJ2502" s="659"/>
      <c r="AK2502" s="659"/>
    </row>
    <row r="2503" spans="1:37">
      <c r="A2503" s="659"/>
      <c r="B2503" s="659"/>
      <c r="C2503" s="659"/>
      <c r="D2503" s="659"/>
      <c r="E2503" s="659"/>
      <c r="F2503" s="659"/>
      <c r="G2503" s="659"/>
      <c r="H2503" s="659"/>
      <c r="I2503" s="660"/>
      <c r="J2503" s="659"/>
      <c r="K2503" s="660"/>
      <c r="L2503" s="659"/>
      <c r="M2503" s="659"/>
      <c r="N2503" s="659"/>
      <c r="O2503" s="659"/>
      <c r="P2503" s="659"/>
      <c r="Q2503" s="659"/>
      <c r="R2503" s="659"/>
      <c r="S2503" s="659"/>
      <c r="T2503" s="659"/>
      <c r="U2503" s="659"/>
      <c r="V2503" s="659"/>
      <c r="W2503" s="659"/>
      <c r="X2503" s="659"/>
      <c r="Y2503" s="659"/>
      <c r="Z2503" s="659"/>
      <c r="AA2503" s="659"/>
      <c r="AB2503" s="659"/>
      <c r="AC2503" s="659"/>
      <c r="AD2503" s="659"/>
      <c r="AE2503" s="659"/>
      <c r="AF2503" s="659"/>
      <c r="AG2503" s="659"/>
      <c r="AH2503" s="659"/>
      <c r="AI2503" s="659"/>
      <c r="AJ2503" s="659"/>
      <c r="AK2503" s="659"/>
    </row>
    <row r="2504" spans="1:37">
      <c r="A2504" s="659"/>
      <c r="B2504" s="659"/>
      <c r="C2504" s="659"/>
      <c r="D2504" s="659"/>
      <c r="E2504" s="659"/>
      <c r="F2504" s="659"/>
      <c r="G2504" s="659"/>
      <c r="H2504" s="659"/>
      <c r="I2504" s="660"/>
      <c r="J2504" s="659"/>
      <c r="K2504" s="660"/>
      <c r="L2504" s="659"/>
      <c r="M2504" s="659"/>
      <c r="N2504" s="659"/>
      <c r="O2504" s="659"/>
      <c r="P2504" s="659"/>
      <c r="Q2504" s="659"/>
      <c r="R2504" s="659"/>
      <c r="S2504" s="659"/>
      <c r="T2504" s="659"/>
      <c r="U2504" s="659"/>
      <c r="V2504" s="659"/>
      <c r="W2504" s="659"/>
      <c r="X2504" s="659"/>
      <c r="Y2504" s="659"/>
      <c r="Z2504" s="659"/>
      <c r="AA2504" s="659"/>
      <c r="AB2504" s="659"/>
      <c r="AC2504" s="659"/>
      <c r="AD2504" s="659"/>
      <c r="AE2504" s="659"/>
      <c r="AF2504" s="659"/>
      <c r="AG2504" s="659"/>
      <c r="AH2504" s="659"/>
      <c r="AI2504" s="659"/>
      <c r="AJ2504" s="659"/>
      <c r="AK2504" s="659"/>
    </row>
    <row r="2505" spans="1:37">
      <c r="A2505" s="659"/>
      <c r="B2505" s="659"/>
      <c r="C2505" s="659"/>
      <c r="D2505" s="659"/>
      <c r="E2505" s="659"/>
      <c r="F2505" s="659"/>
      <c r="G2505" s="659"/>
      <c r="H2505" s="659"/>
      <c r="I2505" s="660"/>
      <c r="J2505" s="659"/>
      <c r="K2505" s="660"/>
      <c r="L2505" s="659"/>
      <c r="M2505" s="659"/>
      <c r="N2505" s="659"/>
      <c r="O2505" s="659"/>
      <c r="P2505" s="659"/>
      <c r="Q2505" s="659"/>
      <c r="R2505" s="659"/>
      <c r="S2505" s="659"/>
      <c r="T2505" s="659"/>
      <c r="U2505" s="659"/>
      <c r="V2505" s="659"/>
      <c r="W2505" s="659"/>
      <c r="X2505" s="659"/>
      <c r="Y2505" s="659"/>
      <c r="Z2505" s="659"/>
      <c r="AA2505" s="659"/>
      <c r="AB2505" s="659"/>
      <c r="AC2505" s="659"/>
      <c r="AD2505" s="659"/>
      <c r="AE2505" s="659"/>
      <c r="AF2505" s="659"/>
      <c r="AG2505" s="659"/>
      <c r="AH2505" s="659"/>
      <c r="AI2505" s="659"/>
      <c r="AJ2505" s="659"/>
      <c r="AK2505" s="659"/>
    </row>
    <row r="2506" spans="1:37">
      <c r="A2506" s="659"/>
      <c r="B2506" s="659"/>
      <c r="C2506" s="659"/>
      <c r="D2506" s="659"/>
      <c r="E2506" s="659"/>
      <c r="F2506" s="659"/>
      <c r="G2506" s="659"/>
      <c r="H2506" s="659"/>
      <c r="I2506" s="660"/>
      <c r="J2506" s="659"/>
      <c r="K2506" s="660"/>
      <c r="L2506" s="659"/>
      <c r="M2506" s="659"/>
      <c r="N2506" s="659"/>
      <c r="O2506" s="659"/>
      <c r="P2506" s="659"/>
      <c r="Q2506" s="659"/>
      <c r="R2506" s="659"/>
      <c r="S2506" s="659"/>
      <c r="T2506" s="659"/>
      <c r="U2506" s="659"/>
      <c r="V2506" s="659"/>
      <c r="W2506" s="659"/>
      <c r="X2506" s="659"/>
      <c r="Y2506" s="659"/>
      <c r="Z2506" s="659"/>
      <c r="AA2506" s="659"/>
      <c r="AB2506" s="659"/>
      <c r="AC2506" s="659"/>
      <c r="AD2506" s="659"/>
      <c r="AE2506" s="659"/>
      <c r="AF2506" s="659"/>
      <c r="AG2506" s="659"/>
      <c r="AH2506" s="659"/>
      <c r="AI2506" s="659"/>
      <c r="AJ2506" s="659"/>
      <c r="AK2506" s="659"/>
    </row>
    <row r="2507" spans="1:37">
      <c r="A2507" s="659"/>
      <c r="B2507" s="659"/>
      <c r="C2507" s="659"/>
      <c r="D2507" s="659"/>
      <c r="E2507" s="659"/>
      <c r="F2507" s="659"/>
      <c r="G2507" s="659"/>
      <c r="H2507" s="659"/>
      <c r="I2507" s="660"/>
      <c r="J2507" s="659"/>
      <c r="K2507" s="660"/>
      <c r="L2507" s="659"/>
      <c r="M2507" s="659"/>
      <c r="N2507" s="659"/>
      <c r="O2507" s="659"/>
      <c r="P2507" s="659"/>
      <c r="Q2507" s="659"/>
      <c r="R2507" s="659"/>
      <c r="S2507" s="659"/>
      <c r="T2507" s="659"/>
      <c r="U2507" s="659"/>
      <c r="V2507" s="659"/>
      <c r="W2507" s="659"/>
      <c r="X2507" s="659"/>
      <c r="Y2507" s="659"/>
      <c r="Z2507" s="659"/>
      <c r="AA2507" s="659"/>
      <c r="AB2507" s="659"/>
      <c r="AC2507" s="659"/>
      <c r="AD2507" s="659"/>
      <c r="AE2507" s="659"/>
      <c r="AF2507" s="659"/>
      <c r="AG2507" s="659"/>
      <c r="AH2507" s="659"/>
      <c r="AI2507" s="659"/>
      <c r="AJ2507" s="659"/>
      <c r="AK2507" s="659"/>
    </row>
    <row r="2508" spans="1:37">
      <c r="A2508" s="659"/>
      <c r="B2508" s="659"/>
      <c r="C2508" s="659"/>
      <c r="D2508" s="659"/>
      <c r="E2508" s="659"/>
      <c r="F2508" s="659"/>
      <c r="G2508" s="659"/>
      <c r="H2508" s="659"/>
      <c r="I2508" s="660"/>
      <c r="J2508" s="659"/>
      <c r="K2508" s="660"/>
      <c r="L2508" s="659"/>
      <c r="M2508" s="659"/>
      <c r="N2508" s="659"/>
      <c r="O2508" s="659"/>
      <c r="P2508" s="659"/>
      <c r="Q2508" s="659"/>
      <c r="R2508" s="659"/>
      <c r="S2508" s="659"/>
      <c r="T2508" s="659"/>
      <c r="U2508" s="659"/>
      <c r="V2508" s="659"/>
      <c r="W2508" s="659"/>
      <c r="X2508" s="659"/>
      <c r="Y2508" s="659"/>
      <c r="Z2508" s="659"/>
      <c r="AA2508" s="659"/>
      <c r="AB2508" s="659"/>
      <c r="AC2508" s="659"/>
      <c r="AD2508" s="659"/>
      <c r="AE2508" s="659"/>
      <c r="AF2508" s="659"/>
      <c r="AG2508" s="659"/>
      <c r="AH2508" s="659"/>
      <c r="AI2508" s="659"/>
      <c r="AJ2508" s="659"/>
      <c r="AK2508" s="659"/>
    </row>
    <row r="2509" spans="1:37">
      <c r="A2509" s="659"/>
      <c r="B2509" s="659"/>
      <c r="C2509" s="659"/>
      <c r="D2509" s="659"/>
      <c r="E2509" s="659"/>
      <c r="F2509" s="659"/>
      <c r="G2509" s="659"/>
      <c r="H2509" s="659"/>
      <c r="I2509" s="660"/>
      <c r="J2509" s="659"/>
      <c r="K2509" s="660"/>
      <c r="L2509" s="659"/>
      <c r="M2509" s="659"/>
      <c r="N2509" s="659"/>
      <c r="O2509" s="659"/>
      <c r="P2509" s="659"/>
      <c r="Q2509" s="659"/>
      <c r="R2509" s="659"/>
      <c r="S2509" s="659"/>
      <c r="T2509" s="659"/>
      <c r="U2509" s="659"/>
      <c r="V2509" s="659"/>
      <c r="W2509" s="659"/>
      <c r="X2509" s="659"/>
      <c r="Y2509" s="659"/>
      <c r="Z2509" s="659"/>
      <c r="AA2509" s="659"/>
      <c r="AB2509" s="659"/>
      <c r="AC2509" s="659"/>
      <c r="AD2509" s="659"/>
      <c r="AE2509" s="659"/>
      <c r="AF2509" s="659"/>
      <c r="AG2509" s="659"/>
      <c r="AH2509" s="659"/>
      <c r="AI2509" s="659"/>
      <c r="AJ2509" s="659"/>
      <c r="AK2509" s="659"/>
    </row>
    <row r="2510" spans="1:37">
      <c r="A2510" s="659"/>
      <c r="B2510" s="659"/>
      <c r="C2510" s="659"/>
      <c r="D2510" s="659"/>
      <c r="E2510" s="659"/>
      <c r="F2510" s="659"/>
      <c r="G2510" s="659"/>
      <c r="H2510" s="659"/>
      <c r="I2510" s="660"/>
      <c r="J2510" s="659"/>
      <c r="K2510" s="660"/>
      <c r="L2510" s="659"/>
      <c r="M2510" s="659"/>
      <c r="N2510" s="659"/>
      <c r="O2510" s="659"/>
      <c r="P2510" s="659"/>
      <c r="Q2510" s="659"/>
      <c r="R2510" s="659"/>
      <c r="S2510" s="659"/>
      <c r="T2510" s="659"/>
      <c r="U2510" s="659"/>
      <c r="V2510" s="659"/>
      <c r="W2510" s="659"/>
      <c r="X2510" s="659"/>
      <c r="Y2510" s="659"/>
      <c r="Z2510" s="659"/>
      <c r="AA2510" s="659"/>
      <c r="AB2510" s="659"/>
      <c r="AC2510" s="659"/>
      <c r="AD2510" s="659"/>
      <c r="AE2510" s="659"/>
      <c r="AF2510" s="659"/>
      <c r="AG2510" s="659"/>
      <c r="AH2510" s="659"/>
      <c r="AI2510" s="659"/>
      <c r="AJ2510" s="659"/>
      <c r="AK2510" s="659"/>
    </row>
    <row r="2511" spans="1:37">
      <c r="A2511" s="659"/>
      <c r="B2511" s="659"/>
      <c r="C2511" s="659"/>
      <c r="D2511" s="659"/>
      <c r="E2511" s="659"/>
      <c r="F2511" s="659"/>
      <c r="G2511" s="659"/>
      <c r="H2511" s="659"/>
      <c r="I2511" s="660"/>
      <c r="J2511" s="659"/>
      <c r="K2511" s="660"/>
      <c r="L2511" s="659"/>
      <c r="M2511" s="659"/>
      <c r="N2511" s="659"/>
      <c r="O2511" s="659"/>
      <c r="P2511" s="659"/>
      <c r="Q2511" s="659"/>
      <c r="R2511" s="659"/>
      <c r="S2511" s="659"/>
      <c r="T2511" s="659"/>
      <c r="U2511" s="659"/>
      <c r="V2511" s="659"/>
      <c r="W2511" s="659"/>
      <c r="X2511" s="659"/>
      <c r="Y2511" s="659"/>
      <c r="Z2511" s="659"/>
      <c r="AA2511" s="659"/>
      <c r="AB2511" s="659"/>
      <c r="AC2511" s="659"/>
      <c r="AD2511" s="659"/>
      <c r="AE2511" s="659"/>
      <c r="AF2511" s="659"/>
      <c r="AG2511" s="659"/>
      <c r="AH2511" s="659"/>
      <c r="AI2511" s="659"/>
      <c r="AJ2511" s="659"/>
      <c r="AK2511" s="659"/>
    </row>
    <row r="2512" spans="1:37">
      <c r="A2512" s="659"/>
      <c r="B2512" s="659"/>
      <c r="C2512" s="659"/>
      <c r="D2512" s="659"/>
      <c r="E2512" s="659"/>
      <c r="F2512" s="659"/>
      <c r="G2512" s="659"/>
      <c r="H2512" s="659"/>
      <c r="I2512" s="660"/>
      <c r="J2512" s="659"/>
      <c r="K2512" s="660"/>
      <c r="L2512" s="659"/>
      <c r="M2512" s="659"/>
      <c r="N2512" s="659"/>
      <c r="O2512" s="659"/>
      <c r="P2512" s="659"/>
      <c r="Q2512" s="659"/>
      <c r="R2512" s="659"/>
      <c r="S2512" s="659"/>
      <c r="T2512" s="659"/>
      <c r="U2512" s="659"/>
      <c r="V2512" s="659"/>
      <c r="W2512" s="659"/>
      <c r="X2512" s="659"/>
      <c r="Y2512" s="659"/>
      <c r="Z2512" s="659"/>
      <c r="AA2512" s="659"/>
      <c r="AB2512" s="659"/>
      <c r="AC2512" s="659"/>
      <c r="AD2512" s="659"/>
      <c r="AE2512" s="659"/>
      <c r="AF2512" s="659"/>
      <c r="AG2512" s="659"/>
      <c r="AH2512" s="659"/>
      <c r="AI2512" s="659"/>
      <c r="AJ2512" s="659"/>
      <c r="AK2512" s="659"/>
    </row>
    <row r="2513" spans="1:37">
      <c r="A2513" s="659"/>
      <c r="B2513" s="659"/>
      <c r="C2513" s="659"/>
      <c r="D2513" s="659"/>
      <c r="E2513" s="659"/>
      <c r="F2513" s="659"/>
      <c r="G2513" s="659"/>
      <c r="H2513" s="659"/>
      <c r="I2513" s="660"/>
      <c r="J2513" s="659"/>
      <c r="K2513" s="660"/>
      <c r="L2513" s="659"/>
      <c r="M2513" s="659"/>
      <c r="N2513" s="659"/>
      <c r="O2513" s="659"/>
      <c r="P2513" s="659"/>
      <c r="Q2513" s="659"/>
      <c r="R2513" s="659"/>
      <c r="S2513" s="659"/>
      <c r="T2513" s="659"/>
      <c r="U2513" s="659"/>
      <c r="V2513" s="659"/>
      <c r="W2513" s="659"/>
      <c r="X2513" s="659"/>
      <c r="Y2513" s="659"/>
      <c r="Z2513" s="659"/>
      <c r="AA2513" s="659"/>
      <c r="AB2513" s="659"/>
      <c r="AC2513" s="659"/>
      <c r="AD2513" s="659"/>
      <c r="AE2513" s="659"/>
      <c r="AF2513" s="659"/>
      <c r="AG2513" s="659"/>
      <c r="AH2513" s="659"/>
      <c r="AI2513" s="659"/>
      <c r="AJ2513" s="659"/>
      <c r="AK2513" s="659"/>
    </row>
    <row r="2514" spans="1:37">
      <c r="A2514" s="659"/>
      <c r="B2514" s="659"/>
      <c r="C2514" s="659"/>
      <c r="D2514" s="659"/>
      <c r="E2514" s="659"/>
      <c r="F2514" s="659"/>
      <c r="G2514" s="659"/>
      <c r="H2514" s="659"/>
      <c r="I2514" s="660"/>
      <c r="J2514" s="659"/>
      <c r="K2514" s="660"/>
      <c r="L2514" s="659"/>
      <c r="M2514" s="659"/>
      <c r="N2514" s="659"/>
      <c r="O2514" s="659"/>
      <c r="P2514" s="659"/>
      <c r="Q2514" s="659"/>
      <c r="R2514" s="659"/>
      <c r="S2514" s="659"/>
      <c r="T2514" s="659"/>
      <c r="U2514" s="659"/>
      <c r="V2514" s="659"/>
      <c r="W2514" s="659"/>
      <c r="X2514" s="659"/>
      <c r="Y2514" s="659"/>
      <c r="Z2514" s="659"/>
      <c r="AA2514" s="659"/>
      <c r="AB2514" s="659"/>
      <c r="AC2514" s="659"/>
      <c r="AD2514" s="659"/>
      <c r="AE2514" s="659"/>
      <c r="AF2514" s="659"/>
      <c r="AG2514" s="659"/>
      <c r="AH2514" s="659"/>
      <c r="AI2514" s="659"/>
      <c r="AJ2514" s="659"/>
      <c r="AK2514" s="659"/>
    </row>
    <row r="2515" spans="1:37">
      <c r="A2515" s="659"/>
      <c r="B2515" s="659"/>
      <c r="C2515" s="659"/>
      <c r="D2515" s="659"/>
      <c r="E2515" s="659"/>
      <c r="F2515" s="659"/>
      <c r="G2515" s="659"/>
      <c r="H2515" s="659"/>
      <c r="I2515" s="660"/>
      <c r="J2515" s="659"/>
      <c r="K2515" s="660"/>
      <c r="L2515" s="659"/>
      <c r="M2515" s="659"/>
      <c r="N2515" s="659"/>
      <c r="O2515" s="659"/>
      <c r="P2515" s="659"/>
      <c r="Q2515" s="659"/>
      <c r="R2515" s="659"/>
      <c r="S2515" s="659"/>
      <c r="T2515" s="659"/>
      <c r="U2515" s="659"/>
      <c r="V2515" s="659"/>
      <c r="W2515" s="659"/>
      <c r="X2515" s="659"/>
      <c r="Y2515" s="659"/>
      <c r="Z2515" s="659"/>
      <c r="AA2515" s="659"/>
      <c r="AB2515" s="659"/>
      <c r="AC2515" s="659"/>
      <c r="AD2515" s="659"/>
      <c r="AE2515" s="659"/>
      <c r="AF2515" s="659"/>
      <c r="AG2515" s="659"/>
      <c r="AH2515" s="659"/>
      <c r="AI2515" s="659"/>
      <c r="AJ2515" s="659"/>
      <c r="AK2515" s="659"/>
    </row>
    <row r="2516" spans="1:37">
      <c r="A2516" s="659"/>
      <c r="B2516" s="659"/>
      <c r="C2516" s="659"/>
      <c r="D2516" s="659"/>
      <c r="E2516" s="659"/>
      <c r="F2516" s="659"/>
      <c r="G2516" s="659"/>
      <c r="H2516" s="659"/>
      <c r="I2516" s="660"/>
      <c r="J2516" s="659"/>
      <c r="K2516" s="660"/>
      <c r="L2516" s="659"/>
      <c r="M2516" s="659"/>
      <c r="N2516" s="659"/>
      <c r="O2516" s="659"/>
      <c r="P2516" s="659"/>
      <c r="Q2516" s="659"/>
      <c r="R2516" s="659"/>
      <c r="S2516" s="659"/>
      <c r="T2516" s="659"/>
      <c r="U2516" s="659"/>
      <c r="V2516" s="659"/>
      <c r="W2516" s="659"/>
      <c r="X2516" s="659"/>
      <c r="Y2516" s="659"/>
      <c r="Z2516" s="659"/>
      <c r="AA2516" s="659"/>
      <c r="AB2516" s="659"/>
      <c r="AC2516" s="659"/>
      <c r="AD2516" s="659"/>
      <c r="AE2516" s="659"/>
      <c r="AF2516" s="659"/>
      <c r="AG2516" s="659"/>
      <c r="AH2516" s="659"/>
      <c r="AI2516" s="659"/>
      <c r="AJ2516" s="659"/>
      <c r="AK2516" s="659"/>
    </row>
    <row r="2517" spans="1:37">
      <c r="A2517" s="659"/>
      <c r="B2517" s="659"/>
      <c r="C2517" s="659"/>
      <c r="D2517" s="659"/>
      <c r="E2517" s="659"/>
      <c r="F2517" s="659"/>
      <c r="G2517" s="659"/>
      <c r="H2517" s="659"/>
      <c r="I2517" s="660"/>
      <c r="J2517" s="659"/>
      <c r="K2517" s="660"/>
      <c r="L2517" s="659"/>
      <c r="M2517" s="659"/>
      <c r="N2517" s="659"/>
      <c r="O2517" s="659"/>
      <c r="P2517" s="659"/>
      <c r="Q2517" s="659"/>
      <c r="R2517" s="659"/>
      <c r="S2517" s="659"/>
      <c r="T2517" s="659"/>
      <c r="U2517" s="659"/>
      <c r="V2517" s="659"/>
      <c r="W2517" s="659"/>
      <c r="X2517" s="659"/>
      <c r="Y2517" s="659"/>
      <c r="Z2517" s="659"/>
      <c r="AA2517" s="659"/>
      <c r="AB2517" s="659"/>
      <c r="AC2517" s="659"/>
      <c r="AD2517" s="659"/>
      <c r="AE2517" s="659"/>
      <c r="AF2517" s="659"/>
      <c r="AG2517" s="659"/>
      <c r="AH2517" s="659"/>
      <c r="AI2517" s="659"/>
      <c r="AJ2517" s="659"/>
      <c r="AK2517" s="659"/>
    </row>
    <row r="2518" spans="1:37">
      <c r="A2518" s="659"/>
      <c r="B2518" s="659"/>
      <c r="C2518" s="659"/>
      <c r="D2518" s="659"/>
      <c r="E2518" s="659"/>
      <c r="F2518" s="659"/>
      <c r="G2518" s="659"/>
      <c r="H2518" s="659"/>
      <c r="I2518" s="660"/>
      <c r="J2518" s="659"/>
      <c r="K2518" s="660"/>
      <c r="L2518" s="659"/>
      <c r="M2518" s="659"/>
      <c r="N2518" s="659"/>
      <c r="O2518" s="659"/>
      <c r="P2518" s="659"/>
      <c r="Q2518" s="659"/>
      <c r="R2518" s="659"/>
      <c r="S2518" s="659"/>
      <c r="T2518" s="659"/>
      <c r="U2518" s="659"/>
      <c r="V2518" s="659"/>
      <c r="W2518" s="659"/>
      <c r="X2518" s="659"/>
      <c r="Y2518" s="659"/>
      <c r="Z2518" s="659"/>
      <c r="AA2518" s="659"/>
      <c r="AB2518" s="659"/>
      <c r="AC2518" s="659"/>
      <c r="AD2518" s="659"/>
      <c r="AE2518" s="659"/>
      <c r="AF2518" s="659"/>
      <c r="AG2518" s="659"/>
      <c r="AH2518" s="659"/>
      <c r="AI2518" s="659"/>
      <c r="AJ2518" s="659"/>
      <c r="AK2518" s="659"/>
    </row>
    <row r="2519" spans="1:37">
      <c r="A2519" s="659"/>
      <c r="B2519" s="659"/>
      <c r="C2519" s="659"/>
      <c r="D2519" s="659"/>
      <c r="E2519" s="659"/>
      <c r="F2519" s="659"/>
      <c r="G2519" s="659"/>
      <c r="H2519" s="659"/>
      <c r="I2519" s="660"/>
      <c r="J2519" s="659"/>
      <c r="K2519" s="660"/>
      <c r="L2519" s="659"/>
      <c r="M2519" s="659"/>
      <c r="N2519" s="659"/>
      <c r="O2519" s="659"/>
      <c r="P2519" s="659"/>
      <c r="Q2519" s="659"/>
      <c r="R2519" s="659"/>
      <c r="S2519" s="659"/>
      <c r="T2519" s="659"/>
      <c r="U2519" s="659"/>
      <c r="V2519" s="659"/>
      <c r="W2519" s="659"/>
      <c r="X2519" s="659"/>
      <c r="Y2519" s="659"/>
      <c r="Z2519" s="659"/>
      <c r="AA2519" s="659"/>
      <c r="AB2519" s="659"/>
      <c r="AC2519" s="659"/>
      <c r="AD2519" s="659"/>
      <c r="AE2519" s="659"/>
      <c r="AF2519" s="659"/>
      <c r="AG2519" s="659"/>
      <c r="AH2519" s="659"/>
      <c r="AI2519" s="659"/>
      <c r="AJ2519" s="659"/>
      <c r="AK2519" s="659"/>
    </row>
    <row r="2520" spans="1:37">
      <c r="A2520" s="659"/>
      <c r="B2520" s="659"/>
      <c r="C2520" s="659"/>
      <c r="D2520" s="659"/>
      <c r="E2520" s="659"/>
      <c r="F2520" s="659"/>
      <c r="G2520" s="659"/>
      <c r="H2520" s="659"/>
      <c r="I2520" s="660"/>
      <c r="J2520" s="659"/>
      <c r="K2520" s="660"/>
      <c r="L2520" s="659"/>
      <c r="M2520" s="659"/>
      <c r="N2520" s="659"/>
      <c r="O2520" s="659"/>
      <c r="P2520" s="659"/>
      <c r="Q2520" s="659"/>
      <c r="R2520" s="659"/>
      <c r="S2520" s="659"/>
      <c r="T2520" s="659"/>
      <c r="U2520" s="659"/>
      <c r="V2520" s="659"/>
      <c r="W2520" s="659"/>
      <c r="X2520" s="659"/>
      <c r="Y2520" s="659"/>
      <c r="Z2520" s="659"/>
      <c r="AA2520" s="659"/>
      <c r="AB2520" s="659"/>
      <c r="AC2520" s="659"/>
      <c r="AD2520" s="659"/>
      <c r="AE2520" s="659"/>
      <c r="AF2520" s="659"/>
      <c r="AG2520" s="659"/>
      <c r="AH2520" s="659"/>
      <c r="AI2520" s="659"/>
      <c r="AJ2520" s="659"/>
      <c r="AK2520" s="659"/>
    </row>
    <row r="2521" spans="1:37">
      <c r="A2521" s="659"/>
      <c r="B2521" s="659"/>
      <c r="C2521" s="659"/>
      <c r="D2521" s="659"/>
      <c r="E2521" s="659"/>
      <c r="F2521" s="659"/>
      <c r="G2521" s="659"/>
      <c r="H2521" s="659"/>
      <c r="I2521" s="660"/>
      <c r="J2521" s="659"/>
      <c r="K2521" s="660"/>
      <c r="L2521" s="659"/>
      <c r="M2521" s="659"/>
      <c r="N2521" s="659"/>
      <c r="O2521" s="659"/>
      <c r="P2521" s="659"/>
      <c r="Q2521" s="659"/>
      <c r="R2521" s="659"/>
      <c r="S2521" s="659"/>
      <c r="T2521" s="659"/>
      <c r="U2521" s="659"/>
      <c r="V2521" s="659"/>
      <c r="W2521" s="659"/>
      <c r="X2521" s="659"/>
      <c r="Y2521" s="659"/>
      <c r="Z2521" s="659"/>
      <c r="AA2521" s="659"/>
      <c r="AB2521" s="659"/>
      <c r="AC2521" s="659"/>
      <c r="AD2521" s="659"/>
      <c r="AE2521" s="659"/>
      <c r="AF2521" s="659"/>
      <c r="AG2521" s="659"/>
      <c r="AH2521" s="659"/>
      <c r="AI2521" s="659"/>
      <c r="AJ2521" s="659"/>
      <c r="AK2521" s="659"/>
    </row>
    <row r="2522" spans="1:37">
      <c r="A2522" s="659"/>
      <c r="B2522" s="659"/>
      <c r="C2522" s="659"/>
      <c r="D2522" s="659"/>
      <c r="E2522" s="659"/>
      <c r="F2522" s="659"/>
      <c r="G2522" s="659"/>
      <c r="H2522" s="659"/>
      <c r="I2522" s="660"/>
      <c r="J2522" s="659"/>
      <c r="K2522" s="660"/>
      <c r="L2522" s="659"/>
      <c r="M2522" s="659"/>
      <c r="N2522" s="659"/>
      <c r="O2522" s="659"/>
      <c r="P2522" s="659"/>
      <c r="Q2522" s="659"/>
      <c r="R2522" s="659"/>
      <c r="S2522" s="659"/>
      <c r="T2522" s="659"/>
      <c r="U2522" s="659"/>
      <c r="V2522" s="659"/>
      <c r="W2522" s="659"/>
      <c r="X2522" s="659"/>
      <c r="Y2522" s="659"/>
      <c r="Z2522" s="659"/>
      <c r="AA2522" s="659"/>
      <c r="AB2522" s="659"/>
      <c r="AC2522" s="659"/>
      <c r="AD2522" s="659"/>
      <c r="AE2522" s="659"/>
      <c r="AF2522" s="659"/>
      <c r="AG2522" s="659"/>
      <c r="AH2522" s="659"/>
      <c r="AI2522" s="659"/>
      <c r="AJ2522" s="659"/>
      <c r="AK2522" s="659"/>
    </row>
    <row r="2523" spans="1:37">
      <c r="A2523" s="659"/>
      <c r="B2523" s="659"/>
      <c r="C2523" s="659"/>
      <c r="D2523" s="659"/>
      <c r="E2523" s="659"/>
      <c r="F2523" s="659"/>
      <c r="G2523" s="659"/>
      <c r="H2523" s="659"/>
      <c r="I2523" s="660"/>
      <c r="J2523" s="659"/>
      <c r="K2523" s="660"/>
      <c r="L2523" s="659"/>
      <c r="M2523" s="659"/>
      <c r="N2523" s="659"/>
      <c r="O2523" s="659"/>
      <c r="P2523" s="659"/>
      <c r="Q2523" s="659"/>
      <c r="R2523" s="659"/>
      <c r="S2523" s="659"/>
      <c r="T2523" s="659"/>
      <c r="U2523" s="659"/>
      <c r="V2523" s="659"/>
      <c r="W2523" s="659"/>
      <c r="X2523" s="659"/>
      <c r="Y2523" s="659"/>
      <c r="Z2523" s="659"/>
      <c r="AA2523" s="659"/>
      <c r="AB2523" s="659"/>
      <c r="AC2523" s="659"/>
      <c r="AD2523" s="659"/>
      <c r="AE2523" s="659"/>
      <c r="AF2523" s="659"/>
      <c r="AG2523" s="659"/>
      <c r="AH2523" s="659"/>
      <c r="AI2523" s="659"/>
      <c r="AJ2523" s="659"/>
      <c r="AK2523" s="659"/>
    </row>
    <row r="2524" spans="1:37">
      <c r="A2524" s="659"/>
      <c r="B2524" s="659"/>
      <c r="C2524" s="659"/>
      <c r="D2524" s="659"/>
      <c r="E2524" s="659"/>
      <c r="F2524" s="659"/>
      <c r="G2524" s="659"/>
      <c r="H2524" s="659"/>
      <c r="I2524" s="660"/>
      <c r="J2524" s="659"/>
      <c r="K2524" s="660"/>
      <c r="L2524" s="659"/>
      <c r="M2524" s="659"/>
      <c r="N2524" s="659"/>
      <c r="O2524" s="659"/>
      <c r="P2524" s="659"/>
      <c r="Q2524" s="659"/>
      <c r="R2524" s="659"/>
      <c r="S2524" s="659"/>
      <c r="T2524" s="659"/>
      <c r="U2524" s="659"/>
      <c r="V2524" s="659"/>
      <c r="W2524" s="659"/>
      <c r="X2524" s="659"/>
      <c r="Y2524" s="659"/>
      <c r="Z2524" s="659"/>
      <c r="AA2524" s="659"/>
      <c r="AB2524" s="659"/>
      <c r="AC2524" s="659"/>
      <c r="AD2524" s="659"/>
      <c r="AE2524" s="659"/>
      <c r="AF2524" s="659"/>
      <c r="AG2524" s="659"/>
      <c r="AH2524" s="659"/>
      <c r="AI2524" s="659"/>
      <c r="AJ2524" s="659"/>
      <c r="AK2524" s="659"/>
    </row>
    <row r="2525" spans="1:37">
      <c r="A2525" s="659"/>
      <c r="B2525" s="659"/>
      <c r="C2525" s="659"/>
      <c r="D2525" s="659"/>
      <c r="E2525" s="659"/>
      <c r="F2525" s="659"/>
      <c r="G2525" s="659"/>
      <c r="H2525" s="659"/>
      <c r="I2525" s="660"/>
      <c r="J2525" s="659"/>
      <c r="K2525" s="660"/>
      <c r="L2525" s="659"/>
      <c r="M2525" s="659"/>
      <c r="N2525" s="659"/>
      <c r="O2525" s="659"/>
      <c r="P2525" s="659"/>
      <c r="Q2525" s="659"/>
      <c r="R2525" s="659"/>
      <c r="S2525" s="659"/>
      <c r="T2525" s="659"/>
      <c r="U2525" s="659"/>
      <c r="V2525" s="659"/>
      <c r="W2525" s="659"/>
      <c r="X2525" s="659"/>
      <c r="Y2525" s="659"/>
      <c r="Z2525" s="659"/>
      <c r="AA2525" s="659"/>
      <c r="AB2525" s="659"/>
      <c r="AC2525" s="659"/>
      <c r="AD2525" s="659"/>
      <c r="AE2525" s="659"/>
      <c r="AF2525" s="659"/>
      <c r="AG2525" s="659"/>
      <c r="AH2525" s="659"/>
      <c r="AI2525" s="659"/>
      <c r="AJ2525" s="659"/>
      <c r="AK2525" s="659"/>
    </row>
    <row r="2526" spans="1:37">
      <c r="A2526" s="659"/>
      <c r="B2526" s="659"/>
      <c r="C2526" s="659"/>
      <c r="D2526" s="659"/>
      <c r="E2526" s="659"/>
      <c r="F2526" s="659"/>
      <c r="G2526" s="659"/>
      <c r="H2526" s="659"/>
      <c r="I2526" s="660"/>
      <c r="J2526" s="659"/>
      <c r="K2526" s="660"/>
      <c r="L2526" s="659"/>
      <c r="M2526" s="659"/>
      <c r="N2526" s="659"/>
      <c r="O2526" s="659"/>
      <c r="P2526" s="659"/>
      <c r="Q2526" s="659"/>
      <c r="R2526" s="659"/>
      <c r="S2526" s="659"/>
      <c r="T2526" s="659"/>
      <c r="U2526" s="659"/>
      <c r="V2526" s="659"/>
      <c r="W2526" s="659"/>
      <c r="X2526" s="659"/>
      <c r="Y2526" s="659"/>
      <c r="Z2526" s="659"/>
      <c r="AA2526" s="659"/>
      <c r="AB2526" s="659"/>
      <c r="AC2526" s="659"/>
      <c r="AD2526" s="659"/>
      <c r="AE2526" s="659"/>
      <c r="AF2526" s="659"/>
      <c r="AG2526" s="659"/>
      <c r="AH2526" s="659"/>
      <c r="AI2526" s="659"/>
      <c r="AJ2526" s="659"/>
      <c r="AK2526" s="659"/>
    </row>
    <row r="2527" spans="1:37">
      <c r="A2527" s="659"/>
      <c r="B2527" s="659"/>
      <c r="C2527" s="659"/>
      <c r="D2527" s="659"/>
      <c r="E2527" s="659"/>
      <c r="F2527" s="659"/>
      <c r="G2527" s="659"/>
      <c r="H2527" s="659"/>
      <c r="I2527" s="660"/>
      <c r="J2527" s="659"/>
      <c r="K2527" s="660"/>
      <c r="L2527" s="659"/>
      <c r="M2527" s="659"/>
      <c r="N2527" s="659"/>
      <c r="O2527" s="659"/>
      <c r="P2527" s="659"/>
      <c r="Q2527" s="659"/>
      <c r="R2527" s="659"/>
      <c r="S2527" s="659"/>
      <c r="T2527" s="659"/>
      <c r="U2527" s="659"/>
      <c r="V2527" s="659"/>
      <c r="W2527" s="659"/>
      <c r="X2527" s="659"/>
      <c r="Y2527" s="659"/>
      <c r="Z2527" s="659"/>
      <c r="AA2527" s="659"/>
      <c r="AB2527" s="659"/>
      <c r="AC2527" s="659"/>
      <c r="AD2527" s="659"/>
      <c r="AE2527" s="659"/>
      <c r="AF2527" s="659"/>
      <c r="AG2527" s="659"/>
      <c r="AH2527" s="659"/>
      <c r="AI2527" s="659"/>
      <c r="AJ2527" s="659"/>
      <c r="AK2527" s="659"/>
    </row>
    <row r="2528" spans="1:37">
      <c r="A2528" s="659"/>
      <c r="B2528" s="659"/>
      <c r="C2528" s="659"/>
      <c r="D2528" s="659"/>
      <c r="E2528" s="659"/>
      <c r="F2528" s="659"/>
      <c r="G2528" s="659"/>
      <c r="H2528" s="659"/>
      <c r="I2528" s="660"/>
      <c r="J2528" s="659"/>
      <c r="K2528" s="660"/>
      <c r="L2528" s="659"/>
      <c r="M2528" s="659"/>
      <c r="N2528" s="659"/>
      <c r="O2528" s="659"/>
      <c r="P2528" s="659"/>
      <c r="Q2528" s="659"/>
      <c r="R2528" s="659"/>
      <c r="S2528" s="659"/>
      <c r="T2528" s="659"/>
      <c r="U2528" s="659"/>
      <c r="V2528" s="659"/>
      <c r="W2528" s="659"/>
      <c r="X2528" s="659"/>
      <c r="Y2528" s="659"/>
      <c r="Z2528" s="659"/>
      <c r="AA2528" s="659"/>
      <c r="AB2528" s="659"/>
      <c r="AC2528" s="659"/>
      <c r="AD2528" s="659"/>
      <c r="AE2528" s="659"/>
      <c r="AF2528" s="659"/>
      <c r="AG2528" s="659"/>
      <c r="AH2528" s="659"/>
      <c r="AI2528" s="659"/>
      <c r="AJ2528" s="659"/>
      <c r="AK2528" s="659"/>
    </row>
    <row r="2529" spans="1:37">
      <c r="A2529" s="659"/>
      <c r="B2529" s="659"/>
      <c r="C2529" s="659"/>
      <c r="D2529" s="659"/>
      <c r="E2529" s="659"/>
      <c r="F2529" s="659"/>
      <c r="G2529" s="659"/>
      <c r="H2529" s="659"/>
      <c r="I2529" s="660"/>
      <c r="J2529" s="659"/>
      <c r="K2529" s="660"/>
      <c r="L2529" s="659"/>
      <c r="M2529" s="659"/>
      <c r="N2529" s="659"/>
      <c r="O2529" s="659"/>
      <c r="P2529" s="659"/>
      <c r="Q2529" s="659"/>
      <c r="R2529" s="659"/>
      <c r="S2529" s="659"/>
      <c r="T2529" s="659"/>
      <c r="U2529" s="659"/>
      <c r="V2529" s="659"/>
      <c r="W2529" s="659"/>
      <c r="X2529" s="659"/>
      <c r="Y2529" s="659"/>
      <c r="Z2529" s="659"/>
      <c r="AA2529" s="659"/>
      <c r="AB2529" s="659"/>
      <c r="AC2529" s="659"/>
      <c r="AD2529" s="659"/>
      <c r="AE2529" s="659"/>
      <c r="AF2529" s="659"/>
      <c r="AG2529" s="659"/>
      <c r="AH2529" s="659"/>
      <c r="AI2529" s="659"/>
      <c r="AJ2529" s="659"/>
      <c r="AK2529" s="659"/>
    </row>
    <row r="2530" spans="1:37">
      <c r="A2530" s="659"/>
      <c r="B2530" s="659"/>
      <c r="C2530" s="659"/>
      <c r="D2530" s="659"/>
      <c r="E2530" s="659"/>
      <c r="F2530" s="659"/>
      <c r="G2530" s="659"/>
      <c r="H2530" s="659"/>
      <c r="I2530" s="660"/>
      <c r="J2530" s="659"/>
      <c r="K2530" s="660"/>
      <c r="L2530" s="659"/>
      <c r="M2530" s="659"/>
      <c r="N2530" s="659"/>
      <c r="O2530" s="659"/>
      <c r="P2530" s="659"/>
      <c r="Q2530" s="659"/>
      <c r="R2530" s="659"/>
      <c r="S2530" s="659"/>
      <c r="T2530" s="659"/>
      <c r="U2530" s="659"/>
      <c r="V2530" s="659"/>
      <c r="W2530" s="659"/>
      <c r="X2530" s="659"/>
      <c r="Y2530" s="659"/>
      <c r="Z2530" s="659"/>
      <c r="AA2530" s="659"/>
      <c r="AB2530" s="659"/>
      <c r="AC2530" s="659"/>
      <c r="AD2530" s="659"/>
      <c r="AE2530" s="659"/>
      <c r="AF2530" s="659"/>
      <c r="AG2530" s="659"/>
      <c r="AH2530" s="659"/>
      <c r="AI2530" s="659"/>
      <c r="AJ2530" s="659"/>
      <c r="AK2530" s="659"/>
    </row>
    <row r="2531" spans="1:37">
      <c r="A2531" s="659"/>
      <c r="B2531" s="659"/>
      <c r="C2531" s="659"/>
      <c r="D2531" s="659"/>
      <c r="E2531" s="659"/>
      <c r="F2531" s="659"/>
      <c r="G2531" s="659"/>
      <c r="H2531" s="659"/>
      <c r="I2531" s="660"/>
      <c r="J2531" s="659"/>
      <c r="K2531" s="660"/>
      <c r="L2531" s="659"/>
      <c r="M2531" s="659"/>
      <c r="N2531" s="659"/>
      <c r="O2531" s="659"/>
      <c r="P2531" s="659"/>
      <c r="Q2531" s="659"/>
      <c r="R2531" s="659"/>
      <c r="S2531" s="659"/>
      <c r="T2531" s="659"/>
      <c r="U2531" s="659"/>
      <c r="V2531" s="659"/>
      <c r="W2531" s="659"/>
      <c r="X2531" s="659"/>
      <c r="Y2531" s="659"/>
      <c r="Z2531" s="659"/>
      <c r="AA2531" s="659"/>
      <c r="AB2531" s="659"/>
      <c r="AC2531" s="659"/>
      <c r="AD2531" s="659"/>
      <c r="AE2531" s="659"/>
      <c r="AF2531" s="659"/>
      <c r="AG2531" s="659"/>
      <c r="AH2531" s="659"/>
      <c r="AI2531" s="659"/>
      <c r="AJ2531" s="659"/>
      <c r="AK2531" s="659"/>
    </row>
    <row r="2532" spans="1:37">
      <c r="A2532" s="659"/>
      <c r="B2532" s="659"/>
      <c r="C2532" s="659"/>
      <c r="D2532" s="659"/>
      <c r="E2532" s="659"/>
      <c r="F2532" s="659"/>
      <c r="G2532" s="659"/>
      <c r="H2532" s="659"/>
      <c r="I2532" s="660"/>
      <c r="J2532" s="659"/>
      <c r="K2532" s="660"/>
      <c r="L2532" s="659"/>
      <c r="M2532" s="659"/>
      <c r="N2532" s="659"/>
      <c r="O2532" s="659"/>
      <c r="P2532" s="659"/>
      <c r="Q2532" s="659"/>
      <c r="R2532" s="659"/>
      <c r="S2532" s="659"/>
      <c r="T2532" s="659"/>
      <c r="U2532" s="659"/>
      <c r="V2532" s="659"/>
      <c r="W2532" s="659"/>
      <c r="X2532" s="659"/>
      <c r="Y2532" s="659"/>
      <c r="Z2532" s="659"/>
      <c r="AA2532" s="659"/>
      <c r="AB2532" s="659"/>
      <c r="AC2532" s="659"/>
      <c r="AD2532" s="659"/>
      <c r="AE2532" s="659"/>
      <c r="AF2532" s="659"/>
      <c r="AG2532" s="659"/>
      <c r="AH2532" s="659"/>
      <c r="AI2532" s="659"/>
      <c r="AJ2532" s="659"/>
      <c r="AK2532" s="659"/>
    </row>
    <row r="2533" spans="1:37">
      <c r="A2533" s="659"/>
      <c r="B2533" s="659"/>
      <c r="C2533" s="659"/>
      <c r="D2533" s="659"/>
      <c r="E2533" s="659"/>
      <c r="F2533" s="659"/>
      <c r="G2533" s="659"/>
      <c r="H2533" s="659"/>
      <c r="I2533" s="660"/>
      <c r="J2533" s="659"/>
      <c r="K2533" s="660"/>
      <c r="L2533" s="659"/>
      <c r="M2533" s="659"/>
      <c r="N2533" s="659"/>
      <c r="O2533" s="659"/>
      <c r="P2533" s="659"/>
      <c r="Q2533" s="659"/>
      <c r="R2533" s="659"/>
      <c r="S2533" s="659"/>
      <c r="T2533" s="659"/>
      <c r="U2533" s="659"/>
      <c r="V2533" s="659"/>
      <c r="W2533" s="659"/>
      <c r="X2533" s="659"/>
      <c r="Y2533" s="659"/>
      <c r="Z2533" s="659"/>
      <c r="AA2533" s="659"/>
      <c r="AB2533" s="659"/>
      <c r="AC2533" s="659"/>
      <c r="AD2533" s="659"/>
      <c r="AE2533" s="659"/>
      <c r="AF2533" s="659"/>
      <c r="AG2533" s="659"/>
      <c r="AH2533" s="659"/>
      <c r="AI2533" s="659"/>
      <c r="AJ2533" s="659"/>
      <c r="AK2533" s="659"/>
    </row>
    <row r="2534" spans="1:37">
      <c r="A2534" s="659"/>
      <c r="B2534" s="659"/>
      <c r="C2534" s="659"/>
      <c r="D2534" s="659"/>
      <c r="E2534" s="659"/>
      <c r="F2534" s="659"/>
      <c r="G2534" s="659"/>
      <c r="H2534" s="659"/>
      <c r="I2534" s="660"/>
      <c r="J2534" s="659"/>
      <c r="K2534" s="660"/>
      <c r="L2534" s="659"/>
      <c r="M2534" s="659"/>
      <c r="N2534" s="659"/>
      <c r="O2534" s="659"/>
      <c r="P2534" s="659"/>
      <c r="Q2534" s="659"/>
      <c r="R2534" s="659"/>
      <c r="S2534" s="659"/>
      <c r="T2534" s="659"/>
      <c r="U2534" s="659"/>
      <c r="V2534" s="659"/>
      <c r="W2534" s="659"/>
      <c r="X2534" s="659"/>
      <c r="Y2534" s="659"/>
      <c r="Z2534" s="659"/>
      <c r="AA2534" s="659"/>
      <c r="AB2534" s="659"/>
      <c r="AC2534" s="659"/>
      <c r="AD2534" s="659"/>
      <c r="AE2534" s="659"/>
      <c r="AF2534" s="659"/>
      <c r="AG2534" s="659"/>
      <c r="AH2534" s="659"/>
      <c r="AI2534" s="659"/>
      <c r="AJ2534" s="659"/>
      <c r="AK2534" s="659"/>
    </row>
    <row r="2535" spans="1:37">
      <c r="A2535" s="659"/>
      <c r="B2535" s="659"/>
      <c r="C2535" s="659"/>
      <c r="D2535" s="659"/>
      <c r="E2535" s="659"/>
      <c r="F2535" s="659"/>
      <c r="G2535" s="659"/>
      <c r="H2535" s="659"/>
      <c r="I2535" s="660"/>
      <c r="J2535" s="659"/>
      <c r="K2535" s="660"/>
      <c r="L2535" s="659"/>
      <c r="M2535" s="659"/>
      <c r="N2535" s="659"/>
      <c r="O2535" s="659"/>
      <c r="P2535" s="659"/>
      <c r="Q2535" s="659"/>
      <c r="R2535" s="659"/>
      <c r="S2535" s="659"/>
      <c r="T2535" s="659"/>
      <c r="U2535" s="659"/>
      <c r="V2535" s="659"/>
      <c r="W2535" s="659"/>
      <c r="X2535" s="659"/>
      <c r="Y2535" s="659"/>
      <c r="Z2535" s="659"/>
      <c r="AA2535" s="659"/>
      <c r="AB2535" s="659"/>
      <c r="AC2535" s="659"/>
      <c r="AD2535" s="659"/>
      <c r="AE2535" s="659"/>
      <c r="AF2535" s="659"/>
      <c r="AG2535" s="659"/>
      <c r="AH2535" s="659"/>
      <c r="AI2535" s="659"/>
      <c r="AJ2535" s="659"/>
      <c r="AK2535" s="659"/>
    </row>
    <row r="2536" spans="1:37">
      <c r="A2536" s="659"/>
      <c r="B2536" s="659"/>
      <c r="C2536" s="659"/>
      <c r="D2536" s="659"/>
      <c r="E2536" s="659"/>
      <c r="F2536" s="659"/>
      <c r="G2536" s="659"/>
      <c r="H2536" s="659"/>
      <c r="I2536" s="660"/>
      <c r="J2536" s="659"/>
      <c r="K2536" s="660"/>
      <c r="L2536" s="659"/>
      <c r="M2536" s="659"/>
      <c r="N2536" s="659"/>
      <c r="O2536" s="659"/>
      <c r="P2536" s="659"/>
      <c r="Q2536" s="659"/>
      <c r="R2536" s="659"/>
      <c r="S2536" s="659"/>
      <c r="T2536" s="659"/>
      <c r="U2536" s="659"/>
      <c r="V2536" s="659"/>
      <c r="W2536" s="659"/>
      <c r="X2536" s="659"/>
      <c r="Y2536" s="659"/>
      <c r="Z2536" s="659"/>
      <c r="AA2536" s="659"/>
      <c r="AB2536" s="659"/>
      <c r="AC2536" s="659"/>
      <c r="AD2536" s="659"/>
      <c r="AE2536" s="659"/>
      <c r="AF2536" s="659"/>
      <c r="AG2536" s="659"/>
      <c r="AH2536" s="659"/>
      <c r="AI2536" s="659"/>
      <c r="AJ2536" s="659"/>
      <c r="AK2536" s="659"/>
    </row>
    <row r="2537" spans="1:37">
      <c r="A2537" s="659"/>
      <c r="B2537" s="659"/>
      <c r="C2537" s="659"/>
      <c r="D2537" s="659"/>
      <c r="E2537" s="659"/>
      <c r="F2537" s="659"/>
      <c r="G2537" s="659"/>
      <c r="H2537" s="659"/>
      <c r="I2537" s="660"/>
      <c r="J2537" s="659"/>
      <c r="K2537" s="660"/>
      <c r="L2537" s="659"/>
      <c r="M2537" s="659"/>
      <c r="N2537" s="659"/>
      <c r="O2537" s="659"/>
      <c r="P2537" s="659"/>
      <c r="Q2537" s="659"/>
      <c r="R2537" s="659"/>
      <c r="S2537" s="659"/>
      <c r="T2537" s="659"/>
      <c r="U2537" s="659"/>
      <c r="V2537" s="659"/>
      <c r="W2537" s="659"/>
      <c r="X2537" s="659"/>
      <c r="Y2537" s="659"/>
      <c r="Z2537" s="659"/>
      <c r="AA2537" s="659"/>
      <c r="AB2537" s="659"/>
      <c r="AC2537" s="659"/>
      <c r="AD2537" s="659"/>
      <c r="AE2537" s="659"/>
      <c r="AF2537" s="659"/>
      <c r="AG2537" s="659"/>
      <c r="AH2537" s="659"/>
      <c r="AI2537" s="659"/>
      <c r="AJ2537" s="659"/>
      <c r="AK2537" s="659"/>
    </row>
    <row r="2538" spans="1:37">
      <c r="A2538" s="659"/>
      <c r="B2538" s="659"/>
      <c r="C2538" s="659"/>
      <c r="D2538" s="659"/>
      <c r="E2538" s="659"/>
      <c r="F2538" s="659"/>
      <c r="G2538" s="659"/>
      <c r="H2538" s="659"/>
      <c r="I2538" s="660"/>
      <c r="J2538" s="659"/>
      <c r="K2538" s="660"/>
      <c r="L2538" s="659"/>
      <c r="M2538" s="659"/>
      <c r="N2538" s="659"/>
      <c r="O2538" s="659"/>
      <c r="P2538" s="659"/>
      <c r="Q2538" s="659"/>
      <c r="R2538" s="659"/>
      <c r="S2538" s="659"/>
      <c r="T2538" s="659"/>
      <c r="U2538" s="659"/>
      <c r="V2538" s="659"/>
      <c r="W2538" s="659"/>
      <c r="X2538" s="659"/>
      <c r="Y2538" s="659"/>
      <c r="Z2538" s="659"/>
      <c r="AA2538" s="659"/>
      <c r="AB2538" s="659"/>
      <c r="AC2538" s="659"/>
      <c r="AD2538" s="659"/>
      <c r="AE2538" s="659"/>
      <c r="AF2538" s="659"/>
      <c r="AG2538" s="659"/>
      <c r="AH2538" s="659"/>
      <c r="AI2538" s="659"/>
      <c r="AJ2538" s="659"/>
      <c r="AK2538" s="659"/>
    </row>
    <row r="2539" spans="1:37">
      <c r="A2539" s="659"/>
      <c r="B2539" s="659"/>
      <c r="C2539" s="659"/>
      <c r="D2539" s="659"/>
      <c r="E2539" s="659"/>
      <c r="F2539" s="659"/>
      <c r="G2539" s="659"/>
      <c r="H2539" s="659"/>
      <c r="I2539" s="660"/>
      <c r="J2539" s="659"/>
      <c r="K2539" s="660"/>
      <c r="L2539" s="659"/>
      <c r="M2539" s="659"/>
      <c r="N2539" s="659"/>
      <c r="O2539" s="659"/>
      <c r="P2539" s="659"/>
      <c r="Q2539" s="659"/>
      <c r="R2539" s="659"/>
      <c r="S2539" s="659"/>
      <c r="T2539" s="659"/>
      <c r="U2539" s="659"/>
      <c r="V2539" s="659"/>
      <c r="W2539" s="659"/>
      <c r="X2539" s="659"/>
      <c r="Y2539" s="659"/>
      <c r="Z2539" s="659"/>
      <c r="AA2539" s="659"/>
      <c r="AB2539" s="659"/>
      <c r="AC2539" s="659"/>
      <c r="AD2539" s="659"/>
      <c r="AE2539" s="659"/>
      <c r="AF2539" s="659"/>
      <c r="AG2539" s="659"/>
      <c r="AH2539" s="659"/>
      <c r="AI2539" s="659"/>
      <c r="AJ2539" s="659"/>
      <c r="AK2539" s="659"/>
    </row>
    <row r="2540" spans="1:37">
      <c r="A2540" s="659"/>
      <c r="B2540" s="659"/>
      <c r="C2540" s="659"/>
      <c r="D2540" s="659"/>
      <c r="E2540" s="659"/>
      <c r="F2540" s="659"/>
      <c r="G2540" s="659"/>
      <c r="H2540" s="659"/>
      <c r="I2540" s="660"/>
      <c r="J2540" s="659"/>
      <c r="K2540" s="660"/>
      <c r="L2540" s="659"/>
      <c r="M2540" s="659"/>
      <c r="N2540" s="659"/>
      <c r="O2540" s="659"/>
      <c r="P2540" s="659"/>
      <c r="Q2540" s="659"/>
      <c r="R2540" s="659"/>
      <c r="S2540" s="659"/>
      <c r="T2540" s="659"/>
      <c r="U2540" s="659"/>
      <c r="V2540" s="659"/>
      <c r="W2540" s="659"/>
      <c r="X2540" s="659"/>
      <c r="Y2540" s="659"/>
      <c r="Z2540" s="659"/>
      <c r="AA2540" s="659"/>
      <c r="AB2540" s="659"/>
      <c r="AC2540" s="659"/>
      <c r="AD2540" s="659"/>
      <c r="AE2540" s="659"/>
      <c r="AF2540" s="659"/>
      <c r="AG2540" s="659"/>
      <c r="AH2540" s="659"/>
      <c r="AI2540" s="659"/>
      <c r="AJ2540" s="659"/>
      <c r="AK2540" s="659"/>
    </row>
    <row r="2541" spans="1:37">
      <c r="A2541" s="659"/>
      <c r="B2541" s="659"/>
      <c r="C2541" s="659"/>
      <c r="D2541" s="659"/>
      <c r="E2541" s="659"/>
      <c r="F2541" s="659"/>
      <c r="G2541" s="659"/>
      <c r="H2541" s="659"/>
      <c r="I2541" s="660"/>
      <c r="J2541" s="659"/>
      <c r="K2541" s="660"/>
      <c r="L2541" s="659"/>
      <c r="M2541" s="659"/>
      <c r="N2541" s="659"/>
      <c r="O2541" s="659"/>
      <c r="P2541" s="659"/>
      <c r="Q2541" s="659"/>
      <c r="R2541" s="659"/>
      <c r="S2541" s="659"/>
      <c r="T2541" s="659"/>
      <c r="U2541" s="659"/>
      <c r="V2541" s="659"/>
      <c r="W2541" s="659"/>
      <c r="X2541" s="659"/>
      <c r="Y2541" s="659"/>
      <c r="Z2541" s="659"/>
      <c r="AA2541" s="659"/>
      <c r="AB2541" s="659"/>
      <c r="AC2541" s="659"/>
      <c r="AD2541" s="659"/>
      <c r="AE2541" s="659"/>
      <c r="AF2541" s="659"/>
      <c r="AG2541" s="659"/>
      <c r="AH2541" s="659"/>
      <c r="AI2541" s="659"/>
      <c r="AJ2541" s="659"/>
      <c r="AK2541" s="659"/>
    </row>
    <row r="2542" spans="1:37">
      <c r="A2542" s="659"/>
      <c r="B2542" s="659"/>
      <c r="C2542" s="659"/>
      <c r="D2542" s="659"/>
      <c r="E2542" s="659"/>
      <c r="F2542" s="659"/>
      <c r="G2542" s="659"/>
      <c r="H2542" s="659"/>
      <c r="I2542" s="660"/>
      <c r="J2542" s="659"/>
      <c r="K2542" s="660"/>
      <c r="L2542" s="659"/>
      <c r="M2542" s="659"/>
      <c r="N2542" s="659"/>
      <c r="O2542" s="659"/>
      <c r="P2542" s="659"/>
      <c r="Q2542" s="659"/>
      <c r="R2542" s="659"/>
      <c r="S2542" s="659"/>
      <c r="T2542" s="659"/>
      <c r="U2542" s="659"/>
      <c r="V2542" s="659"/>
      <c r="W2542" s="659"/>
      <c r="X2542" s="659"/>
      <c r="Y2542" s="659"/>
      <c r="Z2542" s="659"/>
      <c r="AA2542" s="659"/>
      <c r="AB2542" s="659"/>
      <c r="AC2542" s="659"/>
      <c r="AD2542" s="659"/>
      <c r="AE2542" s="659"/>
      <c r="AF2542" s="659"/>
      <c r="AG2542" s="659"/>
      <c r="AH2542" s="659"/>
      <c r="AI2542" s="659"/>
      <c r="AJ2542" s="659"/>
      <c r="AK2542" s="659"/>
    </row>
    <row r="2543" spans="1:37">
      <c r="A2543" s="659"/>
      <c r="B2543" s="659"/>
      <c r="C2543" s="659"/>
      <c r="D2543" s="659"/>
      <c r="E2543" s="659"/>
      <c r="F2543" s="659"/>
      <c r="G2543" s="659"/>
      <c r="H2543" s="659"/>
      <c r="I2543" s="660"/>
      <c r="J2543" s="659"/>
      <c r="K2543" s="660"/>
      <c r="L2543" s="659"/>
      <c r="M2543" s="659"/>
      <c r="N2543" s="659"/>
      <c r="O2543" s="659"/>
      <c r="P2543" s="659"/>
      <c r="Q2543" s="659"/>
      <c r="R2543" s="659"/>
      <c r="S2543" s="659"/>
      <c r="T2543" s="659"/>
      <c r="U2543" s="659"/>
      <c r="V2543" s="659"/>
      <c r="W2543" s="659"/>
      <c r="X2543" s="659"/>
      <c r="Y2543" s="659"/>
      <c r="Z2543" s="659"/>
      <c r="AA2543" s="659"/>
      <c r="AB2543" s="659"/>
      <c r="AC2543" s="659"/>
      <c r="AD2543" s="659"/>
      <c r="AE2543" s="659"/>
      <c r="AF2543" s="659"/>
      <c r="AG2543" s="659"/>
      <c r="AH2543" s="659"/>
      <c r="AI2543" s="659"/>
      <c r="AJ2543" s="659"/>
      <c r="AK2543" s="659"/>
    </row>
    <row r="2544" spans="1:37">
      <c r="A2544" s="659"/>
      <c r="B2544" s="659"/>
      <c r="C2544" s="659"/>
      <c r="D2544" s="659"/>
      <c r="E2544" s="659"/>
      <c r="F2544" s="659"/>
      <c r="G2544" s="659"/>
      <c r="H2544" s="659"/>
      <c r="I2544" s="660"/>
      <c r="J2544" s="659"/>
      <c r="K2544" s="660"/>
      <c r="L2544" s="659"/>
      <c r="M2544" s="659"/>
      <c r="N2544" s="659"/>
      <c r="O2544" s="659"/>
      <c r="P2544" s="659"/>
      <c r="Q2544" s="659"/>
      <c r="R2544" s="659"/>
      <c r="S2544" s="659"/>
      <c r="T2544" s="659"/>
      <c r="U2544" s="659"/>
      <c r="V2544" s="659"/>
      <c r="W2544" s="659"/>
      <c r="X2544" s="659"/>
      <c r="Y2544" s="659"/>
      <c r="Z2544" s="659"/>
      <c r="AA2544" s="659"/>
      <c r="AB2544" s="659"/>
      <c r="AC2544" s="659"/>
      <c r="AD2544" s="659"/>
      <c r="AE2544" s="659"/>
      <c r="AF2544" s="659"/>
      <c r="AG2544" s="659"/>
      <c r="AH2544" s="659"/>
      <c r="AI2544" s="659"/>
      <c r="AJ2544" s="659"/>
      <c r="AK2544" s="659"/>
    </row>
    <row r="2545" spans="1:37">
      <c r="A2545" s="659"/>
      <c r="B2545" s="659"/>
      <c r="C2545" s="659"/>
      <c r="D2545" s="659"/>
      <c r="E2545" s="659"/>
      <c r="F2545" s="659"/>
      <c r="G2545" s="659"/>
      <c r="H2545" s="659"/>
      <c r="I2545" s="660"/>
      <c r="J2545" s="659"/>
      <c r="K2545" s="660"/>
      <c r="L2545" s="659"/>
      <c r="M2545" s="659"/>
      <c r="N2545" s="659"/>
      <c r="O2545" s="659"/>
      <c r="P2545" s="659"/>
      <c r="Q2545" s="659"/>
      <c r="R2545" s="659"/>
      <c r="S2545" s="659"/>
      <c r="T2545" s="659"/>
      <c r="U2545" s="659"/>
      <c r="V2545" s="659"/>
      <c r="W2545" s="659"/>
      <c r="X2545" s="659"/>
      <c r="Y2545" s="659"/>
      <c r="Z2545" s="659"/>
      <c r="AA2545" s="659"/>
      <c r="AB2545" s="659"/>
      <c r="AC2545" s="659"/>
      <c r="AD2545" s="659"/>
      <c r="AE2545" s="659"/>
      <c r="AF2545" s="659"/>
      <c r="AG2545" s="659"/>
      <c r="AH2545" s="659"/>
      <c r="AI2545" s="659"/>
      <c r="AJ2545" s="659"/>
      <c r="AK2545" s="659"/>
    </row>
    <row r="2546" spans="1:37">
      <c r="A2546" s="659"/>
      <c r="B2546" s="659"/>
      <c r="C2546" s="659"/>
      <c r="D2546" s="659"/>
      <c r="E2546" s="659"/>
      <c r="F2546" s="659"/>
      <c r="G2546" s="659"/>
      <c r="H2546" s="659"/>
      <c r="I2546" s="660"/>
      <c r="J2546" s="659"/>
      <c r="K2546" s="660"/>
      <c r="L2546" s="659"/>
      <c r="M2546" s="659"/>
      <c r="N2546" s="659"/>
      <c r="O2546" s="659"/>
      <c r="P2546" s="659"/>
      <c r="Q2546" s="659"/>
      <c r="R2546" s="659"/>
      <c r="S2546" s="659"/>
      <c r="T2546" s="659"/>
      <c r="U2546" s="659"/>
      <c r="V2546" s="659"/>
      <c r="W2546" s="659"/>
      <c r="X2546" s="659"/>
      <c r="Y2546" s="659"/>
      <c r="Z2546" s="659"/>
      <c r="AA2546" s="659"/>
      <c r="AB2546" s="659"/>
      <c r="AC2546" s="659"/>
      <c r="AD2546" s="659"/>
      <c r="AE2546" s="659"/>
      <c r="AF2546" s="659"/>
      <c r="AG2546" s="659"/>
      <c r="AH2546" s="659"/>
      <c r="AI2546" s="659"/>
      <c r="AJ2546" s="659"/>
      <c r="AK2546" s="659"/>
    </row>
    <row r="2547" spans="1:37">
      <c r="A2547" s="659"/>
      <c r="B2547" s="659"/>
      <c r="C2547" s="659"/>
      <c r="D2547" s="659"/>
      <c r="E2547" s="659"/>
      <c r="F2547" s="659"/>
      <c r="G2547" s="659"/>
      <c r="H2547" s="659"/>
      <c r="I2547" s="660"/>
      <c r="J2547" s="659"/>
      <c r="K2547" s="660"/>
      <c r="L2547" s="659"/>
      <c r="M2547" s="659"/>
      <c r="N2547" s="659"/>
      <c r="O2547" s="659"/>
      <c r="P2547" s="659"/>
      <c r="Q2547" s="659"/>
      <c r="R2547" s="659"/>
      <c r="S2547" s="659"/>
      <c r="T2547" s="659"/>
      <c r="U2547" s="659"/>
      <c r="V2547" s="659"/>
      <c r="W2547" s="659"/>
      <c r="X2547" s="659"/>
      <c r="Y2547" s="659"/>
      <c r="Z2547" s="659"/>
      <c r="AA2547" s="659"/>
      <c r="AB2547" s="659"/>
      <c r="AC2547" s="659"/>
      <c r="AD2547" s="659"/>
      <c r="AE2547" s="659"/>
      <c r="AF2547" s="659"/>
      <c r="AG2547" s="659"/>
      <c r="AH2547" s="659"/>
      <c r="AI2547" s="659"/>
      <c r="AJ2547" s="659"/>
      <c r="AK2547" s="659"/>
    </row>
    <row r="2548" spans="1:37">
      <c r="A2548" s="659"/>
      <c r="B2548" s="659"/>
      <c r="C2548" s="659"/>
      <c r="D2548" s="659"/>
      <c r="E2548" s="659"/>
      <c r="F2548" s="659"/>
      <c r="G2548" s="659"/>
      <c r="H2548" s="659"/>
      <c r="I2548" s="660"/>
      <c r="J2548" s="659"/>
      <c r="K2548" s="660"/>
      <c r="L2548" s="659"/>
      <c r="M2548" s="659"/>
      <c r="N2548" s="659"/>
      <c r="O2548" s="659"/>
      <c r="P2548" s="659"/>
      <c r="Q2548" s="659"/>
      <c r="R2548" s="659"/>
      <c r="S2548" s="659"/>
      <c r="T2548" s="659"/>
      <c r="U2548" s="659"/>
      <c r="V2548" s="659"/>
      <c r="W2548" s="659"/>
      <c r="X2548" s="659"/>
      <c r="Y2548" s="659"/>
      <c r="Z2548" s="659"/>
      <c r="AA2548" s="659"/>
      <c r="AB2548" s="659"/>
      <c r="AC2548" s="659"/>
      <c r="AD2548" s="659"/>
      <c r="AE2548" s="659"/>
      <c r="AF2548" s="659"/>
      <c r="AG2548" s="659"/>
      <c r="AH2548" s="659"/>
      <c r="AI2548" s="659"/>
      <c r="AJ2548" s="659"/>
      <c r="AK2548" s="659"/>
    </row>
    <row r="2549" spans="1:37">
      <c r="A2549" s="659"/>
      <c r="B2549" s="659"/>
      <c r="C2549" s="659"/>
      <c r="D2549" s="659"/>
      <c r="E2549" s="659"/>
      <c r="F2549" s="659"/>
      <c r="G2549" s="659"/>
      <c r="H2549" s="659"/>
      <c r="I2549" s="660"/>
      <c r="J2549" s="659"/>
      <c r="K2549" s="660"/>
      <c r="L2549" s="659"/>
      <c r="M2549" s="659"/>
      <c r="N2549" s="659"/>
      <c r="O2549" s="659"/>
      <c r="P2549" s="659"/>
      <c r="Q2549" s="659"/>
      <c r="R2549" s="659"/>
      <c r="S2549" s="659"/>
      <c r="T2549" s="659"/>
      <c r="U2549" s="659"/>
      <c r="V2549" s="659"/>
      <c r="W2549" s="659"/>
      <c r="X2549" s="659"/>
      <c r="Y2549" s="659"/>
      <c r="Z2549" s="659"/>
      <c r="AA2549" s="659"/>
      <c r="AB2549" s="659"/>
      <c r="AC2549" s="659"/>
      <c r="AD2549" s="659"/>
      <c r="AE2549" s="659"/>
      <c r="AF2549" s="659"/>
      <c r="AG2549" s="659"/>
      <c r="AH2549" s="659"/>
      <c r="AI2549" s="659"/>
      <c r="AJ2549" s="659"/>
      <c r="AK2549" s="659"/>
    </row>
    <row r="2550" spans="1:37">
      <c r="A2550" s="659"/>
      <c r="B2550" s="659"/>
      <c r="C2550" s="659"/>
      <c r="D2550" s="659"/>
      <c r="E2550" s="659"/>
      <c r="F2550" s="659"/>
      <c r="G2550" s="659"/>
      <c r="H2550" s="659"/>
      <c r="I2550" s="660"/>
      <c r="J2550" s="659"/>
      <c r="K2550" s="660"/>
      <c r="L2550" s="659"/>
      <c r="M2550" s="659"/>
      <c r="N2550" s="659"/>
      <c r="O2550" s="659"/>
      <c r="P2550" s="659"/>
      <c r="Q2550" s="659"/>
      <c r="R2550" s="659"/>
      <c r="S2550" s="659"/>
      <c r="T2550" s="659"/>
      <c r="U2550" s="659"/>
      <c r="V2550" s="659"/>
      <c r="W2550" s="659"/>
      <c r="X2550" s="659"/>
      <c r="Y2550" s="659"/>
      <c r="Z2550" s="659"/>
      <c r="AA2550" s="659"/>
      <c r="AB2550" s="659"/>
      <c r="AC2550" s="659"/>
      <c r="AD2550" s="659"/>
      <c r="AE2550" s="659"/>
      <c r="AF2550" s="659"/>
      <c r="AG2550" s="659"/>
      <c r="AH2550" s="659"/>
      <c r="AI2550" s="659"/>
      <c r="AJ2550" s="659"/>
      <c r="AK2550" s="659"/>
    </row>
    <row r="2551" spans="1:37">
      <c r="A2551" s="659"/>
      <c r="B2551" s="659"/>
      <c r="C2551" s="659"/>
      <c r="D2551" s="659"/>
      <c r="E2551" s="659"/>
      <c r="F2551" s="659"/>
      <c r="G2551" s="659"/>
      <c r="H2551" s="659"/>
      <c r="I2551" s="660"/>
      <c r="J2551" s="659"/>
      <c r="K2551" s="660"/>
      <c r="L2551" s="659"/>
      <c r="M2551" s="659"/>
      <c r="N2551" s="659"/>
      <c r="O2551" s="659"/>
      <c r="P2551" s="659"/>
      <c r="Q2551" s="659"/>
      <c r="R2551" s="659"/>
      <c r="S2551" s="659"/>
      <c r="T2551" s="659"/>
      <c r="U2551" s="659"/>
      <c r="V2551" s="659"/>
      <c r="W2551" s="659"/>
      <c r="X2551" s="659"/>
      <c r="Y2551" s="659"/>
      <c r="Z2551" s="659"/>
      <c r="AA2551" s="659"/>
      <c r="AB2551" s="659"/>
      <c r="AC2551" s="659"/>
      <c r="AD2551" s="659"/>
      <c r="AE2551" s="659"/>
      <c r="AF2551" s="659"/>
      <c r="AG2551" s="659"/>
      <c r="AH2551" s="659"/>
      <c r="AI2551" s="659"/>
      <c r="AJ2551" s="659"/>
      <c r="AK2551" s="659"/>
    </row>
    <row r="2552" spans="1:37">
      <c r="A2552" s="659"/>
      <c r="B2552" s="659"/>
      <c r="C2552" s="659"/>
      <c r="D2552" s="659"/>
      <c r="E2552" s="659"/>
      <c r="F2552" s="659"/>
      <c r="G2552" s="659"/>
      <c r="H2552" s="659"/>
      <c r="I2552" s="660"/>
      <c r="J2552" s="659"/>
      <c r="K2552" s="660"/>
      <c r="L2552" s="659"/>
      <c r="M2552" s="659"/>
      <c r="N2552" s="659"/>
      <c r="O2552" s="659"/>
      <c r="P2552" s="659"/>
      <c r="Q2552" s="659"/>
      <c r="R2552" s="659"/>
      <c r="S2552" s="659"/>
      <c r="T2552" s="659"/>
      <c r="U2552" s="659"/>
      <c r="V2552" s="659"/>
      <c r="W2552" s="659"/>
      <c r="X2552" s="659"/>
      <c r="Y2552" s="659"/>
      <c r="Z2552" s="659"/>
      <c r="AA2552" s="659"/>
      <c r="AB2552" s="659"/>
      <c r="AC2552" s="659"/>
      <c r="AD2552" s="659"/>
      <c r="AE2552" s="659"/>
      <c r="AF2552" s="659"/>
      <c r="AG2552" s="659"/>
      <c r="AH2552" s="659"/>
      <c r="AI2552" s="659"/>
      <c r="AJ2552" s="659"/>
      <c r="AK2552" s="659"/>
    </row>
    <row r="2553" spans="1:37">
      <c r="A2553" s="659"/>
      <c r="B2553" s="659"/>
      <c r="C2553" s="659"/>
      <c r="D2553" s="659"/>
      <c r="E2553" s="659"/>
      <c r="F2553" s="659"/>
      <c r="G2553" s="659"/>
      <c r="H2553" s="659"/>
      <c r="I2553" s="660"/>
      <c r="J2553" s="659"/>
      <c r="K2553" s="660"/>
      <c r="L2553" s="659"/>
      <c r="M2553" s="659"/>
      <c r="N2553" s="659"/>
      <c r="O2553" s="659"/>
      <c r="P2553" s="659"/>
      <c r="Q2553" s="659"/>
      <c r="R2553" s="659"/>
      <c r="S2553" s="659"/>
      <c r="T2553" s="659"/>
      <c r="U2553" s="659"/>
      <c r="V2553" s="659"/>
      <c r="W2553" s="659"/>
      <c r="X2553" s="659"/>
      <c r="Y2553" s="659"/>
      <c r="Z2553" s="659"/>
      <c r="AA2553" s="659"/>
      <c r="AB2553" s="659"/>
      <c r="AC2553" s="659"/>
      <c r="AD2553" s="659"/>
      <c r="AE2553" s="659"/>
      <c r="AF2553" s="659"/>
      <c r="AG2553" s="659"/>
      <c r="AH2553" s="659"/>
      <c r="AI2553" s="659"/>
      <c r="AJ2553" s="659"/>
      <c r="AK2553" s="659"/>
    </row>
    <row r="2554" spans="1:37">
      <c r="A2554" s="659"/>
      <c r="B2554" s="659"/>
      <c r="C2554" s="659"/>
      <c r="D2554" s="659"/>
      <c r="E2554" s="659"/>
      <c r="F2554" s="659"/>
      <c r="G2554" s="659"/>
      <c r="H2554" s="659"/>
      <c r="I2554" s="660"/>
      <c r="J2554" s="659"/>
      <c r="K2554" s="660"/>
      <c r="L2554" s="659"/>
      <c r="M2554" s="659"/>
      <c r="N2554" s="659"/>
      <c r="O2554" s="659"/>
      <c r="P2554" s="659"/>
      <c r="Q2554" s="659"/>
      <c r="R2554" s="659"/>
      <c r="S2554" s="659"/>
      <c r="T2554" s="659"/>
      <c r="U2554" s="659"/>
      <c r="V2554" s="659"/>
      <c r="W2554" s="659"/>
      <c r="X2554" s="659"/>
      <c r="Y2554" s="659"/>
      <c r="Z2554" s="659"/>
      <c r="AA2554" s="659"/>
      <c r="AB2554" s="659"/>
      <c r="AC2554" s="659"/>
      <c r="AD2554" s="659"/>
      <c r="AE2554" s="659"/>
      <c r="AF2554" s="659"/>
      <c r="AG2554" s="659"/>
      <c r="AH2554" s="659"/>
      <c r="AI2554" s="659"/>
      <c r="AJ2554" s="659"/>
      <c r="AK2554" s="659"/>
    </row>
    <row r="2555" spans="1:37">
      <c r="A2555" s="659"/>
      <c r="B2555" s="659"/>
      <c r="C2555" s="659"/>
      <c r="D2555" s="659"/>
      <c r="E2555" s="659"/>
      <c r="F2555" s="659"/>
      <c r="G2555" s="659"/>
      <c r="H2555" s="659"/>
      <c r="I2555" s="660"/>
      <c r="J2555" s="659"/>
      <c r="K2555" s="660"/>
      <c r="L2555" s="659"/>
      <c r="M2555" s="659"/>
      <c r="N2555" s="659"/>
      <c r="O2555" s="659"/>
      <c r="P2555" s="659"/>
      <c r="Q2555" s="659"/>
      <c r="R2555" s="659"/>
      <c r="S2555" s="659"/>
      <c r="T2555" s="659"/>
      <c r="U2555" s="659"/>
      <c r="V2555" s="659"/>
      <c r="W2555" s="659"/>
      <c r="X2555" s="659"/>
      <c r="Y2555" s="659"/>
      <c r="Z2555" s="659"/>
      <c r="AA2555" s="659"/>
      <c r="AB2555" s="659"/>
      <c r="AC2555" s="659"/>
      <c r="AD2555" s="659"/>
      <c r="AE2555" s="659"/>
      <c r="AF2555" s="659"/>
      <c r="AG2555" s="659"/>
      <c r="AH2555" s="659"/>
      <c r="AI2555" s="659"/>
      <c r="AJ2555" s="659"/>
      <c r="AK2555" s="659"/>
    </row>
    <row r="2556" spans="1:37">
      <c r="A2556" s="659"/>
      <c r="B2556" s="659"/>
      <c r="C2556" s="659"/>
      <c r="D2556" s="659"/>
      <c r="E2556" s="659"/>
      <c r="F2556" s="659"/>
      <c r="G2556" s="659"/>
      <c r="H2556" s="659"/>
      <c r="I2556" s="660"/>
      <c r="J2556" s="659"/>
      <c r="K2556" s="660"/>
      <c r="L2556" s="659"/>
      <c r="M2556" s="659"/>
      <c r="N2556" s="659"/>
      <c r="O2556" s="659"/>
      <c r="P2556" s="659"/>
      <c r="Q2556" s="659"/>
      <c r="R2556" s="659"/>
      <c r="S2556" s="659"/>
      <c r="T2556" s="659"/>
      <c r="U2556" s="659"/>
      <c r="V2556" s="659"/>
      <c r="W2556" s="659"/>
      <c r="X2556" s="659"/>
      <c r="Y2556" s="659"/>
      <c r="Z2556" s="659"/>
      <c r="AA2556" s="659"/>
      <c r="AB2556" s="659"/>
      <c r="AC2556" s="659"/>
      <c r="AD2556" s="659"/>
      <c r="AE2556" s="659"/>
      <c r="AF2556" s="659"/>
      <c r="AG2556" s="659"/>
      <c r="AH2556" s="659"/>
      <c r="AI2556" s="659"/>
      <c r="AJ2556" s="659"/>
      <c r="AK2556" s="659"/>
    </row>
    <row r="2557" spans="1:37">
      <c r="A2557" s="659"/>
      <c r="B2557" s="659"/>
      <c r="C2557" s="659"/>
      <c r="D2557" s="659"/>
      <c r="E2557" s="659"/>
      <c r="F2557" s="659"/>
      <c r="G2557" s="659"/>
      <c r="H2557" s="659"/>
      <c r="I2557" s="660"/>
      <c r="J2557" s="659"/>
      <c r="K2557" s="660"/>
      <c r="L2557" s="659"/>
      <c r="M2557" s="659"/>
      <c r="N2557" s="659"/>
      <c r="O2557" s="659"/>
      <c r="P2557" s="659"/>
      <c r="Q2557" s="659"/>
      <c r="R2557" s="659"/>
      <c r="S2557" s="659"/>
      <c r="T2557" s="659"/>
      <c r="U2557" s="659"/>
      <c r="V2557" s="659"/>
      <c r="W2557" s="659"/>
      <c r="X2557" s="659"/>
      <c r="Y2557" s="659"/>
      <c r="Z2557" s="659"/>
      <c r="AA2557" s="659"/>
      <c r="AB2557" s="659"/>
      <c r="AC2557" s="659"/>
      <c r="AD2557" s="659"/>
      <c r="AE2557" s="659"/>
      <c r="AF2557" s="659"/>
      <c r="AG2557" s="659"/>
      <c r="AH2557" s="659"/>
      <c r="AI2557" s="659"/>
      <c r="AJ2557" s="659"/>
      <c r="AK2557" s="659"/>
    </row>
    <row r="2558" spans="1:37">
      <c r="A2558" s="659"/>
      <c r="B2558" s="659"/>
      <c r="C2558" s="659"/>
      <c r="D2558" s="659"/>
      <c r="E2558" s="659"/>
      <c r="F2558" s="659"/>
      <c r="G2558" s="659"/>
      <c r="H2558" s="659"/>
      <c r="I2558" s="660"/>
      <c r="J2558" s="659"/>
      <c r="K2558" s="660"/>
      <c r="L2558" s="659"/>
      <c r="M2558" s="659"/>
      <c r="N2558" s="659"/>
      <c r="O2558" s="659"/>
      <c r="P2558" s="659"/>
      <c r="Q2558" s="659"/>
      <c r="R2558" s="659"/>
      <c r="S2558" s="659"/>
      <c r="T2558" s="659"/>
      <c r="U2558" s="659"/>
      <c r="V2558" s="659"/>
      <c r="W2558" s="659"/>
      <c r="X2558" s="659"/>
      <c r="Y2558" s="659"/>
      <c r="Z2558" s="659"/>
      <c r="AA2558" s="659"/>
      <c r="AB2558" s="659"/>
      <c r="AC2558" s="659"/>
      <c r="AD2558" s="659"/>
      <c r="AE2558" s="659"/>
      <c r="AF2558" s="659"/>
      <c r="AG2558" s="659"/>
      <c r="AH2558" s="659"/>
      <c r="AI2558" s="659"/>
      <c r="AJ2558" s="659"/>
      <c r="AK2558" s="659"/>
    </row>
    <row r="2559" spans="1:37">
      <c r="A2559" s="659"/>
      <c r="B2559" s="659"/>
      <c r="C2559" s="659"/>
      <c r="D2559" s="659"/>
      <c r="E2559" s="659"/>
      <c r="F2559" s="659"/>
      <c r="G2559" s="659"/>
      <c r="H2559" s="659"/>
      <c r="I2559" s="660"/>
      <c r="J2559" s="659"/>
      <c r="K2559" s="660"/>
      <c r="L2559" s="659"/>
      <c r="M2559" s="659"/>
      <c r="N2559" s="659"/>
      <c r="O2559" s="659"/>
      <c r="P2559" s="659"/>
      <c r="Q2559" s="659"/>
      <c r="R2559" s="659"/>
      <c r="S2559" s="659"/>
      <c r="T2559" s="659"/>
      <c r="U2559" s="659"/>
      <c r="V2559" s="659"/>
      <c r="W2559" s="659"/>
      <c r="X2559" s="659"/>
      <c r="Y2559" s="659"/>
      <c r="Z2559" s="659"/>
      <c r="AA2559" s="659"/>
      <c r="AB2559" s="659"/>
      <c r="AC2559" s="659"/>
      <c r="AD2559" s="659"/>
      <c r="AE2559" s="659"/>
      <c r="AF2559" s="659"/>
      <c r="AG2559" s="659"/>
      <c r="AH2559" s="659"/>
      <c r="AI2559" s="659"/>
      <c r="AJ2559" s="659"/>
      <c r="AK2559" s="659"/>
    </row>
    <row r="2560" spans="1:37">
      <c r="A2560" s="659"/>
      <c r="B2560" s="659"/>
      <c r="C2560" s="659"/>
      <c r="D2560" s="659"/>
      <c r="E2560" s="659"/>
      <c r="F2560" s="659"/>
      <c r="G2560" s="659"/>
      <c r="H2560" s="659"/>
      <c r="I2560" s="660"/>
      <c r="J2560" s="659"/>
      <c r="K2560" s="660"/>
      <c r="L2560" s="659"/>
      <c r="M2560" s="659"/>
      <c r="N2560" s="659"/>
      <c r="O2560" s="659"/>
      <c r="P2560" s="659"/>
      <c r="Q2560" s="659"/>
      <c r="R2560" s="659"/>
      <c r="S2560" s="659"/>
      <c r="T2560" s="659"/>
      <c r="U2560" s="659"/>
      <c r="V2560" s="659"/>
      <c r="W2560" s="659"/>
      <c r="X2560" s="659"/>
      <c r="Y2560" s="659"/>
      <c r="Z2560" s="659"/>
      <c r="AA2560" s="659"/>
      <c r="AB2560" s="659"/>
      <c r="AC2560" s="659"/>
      <c r="AD2560" s="659"/>
      <c r="AE2560" s="659"/>
      <c r="AF2560" s="659"/>
      <c r="AG2560" s="659"/>
      <c r="AH2560" s="659"/>
      <c r="AI2560" s="659"/>
      <c r="AJ2560" s="659"/>
      <c r="AK2560" s="659"/>
    </row>
    <row r="2561" spans="1:37">
      <c r="A2561" s="659"/>
      <c r="B2561" s="659"/>
      <c r="C2561" s="659"/>
      <c r="D2561" s="659"/>
      <c r="E2561" s="659"/>
      <c r="F2561" s="659"/>
      <c r="G2561" s="659"/>
      <c r="H2561" s="659"/>
      <c r="I2561" s="660"/>
      <c r="J2561" s="659"/>
      <c r="K2561" s="660"/>
      <c r="L2561" s="659"/>
      <c r="M2561" s="659"/>
      <c r="N2561" s="659"/>
      <c r="O2561" s="659"/>
      <c r="P2561" s="659"/>
      <c r="Q2561" s="659"/>
      <c r="R2561" s="659"/>
      <c r="S2561" s="659"/>
      <c r="T2561" s="659"/>
      <c r="U2561" s="659"/>
      <c r="V2561" s="659"/>
      <c r="W2561" s="659"/>
      <c r="X2561" s="659"/>
      <c r="Y2561" s="659"/>
      <c r="Z2561" s="659"/>
      <c r="AA2561" s="659"/>
      <c r="AB2561" s="659"/>
      <c r="AC2561" s="659"/>
      <c r="AD2561" s="659"/>
      <c r="AE2561" s="659"/>
      <c r="AF2561" s="659"/>
      <c r="AG2561" s="659"/>
      <c r="AH2561" s="659"/>
      <c r="AI2561" s="659"/>
      <c r="AJ2561" s="659"/>
      <c r="AK2561" s="659"/>
    </row>
    <row r="2562" spans="1:37">
      <c r="A2562" s="659"/>
      <c r="B2562" s="659"/>
      <c r="C2562" s="659"/>
      <c r="D2562" s="659"/>
      <c r="E2562" s="659"/>
      <c r="F2562" s="659"/>
      <c r="G2562" s="659"/>
      <c r="H2562" s="659"/>
      <c r="I2562" s="660"/>
      <c r="J2562" s="659"/>
      <c r="K2562" s="660"/>
      <c r="L2562" s="659"/>
      <c r="M2562" s="659"/>
      <c r="N2562" s="659"/>
      <c r="O2562" s="659"/>
      <c r="P2562" s="659"/>
      <c r="Q2562" s="659"/>
      <c r="R2562" s="659"/>
      <c r="S2562" s="659"/>
      <c r="T2562" s="659"/>
      <c r="U2562" s="659"/>
      <c r="V2562" s="659"/>
      <c r="W2562" s="659"/>
      <c r="X2562" s="659"/>
      <c r="Y2562" s="659"/>
      <c r="Z2562" s="659"/>
      <c r="AA2562" s="659"/>
      <c r="AB2562" s="659"/>
      <c r="AC2562" s="659"/>
      <c r="AD2562" s="659"/>
      <c r="AE2562" s="659"/>
      <c r="AF2562" s="659"/>
      <c r="AG2562" s="659"/>
      <c r="AH2562" s="659"/>
      <c r="AI2562" s="659"/>
      <c r="AJ2562" s="659"/>
      <c r="AK2562" s="659"/>
    </row>
    <row r="2563" spans="1:37">
      <c r="A2563" s="659"/>
      <c r="B2563" s="659"/>
      <c r="C2563" s="659"/>
      <c r="D2563" s="659"/>
      <c r="E2563" s="659"/>
      <c r="F2563" s="659"/>
      <c r="G2563" s="659"/>
      <c r="H2563" s="659"/>
      <c r="I2563" s="660"/>
      <c r="J2563" s="659"/>
      <c r="K2563" s="660"/>
      <c r="L2563" s="659"/>
      <c r="M2563" s="659"/>
      <c r="N2563" s="659"/>
      <c r="O2563" s="659"/>
      <c r="P2563" s="659"/>
      <c r="Q2563" s="659"/>
      <c r="R2563" s="659"/>
      <c r="S2563" s="659"/>
      <c r="T2563" s="659"/>
      <c r="U2563" s="659"/>
      <c r="V2563" s="659"/>
      <c r="W2563" s="659"/>
      <c r="X2563" s="659"/>
      <c r="Y2563" s="659"/>
      <c r="Z2563" s="659"/>
      <c r="AA2563" s="659"/>
      <c r="AB2563" s="659"/>
      <c r="AC2563" s="659"/>
      <c r="AD2563" s="659"/>
      <c r="AE2563" s="659"/>
      <c r="AF2563" s="659"/>
      <c r="AG2563" s="659"/>
      <c r="AH2563" s="659"/>
      <c r="AI2563" s="659"/>
      <c r="AJ2563" s="659"/>
      <c r="AK2563" s="659"/>
    </row>
    <row r="2564" spans="1:37">
      <c r="A2564" s="659"/>
      <c r="B2564" s="659"/>
      <c r="C2564" s="659"/>
      <c r="D2564" s="659"/>
      <c r="E2564" s="659"/>
      <c r="F2564" s="659"/>
      <c r="G2564" s="659"/>
      <c r="H2564" s="659"/>
      <c r="I2564" s="660"/>
      <c r="J2564" s="659"/>
      <c r="K2564" s="660"/>
      <c r="L2564" s="659"/>
      <c r="M2564" s="659"/>
      <c r="N2564" s="659"/>
      <c r="O2564" s="659"/>
      <c r="P2564" s="659"/>
      <c r="Q2564" s="659"/>
      <c r="R2564" s="659"/>
      <c r="S2564" s="659"/>
      <c r="T2564" s="659"/>
      <c r="U2564" s="659"/>
      <c r="V2564" s="659"/>
      <c r="W2564" s="659"/>
      <c r="X2564" s="659"/>
      <c r="Y2564" s="659"/>
      <c r="Z2564" s="659"/>
      <c r="AA2564" s="659"/>
      <c r="AB2564" s="659"/>
      <c r="AC2564" s="659"/>
      <c r="AD2564" s="659"/>
      <c r="AE2564" s="659"/>
      <c r="AF2564" s="659"/>
      <c r="AG2564" s="659"/>
      <c r="AH2564" s="659"/>
      <c r="AI2564" s="659"/>
      <c r="AJ2564" s="659"/>
      <c r="AK2564" s="659"/>
    </row>
    <row r="2565" spans="1:37">
      <c r="A2565" s="659"/>
      <c r="B2565" s="659"/>
      <c r="C2565" s="659"/>
      <c r="D2565" s="659"/>
      <c r="E2565" s="659"/>
      <c r="F2565" s="659"/>
      <c r="G2565" s="659"/>
      <c r="H2565" s="659"/>
      <c r="I2565" s="660"/>
      <c r="J2565" s="659"/>
      <c r="K2565" s="660"/>
      <c r="L2565" s="659"/>
      <c r="M2565" s="659"/>
      <c r="N2565" s="659"/>
      <c r="O2565" s="659"/>
      <c r="P2565" s="659"/>
      <c r="Q2565" s="659"/>
      <c r="R2565" s="659"/>
      <c r="S2565" s="659"/>
      <c r="T2565" s="659"/>
      <c r="U2565" s="659"/>
      <c r="V2565" s="659"/>
      <c r="W2565" s="659"/>
      <c r="X2565" s="659"/>
      <c r="Y2565" s="659"/>
      <c r="Z2565" s="659"/>
      <c r="AA2565" s="659"/>
      <c r="AB2565" s="659"/>
      <c r="AC2565" s="659"/>
      <c r="AD2565" s="659"/>
      <c r="AE2565" s="659"/>
      <c r="AF2565" s="659"/>
      <c r="AG2565" s="659"/>
      <c r="AH2565" s="659"/>
      <c r="AI2565" s="659"/>
      <c r="AJ2565" s="659"/>
      <c r="AK2565" s="659"/>
    </row>
    <row r="2566" spans="1:37">
      <c r="A2566" s="659"/>
      <c r="B2566" s="659"/>
      <c r="C2566" s="659"/>
      <c r="D2566" s="659"/>
      <c r="E2566" s="659"/>
      <c r="F2566" s="659"/>
      <c r="G2566" s="659"/>
      <c r="H2566" s="659"/>
      <c r="I2566" s="660"/>
      <c r="J2566" s="659"/>
      <c r="K2566" s="660"/>
      <c r="L2566" s="659"/>
      <c r="M2566" s="659"/>
      <c r="N2566" s="659"/>
      <c r="O2566" s="659"/>
      <c r="P2566" s="659"/>
      <c r="Q2566" s="659"/>
      <c r="R2566" s="659"/>
      <c r="S2566" s="659"/>
      <c r="T2566" s="659"/>
      <c r="U2566" s="659"/>
      <c r="V2566" s="659"/>
      <c r="W2566" s="659"/>
      <c r="X2566" s="659"/>
      <c r="Y2566" s="659"/>
      <c r="Z2566" s="659"/>
      <c r="AA2566" s="659"/>
      <c r="AB2566" s="659"/>
      <c r="AC2566" s="659"/>
      <c r="AD2566" s="659"/>
      <c r="AE2566" s="659"/>
      <c r="AF2566" s="659"/>
      <c r="AG2566" s="659"/>
      <c r="AH2566" s="659"/>
      <c r="AI2566" s="659"/>
      <c r="AJ2566" s="659"/>
      <c r="AK2566" s="659"/>
    </row>
    <row r="2567" spans="1:37">
      <c r="A2567" s="659"/>
      <c r="B2567" s="659"/>
      <c r="C2567" s="659"/>
      <c r="D2567" s="659"/>
      <c r="E2567" s="659"/>
      <c r="F2567" s="659"/>
      <c r="G2567" s="659"/>
      <c r="H2567" s="659"/>
      <c r="I2567" s="660"/>
      <c r="J2567" s="659"/>
      <c r="K2567" s="660"/>
      <c r="L2567" s="659"/>
      <c r="M2567" s="659"/>
      <c r="N2567" s="659"/>
      <c r="O2567" s="659"/>
      <c r="P2567" s="659"/>
      <c r="Q2567" s="659"/>
      <c r="R2567" s="659"/>
      <c r="S2567" s="659"/>
      <c r="T2567" s="659"/>
      <c r="U2567" s="659"/>
      <c r="V2567" s="659"/>
      <c r="W2567" s="659"/>
      <c r="X2567" s="659"/>
      <c r="Y2567" s="659"/>
      <c r="Z2567" s="659"/>
      <c r="AA2567" s="659"/>
      <c r="AB2567" s="659"/>
      <c r="AC2567" s="659"/>
      <c r="AD2567" s="659"/>
      <c r="AE2567" s="659"/>
      <c r="AF2567" s="659"/>
      <c r="AG2567" s="659"/>
      <c r="AH2567" s="659"/>
      <c r="AI2567" s="659"/>
      <c r="AJ2567" s="659"/>
      <c r="AK2567" s="659"/>
    </row>
    <row r="2568" spans="1:37">
      <c r="A2568" s="659"/>
      <c r="B2568" s="659"/>
      <c r="C2568" s="659"/>
      <c r="D2568" s="659"/>
      <c r="E2568" s="659"/>
      <c r="F2568" s="659"/>
      <c r="G2568" s="659"/>
      <c r="H2568" s="659"/>
      <c r="I2568" s="660"/>
      <c r="J2568" s="659"/>
      <c r="K2568" s="660"/>
      <c r="L2568" s="659"/>
      <c r="M2568" s="659"/>
      <c r="N2568" s="659"/>
      <c r="O2568" s="659"/>
      <c r="P2568" s="659"/>
      <c r="Q2568" s="659"/>
      <c r="R2568" s="659"/>
      <c r="S2568" s="659"/>
      <c r="T2568" s="659"/>
      <c r="U2568" s="659"/>
      <c r="V2568" s="659"/>
      <c r="W2568" s="659"/>
      <c r="X2568" s="659"/>
      <c r="Y2568" s="659"/>
      <c r="Z2568" s="659"/>
      <c r="AA2568" s="659"/>
      <c r="AB2568" s="659"/>
      <c r="AC2568" s="659"/>
      <c r="AD2568" s="659"/>
      <c r="AE2568" s="659"/>
      <c r="AF2568" s="659"/>
      <c r="AG2568" s="659"/>
      <c r="AH2568" s="659"/>
      <c r="AI2568" s="659"/>
      <c r="AJ2568" s="659"/>
      <c r="AK2568" s="659"/>
    </row>
    <row r="2569" spans="1:37">
      <c r="A2569" s="659"/>
      <c r="B2569" s="659"/>
      <c r="C2569" s="659"/>
      <c r="D2569" s="659"/>
      <c r="E2569" s="659"/>
      <c r="F2569" s="659"/>
      <c r="G2569" s="659"/>
      <c r="H2569" s="659"/>
      <c r="I2569" s="660"/>
      <c r="J2569" s="659"/>
      <c r="K2569" s="660"/>
      <c r="L2569" s="659"/>
      <c r="M2569" s="659"/>
      <c r="N2569" s="659"/>
      <c r="O2569" s="659"/>
      <c r="P2569" s="659"/>
      <c r="Q2569" s="659"/>
      <c r="R2569" s="659"/>
      <c r="S2569" s="659"/>
      <c r="T2569" s="659"/>
      <c r="U2569" s="659"/>
      <c r="V2569" s="659"/>
      <c r="W2569" s="659"/>
      <c r="X2569" s="659"/>
      <c r="Y2569" s="659"/>
      <c r="Z2569" s="659"/>
      <c r="AA2569" s="659"/>
      <c r="AB2569" s="659"/>
      <c r="AC2569" s="659"/>
      <c r="AD2569" s="659"/>
      <c r="AE2569" s="659"/>
      <c r="AF2569" s="659"/>
      <c r="AG2569" s="659"/>
      <c r="AH2569" s="659"/>
      <c r="AI2569" s="659"/>
      <c r="AJ2569" s="659"/>
      <c r="AK2569" s="659"/>
    </row>
    <row r="2570" spans="1:37">
      <c r="A2570" s="659"/>
      <c r="B2570" s="659"/>
      <c r="C2570" s="659"/>
      <c r="D2570" s="659"/>
      <c r="E2570" s="659"/>
      <c r="F2570" s="659"/>
      <c r="G2570" s="659"/>
      <c r="H2570" s="659"/>
      <c r="I2570" s="660"/>
      <c r="J2570" s="659"/>
      <c r="K2570" s="660"/>
      <c r="L2570" s="659"/>
      <c r="M2570" s="659"/>
      <c r="N2570" s="659"/>
      <c r="O2570" s="659"/>
      <c r="P2570" s="659"/>
      <c r="Q2570" s="659"/>
      <c r="R2570" s="659"/>
      <c r="S2570" s="659"/>
      <c r="T2570" s="659"/>
      <c r="U2570" s="659"/>
      <c r="V2570" s="659"/>
      <c r="W2570" s="659"/>
      <c r="X2570" s="659"/>
      <c r="Y2570" s="659"/>
      <c r="Z2570" s="659"/>
      <c r="AA2570" s="659"/>
      <c r="AB2570" s="659"/>
      <c r="AC2570" s="659"/>
      <c r="AD2570" s="659"/>
      <c r="AE2570" s="659"/>
      <c r="AF2570" s="659"/>
      <c r="AG2570" s="659"/>
      <c r="AH2570" s="659"/>
      <c r="AI2570" s="659"/>
      <c r="AJ2570" s="659"/>
      <c r="AK2570" s="659"/>
    </row>
    <row r="2571" spans="1:37">
      <c r="A2571" s="659"/>
      <c r="B2571" s="659"/>
      <c r="C2571" s="659"/>
      <c r="D2571" s="659"/>
      <c r="E2571" s="659"/>
      <c r="F2571" s="659"/>
      <c r="G2571" s="659"/>
      <c r="H2571" s="659"/>
      <c r="I2571" s="660"/>
      <c r="J2571" s="659"/>
      <c r="K2571" s="660"/>
      <c r="L2571" s="659"/>
      <c r="M2571" s="659"/>
      <c r="N2571" s="659"/>
      <c r="O2571" s="659"/>
      <c r="P2571" s="659"/>
      <c r="Q2571" s="659"/>
      <c r="R2571" s="659"/>
      <c r="S2571" s="659"/>
      <c r="T2571" s="659"/>
      <c r="U2571" s="659"/>
      <c r="V2571" s="659"/>
      <c r="W2571" s="659"/>
      <c r="X2571" s="659"/>
      <c r="Y2571" s="659"/>
      <c r="Z2571" s="659"/>
      <c r="AA2571" s="659"/>
      <c r="AB2571" s="659"/>
      <c r="AC2571" s="659"/>
      <c r="AD2571" s="659"/>
      <c r="AE2571" s="659"/>
      <c r="AF2571" s="659"/>
      <c r="AG2571" s="659"/>
      <c r="AH2571" s="659"/>
      <c r="AI2571" s="659"/>
      <c r="AJ2571" s="659"/>
      <c r="AK2571" s="659"/>
    </row>
    <row r="2572" spans="1:37">
      <c r="A2572" s="659"/>
      <c r="B2572" s="659"/>
      <c r="C2572" s="659"/>
      <c r="D2572" s="659"/>
      <c r="E2572" s="659"/>
      <c r="F2572" s="659"/>
      <c r="G2572" s="659"/>
      <c r="H2572" s="659"/>
      <c r="I2572" s="660"/>
      <c r="J2572" s="659"/>
      <c r="K2572" s="660"/>
      <c r="L2572" s="659"/>
      <c r="M2572" s="659"/>
      <c r="N2572" s="659"/>
      <c r="O2572" s="659"/>
      <c r="P2572" s="659"/>
      <c r="Q2572" s="659"/>
      <c r="R2572" s="659"/>
      <c r="S2572" s="659"/>
      <c r="T2572" s="659"/>
      <c r="U2572" s="659"/>
      <c r="V2572" s="659"/>
      <c r="W2572" s="659"/>
      <c r="X2572" s="659"/>
      <c r="Y2572" s="659"/>
      <c r="Z2572" s="659"/>
      <c r="AA2572" s="659"/>
      <c r="AB2572" s="659"/>
      <c r="AC2572" s="659"/>
      <c r="AD2572" s="659"/>
      <c r="AE2572" s="659"/>
      <c r="AF2572" s="659"/>
      <c r="AG2572" s="659"/>
      <c r="AH2572" s="659"/>
      <c r="AI2572" s="659"/>
      <c r="AJ2572" s="659"/>
      <c r="AK2572" s="659"/>
    </row>
    <row r="2573" spans="1:37">
      <c r="A2573" s="659"/>
      <c r="B2573" s="659"/>
      <c r="C2573" s="659"/>
      <c r="D2573" s="659"/>
      <c r="E2573" s="659"/>
      <c r="F2573" s="659"/>
      <c r="G2573" s="659"/>
      <c r="H2573" s="659"/>
      <c r="I2573" s="660"/>
      <c r="J2573" s="659"/>
      <c r="K2573" s="660"/>
      <c r="L2573" s="659"/>
      <c r="M2573" s="659"/>
      <c r="N2573" s="659"/>
      <c r="O2573" s="659"/>
      <c r="P2573" s="659"/>
      <c r="Q2573" s="659"/>
      <c r="R2573" s="659"/>
      <c r="S2573" s="659"/>
      <c r="T2573" s="659"/>
      <c r="U2573" s="659"/>
      <c r="V2573" s="659"/>
      <c r="W2573" s="659"/>
      <c r="X2573" s="659"/>
      <c r="Y2573" s="659"/>
      <c r="Z2573" s="659"/>
      <c r="AA2573" s="659"/>
      <c r="AB2573" s="659"/>
      <c r="AC2573" s="659"/>
      <c r="AD2573" s="659"/>
      <c r="AE2573" s="659"/>
      <c r="AF2573" s="659"/>
      <c r="AG2573" s="659"/>
      <c r="AH2573" s="659"/>
      <c r="AI2573" s="659"/>
      <c r="AJ2573" s="659"/>
      <c r="AK2573" s="659"/>
    </row>
    <row r="2574" spans="1:37">
      <c r="A2574" s="659"/>
      <c r="B2574" s="659"/>
      <c r="C2574" s="659"/>
      <c r="D2574" s="659"/>
      <c r="E2574" s="659"/>
      <c r="F2574" s="659"/>
      <c r="G2574" s="659"/>
      <c r="H2574" s="659"/>
      <c r="I2574" s="660"/>
      <c r="J2574" s="659"/>
      <c r="K2574" s="660"/>
      <c r="L2574" s="659"/>
      <c r="M2574" s="659"/>
      <c r="N2574" s="659"/>
      <c r="O2574" s="659"/>
      <c r="P2574" s="659"/>
      <c r="Q2574" s="659"/>
      <c r="R2574" s="659"/>
      <c r="S2574" s="659"/>
      <c r="T2574" s="659"/>
      <c r="U2574" s="659"/>
      <c r="V2574" s="659"/>
      <c r="W2574" s="659"/>
      <c r="X2574" s="659"/>
      <c r="Y2574" s="659"/>
      <c r="Z2574" s="659"/>
      <c r="AA2574" s="659"/>
      <c r="AB2574" s="659"/>
      <c r="AC2574" s="659"/>
      <c r="AD2574" s="659"/>
      <c r="AE2574" s="659"/>
      <c r="AF2574" s="659"/>
      <c r="AG2574" s="659"/>
      <c r="AH2574" s="659"/>
      <c r="AI2574" s="659"/>
      <c r="AJ2574" s="659"/>
      <c r="AK2574" s="659"/>
    </row>
    <row r="2575" spans="1:37">
      <c r="A2575" s="659"/>
      <c r="B2575" s="659"/>
      <c r="C2575" s="659"/>
      <c r="D2575" s="659"/>
      <c r="E2575" s="659"/>
      <c r="F2575" s="659"/>
      <c r="G2575" s="659"/>
      <c r="H2575" s="659"/>
      <c r="I2575" s="660"/>
      <c r="J2575" s="659"/>
      <c r="K2575" s="660"/>
      <c r="L2575" s="659"/>
      <c r="M2575" s="659"/>
      <c r="N2575" s="659"/>
      <c r="O2575" s="659"/>
      <c r="P2575" s="659"/>
      <c r="Q2575" s="659"/>
      <c r="R2575" s="659"/>
      <c r="S2575" s="659"/>
      <c r="T2575" s="659"/>
      <c r="U2575" s="659"/>
      <c r="V2575" s="659"/>
      <c r="W2575" s="659"/>
      <c r="X2575" s="659"/>
      <c r="Y2575" s="659"/>
      <c r="Z2575" s="659"/>
      <c r="AA2575" s="659"/>
      <c r="AB2575" s="659"/>
      <c r="AC2575" s="659"/>
      <c r="AD2575" s="659"/>
      <c r="AE2575" s="659"/>
      <c r="AF2575" s="659"/>
      <c r="AG2575" s="659"/>
      <c r="AH2575" s="659"/>
      <c r="AI2575" s="659"/>
      <c r="AJ2575" s="659"/>
      <c r="AK2575" s="659"/>
    </row>
    <row r="2576" spans="1:37">
      <c r="A2576" s="659"/>
      <c r="B2576" s="659"/>
      <c r="C2576" s="659"/>
      <c r="D2576" s="659"/>
      <c r="E2576" s="659"/>
      <c r="F2576" s="659"/>
      <c r="G2576" s="659"/>
      <c r="H2576" s="659"/>
      <c r="I2576" s="660"/>
      <c r="J2576" s="659"/>
      <c r="K2576" s="660"/>
      <c r="L2576" s="659"/>
      <c r="M2576" s="659"/>
      <c r="N2576" s="659"/>
      <c r="O2576" s="659"/>
      <c r="P2576" s="659"/>
      <c r="Q2576" s="659"/>
      <c r="R2576" s="659"/>
      <c r="S2576" s="659"/>
      <c r="T2576" s="659"/>
      <c r="U2576" s="659"/>
      <c r="V2576" s="659"/>
      <c r="W2576" s="659"/>
      <c r="X2576" s="659"/>
      <c r="Y2576" s="659"/>
      <c r="Z2576" s="659"/>
      <c r="AA2576" s="659"/>
      <c r="AB2576" s="659"/>
      <c r="AC2576" s="659"/>
      <c r="AD2576" s="659"/>
      <c r="AE2576" s="659"/>
      <c r="AF2576" s="659"/>
      <c r="AG2576" s="659"/>
      <c r="AH2576" s="659"/>
      <c r="AI2576" s="659"/>
      <c r="AJ2576" s="659"/>
      <c r="AK2576" s="659"/>
    </row>
    <row r="2577" spans="1:37">
      <c r="A2577" s="659"/>
      <c r="B2577" s="659"/>
      <c r="C2577" s="659"/>
      <c r="D2577" s="659"/>
      <c r="E2577" s="659"/>
      <c r="F2577" s="659"/>
      <c r="G2577" s="659"/>
      <c r="H2577" s="659"/>
      <c r="I2577" s="660"/>
      <c r="J2577" s="659"/>
      <c r="K2577" s="660"/>
      <c r="L2577" s="659"/>
      <c r="M2577" s="659"/>
      <c r="N2577" s="659"/>
      <c r="O2577" s="659"/>
      <c r="P2577" s="659"/>
      <c r="Q2577" s="659"/>
      <c r="R2577" s="659"/>
      <c r="S2577" s="659"/>
      <c r="T2577" s="659"/>
      <c r="U2577" s="659"/>
      <c r="V2577" s="659"/>
      <c r="W2577" s="659"/>
      <c r="X2577" s="659"/>
      <c r="Y2577" s="659"/>
      <c r="Z2577" s="659"/>
      <c r="AA2577" s="659"/>
      <c r="AB2577" s="659"/>
      <c r="AC2577" s="659"/>
      <c r="AD2577" s="659"/>
      <c r="AE2577" s="659"/>
      <c r="AF2577" s="659"/>
      <c r="AG2577" s="659"/>
      <c r="AH2577" s="659"/>
      <c r="AI2577" s="659"/>
      <c r="AJ2577" s="659"/>
      <c r="AK2577" s="659"/>
    </row>
    <row r="2578" spans="1:37">
      <c r="A2578" s="659"/>
      <c r="B2578" s="659"/>
      <c r="C2578" s="659"/>
      <c r="D2578" s="659"/>
      <c r="E2578" s="659"/>
      <c r="F2578" s="659"/>
      <c r="G2578" s="659"/>
      <c r="H2578" s="659"/>
      <c r="I2578" s="660"/>
      <c r="J2578" s="659"/>
      <c r="K2578" s="660"/>
      <c r="L2578" s="659"/>
      <c r="M2578" s="659"/>
      <c r="N2578" s="659"/>
      <c r="O2578" s="659"/>
      <c r="P2578" s="659"/>
      <c r="Q2578" s="659"/>
      <c r="R2578" s="659"/>
      <c r="S2578" s="659"/>
      <c r="T2578" s="659"/>
      <c r="U2578" s="659"/>
      <c r="V2578" s="659"/>
      <c r="W2578" s="659"/>
      <c r="X2578" s="659"/>
      <c r="Y2578" s="659"/>
      <c r="Z2578" s="659"/>
      <c r="AA2578" s="659"/>
      <c r="AB2578" s="659"/>
      <c r="AC2578" s="659"/>
      <c r="AD2578" s="659"/>
      <c r="AE2578" s="659"/>
      <c r="AF2578" s="659"/>
      <c r="AG2578" s="659"/>
      <c r="AH2578" s="659"/>
      <c r="AI2578" s="659"/>
      <c r="AJ2578" s="659"/>
      <c r="AK2578" s="659"/>
    </row>
    <row r="2579" spans="1:37">
      <c r="A2579" s="659"/>
      <c r="B2579" s="659"/>
      <c r="C2579" s="659"/>
      <c r="D2579" s="659"/>
      <c r="E2579" s="659"/>
      <c r="F2579" s="659"/>
      <c r="G2579" s="659"/>
      <c r="H2579" s="659"/>
      <c r="I2579" s="660"/>
      <c r="J2579" s="659"/>
      <c r="K2579" s="660"/>
      <c r="L2579" s="659"/>
      <c r="M2579" s="659"/>
      <c r="N2579" s="659"/>
      <c r="O2579" s="659"/>
      <c r="P2579" s="659"/>
      <c r="Q2579" s="659"/>
      <c r="R2579" s="659"/>
      <c r="S2579" s="659"/>
      <c r="T2579" s="659"/>
      <c r="U2579" s="659"/>
      <c r="V2579" s="659"/>
      <c r="W2579" s="659"/>
      <c r="X2579" s="659"/>
      <c r="Y2579" s="659"/>
      <c r="Z2579" s="659"/>
      <c r="AA2579" s="659"/>
      <c r="AB2579" s="659"/>
      <c r="AC2579" s="659"/>
      <c r="AD2579" s="659"/>
      <c r="AE2579" s="659"/>
      <c r="AF2579" s="659"/>
      <c r="AG2579" s="659"/>
      <c r="AH2579" s="659"/>
      <c r="AI2579" s="659"/>
      <c r="AJ2579" s="659"/>
      <c r="AK2579" s="659"/>
    </row>
    <row r="2580" spans="1:37">
      <c r="A2580" s="659"/>
      <c r="B2580" s="659"/>
      <c r="C2580" s="659"/>
      <c r="D2580" s="659"/>
      <c r="E2580" s="659"/>
      <c r="F2580" s="659"/>
      <c r="G2580" s="659"/>
      <c r="H2580" s="659"/>
      <c r="I2580" s="660"/>
      <c r="J2580" s="659"/>
      <c r="K2580" s="660"/>
      <c r="L2580" s="659"/>
      <c r="M2580" s="659"/>
      <c r="N2580" s="659"/>
      <c r="O2580" s="659"/>
      <c r="P2580" s="659"/>
      <c r="Q2580" s="659"/>
      <c r="R2580" s="659"/>
      <c r="S2580" s="659"/>
      <c r="T2580" s="659"/>
      <c r="U2580" s="659"/>
      <c r="V2580" s="659"/>
      <c r="W2580" s="659"/>
      <c r="X2580" s="659"/>
      <c r="Y2580" s="659"/>
      <c r="Z2580" s="659"/>
      <c r="AA2580" s="659"/>
      <c r="AB2580" s="659"/>
      <c r="AC2580" s="659"/>
      <c r="AD2580" s="659"/>
      <c r="AE2580" s="659"/>
      <c r="AF2580" s="659"/>
      <c r="AG2580" s="659"/>
      <c r="AH2580" s="659"/>
      <c r="AI2580" s="659"/>
      <c r="AJ2580" s="659"/>
      <c r="AK2580" s="659"/>
    </row>
    <row r="2581" spans="1:37">
      <c r="A2581" s="659"/>
      <c r="B2581" s="659"/>
      <c r="C2581" s="659"/>
      <c r="D2581" s="659"/>
      <c r="E2581" s="659"/>
      <c r="F2581" s="659"/>
      <c r="G2581" s="659"/>
      <c r="H2581" s="659"/>
      <c r="I2581" s="660"/>
      <c r="J2581" s="659"/>
      <c r="K2581" s="660"/>
      <c r="L2581" s="659"/>
      <c r="M2581" s="659"/>
      <c r="N2581" s="659"/>
      <c r="O2581" s="659"/>
      <c r="P2581" s="659"/>
      <c r="Q2581" s="659"/>
      <c r="R2581" s="659"/>
      <c r="S2581" s="659"/>
      <c r="T2581" s="659"/>
      <c r="U2581" s="659"/>
      <c r="V2581" s="659"/>
      <c r="W2581" s="659"/>
      <c r="X2581" s="659"/>
      <c r="Y2581" s="659"/>
      <c r="Z2581" s="659"/>
      <c r="AA2581" s="659"/>
      <c r="AB2581" s="659"/>
      <c r="AC2581" s="659"/>
      <c r="AD2581" s="659"/>
      <c r="AE2581" s="659"/>
      <c r="AF2581" s="659"/>
      <c r="AG2581" s="659"/>
      <c r="AH2581" s="659"/>
      <c r="AI2581" s="659"/>
      <c r="AJ2581" s="659"/>
      <c r="AK2581" s="659"/>
    </row>
    <row r="2582" spans="1:37">
      <c r="A2582" s="659"/>
      <c r="B2582" s="659"/>
      <c r="C2582" s="659"/>
      <c r="D2582" s="659"/>
      <c r="E2582" s="659"/>
      <c r="F2582" s="659"/>
      <c r="G2582" s="659"/>
      <c r="H2582" s="659"/>
      <c r="I2582" s="660"/>
      <c r="J2582" s="659"/>
      <c r="K2582" s="660"/>
      <c r="L2582" s="659"/>
      <c r="M2582" s="659"/>
      <c r="N2582" s="659"/>
      <c r="O2582" s="659"/>
      <c r="P2582" s="659"/>
      <c r="Q2582" s="659"/>
      <c r="R2582" s="659"/>
      <c r="S2582" s="659"/>
      <c r="T2582" s="659"/>
      <c r="U2582" s="659"/>
      <c r="V2582" s="659"/>
      <c r="W2582" s="659"/>
      <c r="X2582" s="659"/>
      <c r="Y2582" s="659"/>
      <c r="Z2582" s="659"/>
      <c r="AA2582" s="659"/>
      <c r="AB2582" s="659"/>
      <c r="AC2582" s="659"/>
      <c r="AD2582" s="659"/>
      <c r="AE2582" s="659"/>
      <c r="AF2582" s="659"/>
      <c r="AG2582" s="659"/>
      <c r="AH2582" s="659"/>
      <c r="AI2582" s="659"/>
      <c r="AJ2582" s="659"/>
      <c r="AK2582" s="659"/>
    </row>
    <row r="2583" spans="1:37">
      <c r="A2583" s="659"/>
      <c r="B2583" s="659"/>
      <c r="C2583" s="659"/>
      <c r="D2583" s="659"/>
      <c r="E2583" s="659"/>
      <c r="F2583" s="659"/>
      <c r="G2583" s="659"/>
      <c r="H2583" s="659"/>
      <c r="I2583" s="660"/>
      <c r="J2583" s="659"/>
      <c r="K2583" s="660"/>
      <c r="L2583" s="659"/>
      <c r="M2583" s="659"/>
      <c r="N2583" s="659"/>
      <c r="O2583" s="659"/>
      <c r="P2583" s="659"/>
      <c r="Q2583" s="659"/>
      <c r="R2583" s="659"/>
      <c r="S2583" s="659"/>
      <c r="T2583" s="659"/>
      <c r="U2583" s="659"/>
      <c r="V2583" s="659"/>
      <c r="W2583" s="659"/>
      <c r="X2583" s="659"/>
      <c r="Y2583" s="659"/>
      <c r="Z2583" s="659"/>
      <c r="AA2583" s="659"/>
      <c r="AB2583" s="659"/>
      <c r="AC2583" s="659"/>
      <c r="AD2583" s="659"/>
      <c r="AE2583" s="659"/>
      <c r="AF2583" s="659"/>
      <c r="AG2583" s="659"/>
      <c r="AH2583" s="659"/>
      <c r="AI2583" s="659"/>
      <c r="AJ2583" s="659"/>
      <c r="AK2583" s="659"/>
    </row>
    <row r="2584" spans="1:37">
      <c r="A2584" s="659"/>
      <c r="B2584" s="659"/>
      <c r="C2584" s="659"/>
      <c r="D2584" s="659"/>
      <c r="E2584" s="659"/>
      <c r="F2584" s="659"/>
      <c r="G2584" s="659"/>
      <c r="H2584" s="659"/>
      <c r="I2584" s="660"/>
      <c r="J2584" s="659"/>
      <c r="K2584" s="660"/>
      <c r="L2584" s="659"/>
      <c r="M2584" s="659"/>
      <c r="N2584" s="659"/>
      <c r="O2584" s="659"/>
      <c r="P2584" s="659"/>
      <c r="Q2584" s="659"/>
      <c r="R2584" s="659"/>
      <c r="S2584" s="659"/>
      <c r="T2584" s="659"/>
      <c r="U2584" s="659"/>
      <c r="V2584" s="659"/>
      <c r="W2584" s="659"/>
      <c r="X2584" s="659"/>
      <c r="Y2584" s="659"/>
      <c r="Z2584" s="659"/>
      <c r="AA2584" s="659"/>
      <c r="AB2584" s="659"/>
      <c r="AC2584" s="659"/>
      <c r="AD2584" s="659"/>
      <c r="AE2584" s="659"/>
      <c r="AF2584" s="659"/>
      <c r="AG2584" s="659"/>
      <c r="AH2584" s="659"/>
      <c r="AI2584" s="659"/>
      <c r="AJ2584" s="659"/>
      <c r="AK2584" s="659"/>
    </row>
    <row r="2585" spans="1:37">
      <c r="A2585" s="659"/>
      <c r="B2585" s="659"/>
      <c r="C2585" s="659"/>
      <c r="D2585" s="659"/>
      <c r="E2585" s="659"/>
      <c r="F2585" s="659"/>
      <c r="G2585" s="659"/>
      <c r="H2585" s="659"/>
      <c r="I2585" s="660"/>
      <c r="J2585" s="659"/>
      <c r="K2585" s="660"/>
      <c r="L2585" s="659"/>
      <c r="M2585" s="659"/>
      <c r="N2585" s="659"/>
      <c r="O2585" s="659"/>
      <c r="P2585" s="659"/>
      <c r="Q2585" s="659"/>
      <c r="R2585" s="659"/>
      <c r="S2585" s="659"/>
      <c r="T2585" s="659"/>
      <c r="U2585" s="659"/>
      <c r="V2585" s="659"/>
      <c r="W2585" s="659"/>
      <c r="X2585" s="659"/>
      <c r="Y2585" s="659"/>
      <c r="Z2585" s="659"/>
      <c r="AA2585" s="659"/>
      <c r="AB2585" s="659"/>
      <c r="AC2585" s="659"/>
      <c r="AD2585" s="659"/>
      <c r="AE2585" s="659"/>
      <c r="AF2585" s="659"/>
      <c r="AG2585" s="659"/>
      <c r="AH2585" s="659"/>
      <c r="AI2585" s="659"/>
      <c r="AJ2585" s="659"/>
      <c r="AK2585" s="659"/>
    </row>
    <row r="2586" spans="1:37">
      <c r="A2586" s="659"/>
      <c r="B2586" s="659"/>
      <c r="C2586" s="659"/>
      <c r="D2586" s="659"/>
      <c r="E2586" s="659"/>
      <c r="F2586" s="659"/>
      <c r="G2586" s="659"/>
      <c r="H2586" s="659"/>
      <c r="I2586" s="660"/>
      <c r="J2586" s="659"/>
      <c r="K2586" s="660"/>
      <c r="L2586" s="659"/>
      <c r="M2586" s="659"/>
      <c r="N2586" s="659"/>
      <c r="O2586" s="659"/>
      <c r="P2586" s="659"/>
      <c r="Q2586" s="659"/>
      <c r="R2586" s="659"/>
      <c r="S2586" s="659"/>
      <c r="T2586" s="659"/>
      <c r="U2586" s="659"/>
      <c r="V2586" s="659"/>
      <c r="W2586" s="659"/>
      <c r="X2586" s="659"/>
      <c r="Y2586" s="659"/>
      <c r="Z2586" s="659"/>
      <c r="AA2586" s="659"/>
      <c r="AB2586" s="659"/>
      <c r="AC2586" s="659"/>
      <c r="AD2586" s="659"/>
      <c r="AE2586" s="659"/>
      <c r="AF2586" s="659"/>
      <c r="AG2586" s="659"/>
      <c r="AH2586" s="659"/>
      <c r="AI2586" s="659"/>
      <c r="AJ2586" s="659"/>
      <c r="AK2586" s="659"/>
    </row>
    <row r="2587" spans="1:37">
      <c r="A2587" s="659"/>
      <c r="B2587" s="659"/>
      <c r="C2587" s="659"/>
      <c r="D2587" s="659"/>
      <c r="E2587" s="659"/>
      <c r="F2587" s="659"/>
      <c r="G2587" s="659"/>
      <c r="H2587" s="659"/>
      <c r="I2587" s="660"/>
      <c r="J2587" s="659"/>
      <c r="K2587" s="660"/>
      <c r="L2587" s="659"/>
      <c r="M2587" s="659"/>
      <c r="N2587" s="659"/>
      <c r="O2587" s="659"/>
      <c r="P2587" s="659"/>
      <c r="Q2587" s="659"/>
      <c r="R2587" s="659"/>
      <c r="S2587" s="659"/>
      <c r="T2587" s="659"/>
      <c r="U2587" s="659"/>
      <c r="V2587" s="659"/>
      <c r="W2587" s="659"/>
      <c r="X2587" s="659"/>
      <c r="Y2587" s="659"/>
      <c r="Z2587" s="659"/>
      <c r="AA2587" s="659"/>
      <c r="AB2587" s="659"/>
      <c r="AC2587" s="659"/>
      <c r="AD2587" s="659"/>
      <c r="AE2587" s="659"/>
      <c r="AF2587" s="659"/>
      <c r="AG2587" s="659"/>
      <c r="AH2587" s="659"/>
      <c r="AI2587" s="659"/>
      <c r="AJ2587" s="659"/>
      <c r="AK2587" s="659"/>
    </row>
    <row r="2588" spans="1:37">
      <c r="A2588" s="659"/>
      <c r="B2588" s="659"/>
      <c r="C2588" s="659"/>
      <c r="D2588" s="659"/>
      <c r="E2588" s="659"/>
      <c r="F2588" s="659"/>
      <c r="G2588" s="659"/>
      <c r="H2588" s="659"/>
      <c r="I2588" s="660"/>
      <c r="J2588" s="659"/>
      <c r="K2588" s="660"/>
      <c r="L2588" s="659"/>
      <c r="M2588" s="659"/>
      <c r="N2588" s="659"/>
      <c r="O2588" s="659"/>
      <c r="P2588" s="659"/>
      <c r="Q2588" s="659"/>
      <c r="R2588" s="659"/>
      <c r="S2588" s="659"/>
      <c r="T2588" s="659"/>
      <c r="U2588" s="659"/>
      <c r="V2588" s="659"/>
      <c r="W2588" s="659"/>
      <c r="X2588" s="659"/>
      <c r="Y2588" s="659"/>
      <c r="Z2588" s="659"/>
      <c r="AA2588" s="659"/>
      <c r="AB2588" s="659"/>
      <c r="AC2588" s="659"/>
      <c r="AD2588" s="659"/>
      <c r="AE2588" s="659"/>
      <c r="AF2588" s="659"/>
      <c r="AG2588" s="659"/>
      <c r="AH2588" s="659"/>
      <c r="AI2588" s="659"/>
      <c r="AJ2588" s="659"/>
      <c r="AK2588" s="659"/>
    </row>
    <row r="2589" spans="1:37">
      <c r="A2589" s="659"/>
      <c r="B2589" s="659"/>
      <c r="C2589" s="659"/>
      <c r="D2589" s="659"/>
      <c r="E2589" s="659"/>
      <c r="F2589" s="659"/>
      <c r="G2589" s="659"/>
      <c r="H2589" s="659"/>
      <c r="I2589" s="660"/>
      <c r="J2589" s="659"/>
      <c r="K2589" s="660"/>
      <c r="L2589" s="659"/>
      <c r="M2589" s="659"/>
      <c r="N2589" s="659"/>
      <c r="O2589" s="659"/>
      <c r="P2589" s="659"/>
      <c r="Q2589" s="659"/>
      <c r="R2589" s="659"/>
      <c r="S2589" s="659"/>
      <c r="T2589" s="659"/>
      <c r="U2589" s="659"/>
      <c r="V2589" s="659"/>
      <c r="W2589" s="659"/>
      <c r="X2589" s="659"/>
      <c r="Y2589" s="659"/>
      <c r="Z2589" s="659"/>
      <c r="AA2589" s="659"/>
      <c r="AB2589" s="659"/>
      <c r="AC2589" s="659"/>
      <c r="AD2589" s="659"/>
      <c r="AE2589" s="659"/>
      <c r="AF2589" s="659"/>
      <c r="AG2589" s="659"/>
      <c r="AH2589" s="659"/>
      <c r="AI2589" s="659"/>
      <c r="AJ2589" s="659"/>
      <c r="AK2589" s="659"/>
    </row>
    <row r="2590" spans="1:37">
      <c r="A2590" s="659"/>
      <c r="B2590" s="659"/>
      <c r="C2590" s="659"/>
      <c r="D2590" s="659"/>
      <c r="E2590" s="659"/>
      <c r="F2590" s="659"/>
      <c r="G2590" s="659"/>
      <c r="H2590" s="659"/>
      <c r="I2590" s="660"/>
      <c r="J2590" s="659"/>
      <c r="K2590" s="660"/>
      <c r="L2590" s="659"/>
      <c r="M2590" s="659"/>
      <c r="N2590" s="659"/>
      <c r="O2590" s="659"/>
      <c r="P2590" s="659"/>
      <c r="Q2590" s="659"/>
      <c r="R2590" s="659"/>
      <c r="S2590" s="659"/>
      <c r="T2590" s="659"/>
      <c r="U2590" s="659"/>
      <c r="V2590" s="659"/>
      <c r="W2590" s="659"/>
      <c r="X2590" s="659"/>
      <c r="Y2590" s="659"/>
      <c r="Z2590" s="659"/>
      <c r="AA2590" s="659"/>
      <c r="AB2590" s="659"/>
      <c r="AC2590" s="659"/>
      <c r="AD2590" s="659"/>
      <c r="AE2590" s="659"/>
      <c r="AF2590" s="659"/>
      <c r="AG2590" s="659"/>
      <c r="AH2590" s="659"/>
      <c r="AI2590" s="659"/>
      <c r="AJ2590" s="659"/>
      <c r="AK2590" s="659"/>
    </row>
    <row r="2591" spans="1:37">
      <c r="A2591" s="659"/>
      <c r="B2591" s="659"/>
      <c r="C2591" s="659"/>
      <c r="D2591" s="659"/>
      <c r="E2591" s="659"/>
      <c r="F2591" s="659"/>
      <c r="G2591" s="659"/>
      <c r="H2591" s="659"/>
      <c r="I2591" s="660"/>
      <c r="J2591" s="659"/>
      <c r="K2591" s="660"/>
      <c r="L2591" s="659"/>
      <c r="M2591" s="659"/>
      <c r="N2591" s="659"/>
      <c r="O2591" s="659"/>
      <c r="P2591" s="659"/>
      <c r="Q2591" s="659"/>
      <c r="R2591" s="659"/>
      <c r="S2591" s="659"/>
      <c r="T2591" s="659"/>
      <c r="U2591" s="659"/>
      <c r="V2591" s="659"/>
      <c r="W2591" s="659"/>
      <c r="X2591" s="659"/>
      <c r="Y2591" s="659"/>
      <c r="Z2591" s="659"/>
      <c r="AA2591" s="659"/>
      <c r="AB2591" s="659"/>
      <c r="AC2591" s="659"/>
      <c r="AD2591" s="659"/>
      <c r="AE2591" s="659"/>
      <c r="AF2591" s="659"/>
      <c r="AG2591" s="659"/>
      <c r="AH2591" s="659"/>
      <c r="AI2591" s="659"/>
      <c r="AJ2591" s="659"/>
      <c r="AK2591" s="659"/>
    </row>
    <row r="2592" spans="1:37">
      <c r="A2592" s="659"/>
      <c r="B2592" s="659"/>
      <c r="C2592" s="659"/>
      <c r="D2592" s="659"/>
      <c r="E2592" s="659"/>
      <c r="F2592" s="659"/>
      <c r="G2592" s="659"/>
      <c r="H2592" s="659"/>
      <c r="I2592" s="660"/>
      <c r="J2592" s="659"/>
      <c r="K2592" s="660"/>
      <c r="L2592" s="659"/>
      <c r="M2592" s="659"/>
      <c r="N2592" s="659"/>
      <c r="O2592" s="659"/>
      <c r="P2592" s="659"/>
      <c r="Q2592" s="659"/>
      <c r="R2592" s="659"/>
      <c r="S2592" s="659"/>
      <c r="T2592" s="659"/>
      <c r="U2592" s="659"/>
      <c r="V2592" s="659"/>
      <c r="W2592" s="659"/>
      <c r="X2592" s="659"/>
      <c r="Y2592" s="659"/>
      <c r="Z2592" s="659"/>
      <c r="AA2592" s="659"/>
      <c r="AB2592" s="659"/>
      <c r="AC2592" s="659"/>
      <c r="AD2592" s="659"/>
      <c r="AE2592" s="659"/>
      <c r="AF2592" s="659"/>
      <c r="AG2592" s="659"/>
      <c r="AH2592" s="659"/>
      <c r="AI2592" s="659"/>
      <c r="AJ2592" s="659"/>
      <c r="AK2592" s="659"/>
    </row>
    <row r="2593" spans="1:37">
      <c r="A2593" s="659"/>
      <c r="B2593" s="659"/>
      <c r="C2593" s="659"/>
      <c r="D2593" s="659"/>
      <c r="E2593" s="659"/>
      <c r="F2593" s="659"/>
      <c r="G2593" s="659"/>
      <c r="H2593" s="659"/>
      <c r="I2593" s="660"/>
      <c r="J2593" s="659"/>
      <c r="K2593" s="660"/>
      <c r="L2593" s="659"/>
      <c r="M2593" s="659"/>
      <c r="N2593" s="659"/>
      <c r="O2593" s="659"/>
      <c r="P2593" s="659"/>
      <c r="Q2593" s="659"/>
      <c r="R2593" s="659"/>
      <c r="S2593" s="659"/>
      <c r="T2593" s="659"/>
      <c r="U2593" s="659"/>
      <c r="V2593" s="659"/>
      <c r="W2593" s="659"/>
      <c r="X2593" s="659"/>
      <c r="Y2593" s="659"/>
      <c r="Z2593" s="659"/>
      <c r="AA2593" s="659"/>
      <c r="AB2593" s="659"/>
      <c r="AC2593" s="659"/>
      <c r="AD2593" s="659"/>
      <c r="AE2593" s="659"/>
      <c r="AF2593" s="659"/>
      <c r="AG2593" s="659"/>
      <c r="AH2593" s="659"/>
      <c r="AI2593" s="659"/>
      <c r="AJ2593" s="659"/>
      <c r="AK2593" s="659"/>
    </row>
    <row r="2594" spans="1:37">
      <c r="A2594" s="659"/>
      <c r="B2594" s="659"/>
      <c r="C2594" s="659"/>
      <c r="D2594" s="659"/>
      <c r="E2594" s="659"/>
      <c r="F2594" s="659"/>
      <c r="G2594" s="659"/>
      <c r="H2594" s="659"/>
      <c r="I2594" s="660"/>
      <c r="J2594" s="659"/>
      <c r="K2594" s="660"/>
      <c r="L2594" s="659"/>
      <c r="M2594" s="659"/>
      <c r="N2594" s="659"/>
      <c r="O2594" s="659"/>
      <c r="P2594" s="659"/>
      <c r="Q2594" s="659"/>
      <c r="R2594" s="659"/>
      <c r="S2594" s="659"/>
      <c r="T2594" s="659"/>
      <c r="U2594" s="659"/>
      <c r="V2594" s="659"/>
      <c r="W2594" s="659"/>
      <c r="X2594" s="659"/>
      <c r="Y2594" s="659"/>
      <c r="Z2594" s="659"/>
      <c r="AA2594" s="659"/>
      <c r="AB2594" s="659"/>
      <c r="AC2594" s="659"/>
      <c r="AD2594" s="659"/>
      <c r="AE2594" s="659"/>
      <c r="AF2594" s="659"/>
      <c r="AG2594" s="659"/>
      <c r="AH2594" s="659"/>
      <c r="AI2594" s="659"/>
      <c r="AJ2594" s="659"/>
      <c r="AK2594" s="659"/>
    </row>
    <row r="2595" spans="1:37">
      <c r="A2595" s="659"/>
      <c r="B2595" s="659"/>
      <c r="C2595" s="659"/>
      <c r="D2595" s="659"/>
      <c r="E2595" s="659"/>
      <c r="F2595" s="659"/>
      <c r="G2595" s="659"/>
      <c r="H2595" s="659"/>
      <c r="I2595" s="660"/>
      <c r="J2595" s="659"/>
      <c r="K2595" s="660"/>
      <c r="L2595" s="659"/>
      <c r="M2595" s="659"/>
      <c r="N2595" s="659"/>
      <c r="O2595" s="659"/>
      <c r="P2595" s="659"/>
      <c r="Q2595" s="659"/>
      <c r="R2595" s="659"/>
      <c r="S2595" s="659"/>
      <c r="T2595" s="659"/>
      <c r="U2595" s="659"/>
      <c r="V2595" s="659"/>
      <c r="W2595" s="659"/>
      <c r="X2595" s="659"/>
      <c r="Y2595" s="659"/>
      <c r="Z2595" s="659"/>
      <c r="AA2595" s="659"/>
      <c r="AB2595" s="659"/>
      <c r="AC2595" s="659"/>
      <c r="AD2595" s="659"/>
      <c r="AE2595" s="659"/>
      <c r="AF2595" s="659"/>
      <c r="AG2595" s="659"/>
      <c r="AH2595" s="659"/>
      <c r="AI2595" s="659"/>
      <c r="AJ2595" s="659"/>
      <c r="AK2595" s="659"/>
    </row>
    <row r="2596" spans="1:37">
      <c r="A2596" s="659"/>
      <c r="B2596" s="659"/>
      <c r="C2596" s="659"/>
      <c r="D2596" s="659"/>
      <c r="E2596" s="659"/>
      <c r="F2596" s="659"/>
      <c r="G2596" s="659"/>
      <c r="H2596" s="659"/>
      <c r="I2596" s="660"/>
      <c r="J2596" s="659"/>
      <c r="K2596" s="660"/>
      <c r="L2596" s="659"/>
      <c r="M2596" s="659"/>
      <c r="N2596" s="659"/>
      <c r="O2596" s="659"/>
      <c r="P2596" s="659"/>
      <c r="Q2596" s="659"/>
      <c r="R2596" s="659"/>
      <c r="S2596" s="659"/>
      <c r="T2596" s="659"/>
      <c r="U2596" s="659"/>
      <c r="V2596" s="659"/>
      <c r="W2596" s="659"/>
      <c r="X2596" s="659"/>
      <c r="Y2596" s="659"/>
      <c r="Z2596" s="659"/>
      <c r="AA2596" s="659"/>
      <c r="AB2596" s="659"/>
      <c r="AC2596" s="659"/>
      <c r="AD2596" s="659"/>
      <c r="AE2596" s="659"/>
      <c r="AF2596" s="659"/>
      <c r="AG2596" s="659"/>
      <c r="AH2596" s="659"/>
      <c r="AI2596" s="659"/>
      <c r="AJ2596" s="659"/>
      <c r="AK2596" s="659"/>
    </row>
    <row r="2597" spans="1:37">
      <c r="A2597" s="659"/>
      <c r="B2597" s="659"/>
      <c r="C2597" s="659"/>
      <c r="D2597" s="659"/>
      <c r="E2597" s="659"/>
      <c r="F2597" s="659"/>
      <c r="G2597" s="659"/>
      <c r="H2597" s="659"/>
      <c r="I2597" s="660"/>
      <c r="J2597" s="659"/>
      <c r="K2597" s="660"/>
      <c r="L2597" s="659"/>
      <c r="M2597" s="659"/>
      <c r="N2597" s="659"/>
      <c r="O2597" s="659"/>
      <c r="P2597" s="659"/>
      <c r="Q2597" s="659"/>
      <c r="R2597" s="659"/>
      <c r="S2597" s="659"/>
      <c r="T2597" s="659"/>
      <c r="U2597" s="659"/>
      <c r="V2597" s="659"/>
      <c r="W2597" s="659"/>
      <c r="X2597" s="659"/>
      <c r="Y2597" s="659"/>
      <c r="Z2597" s="659"/>
      <c r="AA2597" s="659"/>
      <c r="AB2597" s="659"/>
      <c r="AC2597" s="659"/>
      <c r="AD2597" s="659"/>
      <c r="AE2597" s="659"/>
      <c r="AF2597" s="659"/>
      <c r="AG2597" s="659"/>
      <c r="AH2597" s="659"/>
      <c r="AI2597" s="659"/>
      <c r="AJ2597" s="659"/>
      <c r="AK2597" s="659"/>
    </row>
    <row r="2598" spans="1:37">
      <c r="A2598" s="659"/>
      <c r="B2598" s="659"/>
      <c r="C2598" s="659"/>
      <c r="D2598" s="659"/>
      <c r="E2598" s="659"/>
      <c r="F2598" s="659"/>
      <c r="G2598" s="659"/>
      <c r="H2598" s="659"/>
      <c r="I2598" s="660"/>
      <c r="J2598" s="659"/>
      <c r="K2598" s="660"/>
      <c r="L2598" s="659"/>
      <c r="M2598" s="659"/>
      <c r="N2598" s="659"/>
      <c r="O2598" s="659"/>
      <c r="P2598" s="659"/>
      <c r="Q2598" s="659"/>
      <c r="R2598" s="659"/>
      <c r="S2598" s="659"/>
      <c r="T2598" s="659"/>
      <c r="U2598" s="659"/>
      <c r="V2598" s="659"/>
      <c r="W2598" s="659"/>
      <c r="X2598" s="659"/>
      <c r="Y2598" s="659"/>
      <c r="Z2598" s="659"/>
      <c r="AA2598" s="659"/>
      <c r="AB2598" s="659"/>
      <c r="AC2598" s="659"/>
      <c r="AD2598" s="659"/>
      <c r="AE2598" s="659"/>
      <c r="AF2598" s="659"/>
      <c r="AG2598" s="659"/>
      <c r="AH2598" s="659"/>
      <c r="AI2598" s="659"/>
      <c r="AJ2598" s="659"/>
      <c r="AK2598" s="659"/>
    </row>
    <row r="2599" spans="1:37">
      <c r="A2599" s="659"/>
      <c r="B2599" s="659"/>
      <c r="C2599" s="659"/>
      <c r="D2599" s="659"/>
      <c r="E2599" s="659"/>
      <c r="F2599" s="659"/>
      <c r="G2599" s="659"/>
      <c r="H2599" s="659"/>
      <c r="I2599" s="660"/>
      <c r="J2599" s="659"/>
      <c r="K2599" s="660"/>
      <c r="L2599" s="659"/>
      <c r="M2599" s="659"/>
      <c r="N2599" s="659"/>
      <c r="O2599" s="659"/>
      <c r="P2599" s="659"/>
      <c r="Q2599" s="659"/>
      <c r="R2599" s="659"/>
      <c r="S2599" s="659"/>
      <c r="T2599" s="659"/>
      <c r="U2599" s="659"/>
      <c r="V2599" s="659"/>
      <c r="W2599" s="659"/>
      <c r="X2599" s="659"/>
      <c r="Y2599" s="659"/>
      <c r="Z2599" s="659"/>
      <c r="AA2599" s="659"/>
      <c r="AB2599" s="659"/>
      <c r="AC2599" s="659"/>
      <c r="AD2599" s="659"/>
      <c r="AE2599" s="659"/>
      <c r="AF2599" s="659"/>
      <c r="AG2599" s="659"/>
      <c r="AH2599" s="659"/>
      <c r="AI2599" s="659"/>
      <c r="AJ2599" s="659"/>
      <c r="AK2599" s="659"/>
    </row>
    <row r="2600" spans="1:37">
      <c r="A2600" s="659"/>
      <c r="B2600" s="659"/>
      <c r="C2600" s="659"/>
      <c r="D2600" s="659"/>
      <c r="E2600" s="659"/>
      <c r="F2600" s="659"/>
      <c r="G2600" s="659"/>
      <c r="H2600" s="659"/>
      <c r="I2600" s="660"/>
      <c r="J2600" s="659"/>
      <c r="K2600" s="660"/>
      <c r="L2600" s="659"/>
      <c r="M2600" s="659"/>
      <c r="N2600" s="659"/>
      <c r="O2600" s="659"/>
      <c r="P2600" s="659"/>
      <c r="Q2600" s="659"/>
      <c r="R2600" s="659"/>
      <c r="S2600" s="659"/>
      <c r="T2600" s="659"/>
      <c r="U2600" s="659"/>
      <c r="V2600" s="659"/>
      <c r="W2600" s="659"/>
      <c r="X2600" s="659"/>
      <c r="Y2600" s="659"/>
      <c r="Z2600" s="659"/>
      <c r="AA2600" s="659"/>
      <c r="AB2600" s="659"/>
      <c r="AC2600" s="659"/>
      <c r="AD2600" s="659"/>
      <c r="AE2600" s="659"/>
      <c r="AF2600" s="659"/>
      <c r="AG2600" s="659"/>
      <c r="AH2600" s="659"/>
      <c r="AI2600" s="659"/>
      <c r="AJ2600" s="659"/>
      <c r="AK2600" s="659"/>
    </row>
    <row r="2601" spans="1:37">
      <c r="A2601" s="659"/>
      <c r="B2601" s="659"/>
      <c r="C2601" s="659"/>
      <c r="D2601" s="659"/>
      <c r="E2601" s="659"/>
      <c r="F2601" s="659"/>
      <c r="G2601" s="659"/>
      <c r="H2601" s="659"/>
      <c r="I2601" s="660"/>
      <c r="J2601" s="659"/>
      <c r="K2601" s="660"/>
      <c r="L2601" s="659"/>
      <c r="M2601" s="659"/>
      <c r="N2601" s="659"/>
      <c r="O2601" s="659"/>
      <c r="P2601" s="659"/>
      <c r="Q2601" s="659"/>
      <c r="R2601" s="659"/>
      <c r="S2601" s="659"/>
      <c r="T2601" s="659"/>
      <c r="U2601" s="659"/>
      <c r="V2601" s="659"/>
      <c r="W2601" s="659"/>
      <c r="X2601" s="659"/>
      <c r="Y2601" s="659"/>
      <c r="Z2601" s="659"/>
      <c r="AA2601" s="659"/>
      <c r="AB2601" s="659"/>
      <c r="AC2601" s="659"/>
      <c r="AD2601" s="659"/>
      <c r="AE2601" s="659"/>
      <c r="AF2601" s="659"/>
      <c r="AG2601" s="659"/>
      <c r="AH2601" s="659"/>
      <c r="AI2601" s="659"/>
      <c r="AJ2601" s="659"/>
      <c r="AK2601" s="659"/>
    </row>
    <row r="2602" spans="1:37">
      <c r="A2602" s="659"/>
      <c r="B2602" s="659"/>
      <c r="C2602" s="659"/>
      <c r="D2602" s="659"/>
      <c r="E2602" s="659"/>
      <c r="F2602" s="659"/>
      <c r="G2602" s="659"/>
      <c r="H2602" s="659"/>
      <c r="I2602" s="660"/>
      <c r="J2602" s="659"/>
      <c r="K2602" s="660"/>
      <c r="L2602" s="659"/>
      <c r="M2602" s="659"/>
      <c r="N2602" s="659"/>
      <c r="O2602" s="659"/>
      <c r="P2602" s="659"/>
      <c r="Q2602" s="659"/>
      <c r="R2602" s="659"/>
      <c r="S2602" s="659"/>
      <c r="T2602" s="659"/>
      <c r="U2602" s="659"/>
      <c r="V2602" s="659"/>
      <c r="W2602" s="659"/>
      <c r="X2602" s="659"/>
      <c r="Y2602" s="659"/>
      <c r="Z2602" s="659"/>
      <c r="AA2602" s="659"/>
      <c r="AB2602" s="659"/>
      <c r="AC2602" s="659"/>
      <c r="AD2602" s="659"/>
      <c r="AE2602" s="659"/>
      <c r="AF2602" s="659"/>
      <c r="AG2602" s="659"/>
      <c r="AH2602" s="659"/>
      <c r="AI2602" s="659"/>
      <c r="AJ2602" s="659"/>
      <c r="AK2602" s="659"/>
    </row>
    <row r="2603" spans="1:37">
      <c r="A2603" s="659"/>
      <c r="B2603" s="659"/>
      <c r="C2603" s="659"/>
      <c r="D2603" s="659"/>
      <c r="E2603" s="659"/>
      <c r="F2603" s="659"/>
      <c r="G2603" s="659"/>
      <c r="H2603" s="659"/>
      <c r="I2603" s="660"/>
      <c r="J2603" s="659"/>
      <c r="K2603" s="660"/>
      <c r="L2603" s="659"/>
      <c r="M2603" s="659"/>
      <c r="N2603" s="659"/>
      <c r="O2603" s="659"/>
      <c r="P2603" s="659"/>
      <c r="Q2603" s="659"/>
      <c r="R2603" s="659"/>
      <c r="S2603" s="659"/>
      <c r="T2603" s="659"/>
      <c r="U2603" s="659"/>
      <c r="V2603" s="659"/>
      <c r="W2603" s="659"/>
      <c r="X2603" s="659"/>
      <c r="Y2603" s="659"/>
      <c r="Z2603" s="659"/>
      <c r="AA2603" s="659"/>
      <c r="AB2603" s="659"/>
      <c r="AC2603" s="659"/>
      <c r="AD2603" s="659"/>
      <c r="AE2603" s="659"/>
      <c r="AF2603" s="659"/>
      <c r="AG2603" s="659"/>
      <c r="AH2603" s="659"/>
      <c r="AI2603" s="659"/>
      <c r="AJ2603" s="659"/>
      <c r="AK2603" s="659"/>
    </row>
    <row r="2604" spans="1:37">
      <c r="A2604" s="659"/>
      <c r="B2604" s="659"/>
      <c r="C2604" s="659"/>
      <c r="D2604" s="659"/>
      <c r="E2604" s="659"/>
      <c r="F2604" s="659"/>
      <c r="G2604" s="659"/>
      <c r="H2604" s="659"/>
      <c r="I2604" s="660"/>
      <c r="J2604" s="659"/>
      <c r="K2604" s="660"/>
      <c r="L2604" s="659"/>
      <c r="M2604" s="659"/>
      <c r="N2604" s="659"/>
      <c r="O2604" s="659"/>
      <c r="P2604" s="659"/>
      <c r="Q2604" s="659"/>
      <c r="R2604" s="659"/>
      <c r="S2604" s="659"/>
      <c r="T2604" s="659"/>
      <c r="U2604" s="659"/>
      <c r="V2604" s="659"/>
      <c r="W2604" s="659"/>
      <c r="X2604" s="659"/>
      <c r="Y2604" s="659"/>
      <c r="Z2604" s="659"/>
      <c r="AA2604" s="659"/>
      <c r="AB2604" s="659"/>
      <c r="AC2604" s="659"/>
      <c r="AD2604" s="659"/>
      <c r="AE2604" s="659"/>
      <c r="AF2604" s="659"/>
      <c r="AG2604" s="659"/>
      <c r="AH2604" s="659"/>
      <c r="AI2604" s="659"/>
      <c r="AJ2604" s="659"/>
      <c r="AK2604" s="659"/>
    </row>
    <row r="2605" spans="1:37">
      <c r="A2605" s="659"/>
      <c r="B2605" s="659"/>
      <c r="C2605" s="659"/>
      <c r="D2605" s="659"/>
      <c r="E2605" s="659"/>
      <c r="F2605" s="659"/>
      <c r="G2605" s="659"/>
      <c r="H2605" s="659"/>
      <c r="I2605" s="660"/>
      <c r="J2605" s="659"/>
      <c r="K2605" s="660"/>
      <c r="L2605" s="659"/>
      <c r="M2605" s="659"/>
      <c r="N2605" s="659"/>
      <c r="O2605" s="659"/>
      <c r="P2605" s="659"/>
      <c r="Q2605" s="659"/>
      <c r="R2605" s="659"/>
      <c r="S2605" s="659"/>
      <c r="T2605" s="659"/>
      <c r="U2605" s="659"/>
      <c r="V2605" s="659"/>
      <c r="W2605" s="659"/>
      <c r="X2605" s="659"/>
      <c r="Y2605" s="659"/>
      <c r="Z2605" s="659"/>
      <c r="AA2605" s="659"/>
      <c r="AB2605" s="659"/>
      <c r="AC2605" s="659"/>
      <c r="AD2605" s="659"/>
      <c r="AE2605" s="659"/>
      <c r="AF2605" s="659"/>
      <c r="AG2605" s="659"/>
      <c r="AH2605" s="659"/>
      <c r="AI2605" s="659"/>
      <c r="AJ2605" s="659"/>
      <c r="AK2605" s="659"/>
    </row>
    <row r="2606" spans="1:37">
      <c r="A2606" s="659"/>
      <c r="B2606" s="659"/>
      <c r="C2606" s="659"/>
      <c r="D2606" s="659"/>
      <c r="E2606" s="659"/>
      <c r="F2606" s="659"/>
      <c r="G2606" s="659"/>
      <c r="H2606" s="659"/>
      <c r="I2606" s="660"/>
      <c r="J2606" s="659"/>
      <c r="K2606" s="660"/>
      <c r="L2606" s="659"/>
      <c r="M2606" s="659"/>
      <c r="N2606" s="659"/>
      <c r="O2606" s="659"/>
      <c r="P2606" s="659"/>
      <c r="Q2606" s="659"/>
      <c r="R2606" s="659"/>
      <c r="S2606" s="659"/>
      <c r="T2606" s="659"/>
      <c r="U2606" s="659"/>
      <c r="V2606" s="659"/>
      <c r="W2606" s="659"/>
      <c r="X2606" s="659"/>
      <c r="Y2606" s="659"/>
      <c r="Z2606" s="659"/>
      <c r="AA2606" s="659"/>
      <c r="AB2606" s="659"/>
      <c r="AC2606" s="659"/>
      <c r="AD2606" s="659"/>
      <c r="AE2606" s="659"/>
      <c r="AF2606" s="659"/>
      <c r="AG2606" s="659"/>
      <c r="AH2606" s="659"/>
      <c r="AI2606" s="659"/>
      <c r="AJ2606" s="659"/>
      <c r="AK2606" s="659"/>
    </row>
    <row r="2607" spans="1:37">
      <c r="A2607" s="659"/>
      <c r="B2607" s="659"/>
      <c r="C2607" s="659"/>
      <c r="D2607" s="659"/>
      <c r="E2607" s="659"/>
      <c r="F2607" s="659"/>
      <c r="G2607" s="659"/>
      <c r="H2607" s="659"/>
      <c r="I2607" s="660"/>
      <c r="J2607" s="659"/>
      <c r="K2607" s="660"/>
      <c r="L2607" s="659"/>
      <c r="M2607" s="659"/>
      <c r="N2607" s="659"/>
      <c r="O2607" s="659"/>
      <c r="P2607" s="659"/>
      <c r="Q2607" s="659"/>
      <c r="R2607" s="659"/>
      <c r="S2607" s="659"/>
      <c r="T2607" s="659"/>
      <c r="U2607" s="659"/>
      <c r="V2607" s="659"/>
      <c r="W2607" s="659"/>
      <c r="X2607" s="659"/>
      <c r="Y2607" s="659"/>
      <c r="Z2607" s="659"/>
      <c r="AA2607" s="659"/>
      <c r="AB2607" s="659"/>
      <c r="AC2607" s="659"/>
      <c r="AD2607" s="659"/>
      <c r="AE2607" s="659"/>
      <c r="AF2607" s="659"/>
      <c r="AG2607" s="659"/>
      <c r="AH2607" s="659"/>
      <c r="AI2607" s="659"/>
      <c r="AJ2607" s="659"/>
      <c r="AK2607" s="659"/>
    </row>
    <row r="2608" spans="1:37">
      <c r="A2608" s="659"/>
      <c r="B2608" s="659"/>
      <c r="C2608" s="659"/>
      <c r="D2608" s="659"/>
      <c r="E2608" s="659"/>
      <c r="F2608" s="659"/>
      <c r="G2608" s="659"/>
      <c r="H2608" s="659"/>
      <c r="I2608" s="660"/>
      <c r="J2608" s="659"/>
      <c r="K2608" s="660"/>
      <c r="L2608" s="659"/>
      <c r="M2608" s="659"/>
      <c r="N2608" s="659"/>
      <c r="O2608" s="659"/>
      <c r="P2608" s="659"/>
      <c r="Q2608" s="659"/>
      <c r="R2608" s="659"/>
      <c r="S2608" s="659"/>
      <c r="T2608" s="659"/>
      <c r="U2608" s="659"/>
      <c r="V2608" s="659"/>
      <c r="W2608" s="659"/>
      <c r="X2608" s="659"/>
      <c r="Y2608" s="659"/>
      <c r="Z2608" s="659"/>
      <c r="AA2608" s="659"/>
      <c r="AB2608" s="659"/>
      <c r="AC2608" s="659"/>
      <c r="AD2608" s="659"/>
      <c r="AE2608" s="659"/>
      <c r="AF2608" s="659"/>
      <c r="AG2608" s="659"/>
      <c r="AH2608" s="659"/>
      <c r="AI2608" s="659"/>
      <c r="AJ2608" s="659"/>
      <c r="AK2608" s="659"/>
    </row>
    <row r="2609" spans="1:37">
      <c r="A2609" s="659"/>
      <c r="B2609" s="659"/>
      <c r="C2609" s="659"/>
      <c r="D2609" s="659"/>
      <c r="E2609" s="659"/>
      <c r="F2609" s="659"/>
      <c r="G2609" s="659"/>
      <c r="H2609" s="659"/>
      <c r="I2609" s="660"/>
      <c r="J2609" s="659"/>
      <c r="K2609" s="660"/>
      <c r="L2609" s="659"/>
      <c r="M2609" s="659"/>
      <c r="N2609" s="659"/>
      <c r="O2609" s="659"/>
      <c r="P2609" s="659"/>
      <c r="Q2609" s="659"/>
      <c r="R2609" s="659"/>
      <c r="S2609" s="659"/>
      <c r="T2609" s="659"/>
      <c r="U2609" s="659"/>
      <c r="V2609" s="659"/>
      <c r="W2609" s="659"/>
      <c r="X2609" s="659"/>
      <c r="Y2609" s="659"/>
      <c r="Z2609" s="659"/>
      <c r="AA2609" s="659"/>
      <c r="AB2609" s="659"/>
      <c r="AC2609" s="659"/>
      <c r="AD2609" s="659"/>
      <c r="AE2609" s="659"/>
      <c r="AF2609" s="659"/>
      <c r="AG2609" s="659"/>
      <c r="AH2609" s="659"/>
      <c r="AI2609" s="659"/>
      <c r="AJ2609" s="659"/>
      <c r="AK2609" s="659"/>
    </row>
    <row r="2610" spans="1:37">
      <c r="A2610" s="659"/>
      <c r="B2610" s="659"/>
      <c r="C2610" s="659"/>
      <c r="D2610" s="659"/>
      <c r="E2610" s="659"/>
      <c r="F2610" s="659"/>
      <c r="G2610" s="659"/>
      <c r="H2610" s="659"/>
      <c r="I2610" s="660"/>
      <c r="J2610" s="659"/>
      <c r="K2610" s="660"/>
      <c r="L2610" s="659"/>
      <c r="M2610" s="659"/>
      <c r="N2610" s="659"/>
      <c r="O2610" s="659"/>
      <c r="P2610" s="659"/>
      <c r="Q2610" s="659"/>
      <c r="R2610" s="659"/>
      <c r="S2610" s="659"/>
      <c r="T2610" s="659"/>
      <c r="U2610" s="659"/>
      <c r="V2610" s="659"/>
      <c r="W2610" s="659"/>
      <c r="X2610" s="659"/>
      <c r="Y2610" s="659"/>
      <c r="Z2610" s="659"/>
      <c r="AA2610" s="659"/>
      <c r="AB2610" s="659"/>
      <c r="AC2610" s="659"/>
      <c r="AD2610" s="659"/>
      <c r="AE2610" s="659"/>
      <c r="AF2610" s="659"/>
      <c r="AG2610" s="659"/>
      <c r="AH2610" s="659"/>
      <c r="AI2610" s="659"/>
      <c r="AJ2610" s="659"/>
      <c r="AK2610" s="659"/>
    </row>
    <row r="2611" spans="1:37">
      <c r="A2611" s="659"/>
      <c r="B2611" s="659"/>
      <c r="C2611" s="659"/>
      <c r="D2611" s="659"/>
      <c r="E2611" s="659"/>
      <c r="F2611" s="659"/>
      <c r="G2611" s="659"/>
      <c r="H2611" s="659"/>
      <c r="I2611" s="660"/>
      <c r="J2611" s="659"/>
      <c r="K2611" s="660"/>
      <c r="L2611" s="659"/>
      <c r="M2611" s="659"/>
      <c r="N2611" s="659"/>
      <c r="O2611" s="659"/>
      <c r="P2611" s="659"/>
      <c r="Q2611" s="659"/>
      <c r="R2611" s="659"/>
      <c r="S2611" s="659"/>
      <c r="T2611" s="659"/>
      <c r="U2611" s="659"/>
      <c r="V2611" s="659"/>
      <c r="W2611" s="659"/>
      <c r="X2611" s="659"/>
      <c r="Y2611" s="659"/>
      <c r="Z2611" s="659"/>
      <c r="AA2611" s="659"/>
      <c r="AB2611" s="659"/>
      <c r="AC2611" s="659"/>
      <c r="AD2611" s="659"/>
      <c r="AE2611" s="659"/>
      <c r="AF2611" s="659"/>
      <c r="AG2611" s="659"/>
      <c r="AH2611" s="659"/>
      <c r="AI2611" s="659"/>
      <c r="AJ2611" s="659"/>
      <c r="AK2611" s="659"/>
    </row>
    <row r="2612" spans="1:37">
      <c r="A2612" s="659"/>
      <c r="B2612" s="659"/>
      <c r="C2612" s="659"/>
      <c r="D2612" s="659"/>
      <c r="E2612" s="659"/>
      <c r="F2612" s="659"/>
      <c r="G2612" s="659"/>
      <c r="H2612" s="659"/>
      <c r="I2612" s="660"/>
      <c r="J2612" s="659"/>
      <c r="K2612" s="660"/>
      <c r="L2612" s="659"/>
      <c r="M2612" s="659"/>
      <c r="N2612" s="659"/>
      <c r="O2612" s="659"/>
      <c r="P2612" s="659"/>
      <c r="Q2612" s="659"/>
      <c r="R2612" s="659"/>
      <c r="S2612" s="659"/>
      <c r="T2612" s="659"/>
      <c r="U2612" s="659"/>
      <c r="V2612" s="659"/>
      <c r="W2612" s="659"/>
      <c r="X2612" s="659"/>
      <c r="Y2612" s="659"/>
      <c r="Z2612" s="659"/>
      <c r="AA2612" s="659"/>
      <c r="AB2612" s="659"/>
      <c r="AC2612" s="659"/>
      <c r="AD2612" s="659"/>
      <c r="AE2612" s="659"/>
      <c r="AF2612" s="659"/>
      <c r="AG2612" s="659"/>
      <c r="AH2612" s="659"/>
      <c r="AI2612" s="659"/>
      <c r="AJ2612" s="659"/>
      <c r="AK2612" s="659"/>
    </row>
    <row r="2613" spans="1:37">
      <c r="A2613" s="659"/>
      <c r="B2613" s="659"/>
      <c r="C2613" s="659"/>
      <c r="D2613" s="659"/>
      <c r="E2613" s="659"/>
      <c r="F2613" s="659"/>
      <c r="G2613" s="659"/>
      <c r="H2613" s="659"/>
      <c r="I2613" s="660"/>
      <c r="J2613" s="659"/>
      <c r="K2613" s="660"/>
      <c r="L2613" s="659"/>
      <c r="M2613" s="659"/>
      <c r="N2613" s="659"/>
      <c r="O2613" s="659"/>
      <c r="P2613" s="659"/>
      <c r="Q2613" s="659"/>
      <c r="R2613" s="659"/>
      <c r="S2613" s="659"/>
      <c r="T2613" s="659"/>
      <c r="U2613" s="659"/>
      <c r="V2613" s="659"/>
      <c r="W2613" s="659"/>
      <c r="X2613" s="659"/>
      <c r="Y2613" s="659"/>
      <c r="Z2613" s="659"/>
      <c r="AA2613" s="659"/>
      <c r="AB2613" s="659"/>
      <c r="AC2613" s="659"/>
      <c r="AD2613" s="659"/>
      <c r="AE2613" s="659"/>
      <c r="AF2613" s="659"/>
      <c r="AG2613" s="659"/>
      <c r="AH2613" s="659"/>
      <c r="AI2613" s="659"/>
      <c r="AJ2613" s="659"/>
      <c r="AK2613" s="659"/>
    </row>
    <row r="2614" spans="1:37">
      <c r="A2614" s="659"/>
      <c r="B2614" s="659"/>
      <c r="C2614" s="659"/>
      <c r="D2614" s="659"/>
      <c r="E2614" s="659"/>
      <c r="F2614" s="659"/>
      <c r="G2614" s="659"/>
      <c r="H2614" s="659"/>
      <c r="I2614" s="660"/>
      <c r="J2614" s="659"/>
      <c r="K2614" s="660"/>
      <c r="L2614" s="659"/>
      <c r="M2614" s="659"/>
      <c r="N2614" s="659"/>
      <c r="O2614" s="659"/>
      <c r="P2614" s="659"/>
      <c r="Q2614" s="659"/>
      <c r="R2614" s="659"/>
      <c r="S2614" s="659"/>
      <c r="T2614" s="659"/>
      <c r="U2614" s="659"/>
      <c r="V2614" s="659"/>
      <c r="W2614" s="659"/>
      <c r="X2614" s="659"/>
      <c r="Y2614" s="659"/>
      <c r="Z2614" s="659"/>
      <c r="AA2614" s="659"/>
      <c r="AB2614" s="659"/>
      <c r="AC2614" s="659"/>
      <c r="AD2614" s="659"/>
      <c r="AE2614" s="659"/>
      <c r="AF2614" s="659"/>
      <c r="AG2614" s="659"/>
      <c r="AH2614" s="659"/>
      <c r="AI2614" s="659"/>
      <c r="AJ2614" s="659"/>
      <c r="AK2614" s="659"/>
    </row>
    <row r="2615" spans="1:37">
      <c r="A2615" s="659"/>
      <c r="B2615" s="659"/>
      <c r="C2615" s="659"/>
      <c r="D2615" s="659"/>
      <c r="E2615" s="659"/>
      <c r="F2615" s="659"/>
      <c r="G2615" s="659"/>
      <c r="H2615" s="659"/>
      <c r="I2615" s="660"/>
      <c r="J2615" s="659"/>
      <c r="K2615" s="660"/>
      <c r="L2615" s="659"/>
      <c r="M2615" s="659"/>
      <c r="N2615" s="659"/>
      <c r="O2615" s="659"/>
      <c r="P2615" s="659"/>
      <c r="Q2615" s="659"/>
      <c r="R2615" s="659"/>
      <c r="S2615" s="659"/>
      <c r="T2615" s="659"/>
      <c r="U2615" s="659"/>
      <c r="V2615" s="659"/>
      <c r="W2615" s="659"/>
      <c r="X2615" s="659"/>
      <c r="Y2615" s="659"/>
      <c r="Z2615" s="659"/>
      <c r="AA2615" s="659"/>
      <c r="AB2615" s="659"/>
      <c r="AC2615" s="659"/>
      <c r="AD2615" s="659"/>
      <c r="AE2615" s="659"/>
      <c r="AF2615" s="659"/>
      <c r="AG2615" s="659"/>
      <c r="AH2615" s="659"/>
      <c r="AI2615" s="659"/>
      <c r="AJ2615" s="659"/>
      <c r="AK2615" s="659"/>
    </row>
    <row r="2616" spans="1:37">
      <c r="A2616" s="659"/>
      <c r="B2616" s="659"/>
      <c r="C2616" s="659"/>
      <c r="D2616" s="659"/>
      <c r="E2616" s="659"/>
      <c r="F2616" s="659"/>
      <c r="G2616" s="659"/>
      <c r="H2616" s="659"/>
      <c r="I2616" s="660"/>
      <c r="J2616" s="659"/>
      <c r="K2616" s="660"/>
      <c r="L2616" s="659"/>
      <c r="M2616" s="659"/>
      <c r="N2616" s="659"/>
      <c r="O2616" s="659"/>
      <c r="P2616" s="659"/>
      <c r="Q2616" s="659"/>
      <c r="R2616" s="659"/>
      <c r="S2616" s="659"/>
      <c r="T2616" s="659"/>
      <c r="U2616" s="659"/>
      <c r="V2616" s="659"/>
      <c r="W2616" s="659"/>
      <c r="X2616" s="659"/>
      <c r="Y2616" s="659"/>
      <c r="Z2616" s="659"/>
      <c r="AA2616" s="659"/>
      <c r="AB2616" s="659"/>
      <c r="AC2616" s="659"/>
      <c r="AD2616" s="659"/>
      <c r="AE2616" s="659"/>
      <c r="AF2616" s="659"/>
      <c r="AG2616" s="659"/>
      <c r="AH2616" s="659"/>
      <c r="AI2616" s="659"/>
      <c r="AJ2616" s="659"/>
      <c r="AK2616" s="659"/>
    </row>
    <row r="2617" spans="1:37">
      <c r="A2617" s="659"/>
      <c r="B2617" s="659"/>
      <c r="C2617" s="659"/>
      <c r="D2617" s="659"/>
      <c r="E2617" s="659"/>
      <c r="F2617" s="659"/>
      <c r="G2617" s="659"/>
      <c r="H2617" s="659"/>
      <c r="I2617" s="660"/>
      <c r="J2617" s="659"/>
      <c r="K2617" s="660"/>
      <c r="L2617" s="659"/>
      <c r="M2617" s="659"/>
      <c r="N2617" s="659"/>
      <c r="O2617" s="659"/>
      <c r="P2617" s="659"/>
      <c r="Q2617" s="659"/>
      <c r="R2617" s="659"/>
      <c r="S2617" s="659"/>
      <c r="T2617" s="659"/>
      <c r="U2617" s="659"/>
      <c r="V2617" s="659"/>
      <c r="W2617" s="659"/>
      <c r="X2617" s="659"/>
      <c r="Y2617" s="659"/>
      <c r="Z2617" s="659"/>
      <c r="AA2617" s="659"/>
      <c r="AB2617" s="659"/>
      <c r="AC2617" s="659"/>
      <c r="AD2617" s="659"/>
      <c r="AE2617" s="659"/>
      <c r="AF2617" s="659"/>
      <c r="AG2617" s="659"/>
      <c r="AH2617" s="659"/>
      <c r="AI2617" s="659"/>
      <c r="AJ2617" s="659"/>
      <c r="AK2617" s="659"/>
    </row>
    <row r="2618" spans="1:37">
      <c r="A2618" s="659"/>
      <c r="B2618" s="659"/>
      <c r="C2618" s="659"/>
      <c r="D2618" s="659"/>
      <c r="E2618" s="659"/>
      <c r="F2618" s="659"/>
      <c r="G2618" s="659"/>
      <c r="H2618" s="659"/>
      <c r="I2618" s="660"/>
      <c r="J2618" s="659"/>
      <c r="K2618" s="660"/>
      <c r="L2618" s="659"/>
      <c r="M2618" s="659"/>
      <c r="N2618" s="659"/>
      <c r="O2618" s="659"/>
      <c r="P2618" s="659"/>
      <c r="Q2618" s="659"/>
      <c r="R2618" s="659"/>
      <c r="S2618" s="659"/>
      <c r="T2618" s="659"/>
      <c r="U2618" s="659"/>
      <c r="V2618" s="659"/>
      <c r="W2618" s="659"/>
      <c r="X2618" s="659"/>
      <c r="Y2618" s="659"/>
      <c r="Z2618" s="659"/>
      <c r="AA2618" s="659"/>
      <c r="AB2618" s="659"/>
      <c r="AC2618" s="659"/>
      <c r="AD2618" s="659"/>
      <c r="AE2618" s="659"/>
      <c r="AF2618" s="659"/>
      <c r="AG2618" s="659"/>
      <c r="AH2618" s="659"/>
      <c r="AI2618" s="659"/>
      <c r="AJ2618" s="659"/>
      <c r="AK2618" s="659"/>
    </row>
    <row r="2619" spans="1:37">
      <c r="A2619" s="659"/>
      <c r="B2619" s="659"/>
      <c r="C2619" s="659"/>
      <c r="D2619" s="659"/>
      <c r="E2619" s="659"/>
      <c r="F2619" s="659"/>
      <c r="G2619" s="659"/>
      <c r="H2619" s="659"/>
      <c r="I2619" s="660"/>
      <c r="J2619" s="659"/>
      <c r="K2619" s="660"/>
      <c r="L2619" s="659"/>
      <c r="M2619" s="659"/>
      <c r="N2619" s="659"/>
      <c r="O2619" s="659"/>
      <c r="P2619" s="659"/>
      <c r="Q2619" s="659"/>
      <c r="R2619" s="659"/>
      <c r="S2619" s="659"/>
      <c r="T2619" s="659"/>
      <c r="U2619" s="659"/>
      <c r="V2619" s="659"/>
      <c r="W2619" s="659"/>
      <c r="X2619" s="659"/>
      <c r="Y2619" s="659"/>
      <c r="Z2619" s="659"/>
      <c r="AA2619" s="659"/>
      <c r="AB2619" s="659"/>
      <c r="AC2619" s="659"/>
      <c r="AD2619" s="659"/>
      <c r="AE2619" s="659"/>
      <c r="AF2619" s="659"/>
      <c r="AG2619" s="659"/>
      <c r="AH2619" s="659"/>
      <c r="AI2619" s="659"/>
      <c r="AJ2619" s="659"/>
      <c r="AK2619" s="659"/>
    </row>
    <row r="2620" spans="1:37">
      <c r="A2620" s="659"/>
      <c r="B2620" s="659"/>
      <c r="C2620" s="659"/>
      <c r="D2620" s="659"/>
      <c r="E2620" s="659"/>
      <c r="F2620" s="659"/>
      <c r="G2620" s="659"/>
      <c r="H2620" s="659"/>
      <c r="I2620" s="660"/>
      <c r="J2620" s="659"/>
      <c r="K2620" s="660"/>
      <c r="L2620" s="659"/>
      <c r="M2620" s="659"/>
      <c r="N2620" s="659"/>
      <c r="O2620" s="659"/>
      <c r="P2620" s="659"/>
      <c r="Q2620" s="659"/>
      <c r="R2620" s="659"/>
      <c r="S2620" s="659"/>
      <c r="T2620" s="659"/>
      <c r="U2620" s="659"/>
      <c r="V2620" s="659"/>
      <c r="W2620" s="659"/>
      <c r="X2620" s="659"/>
      <c r="Y2620" s="659"/>
      <c r="Z2620" s="659"/>
      <c r="AA2620" s="659"/>
      <c r="AB2620" s="659"/>
      <c r="AC2620" s="659"/>
      <c r="AD2620" s="659"/>
      <c r="AE2620" s="659"/>
      <c r="AF2620" s="659"/>
      <c r="AG2620" s="659"/>
      <c r="AH2620" s="659"/>
      <c r="AI2620" s="659"/>
      <c r="AJ2620" s="659"/>
      <c r="AK2620" s="659"/>
    </row>
    <row r="2621" spans="1:37">
      <c r="A2621" s="659"/>
      <c r="B2621" s="659"/>
      <c r="C2621" s="659"/>
      <c r="D2621" s="659"/>
      <c r="E2621" s="659"/>
      <c r="F2621" s="659"/>
      <c r="G2621" s="659"/>
      <c r="H2621" s="659"/>
      <c r="I2621" s="660"/>
      <c r="J2621" s="659"/>
      <c r="K2621" s="660"/>
      <c r="L2621" s="659"/>
      <c r="M2621" s="659"/>
      <c r="N2621" s="659"/>
      <c r="O2621" s="659"/>
      <c r="P2621" s="659"/>
      <c r="Q2621" s="659"/>
      <c r="R2621" s="659"/>
      <c r="S2621" s="659"/>
      <c r="T2621" s="659"/>
      <c r="U2621" s="659"/>
      <c r="V2621" s="659"/>
      <c r="W2621" s="659"/>
      <c r="X2621" s="659"/>
      <c r="Y2621" s="659"/>
      <c r="Z2621" s="659"/>
      <c r="AA2621" s="659"/>
      <c r="AB2621" s="659"/>
      <c r="AC2621" s="659"/>
      <c r="AD2621" s="659"/>
      <c r="AE2621" s="659"/>
      <c r="AF2621" s="659"/>
      <c r="AG2621" s="659"/>
      <c r="AH2621" s="659"/>
      <c r="AI2621" s="659"/>
      <c r="AJ2621" s="659"/>
      <c r="AK2621" s="659"/>
    </row>
    <row r="2622" spans="1:37">
      <c r="A2622" s="659"/>
      <c r="B2622" s="659"/>
      <c r="C2622" s="659"/>
      <c r="D2622" s="659"/>
      <c r="E2622" s="659"/>
      <c r="F2622" s="659"/>
      <c r="G2622" s="659"/>
      <c r="H2622" s="659"/>
      <c r="I2622" s="660"/>
      <c r="J2622" s="659"/>
      <c r="K2622" s="660"/>
      <c r="L2622" s="659"/>
      <c r="M2622" s="659"/>
      <c r="N2622" s="659"/>
      <c r="O2622" s="659"/>
      <c r="P2622" s="659"/>
      <c r="Q2622" s="659"/>
      <c r="R2622" s="659"/>
      <c r="S2622" s="659"/>
      <c r="T2622" s="659"/>
      <c r="U2622" s="659"/>
      <c r="V2622" s="659"/>
      <c r="W2622" s="659"/>
      <c r="X2622" s="659"/>
      <c r="Y2622" s="659"/>
      <c r="Z2622" s="659"/>
      <c r="AA2622" s="659"/>
      <c r="AB2622" s="659"/>
      <c r="AC2622" s="659"/>
      <c r="AD2622" s="659"/>
      <c r="AE2622" s="659"/>
      <c r="AF2622" s="659"/>
      <c r="AG2622" s="659"/>
      <c r="AH2622" s="659"/>
      <c r="AI2622" s="659"/>
      <c r="AJ2622" s="659"/>
      <c r="AK2622" s="659"/>
    </row>
    <row r="2623" spans="1:37">
      <c r="A2623" s="659"/>
      <c r="B2623" s="659"/>
      <c r="C2623" s="659"/>
      <c r="D2623" s="659"/>
      <c r="E2623" s="659"/>
      <c r="F2623" s="659"/>
      <c r="G2623" s="659"/>
      <c r="H2623" s="659"/>
      <c r="I2623" s="660"/>
      <c r="J2623" s="659"/>
      <c r="K2623" s="660"/>
      <c r="L2623" s="659"/>
      <c r="M2623" s="659"/>
      <c r="N2623" s="659"/>
      <c r="O2623" s="659"/>
      <c r="P2623" s="659"/>
      <c r="Q2623" s="659"/>
      <c r="R2623" s="659"/>
      <c r="S2623" s="659"/>
      <c r="T2623" s="659"/>
      <c r="U2623" s="659"/>
      <c r="V2623" s="659"/>
      <c r="W2623" s="659"/>
      <c r="X2623" s="659"/>
      <c r="Y2623" s="659"/>
      <c r="Z2623" s="659"/>
      <c r="AA2623" s="659"/>
      <c r="AB2623" s="659"/>
      <c r="AC2623" s="659"/>
      <c r="AD2623" s="659"/>
      <c r="AE2623" s="659"/>
      <c r="AF2623" s="659"/>
      <c r="AG2623" s="659"/>
      <c r="AH2623" s="659"/>
      <c r="AI2623" s="659"/>
      <c r="AJ2623" s="659"/>
      <c r="AK2623" s="659"/>
    </row>
    <row r="2624" spans="1:37">
      <c r="A2624" s="659"/>
      <c r="B2624" s="659"/>
      <c r="C2624" s="659"/>
      <c r="D2624" s="659"/>
      <c r="E2624" s="659"/>
      <c r="F2624" s="659"/>
      <c r="G2624" s="659"/>
      <c r="H2624" s="659"/>
      <c r="I2624" s="660"/>
      <c r="J2624" s="659"/>
      <c r="K2624" s="660"/>
      <c r="L2624" s="659"/>
      <c r="M2624" s="659"/>
      <c r="N2624" s="659"/>
      <c r="O2624" s="659"/>
      <c r="P2624" s="659"/>
      <c r="Q2624" s="659"/>
      <c r="R2624" s="659"/>
      <c r="S2624" s="659"/>
      <c r="T2624" s="659"/>
      <c r="U2624" s="659"/>
      <c r="V2624" s="659"/>
      <c r="W2624" s="659"/>
      <c r="X2624" s="659"/>
      <c r="Y2624" s="659"/>
      <c r="Z2624" s="659"/>
      <c r="AA2624" s="659"/>
      <c r="AB2624" s="659"/>
      <c r="AC2624" s="659"/>
      <c r="AD2624" s="659"/>
      <c r="AE2624" s="659"/>
      <c r="AF2624" s="659"/>
      <c r="AG2624" s="659"/>
      <c r="AH2624" s="659"/>
      <c r="AI2624" s="659"/>
      <c r="AJ2624" s="659"/>
      <c r="AK2624" s="659"/>
    </row>
    <row r="2625" spans="1:37">
      <c r="A2625" s="659"/>
      <c r="B2625" s="659"/>
      <c r="C2625" s="659"/>
      <c r="D2625" s="659"/>
      <c r="E2625" s="659"/>
      <c r="F2625" s="659"/>
      <c r="G2625" s="659"/>
      <c r="H2625" s="659"/>
      <c r="I2625" s="660"/>
      <c r="J2625" s="659"/>
      <c r="K2625" s="660"/>
      <c r="L2625" s="659"/>
      <c r="M2625" s="659"/>
      <c r="N2625" s="659"/>
      <c r="O2625" s="659"/>
      <c r="P2625" s="659"/>
      <c r="Q2625" s="659"/>
      <c r="R2625" s="659"/>
      <c r="S2625" s="659"/>
      <c r="T2625" s="659"/>
      <c r="U2625" s="659"/>
      <c r="V2625" s="659"/>
      <c r="W2625" s="659"/>
      <c r="X2625" s="659"/>
      <c r="Y2625" s="659"/>
      <c r="Z2625" s="659"/>
      <c r="AA2625" s="659"/>
      <c r="AB2625" s="659"/>
      <c r="AC2625" s="659"/>
      <c r="AD2625" s="659"/>
      <c r="AE2625" s="659"/>
      <c r="AF2625" s="659"/>
      <c r="AG2625" s="659"/>
      <c r="AH2625" s="659"/>
      <c r="AI2625" s="659"/>
      <c r="AJ2625" s="659"/>
      <c r="AK2625" s="659"/>
    </row>
    <row r="2626" spans="1:37">
      <c r="A2626" s="659"/>
      <c r="B2626" s="659"/>
      <c r="C2626" s="659"/>
      <c r="D2626" s="659"/>
      <c r="E2626" s="659"/>
      <c r="F2626" s="659"/>
      <c r="G2626" s="659"/>
      <c r="H2626" s="659"/>
      <c r="I2626" s="660"/>
      <c r="J2626" s="659"/>
      <c r="K2626" s="660"/>
      <c r="L2626" s="659"/>
      <c r="M2626" s="659"/>
      <c r="N2626" s="659"/>
      <c r="O2626" s="659"/>
      <c r="P2626" s="659"/>
      <c r="Q2626" s="659"/>
      <c r="R2626" s="659"/>
      <c r="S2626" s="659"/>
      <c r="T2626" s="659"/>
      <c r="U2626" s="659"/>
      <c r="V2626" s="659"/>
      <c r="W2626" s="659"/>
      <c r="X2626" s="659"/>
      <c r="Y2626" s="659"/>
      <c r="Z2626" s="659"/>
      <c r="AA2626" s="659"/>
      <c r="AB2626" s="659"/>
      <c r="AC2626" s="659"/>
      <c r="AD2626" s="659"/>
      <c r="AE2626" s="659"/>
      <c r="AF2626" s="659"/>
      <c r="AG2626" s="659"/>
      <c r="AH2626" s="659"/>
      <c r="AI2626" s="659"/>
      <c r="AJ2626" s="659"/>
      <c r="AK2626" s="659"/>
    </row>
    <row r="2627" spans="1:37">
      <c r="A2627" s="659"/>
      <c r="B2627" s="659"/>
      <c r="C2627" s="659"/>
      <c r="D2627" s="659"/>
      <c r="E2627" s="659"/>
      <c r="F2627" s="659"/>
      <c r="G2627" s="659"/>
      <c r="H2627" s="659"/>
      <c r="I2627" s="660"/>
      <c r="J2627" s="659"/>
      <c r="K2627" s="660"/>
      <c r="L2627" s="659"/>
      <c r="M2627" s="659"/>
      <c r="N2627" s="659"/>
      <c r="O2627" s="659"/>
      <c r="P2627" s="659"/>
      <c r="Q2627" s="659"/>
      <c r="R2627" s="659"/>
      <c r="S2627" s="659"/>
      <c r="T2627" s="659"/>
      <c r="U2627" s="659"/>
      <c r="V2627" s="659"/>
      <c r="W2627" s="659"/>
      <c r="X2627" s="659"/>
      <c r="Y2627" s="659"/>
      <c r="Z2627" s="659"/>
      <c r="AA2627" s="659"/>
      <c r="AB2627" s="659"/>
      <c r="AC2627" s="659"/>
      <c r="AD2627" s="659"/>
      <c r="AE2627" s="659"/>
      <c r="AF2627" s="659"/>
      <c r="AG2627" s="659"/>
      <c r="AH2627" s="659"/>
      <c r="AI2627" s="659"/>
      <c r="AJ2627" s="659"/>
      <c r="AK2627" s="659"/>
    </row>
    <row r="2628" spans="1:37">
      <c r="A2628" s="659"/>
      <c r="B2628" s="659"/>
      <c r="C2628" s="659"/>
      <c r="D2628" s="659"/>
      <c r="E2628" s="659"/>
      <c r="F2628" s="659"/>
      <c r="G2628" s="659"/>
      <c r="H2628" s="659"/>
      <c r="I2628" s="660"/>
      <c r="J2628" s="659"/>
      <c r="K2628" s="660"/>
      <c r="L2628" s="659"/>
      <c r="M2628" s="659"/>
      <c r="N2628" s="659"/>
      <c r="O2628" s="659"/>
      <c r="P2628" s="659"/>
      <c r="Q2628" s="659"/>
      <c r="R2628" s="659"/>
      <c r="S2628" s="659"/>
      <c r="T2628" s="659"/>
      <c r="U2628" s="659"/>
      <c r="V2628" s="659"/>
      <c r="W2628" s="659"/>
      <c r="X2628" s="659"/>
      <c r="Y2628" s="659"/>
      <c r="Z2628" s="659"/>
      <c r="AA2628" s="659"/>
      <c r="AB2628" s="659"/>
      <c r="AC2628" s="659"/>
      <c r="AD2628" s="659"/>
      <c r="AE2628" s="659"/>
      <c r="AF2628" s="659"/>
      <c r="AG2628" s="659"/>
      <c r="AH2628" s="659"/>
      <c r="AI2628" s="659"/>
      <c r="AJ2628" s="659"/>
      <c r="AK2628" s="659"/>
    </row>
    <row r="2629" spans="1:37">
      <c r="A2629" s="659"/>
      <c r="B2629" s="659"/>
      <c r="C2629" s="659"/>
      <c r="D2629" s="659"/>
      <c r="E2629" s="659"/>
      <c r="F2629" s="659"/>
      <c r="G2629" s="659"/>
      <c r="H2629" s="659"/>
      <c r="I2629" s="660"/>
      <c r="J2629" s="659"/>
      <c r="K2629" s="660"/>
      <c r="L2629" s="659"/>
      <c r="M2629" s="659"/>
      <c r="N2629" s="659"/>
      <c r="O2629" s="659"/>
      <c r="P2629" s="659"/>
      <c r="Q2629" s="659"/>
      <c r="R2629" s="659"/>
      <c r="S2629" s="659"/>
      <c r="T2629" s="659"/>
      <c r="U2629" s="659"/>
      <c r="V2629" s="659"/>
      <c r="W2629" s="659"/>
      <c r="X2629" s="659"/>
      <c r="Y2629" s="659"/>
      <c r="Z2629" s="659"/>
      <c r="AA2629" s="659"/>
      <c r="AB2629" s="659"/>
      <c r="AC2629" s="659"/>
      <c r="AD2629" s="659"/>
      <c r="AE2629" s="659"/>
      <c r="AF2629" s="659"/>
      <c r="AG2629" s="659"/>
      <c r="AH2629" s="659"/>
      <c r="AI2629" s="659"/>
      <c r="AJ2629" s="659"/>
      <c r="AK2629" s="659"/>
    </row>
    <row r="2630" spans="1:37">
      <c r="A2630" s="659"/>
      <c r="B2630" s="659"/>
      <c r="C2630" s="659"/>
      <c r="D2630" s="659"/>
      <c r="E2630" s="659"/>
      <c r="F2630" s="659"/>
      <c r="G2630" s="659"/>
      <c r="H2630" s="659"/>
      <c r="I2630" s="660"/>
      <c r="J2630" s="659"/>
      <c r="K2630" s="660"/>
      <c r="L2630" s="659"/>
      <c r="M2630" s="659"/>
      <c r="N2630" s="659"/>
      <c r="O2630" s="659"/>
      <c r="P2630" s="659"/>
      <c r="Q2630" s="659"/>
      <c r="R2630" s="659"/>
      <c r="S2630" s="659"/>
      <c r="T2630" s="659"/>
      <c r="U2630" s="659"/>
      <c r="V2630" s="659"/>
      <c r="W2630" s="659"/>
      <c r="X2630" s="659"/>
      <c r="Y2630" s="659"/>
      <c r="Z2630" s="659"/>
      <c r="AA2630" s="659"/>
      <c r="AB2630" s="659"/>
      <c r="AC2630" s="659"/>
      <c r="AD2630" s="659"/>
      <c r="AE2630" s="659"/>
      <c r="AF2630" s="659"/>
      <c r="AG2630" s="659"/>
      <c r="AH2630" s="659"/>
      <c r="AI2630" s="659"/>
      <c r="AJ2630" s="659"/>
      <c r="AK2630" s="659"/>
    </row>
    <row r="2631" spans="1:37">
      <c r="A2631" s="659"/>
      <c r="B2631" s="659"/>
      <c r="C2631" s="659"/>
      <c r="D2631" s="659"/>
      <c r="E2631" s="659"/>
      <c r="F2631" s="659"/>
      <c r="G2631" s="659"/>
      <c r="H2631" s="659"/>
      <c r="I2631" s="660"/>
      <c r="J2631" s="659"/>
      <c r="K2631" s="660"/>
      <c r="L2631" s="659"/>
      <c r="M2631" s="659"/>
      <c r="N2631" s="659"/>
      <c r="O2631" s="659"/>
      <c r="P2631" s="659"/>
      <c r="Q2631" s="659"/>
      <c r="R2631" s="659"/>
      <c r="S2631" s="659"/>
      <c r="T2631" s="659"/>
      <c r="U2631" s="659"/>
      <c r="V2631" s="659"/>
      <c r="W2631" s="659"/>
      <c r="X2631" s="659"/>
      <c r="Y2631" s="659"/>
      <c r="Z2631" s="659"/>
      <c r="AA2631" s="659"/>
      <c r="AB2631" s="659"/>
      <c r="AC2631" s="659"/>
      <c r="AD2631" s="659"/>
      <c r="AE2631" s="659"/>
      <c r="AF2631" s="659"/>
      <c r="AG2631" s="659"/>
      <c r="AH2631" s="659"/>
      <c r="AI2631" s="659"/>
      <c r="AJ2631" s="659"/>
      <c r="AK2631" s="659"/>
    </row>
    <row r="2632" spans="1:37">
      <c r="A2632" s="659"/>
      <c r="B2632" s="659"/>
      <c r="C2632" s="659"/>
      <c r="D2632" s="659"/>
      <c r="E2632" s="659"/>
      <c r="F2632" s="659"/>
      <c r="G2632" s="659"/>
      <c r="H2632" s="659"/>
      <c r="I2632" s="660"/>
      <c r="J2632" s="659"/>
      <c r="K2632" s="660"/>
      <c r="L2632" s="659"/>
      <c r="M2632" s="659"/>
      <c r="N2632" s="659"/>
      <c r="O2632" s="659"/>
      <c r="P2632" s="659"/>
      <c r="Q2632" s="659"/>
      <c r="R2632" s="659"/>
      <c r="S2632" s="659"/>
      <c r="T2632" s="659"/>
      <c r="U2632" s="659"/>
      <c r="V2632" s="659"/>
      <c r="W2632" s="659"/>
      <c r="X2632" s="659"/>
      <c r="Y2632" s="659"/>
      <c r="Z2632" s="659"/>
      <c r="AA2632" s="659"/>
      <c r="AB2632" s="659"/>
      <c r="AC2632" s="659"/>
      <c r="AD2632" s="659"/>
      <c r="AE2632" s="659"/>
      <c r="AF2632" s="659"/>
      <c r="AG2632" s="659"/>
      <c r="AH2632" s="659"/>
      <c r="AI2632" s="659"/>
      <c r="AJ2632" s="659"/>
      <c r="AK2632" s="659"/>
    </row>
    <row r="2633" spans="1:37">
      <c r="A2633" s="659"/>
      <c r="B2633" s="659"/>
      <c r="C2633" s="659"/>
      <c r="D2633" s="659"/>
      <c r="E2633" s="659"/>
      <c r="F2633" s="659"/>
      <c r="G2633" s="659"/>
      <c r="H2633" s="659"/>
      <c r="I2633" s="660"/>
      <c r="J2633" s="659"/>
      <c r="K2633" s="660"/>
      <c r="L2633" s="659"/>
      <c r="M2633" s="659"/>
      <c r="N2633" s="659"/>
      <c r="O2633" s="659"/>
      <c r="P2633" s="659"/>
      <c r="Q2633" s="659"/>
      <c r="R2633" s="659"/>
      <c r="S2633" s="659"/>
      <c r="T2633" s="659"/>
      <c r="U2633" s="659"/>
      <c r="V2633" s="659"/>
      <c r="W2633" s="659"/>
      <c r="X2633" s="659"/>
      <c r="Y2633" s="659"/>
      <c r="Z2633" s="659"/>
      <c r="AA2633" s="659"/>
      <c r="AB2633" s="659"/>
      <c r="AC2633" s="659"/>
      <c r="AD2633" s="659"/>
      <c r="AE2633" s="659"/>
      <c r="AF2633" s="659"/>
      <c r="AG2633" s="659"/>
      <c r="AH2633" s="659"/>
      <c r="AI2633" s="659"/>
      <c r="AJ2633" s="659"/>
      <c r="AK2633" s="659"/>
    </row>
    <row r="2634" spans="1:37">
      <c r="A2634" s="659"/>
      <c r="B2634" s="659"/>
      <c r="C2634" s="659"/>
      <c r="D2634" s="659"/>
      <c r="E2634" s="659"/>
      <c r="F2634" s="659"/>
      <c r="G2634" s="659"/>
      <c r="H2634" s="659"/>
      <c r="I2634" s="660"/>
      <c r="J2634" s="659"/>
      <c r="K2634" s="660"/>
      <c r="L2634" s="659"/>
      <c r="M2634" s="659"/>
      <c r="N2634" s="659"/>
      <c r="O2634" s="659"/>
      <c r="P2634" s="659"/>
      <c r="Q2634" s="659"/>
      <c r="R2634" s="659"/>
      <c r="S2634" s="659"/>
      <c r="T2634" s="659"/>
      <c r="U2634" s="659"/>
      <c r="V2634" s="659"/>
      <c r="W2634" s="659"/>
      <c r="X2634" s="659"/>
      <c r="Y2634" s="659"/>
      <c r="Z2634" s="659"/>
      <c r="AA2634" s="659"/>
      <c r="AB2634" s="659"/>
      <c r="AC2634" s="659"/>
      <c r="AD2634" s="659"/>
      <c r="AE2634" s="659"/>
      <c r="AF2634" s="659"/>
      <c r="AG2634" s="659"/>
      <c r="AH2634" s="659"/>
      <c r="AI2634" s="659"/>
      <c r="AJ2634" s="659"/>
      <c r="AK2634" s="659"/>
    </row>
    <row r="2635" spans="1:37">
      <c r="A2635" s="659"/>
      <c r="B2635" s="659"/>
      <c r="C2635" s="659"/>
      <c r="D2635" s="659"/>
      <c r="E2635" s="659"/>
      <c r="F2635" s="659"/>
      <c r="G2635" s="659"/>
      <c r="H2635" s="659"/>
      <c r="I2635" s="660"/>
      <c r="J2635" s="659"/>
      <c r="K2635" s="660"/>
      <c r="L2635" s="659"/>
      <c r="M2635" s="659"/>
      <c r="N2635" s="659"/>
      <c r="O2635" s="659"/>
      <c r="P2635" s="659"/>
      <c r="Q2635" s="659"/>
      <c r="R2635" s="659"/>
      <c r="S2635" s="659"/>
      <c r="T2635" s="659"/>
      <c r="U2635" s="659"/>
      <c r="V2635" s="659"/>
      <c r="W2635" s="659"/>
      <c r="X2635" s="659"/>
      <c r="Y2635" s="659"/>
      <c r="Z2635" s="659"/>
      <c r="AA2635" s="659"/>
      <c r="AB2635" s="659"/>
      <c r="AC2635" s="659"/>
      <c r="AD2635" s="659"/>
      <c r="AE2635" s="659"/>
      <c r="AF2635" s="659"/>
      <c r="AG2635" s="659"/>
      <c r="AH2635" s="659"/>
      <c r="AI2635" s="659"/>
      <c r="AJ2635" s="659"/>
      <c r="AK2635" s="659"/>
    </row>
    <row r="2636" spans="1:37">
      <c r="A2636" s="659"/>
      <c r="B2636" s="659"/>
      <c r="C2636" s="659"/>
      <c r="D2636" s="659"/>
      <c r="E2636" s="659"/>
      <c r="F2636" s="659"/>
      <c r="G2636" s="659"/>
      <c r="H2636" s="659"/>
      <c r="I2636" s="660"/>
      <c r="J2636" s="659"/>
      <c r="K2636" s="660"/>
      <c r="L2636" s="659"/>
      <c r="M2636" s="659"/>
      <c r="N2636" s="659"/>
      <c r="O2636" s="659"/>
      <c r="P2636" s="659"/>
      <c r="Q2636" s="659"/>
      <c r="R2636" s="659"/>
      <c r="S2636" s="659"/>
      <c r="T2636" s="659"/>
      <c r="U2636" s="659"/>
      <c r="V2636" s="659"/>
      <c r="W2636" s="659"/>
      <c r="X2636" s="659"/>
      <c r="Y2636" s="659"/>
      <c r="Z2636" s="659"/>
      <c r="AA2636" s="659"/>
      <c r="AB2636" s="659"/>
      <c r="AC2636" s="659"/>
      <c r="AD2636" s="659"/>
      <c r="AE2636" s="659"/>
      <c r="AF2636" s="659"/>
      <c r="AG2636" s="659"/>
      <c r="AH2636" s="659"/>
      <c r="AI2636" s="659"/>
      <c r="AJ2636" s="659"/>
      <c r="AK2636" s="659"/>
    </row>
    <row r="2637" spans="1:37">
      <c r="A2637" s="659"/>
      <c r="B2637" s="659"/>
      <c r="C2637" s="659"/>
      <c r="D2637" s="659"/>
      <c r="E2637" s="659"/>
      <c r="F2637" s="659"/>
      <c r="G2637" s="659"/>
      <c r="H2637" s="659"/>
      <c r="I2637" s="660"/>
      <c r="J2637" s="659"/>
      <c r="K2637" s="660"/>
      <c r="L2637" s="659"/>
      <c r="M2637" s="659"/>
      <c r="N2637" s="659"/>
      <c r="O2637" s="659"/>
      <c r="P2637" s="659"/>
      <c r="Q2637" s="659"/>
      <c r="R2637" s="659"/>
      <c r="S2637" s="659"/>
      <c r="T2637" s="659"/>
      <c r="U2637" s="659"/>
      <c r="V2637" s="659"/>
      <c r="W2637" s="659"/>
      <c r="X2637" s="659"/>
      <c r="Y2637" s="659"/>
      <c r="Z2637" s="659"/>
      <c r="AA2637" s="659"/>
      <c r="AB2637" s="659"/>
      <c r="AC2637" s="659"/>
      <c r="AD2637" s="659"/>
      <c r="AE2637" s="659"/>
      <c r="AF2637" s="659"/>
      <c r="AG2637" s="659"/>
      <c r="AH2637" s="659"/>
      <c r="AI2637" s="659"/>
      <c r="AJ2637" s="659"/>
      <c r="AK2637" s="659"/>
    </row>
    <row r="2638" spans="1:37">
      <c r="A2638" s="659"/>
      <c r="B2638" s="659"/>
      <c r="C2638" s="659"/>
      <c r="D2638" s="659"/>
      <c r="E2638" s="659"/>
      <c r="F2638" s="659"/>
      <c r="G2638" s="659"/>
      <c r="H2638" s="659"/>
      <c r="I2638" s="660"/>
      <c r="J2638" s="659"/>
      <c r="K2638" s="660"/>
      <c r="L2638" s="659"/>
      <c r="M2638" s="659"/>
      <c r="N2638" s="659"/>
      <c r="O2638" s="659"/>
      <c r="P2638" s="659"/>
      <c r="Q2638" s="659"/>
      <c r="R2638" s="659"/>
      <c r="S2638" s="659"/>
      <c r="T2638" s="659"/>
      <c r="U2638" s="659"/>
      <c r="V2638" s="659"/>
      <c r="W2638" s="659"/>
      <c r="X2638" s="659"/>
      <c r="Y2638" s="659"/>
      <c r="Z2638" s="659"/>
      <c r="AA2638" s="659"/>
      <c r="AB2638" s="659"/>
      <c r="AC2638" s="659"/>
      <c r="AD2638" s="659"/>
      <c r="AE2638" s="659"/>
      <c r="AF2638" s="659"/>
      <c r="AG2638" s="659"/>
      <c r="AH2638" s="659"/>
      <c r="AI2638" s="659"/>
      <c r="AJ2638" s="659"/>
      <c r="AK2638" s="659"/>
    </row>
    <row r="2639" spans="1:37">
      <c r="A2639" s="659"/>
      <c r="B2639" s="659"/>
      <c r="C2639" s="659"/>
      <c r="D2639" s="659"/>
      <c r="E2639" s="659"/>
      <c r="F2639" s="659"/>
      <c r="G2639" s="659"/>
      <c r="H2639" s="659"/>
      <c r="I2639" s="660"/>
      <c r="J2639" s="659"/>
      <c r="K2639" s="660"/>
      <c r="L2639" s="659"/>
      <c r="M2639" s="659"/>
      <c r="N2639" s="659"/>
      <c r="O2639" s="659"/>
      <c r="P2639" s="659"/>
      <c r="Q2639" s="659"/>
      <c r="R2639" s="659"/>
      <c r="S2639" s="659"/>
      <c r="T2639" s="659"/>
      <c r="U2639" s="659"/>
      <c r="V2639" s="659"/>
      <c r="W2639" s="659"/>
      <c r="X2639" s="659"/>
      <c r="Y2639" s="659"/>
      <c r="Z2639" s="659"/>
      <c r="AA2639" s="659"/>
      <c r="AB2639" s="659"/>
      <c r="AC2639" s="659"/>
      <c r="AD2639" s="659"/>
      <c r="AE2639" s="659"/>
      <c r="AF2639" s="659"/>
      <c r="AG2639" s="659"/>
      <c r="AH2639" s="659"/>
      <c r="AI2639" s="659"/>
      <c r="AJ2639" s="659"/>
      <c r="AK2639" s="659"/>
    </row>
    <row r="2640" spans="1:37">
      <c r="A2640" s="659"/>
      <c r="B2640" s="659"/>
      <c r="C2640" s="659"/>
      <c r="D2640" s="659"/>
      <c r="E2640" s="659"/>
      <c r="F2640" s="659"/>
      <c r="G2640" s="659"/>
      <c r="H2640" s="659"/>
      <c r="I2640" s="660"/>
      <c r="J2640" s="659"/>
      <c r="K2640" s="660"/>
      <c r="L2640" s="659"/>
      <c r="M2640" s="659"/>
      <c r="N2640" s="659"/>
      <c r="O2640" s="659"/>
      <c r="P2640" s="659"/>
      <c r="Q2640" s="659"/>
      <c r="R2640" s="659"/>
      <c r="S2640" s="659"/>
      <c r="T2640" s="659"/>
      <c r="U2640" s="659"/>
      <c r="V2640" s="659"/>
      <c r="W2640" s="659"/>
      <c r="X2640" s="659"/>
      <c r="Y2640" s="659"/>
      <c r="Z2640" s="659"/>
      <c r="AA2640" s="659"/>
      <c r="AB2640" s="659"/>
      <c r="AC2640" s="659"/>
      <c r="AD2640" s="659"/>
      <c r="AE2640" s="659"/>
      <c r="AF2640" s="659"/>
      <c r="AG2640" s="659"/>
      <c r="AH2640" s="659"/>
      <c r="AI2640" s="659"/>
      <c r="AJ2640" s="659"/>
      <c r="AK2640" s="659"/>
    </row>
    <row r="2641" spans="1:37">
      <c r="A2641" s="659"/>
      <c r="B2641" s="659"/>
      <c r="C2641" s="659"/>
      <c r="D2641" s="659"/>
      <c r="E2641" s="659"/>
      <c r="F2641" s="659"/>
      <c r="G2641" s="659"/>
      <c r="H2641" s="659"/>
      <c r="I2641" s="660"/>
      <c r="J2641" s="659"/>
      <c r="K2641" s="660"/>
      <c r="L2641" s="659"/>
      <c r="M2641" s="659"/>
      <c r="N2641" s="659"/>
      <c r="O2641" s="659"/>
      <c r="P2641" s="659"/>
      <c r="Q2641" s="659"/>
      <c r="R2641" s="659"/>
      <c r="S2641" s="659"/>
      <c r="T2641" s="659"/>
      <c r="U2641" s="659"/>
      <c r="V2641" s="659"/>
      <c r="W2641" s="659"/>
      <c r="X2641" s="659"/>
      <c r="Y2641" s="659"/>
      <c r="Z2641" s="659"/>
      <c r="AA2641" s="659"/>
      <c r="AB2641" s="659"/>
      <c r="AC2641" s="659"/>
      <c r="AD2641" s="659"/>
      <c r="AE2641" s="659"/>
      <c r="AF2641" s="659"/>
      <c r="AG2641" s="659"/>
      <c r="AH2641" s="659"/>
      <c r="AI2641" s="659"/>
      <c r="AJ2641" s="659"/>
      <c r="AK2641" s="659"/>
    </row>
    <row r="2642" spans="1:37">
      <c r="A2642" s="659"/>
      <c r="B2642" s="659"/>
      <c r="C2642" s="659"/>
      <c r="D2642" s="659"/>
      <c r="E2642" s="659"/>
      <c r="F2642" s="659"/>
      <c r="G2642" s="659"/>
      <c r="H2642" s="659"/>
      <c r="I2642" s="660"/>
      <c r="J2642" s="659"/>
      <c r="K2642" s="660"/>
      <c r="L2642" s="659"/>
      <c r="M2642" s="659"/>
      <c r="N2642" s="659"/>
      <c r="O2642" s="659"/>
      <c r="P2642" s="659"/>
      <c r="Q2642" s="659"/>
      <c r="R2642" s="659"/>
      <c r="S2642" s="659"/>
      <c r="T2642" s="659"/>
      <c r="U2642" s="659"/>
      <c r="V2642" s="659"/>
      <c r="W2642" s="659"/>
      <c r="X2642" s="659"/>
      <c r="Y2642" s="659"/>
      <c r="Z2642" s="659"/>
      <c r="AA2642" s="659"/>
      <c r="AB2642" s="659"/>
      <c r="AC2642" s="659"/>
      <c r="AD2642" s="659"/>
      <c r="AE2642" s="659"/>
      <c r="AF2642" s="659"/>
      <c r="AG2642" s="659"/>
      <c r="AH2642" s="659"/>
      <c r="AI2642" s="659"/>
      <c r="AJ2642" s="659"/>
      <c r="AK2642" s="659"/>
    </row>
    <row r="2643" spans="1:37">
      <c r="A2643" s="659"/>
      <c r="B2643" s="659"/>
      <c r="C2643" s="659"/>
      <c r="D2643" s="659"/>
      <c r="E2643" s="659"/>
      <c r="F2643" s="659"/>
      <c r="G2643" s="659"/>
      <c r="H2643" s="659"/>
      <c r="I2643" s="660"/>
      <c r="J2643" s="659"/>
      <c r="K2643" s="660"/>
      <c r="L2643" s="659"/>
      <c r="M2643" s="659"/>
      <c r="N2643" s="659"/>
      <c r="O2643" s="659"/>
      <c r="P2643" s="659"/>
      <c r="Q2643" s="659"/>
      <c r="R2643" s="659"/>
      <c r="S2643" s="659"/>
      <c r="T2643" s="659"/>
      <c r="U2643" s="659"/>
      <c r="V2643" s="659"/>
      <c r="W2643" s="659"/>
      <c r="X2643" s="659"/>
      <c r="Y2643" s="659"/>
      <c r="Z2643" s="659"/>
      <c r="AA2643" s="659"/>
      <c r="AB2643" s="659"/>
      <c r="AC2643" s="659"/>
      <c r="AD2643" s="659"/>
      <c r="AE2643" s="659"/>
      <c r="AF2643" s="659"/>
      <c r="AG2643" s="659"/>
      <c r="AH2643" s="659"/>
      <c r="AI2643" s="659"/>
      <c r="AJ2643" s="659"/>
      <c r="AK2643" s="659"/>
    </row>
    <row r="2644" spans="1:37">
      <c r="A2644" s="659"/>
      <c r="B2644" s="659"/>
      <c r="C2644" s="659"/>
      <c r="D2644" s="659"/>
      <c r="E2644" s="659"/>
      <c r="F2644" s="659"/>
      <c r="G2644" s="659"/>
      <c r="H2644" s="659"/>
      <c r="I2644" s="660"/>
      <c r="J2644" s="659"/>
      <c r="K2644" s="660"/>
      <c r="L2644" s="659"/>
      <c r="M2644" s="659"/>
      <c r="N2644" s="659"/>
      <c r="O2644" s="659"/>
      <c r="P2644" s="659"/>
      <c r="Q2644" s="659"/>
      <c r="R2644" s="659"/>
      <c r="S2644" s="659"/>
      <c r="T2644" s="659"/>
      <c r="U2644" s="659"/>
      <c r="V2644" s="659"/>
      <c r="W2644" s="659"/>
      <c r="X2644" s="659"/>
      <c r="Y2644" s="659"/>
      <c r="Z2644" s="659"/>
      <c r="AA2644" s="659"/>
      <c r="AB2644" s="659"/>
      <c r="AC2644" s="659"/>
      <c r="AD2644" s="659"/>
      <c r="AE2644" s="659"/>
      <c r="AF2644" s="659"/>
      <c r="AG2644" s="659"/>
      <c r="AH2644" s="659"/>
      <c r="AI2644" s="659"/>
      <c r="AJ2644" s="659"/>
      <c r="AK2644" s="659"/>
    </row>
    <row r="2645" spans="1:37">
      <c r="A2645" s="659"/>
      <c r="B2645" s="659"/>
      <c r="C2645" s="659"/>
      <c r="D2645" s="659"/>
      <c r="E2645" s="659"/>
      <c r="F2645" s="659"/>
      <c r="G2645" s="659"/>
      <c r="H2645" s="659"/>
      <c r="I2645" s="660"/>
      <c r="J2645" s="659"/>
      <c r="K2645" s="660"/>
      <c r="L2645" s="659"/>
      <c r="M2645" s="659"/>
      <c r="N2645" s="659"/>
      <c r="O2645" s="659"/>
      <c r="P2645" s="659"/>
      <c r="Q2645" s="659"/>
      <c r="R2645" s="659"/>
      <c r="S2645" s="659"/>
      <c r="T2645" s="659"/>
      <c r="U2645" s="659"/>
      <c r="V2645" s="659"/>
      <c r="W2645" s="659"/>
      <c r="X2645" s="659"/>
      <c r="Y2645" s="659"/>
      <c r="Z2645" s="659"/>
      <c r="AA2645" s="659"/>
      <c r="AB2645" s="659"/>
      <c r="AC2645" s="659"/>
      <c r="AD2645" s="659"/>
      <c r="AE2645" s="659"/>
      <c r="AF2645" s="659"/>
      <c r="AG2645" s="659"/>
      <c r="AH2645" s="659"/>
      <c r="AI2645" s="659"/>
      <c r="AJ2645" s="659"/>
      <c r="AK2645" s="659"/>
    </row>
    <row r="2646" spans="1:37">
      <c r="A2646" s="659"/>
      <c r="B2646" s="659"/>
      <c r="C2646" s="659"/>
      <c r="D2646" s="659"/>
      <c r="E2646" s="659"/>
      <c r="F2646" s="659"/>
      <c r="G2646" s="659"/>
      <c r="H2646" s="659"/>
      <c r="I2646" s="660"/>
      <c r="J2646" s="659"/>
      <c r="K2646" s="660"/>
      <c r="L2646" s="659"/>
      <c r="M2646" s="659"/>
      <c r="N2646" s="659"/>
      <c r="O2646" s="659"/>
      <c r="P2646" s="659"/>
      <c r="Q2646" s="659"/>
      <c r="R2646" s="659"/>
      <c r="S2646" s="659"/>
      <c r="T2646" s="659"/>
      <c r="U2646" s="659"/>
      <c r="V2646" s="659"/>
      <c r="W2646" s="659"/>
      <c r="X2646" s="659"/>
      <c r="Y2646" s="659"/>
      <c r="Z2646" s="659"/>
      <c r="AA2646" s="659"/>
      <c r="AB2646" s="659"/>
      <c r="AC2646" s="659"/>
      <c r="AD2646" s="659"/>
      <c r="AE2646" s="659"/>
      <c r="AF2646" s="659"/>
      <c r="AG2646" s="659"/>
      <c r="AH2646" s="659"/>
      <c r="AI2646" s="659"/>
      <c r="AJ2646" s="659"/>
      <c r="AK2646" s="659"/>
    </row>
    <row r="2647" spans="1:37">
      <c r="A2647" s="659"/>
      <c r="B2647" s="659"/>
      <c r="C2647" s="659"/>
      <c r="D2647" s="659"/>
      <c r="E2647" s="659"/>
      <c r="F2647" s="659"/>
      <c r="G2647" s="659"/>
      <c r="H2647" s="659"/>
      <c r="I2647" s="660"/>
      <c r="J2647" s="659"/>
      <c r="K2647" s="660"/>
      <c r="L2647" s="659"/>
      <c r="M2647" s="659"/>
      <c r="N2647" s="659"/>
      <c r="O2647" s="659"/>
      <c r="P2647" s="659"/>
      <c r="Q2647" s="659"/>
      <c r="R2647" s="659"/>
      <c r="S2647" s="659"/>
      <c r="T2647" s="659"/>
      <c r="U2647" s="659"/>
      <c r="V2647" s="659"/>
      <c r="W2647" s="659"/>
      <c r="X2647" s="659"/>
      <c r="Y2647" s="659"/>
      <c r="Z2647" s="659"/>
      <c r="AA2647" s="659"/>
      <c r="AB2647" s="659"/>
      <c r="AC2647" s="659"/>
      <c r="AD2647" s="659"/>
      <c r="AE2647" s="659"/>
      <c r="AF2647" s="659"/>
      <c r="AG2647" s="659"/>
      <c r="AH2647" s="659"/>
      <c r="AI2647" s="659"/>
      <c r="AJ2647" s="659"/>
      <c r="AK2647" s="659"/>
    </row>
    <row r="2648" spans="1:37">
      <c r="A2648" s="659"/>
      <c r="B2648" s="659"/>
      <c r="C2648" s="659"/>
      <c r="D2648" s="659"/>
      <c r="E2648" s="659"/>
      <c r="F2648" s="659"/>
      <c r="G2648" s="659"/>
      <c r="H2648" s="659"/>
      <c r="I2648" s="660"/>
      <c r="J2648" s="659"/>
      <c r="K2648" s="660"/>
      <c r="L2648" s="659"/>
      <c r="M2648" s="659"/>
      <c r="N2648" s="659"/>
      <c r="O2648" s="659"/>
      <c r="P2648" s="659"/>
      <c r="Q2648" s="659"/>
      <c r="R2648" s="659"/>
      <c r="S2648" s="659"/>
      <c r="T2648" s="659"/>
      <c r="U2648" s="659"/>
      <c r="V2648" s="659"/>
      <c r="W2648" s="659"/>
      <c r="X2648" s="659"/>
      <c r="Y2648" s="659"/>
      <c r="Z2648" s="659"/>
      <c r="AA2648" s="659"/>
      <c r="AB2648" s="659"/>
      <c r="AC2648" s="659"/>
      <c r="AD2648" s="659"/>
      <c r="AE2648" s="659"/>
      <c r="AF2648" s="659"/>
      <c r="AG2648" s="659"/>
      <c r="AH2648" s="659"/>
      <c r="AI2648" s="659"/>
      <c r="AJ2648" s="659"/>
      <c r="AK2648" s="659"/>
    </row>
    <row r="2649" spans="1:37">
      <c r="A2649" s="659"/>
      <c r="B2649" s="659"/>
      <c r="C2649" s="659"/>
      <c r="D2649" s="659"/>
      <c r="E2649" s="659"/>
      <c r="F2649" s="659"/>
      <c r="G2649" s="659"/>
      <c r="H2649" s="659"/>
      <c r="I2649" s="660"/>
      <c r="J2649" s="659"/>
      <c r="K2649" s="660"/>
      <c r="L2649" s="659"/>
      <c r="M2649" s="659"/>
      <c r="N2649" s="659"/>
      <c r="O2649" s="659"/>
      <c r="P2649" s="659"/>
      <c r="Q2649" s="659"/>
      <c r="R2649" s="659"/>
      <c r="S2649" s="659"/>
      <c r="T2649" s="659"/>
      <c r="U2649" s="659"/>
      <c r="V2649" s="659"/>
      <c r="W2649" s="659"/>
      <c r="X2649" s="659"/>
      <c r="Y2649" s="659"/>
      <c r="Z2649" s="659"/>
      <c r="AA2649" s="659"/>
      <c r="AB2649" s="659"/>
      <c r="AC2649" s="659"/>
      <c r="AD2649" s="659"/>
      <c r="AE2649" s="659"/>
      <c r="AF2649" s="659"/>
      <c r="AG2649" s="659"/>
      <c r="AH2649" s="659"/>
      <c r="AI2649" s="659"/>
      <c r="AJ2649" s="659"/>
      <c r="AK2649" s="659"/>
    </row>
    <row r="2650" spans="1:37">
      <c r="A2650" s="659"/>
      <c r="B2650" s="659"/>
      <c r="C2650" s="659"/>
      <c r="D2650" s="659"/>
      <c r="E2650" s="659"/>
      <c r="F2650" s="659"/>
      <c r="G2650" s="659"/>
      <c r="H2650" s="659"/>
      <c r="I2650" s="660"/>
      <c r="J2650" s="659"/>
      <c r="K2650" s="660"/>
      <c r="L2650" s="659"/>
      <c r="M2650" s="659"/>
      <c r="N2650" s="659"/>
      <c r="O2650" s="659"/>
      <c r="P2650" s="659"/>
      <c r="Q2650" s="659"/>
      <c r="R2650" s="659"/>
      <c r="S2650" s="659"/>
      <c r="T2650" s="659"/>
      <c r="U2650" s="659"/>
      <c r="V2650" s="659"/>
      <c r="W2650" s="659"/>
      <c r="X2650" s="659"/>
      <c r="Y2650" s="659"/>
      <c r="Z2650" s="659"/>
      <c r="AA2650" s="659"/>
      <c r="AB2650" s="659"/>
      <c r="AC2650" s="659"/>
      <c r="AD2650" s="659"/>
      <c r="AE2650" s="659"/>
      <c r="AF2650" s="659"/>
      <c r="AG2650" s="659"/>
      <c r="AH2650" s="659"/>
      <c r="AI2650" s="659"/>
      <c r="AJ2650" s="659"/>
      <c r="AK2650" s="659"/>
    </row>
    <row r="2651" spans="1:37">
      <c r="A2651" s="659"/>
      <c r="B2651" s="659"/>
      <c r="C2651" s="659"/>
      <c r="D2651" s="659"/>
      <c r="E2651" s="659"/>
      <c r="F2651" s="659"/>
      <c r="G2651" s="659"/>
      <c r="H2651" s="659"/>
      <c r="I2651" s="660"/>
      <c r="J2651" s="659"/>
      <c r="K2651" s="660"/>
      <c r="L2651" s="659"/>
      <c r="M2651" s="659"/>
      <c r="N2651" s="659"/>
      <c r="O2651" s="659"/>
      <c r="P2651" s="659"/>
      <c r="Q2651" s="659"/>
      <c r="R2651" s="659"/>
      <c r="S2651" s="659"/>
      <c r="T2651" s="659"/>
      <c r="U2651" s="659"/>
      <c r="V2651" s="659"/>
      <c r="W2651" s="659"/>
      <c r="X2651" s="659"/>
      <c r="Y2651" s="659"/>
      <c r="Z2651" s="659"/>
      <c r="AA2651" s="659"/>
      <c r="AB2651" s="659"/>
      <c r="AC2651" s="659"/>
      <c r="AD2651" s="659"/>
      <c r="AE2651" s="659"/>
      <c r="AF2651" s="659"/>
      <c r="AG2651" s="659"/>
      <c r="AH2651" s="659"/>
      <c r="AI2651" s="659"/>
      <c r="AJ2651" s="659"/>
      <c r="AK2651" s="659"/>
    </row>
    <row r="2652" spans="1:37">
      <c r="A2652" s="659"/>
      <c r="B2652" s="659"/>
      <c r="C2652" s="659"/>
      <c r="D2652" s="659"/>
      <c r="E2652" s="659"/>
      <c r="F2652" s="659"/>
      <c r="G2652" s="659"/>
      <c r="H2652" s="659"/>
      <c r="I2652" s="660"/>
      <c r="J2652" s="659"/>
      <c r="K2652" s="660"/>
      <c r="L2652" s="659"/>
      <c r="M2652" s="659"/>
      <c r="N2652" s="659"/>
      <c r="O2652" s="659"/>
      <c r="P2652" s="659"/>
      <c r="Q2652" s="659"/>
      <c r="R2652" s="659"/>
      <c r="S2652" s="659"/>
      <c r="T2652" s="659"/>
      <c r="U2652" s="659"/>
      <c r="V2652" s="659"/>
      <c r="W2652" s="659"/>
      <c r="X2652" s="659"/>
      <c r="Y2652" s="659"/>
      <c r="Z2652" s="659"/>
      <c r="AA2652" s="659"/>
      <c r="AB2652" s="659"/>
      <c r="AC2652" s="659"/>
      <c r="AD2652" s="659"/>
      <c r="AE2652" s="659"/>
      <c r="AF2652" s="659"/>
      <c r="AG2652" s="659"/>
      <c r="AH2652" s="659"/>
      <c r="AI2652" s="659"/>
      <c r="AJ2652" s="659"/>
      <c r="AK2652" s="659"/>
    </row>
    <row r="2653" spans="1:37">
      <c r="A2653" s="659"/>
      <c r="B2653" s="659"/>
      <c r="C2653" s="659"/>
      <c r="D2653" s="659"/>
      <c r="E2653" s="659"/>
      <c r="F2653" s="659"/>
      <c r="G2653" s="659"/>
      <c r="H2653" s="659"/>
      <c r="I2653" s="660"/>
      <c r="J2653" s="659"/>
      <c r="K2653" s="660"/>
      <c r="L2653" s="659"/>
      <c r="M2653" s="659"/>
      <c r="N2653" s="659"/>
      <c r="O2653" s="659"/>
      <c r="P2653" s="659"/>
      <c r="Q2653" s="659"/>
      <c r="R2653" s="659"/>
      <c r="S2653" s="659"/>
      <c r="T2653" s="659"/>
      <c r="U2653" s="659"/>
      <c r="V2653" s="659"/>
      <c r="W2653" s="659"/>
      <c r="X2653" s="659"/>
      <c r="Y2653" s="659"/>
      <c r="Z2653" s="659"/>
      <c r="AA2653" s="659"/>
      <c r="AB2653" s="659"/>
      <c r="AC2653" s="659"/>
      <c r="AD2653" s="659"/>
      <c r="AE2653" s="659"/>
      <c r="AF2653" s="659"/>
      <c r="AG2653" s="659"/>
      <c r="AH2653" s="659"/>
      <c r="AI2653" s="659"/>
      <c r="AJ2653" s="659"/>
      <c r="AK2653" s="659"/>
    </row>
    <row r="2654" spans="1:37">
      <c r="A2654" s="659"/>
      <c r="B2654" s="659"/>
      <c r="C2654" s="659"/>
      <c r="D2654" s="659"/>
      <c r="E2654" s="659"/>
      <c r="F2654" s="659"/>
      <c r="G2654" s="659"/>
      <c r="H2654" s="659"/>
      <c r="I2654" s="660"/>
      <c r="J2654" s="659"/>
      <c r="K2654" s="660"/>
      <c r="L2654" s="659"/>
      <c r="M2654" s="659"/>
      <c r="N2654" s="659"/>
      <c r="O2654" s="659"/>
      <c r="P2654" s="659"/>
      <c r="Q2654" s="659"/>
      <c r="R2654" s="659"/>
      <c r="S2654" s="659"/>
      <c r="T2654" s="659"/>
      <c r="U2654" s="659"/>
      <c r="V2654" s="659"/>
      <c r="W2654" s="659"/>
      <c r="X2654" s="659"/>
      <c r="Y2654" s="659"/>
      <c r="Z2654" s="659"/>
      <c r="AA2654" s="659"/>
      <c r="AB2654" s="659"/>
      <c r="AC2654" s="659"/>
      <c r="AD2654" s="659"/>
      <c r="AE2654" s="659"/>
      <c r="AF2654" s="659"/>
      <c r="AG2654" s="659"/>
      <c r="AH2654" s="659"/>
      <c r="AI2654" s="659"/>
      <c r="AJ2654" s="659"/>
      <c r="AK2654" s="659"/>
    </row>
    <row r="2655" spans="1:37">
      <c r="A2655" s="659"/>
      <c r="B2655" s="659"/>
      <c r="C2655" s="659"/>
      <c r="D2655" s="659"/>
      <c r="E2655" s="659"/>
      <c r="F2655" s="659"/>
      <c r="G2655" s="659"/>
      <c r="H2655" s="659"/>
      <c r="I2655" s="660"/>
      <c r="J2655" s="659"/>
      <c r="K2655" s="660"/>
      <c r="L2655" s="659"/>
      <c r="M2655" s="659"/>
      <c r="N2655" s="659"/>
      <c r="O2655" s="659"/>
      <c r="P2655" s="659"/>
      <c r="Q2655" s="659"/>
      <c r="R2655" s="659"/>
      <c r="S2655" s="659"/>
      <c r="T2655" s="659"/>
      <c r="U2655" s="659"/>
      <c r="V2655" s="659"/>
      <c r="W2655" s="659"/>
      <c r="X2655" s="659"/>
      <c r="Y2655" s="659"/>
      <c r="Z2655" s="659"/>
      <c r="AA2655" s="659"/>
      <c r="AB2655" s="659"/>
      <c r="AC2655" s="659"/>
      <c r="AD2655" s="659"/>
      <c r="AE2655" s="659"/>
      <c r="AF2655" s="659"/>
      <c r="AG2655" s="659"/>
      <c r="AH2655" s="659"/>
      <c r="AI2655" s="659"/>
      <c r="AJ2655" s="659"/>
      <c r="AK2655" s="659"/>
    </row>
    <row r="2656" spans="1:37">
      <c r="A2656" s="659"/>
      <c r="B2656" s="659"/>
      <c r="C2656" s="659"/>
      <c r="D2656" s="659"/>
      <c r="E2656" s="659"/>
      <c r="F2656" s="659"/>
      <c r="G2656" s="659"/>
      <c r="H2656" s="659"/>
      <c r="I2656" s="660"/>
      <c r="J2656" s="659"/>
      <c r="K2656" s="660"/>
      <c r="L2656" s="659"/>
      <c r="M2656" s="659"/>
      <c r="N2656" s="659"/>
      <c r="O2656" s="659"/>
      <c r="P2656" s="659"/>
      <c r="Q2656" s="659"/>
      <c r="R2656" s="659"/>
      <c r="S2656" s="659"/>
      <c r="T2656" s="659"/>
      <c r="U2656" s="659"/>
      <c r="V2656" s="659"/>
      <c r="W2656" s="659"/>
      <c r="X2656" s="659"/>
      <c r="Y2656" s="659"/>
      <c r="Z2656" s="659"/>
      <c r="AA2656" s="659"/>
      <c r="AB2656" s="659"/>
      <c r="AC2656" s="659"/>
      <c r="AD2656" s="659"/>
      <c r="AE2656" s="659"/>
      <c r="AF2656" s="659"/>
      <c r="AG2656" s="659"/>
      <c r="AH2656" s="659"/>
      <c r="AI2656" s="659"/>
      <c r="AJ2656" s="659"/>
      <c r="AK2656" s="659"/>
    </row>
    <row r="2657" spans="1:37">
      <c r="A2657" s="659"/>
      <c r="B2657" s="659"/>
      <c r="C2657" s="659"/>
      <c r="D2657" s="659"/>
      <c r="E2657" s="659"/>
      <c r="F2657" s="659"/>
      <c r="G2657" s="659"/>
      <c r="H2657" s="659"/>
      <c r="I2657" s="660"/>
      <c r="J2657" s="659"/>
      <c r="K2657" s="660"/>
      <c r="L2657" s="659"/>
      <c r="M2657" s="659"/>
      <c r="N2657" s="659"/>
      <c r="O2657" s="659"/>
      <c r="P2657" s="659"/>
      <c r="Q2657" s="659"/>
      <c r="R2657" s="659"/>
      <c r="S2657" s="659"/>
      <c r="T2657" s="659"/>
      <c r="U2657" s="659"/>
      <c r="V2657" s="659"/>
      <c r="W2657" s="659"/>
      <c r="X2657" s="659"/>
      <c r="Y2657" s="659"/>
      <c r="Z2657" s="659"/>
      <c r="AA2657" s="659"/>
      <c r="AB2657" s="659"/>
      <c r="AC2657" s="659"/>
      <c r="AD2657" s="659"/>
      <c r="AE2657" s="659"/>
      <c r="AF2657" s="659"/>
      <c r="AG2657" s="659"/>
      <c r="AH2657" s="659"/>
      <c r="AI2657" s="659"/>
      <c r="AJ2657" s="659"/>
      <c r="AK2657" s="659"/>
    </row>
    <row r="2658" spans="1:37">
      <c r="A2658" s="659"/>
      <c r="B2658" s="659"/>
      <c r="C2658" s="659"/>
      <c r="D2658" s="659"/>
      <c r="E2658" s="659"/>
      <c r="F2658" s="659"/>
      <c r="G2658" s="659"/>
      <c r="H2658" s="659"/>
      <c r="I2658" s="660"/>
      <c r="J2658" s="659"/>
      <c r="K2658" s="660"/>
      <c r="L2658" s="659"/>
      <c r="M2658" s="659"/>
      <c r="N2658" s="659"/>
      <c r="O2658" s="659"/>
      <c r="P2658" s="659"/>
      <c r="Q2658" s="659"/>
      <c r="R2658" s="659"/>
      <c r="S2658" s="659"/>
      <c r="T2658" s="659"/>
      <c r="U2658" s="659"/>
      <c r="V2658" s="659"/>
      <c r="W2658" s="659"/>
      <c r="X2658" s="659"/>
      <c r="Y2658" s="659"/>
      <c r="Z2658" s="659"/>
      <c r="AA2658" s="659"/>
      <c r="AB2658" s="659"/>
      <c r="AC2658" s="659"/>
      <c r="AD2658" s="659"/>
      <c r="AE2658" s="659"/>
      <c r="AF2658" s="659"/>
      <c r="AG2658" s="659"/>
      <c r="AH2658" s="659"/>
      <c r="AI2658" s="659"/>
      <c r="AJ2658" s="659"/>
      <c r="AK2658" s="659"/>
    </row>
    <row r="2659" spans="1:37">
      <c r="A2659" s="659"/>
      <c r="B2659" s="659"/>
      <c r="C2659" s="659"/>
      <c r="D2659" s="659"/>
      <c r="E2659" s="659"/>
      <c r="F2659" s="659"/>
      <c r="G2659" s="659"/>
      <c r="H2659" s="659"/>
      <c r="I2659" s="660"/>
      <c r="J2659" s="659"/>
      <c r="K2659" s="660"/>
      <c r="L2659" s="659"/>
      <c r="M2659" s="659"/>
      <c r="N2659" s="659"/>
      <c r="O2659" s="659"/>
      <c r="P2659" s="659"/>
      <c r="Q2659" s="659"/>
      <c r="R2659" s="659"/>
      <c r="S2659" s="659"/>
      <c r="T2659" s="659"/>
      <c r="U2659" s="659"/>
      <c r="V2659" s="659"/>
      <c r="W2659" s="659"/>
      <c r="X2659" s="659"/>
      <c r="Y2659" s="659"/>
      <c r="Z2659" s="659"/>
      <c r="AA2659" s="659"/>
      <c r="AB2659" s="659"/>
      <c r="AC2659" s="659"/>
      <c r="AD2659" s="659"/>
      <c r="AE2659" s="659"/>
      <c r="AF2659" s="659"/>
      <c r="AG2659" s="659"/>
      <c r="AH2659" s="659"/>
      <c r="AI2659" s="659"/>
      <c r="AJ2659" s="659"/>
      <c r="AK2659" s="659"/>
    </row>
    <row r="2660" spans="1:37">
      <c r="A2660" s="659"/>
      <c r="B2660" s="659"/>
      <c r="C2660" s="659"/>
      <c r="D2660" s="659"/>
      <c r="E2660" s="659"/>
      <c r="F2660" s="659"/>
      <c r="G2660" s="659"/>
      <c r="H2660" s="659"/>
      <c r="I2660" s="660"/>
      <c r="J2660" s="659"/>
      <c r="K2660" s="660"/>
      <c r="L2660" s="659"/>
      <c r="M2660" s="659"/>
      <c r="N2660" s="659"/>
      <c r="O2660" s="659"/>
      <c r="P2660" s="659"/>
      <c r="Q2660" s="659"/>
      <c r="R2660" s="659"/>
      <c r="S2660" s="659"/>
      <c r="T2660" s="659"/>
      <c r="U2660" s="659"/>
      <c r="V2660" s="659"/>
      <c r="W2660" s="659"/>
      <c r="X2660" s="659"/>
      <c r="Y2660" s="659"/>
      <c r="Z2660" s="659"/>
      <c r="AA2660" s="659"/>
      <c r="AB2660" s="659"/>
      <c r="AC2660" s="659"/>
      <c r="AD2660" s="659"/>
      <c r="AE2660" s="659"/>
      <c r="AF2660" s="659"/>
      <c r="AG2660" s="659"/>
      <c r="AH2660" s="659"/>
      <c r="AI2660" s="659"/>
      <c r="AJ2660" s="659"/>
      <c r="AK2660" s="659"/>
    </row>
    <row r="2661" spans="1:37">
      <c r="A2661" s="659"/>
      <c r="B2661" s="659"/>
      <c r="C2661" s="659"/>
      <c r="D2661" s="659"/>
      <c r="E2661" s="659"/>
      <c r="F2661" s="659"/>
      <c r="G2661" s="659"/>
      <c r="H2661" s="659"/>
      <c r="I2661" s="660"/>
      <c r="J2661" s="659"/>
      <c r="K2661" s="660"/>
      <c r="L2661" s="659"/>
      <c r="M2661" s="659"/>
      <c r="N2661" s="659"/>
      <c r="O2661" s="659"/>
      <c r="P2661" s="659"/>
      <c r="Q2661" s="659"/>
      <c r="R2661" s="659"/>
      <c r="S2661" s="659"/>
      <c r="T2661" s="659"/>
      <c r="U2661" s="659"/>
      <c r="V2661" s="659"/>
      <c r="W2661" s="659"/>
      <c r="X2661" s="659"/>
      <c r="Y2661" s="659"/>
      <c r="Z2661" s="659"/>
      <c r="AA2661" s="659"/>
      <c r="AB2661" s="659"/>
      <c r="AC2661" s="659"/>
      <c r="AD2661" s="659"/>
      <c r="AE2661" s="659"/>
      <c r="AF2661" s="659"/>
      <c r="AG2661" s="659"/>
      <c r="AH2661" s="659"/>
      <c r="AI2661" s="659"/>
      <c r="AJ2661" s="659"/>
      <c r="AK2661" s="659"/>
    </row>
    <row r="2662" spans="1:37">
      <c r="A2662" s="659"/>
      <c r="B2662" s="659"/>
      <c r="C2662" s="659"/>
      <c r="D2662" s="659"/>
      <c r="E2662" s="659"/>
      <c r="F2662" s="659"/>
      <c r="G2662" s="659"/>
      <c r="H2662" s="659"/>
      <c r="I2662" s="660"/>
      <c r="J2662" s="659"/>
      <c r="K2662" s="660"/>
      <c r="L2662" s="659"/>
      <c r="M2662" s="659"/>
      <c r="N2662" s="659"/>
      <c r="O2662" s="659"/>
      <c r="P2662" s="659"/>
      <c r="Q2662" s="659"/>
      <c r="R2662" s="659"/>
      <c r="S2662" s="659"/>
      <c r="T2662" s="659"/>
      <c r="U2662" s="659"/>
      <c r="V2662" s="659"/>
      <c r="W2662" s="659"/>
      <c r="X2662" s="659"/>
      <c r="Y2662" s="659"/>
      <c r="Z2662" s="659"/>
      <c r="AA2662" s="659"/>
      <c r="AB2662" s="659"/>
      <c r="AC2662" s="659"/>
      <c r="AD2662" s="659"/>
      <c r="AE2662" s="659"/>
      <c r="AF2662" s="659"/>
      <c r="AG2662" s="659"/>
      <c r="AH2662" s="659"/>
      <c r="AI2662" s="659"/>
      <c r="AJ2662" s="659"/>
      <c r="AK2662" s="659"/>
    </row>
    <row r="2663" spans="1:37">
      <c r="A2663" s="659"/>
      <c r="B2663" s="659"/>
      <c r="C2663" s="659"/>
      <c r="D2663" s="659"/>
      <c r="E2663" s="659"/>
      <c r="F2663" s="659"/>
      <c r="G2663" s="659"/>
      <c r="H2663" s="659"/>
      <c r="I2663" s="660"/>
      <c r="J2663" s="659"/>
      <c r="K2663" s="660"/>
      <c r="L2663" s="659"/>
      <c r="M2663" s="659"/>
      <c r="N2663" s="659"/>
      <c r="O2663" s="659"/>
      <c r="P2663" s="659"/>
      <c r="Q2663" s="659"/>
      <c r="R2663" s="659"/>
      <c r="S2663" s="659"/>
      <c r="T2663" s="659"/>
      <c r="U2663" s="659"/>
      <c r="V2663" s="659"/>
      <c r="W2663" s="659"/>
      <c r="X2663" s="659"/>
      <c r="Y2663" s="659"/>
      <c r="Z2663" s="659"/>
      <c r="AA2663" s="659"/>
      <c r="AB2663" s="659"/>
      <c r="AC2663" s="659"/>
      <c r="AD2663" s="659"/>
      <c r="AE2663" s="659"/>
      <c r="AF2663" s="659"/>
      <c r="AG2663" s="659"/>
      <c r="AH2663" s="659"/>
      <c r="AI2663" s="659"/>
      <c r="AJ2663" s="659"/>
      <c r="AK2663" s="659"/>
    </row>
    <row r="2664" spans="1:37">
      <c r="A2664" s="659"/>
      <c r="B2664" s="659"/>
      <c r="C2664" s="659"/>
      <c r="D2664" s="659"/>
      <c r="E2664" s="659"/>
      <c r="F2664" s="659"/>
      <c r="G2664" s="659"/>
      <c r="H2664" s="659"/>
      <c r="I2664" s="660"/>
      <c r="J2664" s="659"/>
      <c r="K2664" s="660"/>
      <c r="L2664" s="659"/>
      <c r="M2664" s="659"/>
      <c r="N2664" s="659"/>
      <c r="O2664" s="659"/>
      <c r="P2664" s="659"/>
      <c r="Q2664" s="659"/>
      <c r="R2664" s="659"/>
      <c r="S2664" s="659"/>
      <c r="T2664" s="659"/>
      <c r="U2664" s="659"/>
      <c r="V2664" s="659"/>
      <c r="W2664" s="659"/>
      <c r="X2664" s="659"/>
      <c r="Y2664" s="659"/>
      <c r="Z2664" s="659"/>
      <c r="AA2664" s="659"/>
      <c r="AB2664" s="659"/>
      <c r="AC2664" s="659"/>
      <c r="AD2664" s="659"/>
      <c r="AE2664" s="659"/>
      <c r="AF2664" s="659"/>
      <c r="AG2664" s="659"/>
      <c r="AH2664" s="659"/>
      <c r="AI2664" s="659"/>
      <c r="AJ2664" s="659"/>
      <c r="AK2664" s="659"/>
    </row>
    <row r="2665" spans="1:37">
      <c r="A2665" s="659"/>
      <c r="B2665" s="659"/>
      <c r="C2665" s="659"/>
      <c r="D2665" s="659"/>
      <c r="E2665" s="659"/>
      <c r="F2665" s="659"/>
      <c r="G2665" s="659"/>
      <c r="H2665" s="659"/>
      <c r="I2665" s="660"/>
      <c r="J2665" s="659"/>
      <c r="K2665" s="660"/>
      <c r="L2665" s="659"/>
      <c r="M2665" s="659"/>
      <c r="N2665" s="659"/>
      <c r="O2665" s="659"/>
      <c r="P2665" s="659"/>
      <c r="Q2665" s="659"/>
      <c r="R2665" s="659"/>
      <c r="S2665" s="659"/>
      <c r="T2665" s="659"/>
      <c r="U2665" s="659"/>
      <c r="V2665" s="659"/>
      <c r="W2665" s="659"/>
      <c r="X2665" s="659"/>
      <c r="Y2665" s="659"/>
      <c r="Z2665" s="659"/>
      <c r="AA2665" s="659"/>
      <c r="AB2665" s="659"/>
      <c r="AC2665" s="659"/>
      <c r="AD2665" s="659"/>
      <c r="AE2665" s="659"/>
      <c r="AF2665" s="659"/>
      <c r="AG2665" s="659"/>
      <c r="AH2665" s="659"/>
      <c r="AI2665" s="659"/>
      <c r="AJ2665" s="659"/>
      <c r="AK2665" s="659"/>
    </row>
    <row r="2666" spans="1:37">
      <c r="A2666" s="659"/>
      <c r="B2666" s="659"/>
      <c r="C2666" s="659"/>
      <c r="D2666" s="659"/>
      <c r="E2666" s="659"/>
      <c r="F2666" s="659"/>
      <c r="G2666" s="659"/>
      <c r="H2666" s="659"/>
      <c r="I2666" s="660"/>
      <c r="J2666" s="659"/>
      <c r="K2666" s="660"/>
      <c r="L2666" s="659"/>
      <c r="M2666" s="659"/>
      <c r="N2666" s="659"/>
      <c r="O2666" s="659"/>
      <c r="P2666" s="659"/>
      <c r="Q2666" s="659"/>
      <c r="R2666" s="659"/>
      <c r="S2666" s="659"/>
      <c r="T2666" s="659"/>
      <c r="U2666" s="659"/>
      <c r="V2666" s="659"/>
      <c r="W2666" s="659"/>
      <c r="X2666" s="659"/>
      <c r="Y2666" s="659"/>
      <c r="Z2666" s="659"/>
      <c r="AA2666" s="659"/>
      <c r="AB2666" s="659"/>
      <c r="AC2666" s="659"/>
      <c r="AD2666" s="659"/>
      <c r="AE2666" s="659"/>
      <c r="AF2666" s="659"/>
      <c r="AG2666" s="659"/>
      <c r="AH2666" s="659"/>
      <c r="AI2666" s="659"/>
      <c r="AJ2666" s="659"/>
      <c r="AK2666" s="659"/>
    </row>
    <row r="2667" spans="1:37">
      <c r="A2667" s="659"/>
      <c r="B2667" s="659"/>
      <c r="C2667" s="659"/>
      <c r="D2667" s="659"/>
      <c r="E2667" s="659"/>
      <c r="F2667" s="659"/>
      <c r="G2667" s="659"/>
      <c r="H2667" s="659"/>
      <c r="I2667" s="660"/>
      <c r="J2667" s="659"/>
      <c r="K2667" s="660"/>
      <c r="L2667" s="659"/>
      <c r="M2667" s="659"/>
      <c r="N2667" s="659"/>
      <c r="O2667" s="659"/>
      <c r="P2667" s="659"/>
      <c r="Q2667" s="659"/>
      <c r="R2667" s="659"/>
      <c r="S2667" s="659"/>
      <c r="T2667" s="659"/>
      <c r="U2667" s="659"/>
      <c r="V2667" s="659"/>
      <c r="W2667" s="659"/>
      <c r="X2667" s="659"/>
      <c r="Y2667" s="659"/>
      <c r="Z2667" s="659"/>
      <c r="AA2667" s="659"/>
      <c r="AB2667" s="659"/>
      <c r="AC2667" s="659"/>
      <c r="AD2667" s="659"/>
      <c r="AE2667" s="659"/>
      <c r="AF2667" s="659"/>
      <c r="AG2667" s="659"/>
      <c r="AH2667" s="659"/>
      <c r="AI2667" s="659"/>
      <c r="AJ2667" s="659"/>
      <c r="AK2667" s="659"/>
    </row>
    <row r="2668" spans="1:37">
      <c r="A2668" s="659"/>
      <c r="B2668" s="659"/>
      <c r="C2668" s="659"/>
      <c r="D2668" s="659"/>
      <c r="E2668" s="659"/>
      <c r="F2668" s="659"/>
      <c r="G2668" s="659"/>
      <c r="H2668" s="659"/>
      <c r="I2668" s="660"/>
      <c r="J2668" s="659"/>
      <c r="K2668" s="660"/>
      <c r="L2668" s="659"/>
      <c r="M2668" s="659"/>
      <c r="N2668" s="659"/>
      <c r="O2668" s="659"/>
      <c r="P2668" s="659"/>
      <c r="Q2668" s="659"/>
      <c r="R2668" s="659"/>
      <c r="S2668" s="659"/>
      <c r="T2668" s="659"/>
      <c r="U2668" s="659"/>
      <c r="V2668" s="659"/>
      <c r="W2668" s="659"/>
      <c r="X2668" s="659"/>
      <c r="Y2668" s="659"/>
      <c r="Z2668" s="659"/>
      <c r="AA2668" s="659"/>
      <c r="AB2668" s="659"/>
      <c r="AC2668" s="659"/>
      <c r="AD2668" s="659"/>
      <c r="AE2668" s="659"/>
      <c r="AF2668" s="659"/>
      <c r="AG2668" s="659"/>
      <c r="AH2668" s="659"/>
      <c r="AI2668" s="659"/>
      <c r="AJ2668" s="659"/>
      <c r="AK2668" s="659"/>
    </row>
    <row r="2669" spans="1:37">
      <c r="A2669" s="659"/>
      <c r="B2669" s="659"/>
      <c r="C2669" s="659"/>
      <c r="D2669" s="659"/>
      <c r="E2669" s="659"/>
      <c r="F2669" s="659"/>
      <c r="G2669" s="659"/>
      <c r="H2669" s="659"/>
      <c r="I2669" s="660"/>
      <c r="J2669" s="659"/>
      <c r="K2669" s="660"/>
      <c r="L2669" s="659"/>
      <c r="M2669" s="659"/>
      <c r="N2669" s="659"/>
      <c r="O2669" s="659"/>
      <c r="P2669" s="659"/>
      <c r="Q2669" s="659"/>
      <c r="R2669" s="659"/>
      <c r="S2669" s="659"/>
      <c r="T2669" s="659"/>
      <c r="U2669" s="659"/>
      <c r="V2669" s="659"/>
      <c r="W2669" s="659"/>
      <c r="X2669" s="659"/>
      <c r="Y2669" s="659"/>
      <c r="Z2669" s="659"/>
      <c r="AA2669" s="659"/>
      <c r="AB2669" s="659"/>
      <c r="AC2669" s="659"/>
      <c r="AD2669" s="659"/>
      <c r="AE2669" s="659"/>
      <c r="AF2669" s="659"/>
      <c r="AG2669" s="659"/>
      <c r="AH2669" s="659"/>
      <c r="AI2669" s="659"/>
      <c r="AJ2669" s="659"/>
      <c r="AK2669" s="659"/>
    </row>
    <row r="2670" spans="1:37">
      <c r="A2670" s="659"/>
      <c r="B2670" s="659"/>
      <c r="C2670" s="659"/>
      <c r="D2670" s="659"/>
      <c r="E2670" s="659"/>
      <c r="F2670" s="659"/>
      <c r="G2670" s="659"/>
      <c r="H2670" s="659"/>
      <c r="I2670" s="660"/>
      <c r="J2670" s="659"/>
      <c r="K2670" s="660"/>
      <c r="L2670" s="659"/>
      <c r="M2670" s="659"/>
      <c r="N2670" s="659"/>
      <c r="O2670" s="659"/>
      <c r="P2670" s="659"/>
      <c r="Q2670" s="659"/>
      <c r="R2670" s="659"/>
      <c r="S2670" s="659"/>
      <c r="T2670" s="659"/>
      <c r="U2670" s="659"/>
      <c r="V2670" s="659"/>
      <c r="W2670" s="659"/>
      <c r="X2670" s="659"/>
      <c r="Y2670" s="659"/>
      <c r="Z2670" s="659"/>
      <c r="AA2670" s="659"/>
      <c r="AB2670" s="659"/>
      <c r="AC2670" s="659"/>
      <c r="AD2670" s="659"/>
      <c r="AE2670" s="659"/>
      <c r="AF2670" s="659"/>
      <c r="AG2670" s="659"/>
      <c r="AH2670" s="659"/>
      <c r="AI2670" s="659"/>
      <c r="AJ2670" s="659"/>
      <c r="AK2670" s="659"/>
    </row>
    <row r="2671" spans="1:37">
      <c r="A2671" s="659"/>
      <c r="B2671" s="659"/>
      <c r="C2671" s="659"/>
      <c r="D2671" s="659"/>
      <c r="E2671" s="659"/>
      <c r="F2671" s="659"/>
      <c r="G2671" s="659"/>
      <c r="H2671" s="659"/>
      <c r="I2671" s="660"/>
      <c r="J2671" s="659"/>
      <c r="K2671" s="660"/>
      <c r="L2671" s="659"/>
      <c r="M2671" s="659"/>
      <c r="N2671" s="659"/>
      <c r="O2671" s="659"/>
      <c r="P2671" s="659"/>
      <c r="Q2671" s="659"/>
      <c r="R2671" s="659"/>
      <c r="S2671" s="659"/>
      <c r="T2671" s="659"/>
      <c r="U2671" s="659"/>
      <c r="V2671" s="659"/>
      <c r="W2671" s="659"/>
      <c r="X2671" s="659"/>
      <c r="Y2671" s="659"/>
      <c r="Z2671" s="659"/>
      <c r="AA2671" s="659"/>
      <c r="AB2671" s="659"/>
      <c r="AC2671" s="659"/>
      <c r="AD2671" s="659"/>
      <c r="AE2671" s="659"/>
      <c r="AF2671" s="659"/>
      <c r="AG2671" s="659"/>
      <c r="AH2671" s="659"/>
      <c r="AI2671" s="659"/>
      <c r="AJ2671" s="659"/>
      <c r="AK2671" s="659"/>
    </row>
    <row r="2672" spans="1:37">
      <c r="A2672" s="659"/>
      <c r="B2672" s="659"/>
      <c r="C2672" s="659"/>
      <c r="D2672" s="659"/>
      <c r="E2672" s="659"/>
      <c r="F2672" s="659"/>
      <c r="G2672" s="659"/>
      <c r="H2672" s="659"/>
      <c r="I2672" s="660"/>
      <c r="J2672" s="659"/>
      <c r="K2672" s="660"/>
      <c r="L2672" s="659"/>
      <c r="M2672" s="659"/>
      <c r="N2672" s="659"/>
      <c r="O2672" s="659"/>
      <c r="P2672" s="659"/>
      <c r="Q2672" s="659"/>
      <c r="R2672" s="659"/>
      <c r="S2672" s="659"/>
      <c r="T2672" s="659"/>
      <c r="U2672" s="659"/>
      <c r="V2672" s="659"/>
      <c r="W2672" s="659"/>
      <c r="X2672" s="659"/>
      <c r="Y2672" s="659"/>
      <c r="Z2672" s="659"/>
      <c r="AA2672" s="659"/>
      <c r="AB2672" s="659"/>
      <c r="AC2672" s="659"/>
      <c r="AD2672" s="659"/>
      <c r="AE2672" s="659"/>
      <c r="AF2672" s="659"/>
      <c r="AG2672" s="659"/>
      <c r="AH2672" s="659"/>
      <c r="AI2672" s="659"/>
      <c r="AJ2672" s="659"/>
      <c r="AK2672" s="659"/>
    </row>
    <row r="2673" spans="1:37">
      <c r="A2673" s="659"/>
      <c r="B2673" s="659"/>
      <c r="C2673" s="659"/>
      <c r="D2673" s="659"/>
      <c r="E2673" s="659"/>
      <c r="F2673" s="659"/>
      <c r="G2673" s="659"/>
      <c r="H2673" s="659"/>
      <c r="I2673" s="660"/>
      <c r="J2673" s="659"/>
      <c r="K2673" s="660"/>
      <c r="L2673" s="659"/>
      <c r="M2673" s="659"/>
      <c r="N2673" s="659"/>
      <c r="O2673" s="659"/>
      <c r="P2673" s="659"/>
      <c r="Q2673" s="659"/>
      <c r="R2673" s="659"/>
      <c r="S2673" s="659"/>
      <c r="T2673" s="659"/>
      <c r="U2673" s="659"/>
      <c r="V2673" s="659"/>
      <c r="W2673" s="659"/>
      <c r="X2673" s="659"/>
      <c r="Y2673" s="659"/>
      <c r="Z2673" s="659"/>
      <c r="AA2673" s="659"/>
      <c r="AB2673" s="659"/>
      <c r="AC2673" s="659"/>
      <c r="AD2673" s="659"/>
      <c r="AE2673" s="659"/>
      <c r="AF2673" s="659"/>
      <c r="AG2673" s="659"/>
      <c r="AH2673" s="659"/>
      <c r="AI2673" s="659"/>
      <c r="AJ2673" s="659"/>
      <c r="AK2673" s="659"/>
    </row>
    <row r="2674" spans="1:37">
      <c r="A2674" s="659"/>
      <c r="B2674" s="659"/>
      <c r="C2674" s="659"/>
      <c r="D2674" s="659"/>
      <c r="E2674" s="659"/>
      <c r="F2674" s="659"/>
      <c r="G2674" s="659"/>
      <c r="H2674" s="659"/>
      <c r="I2674" s="660"/>
      <c r="J2674" s="659"/>
      <c r="K2674" s="660"/>
      <c r="L2674" s="659"/>
      <c r="M2674" s="659"/>
      <c r="N2674" s="659"/>
      <c r="O2674" s="659"/>
      <c r="P2674" s="659"/>
      <c r="Q2674" s="659"/>
      <c r="R2674" s="659"/>
      <c r="S2674" s="659"/>
      <c r="T2674" s="659"/>
      <c r="U2674" s="659"/>
      <c r="V2674" s="659"/>
      <c r="W2674" s="659"/>
      <c r="X2674" s="659"/>
      <c r="Y2674" s="659"/>
      <c r="Z2674" s="659"/>
      <c r="AA2674" s="659"/>
      <c r="AB2674" s="659"/>
      <c r="AC2674" s="659"/>
      <c r="AD2674" s="659"/>
      <c r="AE2674" s="659"/>
      <c r="AF2674" s="659"/>
      <c r="AG2674" s="659"/>
      <c r="AH2674" s="659"/>
      <c r="AI2674" s="659"/>
      <c r="AJ2674" s="659"/>
      <c r="AK2674" s="659"/>
    </row>
    <row r="2675" spans="1:37">
      <c r="A2675" s="659"/>
      <c r="B2675" s="659"/>
      <c r="C2675" s="659"/>
      <c r="D2675" s="659"/>
      <c r="E2675" s="659"/>
      <c r="F2675" s="659"/>
      <c r="G2675" s="659"/>
      <c r="H2675" s="659"/>
      <c r="I2675" s="660"/>
      <c r="J2675" s="659"/>
      <c r="K2675" s="660"/>
      <c r="L2675" s="659"/>
      <c r="M2675" s="659"/>
      <c r="N2675" s="659"/>
      <c r="O2675" s="659"/>
      <c r="P2675" s="659"/>
      <c r="Q2675" s="659"/>
      <c r="R2675" s="659"/>
      <c r="S2675" s="659"/>
      <c r="T2675" s="659"/>
      <c r="U2675" s="659"/>
      <c r="V2675" s="659"/>
      <c r="W2675" s="659"/>
      <c r="X2675" s="659"/>
      <c r="Y2675" s="659"/>
      <c r="Z2675" s="659"/>
      <c r="AA2675" s="659"/>
      <c r="AB2675" s="659"/>
      <c r="AC2675" s="659"/>
      <c r="AD2675" s="659"/>
      <c r="AE2675" s="659"/>
      <c r="AF2675" s="659"/>
      <c r="AG2675" s="659"/>
      <c r="AH2675" s="659"/>
      <c r="AI2675" s="659"/>
      <c r="AJ2675" s="659"/>
      <c r="AK2675" s="659"/>
    </row>
    <row r="2676" spans="1:37">
      <c r="A2676" s="659"/>
      <c r="B2676" s="659"/>
      <c r="C2676" s="659"/>
      <c r="D2676" s="659"/>
      <c r="E2676" s="659"/>
      <c r="F2676" s="659"/>
      <c r="G2676" s="659"/>
      <c r="H2676" s="659"/>
      <c r="I2676" s="660"/>
      <c r="J2676" s="659"/>
      <c r="K2676" s="660"/>
      <c r="L2676" s="659"/>
      <c r="M2676" s="659"/>
      <c r="N2676" s="659"/>
      <c r="O2676" s="659"/>
      <c r="P2676" s="659"/>
      <c r="Q2676" s="659"/>
      <c r="R2676" s="659"/>
      <c r="S2676" s="659"/>
      <c r="T2676" s="659"/>
      <c r="U2676" s="659"/>
      <c r="V2676" s="659"/>
      <c r="W2676" s="659"/>
      <c r="X2676" s="659"/>
      <c r="Y2676" s="659"/>
      <c r="Z2676" s="659"/>
      <c r="AA2676" s="659"/>
      <c r="AB2676" s="659"/>
      <c r="AC2676" s="659"/>
      <c r="AD2676" s="659"/>
      <c r="AE2676" s="659"/>
      <c r="AF2676" s="659"/>
      <c r="AG2676" s="659"/>
      <c r="AH2676" s="659"/>
      <c r="AI2676" s="659"/>
      <c r="AJ2676" s="659"/>
      <c r="AK2676" s="659"/>
    </row>
    <row r="2677" spans="1:37">
      <c r="A2677" s="659"/>
      <c r="B2677" s="659"/>
      <c r="C2677" s="659"/>
      <c r="D2677" s="659"/>
      <c r="E2677" s="659"/>
      <c r="F2677" s="659"/>
      <c r="G2677" s="659"/>
      <c r="H2677" s="659"/>
      <c r="I2677" s="660"/>
      <c r="J2677" s="659"/>
      <c r="K2677" s="660"/>
      <c r="L2677" s="659"/>
      <c r="M2677" s="659"/>
      <c r="N2677" s="659"/>
      <c r="O2677" s="659"/>
      <c r="P2677" s="659"/>
      <c r="Q2677" s="659"/>
      <c r="R2677" s="659"/>
      <c r="S2677" s="659"/>
      <c r="T2677" s="659"/>
      <c r="U2677" s="659"/>
      <c r="V2677" s="659"/>
      <c r="W2677" s="659"/>
      <c r="X2677" s="659"/>
      <c r="Y2677" s="659"/>
      <c r="Z2677" s="659"/>
      <c r="AA2677" s="659"/>
      <c r="AB2677" s="659"/>
      <c r="AC2677" s="659"/>
      <c r="AD2677" s="659"/>
      <c r="AE2677" s="659"/>
      <c r="AF2677" s="659"/>
      <c r="AG2677" s="659"/>
      <c r="AH2677" s="659"/>
      <c r="AI2677" s="659"/>
      <c r="AJ2677" s="659"/>
      <c r="AK2677" s="659"/>
    </row>
    <row r="2678" spans="1:37">
      <c r="A2678" s="659"/>
      <c r="B2678" s="659"/>
      <c r="C2678" s="659"/>
      <c r="D2678" s="659"/>
      <c r="E2678" s="659"/>
      <c r="F2678" s="659"/>
      <c r="G2678" s="659"/>
      <c r="H2678" s="659"/>
      <c r="I2678" s="660"/>
      <c r="J2678" s="659"/>
      <c r="K2678" s="660"/>
      <c r="L2678" s="659"/>
      <c r="M2678" s="659"/>
      <c r="N2678" s="659"/>
      <c r="O2678" s="659"/>
      <c r="P2678" s="659"/>
      <c r="Q2678" s="659"/>
      <c r="R2678" s="659"/>
      <c r="S2678" s="659"/>
      <c r="T2678" s="659"/>
      <c r="U2678" s="659"/>
      <c r="V2678" s="659"/>
      <c r="W2678" s="659"/>
      <c r="X2678" s="659"/>
      <c r="Y2678" s="659"/>
      <c r="Z2678" s="659"/>
      <c r="AA2678" s="659"/>
      <c r="AB2678" s="659"/>
      <c r="AC2678" s="659"/>
      <c r="AD2678" s="659"/>
      <c r="AE2678" s="659"/>
      <c r="AF2678" s="659"/>
      <c r="AG2678" s="659"/>
      <c r="AH2678" s="659"/>
      <c r="AI2678" s="659"/>
      <c r="AJ2678" s="659"/>
      <c r="AK2678" s="659"/>
    </row>
    <row r="2679" spans="1:37">
      <c r="A2679" s="659"/>
      <c r="B2679" s="659"/>
      <c r="C2679" s="659"/>
      <c r="D2679" s="659"/>
      <c r="E2679" s="659"/>
      <c r="F2679" s="659"/>
      <c r="G2679" s="659"/>
      <c r="H2679" s="659"/>
      <c r="I2679" s="660"/>
      <c r="J2679" s="659"/>
      <c r="K2679" s="660"/>
      <c r="L2679" s="659"/>
      <c r="M2679" s="659"/>
      <c r="N2679" s="659"/>
      <c r="O2679" s="659"/>
      <c r="P2679" s="659"/>
      <c r="Q2679" s="659"/>
      <c r="R2679" s="659"/>
      <c r="S2679" s="659"/>
      <c r="T2679" s="659"/>
      <c r="U2679" s="659"/>
      <c r="V2679" s="659"/>
      <c r="W2679" s="659"/>
      <c r="X2679" s="659"/>
      <c r="Y2679" s="659"/>
      <c r="Z2679" s="659"/>
      <c r="AA2679" s="659"/>
      <c r="AB2679" s="659"/>
      <c r="AC2679" s="659"/>
      <c r="AD2679" s="659"/>
      <c r="AE2679" s="659"/>
      <c r="AF2679" s="659"/>
      <c r="AG2679" s="659"/>
      <c r="AH2679" s="659"/>
      <c r="AI2679" s="659"/>
      <c r="AJ2679" s="659"/>
      <c r="AK2679" s="659"/>
    </row>
    <row r="2680" spans="1:37">
      <c r="A2680" s="659"/>
      <c r="B2680" s="659"/>
      <c r="C2680" s="659"/>
      <c r="D2680" s="659"/>
      <c r="E2680" s="659"/>
      <c r="F2680" s="659"/>
      <c r="G2680" s="659"/>
      <c r="H2680" s="659"/>
      <c r="I2680" s="660"/>
      <c r="J2680" s="659"/>
      <c r="K2680" s="660"/>
      <c r="L2680" s="659"/>
      <c r="M2680" s="659"/>
      <c r="N2680" s="659"/>
      <c r="O2680" s="659"/>
      <c r="P2680" s="659"/>
      <c r="Q2680" s="659"/>
      <c r="R2680" s="659"/>
      <c r="S2680" s="659"/>
      <c r="T2680" s="659"/>
      <c r="U2680" s="659"/>
      <c r="V2680" s="659"/>
      <c r="W2680" s="659"/>
      <c r="X2680" s="659"/>
      <c r="Y2680" s="659"/>
      <c r="Z2680" s="659"/>
      <c r="AA2680" s="659"/>
      <c r="AB2680" s="659"/>
      <c r="AC2680" s="659"/>
      <c r="AD2680" s="659"/>
      <c r="AE2680" s="659"/>
      <c r="AF2680" s="659"/>
      <c r="AG2680" s="659"/>
      <c r="AH2680" s="659"/>
      <c r="AI2680" s="659"/>
      <c r="AJ2680" s="659"/>
      <c r="AK2680" s="659"/>
    </row>
    <row r="2681" spans="1:37">
      <c r="A2681" s="659"/>
      <c r="B2681" s="659"/>
      <c r="C2681" s="659"/>
      <c r="D2681" s="659"/>
      <c r="E2681" s="659"/>
      <c r="F2681" s="659"/>
      <c r="G2681" s="659"/>
      <c r="H2681" s="659"/>
      <c r="I2681" s="660"/>
      <c r="J2681" s="659"/>
      <c r="K2681" s="660"/>
      <c r="L2681" s="659"/>
      <c r="M2681" s="659"/>
      <c r="N2681" s="659"/>
      <c r="O2681" s="659"/>
      <c r="P2681" s="659"/>
      <c r="Q2681" s="659"/>
      <c r="R2681" s="659"/>
      <c r="S2681" s="659"/>
      <c r="T2681" s="659"/>
      <c r="U2681" s="659"/>
      <c r="V2681" s="659"/>
      <c r="W2681" s="659"/>
      <c r="X2681" s="659"/>
      <c r="Y2681" s="659"/>
      <c r="Z2681" s="659"/>
      <c r="AA2681" s="659"/>
      <c r="AB2681" s="659"/>
      <c r="AC2681" s="659"/>
      <c r="AD2681" s="659"/>
      <c r="AE2681" s="659"/>
      <c r="AF2681" s="659"/>
      <c r="AG2681" s="659"/>
      <c r="AH2681" s="659"/>
      <c r="AI2681" s="659"/>
      <c r="AJ2681" s="659"/>
      <c r="AK2681" s="659"/>
    </row>
    <row r="2682" spans="1:37">
      <c r="A2682" s="659"/>
      <c r="B2682" s="659"/>
      <c r="C2682" s="659"/>
      <c r="D2682" s="659"/>
      <c r="E2682" s="659"/>
      <c r="F2682" s="659"/>
      <c r="G2682" s="659"/>
      <c r="H2682" s="659"/>
      <c r="I2682" s="660"/>
      <c r="J2682" s="659"/>
      <c r="K2682" s="660"/>
      <c r="L2682" s="659"/>
      <c r="M2682" s="659"/>
      <c r="N2682" s="659"/>
      <c r="O2682" s="659"/>
      <c r="P2682" s="659"/>
      <c r="Q2682" s="659"/>
      <c r="R2682" s="659"/>
      <c r="S2682" s="659"/>
      <c r="T2682" s="659"/>
      <c r="U2682" s="659"/>
      <c r="V2682" s="659"/>
      <c r="W2682" s="659"/>
      <c r="X2682" s="659"/>
      <c r="Y2682" s="659"/>
      <c r="Z2682" s="659"/>
      <c r="AA2682" s="659"/>
      <c r="AB2682" s="659"/>
      <c r="AC2682" s="659"/>
      <c r="AD2682" s="659"/>
      <c r="AE2682" s="659"/>
      <c r="AF2682" s="659"/>
      <c r="AG2682" s="659"/>
      <c r="AH2682" s="659"/>
      <c r="AI2682" s="659"/>
      <c r="AJ2682" s="659"/>
      <c r="AK2682" s="659"/>
    </row>
    <row r="2683" spans="1:37">
      <c r="A2683" s="659"/>
      <c r="B2683" s="659"/>
      <c r="C2683" s="659"/>
      <c r="D2683" s="659"/>
      <c r="E2683" s="659"/>
      <c r="F2683" s="659"/>
      <c r="G2683" s="659"/>
      <c r="H2683" s="659"/>
      <c r="I2683" s="660"/>
      <c r="J2683" s="659"/>
      <c r="K2683" s="660"/>
      <c r="L2683" s="659"/>
      <c r="M2683" s="659"/>
      <c r="N2683" s="659"/>
      <c r="O2683" s="659"/>
      <c r="P2683" s="659"/>
      <c r="Q2683" s="659"/>
      <c r="R2683" s="659"/>
      <c r="S2683" s="659"/>
      <c r="T2683" s="659"/>
      <c r="U2683" s="659"/>
      <c r="V2683" s="659"/>
      <c r="W2683" s="659"/>
      <c r="X2683" s="659"/>
      <c r="Y2683" s="659"/>
      <c r="Z2683" s="659"/>
      <c r="AA2683" s="659"/>
      <c r="AB2683" s="659"/>
      <c r="AC2683" s="659"/>
      <c r="AD2683" s="659"/>
      <c r="AE2683" s="659"/>
      <c r="AF2683" s="659"/>
      <c r="AG2683" s="659"/>
      <c r="AH2683" s="659"/>
      <c r="AI2683" s="659"/>
      <c r="AJ2683" s="659"/>
      <c r="AK2683" s="659"/>
    </row>
    <row r="2684" spans="1:37">
      <c r="A2684" s="659"/>
      <c r="B2684" s="659"/>
      <c r="C2684" s="659"/>
      <c r="D2684" s="659"/>
      <c r="E2684" s="659"/>
      <c r="F2684" s="659"/>
      <c r="G2684" s="659"/>
      <c r="H2684" s="659"/>
      <c r="I2684" s="660"/>
      <c r="J2684" s="659"/>
      <c r="K2684" s="660"/>
      <c r="L2684" s="659"/>
      <c r="M2684" s="659"/>
      <c r="N2684" s="659"/>
      <c r="O2684" s="659"/>
      <c r="P2684" s="659"/>
      <c r="Q2684" s="659"/>
      <c r="R2684" s="659"/>
      <c r="S2684" s="659"/>
      <c r="T2684" s="659"/>
      <c r="U2684" s="659"/>
      <c r="V2684" s="659"/>
      <c r="W2684" s="659"/>
      <c r="X2684" s="659"/>
      <c r="Y2684" s="659"/>
      <c r="Z2684" s="659"/>
      <c r="AA2684" s="659"/>
      <c r="AB2684" s="659"/>
      <c r="AC2684" s="659"/>
      <c r="AD2684" s="659"/>
      <c r="AE2684" s="659"/>
      <c r="AF2684" s="659"/>
      <c r="AG2684" s="659"/>
      <c r="AH2684" s="659"/>
      <c r="AI2684" s="659"/>
      <c r="AJ2684" s="659"/>
      <c r="AK2684" s="659"/>
    </row>
    <row r="2685" spans="1:37">
      <c r="A2685" s="659"/>
      <c r="B2685" s="659"/>
      <c r="C2685" s="659"/>
      <c r="D2685" s="659"/>
      <c r="E2685" s="659"/>
      <c r="F2685" s="659"/>
      <c r="G2685" s="659"/>
      <c r="H2685" s="659"/>
      <c r="I2685" s="660"/>
      <c r="J2685" s="659"/>
      <c r="K2685" s="660"/>
      <c r="L2685" s="659"/>
      <c r="M2685" s="659"/>
      <c r="N2685" s="659"/>
      <c r="O2685" s="659"/>
      <c r="P2685" s="659"/>
      <c r="Q2685" s="659"/>
      <c r="R2685" s="659"/>
      <c r="S2685" s="659"/>
      <c r="T2685" s="659"/>
      <c r="U2685" s="659"/>
      <c r="V2685" s="659"/>
      <c r="W2685" s="659"/>
      <c r="X2685" s="659"/>
      <c r="Y2685" s="659"/>
      <c r="Z2685" s="659"/>
      <c r="AA2685" s="659"/>
      <c r="AB2685" s="659"/>
      <c r="AC2685" s="659"/>
      <c r="AD2685" s="659"/>
      <c r="AE2685" s="659"/>
      <c r="AF2685" s="659"/>
      <c r="AG2685" s="659"/>
      <c r="AH2685" s="659"/>
      <c r="AI2685" s="659"/>
      <c r="AJ2685" s="659"/>
      <c r="AK2685" s="659"/>
    </row>
    <row r="2686" spans="1:37">
      <c r="A2686" s="659"/>
      <c r="B2686" s="659"/>
      <c r="C2686" s="659"/>
      <c r="D2686" s="659"/>
      <c r="E2686" s="659"/>
      <c r="F2686" s="659"/>
      <c r="G2686" s="659"/>
      <c r="H2686" s="659"/>
      <c r="I2686" s="660"/>
      <c r="J2686" s="659"/>
      <c r="K2686" s="660"/>
      <c r="L2686" s="659"/>
      <c r="M2686" s="659"/>
      <c r="N2686" s="659"/>
      <c r="O2686" s="659"/>
      <c r="P2686" s="659"/>
      <c r="Q2686" s="659"/>
      <c r="R2686" s="659"/>
      <c r="S2686" s="659"/>
      <c r="T2686" s="659"/>
      <c r="U2686" s="659"/>
      <c r="V2686" s="659"/>
      <c r="W2686" s="659"/>
      <c r="X2686" s="659"/>
      <c r="Y2686" s="659"/>
      <c r="Z2686" s="659"/>
      <c r="AA2686" s="659"/>
      <c r="AB2686" s="659"/>
      <c r="AC2686" s="659"/>
      <c r="AD2686" s="659"/>
      <c r="AE2686" s="659"/>
      <c r="AF2686" s="659"/>
      <c r="AG2686" s="659"/>
      <c r="AH2686" s="659"/>
      <c r="AI2686" s="659"/>
      <c r="AJ2686" s="659"/>
      <c r="AK2686" s="659"/>
    </row>
    <row r="2687" spans="1:37">
      <c r="A2687" s="659"/>
      <c r="B2687" s="659"/>
      <c r="C2687" s="659"/>
      <c r="D2687" s="659"/>
      <c r="E2687" s="659"/>
      <c r="F2687" s="659"/>
      <c r="G2687" s="659"/>
      <c r="H2687" s="659"/>
      <c r="I2687" s="660"/>
      <c r="J2687" s="659"/>
      <c r="K2687" s="660"/>
      <c r="L2687" s="659"/>
      <c r="M2687" s="659"/>
      <c r="N2687" s="659"/>
      <c r="O2687" s="659"/>
      <c r="P2687" s="659"/>
      <c r="Q2687" s="659"/>
      <c r="R2687" s="659"/>
      <c r="S2687" s="659"/>
      <c r="T2687" s="659"/>
      <c r="U2687" s="659"/>
      <c r="V2687" s="659"/>
      <c r="W2687" s="659"/>
      <c r="X2687" s="659"/>
      <c r="Y2687" s="659"/>
      <c r="Z2687" s="659"/>
      <c r="AA2687" s="659"/>
      <c r="AB2687" s="659"/>
      <c r="AC2687" s="659"/>
      <c r="AD2687" s="659"/>
      <c r="AE2687" s="659"/>
      <c r="AF2687" s="659"/>
      <c r="AG2687" s="659"/>
      <c r="AH2687" s="659"/>
      <c r="AI2687" s="659"/>
      <c r="AJ2687" s="659"/>
      <c r="AK2687" s="659"/>
    </row>
    <row r="2688" spans="1:37">
      <c r="A2688" s="659"/>
      <c r="B2688" s="659"/>
      <c r="C2688" s="659"/>
      <c r="D2688" s="659"/>
      <c r="E2688" s="659"/>
      <c r="F2688" s="659"/>
      <c r="G2688" s="659"/>
      <c r="H2688" s="659"/>
      <c r="I2688" s="660"/>
      <c r="J2688" s="659"/>
      <c r="K2688" s="660"/>
      <c r="L2688" s="659"/>
      <c r="M2688" s="659"/>
      <c r="N2688" s="659"/>
      <c r="O2688" s="659"/>
      <c r="P2688" s="659"/>
      <c r="Q2688" s="659"/>
      <c r="R2688" s="659"/>
      <c r="S2688" s="659"/>
      <c r="T2688" s="659"/>
      <c r="U2688" s="659"/>
      <c r="V2688" s="659"/>
      <c r="W2688" s="659"/>
      <c r="X2688" s="659"/>
      <c r="Y2688" s="659"/>
      <c r="Z2688" s="659"/>
      <c r="AA2688" s="659"/>
      <c r="AB2688" s="659"/>
      <c r="AC2688" s="659"/>
      <c r="AD2688" s="659"/>
      <c r="AE2688" s="659"/>
      <c r="AF2688" s="659"/>
      <c r="AG2688" s="659"/>
      <c r="AH2688" s="659"/>
      <c r="AI2688" s="659"/>
      <c r="AJ2688" s="659"/>
      <c r="AK2688" s="659"/>
    </row>
    <row r="2689" spans="1:37">
      <c r="A2689" s="659"/>
      <c r="B2689" s="659"/>
      <c r="C2689" s="659"/>
      <c r="D2689" s="659"/>
      <c r="E2689" s="659"/>
      <c r="F2689" s="659"/>
      <c r="G2689" s="659"/>
      <c r="H2689" s="659"/>
      <c r="I2689" s="660"/>
      <c r="J2689" s="659"/>
      <c r="K2689" s="660"/>
      <c r="L2689" s="659"/>
      <c r="M2689" s="659"/>
      <c r="N2689" s="659"/>
      <c r="O2689" s="659"/>
      <c r="P2689" s="659"/>
      <c r="Q2689" s="659"/>
      <c r="R2689" s="659"/>
      <c r="S2689" s="659"/>
      <c r="T2689" s="659"/>
      <c r="U2689" s="659"/>
      <c r="V2689" s="659"/>
      <c r="W2689" s="659"/>
      <c r="X2689" s="659"/>
      <c r="Y2689" s="659"/>
      <c r="Z2689" s="659"/>
      <c r="AA2689" s="659"/>
      <c r="AB2689" s="659"/>
      <c r="AC2689" s="659"/>
      <c r="AD2689" s="659"/>
      <c r="AE2689" s="659"/>
      <c r="AF2689" s="659"/>
      <c r="AG2689" s="659"/>
      <c r="AH2689" s="659"/>
      <c r="AI2689" s="659"/>
      <c r="AJ2689" s="659"/>
      <c r="AK2689" s="659"/>
    </row>
    <row r="2690" spans="1:37">
      <c r="A2690" s="659"/>
      <c r="B2690" s="659"/>
      <c r="C2690" s="659"/>
      <c r="D2690" s="659"/>
      <c r="E2690" s="659"/>
      <c r="F2690" s="659"/>
      <c r="G2690" s="659"/>
      <c r="H2690" s="659"/>
      <c r="I2690" s="660"/>
      <c r="J2690" s="659"/>
      <c r="K2690" s="660"/>
      <c r="L2690" s="659"/>
      <c r="M2690" s="659"/>
      <c r="N2690" s="659"/>
      <c r="O2690" s="659"/>
      <c r="P2690" s="659"/>
      <c r="Q2690" s="659"/>
      <c r="R2690" s="659"/>
      <c r="S2690" s="659"/>
      <c r="T2690" s="659"/>
      <c r="U2690" s="659"/>
      <c r="V2690" s="659"/>
      <c r="W2690" s="659"/>
      <c r="X2690" s="659"/>
      <c r="Y2690" s="659"/>
      <c r="Z2690" s="659"/>
      <c r="AA2690" s="659"/>
      <c r="AB2690" s="659"/>
      <c r="AC2690" s="659"/>
      <c r="AD2690" s="659"/>
      <c r="AE2690" s="659"/>
      <c r="AF2690" s="659"/>
      <c r="AG2690" s="659"/>
      <c r="AH2690" s="659"/>
      <c r="AI2690" s="659"/>
      <c r="AJ2690" s="659"/>
      <c r="AK2690" s="659"/>
    </row>
    <row r="2691" spans="1:37">
      <c r="A2691" s="659"/>
      <c r="B2691" s="659"/>
      <c r="C2691" s="659"/>
      <c r="D2691" s="659"/>
      <c r="E2691" s="659"/>
      <c r="F2691" s="659"/>
      <c r="G2691" s="659"/>
      <c r="H2691" s="659"/>
      <c r="I2691" s="660"/>
      <c r="J2691" s="659"/>
      <c r="K2691" s="660"/>
      <c r="L2691" s="659"/>
      <c r="M2691" s="659"/>
      <c r="N2691" s="659"/>
      <c r="O2691" s="659"/>
      <c r="P2691" s="659"/>
      <c r="Q2691" s="659"/>
      <c r="R2691" s="659"/>
      <c r="S2691" s="659"/>
      <c r="T2691" s="659"/>
      <c r="U2691" s="659"/>
      <c r="V2691" s="659"/>
      <c r="W2691" s="659"/>
      <c r="X2691" s="659"/>
      <c r="Y2691" s="659"/>
      <c r="Z2691" s="659"/>
      <c r="AA2691" s="659"/>
      <c r="AB2691" s="659"/>
      <c r="AC2691" s="659"/>
      <c r="AD2691" s="659"/>
      <c r="AE2691" s="659"/>
      <c r="AF2691" s="659"/>
      <c r="AG2691" s="659"/>
      <c r="AH2691" s="659"/>
      <c r="AI2691" s="659"/>
      <c r="AJ2691" s="659"/>
      <c r="AK2691" s="659"/>
    </row>
    <row r="2692" spans="1:37">
      <c r="A2692" s="659"/>
      <c r="B2692" s="659"/>
      <c r="C2692" s="659"/>
      <c r="D2692" s="659"/>
      <c r="E2692" s="659"/>
      <c r="F2692" s="659"/>
      <c r="G2692" s="659"/>
      <c r="H2692" s="659"/>
      <c r="I2692" s="660"/>
      <c r="J2692" s="659"/>
      <c r="K2692" s="660"/>
      <c r="L2692" s="659"/>
      <c r="M2692" s="659"/>
      <c r="N2692" s="659"/>
      <c r="O2692" s="659"/>
      <c r="P2692" s="659"/>
      <c r="Q2692" s="659"/>
      <c r="R2692" s="659"/>
      <c r="S2692" s="659"/>
      <c r="T2692" s="659"/>
      <c r="U2692" s="659"/>
      <c r="V2692" s="659"/>
      <c r="W2692" s="659"/>
      <c r="X2692" s="659"/>
      <c r="Y2692" s="659"/>
      <c r="Z2692" s="659"/>
      <c r="AA2692" s="659"/>
      <c r="AB2692" s="659"/>
      <c r="AC2692" s="659"/>
      <c r="AD2692" s="659"/>
      <c r="AE2692" s="659"/>
      <c r="AF2692" s="659"/>
      <c r="AG2692" s="659"/>
      <c r="AH2692" s="659"/>
      <c r="AI2692" s="659"/>
      <c r="AJ2692" s="659"/>
      <c r="AK2692" s="659"/>
    </row>
    <row r="2693" spans="1:37">
      <c r="A2693" s="659"/>
      <c r="B2693" s="659"/>
      <c r="C2693" s="659"/>
      <c r="D2693" s="659"/>
      <c r="E2693" s="659"/>
      <c r="F2693" s="659"/>
      <c r="G2693" s="659"/>
      <c r="H2693" s="659"/>
      <c r="I2693" s="660"/>
      <c r="J2693" s="659"/>
      <c r="K2693" s="660"/>
      <c r="L2693" s="659"/>
      <c r="M2693" s="659"/>
      <c r="N2693" s="659"/>
      <c r="O2693" s="659"/>
      <c r="P2693" s="659"/>
      <c r="Q2693" s="659"/>
      <c r="R2693" s="659"/>
      <c r="S2693" s="659"/>
      <c r="T2693" s="659"/>
      <c r="U2693" s="659"/>
      <c r="V2693" s="659"/>
      <c r="W2693" s="659"/>
      <c r="X2693" s="659"/>
      <c r="Y2693" s="659"/>
      <c r="Z2693" s="659"/>
      <c r="AA2693" s="659"/>
      <c r="AB2693" s="659"/>
      <c r="AC2693" s="659"/>
      <c r="AD2693" s="659"/>
      <c r="AE2693" s="659"/>
      <c r="AF2693" s="659"/>
      <c r="AG2693" s="659"/>
      <c r="AH2693" s="659"/>
      <c r="AI2693" s="659"/>
      <c r="AJ2693" s="659"/>
      <c r="AK2693" s="659"/>
    </row>
    <row r="2694" spans="1:37">
      <c r="A2694" s="659"/>
      <c r="B2694" s="659"/>
      <c r="C2694" s="659"/>
      <c r="D2694" s="659"/>
      <c r="E2694" s="659"/>
      <c r="F2694" s="659"/>
      <c r="G2694" s="659"/>
      <c r="H2694" s="659"/>
      <c r="I2694" s="660"/>
      <c r="J2694" s="659"/>
      <c r="K2694" s="660"/>
      <c r="L2694" s="659"/>
      <c r="M2694" s="659"/>
      <c r="N2694" s="659"/>
      <c r="O2694" s="659"/>
      <c r="P2694" s="659"/>
      <c r="Q2694" s="659"/>
      <c r="R2694" s="659"/>
      <c r="S2694" s="659"/>
      <c r="T2694" s="659"/>
      <c r="U2694" s="659"/>
      <c r="V2694" s="659"/>
      <c r="W2694" s="659"/>
      <c r="X2694" s="659"/>
      <c r="Y2694" s="659"/>
      <c r="Z2694" s="659"/>
      <c r="AA2694" s="659"/>
      <c r="AB2694" s="659"/>
      <c r="AC2694" s="659"/>
      <c r="AD2694" s="659"/>
      <c r="AE2694" s="659"/>
      <c r="AF2694" s="659"/>
      <c r="AG2694" s="659"/>
      <c r="AH2694" s="659"/>
      <c r="AI2694" s="659"/>
      <c r="AJ2694" s="659"/>
      <c r="AK2694" s="659"/>
    </row>
    <row r="2695" spans="1:37">
      <c r="A2695" s="659"/>
      <c r="B2695" s="659"/>
      <c r="C2695" s="659"/>
      <c r="D2695" s="659"/>
      <c r="E2695" s="659"/>
      <c r="F2695" s="659"/>
      <c r="G2695" s="659"/>
      <c r="H2695" s="659"/>
      <c r="I2695" s="660"/>
      <c r="J2695" s="659"/>
      <c r="K2695" s="660"/>
      <c r="L2695" s="659"/>
      <c r="M2695" s="659"/>
      <c r="N2695" s="659"/>
      <c r="O2695" s="659"/>
      <c r="P2695" s="659"/>
      <c r="Q2695" s="659"/>
      <c r="R2695" s="659"/>
      <c r="S2695" s="659"/>
      <c r="T2695" s="659"/>
      <c r="U2695" s="659"/>
      <c r="V2695" s="659"/>
      <c r="W2695" s="659"/>
      <c r="X2695" s="659"/>
      <c r="Y2695" s="659"/>
      <c r="Z2695" s="659"/>
      <c r="AA2695" s="659"/>
      <c r="AB2695" s="659"/>
      <c r="AC2695" s="659"/>
      <c r="AD2695" s="659"/>
      <c r="AE2695" s="659"/>
      <c r="AF2695" s="659"/>
      <c r="AG2695" s="659"/>
      <c r="AH2695" s="659"/>
      <c r="AI2695" s="659"/>
      <c r="AJ2695" s="659"/>
      <c r="AK2695" s="659"/>
    </row>
    <row r="2696" spans="1:37">
      <c r="A2696" s="659"/>
      <c r="B2696" s="659"/>
      <c r="C2696" s="659"/>
      <c r="D2696" s="659"/>
      <c r="E2696" s="659"/>
      <c r="F2696" s="659"/>
      <c r="G2696" s="659"/>
      <c r="H2696" s="659"/>
      <c r="I2696" s="660"/>
      <c r="J2696" s="659"/>
      <c r="K2696" s="660"/>
      <c r="L2696" s="659"/>
      <c r="M2696" s="659"/>
      <c r="N2696" s="659"/>
      <c r="O2696" s="659"/>
      <c r="P2696" s="659"/>
      <c r="Q2696" s="659"/>
      <c r="R2696" s="659"/>
      <c r="S2696" s="659"/>
      <c r="T2696" s="659"/>
      <c r="U2696" s="659"/>
      <c r="V2696" s="659"/>
      <c r="W2696" s="659"/>
      <c r="X2696" s="659"/>
      <c r="Y2696" s="659"/>
      <c r="Z2696" s="659"/>
      <c r="AA2696" s="659"/>
      <c r="AB2696" s="659"/>
      <c r="AC2696" s="659"/>
      <c r="AD2696" s="659"/>
      <c r="AE2696" s="659"/>
      <c r="AF2696" s="659"/>
      <c r="AG2696" s="659"/>
      <c r="AH2696" s="659"/>
      <c r="AI2696" s="659"/>
      <c r="AJ2696" s="659"/>
      <c r="AK2696" s="659"/>
    </row>
    <row r="2697" spans="1:37">
      <c r="A2697" s="659"/>
      <c r="B2697" s="659"/>
      <c r="C2697" s="659"/>
      <c r="D2697" s="659"/>
      <c r="E2697" s="659"/>
      <c r="F2697" s="659"/>
      <c r="G2697" s="659"/>
      <c r="H2697" s="659"/>
      <c r="I2697" s="660"/>
      <c r="J2697" s="659"/>
      <c r="K2697" s="660"/>
      <c r="L2697" s="659"/>
      <c r="M2697" s="659"/>
      <c r="N2697" s="659"/>
      <c r="O2697" s="659"/>
      <c r="P2697" s="659"/>
      <c r="Q2697" s="659"/>
      <c r="R2697" s="659"/>
      <c r="S2697" s="659"/>
      <c r="T2697" s="659"/>
      <c r="U2697" s="659"/>
      <c r="V2697" s="659"/>
      <c r="W2697" s="659"/>
      <c r="X2697" s="659"/>
      <c r="Y2697" s="659"/>
      <c r="Z2697" s="659"/>
      <c r="AA2697" s="659"/>
      <c r="AB2697" s="659"/>
      <c r="AC2697" s="659"/>
      <c r="AD2697" s="659"/>
      <c r="AE2697" s="659"/>
      <c r="AF2697" s="659"/>
      <c r="AG2697" s="659"/>
      <c r="AH2697" s="659"/>
      <c r="AI2697" s="659"/>
      <c r="AJ2697" s="659"/>
      <c r="AK2697" s="659"/>
    </row>
    <row r="2698" spans="1:37">
      <c r="A2698" s="659"/>
      <c r="B2698" s="659"/>
      <c r="C2698" s="659"/>
      <c r="D2698" s="659"/>
      <c r="E2698" s="659"/>
      <c r="F2698" s="659"/>
      <c r="G2698" s="659"/>
      <c r="H2698" s="659"/>
      <c r="I2698" s="660"/>
      <c r="J2698" s="659"/>
      <c r="K2698" s="660"/>
      <c r="L2698" s="659"/>
      <c r="M2698" s="659"/>
      <c r="N2698" s="659"/>
      <c r="O2698" s="659"/>
      <c r="P2698" s="659"/>
      <c r="Q2698" s="659"/>
      <c r="R2698" s="659"/>
      <c r="S2698" s="659"/>
      <c r="T2698" s="659"/>
      <c r="U2698" s="659"/>
      <c r="V2698" s="659"/>
      <c r="W2698" s="659"/>
      <c r="X2698" s="659"/>
      <c r="Y2698" s="659"/>
      <c r="Z2698" s="659"/>
      <c r="AA2698" s="659"/>
      <c r="AB2698" s="659"/>
      <c r="AC2698" s="659"/>
      <c r="AD2698" s="659"/>
      <c r="AE2698" s="659"/>
      <c r="AF2698" s="659"/>
      <c r="AG2698" s="659"/>
      <c r="AH2698" s="659"/>
      <c r="AI2698" s="659"/>
      <c r="AJ2698" s="659"/>
      <c r="AK2698" s="659"/>
    </row>
    <row r="2699" spans="1:37">
      <c r="A2699" s="659"/>
      <c r="B2699" s="659"/>
      <c r="C2699" s="659"/>
      <c r="D2699" s="659"/>
      <c r="E2699" s="659"/>
      <c r="F2699" s="659"/>
      <c r="G2699" s="659"/>
      <c r="H2699" s="659"/>
      <c r="I2699" s="660"/>
      <c r="J2699" s="659"/>
      <c r="K2699" s="660"/>
      <c r="L2699" s="659"/>
      <c r="M2699" s="659"/>
      <c r="N2699" s="659"/>
      <c r="O2699" s="659"/>
      <c r="P2699" s="659"/>
      <c r="Q2699" s="659"/>
      <c r="R2699" s="659"/>
      <c r="S2699" s="659"/>
      <c r="T2699" s="659"/>
      <c r="U2699" s="659"/>
      <c r="V2699" s="659"/>
      <c r="W2699" s="659"/>
      <c r="X2699" s="659"/>
      <c r="Y2699" s="659"/>
      <c r="Z2699" s="659"/>
      <c r="AA2699" s="659"/>
      <c r="AB2699" s="659"/>
      <c r="AC2699" s="659"/>
      <c r="AD2699" s="659"/>
      <c r="AE2699" s="659"/>
      <c r="AF2699" s="659"/>
      <c r="AG2699" s="659"/>
      <c r="AH2699" s="659"/>
      <c r="AI2699" s="659"/>
      <c r="AJ2699" s="659"/>
      <c r="AK2699" s="659"/>
    </row>
    <row r="2700" spans="1:37">
      <c r="A2700" s="659"/>
      <c r="B2700" s="659"/>
      <c r="C2700" s="659"/>
      <c r="D2700" s="659"/>
      <c r="E2700" s="659"/>
      <c r="F2700" s="659"/>
      <c r="G2700" s="659"/>
      <c r="H2700" s="659"/>
      <c r="I2700" s="660"/>
      <c r="J2700" s="659"/>
      <c r="K2700" s="660"/>
      <c r="L2700" s="659"/>
      <c r="M2700" s="659"/>
      <c r="N2700" s="659"/>
      <c r="O2700" s="659"/>
      <c r="P2700" s="659"/>
      <c r="Q2700" s="659"/>
      <c r="R2700" s="659"/>
      <c r="S2700" s="659"/>
      <c r="T2700" s="659"/>
      <c r="U2700" s="659"/>
      <c r="V2700" s="659"/>
      <c r="W2700" s="659"/>
      <c r="X2700" s="659"/>
      <c r="Y2700" s="659"/>
      <c r="Z2700" s="659"/>
      <c r="AA2700" s="659"/>
      <c r="AB2700" s="659"/>
      <c r="AC2700" s="659"/>
      <c r="AD2700" s="659"/>
      <c r="AE2700" s="659"/>
      <c r="AF2700" s="659"/>
      <c r="AG2700" s="659"/>
      <c r="AH2700" s="659"/>
      <c r="AI2700" s="659"/>
      <c r="AJ2700" s="659"/>
      <c r="AK2700" s="659"/>
    </row>
    <row r="2701" spans="1:37">
      <c r="A2701" s="659"/>
      <c r="B2701" s="659"/>
      <c r="C2701" s="659"/>
      <c r="D2701" s="659"/>
      <c r="E2701" s="659"/>
      <c r="F2701" s="659"/>
      <c r="G2701" s="659"/>
      <c r="H2701" s="659"/>
      <c r="I2701" s="660"/>
      <c r="J2701" s="659"/>
      <c r="K2701" s="660"/>
      <c r="L2701" s="659"/>
      <c r="M2701" s="659"/>
      <c r="N2701" s="659"/>
      <c r="O2701" s="659"/>
      <c r="P2701" s="659"/>
      <c r="Q2701" s="659"/>
      <c r="R2701" s="659"/>
      <c r="S2701" s="659"/>
      <c r="T2701" s="659"/>
      <c r="U2701" s="659"/>
      <c r="V2701" s="659"/>
      <c r="W2701" s="659"/>
      <c r="X2701" s="659"/>
      <c r="Y2701" s="659"/>
      <c r="Z2701" s="659"/>
      <c r="AA2701" s="659"/>
      <c r="AB2701" s="659"/>
      <c r="AC2701" s="659"/>
      <c r="AD2701" s="659"/>
      <c r="AE2701" s="659"/>
      <c r="AF2701" s="659"/>
      <c r="AG2701" s="659"/>
      <c r="AH2701" s="659"/>
      <c r="AI2701" s="659"/>
      <c r="AJ2701" s="659"/>
      <c r="AK2701" s="659"/>
    </row>
    <row r="2702" spans="1:37">
      <c r="A2702" s="659"/>
      <c r="B2702" s="659"/>
      <c r="C2702" s="659"/>
      <c r="D2702" s="659"/>
      <c r="E2702" s="659"/>
      <c r="F2702" s="659"/>
      <c r="G2702" s="659"/>
      <c r="H2702" s="659"/>
      <c r="I2702" s="660"/>
      <c r="J2702" s="659"/>
      <c r="K2702" s="660"/>
      <c r="L2702" s="659"/>
      <c r="M2702" s="659"/>
      <c r="N2702" s="659"/>
      <c r="O2702" s="659"/>
      <c r="P2702" s="659"/>
      <c r="Q2702" s="659"/>
      <c r="R2702" s="659"/>
      <c r="S2702" s="659"/>
      <c r="T2702" s="659"/>
      <c r="U2702" s="659"/>
      <c r="V2702" s="659"/>
      <c r="W2702" s="659"/>
      <c r="X2702" s="659"/>
      <c r="Y2702" s="659"/>
      <c r="Z2702" s="659"/>
      <c r="AA2702" s="659"/>
      <c r="AB2702" s="659"/>
      <c r="AC2702" s="659"/>
      <c r="AD2702" s="659"/>
      <c r="AE2702" s="659"/>
      <c r="AF2702" s="659"/>
      <c r="AG2702" s="659"/>
      <c r="AH2702" s="659"/>
      <c r="AI2702" s="659"/>
      <c r="AJ2702" s="659"/>
      <c r="AK2702" s="659"/>
    </row>
    <row r="2703" spans="1:37">
      <c r="A2703" s="659"/>
      <c r="B2703" s="659"/>
      <c r="C2703" s="659"/>
      <c r="D2703" s="659"/>
      <c r="E2703" s="659"/>
      <c r="F2703" s="659"/>
      <c r="G2703" s="659"/>
      <c r="H2703" s="659"/>
      <c r="I2703" s="660"/>
      <c r="J2703" s="659"/>
      <c r="K2703" s="660"/>
      <c r="L2703" s="659"/>
      <c r="M2703" s="659"/>
      <c r="N2703" s="659"/>
      <c r="O2703" s="659"/>
      <c r="P2703" s="659"/>
      <c r="Q2703" s="659"/>
      <c r="R2703" s="659"/>
      <c r="S2703" s="659"/>
      <c r="T2703" s="659"/>
      <c r="U2703" s="659"/>
      <c r="V2703" s="659"/>
      <c r="W2703" s="659"/>
      <c r="X2703" s="659"/>
      <c r="Y2703" s="659"/>
      <c r="Z2703" s="659"/>
      <c r="AA2703" s="659"/>
      <c r="AB2703" s="659"/>
      <c r="AC2703" s="659"/>
      <c r="AD2703" s="659"/>
      <c r="AE2703" s="659"/>
      <c r="AF2703" s="659"/>
      <c r="AG2703" s="659"/>
      <c r="AH2703" s="659"/>
      <c r="AI2703" s="659"/>
      <c r="AJ2703" s="659"/>
      <c r="AK2703" s="659"/>
    </row>
    <row r="2704" spans="1:37">
      <c r="A2704" s="659"/>
      <c r="B2704" s="659"/>
      <c r="C2704" s="659"/>
      <c r="D2704" s="659"/>
      <c r="E2704" s="659"/>
      <c r="F2704" s="659"/>
      <c r="G2704" s="659"/>
      <c r="H2704" s="659"/>
      <c r="I2704" s="660"/>
      <c r="J2704" s="659"/>
      <c r="K2704" s="660"/>
      <c r="L2704" s="659"/>
      <c r="M2704" s="659"/>
      <c r="N2704" s="659"/>
      <c r="O2704" s="659"/>
      <c r="P2704" s="659"/>
      <c r="Q2704" s="659"/>
      <c r="R2704" s="659"/>
      <c r="S2704" s="659"/>
      <c r="T2704" s="659"/>
      <c r="U2704" s="659"/>
      <c r="V2704" s="659"/>
      <c r="W2704" s="659"/>
      <c r="X2704" s="659"/>
      <c r="Y2704" s="659"/>
      <c r="Z2704" s="659"/>
      <c r="AA2704" s="659"/>
      <c r="AB2704" s="659"/>
      <c r="AC2704" s="659"/>
      <c r="AD2704" s="659"/>
      <c r="AE2704" s="659"/>
      <c r="AF2704" s="659"/>
      <c r="AG2704" s="659"/>
      <c r="AH2704" s="659"/>
      <c r="AI2704" s="659"/>
      <c r="AJ2704" s="659"/>
      <c r="AK2704" s="659"/>
    </row>
    <row r="2705" spans="1:37">
      <c r="A2705" s="659"/>
      <c r="B2705" s="659"/>
      <c r="C2705" s="659"/>
      <c r="D2705" s="659"/>
      <c r="E2705" s="659"/>
      <c r="F2705" s="659"/>
      <c r="G2705" s="659"/>
      <c r="H2705" s="659"/>
      <c r="I2705" s="660"/>
      <c r="J2705" s="659"/>
      <c r="K2705" s="660"/>
      <c r="L2705" s="659"/>
      <c r="M2705" s="659"/>
      <c r="N2705" s="659"/>
      <c r="O2705" s="659"/>
      <c r="P2705" s="659"/>
      <c r="Q2705" s="659"/>
      <c r="R2705" s="659"/>
      <c r="S2705" s="659"/>
      <c r="T2705" s="659"/>
      <c r="U2705" s="659"/>
      <c r="V2705" s="659"/>
      <c r="W2705" s="659"/>
      <c r="X2705" s="659"/>
      <c r="Y2705" s="659"/>
      <c r="Z2705" s="659"/>
      <c r="AA2705" s="659"/>
      <c r="AB2705" s="659"/>
      <c r="AC2705" s="659"/>
      <c r="AD2705" s="659"/>
      <c r="AE2705" s="659"/>
      <c r="AF2705" s="659"/>
      <c r="AG2705" s="659"/>
      <c r="AH2705" s="659"/>
      <c r="AI2705" s="659"/>
      <c r="AJ2705" s="659"/>
      <c r="AK2705" s="659"/>
    </row>
    <row r="2706" spans="1:37">
      <c r="A2706" s="659"/>
      <c r="B2706" s="659"/>
      <c r="C2706" s="659"/>
      <c r="D2706" s="659"/>
      <c r="E2706" s="659"/>
      <c r="F2706" s="659"/>
      <c r="G2706" s="659"/>
      <c r="H2706" s="659"/>
      <c r="I2706" s="660"/>
      <c r="J2706" s="659"/>
      <c r="K2706" s="660"/>
      <c r="L2706" s="659"/>
      <c r="M2706" s="659"/>
      <c r="N2706" s="659"/>
      <c r="O2706" s="659"/>
      <c r="P2706" s="659"/>
      <c r="Q2706" s="659"/>
      <c r="R2706" s="659"/>
      <c r="S2706" s="659"/>
      <c r="T2706" s="659"/>
      <c r="U2706" s="659"/>
      <c r="V2706" s="659"/>
      <c r="W2706" s="659"/>
      <c r="X2706" s="659"/>
      <c r="Y2706" s="659"/>
      <c r="Z2706" s="659"/>
      <c r="AA2706" s="659"/>
      <c r="AB2706" s="659"/>
      <c r="AC2706" s="659"/>
      <c r="AD2706" s="659"/>
      <c r="AE2706" s="659"/>
      <c r="AF2706" s="659"/>
      <c r="AG2706" s="659"/>
      <c r="AH2706" s="659"/>
      <c r="AI2706" s="659"/>
      <c r="AJ2706" s="659"/>
      <c r="AK2706" s="659"/>
    </row>
    <row r="2707" spans="1:37">
      <c r="A2707" s="659"/>
      <c r="B2707" s="659"/>
      <c r="C2707" s="659"/>
      <c r="D2707" s="659"/>
      <c r="E2707" s="659"/>
      <c r="F2707" s="659"/>
      <c r="G2707" s="659"/>
      <c r="H2707" s="659"/>
      <c r="I2707" s="660"/>
      <c r="J2707" s="659"/>
      <c r="K2707" s="660"/>
      <c r="L2707" s="659"/>
      <c r="M2707" s="659"/>
      <c r="N2707" s="659"/>
      <c r="O2707" s="659"/>
      <c r="P2707" s="659"/>
      <c r="Q2707" s="659"/>
      <c r="R2707" s="659"/>
      <c r="S2707" s="659"/>
      <c r="T2707" s="659"/>
      <c r="U2707" s="659"/>
      <c r="V2707" s="659"/>
      <c r="W2707" s="659"/>
      <c r="X2707" s="659"/>
      <c r="Y2707" s="659"/>
      <c r="Z2707" s="659"/>
      <c r="AA2707" s="659"/>
      <c r="AB2707" s="659"/>
      <c r="AC2707" s="659"/>
      <c r="AD2707" s="659"/>
      <c r="AE2707" s="659"/>
      <c r="AF2707" s="659"/>
      <c r="AG2707" s="659"/>
      <c r="AH2707" s="659"/>
      <c r="AI2707" s="659"/>
      <c r="AJ2707" s="659"/>
      <c r="AK2707" s="659"/>
    </row>
    <row r="2708" spans="1:37">
      <c r="A2708" s="659"/>
      <c r="B2708" s="659"/>
      <c r="C2708" s="659"/>
      <c r="D2708" s="659"/>
      <c r="E2708" s="659"/>
      <c r="F2708" s="659"/>
      <c r="G2708" s="659"/>
      <c r="H2708" s="659"/>
      <c r="I2708" s="660"/>
      <c r="J2708" s="659"/>
      <c r="K2708" s="660"/>
      <c r="L2708" s="659"/>
      <c r="M2708" s="659"/>
      <c r="N2708" s="659"/>
      <c r="O2708" s="659"/>
      <c r="P2708" s="659"/>
      <c r="Q2708" s="659"/>
      <c r="R2708" s="659"/>
      <c r="S2708" s="659"/>
      <c r="T2708" s="659"/>
      <c r="U2708" s="659"/>
      <c r="V2708" s="659"/>
      <c r="W2708" s="659"/>
      <c r="X2708" s="659"/>
      <c r="Y2708" s="659"/>
      <c r="Z2708" s="659"/>
      <c r="AA2708" s="659"/>
      <c r="AB2708" s="659"/>
      <c r="AC2708" s="659"/>
      <c r="AD2708" s="659"/>
      <c r="AE2708" s="659"/>
      <c r="AF2708" s="659"/>
      <c r="AG2708" s="659"/>
      <c r="AH2708" s="659"/>
      <c r="AI2708" s="659"/>
      <c r="AJ2708" s="659"/>
      <c r="AK2708" s="659"/>
    </row>
    <row r="2709" spans="1:37">
      <c r="A2709" s="659"/>
      <c r="B2709" s="659"/>
      <c r="C2709" s="659"/>
      <c r="D2709" s="659"/>
      <c r="E2709" s="659"/>
      <c r="F2709" s="659"/>
      <c r="G2709" s="659"/>
      <c r="H2709" s="659"/>
      <c r="I2709" s="660"/>
      <c r="J2709" s="659"/>
      <c r="K2709" s="660"/>
      <c r="L2709" s="659"/>
      <c r="M2709" s="659"/>
      <c r="N2709" s="659"/>
      <c r="O2709" s="659"/>
      <c r="P2709" s="659"/>
      <c r="Q2709" s="659"/>
      <c r="R2709" s="659"/>
      <c r="S2709" s="659"/>
      <c r="T2709" s="659"/>
      <c r="U2709" s="659"/>
      <c r="V2709" s="659"/>
      <c r="W2709" s="659"/>
      <c r="X2709" s="659"/>
      <c r="Y2709" s="659"/>
      <c r="Z2709" s="659"/>
      <c r="AA2709" s="659"/>
      <c r="AB2709" s="659"/>
      <c r="AC2709" s="659"/>
      <c r="AD2709" s="659"/>
      <c r="AE2709" s="659"/>
      <c r="AF2709" s="659"/>
      <c r="AG2709" s="659"/>
      <c r="AH2709" s="659"/>
      <c r="AI2709" s="659"/>
      <c r="AJ2709" s="659"/>
      <c r="AK2709" s="659"/>
    </row>
    <row r="2710" spans="1:37">
      <c r="A2710" s="659"/>
      <c r="B2710" s="659"/>
      <c r="C2710" s="659"/>
      <c r="D2710" s="659"/>
      <c r="E2710" s="659"/>
      <c r="F2710" s="659"/>
      <c r="G2710" s="659"/>
      <c r="H2710" s="659"/>
      <c r="I2710" s="660"/>
      <c r="J2710" s="659"/>
      <c r="K2710" s="660"/>
      <c r="L2710" s="659"/>
      <c r="M2710" s="659"/>
      <c r="N2710" s="659"/>
      <c r="O2710" s="659"/>
      <c r="P2710" s="659"/>
      <c r="Q2710" s="659"/>
      <c r="R2710" s="659"/>
      <c r="S2710" s="659"/>
      <c r="T2710" s="659"/>
      <c r="U2710" s="659"/>
      <c r="V2710" s="659"/>
      <c r="W2710" s="659"/>
      <c r="X2710" s="659"/>
      <c r="Y2710" s="659"/>
      <c r="Z2710" s="659"/>
      <c r="AA2710" s="659"/>
      <c r="AB2710" s="659"/>
      <c r="AC2710" s="659"/>
      <c r="AD2710" s="659"/>
      <c r="AE2710" s="659"/>
      <c r="AF2710" s="659"/>
      <c r="AG2710" s="659"/>
      <c r="AH2710" s="659"/>
      <c r="AI2710" s="659"/>
      <c r="AJ2710" s="659"/>
      <c r="AK2710" s="659"/>
    </row>
    <row r="2711" spans="1:37">
      <c r="A2711" s="659"/>
      <c r="B2711" s="659"/>
      <c r="C2711" s="659"/>
      <c r="D2711" s="659"/>
      <c r="E2711" s="659"/>
      <c r="F2711" s="659"/>
      <c r="G2711" s="659"/>
      <c r="H2711" s="659"/>
      <c r="I2711" s="660"/>
      <c r="J2711" s="659"/>
      <c r="K2711" s="660"/>
      <c r="L2711" s="659"/>
      <c r="M2711" s="659"/>
      <c r="N2711" s="659"/>
      <c r="O2711" s="659"/>
      <c r="P2711" s="659"/>
      <c r="Q2711" s="659"/>
      <c r="R2711" s="659"/>
      <c r="S2711" s="659"/>
      <c r="T2711" s="659"/>
      <c r="U2711" s="659"/>
      <c r="V2711" s="659"/>
      <c r="W2711" s="659"/>
      <c r="X2711" s="659"/>
      <c r="Y2711" s="659"/>
      <c r="Z2711" s="659"/>
      <c r="AA2711" s="659"/>
      <c r="AB2711" s="659"/>
      <c r="AC2711" s="659"/>
      <c r="AD2711" s="659"/>
      <c r="AE2711" s="659"/>
      <c r="AF2711" s="659"/>
      <c r="AG2711" s="659"/>
      <c r="AH2711" s="659"/>
      <c r="AI2711" s="659"/>
      <c r="AJ2711" s="659"/>
      <c r="AK2711" s="659"/>
    </row>
    <row r="2712" spans="1:37">
      <c r="A2712" s="659"/>
      <c r="B2712" s="659"/>
      <c r="C2712" s="659"/>
      <c r="D2712" s="659"/>
      <c r="E2712" s="659"/>
      <c r="F2712" s="659"/>
      <c r="G2712" s="659"/>
      <c r="H2712" s="659"/>
      <c r="I2712" s="660"/>
      <c r="J2712" s="659"/>
      <c r="K2712" s="660"/>
      <c r="L2712" s="659"/>
      <c r="M2712" s="659"/>
      <c r="N2712" s="659"/>
      <c r="O2712" s="659"/>
      <c r="P2712" s="659"/>
      <c r="Q2712" s="659"/>
      <c r="R2712" s="659"/>
      <c r="S2712" s="659"/>
      <c r="T2712" s="659"/>
      <c r="U2712" s="659"/>
      <c r="V2712" s="659"/>
      <c r="W2712" s="659"/>
      <c r="X2712" s="659"/>
      <c r="Y2712" s="659"/>
      <c r="Z2712" s="659"/>
      <c r="AA2712" s="659"/>
      <c r="AB2712" s="659"/>
      <c r="AC2712" s="659"/>
      <c r="AD2712" s="659"/>
      <c r="AE2712" s="659"/>
      <c r="AF2712" s="659"/>
      <c r="AG2712" s="659"/>
      <c r="AH2712" s="659"/>
      <c r="AI2712" s="659"/>
      <c r="AJ2712" s="659"/>
      <c r="AK2712" s="659"/>
    </row>
    <row r="2713" spans="1:37">
      <c r="A2713" s="659"/>
      <c r="B2713" s="659"/>
      <c r="C2713" s="659"/>
      <c r="D2713" s="659"/>
      <c r="E2713" s="659"/>
      <c r="F2713" s="659"/>
      <c r="G2713" s="659"/>
      <c r="H2713" s="659"/>
      <c r="I2713" s="660"/>
      <c r="J2713" s="659"/>
      <c r="K2713" s="660"/>
      <c r="L2713" s="659"/>
      <c r="M2713" s="659"/>
      <c r="N2713" s="659"/>
      <c r="O2713" s="659"/>
      <c r="P2713" s="659"/>
      <c r="Q2713" s="659"/>
      <c r="R2713" s="659"/>
      <c r="S2713" s="659"/>
      <c r="T2713" s="659"/>
      <c r="U2713" s="659"/>
      <c r="V2713" s="659"/>
      <c r="W2713" s="659"/>
      <c r="X2713" s="659"/>
      <c r="Y2713" s="659"/>
      <c r="Z2713" s="659"/>
      <c r="AA2713" s="659"/>
      <c r="AB2713" s="659"/>
      <c r="AC2713" s="659"/>
      <c r="AD2713" s="659"/>
      <c r="AE2713" s="659"/>
      <c r="AF2713" s="659"/>
      <c r="AG2713" s="659"/>
      <c r="AH2713" s="659"/>
      <c r="AI2713" s="659"/>
      <c r="AJ2713" s="659"/>
      <c r="AK2713" s="659"/>
    </row>
    <row r="2714" spans="1:37">
      <c r="A2714" s="659"/>
      <c r="B2714" s="659"/>
      <c r="C2714" s="659"/>
      <c r="D2714" s="659"/>
      <c r="E2714" s="659"/>
      <c r="F2714" s="659"/>
      <c r="G2714" s="659"/>
      <c r="H2714" s="659"/>
      <c r="I2714" s="660"/>
      <c r="J2714" s="659"/>
      <c r="K2714" s="660"/>
      <c r="L2714" s="659"/>
      <c r="M2714" s="659"/>
      <c r="N2714" s="659"/>
      <c r="O2714" s="659"/>
      <c r="P2714" s="659"/>
      <c r="Q2714" s="659"/>
      <c r="R2714" s="659"/>
      <c r="S2714" s="659"/>
      <c r="T2714" s="659"/>
      <c r="U2714" s="659"/>
      <c r="V2714" s="659"/>
      <c r="W2714" s="659"/>
      <c r="X2714" s="659"/>
      <c r="Y2714" s="659"/>
      <c r="Z2714" s="659"/>
      <c r="AA2714" s="659"/>
      <c r="AB2714" s="659"/>
      <c r="AC2714" s="659"/>
      <c r="AD2714" s="659"/>
      <c r="AE2714" s="659"/>
      <c r="AF2714" s="659"/>
      <c r="AG2714" s="659"/>
      <c r="AH2714" s="659"/>
      <c r="AI2714" s="659"/>
      <c r="AJ2714" s="659"/>
      <c r="AK2714" s="659"/>
    </row>
    <row r="2715" spans="1:37">
      <c r="A2715" s="659"/>
      <c r="B2715" s="659"/>
      <c r="C2715" s="659"/>
      <c r="D2715" s="659"/>
      <c r="E2715" s="659"/>
      <c r="F2715" s="659"/>
      <c r="G2715" s="659"/>
      <c r="H2715" s="659"/>
      <c r="I2715" s="660"/>
      <c r="J2715" s="659"/>
      <c r="K2715" s="660"/>
      <c r="L2715" s="659"/>
      <c r="M2715" s="659"/>
      <c r="N2715" s="659"/>
      <c r="O2715" s="659"/>
      <c r="P2715" s="659"/>
      <c r="Q2715" s="659"/>
      <c r="R2715" s="659"/>
      <c r="S2715" s="659"/>
      <c r="T2715" s="659"/>
      <c r="U2715" s="659"/>
      <c r="V2715" s="659"/>
      <c r="W2715" s="659"/>
      <c r="X2715" s="659"/>
      <c r="Y2715" s="659"/>
      <c r="Z2715" s="659"/>
      <c r="AA2715" s="659"/>
      <c r="AB2715" s="659"/>
      <c r="AC2715" s="659"/>
      <c r="AD2715" s="659"/>
      <c r="AE2715" s="659"/>
      <c r="AF2715" s="659"/>
      <c r="AG2715" s="659"/>
      <c r="AH2715" s="659"/>
      <c r="AI2715" s="659"/>
      <c r="AJ2715" s="659"/>
      <c r="AK2715" s="659"/>
    </row>
    <row r="2716" spans="1:37">
      <c r="A2716" s="659"/>
      <c r="B2716" s="659"/>
      <c r="C2716" s="659"/>
      <c r="D2716" s="659"/>
      <c r="E2716" s="659"/>
      <c r="F2716" s="659"/>
      <c r="G2716" s="659"/>
      <c r="H2716" s="659"/>
      <c r="I2716" s="660"/>
      <c r="J2716" s="659"/>
      <c r="K2716" s="660"/>
      <c r="L2716" s="659"/>
      <c r="M2716" s="659"/>
      <c r="N2716" s="659"/>
      <c r="O2716" s="659"/>
      <c r="P2716" s="659"/>
      <c r="Q2716" s="659"/>
      <c r="R2716" s="659"/>
      <c r="S2716" s="659"/>
      <c r="T2716" s="659"/>
      <c r="U2716" s="659"/>
      <c r="V2716" s="659"/>
      <c r="W2716" s="659"/>
      <c r="X2716" s="659"/>
      <c r="Y2716" s="659"/>
      <c r="Z2716" s="659"/>
      <c r="AA2716" s="659"/>
      <c r="AB2716" s="659"/>
      <c r="AC2716" s="659"/>
      <c r="AD2716" s="659"/>
      <c r="AE2716" s="659"/>
      <c r="AF2716" s="659"/>
      <c r="AG2716" s="659"/>
      <c r="AH2716" s="659"/>
      <c r="AI2716" s="659"/>
      <c r="AJ2716" s="659"/>
      <c r="AK2716" s="659"/>
    </row>
    <row r="2717" spans="1:37">
      <c r="A2717" s="659"/>
      <c r="B2717" s="659"/>
      <c r="C2717" s="659"/>
      <c r="D2717" s="659"/>
      <c r="E2717" s="659"/>
      <c r="F2717" s="659"/>
      <c r="G2717" s="659"/>
      <c r="H2717" s="659"/>
      <c r="I2717" s="660"/>
      <c r="J2717" s="659"/>
      <c r="K2717" s="660"/>
      <c r="L2717" s="659"/>
      <c r="M2717" s="659"/>
      <c r="N2717" s="659"/>
      <c r="O2717" s="659"/>
      <c r="P2717" s="659"/>
      <c r="Q2717" s="659"/>
      <c r="R2717" s="659"/>
      <c r="S2717" s="659"/>
      <c r="T2717" s="659"/>
      <c r="U2717" s="659"/>
      <c r="V2717" s="659"/>
      <c r="W2717" s="659"/>
      <c r="X2717" s="659"/>
      <c r="Y2717" s="659"/>
      <c r="Z2717" s="659"/>
      <c r="AA2717" s="659"/>
      <c r="AB2717" s="659"/>
      <c r="AC2717" s="659"/>
      <c r="AD2717" s="659"/>
      <c r="AE2717" s="659"/>
      <c r="AF2717" s="659"/>
      <c r="AG2717" s="659"/>
      <c r="AH2717" s="659"/>
      <c r="AI2717" s="659"/>
      <c r="AJ2717" s="659"/>
      <c r="AK2717" s="659"/>
    </row>
    <row r="2718" spans="1:37">
      <c r="A2718" s="659"/>
      <c r="B2718" s="659"/>
      <c r="C2718" s="659"/>
      <c r="D2718" s="659"/>
      <c r="E2718" s="659"/>
      <c r="F2718" s="659"/>
      <c r="G2718" s="659"/>
      <c r="H2718" s="659"/>
      <c r="I2718" s="660"/>
      <c r="J2718" s="659"/>
      <c r="K2718" s="660"/>
      <c r="L2718" s="659"/>
      <c r="M2718" s="659"/>
      <c r="N2718" s="659"/>
      <c r="O2718" s="659"/>
      <c r="P2718" s="659"/>
      <c r="Q2718" s="659"/>
      <c r="R2718" s="659"/>
      <c r="S2718" s="659"/>
      <c r="T2718" s="659"/>
      <c r="U2718" s="659"/>
      <c r="V2718" s="659"/>
      <c r="W2718" s="659"/>
      <c r="X2718" s="659"/>
      <c r="Y2718" s="659"/>
      <c r="Z2718" s="659"/>
      <c r="AA2718" s="659"/>
      <c r="AB2718" s="659"/>
      <c r="AC2718" s="659"/>
      <c r="AD2718" s="659"/>
      <c r="AE2718" s="659"/>
      <c r="AF2718" s="659"/>
      <c r="AG2718" s="659"/>
      <c r="AH2718" s="659"/>
      <c r="AI2718" s="659"/>
      <c r="AJ2718" s="659"/>
      <c r="AK2718" s="659"/>
    </row>
    <row r="2719" spans="1:37">
      <c r="A2719" s="659"/>
      <c r="B2719" s="659"/>
      <c r="C2719" s="659"/>
      <c r="D2719" s="659"/>
      <c r="E2719" s="659"/>
      <c r="F2719" s="659"/>
      <c r="G2719" s="659"/>
      <c r="H2719" s="659"/>
      <c r="I2719" s="660"/>
      <c r="J2719" s="659"/>
      <c r="K2719" s="660"/>
      <c r="L2719" s="659"/>
      <c r="M2719" s="659"/>
      <c r="N2719" s="659"/>
      <c r="O2719" s="659"/>
      <c r="P2719" s="659"/>
      <c r="Q2719" s="659"/>
      <c r="R2719" s="659"/>
      <c r="S2719" s="659"/>
      <c r="T2719" s="659"/>
      <c r="U2719" s="659"/>
      <c r="V2719" s="659"/>
      <c r="W2719" s="659"/>
      <c r="X2719" s="659"/>
      <c r="Y2719" s="659"/>
      <c r="Z2719" s="659"/>
      <c r="AA2719" s="659"/>
      <c r="AB2719" s="659"/>
      <c r="AC2719" s="659"/>
      <c r="AD2719" s="659"/>
      <c r="AE2719" s="659"/>
      <c r="AF2719" s="659"/>
      <c r="AG2719" s="659"/>
      <c r="AH2719" s="659"/>
      <c r="AI2719" s="659"/>
      <c r="AJ2719" s="659"/>
      <c r="AK2719" s="659"/>
    </row>
    <row r="2720" spans="1:37">
      <c r="A2720" s="659"/>
      <c r="B2720" s="659"/>
      <c r="C2720" s="659"/>
      <c r="D2720" s="659"/>
      <c r="E2720" s="659"/>
      <c r="F2720" s="659"/>
      <c r="G2720" s="659"/>
      <c r="H2720" s="659"/>
      <c r="I2720" s="660"/>
      <c r="J2720" s="659"/>
      <c r="K2720" s="660"/>
      <c r="L2720" s="659"/>
      <c r="M2720" s="659"/>
      <c r="N2720" s="659"/>
      <c r="O2720" s="659"/>
      <c r="P2720" s="659"/>
      <c r="Q2720" s="659"/>
      <c r="R2720" s="659"/>
      <c r="S2720" s="659"/>
      <c r="T2720" s="659"/>
      <c r="U2720" s="659"/>
      <c r="V2720" s="659"/>
      <c r="W2720" s="659"/>
      <c r="X2720" s="659"/>
      <c r="Y2720" s="659"/>
      <c r="Z2720" s="659"/>
      <c r="AA2720" s="659"/>
      <c r="AB2720" s="659"/>
      <c r="AC2720" s="659"/>
      <c r="AD2720" s="659"/>
      <c r="AE2720" s="659"/>
      <c r="AF2720" s="659"/>
      <c r="AG2720" s="659"/>
      <c r="AH2720" s="659"/>
      <c r="AI2720" s="659"/>
      <c r="AJ2720" s="659"/>
      <c r="AK2720" s="659"/>
    </row>
    <row r="2721" spans="1:37">
      <c r="A2721" s="659"/>
      <c r="B2721" s="659"/>
      <c r="C2721" s="659"/>
      <c r="D2721" s="659"/>
      <c r="E2721" s="659"/>
      <c r="F2721" s="659"/>
      <c r="G2721" s="659"/>
      <c r="H2721" s="659"/>
      <c r="I2721" s="660"/>
      <c r="J2721" s="659"/>
      <c r="K2721" s="660"/>
      <c r="L2721" s="659"/>
      <c r="M2721" s="659"/>
      <c r="N2721" s="659"/>
      <c r="O2721" s="659"/>
      <c r="P2721" s="659"/>
      <c r="Q2721" s="659"/>
      <c r="R2721" s="659"/>
      <c r="S2721" s="659"/>
      <c r="T2721" s="659"/>
      <c r="U2721" s="659"/>
      <c r="V2721" s="659"/>
      <c r="W2721" s="659"/>
      <c r="X2721" s="659"/>
      <c r="Y2721" s="659"/>
      <c r="Z2721" s="659"/>
      <c r="AA2721" s="659"/>
      <c r="AB2721" s="659"/>
      <c r="AC2721" s="659"/>
      <c r="AD2721" s="659"/>
      <c r="AE2721" s="659"/>
      <c r="AF2721" s="659"/>
      <c r="AG2721" s="659"/>
      <c r="AH2721" s="659"/>
      <c r="AI2721" s="659"/>
      <c r="AJ2721" s="659"/>
      <c r="AK2721" s="659"/>
    </row>
    <row r="2722" spans="1:37">
      <c r="A2722" s="659"/>
      <c r="B2722" s="659"/>
      <c r="C2722" s="659"/>
      <c r="D2722" s="659"/>
      <c r="E2722" s="659"/>
      <c r="F2722" s="659"/>
      <c r="G2722" s="659"/>
      <c r="H2722" s="659"/>
      <c r="I2722" s="660"/>
      <c r="J2722" s="659"/>
      <c r="K2722" s="660"/>
      <c r="L2722" s="659"/>
      <c r="M2722" s="659"/>
      <c r="N2722" s="659"/>
      <c r="O2722" s="659"/>
      <c r="P2722" s="659"/>
      <c r="Q2722" s="659"/>
      <c r="R2722" s="659"/>
      <c r="S2722" s="659"/>
      <c r="T2722" s="659"/>
      <c r="U2722" s="659"/>
      <c r="V2722" s="659"/>
      <c r="W2722" s="659"/>
      <c r="X2722" s="659"/>
      <c r="Y2722" s="659"/>
      <c r="Z2722" s="659"/>
      <c r="AA2722" s="659"/>
      <c r="AB2722" s="659"/>
      <c r="AC2722" s="659"/>
      <c r="AD2722" s="659"/>
      <c r="AE2722" s="659"/>
      <c r="AF2722" s="659"/>
      <c r="AG2722" s="659"/>
      <c r="AH2722" s="659"/>
      <c r="AI2722" s="659"/>
      <c r="AJ2722" s="659"/>
      <c r="AK2722" s="659"/>
    </row>
    <row r="2723" spans="1:37">
      <c r="A2723" s="659"/>
      <c r="B2723" s="659"/>
      <c r="C2723" s="659"/>
      <c r="D2723" s="659"/>
      <c r="E2723" s="659"/>
      <c r="F2723" s="659"/>
      <c r="G2723" s="659"/>
      <c r="H2723" s="659"/>
      <c r="I2723" s="660"/>
      <c r="J2723" s="659"/>
      <c r="K2723" s="660"/>
      <c r="L2723" s="659"/>
      <c r="M2723" s="659"/>
      <c r="N2723" s="659"/>
      <c r="O2723" s="659"/>
      <c r="P2723" s="659"/>
      <c r="Q2723" s="659"/>
      <c r="R2723" s="659"/>
      <c r="S2723" s="659"/>
      <c r="T2723" s="659"/>
      <c r="U2723" s="659"/>
      <c r="V2723" s="659"/>
      <c r="W2723" s="659"/>
      <c r="X2723" s="659"/>
      <c r="Y2723" s="659"/>
      <c r="Z2723" s="659"/>
      <c r="AA2723" s="659"/>
      <c r="AB2723" s="659"/>
      <c r="AC2723" s="659"/>
      <c r="AD2723" s="659"/>
      <c r="AE2723" s="659"/>
      <c r="AF2723" s="659"/>
      <c r="AG2723" s="659"/>
      <c r="AH2723" s="659"/>
      <c r="AI2723" s="659"/>
      <c r="AJ2723" s="659"/>
      <c r="AK2723" s="659"/>
    </row>
    <row r="2724" spans="1:37">
      <c r="A2724" s="659"/>
      <c r="B2724" s="659"/>
      <c r="C2724" s="659"/>
      <c r="D2724" s="659"/>
      <c r="E2724" s="659"/>
      <c r="F2724" s="659"/>
      <c r="G2724" s="659"/>
      <c r="H2724" s="659"/>
      <c r="I2724" s="660"/>
      <c r="J2724" s="659"/>
      <c r="K2724" s="660"/>
      <c r="L2724" s="659"/>
      <c r="M2724" s="659"/>
      <c r="N2724" s="659"/>
      <c r="O2724" s="659"/>
      <c r="P2724" s="659"/>
      <c r="Q2724" s="659"/>
      <c r="R2724" s="659"/>
      <c r="S2724" s="659"/>
      <c r="T2724" s="659"/>
      <c r="U2724" s="659"/>
      <c r="V2724" s="659"/>
      <c r="W2724" s="659"/>
      <c r="X2724" s="659"/>
      <c r="Y2724" s="659"/>
      <c r="Z2724" s="659"/>
      <c r="AA2724" s="659"/>
      <c r="AB2724" s="659"/>
      <c r="AC2724" s="659"/>
      <c r="AD2724" s="659"/>
      <c r="AE2724" s="659"/>
      <c r="AF2724" s="659"/>
      <c r="AG2724" s="659"/>
      <c r="AH2724" s="659"/>
      <c r="AI2724" s="659"/>
      <c r="AJ2724" s="659"/>
      <c r="AK2724" s="659"/>
    </row>
    <row r="2725" spans="1:37">
      <c r="A2725" s="659"/>
      <c r="B2725" s="659"/>
      <c r="C2725" s="659"/>
      <c r="D2725" s="659"/>
      <c r="E2725" s="659"/>
      <c r="F2725" s="659"/>
      <c r="G2725" s="659"/>
      <c r="H2725" s="659"/>
      <c r="I2725" s="660"/>
      <c r="J2725" s="659"/>
      <c r="K2725" s="660"/>
      <c r="L2725" s="659"/>
      <c r="M2725" s="659"/>
      <c r="N2725" s="659"/>
      <c r="O2725" s="659"/>
      <c r="P2725" s="659"/>
      <c r="Q2725" s="659"/>
      <c r="R2725" s="659"/>
      <c r="S2725" s="659"/>
      <c r="T2725" s="659"/>
      <c r="U2725" s="659"/>
      <c r="V2725" s="659"/>
      <c r="W2725" s="659"/>
      <c r="X2725" s="659"/>
      <c r="Y2725" s="659"/>
      <c r="Z2725" s="659"/>
      <c r="AA2725" s="659"/>
      <c r="AB2725" s="659"/>
      <c r="AC2725" s="659"/>
      <c r="AD2725" s="659"/>
      <c r="AE2725" s="659"/>
      <c r="AF2725" s="659"/>
      <c r="AG2725" s="659"/>
      <c r="AH2725" s="659"/>
      <c r="AI2725" s="659"/>
      <c r="AJ2725" s="659"/>
      <c r="AK2725" s="659"/>
    </row>
    <row r="2726" spans="1:37">
      <c r="A2726" s="659"/>
      <c r="B2726" s="659"/>
      <c r="C2726" s="659"/>
      <c r="D2726" s="659"/>
      <c r="E2726" s="659"/>
      <c r="F2726" s="659"/>
      <c r="G2726" s="659"/>
      <c r="H2726" s="659"/>
      <c r="I2726" s="660"/>
      <c r="J2726" s="659"/>
      <c r="K2726" s="660"/>
      <c r="L2726" s="659"/>
      <c r="M2726" s="659"/>
      <c r="N2726" s="659"/>
      <c r="O2726" s="659"/>
      <c r="P2726" s="659"/>
      <c r="Q2726" s="659"/>
      <c r="R2726" s="659"/>
      <c r="S2726" s="659"/>
      <c r="T2726" s="659"/>
      <c r="U2726" s="659"/>
      <c r="V2726" s="659"/>
      <c r="W2726" s="659"/>
      <c r="X2726" s="659"/>
      <c r="Y2726" s="659"/>
      <c r="Z2726" s="659"/>
      <c r="AA2726" s="659"/>
      <c r="AB2726" s="659"/>
      <c r="AC2726" s="659"/>
      <c r="AD2726" s="659"/>
      <c r="AE2726" s="659"/>
      <c r="AF2726" s="659"/>
      <c r="AG2726" s="659"/>
      <c r="AH2726" s="659"/>
      <c r="AI2726" s="659"/>
      <c r="AJ2726" s="659"/>
      <c r="AK2726" s="659"/>
    </row>
    <row r="2727" spans="1:37">
      <c r="A2727" s="659"/>
      <c r="B2727" s="659"/>
      <c r="C2727" s="659"/>
      <c r="D2727" s="659"/>
      <c r="E2727" s="659"/>
      <c r="F2727" s="659"/>
      <c r="G2727" s="659"/>
      <c r="H2727" s="659"/>
      <c r="I2727" s="660"/>
      <c r="J2727" s="659"/>
      <c r="K2727" s="660"/>
      <c r="L2727" s="659"/>
      <c r="M2727" s="659"/>
      <c r="N2727" s="659"/>
      <c r="O2727" s="659"/>
      <c r="P2727" s="659"/>
      <c r="Q2727" s="659"/>
      <c r="R2727" s="659"/>
      <c r="S2727" s="659"/>
      <c r="T2727" s="659"/>
      <c r="U2727" s="659"/>
      <c r="V2727" s="659"/>
      <c r="W2727" s="659"/>
      <c r="X2727" s="659"/>
      <c r="Y2727" s="659"/>
      <c r="Z2727" s="659"/>
      <c r="AA2727" s="659"/>
      <c r="AB2727" s="659"/>
      <c r="AC2727" s="659"/>
      <c r="AD2727" s="659"/>
      <c r="AE2727" s="659"/>
      <c r="AF2727" s="659"/>
      <c r="AG2727" s="659"/>
      <c r="AH2727" s="659"/>
      <c r="AI2727" s="659"/>
      <c r="AJ2727" s="659"/>
      <c r="AK2727" s="659"/>
    </row>
    <row r="2728" spans="1:37">
      <c r="A2728" s="659"/>
      <c r="B2728" s="659"/>
      <c r="C2728" s="659"/>
      <c r="D2728" s="659"/>
      <c r="E2728" s="659"/>
      <c r="F2728" s="659"/>
      <c r="G2728" s="659"/>
      <c r="H2728" s="659"/>
      <c r="I2728" s="660"/>
      <c r="J2728" s="659"/>
      <c r="K2728" s="660"/>
      <c r="L2728" s="659"/>
      <c r="M2728" s="659"/>
      <c r="N2728" s="659"/>
      <c r="O2728" s="659"/>
      <c r="P2728" s="659"/>
      <c r="Q2728" s="659"/>
      <c r="R2728" s="659"/>
      <c r="S2728" s="659"/>
      <c r="T2728" s="659"/>
      <c r="U2728" s="659"/>
      <c r="V2728" s="659"/>
      <c r="W2728" s="659"/>
      <c r="X2728" s="659"/>
      <c r="Y2728" s="659"/>
      <c r="Z2728" s="659"/>
      <c r="AA2728" s="659"/>
      <c r="AB2728" s="659"/>
      <c r="AC2728" s="659"/>
      <c r="AD2728" s="659"/>
      <c r="AE2728" s="659"/>
      <c r="AF2728" s="659"/>
      <c r="AG2728" s="659"/>
      <c r="AH2728" s="659"/>
      <c r="AI2728" s="659"/>
      <c r="AJ2728" s="659"/>
      <c r="AK2728" s="659"/>
    </row>
    <row r="2729" spans="1:37">
      <c r="A2729" s="659"/>
      <c r="B2729" s="659"/>
      <c r="C2729" s="659"/>
      <c r="D2729" s="659"/>
      <c r="E2729" s="659"/>
      <c r="F2729" s="659"/>
      <c r="G2729" s="659"/>
      <c r="H2729" s="659"/>
      <c r="I2729" s="660"/>
      <c r="J2729" s="659"/>
      <c r="K2729" s="660"/>
      <c r="L2729" s="659"/>
      <c r="M2729" s="659"/>
      <c r="N2729" s="659"/>
      <c r="O2729" s="659"/>
      <c r="P2729" s="659"/>
      <c r="Q2729" s="659"/>
      <c r="R2729" s="659"/>
      <c r="S2729" s="659"/>
      <c r="T2729" s="659"/>
      <c r="U2729" s="659"/>
      <c r="V2729" s="659"/>
      <c r="W2729" s="659"/>
      <c r="X2729" s="659"/>
      <c r="Y2729" s="659"/>
      <c r="Z2729" s="659"/>
      <c r="AA2729" s="659"/>
      <c r="AB2729" s="659"/>
      <c r="AC2729" s="659"/>
      <c r="AD2729" s="659"/>
      <c r="AE2729" s="659"/>
      <c r="AF2729" s="659"/>
      <c r="AG2729" s="659"/>
      <c r="AH2729" s="659"/>
      <c r="AI2729" s="659"/>
      <c r="AJ2729" s="659"/>
      <c r="AK2729" s="659"/>
    </row>
    <row r="2730" spans="1:37">
      <c r="A2730" s="659"/>
      <c r="B2730" s="659"/>
      <c r="C2730" s="659"/>
      <c r="D2730" s="659"/>
      <c r="E2730" s="659"/>
      <c r="F2730" s="659"/>
      <c r="G2730" s="659"/>
      <c r="H2730" s="659"/>
      <c r="I2730" s="660"/>
      <c r="J2730" s="659"/>
      <c r="K2730" s="660"/>
      <c r="L2730" s="659"/>
      <c r="M2730" s="659"/>
      <c r="N2730" s="659"/>
      <c r="O2730" s="659"/>
      <c r="P2730" s="659"/>
      <c r="Q2730" s="659"/>
      <c r="R2730" s="659"/>
      <c r="S2730" s="659"/>
      <c r="T2730" s="659"/>
      <c r="U2730" s="659"/>
      <c r="V2730" s="659"/>
      <c r="W2730" s="659"/>
      <c r="X2730" s="659"/>
      <c r="Y2730" s="659"/>
      <c r="Z2730" s="659"/>
      <c r="AA2730" s="659"/>
      <c r="AB2730" s="659"/>
      <c r="AC2730" s="659"/>
      <c r="AD2730" s="659"/>
      <c r="AE2730" s="659"/>
      <c r="AF2730" s="659"/>
      <c r="AG2730" s="659"/>
      <c r="AH2730" s="659"/>
      <c r="AI2730" s="659"/>
      <c r="AJ2730" s="659"/>
      <c r="AK2730" s="659"/>
    </row>
    <row r="2731" spans="1:37">
      <c r="A2731" s="659"/>
      <c r="B2731" s="659"/>
      <c r="C2731" s="659"/>
      <c r="D2731" s="659"/>
      <c r="E2731" s="659"/>
      <c r="F2731" s="659"/>
      <c r="G2731" s="659"/>
      <c r="H2731" s="659"/>
      <c r="I2731" s="660"/>
      <c r="J2731" s="659"/>
      <c r="K2731" s="660"/>
      <c r="L2731" s="659"/>
      <c r="M2731" s="659"/>
      <c r="N2731" s="659"/>
      <c r="O2731" s="659"/>
      <c r="P2731" s="659"/>
      <c r="Q2731" s="659"/>
      <c r="R2731" s="659"/>
      <c r="S2731" s="659"/>
      <c r="T2731" s="659"/>
      <c r="U2731" s="659"/>
      <c r="V2731" s="659"/>
      <c r="W2731" s="659"/>
      <c r="X2731" s="659"/>
      <c r="Y2731" s="659"/>
      <c r="Z2731" s="659"/>
      <c r="AA2731" s="659"/>
      <c r="AB2731" s="659"/>
      <c r="AC2731" s="659"/>
      <c r="AD2731" s="659"/>
      <c r="AE2731" s="659"/>
      <c r="AF2731" s="659"/>
      <c r="AG2731" s="659"/>
      <c r="AH2731" s="659"/>
      <c r="AI2731" s="659"/>
      <c r="AJ2731" s="659"/>
      <c r="AK2731" s="659"/>
    </row>
    <row r="2732" spans="1:37">
      <c r="A2732" s="659"/>
      <c r="B2732" s="659"/>
      <c r="C2732" s="659"/>
      <c r="D2732" s="659"/>
      <c r="E2732" s="659"/>
      <c r="F2732" s="659"/>
      <c r="G2732" s="659"/>
      <c r="H2732" s="659"/>
      <c r="I2732" s="660"/>
      <c r="J2732" s="659"/>
      <c r="K2732" s="660"/>
      <c r="L2732" s="659"/>
      <c r="M2732" s="659"/>
      <c r="N2732" s="659"/>
      <c r="O2732" s="659"/>
      <c r="P2732" s="659"/>
      <c r="Q2732" s="659"/>
      <c r="R2732" s="659"/>
      <c r="S2732" s="659"/>
      <c r="T2732" s="659"/>
      <c r="U2732" s="659"/>
      <c r="V2732" s="659"/>
      <c r="W2732" s="659"/>
      <c r="X2732" s="659"/>
      <c r="Y2732" s="659"/>
      <c r="Z2732" s="659"/>
      <c r="AA2732" s="659"/>
      <c r="AB2732" s="659"/>
      <c r="AC2732" s="659"/>
      <c r="AD2732" s="659"/>
      <c r="AE2732" s="659"/>
      <c r="AF2732" s="659"/>
      <c r="AG2732" s="659"/>
      <c r="AH2732" s="659"/>
      <c r="AI2732" s="659"/>
      <c r="AJ2732" s="659"/>
      <c r="AK2732" s="659"/>
    </row>
    <row r="2733" spans="1:37">
      <c r="A2733" s="659"/>
      <c r="B2733" s="659"/>
      <c r="C2733" s="659"/>
      <c r="D2733" s="659"/>
      <c r="E2733" s="659"/>
      <c r="F2733" s="659"/>
      <c r="G2733" s="659"/>
      <c r="H2733" s="659"/>
      <c r="I2733" s="660"/>
      <c r="J2733" s="659"/>
      <c r="K2733" s="660"/>
      <c r="L2733" s="659"/>
      <c r="M2733" s="659"/>
      <c r="N2733" s="659"/>
      <c r="O2733" s="659"/>
      <c r="P2733" s="659"/>
      <c r="Q2733" s="659"/>
      <c r="R2733" s="659"/>
      <c r="S2733" s="659"/>
      <c r="T2733" s="659"/>
      <c r="U2733" s="659"/>
      <c r="V2733" s="659"/>
      <c r="W2733" s="659"/>
      <c r="X2733" s="659"/>
      <c r="Y2733" s="659"/>
      <c r="Z2733" s="659"/>
      <c r="AA2733" s="659"/>
      <c r="AB2733" s="659"/>
      <c r="AC2733" s="659"/>
      <c r="AD2733" s="659"/>
      <c r="AE2733" s="659"/>
      <c r="AF2733" s="659"/>
      <c r="AG2733" s="659"/>
      <c r="AH2733" s="659"/>
      <c r="AI2733" s="659"/>
      <c r="AJ2733" s="659"/>
      <c r="AK2733" s="659"/>
    </row>
    <row r="2734" spans="1:37">
      <c r="A2734" s="659"/>
      <c r="B2734" s="659"/>
      <c r="C2734" s="659"/>
      <c r="D2734" s="659"/>
      <c r="E2734" s="659"/>
      <c r="F2734" s="659"/>
      <c r="G2734" s="659"/>
      <c r="H2734" s="659"/>
      <c r="I2734" s="660"/>
      <c r="J2734" s="659"/>
      <c r="K2734" s="660"/>
      <c r="L2734" s="659"/>
      <c r="M2734" s="659"/>
      <c r="N2734" s="659"/>
      <c r="O2734" s="659"/>
      <c r="P2734" s="659"/>
      <c r="Q2734" s="659"/>
      <c r="R2734" s="659"/>
      <c r="S2734" s="659"/>
      <c r="T2734" s="659"/>
      <c r="U2734" s="659"/>
      <c r="V2734" s="659"/>
      <c r="W2734" s="659"/>
      <c r="X2734" s="659"/>
      <c r="Y2734" s="659"/>
      <c r="Z2734" s="659"/>
      <c r="AA2734" s="659"/>
      <c r="AB2734" s="659"/>
      <c r="AC2734" s="659"/>
      <c r="AD2734" s="659"/>
      <c r="AE2734" s="659"/>
      <c r="AF2734" s="659"/>
      <c r="AG2734" s="659"/>
      <c r="AH2734" s="659"/>
      <c r="AI2734" s="659"/>
      <c r="AJ2734" s="659"/>
      <c r="AK2734" s="659"/>
    </row>
    <row r="2735" spans="1:37">
      <c r="A2735" s="659"/>
      <c r="B2735" s="659"/>
      <c r="C2735" s="659"/>
      <c r="D2735" s="659"/>
      <c r="E2735" s="659"/>
      <c r="F2735" s="659"/>
      <c r="G2735" s="659"/>
      <c r="H2735" s="659"/>
      <c r="I2735" s="660"/>
      <c r="J2735" s="659"/>
      <c r="K2735" s="660"/>
      <c r="L2735" s="659"/>
      <c r="M2735" s="659"/>
      <c r="N2735" s="659"/>
      <c r="O2735" s="659"/>
      <c r="P2735" s="659"/>
      <c r="Q2735" s="659"/>
      <c r="R2735" s="659"/>
      <c r="S2735" s="659"/>
      <c r="T2735" s="659"/>
      <c r="U2735" s="659"/>
      <c r="V2735" s="659"/>
      <c r="W2735" s="659"/>
      <c r="X2735" s="659"/>
      <c r="Y2735" s="659"/>
      <c r="Z2735" s="659"/>
      <c r="AA2735" s="659"/>
      <c r="AB2735" s="659"/>
      <c r="AC2735" s="659"/>
      <c r="AD2735" s="659"/>
      <c r="AE2735" s="659"/>
      <c r="AF2735" s="659"/>
      <c r="AG2735" s="659"/>
      <c r="AH2735" s="659"/>
      <c r="AI2735" s="659"/>
      <c r="AJ2735" s="659"/>
      <c r="AK2735" s="659"/>
    </row>
    <row r="2736" spans="1:37">
      <c r="A2736" s="659"/>
      <c r="B2736" s="659"/>
      <c r="C2736" s="659"/>
      <c r="D2736" s="659"/>
      <c r="E2736" s="659"/>
      <c r="F2736" s="659"/>
      <c r="G2736" s="659"/>
      <c r="H2736" s="659"/>
      <c r="I2736" s="660"/>
      <c r="J2736" s="659"/>
      <c r="K2736" s="660"/>
      <c r="L2736" s="659"/>
      <c r="M2736" s="659"/>
      <c r="N2736" s="659"/>
      <c r="O2736" s="659"/>
      <c r="P2736" s="659"/>
      <c r="Q2736" s="659"/>
      <c r="R2736" s="659"/>
      <c r="S2736" s="659"/>
      <c r="T2736" s="659"/>
      <c r="U2736" s="659"/>
      <c r="V2736" s="659"/>
      <c r="W2736" s="659"/>
      <c r="X2736" s="659"/>
      <c r="Y2736" s="659"/>
      <c r="Z2736" s="659"/>
      <c r="AA2736" s="659"/>
      <c r="AB2736" s="659"/>
      <c r="AC2736" s="659"/>
      <c r="AD2736" s="659"/>
      <c r="AE2736" s="659"/>
      <c r="AF2736" s="659"/>
      <c r="AG2736" s="659"/>
      <c r="AH2736" s="659"/>
      <c r="AI2736" s="659"/>
      <c r="AJ2736" s="659"/>
      <c r="AK2736" s="659"/>
    </row>
    <row r="2737" spans="1:37">
      <c r="A2737" s="659"/>
      <c r="B2737" s="659"/>
      <c r="C2737" s="659"/>
      <c r="D2737" s="659"/>
      <c r="E2737" s="659"/>
      <c r="F2737" s="659"/>
      <c r="G2737" s="659"/>
      <c r="H2737" s="659"/>
      <c r="I2737" s="660"/>
      <c r="J2737" s="659"/>
      <c r="K2737" s="660"/>
      <c r="L2737" s="659"/>
      <c r="M2737" s="659"/>
      <c r="N2737" s="659"/>
      <c r="O2737" s="659"/>
      <c r="P2737" s="659"/>
      <c r="Q2737" s="659"/>
      <c r="R2737" s="659"/>
      <c r="S2737" s="659"/>
      <c r="T2737" s="659"/>
      <c r="U2737" s="659"/>
      <c r="V2737" s="659"/>
      <c r="W2737" s="659"/>
      <c r="X2737" s="659"/>
      <c r="Y2737" s="659"/>
      <c r="Z2737" s="659"/>
      <c r="AA2737" s="659"/>
      <c r="AB2737" s="659"/>
      <c r="AC2737" s="659"/>
      <c r="AD2737" s="659"/>
      <c r="AE2737" s="659"/>
      <c r="AF2737" s="659"/>
      <c r="AG2737" s="659"/>
      <c r="AH2737" s="659"/>
      <c r="AI2737" s="659"/>
      <c r="AJ2737" s="659"/>
      <c r="AK2737" s="659"/>
    </row>
    <row r="2738" spans="1:37">
      <c r="A2738" s="659"/>
      <c r="B2738" s="659"/>
      <c r="C2738" s="659"/>
      <c r="D2738" s="659"/>
      <c r="E2738" s="659"/>
      <c r="F2738" s="659"/>
      <c r="G2738" s="659"/>
      <c r="H2738" s="659"/>
      <c r="I2738" s="660"/>
      <c r="J2738" s="659"/>
      <c r="K2738" s="660"/>
      <c r="L2738" s="659"/>
      <c r="M2738" s="659"/>
      <c r="N2738" s="659"/>
      <c r="O2738" s="659"/>
      <c r="P2738" s="659"/>
      <c r="Q2738" s="659"/>
      <c r="R2738" s="659"/>
      <c r="S2738" s="659"/>
      <c r="T2738" s="659"/>
      <c r="U2738" s="659"/>
      <c r="V2738" s="659"/>
      <c r="W2738" s="659"/>
      <c r="X2738" s="659"/>
      <c r="Y2738" s="659"/>
      <c r="Z2738" s="659"/>
      <c r="AA2738" s="659"/>
      <c r="AB2738" s="659"/>
      <c r="AC2738" s="659"/>
      <c r="AD2738" s="659"/>
      <c r="AE2738" s="659"/>
      <c r="AF2738" s="659"/>
      <c r="AG2738" s="659"/>
      <c r="AH2738" s="659"/>
      <c r="AI2738" s="659"/>
      <c r="AJ2738" s="659"/>
      <c r="AK2738" s="659"/>
    </row>
    <row r="2739" spans="1:37">
      <c r="A2739" s="659"/>
      <c r="B2739" s="659"/>
      <c r="C2739" s="659"/>
      <c r="D2739" s="659"/>
      <c r="E2739" s="659"/>
      <c r="F2739" s="659"/>
      <c r="G2739" s="659"/>
      <c r="H2739" s="659"/>
      <c r="I2739" s="660"/>
      <c r="J2739" s="659"/>
      <c r="K2739" s="660"/>
      <c r="L2739" s="659"/>
      <c r="M2739" s="659"/>
      <c r="N2739" s="659"/>
      <c r="O2739" s="659"/>
      <c r="P2739" s="659"/>
      <c r="Q2739" s="659"/>
      <c r="R2739" s="659"/>
      <c r="S2739" s="659"/>
      <c r="T2739" s="659"/>
      <c r="U2739" s="659"/>
      <c r="V2739" s="659"/>
      <c r="W2739" s="659"/>
      <c r="X2739" s="659"/>
      <c r="Y2739" s="659"/>
      <c r="Z2739" s="659"/>
      <c r="AA2739" s="659"/>
      <c r="AB2739" s="659"/>
      <c r="AC2739" s="659"/>
      <c r="AD2739" s="659"/>
      <c r="AE2739" s="659"/>
      <c r="AF2739" s="659"/>
      <c r="AG2739" s="659"/>
      <c r="AH2739" s="659"/>
      <c r="AI2739" s="659"/>
      <c r="AJ2739" s="659"/>
      <c r="AK2739" s="659"/>
    </row>
    <row r="2740" spans="1:37">
      <c r="A2740" s="659"/>
      <c r="B2740" s="659"/>
      <c r="C2740" s="659"/>
      <c r="D2740" s="659"/>
      <c r="E2740" s="659"/>
      <c r="F2740" s="659"/>
      <c r="G2740" s="659"/>
      <c r="H2740" s="659"/>
      <c r="I2740" s="660"/>
      <c r="J2740" s="659"/>
      <c r="K2740" s="660"/>
      <c r="L2740" s="659"/>
      <c r="M2740" s="659"/>
      <c r="N2740" s="659"/>
      <c r="O2740" s="659"/>
      <c r="P2740" s="659"/>
      <c r="Q2740" s="659"/>
      <c r="R2740" s="659"/>
      <c r="S2740" s="659"/>
      <c r="T2740" s="659"/>
      <c r="U2740" s="659"/>
      <c r="V2740" s="659"/>
      <c r="W2740" s="659"/>
      <c r="X2740" s="659"/>
      <c r="Y2740" s="659"/>
      <c r="Z2740" s="659"/>
      <c r="AA2740" s="659"/>
      <c r="AB2740" s="659"/>
      <c r="AC2740" s="659"/>
      <c r="AD2740" s="659"/>
      <c r="AE2740" s="659"/>
      <c r="AF2740" s="659"/>
      <c r="AG2740" s="659"/>
      <c r="AH2740" s="659"/>
      <c r="AI2740" s="659"/>
      <c r="AJ2740" s="659"/>
      <c r="AK2740" s="659"/>
    </row>
    <row r="2741" spans="1:37">
      <c r="A2741" s="659"/>
      <c r="B2741" s="659"/>
      <c r="C2741" s="659"/>
      <c r="D2741" s="659"/>
      <c r="E2741" s="659"/>
      <c r="F2741" s="659"/>
      <c r="G2741" s="659"/>
      <c r="H2741" s="659"/>
      <c r="I2741" s="660"/>
      <c r="J2741" s="659"/>
      <c r="K2741" s="660"/>
      <c r="L2741" s="659"/>
      <c r="M2741" s="659"/>
      <c r="N2741" s="659"/>
      <c r="O2741" s="659"/>
      <c r="P2741" s="659"/>
      <c r="Q2741" s="659"/>
      <c r="R2741" s="659"/>
      <c r="S2741" s="659"/>
      <c r="T2741" s="659"/>
      <c r="U2741" s="659"/>
      <c r="V2741" s="659"/>
      <c r="W2741" s="659"/>
      <c r="X2741" s="659"/>
      <c r="Y2741" s="659"/>
      <c r="Z2741" s="659"/>
      <c r="AA2741" s="659"/>
      <c r="AB2741" s="659"/>
      <c r="AC2741" s="659"/>
      <c r="AD2741" s="659"/>
      <c r="AE2741" s="659"/>
      <c r="AF2741" s="659"/>
      <c r="AG2741" s="659"/>
      <c r="AH2741" s="659"/>
      <c r="AI2741" s="659"/>
      <c r="AJ2741" s="659"/>
      <c r="AK2741" s="659"/>
    </row>
    <row r="2742" spans="1:37">
      <c r="A2742" s="659"/>
      <c r="B2742" s="659"/>
      <c r="C2742" s="659"/>
      <c r="D2742" s="659"/>
      <c r="E2742" s="659"/>
      <c r="F2742" s="659"/>
      <c r="G2742" s="659"/>
      <c r="H2742" s="659"/>
      <c r="I2742" s="660"/>
      <c r="J2742" s="659"/>
      <c r="K2742" s="660"/>
      <c r="L2742" s="659"/>
      <c r="M2742" s="659"/>
      <c r="N2742" s="659"/>
      <c r="O2742" s="659"/>
      <c r="P2742" s="659"/>
      <c r="Q2742" s="659"/>
      <c r="R2742" s="659"/>
      <c r="S2742" s="659"/>
      <c r="T2742" s="659"/>
      <c r="U2742" s="659"/>
      <c r="V2742" s="659"/>
      <c r="W2742" s="659"/>
      <c r="X2742" s="659"/>
      <c r="Y2742" s="659"/>
      <c r="Z2742" s="659"/>
      <c r="AA2742" s="659"/>
      <c r="AB2742" s="659"/>
      <c r="AC2742" s="659"/>
      <c r="AD2742" s="659"/>
      <c r="AE2742" s="659"/>
      <c r="AF2742" s="659"/>
      <c r="AG2742" s="659"/>
      <c r="AH2742" s="659"/>
      <c r="AI2742" s="659"/>
      <c r="AJ2742" s="659"/>
      <c r="AK2742" s="659"/>
    </row>
    <row r="2743" spans="1:37">
      <c r="A2743" s="659"/>
      <c r="B2743" s="659"/>
      <c r="C2743" s="659"/>
      <c r="D2743" s="659"/>
      <c r="E2743" s="659"/>
      <c r="F2743" s="659"/>
      <c r="G2743" s="659"/>
      <c r="H2743" s="659"/>
      <c r="I2743" s="660"/>
      <c r="J2743" s="659"/>
      <c r="K2743" s="660"/>
      <c r="L2743" s="659"/>
      <c r="M2743" s="659"/>
      <c r="N2743" s="659"/>
      <c r="O2743" s="659"/>
      <c r="P2743" s="659"/>
      <c r="Q2743" s="659"/>
      <c r="R2743" s="659"/>
      <c r="S2743" s="659"/>
      <c r="T2743" s="659"/>
      <c r="U2743" s="659"/>
      <c r="V2743" s="659"/>
      <c r="W2743" s="659"/>
      <c r="X2743" s="659"/>
      <c r="Y2743" s="659"/>
      <c r="Z2743" s="659"/>
      <c r="AA2743" s="659"/>
      <c r="AB2743" s="659"/>
      <c r="AC2743" s="659"/>
      <c r="AD2743" s="659"/>
      <c r="AE2743" s="659"/>
      <c r="AF2743" s="659"/>
      <c r="AG2743" s="659"/>
      <c r="AH2743" s="659"/>
      <c r="AI2743" s="659"/>
      <c r="AJ2743" s="659"/>
      <c r="AK2743" s="659"/>
    </row>
    <row r="2744" spans="1:37">
      <c r="A2744" s="659"/>
      <c r="B2744" s="659"/>
      <c r="C2744" s="659"/>
      <c r="D2744" s="659"/>
      <c r="E2744" s="659"/>
      <c r="F2744" s="659"/>
      <c r="G2744" s="659"/>
      <c r="H2744" s="659"/>
      <c r="I2744" s="660"/>
      <c r="J2744" s="659"/>
      <c r="K2744" s="660"/>
      <c r="L2744" s="659"/>
      <c r="M2744" s="659"/>
      <c r="N2744" s="659"/>
      <c r="O2744" s="659"/>
      <c r="P2744" s="659"/>
      <c r="Q2744" s="659"/>
      <c r="R2744" s="659"/>
      <c r="S2744" s="659"/>
      <c r="T2744" s="659"/>
      <c r="U2744" s="659"/>
      <c r="V2744" s="659"/>
      <c r="W2744" s="659"/>
      <c r="X2744" s="659"/>
      <c r="Y2744" s="659"/>
      <c r="Z2744" s="659"/>
      <c r="AA2744" s="659"/>
      <c r="AB2744" s="659"/>
      <c r="AC2744" s="659"/>
      <c r="AD2744" s="659"/>
      <c r="AE2744" s="659"/>
      <c r="AF2744" s="659"/>
      <c r="AG2744" s="659"/>
      <c r="AH2744" s="659"/>
      <c r="AI2744" s="659"/>
      <c r="AJ2744" s="659"/>
      <c r="AK2744" s="659"/>
    </row>
    <row r="2745" spans="1:37">
      <c r="A2745" s="659"/>
      <c r="B2745" s="659"/>
      <c r="C2745" s="659"/>
      <c r="D2745" s="659"/>
      <c r="E2745" s="659"/>
      <c r="F2745" s="659"/>
      <c r="G2745" s="659"/>
      <c r="H2745" s="659"/>
      <c r="I2745" s="660"/>
      <c r="J2745" s="659"/>
      <c r="K2745" s="660"/>
      <c r="L2745" s="659"/>
      <c r="M2745" s="659"/>
      <c r="N2745" s="659"/>
      <c r="O2745" s="659"/>
      <c r="P2745" s="659"/>
      <c r="Q2745" s="659"/>
      <c r="R2745" s="659"/>
      <c r="S2745" s="659"/>
      <c r="T2745" s="659"/>
      <c r="U2745" s="659"/>
      <c r="V2745" s="659"/>
      <c r="W2745" s="659"/>
      <c r="X2745" s="659"/>
      <c r="Y2745" s="659"/>
      <c r="Z2745" s="659"/>
      <c r="AA2745" s="659"/>
      <c r="AB2745" s="659"/>
      <c r="AC2745" s="659"/>
      <c r="AD2745" s="659"/>
      <c r="AE2745" s="659"/>
      <c r="AF2745" s="659"/>
      <c r="AG2745" s="659"/>
      <c r="AH2745" s="659"/>
      <c r="AI2745" s="659"/>
      <c r="AJ2745" s="659"/>
      <c r="AK2745" s="659"/>
    </row>
    <row r="2746" spans="1:37">
      <c r="A2746" s="659"/>
      <c r="B2746" s="659"/>
      <c r="C2746" s="659"/>
      <c r="D2746" s="659"/>
      <c r="E2746" s="659"/>
      <c r="F2746" s="659"/>
      <c r="G2746" s="659"/>
      <c r="H2746" s="659"/>
      <c r="I2746" s="660"/>
      <c r="J2746" s="659"/>
      <c r="K2746" s="660"/>
      <c r="L2746" s="659"/>
      <c r="M2746" s="659"/>
      <c r="N2746" s="659"/>
      <c r="O2746" s="659"/>
      <c r="P2746" s="659"/>
      <c r="Q2746" s="659"/>
      <c r="R2746" s="659"/>
      <c r="S2746" s="659"/>
      <c r="T2746" s="659"/>
      <c r="U2746" s="659"/>
      <c r="V2746" s="659"/>
      <c r="W2746" s="659"/>
      <c r="X2746" s="659"/>
      <c r="Y2746" s="659"/>
      <c r="Z2746" s="659"/>
      <c r="AA2746" s="659"/>
      <c r="AB2746" s="659"/>
      <c r="AC2746" s="659"/>
      <c r="AD2746" s="659"/>
      <c r="AE2746" s="659"/>
      <c r="AF2746" s="659"/>
      <c r="AG2746" s="659"/>
      <c r="AH2746" s="659"/>
      <c r="AI2746" s="659"/>
      <c r="AJ2746" s="659"/>
      <c r="AK2746" s="659"/>
    </row>
    <row r="2747" spans="1:37">
      <c r="A2747" s="659"/>
      <c r="B2747" s="659"/>
      <c r="C2747" s="659"/>
      <c r="D2747" s="659"/>
      <c r="E2747" s="659"/>
      <c r="F2747" s="659"/>
      <c r="G2747" s="659"/>
      <c r="H2747" s="659"/>
      <c r="I2747" s="660"/>
      <c r="J2747" s="659"/>
      <c r="K2747" s="660"/>
      <c r="L2747" s="659"/>
      <c r="M2747" s="659"/>
      <c r="N2747" s="659"/>
      <c r="O2747" s="659"/>
      <c r="P2747" s="659"/>
      <c r="Q2747" s="659"/>
      <c r="R2747" s="659"/>
      <c r="S2747" s="659"/>
      <c r="T2747" s="659"/>
      <c r="U2747" s="659"/>
      <c r="V2747" s="659"/>
      <c r="W2747" s="659"/>
      <c r="X2747" s="659"/>
      <c r="Y2747" s="659"/>
      <c r="Z2747" s="659"/>
      <c r="AA2747" s="659"/>
      <c r="AB2747" s="659"/>
      <c r="AC2747" s="659"/>
      <c r="AD2747" s="659"/>
      <c r="AE2747" s="659"/>
      <c r="AF2747" s="659"/>
      <c r="AG2747" s="659"/>
      <c r="AH2747" s="659"/>
      <c r="AI2747" s="659"/>
      <c r="AJ2747" s="659"/>
      <c r="AK2747" s="659"/>
    </row>
    <row r="2748" spans="1:37">
      <c r="A2748" s="659"/>
      <c r="B2748" s="659"/>
      <c r="C2748" s="659"/>
      <c r="D2748" s="659"/>
      <c r="E2748" s="659"/>
      <c r="F2748" s="659"/>
      <c r="G2748" s="659"/>
      <c r="H2748" s="659"/>
      <c r="I2748" s="660"/>
      <c r="J2748" s="659"/>
      <c r="K2748" s="660"/>
      <c r="L2748" s="659"/>
      <c r="M2748" s="659"/>
      <c r="N2748" s="659"/>
      <c r="O2748" s="659"/>
      <c r="P2748" s="659"/>
      <c r="Q2748" s="659"/>
      <c r="R2748" s="659"/>
      <c r="S2748" s="659"/>
      <c r="T2748" s="659"/>
      <c r="U2748" s="659"/>
      <c r="V2748" s="659"/>
      <c r="W2748" s="659"/>
      <c r="X2748" s="659"/>
      <c r="Y2748" s="659"/>
      <c r="Z2748" s="659"/>
      <c r="AA2748" s="659"/>
      <c r="AB2748" s="659"/>
      <c r="AC2748" s="659"/>
      <c r="AD2748" s="659"/>
      <c r="AE2748" s="659"/>
      <c r="AF2748" s="659"/>
      <c r="AG2748" s="659"/>
      <c r="AH2748" s="659"/>
      <c r="AI2748" s="659"/>
      <c r="AJ2748" s="659"/>
      <c r="AK2748" s="659"/>
    </row>
    <row r="2749" spans="1:37">
      <c r="A2749" s="659"/>
      <c r="B2749" s="659"/>
      <c r="C2749" s="659"/>
      <c r="D2749" s="659"/>
      <c r="E2749" s="659"/>
      <c r="F2749" s="659"/>
      <c r="G2749" s="659"/>
      <c r="H2749" s="659"/>
      <c r="I2749" s="660"/>
      <c r="J2749" s="659"/>
      <c r="K2749" s="660"/>
      <c r="L2749" s="659"/>
      <c r="M2749" s="659"/>
      <c r="N2749" s="659"/>
      <c r="O2749" s="659"/>
      <c r="P2749" s="659"/>
      <c r="Q2749" s="659"/>
      <c r="R2749" s="659"/>
      <c r="S2749" s="659"/>
      <c r="T2749" s="659"/>
      <c r="U2749" s="659"/>
      <c r="V2749" s="659"/>
      <c r="W2749" s="659"/>
      <c r="X2749" s="659"/>
      <c r="Y2749" s="659"/>
      <c r="Z2749" s="659"/>
      <c r="AA2749" s="659"/>
      <c r="AB2749" s="659"/>
      <c r="AC2749" s="659"/>
      <c r="AD2749" s="659"/>
      <c r="AE2749" s="659"/>
      <c r="AF2749" s="659"/>
      <c r="AG2749" s="659"/>
      <c r="AH2749" s="659"/>
      <c r="AI2749" s="659"/>
      <c r="AJ2749" s="659"/>
      <c r="AK2749" s="659"/>
    </row>
    <row r="2750" spans="1:37">
      <c r="A2750" s="659"/>
      <c r="B2750" s="659"/>
      <c r="C2750" s="659"/>
      <c r="D2750" s="659"/>
      <c r="E2750" s="659"/>
      <c r="F2750" s="659"/>
      <c r="G2750" s="659"/>
      <c r="H2750" s="659"/>
      <c r="I2750" s="660"/>
      <c r="J2750" s="659"/>
      <c r="K2750" s="660"/>
      <c r="L2750" s="659"/>
      <c r="M2750" s="659"/>
      <c r="N2750" s="659"/>
      <c r="O2750" s="659"/>
      <c r="P2750" s="659"/>
      <c r="Q2750" s="659"/>
      <c r="R2750" s="659"/>
      <c r="S2750" s="659"/>
      <c r="T2750" s="659"/>
      <c r="U2750" s="659"/>
      <c r="V2750" s="659"/>
      <c r="W2750" s="659"/>
      <c r="X2750" s="659"/>
      <c r="Y2750" s="659"/>
      <c r="Z2750" s="659"/>
      <c r="AA2750" s="659"/>
      <c r="AB2750" s="659"/>
      <c r="AC2750" s="659"/>
      <c r="AD2750" s="659"/>
      <c r="AE2750" s="659"/>
      <c r="AF2750" s="659"/>
      <c r="AG2750" s="659"/>
      <c r="AH2750" s="659"/>
      <c r="AI2750" s="659"/>
      <c r="AJ2750" s="659"/>
      <c r="AK2750" s="659"/>
    </row>
    <row r="2751" spans="1:37">
      <c r="A2751" s="659"/>
      <c r="B2751" s="659"/>
      <c r="C2751" s="659"/>
      <c r="D2751" s="659"/>
      <c r="E2751" s="659"/>
      <c r="F2751" s="659"/>
      <c r="G2751" s="659"/>
      <c r="H2751" s="659"/>
      <c r="I2751" s="660"/>
      <c r="J2751" s="659"/>
      <c r="K2751" s="660"/>
      <c r="L2751" s="659"/>
      <c r="M2751" s="659"/>
      <c r="N2751" s="659"/>
      <c r="O2751" s="659"/>
      <c r="P2751" s="659"/>
      <c r="Q2751" s="659"/>
      <c r="R2751" s="659"/>
      <c r="S2751" s="659"/>
      <c r="T2751" s="659"/>
      <c r="U2751" s="659"/>
      <c r="V2751" s="659"/>
      <c r="W2751" s="659"/>
      <c r="X2751" s="659"/>
      <c r="Y2751" s="659"/>
      <c r="Z2751" s="659"/>
      <c r="AA2751" s="659"/>
      <c r="AB2751" s="659"/>
      <c r="AC2751" s="659"/>
      <c r="AD2751" s="659"/>
      <c r="AE2751" s="659"/>
      <c r="AF2751" s="659"/>
      <c r="AG2751" s="659"/>
      <c r="AH2751" s="659"/>
      <c r="AI2751" s="659"/>
      <c r="AJ2751" s="659"/>
      <c r="AK2751" s="659"/>
    </row>
    <row r="2752" spans="1:37">
      <c r="A2752" s="659"/>
      <c r="B2752" s="659"/>
      <c r="C2752" s="659"/>
      <c r="D2752" s="659"/>
      <c r="E2752" s="659"/>
      <c r="F2752" s="659"/>
      <c r="G2752" s="659"/>
      <c r="H2752" s="659"/>
      <c r="I2752" s="660"/>
      <c r="J2752" s="659"/>
      <c r="K2752" s="660"/>
      <c r="L2752" s="659"/>
      <c r="M2752" s="659"/>
      <c r="N2752" s="659"/>
      <c r="O2752" s="659"/>
      <c r="P2752" s="659"/>
      <c r="Q2752" s="659"/>
      <c r="R2752" s="659"/>
      <c r="S2752" s="659"/>
      <c r="T2752" s="659"/>
      <c r="U2752" s="659"/>
      <c r="V2752" s="659"/>
      <c r="W2752" s="659"/>
      <c r="X2752" s="659"/>
      <c r="Y2752" s="659"/>
      <c r="Z2752" s="659"/>
      <c r="AA2752" s="659"/>
      <c r="AB2752" s="659"/>
      <c r="AC2752" s="659"/>
      <c r="AD2752" s="659"/>
      <c r="AE2752" s="659"/>
      <c r="AF2752" s="659"/>
      <c r="AG2752" s="659"/>
      <c r="AH2752" s="659"/>
      <c r="AI2752" s="659"/>
      <c r="AJ2752" s="659"/>
      <c r="AK2752" s="659"/>
    </row>
    <row r="2753" spans="1:37">
      <c r="A2753" s="659"/>
      <c r="B2753" s="659"/>
      <c r="C2753" s="659"/>
      <c r="D2753" s="659"/>
      <c r="E2753" s="659"/>
      <c r="F2753" s="659"/>
      <c r="G2753" s="659"/>
      <c r="H2753" s="659"/>
      <c r="I2753" s="660"/>
      <c r="J2753" s="659"/>
      <c r="K2753" s="660"/>
      <c r="L2753" s="659"/>
      <c r="M2753" s="659"/>
      <c r="N2753" s="659"/>
      <c r="O2753" s="659"/>
      <c r="P2753" s="659"/>
      <c r="Q2753" s="659"/>
      <c r="R2753" s="659"/>
      <c r="S2753" s="659"/>
      <c r="T2753" s="659"/>
      <c r="U2753" s="659"/>
      <c r="V2753" s="659"/>
      <c r="W2753" s="659"/>
      <c r="X2753" s="659"/>
      <c r="Y2753" s="659"/>
      <c r="Z2753" s="659"/>
      <c r="AA2753" s="659"/>
      <c r="AB2753" s="659"/>
      <c r="AC2753" s="659"/>
      <c r="AD2753" s="659"/>
      <c r="AE2753" s="659"/>
      <c r="AF2753" s="659"/>
      <c r="AG2753" s="659"/>
      <c r="AH2753" s="659"/>
      <c r="AI2753" s="659"/>
      <c r="AJ2753" s="659"/>
      <c r="AK2753" s="659"/>
    </row>
    <row r="2754" spans="1:37">
      <c r="A2754" s="659"/>
      <c r="B2754" s="659"/>
      <c r="C2754" s="659"/>
      <c r="D2754" s="659"/>
      <c r="E2754" s="659"/>
      <c r="F2754" s="659"/>
      <c r="G2754" s="659"/>
      <c r="H2754" s="659"/>
      <c r="I2754" s="660"/>
      <c r="J2754" s="659"/>
      <c r="K2754" s="660"/>
      <c r="L2754" s="659"/>
      <c r="M2754" s="659"/>
      <c r="N2754" s="659"/>
      <c r="O2754" s="659"/>
      <c r="P2754" s="659"/>
      <c r="Q2754" s="659"/>
      <c r="R2754" s="659"/>
      <c r="S2754" s="659"/>
      <c r="T2754" s="659"/>
      <c r="U2754" s="659"/>
      <c r="V2754" s="659"/>
      <c r="W2754" s="659"/>
      <c r="X2754" s="659"/>
      <c r="Y2754" s="659"/>
      <c r="Z2754" s="659"/>
      <c r="AA2754" s="659"/>
      <c r="AB2754" s="659"/>
      <c r="AC2754" s="659"/>
      <c r="AD2754" s="659"/>
      <c r="AE2754" s="659"/>
      <c r="AF2754" s="659"/>
      <c r="AG2754" s="659"/>
      <c r="AH2754" s="659"/>
      <c r="AI2754" s="659"/>
      <c r="AJ2754" s="659"/>
      <c r="AK2754" s="659"/>
    </row>
    <row r="2755" spans="1:37">
      <c r="A2755" s="659"/>
      <c r="B2755" s="659"/>
      <c r="C2755" s="659"/>
      <c r="D2755" s="659"/>
      <c r="E2755" s="659"/>
      <c r="F2755" s="659"/>
      <c r="G2755" s="659"/>
      <c r="H2755" s="659"/>
      <c r="I2755" s="660"/>
      <c r="J2755" s="659"/>
      <c r="K2755" s="660"/>
      <c r="L2755" s="659"/>
      <c r="M2755" s="659"/>
      <c r="N2755" s="659"/>
      <c r="O2755" s="659"/>
      <c r="P2755" s="659"/>
      <c r="Q2755" s="659"/>
      <c r="R2755" s="659"/>
      <c r="S2755" s="659"/>
      <c r="T2755" s="659"/>
      <c r="U2755" s="659"/>
      <c r="V2755" s="659"/>
      <c r="W2755" s="659"/>
      <c r="X2755" s="659"/>
      <c r="Y2755" s="659"/>
      <c r="Z2755" s="659"/>
      <c r="AA2755" s="659"/>
      <c r="AB2755" s="659"/>
      <c r="AC2755" s="659"/>
      <c r="AD2755" s="659"/>
      <c r="AE2755" s="659"/>
      <c r="AF2755" s="659"/>
      <c r="AG2755" s="659"/>
      <c r="AH2755" s="659"/>
      <c r="AI2755" s="659"/>
      <c r="AJ2755" s="659"/>
      <c r="AK2755" s="659"/>
    </row>
    <row r="2756" spans="1:37">
      <c r="A2756" s="659"/>
      <c r="B2756" s="659"/>
      <c r="C2756" s="659"/>
      <c r="D2756" s="659"/>
      <c r="E2756" s="659"/>
      <c r="F2756" s="659"/>
      <c r="G2756" s="659"/>
      <c r="H2756" s="659"/>
      <c r="I2756" s="660"/>
      <c r="J2756" s="659"/>
      <c r="K2756" s="660"/>
      <c r="L2756" s="659"/>
      <c r="M2756" s="659"/>
      <c r="N2756" s="659"/>
      <c r="O2756" s="659"/>
      <c r="P2756" s="659"/>
      <c r="Q2756" s="659"/>
      <c r="R2756" s="659"/>
      <c r="S2756" s="659"/>
      <c r="T2756" s="659"/>
      <c r="U2756" s="659"/>
      <c r="V2756" s="659"/>
      <c r="W2756" s="659"/>
      <c r="X2756" s="659"/>
      <c r="Y2756" s="659"/>
      <c r="Z2756" s="659"/>
      <c r="AA2756" s="659"/>
      <c r="AB2756" s="659"/>
      <c r="AC2756" s="659"/>
      <c r="AD2756" s="659"/>
      <c r="AE2756" s="659"/>
      <c r="AF2756" s="659"/>
      <c r="AG2756" s="659"/>
      <c r="AH2756" s="659"/>
      <c r="AI2756" s="659"/>
      <c r="AJ2756" s="659"/>
      <c r="AK2756" s="659"/>
    </row>
    <row r="2757" spans="1:37">
      <c r="A2757" s="659"/>
      <c r="B2757" s="659"/>
      <c r="C2757" s="659"/>
      <c r="D2757" s="659"/>
      <c r="E2757" s="659"/>
      <c r="F2757" s="659"/>
      <c r="G2757" s="659"/>
      <c r="H2757" s="659"/>
      <c r="I2757" s="660"/>
      <c r="J2757" s="659"/>
      <c r="K2757" s="660"/>
      <c r="L2757" s="659"/>
      <c r="M2757" s="659"/>
      <c r="N2757" s="659"/>
      <c r="O2757" s="659"/>
      <c r="P2757" s="659"/>
      <c r="Q2757" s="659"/>
      <c r="R2757" s="659"/>
      <c r="S2757" s="659"/>
      <c r="T2757" s="659"/>
      <c r="U2757" s="659"/>
      <c r="V2757" s="659"/>
      <c r="W2757" s="659"/>
      <c r="X2757" s="659"/>
      <c r="Y2757" s="659"/>
      <c r="Z2757" s="659"/>
      <c r="AA2757" s="659"/>
      <c r="AB2757" s="659"/>
      <c r="AC2757" s="659"/>
      <c r="AD2757" s="659"/>
      <c r="AE2757" s="659"/>
      <c r="AF2757" s="659"/>
      <c r="AG2757" s="659"/>
      <c r="AH2757" s="659"/>
      <c r="AI2757" s="659"/>
      <c r="AJ2757" s="659"/>
      <c r="AK2757" s="659"/>
    </row>
    <row r="2758" spans="1:37">
      <c r="A2758" s="659"/>
      <c r="B2758" s="659"/>
      <c r="C2758" s="659"/>
      <c r="D2758" s="659"/>
      <c r="E2758" s="659"/>
      <c r="F2758" s="659"/>
      <c r="G2758" s="659"/>
      <c r="H2758" s="659"/>
      <c r="I2758" s="660"/>
      <c r="J2758" s="659"/>
      <c r="K2758" s="660"/>
      <c r="L2758" s="659"/>
      <c r="M2758" s="659"/>
      <c r="N2758" s="659"/>
      <c r="O2758" s="659"/>
      <c r="P2758" s="659"/>
      <c r="Q2758" s="659"/>
      <c r="R2758" s="659"/>
      <c r="S2758" s="659"/>
      <c r="T2758" s="659"/>
      <c r="U2758" s="659"/>
      <c r="V2758" s="659"/>
      <c r="W2758" s="659"/>
      <c r="X2758" s="659"/>
      <c r="Y2758" s="659"/>
      <c r="Z2758" s="659"/>
      <c r="AA2758" s="659"/>
      <c r="AB2758" s="659"/>
      <c r="AC2758" s="659"/>
      <c r="AD2758" s="659"/>
      <c r="AE2758" s="659"/>
      <c r="AF2758" s="659"/>
      <c r="AG2758" s="659"/>
      <c r="AH2758" s="659"/>
      <c r="AI2758" s="659"/>
      <c r="AJ2758" s="659"/>
      <c r="AK2758" s="659"/>
    </row>
    <row r="2759" spans="1:37">
      <c r="A2759" s="659"/>
      <c r="B2759" s="659"/>
      <c r="C2759" s="659"/>
      <c r="D2759" s="659"/>
      <c r="E2759" s="659"/>
      <c r="F2759" s="659"/>
      <c r="G2759" s="659"/>
      <c r="H2759" s="659"/>
      <c r="I2759" s="660"/>
      <c r="J2759" s="659"/>
      <c r="K2759" s="660"/>
      <c r="L2759" s="659"/>
      <c r="M2759" s="659"/>
      <c r="N2759" s="659"/>
      <c r="O2759" s="659"/>
      <c r="P2759" s="659"/>
      <c r="Q2759" s="659"/>
      <c r="R2759" s="659"/>
      <c r="S2759" s="659"/>
      <c r="T2759" s="659"/>
      <c r="U2759" s="659"/>
      <c r="V2759" s="659"/>
      <c r="W2759" s="659"/>
      <c r="X2759" s="659"/>
      <c r="Y2759" s="659"/>
      <c r="Z2759" s="659"/>
      <c r="AA2759" s="659"/>
      <c r="AB2759" s="659"/>
      <c r="AC2759" s="659"/>
      <c r="AD2759" s="659"/>
      <c r="AE2759" s="659"/>
      <c r="AF2759" s="659"/>
      <c r="AG2759" s="659"/>
      <c r="AH2759" s="659"/>
      <c r="AI2759" s="659"/>
      <c r="AJ2759" s="659"/>
      <c r="AK2759" s="659"/>
    </row>
    <row r="2760" spans="1:37">
      <c r="A2760" s="659"/>
      <c r="B2760" s="659"/>
      <c r="C2760" s="659"/>
      <c r="D2760" s="659"/>
      <c r="E2760" s="659"/>
      <c r="F2760" s="659"/>
      <c r="G2760" s="659"/>
      <c r="H2760" s="659"/>
      <c r="I2760" s="660"/>
      <c r="J2760" s="659"/>
      <c r="K2760" s="660"/>
      <c r="L2760" s="659"/>
      <c r="M2760" s="659"/>
      <c r="N2760" s="659"/>
      <c r="O2760" s="659"/>
      <c r="P2760" s="659"/>
      <c r="Q2760" s="659"/>
      <c r="R2760" s="659"/>
      <c r="S2760" s="659"/>
      <c r="T2760" s="659"/>
      <c r="U2760" s="659"/>
      <c r="V2760" s="659"/>
      <c r="W2760" s="659"/>
      <c r="X2760" s="659"/>
      <c r="Y2760" s="659"/>
      <c r="Z2760" s="659"/>
      <c r="AA2760" s="659"/>
      <c r="AB2760" s="659"/>
      <c r="AC2760" s="659"/>
      <c r="AD2760" s="659"/>
      <c r="AE2760" s="659"/>
      <c r="AF2760" s="659"/>
      <c r="AG2760" s="659"/>
      <c r="AH2760" s="659"/>
      <c r="AI2760" s="659"/>
      <c r="AJ2760" s="659"/>
      <c r="AK2760" s="659"/>
    </row>
    <row r="2761" spans="1:37">
      <c r="A2761" s="659"/>
      <c r="B2761" s="659"/>
      <c r="C2761" s="659"/>
      <c r="D2761" s="659"/>
      <c r="E2761" s="659"/>
      <c r="F2761" s="659"/>
      <c r="G2761" s="659"/>
      <c r="H2761" s="659"/>
      <c r="I2761" s="660"/>
      <c r="J2761" s="659"/>
      <c r="K2761" s="660"/>
      <c r="L2761" s="659"/>
      <c r="M2761" s="659"/>
      <c r="N2761" s="659"/>
      <c r="O2761" s="659"/>
      <c r="P2761" s="659"/>
      <c r="Q2761" s="659"/>
      <c r="R2761" s="659"/>
      <c r="S2761" s="659"/>
      <c r="T2761" s="659"/>
      <c r="U2761" s="659"/>
      <c r="V2761" s="659"/>
      <c r="W2761" s="659"/>
      <c r="X2761" s="659"/>
      <c r="Y2761" s="659"/>
      <c r="Z2761" s="659"/>
      <c r="AA2761" s="659"/>
      <c r="AB2761" s="659"/>
      <c r="AC2761" s="659"/>
      <c r="AD2761" s="659"/>
      <c r="AE2761" s="659"/>
      <c r="AF2761" s="659"/>
      <c r="AG2761" s="659"/>
      <c r="AH2761" s="659"/>
      <c r="AI2761" s="659"/>
      <c r="AJ2761" s="659"/>
      <c r="AK2761" s="659"/>
    </row>
    <row r="2762" spans="1:37">
      <c r="A2762" s="659"/>
      <c r="B2762" s="659"/>
      <c r="C2762" s="659"/>
      <c r="D2762" s="659"/>
      <c r="E2762" s="659"/>
      <c r="F2762" s="659"/>
      <c r="G2762" s="659"/>
      <c r="H2762" s="659"/>
      <c r="I2762" s="660"/>
      <c r="J2762" s="659"/>
      <c r="K2762" s="660"/>
      <c r="L2762" s="659"/>
      <c r="M2762" s="659"/>
      <c r="N2762" s="659"/>
      <c r="O2762" s="659"/>
      <c r="P2762" s="659"/>
      <c r="Q2762" s="659"/>
      <c r="R2762" s="659"/>
      <c r="S2762" s="659"/>
      <c r="T2762" s="659"/>
      <c r="U2762" s="659"/>
      <c r="V2762" s="659"/>
      <c r="W2762" s="659"/>
      <c r="X2762" s="659"/>
      <c r="Y2762" s="659"/>
      <c r="Z2762" s="659"/>
      <c r="AA2762" s="659"/>
      <c r="AB2762" s="659"/>
      <c r="AC2762" s="659"/>
      <c r="AD2762" s="659"/>
      <c r="AE2762" s="659"/>
      <c r="AF2762" s="659"/>
      <c r="AG2762" s="659"/>
      <c r="AH2762" s="659"/>
      <c r="AI2762" s="659"/>
      <c r="AJ2762" s="659"/>
      <c r="AK2762" s="659"/>
    </row>
    <row r="2763" spans="1:37">
      <c r="A2763" s="659"/>
      <c r="B2763" s="659"/>
      <c r="C2763" s="659"/>
      <c r="D2763" s="659"/>
      <c r="E2763" s="659"/>
      <c r="F2763" s="659"/>
      <c r="G2763" s="659"/>
      <c r="H2763" s="659"/>
      <c r="I2763" s="660"/>
      <c r="J2763" s="659"/>
      <c r="K2763" s="660"/>
      <c r="L2763" s="659"/>
      <c r="M2763" s="659"/>
      <c r="N2763" s="659"/>
      <c r="O2763" s="659"/>
      <c r="P2763" s="659"/>
      <c r="Q2763" s="659"/>
      <c r="R2763" s="659"/>
      <c r="S2763" s="659"/>
      <c r="T2763" s="659"/>
      <c r="U2763" s="659"/>
      <c r="V2763" s="659"/>
      <c r="W2763" s="659"/>
      <c r="X2763" s="659"/>
      <c r="Y2763" s="659"/>
      <c r="Z2763" s="659"/>
      <c r="AA2763" s="659"/>
      <c r="AB2763" s="659"/>
      <c r="AC2763" s="659"/>
      <c r="AD2763" s="659"/>
      <c r="AE2763" s="659"/>
      <c r="AF2763" s="659"/>
      <c r="AG2763" s="659"/>
      <c r="AH2763" s="659"/>
      <c r="AI2763" s="659"/>
      <c r="AJ2763" s="659"/>
      <c r="AK2763" s="659"/>
    </row>
    <row r="2764" spans="1:37">
      <c r="A2764" s="659"/>
      <c r="B2764" s="659"/>
      <c r="C2764" s="659"/>
      <c r="D2764" s="659"/>
      <c r="E2764" s="659"/>
      <c r="F2764" s="659"/>
      <c r="G2764" s="659"/>
      <c r="H2764" s="659"/>
      <c r="I2764" s="660"/>
      <c r="J2764" s="659"/>
      <c r="K2764" s="660"/>
      <c r="L2764" s="659"/>
      <c r="M2764" s="659"/>
      <c r="N2764" s="659"/>
      <c r="O2764" s="659"/>
      <c r="P2764" s="659"/>
      <c r="Q2764" s="659"/>
      <c r="R2764" s="659"/>
      <c r="S2764" s="659"/>
      <c r="T2764" s="659"/>
      <c r="U2764" s="659"/>
      <c r="V2764" s="659"/>
      <c r="W2764" s="659"/>
      <c r="X2764" s="659"/>
      <c r="Y2764" s="659"/>
      <c r="Z2764" s="659"/>
      <c r="AA2764" s="659"/>
      <c r="AB2764" s="659"/>
      <c r="AC2764" s="659"/>
      <c r="AD2764" s="659"/>
      <c r="AE2764" s="659"/>
      <c r="AF2764" s="659"/>
      <c r="AG2764" s="659"/>
      <c r="AH2764" s="659"/>
      <c r="AI2764" s="659"/>
      <c r="AJ2764" s="659"/>
      <c r="AK2764" s="659"/>
    </row>
    <row r="2765" spans="1:37">
      <c r="A2765" s="659"/>
      <c r="B2765" s="659"/>
      <c r="C2765" s="659"/>
      <c r="D2765" s="659"/>
      <c r="E2765" s="659"/>
      <c r="F2765" s="659"/>
      <c r="G2765" s="659"/>
      <c r="H2765" s="659"/>
      <c r="I2765" s="660"/>
      <c r="J2765" s="659"/>
      <c r="K2765" s="660"/>
      <c r="L2765" s="659"/>
      <c r="M2765" s="659"/>
      <c r="N2765" s="659"/>
      <c r="O2765" s="659"/>
      <c r="P2765" s="659"/>
      <c r="Q2765" s="659"/>
      <c r="R2765" s="659"/>
      <c r="S2765" s="659"/>
      <c r="T2765" s="659"/>
      <c r="U2765" s="659"/>
      <c r="V2765" s="659"/>
      <c r="W2765" s="659"/>
      <c r="X2765" s="659"/>
      <c r="Y2765" s="659"/>
      <c r="Z2765" s="659"/>
      <c r="AA2765" s="659"/>
      <c r="AB2765" s="659"/>
      <c r="AC2765" s="659"/>
      <c r="AD2765" s="659"/>
      <c r="AE2765" s="659"/>
      <c r="AF2765" s="659"/>
      <c r="AG2765" s="659"/>
      <c r="AH2765" s="659"/>
      <c r="AI2765" s="659"/>
      <c r="AJ2765" s="659"/>
      <c r="AK2765" s="659"/>
    </row>
    <row r="2766" spans="1:37">
      <c r="A2766" s="659"/>
      <c r="B2766" s="659"/>
      <c r="C2766" s="659"/>
      <c r="D2766" s="659"/>
      <c r="E2766" s="659"/>
      <c r="F2766" s="659"/>
      <c r="G2766" s="659"/>
      <c r="H2766" s="659"/>
      <c r="I2766" s="660"/>
      <c r="J2766" s="659"/>
      <c r="K2766" s="660"/>
      <c r="L2766" s="659"/>
      <c r="M2766" s="659"/>
      <c r="N2766" s="659"/>
      <c r="O2766" s="659"/>
      <c r="P2766" s="659"/>
      <c r="Q2766" s="659"/>
      <c r="R2766" s="659"/>
      <c r="S2766" s="659"/>
      <c r="T2766" s="659"/>
      <c r="U2766" s="659"/>
      <c r="V2766" s="659"/>
      <c r="W2766" s="659"/>
      <c r="X2766" s="659"/>
      <c r="Y2766" s="659"/>
      <c r="Z2766" s="659"/>
      <c r="AA2766" s="659"/>
      <c r="AB2766" s="659"/>
      <c r="AC2766" s="659"/>
      <c r="AD2766" s="659"/>
      <c r="AE2766" s="659"/>
      <c r="AF2766" s="659"/>
      <c r="AG2766" s="659"/>
      <c r="AH2766" s="659"/>
      <c r="AI2766" s="659"/>
      <c r="AJ2766" s="659"/>
      <c r="AK2766" s="659"/>
    </row>
    <row r="2767" spans="1:37">
      <c r="A2767" s="659"/>
      <c r="B2767" s="659"/>
      <c r="C2767" s="659"/>
      <c r="D2767" s="659"/>
      <c r="E2767" s="659"/>
      <c r="F2767" s="659"/>
      <c r="G2767" s="659"/>
      <c r="H2767" s="659"/>
      <c r="I2767" s="660"/>
      <c r="J2767" s="659"/>
      <c r="K2767" s="660"/>
      <c r="L2767" s="659"/>
      <c r="M2767" s="659"/>
      <c r="N2767" s="659"/>
      <c r="O2767" s="659"/>
      <c r="P2767" s="659"/>
      <c r="Q2767" s="659"/>
      <c r="R2767" s="659"/>
      <c r="S2767" s="659"/>
      <c r="T2767" s="659"/>
      <c r="U2767" s="659"/>
      <c r="V2767" s="659"/>
      <c r="W2767" s="659"/>
      <c r="X2767" s="659"/>
      <c r="Y2767" s="659"/>
      <c r="Z2767" s="659"/>
      <c r="AA2767" s="659"/>
      <c r="AB2767" s="659"/>
      <c r="AC2767" s="659"/>
      <c r="AD2767" s="659"/>
      <c r="AE2767" s="659"/>
      <c r="AF2767" s="659"/>
      <c r="AG2767" s="659"/>
      <c r="AH2767" s="659"/>
      <c r="AI2767" s="659"/>
      <c r="AJ2767" s="659"/>
      <c r="AK2767" s="659"/>
    </row>
    <row r="2768" spans="1:37">
      <c r="A2768" s="659"/>
      <c r="B2768" s="659"/>
      <c r="C2768" s="659"/>
      <c r="D2768" s="659"/>
      <c r="E2768" s="659"/>
      <c r="F2768" s="659"/>
      <c r="G2768" s="659"/>
      <c r="H2768" s="659"/>
      <c r="I2768" s="660"/>
      <c r="J2768" s="659"/>
      <c r="K2768" s="660"/>
      <c r="L2768" s="659"/>
      <c r="M2768" s="659"/>
      <c r="N2768" s="659"/>
      <c r="O2768" s="659"/>
      <c r="P2768" s="659"/>
      <c r="Q2768" s="659"/>
      <c r="R2768" s="659"/>
      <c r="S2768" s="659"/>
      <c r="T2768" s="659"/>
      <c r="U2768" s="659"/>
      <c r="V2768" s="659"/>
      <c r="W2768" s="659"/>
      <c r="X2768" s="659"/>
      <c r="Y2768" s="659"/>
      <c r="Z2768" s="659"/>
      <c r="AA2768" s="659"/>
      <c r="AB2768" s="659"/>
      <c r="AC2768" s="659"/>
      <c r="AD2768" s="659"/>
      <c r="AE2768" s="659"/>
      <c r="AF2768" s="659"/>
      <c r="AG2768" s="659"/>
      <c r="AH2768" s="659"/>
      <c r="AI2768" s="659"/>
      <c r="AJ2768" s="659"/>
      <c r="AK2768" s="659"/>
    </row>
    <row r="2769" spans="1:37">
      <c r="A2769" s="659"/>
      <c r="B2769" s="659"/>
      <c r="C2769" s="659"/>
      <c r="D2769" s="659"/>
      <c r="E2769" s="659"/>
      <c r="F2769" s="659"/>
      <c r="G2769" s="659"/>
      <c r="H2769" s="659"/>
      <c r="I2769" s="660"/>
      <c r="J2769" s="659"/>
      <c r="K2769" s="660"/>
      <c r="L2769" s="659"/>
      <c r="M2769" s="659"/>
      <c r="N2769" s="659"/>
      <c r="O2769" s="659"/>
      <c r="P2769" s="659"/>
      <c r="Q2769" s="659"/>
      <c r="R2769" s="659"/>
      <c r="S2769" s="659"/>
      <c r="T2769" s="659"/>
      <c r="U2769" s="659"/>
      <c r="V2769" s="659"/>
      <c r="W2769" s="659"/>
      <c r="X2769" s="659"/>
      <c r="Y2769" s="659"/>
      <c r="Z2769" s="659"/>
      <c r="AA2769" s="659"/>
      <c r="AB2769" s="659"/>
      <c r="AC2769" s="659"/>
      <c r="AD2769" s="659"/>
      <c r="AE2769" s="659"/>
      <c r="AF2769" s="659"/>
      <c r="AG2769" s="659"/>
      <c r="AH2769" s="659"/>
      <c r="AI2769" s="659"/>
      <c r="AJ2769" s="659"/>
      <c r="AK2769" s="659"/>
    </row>
    <row r="2770" spans="1:37">
      <c r="A2770" s="659"/>
      <c r="B2770" s="659"/>
      <c r="C2770" s="659"/>
      <c r="D2770" s="659"/>
      <c r="E2770" s="659"/>
      <c r="F2770" s="659"/>
      <c r="G2770" s="659"/>
      <c r="H2770" s="659"/>
      <c r="I2770" s="660"/>
      <c r="J2770" s="659"/>
      <c r="K2770" s="660"/>
      <c r="L2770" s="659"/>
      <c r="M2770" s="659"/>
      <c r="N2770" s="659"/>
      <c r="O2770" s="659"/>
      <c r="P2770" s="659"/>
      <c r="Q2770" s="659"/>
      <c r="R2770" s="659"/>
      <c r="S2770" s="659"/>
      <c r="T2770" s="659"/>
      <c r="U2770" s="659"/>
      <c r="V2770" s="659"/>
      <c r="W2770" s="659"/>
      <c r="X2770" s="659"/>
      <c r="Y2770" s="659"/>
      <c r="Z2770" s="659"/>
      <c r="AA2770" s="659"/>
      <c r="AB2770" s="659"/>
      <c r="AC2770" s="659"/>
      <c r="AD2770" s="659"/>
      <c r="AE2770" s="659"/>
      <c r="AF2770" s="659"/>
      <c r="AG2770" s="659"/>
      <c r="AH2770" s="659"/>
      <c r="AI2770" s="659"/>
      <c r="AJ2770" s="659"/>
      <c r="AK2770" s="659"/>
    </row>
    <row r="2771" spans="1:37">
      <c r="A2771" s="659"/>
      <c r="B2771" s="659"/>
      <c r="C2771" s="659"/>
      <c r="D2771" s="659"/>
      <c r="E2771" s="659"/>
      <c r="F2771" s="659"/>
      <c r="G2771" s="659"/>
      <c r="H2771" s="659"/>
      <c r="I2771" s="660"/>
      <c r="J2771" s="659"/>
      <c r="K2771" s="660"/>
      <c r="L2771" s="659"/>
      <c r="M2771" s="659"/>
      <c r="N2771" s="659"/>
      <c r="O2771" s="659"/>
      <c r="P2771" s="659"/>
      <c r="Q2771" s="659"/>
      <c r="R2771" s="659"/>
      <c r="S2771" s="659"/>
      <c r="T2771" s="659"/>
      <c r="U2771" s="659"/>
      <c r="V2771" s="659"/>
      <c r="W2771" s="659"/>
      <c r="X2771" s="659"/>
      <c r="Y2771" s="659"/>
      <c r="Z2771" s="659"/>
      <c r="AA2771" s="659"/>
      <c r="AB2771" s="659"/>
      <c r="AC2771" s="659"/>
      <c r="AD2771" s="659"/>
      <c r="AE2771" s="659"/>
      <c r="AF2771" s="659"/>
      <c r="AG2771" s="659"/>
      <c r="AH2771" s="659"/>
      <c r="AI2771" s="659"/>
      <c r="AJ2771" s="659"/>
      <c r="AK2771" s="659"/>
    </row>
    <row r="2772" spans="1:37">
      <c r="A2772" s="659"/>
      <c r="B2772" s="659"/>
      <c r="C2772" s="659"/>
      <c r="D2772" s="659"/>
      <c r="E2772" s="659"/>
      <c r="F2772" s="659"/>
      <c r="G2772" s="659"/>
      <c r="H2772" s="659"/>
      <c r="I2772" s="660"/>
      <c r="J2772" s="659"/>
      <c r="K2772" s="660"/>
      <c r="L2772" s="659"/>
      <c r="M2772" s="659"/>
      <c r="N2772" s="659"/>
      <c r="O2772" s="659"/>
      <c r="P2772" s="659"/>
      <c r="Q2772" s="659"/>
      <c r="R2772" s="659"/>
      <c r="S2772" s="659"/>
      <c r="T2772" s="659"/>
      <c r="U2772" s="659"/>
      <c r="V2772" s="659"/>
      <c r="W2772" s="659"/>
      <c r="X2772" s="659"/>
      <c r="Y2772" s="659"/>
      <c r="Z2772" s="659"/>
      <c r="AA2772" s="659"/>
      <c r="AB2772" s="659"/>
      <c r="AC2772" s="659"/>
      <c r="AD2772" s="659"/>
      <c r="AE2772" s="659"/>
      <c r="AF2772" s="659"/>
      <c r="AG2772" s="659"/>
      <c r="AH2772" s="659"/>
      <c r="AI2772" s="659"/>
      <c r="AJ2772" s="659"/>
      <c r="AK2772" s="659"/>
    </row>
    <row r="2773" spans="1:37">
      <c r="A2773" s="659"/>
      <c r="B2773" s="659"/>
      <c r="C2773" s="659"/>
      <c r="D2773" s="659"/>
      <c r="E2773" s="659"/>
      <c r="F2773" s="659"/>
      <c r="G2773" s="659"/>
      <c r="H2773" s="659"/>
      <c r="I2773" s="660"/>
      <c r="J2773" s="659"/>
      <c r="K2773" s="660"/>
      <c r="L2773" s="659"/>
      <c r="M2773" s="659"/>
      <c r="N2773" s="659"/>
      <c r="O2773" s="659"/>
      <c r="P2773" s="659"/>
      <c r="Q2773" s="659"/>
      <c r="R2773" s="659"/>
      <c r="S2773" s="659"/>
      <c r="T2773" s="659"/>
      <c r="U2773" s="659"/>
      <c r="V2773" s="659"/>
      <c r="W2773" s="659"/>
      <c r="X2773" s="659"/>
      <c r="Y2773" s="659"/>
      <c r="Z2773" s="659"/>
      <c r="AA2773" s="659"/>
      <c r="AB2773" s="659"/>
      <c r="AC2773" s="659"/>
      <c r="AD2773" s="659"/>
      <c r="AE2773" s="659"/>
      <c r="AF2773" s="659"/>
      <c r="AG2773" s="659"/>
      <c r="AH2773" s="659"/>
      <c r="AI2773" s="659"/>
      <c r="AJ2773" s="659"/>
      <c r="AK2773" s="659"/>
    </row>
    <row r="2774" spans="1:37">
      <c r="A2774" s="659"/>
      <c r="B2774" s="659"/>
      <c r="C2774" s="659"/>
      <c r="D2774" s="659"/>
      <c r="E2774" s="659"/>
      <c r="F2774" s="659"/>
      <c r="G2774" s="659"/>
      <c r="H2774" s="659"/>
      <c r="I2774" s="660"/>
      <c r="J2774" s="659"/>
      <c r="K2774" s="660"/>
      <c r="L2774" s="659"/>
      <c r="M2774" s="659"/>
      <c r="N2774" s="659"/>
      <c r="O2774" s="659"/>
      <c r="P2774" s="659"/>
      <c r="Q2774" s="659"/>
      <c r="R2774" s="659"/>
      <c r="S2774" s="659"/>
      <c r="T2774" s="659"/>
      <c r="U2774" s="659"/>
      <c r="V2774" s="659"/>
      <c r="W2774" s="659"/>
      <c r="X2774" s="659"/>
      <c r="Y2774" s="659"/>
      <c r="Z2774" s="659"/>
      <c r="AA2774" s="659"/>
      <c r="AB2774" s="659"/>
      <c r="AC2774" s="659"/>
      <c r="AD2774" s="659"/>
      <c r="AE2774" s="659"/>
      <c r="AF2774" s="659"/>
      <c r="AG2774" s="659"/>
      <c r="AH2774" s="659"/>
      <c r="AI2774" s="659"/>
      <c r="AJ2774" s="659"/>
      <c r="AK2774" s="659"/>
    </row>
    <row r="2775" spans="1:37">
      <c r="A2775" s="659"/>
      <c r="B2775" s="659"/>
      <c r="C2775" s="659"/>
      <c r="D2775" s="659"/>
      <c r="E2775" s="659"/>
      <c r="F2775" s="659"/>
      <c r="G2775" s="659"/>
      <c r="H2775" s="659"/>
      <c r="I2775" s="660"/>
      <c r="J2775" s="659"/>
      <c r="K2775" s="660"/>
      <c r="L2775" s="659"/>
      <c r="M2775" s="659"/>
      <c r="N2775" s="659"/>
      <c r="O2775" s="659"/>
      <c r="P2775" s="659"/>
      <c r="Q2775" s="659"/>
      <c r="R2775" s="659"/>
      <c r="S2775" s="659"/>
      <c r="T2775" s="659"/>
      <c r="U2775" s="659"/>
      <c r="V2775" s="659"/>
      <c r="W2775" s="659"/>
      <c r="X2775" s="659"/>
      <c r="Y2775" s="659"/>
      <c r="Z2775" s="659"/>
      <c r="AA2775" s="659"/>
      <c r="AB2775" s="659"/>
      <c r="AC2775" s="659"/>
      <c r="AD2775" s="659"/>
      <c r="AE2775" s="659"/>
      <c r="AF2775" s="659"/>
      <c r="AG2775" s="659"/>
      <c r="AH2775" s="659"/>
      <c r="AI2775" s="659"/>
      <c r="AJ2775" s="659"/>
      <c r="AK2775" s="659"/>
    </row>
    <row r="2776" spans="1:37">
      <c r="A2776" s="659"/>
      <c r="B2776" s="659"/>
      <c r="C2776" s="659"/>
      <c r="D2776" s="659"/>
      <c r="E2776" s="659"/>
      <c r="F2776" s="659"/>
      <c r="G2776" s="659"/>
      <c r="H2776" s="659"/>
      <c r="I2776" s="660"/>
      <c r="J2776" s="659"/>
      <c r="K2776" s="660"/>
      <c r="L2776" s="659"/>
      <c r="M2776" s="659"/>
      <c r="N2776" s="659"/>
      <c r="O2776" s="659"/>
      <c r="P2776" s="659"/>
      <c r="Q2776" s="659"/>
      <c r="R2776" s="659"/>
      <c r="S2776" s="659"/>
      <c r="T2776" s="659"/>
      <c r="U2776" s="659"/>
      <c r="V2776" s="659"/>
      <c r="W2776" s="659"/>
      <c r="X2776" s="659"/>
      <c r="Y2776" s="659"/>
      <c r="Z2776" s="659"/>
      <c r="AA2776" s="659"/>
      <c r="AB2776" s="659"/>
      <c r="AC2776" s="659"/>
      <c r="AD2776" s="659"/>
      <c r="AE2776" s="659"/>
      <c r="AF2776" s="659"/>
      <c r="AG2776" s="659"/>
      <c r="AH2776" s="659"/>
      <c r="AI2776" s="659"/>
      <c r="AJ2776" s="659"/>
      <c r="AK2776" s="659"/>
    </row>
    <row r="2777" spans="1:37">
      <c r="A2777" s="659"/>
      <c r="B2777" s="659"/>
      <c r="C2777" s="659"/>
      <c r="D2777" s="659"/>
      <c r="E2777" s="659"/>
      <c r="F2777" s="659"/>
      <c r="G2777" s="659"/>
      <c r="H2777" s="659"/>
      <c r="I2777" s="660"/>
      <c r="J2777" s="659"/>
      <c r="K2777" s="660"/>
      <c r="L2777" s="659"/>
      <c r="M2777" s="659"/>
      <c r="N2777" s="659"/>
      <c r="O2777" s="659"/>
      <c r="P2777" s="659"/>
      <c r="Q2777" s="659"/>
      <c r="R2777" s="659"/>
      <c r="S2777" s="659"/>
      <c r="T2777" s="659"/>
      <c r="U2777" s="659"/>
      <c r="V2777" s="659"/>
      <c r="W2777" s="659"/>
      <c r="X2777" s="659"/>
      <c r="Y2777" s="659"/>
      <c r="Z2777" s="659"/>
      <c r="AA2777" s="659"/>
      <c r="AB2777" s="659"/>
      <c r="AC2777" s="659"/>
      <c r="AD2777" s="659"/>
      <c r="AE2777" s="659"/>
      <c r="AF2777" s="659"/>
      <c r="AG2777" s="659"/>
      <c r="AH2777" s="659"/>
      <c r="AI2777" s="659"/>
      <c r="AJ2777" s="659"/>
      <c r="AK2777" s="659"/>
    </row>
    <row r="2778" spans="1:37">
      <c r="A2778" s="659"/>
      <c r="B2778" s="659"/>
      <c r="C2778" s="659"/>
      <c r="D2778" s="659"/>
      <c r="E2778" s="659"/>
      <c r="F2778" s="659"/>
      <c r="G2778" s="659"/>
      <c r="H2778" s="659"/>
      <c r="I2778" s="660"/>
      <c r="J2778" s="659"/>
      <c r="K2778" s="660"/>
      <c r="L2778" s="659"/>
      <c r="M2778" s="659"/>
      <c r="N2778" s="659"/>
      <c r="O2778" s="659"/>
      <c r="P2778" s="659"/>
      <c r="Q2778" s="659"/>
      <c r="R2778" s="659"/>
      <c r="S2778" s="659"/>
      <c r="T2778" s="659"/>
      <c r="U2778" s="659"/>
      <c r="V2778" s="659"/>
      <c r="W2778" s="659"/>
      <c r="X2778" s="659"/>
      <c r="Y2778" s="659"/>
      <c r="Z2778" s="659"/>
      <c r="AA2778" s="659"/>
      <c r="AB2778" s="659"/>
      <c r="AC2778" s="659"/>
      <c r="AD2778" s="659"/>
      <c r="AE2778" s="659"/>
      <c r="AF2778" s="659"/>
      <c r="AG2778" s="659"/>
      <c r="AH2778" s="659"/>
      <c r="AI2778" s="659"/>
      <c r="AJ2778" s="659"/>
      <c r="AK2778" s="659"/>
    </row>
    <row r="2779" spans="1:37">
      <c r="A2779" s="659"/>
      <c r="B2779" s="659"/>
      <c r="C2779" s="659"/>
      <c r="D2779" s="659"/>
      <c r="E2779" s="659"/>
      <c r="F2779" s="659"/>
      <c r="G2779" s="659"/>
      <c r="H2779" s="659"/>
      <c r="I2779" s="660"/>
      <c r="J2779" s="659"/>
      <c r="K2779" s="660"/>
      <c r="L2779" s="659"/>
      <c r="M2779" s="659"/>
      <c r="N2779" s="659"/>
      <c r="O2779" s="659"/>
      <c r="P2779" s="659"/>
      <c r="Q2779" s="659"/>
      <c r="R2779" s="659"/>
      <c r="S2779" s="659"/>
      <c r="T2779" s="659"/>
      <c r="U2779" s="659"/>
      <c r="V2779" s="659"/>
      <c r="W2779" s="659"/>
      <c r="X2779" s="659"/>
      <c r="Y2779" s="659"/>
      <c r="Z2779" s="659"/>
      <c r="AA2779" s="659"/>
      <c r="AB2779" s="659"/>
      <c r="AC2779" s="659"/>
      <c r="AD2779" s="659"/>
      <c r="AE2779" s="659"/>
      <c r="AF2779" s="659"/>
      <c r="AG2779" s="659"/>
      <c r="AH2779" s="659"/>
      <c r="AI2779" s="659"/>
      <c r="AJ2779" s="659"/>
      <c r="AK2779" s="659"/>
    </row>
    <row r="2780" spans="1:37">
      <c r="A2780" s="659"/>
      <c r="B2780" s="659"/>
      <c r="C2780" s="659"/>
      <c r="D2780" s="659"/>
      <c r="E2780" s="659"/>
      <c r="F2780" s="659"/>
      <c r="G2780" s="659"/>
      <c r="H2780" s="659"/>
      <c r="I2780" s="660"/>
      <c r="J2780" s="659"/>
      <c r="K2780" s="660"/>
      <c r="L2780" s="659"/>
      <c r="M2780" s="659"/>
      <c r="N2780" s="659"/>
      <c r="O2780" s="659"/>
      <c r="P2780" s="659"/>
      <c r="Q2780" s="659"/>
      <c r="R2780" s="659"/>
      <c r="S2780" s="659"/>
      <c r="T2780" s="659"/>
      <c r="U2780" s="659"/>
      <c r="V2780" s="659"/>
      <c r="W2780" s="659"/>
      <c r="X2780" s="659"/>
      <c r="Y2780" s="659"/>
      <c r="Z2780" s="659"/>
      <c r="AA2780" s="659"/>
      <c r="AB2780" s="659"/>
      <c r="AC2780" s="659"/>
      <c r="AD2780" s="659"/>
      <c r="AE2780" s="659"/>
      <c r="AF2780" s="659"/>
      <c r="AG2780" s="659"/>
      <c r="AH2780" s="659"/>
      <c r="AI2780" s="659"/>
      <c r="AJ2780" s="659"/>
      <c r="AK2780" s="659"/>
    </row>
    <row r="2781" spans="1:37">
      <c r="A2781" s="659"/>
      <c r="B2781" s="659"/>
      <c r="C2781" s="659"/>
      <c r="D2781" s="659"/>
      <c r="E2781" s="659"/>
      <c r="F2781" s="659"/>
      <c r="G2781" s="659"/>
      <c r="H2781" s="659"/>
      <c r="I2781" s="660"/>
      <c r="J2781" s="659"/>
      <c r="K2781" s="660"/>
      <c r="L2781" s="659"/>
      <c r="M2781" s="659"/>
      <c r="N2781" s="659"/>
      <c r="O2781" s="659"/>
      <c r="P2781" s="659"/>
      <c r="Q2781" s="659"/>
      <c r="R2781" s="659"/>
      <c r="S2781" s="659"/>
      <c r="T2781" s="659"/>
      <c r="U2781" s="659"/>
      <c r="V2781" s="659"/>
      <c r="W2781" s="659"/>
      <c r="X2781" s="659"/>
      <c r="Y2781" s="659"/>
      <c r="Z2781" s="659"/>
      <c r="AA2781" s="659"/>
      <c r="AB2781" s="659"/>
      <c r="AC2781" s="659"/>
      <c r="AD2781" s="659"/>
      <c r="AE2781" s="659"/>
      <c r="AF2781" s="659"/>
      <c r="AG2781" s="659"/>
      <c r="AH2781" s="659"/>
      <c r="AI2781" s="659"/>
      <c r="AJ2781" s="659"/>
      <c r="AK2781" s="659"/>
    </row>
    <row r="2782" spans="1:37">
      <c r="A2782" s="659"/>
      <c r="B2782" s="659"/>
      <c r="C2782" s="659"/>
      <c r="D2782" s="659"/>
      <c r="E2782" s="659"/>
      <c r="F2782" s="659"/>
      <c r="G2782" s="659"/>
      <c r="H2782" s="659"/>
      <c r="I2782" s="660"/>
      <c r="J2782" s="659"/>
      <c r="K2782" s="660"/>
      <c r="L2782" s="659"/>
      <c r="M2782" s="659"/>
      <c r="N2782" s="659"/>
      <c r="O2782" s="659"/>
      <c r="P2782" s="659"/>
      <c r="Q2782" s="659"/>
      <c r="R2782" s="659"/>
      <c r="S2782" s="659"/>
      <c r="T2782" s="659"/>
      <c r="U2782" s="659"/>
      <c r="V2782" s="659"/>
      <c r="W2782" s="659"/>
      <c r="X2782" s="659"/>
      <c r="Y2782" s="659"/>
      <c r="Z2782" s="659"/>
      <c r="AA2782" s="659"/>
      <c r="AB2782" s="659"/>
      <c r="AC2782" s="659"/>
      <c r="AD2782" s="659"/>
      <c r="AE2782" s="659"/>
      <c r="AF2782" s="659"/>
      <c r="AG2782" s="659"/>
      <c r="AH2782" s="659"/>
      <c r="AI2782" s="659"/>
      <c r="AJ2782" s="659"/>
      <c r="AK2782" s="659"/>
    </row>
    <row r="2783" spans="1:37">
      <c r="A2783" s="659"/>
      <c r="B2783" s="659"/>
      <c r="C2783" s="659"/>
      <c r="D2783" s="659"/>
      <c r="E2783" s="659"/>
      <c r="F2783" s="659"/>
      <c r="G2783" s="659"/>
      <c r="H2783" s="659"/>
      <c r="I2783" s="660"/>
      <c r="J2783" s="659"/>
      <c r="K2783" s="660"/>
      <c r="L2783" s="659"/>
      <c r="M2783" s="659"/>
      <c r="N2783" s="659"/>
      <c r="O2783" s="659"/>
      <c r="P2783" s="659"/>
      <c r="Q2783" s="659"/>
      <c r="R2783" s="659"/>
      <c r="S2783" s="659"/>
      <c r="T2783" s="659"/>
      <c r="U2783" s="659"/>
      <c r="V2783" s="659"/>
      <c r="W2783" s="659"/>
      <c r="X2783" s="659"/>
      <c r="Y2783" s="659"/>
      <c r="Z2783" s="659"/>
      <c r="AA2783" s="659"/>
      <c r="AB2783" s="659"/>
      <c r="AC2783" s="659"/>
      <c r="AD2783" s="659"/>
      <c r="AE2783" s="659"/>
      <c r="AF2783" s="659"/>
      <c r="AG2783" s="659"/>
      <c r="AH2783" s="659"/>
      <c r="AI2783" s="659"/>
      <c r="AJ2783" s="659"/>
      <c r="AK2783" s="659"/>
    </row>
    <row r="2784" spans="1:37">
      <c r="A2784" s="659"/>
      <c r="B2784" s="659"/>
      <c r="C2784" s="659"/>
      <c r="D2784" s="659"/>
      <c r="E2784" s="659"/>
      <c r="F2784" s="659"/>
      <c r="G2784" s="659"/>
      <c r="H2784" s="659"/>
      <c r="I2784" s="660"/>
      <c r="J2784" s="659"/>
      <c r="K2784" s="660"/>
      <c r="L2784" s="659"/>
      <c r="M2784" s="659"/>
      <c r="N2784" s="659"/>
      <c r="O2784" s="659"/>
      <c r="P2784" s="659"/>
      <c r="Q2784" s="659"/>
      <c r="R2784" s="659"/>
      <c r="S2784" s="659"/>
      <c r="T2784" s="659"/>
      <c r="U2784" s="659"/>
      <c r="V2784" s="659"/>
      <c r="W2784" s="659"/>
      <c r="X2784" s="659"/>
      <c r="Y2784" s="659"/>
      <c r="Z2784" s="659"/>
      <c r="AA2784" s="659"/>
      <c r="AB2784" s="659"/>
      <c r="AC2784" s="659"/>
      <c r="AD2784" s="659"/>
      <c r="AE2784" s="659"/>
      <c r="AF2784" s="659"/>
      <c r="AG2784" s="659"/>
      <c r="AH2784" s="659"/>
      <c r="AI2784" s="659"/>
      <c r="AJ2784" s="659"/>
      <c r="AK2784" s="659"/>
    </row>
    <row r="2785" spans="1:37">
      <c r="A2785" s="659"/>
      <c r="B2785" s="659"/>
      <c r="C2785" s="659"/>
      <c r="D2785" s="659"/>
      <c r="E2785" s="659"/>
      <c r="F2785" s="659"/>
      <c r="G2785" s="659"/>
      <c r="H2785" s="659"/>
      <c r="I2785" s="660"/>
      <c r="J2785" s="659"/>
      <c r="K2785" s="660"/>
      <c r="L2785" s="659"/>
      <c r="M2785" s="659"/>
      <c r="N2785" s="659"/>
      <c r="O2785" s="659"/>
      <c r="P2785" s="659"/>
      <c r="Q2785" s="659"/>
      <c r="R2785" s="659"/>
      <c r="S2785" s="659"/>
      <c r="T2785" s="659"/>
      <c r="U2785" s="659"/>
      <c r="V2785" s="659"/>
      <c r="W2785" s="659"/>
      <c r="X2785" s="659"/>
      <c r="Y2785" s="659"/>
      <c r="Z2785" s="659"/>
      <c r="AA2785" s="659"/>
      <c r="AB2785" s="659"/>
      <c r="AC2785" s="659"/>
      <c r="AD2785" s="659"/>
      <c r="AE2785" s="659"/>
      <c r="AF2785" s="659"/>
      <c r="AG2785" s="659"/>
      <c r="AH2785" s="659"/>
      <c r="AI2785" s="659"/>
      <c r="AJ2785" s="659"/>
      <c r="AK2785" s="659"/>
    </row>
    <row r="2786" spans="1:37">
      <c r="A2786" s="659"/>
      <c r="B2786" s="659"/>
      <c r="C2786" s="659"/>
      <c r="D2786" s="659"/>
      <c r="E2786" s="659"/>
      <c r="F2786" s="659"/>
      <c r="G2786" s="659"/>
      <c r="H2786" s="659"/>
      <c r="I2786" s="660"/>
      <c r="J2786" s="659"/>
      <c r="K2786" s="660"/>
      <c r="L2786" s="659"/>
      <c r="M2786" s="659"/>
      <c r="N2786" s="659"/>
      <c r="O2786" s="659"/>
      <c r="P2786" s="659"/>
      <c r="Q2786" s="659"/>
      <c r="R2786" s="659"/>
      <c r="S2786" s="659"/>
      <c r="T2786" s="659"/>
      <c r="U2786" s="659"/>
      <c r="V2786" s="659"/>
      <c r="W2786" s="659"/>
      <c r="X2786" s="659"/>
      <c r="Y2786" s="659"/>
      <c r="Z2786" s="659"/>
      <c r="AA2786" s="659"/>
      <c r="AB2786" s="659"/>
      <c r="AC2786" s="659"/>
      <c r="AD2786" s="659"/>
      <c r="AE2786" s="659"/>
      <c r="AF2786" s="659"/>
      <c r="AG2786" s="659"/>
      <c r="AH2786" s="659"/>
      <c r="AI2786" s="659"/>
      <c r="AJ2786" s="659"/>
      <c r="AK2786" s="659"/>
    </row>
    <row r="2787" spans="1:37">
      <c r="A2787" s="659"/>
      <c r="B2787" s="659"/>
      <c r="C2787" s="659"/>
      <c r="D2787" s="659"/>
      <c r="E2787" s="659"/>
      <c r="F2787" s="659"/>
      <c r="G2787" s="659"/>
      <c r="H2787" s="659"/>
      <c r="I2787" s="660"/>
      <c r="J2787" s="659"/>
      <c r="K2787" s="660"/>
      <c r="L2787" s="659"/>
      <c r="M2787" s="659"/>
      <c r="N2787" s="659"/>
      <c r="O2787" s="659"/>
      <c r="P2787" s="659"/>
      <c r="Q2787" s="659"/>
      <c r="R2787" s="659"/>
      <c r="S2787" s="659"/>
      <c r="T2787" s="659"/>
      <c r="U2787" s="659"/>
      <c r="V2787" s="659"/>
      <c r="W2787" s="659"/>
      <c r="X2787" s="659"/>
      <c r="Y2787" s="659"/>
      <c r="Z2787" s="659"/>
      <c r="AA2787" s="659"/>
      <c r="AB2787" s="659"/>
      <c r="AC2787" s="659"/>
      <c r="AD2787" s="659"/>
      <c r="AE2787" s="659"/>
      <c r="AF2787" s="659"/>
      <c r="AG2787" s="659"/>
      <c r="AH2787" s="659"/>
      <c r="AI2787" s="659"/>
      <c r="AJ2787" s="659"/>
      <c r="AK2787" s="659"/>
    </row>
    <row r="2788" spans="1:37">
      <c r="A2788" s="659"/>
      <c r="B2788" s="659"/>
      <c r="C2788" s="659"/>
      <c r="D2788" s="659"/>
      <c r="E2788" s="659"/>
      <c r="F2788" s="659"/>
      <c r="G2788" s="659"/>
      <c r="H2788" s="659"/>
      <c r="I2788" s="660"/>
      <c r="J2788" s="659"/>
      <c r="K2788" s="660"/>
      <c r="L2788" s="659"/>
      <c r="M2788" s="659"/>
      <c r="N2788" s="659"/>
      <c r="O2788" s="659"/>
      <c r="P2788" s="659"/>
      <c r="Q2788" s="659"/>
      <c r="R2788" s="659"/>
      <c r="S2788" s="659"/>
      <c r="T2788" s="659"/>
      <c r="U2788" s="659"/>
      <c r="V2788" s="659"/>
      <c r="W2788" s="659"/>
      <c r="X2788" s="659"/>
      <c r="Y2788" s="659"/>
      <c r="Z2788" s="659"/>
      <c r="AA2788" s="659"/>
      <c r="AB2788" s="659"/>
      <c r="AC2788" s="659"/>
      <c r="AD2788" s="659"/>
      <c r="AE2788" s="659"/>
      <c r="AF2788" s="659"/>
      <c r="AG2788" s="659"/>
      <c r="AH2788" s="659"/>
      <c r="AI2788" s="659"/>
      <c r="AJ2788" s="659"/>
      <c r="AK2788" s="659"/>
    </row>
    <row r="2789" spans="1:37">
      <c r="A2789" s="659"/>
      <c r="B2789" s="659"/>
      <c r="C2789" s="659"/>
      <c r="D2789" s="659"/>
      <c r="E2789" s="659"/>
      <c r="F2789" s="659"/>
      <c r="G2789" s="659"/>
      <c r="H2789" s="659"/>
      <c r="I2789" s="660"/>
      <c r="J2789" s="659"/>
      <c r="K2789" s="660"/>
      <c r="L2789" s="659"/>
      <c r="M2789" s="659"/>
      <c r="N2789" s="659"/>
      <c r="O2789" s="659"/>
      <c r="P2789" s="659"/>
      <c r="Q2789" s="659"/>
      <c r="R2789" s="659"/>
      <c r="S2789" s="659"/>
      <c r="T2789" s="659"/>
      <c r="U2789" s="659"/>
      <c r="V2789" s="659"/>
      <c r="W2789" s="659"/>
      <c r="X2789" s="659"/>
      <c r="Y2789" s="659"/>
      <c r="Z2789" s="659"/>
      <c r="AA2789" s="659"/>
      <c r="AB2789" s="659"/>
      <c r="AC2789" s="659"/>
      <c r="AD2789" s="659"/>
      <c r="AE2789" s="659"/>
      <c r="AF2789" s="659"/>
      <c r="AG2789" s="659"/>
      <c r="AH2789" s="659"/>
      <c r="AI2789" s="659"/>
      <c r="AJ2789" s="659"/>
      <c r="AK2789" s="659"/>
    </row>
    <row r="2790" spans="1:37">
      <c r="A2790" s="659"/>
      <c r="B2790" s="659"/>
      <c r="C2790" s="659"/>
      <c r="D2790" s="659"/>
      <c r="E2790" s="659"/>
      <c r="F2790" s="659"/>
      <c r="G2790" s="659"/>
      <c r="H2790" s="659"/>
      <c r="I2790" s="660"/>
      <c r="J2790" s="659"/>
      <c r="K2790" s="660"/>
      <c r="L2790" s="659"/>
      <c r="M2790" s="659"/>
      <c r="N2790" s="659"/>
      <c r="O2790" s="659"/>
      <c r="P2790" s="659"/>
      <c r="Q2790" s="659"/>
      <c r="R2790" s="659"/>
      <c r="S2790" s="659"/>
      <c r="T2790" s="659"/>
      <c r="U2790" s="659"/>
      <c r="V2790" s="659"/>
      <c r="W2790" s="659"/>
      <c r="X2790" s="659"/>
      <c r="Y2790" s="659"/>
      <c r="Z2790" s="659"/>
      <c r="AA2790" s="659"/>
      <c r="AB2790" s="659"/>
      <c r="AC2790" s="659"/>
      <c r="AD2790" s="659"/>
      <c r="AE2790" s="659"/>
      <c r="AF2790" s="659"/>
      <c r="AG2790" s="659"/>
      <c r="AH2790" s="659"/>
      <c r="AI2790" s="659"/>
      <c r="AJ2790" s="659"/>
      <c r="AK2790" s="659"/>
    </row>
    <row r="2791" spans="1:37">
      <c r="A2791" s="659"/>
      <c r="B2791" s="659"/>
      <c r="C2791" s="659"/>
      <c r="D2791" s="659"/>
      <c r="E2791" s="659"/>
      <c r="F2791" s="659"/>
      <c r="G2791" s="659"/>
      <c r="H2791" s="659"/>
      <c r="I2791" s="660"/>
      <c r="J2791" s="659"/>
      <c r="K2791" s="660"/>
      <c r="L2791" s="659"/>
      <c r="M2791" s="659"/>
      <c r="N2791" s="659"/>
      <c r="O2791" s="659"/>
      <c r="P2791" s="659"/>
      <c r="Q2791" s="659"/>
      <c r="R2791" s="659"/>
      <c r="S2791" s="659"/>
      <c r="T2791" s="659"/>
      <c r="U2791" s="659"/>
      <c r="V2791" s="659"/>
      <c r="W2791" s="659"/>
      <c r="X2791" s="659"/>
      <c r="Y2791" s="659"/>
      <c r="Z2791" s="659"/>
      <c r="AA2791" s="659"/>
      <c r="AB2791" s="659"/>
      <c r="AC2791" s="659"/>
      <c r="AD2791" s="659"/>
      <c r="AE2791" s="659"/>
      <c r="AF2791" s="659"/>
      <c r="AG2791" s="659"/>
      <c r="AH2791" s="659"/>
      <c r="AI2791" s="659"/>
      <c r="AJ2791" s="659"/>
      <c r="AK2791" s="659"/>
    </row>
    <row r="2792" spans="1:37">
      <c r="A2792" s="659"/>
      <c r="B2792" s="659"/>
      <c r="C2792" s="659"/>
      <c r="D2792" s="659"/>
      <c r="E2792" s="659"/>
      <c r="F2792" s="659"/>
      <c r="G2792" s="659"/>
      <c r="H2792" s="659"/>
      <c r="I2792" s="660"/>
      <c r="J2792" s="659"/>
      <c r="K2792" s="660"/>
      <c r="L2792" s="659"/>
      <c r="M2792" s="659"/>
      <c r="N2792" s="659"/>
      <c r="O2792" s="659"/>
      <c r="P2792" s="659"/>
      <c r="Q2792" s="659"/>
      <c r="R2792" s="659"/>
      <c r="S2792" s="659"/>
      <c r="T2792" s="659"/>
      <c r="U2792" s="659"/>
      <c r="V2792" s="659"/>
      <c r="W2792" s="659"/>
      <c r="X2792" s="659"/>
      <c r="Y2792" s="659"/>
      <c r="Z2792" s="659"/>
      <c r="AA2792" s="659"/>
      <c r="AB2792" s="659"/>
      <c r="AC2792" s="659"/>
      <c r="AD2792" s="659"/>
      <c r="AE2792" s="659"/>
      <c r="AF2792" s="659"/>
      <c r="AG2792" s="659"/>
      <c r="AH2792" s="659"/>
      <c r="AI2792" s="659"/>
      <c r="AJ2792" s="659"/>
      <c r="AK2792" s="659"/>
    </row>
    <row r="2793" spans="1:37">
      <c r="A2793" s="659"/>
      <c r="B2793" s="659"/>
      <c r="C2793" s="659"/>
      <c r="D2793" s="659"/>
      <c r="E2793" s="659"/>
      <c r="F2793" s="659"/>
      <c r="G2793" s="659"/>
      <c r="H2793" s="659"/>
      <c r="I2793" s="660"/>
      <c r="J2793" s="659"/>
      <c r="K2793" s="660"/>
      <c r="L2793" s="659"/>
      <c r="M2793" s="659"/>
      <c r="N2793" s="659"/>
      <c r="O2793" s="659"/>
      <c r="P2793" s="659"/>
      <c r="Q2793" s="659"/>
      <c r="R2793" s="659"/>
      <c r="S2793" s="659"/>
      <c r="T2793" s="659"/>
      <c r="U2793" s="659"/>
      <c r="V2793" s="659"/>
      <c r="W2793" s="659"/>
      <c r="X2793" s="659"/>
      <c r="Y2793" s="659"/>
      <c r="Z2793" s="659"/>
      <c r="AA2793" s="659"/>
      <c r="AB2793" s="659"/>
      <c r="AC2793" s="659"/>
      <c r="AD2793" s="659"/>
      <c r="AE2793" s="659"/>
      <c r="AF2793" s="659"/>
      <c r="AG2793" s="659"/>
      <c r="AH2793" s="659"/>
      <c r="AI2793" s="659"/>
      <c r="AJ2793" s="659"/>
      <c r="AK2793" s="659"/>
    </row>
    <row r="2794" spans="1:37">
      <c r="A2794" s="659"/>
      <c r="B2794" s="659"/>
      <c r="C2794" s="659"/>
      <c r="D2794" s="659"/>
      <c r="E2794" s="659"/>
      <c r="F2794" s="659"/>
      <c r="G2794" s="659"/>
      <c r="H2794" s="659"/>
      <c r="I2794" s="660"/>
      <c r="J2794" s="659"/>
      <c r="K2794" s="660"/>
      <c r="L2794" s="659"/>
      <c r="M2794" s="659"/>
      <c r="N2794" s="659"/>
      <c r="O2794" s="659"/>
      <c r="P2794" s="659"/>
      <c r="Q2794" s="659"/>
      <c r="R2794" s="659"/>
      <c r="S2794" s="659"/>
      <c r="T2794" s="659"/>
      <c r="U2794" s="659"/>
      <c r="V2794" s="659"/>
      <c r="W2794" s="659"/>
      <c r="X2794" s="659"/>
      <c r="Y2794" s="659"/>
      <c r="Z2794" s="659"/>
      <c r="AA2794" s="659"/>
      <c r="AB2794" s="659"/>
      <c r="AC2794" s="659"/>
      <c r="AD2794" s="659"/>
      <c r="AE2794" s="659"/>
      <c r="AF2794" s="659"/>
      <c r="AG2794" s="659"/>
      <c r="AH2794" s="659"/>
      <c r="AI2794" s="659"/>
      <c r="AJ2794" s="659"/>
      <c r="AK2794" s="659"/>
    </row>
    <row r="2795" spans="1:37">
      <c r="A2795" s="659"/>
      <c r="B2795" s="659"/>
      <c r="C2795" s="659"/>
      <c r="D2795" s="659"/>
      <c r="E2795" s="659"/>
      <c r="F2795" s="659"/>
      <c r="G2795" s="659"/>
      <c r="H2795" s="659"/>
      <c r="I2795" s="660"/>
      <c r="J2795" s="659"/>
      <c r="K2795" s="660"/>
      <c r="L2795" s="659"/>
      <c r="M2795" s="659"/>
      <c r="N2795" s="659"/>
      <c r="O2795" s="659"/>
      <c r="P2795" s="659"/>
      <c r="Q2795" s="659"/>
      <c r="R2795" s="659"/>
      <c r="S2795" s="659"/>
      <c r="T2795" s="659"/>
      <c r="U2795" s="659"/>
      <c r="V2795" s="659"/>
      <c r="W2795" s="659"/>
      <c r="X2795" s="659"/>
      <c r="Y2795" s="659"/>
      <c r="Z2795" s="659"/>
      <c r="AA2795" s="659"/>
      <c r="AB2795" s="659"/>
      <c r="AC2795" s="659"/>
      <c r="AD2795" s="659"/>
      <c r="AE2795" s="659"/>
      <c r="AF2795" s="659"/>
      <c r="AG2795" s="659"/>
      <c r="AH2795" s="659"/>
      <c r="AI2795" s="659"/>
      <c r="AJ2795" s="659"/>
      <c r="AK2795" s="659"/>
    </row>
    <row r="2796" spans="1:37">
      <c r="A2796" s="659"/>
      <c r="B2796" s="659"/>
      <c r="C2796" s="659"/>
      <c r="D2796" s="659"/>
      <c r="E2796" s="659"/>
      <c r="F2796" s="659"/>
      <c r="G2796" s="659"/>
      <c r="H2796" s="659"/>
      <c r="I2796" s="660"/>
      <c r="J2796" s="659"/>
      <c r="K2796" s="660"/>
      <c r="L2796" s="659"/>
      <c r="M2796" s="659"/>
      <c r="N2796" s="659"/>
      <c r="O2796" s="659"/>
      <c r="P2796" s="659"/>
      <c r="Q2796" s="659"/>
      <c r="R2796" s="659"/>
      <c r="S2796" s="659"/>
      <c r="T2796" s="659"/>
      <c r="U2796" s="659"/>
      <c r="V2796" s="659"/>
      <c r="W2796" s="659"/>
      <c r="X2796" s="659"/>
      <c r="Y2796" s="659"/>
      <c r="Z2796" s="659"/>
      <c r="AA2796" s="659"/>
      <c r="AB2796" s="659"/>
      <c r="AC2796" s="659"/>
      <c r="AD2796" s="659"/>
      <c r="AE2796" s="659"/>
      <c r="AF2796" s="659"/>
      <c r="AG2796" s="659"/>
      <c r="AH2796" s="659"/>
      <c r="AI2796" s="659"/>
      <c r="AJ2796" s="659"/>
      <c r="AK2796" s="659"/>
    </row>
    <row r="2797" spans="1:37">
      <c r="A2797" s="659"/>
      <c r="B2797" s="659"/>
      <c r="C2797" s="659"/>
      <c r="D2797" s="659"/>
      <c r="E2797" s="659"/>
      <c r="F2797" s="659"/>
      <c r="G2797" s="659"/>
      <c r="H2797" s="659"/>
      <c r="I2797" s="660"/>
      <c r="J2797" s="659"/>
      <c r="K2797" s="660"/>
      <c r="L2797" s="659"/>
      <c r="M2797" s="659"/>
      <c r="N2797" s="659"/>
      <c r="O2797" s="659"/>
      <c r="P2797" s="659"/>
      <c r="Q2797" s="659"/>
      <c r="R2797" s="659"/>
      <c r="S2797" s="659"/>
      <c r="T2797" s="659"/>
      <c r="U2797" s="659"/>
      <c r="V2797" s="659"/>
      <c r="W2797" s="659"/>
      <c r="X2797" s="659"/>
      <c r="Y2797" s="659"/>
      <c r="Z2797" s="659"/>
      <c r="AA2797" s="659"/>
      <c r="AB2797" s="659"/>
      <c r="AC2797" s="659"/>
      <c r="AD2797" s="659"/>
      <c r="AE2797" s="659"/>
      <c r="AF2797" s="659"/>
      <c r="AG2797" s="659"/>
      <c r="AH2797" s="659"/>
      <c r="AI2797" s="659"/>
      <c r="AJ2797" s="659"/>
      <c r="AK2797" s="659"/>
    </row>
    <row r="2798" spans="1:37">
      <c r="A2798" s="659"/>
      <c r="B2798" s="659"/>
      <c r="C2798" s="659"/>
      <c r="D2798" s="659"/>
      <c r="E2798" s="659"/>
      <c r="F2798" s="659"/>
      <c r="G2798" s="659"/>
      <c r="H2798" s="659"/>
      <c r="I2798" s="660"/>
      <c r="J2798" s="659"/>
      <c r="K2798" s="660"/>
      <c r="L2798" s="659"/>
      <c r="M2798" s="659"/>
      <c r="N2798" s="659"/>
      <c r="O2798" s="659"/>
      <c r="P2798" s="659"/>
      <c r="Q2798" s="659"/>
      <c r="R2798" s="659"/>
      <c r="S2798" s="659"/>
      <c r="T2798" s="659"/>
      <c r="U2798" s="659"/>
      <c r="V2798" s="659"/>
      <c r="W2798" s="659"/>
      <c r="X2798" s="659"/>
      <c r="Y2798" s="659"/>
      <c r="Z2798" s="659"/>
      <c r="AA2798" s="659"/>
      <c r="AB2798" s="659"/>
      <c r="AC2798" s="659"/>
      <c r="AD2798" s="659"/>
      <c r="AE2798" s="659"/>
      <c r="AF2798" s="659"/>
      <c r="AG2798" s="659"/>
      <c r="AH2798" s="659"/>
      <c r="AI2798" s="659"/>
      <c r="AJ2798" s="659"/>
      <c r="AK2798" s="659"/>
    </row>
    <row r="2799" spans="1:37">
      <c r="A2799" s="659"/>
      <c r="B2799" s="659"/>
      <c r="C2799" s="659"/>
      <c r="D2799" s="659"/>
      <c r="E2799" s="659"/>
      <c r="F2799" s="659"/>
      <c r="G2799" s="659"/>
      <c r="H2799" s="659"/>
      <c r="I2799" s="660"/>
      <c r="J2799" s="659"/>
      <c r="K2799" s="660"/>
      <c r="L2799" s="659"/>
      <c r="M2799" s="659"/>
      <c r="N2799" s="659"/>
      <c r="O2799" s="659"/>
      <c r="P2799" s="659"/>
      <c r="Q2799" s="659"/>
      <c r="R2799" s="659"/>
      <c r="S2799" s="659"/>
      <c r="T2799" s="659"/>
      <c r="U2799" s="659"/>
      <c r="V2799" s="659"/>
      <c r="W2799" s="659"/>
      <c r="X2799" s="659"/>
      <c r="Y2799" s="659"/>
      <c r="Z2799" s="659"/>
      <c r="AA2799" s="659"/>
      <c r="AB2799" s="659"/>
      <c r="AC2799" s="659"/>
      <c r="AD2799" s="659"/>
      <c r="AE2799" s="659"/>
      <c r="AF2799" s="659"/>
      <c r="AG2799" s="659"/>
      <c r="AH2799" s="659"/>
      <c r="AI2799" s="659"/>
      <c r="AJ2799" s="659"/>
      <c r="AK2799" s="659"/>
    </row>
    <row r="2800" spans="1:37">
      <c r="A2800" s="659"/>
      <c r="B2800" s="659"/>
      <c r="C2800" s="659"/>
      <c r="D2800" s="659"/>
      <c r="E2800" s="659"/>
      <c r="F2800" s="659"/>
      <c r="G2800" s="659"/>
      <c r="H2800" s="659"/>
      <c r="I2800" s="660"/>
      <c r="J2800" s="659"/>
      <c r="K2800" s="660"/>
      <c r="L2800" s="659"/>
      <c r="M2800" s="659"/>
      <c r="N2800" s="659"/>
      <c r="O2800" s="659"/>
      <c r="P2800" s="659"/>
      <c r="Q2800" s="659"/>
      <c r="R2800" s="659"/>
      <c r="S2800" s="659"/>
      <c r="T2800" s="659"/>
      <c r="U2800" s="659"/>
      <c r="V2800" s="659"/>
      <c r="W2800" s="659"/>
      <c r="X2800" s="659"/>
      <c r="Y2800" s="659"/>
      <c r="Z2800" s="659"/>
      <c r="AA2800" s="659"/>
      <c r="AB2800" s="659"/>
      <c r="AC2800" s="659"/>
      <c r="AD2800" s="659"/>
      <c r="AE2800" s="659"/>
      <c r="AF2800" s="659"/>
      <c r="AG2800" s="659"/>
      <c r="AH2800" s="659"/>
      <c r="AI2800" s="659"/>
      <c r="AJ2800" s="659"/>
      <c r="AK2800" s="659"/>
    </row>
    <row r="2801" spans="1:37">
      <c r="A2801" s="659"/>
      <c r="B2801" s="659"/>
      <c r="C2801" s="659"/>
      <c r="D2801" s="659"/>
      <c r="E2801" s="659"/>
      <c r="F2801" s="659"/>
      <c r="G2801" s="659"/>
      <c r="H2801" s="659"/>
      <c r="I2801" s="660"/>
      <c r="J2801" s="659"/>
      <c r="K2801" s="660"/>
      <c r="L2801" s="659"/>
      <c r="M2801" s="659"/>
      <c r="N2801" s="659"/>
      <c r="O2801" s="659"/>
      <c r="P2801" s="659"/>
      <c r="Q2801" s="659"/>
      <c r="R2801" s="659"/>
      <c r="S2801" s="659"/>
      <c r="T2801" s="659"/>
      <c r="U2801" s="659"/>
      <c r="V2801" s="659"/>
      <c r="W2801" s="659"/>
      <c r="X2801" s="659"/>
      <c r="Y2801" s="659"/>
      <c r="Z2801" s="659"/>
      <c r="AA2801" s="659"/>
      <c r="AB2801" s="659"/>
      <c r="AC2801" s="659"/>
      <c r="AD2801" s="659"/>
      <c r="AE2801" s="659"/>
      <c r="AF2801" s="659"/>
      <c r="AG2801" s="659"/>
      <c r="AH2801" s="659"/>
      <c r="AI2801" s="659"/>
      <c r="AJ2801" s="659"/>
      <c r="AK2801" s="659"/>
    </row>
    <row r="2802" spans="1:37">
      <c r="A2802" s="659"/>
      <c r="B2802" s="659"/>
      <c r="C2802" s="659"/>
      <c r="D2802" s="659"/>
      <c r="E2802" s="659"/>
      <c r="F2802" s="659"/>
      <c r="G2802" s="659"/>
      <c r="H2802" s="659"/>
      <c r="I2802" s="660"/>
      <c r="J2802" s="659"/>
      <c r="K2802" s="660"/>
      <c r="L2802" s="659"/>
      <c r="M2802" s="659"/>
      <c r="N2802" s="659"/>
      <c r="O2802" s="659"/>
      <c r="P2802" s="659"/>
      <c r="Q2802" s="659"/>
      <c r="R2802" s="659"/>
      <c r="S2802" s="659"/>
      <c r="T2802" s="659"/>
      <c r="U2802" s="659"/>
      <c r="V2802" s="659"/>
      <c r="W2802" s="659"/>
      <c r="X2802" s="659"/>
      <c r="Y2802" s="659"/>
      <c r="Z2802" s="659"/>
      <c r="AA2802" s="659"/>
      <c r="AB2802" s="659"/>
      <c r="AC2802" s="659"/>
      <c r="AD2802" s="659"/>
      <c r="AE2802" s="659"/>
      <c r="AF2802" s="659"/>
      <c r="AG2802" s="659"/>
      <c r="AH2802" s="659"/>
      <c r="AI2802" s="659"/>
      <c r="AJ2802" s="659"/>
      <c r="AK2802" s="659"/>
    </row>
    <row r="2803" spans="1:37">
      <c r="A2803" s="659"/>
      <c r="B2803" s="659"/>
      <c r="C2803" s="659"/>
      <c r="D2803" s="659"/>
      <c r="E2803" s="659"/>
      <c r="F2803" s="659"/>
      <c r="G2803" s="659"/>
      <c r="H2803" s="659"/>
      <c r="I2803" s="660"/>
      <c r="J2803" s="659"/>
      <c r="K2803" s="660"/>
      <c r="L2803" s="659"/>
      <c r="M2803" s="659"/>
      <c r="N2803" s="659"/>
      <c r="O2803" s="659"/>
      <c r="P2803" s="659"/>
      <c r="Q2803" s="659"/>
      <c r="R2803" s="659"/>
      <c r="S2803" s="659"/>
      <c r="T2803" s="659"/>
      <c r="U2803" s="659"/>
      <c r="V2803" s="659"/>
      <c r="W2803" s="659"/>
      <c r="X2803" s="659"/>
      <c r="Y2803" s="659"/>
      <c r="Z2803" s="659"/>
      <c r="AA2803" s="659"/>
      <c r="AB2803" s="659"/>
      <c r="AC2803" s="659"/>
      <c r="AD2803" s="659"/>
      <c r="AE2803" s="659"/>
      <c r="AF2803" s="659"/>
      <c r="AG2803" s="659"/>
      <c r="AH2803" s="659"/>
      <c r="AI2803" s="659"/>
      <c r="AJ2803" s="659"/>
      <c r="AK2803" s="659"/>
    </row>
    <row r="2804" spans="1:37">
      <c r="A2804" s="659"/>
      <c r="B2804" s="659"/>
      <c r="C2804" s="659"/>
      <c r="D2804" s="659"/>
      <c r="E2804" s="659"/>
      <c r="F2804" s="659"/>
      <c r="G2804" s="659"/>
      <c r="H2804" s="659"/>
      <c r="I2804" s="660"/>
      <c r="J2804" s="659"/>
      <c r="K2804" s="660"/>
      <c r="L2804" s="659"/>
      <c r="M2804" s="659"/>
      <c r="N2804" s="659"/>
      <c r="O2804" s="659"/>
      <c r="P2804" s="659"/>
      <c r="Q2804" s="659"/>
      <c r="R2804" s="659"/>
      <c r="S2804" s="659"/>
      <c r="T2804" s="659"/>
      <c r="U2804" s="659"/>
      <c r="V2804" s="659"/>
      <c r="W2804" s="659"/>
      <c r="X2804" s="659"/>
      <c r="Y2804" s="659"/>
      <c r="Z2804" s="659"/>
      <c r="AA2804" s="659"/>
      <c r="AB2804" s="659"/>
      <c r="AC2804" s="659"/>
      <c r="AD2804" s="659"/>
      <c r="AE2804" s="659"/>
      <c r="AF2804" s="659"/>
      <c r="AG2804" s="659"/>
      <c r="AH2804" s="659"/>
      <c r="AI2804" s="659"/>
      <c r="AJ2804" s="659"/>
      <c r="AK2804" s="659"/>
    </row>
    <row r="2805" spans="1:37">
      <c r="A2805" s="659"/>
      <c r="B2805" s="659"/>
      <c r="C2805" s="659"/>
      <c r="D2805" s="659"/>
      <c r="E2805" s="659"/>
      <c r="F2805" s="659"/>
      <c r="G2805" s="659"/>
      <c r="H2805" s="659"/>
      <c r="I2805" s="660"/>
      <c r="J2805" s="659"/>
      <c r="K2805" s="660"/>
      <c r="L2805" s="659"/>
      <c r="M2805" s="659"/>
      <c r="N2805" s="659"/>
      <c r="O2805" s="659"/>
      <c r="P2805" s="659"/>
      <c r="Q2805" s="659"/>
      <c r="R2805" s="659"/>
      <c r="S2805" s="659"/>
      <c r="T2805" s="659"/>
      <c r="U2805" s="659"/>
      <c r="V2805" s="659"/>
      <c r="W2805" s="659"/>
      <c r="X2805" s="659"/>
      <c r="Y2805" s="659"/>
      <c r="Z2805" s="659"/>
      <c r="AA2805" s="659"/>
      <c r="AB2805" s="659"/>
      <c r="AC2805" s="659"/>
      <c r="AD2805" s="659"/>
      <c r="AE2805" s="659"/>
      <c r="AF2805" s="659"/>
      <c r="AG2805" s="659"/>
      <c r="AH2805" s="659"/>
      <c r="AI2805" s="659"/>
      <c r="AJ2805" s="659"/>
      <c r="AK2805" s="659"/>
    </row>
    <row r="2806" spans="1:37">
      <c r="A2806" s="659"/>
      <c r="B2806" s="659"/>
      <c r="C2806" s="659"/>
      <c r="D2806" s="659"/>
      <c r="E2806" s="659"/>
      <c r="F2806" s="659"/>
      <c r="G2806" s="659"/>
      <c r="H2806" s="659"/>
      <c r="I2806" s="660"/>
      <c r="J2806" s="659"/>
      <c r="K2806" s="660"/>
      <c r="L2806" s="659"/>
      <c r="M2806" s="659"/>
      <c r="N2806" s="659"/>
      <c r="O2806" s="659"/>
      <c r="P2806" s="659"/>
      <c r="Q2806" s="659"/>
      <c r="R2806" s="659"/>
      <c r="S2806" s="659"/>
      <c r="T2806" s="659"/>
      <c r="U2806" s="659"/>
      <c r="V2806" s="659"/>
      <c r="W2806" s="659"/>
      <c r="X2806" s="659"/>
      <c r="Y2806" s="659"/>
      <c r="Z2806" s="659"/>
      <c r="AA2806" s="659"/>
      <c r="AB2806" s="659"/>
      <c r="AC2806" s="659"/>
      <c r="AD2806" s="659"/>
      <c r="AE2806" s="659"/>
      <c r="AF2806" s="659"/>
      <c r="AG2806" s="659"/>
      <c r="AH2806" s="659"/>
      <c r="AI2806" s="659"/>
      <c r="AJ2806" s="659"/>
      <c r="AK2806" s="659"/>
    </row>
    <row r="2807" spans="1:37">
      <c r="A2807" s="659"/>
      <c r="B2807" s="659"/>
      <c r="C2807" s="659"/>
      <c r="D2807" s="659"/>
      <c r="E2807" s="659"/>
      <c r="F2807" s="659"/>
      <c r="G2807" s="659"/>
      <c r="H2807" s="659"/>
      <c r="I2807" s="660"/>
      <c r="J2807" s="659"/>
      <c r="K2807" s="660"/>
      <c r="L2807" s="659"/>
      <c r="M2807" s="659"/>
      <c r="N2807" s="659"/>
      <c r="O2807" s="659"/>
      <c r="P2807" s="659"/>
      <c r="Q2807" s="659"/>
      <c r="R2807" s="659"/>
      <c r="S2807" s="659"/>
      <c r="T2807" s="659"/>
      <c r="U2807" s="659"/>
      <c r="V2807" s="659"/>
      <c r="W2807" s="659"/>
      <c r="X2807" s="659"/>
      <c r="Y2807" s="659"/>
      <c r="Z2807" s="659"/>
      <c r="AA2807" s="659"/>
      <c r="AB2807" s="659"/>
      <c r="AC2807" s="659"/>
      <c r="AD2807" s="659"/>
      <c r="AE2807" s="659"/>
      <c r="AF2807" s="659"/>
      <c r="AG2807" s="659"/>
      <c r="AH2807" s="659"/>
      <c r="AI2807" s="659"/>
      <c r="AJ2807" s="659"/>
      <c r="AK2807" s="659"/>
    </row>
    <row r="2808" spans="1:37">
      <c r="A2808" s="659"/>
      <c r="B2808" s="659"/>
      <c r="C2808" s="659"/>
      <c r="D2808" s="659"/>
      <c r="E2808" s="659"/>
      <c r="F2808" s="659"/>
      <c r="G2808" s="659"/>
      <c r="H2808" s="659"/>
      <c r="I2808" s="660"/>
      <c r="J2808" s="659"/>
      <c r="K2808" s="660"/>
      <c r="L2808" s="659"/>
      <c r="M2808" s="659"/>
      <c r="N2808" s="659"/>
      <c r="O2808" s="659"/>
      <c r="P2808" s="659"/>
      <c r="Q2808" s="659"/>
      <c r="R2808" s="659"/>
      <c r="S2808" s="659"/>
      <c r="T2808" s="659"/>
      <c r="U2808" s="659"/>
      <c r="V2808" s="659"/>
      <c r="W2808" s="659"/>
      <c r="X2808" s="659"/>
      <c r="Y2808" s="659"/>
      <c r="Z2808" s="659"/>
      <c r="AA2808" s="659"/>
      <c r="AB2808" s="659"/>
      <c r="AC2808" s="659"/>
      <c r="AD2808" s="659"/>
      <c r="AE2808" s="659"/>
      <c r="AF2808" s="659"/>
      <c r="AG2808" s="659"/>
      <c r="AH2808" s="659"/>
      <c r="AI2808" s="659"/>
      <c r="AJ2808" s="659"/>
      <c r="AK2808" s="659"/>
    </row>
    <row r="2809" spans="1:37">
      <c r="A2809" s="659"/>
      <c r="B2809" s="659"/>
      <c r="C2809" s="659"/>
      <c r="D2809" s="659"/>
      <c r="E2809" s="659"/>
      <c r="F2809" s="659"/>
      <c r="G2809" s="659"/>
      <c r="H2809" s="659"/>
      <c r="I2809" s="660"/>
      <c r="J2809" s="659"/>
      <c r="K2809" s="660"/>
      <c r="L2809" s="659"/>
      <c r="M2809" s="659"/>
      <c r="N2809" s="659"/>
      <c r="O2809" s="659"/>
      <c r="P2809" s="659"/>
      <c r="Q2809" s="659"/>
      <c r="R2809" s="659"/>
      <c r="S2809" s="659"/>
      <c r="T2809" s="659"/>
      <c r="U2809" s="659"/>
      <c r="V2809" s="659"/>
      <c r="W2809" s="659"/>
      <c r="X2809" s="659"/>
      <c r="Y2809" s="659"/>
      <c r="Z2809" s="659"/>
      <c r="AA2809" s="659"/>
      <c r="AB2809" s="659"/>
      <c r="AC2809" s="659"/>
      <c r="AD2809" s="659"/>
      <c r="AE2809" s="659"/>
      <c r="AF2809" s="659"/>
      <c r="AG2809" s="659"/>
      <c r="AH2809" s="659"/>
      <c r="AI2809" s="659"/>
      <c r="AJ2809" s="659"/>
      <c r="AK2809" s="659"/>
    </row>
    <row r="2810" spans="1:37">
      <c r="A2810" s="659"/>
      <c r="B2810" s="659"/>
      <c r="C2810" s="659"/>
      <c r="D2810" s="659"/>
      <c r="E2810" s="659"/>
      <c r="F2810" s="659"/>
      <c r="G2810" s="659"/>
      <c r="H2810" s="659"/>
      <c r="I2810" s="660"/>
      <c r="J2810" s="659"/>
      <c r="K2810" s="660"/>
      <c r="L2810" s="659"/>
      <c r="M2810" s="659"/>
      <c r="N2810" s="659"/>
      <c r="O2810" s="659"/>
      <c r="P2810" s="659"/>
      <c r="Q2810" s="659"/>
      <c r="R2810" s="659"/>
      <c r="S2810" s="659"/>
      <c r="T2810" s="659"/>
      <c r="U2810" s="659"/>
      <c r="V2810" s="659"/>
      <c r="W2810" s="659"/>
      <c r="X2810" s="659"/>
      <c r="Y2810" s="659"/>
      <c r="Z2810" s="659"/>
      <c r="AA2810" s="659"/>
      <c r="AB2810" s="659"/>
      <c r="AC2810" s="659"/>
      <c r="AD2810" s="659"/>
      <c r="AE2810" s="659"/>
      <c r="AF2810" s="659"/>
      <c r="AG2810" s="659"/>
      <c r="AH2810" s="659"/>
      <c r="AI2810" s="659"/>
      <c r="AJ2810" s="659"/>
      <c r="AK2810" s="659"/>
    </row>
    <row r="2811" spans="1:37">
      <c r="A2811" s="659"/>
      <c r="B2811" s="659"/>
      <c r="C2811" s="659"/>
      <c r="D2811" s="659"/>
      <c r="E2811" s="659"/>
      <c r="F2811" s="659"/>
      <c r="G2811" s="659"/>
      <c r="H2811" s="659"/>
      <c r="I2811" s="660"/>
      <c r="J2811" s="659"/>
      <c r="K2811" s="660"/>
      <c r="L2811" s="659"/>
      <c r="M2811" s="659"/>
      <c r="N2811" s="659"/>
      <c r="O2811" s="659"/>
      <c r="P2811" s="659"/>
      <c r="Q2811" s="659"/>
      <c r="R2811" s="659"/>
      <c r="S2811" s="659"/>
      <c r="T2811" s="659"/>
      <c r="U2811" s="659"/>
      <c r="V2811" s="659"/>
      <c r="W2811" s="659"/>
      <c r="X2811" s="659"/>
      <c r="Y2811" s="659"/>
      <c r="Z2811" s="659"/>
      <c r="AA2811" s="659"/>
      <c r="AB2811" s="659"/>
      <c r="AC2811" s="659"/>
      <c r="AD2811" s="659"/>
      <c r="AE2811" s="659"/>
      <c r="AF2811" s="659"/>
      <c r="AG2811" s="659"/>
      <c r="AH2811" s="659"/>
      <c r="AI2811" s="659"/>
      <c r="AJ2811" s="659"/>
      <c r="AK2811" s="659"/>
    </row>
    <row r="2812" spans="1:37">
      <c r="A2812" s="659"/>
      <c r="B2812" s="659"/>
      <c r="C2812" s="659"/>
      <c r="D2812" s="659"/>
      <c r="E2812" s="659"/>
      <c r="F2812" s="659"/>
      <c r="G2812" s="659"/>
      <c r="H2812" s="659"/>
      <c r="I2812" s="660"/>
      <c r="J2812" s="659"/>
      <c r="K2812" s="660"/>
      <c r="L2812" s="659"/>
      <c r="M2812" s="659"/>
      <c r="N2812" s="659"/>
      <c r="O2812" s="659"/>
      <c r="P2812" s="659"/>
      <c r="Q2812" s="659"/>
      <c r="R2812" s="659"/>
      <c r="S2812" s="659"/>
      <c r="T2812" s="659"/>
      <c r="U2812" s="659"/>
      <c r="V2812" s="659"/>
      <c r="W2812" s="659"/>
      <c r="X2812" s="659"/>
      <c r="Y2812" s="659"/>
      <c r="Z2812" s="659"/>
      <c r="AA2812" s="659"/>
      <c r="AB2812" s="659"/>
      <c r="AC2812" s="659"/>
      <c r="AD2812" s="659"/>
      <c r="AE2812" s="659"/>
      <c r="AF2812" s="659"/>
      <c r="AG2812" s="659"/>
      <c r="AH2812" s="659"/>
      <c r="AI2812" s="659"/>
      <c r="AJ2812" s="659"/>
      <c r="AK2812" s="659"/>
    </row>
    <row r="2813" spans="1:37">
      <c r="A2813" s="659"/>
      <c r="B2813" s="659"/>
      <c r="C2813" s="659"/>
      <c r="D2813" s="659"/>
      <c r="E2813" s="659"/>
      <c r="F2813" s="659"/>
      <c r="G2813" s="659"/>
      <c r="H2813" s="659"/>
      <c r="I2813" s="660"/>
      <c r="J2813" s="659"/>
      <c r="K2813" s="660"/>
      <c r="L2813" s="659"/>
      <c r="M2813" s="659"/>
      <c r="N2813" s="659"/>
      <c r="O2813" s="659"/>
      <c r="P2813" s="659"/>
      <c r="Q2813" s="659"/>
      <c r="R2813" s="659"/>
      <c r="S2813" s="659"/>
      <c r="T2813" s="659"/>
      <c r="U2813" s="659"/>
      <c r="V2813" s="659"/>
      <c r="W2813" s="659"/>
      <c r="X2813" s="659"/>
      <c r="Y2813" s="659"/>
      <c r="Z2813" s="659"/>
      <c r="AA2813" s="659"/>
      <c r="AB2813" s="659"/>
      <c r="AC2813" s="659"/>
      <c r="AD2813" s="659"/>
      <c r="AE2813" s="659"/>
      <c r="AF2813" s="659"/>
      <c r="AG2813" s="659"/>
      <c r="AH2813" s="659"/>
      <c r="AI2813" s="659"/>
      <c r="AJ2813" s="659"/>
      <c r="AK2813" s="659"/>
    </row>
    <row r="2814" spans="1:37">
      <c r="A2814" s="659"/>
      <c r="B2814" s="659"/>
      <c r="C2814" s="659"/>
      <c r="D2814" s="659"/>
      <c r="E2814" s="659"/>
      <c r="F2814" s="659"/>
      <c r="G2814" s="659"/>
      <c r="H2814" s="659"/>
      <c r="I2814" s="660"/>
      <c r="J2814" s="659"/>
      <c r="K2814" s="660"/>
      <c r="L2814" s="659"/>
      <c r="M2814" s="659"/>
      <c r="N2814" s="659"/>
      <c r="O2814" s="659"/>
      <c r="P2814" s="659"/>
      <c r="Q2814" s="659"/>
      <c r="R2814" s="659"/>
      <c r="S2814" s="659"/>
      <c r="T2814" s="659"/>
      <c r="U2814" s="659"/>
      <c r="V2814" s="659"/>
      <c r="W2814" s="659"/>
      <c r="X2814" s="659"/>
      <c r="Y2814" s="659"/>
      <c r="Z2814" s="659"/>
      <c r="AA2814" s="659"/>
      <c r="AB2814" s="659"/>
      <c r="AC2814" s="659"/>
      <c r="AD2814" s="659"/>
      <c r="AE2814" s="659"/>
      <c r="AF2814" s="659"/>
      <c r="AG2814" s="659"/>
      <c r="AH2814" s="659"/>
      <c r="AI2814" s="659"/>
      <c r="AJ2814" s="659"/>
      <c r="AK2814" s="659"/>
    </row>
    <row r="2815" spans="1:37">
      <c r="A2815" s="659"/>
      <c r="B2815" s="659"/>
      <c r="C2815" s="659"/>
      <c r="D2815" s="659"/>
      <c r="E2815" s="659"/>
      <c r="F2815" s="659"/>
      <c r="G2815" s="659"/>
      <c r="H2815" s="659"/>
      <c r="I2815" s="660"/>
      <c r="J2815" s="659"/>
      <c r="K2815" s="660"/>
      <c r="L2815" s="659"/>
      <c r="M2815" s="659"/>
      <c r="N2815" s="659"/>
      <c r="O2815" s="659"/>
      <c r="P2815" s="659"/>
      <c r="Q2815" s="659"/>
      <c r="R2815" s="659"/>
      <c r="S2815" s="659"/>
      <c r="T2815" s="659"/>
      <c r="U2815" s="659"/>
      <c r="V2815" s="659"/>
      <c r="W2815" s="659"/>
      <c r="X2815" s="659"/>
      <c r="Y2815" s="659"/>
      <c r="Z2815" s="659"/>
      <c r="AA2815" s="659"/>
      <c r="AB2815" s="659"/>
      <c r="AC2815" s="659"/>
      <c r="AD2815" s="659"/>
      <c r="AE2815" s="659"/>
      <c r="AF2815" s="659"/>
      <c r="AG2815" s="659"/>
      <c r="AH2815" s="659"/>
      <c r="AI2815" s="659"/>
      <c r="AJ2815" s="659"/>
      <c r="AK2815" s="659"/>
    </row>
    <row r="2816" spans="1:37">
      <c r="A2816" s="659"/>
      <c r="B2816" s="659"/>
      <c r="C2816" s="659"/>
      <c r="D2816" s="659"/>
      <c r="E2816" s="659"/>
      <c r="F2816" s="659"/>
      <c r="G2816" s="659"/>
      <c r="H2816" s="659"/>
      <c r="I2816" s="660"/>
      <c r="J2816" s="659"/>
      <c r="K2816" s="660"/>
      <c r="L2816" s="659"/>
      <c r="M2816" s="659"/>
      <c r="N2816" s="659"/>
      <c r="O2816" s="659"/>
      <c r="P2816" s="659"/>
      <c r="Q2816" s="659"/>
      <c r="R2816" s="659"/>
      <c r="S2816" s="659"/>
      <c r="T2816" s="659"/>
      <c r="U2816" s="659"/>
      <c r="V2816" s="659"/>
      <c r="W2816" s="659"/>
      <c r="X2816" s="659"/>
      <c r="Y2816" s="659"/>
      <c r="Z2816" s="659"/>
      <c r="AA2816" s="659"/>
      <c r="AB2816" s="659"/>
      <c r="AC2816" s="659"/>
      <c r="AD2816" s="659"/>
      <c r="AE2816" s="659"/>
      <c r="AF2816" s="659"/>
      <c r="AG2816" s="659"/>
      <c r="AH2816" s="659"/>
      <c r="AI2816" s="659"/>
      <c r="AJ2816" s="659"/>
      <c r="AK2816" s="659"/>
    </row>
    <row r="2817" spans="1:37">
      <c r="A2817" s="659"/>
      <c r="B2817" s="659"/>
      <c r="C2817" s="659"/>
      <c r="D2817" s="659"/>
      <c r="E2817" s="659"/>
      <c r="F2817" s="659"/>
      <c r="G2817" s="659"/>
      <c r="H2817" s="659"/>
      <c r="I2817" s="660"/>
      <c r="J2817" s="659"/>
      <c r="K2817" s="660"/>
      <c r="L2817" s="659"/>
      <c r="M2817" s="659"/>
      <c r="N2817" s="659"/>
      <c r="O2817" s="659"/>
      <c r="P2817" s="659"/>
      <c r="Q2817" s="659"/>
      <c r="R2817" s="659"/>
      <c r="S2817" s="659"/>
      <c r="T2817" s="659"/>
      <c r="U2817" s="659"/>
      <c r="V2817" s="659"/>
      <c r="W2817" s="659"/>
      <c r="X2817" s="659"/>
      <c r="Y2817" s="659"/>
      <c r="Z2817" s="659"/>
      <c r="AA2817" s="659"/>
      <c r="AB2817" s="659"/>
      <c r="AC2817" s="659"/>
      <c r="AD2817" s="659"/>
      <c r="AE2817" s="659"/>
      <c r="AF2817" s="659"/>
      <c r="AG2817" s="659"/>
      <c r="AH2817" s="659"/>
      <c r="AI2817" s="659"/>
      <c r="AJ2817" s="659"/>
      <c r="AK2817" s="659"/>
    </row>
    <row r="2818" spans="1:37">
      <c r="A2818" s="659"/>
      <c r="B2818" s="659"/>
      <c r="C2818" s="659"/>
      <c r="D2818" s="659"/>
      <c r="E2818" s="659"/>
      <c r="F2818" s="659"/>
      <c r="G2818" s="659"/>
      <c r="H2818" s="659"/>
      <c r="I2818" s="660"/>
      <c r="J2818" s="659"/>
      <c r="K2818" s="660"/>
      <c r="L2818" s="659"/>
      <c r="M2818" s="659"/>
      <c r="N2818" s="659"/>
      <c r="O2818" s="659"/>
      <c r="P2818" s="659"/>
      <c r="Q2818" s="659"/>
      <c r="R2818" s="659"/>
      <c r="S2818" s="659"/>
      <c r="T2818" s="659"/>
      <c r="U2818" s="659"/>
      <c r="V2818" s="659"/>
      <c r="W2818" s="659"/>
      <c r="X2818" s="659"/>
      <c r="Y2818" s="659"/>
      <c r="Z2818" s="659"/>
      <c r="AA2818" s="659"/>
      <c r="AB2818" s="659"/>
      <c r="AC2818" s="659"/>
      <c r="AD2818" s="659"/>
      <c r="AE2818" s="659"/>
      <c r="AF2818" s="659"/>
      <c r="AG2818" s="659"/>
      <c r="AH2818" s="659"/>
      <c r="AI2818" s="659"/>
      <c r="AJ2818" s="659"/>
      <c r="AK2818" s="659"/>
    </row>
    <row r="2819" spans="1:37">
      <c r="A2819" s="659"/>
      <c r="B2819" s="659"/>
      <c r="C2819" s="659"/>
      <c r="D2819" s="659"/>
      <c r="E2819" s="659"/>
      <c r="F2819" s="659"/>
      <c r="G2819" s="659"/>
      <c r="H2819" s="659"/>
      <c r="I2819" s="660"/>
      <c r="J2819" s="659"/>
      <c r="K2819" s="660"/>
      <c r="L2819" s="659"/>
      <c r="M2819" s="659"/>
      <c r="N2819" s="659"/>
      <c r="O2819" s="659"/>
      <c r="P2819" s="659"/>
      <c r="Q2819" s="659"/>
      <c r="R2819" s="659"/>
      <c r="S2819" s="659"/>
      <c r="T2819" s="659"/>
      <c r="U2819" s="659"/>
      <c r="V2819" s="659"/>
      <c r="W2819" s="659"/>
      <c r="X2819" s="659"/>
      <c r="Y2819" s="659"/>
      <c r="Z2819" s="659"/>
      <c r="AA2819" s="659"/>
      <c r="AB2819" s="659"/>
      <c r="AC2819" s="659"/>
      <c r="AD2819" s="659"/>
      <c r="AE2819" s="659"/>
      <c r="AF2819" s="659"/>
      <c r="AG2819" s="659"/>
      <c r="AH2819" s="659"/>
      <c r="AI2819" s="659"/>
      <c r="AJ2819" s="659"/>
      <c r="AK2819" s="659"/>
    </row>
    <row r="2820" spans="1:37">
      <c r="A2820" s="659"/>
      <c r="B2820" s="659"/>
      <c r="C2820" s="659"/>
      <c r="D2820" s="659"/>
      <c r="E2820" s="659"/>
      <c r="F2820" s="659"/>
      <c r="G2820" s="659"/>
      <c r="H2820" s="659"/>
      <c r="I2820" s="660"/>
      <c r="J2820" s="659"/>
      <c r="K2820" s="660"/>
      <c r="L2820" s="659"/>
      <c r="M2820" s="659"/>
      <c r="N2820" s="659"/>
      <c r="O2820" s="659"/>
      <c r="P2820" s="659"/>
      <c r="Q2820" s="659"/>
      <c r="R2820" s="659"/>
      <c r="S2820" s="659"/>
      <c r="T2820" s="659"/>
      <c r="U2820" s="659"/>
      <c r="V2820" s="659"/>
      <c r="W2820" s="659"/>
      <c r="X2820" s="659"/>
      <c r="Y2820" s="659"/>
      <c r="Z2820" s="659"/>
      <c r="AA2820" s="659"/>
      <c r="AB2820" s="659"/>
      <c r="AC2820" s="659"/>
      <c r="AD2820" s="659"/>
      <c r="AE2820" s="659"/>
      <c r="AF2820" s="659"/>
      <c r="AG2820" s="659"/>
      <c r="AH2820" s="659"/>
      <c r="AI2820" s="659"/>
      <c r="AJ2820" s="659"/>
      <c r="AK2820" s="659"/>
    </row>
    <row r="2821" spans="1:37">
      <c r="A2821" s="659"/>
      <c r="B2821" s="659"/>
      <c r="C2821" s="659"/>
      <c r="D2821" s="659"/>
      <c r="E2821" s="659"/>
      <c r="F2821" s="659"/>
      <c r="G2821" s="659"/>
      <c r="H2821" s="659"/>
      <c r="I2821" s="660"/>
      <c r="J2821" s="659"/>
      <c r="K2821" s="660"/>
      <c r="L2821" s="659"/>
      <c r="M2821" s="659"/>
      <c r="N2821" s="659"/>
      <c r="O2821" s="659"/>
      <c r="P2821" s="659"/>
      <c r="Q2821" s="659"/>
      <c r="R2821" s="659"/>
      <c r="S2821" s="659"/>
      <c r="T2821" s="659"/>
      <c r="U2821" s="659"/>
      <c r="V2821" s="659"/>
      <c r="W2821" s="659"/>
      <c r="X2821" s="659"/>
      <c r="Y2821" s="659"/>
      <c r="Z2821" s="659"/>
      <c r="AA2821" s="659"/>
      <c r="AB2821" s="659"/>
      <c r="AC2821" s="659"/>
      <c r="AD2821" s="659"/>
      <c r="AE2821" s="659"/>
      <c r="AF2821" s="659"/>
      <c r="AG2821" s="659"/>
      <c r="AH2821" s="659"/>
      <c r="AI2821" s="659"/>
      <c r="AJ2821" s="659"/>
      <c r="AK2821" s="659"/>
    </row>
    <row r="2822" spans="1:37">
      <c r="A2822" s="659"/>
      <c r="B2822" s="659"/>
      <c r="C2822" s="659"/>
      <c r="D2822" s="659"/>
      <c r="E2822" s="659"/>
      <c r="F2822" s="659"/>
      <c r="G2822" s="659"/>
      <c r="H2822" s="659"/>
      <c r="I2822" s="660"/>
      <c r="J2822" s="659"/>
      <c r="K2822" s="660"/>
      <c r="L2822" s="659"/>
      <c r="M2822" s="659"/>
      <c r="N2822" s="659"/>
      <c r="O2822" s="659"/>
      <c r="P2822" s="659"/>
      <c r="Q2822" s="659"/>
      <c r="R2822" s="659"/>
      <c r="S2822" s="659"/>
      <c r="T2822" s="659"/>
      <c r="U2822" s="659"/>
      <c r="V2822" s="659"/>
      <c r="W2822" s="659"/>
      <c r="X2822" s="659"/>
      <c r="Y2822" s="659"/>
      <c r="Z2822" s="659"/>
      <c r="AA2822" s="659"/>
      <c r="AB2822" s="659"/>
      <c r="AC2822" s="659"/>
      <c r="AD2822" s="659"/>
      <c r="AE2822" s="659"/>
      <c r="AF2822" s="659"/>
      <c r="AG2822" s="659"/>
      <c r="AH2822" s="659"/>
      <c r="AI2822" s="659"/>
      <c r="AJ2822" s="659"/>
      <c r="AK2822" s="659"/>
    </row>
    <row r="2823" spans="1:37">
      <c r="A2823" s="659"/>
      <c r="B2823" s="659"/>
      <c r="C2823" s="659"/>
      <c r="D2823" s="659"/>
      <c r="E2823" s="659"/>
      <c r="F2823" s="659"/>
      <c r="G2823" s="659"/>
      <c r="H2823" s="659"/>
      <c r="I2823" s="660"/>
      <c r="J2823" s="659"/>
      <c r="K2823" s="660"/>
      <c r="L2823" s="659"/>
      <c r="M2823" s="659"/>
      <c r="N2823" s="659"/>
      <c r="O2823" s="659"/>
      <c r="P2823" s="659"/>
      <c r="Q2823" s="659"/>
      <c r="R2823" s="659"/>
      <c r="S2823" s="659"/>
      <c r="T2823" s="659"/>
      <c r="U2823" s="659"/>
      <c r="V2823" s="659"/>
      <c r="W2823" s="659"/>
      <c r="X2823" s="659"/>
      <c r="Y2823" s="659"/>
      <c r="Z2823" s="659"/>
      <c r="AA2823" s="659"/>
      <c r="AB2823" s="659"/>
      <c r="AC2823" s="659"/>
      <c r="AD2823" s="659"/>
      <c r="AE2823" s="659"/>
      <c r="AF2823" s="659"/>
      <c r="AG2823" s="659"/>
      <c r="AH2823" s="659"/>
      <c r="AI2823" s="659"/>
      <c r="AJ2823" s="659"/>
      <c r="AK2823" s="659"/>
    </row>
    <row r="2824" spans="1:37">
      <c r="A2824" s="659"/>
      <c r="B2824" s="659"/>
      <c r="C2824" s="659"/>
      <c r="D2824" s="659"/>
      <c r="E2824" s="659"/>
      <c r="F2824" s="659"/>
      <c r="G2824" s="659"/>
      <c r="H2824" s="659"/>
      <c r="I2824" s="660"/>
      <c r="J2824" s="659"/>
      <c r="K2824" s="660"/>
      <c r="L2824" s="659"/>
      <c r="M2824" s="659"/>
      <c r="N2824" s="659"/>
      <c r="O2824" s="659"/>
      <c r="P2824" s="659"/>
      <c r="Q2824" s="659"/>
      <c r="R2824" s="659"/>
      <c r="S2824" s="659"/>
      <c r="T2824" s="659"/>
      <c r="U2824" s="659"/>
      <c r="V2824" s="659"/>
      <c r="W2824" s="659"/>
      <c r="X2824" s="659"/>
      <c r="Y2824" s="659"/>
      <c r="Z2824" s="659"/>
      <c r="AA2824" s="659"/>
      <c r="AB2824" s="659"/>
      <c r="AC2824" s="659"/>
      <c r="AD2824" s="659"/>
      <c r="AE2824" s="659"/>
      <c r="AF2824" s="659"/>
      <c r="AG2824" s="659"/>
      <c r="AH2824" s="659"/>
      <c r="AI2824" s="659"/>
      <c r="AJ2824" s="659"/>
      <c r="AK2824" s="659"/>
    </row>
    <row r="2825" spans="1:37">
      <c r="A2825" s="659"/>
      <c r="B2825" s="659"/>
      <c r="C2825" s="659"/>
      <c r="D2825" s="659"/>
      <c r="E2825" s="659"/>
      <c r="F2825" s="659"/>
      <c r="G2825" s="659"/>
      <c r="H2825" s="659"/>
      <c r="I2825" s="660"/>
      <c r="J2825" s="659"/>
      <c r="K2825" s="660"/>
      <c r="L2825" s="659"/>
      <c r="M2825" s="659"/>
      <c r="N2825" s="659"/>
      <c r="O2825" s="659"/>
      <c r="P2825" s="659"/>
      <c r="Q2825" s="659"/>
      <c r="R2825" s="659"/>
      <c r="S2825" s="659"/>
      <c r="T2825" s="659"/>
      <c r="U2825" s="659"/>
      <c r="V2825" s="659"/>
      <c r="W2825" s="659"/>
      <c r="X2825" s="659"/>
      <c r="Y2825" s="659"/>
      <c r="Z2825" s="659"/>
      <c r="AA2825" s="659"/>
      <c r="AB2825" s="659"/>
      <c r="AC2825" s="659"/>
      <c r="AD2825" s="659"/>
      <c r="AE2825" s="659"/>
      <c r="AF2825" s="659"/>
      <c r="AG2825" s="659"/>
      <c r="AH2825" s="659"/>
      <c r="AI2825" s="659"/>
      <c r="AJ2825" s="659"/>
      <c r="AK2825" s="659"/>
    </row>
    <row r="2826" spans="1:37">
      <c r="A2826" s="659"/>
      <c r="B2826" s="659"/>
      <c r="C2826" s="659"/>
      <c r="D2826" s="659"/>
      <c r="E2826" s="659"/>
      <c r="F2826" s="659"/>
      <c r="G2826" s="659"/>
      <c r="H2826" s="659"/>
      <c r="I2826" s="660"/>
      <c r="J2826" s="659"/>
      <c r="K2826" s="660"/>
      <c r="L2826" s="659"/>
      <c r="M2826" s="659"/>
      <c r="N2826" s="659"/>
      <c r="O2826" s="659"/>
      <c r="P2826" s="659"/>
      <c r="Q2826" s="659"/>
      <c r="R2826" s="659"/>
      <c r="S2826" s="659"/>
      <c r="T2826" s="659"/>
      <c r="U2826" s="659"/>
      <c r="V2826" s="659"/>
      <c r="W2826" s="659"/>
      <c r="X2826" s="659"/>
      <c r="Y2826" s="659"/>
      <c r="Z2826" s="659"/>
      <c r="AA2826" s="659"/>
      <c r="AB2826" s="659"/>
      <c r="AC2826" s="659"/>
      <c r="AD2826" s="659"/>
      <c r="AE2826" s="659"/>
      <c r="AF2826" s="659"/>
      <c r="AG2826" s="659"/>
      <c r="AH2826" s="659"/>
      <c r="AI2826" s="659"/>
      <c r="AJ2826" s="659"/>
      <c r="AK2826" s="659"/>
    </row>
    <row r="2827" spans="1:37">
      <c r="A2827" s="659"/>
      <c r="B2827" s="659"/>
      <c r="C2827" s="659"/>
      <c r="D2827" s="659"/>
      <c r="E2827" s="659"/>
      <c r="F2827" s="659"/>
      <c r="G2827" s="659"/>
      <c r="H2827" s="659"/>
      <c r="I2827" s="660"/>
      <c r="J2827" s="659"/>
      <c r="K2827" s="660"/>
      <c r="L2827" s="659"/>
      <c r="M2827" s="659"/>
      <c r="N2827" s="659"/>
      <c r="O2827" s="659"/>
      <c r="P2827" s="659"/>
      <c r="Q2827" s="659"/>
      <c r="R2827" s="659"/>
      <c r="S2827" s="659"/>
      <c r="T2827" s="659"/>
      <c r="U2827" s="659"/>
      <c r="V2827" s="659"/>
      <c r="W2827" s="659"/>
      <c r="X2827" s="659"/>
      <c r="Y2827" s="659"/>
      <c r="Z2827" s="659"/>
      <c r="AA2827" s="659"/>
      <c r="AB2827" s="659"/>
      <c r="AC2827" s="659"/>
      <c r="AD2827" s="659"/>
      <c r="AE2827" s="659"/>
      <c r="AF2827" s="659"/>
      <c r="AG2827" s="659"/>
      <c r="AH2827" s="659"/>
      <c r="AI2827" s="659"/>
      <c r="AJ2827" s="659"/>
      <c r="AK2827" s="659"/>
    </row>
    <row r="2828" spans="1:37">
      <c r="A2828" s="659"/>
      <c r="B2828" s="659"/>
      <c r="C2828" s="659"/>
      <c r="D2828" s="659"/>
      <c r="E2828" s="659"/>
      <c r="F2828" s="659"/>
      <c r="G2828" s="659"/>
      <c r="H2828" s="659"/>
      <c r="I2828" s="660"/>
      <c r="J2828" s="659"/>
      <c r="K2828" s="660"/>
      <c r="L2828" s="659"/>
      <c r="M2828" s="659"/>
      <c r="N2828" s="659"/>
      <c r="O2828" s="659"/>
      <c r="P2828" s="659"/>
      <c r="Q2828" s="659"/>
      <c r="R2828" s="659"/>
      <c r="S2828" s="659"/>
      <c r="T2828" s="659"/>
      <c r="U2828" s="659"/>
      <c r="V2828" s="659"/>
      <c r="W2828" s="659"/>
      <c r="X2828" s="659"/>
      <c r="Y2828" s="659"/>
      <c r="Z2828" s="659"/>
      <c r="AA2828" s="659"/>
      <c r="AB2828" s="659"/>
      <c r="AC2828" s="659"/>
      <c r="AD2828" s="659"/>
      <c r="AE2828" s="659"/>
      <c r="AF2828" s="659"/>
      <c r="AG2828" s="659"/>
      <c r="AH2828" s="659"/>
      <c r="AI2828" s="659"/>
      <c r="AJ2828" s="659"/>
      <c r="AK2828" s="659"/>
    </row>
    <row r="2829" spans="1:37">
      <c r="A2829" s="659"/>
      <c r="B2829" s="659"/>
      <c r="C2829" s="659"/>
      <c r="D2829" s="659"/>
      <c r="E2829" s="659"/>
      <c r="F2829" s="659"/>
      <c r="G2829" s="659"/>
      <c r="H2829" s="659"/>
      <c r="I2829" s="660"/>
      <c r="J2829" s="659"/>
      <c r="K2829" s="660"/>
      <c r="L2829" s="659"/>
      <c r="M2829" s="659"/>
      <c r="N2829" s="659"/>
      <c r="O2829" s="659"/>
      <c r="P2829" s="659"/>
      <c r="Q2829" s="659"/>
      <c r="R2829" s="659"/>
      <c r="S2829" s="659"/>
      <c r="T2829" s="659"/>
      <c r="U2829" s="659"/>
      <c r="V2829" s="659"/>
      <c r="W2829" s="659"/>
      <c r="X2829" s="659"/>
      <c r="Y2829" s="659"/>
      <c r="Z2829" s="659"/>
      <c r="AA2829" s="659"/>
      <c r="AB2829" s="659"/>
      <c r="AC2829" s="659"/>
      <c r="AD2829" s="659"/>
      <c r="AE2829" s="659"/>
      <c r="AF2829" s="659"/>
      <c r="AG2829" s="659"/>
      <c r="AH2829" s="659"/>
      <c r="AI2829" s="659"/>
      <c r="AJ2829" s="659"/>
      <c r="AK2829" s="659"/>
    </row>
    <row r="2830" spans="1:37">
      <c r="A2830" s="659"/>
      <c r="B2830" s="659"/>
      <c r="C2830" s="659"/>
      <c r="D2830" s="659"/>
      <c r="E2830" s="659"/>
      <c r="F2830" s="659"/>
      <c r="G2830" s="659"/>
      <c r="H2830" s="659"/>
      <c r="I2830" s="660"/>
      <c r="J2830" s="659"/>
      <c r="K2830" s="660"/>
      <c r="L2830" s="659"/>
      <c r="M2830" s="659"/>
      <c r="N2830" s="659"/>
      <c r="O2830" s="659"/>
      <c r="P2830" s="659"/>
      <c r="Q2830" s="659"/>
      <c r="R2830" s="659"/>
      <c r="S2830" s="659"/>
      <c r="T2830" s="659"/>
      <c r="U2830" s="659"/>
      <c r="V2830" s="659"/>
      <c r="W2830" s="659"/>
      <c r="X2830" s="659"/>
      <c r="Y2830" s="659"/>
      <c r="Z2830" s="659"/>
      <c r="AA2830" s="659"/>
      <c r="AB2830" s="659"/>
      <c r="AC2830" s="659"/>
      <c r="AD2830" s="659"/>
      <c r="AE2830" s="659"/>
      <c r="AF2830" s="659"/>
      <c r="AG2830" s="659"/>
      <c r="AH2830" s="659"/>
      <c r="AI2830" s="659"/>
      <c r="AJ2830" s="659"/>
      <c r="AK2830" s="659"/>
    </row>
    <row r="2831" spans="1:37">
      <c r="A2831" s="659"/>
      <c r="B2831" s="659"/>
      <c r="C2831" s="659"/>
      <c r="D2831" s="659"/>
      <c r="E2831" s="659"/>
      <c r="F2831" s="659"/>
      <c r="G2831" s="659"/>
      <c r="H2831" s="659"/>
      <c r="I2831" s="660"/>
      <c r="J2831" s="659"/>
      <c r="K2831" s="660"/>
      <c r="L2831" s="659"/>
      <c r="M2831" s="659"/>
      <c r="N2831" s="659"/>
      <c r="O2831" s="659"/>
      <c r="P2831" s="659"/>
      <c r="Q2831" s="659"/>
      <c r="R2831" s="659"/>
      <c r="S2831" s="659"/>
      <c r="T2831" s="659"/>
      <c r="U2831" s="659"/>
      <c r="V2831" s="659"/>
      <c r="W2831" s="659"/>
      <c r="X2831" s="659"/>
      <c r="Y2831" s="659"/>
      <c r="Z2831" s="659"/>
      <c r="AA2831" s="659"/>
      <c r="AB2831" s="659"/>
      <c r="AC2831" s="659"/>
      <c r="AD2831" s="659"/>
      <c r="AE2831" s="659"/>
      <c r="AF2831" s="659"/>
      <c r="AG2831" s="659"/>
      <c r="AH2831" s="659"/>
      <c r="AI2831" s="659"/>
      <c r="AJ2831" s="659"/>
      <c r="AK2831" s="659"/>
    </row>
    <row r="2832" spans="1:37">
      <c r="A2832" s="659"/>
      <c r="B2832" s="659"/>
      <c r="C2832" s="659"/>
      <c r="D2832" s="659"/>
      <c r="E2832" s="659"/>
      <c r="F2832" s="659"/>
      <c r="G2832" s="659"/>
      <c r="H2832" s="659"/>
      <c r="I2832" s="660"/>
      <c r="J2832" s="659"/>
      <c r="K2832" s="660"/>
      <c r="L2832" s="659"/>
      <c r="M2832" s="659"/>
      <c r="N2832" s="659"/>
      <c r="O2832" s="659"/>
      <c r="P2832" s="659"/>
      <c r="Q2832" s="659"/>
      <c r="R2832" s="659"/>
      <c r="S2832" s="659"/>
      <c r="T2832" s="659"/>
      <c r="U2832" s="659"/>
      <c r="V2832" s="659"/>
      <c r="W2832" s="659"/>
      <c r="X2832" s="659"/>
      <c r="Y2832" s="659"/>
      <c r="Z2832" s="659"/>
      <c r="AA2832" s="659"/>
      <c r="AB2832" s="659"/>
      <c r="AC2832" s="659"/>
      <c r="AD2832" s="659"/>
      <c r="AE2832" s="659"/>
      <c r="AF2832" s="659"/>
      <c r="AG2832" s="659"/>
      <c r="AH2832" s="659"/>
      <c r="AI2832" s="659"/>
      <c r="AJ2832" s="659"/>
      <c r="AK2832" s="659"/>
    </row>
    <row r="2833" spans="1:37">
      <c r="A2833" s="659"/>
      <c r="B2833" s="659"/>
      <c r="C2833" s="659"/>
      <c r="D2833" s="659"/>
      <c r="E2833" s="659"/>
      <c r="F2833" s="659"/>
      <c r="G2833" s="659"/>
      <c r="H2833" s="659"/>
      <c r="I2833" s="660"/>
      <c r="J2833" s="659"/>
      <c r="K2833" s="660"/>
      <c r="L2833" s="659"/>
      <c r="M2833" s="659"/>
      <c r="N2833" s="659"/>
      <c r="O2833" s="659"/>
      <c r="P2833" s="659"/>
      <c r="Q2833" s="659"/>
      <c r="R2833" s="659"/>
      <c r="S2833" s="659"/>
      <c r="T2833" s="659"/>
      <c r="U2833" s="659"/>
      <c r="V2833" s="659"/>
      <c r="W2833" s="659"/>
      <c r="X2833" s="659"/>
      <c r="Y2833" s="659"/>
      <c r="Z2833" s="659"/>
      <c r="AA2833" s="659"/>
      <c r="AB2833" s="659"/>
      <c r="AC2833" s="659"/>
      <c r="AD2833" s="659"/>
      <c r="AE2833" s="659"/>
      <c r="AF2833" s="659"/>
      <c r="AG2833" s="659"/>
      <c r="AH2833" s="659"/>
      <c r="AI2833" s="659"/>
      <c r="AJ2833" s="659"/>
      <c r="AK2833" s="659"/>
    </row>
    <row r="2834" spans="1:37">
      <c r="A2834" s="659"/>
      <c r="B2834" s="659"/>
      <c r="C2834" s="659"/>
      <c r="D2834" s="659"/>
      <c r="E2834" s="659"/>
      <c r="F2834" s="659"/>
      <c r="G2834" s="659"/>
      <c r="H2834" s="659"/>
      <c r="I2834" s="660"/>
      <c r="J2834" s="659"/>
      <c r="K2834" s="660"/>
      <c r="L2834" s="659"/>
      <c r="M2834" s="659"/>
      <c r="N2834" s="659"/>
      <c r="O2834" s="659"/>
      <c r="P2834" s="659"/>
      <c r="Q2834" s="659"/>
      <c r="R2834" s="659"/>
      <c r="S2834" s="659"/>
      <c r="T2834" s="659"/>
      <c r="U2834" s="659"/>
      <c r="V2834" s="659"/>
      <c r="W2834" s="659"/>
      <c r="X2834" s="659"/>
      <c r="Y2834" s="659"/>
      <c r="Z2834" s="659"/>
      <c r="AA2834" s="659"/>
      <c r="AB2834" s="659"/>
      <c r="AC2834" s="659"/>
      <c r="AD2834" s="659"/>
      <c r="AE2834" s="659"/>
      <c r="AF2834" s="659"/>
      <c r="AG2834" s="659"/>
      <c r="AH2834" s="659"/>
      <c r="AI2834" s="659"/>
      <c r="AJ2834" s="659"/>
      <c r="AK2834" s="659"/>
    </row>
    <row r="2835" spans="1:37">
      <c r="A2835" s="659"/>
      <c r="B2835" s="659"/>
      <c r="C2835" s="659"/>
      <c r="D2835" s="659"/>
      <c r="E2835" s="659"/>
      <c r="F2835" s="659"/>
      <c r="G2835" s="659"/>
      <c r="H2835" s="659"/>
      <c r="I2835" s="660"/>
      <c r="J2835" s="659"/>
      <c r="K2835" s="660"/>
      <c r="L2835" s="659"/>
      <c r="M2835" s="659"/>
      <c r="N2835" s="659"/>
      <c r="O2835" s="659"/>
      <c r="P2835" s="659"/>
      <c r="Q2835" s="659"/>
      <c r="R2835" s="659"/>
      <c r="S2835" s="659"/>
      <c r="T2835" s="659"/>
      <c r="U2835" s="659"/>
      <c r="V2835" s="659"/>
      <c r="W2835" s="659"/>
      <c r="X2835" s="659"/>
      <c r="Y2835" s="659"/>
      <c r="Z2835" s="659"/>
      <c r="AA2835" s="659"/>
      <c r="AB2835" s="659"/>
      <c r="AC2835" s="659"/>
      <c r="AD2835" s="659"/>
      <c r="AE2835" s="659"/>
      <c r="AF2835" s="659"/>
      <c r="AG2835" s="659"/>
      <c r="AH2835" s="659"/>
      <c r="AI2835" s="659"/>
      <c r="AJ2835" s="659"/>
      <c r="AK2835" s="659"/>
    </row>
    <row r="2836" spans="1:37">
      <c r="A2836" s="659"/>
      <c r="B2836" s="659"/>
      <c r="C2836" s="659"/>
      <c r="D2836" s="659"/>
      <c r="E2836" s="659"/>
      <c r="F2836" s="659"/>
      <c r="G2836" s="659"/>
      <c r="H2836" s="659"/>
      <c r="I2836" s="660"/>
      <c r="J2836" s="659"/>
      <c r="K2836" s="660"/>
      <c r="L2836" s="659"/>
      <c r="M2836" s="659"/>
      <c r="N2836" s="659"/>
      <c r="O2836" s="659"/>
      <c r="P2836" s="659"/>
      <c r="Q2836" s="659"/>
      <c r="R2836" s="659"/>
      <c r="S2836" s="659"/>
      <c r="T2836" s="659"/>
      <c r="U2836" s="659"/>
      <c r="V2836" s="659"/>
      <c r="W2836" s="659"/>
      <c r="X2836" s="659"/>
      <c r="Y2836" s="659"/>
      <c r="Z2836" s="659"/>
      <c r="AA2836" s="659"/>
      <c r="AB2836" s="659"/>
      <c r="AC2836" s="659"/>
      <c r="AD2836" s="659"/>
      <c r="AE2836" s="659"/>
      <c r="AF2836" s="659"/>
      <c r="AG2836" s="659"/>
      <c r="AH2836" s="659"/>
      <c r="AI2836" s="659"/>
      <c r="AJ2836" s="659"/>
      <c r="AK2836" s="659"/>
    </row>
    <row r="2837" spans="1:37">
      <c r="A2837" s="659"/>
      <c r="B2837" s="659"/>
      <c r="C2837" s="659"/>
      <c r="D2837" s="659"/>
      <c r="E2837" s="659"/>
      <c r="F2837" s="659"/>
      <c r="G2837" s="659"/>
      <c r="H2837" s="659"/>
      <c r="I2837" s="660"/>
      <c r="J2837" s="659"/>
      <c r="K2837" s="660"/>
      <c r="L2837" s="659"/>
      <c r="M2837" s="659"/>
      <c r="N2837" s="659"/>
      <c r="O2837" s="659"/>
      <c r="P2837" s="659"/>
      <c r="Q2837" s="659"/>
      <c r="R2837" s="659"/>
      <c r="S2837" s="659"/>
      <c r="T2837" s="659"/>
      <c r="U2837" s="659"/>
      <c r="V2837" s="659"/>
      <c r="W2837" s="659"/>
      <c r="X2837" s="659"/>
      <c r="Y2837" s="659"/>
      <c r="Z2837" s="659"/>
      <c r="AA2837" s="659"/>
      <c r="AB2837" s="659"/>
      <c r="AC2837" s="659"/>
      <c r="AD2837" s="659"/>
      <c r="AE2837" s="659"/>
      <c r="AF2837" s="659"/>
      <c r="AG2837" s="659"/>
      <c r="AH2837" s="659"/>
      <c r="AI2837" s="659"/>
      <c r="AJ2837" s="659"/>
      <c r="AK2837" s="659"/>
    </row>
    <row r="2838" spans="1:37">
      <c r="A2838" s="659"/>
      <c r="B2838" s="659"/>
      <c r="C2838" s="659"/>
      <c r="D2838" s="659"/>
      <c r="E2838" s="659"/>
      <c r="F2838" s="659"/>
      <c r="G2838" s="659"/>
      <c r="H2838" s="659"/>
      <c r="I2838" s="660"/>
      <c r="J2838" s="659"/>
      <c r="K2838" s="660"/>
      <c r="L2838" s="659"/>
      <c r="M2838" s="659"/>
      <c r="N2838" s="659"/>
      <c r="O2838" s="659"/>
      <c r="P2838" s="659"/>
      <c r="Q2838" s="659"/>
      <c r="R2838" s="659"/>
      <c r="S2838" s="659"/>
      <c r="T2838" s="659"/>
      <c r="U2838" s="659"/>
      <c r="V2838" s="659"/>
      <c r="W2838" s="659"/>
      <c r="X2838" s="659"/>
      <c r="Y2838" s="659"/>
      <c r="Z2838" s="659"/>
      <c r="AA2838" s="659"/>
      <c r="AB2838" s="659"/>
      <c r="AC2838" s="659"/>
      <c r="AD2838" s="659"/>
      <c r="AE2838" s="659"/>
      <c r="AF2838" s="659"/>
      <c r="AG2838" s="659"/>
      <c r="AH2838" s="659"/>
      <c r="AI2838" s="659"/>
      <c r="AJ2838" s="659"/>
      <c r="AK2838" s="659"/>
    </row>
    <row r="2839" spans="1:37">
      <c r="A2839" s="659"/>
      <c r="B2839" s="659"/>
      <c r="C2839" s="659"/>
      <c r="D2839" s="659"/>
      <c r="E2839" s="659"/>
      <c r="F2839" s="659"/>
      <c r="G2839" s="659"/>
      <c r="H2839" s="659"/>
      <c r="I2839" s="660"/>
      <c r="J2839" s="659"/>
      <c r="K2839" s="660"/>
      <c r="L2839" s="659"/>
      <c r="M2839" s="659"/>
      <c r="N2839" s="659"/>
      <c r="O2839" s="659"/>
      <c r="P2839" s="659"/>
      <c r="Q2839" s="659"/>
      <c r="R2839" s="659"/>
      <c r="S2839" s="659"/>
      <c r="T2839" s="659"/>
      <c r="U2839" s="659"/>
      <c r="V2839" s="659"/>
      <c r="W2839" s="659"/>
      <c r="X2839" s="659"/>
      <c r="Y2839" s="659"/>
      <c r="Z2839" s="659"/>
      <c r="AA2839" s="659"/>
      <c r="AB2839" s="659"/>
      <c r="AC2839" s="659"/>
      <c r="AD2839" s="659"/>
      <c r="AE2839" s="659"/>
      <c r="AF2839" s="659"/>
      <c r="AG2839" s="659"/>
      <c r="AH2839" s="659"/>
      <c r="AI2839" s="659"/>
      <c r="AJ2839" s="659"/>
      <c r="AK2839" s="659"/>
    </row>
    <row r="2840" spans="1:37">
      <c r="A2840" s="659"/>
      <c r="B2840" s="659"/>
      <c r="C2840" s="659"/>
      <c r="D2840" s="659"/>
      <c r="E2840" s="659"/>
      <c r="F2840" s="659"/>
      <c r="G2840" s="659"/>
      <c r="H2840" s="659"/>
      <c r="I2840" s="660"/>
      <c r="J2840" s="659"/>
      <c r="K2840" s="660"/>
      <c r="L2840" s="659"/>
      <c r="M2840" s="659"/>
      <c r="N2840" s="659"/>
      <c r="O2840" s="659"/>
      <c r="P2840" s="659"/>
      <c r="Q2840" s="659"/>
      <c r="R2840" s="659"/>
      <c r="S2840" s="659"/>
      <c r="T2840" s="659"/>
      <c r="U2840" s="659"/>
      <c r="V2840" s="659"/>
      <c r="W2840" s="659"/>
      <c r="X2840" s="659"/>
      <c r="Y2840" s="659"/>
      <c r="Z2840" s="659"/>
      <c r="AA2840" s="659"/>
      <c r="AB2840" s="659"/>
      <c r="AC2840" s="659"/>
      <c r="AD2840" s="659"/>
      <c r="AE2840" s="659"/>
      <c r="AF2840" s="659"/>
      <c r="AG2840" s="659"/>
      <c r="AH2840" s="659"/>
      <c r="AI2840" s="659"/>
      <c r="AJ2840" s="659"/>
      <c r="AK2840" s="659"/>
    </row>
    <row r="2841" spans="1:37">
      <c r="A2841" s="659"/>
      <c r="B2841" s="659"/>
      <c r="C2841" s="659"/>
      <c r="D2841" s="659"/>
      <c r="E2841" s="659"/>
      <c r="F2841" s="659"/>
      <c r="G2841" s="659"/>
      <c r="H2841" s="659"/>
      <c r="I2841" s="660"/>
      <c r="J2841" s="659"/>
      <c r="K2841" s="660"/>
      <c r="L2841" s="659"/>
      <c r="M2841" s="659"/>
      <c r="N2841" s="659"/>
      <c r="O2841" s="659"/>
      <c r="P2841" s="659"/>
      <c r="Q2841" s="659"/>
      <c r="R2841" s="659"/>
      <c r="S2841" s="659"/>
      <c r="T2841" s="659"/>
      <c r="U2841" s="659"/>
      <c r="V2841" s="659"/>
      <c r="W2841" s="659"/>
      <c r="X2841" s="659"/>
      <c r="Y2841" s="659"/>
      <c r="Z2841" s="659"/>
      <c r="AA2841" s="659"/>
      <c r="AB2841" s="659"/>
      <c r="AC2841" s="659"/>
      <c r="AD2841" s="659"/>
      <c r="AE2841" s="659"/>
      <c r="AF2841" s="659"/>
      <c r="AG2841" s="659"/>
      <c r="AH2841" s="659"/>
      <c r="AI2841" s="659"/>
      <c r="AJ2841" s="659"/>
      <c r="AK2841" s="659"/>
    </row>
    <row r="2842" spans="1:37">
      <c r="A2842" s="659"/>
      <c r="B2842" s="659"/>
      <c r="C2842" s="659"/>
      <c r="D2842" s="659"/>
      <c r="E2842" s="659"/>
      <c r="F2842" s="659"/>
      <c r="G2842" s="659"/>
      <c r="H2842" s="659"/>
      <c r="I2842" s="660"/>
      <c r="J2842" s="659"/>
      <c r="K2842" s="660"/>
      <c r="L2842" s="659"/>
      <c r="M2842" s="659"/>
      <c r="N2842" s="659"/>
      <c r="O2842" s="659"/>
      <c r="P2842" s="659"/>
      <c r="Q2842" s="659"/>
      <c r="R2842" s="659"/>
      <c r="S2842" s="659"/>
      <c r="T2842" s="659"/>
      <c r="U2842" s="659"/>
      <c r="V2842" s="659"/>
      <c r="W2842" s="659"/>
      <c r="X2842" s="659"/>
      <c r="Y2842" s="659"/>
      <c r="Z2842" s="659"/>
      <c r="AA2842" s="659"/>
      <c r="AB2842" s="659"/>
      <c r="AC2842" s="659"/>
      <c r="AD2842" s="659"/>
      <c r="AE2842" s="659"/>
      <c r="AF2842" s="659"/>
      <c r="AG2842" s="659"/>
      <c r="AH2842" s="659"/>
      <c r="AI2842" s="659"/>
      <c r="AJ2842" s="659"/>
      <c r="AK2842" s="659"/>
    </row>
    <row r="2843" spans="1:37">
      <c r="A2843" s="659"/>
      <c r="B2843" s="659"/>
      <c r="C2843" s="659"/>
      <c r="D2843" s="659"/>
      <c r="E2843" s="659"/>
      <c r="F2843" s="659"/>
      <c r="G2843" s="659"/>
      <c r="H2843" s="659"/>
      <c r="I2843" s="660"/>
      <c r="J2843" s="659"/>
      <c r="K2843" s="660"/>
      <c r="L2843" s="659"/>
      <c r="M2843" s="659"/>
      <c r="N2843" s="659"/>
      <c r="O2843" s="659"/>
      <c r="P2843" s="659"/>
      <c r="Q2843" s="659"/>
      <c r="R2843" s="659"/>
      <c r="S2843" s="659"/>
      <c r="T2843" s="659"/>
      <c r="U2843" s="659"/>
      <c r="V2843" s="659"/>
      <c r="W2843" s="659"/>
      <c r="X2843" s="659"/>
      <c r="Y2843" s="659"/>
      <c r="Z2843" s="659"/>
      <c r="AA2843" s="659"/>
      <c r="AB2843" s="659"/>
      <c r="AC2843" s="659"/>
      <c r="AD2843" s="659"/>
      <c r="AE2843" s="659"/>
      <c r="AF2843" s="659"/>
      <c r="AG2843" s="659"/>
      <c r="AH2843" s="659"/>
      <c r="AI2843" s="659"/>
      <c r="AJ2843" s="659"/>
      <c r="AK2843" s="659"/>
    </row>
    <row r="2844" spans="1:37">
      <c r="A2844" s="659"/>
      <c r="B2844" s="659"/>
      <c r="C2844" s="659"/>
      <c r="D2844" s="659"/>
      <c r="E2844" s="659"/>
      <c r="F2844" s="659"/>
      <c r="G2844" s="659"/>
      <c r="H2844" s="659"/>
      <c r="I2844" s="660"/>
      <c r="J2844" s="659"/>
      <c r="K2844" s="660"/>
      <c r="L2844" s="659"/>
      <c r="M2844" s="659"/>
      <c r="N2844" s="659"/>
      <c r="O2844" s="659"/>
      <c r="P2844" s="659"/>
      <c r="Q2844" s="659"/>
      <c r="R2844" s="659"/>
      <c r="S2844" s="659"/>
      <c r="T2844" s="659"/>
      <c r="U2844" s="659"/>
      <c r="V2844" s="659"/>
      <c r="W2844" s="659"/>
      <c r="X2844" s="659"/>
      <c r="Y2844" s="659"/>
      <c r="Z2844" s="659"/>
      <c r="AA2844" s="659"/>
      <c r="AB2844" s="659"/>
      <c r="AC2844" s="659"/>
      <c r="AD2844" s="659"/>
      <c r="AE2844" s="659"/>
      <c r="AF2844" s="659"/>
      <c r="AG2844" s="659"/>
      <c r="AH2844" s="659"/>
      <c r="AI2844" s="659"/>
      <c r="AJ2844" s="659"/>
      <c r="AK2844" s="659"/>
    </row>
    <row r="2845" spans="1:37">
      <c r="A2845" s="659"/>
      <c r="B2845" s="659"/>
      <c r="C2845" s="659"/>
      <c r="D2845" s="659"/>
      <c r="E2845" s="659"/>
      <c r="F2845" s="659"/>
      <c r="G2845" s="659"/>
      <c r="H2845" s="659"/>
      <c r="I2845" s="660"/>
      <c r="J2845" s="659"/>
      <c r="K2845" s="660"/>
      <c r="L2845" s="659"/>
      <c r="M2845" s="659"/>
      <c r="N2845" s="659"/>
      <c r="O2845" s="659"/>
      <c r="P2845" s="659"/>
      <c r="Q2845" s="659"/>
      <c r="R2845" s="659"/>
      <c r="S2845" s="659"/>
      <c r="T2845" s="659"/>
      <c r="U2845" s="659"/>
      <c r="V2845" s="659"/>
      <c r="W2845" s="659"/>
      <c r="X2845" s="659"/>
      <c r="Y2845" s="659"/>
      <c r="Z2845" s="659"/>
      <c r="AA2845" s="659"/>
      <c r="AB2845" s="659"/>
      <c r="AC2845" s="659"/>
      <c r="AD2845" s="659"/>
      <c r="AE2845" s="659"/>
      <c r="AF2845" s="659"/>
      <c r="AG2845" s="659"/>
      <c r="AH2845" s="659"/>
      <c r="AI2845" s="659"/>
      <c r="AJ2845" s="659"/>
      <c r="AK2845" s="659"/>
    </row>
    <row r="2846" spans="1:37">
      <c r="A2846" s="659"/>
      <c r="B2846" s="659"/>
      <c r="C2846" s="659"/>
      <c r="D2846" s="659"/>
      <c r="E2846" s="659"/>
      <c r="F2846" s="659"/>
      <c r="G2846" s="659"/>
      <c r="H2846" s="659"/>
      <c r="I2846" s="660"/>
      <c r="J2846" s="659"/>
      <c r="K2846" s="660"/>
      <c r="L2846" s="659"/>
      <c r="M2846" s="659"/>
      <c r="N2846" s="659"/>
      <c r="O2846" s="659"/>
      <c r="P2846" s="659"/>
      <c r="Q2846" s="659"/>
      <c r="R2846" s="659"/>
      <c r="S2846" s="659"/>
      <c r="T2846" s="659"/>
      <c r="U2846" s="659"/>
      <c r="V2846" s="659"/>
      <c r="W2846" s="659"/>
      <c r="X2846" s="659"/>
      <c r="Y2846" s="659"/>
      <c r="Z2846" s="659"/>
      <c r="AA2846" s="659"/>
      <c r="AB2846" s="659"/>
      <c r="AC2846" s="659"/>
      <c r="AD2846" s="659"/>
      <c r="AE2846" s="659"/>
      <c r="AF2846" s="659"/>
      <c r="AG2846" s="659"/>
      <c r="AH2846" s="659"/>
      <c r="AI2846" s="659"/>
      <c r="AJ2846" s="659"/>
      <c r="AK2846" s="659"/>
    </row>
    <row r="2847" spans="1:37">
      <c r="A2847" s="659"/>
      <c r="B2847" s="659"/>
      <c r="C2847" s="659"/>
      <c r="D2847" s="659"/>
      <c r="E2847" s="659"/>
      <c r="F2847" s="659"/>
      <c r="G2847" s="659"/>
      <c r="H2847" s="659"/>
      <c r="I2847" s="660"/>
      <c r="J2847" s="659"/>
      <c r="K2847" s="660"/>
      <c r="L2847" s="659"/>
      <c r="M2847" s="659"/>
      <c r="N2847" s="659"/>
      <c r="O2847" s="659"/>
      <c r="P2847" s="659"/>
      <c r="Q2847" s="659"/>
      <c r="R2847" s="659"/>
      <c r="S2847" s="659"/>
      <c r="T2847" s="659"/>
      <c r="U2847" s="659"/>
      <c r="V2847" s="659"/>
      <c r="W2847" s="659"/>
      <c r="X2847" s="659"/>
      <c r="Y2847" s="659"/>
      <c r="Z2847" s="659"/>
      <c r="AA2847" s="659"/>
      <c r="AB2847" s="659"/>
      <c r="AC2847" s="659"/>
      <c r="AD2847" s="659"/>
      <c r="AE2847" s="659"/>
      <c r="AF2847" s="659"/>
      <c r="AG2847" s="659"/>
      <c r="AH2847" s="659"/>
      <c r="AI2847" s="659"/>
      <c r="AJ2847" s="659"/>
      <c r="AK2847" s="659"/>
    </row>
    <row r="2848" spans="1:37">
      <c r="A2848" s="659"/>
      <c r="B2848" s="659"/>
      <c r="C2848" s="659"/>
      <c r="D2848" s="659"/>
      <c r="E2848" s="659"/>
      <c r="F2848" s="659"/>
      <c r="G2848" s="659"/>
      <c r="H2848" s="659"/>
      <c r="I2848" s="660"/>
      <c r="J2848" s="659"/>
      <c r="K2848" s="660"/>
      <c r="L2848" s="659"/>
      <c r="M2848" s="659"/>
      <c r="N2848" s="659"/>
      <c r="O2848" s="659"/>
      <c r="P2848" s="659"/>
      <c r="Q2848" s="659"/>
      <c r="R2848" s="659"/>
      <c r="S2848" s="659"/>
      <c r="T2848" s="659"/>
      <c r="U2848" s="659"/>
      <c r="V2848" s="659"/>
      <c r="W2848" s="659"/>
      <c r="X2848" s="659"/>
      <c r="Y2848" s="659"/>
      <c r="Z2848" s="659"/>
      <c r="AA2848" s="659"/>
      <c r="AB2848" s="659"/>
      <c r="AC2848" s="659"/>
      <c r="AD2848" s="659"/>
      <c r="AE2848" s="659"/>
      <c r="AF2848" s="659"/>
      <c r="AG2848" s="659"/>
      <c r="AH2848" s="659"/>
      <c r="AI2848" s="659"/>
      <c r="AJ2848" s="659"/>
      <c r="AK2848" s="659"/>
    </row>
    <row r="2849" spans="1:37">
      <c r="A2849" s="659"/>
      <c r="B2849" s="659"/>
      <c r="C2849" s="659"/>
      <c r="D2849" s="659"/>
      <c r="E2849" s="659"/>
      <c r="F2849" s="659"/>
      <c r="G2849" s="659"/>
      <c r="H2849" s="659"/>
      <c r="I2849" s="660"/>
      <c r="J2849" s="659"/>
      <c r="K2849" s="660"/>
      <c r="L2849" s="659"/>
      <c r="M2849" s="659"/>
      <c r="N2849" s="659"/>
      <c r="O2849" s="659"/>
      <c r="P2849" s="659"/>
      <c r="Q2849" s="659"/>
      <c r="R2849" s="659"/>
      <c r="S2849" s="659"/>
      <c r="T2849" s="659"/>
      <c r="U2849" s="659"/>
      <c r="V2849" s="659"/>
      <c r="W2849" s="659"/>
      <c r="X2849" s="659"/>
      <c r="Y2849" s="659"/>
      <c r="Z2849" s="659"/>
      <c r="AA2849" s="659"/>
      <c r="AB2849" s="659"/>
      <c r="AC2849" s="659"/>
      <c r="AD2849" s="659"/>
      <c r="AE2849" s="659"/>
      <c r="AF2849" s="659"/>
      <c r="AG2849" s="659"/>
      <c r="AH2849" s="659"/>
      <c r="AI2849" s="659"/>
      <c r="AJ2849" s="659"/>
      <c r="AK2849" s="659"/>
    </row>
    <row r="2850" spans="1:37">
      <c r="A2850" s="659"/>
      <c r="B2850" s="659"/>
      <c r="C2850" s="659"/>
      <c r="D2850" s="659"/>
      <c r="E2850" s="659"/>
      <c r="F2850" s="659"/>
      <c r="G2850" s="659"/>
      <c r="H2850" s="659"/>
      <c r="I2850" s="660"/>
      <c r="J2850" s="659"/>
      <c r="K2850" s="660"/>
      <c r="L2850" s="659"/>
      <c r="M2850" s="659"/>
      <c r="N2850" s="659"/>
      <c r="O2850" s="659"/>
      <c r="P2850" s="659"/>
      <c r="Q2850" s="659"/>
      <c r="R2850" s="659"/>
      <c r="S2850" s="659"/>
      <c r="T2850" s="659"/>
      <c r="U2850" s="659"/>
      <c r="V2850" s="659"/>
      <c r="W2850" s="659"/>
      <c r="X2850" s="659"/>
      <c r="Y2850" s="659"/>
      <c r="Z2850" s="659"/>
      <c r="AA2850" s="659"/>
      <c r="AB2850" s="659"/>
      <c r="AC2850" s="659"/>
      <c r="AD2850" s="659"/>
      <c r="AE2850" s="659"/>
      <c r="AF2850" s="659"/>
      <c r="AG2850" s="659"/>
      <c r="AH2850" s="659"/>
      <c r="AI2850" s="659"/>
      <c r="AJ2850" s="659"/>
      <c r="AK2850" s="659"/>
    </row>
    <row r="2851" spans="1:37">
      <c r="A2851" s="659"/>
      <c r="B2851" s="659"/>
      <c r="C2851" s="659"/>
      <c r="D2851" s="659"/>
      <c r="E2851" s="659"/>
      <c r="F2851" s="659"/>
      <c r="G2851" s="659"/>
      <c r="H2851" s="659"/>
      <c r="I2851" s="660"/>
      <c r="J2851" s="659"/>
      <c r="K2851" s="660"/>
      <c r="L2851" s="659"/>
      <c r="M2851" s="659"/>
      <c r="N2851" s="659"/>
      <c r="O2851" s="659"/>
      <c r="P2851" s="659"/>
      <c r="Q2851" s="659"/>
      <c r="R2851" s="659"/>
      <c r="S2851" s="659"/>
      <c r="T2851" s="659"/>
      <c r="U2851" s="659"/>
      <c r="V2851" s="659"/>
      <c r="W2851" s="659"/>
      <c r="X2851" s="659"/>
      <c r="Y2851" s="659"/>
      <c r="Z2851" s="659"/>
      <c r="AA2851" s="659"/>
      <c r="AB2851" s="659"/>
      <c r="AC2851" s="659"/>
      <c r="AD2851" s="659"/>
      <c r="AE2851" s="659"/>
      <c r="AF2851" s="659"/>
      <c r="AG2851" s="659"/>
      <c r="AH2851" s="659"/>
      <c r="AI2851" s="659"/>
      <c r="AJ2851" s="659"/>
      <c r="AK2851" s="659"/>
    </row>
    <row r="2852" spans="1:37">
      <c r="A2852" s="659"/>
      <c r="B2852" s="659"/>
      <c r="C2852" s="659"/>
      <c r="D2852" s="659"/>
      <c r="E2852" s="659"/>
      <c r="F2852" s="659"/>
      <c r="G2852" s="659"/>
      <c r="H2852" s="659"/>
      <c r="I2852" s="660"/>
      <c r="J2852" s="659"/>
      <c r="K2852" s="660"/>
      <c r="L2852" s="659"/>
      <c r="M2852" s="659"/>
      <c r="N2852" s="659"/>
      <c r="O2852" s="659"/>
      <c r="P2852" s="659"/>
      <c r="Q2852" s="659"/>
      <c r="R2852" s="659"/>
      <c r="S2852" s="659"/>
      <c r="T2852" s="659"/>
      <c r="U2852" s="659"/>
      <c r="V2852" s="659"/>
      <c r="W2852" s="659"/>
      <c r="X2852" s="659"/>
      <c r="Y2852" s="659"/>
      <c r="Z2852" s="659"/>
      <c r="AA2852" s="659"/>
      <c r="AB2852" s="659"/>
      <c r="AC2852" s="659"/>
      <c r="AD2852" s="659"/>
      <c r="AE2852" s="659"/>
      <c r="AF2852" s="659"/>
      <c r="AG2852" s="659"/>
      <c r="AH2852" s="659"/>
      <c r="AI2852" s="659"/>
      <c r="AJ2852" s="659"/>
      <c r="AK2852" s="659"/>
    </row>
    <row r="2853" spans="1:37">
      <c r="A2853" s="659"/>
      <c r="B2853" s="659"/>
      <c r="C2853" s="659"/>
      <c r="D2853" s="659"/>
      <c r="E2853" s="659"/>
      <c r="F2853" s="659"/>
      <c r="G2853" s="659"/>
      <c r="H2853" s="659"/>
      <c r="I2853" s="660"/>
      <c r="J2853" s="659"/>
      <c r="K2853" s="660"/>
      <c r="L2853" s="659"/>
      <c r="M2853" s="659"/>
      <c r="N2853" s="659"/>
      <c r="O2853" s="659"/>
      <c r="P2853" s="659"/>
      <c r="Q2853" s="659"/>
      <c r="R2853" s="659"/>
      <c r="S2853" s="659"/>
      <c r="T2853" s="659"/>
      <c r="U2853" s="659"/>
      <c r="V2853" s="659"/>
      <c r="W2853" s="659"/>
      <c r="X2853" s="659"/>
      <c r="Y2853" s="659"/>
      <c r="Z2853" s="659"/>
      <c r="AA2853" s="659"/>
      <c r="AB2853" s="659"/>
      <c r="AC2853" s="659"/>
      <c r="AD2853" s="659"/>
      <c r="AE2853" s="659"/>
      <c r="AF2853" s="659"/>
      <c r="AG2853" s="659"/>
      <c r="AH2853" s="659"/>
      <c r="AI2853" s="659"/>
      <c r="AJ2853" s="659"/>
      <c r="AK2853" s="659"/>
    </row>
    <row r="2854" spans="1:37">
      <c r="A2854" s="659"/>
      <c r="B2854" s="659"/>
      <c r="C2854" s="659"/>
      <c r="D2854" s="659"/>
      <c r="E2854" s="659"/>
      <c r="F2854" s="659"/>
      <c r="G2854" s="659"/>
      <c r="H2854" s="659"/>
      <c r="I2854" s="660"/>
      <c r="J2854" s="659"/>
      <c r="K2854" s="660"/>
      <c r="L2854" s="659"/>
      <c r="M2854" s="659"/>
      <c r="N2854" s="659"/>
      <c r="O2854" s="659"/>
      <c r="P2854" s="659"/>
      <c r="Q2854" s="659"/>
      <c r="R2854" s="659"/>
      <c r="S2854" s="659"/>
      <c r="T2854" s="659"/>
      <c r="U2854" s="659"/>
      <c r="V2854" s="659"/>
      <c r="W2854" s="659"/>
      <c r="X2854" s="659"/>
      <c r="Y2854" s="659"/>
      <c r="Z2854" s="659"/>
      <c r="AA2854" s="659"/>
      <c r="AB2854" s="659"/>
      <c r="AC2854" s="659"/>
      <c r="AD2854" s="659"/>
      <c r="AE2854" s="659"/>
      <c r="AF2854" s="659"/>
      <c r="AG2854" s="659"/>
      <c r="AH2854" s="659"/>
      <c r="AI2854" s="659"/>
      <c r="AJ2854" s="659"/>
      <c r="AK2854" s="659"/>
    </row>
    <row r="2855" spans="1:37">
      <c r="A2855" s="659"/>
      <c r="B2855" s="659"/>
      <c r="C2855" s="659"/>
      <c r="D2855" s="659"/>
      <c r="E2855" s="659"/>
      <c r="F2855" s="659"/>
      <c r="G2855" s="659"/>
      <c r="H2855" s="659"/>
      <c r="I2855" s="660"/>
      <c r="J2855" s="659"/>
      <c r="K2855" s="660"/>
      <c r="L2855" s="659"/>
      <c r="M2855" s="659"/>
      <c r="N2855" s="659"/>
      <c r="O2855" s="659"/>
      <c r="P2855" s="659"/>
      <c r="Q2855" s="659"/>
      <c r="R2855" s="659"/>
      <c r="S2855" s="659"/>
      <c r="T2855" s="659"/>
      <c r="U2855" s="659"/>
      <c r="V2855" s="659"/>
      <c r="W2855" s="659"/>
      <c r="X2855" s="659"/>
      <c r="Y2855" s="659"/>
      <c r="Z2855" s="659"/>
      <c r="AA2855" s="659"/>
      <c r="AB2855" s="659"/>
      <c r="AC2855" s="659"/>
      <c r="AD2855" s="659"/>
      <c r="AE2855" s="659"/>
      <c r="AF2855" s="659"/>
      <c r="AG2855" s="659"/>
      <c r="AH2855" s="659"/>
      <c r="AI2855" s="659"/>
      <c r="AJ2855" s="659"/>
      <c r="AK2855" s="659"/>
    </row>
    <row r="2856" spans="1:37">
      <c r="A2856" s="659"/>
      <c r="B2856" s="659"/>
      <c r="C2856" s="659"/>
      <c r="D2856" s="659"/>
      <c r="E2856" s="659"/>
      <c r="F2856" s="659"/>
      <c r="G2856" s="659"/>
      <c r="H2856" s="659"/>
      <c r="I2856" s="660"/>
      <c r="J2856" s="659"/>
      <c r="K2856" s="660"/>
      <c r="L2856" s="659"/>
      <c r="M2856" s="659"/>
      <c r="N2856" s="659"/>
      <c r="O2856" s="659"/>
      <c r="P2856" s="659"/>
      <c r="Q2856" s="659"/>
      <c r="R2856" s="659"/>
      <c r="S2856" s="659"/>
      <c r="T2856" s="659"/>
      <c r="U2856" s="659"/>
      <c r="V2856" s="659"/>
      <c r="W2856" s="659"/>
      <c r="X2856" s="659"/>
      <c r="Y2856" s="659"/>
      <c r="Z2856" s="659"/>
      <c r="AA2856" s="659"/>
      <c r="AB2856" s="659"/>
      <c r="AC2856" s="659"/>
      <c r="AD2856" s="659"/>
      <c r="AE2856" s="659"/>
      <c r="AF2856" s="659"/>
      <c r="AG2856" s="659"/>
      <c r="AH2856" s="659"/>
      <c r="AI2856" s="659"/>
      <c r="AJ2856" s="659"/>
      <c r="AK2856" s="659"/>
    </row>
    <row r="2857" spans="1:37">
      <c r="A2857" s="659"/>
      <c r="B2857" s="659"/>
      <c r="C2857" s="659"/>
      <c r="D2857" s="659"/>
      <c r="E2857" s="659"/>
      <c r="F2857" s="659"/>
      <c r="G2857" s="659"/>
      <c r="H2857" s="659"/>
      <c r="I2857" s="660"/>
      <c r="J2857" s="659"/>
      <c r="K2857" s="660"/>
      <c r="L2857" s="659"/>
      <c r="M2857" s="659"/>
      <c r="N2857" s="659"/>
      <c r="O2857" s="659"/>
      <c r="P2857" s="659"/>
      <c r="Q2857" s="659"/>
      <c r="R2857" s="659"/>
      <c r="S2857" s="659"/>
      <c r="T2857" s="659"/>
      <c r="U2857" s="659"/>
      <c r="V2857" s="659"/>
      <c r="W2857" s="659"/>
      <c r="X2857" s="659"/>
      <c r="Y2857" s="659"/>
      <c r="Z2857" s="659"/>
      <c r="AA2857" s="659"/>
      <c r="AB2857" s="659"/>
      <c r="AC2857" s="659"/>
      <c r="AD2857" s="659"/>
      <c r="AE2857" s="659"/>
      <c r="AF2857" s="659"/>
      <c r="AG2857" s="659"/>
      <c r="AH2857" s="659"/>
      <c r="AI2857" s="659"/>
      <c r="AJ2857" s="659"/>
      <c r="AK2857" s="659"/>
    </row>
    <row r="2858" spans="1:37">
      <c r="A2858" s="659"/>
      <c r="B2858" s="659"/>
      <c r="C2858" s="659"/>
      <c r="D2858" s="659"/>
      <c r="E2858" s="659"/>
      <c r="F2858" s="659"/>
      <c r="G2858" s="659"/>
      <c r="H2858" s="659"/>
      <c r="I2858" s="660"/>
      <c r="J2858" s="659"/>
      <c r="K2858" s="660"/>
      <c r="L2858" s="659"/>
      <c r="M2858" s="659"/>
      <c r="N2858" s="659"/>
      <c r="O2858" s="659"/>
      <c r="P2858" s="659"/>
      <c r="Q2858" s="659"/>
      <c r="R2858" s="659"/>
      <c r="S2858" s="659"/>
      <c r="T2858" s="659"/>
      <c r="U2858" s="659"/>
      <c r="V2858" s="659"/>
      <c r="W2858" s="659"/>
      <c r="X2858" s="659"/>
      <c r="Y2858" s="659"/>
      <c r="Z2858" s="659"/>
      <c r="AA2858" s="659"/>
      <c r="AB2858" s="659"/>
      <c r="AC2858" s="659"/>
      <c r="AD2858" s="659"/>
      <c r="AE2858" s="659"/>
      <c r="AF2858" s="659"/>
      <c r="AG2858" s="659"/>
      <c r="AH2858" s="659"/>
      <c r="AI2858" s="659"/>
      <c r="AJ2858" s="659"/>
      <c r="AK2858" s="659"/>
    </row>
    <row r="2859" spans="1:37">
      <c r="A2859" s="659"/>
      <c r="B2859" s="659"/>
      <c r="C2859" s="659"/>
      <c r="D2859" s="659"/>
      <c r="E2859" s="659"/>
      <c r="F2859" s="659"/>
      <c r="G2859" s="659"/>
      <c r="H2859" s="659"/>
      <c r="I2859" s="660"/>
      <c r="J2859" s="659"/>
      <c r="K2859" s="660"/>
      <c r="L2859" s="659"/>
      <c r="M2859" s="659"/>
      <c r="N2859" s="659"/>
      <c r="O2859" s="659"/>
      <c r="P2859" s="659"/>
      <c r="Q2859" s="659"/>
      <c r="R2859" s="659"/>
      <c r="S2859" s="659"/>
      <c r="T2859" s="659"/>
      <c r="U2859" s="659"/>
      <c r="V2859" s="659"/>
      <c r="W2859" s="659"/>
      <c r="X2859" s="659"/>
      <c r="Y2859" s="659"/>
      <c r="Z2859" s="659"/>
      <c r="AA2859" s="659"/>
      <c r="AB2859" s="659"/>
      <c r="AC2859" s="659"/>
      <c r="AD2859" s="659"/>
      <c r="AE2859" s="659"/>
      <c r="AF2859" s="659"/>
      <c r="AG2859" s="659"/>
      <c r="AH2859" s="659"/>
      <c r="AI2859" s="659"/>
      <c r="AJ2859" s="659"/>
      <c r="AK2859" s="659"/>
    </row>
    <row r="2860" spans="1:37">
      <c r="A2860" s="659"/>
      <c r="B2860" s="659"/>
      <c r="C2860" s="659"/>
      <c r="D2860" s="659"/>
      <c r="E2860" s="659"/>
      <c r="F2860" s="659"/>
      <c r="G2860" s="659"/>
      <c r="H2860" s="659"/>
      <c r="I2860" s="660"/>
      <c r="J2860" s="659"/>
      <c r="K2860" s="660"/>
      <c r="L2860" s="659"/>
      <c r="M2860" s="659"/>
      <c r="N2860" s="659"/>
      <c r="O2860" s="659"/>
      <c r="P2860" s="659"/>
      <c r="Q2860" s="659"/>
      <c r="R2860" s="659"/>
      <c r="S2860" s="659"/>
      <c r="T2860" s="659"/>
      <c r="U2860" s="659"/>
      <c r="V2860" s="659"/>
      <c r="W2860" s="659"/>
      <c r="X2860" s="659"/>
      <c r="Y2860" s="659"/>
      <c r="Z2860" s="659"/>
      <c r="AA2860" s="659"/>
      <c r="AB2860" s="659"/>
      <c r="AC2860" s="659"/>
      <c r="AD2860" s="659"/>
      <c r="AE2860" s="659"/>
      <c r="AF2860" s="659"/>
      <c r="AG2860" s="659"/>
      <c r="AH2860" s="659"/>
      <c r="AI2860" s="659"/>
      <c r="AJ2860" s="659"/>
      <c r="AK2860" s="659"/>
    </row>
    <row r="2861" spans="1:37">
      <c r="A2861" s="659"/>
      <c r="B2861" s="659"/>
      <c r="C2861" s="659"/>
      <c r="D2861" s="659"/>
      <c r="E2861" s="659"/>
      <c r="F2861" s="659"/>
      <c r="G2861" s="659"/>
      <c r="H2861" s="659"/>
      <c r="I2861" s="660"/>
      <c r="J2861" s="659"/>
      <c r="K2861" s="660"/>
      <c r="L2861" s="659"/>
      <c r="M2861" s="659"/>
      <c r="N2861" s="659"/>
      <c r="O2861" s="659"/>
      <c r="P2861" s="659"/>
      <c r="Q2861" s="659"/>
      <c r="R2861" s="659"/>
      <c r="S2861" s="659"/>
      <c r="T2861" s="659"/>
      <c r="U2861" s="659"/>
      <c r="V2861" s="659"/>
      <c r="W2861" s="659"/>
      <c r="X2861" s="659"/>
      <c r="Y2861" s="659"/>
      <c r="Z2861" s="659"/>
      <c r="AA2861" s="659"/>
      <c r="AB2861" s="659"/>
      <c r="AC2861" s="659"/>
      <c r="AD2861" s="659"/>
      <c r="AE2861" s="659"/>
      <c r="AF2861" s="659"/>
      <c r="AG2861" s="659"/>
      <c r="AH2861" s="659"/>
      <c r="AI2861" s="659"/>
      <c r="AJ2861" s="659"/>
      <c r="AK2861" s="659"/>
    </row>
    <row r="2862" spans="1:37">
      <c r="A2862" s="659"/>
      <c r="B2862" s="659"/>
      <c r="C2862" s="659"/>
      <c r="D2862" s="659"/>
      <c r="E2862" s="659"/>
      <c r="F2862" s="659"/>
      <c r="G2862" s="659"/>
      <c r="H2862" s="659"/>
      <c r="I2862" s="660"/>
      <c r="J2862" s="659"/>
      <c r="K2862" s="660"/>
      <c r="L2862" s="659"/>
      <c r="M2862" s="659"/>
      <c r="N2862" s="659"/>
      <c r="O2862" s="659"/>
      <c r="P2862" s="659"/>
      <c r="Q2862" s="659"/>
      <c r="R2862" s="659"/>
      <c r="S2862" s="659"/>
      <c r="T2862" s="659"/>
      <c r="U2862" s="659"/>
      <c r="V2862" s="659"/>
      <c r="W2862" s="659"/>
      <c r="X2862" s="659"/>
      <c r="Y2862" s="659"/>
      <c r="Z2862" s="659"/>
      <c r="AA2862" s="659"/>
      <c r="AB2862" s="659"/>
      <c r="AC2862" s="659"/>
      <c r="AD2862" s="659"/>
      <c r="AE2862" s="659"/>
      <c r="AF2862" s="659"/>
      <c r="AG2862" s="659"/>
      <c r="AH2862" s="659"/>
      <c r="AI2862" s="659"/>
      <c r="AJ2862" s="659"/>
      <c r="AK2862" s="659"/>
    </row>
    <row r="2863" spans="1:37">
      <c r="A2863" s="659"/>
      <c r="B2863" s="659"/>
      <c r="C2863" s="659"/>
      <c r="D2863" s="659"/>
      <c r="E2863" s="659"/>
      <c r="F2863" s="659"/>
      <c r="G2863" s="659"/>
      <c r="H2863" s="659"/>
      <c r="I2863" s="660"/>
      <c r="J2863" s="659"/>
      <c r="K2863" s="660"/>
      <c r="L2863" s="659"/>
      <c r="M2863" s="659"/>
      <c r="N2863" s="659"/>
      <c r="O2863" s="659"/>
      <c r="P2863" s="659"/>
      <c r="Q2863" s="659"/>
      <c r="R2863" s="659"/>
      <c r="S2863" s="659"/>
      <c r="T2863" s="659"/>
      <c r="U2863" s="659"/>
      <c r="V2863" s="659"/>
      <c r="W2863" s="659"/>
      <c r="X2863" s="659"/>
      <c r="Y2863" s="659"/>
      <c r="Z2863" s="659"/>
      <c r="AA2863" s="659"/>
      <c r="AB2863" s="659"/>
      <c r="AC2863" s="659"/>
      <c r="AD2863" s="659"/>
      <c r="AE2863" s="659"/>
      <c r="AF2863" s="659"/>
      <c r="AG2863" s="659"/>
      <c r="AH2863" s="659"/>
      <c r="AI2863" s="659"/>
      <c r="AJ2863" s="659"/>
      <c r="AK2863" s="659"/>
    </row>
    <row r="2864" spans="1:37">
      <c r="A2864" s="659"/>
      <c r="B2864" s="659"/>
      <c r="C2864" s="659"/>
      <c r="D2864" s="659"/>
      <c r="E2864" s="659"/>
      <c r="F2864" s="659"/>
      <c r="G2864" s="659"/>
      <c r="H2864" s="659"/>
      <c r="I2864" s="660"/>
      <c r="J2864" s="659"/>
      <c r="K2864" s="660"/>
      <c r="L2864" s="659"/>
      <c r="M2864" s="659"/>
      <c r="N2864" s="659"/>
      <c r="O2864" s="659"/>
      <c r="P2864" s="659"/>
      <c r="Q2864" s="659"/>
      <c r="R2864" s="659"/>
      <c r="S2864" s="659"/>
      <c r="T2864" s="659"/>
      <c r="U2864" s="659"/>
      <c r="V2864" s="659"/>
      <c r="W2864" s="659"/>
      <c r="X2864" s="659"/>
      <c r="Y2864" s="659"/>
      <c r="Z2864" s="659"/>
      <c r="AA2864" s="659"/>
      <c r="AB2864" s="659"/>
      <c r="AC2864" s="659"/>
      <c r="AD2864" s="659"/>
      <c r="AE2864" s="659"/>
      <c r="AF2864" s="659"/>
      <c r="AG2864" s="659"/>
      <c r="AH2864" s="659"/>
      <c r="AI2864" s="659"/>
      <c r="AJ2864" s="659"/>
      <c r="AK2864" s="659"/>
    </row>
    <row r="2865" spans="1:37">
      <c r="A2865" s="659"/>
      <c r="B2865" s="659"/>
      <c r="C2865" s="659"/>
      <c r="D2865" s="659"/>
      <c r="E2865" s="659"/>
      <c r="F2865" s="659"/>
      <c r="G2865" s="659"/>
      <c r="H2865" s="659"/>
      <c r="I2865" s="660"/>
      <c r="J2865" s="659"/>
      <c r="K2865" s="660"/>
      <c r="L2865" s="659"/>
      <c r="M2865" s="659"/>
      <c r="N2865" s="659"/>
      <c r="O2865" s="659"/>
      <c r="P2865" s="659"/>
      <c r="Q2865" s="659"/>
      <c r="R2865" s="659"/>
      <c r="S2865" s="659"/>
      <c r="T2865" s="659"/>
      <c r="U2865" s="659"/>
      <c r="V2865" s="659"/>
      <c r="W2865" s="659"/>
      <c r="X2865" s="659"/>
      <c r="Y2865" s="659"/>
      <c r="Z2865" s="659"/>
      <c r="AA2865" s="659"/>
      <c r="AB2865" s="659"/>
      <c r="AC2865" s="659"/>
      <c r="AD2865" s="659"/>
      <c r="AE2865" s="659"/>
      <c r="AF2865" s="659"/>
      <c r="AG2865" s="659"/>
      <c r="AH2865" s="659"/>
      <c r="AI2865" s="659"/>
      <c r="AJ2865" s="659"/>
      <c r="AK2865" s="659"/>
    </row>
    <row r="2866" spans="1:37">
      <c r="A2866" s="659"/>
      <c r="B2866" s="659"/>
      <c r="C2866" s="659"/>
      <c r="D2866" s="659"/>
      <c r="E2866" s="659"/>
      <c r="F2866" s="659"/>
      <c r="G2866" s="659"/>
      <c r="H2866" s="659"/>
      <c r="I2866" s="660"/>
      <c r="J2866" s="659"/>
      <c r="K2866" s="660"/>
      <c r="L2866" s="659"/>
      <c r="M2866" s="659"/>
      <c r="N2866" s="659"/>
      <c r="O2866" s="659"/>
      <c r="P2866" s="659"/>
      <c r="Q2866" s="659"/>
      <c r="R2866" s="659"/>
      <c r="S2866" s="659"/>
      <c r="T2866" s="659"/>
      <c r="U2866" s="659"/>
      <c r="V2866" s="659"/>
      <c r="W2866" s="659"/>
      <c r="X2866" s="659"/>
      <c r="Y2866" s="659"/>
      <c r="Z2866" s="659"/>
      <c r="AA2866" s="659"/>
      <c r="AB2866" s="659"/>
      <c r="AC2866" s="659"/>
      <c r="AD2866" s="659"/>
      <c r="AE2866" s="659"/>
      <c r="AF2866" s="659"/>
      <c r="AG2866" s="659"/>
      <c r="AH2866" s="659"/>
      <c r="AI2866" s="659"/>
      <c r="AJ2866" s="659"/>
      <c r="AK2866" s="659"/>
    </row>
    <row r="2867" spans="1:37">
      <c r="A2867" s="659"/>
      <c r="B2867" s="659"/>
      <c r="C2867" s="659"/>
      <c r="D2867" s="659"/>
      <c r="E2867" s="659"/>
      <c r="F2867" s="659"/>
      <c r="G2867" s="659"/>
      <c r="H2867" s="659"/>
      <c r="I2867" s="660"/>
      <c r="J2867" s="659"/>
      <c r="K2867" s="660"/>
      <c r="L2867" s="659"/>
      <c r="M2867" s="659"/>
      <c r="N2867" s="659"/>
      <c r="O2867" s="659"/>
      <c r="P2867" s="659"/>
      <c r="Q2867" s="659"/>
      <c r="R2867" s="659"/>
      <c r="S2867" s="659"/>
      <c r="T2867" s="659"/>
      <c r="U2867" s="659"/>
      <c r="V2867" s="659"/>
      <c r="W2867" s="659"/>
      <c r="X2867" s="659"/>
      <c r="Y2867" s="659"/>
      <c r="Z2867" s="659"/>
      <c r="AA2867" s="659"/>
      <c r="AB2867" s="659"/>
      <c r="AC2867" s="659"/>
      <c r="AD2867" s="659"/>
      <c r="AE2867" s="659"/>
      <c r="AF2867" s="659"/>
      <c r="AG2867" s="659"/>
      <c r="AH2867" s="659"/>
      <c r="AI2867" s="659"/>
      <c r="AJ2867" s="659"/>
      <c r="AK2867" s="659"/>
    </row>
    <row r="2868" spans="1:37">
      <c r="A2868" s="659"/>
      <c r="B2868" s="659"/>
      <c r="C2868" s="659"/>
      <c r="D2868" s="659"/>
      <c r="E2868" s="659"/>
      <c r="F2868" s="659"/>
      <c r="G2868" s="659"/>
      <c r="H2868" s="659"/>
      <c r="I2868" s="660"/>
      <c r="J2868" s="659"/>
      <c r="K2868" s="660"/>
      <c r="L2868" s="659"/>
      <c r="M2868" s="659"/>
      <c r="N2868" s="659"/>
      <c r="O2868" s="659"/>
      <c r="P2868" s="659"/>
      <c r="Q2868" s="659"/>
      <c r="R2868" s="659"/>
      <c r="S2868" s="659"/>
      <c r="T2868" s="659"/>
      <c r="U2868" s="659"/>
      <c r="V2868" s="659"/>
      <c r="W2868" s="659"/>
      <c r="X2868" s="659"/>
      <c r="Y2868" s="659"/>
      <c r="Z2868" s="659"/>
      <c r="AA2868" s="659"/>
      <c r="AB2868" s="659"/>
      <c r="AC2868" s="659"/>
      <c r="AD2868" s="659"/>
      <c r="AE2868" s="659"/>
      <c r="AF2868" s="659"/>
      <c r="AG2868" s="659"/>
      <c r="AH2868" s="659"/>
      <c r="AI2868" s="659"/>
      <c r="AJ2868" s="659"/>
      <c r="AK2868" s="659"/>
    </row>
    <row r="2869" spans="1:37">
      <c r="A2869" s="659"/>
      <c r="B2869" s="659"/>
      <c r="C2869" s="659"/>
      <c r="D2869" s="659"/>
      <c r="E2869" s="659"/>
      <c r="F2869" s="659"/>
      <c r="G2869" s="659"/>
      <c r="H2869" s="659"/>
      <c r="I2869" s="660"/>
      <c r="J2869" s="659"/>
      <c r="K2869" s="660"/>
      <c r="L2869" s="659"/>
      <c r="M2869" s="659"/>
      <c r="N2869" s="659"/>
      <c r="O2869" s="659"/>
      <c r="P2869" s="659"/>
      <c r="Q2869" s="659"/>
      <c r="R2869" s="659"/>
      <c r="S2869" s="659"/>
      <c r="T2869" s="659"/>
      <c r="U2869" s="659"/>
      <c r="V2869" s="659"/>
      <c r="W2869" s="659"/>
      <c r="X2869" s="659"/>
      <c r="Y2869" s="659"/>
      <c r="Z2869" s="659"/>
      <c r="AA2869" s="659"/>
      <c r="AB2869" s="659"/>
      <c r="AC2869" s="659"/>
      <c r="AD2869" s="659"/>
      <c r="AE2869" s="659"/>
      <c r="AF2869" s="659"/>
      <c r="AG2869" s="659"/>
      <c r="AH2869" s="659"/>
      <c r="AI2869" s="659"/>
      <c r="AJ2869" s="659"/>
      <c r="AK2869" s="659"/>
    </row>
    <row r="2870" spans="1:37">
      <c r="A2870" s="659"/>
      <c r="B2870" s="659"/>
      <c r="C2870" s="659"/>
      <c r="D2870" s="659"/>
      <c r="E2870" s="659"/>
      <c r="F2870" s="659"/>
      <c r="G2870" s="659"/>
      <c r="H2870" s="659"/>
      <c r="I2870" s="660"/>
      <c r="J2870" s="659"/>
      <c r="K2870" s="660"/>
      <c r="L2870" s="659"/>
      <c r="M2870" s="659"/>
      <c r="N2870" s="659"/>
      <c r="O2870" s="659"/>
      <c r="P2870" s="659"/>
      <c r="Q2870" s="659"/>
      <c r="R2870" s="659"/>
      <c r="S2870" s="659"/>
      <c r="T2870" s="659"/>
      <c r="U2870" s="659"/>
      <c r="V2870" s="659"/>
      <c r="W2870" s="659"/>
      <c r="X2870" s="659"/>
      <c r="Y2870" s="659"/>
      <c r="Z2870" s="659"/>
      <c r="AA2870" s="659"/>
      <c r="AB2870" s="659"/>
      <c r="AC2870" s="659"/>
      <c r="AD2870" s="659"/>
      <c r="AE2870" s="659"/>
      <c r="AF2870" s="659"/>
      <c r="AG2870" s="659"/>
      <c r="AH2870" s="659"/>
      <c r="AI2870" s="659"/>
      <c r="AJ2870" s="659"/>
      <c r="AK2870" s="659"/>
    </row>
    <row r="2871" spans="1:37">
      <c r="A2871" s="659"/>
      <c r="B2871" s="659"/>
      <c r="C2871" s="659"/>
      <c r="D2871" s="659"/>
      <c r="E2871" s="659"/>
      <c r="F2871" s="659"/>
      <c r="G2871" s="659"/>
      <c r="H2871" s="659"/>
      <c r="I2871" s="660"/>
      <c r="J2871" s="659"/>
      <c r="K2871" s="660"/>
      <c r="L2871" s="659"/>
      <c r="M2871" s="659"/>
      <c r="N2871" s="659"/>
      <c r="O2871" s="659"/>
      <c r="P2871" s="659"/>
      <c r="Q2871" s="659"/>
      <c r="R2871" s="659"/>
      <c r="S2871" s="659"/>
      <c r="T2871" s="659"/>
      <c r="U2871" s="659"/>
      <c r="V2871" s="659"/>
      <c r="W2871" s="659"/>
      <c r="X2871" s="659"/>
      <c r="Y2871" s="659"/>
      <c r="Z2871" s="659"/>
      <c r="AA2871" s="659"/>
      <c r="AB2871" s="659"/>
      <c r="AC2871" s="659"/>
      <c r="AD2871" s="659"/>
      <c r="AE2871" s="659"/>
      <c r="AF2871" s="659"/>
      <c r="AG2871" s="659"/>
      <c r="AH2871" s="659"/>
      <c r="AI2871" s="659"/>
      <c r="AJ2871" s="659"/>
      <c r="AK2871" s="659"/>
    </row>
    <row r="2872" spans="1:37">
      <c r="A2872" s="659"/>
      <c r="B2872" s="659"/>
      <c r="C2872" s="659"/>
      <c r="D2872" s="659"/>
      <c r="E2872" s="659"/>
      <c r="F2872" s="659"/>
      <c r="G2872" s="659"/>
      <c r="H2872" s="659"/>
      <c r="I2872" s="660"/>
      <c r="J2872" s="659"/>
      <c r="K2872" s="660"/>
      <c r="L2872" s="659"/>
      <c r="M2872" s="659"/>
      <c r="N2872" s="659"/>
      <c r="O2872" s="659"/>
      <c r="P2872" s="659"/>
      <c r="Q2872" s="659"/>
      <c r="R2872" s="659"/>
      <c r="S2872" s="659"/>
      <c r="T2872" s="659"/>
      <c r="U2872" s="659"/>
      <c r="V2872" s="659"/>
      <c r="W2872" s="659"/>
      <c r="X2872" s="659"/>
      <c r="Y2872" s="659"/>
      <c r="Z2872" s="659"/>
      <c r="AA2872" s="659"/>
      <c r="AB2872" s="659"/>
      <c r="AC2872" s="659"/>
      <c r="AD2872" s="659"/>
      <c r="AE2872" s="659"/>
      <c r="AF2872" s="659"/>
      <c r="AG2872" s="659"/>
      <c r="AH2872" s="659"/>
      <c r="AI2872" s="659"/>
      <c r="AJ2872" s="659"/>
      <c r="AK2872" s="659"/>
    </row>
    <row r="2873" spans="1:37">
      <c r="A2873" s="659"/>
      <c r="B2873" s="659"/>
      <c r="C2873" s="659"/>
      <c r="D2873" s="659"/>
      <c r="E2873" s="659"/>
      <c r="F2873" s="659"/>
      <c r="G2873" s="659"/>
      <c r="H2873" s="659"/>
      <c r="I2873" s="660"/>
      <c r="J2873" s="659"/>
      <c r="K2873" s="660"/>
      <c r="L2873" s="659"/>
      <c r="M2873" s="659"/>
      <c r="N2873" s="659"/>
      <c r="O2873" s="659"/>
      <c r="P2873" s="659"/>
      <c r="Q2873" s="659"/>
      <c r="R2873" s="659"/>
      <c r="S2873" s="659"/>
      <c r="T2873" s="659"/>
      <c r="U2873" s="659"/>
      <c r="V2873" s="659"/>
      <c r="W2873" s="659"/>
      <c r="X2873" s="659"/>
      <c r="Y2873" s="659"/>
      <c r="Z2873" s="659"/>
      <c r="AA2873" s="659"/>
      <c r="AB2873" s="659"/>
      <c r="AC2873" s="659"/>
      <c r="AD2873" s="659"/>
      <c r="AE2873" s="659"/>
      <c r="AF2873" s="659"/>
      <c r="AG2873" s="659"/>
      <c r="AH2873" s="659"/>
      <c r="AI2873" s="659"/>
      <c r="AJ2873" s="659"/>
      <c r="AK2873" s="659"/>
    </row>
    <row r="2874" spans="1:37">
      <c r="A2874" s="659"/>
      <c r="B2874" s="659"/>
      <c r="C2874" s="659"/>
      <c r="D2874" s="659"/>
      <c r="E2874" s="659"/>
      <c r="F2874" s="659"/>
      <c r="G2874" s="659"/>
      <c r="H2874" s="659"/>
      <c r="I2874" s="660"/>
      <c r="J2874" s="659"/>
      <c r="K2874" s="660"/>
      <c r="L2874" s="659"/>
      <c r="M2874" s="659"/>
      <c r="N2874" s="659"/>
      <c r="O2874" s="659"/>
      <c r="P2874" s="659"/>
      <c r="Q2874" s="659"/>
      <c r="R2874" s="659"/>
      <c r="S2874" s="659"/>
      <c r="T2874" s="659"/>
      <c r="U2874" s="659"/>
      <c r="V2874" s="659"/>
      <c r="W2874" s="659"/>
      <c r="X2874" s="659"/>
      <c r="Y2874" s="659"/>
      <c r="Z2874" s="659"/>
      <c r="AA2874" s="659"/>
      <c r="AB2874" s="659"/>
      <c r="AC2874" s="659"/>
      <c r="AD2874" s="659"/>
      <c r="AE2874" s="659"/>
      <c r="AF2874" s="659"/>
      <c r="AG2874" s="659"/>
      <c r="AH2874" s="659"/>
      <c r="AI2874" s="659"/>
      <c r="AJ2874" s="659"/>
      <c r="AK2874" s="659"/>
    </row>
    <row r="2875" spans="1:37">
      <c r="A2875" s="659"/>
      <c r="B2875" s="659"/>
      <c r="C2875" s="659"/>
      <c r="D2875" s="659"/>
      <c r="E2875" s="659"/>
      <c r="F2875" s="659"/>
      <c r="G2875" s="659"/>
      <c r="H2875" s="659"/>
      <c r="I2875" s="660"/>
      <c r="J2875" s="659"/>
      <c r="K2875" s="660"/>
      <c r="L2875" s="659"/>
      <c r="M2875" s="659"/>
      <c r="N2875" s="659"/>
      <c r="O2875" s="659"/>
      <c r="P2875" s="659"/>
      <c r="Q2875" s="659"/>
      <c r="R2875" s="659"/>
      <c r="S2875" s="659"/>
      <c r="T2875" s="659"/>
      <c r="U2875" s="659"/>
      <c r="V2875" s="659"/>
      <c r="W2875" s="659"/>
      <c r="X2875" s="659"/>
      <c r="Y2875" s="659"/>
      <c r="Z2875" s="659"/>
      <c r="AA2875" s="659"/>
      <c r="AB2875" s="659"/>
      <c r="AC2875" s="659"/>
      <c r="AD2875" s="659"/>
      <c r="AE2875" s="659"/>
      <c r="AF2875" s="659"/>
      <c r="AG2875" s="659"/>
      <c r="AH2875" s="659"/>
      <c r="AI2875" s="659"/>
      <c r="AJ2875" s="659"/>
      <c r="AK2875" s="659"/>
    </row>
    <row r="2876" spans="1:37">
      <c r="A2876" s="659"/>
      <c r="B2876" s="659"/>
      <c r="C2876" s="659"/>
      <c r="D2876" s="659"/>
      <c r="E2876" s="659"/>
      <c r="F2876" s="659"/>
      <c r="G2876" s="659"/>
      <c r="H2876" s="659"/>
      <c r="I2876" s="660"/>
      <c r="J2876" s="659"/>
      <c r="K2876" s="660"/>
      <c r="L2876" s="659"/>
      <c r="M2876" s="659"/>
      <c r="N2876" s="659"/>
      <c r="O2876" s="659"/>
      <c r="P2876" s="659"/>
      <c r="Q2876" s="659"/>
      <c r="R2876" s="659"/>
      <c r="S2876" s="659"/>
      <c r="T2876" s="659"/>
      <c r="U2876" s="659"/>
      <c r="V2876" s="659"/>
      <c r="W2876" s="659"/>
      <c r="X2876" s="659"/>
      <c r="Y2876" s="659"/>
      <c r="Z2876" s="659"/>
      <c r="AA2876" s="659"/>
      <c r="AB2876" s="659"/>
      <c r="AC2876" s="659"/>
      <c r="AD2876" s="659"/>
      <c r="AE2876" s="659"/>
      <c r="AF2876" s="659"/>
      <c r="AG2876" s="659"/>
      <c r="AH2876" s="659"/>
      <c r="AI2876" s="659"/>
      <c r="AJ2876" s="659"/>
      <c r="AK2876" s="659"/>
    </row>
    <row r="2877" spans="1:37">
      <c r="A2877" s="659"/>
      <c r="B2877" s="659"/>
      <c r="C2877" s="659"/>
      <c r="D2877" s="659"/>
      <c r="E2877" s="659"/>
      <c r="F2877" s="659"/>
      <c r="G2877" s="659"/>
      <c r="H2877" s="659"/>
      <c r="I2877" s="660"/>
      <c r="J2877" s="659"/>
      <c r="K2877" s="660"/>
      <c r="L2877" s="659"/>
      <c r="M2877" s="659"/>
      <c r="N2877" s="659"/>
      <c r="O2877" s="659"/>
      <c r="P2877" s="659"/>
      <c r="Q2877" s="659"/>
      <c r="R2877" s="659"/>
      <c r="S2877" s="659"/>
      <c r="T2877" s="659"/>
      <c r="U2877" s="659"/>
      <c r="V2877" s="659"/>
      <c r="W2877" s="659"/>
      <c r="X2877" s="659"/>
      <c r="Y2877" s="659"/>
      <c r="Z2877" s="659"/>
      <c r="AA2877" s="659"/>
      <c r="AB2877" s="659"/>
      <c r="AC2877" s="659"/>
      <c r="AD2877" s="659"/>
      <c r="AE2877" s="659"/>
      <c r="AF2877" s="659"/>
      <c r="AG2877" s="659"/>
      <c r="AH2877" s="659"/>
      <c r="AI2877" s="659"/>
      <c r="AJ2877" s="659"/>
      <c r="AK2877" s="659"/>
    </row>
    <row r="2878" spans="1:37">
      <c r="A2878" s="659"/>
      <c r="B2878" s="659"/>
      <c r="C2878" s="659"/>
      <c r="D2878" s="659"/>
      <c r="E2878" s="659"/>
      <c r="F2878" s="659"/>
      <c r="G2878" s="659"/>
      <c r="H2878" s="659"/>
      <c r="I2878" s="660"/>
      <c r="J2878" s="659"/>
      <c r="K2878" s="660"/>
      <c r="L2878" s="659"/>
      <c r="M2878" s="659"/>
      <c r="N2878" s="659"/>
      <c r="O2878" s="659"/>
      <c r="P2878" s="659"/>
      <c r="Q2878" s="659"/>
      <c r="R2878" s="659"/>
      <c r="S2878" s="659"/>
      <c r="T2878" s="659"/>
      <c r="U2878" s="659"/>
      <c r="V2878" s="659"/>
      <c r="W2878" s="659"/>
      <c r="X2878" s="659"/>
      <c r="Y2878" s="659"/>
      <c r="Z2878" s="659"/>
      <c r="AA2878" s="659"/>
      <c r="AB2878" s="659"/>
      <c r="AC2878" s="659"/>
      <c r="AD2878" s="659"/>
      <c r="AE2878" s="659"/>
      <c r="AF2878" s="659"/>
      <c r="AG2878" s="659"/>
      <c r="AH2878" s="659"/>
      <c r="AI2878" s="659"/>
      <c r="AJ2878" s="659"/>
      <c r="AK2878" s="659"/>
    </row>
    <row r="2879" spans="1:37">
      <c r="A2879" s="659"/>
      <c r="B2879" s="659"/>
      <c r="C2879" s="659"/>
      <c r="D2879" s="659"/>
      <c r="E2879" s="659"/>
      <c r="F2879" s="659"/>
      <c r="G2879" s="659"/>
      <c r="H2879" s="659"/>
      <c r="I2879" s="660"/>
      <c r="J2879" s="659"/>
      <c r="K2879" s="660"/>
      <c r="L2879" s="659"/>
      <c r="M2879" s="659"/>
      <c r="N2879" s="659"/>
      <c r="O2879" s="659"/>
      <c r="P2879" s="659"/>
      <c r="Q2879" s="659"/>
      <c r="R2879" s="659"/>
      <c r="S2879" s="659"/>
      <c r="T2879" s="659"/>
      <c r="U2879" s="659"/>
      <c r="V2879" s="659"/>
      <c r="W2879" s="659"/>
      <c r="X2879" s="659"/>
      <c r="Y2879" s="659"/>
      <c r="Z2879" s="659"/>
      <c r="AA2879" s="659"/>
      <c r="AB2879" s="659"/>
      <c r="AC2879" s="659"/>
      <c r="AD2879" s="659"/>
      <c r="AE2879" s="659"/>
      <c r="AF2879" s="659"/>
      <c r="AG2879" s="659"/>
      <c r="AH2879" s="659"/>
      <c r="AI2879" s="659"/>
      <c r="AJ2879" s="659"/>
      <c r="AK2879" s="659"/>
    </row>
    <row r="2880" spans="1:37">
      <c r="A2880" s="659"/>
      <c r="B2880" s="659"/>
      <c r="C2880" s="659"/>
      <c r="D2880" s="659"/>
      <c r="E2880" s="659"/>
      <c r="F2880" s="659"/>
      <c r="G2880" s="659"/>
      <c r="H2880" s="659"/>
      <c r="I2880" s="660"/>
      <c r="J2880" s="659"/>
      <c r="K2880" s="660"/>
      <c r="L2880" s="659"/>
      <c r="M2880" s="659"/>
      <c r="N2880" s="659"/>
      <c r="O2880" s="659"/>
      <c r="P2880" s="659"/>
      <c r="Q2880" s="659"/>
      <c r="R2880" s="659"/>
      <c r="S2880" s="659"/>
      <c r="T2880" s="659"/>
      <c r="U2880" s="659"/>
      <c r="V2880" s="659"/>
      <c r="W2880" s="659"/>
      <c r="X2880" s="659"/>
      <c r="Y2880" s="659"/>
      <c r="Z2880" s="659"/>
      <c r="AA2880" s="659"/>
      <c r="AB2880" s="659"/>
      <c r="AC2880" s="659"/>
      <c r="AD2880" s="659"/>
      <c r="AE2880" s="659"/>
      <c r="AF2880" s="659"/>
      <c r="AG2880" s="659"/>
      <c r="AH2880" s="659"/>
      <c r="AI2880" s="659"/>
      <c r="AJ2880" s="659"/>
      <c r="AK2880" s="659"/>
    </row>
    <row r="2881" spans="1:37">
      <c r="A2881" s="659"/>
      <c r="B2881" s="659"/>
      <c r="C2881" s="659"/>
      <c r="D2881" s="659"/>
      <c r="E2881" s="659"/>
      <c r="F2881" s="659"/>
      <c r="G2881" s="659"/>
      <c r="H2881" s="659"/>
      <c r="I2881" s="660"/>
      <c r="J2881" s="659"/>
      <c r="K2881" s="660"/>
      <c r="L2881" s="659"/>
      <c r="M2881" s="659"/>
      <c r="N2881" s="659"/>
      <c r="O2881" s="659"/>
      <c r="P2881" s="659"/>
      <c r="Q2881" s="659"/>
      <c r="R2881" s="659"/>
      <c r="S2881" s="659"/>
      <c r="T2881" s="659"/>
      <c r="U2881" s="659"/>
      <c r="V2881" s="659"/>
      <c r="W2881" s="659"/>
      <c r="X2881" s="659"/>
      <c r="Y2881" s="659"/>
      <c r="Z2881" s="659"/>
      <c r="AA2881" s="659"/>
      <c r="AB2881" s="659"/>
      <c r="AC2881" s="659"/>
      <c r="AD2881" s="659"/>
      <c r="AE2881" s="659"/>
      <c r="AF2881" s="659"/>
      <c r="AG2881" s="659"/>
      <c r="AH2881" s="659"/>
      <c r="AI2881" s="659"/>
      <c r="AJ2881" s="659"/>
      <c r="AK2881" s="659"/>
    </row>
    <row r="2882" spans="1:37">
      <c r="A2882" s="659"/>
      <c r="B2882" s="659"/>
      <c r="C2882" s="659"/>
      <c r="D2882" s="659"/>
      <c r="E2882" s="659"/>
      <c r="F2882" s="659"/>
      <c r="G2882" s="659"/>
      <c r="H2882" s="659"/>
      <c r="I2882" s="660"/>
      <c r="J2882" s="659"/>
      <c r="K2882" s="660"/>
      <c r="L2882" s="659"/>
      <c r="M2882" s="659"/>
      <c r="N2882" s="659"/>
      <c r="O2882" s="659"/>
      <c r="P2882" s="659"/>
      <c r="Q2882" s="659"/>
      <c r="R2882" s="659"/>
      <c r="S2882" s="659"/>
      <c r="T2882" s="659"/>
      <c r="U2882" s="659"/>
      <c r="V2882" s="659"/>
      <c r="W2882" s="659"/>
      <c r="X2882" s="659"/>
      <c r="Y2882" s="659"/>
      <c r="Z2882" s="659"/>
      <c r="AA2882" s="659"/>
      <c r="AB2882" s="659"/>
      <c r="AC2882" s="659"/>
      <c r="AD2882" s="659"/>
      <c r="AE2882" s="659"/>
      <c r="AF2882" s="659"/>
      <c r="AG2882" s="659"/>
      <c r="AH2882" s="659"/>
      <c r="AI2882" s="659"/>
      <c r="AJ2882" s="659"/>
      <c r="AK2882" s="659"/>
    </row>
    <row r="2883" spans="1:37">
      <c r="A2883" s="659"/>
      <c r="B2883" s="659"/>
      <c r="C2883" s="659"/>
      <c r="D2883" s="659"/>
      <c r="E2883" s="659"/>
      <c r="F2883" s="659"/>
      <c r="G2883" s="659"/>
      <c r="H2883" s="659"/>
      <c r="I2883" s="660"/>
      <c r="J2883" s="659"/>
      <c r="K2883" s="660"/>
      <c r="L2883" s="659"/>
      <c r="M2883" s="659"/>
      <c r="N2883" s="659"/>
      <c r="O2883" s="659"/>
      <c r="P2883" s="659"/>
      <c r="Q2883" s="659"/>
      <c r="R2883" s="659"/>
      <c r="S2883" s="659"/>
      <c r="T2883" s="659"/>
      <c r="U2883" s="659"/>
      <c r="V2883" s="659"/>
      <c r="W2883" s="659"/>
      <c r="X2883" s="659"/>
      <c r="Y2883" s="659"/>
      <c r="Z2883" s="659"/>
      <c r="AA2883" s="659"/>
      <c r="AB2883" s="659"/>
      <c r="AC2883" s="659"/>
      <c r="AD2883" s="659"/>
      <c r="AE2883" s="659"/>
      <c r="AF2883" s="659"/>
      <c r="AG2883" s="659"/>
      <c r="AH2883" s="659"/>
      <c r="AI2883" s="659"/>
      <c r="AJ2883" s="659"/>
      <c r="AK2883" s="659"/>
    </row>
    <row r="2884" spans="1:37">
      <c r="A2884" s="659"/>
      <c r="B2884" s="659"/>
      <c r="C2884" s="659"/>
      <c r="D2884" s="659"/>
      <c r="E2884" s="659"/>
      <c r="F2884" s="659"/>
      <c r="G2884" s="659"/>
      <c r="H2884" s="659"/>
      <c r="I2884" s="660"/>
      <c r="J2884" s="659"/>
      <c r="K2884" s="660"/>
      <c r="L2884" s="659"/>
      <c r="M2884" s="659"/>
      <c r="N2884" s="659"/>
      <c r="O2884" s="659"/>
      <c r="P2884" s="659"/>
      <c r="Q2884" s="659"/>
      <c r="R2884" s="659"/>
      <c r="S2884" s="659"/>
      <c r="T2884" s="659"/>
      <c r="U2884" s="659"/>
      <c r="V2884" s="659"/>
      <c r="W2884" s="659"/>
      <c r="X2884" s="659"/>
      <c r="Y2884" s="659"/>
      <c r="Z2884" s="659"/>
      <c r="AA2884" s="659"/>
      <c r="AB2884" s="659"/>
      <c r="AC2884" s="659"/>
      <c r="AD2884" s="659"/>
      <c r="AE2884" s="659"/>
      <c r="AF2884" s="659"/>
      <c r="AG2884" s="659"/>
      <c r="AH2884" s="659"/>
      <c r="AI2884" s="659"/>
      <c r="AJ2884" s="659"/>
      <c r="AK2884" s="659"/>
    </row>
    <row r="2885" spans="1:37">
      <c r="A2885" s="659"/>
      <c r="B2885" s="659"/>
      <c r="C2885" s="659"/>
      <c r="D2885" s="659"/>
      <c r="E2885" s="659"/>
      <c r="F2885" s="659"/>
      <c r="G2885" s="659"/>
      <c r="H2885" s="659"/>
      <c r="I2885" s="660"/>
      <c r="J2885" s="659"/>
      <c r="K2885" s="660"/>
      <c r="L2885" s="659"/>
      <c r="M2885" s="659"/>
      <c r="N2885" s="659"/>
      <c r="O2885" s="659"/>
      <c r="P2885" s="659"/>
      <c r="Q2885" s="659"/>
      <c r="R2885" s="659"/>
      <c r="S2885" s="659"/>
      <c r="T2885" s="659"/>
      <c r="U2885" s="659"/>
      <c r="V2885" s="659"/>
      <c r="W2885" s="659"/>
      <c r="X2885" s="659"/>
      <c r="Y2885" s="659"/>
      <c r="Z2885" s="659"/>
      <c r="AA2885" s="659"/>
      <c r="AB2885" s="659"/>
      <c r="AC2885" s="659"/>
      <c r="AD2885" s="659"/>
      <c r="AE2885" s="659"/>
      <c r="AF2885" s="659"/>
      <c r="AG2885" s="659"/>
      <c r="AH2885" s="659"/>
      <c r="AI2885" s="659"/>
      <c r="AJ2885" s="659"/>
      <c r="AK2885" s="659"/>
    </row>
    <row r="2886" spans="1:37">
      <c r="A2886" s="659"/>
      <c r="B2886" s="659"/>
      <c r="C2886" s="659"/>
      <c r="D2886" s="659"/>
      <c r="E2886" s="659"/>
      <c r="F2886" s="659"/>
      <c r="G2886" s="659"/>
      <c r="H2886" s="659"/>
      <c r="I2886" s="660"/>
      <c r="J2886" s="659"/>
      <c r="K2886" s="660"/>
      <c r="L2886" s="659"/>
      <c r="M2886" s="659"/>
      <c r="N2886" s="659"/>
      <c r="O2886" s="659"/>
      <c r="P2886" s="659"/>
      <c r="Q2886" s="659"/>
      <c r="R2886" s="659"/>
      <c r="S2886" s="659"/>
      <c r="T2886" s="659"/>
      <c r="U2886" s="659"/>
      <c r="V2886" s="659"/>
      <c r="W2886" s="659"/>
      <c r="X2886" s="659"/>
      <c r="Y2886" s="659"/>
      <c r="Z2886" s="659"/>
      <c r="AA2886" s="659"/>
      <c r="AB2886" s="659"/>
      <c r="AC2886" s="659"/>
      <c r="AD2886" s="659"/>
      <c r="AE2886" s="659"/>
      <c r="AF2886" s="659"/>
      <c r="AG2886" s="659"/>
      <c r="AH2886" s="659"/>
      <c r="AI2886" s="659"/>
      <c r="AJ2886" s="659"/>
      <c r="AK2886" s="659"/>
    </row>
    <row r="2887" spans="1:37">
      <c r="A2887" s="659"/>
      <c r="B2887" s="659"/>
      <c r="C2887" s="659"/>
      <c r="D2887" s="659"/>
      <c r="E2887" s="659"/>
      <c r="F2887" s="659"/>
      <c r="G2887" s="659"/>
      <c r="H2887" s="659"/>
      <c r="I2887" s="660"/>
      <c r="J2887" s="659"/>
      <c r="K2887" s="660"/>
      <c r="L2887" s="659"/>
      <c r="M2887" s="659"/>
      <c r="N2887" s="659"/>
      <c r="O2887" s="659"/>
      <c r="P2887" s="659"/>
      <c r="Q2887" s="659"/>
      <c r="R2887" s="659"/>
      <c r="S2887" s="659"/>
      <c r="T2887" s="659"/>
      <c r="U2887" s="659"/>
      <c r="V2887" s="659"/>
      <c r="W2887" s="659"/>
      <c r="X2887" s="659"/>
      <c r="Y2887" s="659"/>
      <c r="Z2887" s="659"/>
      <c r="AA2887" s="659"/>
      <c r="AB2887" s="659"/>
      <c r="AC2887" s="659"/>
      <c r="AD2887" s="659"/>
      <c r="AE2887" s="659"/>
      <c r="AF2887" s="659"/>
      <c r="AG2887" s="659"/>
      <c r="AH2887" s="659"/>
      <c r="AI2887" s="659"/>
      <c r="AJ2887" s="659"/>
      <c r="AK2887" s="659"/>
    </row>
    <row r="2888" spans="1:37">
      <c r="A2888" s="659"/>
      <c r="B2888" s="659"/>
      <c r="C2888" s="659"/>
      <c r="D2888" s="659"/>
      <c r="E2888" s="659"/>
      <c r="F2888" s="659"/>
      <c r="G2888" s="659"/>
      <c r="H2888" s="659"/>
      <c r="I2888" s="660"/>
      <c r="J2888" s="659"/>
      <c r="K2888" s="660"/>
      <c r="L2888" s="659"/>
      <c r="M2888" s="659"/>
      <c r="N2888" s="659"/>
      <c r="O2888" s="659"/>
      <c r="P2888" s="659"/>
      <c r="Q2888" s="659"/>
      <c r="R2888" s="659"/>
      <c r="S2888" s="659"/>
      <c r="T2888" s="659"/>
      <c r="U2888" s="659"/>
      <c r="V2888" s="659"/>
      <c r="W2888" s="659"/>
      <c r="X2888" s="659"/>
      <c r="Y2888" s="659"/>
      <c r="Z2888" s="659"/>
      <c r="AA2888" s="659"/>
      <c r="AB2888" s="659"/>
      <c r="AC2888" s="659"/>
      <c r="AD2888" s="659"/>
      <c r="AE2888" s="659"/>
      <c r="AF2888" s="659"/>
      <c r="AG2888" s="659"/>
      <c r="AH2888" s="659"/>
      <c r="AI2888" s="659"/>
      <c r="AJ2888" s="659"/>
      <c r="AK2888" s="659"/>
    </row>
    <row r="2889" spans="1:37">
      <c r="A2889" s="659"/>
      <c r="B2889" s="659"/>
      <c r="C2889" s="659"/>
      <c r="D2889" s="659"/>
      <c r="E2889" s="659"/>
      <c r="F2889" s="659"/>
      <c r="G2889" s="659"/>
      <c r="H2889" s="659"/>
      <c r="I2889" s="660"/>
      <c r="J2889" s="659"/>
      <c r="K2889" s="660"/>
      <c r="L2889" s="659"/>
      <c r="M2889" s="659"/>
      <c r="N2889" s="659"/>
      <c r="O2889" s="659"/>
      <c r="P2889" s="659"/>
      <c r="Q2889" s="659"/>
      <c r="R2889" s="659"/>
      <c r="S2889" s="659"/>
      <c r="T2889" s="659"/>
      <c r="U2889" s="659"/>
      <c r="V2889" s="659"/>
      <c r="W2889" s="659"/>
      <c r="X2889" s="659"/>
      <c r="Y2889" s="659"/>
      <c r="Z2889" s="659"/>
      <c r="AA2889" s="659"/>
      <c r="AB2889" s="659"/>
      <c r="AC2889" s="659"/>
      <c r="AD2889" s="659"/>
      <c r="AE2889" s="659"/>
      <c r="AF2889" s="659"/>
      <c r="AG2889" s="659"/>
      <c r="AH2889" s="659"/>
      <c r="AI2889" s="659"/>
      <c r="AJ2889" s="659"/>
      <c r="AK2889" s="659"/>
    </row>
    <row r="2890" spans="1:37">
      <c r="A2890" s="659"/>
      <c r="B2890" s="659"/>
      <c r="C2890" s="659"/>
      <c r="D2890" s="659"/>
      <c r="E2890" s="659"/>
      <c r="F2890" s="659"/>
      <c r="G2890" s="659"/>
      <c r="H2890" s="659"/>
      <c r="I2890" s="660"/>
      <c r="J2890" s="659"/>
      <c r="K2890" s="660"/>
      <c r="L2890" s="659"/>
      <c r="M2890" s="659"/>
      <c r="N2890" s="659"/>
      <c r="O2890" s="659"/>
      <c r="P2890" s="659"/>
      <c r="Q2890" s="659"/>
      <c r="R2890" s="659"/>
      <c r="S2890" s="659"/>
      <c r="T2890" s="659"/>
      <c r="U2890" s="659"/>
      <c r="V2890" s="659"/>
      <c r="W2890" s="659"/>
      <c r="X2890" s="659"/>
      <c r="Y2890" s="659"/>
      <c r="Z2890" s="659"/>
      <c r="AA2890" s="659"/>
      <c r="AB2890" s="659"/>
      <c r="AC2890" s="659"/>
      <c r="AD2890" s="659"/>
      <c r="AE2890" s="659"/>
      <c r="AF2890" s="659"/>
      <c r="AG2890" s="659"/>
      <c r="AH2890" s="659"/>
      <c r="AI2890" s="659"/>
      <c r="AJ2890" s="659"/>
      <c r="AK2890" s="659"/>
    </row>
    <row r="2891" spans="1:37">
      <c r="A2891" s="659"/>
      <c r="B2891" s="659"/>
      <c r="C2891" s="659"/>
      <c r="D2891" s="659"/>
      <c r="E2891" s="659"/>
      <c r="F2891" s="659"/>
      <c r="G2891" s="659"/>
      <c r="H2891" s="659"/>
      <c r="I2891" s="660"/>
      <c r="J2891" s="659"/>
      <c r="K2891" s="660"/>
      <c r="L2891" s="659"/>
      <c r="M2891" s="659"/>
      <c r="N2891" s="659"/>
      <c r="O2891" s="659"/>
      <c r="P2891" s="659"/>
      <c r="Q2891" s="659"/>
      <c r="R2891" s="659"/>
      <c r="S2891" s="659"/>
      <c r="T2891" s="659"/>
      <c r="U2891" s="659"/>
      <c r="V2891" s="659"/>
      <c r="W2891" s="659"/>
      <c r="X2891" s="659"/>
      <c r="Y2891" s="659"/>
      <c r="Z2891" s="659"/>
      <c r="AA2891" s="659"/>
      <c r="AB2891" s="659"/>
      <c r="AC2891" s="659"/>
      <c r="AD2891" s="659"/>
      <c r="AE2891" s="659"/>
      <c r="AF2891" s="659"/>
      <c r="AG2891" s="659"/>
      <c r="AH2891" s="659"/>
      <c r="AI2891" s="659"/>
      <c r="AJ2891" s="659"/>
      <c r="AK2891" s="659"/>
    </row>
    <row r="2892" spans="1:37">
      <c r="A2892" s="659"/>
      <c r="B2892" s="659"/>
      <c r="C2892" s="659"/>
      <c r="D2892" s="659"/>
      <c r="E2892" s="659"/>
      <c r="F2892" s="659"/>
      <c r="G2892" s="659"/>
      <c r="H2892" s="659"/>
      <c r="I2892" s="660"/>
      <c r="J2892" s="659"/>
      <c r="K2892" s="660"/>
      <c r="L2892" s="659"/>
      <c r="M2892" s="659"/>
      <c r="N2892" s="659"/>
      <c r="O2892" s="659"/>
      <c r="P2892" s="659"/>
      <c r="Q2892" s="659"/>
      <c r="R2892" s="659"/>
      <c r="S2892" s="659"/>
      <c r="T2892" s="659"/>
      <c r="U2892" s="659"/>
      <c r="V2892" s="659"/>
      <c r="W2892" s="659"/>
      <c r="X2892" s="659"/>
      <c r="Y2892" s="659"/>
      <c r="Z2892" s="659"/>
      <c r="AA2892" s="659"/>
      <c r="AB2892" s="659"/>
      <c r="AC2892" s="659"/>
      <c r="AD2892" s="659"/>
      <c r="AE2892" s="659"/>
      <c r="AF2892" s="659"/>
      <c r="AG2892" s="659"/>
      <c r="AH2892" s="659"/>
      <c r="AI2892" s="659"/>
      <c r="AJ2892" s="659"/>
      <c r="AK2892" s="659"/>
    </row>
    <row r="2893" spans="1:37">
      <c r="A2893" s="659"/>
      <c r="B2893" s="659"/>
      <c r="C2893" s="659"/>
      <c r="D2893" s="659"/>
      <c r="E2893" s="659"/>
      <c r="F2893" s="659"/>
      <c r="G2893" s="659"/>
      <c r="H2893" s="659"/>
      <c r="I2893" s="660"/>
      <c r="J2893" s="659"/>
      <c r="K2893" s="660"/>
      <c r="L2893" s="659"/>
      <c r="M2893" s="659"/>
      <c r="N2893" s="659"/>
      <c r="O2893" s="659"/>
      <c r="P2893" s="659"/>
      <c r="Q2893" s="659"/>
      <c r="R2893" s="659"/>
      <c r="S2893" s="659"/>
      <c r="T2893" s="659"/>
      <c r="U2893" s="659"/>
      <c r="V2893" s="659"/>
      <c r="W2893" s="659"/>
      <c r="X2893" s="659"/>
      <c r="Y2893" s="659"/>
      <c r="Z2893" s="659"/>
      <c r="AA2893" s="659"/>
      <c r="AB2893" s="659"/>
      <c r="AC2893" s="659"/>
      <c r="AD2893" s="659"/>
      <c r="AE2893" s="659"/>
      <c r="AF2893" s="659"/>
      <c r="AG2893" s="659"/>
      <c r="AH2893" s="659"/>
      <c r="AI2893" s="659"/>
      <c r="AJ2893" s="659"/>
      <c r="AK2893" s="659"/>
    </row>
    <row r="2894" spans="1:37">
      <c r="A2894" s="659"/>
      <c r="B2894" s="659"/>
      <c r="C2894" s="659"/>
      <c r="D2894" s="659"/>
      <c r="E2894" s="659"/>
      <c r="F2894" s="659"/>
      <c r="G2894" s="659"/>
      <c r="H2894" s="659"/>
      <c r="I2894" s="660"/>
      <c r="J2894" s="659"/>
      <c r="K2894" s="660"/>
      <c r="L2894" s="659"/>
      <c r="M2894" s="659"/>
      <c r="N2894" s="659"/>
      <c r="O2894" s="659"/>
      <c r="P2894" s="659"/>
      <c r="Q2894" s="659"/>
      <c r="R2894" s="659"/>
      <c r="S2894" s="659"/>
      <c r="T2894" s="659"/>
      <c r="U2894" s="659"/>
      <c r="V2894" s="659"/>
      <c r="W2894" s="659"/>
      <c r="X2894" s="659"/>
      <c r="Y2894" s="659"/>
      <c r="Z2894" s="659"/>
      <c r="AA2894" s="659"/>
      <c r="AB2894" s="659"/>
      <c r="AC2894" s="659"/>
      <c r="AD2894" s="659"/>
      <c r="AE2894" s="659"/>
      <c r="AF2894" s="659"/>
      <c r="AG2894" s="659"/>
      <c r="AH2894" s="659"/>
      <c r="AI2894" s="659"/>
      <c r="AJ2894" s="659"/>
      <c r="AK2894" s="659"/>
    </row>
    <row r="2895" spans="1:37">
      <c r="A2895" s="659"/>
      <c r="B2895" s="659"/>
      <c r="C2895" s="659"/>
      <c r="D2895" s="659"/>
      <c r="E2895" s="659"/>
      <c r="F2895" s="659"/>
      <c r="G2895" s="659"/>
      <c r="H2895" s="659"/>
      <c r="I2895" s="660"/>
      <c r="J2895" s="659"/>
      <c r="K2895" s="660"/>
      <c r="L2895" s="659"/>
      <c r="M2895" s="659"/>
      <c r="N2895" s="659"/>
      <c r="O2895" s="659"/>
      <c r="P2895" s="659"/>
      <c r="Q2895" s="659"/>
      <c r="R2895" s="659"/>
      <c r="S2895" s="659"/>
      <c r="T2895" s="659"/>
      <c r="U2895" s="659"/>
      <c r="V2895" s="659"/>
      <c r="W2895" s="659"/>
      <c r="X2895" s="659"/>
      <c r="Y2895" s="659"/>
      <c r="Z2895" s="659"/>
      <c r="AA2895" s="659"/>
      <c r="AB2895" s="659"/>
      <c r="AC2895" s="659"/>
      <c r="AD2895" s="659"/>
      <c r="AE2895" s="659"/>
      <c r="AF2895" s="659"/>
      <c r="AG2895" s="659"/>
      <c r="AH2895" s="659"/>
      <c r="AI2895" s="659"/>
      <c r="AJ2895" s="659"/>
      <c r="AK2895" s="659"/>
    </row>
    <row r="2896" spans="1:37">
      <c r="A2896" s="659"/>
      <c r="B2896" s="659"/>
      <c r="C2896" s="659"/>
      <c r="D2896" s="659"/>
      <c r="E2896" s="659"/>
      <c r="F2896" s="659"/>
      <c r="G2896" s="659"/>
      <c r="H2896" s="659"/>
      <c r="I2896" s="660"/>
      <c r="J2896" s="659"/>
      <c r="K2896" s="660"/>
      <c r="L2896" s="659"/>
      <c r="M2896" s="659"/>
      <c r="N2896" s="659"/>
      <c r="O2896" s="659"/>
      <c r="P2896" s="659"/>
      <c r="Q2896" s="659"/>
      <c r="R2896" s="659"/>
      <c r="S2896" s="659"/>
      <c r="T2896" s="659"/>
      <c r="U2896" s="659"/>
      <c r="V2896" s="659"/>
      <c r="W2896" s="659"/>
      <c r="X2896" s="659"/>
      <c r="Y2896" s="659"/>
      <c r="Z2896" s="659"/>
      <c r="AA2896" s="659"/>
      <c r="AB2896" s="659"/>
      <c r="AC2896" s="659"/>
      <c r="AD2896" s="659"/>
      <c r="AE2896" s="659"/>
      <c r="AF2896" s="659"/>
      <c r="AG2896" s="659"/>
      <c r="AH2896" s="659"/>
      <c r="AI2896" s="659"/>
      <c r="AJ2896" s="659"/>
      <c r="AK2896" s="659"/>
    </row>
    <row r="2897" spans="1:37">
      <c r="A2897" s="659"/>
      <c r="B2897" s="659"/>
      <c r="C2897" s="659"/>
      <c r="D2897" s="659"/>
      <c r="E2897" s="659"/>
      <c r="F2897" s="659"/>
      <c r="G2897" s="659"/>
      <c r="H2897" s="659"/>
      <c r="I2897" s="660"/>
      <c r="J2897" s="659"/>
      <c r="K2897" s="660"/>
      <c r="L2897" s="659"/>
      <c r="M2897" s="659"/>
      <c r="N2897" s="659"/>
      <c r="O2897" s="659"/>
      <c r="P2897" s="659"/>
      <c r="Q2897" s="659"/>
      <c r="R2897" s="659"/>
      <c r="S2897" s="659"/>
      <c r="T2897" s="659"/>
      <c r="U2897" s="659"/>
      <c r="V2897" s="659"/>
      <c r="W2897" s="659"/>
      <c r="X2897" s="659"/>
      <c r="Y2897" s="659"/>
      <c r="Z2897" s="659"/>
      <c r="AA2897" s="659"/>
      <c r="AB2897" s="659"/>
      <c r="AC2897" s="659"/>
      <c r="AD2897" s="659"/>
      <c r="AE2897" s="659"/>
      <c r="AF2897" s="659"/>
      <c r="AG2897" s="659"/>
      <c r="AH2897" s="659"/>
      <c r="AI2897" s="659"/>
      <c r="AJ2897" s="659"/>
      <c r="AK2897" s="659"/>
    </row>
    <row r="2898" spans="1:37">
      <c r="A2898" s="659"/>
      <c r="B2898" s="659"/>
      <c r="C2898" s="659"/>
      <c r="D2898" s="659"/>
      <c r="E2898" s="659"/>
      <c r="F2898" s="659"/>
      <c r="G2898" s="659"/>
      <c r="H2898" s="659"/>
      <c r="I2898" s="660"/>
      <c r="J2898" s="659"/>
      <c r="K2898" s="660"/>
      <c r="L2898" s="659"/>
      <c r="M2898" s="659"/>
      <c r="N2898" s="659"/>
      <c r="O2898" s="659"/>
      <c r="P2898" s="659"/>
      <c r="Q2898" s="659"/>
      <c r="R2898" s="659"/>
      <c r="S2898" s="659"/>
      <c r="T2898" s="659"/>
      <c r="U2898" s="659"/>
      <c r="V2898" s="659"/>
      <c r="W2898" s="659"/>
      <c r="X2898" s="659"/>
      <c r="Y2898" s="659"/>
      <c r="Z2898" s="659"/>
      <c r="AA2898" s="659"/>
      <c r="AB2898" s="659"/>
      <c r="AC2898" s="659"/>
      <c r="AD2898" s="659"/>
      <c r="AE2898" s="659"/>
      <c r="AF2898" s="659"/>
      <c r="AG2898" s="659"/>
      <c r="AH2898" s="659"/>
      <c r="AI2898" s="659"/>
      <c r="AJ2898" s="659"/>
      <c r="AK2898" s="659"/>
    </row>
    <row r="2899" spans="1:37">
      <c r="A2899" s="659"/>
      <c r="B2899" s="659"/>
      <c r="C2899" s="659"/>
      <c r="D2899" s="659"/>
      <c r="E2899" s="659"/>
      <c r="F2899" s="659"/>
      <c r="G2899" s="659"/>
      <c r="H2899" s="659"/>
      <c r="I2899" s="660"/>
      <c r="J2899" s="659"/>
      <c r="K2899" s="660"/>
      <c r="L2899" s="659"/>
      <c r="M2899" s="659"/>
      <c r="N2899" s="659"/>
      <c r="O2899" s="659"/>
      <c r="P2899" s="659"/>
      <c r="Q2899" s="659"/>
      <c r="R2899" s="659"/>
      <c r="S2899" s="659"/>
      <c r="T2899" s="659"/>
      <c r="U2899" s="659"/>
      <c r="V2899" s="659"/>
      <c r="W2899" s="659"/>
      <c r="X2899" s="659"/>
      <c r="Y2899" s="659"/>
      <c r="Z2899" s="659"/>
      <c r="AA2899" s="659"/>
      <c r="AB2899" s="659"/>
      <c r="AC2899" s="659"/>
      <c r="AD2899" s="659"/>
      <c r="AE2899" s="659"/>
      <c r="AF2899" s="659"/>
      <c r="AG2899" s="659"/>
      <c r="AH2899" s="659"/>
      <c r="AI2899" s="659"/>
      <c r="AJ2899" s="659"/>
      <c r="AK2899" s="659"/>
    </row>
    <row r="2900" spans="1:37">
      <c r="A2900" s="659"/>
      <c r="B2900" s="659"/>
      <c r="C2900" s="659"/>
      <c r="D2900" s="659"/>
      <c r="E2900" s="659"/>
      <c r="F2900" s="659"/>
      <c r="G2900" s="659"/>
      <c r="H2900" s="659"/>
      <c r="I2900" s="660"/>
      <c r="J2900" s="659"/>
      <c r="K2900" s="660"/>
      <c r="L2900" s="659"/>
      <c r="M2900" s="659"/>
      <c r="N2900" s="659"/>
      <c r="O2900" s="659"/>
      <c r="P2900" s="659"/>
      <c r="Q2900" s="659"/>
      <c r="R2900" s="659"/>
      <c r="S2900" s="659"/>
      <c r="T2900" s="659"/>
      <c r="U2900" s="659"/>
      <c r="V2900" s="659"/>
      <c r="W2900" s="659"/>
      <c r="X2900" s="659"/>
      <c r="Y2900" s="659"/>
      <c r="Z2900" s="659"/>
      <c r="AA2900" s="659"/>
      <c r="AB2900" s="659"/>
      <c r="AC2900" s="659"/>
      <c r="AD2900" s="659"/>
      <c r="AE2900" s="659"/>
      <c r="AF2900" s="659"/>
      <c r="AG2900" s="659"/>
      <c r="AH2900" s="659"/>
      <c r="AI2900" s="659"/>
      <c r="AJ2900" s="659"/>
      <c r="AK2900" s="659"/>
    </row>
    <row r="2901" spans="1:37">
      <c r="A2901" s="659"/>
      <c r="B2901" s="659"/>
      <c r="C2901" s="659"/>
      <c r="D2901" s="659"/>
      <c r="E2901" s="659"/>
      <c r="F2901" s="659"/>
      <c r="G2901" s="659"/>
      <c r="H2901" s="659"/>
      <c r="I2901" s="660"/>
      <c r="J2901" s="659"/>
      <c r="K2901" s="660"/>
      <c r="L2901" s="659"/>
      <c r="M2901" s="659"/>
      <c r="N2901" s="659"/>
      <c r="O2901" s="659"/>
      <c r="P2901" s="659"/>
      <c r="Q2901" s="659"/>
      <c r="R2901" s="659"/>
      <c r="S2901" s="659"/>
      <c r="T2901" s="659"/>
      <c r="U2901" s="659"/>
      <c r="V2901" s="659"/>
      <c r="W2901" s="659"/>
      <c r="X2901" s="659"/>
      <c r="Y2901" s="659"/>
      <c r="Z2901" s="659"/>
      <c r="AA2901" s="659"/>
      <c r="AB2901" s="659"/>
      <c r="AC2901" s="659"/>
      <c r="AD2901" s="659"/>
      <c r="AE2901" s="659"/>
      <c r="AF2901" s="659"/>
      <c r="AG2901" s="659"/>
      <c r="AH2901" s="659"/>
      <c r="AI2901" s="659"/>
      <c r="AJ2901" s="659"/>
      <c r="AK2901" s="659"/>
    </row>
    <row r="2902" spans="1:37">
      <c r="A2902" s="659"/>
      <c r="B2902" s="659"/>
      <c r="C2902" s="659"/>
      <c r="D2902" s="659"/>
      <c r="E2902" s="659"/>
      <c r="F2902" s="659"/>
      <c r="G2902" s="659"/>
      <c r="H2902" s="659"/>
      <c r="I2902" s="660"/>
      <c r="J2902" s="659"/>
      <c r="K2902" s="660"/>
      <c r="L2902" s="659"/>
      <c r="M2902" s="659"/>
      <c r="N2902" s="659"/>
      <c r="O2902" s="659"/>
      <c r="P2902" s="659"/>
      <c r="Q2902" s="659"/>
      <c r="R2902" s="659"/>
      <c r="S2902" s="659"/>
      <c r="T2902" s="659"/>
      <c r="U2902" s="659"/>
      <c r="V2902" s="659"/>
      <c r="W2902" s="659"/>
      <c r="X2902" s="659"/>
      <c r="Y2902" s="659"/>
      <c r="Z2902" s="659"/>
      <c r="AA2902" s="659"/>
      <c r="AB2902" s="659"/>
      <c r="AC2902" s="659"/>
      <c r="AD2902" s="659"/>
      <c r="AE2902" s="659"/>
      <c r="AF2902" s="659"/>
      <c r="AG2902" s="659"/>
      <c r="AH2902" s="659"/>
      <c r="AI2902" s="659"/>
      <c r="AJ2902" s="659"/>
      <c r="AK2902" s="659"/>
    </row>
    <row r="2903" spans="1:37">
      <c r="A2903" s="659"/>
      <c r="B2903" s="659"/>
      <c r="C2903" s="659"/>
      <c r="D2903" s="659"/>
      <c r="E2903" s="659"/>
      <c r="F2903" s="659"/>
      <c r="G2903" s="659"/>
      <c r="H2903" s="659"/>
      <c r="I2903" s="660"/>
      <c r="J2903" s="659"/>
      <c r="K2903" s="660"/>
      <c r="L2903" s="659"/>
      <c r="M2903" s="659"/>
      <c r="N2903" s="659"/>
      <c r="O2903" s="659"/>
      <c r="P2903" s="659"/>
      <c r="Q2903" s="659"/>
      <c r="R2903" s="659"/>
      <c r="S2903" s="659"/>
      <c r="T2903" s="659"/>
      <c r="U2903" s="659"/>
      <c r="V2903" s="659"/>
      <c r="W2903" s="659"/>
      <c r="X2903" s="659"/>
      <c r="Y2903" s="659"/>
      <c r="Z2903" s="659"/>
      <c r="AA2903" s="659"/>
      <c r="AB2903" s="659"/>
      <c r="AC2903" s="659"/>
      <c r="AD2903" s="659"/>
      <c r="AE2903" s="659"/>
      <c r="AF2903" s="659"/>
      <c r="AG2903" s="659"/>
      <c r="AH2903" s="659"/>
      <c r="AI2903" s="659"/>
      <c r="AJ2903" s="659"/>
      <c r="AK2903" s="659"/>
    </row>
    <row r="2904" spans="1:37">
      <c r="A2904" s="659"/>
      <c r="B2904" s="659"/>
      <c r="C2904" s="659"/>
      <c r="D2904" s="659"/>
      <c r="E2904" s="659"/>
      <c r="F2904" s="659"/>
      <c r="G2904" s="659"/>
      <c r="H2904" s="659"/>
      <c r="I2904" s="660"/>
      <c r="J2904" s="659"/>
      <c r="K2904" s="660"/>
      <c r="L2904" s="659"/>
      <c r="M2904" s="659"/>
      <c r="N2904" s="659"/>
      <c r="O2904" s="659"/>
      <c r="P2904" s="659"/>
      <c r="Q2904" s="659"/>
      <c r="R2904" s="659"/>
      <c r="S2904" s="659"/>
      <c r="T2904" s="659"/>
      <c r="U2904" s="659"/>
      <c r="V2904" s="659"/>
      <c r="W2904" s="659"/>
      <c r="X2904" s="659"/>
      <c r="Y2904" s="659"/>
      <c r="Z2904" s="659"/>
      <c r="AA2904" s="659"/>
      <c r="AB2904" s="659"/>
      <c r="AC2904" s="659"/>
      <c r="AD2904" s="659"/>
      <c r="AE2904" s="659"/>
      <c r="AF2904" s="659"/>
      <c r="AG2904" s="659"/>
      <c r="AH2904" s="659"/>
      <c r="AI2904" s="659"/>
      <c r="AJ2904" s="659"/>
      <c r="AK2904" s="659"/>
    </row>
    <row r="2905" spans="1:37">
      <c r="A2905" s="659"/>
      <c r="B2905" s="659"/>
      <c r="C2905" s="659"/>
      <c r="D2905" s="659"/>
      <c r="E2905" s="659"/>
      <c r="F2905" s="659"/>
      <c r="G2905" s="659"/>
      <c r="H2905" s="659"/>
      <c r="I2905" s="660"/>
      <c r="J2905" s="659"/>
      <c r="K2905" s="660"/>
      <c r="L2905" s="659"/>
      <c r="M2905" s="659"/>
      <c r="N2905" s="659"/>
      <c r="O2905" s="659"/>
      <c r="P2905" s="659"/>
      <c r="Q2905" s="659"/>
      <c r="R2905" s="659"/>
      <c r="S2905" s="659"/>
      <c r="T2905" s="659"/>
      <c r="U2905" s="659"/>
      <c r="V2905" s="659"/>
      <c r="W2905" s="659"/>
      <c r="X2905" s="659"/>
      <c r="Y2905" s="659"/>
      <c r="Z2905" s="659"/>
      <c r="AA2905" s="659"/>
      <c r="AB2905" s="659"/>
      <c r="AC2905" s="659"/>
      <c r="AD2905" s="659"/>
      <c r="AE2905" s="659"/>
      <c r="AF2905" s="659"/>
      <c r="AG2905" s="659"/>
      <c r="AH2905" s="659"/>
      <c r="AI2905" s="659"/>
      <c r="AJ2905" s="659"/>
      <c r="AK2905" s="659"/>
    </row>
    <row r="2906" spans="1:37">
      <c r="A2906" s="659"/>
      <c r="B2906" s="659"/>
      <c r="C2906" s="659"/>
      <c r="D2906" s="659"/>
      <c r="E2906" s="659"/>
      <c r="F2906" s="659"/>
      <c r="G2906" s="659"/>
      <c r="H2906" s="659"/>
      <c r="I2906" s="660"/>
      <c r="J2906" s="659"/>
      <c r="K2906" s="660"/>
      <c r="L2906" s="659"/>
      <c r="M2906" s="659"/>
      <c r="N2906" s="659"/>
      <c r="O2906" s="659"/>
      <c r="P2906" s="659"/>
      <c r="Q2906" s="659"/>
      <c r="R2906" s="659"/>
      <c r="S2906" s="659"/>
      <c r="T2906" s="659"/>
      <c r="U2906" s="659"/>
      <c r="V2906" s="659"/>
      <c r="W2906" s="659"/>
      <c r="X2906" s="659"/>
      <c r="Y2906" s="659"/>
      <c r="Z2906" s="659"/>
      <c r="AA2906" s="659"/>
      <c r="AB2906" s="659"/>
      <c r="AC2906" s="659"/>
      <c r="AD2906" s="659"/>
      <c r="AE2906" s="659"/>
      <c r="AF2906" s="659"/>
      <c r="AG2906" s="659"/>
      <c r="AH2906" s="659"/>
      <c r="AI2906" s="659"/>
      <c r="AJ2906" s="659"/>
      <c r="AK2906" s="659"/>
    </row>
    <row r="2907" spans="1:37">
      <c r="A2907" s="659"/>
      <c r="B2907" s="659"/>
      <c r="C2907" s="659"/>
      <c r="D2907" s="659"/>
      <c r="E2907" s="659"/>
      <c r="F2907" s="659"/>
      <c r="G2907" s="659"/>
      <c r="H2907" s="659"/>
      <c r="I2907" s="660"/>
      <c r="J2907" s="659"/>
      <c r="K2907" s="660"/>
      <c r="L2907" s="659"/>
      <c r="M2907" s="659"/>
      <c r="N2907" s="659"/>
      <c r="O2907" s="659"/>
      <c r="P2907" s="659"/>
      <c r="Q2907" s="659"/>
      <c r="R2907" s="659"/>
      <c r="S2907" s="659"/>
      <c r="T2907" s="659"/>
      <c r="U2907" s="659"/>
      <c r="V2907" s="659"/>
      <c r="W2907" s="659"/>
      <c r="X2907" s="659"/>
      <c r="Y2907" s="659"/>
      <c r="Z2907" s="659"/>
      <c r="AA2907" s="659"/>
      <c r="AB2907" s="659"/>
      <c r="AC2907" s="659"/>
      <c r="AD2907" s="659"/>
      <c r="AE2907" s="659"/>
      <c r="AF2907" s="659"/>
      <c r="AG2907" s="659"/>
      <c r="AH2907" s="659"/>
      <c r="AI2907" s="659"/>
      <c r="AJ2907" s="659"/>
      <c r="AK2907" s="659"/>
    </row>
    <row r="2908" spans="1:37">
      <c r="A2908" s="659"/>
      <c r="B2908" s="659"/>
      <c r="C2908" s="659"/>
      <c r="D2908" s="659"/>
      <c r="E2908" s="659"/>
      <c r="F2908" s="659"/>
      <c r="G2908" s="659"/>
      <c r="H2908" s="659"/>
      <c r="I2908" s="660"/>
      <c r="J2908" s="659"/>
      <c r="K2908" s="660"/>
      <c r="L2908" s="659"/>
      <c r="M2908" s="659"/>
      <c r="N2908" s="659"/>
      <c r="O2908" s="659"/>
      <c r="P2908" s="659"/>
      <c r="Q2908" s="659"/>
      <c r="R2908" s="659"/>
      <c r="S2908" s="659"/>
      <c r="T2908" s="659"/>
      <c r="U2908" s="659"/>
      <c r="V2908" s="659"/>
      <c r="W2908" s="659"/>
      <c r="X2908" s="659"/>
      <c r="Y2908" s="659"/>
      <c r="Z2908" s="659"/>
      <c r="AA2908" s="659"/>
      <c r="AB2908" s="659"/>
      <c r="AC2908" s="659"/>
      <c r="AD2908" s="659"/>
      <c r="AE2908" s="659"/>
      <c r="AF2908" s="659"/>
      <c r="AG2908" s="659"/>
      <c r="AH2908" s="659"/>
      <c r="AI2908" s="659"/>
      <c r="AJ2908" s="659"/>
      <c r="AK2908" s="659"/>
    </row>
    <row r="2909" spans="1:37">
      <c r="A2909" s="659"/>
      <c r="B2909" s="659"/>
      <c r="C2909" s="659"/>
      <c r="D2909" s="659"/>
      <c r="E2909" s="659"/>
      <c r="F2909" s="659"/>
      <c r="G2909" s="659"/>
      <c r="H2909" s="659"/>
      <c r="I2909" s="660"/>
      <c r="J2909" s="659"/>
      <c r="K2909" s="660"/>
      <c r="L2909" s="659"/>
      <c r="M2909" s="659"/>
      <c r="N2909" s="659"/>
      <c r="O2909" s="659"/>
      <c r="P2909" s="659"/>
      <c r="Q2909" s="659"/>
      <c r="R2909" s="659"/>
      <c r="S2909" s="659"/>
      <c r="T2909" s="659"/>
      <c r="U2909" s="659"/>
      <c r="V2909" s="659"/>
      <c r="W2909" s="659"/>
      <c r="X2909" s="659"/>
      <c r="Y2909" s="659"/>
      <c r="Z2909" s="659"/>
      <c r="AA2909" s="659"/>
      <c r="AB2909" s="659"/>
      <c r="AC2909" s="659"/>
      <c r="AD2909" s="659"/>
      <c r="AE2909" s="659"/>
      <c r="AF2909" s="659"/>
      <c r="AG2909" s="659"/>
      <c r="AH2909" s="659"/>
      <c r="AI2909" s="659"/>
      <c r="AJ2909" s="659"/>
      <c r="AK2909" s="659"/>
    </row>
    <row r="2910" spans="1:37">
      <c r="A2910" s="659"/>
      <c r="B2910" s="659"/>
      <c r="C2910" s="659"/>
      <c r="D2910" s="659"/>
      <c r="E2910" s="659"/>
      <c r="F2910" s="659"/>
      <c r="G2910" s="659"/>
      <c r="H2910" s="659"/>
      <c r="I2910" s="660"/>
      <c r="J2910" s="659"/>
      <c r="K2910" s="660"/>
      <c r="L2910" s="659"/>
      <c r="M2910" s="659"/>
      <c r="N2910" s="659"/>
      <c r="O2910" s="659"/>
      <c r="P2910" s="659"/>
      <c r="Q2910" s="659"/>
      <c r="R2910" s="659"/>
      <c r="S2910" s="659"/>
      <c r="T2910" s="659"/>
      <c r="U2910" s="659"/>
      <c r="V2910" s="659"/>
      <c r="W2910" s="659"/>
      <c r="X2910" s="659"/>
      <c r="Y2910" s="659"/>
      <c r="Z2910" s="659"/>
      <c r="AA2910" s="659"/>
      <c r="AB2910" s="659"/>
      <c r="AC2910" s="659"/>
      <c r="AD2910" s="659"/>
      <c r="AE2910" s="659"/>
      <c r="AF2910" s="659"/>
      <c r="AG2910" s="659"/>
      <c r="AH2910" s="659"/>
      <c r="AI2910" s="659"/>
      <c r="AJ2910" s="659"/>
      <c r="AK2910" s="659"/>
    </row>
    <row r="2911" spans="1:37">
      <c r="A2911" s="659"/>
      <c r="B2911" s="659"/>
      <c r="C2911" s="659"/>
      <c r="D2911" s="659"/>
      <c r="E2911" s="659"/>
      <c r="F2911" s="659"/>
      <c r="G2911" s="659"/>
      <c r="H2911" s="659"/>
      <c r="I2911" s="660"/>
      <c r="J2911" s="659"/>
      <c r="K2911" s="660"/>
      <c r="L2911" s="659"/>
      <c r="M2911" s="659"/>
      <c r="N2911" s="659"/>
      <c r="O2911" s="659"/>
      <c r="P2911" s="659"/>
      <c r="Q2911" s="659"/>
      <c r="R2911" s="659"/>
      <c r="S2911" s="659"/>
      <c r="T2911" s="659"/>
      <c r="U2911" s="659"/>
      <c r="V2911" s="659"/>
      <c r="W2911" s="659"/>
      <c r="X2911" s="659"/>
      <c r="Y2911" s="659"/>
      <c r="Z2911" s="659"/>
      <c r="AA2911" s="659"/>
      <c r="AB2911" s="659"/>
      <c r="AC2911" s="659"/>
      <c r="AD2911" s="659"/>
      <c r="AE2911" s="659"/>
      <c r="AF2911" s="659"/>
      <c r="AG2911" s="659"/>
      <c r="AH2911" s="659"/>
      <c r="AI2911" s="659"/>
      <c r="AJ2911" s="659"/>
      <c r="AK2911" s="659"/>
    </row>
    <row r="2912" spans="1:37">
      <c r="A2912" s="659"/>
      <c r="B2912" s="659"/>
      <c r="C2912" s="659"/>
      <c r="D2912" s="659"/>
      <c r="E2912" s="659"/>
      <c r="F2912" s="659"/>
      <c r="G2912" s="659"/>
      <c r="H2912" s="659"/>
      <c r="I2912" s="660"/>
      <c r="J2912" s="659"/>
      <c r="K2912" s="660"/>
      <c r="L2912" s="659"/>
      <c r="M2912" s="659"/>
      <c r="N2912" s="659"/>
      <c r="O2912" s="659"/>
      <c r="P2912" s="659"/>
      <c r="Q2912" s="659"/>
      <c r="R2912" s="659"/>
      <c r="S2912" s="659"/>
      <c r="T2912" s="659"/>
      <c r="U2912" s="659"/>
      <c r="V2912" s="659"/>
      <c r="W2912" s="659"/>
      <c r="X2912" s="659"/>
      <c r="Y2912" s="659"/>
      <c r="Z2912" s="659"/>
      <c r="AA2912" s="659"/>
      <c r="AB2912" s="659"/>
      <c r="AC2912" s="659"/>
      <c r="AD2912" s="659"/>
      <c r="AE2912" s="659"/>
      <c r="AF2912" s="659"/>
      <c r="AG2912" s="659"/>
      <c r="AH2912" s="659"/>
      <c r="AI2912" s="659"/>
      <c r="AJ2912" s="659"/>
      <c r="AK2912" s="659"/>
    </row>
    <row r="2913" spans="1:37">
      <c r="A2913" s="659"/>
      <c r="B2913" s="659"/>
      <c r="C2913" s="659"/>
      <c r="D2913" s="659"/>
      <c r="E2913" s="659"/>
      <c r="F2913" s="659"/>
      <c r="G2913" s="659"/>
      <c r="H2913" s="659"/>
      <c r="I2913" s="660"/>
      <c r="J2913" s="659"/>
      <c r="K2913" s="660"/>
      <c r="L2913" s="659"/>
      <c r="M2913" s="659"/>
      <c r="N2913" s="659"/>
      <c r="O2913" s="659"/>
      <c r="P2913" s="659"/>
      <c r="Q2913" s="659"/>
      <c r="R2913" s="659"/>
      <c r="S2913" s="659"/>
      <c r="T2913" s="659"/>
      <c r="U2913" s="659"/>
      <c r="V2913" s="659"/>
      <c r="W2913" s="659"/>
      <c r="X2913" s="659"/>
      <c r="Y2913" s="659"/>
      <c r="Z2913" s="659"/>
      <c r="AA2913" s="659"/>
      <c r="AB2913" s="659"/>
      <c r="AC2913" s="659"/>
      <c r="AD2913" s="659"/>
      <c r="AE2913" s="659"/>
      <c r="AF2913" s="659"/>
      <c r="AG2913" s="659"/>
      <c r="AH2913" s="659"/>
      <c r="AI2913" s="659"/>
      <c r="AJ2913" s="659"/>
      <c r="AK2913" s="659"/>
    </row>
  </sheetData>
  <hyperlinks>
    <hyperlink ref="B1" location="START!A1" display="START!A1"/>
    <hyperlink ref="B3" location="'DATA 4'!I8" display="'DATA 4'!I8"/>
    <hyperlink ref="B4" location="'DATA 4'!g8" display="'DATA 4'!g8"/>
    <hyperlink ref="B5" location="'DATA 4'!A31" display="'DATA 4'!A31"/>
    <hyperlink ref="B111" location="'DATA 4'!k59" display="'DATA 4'!k59"/>
    <hyperlink ref="B112:B114" location="'DATA 4'!k35" display="'DATA 4'!k35"/>
    <hyperlink ref="B112" location="'DATA 4'!k82" display="'DATA 4'!k82"/>
    <hyperlink ref="B113" location="'DATA 4'!k105" display="'DATA 4'!k105"/>
    <hyperlink ref="B114" location="'DATA 4'!k128" display="'DATA 4'!k128"/>
    <hyperlink ref="B141" location="'DATA 4'!k59" display="'DATA 4'!k59"/>
    <hyperlink ref="B142:B144" location="'DATA 4'!k35" display="'DATA 4'!k35"/>
    <hyperlink ref="B142" location="'DATA 4'!k82" display="'DATA 4'!k82"/>
    <hyperlink ref="B143" location="'DATA 4'!k105" display="'DATA 4'!k105"/>
    <hyperlink ref="B144" location="'DATA 4'!k128" display="'DATA 4'!k128"/>
    <hyperlink ref="B172" location="'DATA 4'!k59" display="'DATA 4'!k59"/>
    <hyperlink ref="B173:B175" location="'DATA 4'!k35" display="'DATA 4'!k35"/>
    <hyperlink ref="B173" location="'DATA 4'!k82" display="'DATA 4'!k82"/>
    <hyperlink ref="B174" location="'DATA 4'!k105" display="'DATA 4'!k105"/>
    <hyperlink ref="B175" location="'DATA 4'!k128" display="'DATA 4'!k128"/>
    <hyperlink ref="B202" location="'DATA 4'!k59" display="'DATA 4'!k59"/>
    <hyperlink ref="B203:B205" location="'DATA 4'!k35" display="'DATA 4'!k35"/>
    <hyperlink ref="B203" location="'DATA 4'!k82" display="'DATA 4'!k82"/>
    <hyperlink ref="B204" location="'DATA 4'!k105" display="'DATA 4'!k105"/>
    <hyperlink ref="B205" location="'DATA 4'!k128" display="'DATA 4'!k128"/>
    <hyperlink ref="B6" location="'DATA 4'!A74" display="'DATA 4'!A74"/>
    <hyperlink ref="H1" location="'DATA 3'!A1" display="'DATA 3'!A1"/>
    <hyperlink ref="I1" location="'BALANCE SHEET'!A1" display="'BALANCE SHEET'!A1"/>
    <hyperlink ref="B232" location="'DATA 4'!A7" display="'DATA 4'!A7"/>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82"/>
  <sheetViews>
    <sheetView topLeftCell="A3" workbookViewId="0">
      <selection activeCell="I26" sqref="I26:I30"/>
    </sheetView>
  </sheetViews>
  <sheetFormatPr defaultRowHeight="12.75"/>
  <cols>
    <col min="1" max="1" width="2.33203125" style="449" customWidth="1"/>
    <col min="2" max="2" width="21" style="449" customWidth="1"/>
    <col min="3" max="3" width="14.1640625" style="449" customWidth="1"/>
    <col min="4" max="4" width="31.1640625" style="449" customWidth="1"/>
    <col min="5" max="5" width="21.1640625" style="449" customWidth="1"/>
    <col min="6" max="6" width="4.83203125" style="449" customWidth="1"/>
    <col min="7" max="7" width="20.1640625" style="449" customWidth="1"/>
    <col min="8" max="8" width="5.1640625" style="449" customWidth="1"/>
    <col min="9" max="9" width="20.6640625" style="449" bestFit="1" customWidth="1"/>
    <col min="10" max="256" width="9.33203125" style="449"/>
    <col min="257" max="257" width="2.33203125" style="449" customWidth="1"/>
    <col min="258" max="258" width="21" style="449" customWidth="1"/>
    <col min="259" max="259" width="14.1640625" style="449" customWidth="1"/>
    <col min="260" max="260" width="31.1640625" style="449" customWidth="1"/>
    <col min="261" max="261" width="21.1640625" style="449" customWidth="1"/>
    <col min="262" max="262" width="4.83203125" style="449" customWidth="1"/>
    <col min="263" max="263" width="20.1640625" style="449" customWidth="1"/>
    <col min="264" max="264" width="5.1640625" style="449" customWidth="1"/>
    <col min="265" max="265" width="18.6640625" style="449" bestFit="1" customWidth="1"/>
    <col min="266" max="512" width="9.33203125" style="449"/>
    <col min="513" max="513" width="2.33203125" style="449" customWidth="1"/>
    <col min="514" max="514" width="21" style="449" customWidth="1"/>
    <col min="515" max="515" width="14.1640625" style="449" customWidth="1"/>
    <col min="516" max="516" width="31.1640625" style="449" customWidth="1"/>
    <col min="517" max="517" width="21.1640625" style="449" customWidth="1"/>
    <col min="518" max="518" width="4.83203125" style="449" customWidth="1"/>
    <col min="519" max="519" width="20.1640625" style="449" customWidth="1"/>
    <col min="520" max="520" width="5.1640625" style="449" customWidth="1"/>
    <col min="521" max="521" width="18.6640625" style="449" bestFit="1" customWidth="1"/>
    <col min="522" max="768" width="9.33203125" style="449"/>
    <col min="769" max="769" width="2.33203125" style="449" customWidth="1"/>
    <col min="770" max="770" width="21" style="449" customWidth="1"/>
    <col min="771" max="771" width="14.1640625" style="449" customWidth="1"/>
    <col min="772" max="772" width="31.1640625" style="449" customWidth="1"/>
    <col min="773" max="773" width="21.1640625" style="449" customWidth="1"/>
    <col min="774" max="774" width="4.83203125" style="449" customWidth="1"/>
    <col min="775" max="775" width="20.1640625" style="449" customWidth="1"/>
    <col min="776" max="776" width="5.1640625" style="449" customWidth="1"/>
    <col min="777" max="777" width="18.6640625" style="449" bestFit="1" customWidth="1"/>
    <col min="778" max="1024" width="9.33203125" style="449"/>
    <col min="1025" max="1025" width="2.33203125" style="449" customWidth="1"/>
    <col min="1026" max="1026" width="21" style="449" customWidth="1"/>
    <col min="1027" max="1027" width="14.1640625" style="449" customWidth="1"/>
    <col min="1028" max="1028" width="31.1640625" style="449" customWidth="1"/>
    <col min="1029" max="1029" width="21.1640625" style="449" customWidth="1"/>
    <col min="1030" max="1030" width="4.83203125" style="449" customWidth="1"/>
    <col min="1031" max="1031" width="20.1640625" style="449" customWidth="1"/>
    <col min="1032" max="1032" width="5.1640625" style="449" customWidth="1"/>
    <col min="1033" max="1033" width="18.6640625" style="449" bestFit="1" customWidth="1"/>
    <col min="1034" max="1280" width="9.33203125" style="449"/>
    <col min="1281" max="1281" width="2.33203125" style="449" customWidth="1"/>
    <col min="1282" max="1282" width="21" style="449" customWidth="1"/>
    <col min="1283" max="1283" width="14.1640625" style="449" customWidth="1"/>
    <col min="1284" max="1284" width="31.1640625" style="449" customWidth="1"/>
    <col min="1285" max="1285" width="21.1640625" style="449" customWidth="1"/>
    <col min="1286" max="1286" width="4.83203125" style="449" customWidth="1"/>
    <col min="1287" max="1287" width="20.1640625" style="449" customWidth="1"/>
    <col min="1288" max="1288" width="5.1640625" style="449" customWidth="1"/>
    <col min="1289" max="1289" width="18.6640625" style="449" bestFit="1" customWidth="1"/>
    <col min="1290" max="1536" width="9.33203125" style="449"/>
    <col min="1537" max="1537" width="2.33203125" style="449" customWidth="1"/>
    <col min="1538" max="1538" width="21" style="449" customWidth="1"/>
    <col min="1539" max="1539" width="14.1640625" style="449" customWidth="1"/>
    <col min="1540" max="1540" width="31.1640625" style="449" customWidth="1"/>
    <col min="1541" max="1541" width="21.1640625" style="449" customWidth="1"/>
    <col min="1542" max="1542" width="4.83203125" style="449" customWidth="1"/>
    <col min="1543" max="1543" width="20.1640625" style="449" customWidth="1"/>
    <col min="1544" max="1544" width="5.1640625" style="449" customWidth="1"/>
    <col min="1545" max="1545" width="18.6640625" style="449" bestFit="1" customWidth="1"/>
    <col min="1546" max="1792" width="9.33203125" style="449"/>
    <col min="1793" max="1793" width="2.33203125" style="449" customWidth="1"/>
    <col min="1794" max="1794" width="21" style="449" customWidth="1"/>
    <col min="1795" max="1795" width="14.1640625" style="449" customWidth="1"/>
    <col min="1796" max="1796" width="31.1640625" style="449" customWidth="1"/>
    <col min="1797" max="1797" width="21.1640625" style="449" customWidth="1"/>
    <col min="1798" max="1798" width="4.83203125" style="449" customWidth="1"/>
    <col min="1799" max="1799" width="20.1640625" style="449" customWidth="1"/>
    <col min="1800" max="1800" width="5.1640625" style="449" customWidth="1"/>
    <col min="1801" max="1801" width="18.6640625" style="449" bestFit="1" customWidth="1"/>
    <col min="1802" max="2048" width="9.33203125" style="449"/>
    <col min="2049" max="2049" width="2.33203125" style="449" customWidth="1"/>
    <col min="2050" max="2050" width="21" style="449" customWidth="1"/>
    <col min="2051" max="2051" width="14.1640625" style="449" customWidth="1"/>
    <col min="2052" max="2052" width="31.1640625" style="449" customWidth="1"/>
    <col min="2053" max="2053" width="21.1640625" style="449" customWidth="1"/>
    <col min="2054" max="2054" width="4.83203125" style="449" customWidth="1"/>
    <col min="2055" max="2055" width="20.1640625" style="449" customWidth="1"/>
    <col min="2056" max="2056" width="5.1640625" style="449" customWidth="1"/>
    <col min="2057" max="2057" width="18.6640625" style="449" bestFit="1" customWidth="1"/>
    <col min="2058" max="2304" width="9.33203125" style="449"/>
    <col min="2305" max="2305" width="2.33203125" style="449" customWidth="1"/>
    <col min="2306" max="2306" width="21" style="449" customWidth="1"/>
    <col min="2307" max="2307" width="14.1640625" style="449" customWidth="1"/>
    <col min="2308" max="2308" width="31.1640625" style="449" customWidth="1"/>
    <col min="2309" max="2309" width="21.1640625" style="449" customWidth="1"/>
    <col min="2310" max="2310" width="4.83203125" style="449" customWidth="1"/>
    <col min="2311" max="2311" width="20.1640625" style="449" customWidth="1"/>
    <col min="2312" max="2312" width="5.1640625" style="449" customWidth="1"/>
    <col min="2313" max="2313" width="18.6640625" style="449" bestFit="1" customWidth="1"/>
    <col min="2314" max="2560" width="9.33203125" style="449"/>
    <col min="2561" max="2561" width="2.33203125" style="449" customWidth="1"/>
    <col min="2562" max="2562" width="21" style="449" customWidth="1"/>
    <col min="2563" max="2563" width="14.1640625" style="449" customWidth="1"/>
    <col min="2564" max="2564" width="31.1640625" style="449" customWidth="1"/>
    <col min="2565" max="2565" width="21.1640625" style="449" customWidth="1"/>
    <col min="2566" max="2566" width="4.83203125" style="449" customWidth="1"/>
    <col min="2567" max="2567" width="20.1640625" style="449" customWidth="1"/>
    <col min="2568" max="2568" width="5.1640625" style="449" customWidth="1"/>
    <col min="2569" max="2569" width="18.6640625" style="449" bestFit="1" customWidth="1"/>
    <col min="2570" max="2816" width="9.33203125" style="449"/>
    <col min="2817" max="2817" width="2.33203125" style="449" customWidth="1"/>
    <col min="2818" max="2818" width="21" style="449" customWidth="1"/>
    <col min="2819" max="2819" width="14.1640625" style="449" customWidth="1"/>
    <col min="2820" max="2820" width="31.1640625" style="449" customWidth="1"/>
    <col min="2821" max="2821" width="21.1640625" style="449" customWidth="1"/>
    <col min="2822" max="2822" width="4.83203125" style="449" customWidth="1"/>
    <col min="2823" max="2823" width="20.1640625" style="449" customWidth="1"/>
    <col min="2824" max="2824" width="5.1640625" style="449" customWidth="1"/>
    <col min="2825" max="2825" width="18.6640625" style="449" bestFit="1" customWidth="1"/>
    <col min="2826" max="3072" width="9.33203125" style="449"/>
    <col min="3073" max="3073" width="2.33203125" style="449" customWidth="1"/>
    <col min="3074" max="3074" width="21" style="449" customWidth="1"/>
    <col min="3075" max="3075" width="14.1640625" style="449" customWidth="1"/>
    <col min="3076" max="3076" width="31.1640625" style="449" customWidth="1"/>
    <col min="3077" max="3077" width="21.1640625" style="449" customWidth="1"/>
    <col min="3078" max="3078" width="4.83203125" style="449" customWidth="1"/>
    <col min="3079" max="3079" width="20.1640625" style="449" customWidth="1"/>
    <col min="3080" max="3080" width="5.1640625" style="449" customWidth="1"/>
    <col min="3081" max="3081" width="18.6640625" style="449" bestFit="1" customWidth="1"/>
    <col min="3082" max="3328" width="9.33203125" style="449"/>
    <col min="3329" max="3329" width="2.33203125" style="449" customWidth="1"/>
    <col min="3330" max="3330" width="21" style="449" customWidth="1"/>
    <col min="3331" max="3331" width="14.1640625" style="449" customWidth="1"/>
    <col min="3332" max="3332" width="31.1640625" style="449" customWidth="1"/>
    <col min="3333" max="3333" width="21.1640625" style="449" customWidth="1"/>
    <col min="3334" max="3334" width="4.83203125" style="449" customWidth="1"/>
    <col min="3335" max="3335" width="20.1640625" style="449" customWidth="1"/>
    <col min="3336" max="3336" width="5.1640625" style="449" customWidth="1"/>
    <col min="3337" max="3337" width="18.6640625" style="449" bestFit="1" customWidth="1"/>
    <col min="3338" max="3584" width="9.33203125" style="449"/>
    <col min="3585" max="3585" width="2.33203125" style="449" customWidth="1"/>
    <col min="3586" max="3586" width="21" style="449" customWidth="1"/>
    <col min="3587" max="3587" width="14.1640625" style="449" customWidth="1"/>
    <col min="3588" max="3588" width="31.1640625" style="449" customWidth="1"/>
    <col min="3589" max="3589" width="21.1640625" style="449" customWidth="1"/>
    <col min="3590" max="3590" width="4.83203125" style="449" customWidth="1"/>
    <col min="3591" max="3591" width="20.1640625" style="449" customWidth="1"/>
    <col min="3592" max="3592" width="5.1640625" style="449" customWidth="1"/>
    <col min="3593" max="3593" width="18.6640625" style="449" bestFit="1" customWidth="1"/>
    <col min="3594" max="3840" width="9.33203125" style="449"/>
    <col min="3841" max="3841" width="2.33203125" style="449" customWidth="1"/>
    <col min="3842" max="3842" width="21" style="449" customWidth="1"/>
    <col min="3843" max="3843" width="14.1640625" style="449" customWidth="1"/>
    <col min="3844" max="3844" width="31.1640625" style="449" customWidth="1"/>
    <col min="3845" max="3845" width="21.1640625" style="449" customWidth="1"/>
    <col min="3846" max="3846" width="4.83203125" style="449" customWidth="1"/>
    <col min="3847" max="3847" width="20.1640625" style="449" customWidth="1"/>
    <col min="3848" max="3848" width="5.1640625" style="449" customWidth="1"/>
    <col min="3849" max="3849" width="18.6640625" style="449" bestFit="1" customWidth="1"/>
    <col min="3850" max="4096" width="9.33203125" style="449"/>
    <col min="4097" max="4097" width="2.33203125" style="449" customWidth="1"/>
    <col min="4098" max="4098" width="21" style="449" customWidth="1"/>
    <col min="4099" max="4099" width="14.1640625" style="449" customWidth="1"/>
    <col min="4100" max="4100" width="31.1640625" style="449" customWidth="1"/>
    <col min="4101" max="4101" width="21.1640625" style="449" customWidth="1"/>
    <col min="4102" max="4102" width="4.83203125" style="449" customWidth="1"/>
    <col min="4103" max="4103" width="20.1640625" style="449" customWidth="1"/>
    <col min="4104" max="4104" width="5.1640625" style="449" customWidth="1"/>
    <col min="4105" max="4105" width="18.6640625" style="449" bestFit="1" customWidth="1"/>
    <col min="4106" max="4352" width="9.33203125" style="449"/>
    <col min="4353" max="4353" width="2.33203125" style="449" customWidth="1"/>
    <col min="4354" max="4354" width="21" style="449" customWidth="1"/>
    <col min="4355" max="4355" width="14.1640625" style="449" customWidth="1"/>
    <col min="4356" max="4356" width="31.1640625" style="449" customWidth="1"/>
    <col min="4357" max="4357" width="21.1640625" style="449" customWidth="1"/>
    <col min="4358" max="4358" width="4.83203125" style="449" customWidth="1"/>
    <col min="4359" max="4359" width="20.1640625" style="449" customWidth="1"/>
    <col min="4360" max="4360" width="5.1640625" style="449" customWidth="1"/>
    <col min="4361" max="4361" width="18.6640625" style="449" bestFit="1" customWidth="1"/>
    <col min="4362" max="4608" width="9.33203125" style="449"/>
    <col min="4609" max="4609" width="2.33203125" style="449" customWidth="1"/>
    <col min="4610" max="4610" width="21" style="449" customWidth="1"/>
    <col min="4611" max="4611" width="14.1640625" style="449" customWidth="1"/>
    <col min="4612" max="4612" width="31.1640625" style="449" customWidth="1"/>
    <col min="4613" max="4613" width="21.1640625" style="449" customWidth="1"/>
    <col min="4614" max="4614" width="4.83203125" style="449" customWidth="1"/>
    <col min="4615" max="4615" width="20.1640625" style="449" customWidth="1"/>
    <col min="4616" max="4616" width="5.1640625" style="449" customWidth="1"/>
    <col min="4617" max="4617" width="18.6640625" style="449" bestFit="1" customWidth="1"/>
    <col min="4618" max="4864" width="9.33203125" style="449"/>
    <col min="4865" max="4865" width="2.33203125" style="449" customWidth="1"/>
    <col min="4866" max="4866" width="21" style="449" customWidth="1"/>
    <col min="4867" max="4867" width="14.1640625" style="449" customWidth="1"/>
    <col min="4868" max="4868" width="31.1640625" style="449" customWidth="1"/>
    <col min="4869" max="4869" width="21.1640625" style="449" customWidth="1"/>
    <col min="4870" max="4870" width="4.83203125" style="449" customWidth="1"/>
    <col min="4871" max="4871" width="20.1640625" style="449" customWidth="1"/>
    <col min="4872" max="4872" width="5.1640625" style="449" customWidth="1"/>
    <col min="4873" max="4873" width="18.6640625" style="449" bestFit="1" customWidth="1"/>
    <col min="4874" max="5120" width="9.33203125" style="449"/>
    <col min="5121" max="5121" width="2.33203125" style="449" customWidth="1"/>
    <col min="5122" max="5122" width="21" style="449" customWidth="1"/>
    <col min="5123" max="5123" width="14.1640625" style="449" customWidth="1"/>
    <col min="5124" max="5124" width="31.1640625" style="449" customWidth="1"/>
    <col min="5125" max="5125" width="21.1640625" style="449" customWidth="1"/>
    <col min="5126" max="5126" width="4.83203125" style="449" customWidth="1"/>
    <col min="5127" max="5127" width="20.1640625" style="449" customWidth="1"/>
    <col min="5128" max="5128" width="5.1640625" style="449" customWidth="1"/>
    <col min="5129" max="5129" width="18.6640625" style="449" bestFit="1" customWidth="1"/>
    <col min="5130" max="5376" width="9.33203125" style="449"/>
    <col min="5377" max="5377" width="2.33203125" style="449" customWidth="1"/>
    <col min="5378" max="5378" width="21" style="449" customWidth="1"/>
    <col min="5379" max="5379" width="14.1640625" style="449" customWidth="1"/>
    <col min="5380" max="5380" width="31.1640625" style="449" customWidth="1"/>
    <col min="5381" max="5381" width="21.1640625" style="449" customWidth="1"/>
    <col min="5382" max="5382" width="4.83203125" style="449" customWidth="1"/>
    <col min="5383" max="5383" width="20.1640625" style="449" customWidth="1"/>
    <col min="5384" max="5384" width="5.1640625" style="449" customWidth="1"/>
    <col min="5385" max="5385" width="18.6640625" style="449" bestFit="1" customWidth="1"/>
    <col min="5386" max="5632" width="9.33203125" style="449"/>
    <col min="5633" max="5633" width="2.33203125" style="449" customWidth="1"/>
    <col min="5634" max="5634" width="21" style="449" customWidth="1"/>
    <col min="5635" max="5635" width="14.1640625" style="449" customWidth="1"/>
    <col min="5636" max="5636" width="31.1640625" style="449" customWidth="1"/>
    <col min="5637" max="5637" width="21.1640625" style="449" customWidth="1"/>
    <col min="5638" max="5638" width="4.83203125" style="449" customWidth="1"/>
    <col min="5639" max="5639" width="20.1640625" style="449" customWidth="1"/>
    <col min="5640" max="5640" width="5.1640625" style="449" customWidth="1"/>
    <col min="5641" max="5641" width="18.6640625" style="449" bestFit="1" customWidth="1"/>
    <col min="5642" max="5888" width="9.33203125" style="449"/>
    <col min="5889" max="5889" width="2.33203125" style="449" customWidth="1"/>
    <col min="5890" max="5890" width="21" style="449" customWidth="1"/>
    <col min="5891" max="5891" width="14.1640625" style="449" customWidth="1"/>
    <col min="5892" max="5892" width="31.1640625" style="449" customWidth="1"/>
    <col min="5893" max="5893" width="21.1640625" style="449" customWidth="1"/>
    <col min="5894" max="5894" width="4.83203125" style="449" customWidth="1"/>
    <col min="5895" max="5895" width="20.1640625" style="449" customWidth="1"/>
    <col min="5896" max="5896" width="5.1640625" style="449" customWidth="1"/>
    <col min="5897" max="5897" width="18.6640625" style="449" bestFit="1" customWidth="1"/>
    <col min="5898" max="6144" width="9.33203125" style="449"/>
    <col min="6145" max="6145" width="2.33203125" style="449" customWidth="1"/>
    <col min="6146" max="6146" width="21" style="449" customWidth="1"/>
    <col min="6147" max="6147" width="14.1640625" style="449" customWidth="1"/>
    <col min="6148" max="6148" width="31.1640625" style="449" customWidth="1"/>
    <col min="6149" max="6149" width="21.1640625" style="449" customWidth="1"/>
    <col min="6150" max="6150" width="4.83203125" style="449" customWidth="1"/>
    <col min="6151" max="6151" width="20.1640625" style="449" customWidth="1"/>
    <col min="6152" max="6152" width="5.1640625" style="449" customWidth="1"/>
    <col min="6153" max="6153" width="18.6640625" style="449" bestFit="1" customWidth="1"/>
    <col min="6154" max="6400" width="9.33203125" style="449"/>
    <col min="6401" max="6401" width="2.33203125" style="449" customWidth="1"/>
    <col min="6402" max="6402" width="21" style="449" customWidth="1"/>
    <col min="6403" max="6403" width="14.1640625" style="449" customWidth="1"/>
    <col min="6404" max="6404" width="31.1640625" style="449" customWidth="1"/>
    <col min="6405" max="6405" width="21.1640625" style="449" customWidth="1"/>
    <col min="6406" max="6406" width="4.83203125" style="449" customWidth="1"/>
    <col min="6407" max="6407" width="20.1640625" style="449" customWidth="1"/>
    <col min="6408" max="6408" width="5.1640625" style="449" customWidth="1"/>
    <col min="6409" max="6409" width="18.6640625" style="449" bestFit="1" customWidth="1"/>
    <col min="6410" max="6656" width="9.33203125" style="449"/>
    <col min="6657" max="6657" width="2.33203125" style="449" customWidth="1"/>
    <col min="6658" max="6658" width="21" style="449" customWidth="1"/>
    <col min="6659" max="6659" width="14.1640625" style="449" customWidth="1"/>
    <col min="6660" max="6660" width="31.1640625" style="449" customWidth="1"/>
    <col min="6661" max="6661" width="21.1640625" style="449" customWidth="1"/>
    <col min="6662" max="6662" width="4.83203125" style="449" customWidth="1"/>
    <col min="6663" max="6663" width="20.1640625" style="449" customWidth="1"/>
    <col min="6664" max="6664" width="5.1640625" style="449" customWidth="1"/>
    <col min="6665" max="6665" width="18.6640625" style="449" bestFit="1" customWidth="1"/>
    <col min="6666" max="6912" width="9.33203125" style="449"/>
    <col min="6913" max="6913" width="2.33203125" style="449" customWidth="1"/>
    <col min="6914" max="6914" width="21" style="449" customWidth="1"/>
    <col min="6915" max="6915" width="14.1640625" style="449" customWidth="1"/>
    <col min="6916" max="6916" width="31.1640625" style="449" customWidth="1"/>
    <col min="6917" max="6917" width="21.1640625" style="449" customWidth="1"/>
    <col min="6918" max="6918" width="4.83203125" style="449" customWidth="1"/>
    <col min="6919" max="6919" width="20.1640625" style="449" customWidth="1"/>
    <col min="6920" max="6920" width="5.1640625" style="449" customWidth="1"/>
    <col min="6921" max="6921" width="18.6640625" style="449" bestFit="1" customWidth="1"/>
    <col min="6922" max="7168" width="9.33203125" style="449"/>
    <col min="7169" max="7169" width="2.33203125" style="449" customWidth="1"/>
    <col min="7170" max="7170" width="21" style="449" customWidth="1"/>
    <col min="7171" max="7171" width="14.1640625" style="449" customWidth="1"/>
    <col min="7172" max="7172" width="31.1640625" style="449" customWidth="1"/>
    <col min="7173" max="7173" width="21.1640625" style="449" customWidth="1"/>
    <col min="7174" max="7174" width="4.83203125" style="449" customWidth="1"/>
    <col min="7175" max="7175" width="20.1640625" style="449" customWidth="1"/>
    <col min="7176" max="7176" width="5.1640625" style="449" customWidth="1"/>
    <col min="7177" max="7177" width="18.6640625" style="449" bestFit="1" customWidth="1"/>
    <col min="7178" max="7424" width="9.33203125" style="449"/>
    <col min="7425" max="7425" width="2.33203125" style="449" customWidth="1"/>
    <col min="7426" max="7426" width="21" style="449" customWidth="1"/>
    <col min="7427" max="7427" width="14.1640625" style="449" customWidth="1"/>
    <col min="7428" max="7428" width="31.1640625" style="449" customWidth="1"/>
    <col min="7429" max="7429" width="21.1640625" style="449" customWidth="1"/>
    <col min="7430" max="7430" width="4.83203125" style="449" customWidth="1"/>
    <col min="7431" max="7431" width="20.1640625" style="449" customWidth="1"/>
    <col min="7432" max="7432" width="5.1640625" style="449" customWidth="1"/>
    <col min="7433" max="7433" width="18.6640625" style="449" bestFit="1" customWidth="1"/>
    <col min="7434" max="7680" width="9.33203125" style="449"/>
    <col min="7681" max="7681" width="2.33203125" style="449" customWidth="1"/>
    <col min="7682" max="7682" width="21" style="449" customWidth="1"/>
    <col min="7683" max="7683" width="14.1640625" style="449" customWidth="1"/>
    <col min="7684" max="7684" width="31.1640625" style="449" customWidth="1"/>
    <col min="7685" max="7685" width="21.1640625" style="449" customWidth="1"/>
    <col min="7686" max="7686" width="4.83203125" style="449" customWidth="1"/>
    <col min="7687" max="7687" width="20.1640625" style="449" customWidth="1"/>
    <col min="7688" max="7688" width="5.1640625" style="449" customWidth="1"/>
    <col min="7689" max="7689" width="18.6640625" style="449" bestFit="1" customWidth="1"/>
    <col min="7690" max="7936" width="9.33203125" style="449"/>
    <col min="7937" max="7937" width="2.33203125" style="449" customWidth="1"/>
    <col min="7938" max="7938" width="21" style="449" customWidth="1"/>
    <col min="7939" max="7939" width="14.1640625" style="449" customWidth="1"/>
    <col min="7940" max="7940" width="31.1640625" style="449" customWidth="1"/>
    <col min="7941" max="7941" width="21.1640625" style="449" customWidth="1"/>
    <col min="7942" max="7942" width="4.83203125" style="449" customWidth="1"/>
    <col min="7943" max="7943" width="20.1640625" style="449" customWidth="1"/>
    <col min="7944" max="7944" width="5.1640625" style="449" customWidth="1"/>
    <col min="7945" max="7945" width="18.6640625" style="449" bestFit="1" customWidth="1"/>
    <col min="7946" max="8192" width="9.33203125" style="449"/>
    <col min="8193" max="8193" width="2.33203125" style="449" customWidth="1"/>
    <col min="8194" max="8194" width="21" style="449" customWidth="1"/>
    <col min="8195" max="8195" width="14.1640625" style="449" customWidth="1"/>
    <col min="8196" max="8196" width="31.1640625" style="449" customWidth="1"/>
    <col min="8197" max="8197" width="21.1640625" style="449" customWidth="1"/>
    <col min="8198" max="8198" width="4.83203125" style="449" customWidth="1"/>
    <col min="8199" max="8199" width="20.1640625" style="449" customWidth="1"/>
    <col min="8200" max="8200" width="5.1640625" style="449" customWidth="1"/>
    <col min="8201" max="8201" width="18.6640625" style="449" bestFit="1" customWidth="1"/>
    <col min="8202" max="8448" width="9.33203125" style="449"/>
    <col min="8449" max="8449" width="2.33203125" style="449" customWidth="1"/>
    <col min="8450" max="8450" width="21" style="449" customWidth="1"/>
    <col min="8451" max="8451" width="14.1640625" style="449" customWidth="1"/>
    <col min="8452" max="8452" width="31.1640625" style="449" customWidth="1"/>
    <col min="8453" max="8453" width="21.1640625" style="449" customWidth="1"/>
    <col min="8454" max="8454" width="4.83203125" style="449" customWidth="1"/>
    <col min="8455" max="8455" width="20.1640625" style="449" customWidth="1"/>
    <col min="8456" max="8456" width="5.1640625" style="449" customWidth="1"/>
    <col min="8457" max="8457" width="18.6640625" style="449" bestFit="1" customWidth="1"/>
    <col min="8458" max="8704" width="9.33203125" style="449"/>
    <col min="8705" max="8705" width="2.33203125" style="449" customWidth="1"/>
    <col min="8706" max="8706" width="21" style="449" customWidth="1"/>
    <col min="8707" max="8707" width="14.1640625" style="449" customWidth="1"/>
    <col min="8708" max="8708" width="31.1640625" style="449" customWidth="1"/>
    <col min="8709" max="8709" width="21.1640625" style="449" customWidth="1"/>
    <col min="8710" max="8710" width="4.83203125" style="449" customWidth="1"/>
    <col min="8711" max="8711" width="20.1640625" style="449" customWidth="1"/>
    <col min="8712" max="8712" width="5.1640625" style="449" customWidth="1"/>
    <col min="8713" max="8713" width="18.6640625" style="449" bestFit="1" customWidth="1"/>
    <col min="8714" max="8960" width="9.33203125" style="449"/>
    <col min="8961" max="8961" width="2.33203125" style="449" customWidth="1"/>
    <col min="8962" max="8962" width="21" style="449" customWidth="1"/>
    <col min="8963" max="8963" width="14.1640625" style="449" customWidth="1"/>
    <col min="8964" max="8964" width="31.1640625" style="449" customWidth="1"/>
    <col min="8965" max="8965" width="21.1640625" style="449" customWidth="1"/>
    <col min="8966" max="8966" width="4.83203125" style="449" customWidth="1"/>
    <col min="8967" max="8967" width="20.1640625" style="449" customWidth="1"/>
    <col min="8968" max="8968" width="5.1640625" style="449" customWidth="1"/>
    <col min="8969" max="8969" width="18.6640625" style="449" bestFit="1" customWidth="1"/>
    <col min="8970" max="9216" width="9.33203125" style="449"/>
    <col min="9217" max="9217" width="2.33203125" style="449" customWidth="1"/>
    <col min="9218" max="9218" width="21" style="449" customWidth="1"/>
    <col min="9219" max="9219" width="14.1640625" style="449" customWidth="1"/>
    <col min="9220" max="9220" width="31.1640625" style="449" customWidth="1"/>
    <col min="9221" max="9221" width="21.1640625" style="449" customWidth="1"/>
    <col min="9222" max="9222" width="4.83203125" style="449" customWidth="1"/>
    <col min="9223" max="9223" width="20.1640625" style="449" customWidth="1"/>
    <col min="9224" max="9224" width="5.1640625" style="449" customWidth="1"/>
    <col min="9225" max="9225" width="18.6640625" style="449" bestFit="1" customWidth="1"/>
    <col min="9226" max="9472" width="9.33203125" style="449"/>
    <col min="9473" max="9473" width="2.33203125" style="449" customWidth="1"/>
    <col min="9474" max="9474" width="21" style="449" customWidth="1"/>
    <col min="9475" max="9475" width="14.1640625" style="449" customWidth="1"/>
    <col min="9476" max="9476" width="31.1640625" style="449" customWidth="1"/>
    <col min="9477" max="9477" width="21.1640625" style="449" customWidth="1"/>
    <col min="9478" max="9478" width="4.83203125" style="449" customWidth="1"/>
    <col min="9479" max="9479" width="20.1640625" style="449" customWidth="1"/>
    <col min="9480" max="9480" width="5.1640625" style="449" customWidth="1"/>
    <col min="9481" max="9481" width="18.6640625" style="449" bestFit="1" customWidth="1"/>
    <col min="9482" max="9728" width="9.33203125" style="449"/>
    <col min="9729" max="9729" width="2.33203125" style="449" customWidth="1"/>
    <col min="9730" max="9730" width="21" style="449" customWidth="1"/>
    <col min="9731" max="9731" width="14.1640625" style="449" customWidth="1"/>
    <col min="9732" max="9732" width="31.1640625" style="449" customWidth="1"/>
    <col min="9733" max="9733" width="21.1640625" style="449" customWidth="1"/>
    <col min="9734" max="9734" width="4.83203125" style="449" customWidth="1"/>
    <col min="9735" max="9735" width="20.1640625" style="449" customWidth="1"/>
    <col min="9736" max="9736" width="5.1640625" style="449" customWidth="1"/>
    <col min="9737" max="9737" width="18.6640625" style="449" bestFit="1" customWidth="1"/>
    <col min="9738" max="9984" width="9.33203125" style="449"/>
    <col min="9985" max="9985" width="2.33203125" style="449" customWidth="1"/>
    <col min="9986" max="9986" width="21" style="449" customWidth="1"/>
    <col min="9987" max="9987" width="14.1640625" style="449" customWidth="1"/>
    <col min="9988" max="9988" width="31.1640625" style="449" customWidth="1"/>
    <col min="9989" max="9989" width="21.1640625" style="449" customWidth="1"/>
    <col min="9990" max="9990" width="4.83203125" style="449" customWidth="1"/>
    <col min="9991" max="9991" width="20.1640625" style="449" customWidth="1"/>
    <col min="9992" max="9992" width="5.1640625" style="449" customWidth="1"/>
    <col min="9993" max="9993" width="18.6640625" style="449" bestFit="1" customWidth="1"/>
    <col min="9994" max="10240" width="9.33203125" style="449"/>
    <col min="10241" max="10241" width="2.33203125" style="449" customWidth="1"/>
    <col min="10242" max="10242" width="21" style="449" customWidth="1"/>
    <col min="10243" max="10243" width="14.1640625" style="449" customWidth="1"/>
    <col min="10244" max="10244" width="31.1640625" style="449" customWidth="1"/>
    <col min="10245" max="10245" width="21.1640625" style="449" customWidth="1"/>
    <col min="10246" max="10246" width="4.83203125" style="449" customWidth="1"/>
    <col min="10247" max="10247" width="20.1640625" style="449" customWidth="1"/>
    <col min="10248" max="10248" width="5.1640625" style="449" customWidth="1"/>
    <col min="10249" max="10249" width="18.6640625" style="449" bestFit="1" customWidth="1"/>
    <col min="10250" max="10496" width="9.33203125" style="449"/>
    <col min="10497" max="10497" width="2.33203125" style="449" customWidth="1"/>
    <col min="10498" max="10498" width="21" style="449" customWidth="1"/>
    <col min="10499" max="10499" width="14.1640625" style="449" customWidth="1"/>
    <col min="10500" max="10500" width="31.1640625" style="449" customWidth="1"/>
    <col min="10501" max="10501" width="21.1640625" style="449" customWidth="1"/>
    <col min="10502" max="10502" width="4.83203125" style="449" customWidth="1"/>
    <col min="10503" max="10503" width="20.1640625" style="449" customWidth="1"/>
    <col min="10504" max="10504" width="5.1640625" style="449" customWidth="1"/>
    <col min="10505" max="10505" width="18.6640625" style="449" bestFit="1" customWidth="1"/>
    <col min="10506" max="10752" width="9.33203125" style="449"/>
    <col min="10753" max="10753" width="2.33203125" style="449" customWidth="1"/>
    <col min="10754" max="10754" width="21" style="449" customWidth="1"/>
    <col min="10755" max="10755" width="14.1640625" style="449" customWidth="1"/>
    <col min="10756" max="10756" width="31.1640625" style="449" customWidth="1"/>
    <col min="10757" max="10757" width="21.1640625" style="449" customWidth="1"/>
    <col min="10758" max="10758" width="4.83203125" style="449" customWidth="1"/>
    <col min="10759" max="10759" width="20.1640625" style="449" customWidth="1"/>
    <col min="10760" max="10760" width="5.1640625" style="449" customWidth="1"/>
    <col min="10761" max="10761" width="18.6640625" style="449" bestFit="1" customWidth="1"/>
    <col min="10762" max="11008" width="9.33203125" style="449"/>
    <col min="11009" max="11009" width="2.33203125" style="449" customWidth="1"/>
    <col min="11010" max="11010" width="21" style="449" customWidth="1"/>
    <col min="11011" max="11011" width="14.1640625" style="449" customWidth="1"/>
    <col min="11012" max="11012" width="31.1640625" style="449" customWidth="1"/>
    <col min="11013" max="11013" width="21.1640625" style="449" customWidth="1"/>
    <col min="11014" max="11014" width="4.83203125" style="449" customWidth="1"/>
    <col min="11015" max="11015" width="20.1640625" style="449" customWidth="1"/>
    <col min="11016" max="11016" width="5.1640625" style="449" customWidth="1"/>
    <col min="11017" max="11017" width="18.6640625" style="449" bestFit="1" customWidth="1"/>
    <col min="11018" max="11264" width="9.33203125" style="449"/>
    <col min="11265" max="11265" width="2.33203125" style="449" customWidth="1"/>
    <col min="11266" max="11266" width="21" style="449" customWidth="1"/>
    <col min="11267" max="11267" width="14.1640625" style="449" customWidth="1"/>
    <col min="11268" max="11268" width="31.1640625" style="449" customWidth="1"/>
    <col min="11269" max="11269" width="21.1640625" style="449" customWidth="1"/>
    <col min="11270" max="11270" width="4.83203125" style="449" customWidth="1"/>
    <col min="11271" max="11271" width="20.1640625" style="449" customWidth="1"/>
    <col min="11272" max="11272" width="5.1640625" style="449" customWidth="1"/>
    <col min="11273" max="11273" width="18.6640625" style="449" bestFit="1" customWidth="1"/>
    <col min="11274" max="11520" width="9.33203125" style="449"/>
    <col min="11521" max="11521" width="2.33203125" style="449" customWidth="1"/>
    <col min="11522" max="11522" width="21" style="449" customWidth="1"/>
    <col min="11523" max="11523" width="14.1640625" style="449" customWidth="1"/>
    <col min="11524" max="11524" width="31.1640625" style="449" customWidth="1"/>
    <col min="11525" max="11525" width="21.1640625" style="449" customWidth="1"/>
    <col min="11526" max="11526" width="4.83203125" style="449" customWidth="1"/>
    <col min="11527" max="11527" width="20.1640625" style="449" customWidth="1"/>
    <col min="11528" max="11528" width="5.1640625" style="449" customWidth="1"/>
    <col min="11529" max="11529" width="18.6640625" style="449" bestFit="1" customWidth="1"/>
    <col min="11530" max="11776" width="9.33203125" style="449"/>
    <col min="11777" max="11777" width="2.33203125" style="449" customWidth="1"/>
    <col min="11778" max="11778" width="21" style="449" customWidth="1"/>
    <col min="11779" max="11779" width="14.1640625" style="449" customWidth="1"/>
    <col min="11780" max="11780" width="31.1640625" style="449" customWidth="1"/>
    <col min="11781" max="11781" width="21.1640625" style="449" customWidth="1"/>
    <col min="11782" max="11782" width="4.83203125" style="449" customWidth="1"/>
    <col min="11783" max="11783" width="20.1640625" style="449" customWidth="1"/>
    <col min="11784" max="11784" width="5.1640625" style="449" customWidth="1"/>
    <col min="11785" max="11785" width="18.6640625" style="449" bestFit="1" customWidth="1"/>
    <col min="11786" max="12032" width="9.33203125" style="449"/>
    <col min="12033" max="12033" width="2.33203125" style="449" customWidth="1"/>
    <col min="12034" max="12034" width="21" style="449" customWidth="1"/>
    <col min="12035" max="12035" width="14.1640625" style="449" customWidth="1"/>
    <col min="12036" max="12036" width="31.1640625" style="449" customWidth="1"/>
    <col min="12037" max="12037" width="21.1640625" style="449" customWidth="1"/>
    <col min="12038" max="12038" width="4.83203125" style="449" customWidth="1"/>
    <col min="12039" max="12039" width="20.1640625" style="449" customWidth="1"/>
    <col min="12040" max="12040" width="5.1640625" style="449" customWidth="1"/>
    <col min="12041" max="12041" width="18.6640625" style="449" bestFit="1" customWidth="1"/>
    <col min="12042" max="12288" width="9.33203125" style="449"/>
    <col min="12289" max="12289" width="2.33203125" style="449" customWidth="1"/>
    <col min="12290" max="12290" width="21" style="449" customWidth="1"/>
    <col min="12291" max="12291" width="14.1640625" style="449" customWidth="1"/>
    <col min="12292" max="12292" width="31.1640625" style="449" customWidth="1"/>
    <col min="12293" max="12293" width="21.1640625" style="449" customWidth="1"/>
    <col min="12294" max="12294" width="4.83203125" style="449" customWidth="1"/>
    <col min="12295" max="12295" width="20.1640625" style="449" customWidth="1"/>
    <col min="12296" max="12296" width="5.1640625" style="449" customWidth="1"/>
    <col min="12297" max="12297" width="18.6640625" style="449" bestFit="1" customWidth="1"/>
    <col min="12298" max="12544" width="9.33203125" style="449"/>
    <col min="12545" max="12545" width="2.33203125" style="449" customWidth="1"/>
    <col min="12546" max="12546" width="21" style="449" customWidth="1"/>
    <col min="12547" max="12547" width="14.1640625" style="449" customWidth="1"/>
    <col min="12548" max="12548" width="31.1640625" style="449" customWidth="1"/>
    <col min="12549" max="12549" width="21.1640625" style="449" customWidth="1"/>
    <col min="12550" max="12550" width="4.83203125" style="449" customWidth="1"/>
    <col min="12551" max="12551" width="20.1640625" style="449" customWidth="1"/>
    <col min="12552" max="12552" width="5.1640625" style="449" customWidth="1"/>
    <col min="12553" max="12553" width="18.6640625" style="449" bestFit="1" customWidth="1"/>
    <col min="12554" max="12800" width="9.33203125" style="449"/>
    <col min="12801" max="12801" width="2.33203125" style="449" customWidth="1"/>
    <col min="12802" max="12802" width="21" style="449" customWidth="1"/>
    <col min="12803" max="12803" width="14.1640625" style="449" customWidth="1"/>
    <col min="12804" max="12804" width="31.1640625" style="449" customWidth="1"/>
    <col min="12805" max="12805" width="21.1640625" style="449" customWidth="1"/>
    <col min="12806" max="12806" width="4.83203125" style="449" customWidth="1"/>
    <col min="12807" max="12807" width="20.1640625" style="449" customWidth="1"/>
    <col min="12808" max="12808" width="5.1640625" style="449" customWidth="1"/>
    <col min="12809" max="12809" width="18.6640625" style="449" bestFit="1" customWidth="1"/>
    <col min="12810" max="13056" width="9.33203125" style="449"/>
    <col min="13057" max="13057" width="2.33203125" style="449" customWidth="1"/>
    <col min="13058" max="13058" width="21" style="449" customWidth="1"/>
    <col min="13059" max="13059" width="14.1640625" style="449" customWidth="1"/>
    <col min="13060" max="13060" width="31.1640625" style="449" customWidth="1"/>
    <col min="13061" max="13061" width="21.1640625" style="449" customWidth="1"/>
    <col min="13062" max="13062" width="4.83203125" style="449" customWidth="1"/>
    <col min="13063" max="13063" width="20.1640625" style="449" customWidth="1"/>
    <col min="13064" max="13064" width="5.1640625" style="449" customWidth="1"/>
    <col min="13065" max="13065" width="18.6640625" style="449" bestFit="1" customWidth="1"/>
    <col min="13066" max="13312" width="9.33203125" style="449"/>
    <col min="13313" max="13313" width="2.33203125" style="449" customWidth="1"/>
    <col min="13314" max="13314" width="21" style="449" customWidth="1"/>
    <col min="13315" max="13315" width="14.1640625" style="449" customWidth="1"/>
    <col min="13316" max="13316" width="31.1640625" style="449" customWidth="1"/>
    <col min="13317" max="13317" width="21.1640625" style="449" customWidth="1"/>
    <col min="13318" max="13318" width="4.83203125" style="449" customWidth="1"/>
    <col min="13319" max="13319" width="20.1640625" style="449" customWidth="1"/>
    <col min="13320" max="13320" width="5.1640625" style="449" customWidth="1"/>
    <col min="13321" max="13321" width="18.6640625" style="449" bestFit="1" customWidth="1"/>
    <col min="13322" max="13568" width="9.33203125" style="449"/>
    <col min="13569" max="13569" width="2.33203125" style="449" customWidth="1"/>
    <col min="13570" max="13570" width="21" style="449" customWidth="1"/>
    <col min="13571" max="13571" width="14.1640625" style="449" customWidth="1"/>
    <col min="13572" max="13572" width="31.1640625" style="449" customWidth="1"/>
    <col min="13573" max="13573" width="21.1640625" style="449" customWidth="1"/>
    <col min="13574" max="13574" width="4.83203125" style="449" customWidth="1"/>
    <col min="13575" max="13575" width="20.1640625" style="449" customWidth="1"/>
    <col min="13576" max="13576" width="5.1640625" style="449" customWidth="1"/>
    <col min="13577" max="13577" width="18.6640625" style="449" bestFit="1" customWidth="1"/>
    <col min="13578" max="13824" width="9.33203125" style="449"/>
    <col min="13825" max="13825" width="2.33203125" style="449" customWidth="1"/>
    <col min="13826" max="13826" width="21" style="449" customWidth="1"/>
    <col min="13827" max="13827" width="14.1640625" style="449" customWidth="1"/>
    <col min="13828" max="13828" width="31.1640625" style="449" customWidth="1"/>
    <col min="13829" max="13829" width="21.1640625" style="449" customWidth="1"/>
    <col min="13830" max="13830" width="4.83203125" style="449" customWidth="1"/>
    <col min="13831" max="13831" width="20.1640625" style="449" customWidth="1"/>
    <col min="13832" max="13832" width="5.1640625" style="449" customWidth="1"/>
    <col min="13833" max="13833" width="18.6640625" style="449" bestFit="1" customWidth="1"/>
    <col min="13834" max="14080" width="9.33203125" style="449"/>
    <col min="14081" max="14081" width="2.33203125" style="449" customWidth="1"/>
    <col min="14082" max="14082" width="21" style="449" customWidth="1"/>
    <col min="14083" max="14083" width="14.1640625" style="449" customWidth="1"/>
    <col min="14084" max="14084" width="31.1640625" style="449" customWidth="1"/>
    <col min="14085" max="14085" width="21.1640625" style="449" customWidth="1"/>
    <col min="14086" max="14086" width="4.83203125" style="449" customWidth="1"/>
    <col min="14087" max="14087" width="20.1640625" style="449" customWidth="1"/>
    <col min="14088" max="14088" width="5.1640625" style="449" customWidth="1"/>
    <col min="14089" max="14089" width="18.6640625" style="449" bestFit="1" customWidth="1"/>
    <col min="14090" max="14336" width="9.33203125" style="449"/>
    <col min="14337" max="14337" width="2.33203125" style="449" customWidth="1"/>
    <col min="14338" max="14338" width="21" style="449" customWidth="1"/>
    <col min="14339" max="14339" width="14.1640625" style="449" customWidth="1"/>
    <col min="14340" max="14340" width="31.1640625" style="449" customWidth="1"/>
    <col min="14341" max="14341" width="21.1640625" style="449" customWidth="1"/>
    <col min="14342" max="14342" width="4.83203125" style="449" customWidth="1"/>
    <col min="14343" max="14343" width="20.1640625" style="449" customWidth="1"/>
    <col min="14344" max="14344" width="5.1640625" style="449" customWidth="1"/>
    <col min="14345" max="14345" width="18.6640625" style="449" bestFit="1" customWidth="1"/>
    <col min="14346" max="14592" width="9.33203125" style="449"/>
    <col min="14593" max="14593" width="2.33203125" style="449" customWidth="1"/>
    <col min="14594" max="14594" width="21" style="449" customWidth="1"/>
    <col min="14595" max="14595" width="14.1640625" style="449" customWidth="1"/>
    <col min="14596" max="14596" width="31.1640625" style="449" customWidth="1"/>
    <col min="14597" max="14597" width="21.1640625" style="449" customWidth="1"/>
    <col min="14598" max="14598" width="4.83203125" style="449" customWidth="1"/>
    <col min="14599" max="14599" width="20.1640625" style="449" customWidth="1"/>
    <col min="14600" max="14600" width="5.1640625" style="449" customWidth="1"/>
    <col min="14601" max="14601" width="18.6640625" style="449" bestFit="1" customWidth="1"/>
    <col min="14602" max="14848" width="9.33203125" style="449"/>
    <col min="14849" max="14849" width="2.33203125" style="449" customWidth="1"/>
    <col min="14850" max="14850" width="21" style="449" customWidth="1"/>
    <col min="14851" max="14851" width="14.1640625" style="449" customWidth="1"/>
    <col min="14852" max="14852" width="31.1640625" style="449" customWidth="1"/>
    <col min="14853" max="14853" width="21.1640625" style="449" customWidth="1"/>
    <col min="14854" max="14854" width="4.83203125" style="449" customWidth="1"/>
    <col min="14855" max="14855" width="20.1640625" style="449" customWidth="1"/>
    <col min="14856" max="14856" width="5.1640625" style="449" customWidth="1"/>
    <col min="14857" max="14857" width="18.6640625" style="449" bestFit="1" customWidth="1"/>
    <col min="14858" max="15104" width="9.33203125" style="449"/>
    <col min="15105" max="15105" width="2.33203125" style="449" customWidth="1"/>
    <col min="15106" max="15106" width="21" style="449" customWidth="1"/>
    <col min="15107" max="15107" width="14.1640625" style="449" customWidth="1"/>
    <col min="15108" max="15108" width="31.1640625" style="449" customWidth="1"/>
    <col min="15109" max="15109" width="21.1640625" style="449" customWidth="1"/>
    <col min="15110" max="15110" width="4.83203125" style="449" customWidth="1"/>
    <col min="15111" max="15111" width="20.1640625" style="449" customWidth="1"/>
    <col min="15112" max="15112" width="5.1640625" style="449" customWidth="1"/>
    <col min="15113" max="15113" width="18.6640625" style="449" bestFit="1" customWidth="1"/>
    <col min="15114" max="15360" width="9.33203125" style="449"/>
    <col min="15361" max="15361" width="2.33203125" style="449" customWidth="1"/>
    <col min="15362" max="15362" width="21" style="449" customWidth="1"/>
    <col min="15363" max="15363" width="14.1640625" style="449" customWidth="1"/>
    <col min="15364" max="15364" width="31.1640625" style="449" customWidth="1"/>
    <col min="15365" max="15365" width="21.1640625" style="449" customWidth="1"/>
    <col min="15366" max="15366" width="4.83203125" style="449" customWidth="1"/>
    <col min="15367" max="15367" width="20.1640625" style="449" customWidth="1"/>
    <col min="15368" max="15368" width="5.1640625" style="449" customWidth="1"/>
    <col min="15369" max="15369" width="18.6640625" style="449" bestFit="1" customWidth="1"/>
    <col min="15370" max="15616" width="9.33203125" style="449"/>
    <col min="15617" max="15617" width="2.33203125" style="449" customWidth="1"/>
    <col min="15618" max="15618" width="21" style="449" customWidth="1"/>
    <col min="15619" max="15619" width="14.1640625" style="449" customWidth="1"/>
    <col min="15620" max="15620" width="31.1640625" style="449" customWidth="1"/>
    <col min="15621" max="15621" width="21.1640625" style="449" customWidth="1"/>
    <col min="15622" max="15622" width="4.83203125" style="449" customWidth="1"/>
    <col min="15623" max="15623" width="20.1640625" style="449" customWidth="1"/>
    <col min="15624" max="15624" width="5.1640625" style="449" customWidth="1"/>
    <col min="15625" max="15625" width="18.6640625" style="449" bestFit="1" customWidth="1"/>
    <col min="15626" max="15872" width="9.33203125" style="449"/>
    <col min="15873" max="15873" width="2.33203125" style="449" customWidth="1"/>
    <col min="15874" max="15874" width="21" style="449" customWidth="1"/>
    <col min="15875" max="15875" width="14.1640625" style="449" customWidth="1"/>
    <col min="15876" max="15876" width="31.1640625" style="449" customWidth="1"/>
    <col min="15877" max="15877" width="21.1640625" style="449" customWidth="1"/>
    <col min="15878" max="15878" width="4.83203125" style="449" customWidth="1"/>
    <col min="15879" max="15879" width="20.1640625" style="449" customWidth="1"/>
    <col min="15880" max="15880" width="5.1640625" style="449" customWidth="1"/>
    <col min="15881" max="15881" width="18.6640625" style="449" bestFit="1" customWidth="1"/>
    <col min="15882" max="16128" width="9.33203125" style="449"/>
    <col min="16129" max="16129" width="2.33203125" style="449" customWidth="1"/>
    <col min="16130" max="16130" width="21" style="449" customWidth="1"/>
    <col min="16131" max="16131" width="14.1640625" style="449" customWidth="1"/>
    <col min="16132" max="16132" width="31.1640625" style="449" customWidth="1"/>
    <col min="16133" max="16133" width="21.1640625" style="449" customWidth="1"/>
    <col min="16134" max="16134" width="4.83203125" style="449" customWidth="1"/>
    <col min="16135" max="16135" width="20.1640625" style="449" customWidth="1"/>
    <col min="16136" max="16136" width="5.1640625" style="449" customWidth="1"/>
    <col min="16137" max="16137" width="18.6640625" style="449" bestFit="1" customWidth="1"/>
    <col min="16138" max="16384" width="9.33203125" style="449"/>
  </cols>
  <sheetData>
    <row r="1" spans="1:16">
      <c r="A1" s="720"/>
      <c r="B1" s="655"/>
      <c r="C1" s="656"/>
      <c r="D1" s="721"/>
      <c r="E1" s="722"/>
      <c r="F1" s="721"/>
      <c r="G1" s="655"/>
      <c r="H1" s="721"/>
      <c r="I1" s="722"/>
      <c r="J1" s="721"/>
      <c r="K1" s="721"/>
      <c r="L1" s="721"/>
      <c r="M1" s="721"/>
      <c r="N1" s="721"/>
      <c r="O1" s="721"/>
      <c r="P1" s="723"/>
    </row>
    <row r="2" spans="1:16">
      <c r="A2" s="724"/>
      <c r="B2" s="724"/>
      <c r="C2" s="724"/>
      <c r="D2" s="724"/>
      <c r="E2" s="725"/>
      <c r="F2" s="724"/>
      <c r="G2" s="726"/>
      <c r="H2" s="725"/>
      <c r="I2" s="726"/>
      <c r="J2" s="724"/>
      <c r="K2" s="724"/>
      <c r="L2" s="659"/>
      <c r="M2" s="659"/>
      <c r="N2" s="659"/>
      <c r="O2" s="659"/>
      <c r="P2" s="723"/>
    </row>
    <row r="3" spans="1:16" ht="16.5" thickBot="1">
      <c r="A3" s="727"/>
      <c r="B3" s="728" t="s">
        <v>461</v>
      </c>
      <c r="C3" s="729"/>
      <c r="D3" s="730"/>
      <c r="E3" s="731" t="s">
        <v>508</v>
      </c>
      <c r="F3" s="730"/>
      <c r="G3" s="731"/>
      <c r="H3" s="730"/>
      <c r="I3" s="730"/>
      <c r="J3" s="730"/>
      <c r="K3" s="730"/>
      <c r="L3" s="454"/>
      <c r="M3" s="454"/>
      <c r="N3" s="454"/>
      <c r="O3" s="454"/>
      <c r="P3" s="723"/>
    </row>
    <row r="4" spans="1:16">
      <c r="A4" s="727" t="s">
        <v>509</v>
      </c>
      <c r="B4" s="729"/>
      <c r="C4" s="729"/>
      <c r="D4" s="732" t="s">
        <v>510</v>
      </c>
      <c r="E4" s="733">
        <f>(I14+I21-I24)-(E28+E29)</f>
        <v>-30549720568.529999</v>
      </c>
      <c r="F4" s="734"/>
      <c r="G4" s="734"/>
      <c r="H4" s="734"/>
      <c r="I4" s="734"/>
      <c r="J4" s="730"/>
      <c r="K4" s="730"/>
      <c r="L4" s="454"/>
      <c r="M4" s="454"/>
      <c r="N4" s="454"/>
      <c r="O4" s="454"/>
      <c r="P4" s="723"/>
    </row>
    <row r="5" spans="1:16" ht="13.5" thickBot="1">
      <c r="A5" s="727" t="s">
        <v>511</v>
      </c>
      <c r="B5" s="729"/>
      <c r="C5" s="729"/>
      <c r="D5" s="735" t="s">
        <v>512</v>
      </c>
      <c r="E5" s="736">
        <f>E27</f>
        <v>21000000000</v>
      </c>
      <c r="F5" s="734"/>
      <c r="G5" s="734"/>
      <c r="H5" s="734"/>
      <c r="I5" s="734"/>
      <c r="J5" s="730"/>
      <c r="K5" s="730"/>
      <c r="L5" s="454"/>
      <c r="M5" s="454"/>
      <c r="N5" s="454"/>
      <c r="O5" s="454"/>
      <c r="P5" s="723"/>
    </row>
    <row r="6" spans="1:16" ht="13.5" thickBot="1">
      <c r="A6" s="727"/>
      <c r="B6" s="729"/>
      <c r="C6" s="729"/>
      <c r="D6" s="737" t="s">
        <v>513</v>
      </c>
      <c r="E6" s="738">
        <f>E4-E5</f>
        <v>-51549720568.529999</v>
      </c>
      <c r="F6" s="734"/>
      <c r="G6" s="739" t="s">
        <v>514</v>
      </c>
      <c r="H6" s="740"/>
      <c r="I6" s="740"/>
      <c r="J6" s="731"/>
      <c r="K6" s="731"/>
      <c r="L6" s="454"/>
      <c r="M6" s="454"/>
      <c r="N6" s="454"/>
      <c r="O6" s="454"/>
      <c r="P6" s="723"/>
    </row>
    <row r="7" spans="1:16">
      <c r="A7" s="727" t="s">
        <v>515</v>
      </c>
      <c r="B7" s="729"/>
      <c r="C7" s="729"/>
      <c r="D7" s="730"/>
      <c r="E7" s="740"/>
      <c r="F7" s="740"/>
      <c r="G7" s="740"/>
      <c r="H7" s="740"/>
      <c r="I7" s="740"/>
      <c r="J7" s="730"/>
      <c r="K7" s="730"/>
      <c r="L7" s="454"/>
      <c r="M7" s="454"/>
      <c r="N7" s="454"/>
      <c r="O7" s="454"/>
      <c r="P7" s="723"/>
    </row>
    <row r="8" spans="1:16">
      <c r="A8" s="727" t="s">
        <v>516</v>
      </c>
      <c r="B8" s="729"/>
      <c r="C8" s="729"/>
      <c r="D8" s="730"/>
      <c r="E8" s="740"/>
      <c r="F8" s="740"/>
      <c r="G8" s="740"/>
      <c r="H8" s="740"/>
      <c r="I8" s="740"/>
      <c r="J8" s="730"/>
      <c r="K8" s="730"/>
      <c r="L8" s="454"/>
      <c r="M8" s="454"/>
      <c r="N8" s="454"/>
      <c r="O8" s="454"/>
      <c r="P8" s="723"/>
    </row>
    <row r="9" spans="1:16">
      <c r="A9" s="727" t="s">
        <v>517</v>
      </c>
      <c r="B9" s="729"/>
      <c r="C9" s="729"/>
      <c r="D9" s="730"/>
      <c r="E9" s="740"/>
      <c r="F9" s="740"/>
      <c r="G9" s="740"/>
      <c r="H9" s="740"/>
      <c r="I9" s="740"/>
      <c r="J9" s="730"/>
      <c r="K9" s="730"/>
      <c r="L9" s="454"/>
      <c r="M9" s="454"/>
      <c r="N9" s="454"/>
      <c r="O9" s="454"/>
      <c r="P9" s="723"/>
    </row>
    <row r="10" spans="1:16">
      <c r="A10" s="724"/>
      <c r="B10" s="724"/>
      <c r="C10" s="724"/>
      <c r="D10" s="724"/>
      <c r="E10" s="734"/>
      <c r="F10" s="734"/>
      <c r="G10" s="739"/>
      <c r="H10" s="734"/>
      <c r="I10" s="739"/>
      <c r="J10" s="724"/>
      <c r="K10" s="724"/>
      <c r="L10" s="659"/>
      <c r="M10" s="659"/>
      <c r="N10" s="659"/>
      <c r="O10" s="659"/>
      <c r="P10" s="723"/>
    </row>
    <row r="11" spans="1:16">
      <c r="A11" s="741" t="s">
        <v>518</v>
      </c>
      <c r="B11" s="741"/>
      <c r="C11" s="741"/>
      <c r="D11" s="742" t="s">
        <v>519</v>
      </c>
      <c r="E11" s="743">
        <f>Startup!G24</f>
        <v>0</v>
      </c>
      <c r="F11" s="734"/>
      <c r="G11" s="744">
        <f>E11</f>
        <v>0</v>
      </c>
      <c r="H11" s="734"/>
      <c r="I11" s="740"/>
      <c r="J11" s="724"/>
      <c r="K11" s="724"/>
      <c r="L11" s="659"/>
      <c r="M11" s="659"/>
      <c r="N11" s="659"/>
      <c r="O11" s="659"/>
      <c r="P11" s="723"/>
    </row>
    <row r="12" spans="1:16">
      <c r="A12" s="724"/>
      <c r="B12" s="724"/>
      <c r="C12" s="724"/>
      <c r="D12" s="742" t="s">
        <v>520</v>
      </c>
      <c r="E12" s="743">
        <f>Startup!G35+Startup!G30</f>
        <v>0</v>
      </c>
      <c r="F12" s="734"/>
      <c r="G12" s="744">
        <f>E12</f>
        <v>0</v>
      </c>
      <c r="H12" s="734"/>
      <c r="I12" s="740"/>
      <c r="J12" s="724"/>
      <c r="K12" s="724"/>
      <c r="L12" s="659"/>
      <c r="M12" s="659"/>
      <c r="N12" s="659"/>
      <c r="O12" s="659"/>
      <c r="P12" s="723"/>
    </row>
    <row r="13" spans="1:16" ht="13.5" thickBot="1">
      <c r="A13" s="724"/>
      <c r="B13" s="724"/>
      <c r="C13" s="724"/>
      <c r="D13" s="742" t="s">
        <v>521</v>
      </c>
      <c r="E13" s="743">
        <f>Startup!G18</f>
        <v>0</v>
      </c>
      <c r="F13" s="734"/>
      <c r="G13" s="744">
        <f>E13</f>
        <v>0</v>
      </c>
      <c r="H13" s="734"/>
      <c r="I13" s="739"/>
      <c r="J13" s="724"/>
      <c r="K13" s="724"/>
      <c r="L13" s="659"/>
      <c r="M13" s="659"/>
      <c r="N13" s="659"/>
      <c r="O13" s="659"/>
      <c r="P13" s="723"/>
    </row>
    <row r="14" spans="1:16" ht="13.5" thickBot="1">
      <c r="A14" s="724"/>
      <c r="B14" s="724"/>
      <c r="C14" s="724"/>
      <c r="D14" s="742" t="s">
        <v>574</v>
      </c>
      <c r="E14" s="743">
        <f>Startup!G31+Startup!G32+Startup!G33+Startup!G34+Startup!G36+Startup!G37+Startup!G38+Startup!G39+Startup!G40+Startup!G41+Startup!G42+Startup!G17+Startup!G21+Startup!G22+Startup!G23</f>
        <v>0</v>
      </c>
      <c r="F14" s="734"/>
      <c r="G14" s="744">
        <f>E14</f>
        <v>0</v>
      </c>
      <c r="H14" s="734"/>
      <c r="I14" s="745">
        <f>SUM(G11:G14)</f>
        <v>0</v>
      </c>
      <c r="J14" s="724"/>
      <c r="K14" s="724"/>
      <c r="L14" s="659"/>
      <c r="M14" s="659"/>
      <c r="N14" s="659"/>
      <c r="O14" s="659"/>
      <c r="P14" s="723"/>
    </row>
    <row r="15" spans="1:16">
      <c r="A15" s="724"/>
      <c r="B15" s="724"/>
      <c r="C15" s="724"/>
      <c r="D15" s="724"/>
      <c r="E15" s="734"/>
      <c r="F15" s="734"/>
      <c r="G15" s="734"/>
      <c r="H15" s="734"/>
      <c r="I15" s="734"/>
      <c r="J15" s="724"/>
      <c r="K15" s="724"/>
      <c r="L15" s="659"/>
      <c r="M15" s="659"/>
      <c r="N15" s="659"/>
      <c r="O15" s="659"/>
      <c r="P15" s="723"/>
    </row>
    <row r="16" spans="1:16">
      <c r="A16" s="741" t="s">
        <v>522</v>
      </c>
      <c r="B16" s="741"/>
      <c r="C16" s="741"/>
      <c r="D16" s="746" t="s">
        <v>523</v>
      </c>
      <c r="E16" s="734" t="s">
        <v>524</v>
      </c>
      <c r="F16" s="739"/>
      <c r="G16" s="747" t="s">
        <v>525</v>
      </c>
      <c r="H16" s="739"/>
      <c r="I16" s="739" t="s">
        <v>526</v>
      </c>
      <c r="J16" s="724"/>
      <c r="K16" s="724"/>
      <c r="L16" s="659"/>
      <c r="M16" s="659"/>
      <c r="N16" s="659"/>
      <c r="O16" s="659"/>
      <c r="P16" s="723"/>
    </row>
    <row r="17" spans="1:16">
      <c r="A17" s="724"/>
      <c r="B17" s="724"/>
      <c r="C17" s="724"/>
      <c r="D17" s="742" t="s">
        <v>527</v>
      </c>
      <c r="E17" s="743">
        <f>Startup!G11</f>
        <v>0</v>
      </c>
      <c r="F17" s="734"/>
      <c r="G17" s="748">
        <v>0</v>
      </c>
      <c r="H17" s="734"/>
      <c r="I17" s="748">
        <f>E17-G17</f>
        <v>0</v>
      </c>
      <c r="J17" s="724"/>
      <c r="K17" s="724"/>
      <c r="L17" s="659"/>
      <c r="M17" s="659"/>
      <c r="N17" s="659"/>
      <c r="O17" s="659"/>
      <c r="P17" s="723"/>
    </row>
    <row r="18" spans="1:16">
      <c r="A18" s="724"/>
      <c r="B18" s="724"/>
      <c r="C18" s="724"/>
      <c r="D18" s="749" t="s">
        <v>528</v>
      </c>
      <c r="E18" s="750">
        <f>Startup!G12+Startup!G13+Startup!G19</f>
        <v>0</v>
      </c>
      <c r="F18" s="734"/>
      <c r="G18" s="751">
        <v>0</v>
      </c>
      <c r="H18" s="734"/>
      <c r="I18" s="748">
        <f>E18-G18</f>
        <v>0</v>
      </c>
      <c r="J18" s="724"/>
      <c r="K18" s="724"/>
      <c r="L18" s="659"/>
      <c r="M18" s="659"/>
      <c r="N18" s="659"/>
      <c r="O18" s="659"/>
      <c r="P18" s="723"/>
    </row>
    <row r="19" spans="1:16">
      <c r="A19" s="724"/>
      <c r="B19" s="724"/>
      <c r="C19" s="724"/>
      <c r="D19" s="742" t="s">
        <v>529</v>
      </c>
      <c r="E19" s="750">
        <f>Startup!G15+Startup!G14</f>
        <v>0</v>
      </c>
      <c r="F19" s="734"/>
      <c r="G19" s="751">
        <v>0</v>
      </c>
      <c r="H19" s="734"/>
      <c r="I19" s="748">
        <f>E19-G19</f>
        <v>0</v>
      </c>
      <c r="J19" s="724"/>
      <c r="K19" s="724"/>
      <c r="L19" s="659"/>
      <c r="M19" s="659"/>
      <c r="N19" s="659"/>
      <c r="O19" s="659"/>
      <c r="P19" s="723"/>
    </row>
    <row r="20" spans="1:16" ht="13.5" thickBot="1">
      <c r="A20" s="724"/>
      <c r="B20" s="724"/>
      <c r="C20" s="724"/>
      <c r="D20" s="752" t="s">
        <v>530</v>
      </c>
      <c r="E20" s="750">
        <f>+Startup!G16+Startup!G20</f>
        <v>0</v>
      </c>
      <c r="F20" s="734"/>
      <c r="G20" s="751">
        <v>0</v>
      </c>
      <c r="H20" s="734"/>
      <c r="I20" s="748">
        <f>E20-G20</f>
        <v>0</v>
      </c>
      <c r="J20" s="724"/>
      <c r="K20" s="724"/>
      <c r="L20" s="659"/>
      <c r="M20" s="659"/>
      <c r="N20" s="659"/>
      <c r="O20" s="659"/>
      <c r="P20" s="723"/>
    </row>
    <row r="21" spans="1:16" ht="13.5" thickBot="1">
      <c r="A21" s="724"/>
      <c r="B21" s="724"/>
      <c r="C21" s="724"/>
      <c r="D21" s="724"/>
      <c r="E21" s="744">
        <f>SUM(E17:E20)</f>
        <v>0</v>
      </c>
      <c r="F21" s="739"/>
      <c r="G21" s="744">
        <f>SUM(G17:G20)</f>
        <v>0</v>
      </c>
      <c r="H21" s="739"/>
      <c r="I21" s="745">
        <f>SUM(I17:I20)</f>
        <v>0</v>
      </c>
      <c r="J21" s="724"/>
      <c r="K21" s="724"/>
      <c r="L21" s="659"/>
      <c r="M21" s="659"/>
      <c r="N21" s="659"/>
      <c r="O21" s="659"/>
      <c r="P21" s="723"/>
    </row>
    <row r="22" spans="1:16">
      <c r="A22" s="741" t="s">
        <v>531</v>
      </c>
      <c r="B22" s="724"/>
      <c r="C22" s="724"/>
      <c r="D22" s="724"/>
      <c r="E22" s="734"/>
      <c r="F22" s="734"/>
      <c r="G22" s="734"/>
      <c r="H22" s="734"/>
      <c r="I22" s="734"/>
      <c r="J22" s="724"/>
      <c r="K22" s="724"/>
      <c r="L22" s="659"/>
      <c r="M22" s="659"/>
      <c r="N22" s="659"/>
      <c r="O22" s="659"/>
      <c r="P22" s="723"/>
    </row>
    <row r="23" spans="1:16" ht="13.5" thickBot="1">
      <c r="A23" s="724"/>
      <c r="B23" s="724"/>
      <c r="C23" s="724"/>
      <c r="D23" s="742" t="s">
        <v>532</v>
      </c>
      <c r="E23" s="750">
        <v>0</v>
      </c>
      <c r="F23" s="734"/>
      <c r="G23" s="748">
        <f>E23</f>
        <v>0</v>
      </c>
      <c r="H23" s="734"/>
      <c r="I23" s="739"/>
      <c r="J23" s="724"/>
      <c r="K23" s="724"/>
      <c r="L23" s="659"/>
      <c r="M23" s="659"/>
      <c r="N23" s="659"/>
      <c r="O23" s="659"/>
      <c r="P23" s="723"/>
    </row>
    <row r="24" spans="1:16" ht="13.5" thickBot="1">
      <c r="A24" s="724"/>
      <c r="B24" s="724"/>
      <c r="C24" s="724"/>
      <c r="D24" s="742" t="s">
        <v>533</v>
      </c>
      <c r="E24" s="750">
        <v>0</v>
      </c>
      <c r="F24" s="734"/>
      <c r="G24" s="748">
        <f>E24</f>
        <v>0</v>
      </c>
      <c r="H24" s="734"/>
      <c r="I24" s="745">
        <f>SUM(G23:G24)</f>
        <v>0</v>
      </c>
      <c r="J24" s="724"/>
      <c r="K24" s="724"/>
      <c r="L24" s="659"/>
      <c r="M24" s="659"/>
      <c r="N24" s="659"/>
      <c r="O24" s="659"/>
      <c r="P24" s="723"/>
    </row>
    <row r="25" spans="1:16">
      <c r="A25" s="724"/>
      <c r="B25" s="724"/>
      <c r="C25" s="724"/>
      <c r="D25" s="724"/>
      <c r="E25" s="734"/>
      <c r="F25" s="734"/>
      <c r="G25" s="734"/>
      <c r="H25" s="734"/>
      <c r="I25" s="734"/>
      <c r="J25" s="724"/>
      <c r="K25" s="724"/>
      <c r="L25" s="659"/>
      <c r="M25" s="659"/>
      <c r="N25" s="659"/>
      <c r="O25" s="659"/>
      <c r="P25" s="723"/>
    </row>
    <row r="26" spans="1:16" ht="13.5" thickBot="1">
      <c r="A26" s="741" t="s">
        <v>534</v>
      </c>
      <c r="B26" s="753"/>
      <c r="C26" s="753"/>
      <c r="D26" s="753"/>
      <c r="E26" s="754"/>
      <c r="F26" s="754"/>
      <c r="G26" s="755"/>
      <c r="H26" s="754"/>
      <c r="I26" s="755"/>
      <c r="J26" s="753"/>
      <c r="K26" s="753"/>
      <c r="L26" s="723"/>
      <c r="M26" s="723"/>
      <c r="N26" s="723"/>
      <c r="O26" s="723"/>
      <c r="P26" s="723"/>
    </row>
    <row r="27" spans="1:16" ht="13.5" thickBot="1">
      <c r="A27" s="724"/>
      <c r="B27" s="741"/>
      <c r="C27" s="742" t="s">
        <v>535</v>
      </c>
      <c r="D27" s="756"/>
      <c r="E27" s="750">
        <v>21000000000</v>
      </c>
      <c r="F27" s="734"/>
      <c r="G27" s="745">
        <f>E27</f>
        <v>21000000000</v>
      </c>
      <c r="H27" s="734"/>
      <c r="I27" s="740"/>
      <c r="J27" s="724"/>
      <c r="K27" s="724"/>
      <c r="L27" s="659"/>
      <c r="M27" s="659"/>
      <c r="N27" s="659"/>
      <c r="O27" s="659"/>
      <c r="P27" s="723"/>
    </row>
    <row r="28" spans="1:16" ht="13.5" thickBot="1">
      <c r="A28" s="724"/>
      <c r="B28" s="724"/>
      <c r="C28" s="742" t="s">
        <v>474</v>
      </c>
      <c r="D28" s="756"/>
      <c r="E28" s="750">
        <v>5549720568.5299997</v>
      </c>
      <c r="F28" s="734"/>
      <c r="G28" s="745">
        <f>E28</f>
        <v>5549720568.5299997</v>
      </c>
      <c r="H28" s="734"/>
      <c r="I28" s="740"/>
      <c r="J28" s="724"/>
      <c r="K28" s="724"/>
      <c r="L28" s="659"/>
      <c r="M28" s="659"/>
      <c r="N28" s="659"/>
      <c r="O28" s="659"/>
      <c r="P28" s="723"/>
    </row>
    <row r="29" spans="1:16" ht="13.5" thickBot="1">
      <c r="A29" s="724"/>
      <c r="B29" s="741"/>
      <c r="C29" s="742" t="s">
        <v>464</v>
      </c>
      <c r="D29" s="756"/>
      <c r="E29" s="750">
        <v>25000000000</v>
      </c>
      <c r="F29" s="734"/>
      <c r="G29" s="745">
        <f>E29</f>
        <v>25000000000</v>
      </c>
      <c r="H29" s="734"/>
      <c r="I29" s="740"/>
      <c r="J29" s="724"/>
      <c r="K29" s="724"/>
      <c r="L29" s="659"/>
      <c r="M29" s="659"/>
      <c r="N29" s="659"/>
      <c r="O29" s="659"/>
      <c r="P29" s="723"/>
    </row>
    <row r="30" spans="1:16" ht="13.5" thickBot="1">
      <c r="A30" s="724"/>
      <c r="B30" s="724"/>
      <c r="C30" s="742" t="s">
        <v>536</v>
      </c>
      <c r="D30" s="757"/>
      <c r="E30" s="750"/>
      <c r="F30" s="734"/>
      <c r="G30" s="745">
        <f>E30</f>
        <v>0</v>
      </c>
      <c r="H30" s="734"/>
      <c r="I30" s="740"/>
      <c r="J30" s="724"/>
      <c r="K30" s="724"/>
      <c r="L30" s="659"/>
      <c r="M30" s="659"/>
      <c r="N30" s="659"/>
      <c r="O30" s="659"/>
      <c r="P30" s="723"/>
    </row>
    <row r="31" spans="1:16">
      <c r="A31" s="724"/>
      <c r="B31" s="724"/>
      <c r="C31" s="724"/>
      <c r="D31" s="724"/>
      <c r="E31" s="758"/>
      <c r="F31" s="759"/>
      <c r="G31" s="760"/>
      <c r="H31" s="758"/>
      <c r="I31" s="760"/>
      <c r="J31" s="724"/>
      <c r="K31" s="724"/>
      <c r="L31" s="659"/>
      <c r="M31" s="659"/>
      <c r="N31" s="659"/>
      <c r="O31" s="659"/>
      <c r="P31" s="723"/>
    </row>
    <row r="32" spans="1:16" ht="15.75">
      <c r="A32" s="724"/>
      <c r="B32" s="761" t="s">
        <v>387</v>
      </c>
      <c r="C32" s="762" t="s">
        <v>386</v>
      </c>
      <c r="D32" s="741" t="s">
        <v>537</v>
      </c>
      <c r="E32" s="758"/>
      <c r="F32" s="759"/>
      <c r="G32" s="760"/>
      <c r="H32" s="758"/>
      <c r="I32" s="760"/>
      <c r="J32" s="724"/>
      <c r="K32" s="724"/>
      <c r="L32" s="659"/>
      <c r="M32" s="659"/>
      <c r="N32" s="659"/>
      <c r="O32" s="659"/>
      <c r="P32" s="723"/>
    </row>
    <row r="33" spans="1:16">
      <c r="A33" s="724"/>
      <c r="B33" s="729"/>
      <c r="C33" s="724"/>
      <c r="D33" s="724"/>
      <c r="E33" s="725"/>
      <c r="F33" s="724"/>
      <c r="G33" s="726"/>
      <c r="H33" s="725"/>
      <c r="I33" s="726"/>
      <c r="J33" s="724"/>
      <c r="K33" s="724"/>
      <c r="L33" s="659"/>
      <c r="M33" s="659"/>
      <c r="N33" s="659"/>
      <c r="O33" s="659"/>
      <c r="P33" s="723"/>
    </row>
    <row r="34" spans="1:16">
      <c r="A34" s="724"/>
      <c r="B34" s="724"/>
      <c r="C34" s="724"/>
      <c r="D34" s="724"/>
      <c r="E34" s="725"/>
      <c r="F34" s="724"/>
      <c r="G34" s="726"/>
      <c r="H34" s="725"/>
      <c r="I34" s="726"/>
      <c r="J34" s="724"/>
      <c r="K34" s="724"/>
      <c r="L34" s="659"/>
      <c r="M34" s="659"/>
      <c r="N34" s="659"/>
      <c r="O34" s="659"/>
      <c r="P34" s="723"/>
    </row>
    <row r="35" spans="1:16">
      <c r="A35" s="724"/>
      <c r="B35" s="724"/>
      <c r="C35" s="724"/>
      <c r="D35" s="724"/>
      <c r="E35" s="725"/>
      <c r="F35" s="724"/>
      <c r="G35" s="726"/>
      <c r="H35" s="725"/>
      <c r="I35" s="726"/>
      <c r="J35" s="724"/>
      <c r="K35" s="724"/>
      <c r="L35" s="659"/>
      <c r="M35" s="659"/>
      <c r="N35" s="659"/>
      <c r="O35" s="659"/>
      <c r="P35" s="723"/>
    </row>
    <row r="36" spans="1:16">
      <c r="A36" s="724"/>
      <c r="B36" s="724"/>
      <c r="C36" s="724"/>
      <c r="D36" s="724"/>
      <c r="E36" s="725"/>
      <c r="F36" s="724"/>
      <c r="G36" s="726"/>
      <c r="H36" s="725"/>
      <c r="I36" s="726"/>
      <c r="J36" s="724"/>
      <c r="K36" s="724"/>
      <c r="L36" s="659"/>
      <c r="M36" s="659"/>
      <c r="N36" s="659"/>
      <c r="O36" s="659"/>
      <c r="P36" s="723"/>
    </row>
    <row r="37" spans="1:16">
      <c r="A37" s="724"/>
      <c r="B37" s="724"/>
      <c r="C37" s="724"/>
      <c r="D37" s="724"/>
      <c r="E37" s="725"/>
      <c r="F37" s="724"/>
      <c r="G37" s="726"/>
      <c r="H37" s="725"/>
      <c r="I37" s="726"/>
      <c r="J37" s="724"/>
      <c r="K37" s="724"/>
      <c r="L37" s="659"/>
      <c r="M37" s="659"/>
      <c r="N37" s="659"/>
      <c r="O37" s="659"/>
      <c r="P37" s="723"/>
    </row>
    <row r="38" spans="1:16">
      <c r="A38" s="724"/>
      <c r="B38" s="724"/>
      <c r="C38" s="724"/>
      <c r="D38" s="724"/>
      <c r="E38" s="725"/>
      <c r="F38" s="724"/>
      <c r="G38" s="726"/>
      <c r="H38" s="725"/>
      <c r="I38" s="726"/>
      <c r="J38" s="724"/>
      <c r="K38" s="724"/>
      <c r="L38" s="659"/>
      <c r="M38" s="659"/>
      <c r="N38" s="659"/>
      <c r="O38" s="659"/>
      <c r="P38" s="723"/>
    </row>
    <row r="39" spans="1:16">
      <c r="A39" s="724"/>
      <c r="B39" s="724"/>
      <c r="C39" s="724"/>
      <c r="D39" s="724"/>
      <c r="E39" s="725"/>
      <c r="F39" s="724"/>
      <c r="G39" s="726"/>
      <c r="H39" s="725"/>
      <c r="I39" s="726"/>
      <c r="J39" s="724"/>
      <c r="K39" s="724"/>
      <c r="L39" s="659"/>
      <c r="M39" s="659"/>
      <c r="N39" s="659"/>
      <c r="O39" s="659"/>
      <c r="P39" s="723"/>
    </row>
    <row r="40" spans="1:16">
      <c r="A40" s="724"/>
      <c r="B40" s="724"/>
      <c r="C40" s="724"/>
      <c r="D40" s="724"/>
      <c r="E40" s="725"/>
      <c r="F40" s="724"/>
      <c r="G40" s="726"/>
      <c r="H40" s="725"/>
      <c r="I40" s="726"/>
      <c r="J40" s="724"/>
      <c r="K40" s="724"/>
      <c r="L40" s="659"/>
      <c r="M40" s="659"/>
      <c r="N40" s="659"/>
      <c r="O40" s="659"/>
      <c r="P40" s="723"/>
    </row>
    <row r="41" spans="1:16">
      <c r="A41" s="659"/>
      <c r="B41" s="659"/>
      <c r="C41" s="659"/>
      <c r="D41" s="659"/>
      <c r="E41" s="763"/>
      <c r="F41" s="659"/>
      <c r="G41" s="764"/>
      <c r="H41" s="763"/>
      <c r="I41" s="764"/>
      <c r="J41" s="659"/>
      <c r="K41" s="659"/>
      <c r="L41" s="659"/>
      <c r="M41" s="659"/>
      <c r="N41" s="659"/>
      <c r="O41" s="659"/>
      <c r="P41" s="723"/>
    </row>
    <row r="42" spans="1:16">
      <c r="A42" s="659"/>
      <c r="B42" s="659"/>
      <c r="C42" s="659"/>
      <c r="D42" s="659"/>
      <c r="E42" s="763"/>
      <c r="F42" s="659"/>
      <c r="G42" s="764"/>
      <c r="H42" s="763"/>
      <c r="I42" s="764"/>
      <c r="J42" s="659"/>
      <c r="K42" s="659"/>
      <c r="L42" s="659"/>
      <c r="M42" s="659"/>
      <c r="N42" s="659"/>
      <c r="O42" s="659"/>
      <c r="P42" s="723"/>
    </row>
    <row r="43" spans="1:16">
      <c r="A43" s="659"/>
      <c r="B43" s="659"/>
      <c r="C43" s="659"/>
      <c r="D43" s="659"/>
      <c r="E43" s="763"/>
      <c r="F43" s="659"/>
      <c r="G43" s="764"/>
      <c r="H43" s="763"/>
      <c r="I43" s="764"/>
      <c r="J43" s="659"/>
      <c r="K43" s="659"/>
      <c r="L43" s="659"/>
      <c r="M43" s="659"/>
      <c r="N43" s="659"/>
      <c r="O43" s="659"/>
      <c r="P43" s="723"/>
    </row>
    <row r="44" spans="1:16">
      <c r="A44" s="659"/>
      <c r="B44" s="659"/>
      <c r="C44" s="659"/>
      <c r="D44" s="659"/>
      <c r="E44" s="763"/>
      <c r="F44" s="659"/>
      <c r="G44" s="764"/>
      <c r="H44" s="763"/>
      <c r="I44" s="764"/>
      <c r="J44" s="659"/>
      <c r="K44" s="659"/>
      <c r="L44" s="659"/>
      <c r="M44" s="659"/>
      <c r="N44" s="659"/>
      <c r="O44" s="659"/>
      <c r="P44" s="723"/>
    </row>
    <row r="45" spans="1:16">
      <c r="A45" s="659"/>
      <c r="B45" s="659"/>
      <c r="C45" s="659"/>
      <c r="D45" s="659"/>
      <c r="E45" s="763"/>
      <c r="F45" s="659"/>
      <c r="G45" s="764"/>
      <c r="H45" s="763"/>
      <c r="I45" s="764"/>
      <c r="J45" s="659"/>
      <c r="K45" s="659"/>
      <c r="L45" s="659"/>
      <c r="M45" s="659"/>
      <c r="N45" s="659"/>
      <c r="O45" s="659"/>
      <c r="P45" s="723"/>
    </row>
    <row r="46" spans="1:16">
      <c r="A46" s="659"/>
      <c r="B46" s="659"/>
      <c r="C46" s="659"/>
      <c r="D46" s="659"/>
      <c r="E46" s="763"/>
      <c r="F46" s="659"/>
      <c r="G46" s="764"/>
      <c r="H46" s="763"/>
      <c r="I46" s="764"/>
      <c r="J46" s="659"/>
      <c r="K46" s="659"/>
      <c r="L46" s="659"/>
      <c r="M46" s="659"/>
      <c r="N46" s="659"/>
      <c r="O46" s="659"/>
      <c r="P46" s="723"/>
    </row>
    <row r="47" spans="1:16">
      <c r="A47" s="659"/>
      <c r="B47" s="659"/>
      <c r="C47" s="659"/>
      <c r="D47" s="659"/>
      <c r="E47" s="763"/>
      <c r="F47" s="659"/>
      <c r="G47" s="764"/>
      <c r="H47" s="763"/>
      <c r="I47" s="764"/>
      <c r="J47" s="659"/>
      <c r="K47" s="659"/>
      <c r="L47" s="659"/>
      <c r="M47" s="659"/>
      <c r="N47" s="659"/>
      <c r="O47" s="659"/>
      <c r="P47" s="723"/>
    </row>
    <row r="48" spans="1:16">
      <c r="A48" s="659"/>
      <c r="B48" s="659"/>
      <c r="C48" s="659"/>
      <c r="D48" s="659"/>
      <c r="E48" s="763"/>
      <c r="F48" s="659"/>
      <c r="G48" s="764"/>
      <c r="H48" s="763"/>
      <c r="I48" s="764"/>
      <c r="J48" s="659"/>
      <c r="K48" s="659"/>
      <c r="L48" s="659"/>
      <c r="M48" s="659"/>
      <c r="N48" s="659"/>
      <c r="O48" s="659"/>
      <c r="P48" s="723"/>
    </row>
    <row r="49" spans="1:16">
      <c r="A49" s="659"/>
      <c r="B49" s="659"/>
      <c r="C49" s="659"/>
      <c r="D49" s="659"/>
      <c r="E49" s="763"/>
      <c r="F49" s="659"/>
      <c r="G49" s="764"/>
      <c r="H49" s="763"/>
      <c r="I49" s="764"/>
      <c r="J49" s="659"/>
      <c r="K49" s="659"/>
      <c r="L49" s="659"/>
      <c r="M49" s="659"/>
      <c r="N49" s="659"/>
      <c r="O49" s="659"/>
      <c r="P49" s="723"/>
    </row>
    <row r="50" spans="1:16">
      <c r="A50" s="659"/>
      <c r="B50" s="659"/>
      <c r="C50" s="659"/>
      <c r="D50" s="659"/>
      <c r="E50" s="763"/>
      <c r="F50" s="659"/>
      <c r="G50" s="764"/>
      <c r="H50" s="763"/>
      <c r="I50" s="764"/>
      <c r="J50" s="659"/>
      <c r="K50" s="659"/>
      <c r="L50" s="659"/>
      <c r="M50" s="659"/>
      <c r="N50" s="659"/>
      <c r="O50" s="659"/>
      <c r="P50" s="723"/>
    </row>
    <row r="51" spans="1:16">
      <c r="A51" s="659"/>
      <c r="B51" s="659"/>
      <c r="C51" s="659"/>
      <c r="D51" s="659"/>
      <c r="E51" s="763"/>
      <c r="F51" s="659"/>
      <c r="G51" s="764"/>
      <c r="H51" s="763"/>
      <c r="I51" s="764"/>
      <c r="J51" s="659"/>
      <c r="K51" s="659"/>
      <c r="L51" s="659"/>
      <c r="M51" s="659"/>
      <c r="N51" s="659"/>
      <c r="O51" s="659"/>
      <c r="P51" s="723"/>
    </row>
    <row r="52" spans="1:16">
      <c r="A52" s="659"/>
      <c r="B52" s="659"/>
      <c r="C52" s="659"/>
      <c r="D52" s="659"/>
      <c r="E52" s="763"/>
      <c r="F52" s="659"/>
      <c r="G52" s="764"/>
      <c r="H52" s="763"/>
      <c r="I52" s="764"/>
      <c r="J52" s="659"/>
      <c r="K52" s="659"/>
      <c r="L52" s="659"/>
      <c r="M52" s="659"/>
      <c r="N52" s="659"/>
      <c r="O52" s="659"/>
      <c r="P52" s="723"/>
    </row>
    <row r="53" spans="1:16">
      <c r="A53" s="659"/>
      <c r="B53" s="659"/>
      <c r="C53" s="659"/>
      <c r="D53" s="659"/>
      <c r="E53" s="763"/>
      <c r="F53" s="659"/>
      <c r="G53" s="764"/>
      <c r="H53" s="763"/>
      <c r="I53" s="764"/>
      <c r="J53" s="659"/>
      <c r="K53" s="659"/>
      <c r="L53" s="659"/>
      <c r="M53" s="659"/>
      <c r="N53" s="659"/>
      <c r="O53" s="659"/>
      <c r="P53" s="723"/>
    </row>
    <row r="54" spans="1:16">
      <c r="A54" s="659"/>
      <c r="B54" s="659"/>
      <c r="C54" s="659"/>
      <c r="D54" s="659"/>
      <c r="E54" s="763"/>
      <c r="F54" s="659"/>
      <c r="G54" s="764"/>
      <c r="H54" s="763"/>
      <c r="I54" s="764"/>
      <c r="J54" s="659"/>
      <c r="K54" s="659"/>
      <c r="L54" s="659"/>
      <c r="M54" s="659"/>
      <c r="N54" s="659"/>
      <c r="O54" s="659"/>
      <c r="P54" s="723"/>
    </row>
    <row r="55" spans="1:16">
      <c r="A55" s="659"/>
      <c r="B55" s="659"/>
      <c r="C55" s="659"/>
      <c r="D55" s="659"/>
      <c r="E55" s="763"/>
      <c r="F55" s="659"/>
      <c r="G55" s="764"/>
      <c r="H55" s="763"/>
      <c r="I55" s="764"/>
      <c r="J55" s="659"/>
      <c r="K55" s="659"/>
      <c r="L55" s="659"/>
      <c r="M55" s="659"/>
      <c r="N55" s="659"/>
      <c r="O55" s="659"/>
      <c r="P55" s="723"/>
    </row>
    <row r="56" spans="1:16">
      <c r="A56" s="659"/>
      <c r="B56" s="659"/>
      <c r="C56" s="659"/>
      <c r="D56" s="659"/>
      <c r="E56" s="763"/>
      <c r="F56" s="659"/>
      <c r="G56" s="764"/>
      <c r="H56" s="763"/>
      <c r="I56" s="764"/>
      <c r="J56" s="659"/>
      <c r="K56" s="659"/>
      <c r="L56" s="659"/>
      <c r="M56" s="659"/>
      <c r="N56" s="659"/>
      <c r="O56" s="659"/>
      <c r="P56" s="723"/>
    </row>
    <row r="57" spans="1:16">
      <c r="A57" s="659"/>
      <c r="B57" s="659"/>
      <c r="C57" s="659"/>
      <c r="D57" s="659"/>
      <c r="E57" s="763"/>
      <c r="F57" s="659"/>
      <c r="G57" s="764"/>
      <c r="H57" s="763"/>
      <c r="I57" s="764"/>
      <c r="J57" s="659"/>
      <c r="K57" s="659"/>
      <c r="L57" s="659"/>
      <c r="M57" s="659"/>
      <c r="N57" s="659"/>
      <c r="O57" s="659"/>
      <c r="P57" s="723"/>
    </row>
    <row r="58" spans="1:16">
      <c r="A58" s="659"/>
      <c r="B58" s="659"/>
      <c r="C58" s="659"/>
      <c r="D58" s="659"/>
      <c r="E58" s="763"/>
      <c r="F58" s="659"/>
      <c r="G58" s="764"/>
      <c r="H58" s="763"/>
      <c r="I58" s="764"/>
      <c r="J58" s="659"/>
      <c r="K58" s="659"/>
      <c r="L58" s="659"/>
      <c r="M58" s="659"/>
      <c r="N58" s="659"/>
      <c r="O58" s="659"/>
      <c r="P58" s="723"/>
    </row>
    <row r="59" spans="1:16">
      <c r="A59" s="659"/>
      <c r="B59" s="659"/>
      <c r="C59" s="659"/>
      <c r="D59" s="659"/>
      <c r="E59" s="763"/>
      <c r="F59" s="659"/>
      <c r="G59" s="764"/>
      <c r="H59" s="763"/>
      <c r="I59" s="764"/>
      <c r="J59" s="659"/>
      <c r="K59" s="659"/>
      <c r="L59" s="659"/>
      <c r="M59" s="659"/>
      <c r="N59" s="659"/>
      <c r="O59" s="659"/>
      <c r="P59" s="723"/>
    </row>
    <row r="60" spans="1:16">
      <c r="A60" s="723"/>
      <c r="B60" s="723"/>
      <c r="C60" s="723"/>
      <c r="D60" s="723"/>
      <c r="E60" s="765"/>
      <c r="F60" s="723"/>
      <c r="G60" s="766"/>
      <c r="H60" s="765"/>
      <c r="I60" s="766"/>
      <c r="J60" s="723"/>
      <c r="K60" s="723"/>
      <c r="L60" s="723"/>
      <c r="M60" s="723"/>
      <c r="N60" s="723"/>
      <c r="O60" s="723"/>
      <c r="P60" s="723"/>
    </row>
    <row r="61" spans="1:16">
      <c r="A61" s="723"/>
      <c r="B61" s="723"/>
      <c r="C61" s="723"/>
      <c r="D61" s="723"/>
      <c r="E61" s="765"/>
      <c r="F61" s="723"/>
      <c r="G61" s="766"/>
      <c r="H61" s="765"/>
      <c r="I61" s="766"/>
      <c r="J61" s="723"/>
      <c r="K61" s="723"/>
      <c r="L61" s="723"/>
      <c r="M61" s="723"/>
      <c r="N61" s="723"/>
      <c r="O61" s="723"/>
      <c r="P61" s="723"/>
    </row>
    <row r="62" spans="1:16">
      <c r="A62" s="723"/>
      <c r="B62" s="723"/>
      <c r="C62" s="723"/>
      <c r="D62" s="723"/>
      <c r="E62" s="765"/>
      <c r="F62" s="723"/>
      <c r="G62" s="766"/>
      <c r="H62" s="765"/>
      <c r="I62" s="766"/>
      <c r="J62" s="723"/>
      <c r="K62" s="723"/>
      <c r="L62" s="723"/>
      <c r="M62" s="723"/>
      <c r="N62" s="723"/>
      <c r="O62" s="723"/>
      <c r="P62" s="723"/>
    </row>
    <row r="63" spans="1:16">
      <c r="A63" s="723"/>
      <c r="B63" s="723"/>
      <c r="C63" s="723"/>
      <c r="D63" s="723"/>
      <c r="E63" s="765"/>
      <c r="F63" s="723"/>
      <c r="G63" s="766"/>
      <c r="H63" s="765"/>
      <c r="I63" s="766"/>
      <c r="J63" s="723"/>
      <c r="K63" s="723"/>
      <c r="L63" s="723"/>
      <c r="M63" s="723"/>
      <c r="N63" s="723"/>
      <c r="O63" s="723"/>
      <c r="P63" s="723"/>
    </row>
    <row r="64" spans="1:16">
      <c r="A64" s="723"/>
      <c r="B64" s="723"/>
      <c r="C64" s="723"/>
      <c r="D64" s="723"/>
      <c r="E64" s="765"/>
      <c r="F64" s="723"/>
      <c r="G64" s="766"/>
      <c r="H64" s="765"/>
      <c r="I64" s="766"/>
      <c r="J64" s="723"/>
      <c r="K64" s="723"/>
      <c r="L64" s="723"/>
      <c r="M64" s="723"/>
      <c r="N64" s="723"/>
      <c r="O64" s="723"/>
      <c r="P64" s="723"/>
    </row>
    <row r="65" spans="1:16">
      <c r="A65" s="723"/>
      <c r="B65" s="723"/>
      <c r="C65" s="723"/>
      <c r="D65" s="723"/>
      <c r="E65" s="765"/>
      <c r="F65" s="723"/>
      <c r="G65" s="766"/>
      <c r="H65" s="765"/>
      <c r="I65" s="766"/>
      <c r="J65" s="723"/>
      <c r="K65" s="723"/>
      <c r="L65" s="723"/>
      <c r="M65" s="723"/>
      <c r="N65" s="723"/>
      <c r="O65" s="723"/>
      <c r="P65" s="723"/>
    </row>
    <row r="66" spans="1:16">
      <c r="A66" s="723"/>
      <c r="B66" s="723"/>
      <c r="C66" s="723"/>
      <c r="D66" s="723"/>
      <c r="E66" s="723"/>
      <c r="F66" s="723"/>
      <c r="G66" s="723"/>
      <c r="H66" s="723"/>
      <c r="I66" s="723"/>
      <c r="J66" s="723"/>
      <c r="K66" s="723"/>
      <c r="L66" s="723"/>
      <c r="M66" s="723"/>
      <c r="N66" s="723"/>
      <c r="O66" s="723"/>
      <c r="P66" s="723"/>
    </row>
    <row r="67" spans="1:16">
      <c r="A67" s="723"/>
      <c r="B67" s="723"/>
      <c r="C67" s="723"/>
      <c r="D67" s="723"/>
      <c r="E67" s="723"/>
      <c r="F67" s="723"/>
      <c r="G67" s="723"/>
      <c r="H67" s="723"/>
      <c r="I67" s="723"/>
      <c r="J67" s="723"/>
      <c r="K67" s="723"/>
      <c r="L67" s="723"/>
      <c r="M67" s="723"/>
      <c r="N67" s="723"/>
      <c r="O67" s="723"/>
      <c r="P67" s="723"/>
    </row>
    <row r="68" spans="1:16">
      <c r="A68" s="723"/>
      <c r="B68" s="723"/>
      <c r="C68" s="723"/>
      <c r="D68" s="723"/>
      <c r="E68" s="723"/>
      <c r="F68" s="723"/>
      <c r="G68" s="723"/>
      <c r="H68" s="723"/>
      <c r="I68" s="723"/>
      <c r="J68" s="723"/>
      <c r="K68" s="723"/>
      <c r="L68" s="723"/>
      <c r="M68" s="723"/>
      <c r="N68" s="723"/>
      <c r="O68" s="723"/>
      <c r="P68" s="723"/>
    </row>
    <row r="69" spans="1:16">
      <c r="A69" s="723"/>
      <c r="B69" s="723"/>
      <c r="C69" s="723"/>
      <c r="D69" s="723"/>
      <c r="E69" s="723"/>
      <c r="F69" s="723"/>
      <c r="G69" s="723"/>
      <c r="H69" s="723"/>
      <c r="I69" s="723"/>
      <c r="J69" s="723"/>
      <c r="K69" s="723"/>
      <c r="L69" s="723"/>
      <c r="M69" s="723"/>
      <c r="N69" s="723"/>
      <c r="O69" s="723"/>
      <c r="P69" s="723"/>
    </row>
    <row r="70" spans="1:16">
      <c r="A70" s="723"/>
      <c r="B70" s="723"/>
      <c r="C70" s="723"/>
      <c r="D70" s="723"/>
      <c r="E70" s="723"/>
      <c r="F70" s="723"/>
      <c r="G70" s="723"/>
      <c r="H70" s="723"/>
      <c r="I70" s="723"/>
      <c r="J70" s="723"/>
      <c r="K70" s="723"/>
      <c r="L70" s="723"/>
      <c r="M70" s="723"/>
      <c r="N70" s="723"/>
      <c r="O70" s="723"/>
      <c r="P70" s="723"/>
    </row>
    <row r="71" spans="1:16">
      <c r="A71" s="723"/>
      <c r="B71" s="723"/>
      <c r="C71" s="723"/>
      <c r="D71" s="723"/>
      <c r="E71" s="723"/>
      <c r="F71" s="723"/>
      <c r="G71" s="723"/>
      <c r="H71" s="723"/>
      <c r="I71" s="723"/>
      <c r="J71" s="723"/>
      <c r="K71" s="723"/>
      <c r="L71" s="723"/>
      <c r="M71" s="723"/>
      <c r="N71" s="723"/>
      <c r="O71" s="723"/>
      <c r="P71" s="723"/>
    </row>
    <row r="72" spans="1:16">
      <c r="A72" s="723"/>
      <c r="B72" s="723"/>
      <c r="C72" s="723"/>
      <c r="D72" s="723"/>
      <c r="E72" s="723"/>
      <c r="F72" s="723"/>
      <c r="G72" s="723"/>
      <c r="H72" s="723"/>
      <c r="I72" s="723"/>
      <c r="J72" s="723"/>
      <c r="K72" s="723"/>
      <c r="L72" s="723"/>
      <c r="M72" s="723"/>
      <c r="N72" s="723"/>
      <c r="O72" s="723"/>
      <c r="P72" s="723"/>
    </row>
    <row r="73" spans="1:16">
      <c r="A73" s="723"/>
      <c r="B73" s="723"/>
      <c r="C73" s="723"/>
      <c r="D73" s="723"/>
      <c r="E73" s="723"/>
      <c r="F73" s="723"/>
      <c r="G73" s="723"/>
      <c r="H73" s="723"/>
      <c r="I73" s="723"/>
      <c r="J73" s="723"/>
      <c r="K73" s="723"/>
      <c r="L73" s="723"/>
      <c r="M73" s="723"/>
      <c r="N73" s="723"/>
      <c r="O73" s="723"/>
      <c r="P73" s="723"/>
    </row>
    <row r="74" spans="1:16">
      <c r="A74" s="723"/>
      <c r="B74" s="723"/>
      <c r="C74" s="723"/>
      <c r="D74" s="723"/>
      <c r="E74" s="723"/>
      <c r="F74" s="723"/>
      <c r="G74" s="723"/>
      <c r="H74" s="723"/>
      <c r="I74" s="723"/>
      <c r="J74" s="723"/>
      <c r="K74" s="723"/>
      <c r="L74" s="723"/>
      <c r="M74" s="723"/>
      <c r="N74" s="723"/>
      <c r="O74" s="723"/>
      <c r="P74" s="723"/>
    </row>
    <row r="75" spans="1:16">
      <c r="A75" s="723"/>
      <c r="B75" s="723"/>
      <c r="C75" s="723"/>
      <c r="D75" s="723"/>
      <c r="E75" s="723"/>
      <c r="F75" s="723"/>
      <c r="G75" s="723"/>
      <c r="H75" s="723"/>
      <c r="I75" s="723"/>
      <c r="J75" s="723"/>
      <c r="K75" s="723"/>
      <c r="L75" s="723"/>
      <c r="M75" s="723"/>
      <c r="N75" s="723"/>
      <c r="O75" s="723"/>
      <c r="P75" s="723"/>
    </row>
    <row r="76" spans="1:16">
      <c r="A76" s="723"/>
      <c r="B76" s="723"/>
      <c r="C76" s="723"/>
      <c r="D76" s="723"/>
      <c r="E76" s="723"/>
      <c r="F76" s="723"/>
      <c r="G76" s="723"/>
      <c r="H76" s="723"/>
      <c r="I76" s="723"/>
      <c r="J76" s="723"/>
      <c r="K76" s="723"/>
      <c r="L76" s="723"/>
      <c r="M76" s="723"/>
      <c r="N76" s="723"/>
      <c r="O76" s="723"/>
      <c r="P76" s="723"/>
    </row>
    <row r="77" spans="1:16">
      <c r="A77" s="723"/>
      <c r="B77" s="723"/>
      <c r="C77" s="723"/>
      <c r="D77" s="723"/>
      <c r="E77" s="723"/>
      <c r="F77" s="723"/>
      <c r="G77" s="723"/>
      <c r="H77" s="723"/>
      <c r="I77" s="723"/>
      <c r="J77" s="723"/>
      <c r="K77" s="723"/>
      <c r="L77" s="723"/>
      <c r="M77" s="723"/>
      <c r="N77" s="723"/>
      <c r="O77" s="723"/>
      <c r="P77" s="723"/>
    </row>
    <row r="78" spans="1:16">
      <c r="A78" s="723"/>
      <c r="B78" s="723"/>
      <c r="C78" s="723"/>
      <c r="D78" s="723"/>
      <c r="E78" s="723"/>
      <c r="F78" s="723"/>
      <c r="G78" s="723"/>
      <c r="H78" s="723"/>
      <c r="I78" s="723"/>
      <c r="J78" s="723"/>
      <c r="K78" s="723"/>
      <c r="L78" s="723"/>
      <c r="M78" s="723"/>
      <c r="N78" s="723"/>
      <c r="O78" s="723"/>
      <c r="P78" s="723"/>
    </row>
    <row r="79" spans="1:16">
      <c r="A79" s="723"/>
      <c r="B79" s="723"/>
      <c r="C79" s="723"/>
      <c r="D79" s="723"/>
      <c r="E79" s="723"/>
      <c r="F79" s="723"/>
      <c r="G79" s="723"/>
      <c r="H79" s="723"/>
      <c r="I79" s="723"/>
      <c r="J79" s="723"/>
      <c r="K79" s="723"/>
      <c r="L79" s="723"/>
      <c r="M79" s="723"/>
      <c r="N79" s="723"/>
      <c r="O79" s="723"/>
      <c r="P79" s="723"/>
    </row>
    <row r="80" spans="1:16">
      <c r="A80" s="723"/>
      <c r="B80" s="723"/>
      <c r="C80" s="723"/>
      <c r="D80" s="723"/>
      <c r="E80" s="723"/>
      <c r="F80" s="723"/>
      <c r="G80" s="723"/>
      <c r="H80" s="723"/>
      <c r="I80" s="723"/>
      <c r="J80" s="723"/>
      <c r="K80" s="723"/>
      <c r="L80" s="723"/>
      <c r="M80" s="723"/>
      <c r="N80" s="723"/>
      <c r="O80" s="723"/>
      <c r="P80" s="723"/>
    </row>
    <row r="81" spans="1:16">
      <c r="A81" s="723"/>
      <c r="B81" s="723"/>
      <c r="C81" s="723"/>
      <c r="D81" s="723"/>
      <c r="E81" s="723"/>
      <c r="F81" s="723"/>
      <c r="G81" s="723"/>
      <c r="H81" s="723"/>
      <c r="I81" s="723"/>
      <c r="J81" s="723"/>
      <c r="K81" s="723"/>
      <c r="L81" s="723"/>
      <c r="M81" s="723"/>
      <c r="N81" s="723"/>
      <c r="O81" s="723"/>
      <c r="P81" s="723"/>
    </row>
    <row r="82" spans="1:16">
      <c r="A82" s="723"/>
      <c r="B82" s="723"/>
      <c r="C82" s="723"/>
      <c r="D82" s="723"/>
      <c r="E82" s="723"/>
      <c r="F82" s="723"/>
      <c r="G82" s="723"/>
      <c r="H82" s="723"/>
      <c r="I82" s="723"/>
      <c r="J82" s="723"/>
      <c r="K82" s="723"/>
      <c r="L82" s="723"/>
      <c r="M82" s="723"/>
      <c r="N82" s="723"/>
      <c r="O82" s="723"/>
      <c r="P82" s="723"/>
    </row>
  </sheetData>
  <hyperlinks>
    <hyperlink ref="B32" location="'DATA 1'!A10" display="'DATA 1'!A10"/>
  </hyperlink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FF99"/>
  </sheetPr>
  <dimension ref="A1:X127"/>
  <sheetViews>
    <sheetView showGridLines="0" zoomScaleNormal="100" zoomScaleSheetLayoutView="98" workbookViewId="0">
      <selection activeCell="B3" sqref="B3"/>
    </sheetView>
  </sheetViews>
  <sheetFormatPr defaultColWidth="16.83203125" defaultRowHeight="15" customHeight="1"/>
  <cols>
    <col min="1" max="1" width="2.33203125" customWidth="1"/>
    <col min="2" max="6" width="3.5" customWidth="1"/>
    <col min="7" max="7" width="5.1640625" customWidth="1"/>
    <col min="8" max="8" width="9.33203125" customWidth="1"/>
    <col min="9" max="19" width="12.33203125" customWidth="1"/>
    <col min="20" max="20" width="13" customWidth="1"/>
    <col min="21" max="21" width="13.33203125" customWidth="1"/>
    <col min="22" max="22" width="3" customWidth="1"/>
  </cols>
  <sheetData>
    <row r="1" spans="1:22" s="871" customFormat="1" ht="39" customHeight="1"/>
    <row r="2" spans="1:22" s="872" customFormat="1" ht="30" customHeight="1">
      <c r="C2" s="873"/>
      <c r="D2" s="874"/>
      <c r="E2" s="874"/>
      <c r="F2" s="874"/>
      <c r="G2" s="874"/>
      <c r="H2" s="874"/>
    </row>
    <row r="3" spans="1:22" s="875" customFormat="1" ht="45" customHeight="1">
      <c r="C3" s="857"/>
      <c r="D3" s="876"/>
      <c r="E3" s="876"/>
      <c r="F3" s="876"/>
      <c r="G3" s="876"/>
      <c r="H3" s="876"/>
    </row>
    <row r="4" spans="1:22" ht="10.5">
      <c r="A4" s="1183"/>
      <c r="B4" s="1183"/>
      <c r="C4" s="1183"/>
      <c r="D4" s="1183"/>
      <c r="E4" s="1183"/>
      <c r="F4" s="1183"/>
      <c r="G4" s="1183"/>
      <c r="H4" s="1183"/>
      <c r="I4" s="1183"/>
      <c r="J4" s="1183"/>
      <c r="K4" s="1183"/>
      <c r="L4" s="1183"/>
      <c r="M4" s="1183"/>
      <c r="N4" s="1183"/>
      <c r="O4" s="1183"/>
      <c r="P4" s="1183"/>
      <c r="Q4" s="1183"/>
      <c r="R4" s="1183"/>
      <c r="S4" s="1183"/>
      <c r="T4" s="1183"/>
      <c r="U4" s="1183"/>
      <c r="V4" s="1183"/>
    </row>
    <row r="5" spans="1:22" ht="10.5">
      <c r="A5" s="1183"/>
      <c r="B5" s="1183"/>
      <c r="C5" s="1183"/>
      <c r="D5" s="1183"/>
      <c r="E5" s="1183"/>
      <c r="F5" s="1183"/>
      <c r="G5" s="1183"/>
      <c r="H5" s="1183"/>
      <c r="I5" s="1183"/>
      <c r="J5" s="1183"/>
      <c r="K5" s="1183"/>
      <c r="L5" s="1183"/>
      <c r="M5" s="1183"/>
      <c r="N5" s="1183"/>
      <c r="O5" s="1183"/>
      <c r="P5" s="1183"/>
      <c r="Q5" s="1183"/>
      <c r="R5" s="1183"/>
      <c r="S5" s="1183"/>
      <c r="T5" s="1183"/>
      <c r="U5" s="1183"/>
      <c r="V5" s="1183"/>
    </row>
    <row r="6" spans="1:22" ht="10.5" customHeight="1">
      <c r="A6" s="1183"/>
      <c r="B6" s="1183"/>
      <c r="C6" s="1183"/>
      <c r="D6" s="1183"/>
      <c r="E6" s="1183"/>
      <c r="F6" s="1183"/>
      <c r="G6" s="1183"/>
      <c r="H6" s="1183"/>
      <c r="I6" s="1183"/>
      <c r="J6" s="1183"/>
      <c r="K6" s="1183"/>
      <c r="L6" s="1183"/>
      <c r="M6" s="1183"/>
      <c r="N6" s="1183"/>
      <c r="O6" s="1183"/>
      <c r="P6" s="1183"/>
      <c r="Q6" s="1183"/>
      <c r="R6" s="1183"/>
      <c r="S6" s="1183"/>
      <c r="T6" s="1183"/>
      <c r="U6" s="1183"/>
      <c r="V6" s="1183"/>
    </row>
    <row r="7" spans="1:22" ht="16.899999999999999" customHeight="1">
      <c r="A7" s="1183"/>
      <c r="B7" s="1183"/>
      <c r="C7" s="1183"/>
      <c r="D7" s="1183"/>
      <c r="E7" s="1183"/>
      <c r="F7" s="1183"/>
      <c r="G7" s="1183"/>
      <c r="H7" s="1183"/>
      <c r="I7" s="1183"/>
      <c r="J7" s="1183"/>
      <c r="K7" s="1183"/>
      <c r="L7" s="1183"/>
      <c r="M7" s="1183"/>
      <c r="N7" s="1183"/>
      <c r="O7" s="1183"/>
      <c r="P7" s="1183"/>
      <c r="Q7" s="1183"/>
      <c r="R7" s="1183"/>
      <c r="S7" s="1183"/>
      <c r="T7" s="1183"/>
      <c r="U7" s="1183"/>
      <c r="V7" s="1183"/>
    </row>
    <row r="8" spans="1:22" ht="10.5">
      <c r="A8" s="1183"/>
      <c r="B8" s="1183"/>
      <c r="C8" s="1183"/>
      <c r="D8" s="1183"/>
      <c r="E8" s="1183"/>
      <c r="F8" s="1183"/>
      <c r="G8" s="1183"/>
      <c r="H8" s="1183"/>
      <c r="I8" s="1183"/>
      <c r="J8" s="1183"/>
      <c r="K8" s="1183"/>
      <c r="L8" s="1183"/>
      <c r="M8" s="1183"/>
      <c r="N8" s="1183"/>
      <c r="O8" s="1183"/>
      <c r="P8" s="1183"/>
      <c r="Q8" s="1183"/>
      <c r="R8" s="1183"/>
      <c r="S8" s="1183"/>
      <c r="T8" s="1183"/>
      <c r="U8" s="1183"/>
      <c r="V8" s="1183"/>
    </row>
    <row r="9" spans="1:22" ht="15" customHeight="1">
      <c r="A9" s="1183"/>
      <c r="B9" s="1183"/>
      <c r="C9" s="1183"/>
      <c r="D9" s="1183"/>
      <c r="E9" s="1183"/>
      <c r="F9" s="1183"/>
      <c r="G9" s="1183"/>
      <c r="H9" s="1183"/>
      <c r="I9" s="1183"/>
      <c r="J9" s="1183"/>
      <c r="K9" s="1183"/>
      <c r="L9" s="1183"/>
      <c r="M9" s="1183"/>
      <c r="N9" s="1183"/>
      <c r="O9" s="1183"/>
      <c r="P9" s="1183"/>
      <c r="Q9" s="1183"/>
      <c r="R9" s="1183"/>
      <c r="S9" s="1183"/>
      <c r="T9" s="1183"/>
      <c r="U9" s="1183"/>
      <c r="V9" s="1183"/>
    </row>
    <row r="10" spans="1:22" ht="15" customHeight="1">
      <c r="A10" s="1183"/>
      <c r="B10" s="1183"/>
      <c r="C10" s="1183"/>
      <c r="D10" s="1183"/>
      <c r="E10" s="1183"/>
      <c r="F10" s="1183"/>
      <c r="G10" s="1183"/>
      <c r="H10" s="1183"/>
      <c r="I10" s="1183"/>
      <c r="J10" s="1183"/>
      <c r="K10" s="1183"/>
      <c r="L10" s="1183"/>
      <c r="M10" s="1183"/>
      <c r="N10" s="1183"/>
      <c r="O10" s="1183"/>
      <c r="P10" s="1183"/>
      <c r="Q10" s="1183"/>
      <c r="R10" s="1183"/>
      <c r="S10" s="1183"/>
      <c r="T10" s="1183"/>
      <c r="U10" s="1183"/>
      <c r="V10" s="1183"/>
    </row>
    <row r="11" spans="1:22" ht="15" customHeight="1">
      <c r="A11" s="1183"/>
      <c r="B11" s="1183"/>
      <c r="C11" s="1183"/>
      <c r="D11" s="1183"/>
      <c r="E11" s="1183"/>
      <c r="F11" s="1183"/>
      <c r="G11" s="1183"/>
      <c r="H11" s="1183"/>
      <c r="I11" s="1183"/>
      <c r="J11" s="1183"/>
      <c r="K11" s="1183"/>
      <c r="L11" s="1183"/>
      <c r="M11" s="1183"/>
      <c r="N11" s="1183"/>
      <c r="O11" s="1183"/>
      <c r="P11" s="1183"/>
      <c r="Q11" s="1183"/>
      <c r="R11" s="1183"/>
      <c r="S11" s="1183"/>
      <c r="T11" s="1183"/>
      <c r="U11" s="1183"/>
      <c r="V11" s="1183"/>
    </row>
    <row r="12" spans="1:22" ht="15" customHeight="1">
      <c r="A12" s="1183"/>
      <c r="B12" s="1183"/>
      <c r="C12" s="1183"/>
      <c r="D12" s="1183"/>
      <c r="E12" s="1183"/>
      <c r="F12" s="1183"/>
      <c r="G12" s="1183"/>
      <c r="H12" s="1183"/>
      <c r="I12" s="1183"/>
      <c r="J12" s="1183"/>
      <c r="K12" s="1183"/>
      <c r="L12" s="1183"/>
      <c r="M12" s="1183"/>
      <c r="N12" s="1183"/>
      <c r="O12" s="1183"/>
      <c r="P12" s="1183"/>
      <c r="Q12" s="1183"/>
      <c r="R12" s="1183"/>
      <c r="S12" s="1183"/>
      <c r="T12" s="1183"/>
      <c r="U12" s="1183"/>
      <c r="V12" s="1183"/>
    </row>
    <row r="13" spans="1:22" ht="15" customHeight="1">
      <c r="A13" s="1183"/>
      <c r="B13" s="1183"/>
      <c r="C13" s="1183"/>
      <c r="D13" s="1183"/>
      <c r="E13" s="1183"/>
      <c r="F13" s="1183"/>
      <c r="G13" s="1183"/>
      <c r="H13" s="1183"/>
      <c r="I13" s="1183"/>
      <c r="J13" s="1183"/>
      <c r="K13" s="1183"/>
      <c r="L13" s="1183"/>
      <c r="M13" s="1183"/>
      <c r="N13" s="1183"/>
      <c r="O13" s="1183"/>
      <c r="P13" s="1183"/>
      <c r="Q13" s="1183"/>
      <c r="R13" s="1183"/>
      <c r="S13" s="1183"/>
      <c r="T13" s="1183"/>
      <c r="U13" s="1183"/>
      <c r="V13" s="1183"/>
    </row>
    <row r="14" spans="1:22" ht="15" customHeight="1">
      <c r="A14" s="1183"/>
      <c r="B14" s="1183"/>
      <c r="C14" s="1183"/>
      <c r="D14" s="1183"/>
      <c r="E14" s="1183"/>
      <c r="F14" s="1183"/>
      <c r="G14" s="1183"/>
      <c r="H14" s="1183"/>
      <c r="I14" s="1183"/>
      <c r="J14" s="1183"/>
      <c r="K14" s="1183"/>
      <c r="L14" s="1183"/>
      <c r="M14" s="1183"/>
      <c r="N14" s="1183"/>
      <c r="O14" s="1183"/>
      <c r="P14" s="1183"/>
      <c r="Q14" s="1183"/>
      <c r="R14" s="1183"/>
      <c r="S14" s="1183"/>
      <c r="T14" s="1183"/>
      <c r="U14" s="1183"/>
      <c r="V14" s="1183"/>
    </row>
    <row r="15" spans="1:22" ht="15" customHeight="1">
      <c r="A15" s="1183"/>
      <c r="B15" s="1183"/>
      <c r="C15" s="1183"/>
      <c r="D15" s="1183"/>
      <c r="E15" s="1183"/>
      <c r="F15" s="1183"/>
      <c r="G15" s="1183"/>
      <c r="H15" s="1183"/>
      <c r="I15" s="1183"/>
      <c r="J15" s="1183"/>
      <c r="K15" s="1183"/>
      <c r="L15" s="1183"/>
      <c r="M15" s="1183"/>
      <c r="N15" s="1183"/>
      <c r="O15" s="1183"/>
      <c r="P15" s="1183"/>
      <c r="Q15" s="1183"/>
      <c r="R15" s="1183"/>
      <c r="S15" s="1183"/>
      <c r="T15" s="1183"/>
      <c r="U15" s="1183"/>
      <c r="V15" s="1183"/>
    </row>
    <row r="16" spans="1:22" ht="15" customHeight="1">
      <c r="A16" s="1183"/>
      <c r="B16" s="1183"/>
      <c r="C16" s="1183"/>
      <c r="D16" s="1183"/>
      <c r="E16" s="1183"/>
      <c r="F16" s="1183"/>
      <c r="G16" s="1183"/>
      <c r="H16" s="1183"/>
      <c r="I16" s="1183"/>
      <c r="J16" s="1183"/>
      <c r="K16" s="1183"/>
      <c r="L16" s="1183"/>
      <c r="M16" s="1183"/>
      <c r="N16" s="1183"/>
      <c r="O16" s="1183"/>
      <c r="P16" s="1183"/>
      <c r="Q16" s="1183"/>
      <c r="R16" s="1183"/>
      <c r="S16" s="1183"/>
      <c r="T16" s="1183"/>
      <c r="U16" s="1183"/>
      <c r="V16" s="1183"/>
    </row>
    <row r="17" spans="1:22" ht="15" customHeight="1">
      <c r="A17" s="1183"/>
      <c r="B17" s="1183"/>
      <c r="C17" s="1183"/>
      <c r="D17" s="1183"/>
      <c r="E17" s="1183"/>
      <c r="F17" s="1183"/>
      <c r="G17" s="1183"/>
      <c r="H17" s="1183"/>
      <c r="I17" s="1183"/>
      <c r="J17" s="1183"/>
      <c r="K17" s="1183"/>
      <c r="L17" s="1183"/>
      <c r="M17" s="1183"/>
      <c r="N17" s="1183"/>
      <c r="O17" s="1183"/>
      <c r="P17" s="1183"/>
      <c r="Q17" s="1183"/>
      <c r="R17" s="1183"/>
      <c r="S17" s="1183"/>
      <c r="T17" s="1183"/>
      <c r="U17" s="1183"/>
      <c r="V17" s="1183"/>
    </row>
    <row r="18" spans="1:22" ht="15" customHeight="1">
      <c r="A18" s="1183"/>
      <c r="B18" s="1183"/>
      <c r="C18" s="1183"/>
      <c r="D18" s="1183"/>
      <c r="E18" s="1183"/>
      <c r="F18" s="1183"/>
      <c r="G18" s="1183"/>
      <c r="H18" s="1183"/>
      <c r="I18" s="1183"/>
      <c r="J18" s="1183"/>
      <c r="K18" s="1183"/>
      <c r="L18" s="1183"/>
      <c r="M18" s="1183"/>
      <c r="N18" s="1183"/>
      <c r="O18" s="1183"/>
      <c r="P18" s="1183"/>
      <c r="Q18" s="1183"/>
      <c r="R18" s="1183"/>
      <c r="S18" s="1183"/>
      <c r="T18" s="1183"/>
      <c r="U18" s="1183"/>
      <c r="V18" s="1183"/>
    </row>
    <row r="19" spans="1:22" ht="15" customHeight="1">
      <c r="A19" s="1183"/>
      <c r="B19" s="1183"/>
      <c r="C19" s="1183"/>
      <c r="D19" s="1183"/>
      <c r="E19" s="1183"/>
      <c r="F19" s="1183"/>
      <c r="G19" s="1183"/>
      <c r="H19" s="1183"/>
      <c r="I19" s="1183"/>
      <c r="J19" s="1183"/>
      <c r="K19" s="1183"/>
      <c r="L19" s="1183"/>
      <c r="M19" s="1183"/>
      <c r="N19" s="1183"/>
      <c r="O19" s="1183"/>
      <c r="P19" s="1183"/>
      <c r="Q19" s="1183"/>
      <c r="R19" s="1183"/>
      <c r="S19" s="1183"/>
      <c r="T19" s="1183"/>
      <c r="U19" s="1183"/>
      <c r="V19" s="1183"/>
    </row>
    <row r="20" spans="1:22" ht="15" customHeight="1">
      <c r="A20" s="1183"/>
      <c r="B20" s="1183"/>
      <c r="C20" s="1183"/>
      <c r="D20" s="1183"/>
      <c r="E20" s="1183"/>
      <c r="F20" s="1183"/>
      <c r="G20" s="1183"/>
      <c r="H20" s="1183"/>
      <c r="I20" s="1183"/>
      <c r="J20" s="1183"/>
      <c r="K20" s="1183"/>
      <c r="L20" s="1183"/>
      <c r="M20" s="1183"/>
      <c r="N20" s="1183"/>
      <c r="O20" s="1183"/>
      <c r="P20" s="1183"/>
      <c r="Q20" s="1183"/>
      <c r="R20" s="1183"/>
      <c r="S20" s="1183"/>
      <c r="T20" s="1183"/>
      <c r="U20" s="1183"/>
      <c r="V20" s="1183"/>
    </row>
    <row r="21" spans="1:22" ht="15" customHeight="1">
      <c r="A21" s="1183"/>
      <c r="B21" s="1183"/>
      <c r="C21" s="1183"/>
      <c r="D21" s="1183"/>
      <c r="E21" s="1183"/>
      <c r="F21" s="1183"/>
      <c r="G21" s="1183"/>
      <c r="H21" s="1183"/>
      <c r="I21" s="1183"/>
      <c r="J21" s="1183"/>
      <c r="K21" s="1183"/>
      <c r="L21" s="1183"/>
      <c r="M21" s="1183"/>
      <c r="N21" s="1183"/>
      <c r="O21" s="1183"/>
      <c r="P21" s="1183"/>
      <c r="Q21" s="1183"/>
      <c r="R21" s="1183"/>
      <c r="S21" s="1183"/>
      <c r="T21" s="1183"/>
      <c r="U21" s="1183"/>
      <c r="V21" s="1183"/>
    </row>
    <row r="22" spans="1:22" ht="15" customHeight="1">
      <c r="A22" s="1183"/>
      <c r="B22" s="1183"/>
      <c r="C22" s="1183"/>
      <c r="D22" s="1183"/>
      <c r="E22" s="1183"/>
      <c r="F22" s="1183"/>
      <c r="G22" s="1183"/>
      <c r="H22" s="1183"/>
      <c r="I22" s="1183"/>
      <c r="J22" s="1183"/>
      <c r="K22" s="1183"/>
      <c r="L22" s="1183"/>
      <c r="M22" s="1183"/>
      <c r="N22" s="1183"/>
      <c r="O22" s="1183"/>
      <c r="P22" s="1183"/>
      <c r="Q22" s="1183"/>
      <c r="R22" s="1183"/>
      <c r="S22" s="1183"/>
      <c r="T22" s="1183"/>
      <c r="U22" s="1183"/>
      <c r="V22" s="1183"/>
    </row>
    <row r="23" spans="1:22" ht="15" customHeight="1">
      <c r="A23" s="1183"/>
      <c r="B23" s="1183"/>
      <c r="C23" s="1183"/>
      <c r="D23" s="1183"/>
      <c r="E23" s="1183"/>
      <c r="F23" s="1183"/>
      <c r="G23" s="1183"/>
      <c r="H23" s="1183"/>
      <c r="I23" s="1183"/>
      <c r="J23" s="1183"/>
      <c r="K23" s="1183"/>
      <c r="L23" s="1183"/>
      <c r="M23" s="1183"/>
      <c r="N23" s="1183"/>
      <c r="O23" s="1183"/>
      <c r="P23" s="1183"/>
      <c r="Q23" s="1183"/>
      <c r="R23" s="1183"/>
      <c r="S23" s="1183"/>
      <c r="T23" s="1183"/>
      <c r="U23" s="1183"/>
      <c r="V23" s="1183"/>
    </row>
    <row r="24" spans="1:22" ht="15" customHeight="1">
      <c r="A24" s="1183"/>
      <c r="B24" s="1183"/>
      <c r="C24" s="1183"/>
      <c r="D24" s="1183"/>
      <c r="E24" s="1183"/>
      <c r="F24" s="1183"/>
      <c r="G24" s="1183"/>
      <c r="H24" s="1183"/>
      <c r="I24" s="1183"/>
      <c r="J24" s="1183"/>
      <c r="K24" s="1183"/>
      <c r="L24" s="1183"/>
      <c r="M24" s="1183"/>
      <c r="N24" s="1183"/>
      <c r="O24" s="1183"/>
      <c r="P24" s="1183"/>
      <c r="Q24" s="1183"/>
      <c r="R24" s="1183"/>
      <c r="S24" s="1183"/>
      <c r="T24" s="1183"/>
      <c r="U24" s="1183"/>
      <c r="V24" s="1183"/>
    </row>
    <row r="25" spans="1:22" ht="15" customHeight="1">
      <c r="A25" s="1183"/>
      <c r="B25" s="1183"/>
      <c r="C25" s="1183"/>
      <c r="D25" s="1183"/>
      <c r="E25" s="1183"/>
      <c r="F25" s="1183"/>
      <c r="G25" s="1183"/>
      <c r="H25" s="1183"/>
      <c r="I25" s="1183"/>
      <c r="J25" s="1183"/>
      <c r="K25" s="1183"/>
      <c r="L25" s="1183"/>
      <c r="M25" s="1183"/>
      <c r="N25" s="1183"/>
      <c r="O25" s="1183"/>
      <c r="P25" s="1183"/>
      <c r="Q25" s="1183"/>
      <c r="R25" s="1183"/>
      <c r="S25" s="1183"/>
      <c r="T25" s="1183"/>
      <c r="U25" s="1183"/>
      <c r="V25" s="1183"/>
    </row>
    <row r="26" spans="1:22" ht="15" customHeight="1">
      <c r="A26" s="1183"/>
      <c r="B26" s="1183"/>
      <c r="C26" s="1183"/>
      <c r="D26" s="1183"/>
      <c r="E26" s="1183"/>
      <c r="F26" s="1183"/>
      <c r="G26" s="1183"/>
      <c r="H26" s="1183"/>
      <c r="I26" s="1183"/>
      <c r="J26" s="1183"/>
      <c r="K26" s="1183"/>
      <c r="L26" s="1183"/>
      <c r="M26" s="1183"/>
      <c r="N26" s="1183"/>
      <c r="O26" s="1183"/>
      <c r="P26" s="1183"/>
      <c r="Q26" s="1183"/>
      <c r="R26" s="1183"/>
      <c r="S26" s="1183"/>
      <c r="T26" s="1183"/>
      <c r="U26" s="1183"/>
      <c r="V26" s="1183"/>
    </row>
    <row r="27" spans="1:22" ht="15" customHeight="1">
      <c r="A27" s="1183"/>
      <c r="B27" s="1183"/>
      <c r="C27" s="1183"/>
      <c r="D27" s="1183"/>
      <c r="E27" s="1183"/>
      <c r="F27" s="1183"/>
      <c r="G27" s="1183"/>
      <c r="H27" s="1183"/>
      <c r="I27" s="1183"/>
      <c r="J27" s="1183"/>
      <c r="K27" s="1183"/>
      <c r="L27" s="1183"/>
      <c r="M27" s="1183"/>
      <c r="N27" s="1183"/>
      <c r="O27" s="1183"/>
      <c r="P27" s="1183"/>
      <c r="Q27" s="1183"/>
      <c r="R27" s="1183"/>
      <c r="S27" s="1183"/>
      <c r="T27" s="1183"/>
      <c r="U27" s="1183"/>
      <c r="V27" s="1183"/>
    </row>
    <row r="28" spans="1:22" ht="10.5">
      <c r="A28" s="1183"/>
      <c r="B28" s="1183"/>
      <c r="C28" s="1183"/>
      <c r="D28" s="1183"/>
      <c r="E28" s="1183"/>
      <c r="F28" s="1183"/>
      <c r="G28" s="1183"/>
      <c r="H28" s="1183"/>
      <c r="I28" s="1183"/>
      <c r="J28" s="1183"/>
      <c r="K28" s="1183"/>
      <c r="L28" s="1183"/>
      <c r="M28" s="1183"/>
      <c r="N28" s="1183"/>
      <c r="O28" s="1183"/>
      <c r="P28" s="1183"/>
      <c r="Q28" s="1183"/>
      <c r="R28" s="1183"/>
      <c r="S28" s="1183"/>
      <c r="T28" s="1183"/>
      <c r="U28" s="1183"/>
      <c r="V28" s="1183"/>
    </row>
    <row r="29" spans="1:22" ht="15" customHeight="1">
      <c r="A29" s="1183"/>
      <c r="B29" s="1183"/>
      <c r="C29" s="1183"/>
      <c r="D29" s="1183"/>
      <c r="E29" s="1183"/>
      <c r="F29" s="1183"/>
      <c r="G29" s="1183"/>
      <c r="H29" s="1183"/>
      <c r="I29" s="1183"/>
      <c r="J29" s="1183"/>
      <c r="K29" s="1183"/>
      <c r="L29" s="1183"/>
      <c r="M29" s="1183"/>
      <c r="N29" s="1183"/>
      <c r="O29" s="1183"/>
      <c r="P29" s="1183"/>
      <c r="Q29" s="1183"/>
      <c r="R29" s="1183"/>
      <c r="S29" s="1183"/>
      <c r="T29" s="1183"/>
      <c r="U29" s="1183"/>
      <c r="V29" s="1183"/>
    </row>
    <row r="30" spans="1:22" ht="15" customHeight="1">
      <c r="A30" s="1183"/>
      <c r="B30" s="1183"/>
      <c r="C30" s="1183"/>
      <c r="D30" s="1183"/>
      <c r="E30" s="1183"/>
      <c r="F30" s="1183"/>
      <c r="G30" s="1183"/>
      <c r="H30" s="1183"/>
      <c r="I30" s="1183"/>
      <c r="J30" s="1183"/>
      <c r="K30" s="1183"/>
      <c r="L30" s="1183"/>
      <c r="M30" s="1183"/>
      <c r="N30" s="1183"/>
      <c r="O30" s="1183"/>
      <c r="P30" s="1183"/>
      <c r="Q30" s="1183"/>
      <c r="R30" s="1183"/>
      <c r="S30" s="1183"/>
      <c r="T30" s="1183"/>
      <c r="U30" s="1183"/>
      <c r="V30" s="1183"/>
    </row>
    <row r="31" spans="1:22" ht="15" customHeight="1">
      <c r="A31" s="1183"/>
      <c r="B31" s="1183"/>
      <c r="C31" s="1183"/>
      <c r="D31" s="1183"/>
      <c r="E31" s="1183"/>
      <c r="F31" s="1183"/>
      <c r="G31" s="1183"/>
      <c r="H31" s="1183"/>
      <c r="I31" s="1183"/>
      <c r="J31" s="1183"/>
      <c r="K31" s="1183"/>
      <c r="L31" s="1183"/>
      <c r="M31" s="1183"/>
      <c r="N31" s="1183"/>
      <c r="O31" s="1183"/>
      <c r="P31" s="1183"/>
      <c r="Q31" s="1183"/>
      <c r="R31" s="1183"/>
      <c r="S31" s="1183"/>
      <c r="T31" s="1183"/>
      <c r="U31" s="1183"/>
      <c r="V31" s="1183"/>
    </row>
    <row r="32" spans="1:22" ht="15" customHeight="1">
      <c r="A32" s="1183"/>
      <c r="B32" s="1183"/>
      <c r="C32" s="1183"/>
      <c r="D32" s="1183"/>
      <c r="E32" s="1183"/>
      <c r="F32" s="1183"/>
      <c r="G32" s="1183"/>
      <c r="H32" s="1183"/>
      <c r="I32" s="1183"/>
      <c r="J32" s="1183"/>
      <c r="K32" s="1183"/>
      <c r="L32" s="1183"/>
      <c r="M32" s="1183"/>
      <c r="N32" s="1183"/>
      <c r="O32" s="1183"/>
      <c r="P32" s="1183"/>
      <c r="Q32" s="1183"/>
      <c r="R32" s="1183"/>
      <c r="S32" s="1183"/>
      <c r="T32" s="1183"/>
      <c r="U32" s="1183"/>
      <c r="V32" s="1183"/>
    </row>
    <row r="33" spans="1:24" ht="15" customHeight="1">
      <c r="A33" s="1183"/>
      <c r="B33" s="1183"/>
      <c r="C33" s="1183"/>
      <c r="D33" s="1183"/>
      <c r="E33" s="1183"/>
      <c r="F33" s="1183"/>
      <c r="G33" s="1183"/>
      <c r="H33" s="1183"/>
      <c r="I33" s="1183"/>
      <c r="J33" s="1183"/>
      <c r="K33" s="1183"/>
      <c r="L33" s="1183"/>
      <c r="M33" s="1183"/>
      <c r="N33" s="1183"/>
      <c r="O33" s="1183"/>
      <c r="P33" s="1183"/>
      <c r="Q33" s="1183"/>
      <c r="R33" s="1183"/>
      <c r="S33" s="1183"/>
      <c r="T33" s="1183"/>
      <c r="U33" s="1183"/>
      <c r="V33" s="1183"/>
    </row>
    <row r="34" spans="1:24" ht="15" customHeight="1">
      <c r="A34" s="1183"/>
      <c r="B34" s="1183"/>
      <c r="C34" s="1183"/>
      <c r="D34" s="1183"/>
      <c r="E34" s="1183"/>
      <c r="F34" s="1183"/>
      <c r="G34" s="1183"/>
      <c r="H34" s="1183"/>
      <c r="I34" s="1183"/>
      <c r="J34" s="1183"/>
      <c r="K34" s="1183"/>
      <c r="L34" s="1183"/>
      <c r="M34" s="1183"/>
      <c r="N34" s="1183"/>
      <c r="O34" s="1183"/>
      <c r="P34" s="1183"/>
      <c r="Q34" s="1183"/>
      <c r="R34" s="1183"/>
      <c r="S34" s="1183"/>
      <c r="T34" s="1183"/>
      <c r="U34" s="1183"/>
      <c r="V34" s="1183"/>
    </row>
    <row r="35" spans="1:24" ht="15" customHeight="1">
      <c r="A35" s="1183"/>
      <c r="B35" s="1183"/>
      <c r="C35" s="1183"/>
      <c r="D35" s="1183"/>
      <c r="E35" s="1183"/>
      <c r="F35" s="1183"/>
      <c r="G35" s="1183"/>
      <c r="H35" s="1183"/>
      <c r="I35" s="1183"/>
      <c r="J35" s="1183"/>
      <c r="K35" s="1183"/>
      <c r="L35" s="1183"/>
      <c r="M35" s="1183"/>
      <c r="N35" s="1183"/>
      <c r="O35" s="1183"/>
      <c r="P35" s="1183"/>
      <c r="Q35" s="1183"/>
      <c r="R35" s="1183"/>
      <c r="S35" s="1183"/>
      <c r="T35" s="1183"/>
      <c r="U35" s="1183"/>
      <c r="V35" s="1183"/>
    </row>
    <row r="36" spans="1:24" ht="15" customHeight="1">
      <c r="A36" s="1183"/>
      <c r="B36" s="1183"/>
      <c r="C36" s="1183"/>
      <c r="D36" s="1183"/>
      <c r="E36" s="1183"/>
      <c r="F36" s="1183"/>
      <c r="G36" s="1183"/>
      <c r="H36" s="1183"/>
      <c r="I36" s="1183"/>
      <c r="J36" s="1183"/>
      <c r="K36" s="1183"/>
      <c r="L36" s="1183"/>
      <c r="M36" s="1183"/>
      <c r="N36" s="1183"/>
      <c r="O36" s="1183"/>
      <c r="P36" s="1183"/>
      <c r="Q36" s="1183"/>
      <c r="R36" s="1183"/>
      <c r="S36" s="1183"/>
      <c r="T36" s="1183"/>
      <c r="U36" s="1183"/>
      <c r="V36" s="1183"/>
    </row>
    <row r="37" spans="1:24" ht="15" customHeight="1">
      <c r="A37" s="1183"/>
      <c r="B37" s="1183"/>
      <c r="C37" s="1183"/>
      <c r="D37" s="1183"/>
      <c r="E37" s="1183"/>
      <c r="F37" s="1183"/>
      <c r="G37" s="1183"/>
      <c r="H37" s="1183"/>
      <c r="I37" s="1183"/>
      <c r="J37" s="1183"/>
      <c r="K37" s="1183"/>
      <c r="L37" s="1183"/>
      <c r="M37" s="1183"/>
      <c r="N37" s="1183"/>
      <c r="O37" s="1183"/>
      <c r="P37" s="1183"/>
      <c r="Q37" s="1183"/>
      <c r="R37" s="1183"/>
      <c r="S37" s="1183"/>
      <c r="T37" s="1183"/>
      <c r="U37" s="1183"/>
      <c r="V37" s="1183"/>
    </row>
    <row r="38" spans="1:24" ht="15" customHeight="1">
      <c r="A38" s="1183"/>
      <c r="B38" s="1183"/>
      <c r="C38" s="1183"/>
      <c r="D38" s="1183"/>
      <c r="E38" s="1183"/>
      <c r="F38" s="1183"/>
      <c r="G38" s="1183"/>
      <c r="H38" s="1183"/>
      <c r="I38" s="1183"/>
      <c r="J38" s="1183"/>
      <c r="K38" s="1183"/>
      <c r="L38" s="1183"/>
      <c r="M38" s="1183"/>
      <c r="N38" s="1183"/>
      <c r="O38" s="1183"/>
      <c r="P38" s="1183"/>
      <c r="Q38" s="1183"/>
      <c r="R38" s="1183"/>
      <c r="S38" s="1183"/>
      <c r="T38" s="1183"/>
      <c r="U38" s="1183"/>
      <c r="V38" s="1183"/>
    </row>
    <row r="39" spans="1:24" ht="15" customHeight="1">
      <c r="A39" s="1183"/>
      <c r="B39" s="1183"/>
      <c r="C39" s="1183"/>
      <c r="D39" s="1183"/>
      <c r="E39" s="1183"/>
      <c r="F39" s="1183"/>
      <c r="G39" s="1183"/>
      <c r="H39" s="1183"/>
      <c r="I39" s="1183"/>
      <c r="J39" s="1183"/>
      <c r="K39" s="1183"/>
      <c r="L39" s="1183"/>
      <c r="M39" s="1183"/>
      <c r="N39" s="1183"/>
      <c r="O39" s="1183"/>
      <c r="P39" s="1183"/>
      <c r="Q39" s="1183"/>
      <c r="R39" s="1183"/>
      <c r="S39" s="1183"/>
      <c r="T39" s="1183"/>
      <c r="U39" s="1183"/>
      <c r="V39" s="1183"/>
    </row>
    <row r="40" spans="1:24" ht="15" customHeight="1">
      <c r="A40" s="1183"/>
      <c r="B40" s="1183"/>
      <c r="C40" s="1183"/>
      <c r="D40" s="1183"/>
      <c r="E40" s="1183"/>
      <c r="F40" s="1183"/>
      <c r="G40" s="1183"/>
      <c r="H40" s="1183"/>
      <c r="I40" s="1183"/>
      <c r="J40" s="1183"/>
      <c r="K40" s="1183"/>
      <c r="L40" s="1183"/>
      <c r="M40" s="1183"/>
      <c r="N40" s="1183"/>
      <c r="O40" s="1183"/>
      <c r="P40" s="1183"/>
      <c r="Q40" s="1183"/>
      <c r="R40" s="1183"/>
      <c r="S40" s="1183"/>
      <c r="T40" s="1183"/>
      <c r="U40" s="1183"/>
      <c r="V40" s="1183"/>
    </row>
    <row r="41" spans="1:24" ht="15" customHeight="1">
      <c r="A41" s="1183"/>
      <c r="B41" s="1183"/>
      <c r="C41" s="1183"/>
      <c r="D41" s="1183"/>
      <c r="E41" s="1183"/>
      <c r="F41" s="1183"/>
      <c r="G41" s="1183"/>
      <c r="H41" s="1183"/>
      <c r="I41" s="1183"/>
      <c r="J41" s="1183"/>
      <c r="K41" s="1183"/>
      <c r="L41" s="1183"/>
      <c r="M41" s="1183"/>
      <c r="N41" s="1183"/>
      <c r="O41" s="1183"/>
      <c r="P41" s="1183"/>
      <c r="Q41" s="1183"/>
      <c r="R41" s="1183"/>
      <c r="S41" s="1183"/>
      <c r="T41" s="1183"/>
      <c r="U41" s="1183"/>
      <c r="V41" s="1183"/>
    </row>
    <row r="42" spans="1:24" ht="15" customHeight="1">
      <c r="A42" s="1183"/>
      <c r="B42" s="1183"/>
      <c r="C42" s="1183"/>
      <c r="D42" s="1183"/>
      <c r="E42" s="1183"/>
      <c r="F42" s="1183"/>
      <c r="G42" s="1183"/>
      <c r="H42" s="1183"/>
      <c r="I42" s="1183"/>
      <c r="J42" s="1183"/>
      <c r="K42" s="1183"/>
      <c r="L42" s="1183"/>
      <c r="M42" s="1183"/>
      <c r="N42" s="1183"/>
      <c r="O42" s="1183"/>
      <c r="P42" s="1183"/>
      <c r="Q42" s="1183"/>
      <c r="R42" s="1183"/>
      <c r="S42" s="1183"/>
      <c r="T42" s="1183"/>
      <c r="U42" s="1183"/>
      <c r="V42" s="1183"/>
    </row>
    <row r="43" spans="1:24" ht="15" customHeight="1">
      <c r="A43" s="1183"/>
      <c r="B43" s="1183"/>
      <c r="C43" s="1183"/>
      <c r="D43" s="1183"/>
      <c r="E43" s="1183"/>
      <c r="F43" s="1183"/>
      <c r="G43" s="1183"/>
      <c r="H43" s="1183"/>
      <c r="I43" s="1183"/>
      <c r="J43" s="1183"/>
      <c r="K43" s="1183"/>
      <c r="L43" s="1183"/>
      <c r="M43" s="1183"/>
      <c r="N43" s="1183"/>
      <c r="O43" s="1183"/>
      <c r="P43" s="1183"/>
      <c r="Q43" s="1183"/>
      <c r="R43" s="1183"/>
      <c r="S43" s="1183"/>
      <c r="T43" s="1183"/>
      <c r="U43" s="1183"/>
      <c r="V43" s="1183"/>
    </row>
    <row r="44" spans="1:24" ht="15" customHeight="1">
      <c r="A44" s="1183"/>
      <c r="B44" s="1183"/>
      <c r="C44" s="1183"/>
      <c r="D44" s="1183"/>
      <c r="E44" s="1183"/>
      <c r="F44" s="1183"/>
      <c r="G44" s="1183"/>
      <c r="H44" s="1183"/>
      <c r="I44" s="1183"/>
      <c r="J44" s="1183"/>
      <c r="K44" s="1183"/>
      <c r="L44" s="1183"/>
      <c r="M44" s="1183"/>
      <c r="N44" s="1183"/>
      <c r="O44" s="1183"/>
      <c r="P44" s="1183"/>
      <c r="Q44" s="1183"/>
      <c r="R44" s="1183"/>
      <c r="S44" s="1183"/>
      <c r="T44" s="1183"/>
      <c r="U44" s="1183"/>
      <c r="V44" s="1183"/>
    </row>
    <row r="45" spans="1:24" ht="15" customHeight="1">
      <c r="A45" s="1183"/>
      <c r="B45" s="1183"/>
      <c r="C45" s="1183"/>
      <c r="D45" s="1183"/>
      <c r="E45" s="1183"/>
      <c r="F45" s="1183"/>
      <c r="G45" s="1183"/>
      <c r="H45" s="1183"/>
      <c r="I45" s="1183"/>
      <c r="J45" s="1183"/>
      <c r="K45" s="1183"/>
      <c r="L45" s="1183"/>
      <c r="M45" s="1183"/>
      <c r="N45" s="1183"/>
      <c r="O45" s="1183"/>
      <c r="P45" s="1183"/>
      <c r="Q45" s="1183"/>
      <c r="R45" s="1183"/>
      <c r="S45" s="1183"/>
      <c r="T45" s="1183"/>
      <c r="U45" s="1183"/>
      <c r="V45" s="1183"/>
    </row>
    <row r="46" spans="1:24" ht="15" customHeight="1">
      <c r="A46" s="1183"/>
      <c r="B46" s="1183"/>
      <c r="C46" s="1183"/>
      <c r="D46" s="1183"/>
      <c r="E46" s="1183"/>
      <c r="F46" s="1183"/>
      <c r="G46" s="1183"/>
      <c r="H46" s="1183"/>
      <c r="I46" s="1183"/>
      <c r="J46" s="1183"/>
      <c r="K46" s="1183"/>
      <c r="L46" s="1183"/>
      <c r="M46" s="1183"/>
      <c r="N46" s="1183"/>
      <c r="O46" s="1183"/>
      <c r="P46" s="1183"/>
      <c r="Q46" s="1183"/>
      <c r="R46" s="1183"/>
      <c r="S46" s="1183"/>
      <c r="T46" s="1183"/>
      <c r="U46" s="1183"/>
      <c r="V46" s="1183"/>
    </row>
    <row r="47" spans="1:24" ht="10.5">
      <c r="A47" s="1183"/>
      <c r="B47" s="1183"/>
      <c r="C47" s="1183"/>
      <c r="D47" s="1183"/>
      <c r="E47" s="1183"/>
      <c r="F47" s="1183"/>
      <c r="G47" s="1183"/>
      <c r="H47" s="1183"/>
      <c r="I47" s="1183"/>
      <c r="J47" s="1183"/>
      <c r="K47" s="1183"/>
      <c r="L47" s="1183"/>
      <c r="M47" s="1183"/>
      <c r="N47" s="1183"/>
      <c r="O47" s="1183"/>
      <c r="P47" s="1183"/>
      <c r="Q47" s="1183"/>
      <c r="R47" s="1183"/>
      <c r="S47" s="1183"/>
      <c r="T47" s="1183"/>
      <c r="U47" s="1183"/>
      <c r="V47" s="1183"/>
    </row>
    <row r="48" spans="1:24" ht="15" customHeight="1">
      <c r="A48" s="1183"/>
      <c r="B48" s="1183"/>
      <c r="C48" s="1183"/>
      <c r="D48" s="1183"/>
      <c r="E48" s="1183"/>
      <c r="F48" s="1183"/>
      <c r="G48" s="1183"/>
      <c r="H48" s="1183"/>
      <c r="I48" s="1183"/>
      <c r="J48" s="1183"/>
      <c r="K48" s="1183"/>
      <c r="L48" s="1183"/>
      <c r="M48" s="1183"/>
      <c r="N48" s="1183"/>
      <c r="O48" s="1183"/>
      <c r="P48" s="1183"/>
      <c r="Q48" s="1183"/>
      <c r="R48" s="1183"/>
      <c r="S48" s="1183"/>
      <c r="T48" s="1183"/>
      <c r="U48" s="1183"/>
      <c r="V48" s="1183"/>
      <c r="W48" s="928"/>
      <c r="X48" s="928"/>
    </row>
    <row r="49" spans="1:24" ht="15" customHeight="1">
      <c r="A49" s="1183"/>
      <c r="B49" s="1183"/>
      <c r="C49" s="1183"/>
      <c r="D49" s="1183"/>
      <c r="E49" s="1183"/>
      <c r="F49" s="1183"/>
      <c r="G49" s="1183"/>
      <c r="H49" s="1183"/>
      <c r="I49" s="1183"/>
      <c r="J49" s="1183"/>
      <c r="K49" s="1183"/>
      <c r="L49" s="1183"/>
      <c r="M49" s="1183"/>
      <c r="N49" s="1183"/>
      <c r="O49" s="1183"/>
      <c r="P49" s="1183"/>
      <c r="Q49" s="1183"/>
      <c r="R49" s="1183"/>
      <c r="S49" s="1183"/>
      <c r="T49" s="1183"/>
      <c r="U49" s="1183"/>
      <c r="V49" s="1183"/>
      <c r="W49" s="928"/>
      <c r="X49" s="928"/>
    </row>
    <row r="50" spans="1:24" ht="15" customHeight="1">
      <c r="A50" s="1183"/>
      <c r="B50" s="1183"/>
      <c r="C50" s="1183"/>
      <c r="D50" s="1183"/>
      <c r="E50" s="1183"/>
      <c r="F50" s="1183"/>
      <c r="G50" s="1183"/>
      <c r="H50" s="1183"/>
      <c r="I50" s="1183"/>
      <c r="J50" s="1183"/>
      <c r="K50" s="1183"/>
      <c r="L50" s="1183"/>
      <c r="M50" s="1183"/>
      <c r="N50" s="1183"/>
      <c r="O50" s="1183"/>
      <c r="P50" s="1183"/>
      <c r="Q50" s="1183"/>
      <c r="R50" s="1183"/>
      <c r="S50" s="1183"/>
      <c r="T50" s="1183"/>
      <c r="U50" s="1183"/>
      <c r="V50" s="1183"/>
      <c r="W50" s="928"/>
      <c r="X50" s="928"/>
    </row>
    <row r="51" spans="1:24" ht="15" customHeight="1">
      <c r="A51" s="1183"/>
      <c r="B51" s="1183"/>
      <c r="C51" s="1183"/>
      <c r="D51" s="1183"/>
      <c r="E51" s="1183"/>
      <c r="F51" s="1183"/>
      <c r="G51" s="1183"/>
      <c r="H51" s="1183"/>
      <c r="I51" s="1183"/>
      <c r="J51" s="1183"/>
      <c r="K51" s="1183"/>
      <c r="L51" s="1183"/>
      <c r="M51" s="1183"/>
      <c r="N51" s="1183"/>
      <c r="O51" s="1183"/>
      <c r="P51" s="1183"/>
      <c r="Q51" s="1183"/>
      <c r="R51" s="1183"/>
      <c r="S51" s="1183"/>
      <c r="T51" s="1183"/>
      <c r="U51" s="1183"/>
      <c r="V51" s="1183"/>
      <c r="W51" s="928"/>
      <c r="X51" s="928"/>
    </row>
    <row r="52" spans="1:24" ht="15" customHeight="1">
      <c r="A52" s="1183"/>
      <c r="B52" s="1183"/>
      <c r="C52" s="1183"/>
      <c r="D52" s="1183"/>
      <c r="E52" s="1183"/>
      <c r="F52" s="1183"/>
      <c r="G52" s="1183"/>
      <c r="H52" s="1183"/>
      <c r="I52" s="1183"/>
      <c r="J52" s="1183"/>
      <c r="K52" s="1183"/>
      <c r="L52" s="1183"/>
      <c r="M52" s="1183"/>
      <c r="N52" s="1183"/>
      <c r="O52" s="1183"/>
      <c r="P52" s="1183"/>
      <c r="Q52" s="1183"/>
      <c r="R52" s="1183"/>
      <c r="S52" s="1183"/>
      <c r="T52" s="1183"/>
      <c r="U52" s="1183"/>
      <c r="V52" s="1183"/>
      <c r="W52" s="928"/>
      <c r="X52" s="928"/>
    </row>
    <row r="53" spans="1:24" ht="15" customHeight="1">
      <c r="A53" s="1183"/>
      <c r="B53" s="1183"/>
      <c r="C53" s="1183"/>
      <c r="D53" s="1183"/>
      <c r="E53" s="1183"/>
      <c r="F53" s="1183"/>
      <c r="G53" s="1183"/>
      <c r="H53" s="1183"/>
      <c r="I53" s="1183"/>
      <c r="J53" s="1183"/>
      <c r="K53" s="1183"/>
      <c r="L53" s="1183"/>
      <c r="M53" s="1183"/>
      <c r="N53" s="1183"/>
      <c r="O53" s="1183"/>
      <c r="P53" s="1183"/>
      <c r="Q53" s="1183"/>
      <c r="R53" s="1183"/>
      <c r="S53" s="1183"/>
      <c r="T53" s="1183"/>
      <c r="U53" s="1183"/>
      <c r="V53" s="1183"/>
      <c r="W53" s="928"/>
      <c r="X53" s="928"/>
    </row>
    <row r="54" spans="1:24" ht="15" customHeight="1">
      <c r="A54" s="1183"/>
      <c r="B54" s="1183"/>
      <c r="C54" s="1183"/>
      <c r="D54" s="1183"/>
      <c r="E54" s="1183"/>
      <c r="F54" s="1183"/>
      <c r="G54" s="1183"/>
      <c r="H54" s="1183"/>
      <c r="I54" s="1183"/>
      <c r="J54" s="1183"/>
      <c r="K54" s="1183"/>
      <c r="L54" s="1183"/>
      <c r="M54" s="1183"/>
      <c r="N54" s="1183"/>
      <c r="O54" s="1183"/>
      <c r="P54" s="1183"/>
      <c r="Q54" s="1183"/>
      <c r="R54" s="1183"/>
      <c r="S54" s="1183"/>
      <c r="T54" s="1183"/>
      <c r="U54" s="1183"/>
      <c r="V54" s="1183"/>
      <c r="W54" s="928"/>
      <c r="X54" s="928"/>
    </row>
    <row r="55" spans="1:24" ht="15" customHeight="1">
      <c r="A55" s="1183"/>
      <c r="B55" s="1183"/>
      <c r="C55" s="1183"/>
      <c r="D55" s="1183"/>
      <c r="E55" s="1183"/>
      <c r="F55" s="1183"/>
      <c r="G55" s="1183"/>
      <c r="H55" s="1183"/>
      <c r="I55" s="1183"/>
      <c r="J55" s="1183"/>
      <c r="K55" s="1183"/>
      <c r="L55" s="1183"/>
      <c r="M55" s="1183"/>
      <c r="N55" s="1183"/>
      <c r="O55" s="1183"/>
      <c r="P55" s="1183"/>
      <c r="Q55" s="1183"/>
      <c r="R55" s="1183"/>
      <c r="S55" s="1183"/>
      <c r="T55" s="1183"/>
      <c r="U55" s="1183"/>
      <c r="V55" s="1183"/>
      <c r="W55" s="928"/>
      <c r="X55" s="928"/>
    </row>
    <row r="56" spans="1:24" ht="15" customHeight="1">
      <c r="A56" s="1183"/>
      <c r="B56" s="1183"/>
      <c r="C56" s="1183"/>
      <c r="D56" s="1183"/>
      <c r="E56" s="1183"/>
      <c r="F56" s="1183"/>
      <c r="G56" s="1183"/>
      <c r="H56" s="1183"/>
      <c r="I56" s="1183"/>
      <c r="J56" s="1183"/>
      <c r="K56" s="1183"/>
      <c r="L56" s="1183"/>
      <c r="M56" s="1183"/>
      <c r="N56" s="1183"/>
      <c r="O56" s="1183"/>
      <c r="P56" s="1183"/>
      <c r="Q56" s="1183"/>
      <c r="R56" s="1183"/>
      <c r="S56" s="1183"/>
      <c r="T56" s="1183"/>
      <c r="U56" s="1183"/>
      <c r="V56" s="1183"/>
      <c r="W56" s="928"/>
      <c r="X56" s="928"/>
    </row>
    <row r="57" spans="1:24" ht="15" customHeight="1">
      <c r="A57" s="1183"/>
      <c r="B57" s="1183"/>
      <c r="C57" s="1183"/>
      <c r="D57" s="1183"/>
      <c r="E57" s="1183"/>
      <c r="F57" s="1183"/>
      <c r="G57" s="1183"/>
      <c r="H57" s="1183"/>
      <c r="I57" s="1183"/>
      <c r="J57" s="1183"/>
      <c r="K57" s="1183"/>
      <c r="L57" s="1183"/>
      <c r="M57" s="1183"/>
      <c r="N57" s="1183"/>
      <c r="O57" s="1183"/>
      <c r="P57" s="1183"/>
      <c r="Q57" s="1183"/>
      <c r="R57" s="1183"/>
      <c r="S57" s="1183"/>
      <c r="T57" s="1183"/>
      <c r="U57" s="1183"/>
      <c r="V57" s="1183"/>
      <c r="W57" s="928"/>
      <c r="X57" s="928"/>
    </row>
    <row r="58" spans="1:24" ht="10.5">
      <c r="A58" s="1183"/>
      <c r="B58" s="1183"/>
      <c r="C58" s="1183"/>
      <c r="D58" s="1183"/>
      <c r="E58" s="1183"/>
      <c r="F58" s="1183"/>
      <c r="G58" s="1183"/>
      <c r="H58" s="1183"/>
      <c r="I58" s="1183"/>
      <c r="J58" s="1183"/>
      <c r="K58" s="1183"/>
      <c r="L58" s="1183"/>
      <c r="M58" s="1183"/>
      <c r="N58" s="1183"/>
      <c r="O58" s="1183"/>
      <c r="P58" s="1183"/>
      <c r="Q58" s="1183"/>
      <c r="R58" s="1183"/>
      <c r="S58" s="1183"/>
      <c r="T58" s="1183"/>
      <c r="U58" s="1183"/>
      <c r="V58" s="1183"/>
    </row>
    <row r="59" spans="1:24" ht="10.5">
      <c r="A59" s="1183"/>
      <c r="B59" s="1183"/>
      <c r="C59" s="1183"/>
      <c r="D59" s="1183"/>
      <c r="E59" s="1183"/>
      <c r="F59" s="1183"/>
      <c r="G59" s="1183"/>
      <c r="H59" s="1183"/>
      <c r="I59" s="1183"/>
      <c r="J59" s="1183"/>
      <c r="K59" s="1183"/>
      <c r="L59" s="1183"/>
      <c r="M59" s="1183"/>
      <c r="N59" s="1183"/>
      <c r="O59" s="1183"/>
      <c r="P59" s="1183"/>
      <c r="Q59" s="1183"/>
      <c r="R59" s="1183"/>
      <c r="S59" s="1183"/>
      <c r="T59" s="1183"/>
      <c r="U59" s="1183"/>
      <c r="V59" s="1183"/>
    </row>
    <row r="60" spans="1:24" ht="15" customHeight="1">
      <c r="A60" s="1183"/>
      <c r="B60" s="1183"/>
      <c r="C60" s="1183"/>
      <c r="D60" s="1183"/>
      <c r="E60" s="1183"/>
      <c r="F60" s="1183"/>
      <c r="G60" s="1183"/>
      <c r="H60" s="1183"/>
      <c r="I60" s="1183"/>
      <c r="J60" s="1183"/>
      <c r="K60" s="1183"/>
      <c r="L60" s="1183"/>
      <c r="M60" s="1183"/>
      <c r="N60" s="1183"/>
      <c r="O60" s="1183"/>
      <c r="P60" s="1183"/>
      <c r="Q60" s="1183"/>
      <c r="R60" s="1183"/>
      <c r="S60" s="1183"/>
      <c r="T60" s="1183"/>
      <c r="U60" s="1183"/>
      <c r="V60" s="1183"/>
      <c r="W60" s="928"/>
      <c r="X60" s="928"/>
    </row>
    <row r="61" spans="1:24" ht="15" customHeight="1">
      <c r="A61" s="1183"/>
      <c r="B61" s="1183"/>
      <c r="C61" s="1183"/>
      <c r="D61" s="1183"/>
      <c r="E61" s="1183"/>
      <c r="F61" s="1183"/>
      <c r="G61" s="1183"/>
      <c r="H61" s="1183"/>
      <c r="I61" s="1183"/>
      <c r="J61" s="1183"/>
      <c r="K61" s="1183"/>
      <c r="L61" s="1183"/>
      <c r="M61" s="1183"/>
      <c r="N61" s="1183"/>
      <c r="O61" s="1183"/>
      <c r="P61" s="1183"/>
      <c r="Q61" s="1183"/>
      <c r="R61" s="1183"/>
      <c r="S61" s="1183"/>
      <c r="T61" s="1183"/>
      <c r="U61" s="1183"/>
      <c r="V61" s="1183"/>
      <c r="W61" s="928"/>
      <c r="X61" s="928"/>
    </row>
    <row r="62" spans="1:24" ht="15" customHeight="1">
      <c r="A62" s="1183"/>
      <c r="B62" s="1183"/>
      <c r="C62" s="1183"/>
      <c r="D62" s="1183"/>
      <c r="E62" s="1183"/>
      <c r="F62" s="1183"/>
      <c r="G62" s="1183"/>
      <c r="H62" s="1183"/>
      <c r="I62" s="1183"/>
      <c r="J62" s="1183"/>
      <c r="K62" s="1183"/>
      <c r="L62" s="1183"/>
      <c r="M62" s="1183"/>
      <c r="N62" s="1183"/>
      <c r="O62" s="1183"/>
      <c r="P62" s="1183"/>
      <c r="Q62" s="1183"/>
      <c r="R62" s="1183"/>
      <c r="S62" s="1183"/>
      <c r="T62" s="1183"/>
      <c r="U62" s="1183"/>
      <c r="V62" s="1183"/>
      <c r="W62" s="928"/>
      <c r="X62" s="928"/>
    </row>
    <row r="63" spans="1:24" ht="15" customHeight="1">
      <c r="A63" s="1183"/>
      <c r="B63" s="1183"/>
      <c r="C63" s="1183"/>
      <c r="D63" s="1183"/>
      <c r="E63" s="1183"/>
      <c r="F63" s="1183"/>
      <c r="G63" s="1183"/>
      <c r="H63" s="1183"/>
      <c r="I63" s="1183"/>
      <c r="J63" s="1183"/>
      <c r="K63" s="1183"/>
      <c r="L63" s="1183"/>
      <c r="M63" s="1183"/>
      <c r="N63" s="1183"/>
      <c r="O63" s="1183"/>
      <c r="P63" s="1183"/>
      <c r="Q63" s="1183"/>
      <c r="R63" s="1183"/>
      <c r="S63" s="1183"/>
      <c r="T63" s="1183"/>
      <c r="U63" s="1183"/>
      <c r="V63" s="1183"/>
      <c r="W63" s="928"/>
      <c r="X63" s="928"/>
    </row>
    <row r="64" spans="1:24" ht="15" customHeight="1">
      <c r="A64" s="1183"/>
      <c r="B64" s="1183"/>
      <c r="C64" s="1183"/>
      <c r="D64" s="1183"/>
      <c r="E64" s="1183"/>
      <c r="F64" s="1183"/>
      <c r="G64" s="1183"/>
      <c r="H64" s="1183"/>
      <c r="I64" s="1183"/>
      <c r="J64" s="1183"/>
      <c r="K64" s="1183"/>
      <c r="L64" s="1183"/>
      <c r="M64" s="1183"/>
      <c r="N64" s="1183"/>
      <c r="O64" s="1183"/>
      <c r="P64" s="1183"/>
      <c r="Q64" s="1183"/>
      <c r="R64" s="1183"/>
      <c r="S64" s="1183"/>
      <c r="T64" s="1183"/>
      <c r="U64" s="1183"/>
      <c r="V64" s="1183"/>
      <c r="W64" s="928"/>
      <c r="X64" s="928"/>
    </row>
    <row r="65" spans="1:24" ht="15" customHeight="1">
      <c r="A65" s="1183"/>
      <c r="B65" s="1183"/>
      <c r="C65" s="1183"/>
      <c r="D65" s="1183"/>
      <c r="E65" s="1183"/>
      <c r="F65" s="1183"/>
      <c r="G65" s="1183"/>
      <c r="H65" s="1183"/>
      <c r="I65" s="1183"/>
      <c r="J65" s="1183"/>
      <c r="K65" s="1183"/>
      <c r="L65" s="1183"/>
      <c r="M65" s="1183"/>
      <c r="N65" s="1183"/>
      <c r="O65" s="1183"/>
      <c r="P65" s="1183"/>
      <c r="Q65" s="1183"/>
      <c r="R65" s="1183"/>
      <c r="S65" s="1183"/>
      <c r="T65" s="1183"/>
      <c r="U65" s="1183"/>
      <c r="V65" s="1183"/>
      <c r="W65" s="928"/>
      <c r="X65" s="928"/>
    </row>
    <row r="66" spans="1:24" ht="15" customHeight="1">
      <c r="A66" s="1183"/>
      <c r="B66" s="1183"/>
      <c r="C66" s="1183"/>
      <c r="D66" s="1183"/>
      <c r="E66" s="1183"/>
      <c r="F66" s="1183"/>
      <c r="G66" s="1183"/>
      <c r="H66" s="1183"/>
      <c r="I66" s="1183"/>
      <c r="J66" s="1183"/>
      <c r="K66" s="1183"/>
      <c r="L66" s="1183"/>
      <c r="M66" s="1183"/>
      <c r="N66" s="1183"/>
      <c r="O66" s="1183"/>
      <c r="P66" s="1183"/>
      <c r="Q66" s="1183"/>
      <c r="R66" s="1183"/>
      <c r="S66" s="1183"/>
      <c r="T66" s="1183"/>
      <c r="U66" s="1183"/>
      <c r="V66" s="1183"/>
      <c r="W66" s="928"/>
      <c r="X66" s="928"/>
    </row>
    <row r="67" spans="1:24" ht="15" customHeight="1">
      <c r="A67" s="1183"/>
      <c r="B67" s="1183"/>
      <c r="C67" s="1183"/>
      <c r="D67" s="1183"/>
      <c r="E67" s="1183"/>
      <c r="F67" s="1183"/>
      <c r="G67" s="1183"/>
      <c r="H67" s="1183"/>
      <c r="I67" s="1183"/>
      <c r="J67" s="1183"/>
      <c r="K67" s="1183"/>
      <c r="L67" s="1183"/>
      <c r="M67" s="1183"/>
      <c r="N67" s="1183"/>
      <c r="O67" s="1183"/>
      <c r="P67" s="1183"/>
      <c r="Q67" s="1183"/>
      <c r="R67" s="1183"/>
      <c r="S67" s="1183"/>
      <c r="T67" s="1183"/>
      <c r="U67" s="1183"/>
      <c r="V67" s="1183"/>
      <c r="W67" s="928"/>
      <c r="X67" s="928"/>
    </row>
    <row r="68" spans="1:24" ht="15" customHeight="1">
      <c r="A68" s="1183"/>
      <c r="B68" s="1183"/>
      <c r="C68" s="1183"/>
      <c r="D68" s="1183"/>
      <c r="E68" s="1183"/>
      <c r="F68" s="1183"/>
      <c r="G68" s="1183"/>
      <c r="H68" s="1183"/>
      <c r="I68" s="1183"/>
      <c r="J68" s="1183"/>
      <c r="K68" s="1183"/>
      <c r="L68" s="1183"/>
      <c r="M68" s="1183"/>
      <c r="N68" s="1183"/>
      <c r="O68" s="1183"/>
      <c r="P68" s="1183"/>
      <c r="Q68" s="1183"/>
      <c r="R68" s="1183"/>
      <c r="S68" s="1183"/>
      <c r="T68" s="1183"/>
      <c r="U68" s="1183"/>
      <c r="V68" s="1183"/>
      <c r="W68" s="928"/>
      <c r="X68" s="928"/>
    </row>
    <row r="69" spans="1:24" ht="15" customHeight="1">
      <c r="A69" s="1183"/>
      <c r="B69" s="1183"/>
      <c r="C69" s="1183"/>
      <c r="D69" s="1183"/>
      <c r="E69" s="1183"/>
      <c r="F69" s="1183"/>
      <c r="G69" s="1183"/>
      <c r="H69" s="1183"/>
      <c r="I69" s="1183"/>
      <c r="J69" s="1183"/>
      <c r="K69" s="1183"/>
      <c r="L69" s="1183"/>
      <c r="M69" s="1183"/>
      <c r="N69" s="1183"/>
      <c r="O69" s="1183"/>
      <c r="P69" s="1183"/>
      <c r="Q69" s="1183"/>
      <c r="R69" s="1183"/>
      <c r="S69" s="1183"/>
      <c r="T69" s="1183"/>
      <c r="U69" s="1183"/>
      <c r="V69" s="1183"/>
      <c r="W69" s="928"/>
      <c r="X69" s="928"/>
    </row>
    <row r="70" spans="1:24" ht="10.5">
      <c r="A70" s="1183"/>
      <c r="B70" s="1183"/>
      <c r="C70" s="1183"/>
      <c r="D70" s="1183"/>
      <c r="E70" s="1183"/>
      <c r="F70" s="1183"/>
      <c r="G70" s="1183"/>
      <c r="H70" s="1183"/>
      <c r="I70" s="1183"/>
      <c r="J70" s="1183"/>
      <c r="K70" s="1183"/>
      <c r="L70" s="1183"/>
      <c r="M70" s="1183"/>
      <c r="N70" s="1183"/>
      <c r="O70" s="1183"/>
      <c r="P70" s="1183"/>
      <c r="Q70" s="1183"/>
      <c r="R70" s="1183"/>
      <c r="S70" s="1183"/>
      <c r="T70" s="1183"/>
      <c r="U70" s="1183"/>
      <c r="V70" s="1183"/>
    </row>
    <row r="71" spans="1:24" ht="10.5">
      <c r="A71" s="1183"/>
      <c r="B71" s="1183"/>
      <c r="C71" s="1183"/>
      <c r="D71" s="1183"/>
      <c r="E71" s="1183"/>
      <c r="F71" s="1183"/>
      <c r="G71" s="1183"/>
      <c r="H71" s="1183"/>
      <c r="I71" s="1183"/>
      <c r="J71" s="1183"/>
      <c r="K71" s="1183"/>
      <c r="L71" s="1183"/>
      <c r="M71" s="1183"/>
      <c r="N71" s="1183"/>
      <c r="O71" s="1183"/>
      <c r="P71" s="1183"/>
      <c r="Q71" s="1183"/>
      <c r="R71" s="1183"/>
      <c r="S71" s="1183"/>
      <c r="T71" s="1183"/>
      <c r="U71" s="1183"/>
      <c r="V71" s="1183"/>
    </row>
    <row r="72" spans="1:24" ht="15" customHeight="1">
      <c r="A72" s="1183"/>
      <c r="B72" s="1183"/>
      <c r="C72" s="1183"/>
      <c r="D72" s="1183"/>
      <c r="E72" s="1183"/>
      <c r="F72" s="1183"/>
      <c r="G72" s="1183"/>
      <c r="H72" s="1183"/>
      <c r="I72" s="1183"/>
      <c r="J72" s="1183"/>
      <c r="K72" s="1183"/>
      <c r="L72" s="1183"/>
      <c r="M72" s="1183"/>
      <c r="N72" s="1183"/>
      <c r="O72" s="1183"/>
      <c r="P72" s="1183"/>
      <c r="Q72" s="1183"/>
      <c r="R72" s="1183"/>
      <c r="S72" s="1183"/>
      <c r="T72" s="1183"/>
      <c r="U72" s="1183"/>
      <c r="V72" s="1183"/>
      <c r="W72" s="928"/>
      <c r="X72" s="928"/>
    </row>
    <row r="73" spans="1:24" ht="15" customHeight="1">
      <c r="A73" s="1183"/>
      <c r="B73" s="1183"/>
      <c r="C73" s="1183"/>
      <c r="D73" s="1183"/>
      <c r="E73" s="1183"/>
      <c r="F73" s="1183"/>
      <c r="G73" s="1183"/>
      <c r="H73" s="1183"/>
      <c r="I73" s="1183"/>
      <c r="J73" s="1183"/>
      <c r="K73" s="1183"/>
      <c r="L73" s="1183"/>
      <c r="M73" s="1183"/>
      <c r="N73" s="1183"/>
      <c r="O73" s="1183"/>
      <c r="P73" s="1183"/>
      <c r="Q73" s="1183"/>
      <c r="R73" s="1183"/>
      <c r="S73" s="1183"/>
      <c r="T73" s="1183"/>
      <c r="U73" s="1183"/>
      <c r="V73" s="1183"/>
      <c r="X73" s="928"/>
    </row>
    <row r="74" spans="1:24" ht="15" customHeight="1">
      <c r="A74" s="1183"/>
      <c r="B74" s="1183"/>
      <c r="C74" s="1183"/>
      <c r="D74" s="1183"/>
      <c r="E74" s="1183"/>
      <c r="F74" s="1183"/>
      <c r="G74" s="1183"/>
      <c r="H74" s="1183"/>
      <c r="I74" s="1183"/>
      <c r="J74" s="1183"/>
      <c r="K74" s="1183"/>
      <c r="L74" s="1183"/>
      <c r="M74" s="1183"/>
      <c r="N74" s="1183"/>
      <c r="O74" s="1183"/>
      <c r="P74" s="1183"/>
      <c r="Q74" s="1183"/>
      <c r="R74" s="1183"/>
      <c r="S74" s="1183"/>
      <c r="T74" s="1183"/>
      <c r="U74" s="1183"/>
      <c r="V74" s="1183"/>
      <c r="X74" s="928"/>
    </row>
    <row r="75" spans="1:24" ht="15" customHeight="1">
      <c r="A75" s="1183"/>
      <c r="B75" s="1183"/>
      <c r="C75" s="1183"/>
      <c r="D75" s="1183"/>
      <c r="E75" s="1183"/>
      <c r="F75" s="1183"/>
      <c r="G75" s="1183"/>
      <c r="H75" s="1183"/>
      <c r="I75" s="1183"/>
      <c r="J75" s="1183"/>
      <c r="K75" s="1183"/>
      <c r="L75" s="1183"/>
      <c r="M75" s="1183"/>
      <c r="N75" s="1183"/>
      <c r="O75" s="1183"/>
      <c r="P75" s="1183"/>
      <c r="Q75" s="1183"/>
      <c r="R75" s="1183"/>
      <c r="S75" s="1183"/>
      <c r="T75" s="1183"/>
      <c r="U75" s="1183"/>
      <c r="V75" s="1183"/>
      <c r="X75" s="928"/>
    </row>
    <row r="76" spans="1:24" ht="15" customHeight="1">
      <c r="A76" s="1183"/>
      <c r="B76" s="1183"/>
      <c r="C76" s="1183"/>
      <c r="D76" s="1183"/>
      <c r="E76" s="1183"/>
      <c r="F76" s="1183"/>
      <c r="G76" s="1183"/>
      <c r="H76" s="1183"/>
      <c r="I76" s="1183"/>
      <c r="J76" s="1183"/>
      <c r="K76" s="1183"/>
      <c r="L76" s="1183"/>
      <c r="M76" s="1183"/>
      <c r="N76" s="1183"/>
      <c r="O76" s="1183"/>
      <c r="P76" s="1183"/>
      <c r="Q76" s="1183"/>
      <c r="R76" s="1183"/>
      <c r="S76" s="1183"/>
      <c r="T76" s="1183"/>
      <c r="U76" s="1183"/>
      <c r="V76" s="1183"/>
      <c r="W76" s="928"/>
      <c r="X76" s="928"/>
    </row>
    <row r="77" spans="1:24" ht="15" customHeight="1">
      <c r="A77" s="1183"/>
      <c r="B77" s="1183"/>
      <c r="C77" s="1183"/>
      <c r="D77" s="1183"/>
      <c r="E77" s="1183"/>
      <c r="F77" s="1183"/>
      <c r="G77" s="1183"/>
      <c r="H77" s="1183"/>
      <c r="I77" s="1183"/>
      <c r="J77" s="1183"/>
      <c r="K77" s="1183"/>
      <c r="L77" s="1183"/>
      <c r="M77" s="1183"/>
      <c r="N77" s="1183"/>
      <c r="O77" s="1183"/>
      <c r="P77" s="1183"/>
      <c r="Q77" s="1183"/>
      <c r="R77" s="1183"/>
      <c r="S77" s="1183"/>
      <c r="T77" s="1183"/>
      <c r="U77" s="1183"/>
      <c r="V77" s="1183"/>
      <c r="W77" s="928"/>
      <c r="X77" s="928"/>
    </row>
    <row r="78" spans="1:24" ht="15" customHeight="1">
      <c r="A78" s="1183"/>
      <c r="B78" s="1183"/>
      <c r="C78" s="1183"/>
      <c r="D78" s="1183"/>
      <c r="E78" s="1183"/>
      <c r="F78" s="1183"/>
      <c r="G78" s="1183"/>
      <c r="H78" s="1183"/>
      <c r="I78" s="1183"/>
      <c r="J78" s="1183"/>
      <c r="K78" s="1183"/>
      <c r="L78" s="1183"/>
      <c r="M78" s="1183"/>
      <c r="N78" s="1183"/>
      <c r="O78" s="1183"/>
      <c r="P78" s="1183"/>
      <c r="Q78" s="1183"/>
      <c r="R78" s="1183"/>
      <c r="S78" s="1183"/>
      <c r="T78" s="1183"/>
      <c r="U78" s="1183"/>
      <c r="V78" s="1183"/>
      <c r="W78" s="928"/>
      <c r="X78" s="928"/>
    </row>
    <row r="79" spans="1:24" ht="15" customHeight="1">
      <c r="A79" s="1183"/>
      <c r="B79" s="1183"/>
      <c r="C79" s="1183"/>
      <c r="D79" s="1183"/>
      <c r="E79" s="1183"/>
      <c r="F79" s="1183"/>
      <c r="G79" s="1183"/>
      <c r="H79" s="1183"/>
      <c r="I79" s="1183"/>
      <c r="J79" s="1183"/>
      <c r="K79" s="1183"/>
      <c r="L79" s="1183"/>
      <c r="M79" s="1183"/>
      <c r="N79" s="1183"/>
      <c r="O79" s="1183"/>
      <c r="P79" s="1183"/>
      <c r="Q79" s="1183"/>
      <c r="R79" s="1183"/>
      <c r="S79" s="1183"/>
      <c r="T79" s="1183"/>
      <c r="U79" s="1183"/>
      <c r="V79" s="1183"/>
      <c r="W79" s="928"/>
      <c r="X79" s="928"/>
    </row>
    <row r="80" spans="1:24" ht="15" customHeight="1">
      <c r="A80" s="1183"/>
      <c r="B80" s="1183"/>
      <c r="C80" s="1183"/>
      <c r="D80" s="1183"/>
      <c r="E80" s="1183"/>
      <c r="F80" s="1183"/>
      <c r="G80" s="1183"/>
      <c r="H80" s="1183"/>
      <c r="I80" s="1183"/>
      <c r="J80" s="1183"/>
      <c r="K80" s="1183"/>
      <c r="L80" s="1183"/>
      <c r="M80" s="1183"/>
      <c r="N80" s="1183"/>
      <c r="O80" s="1183"/>
      <c r="P80" s="1183"/>
      <c r="Q80" s="1183"/>
      <c r="R80" s="1183"/>
      <c r="S80" s="1183"/>
      <c r="T80" s="1183"/>
      <c r="U80" s="1183"/>
      <c r="V80" s="1183"/>
      <c r="W80" s="928"/>
      <c r="X80" s="928"/>
    </row>
    <row r="81" spans="1:24" ht="15" customHeight="1">
      <c r="A81" s="1183"/>
      <c r="B81" s="1183"/>
      <c r="C81" s="1183"/>
      <c r="D81" s="1183"/>
      <c r="E81" s="1183"/>
      <c r="F81" s="1183"/>
      <c r="G81" s="1183"/>
      <c r="H81" s="1183"/>
      <c r="I81" s="1183"/>
      <c r="J81" s="1183"/>
      <c r="K81" s="1183"/>
      <c r="L81" s="1183"/>
      <c r="M81" s="1183"/>
      <c r="N81" s="1183"/>
      <c r="O81" s="1183"/>
      <c r="P81" s="1183"/>
      <c r="Q81" s="1183"/>
      <c r="R81" s="1183"/>
      <c r="S81" s="1183"/>
      <c r="T81" s="1183"/>
      <c r="U81" s="1183"/>
      <c r="V81" s="1183"/>
      <c r="W81" s="928"/>
      <c r="X81" s="928"/>
    </row>
    <row r="82" spans="1:24" s="210" customFormat="1" ht="10.5">
      <c r="A82" s="1183"/>
      <c r="B82" s="1183"/>
      <c r="C82" s="1183"/>
      <c r="D82" s="1183"/>
      <c r="E82" s="1183"/>
      <c r="F82" s="1183"/>
      <c r="G82" s="1183"/>
      <c r="H82" s="1183"/>
      <c r="I82" s="1183"/>
      <c r="J82" s="1183"/>
      <c r="K82" s="1183"/>
      <c r="L82" s="1183"/>
      <c r="M82" s="1183"/>
      <c r="N82" s="1183"/>
      <c r="O82" s="1183"/>
      <c r="P82" s="1183"/>
      <c r="Q82" s="1183"/>
      <c r="R82" s="1183"/>
      <c r="S82" s="1183"/>
      <c r="T82" s="1183"/>
      <c r="U82" s="1183"/>
      <c r="V82" s="1183"/>
    </row>
    <row r="83" spans="1:24" ht="10.5">
      <c r="A83" s="1183"/>
      <c r="B83" s="1183"/>
      <c r="C83" s="1183"/>
      <c r="D83" s="1183"/>
      <c r="E83" s="1183"/>
      <c r="F83" s="1183"/>
      <c r="G83" s="1183"/>
      <c r="H83" s="1183"/>
      <c r="I83" s="1183"/>
      <c r="J83" s="1183"/>
      <c r="K83" s="1183"/>
      <c r="L83" s="1183"/>
      <c r="M83" s="1183"/>
      <c r="N83" s="1183"/>
      <c r="O83" s="1183"/>
      <c r="P83" s="1183"/>
      <c r="Q83" s="1183"/>
      <c r="R83" s="1183"/>
      <c r="S83" s="1183"/>
      <c r="T83" s="1183"/>
      <c r="U83" s="1183"/>
      <c r="V83" s="1183"/>
    </row>
    <row r="84" spans="1:24" ht="15" customHeight="1">
      <c r="A84" s="1183"/>
      <c r="B84" s="1183"/>
      <c r="C84" s="1183"/>
      <c r="D84" s="1183"/>
      <c r="E84" s="1183"/>
      <c r="F84" s="1183"/>
      <c r="G84" s="1183"/>
      <c r="H84" s="1183"/>
      <c r="I84" s="1183"/>
      <c r="J84" s="1183"/>
      <c r="K84" s="1183"/>
      <c r="L84" s="1183"/>
      <c r="M84" s="1183"/>
      <c r="N84" s="1183"/>
      <c r="O84" s="1183"/>
      <c r="P84" s="1183"/>
      <c r="Q84" s="1183"/>
      <c r="R84" s="1183"/>
      <c r="S84" s="1183"/>
      <c r="T84" s="1183"/>
      <c r="U84" s="1183"/>
      <c r="V84" s="1183"/>
      <c r="W84" s="928"/>
      <c r="X84" s="928"/>
    </row>
    <row r="85" spans="1:24" ht="15" customHeight="1">
      <c r="A85" s="1183"/>
      <c r="B85" s="1183"/>
      <c r="C85" s="1183"/>
      <c r="D85" s="1183"/>
      <c r="E85" s="1183"/>
      <c r="F85" s="1183"/>
      <c r="G85" s="1183"/>
      <c r="H85" s="1183"/>
      <c r="I85" s="1183"/>
      <c r="J85" s="1183"/>
      <c r="K85" s="1183"/>
      <c r="L85" s="1183"/>
      <c r="M85" s="1183"/>
      <c r="N85" s="1183"/>
      <c r="O85" s="1183"/>
      <c r="P85" s="1183"/>
      <c r="Q85" s="1183"/>
      <c r="R85" s="1183"/>
      <c r="S85" s="1183"/>
      <c r="T85" s="1183"/>
      <c r="U85" s="1183"/>
      <c r="V85" s="1183"/>
      <c r="X85" s="928"/>
    </row>
    <row r="86" spans="1:24" ht="15" customHeight="1">
      <c r="A86" s="1183"/>
      <c r="B86" s="1183"/>
      <c r="C86" s="1183"/>
      <c r="D86" s="1183"/>
      <c r="E86" s="1183"/>
      <c r="F86" s="1183"/>
      <c r="G86" s="1183"/>
      <c r="H86" s="1183"/>
      <c r="I86" s="1183"/>
      <c r="J86" s="1183"/>
      <c r="K86" s="1183"/>
      <c r="L86" s="1183"/>
      <c r="M86" s="1183"/>
      <c r="N86" s="1183"/>
      <c r="O86" s="1183"/>
      <c r="P86" s="1183"/>
      <c r="Q86" s="1183"/>
      <c r="R86" s="1183"/>
      <c r="S86" s="1183"/>
      <c r="T86" s="1183"/>
      <c r="U86" s="1183"/>
      <c r="V86" s="1183"/>
      <c r="X86" s="928"/>
    </row>
    <row r="87" spans="1:24" ht="15" customHeight="1">
      <c r="A87" s="1183"/>
      <c r="B87" s="1183"/>
      <c r="C87" s="1183"/>
      <c r="D87" s="1183"/>
      <c r="E87" s="1183"/>
      <c r="F87" s="1183"/>
      <c r="G87" s="1183"/>
      <c r="H87" s="1183"/>
      <c r="I87" s="1183"/>
      <c r="J87" s="1183"/>
      <c r="K87" s="1183"/>
      <c r="L87" s="1183"/>
      <c r="M87" s="1183"/>
      <c r="N87" s="1183"/>
      <c r="O87" s="1183"/>
      <c r="P87" s="1183"/>
      <c r="Q87" s="1183"/>
      <c r="R87" s="1183"/>
      <c r="S87" s="1183"/>
      <c r="T87" s="1183"/>
      <c r="U87" s="1183"/>
      <c r="V87" s="1183"/>
      <c r="X87" s="928"/>
    </row>
    <row r="88" spans="1:24" ht="15" customHeight="1">
      <c r="A88" s="1183"/>
      <c r="B88" s="1183"/>
      <c r="C88" s="1183"/>
      <c r="D88" s="1183"/>
      <c r="E88" s="1183"/>
      <c r="F88" s="1183"/>
      <c r="G88" s="1183"/>
      <c r="H88" s="1183"/>
      <c r="I88" s="1183"/>
      <c r="J88" s="1183"/>
      <c r="K88" s="1183"/>
      <c r="L88" s="1183"/>
      <c r="M88" s="1183"/>
      <c r="N88" s="1183"/>
      <c r="O88" s="1183"/>
      <c r="P88" s="1183"/>
      <c r="Q88" s="1183"/>
      <c r="R88" s="1183"/>
      <c r="S88" s="1183"/>
      <c r="T88" s="1183"/>
      <c r="U88" s="1183"/>
      <c r="V88" s="1183"/>
      <c r="X88" s="928"/>
    </row>
    <row r="89" spans="1:24" ht="15" customHeight="1">
      <c r="A89" s="1183"/>
      <c r="B89" s="1183"/>
      <c r="C89" s="1183"/>
      <c r="D89" s="1183"/>
      <c r="E89" s="1183"/>
      <c r="F89" s="1183"/>
      <c r="G89" s="1183"/>
      <c r="H89" s="1183"/>
      <c r="I89" s="1183"/>
      <c r="J89" s="1183"/>
      <c r="K89" s="1183"/>
      <c r="L89" s="1183"/>
      <c r="M89" s="1183"/>
      <c r="N89" s="1183"/>
      <c r="O89" s="1183"/>
      <c r="P89" s="1183"/>
      <c r="Q89" s="1183"/>
      <c r="R89" s="1183"/>
      <c r="S89" s="1183"/>
      <c r="T89" s="1183"/>
      <c r="U89" s="1183"/>
      <c r="V89" s="1183"/>
      <c r="X89" s="928"/>
    </row>
    <row r="90" spans="1:24" ht="15" customHeight="1">
      <c r="A90" s="1183"/>
      <c r="B90" s="1183"/>
      <c r="C90" s="1183"/>
      <c r="D90" s="1183"/>
      <c r="E90" s="1183"/>
      <c r="F90" s="1183"/>
      <c r="G90" s="1183"/>
      <c r="H90" s="1183"/>
      <c r="I90" s="1183"/>
      <c r="J90" s="1183"/>
      <c r="K90" s="1183"/>
      <c r="L90" s="1183"/>
      <c r="M90" s="1183"/>
      <c r="N90" s="1183"/>
      <c r="O90" s="1183"/>
      <c r="P90" s="1183"/>
      <c r="Q90" s="1183"/>
      <c r="R90" s="1183"/>
      <c r="S90" s="1183"/>
      <c r="T90" s="1183"/>
      <c r="U90" s="1183"/>
      <c r="V90" s="1183"/>
      <c r="X90" s="928"/>
    </row>
    <row r="91" spans="1:24" ht="15" customHeight="1">
      <c r="A91" s="1183"/>
      <c r="B91" s="1183"/>
      <c r="C91" s="1183"/>
      <c r="D91" s="1183"/>
      <c r="E91" s="1183"/>
      <c r="F91" s="1183"/>
      <c r="G91" s="1183"/>
      <c r="H91" s="1183"/>
      <c r="I91" s="1183"/>
      <c r="J91" s="1183"/>
      <c r="K91" s="1183"/>
      <c r="L91" s="1183"/>
      <c r="M91" s="1183"/>
      <c r="N91" s="1183"/>
      <c r="O91" s="1183"/>
      <c r="P91" s="1183"/>
      <c r="Q91" s="1183"/>
      <c r="R91" s="1183"/>
      <c r="S91" s="1183"/>
      <c r="T91" s="1183"/>
      <c r="U91" s="1183"/>
      <c r="V91" s="1183"/>
      <c r="X91" s="928"/>
    </row>
    <row r="92" spans="1:24" ht="15" customHeight="1">
      <c r="A92" s="1183"/>
      <c r="B92" s="1183"/>
      <c r="C92" s="1183"/>
      <c r="D92" s="1183"/>
      <c r="E92" s="1183"/>
      <c r="F92" s="1183"/>
      <c r="G92" s="1183"/>
      <c r="H92" s="1183"/>
      <c r="I92" s="1183"/>
      <c r="J92" s="1183"/>
      <c r="K92" s="1183"/>
      <c r="L92" s="1183"/>
      <c r="M92" s="1183"/>
      <c r="N92" s="1183"/>
      <c r="O92" s="1183"/>
      <c r="P92" s="1183"/>
      <c r="Q92" s="1183"/>
      <c r="R92" s="1183"/>
      <c r="S92" s="1183"/>
      <c r="T92" s="1183"/>
      <c r="U92" s="1183"/>
      <c r="V92" s="1183"/>
      <c r="X92" s="928"/>
    </row>
    <row r="93" spans="1:24" ht="15" customHeight="1">
      <c r="A93" s="1183"/>
      <c r="B93" s="1183"/>
      <c r="C93" s="1183"/>
      <c r="D93" s="1183"/>
      <c r="E93" s="1183"/>
      <c r="F93" s="1183"/>
      <c r="G93" s="1183"/>
      <c r="H93" s="1183"/>
      <c r="I93" s="1183"/>
      <c r="J93" s="1183"/>
      <c r="K93" s="1183"/>
      <c r="L93" s="1183"/>
      <c r="M93" s="1183"/>
      <c r="N93" s="1183"/>
      <c r="O93" s="1183"/>
      <c r="P93" s="1183"/>
      <c r="Q93" s="1183"/>
      <c r="R93" s="1183"/>
      <c r="S93" s="1183"/>
      <c r="T93" s="1183"/>
      <c r="U93" s="1183"/>
      <c r="V93" s="1183"/>
      <c r="X93" s="928"/>
    </row>
    <row r="94" spans="1:24" s="210" customFormat="1" ht="10.5">
      <c r="A94" s="1183"/>
      <c r="B94" s="1183"/>
      <c r="C94" s="1183"/>
      <c r="D94" s="1183"/>
      <c r="E94" s="1183"/>
      <c r="F94" s="1183"/>
      <c r="G94" s="1183"/>
      <c r="H94" s="1183"/>
      <c r="I94" s="1183"/>
      <c r="J94" s="1183"/>
      <c r="K94" s="1183"/>
      <c r="L94" s="1183"/>
      <c r="M94" s="1183"/>
      <c r="N94" s="1183"/>
      <c r="O94" s="1183"/>
      <c r="P94" s="1183"/>
      <c r="Q94" s="1183"/>
      <c r="R94" s="1183"/>
      <c r="S94" s="1183"/>
      <c r="T94" s="1183"/>
      <c r="U94" s="1183"/>
      <c r="V94" s="1183"/>
    </row>
    <row r="95" spans="1:24" ht="10.5">
      <c r="A95" s="1183"/>
      <c r="B95" s="1183"/>
      <c r="C95" s="1183"/>
      <c r="D95" s="1183"/>
      <c r="E95" s="1183"/>
      <c r="F95" s="1183"/>
      <c r="G95" s="1183"/>
      <c r="H95" s="1183"/>
      <c r="I95" s="1183"/>
      <c r="J95" s="1183"/>
      <c r="K95" s="1183"/>
      <c r="L95" s="1183"/>
      <c r="M95" s="1183"/>
      <c r="N95" s="1183"/>
      <c r="O95" s="1183"/>
      <c r="P95" s="1183"/>
      <c r="Q95" s="1183"/>
      <c r="R95" s="1183"/>
      <c r="S95" s="1183"/>
      <c r="T95" s="1183"/>
      <c r="U95" s="1183"/>
      <c r="V95" s="1183"/>
      <c r="W95" s="928"/>
    </row>
    <row r="96" spans="1:24" ht="15" customHeight="1">
      <c r="A96" s="1183"/>
      <c r="B96" s="1183"/>
      <c r="C96" s="1183"/>
      <c r="D96" s="1183"/>
      <c r="E96" s="1183"/>
      <c r="F96" s="1183"/>
      <c r="G96" s="1183"/>
      <c r="H96" s="1183"/>
      <c r="I96" s="1183"/>
      <c r="J96" s="1183"/>
      <c r="K96" s="1183"/>
      <c r="L96" s="1183"/>
      <c r="M96" s="1183"/>
      <c r="N96" s="1183"/>
      <c r="O96" s="1183"/>
      <c r="P96" s="1183"/>
      <c r="Q96" s="1183"/>
      <c r="R96" s="1183"/>
      <c r="S96" s="1183"/>
      <c r="T96" s="1183"/>
      <c r="U96" s="1183"/>
      <c r="V96" s="1183"/>
      <c r="X96" s="928"/>
    </row>
    <row r="97" spans="1:24" ht="15" customHeight="1">
      <c r="A97" s="1183"/>
      <c r="B97" s="1183"/>
      <c r="C97" s="1183"/>
      <c r="D97" s="1183"/>
      <c r="E97" s="1183"/>
      <c r="F97" s="1183"/>
      <c r="G97" s="1183"/>
      <c r="H97" s="1183"/>
      <c r="I97" s="1183"/>
      <c r="J97" s="1183"/>
      <c r="K97" s="1183"/>
      <c r="L97" s="1183"/>
      <c r="M97" s="1183"/>
      <c r="N97" s="1183"/>
      <c r="O97" s="1183"/>
      <c r="P97" s="1183"/>
      <c r="Q97" s="1183"/>
      <c r="R97" s="1183"/>
      <c r="S97" s="1183"/>
      <c r="T97" s="1183"/>
      <c r="U97" s="1183"/>
      <c r="V97" s="1183"/>
      <c r="X97" s="928"/>
    </row>
    <row r="98" spans="1:24" ht="15" customHeight="1">
      <c r="A98" s="1183"/>
      <c r="B98" s="1183"/>
      <c r="C98" s="1183"/>
      <c r="D98" s="1183"/>
      <c r="E98" s="1183"/>
      <c r="F98" s="1183"/>
      <c r="G98" s="1183"/>
      <c r="H98" s="1183"/>
      <c r="I98" s="1183"/>
      <c r="J98" s="1183"/>
      <c r="K98" s="1183"/>
      <c r="L98" s="1183"/>
      <c r="M98" s="1183"/>
      <c r="N98" s="1183"/>
      <c r="O98" s="1183"/>
      <c r="P98" s="1183"/>
      <c r="Q98" s="1183"/>
      <c r="R98" s="1183"/>
      <c r="S98" s="1183"/>
      <c r="T98" s="1183"/>
      <c r="U98" s="1183"/>
      <c r="V98" s="1183"/>
      <c r="X98" s="928"/>
    </row>
    <row r="99" spans="1:24" ht="15" customHeight="1">
      <c r="A99" s="1183"/>
      <c r="B99" s="1183"/>
      <c r="C99" s="1183"/>
      <c r="D99" s="1183"/>
      <c r="E99" s="1183"/>
      <c r="F99" s="1183"/>
      <c r="G99" s="1183"/>
      <c r="H99" s="1183"/>
      <c r="I99" s="1183"/>
      <c r="J99" s="1183"/>
      <c r="K99" s="1183"/>
      <c r="L99" s="1183"/>
      <c r="M99" s="1183"/>
      <c r="N99" s="1183"/>
      <c r="O99" s="1183"/>
      <c r="P99" s="1183"/>
      <c r="Q99" s="1183"/>
      <c r="R99" s="1183"/>
      <c r="S99" s="1183"/>
      <c r="T99" s="1183"/>
      <c r="U99" s="1183"/>
      <c r="V99" s="1183"/>
      <c r="X99" s="928"/>
    </row>
    <row r="100" spans="1:24" ht="15" customHeight="1">
      <c r="A100" s="1183"/>
      <c r="B100" s="1183"/>
      <c r="C100" s="1183"/>
      <c r="D100" s="1183"/>
      <c r="E100" s="1183"/>
      <c r="F100" s="1183"/>
      <c r="G100" s="1183"/>
      <c r="H100" s="1183"/>
      <c r="I100" s="1183"/>
      <c r="J100" s="1183"/>
      <c r="K100" s="1183"/>
      <c r="L100" s="1183"/>
      <c r="M100" s="1183"/>
      <c r="N100" s="1183"/>
      <c r="O100" s="1183"/>
      <c r="P100" s="1183"/>
      <c r="Q100" s="1183"/>
      <c r="R100" s="1183"/>
      <c r="S100" s="1183"/>
      <c r="T100" s="1183"/>
      <c r="U100" s="1183"/>
      <c r="V100" s="1183"/>
      <c r="X100" s="928"/>
    </row>
    <row r="101" spans="1:24" ht="15" customHeight="1">
      <c r="A101" s="1183"/>
      <c r="B101" s="1183"/>
      <c r="C101" s="1183"/>
      <c r="D101" s="1183"/>
      <c r="E101" s="1183"/>
      <c r="F101" s="1183"/>
      <c r="G101" s="1183"/>
      <c r="H101" s="1183"/>
      <c r="I101" s="1183"/>
      <c r="J101" s="1183"/>
      <c r="K101" s="1183"/>
      <c r="L101" s="1183"/>
      <c r="M101" s="1183"/>
      <c r="N101" s="1183"/>
      <c r="O101" s="1183"/>
      <c r="P101" s="1183"/>
      <c r="Q101" s="1183"/>
      <c r="R101" s="1183"/>
      <c r="S101" s="1183"/>
      <c r="T101" s="1183"/>
      <c r="U101" s="1183"/>
      <c r="V101" s="1183"/>
      <c r="X101" s="928"/>
    </row>
    <row r="102" spans="1:24" ht="15" customHeight="1">
      <c r="A102" s="1183"/>
      <c r="B102" s="1183"/>
      <c r="C102" s="1183"/>
      <c r="D102" s="1183"/>
      <c r="E102" s="1183"/>
      <c r="F102" s="1183"/>
      <c r="G102" s="1183"/>
      <c r="H102" s="1183"/>
      <c r="I102" s="1183"/>
      <c r="J102" s="1183"/>
      <c r="K102" s="1183"/>
      <c r="L102" s="1183"/>
      <c r="M102" s="1183"/>
      <c r="N102" s="1183"/>
      <c r="O102" s="1183"/>
      <c r="P102" s="1183"/>
      <c r="Q102" s="1183"/>
      <c r="R102" s="1183"/>
      <c r="S102" s="1183"/>
      <c r="T102" s="1183"/>
      <c r="U102" s="1183"/>
      <c r="V102" s="1183"/>
      <c r="X102" s="928"/>
    </row>
    <row r="103" spans="1:24" ht="15" customHeight="1">
      <c r="A103" s="1183"/>
      <c r="B103" s="1183"/>
      <c r="C103" s="1183"/>
      <c r="D103" s="1183"/>
      <c r="E103" s="1183"/>
      <c r="F103" s="1183"/>
      <c r="G103" s="1183"/>
      <c r="H103" s="1183"/>
      <c r="I103" s="1183"/>
      <c r="J103" s="1183"/>
      <c r="K103" s="1183"/>
      <c r="L103" s="1183"/>
      <c r="M103" s="1183"/>
      <c r="N103" s="1183"/>
      <c r="O103" s="1183"/>
      <c r="P103" s="1183"/>
      <c r="Q103" s="1183"/>
      <c r="R103" s="1183"/>
      <c r="S103" s="1183"/>
      <c r="T103" s="1183"/>
      <c r="U103" s="1183"/>
      <c r="V103" s="1183"/>
      <c r="X103" s="928"/>
    </row>
    <row r="104" spans="1:24" ht="15" customHeight="1">
      <c r="A104" s="1183"/>
      <c r="B104" s="1183"/>
      <c r="C104" s="1183"/>
      <c r="D104" s="1183"/>
      <c r="E104" s="1183"/>
      <c r="F104" s="1183"/>
      <c r="G104" s="1183"/>
      <c r="H104" s="1183"/>
      <c r="I104" s="1183"/>
      <c r="J104" s="1183"/>
      <c r="K104" s="1183"/>
      <c r="L104" s="1183"/>
      <c r="M104" s="1183"/>
      <c r="N104" s="1183"/>
      <c r="O104" s="1183"/>
      <c r="P104" s="1183"/>
      <c r="Q104" s="1183"/>
      <c r="R104" s="1183"/>
      <c r="S104" s="1183"/>
      <c r="T104" s="1183"/>
      <c r="U104" s="1183"/>
      <c r="V104" s="1183"/>
      <c r="X104" s="928"/>
    </row>
    <row r="105" spans="1:24" ht="15" customHeight="1">
      <c r="A105" s="1183"/>
      <c r="B105" s="1183"/>
      <c r="C105" s="1183"/>
      <c r="D105" s="1183"/>
      <c r="E105" s="1183"/>
      <c r="F105" s="1183"/>
      <c r="G105" s="1183"/>
      <c r="H105" s="1183"/>
      <c r="I105" s="1183"/>
      <c r="J105" s="1183"/>
      <c r="K105" s="1183"/>
      <c r="L105" s="1183"/>
      <c r="M105" s="1183"/>
      <c r="N105" s="1183"/>
      <c r="O105" s="1183"/>
      <c r="P105" s="1183"/>
      <c r="Q105" s="1183"/>
      <c r="R105" s="1183"/>
      <c r="S105" s="1183"/>
      <c r="T105" s="1183"/>
      <c r="U105" s="1183"/>
      <c r="V105" s="1183"/>
      <c r="X105" s="928"/>
    </row>
    <row r="106" spans="1:24" ht="10.5">
      <c r="A106" s="1183"/>
      <c r="B106" s="1183"/>
      <c r="C106" s="1183"/>
      <c r="D106" s="1183"/>
      <c r="E106" s="1183"/>
      <c r="F106" s="1183"/>
      <c r="G106" s="1183"/>
      <c r="H106" s="1183"/>
      <c r="I106" s="1183"/>
      <c r="J106" s="1183"/>
      <c r="K106" s="1183"/>
      <c r="L106" s="1183"/>
      <c r="M106" s="1183"/>
      <c r="N106" s="1183"/>
      <c r="O106" s="1183"/>
      <c r="P106" s="1183"/>
      <c r="Q106" s="1183"/>
      <c r="R106" s="1183"/>
      <c r="S106" s="1183"/>
      <c r="T106" s="1183"/>
      <c r="U106" s="1183"/>
      <c r="V106" s="1183"/>
    </row>
    <row r="107" spans="1:24" ht="10.5">
      <c r="A107" s="1183"/>
      <c r="B107" s="1183"/>
      <c r="C107" s="1183"/>
      <c r="D107" s="1183"/>
      <c r="E107" s="1183"/>
      <c r="F107" s="1183"/>
      <c r="G107" s="1183"/>
      <c r="H107" s="1183"/>
      <c r="I107" s="1183"/>
      <c r="J107" s="1183"/>
      <c r="K107" s="1183"/>
      <c r="L107" s="1183"/>
      <c r="M107" s="1183"/>
      <c r="N107" s="1183"/>
      <c r="O107" s="1183"/>
      <c r="P107" s="1183"/>
      <c r="Q107" s="1183"/>
      <c r="R107" s="1183"/>
      <c r="S107" s="1183"/>
      <c r="T107" s="1183"/>
      <c r="U107" s="1183"/>
      <c r="V107" s="1183"/>
    </row>
    <row r="108" spans="1:24" ht="15" customHeight="1">
      <c r="A108" s="1183"/>
      <c r="B108" s="1183"/>
      <c r="C108" s="1183"/>
      <c r="D108" s="1183"/>
      <c r="E108" s="1183"/>
      <c r="F108" s="1183"/>
      <c r="G108" s="1183"/>
      <c r="H108" s="1183"/>
      <c r="I108" s="1183"/>
      <c r="J108" s="1183"/>
      <c r="K108" s="1183"/>
      <c r="L108" s="1183"/>
      <c r="M108" s="1183"/>
      <c r="N108" s="1183"/>
      <c r="O108" s="1183"/>
      <c r="P108" s="1183"/>
      <c r="Q108" s="1183"/>
      <c r="R108" s="1183"/>
      <c r="S108" s="1183"/>
      <c r="T108" s="1183"/>
      <c r="U108" s="1183"/>
      <c r="V108" s="1183"/>
      <c r="W108" s="928"/>
      <c r="X108" s="928"/>
    </row>
    <row r="109" spans="1:24" ht="15" customHeight="1">
      <c r="A109" s="1183"/>
      <c r="B109" s="1183"/>
      <c r="C109" s="1183"/>
      <c r="D109" s="1183"/>
      <c r="E109" s="1183"/>
      <c r="F109" s="1183"/>
      <c r="G109" s="1183"/>
      <c r="H109" s="1183"/>
      <c r="I109" s="1183"/>
      <c r="J109" s="1183"/>
      <c r="K109" s="1183"/>
      <c r="L109" s="1183"/>
      <c r="M109" s="1183"/>
      <c r="N109" s="1183"/>
      <c r="O109" s="1183"/>
      <c r="P109" s="1183"/>
      <c r="Q109" s="1183"/>
      <c r="R109" s="1183"/>
      <c r="S109" s="1183"/>
      <c r="T109" s="1183"/>
      <c r="U109" s="1183"/>
      <c r="V109" s="1183"/>
      <c r="W109" s="928"/>
      <c r="X109" s="928"/>
    </row>
    <row r="110" spans="1:24" ht="15" customHeight="1">
      <c r="A110" s="1183"/>
      <c r="B110" s="1183"/>
      <c r="C110" s="1183"/>
      <c r="D110" s="1183"/>
      <c r="E110" s="1183"/>
      <c r="F110" s="1183"/>
      <c r="G110" s="1183"/>
      <c r="H110" s="1183"/>
      <c r="I110" s="1183"/>
      <c r="J110" s="1183"/>
      <c r="K110" s="1183"/>
      <c r="L110" s="1183"/>
      <c r="M110" s="1183"/>
      <c r="N110" s="1183"/>
      <c r="O110" s="1183"/>
      <c r="P110" s="1183"/>
      <c r="Q110" s="1183"/>
      <c r="R110" s="1183"/>
      <c r="S110" s="1183"/>
      <c r="T110" s="1183"/>
      <c r="U110" s="1183"/>
      <c r="V110" s="1183"/>
      <c r="X110" s="928"/>
    </row>
    <row r="111" spans="1:24" ht="15" customHeight="1">
      <c r="A111" s="1183"/>
      <c r="B111" s="1183"/>
      <c r="C111" s="1183"/>
      <c r="D111" s="1183"/>
      <c r="E111" s="1183"/>
      <c r="F111" s="1183"/>
      <c r="G111" s="1183"/>
      <c r="H111" s="1183"/>
      <c r="I111" s="1183"/>
      <c r="J111" s="1183"/>
      <c r="K111" s="1183"/>
      <c r="L111" s="1183"/>
      <c r="M111" s="1183"/>
      <c r="N111" s="1183"/>
      <c r="O111" s="1183"/>
      <c r="P111" s="1183"/>
      <c r="Q111" s="1183"/>
      <c r="R111" s="1183"/>
      <c r="S111" s="1183"/>
      <c r="T111" s="1183"/>
      <c r="U111" s="1183"/>
      <c r="V111" s="1183"/>
      <c r="X111" s="928"/>
    </row>
    <row r="112" spans="1:24" ht="15" customHeight="1">
      <c r="A112" s="1183"/>
      <c r="B112" s="1183"/>
      <c r="C112" s="1183"/>
      <c r="D112" s="1183"/>
      <c r="E112" s="1183"/>
      <c r="F112" s="1183"/>
      <c r="G112" s="1183"/>
      <c r="H112" s="1183"/>
      <c r="I112" s="1183"/>
      <c r="J112" s="1183"/>
      <c r="K112" s="1183"/>
      <c r="L112" s="1183"/>
      <c r="M112" s="1183"/>
      <c r="N112" s="1183"/>
      <c r="O112" s="1183"/>
      <c r="P112" s="1183"/>
      <c r="Q112" s="1183"/>
      <c r="R112" s="1183"/>
      <c r="S112" s="1183"/>
      <c r="T112" s="1183"/>
      <c r="U112" s="1183"/>
      <c r="V112" s="1183"/>
      <c r="X112" s="928"/>
    </row>
    <row r="113" spans="1:22" ht="15" customHeight="1">
      <c r="A113" s="1183"/>
      <c r="B113" s="1183"/>
      <c r="C113" s="1183"/>
      <c r="D113" s="1183"/>
      <c r="E113" s="1183"/>
      <c r="F113" s="1183"/>
      <c r="G113" s="1183"/>
      <c r="H113" s="1183"/>
      <c r="I113" s="1183"/>
      <c r="J113" s="1183"/>
      <c r="K113" s="1183"/>
      <c r="L113" s="1183"/>
      <c r="M113" s="1183"/>
      <c r="N113" s="1183"/>
      <c r="O113" s="1183"/>
      <c r="P113" s="1183"/>
      <c r="Q113" s="1183"/>
      <c r="R113" s="1183"/>
      <c r="S113" s="1183"/>
      <c r="T113" s="1183"/>
      <c r="U113" s="1183"/>
      <c r="V113" s="1183"/>
    </row>
    <row r="114" spans="1:22" ht="15" customHeight="1">
      <c r="A114" s="1183"/>
      <c r="B114" s="1183"/>
      <c r="C114" s="1183"/>
      <c r="D114" s="1183"/>
      <c r="E114" s="1183"/>
      <c r="F114" s="1183"/>
      <c r="G114" s="1183"/>
      <c r="H114" s="1183"/>
      <c r="I114" s="1183"/>
      <c r="J114" s="1183"/>
      <c r="K114" s="1183"/>
      <c r="L114" s="1183"/>
      <c r="M114" s="1183"/>
      <c r="N114" s="1183"/>
      <c r="O114" s="1183"/>
      <c r="P114" s="1183"/>
      <c r="Q114" s="1183"/>
      <c r="R114" s="1183"/>
      <c r="S114" s="1183"/>
      <c r="T114" s="1183"/>
      <c r="U114" s="1183"/>
      <c r="V114" s="1183"/>
    </row>
    <row r="115" spans="1:22" ht="15" customHeight="1">
      <c r="A115" s="1183"/>
      <c r="B115" s="1183"/>
      <c r="C115" s="1183"/>
      <c r="D115" s="1183"/>
      <c r="E115" s="1183"/>
      <c r="F115" s="1183"/>
      <c r="G115" s="1183"/>
      <c r="H115" s="1183"/>
      <c r="I115" s="1183"/>
      <c r="J115" s="1183"/>
      <c r="K115" s="1183"/>
      <c r="L115" s="1183"/>
      <c r="M115" s="1183"/>
      <c r="N115" s="1183"/>
      <c r="O115" s="1183"/>
      <c r="P115" s="1183"/>
      <c r="Q115" s="1183"/>
      <c r="R115" s="1183"/>
      <c r="S115" s="1183"/>
      <c r="T115" s="1183"/>
      <c r="U115" s="1183"/>
      <c r="V115" s="1183"/>
    </row>
    <row r="116" spans="1:22" ht="15" customHeight="1">
      <c r="A116" s="1183"/>
      <c r="B116" s="1183"/>
      <c r="C116" s="1183"/>
      <c r="D116" s="1183"/>
      <c r="E116" s="1183"/>
      <c r="F116" s="1183"/>
      <c r="G116" s="1183"/>
      <c r="H116" s="1183"/>
      <c r="I116" s="1183"/>
      <c r="J116" s="1183"/>
      <c r="K116" s="1183"/>
      <c r="L116" s="1183"/>
      <c r="M116" s="1183"/>
      <c r="N116" s="1183"/>
      <c r="O116" s="1183"/>
      <c r="P116" s="1183"/>
      <c r="Q116" s="1183"/>
      <c r="R116" s="1183"/>
      <c r="S116" s="1183"/>
      <c r="T116" s="1183"/>
      <c r="U116" s="1183"/>
      <c r="V116" s="1183"/>
    </row>
    <row r="117" spans="1:22" ht="15" customHeight="1">
      <c r="A117" s="1183"/>
      <c r="B117" s="1183"/>
      <c r="C117" s="1183"/>
      <c r="D117" s="1183"/>
      <c r="E117" s="1183"/>
      <c r="F117" s="1183"/>
      <c r="G117" s="1183"/>
      <c r="H117" s="1183"/>
      <c r="I117" s="1183"/>
      <c r="J117" s="1183"/>
      <c r="K117" s="1183"/>
      <c r="L117" s="1183"/>
      <c r="M117" s="1183"/>
      <c r="N117" s="1183"/>
      <c r="O117" s="1183"/>
      <c r="P117" s="1183"/>
      <c r="Q117" s="1183"/>
      <c r="R117" s="1183"/>
      <c r="S117" s="1183"/>
      <c r="T117" s="1183"/>
      <c r="U117" s="1183"/>
      <c r="V117" s="1183"/>
    </row>
    <row r="118" spans="1:22" ht="15" customHeight="1">
      <c r="A118" s="1183"/>
      <c r="B118" s="1183"/>
      <c r="C118" s="1183"/>
      <c r="D118" s="1183"/>
      <c r="E118" s="1183"/>
      <c r="F118" s="1183"/>
      <c r="G118" s="1183"/>
      <c r="H118" s="1183"/>
      <c r="I118" s="1183"/>
      <c r="J118" s="1183"/>
      <c r="K118" s="1183"/>
      <c r="L118" s="1183"/>
      <c r="M118" s="1183"/>
      <c r="N118" s="1183"/>
      <c r="O118" s="1183"/>
      <c r="P118" s="1183"/>
      <c r="Q118" s="1183"/>
      <c r="R118" s="1183"/>
      <c r="S118" s="1183"/>
      <c r="T118" s="1183"/>
      <c r="U118" s="1183"/>
      <c r="V118" s="1183"/>
    </row>
    <row r="119" spans="1:22" ht="15" customHeight="1">
      <c r="A119" s="1183"/>
      <c r="B119" s="1183"/>
      <c r="C119" s="1183"/>
      <c r="D119" s="1183"/>
      <c r="E119" s="1183"/>
      <c r="F119" s="1183"/>
      <c r="G119" s="1183"/>
      <c r="H119" s="1183"/>
      <c r="I119" s="1183"/>
      <c r="J119" s="1183"/>
      <c r="K119" s="1183"/>
      <c r="L119" s="1183"/>
      <c r="M119" s="1183"/>
      <c r="N119" s="1183"/>
      <c r="O119" s="1183"/>
      <c r="P119" s="1183"/>
      <c r="Q119" s="1183"/>
      <c r="R119" s="1183"/>
      <c r="S119" s="1183"/>
      <c r="T119" s="1183"/>
      <c r="U119" s="1183"/>
      <c r="V119" s="1183"/>
    </row>
    <row r="120" spans="1:22" ht="15" customHeight="1">
      <c r="A120" s="1183"/>
      <c r="B120" s="1183"/>
      <c r="C120" s="1183"/>
      <c r="D120" s="1183"/>
      <c r="E120" s="1183"/>
      <c r="F120" s="1183"/>
      <c r="G120" s="1183"/>
      <c r="H120" s="1183"/>
      <c r="I120" s="1183"/>
      <c r="J120" s="1183"/>
      <c r="K120" s="1183"/>
      <c r="L120" s="1183"/>
      <c r="M120" s="1183"/>
      <c r="N120" s="1183"/>
      <c r="O120" s="1183"/>
      <c r="P120" s="1183"/>
      <c r="Q120" s="1183"/>
      <c r="R120" s="1183"/>
      <c r="S120" s="1183"/>
      <c r="T120" s="1183"/>
      <c r="U120" s="1183"/>
      <c r="V120" s="1183"/>
    </row>
    <row r="121" spans="1:22" ht="15" customHeight="1">
      <c r="A121" s="1183"/>
      <c r="B121" s="1183"/>
      <c r="C121" s="1183"/>
      <c r="D121" s="1183"/>
      <c r="E121" s="1183"/>
      <c r="F121" s="1183"/>
      <c r="G121" s="1183"/>
      <c r="H121" s="1183"/>
      <c r="I121" s="1183"/>
      <c r="J121" s="1183"/>
      <c r="K121" s="1183"/>
      <c r="L121" s="1183"/>
      <c r="M121" s="1183"/>
      <c r="N121" s="1183"/>
      <c r="O121" s="1183"/>
      <c r="P121" s="1183"/>
      <c r="Q121" s="1183"/>
      <c r="R121" s="1183"/>
      <c r="S121" s="1183"/>
      <c r="T121" s="1183"/>
      <c r="U121" s="1183"/>
      <c r="V121" s="1183"/>
    </row>
    <row r="122" spans="1:22" ht="15" customHeight="1">
      <c r="A122" s="32"/>
      <c r="B122" s="32"/>
      <c r="C122" s="32"/>
      <c r="D122" s="32"/>
      <c r="E122" s="32"/>
      <c r="F122" s="32"/>
      <c r="G122" s="32"/>
      <c r="H122" s="32"/>
      <c r="I122" s="32"/>
      <c r="J122" s="32"/>
      <c r="K122" s="32"/>
      <c r="L122" s="32"/>
      <c r="M122" s="32"/>
      <c r="N122" s="32"/>
      <c r="O122" s="32"/>
      <c r="P122" s="32"/>
      <c r="Q122" s="32"/>
      <c r="R122" s="32"/>
      <c r="S122" s="32"/>
      <c r="T122" s="32"/>
      <c r="U122" s="32"/>
      <c r="V122" s="32"/>
    </row>
    <row r="123" spans="1:22" ht="15" customHeight="1">
      <c r="A123" s="32"/>
      <c r="B123" s="32"/>
      <c r="C123" s="32"/>
      <c r="D123" s="32"/>
      <c r="E123" s="32"/>
      <c r="F123" s="32"/>
      <c r="G123" s="32"/>
      <c r="H123" s="32"/>
      <c r="I123" s="32"/>
      <c r="J123" s="32"/>
      <c r="K123" s="32"/>
      <c r="L123" s="32"/>
      <c r="M123" s="32"/>
      <c r="N123" s="32"/>
      <c r="O123" s="32"/>
      <c r="P123" s="32"/>
      <c r="Q123" s="32"/>
      <c r="R123" s="32"/>
      <c r="S123" s="32"/>
      <c r="T123" s="32"/>
      <c r="U123" s="32"/>
      <c r="V123" s="32"/>
    </row>
    <row r="124" spans="1:22" ht="15" customHeight="1">
      <c r="A124" s="32"/>
      <c r="B124" s="32"/>
      <c r="C124" s="32"/>
      <c r="D124" s="32"/>
      <c r="E124" s="32"/>
      <c r="F124" s="32"/>
      <c r="G124" s="32"/>
      <c r="H124" s="32"/>
      <c r="I124" s="32"/>
      <c r="J124" s="32"/>
      <c r="K124" s="32"/>
      <c r="L124" s="32"/>
      <c r="M124" s="32"/>
      <c r="N124" s="32"/>
      <c r="O124" s="32"/>
      <c r="P124" s="32"/>
      <c r="Q124" s="32"/>
      <c r="R124" s="32"/>
      <c r="S124" s="32"/>
      <c r="T124" s="32"/>
      <c r="U124" s="32"/>
      <c r="V124" s="32"/>
    </row>
    <row r="125" spans="1:22" ht="15" customHeight="1">
      <c r="A125" s="32"/>
      <c r="B125" s="32"/>
      <c r="C125" s="32"/>
      <c r="D125" s="32"/>
      <c r="E125" s="32"/>
      <c r="F125" s="32"/>
      <c r="G125" s="32"/>
      <c r="H125" s="32"/>
      <c r="I125" s="32"/>
      <c r="J125" s="32"/>
      <c r="K125" s="32"/>
      <c r="L125" s="32"/>
      <c r="M125" s="32"/>
      <c r="N125" s="32"/>
      <c r="O125" s="32"/>
      <c r="P125" s="32"/>
      <c r="Q125" s="32"/>
      <c r="R125" s="32"/>
      <c r="S125" s="32"/>
      <c r="T125" s="32"/>
      <c r="U125" s="32"/>
      <c r="V125" s="32"/>
    </row>
    <row r="126" spans="1:22" ht="15" customHeight="1">
      <c r="A126" s="32"/>
      <c r="B126" s="32"/>
      <c r="C126" s="32"/>
      <c r="D126" s="32"/>
      <c r="E126" s="32"/>
      <c r="F126" s="32"/>
      <c r="G126" s="32"/>
      <c r="H126" s="32"/>
      <c r="I126" s="32"/>
      <c r="J126" s="32"/>
      <c r="K126" s="32"/>
      <c r="L126" s="32"/>
      <c r="M126" s="32"/>
      <c r="N126" s="32"/>
      <c r="O126" s="32"/>
      <c r="P126" s="32"/>
      <c r="Q126" s="32"/>
      <c r="R126" s="32"/>
      <c r="S126" s="32"/>
      <c r="T126" s="32"/>
      <c r="U126" s="32"/>
      <c r="V126" s="32"/>
    </row>
    <row r="127" spans="1:22" ht="1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row>
  </sheetData>
  <sheetProtection password="9DF6" sheet="1" objects="1" scenarios="1"/>
  <pageMargins left="0.19685039370078741" right="0.19685039370078741" top="0.39370078740157483" bottom="0.39370078740157483" header="0" footer="0"/>
  <pageSetup paperSize="9" scale="82" orientation="landscape" r:id="rId1"/>
  <headerFooter>
    <oddFooter>&amp;L&amp;12Prepared by: Drs. Agustinus Agus Purwanto, SE MM CHA&amp;C&amp;12Seasonality Setup&amp;R&amp;D</oddFooter>
  </headerFooter>
  <rowBreaks count="1" manualBreakCount="1">
    <brk id="45" min="1" max="20"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autoPageBreaks="0"/>
  </sheetPr>
  <dimension ref="A1:F109"/>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11.6640625" defaultRowHeight="10.5" customHeight="1"/>
  <cols>
    <col min="1" max="3" width="3.83203125" customWidth="1"/>
    <col min="4" max="4" width="35.6640625" customWidth="1"/>
    <col min="5" max="5" width="3.83203125" customWidth="1"/>
    <col min="6" max="6" width="35.6640625" customWidth="1"/>
    <col min="7" max="7" width="11.6640625" customWidth="1"/>
  </cols>
  <sheetData>
    <row r="1" spans="1:6" ht="18">
      <c r="A1" s="13"/>
      <c r="B1" s="14" t="s">
        <v>1</v>
      </c>
      <c r="C1" s="13"/>
      <c r="D1" s="13"/>
      <c r="E1" s="13"/>
      <c r="F1" s="13"/>
    </row>
    <row r="2" spans="1:6" ht="15">
      <c r="A2" s="13"/>
      <c r="B2" s="15" t="s">
        <v>188</v>
      </c>
      <c r="C2" s="13"/>
      <c r="D2" s="13"/>
      <c r="E2" s="13"/>
      <c r="F2" s="13"/>
    </row>
    <row r="3" spans="1:6">
      <c r="A3" s="13"/>
      <c r="B3" s="1332" t="s">
        <v>0</v>
      </c>
      <c r="C3" s="1340"/>
      <c r="D3" s="1340"/>
      <c r="E3" s="13"/>
      <c r="F3" s="13"/>
    </row>
    <row r="4" spans="1:6" ht="12.75">
      <c r="A4" s="16"/>
      <c r="B4" s="17"/>
      <c r="C4" s="18"/>
      <c r="D4" s="13"/>
      <c r="E4" s="13"/>
      <c r="F4" s="13"/>
    </row>
    <row r="5" spans="1:6" ht="10.5" customHeight="1">
      <c r="A5" s="13"/>
      <c r="B5" s="13"/>
      <c r="C5" s="13"/>
      <c r="D5" s="13"/>
      <c r="E5" s="13"/>
      <c r="F5" s="13"/>
    </row>
    <row r="6" spans="1:6" ht="10.5" customHeight="1">
      <c r="A6" s="13"/>
      <c r="B6" s="13"/>
      <c r="C6" s="13"/>
      <c r="D6" s="13"/>
      <c r="E6" s="13"/>
      <c r="F6" s="13"/>
    </row>
    <row r="7" spans="1:6" ht="12.75">
      <c r="A7" s="13"/>
      <c r="B7" s="75" t="s">
        <v>4</v>
      </c>
      <c r="C7" s="68"/>
      <c r="D7" s="68"/>
      <c r="E7" s="68"/>
      <c r="F7" s="68"/>
    </row>
    <row r="8" spans="1:6" ht="10.5" customHeight="1">
      <c r="A8" s="13"/>
      <c r="B8" s="68"/>
      <c r="C8" s="68"/>
      <c r="D8" s="68"/>
      <c r="E8" s="68"/>
      <c r="F8" s="68"/>
    </row>
    <row r="9" spans="1:6" ht="11.25">
      <c r="A9" s="13"/>
      <c r="B9" s="68"/>
      <c r="C9" s="87" t="s">
        <v>5</v>
      </c>
      <c r="D9" s="68"/>
      <c r="E9" s="68"/>
      <c r="F9" s="87" t="s">
        <v>2</v>
      </c>
    </row>
    <row r="10" spans="1:6" ht="10.5" customHeight="1">
      <c r="A10" s="13"/>
      <c r="B10" s="68"/>
      <c r="C10" s="68"/>
      <c r="D10" s="68"/>
      <c r="E10" s="68"/>
      <c r="F10" s="68"/>
    </row>
    <row r="11" spans="1:6">
      <c r="A11" s="13"/>
      <c r="B11" s="68"/>
      <c r="C11" s="68"/>
      <c r="D11" s="88" t="s">
        <v>6</v>
      </c>
      <c r="E11" s="68"/>
      <c r="F11" s="67" t="s">
        <v>7</v>
      </c>
    </row>
    <row r="12" spans="1:6">
      <c r="A12" s="13"/>
      <c r="B12" s="68"/>
      <c r="C12" s="68"/>
      <c r="D12" s="89">
        <v>1</v>
      </c>
      <c r="E12" s="68"/>
      <c r="F12" s="90" t="s">
        <v>13</v>
      </c>
    </row>
    <row r="13" spans="1:6">
      <c r="A13" s="13"/>
      <c r="B13" s="68"/>
      <c r="C13" s="68"/>
      <c r="D13" s="89">
        <v>2</v>
      </c>
      <c r="E13" s="68"/>
      <c r="F13" s="90" t="s">
        <v>13</v>
      </c>
    </row>
    <row r="14" spans="1:6">
      <c r="A14" s="13"/>
      <c r="B14" s="68"/>
      <c r="C14" s="68"/>
      <c r="D14" s="89">
        <v>3</v>
      </c>
      <c r="E14" s="68"/>
      <c r="F14" s="90" t="s">
        <v>13</v>
      </c>
    </row>
    <row r="15" spans="1:6">
      <c r="A15" s="13"/>
      <c r="B15" s="68"/>
      <c r="C15" s="68"/>
      <c r="D15" s="89">
        <v>4</v>
      </c>
      <c r="E15" s="68"/>
      <c r="F15" s="90" t="s">
        <v>13</v>
      </c>
    </row>
    <row r="16" spans="1:6">
      <c r="A16" s="13"/>
      <c r="B16" s="68"/>
      <c r="C16" s="68"/>
      <c r="D16" s="89">
        <v>5</v>
      </c>
      <c r="E16" s="68"/>
      <c r="F16" s="90" t="s">
        <v>13</v>
      </c>
    </row>
    <row r="17" spans="1:6">
      <c r="A17" s="13"/>
      <c r="B17" s="68"/>
      <c r="C17" s="68"/>
      <c r="D17" s="89">
        <v>6</v>
      </c>
      <c r="E17" s="68"/>
      <c r="F17" s="90" t="s">
        <v>13</v>
      </c>
    </row>
    <row r="18" spans="1:6">
      <c r="A18" s="13"/>
      <c r="B18" s="68"/>
      <c r="C18" s="68"/>
      <c r="D18" s="89">
        <v>7</v>
      </c>
      <c r="E18" s="68"/>
      <c r="F18" s="90" t="s">
        <v>13</v>
      </c>
    </row>
    <row r="19" spans="1:6">
      <c r="A19" s="13"/>
      <c r="B19" s="68"/>
      <c r="C19" s="68"/>
      <c r="D19" s="89">
        <v>8</v>
      </c>
      <c r="E19" s="68"/>
      <c r="F19" s="90" t="s">
        <v>13</v>
      </c>
    </row>
    <row r="20" spans="1:6">
      <c r="A20" s="13"/>
      <c r="B20" s="68"/>
      <c r="C20" s="68"/>
      <c r="D20" s="89">
        <v>9</v>
      </c>
      <c r="E20" s="68"/>
      <c r="F20" s="90" t="s">
        <v>13</v>
      </c>
    </row>
    <row r="21" spans="1:6">
      <c r="A21" s="13"/>
      <c r="B21" s="68"/>
      <c r="C21" s="68"/>
      <c r="D21" s="89">
        <v>10</v>
      </c>
      <c r="E21" s="68"/>
      <c r="F21" s="90" t="s">
        <v>13</v>
      </c>
    </row>
    <row r="22" spans="1:6">
      <c r="A22" s="13"/>
      <c r="B22" s="68"/>
      <c r="C22" s="68"/>
      <c r="D22" s="89">
        <v>11</v>
      </c>
      <c r="E22" s="68"/>
      <c r="F22" s="90" t="s">
        <v>13</v>
      </c>
    </row>
    <row r="23" spans="1:6">
      <c r="A23" s="13"/>
      <c r="B23" s="68"/>
      <c r="C23" s="68"/>
      <c r="D23" s="89">
        <v>12</v>
      </c>
      <c r="E23" s="68"/>
      <c r="F23" s="90" t="s">
        <v>13</v>
      </c>
    </row>
    <row r="24" spans="1:6">
      <c r="A24" s="13"/>
      <c r="B24" s="68"/>
      <c r="C24" s="68"/>
      <c r="D24" s="89">
        <v>13</v>
      </c>
      <c r="E24" s="68"/>
      <c r="F24" s="90" t="s">
        <v>13</v>
      </c>
    </row>
    <row r="25" spans="1:6">
      <c r="A25" s="13"/>
      <c r="B25" s="68"/>
      <c r="C25" s="68"/>
      <c r="D25" s="89">
        <v>14</v>
      </c>
      <c r="E25" s="68"/>
      <c r="F25" s="90" t="s">
        <v>13</v>
      </c>
    </row>
    <row r="26" spans="1:6">
      <c r="A26" s="13"/>
      <c r="B26" s="68"/>
      <c r="C26" s="68"/>
      <c r="D26" s="89">
        <v>15</v>
      </c>
      <c r="E26" s="68"/>
      <c r="F26" s="90" t="s">
        <v>13</v>
      </c>
    </row>
    <row r="27" spans="1:6">
      <c r="A27" s="13"/>
      <c r="B27" s="68"/>
      <c r="C27" s="68"/>
      <c r="D27" s="89">
        <v>16</v>
      </c>
      <c r="E27" s="68"/>
      <c r="F27" s="90" t="s">
        <v>13</v>
      </c>
    </row>
    <row r="28" spans="1:6">
      <c r="A28" s="13"/>
      <c r="B28" s="68"/>
      <c r="C28" s="68"/>
      <c r="D28" s="89">
        <v>17</v>
      </c>
      <c r="E28" s="68"/>
      <c r="F28" s="90" t="s">
        <v>13</v>
      </c>
    </row>
    <row r="29" spans="1:6">
      <c r="A29" s="13"/>
      <c r="B29" s="68"/>
      <c r="C29" s="68"/>
      <c r="D29" s="89">
        <v>18</v>
      </c>
      <c r="E29" s="68"/>
      <c r="F29" s="90" t="s">
        <v>13</v>
      </c>
    </row>
    <row r="30" spans="1:6">
      <c r="A30" s="13"/>
      <c r="B30" s="68"/>
      <c r="C30" s="68"/>
      <c r="D30" s="89">
        <v>19</v>
      </c>
      <c r="E30" s="68"/>
      <c r="F30" s="90" t="s">
        <v>13</v>
      </c>
    </row>
    <row r="31" spans="1:6">
      <c r="A31" s="13"/>
      <c r="B31" s="68"/>
      <c r="C31" s="68"/>
      <c r="D31" s="89">
        <v>20</v>
      </c>
      <c r="E31" s="68"/>
      <c r="F31" s="90" t="s">
        <v>13</v>
      </c>
    </row>
    <row r="32" spans="1:6">
      <c r="A32" s="13"/>
      <c r="B32" s="68"/>
      <c r="C32" s="68"/>
      <c r="D32" s="89">
        <v>21</v>
      </c>
      <c r="E32" s="68"/>
      <c r="F32" s="90" t="s">
        <v>13</v>
      </c>
    </row>
    <row r="33" spans="1:6">
      <c r="A33" s="13"/>
      <c r="B33" s="68"/>
      <c r="C33" s="68"/>
      <c r="D33" s="89">
        <v>22</v>
      </c>
      <c r="E33" s="68"/>
      <c r="F33" s="90" t="s">
        <v>13</v>
      </c>
    </row>
    <row r="34" spans="1:6">
      <c r="A34" s="13"/>
      <c r="B34" s="68"/>
      <c r="C34" s="68"/>
      <c r="D34" s="89">
        <v>23</v>
      </c>
      <c r="E34" s="68"/>
      <c r="F34" s="90" t="s">
        <v>13</v>
      </c>
    </row>
    <row r="35" spans="1:6">
      <c r="A35" s="13"/>
      <c r="B35" s="68"/>
      <c r="C35" s="68"/>
      <c r="D35" s="89">
        <v>24</v>
      </c>
      <c r="E35" s="68"/>
      <c r="F35" s="90" t="s">
        <v>13</v>
      </c>
    </row>
    <row r="36" spans="1:6">
      <c r="A36" s="13"/>
      <c r="B36" s="68"/>
      <c r="C36" s="68"/>
      <c r="D36" s="89">
        <v>25</v>
      </c>
      <c r="E36" s="68"/>
      <c r="F36" s="90" t="s">
        <v>13</v>
      </c>
    </row>
    <row r="37" spans="1:6">
      <c r="A37" s="13"/>
      <c r="B37" s="68"/>
      <c r="C37" s="68"/>
      <c r="D37" s="89">
        <v>26</v>
      </c>
      <c r="E37" s="68"/>
      <c r="F37" s="90" t="s">
        <v>13</v>
      </c>
    </row>
    <row r="38" spans="1:6">
      <c r="A38" s="13"/>
      <c r="B38" s="68"/>
      <c r="C38" s="68"/>
      <c r="D38" s="89">
        <v>27</v>
      </c>
      <c r="E38" s="68"/>
      <c r="F38" s="90" t="s">
        <v>13</v>
      </c>
    </row>
    <row r="39" spans="1:6">
      <c r="A39" s="13"/>
      <c r="B39" s="68"/>
      <c r="C39" s="68"/>
      <c r="D39" s="89">
        <v>28</v>
      </c>
      <c r="E39" s="68"/>
      <c r="F39" s="90" t="s">
        <v>13</v>
      </c>
    </row>
    <row r="40" spans="1:6">
      <c r="A40" s="13"/>
      <c r="B40" s="68"/>
      <c r="C40" s="68"/>
      <c r="D40" s="89">
        <v>29</v>
      </c>
      <c r="E40" s="68"/>
      <c r="F40" s="90" t="s">
        <v>13</v>
      </c>
    </row>
    <row r="41" spans="1:6">
      <c r="A41" s="13"/>
      <c r="B41" s="68"/>
      <c r="C41" s="68"/>
      <c r="D41" s="89">
        <v>30</v>
      </c>
      <c r="E41" s="68"/>
      <c r="F41" s="90" t="s">
        <v>13</v>
      </c>
    </row>
    <row r="42" spans="1:6">
      <c r="A42" s="13"/>
      <c r="B42" s="68"/>
      <c r="C42" s="68"/>
      <c r="D42" s="89">
        <v>31</v>
      </c>
      <c r="E42" s="68"/>
      <c r="F42" s="90" t="s">
        <v>13</v>
      </c>
    </row>
    <row r="43" spans="1:6" ht="10.5" customHeight="1">
      <c r="A43" s="13"/>
      <c r="B43" s="68"/>
      <c r="C43" s="68"/>
      <c r="D43" s="68"/>
      <c r="E43" s="68"/>
      <c r="F43" s="68"/>
    </row>
    <row r="44" spans="1:6" ht="11.25">
      <c r="A44" s="13"/>
      <c r="B44" s="68"/>
      <c r="C44" s="87" t="s">
        <v>8</v>
      </c>
      <c r="D44" s="68"/>
      <c r="E44" s="68"/>
      <c r="F44" s="87" t="s">
        <v>2</v>
      </c>
    </row>
    <row r="45" spans="1:6" ht="10.5" customHeight="1">
      <c r="A45" s="13"/>
      <c r="B45" s="68"/>
      <c r="C45" s="68"/>
      <c r="D45" s="68"/>
      <c r="E45" s="68"/>
      <c r="F45" s="68"/>
    </row>
    <row r="46" spans="1:6">
      <c r="A46" s="13"/>
      <c r="B46" s="68"/>
      <c r="C46" s="68"/>
      <c r="D46" s="88" t="s">
        <v>9</v>
      </c>
      <c r="E46" s="68"/>
      <c r="F46" s="67" t="s">
        <v>10</v>
      </c>
    </row>
    <row r="47" spans="1:6">
      <c r="A47" s="13"/>
      <c r="B47" s="68"/>
      <c r="C47" s="68"/>
      <c r="D47" s="89" t="s">
        <v>263</v>
      </c>
      <c r="E47" s="68"/>
      <c r="F47" s="90" t="s">
        <v>13</v>
      </c>
    </row>
    <row r="48" spans="1:6">
      <c r="A48" s="13"/>
      <c r="B48" s="68"/>
      <c r="C48" s="68"/>
      <c r="D48" s="89" t="s">
        <v>264</v>
      </c>
      <c r="E48" s="68"/>
      <c r="F48" s="90" t="s">
        <v>13</v>
      </c>
    </row>
    <row r="49" spans="1:6">
      <c r="A49" s="13"/>
      <c r="B49" s="68"/>
      <c r="C49" s="68"/>
      <c r="D49" s="89" t="s">
        <v>265</v>
      </c>
      <c r="E49" s="68"/>
      <c r="F49" s="90" t="s">
        <v>13</v>
      </c>
    </row>
    <row r="50" spans="1:6">
      <c r="A50" s="13"/>
      <c r="B50" s="68"/>
      <c r="C50" s="68"/>
      <c r="D50" s="89" t="s">
        <v>266</v>
      </c>
      <c r="E50" s="68"/>
      <c r="F50" s="90" t="s">
        <v>13</v>
      </c>
    </row>
    <row r="51" spans="1:6">
      <c r="A51" s="13"/>
      <c r="B51" s="68"/>
      <c r="C51" s="68"/>
      <c r="D51" s="89" t="s">
        <v>267</v>
      </c>
      <c r="E51" s="68"/>
      <c r="F51" s="90" t="s">
        <v>13</v>
      </c>
    </row>
    <row r="52" spans="1:6">
      <c r="A52" s="13"/>
      <c r="B52" s="68"/>
      <c r="C52" s="68"/>
      <c r="D52" s="89" t="s">
        <v>268</v>
      </c>
      <c r="E52" s="68"/>
      <c r="F52" s="90" t="s">
        <v>13</v>
      </c>
    </row>
    <row r="53" spans="1:6">
      <c r="A53" s="13"/>
      <c r="B53" s="68"/>
      <c r="C53" s="68"/>
      <c r="D53" s="89" t="s">
        <v>269</v>
      </c>
      <c r="E53" s="68"/>
      <c r="F53" s="90" t="s">
        <v>13</v>
      </c>
    </row>
    <row r="54" spans="1:6">
      <c r="A54" s="13"/>
      <c r="B54" s="68"/>
      <c r="C54" s="68"/>
      <c r="D54" s="89" t="s">
        <v>270</v>
      </c>
      <c r="E54" s="68"/>
      <c r="F54" s="90" t="s">
        <v>13</v>
      </c>
    </row>
    <row r="55" spans="1:6">
      <c r="A55" s="13"/>
      <c r="B55" s="68"/>
      <c r="C55" s="68"/>
      <c r="D55" s="89" t="s">
        <v>271</v>
      </c>
      <c r="E55" s="68"/>
      <c r="F55" s="90" t="s">
        <v>13</v>
      </c>
    </row>
    <row r="56" spans="1:6">
      <c r="A56" s="13"/>
      <c r="B56" s="68"/>
      <c r="C56" s="68"/>
      <c r="D56" s="89" t="s">
        <v>272</v>
      </c>
      <c r="E56" s="68"/>
      <c r="F56" s="90" t="s">
        <v>13</v>
      </c>
    </row>
    <row r="57" spans="1:6">
      <c r="A57" s="13"/>
      <c r="B57" s="68"/>
      <c r="C57" s="68"/>
      <c r="D57" s="89" t="s">
        <v>273</v>
      </c>
      <c r="E57" s="68"/>
      <c r="F57" s="90" t="s">
        <v>13</v>
      </c>
    </row>
    <row r="58" spans="1:6">
      <c r="A58" s="13"/>
      <c r="B58" s="68"/>
      <c r="C58" s="68"/>
      <c r="D58" s="89" t="s">
        <v>260</v>
      </c>
      <c r="E58" s="68"/>
      <c r="F58" s="90" t="s">
        <v>13</v>
      </c>
    </row>
    <row r="59" spans="1:6" ht="10.5" customHeight="1">
      <c r="A59" s="13"/>
      <c r="B59" s="68"/>
      <c r="C59" s="68"/>
      <c r="D59" s="68"/>
      <c r="E59" s="68"/>
      <c r="F59" s="68"/>
    </row>
    <row r="60" spans="1:6" ht="11.25">
      <c r="A60" s="13"/>
      <c r="B60" s="68"/>
      <c r="C60" s="87" t="s">
        <v>11</v>
      </c>
      <c r="D60" s="68"/>
      <c r="E60" s="68"/>
      <c r="F60" s="68"/>
    </row>
    <row r="61" spans="1:6" ht="10.5" customHeight="1">
      <c r="A61" s="13"/>
      <c r="B61" s="68"/>
      <c r="C61" s="68"/>
      <c r="D61" s="68"/>
      <c r="E61" s="68"/>
      <c r="F61" s="68"/>
    </row>
    <row r="62" spans="1:6">
      <c r="A62" s="13"/>
      <c r="B62" s="68"/>
      <c r="C62" s="68"/>
      <c r="D62" s="88" t="s">
        <v>12</v>
      </c>
      <c r="E62" s="68"/>
      <c r="F62" s="90" t="s">
        <v>13</v>
      </c>
    </row>
    <row r="63" spans="1:6">
      <c r="A63" s="13"/>
      <c r="B63" s="68"/>
      <c r="C63" s="68"/>
      <c r="D63" s="89">
        <v>60</v>
      </c>
      <c r="E63" s="68"/>
      <c r="F63" s="67" t="s">
        <v>19</v>
      </c>
    </row>
    <row r="64" spans="1:6">
      <c r="A64" s="13"/>
      <c r="B64" s="68"/>
      <c r="C64" s="68"/>
      <c r="D64" s="89">
        <v>60</v>
      </c>
      <c r="E64" s="68"/>
      <c r="F64" s="67" t="s">
        <v>20</v>
      </c>
    </row>
    <row r="65" spans="1:6">
      <c r="A65" s="13"/>
      <c r="B65" s="68"/>
      <c r="C65" s="68"/>
      <c r="D65" s="89">
        <v>24</v>
      </c>
      <c r="E65" s="68"/>
      <c r="F65" s="67" t="s">
        <v>21</v>
      </c>
    </row>
    <row r="66" spans="1:6">
      <c r="A66" s="13"/>
      <c r="B66" s="68"/>
      <c r="C66" s="68"/>
      <c r="D66" s="89">
        <v>7</v>
      </c>
      <c r="E66" s="68"/>
      <c r="F66" s="67" t="s">
        <v>22</v>
      </c>
    </row>
    <row r="67" spans="1:6">
      <c r="A67" s="13"/>
      <c r="B67" s="68"/>
      <c r="C67" s="68"/>
      <c r="D67" s="89">
        <v>3</v>
      </c>
      <c r="E67" s="68"/>
      <c r="F67" s="67" t="s">
        <v>23</v>
      </c>
    </row>
    <row r="68" spans="1:6">
      <c r="A68" s="13"/>
      <c r="B68" s="68"/>
      <c r="C68" s="68"/>
      <c r="D68" s="89">
        <v>6</v>
      </c>
      <c r="E68" s="68"/>
      <c r="F68" s="67" t="s">
        <v>24</v>
      </c>
    </row>
    <row r="69" spans="1:6">
      <c r="A69" s="13"/>
      <c r="B69" s="68"/>
      <c r="C69" s="68"/>
      <c r="D69" s="89">
        <v>12</v>
      </c>
      <c r="E69" s="68"/>
      <c r="F69" s="67" t="s">
        <v>25</v>
      </c>
    </row>
    <row r="70" spans="1:6">
      <c r="A70" s="13"/>
      <c r="B70" s="68"/>
      <c r="C70" s="68"/>
      <c r="D70" s="89">
        <v>2</v>
      </c>
      <c r="E70" s="68"/>
      <c r="F70" s="67" t="s">
        <v>26</v>
      </c>
    </row>
    <row r="71" spans="1:6">
      <c r="A71" s="13"/>
      <c r="B71" s="68"/>
      <c r="C71" s="68"/>
      <c r="D71" s="89">
        <v>4</v>
      </c>
      <c r="E71" s="68"/>
      <c r="F71" s="67" t="s">
        <v>27</v>
      </c>
    </row>
    <row r="72" spans="1:6">
      <c r="A72" s="13"/>
      <c r="B72" s="68"/>
      <c r="C72" s="68"/>
      <c r="D72" s="89">
        <v>2</v>
      </c>
      <c r="E72" s="68"/>
      <c r="F72" s="67" t="s">
        <v>28</v>
      </c>
    </row>
    <row r="73" spans="1:6" ht="10.5" customHeight="1">
      <c r="A73" s="13"/>
      <c r="B73" s="68"/>
      <c r="C73" s="68"/>
      <c r="D73" s="68"/>
      <c r="E73" s="68"/>
      <c r="F73" s="68"/>
    </row>
    <row r="74" spans="1:6" ht="11.25">
      <c r="A74" s="13"/>
      <c r="B74" s="68"/>
      <c r="C74" s="87" t="s">
        <v>14</v>
      </c>
      <c r="D74" s="68"/>
      <c r="E74" s="68"/>
      <c r="F74" s="87" t="s">
        <v>2</v>
      </c>
    </row>
    <row r="75" spans="1:6" ht="10.5" customHeight="1">
      <c r="A75" s="13"/>
      <c r="B75" s="68"/>
      <c r="C75" s="68"/>
      <c r="D75" s="68"/>
      <c r="E75" s="68"/>
      <c r="F75" s="68"/>
    </row>
    <row r="76" spans="1:6">
      <c r="A76" s="13"/>
      <c r="B76" s="68"/>
      <c r="C76" s="68"/>
      <c r="D76" s="88" t="s">
        <v>3</v>
      </c>
      <c r="E76" s="68"/>
      <c r="F76" s="67" t="s">
        <v>15</v>
      </c>
    </row>
    <row r="77" spans="1:6">
      <c r="A77" s="13"/>
      <c r="B77" s="68"/>
      <c r="C77" s="68"/>
      <c r="D77" s="89" t="s">
        <v>190</v>
      </c>
      <c r="E77" s="68"/>
      <c r="F77" s="90" t="s">
        <v>13</v>
      </c>
    </row>
    <row r="78" spans="1:6">
      <c r="A78" s="13"/>
      <c r="B78" s="68"/>
      <c r="C78" s="68"/>
      <c r="D78" s="89" t="s">
        <v>336</v>
      </c>
      <c r="E78" s="68"/>
      <c r="F78" s="90" t="s">
        <v>13</v>
      </c>
    </row>
    <row r="79" spans="1:6">
      <c r="A79" s="13"/>
      <c r="B79" s="68"/>
      <c r="C79" s="68"/>
      <c r="D79" s="89" t="s">
        <v>337</v>
      </c>
      <c r="E79" s="68"/>
      <c r="F79" s="90" t="s">
        <v>13</v>
      </c>
    </row>
    <row r="80" spans="1:6">
      <c r="A80" s="13"/>
      <c r="B80" s="68"/>
      <c r="C80" s="68"/>
      <c r="D80" s="89" t="s">
        <v>338</v>
      </c>
      <c r="E80" s="68"/>
      <c r="F80" s="90" t="s">
        <v>13</v>
      </c>
    </row>
    <row r="81" spans="1:6" ht="10.5" customHeight="1">
      <c r="A81" s="13"/>
      <c r="B81" s="68"/>
      <c r="C81" s="68"/>
      <c r="D81" s="68"/>
      <c r="E81" s="68"/>
      <c r="F81" s="68"/>
    </row>
    <row r="82" spans="1:6" ht="11.25">
      <c r="A82" s="13"/>
      <c r="B82" s="68"/>
      <c r="C82" s="87" t="s">
        <v>16</v>
      </c>
      <c r="D82" s="68"/>
      <c r="E82" s="68"/>
      <c r="F82" s="87" t="s">
        <v>2</v>
      </c>
    </row>
    <row r="83" spans="1:6" ht="10.5" customHeight="1">
      <c r="A83" s="13"/>
      <c r="B83" s="68"/>
      <c r="C83" s="68"/>
      <c r="D83" s="68"/>
      <c r="E83" s="68"/>
      <c r="F83" s="68"/>
    </row>
    <row r="84" spans="1:6">
      <c r="A84" s="13"/>
      <c r="B84" s="68"/>
      <c r="C84" s="68"/>
      <c r="D84" s="88" t="s">
        <v>17</v>
      </c>
      <c r="E84" s="68"/>
      <c r="F84" s="67" t="s">
        <v>18</v>
      </c>
    </row>
    <row r="85" spans="1:6">
      <c r="A85" s="13"/>
      <c r="B85" s="68"/>
      <c r="C85" s="68"/>
      <c r="D85" s="91">
        <v>1</v>
      </c>
      <c r="E85" s="68"/>
      <c r="F85" s="90" t="s">
        <v>13</v>
      </c>
    </row>
    <row r="86" spans="1:6">
      <c r="A86" s="13"/>
      <c r="B86" s="68"/>
      <c r="C86" s="68"/>
      <c r="D86" s="91">
        <v>1000</v>
      </c>
      <c r="E86" s="68"/>
      <c r="F86" s="67" t="s">
        <v>29</v>
      </c>
    </row>
    <row r="87" spans="1:6">
      <c r="A87" s="13"/>
      <c r="B87" s="68"/>
      <c r="C87" s="68"/>
      <c r="D87" s="91">
        <v>1000000</v>
      </c>
      <c r="E87" s="68"/>
      <c r="F87" s="67" t="s">
        <v>30</v>
      </c>
    </row>
    <row r="88" spans="1:6">
      <c r="A88" s="13"/>
      <c r="B88" s="68"/>
      <c r="C88" s="68"/>
      <c r="D88" s="91">
        <v>1000000000</v>
      </c>
      <c r="E88" s="68"/>
      <c r="F88" s="67" t="s">
        <v>31</v>
      </c>
    </row>
    <row r="89" spans="1:6" ht="10.5" customHeight="1">
      <c r="A89" s="13"/>
      <c r="B89" s="68"/>
      <c r="C89" s="68"/>
      <c r="D89" s="68"/>
      <c r="E89" s="68"/>
      <c r="F89" s="68"/>
    </row>
    <row r="90" spans="1:6" ht="10.5" customHeight="1">
      <c r="A90" s="13"/>
      <c r="B90" s="68"/>
      <c r="C90" s="68"/>
      <c r="D90" s="68"/>
      <c r="E90" s="68"/>
      <c r="F90" s="68"/>
    </row>
    <row r="91" spans="1:6" ht="11.25">
      <c r="A91" s="13"/>
      <c r="B91" s="68"/>
      <c r="C91" s="87" t="s">
        <v>110</v>
      </c>
      <c r="D91" s="68"/>
      <c r="E91" s="68"/>
      <c r="F91" s="87" t="s">
        <v>2</v>
      </c>
    </row>
    <row r="92" spans="1:6" ht="10.5" customHeight="1">
      <c r="A92" s="13"/>
      <c r="B92" s="68"/>
      <c r="C92" s="68"/>
      <c r="D92" s="68"/>
      <c r="E92" s="68"/>
      <c r="F92" s="68"/>
    </row>
    <row r="93" spans="1:6">
      <c r="A93" s="13"/>
      <c r="B93" s="68"/>
      <c r="C93" s="68"/>
      <c r="D93" s="92" t="s">
        <v>111</v>
      </c>
      <c r="E93" s="68"/>
      <c r="F93" s="67" t="s">
        <v>110</v>
      </c>
    </row>
    <row r="94" spans="1:6">
      <c r="A94" s="13"/>
      <c r="B94" s="68"/>
      <c r="C94" s="68"/>
      <c r="D94" s="92" t="s">
        <v>141</v>
      </c>
      <c r="E94" s="68"/>
      <c r="F94" s="68"/>
    </row>
    <row r="95" spans="1:6">
      <c r="A95" s="13"/>
      <c r="B95" s="68"/>
      <c r="C95" s="68"/>
      <c r="D95" s="92" t="s">
        <v>142</v>
      </c>
      <c r="E95" s="68"/>
      <c r="F95" s="68"/>
    </row>
    <row r="96" spans="1:6">
      <c r="A96" s="13"/>
      <c r="B96" s="68"/>
      <c r="C96" s="68"/>
      <c r="D96" s="92" t="s">
        <v>191</v>
      </c>
      <c r="E96" s="68"/>
      <c r="F96" s="68"/>
    </row>
    <row r="97" spans="1:6">
      <c r="A97" s="13"/>
      <c r="B97" s="68"/>
      <c r="C97" s="68"/>
      <c r="D97" s="92" t="s">
        <v>63</v>
      </c>
      <c r="E97" s="68"/>
      <c r="F97" s="68"/>
    </row>
    <row r="98" spans="1:6">
      <c r="A98" s="13"/>
      <c r="B98" s="68"/>
      <c r="C98" s="68"/>
      <c r="D98" s="92" t="s">
        <v>143</v>
      </c>
      <c r="E98" s="68"/>
      <c r="F98" s="68"/>
    </row>
    <row r="99" spans="1:6">
      <c r="A99" s="13"/>
      <c r="B99" s="68"/>
      <c r="C99" s="68"/>
      <c r="D99" s="92" t="s">
        <v>144</v>
      </c>
      <c r="E99" s="68"/>
      <c r="F99" s="68"/>
    </row>
    <row r="100" spans="1:6">
      <c r="A100" s="13"/>
      <c r="B100" s="68"/>
      <c r="C100" s="68"/>
      <c r="D100" s="92" t="s">
        <v>112</v>
      </c>
      <c r="E100" s="68"/>
      <c r="F100" s="68"/>
    </row>
    <row r="101" spans="1:6" ht="10.5" customHeight="1">
      <c r="A101" s="13"/>
      <c r="B101" s="68"/>
      <c r="C101" s="68"/>
      <c r="D101" s="68"/>
      <c r="E101" s="68"/>
      <c r="F101" s="68"/>
    </row>
    <row r="102" spans="1:6" ht="10.5" customHeight="1">
      <c r="A102" s="13"/>
      <c r="B102" s="68"/>
      <c r="C102" s="68"/>
      <c r="D102" s="68"/>
      <c r="E102" s="68"/>
      <c r="F102" s="68"/>
    </row>
    <row r="103" spans="1:6" ht="10.5" customHeight="1">
      <c r="A103" s="13"/>
      <c r="B103" s="68"/>
      <c r="C103" s="68"/>
      <c r="D103" s="68"/>
      <c r="E103" s="68"/>
      <c r="F103" s="68"/>
    </row>
    <row r="104" spans="1:6" ht="10.5" customHeight="1">
      <c r="A104" s="13"/>
      <c r="B104" s="68"/>
      <c r="C104" s="87" t="s">
        <v>171</v>
      </c>
      <c r="D104" s="68"/>
      <c r="E104" s="68"/>
      <c r="F104" s="87" t="s">
        <v>2</v>
      </c>
    </row>
    <row r="105" spans="1:6" ht="10.5" customHeight="1">
      <c r="A105" s="13"/>
      <c r="B105" s="68"/>
      <c r="C105" s="68"/>
      <c r="D105" s="68"/>
      <c r="E105" s="68"/>
    </row>
    <row r="106" spans="1:6" ht="10.5" customHeight="1">
      <c r="A106" s="13"/>
      <c r="B106" s="68"/>
      <c r="C106" s="68"/>
      <c r="D106" s="93">
        <v>0</v>
      </c>
      <c r="E106" s="68"/>
      <c r="F106" s="68" t="s">
        <v>171</v>
      </c>
    </row>
    <row r="107" spans="1:6" ht="10.5" customHeight="1">
      <c r="A107" s="13"/>
      <c r="B107" s="68"/>
      <c r="C107" s="68"/>
      <c r="D107" s="93">
        <v>1</v>
      </c>
      <c r="E107" s="68"/>
      <c r="F107" s="68"/>
    </row>
    <row r="108" spans="1:6" ht="10.5" customHeight="1">
      <c r="A108" s="13"/>
      <c r="B108" s="68"/>
      <c r="C108" s="68"/>
      <c r="D108" s="93">
        <v>2</v>
      </c>
      <c r="E108" s="68"/>
      <c r="F108" s="68"/>
    </row>
    <row r="109" spans="1:6" ht="10.5" customHeight="1">
      <c r="A109" s="13"/>
      <c r="B109" s="68"/>
      <c r="C109" s="68"/>
      <c r="D109" s="93">
        <v>3</v>
      </c>
      <c r="E109" s="68"/>
      <c r="F109" s="68"/>
    </row>
  </sheetData>
  <mergeCells count="1">
    <mergeCell ref="B3:D3"/>
  </mergeCells>
  <hyperlinks>
    <hyperlink ref="B3" location="HL_Home" tooltip="Go to Table of Contents" display="HL_Home"/>
  </hyperlinks>
  <pageMargins left="0.39370078740157499" right="0.39370078740157499" top="0.59055118110236204" bottom="0.98425196850393704" header="0" footer="0.31496062992126"/>
  <pageSetup paperSize="9" scale="82" orientation="landscape" r:id="rId1"/>
  <headerFooter>
    <oddFooter>&amp;L&amp;12Built with finmodelslab.com template&amp;C&amp;12Time Series&amp;R&amp;D</oddFooter>
  </headerFooter>
  <rowBreaks count="2" manualBreakCount="2">
    <brk id="42" min="1" max="5" man="1"/>
    <brk id="88" min="1" max="5"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autoPageBreaks="0"/>
  </sheetPr>
  <dimension ref="A1:F64"/>
  <sheetViews>
    <sheetView showGridLines="0" zoomScaleNormal="100" workbookViewId="0">
      <pane xSplit="1" ySplit="4" topLeftCell="B44" activePane="bottomRight" state="frozen"/>
      <selection activeCell="B1" sqref="B1"/>
      <selection pane="topRight" activeCell="B1" sqref="B1"/>
      <selection pane="bottomLeft" activeCell="B1" sqref="B1"/>
      <selection pane="bottomRight"/>
    </sheetView>
  </sheetViews>
  <sheetFormatPr defaultColWidth="11.6640625" defaultRowHeight="10.5" customHeight="1"/>
  <cols>
    <col min="1" max="3" width="3.83203125" customWidth="1"/>
    <col min="4" max="4" width="35.6640625" customWidth="1"/>
    <col min="5" max="5" width="3.83203125" customWidth="1"/>
    <col min="6" max="6" width="35.6640625" customWidth="1"/>
    <col min="7" max="7" width="11.6640625" customWidth="1"/>
  </cols>
  <sheetData>
    <row r="1" spans="1:6" ht="18">
      <c r="B1" s="1" t="s">
        <v>62</v>
      </c>
    </row>
    <row r="2" spans="1:6" ht="15">
      <c r="B2" s="2" t="s">
        <v>188</v>
      </c>
    </row>
    <row r="3" spans="1:6">
      <c r="B3" s="1332" t="s">
        <v>0</v>
      </c>
      <c r="C3" s="1332"/>
      <c r="D3" s="1332"/>
    </row>
    <row r="4" spans="1:6" ht="12.75">
      <c r="A4" s="3"/>
      <c r="B4" s="4"/>
      <c r="C4" s="5"/>
    </row>
    <row r="7" spans="1:6" ht="12.75">
      <c r="B7" s="75" t="s">
        <v>59</v>
      </c>
      <c r="C7" s="68"/>
      <c r="D7" s="68"/>
      <c r="E7" s="68"/>
      <c r="F7" s="68"/>
    </row>
    <row r="8" spans="1:6" ht="10.5" customHeight="1">
      <c r="B8" s="68"/>
      <c r="C8" s="68"/>
      <c r="D8" s="68"/>
      <c r="E8" s="68"/>
      <c r="F8" s="68"/>
    </row>
    <row r="9" spans="1:6" ht="11.25">
      <c r="B9" s="68"/>
      <c r="C9" s="87" t="s">
        <v>60</v>
      </c>
      <c r="D9" s="68"/>
      <c r="E9" s="68"/>
      <c r="F9" s="87" t="s">
        <v>2</v>
      </c>
    </row>
    <row r="10" spans="1:6" ht="10.5" customHeight="1">
      <c r="B10" s="68"/>
      <c r="C10" s="68"/>
      <c r="D10" s="68"/>
      <c r="E10" s="68"/>
      <c r="F10" s="68"/>
    </row>
    <row r="11" spans="1:6">
      <c r="B11" s="68"/>
      <c r="C11" s="68"/>
      <c r="D11" s="88" t="s">
        <v>58</v>
      </c>
      <c r="E11" s="68"/>
      <c r="F11" s="67" t="s">
        <v>61</v>
      </c>
    </row>
    <row r="12" spans="1:6">
      <c r="B12" s="68"/>
      <c r="C12" s="68"/>
      <c r="D12" s="217">
        <v>2020</v>
      </c>
      <c r="E12" s="68"/>
      <c r="F12" s="90" t="s">
        <v>13</v>
      </c>
    </row>
    <row r="13" spans="1:6">
      <c r="B13" s="68"/>
      <c r="C13" s="68"/>
      <c r="D13" s="217">
        <v>2021</v>
      </c>
      <c r="E13" s="68"/>
      <c r="F13" s="90" t="s">
        <v>13</v>
      </c>
    </row>
    <row r="14" spans="1:6">
      <c r="B14" s="68"/>
      <c r="C14" s="68"/>
      <c r="D14" s="217">
        <v>2022</v>
      </c>
      <c r="E14" s="68"/>
      <c r="F14" s="90" t="s">
        <v>13</v>
      </c>
    </row>
    <row r="15" spans="1:6">
      <c r="B15" s="68"/>
      <c r="C15" s="68"/>
      <c r="D15" s="217">
        <v>2023</v>
      </c>
      <c r="E15" s="68"/>
      <c r="F15" s="90" t="s">
        <v>13</v>
      </c>
    </row>
    <row r="16" spans="1:6">
      <c r="B16" s="68"/>
      <c r="C16" s="68"/>
      <c r="D16" s="217">
        <v>2024</v>
      </c>
      <c r="E16" s="68"/>
      <c r="F16" s="90" t="s">
        <v>13</v>
      </c>
    </row>
    <row r="17" spans="2:6" ht="10.5" customHeight="1">
      <c r="B17" s="68"/>
      <c r="C17" s="68"/>
      <c r="D17" s="68"/>
      <c r="E17" s="68"/>
      <c r="F17" s="68"/>
    </row>
    <row r="18" spans="2:6" ht="10.5" customHeight="1">
      <c r="B18" s="68"/>
      <c r="C18" s="68"/>
      <c r="D18" s="68"/>
      <c r="E18" s="68"/>
      <c r="F18" s="68"/>
    </row>
    <row r="19" spans="2:6" ht="12.75">
      <c r="B19" s="75" t="s">
        <v>64</v>
      </c>
      <c r="C19" s="68"/>
      <c r="D19" s="68"/>
      <c r="E19" s="68"/>
      <c r="F19" s="68"/>
    </row>
    <row r="20" spans="2:6" ht="10.5" customHeight="1">
      <c r="B20" s="68"/>
      <c r="C20" s="68"/>
      <c r="D20" s="68"/>
      <c r="E20" s="68"/>
      <c r="F20" s="68"/>
    </row>
    <row r="21" spans="2:6" ht="11.25">
      <c r="B21" s="68"/>
      <c r="C21" s="87" t="s">
        <v>60</v>
      </c>
      <c r="D21" s="68"/>
      <c r="E21" s="68"/>
      <c r="F21" s="87" t="s">
        <v>2</v>
      </c>
    </row>
    <row r="22" spans="2:6" ht="10.5" customHeight="1">
      <c r="B22" s="68"/>
      <c r="C22" s="68"/>
      <c r="D22" s="68"/>
      <c r="E22" s="68"/>
      <c r="F22" s="68"/>
    </row>
    <row r="23" spans="2:6">
      <c r="B23" s="68"/>
      <c r="C23" s="68"/>
      <c r="D23" s="88" t="s">
        <v>58</v>
      </c>
      <c r="E23" s="68"/>
      <c r="F23" s="67" t="s">
        <v>65</v>
      </c>
    </row>
    <row r="24" spans="2:6">
      <c r="B24" s="68"/>
      <c r="C24" s="68"/>
      <c r="D24" s="218">
        <v>2020</v>
      </c>
      <c r="E24" s="68"/>
      <c r="F24" s="90" t="s">
        <v>13</v>
      </c>
    </row>
    <row r="25" spans="2:6">
      <c r="B25" s="68"/>
      <c r="C25" s="68"/>
      <c r="D25" s="218">
        <v>2021</v>
      </c>
      <c r="E25" s="68"/>
      <c r="F25" s="90" t="s">
        <v>13</v>
      </c>
    </row>
    <row r="26" spans="2:6">
      <c r="B26" s="68"/>
      <c r="C26" s="68"/>
      <c r="D26" s="218">
        <v>2022</v>
      </c>
      <c r="E26" s="68"/>
      <c r="F26" s="90" t="s">
        <v>13</v>
      </c>
    </row>
    <row r="27" spans="2:6">
      <c r="B27" s="68"/>
      <c r="C27" s="68"/>
      <c r="D27" s="218">
        <v>2023</v>
      </c>
      <c r="E27" s="68"/>
      <c r="F27" s="90" t="s">
        <v>13</v>
      </c>
    </row>
    <row r="28" spans="2:6">
      <c r="B28" s="68"/>
      <c r="C28" s="68"/>
      <c r="D28" s="218">
        <v>2024</v>
      </c>
      <c r="E28" s="68"/>
      <c r="F28" s="90" t="s">
        <v>13</v>
      </c>
    </row>
    <row r="29" spans="2:6" ht="10.5" customHeight="1">
      <c r="B29" s="68"/>
      <c r="C29" s="68"/>
      <c r="D29" s="68"/>
      <c r="E29" s="68"/>
      <c r="F29" s="68"/>
    </row>
    <row r="30" spans="2:6" ht="11.25">
      <c r="B30" s="68"/>
      <c r="C30" s="87" t="s">
        <v>66</v>
      </c>
      <c r="D30" s="68"/>
      <c r="E30" s="68"/>
      <c r="F30" s="87" t="s">
        <v>2</v>
      </c>
    </row>
    <row r="31" spans="2:6" ht="10.5" customHeight="1">
      <c r="B31" s="68"/>
      <c r="C31" s="68"/>
      <c r="D31" s="68"/>
      <c r="E31" s="68"/>
      <c r="F31" s="68"/>
    </row>
    <row r="32" spans="2:6">
      <c r="B32" s="68"/>
      <c r="C32" s="68"/>
      <c r="D32" s="88" t="s">
        <v>67</v>
      </c>
      <c r="E32" s="68"/>
      <c r="F32" s="67" t="s">
        <v>68</v>
      </c>
    </row>
    <row r="33" spans="2:6">
      <c r="B33" s="68"/>
      <c r="C33" s="68"/>
      <c r="D33" s="217">
        <v>2020</v>
      </c>
      <c r="E33" s="68"/>
      <c r="F33" s="90" t="s">
        <v>13</v>
      </c>
    </row>
    <row r="34" spans="2:6">
      <c r="B34" s="68"/>
      <c r="C34" s="68"/>
      <c r="D34" s="89">
        <v>2021</v>
      </c>
      <c r="E34" s="68"/>
      <c r="F34" s="90" t="s">
        <v>13</v>
      </c>
    </row>
    <row r="35" spans="2:6">
      <c r="B35" s="68"/>
      <c r="C35" s="68"/>
      <c r="D35" s="89">
        <v>2022</v>
      </c>
      <c r="E35" s="68"/>
      <c r="F35" s="90" t="s">
        <v>13</v>
      </c>
    </row>
    <row r="36" spans="2:6">
      <c r="B36" s="68"/>
      <c r="C36" s="68"/>
      <c r="D36" s="89">
        <v>2023</v>
      </c>
      <c r="E36" s="68"/>
      <c r="F36" s="90" t="s">
        <v>13</v>
      </c>
    </row>
    <row r="37" spans="2:6">
      <c r="B37" s="68"/>
      <c r="C37" s="68"/>
      <c r="D37" s="89">
        <v>2024</v>
      </c>
      <c r="E37" s="68"/>
      <c r="F37" s="90" t="s">
        <v>13</v>
      </c>
    </row>
    <row r="38" spans="2:6" ht="10.5" customHeight="1">
      <c r="B38" s="68"/>
      <c r="C38" s="68"/>
      <c r="D38" s="68"/>
      <c r="E38" s="68"/>
      <c r="F38" s="68"/>
    </row>
    <row r="39" spans="2:6" ht="10.5" customHeight="1">
      <c r="B39" s="68"/>
      <c r="C39" s="68"/>
      <c r="D39" s="68"/>
      <c r="E39" s="68"/>
      <c r="F39" s="68"/>
    </row>
    <row r="40" spans="2:6" ht="12.75">
      <c r="B40" s="75" t="s">
        <v>69</v>
      </c>
      <c r="C40" s="68"/>
      <c r="D40" s="68"/>
      <c r="E40" s="68"/>
      <c r="F40" s="68"/>
    </row>
    <row r="41" spans="2:6" ht="10.5" customHeight="1">
      <c r="B41" s="68"/>
      <c r="C41" s="68"/>
      <c r="D41" s="68"/>
      <c r="E41" s="68"/>
      <c r="F41" s="68"/>
    </row>
    <row r="42" spans="2:6" ht="11.25">
      <c r="B42" s="68"/>
      <c r="C42" s="87" t="s">
        <v>60</v>
      </c>
      <c r="D42" s="68"/>
      <c r="E42" s="68"/>
      <c r="F42" s="87" t="s">
        <v>2</v>
      </c>
    </row>
    <row r="43" spans="2:6" ht="10.5" customHeight="1">
      <c r="B43" s="68"/>
      <c r="C43" s="68"/>
      <c r="D43" s="68"/>
      <c r="E43" s="68"/>
      <c r="F43" s="68"/>
    </row>
    <row r="44" spans="2:6">
      <c r="B44" s="68"/>
      <c r="C44" s="68"/>
      <c r="D44" s="88" t="s">
        <v>58</v>
      </c>
      <c r="E44" s="68"/>
      <c r="F44" s="67" t="s">
        <v>70</v>
      </c>
    </row>
    <row r="45" spans="2:6">
      <c r="B45" s="68"/>
      <c r="C45" s="68"/>
      <c r="D45" s="218">
        <v>2020</v>
      </c>
      <c r="E45" s="68"/>
      <c r="F45" s="90" t="s">
        <v>13</v>
      </c>
    </row>
    <row r="46" spans="2:6">
      <c r="B46" s="68"/>
      <c r="C46" s="68"/>
      <c r="D46" s="218">
        <v>2021</v>
      </c>
      <c r="E46" s="68"/>
      <c r="F46" s="90" t="s">
        <v>13</v>
      </c>
    </row>
    <row r="47" spans="2:6">
      <c r="B47" s="68"/>
      <c r="C47" s="68"/>
      <c r="D47" s="218">
        <v>2022</v>
      </c>
      <c r="E47" s="68"/>
      <c r="F47" s="90" t="s">
        <v>13</v>
      </c>
    </row>
    <row r="48" spans="2:6">
      <c r="B48" s="68"/>
      <c r="C48" s="68"/>
      <c r="D48" s="218">
        <v>2023</v>
      </c>
      <c r="E48" s="68"/>
      <c r="F48" s="90" t="s">
        <v>13</v>
      </c>
    </row>
    <row r="49" spans="2:6">
      <c r="B49" s="68"/>
      <c r="C49" s="68"/>
      <c r="D49" s="218">
        <v>2024</v>
      </c>
      <c r="E49" s="68"/>
      <c r="F49" s="90" t="s">
        <v>13</v>
      </c>
    </row>
    <row r="50" spans="2:6" ht="10.5" customHeight="1">
      <c r="B50" s="68"/>
      <c r="C50" s="68"/>
      <c r="D50" s="68"/>
      <c r="E50" s="68"/>
      <c r="F50" s="68"/>
    </row>
    <row r="51" spans="2:6" ht="11.25">
      <c r="B51" s="68"/>
      <c r="C51" s="87" t="s">
        <v>66</v>
      </c>
      <c r="D51" s="68"/>
      <c r="E51" s="68"/>
      <c r="F51" s="87" t="s">
        <v>2</v>
      </c>
    </row>
    <row r="52" spans="2:6" ht="10.5" customHeight="1">
      <c r="B52" s="68"/>
      <c r="C52" s="68"/>
      <c r="D52" s="68"/>
      <c r="E52" s="68"/>
      <c r="F52" s="68"/>
    </row>
    <row r="53" spans="2:6">
      <c r="B53" s="68"/>
      <c r="C53" s="68"/>
      <c r="D53" s="88" t="s">
        <v>67</v>
      </c>
      <c r="E53" s="68"/>
      <c r="F53" s="67" t="s">
        <v>71</v>
      </c>
    </row>
    <row r="54" spans="2:6">
      <c r="B54" s="68"/>
      <c r="C54" s="68"/>
      <c r="D54" s="217">
        <v>2020</v>
      </c>
      <c r="E54" s="68"/>
      <c r="F54" s="90" t="s">
        <v>13</v>
      </c>
    </row>
    <row r="55" spans="2:6">
      <c r="B55" s="68"/>
      <c r="C55" s="68"/>
      <c r="D55" s="89">
        <v>2021</v>
      </c>
      <c r="E55" s="68"/>
      <c r="F55" s="90" t="s">
        <v>13</v>
      </c>
    </row>
    <row r="56" spans="2:6">
      <c r="B56" s="68"/>
      <c r="C56" s="68"/>
      <c r="D56" s="89">
        <v>2022</v>
      </c>
      <c r="E56" s="68"/>
      <c r="F56" s="90" t="s">
        <v>13</v>
      </c>
    </row>
    <row r="57" spans="2:6">
      <c r="B57" s="68"/>
      <c r="C57" s="68"/>
      <c r="D57" s="89">
        <v>2023</v>
      </c>
      <c r="E57" s="68"/>
      <c r="F57" s="90" t="s">
        <v>13</v>
      </c>
    </row>
    <row r="58" spans="2:6">
      <c r="B58" s="68"/>
      <c r="C58" s="68"/>
      <c r="D58" s="89">
        <v>2024</v>
      </c>
      <c r="E58" s="68"/>
      <c r="F58" s="90" t="s">
        <v>13</v>
      </c>
    </row>
    <row r="59" spans="2:6" ht="10.5" customHeight="1">
      <c r="B59" s="68"/>
      <c r="C59" s="68"/>
      <c r="D59" s="68"/>
      <c r="E59" s="68"/>
      <c r="F59" s="68"/>
    </row>
    <row r="60" spans="2:6" ht="10.5" customHeight="1">
      <c r="B60" s="68"/>
      <c r="C60" s="87" t="s">
        <v>153</v>
      </c>
      <c r="D60" s="68"/>
      <c r="E60" s="68"/>
      <c r="F60" s="87" t="s">
        <v>2</v>
      </c>
    </row>
    <row r="61" spans="2:6" ht="10.5" customHeight="1">
      <c r="B61" s="68"/>
      <c r="C61" s="68"/>
      <c r="D61" s="68"/>
      <c r="E61" s="68"/>
      <c r="F61" s="68"/>
    </row>
    <row r="62" spans="2:6" ht="10.5" customHeight="1">
      <c r="B62" s="68"/>
      <c r="C62" s="68"/>
      <c r="D62" s="88" t="s">
        <v>152</v>
      </c>
      <c r="E62" s="68"/>
      <c r="F62" s="67" t="s">
        <v>156</v>
      </c>
    </row>
    <row r="63" spans="2:6" ht="10.5" customHeight="1">
      <c r="B63" s="68"/>
      <c r="C63" s="68"/>
      <c r="D63" s="89" t="s">
        <v>154</v>
      </c>
      <c r="E63" s="68"/>
      <c r="F63" s="68"/>
    </row>
    <row r="64" spans="2:6" ht="10.5" customHeight="1">
      <c r="B64" s="68"/>
      <c r="C64" s="68"/>
      <c r="D64" s="89" t="s">
        <v>155</v>
      </c>
      <c r="E64" s="68"/>
      <c r="F64" s="68"/>
    </row>
  </sheetData>
  <mergeCells count="1">
    <mergeCell ref="B3:D3"/>
  </mergeCells>
  <hyperlinks>
    <hyperlink ref="B3" location="HL_Home" tooltip="Go to Table of Contents" display="HL_Home"/>
  </hyperlinks>
  <pageMargins left="0.39370078740157499" right="0.39370078740157499" top="0.59055118110236204" bottom="0.98425196850393704" header="0" footer="0.31496062992126"/>
  <pageSetup paperSize="9" scale="67" orientation="landscape" r:id="rId1"/>
  <headerFooter>
    <oddFooter>&amp;L&amp;12Built with finmodelslab.com template&amp;C&amp;12Outputs and Other&amp;R&amp;D</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
  <sheetViews>
    <sheetView showGridLines="0" workbookViewId="0">
      <selection activeCell="R3" sqref="R3"/>
    </sheetView>
  </sheetViews>
  <sheetFormatPr defaultRowHeight="10.5"/>
  <sheetData>
    <row r="1" spans="1:9" s="767" customFormat="1" ht="39" customHeight="1"/>
    <row r="2" spans="1:9" s="769" customFormat="1" ht="30" customHeight="1">
      <c r="A2" s="768"/>
      <c r="C2" s="770"/>
      <c r="D2" s="771"/>
      <c r="E2" s="771"/>
      <c r="F2" s="771"/>
      <c r="G2" s="771"/>
      <c r="H2" s="771"/>
    </row>
    <row r="3" spans="1:9" s="772" customFormat="1" ht="45" customHeight="1">
      <c r="B3" s="773"/>
      <c r="C3" s="773"/>
      <c r="D3" s="774"/>
      <c r="E3" s="774"/>
      <c r="F3" s="774"/>
      <c r="G3" s="774"/>
      <c r="H3" s="774"/>
      <c r="I3" s="775"/>
    </row>
  </sheetData>
  <sheetProtection password="8C37" sheet="1" objects="1" scenarios="1"/>
  <pageMargins left="0.11811023622047245" right="0.11811023622047245" top="0.74803149606299213" bottom="0.74803149606299213" header="0.31496062992125984" footer="0.31496062992125984"/>
  <pageSetup paperSize="9" scale="83" orientation="landscape" horizontalDpi="0" verticalDpi="0" r:id="rId1"/>
  <headerFooter>
    <oddFooter>&amp;LPrepared by: Drs. Agustinus Agus Purwanto, SE MM CHA</oddFooter>
  </headerFooter>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387"/>
  <sheetViews>
    <sheetView showGridLines="0" topLeftCell="A64" workbookViewId="0">
      <selection activeCell="A83" sqref="A83"/>
    </sheetView>
  </sheetViews>
  <sheetFormatPr defaultColWidth="10.6640625" defaultRowHeight="12.75"/>
  <cols>
    <col min="1" max="1" width="5.5" style="1005" customWidth="1"/>
    <col min="2" max="2" width="13.1640625" style="1005" customWidth="1"/>
    <col min="3" max="3" width="18.1640625" style="1005" customWidth="1"/>
    <col min="4" max="4" width="23.83203125" style="1005" customWidth="1"/>
    <col min="5" max="6" width="15.83203125" style="1005" customWidth="1"/>
    <col min="7" max="7" width="18.5" style="1005" customWidth="1"/>
    <col min="8" max="16384" width="10.6640625" style="1005"/>
  </cols>
  <sheetData>
    <row r="1" spans="1:9" ht="27.95" customHeight="1">
      <c r="A1" s="1001" t="s">
        <v>575</v>
      </c>
      <c r="B1" s="1002"/>
      <c r="C1" s="1002"/>
      <c r="D1" s="1002"/>
      <c r="E1" s="1002"/>
      <c r="F1" s="1002"/>
      <c r="G1" s="1002"/>
      <c r="H1" s="1003"/>
      <c r="I1" s="1004"/>
    </row>
    <row r="2" spans="1:9">
      <c r="A2" s="1006" t="s">
        <v>576</v>
      </c>
      <c r="G2" s="1007" t="s">
        <v>577</v>
      </c>
    </row>
    <row r="4" spans="1:9" ht="16.5" thickBot="1">
      <c r="B4" s="1008" t="s">
        <v>578</v>
      </c>
      <c r="C4" s="1008"/>
      <c r="D4" s="1008"/>
      <c r="F4" s="1009" t="s">
        <v>579</v>
      </c>
      <c r="G4" s="1010"/>
    </row>
    <row r="5" spans="1:9">
      <c r="F5" s="1005" t="s">
        <v>580</v>
      </c>
    </row>
    <row r="6" spans="1:9" ht="15">
      <c r="C6" s="1011" t="s">
        <v>581</v>
      </c>
      <c r="D6" s="1012">
        <f>'LOAN &amp; DEPRECIATION'!$K$8</f>
        <v>25000000000</v>
      </c>
      <c r="F6" s="1005" t="s">
        <v>582</v>
      </c>
    </row>
    <row r="7" spans="1:9" ht="15">
      <c r="C7" s="1011" t="s">
        <v>583</v>
      </c>
      <c r="D7" s="1013">
        <v>7.4999999999999997E-2</v>
      </c>
      <c r="F7" s="1005" t="s">
        <v>584</v>
      </c>
    </row>
    <row r="8" spans="1:9" ht="15">
      <c r="C8" s="1011" t="s">
        <v>585</v>
      </c>
      <c r="D8" s="1014">
        <v>60</v>
      </c>
      <c r="E8" s="1005" t="s">
        <v>276</v>
      </c>
    </row>
    <row r="9" spans="1:9" ht="15">
      <c r="C9" s="1011" t="s">
        <v>586</v>
      </c>
      <c r="D9" s="1014">
        <v>60</v>
      </c>
      <c r="E9" s="1005" t="s">
        <v>276</v>
      </c>
    </row>
    <row r="10" spans="1:9" ht="15">
      <c r="C10" s="1011" t="s">
        <v>587</v>
      </c>
      <c r="D10" s="1015">
        <v>42320</v>
      </c>
    </row>
    <row r="11" spans="1:9" ht="15">
      <c r="C11" s="1011" t="s">
        <v>588</v>
      </c>
      <c r="D11" s="1014" t="s">
        <v>589</v>
      </c>
      <c r="E11" s="1016" t="b">
        <f>(D11="Yes")</f>
        <v>0</v>
      </c>
    </row>
    <row r="12" spans="1:9">
      <c r="C12" s="1017"/>
    </row>
    <row r="13" spans="1:9" ht="16.5" thickBot="1">
      <c r="A13" s="1018" t="s">
        <v>590</v>
      </c>
      <c r="B13" s="1008" t="s">
        <v>591</v>
      </c>
      <c r="C13" s="1019"/>
      <c r="D13" s="1019"/>
    </row>
    <row r="14" spans="1:9">
      <c r="C14" s="1017"/>
    </row>
    <row r="15" spans="1:9" ht="14.25">
      <c r="C15" s="1011" t="s">
        <v>592</v>
      </c>
      <c r="D15" s="1020">
        <f>IF(E11,ROUND(D7/12*D6,2),ROUND(PMT(D7/12,D8,-D6),2))</f>
        <v>500948714.88999999</v>
      </c>
    </row>
    <row r="16" spans="1:9" ht="14.25">
      <c r="C16" s="1011" t="s">
        <v>593</v>
      </c>
      <c r="D16" s="1020">
        <f>IF(E11,D6+D7/12*D6,FV(D7/12,D9-1,D15,-D6,0)*(1+D7/12))</f>
        <v>500948714.93283045</v>
      </c>
      <c r="E16" s="1021"/>
    </row>
    <row r="17" spans="2:8" ht="14.25">
      <c r="C17" s="1011" t="s">
        <v>594</v>
      </c>
      <c r="D17" s="1020">
        <f ca="1">OFFSET(D24,D9+1,0,1,1)</f>
        <v>500948714.93000865</v>
      </c>
    </row>
    <row r="18" spans="2:8" ht="14.25">
      <c r="C18" s="1011"/>
      <c r="D18" s="1022"/>
      <c r="H18" s="855"/>
    </row>
    <row r="19" spans="2:8" ht="14.25">
      <c r="C19" s="1011" t="s">
        <v>595</v>
      </c>
      <c r="D19" s="1023">
        <f ca="1">SUM(OFFSET(D24,2,0,D9,1))</f>
        <v>30056922893.439987</v>
      </c>
      <c r="E19" s="1024"/>
    </row>
    <row r="20" spans="2:8" ht="14.25">
      <c r="C20" s="1011" t="s">
        <v>596</v>
      </c>
      <c r="D20" s="1023">
        <f ca="1">D19-D6</f>
        <v>5056922893.4399872</v>
      </c>
    </row>
    <row r="21" spans="2:8">
      <c r="B21" s="1017"/>
      <c r="C21" s="1021"/>
      <c r="E21" s="1025"/>
    </row>
    <row r="22" spans="2:8">
      <c r="B22" s="1017"/>
      <c r="C22" s="1021"/>
      <c r="E22" s="1025"/>
    </row>
    <row r="23" spans="2:8" ht="15.75">
      <c r="B23" s="1026" t="s">
        <v>597</v>
      </c>
      <c r="C23" s="1026"/>
      <c r="E23" s="1018" t="s">
        <v>598</v>
      </c>
      <c r="F23" s="1026"/>
      <c r="G23" s="1026"/>
    </row>
    <row r="24" spans="2:8" ht="20.25" customHeight="1" thickBot="1">
      <c r="B24" s="1027" t="s">
        <v>139</v>
      </c>
      <c r="C24" s="1027" t="s">
        <v>124</v>
      </c>
      <c r="D24" s="1028" t="s">
        <v>599</v>
      </c>
      <c r="E24" s="1028" t="s">
        <v>600</v>
      </c>
      <c r="F24" s="1029" t="s">
        <v>601</v>
      </c>
      <c r="G24" s="1029" t="s">
        <v>179</v>
      </c>
    </row>
    <row r="25" spans="2:8">
      <c r="B25" s="1030"/>
      <c r="C25" s="1031">
        <f>D10</f>
        <v>42320</v>
      </c>
      <c r="D25" s="1032" t="s">
        <v>602</v>
      </c>
      <c r="E25" s="1033" t="s">
        <v>602</v>
      </c>
      <c r="F25" s="1033" t="s">
        <v>602</v>
      </c>
      <c r="G25" s="1034">
        <f>D6</f>
        <v>25000000000</v>
      </c>
      <c r="H25" s="1035"/>
    </row>
    <row r="26" spans="2:8">
      <c r="B26" s="1036">
        <v>1</v>
      </c>
      <c r="C26" s="1037">
        <f>IF(B26="","",DATE(YEAR(C25),MONTH(C25)+1,DAY(C25)))</f>
        <v>42350</v>
      </c>
      <c r="D26" s="1038">
        <f>IF(B26="","",IF(B26=$D$9,G25+E26,$D$15))</f>
        <v>500948714.88999999</v>
      </c>
      <c r="E26" s="1038">
        <f>IF(B26="","",ROUND($D$7/12*G25,2))</f>
        <v>156250000</v>
      </c>
      <c r="F26" s="1038">
        <f>IF(B26="","",D26-E26)</f>
        <v>344698714.88999999</v>
      </c>
      <c r="G26" s="1038">
        <f>IF(B26="","",G25-F26)</f>
        <v>24655301285.110001</v>
      </c>
    </row>
    <row r="27" spans="2:8">
      <c r="B27" s="1036">
        <f>IF(B26&gt;=$D$9,"",B26+1)</f>
        <v>2</v>
      </c>
      <c r="C27" s="1037">
        <f>IF(B27="","",DATE(YEAR(C26),MONTH(C26)+1,DAY(C26)))</f>
        <v>42381</v>
      </c>
      <c r="D27" s="1038">
        <f t="shared" ref="D27:D90" si="0">IF(B27="","",IF(B27=$D$9,G26+E27,$D$15))</f>
        <v>500948714.88999999</v>
      </c>
      <c r="E27" s="1038">
        <f t="shared" ref="E27:E90" si="1">IF(B27="","",ROUND($D$7/12*G26,2))</f>
        <v>154095633.03</v>
      </c>
      <c r="F27" s="1038">
        <f t="shared" ref="F27:F90" si="2">IF(B27="","",D27-E27)</f>
        <v>346853081.86000001</v>
      </c>
      <c r="G27" s="1038">
        <f t="shared" ref="G27:G90" si="3">IF(B27="","",G26-F27)</f>
        <v>24308448203.25</v>
      </c>
    </row>
    <row r="28" spans="2:8">
      <c r="B28" s="1036">
        <f t="shared" ref="B28:B91" si="4">IF(B27&gt;=$D$9,"",B27+1)</f>
        <v>3</v>
      </c>
      <c r="C28" s="1037">
        <f t="shared" ref="C28:C91" si="5">IF(B28="","",DATE(YEAR(C27),MONTH(C27)+1,DAY(C27)))</f>
        <v>42412</v>
      </c>
      <c r="D28" s="1038">
        <f t="shared" si="0"/>
        <v>500948714.88999999</v>
      </c>
      <c r="E28" s="1038">
        <f t="shared" si="1"/>
        <v>151927801.27000001</v>
      </c>
      <c r="F28" s="1038">
        <f t="shared" si="2"/>
        <v>349020913.62</v>
      </c>
      <c r="G28" s="1038">
        <f t="shared" si="3"/>
        <v>23959427289.630001</v>
      </c>
    </row>
    <row r="29" spans="2:8">
      <c r="B29" s="1036">
        <f t="shared" si="4"/>
        <v>4</v>
      </c>
      <c r="C29" s="1037">
        <f t="shared" si="5"/>
        <v>42441</v>
      </c>
      <c r="D29" s="1038">
        <f t="shared" si="0"/>
        <v>500948714.88999999</v>
      </c>
      <c r="E29" s="1038">
        <f t="shared" si="1"/>
        <v>149746420.56</v>
      </c>
      <c r="F29" s="1038">
        <f t="shared" si="2"/>
        <v>351202294.32999998</v>
      </c>
      <c r="G29" s="1038">
        <f t="shared" si="3"/>
        <v>23608224995.299999</v>
      </c>
    </row>
    <row r="30" spans="2:8">
      <c r="B30" s="1036">
        <f t="shared" si="4"/>
        <v>5</v>
      </c>
      <c r="C30" s="1037">
        <f t="shared" si="5"/>
        <v>42472</v>
      </c>
      <c r="D30" s="1038">
        <f t="shared" si="0"/>
        <v>500948714.88999999</v>
      </c>
      <c r="E30" s="1038">
        <f t="shared" si="1"/>
        <v>147551406.22</v>
      </c>
      <c r="F30" s="1038">
        <f t="shared" si="2"/>
        <v>353397308.66999996</v>
      </c>
      <c r="G30" s="1038">
        <f t="shared" si="3"/>
        <v>23254827686.630001</v>
      </c>
    </row>
    <row r="31" spans="2:8">
      <c r="B31" s="1036">
        <f t="shared" si="4"/>
        <v>6</v>
      </c>
      <c r="C31" s="1037">
        <f t="shared" si="5"/>
        <v>42502</v>
      </c>
      <c r="D31" s="1038">
        <f t="shared" si="0"/>
        <v>500948714.88999999</v>
      </c>
      <c r="E31" s="1038">
        <f t="shared" si="1"/>
        <v>145342673.03999999</v>
      </c>
      <c r="F31" s="1038">
        <f t="shared" si="2"/>
        <v>355606041.85000002</v>
      </c>
      <c r="G31" s="1038">
        <f t="shared" si="3"/>
        <v>22899221644.780003</v>
      </c>
    </row>
    <row r="32" spans="2:8">
      <c r="B32" s="1036">
        <f t="shared" si="4"/>
        <v>7</v>
      </c>
      <c r="C32" s="1037">
        <f t="shared" si="5"/>
        <v>42533</v>
      </c>
      <c r="D32" s="1038">
        <f t="shared" si="0"/>
        <v>500948714.88999999</v>
      </c>
      <c r="E32" s="1038">
        <f t="shared" si="1"/>
        <v>143120135.28</v>
      </c>
      <c r="F32" s="1038">
        <f t="shared" si="2"/>
        <v>357828579.61000001</v>
      </c>
      <c r="G32" s="1038">
        <f t="shared" si="3"/>
        <v>22541393065.170002</v>
      </c>
    </row>
    <row r="33" spans="2:7">
      <c r="B33" s="1036">
        <f t="shared" si="4"/>
        <v>8</v>
      </c>
      <c r="C33" s="1037">
        <f t="shared" si="5"/>
        <v>42563</v>
      </c>
      <c r="D33" s="1038">
        <f t="shared" si="0"/>
        <v>500948714.88999999</v>
      </c>
      <c r="E33" s="1038">
        <f t="shared" si="1"/>
        <v>140883706.66</v>
      </c>
      <c r="F33" s="1038">
        <f t="shared" si="2"/>
        <v>360065008.23000002</v>
      </c>
      <c r="G33" s="1038">
        <f t="shared" si="3"/>
        <v>22181328056.940002</v>
      </c>
    </row>
    <row r="34" spans="2:7">
      <c r="B34" s="1036">
        <f t="shared" si="4"/>
        <v>9</v>
      </c>
      <c r="C34" s="1037">
        <f t="shared" si="5"/>
        <v>42594</v>
      </c>
      <c r="D34" s="1038">
        <f t="shared" si="0"/>
        <v>500948714.88999999</v>
      </c>
      <c r="E34" s="1038">
        <f t="shared" si="1"/>
        <v>138633300.36000001</v>
      </c>
      <c r="F34" s="1038">
        <f t="shared" si="2"/>
        <v>362315414.52999997</v>
      </c>
      <c r="G34" s="1038">
        <f t="shared" si="3"/>
        <v>21819012642.410004</v>
      </c>
    </row>
    <row r="35" spans="2:7">
      <c r="B35" s="1036">
        <f t="shared" si="4"/>
        <v>10</v>
      </c>
      <c r="C35" s="1037">
        <f t="shared" si="5"/>
        <v>42625</v>
      </c>
      <c r="D35" s="1038">
        <f t="shared" si="0"/>
        <v>500948714.88999999</v>
      </c>
      <c r="E35" s="1038">
        <f t="shared" si="1"/>
        <v>136368829.02000001</v>
      </c>
      <c r="F35" s="1038">
        <f t="shared" si="2"/>
        <v>364579885.87</v>
      </c>
      <c r="G35" s="1038">
        <f t="shared" si="3"/>
        <v>21454432756.540005</v>
      </c>
    </row>
    <row r="36" spans="2:7">
      <c r="B36" s="1036">
        <f t="shared" si="4"/>
        <v>11</v>
      </c>
      <c r="C36" s="1037">
        <f t="shared" si="5"/>
        <v>42655</v>
      </c>
      <c r="D36" s="1038">
        <f t="shared" si="0"/>
        <v>500948714.88999999</v>
      </c>
      <c r="E36" s="1038">
        <f t="shared" si="1"/>
        <v>134090204.73</v>
      </c>
      <c r="F36" s="1038">
        <f t="shared" si="2"/>
        <v>366858510.15999997</v>
      </c>
      <c r="G36" s="1038">
        <f t="shared" si="3"/>
        <v>21087574246.380005</v>
      </c>
    </row>
    <row r="37" spans="2:7">
      <c r="B37" s="1036">
        <f t="shared" si="4"/>
        <v>12</v>
      </c>
      <c r="C37" s="1037">
        <f t="shared" si="5"/>
        <v>42686</v>
      </c>
      <c r="D37" s="1038">
        <f t="shared" si="0"/>
        <v>500948714.88999999</v>
      </c>
      <c r="E37" s="1038">
        <f t="shared" si="1"/>
        <v>131797339.04000001</v>
      </c>
      <c r="F37" s="1038">
        <f t="shared" si="2"/>
        <v>369151375.84999996</v>
      </c>
      <c r="G37" s="1038">
        <f t="shared" si="3"/>
        <v>20718422870.530006</v>
      </c>
    </row>
    <row r="38" spans="2:7">
      <c r="B38" s="1036">
        <f t="shared" si="4"/>
        <v>13</v>
      </c>
      <c r="C38" s="1037">
        <f t="shared" si="5"/>
        <v>42716</v>
      </c>
      <c r="D38" s="1038">
        <f t="shared" si="0"/>
        <v>500948714.88999999</v>
      </c>
      <c r="E38" s="1038">
        <f t="shared" si="1"/>
        <v>129490142.94</v>
      </c>
      <c r="F38" s="1038">
        <f t="shared" si="2"/>
        <v>371458571.94999999</v>
      </c>
      <c r="G38" s="1038">
        <f t="shared" si="3"/>
        <v>20346964298.580006</v>
      </c>
    </row>
    <row r="39" spans="2:7">
      <c r="B39" s="1036">
        <f t="shared" si="4"/>
        <v>14</v>
      </c>
      <c r="C39" s="1037">
        <f t="shared" si="5"/>
        <v>42747</v>
      </c>
      <c r="D39" s="1038">
        <f t="shared" si="0"/>
        <v>500948714.88999999</v>
      </c>
      <c r="E39" s="1038">
        <f t="shared" si="1"/>
        <v>127168526.87</v>
      </c>
      <c r="F39" s="1038">
        <f t="shared" si="2"/>
        <v>373780188.01999998</v>
      </c>
      <c r="G39" s="1038">
        <f t="shared" si="3"/>
        <v>19973184110.560005</v>
      </c>
    </row>
    <row r="40" spans="2:7">
      <c r="B40" s="1036">
        <f t="shared" si="4"/>
        <v>15</v>
      </c>
      <c r="C40" s="1037">
        <f t="shared" si="5"/>
        <v>42778</v>
      </c>
      <c r="D40" s="1038">
        <f t="shared" si="0"/>
        <v>500948714.88999999</v>
      </c>
      <c r="E40" s="1038">
        <f t="shared" si="1"/>
        <v>124832400.69</v>
      </c>
      <c r="F40" s="1038">
        <f t="shared" si="2"/>
        <v>376116314.19999999</v>
      </c>
      <c r="G40" s="1038">
        <f t="shared" si="3"/>
        <v>19597067796.360004</v>
      </c>
    </row>
    <row r="41" spans="2:7">
      <c r="B41" s="1036">
        <f t="shared" si="4"/>
        <v>16</v>
      </c>
      <c r="C41" s="1037">
        <f t="shared" si="5"/>
        <v>42806</v>
      </c>
      <c r="D41" s="1038">
        <f t="shared" si="0"/>
        <v>500948714.88999999</v>
      </c>
      <c r="E41" s="1038">
        <f t="shared" si="1"/>
        <v>122481673.73</v>
      </c>
      <c r="F41" s="1038">
        <f t="shared" si="2"/>
        <v>378467041.15999997</v>
      </c>
      <c r="G41" s="1038">
        <f t="shared" si="3"/>
        <v>19218600755.200005</v>
      </c>
    </row>
    <row r="42" spans="2:7">
      <c r="B42" s="1036">
        <f t="shared" si="4"/>
        <v>17</v>
      </c>
      <c r="C42" s="1037">
        <f t="shared" si="5"/>
        <v>42837</v>
      </c>
      <c r="D42" s="1038">
        <f t="shared" si="0"/>
        <v>500948714.88999999</v>
      </c>
      <c r="E42" s="1038">
        <f t="shared" si="1"/>
        <v>120116254.72</v>
      </c>
      <c r="F42" s="1038">
        <f t="shared" si="2"/>
        <v>380832460.16999996</v>
      </c>
      <c r="G42" s="1038">
        <f t="shared" si="3"/>
        <v>18837768295.030006</v>
      </c>
    </row>
    <row r="43" spans="2:7">
      <c r="B43" s="1036">
        <f t="shared" si="4"/>
        <v>18</v>
      </c>
      <c r="C43" s="1037">
        <f t="shared" si="5"/>
        <v>42867</v>
      </c>
      <c r="D43" s="1038">
        <f t="shared" si="0"/>
        <v>500948714.88999999</v>
      </c>
      <c r="E43" s="1038">
        <f t="shared" si="1"/>
        <v>117736051.84</v>
      </c>
      <c r="F43" s="1038">
        <f t="shared" si="2"/>
        <v>383212663.04999995</v>
      </c>
      <c r="G43" s="1038">
        <f t="shared" si="3"/>
        <v>18454555631.980007</v>
      </c>
    </row>
    <row r="44" spans="2:7">
      <c r="B44" s="1036">
        <f t="shared" si="4"/>
        <v>19</v>
      </c>
      <c r="C44" s="1037">
        <f t="shared" si="5"/>
        <v>42898</v>
      </c>
      <c r="D44" s="1038">
        <f t="shared" si="0"/>
        <v>500948714.88999999</v>
      </c>
      <c r="E44" s="1038">
        <f t="shared" si="1"/>
        <v>115340972.7</v>
      </c>
      <c r="F44" s="1038">
        <f t="shared" si="2"/>
        <v>385607742.19</v>
      </c>
      <c r="G44" s="1038">
        <f t="shared" si="3"/>
        <v>18068947889.790009</v>
      </c>
    </row>
    <row r="45" spans="2:7">
      <c r="B45" s="1036">
        <f t="shared" si="4"/>
        <v>20</v>
      </c>
      <c r="C45" s="1037">
        <f t="shared" si="5"/>
        <v>42928</v>
      </c>
      <c r="D45" s="1038">
        <f t="shared" si="0"/>
        <v>500948714.88999999</v>
      </c>
      <c r="E45" s="1038">
        <f t="shared" si="1"/>
        <v>112930924.31</v>
      </c>
      <c r="F45" s="1038">
        <f t="shared" si="2"/>
        <v>388017790.57999998</v>
      </c>
      <c r="G45" s="1038">
        <f t="shared" si="3"/>
        <v>17680930099.210007</v>
      </c>
    </row>
    <row r="46" spans="2:7">
      <c r="B46" s="1036">
        <f t="shared" si="4"/>
        <v>21</v>
      </c>
      <c r="C46" s="1037">
        <f t="shared" si="5"/>
        <v>42959</v>
      </c>
      <c r="D46" s="1038">
        <f t="shared" si="0"/>
        <v>500948714.88999999</v>
      </c>
      <c r="E46" s="1038">
        <f t="shared" si="1"/>
        <v>110505813.12</v>
      </c>
      <c r="F46" s="1038">
        <f t="shared" si="2"/>
        <v>390442901.76999998</v>
      </c>
      <c r="G46" s="1038">
        <f t="shared" si="3"/>
        <v>17290487197.440006</v>
      </c>
    </row>
    <row r="47" spans="2:7">
      <c r="B47" s="1036">
        <f t="shared" si="4"/>
        <v>22</v>
      </c>
      <c r="C47" s="1037">
        <f t="shared" si="5"/>
        <v>42990</v>
      </c>
      <c r="D47" s="1038">
        <f t="shared" si="0"/>
        <v>500948714.88999999</v>
      </c>
      <c r="E47" s="1038">
        <f t="shared" si="1"/>
        <v>108065544.98</v>
      </c>
      <c r="F47" s="1038">
        <f t="shared" si="2"/>
        <v>392883169.90999997</v>
      </c>
      <c r="G47" s="1038">
        <f t="shared" si="3"/>
        <v>16897604027.530006</v>
      </c>
    </row>
    <row r="48" spans="2:7">
      <c r="B48" s="1036">
        <f t="shared" si="4"/>
        <v>23</v>
      </c>
      <c r="C48" s="1037">
        <f t="shared" si="5"/>
        <v>43020</v>
      </c>
      <c r="D48" s="1038">
        <f t="shared" si="0"/>
        <v>500948714.88999999</v>
      </c>
      <c r="E48" s="1038">
        <f t="shared" si="1"/>
        <v>105610025.17</v>
      </c>
      <c r="F48" s="1038">
        <f t="shared" si="2"/>
        <v>395338689.71999997</v>
      </c>
      <c r="G48" s="1038">
        <f t="shared" si="3"/>
        <v>16502265337.810007</v>
      </c>
    </row>
    <row r="49" spans="2:7">
      <c r="B49" s="1036">
        <f t="shared" si="4"/>
        <v>24</v>
      </c>
      <c r="C49" s="1037">
        <f t="shared" si="5"/>
        <v>43051</v>
      </c>
      <c r="D49" s="1038">
        <f t="shared" si="0"/>
        <v>500948714.88999999</v>
      </c>
      <c r="E49" s="1038">
        <f t="shared" si="1"/>
        <v>103139158.36</v>
      </c>
      <c r="F49" s="1038">
        <f t="shared" si="2"/>
        <v>397809556.52999997</v>
      </c>
      <c r="G49" s="1038">
        <f t="shared" si="3"/>
        <v>16104455781.280006</v>
      </c>
    </row>
    <row r="50" spans="2:7">
      <c r="B50" s="1036">
        <f t="shared" si="4"/>
        <v>25</v>
      </c>
      <c r="C50" s="1037">
        <f t="shared" si="5"/>
        <v>43081</v>
      </c>
      <c r="D50" s="1038">
        <f t="shared" si="0"/>
        <v>500948714.88999999</v>
      </c>
      <c r="E50" s="1038">
        <f t="shared" si="1"/>
        <v>100652848.63</v>
      </c>
      <c r="F50" s="1038">
        <f t="shared" si="2"/>
        <v>400295866.25999999</v>
      </c>
      <c r="G50" s="1038">
        <f t="shared" si="3"/>
        <v>15704159915.020006</v>
      </c>
    </row>
    <row r="51" spans="2:7">
      <c r="B51" s="1036">
        <f t="shared" si="4"/>
        <v>26</v>
      </c>
      <c r="C51" s="1037">
        <f t="shared" si="5"/>
        <v>43112</v>
      </c>
      <c r="D51" s="1038">
        <f t="shared" si="0"/>
        <v>500948714.88999999</v>
      </c>
      <c r="E51" s="1038">
        <f t="shared" si="1"/>
        <v>98150999.469999999</v>
      </c>
      <c r="F51" s="1038">
        <f t="shared" si="2"/>
        <v>402797715.41999996</v>
      </c>
      <c r="G51" s="1038">
        <f t="shared" si="3"/>
        <v>15301362199.600006</v>
      </c>
    </row>
    <row r="52" spans="2:7">
      <c r="B52" s="1036">
        <f t="shared" si="4"/>
        <v>27</v>
      </c>
      <c r="C52" s="1037">
        <f t="shared" si="5"/>
        <v>43143</v>
      </c>
      <c r="D52" s="1038">
        <f t="shared" si="0"/>
        <v>500948714.88999999</v>
      </c>
      <c r="E52" s="1038">
        <f t="shared" si="1"/>
        <v>95633513.75</v>
      </c>
      <c r="F52" s="1038">
        <f t="shared" si="2"/>
        <v>405315201.13999999</v>
      </c>
      <c r="G52" s="1038">
        <f t="shared" si="3"/>
        <v>14896046998.460007</v>
      </c>
    </row>
    <row r="53" spans="2:7">
      <c r="B53" s="1036">
        <f t="shared" si="4"/>
        <v>28</v>
      </c>
      <c r="C53" s="1037">
        <f t="shared" si="5"/>
        <v>43171</v>
      </c>
      <c r="D53" s="1038">
        <f t="shared" si="0"/>
        <v>500948714.88999999</v>
      </c>
      <c r="E53" s="1038">
        <f t="shared" si="1"/>
        <v>93100293.739999995</v>
      </c>
      <c r="F53" s="1038">
        <f t="shared" si="2"/>
        <v>407848421.14999998</v>
      </c>
      <c r="G53" s="1038">
        <f t="shared" si="3"/>
        <v>14488198577.310007</v>
      </c>
    </row>
    <row r="54" spans="2:7">
      <c r="B54" s="1036">
        <f t="shared" si="4"/>
        <v>29</v>
      </c>
      <c r="C54" s="1037">
        <f t="shared" si="5"/>
        <v>43202</v>
      </c>
      <c r="D54" s="1038">
        <f t="shared" si="0"/>
        <v>500948714.88999999</v>
      </c>
      <c r="E54" s="1038">
        <f t="shared" si="1"/>
        <v>90551241.109999999</v>
      </c>
      <c r="F54" s="1038">
        <f t="shared" si="2"/>
        <v>410397473.77999997</v>
      </c>
      <c r="G54" s="1038">
        <f t="shared" si="3"/>
        <v>14077801103.530006</v>
      </c>
    </row>
    <row r="55" spans="2:7">
      <c r="B55" s="1036">
        <f t="shared" si="4"/>
        <v>30</v>
      </c>
      <c r="C55" s="1037">
        <f t="shared" si="5"/>
        <v>43232</v>
      </c>
      <c r="D55" s="1038">
        <f t="shared" si="0"/>
        <v>500948714.88999999</v>
      </c>
      <c r="E55" s="1038">
        <f t="shared" si="1"/>
        <v>87986256.900000006</v>
      </c>
      <c r="F55" s="1038">
        <f t="shared" si="2"/>
        <v>412962457.99000001</v>
      </c>
      <c r="G55" s="1038">
        <f t="shared" si="3"/>
        <v>13664838645.540007</v>
      </c>
    </row>
    <row r="56" spans="2:7">
      <c r="B56" s="1036">
        <f t="shared" si="4"/>
        <v>31</v>
      </c>
      <c r="C56" s="1037">
        <f t="shared" si="5"/>
        <v>43263</v>
      </c>
      <c r="D56" s="1038">
        <f t="shared" si="0"/>
        <v>500948714.88999999</v>
      </c>
      <c r="E56" s="1038">
        <f t="shared" si="1"/>
        <v>85405241.530000001</v>
      </c>
      <c r="F56" s="1038">
        <f t="shared" si="2"/>
        <v>415543473.36000001</v>
      </c>
      <c r="G56" s="1038">
        <f t="shared" si="3"/>
        <v>13249295172.180006</v>
      </c>
    </row>
    <row r="57" spans="2:7">
      <c r="B57" s="1036">
        <f t="shared" si="4"/>
        <v>32</v>
      </c>
      <c r="C57" s="1037">
        <f t="shared" si="5"/>
        <v>43293</v>
      </c>
      <c r="D57" s="1038">
        <f t="shared" si="0"/>
        <v>500948714.88999999</v>
      </c>
      <c r="E57" s="1038">
        <f t="shared" si="1"/>
        <v>82808094.829999998</v>
      </c>
      <c r="F57" s="1038">
        <f t="shared" si="2"/>
        <v>418140620.06</v>
      </c>
      <c r="G57" s="1038">
        <f t="shared" si="3"/>
        <v>12831154552.120007</v>
      </c>
    </row>
    <row r="58" spans="2:7">
      <c r="B58" s="1036">
        <f t="shared" si="4"/>
        <v>33</v>
      </c>
      <c r="C58" s="1037">
        <f t="shared" si="5"/>
        <v>43324</v>
      </c>
      <c r="D58" s="1038">
        <f t="shared" si="0"/>
        <v>500948714.88999999</v>
      </c>
      <c r="E58" s="1038">
        <f t="shared" si="1"/>
        <v>80194715.950000003</v>
      </c>
      <c r="F58" s="1038">
        <f t="shared" si="2"/>
        <v>420753998.94</v>
      </c>
      <c r="G58" s="1038">
        <f t="shared" si="3"/>
        <v>12410400553.180006</v>
      </c>
    </row>
    <row r="59" spans="2:7">
      <c r="B59" s="1036">
        <f t="shared" si="4"/>
        <v>34</v>
      </c>
      <c r="C59" s="1037">
        <f t="shared" si="5"/>
        <v>43355</v>
      </c>
      <c r="D59" s="1038">
        <f t="shared" si="0"/>
        <v>500948714.88999999</v>
      </c>
      <c r="E59" s="1038">
        <f t="shared" si="1"/>
        <v>77565003.459999993</v>
      </c>
      <c r="F59" s="1038">
        <f t="shared" si="2"/>
        <v>423383711.43000001</v>
      </c>
      <c r="G59" s="1038">
        <f t="shared" si="3"/>
        <v>11987016841.750006</v>
      </c>
    </row>
    <row r="60" spans="2:7">
      <c r="B60" s="1036">
        <f t="shared" si="4"/>
        <v>35</v>
      </c>
      <c r="C60" s="1037">
        <f t="shared" si="5"/>
        <v>43385</v>
      </c>
      <c r="D60" s="1038">
        <f t="shared" si="0"/>
        <v>500948714.88999999</v>
      </c>
      <c r="E60" s="1038">
        <f t="shared" si="1"/>
        <v>74918855.260000005</v>
      </c>
      <c r="F60" s="1038">
        <f t="shared" si="2"/>
        <v>426029859.63</v>
      </c>
      <c r="G60" s="1038">
        <f t="shared" si="3"/>
        <v>11560986982.120007</v>
      </c>
    </row>
    <row r="61" spans="2:7">
      <c r="B61" s="1036">
        <f t="shared" si="4"/>
        <v>36</v>
      </c>
      <c r="C61" s="1037">
        <f t="shared" si="5"/>
        <v>43416</v>
      </c>
      <c r="D61" s="1038">
        <f t="shared" si="0"/>
        <v>500948714.88999999</v>
      </c>
      <c r="E61" s="1038">
        <f t="shared" si="1"/>
        <v>72256168.640000001</v>
      </c>
      <c r="F61" s="1038">
        <f t="shared" si="2"/>
        <v>428692546.25</v>
      </c>
      <c r="G61" s="1038">
        <f t="shared" si="3"/>
        <v>11132294435.870007</v>
      </c>
    </row>
    <row r="62" spans="2:7">
      <c r="B62" s="1036">
        <f t="shared" si="4"/>
        <v>37</v>
      </c>
      <c r="C62" s="1037">
        <f t="shared" si="5"/>
        <v>43446</v>
      </c>
      <c r="D62" s="1038">
        <f t="shared" si="0"/>
        <v>500948714.88999999</v>
      </c>
      <c r="E62" s="1038">
        <f t="shared" si="1"/>
        <v>69576840.219999999</v>
      </c>
      <c r="F62" s="1038">
        <f t="shared" si="2"/>
        <v>431371874.66999996</v>
      </c>
      <c r="G62" s="1038">
        <f t="shared" si="3"/>
        <v>10700922561.200006</v>
      </c>
    </row>
    <row r="63" spans="2:7">
      <c r="B63" s="1036">
        <f t="shared" si="4"/>
        <v>38</v>
      </c>
      <c r="C63" s="1037">
        <f t="shared" si="5"/>
        <v>43477</v>
      </c>
      <c r="D63" s="1038">
        <f t="shared" si="0"/>
        <v>500948714.88999999</v>
      </c>
      <c r="E63" s="1038">
        <f t="shared" si="1"/>
        <v>66880766.009999998</v>
      </c>
      <c r="F63" s="1038">
        <f t="shared" si="2"/>
        <v>434067948.88</v>
      </c>
      <c r="G63" s="1038">
        <f t="shared" si="3"/>
        <v>10266854612.320007</v>
      </c>
    </row>
    <row r="64" spans="2:7">
      <c r="B64" s="1036">
        <f t="shared" si="4"/>
        <v>39</v>
      </c>
      <c r="C64" s="1037">
        <f t="shared" si="5"/>
        <v>43508</v>
      </c>
      <c r="D64" s="1038">
        <f t="shared" si="0"/>
        <v>500948714.88999999</v>
      </c>
      <c r="E64" s="1038">
        <f t="shared" si="1"/>
        <v>64167841.329999998</v>
      </c>
      <c r="F64" s="1038">
        <f t="shared" si="2"/>
        <v>436780873.56</v>
      </c>
      <c r="G64" s="1038">
        <f t="shared" si="3"/>
        <v>9830073738.7600079</v>
      </c>
    </row>
    <row r="65" spans="2:7">
      <c r="B65" s="1036">
        <f t="shared" si="4"/>
        <v>40</v>
      </c>
      <c r="C65" s="1037">
        <f t="shared" si="5"/>
        <v>43536</v>
      </c>
      <c r="D65" s="1038">
        <f t="shared" si="0"/>
        <v>500948714.88999999</v>
      </c>
      <c r="E65" s="1038">
        <f t="shared" si="1"/>
        <v>61437960.869999997</v>
      </c>
      <c r="F65" s="1038">
        <f t="shared" si="2"/>
        <v>439510754.01999998</v>
      </c>
      <c r="G65" s="1038">
        <f t="shared" si="3"/>
        <v>9390562984.7400074</v>
      </c>
    </row>
    <row r="66" spans="2:7">
      <c r="B66" s="1036">
        <f t="shared" si="4"/>
        <v>41</v>
      </c>
      <c r="C66" s="1037">
        <f t="shared" si="5"/>
        <v>43567</v>
      </c>
      <c r="D66" s="1038">
        <f t="shared" si="0"/>
        <v>500948714.88999999</v>
      </c>
      <c r="E66" s="1038">
        <f t="shared" si="1"/>
        <v>58691018.649999999</v>
      </c>
      <c r="F66" s="1038">
        <f t="shared" si="2"/>
        <v>442257696.24000001</v>
      </c>
      <c r="G66" s="1038">
        <f t="shared" si="3"/>
        <v>8948305288.5000076</v>
      </c>
    </row>
    <row r="67" spans="2:7">
      <c r="B67" s="1036">
        <f t="shared" si="4"/>
        <v>42</v>
      </c>
      <c r="C67" s="1037">
        <f t="shared" si="5"/>
        <v>43597</v>
      </c>
      <c r="D67" s="1038">
        <f t="shared" si="0"/>
        <v>500948714.88999999</v>
      </c>
      <c r="E67" s="1038">
        <f t="shared" si="1"/>
        <v>55926908.049999997</v>
      </c>
      <c r="F67" s="1038">
        <f t="shared" si="2"/>
        <v>445021806.83999997</v>
      </c>
      <c r="G67" s="1038">
        <f t="shared" si="3"/>
        <v>8503283481.6600075</v>
      </c>
    </row>
    <row r="68" spans="2:7">
      <c r="B68" s="1036">
        <f t="shared" si="4"/>
        <v>43</v>
      </c>
      <c r="C68" s="1037">
        <f t="shared" si="5"/>
        <v>43628</v>
      </c>
      <c r="D68" s="1038">
        <f t="shared" si="0"/>
        <v>500948714.88999999</v>
      </c>
      <c r="E68" s="1038">
        <f t="shared" si="1"/>
        <v>53145521.759999998</v>
      </c>
      <c r="F68" s="1038">
        <f t="shared" si="2"/>
        <v>447803193.13</v>
      </c>
      <c r="G68" s="1038">
        <f t="shared" si="3"/>
        <v>8055480288.5300074</v>
      </c>
    </row>
    <row r="69" spans="2:7">
      <c r="B69" s="1036">
        <f t="shared" si="4"/>
        <v>44</v>
      </c>
      <c r="C69" s="1037">
        <f t="shared" si="5"/>
        <v>43658</v>
      </c>
      <c r="D69" s="1038">
        <f t="shared" si="0"/>
        <v>500948714.88999999</v>
      </c>
      <c r="E69" s="1038">
        <f t="shared" si="1"/>
        <v>50346751.799999997</v>
      </c>
      <c r="F69" s="1038">
        <f t="shared" si="2"/>
        <v>450601963.08999997</v>
      </c>
      <c r="G69" s="1038">
        <f t="shared" si="3"/>
        <v>7604878325.4400072</v>
      </c>
    </row>
    <row r="70" spans="2:7">
      <c r="B70" s="1036">
        <f t="shared" si="4"/>
        <v>45</v>
      </c>
      <c r="C70" s="1037">
        <f t="shared" si="5"/>
        <v>43689</v>
      </c>
      <c r="D70" s="1038">
        <f t="shared" si="0"/>
        <v>500948714.88999999</v>
      </c>
      <c r="E70" s="1038">
        <f t="shared" si="1"/>
        <v>47530489.530000001</v>
      </c>
      <c r="F70" s="1038">
        <f t="shared" si="2"/>
        <v>453418225.36000001</v>
      </c>
      <c r="G70" s="1038">
        <f t="shared" si="3"/>
        <v>7151460100.0800076</v>
      </c>
    </row>
    <row r="71" spans="2:7">
      <c r="B71" s="1036">
        <f t="shared" si="4"/>
        <v>46</v>
      </c>
      <c r="C71" s="1037">
        <f t="shared" si="5"/>
        <v>43720</v>
      </c>
      <c r="D71" s="1038">
        <f t="shared" si="0"/>
        <v>500948714.88999999</v>
      </c>
      <c r="E71" s="1038">
        <f t="shared" si="1"/>
        <v>44696625.630000003</v>
      </c>
      <c r="F71" s="1038">
        <f t="shared" si="2"/>
        <v>456252089.25999999</v>
      </c>
      <c r="G71" s="1038">
        <f t="shared" si="3"/>
        <v>6695208010.8200073</v>
      </c>
    </row>
    <row r="72" spans="2:7">
      <c r="B72" s="1036">
        <f t="shared" si="4"/>
        <v>47</v>
      </c>
      <c r="C72" s="1037">
        <f t="shared" si="5"/>
        <v>43750</v>
      </c>
      <c r="D72" s="1038">
        <f t="shared" si="0"/>
        <v>500948714.88999999</v>
      </c>
      <c r="E72" s="1038">
        <f t="shared" si="1"/>
        <v>41845050.07</v>
      </c>
      <c r="F72" s="1038">
        <f t="shared" si="2"/>
        <v>459103664.81999999</v>
      </c>
      <c r="G72" s="1038">
        <f t="shared" si="3"/>
        <v>6236104346.0000076</v>
      </c>
    </row>
    <row r="73" spans="2:7">
      <c r="B73" s="1036">
        <f t="shared" si="4"/>
        <v>48</v>
      </c>
      <c r="C73" s="1037">
        <f t="shared" si="5"/>
        <v>43781</v>
      </c>
      <c r="D73" s="1038">
        <f t="shared" si="0"/>
        <v>500948714.88999999</v>
      </c>
      <c r="E73" s="1038">
        <f t="shared" si="1"/>
        <v>38975652.159999996</v>
      </c>
      <c r="F73" s="1038">
        <f t="shared" si="2"/>
        <v>461973062.73000002</v>
      </c>
      <c r="G73" s="1038">
        <f t="shared" si="3"/>
        <v>5774131283.2700081</v>
      </c>
    </row>
    <row r="74" spans="2:7">
      <c r="B74" s="1036">
        <f t="shared" si="4"/>
        <v>49</v>
      </c>
      <c r="C74" s="1037">
        <f t="shared" si="5"/>
        <v>43811</v>
      </c>
      <c r="D74" s="1038">
        <f t="shared" si="0"/>
        <v>500948714.88999999</v>
      </c>
      <c r="E74" s="1038">
        <f t="shared" si="1"/>
        <v>36088320.520000003</v>
      </c>
      <c r="F74" s="1038">
        <f t="shared" si="2"/>
        <v>464860394.37</v>
      </c>
      <c r="G74" s="1038">
        <f t="shared" si="3"/>
        <v>5309270888.9000082</v>
      </c>
    </row>
    <row r="75" spans="2:7">
      <c r="B75" s="1036">
        <f t="shared" si="4"/>
        <v>50</v>
      </c>
      <c r="C75" s="1037">
        <f t="shared" si="5"/>
        <v>43842</v>
      </c>
      <c r="D75" s="1038">
        <f t="shared" si="0"/>
        <v>500948714.88999999</v>
      </c>
      <c r="E75" s="1038">
        <f t="shared" si="1"/>
        <v>33182943.059999999</v>
      </c>
      <c r="F75" s="1038">
        <f t="shared" si="2"/>
        <v>467765771.82999998</v>
      </c>
      <c r="G75" s="1038">
        <f t="shared" si="3"/>
        <v>4841505117.0700083</v>
      </c>
    </row>
    <row r="76" spans="2:7">
      <c r="B76" s="1036">
        <f t="shared" si="4"/>
        <v>51</v>
      </c>
      <c r="C76" s="1037">
        <f t="shared" si="5"/>
        <v>43873</v>
      </c>
      <c r="D76" s="1038">
        <f t="shared" si="0"/>
        <v>500948714.88999999</v>
      </c>
      <c r="E76" s="1038">
        <f t="shared" si="1"/>
        <v>30259406.98</v>
      </c>
      <c r="F76" s="1038">
        <f t="shared" si="2"/>
        <v>470689307.90999997</v>
      </c>
      <c r="G76" s="1038">
        <f t="shared" si="3"/>
        <v>4370815809.1600084</v>
      </c>
    </row>
    <row r="77" spans="2:7">
      <c r="B77" s="1036">
        <f t="shared" si="4"/>
        <v>52</v>
      </c>
      <c r="C77" s="1037">
        <f t="shared" si="5"/>
        <v>43902</v>
      </c>
      <c r="D77" s="1038">
        <f t="shared" si="0"/>
        <v>500948714.88999999</v>
      </c>
      <c r="E77" s="1038">
        <f t="shared" si="1"/>
        <v>27317598.809999999</v>
      </c>
      <c r="F77" s="1038">
        <f t="shared" si="2"/>
        <v>473631116.07999998</v>
      </c>
      <c r="G77" s="1038">
        <f t="shared" si="3"/>
        <v>3897184693.0800085</v>
      </c>
    </row>
    <row r="78" spans="2:7">
      <c r="B78" s="1036">
        <f t="shared" si="4"/>
        <v>53</v>
      </c>
      <c r="C78" s="1037">
        <f t="shared" si="5"/>
        <v>43933</v>
      </c>
      <c r="D78" s="1038">
        <f t="shared" si="0"/>
        <v>500948714.88999999</v>
      </c>
      <c r="E78" s="1038">
        <f t="shared" si="1"/>
        <v>24357404.329999998</v>
      </c>
      <c r="F78" s="1038">
        <f t="shared" si="2"/>
        <v>476591310.56</v>
      </c>
      <c r="G78" s="1038">
        <f t="shared" si="3"/>
        <v>3420593382.5200086</v>
      </c>
    </row>
    <row r="79" spans="2:7">
      <c r="B79" s="1036">
        <f t="shared" si="4"/>
        <v>54</v>
      </c>
      <c r="C79" s="1037">
        <f t="shared" si="5"/>
        <v>43963</v>
      </c>
      <c r="D79" s="1038">
        <f t="shared" si="0"/>
        <v>500948714.88999999</v>
      </c>
      <c r="E79" s="1038">
        <f t="shared" si="1"/>
        <v>21378708.640000001</v>
      </c>
      <c r="F79" s="1038">
        <f t="shared" si="2"/>
        <v>479570006.25</v>
      </c>
      <c r="G79" s="1038">
        <f t="shared" si="3"/>
        <v>2941023376.2700086</v>
      </c>
    </row>
    <row r="80" spans="2:7">
      <c r="B80" s="1036">
        <f t="shared" si="4"/>
        <v>55</v>
      </c>
      <c r="C80" s="1037">
        <f t="shared" si="5"/>
        <v>43994</v>
      </c>
      <c r="D80" s="1038">
        <f t="shared" si="0"/>
        <v>500948714.88999999</v>
      </c>
      <c r="E80" s="1038">
        <f t="shared" si="1"/>
        <v>18381396.100000001</v>
      </c>
      <c r="F80" s="1038">
        <f t="shared" si="2"/>
        <v>482567318.78999996</v>
      </c>
      <c r="G80" s="1038">
        <f t="shared" si="3"/>
        <v>2458456057.4800086</v>
      </c>
    </row>
    <row r="81" spans="2:7">
      <c r="B81" s="1036">
        <f t="shared" si="4"/>
        <v>56</v>
      </c>
      <c r="C81" s="1037">
        <f t="shared" si="5"/>
        <v>44024</v>
      </c>
      <c r="D81" s="1038">
        <f t="shared" si="0"/>
        <v>500948714.88999999</v>
      </c>
      <c r="E81" s="1038">
        <f t="shared" si="1"/>
        <v>15365350.359999999</v>
      </c>
      <c r="F81" s="1038">
        <f t="shared" si="2"/>
        <v>485583364.52999997</v>
      </c>
      <c r="G81" s="1038">
        <f t="shared" si="3"/>
        <v>1972872692.9500086</v>
      </c>
    </row>
    <row r="82" spans="2:7">
      <c r="B82" s="1036">
        <f t="shared" si="4"/>
        <v>57</v>
      </c>
      <c r="C82" s="1037">
        <f t="shared" si="5"/>
        <v>44055</v>
      </c>
      <c r="D82" s="1038">
        <f t="shared" si="0"/>
        <v>500948714.88999999</v>
      </c>
      <c r="E82" s="1038">
        <f t="shared" si="1"/>
        <v>12330454.33</v>
      </c>
      <c r="F82" s="1038">
        <f t="shared" si="2"/>
        <v>488618260.56</v>
      </c>
      <c r="G82" s="1038">
        <f t="shared" si="3"/>
        <v>1484254432.3900087</v>
      </c>
    </row>
    <row r="83" spans="2:7">
      <c r="B83" s="1036">
        <f t="shared" si="4"/>
        <v>58</v>
      </c>
      <c r="C83" s="1037">
        <f t="shared" si="5"/>
        <v>44086</v>
      </c>
      <c r="D83" s="1038">
        <f t="shared" si="0"/>
        <v>500948714.88999999</v>
      </c>
      <c r="E83" s="1038">
        <f t="shared" si="1"/>
        <v>9276590.1999999993</v>
      </c>
      <c r="F83" s="1038">
        <f t="shared" si="2"/>
        <v>491672124.69</v>
      </c>
      <c r="G83" s="1038">
        <f t="shared" si="3"/>
        <v>992582307.70000863</v>
      </c>
    </row>
    <row r="84" spans="2:7">
      <c r="B84" s="1036">
        <f t="shared" si="4"/>
        <v>59</v>
      </c>
      <c r="C84" s="1037">
        <f t="shared" si="5"/>
        <v>44116</v>
      </c>
      <c r="D84" s="1038">
        <f t="shared" si="0"/>
        <v>500948714.88999999</v>
      </c>
      <c r="E84" s="1038">
        <f t="shared" si="1"/>
        <v>6203639.4199999999</v>
      </c>
      <c r="F84" s="1038">
        <f t="shared" si="2"/>
        <v>494745075.46999997</v>
      </c>
      <c r="G84" s="1038">
        <f t="shared" si="3"/>
        <v>497837232.23000866</v>
      </c>
    </row>
    <row r="85" spans="2:7">
      <c r="B85" s="1036">
        <f t="shared" si="4"/>
        <v>60</v>
      </c>
      <c r="C85" s="1037">
        <f t="shared" si="5"/>
        <v>44147</v>
      </c>
      <c r="D85" s="1038">
        <f t="shared" si="0"/>
        <v>500948714.93000865</v>
      </c>
      <c r="E85" s="1038">
        <f t="shared" si="1"/>
        <v>3111482.7</v>
      </c>
      <c r="F85" s="1038">
        <f t="shared" si="2"/>
        <v>497837232.23000866</v>
      </c>
      <c r="G85" s="1038">
        <f t="shared" si="3"/>
        <v>0</v>
      </c>
    </row>
    <row r="86" spans="2:7">
      <c r="B86" s="1036" t="str">
        <f t="shared" si="4"/>
        <v/>
      </c>
      <c r="C86" s="1037" t="str">
        <f t="shared" si="5"/>
        <v/>
      </c>
      <c r="D86" s="1038" t="str">
        <f t="shared" si="0"/>
        <v/>
      </c>
      <c r="E86" s="1038" t="str">
        <f t="shared" si="1"/>
        <v/>
      </c>
      <c r="F86" s="1038" t="str">
        <f t="shared" si="2"/>
        <v/>
      </c>
      <c r="G86" s="1038" t="str">
        <f t="shared" si="3"/>
        <v/>
      </c>
    </row>
    <row r="87" spans="2:7">
      <c r="B87" s="1036" t="str">
        <f t="shared" si="4"/>
        <v/>
      </c>
      <c r="C87" s="1037" t="str">
        <f t="shared" si="5"/>
        <v/>
      </c>
      <c r="D87" s="1038" t="str">
        <f t="shared" si="0"/>
        <v/>
      </c>
      <c r="E87" s="1038" t="str">
        <f t="shared" si="1"/>
        <v/>
      </c>
      <c r="F87" s="1038" t="str">
        <f t="shared" si="2"/>
        <v/>
      </c>
      <c r="G87" s="1038" t="str">
        <f t="shared" si="3"/>
        <v/>
      </c>
    </row>
    <row r="88" spans="2:7">
      <c r="B88" s="1036" t="str">
        <f t="shared" si="4"/>
        <v/>
      </c>
      <c r="C88" s="1037" t="str">
        <f t="shared" si="5"/>
        <v/>
      </c>
      <c r="D88" s="1038" t="str">
        <f t="shared" si="0"/>
        <v/>
      </c>
      <c r="E88" s="1038" t="str">
        <f t="shared" si="1"/>
        <v/>
      </c>
      <c r="F88" s="1038" t="str">
        <f t="shared" si="2"/>
        <v/>
      </c>
      <c r="G88" s="1038" t="str">
        <f t="shared" si="3"/>
        <v/>
      </c>
    </row>
    <row r="89" spans="2:7">
      <c r="B89" s="1036" t="str">
        <f t="shared" si="4"/>
        <v/>
      </c>
      <c r="C89" s="1037" t="str">
        <f t="shared" si="5"/>
        <v/>
      </c>
      <c r="D89" s="1038" t="str">
        <f t="shared" si="0"/>
        <v/>
      </c>
      <c r="E89" s="1038" t="str">
        <f t="shared" si="1"/>
        <v/>
      </c>
      <c r="F89" s="1038" t="str">
        <f t="shared" si="2"/>
        <v/>
      </c>
      <c r="G89" s="1038" t="str">
        <f t="shared" si="3"/>
        <v/>
      </c>
    </row>
    <row r="90" spans="2:7">
      <c r="B90" s="1036" t="str">
        <f t="shared" si="4"/>
        <v/>
      </c>
      <c r="C90" s="1037" t="str">
        <f t="shared" si="5"/>
        <v/>
      </c>
      <c r="D90" s="1038" t="str">
        <f t="shared" si="0"/>
        <v/>
      </c>
      <c r="E90" s="1038" t="str">
        <f t="shared" si="1"/>
        <v/>
      </c>
      <c r="F90" s="1038" t="str">
        <f t="shared" si="2"/>
        <v/>
      </c>
      <c r="G90" s="1038" t="str">
        <f t="shared" si="3"/>
        <v/>
      </c>
    </row>
    <row r="91" spans="2:7">
      <c r="B91" s="1036" t="str">
        <f t="shared" si="4"/>
        <v/>
      </c>
      <c r="C91" s="1037" t="str">
        <f t="shared" si="5"/>
        <v/>
      </c>
      <c r="D91" s="1038" t="str">
        <f t="shared" ref="D91:D154" si="6">IF(B91="","",IF(B91=$D$9,G90+E91,$D$15))</f>
        <v/>
      </c>
      <c r="E91" s="1038" t="str">
        <f t="shared" ref="E91:E154" si="7">IF(B91="","",ROUND($D$7/12*G90,2))</f>
        <v/>
      </c>
      <c r="F91" s="1038" t="str">
        <f t="shared" ref="F91:F154" si="8">IF(B91="","",D91-E91)</f>
        <v/>
      </c>
      <c r="G91" s="1038" t="str">
        <f t="shared" ref="G91:G154" si="9">IF(B91="","",G90-F91)</f>
        <v/>
      </c>
    </row>
    <row r="92" spans="2:7">
      <c r="B92" s="1036" t="str">
        <f t="shared" ref="B92:B155" si="10">IF(B91&gt;=$D$9,"",B91+1)</f>
        <v/>
      </c>
      <c r="C92" s="1037" t="str">
        <f t="shared" ref="C92:C155" si="11">IF(B92="","",DATE(YEAR(C91),MONTH(C91)+1,DAY(C91)))</f>
        <v/>
      </c>
      <c r="D92" s="1038" t="str">
        <f t="shared" si="6"/>
        <v/>
      </c>
      <c r="E92" s="1038" t="str">
        <f t="shared" si="7"/>
        <v/>
      </c>
      <c r="F92" s="1038" t="str">
        <f t="shared" si="8"/>
        <v/>
      </c>
      <c r="G92" s="1038" t="str">
        <f t="shared" si="9"/>
        <v/>
      </c>
    </row>
    <row r="93" spans="2:7">
      <c r="B93" s="1036" t="str">
        <f t="shared" si="10"/>
        <v/>
      </c>
      <c r="C93" s="1037" t="str">
        <f t="shared" si="11"/>
        <v/>
      </c>
      <c r="D93" s="1038" t="str">
        <f t="shared" si="6"/>
        <v/>
      </c>
      <c r="E93" s="1038" t="str">
        <f t="shared" si="7"/>
        <v/>
      </c>
      <c r="F93" s="1038" t="str">
        <f t="shared" si="8"/>
        <v/>
      </c>
      <c r="G93" s="1038" t="str">
        <f t="shared" si="9"/>
        <v/>
      </c>
    </row>
    <row r="94" spans="2:7">
      <c r="B94" s="1036" t="str">
        <f t="shared" si="10"/>
        <v/>
      </c>
      <c r="C94" s="1037" t="str">
        <f t="shared" si="11"/>
        <v/>
      </c>
      <c r="D94" s="1038" t="str">
        <f t="shared" si="6"/>
        <v/>
      </c>
      <c r="E94" s="1038" t="str">
        <f t="shared" si="7"/>
        <v/>
      </c>
      <c r="F94" s="1038" t="str">
        <f t="shared" si="8"/>
        <v/>
      </c>
      <c r="G94" s="1038" t="str">
        <f t="shared" si="9"/>
        <v/>
      </c>
    </row>
    <row r="95" spans="2:7">
      <c r="B95" s="1036" t="str">
        <f t="shared" si="10"/>
        <v/>
      </c>
      <c r="C95" s="1037" t="str">
        <f t="shared" si="11"/>
        <v/>
      </c>
      <c r="D95" s="1038" t="str">
        <f t="shared" si="6"/>
        <v/>
      </c>
      <c r="E95" s="1038" t="str">
        <f t="shared" si="7"/>
        <v/>
      </c>
      <c r="F95" s="1038" t="str">
        <f t="shared" si="8"/>
        <v/>
      </c>
      <c r="G95" s="1038" t="str">
        <f t="shared" si="9"/>
        <v/>
      </c>
    </row>
    <row r="96" spans="2:7">
      <c r="B96" s="1036" t="str">
        <f t="shared" si="10"/>
        <v/>
      </c>
      <c r="C96" s="1037" t="str">
        <f t="shared" si="11"/>
        <v/>
      </c>
      <c r="D96" s="1038" t="str">
        <f t="shared" si="6"/>
        <v/>
      </c>
      <c r="E96" s="1038" t="str">
        <f t="shared" si="7"/>
        <v/>
      </c>
      <c r="F96" s="1038" t="str">
        <f t="shared" si="8"/>
        <v/>
      </c>
      <c r="G96" s="1038" t="str">
        <f t="shared" si="9"/>
        <v/>
      </c>
    </row>
    <row r="97" spans="2:7">
      <c r="B97" s="1036" t="str">
        <f t="shared" si="10"/>
        <v/>
      </c>
      <c r="C97" s="1037" t="str">
        <f t="shared" si="11"/>
        <v/>
      </c>
      <c r="D97" s="1038" t="str">
        <f t="shared" si="6"/>
        <v/>
      </c>
      <c r="E97" s="1038" t="str">
        <f t="shared" si="7"/>
        <v/>
      </c>
      <c r="F97" s="1038" t="str">
        <f t="shared" si="8"/>
        <v/>
      </c>
      <c r="G97" s="1038" t="str">
        <f t="shared" si="9"/>
        <v/>
      </c>
    </row>
    <row r="98" spans="2:7">
      <c r="B98" s="1036" t="str">
        <f t="shared" si="10"/>
        <v/>
      </c>
      <c r="C98" s="1037" t="str">
        <f t="shared" si="11"/>
        <v/>
      </c>
      <c r="D98" s="1038" t="str">
        <f t="shared" si="6"/>
        <v/>
      </c>
      <c r="E98" s="1038" t="str">
        <f t="shared" si="7"/>
        <v/>
      </c>
      <c r="F98" s="1038" t="str">
        <f t="shared" si="8"/>
        <v/>
      </c>
      <c r="G98" s="1038" t="str">
        <f t="shared" si="9"/>
        <v/>
      </c>
    </row>
    <row r="99" spans="2:7">
      <c r="B99" s="1036" t="str">
        <f t="shared" si="10"/>
        <v/>
      </c>
      <c r="C99" s="1037" t="str">
        <f t="shared" si="11"/>
        <v/>
      </c>
      <c r="D99" s="1038" t="str">
        <f t="shared" si="6"/>
        <v/>
      </c>
      <c r="E99" s="1038" t="str">
        <f t="shared" si="7"/>
        <v/>
      </c>
      <c r="F99" s="1038" t="str">
        <f t="shared" si="8"/>
        <v/>
      </c>
      <c r="G99" s="1038" t="str">
        <f t="shared" si="9"/>
        <v/>
      </c>
    </row>
    <row r="100" spans="2:7">
      <c r="B100" s="1036" t="str">
        <f t="shared" si="10"/>
        <v/>
      </c>
      <c r="C100" s="1037" t="str">
        <f t="shared" si="11"/>
        <v/>
      </c>
      <c r="D100" s="1038" t="str">
        <f t="shared" si="6"/>
        <v/>
      </c>
      <c r="E100" s="1038" t="str">
        <f t="shared" si="7"/>
        <v/>
      </c>
      <c r="F100" s="1038" t="str">
        <f t="shared" si="8"/>
        <v/>
      </c>
      <c r="G100" s="1038" t="str">
        <f t="shared" si="9"/>
        <v/>
      </c>
    </row>
    <row r="101" spans="2:7">
      <c r="B101" s="1036" t="str">
        <f t="shared" si="10"/>
        <v/>
      </c>
      <c r="C101" s="1037" t="str">
        <f t="shared" si="11"/>
        <v/>
      </c>
      <c r="D101" s="1038" t="str">
        <f t="shared" si="6"/>
        <v/>
      </c>
      <c r="E101" s="1038" t="str">
        <f t="shared" si="7"/>
        <v/>
      </c>
      <c r="F101" s="1038" t="str">
        <f t="shared" si="8"/>
        <v/>
      </c>
      <c r="G101" s="1038" t="str">
        <f t="shared" si="9"/>
        <v/>
      </c>
    </row>
    <row r="102" spans="2:7">
      <c r="B102" s="1036" t="str">
        <f t="shared" si="10"/>
        <v/>
      </c>
      <c r="C102" s="1037" t="str">
        <f t="shared" si="11"/>
        <v/>
      </c>
      <c r="D102" s="1038" t="str">
        <f t="shared" si="6"/>
        <v/>
      </c>
      <c r="E102" s="1038" t="str">
        <f t="shared" si="7"/>
        <v/>
      </c>
      <c r="F102" s="1038" t="str">
        <f t="shared" si="8"/>
        <v/>
      </c>
      <c r="G102" s="1038" t="str">
        <f t="shared" si="9"/>
        <v/>
      </c>
    </row>
    <row r="103" spans="2:7">
      <c r="B103" s="1036" t="str">
        <f t="shared" si="10"/>
        <v/>
      </c>
      <c r="C103" s="1037" t="str">
        <f t="shared" si="11"/>
        <v/>
      </c>
      <c r="D103" s="1038" t="str">
        <f t="shared" si="6"/>
        <v/>
      </c>
      <c r="E103" s="1038" t="str">
        <f t="shared" si="7"/>
        <v/>
      </c>
      <c r="F103" s="1038" t="str">
        <f t="shared" si="8"/>
        <v/>
      </c>
      <c r="G103" s="1038" t="str">
        <f t="shared" si="9"/>
        <v/>
      </c>
    </row>
    <row r="104" spans="2:7">
      <c r="B104" s="1036" t="str">
        <f t="shared" si="10"/>
        <v/>
      </c>
      <c r="C104" s="1037" t="str">
        <f t="shared" si="11"/>
        <v/>
      </c>
      <c r="D104" s="1038" t="str">
        <f t="shared" si="6"/>
        <v/>
      </c>
      <c r="E104" s="1038" t="str">
        <f t="shared" si="7"/>
        <v/>
      </c>
      <c r="F104" s="1038" t="str">
        <f t="shared" si="8"/>
        <v/>
      </c>
      <c r="G104" s="1038" t="str">
        <f t="shared" si="9"/>
        <v/>
      </c>
    </row>
    <row r="105" spans="2:7">
      <c r="B105" s="1036" t="str">
        <f t="shared" si="10"/>
        <v/>
      </c>
      <c r="C105" s="1037" t="str">
        <f t="shared" si="11"/>
        <v/>
      </c>
      <c r="D105" s="1038" t="str">
        <f t="shared" si="6"/>
        <v/>
      </c>
      <c r="E105" s="1038" t="str">
        <f t="shared" si="7"/>
        <v/>
      </c>
      <c r="F105" s="1038" t="str">
        <f t="shared" si="8"/>
        <v/>
      </c>
      <c r="G105" s="1038" t="str">
        <f t="shared" si="9"/>
        <v/>
      </c>
    </row>
    <row r="106" spans="2:7">
      <c r="B106" s="1036" t="str">
        <f t="shared" si="10"/>
        <v/>
      </c>
      <c r="C106" s="1037" t="str">
        <f t="shared" si="11"/>
        <v/>
      </c>
      <c r="D106" s="1038" t="str">
        <f t="shared" si="6"/>
        <v/>
      </c>
      <c r="E106" s="1038" t="str">
        <f t="shared" si="7"/>
        <v/>
      </c>
      <c r="F106" s="1038" t="str">
        <f t="shared" si="8"/>
        <v/>
      </c>
      <c r="G106" s="1038" t="str">
        <f t="shared" si="9"/>
        <v/>
      </c>
    </row>
    <row r="107" spans="2:7">
      <c r="B107" s="1036" t="str">
        <f t="shared" si="10"/>
        <v/>
      </c>
      <c r="C107" s="1037" t="str">
        <f t="shared" si="11"/>
        <v/>
      </c>
      <c r="D107" s="1038" t="str">
        <f t="shared" si="6"/>
        <v/>
      </c>
      <c r="E107" s="1038" t="str">
        <f t="shared" si="7"/>
        <v/>
      </c>
      <c r="F107" s="1038" t="str">
        <f t="shared" si="8"/>
        <v/>
      </c>
      <c r="G107" s="1038" t="str">
        <f t="shared" si="9"/>
        <v/>
      </c>
    </row>
    <row r="108" spans="2:7">
      <c r="B108" s="1036" t="str">
        <f t="shared" si="10"/>
        <v/>
      </c>
      <c r="C108" s="1037" t="str">
        <f t="shared" si="11"/>
        <v/>
      </c>
      <c r="D108" s="1038" t="str">
        <f t="shared" si="6"/>
        <v/>
      </c>
      <c r="E108" s="1038" t="str">
        <f t="shared" si="7"/>
        <v/>
      </c>
      <c r="F108" s="1038" t="str">
        <f t="shared" si="8"/>
        <v/>
      </c>
      <c r="G108" s="1038" t="str">
        <f t="shared" si="9"/>
        <v/>
      </c>
    </row>
    <row r="109" spans="2:7">
      <c r="B109" s="1036" t="str">
        <f t="shared" si="10"/>
        <v/>
      </c>
      <c r="C109" s="1037" t="str">
        <f t="shared" si="11"/>
        <v/>
      </c>
      <c r="D109" s="1038" t="str">
        <f t="shared" si="6"/>
        <v/>
      </c>
      <c r="E109" s="1038" t="str">
        <f t="shared" si="7"/>
        <v/>
      </c>
      <c r="F109" s="1038" t="str">
        <f t="shared" si="8"/>
        <v/>
      </c>
      <c r="G109" s="1038" t="str">
        <f t="shared" si="9"/>
        <v/>
      </c>
    </row>
    <row r="110" spans="2:7">
      <c r="B110" s="1036" t="str">
        <f t="shared" si="10"/>
        <v/>
      </c>
      <c r="C110" s="1037" t="str">
        <f t="shared" si="11"/>
        <v/>
      </c>
      <c r="D110" s="1038" t="str">
        <f t="shared" si="6"/>
        <v/>
      </c>
      <c r="E110" s="1038" t="str">
        <f t="shared" si="7"/>
        <v/>
      </c>
      <c r="F110" s="1038" t="str">
        <f t="shared" si="8"/>
        <v/>
      </c>
      <c r="G110" s="1038" t="str">
        <f t="shared" si="9"/>
        <v/>
      </c>
    </row>
    <row r="111" spans="2:7">
      <c r="B111" s="1036" t="str">
        <f t="shared" si="10"/>
        <v/>
      </c>
      <c r="C111" s="1037" t="str">
        <f t="shared" si="11"/>
        <v/>
      </c>
      <c r="D111" s="1038" t="str">
        <f t="shared" si="6"/>
        <v/>
      </c>
      <c r="E111" s="1038" t="str">
        <f t="shared" si="7"/>
        <v/>
      </c>
      <c r="F111" s="1038" t="str">
        <f t="shared" si="8"/>
        <v/>
      </c>
      <c r="G111" s="1038" t="str">
        <f t="shared" si="9"/>
        <v/>
      </c>
    </row>
    <row r="112" spans="2:7">
      <c r="B112" s="1036" t="str">
        <f t="shared" si="10"/>
        <v/>
      </c>
      <c r="C112" s="1037" t="str">
        <f t="shared" si="11"/>
        <v/>
      </c>
      <c r="D112" s="1038" t="str">
        <f t="shared" si="6"/>
        <v/>
      </c>
      <c r="E112" s="1038" t="str">
        <f t="shared" si="7"/>
        <v/>
      </c>
      <c r="F112" s="1038" t="str">
        <f t="shared" si="8"/>
        <v/>
      </c>
      <c r="G112" s="1038" t="str">
        <f t="shared" si="9"/>
        <v/>
      </c>
    </row>
    <row r="113" spans="2:7">
      <c r="B113" s="1036" t="str">
        <f t="shared" si="10"/>
        <v/>
      </c>
      <c r="C113" s="1037" t="str">
        <f t="shared" si="11"/>
        <v/>
      </c>
      <c r="D113" s="1038" t="str">
        <f t="shared" si="6"/>
        <v/>
      </c>
      <c r="E113" s="1038" t="str">
        <f t="shared" si="7"/>
        <v/>
      </c>
      <c r="F113" s="1038" t="str">
        <f t="shared" si="8"/>
        <v/>
      </c>
      <c r="G113" s="1038" t="str">
        <f t="shared" si="9"/>
        <v/>
      </c>
    </row>
    <row r="114" spans="2:7">
      <c r="B114" s="1036" t="str">
        <f t="shared" si="10"/>
        <v/>
      </c>
      <c r="C114" s="1037" t="str">
        <f t="shared" si="11"/>
        <v/>
      </c>
      <c r="D114" s="1038" t="str">
        <f t="shared" si="6"/>
        <v/>
      </c>
      <c r="E114" s="1038" t="str">
        <f t="shared" si="7"/>
        <v/>
      </c>
      <c r="F114" s="1038" t="str">
        <f t="shared" si="8"/>
        <v/>
      </c>
      <c r="G114" s="1038" t="str">
        <f t="shared" si="9"/>
        <v/>
      </c>
    </row>
    <row r="115" spans="2:7">
      <c r="B115" s="1036" t="str">
        <f t="shared" si="10"/>
        <v/>
      </c>
      <c r="C115" s="1037" t="str">
        <f t="shared" si="11"/>
        <v/>
      </c>
      <c r="D115" s="1038" t="str">
        <f t="shared" si="6"/>
        <v/>
      </c>
      <c r="E115" s="1038" t="str">
        <f t="shared" si="7"/>
        <v/>
      </c>
      <c r="F115" s="1038" t="str">
        <f t="shared" si="8"/>
        <v/>
      </c>
      <c r="G115" s="1038" t="str">
        <f t="shared" si="9"/>
        <v/>
      </c>
    </row>
    <row r="116" spans="2:7">
      <c r="B116" s="1036" t="str">
        <f t="shared" si="10"/>
        <v/>
      </c>
      <c r="C116" s="1037" t="str">
        <f t="shared" si="11"/>
        <v/>
      </c>
      <c r="D116" s="1038" t="str">
        <f t="shared" si="6"/>
        <v/>
      </c>
      <c r="E116" s="1038" t="str">
        <f t="shared" si="7"/>
        <v/>
      </c>
      <c r="F116" s="1038" t="str">
        <f t="shared" si="8"/>
        <v/>
      </c>
      <c r="G116" s="1038" t="str">
        <f t="shared" si="9"/>
        <v/>
      </c>
    </row>
    <row r="117" spans="2:7">
      <c r="B117" s="1036" t="str">
        <f t="shared" si="10"/>
        <v/>
      </c>
      <c r="C117" s="1037" t="str">
        <f t="shared" si="11"/>
        <v/>
      </c>
      <c r="D117" s="1038" t="str">
        <f t="shared" si="6"/>
        <v/>
      </c>
      <c r="E117" s="1038" t="str">
        <f t="shared" si="7"/>
        <v/>
      </c>
      <c r="F117" s="1038" t="str">
        <f t="shared" si="8"/>
        <v/>
      </c>
      <c r="G117" s="1038" t="str">
        <f t="shared" si="9"/>
        <v/>
      </c>
    </row>
    <row r="118" spans="2:7">
      <c r="B118" s="1036" t="str">
        <f t="shared" si="10"/>
        <v/>
      </c>
      <c r="C118" s="1037" t="str">
        <f t="shared" si="11"/>
        <v/>
      </c>
      <c r="D118" s="1038" t="str">
        <f t="shared" si="6"/>
        <v/>
      </c>
      <c r="E118" s="1038" t="str">
        <f t="shared" si="7"/>
        <v/>
      </c>
      <c r="F118" s="1038" t="str">
        <f t="shared" si="8"/>
        <v/>
      </c>
      <c r="G118" s="1038" t="str">
        <f t="shared" si="9"/>
        <v/>
      </c>
    </row>
    <row r="119" spans="2:7">
      <c r="B119" s="1036" t="str">
        <f t="shared" si="10"/>
        <v/>
      </c>
      <c r="C119" s="1037" t="str">
        <f t="shared" si="11"/>
        <v/>
      </c>
      <c r="D119" s="1038" t="str">
        <f t="shared" si="6"/>
        <v/>
      </c>
      <c r="E119" s="1038" t="str">
        <f t="shared" si="7"/>
        <v/>
      </c>
      <c r="F119" s="1038" t="str">
        <f t="shared" si="8"/>
        <v/>
      </c>
      <c r="G119" s="1038" t="str">
        <f t="shared" si="9"/>
        <v/>
      </c>
    </row>
    <row r="120" spans="2:7">
      <c r="B120" s="1036" t="str">
        <f t="shared" si="10"/>
        <v/>
      </c>
      <c r="C120" s="1037" t="str">
        <f t="shared" si="11"/>
        <v/>
      </c>
      <c r="D120" s="1038" t="str">
        <f t="shared" si="6"/>
        <v/>
      </c>
      <c r="E120" s="1038" t="str">
        <f t="shared" si="7"/>
        <v/>
      </c>
      <c r="F120" s="1038" t="str">
        <f t="shared" si="8"/>
        <v/>
      </c>
      <c r="G120" s="1038" t="str">
        <f t="shared" si="9"/>
        <v/>
      </c>
    </row>
    <row r="121" spans="2:7">
      <c r="B121" s="1036" t="str">
        <f t="shared" si="10"/>
        <v/>
      </c>
      <c r="C121" s="1037" t="str">
        <f t="shared" si="11"/>
        <v/>
      </c>
      <c r="D121" s="1038" t="str">
        <f t="shared" si="6"/>
        <v/>
      </c>
      <c r="E121" s="1038" t="str">
        <f t="shared" si="7"/>
        <v/>
      </c>
      <c r="F121" s="1038" t="str">
        <f t="shared" si="8"/>
        <v/>
      </c>
      <c r="G121" s="1038" t="str">
        <f t="shared" si="9"/>
        <v/>
      </c>
    </row>
    <row r="122" spans="2:7">
      <c r="B122" s="1036" t="str">
        <f t="shared" si="10"/>
        <v/>
      </c>
      <c r="C122" s="1037" t="str">
        <f t="shared" si="11"/>
        <v/>
      </c>
      <c r="D122" s="1038" t="str">
        <f t="shared" si="6"/>
        <v/>
      </c>
      <c r="E122" s="1038" t="str">
        <f t="shared" si="7"/>
        <v/>
      </c>
      <c r="F122" s="1038" t="str">
        <f t="shared" si="8"/>
        <v/>
      </c>
      <c r="G122" s="1038" t="str">
        <f t="shared" si="9"/>
        <v/>
      </c>
    </row>
    <row r="123" spans="2:7">
      <c r="B123" s="1036" t="str">
        <f t="shared" si="10"/>
        <v/>
      </c>
      <c r="C123" s="1037" t="str">
        <f t="shared" si="11"/>
        <v/>
      </c>
      <c r="D123" s="1038" t="str">
        <f t="shared" si="6"/>
        <v/>
      </c>
      <c r="E123" s="1038" t="str">
        <f t="shared" si="7"/>
        <v/>
      </c>
      <c r="F123" s="1038" t="str">
        <f t="shared" si="8"/>
        <v/>
      </c>
      <c r="G123" s="1038" t="str">
        <f t="shared" si="9"/>
        <v/>
      </c>
    </row>
    <row r="124" spans="2:7">
      <c r="B124" s="1036" t="str">
        <f t="shared" si="10"/>
        <v/>
      </c>
      <c r="C124" s="1037" t="str">
        <f t="shared" si="11"/>
        <v/>
      </c>
      <c r="D124" s="1038" t="str">
        <f t="shared" si="6"/>
        <v/>
      </c>
      <c r="E124" s="1038" t="str">
        <f t="shared" si="7"/>
        <v/>
      </c>
      <c r="F124" s="1038" t="str">
        <f t="shared" si="8"/>
        <v/>
      </c>
      <c r="G124" s="1038" t="str">
        <f t="shared" si="9"/>
        <v/>
      </c>
    </row>
    <row r="125" spans="2:7">
      <c r="B125" s="1036" t="str">
        <f t="shared" si="10"/>
        <v/>
      </c>
      <c r="C125" s="1037" t="str">
        <f t="shared" si="11"/>
        <v/>
      </c>
      <c r="D125" s="1038" t="str">
        <f t="shared" si="6"/>
        <v/>
      </c>
      <c r="E125" s="1038" t="str">
        <f t="shared" si="7"/>
        <v/>
      </c>
      <c r="F125" s="1038" t="str">
        <f t="shared" si="8"/>
        <v/>
      </c>
      <c r="G125" s="1038" t="str">
        <f t="shared" si="9"/>
        <v/>
      </c>
    </row>
    <row r="126" spans="2:7">
      <c r="B126" s="1036" t="str">
        <f t="shared" si="10"/>
        <v/>
      </c>
      <c r="C126" s="1037" t="str">
        <f t="shared" si="11"/>
        <v/>
      </c>
      <c r="D126" s="1038" t="str">
        <f t="shared" si="6"/>
        <v/>
      </c>
      <c r="E126" s="1038" t="str">
        <f t="shared" si="7"/>
        <v/>
      </c>
      <c r="F126" s="1038" t="str">
        <f t="shared" si="8"/>
        <v/>
      </c>
      <c r="G126" s="1038" t="str">
        <f t="shared" si="9"/>
        <v/>
      </c>
    </row>
    <row r="127" spans="2:7">
      <c r="B127" s="1036" t="str">
        <f t="shared" si="10"/>
        <v/>
      </c>
      <c r="C127" s="1037" t="str">
        <f t="shared" si="11"/>
        <v/>
      </c>
      <c r="D127" s="1038" t="str">
        <f t="shared" si="6"/>
        <v/>
      </c>
      <c r="E127" s="1038" t="str">
        <f t="shared" si="7"/>
        <v/>
      </c>
      <c r="F127" s="1038" t="str">
        <f t="shared" si="8"/>
        <v/>
      </c>
      <c r="G127" s="1038" t="str">
        <f t="shared" si="9"/>
        <v/>
      </c>
    </row>
    <row r="128" spans="2:7">
      <c r="B128" s="1036" t="str">
        <f t="shared" si="10"/>
        <v/>
      </c>
      <c r="C128" s="1037" t="str">
        <f t="shared" si="11"/>
        <v/>
      </c>
      <c r="D128" s="1038" t="str">
        <f t="shared" si="6"/>
        <v/>
      </c>
      <c r="E128" s="1038" t="str">
        <f t="shared" si="7"/>
        <v/>
      </c>
      <c r="F128" s="1038" t="str">
        <f t="shared" si="8"/>
        <v/>
      </c>
      <c r="G128" s="1038" t="str">
        <f t="shared" si="9"/>
        <v/>
      </c>
    </row>
    <row r="129" spans="2:7">
      <c r="B129" s="1036" t="str">
        <f t="shared" si="10"/>
        <v/>
      </c>
      <c r="C129" s="1037" t="str">
        <f t="shared" si="11"/>
        <v/>
      </c>
      <c r="D129" s="1038" t="str">
        <f t="shared" si="6"/>
        <v/>
      </c>
      <c r="E129" s="1038" t="str">
        <f t="shared" si="7"/>
        <v/>
      </c>
      <c r="F129" s="1038" t="str">
        <f t="shared" si="8"/>
        <v/>
      </c>
      <c r="G129" s="1038" t="str">
        <f t="shared" si="9"/>
        <v/>
      </c>
    </row>
    <row r="130" spans="2:7">
      <c r="B130" s="1036" t="str">
        <f t="shared" si="10"/>
        <v/>
      </c>
      <c r="C130" s="1037" t="str">
        <f t="shared" si="11"/>
        <v/>
      </c>
      <c r="D130" s="1038" t="str">
        <f t="shared" si="6"/>
        <v/>
      </c>
      <c r="E130" s="1038" t="str">
        <f t="shared" si="7"/>
        <v/>
      </c>
      <c r="F130" s="1038" t="str">
        <f t="shared" si="8"/>
        <v/>
      </c>
      <c r="G130" s="1038" t="str">
        <f t="shared" si="9"/>
        <v/>
      </c>
    </row>
    <row r="131" spans="2:7">
      <c r="B131" s="1036" t="str">
        <f t="shared" si="10"/>
        <v/>
      </c>
      <c r="C131" s="1037" t="str">
        <f t="shared" si="11"/>
        <v/>
      </c>
      <c r="D131" s="1038" t="str">
        <f t="shared" si="6"/>
        <v/>
      </c>
      <c r="E131" s="1038" t="str">
        <f t="shared" si="7"/>
        <v/>
      </c>
      <c r="F131" s="1038" t="str">
        <f t="shared" si="8"/>
        <v/>
      </c>
      <c r="G131" s="1038" t="str">
        <f t="shared" si="9"/>
        <v/>
      </c>
    </row>
    <row r="132" spans="2:7">
      <c r="B132" s="1036" t="str">
        <f t="shared" si="10"/>
        <v/>
      </c>
      <c r="C132" s="1037" t="str">
        <f t="shared" si="11"/>
        <v/>
      </c>
      <c r="D132" s="1038" t="str">
        <f t="shared" si="6"/>
        <v/>
      </c>
      <c r="E132" s="1038" t="str">
        <f t="shared" si="7"/>
        <v/>
      </c>
      <c r="F132" s="1038" t="str">
        <f t="shared" si="8"/>
        <v/>
      </c>
      <c r="G132" s="1038" t="str">
        <f t="shared" si="9"/>
        <v/>
      </c>
    </row>
    <row r="133" spans="2:7">
      <c r="B133" s="1036" t="str">
        <f t="shared" si="10"/>
        <v/>
      </c>
      <c r="C133" s="1037" t="str">
        <f t="shared" si="11"/>
        <v/>
      </c>
      <c r="D133" s="1038" t="str">
        <f t="shared" si="6"/>
        <v/>
      </c>
      <c r="E133" s="1038" t="str">
        <f t="shared" si="7"/>
        <v/>
      </c>
      <c r="F133" s="1038" t="str">
        <f t="shared" si="8"/>
        <v/>
      </c>
      <c r="G133" s="1038" t="str">
        <f t="shared" si="9"/>
        <v/>
      </c>
    </row>
    <row r="134" spans="2:7">
      <c r="B134" s="1036" t="str">
        <f t="shared" si="10"/>
        <v/>
      </c>
      <c r="C134" s="1037" t="str">
        <f t="shared" si="11"/>
        <v/>
      </c>
      <c r="D134" s="1038" t="str">
        <f t="shared" si="6"/>
        <v/>
      </c>
      <c r="E134" s="1038" t="str">
        <f t="shared" si="7"/>
        <v/>
      </c>
      <c r="F134" s="1038" t="str">
        <f t="shared" si="8"/>
        <v/>
      </c>
      <c r="G134" s="1038" t="str">
        <f t="shared" si="9"/>
        <v/>
      </c>
    </row>
    <row r="135" spans="2:7">
      <c r="B135" s="1036" t="str">
        <f t="shared" si="10"/>
        <v/>
      </c>
      <c r="C135" s="1037" t="str">
        <f t="shared" si="11"/>
        <v/>
      </c>
      <c r="D135" s="1038" t="str">
        <f t="shared" si="6"/>
        <v/>
      </c>
      <c r="E135" s="1038" t="str">
        <f t="shared" si="7"/>
        <v/>
      </c>
      <c r="F135" s="1038" t="str">
        <f t="shared" si="8"/>
        <v/>
      </c>
      <c r="G135" s="1038" t="str">
        <f t="shared" si="9"/>
        <v/>
      </c>
    </row>
    <row r="136" spans="2:7">
      <c r="B136" s="1036" t="str">
        <f t="shared" si="10"/>
        <v/>
      </c>
      <c r="C136" s="1037" t="str">
        <f t="shared" si="11"/>
        <v/>
      </c>
      <c r="D136" s="1038" t="str">
        <f t="shared" si="6"/>
        <v/>
      </c>
      <c r="E136" s="1038" t="str">
        <f t="shared" si="7"/>
        <v/>
      </c>
      <c r="F136" s="1038" t="str">
        <f t="shared" si="8"/>
        <v/>
      </c>
      <c r="G136" s="1038" t="str">
        <f t="shared" si="9"/>
        <v/>
      </c>
    </row>
    <row r="137" spans="2:7">
      <c r="B137" s="1036" t="str">
        <f t="shared" si="10"/>
        <v/>
      </c>
      <c r="C137" s="1037" t="str">
        <f t="shared" si="11"/>
        <v/>
      </c>
      <c r="D137" s="1038" t="str">
        <f t="shared" si="6"/>
        <v/>
      </c>
      <c r="E137" s="1038" t="str">
        <f t="shared" si="7"/>
        <v/>
      </c>
      <c r="F137" s="1038" t="str">
        <f t="shared" si="8"/>
        <v/>
      </c>
      <c r="G137" s="1038" t="str">
        <f t="shared" si="9"/>
        <v/>
      </c>
    </row>
    <row r="138" spans="2:7">
      <c r="B138" s="1036" t="str">
        <f t="shared" si="10"/>
        <v/>
      </c>
      <c r="C138" s="1037" t="str">
        <f t="shared" si="11"/>
        <v/>
      </c>
      <c r="D138" s="1038" t="str">
        <f t="shared" si="6"/>
        <v/>
      </c>
      <c r="E138" s="1038" t="str">
        <f t="shared" si="7"/>
        <v/>
      </c>
      <c r="F138" s="1038" t="str">
        <f t="shared" si="8"/>
        <v/>
      </c>
      <c r="G138" s="1038" t="str">
        <f t="shared" si="9"/>
        <v/>
      </c>
    </row>
    <row r="139" spans="2:7">
      <c r="B139" s="1036" t="str">
        <f t="shared" si="10"/>
        <v/>
      </c>
      <c r="C139" s="1037" t="str">
        <f t="shared" si="11"/>
        <v/>
      </c>
      <c r="D139" s="1038" t="str">
        <f t="shared" si="6"/>
        <v/>
      </c>
      <c r="E139" s="1038" t="str">
        <f t="shared" si="7"/>
        <v/>
      </c>
      <c r="F139" s="1038" t="str">
        <f t="shared" si="8"/>
        <v/>
      </c>
      <c r="G139" s="1038" t="str">
        <f t="shared" si="9"/>
        <v/>
      </c>
    </row>
    <row r="140" spans="2:7">
      <c r="B140" s="1036" t="str">
        <f t="shared" si="10"/>
        <v/>
      </c>
      <c r="C140" s="1037" t="str">
        <f t="shared" si="11"/>
        <v/>
      </c>
      <c r="D140" s="1038" t="str">
        <f t="shared" si="6"/>
        <v/>
      </c>
      <c r="E140" s="1038" t="str">
        <f t="shared" si="7"/>
        <v/>
      </c>
      <c r="F140" s="1038" t="str">
        <f t="shared" si="8"/>
        <v/>
      </c>
      <c r="G140" s="1038" t="str">
        <f t="shared" si="9"/>
        <v/>
      </c>
    </row>
    <row r="141" spans="2:7">
      <c r="B141" s="1036" t="str">
        <f t="shared" si="10"/>
        <v/>
      </c>
      <c r="C141" s="1037" t="str">
        <f t="shared" si="11"/>
        <v/>
      </c>
      <c r="D141" s="1038" t="str">
        <f t="shared" si="6"/>
        <v/>
      </c>
      <c r="E141" s="1038" t="str">
        <f t="shared" si="7"/>
        <v/>
      </c>
      <c r="F141" s="1038" t="str">
        <f t="shared" si="8"/>
        <v/>
      </c>
      <c r="G141" s="1038" t="str">
        <f t="shared" si="9"/>
        <v/>
      </c>
    </row>
    <row r="142" spans="2:7">
      <c r="B142" s="1036" t="str">
        <f t="shared" si="10"/>
        <v/>
      </c>
      <c r="C142" s="1037" t="str">
        <f t="shared" si="11"/>
        <v/>
      </c>
      <c r="D142" s="1038" t="str">
        <f t="shared" si="6"/>
        <v/>
      </c>
      <c r="E142" s="1038" t="str">
        <f t="shared" si="7"/>
        <v/>
      </c>
      <c r="F142" s="1038" t="str">
        <f t="shared" si="8"/>
        <v/>
      </c>
      <c r="G142" s="1038" t="str">
        <f t="shared" si="9"/>
        <v/>
      </c>
    </row>
    <row r="143" spans="2:7">
      <c r="B143" s="1036" t="str">
        <f t="shared" si="10"/>
        <v/>
      </c>
      <c r="C143" s="1037" t="str">
        <f t="shared" si="11"/>
        <v/>
      </c>
      <c r="D143" s="1038" t="str">
        <f t="shared" si="6"/>
        <v/>
      </c>
      <c r="E143" s="1038" t="str">
        <f t="shared" si="7"/>
        <v/>
      </c>
      <c r="F143" s="1038" t="str">
        <f t="shared" si="8"/>
        <v/>
      </c>
      <c r="G143" s="1038" t="str">
        <f t="shared" si="9"/>
        <v/>
      </c>
    </row>
    <row r="144" spans="2:7">
      <c r="B144" s="1036" t="str">
        <f t="shared" si="10"/>
        <v/>
      </c>
      <c r="C144" s="1037" t="str">
        <f t="shared" si="11"/>
        <v/>
      </c>
      <c r="D144" s="1038" t="str">
        <f t="shared" si="6"/>
        <v/>
      </c>
      <c r="E144" s="1038" t="str">
        <f t="shared" si="7"/>
        <v/>
      </c>
      <c r="F144" s="1038" t="str">
        <f t="shared" si="8"/>
        <v/>
      </c>
      <c r="G144" s="1038" t="str">
        <f t="shared" si="9"/>
        <v/>
      </c>
    </row>
    <row r="145" spans="2:7">
      <c r="B145" s="1036" t="str">
        <f t="shared" si="10"/>
        <v/>
      </c>
      <c r="C145" s="1037" t="str">
        <f t="shared" si="11"/>
        <v/>
      </c>
      <c r="D145" s="1038" t="str">
        <f t="shared" si="6"/>
        <v/>
      </c>
      <c r="E145" s="1038" t="str">
        <f t="shared" si="7"/>
        <v/>
      </c>
      <c r="F145" s="1038" t="str">
        <f t="shared" si="8"/>
        <v/>
      </c>
      <c r="G145" s="1038" t="str">
        <f t="shared" si="9"/>
        <v/>
      </c>
    </row>
    <row r="146" spans="2:7">
      <c r="B146" s="1036" t="str">
        <f t="shared" si="10"/>
        <v/>
      </c>
      <c r="C146" s="1037" t="str">
        <f t="shared" si="11"/>
        <v/>
      </c>
      <c r="D146" s="1038" t="str">
        <f t="shared" si="6"/>
        <v/>
      </c>
      <c r="E146" s="1038" t="str">
        <f t="shared" si="7"/>
        <v/>
      </c>
      <c r="F146" s="1038" t="str">
        <f t="shared" si="8"/>
        <v/>
      </c>
      <c r="G146" s="1038" t="str">
        <f t="shared" si="9"/>
        <v/>
      </c>
    </row>
    <row r="147" spans="2:7">
      <c r="B147" s="1036" t="str">
        <f t="shared" si="10"/>
        <v/>
      </c>
      <c r="C147" s="1037" t="str">
        <f t="shared" si="11"/>
        <v/>
      </c>
      <c r="D147" s="1038" t="str">
        <f t="shared" si="6"/>
        <v/>
      </c>
      <c r="E147" s="1038" t="str">
        <f t="shared" si="7"/>
        <v/>
      </c>
      <c r="F147" s="1038" t="str">
        <f t="shared" si="8"/>
        <v/>
      </c>
      <c r="G147" s="1038" t="str">
        <f t="shared" si="9"/>
        <v/>
      </c>
    </row>
    <row r="148" spans="2:7">
      <c r="B148" s="1036" t="str">
        <f t="shared" si="10"/>
        <v/>
      </c>
      <c r="C148" s="1037" t="str">
        <f t="shared" si="11"/>
        <v/>
      </c>
      <c r="D148" s="1038" t="str">
        <f t="shared" si="6"/>
        <v/>
      </c>
      <c r="E148" s="1038" t="str">
        <f t="shared" si="7"/>
        <v/>
      </c>
      <c r="F148" s="1038" t="str">
        <f t="shared" si="8"/>
        <v/>
      </c>
      <c r="G148" s="1038" t="str">
        <f t="shared" si="9"/>
        <v/>
      </c>
    </row>
    <row r="149" spans="2:7">
      <c r="B149" s="1036" t="str">
        <f t="shared" si="10"/>
        <v/>
      </c>
      <c r="C149" s="1037" t="str">
        <f t="shared" si="11"/>
        <v/>
      </c>
      <c r="D149" s="1038" t="str">
        <f t="shared" si="6"/>
        <v/>
      </c>
      <c r="E149" s="1038" t="str">
        <f t="shared" si="7"/>
        <v/>
      </c>
      <c r="F149" s="1038" t="str">
        <f t="shared" si="8"/>
        <v/>
      </c>
      <c r="G149" s="1038" t="str">
        <f t="shared" si="9"/>
        <v/>
      </c>
    </row>
    <row r="150" spans="2:7">
      <c r="B150" s="1036" t="str">
        <f t="shared" si="10"/>
        <v/>
      </c>
      <c r="C150" s="1037" t="str">
        <f t="shared" si="11"/>
        <v/>
      </c>
      <c r="D150" s="1038" t="str">
        <f t="shared" si="6"/>
        <v/>
      </c>
      <c r="E150" s="1038" t="str">
        <f t="shared" si="7"/>
        <v/>
      </c>
      <c r="F150" s="1038" t="str">
        <f t="shared" si="8"/>
        <v/>
      </c>
      <c r="G150" s="1038" t="str">
        <f t="shared" si="9"/>
        <v/>
      </c>
    </row>
    <row r="151" spans="2:7">
      <c r="B151" s="1036" t="str">
        <f t="shared" si="10"/>
        <v/>
      </c>
      <c r="C151" s="1037" t="str">
        <f t="shared" si="11"/>
        <v/>
      </c>
      <c r="D151" s="1038" t="str">
        <f t="shared" si="6"/>
        <v/>
      </c>
      <c r="E151" s="1038" t="str">
        <f t="shared" si="7"/>
        <v/>
      </c>
      <c r="F151" s="1038" t="str">
        <f t="shared" si="8"/>
        <v/>
      </c>
      <c r="G151" s="1038" t="str">
        <f t="shared" si="9"/>
        <v/>
      </c>
    </row>
    <row r="152" spans="2:7">
      <c r="B152" s="1036" t="str">
        <f t="shared" si="10"/>
        <v/>
      </c>
      <c r="C152" s="1037" t="str">
        <f t="shared" si="11"/>
        <v/>
      </c>
      <c r="D152" s="1038" t="str">
        <f t="shared" si="6"/>
        <v/>
      </c>
      <c r="E152" s="1038" t="str">
        <f t="shared" si="7"/>
        <v/>
      </c>
      <c r="F152" s="1038" t="str">
        <f t="shared" si="8"/>
        <v/>
      </c>
      <c r="G152" s="1038" t="str">
        <f t="shared" si="9"/>
        <v/>
      </c>
    </row>
    <row r="153" spans="2:7">
      <c r="B153" s="1036" t="str">
        <f t="shared" si="10"/>
        <v/>
      </c>
      <c r="C153" s="1037" t="str">
        <f t="shared" si="11"/>
        <v/>
      </c>
      <c r="D153" s="1038" t="str">
        <f t="shared" si="6"/>
        <v/>
      </c>
      <c r="E153" s="1038" t="str">
        <f t="shared" si="7"/>
        <v/>
      </c>
      <c r="F153" s="1038" t="str">
        <f t="shared" si="8"/>
        <v/>
      </c>
      <c r="G153" s="1038" t="str">
        <f t="shared" si="9"/>
        <v/>
      </c>
    </row>
    <row r="154" spans="2:7">
      <c r="B154" s="1036" t="str">
        <f t="shared" si="10"/>
        <v/>
      </c>
      <c r="C154" s="1037" t="str">
        <f t="shared" si="11"/>
        <v/>
      </c>
      <c r="D154" s="1038" t="str">
        <f t="shared" si="6"/>
        <v/>
      </c>
      <c r="E154" s="1038" t="str">
        <f t="shared" si="7"/>
        <v/>
      </c>
      <c r="F154" s="1038" t="str">
        <f t="shared" si="8"/>
        <v/>
      </c>
      <c r="G154" s="1038" t="str">
        <f t="shared" si="9"/>
        <v/>
      </c>
    </row>
    <row r="155" spans="2:7">
      <c r="B155" s="1036" t="str">
        <f t="shared" si="10"/>
        <v/>
      </c>
      <c r="C155" s="1037" t="str">
        <f t="shared" si="11"/>
        <v/>
      </c>
      <c r="D155" s="1038" t="str">
        <f t="shared" ref="D155:D218" si="12">IF(B155="","",IF(B155=$D$9,G154+E155,$D$15))</f>
        <v/>
      </c>
      <c r="E155" s="1038" t="str">
        <f t="shared" ref="E155:E218" si="13">IF(B155="","",ROUND($D$7/12*G154,2))</f>
        <v/>
      </c>
      <c r="F155" s="1038" t="str">
        <f t="shared" ref="F155:F218" si="14">IF(B155="","",D155-E155)</f>
        <v/>
      </c>
      <c r="G155" s="1038" t="str">
        <f t="shared" ref="G155:G218" si="15">IF(B155="","",G154-F155)</f>
        <v/>
      </c>
    </row>
    <row r="156" spans="2:7">
      <c r="B156" s="1036" t="str">
        <f t="shared" ref="B156:B219" si="16">IF(B155&gt;=$D$9,"",B155+1)</f>
        <v/>
      </c>
      <c r="C156" s="1037" t="str">
        <f t="shared" ref="C156:C219" si="17">IF(B156="","",DATE(YEAR(C155),MONTH(C155)+1,DAY(C155)))</f>
        <v/>
      </c>
      <c r="D156" s="1038" t="str">
        <f t="shared" si="12"/>
        <v/>
      </c>
      <c r="E156" s="1038" t="str">
        <f t="shared" si="13"/>
        <v/>
      </c>
      <c r="F156" s="1038" t="str">
        <f t="shared" si="14"/>
        <v/>
      </c>
      <c r="G156" s="1038" t="str">
        <f t="shared" si="15"/>
        <v/>
      </c>
    </row>
    <row r="157" spans="2:7">
      <c r="B157" s="1036" t="str">
        <f t="shared" si="16"/>
        <v/>
      </c>
      <c r="C157" s="1037" t="str">
        <f t="shared" si="17"/>
        <v/>
      </c>
      <c r="D157" s="1038" t="str">
        <f t="shared" si="12"/>
        <v/>
      </c>
      <c r="E157" s="1038" t="str">
        <f t="shared" si="13"/>
        <v/>
      </c>
      <c r="F157" s="1038" t="str">
        <f t="shared" si="14"/>
        <v/>
      </c>
      <c r="G157" s="1038" t="str">
        <f t="shared" si="15"/>
        <v/>
      </c>
    </row>
    <row r="158" spans="2:7">
      <c r="B158" s="1036" t="str">
        <f t="shared" si="16"/>
        <v/>
      </c>
      <c r="C158" s="1037" t="str">
        <f t="shared" si="17"/>
        <v/>
      </c>
      <c r="D158" s="1038" t="str">
        <f t="shared" si="12"/>
        <v/>
      </c>
      <c r="E158" s="1038" t="str">
        <f t="shared" si="13"/>
        <v/>
      </c>
      <c r="F158" s="1038" t="str">
        <f t="shared" si="14"/>
        <v/>
      </c>
      <c r="G158" s="1038" t="str">
        <f t="shared" si="15"/>
        <v/>
      </c>
    </row>
    <row r="159" spans="2:7">
      <c r="B159" s="1036" t="str">
        <f t="shared" si="16"/>
        <v/>
      </c>
      <c r="C159" s="1037" t="str">
        <f t="shared" si="17"/>
        <v/>
      </c>
      <c r="D159" s="1038" t="str">
        <f t="shared" si="12"/>
        <v/>
      </c>
      <c r="E159" s="1038" t="str">
        <f t="shared" si="13"/>
        <v/>
      </c>
      <c r="F159" s="1038" t="str">
        <f t="shared" si="14"/>
        <v/>
      </c>
      <c r="G159" s="1038" t="str">
        <f t="shared" si="15"/>
        <v/>
      </c>
    </row>
    <row r="160" spans="2:7">
      <c r="B160" s="1036" t="str">
        <f t="shared" si="16"/>
        <v/>
      </c>
      <c r="C160" s="1037" t="str">
        <f t="shared" si="17"/>
        <v/>
      </c>
      <c r="D160" s="1038" t="str">
        <f t="shared" si="12"/>
        <v/>
      </c>
      <c r="E160" s="1038" t="str">
        <f t="shared" si="13"/>
        <v/>
      </c>
      <c r="F160" s="1038" t="str">
        <f t="shared" si="14"/>
        <v/>
      </c>
      <c r="G160" s="1038" t="str">
        <f t="shared" si="15"/>
        <v/>
      </c>
    </row>
    <row r="161" spans="2:7">
      <c r="B161" s="1036" t="str">
        <f t="shared" si="16"/>
        <v/>
      </c>
      <c r="C161" s="1037" t="str">
        <f t="shared" si="17"/>
        <v/>
      </c>
      <c r="D161" s="1038" t="str">
        <f t="shared" si="12"/>
        <v/>
      </c>
      <c r="E161" s="1038" t="str">
        <f t="shared" si="13"/>
        <v/>
      </c>
      <c r="F161" s="1038" t="str">
        <f t="shared" si="14"/>
        <v/>
      </c>
      <c r="G161" s="1038" t="str">
        <f t="shared" si="15"/>
        <v/>
      </c>
    </row>
    <row r="162" spans="2:7">
      <c r="B162" s="1036" t="str">
        <f t="shared" si="16"/>
        <v/>
      </c>
      <c r="C162" s="1037" t="str">
        <f t="shared" si="17"/>
        <v/>
      </c>
      <c r="D162" s="1038" t="str">
        <f t="shared" si="12"/>
        <v/>
      </c>
      <c r="E162" s="1038" t="str">
        <f t="shared" si="13"/>
        <v/>
      </c>
      <c r="F162" s="1038" t="str">
        <f t="shared" si="14"/>
        <v/>
      </c>
      <c r="G162" s="1038" t="str">
        <f t="shared" si="15"/>
        <v/>
      </c>
    </row>
    <row r="163" spans="2:7">
      <c r="B163" s="1036" t="str">
        <f t="shared" si="16"/>
        <v/>
      </c>
      <c r="C163" s="1037" t="str">
        <f t="shared" si="17"/>
        <v/>
      </c>
      <c r="D163" s="1038" t="str">
        <f t="shared" si="12"/>
        <v/>
      </c>
      <c r="E163" s="1038" t="str">
        <f t="shared" si="13"/>
        <v/>
      </c>
      <c r="F163" s="1038" t="str">
        <f t="shared" si="14"/>
        <v/>
      </c>
      <c r="G163" s="1038" t="str">
        <f t="shared" si="15"/>
        <v/>
      </c>
    </row>
    <row r="164" spans="2:7">
      <c r="B164" s="1036" t="str">
        <f t="shared" si="16"/>
        <v/>
      </c>
      <c r="C164" s="1037" t="str">
        <f t="shared" si="17"/>
        <v/>
      </c>
      <c r="D164" s="1038" t="str">
        <f t="shared" si="12"/>
        <v/>
      </c>
      <c r="E164" s="1038" t="str">
        <f t="shared" si="13"/>
        <v/>
      </c>
      <c r="F164" s="1038" t="str">
        <f t="shared" si="14"/>
        <v/>
      </c>
      <c r="G164" s="1038" t="str">
        <f t="shared" si="15"/>
        <v/>
      </c>
    </row>
    <row r="165" spans="2:7">
      <c r="B165" s="1036" t="str">
        <f t="shared" si="16"/>
        <v/>
      </c>
      <c r="C165" s="1037" t="str">
        <f t="shared" si="17"/>
        <v/>
      </c>
      <c r="D165" s="1038" t="str">
        <f t="shared" si="12"/>
        <v/>
      </c>
      <c r="E165" s="1038" t="str">
        <f t="shared" si="13"/>
        <v/>
      </c>
      <c r="F165" s="1038" t="str">
        <f t="shared" si="14"/>
        <v/>
      </c>
      <c r="G165" s="1038" t="str">
        <f t="shared" si="15"/>
        <v/>
      </c>
    </row>
    <row r="166" spans="2:7">
      <c r="B166" s="1036" t="str">
        <f t="shared" si="16"/>
        <v/>
      </c>
      <c r="C166" s="1037" t="str">
        <f t="shared" si="17"/>
        <v/>
      </c>
      <c r="D166" s="1038" t="str">
        <f t="shared" si="12"/>
        <v/>
      </c>
      <c r="E166" s="1038" t="str">
        <f t="shared" si="13"/>
        <v/>
      </c>
      <c r="F166" s="1038" t="str">
        <f t="shared" si="14"/>
        <v/>
      </c>
      <c r="G166" s="1038" t="str">
        <f t="shared" si="15"/>
        <v/>
      </c>
    </row>
    <row r="167" spans="2:7">
      <c r="B167" s="1036" t="str">
        <f t="shared" si="16"/>
        <v/>
      </c>
      <c r="C167" s="1037" t="str">
        <f t="shared" si="17"/>
        <v/>
      </c>
      <c r="D167" s="1038" t="str">
        <f t="shared" si="12"/>
        <v/>
      </c>
      <c r="E167" s="1038" t="str">
        <f t="shared" si="13"/>
        <v/>
      </c>
      <c r="F167" s="1038" t="str">
        <f t="shared" si="14"/>
        <v/>
      </c>
      <c r="G167" s="1038" t="str">
        <f t="shared" si="15"/>
        <v/>
      </c>
    </row>
    <row r="168" spans="2:7">
      <c r="B168" s="1036" t="str">
        <f t="shared" si="16"/>
        <v/>
      </c>
      <c r="C168" s="1037" t="str">
        <f t="shared" si="17"/>
        <v/>
      </c>
      <c r="D168" s="1038" t="str">
        <f t="shared" si="12"/>
        <v/>
      </c>
      <c r="E168" s="1038" t="str">
        <f t="shared" si="13"/>
        <v/>
      </c>
      <c r="F168" s="1038" t="str">
        <f t="shared" si="14"/>
        <v/>
      </c>
      <c r="G168" s="1038" t="str">
        <f t="shared" si="15"/>
        <v/>
      </c>
    </row>
    <row r="169" spans="2:7">
      <c r="B169" s="1036" t="str">
        <f t="shared" si="16"/>
        <v/>
      </c>
      <c r="C169" s="1037" t="str">
        <f t="shared" si="17"/>
        <v/>
      </c>
      <c r="D169" s="1038" t="str">
        <f t="shared" si="12"/>
        <v/>
      </c>
      <c r="E169" s="1038" t="str">
        <f t="shared" si="13"/>
        <v/>
      </c>
      <c r="F169" s="1038" t="str">
        <f t="shared" si="14"/>
        <v/>
      </c>
      <c r="G169" s="1038" t="str">
        <f t="shared" si="15"/>
        <v/>
      </c>
    </row>
    <row r="170" spans="2:7">
      <c r="B170" s="1036" t="str">
        <f t="shared" si="16"/>
        <v/>
      </c>
      <c r="C170" s="1037" t="str">
        <f t="shared" si="17"/>
        <v/>
      </c>
      <c r="D170" s="1038" t="str">
        <f t="shared" si="12"/>
        <v/>
      </c>
      <c r="E170" s="1038" t="str">
        <f t="shared" si="13"/>
        <v/>
      </c>
      <c r="F170" s="1038" t="str">
        <f t="shared" si="14"/>
        <v/>
      </c>
      <c r="G170" s="1038" t="str">
        <f t="shared" si="15"/>
        <v/>
      </c>
    </row>
    <row r="171" spans="2:7">
      <c r="B171" s="1036" t="str">
        <f t="shared" si="16"/>
        <v/>
      </c>
      <c r="C171" s="1037" t="str">
        <f t="shared" si="17"/>
        <v/>
      </c>
      <c r="D171" s="1038" t="str">
        <f t="shared" si="12"/>
        <v/>
      </c>
      <c r="E171" s="1038" t="str">
        <f t="shared" si="13"/>
        <v/>
      </c>
      <c r="F171" s="1038" t="str">
        <f t="shared" si="14"/>
        <v/>
      </c>
      <c r="G171" s="1038" t="str">
        <f t="shared" si="15"/>
        <v/>
      </c>
    </row>
    <row r="172" spans="2:7">
      <c r="B172" s="1036" t="str">
        <f t="shared" si="16"/>
        <v/>
      </c>
      <c r="C172" s="1037" t="str">
        <f t="shared" si="17"/>
        <v/>
      </c>
      <c r="D172" s="1038" t="str">
        <f t="shared" si="12"/>
        <v/>
      </c>
      <c r="E172" s="1038" t="str">
        <f t="shared" si="13"/>
        <v/>
      </c>
      <c r="F172" s="1038" t="str">
        <f t="shared" si="14"/>
        <v/>
      </c>
      <c r="G172" s="1038" t="str">
        <f t="shared" si="15"/>
        <v/>
      </c>
    </row>
    <row r="173" spans="2:7">
      <c r="B173" s="1036" t="str">
        <f t="shared" si="16"/>
        <v/>
      </c>
      <c r="C173" s="1037" t="str">
        <f t="shared" si="17"/>
        <v/>
      </c>
      <c r="D173" s="1038" t="str">
        <f t="shared" si="12"/>
        <v/>
      </c>
      <c r="E173" s="1038" t="str">
        <f t="shared" si="13"/>
        <v/>
      </c>
      <c r="F173" s="1038" t="str">
        <f t="shared" si="14"/>
        <v/>
      </c>
      <c r="G173" s="1038" t="str">
        <f t="shared" si="15"/>
        <v/>
      </c>
    </row>
    <row r="174" spans="2:7">
      <c r="B174" s="1036" t="str">
        <f t="shared" si="16"/>
        <v/>
      </c>
      <c r="C174" s="1037" t="str">
        <f t="shared" si="17"/>
        <v/>
      </c>
      <c r="D174" s="1038" t="str">
        <f t="shared" si="12"/>
        <v/>
      </c>
      <c r="E174" s="1038" t="str">
        <f t="shared" si="13"/>
        <v/>
      </c>
      <c r="F174" s="1038" t="str">
        <f t="shared" si="14"/>
        <v/>
      </c>
      <c r="G174" s="1038" t="str">
        <f t="shared" si="15"/>
        <v/>
      </c>
    </row>
    <row r="175" spans="2:7">
      <c r="B175" s="1036" t="str">
        <f t="shared" si="16"/>
        <v/>
      </c>
      <c r="C175" s="1037" t="str">
        <f t="shared" si="17"/>
        <v/>
      </c>
      <c r="D175" s="1038" t="str">
        <f t="shared" si="12"/>
        <v/>
      </c>
      <c r="E175" s="1038" t="str">
        <f t="shared" si="13"/>
        <v/>
      </c>
      <c r="F175" s="1038" t="str">
        <f t="shared" si="14"/>
        <v/>
      </c>
      <c r="G175" s="1038" t="str">
        <f t="shared" si="15"/>
        <v/>
      </c>
    </row>
    <row r="176" spans="2:7">
      <c r="B176" s="1036" t="str">
        <f t="shared" si="16"/>
        <v/>
      </c>
      <c r="C176" s="1037" t="str">
        <f t="shared" si="17"/>
        <v/>
      </c>
      <c r="D176" s="1038" t="str">
        <f t="shared" si="12"/>
        <v/>
      </c>
      <c r="E176" s="1038" t="str">
        <f t="shared" si="13"/>
        <v/>
      </c>
      <c r="F176" s="1038" t="str">
        <f t="shared" si="14"/>
        <v/>
      </c>
      <c r="G176" s="1038" t="str">
        <f t="shared" si="15"/>
        <v/>
      </c>
    </row>
    <row r="177" spans="2:7">
      <c r="B177" s="1036" t="str">
        <f t="shared" si="16"/>
        <v/>
      </c>
      <c r="C177" s="1037" t="str">
        <f t="shared" si="17"/>
        <v/>
      </c>
      <c r="D177" s="1038" t="str">
        <f t="shared" si="12"/>
        <v/>
      </c>
      <c r="E177" s="1038" t="str">
        <f t="shared" si="13"/>
        <v/>
      </c>
      <c r="F177" s="1038" t="str">
        <f t="shared" si="14"/>
        <v/>
      </c>
      <c r="G177" s="1038" t="str">
        <f t="shared" si="15"/>
        <v/>
      </c>
    </row>
    <row r="178" spans="2:7">
      <c r="B178" s="1036" t="str">
        <f t="shared" si="16"/>
        <v/>
      </c>
      <c r="C178" s="1037" t="str">
        <f t="shared" si="17"/>
        <v/>
      </c>
      <c r="D178" s="1038" t="str">
        <f t="shared" si="12"/>
        <v/>
      </c>
      <c r="E178" s="1038" t="str">
        <f t="shared" si="13"/>
        <v/>
      </c>
      <c r="F178" s="1038" t="str">
        <f t="shared" si="14"/>
        <v/>
      </c>
      <c r="G178" s="1038" t="str">
        <f t="shared" si="15"/>
        <v/>
      </c>
    </row>
    <row r="179" spans="2:7">
      <c r="B179" s="1036" t="str">
        <f t="shared" si="16"/>
        <v/>
      </c>
      <c r="C179" s="1037" t="str">
        <f t="shared" si="17"/>
        <v/>
      </c>
      <c r="D179" s="1038" t="str">
        <f t="shared" si="12"/>
        <v/>
      </c>
      <c r="E179" s="1038" t="str">
        <f t="shared" si="13"/>
        <v/>
      </c>
      <c r="F179" s="1038" t="str">
        <f t="shared" si="14"/>
        <v/>
      </c>
      <c r="G179" s="1038" t="str">
        <f t="shared" si="15"/>
        <v/>
      </c>
    </row>
    <row r="180" spans="2:7">
      <c r="B180" s="1036" t="str">
        <f t="shared" si="16"/>
        <v/>
      </c>
      <c r="C180" s="1037" t="str">
        <f t="shared" si="17"/>
        <v/>
      </c>
      <c r="D180" s="1038" t="str">
        <f t="shared" si="12"/>
        <v/>
      </c>
      <c r="E180" s="1038" t="str">
        <f t="shared" si="13"/>
        <v/>
      </c>
      <c r="F180" s="1038" t="str">
        <f t="shared" si="14"/>
        <v/>
      </c>
      <c r="G180" s="1038" t="str">
        <f t="shared" si="15"/>
        <v/>
      </c>
    </row>
    <row r="181" spans="2:7">
      <c r="B181" s="1036" t="str">
        <f t="shared" si="16"/>
        <v/>
      </c>
      <c r="C181" s="1037" t="str">
        <f t="shared" si="17"/>
        <v/>
      </c>
      <c r="D181" s="1038" t="str">
        <f t="shared" si="12"/>
        <v/>
      </c>
      <c r="E181" s="1038" t="str">
        <f t="shared" si="13"/>
        <v/>
      </c>
      <c r="F181" s="1038" t="str">
        <f t="shared" si="14"/>
        <v/>
      </c>
      <c r="G181" s="1038" t="str">
        <f t="shared" si="15"/>
        <v/>
      </c>
    </row>
    <row r="182" spans="2:7">
      <c r="B182" s="1036" t="str">
        <f t="shared" si="16"/>
        <v/>
      </c>
      <c r="C182" s="1037" t="str">
        <f t="shared" si="17"/>
        <v/>
      </c>
      <c r="D182" s="1038" t="str">
        <f t="shared" si="12"/>
        <v/>
      </c>
      <c r="E182" s="1038" t="str">
        <f t="shared" si="13"/>
        <v/>
      </c>
      <c r="F182" s="1038" t="str">
        <f t="shared" si="14"/>
        <v/>
      </c>
      <c r="G182" s="1038" t="str">
        <f t="shared" si="15"/>
        <v/>
      </c>
    </row>
    <row r="183" spans="2:7">
      <c r="B183" s="1036" t="str">
        <f t="shared" si="16"/>
        <v/>
      </c>
      <c r="C183" s="1037" t="str">
        <f t="shared" si="17"/>
        <v/>
      </c>
      <c r="D183" s="1038" t="str">
        <f t="shared" si="12"/>
        <v/>
      </c>
      <c r="E183" s="1038" t="str">
        <f t="shared" si="13"/>
        <v/>
      </c>
      <c r="F183" s="1038" t="str">
        <f t="shared" si="14"/>
        <v/>
      </c>
      <c r="G183" s="1038" t="str">
        <f t="shared" si="15"/>
        <v/>
      </c>
    </row>
    <row r="184" spans="2:7">
      <c r="B184" s="1036" t="str">
        <f t="shared" si="16"/>
        <v/>
      </c>
      <c r="C184" s="1037" t="str">
        <f t="shared" si="17"/>
        <v/>
      </c>
      <c r="D184" s="1038" t="str">
        <f t="shared" si="12"/>
        <v/>
      </c>
      <c r="E184" s="1038" t="str">
        <f t="shared" si="13"/>
        <v/>
      </c>
      <c r="F184" s="1038" t="str">
        <f t="shared" si="14"/>
        <v/>
      </c>
      <c r="G184" s="1038" t="str">
        <f t="shared" si="15"/>
        <v/>
      </c>
    </row>
    <row r="185" spans="2:7">
      <c r="B185" s="1036" t="str">
        <f t="shared" si="16"/>
        <v/>
      </c>
      <c r="C185" s="1037" t="str">
        <f t="shared" si="17"/>
        <v/>
      </c>
      <c r="D185" s="1038" t="str">
        <f t="shared" si="12"/>
        <v/>
      </c>
      <c r="E185" s="1038" t="str">
        <f t="shared" si="13"/>
        <v/>
      </c>
      <c r="F185" s="1038" t="str">
        <f t="shared" si="14"/>
        <v/>
      </c>
      <c r="G185" s="1038" t="str">
        <f t="shared" si="15"/>
        <v/>
      </c>
    </row>
    <row r="186" spans="2:7">
      <c r="B186" s="1036" t="str">
        <f t="shared" si="16"/>
        <v/>
      </c>
      <c r="C186" s="1037" t="str">
        <f t="shared" si="17"/>
        <v/>
      </c>
      <c r="D186" s="1038" t="str">
        <f t="shared" si="12"/>
        <v/>
      </c>
      <c r="E186" s="1038" t="str">
        <f t="shared" si="13"/>
        <v/>
      </c>
      <c r="F186" s="1038" t="str">
        <f t="shared" si="14"/>
        <v/>
      </c>
      <c r="G186" s="1038" t="str">
        <f t="shared" si="15"/>
        <v/>
      </c>
    </row>
    <row r="187" spans="2:7">
      <c r="B187" s="1036" t="str">
        <f t="shared" si="16"/>
        <v/>
      </c>
      <c r="C187" s="1037" t="str">
        <f t="shared" si="17"/>
        <v/>
      </c>
      <c r="D187" s="1038" t="str">
        <f t="shared" si="12"/>
        <v/>
      </c>
      <c r="E187" s="1038" t="str">
        <f t="shared" si="13"/>
        <v/>
      </c>
      <c r="F187" s="1038" t="str">
        <f t="shared" si="14"/>
        <v/>
      </c>
      <c r="G187" s="1038" t="str">
        <f t="shared" si="15"/>
        <v/>
      </c>
    </row>
    <row r="188" spans="2:7">
      <c r="B188" s="1036" t="str">
        <f t="shared" si="16"/>
        <v/>
      </c>
      <c r="C188" s="1037" t="str">
        <f t="shared" si="17"/>
        <v/>
      </c>
      <c r="D188" s="1038" t="str">
        <f t="shared" si="12"/>
        <v/>
      </c>
      <c r="E188" s="1038" t="str">
        <f t="shared" si="13"/>
        <v/>
      </c>
      <c r="F188" s="1038" t="str">
        <f t="shared" si="14"/>
        <v/>
      </c>
      <c r="G188" s="1038" t="str">
        <f t="shared" si="15"/>
        <v/>
      </c>
    </row>
    <row r="189" spans="2:7">
      <c r="B189" s="1036" t="str">
        <f t="shared" si="16"/>
        <v/>
      </c>
      <c r="C189" s="1037" t="str">
        <f t="shared" si="17"/>
        <v/>
      </c>
      <c r="D189" s="1038" t="str">
        <f t="shared" si="12"/>
        <v/>
      </c>
      <c r="E189" s="1038" t="str">
        <f t="shared" si="13"/>
        <v/>
      </c>
      <c r="F189" s="1038" t="str">
        <f t="shared" si="14"/>
        <v/>
      </c>
      <c r="G189" s="1038" t="str">
        <f t="shared" si="15"/>
        <v/>
      </c>
    </row>
    <row r="190" spans="2:7">
      <c r="B190" s="1036" t="str">
        <f t="shared" si="16"/>
        <v/>
      </c>
      <c r="C190" s="1037" t="str">
        <f t="shared" si="17"/>
        <v/>
      </c>
      <c r="D190" s="1038" t="str">
        <f t="shared" si="12"/>
        <v/>
      </c>
      <c r="E190" s="1038" t="str">
        <f t="shared" si="13"/>
        <v/>
      </c>
      <c r="F190" s="1038" t="str">
        <f t="shared" si="14"/>
        <v/>
      </c>
      <c r="G190" s="1038" t="str">
        <f t="shared" si="15"/>
        <v/>
      </c>
    </row>
    <row r="191" spans="2:7">
      <c r="B191" s="1036" t="str">
        <f t="shared" si="16"/>
        <v/>
      </c>
      <c r="C191" s="1037" t="str">
        <f t="shared" si="17"/>
        <v/>
      </c>
      <c r="D191" s="1038" t="str">
        <f t="shared" si="12"/>
        <v/>
      </c>
      <c r="E191" s="1038" t="str">
        <f t="shared" si="13"/>
        <v/>
      </c>
      <c r="F191" s="1038" t="str">
        <f t="shared" si="14"/>
        <v/>
      </c>
      <c r="G191" s="1038" t="str">
        <f t="shared" si="15"/>
        <v/>
      </c>
    </row>
    <row r="192" spans="2:7">
      <c r="B192" s="1036" t="str">
        <f t="shared" si="16"/>
        <v/>
      </c>
      <c r="C192" s="1037" t="str">
        <f t="shared" si="17"/>
        <v/>
      </c>
      <c r="D192" s="1038" t="str">
        <f t="shared" si="12"/>
        <v/>
      </c>
      <c r="E192" s="1038" t="str">
        <f t="shared" si="13"/>
        <v/>
      </c>
      <c r="F192" s="1038" t="str">
        <f t="shared" si="14"/>
        <v/>
      </c>
      <c r="G192" s="1038" t="str">
        <f t="shared" si="15"/>
        <v/>
      </c>
    </row>
    <row r="193" spans="2:7">
      <c r="B193" s="1036" t="str">
        <f t="shared" si="16"/>
        <v/>
      </c>
      <c r="C193" s="1037" t="str">
        <f t="shared" si="17"/>
        <v/>
      </c>
      <c r="D193" s="1038" t="str">
        <f t="shared" si="12"/>
        <v/>
      </c>
      <c r="E193" s="1038" t="str">
        <f t="shared" si="13"/>
        <v/>
      </c>
      <c r="F193" s="1038" t="str">
        <f t="shared" si="14"/>
        <v/>
      </c>
      <c r="G193" s="1038" t="str">
        <f t="shared" si="15"/>
        <v/>
      </c>
    </row>
    <row r="194" spans="2:7">
      <c r="B194" s="1036" t="str">
        <f t="shared" si="16"/>
        <v/>
      </c>
      <c r="C194" s="1037" t="str">
        <f t="shared" si="17"/>
        <v/>
      </c>
      <c r="D194" s="1038" t="str">
        <f t="shared" si="12"/>
        <v/>
      </c>
      <c r="E194" s="1038" t="str">
        <f t="shared" si="13"/>
        <v/>
      </c>
      <c r="F194" s="1038" t="str">
        <f t="shared" si="14"/>
        <v/>
      </c>
      <c r="G194" s="1038" t="str">
        <f t="shared" si="15"/>
        <v/>
      </c>
    </row>
    <row r="195" spans="2:7">
      <c r="B195" s="1036" t="str">
        <f t="shared" si="16"/>
        <v/>
      </c>
      <c r="C195" s="1037" t="str">
        <f t="shared" si="17"/>
        <v/>
      </c>
      <c r="D195" s="1038" t="str">
        <f t="shared" si="12"/>
        <v/>
      </c>
      <c r="E195" s="1038" t="str">
        <f t="shared" si="13"/>
        <v/>
      </c>
      <c r="F195" s="1038" t="str">
        <f t="shared" si="14"/>
        <v/>
      </c>
      <c r="G195" s="1038" t="str">
        <f t="shared" si="15"/>
        <v/>
      </c>
    </row>
    <row r="196" spans="2:7">
      <c r="B196" s="1036" t="str">
        <f t="shared" si="16"/>
        <v/>
      </c>
      <c r="C196" s="1037" t="str">
        <f t="shared" si="17"/>
        <v/>
      </c>
      <c r="D196" s="1038" t="str">
        <f t="shared" si="12"/>
        <v/>
      </c>
      <c r="E196" s="1038" t="str">
        <f t="shared" si="13"/>
        <v/>
      </c>
      <c r="F196" s="1038" t="str">
        <f t="shared" si="14"/>
        <v/>
      </c>
      <c r="G196" s="1038" t="str">
        <f t="shared" si="15"/>
        <v/>
      </c>
    </row>
    <row r="197" spans="2:7">
      <c r="B197" s="1036" t="str">
        <f t="shared" si="16"/>
        <v/>
      </c>
      <c r="C197" s="1037" t="str">
        <f t="shared" si="17"/>
        <v/>
      </c>
      <c r="D197" s="1038" t="str">
        <f t="shared" si="12"/>
        <v/>
      </c>
      <c r="E197" s="1038" t="str">
        <f t="shared" si="13"/>
        <v/>
      </c>
      <c r="F197" s="1038" t="str">
        <f t="shared" si="14"/>
        <v/>
      </c>
      <c r="G197" s="1038" t="str">
        <f t="shared" si="15"/>
        <v/>
      </c>
    </row>
    <row r="198" spans="2:7">
      <c r="B198" s="1036" t="str">
        <f t="shared" si="16"/>
        <v/>
      </c>
      <c r="C198" s="1037" t="str">
        <f t="shared" si="17"/>
        <v/>
      </c>
      <c r="D198" s="1038" t="str">
        <f t="shared" si="12"/>
        <v/>
      </c>
      <c r="E198" s="1038" t="str">
        <f t="shared" si="13"/>
        <v/>
      </c>
      <c r="F198" s="1038" t="str">
        <f t="shared" si="14"/>
        <v/>
      </c>
      <c r="G198" s="1038" t="str">
        <f t="shared" si="15"/>
        <v/>
      </c>
    </row>
    <row r="199" spans="2:7">
      <c r="B199" s="1036" t="str">
        <f t="shared" si="16"/>
        <v/>
      </c>
      <c r="C199" s="1037" t="str">
        <f t="shared" si="17"/>
        <v/>
      </c>
      <c r="D199" s="1038" t="str">
        <f t="shared" si="12"/>
        <v/>
      </c>
      <c r="E199" s="1038" t="str">
        <f t="shared" si="13"/>
        <v/>
      </c>
      <c r="F199" s="1038" t="str">
        <f t="shared" si="14"/>
        <v/>
      </c>
      <c r="G199" s="1038" t="str">
        <f t="shared" si="15"/>
        <v/>
      </c>
    </row>
    <row r="200" spans="2:7">
      <c r="B200" s="1036" t="str">
        <f t="shared" si="16"/>
        <v/>
      </c>
      <c r="C200" s="1037" t="str">
        <f t="shared" si="17"/>
        <v/>
      </c>
      <c r="D200" s="1038" t="str">
        <f t="shared" si="12"/>
        <v/>
      </c>
      <c r="E200" s="1038" t="str">
        <f t="shared" si="13"/>
        <v/>
      </c>
      <c r="F200" s="1038" t="str">
        <f t="shared" si="14"/>
        <v/>
      </c>
      <c r="G200" s="1038" t="str">
        <f t="shared" si="15"/>
        <v/>
      </c>
    </row>
    <row r="201" spans="2:7">
      <c r="B201" s="1036" t="str">
        <f t="shared" si="16"/>
        <v/>
      </c>
      <c r="C201" s="1037" t="str">
        <f t="shared" si="17"/>
        <v/>
      </c>
      <c r="D201" s="1038" t="str">
        <f t="shared" si="12"/>
        <v/>
      </c>
      <c r="E201" s="1038" t="str">
        <f t="shared" si="13"/>
        <v/>
      </c>
      <c r="F201" s="1038" t="str">
        <f t="shared" si="14"/>
        <v/>
      </c>
      <c r="G201" s="1038" t="str">
        <f t="shared" si="15"/>
        <v/>
      </c>
    </row>
    <row r="202" spans="2:7">
      <c r="B202" s="1036" t="str">
        <f t="shared" si="16"/>
        <v/>
      </c>
      <c r="C202" s="1037" t="str">
        <f t="shared" si="17"/>
        <v/>
      </c>
      <c r="D202" s="1038" t="str">
        <f t="shared" si="12"/>
        <v/>
      </c>
      <c r="E202" s="1038" t="str">
        <f t="shared" si="13"/>
        <v/>
      </c>
      <c r="F202" s="1038" t="str">
        <f t="shared" si="14"/>
        <v/>
      </c>
      <c r="G202" s="1038" t="str">
        <f t="shared" si="15"/>
        <v/>
      </c>
    </row>
    <row r="203" spans="2:7">
      <c r="B203" s="1036" t="str">
        <f t="shared" si="16"/>
        <v/>
      </c>
      <c r="C203" s="1037" t="str">
        <f t="shared" si="17"/>
        <v/>
      </c>
      <c r="D203" s="1038" t="str">
        <f t="shared" si="12"/>
        <v/>
      </c>
      <c r="E203" s="1038" t="str">
        <f t="shared" si="13"/>
        <v/>
      </c>
      <c r="F203" s="1038" t="str">
        <f t="shared" si="14"/>
        <v/>
      </c>
      <c r="G203" s="1038" t="str">
        <f t="shared" si="15"/>
        <v/>
      </c>
    </row>
    <row r="204" spans="2:7">
      <c r="B204" s="1036" t="str">
        <f t="shared" si="16"/>
        <v/>
      </c>
      <c r="C204" s="1037" t="str">
        <f t="shared" si="17"/>
        <v/>
      </c>
      <c r="D204" s="1038" t="str">
        <f t="shared" si="12"/>
        <v/>
      </c>
      <c r="E204" s="1038" t="str">
        <f t="shared" si="13"/>
        <v/>
      </c>
      <c r="F204" s="1038" t="str">
        <f t="shared" si="14"/>
        <v/>
      </c>
      <c r="G204" s="1038" t="str">
        <f t="shared" si="15"/>
        <v/>
      </c>
    </row>
    <row r="205" spans="2:7">
      <c r="B205" s="1036" t="str">
        <f t="shared" si="16"/>
        <v/>
      </c>
      <c r="C205" s="1037" t="str">
        <f t="shared" si="17"/>
        <v/>
      </c>
      <c r="D205" s="1038" t="str">
        <f t="shared" si="12"/>
        <v/>
      </c>
      <c r="E205" s="1038" t="str">
        <f t="shared" si="13"/>
        <v/>
      </c>
      <c r="F205" s="1038" t="str">
        <f t="shared" si="14"/>
        <v/>
      </c>
      <c r="G205" s="1038" t="str">
        <f t="shared" si="15"/>
        <v/>
      </c>
    </row>
    <row r="206" spans="2:7">
      <c r="B206" s="1036" t="str">
        <f t="shared" si="16"/>
        <v/>
      </c>
      <c r="C206" s="1037" t="str">
        <f t="shared" si="17"/>
        <v/>
      </c>
      <c r="D206" s="1038" t="str">
        <f t="shared" si="12"/>
        <v/>
      </c>
      <c r="E206" s="1038" t="str">
        <f t="shared" si="13"/>
        <v/>
      </c>
      <c r="F206" s="1038" t="str">
        <f t="shared" si="14"/>
        <v/>
      </c>
      <c r="G206" s="1038" t="str">
        <f t="shared" si="15"/>
        <v/>
      </c>
    </row>
    <row r="207" spans="2:7">
      <c r="B207" s="1036" t="str">
        <f t="shared" si="16"/>
        <v/>
      </c>
      <c r="C207" s="1037" t="str">
        <f t="shared" si="17"/>
        <v/>
      </c>
      <c r="D207" s="1038" t="str">
        <f t="shared" si="12"/>
        <v/>
      </c>
      <c r="E207" s="1038" t="str">
        <f t="shared" si="13"/>
        <v/>
      </c>
      <c r="F207" s="1038" t="str">
        <f t="shared" si="14"/>
        <v/>
      </c>
      <c r="G207" s="1038" t="str">
        <f t="shared" si="15"/>
        <v/>
      </c>
    </row>
    <row r="208" spans="2:7">
      <c r="B208" s="1036" t="str">
        <f t="shared" si="16"/>
        <v/>
      </c>
      <c r="C208" s="1037" t="str">
        <f t="shared" si="17"/>
        <v/>
      </c>
      <c r="D208" s="1038" t="str">
        <f t="shared" si="12"/>
        <v/>
      </c>
      <c r="E208" s="1038" t="str">
        <f t="shared" si="13"/>
        <v/>
      </c>
      <c r="F208" s="1038" t="str">
        <f t="shared" si="14"/>
        <v/>
      </c>
      <c r="G208" s="1038" t="str">
        <f t="shared" si="15"/>
        <v/>
      </c>
    </row>
    <row r="209" spans="2:7">
      <c r="B209" s="1036" t="str">
        <f t="shared" si="16"/>
        <v/>
      </c>
      <c r="C209" s="1037" t="str">
        <f t="shared" si="17"/>
        <v/>
      </c>
      <c r="D209" s="1038" t="str">
        <f t="shared" si="12"/>
        <v/>
      </c>
      <c r="E209" s="1038" t="str">
        <f t="shared" si="13"/>
        <v/>
      </c>
      <c r="F209" s="1038" t="str">
        <f t="shared" si="14"/>
        <v/>
      </c>
      <c r="G209" s="1038" t="str">
        <f t="shared" si="15"/>
        <v/>
      </c>
    </row>
    <row r="210" spans="2:7">
      <c r="B210" s="1036" t="str">
        <f t="shared" si="16"/>
        <v/>
      </c>
      <c r="C210" s="1037" t="str">
        <f t="shared" si="17"/>
        <v/>
      </c>
      <c r="D210" s="1038" t="str">
        <f t="shared" si="12"/>
        <v/>
      </c>
      <c r="E210" s="1038" t="str">
        <f t="shared" si="13"/>
        <v/>
      </c>
      <c r="F210" s="1038" t="str">
        <f t="shared" si="14"/>
        <v/>
      </c>
      <c r="G210" s="1038" t="str">
        <f t="shared" si="15"/>
        <v/>
      </c>
    </row>
    <row r="211" spans="2:7">
      <c r="B211" s="1036" t="str">
        <f t="shared" si="16"/>
        <v/>
      </c>
      <c r="C211" s="1037" t="str">
        <f t="shared" si="17"/>
        <v/>
      </c>
      <c r="D211" s="1038" t="str">
        <f t="shared" si="12"/>
        <v/>
      </c>
      <c r="E211" s="1038" t="str">
        <f t="shared" si="13"/>
        <v/>
      </c>
      <c r="F211" s="1038" t="str">
        <f t="shared" si="14"/>
        <v/>
      </c>
      <c r="G211" s="1038" t="str">
        <f t="shared" si="15"/>
        <v/>
      </c>
    </row>
    <row r="212" spans="2:7">
      <c r="B212" s="1036" t="str">
        <f t="shared" si="16"/>
        <v/>
      </c>
      <c r="C212" s="1037" t="str">
        <f t="shared" si="17"/>
        <v/>
      </c>
      <c r="D212" s="1038" t="str">
        <f t="shared" si="12"/>
        <v/>
      </c>
      <c r="E212" s="1038" t="str">
        <f t="shared" si="13"/>
        <v/>
      </c>
      <c r="F212" s="1038" t="str">
        <f t="shared" si="14"/>
        <v/>
      </c>
      <c r="G212" s="1038" t="str">
        <f t="shared" si="15"/>
        <v/>
      </c>
    </row>
    <row r="213" spans="2:7">
      <c r="B213" s="1036" t="str">
        <f t="shared" si="16"/>
        <v/>
      </c>
      <c r="C213" s="1037" t="str">
        <f t="shared" si="17"/>
        <v/>
      </c>
      <c r="D213" s="1038" t="str">
        <f t="shared" si="12"/>
        <v/>
      </c>
      <c r="E213" s="1038" t="str">
        <f t="shared" si="13"/>
        <v/>
      </c>
      <c r="F213" s="1038" t="str">
        <f t="shared" si="14"/>
        <v/>
      </c>
      <c r="G213" s="1038" t="str">
        <f t="shared" si="15"/>
        <v/>
      </c>
    </row>
    <row r="214" spans="2:7">
      <c r="B214" s="1036" t="str">
        <f t="shared" si="16"/>
        <v/>
      </c>
      <c r="C214" s="1037" t="str">
        <f t="shared" si="17"/>
        <v/>
      </c>
      <c r="D214" s="1038" t="str">
        <f t="shared" si="12"/>
        <v/>
      </c>
      <c r="E214" s="1038" t="str">
        <f t="shared" si="13"/>
        <v/>
      </c>
      <c r="F214" s="1038" t="str">
        <f t="shared" si="14"/>
        <v/>
      </c>
      <c r="G214" s="1038" t="str">
        <f t="shared" si="15"/>
        <v/>
      </c>
    </row>
    <row r="215" spans="2:7">
      <c r="B215" s="1036" t="str">
        <f t="shared" si="16"/>
        <v/>
      </c>
      <c r="C215" s="1037" t="str">
        <f t="shared" si="17"/>
        <v/>
      </c>
      <c r="D215" s="1038" t="str">
        <f t="shared" si="12"/>
        <v/>
      </c>
      <c r="E215" s="1038" t="str">
        <f t="shared" si="13"/>
        <v/>
      </c>
      <c r="F215" s="1038" t="str">
        <f t="shared" si="14"/>
        <v/>
      </c>
      <c r="G215" s="1038" t="str">
        <f t="shared" si="15"/>
        <v/>
      </c>
    </row>
    <row r="216" spans="2:7">
      <c r="B216" s="1036" t="str">
        <f t="shared" si="16"/>
        <v/>
      </c>
      <c r="C216" s="1037" t="str">
        <f t="shared" si="17"/>
        <v/>
      </c>
      <c r="D216" s="1038" t="str">
        <f t="shared" si="12"/>
        <v/>
      </c>
      <c r="E216" s="1038" t="str">
        <f t="shared" si="13"/>
        <v/>
      </c>
      <c r="F216" s="1038" t="str">
        <f t="shared" si="14"/>
        <v/>
      </c>
      <c r="G216" s="1038" t="str">
        <f t="shared" si="15"/>
        <v/>
      </c>
    </row>
    <row r="217" spans="2:7">
      <c r="B217" s="1036" t="str">
        <f t="shared" si="16"/>
        <v/>
      </c>
      <c r="C217" s="1037" t="str">
        <f t="shared" si="17"/>
        <v/>
      </c>
      <c r="D217" s="1038" t="str">
        <f t="shared" si="12"/>
        <v/>
      </c>
      <c r="E217" s="1038" t="str">
        <f t="shared" si="13"/>
        <v/>
      </c>
      <c r="F217" s="1038" t="str">
        <f t="shared" si="14"/>
        <v/>
      </c>
      <c r="G217" s="1038" t="str">
        <f t="shared" si="15"/>
        <v/>
      </c>
    </row>
    <row r="218" spans="2:7">
      <c r="B218" s="1036" t="str">
        <f t="shared" si="16"/>
        <v/>
      </c>
      <c r="C218" s="1037" t="str">
        <f t="shared" si="17"/>
        <v/>
      </c>
      <c r="D218" s="1038" t="str">
        <f t="shared" si="12"/>
        <v/>
      </c>
      <c r="E218" s="1038" t="str">
        <f t="shared" si="13"/>
        <v/>
      </c>
      <c r="F218" s="1038" t="str">
        <f t="shared" si="14"/>
        <v/>
      </c>
      <c r="G218" s="1038" t="str">
        <f t="shared" si="15"/>
        <v/>
      </c>
    </row>
    <row r="219" spans="2:7">
      <c r="B219" s="1036" t="str">
        <f t="shared" si="16"/>
        <v/>
      </c>
      <c r="C219" s="1037" t="str">
        <f t="shared" si="17"/>
        <v/>
      </c>
      <c r="D219" s="1038" t="str">
        <f t="shared" ref="D219:D282" si="18">IF(B219="","",IF(B219=$D$9,G218+E219,$D$15))</f>
        <v/>
      </c>
      <c r="E219" s="1038" t="str">
        <f t="shared" ref="E219:E282" si="19">IF(B219="","",ROUND($D$7/12*G218,2))</f>
        <v/>
      </c>
      <c r="F219" s="1038" t="str">
        <f t="shared" ref="F219:F282" si="20">IF(B219="","",D219-E219)</f>
        <v/>
      </c>
      <c r="G219" s="1038" t="str">
        <f t="shared" ref="G219:G282" si="21">IF(B219="","",G218-F219)</f>
        <v/>
      </c>
    </row>
    <row r="220" spans="2:7">
      <c r="B220" s="1036" t="str">
        <f t="shared" ref="B220:B283" si="22">IF(B219&gt;=$D$9,"",B219+1)</f>
        <v/>
      </c>
      <c r="C220" s="1037" t="str">
        <f t="shared" ref="C220:C283" si="23">IF(B220="","",DATE(YEAR(C219),MONTH(C219)+1,DAY(C219)))</f>
        <v/>
      </c>
      <c r="D220" s="1038" t="str">
        <f t="shared" si="18"/>
        <v/>
      </c>
      <c r="E220" s="1038" t="str">
        <f t="shared" si="19"/>
        <v/>
      </c>
      <c r="F220" s="1038" t="str">
        <f t="shared" si="20"/>
        <v/>
      </c>
      <c r="G220" s="1038" t="str">
        <f t="shared" si="21"/>
        <v/>
      </c>
    </row>
    <row r="221" spans="2:7">
      <c r="B221" s="1036" t="str">
        <f t="shared" si="22"/>
        <v/>
      </c>
      <c r="C221" s="1037" t="str">
        <f t="shared" si="23"/>
        <v/>
      </c>
      <c r="D221" s="1038" t="str">
        <f t="shared" si="18"/>
        <v/>
      </c>
      <c r="E221" s="1038" t="str">
        <f t="shared" si="19"/>
        <v/>
      </c>
      <c r="F221" s="1038" t="str">
        <f t="shared" si="20"/>
        <v/>
      </c>
      <c r="G221" s="1038" t="str">
        <f t="shared" si="21"/>
        <v/>
      </c>
    </row>
    <row r="222" spans="2:7">
      <c r="B222" s="1036" t="str">
        <f t="shared" si="22"/>
        <v/>
      </c>
      <c r="C222" s="1037" t="str">
        <f t="shared" si="23"/>
        <v/>
      </c>
      <c r="D222" s="1038" t="str">
        <f t="shared" si="18"/>
        <v/>
      </c>
      <c r="E222" s="1038" t="str">
        <f t="shared" si="19"/>
        <v/>
      </c>
      <c r="F222" s="1038" t="str">
        <f t="shared" si="20"/>
        <v/>
      </c>
      <c r="G222" s="1038" t="str">
        <f t="shared" si="21"/>
        <v/>
      </c>
    </row>
    <row r="223" spans="2:7">
      <c r="B223" s="1036" t="str">
        <f t="shared" si="22"/>
        <v/>
      </c>
      <c r="C223" s="1037" t="str">
        <f t="shared" si="23"/>
        <v/>
      </c>
      <c r="D223" s="1038" t="str">
        <f t="shared" si="18"/>
        <v/>
      </c>
      <c r="E223" s="1038" t="str">
        <f t="shared" si="19"/>
        <v/>
      </c>
      <c r="F223" s="1038" t="str">
        <f t="shared" si="20"/>
        <v/>
      </c>
      <c r="G223" s="1038" t="str">
        <f t="shared" si="21"/>
        <v/>
      </c>
    </row>
    <row r="224" spans="2:7">
      <c r="B224" s="1036" t="str">
        <f t="shared" si="22"/>
        <v/>
      </c>
      <c r="C224" s="1037" t="str">
        <f t="shared" si="23"/>
        <v/>
      </c>
      <c r="D224" s="1038" t="str">
        <f t="shared" si="18"/>
        <v/>
      </c>
      <c r="E224" s="1038" t="str">
        <f t="shared" si="19"/>
        <v/>
      </c>
      <c r="F224" s="1038" t="str">
        <f t="shared" si="20"/>
        <v/>
      </c>
      <c r="G224" s="1038" t="str">
        <f t="shared" si="21"/>
        <v/>
      </c>
    </row>
    <row r="225" spans="2:7">
      <c r="B225" s="1036" t="str">
        <f t="shared" si="22"/>
        <v/>
      </c>
      <c r="C225" s="1037" t="str">
        <f t="shared" si="23"/>
        <v/>
      </c>
      <c r="D225" s="1038" t="str">
        <f t="shared" si="18"/>
        <v/>
      </c>
      <c r="E225" s="1038" t="str">
        <f t="shared" si="19"/>
        <v/>
      </c>
      <c r="F225" s="1038" t="str">
        <f t="shared" si="20"/>
        <v/>
      </c>
      <c r="G225" s="1038" t="str">
        <f t="shared" si="21"/>
        <v/>
      </c>
    </row>
    <row r="226" spans="2:7">
      <c r="B226" s="1036" t="str">
        <f t="shared" si="22"/>
        <v/>
      </c>
      <c r="C226" s="1037" t="str">
        <f t="shared" si="23"/>
        <v/>
      </c>
      <c r="D226" s="1038" t="str">
        <f t="shared" si="18"/>
        <v/>
      </c>
      <c r="E226" s="1038" t="str">
        <f t="shared" si="19"/>
        <v/>
      </c>
      <c r="F226" s="1038" t="str">
        <f t="shared" si="20"/>
        <v/>
      </c>
      <c r="G226" s="1038" t="str">
        <f t="shared" si="21"/>
        <v/>
      </c>
    </row>
    <row r="227" spans="2:7">
      <c r="B227" s="1036" t="str">
        <f t="shared" si="22"/>
        <v/>
      </c>
      <c r="C227" s="1037" t="str">
        <f t="shared" si="23"/>
        <v/>
      </c>
      <c r="D227" s="1038" t="str">
        <f t="shared" si="18"/>
        <v/>
      </c>
      <c r="E227" s="1038" t="str">
        <f t="shared" si="19"/>
        <v/>
      </c>
      <c r="F227" s="1038" t="str">
        <f t="shared" si="20"/>
        <v/>
      </c>
      <c r="G227" s="1038" t="str">
        <f t="shared" si="21"/>
        <v/>
      </c>
    </row>
    <row r="228" spans="2:7">
      <c r="B228" s="1036" t="str">
        <f t="shared" si="22"/>
        <v/>
      </c>
      <c r="C228" s="1037" t="str">
        <f t="shared" si="23"/>
        <v/>
      </c>
      <c r="D228" s="1038" t="str">
        <f t="shared" si="18"/>
        <v/>
      </c>
      <c r="E228" s="1038" t="str">
        <f t="shared" si="19"/>
        <v/>
      </c>
      <c r="F228" s="1038" t="str">
        <f t="shared" si="20"/>
        <v/>
      </c>
      <c r="G228" s="1038" t="str">
        <f t="shared" si="21"/>
        <v/>
      </c>
    </row>
    <row r="229" spans="2:7">
      <c r="B229" s="1036" t="str">
        <f t="shared" si="22"/>
        <v/>
      </c>
      <c r="C229" s="1037" t="str">
        <f t="shared" si="23"/>
        <v/>
      </c>
      <c r="D229" s="1038" t="str">
        <f t="shared" si="18"/>
        <v/>
      </c>
      <c r="E229" s="1038" t="str">
        <f t="shared" si="19"/>
        <v/>
      </c>
      <c r="F229" s="1038" t="str">
        <f t="shared" si="20"/>
        <v/>
      </c>
      <c r="G229" s="1038" t="str">
        <f t="shared" si="21"/>
        <v/>
      </c>
    </row>
    <row r="230" spans="2:7">
      <c r="B230" s="1036" t="str">
        <f t="shared" si="22"/>
        <v/>
      </c>
      <c r="C230" s="1037" t="str">
        <f t="shared" si="23"/>
        <v/>
      </c>
      <c r="D230" s="1038" t="str">
        <f t="shared" si="18"/>
        <v/>
      </c>
      <c r="E230" s="1038" t="str">
        <f t="shared" si="19"/>
        <v/>
      </c>
      <c r="F230" s="1038" t="str">
        <f t="shared" si="20"/>
        <v/>
      </c>
      <c r="G230" s="1038" t="str">
        <f t="shared" si="21"/>
        <v/>
      </c>
    </row>
    <row r="231" spans="2:7">
      <c r="B231" s="1036" t="str">
        <f t="shared" si="22"/>
        <v/>
      </c>
      <c r="C231" s="1037" t="str">
        <f t="shared" si="23"/>
        <v/>
      </c>
      <c r="D231" s="1038" t="str">
        <f t="shared" si="18"/>
        <v/>
      </c>
      <c r="E231" s="1038" t="str">
        <f t="shared" si="19"/>
        <v/>
      </c>
      <c r="F231" s="1038" t="str">
        <f t="shared" si="20"/>
        <v/>
      </c>
      <c r="G231" s="1038" t="str">
        <f t="shared" si="21"/>
        <v/>
      </c>
    </row>
    <row r="232" spans="2:7">
      <c r="B232" s="1036" t="str">
        <f t="shared" si="22"/>
        <v/>
      </c>
      <c r="C232" s="1037" t="str">
        <f t="shared" si="23"/>
        <v/>
      </c>
      <c r="D232" s="1038" t="str">
        <f t="shared" si="18"/>
        <v/>
      </c>
      <c r="E232" s="1038" t="str">
        <f t="shared" si="19"/>
        <v/>
      </c>
      <c r="F232" s="1038" t="str">
        <f t="shared" si="20"/>
        <v/>
      </c>
      <c r="G232" s="1038" t="str">
        <f t="shared" si="21"/>
        <v/>
      </c>
    </row>
    <row r="233" spans="2:7">
      <c r="B233" s="1036" t="str">
        <f t="shared" si="22"/>
        <v/>
      </c>
      <c r="C233" s="1037" t="str">
        <f t="shared" si="23"/>
        <v/>
      </c>
      <c r="D233" s="1038" t="str">
        <f t="shared" si="18"/>
        <v/>
      </c>
      <c r="E233" s="1038" t="str">
        <f t="shared" si="19"/>
        <v/>
      </c>
      <c r="F233" s="1038" t="str">
        <f t="shared" si="20"/>
        <v/>
      </c>
      <c r="G233" s="1038" t="str">
        <f t="shared" si="21"/>
        <v/>
      </c>
    </row>
    <row r="234" spans="2:7">
      <c r="B234" s="1036" t="str">
        <f t="shared" si="22"/>
        <v/>
      </c>
      <c r="C234" s="1037" t="str">
        <f t="shared" si="23"/>
        <v/>
      </c>
      <c r="D234" s="1038" t="str">
        <f t="shared" si="18"/>
        <v/>
      </c>
      <c r="E234" s="1038" t="str">
        <f t="shared" si="19"/>
        <v/>
      </c>
      <c r="F234" s="1038" t="str">
        <f t="shared" si="20"/>
        <v/>
      </c>
      <c r="G234" s="1038" t="str">
        <f t="shared" si="21"/>
        <v/>
      </c>
    </row>
    <row r="235" spans="2:7">
      <c r="B235" s="1036" t="str">
        <f t="shared" si="22"/>
        <v/>
      </c>
      <c r="C235" s="1037" t="str">
        <f t="shared" si="23"/>
        <v/>
      </c>
      <c r="D235" s="1038" t="str">
        <f t="shared" si="18"/>
        <v/>
      </c>
      <c r="E235" s="1038" t="str">
        <f t="shared" si="19"/>
        <v/>
      </c>
      <c r="F235" s="1038" t="str">
        <f t="shared" si="20"/>
        <v/>
      </c>
      <c r="G235" s="1038" t="str">
        <f t="shared" si="21"/>
        <v/>
      </c>
    </row>
    <row r="236" spans="2:7">
      <c r="B236" s="1036" t="str">
        <f t="shared" si="22"/>
        <v/>
      </c>
      <c r="C236" s="1037" t="str">
        <f t="shared" si="23"/>
        <v/>
      </c>
      <c r="D236" s="1038" t="str">
        <f t="shared" si="18"/>
        <v/>
      </c>
      <c r="E236" s="1038" t="str">
        <f t="shared" si="19"/>
        <v/>
      </c>
      <c r="F236" s="1038" t="str">
        <f t="shared" si="20"/>
        <v/>
      </c>
      <c r="G236" s="1038" t="str">
        <f t="shared" si="21"/>
        <v/>
      </c>
    </row>
    <row r="237" spans="2:7">
      <c r="B237" s="1036" t="str">
        <f t="shared" si="22"/>
        <v/>
      </c>
      <c r="C237" s="1037" t="str">
        <f t="shared" si="23"/>
        <v/>
      </c>
      <c r="D237" s="1038" t="str">
        <f t="shared" si="18"/>
        <v/>
      </c>
      <c r="E237" s="1038" t="str">
        <f t="shared" si="19"/>
        <v/>
      </c>
      <c r="F237" s="1038" t="str">
        <f t="shared" si="20"/>
        <v/>
      </c>
      <c r="G237" s="1038" t="str">
        <f t="shared" si="21"/>
        <v/>
      </c>
    </row>
    <row r="238" spans="2:7">
      <c r="B238" s="1036" t="str">
        <f t="shared" si="22"/>
        <v/>
      </c>
      <c r="C238" s="1037" t="str">
        <f t="shared" si="23"/>
        <v/>
      </c>
      <c r="D238" s="1038" t="str">
        <f t="shared" si="18"/>
        <v/>
      </c>
      <c r="E238" s="1038" t="str">
        <f t="shared" si="19"/>
        <v/>
      </c>
      <c r="F238" s="1038" t="str">
        <f t="shared" si="20"/>
        <v/>
      </c>
      <c r="G238" s="1038" t="str">
        <f t="shared" si="21"/>
        <v/>
      </c>
    </row>
    <row r="239" spans="2:7">
      <c r="B239" s="1036" t="str">
        <f t="shared" si="22"/>
        <v/>
      </c>
      <c r="C239" s="1037" t="str">
        <f t="shared" si="23"/>
        <v/>
      </c>
      <c r="D239" s="1038" t="str">
        <f t="shared" si="18"/>
        <v/>
      </c>
      <c r="E239" s="1038" t="str">
        <f t="shared" si="19"/>
        <v/>
      </c>
      <c r="F239" s="1038" t="str">
        <f t="shared" si="20"/>
        <v/>
      </c>
      <c r="G239" s="1038" t="str">
        <f t="shared" si="21"/>
        <v/>
      </c>
    </row>
    <row r="240" spans="2:7">
      <c r="B240" s="1036" t="str">
        <f t="shared" si="22"/>
        <v/>
      </c>
      <c r="C240" s="1037" t="str">
        <f t="shared" si="23"/>
        <v/>
      </c>
      <c r="D240" s="1038" t="str">
        <f t="shared" si="18"/>
        <v/>
      </c>
      <c r="E240" s="1038" t="str">
        <f t="shared" si="19"/>
        <v/>
      </c>
      <c r="F240" s="1038" t="str">
        <f t="shared" si="20"/>
        <v/>
      </c>
      <c r="G240" s="1038" t="str">
        <f t="shared" si="21"/>
        <v/>
      </c>
    </row>
    <row r="241" spans="2:7">
      <c r="B241" s="1036" t="str">
        <f t="shared" si="22"/>
        <v/>
      </c>
      <c r="C241" s="1037" t="str">
        <f t="shared" si="23"/>
        <v/>
      </c>
      <c r="D241" s="1038" t="str">
        <f t="shared" si="18"/>
        <v/>
      </c>
      <c r="E241" s="1038" t="str">
        <f t="shared" si="19"/>
        <v/>
      </c>
      <c r="F241" s="1038" t="str">
        <f t="shared" si="20"/>
        <v/>
      </c>
      <c r="G241" s="1038" t="str">
        <f t="shared" si="21"/>
        <v/>
      </c>
    </row>
    <row r="242" spans="2:7">
      <c r="B242" s="1036" t="str">
        <f t="shared" si="22"/>
        <v/>
      </c>
      <c r="C242" s="1037" t="str">
        <f t="shared" si="23"/>
        <v/>
      </c>
      <c r="D242" s="1038" t="str">
        <f t="shared" si="18"/>
        <v/>
      </c>
      <c r="E242" s="1038" t="str">
        <f t="shared" si="19"/>
        <v/>
      </c>
      <c r="F242" s="1038" t="str">
        <f t="shared" si="20"/>
        <v/>
      </c>
      <c r="G242" s="1038" t="str">
        <f t="shared" si="21"/>
        <v/>
      </c>
    </row>
    <row r="243" spans="2:7">
      <c r="B243" s="1036" t="str">
        <f t="shared" si="22"/>
        <v/>
      </c>
      <c r="C243" s="1037" t="str">
        <f t="shared" si="23"/>
        <v/>
      </c>
      <c r="D243" s="1038" t="str">
        <f t="shared" si="18"/>
        <v/>
      </c>
      <c r="E243" s="1038" t="str">
        <f t="shared" si="19"/>
        <v/>
      </c>
      <c r="F243" s="1038" t="str">
        <f t="shared" si="20"/>
        <v/>
      </c>
      <c r="G243" s="1038" t="str">
        <f t="shared" si="21"/>
        <v/>
      </c>
    </row>
    <row r="244" spans="2:7">
      <c r="B244" s="1036" t="str">
        <f t="shared" si="22"/>
        <v/>
      </c>
      <c r="C244" s="1037" t="str">
        <f t="shared" si="23"/>
        <v/>
      </c>
      <c r="D244" s="1038" t="str">
        <f t="shared" si="18"/>
        <v/>
      </c>
      <c r="E244" s="1038" t="str">
        <f t="shared" si="19"/>
        <v/>
      </c>
      <c r="F244" s="1038" t="str">
        <f t="shared" si="20"/>
        <v/>
      </c>
      <c r="G244" s="1038" t="str">
        <f t="shared" si="21"/>
        <v/>
      </c>
    </row>
    <row r="245" spans="2:7">
      <c r="B245" s="1036" t="str">
        <f t="shared" si="22"/>
        <v/>
      </c>
      <c r="C245" s="1037" t="str">
        <f t="shared" si="23"/>
        <v/>
      </c>
      <c r="D245" s="1038" t="str">
        <f t="shared" si="18"/>
        <v/>
      </c>
      <c r="E245" s="1038" t="str">
        <f t="shared" si="19"/>
        <v/>
      </c>
      <c r="F245" s="1038" t="str">
        <f t="shared" si="20"/>
        <v/>
      </c>
      <c r="G245" s="1038" t="str">
        <f t="shared" si="21"/>
        <v/>
      </c>
    </row>
    <row r="246" spans="2:7">
      <c r="B246" s="1036" t="str">
        <f t="shared" si="22"/>
        <v/>
      </c>
      <c r="C246" s="1037" t="str">
        <f t="shared" si="23"/>
        <v/>
      </c>
      <c r="D246" s="1038" t="str">
        <f t="shared" si="18"/>
        <v/>
      </c>
      <c r="E246" s="1038" t="str">
        <f t="shared" si="19"/>
        <v/>
      </c>
      <c r="F246" s="1038" t="str">
        <f t="shared" si="20"/>
        <v/>
      </c>
      <c r="G246" s="1038" t="str">
        <f t="shared" si="21"/>
        <v/>
      </c>
    </row>
    <row r="247" spans="2:7">
      <c r="B247" s="1036" t="str">
        <f t="shared" si="22"/>
        <v/>
      </c>
      <c r="C247" s="1037" t="str">
        <f t="shared" si="23"/>
        <v/>
      </c>
      <c r="D247" s="1038" t="str">
        <f t="shared" si="18"/>
        <v/>
      </c>
      <c r="E247" s="1038" t="str">
        <f t="shared" si="19"/>
        <v/>
      </c>
      <c r="F247" s="1038" t="str">
        <f t="shared" si="20"/>
        <v/>
      </c>
      <c r="G247" s="1038" t="str">
        <f t="shared" si="21"/>
        <v/>
      </c>
    </row>
    <row r="248" spans="2:7">
      <c r="B248" s="1036" t="str">
        <f t="shared" si="22"/>
        <v/>
      </c>
      <c r="C248" s="1037" t="str">
        <f t="shared" si="23"/>
        <v/>
      </c>
      <c r="D248" s="1038" t="str">
        <f t="shared" si="18"/>
        <v/>
      </c>
      <c r="E248" s="1038" t="str">
        <f t="shared" si="19"/>
        <v/>
      </c>
      <c r="F248" s="1038" t="str">
        <f t="shared" si="20"/>
        <v/>
      </c>
      <c r="G248" s="1038" t="str">
        <f t="shared" si="21"/>
        <v/>
      </c>
    </row>
    <row r="249" spans="2:7">
      <c r="B249" s="1036" t="str">
        <f t="shared" si="22"/>
        <v/>
      </c>
      <c r="C249" s="1037" t="str">
        <f t="shared" si="23"/>
        <v/>
      </c>
      <c r="D249" s="1038" t="str">
        <f t="shared" si="18"/>
        <v/>
      </c>
      <c r="E249" s="1038" t="str">
        <f t="shared" si="19"/>
        <v/>
      </c>
      <c r="F249" s="1038" t="str">
        <f t="shared" si="20"/>
        <v/>
      </c>
      <c r="G249" s="1038" t="str">
        <f t="shared" si="21"/>
        <v/>
      </c>
    </row>
    <row r="250" spans="2:7">
      <c r="B250" s="1036" t="str">
        <f t="shared" si="22"/>
        <v/>
      </c>
      <c r="C250" s="1037" t="str">
        <f t="shared" si="23"/>
        <v/>
      </c>
      <c r="D250" s="1038" t="str">
        <f t="shared" si="18"/>
        <v/>
      </c>
      <c r="E250" s="1038" t="str">
        <f t="shared" si="19"/>
        <v/>
      </c>
      <c r="F250" s="1038" t="str">
        <f t="shared" si="20"/>
        <v/>
      </c>
      <c r="G250" s="1038" t="str">
        <f t="shared" si="21"/>
        <v/>
      </c>
    </row>
    <row r="251" spans="2:7">
      <c r="B251" s="1036" t="str">
        <f t="shared" si="22"/>
        <v/>
      </c>
      <c r="C251" s="1037" t="str">
        <f t="shared" si="23"/>
        <v/>
      </c>
      <c r="D251" s="1038" t="str">
        <f t="shared" si="18"/>
        <v/>
      </c>
      <c r="E251" s="1038" t="str">
        <f t="shared" si="19"/>
        <v/>
      </c>
      <c r="F251" s="1038" t="str">
        <f t="shared" si="20"/>
        <v/>
      </c>
      <c r="G251" s="1038" t="str">
        <f t="shared" si="21"/>
        <v/>
      </c>
    </row>
    <row r="252" spans="2:7">
      <c r="B252" s="1036" t="str">
        <f t="shared" si="22"/>
        <v/>
      </c>
      <c r="C252" s="1037" t="str">
        <f t="shared" si="23"/>
        <v/>
      </c>
      <c r="D252" s="1038" t="str">
        <f t="shared" si="18"/>
        <v/>
      </c>
      <c r="E252" s="1038" t="str">
        <f t="shared" si="19"/>
        <v/>
      </c>
      <c r="F252" s="1038" t="str">
        <f t="shared" si="20"/>
        <v/>
      </c>
      <c r="G252" s="1038" t="str">
        <f t="shared" si="21"/>
        <v/>
      </c>
    </row>
    <row r="253" spans="2:7">
      <c r="B253" s="1036" t="str">
        <f t="shared" si="22"/>
        <v/>
      </c>
      <c r="C253" s="1037" t="str">
        <f t="shared" si="23"/>
        <v/>
      </c>
      <c r="D253" s="1038" t="str">
        <f t="shared" si="18"/>
        <v/>
      </c>
      <c r="E253" s="1038" t="str">
        <f t="shared" si="19"/>
        <v/>
      </c>
      <c r="F253" s="1038" t="str">
        <f t="shared" si="20"/>
        <v/>
      </c>
      <c r="G253" s="1038" t="str">
        <f t="shared" si="21"/>
        <v/>
      </c>
    </row>
    <row r="254" spans="2:7">
      <c r="B254" s="1036" t="str">
        <f t="shared" si="22"/>
        <v/>
      </c>
      <c r="C254" s="1037" t="str">
        <f t="shared" si="23"/>
        <v/>
      </c>
      <c r="D254" s="1038" t="str">
        <f t="shared" si="18"/>
        <v/>
      </c>
      <c r="E254" s="1038" t="str">
        <f t="shared" si="19"/>
        <v/>
      </c>
      <c r="F254" s="1038" t="str">
        <f t="shared" si="20"/>
        <v/>
      </c>
      <c r="G254" s="1038" t="str">
        <f t="shared" si="21"/>
        <v/>
      </c>
    </row>
    <row r="255" spans="2:7">
      <c r="B255" s="1036" t="str">
        <f t="shared" si="22"/>
        <v/>
      </c>
      <c r="C255" s="1037" t="str">
        <f t="shared" si="23"/>
        <v/>
      </c>
      <c r="D255" s="1038" t="str">
        <f t="shared" si="18"/>
        <v/>
      </c>
      <c r="E255" s="1038" t="str">
        <f t="shared" si="19"/>
        <v/>
      </c>
      <c r="F255" s="1038" t="str">
        <f t="shared" si="20"/>
        <v/>
      </c>
      <c r="G255" s="1038" t="str">
        <f t="shared" si="21"/>
        <v/>
      </c>
    </row>
    <row r="256" spans="2:7">
      <c r="B256" s="1036" t="str">
        <f t="shared" si="22"/>
        <v/>
      </c>
      <c r="C256" s="1037" t="str">
        <f t="shared" si="23"/>
        <v/>
      </c>
      <c r="D256" s="1038" t="str">
        <f t="shared" si="18"/>
        <v/>
      </c>
      <c r="E256" s="1038" t="str">
        <f t="shared" si="19"/>
        <v/>
      </c>
      <c r="F256" s="1038" t="str">
        <f t="shared" si="20"/>
        <v/>
      </c>
      <c r="G256" s="1038" t="str">
        <f t="shared" si="21"/>
        <v/>
      </c>
    </row>
    <row r="257" spans="2:7">
      <c r="B257" s="1036" t="str">
        <f t="shared" si="22"/>
        <v/>
      </c>
      <c r="C257" s="1037" t="str">
        <f t="shared" si="23"/>
        <v/>
      </c>
      <c r="D257" s="1038" t="str">
        <f t="shared" si="18"/>
        <v/>
      </c>
      <c r="E257" s="1038" t="str">
        <f t="shared" si="19"/>
        <v/>
      </c>
      <c r="F257" s="1038" t="str">
        <f t="shared" si="20"/>
        <v/>
      </c>
      <c r="G257" s="1038" t="str">
        <f t="shared" si="21"/>
        <v/>
      </c>
    </row>
    <row r="258" spans="2:7">
      <c r="B258" s="1036" t="str">
        <f t="shared" si="22"/>
        <v/>
      </c>
      <c r="C258" s="1037" t="str">
        <f t="shared" si="23"/>
        <v/>
      </c>
      <c r="D258" s="1038" t="str">
        <f t="shared" si="18"/>
        <v/>
      </c>
      <c r="E258" s="1038" t="str">
        <f t="shared" si="19"/>
        <v/>
      </c>
      <c r="F258" s="1038" t="str">
        <f t="shared" si="20"/>
        <v/>
      </c>
      <c r="G258" s="1038" t="str">
        <f t="shared" si="21"/>
        <v/>
      </c>
    </row>
    <row r="259" spans="2:7">
      <c r="B259" s="1036" t="str">
        <f t="shared" si="22"/>
        <v/>
      </c>
      <c r="C259" s="1037" t="str">
        <f t="shared" si="23"/>
        <v/>
      </c>
      <c r="D259" s="1038" t="str">
        <f t="shared" si="18"/>
        <v/>
      </c>
      <c r="E259" s="1038" t="str">
        <f t="shared" si="19"/>
        <v/>
      </c>
      <c r="F259" s="1038" t="str">
        <f t="shared" si="20"/>
        <v/>
      </c>
      <c r="G259" s="1038" t="str">
        <f t="shared" si="21"/>
        <v/>
      </c>
    </row>
    <row r="260" spans="2:7">
      <c r="B260" s="1036" t="str">
        <f t="shared" si="22"/>
        <v/>
      </c>
      <c r="C260" s="1037" t="str">
        <f t="shared" si="23"/>
        <v/>
      </c>
      <c r="D260" s="1038" t="str">
        <f t="shared" si="18"/>
        <v/>
      </c>
      <c r="E260" s="1038" t="str">
        <f t="shared" si="19"/>
        <v/>
      </c>
      <c r="F260" s="1038" t="str">
        <f t="shared" si="20"/>
        <v/>
      </c>
      <c r="G260" s="1038" t="str">
        <f t="shared" si="21"/>
        <v/>
      </c>
    </row>
    <row r="261" spans="2:7">
      <c r="B261" s="1036" t="str">
        <f t="shared" si="22"/>
        <v/>
      </c>
      <c r="C261" s="1037" t="str">
        <f t="shared" si="23"/>
        <v/>
      </c>
      <c r="D261" s="1038" t="str">
        <f t="shared" si="18"/>
        <v/>
      </c>
      <c r="E261" s="1038" t="str">
        <f t="shared" si="19"/>
        <v/>
      </c>
      <c r="F261" s="1038" t="str">
        <f t="shared" si="20"/>
        <v/>
      </c>
      <c r="G261" s="1038" t="str">
        <f t="shared" si="21"/>
        <v/>
      </c>
    </row>
    <row r="262" spans="2:7">
      <c r="B262" s="1036" t="str">
        <f t="shared" si="22"/>
        <v/>
      </c>
      <c r="C262" s="1037" t="str">
        <f t="shared" si="23"/>
        <v/>
      </c>
      <c r="D262" s="1038" t="str">
        <f t="shared" si="18"/>
        <v/>
      </c>
      <c r="E262" s="1038" t="str">
        <f t="shared" si="19"/>
        <v/>
      </c>
      <c r="F262" s="1038" t="str">
        <f t="shared" si="20"/>
        <v/>
      </c>
      <c r="G262" s="1038" t="str">
        <f t="shared" si="21"/>
        <v/>
      </c>
    </row>
    <row r="263" spans="2:7">
      <c r="B263" s="1036" t="str">
        <f t="shared" si="22"/>
        <v/>
      </c>
      <c r="C263" s="1037" t="str">
        <f t="shared" si="23"/>
        <v/>
      </c>
      <c r="D263" s="1038" t="str">
        <f t="shared" si="18"/>
        <v/>
      </c>
      <c r="E263" s="1038" t="str">
        <f t="shared" si="19"/>
        <v/>
      </c>
      <c r="F263" s="1038" t="str">
        <f t="shared" si="20"/>
        <v/>
      </c>
      <c r="G263" s="1038" t="str">
        <f t="shared" si="21"/>
        <v/>
      </c>
    </row>
    <row r="264" spans="2:7">
      <c r="B264" s="1036" t="str">
        <f t="shared" si="22"/>
        <v/>
      </c>
      <c r="C264" s="1037" t="str">
        <f t="shared" si="23"/>
        <v/>
      </c>
      <c r="D264" s="1038" t="str">
        <f t="shared" si="18"/>
        <v/>
      </c>
      <c r="E264" s="1038" t="str">
        <f t="shared" si="19"/>
        <v/>
      </c>
      <c r="F264" s="1038" t="str">
        <f t="shared" si="20"/>
        <v/>
      </c>
      <c r="G264" s="1038" t="str">
        <f t="shared" si="21"/>
        <v/>
      </c>
    </row>
    <row r="265" spans="2:7">
      <c r="B265" s="1036" t="str">
        <f t="shared" si="22"/>
        <v/>
      </c>
      <c r="C265" s="1037" t="str">
        <f t="shared" si="23"/>
        <v/>
      </c>
      <c r="D265" s="1038" t="str">
        <f t="shared" si="18"/>
        <v/>
      </c>
      <c r="E265" s="1038" t="str">
        <f t="shared" si="19"/>
        <v/>
      </c>
      <c r="F265" s="1038" t="str">
        <f t="shared" si="20"/>
        <v/>
      </c>
      <c r="G265" s="1038" t="str">
        <f t="shared" si="21"/>
        <v/>
      </c>
    </row>
    <row r="266" spans="2:7">
      <c r="B266" s="1036" t="str">
        <f t="shared" si="22"/>
        <v/>
      </c>
      <c r="C266" s="1037" t="str">
        <f t="shared" si="23"/>
        <v/>
      </c>
      <c r="D266" s="1038" t="str">
        <f t="shared" si="18"/>
        <v/>
      </c>
      <c r="E266" s="1038" t="str">
        <f t="shared" si="19"/>
        <v/>
      </c>
      <c r="F266" s="1038" t="str">
        <f t="shared" si="20"/>
        <v/>
      </c>
      <c r="G266" s="1038" t="str">
        <f t="shared" si="21"/>
        <v/>
      </c>
    </row>
    <row r="267" spans="2:7">
      <c r="B267" s="1036" t="str">
        <f t="shared" si="22"/>
        <v/>
      </c>
      <c r="C267" s="1037" t="str">
        <f t="shared" si="23"/>
        <v/>
      </c>
      <c r="D267" s="1038" t="str">
        <f t="shared" si="18"/>
        <v/>
      </c>
      <c r="E267" s="1038" t="str">
        <f t="shared" si="19"/>
        <v/>
      </c>
      <c r="F267" s="1038" t="str">
        <f t="shared" si="20"/>
        <v/>
      </c>
      <c r="G267" s="1038" t="str">
        <f t="shared" si="21"/>
        <v/>
      </c>
    </row>
    <row r="268" spans="2:7">
      <c r="B268" s="1036" t="str">
        <f t="shared" si="22"/>
        <v/>
      </c>
      <c r="C268" s="1037" t="str">
        <f t="shared" si="23"/>
        <v/>
      </c>
      <c r="D268" s="1038" t="str">
        <f t="shared" si="18"/>
        <v/>
      </c>
      <c r="E268" s="1038" t="str">
        <f t="shared" si="19"/>
        <v/>
      </c>
      <c r="F268" s="1038" t="str">
        <f t="shared" si="20"/>
        <v/>
      </c>
      <c r="G268" s="1038" t="str">
        <f t="shared" si="21"/>
        <v/>
      </c>
    </row>
    <row r="269" spans="2:7">
      <c r="B269" s="1036" t="str">
        <f t="shared" si="22"/>
        <v/>
      </c>
      <c r="C269" s="1037" t="str">
        <f t="shared" si="23"/>
        <v/>
      </c>
      <c r="D269" s="1038" t="str">
        <f t="shared" si="18"/>
        <v/>
      </c>
      <c r="E269" s="1038" t="str">
        <f t="shared" si="19"/>
        <v/>
      </c>
      <c r="F269" s="1038" t="str">
        <f t="shared" si="20"/>
        <v/>
      </c>
      <c r="G269" s="1038" t="str">
        <f t="shared" si="21"/>
        <v/>
      </c>
    </row>
    <row r="270" spans="2:7">
      <c r="B270" s="1036" t="str">
        <f t="shared" si="22"/>
        <v/>
      </c>
      <c r="C270" s="1037" t="str">
        <f t="shared" si="23"/>
        <v/>
      </c>
      <c r="D270" s="1038" t="str">
        <f t="shared" si="18"/>
        <v/>
      </c>
      <c r="E270" s="1038" t="str">
        <f t="shared" si="19"/>
        <v/>
      </c>
      <c r="F270" s="1038" t="str">
        <f t="shared" si="20"/>
        <v/>
      </c>
      <c r="G270" s="1038" t="str">
        <f t="shared" si="21"/>
        <v/>
      </c>
    </row>
    <row r="271" spans="2:7">
      <c r="B271" s="1036" t="str">
        <f t="shared" si="22"/>
        <v/>
      </c>
      <c r="C271" s="1037" t="str">
        <f t="shared" si="23"/>
        <v/>
      </c>
      <c r="D271" s="1038" t="str">
        <f t="shared" si="18"/>
        <v/>
      </c>
      <c r="E271" s="1038" t="str">
        <f t="shared" si="19"/>
        <v/>
      </c>
      <c r="F271" s="1038" t="str">
        <f t="shared" si="20"/>
        <v/>
      </c>
      <c r="G271" s="1038" t="str">
        <f t="shared" si="21"/>
        <v/>
      </c>
    </row>
    <row r="272" spans="2:7">
      <c r="B272" s="1036" t="str">
        <f t="shared" si="22"/>
        <v/>
      </c>
      <c r="C272" s="1037" t="str">
        <f t="shared" si="23"/>
        <v/>
      </c>
      <c r="D272" s="1038" t="str">
        <f t="shared" si="18"/>
        <v/>
      </c>
      <c r="E272" s="1038" t="str">
        <f t="shared" si="19"/>
        <v/>
      </c>
      <c r="F272" s="1038" t="str">
        <f t="shared" si="20"/>
        <v/>
      </c>
      <c r="G272" s="1038" t="str">
        <f t="shared" si="21"/>
        <v/>
      </c>
    </row>
    <row r="273" spans="2:7">
      <c r="B273" s="1036" t="str">
        <f t="shared" si="22"/>
        <v/>
      </c>
      <c r="C273" s="1037" t="str">
        <f t="shared" si="23"/>
        <v/>
      </c>
      <c r="D273" s="1038" t="str">
        <f t="shared" si="18"/>
        <v/>
      </c>
      <c r="E273" s="1038" t="str">
        <f t="shared" si="19"/>
        <v/>
      </c>
      <c r="F273" s="1038" t="str">
        <f t="shared" si="20"/>
        <v/>
      </c>
      <c r="G273" s="1038" t="str">
        <f t="shared" si="21"/>
        <v/>
      </c>
    </row>
    <row r="274" spans="2:7">
      <c r="B274" s="1036" t="str">
        <f t="shared" si="22"/>
        <v/>
      </c>
      <c r="C274" s="1037" t="str">
        <f t="shared" si="23"/>
        <v/>
      </c>
      <c r="D274" s="1038" t="str">
        <f t="shared" si="18"/>
        <v/>
      </c>
      <c r="E274" s="1038" t="str">
        <f t="shared" si="19"/>
        <v/>
      </c>
      <c r="F274" s="1038" t="str">
        <f t="shared" si="20"/>
        <v/>
      </c>
      <c r="G274" s="1038" t="str">
        <f t="shared" si="21"/>
        <v/>
      </c>
    </row>
    <row r="275" spans="2:7">
      <c r="B275" s="1036" t="str">
        <f t="shared" si="22"/>
        <v/>
      </c>
      <c r="C275" s="1037" t="str">
        <f t="shared" si="23"/>
        <v/>
      </c>
      <c r="D275" s="1038" t="str">
        <f t="shared" si="18"/>
        <v/>
      </c>
      <c r="E275" s="1038" t="str">
        <f t="shared" si="19"/>
        <v/>
      </c>
      <c r="F275" s="1038" t="str">
        <f t="shared" si="20"/>
        <v/>
      </c>
      <c r="G275" s="1038" t="str">
        <f t="shared" si="21"/>
        <v/>
      </c>
    </row>
    <row r="276" spans="2:7">
      <c r="B276" s="1036" t="str">
        <f t="shared" si="22"/>
        <v/>
      </c>
      <c r="C276" s="1037" t="str">
        <f t="shared" si="23"/>
        <v/>
      </c>
      <c r="D276" s="1038" t="str">
        <f t="shared" si="18"/>
        <v/>
      </c>
      <c r="E276" s="1038" t="str">
        <f t="shared" si="19"/>
        <v/>
      </c>
      <c r="F276" s="1038" t="str">
        <f t="shared" si="20"/>
        <v/>
      </c>
      <c r="G276" s="1038" t="str">
        <f t="shared" si="21"/>
        <v/>
      </c>
    </row>
    <row r="277" spans="2:7">
      <c r="B277" s="1036" t="str">
        <f t="shared" si="22"/>
        <v/>
      </c>
      <c r="C277" s="1037" t="str">
        <f t="shared" si="23"/>
        <v/>
      </c>
      <c r="D277" s="1038" t="str">
        <f t="shared" si="18"/>
        <v/>
      </c>
      <c r="E277" s="1038" t="str">
        <f t="shared" si="19"/>
        <v/>
      </c>
      <c r="F277" s="1038" t="str">
        <f t="shared" si="20"/>
        <v/>
      </c>
      <c r="G277" s="1038" t="str">
        <f t="shared" si="21"/>
        <v/>
      </c>
    </row>
    <row r="278" spans="2:7">
      <c r="B278" s="1036" t="str">
        <f t="shared" si="22"/>
        <v/>
      </c>
      <c r="C278" s="1037" t="str">
        <f t="shared" si="23"/>
        <v/>
      </c>
      <c r="D278" s="1038" t="str">
        <f t="shared" si="18"/>
        <v/>
      </c>
      <c r="E278" s="1038" t="str">
        <f t="shared" si="19"/>
        <v/>
      </c>
      <c r="F278" s="1038" t="str">
        <f t="shared" si="20"/>
        <v/>
      </c>
      <c r="G278" s="1038" t="str">
        <f t="shared" si="21"/>
        <v/>
      </c>
    </row>
    <row r="279" spans="2:7">
      <c r="B279" s="1036" t="str">
        <f t="shared" si="22"/>
        <v/>
      </c>
      <c r="C279" s="1037" t="str">
        <f t="shared" si="23"/>
        <v/>
      </c>
      <c r="D279" s="1038" t="str">
        <f t="shared" si="18"/>
        <v/>
      </c>
      <c r="E279" s="1038" t="str">
        <f t="shared" si="19"/>
        <v/>
      </c>
      <c r="F279" s="1038" t="str">
        <f t="shared" si="20"/>
        <v/>
      </c>
      <c r="G279" s="1038" t="str">
        <f t="shared" si="21"/>
        <v/>
      </c>
    </row>
    <row r="280" spans="2:7">
      <c r="B280" s="1036" t="str">
        <f t="shared" si="22"/>
        <v/>
      </c>
      <c r="C280" s="1037" t="str">
        <f t="shared" si="23"/>
        <v/>
      </c>
      <c r="D280" s="1038" t="str">
        <f t="shared" si="18"/>
        <v/>
      </c>
      <c r="E280" s="1038" t="str">
        <f t="shared" si="19"/>
        <v/>
      </c>
      <c r="F280" s="1038" t="str">
        <f t="shared" si="20"/>
        <v/>
      </c>
      <c r="G280" s="1038" t="str">
        <f t="shared" si="21"/>
        <v/>
      </c>
    </row>
    <row r="281" spans="2:7">
      <c r="B281" s="1036" t="str">
        <f t="shared" si="22"/>
        <v/>
      </c>
      <c r="C281" s="1037" t="str">
        <f t="shared" si="23"/>
        <v/>
      </c>
      <c r="D281" s="1038" t="str">
        <f t="shared" si="18"/>
        <v/>
      </c>
      <c r="E281" s="1038" t="str">
        <f t="shared" si="19"/>
        <v/>
      </c>
      <c r="F281" s="1038" t="str">
        <f t="shared" si="20"/>
        <v/>
      </c>
      <c r="G281" s="1038" t="str">
        <f t="shared" si="21"/>
        <v/>
      </c>
    </row>
    <row r="282" spans="2:7">
      <c r="B282" s="1036" t="str">
        <f t="shared" si="22"/>
        <v/>
      </c>
      <c r="C282" s="1037" t="str">
        <f t="shared" si="23"/>
        <v/>
      </c>
      <c r="D282" s="1038" t="str">
        <f t="shared" si="18"/>
        <v/>
      </c>
      <c r="E282" s="1038" t="str">
        <f t="shared" si="19"/>
        <v/>
      </c>
      <c r="F282" s="1038" t="str">
        <f t="shared" si="20"/>
        <v/>
      </c>
      <c r="G282" s="1038" t="str">
        <f t="shared" si="21"/>
        <v/>
      </c>
    </row>
    <row r="283" spans="2:7">
      <c r="B283" s="1036" t="str">
        <f t="shared" si="22"/>
        <v/>
      </c>
      <c r="C283" s="1037" t="str">
        <f t="shared" si="23"/>
        <v/>
      </c>
      <c r="D283" s="1038" t="str">
        <f t="shared" ref="D283:D346" si="24">IF(B283="","",IF(B283=$D$9,G282+E283,$D$15))</f>
        <v/>
      </c>
      <c r="E283" s="1038" t="str">
        <f t="shared" ref="E283:E346" si="25">IF(B283="","",ROUND($D$7/12*G282,2))</f>
        <v/>
      </c>
      <c r="F283" s="1038" t="str">
        <f t="shared" ref="F283:F346" si="26">IF(B283="","",D283-E283)</f>
        <v/>
      </c>
      <c r="G283" s="1038" t="str">
        <f t="shared" ref="G283:G346" si="27">IF(B283="","",G282-F283)</f>
        <v/>
      </c>
    </row>
    <row r="284" spans="2:7">
      <c r="B284" s="1036" t="str">
        <f t="shared" ref="B284:B347" si="28">IF(B283&gt;=$D$9,"",B283+1)</f>
        <v/>
      </c>
      <c r="C284" s="1037" t="str">
        <f t="shared" ref="C284:C347" si="29">IF(B284="","",DATE(YEAR(C283),MONTH(C283)+1,DAY(C283)))</f>
        <v/>
      </c>
      <c r="D284" s="1038" t="str">
        <f t="shared" si="24"/>
        <v/>
      </c>
      <c r="E284" s="1038" t="str">
        <f t="shared" si="25"/>
        <v/>
      </c>
      <c r="F284" s="1038" t="str">
        <f t="shared" si="26"/>
        <v/>
      </c>
      <c r="G284" s="1038" t="str">
        <f t="shared" si="27"/>
        <v/>
      </c>
    </row>
    <row r="285" spans="2:7">
      <c r="B285" s="1036" t="str">
        <f t="shared" si="28"/>
        <v/>
      </c>
      <c r="C285" s="1037" t="str">
        <f t="shared" si="29"/>
        <v/>
      </c>
      <c r="D285" s="1038" t="str">
        <f t="shared" si="24"/>
        <v/>
      </c>
      <c r="E285" s="1038" t="str">
        <f t="shared" si="25"/>
        <v/>
      </c>
      <c r="F285" s="1038" t="str">
        <f t="shared" si="26"/>
        <v/>
      </c>
      <c r="G285" s="1038" t="str">
        <f t="shared" si="27"/>
        <v/>
      </c>
    </row>
    <row r="286" spans="2:7">
      <c r="B286" s="1036" t="str">
        <f t="shared" si="28"/>
        <v/>
      </c>
      <c r="C286" s="1037" t="str">
        <f t="shared" si="29"/>
        <v/>
      </c>
      <c r="D286" s="1038" t="str">
        <f t="shared" si="24"/>
        <v/>
      </c>
      <c r="E286" s="1038" t="str">
        <f t="shared" si="25"/>
        <v/>
      </c>
      <c r="F286" s="1038" t="str">
        <f t="shared" si="26"/>
        <v/>
      </c>
      <c r="G286" s="1038" t="str">
        <f t="shared" si="27"/>
        <v/>
      </c>
    </row>
    <row r="287" spans="2:7">
      <c r="B287" s="1036" t="str">
        <f t="shared" si="28"/>
        <v/>
      </c>
      <c r="C287" s="1037" t="str">
        <f t="shared" si="29"/>
        <v/>
      </c>
      <c r="D287" s="1038" t="str">
        <f t="shared" si="24"/>
        <v/>
      </c>
      <c r="E287" s="1038" t="str">
        <f t="shared" si="25"/>
        <v/>
      </c>
      <c r="F287" s="1038" t="str">
        <f t="shared" si="26"/>
        <v/>
      </c>
      <c r="G287" s="1038" t="str">
        <f t="shared" si="27"/>
        <v/>
      </c>
    </row>
    <row r="288" spans="2:7">
      <c r="B288" s="1036" t="str">
        <f t="shared" si="28"/>
        <v/>
      </c>
      <c r="C288" s="1037" t="str">
        <f t="shared" si="29"/>
        <v/>
      </c>
      <c r="D288" s="1038" t="str">
        <f t="shared" si="24"/>
        <v/>
      </c>
      <c r="E288" s="1038" t="str">
        <f t="shared" si="25"/>
        <v/>
      </c>
      <c r="F288" s="1038" t="str">
        <f t="shared" si="26"/>
        <v/>
      </c>
      <c r="G288" s="1038" t="str">
        <f t="shared" si="27"/>
        <v/>
      </c>
    </row>
    <row r="289" spans="2:7">
      <c r="B289" s="1036" t="str">
        <f t="shared" si="28"/>
        <v/>
      </c>
      <c r="C289" s="1037" t="str">
        <f t="shared" si="29"/>
        <v/>
      </c>
      <c r="D289" s="1038" t="str">
        <f t="shared" si="24"/>
        <v/>
      </c>
      <c r="E289" s="1038" t="str">
        <f t="shared" si="25"/>
        <v/>
      </c>
      <c r="F289" s="1038" t="str">
        <f t="shared" si="26"/>
        <v/>
      </c>
      <c r="G289" s="1038" t="str">
        <f t="shared" si="27"/>
        <v/>
      </c>
    </row>
    <row r="290" spans="2:7">
      <c r="B290" s="1036" t="str">
        <f t="shared" si="28"/>
        <v/>
      </c>
      <c r="C290" s="1037" t="str">
        <f t="shared" si="29"/>
        <v/>
      </c>
      <c r="D290" s="1038" t="str">
        <f t="shared" si="24"/>
        <v/>
      </c>
      <c r="E290" s="1038" t="str">
        <f t="shared" si="25"/>
        <v/>
      </c>
      <c r="F290" s="1038" t="str">
        <f t="shared" si="26"/>
        <v/>
      </c>
      <c r="G290" s="1038" t="str">
        <f t="shared" si="27"/>
        <v/>
      </c>
    </row>
    <row r="291" spans="2:7">
      <c r="B291" s="1036" t="str">
        <f t="shared" si="28"/>
        <v/>
      </c>
      <c r="C291" s="1037" t="str">
        <f t="shared" si="29"/>
        <v/>
      </c>
      <c r="D291" s="1038" t="str">
        <f t="shared" si="24"/>
        <v/>
      </c>
      <c r="E291" s="1038" t="str">
        <f t="shared" si="25"/>
        <v/>
      </c>
      <c r="F291" s="1038" t="str">
        <f t="shared" si="26"/>
        <v/>
      </c>
      <c r="G291" s="1038" t="str">
        <f t="shared" si="27"/>
        <v/>
      </c>
    </row>
    <row r="292" spans="2:7">
      <c r="B292" s="1036" t="str">
        <f t="shared" si="28"/>
        <v/>
      </c>
      <c r="C292" s="1037" t="str">
        <f t="shared" si="29"/>
        <v/>
      </c>
      <c r="D292" s="1038" t="str">
        <f t="shared" si="24"/>
        <v/>
      </c>
      <c r="E292" s="1038" t="str">
        <f t="shared" si="25"/>
        <v/>
      </c>
      <c r="F292" s="1038" t="str">
        <f t="shared" si="26"/>
        <v/>
      </c>
      <c r="G292" s="1038" t="str">
        <f t="shared" si="27"/>
        <v/>
      </c>
    </row>
    <row r="293" spans="2:7">
      <c r="B293" s="1036" t="str">
        <f t="shared" si="28"/>
        <v/>
      </c>
      <c r="C293" s="1037" t="str">
        <f t="shared" si="29"/>
        <v/>
      </c>
      <c r="D293" s="1038" t="str">
        <f t="shared" si="24"/>
        <v/>
      </c>
      <c r="E293" s="1038" t="str">
        <f t="shared" si="25"/>
        <v/>
      </c>
      <c r="F293" s="1038" t="str">
        <f t="shared" si="26"/>
        <v/>
      </c>
      <c r="G293" s="1038" t="str">
        <f t="shared" si="27"/>
        <v/>
      </c>
    </row>
    <row r="294" spans="2:7">
      <c r="B294" s="1036" t="str">
        <f t="shared" si="28"/>
        <v/>
      </c>
      <c r="C294" s="1037" t="str">
        <f t="shared" si="29"/>
        <v/>
      </c>
      <c r="D294" s="1038" t="str">
        <f t="shared" si="24"/>
        <v/>
      </c>
      <c r="E294" s="1038" t="str">
        <f t="shared" si="25"/>
        <v/>
      </c>
      <c r="F294" s="1038" t="str">
        <f t="shared" si="26"/>
        <v/>
      </c>
      <c r="G294" s="1038" t="str">
        <f t="shared" si="27"/>
        <v/>
      </c>
    </row>
    <row r="295" spans="2:7">
      <c r="B295" s="1036" t="str">
        <f t="shared" si="28"/>
        <v/>
      </c>
      <c r="C295" s="1037" t="str">
        <f t="shared" si="29"/>
        <v/>
      </c>
      <c r="D295" s="1038" t="str">
        <f t="shared" si="24"/>
        <v/>
      </c>
      <c r="E295" s="1038" t="str">
        <f t="shared" si="25"/>
        <v/>
      </c>
      <c r="F295" s="1038" t="str">
        <f t="shared" si="26"/>
        <v/>
      </c>
      <c r="G295" s="1038" t="str">
        <f t="shared" si="27"/>
        <v/>
      </c>
    </row>
    <row r="296" spans="2:7">
      <c r="B296" s="1036" t="str">
        <f t="shared" si="28"/>
        <v/>
      </c>
      <c r="C296" s="1037" t="str">
        <f t="shared" si="29"/>
        <v/>
      </c>
      <c r="D296" s="1038" t="str">
        <f t="shared" si="24"/>
        <v/>
      </c>
      <c r="E296" s="1038" t="str">
        <f t="shared" si="25"/>
        <v/>
      </c>
      <c r="F296" s="1038" t="str">
        <f t="shared" si="26"/>
        <v/>
      </c>
      <c r="G296" s="1038" t="str">
        <f t="shared" si="27"/>
        <v/>
      </c>
    </row>
    <row r="297" spans="2:7">
      <c r="B297" s="1036" t="str">
        <f t="shared" si="28"/>
        <v/>
      </c>
      <c r="C297" s="1037" t="str">
        <f t="shared" si="29"/>
        <v/>
      </c>
      <c r="D297" s="1038" t="str">
        <f t="shared" si="24"/>
        <v/>
      </c>
      <c r="E297" s="1038" t="str">
        <f t="shared" si="25"/>
        <v/>
      </c>
      <c r="F297" s="1038" t="str">
        <f t="shared" si="26"/>
        <v/>
      </c>
      <c r="G297" s="1038" t="str">
        <f t="shared" si="27"/>
        <v/>
      </c>
    </row>
    <row r="298" spans="2:7">
      <c r="B298" s="1036" t="str">
        <f t="shared" si="28"/>
        <v/>
      </c>
      <c r="C298" s="1037" t="str">
        <f t="shared" si="29"/>
        <v/>
      </c>
      <c r="D298" s="1038" t="str">
        <f t="shared" si="24"/>
        <v/>
      </c>
      <c r="E298" s="1038" t="str">
        <f t="shared" si="25"/>
        <v/>
      </c>
      <c r="F298" s="1038" t="str">
        <f t="shared" si="26"/>
        <v/>
      </c>
      <c r="G298" s="1038" t="str">
        <f t="shared" si="27"/>
        <v/>
      </c>
    </row>
    <row r="299" spans="2:7">
      <c r="B299" s="1036" t="str">
        <f t="shared" si="28"/>
        <v/>
      </c>
      <c r="C299" s="1037" t="str">
        <f t="shared" si="29"/>
        <v/>
      </c>
      <c r="D299" s="1038" t="str">
        <f t="shared" si="24"/>
        <v/>
      </c>
      <c r="E299" s="1038" t="str">
        <f t="shared" si="25"/>
        <v/>
      </c>
      <c r="F299" s="1038" t="str">
        <f t="shared" si="26"/>
        <v/>
      </c>
      <c r="G299" s="1038" t="str">
        <f t="shared" si="27"/>
        <v/>
      </c>
    </row>
    <row r="300" spans="2:7">
      <c r="B300" s="1036" t="str">
        <f t="shared" si="28"/>
        <v/>
      </c>
      <c r="C300" s="1037" t="str">
        <f t="shared" si="29"/>
        <v/>
      </c>
      <c r="D300" s="1038" t="str">
        <f t="shared" si="24"/>
        <v/>
      </c>
      <c r="E300" s="1038" t="str">
        <f t="shared" si="25"/>
        <v/>
      </c>
      <c r="F300" s="1038" t="str">
        <f t="shared" si="26"/>
        <v/>
      </c>
      <c r="G300" s="1038" t="str">
        <f t="shared" si="27"/>
        <v/>
      </c>
    </row>
    <row r="301" spans="2:7">
      <c r="B301" s="1036" t="str">
        <f t="shared" si="28"/>
        <v/>
      </c>
      <c r="C301" s="1037" t="str">
        <f t="shared" si="29"/>
        <v/>
      </c>
      <c r="D301" s="1038" t="str">
        <f t="shared" si="24"/>
        <v/>
      </c>
      <c r="E301" s="1038" t="str">
        <f t="shared" si="25"/>
        <v/>
      </c>
      <c r="F301" s="1038" t="str">
        <f t="shared" si="26"/>
        <v/>
      </c>
      <c r="G301" s="1038" t="str">
        <f t="shared" si="27"/>
        <v/>
      </c>
    </row>
    <row r="302" spans="2:7">
      <c r="B302" s="1036" t="str">
        <f t="shared" si="28"/>
        <v/>
      </c>
      <c r="C302" s="1037" t="str">
        <f t="shared" si="29"/>
        <v/>
      </c>
      <c r="D302" s="1038" t="str">
        <f t="shared" si="24"/>
        <v/>
      </c>
      <c r="E302" s="1038" t="str">
        <f t="shared" si="25"/>
        <v/>
      </c>
      <c r="F302" s="1038" t="str">
        <f t="shared" si="26"/>
        <v/>
      </c>
      <c r="G302" s="1038" t="str">
        <f t="shared" si="27"/>
        <v/>
      </c>
    </row>
    <row r="303" spans="2:7">
      <c r="B303" s="1036" t="str">
        <f t="shared" si="28"/>
        <v/>
      </c>
      <c r="C303" s="1037" t="str">
        <f t="shared" si="29"/>
        <v/>
      </c>
      <c r="D303" s="1038" t="str">
        <f t="shared" si="24"/>
        <v/>
      </c>
      <c r="E303" s="1038" t="str">
        <f t="shared" si="25"/>
        <v/>
      </c>
      <c r="F303" s="1038" t="str">
        <f t="shared" si="26"/>
        <v/>
      </c>
      <c r="G303" s="1038" t="str">
        <f t="shared" si="27"/>
        <v/>
      </c>
    </row>
    <row r="304" spans="2:7">
      <c r="B304" s="1036" t="str">
        <f t="shared" si="28"/>
        <v/>
      </c>
      <c r="C304" s="1037" t="str">
        <f t="shared" si="29"/>
        <v/>
      </c>
      <c r="D304" s="1038" t="str">
        <f t="shared" si="24"/>
        <v/>
      </c>
      <c r="E304" s="1038" t="str">
        <f t="shared" si="25"/>
        <v/>
      </c>
      <c r="F304" s="1038" t="str">
        <f t="shared" si="26"/>
        <v/>
      </c>
      <c r="G304" s="1038" t="str">
        <f t="shared" si="27"/>
        <v/>
      </c>
    </row>
    <row r="305" spans="2:7">
      <c r="B305" s="1036" t="str">
        <f t="shared" si="28"/>
        <v/>
      </c>
      <c r="C305" s="1037" t="str">
        <f t="shared" si="29"/>
        <v/>
      </c>
      <c r="D305" s="1038" t="str">
        <f t="shared" si="24"/>
        <v/>
      </c>
      <c r="E305" s="1038" t="str">
        <f t="shared" si="25"/>
        <v/>
      </c>
      <c r="F305" s="1038" t="str">
        <f t="shared" si="26"/>
        <v/>
      </c>
      <c r="G305" s="1038" t="str">
        <f t="shared" si="27"/>
        <v/>
      </c>
    </row>
    <row r="306" spans="2:7">
      <c r="B306" s="1036" t="str">
        <f t="shared" si="28"/>
        <v/>
      </c>
      <c r="C306" s="1037" t="str">
        <f t="shared" si="29"/>
        <v/>
      </c>
      <c r="D306" s="1038" t="str">
        <f t="shared" si="24"/>
        <v/>
      </c>
      <c r="E306" s="1038" t="str">
        <f t="shared" si="25"/>
        <v/>
      </c>
      <c r="F306" s="1038" t="str">
        <f t="shared" si="26"/>
        <v/>
      </c>
      <c r="G306" s="1038" t="str">
        <f t="shared" si="27"/>
        <v/>
      </c>
    </row>
    <row r="307" spans="2:7">
      <c r="B307" s="1036" t="str">
        <f t="shared" si="28"/>
        <v/>
      </c>
      <c r="C307" s="1037" t="str">
        <f t="shared" si="29"/>
        <v/>
      </c>
      <c r="D307" s="1038" t="str">
        <f t="shared" si="24"/>
        <v/>
      </c>
      <c r="E307" s="1038" t="str">
        <f t="shared" si="25"/>
        <v/>
      </c>
      <c r="F307" s="1038" t="str">
        <f t="shared" si="26"/>
        <v/>
      </c>
      <c r="G307" s="1038" t="str">
        <f t="shared" si="27"/>
        <v/>
      </c>
    </row>
    <row r="308" spans="2:7">
      <c r="B308" s="1036" t="str">
        <f t="shared" si="28"/>
        <v/>
      </c>
      <c r="C308" s="1037" t="str">
        <f t="shared" si="29"/>
        <v/>
      </c>
      <c r="D308" s="1038" t="str">
        <f t="shared" si="24"/>
        <v/>
      </c>
      <c r="E308" s="1038" t="str">
        <f t="shared" si="25"/>
        <v/>
      </c>
      <c r="F308" s="1038" t="str">
        <f t="shared" si="26"/>
        <v/>
      </c>
      <c r="G308" s="1038" t="str">
        <f t="shared" si="27"/>
        <v/>
      </c>
    </row>
    <row r="309" spans="2:7">
      <c r="B309" s="1036" t="str">
        <f t="shared" si="28"/>
        <v/>
      </c>
      <c r="C309" s="1037" t="str">
        <f t="shared" si="29"/>
        <v/>
      </c>
      <c r="D309" s="1038" t="str">
        <f t="shared" si="24"/>
        <v/>
      </c>
      <c r="E309" s="1038" t="str">
        <f t="shared" si="25"/>
        <v/>
      </c>
      <c r="F309" s="1038" t="str">
        <f t="shared" si="26"/>
        <v/>
      </c>
      <c r="G309" s="1038" t="str">
        <f t="shared" si="27"/>
        <v/>
      </c>
    </row>
    <row r="310" spans="2:7">
      <c r="B310" s="1036" t="str">
        <f t="shared" si="28"/>
        <v/>
      </c>
      <c r="C310" s="1037" t="str">
        <f t="shared" si="29"/>
        <v/>
      </c>
      <c r="D310" s="1038" t="str">
        <f t="shared" si="24"/>
        <v/>
      </c>
      <c r="E310" s="1038" t="str">
        <f t="shared" si="25"/>
        <v/>
      </c>
      <c r="F310" s="1038" t="str">
        <f t="shared" si="26"/>
        <v/>
      </c>
      <c r="G310" s="1038" t="str">
        <f t="shared" si="27"/>
        <v/>
      </c>
    </row>
    <row r="311" spans="2:7">
      <c r="B311" s="1036" t="str">
        <f t="shared" si="28"/>
        <v/>
      </c>
      <c r="C311" s="1037" t="str">
        <f t="shared" si="29"/>
        <v/>
      </c>
      <c r="D311" s="1038" t="str">
        <f t="shared" si="24"/>
        <v/>
      </c>
      <c r="E311" s="1038" t="str">
        <f t="shared" si="25"/>
        <v/>
      </c>
      <c r="F311" s="1038" t="str">
        <f t="shared" si="26"/>
        <v/>
      </c>
      <c r="G311" s="1038" t="str">
        <f t="shared" si="27"/>
        <v/>
      </c>
    </row>
    <row r="312" spans="2:7">
      <c r="B312" s="1036" t="str">
        <f t="shared" si="28"/>
        <v/>
      </c>
      <c r="C312" s="1037" t="str">
        <f t="shared" si="29"/>
        <v/>
      </c>
      <c r="D312" s="1038" t="str">
        <f t="shared" si="24"/>
        <v/>
      </c>
      <c r="E312" s="1038" t="str">
        <f t="shared" si="25"/>
        <v/>
      </c>
      <c r="F312" s="1038" t="str">
        <f t="shared" si="26"/>
        <v/>
      </c>
      <c r="G312" s="1038" t="str">
        <f t="shared" si="27"/>
        <v/>
      </c>
    </row>
    <row r="313" spans="2:7">
      <c r="B313" s="1036" t="str">
        <f t="shared" si="28"/>
        <v/>
      </c>
      <c r="C313" s="1037" t="str">
        <f t="shared" si="29"/>
        <v/>
      </c>
      <c r="D313" s="1038" t="str">
        <f t="shared" si="24"/>
        <v/>
      </c>
      <c r="E313" s="1038" t="str">
        <f t="shared" si="25"/>
        <v/>
      </c>
      <c r="F313" s="1038" t="str">
        <f t="shared" si="26"/>
        <v/>
      </c>
      <c r="G313" s="1038" t="str">
        <f t="shared" si="27"/>
        <v/>
      </c>
    </row>
    <row r="314" spans="2:7">
      <c r="B314" s="1036" t="str">
        <f t="shared" si="28"/>
        <v/>
      </c>
      <c r="C314" s="1037" t="str">
        <f t="shared" si="29"/>
        <v/>
      </c>
      <c r="D314" s="1038" t="str">
        <f t="shared" si="24"/>
        <v/>
      </c>
      <c r="E314" s="1038" t="str">
        <f t="shared" si="25"/>
        <v/>
      </c>
      <c r="F314" s="1038" t="str">
        <f t="shared" si="26"/>
        <v/>
      </c>
      <c r="G314" s="1038" t="str">
        <f t="shared" si="27"/>
        <v/>
      </c>
    </row>
    <row r="315" spans="2:7">
      <c r="B315" s="1036" t="str">
        <f t="shared" si="28"/>
        <v/>
      </c>
      <c r="C315" s="1037" t="str">
        <f t="shared" si="29"/>
        <v/>
      </c>
      <c r="D315" s="1038" t="str">
        <f t="shared" si="24"/>
        <v/>
      </c>
      <c r="E315" s="1038" t="str">
        <f t="shared" si="25"/>
        <v/>
      </c>
      <c r="F315" s="1038" t="str">
        <f t="shared" si="26"/>
        <v/>
      </c>
      <c r="G315" s="1038" t="str">
        <f t="shared" si="27"/>
        <v/>
      </c>
    </row>
    <row r="316" spans="2:7">
      <c r="B316" s="1036" t="str">
        <f t="shared" si="28"/>
        <v/>
      </c>
      <c r="C316" s="1037" t="str">
        <f t="shared" si="29"/>
        <v/>
      </c>
      <c r="D316" s="1038" t="str">
        <f t="shared" si="24"/>
        <v/>
      </c>
      <c r="E316" s="1038" t="str">
        <f t="shared" si="25"/>
        <v/>
      </c>
      <c r="F316" s="1038" t="str">
        <f t="shared" si="26"/>
        <v/>
      </c>
      <c r="G316" s="1038" t="str">
        <f t="shared" si="27"/>
        <v/>
      </c>
    </row>
    <row r="317" spans="2:7">
      <c r="B317" s="1036" t="str">
        <f t="shared" si="28"/>
        <v/>
      </c>
      <c r="C317" s="1037" t="str">
        <f t="shared" si="29"/>
        <v/>
      </c>
      <c r="D317" s="1038" t="str">
        <f t="shared" si="24"/>
        <v/>
      </c>
      <c r="E317" s="1038" t="str">
        <f t="shared" si="25"/>
        <v/>
      </c>
      <c r="F317" s="1038" t="str">
        <f t="shared" si="26"/>
        <v/>
      </c>
      <c r="G317" s="1038" t="str">
        <f t="shared" si="27"/>
        <v/>
      </c>
    </row>
    <row r="318" spans="2:7">
      <c r="B318" s="1036" t="str">
        <f t="shared" si="28"/>
        <v/>
      </c>
      <c r="C318" s="1037" t="str">
        <f t="shared" si="29"/>
        <v/>
      </c>
      <c r="D318" s="1038" t="str">
        <f t="shared" si="24"/>
        <v/>
      </c>
      <c r="E318" s="1038" t="str">
        <f t="shared" si="25"/>
        <v/>
      </c>
      <c r="F318" s="1038" t="str">
        <f t="shared" si="26"/>
        <v/>
      </c>
      <c r="G318" s="1038" t="str">
        <f t="shared" si="27"/>
        <v/>
      </c>
    </row>
    <row r="319" spans="2:7">
      <c r="B319" s="1036" t="str">
        <f t="shared" si="28"/>
        <v/>
      </c>
      <c r="C319" s="1037" t="str">
        <f t="shared" si="29"/>
        <v/>
      </c>
      <c r="D319" s="1038" t="str">
        <f t="shared" si="24"/>
        <v/>
      </c>
      <c r="E319" s="1038" t="str">
        <f t="shared" si="25"/>
        <v/>
      </c>
      <c r="F319" s="1038" t="str">
        <f t="shared" si="26"/>
        <v/>
      </c>
      <c r="G319" s="1038" t="str">
        <f t="shared" si="27"/>
        <v/>
      </c>
    </row>
    <row r="320" spans="2:7">
      <c r="B320" s="1036" t="str">
        <f t="shared" si="28"/>
        <v/>
      </c>
      <c r="C320" s="1037" t="str">
        <f t="shared" si="29"/>
        <v/>
      </c>
      <c r="D320" s="1038" t="str">
        <f t="shared" si="24"/>
        <v/>
      </c>
      <c r="E320" s="1038" t="str">
        <f t="shared" si="25"/>
        <v/>
      </c>
      <c r="F320" s="1038" t="str">
        <f t="shared" si="26"/>
        <v/>
      </c>
      <c r="G320" s="1038" t="str">
        <f t="shared" si="27"/>
        <v/>
      </c>
    </row>
    <row r="321" spans="2:7">
      <c r="B321" s="1036" t="str">
        <f t="shared" si="28"/>
        <v/>
      </c>
      <c r="C321" s="1037" t="str">
        <f t="shared" si="29"/>
        <v/>
      </c>
      <c r="D321" s="1038" t="str">
        <f t="shared" si="24"/>
        <v/>
      </c>
      <c r="E321" s="1038" t="str">
        <f t="shared" si="25"/>
        <v/>
      </c>
      <c r="F321" s="1038" t="str">
        <f t="shared" si="26"/>
        <v/>
      </c>
      <c r="G321" s="1038" t="str">
        <f t="shared" si="27"/>
        <v/>
      </c>
    </row>
    <row r="322" spans="2:7">
      <c r="B322" s="1036" t="str">
        <f t="shared" si="28"/>
        <v/>
      </c>
      <c r="C322" s="1037" t="str">
        <f t="shared" si="29"/>
        <v/>
      </c>
      <c r="D322" s="1038" t="str">
        <f t="shared" si="24"/>
        <v/>
      </c>
      <c r="E322" s="1038" t="str">
        <f t="shared" si="25"/>
        <v/>
      </c>
      <c r="F322" s="1038" t="str">
        <f t="shared" si="26"/>
        <v/>
      </c>
      <c r="G322" s="1038" t="str">
        <f t="shared" si="27"/>
        <v/>
      </c>
    </row>
    <row r="323" spans="2:7">
      <c r="B323" s="1036" t="str">
        <f t="shared" si="28"/>
        <v/>
      </c>
      <c r="C323" s="1037" t="str">
        <f t="shared" si="29"/>
        <v/>
      </c>
      <c r="D323" s="1038" t="str">
        <f t="shared" si="24"/>
        <v/>
      </c>
      <c r="E323" s="1038" t="str">
        <f t="shared" si="25"/>
        <v/>
      </c>
      <c r="F323" s="1038" t="str">
        <f t="shared" si="26"/>
        <v/>
      </c>
      <c r="G323" s="1038" t="str">
        <f t="shared" si="27"/>
        <v/>
      </c>
    </row>
    <row r="324" spans="2:7">
      <c r="B324" s="1036" t="str">
        <f t="shared" si="28"/>
        <v/>
      </c>
      <c r="C324" s="1037" t="str">
        <f t="shared" si="29"/>
        <v/>
      </c>
      <c r="D324" s="1038" t="str">
        <f t="shared" si="24"/>
        <v/>
      </c>
      <c r="E324" s="1038" t="str">
        <f t="shared" si="25"/>
        <v/>
      </c>
      <c r="F324" s="1038" t="str">
        <f t="shared" si="26"/>
        <v/>
      </c>
      <c r="G324" s="1038" t="str">
        <f t="shared" si="27"/>
        <v/>
      </c>
    </row>
    <row r="325" spans="2:7">
      <c r="B325" s="1036" t="str">
        <f t="shared" si="28"/>
        <v/>
      </c>
      <c r="C325" s="1037" t="str">
        <f t="shared" si="29"/>
        <v/>
      </c>
      <c r="D325" s="1038" t="str">
        <f t="shared" si="24"/>
        <v/>
      </c>
      <c r="E325" s="1038" t="str">
        <f t="shared" si="25"/>
        <v/>
      </c>
      <c r="F325" s="1038" t="str">
        <f t="shared" si="26"/>
        <v/>
      </c>
      <c r="G325" s="1038" t="str">
        <f t="shared" si="27"/>
        <v/>
      </c>
    </row>
    <row r="326" spans="2:7">
      <c r="B326" s="1036" t="str">
        <f t="shared" si="28"/>
        <v/>
      </c>
      <c r="C326" s="1037" t="str">
        <f t="shared" si="29"/>
        <v/>
      </c>
      <c r="D326" s="1038" t="str">
        <f t="shared" si="24"/>
        <v/>
      </c>
      <c r="E326" s="1038" t="str">
        <f t="shared" si="25"/>
        <v/>
      </c>
      <c r="F326" s="1038" t="str">
        <f t="shared" si="26"/>
        <v/>
      </c>
      <c r="G326" s="1038" t="str">
        <f t="shared" si="27"/>
        <v/>
      </c>
    </row>
    <row r="327" spans="2:7">
      <c r="B327" s="1036" t="str">
        <f t="shared" si="28"/>
        <v/>
      </c>
      <c r="C327" s="1037" t="str">
        <f t="shared" si="29"/>
        <v/>
      </c>
      <c r="D327" s="1038" t="str">
        <f t="shared" si="24"/>
        <v/>
      </c>
      <c r="E327" s="1038" t="str">
        <f t="shared" si="25"/>
        <v/>
      </c>
      <c r="F327" s="1038" t="str">
        <f t="shared" si="26"/>
        <v/>
      </c>
      <c r="G327" s="1038" t="str">
        <f t="shared" si="27"/>
        <v/>
      </c>
    </row>
    <row r="328" spans="2:7">
      <c r="B328" s="1036" t="str">
        <f t="shared" si="28"/>
        <v/>
      </c>
      <c r="C328" s="1037" t="str">
        <f t="shared" si="29"/>
        <v/>
      </c>
      <c r="D328" s="1038" t="str">
        <f t="shared" si="24"/>
        <v/>
      </c>
      <c r="E328" s="1038" t="str">
        <f t="shared" si="25"/>
        <v/>
      </c>
      <c r="F328" s="1038" t="str">
        <f t="shared" si="26"/>
        <v/>
      </c>
      <c r="G328" s="1038" t="str">
        <f t="shared" si="27"/>
        <v/>
      </c>
    </row>
    <row r="329" spans="2:7">
      <c r="B329" s="1036" t="str">
        <f t="shared" si="28"/>
        <v/>
      </c>
      <c r="C329" s="1037" t="str">
        <f t="shared" si="29"/>
        <v/>
      </c>
      <c r="D329" s="1038" t="str">
        <f t="shared" si="24"/>
        <v/>
      </c>
      <c r="E329" s="1038" t="str">
        <f t="shared" si="25"/>
        <v/>
      </c>
      <c r="F329" s="1038" t="str">
        <f t="shared" si="26"/>
        <v/>
      </c>
      <c r="G329" s="1038" t="str">
        <f t="shared" si="27"/>
        <v/>
      </c>
    </row>
    <row r="330" spans="2:7">
      <c r="B330" s="1036" t="str">
        <f t="shared" si="28"/>
        <v/>
      </c>
      <c r="C330" s="1037" t="str">
        <f t="shared" si="29"/>
        <v/>
      </c>
      <c r="D330" s="1038" t="str">
        <f t="shared" si="24"/>
        <v/>
      </c>
      <c r="E330" s="1038" t="str">
        <f t="shared" si="25"/>
        <v/>
      </c>
      <c r="F330" s="1038" t="str">
        <f t="shared" si="26"/>
        <v/>
      </c>
      <c r="G330" s="1038" t="str">
        <f t="shared" si="27"/>
        <v/>
      </c>
    </row>
    <row r="331" spans="2:7">
      <c r="B331" s="1036" t="str">
        <f t="shared" si="28"/>
        <v/>
      </c>
      <c r="C331" s="1037" t="str">
        <f t="shared" si="29"/>
        <v/>
      </c>
      <c r="D331" s="1038" t="str">
        <f t="shared" si="24"/>
        <v/>
      </c>
      <c r="E331" s="1038" t="str">
        <f t="shared" si="25"/>
        <v/>
      </c>
      <c r="F331" s="1038" t="str">
        <f t="shared" si="26"/>
        <v/>
      </c>
      <c r="G331" s="1038" t="str">
        <f t="shared" si="27"/>
        <v/>
      </c>
    </row>
    <row r="332" spans="2:7">
      <c r="B332" s="1036" t="str">
        <f t="shared" si="28"/>
        <v/>
      </c>
      <c r="C332" s="1037" t="str">
        <f t="shared" si="29"/>
        <v/>
      </c>
      <c r="D332" s="1038" t="str">
        <f t="shared" si="24"/>
        <v/>
      </c>
      <c r="E332" s="1038" t="str">
        <f t="shared" si="25"/>
        <v/>
      </c>
      <c r="F332" s="1038" t="str">
        <f t="shared" si="26"/>
        <v/>
      </c>
      <c r="G332" s="1038" t="str">
        <f t="shared" si="27"/>
        <v/>
      </c>
    </row>
    <row r="333" spans="2:7">
      <c r="B333" s="1036" t="str">
        <f t="shared" si="28"/>
        <v/>
      </c>
      <c r="C333" s="1037" t="str">
        <f t="shared" si="29"/>
        <v/>
      </c>
      <c r="D333" s="1038" t="str">
        <f t="shared" si="24"/>
        <v/>
      </c>
      <c r="E333" s="1038" t="str">
        <f t="shared" si="25"/>
        <v/>
      </c>
      <c r="F333" s="1038" t="str">
        <f t="shared" si="26"/>
        <v/>
      </c>
      <c r="G333" s="1038" t="str">
        <f t="shared" si="27"/>
        <v/>
      </c>
    </row>
    <row r="334" spans="2:7">
      <c r="B334" s="1036" t="str">
        <f t="shared" si="28"/>
        <v/>
      </c>
      <c r="C334" s="1037" t="str">
        <f t="shared" si="29"/>
        <v/>
      </c>
      <c r="D334" s="1038" t="str">
        <f t="shared" si="24"/>
        <v/>
      </c>
      <c r="E334" s="1038" t="str">
        <f t="shared" si="25"/>
        <v/>
      </c>
      <c r="F334" s="1038" t="str">
        <f t="shared" si="26"/>
        <v/>
      </c>
      <c r="G334" s="1038" t="str">
        <f t="shared" si="27"/>
        <v/>
      </c>
    </row>
    <row r="335" spans="2:7">
      <c r="B335" s="1036" t="str">
        <f t="shared" si="28"/>
        <v/>
      </c>
      <c r="C335" s="1037" t="str">
        <f t="shared" si="29"/>
        <v/>
      </c>
      <c r="D335" s="1038" t="str">
        <f t="shared" si="24"/>
        <v/>
      </c>
      <c r="E335" s="1038" t="str">
        <f t="shared" si="25"/>
        <v/>
      </c>
      <c r="F335" s="1038" t="str">
        <f t="shared" si="26"/>
        <v/>
      </c>
      <c r="G335" s="1038" t="str">
        <f t="shared" si="27"/>
        <v/>
      </c>
    </row>
    <row r="336" spans="2:7">
      <c r="B336" s="1036" t="str">
        <f t="shared" si="28"/>
        <v/>
      </c>
      <c r="C336" s="1037" t="str">
        <f t="shared" si="29"/>
        <v/>
      </c>
      <c r="D336" s="1038" t="str">
        <f t="shared" si="24"/>
        <v/>
      </c>
      <c r="E336" s="1038" t="str">
        <f t="shared" si="25"/>
        <v/>
      </c>
      <c r="F336" s="1038" t="str">
        <f t="shared" si="26"/>
        <v/>
      </c>
      <c r="G336" s="1038" t="str">
        <f t="shared" si="27"/>
        <v/>
      </c>
    </row>
    <row r="337" spans="2:7">
      <c r="B337" s="1036" t="str">
        <f t="shared" si="28"/>
        <v/>
      </c>
      <c r="C337" s="1037" t="str">
        <f t="shared" si="29"/>
        <v/>
      </c>
      <c r="D337" s="1038" t="str">
        <f t="shared" si="24"/>
        <v/>
      </c>
      <c r="E337" s="1038" t="str">
        <f t="shared" si="25"/>
        <v/>
      </c>
      <c r="F337" s="1038" t="str">
        <f t="shared" si="26"/>
        <v/>
      </c>
      <c r="G337" s="1038" t="str">
        <f t="shared" si="27"/>
        <v/>
      </c>
    </row>
    <row r="338" spans="2:7">
      <c r="B338" s="1036" t="str">
        <f t="shared" si="28"/>
        <v/>
      </c>
      <c r="C338" s="1037" t="str">
        <f t="shared" si="29"/>
        <v/>
      </c>
      <c r="D338" s="1038" t="str">
        <f t="shared" si="24"/>
        <v/>
      </c>
      <c r="E338" s="1038" t="str">
        <f t="shared" si="25"/>
        <v/>
      </c>
      <c r="F338" s="1038" t="str">
        <f t="shared" si="26"/>
        <v/>
      </c>
      <c r="G338" s="1038" t="str">
        <f t="shared" si="27"/>
        <v/>
      </c>
    </row>
    <row r="339" spans="2:7">
      <c r="B339" s="1036" t="str">
        <f t="shared" si="28"/>
        <v/>
      </c>
      <c r="C339" s="1037" t="str">
        <f t="shared" si="29"/>
        <v/>
      </c>
      <c r="D339" s="1038" t="str">
        <f t="shared" si="24"/>
        <v/>
      </c>
      <c r="E339" s="1038" t="str">
        <f t="shared" si="25"/>
        <v/>
      </c>
      <c r="F339" s="1038" t="str">
        <f t="shared" si="26"/>
        <v/>
      </c>
      <c r="G339" s="1038" t="str">
        <f t="shared" si="27"/>
        <v/>
      </c>
    </row>
    <row r="340" spans="2:7">
      <c r="B340" s="1036" t="str">
        <f t="shared" si="28"/>
        <v/>
      </c>
      <c r="C340" s="1037" t="str">
        <f t="shared" si="29"/>
        <v/>
      </c>
      <c r="D340" s="1038" t="str">
        <f t="shared" si="24"/>
        <v/>
      </c>
      <c r="E340" s="1038" t="str">
        <f t="shared" si="25"/>
        <v/>
      </c>
      <c r="F340" s="1038" t="str">
        <f t="shared" si="26"/>
        <v/>
      </c>
      <c r="G340" s="1038" t="str">
        <f t="shared" si="27"/>
        <v/>
      </c>
    </row>
    <row r="341" spans="2:7">
      <c r="B341" s="1036" t="str">
        <f t="shared" si="28"/>
        <v/>
      </c>
      <c r="C341" s="1037" t="str">
        <f t="shared" si="29"/>
        <v/>
      </c>
      <c r="D341" s="1038" t="str">
        <f t="shared" si="24"/>
        <v/>
      </c>
      <c r="E341" s="1038" t="str">
        <f t="shared" si="25"/>
        <v/>
      </c>
      <c r="F341" s="1038" t="str">
        <f t="shared" si="26"/>
        <v/>
      </c>
      <c r="G341" s="1038" t="str">
        <f t="shared" si="27"/>
        <v/>
      </c>
    </row>
    <row r="342" spans="2:7">
      <c r="B342" s="1036" t="str">
        <f t="shared" si="28"/>
        <v/>
      </c>
      <c r="C342" s="1037" t="str">
        <f t="shared" si="29"/>
        <v/>
      </c>
      <c r="D342" s="1038" t="str">
        <f t="shared" si="24"/>
        <v/>
      </c>
      <c r="E342" s="1038" t="str">
        <f t="shared" si="25"/>
        <v/>
      </c>
      <c r="F342" s="1038" t="str">
        <f t="shared" si="26"/>
        <v/>
      </c>
      <c r="G342" s="1038" t="str">
        <f t="shared" si="27"/>
        <v/>
      </c>
    </row>
    <row r="343" spans="2:7">
      <c r="B343" s="1036" t="str">
        <f t="shared" si="28"/>
        <v/>
      </c>
      <c r="C343" s="1037" t="str">
        <f t="shared" si="29"/>
        <v/>
      </c>
      <c r="D343" s="1038" t="str">
        <f t="shared" si="24"/>
        <v/>
      </c>
      <c r="E343" s="1038" t="str">
        <f t="shared" si="25"/>
        <v/>
      </c>
      <c r="F343" s="1038" t="str">
        <f t="shared" si="26"/>
        <v/>
      </c>
      <c r="G343" s="1038" t="str">
        <f t="shared" si="27"/>
        <v/>
      </c>
    </row>
    <row r="344" spans="2:7">
      <c r="B344" s="1036" t="str">
        <f t="shared" si="28"/>
        <v/>
      </c>
      <c r="C344" s="1037" t="str">
        <f t="shared" si="29"/>
        <v/>
      </c>
      <c r="D344" s="1038" t="str">
        <f t="shared" si="24"/>
        <v/>
      </c>
      <c r="E344" s="1038" t="str">
        <f t="shared" si="25"/>
        <v/>
      </c>
      <c r="F344" s="1038" t="str">
        <f t="shared" si="26"/>
        <v/>
      </c>
      <c r="G344" s="1038" t="str">
        <f t="shared" si="27"/>
        <v/>
      </c>
    </row>
    <row r="345" spans="2:7">
      <c r="B345" s="1036" t="str">
        <f t="shared" si="28"/>
        <v/>
      </c>
      <c r="C345" s="1037" t="str">
        <f t="shared" si="29"/>
        <v/>
      </c>
      <c r="D345" s="1038" t="str">
        <f t="shared" si="24"/>
        <v/>
      </c>
      <c r="E345" s="1038" t="str">
        <f t="shared" si="25"/>
        <v/>
      </c>
      <c r="F345" s="1038" t="str">
        <f t="shared" si="26"/>
        <v/>
      </c>
      <c r="G345" s="1038" t="str">
        <f t="shared" si="27"/>
        <v/>
      </c>
    </row>
    <row r="346" spans="2:7">
      <c r="B346" s="1036" t="str">
        <f t="shared" si="28"/>
        <v/>
      </c>
      <c r="C346" s="1037" t="str">
        <f t="shared" si="29"/>
        <v/>
      </c>
      <c r="D346" s="1038" t="str">
        <f t="shared" si="24"/>
        <v/>
      </c>
      <c r="E346" s="1038" t="str">
        <f t="shared" si="25"/>
        <v/>
      </c>
      <c r="F346" s="1038" t="str">
        <f t="shared" si="26"/>
        <v/>
      </c>
      <c r="G346" s="1038" t="str">
        <f t="shared" si="27"/>
        <v/>
      </c>
    </row>
    <row r="347" spans="2:7">
      <c r="B347" s="1036" t="str">
        <f t="shared" si="28"/>
        <v/>
      </c>
      <c r="C347" s="1037" t="str">
        <f t="shared" si="29"/>
        <v/>
      </c>
      <c r="D347" s="1038" t="str">
        <f t="shared" ref="D347:D386" si="30">IF(B347="","",IF(B347=$D$9,G346+E347,$D$15))</f>
        <v/>
      </c>
      <c r="E347" s="1038" t="str">
        <f t="shared" ref="E347:E386" si="31">IF(B347="","",ROUND($D$7/12*G346,2))</f>
        <v/>
      </c>
      <c r="F347" s="1038" t="str">
        <f t="shared" ref="F347:F386" si="32">IF(B347="","",D347-E347)</f>
        <v/>
      </c>
      <c r="G347" s="1038" t="str">
        <f t="shared" ref="G347:G386" si="33">IF(B347="","",G346-F347)</f>
        <v/>
      </c>
    </row>
    <row r="348" spans="2:7">
      <c r="B348" s="1036" t="str">
        <f t="shared" ref="B348:B386" si="34">IF(B347&gt;=$D$9,"",B347+1)</f>
        <v/>
      </c>
      <c r="C348" s="1037" t="str">
        <f t="shared" ref="C348:C386" si="35">IF(B348="","",DATE(YEAR(C347),MONTH(C347)+1,DAY(C347)))</f>
        <v/>
      </c>
      <c r="D348" s="1038" t="str">
        <f t="shared" si="30"/>
        <v/>
      </c>
      <c r="E348" s="1038" t="str">
        <f t="shared" si="31"/>
        <v/>
      </c>
      <c r="F348" s="1038" t="str">
        <f t="shared" si="32"/>
        <v/>
      </c>
      <c r="G348" s="1038" t="str">
        <f t="shared" si="33"/>
        <v/>
      </c>
    </row>
    <row r="349" spans="2:7">
      <c r="B349" s="1036" t="str">
        <f t="shared" si="34"/>
        <v/>
      </c>
      <c r="C349" s="1037" t="str">
        <f t="shared" si="35"/>
        <v/>
      </c>
      <c r="D349" s="1038" t="str">
        <f t="shared" si="30"/>
        <v/>
      </c>
      <c r="E349" s="1038" t="str">
        <f t="shared" si="31"/>
        <v/>
      </c>
      <c r="F349" s="1038" t="str">
        <f t="shared" si="32"/>
        <v/>
      </c>
      <c r="G349" s="1038" t="str">
        <f t="shared" si="33"/>
        <v/>
      </c>
    </row>
    <row r="350" spans="2:7">
      <c r="B350" s="1036" t="str">
        <f t="shared" si="34"/>
        <v/>
      </c>
      <c r="C350" s="1037" t="str">
        <f t="shared" si="35"/>
        <v/>
      </c>
      <c r="D350" s="1038" t="str">
        <f t="shared" si="30"/>
        <v/>
      </c>
      <c r="E350" s="1038" t="str">
        <f t="shared" si="31"/>
        <v/>
      </c>
      <c r="F350" s="1038" t="str">
        <f t="shared" si="32"/>
        <v/>
      </c>
      <c r="G350" s="1038" t="str">
        <f t="shared" si="33"/>
        <v/>
      </c>
    </row>
    <row r="351" spans="2:7">
      <c r="B351" s="1036" t="str">
        <f t="shared" si="34"/>
        <v/>
      </c>
      <c r="C351" s="1037" t="str">
        <f t="shared" si="35"/>
        <v/>
      </c>
      <c r="D351" s="1038" t="str">
        <f t="shared" si="30"/>
        <v/>
      </c>
      <c r="E351" s="1038" t="str">
        <f t="shared" si="31"/>
        <v/>
      </c>
      <c r="F351" s="1038" t="str">
        <f t="shared" si="32"/>
        <v/>
      </c>
      <c r="G351" s="1038" t="str">
        <f t="shared" si="33"/>
        <v/>
      </c>
    </row>
    <row r="352" spans="2:7">
      <c r="B352" s="1036" t="str">
        <f t="shared" si="34"/>
        <v/>
      </c>
      <c r="C352" s="1037" t="str">
        <f t="shared" si="35"/>
        <v/>
      </c>
      <c r="D352" s="1038" t="str">
        <f t="shared" si="30"/>
        <v/>
      </c>
      <c r="E352" s="1038" t="str">
        <f t="shared" si="31"/>
        <v/>
      </c>
      <c r="F352" s="1038" t="str">
        <f t="shared" si="32"/>
        <v/>
      </c>
      <c r="G352" s="1038" t="str">
        <f t="shared" si="33"/>
        <v/>
      </c>
    </row>
    <row r="353" spans="2:7">
      <c r="B353" s="1036" t="str">
        <f t="shared" si="34"/>
        <v/>
      </c>
      <c r="C353" s="1037" t="str">
        <f t="shared" si="35"/>
        <v/>
      </c>
      <c r="D353" s="1038" t="str">
        <f t="shared" si="30"/>
        <v/>
      </c>
      <c r="E353" s="1038" t="str">
        <f t="shared" si="31"/>
        <v/>
      </c>
      <c r="F353" s="1038" t="str">
        <f t="shared" si="32"/>
        <v/>
      </c>
      <c r="G353" s="1038" t="str">
        <f t="shared" si="33"/>
        <v/>
      </c>
    </row>
    <row r="354" spans="2:7">
      <c r="B354" s="1036" t="str">
        <f t="shared" si="34"/>
        <v/>
      </c>
      <c r="C354" s="1037" t="str">
        <f t="shared" si="35"/>
        <v/>
      </c>
      <c r="D354" s="1038" t="str">
        <f t="shared" si="30"/>
        <v/>
      </c>
      <c r="E354" s="1038" t="str">
        <f t="shared" si="31"/>
        <v/>
      </c>
      <c r="F354" s="1038" t="str">
        <f t="shared" si="32"/>
        <v/>
      </c>
      <c r="G354" s="1038" t="str">
        <f t="shared" si="33"/>
        <v/>
      </c>
    </row>
    <row r="355" spans="2:7">
      <c r="B355" s="1036" t="str">
        <f t="shared" si="34"/>
        <v/>
      </c>
      <c r="C355" s="1037" t="str">
        <f t="shared" si="35"/>
        <v/>
      </c>
      <c r="D355" s="1038" t="str">
        <f t="shared" si="30"/>
        <v/>
      </c>
      <c r="E355" s="1038" t="str">
        <f t="shared" si="31"/>
        <v/>
      </c>
      <c r="F355" s="1038" t="str">
        <f t="shared" si="32"/>
        <v/>
      </c>
      <c r="G355" s="1038" t="str">
        <f t="shared" si="33"/>
        <v/>
      </c>
    </row>
    <row r="356" spans="2:7">
      <c r="B356" s="1036" t="str">
        <f t="shared" si="34"/>
        <v/>
      </c>
      <c r="C356" s="1037" t="str">
        <f t="shared" si="35"/>
        <v/>
      </c>
      <c r="D356" s="1038" t="str">
        <f t="shared" si="30"/>
        <v/>
      </c>
      <c r="E356" s="1038" t="str">
        <f t="shared" si="31"/>
        <v/>
      </c>
      <c r="F356" s="1038" t="str">
        <f t="shared" si="32"/>
        <v/>
      </c>
      <c r="G356" s="1038" t="str">
        <f t="shared" si="33"/>
        <v/>
      </c>
    </row>
    <row r="357" spans="2:7">
      <c r="B357" s="1036" t="str">
        <f t="shared" si="34"/>
        <v/>
      </c>
      <c r="C357" s="1037" t="str">
        <f t="shared" si="35"/>
        <v/>
      </c>
      <c r="D357" s="1038" t="str">
        <f t="shared" si="30"/>
        <v/>
      </c>
      <c r="E357" s="1038" t="str">
        <f t="shared" si="31"/>
        <v/>
      </c>
      <c r="F357" s="1038" t="str">
        <f t="shared" si="32"/>
        <v/>
      </c>
      <c r="G357" s="1038" t="str">
        <f t="shared" si="33"/>
        <v/>
      </c>
    </row>
    <row r="358" spans="2:7">
      <c r="B358" s="1036" t="str">
        <f t="shared" si="34"/>
        <v/>
      </c>
      <c r="C358" s="1037" t="str">
        <f t="shared" si="35"/>
        <v/>
      </c>
      <c r="D358" s="1038" t="str">
        <f t="shared" si="30"/>
        <v/>
      </c>
      <c r="E358" s="1038" t="str">
        <f t="shared" si="31"/>
        <v/>
      </c>
      <c r="F358" s="1038" t="str">
        <f t="shared" si="32"/>
        <v/>
      </c>
      <c r="G358" s="1038" t="str">
        <f t="shared" si="33"/>
        <v/>
      </c>
    </row>
    <row r="359" spans="2:7">
      <c r="B359" s="1036" t="str">
        <f t="shared" si="34"/>
        <v/>
      </c>
      <c r="C359" s="1037" t="str">
        <f t="shared" si="35"/>
        <v/>
      </c>
      <c r="D359" s="1038" t="str">
        <f t="shared" si="30"/>
        <v/>
      </c>
      <c r="E359" s="1038" t="str">
        <f t="shared" si="31"/>
        <v/>
      </c>
      <c r="F359" s="1038" t="str">
        <f t="shared" si="32"/>
        <v/>
      </c>
      <c r="G359" s="1038" t="str">
        <f t="shared" si="33"/>
        <v/>
      </c>
    </row>
    <row r="360" spans="2:7">
      <c r="B360" s="1036" t="str">
        <f t="shared" si="34"/>
        <v/>
      </c>
      <c r="C360" s="1037" t="str">
        <f t="shared" si="35"/>
        <v/>
      </c>
      <c r="D360" s="1038" t="str">
        <f t="shared" si="30"/>
        <v/>
      </c>
      <c r="E360" s="1038" t="str">
        <f t="shared" si="31"/>
        <v/>
      </c>
      <c r="F360" s="1038" t="str">
        <f t="shared" si="32"/>
        <v/>
      </c>
      <c r="G360" s="1038" t="str">
        <f t="shared" si="33"/>
        <v/>
      </c>
    </row>
    <row r="361" spans="2:7">
      <c r="B361" s="1036" t="str">
        <f t="shared" si="34"/>
        <v/>
      </c>
      <c r="C361" s="1037" t="str">
        <f t="shared" si="35"/>
        <v/>
      </c>
      <c r="D361" s="1038" t="str">
        <f t="shared" si="30"/>
        <v/>
      </c>
      <c r="E361" s="1038" t="str">
        <f t="shared" si="31"/>
        <v/>
      </c>
      <c r="F361" s="1038" t="str">
        <f t="shared" si="32"/>
        <v/>
      </c>
      <c r="G361" s="1038" t="str">
        <f t="shared" si="33"/>
        <v/>
      </c>
    </row>
    <row r="362" spans="2:7">
      <c r="B362" s="1036" t="str">
        <f t="shared" si="34"/>
        <v/>
      </c>
      <c r="C362" s="1037" t="str">
        <f t="shared" si="35"/>
        <v/>
      </c>
      <c r="D362" s="1038" t="str">
        <f t="shared" si="30"/>
        <v/>
      </c>
      <c r="E362" s="1038" t="str">
        <f t="shared" si="31"/>
        <v/>
      </c>
      <c r="F362" s="1038" t="str">
        <f t="shared" si="32"/>
        <v/>
      </c>
      <c r="G362" s="1038" t="str">
        <f t="shared" si="33"/>
        <v/>
      </c>
    </row>
    <row r="363" spans="2:7">
      <c r="B363" s="1036" t="str">
        <f t="shared" si="34"/>
        <v/>
      </c>
      <c r="C363" s="1037" t="str">
        <f t="shared" si="35"/>
        <v/>
      </c>
      <c r="D363" s="1038" t="str">
        <f t="shared" si="30"/>
        <v/>
      </c>
      <c r="E363" s="1038" t="str">
        <f t="shared" si="31"/>
        <v/>
      </c>
      <c r="F363" s="1038" t="str">
        <f t="shared" si="32"/>
        <v/>
      </c>
      <c r="G363" s="1038" t="str">
        <f t="shared" si="33"/>
        <v/>
      </c>
    </row>
    <row r="364" spans="2:7">
      <c r="B364" s="1036" t="str">
        <f t="shared" si="34"/>
        <v/>
      </c>
      <c r="C364" s="1037" t="str">
        <f t="shared" si="35"/>
        <v/>
      </c>
      <c r="D364" s="1038" t="str">
        <f t="shared" si="30"/>
        <v/>
      </c>
      <c r="E364" s="1038" t="str">
        <f t="shared" si="31"/>
        <v/>
      </c>
      <c r="F364" s="1038" t="str">
        <f t="shared" si="32"/>
        <v/>
      </c>
      <c r="G364" s="1038" t="str">
        <f t="shared" si="33"/>
        <v/>
      </c>
    </row>
    <row r="365" spans="2:7">
      <c r="B365" s="1036" t="str">
        <f t="shared" si="34"/>
        <v/>
      </c>
      <c r="C365" s="1037" t="str">
        <f t="shared" si="35"/>
        <v/>
      </c>
      <c r="D365" s="1038" t="str">
        <f t="shared" si="30"/>
        <v/>
      </c>
      <c r="E365" s="1038" t="str">
        <f t="shared" si="31"/>
        <v/>
      </c>
      <c r="F365" s="1038" t="str">
        <f t="shared" si="32"/>
        <v/>
      </c>
      <c r="G365" s="1038" t="str">
        <f t="shared" si="33"/>
        <v/>
      </c>
    </row>
    <row r="366" spans="2:7">
      <c r="B366" s="1036" t="str">
        <f t="shared" si="34"/>
        <v/>
      </c>
      <c r="C366" s="1037" t="str">
        <f t="shared" si="35"/>
        <v/>
      </c>
      <c r="D366" s="1038" t="str">
        <f t="shared" si="30"/>
        <v/>
      </c>
      <c r="E366" s="1038" t="str">
        <f t="shared" si="31"/>
        <v/>
      </c>
      <c r="F366" s="1038" t="str">
        <f t="shared" si="32"/>
        <v/>
      </c>
      <c r="G366" s="1038" t="str">
        <f t="shared" si="33"/>
        <v/>
      </c>
    </row>
    <row r="367" spans="2:7">
      <c r="B367" s="1036" t="str">
        <f t="shared" si="34"/>
        <v/>
      </c>
      <c r="C367" s="1037" t="str">
        <f t="shared" si="35"/>
        <v/>
      </c>
      <c r="D367" s="1038" t="str">
        <f t="shared" si="30"/>
        <v/>
      </c>
      <c r="E367" s="1038" t="str">
        <f t="shared" si="31"/>
        <v/>
      </c>
      <c r="F367" s="1038" t="str">
        <f t="shared" si="32"/>
        <v/>
      </c>
      <c r="G367" s="1038" t="str">
        <f t="shared" si="33"/>
        <v/>
      </c>
    </row>
    <row r="368" spans="2:7">
      <c r="B368" s="1036" t="str">
        <f t="shared" si="34"/>
        <v/>
      </c>
      <c r="C368" s="1037" t="str">
        <f t="shared" si="35"/>
        <v/>
      </c>
      <c r="D368" s="1038" t="str">
        <f t="shared" si="30"/>
        <v/>
      </c>
      <c r="E368" s="1038" t="str">
        <f t="shared" si="31"/>
        <v/>
      </c>
      <c r="F368" s="1038" t="str">
        <f t="shared" si="32"/>
        <v/>
      </c>
      <c r="G368" s="1038" t="str">
        <f t="shared" si="33"/>
        <v/>
      </c>
    </row>
    <row r="369" spans="2:7">
      <c r="B369" s="1036" t="str">
        <f t="shared" si="34"/>
        <v/>
      </c>
      <c r="C369" s="1037" t="str">
        <f t="shared" si="35"/>
        <v/>
      </c>
      <c r="D369" s="1038" t="str">
        <f t="shared" si="30"/>
        <v/>
      </c>
      <c r="E369" s="1038" t="str">
        <f t="shared" si="31"/>
        <v/>
      </c>
      <c r="F369" s="1038" t="str">
        <f t="shared" si="32"/>
        <v/>
      </c>
      <c r="G369" s="1038" t="str">
        <f t="shared" si="33"/>
        <v/>
      </c>
    </row>
    <row r="370" spans="2:7">
      <c r="B370" s="1036" t="str">
        <f t="shared" si="34"/>
        <v/>
      </c>
      <c r="C370" s="1037" t="str">
        <f t="shared" si="35"/>
        <v/>
      </c>
      <c r="D370" s="1038" t="str">
        <f t="shared" si="30"/>
        <v/>
      </c>
      <c r="E370" s="1038" t="str">
        <f t="shared" si="31"/>
        <v/>
      </c>
      <c r="F370" s="1038" t="str">
        <f t="shared" si="32"/>
        <v/>
      </c>
      <c r="G370" s="1038" t="str">
        <f t="shared" si="33"/>
        <v/>
      </c>
    </row>
    <row r="371" spans="2:7">
      <c r="B371" s="1036" t="str">
        <f t="shared" si="34"/>
        <v/>
      </c>
      <c r="C371" s="1037" t="str">
        <f t="shared" si="35"/>
        <v/>
      </c>
      <c r="D371" s="1038" t="str">
        <f t="shared" si="30"/>
        <v/>
      </c>
      <c r="E371" s="1038" t="str">
        <f t="shared" si="31"/>
        <v/>
      </c>
      <c r="F371" s="1038" t="str">
        <f t="shared" si="32"/>
        <v/>
      </c>
      <c r="G371" s="1038" t="str">
        <f t="shared" si="33"/>
        <v/>
      </c>
    </row>
    <row r="372" spans="2:7">
      <c r="B372" s="1036" t="str">
        <f t="shared" si="34"/>
        <v/>
      </c>
      <c r="C372" s="1037" t="str">
        <f t="shared" si="35"/>
        <v/>
      </c>
      <c r="D372" s="1038" t="str">
        <f t="shared" si="30"/>
        <v/>
      </c>
      <c r="E372" s="1038" t="str">
        <f t="shared" si="31"/>
        <v/>
      </c>
      <c r="F372" s="1038" t="str">
        <f t="shared" si="32"/>
        <v/>
      </c>
      <c r="G372" s="1038" t="str">
        <f t="shared" si="33"/>
        <v/>
      </c>
    </row>
    <row r="373" spans="2:7">
      <c r="B373" s="1036" t="str">
        <f t="shared" si="34"/>
        <v/>
      </c>
      <c r="C373" s="1037" t="str">
        <f t="shared" si="35"/>
        <v/>
      </c>
      <c r="D373" s="1038" t="str">
        <f t="shared" si="30"/>
        <v/>
      </c>
      <c r="E373" s="1038" t="str">
        <f t="shared" si="31"/>
        <v/>
      </c>
      <c r="F373" s="1038" t="str">
        <f t="shared" si="32"/>
        <v/>
      </c>
      <c r="G373" s="1038" t="str">
        <f t="shared" si="33"/>
        <v/>
      </c>
    </row>
    <row r="374" spans="2:7">
      <c r="B374" s="1036" t="str">
        <f t="shared" si="34"/>
        <v/>
      </c>
      <c r="C374" s="1037" t="str">
        <f t="shared" si="35"/>
        <v/>
      </c>
      <c r="D374" s="1038" t="str">
        <f t="shared" si="30"/>
        <v/>
      </c>
      <c r="E374" s="1038" t="str">
        <f t="shared" si="31"/>
        <v/>
      </c>
      <c r="F374" s="1038" t="str">
        <f t="shared" si="32"/>
        <v/>
      </c>
      <c r="G374" s="1038" t="str">
        <f t="shared" si="33"/>
        <v/>
      </c>
    </row>
    <row r="375" spans="2:7">
      <c r="B375" s="1036" t="str">
        <f t="shared" si="34"/>
        <v/>
      </c>
      <c r="C375" s="1037" t="str">
        <f t="shared" si="35"/>
        <v/>
      </c>
      <c r="D375" s="1038" t="str">
        <f t="shared" si="30"/>
        <v/>
      </c>
      <c r="E375" s="1038" t="str">
        <f t="shared" si="31"/>
        <v/>
      </c>
      <c r="F375" s="1038" t="str">
        <f t="shared" si="32"/>
        <v/>
      </c>
      <c r="G375" s="1038" t="str">
        <f t="shared" si="33"/>
        <v/>
      </c>
    </row>
    <row r="376" spans="2:7">
      <c r="B376" s="1036" t="str">
        <f t="shared" si="34"/>
        <v/>
      </c>
      <c r="C376" s="1037" t="str">
        <f t="shared" si="35"/>
        <v/>
      </c>
      <c r="D376" s="1038" t="str">
        <f t="shared" si="30"/>
        <v/>
      </c>
      <c r="E376" s="1038" t="str">
        <f t="shared" si="31"/>
        <v/>
      </c>
      <c r="F376" s="1038" t="str">
        <f t="shared" si="32"/>
        <v/>
      </c>
      <c r="G376" s="1038" t="str">
        <f t="shared" si="33"/>
        <v/>
      </c>
    </row>
    <row r="377" spans="2:7">
      <c r="B377" s="1036" t="str">
        <f t="shared" si="34"/>
        <v/>
      </c>
      <c r="C377" s="1037" t="str">
        <f t="shared" si="35"/>
        <v/>
      </c>
      <c r="D377" s="1038" t="str">
        <f t="shared" si="30"/>
        <v/>
      </c>
      <c r="E377" s="1038" t="str">
        <f t="shared" si="31"/>
        <v/>
      </c>
      <c r="F377" s="1038" t="str">
        <f t="shared" si="32"/>
        <v/>
      </c>
      <c r="G377" s="1038" t="str">
        <f t="shared" si="33"/>
        <v/>
      </c>
    </row>
    <row r="378" spans="2:7">
      <c r="B378" s="1036" t="str">
        <f t="shared" si="34"/>
        <v/>
      </c>
      <c r="C378" s="1037" t="str">
        <f t="shared" si="35"/>
        <v/>
      </c>
      <c r="D378" s="1038" t="str">
        <f t="shared" si="30"/>
        <v/>
      </c>
      <c r="E378" s="1038" t="str">
        <f t="shared" si="31"/>
        <v/>
      </c>
      <c r="F378" s="1038" t="str">
        <f t="shared" si="32"/>
        <v/>
      </c>
      <c r="G378" s="1038" t="str">
        <f t="shared" si="33"/>
        <v/>
      </c>
    </row>
    <row r="379" spans="2:7">
      <c r="B379" s="1036" t="str">
        <f t="shared" si="34"/>
        <v/>
      </c>
      <c r="C379" s="1037" t="str">
        <f t="shared" si="35"/>
        <v/>
      </c>
      <c r="D379" s="1038" t="str">
        <f t="shared" si="30"/>
        <v/>
      </c>
      <c r="E379" s="1038" t="str">
        <f t="shared" si="31"/>
        <v/>
      </c>
      <c r="F379" s="1038" t="str">
        <f t="shared" si="32"/>
        <v/>
      </c>
      <c r="G379" s="1038" t="str">
        <f t="shared" si="33"/>
        <v/>
      </c>
    </row>
    <row r="380" spans="2:7">
      <c r="B380" s="1036" t="str">
        <f t="shared" si="34"/>
        <v/>
      </c>
      <c r="C380" s="1037" t="str">
        <f t="shared" si="35"/>
        <v/>
      </c>
      <c r="D380" s="1038" t="str">
        <f t="shared" si="30"/>
        <v/>
      </c>
      <c r="E380" s="1038" t="str">
        <f t="shared" si="31"/>
        <v/>
      </c>
      <c r="F380" s="1038" t="str">
        <f t="shared" si="32"/>
        <v/>
      </c>
      <c r="G380" s="1038" t="str">
        <f t="shared" si="33"/>
        <v/>
      </c>
    </row>
    <row r="381" spans="2:7">
      <c r="B381" s="1036" t="str">
        <f t="shared" si="34"/>
        <v/>
      </c>
      <c r="C381" s="1037" t="str">
        <f t="shared" si="35"/>
        <v/>
      </c>
      <c r="D381" s="1038" t="str">
        <f t="shared" si="30"/>
        <v/>
      </c>
      <c r="E381" s="1038" t="str">
        <f t="shared" si="31"/>
        <v/>
      </c>
      <c r="F381" s="1038" t="str">
        <f t="shared" si="32"/>
        <v/>
      </c>
      <c r="G381" s="1038" t="str">
        <f t="shared" si="33"/>
        <v/>
      </c>
    </row>
    <row r="382" spans="2:7">
      <c r="B382" s="1036" t="str">
        <f t="shared" si="34"/>
        <v/>
      </c>
      <c r="C382" s="1037" t="str">
        <f t="shared" si="35"/>
        <v/>
      </c>
      <c r="D382" s="1038" t="str">
        <f t="shared" si="30"/>
        <v/>
      </c>
      <c r="E382" s="1038" t="str">
        <f t="shared" si="31"/>
        <v/>
      </c>
      <c r="F382" s="1038" t="str">
        <f t="shared" si="32"/>
        <v/>
      </c>
      <c r="G382" s="1038" t="str">
        <f t="shared" si="33"/>
        <v/>
      </c>
    </row>
    <row r="383" spans="2:7">
      <c r="B383" s="1036" t="str">
        <f t="shared" si="34"/>
        <v/>
      </c>
      <c r="C383" s="1037" t="str">
        <f t="shared" si="35"/>
        <v/>
      </c>
      <c r="D383" s="1038" t="str">
        <f t="shared" si="30"/>
        <v/>
      </c>
      <c r="E383" s="1038" t="str">
        <f t="shared" si="31"/>
        <v/>
      </c>
      <c r="F383" s="1038" t="str">
        <f t="shared" si="32"/>
        <v/>
      </c>
      <c r="G383" s="1038" t="str">
        <f t="shared" si="33"/>
        <v/>
      </c>
    </row>
    <row r="384" spans="2:7">
      <c r="B384" s="1036" t="str">
        <f t="shared" si="34"/>
        <v/>
      </c>
      <c r="C384" s="1037" t="str">
        <f t="shared" si="35"/>
        <v/>
      </c>
      <c r="D384" s="1038" t="str">
        <f t="shared" si="30"/>
        <v/>
      </c>
      <c r="E384" s="1038" t="str">
        <f t="shared" si="31"/>
        <v/>
      </c>
      <c r="F384" s="1038" t="str">
        <f t="shared" si="32"/>
        <v/>
      </c>
      <c r="G384" s="1038" t="str">
        <f t="shared" si="33"/>
        <v/>
      </c>
    </row>
    <row r="385" spans="2:7">
      <c r="B385" s="1036" t="str">
        <f t="shared" si="34"/>
        <v/>
      </c>
      <c r="C385" s="1037" t="str">
        <f t="shared" si="35"/>
        <v/>
      </c>
      <c r="D385" s="1038" t="str">
        <f t="shared" si="30"/>
        <v/>
      </c>
      <c r="E385" s="1038" t="str">
        <f t="shared" si="31"/>
        <v/>
      </c>
      <c r="F385" s="1038" t="str">
        <f t="shared" si="32"/>
        <v/>
      </c>
      <c r="G385" s="1038" t="str">
        <f t="shared" si="33"/>
        <v/>
      </c>
    </row>
    <row r="386" spans="2:7">
      <c r="B386" s="1036" t="str">
        <f t="shared" si="34"/>
        <v/>
      </c>
      <c r="C386" s="1037" t="str">
        <f t="shared" si="35"/>
        <v/>
      </c>
      <c r="D386" s="1038" t="str">
        <f t="shared" si="30"/>
        <v/>
      </c>
      <c r="E386" s="1038" t="str">
        <f t="shared" si="31"/>
        <v/>
      </c>
      <c r="F386" s="1038" t="str">
        <f t="shared" si="32"/>
        <v/>
      </c>
      <c r="G386" s="1038" t="str">
        <f t="shared" si="33"/>
        <v/>
      </c>
    </row>
    <row r="387" spans="2:7">
      <c r="B387" s="1039"/>
      <c r="C387" s="1039"/>
      <c r="D387" s="1039"/>
      <c r="E387" s="1039"/>
      <c r="F387" s="1039"/>
      <c r="G387" s="1039"/>
    </row>
  </sheetData>
  <conditionalFormatting sqref="B26:G386">
    <cfRule type="expression" dxfId="0" priority="1" stopIfTrue="1">
      <formula>($B26=$D$9)</formula>
    </cfRule>
  </conditionalFormatting>
  <dataValidations count="1">
    <dataValidation type="list" allowBlank="1" showInputMessage="1" showErrorMessage="1" sqref="D11">
      <formula1>"Yes,No"</formula1>
    </dataValidation>
  </dataValidations>
  <hyperlinks>
    <hyperlink ref="A2" r:id="rId1"/>
  </hyperlinks>
  <printOptions horizontalCentered="1"/>
  <pageMargins left="0.5" right="0.5" top="0.5" bottom="0.5" header="0.25" footer="0.25"/>
  <pageSetup fitToHeight="0" orientation="portrait" r:id="rId2"/>
  <headerFooter scaleWithDoc="0">
    <oddFooter>&amp;L&amp;8https://www.vertex42.com/ExcelTemplates/balloon-loan-calculator.html&amp;R&amp;8Page &amp;P of &amp;N</oddFooter>
  </headerFooter>
  <drawing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99"/>
    <pageSetUpPr autoPageBreaks="0" fitToPage="1"/>
  </sheetPr>
  <dimension ref="A1:AQ84"/>
  <sheetViews>
    <sheetView showGridLines="0" zoomScaleNormal="100" zoomScaleSheetLayoutView="74" workbookViewId="0">
      <selection activeCell="A3" sqref="A3"/>
    </sheetView>
  </sheetViews>
  <sheetFormatPr defaultColWidth="2.33203125" defaultRowHeight="10.5" customHeight="1"/>
  <cols>
    <col min="1" max="1" width="2.1640625" customWidth="1"/>
    <col min="2" max="2" width="1.83203125" customWidth="1"/>
    <col min="3" max="3" width="3.1640625" customWidth="1"/>
    <col min="4" max="4" width="3.5" customWidth="1"/>
    <col min="5" max="5" width="5.1640625" customWidth="1"/>
    <col min="6" max="7" width="6.6640625" customWidth="1"/>
    <col min="8" max="8" width="6" customWidth="1"/>
    <col min="9" max="13" width="11.33203125" customWidth="1"/>
    <col min="14" max="14" width="2.6640625" customWidth="1"/>
    <col min="15" max="15" width="8.33203125" customWidth="1"/>
    <col min="16" max="16" width="6.6640625" customWidth="1"/>
    <col min="17" max="18" width="6.33203125" customWidth="1"/>
    <col min="19" max="20" width="7" customWidth="1"/>
    <col min="21" max="21" width="10.33203125" customWidth="1"/>
    <col min="22" max="22" width="6.83203125" customWidth="1"/>
    <col min="23" max="23" width="6" customWidth="1"/>
    <col min="24" max="24" width="6.33203125" customWidth="1"/>
    <col min="25" max="25" width="7.33203125" customWidth="1"/>
    <col min="26" max="26" width="2.6640625" customWidth="1"/>
    <col min="27" max="27" width="8.33203125" customWidth="1"/>
    <col min="28" max="28" width="6.6640625" customWidth="1"/>
    <col min="29" max="29" width="5.33203125" customWidth="1"/>
    <col min="30" max="31" width="7.83203125" customWidth="1"/>
    <col min="32" max="32" width="6.33203125" customWidth="1"/>
    <col min="33" max="33" width="10.33203125" customWidth="1"/>
    <col min="34" max="34" width="6.83203125" customWidth="1"/>
    <col min="35" max="35" width="6" customWidth="1"/>
    <col min="36" max="36" width="6.33203125" customWidth="1"/>
    <col min="37" max="37" width="7.33203125" customWidth="1"/>
    <col min="38" max="45" width="2.33203125" customWidth="1"/>
  </cols>
  <sheetData>
    <row r="1" spans="1:43" s="871" customFormat="1" ht="39" customHeight="1"/>
    <row r="2" spans="1:43" s="872" customFormat="1" ht="30" customHeight="1">
      <c r="C2" s="873"/>
      <c r="D2" s="874"/>
      <c r="E2" s="874"/>
      <c r="F2" s="874"/>
      <c r="G2" s="874"/>
      <c r="H2" s="874"/>
    </row>
    <row r="3" spans="1:43" s="875" customFormat="1" ht="45" customHeight="1">
      <c r="C3" s="857"/>
      <c r="D3" s="876"/>
      <c r="E3" s="876"/>
      <c r="F3" s="876"/>
      <c r="G3" s="876"/>
      <c r="H3" s="876"/>
    </row>
    <row r="4" spans="1:43" ht="13.5" customHeight="1">
      <c r="A4" s="206"/>
      <c r="B4" s="206"/>
      <c r="C4" s="206"/>
      <c r="D4" s="206"/>
      <c r="E4" s="206"/>
      <c r="F4" s="206"/>
      <c r="G4" s="206"/>
      <c r="H4" s="206"/>
      <c r="I4" s="206"/>
      <c r="J4" s="206"/>
      <c r="K4" s="206"/>
      <c r="L4" s="206"/>
      <c r="M4" s="206"/>
      <c r="N4" s="206"/>
      <c r="O4" s="206"/>
      <c r="P4" s="206"/>
      <c r="Q4" s="206"/>
      <c r="R4" s="206"/>
      <c r="S4" s="206"/>
      <c r="T4" s="206"/>
      <c r="U4" s="206"/>
      <c r="V4" s="206"/>
      <c r="W4" s="206"/>
      <c r="X4" s="206"/>
      <c r="Y4" s="206"/>
      <c r="Z4" s="206"/>
      <c r="AA4" s="206"/>
      <c r="AB4" s="206"/>
      <c r="AC4" s="206"/>
      <c r="AD4" s="206"/>
      <c r="AE4" s="206"/>
      <c r="AF4" s="206"/>
      <c r="AG4" s="206"/>
      <c r="AH4" s="206"/>
      <c r="AI4" s="206"/>
      <c r="AJ4" s="206"/>
      <c r="AK4" s="206"/>
      <c r="AL4" s="206"/>
      <c r="AM4" s="206"/>
      <c r="AN4" s="206"/>
      <c r="AO4" s="206"/>
      <c r="AP4" s="206"/>
      <c r="AQ4" s="206"/>
    </row>
    <row r="5" spans="1:43" ht="13.5" customHeight="1">
      <c r="A5" s="20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c r="AD5" s="206"/>
      <c r="AE5" s="206"/>
      <c r="AF5" s="206"/>
      <c r="AG5" s="206"/>
      <c r="AH5" s="206"/>
      <c r="AI5" s="206"/>
      <c r="AJ5" s="206"/>
      <c r="AK5" s="206"/>
      <c r="AL5" s="206"/>
      <c r="AM5" s="206"/>
      <c r="AN5" s="206"/>
      <c r="AO5" s="206"/>
      <c r="AP5" s="206"/>
      <c r="AQ5" s="206"/>
    </row>
    <row r="6" spans="1:43" ht="13.5" customHeight="1">
      <c r="A6" s="206"/>
      <c r="B6" s="206"/>
      <c r="C6" s="206"/>
      <c r="D6" s="206"/>
      <c r="E6" s="206"/>
      <c r="F6" s="206"/>
      <c r="G6" s="206"/>
      <c r="H6" s="206"/>
      <c r="I6" s="206"/>
      <c r="J6" s="206"/>
      <c r="K6" s="206"/>
      <c r="L6" s="206"/>
      <c r="M6" s="206"/>
      <c r="N6" s="206"/>
      <c r="O6" s="206"/>
      <c r="P6" s="206"/>
      <c r="Q6" s="206"/>
      <c r="R6" s="206"/>
      <c r="S6" s="206"/>
      <c r="T6" s="206"/>
      <c r="U6" s="206"/>
      <c r="V6" s="206"/>
      <c r="W6" s="206"/>
      <c r="X6" s="206"/>
      <c r="Y6" s="206"/>
      <c r="Z6" s="206"/>
      <c r="AA6" s="206"/>
      <c r="AB6" s="206"/>
      <c r="AC6" s="206"/>
      <c r="AD6" s="206"/>
      <c r="AE6" s="206"/>
      <c r="AF6" s="206"/>
      <c r="AG6" s="206"/>
      <c r="AH6" s="206"/>
      <c r="AI6" s="206"/>
      <c r="AJ6" s="206"/>
      <c r="AK6" s="206"/>
      <c r="AL6" s="206"/>
      <c r="AM6" s="206"/>
      <c r="AN6" s="206"/>
      <c r="AO6" s="206"/>
      <c r="AP6" s="206"/>
      <c r="AQ6" s="206"/>
    </row>
    <row r="7" spans="1:43" ht="13.5" customHeight="1">
      <c r="A7" s="206"/>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c r="AD7" s="206"/>
      <c r="AE7" s="206"/>
      <c r="AF7" s="206"/>
      <c r="AG7" s="206"/>
      <c r="AH7" s="206"/>
      <c r="AI7" s="206"/>
      <c r="AJ7" s="206"/>
      <c r="AK7" s="206"/>
      <c r="AL7" s="206"/>
      <c r="AM7" s="206"/>
      <c r="AN7" s="206"/>
      <c r="AO7" s="206"/>
      <c r="AP7" s="206"/>
      <c r="AQ7" s="206"/>
    </row>
    <row r="8" spans="1:43" ht="13.5" customHeight="1">
      <c r="A8" s="20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c r="AD8" s="206"/>
      <c r="AE8" s="206"/>
      <c r="AF8" s="206"/>
      <c r="AG8" s="206"/>
      <c r="AH8" s="206"/>
      <c r="AI8" s="206"/>
      <c r="AJ8" s="206"/>
      <c r="AK8" s="206"/>
      <c r="AL8" s="206"/>
      <c r="AM8" s="206"/>
      <c r="AN8" s="206"/>
      <c r="AO8" s="206"/>
      <c r="AP8" s="206"/>
      <c r="AQ8" s="206"/>
    </row>
    <row r="9" spans="1:43" ht="13.5" customHeight="1">
      <c r="A9" s="20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c r="AD9" s="206"/>
      <c r="AE9" s="206"/>
      <c r="AF9" s="206"/>
      <c r="AG9" s="206"/>
      <c r="AH9" s="206"/>
      <c r="AI9" s="206"/>
      <c r="AJ9" s="206"/>
      <c r="AK9" s="206"/>
      <c r="AL9" s="206"/>
      <c r="AM9" s="206"/>
      <c r="AN9" s="206"/>
      <c r="AO9" s="206"/>
      <c r="AP9" s="206"/>
      <c r="AQ9" s="206"/>
    </row>
    <row r="10" spans="1:43" ht="4.9000000000000004" customHeight="1">
      <c r="A10" s="20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c r="AD10" s="206"/>
      <c r="AE10" s="206"/>
      <c r="AF10" s="206"/>
      <c r="AG10" s="206"/>
      <c r="AH10" s="206"/>
      <c r="AI10" s="206"/>
      <c r="AJ10" s="206"/>
      <c r="AK10" s="206"/>
      <c r="AL10" s="206"/>
      <c r="AM10" s="206"/>
      <c r="AN10" s="206"/>
      <c r="AO10" s="206"/>
      <c r="AP10" s="206"/>
      <c r="AQ10" s="206"/>
    </row>
    <row r="11" spans="1:43">
      <c r="A11" s="20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c r="AD11" s="206"/>
      <c r="AE11" s="206"/>
      <c r="AF11" s="206"/>
      <c r="AG11" s="206"/>
      <c r="AH11" s="206"/>
      <c r="AI11" s="206"/>
      <c r="AJ11" s="206"/>
      <c r="AK11" s="206"/>
      <c r="AL11" s="206"/>
      <c r="AM11" s="206"/>
      <c r="AN11" s="206"/>
      <c r="AO11" s="206"/>
      <c r="AP11" s="206"/>
      <c r="AQ11" s="206"/>
    </row>
    <row r="12" spans="1:43">
      <c r="A12" s="20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c r="AD12" s="206"/>
      <c r="AE12" s="206"/>
      <c r="AF12" s="206"/>
      <c r="AG12" s="206"/>
      <c r="AH12" s="206"/>
      <c r="AI12" s="206"/>
      <c r="AJ12" s="206"/>
      <c r="AK12" s="206"/>
      <c r="AL12" s="206"/>
      <c r="AM12" s="206"/>
      <c r="AN12" s="206"/>
      <c r="AO12" s="206"/>
      <c r="AP12" s="206"/>
      <c r="AQ12" s="206"/>
    </row>
    <row r="13" spans="1:43">
      <c r="A13" s="20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c r="AD13" s="206"/>
      <c r="AE13" s="206"/>
      <c r="AF13" s="206"/>
      <c r="AG13" s="206"/>
      <c r="AH13" s="206"/>
      <c r="AI13" s="206"/>
      <c r="AJ13" s="206"/>
      <c r="AK13" s="206"/>
      <c r="AL13" s="206"/>
      <c r="AM13" s="206"/>
      <c r="AN13" s="206"/>
      <c r="AO13" s="206"/>
      <c r="AP13" s="206"/>
      <c r="AQ13" s="206"/>
    </row>
    <row r="14" spans="1:43" ht="10.35" customHeight="1">
      <c r="A14" s="20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c r="AD14" s="206"/>
      <c r="AE14" s="206"/>
      <c r="AF14" s="206"/>
      <c r="AG14" s="206"/>
      <c r="AH14" s="206"/>
      <c r="AI14" s="206"/>
      <c r="AJ14" s="206"/>
      <c r="AK14" s="206"/>
      <c r="AL14" s="206"/>
      <c r="AM14" s="206"/>
      <c r="AN14" s="206"/>
      <c r="AO14" s="206"/>
      <c r="AP14" s="206"/>
      <c r="AQ14" s="206"/>
    </row>
    <row r="15" spans="1:43" ht="10.35" customHeight="1">
      <c r="A15" s="206"/>
      <c r="B15" s="206"/>
      <c r="C15" s="206"/>
      <c r="D15" s="206"/>
      <c r="E15" s="206"/>
      <c r="F15" s="206"/>
      <c r="G15" s="206"/>
      <c r="H15" s="206"/>
      <c r="I15" s="206"/>
      <c r="J15" s="206"/>
      <c r="K15" s="206"/>
      <c r="L15" s="206"/>
      <c r="M15" s="206"/>
      <c r="N15" s="206"/>
      <c r="O15" s="206"/>
      <c r="P15" s="206"/>
      <c r="Q15" s="206"/>
      <c r="R15" s="206"/>
      <c r="S15" s="206"/>
      <c r="T15" s="206"/>
      <c r="U15" s="206"/>
      <c r="V15" s="206"/>
      <c r="W15" s="206"/>
      <c r="X15" s="206"/>
      <c r="Y15" s="206"/>
      <c r="Z15" s="206"/>
      <c r="AA15" s="206"/>
      <c r="AB15" s="206"/>
      <c r="AC15" s="206"/>
      <c r="AD15" s="206"/>
      <c r="AE15" s="206"/>
      <c r="AF15" s="206"/>
      <c r="AG15" s="206"/>
      <c r="AH15" s="206"/>
      <c r="AI15" s="206"/>
      <c r="AJ15" s="206"/>
      <c r="AK15" s="206"/>
      <c r="AL15" s="206"/>
      <c r="AM15" s="206"/>
      <c r="AN15" s="206"/>
      <c r="AO15" s="206"/>
      <c r="AP15" s="206"/>
      <c r="AQ15" s="206"/>
    </row>
    <row r="16" spans="1:43" ht="10.35" customHeight="1">
      <c r="A16" s="20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c r="AD16" s="206"/>
      <c r="AE16" s="206"/>
      <c r="AF16" s="206"/>
      <c r="AG16" s="206"/>
      <c r="AH16" s="206"/>
      <c r="AI16" s="206"/>
      <c r="AJ16" s="206"/>
      <c r="AK16" s="206"/>
      <c r="AL16" s="206"/>
      <c r="AM16" s="206"/>
      <c r="AN16" s="206"/>
      <c r="AO16" s="206"/>
      <c r="AP16" s="206"/>
      <c r="AQ16" s="206"/>
    </row>
    <row r="17" spans="1:43" ht="10.35" customHeight="1">
      <c r="A17" s="20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c r="AD17" s="206"/>
      <c r="AE17" s="206"/>
      <c r="AF17" s="206"/>
      <c r="AG17" s="206"/>
      <c r="AH17" s="206"/>
      <c r="AI17" s="206"/>
      <c r="AJ17" s="206"/>
      <c r="AK17" s="206"/>
      <c r="AL17" s="206"/>
      <c r="AM17" s="206"/>
      <c r="AN17" s="206"/>
      <c r="AO17" s="206"/>
      <c r="AP17" s="206"/>
      <c r="AQ17" s="206"/>
    </row>
    <row r="18" spans="1:43" ht="10.35" customHeight="1">
      <c r="A18" s="20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c r="AD18" s="206"/>
      <c r="AE18" s="206"/>
      <c r="AF18" s="206"/>
      <c r="AG18" s="206"/>
      <c r="AH18" s="206"/>
      <c r="AI18" s="206"/>
      <c r="AJ18" s="206"/>
      <c r="AK18" s="206"/>
      <c r="AL18" s="206"/>
      <c r="AM18" s="206"/>
      <c r="AN18" s="206"/>
      <c r="AO18" s="206"/>
      <c r="AP18" s="206"/>
      <c r="AQ18" s="206"/>
    </row>
    <row r="19" spans="1:43" ht="1.9" customHeight="1">
      <c r="A19" s="20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c r="AD19" s="206"/>
      <c r="AE19" s="206"/>
      <c r="AF19" s="206"/>
      <c r="AG19" s="206"/>
      <c r="AH19" s="206"/>
      <c r="AI19" s="206"/>
      <c r="AJ19" s="206"/>
      <c r="AK19" s="206"/>
      <c r="AL19" s="206"/>
      <c r="AM19" s="206"/>
      <c r="AN19" s="206"/>
      <c r="AO19" s="206"/>
      <c r="AP19" s="206"/>
      <c r="AQ19" s="206"/>
    </row>
    <row r="20" spans="1:43">
      <c r="A20" s="20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c r="AD20" s="206"/>
      <c r="AE20" s="206"/>
      <c r="AF20" s="206"/>
      <c r="AG20" s="206"/>
      <c r="AH20" s="206"/>
      <c r="AI20" s="206"/>
      <c r="AJ20" s="206"/>
      <c r="AK20" s="206"/>
      <c r="AL20" s="206"/>
      <c r="AM20" s="206"/>
      <c r="AN20" s="206"/>
      <c r="AO20" s="206"/>
      <c r="AP20" s="206"/>
      <c r="AQ20" s="206"/>
    </row>
    <row r="21" spans="1:43">
      <c r="A21" s="20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c r="AD21" s="206"/>
      <c r="AE21" s="206"/>
      <c r="AF21" s="206"/>
      <c r="AG21" s="206"/>
      <c r="AH21" s="206"/>
      <c r="AI21" s="206"/>
      <c r="AJ21" s="206"/>
      <c r="AK21" s="206"/>
      <c r="AL21" s="206"/>
      <c r="AM21" s="206"/>
      <c r="AN21" s="206"/>
      <c r="AO21" s="206"/>
      <c r="AP21" s="206"/>
      <c r="AQ21" s="206"/>
    </row>
    <row r="22" spans="1:43">
      <c r="A22" s="20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c r="AD22" s="206"/>
      <c r="AE22" s="206"/>
      <c r="AF22" s="206"/>
      <c r="AG22" s="206"/>
      <c r="AH22" s="206"/>
      <c r="AI22" s="206"/>
      <c r="AJ22" s="206"/>
      <c r="AK22" s="206"/>
      <c r="AL22" s="206"/>
      <c r="AM22" s="206"/>
      <c r="AN22" s="206"/>
      <c r="AO22" s="206"/>
      <c r="AP22" s="206"/>
      <c r="AQ22" s="206"/>
    </row>
    <row r="23" spans="1:43">
      <c r="A23" s="20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c r="AD23" s="206"/>
      <c r="AE23" s="206"/>
      <c r="AF23" s="206"/>
      <c r="AG23" s="206"/>
      <c r="AH23" s="206"/>
      <c r="AI23" s="206"/>
      <c r="AJ23" s="206"/>
      <c r="AK23" s="206"/>
      <c r="AL23" s="206"/>
      <c r="AM23" s="206"/>
      <c r="AN23" s="206"/>
      <c r="AO23" s="206"/>
      <c r="AP23" s="206"/>
      <c r="AQ23" s="206"/>
    </row>
    <row r="24" spans="1:43">
      <c r="A24" s="20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c r="AD24" s="206"/>
      <c r="AE24" s="206"/>
      <c r="AF24" s="206"/>
      <c r="AG24" s="206"/>
      <c r="AH24" s="206"/>
      <c r="AI24" s="206"/>
      <c r="AJ24" s="206"/>
      <c r="AK24" s="206"/>
      <c r="AL24" s="206"/>
      <c r="AM24" s="206"/>
      <c r="AN24" s="206"/>
      <c r="AO24" s="206"/>
      <c r="AP24" s="206"/>
      <c r="AQ24" s="206"/>
    </row>
    <row r="25" spans="1:43">
      <c r="A25" s="20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c r="AD25" s="206"/>
      <c r="AE25" s="206"/>
      <c r="AF25" s="206"/>
      <c r="AG25" s="206"/>
      <c r="AH25" s="206"/>
      <c r="AI25" s="206"/>
      <c r="AJ25" s="206"/>
      <c r="AK25" s="206"/>
      <c r="AL25" s="206"/>
      <c r="AM25" s="206"/>
      <c r="AN25" s="206"/>
      <c r="AO25" s="206"/>
      <c r="AP25" s="206"/>
      <c r="AQ25" s="206"/>
    </row>
    <row r="26" spans="1:43">
      <c r="A26" s="20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c r="AD26" s="206"/>
      <c r="AE26" s="206"/>
      <c r="AF26" s="206"/>
      <c r="AG26" s="206"/>
      <c r="AH26" s="206"/>
      <c r="AI26" s="206"/>
      <c r="AJ26" s="206"/>
      <c r="AK26" s="206"/>
      <c r="AL26" s="206"/>
      <c r="AM26" s="206"/>
      <c r="AN26" s="206"/>
      <c r="AO26" s="206"/>
      <c r="AP26" s="206"/>
      <c r="AQ26" s="206"/>
    </row>
    <row r="27" spans="1:43" ht="1.9" customHeight="1">
      <c r="A27" s="20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c r="AD27" s="206"/>
      <c r="AE27" s="206"/>
      <c r="AF27" s="206"/>
      <c r="AG27" s="206"/>
      <c r="AH27" s="206"/>
      <c r="AI27" s="206"/>
      <c r="AJ27" s="206"/>
      <c r="AK27" s="206"/>
      <c r="AL27" s="206"/>
      <c r="AM27" s="206"/>
      <c r="AN27" s="206"/>
      <c r="AO27" s="206"/>
      <c r="AP27" s="206"/>
      <c r="AQ27" s="206"/>
    </row>
    <row r="28" spans="1:43">
      <c r="A28" s="20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c r="AD28" s="206"/>
      <c r="AE28" s="206"/>
      <c r="AF28" s="206"/>
      <c r="AG28" s="206"/>
      <c r="AH28" s="206"/>
      <c r="AI28" s="206"/>
      <c r="AJ28" s="206"/>
      <c r="AK28" s="206"/>
      <c r="AL28" s="206"/>
      <c r="AM28" s="206"/>
      <c r="AN28" s="206"/>
      <c r="AO28" s="206"/>
      <c r="AP28" s="206"/>
      <c r="AQ28" s="206"/>
    </row>
    <row r="29" spans="1:43">
      <c r="A29" s="20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c r="AD29" s="206"/>
      <c r="AE29" s="206"/>
      <c r="AF29" s="206"/>
      <c r="AG29" s="206"/>
      <c r="AH29" s="206"/>
      <c r="AI29" s="206"/>
      <c r="AJ29" s="206"/>
      <c r="AK29" s="206"/>
      <c r="AL29" s="206"/>
      <c r="AM29" s="206"/>
      <c r="AN29" s="206"/>
      <c r="AO29" s="206"/>
      <c r="AP29" s="206"/>
      <c r="AQ29" s="206"/>
    </row>
    <row r="30" spans="1:43">
      <c r="A30" s="20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c r="AD30" s="206"/>
      <c r="AE30" s="206"/>
      <c r="AF30" s="206"/>
      <c r="AG30" s="206"/>
      <c r="AH30" s="206"/>
      <c r="AI30" s="206"/>
      <c r="AJ30" s="206"/>
      <c r="AK30" s="206"/>
      <c r="AL30" s="206"/>
      <c r="AM30" s="206"/>
      <c r="AN30" s="206"/>
      <c r="AO30" s="206"/>
      <c r="AP30" s="206"/>
      <c r="AQ30" s="206"/>
    </row>
    <row r="31" spans="1:43">
      <c r="A31" s="206"/>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206"/>
    </row>
    <row r="32" spans="1:43">
      <c r="A32" s="206"/>
      <c r="B32" s="206"/>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206"/>
      <c r="AM32" s="206"/>
      <c r="AN32" s="206"/>
      <c r="AO32" s="206"/>
      <c r="AP32" s="206"/>
      <c r="AQ32" s="206"/>
    </row>
    <row r="33" spans="1:43">
      <c r="A33" s="206"/>
      <c r="B33" s="206"/>
      <c r="C33" s="206"/>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206"/>
      <c r="AM33" s="206"/>
      <c r="AN33" s="206"/>
      <c r="AO33" s="206"/>
      <c r="AP33" s="206"/>
      <c r="AQ33" s="206"/>
    </row>
    <row r="34" spans="1:43" ht="11.45" customHeight="1">
      <c r="A34" s="206"/>
      <c r="B34" s="206"/>
      <c r="C34" s="206"/>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row>
    <row r="35" spans="1:43" ht="1.9" customHeight="1">
      <c r="A35" s="206"/>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c r="AD35" s="206"/>
      <c r="AE35" s="206"/>
      <c r="AF35" s="206"/>
      <c r="AG35" s="206"/>
      <c r="AH35" s="206"/>
      <c r="AI35" s="206"/>
      <c r="AJ35" s="206"/>
      <c r="AK35" s="206"/>
      <c r="AL35" s="206"/>
      <c r="AM35" s="206"/>
      <c r="AN35" s="206"/>
      <c r="AO35" s="206"/>
      <c r="AP35" s="206"/>
      <c r="AQ35" s="206"/>
    </row>
    <row r="36" spans="1:43" ht="1.9" customHeight="1">
      <c r="A36" s="206"/>
      <c r="B36" s="206"/>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c r="AD36" s="206"/>
      <c r="AE36" s="206"/>
      <c r="AF36" s="206"/>
      <c r="AG36" s="206"/>
      <c r="AH36" s="206"/>
      <c r="AI36" s="206"/>
      <c r="AJ36" s="206"/>
      <c r="AK36" s="206"/>
      <c r="AL36" s="206"/>
      <c r="AM36" s="206"/>
      <c r="AN36" s="206"/>
      <c r="AO36" s="206"/>
      <c r="AP36" s="206"/>
      <c r="AQ36" s="206"/>
    </row>
    <row r="37" spans="1:43">
      <c r="A37" s="206"/>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c r="AQ37" s="206"/>
    </row>
    <row r="38" spans="1:43" ht="4.9000000000000004" customHeight="1">
      <c r="A38" s="206"/>
      <c r="B38" s="206"/>
      <c r="C38" s="206"/>
      <c r="D38" s="206"/>
      <c r="E38" s="206"/>
      <c r="F38" s="206"/>
      <c r="G38" s="206"/>
      <c r="H38" s="206"/>
      <c r="I38" s="206"/>
      <c r="J38" s="206"/>
      <c r="K38" s="206"/>
      <c r="L38" s="206"/>
      <c r="M38" s="206"/>
      <c r="N38" s="206"/>
      <c r="O38" s="206"/>
      <c r="P38" s="206"/>
      <c r="Q38" s="206"/>
      <c r="R38" s="206"/>
      <c r="S38" s="206"/>
      <c r="T38" s="206"/>
      <c r="U38" s="206"/>
      <c r="V38" s="206"/>
      <c r="W38" s="206"/>
      <c r="X38" s="206"/>
      <c r="Y38" s="206"/>
      <c r="Z38" s="206"/>
      <c r="AA38" s="206"/>
      <c r="AB38" s="206"/>
      <c r="AC38" s="206"/>
      <c r="AD38" s="206"/>
      <c r="AE38" s="206"/>
      <c r="AF38" s="206"/>
      <c r="AG38" s="206"/>
      <c r="AH38" s="206"/>
      <c r="AI38" s="206"/>
      <c r="AJ38" s="206"/>
      <c r="AK38" s="206"/>
      <c r="AL38" s="206"/>
      <c r="AM38" s="206"/>
      <c r="AN38" s="206"/>
      <c r="AO38" s="206"/>
      <c r="AP38" s="206"/>
      <c r="AQ38" s="206"/>
    </row>
    <row r="39" spans="1:43" ht="12" customHeight="1">
      <c r="A39" s="206"/>
      <c r="B39" s="206"/>
      <c r="C39" s="206"/>
      <c r="D39" s="206"/>
      <c r="E39" s="206"/>
      <c r="F39" s="206"/>
      <c r="G39" s="206"/>
      <c r="H39" s="206"/>
      <c r="I39" s="206"/>
      <c r="J39" s="206"/>
      <c r="K39" s="206"/>
      <c r="L39" s="206"/>
      <c r="M39" s="206"/>
      <c r="N39" s="206"/>
      <c r="O39" s="206"/>
      <c r="P39" s="206"/>
      <c r="Q39" s="206"/>
      <c r="R39" s="206"/>
      <c r="S39" s="206"/>
      <c r="T39" s="206"/>
      <c r="U39" s="206"/>
      <c r="V39" s="206"/>
      <c r="W39" s="206"/>
      <c r="X39" s="206"/>
      <c r="Y39" s="206"/>
      <c r="Z39" s="206"/>
      <c r="AA39" s="206"/>
      <c r="AB39" s="206"/>
      <c r="AC39" s="206"/>
      <c r="AD39" s="206"/>
      <c r="AE39" s="206"/>
      <c r="AF39" s="206"/>
      <c r="AG39" s="206"/>
      <c r="AH39" s="206"/>
      <c r="AI39" s="206"/>
      <c r="AJ39" s="206"/>
      <c r="AK39" s="206"/>
      <c r="AL39" s="206"/>
      <c r="AM39" s="206"/>
      <c r="AN39" s="206"/>
      <c r="AO39" s="206"/>
      <c r="AP39" s="206"/>
      <c r="AQ39" s="206"/>
    </row>
    <row r="40" spans="1:43" ht="3" customHeight="1">
      <c r="A40" s="206"/>
      <c r="B40" s="206"/>
      <c r="C40" s="206"/>
      <c r="D40" s="206"/>
      <c r="E40" s="206"/>
      <c r="F40" s="206"/>
      <c r="G40" s="206"/>
      <c r="H40" s="206"/>
      <c r="I40" s="206"/>
      <c r="J40" s="206"/>
      <c r="K40" s="206"/>
      <c r="L40" s="206"/>
      <c r="M40" s="206"/>
      <c r="N40" s="206"/>
      <c r="O40" s="206"/>
      <c r="P40" s="206"/>
      <c r="Q40" s="206"/>
      <c r="R40" s="206"/>
      <c r="S40" s="206"/>
      <c r="T40" s="206"/>
      <c r="U40" s="206"/>
      <c r="V40" s="206"/>
      <c r="W40" s="206"/>
      <c r="X40" s="206"/>
      <c r="Y40" s="206"/>
      <c r="Z40" s="206"/>
      <c r="AA40" s="206"/>
      <c r="AB40" s="206"/>
      <c r="AC40" s="206"/>
      <c r="AD40" s="206"/>
      <c r="AE40" s="206"/>
      <c r="AF40" s="206"/>
      <c r="AG40" s="206"/>
      <c r="AH40" s="206"/>
      <c r="AI40" s="206"/>
      <c r="AJ40" s="206"/>
      <c r="AK40" s="206"/>
      <c r="AL40" s="206"/>
      <c r="AM40" s="206"/>
      <c r="AN40" s="206"/>
      <c r="AO40" s="206"/>
      <c r="AP40" s="206"/>
      <c r="AQ40" s="206"/>
    </row>
    <row r="41" spans="1:43" ht="12" customHeight="1">
      <c r="A41" s="206"/>
      <c r="B41" s="206"/>
      <c r="C41" s="206"/>
      <c r="D41" s="206"/>
      <c r="E41" s="206"/>
      <c r="F41" s="206"/>
      <c r="G41" s="206"/>
      <c r="H41" s="206"/>
      <c r="I41" s="206"/>
      <c r="J41" s="206"/>
      <c r="K41" s="206"/>
      <c r="L41" s="206"/>
      <c r="M41" s="206"/>
      <c r="N41" s="206"/>
      <c r="O41" s="206"/>
      <c r="P41" s="206"/>
      <c r="Q41" s="206"/>
      <c r="R41" s="206"/>
      <c r="S41" s="206"/>
      <c r="T41" s="206"/>
      <c r="U41" s="206"/>
      <c r="V41" s="206"/>
      <c r="W41" s="206"/>
      <c r="X41" s="206"/>
      <c r="Y41" s="206"/>
      <c r="Z41" s="206"/>
      <c r="AA41" s="206"/>
      <c r="AB41" s="206"/>
      <c r="AC41" s="206"/>
      <c r="AD41" s="206"/>
      <c r="AE41" s="206"/>
      <c r="AF41" s="206"/>
      <c r="AG41" s="206"/>
      <c r="AH41" s="206"/>
      <c r="AI41" s="206"/>
      <c r="AJ41" s="206"/>
      <c r="AK41" s="206"/>
      <c r="AL41" s="206"/>
      <c r="AM41" s="206"/>
      <c r="AN41" s="206"/>
      <c r="AO41" s="206"/>
      <c r="AP41" s="206"/>
      <c r="AQ41" s="206"/>
    </row>
    <row r="42" spans="1:43" ht="12" customHeight="1">
      <c r="A42" s="206"/>
      <c r="B42" s="206"/>
      <c r="C42" s="206"/>
      <c r="D42" s="206"/>
      <c r="E42" s="206"/>
      <c r="F42" s="206"/>
      <c r="G42" s="206"/>
      <c r="H42" s="206"/>
      <c r="I42" s="206"/>
      <c r="J42" s="206"/>
      <c r="K42" s="206"/>
      <c r="L42" s="206"/>
      <c r="M42" s="206"/>
      <c r="N42" s="206"/>
      <c r="O42" s="206"/>
      <c r="P42" s="206"/>
      <c r="Q42" s="206"/>
      <c r="R42" s="206"/>
      <c r="S42" s="206"/>
      <c r="T42" s="206"/>
      <c r="U42" s="206"/>
      <c r="V42" s="206"/>
      <c r="W42" s="206"/>
      <c r="X42" s="206"/>
      <c r="Y42" s="206"/>
      <c r="Z42" s="206"/>
      <c r="AA42" s="206"/>
      <c r="AB42" s="206"/>
      <c r="AC42" s="206"/>
      <c r="AD42" s="206"/>
      <c r="AE42" s="206"/>
      <c r="AF42" s="206"/>
      <c r="AG42" s="206"/>
      <c r="AH42" s="206"/>
      <c r="AI42" s="206"/>
      <c r="AJ42" s="206"/>
      <c r="AK42" s="206"/>
      <c r="AL42" s="206"/>
      <c r="AM42" s="206"/>
      <c r="AN42" s="206"/>
      <c r="AO42" s="206"/>
      <c r="AP42" s="206"/>
      <c r="AQ42" s="206"/>
    </row>
    <row r="43" spans="1:43" ht="12" customHeight="1">
      <c r="A43" s="206"/>
      <c r="B43" s="206"/>
      <c r="C43" s="206"/>
      <c r="D43" s="206"/>
      <c r="E43" s="206"/>
      <c r="F43" s="206"/>
      <c r="G43" s="206"/>
      <c r="H43" s="206"/>
      <c r="I43" s="206"/>
      <c r="J43" s="206"/>
      <c r="K43" s="206"/>
      <c r="L43" s="206"/>
      <c r="M43" s="206"/>
      <c r="N43" s="206"/>
      <c r="O43" s="206"/>
      <c r="P43" s="206"/>
      <c r="Q43" s="206"/>
      <c r="R43" s="206"/>
      <c r="S43" s="206"/>
      <c r="T43" s="206"/>
      <c r="U43" s="206"/>
      <c r="V43" s="206"/>
      <c r="W43" s="206"/>
      <c r="X43" s="206"/>
      <c r="Y43" s="206"/>
      <c r="Z43" s="206"/>
      <c r="AA43" s="206"/>
      <c r="AB43" s="206"/>
      <c r="AC43" s="206"/>
      <c r="AD43" s="206"/>
      <c r="AE43" s="206"/>
      <c r="AF43" s="206"/>
      <c r="AG43" s="206"/>
      <c r="AH43" s="206"/>
      <c r="AI43" s="206"/>
      <c r="AJ43" s="206"/>
      <c r="AK43" s="206"/>
      <c r="AL43" s="206"/>
      <c r="AM43" s="206"/>
      <c r="AN43" s="206"/>
      <c r="AO43" s="206"/>
      <c r="AP43" s="206"/>
      <c r="AQ43" s="206"/>
    </row>
    <row r="44" spans="1:43" ht="12" customHeight="1">
      <c r="A44" s="206"/>
      <c r="B44" s="206"/>
      <c r="C44" s="206"/>
      <c r="D44" s="206"/>
      <c r="E44" s="206"/>
      <c r="F44" s="206"/>
      <c r="G44" s="206"/>
      <c r="H44" s="206"/>
      <c r="I44" s="206"/>
      <c r="J44" s="206"/>
      <c r="K44" s="206"/>
      <c r="L44" s="206"/>
      <c r="M44" s="206"/>
      <c r="N44" s="206"/>
      <c r="O44" s="206"/>
      <c r="P44" s="206"/>
      <c r="Q44" s="206"/>
      <c r="R44" s="206"/>
      <c r="S44" s="206"/>
      <c r="T44" s="206"/>
      <c r="U44" s="206"/>
      <c r="V44" s="206"/>
      <c r="W44" s="206"/>
      <c r="X44" s="206"/>
      <c r="Y44" s="206"/>
      <c r="Z44" s="206"/>
      <c r="AA44" s="206"/>
      <c r="AB44" s="206"/>
      <c r="AC44" s="206"/>
      <c r="AD44" s="206"/>
      <c r="AE44" s="206"/>
      <c r="AF44" s="206"/>
      <c r="AG44" s="206"/>
      <c r="AH44" s="206"/>
      <c r="AI44" s="206"/>
      <c r="AJ44" s="206"/>
      <c r="AK44" s="206"/>
      <c r="AL44" s="206"/>
      <c r="AM44" s="206"/>
      <c r="AN44" s="206"/>
      <c r="AO44" s="206"/>
      <c r="AP44" s="206"/>
      <c r="AQ44" s="206"/>
    </row>
    <row r="45" spans="1:43" ht="12" customHeight="1">
      <c r="A45" s="206"/>
      <c r="B45" s="206"/>
      <c r="C45" s="206"/>
      <c r="D45" s="206"/>
      <c r="E45" s="206"/>
      <c r="F45" s="206"/>
      <c r="G45" s="206"/>
      <c r="H45" s="206"/>
      <c r="I45" s="206"/>
      <c r="J45" s="206"/>
      <c r="K45" s="206"/>
      <c r="L45" s="206"/>
      <c r="M45" s="206"/>
      <c r="N45" s="206"/>
      <c r="O45" s="206"/>
      <c r="P45" s="206"/>
      <c r="Q45" s="206"/>
      <c r="R45" s="206"/>
      <c r="S45" s="206"/>
      <c r="T45" s="206"/>
      <c r="U45" s="206"/>
      <c r="V45" s="206"/>
      <c r="W45" s="206"/>
      <c r="X45" s="206"/>
      <c r="Y45" s="206"/>
      <c r="Z45" s="206"/>
      <c r="AA45" s="206"/>
      <c r="AB45" s="206"/>
      <c r="AC45" s="206"/>
      <c r="AD45" s="206"/>
      <c r="AE45" s="206"/>
      <c r="AF45" s="206"/>
      <c r="AG45" s="206"/>
      <c r="AH45" s="206"/>
      <c r="AI45" s="206"/>
      <c r="AJ45" s="206"/>
      <c r="AK45" s="206"/>
      <c r="AL45" s="206"/>
      <c r="AM45" s="206"/>
      <c r="AN45" s="206"/>
      <c r="AO45" s="206"/>
      <c r="AP45" s="206"/>
      <c r="AQ45" s="206"/>
    </row>
    <row r="46" spans="1:43" ht="12" customHeight="1">
      <c r="A46" s="206"/>
      <c r="B46" s="206"/>
      <c r="C46" s="206"/>
      <c r="D46" s="206"/>
      <c r="E46" s="206"/>
      <c r="F46" s="206"/>
      <c r="G46" s="206"/>
      <c r="H46" s="206"/>
      <c r="I46" s="206"/>
      <c r="J46" s="206"/>
      <c r="K46" s="206"/>
      <c r="L46" s="206"/>
      <c r="M46" s="206"/>
      <c r="N46" s="206"/>
      <c r="O46" s="206"/>
      <c r="P46" s="206"/>
      <c r="Q46" s="206"/>
      <c r="R46" s="206"/>
      <c r="S46" s="206"/>
      <c r="T46" s="206"/>
      <c r="U46" s="206"/>
      <c r="V46" s="206"/>
      <c r="W46" s="206"/>
      <c r="X46" s="206"/>
      <c r="Y46" s="206"/>
      <c r="Z46" s="206"/>
      <c r="AA46" s="206"/>
      <c r="AB46" s="206"/>
      <c r="AC46" s="206"/>
      <c r="AD46" s="206"/>
      <c r="AE46" s="206"/>
      <c r="AF46" s="206"/>
      <c r="AG46" s="206"/>
      <c r="AH46" s="206"/>
      <c r="AI46" s="206"/>
      <c r="AJ46" s="206"/>
      <c r="AK46" s="206"/>
      <c r="AL46" s="206"/>
      <c r="AM46" s="206"/>
      <c r="AN46" s="206"/>
      <c r="AO46" s="206"/>
      <c r="AP46" s="206"/>
      <c r="AQ46" s="206"/>
    </row>
    <row r="47" spans="1:43" ht="12" customHeight="1">
      <c r="A47" s="206"/>
      <c r="B47" s="206"/>
      <c r="C47" s="206"/>
      <c r="D47" s="206"/>
      <c r="E47" s="206"/>
      <c r="F47" s="206"/>
      <c r="G47" s="206"/>
      <c r="H47" s="206"/>
      <c r="I47" s="206"/>
      <c r="J47" s="206"/>
      <c r="K47" s="206"/>
      <c r="L47" s="206"/>
      <c r="M47" s="206"/>
      <c r="N47" s="206"/>
      <c r="O47" s="206"/>
      <c r="P47" s="206"/>
      <c r="Q47" s="206"/>
      <c r="R47" s="206"/>
      <c r="S47" s="206"/>
      <c r="T47" s="206"/>
      <c r="U47" s="206"/>
      <c r="V47" s="206"/>
      <c r="W47" s="206"/>
      <c r="X47" s="206"/>
      <c r="Y47" s="206"/>
      <c r="Z47" s="206"/>
      <c r="AA47" s="206"/>
      <c r="AB47" s="206"/>
      <c r="AC47" s="206"/>
      <c r="AD47" s="206"/>
      <c r="AE47" s="206"/>
      <c r="AF47" s="206"/>
      <c r="AG47" s="206"/>
      <c r="AH47" s="206"/>
      <c r="AI47" s="206"/>
      <c r="AJ47" s="206"/>
      <c r="AK47" s="206"/>
      <c r="AL47" s="206"/>
      <c r="AM47" s="206"/>
      <c r="AN47" s="206"/>
      <c r="AO47" s="206"/>
      <c r="AP47" s="206"/>
      <c r="AQ47" s="206"/>
    </row>
    <row r="48" spans="1:43" ht="12"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c r="AD48" s="206"/>
      <c r="AE48" s="206"/>
      <c r="AF48" s="206"/>
      <c r="AG48" s="206"/>
      <c r="AH48" s="206"/>
      <c r="AI48" s="206"/>
      <c r="AJ48" s="206"/>
      <c r="AK48" s="206"/>
      <c r="AL48" s="206"/>
      <c r="AM48" s="206"/>
      <c r="AN48" s="206"/>
      <c r="AO48" s="206"/>
      <c r="AP48" s="206"/>
      <c r="AQ48" s="206"/>
    </row>
    <row r="49" spans="1:43" ht="12" customHeight="1">
      <c r="A49" s="206"/>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c r="AD49" s="206"/>
      <c r="AE49" s="206"/>
      <c r="AF49" s="206"/>
      <c r="AG49" s="206"/>
      <c r="AH49" s="206"/>
      <c r="AI49" s="206"/>
      <c r="AJ49" s="206"/>
      <c r="AK49" s="206"/>
      <c r="AL49" s="206"/>
      <c r="AM49" s="206"/>
      <c r="AN49" s="206"/>
      <c r="AO49" s="206"/>
      <c r="AP49" s="206"/>
      <c r="AQ49" s="206"/>
    </row>
    <row r="50" spans="1:43" ht="12" customHeight="1">
      <c r="A50" s="206"/>
      <c r="B50" s="206"/>
      <c r="C50" s="206"/>
      <c r="D50" s="206"/>
      <c r="E50" s="206"/>
      <c r="F50" s="206"/>
      <c r="G50" s="206"/>
      <c r="H50" s="206"/>
      <c r="I50" s="206"/>
      <c r="J50" s="206"/>
      <c r="K50" s="206"/>
      <c r="L50" s="206"/>
      <c r="M50" s="206"/>
      <c r="N50" s="206"/>
      <c r="O50" s="206"/>
      <c r="P50" s="206"/>
      <c r="Q50" s="206"/>
      <c r="R50" s="206"/>
      <c r="S50" s="206"/>
      <c r="T50" s="206"/>
      <c r="U50" s="206"/>
      <c r="V50" s="206"/>
      <c r="W50" s="206"/>
      <c r="X50" s="206"/>
      <c r="Y50" s="206"/>
      <c r="Z50" s="206"/>
      <c r="AA50" s="206"/>
      <c r="AB50" s="206"/>
      <c r="AC50" s="206"/>
      <c r="AD50" s="206"/>
      <c r="AE50" s="206"/>
      <c r="AF50" s="206"/>
      <c r="AG50" s="206"/>
      <c r="AH50" s="206"/>
      <c r="AI50" s="206"/>
      <c r="AJ50" s="206"/>
      <c r="AK50" s="206"/>
      <c r="AL50" s="206"/>
      <c r="AM50" s="206"/>
      <c r="AN50" s="206"/>
      <c r="AO50" s="206"/>
      <c r="AP50" s="206"/>
      <c r="AQ50" s="206"/>
    </row>
    <row r="51" spans="1:43" ht="3" customHeight="1">
      <c r="A51" s="206"/>
      <c r="B51" s="206"/>
      <c r="C51" s="206"/>
      <c r="D51" s="206"/>
      <c r="E51" s="206"/>
      <c r="F51" s="206"/>
      <c r="G51" s="206"/>
      <c r="H51" s="206"/>
      <c r="I51" s="206"/>
      <c r="J51" s="206"/>
      <c r="K51" s="206"/>
      <c r="L51" s="206"/>
      <c r="M51" s="206"/>
      <c r="N51" s="206"/>
      <c r="O51" s="206"/>
      <c r="P51" s="206"/>
      <c r="Q51" s="206"/>
      <c r="R51" s="206"/>
      <c r="S51" s="206"/>
      <c r="T51" s="206"/>
      <c r="U51" s="206"/>
      <c r="V51" s="206"/>
      <c r="W51" s="206"/>
      <c r="X51" s="206"/>
      <c r="Y51" s="206"/>
      <c r="Z51" s="206"/>
      <c r="AA51" s="206"/>
      <c r="AB51" s="206"/>
      <c r="AC51" s="206"/>
      <c r="AD51" s="206"/>
      <c r="AE51" s="206"/>
      <c r="AF51" s="206"/>
      <c r="AG51" s="206"/>
      <c r="AH51" s="206"/>
      <c r="AI51" s="206"/>
      <c r="AJ51" s="206"/>
      <c r="AK51" s="206"/>
      <c r="AL51" s="206"/>
      <c r="AM51" s="206"/>
      <c r="AN51" s="206"/>
      <c r="AO51" s="206"/>
      <c r="AP51" s="206"/>
      <c r="AQ51" s="206"/>
    </row>
    <row r="52" spans="1:43" ht="12" customHeight="1">
      <c r="A52" s="206"/>
      <c r="B52" s="206"/>
      <c r="C52" s="206"/>
      <c r="D52" s="206"/>
      <c r="E52" s="206"/>
      <c r="F52" s="206"/>
      <c r="G52" s="206"/>
      <c r="H52" s="206"/>
      <c r="I52" s="206"/>
      <c r="J52" s="206"/>
      <c r="K52" s="206"/>
      <c r="L52" s="206"/>
      <c r="M52" s="206"/>
      <c r="N52" s="206"/>
      <c r="O52" s="206"/>
      <c r="P52" s="206"/>
      <c r="Q52" s="206"/>
      <c r="R52" s="206"/>
      <c r="S52" s="206"/>
      <c r="T52" s="206"/>
      <c r="U52" s="206"/>
      <c r="V52" s="206"/>
      <c r="W52" s="206"/>
      <c r="X52" s="206"/>
      <c r="Y52" s="206"/>
      <c r="Z52" s="206"/>
      <c r="AA52" s="206"/>
      <c r="AB52" s="206"/>
      <c r="AC52" s="206"/>
      <c r="AD52" s="206"/>
      <c r="AE52" s="206"/>
      <c r="AF52" s="206"/>
      <c r="AG52" s="206"/>
      <c r="AH52" s="206"/>
      <c r="AI52" s="206"/>
      <c r="AJ52" s="206"/>
      <c r="AK52" s="206"/>
      <c r="AL52" s="206"/>
      <c r="AM52" s="206"/>
      <c r="AN52" s="206"/>
      <c r="AO52" s="206"/>
      <c r="AP52" s="206"/>
      <c r="AQ52" s="206"/>
    </row>
    <row r="53" spans="1:43" ht="12" customHeight="1">
      <c r="A53" s="206"/>
      <c r="B53" s="206"/>
      <c r="C53" s="206"/>
      <c r="D53" s="206"/>
      <c r="E53" s="206"/>
      <c r="F53" s="206"/>
      <c r="G53" s="206"/>
      <c r="H53" s="206"/>
      <c r="I53" s="206"/>
      <c r="J53" s="206"/>
      <c r="K53" s="206"/>
      <c r="L53" s="206"/>
      <c r="M53" s="206"/>
      <c r="N53" s="206"/>
      <c r="O53" s="206"/>
      <c r="P53" s="206"/>
      <c r="Q53" s="206"/>
      <c r="R53" s="206"/>
      <c r="S53" s="206"/>
      <c r="T53" s="206"/>
      <c r="U53" s="206"/>
      <c r="V53" s="206"/>
      <c r="W53" s="206"/>
      <c r="X53" s="206"/>
      <c r="Y53" s="206"/>
      <c r="Z53" s="206"/>
      <c r="AA53" s="206"/>
      <c r="AB53" s="206"/>
      <c r="AC53" s="206"/>
      <c r="AD53" s="206"/>
      <c r="AE53" s="206"/>
      <c r="AF53" s="206"/>
      <c r="AG53" s="206"/>
      <c r="AH53" s="206"/>
      <c r="AI53" s="206"/>
      <c r="AJ53" s="206"/>
      <c r="AK53" s="206"/>
      <c r="AL53" s="206"/>
      <c r="AM53" s="206"/>
      <c r="AN53" s="206"/>
      <c r="AO53" s="206"/>
      <c r="AP53" s="206"/>
      <c r="AQ53" s="206"/>
    </row>
    <row r="54" spans="1:43" ht="12" customHeight="1">
      <c r="A54" s="206"/>
      <c r="B54" s="206"/>
      <c r="C54" s="206"/>
      <c r="D54" s="206"/>
      <c r="E54" s="206"/>
      <c r="F54" s="206"/>
      <c r="G54" s="206"/>
      <c r="H54" s="206"/>
      <c r="I54" s="206"/>
      <c r="J54" s="206"/>
      <c r="K54" s="206"/>
      <c r="L54" s="206"/>
      <c r="M54" s="206"/>
      <c r="N54" s="206"/>
      <c r="O54" s="206"/>
      <c r="P54" s="206"/>
      <c r="Q54" s="206"/>
      <c r="R54" s="206"/>
      <c r="S54" s="206"/>
      <c r="T54" s="206"/>
      <c r="U54" s="206"/>
      <c r="V54" s="206"/>
      <c r="W54" s="206"/>
      <c r="X54" s="206"/>
      <c r="Y54" s="206"/>
      <c r="Z54" s="206"/>
      <c r="AA54" s="206"/>
      <c r="AB54" s="206"/>
      <c r="AC54" s="206"/>
      <c r="AD54" s="206"/>
      <c r="AE54" s="206"/>
      <c r="AF54" s="206"/>
      <c r="AG54" s="206"/>
      <c r="AH54" s="206"/>
      <c r="AI54" s="206"/>
      <c r="AJ54" s="206"/>
      <c r="AK54" s="206"/>
      <c r="AL54" s="206"/>
      <c r="AM54" s="206"/>
      <c r="AN54" s="206"/>
      <c r="AO54" s="206"/>
      <c r="AP54" s="206"/>
      <c r="AQ54" s="206"/>
    </row>
    <row r="55" spans="1:43" ht="12" customHeight="1">
      <c r="A55" s="206"/>
      <c r="B55" s="206"/>
      <c r="C55" s="206"/>
      <c r="D55" s="206"/>
      <c r="E55" s="206"/>
      <c r="F55" s="206"/>
      <c r="G55" s="206"/>
      <c r="H55" s="206"/>
      <c r="I55" s="206"/>
      <c r="J55" s="206"/>
      <c r="K55" s="206"/>
      <c r="L55" s="206"/>
      <c r="M55" s="206"/>
      <c r="N55" s="206"/>
      <c r="O55" s="206"/>
      <c r="P55" s="206"/>
      <c r="Q55" s="206"/>
      <c r="R55" s="206"/>
      <c r="S55" s="206"/>
      <c r="T55" s="206"/>
      <c r="U55" s="206"/>
      <c r="V55" s="206"/>
      <c r="W55" s="206"/>
      <c r="X55" s="206"/>
      <c r="Y55" s="206"/>
      <c r="Z55" s="206"/>
      <c r="AA55" s="206"/>
      <c r="AB55" s="206"/>
      <c r="AC55" s="206"/>
      <c r="AD55" s="206"/>
      <c r="AE55" s="206"/>
      <c r="AF55" s="206"/>
      <c r="AG55" s="206"/>
      <c r="AH55" s="206"/>
      <c r="AI55" s="206"/>
      <c r="AJ55" s="206"/>
      <c r="AK55" s="206"/>
      <c r="AL55" s="206"/>
      <c r="AM55" s="206"/>
      <c r="AN55" s="206"/>
      <c r="AO55" s="206"/>
      <c r="AP55" s="206"/>
      <c r="AQ55" s="206"/>
    </row>
    <row r="56" spans="1:43" ht="12" customHeight="1">
      <c r="A56" s="206"/>
      <c r="B56" s="206"/>
      <c r="C56" s="206"/>
      <c r="D56" s="206"/>
      <c r="E56" s="206"/>
      <c r="F56" s="206"/>
      <c r="G56" s="206"/>
      <c r="H56" s="206"/>
      <c r="I56" s="206"/>
      <c r="J56" s="206"/>
      <c r="K56" s="206"/>
      <c r="L56" s="206"/>
      <c r="M56" s="206"/>
      <c r="N56" s="206"/>
      <c r="O56" s="206"/>
      <c r="P56" s="206"/>
      <c r="Q56" s="206"/>
      <c r="R56" s="206"/>
      <c r="S56" s="206"/>
      <c r="T56" s="206"/>
      <c r="U56" s="206"/>
      <c r="V56" s="206"/>
      <c r="W56" s="206"/>
      <c r="X56" s="206"/>
      <c r="Y56" s="206"/>
      <c r="Z56" s="206"/>
      <c r="AA56" s="206"/>
      <c r="AB56" s="206"/>
      <c r="AC56" s="206"/>
      <c r="AD56" s="206"/>
      <c r="AE56" s="206"/>
      <c r="AF56" s="206"/>
      <c r="AG56" s="206"/>
      <c r="AH56" s="206"/>
      <c r="AI56" s="206"/>
      <c r="AJ56" s="206"/>
      <c r="AK56" s="206"/>
      <c r="AL56" s="206"/>
      <c r="AM56" s="206"/>
      <c r="AN56" s="206"/>
      <c r="AO56" s="206"/>
      <c r="AP56" s="206"/>
      <c r="AQ56" s="206"/>
    </row>
    <row r="57" spans="1:43" ht="12" customHeight="1">
      <c r="A57" s="206"/>
      <c r="B57" s="206"/>
      <c r="C57" s="206"/>
      <c r="D57" s="206"/>
      <c r="E57" s="206"/>
      <c r="F57" s="206"/>
      <c r="G57" s="206"/>
      <c r="H57" s="206"/>
      <c r="I57" s="206"/>
      <c r="J57" s="206"/>
      <c r="K57" s="206"/>
      <c r="L57" s="206"/>
      <c r="M57" s="206"/>
      <c r="N57" s="206"/>
      <c r="O57" s="206"/>
      <c r="P57" s="206"/>
      <c r="Q57" s="206"/>
      <c r="R57" s="206"/>
      <c r="S57" s="206"/>
      <c r="T57" s="206"/>
      <c r="U57" s="206"/>
      <c r="V57" s="206"/>
      <c r="W57" s="206"/>
      <c r="X57" s="206"/>
      <c r="Y57" s="206"/>
      <c r="Z57" s="206"/>
      <c r="AA57" s="206"/>
      <c r="AB57" s="206"/>
      <c r="AC57" s="206"/>
      <c r="AD57" s="206"/>
      <c r="AE57" s="206"/>
      <c r="AF57" s="206"/>
      <c r="AG57" s="206"/>
      <c r="AH57" s="206"/>
      <c r="AI57" s="206"/>
      <c r="AJ57" s="206"/>
      <c r="AK57" s="206"/>
      <c r="AL57" s="206"/>
      <c r="AM57" s="206"/>
      <c r="AN57" s="206"/>
      <c r="AO57" s="206"/>
      <c r="AP57" s="206"/>
      <c r="AQ57" s="206"/>
    </row>
    <row r="58" spans="1:43" ht="12" customHeight="1">
      <c r="A58" s="206"/>
      <c r="B58" s="206"/>
      <c r="C58" s="206"/>
      <c r="D58" s="206"/>
      <c r="E58" s="206"/>
      <c r="F58" s="206"/>
      <c r="G58" s="206"/>
      <c r="H58" s="206"/>
      <c r="I58" s="206"/>
      <c r="J58" s="206"/>
      <c r="K58" s="206"/>
      <c r="L58" s="206"/>
      <c r="M58" s="206"/>
      <c r="N58" s="206"/>
      <c r="O58" s="206"/>
      <c r="P58" s="206"/>
      <c r="Q58" s="206"/>
      <c r="R58" s="206"/>
      <c r="S58" s="206"/>
      <c r="T58" s="206"/>
      <c r="U58" s="206"/>
      <c r="V58" s="206"/>
      <c r="W58" s="206"/>
      <c r="X58" s="206"/>
      <c r="Y58" s="206"/>
      <c r="Z58" s="206"/>
      <c r="AA58" s="206"/>
      <c r="AB58" s="206"/>
      <c r="AC58" s="206"/>
      <c r="AD58" s="206"/>
      <c r="AE58" s="206"/>
      <c r="AF58" s="206"/>
      <c r="AG58" s="206"/>
      <c r="AH58" s="206"/>
      <c r="AI58" s="206"/>
      <c r="AJ58" s="206"/>
      <c r="AK58" s="206"/>
      <c r="AL58" s="206"/>
      <c r="AM58" s="206"/>
      <c r="AN58" s="206"/>
      <c r="AO58" s="206"/>
      <c r="AP58" s="206"/>
      <c r="AQ58" s="206"/>
    </row>
    <row r="59" spans="1:43" ht="0.75" customHeight="1">
      <c r="A59" s="206"/>
      <c r="B59" s="206"/>
      <c r="C59" s="206"/>
      <c r="D59" s="206"/>
      <c r="E59" s="206"/>
      <c r="F59" s="206"/>
      <c r="G59" s="206"/>
      <c r="H59" s="206"/>
      <c r="I59" s="206"/>
      <c r="J59" s="206"/>
      <c r="K59" s="206"/>
      <c r="L59" s="206"/>
      <c r="M59" s="206"/>
      <c r="N59" s="206"/>
      <c r="O59" s="206"/>
      <c r="P59" s="206"/>
      <c r="Q59" s="206"/>
      <c r="R59" s="206"/>
      <c r="S59" s="206"/>
      <c r="T59" s="206"/>
      <c r="U59" s="206"/>
      <c r="V59" s="206"/>
      <c r="W59" s="206"/>
      <c r="X59" s="206"/>
      <c r="Y59" s="206"/>
      <c r="Z59" s="206"/>
      <c r="AA59" s="206"/>
      <c r="AB59" s="206"/>
      <c r="AC59" s="206"/>
      <c r="AD59" s="206"/>
      <c r="AE59" s="206"/>
      <c r="AF59" s="206"/>
      <c r="AG59" s="206"/>
      <c r="AH59" s="206"/>
      <c r="AI59" s="206"/>
      <c r="AJ59" s="206"/>
      <c r="AK59" s="206"/>
      <c r="AL59" s="206"/>
      <c r="AM59" s="206"/>
      <c r="AN59" s="206"/>
      <c r="AO59" s="206"/>
      <c r="AP59" s="206"/>
      <c r="AQ59" s="206"/>
    </row>
    <row r="60" spans="1:43" ht="12" customHeight="1">
      <c r="A60" s="206"/>
      <c r="B60" s="206"/>
      <c r="C60" s="206"/>
      <c r="D60" s="206"/>
      <c r="E60" s="206"/>
      <c r="F60" s="206"/>
      <c r="G60" s="206"/>
      <c r="H60" s="206"/>
      <c r="I60" s="206"/>
      <c r="J60" s="206"/>
      <c r="K60" s="206"/>
      <c r="L60" s="206"/>
      <c r="M60" s="206"/>
      <c r="N60" s="206"/>
      <c r="O60" s="206"/>
      <c r="P60" s="206"/>
      <c r="Q60" s="206"/>
      <c r="R60" s="206"/>
      <c r="S60" s="206"/>
      <c r="T60" s="206"/>
      <c r="U60" s="206"/>
      <c r="V60" s="206"/>
      <c r="W60" s="206"/>
      <c r="X60" s="206"/>
      <c r="Y60" s="206"/>
      <c r="Z60" s="206"/>
      <c r="AA60" s="206"/>
      <c r="AB60" s="206"/>
      <c r="AC60" s="206"/>
      <c r="AD60" s="206"/>
      <c r="AE60" s="206"/>
      <c r="AF60" s="206"/>
      <c r="AG60" s="206"/>
      <c r="AH60" s="206"/>
      <c r="AI60" s="206"/>
      <c r="AJ60" s="206"/>
      <c r="AK60" s="206"/>
      <c r="AL60" s="206"/>
      <c r="AM60" s="206"/>
      <c r="AN60" s="206"/>
      <c r="AO60" s="206"/>
      <c r="AP60" s="206"/>
      <c r="AQ60" s="206"/>
    </row>
    <row r="61" spans="1:43" ht="12" customHeight="1">
      <c r="A61" s="206"/>
      <c r="B61" s="206"/>
      <c r="C61" s="206"/>
      <c r="D61" s="206"/>
      <c r="E61" s="206"/>
      <c r="F61" s="206"/>
      <c r="G61" s="206"/>
      <c r="H61" s="206"/>
      <c r="I61" s="206"/>
      <c r="J61" s="206"/>
      <c r="K61" s="206"/>
      <c r="L61" s="206"/>
      <c r="M61" s="206"/>
      <c r="N61" s="206"/>
      <c r="O61" s="206"/>
      <c r="P61" s="206"/>
      <c r="Q61" s="206"/>
      <c r="R61" s="206"/>
      <c r="S61" s="206"/>
      <c r="T61" s="206"/>
      <c r="U61" s="206"/>
      <c r="V61" s="206"/>
      <c r="W61" s="206"/>
      <c r="X61" s="206"/>
      <c r="Y61" s="206"/>
      <c r="Z61" s="206"/>
      <c r="AA61" s="206"/>
      <c r="AB61" s="206"/>
      <c r="AC61" s="206"/>
      <c r="AD61" s="206"/>
      <c r="AE61" s="206"/>
      <c r="AF61" s="206"/>
      <c r="AG61" s="206"/>
      <c r="AH61" s="206"/>
      <c r="AI61" s="206"/>
      <c r="AJ61" s="206"/>
      <c r="AK61" s="206"/>
      <c r="AL61" s="206"/>
      <c r="AM61" s="206"/>
      <c r="AN61" s="206"/>
      <c r="AO61" s="206"/>
      <c r="AP61" s="206"/>
      <c r="AQ61" s="206"/>
    </row>
    <row r="62" spans="1:43" ht="2.1" customHeight="1">
      <c r="A62" s="206"/>
      <c r="B62" s="206"/>
      <c r="C62" s="206"/>
      <c r="D62" s="206"/>
      <c r="E62" s="206"/>
      <c r="F62" s="206"/>
      <c r="G62" s="206"/>
      <c r="H62" s="206"/>
      <c r="I62" s="206"/>
      <c r="J62" s="206"/>
      <c r="K62" s="206"/>
      <c r="L62" s="206"/>
      <c r="M62" s="206"/>
      <c r="N62" s="206"/>
      <c r="O62" s="206"/>
      <c r="P62" s="206"/>
      <c r="Q62" s="206"/>
      <c r="R62" s="206"/>
      <c r="S62" s="206"/>
      <c r="T62" s="206"/>
      <c r="U62" s="206"/>
      <c r="V62" s="206"/>
      <c r="W62" s="206"/>
      <c r="X62" s="206"/>
      <c r="Y62" s="206"/>
      <c r="Z62" s="206"/>
      <c r="AA62" s="206"/>
      <c r="AB62" s="206"/>
      <c r="AC62" s="206"/>
      <c r="AD62" s="206"/>
      <c r="AE62" s="206"/>
      <c r="AF62" s="206"/>
      <c r="AG62" s="206"/>
      <c r="AH62" s="206"/>
      <c r="AI62" s="206"/>
      <c r="AJ62" s="206"/>
      <c r="AK62" s="206"/>
      <c r="AL62" s="206"/>
      <c r="AM62" s="206"/>
      <c r="AN62" s="206"/>
      <c r="AO62" s="206"/>
      <c r="AP62" s="206"/>
      <c r="AQ62" s="206"/>
    </row>
    <row r="63" spans="1:43">
      <c r="A63" s="206"/>
      <c r="B63" s="206"/>
      <c r="C63" s="206"/>
      <c r="D63" s="206"/>
      <c r="E63" s="206"/>
      <c r="F63" s="206"/>
      <c r="G63" s="206"/>
      <c r="H63" s="206"/>
      <c r="I63" s="206"/>
      <c r="J63" s="206"/>
      <c r="K63" s="206"/>
      <c r="L63" s="206"/>
      <c r="M63" s="206"/>
      <c r="N63" s="206"/>
      <c r="O63" s="206"/>
      <c r="P63" s="206"/>
      <c r="Q63" s="206"/>
      <c r="R63" s="206"/>
      <c r="S63" s="206"/>
      <c r="T63" s="206"/>
      <c r="U63" s="206"/>
      <c r="V63" s="206"/>
      <c r="W63" s="206"/>
      <c r="X63" s="206"/>
      <c r="Y63" s="206"/>
      <c r="Z63" s="206"/>
      <c r="AA63" s="206"/>
      <c r="AB63" s="206"/>
      <c r="AC63" s="206"/>
      <c r="AD63" s="206"/>
      <c r="AE63" s="206"/>
      <c r="AF63" s="206"/>
      <c r="AG63" s="206"/>
      <c r="AH63" s="206"/>
      <c r="AI63" s="206"/>
      <c r="AJ63" s="206"/>
      <c r="AK63" s="206"/>
      <c r="AL63" s="206"/>
      <c r="AM63" s="206"/>
      <c r="AN63" s="206"/>
      <c r="AO63" s="206"/>
      <c r="AP63" s="206"/>
      <c r="AQ63" s="206"/>
    </row>
    <row r="64" spans="1:43" ht="2.1" customHeight="1">
      <c r="A64" s="206"/>
      <c r="B64" s="206"/>
      <c r="C64" s="206"/>
      <c r="D64" s="206"/>
      <c r="E64" s="206"/>
      <c r="F64" s="206"/>
      <c r="G64" s="206"/>
      <c r="H64" s="206"/>
      <c r="I64" s="206"/>
      <c r="J64" s="206"/>
      <c r="K64" s="206"/>
      <c r="L64" s="206"/>
      <c r="M64" s="206"/>
      <c r="N64" s="206"/>
      <c r="O64" s="206"/>
      <c r="P64" s="206"/>
      <c r="Q64" s="206"/>
      <c r="R64" s="206"/>
      <c r="S64" s="206"/>
      <c r="T64" s="206"/>
      <c r="U64" s="206"/>
      <c r="V64" s="206"/>
      <c r="W64" s="206"/>
      <c r="X64" s="206"/>
      <c r="Y64" s="206"/>
      <c r="Z64" s="206"/>
      <c r="AA64" s="206"/>
      <c r="AB64" s="206"/>
      <c r="AC64" s="206"/>
      <c r="AD64" s="206"/>
      <c r="AE64" s="206"/>
      <c r="AF64" s="206"/>
      <c r="AG64" s="206"/>
      <c r="AH64" s="206"/>
      <c r="AI64" s="206"/>
      <c r="AJ64" s="206"/>
      <c r="AK64" s="206"/>
      <c r="AL64" s="206"/>
      <c r="AM64" s="206"/>
      <c r="AN64" s="206"/>
      <c r="AO64" s="206"/>
      <c r="AP64" s="206"/>
      <c r="AQ64" s="206"/>
    </row>
    <row r="65" spans="1:43">
      <c r="A65" s="206"/>
      <c r="B65" s="206"/>
      <c r="C65" s="206"/>
      <c r="D65" s="206"/>
      <c r="E65" s="206"/>
      <c r="F65" s="206"/>
      <c r="G65" s="206"/>
      <c r="H65" s="206"/>
      <c r="I65" s="206"/>
      <c r="J65" s="206"/>
      <c r="K65" s="206"/>
      <c r="L65" s="206"/>
      <c r="M65" s="206"/>
      <c r="N65" s="206"/>
      <c r="O65" s="206"/>
      <c r="P65" s="206"/>
      <c r="Q65" s="206"/>
      <c r="R65" s="206"/>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Q65" s="206"/>
    </row>
    <row r="66" spans="1:43">
      <c r="A66" s="206"/>
      <c r="B66" s="206"/>
      <c r="C66" s="206"/>
      <c r="D66" s="206"/>
      <c r="E66" s="206"/>
      <c r="F66" s="206"/>
      <c r="G66" s="206"/>
      <c r="H66" s="206"/>
      <c r="I66" s="206"/>
      <c r="J66" s="206"/>
      <c r="K66" s="206"/>
      <c r="L66" s="206"/>
      <c r="M66" s="206"/>
      <c r="N66" s="206"/>
      <c r="O66" s="206"/>
      <c r="P66" s="206"/>
      <c r="Q66" s="206"/>
      <c r="R66" s="206"/>
      <c r="S66" s="206"/>
      <c r="T66" s="206"/>
      <c r="U66" s="206"/>
      <c r="V66" s="206"/>
      <c r="W66" s="206"/>
      <c r="X66" s="206"/>
      <c r="Y66" s="206"/>
      <c r="Z66" s="206"/>
      <c r="AA66" s="206"/>
      <c r="AB66" s="206"/>
      <c r="AC66" s="206"/>
      <c r="AD66" s="206"/>
      <c r="AE66" s="206"/>
      <c r="AF66" s="206"/>
      <c r="AG66" s="206"/>
      <c r="AH66" s="206"/>
      <c r="AI66" s="206"/>
      <c r="AJ66" s="206"/>
      <c r="AK66" s="206"/>
      <c r="AL66" s="206"/>
      <c r="AM66" s="206"/>
      <c r="AN66" s="206"/>
      <c r="AO66" s="206"/>
      <c r="AP66" s="206"/>
      <c r="AQ66" s="206"/>
    </row>
    <row r="67" spans="1:43">
      <c r="A67" s="206"/>
      <c r="B67" s="206"/>
      <c r="C67" s="206"/>
      <c r="D67" s="206"/>
      <c r="E67" s="206"/>
      <c r="F67" s="206"/>
      <c r="G67" s="206"/>
      <c r="H67" s="206"/>
      <c r="I67" s="206"/>
      <c r="J67" s="206"/>
      <c r="K67" s="206"/>
      <c r="L67" s="206"/>
      <c r="M67" s="206"/>
      <c r="N67" s="206"/>
      <c r="O67" s="206"/>
      <c r="P67" s="206"/>
      <c r="Q67" s="206"/>
      <c r="R67" s="206"/>
      <c r="S67" s="206"/>
      <c r="T67" s="206"/>
      <c r="U67" s="206"/>
      <c r="V67" s="206"/>
      <c r="W67" s="206"/>
      <c r="X67" s="206"/>
      <c r="Y67" s="206"/>
      <c r="Z67" s="206"/>
      <c r="AA67" s="206"/>
      <c r="AB67" s="206"/>
      <c r="AC67" s="206"/>
      <c r="AD67" s="206"/>
      <c r="AE67" s="206"/>
      <c r="AF67" s="206"/>
      <c r="AG67" s="206"/>
      <c r="AH67" s="206"/>
      <c r="AI67" s="206"/>
      <c r="AJ67" s="206"/>
      <c r="AK67" s="206"/>
      <c r="AL67" s="206"/>
      <c r="AM67" s="206"/>
      <c r="AN67" s="206"/>
      <c r="AO67" s="206"/>
      <c r="AP67" s="206"/>
      <c r="AQ67" s="206"/>
    </row>
    <row r="68" spans="1:43">
      <c r="A68" s="206"/>
      <c r="B68" s="206"/>
      <c r="C68" s="206"/>
      <c r="D68" s="206"/>
      <c r="E68" s="206"/>
      <c r="F68" s="206"/>
      <c r="G68" s="206"/>
      <c r="H68" s="206"/>
      <c r="I68" s="206"/>
      <c r="J68" s="206"/>
      <c r="K68" s="206"/>
      <c r="L68" s="206"/>
      <c r="M68" s="206"/>
      <c r="N68" s="206"/>
      <c r="O68" s="206"/>
      <c r="P68" s="206"/>
      <c r="Q68" s="206"/>
      <c r="R68" s="206"/>
      <c r="S68" s="206"/>
      <c r="T68" s="206"/>
      <c r="U68" s="206"/>
      <c r="V68" s="206"/>
      <c r="W68" s="206"/>
      <c r="X68" s="206"/>
      <c r="Y68" s="206"/>
      <c r="Z68" s="206"/>
      <c r="AA68" s="206"/>
      <c r="AB68" s="206"/>
      <c r="AC68" s="206"/>
      <c r="AD68" s="206"/>
      <c r="AE68" s="206"/>
      <c r="AF68" s="206"/>
      <c r="AG68" s="206"/>
      <c r="AH68" s="206"/>
      <c r="AI68" s="206"/>
      <c r="AJ68" s="206"/>
      <c r="AK68" s="206"/>
      <c r="AL68" s="206"/>
      <c r="AM68" s="206"/>
      <c r="AN68" s="206"/>
      <c r="AO68" s="206"/>
      <c r="AP68" s="206"/>
      <c r="AQ68" s="206"/>
    </row>
    <row r="69" spans="1:43">
      <c r="A69" s="206"/>
      <c r="B69" s="206"/>
      <c r="C69" s="206"/>
      <c r="D69" s="206"/>
      <c r="E69" s="206"/>
      <c r="F69" s="206"/>
      <c r="G69" s="206"/>
      <c r="H69" s="206"/>
      <c r="I69" s="206"/>
      <c r="J69" s="206"/>
      <c r="K69" s="206"/>
      <c r="L69" s="206"/>
      <c r="M69" s="206"/>
      <c r="N69" s="206"/>
      <c r="O69" s="206"/>
      <c r="P69" s="206"/>
      <c r="Q69" s="206"/>
      <c r="R69" s="206"/>
      <c r="S69" s="206"/>
      <c r="T69" s="206"/>
      <c r="U69" s="206"/>
      <c r="V69" s="206"/>
      <c r="W69" s="206"/>
      <c r="X69" s="206"/>
      <c r="Y69" s="206"/>
      <c r="Z69" s="206"/>
      <c r="AA69" s="206"/>
      <c r="AB69" s="206"/>
      <c r="AC69" s="206"/>
      <c r="AD69" s="206"/>
      <c r="AE69" s="206"/>
      <c r="AF69" s="206"/>
      <c r="AG69" s="206"/>
      <c r="AH69" s="206"/>
      <c r="AI69" s="206"/>
      <c r="AJ69" s="206"/>
      <c r="AK69" s="206"/>
      <c r="AL69" s="206"/>
      <c r="AM69" s="206"/>
      <c r="AN69" s="206"/>
      <c r="AO69" s="206"/>
      <c r="AP69" s="206"/>
      <c r="AQ69" s="206"/>
    </row>
    <row r="70" spans="1:43">
      <c r="A70" s="206"/>
      <c r="B70" s="206"/>
      <c r="C70" s="206"/>
      <c r="D70" s="206"/>
      <c r="E70" s="206"/>
      <c r="F70" s="206"/>
      <c r="G70" s="206"/>
      <c r="H70" s="206"/>
      <c r="I70" s="206"/>
      <c r="J70" s="206"/>
      <c r="K70" s="206"/>
      <c r="L70" s="206"/>
      <c r="M70" s="206"/>
      <c r="N70" s="206"/>
      <c r="O70" s="206"/>
      <c r="P70" s="206"/>
      <c r="Q70" s="206"/>
      <c r="R70" s="206"/>
      <c r="S70" s="206"/>
      <c r="T70" s="206"/>
      <c r="U70" s="206"/>
      <c r="V70" s="206"/>
      <c r="W70" s="206"/>
      <c r="X70" s="206"/>
      <c r="Y70" s="206"/>
      <c r="Z70" s="206"/>
      <c r="AA70" s="206"/>
      <c r="AB70" s="206"/>
      <c r="AC70" s="206"/>
      <c r="AD70" s="206"/>
      <c r="AE70" s="206"/>
      <c r="AF70" s="206"/>
      <c r="AG70" s="206"/>
      <c r="AH70" s="206"/>
      <c r="AI70" s="206"/>
      <c r="AJ70" s="206"/>
      <c r="AK70" s="206"/>
      <c r="AL70" s="206"/>
      <c r="AM70" s="206"/>
      <c r="AN70" s="206"/>
      <c r="AO70" s="206"/>
      <c r="AP70" s="206"/>
      <c r="AQ70" s="206"/>
    </row>
    <row r="71" spans="1:43">
      <c r="A71" s="206"/>
      <c r="B71" s="206"/>
      <c r="C71" s="206"/>
      <c r="D71" s="206"/>
      <c r="E71" s="206"/>
      <c r="F71" s="206"/>
      <c r="G71" s="206"/>
      <c r="H71" s="206"/>
      <c r="I71" s="206"/>
      <c r="J71" s="206"/>
      <c r="K71" s="206"/>
      <c r="L71" s="206"/>
      <c r="M71" s="206"/>
      <c r="N71" s="206"/>
      <c r="O71" s="206"/>
      <c r="P71" s="206"/>
      <c r="Q71" s="206"/>
      <c r="R71" s="206"/>
      <c r="S71" s="206"/>
      <c r="T71" s="206"/>
      <c r="U71" s="206"/>
      <c r="V71" s="206"/>
      <c r="W71" s="206"/>
      <c r="X71" s="206"/>
      <c r="Y71" s="206"/>
      <c r="Z71" s="206"/>
      <c r="AA71" s="206"/>
      <c r="AB71" s="206"/>
      <c r="AC71" s="206"/>
      <c r="AD71" s="206"/>
      <c r="AE71" s="206"/>
      <c r="AF71" s="206"/>
      <c r="AG71" s="206"/>
      <c r="AH71" s="206"/>
      <c r="AI71" s="206"/>
      <c r="AJ71" s="206"/>
      <c r="AK71" s="206"/>
      <c r="AL71" s="206"/>
      <c r="AM71" s="206"/>
      <c r="AN71" s="206"/>
      <c r="AO71" s="206"/>
      <c r="AP71" s="206"/>
      <c r="AQ71" s="206"/>
    </row>
    <row r="72" spans="1:43" ht="10.5" customHeight="1">
      <c r="A72" s="206"/>
      <c r="B72" s="206"/>
      <c r="C72" s="206"/>
      <c r="D72" s="206"/>
      <c r="E72" s="206"/>
      <c r="F72" s="206"/>
      <c r="G72" s="206"/>
      <c r="H72" s="206"/>
      <c r="I72" s="206"/>
      <c r="J72" s="206"/>
      <c r="K72" s="206"/>
      <c r="L72" s="206"/>
      <c r="M72" s="206"/>
      <c r="N72" s="206"/>
      <c r="O72" s="206"/>
      <c r="P72" s="206"/>
      <c r="Q72" s="206"/>
      <c r="R72" s="206"/>
      <c r="S72" s="206"/>
      <c r="T72" s="206"/>
      <c r="U72" s="206"/>
      <c r="V72" s="206"/>
      <c r="W72" s="206"/>
      <c r="X72" s="206"/>
      <c r="Y72" s="206"/>
      <c r="Z72" s="206"/>
      <c r="AA72" s="206"/>
      <c r="AB72" s="206"/>
      <c r="AC72" s="206"/>
      <c r="AD72" s="206"/>
      <c r="AE72" s="206"/>
      <c r="AF72" s="206"/>
      <c r="AG72" s="206"/>
      <c r="AH72" s="206"/>
      <c r="AI72" s="206"/>
      <c r="AJ72" s="206"/>
      <c r="AK72" s="206"/>
      <c r="AL72" s="206"/>
      <c r="AM72" s="206"/>
      <c r="AN72" s="206"/>
      <c r="AO72" s="206"/>
      <c r="AP72" s="206"/>
      <c r="AQ72" s="206"/>
    </row>
    <row r="73" spans="1:43" ht="10.5" customHeight="1">
      <c r="A73" s="206"/>
      <c r="B73" s="206"/>
      <c r="C73" s="206"/>
      <c r="D73" s="206"/>
      <c r="E73" s="206"/>
      <c r="F73" s="206"/>
      <c r="G73" s="206"/>
      <c r="H73" s="206"/>
      <c r="I73" s="206"/>
      <c r="J73" s="206"/>
      <c r="K73" s="206"/>
      <c r="L73" s="206"/>
      <c r="M73" s="206"/>
      <c r="N73" s="206"/>
      <c r="O73" s="206"/>
      <c r="P73" s="206"/>
      <c r="Q73" s="206"/>
      <c r="R73" s="206"/>
      <c r="S73" s="206"/>
      <c r="T73" s="206"/>
      <c r="U73" s="206"/>
      <c r="V73" s="206"/>
      <c r="W73" s="206"/>
      <c r="X73" s="206"/>
      <c r="Y73" s="206"/>
      <c r="Z73" s="206"/>
      <c r="AA73" s="206"/>
      <c r="AB73" s="206"/>
      <c r="AC73" s="206"/>
      <c r="AD73" s="206"/>
      <c r="AE73" s="206"/>
      <c r="AF73" s="206"/>
      <c r="AG73" s="206"/>
      <c r="AH73" s="206"/>
      <c r="AI73" s="206"/>
      <c r="AJ73" s="206"/>
      <c r="AK73" s="206"/>
      <c r="AL73" s="206"/>
      <c r="AM73" s="206"/>
      <c r="AN73" s="206"/>
      <c r="AO73" s="206"/>
      <c r="AP73" s="206"/>
      <c r="AQ73" s="206"/>
    </row>
    <row r="74" spans="1:43" ht="10.5" customHeight="1">
      <c r="A74" s="206"/>
      <c r="B74" s="206"/>
      <c r="C74" s="206"/>
      <c r="D74" s="206"/>
      <c r="E74" s="206"/>
      <c r="F74" s="206"/>
      <c r="G74" s="206"/>
      <c r="H74" s="206"/>
      <c r="I74" s="206"/>
      <c r="J74" s="206"/>
      <c r="K74" s="206"/>
      <c r="L74" s="206"/>
      <c r="M74" s="206"/>
      <c r="N74" s="206"/>
      <c r="O74" s="206"/>
      <c r="P74" s="206"/>
      <c r="Q74" s="206"/>
      <c r="R74" s="206"/>
      <c r="S74" s="206"/>
      <c r="T74" s="206"/>
      <c r="U74" s="206"/>
      <c r="V74" s="206"/>
      <c r="W74" s="206"/>
      <c r="X74" s="206"/>
      <c r="Y74" s="206"/>
      <c r="Z74" s="206"/>
      <c r="AA74" s="206"/>
      <c r="AB74" s="206"/>
      <c r="AC74" s="206"/>
      <c r="AD74" s="206"/>
      <c r="AE74" s="206"/>
      <c r="AF74" s="206"/>
      <c r="AG74" s="206"/>
      <c r="AH74" s="206"/>
      <c r="AI74" s="206"/>
      <c r="AJ74" s="206"/>
      <c r="AK74" s="206"/>
      <c r="AL74" s="206"/>
      <c r="AM74" s="206"/>
      <c r="AN74" s="206"/>
      <c r="AO74" s="206"/>
      <c r="AP74" s="206"/>
      <c r="AQ74" s="206"/>
    </row>
    <row r="75" spans="1:43" ht="10.5" customHeight="1">
      <c r="A75" s="206"/>
      <c r="B75" s="206"/>
      <c r="C75" s="206"/>
      <c r="D75" s="206"/>
      <c r="E75" s="206"/>
      <c r="F75" s="206"/>
      <c r="G75" s="206"/>
      <c r="H75" s="206"/>
      <c r="I75" s="206"/>
      <c r="J75" s="206"/>
      <c r="K75" s="206"/>
      <c r="L75" s="206"/>
      <c r="M75" s="206"/>
      <c r="N75" s="206"/>
      <c r="O75" s="206"/>
      <c r="P75" s="206"/>
      <c r="Q75" s="206"/>
      <c r="R75" s="206"/>
      <c r="S75" s="206"/>
      <c r="T75" s="206"/>
      <c r="U75" s="206"/>
      <c r="V75" s="206"/>
      <c r="W75" s="206"/>
      <c r="X75" s="206"/>
      <c r="Y75" s="206"/>
      <c r="Z75" s="206"/>
      <c r="AA75" s="206"/>
      <c r="AB75" s="206"/>
      <c r="AC75" s="206"/>
      <c r="AD75" s="206"/>
      <c r="AE75" s="206"/>
      <c r="AF75" s="206"/>
      <c r="AG75" s="206"/>
      <c r="AH75" s="206"/>
      <c r="AI75" s="206"/>
      <c r="AJ75" s="206"/>
      <c r="AK75" s="206"/>
      <c r="AL75" s="206"/>
      <c r="AM75" s="206"/>
      <c r="AN75" s="206"/>
      <c r="AO75" s="206"/>
      <c r="AP75" s="206"/>
      <c r="AQ75" s="206"/>
    </row>
    <row r="76" spans="1:43" ht="10.5" customHeight="1">
      <c r="A76" s="206"/>
      <c r="B76" s="206"/>
      <c r="C76" s="206"/>
      <c r="D76" s="206"/>
      <c r="E76" s="206"/>
      <c r="F76" s="206"/>
      <c r="G76" s="206"/>
      <c r="H76" s="206"/>
      <c r="I76" s="206"/>
      <c r="J76" s="206"/>
      <c r="K76" s="206"/>
      <c r="L76" s="206"/>
      <c r="M76" s="206"/>
      <c r="N76" s="206"/>
      <c r="O76" s="206"/>
      <c r="P76" s="206"/>
      <c r="Q76" s="206"/>
      <c r="R76" s="206"/>
      <c r="S76" s="206"/>
      <c r="T76" s="206"/>
      <c r="U76" s="206"/>
      <c r="V76" s="206"/>
      <c r="W76" s="206"/>
      <c r="X76" s="206"/>
      <c r="Y76" s="206"/>
      <c r="Z76" s="206"/>
      <c r="AA76" s="206"/>
      <c r="AB76" s="206"/>
      <c r="AC76" s="206"/>
      <c r="AD76" s="206"/>
      <c r="AE76" s="206"/>
      <c r="AF76" s="206"/>
      <c r="AG76" s="206"/>
      <c r="AH76" s="206"/>
      <c r="AI76" s="206"/>
      <c r="AJ76" s="206"/>
      <c r="AK76" s="206"/>
      <c r="AL76" s="206"/>
      <c r="AM76" s="206"/>
      <c r="AN76" s="206"/>
      <c r="AO76" s="206"/>
      <c r="AP76" s="206"/>
      <c r="AQ76" s="206"/>
    </row>
    <row r="77" spans="1:43" ht="10.5" customHeight="1">
      <c r="A77" s="206"/>
      <c r="B77" s="206"/>
      <c r="C77" s="206"/>
      <c r="D77" s="206"/>
      <c r="E77" s="206"/>
      <c r="F77" s="206"/>
      <c r="G77" s="206"/>
      <c r="H77" s="206"/>
      <c r="I77" s="206"/>
      <c r="J77" s="206"/>
      <c r="K77" s="206"/>
      <c r="L77" s="206"/>
      <c r="M77" s="206"/>
      <c r="N77" s="206"/>
      <c r="O77" s="206"/>
      <c r="P77" s="206"/>
      <c r="Q77" s="206"/>
      <c r="R77" s="206"/>
      <c r="S77" s="206"/>
      <c r="T77" s="206"/>
      <c r="U77" s="206"/>
      <c r="V77" s="206"/>
      <c r="W77" s="206"/>
      <c r="X77" s="206"/>
      <c r="Y77" s="206"/>
      <c r="Z77" s="206"/>
      <c r="AA77" s="206"/>
      <c r="AB77" s="206"/>
      <c r="AC77" s="206"/>
      <c r="AD77" s="206"/>
      <c r="AE77" s="206"/>
      <c r="AF77" s="206"/>
      <c r="AG77" s="206"/>
      <c r="AH77" s="206"/>
      <c r="AI77" s="206"/>
      <c r="AJ77" s="206"/>
      <c r="AK77" s="206"/>
      <c r="AL77" s="206"/>
      <c r="AM77" s="206"/>
      <c r="AN77" s="206"/>
      <c r="AO77" s="206"/>
      <c r="AP77" s="206"/>
      <c r="AQ77" s="206"/>
    </row>
    <row r="78" spans="1:43" ht="10.5" customHeight="1">
      <c r="A78" s="206"/>
      <c r="B78" s="206"/>
      <c r="C78" s="206"/>
      <c r="D78" s="206"/>
      <c r="E78" s="206"/>
      <c r="F78" s="206"/>
      <c r="G78" s="206"/>
      <c r="H78" s="206"/>
      <c r="I78" s="206"/>
      <c r="J78" s="206"/>
      <c r="K78" s="206"/>
      <c r="L78" s="206"/>
      <c r="M78" s="206"/>
      <c r="N78" s="206"/>
      <c r="O78" s="206"/>
      <c r="P78" s="206"/>
      <c r="Q78" s="206"/>
      <c r="R78" s="206"/>
      <c r="S78" s="206"/>
      <c r="T78" s="206"/>
      <c r="U78" s="206"/>
      <c r="V78" s="206"/>
      <c r="W78" s="206"/>
      <c r="X78" s="206"/>
      <c r="Y78" s="206"/>
      <c r="Z78" s="206"/>
      <c r="AA78" s="206"/>
      <c r="AB78" s="206"/>
      <c r="AC78" s="206"/>
      <c r="AD78" s="206"/>
      <c r="AE78" s="206"/>
      <c r="AF78" s="206"/>
      <c r="AG78" s="206"/>
      <c r="AH78" s="206"/>
      <c r="AI78" s="206"/>
      <c r="AJ78" s="206"/>
      <c r="AK78" s="206"/>
      <c r="AL78" s="206"/>
      <c r="AM78" s="206"/>
      <c r="AN78" s="206"/>
      <c r="AO78" s="206"/>
      <c r="AP78" s="206"/>
      <c r="AQ78" s="206"/>
    </row>
    <row r="79" spans="1:43" ht="10.5" customHeight="1">
      <c r="A79" s="206"/>
      <c r="B79" s="206"/>
      <c r="C79" s="206"/>
      <c r="D79" s="206"/>
      <c r="E79" s="206"/>
      <c r="F79" s="206"/>
      <c r="G79" s="206"/>
      <c r="H79" s="206"/>
      <c r="I79" s="206"/>
      <c r="J79" s="206"/>
      <c r="K79" s="206"/>
      <c r="L79" s="206"/>
      <c r="M79" s="206"/>
      <c r="N79" s="206"/>
      <c r="O79" s="206"/>
      <c r="P79" s="206"/>
      <c r="Q79" s="206"/>
      <c r="R79" s="206"/>
      <c r="S79" s="206"/>
      <c r="T79" s="206"/>
      <c r="U79" s="206"/>
      <c r="V79" s="206"/>
      <c r="W79" s="206"/>
      <c r="X79" s="206"/>
      <c r="Y79" s="206"/>
      <c r="Z79" s="206"/>
      <c r="AA79" s="206"/>
      <c r="AB79" s="206"/>
      <c r="AC79" s="206"/>
      <c r="AD79" s="206"/>
      <c r="AE79" s="206"/>
      <c r="AF79" s="206"/>
      <c r="AG79" s="206"/>
      <c r="AH79" s="206"/>
      <c r="AI79" s="206"/>
      <c r="AJ79" s="206"/>
      <c r="AK79" s="206"/>
      <c r="AL79" s="206"/>
      <c r="AM79" s="206"/>
      <c r="AN79" s="206"/>
      <c r="AO79" s="206"/>
      <c r="AP79" s="206"/>
      <c r="AQ79" s="206"/>
    </row>
    <row r="80" spans="1:43" ht="10.5" customHeight="1">
      <c r="A80" s="206"/>
      <c r="B80" s="206"/>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06"/>
      <c r="AB80" s="206"/>
      <c r="AC80" s="206"/>
      <c r="AD80" s="206"/>
      <c r="AE80" s="206"/>
      <c r="AF80" s="206"/>
      <c r="AG80" s="206"/>
      <c r="AH80" s="206"/>
      <c r="AI80" s="206"/>
      <c r="AJ80" s="206"/>
      <c r="AK80" s="206"/>
      <c r="AL80" s="206"/>
      <c r="AM80" s="206"/>
      <c r="AN80" s="206"/>
      <c r="AO80" s="206"/>
      <c r="AP80" s="206"/>
      <c r="AQ80" s="206"/>
    </row>
    <row r="81" spans="1:43" ht="10.5" customHeight="1">
      <c r="A81" s="206"/>
      <c r="B81" s="206"/>
      <c r="C81" s="206"/>
      <c r="D81" s="206"/>
      <c r="E81" s="206"/>
      <c r="F81" s="206"/>
      <c r="G81" s="206"/>
      <c r="H81" s="206"/>
      <c r="I81" s="206"/>
      <c r="J81" s="206"/>
      <c r="K81" s="206"/>
      <c r="L81" s="206"/>
      <c r="M81" s="206"/>
      <c r="N81" s="206"/>
      <c r="O81" s="206"/>
      <c r="P81" s="206"/>
      <c r="Q81" s="206"/>
      <c r="R81" s="206"/>
      <c r="S81" s="206"/>
      <c r="T81" s="206"/>
      <c r="U81" s="206"/>
      <c r="V81" s="206"/>
      <c r="W81" s="206"/>
      <c r="X81" s="206"/>
      <c r="Y81" s="206"/>
      <c r="Z81" s="206"/>
      <c r="AA81" s="206"/>
      <c r="AB81" s="206"/>
      <c r="AC81" s="206"/>
      <c r="AD81" s="206"/>
      <c r="AE81" s="206"/>
      <c r="AF81" s="206"/>
      <c r="AG81" s="206"/>
      <c r="AH81" s="206"/>
      <c r="AI81" s="206"/>
      <c r="AJ81" s="206"/>
      <c r="AK81" s="206"/>
      <c r="AL81" s="206"/>
      <c r="AM81" s="206"/>
      <c r="AN81" s="206"/>
      <c r="AO81" s="206"/>
      <c r="AP81" s="206"/>
      <c r="AQ81" s="206"/>
    </row>
    <row r="82" spans="1:43" ht="10.5" customHeight="1">
      <c r="A82" s="206"/>
      <c r="B82" s="206"/>
      <c r="C82" s="206"/>
      <c r="D82" s="206"/>
      <c r="E82" s="206"/>
      <c r="F82" s="206"/>
      <c r="G82" s="206"/>
      <c r="H82" s="206"/>
      <c r="I82" s="206"/>
      <c r="J82" s="206"/>
      <c r="K82" s="206"/>
      <c r="L82" s="206"/>
      <c r="M82" s="206"/>
      <c r="N82" s="206"/>
      <c r="O82" s="206"/>
      <c r="P82" s="206"/>
      <c r="Q82" s="206"/>
      <c r="R82" s="206"/>
      <c r="S82" s="206"/>
      <c r="T82" s="206"/>
      <c r="U82" s="206"/>
      <c r="V82" s="206"/>
      <c r="W82" s="206"/>
      <c r="X82" s="206"/>
      <c r="Y82" s="206"/>
      <c r="Z82" s="206"/>
      <c r="AA82" s="206"/>
      <c r="AB82" s="206"/>
      <c r="AC82" s="206"/>
      <c r="AD82" s="206"/>
      <c r="AE82" s="206"/>
      <c r="AF82" s="206"/>
      <c r="AG82" s="206"/>
      <c r="AH82" s="206"/>
      <c r="AI82" s="206"/>
      <c r="AJ82" s="206"/>
      <c r="AK82" s="206"/>
      <c r="AL82" s="206"/>
      <c r="AM82" s="206"/>
      <c r="AN82" s="206"/>
      <c r="AO82" s="206"/>
      <c r="AP82" s="206"/>
      <c r="AQ82" s="206"/>
    </row>
    <row r="83" spans="1:43" ht="10.5" customHeight="1">
      <c r="A83" s="206"/>
      <c r="B83" s="206"/>
      <c r="C83" s="206"/>
      <c r="D83" s="206"/>
      <c r="E83" s="206"/>
      <c r="F83" s="206"/>
      <c r="G83" s="206"/>
      <c r="H83" s="206"/>
      <c r="I83" s="206"/>
      <c r="J83" s="206"/>
      <c r="K83" s="206"/>
      <c r="L83" s="206"/>
      <c r="M83" s="206"/>
      <c r="N83" s="206"/>
      <c r="O83" s="206"/>
      <c r="P83" s="206"/>
      <c r="Q83" s="206"/>
      <c r="R83" s="206"/>
      <c r="S83" s="206"/>
      <c r="T83" s="206"/>
      <c r="U83" s="206"/>
      <c r="V83" s="206"/>
      <c r="W83" s="206"/>
      <c r="X83" s="206"/>
      <c r="Y83" s="206"/>
      <c r="Z83" s="206"/>
      <c r="AA83" s="206"/>
      <c r="AB83" s="206"/>
      <c r="AC83" s="206"/>
      <c r="AD83" s="206"/>
      <c r="AE83" s="206"/>
      <c r="AF83" s="206"/>
      <c r="AG83" s="206"/>
      <c r="AH83" s="206"/>
      <c r="AI83" s="206"/>
      <c r="AJ83" s="206"/>
      <c r="AK83" s="206"/>
      <c r="AL83" s="206"/>
      <c r="AM83" s="206"/>
      <c r="AN83" s="206"/>
      <c r="AO83" s="206"/>
      <c r="AP83" s="206"/>
      <c r="AQ83" s="206"/>
    </row>
    <row r="84" spans="1:43" ht="10.5" customHeight="1">
      <c r="A84" s="206"/>
      <c r="B84" s="206"/>
      <c r="C84" s="206"/>
      <c r="D84" s="206"/>
      <c r="E84" s="206"/>
      <c r="F84" s="206"/>
      <c r="G84" s="206"/>
      <c r="H84" s="206"/>
      <c r="I84" s="206"/>
      <c r="J84" s="206"/>
      <c r="K84" s="206"/>
      <c r="L84" s="206"/>
      <c r="M84" s="206"/>
      <c r="N84" s="206"/>
      <c r="O84" s="206"/>
      <c r="P84" s="206"/>
      <c r="Q84" s="206"/>
      <c r="R84" s="206"/>
      <c r="S84" s="206"/>
      <c r="T84" s="206"/>
      <c r="U84" s="206"/>
      <c r="V84" s="206"/>
      <c r="W84" s="206"/>
      <c r="X84" s="206"/>
      <c r="Y84" s="206"/>
      <c r="Z84" s="206"/>
      <c r="AA84" s="206"/>
      <c r="AB84" s="206"/>
      <c r="AC84" s="206"/>
      <c r="AD84" s="206"/>
      <c r="AE84" s="206"/>
      <c r="AF84" s="206"/>
      <c r="AG84" s="206"/>
      <c r="AH84" s="206"/>
      <c r="AI84" s="206"/>
      <c r="AJ84" s="206"/>
      <c r="AK84" s="206"/>
      <c r="AL84" s="206"/>
      <c r="AM84" s="206"/>
      <c r="AN84" s="206"/>
      <c r="AO84" s="206"/>
      <c r="AP84" s="206"/>
      <c r="AQ84" s="206"/>
    </row>
  </sheetData>
  <sheetProtection password="8A8E" sheet="1" objects="1" scenarios="1"/>
  <dataConsolidate/>
  <printOptions horizontalCentered="1"/>
  <pageMargins left="0.19685039370078741" right="0.19685039370078741" top="0.59055118110236227" bottom="0.19685039370078741" header="0" footer="0.11811023622047245"/>
  <pageSetup paperSize="9" scale="73" orientation="landscape" r:id="rId1"/>
  <headerFooter>
    <oddFooter>&amp;L&amp;12Prepared by: Drs. Agustinus Agus Purwanto, SE MM CHA&amp;C&amp;12Dashboard&amp;R&amp;D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1:AH179"/>
  <sheetViews>
    <sheetView showGridLines="0" topLeftCell="K1" zoomScaleNormal="100" zoomScaleSheetLayoutView="70" workbookViewId="0">
      <selection activeCell="AC3" sqref="AC3"/>
    </sheetView>
  </sheetViews>
  <sheetFormatPr defaultColWidth="2.33203125" defaultRowHeight="10.5" customHeight="1"/>
  <cols>
    <col min="1" max="5" width="3.83203125" customWidth="1"/>
    <col min="6" max="6" width="2" customWidth="1"/>
    <col min="7" max="7" width="3.83203125" customWidth="1"/>
    <col min="8" max="8" width="4.5" customWidth="1"/>
    <col min="9" max="9" width="3.83203125" customWidth="1"/>
    <col min="10" max="14" width="11.6640625" customWidth="1"/>
    <col min="15" max="15" width="3" bestFit="1" customWidth="1"/>
    <col min="16" max="27" width="13" customWidth="1"/>
    <col min="28" max="28" width="2" customWidth="1"/>
    <col min="29" max="39" width="2.33203125" customWidth="1"/>
  </cols>
  <sheetData>
    <row r="1" spans="1:34" s="871" customFormat="1" ht="39" customHeight="1"/>
    <row r="2" spans="1:34" s="872" customFormat="1" ht="30" customHeight="1">
      <c r="C2" s="873"/>
      <c r="D2" s="874"/>
      <c r="E2" s="874"/>
      <c r="F2" s="874"/>
      <c r="G2" s="874"/>
      <c r="H2" s="874"/>
    </row>
    <row r="3" spans="1:34" s="875" customFormat="1" ht="45" customHeight="1">
      <c r="C3" s="857"/>
      <c r="D3" s="876"/>
      <c r="E3" s="876"/>
      <c r="F3" s="876"/>
      <c r="G3" s="876"/>
      <c r="H3" s="876"/>
    </row>
    <row r="4" spans="1:34" ht="15" customHeight="1">
      <c r="A4" s="1184"/>
      <c r="B4" s="1185"/>
      <c r="C4" s="1186"/>
      <c r="D4" s="1186"/>
      <c r="E4" s="1186"/>
      <c r="F4" s="1186"/>
      <c r="G4" s="1186"/>
      <c r="H4" s="1186"/>
      <c r="I4" s="1187"/>
      <c r="J4" s="1187"/>
      <c r="K4" s="1187"/>
      <c r="L4" s="1187"/>
      <c r="M4" s="1187"/>
      <c r="N4" s="1187"/>
      <c r="O4" s="1187"/>
      <c r="P4" s="1187"/>
      <c r="Q4" s="1187"/>
      <c r="R4" s="1187"/>
      <c r="S4" s="1187"/>
      <c r="T4" s="1187"/>
      <c r="U4" s="1187"/>
      <c r="V4" s="1187"/>
      <c r="W4" s="1187"/>
      <c r="X4" s="1187"/>
      <c r="Y4" s="1187"/>
      <c r="Z4" s="1187"/>
      <c r="AA4" s="1187"/>
      <c r="AB4" s="1184"/>
      <c r="AC4" s="442"/>
      <c r="AD4" s="442"/>
      <c r="AE4" s="442"/>
      <c r="AF4" s="442"/>
      <c r="AG4" s="442"/>
      <c r="AH4" s="442"/>
    </row>
    <row r="5" spans="1:34" ht="15" customHeight="1">
      <c r="A5" s="1184"/>
      <c r="B5" s="1188"/>
      <c r="C5" s="1186"/>
      <c r="D5" s="1186"/>
      <c r="E5" s="1186"/>
      <c r="F5" s="1186"/>
      <c r="G5" s="1186"/>
      <c r="H5" s="1186"/>
      <c r="I5" s="1187"/>
      <c r="J5" s="1187"/>
      <c r="K5" s="1187"/>
      <c r="L5" s="1187"/>
      <c r="M5" s="1187"/>
      <c r="N5" s="1187"/>
      <c r="O5" s="1187"/>
      <c r="P5" s="1187"/>
      <c r="Q5" s="1187"/>
      <c r="R5" s="1187"/>
      <c r="S5" s="1187"/>
      <c r="T5" s="1187"/>
      <c r="U5" s="1187"/>
      <c r="V5" s="1187"/>
      <c r="W5" s="1187"/>
      <c r="X5" s="1189"/>
      <c r="Y5" s="1189"/>
      <c r="Z5" s="1189"/>
      <c r="AA5" s="1189"/>
      <c r="AB5" s="1184"/>
      <c r="AC5" s="442"/>
      <c r="AD5" s="442"/>
      <c r="AE5" s="442"/>
      <c r="AF5" s="442"/>
      <c r="AG5" s="442"/>
      <c r="AH5" s="442"/>
    </row>
    <row r="6" spans="1:34" ht="15" customHeight="1">
      <c r="A6" s="1184"/>
      <c r="B6" s="1207"/>
      <c r="C6" s="1207"/>
      <c r="D6" s="1207"/>
      <c r="E6" s="1207"/>
      <c r="F6" s="1207"/>
      <c r="G6" s="1207"/>
      <c r="H6" s="1207"/>
      <c r="I6" s="1190"/>
      <c r="J6" s="1190"/>
      <c r="K6" s="1190"/>
      <c r="L6" s="1187"/>
      <c r="M6" s="1187"/>
      <c r="N6" s="1187"/>
      <c r="O6" s="1187"/>
      <c r="P6" s="1187"/>
      <c r="Q6" s="1187"/>
      <c r="R6" s="1187"/>
      <c r="S6" s="1187"/>
      <c r="T6" s="1187"/>
      <c r="U6" s="1187"/>
      <c r="V6" s="1187"/>
      <c r="W6" s="1187"/>
      <c r="X6" s="1187"/>
      <c r="Y6" s="1187"/>
      <c r="Z6" s="1187"/>
      <c r="AA6" s="1187"/>
      <c r="AB6" s="1184"/>
      <c r="AC6" s="442"/>
      <c r="AD6" s="442"/>
      <c r="AE6" s="442"/>
      <c r="AF6" s="442"/>
      <c r="AG6" s="442"/>
      <c r="AH6" s="442"/>
    </row>
    <row r="7" spans="1:34" ht="12.75">
      <c r="A7" s="1191"/>
      <c r="B7" s="1192"/>
      <c r="C7" s="1192"/>
      <c r="D7" s="1193"/>
      <c r="E7" s="1193"/>
      <c r="F7" s="1193"/>
      <c r="G7" s="1193"/>
      <c r="H7" s="1194"/>
      <c r="I7" s="1193"/>
      <c r="J7" s="1194"/>
      <c r="K7" s="1193"/>
      <c r="L7" s="1187"/>
      <c r="M7" s="1187"/>
      <c r="N7" s="1187"/>
      <c r="O7" s="1187"/>
      <c r="P7" s="1187"/>
      <c r="Q7" s="1187"/>
      <c r="R7" s="1187"/>
      <c r="S7" s="1187"/>
      <c r="T7" s="1187"/>
      <c r="U7" s="1187"/>
      <c r="V7" s="1187"/>
      <c r="W7" s="1187"/>
      <c r="X7" s="1187"/>
      <c r="Y7" s="1187"/>
      <c r="Z7" s="1187"/>
      <c r="AA7" s="1187"/>
      <c r="AB7" s="1184"/>
      <c r="AC7" s="442"/>
      <c r="AD7" s="442"/>
      <c r="AE7" s="442"/>
      <c r="AF7" s="442"/>
      <c r="AG7" s="442"/>
      <c r="AH7" s="442"/>
    </row>
    <row r="8" spans="1:34" ht="11.65" customHeight="1">
      <c r="A8" s="1184"/>
      <c r="B8" s="1206"/>
      <c r="C8" s="1206"/>
      <c r="D8" s="1206"/>
      <c r="E8" s="1206"/>
      <c r="F8" s="1206"/>
      <c r="G8" s="1206"/>
      <c r="H8" s="1206"/>
      <c r="I8" s="1206"/>
      <c r="J8" s="1206"/>
      <c r="K8" s="1206"/>
      <c r="L8" s="1206"/>
      <c r="M8" s="1206"/>
      <c r="N8" s="1206"/>
      <c r="O8" s="1187"/>
      <c r="P8" s="1206"/>
      <c r="Q8" s="1206"/>
      <c r="R8" s="1206"/>
      <c r="S8" s="1206"/>
      <c r="T8" s="1206"/>
      <c r="U8" s="1206"/>
      <c r="V8" s="1206"/>
      <c r="W8" s="1206"/>
      <c r="X8" s="1206"/>
      <c r="Y8" s="1206"/>
      <c r="Z8" s="1206"/>
      <c r="AA8" s="1206"/>
      <c r="AB8" s="1184"/>
      <c r="AC8" s="442"/>
      <c r="AD8" s="442"/>
      <c r="AE8" s="442"/>
      <c r="AF8" s="442"/>
      <c r="AG8" s="442"/>
      <c r="AH8" s="442"/>
    </row>
    <row r="9" spans="1:34" ht="2.1" customHeight="1">
      <c r="A9" s="1184"/>
      <c r="B9" s="1187"/>
      <c r="C9" s="1187"/>
      <c r="D9" s="1187"/>
      <c r="E9" s="1187"/>
      <c r="F9" s="1187"/>
      <c r="G9" s="1187"/>
      <c r="H9" s="1187"/>
      <c r="I9" s="1187"/>
      <c r="J9" s="1187"/>
      <c r="K9" s="1187"/>
      <c r="L9" s="1187"/>
      <c r="M9" s="1187"/>
      <c r="N9" s="1187"/>
      <c r="O9" s="1187"/>
      <c r="P9" s="1187"/>
      <c r="Q9" s="1187"/>
      <c r="R9" s="1187"/>
      <c r="S9" s="1187"/>
      <c r="T9" s="1187"/>
      <c r="U9" s="1187"/>
      <c r="V9" s="1187"/>
      <c r="W9" s="1187"/>
      <c r="X9" s="1187"/>
      <c r="Y9" s="1187"/>
      <c r="Z9" s="1187"/>
      <c r="AA9" s="1187"/>
      <c r="AB9" s="1184"/>
      <c r="AC9" s="442"/>
      <c r="AD9" s="442"/>
      <c r="AE9" s="442"/>
      <c r="AF9" s="442"/>
      <c r="AG9" s="442"/>
      <c r="AH9" s="442"/>
    </row>
    <row r="10" spans="1:34">
      <c r="A10" s="1184"/>
      <c r="B10" s="1195"/>
      <c r="C10" s="1187"/>
      <c r="D10" s="1187"/>
      <c r="E10" s="1187"/>
      <c r="F10" s="1187"/>
      <c r="G10" s="1187"/>
      <c r="H10" s="1187"/>
      <c r="I10" s="1187"/>
      <c r="J10" s="1196"/>
      <c r="K10" s="1196"/>
      <c r="L10" s="1196"/>
      <c r="M10" s="1196"/>
      <c r="N10" s="1196"/>
      <c r="O10" s="1187"/>
      <c r="P10" s="1197"/>
      <c r="Q10" s="1197"/>
      <c r="R10" s="1197"/>
      <c r="S10" s="1197"/>
      <c r="T10" s="1197"/>
      <c r="U10" s="1197"/>
      <c r="V10" s="1197"/>
      <c r="W10" s="1197"/>
      <c r="X10" s="1197"/>
      <c r="Y10" s="1197"/>
      <c r="Z10" s="1197"/>
      <c r="AA10" s="1197"/>
      <c r="AB10" s="1184"/>
      <c r="AC10" s="442"/>
      <c r="AD10" s="442"/>
      <c r="AE10" s="442"/>
      <c r="AF10" s="442"/>
      <c r="AG10" s="442"/>
      <c r="AH10" s="442"/>
    </row>
    <row r="11" spans="1:34">
      <c r="A11" s="1184"/>
      <c r="B11" s="1198"/>
      <c r="C11" s="1187"/>
      <c r="D11" s="1187"/>
      <c r="E11" s="1187"/>
      <c r="F11" s="1187"/>
      <c r="G11" s="1187"/>
      <c r="H11" s="1187"/>
      <c r="I11" s="1187"/>
      <c r="J11" s="1199"/>
      <c r="K11" s="1199"/>
      <c r="L11" s="1199"/>
      <c r="M11" s="1199"/>
      <c r="N11" s="1199"/>
      <c r="O11" s="1187"/>
      <c r="P11" s="1199"/>
      <c r="Q11" s="1199"/>
      <c r="R11" s="1199"/>
      <c r="S11" s="1199"/>
      <c r="T11" s="1199"/>
      <c r="U11" s="1199"/>
      <c r="V11" s="1199"/>
      <c r="W11" s="1199"/>
      <c r="X11" s="1199"/>
      <c r="Y11" s="1199"/>
      <c r="Z11" s="1199"/>
      <c r="AA11" s="1199"/>
      <c r="AB11" s="1184"/>
      <c r="AC11" s="442"/>
      <c r="AD11" s="442"/>
      <c r="AE11" s="442"/>
      <c r="AF11" s="442"/>
      <c r="AG11" s="442"/>
      <c r="AH11" s="442"/>
    </row>
    <row r="12" spans="1:34">
      <c r="A12" s="1184"/>
      <c r="B12" s="1200"/>
      <c r="C12" s="1187"/>
      <c r="D12" s="1187"/>
      <c r="E12" s="1187"/>
      <c r="F12" s="1187"/>
      <c r="G12" s="1187"/>
      <c r="H12" s="1187"/>
      <c r="I12" s="1187"/>
      <c r="J12" s="1187"/>
      <c r="K12" s="1201"/>
      <c r="L12" s="1201"/>
      <c r="M12" s="1201"/>
      <c r="N12" s="1201"/>
      <c r="O12" s="1187"/>
      <c r="P12" s="1201"/>
      <c r="Q12" s="1201"/>
      <c r="R12" s="1201"/>
      <c r="S12" s="1201"/>
      <c r="T12" s="1201"/>
      <c r="U12" s="1201"/>
      <c r="V12" s="1201"/>
      <c r="W12" s="1201"/>
      <c r="X12" s="1201"/>
      <c r="Y12" s="1201"/>
      <c r="Z12" s="1201"/>
      <c r="AA12" s="1201"/>
      <c r="AB12" s="1184"/>
      <c r="AC12" s="442"/>
      <c r="AD12" s="442"/>
      <c r="AE12" s="442"/>
      <c r="AF12" s="442"/>
      <c r="AG12" s="442"/>
      <c r="AH12" s="442"/>
    </row>
    <row r="13" spans="1:34" ht="2.25" customHeight="1">
      <c r="A13" s="1184"/>
      <c r="B13" s="1187"/>
      <c r="C13" s="1187"/>
      <c r="D13" s="1187"/>
      <c r="E13" s="1187"/>
      <c r="F13" s="1187"/>
      <c r="G13" s="1187"/>
      <c r="H13" s="1187"/>
      <c r="I13" s="1187"/>
      <c r="J13" s="1187"/>
      <c r="K13" s="1187"/>
      <c r="L13" s="1187"/>
      <c r="M13" s="1187"/>
      <c r="N13" s="1187"/>
      <c r="O13" s="1187"/>
      <c r="P13" s="1187"/>
      <c r="Q13" s="1187"/>
      <c r="R13" s="1187"/>
      <c r="S13" s="1187"/>
      <c r="T13" s="1187"/>
      <c r="U13" s="1187"/>
      <c r="V13" s="1187"/>
      <c r="W13" s="1187"/>
      <c r="X13" s="1187"/>
      <c r="Y13" s="1187"/>
      <c r="Z13" s="1187"/>
      <c r="AA13" s="1187"/>
      <c r="AB13" s="1184"/>
      <c r="AC13" s="442"/>
      <c r="AD13" s="442"/>
      <c r="AE13" s="442"/>
      <c r="AF13" s="442"/>
      <c r="AG13" s="442"/>
      <c r="AH13" s="442"/>
    </row>
    <row r="14" spans="1:34">
      <c r="A14" s="1184"/>
      <c r="B14" s="1198"/>
      <c r="C14" s="1187"/>
      <c r="D14" s="1187"/>
      <c r="E14" s="1187"/>
      <c r="F14" s="1187"/>
      <c r="G14" s="1187"/>
      <c r="H14" s="1187"/>
      <c r="I14" s="1187"/>
      <c r="J14" s="1199"/>
      <c r="K14" s="1199"/>
      <c r="L14" s="1199"/>
      <c r="M14" s="1199"/>
      <c r="N14" s="1199"/>
      <c r="O14" s="1187"/>
      <c r="P14" s="1199"/>
      <c r="Q14" s="1199"/>
      <c r="R14" s="1199"/>
      <c r="S14" s="1199"/>
      <c r="T14" s="1199"/>
      <c r="U14" s="1199"/>
      <c r="V14" s="1199"/>
      <c r="W14" s="1199"/>
      <c r="X14" s="1199"/>
      <c r="Y14" s="1199"/>
      <c r="Z14" s="1199"/>
      <c r="AA14" s="1199"/>
      <c r="AB14" s="1184"/>
      <c r="AC14" s="442"/>
      <c r="AD14" s="442"/>
      <c r="AE14" s="442"/>
      <c r="AF14" s="442"/>
      <c r="AG14" s="442"/>
      <c r="AH14" s="442"/>
    </row>
    <row r="15" spans="1:34">
      <c r="A15" s="1184"/>
      <c r="B15" s="1200"/>
      <c r="C15" s="1187"/>
      <c r="D15" s="1187"/>
      <c r="E15" s="1187"/>
      <c r="F15" s="1187"/>
      <c r="G15" s="1187"/>
      <c r="H15" s="1187"/>
      <c r="I15" s="1187"/>
      <c r="J15" s="1201"/>
      <c r="K15" s="1201"/>
      <c r="L15" s="1201"/>
      <c r="M15" s="1201"/>
      <c r="N15" s="1201"/>
      <c r="O15" s="1187"/>
      <c r="P15" s="1201"/>
      <c r="Q15" s="1201"/>
      <c r="R15" s="1201"/>
      <c r="S15" s="1201"/>
      <c r="T15" s="1201"/>
      <c r="U15" s="1201"/>
      <c r="V15" s="1201"/>
      <c r="W15" s="1201"/>
      <c r="X15" s="1201"/>
      <c r="Y15" s="1201"/>
      <c r="Z15" s="1201"/>
      <c r="AA15" s="1201"/>
      <c r="AB15" s="1184"/>
      <c r="AC15" s="442"/>
      <c r="AD15" s="442"/>
      <c r="AE15" s="442"/>
      <c r="AF15" s="442"/>
      <c r="AG15" s="442"/>
      <c r="AH15" s="442"/>
    </row>
    <row r="16" spans="1:34" ht="2.25" customHeight="1">
      <c r="A16" s="1184"/>
      <c r="B16" s="1187"/>
      <c r="C16" s="1187"/>
      <c r="D16" s="1187"/>
      <c r="E16" s="1187"/>
      <c r="F16" s="1187"/>
      <c r="G16" s="1187"/>
      <c r="H16" s="1187"/>
      <c r="I16" s="1187"/>
      <c r="J16" s="1187"/>
      <c r="K16" s="1187"/>
      <c r="L16" s="1187"/>
      <c r="M16" s="1187"/>
      <c r="N16" s="1187"/>
      <c r="O16" s="1187"/>
      <c r="P16" s="1187"/>
      <c r="Q16" s="1187"/>
      <c r="R16" s="1187"/>
      <c r="S16" s="1187"/>
      <c r="T16" s="1187"/>
      <c r="U16" s="1187"/>
      <c r="V16" s="1187"/>
      <c r="W16" s="1187"/>
      <c r="X16" s="1187"/>
      <c r="Y16" s="1187"/>
      <c r="Z16" s="1187"/>
      <c r="AA16" s="1187"/>
      <c r="AB16" s="1184"/>
      <c r="AC16" s="442"/>
      <c r="AD16" s="442"/>
      <c r="AE16" s="442"/>
      <c r="AF16" s="442"/>
      <c r="AG16" s="442"/>
      <c r="AH16" s="442"/>
    </row>
    <row r="17" spans="1:34">
      <c r="A17" s="1184"/>
      <c r="B17" s="1195"/>
      <c r="C17" s="1187"/>
      <c r="D17" s="1187"/>
      <c r="E17" s="1187"/>
      <c r="F17" s="1187"/>
      <c r="G17" s="1187"/>
      <c r="H17" s="1187"/>
      <c r="I17" s="1187"/>
      <c r="J17" s="1202"/>
      <c r="K17" s="1202"/>
      <c r="L17" s="1202"/>
      <c r="M17" s="1202"/>
      <c r="N17" s="1202"/>
      <c r="O17" s="1187"/>
      <c r="P17" s="1202"/>
      <c r="Q17" s="1202"/>
      <c r="R17" s="1202"/>
      <c r="S17" s="1202"/>
      <c r="T17" s="1202"/>
      <c r="U17" s="1202"/>
      <c r="V17" s="1202"/>
      <c r="W17" s="1202"/>
      <c r="X17" s="1202"/>
      <c r="Y17" s="1202"/>
      <c r="Z17" s="1202"/>
      <c r="AA17" s="1202"/>
      <c r="AB17" s="1184"/>
      <c r="AC17" s="442"/>
      <c r="AD17" s="442"/>
      <c r="AE17" s="442"/>
      <c r="AF17" s="442"/>
      <c r="AG17" s="442"/>
      <c r="AH17" s="442"/>
    </row>
    <row r="18" spans="1:34">
      <c r="A18" s="1184"/>
      <c r="B18" s="1200"/>
      <c r="C18" s="1187"/>
      <c r="D18" s="1187"/>
      <c r="E18" s="1187"/>
      <c r="F18" s="1187"/>
      <c r="G18" s="1187"/>
      <c r="H18" s="1187"/>
      <c r="I18" s="1187"/>
      <c r="J18" s="1201"/>
      <c r="K18" s="1201"/>
      <c r="L18" s="1201"/>
      <c r="M18" s="1201"/>
      <c r="N18" s="1201"/>
      <c r="O18" s="1187"/>
      <c r="P18" s="1201"/>
      <c r="Q18" s="1201"/>
      <c r="R18" s="1201"/>
      <c r="S18" s="1201"/>
      <c r="T18" s="1201"/>
      <c r="U18" s="1201"/>
      <c r="V18" s="1201"/>
      <c r="W18" s="1201"/>
      <c r="X18" s="1201"/>
      <c r="Y18" s="1201"/>
      <c r="Z18" s="1201"/>
      <c r="AA18" s="1201"/>
      <c r="AB18" s="1184"/>
      <c r="AC18" s="442"/>
      <c r="AD18" s="442"/>
      <c r="AE18" s="442"/>
      <c r="AF18" s="442"/>
      <c r="AG18" s="442"/>
      <c r="AH18" s="442"/>
    </row>
    <row r="19" spans="1:34">
      <c r="A19" s="1184"/>
      <c r="B19" s="1198"/>
      <c r="C19" s="1187"/>
      <c r="D19" s="1187"/>
      <c r="E19" s="1187"/>
      <c r="F19" s="1187"/>
      <c r="G19" s="1187"/>
      <c r="H19" s="1187"/>
      <c r="I19" s="1187"/>
      <c r="J19" s="1199"/>
      <c r="K19" s="1199"/>
      <c r="L19" s="1199"/>
      <c r="M19" s="1199"/>
      <c r="N19" s="1199"/>
      <c r="O19" s="1187"/>
      <c r="P19" s="1199"/>
      <c r="Q19" s="1199"/>
      <c r="R19" s="1199"/>
      <c r="S19" s="1199"/>
      <c r="T19" s="1199"/>
      <c r="U19" s="1199"/>
      <c r="V19" s="1199"/>
      <c r="W19" s="1199"/>
      <c r="X19" s="1199"/>
      <c r="Y19" s="1199"/>
      <c r="Z19" s="1199"/>
      <c r="AA19" s="1199"/>
      <c r="AB19" s="1184"/>
      <c r="AC19" s="442"/>
      <c r="AD19" s="442"/>
      <c r="AE19" s="442"/>
      <c r="AF19" s="442"/>
      <c r="AG19" s="442"/>
      <c r="AH19" s="442"/>
    </row>
    <row r="20" spans="1:34">
      <c r="A20" s="1184"/>
      <c r="B20" s="1200"/>
      <c r="C20" s="1187"/>
      <c r="D20" s="1187"/>
      <c r="E20" s="1187"/>
      <c r="F20" s="1187"/>
      <c r="G20" s="1187"/>
      <c r="H20" s="1187"/>
      <c r="I20" s="1187"/>
      <c r="J20" s="1201"/>
      <c r="K20" s="1201"/>
      <c r="L20" s="1201"/>
      <c r="M20" s="1201"/>
      <c r="N20" s="1201"/>
      <c r="O20" s="1187"/>
      <c r="P20" s="1201"/>
      <c r="Q20" s="1201"/>
      <c r="R20" s="1201"/>
      <c r="S20" s="1201"/>
      <c r="T20" s="1201"/>
      <c r="U20" s="1201"/>
      <c r="V20" s="1201"/>
      <c r="W20" s="1201"/>
      <c r="X20" s="1201"/>
      <c r="Y20" s="1201"/>
      <c r="Z20" s="1201"/>
      <c r="AA20" s="1201"/>
      <c r="AB20" s="1184"/>
      <c r="AC20" s="442"/>
      <c r="AD20" s="442"/>
      <c r="AE20" s="442"/>
      <c r="AF20" s="442"/>
      <c r="AG20" s="442"/>
      <c r="AH20" s="442"/>
    </row>
    <row r="21" spans="1:34" ht="2.1" customHeight="1">
      <c r="A21" s="1184"/>
      <c r="B21" s="1187"/>
      <c r="C21" s="1187"/>
      <c r="D21" s="1187"/>
      <c r="E21" s="1187"/>
      <c r="F21" s="1187"/>
      <c r="G21" s="1187"/>
      <c r="H21" s="1187"/>
      <c r="I21" s="1187"/>
      <c r="J21" s="1187"/>
      <c r="K21" s="1187"/>
      <c r="L21" s="1187"/>
      <c r="M21" s="1187"/>
      <c r="N21" s="1187"/>
      <c r="O21" s="1187"/>
      <c r="P21" s="1187"/>
      <c r="Q21" s="1187"/>
      <c r="R21" s="1187"/>
      <c r="S21" s="1187"/>
      <c r="T21" s="1187"/>
      <c r="U21" s="1187"/>
      <c r="V21" s="1187"/>
      <c r="W21" s="1187"/>
      <c r="X21" s="1187"/>
      <c r="Y21" s="1187"/>
      <c r="Z21" s="1187"/>
      <c r="AA21" s="1187"/>
      <c r="AB21" s="1184"/>
      <c r="AC21" s="442"/>
      <c r="AD21" s="442"/>
      <c r="AE21" s="442"/>
      <c r="AF21" s="442"/>
      <c r="AG21" s="442"/>
      <c r="AH21" s="442"/>
    </row>
    <row r="22" spans="1:34">
      <c r="A22" s="1184"/>
      <c r="B22" s="1198"/>
      <c r="C22" s="1187"/>
      <c r="D22" s="1187"/>
      <c r="E22" s="1187"/>
      <c r="F22" s="1187"/>
      <c r="G22" s="1187"/>
      <c r="H22" s="1187"/>
      <c r="I22" s="1187"/>
      <c r="J22" s="1199"/>
      <c r="K22" s="1199"/>
      <c r="L22" s="1199"/>
      <c r="M22" s="1199"/>
      <c r="N22" s="1199"/>
      <c r="O22" s="1187"/>
      <c r="P22" s="1199"/>
      <c r="Q22" s="1199"/>
      <c r="R22" s="1199"/>
      <c r="S22" s="1199"/>
      <c r="T22" s="1199"/>
      <c r="U22" s="1199"/>
      <c r="V22" s="1199"/>
      <c r="W22" s="1199"/>
      <c r="X22" s="1199"/>
      <c r="Y22" s="1199"/>
      <c r="Z22" s="1199"/>
      <c r="AA22" s="1199"/>
      <c r="AB22" s="1184"/>
      <c r="AC22" s="442"/>
      <c r="AD22" s="442"/>
      <c r="AE22" s="442"/>
      <c r="AF22" s="442"/>
      <c r="AG22" s="442"/>
      <c r="AH22" s="442"/>
    </row>
    <row r="23" spans="1:34">
      <c r="A23" s="1184"/>
      <c r="B23" s="1200"/>
      <c r="C23" s="1187"/>
      <c r="D23" s="1187"/>
      <c r="E23" s="1187"/>
      <c r="F23" s="1187"/>
      <c r="G23" s="1187"/>
      <c r="H23" s="1187"/>
      <c r="I23" s="1187"/>
      <c r="J23" s="1201"/>
      <c r="K23" s="1201"/>
      <c r="L23" s="1201"/>
      <c r="M23" s="1201"/>
      <c r="N23" s="1201"/>
      <c r="O23" s="1187"/>
      <c r="P23" s="1201"/>
      <c r="Q23" s="1201"/>
      <c r="R23" s="1201"/>
      <c r="S23" s="1201"/>
      <c r="T23" s="1201"/>
      <c r="U23" s="1201"/>
      <c r="V23" s="1201"/>
      <c r="W23" s="1201"/>
      <c r="X23" s="1201"/>
      <c r="Y23" s="1201"/>
      <c r="Z23" s="1201"/>
      <c r="AA23" s="1201"/>
      <c r="AB23" s="1184"/>
      <c r="AC23" s="442"/>
      <c r="AD23" s="442"/>
      <c r="AE23" s="442"/>
      <c r="AF23" s="442"/>
      <c r="AG23" s="442"/>
      <c r="AH23" s="442"/>
    </row>
    <row r="24" spans="1:34" ht="2.1" customHeight="1">
      <c r="A24" s="1184"/>
      <c r="B24" s="1187"/>
      <c r="C24" s="1187"/>
      <c r="D24" s="1187"/>
      <c r="E24" s="1187"/>
      <c r="F24" s="1187"/>
      <c r="G24" s="1187"/>
      <c r="H24" s="1187"/>
      <c r="I24" s="1187"/>
      <c r="J24" s="1187"/>
      <c r="K24" s="1187"/>
      <c r="L24" s="1187"/>
      <c r="M24" s="1187"/>
      <c r="N24" s="1187"/>
      <c r="O24" s="1187"/>
      <c r="P24" s="1187"/>
      <c r="Q24" s="1187"/>
      <c r="R24" s="1187"/>
      <c r="S24" s="1187"/>
      <c r="T24" s="1187"/>
      <c r="U24" s="1187"/>
      <c r="V24" s="1187"/>
      <c r="W24" s="1187"/>
      <c r="X24" s="1187"/>
      <c r="Y24" s="1187"/>
      <c r="Z24" s="1187"/>
      <c r="AA24" s="1187"/>
      <c r="AB24" s="1184"/>
      <c r="AC24" s="442"/>
      <c r="AD24" s="442"/>
      <c r="AE24" s="442"/>
      <c r="AF24" s="442"/>
      <c r="AG24" s="442"/>
      <c r="AH24" s="442"/>
    </row>
    <row r="25" spans="1:34">
      <c r="A25" s="1184"/>
      <c r="B25" s="1195"/>
      <c r="C25" s="1187"/>
      <c r="D25" s="1187"/>
      <c r="E25" s="1187"/>
      <c r="F25" s="1187"/>
      <c r="G25" s="1187"/>
      <c r="H25" s="1187"/>
      <c r="I25" s="1187"/>
      <c r="J25" s="1202"/>
      <c r="K25" s="1202"/>
      <c r="L25" s="1202"/>
      <c r="M25" s="1202"/>
      <c r="N25" s="1202"/>
      <c r="O25" s="1187"/>
      <c r="P25" s="1202"/>
      <c r="Q25" s="1202"/>
      <c r="R25" s="1202"/>
      <c r="S25" s="1202"/>
      <c r="T25" s="1202"/>
      <c r="U25" s="1202"/>
      <c r="V25" s="1202"/>
      <c r="W25" s="1202"/>
      <c r="X25" s="1202"/>
      <c r="Y25" s="1202"/>
      <c r="Z25" s="1202"/>
      <c r="AA25" s="1202"/>
      <c r="AB25" s="1184"/>
      <c r="AC25" s="442"/>
      <c r="AD25" s="442"/>
      <c r="AE25" s="442"/>
      <c r="AF25" s="442"/>
      <c r="AG25" s="442"/>
      <c r="AH25" s="442"/>
    </row>
    <row r="26" spans="1:34">
      <c r="A26" s="1184"/>
      <c r="B26" s="1200"/>
      <c r="C26" s="1187"/>
      <c r="D26" s="1187"/>
      <c r="E26" s="1187"/>
      <c r="F26" s="1187"/>
      <c r="G26" s="1187"/>
      <c r="H26" s="1187"/>
      <c r="I26" s="1187"/>
      <c r="J26" s="1201"/>
      <c r="K26" s="1201"/>
      <c r="L26" s="1201"/>
      <c r="M26" s="1201"/>
      <c r="N26" s="1201"/>
      <c r="O26" s="1187"/>
      <c r="P26" s="1201"/>
      <c r="Q26" s="1201"/>
      <c r="R26" s="1201"/>
      <c r="S26" s="1201"/>
      <c r="T26" s="1201"/>
      <c r="U26" s="1201"/>
      <c r="V26" s="1201"/>
      <c r="W26" s="1201"/>
      <c r="X26" s="1201"/>
      <c r="Y26" s="1201"/>
      <c r="Z26" s="1201"/>
      <c r="AA26" s="1201"/>
      <c r="AB26" s="1184"/>
      <c r="AC26" s="442"/>
      <c r="AD26" s="442"/>
      <c r="AE26" s="442"/>
      <c r="AF26" s="442"/>
      <c r="AG26" s="442"/>
      <c r="AH26" s="442"/>
    </row>
    <row r="27" spans="1:34">
      <c r="A27" s="1184"/>
      <c r="B27" s="1198"/>
      <c r="C27" s="1187"/>
      <c r="D27" s="1187"/>
      <c r="E27" s="1187"/>
      <c r="F27" s="1187"/>
      <c r="G27" s="1187"/>
      <c r="H27" s="1187"/>
      <c r="I27" s="1187"/>
      <c r="J27" s="1199"/>
      <c r="K27" s="1199"/>
      <c r="L27" s="1199"/>
      <c r="M27" s="1199"/>
      <c r="N27" s="1199"/>
      <c r="O27" s="1187"/>
      <c r="P27" s="1199"/>
      <c r="Q27" s="1199"/>
      <c r="R27" s="1199"/>
      <c r="S27" s="1199"/>
      <c r="T27" s="1199"/>
      <c r="U27" s="1199"/>
      <c r="V27" s="1199"/>
      <c r="W27" s="1199"/>
      <c r="X27" s="1199"/>
      <c r="Y27" s="1199"/>
      <c r="Z27" s="1199"/>
      <c r="AA27" s="1199"/>
      <c r="AB27" s="1184"/>
      <c r="AC27" s="442"/>
      <c r="AD27" s="442"/>
      <c r="AE27" s="442"/>
      <c r="AF27" s="442"/>
      <c r="AG27" s="442"/>
      <c r="AH27" s="442"/>
    </row>
    <row r="28" spans="1:34">
      <c r="A28" s="1184"/>
      <c r="B28" s="1195"/>
      <c r="C28" s="1187"/>
      <c r="D28" s="1187"/>
      <c r="E28" s="1187"/>
      <c r="F28" s="1187"/>
      <c r="G28" s="1187"/>
      <c r="H28" s="1187"/>
      <c r="I28" s="1187"/>
      <c r="J28" s="1202"/>
      <c r="K28" s="1202"/>
      <c r="L28" s="1202"/>
      <c r="M28" s="1202"/>
      <c r="N28" s="1202"/>
      <c r="O28" s="1187"/>
      <c r="P28" s="1202"/>
      <c r="Q28" s="1202"/>
      <c r="R28" s="1202"/>
      <c r="S28" s="1202"/>
      <c r="T28" s="1202"/>
      <c r="U28" s="1202"/>
      <c r="V28" s="1202"/>
      <c r="W28" s="1202"/>
      <c r="X28" s="1202"/>
      <c r="Y28" s="1202"/>
      <c r="Z28" s="1202"/>
      <c r="AA28" s="1202"/>
      <c r="AB28" s="1184"/>
      <c r="AC28" s="442"/>
      <c r="AD28" s="442"/>
      <c r="AE28" s="442"/>
      <c r="AF28" s="442"/>
      <c r="AG28" s="442"/>
      <c r="AH28" s="442"/>
    </row>
    <row r="29" spans="1:34">
      <c r="A29" s="1184"/>
      <c r="B29" s="1198"/>
      <c r="C29" s="1187"/>
      <c r="D29" s="1187"/>
      <c r="E29" s="1187"/>
      <c r="F29" s="1187"/>
      <c r="G29" s="1187"/>
      <c r="H29" s="1187"/>
      <c r="I29" s="1187"/>
      <c r="J29" s="1199"/>
      <c r="K29" s="1199"/>
      <c r="L29" s="1199"/>
      <c r="M29" s="1199"/>
      <c r="N29" s="1199"/>
      <c r="O29" s="1187"/>
      <c r="P29" s="1199"/>
      <c r="Q29" s="1199"/>
      <c r="R29" s="1199"/>
      <c r="S29" s="1199"/>
      <c r="T29" s="1199"/>
      <c r="U29" s="1199"/>
      <c r="V29" s="1199"/>
      <c r="W29" s="1199"/>
      <c r="X29" s="1199"/>
      <c r="Y29" s="1199"/>
      <c r="Z29" s="1199"/>
      <c r="AA29" s="1199"/>
      <c r="AB29" s="1184"/>
      <c r="AC29" s="442"/>
      <c r="AD29" s="442"/>
      <c r="AE29" s="442"/>
      <c r="AF29" s="442"/>
      <c r="AG29" s="442"/>
      <c r="AH29" s="442"/>
    </row>
    <row r="30" spans="1:34">
      <c r="A30" s="1184"/>
      <c r="B30" s="1195"/>
      <c r="C30" s="1187"/>
      <c r="D30" s="1187"/>
      <c r="E30" s="1187"/>
      <c r="F30" s="1187"/>
      <c r="G30" s="1187"/>
      <c r="H30" s="1187"/>
      <c r="I30" s="1187"/>
      <c r="J30" s="1202"/>
      <c r="K30" s="1202"/>
      <c r="L30" s="1202"/>
      <c r="M30" s="1202"/>
      <c r="N30" s="1202"/>
      <c r="O30" s="1202"/>
      <c r="P30" s="1202"/>
      <c r="Q30" s="1202"/>
      <c r="R30" s="1202"/>
      <c r="S30" s="1202"/>
      <c r="T30" s="1202"/>
      <c r="U30" s="1202"/>
      <c r="V30" s="1202"/>
      <c r="W30" s="1202"/>
      <c r="X30" s="1202"/>
      <c r="Y30" s="1202"/>
      <c r="Z30" s="1202"/>
      <c r="AA30" s="1202"/>
      <c r="AB30" s="1184"/>
      <c r="AC30" s="442"/>
      <c r="AD30" s="442"/>
      <c r="AE30" s="442"/>
      <c r="AF30" s="442"/>
      <c r="AG30" s="442"/>
      <c r="AH30" s="442"/>
    </row>
    <row r="31" spans="1:34">
      <c r="A31" s="1184"/>
      <c r="B31" s="1198"/>
      <c r="C31" s="1187"/>
      <c r="D31" s="1187"/>
      <c r="E31" s="1187"/>
      <c r="F31" s="1187"/>
      <c r="G31" s="1187"/>
      <c r="H31" s="1187"/>
      <c r="I31" s="1187"/>
      <c r="J31" s="1199"/>
      <c r="K31" s="1199"/>
      <c r="L31" s="1199"/>
      <c r="M31" s="1199"/>
      <c r="N31" s="1199"/>
      <c r="O31" s="1187"/>
      <c r="P31" s="1199"/>
      <c r="Q31" s="1199"/>
      <c r="R31" s="1199"/>
      <c r="S31" s="1199"/>
      <c r="T31" s="1199"/>
      <c r="U31" s="1199"/>
      <c r="V31" s="1199"/>
      <c r="W31" s="1199"/>
      <c r="X31" s="1199"/>
      <c r="Y31" s="1199"/>
      <c r="Z31" s="1199"/>
      <c r="AA31" s="1199"/>
      <c r="AB31" s="1184"/>
      <c r="AC31" s="442"/>
      <c r="AD31" s="442"/>
      <c r="AE31" s="442"/>
      <c r="AF31" s="442"/>
      <c r="AG31" s="442"/>
      <c r="AH31" s="442"/>
    </row>
    <row r="32" spans="1:34">
      <c r="A32" s="1184"/>
      <c r="B32" s="1195"/>
      <c r="C32" s="1187"/>
      <c r="D32" s="1187"/>
      <c r="E32" s="1187"/>
      <c r="F32" s="1187"/>
      <c r="G32" s="1187"/>
      <c r="H32" s="1187"/>
      <c r="I32" s="1187"/>
      <c r="J32" s="1202"/>
      <c r="K32" s="1202"/>
      <c r="L32" s="1202"/>
      <c r="M32" s="1202"/>
      <c r="N32" s="1202"/>
      <c r="O32" s="1187"/>
      <c r="P32" s="1202"/>
      <c r="Q32" s="1202"/>
      <c r="R32" s="1202"/>
      <c r="S32" s="1202"/>
      <c r="T32" s="1202"/>
      <c r="U32" s="1202"/>
      <c r="V32" s="1202"/>
      <c r="W32" s="1202"/>
      <c r="X32" s="1202"/>
      <c r="Y32" s="1202"/>
      <c r="Z32" s="1202"/>
      <c r="AA32" s="1202"/>
      <c r="AB32" s="1184"/>
      <c r="AC32" s="442"/>
      <c r="AD32" s="442"/>
      <c r="AE32" s="442"/>
      <c r="AF32" s="442"/>
      <c r="AG32" s="442"/>
      <c r="AH32" s="442"/>
    </row>
    <row r="33" spans="1:34">
      <c r="A33" s="1184"/>
      <c r="B33" s="1200"/>
      <c r="C33" s="1187"/>
      <c r="D33" s="1187"/>
      <c r="E33" s="1187"/>
      <c r="F33" s="1187"/>
      <c r="G33" s="1187"/>
      <c r="H33" s="1187"/>
      <c r="I33" s="1187"/>
      <c r="J33" s="1201"/>
      <c r="K33" s="1201"/>
      <c r="L33" s="1201"/>
      <c r="M33" s="1201"/>
      <c r="N33" s="1201"/>
      <c r="O33" s="1187"/>
      <c r="P33" s="1201"/>
      <c r="Q33" s="1201"/>
      <c r="R33" s="1201"/>
      <c r="S33" s="1201"/>
      <c r="T33" s="1201"/>
      <c r="U33" s="1201"/>
      <c r="V33" s="1201"/>
      <c r="W33" s="1201"/>
      <c r="X33" s="1201"/>
      <c r="Y33" s="1201"/>
      <c r="Z33" s="1201"/>
      <c r="AA33" s="1201"/>
      <c r="AB33" s="1184"/>
      <c r="AC33" s="442"/>
      <c r="AD33" s="442"/>
      <c r="AE33" s="442"/>
      <c r="AF33" s="442"/>
      <c r="AG33" s="442"/>
      <c r="AH33" s="442"/>
    </row>
    <row r="34" spans="1:34" ht="2.1" customHeight="1">
      <c r="A34" s="1184"/>
      <c r="B34" s="1187"/>
      <c r="C34" s="1187"/>
      <c r="D34" s="1187"/>
      <c r="E34" s="1187"/>
      <c r="F34" s="1187"/>
      <c r="G34" s="1187"/>
      <c r="H34" s="1187"/>
      <c r="I34" s="1187"/>
      <c r="J34" s="1187"/>
      <c r="K34" s="1187"/>
      <c r="L34" s="1187"/>
      <c r="M34" s="1187"/>
      <c r="N34" s="1187"/>
      <c r="O34" s="1187"/>
      <c r="P34" s="1187"/>
      <c r="Q34" s="1187"/>
      <c r="R34" s="1187"/>
      <c r="S34" s="1187"/>
      <c r="T34" s="1187"/>
      <c r="U34" s="1187"/>
      <c r="V34" s="1187"/>
      <c r="W34" s="1187"/>
      <c r="X34" s="1187"/>
      <c r="Y34" s="1187"/>
      <c r="Z34" s="1187"/>
      <c r="AA34" s="1187"/>
      <c r="AB34" s="1184"/>
      <c r="AC34" s="442"/>
      <c r="AD34" s="442"/>
      <c r="AE34" s="442"/>
      <c r="AF34" s="442"/>
      <c r="AG34" s="442"/>
      <c r="AH34" s="442"/>
    </row>
    <row r="35" spans="1:34" ht="11.65" customHeight="1">
      <c r="A35" s="1184"/>
      <c r="B35" s="1206"/>
      <c r="C35" s="1206"/>
      <c r="D35" s="1206"/>
      <c r="E35" s="1206"/>
      <c r="F35" s="1206"/>
      <c r="G35" s="1206"/>
      <c r="H35" s="1206"/>
      <c r="I35" s="1206"/>
      <c r="J35" s="1206"/>
      <c r="K35" s="1206"/>
      <c r="L35" s="1206"/>
      <c r="M35" s="1206"/>
      <c r="N35" s="1206"/>
      <c r="O35" s="1187"/>
      <c r="P35" s="1206"/>
      <c r="Q35" s="1206"/>
      <c r="R35" s="1206"/>
      <c r="S35" s="1206"/>
      <c r="T35" s="1206"/>
      <c r="U35" s="1206"/>
      <c r="V35" s="1206"/>
      <c r="W35" s="1206"/>
      <c r="X35" s="1206"/>
      <c r="Y35" s="1206"/>
      <c r="Z35" s="1206"/>
      <c r="AA35" s="1206"/>
      <c r="AB35" s="1189"/>
      <c r="AC35" s="442"/>
      <c r="AD35" s="442"/>
      <c r="AE35" s="442"/>
      <c r="AF35" s="442"/>
      <c r="AG35" s="442"/>
      <c r="AH35" s="442"/>
    </row>
    <row r="36" spans="1:34">
      <c r="A36" s="1184"/>
      <c r="B36" s="1187"/>
      <c r="C36" s="1187"/>
      <c r="D36" s="1187"/>
      <c r="E36" s="1187"/>
      <c r="F36" s="1187"/>
      <c r="G36" s="1187"/>
      <c r="H36" s="1187"/>
      <c r="I36" s="1187"/>
      <c r="J36" s="1187"/>
      <c r="K36" s="1187"/>
      <c r="L36" s="1187"/>
      <c r="M36" s="1187"/>
      <c r="N36" s="1187"/>
      <c r="O36" s="1187"/>
      <c r="P36" s="1187"/>
      <c r="Q36" s="1187"/>
      <c r="R36" s="1187"/>
      <c r="S36" s="1187"/>
      <c r="T36" s="1187"/>
      <c r="U36" s="1187"/>
      <c r="V36" s="1187"/>
      <c r="W36" s="1187"/>
      <c r="X36" s="1187"/>
      <c r="Y36" s="1187"/>
      <c r="Z36" s="1187"/>
      <c r="AA36" s="1187"/>
      <c r="AB36" s="1189"/>
      <c r="AC36" s="442"/>
      <c r="AD36" s="442"/>
      <c r="AE36" s="442"/>
      <c r="AF36" s="442"/>
      <c r="AG36" s="442"/>
      <c r="AH36" s="442"/>
    </row>
    <row r="37" spans="1:34">
      <c r="A37" s="1184"/>
      <c r="B37" s="1187"/>
      <c r="C37" s="1187"/>
      <c r="D37" s="1187"/>
      <c r="E37" s="1187"/>
      <c r="F37" s="1187"/>
      <c r="G37" s="1187"/>
      <c r="H37" s="1187"/>
      <c r="I37" s="1187"/>
      <c r="J37" s="1187"/>
      <c r="K37" s="1187"/>
      <c r="L37" s="1187"/>
      <c r="M37" s="1187"/>
      <c r="N37" s="1187"/>
      <c r="O37" s="1187"/>
      <c r="P37" s="1187"/>
      <c r="Q37" s="1187"/>
      <c r="R37" s="1187"/>
      <c r="S37" s="1187"/>
      <c r="T37" s="1187"/>
      <c r="U37" s="1187"/>
      <c r="V37" s="1187"/>
      <c r="W37" s="1187"/>
      <c r="X37" s="1187"/>
      <c r="Y37" s="1187"/>
      <c r="Z37" s="1187"/>
      <c r="AA37" s="1187"/>
      <c r="AB37" s="1189"/>
      <c r="AC37" s="442"/>
      <c r="AD37" s="442"/>
      <c r="AE37" s="442"/>
      <c r="AF37" s="442"/>
      <c r="AG37" s="442"/>
      <c r="AH37" s="442"/>
    </row>
    <row r="38" spans="1:34">
      <c r="A38" s="1184"/>
      <c r="B38" s="1187"/>
      <c r="C38" s="1187"/>
      <c r="D38" s="1187"/>
      <c r="E38" s="1187"/>
      <c r="F38" s="1187"/>
      <c r="G38" s="1187"/>
      <c r="H38" s="1187"/>
      <c r="I38" s="1187"/>
      <c r="J38" s="1187"/>
      <c r="K38" s="1187"/>
      <c r="L38" s="1187"/>
      <c r="M38" s="1187"/>
      <c r="N38" s="1187"/>
      <c r="O38" s="1187"/>
      <c r="P38" s="1187"/>
      <c r="Q38" s="1187"/>
      <c r="R38" s="1187"/>
      <c r="S38" s="1187"/>
      <c r="T38" s="1187"/>
      <c r="U38" s="1187"/>
      <c r="V38" s="1187"/>
      <c r="W38" s="1187"/>
      <c r="X38" s="1187"/>
      <c r="Y38" s="1187"/>
      <c r="Z38" s="1187"/>
      <c r="AA38" s="1187"/>
      <c r="AB38" s="1189"/>
      <c r="AC38" s="442"/>
      <c r="AD38" s="442"/>
      <c r="AE38" s="442"/>
      <c r="AF38" s="442"/>
      <c r="AG38" s="442"/>
      <c r="AH38" s="442"/>
    </row>
    <row r="39" spans="1:34">
      <c r="A39" s="1184"/>
      <c r="B39" s="1187"/>
      <c r="C39" s="1187"/>
      <c r="D39" s="1187"/>
      <c r="E39" s="1187"/>
      <c r="F39" s="1187"/>
      <c r="G39" s="1187"/>
      <c r="H39" s="1187"/>
      <c r="I39" s="1187"/>
      <c r="J39" s="1187"/>
      <c r="K39" s="1187"/>
      <c r="L39" s="1187"/>
      <c r="M39" s="1187"/>
      <c r="N39" s="1187"/>
      <c r="O39" s="1187"/>
      <c r="P39" s="1187"/>
      <c r="Q39" s="1187"/>
      <c r="R39" s="1187"/>
      <c r="S39" s="1187"/>
      <c r="T39" s="1187"/>
      <c r="U39" s="1187"/>
      <c r="V39" s="1187"/>
      <c r="W39" s="1187"/>
      <c r="X39" s="1187"/>
      <c r="Y39" s="1187"/>
      <c r="Z39" s="1187"/>
      <c r="AA39" s="1187"/>
      <c r="AB39" s="1184"/>
      <c r="AC39" s="442"/>
      <c r="AD39" s="442"/>
      <c r="AE39" s="442"/>
      <c r="AF39" s="442"/>
      <c r="AG39" s="442"/>
      <c r="AH39" s="442"/>
    </row>
    <row r="40" spans="1:34">
      <c r="A40" s="1184"/>
      <c r="B40" s="1187"/>
      <c r="C40" s="1187"/>
      <c r="D40" s="1187"/>
      <c r="E40" s="1187"/>
      <c r="F40" s="1187"/>
      <c r="G40" s="1187"/>
      <c r="H40" s="1187"/>
      <c r="I40" s="1187"/>
      <c r="J40" s="1187"/>
      <c r="K40" s="1187"/>
      <c r="L40" s="1187"/>
      <c r="M40" s="1187"/>
      <c r="N40" s="1187"/>
      <c r="O40" s="1187"/>
      <c r="P40" s="1187"/>
      <c r="Q40" s="1187"/>
      <c r="R40" s="1187"/>
      <c r="S40" s="1187"/>
      <c r="T40" s="1187"/>
      <c r="U40" s="1187"/>
      <c r="V40" s="1187"/>
      <c r="W40" s="1187"/>
      <c r="X40" s="1187"/>
      <c r="Y40" s="1187"/>
      <c r="Z40" s="1187"/>
      <c r="AA40" s="1187"/>
      <c r="AB40" s="1184"/>
      <c r="AC40" s="442"/>
      <c r="AD40" s="442"/>
      <c r="AE40" s="442"/>
      <c r="AF40" s="442"/>
      <c r="AG40" s="442"/>
      <c r="AH40" s="442"/>
    </row>
    <row r="41" spans="1:34">
      <c r="A41" s="1184"/>
      <c r="B41" s="1187"/>
      <c r="C41" s="1187"/>
      <c r="D41" s="1187"/>
      <c r="E41" s="1187"/>
      <c r="F41" s="1187"/>
      <c r="G41" s="1187"/>
      <c r="H41" s="1187"/>
      <c r="I41" s="1187"/>
      <c r="J41" s="1187"/>
      <c r="K41" s="1187"/>
      <c r="L41" s="1187"/>
      <c r="M41" s="1187"/>
      <c r="N41" s="1187"/>
      <c r="O41" s="1187"/>
      <c r="P41" s="1187"/>
      <c r="Q41" s="1187"/>
      <c r="R41" s="1187"/>
      <c r="S41" s="1187"/>
      <c r="T41" s="1187"/>
      <c r="U41" s="1187"/>
      <c r="V41" s="1187"/>
      <c r="W41" s="1187"/>
      <c r="X41" s="1187"/>
      <c r="Y41" s="1187"/>
      <c r="Z41" s="1187"/>
      <c r="AA41" s="1187"/>
      <c r="AB41" s="1184"/>
      <c r="AC41" s="442"/>
      <c r="AD41" s="442"/>
      <c r="AE41" s="442"/>
      <c r="AF41" s="442"/>
      <c r="AG41" s="442"/>
      <c r="AH41" s="442"/>
    </row>
    <row r="42" spans="1:34">
      <c r="A42" s="1184"/>
      <c r="B42" s="1187"/>
      <c r="C42" s="1187"/>
      <c r="D42" s="1187"/>
      <c r="E42" s="1187"/>
      <c r="F42" s="1187"/>
      <c r="G42" s="1187"/>
      <c r="H42" s="1187"/>
      <c r="I42" s="1187"/>
      <c r="J42" s="1187"/>
      <c r="K42" s="1187"/>
      <c r="L42" s="1187"/>
      <c r="M42" s="1187"/>
      <c r="N42" s="1187"/>
      <c r="O42" s="1187"/>
      <c r="P42" s="1187"/>
      <c r="Q42" s="1187"/>
      <c r="R42" s="1187"/>
      <c r="S42" s="1187"/>
      <c r="T42" s="1187"/>
      <c r="U42" s="1187"/>
      <c r="V42" s="1187"/>
      <c r="W42" s="1187"/>
      <c r="X42" s="1187"/>
      <c r="Y42" s="1187"/>
      <c r="Z42" s="1187"/>
      <c r="AA42" s="1187"/>
      <c r="AB42" s="1184"/>
      <c r="AC42" s="442"/>
      <c r="AD42" s="442"/>
      <c r="AE42" s="442"/>
      <c r="AF42" s="442"/>
      <c r="AG42" s="442"/>
      <c r="AH42" s="442"/>
    </row>
    <row r="43" spans="1:34">
      <c r="A43" s="1184"/>
      <c r="B43" s="1187"/>
      <c r="C43" s="1187"/>
      <c r="D43" s="1187"/>
      <c r="E43" s="1187"/>
      <c r="F43" s="1187"/>
      <c r="G43" s="1187"/>
      <c r="H43" s="1187"/>
      <c r="I43" s="1187"/>
      <c r="J43" s="1187"/>
      <c r="K43" s="1187"/>
      <c r="L43" s="1187"/>
      <c r="M43" s="1187"/>
      <c r="N43" s="1187"/>
      <c r="O43" s="1187"/>
      <c r="P43" s="1187"/>
      <c r="Q43" s="1187"/>
      <c r="R43" s="1187"/>
      <c r="S43" s="1187"/>
      <c r="T43" s="1187"/>
      <c r="U43" s="1187"/>
      <c r="V43" s="1187"/>
      <c r="W43" s="1187"/>
      <c r="X43" s="1187"/>
      <c r="Y43" s="1187"/>
      <c r="Z43" s="1187"/>
      <c r="AA43" s="1187"/>
      <c r="AB43" s="1184"/>
      <c r="AC43" s="442"/>
      <c r="AD43" s="442"/>
      <c r="AE43" s="442"/>
      <c r="AF43" s="442"/>
      <c r="AG43" s="442"/>
      <c r="AH43" s="442"/>
    </row>
    <row r="44" spans="1:34">
      <c r="A44" s="1184"/>
      <c r="B44" s="1187"/>
      <c r="C44" s="1187"/>
      <c r="D44" s="1187"/>
      <c r="E44" s="1187"/>
      <c r="F44" s="1187"/>
      <c r="G44" s="1187"/>
      <c r="H44" s="1187"/>
      <c r="I44" s="1187"/>
      <c r="J44" s="1187"/>
      <c r="K44" s="1187"/>
      <c r="L44" s="1187"/>
      <c r="M44" s="1187"/>
      <c r="N44" s="1187"/>
      <c r="O44" s="1187"/>
      <c r="P44" s="1187"/>
      <c r="Q44" s="1187"/>
      <c r="R44" s="1187"/>
      <c r="S44" s="1187"/>
      <c r="T44" s="1187"/>
      <c r="U44" s="1187"/>
      <c r="V44" s="1187"/>
      <c r="W44" s="1187"/>
      <c r="X44" s="1187"/>
      <c r="Y44" s="1187"/>
      <c r="Z44" s="1187"/>
      <c r="AA44" s="1187"/>
      <c r="AB44" s="1184"/>
      <c r="AC44" s="442"/>
      <c r="AD44" s="442"/>
      <c r="AE44" s="442"/>
      <c r="AF44" s="442"/>
      <c r="AG44" s="442"/>
      <c r="AH44" s="442"/>
    </row>
    <row r="45" spans="1:34">
      <c r="A45" s="1184"/>
      <c r="B45" s="1187"/>
      <c r="C45" s="1187"/>
      <c r="D45" s="1187"/>
      <c r="E45" s="1187"/>
      <c r="F45" s="1187"/>
      <c r="G45" s="1187"/>
      <c r="H45" s="1187"/>
      <c r="I45" s="1187"/>
      <c r="J45" s="1187"/>
      <c r="K45" s="1187"/>
      <c r="L45" s="1187"/>
      <c r="M45" s="1187"/>
      <c r="N45" s="1187"/>
      <c r="O45" s="1187"/>
      <c r="P45" s="1187"/>
      <c r="Q45" s="1187"/>
      <c r="R45" s="1187"/>
      <c r="S45" s="1187"/>
      <c r="T45" s="1187"/>
      <c r="U45" s="1187"/>
      <c r="V45" s="1187"/>
      <c r="W45" s="1187"/>
      <c r="X45" s="1187"/>
      <c r="Y45" s="1187"/>
      <c r="Z45" s="1187"/>
      <c r="AA45" s="1187"/>
      <c r="AB45" s="1184"/>
      <c r="AC45" s="442"/>
      <c r="AD45" s="442"/>
      <c r="AE45" s="442"/>
      <c r="AF45" s="442"/>
      <c r="AG45" s="442"/>
      <c r="AH45" s="442"/>
    </row>
    <row r="46" spans="1:34">
      <c r="A46" s="1184"/>
      <c r="B46" s="1187"/>
      <c r="C46" s="1187"/>
      <c r="D46" s="1187"/>
      <c r="E46" s="1187"/>
      <c r="F46" s="1187"/>
      <c r="G46" s="1187"/>
      <c r="H46" s="1187"/>
      <c r="I46" s="1187"/>
      <c r="J46" s="1187"/>
      <c r="K46" s="1187"/>
      <c r="L46" s="1187"/>
      <c r="M46" s="1187"/>
      <c r="N46" s="1187"/>
      <c r="O46" s="1187"/>
      <c r="P46" s="1187"/>
      <c r="Q46" s="1187"/>
      <c r="R46" s="1187"/>
      <c r="S46" s="1187"/>
      <c r="T46" s="1187"/>
      <c r="U46" s="1187"/>
      <c r="V46" s="1187"/>
      <c r="W46" s="1187"/>
      <c r="X46" s="1187"/>
      <c r="Y46" s="1187"/>
      <c r="Z46" s="1187"/>
      <c r="AA46" s="1187"/>
      <c r="AB46" s="1184"/>
      <c r="AC46" s="442"/>
      <c r="AD46" s="442"/>
      <c r="AE46" s="442"/>
      <c r="AF46" s="442"/>
      <c r="AG46" s="442"/>
      <c r="AH46" s="442"/>
    </row>
    <row r="47" spans="1:34">
      <c r="A47" s="1184"/>
      <c r="B47" s="1187"/>
      <c r="C47" s="1187"/>
      <c r="D47" s="1187"/>
      <c r="E47" s="1187"/>
      <c r="F47" s="1187"/>
      <c r="G47" s="1187"/>
      <c r="H47" s="1187"/>
      <c r="I47" s="1187"/>
      <c r="J47" s="1187"/>
      <c r="K47" s="1187"/>
      <c r="L47" s="1187"/>
      <c r="M47" s="1187"/>
      <c r="N47" s="1187"/>
      <c r="O47" s="1187"/>
      <c r="P47" s="1187"/>
      <c r="Q47" s="1187"/>
      <c r="R47" s="1187"/>
      <c r="S47" s="1187"/>
      <c r="T47" s="1187"/>
      <c r="U47" s="1187"/>
      <c r="V47" s="1187"/>
      <c r="W47" s="1187"/>
      <c r="X47" s="1187"/>
      <c r="Y47" s="1187"/>
      <c r="Z47" s="1187"/>
      <c r="AA47" s="1187"/>
      <c r="AB47" s="1184"/>
      <c r="AC47" s="442"/>
      <c r="AD47" s="442"/>
      <c r="AE47" s="442"/>
      <c r="AF47" s="442"/>
      <c r="AG47" s="442"/>
      <c r="AH47" s="442"/>
    </row>
    <row r="48" spans="1:34">
      <c r="A48" s="1184"/>
      <c r="B48" s="1187"/>
      <c r="C48" s="1187"/>
      <c r="D48" s="1187"/>
      <c r="E48" s="1187"/>
      <c r="F48" s="1187"/>
      <c r="G48" s="1187"/>
      <c r="H48" s="1187"/>
      <c r="I48" s="1187"/>
      <c r="J48" s="1187"/>
      <c r="K48" s="1187"/>
      <c r="L48" s="1187"/>
      <c r="M48" s="1187"/>
      <c r="N48" s="1187"/>
      <c r="O48" s="1187"/>
      <c r="P48" s="1187"/>
      <c r="Q48" s="1187"/>
      <c r="R48" s="1187"/>
      <c r="S48" s="1187"/>
      <c r="T48" s="1187"/>
      <c r="U48" s="1187"/>
      <c r="V48" s="1187"/>
      <c r="W48" s="1187"/>
      <c r="X48" s="1187"/>
      <c r="Y48" s="1187"/>
      <c r="Z48" s="1187"/>
      <c r="AA48" s="1187"/>
      <c r="AB48" s="1184"/>
      <c r="AC48" s="442"/>
      <c r="AD48" s="442"/>
      <c r="AE48" s="442"/>
      <c r="AF48" s="442"/>
      <c r="AG48" s="442"/>
      <c r="AH48" s="442"/>
    </row>
    <row r="49" spans="1:34">
      <c r="A49" s="1184"/>
      <c r="B49" s="1187"/>
      <c r="C49" s="1187"/>
      <c r="D49" s="1187"/>
      <c r="E49" s="1187"/>
      <c r="F49" s="1187"/>
      <c r="G49" s="1187"/>
      <c r="H49" s="1187"/>
      <c r="I49" s="1187"/>
      <c r="J49" s="1187"/>
      <c r="K49" s="1187"/>
      <c r="L49" s="1187"/>
      <c r="M49" s="1187"/>
      <c r="N49" s="1187"/>
      <c r="O49" s="1187"/>
      <c r="P49" s="1187"/>
      <c r="Q49" s="1187"/>
      <c r="R49" s="1187"/>
      <c r="S49" s="1187"/>
      <c r="T49" s="1187"/>
      <c r="U49" s="1187"/>
      <c r="V49" s="1187"/>
      <c r="W49" s="1187"/>
      <c r="X49" s="1187"/>
      <c r="Y49" s="1187"/>
      <c r="Z49" s="1187"/>
      <c r="AA49" s="1187"/>
      <c r="AB49" s="1184"/>
      <c r="AC49" s="442"/>
      <c r="AD49" s="442"/>
      <c r="AE49" s="442"/>
      <c r="AF49" s="442"/>
      <c r="AG49" s="442"/>
      <c r="AH49" s="442"/>
    </row>
    <row r="50" spans="1:34">
      <c r="A50" s="1184"/>
      <c r="B50" s="1187"/>
      <c r="C50" s="1187"/>
      <c r="D50" s="1187"/>
      <c r="E50" s="1187"/>
      <c r="F50" s="1187"/>
      <c r="G50" s="1187"/>
      <c r="H50" s="1187"/>
      <c r="I50" s="1187"/>
      <c r="J50" s="1187"/>
      <c r="K50" s="1187"/>
      <c r="L50" s="1187"/>
      <c r="M50" s="1187"/>
      <c r="N50" s="1187"/>
      <c r="O50" s="1187"/>
      <c r="P50" s="1187"/>
      <c r="Q50" s="1187"/>
      <c r="R50" s="1187"/>
      <c r="S50" s="1187"/>
      <c r="T50" s="1187"/>
      <c r="U50" s="1187"/>
      <c r="V50" s="1187"/>
      <c r="W50" s="1187"/>
      <c r="X50" s="1187"/>
      <c r="Y50" s="1187"/>
      <c r="Z50" s="1187"/>
      <c r="AA50" s="1187"/>
      <c r="AB50" s="1184"/>
      <c r="AC50" s="442"/>
      <c r="AD50" s="442"/>
      <c r="AE50" s="442"/>
      <c r="AF50" s="442"/>
      <c r="AG50" s="442"/>
      <c r="AH50" s="442"/>
    </row>
    <row r="51" spans="1:34">
      <c r="A51" s="1184"/>
      <c r="B51" s="1187"/>
      <c r="C51" s="1187"/>
      <c r="D51" s="1187"/>
      <c r="E51" s="1187"/>
      <c r="F51" s="1187"/>
      <c r="G51" s="1187"/>
      <c r="H51" s="1187"/>
      <c r="I51" s="1187"/>
      <c r="J51" s="1187"/>
      <c r="K51" s="1187"/>
      <c r="L51" s="1187"/>
      <c r="M51" s="1187"/>
      <c r="N51" s="1187"/>
      <c r="O51" s="1187"/>
      <c r="P51" s="1187"/>
      <c r="Q51" s="1187"/>
      <c r="R51" s="1187"/>
      <c r="S51" s="1187"/>
      <c r="T51" s="1187"/>
      <c r="U51" s="1187"/>
      <c r="V51" s="1187"/>
      <c r="W51" s="1187"/>
      <c r="X51" s="1187"/>
      <c r="Y51" s="1187"/>
      <c r="Z51" s="1187"/>
      <c r="AA51" s="1187"/>
      <c r="AB51" s="1184"/>
      <c r="AC51" s="442"/>
      <c r="AD51" s="442"/>
      <c r="AE51" s="442"/>
      <c r="AF51" s="442"/>
      <c r="AG51" s="442"/>
      <c r="AH51" s="442"/>
    </row>
    <row r="52" spans="1:34">
      <c r="A52" s="1184"/>
      <c r="B52" s="1187"/>
      <c r="C52" s="1187"/>
      <c r="D52" s="1187"/>
      <c r="E52" s="1187"/>
      <c r="F52" s="1187"/>
      <c r="G52" s="1187"/>
      <c r="H52" s="1187"/>
      <c r="I52" s="1187"/>
      <c r="J52" s="1187"/>
      <c r="K52" s="1187"/>
      <c r="L52" s="1187"/>
      <c r="M52" s="1187"/>
      <c r="N52" s="1187"/>
      <c r="O52" s="1187"/>
      <c r="P52" s="1187"/>
      <c r="Q52" s="1187"/>
      <c r="R52" s="1187"/>
      <c r="S52" s="1187"/>
      <c r="T52" s="1187"/>
      <c r="U52" s="1187"/>
      <c r="V52" s="1187"/>
      <c r="W52" s="1187"/>
      <c r="X52" s="1187"/>
      <c r="Y52" s="1187"/>
      <c r="Z52" s="1187"/>
      <c r="AA52" s="1187"/>
      <c r="AB52" s="1184"/>
      <c r="AC52" s="442"/>
      <c r="AD52" s="442"/>
      <c r="AE52" s="442"/>
      <c r="AF52" s="442"/>
      <c r="AG52" s="442"/>
      <c r="AH52" s="442"/>
    </row>
    <row r="53" spans="1:34">
      <c r="A53" s="1184"/>
      <c r="B53" s="1187"/>
      <c r="C53" s="1187"/>
      <c r="D53" s="1187"/>
      <c r="E53" s="1187"/>
      <c r="F53" s="1187"/>
      <c r="G53" s="1187"/>
      <c r="H53" s="1187"/>
      <c r="I53" s="1187"/>
      <c r="J53" s="1187"/>
      <c r="K53" s="1187"/>
      <c r="L53" s="1187"/>
      <c r="M53" s="1187"/>
      <c r="N53" s="1187"/>
      <c r="O53" s="1187"/>
      <c r="P53" s="1187"/>
      <c r="Q53" s="1187"/>
      <c r="R53" s="1187"/>
      <c r="S53" s="1187"/>
      <c r="T53" s="1187"/>
      <c r="U53" s="1187"/>
      <c r="V53" s="1187"/>
      <c r="W53" s="1187"/>
      <c r="X53" s="1187"/>
      <c r="Y53" s="1187"/>
      <c r="Z53" s="1187"/>
      <c r="AA53" s="1187"/>
      <c r="AB53" s="1184"/>
      <c r="AC53" s="442"/>
      <c r="AD53" s="442"/>
      <c r="AE53" s="442"/>
      <c r="AF53" s="442"/>
      <c r="AG53" s="442"/>
      <c r="AH53" s="442"/>
    </row>
    <row r="54" spans="1:34">
      <c r="A54" s="1184"/>
      <c r="B54" s="1187"/>
      <c r="C54" s="1187"/>
      <c r="D54" s="1187"/>
      <c r="E54" s="1187"/>
      <c r="F54" s="1187"/>
      <c r="G54" s="1187"/>
      <c r="H54" s="1187"/>
      <c r="I54" s="1187"/>
      <c r="J54" s="1187"/>
      <c r="K54" s="1187"/>
      <c r="L54" s="1187"/>
      <c r="M54" s="1187"/>
      <c r="N54" s="1187"/>
      <c r="O54" s="1187"/>
      <c r="P54" s="1187"/>
      <c r="Q54" s="1187"/>
      <c r="R54" s="1187"/>
      <c r="S54" s="1187"/>
      <c r="T54" s="1187"/>
      <c r="U54" s="1187"/>
      <c r="V54" s="1187"/>
      <c r="W54" s="1187"/>
      <c r="X54" s="1187"/>
      <c r="Y54" s="1187"/>
      <c r="Z54" s="1187"/>
      <c r="AA54" s="1187"/>
      <c r="AB54" s="1184"/>
      <c r="AC54" s="442"/>
      <c r="AD54" s="442"/>
      <c r="AE54" s="442"/>
      <c r="AF54" s="442"/>
      <c r="AG54" s="442"/>
      <c r="AH54" s="442"/>
    </row>
    <row r="55" spans="1:34">
      <c r="A55" s="1184"/>
      <c r="B55" s="1187"/>
      <c r="C55" s="1187"/>
      <c r="D55" s="1187"/>
      <c r="E55" s="1187"/>
      <c r="F55" s="1187"/>
      <c r="G55" s="1187"/>
      <c r="H55" s="1187"/>
      <c r="I55" s="1187"/>
      <c r="J55" s="1187"/>
      <c r="K55" s="1187"/>
      <c r="L55" s="1187"/>
      <c r="M55" s="1187"/>
      <c r="N55" s="1187"/>
      <c r="O55" s="1187"/>
      <c r="P55" s="1187"/>
      <c r="Q55" s="1187"/>
      <c r="R55" s="1187"/>
      <c r="S55" s="1187"/>
      <c r="T55" s="1187"/>
      <c r="U55" s="1187"/>
      <c r="V55" s="1187"/>
      <c r="W55" s="1187"/>
      <c r="X55" s="1187"/>
      <c r="Y55" s="1187"/>
      <c r="Z55" s="1187"/>
      <c r="AA55" s="1187"/>
      <c r="AB55" s="1184"/>
      <c r="AC55" s="442"/>
      <c r="AD55" s="442"/>
      <c r="AE55" s="442"/>
      <c r="AF55" s="442"/>
      <c r="AG55" s="442"/>
      <c r="AH55" s="442"/>
    </row>
    <row r="56" spans="1:34" ht="11.65" customHeight="1">
      <c r="A56" s="1184"/>
      <c r="B56" s="1206"/>
      <c r="C56" s="1206"/>
      <c r="D56" s="1206"/>
      <c r="E56" s="1206"/>
      <c r="F56" s="1206"/>
      <c r="G56" s="1206"/>
      <c r="H56" s="1206"/>
      <c r="I56" s="1206"/>
      <c r="J56" s="1206"/>
      <c r="K56" s="1206"/>
      <c r="L56" s="1206"/>
      <c r="M56" s="1206"/>
      <c r="N56" s="1206"/>
      <c r="O56" s="1187"/>
      <c r="P56" s="1206"/>
      <c r="Q56" s="1206"/>
      <c r="R56" s="1206"/>
      <c r="S56" s="1206"/>
      <c r="T56" s="1206"/>
      <c r="U56" s="1206"/>
      <c r="V56" s="1206"/>
      <c r="W56" s="1206"/>
      <c r="X56" s="1206"/>
      <c r="Y56" s="1206"/>
      <c r="Z56" s="1206"/>
      <c r="AA56" s="1206"/>
      <c r="AB56" s="1184"/>
      <c r="AC56" s="442"/>
      <c r="AD56" s="442"/>
      <c r="AE56" s="442"/>
      <c r="AF56" s="442"/>
      <c r="AG56" s="442"/>
      <c r="AH56" s="442"/>
    </row>
    <row r="57" spans="1:34" ht="2.1" customHeight="1">
      <c r="A57" s="1184"/>
      <c r="B57" s="1187"/>
      <c r="C57" s="1187"/>
      <c r="D57" s="1187"/>
      <c r="E57" s="1187"/>
      <c r="F57" s="1187"/>
      <c r="G57" s="1187"/>
      <c r="H57" s="1187"/>
      <c r="I57" s="1187"/>
      <c r="J57" s="1187"/>
      <c r="K57" s="1187"/>
      <c r="L57" s="1187"/>
      <c r="M57" s="1187"/>
      <c r="N57" s="1187"/>
      <c r="O57" s="1187"/>
      <c r="P57" s="1203"/>
      <c r="Q57" s="1203"/>
      <c r="R57" s="1203"/>
      <c r="S57" s="1203"/>
      <c r="T57" s="1203"/>
      <c r="U57" s="1203"/>
      <c r="V57" s="1203"/>
      <c r="W57" s="1203"/>
      <c r="X57" s="1203"/>
      <c r="Y57" s="1203"/>
      <c r="Z57" s="1203"/>
      <c r="AA57" s="1203"/>
      <c r="AB57" s="1184"/>
      <c r="AC57" s="442"/>
      <c r="AD57" s="442"/>
      <c r="AE57" s="442"/>
      <c r="AF57" s="442"/>
      <c r="AG57" s="442"/>
      <c r="AH57" s="442"/>
    </row>
    <row r="58" spans="1:34">
      <c r="A58" s="1184"/>
      <c r="B58" s="1195"/>
      <c r="C58" s="1187"/>
      <c r="D58" s="1187"/>
      <c r="E58" s="1187"/>
      <c r="F58" s="1187"/>
      <c r="G58" s="1187"/>
      <c r="H58" s="1187"/>
      <c r="I58" s="1187"/>
      <c r="J58" s="1196"/>
      <c r="K58" s="1196"/>
      <c r="L58" s="1196"/>
      <c r="M58" s="1196"/>
      <c r="N58" s="1196"/>
      <c r="O58" s="1187"/>
      <c r="P58" s="1197"/>
      <c r="Q58" s="1197"/>
      <c r="R58" s="1197"/>
      <c r="S58" s="1197"/>
      <c r="T58" s="1197"/>
      <c r="U58" s="1197"/>
      <c r="V58" s="1197"/>
      <c r="W58" s="1197"/>
      <c r="X58" s="1197"/>
      <c r="Y58" s="1197"/>
      <c r="Z58" s="1197"/>
      <c r="AA58" s="1197"/>
      <c r="AB58" s="1184"/>
      <c r="AC58" s="442"/>
      <c r="AD58" s="442"/>
      <c r="AE58" s="442"/>
      <c r="AF58" s="442"/>
      <c r="AG58" s="442"/>
      <c r="AH58" s="442"/>
    </row>
    <row r="59" spans="1:34" ht="2.1" customHeight="1">
      <c r="A59" s="1184"/>
      <c r="B59" s="1187"/>
      <c r="C59" s="1187"/>
      <c r="D59" s="1187"/>
      <c r="E59" s="1187"/>
      <c r="F59" s="1187"/>
      <c r="G59" s="1187"/>
      <c r="H59" s="1187"/>
      <c r="I59" s="1187"/>
      <c r="J59" s="1187"/>
      <c r="K59" s="1187"/>
      <c r="L59" s="1187"/>
      <c r="M59" s="1187"/>
      <c r="N59" s="1187"/>
      <c r="O59" s="1187"/>
      <c r="P59" s="1187"/>
      <c r="Q59" s="1187"/>
      <c r="R59" s="1187"/>
      <c r="S59" s="1187"/>
      <c r="T59" s="1187"/>
      <c r="U59" s="1187"/>
      <c r="V59" s="1187"/>
      <c r="W59" s="1187"/>
      <c r="X59" s="1187"/>
      <c r="Y59" s="1187"/>
      <c r="Z59" s="1187"/>
      <c r="AA59" s="1187"/>
      <c r="AB59" s="1184"/>
      <c r="AC59" s="442"/>
      <c r="AD59" s="442"/>
      <c r="AE59" s="442"/>
      <c r="AF59" s="442"/>
      <c r="AG59" s="442"/>
      <c r="AH59" s="442"/>
    </row>
    <row r="60" spans="1:34">
      <c r="A60" s="1184"/>
      <c r="B60" s="1198"/>
      <c r="C60" s="1187"/>
      <c r="D60" s="1187"/>
      <c r="E60" s="1187"/>
      <c r="F60" s="1187"/>
      <c r="G60" s="1187"/>
      <c r="H60" s="1187"/>
      <c r="I60" s="1187"/>
      <c r="J60" s="1199"/>
      <c r="K60" s="1199"/>
      <c r="L60" s="1199"/>
      <c r="M60" s="1199"/>
      <c r="N60" s="1199"/>
      <c r="O60" s="1187"/>
      <c r="P60" s="1199"/>
      <c r="Q60" s="1199"/>
      <c r="R60" s="1199"/>
      <c r="S60" s="1199"/>
      <c r="T60" s="1199"/>
      <c r="U60" s="1199"/>
      <c r="V60" s="1199"/>
      <c r="W60" s="1199"/>
      <c r="X60" s="1199"/>
      <c r="Y60" s="1199"/>
      <c r="Z60" s="1199"/>
      <c r="AA60" s="1199"/>
      <c r="AB60" s="1184"/>
      <c r="AC60" s="442"/>
      <c r="AD60" s="442"/>
      <c r="AE60" s="442"/>
      <c r="AF60" s="442"/>
      <c r="AG60" s="442"/>
      <c r="AH60" s="442"/>
    </row>
    <row r="61" spans="1:34">
      <c r="A61" s="1184"/>
      <c r="B61" s="1198"/>
      <c r="C61" s="1187"/>
      <c r="D61" s="1187"/>
      <c r="E61" s="1187"/>
      <c r="F61" s="1187"/>
      <c r="G61" s="1187"/>
      <c r="H61" s="1187"/>
      <c r="I61" s="1187"/>
      <c r="J61" s="1199"/>
      <c r="K61" s="1199"/>
      <c r="L61" s="1199"/>
      <c r="M61" s="1199"/>
      <c r="N61" s="1199"/>
      <c r="O61" s="1187"/>
      <c r="P61" s="1199"/>
      <c r="Q61" s="1199"/>
      <c r="R61" s="1199"/>
      <c r="S61" s="1199"/>
      <c r="T61" s="1199"/>
      <c r="U61" s="1199"/>
      <c r="V61" s="1199"/>
      <c r="W61" s="1199"/>
      <c r="X61" s="1199"/>
      <c r="Y61" s="1199"/>
      <c r="Z61" s="1199"/>
      <c r="AA61" s="1199"/>
      <c r="AB61" s="1184"/>
      <c r="AC61" s="442"/>
      <c r="AD61" s="442"/>
      <c r="AE61" s="442"/>
      <c r="AF61" s="442"/>
      <c r="AG61" s="442"/>
      <c r="AH61" s="442"/>
    </row>
    <row r="62" spans="1:34">
      <c r="A62" s="1184"/>
      <c r="B62" s="1195"/>
      <c r="C62" s="1187"/>
      <c r="D62" s="1187"/>
      <c r="E62" s="1187"/>
      <c r="F62" s="1187"/>
      <c r="G62" s="1187"/>
      <c r="H62" s="1187"/>
      <c r="I62" s="1187"/>
      <c r="J62" s="1202"/>
      <c r="K62" s="1202"/>
      <c r="L62" s="1202"/>
      <c r="M62" s="1202"/>
      <c r="N62" s="1202"/>
      <c r="O62" s="1187"/>
      <c r="P62" s="1202"/>
      <c r="Q62" s="1202"/>
      <c r="R62" s="1202"/>
      <c r="S62" s="1202"/>
      <c r="T62" s="1202"/>
      <c r="U62" s="1202"/>
      <c r="V62" s="1202"/>
      <c r="W62" s="1202"/>
      <c r="X62" s="1202"/>
      <c r="Y62" s="1202"/>
      <c r="Z62" s="1202"/>
      <c r="AA62" s="1202"/>
      <c r="AB62" s="1184"/>
      <c r="AC62" s="442"/>
      <c r="AD62" s="442"/>
      <c r="AE62" s="442"/>
      <c r="AF62" s="442"/>
      <c r="AG62" s="442"/>
      <c r="AH62" s="442"/>
    </row>
    <row r="63" spans="1:34" ht="2.1" customHeight="1">
      <c r="A63" s="1184"/>
      <c r="B63" s="1187"/>
      <c r="C63" s="1187"/>
      <c r="D63" s="1187"/>
      <c r="E63" s="1187"/>
      <c r="F63" s="1187"/>
      <c r="G63" s="1187"/>
      <c r="H63" s="1187"/>
      <c r="I63" s="1187"/>
      <c r="J63" s="1187"/>
      <c r="K63" s="1187"/>
      <c r="L63" s="1187"/>
      <c r="M63" s="1187"/>
      <c r="N63" s="1187"/>
      <c r="O63" s="1187"/>
      <c r="P63" s="1204"/>
      <c r="Q63" s="1204"/>
      <c r="R63" s="1204"/>
      <c r="S63" s="1204"/>
      <c r="T63" s="1204"/>
      <c r="U63" s="1204"/>
      <c r="V63" s="1204"/>
      <c r="W63" s="1204"/>
      <c r="X63" s="1204"/>
      <c r="Y63" s="1204"/>
      <c r="Z63" s="1204"/>
      <c r="AA63" s="1204"/>
      <c r="AB63" s="1184"/>
      <c r="AC63" s="442"/>
      <c r="AD63" s="442"/>
      <c r="AE63" s="442"/>
      <c r="AF63" s="442"/>
      <c r="AG63" s="442"/>
      <c r="AH63" s="442"/>
    </row>
    <row r="64" spans="1:34">
      <c r="A64" s="1184"/>
      <c r="B64" s="1198"/>
      <c r="C64" s="1187"/>
      <c r="D64" s="1187"/>
      <c r="E64" s="1187"/>
      <c r="F64" s="1187"/>
      <c r="G64" s="1187"/>
      <c r="H64" s="1187"/>
      <c r="I64" s="1187"/>
      <c r="J64" s="1199"/>
      <c r="K64" s="1199"/>
      <c r="L64" s="1199"/>
      <c r="M64" s="1199"/>
      <c r="N64" s="1199"/>
      <c r="O64" s="1187"/>
      <c r="P64" s="1199"/>
      <c r="Q64" s="1199"/>
      <c r="R64" s="1199"/>
      <c r="S64" s="1199"/>
      <c r="T64" s="1199"/>
      <c r="U64" s="1199"/>
      <c r="V64" s="1199"/>
      <c r="W64" s="1199"/>
      <c r="X64" s="1199"/>
      <c r="Y64" s="1199"/>
      <c r="Z64" s="1199"/>
      <c r="AA64" s="1199"/>
      <c r="AB64" s="1184"/>
      <c r="AC64" s="442"/>
      <c r="AD64" s="442"/>
      <c r="AE64" s="442"/>
      <c r="AF64" s="442"/>
      <c r="AG64" s="442"/>
      <c r="AH64" s="442"/>
    </row>
    <row r="65" spans="1:34">
      <c r="A65" s="1184"/>
      <c r="B65" s="1198"/>
      <c r="C65" s="1187"/>
      <c r="D65" s="1187"/>
      <c r="E65" s="1187"/>
      <c r="F65" s="1187"/>
      <c r="G65" s="1187"/>
      <c r="H65" s="1187"/>
      <c r="I65" s="1187"/>
      <c r="J65" s="1199"/>
      <c r="K65" s="1199"/>
      <c r="L65" s="1199"/>
      <c r="M65" s="1199"/>
      <c r="N65" s="1199"/>
      <c r="O65" s="1187"/>
      <c r="P65" s="1199"/>
      <c r="Q65" s="1199"/>
      <c r="R65" s="1199"/>
      <c r="S65" s="1199"/>
      <c r="T65" s="1199"/>
      <c r="U65" s="1199"/>
      <c r="V65" s="1199"/>
      <c r="W65" s="1199"/>
      <c r="X65" s="1199"/>
      <c r="Y65" s="1199"/>
      <c r="Z65" s="1199"/>
      <c r="AA65" s="1199"/>
      <c r="AB65" s="1184"/>
      <c r="AC65" s="442"/>
      <c r="AD65" s="442"/>
      <c r="AE65" s="442"/>
      <c r="AF65" s="442"/>
      <c r="AG65" s="442"/>
      <c r="AH65" s="442"/>
    </row>
    <row r="66" spans="1:34">
      <c r="A66" s="1184"/>
      <c r="B66" s="1195"/>
      <c r="C66" s="1187"/>
      <c r="D66" s="1187"/>
      <c r="E66" s="1187"/>
      <c r="F66" s="1187"/>
      <c r="G66" s="1187"/>
      <c r="H66" s="1187"/>
      <c r="I66" s="1187"/>
      <c r="J66" s="1202"/>
      <c r="K66" s="1202"/>
      <c r="L66" s="1202"/>
      <c r="M66" s="1202"/>
      <c r="N66" s="1202"/>
      <c r="O66" s="1187"/>
      <c r="P66" s="1202"/>
      <c r="Q66" s="1202"/>
      <c r="R66" s="1202"/>
      <c r="S66" s="1202"/>
      <c r="T66" s="1202"/>
      <c r="U66" s="1202"/>
      <c r="V66" s="1202"/>
      <c r="W66" s="1202"/>
      <c r="X66" s="1202"/>
      <c r="Y66" s="1202"/>
      <c r="Z66" s="1202"/>
      <c r="AA66" s="1202"/>
      <c r="AB66" s="1184"/>
      <c r="AC66" s="442"/>
      <c r="AD66" s="442"/>
      <c r="AE66" s="442"/>
      <c r="AF66" s="442"/>
      <c r="AG66" s="442"/>
      <c r="AH66" s="442"/>
    </row>
    <row r="67" spans="1:34" ht="2.1" customHeight="1">
      <c r="A67" s="1184"/>
      <c r="B67" s="1187"/>
      <c r="C67" s="1187"/>
      <c r="D67" s="1187"/>
      <c r="E67" s="1187"/>
      <c r="F67" s="1187"/>
      <c r="G67" s="1187"/>
      <c r="H67" s="1187"/>
      <c r="I67" s="1187"/>
      <c r="J67" s="1187"/>
      <c r="K67" s="1187"/>
      <c r="L67" s="1187"/>
      <c r="M67" s="1187"/>
      <c r="N67" s="1187"/>
      <c r="O67" s="1187"/>
      <c r="P67" s="1204"/>
      <c r="Q67" s="1204"/>
      <c r="R67" s="1204"/>
      <c r="S67" s="1204"/>
      <c r="T67" s="1204"/>
      <c r="U67" s="1204"/>
      <c r="V67" s="1204"/>
      <c r="W67" s="1204"/>
      <c r="X67" s="1204"/>
      <c r="Y67" s="1204"/>
      <c r="Z67" s="1204"/>
      <c r="AA67" s="1204"/>
      <c r="AB67" s="1184"/>
      <c r="AC67" s="442"/>
      <c r="AD67" s="442"/>
      <c r="AE67" s="442"/>
      <c r="AF67" s="442"/>
      <c r="AG67" s="442"/>
      <c r="AH67" s="442"/>
    </row>
    <row r="68" spans="1:34">
      <c r="A68" s="1184"/>
      <c r="B68" s="1195"/>
      <c r="C68" s="1187"/>
      <c r="D68" s="1187"/>
      <c r="E68" s="1187"/>
      <c r="F68" s="1187"/>
      <c r="G68" s="1187"/>
      <c r="H68" s="1187"/>
      <c r="I68" s="1187"/>
      <c r="J68" s="1202"/>
      <c r="K68" s="1202"/>
      <c r="L68" s="1202"/>
      <c r="M68" s="1202"/>
      <c r="N68" s="1202"/>
      <c r="O68" s="1187"/>
      <c r="P68" s="1202"/>
      <c r="Q68" s="1202"/>
      <c r="R68" s="1202"/>
      <c r="S68" s="1202"/>
      <c r="T68" s="1202"/>
      <c r="U68" s="1202"/>
      <c r="V68" s="1202"/>
      <c r="W68" s="1202"/>
      <c r="X68" s="1202"/>
      <c r="Y68" s="1202"/>
      <c r="Z68" s="1202"/>
      <c r="AA68" s="1202"/>
      <c r="AB68" s="1184"/>
      <c r="AC68" s="442"/>
      <c r="AD68" s="442"/>
      <c r="AE68" s="442"/>
      <c r="AF68" s="442"/>
      <c r="AG68" s="442"/>
      <c r="AH68" s="442"/>
    </row>
    <row r="69" spans="1:34">
      <c r="A69" s="1184"/>
      <c r="B69" s="1200"/>
      <c r="C69" s="1187"/>
      <c r="D69" s="1187"/>
      <c r="E69" s="1187"/>
      <c r="F69" s="1187"/>
      <c r="G69" s="1187"/>
      <c r="H69" s="1187"/>
      <c r="I69" s="1187"/>
      <c r="J69" s="1205"/>
      <c r="K69" s="1205"/>
      <c r="L69" s="1205"/>
      <c r="M69" s="1205"/>
      <c r="N69" s="1205"/>
      <c r="O69" s="1187"/>
      <c r="P69" s="1205"/>
      <c r="Q69" s="1205"/>
      <c r="R69" s="1205"/>
      <c r="S69" s="1205"/>
      <c r="T69" s="1205"/>
      <c r="U69" s="1205"/>
      <c r="V69" s="1205"/>
      <c r="W69" s="1205"/>
      <c r="X69" s="1205"/>
      <c r="Y69" s="1205"/>
      <c r="Z69" s="1205"/>
      <c r="AA69" s="1205"/>
      <c r="AB69" s="1184"/>
      <c r="AC69" s="442"/>
      <c r="AD69" s="442"/>
      <c r="AE69" s="442"/>
      <c r="AF69" s="442"/>
      <c r="AG69" s="442"/>
      <c r="AH69" s="442"/>
    </row>
    <row r="70" spans="1:34" ht="2.1" customHeight="1">
      <c r="A70" s="1184"/>
      <c r="B70" s="1187"/>
      <c r="C70" s="1187"/>
      <c r="D70" s="1187"/>
      <c r="E70" s="1187"/>
      <c r="F70" s="1187"/>
      <c r="G70" s="1187"/>
      <c r="H70" s="1187"/>
      <c r="I70" s="1187"/>
      <c r="J70" s="1187"/>
      <c r="K70" s="1187"/>
      <c r="L70" s="1187"/>
      <c r="M70" s="1187"/>
      <c r="N70" s="1187"/>
      <c r="O70" s="1187"/>
      <c r="P70" s="1204"/>
      <c r="Q70" s="1204"/>
      <c r="R70" s="1204"/>
      <c r="S70" s="1204"/>
      <c r="T70" s="1204"/>
      <c r="U70" s="1204"/>
      <c r="V70" s="1204"/>
      <c r="W70" s="1204"/>
      <c r="X70" s="1204"/>
      <c r="Y70" s="1204"/>
      <c r="Z70" s="1204"/>
      <c r="AA70" s="1204"/>
      <c r="AB70" s="1184"/>
      <c r="AC70" s="442"/>
      <c r="AD70" s="442"/>
      <c r="AE70" s="442"/>
      <c r="AF70" s="442"/>
      <c r="AG70" s="442"/>
      <c r="AH70" s="442"/>
    </row>
    <row r="71" spans="1:34">
      <c r="A71" s="1184"/>
      <c r="B71" s="1198"/>
      <c r="C71" s="1187"/>
      <c r="D71" s="1187"/>
      <c r="E71" s="1187"/>
      <c r="F71" s="1187"/>
      <c r="G71" s="1187"/>
      <c r="H71" s="1187"/>
      <c r="I71" s="1187"/>
      <c r="J71" s="1199"/>
      <c r="K71" s="1199"/>
      <c r="L71" s="1199"/>
      <c r="M71" s="1199"/>
      <c r="N71" s="1199"/>
      <c r="O71" s="1187"/>
      <c r="P71" s="1199"/>
      <c r="Q71" s="1199"/>
      <c r="R71" s="1199"/>
      <c r="S71" s="1199"/>
      <c r="T71" s="1199"/>
      <c r="U71" s="1199"/>
      <c r="V71" s="1199"/>
      <c r="W71" s="1199"/>
      <c r="X71" s="1199"/>
      <c r="Y71" s="1199"/>
      <c r="Z71" s="1199"/>
      <c r="AA71" s="1199"/>
      <c r="AB71" s="1184"/>
      <c r="AC71" s="442"/>
      <c r="AD71" s="442"/>
      <c r="AE71" s="442"/>
      <c r="AF71" s="442"/>
      <c r="AG71" s="442"/>
      <c r="AH71" s="442"/>
    </row>
    <row r="72" spans="1:34">
      <c r="A72" s="1184"/>
      <c r="B72" s="1198"/>
      <c r="C72" s="1187"/>
      <c r="D72" s="1187"/>
      <c r="E72" s="1187"/>
      <c r="F72" s="1187"/>
      <c r="G72" s="1187"/>
      <c r="H72" s="1187"/>
      <c r="I72" s="1187"/>
      <c r="J72" s="1199"/>
      <c r="K72" s="1199"/>
      <c r="L72" s="1199"/>
      <c r="M72" s="1199"/>
      <c r="N72" s="1199"/>
      <c r="O72" s="1187"/>
      <c r="P72" s="1199"/>
      <c r="Q72" s="1199"/>
      <c r="R72" s="1199"/>
      <c r="S72" s="1199"/>
      <c r="T72" s="1199"/>
      <c r="U72" s="1199"/>
      <c r="V72" s="1199"/>
      <c r="W72" s="1199"/>
      <c r="X72" s="1199"/>
      <c r="Y72" s="1199"/>
      <c r="Z72" s="1199"/>
      <c r="AA72" s="1199"/>
      <c r="AB72" s="1184"/>
      <c r="AC72" s="442"/>
      <c r="AD72" s="442"/>
      <c r="AE72" s="442"/>
      <c r="AF72" s="442"/>
      <c r="AG72" s="442"/>
      <c r="AH72" s="442"/>
    </row>
    <row r="73" spans="1:34">
      <c r="A73" s="1184"/>
      <c r="B73" s="1198"/>
      <c r="C73" s="1187"/>
      <c r="D73" s="1187"/>
      <c r="E73" s="1187"/>
      <c r="F73" s="1187"/>
      <c r="G73" s="1187"/>
      <c r="H73" s="1187"/>
      <c r="I73" s="1187"/>
      <c r="J73" s="1199"/>
      <c r="K73" s="1199"/>
      <c r="L73" s="1199"/>
      <c r="M73" s="1199"/>
      <c r="N73" s="1199"/>
      <c r="O73" s="1187"/>
      <c r="P73" s="1199"/>
      <c r="Q73" s="1199"/>
      <c r="R73" s="1199"/>
      <c r="S73" s="1199"/>
      <c r="T73" s="1199"/>
      <c r="U73" s="1199"/>
      <c r="V73" s="1199"/>
      <c r="W73" s="1199"/>
      <c r="X73" s="1199"/>
      <c r="Y73" s="1199"/>
      <c r="Z73" s="1199"/>
      <c r="AA73" s="1199"/>
      <c r="AB73" s="1184"/>
      <c r="AC73" s="442"/>
      <c r="AD73" s="442"/>
      <c r="AE73" s="442"/>
      <c r="AF73" s="442"/>
      <c r="AG73" s="442"/>
      <c r="AH73" s="442"/>
    </row>
    <row r="74" spans="1:34">
      <c r="A74" s="1184"/>
      <c r="B74" s="1195"/>
      <c r="C74" s="1187"/>
      <c r="D74" s="1187"/>
      <c r="E74" s="1187"/>
      <c r="F74" s="1187"/>
      <c r="G74" s="1187"/>
      <c r="H74" s="1187"/>
      <c r="I74" s="1187"/>
      <c r="J74" s="1202"/>
      <c r="K74" s="1202"/>
      <c r="L74" s="1202"/>
      <c r="M74" s="1202"/>
      <c r="N74" s="1202"/>
      <c r="O74" s="1187"/>
      <c r="P74" s="1202"/>
      <c r="Q74" s="1202"/>
      <c r="R74" s="1202"/>
      <c r="S74" s="1202"/>
      <c r="T74" s="1202"/>
      <c r="U74" s="1202"/>
      <c r="V74" s="1202"/>
      <c r="W74" s="1202"/>
      <c r="X74" s="1202"/>
      <c r="Y74" s="1202"/>
      <c r="Z74" s="1202"/>
      <c r="AA74" s="1202"/>
      <c r="AB74" s="1184"/>
      <c r="AC74" s="442"/>
      <c r="AD74" s="442"/>
      <c r="AE74" s="442"/>
      <c r="AF74" s="442"/>
      <c r="AG74" s="442"/>
      <c r="AH74" s="442"/>
    </row>
    <row r="75" spans="1:34">
      <c r="A75" s="1184"/>
      <c r="B75" s="1187"/>
      <c r="C75" s="1187"/>
      <c r="D75" s="1187"/>
      <c r="E75" s="1187"/>
      <c r="F75" s="1187"/>
      <c r="G75" s="1187"/>
      <c r="H75" s="1187"/>
      <c r="I75" s="1187"/>
      <c r="J75" s="1187"/>
      <c r="K75" s="1187"/>
      <c r="L75" s="1187"/>
      <c r="M75" s="1187"/>
      <c r="N75" s="1187"/>
      <c r="O75" s="1187"/>
      <c r="P75" s="1187"/>
      <c r="Q75" s="1187"/>
      <c r="R75" s="1187"/>
      <c r="S75" s="1187"/>
      <c r="T75" s="1187"/>
      <c r="U75" s="1187"/>
      <c r="V75" s="1187"/>
      <c r="W75" s="1187"/>
      <c r="X75" s="1187"/>
      <c r="Y75" s="1187"/>
      <c r="Z75" s="1187"/>
      <c r="AA75" s="1187"/>
      <c r="AB75" s="1184"/>
      <c r="AC75" s="442"/>
      <c r="AD75" s="442"/>
      <c r="AE75" s="442"/>
      <c r="AF75" s="442"/>
      <c r="AG75" s="442"/>
      <c r="AH75" s="442"/>
    </row>
    <row r="76" spans="1:34" ht="11.65" customHeight="1">
      <c r="A76" s="1184"/>
      <c r="B76" s="1206"/>
      <c r="C76" s="1206"/>
      <c r="D76" s="1206"/>
      <c r="E76" s="1206"/>
      <c r="F76" s="1206"/>
      <c r="G76" s="1206"/>
      <c r="H76" s="1206"/>
      <c r="I76" s="1206"/>
      <c r="J76" s="1206"/>
      <c r="K76" s="1206"/>
      <c r="L76" s="1206"/>
      <c r="M76" s="1206"/>
      <c r="N76" s="1206"/>
      <c r="O76" s="1187"/>
      <c r="P76" s="1206"/>
      <c r="Q76" s="1206"/>
      <c r="R76" s="1206"/>
      <c r="S76" s="1206"/>
      <c r="T76" s="1206"/>
      <c r="U76" s="1206"/>
      <c r="V76" s="1206"/>
      <c r="W76" s="1206"/>
      <c r="X76" s="1206"/>
      <c r="Y76" s="1206"/>
      <c r="Z76" s="1206"/>
      <c r="AA76" s="1206"/>
      <c r="AB76" s="1189"/>
      <c r="AC76" s="442"/>
      <c r="AD76" s="442"/>
      <c r="AE76" s="442"/>
      <c r="AF76" s="442"/>
      <c r="AG76" s="442"/>
      <c r="AH76" s="442"/>
    </row>
    <row r="77" spans="1:34">
      <c r="A77" s="1184"/>
      <c r="B77" s="1187"/>
      <c r="C77" s="1187"/>
      <c r="D77" s="1187"/>
      <c r="E77" s="1187"/>
      <c r="F77" s="1187"/>
      <c r="G77" s="1187"/>
      <c r="H77" s="1187"/>
      <c r="I77" s="1187"/>
      <c r="J77" s="1187"/>
      <c r="K77" s="1187"/>
      <c r="L77" s="1187"/>
      <c r="M77" s="1187"/>
      <c r="N77" s="1187"/>
      <c r="O77" s="1187"/>
      <c r="P77" s="1187"/>
      <c r="Q77" s="1187"/>
      <c r="R77" s="1187"/>
      <c r="S77" s="1187"/>
      <c r="T77" s="1187"/>
      <c r="U77" s="1187"/>
      <c r="V77" s="1187"/>
      <c r="W77" s="1187"/>
      <c r="X77" s="1187"/>
      <c r="Y77" s="1187"/>
      <c r="Z77" s="1187"/>
      <c r="AA77" s="1187"/>
      <c r="AB77" s="1189"/>
      <c r="AC77" s="442"/>
      <c r="AD77" s="442"/>
      <c r="AE77" s="442"/>
      <c r="AF77" s="442"/>
      <c r="AG77" s="442"/>
      <c r="AH77" s="442"/>
    </row>
    <row r="78" spans="1:34">
      <c r="A78" s="1184"/>
      <c r="B78" s="1187"/>
      <c r="C78" s="1187"/>
      <c r="D78" s="1187"/>
      <c r="E78" s="1187"/>
      <c r="F78" s="1187"/>
      <c r="G78" s="1187"/>
      <c r="H78" s="1187"/>
      <c r="I78" s="1187"/>
      <c r="J78" s="1187"/>
      <c r="K78" s="1187"/>
      <c r="L78" s="1187"/>
      <c r="M78" s="1187"/>
      <c r="N78" s="1187"/>
      <c r="O78" s="1187"/>
      <c r="P78" s="1187"/>
      <c r="Q78" s="1187"/>
      <c r="R78" s="1187"/>
      <c r="S78" s="1187"/>
      <c r="T78" s="1187"/>
      <c r="U78" s="1187"/>
      <c r="V78" s="1187"/>
      <c r="W78" s="1187"/>
      <c r="X78" s="1187"/>
      <c r="Y78" s="1187"/>
      <c r="Z78" s="1187"/>
      <c r="AA78" s="1187"/>
      <c r="AB78" s="1189"/>
      <c r="AC78" s="442"/>
      <c r="AD78" s="442"/>
      <c r="AE78" s="442"/>
      <c r="AF78" s="442"/>
      <c r="AG78" s="442"/>
      <c r="AH78" s="442"/>
    </row>
    <row r="79" spans="1:34">
      <c r="A79" s="1184"/>
      <c r="B79" s="1187"/>
      <c r="C79" s="1187"/>
      <c r="D79" s="1187"/>
      <c r="E79" s="1187"/>
      <c r="F79" s="1187"/>
      <c r="G79" s="1187"/>
      <c r="H79" s="1187"/>
      <c r="I79" s="1187"/>
      <c r="J79" s="1187"/>
      <c r="K79" s="1187"/>
      <c r="L79" s="1187"/>
      <c r="M79" s="1187"/>
      <c r="N79" s="1187"/>
      <c r="O79" s="1187"/>
      <c r="P79" s="1187"/>
      <c r="Q79" s="1187"/>
      <c r="R79" s="1187"/>
      <c r="S79" s="1187"/>
      <c r="T79" s="1187"/>
      <c r="U79" s="1187"/>
      <c r="V79" s="1187"/>
      <c r="W79" s="1187"/>
      <c r="X79" s="1187"/>
      <c r="Y79" s="1187"/>
      <c r="Z79" s="1187"/>
      <c r="AA79" s="1187"/>
      <c r="AB79" s="1189"/>
      <c r="AC79" s="442"/>
      <c r="AD79" s="442"/>
      <c r="AE79" s="442"/>
      <c r="AF79" s="442"/>
      <c r="AG79" s="442"/>
      <c r="AH79" s="442"/>
    </row>
    <row r="80" spans="1:34">
      <c r="A80" s="1184"/>
      <c r="B80" s="1187"/>
      <c r="C80" s="1187"/>
      <c r="D80" s="1187"/>
      <c r="E80" s="1187"/>
      <c r="F80" s="1187"/>
      <c r="G80" s="1187"/>
      <c r="H80" s="1187"/>
      <c r="I80" s="1187"/>
      <c r="J80" s="1187"/>
      <c r="K80" s="1187"/>
      <c r="L80" s="1187"/>
      <c r="M80" s="1187"/>
      <c r="N80" s="1187"/>
      <c r="O80" s="1187"/>
      <c r="P80" s="1187"/>
      <c r="Q80" s="1187"/>
      <c r="R80" s="1187"/>
      <c r="S80" s="1187"/>
      <c r="T80" s="1187"/>
      <c r="U80" s="1187"/>
      <c r="V80" s="1187"/>
      <c r="W80" s="1187"/>
      <c r="X80" s="1187"/>
      <c r="Y80" s="1187"/>
      <c r="Z80" s="1187"/>
      <c r="AA80" s="1187"/>
      <c r="AB80" s="1184"/>
      <c r="AC80" s="442"/>
      <c r="AD80" s="442"/>
      <c r="AE80" s="442"/>
      <c r="AF80" s="442"/>
      <c r="AG80" s="442"/>
      <c r="AH80" s="442"/>
    </row>
    <row r="81" spans="1:34">
      <c r="A81" s="1184"/>
      <c r="B81" s="1187"/>
      <c r="C81" s="1187"/>
      <c r="D81" s="1187"/>
      <c r="E81" s="1187"/>
      <c r="F81" s="1187"/>
      <c r="G81" s="1187"/>
      <c r="H81" s="1187"/>
      <c r="I81" s="1187"/>
      <c r="J81" s="1187"/>
      <c r="K81" s="1187"/>
      <c r="L81" s="1187"/>
      <c r="M81" s="1187"/>
      <c r="N81" s="1187"/>
      <c r="O81" s="1187"/>
      <c r="P81" s="1187"/>
      <c r="Q81" s="1187"/>
      <c r="R81" s="1187"/>
      <c r="S81" s="1187"/>
      <c r="T81" s="1187"/>
      <c r="U81" s="1187"/>
      <c r="V81" s="1187"/>
      <c r="W81" s="1187"/>
      <c r="X81" s="1187"/>
      <c r="Y81" s="1187"/>
      <c r="Z81" s="1187"/>
      <c r="AA81" s="1187"/>
      <c r="AB81" s="1184"/>
      <c r="AC81" s="442"/>
      <c r="AD81" s="442"/>
      <c r="AE81" s="442"/>
      <c r="AF81" s="442"/>
      <c r="AG81" s="442"/>
      <c r="AH81" s="442"/>
    </row>
    <row r="82" spans="1:34">
      <c r="A82" s="1184"/>
      <c r="B82" s="1187"/>
      <c r="C82" s="1187"/>
      <c r="D82" s="1187"/>
      <c r="E82" s="1187"/>
      <c r="F82" s="1187"/>
      <c r="G82" s="1187"/>
      <c r="H82" s="1187"/>
      <c r="I82" s="1187"/>
      <c r="J82" s="1187"/>
      <c r="K82" s="1187"/>
      <c r="L82" s="1187"/>
      <c r="M82" s="1187"/>
      <c r="N82" s="1187"/>
      <c r="O82" s="1187"/>
      <c r="P82" s="1187"/>
      <c r="Q82" s="1187"/>
      <c r="R82" s="1187"/>
      <c r="S82" s="1187"/>
      <c r="T82" s="1187"/>
      <c r="U82" s="1187"/>
      <c r="V82" s="1187"/>
      <c r="W82" s="1187"/>
      <c r="X82" s="1187"/>
      <c r="Y82" s="1187"/>
      <c r="Z82" s="1187"/>
      <c r="AA82" s="1187"/>
      <c r="AB82" s="1184"/>
      <c r="AC82" s="442"/>
      <c r="AD82" s="442"/>
      <c r="AE82" s="442"/>
      <c r="AF82" s="442"/>
      <c r="AG82" s="442"/>
      <c r="AH82" s="442"/>
    </row>
    <row r="83" spans="1:34">
      <c r="A83" s="1184"/>
      <c r="B83" s="1187"/>
      <c r="C83" s="1187"/>
      <c r="D83" s="1187"/>
      <c r="E83" s="1187"/>
      <c r="F83" s="1187"/>
      <c r="G83" s="1187"/>
      <c r="H83" s="1187"/>
      <c r="I83" s="1187"/>
      <c r="J83" s="1187"/>
      <c r="K83" s="1187"/>
      <c r="L83" s="1187"/>
      <c r="M83" s="1187"/>
      <c r="N83" s="1187"/>
      <c r="O83" s="1187"/>
      <c r="P83" s="1187"/>
      <c r="Q83" s="1187"/>
      <c r="R83" s="1187"/>
      <c r="S83" s="1187"/>
      <c r="T83" s="1187"/>
      <c r="U83" s="1187"/>
      <c r="V83" s="1187"/>
      <c r="W83" s="1187"/>
      <c r="X83" s="1187"/>
      <c r="Y83" s="1187"/>
      <c r="Z83" s="1187"/>
      <c r="AA83" s="1187"/>
      <c r="AB83" s="1184"/>
      <c r="AC83" s="442"/>
      <c r="AD83" s="442"/>
      <c r="AE83" s="442"/>
      <c r="AF83" s="442"/>
      <c r="AG83" s="442"/>
      <c r="AH83" s="442"/>
    </row>
    <row r="84" spans="1:34">
      <c r="A84" s="1184"/>
      <c r="B84" s="1187"/>
      <c r="C84" s="1187"/>
      <c r="D84" s="1187"/>
      <c r="E84" s="1187"/>
      <c r="F84" s="1187"/>
      <c r="G84" s="1187"/>
      <c r="H84" s="1187"/>
      <c r="I84" s="1187"/>
      <c r="J84" s="1187"/>
      <c r="K84" s="1187"/>
      <c r="L84" s="1187"/>
      <c r="M84" s="1187"/>
      <c r="N84" s="1187"/>
      <c r="O84" s="1187"/>
      <c r="P84" s="1187"/>
      <c r="Q84" s="1187"/>
      <c r="R84" s="1187"/>
      <c r="S84" s="1187"/>
      <c r="T84" s="1187"/>
      <c r="U84" s="1187"/>
      <c r="V84" s="1187"/>
      <c r="W84" s="1187"/>
      <c r="X84" s="1187"/>
      <c r="Y84" s="1187"/>
      <c r="Z84" s="1187"/>
      <c r="AA84" s="1187"/>
      <c r="AB84" s="1184"/>
      <c r="AC84" s="442"/>
      <c r="AD84" s="442"/>
      <c r="AE84" s="442"/>
      <c r="AF84" s="442"/>
      <c r="AG84" s="442"/>
      <c r="AH84" s="442"/>
    </row>
    <row r="85" spans="1:34">
      <c r="A85" s="1184"/>
      <c r="B85" s="1187"/>
      <c r="C85" s="1187"/>
      <c r="D85" s="1187"/>
      <c r="E85" s="1187"/>
      <c r="F85" s="1187"/>
      <c r="G85" s="1187"/>
      <c r="H85" s="1187"/>
      <c r="I85" s="1187"/>
      <c r="J85" s="1187"/>
      <c r="K85" s="1187"/>
      <c r="L85" s="1187"/>
      <c r="M85" s="1187"/>
      <c r="N85" s="1187"/>
      <c r="O85" s="1187"/>
      <c r="P85" s="1187"/>
      <c r="Q85" s="1187"/>
      <c r="R85" s="1187"/>
      <c r="S85" s="1187"/>
      <c r="T85" s="1187"/>
      <c r="U85" s="1187"/>
      <c r="V85" s="1187"/>
      <c r="W85" s="1187"/>
      <c r="X85" s="1187"/>
      <c r="Y85" s="1187"/>
      <c r="Z85" s="1187"/>
      <c r="AA85" s="1187"/>
      <c r="AB85" s="1184"/>
      <c r="AC85" s="442"/>
      <c r="AD85" s="442"/>
      <c r="AE85" s="442"/>
      <c r="AF85" s="442"/>
      <c r="AG85" s="442"/>
      <c r="AH85" s="442"/>
    </row>
    <row r="86" spans="1:34">
      <c r="A86" s="1184"/>
      <c r="B86" s="1187"/>
      <c r="C86" s="1187"/>
      <c r="D86" s="1187"/>
      <c r="E86" s="1187"/>
      <c r="F86" s="1187"/>
      <c r="G86" s="1187"/>
      <c r="H86" s="1187"/>
      <c r="I86" s="1187"/>
      <c r="J86" s="1187"/>
      <c r="K86" s="1187"/>
      <c r="L86" s="1187"/>
      <c r="M86" s="1187"/>
      <c r="N86" s="1187"/>
      <c r="O86" s="1187"/>
      <c r="P86" s="1187"/>
      <c r="Q86" s="1187"/>
      <c r="R86" s="1187"/>
      <c r="S86" s="1187"/>
      <c r="T86" s="1187"/>
      <c r="U86" s="1187"/>
      <c r="V86" s="1187"/>
      <c r="W86" s="1187"/>
      <c r="X86" s="1187"/>
      <c r="Y86" s="1187"/>
      <c r="Z86" s="1187"/>
      <c r="AA86" s="1187"/>
      <c r="AB86" s="1184"/>
      <c r="AC86" s="442"/>
      <c r="AD86" s="442"/>
      <c r="AE86" s="442"/>
      <c r="AF86" s="442"/>
      <c r="AG86" s="442"/>
      <c r="AH86" s="442"/>
    </row>
    <row r="87" spans="1:34">
      <c r="A87" s="1184"/>
      <c r="B87" s="1187"/>
      <c r="C87" s="1187"/>
      <c r="D87" s="1187"/>
      <c r="E87" s="1187"/>
      <c r="F87" s="1187"/>
      <c r="G87" s="1187"/>
      <c r="H87" s="1187"/>
      <c r="I87" s="1187"/>
      <c r="J87" s="1187"/>
      <c r="K87" s="1187"/>
      <c r="L87" s="1187"/>
      <c r="M87" s="1187"/>
      <c r="N87" s="1187"/>
      <c r="O87" s="1187"/>
      <c r="P87" s="1187"/>
      <c r="Q87" s="1187"/>
      <c r="R87" s="1187"/>
      <c r="S87" s="1187"/>
      <c r="T87" s="1187"/>
      <c r="U87" s="1187"/>
      <c r="V87" s="1187"/>
      <c r="W87" s="1187"/>
      <c r="X87" s="1187"/>
      <c r="Y87" s="1187"/>
      <c r="Z87" s="1187"/>
      <c r="AA87" s="1187"/>
      <c r="AB87" s="1184"/>
      <c r="AC87" s="442"/>
      <c r="AD87" s="442"/>
      <c r="AE87" s="442"/>
      <c r="AF87" s="442"/>
      <c r="AG87" s="442"/>
      <c r="AH87" s="442"/>
    </row>
    <row r="88" spans="1:34">
      <c r="A88" s="1184"/>
      <c r="B88" s="1187"/>
      <c r="C88" s="1187"/>
      <c r="D88" s="1187"/>
      <c r="E88" s="1187"/>
      <c r="F88" s="1187"/>
      <c r="G88" s="1187"/>
      <c r="H88" s="1187"/>
      <c r="I88" s="1187"/>
      <c r="J88" s="1187"/>
      <c r="K88" s="1187"/>
      <c r="L88" s="1187"/>
      <c r="M88" s="1187"/>
      <c r="N88" s="1187"/>
      <c r="O88" s="1187"/>
      <c r="P88" s="1187"/>
      <c r="Q88" s="1187"/>
      <c r="R88" s="1187"/>
      <c r="S88" s="1187"/>
      <c r="T88" s="1187"/>
      <c r="U88" s="1187"/>
      <c r="V88" s="1187"/>
      <c r="W88" s="1187"/>
      <c r="X88" s="1187"/>
      <c r="Y88" s="1187"/>
      <c r="Z88" s="1187"/>
      <c r="AA88" s="1187"/>
      <c r="AB88" s="1184"/>
      <c r="AC88" s="442"/>
      <c r="AD88" s="442"/>
      <c r="AE88" s="442"/>
      <c r="AF88" s="442"/>
      <c r="AG88" s="442"/>
      <c r="AH88" s="442"/>
    </row>
    <row r="89" spans="1:34">
      <c r="A89" s="1184"/>
      <c r="B89" s="1187"/>
      <c r="C89" s="1187"/>
      <c r="D89" s="1187"/>
      <c r="E89" s="1187"/>
      <c r="F89" s="1187"/>
      <c r="G89" s="1187"/>
      <c r="H89" s="1187"/>
      <c r="I89" s="1187"/>
      <c r="J89" s="1187"/>
      <c r="K89" s="1187"/>
      <c r="L89" s="1187"/>
      <c r="M89" s="1187"/>
      <c r="N89" s="1187"/>
      <c r="O89" s="1187"/>
      <c r="P89" s="1187"/>
      <c r="Q89" s="1187"/>
      <c r="R89" s="1187"/>
      <c r="S89" s="1187"/>
      <c r="T89" s="1187"/>
      <c r="U89" s="1187"/>
      <c r="V89" s="1187"/>
      <c r="W89" s="1187"/>
      <c r="X89" s="1187"/>
      <c r="Y89" s="1187"/>
      <c r="Z89" s="1187"/>
      <c r="AA89" s="1187"/>
      <c r="AB89" s="1184"/>
      <c r="AC89" s="442"/>
      <c r="AD89" s="442"/>
      <c r="AE89" s="442"/>
      <c r="AF89" s="442"/>
      <c r="AG89" s="442"/>
      <c r="AH89" s="442"/>
    </row>
    <row r="90" spans="1:34">
      <c r="A90" s="1184"/>
      <c r="B90" s="1187"/>
      <c r="C90" s="1187"/>
      <c r="D90" s="1187"/>
      <c r="E90" s="1187"/>
      <c r="F90" s="1187"/>
      <c r="G90" s="1187"/>
      <c r="H90" s="1187"/>
      <c r="I90" s="1187"/>
      <c r="J90" s="1187"/>
      <c r="K90" s="1187"/>
      <c r="L90" s="1187"/>
      <c r="M90" s="1187"/>
      <c r="N90" s="1187"/>
      <c r="O90" s="1187"/>
      <c r="P90" s="1187"/>
      <c r="Q90" s="1187"/>
      <c r="R90" s="1187"/>
      <c r="S90" s="1187"/>
      <c r="T90" s="1187"/>
      <c r="U90" s="1187"/>
      <c r="V90" s="1187"/>
      <c r="W90" s="1187"/>
      <c r="X90" s="1187"/>
      <c r="Y90" s="1187"/>
      <c r="Z90" s="1187"/>
      <c r="AA90" s="1187"/>
      <c r="AB90" s="1184"/>
      <c r="AC90" s="442"/>
      <c r="AD90" s="442"/>
      <c r="AE90" s="442"/>
      <c r="AF90" s="442"/>
      <c r="AG90" s="442"/>
      <c r="AH90" s="442"/>
    </row>
    <row r="91" spans="1:34">
      <c r="A91" s="1184"/>
      <c r="B91" s="1187"/>
      <c r="C91" s="1187"/>
      <c r="D91" s="1187"/>
      <c r="E91" s="1187"/>
      <c r="F91" s="1187"/>
      <c r="G91" s="1187"/>
      <c r="H91" s="1187"/>
      <c r="I91" s="1187"/>
      <c r="J91" s="1187"/>
      <c r="K91" s="1187"/>
      <c r="L91" s="1187"/>
      <c r="M91" s="1187"/>
      <c r="N91" s="1187"/>
      <c r="O91" s="1187"/>
      <c r="P91" s="1187"/>
      <c r="Q91" s="1187"/>
      <c r="R91" s="1187"/>
      <c r="S91" s="1187"/>
      <c r="T91" s="1187"/>
      <c r="U91" s="1187"/>
      <c r="V91" s="1187"/>
      <c r="W91" s="1187"/>
      <c r="X91" s="1187"/>
      <c r="Y91" s="1187"/>
      <c r="Z91" s="1187"/>
      <c r="AA91" s="1187"/>
      <c r="AB91" s="1184"/>
      <c r="AC91" s="442"/>
      <c r="AD91" s="442"/>
      <c r="AE91" s="442"/>
      <c r="AF91" s="442"/>
      <c r="AG91" s="442"/>
      <c r="AH91" s="442"/>
    </row>
    <row r="92" spans="1:34">
      <c r="A92" s="1184"/>
      <c r="B92" s="1187"/>
      <c r="C92" s="1187"/>
      <c r="D92" s="1187"/>
      <c r="E92" s="1187"/>
      <c r="F92" s="1187"/>
      <c r="G92" s="1187"/>
      <c r="H92" s="1187"/>
      <c r="I92" s="1187"/>
      <c r="J92" s="1187"/>
      <c r="K92" s="1187"/>
      <c r="L92" s="1187"/>
      <c r="M92" s="1187"/>
      <c r="N92" s="1187"/>
      <c r="O92" s="1187"/>
      <c r="P92" s="1187"/>
      <c r="Q92" s="1187"/>
      <c r="R92" s="1187"/>
      <c r="S92" s="1187"/>
      <c r="T92" s="1187"/>
      <c r="U92" s="1187"/>
      <c r="V92" s="1187"/>
      <c r="W92" s="1187"/>
      <c r="X92" s="1187"/>
      <c r="Y92" s="1187"/>
      <c r="Z92" s="1187"/>
      <c r="AA92" s="1187"/>
      <c r="AB92" s="1184"/>
      <c r="AC92" s="442"/>
      <c r="AD92" s="442"/>
      <c r="AE92" s="442"/>
      <c r="AF92" s="442"/>
      <c r="AG92" s="442"/>
      <c r="AH92" s="442"/>
    </row>
    <row r="93" spans="1:34">
      <c r="A93" s="1184"/>
      <c r="B93" s="1187"/>
      <c r="C93" s="1187"/>
      <c r="D93" s="1187"/>
      <c r="E93" s="1187"/>
      <c r="F93" s="1187"/>
      <c r="G93" s="1187"/>
      <c r="H93" s="1187"/>
      <c r="I93" s="1187"/>
      <c r="J93" s="1187"/>
      <c r="K93" s="1187"/>
      <c r="L93" s="1187"/>
      <c r="M93" s="1187"/>
      <c r="N93" s="1187"/>
      <c r="O93" s="1187"/>
      <c r="P93" s="1187"/>
      <c r="Q93" s="1187"/>
      <c r="R93" s="1187"/>
      <c r="S93" s="1187"/>
      <c r="T93" s="1187"/>
      <c r="U93" s="1187"/>
      <c r="V93" s="1187"/>
      <c r="W93" s="1187"/>
      <c r="X93" s="1187"/>
      <c r="Y93" s="1187"/>
      <c r="Z93" s="1187"/>
      <c r="AA93" s="1187"/>
      <c r="AB93" s="1184"/>
      <c r="AC93" s="442"/>
      <c r="AD93" s="442"/>
      <c r="AE93" s="442"/>
      <c r="AF93" s="442"/>
      <c r="AG93" s="442"/>
      <c r="AH93" s="442"/>
    </row>
    <row r="94" spans="1:34">
      <c r="A94" s="1184"/>
      <c r="B94" s="1187"/>
      <c r="C94" s="1187"/>
      <c r="D94" s="1187"/>
      <c r="E94" s="1187"/>
      <c r="F94" s="1187"/>
      <c r="G94" s="1187"/>
      <c r="H94" s="1187"/>
      <c r="I94" s="1187"/>
      <c r="J94" s="1187"/>
      <c r="K94" s="1187"/>
      <c r="L94" s="1187"/>
      <c r="M94" s="1187"/>
      <c r="N94" s="1187"/>
      <c r="O94" s="1187"/>
      <c r="P94" s="1187"/>
      <c r="Q94" s="1187"/>
      <c r="R94" s="1187"/>
      <c r="S94" s="1187"/>
      <c r="T94" s="1187"/>
      <c r="U94" s="1187"/>
      <c r="V94" s="1187"/>
      <c r="W94" s="1187"/>
      <c r="X94" s="1187"/>
      <c r="Y94" s="1187"/>
      <c r="Z94" s="1187"/>
      <c r="AA94" s="1187"/>
      <c r="AB94" s="1184"/>
      <c r="AC94" s="442"/>
      <c r="AD94" s="442"/>
      <c r="AE94" s="442"/>
      <c r="AF94" s="442"/>
      <c r="AG94" s="442"/>
      <c r="AH94" s="442"/>
    </row>
    <row r="95" spans="1:34">
      <c r="A95" s="1184"/>
      <c r="B95" s="1187"/>
      <c r="C95" s="1187"/>
      <c r="D95" s="1187"/>
      <c r="E95" s="1187"/>
      <c r="F95" s="1187"/>
      <c r="G95" s="1187"/>
      <c r="H95" s="1187"/>
      <c r="I95" s="1187"/>
      <c r="J95" s="1187"/>
      <c r="K95" s="1187"/>
      <c r="L95" s="1187"/>
      <c r="M95" s="1187"/>
      <c r="N95" s="1187"/>
      <c r="O95" s="1187"/>
      <c r="P95" s="1187"/>
      <c r="Q95" s="1187"/>
      <c r="R95" s="1187"/>
      <c r="S95" s="1187"/>
      <c r="T95" s="1187"/>
      <c r="U95" s="1187"/>
      <c r="V95" s="1187"/>
      <c r="W95" s="1187"/>
      <c r="X95" s="1187"/>
      <c r="Y95" s="1187"/>
      <c r="Z95" s="1187"/>
      <c r="AA95" s="1187"/>
      <c r="AB95" s="1184"/>
      <c r="AC95" s="442"/>
      <c r="AD95" s="442"/>
      <c r="AE95" s="442"/>
      <c r="AF95" s="442"/>
      <c r="AG95" s="442"/>
      <c r="AH95" s="442"/>
    </row>
    <row r="96" spans="1:34">
      <c r="A96" s="1184"/>
      <c r="B96" s="1187"/>
      <c r="C96" s="1187"/>
      <c r="D96" s="1187"/>
      <c r="E96" s="1187"/>
      <c r="F96" s="1187"/>
      <c r="G96" s="1187"/>
      <c r="H96" s="1187"/>
      <c r="I96" s="1187"/>
      <c r="J96" s="1187"/>
      <c r="K96" s="1187"/>
      <c r="L96" s="1187"/>
      <c r="M96" s="1187"/>
      <c r="N96" s="1187"/>
      <c r="O96" s="1187"/>
      <c r="P96" s="1187"/>
      <c r="Q96" s="1187"/>
      <c r="R96" s="1187"/>
      <c r="S96" s="1187"/>
      <c r="T96" s="1187"/>
      <c r="U96" s="1187"/>
      <c r="V96" s="1187"/>
      <c r="W96" s="1187"/>
      <c r="X96" s="1187"/>
      <c r="Y96" s="1187"/>
      <c r="Z96" s="1187"/>
      <c r="AA96" s="1187"/>
      <c r="AB96" s="1184"/>
      <c r="AC96" s="442"/>
      <c r="AD96" s="442"/>
      <c r="AE96" s="442"/>
      <c r="AF96" s="442"/>
      <c r="AG96" s="442"/>
      <c r="AH96" s="442"/>
    </row>
    <row r="97" spans="1:34">
      <c r="A97" s="1184"/>
      <c r="B97" s="1187"/>
      <c r="C97" s="1187"/>
      <c r="D97" s="1187"/>
      <c r="E97" s="1187"/>
      <c r="F97" s="1187"/>
      <c r="G97" s="1187"/>
      <c r="H97" s="1187"/>
      <c r="I97" s="1187"/>
      <c r="J97" s="1187"/>
      <c r="K97" s="1187"/>
      <c r="L97" s="1187"/>
      <c r="M97" s="1187"/>
      <c r="N97" s="1187"/>
      <c r="O97" s="1187"/>
      <c r="P97" s="1187"/>
      <c r="Q97" s="1187"/>
      <c r="R97" s="1187"/>
      <c r="S97" s="1187"/>
      <c r="T97" s="1187"/>
      <c r="U97" s="1187"/>
      <c r="V97" s="1187"/>
      <c r="W97" s="1187"/>
      <c r="X97" s="1187"/>
      <c r="Y97" s="1187"/>
      <c r="Z97" s="1187"/>
      <c r="AA97" s="1187"/>
      <c r="AB97" s="1184"/>
      <c r="AC97" s="442"/>
      <c r="AD97" s="442"/>
      <c r="AE97" s="442"/>
      <c r="AF97" s="442"/>
      <c r="AG97" s="442"/>
      <c r="AH97" s="442"/>
    </row>
    <row r="98" spans="1:34">
      <c r="A98" s="1184"/>
      <c r="B98" s="1187"/>
      <c r="C98" s="1187"/>
      <c r="D98" s="1187"/>
      <c r="E98" s="1187"/>
      <c r="F98" s="1187"/>
      <c r="G98" s="1187"/>
      <c r="H98" s="1187"/>
      <c r="I98" s="1187"/>
      <c r="J98" s="1187"/>
      <c r="K98" s="1187"/>
      <c r="L98" s="1187"/>
      <c r="M98" s="1187"/>
      <c r="N98" s="1187"/>
      <c r="O98" s="1187"/>
      <c r="P98" s="1187"/>
      <c r="Q98" s="1187"/>
      <c r="R98" s="1187"/>
      <c r="S98" s="1187"/>
      <c r="T98" s="1187"/>
      <c r="U98" s="1187"/>
      <c r="V98" s="1187"/>
      <c r="W98" s="1187"/>
      <c r="X98" s="1187"/>
      <c r="Y98" s="1187"/>
      <c r="Z98" s="1187"/>
      <c r="AA98" s="1187"/>
      <c r="AB98" s="1184"/>
      <c r="AC98" s="442"/>
      <c r="AD98" s="442"/>
      <c r="AE98" s="442"/>
      <c r="AF98" s="442"/>
      <c r="AG98" s="442"/>
      <c r="AH98" s="442"/>
    </row>
    <row r="99" spans="1:34" ht="11.65" customHeight="1">
      <c r="A99" s="1184"/>
      <c r="B99" s="1206"/>
      <c r="C99" s="1206"/>
      <c r="D99" s="1206"/>
      <c r="E99" s="1206"/>
      <c r="F99" s="1206"/>
      <c r="G99" s="1206"/>
      <c r="H99" s="1206"/>
      <c r="I99" s="1206"/>
      <c r="J99" s="1206"/>
      <c r="K99" s="1206"/>
      <c r="L99" s="1206"/>
      <c r="M99" s="1206"/>
      <c r="N99" s="1206"/>
      <c r="O99" s="1187"/>
      <c r="P99" s="1206"/>
      <c r="Q99" s="1206"/>
      <c r="R99" s="1206"/>
      <c r="S99" s="1206"/>
      <c r="T99" s="1206"/>
      <c r="U99" s="1206"/>
      <c r="V99" s="1206"/>
      <c r="W99" s="1206"/>
      <c r="X99" s="1206"/>
      <c r="Y99" s="1206"/>
      <c r="Z99" s="1206"/>
      <c r="AA99" s="1206"/>
      <c r="AB99" s="1184"/>
      <c r="AC99" s="442"/>
      <c r="AD99" s="442"/>
      <c r="AE99" s="442"/>
      <c r="AF99" s="442"/>
      <c r="AG99" s="442"/>
      <c r="AH99" s="442"/>
    </row>
    <row r="100" spans="1:34" ht="2.1" customHeight="1">
      <c r="A100" s="1184"/>
      <c r="B100" s="1187"/>
      <c r="C100" s="1187"/>
      <c r="D100" s="1187"/>
      <c r="E100" s="1187"/>
      <c r="F100" s="1187"/>
      <c r="G100" s="1187"/>
      <c r="H100" s="1187"/>
      <c r="I100" s="1187"/>
      <c r="J100" s="1187"/>
      <c r="K100" s="1187"/>
      <c r="L100" s="1187"/>
      <c r="M100" s="1187"/>
      <c r="N100" s="1187"/>
      <c r="O100" s="1187"/>
      <c r="P100" s="1203"/>
      <c r="Q100" s="1203"/>
      <c r="R100" s="1203"/>
      <c r="S100" s="1203"/>
      <c r="T100" s="1203"/>
      <c r="U100" s="1203"/>
      <c r="V100" s="1203"/>
      <c r="W100" s="1203"/>
      <c r="X100" s="1203"/>
      <c r="Y100" s="1203"/>
      <c r="Z100" s="1203"/>
      <c r="AA100" s="1203"/>
      <c r="AB100" s="1184"/>
      <c r="AC100" s="442"/>
      <c r="AD100" s="442"/>
      <c r="AE100" s="442"/>
      <c r="AF100" s="442"/>
      <c r="AG100" s="442"/>
      <c r="AH100" s="442"/>
    </row>
    <row r="101" spans="1:34">
      <c r="A101" s="1184"/>
      <c r="B101" s="1195"/>
      <c r="C101" s="1187"/>
      <c r="D101" s="1187"/>
      <c r="E101" s="1187"/>
      <c r="F101" s="1187"/>
      <c r="G101" s="1187"/>
      <c r="H101" s="1187"/>
      <c r="I101" s="1187"/>
      <c r="J101" s="1196"/>
      <c r="K101" s="1196"/>
      <c r="L101" s="1196"/>
      <c r="M101" s="1196"/>
      <c r="N101" s="1196"/>
      <c r="O101" s="1187"/>
      <c r="P101" s="1197"/>
      <c r="Q101" s="1197"/>
      <c r="R101" s="1197"/>
      <c r="S101" s="1197"/>
      <c r="T101" s="1197"/>
      <c r="U101" s="1197"/>
      <c r="V101" s="1197"/>
      <c r="W101" s="1197"/>
      <c r="X101" s="1197"/>
      <c r="Y101" s="1197"/>
      <c r="Z101" s="1197"/>
      <c r="AA101" s="1197"/>
      <c r="AB101" s="1184"/>
      <c r="AC101" s="442"/>
      <c r="AD101" s="442"/>
      <c r="AE101" s="442"/>
      <c r="AF101" s="442"/>
      <c r="AG101" s="442"/>
      <c r="AH101" s="442"/>
    </row>
    <row r="102" spans="1:34" ht="2.1" customHeight="1">
      <c r="A102" s="1184"/>
      <c r="B102" s="1187"/>
      <c r="C102" s="1187"/>
      <c r="D102" s="1187"/>
      <c r="E102" s="1187"/>
      <c r="F102" s="1187"/>
      <c r="G102" s="1187"/>
      <c r="H102" s="1187"/>
      <c r="I102" s="1187"/>
      <c r="J102" s="1187"/>
      <c r="K102" s="1187"/>
      <c r="L102" s="1187"/>
      <c r="M102" s="1187"/>
      <c r="N102" s="1187"/>
      <c r="O102" s="1187"/>
      <c r="P102" s="1187"/>
      <c r="Q102" s="1187"/>
      <c r="R102" s="1187"/>
      <c r="S102" s="1187"/>
      <c r="T102" s="1187"/>
      <c r="U102" s="1187"/>
      <c r="V102" s="1187"/>
      <c r="W102" s="1187"/>
      <c r="X102" s="1187"/>
      <c r="Y102" s="1187"/>
      <c r="Z102" s="1187"/>
      <c r="AA102" s="1187"/>
      <c r="AB102" s="1184"/>
      <c r="AC102" s="442"/>
      <c r="AD102" s="442"/>
      <c r="AE102" s="442"/>
      <c r="AF102" s="442"/>
      <c r="AG102" s="442"/>
      <c r="AH102" s="442"/>
    </row>
    <row r="103" spans="1:34">
      <c r="A103" s="1184"/>
      <c r="B103" s="1198"/>
      <c r="C103" s="1187"/>
      <c r="D103" s="1187"/>
      <c r="E103" s="1187"/>
      <c r="F103" s="1187"/>
      <c r="G103" s="1187"/>
      <c r="H103" s="1187"/>
      <c r="I103" s="1187"/>
      <c r="J103" s="1199"/>
      <c r="K103" s="1199"/>
      <c r="L103" s="1199"/>
      <c r="M103" s="1199"/>
      <c r="N103" s="1199"/>
      <c r="O103" s="1187"/>
      <c r="P103" s="1199"/>
      <c r="Q103" s="1199"/>
      <c r="R103" s="1199"/>
      <c r="S103" s="1199"/>
      <c r="T103" s="1199"/>
      <c r="U103" s="1199"/>
      <c r="V103" s="1199"/>
      <c r="W103" s="1199"/>
      <c r="X103" s="1199"/>
      <c r="Y103" s="1199"/>
      <c r="Z103" s="1199"/>
      <c r="AA103" s="1199"/>
      <c r="AB103" s="1184"/>
      <c r="AC103" s="442"/>
      <c r="AD103" s="442"/>
      <c r="AE103" s="442"/>
      <c r="AF103" s="442"/>
      <c r="AG103" s="442"/>
      <c r="AH103" s="442"/>
    </row>
    <row r="104" spans="1:34">
      <c r="A104" s="1184"/>
      <c r="B104" s="1198"/>
      <c r="C104" s="1187"/>
      <c r="D104" s="1187"/>
      <c r="E104" s="1187"/>
      <c r="F104" s="1187"/>
      <c r="G104" s="1187"/>
      <c r="H104" s="1187"/>
      <c r="I104" s="1187"/>
      <c r="J104" s="1199"/>
      <c r="K104" s="1199"/>
      <c r="L104" s="1199"/>
      <c r="M104" s="1199"/>
      <c r="N104" s="1199"/>
      <c r="O104" s="1187"/>
      <c r="P104" s="1199"/>
      <c r="Q104" s="1199"/>
      <c r="R104" s="1199"/>
      <c r="S104" s="1199"/>
      <c r="T104" s="1199"/>
      <c r="U104" s="1199"/>
      <c r="V104" s="1199"/>
      <c r="W104" s="1199"/>
      <c r="X104" s="1199"/>
      <c r="Y104" s="1199"/>
      <c r="Z104" s="1199"/>
      <c r="AA104" s="1199"/>
      <c r="AB104" s="1184"/>
      <c r="AC104" s="442"/>
      <c r="AD104" s="442"/>
      <c r="AE104" s="442"/>
      <c r="AF104" s="442"/>
      <c r="AG104" s="442"/>
      <c r="AH104" s="442"/>
    </row>
    <row r="105" spans="1:34">
      <c r="A105" s="1184"/>
      <c r="B105" s="1198"/>
      <c r="C105" s="1187"/>
      <c r="D105" s="1187"/>
      <c r="E105" s="1187"/>
      <c r="F105" s="1187"/>
      <c r="G105" s="1187"/>
      <c r="H105" s="1187"/>
      <c r="I105" s="1187"/>
      <c r="J105" s="1199"/>
      <c r="K105" s="1199"/>
      <c r="L105" s="1199"/>
      <c r="M105" s="1199"/>
      <c r="N105" s="1199"/>
      <c r="O105" s="1187"/>
      <c r="P105" s="1199"/>
      <c r="Q105" s="1199"/>
      <c r="R105" s="1199"/>
      <c r="S105" s="1199"/>
      <c r="T105" s="1199"/>
      <c r="U105" s="1199"/>
      <c r="V105" s="1199"/>
      <c r="W105" s="1199"/>
      <c r="X105" s="1199"/>
      <c r="Y105" s="1199"/>
      <c r="Z105" s="1199"/>
      <c r="AA105" s="1199"/>
      <c r="AB105" s="1184"/>
      <c r="AC105" s="442"/>
      <c r="AD105" s="442"/>
      <c r="AE105" s="442"/>
      <c r="AF105" s="442"/>
      <c r="AG105" s="442"/>
      <c r="AH105" s="442"/>
    </row>
    <row r="106" spans="1:34">
      <c r="A106" s="1184"/>
      <c r="B106" s="1195"/>
      <c r="C106" s="1187"/>
      <c r="D106" s="1187"/>
      <c r="E106" s="1187"/>
      <c r="F106" s="1187"/>
      <c r="G106" s="1187"/>
      <c r="H106" s="1187"/>
      <c r="I106" s="1187"/>
      <c r="J106" s="1202"/>
      <c r="K106" s="1202"/>
      <c r="L106" s="1202"/>
      <c r="M106" s="1202"/>
      <c r="N106" s="1202"/>
      <c r="O106" s="1187"/>
      <c r="P106" s="1202"/>
      <c r="Q106" s="1202"/>
      <c r="R106" s="1202"/>
      <c r="S106" s="1202"/>
      <c r="T106" s="1202"/>
      <c r="U106" s="1202"/>
      <c r="V106" s="1202"/>
      <c r="W106" s="1202"/>
      <c r="X106" s="1202"/>
      <c r="Y106" s="1202"/>
      <c r="Z106" s="1202"/>
      <c r="AA106" s="1202"/>
      <c r="AB106" s="1184"/>
      <c r="AC106" s="442"/>
      <c r="AD106" s="442"/>
      <c r="AE106" s="442"/>
      <c r="AF106" s="442"/>
      <c r="AG106" s="442"/>
      <c r="AH106" s="442"/>
    </row>
    <row r="107" spans="1:34" ht="2.1" customHeight="1">
      <c r="A107" s="1184"/>
      <c r="B107" s="1187"/>
      <c r="C107" s="1187"/>
      <c r="D107" s="1187"/>
      <c r="E107" s="1187"/>
      <c r="F107" s="1187"/>
      <c r="G107" s="1187"/>
      <c r="H107" s="1187"/>
      <c r="I107" s="1187"/>
      <c r="J107" s="1187"/>
      <c r="K107" s="1187"/>
      <c r="L107" s="1187"/>
      <c r="M107" s="1187"/>
      <c r="N107" s="1187"/>
      <c r="O107" s="1187"/>
      <c r="P107" s="1187"/>
      <c r="Q107" s="1187"/>
      <c r="R107" s="1187"/>
      <c r="S107" s="1187"/>
      <c r="T107" s="1187"/>
      <c r="U107" s="1187"/>
      <c r="V107" s="1187"/>
      <c r="W107" s="1187"/>
      <c r="X107" s="1187"/>
      <c r="Y107" s="1187"/>
      <c r="Z107" s="1187"/>
      <c r="AA107" s="1187"/>
      <c r="AB107" s="1184"/>
      <c r="AC107" s="442"/>
      <c r="AD107" s="442"/>
      <c r="AE107" s="442"/>
      <c r="AF107" s="442"/>
      <c r="AG107" s="442"/>
      <c r="AH107" s="442"/>
    </row>
    <row r="108" spans="1:34">
      <c r="A108" s="1184"/>
      <c r="B108" s="1198"/>
      <c r="C108" s="1187"/>
      <c r="D108" s="1187"/>
      <c r="E108" s="1187"/>
      <c r="F108" s="1187"/>
      <c r="G108" s="1187"/>
      <c r="H108" s="1187"/>
      <c r="I108" s="1187"/>
      <c r="J108" s="1199"/>
      <c r="K108" s="1199"/>
      <c r="L108" s="1199"/>
      <c r="M108" s="1199"/>
      <c r="N108" s="1199"/>
      <c r="O108" s="1187"/>
      <c r="P108" s="1199"/>
      <c r="Q108" s="1199"/>
      <c r="R108" s="1199"/>
      <c r="S108" s="1199"/>
      <c r="T108" s="1199"/>
      <c r="U108" s="1199"/>
      <c r="V108" s="1199"/>
      <c r="W108" s="1199"/>
      <c r="X108" s="1199"/>
      <c r="Y108" s="1199"/>
      <c r="Z108" s="1199"/>
      <c r="AA108" s="1199"/>
      <c r="AB108" s="1184"/>
      <c r="AC108" s="442"/>
      <c r="AD108" s="442"/>
      <c r="AE108" s="442"/>
      <c r="AF108" s="442"/>
      <c r="AG108" s="442"/>
      <c r="AH108" s="442"/>
    </row>
    <row r="109" spans="1:34">
      <c r="A109" s="1184"/>
      <c r="B109" s="1198"/>
      <c r="C109" s="1187"/>
      <c r="D109" s="1187"/>
      <c r="E109" s="1187"/>
      <c r="F109" s="1187"/>
      <c r="G109" s="1187"/>
      <c r="H109" s="1187"/>
      <c r="I109" s="1187"/>
      <c r="J109" s="1199"/>
      <c r="K109" s="1199"/>
      <c r="L109" s="1199"/>
      <c r="M109" s="1199"/>
      <c r="N109" s="1199"/>
      <c r="O109" s="1187"/>
      <c r="P109" s="1199"/>
      <c r="Q109" s="1199"/>
      <c r="R109" s="1199"/>
      <c r="S109" s="1199"/>
      <c r="T109" s="1199"/>
      <c r="U109" s="1199"/>
      <c r="V109" s="1199"/>
      <c r="W109" s="1199"/>
      <c r="X109" s="1199"/>
      <c r="Y109" s="1199"/>
      <c r="Z109" s="1199"/>
      <c r="AA109" s="1199"/>
      <c r="AB109" s="1184"/>
      <c r="AC109" s="442"/>
      <c r="AD109" s="442"/>
      <c r="AE109" s="442"/>
      <c r="AF109" s="442"/>
      <c r="AG109" s="442"/>
      <c r="AH109" s="442"/>
    </row>
    <row r="110" spans="1:34">
      <c r="A110" s="1184"/>
      <c r="B110" s="1195"/>
      <c r="C110" s="1187"/>
      <c r="D110" s="1187"/>
      <c r="E110" s="1187"/>
      <c r="F110" s="1187"/>
      <c r="G110" s="1187"/>
      <c r="H110" s="1187"/>
      <c r="I110" s="1187"/>
      <c r="J110" s="1202"/>
      <c r="K110" s="1202"/>
      <c r="L110" s="1202"/>
      <c r="M110" s="1202"/>
      <c r="N110" s="1202"/>
      <c r="O110" s="1187"/>
      <c r="P110" s="1202"/>
      <c r="Q110" s="1202"/>
      <c r="R110" s="1202"/>
      <c r="S110" s="1202"/>
      <c r="T110" s="1202"/>
      <c r="U110" s="1202"/>
      <c r="V110" s="1202"/>
      <c r="W110" s="1202"/>
      <c r="X110" s="1202"/>
      <c r="Y110" s="1202"/>
      <c r="Z110" s="1202"/>
      <c r="AA110" s="1202"/>
      <c r="AB110" s="1184"/>
      <c r="AC110" s="442"/>
      <c r="AD110" s="442"/>
      <c r="AE110" s="442"/>
      <c r="AF110" s="442"/>
      <c r="AG110" s="442"/>
      <c r="AH110" s="442"/>
    </row>
    <row r="111" spans="1:34" ht="2.1" customHeight="1">
      <c r="A111" s="1184"/>
      <c r="B111" s="1187"/>
      <c r="C111" s="1187"/>
      <c r="D111" s="1187"/>
      <c r="E111" s="1187"/>
      <c r="F111" s="1187"/>
      <c r="G111" s="1187"/>
      <c r="H111" s="1187"/>
      <c r="I111" s="1187"/>
      <c r="J111" s="1187"/>
      <c r="K111" s="1187"/>
      <c r="L111" s="1187"/>
      <c r="M111" s="1187"/>
      <c r="N111" s="1187"/>
      <c r="O111" s="1187"/>
      <c r="P111" s="1187"/>
      <c r="Q111" s="1187"/>
      <c r="R111" s="1187"/>
      <c r="S111" s="1187"/>
      <c r="T111" s="1187"/>
      <c r="U111" s="1187"/>
      <c r="V111" s="1187"/>
      <c r="W111" s="1187"/>
      <c r="X111" s="1187"/>
      <c r="Y111" s="1187"/>
      <c r="Z111" s="1187"/>
      <c r="AA111" s="1187"/>
      <c r="AB111" s="1184"/>
      <c r="AC111" s="442"/>
      <c r="AD111" s="442"/>
      <c r="AE111" s="442"/>
      <c r="AF111" s="442"/>
      <c r="AG111" s="442"/>
      <c r="AH111" s="442"/>
    </row>
    <row r="112" spans="1:34">
      <c r="A112" s="1184"/>
      <c r="B112" s="1198"/>
      <c r="C112" s="1187"/>
      <c r="D112" s="1187"/>
      <c r="E112" s="1187"/>
      <c r="F112" s="1187"/>
      <c r="G112" s="1187"/>
      <c r="H112" s="1187"/>
      <c r="I112" s="1187"/>
      <c r="J112" s="1199"/>
      <c r="K112" s="1199"/>
      <c r="L112" s="1199"/>
      <c r="M112" s="1199"/>
      <c r="N112" s="1199"/>
      <c r="O112" s="1187"/>
      <c r="P112" s="1199"/>
      <c r="Q112" s="1199"/>
      <c r="R112" s="1199"/>
      <c r="S112" s="1199"/>
      <c r="T112" s="1199"/>
      <c r="U112" s="1199"/>
      <c r="V112" s="1199"/>
      <c r="W112" s="1199"/>
      <c r="X112" s="1199"/>
      <c r="Y112" s="1199"/>
      <c r="Z112" s="1199"/>
      <c r="AA112" s="1199"/>
      <c r="AB112" s="1184"/>
      <c r="AC112" s="442"/>
      <c r="AD112" s="442"/>
      <c r="AE112" s="442"/>
      <c r="AF112" s="442"/>
      <c r="AG112" s="442"/>
      <c r="AH112" s="442"/>
    </row>
    <row r="113" spans="1:34">
      <c r="A113" s="1184"/>
      <c r="B113" s="1198"/>
      <c r="C113" s="1187"/>
      <c r="D113" s="1187"/>
      <c r="E113" s="1187"/>
      <c r="F113" s="1187"/>
      <c r="G113" s="1187"/>
      <c r="H113" s="1187"/>
      <c r="I113" s="1187"/>
      <c r="J113" s="1199"/>
      <c r="K113" s="1199"/>
      <c r="L113" s="1199"/>
      <c r="M113" s="1199"/>
      <c r="N113" s="1199"/>
      <c r="O113" s="1187"/>
      <c r="P113" s="1199"/>
      <c r="Q113" s="1199"/>
      <c r="R113" s="1199"/>
      <c r="S113" s="1199"/>
      <c r="T113" s="1199"/>
      <c r="U113" s="1199"/>
      <c r="V113" s="1199"/>
      <c r="W113" s="1199"/>
      <c r="X113" s="1199"/>
      <c r="Y113" s="1199"/>
      <c r="Z113" s="1199"/>
      <c r="AA113" s="1199"/>
      <c r="AB113" s="1184"/>
      <c r="AC113" s="442"/>
      <c r="AD113" s="442"/>
      <c r="AE113" s="442"/>
      <c r="AF113" s="442"/>
      <c r="AG113" s="442"/>
      <c r="AH113" s="442"/>
    </row>
    <row r="114" spans="1:34">
      <c r="A114" s="1184"/>
      <c r="B114" s="1198"/>
      <c r="C114" s="1187"/>
      <c r="D114" s="1187"/>
      <c r="E114" s="1187"/>
      <c r="F114" s="1187"/>
      <c r="G114" s="1187"/>
      <c r="H114" s="1187"/>
      <c r="I114" s="1187"/>
      <c r="J114" s="1199"/>
      <c r="K114" s="1199"/>
      <c r="L114" s="1199"/>
      <c r="M114" s="1199"/>
      <c r="N114" s="1199"/>
      <c r="O114" s="1187"/>
      <c r="P114" s="1199"/>
      <c r="Q114" s="1199"/>
      <c r="R114" s="1199"/>
      <c r="S114" s="1199"/>
      <c r="T114" s="1199"/>
      <c r="U114" s="1199"/>
      <c r="V114" s="1199"/>
      <c r="W114" s="1199"/>
      <c r="X114" s="1199"/>
      <c r="Y114" s="1199"/>
      <c r="Z114" s="1199"/>
      <c r="AA114" s="1199"/>
      <c r="AB114" s="1184"/>
      <c r="AC114" s="442"/>
      <c r="AD114" s="442"/>
      <c r="AE114" s="442"/>
      <c r="AF114" s="442"/>
      <c r="AG114" s="442"/>
      <c r="AH114" s="442"/>
    </row>
    <row r="115" spans="1:34">
      <c r="A115" s="1184"/>
      <c r="B115" s="1195"/>
      <c r="C115" s="1187"/>
      <c r="D115" s="1187"/>
      <c r="E115" s="1187"/>
      <c r="F115" s="1187"/>
      <c r="G115" s="1187"/>
      <c r="H115" s="1187"/>
      <c r="I115" s="1187"/>
      <c r="J115" s="1202"/>
      <c r="K115" s="1202"/>
      <c r="L115" s="1202"/>
      <c r="M115" s="1202"/>
      <c r="N115" s="1202"/>
      <c r="O115" s="1187"/>
      <c r="P115" s="1202"/>
      <c r="Q115" s="1202"/>
      <c r="R115" s="1202"/>
      <c r="S115" s="1202"/>
      <c r="T115" s="1202"/>
      <c r="U115" s="1202"/>
      <c r="V115" s="1202"/>
      <c r="W115" s="1202"/>
      <c r="X115" s="1202"/>
      <c r="Y115" s="1202"/>
      <c r="Z115" s="1202"/>
      <c r="AA115" s="1202"/>
      <c r="AB115" s="1184"/>
      <c r="AC115" s="442"/>
      <c r="AD115" s="442"/>
      <c r="AE115" s="442"/>
      <c r="AF115" s="442"/>
      <c r="AG115" s="442"/>
      <c r="AH115" s="442"/>
    </row>
    <row r="116" spans="1:34" ht="2.1" customHeight="1">
      <c r="A116" s="1184"/>
      <c r="B116" s="1187"/>
      <c r="C116" s="1187"/>
      <c r="D116" s="1187"/>
      <c r="E116" s="1187"/>
      <c r="F116" s="1187"/>
      <c r="G116" s="1187"/>
      <c r="H116" s="1187"/>
      <c r="I116" s="1187"/>
      <c r="J116" s="1187"/>
      <c r="K116" s="1187"/>
      <c r="L116" s="1187"/>
      <c r="M116" s="1187"/>
      <c r="N116" s="1187"/>
      <c r="O116" s="1187"/>
      <c r="P116" s="1187"/>
      <c r="Q116" s="1187"/>
      <c r="R116" s="1187"/>
      <c r="S116" s="1187"/>
      <c r="T116" s="1187"/>
      <c r="U116" s="1187"/>
      <c r="V116" s="1187"/>
      <c r="W116" s="1187"/>
      <c r="X116" s="1187"/>
      <c r="Y116" s="1187"/>
      <c r="Z116" s="1187"/>
      <c r="AA116" s="1187"/>
      <c r="AB116" s="1184"/>
      <c r="AC116" s="442"/>
      <c r="AD116" s="442"/>
      <c r="AE116" s="442"/>
      <c r="AF116" s="442"/>
      <c r="AG116" s="442"/>
      <c r="AH116" s="442"/>
    </row>
    <row r="117" spans="1:34">
      <c r="A117" s="1184"/>
      <c r="B117" s="1195"/>
      <c r="C117" s="1187"/>
      <c r="D117" s="1187"/>
      <c r="E117" s="1187"/>
      <c r="F117" s="1187"/>
      <c r="G117" s="1187"/>
      <c r="H117" s="1187"/>
      <c r="I117" s="1187"/>
      <c r="J117" s="1202"/>
      <c r="K117" s="1202"/>
      <c r="L117" s="1202"/>
      <c r="M117" s="1202"/>
      <c r="N117" s="1202"/>
      <c r="O117" s="1187"/>
      <c r="P117" s="1202"/>
      <c r="Q117" s="1202"/>
      <c r="R117" s="1202"/>
      <c r="S117" s="1202"/>
      <c r="T117" s="1202"/>
      <c r="U117" s="1202"/>
      <c r="V117" s="1202"/>
      <c r="W117" s="1202"/>
      <c r="X117" s="1202"/>
      <c r="Y117" s="1202"/>
      <c r="Z117" s="1202"/>
      <c r="AA117" s="1202"/>
      <c r="AB117" s="1184"/>
      <c r="AC117" s="442"/>
      <c r="AD117" s="442"/>
      <c r="AE117" s="442"/>
      <c r="AF117" s="442"/>
      <c r="AG117" s="442"/>
      <c r="AH117" s="442"/>
    </row>
    <row r="118" spans="1:34" ht="2.1" customHeight="1">
      <c r="A118" s="1184"/>
      <c r="B118" s="1187"/>
      <c r="C118" s="1187"/>
      <c r="D118" s="1187"/>
      <c r="E118" s="1187"/>
      <c r="F118" s="1187"/>
      <c r="G118" s="1187"/>
      <c r="H118" s="1187"/>
      <c r="I118" s="1187"/>
      <c r="J118" s="1187"/>
      <c r="K118" s="1187"/>
      <c r="L118" s="1187"/>
      <c r="M118" s="1187"/>
      <c r="N118" s="1187"/>
      <c r="O118" s="1187"/>
      <c r="P118" s="1187"/>
      <c r="Q118" s="1187"/>
      <c r="R118" s="1187"/>
      <c r="S118" s="1187"/>
      <c r="T118" s="1187"/>
      <c r="U118" s="1187"/>
      <c r="V118" s="1187"/>
      <c r="W118" s="1187"/>
      <c r="X118" s="1187"/>
      <c r="Y118" s="1187"/>
      <c r="Z118" s="1187"/>
      <c r="AA118" s="1187"/>
      <c r="AB118" s="1184"/>
      <c r="AC118" s="442"/>
      <c r="AD118" s="442"/>
      <c r="AE118" s="442"/>
      <c r="AF118" s="442"/>
      <c r="AG118" s="442"/>
      <c r="AH118" s="442"/>
    </row>
    <row r="119" spans="1:34">
      <c r="A119" s="1184"/>
      <c r="B119" s="1200"/>
      <c r="C119" s="1187"/>
      <c r="D119" s="1187"/>
      <c r="E119" s="1187"/>
      <c r="F119" s="1187"/>
      <c r="G119" s="1187"/>
      <c r="H119" s="1187"/>
      <c r="I119" s="1187"/>
      <c r="J119" s="1205"/>
      <c r="K119" s="1205"/>
      <c r="L119" s="1205"/>
      <c r="M119" s="1205"/>
      <c r="N119" s="1205"/>
      <c r="O119" s="1187"/>
      <c r="P119" s="1205"/>
      <c r="Q119" s="1205"/>
      <c r="R119" s="1205"/>
      <c r="S119" s="1205"/>
      <c r="T119" s="1205"/>
      <c r="U119" s="1205"/>
      <c r="V119" s="1205"/>
      <c r="W119" s="1205"/>
      <c r="X119" s="1205"/>
      <c r="Y119" s="1205"/>
      <c r="Z119" s="1205"/>
      <c r="AA119" s="1205"/>
      <c r="AB119" s="1184"/>
      <c r="AC119" s="442"/>
      <c r="AD119" s="442"/>
      <c r="AE119" s="442"/>
      <c r="AF119" s="442"/>
      <c r="AG119" s="442"/>
      <c r="AH119" s="442"/>
    </row>
    <row r="120" spans="1:34">
      <c r="A120" s="1184"/>
      <c r="B120" s="1187"/>
      <c r="C120" s="1187"/>
      <c r="D120" s="1187"/>
      <c r="E120" s="1187"/>
      <c r="F120" s="1187"/>
      <c r="G120" s="1187"/>
      <c r="H120" s="1187"/>
      <c r="I120" s="1187"/>
      <c r="J120" s="1187"/>
      <c r="K120" s="1187"/>
      <c r="L120" s="1187"/>
      <c r="M120" s="1187"/>
      <c r="N120" s="1187"/>
      <c r="O120" s="1187"/>
      <c r="P120" s="1187"/>
      <c r="Q120" s="1187"/>
      <c r="R120" s="1187"/>
      <c r="S120" s="1187"/>
      <c r="T120" s="1187"/>
      <c r="U120" s="1187"/>
      <c r="V120" s="1187"/>
      <c r="W120" s="1187"/>
      <c r="X120" s="1187"/>
      <c r="Y120" s="1187"/>
      <c r="Z120" s="1187"/>
      <c r="AA120" s="1187"/>
      <c r="AB120" s="1184"/>
      <c r="AC120" s="442"/>
      <c r="AD120" s="442"/>
      <c r="AE120" s="442"/>
      <c r="AF120" s="442"/>
      <c r="AG120" s="442"/>
      <c r="AH120" s="442"/>
    </row>
    <row r="121" spans="1:34" ht="11.65" customHeight="1">
      <c r="A121" s="1184"/>
      <c r="B121" s="1206"/>
      <c r="C121" s="1206"/>
      <c r="D121" s="1206"/>
      <c r="E121" s="1206"/>
      <c r="F121" s="1206"/>
      <c r="G121" s="1206"/>
      <c r="H121" s="1206"/>
      <c r="I121" s="1206"/>
      <c r="J121" s="1206"/>
      <c r="K121" s="1206"/>
      <c r="L121" s="1206"/>
      <c r="M121" s="1206"/>
      <c r="N121" s="1206"/>
      <c r="O121" s="1187"/>
      <c r="P121" s="1206"/>
      <c r="Q121" s="1206"/>
      <c r="R121" s="1206"/>
      <c r="S121" s="1206"/>
      <c r="T121" s="1206"/>
      <c r="U121" s="1206"/>
      <c r="V121" s="1206"/>
      <c r="W121" s="1206"/>
      <c r="X121" s="1206"/>
      <c r="Y121" s="1206"/>
      <c r="Z121" s="1206"/>
      <c r="AA121" s="1206"/>
      <c r="AB121" s="1189"/>
      <c r="AC121" s="442"/>
      <c r="AD121" s="442"/>
      <c r="AE121" s="442"/>
      <c r="AF121" s="442"/>
      <c r="AG121" s="442"/>
      <c r="AH121" s="442"/>
    </row>
    <row r="122" spans="1:34">
      <c r="A122" s="1184"/>
      <c r="B122" s="1187"/>
      <c r="C122" s="1187"/>
      <c r="D122" s="1187"/>
      <c r="E122" s="1187"/>
      <c r="F122" s="1187"/>
      <c r="G122" s="1187"/>
      <c r="H122" s="1187"/>
      <c r="I122" s="1187"/>
      <c r="J122" s="1187"/>
      <c r="K122" s="1187"/>
      <c r="L122" s="1187"/>
      <c r="M122" s="1187"/>
      <c r="N122" s="1187"/>
      <c r="O122" s="1187"/>
      <c r="P122" s="1187"/>
      <c r="Q122" s="1187"/>
      <c r="R122" s="1187"/>
      <c r="S122" s="1187"/>
      <c r="T122" s="1187"/>
      <c r="U122" s="1187"/>
      <c r="V122" s="1187"/>
      <c r="W122" s="1187"/>
      <c r="X122" s="1187"/>
      <c r="Y122" s="1187"/>
      <c r="Z122" s="1187"/>
      <c r="AA122" s="1187"/>
      <c r="AB122" s="1189"/>
      <c r="AC122" s="442"/>
      <c r="AD122" s="442"/>
      <c r="AE122" s="442"/>
      <c r="AF122" s="442"/>
      <c r="AG122" s="442"/>
      <c r="AH122" s="442"/>
    </row>
    <row r="123" spans="1:34">
      <c r="A123" s="1184"/>
      <c r="B123" s="1187"/>
      <c r="C123" s="1187"/>
      <c r="D123" s="1187"/>
      <c r="E123" s="1187"/>
      <c r="F123" s="1187"/>
      <c r="G123" s="1187"/>
      <c r="H123" s="1187"/>
      <c r="I123" s="1187"/>
      <c r="J123" s="1187"/>
      <c r="K123" s="1187"/>
      <c r="L123" s="1187"/>
      <c r="M123" s="1187"/>
      <c r="N123" s="1187"/>
      <c r="O123" s="1187"/>
      <c r="P123" s="1187"/>
      <c r="Q123" s="1187"/>
      <c r="R123" s="1187"/>
      <c r="S123" s="1187"/>
      <c r="T123" s="1187"/>
      <c r="U123" s="1187"/>
      <c r="V123" s="1187"/>
      <c r="W123" s="1187"/>
      <c r="X123" s="1187"/>
      <c r="Y123" s="1187"/>
      <c r="Z123" s="1187"/>
      <c r="AA123" s="1187"/>
      <c r="AB123" s="1189"/>
      <c r="AC123" s="442"/>
      <c r="AD123" s="442"/>
      <c r="AE123" s="442"/>
      <c r="AF123" s="442"/>
      <c r="AG123" s="442"/>
      <c r="AH123" s="442"/>
    </row>
    <row r="124" spans="1:34">
      <c r="A124" s="1184"/>
      <c r="B124" s="1187"/>
      <c r="C124" s="1187"/>
      <c r="D124" s="1187"/>
      <c r="E124" s="1187"/>
      <c r="F124" s="1187"/>
      <c r="G124" s="1187"/>
      <c r="H124" s="1187"/>
      <c r="I124" s="1187"/>
      <c r="J124" s="1187"/>
      <c r="K124" s="1187"/>
      <c r="L124" s="1187"/>
      <c r="M124" s="1187"/>
      <c r="N124" s="1187"/>
      <c r="O124" s="1187"/>
      <c r="P124" s="1187"/>
      <c r="Q124" s="1187"/>
      <c r="R124" s="1187"/>
      <c r="S124" s="1187"/>
      <c r="T124" s="1187"/>
      <c r="U124" s="1187"/>
      <c r="V124" s="1187"/>
      <c r="W124" s="1187"/>
      <c r="X124" s="1187"/>
      <c r="Y124" s="1187"/>
      <c r="Z124" s="1187"/>
      <c r="AA124" s="1187"/>
      <c r="AB124" s="1189"/>
      <c r="AC124" s="442"/>
      <c r="AD124" s="442"/>
      <c r="AE124" s="442"/>
      <c r="AF124" s="442"/>
      <c r="AG124" s="442"/>
      <c r="AH124" s="442"/>
    </row>
    <row r="125" spans="1:34">
      <c r="A125" s="1184"/>
      <c r="B125" s="1187"/>
      <c r="C125" s="1187"/>
      <c r="D125" s="1187"/>
      <c r="E125" s="1187"/>
      <c r="F125" s="1187"/>
      <c r="G125" s="1187"/>
      <c r="H125" s="1187"/>
      <c r="I125" s="1187"/>
      <c r="J125" s="1187"/>
      <c r="K125" s="1187"/>
      <c r="L125" s="1187"/>
      <c r="M125" s="1187"/>
      <c r="N125" s="1187"/>
      <c r="O125" s="1187"/>
      <c r="P125" s="1187"/>
      <c r="Q125" s="1187"/>
      <c r="R125" s="1187"/>
      <c r="S125" s="1187"/>
      <c r="T125" s="1187"/>
      <c r="U125" s="1187"/>
      <c r="V125" s="1187"/>
      <c r="W125" s="1187"/>
      <c r="X125" s="1187"/>
      <c r="Y125" s="1187"/>
      <c r="Z125" s="1187"/>
      <c r="AA125" s="1187"/>
      <c r="AB125" s="1184"/>
      <c r="AC125" s="442"/>
      <c r="AD125" s="442"/>
      <c r="AE125" s="442"/>
      <c r="AF125" s="442"/>
      <c r="AG125" s="442"/>
      <c r="AH125" s="442"/>
    </row>
    <row r="126" spans="1:34">
      <c r="A126" s="1184"/>
      <c r="B126" s="1187"/>
      <c r="C126" s="1187"/>
      <c r="D126" s="1187"/>
      <c r="E126" s="1187"/>
      <c r="F126" s="1187"/>
      <c r="G126" s="1187"/>
      <c r="H126" s="1187"/>
      <c r="I126" s="1187"/>
      <c r="J126" s="1187"/>
      <c r="K126" s="1187"/>
      <c r="L126" s="1187"/>
      <c r="M126" s="1187"/>
      <c r="N126" s="1187"/>
      <c r="O126" s="1187"/>
      <c r="P126" s="1187"/>
      <c r="Q126" s="1187"/>
      <c r="R126" s="1187"/>
      <c r="S126" s="1187"/>
      <c r="T126" s="1187"/>
      <c r="U126" s="1187"/>
      <c r="V126" s="1187"/>
      <c r="W126" s="1187"/>
      <c r="X126" s="1187"/>
      <c r="Y126" s="1187"/>
      <c r="Z126" s="1187"/>
      <c r="AA126" s="1187"/>
      <c r="AB126" s="1184"/>
      <c r="AC126" s="442"/>
      <c r="AD126" s="442"/>
      <c r="AE126" s="442"/>
      <c r="AF126" s="442"/>
      <c r="AG126" s="442"/>
      <c r="AH126" s="442"/>
    </row>
    <row r="127" spans="1:34">
      <c r="A127" s="1184"/>
      <c r="B127" s="1187"/>
      <c r="C127" s="1187"/>
      <c r="D127" s="1187"/>
      <c r="E127" s="1187"/>
      <c r="F127" s="1187"/>
      <c r="G127" s="1187"/>
      <c r="H127" s="1187"/>
      <c r="I127" s="1187"/>
      <c r="J127" s="1187"/>
      <c r="K127" s="1187"/>
      <c r="L127" s="1187"/>
      <c r="M127" s="1187"/>
      <c r="N127" s="1187"/>
      <c r="O127" s="1187"/>
      <c r="P127" s="1187"/>
      <c r="Q127" s="1187"/>
      <c r="R127" s="1187"/>
      <c r="S127" s="1187"/>
      <c r="T127" s="1187"/>
      <c r="U127" s="1187"/>
      <c r="V127" s="1187"/>
      <c r="W127" s="1187"/>
      <c r="X127" s="1187"/>
      <c r="Y127" s="1187"/>
      <c r="Z127" s="1187"/>
      <c r="AA127" s="1187"/>
      <c r="AB127" s="1184"/>
      <c r="AC127" s="442"/>
      <c r="AD127" s="442"/>
      <c r="AE127" s="442"/>
      <c r="AF127" s="442"/>
      <c r="AG127" s="442"/>
      <c r="AH127" s="442"/>
    </row>
    <row r="128" spans="1:34">
      <c r="A128" s="1184"/>
      <c r="B128" s="1187"/>
      <c r="C128" s="1187"/>
      <c r="D128" s="1187"/>
      <c r="E128" s="1187"/>
      <c r="F128" s="1187"/>
      <c r="G128" s="1187"/>
      <c r="H128" s="1187"/>
      <c r="I128" s="1187"/>
      <c r="J128" s="1187"/>
      <c r="K128" s="1187"/>
      <c r="L128" s="1187"/>
      <c r="M128" s="1187"/>
      <c r="N128" s="1187"/>
      <c r="O128" s="1187"/>
      <c r="P128" s="1187"/>
      <c r="Q128" s="1187"/>
      <c r="R128" s="1187"/>
      <c r="S128" s="1187"/>
      <c r="T128" s="1187"/>
      <c r="U128" s="1187"/>
      <c r="V128" s="1187"/>
      <c r="W128" s="1187"/>
      <c r="X128" s="1187"/>
      <c r="Y128" s="1187"/>
      <c r="Z128" s="1187"/>
      <c r="AA128" s="1187"/>
      <c r="AB128" s="1184"/>
      <c r="AC128" s="442"/>
      <c r="AD128" s="442"/>
      <c r="AE128" s="442"/>
      <c r="AF128" s="442"/>
      <c r="AG128" s="442"/>
      <c r="AH128" s="442"/>
    </row>
    <row r="129" spans="1:34">
      <c r="A129" s="1184"/>
      <c r="B129" s="1187"/>
      <c r="C129" s="1187"/>
      <c r="D129" s="1187"/>
      <c r="E129" s="1187"/>
      <c r="F129" s="1187"/>
      <c r="G129" s="1187"/>
      <c r="H129" s="1187"/>
      <c r="I129" s="1187"/>
      <c r="J129" s="1187"/>
      <c r="K129" s="1187"/>
      <c r="L129" s="1187"/>
      <c r="M129" s="1187"/>
      <c r="N129" s="1187"/>
      <c r="O129" s="1187"/>
      <c r="P129" s="1187"/>
      <c r="Q129" s="1187"/>
      <c r="R129" s="1187"/>
      <c r="S129" s="1187"/>
      <c r="T129" s="1187"/>
      <c r="U129" s="1187"/>
      <c r="V129" s="1187"/>
      <c r="W129" s="1187"/>
      <c r="X129" s="1187"/>
      <c r="Y129" s="1187"/>
      <c r="Z129" s="1187"/>
      <c r="AA129" s="1187"/>
      <c r="AB129" s="1184"/>
      <c r="AC129" s="442"/>
      <c r="AD129" s="442"/>
      <c r="AE129" s="442"/>
      <c r="AF129" s="442"/>
      <c r="AG129" s="442"/>
      <c r="AH129" s="442"/>
    </row>
    <row r="130" spans="1:34">
      <c r="A130" s="1184"/>
      <c r="B130" s="1187"/>
      <c r="C130" s="1187"/>
      <c r="D130" s="1187"/>
      <c r="E130" s="1187"/>
      <c r="F130" s="1187"/>
      <c r="G130" s="1187"/>
      <c r="H130" s="1187"/>
      <c r="I130" s="1187"/>
      <c r="J130" s="1187"/>
      <c r="K130" s="1187"/>
      <c r="L130" s="1187"/>
      <c r="M130" s="1187"/>
      <c r="N130" s="1187"/>
      <c r="O130" s="1187"/>
      <c r="P130" s="1187"/>
      <c r="Q130" s="1187"/>
      <c r="R130" s="1187"/>
      <c r="S130" s="1187"/>
      <c r="T130" s="1187"/>
      <c r="U130" s="1187"/>
      <c r="V130" s="1187"/>
      <c r="W130" s="1187"/>
      <c r="X130" s="1187"/>
      <c r="Y130" s="1187"/>
      <c r="Z130" s="1187"/>
      <c r="AA130" s="1187"/>
      <c r="AB130" s="1184"/>
      <c r="AC130" s="442"/>
      <c r="AD130" s="442"/>
      <c r="AE130" s="442"/>
      <c r="AF130" s="442"/>
      <c r="AG130" s="442"/>
      <c r="AH130" s="442"/>
    </row>
    <row r="131" spans="1:34">
      <c r="A131" s="1184"/>
      <c r="B131" s="1187"/>
      <c r="C131" s="1187"/>
      <c r="D131" s="1187"/>
      <c r="E131" s="1187"/>
      <c r="F131" s="1187"/>
      <c r="G131" s="1187"/>
      <c r="H131" s="1187"/>
      <c r="I131" s="1187"/>
      <c r="J131" s="1187"/>
      <c r="K131" s="1187"/>
      <c r="L131" s="1187"/>
      <c r="M131" s="1187"/>
      <c r="N131" s="1187"/>
      <c r="O131" s="1187"/>
      <c r="P131" s="1187"/>
      <c r="Q131" s="1187"/>
      <c r="R131" s="1187"/>
      <c r="S131" s="1187"/>
      <c r="T131" s="1187"/>
      <c r="U131" s="1187"/>
      <c r="V131" s="1187"/>
      <c r="W131" s="1187"/>
      <c r="X131" s="1187"/>
      <c r="Y131" s="1187"/>
      <c r="Z131" s="1187"/>
      <c r="AA131" s="1187"/>
      <c r="AB131" s="1184"/>
      <c r="AC131" s="442"/>
      <c r="AD131" s="442"/>
      <c r="AE131" s="442"/>
      <c r="AF131" s="442"/>
      <c r="AG131" s="442"/>
      <c r="AH131" s="442"/>
    </row>
    <row r="132" spans="1:34">
      <c r="A132" s="1184"/>
      <c r="B132" s="1187"/>
      <c r="C132" s="1187"/>
      <c r="D132" s="1187"/>
      <c r="E132" s="1187"/>
      <c r="F132" s="1187"/>
      <c r="G132" s="1187"/>
      <c r="H132" s="1187"/>
      <c r="I132" s="1187"/>
      <c r="J132" s="1187"/>
      <c r="K132" s="1187"/>
      <c r="L132" s="1187"/>
      <c r="M132" s="1187"/>
      <c r="N132" s="1187"/>
      <c r="O132" s="1187"/>
      <c r="P132" s="1187"/>
      <c r="Q132" s="1187"/>
      <c r="R132" s="1187"/>
      <c r="S132" s="1187"/>
      <c r="T132" s="1187"/>
      <c r="U132" s="1187"/>
      <c r="V132" s="1187"/>
      <c r="W132" s="1187"/>
      <c r="X132" s="1187"/>
      <c r="Y132" s="1187"/>
      <c r="Z132" s="1187"/>
      <c r="AA132" s="1187"/>
      <c r="AB132" s="1184"/>
      <c r="AC132" s="442"/>
      <c r="AD132" s="442"/>
      <c r="AE132" s="442"/>
      <c r="AF132" s="442"/>
      <c r="AG132" s="442"/>
      <c r="AH132" s="442"/>
    </row>
    <row r="133" spans="1:34">
      <c r="A133" s="1184"/>
      <c r="B133" s="1187"/>
      <c r="C133" s="1187"/>
      <c r="D133" s="1187"/>
      <c r="E133" s="1187"/>
      <c r="F133" s="1187"/>
      <c r="G133" s="1187"/>
      <c r="H133" s="1187"/>
      <c r="I133" s="1187"/>
      <c r="J133" s="1187"/>
      <c r="K133" s="1187"/>
      <c r="L133" s="1187"/>
      <c r="M133" s="1187"/>
      <c r="N133" s="1187"/>
      <c r="O133" s="1187"/>
      <c r="P133" s="1187"/>
      <c r="Q133" s="1187"/>
      <c r="R133" s="1187"/>
      <c r="S133" s="1187"/>
      <c r="T133" s="1187"/>
      <c r="U133" s="1187"/>
      <c r="V133" s="1187"/>
      <c r="W133" s="1187"/>
      <c r="X133" s="1187"/>
      <c r="Y133" s="1187"/>
      <c r="Z133" s="1187"/>
      <c r="AA133" s="1187"/>
      <c r="AB133" s="1184"/>
      <c r="AC133" s="442"/>
      <c r="AD133" s="442"/>
      <c r="AE133" s="442"/>
      <c r="AF133" s="442"/>
      <c r="AG133" s="442"/>
      <c r="AH133" s="442"/>
    </row>
    <row r="134" spans="1:34">
      <c r="A134" s="1184"/>
      <c r="B134" s="1187"/>
      <c r="C134" s="1187"/>
      <c r="D134" s="1187"/>
      <c r="E134" s="1187"/>
      <c r="F134" s="1187"/>
      <c r="G134" s="1187"/>
      <c r="H134" s="1187"/>
      <c r="I134" s="1187"/>
      <c r="J134" s="1187"/>
      <c r="K134" s="1187"/>
      <c r="L134" s="1187"/>
      <c r="M134" s="1187"/>
      <c r="N134" s="1187"/>
      <c r="O134" s="1187"/>
      <c r="P134" s="1187"/>
      <c r="Q134" s="1187"/>
      <c r="R134" s="1187"/>
      <c r="S134" s="1187"/>
      <c r="T134" s="1187"/>
      <c r="U134" s="1187"/>
      <c r="V134" s="1187"/>
      <c r="W134" s="1187"/>
      <c r="X134" s="1187"/>
      <c r="Y134" s="1187"/>
      <c r="Z134" s="1187"/>
      <c r="AA134" s="1187"/>
      <c r="AB134" s="1184"/>
      <c r="AC134" s="442"/>
      <c r="AD134" s="442"/>
      <c r="AE134" s="442"/>
      <c r="AF134" s="442"/>
      <c r="AG134" s="442"/>
      <c r="AH134" s="442"/>
    </row>
    <row r="135" spans="1:34">
      <c r="A135" s="1184"/>
      <c r="B135" s="1187"/>
      <c r="C135" s="1187"/>
      <c r="D135" s="1187"/>
      <c r="E135" s="1187"/>
      <c r="F135" s="1187"/>
      <c r="G135" s="1187"/>
      <c r="H135" s="1187"/>
      <c r="I135" s="1187"/>
      <c r="J135" s="1187"/>
      <c r="K135" s="1187"/>
      <c r="L135" s="1187"/>
      <c r="M135" s="1187"/>
      <c r="N135" s="1187"/>
      <c r="O135" s="1187"/>
      <c r="P135" s="1187"/>
      <c r="Q135" s="1187"/>
      <c r="R135" s="1187"/>
      <c r="S135" s="1187"/>
      <c r="T135" s="1187"/>
      <c r="U135" s="1187"/>
      <c r="V135" s="1187"/>
      <c r="W135" s="1187"/>
      <c r="X135" s="1187"/>
      <c r="Y135" s="1187"/>
      <c r="Z135" s="1187"/>
      <c r="AA135" s="1187"/>
      <c r="AB135" s="1184"/>
      <c r="AC135" s="442"/>
      <c r="AD135" s="442"/>
      <c r="AE135" s="442"/>
      <c r="AF135" s="442"/>
      <c r="AG135" s="442"/>
      <c r="AH135" s="442"/>
    </row>
    <row r="136" spans="1:34">
      <c r="A136" s="1184"/>
      <c r="B136" s="1187"/>
      <c r="C136" s="1187"/>
      <c r="D136" s="1187"/>
      <c r="E136" s="1187"/>
      <c r="F136" s="1187"/>
      <c r="G136" s="1187"/>
      <c r="H136" s="1187"/>
      <c r="I136" s="1187"/>
      <c r="J136" s="1187"/>
      <c r="K136" s="1187"/>
      <c r="L136" s="1187"/>
      <c r="M136" s="1187"/>
      <c r="N136" s="1187"/>
      <c r="O136" s="1187"/>
      <c r="P136" s="1187"/>
      <c r="Q136" s="1187"/>
      <c r="R136" s="1187"/>
      <c r="S136" s="1187"/>
      <c r="T136" s="1187"/>
      <c r="U136" s="1187"/>
      <c r="V136" s="1187"/>
      <c r="W136" s="1187"/>
      <c r="X136" s="1187"/>
      <c r="Y136" s="1187"/>
      <c r="Z136" s="1187"/>
      <c r="AA136" s="1187"/>
      <c r="AB136" s="1184"/>
      <c r="AC136" s="442"/>
      <c r="AD136" s="442"/>
      <c r="AE136" s="442"/>
      <c r="AF136" s="442"/>
      <c r="AG136" s="442"/>
      <c r="AH136" s="442"/>
    </row>
    <row r="137" spans="1:34">
      <c r="A137" s="1184"/>
      <c r="B137" s="1187"/>
      <c r="C137" s="1187"/>
      <c r="D137" s="1187"/>
      <c r="E137" s="1187"/>
      <c r="F137" s="1187"/>
      <c r="G137" s="1187"/>
      <c r="H137" s="1187"/>
      <c r="I137" s="1187"/>
      <c r="J137" s="1187"/>
      <c r="K137" s="1187"/>
      <c r="L137" s="1187"/>
      <c r="M137" s="1187"/>
      <c r="N137" s="1187"/>
      <c r="O137" s="1187"/>
      <c r="P137" s="1187"/>
      <c r="Q137" s="1187"/>
      <c r="R137" s="1187"/>
      <c r="S137" s="1187"/>
      <c r="T137" s="1187"/>
      <c r="U137" s="1187"/>
      <c r="V137" s="1187"/>
      <c r="W137" s="1187"/>
      <c r="X137" s="1187"/>
      <c r="Y137" s="1187"/>
      <c r="Z137" s="1187"/>
      <c r="AA137" s="1187"/>
      <c r="AB137" s="1184"/>
      <c r="AC137" s="442"/>
      <c r="AD137" s="442"/>
      <c r="AE137" s="442"/>
      <c r="AF137" s="442"/>
      <c r="AG137" s="442"/>
      <c r="AH137" s="442"/>
    </row>
    <row r="138" spans="1:34">
      <c r="A138" s="1184"/>
      <c r="B138" s="1187"/>
      <c r="C138" s="1187"/>
      <c r="D138" s="1187"/>
      <c r="E138" s="1187"/>
      <c r="F138" s="1187"/>
      <c r="G138" s="1187"/>
      <c r="H138" s="1187"/>
      <c r="I138" s="1187"/>
      <c r="J138" s="1187"/>
      <c r="K138" s="1187"/>
      <c r="L138" s="1187"/>
      <c r="M138" s="1187"/>
      <c r="N138" s="1187"/>
      <c r="O138" s="1187"/>
      <c r="P138" s="1187"/>
      <c r="Q138" s="1187"/>
      <c r="R138" s="1187"/>
      <c r="S138" s="1187"/>
      <c r="T138" s="1187"/>
      <c r="U138" s="1187"/>
      <c r="V138" s="1187"/>
      <c r="W138" s="1187"/>
      <c r="X138" s="1187"/>
      <c r="Y138" s="1187"/>
      <c r="Z138" s="1187"/>
      <c r="AA138" s="1187"/>
      <c r="AB138" s="1184"/>
      <c r="AC138" s="442"/>
      <c r="AD138" s="442"/>
      <c r="AE138" s="442"/>
      <c r="AF138" s="442"/>
      <c r="AG138" s="442"/>
      <c r="AH138" s="442"/>
    </row>
    <row r="139" spans="1:34">
      <c r="A139" s="1184"/>
      <c r="B139" s="1187"/>
      <c r="C139" s="1187"/>
      <c r="D139" s="1187"/>
      <c r="E139" s="1187"/>
      <c r="F139" s="1187"/>
      <c r="G139" s="1187"/>
      <c r="H139" s="1187"/>
      <c r="I139" s="1187"/>
      <c r="J139" s="1187"/>
      <c r="K139" s="1187"/>
      <c r="L139" s="1187"/>
      <c r="M139" s="1187"/>
      <c r="N139" s="1187"/>
      <c r="O139" s="1187"/>
      <c r="P139" s="1187"/>
      <c r="Q139" s="1187"/>
      <c r="R139" s="1187"/>
      <c r="S139" s="1187"/>
      <c r="T139" s="1187"/>
      <c r="U139" s="1187"/>
      <c r="V139" s="1187"/>
      <c r="W139" s="1187"/>
      <c r="X139" s="1187"/>
      <c r="Y139" s="1187"/>
      <c r="Z139" s="1187"/>
      <c r="AA139" s="1187"/>
      <c r="AB139" s="1184"/>
      <c r="AC139" s="442"/>
      <c r="AD139" s="442"/>
      <c r="AE139" s="442"/>
      <c r="AF139" s="442"/>
      <c r="AG139" s="442"/>
      <c r="AH139" s="442"/>
    </row>
    <row r="140" spans="1:34">
      <c r="A140" s="1184"/>
      <c r="B140" s="1187"/>
      <c r="C140" s="1187"/>
      <c r="D140" s="1187"/>
      <c r="E140" s="1187"/>
      <c r="F140" s="1187"/>
      <c r="G140" s="1187"/>
      <c r="H140" s="1187"/>
      <c r="I140" s="1187"/>
      <c r="J140" s="1187"/>
      <c r="K140" s="1187"/>
      <c r="L140" s="1187"/>
      <c r="M140" s="1187"/>
      <c r="N140" s="1187"/>
      <c r="O140" s="1187"/>
      <c r="P140" s="1187"/>
      <c r="Q140" s="1187"/>
      <c r="R140" s="1187"/>
      <c r="S140" s="1187"/>
      <c r="T140" s="1187"/>
      <c r="U140" s="1187"/>
      <c r="V140" s="1187"/>
      <c r="W140" s="1187"/>
      <c r="X140" s="1187"/>
      <c r="Y140" s="1187"/>
      <c r="Z140" s="1187"/>
      <c r="AA140" s="1187"/>
      <c r="AB140" s="1184"/>
      <c r="AC140" s="442"/>
      <c r="AD140" s="442"/>
      <c r="AE140" s="442"/>
      <c r="AF140" s="442"/>
      <c r="AG140" s="442"/>
      <c r="AH140" s="442"/>
    </row>
    <row r="141" spans="1:34">
      <c r="A141" s="1184"/>
      <c r="B141" s="1187"/>
      <c r="C141" s="1187"/>
      <c r="D141" s="1187"/>
      <c r="E141" s="1187"/>
      <c r="F141" s="1187"/>
      <c r="G141" s="1187"/>
      <c r="H141" s="1187"/>
      <c r="I141" s="1187"/>
      <c r="J141" s="1187"/>
      <c r="K141" s="1187"/>
      <c r="L141" s="1187"/>
      <c r="M141" s="1187"/>
      <c r="N141" s="1187"/>
      <c r="O141" s="1187"/>
      <c r="P141" s="1187"/>
      <c r="Q141" s="1187"/>
      <c r="R141" s="1187"/>
      <c r="S141" s="1187"/>
      <c r="T141" s="1187"/>
      <c r="U141" s="1187"/>
      <c r="V141" s="1187"/>
      <c r="W141" s="1187"/>
      <c r="X141" s="1187"/>
      <c r="Y141" s="1187"/>
      <c r="Z141" s="1187"/>
      <c r="AA141" s="1187"/>
      <c r="AB141" s="1184"/>
      <c r="AC141" s="442"/>
      <c r="AD141" s="442"/>
      <c r="AE141" s="442"/>
      <c r="AF141" s="442"/>
      <c r="AG141" s="442"/>
      <c r="AH141" s="442"/>
    </row>
    <row r="142" spans="1:34">
      <c r="A142" s="1184"/>
      <c r="B142" s="1187"/>
      <c r="C142" s="1187"/>
      <c r="D142" s="1187"/>
      <c r="E142" s="1187"/>
      <c r="F142" s="1187"/>
      <c r="G142" s="1187"/>
      <c r="H142" s="1187"/>
      <c r="I142" s="1187"/>
      <c r="J142" s="1187"/>
      <c r="K142" s="1187"/>
      <c r="L142" s="1187"/>
      <c r="M142" s="1187"/>
      <c r="N142" s="1187"/>
      <c r="O142" s="1187"/>
      <c r="P142" s="1187"/>
      <c r="Q142" s="1187"/>
      <c r="R142" s="1187"/>
      <c r="S142" s="1187"/>
      <c r="T142" s="1187"/>
      <c r="U142" s="1187"/>
      <c r="V142" s="1187"/>
      <c r="W142" s="1187"/>
      <c r="X142" s="1187"/>
      <c r="Y142" s="1187"/>
      <c r="Z142" s="1187"/>
      <c r="AA142" s="1187"/>
      <c r="AB142" s="1184"/>
      <c r="AC142" s="442"/>
      <c r="AD142" s="442"/>
      <c r="AE142" s="442"/>
      <c r="AF142" s="442"/>
      <c r="AG142" s="442"/>
      <c r="AH142" s="442"/>
    </row>
    <row r="143" spans="1:34">
      <c r="A143" s="1184"/>
      <c r="B143" s="1187"/>
      <c r="C143" s="1187"/>
      <c r="D143" s="1187"/>
      <c r="E143" s="1187"/>
      <c r="F143" s="1187"/>
      <c r="G143" s="1187"/>
      <c r="H143" s="1187"/>
      <c r="I143" s="1187"/>
      <c r="J143" s="1187"/>
      <c r="K143" s="1187"/>
      <c r="L143" s="1187"/>
      <c r="M143" s="1187"/>
      <c r="N143" s="1187"/>
      <c r="O143" s="1187"/>
      <c r="P143" s="1187"/>
      <c r="Q143" s="1187"/>
      <c r="R143" s="1187"/>
      <c r="S143" s="1187"/>
      <c r="T143" s="1187"/>
      <c r="U143" s="1187"/>
      <c r="V143" s="1187"/>
      <c r="W143" s="1187"/>
      <c r="X143" s="1187"/>
      <c r="Y143" s="1187"/>
      <c r="Z143" s="1187"/>
      <c r="AA143" s="1187"/>
      <c r="AB143" s="1184"/>
      <c r="AC143" s="442"/>
      <c r="AD143" s="442"/>
      <c r="AE143" s="442"/>
      <c r="AF143" s="442"/>
      <c r="AG143" s="442"/>
      <c r="AH143" s="442"/>
    </row>
    <row r="144" spans="1:34">
      <c r="A144" s="1184"/>
      <c r="B144" s="1187"/>
      <c r="C144" s="1187"/>
      <c r="D144" s="1187"/>
      <c r="E144" s="1187"/>
      <c r="F144" s="1187"/>
      <c r="G144" s="1187"/>
      <c r="H144" s="1187"/>
      <c r="I144" s="1187"/>
      <c r="J144" s="1187"/>
      <c r="K144" s="1187"/>
      <c r="L144" s="1187"/>
      <c r="M144" s="1187"/>
      <c r="N144" s="1187"/>
      <c r="O144" s="1187"/>
      <c r="P144" s="1187"/>
      <c r="Q144" s="1187"/>
      <c r="R144" s="1187"/>
      <c r="S144" s="1187"/>
      <c r="T144" s="1187"/>
      <c r="U144" s="1187"/>
      <c r="V144" s="1187"/>
      <c r="W144" s="1187"/>
      <c r="X144" s="1187"/>
      <c r="Y144" s="1187"/>
      <c r="Z144" s="1187"/>
      <c r="AA144" s="1187"/>
      <c r="AB144" s="1184"/>
      <c r="AC144" s="442"/>
      <c r="AD144" s="442"/>
      <c r="AE144" s="442"/>
      <c r="AF144" s="442"/>
      <c r="AG144" s="442"/>
      <c r="AH144" s="442"/>
    </row>
    <row r="145" spans="1:34">
      <c r="A145" s="1184"/>
      <c r="B145" s="1187"/>
      <c r="C145" s="1187"/>
      <c r="D145" s="1187"/>
      <c r="E145" s="1187"/>
      <c r="F145" s="1187"/>
      <c r="G145" s="1187"/>
      <c r="H145" s="1187"/>
      <c r="I145" s="1187"/>
      <c r="J145" s="1187"/>
      <c r="K145" s="1187"/>
      <c r="L145" s="1187"/>
      <c r="M145" s="1187"/>
      <c r="N145" s="1187"/>
      <c r="O145" s="1187"/>
      <c r="P145" s="1187"/>
      <c r="Q145" s="1187"/>
      <c r="R145" s="1187"/>
      <c r="S145" s="1187"/>
      <c r="T145" s="1187"/>
      <c r="U145" s="1187"/>
      <c r="V145" s="1187"/>
      <c r="W145" s="1187"/>
      <c r="X145" s="1187"/>
      <c r="Y145" s="1187"/>
      <c r="Z145" s="1187"/>
      <c r="AA145" s="1187"/>
      <c r="AB145" s="1184"/>
      <c r="AC145" s="442"/>
      <c r="AD145" s="442"/>
      <c r="AE145" s="442"/>
      <c r="AF145" s="442"/>
      <c r="AG145" s="442"/>
      <c r="AH145" s="442"/>
    </row>
    <row r="146" spans="1:34">
      <c r="A146" s="1184"/>
      <c r="B146" s="1187"/>
      <c r="C146" s="1187"/>
      <c r="D146" s="1187"/>
      <c r="E146" s="1187"/>
      <c r="F146" s="1187"/>
      <c r="G146" s="1187"/>
      <c r="H146" s="1187"/>
      <c r="I146" s="1187"/>
      <c r="J146" s="1187"/>
      <c r="K146" s="1187"/>
      <c r="L146" s="1187"/>
      <c r="M146" s="1187"/>
      <c r="N146" s="1187"/>
      <c r="O146" s="1187"/>
      <c r="P146" s="1187"/>
      <c r="Q146" s="1187"/>
      <c r="R146" s="1187"/>
      <c r="S146" s="1187"/>
      <c r="T146" s="1187"/>
      <c r="U146" s="1187"/>
      <c r="V146" s="1187"/>
      <c r="W146" s="1187"/>
      <c r="X146" s="1187"/>
      <c r="Y146" s="1187"/>
      <c r="Z146" s="1187"/>
      <c r="AA146" s="1187"/>
      <c r="AB146" s="1184"/>
      <c r="AC146" s="442"/>
      <c r="AD146" s="442"/>
      <c r="AE146" s="442"/>
      <c r="AF146" s="442"/>
      <c r="AG146" s="442"/>
      <c r="AH146" s="442"/>
    </row>
    <row r="147" spans="1:34">
      <c r="A147" s="1184"/>
      <c r="B147" s="1187"/>
      <c r="C147" s="1187"/>
      <c r="D147" s="1187"/>
      <c r="E147" s="1187"/>
      <c r="F147" s="1187"/>
      <c r="G147" s="1187"/>
      <c r="H147" s="1187"/>
      <c r="I147" s="1187"/>
      <c r="J147" s="1187"/>
      <c r="K147" s="1187"/>
      <c r="L147" s="1187"/>
      <c r="M147" s="1187"/>
      <c r="N147" s="1187"/>
      <c r="O147" s="1187"/>
      <c r="P147" s="1187"/>
      <c r="Q147" s="1187"/>
      <c r="R147" s="1187"/>
      <c r="S147" s="1187"/>
      <c r="T147" s="1187"/>
      <c r="U147" s="1187"/>
      <c r="V147" s="1187"/>
      <c r="W147" s="1187"/>
      <c r="X147" s="1187"/>
      <c r="Y147" s="1187"/>
      <c r="Z147" s="1187"/>
      <c r="AA147" s="1187"/>
      <c r="AB147" s="1184"/>
      <c r="AC147" s="442"/>
      <c r="AD147" s="442"/>
      <c r="AE147" s="442"/>
      <c r="AF147" s="442"/>
      <c r="AG147" s="442"/>
      <c r="AH147" s="442"/>
    </row>
    <row r="148" spans="1:34" ht="10.5" customHeight="1">
      <c r="A148" s="442"/>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c r="AG148" s="442"/>
      <c r="AH148" s="442"/>
    </row>
    <row r="149" spans="1:34" ht="10.5" customHeight="1">
      <c r="A149" s="442"/>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c r="AG149" s="442"/>
      <c r="AH149" s="442"/>
    </row>
    <row r="150" spans="1:34" ht="10.5" customHeight="1">
      <c r="A150" s="442"/>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c r="AG150" s="442"/>
      <c r="AH150" s="442"/>
    </row>
    <row r="151" spans="1:34" ht="10.5" customHeight="1">
      <c r="A151" s="442"/>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c r="AG151" s="442"/>
      <c r="AH151" s="442"/>
    </row>
    <row r="152" spans="1:34" ht="10.5" customHeight="1">
      <c r="A152" s="442"/>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c r="AG152" s="442"/>
      <c r="AH152" s="442"/>
    </row>
    <row r="153" spans="1:34" ht="10.5" customHeight="1">
      <c r="A153" s="442"/>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c r="AG153" s="442"/>
      <c r="AH153" s="442"/>
    </row>
    <row r="154" spans="1:34" ht="10.5" customHeight="1">
      <c r="A154" s="442"/>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c r="AG154" s="442"/>
      <c r="AH154" s="442"/>
    </row>
    <row r="155" spans="1:34" ht="10.5" customHeight="1">
      <c r="A155" s="442"/>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c r="AG155" s="442"/>
      <c r="AH155" s="442"/>
    </row>
    <row r="156" spans="1:34" ht="10.5" customHeight="1">
      <c r="A156" s="442"/>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c r="AG156" s="442"/>
      <c r="AH156" s="442"/>
    </row>
    <row r="157" spans="1:34" ht="10.5" customHeight="1">
      <c r="A157" s="442"/>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c r="AG157" s="442"/>
      <c r="AH157" s="442"/>
    </row>
    <row r="158" spans="1:34" ht="10.5" customHeight="1">
      <c r="A158" s="442"/>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c r="AG158" s="442"/>
      <c r="AH158" s="442"/>
    </row>
    <row r="159" spans="1:34" ht="10.5" customHeight="1">
      <c r="A159" s="442"/>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c r="AG159" s="442"/>
      <c r="AH159" s="442"/>
    </row>
    <row r="160" spans="1:34" ht="10.5" customHeight="1">
      <c r="A160" s="442"/>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c r="AG160" s="442"/>
      <c r="AH160" s="442"/>
    </row>
    <row r="161" spans="1:34" ht="10.5" customHeight="1">
      <c r="A161" s="442"/>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c r="AG161" s="442"/>
      <c r="AH161" s="442"/>
    </row>
    <row r="162" spans="1:34" ht="10.5" customHeight="1">
      <c r="A162" s="442"/>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c r="AG162" s="442"/>
      <c r="AH162" s="442"/>
    </row>
    <row r="163" spans="1:34" ht="10.5" customHeight="1">
      <c r="A163" s="442"/>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c r="AG163" s="442"/>
      <c r="AH163" s="442"/>
    </row>
    <row r="164" spans="1:34" ht="10.5" customHeight="1">
      <c r="A164" s="442"/>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c r="AG164" s="442"/>
      <c r="AH164" s="442"/>
    </row>
    <row r="165" spans="1:34" ht="10.5" customHeight="1">
      <c r="A165" s="442"/>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c r="AG165" s="442"/>
      <c r="AH165" s="442"/>
    </row>
    <row r="166" spans="1:34" ht="10.5" customHeight="1">
      <c r="A166" s="442"/>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c r="AG166" s="442"/>
      <c r="AH166" s="442"/>
    </row>
    <row r="167" spans="1:34" ht="10.5" customHeight="1">
      <c r="A167" s="442"/>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c r="AG167" s="442"/>
      <c r="AH167" s="442"/>
    </row>
    <row r="168" spans="1:34" ht="10.5" customHeight="1">
      <c r="A168" s="442"/>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c r="AG168" s="442"/>
      <c r="AH168" s="442"/>
    </row>
    <row r="169" spans="1:34" ht="10.5" customHeight="1">
      <c r="A169" s="442"/>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c r="AG169" s="442"/>
      <c r="AH169" s="442"/>
    </row>
    <row r="170" spans="1:34" ht="10.5" customHeight="1">
      <c r="A170" s="442"/>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c r="AG170" s="442"/>
      <c r="AH170" s="442"/>
    </row>
    <row r="171" spans="1:34" ht="10.5" customHeight="1">
      <c r="A171" s="442"/>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c r="AG171" s="442"/>
      <c r="AH171" s="442"/>
    </row>
    <row r="172" spans="1:34" ht="10.5" customHeight="1">
      <c r="A172" s="442"/>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c r="AG172" s="442"/>
      <c r="AH172" s="442"/>
    </row>
    <row r="173" spans="1:34" ht="10.5" customHeight="1">
      <c r="A173" s="442"/>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c r="AG173" s="442"/>
      <c r="AH173" s="442"/>
    </row>
    <row r="174" spans="1:34" ht="10.5" customHeight="1">
      <c r="A174" s="442"/>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c r="AG174" s="442"/>
      <c r="AH174" s="442"/>
    </row>
    <row r="175" spans="1:34" ht="10.5" customHeight="1">
      <c r="A175" s="442"/>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c r="AG175" s="442"/>
      <c r="AH175" s="442"/>
    </row>
    <row r="176" spans="1:34" ht="10.5" customHeight="1">
      <c r="A176" s="442"/>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c r="AG176" s="442"/>
      <c r="AH176" s="442"/>
    </row>
    <row r="177" spans="1:34" ht="10.5" customHeight="1">
      <c r="A177" s="442"/>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c r="AG177" s="442"/>
      <c r="AH177" s="442"/>
    </row>
    <row r="178" spans="1:34" ht="10.5" customHeight="1">
      <c r="A178" s="442"/>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c r="AG178" s="442"/>
      <c r="AH178" s="442"/>
    </row>
    <row r="179" spans="1:34" ht="10.5" customHeight="1">
      <c r="A179" s="442"/>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c r="AG179" s="442"/>
      <c r="AH179" s="442"/>
    </row>
  </sheetData>
  <sheetProtection password="8A50" sheet="1" objects="1" scenarios="1"/>
  <mergeCells count="13">
    <mergeCell ref="B76:N76"/>
    <mergeCell ref="P76:AA76"/>
    <mergeCell ref="B121:N121"/>
    <mergeCell ref="P121:AA121"/>
    <mergeCell ref="P99:AA99"/>
    <mergeCell ref="B99:N99"/>
    <mergeCell ref="P56:AA56"/>
    <mergeCell ref="B6:H6"/>
    <mergeCell ref="B35:N35"/>
    <mergeCell ref="P35:AA35"/>
    <mergeCell ref="B56:N56"/>
    <mergeCell ref="B8:N8"/>
    <mergeCell ref="P8:AA8"/>
  </mergeCells>
  <printOptions horizontalCentered="1"/>
  <pageMargins left="0.39370078740157483" right="0.39370078740157483" top="0.59055118110236227" bottom="0.98425196850393704" header="0" footer="0.31496062992125984"/>
  <pageSetup paperSize="9" scale="71" orientation="landscape" r:id="rId1"/>
  <headerFooter>
    <oddFooter>&amp;L&amp;12Prepared by: Drs. Agustinus Agus Purwanto, SE MM CHA&amp;C&amp;12Financial Statements Summary&amp;R&amp;D</oddFooter>
  </headerFooter>
  <rowBreaks count="2" manualBreakCount="2">
    <brk id="55" min="1" max="26" man="1"/>
    <brk id="98" min="1" max="2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fitToPage="1"/>
  </sheetPr>
  <dimension ref="A1:AA99"/>
  <sheetViews>
    <sheetView showGridLines="0" zoomScaleNormal="100" zoomScaleSheetLayoutView="98" workbookViewId="0"/>
  </sheetViews>
  <sheetFormatPr defaultColWidth="2.33203125" defaultRowHeight="10.5" customHeight="1"/>
  <cols>
    <col min="1" max="8" width="3.83203125" customWidth="1"/>
    <col min="9" max="9" width="18.6640625" customWidth="1"/>
    <col min="10" max="14" width="16.1640625" customWidth="1"/>
    <col min="15" max="15" width="13.33203125" customWidth="1"/>
    <col min="16" max="16" width="14.83203125" customWidth="1"/>
    <col min="17" max="17" width="11.6640625" customWidth="1"/>
    <col min="18" max="18" width="13.83203125" customWidth="1"/>
    <col min="19" max="21" width="11.6640625" customWidth="1"/>
    <col min="22" max="22" width="9.83203125" customWidth="1"/>
    <col min="23" max="23" width="2.33203125" customWidth="1"/>
    <col min="36" max="36" width="2.33203125" customWidth="1"/>
  </cols>
  <sheetData>
    <row r="1" spans="1:27" s="871" customFormat="1" ht="39" customHeight="1"/>
    <row r="2" spans="1:27" s="872" customFormat="1" ht="30" customHeight="1">
      <c r="C2" s="873"/>
      <c r="D2" s="874"/>
      <c r="E2" s="874"/>
      <c r="F2" s="874"/>
      <c r="G2" s="874"/>
      <c r="H2" s="874"/>
    </row>
    <row r="3" spans="1:27" s="875" customFormat="1" ht="45" customHeight="1">
      <c r="C3" s="857"/>
      <c r="D3" s="876"/>
      <c r="E3" s="876"/>
      <c r="F3" s="876"/>
      <c r="G3" s="876"/>
      <c r="H3" s="876"/>
    </row>
    <row r="4" spans="1:27" ht="15" customHeight="1">
      <c r="A4" s="9"/>
      <c r="B4" s="9"/>
      <c r="C4" s="9"/>
      <c r="D4" s="9"/>
      <c r="E4" s="9"/>
      <c r="F4" s="9"/>
      <c r="G4" s="9"/>
      <c r="H4" s="9"/>
      <c r="I4" s="9"/>
      <c r="J4" s="9"/>
      <c r="K4" s="9"/>
      <c r="L4" s="9"/>
      <c r="M4" s="9"/>
      <c r="N4" s="9"/>
      <c r="O4" s="9"/>
      <c r="P4" s="9"/>
      <c r="Q4" s="9"/>
      <c r="R4" s="9"/>
      <c r="S4" s="9"/>
      <c r="T4" s="9"/>
      <c r="U4" s="9"/>
      <c r="V4" s="9"/>
      <c r="W4" s="9"/>
      <c r="X4" s="9"/>
      <c r="Y4" s="9"/>
      <c r="Z4" s="9"/>
      <c r="AA4" s="9"/>
    </row>
    <row r="5" spans="1:27" ht="15" customHeight="1">
      <c r="A5" s="9"/>
      <c r="B5" s="9"/>
      <c r="C5" s="9"/>
      <c r="D5" s="9"/>
      <c r="E5" s="9"/>
      <c r="F5" s="9"/>
      <c r="G5" s="9"/>
      <c r="H5" s="9"/>
      <c r="I5" s="9"/>
      <c r="J5" s="9"/>
      <c r="K5" s="9"/>
      <c r="L5" s="9"/>
      <c r="M5" s="9"/>
      <c r="N5" s="9"/>
      <c r="O5" s="9"/>
      <c r="P5" s="9"/>
      <c r="Q5" s="9"/>
      <c r="R5" s="9"/>
      <c r="S5" s="9"/>
      <c r="T5" s="9"/>
      <c r="U5" s="9"/>
      <c r="V5" s="9"/>
      <c r="W5" s="9"/>
      <c r="X5" s="9"/>
      <c r="Y5" s="9"/>
      <c r="Z5" s="9"/>
      <c r="AA5" s="9"/>
    </row>
    <row r="6" spans="1:27" ht="15" customHeight="1">
      <c r="A6" s="9"/>
      <c r="B6" s="9"/>
      <c r="C6" s="9"/>
      <c r="D6" s="9"/>
      <c r="E6" s="9"/>
      <c r="F6" s="9"/>
      <c r="G6" s="9"/>
      <c r="H6" s="9"/>
      <c r="I6" s="9"/>
      <c r="J6" s="9"/>
      <c r="K6" s="9"/>
      <c r="L6" s="9"/>
      <c r="M6" s="9"/>
      <c r="N6" s="9"/>
      <c r="O6" s="9"/>
      <c r="P6" s="9"/>
      <c r="Q6" s="9"/>
      <c r="R6" s="9"/>
      <c r="S6" s="9"/>
      <c r="T6" s="9"/>
      <c r="U6" s="9"/>
      <c r="V6" s="9"/>
      <c r="W6" s="9"/>
      <c r="X6" s="9"/>
      <c r="Y6" s="9"/>
      <c r="Z6" s="9"/>
      <c r="AA6" s="9"/>
    </row>
    <row r="7" spans="1:27" ht="15" customHeight="1">
      <c r="A7" s="9"/>
      <c r="B7" s="9"/>
      <c r="C7" s="9"/>
      <c r="D7" s="9"/>
      <c r="E7" s="9"/>
      <c r="F7" s="9"/>
      <c r="G7" s="9"/>
      <c r="H7" s="9"/>
      <c r="I7" s="9"/>
      <c r="J7" s="9"/>
      <c r="K7" s="9"/>
      <c r="L7" s="9"/>
      <c r="M7" s="9"/>
      <c r="N7" s="9"/>
      <c r="O7" s="9"/>
      <c r="P7" s="9"/>
      <c r="Q7" s="9"/>
      <c r="R7" s="9"/>
      <c r="S7" s="9"/>
      <c r="T7" s="9"/>
      <c r="U7" s="9"/>
      <c r="V7" s="9"/>
      <c r="W7" s="9"/>
      <c r="X7" s="9"/>
      <c r="Y7" s="9"/>
      <c r="Z7" s="9"/>
      <c r="AA7" s="9"/>
    </row>
    <row r="8" spans="1:27">
      <c r="A8" s="9"/>
      <c r="B8" s="9"/>
      <c r="C8" s="9"/>
      <c r="D8" s="9"/>
      <c r="E8" s="9"/>
      <c r="F8" s="9"/>
      <c r="G8" s="9"/>
      <c r="H8" s="9"/>
      <c r="I8" s="9"/>
      <c r="J8" s="9"/>
      <c r="K8" s="9"/>
      <c r="L8" s="9"/>
      <c r="M8" s="9"/>
      <c r="N8" s="9"/>
      <c r="O8" s="9"/>
      <c r="P8" s="9"/>
      <c r="Q8" s="9"/>
      <c r="R8" s="9"/>
      <c r="S8" s="9"/>
      <c r="T8" s="9"/>
      <c r="U8" s="9"/>
      <c r="V8" s="9"/>
      <c r="W8" s="9"/>
      <c r="X8" s="9"/>
      <c r="Y8" s="9"/>
      <c r="Z8" s="9"/>
      <c r="AA8" s="9"/>
    </row>
    <row r="9" spans="1:27">
      <c r="A9" s="9"/>
      <c r="B9" s="9"/>
      <c r="C9" s="9"/>
      <c r="D9" s="9"/>
      <c r="E9" s="9"/>
      <c r="F9" s="9"/>
      <c r="G9" s="9"/>
      <c r="H9" s="9"/>
      <c r="I9" s="9"/>
      <c r="J9" s="9"/>
      <c r="K9" s="9"/>
      <c r="L9" s="9"/>
      <c r="M9" s="9"/>
      <c r="N9" s="9"/>
      <c r="O9" s="9"/>
      <c r="P9" s="9"/>
      <c r="Q9" s="9"/>
      <c r="R9" s="9"/>
      <c r="S9" s="9"/>
      <c r="T9" s="9"/>
      <c r="U9" s="9"/>
      <c r="V9" s="9"/>
      <c r="W9" s="9"/>
      <c r="X9" s="9"/>
      <c r="Y9" s="9"/>
      <c r="Z9" s="9"/>
      <c r="AA9" s="9"/>
    </row>
    <row r="10" spans="1:27">
      <c r="A10" s="9"/>
      <c r="B10" s="9"/>
      <c r="C10" s="9"/>
      <c r="D10" s="9"/>
      <c r="E10" s="9"/>
      <c r="F10" s="9"/>
      <c r="G10" s="9"/>
      <c r="H10" s="9"/>
      <c r="I10" s="9"/>
      <c r="J10" s="9"/>
      <c r="K10" s="9"/>
      <c r="L10" s="9"/>
      <c r="M10" s="9"/>
      <c r="N10" s="9"/>
      <c r="O10" s="9"/>
      <c r="P10" s="9"/>
      <c r="Q10" s="9"/>
      <c r="R10" s="9"/>
      <c r="S10" s="9"/>
      <c r="T10" s="9"/>
      <c r="U10" s="9"/>
      <c r="V10" s="9"/>
      <c r="W10" s="9"/>
      <c r="X10" s="9"/>
      <c r="Y10" s="9"/>
      <c r="Z10" s="9"/>
      <c r="AA10" s="9"/>
    </row>
    <row r="11" spans="1:27">
      <c r="A11" s="9"/>
      <c r="B11" s="9"/>
      <c r="C11" s="9"/>
      <c r="D11" s="9"/>
      <c r="E11" s="9"/>
      <c r="F11" s="9"/>
      <c r="G11" s="9"/>
      <c r="H11" s="9"/>
      <c r="I11" s="9"/>
      <c r="J11" s="9"/>
      <c r="K11" s="9"/>
      <c r="L11" s="9"/>
      <c r="M11" s="9"/>
      <c r="N11" s="9"/>
      <c r="O11" s="9"/>
      <c r="P11" s="9"/>
      <c r="Q11" s="9"/>
      <c r="R11" s="9"/>
      <c r="S11" s="9"/>
      <c r="T11" s="9"/>
      <c r="U11" s="9"/>
      <c r="V11" s="9"/>
      <c r="W11" s="9"/>
      <c r="X11" s="9"/>
      <c r="Y11" s="9"/>
      <c r="Z11" s="9"/>
      <c r="AA11" s="9"/>
    </row>
    <row r="12" spans="1:27">
      <c r="A12" s="9"/>
      <c r="B12" s="9"/>
      <c r="C12" s="9"/>
      <c r="D12" s="9"/>
      <c r="E12" s="9"/>
      <c r="F12" s="9"/>
      <c r="G12" s="9"/>
      <c r="H12" s="9"/>
      <c r="I12" s="9"/>
      <c r="J12" s="9"/>
      <c r="K12" s="9"/>
      <c r="L12" s="9"/>
      <c r="M12" s="9"/>
      <c r="N12" s="9"/>
      <c r="O12" s="9"/>
      <c r="P12" s="9"/>
      <c r="Q12" s="9"/>
      <c r="R12" s="9"/>
      <c r="S12" s="9"/>
      <c r="T12" s="9"/>
      <c r="U12" s="9"/>
      <c r="V12" s="9"/>
      <c r="W12" s="9"/>
      <c r="X12" s="9"/>
      <c r="Y12" s="9"/>
      <c r="Z12" s="9"/>
      <c r="AA12" s="9"/>
    </row>
    <row r="13" spans="1:27">
      <c r="A13" s="9"/>
      <c r="B13" s="9"/>
      <c r="C13" s="9"/>
      <c r="D13" s="9"/>
      <c r="E13" s="9"/>
      <c r="F13" s="9"/>
      <c r="G13" s="9"/>
      <c r="H13" s="9"/>
      <c r="I13" s="9"/>
      <c r="J13" s="9"/>
      <c r="K13" s="9"/>
      <c r="L13" s="9"/>
      <c r="M13" s="9"/>
      <c r="N13" s="9"/>
      <c r="O13" s="9"/>
      <c r="P13" s="9"/>
      <c r="Q13" s="9"/>
      <c r="R13" s="9"/>
      <c r="S13" s="9"/>
      <c r="T13" s="9"/>
      <c r="U13" s="9"/>
      <c r="V13" s="9"/>
      <c r="W13" s="9"/>
      <c r="X13" s="9"/>
      <c r="Y13" s="9"/>
      <c r="Z13" s="9"/>
      <c r="AA13" s="9"/>
    </row>
    <row r="14" spans="1:27">
      <c r="A14" s="9"/>
      <c r="B14" s="9"/>
      <c r="C14" s="9"/>
      <c r="D14" s="9"/>
      <c r="E14" s="9"/>
      <c r="F14" s="9"/>
      <c r="G14" s="9"/>
      <c r="H14" s="9"/>
      <c r="I14" s="9"/>
      <c r="J14" s="9"/>
      <c r="K14" s="9"/>
      <c r="L14" s="9"/>
      <c r="M14" s="9"/>
      <c r="N14" s="9"/>
      <c r="O14" s="9"/>
      <c r="P14" s="9"/>
      <c r="Q14" s="9"/>
      <c r="R14" s="9"/>
      <c r="S14" s="9"/>
      <c r="T14" s="9"/>
      <c r="U14" s="9"/>
      <c r="V14" s="9"/>
      <c r="W14" s="9"/>
      <c r="X14" s="9"/>
      <c r="Y14" s="9"/>
      <c r="Z14" s="9"/>
      <c r="AA14" s="9"/>
    </row>
    <row r="15" spans="1:27">
      <c r="A15" s="9"/>
      <c r="B15" s="9"/>
      <c r="C15" s="9"/>
      <c r="D15" s="9"/>
      <c r="E15" s="9"/>
      <c r="F15" s="9"/>
      <c r="G15" s="9"/>
      <c r="H15" s="9"/>
      <c r="I15" s="9"/>
      <c r="J15" s="9"/>
      <c r="K15" s="9"/>
      <c r="L15" s="9"/>
      <c r="M15" s="9"/>
      <c r="N15" s="9"/>
      <c r="O15" s="9"/>
      <c r="P15" s="9"/>
      <c r="Q15" s="9"/>
      <c r="R15" s="9"/>
      <c r="S15" s="9"/>
      <c r="T15" s="9"/>
      <c r="U15" s="9"/>
      <c r="V15" s="9"/>
      <c r="W15" s="9"/>
      <c r="X15" s="9"/>
      <c r="Y15" s="9"/>
      <c r="Z15" s="9"/>
      <c r="AA15" s="9"/>
    </row>
    <row r="16" spans="1:27">
      <c r="A16" s="9"/>
      <c r="B16" s="9"/>
      <c r="C16" s="9"/>
      <c r="D16" s="9"/>
      <c r="E16" s="9"/>
      <c r="F16" s="9"/>
      <c r="G16" s="9"/>
      <c r="H16" s="9"/>
      <c r="I16" s="9"/>
      <c r="J16" s="9"/>
      <c r="K16" s="9"/>
      <c r="L16" s="9"/>
      <c r="M16" s="9"/>
      <c r="N16" s="9"/>
      <c r="O16" s="9"/>
      <c r="P16" s="9"/>
      <c r="Q16" s="9"/>
      <c r="R16" s="9"/>
      <c r="S16" s="9"/>
      <c r="T16" s="9"/>
      <c r="U16" s="9"/>
      <c r="V16" s="9"/>
      <c r="W16" s="9"/>
      <c r="X16" s="9"/>
      <c r="Y16" s="9"/>
      <c r="Z16" s="9"/>
      <c r="AA16" s="9"/>
    </row>
    <row r="17" spans="1:27">
      <c r="A17" s="9"/>
      <c r="B17" s="9"/>
      <c r="C17" s="9"/>
      <c r="D17" s="9"/>
      <c r="E17" s="9"/>
      <c r="F17" s="9"/>
      <c r="G17" s="9"/>
      <c r="H17" s="9"/>
      <c r="I17" s="9"/>
      <c r="J17" s="9"/>
      <c r="K17" s="9"/>
      <c r="L17" s="9"/>
      <c r="M17" s="9"/>
      <c r="N17" s="9"/>
      <c r="O17" s="9"/>
      <c r="P17" s="9"/>
      <c r="Q17" s="9"/>
      <c r="R17" s="9"/>
      <c r="S17" s="9"/>
      <c r="T17" s="9"/>
      <c r="U17" s="9"/>
      <c r="V17" s="9"/>
      <c r="W17" s="9"/>
      <c r="X17" s="9"/>
      <c r="Y17" s="9"/>
      <c r="Z17" s="9"/>
      <c r="AA17" s="9"/>
    </row>
    <row r="18" spans="1:27">
      <c r="A18" s="9"/>
      <c r="B18" s="9"/>
      <c r="C18" s="9"/>
      <c r="D18" s="9"/>
      <c r="E18" s="9"/>
      <c r="F18" s="9"/>
      <c r="G18" s="9"/>
      <c r="H18" s="9"/>
      <c r="I18" s="9"/>
      <c r="J18" s="9"/>
      <c r="K18" s="9"/>
      <c r="L18" s="9"/>
      <c r="M18" s="9"/>
      <c r="N18" s="9"/>
      <c r="O18" s="9"/>
      <c r="P18" s="9"/>
      <c r="Q18" s="9"/>
      <c r="R18" s="9"/>
      <c r="S18" s="9"/>
      <c r="T18" s="9"/>
      <c r="U18" s="9"/>
      <c r="V18" s="9"/>
      <c r="W18" s="9"/>
      <c r="X18" s="9"/>
      <c r="Y18" s="9"/>
      <c r="Z18" s="9"/>
      <c r="AA18" s="9"/>
    </row>
    <row r="19" spans="1:27">
      <c r="A19" s="9"/>
      <c r="B19" s="9"/>
      <c r="C19" s="9"/>
      <c r="D19" s="9"/>
      <c r="E19" s="9"/>
      <c r="F19" s="9"/>
      <c r="G19" s="9"/>
      <c r="H19" s="9"/>
      <c r="I19" s="9"/>
      <c r="J19" s="9"/>
      <c r="K19" s="9"/>
      <c r="L19" s="9"/>
      <c r="M19" s="9"/>
      <c r="N19" s="9"/>
      <c r="O19" s="9"/>
      <c r="P19" s="9"/>
      <c r="Q19" s="9"/>
      <c r="R19" s="9"/>
      <c r="S19" s="9"/>
      <c r="T19" s="9"/>
      <c r="U19" s="9"/>
      <c r="V19" s="9"/>
      <c r="W19" s="9"/>
      <c r="X19" s="9"/>
      <c r="Y19" s="9"/>
      <c r="Z19" s="9"/>
      <c r="AA19" s="9"/>
    </row>
    <row r="20" spans="1:27" ht="15.75" customHeight="1">
      <c r="A20" s="9"/>
      <c r="B20" s="9"/>
      <c r="C20" s="9"/>
      <c r="D20" s="9"/>
      <c r="E20" s="9"/>
      <c r="F20" s="9"/>
      <c r="G20" s="9"/>
      <c r="H20" s="9"/>
      <c r="I20" s="9"/>
      <c r="J20" s="9"/>
      <c r="K20" s="9"/>
      <c r="L20" s="9"/>
      <c r="M20" s="9"/>
      <c r="N20" s="9"/>
      <c r="O20" s="9"/>
      <c r="P20" s="9"/>
      <c r="Q20" s="9"/>
      <c r="R20" s="9"/>
      <c r="S20" s="9"/>
      <c r="T20" s="9"/>
      <c r="U20" s="9"/>
      <c r="V20" s="9"/>
      <c r="W20" s="9"/>
      <c r="X20" s="9"/>
      <c r="Y20" s="9"/>
      <c r="Z20" s="9"/>
      <c r="AA20" s="9"/>
    </row>
    <row r="21" spans="1:27">
      <c r="A21" s="9"/>
      <c r="B21" s="9"/>
      <c r="C21" s="9"/>
      <c r="D21" s="9"/>
      <c r="E21" s="9"/>
      <c r="F21" s="9"/>
      <c r="G21" s="9"/>
      <c r="H21" s="9"/>
      <c r="I21" s="9"/>
      <c r="J21" s="9"/>
      <c r="K21" s="9"/>
      <c r="L21" s="9"/>
      <c r="M21" s="9"/>
      <c r="N21" s="9"/>
      <c r="O21" s="9"/>
      <c r="P21" s="9"/>
      <c r="Q21" s="9"/>
      <c r="R21" s="9"/>
      <c r="S21" s="9"/>
      <c r="T21" s="9"/>
      <c r="U21" s="9"/>
      <c r="V21" s="9"/>
      <c r="W21" s="9"/>
      <c r="X21" s="9"/>
      <c r="Y21" s="9"/>
      <c r="Z21" s="9"/>
      <c r="AA21" s="9"/>
    </row>
    <row r="22" spans="1:27">
      <c r="A22" s="9"/>
      <c r="B22" s="9"/>
      <c r="C22" s="9"/>
      <c r="D22" s="9"/>
      <c r="E22" s="9"/>
      <c r="F22" s="9"/>
      <c r="G22" s="9"/>
      <c r="H22" s="9"/>
      <c r="I22" s="9"/>
      <c r="J22" s="9"/>
      <c r="K22" s="9"/>
      <c r="L22" s="9"/>
      <c r="M22" s="9"/>
      <c r="N22" s="9"/>
      <c r="O22" s="9"/>
      <c r="P22" s="9"/>
      <c r="Q22" s="9"/>
      <c r="R22" s="9"/>
      <c r="S22" s="9"/>
      <c r="T22" s="9"/>
      <c r="U22" s="9"/>
      <c r="V22" s="9"/>
      <c r="W22" s="9"/>
      <c r="X22" s="9"/>
      <c r="Y22" s="9"/>
      <c r="Z22" s="9"/>
      <c r="AA22" s="9"/>
    </row>
    <row r="23" spans="1:27">
      <c r="A23" s="9"/>
      <c r="B23" s="9"/>
      <c r="C23" s="9"/>
      <c r="D23" s="9"/>
      <c r="E23" s="9"/>
      <c r="F23" s="9"/>
      <c r="G23" s="9"/>
      <c r="H23" s="9"/>
      <c r="I23" s="9"/>
      <c r="J23" s="9"/>
      <c r="K23" s="9"/>
      <c r="L23" s="9"/>
      <c r="M23" s="9"/>
      <c r="N23" s="9"/>
      <c r="O23" s="9"/>
      <c r="P23" s="9"/>
      <c r="Q23" s="9"/>
      <c r="R23" s="9"/>
      <c r="S23" s="9"/>
      <c r="T23" s="9"/>
      <c r="U23" s="9"/>
      <c r="V23" s="9"/>
      <c r="W23" s="9"/>
      <c r="X23" s="9"/>
      <c r="Y23" s="9"/>
      <c r="Z23" s="9"/>
      <c r="AA23" s="9"/>
    </row>
    <row r="24" spans="1:27">
      <c r="A24" s="9"/>
      <c r="B24" s="9"/>
      <c r="C24" s="9"/>
      <c r="D24" s="9"/>
      <c r="E24" s="9"/>
      <c r="F24" s="9"/>
      <c r="G24" s="9"/>
      <c r="H24" s="9"/>
      <c r="I24" s="9"/>
      <c r="J24" s="9"/>
      <c r="K24" s="9"/>
      <c r="L24" s="9"/>
      <c r="M24" s="9"/>
      <c r="N24" s="9"/>
      <c r="O24" s="9"/>
      <c r="P24" s="9"/>
      <c r="Q24" s="9"/>
      <c r="R24" s="9"/>
      <c r="S24" s="9"/>
      <c r="T24" s="9"/>
      <c r="U24" s="9"/>
      <c r="V24" s="9"/>
      <c r="W24" s="9"/>
      <c r="X24" s="9"/>
      <c r="Y24" s="9"/>
      <c r="Z24" s="9"/>
      <c r="AA24" s="9"/>
    </row>
    <row r="25" spans="1:27">
      <c r="A25" s="9"/>
      <c r="B25" s="9"/>
      <c r="C25" s="9"/>
      <c r="D25" s="9"/>
      <c r="E25" s="9"/>
      <c r="F25" s="9"/>
      <c r="G25" s="9"/>
      <c r="H25" s="9"/>
      <c r="I25" s="9"/>
      <c r="J25" s="9"/>
      <c r="K25" s="9"/>
      <c r="L25" s="9"/>
      <c r="M25" s="9"/>
      <c r="N25" s="9"/>
      <c r="O25" s="9"/>
      <c r="P25" s="9"/>
      <c r="Q25" s="9"/>
      <c r="R25" s="9"/>
      <c r="S25" s="9"/>
      <c r="T25" s="9"/>
      <c r="U25" s="9"/>
      <c r="V25" s="9"/>
      <c r="W25" s="9"/>
      <c r="X25" s="9"/>
      <c r="Y25" s="9"/>
      <c r="Z25" s="9"/>
      <c r="AA25" s="9"/>
    </row>
    <row r="26" spans="1:27">
      <c r="A26" s="9"/>
      <c r="B26" s="9"/>
      <c r="C26" s="9"/>
      <c r="D26" s="9"/>
      <c r="E26" s="9"/>
      <c r="F26" s="9"/>
      <c r="G26" s="9"/>
      <c r="H26" s="9"/>
      <c r="I26" s="9"/>
      <c r="J26" s="9"/>
      <c r="K26" s="9"/>
      <c r="L26" s="9"/>
      <c r="M26" s="9"/>
      <c r="N26" s="9"/>
      <c r="O26" s="9"/>
      <c r="P26" s="9"/>
      <c r="Q26" s="9"/>
      <c r="R26" s="9"/>
      <c r="S26" s="9"/>
      <c r="T26" s="9"/>
      <c r="U26" s="9"/>
      <c r="V26" s="9"/>
      <c r="W26" s="9"/>
      <c r="X26" s="9"/>
      <c r="Y26" s="9"/>
      <c r="Z26" s="9"/>
      <c r="AA26" s="9"/>
    </row>
    <row r="27" spans="1:27">
      <c r="A27" s="9"/>
      <c r="B27" s="9"/>
      <c r="C27" s="9"/>
      <c r="D27" s="9"/>
      <c r="E27" s="9"/>
      <c r="F27" s="9"/>
      <c r="G27" s="9"/>
      <c r="H27" s="9"/>
      <c r="I27" s="9"/>
      <c r="J27" s="9"/>
      <c r="K27" s="9"/>
      <c r="L27" s="9"/>
      <c r="M27" s="9"/>
      <c r="N27" s="9"/>
      <c r="O27" s="9"/>
      <c r="P27" s="9"/>
      <c r="Q27" s="9"/>
      <c r="R27" s="9"/>
      <c r="S27" s="9"/>
      <c r="T27" s="9"/>
      <c r="U27" s="9"/>
      <c r="V27" s="9"/>
      <c r="W27" s="9"/>
      <c r="X27" s="9"/>
      <c r="Y27" s="9"/>
      <c r="Z27" s="9"/>
      <c r="AA27" s="9"/>
    </row>
    <row r="28" spans="1:27">
      <c r="A28" s="9"/>
      <c r="B28" s="9"/>
      <c r="C28" s="9"/>
      <c r="D28" s="9"/>
      <c r="E28" s="9"/>
      <c r="F28" s="9"/>
      <c r="G28" s="9"/>
      <c r="H28" s="9"/>
      <c r="I28" s="9"/>
      <c r="J28" s="9"/>
      <c r="K28" s="9"/>
      <c r="L28" s="9"/>
      <c r="M28" s="9"/>
      <c r="N28" s="9"/>
      <c r="O28" s="9"/>
      <c r="P28" s="9"/>
      <c r="Q28" s="9"/>
      <c r="R28" s="9"/>
      <c r="S28" s="9"/>
      <c r="T28" s="9"/>
      <c r="U28" s="9"/>
      <c r="V28" s="9"/>
      <c r="W28" s="9"/>
      <c r="X28" s="9"/>
      <c r="Y28" s="9"/>
      <c r="Z28" s="9"/>
      <c r="AA28" s="9"/>
    </row>
    <row r="29" spans="1:27">
      <c r="A29" s="9"/>
      <c r="B29" s="9"/>
      <c r="C29" s="9"/>
      <c r="D29" s="9"/>
      <c r="E29" s="9"/>
      <c r="F29" s="9"/>
      <c r="G29" s="9"/>
      <c r="H29" s="9"/>
      <c r="I29" s="9"/>
      <c r="J29" s="9"/>
      <c r="K29" s="9"/>
      <c r="L29" s="9"/>
      <c r="M29" s="9"/>
      <c r="N29" s="9"/>
      <c r="O29" s="9"/>
      <c r="P29" s="9"/>
      <c r="Q29" s="9"/>
      <c r="R29" s="9"/>
      <c r="S29" s="9"/>
      <c r="T29" s="9"/>
      <c r="U29" s="9"/>
      <c r="V29" s="9"/>
      <c r="W29" s="9"/>
      <c r="X29" s="9"/>
      <c r="Y29" s="9"/>
      <c r="Z29" s="9"/>
      <c r="AA29" s="9"/>
    </row>
    <row r="30" spans="1:27">
      <c r="A30" s="9"/>
      <c r="B30" s="9"/>
      <c r="C30" s="9"/>
      <c r="D30" s="9"/>
      <c r="E30" s="9"/>
      <c r="F30" s="9"/>
      <c r="G30" s="9"/>
      <c r="H30" s="9"/>
      <c r="I30" s="9"/>
      <c r="J30" s="9"/>
      <c r="K30" s="9"/>
      <c r="L30" s="9"/>
      <c r="M30" s="9"/>
      <c r="N30" s="9"/>
      <c r="O30" s="9"/>
      <c r="P30" s="9"/>
      <c r="Q30" s="9"/>
      <c r="R30" s="9"/>
      <c r="S30" s="9"/>
      <c r="T30" s="9"/>
      <c r="U30" s="9"/>
      <c r="V30" s="9"/>
      <c r="W30" s="9"/>
      <c r="X30" s="9"/>
      <c r="Y30" s="9"/>
      <c r="Z30" s="9"/>
      <c r="AA30" s="9"/>
    </row>
    <row r="31" spans="1:27">
      <c r="A31" s="9"/>
      <c r="B31" s="9"/>
      <c r="C31" s="9"/>
      <c r="D31" s="9"/>
      <c r="E31" s="9"/>
      <c r="F31" s="9"/>
      <c r="G31" s="9"/>
      <c r="H31" s="9"/>
      <c r="I31" s="9"/>
      <c r="J31" s="9"/>
      <c r="K31" s="9"/>
      <c r="L31" s="9"/>
      <c r="M31" s="9"/>
      <c r="N31" s="9"/>
      <c r="O31" s="9"/>
      <c r="P31" s="9"/>
      <c r="Q31" s="9"/>
      <c r="R31" s="9"/>
      <c r="S31" s="9"/>
      <c r="T31" s="9"/>
      <c r="U31" s="9"/>
      <c r="V31" s="9"/>
      <c r="W31" s="9"/>
      <c r="X31" s="9"/>
      <c r="Y31" s="9"/>
      <c r="Z31" s="9"/>
      <c r="AA31" s="9"/>
    </row>
    <row r="32" spans="1:27">
      <c r="A32" s="9"/>
      <c r="B32" s="9"/>
      <c r="C32" s="9"/>
      <c r="D32" s="9"/>
      <c r="E32" s="9"/>
      <c r="F32" s="9"/>
      <c r="G32" s="9"/>
      <c r="H32" s="9"/>
      <c r="I32" s="9"/>
      <c r="J32" s="9"/>
      <c r="K32" s="9"/>
      <c r="L32" s="9"/>
      <c r="M32" s="9"/>
      <c r="N32" s="9"/>
      <c r="O32" s="9"/>
      <c r="P32" s="9"/>
      <c r="Q32" s="9"/>
      <c r="R32" s="9"/>
      <c r="S32" s="9"/>
      <c r="T32" s="9"/>
      <c r="U32" s="9"/>
      <c r="V32" s="9"/>
      <c r="W32" s="9"/>
      <c r="X32" s="9"/>
      <c r="Y32" s="9"/>
      <c r="Z32" s="9"/>
      <c r="AA32" s="9"/>
    </row>
    <row r="33" spans="1:27">
      <c r="A33" s="9"/>
      <c r="B33" s="9"/>
      <c r="C33" s="9"/>
      <c r="D33" s="9"/>
      <c r="E33" s="9"/>
      <c r="F33" s="9"/>
      <c r="G33" s="9"/>
      <c r="H33" s="9"/>
      <c r="I33" s="9"/>
      <c r="J33" s="9"/>
      <c r="K33" s="9"/>
      <c r="L33" s="9"/>
      <c r="M33" s="9"/>
      <c r="N33" s="9"/>
      <c r="O33" s="9"/>
      <c r="P33" s="9"/>
      <c r="Q33" s="9"/>
      <c r="R33" s="9"/>
      <c r="S33" s="9"/>
      <c r="T33" s="9"/>
      <c r="U33" s="9"/>
      <c r="V33" s="9"/>
      <c r="W33" s="9"/>
      <c r="X33" s="9"/>
      <c r="Y33" s="9"/>
      <c r="Z33" s="9"/>
      <c r="AA33" s="9"/>
    </row>
    <row r="34" spans="1:27">
      <c r="A34" s="9"/>
      <c r="B34" s="9"/>
      <c r="C34" s="9"/>
      <c r="D34" s="9"/>
      <c r="E34" s="9"/>
      <c r="F34" s="9"/>
      <c r="G34" s="9"/>
      <c r="H34" s="9"/>
      <c r="I34" s="9"/>
      <c r="J34" s="9"/>
      <c r="K34" s="9"/>
      <c r="L34" s="9"/>
      <c r="M34" s="9"/>
      <c r="N34" s="9"/>
      <c r="O34" s="9"/>
      <c r="P34" s="9"/>
      <c r="Q34" s="9"/>
      <c r="R34" s="9"/>
      <c r="S34" s="9"/>
      <c r="T34" s="9"/>
      <c r="U34" s="9"/>
      <c r="V34" s="9"/>
      <c r="W34" s="9"/>
      <c r="X34" s="9"/>
      <c r="Y34" s="9"/>
      <c r="Z34" s="9"/>
      <c r="AA34" s="9"/>
    </row>
    <row r="35" spans="1:27">
      <c r="A35" s="9"/>
      <c r="B35" s="9"/>
      <c r="C35" s="9"/>
      <c r="D35" s="9"/>
      <c r="E35" s="9"/>
      <c r="F35" s="9"/>
      <c r="G35" s="9"/>
      <c r="H35" s="9"/>
      <c r="I35" s="9"/>
      <c r="J35" s="9"/>
      <c r="K35" s="9"/>
      <c r="L35" s="9"/>
      <c r="M35" s="9"/>
      <c r="N35" s="9"/>
      <c r="O35" s="9"/>
      <c r="P35" s="9"/>
      <c r="Q35" s="9"/>
      <c r="R35" s="9"/>
      <c r="S35" s="9"/>
      <c r="T35" s="9"/>
      <c r="U35" s="9"/>
      <c r="V35" s="9"/>
      <c r="W35" s="9"/>
      <c r="X35" s="9"/>
      <c r="Y35" s="9"/>
      <c r="Z35" s="9"/>
      <c r="AA35" s="9"/>
    </row>
    <row r="36" spans="1:27">
      <c r="A36" s="9"/>
      <c r="B36" s="9"/>
      <c r="C36" s="9"/>
      <c r="D36" s="9"/>
      <c r="E36" s="9"/>
      <c r="F36" s="9"/>
      <c r="G36" s="9"/>
      <c r="H36" s="9"/>
      <c r="I36" s="9"/>
      <c r="J36" s="9"/>
      <c r="K36" s="9"/>
      <c r="L36" s="9"/>
      <c r="M36" s="9"/>
      <c r="N36" s="9"/>
      <c r="O36" s="9"/>
      <c r="P36" s="9"/>
      <c r="Q36" s="9"/>
      <c r="R36" s="9"/>
      <c r="S36" s="9"/>
      <c r="T36" s="9"/>
      <c r="U36" s="9"/>
      <c r="V36" s="9"/>
      <c r="W36" s="9"/>
      <c r="X36" s="9"/>
      <c r="Y36" s="9"/>
      <c r="Z36" s="9"/>
      <c r="AA36" s="9"/>
    </row>
    <row r="37" spans="1:27">
      <c r="A37" s="9"/>
      <c r="B37" s="9"/>
      <c r="C37" s="9"/>
      <c r="D37" s="9"/>
      <c r="E37" s="9"/>
      <c r="F37" s="9"/>
      <c r="G37" s="9"/>
      <c r="H37" s="9"/>
      <c r="I37" s="9"/>
      <c r="J37" s="9"/>
      <c r="K37" s="9"/>
      <c r="L37" s="9"/>
      <c r="M37" s="9"/>
      <c r="N37" s="9"/>
      <c r="O37" s="9"/>
      <c r="P37" s="9"/>
      <c r="Q37" s="9"/>
      <c r="R37" s="9"/>
      <c r="S37" s="9"/>
      <c r="T37" s="9"/>
      <c r="U37" s="9"/>
      <c r="V37" s="9"/>
      <c r="W37" s="9"/>
      <c r="X37" s="9"/>
      <c r="Y37" s="9"/>
      <c r="Z37" s="9"/>
      <c r="AA37" s="9"/>
    </row>
    <row r="38" spans="1:27">
      <c r="A38" s="9"/>
      <c r="B38" s="9"/>
      <c r="C38" s="9"/>
      <c r="D38" s="9"/>
      <c r="E38" s="9"/>
      <c r="F38" s="9"/>
      <c r="G38" s="9"/>
      <c r="H38" s="9"/>
      <c r="I38" s="9"/>
      <c r="J38" s="9"/>
      <c r="K38" s="9"/>
      <c r="L38" s="9"/>
      <c r="M38" s="9"/>
      <c r="N38" s="9"/>
      <c r="O38" s="9"/>
      <c r="P38" s="9"/>
      <c r="Q38" s="9"/>
      <c r="R38" s="9"/>
      <c r="S38" s="9"/>
      <c r="T38" s="9"/>
      <c r="U38" s="9"/>
      <c r="V38" s="9"/>
      <c r="W38" s="9"/>
      <c r="X38" s="9"/>
      <c r="Y38" s="9"/>
      <c r="Z38" s="9"/>
      <c r="AA38" s="9"/>
    </row>
    <row r="39" spans="1:27">
      <c r="A39" s="9"/>
      <c r="B39" s="9"/>
      <c r="C39" s="9"/>
      <c r="D39" s="9"/>
      <c r="E39" s="9"/>
      <c r="F39" s="9"/>
      <c r="G39" s="9"/>
      <c r="H39" s="9"/>
      <c r="I39" s="9"/>
      <c r="J39" s="9"/>
      <c r="K39" s="9"/>
      <c r="L39" s="9"/>
      <c r="M39" s="9"/>
      <c r="N39" s="9"/>
      <c r="O39" s="9"/>
      <c r="P39" s="9"/>
      <c r="Q39" s="9"/>
      <c r="R39" s="9"/>
      <c r="S39" s="9"/>
      <c r="T39" s="9"/>
      <c r="U39" s="9"/>
      <c r="V39" s="9"/>
      <c r="W39" s="9"/>
      <c r="X39" s="9"/>
      <c r="Y39" s="9"/>
      <c r="Z39" s="9"/>
      <c r="AA39" s="9"/>
    </row>
    <row r="40" spans="1:27">
      <c r="A40" s="9"/>
      <c r="B40" s="9"/>
      <c r="C40" s="9"/>
      <c r="D40" s="9"/>
      <c r="E40" s="9"/>
      <c r="F40" s="9"/>
      <c r="G40" s="9"/>
      <c r="H40" s="9"/>
      <c r="I40" s="9"/>
      <c r="J40" s="9"/>
      <c r="K40" s="9"/>
      <c r="L40" s="9"/>
      <c r="M40" s="9"/>
      <c r="N40" s="9"/>
      <c r="O40" s="9"/>
      <c r="P40" s="9"/>
      <c r="Q40" s="9"/>
      <c r="R40" s="9"/>
      <c r="S40" s="9"/>
      <c r="T40" s="9"/>
      <c r="U40" s="9"/>
      <c r="V40" s="9"/>
      <c r="W40" s="9"/>
      <c r="X40" s="9"/>
      <c r="Y40" s="9"/>
      <c r="Z40" s="9"/>
      <c r="AA40" s="9"/>
    </row>
    <row r="41" spans="1:27">
      <c r="A41" s="9"/>
      <c r="B41" s="9"/>
      <c r="C41" s="9"/>
      <c r="D41" s="9"/>
      <c r="E41" s="9"/>
      <c r="F41" s="9"/>
      <c r="G41" s="9"/>
      <c r="H41" s="9"/>
      <c r="I41" s="9"/>
      <c r="J41" s="9"/>
      <c r="K41" s="9"/>
      <c r="L41" s="9"/>
      <c r="M41" s="9"/>
      <c r="N41" s="9"/>
      <c r="O41" s="9"/>
      <c r="P41" s="9"/>
      <c r="Q41" s="9"/>
      <c r="R41" s="9"/>
      <c r="S41" s="9"/>
      <c r="T41" s="9"/>
      <c r="U41" s="9"/>
      <c r="V41" s="9"/>
      <c r="W41" s="9"/>
      <c r="X41" s="9"/>
      <c r="Y41" s="9"/>
      <c r="Z41" s="9"/>
      <c r="AA41" s="9"/>
    </row>
    <row r="42" spans="1:27">
      <c r="A42" s="9"/>
      <c r="B42" s="9"/>
      <c r="C42" s="9"/>
      <c r="D42" s="9"/>
      <c r="E42" s="9"/>
      <c r="F42" s="9"/>
      <c r="G42" s="9"/>
      <c r="H42" s="9"/>
      <c r="I42" s="9"/>
      <c r="J42" s="9"/>
      <c r="K42" s="9"/>
      <c r="L42" s="9"/>
      <c r="M42" s="9"/>
      <c r="N42" s="9"/>
      <c r="O42" s="9"/>
      <c r="P42" s="9"/>
      <c r="Q42" s="9"/>
      <c r="R42" s="9"/>
      <c r="S42" s="9"/>
      <c r="T42" s="9"/>
      <c r="U42" s="9"/>
      <c r="V42" s="9"/>
      <c r="W42" s="9"/>
      <c r="X42" s="9"/>
      <c r="Y42" s="9"/>
      <c r="Z42" s="9"/>
      <c r="AA42" s="9"/>
    </row>
    <row r="43" spans="1:27">
      <c r="A43" s="9"/>
      <c r="B43" s="9"/>
      <c r="C43" s="9"/>
      <c r="D43" s="9"/>
      <c r="E43" s="9"/>
      <c r="F43" s="9"/>
      <c r="G43" s="9"/>
      <c r="H43" s="9"/>
      <c r="I43" s="9"/>
      <c r="J43" s="9"/>
      <c r="K43" s="9"/>
      <c r="L43" s="9"/>
      <c r="M43" s="9"/>
      <c r="N43" s="9"/>
      <c r="O43" s="9"/>
      <c r="P43" s="9"/>
      <c r="Q43" s="9"/>
      <c r="R43" s="9"/>
      <c r="S43" s="9"/>
      <c r="T43" s="9"/>
      <c r="U43" s="9"/>
      <c r="V43" s="9"/>
      <c r="W43" s="9"/>
      <c r="X43" s="9"/>
      <c r="Y43" s="9"/>
      <c r="Z43" s="9"/>
      <c r="AA43" s="9"/>
    </row>
    <row r="44" spans="1:27">
      <c r="A44" s="9"/>
      <c r="B44" s="9"/>
      <c r="C44" s="9"/>
      <c r="D44" s="9"/>
      <c r="E44" s="9"/>
      <c r="F44" s="9"/>
      <c r="G44" s="9"/>
      <c r="H44" s="9"/>
      <c r="I44" s="9"/>
      <c r="J44" s="9"/>
      <c r="K44" s="9"/>
      <c r="L44" s="9"/>
      <c r="M44" s="9"/>
      <c r="N44" s="9"/>
      <c r="O44" s="9"/>
      <c r="P44" s="9"/>
      <c r="Q44" s="9"/>
      <c r="R44" s="9"/>
      <c r="S44" s="9"/>
      <c r="T44" s="9"/>
      <c r="U44" s="9"/>
      <c r="V44" s="9"/>
      <c r="W44" s="9"/>
      <c r="X44" s="9"/>
      <c r="Y44" s="9"/>
      <c r="Z44" s="9"/>
      <c r="AA44" s="9"/>
    </row>
    <row r="45" spans="1:27">
      <c r="A45" s="9"/>
      <c r="B45" s="9"/>
      <c r="C45" s="9"/>
      <c r="D45" s="9"/>
      <c r="E45" s="9"/>
      <c r="F45" s="9"/>
      <c r="G45" s="9"/>
      <c r="H45" s="9"/>
      <c r="I45" s="9"/>
      <c r="J45" s="9"/>
      <c r="K45" s="9"/>
      <c r="L45" s="9"/>
      <c r="M45" s="9"/>
      <c r="N45" s="9"/>
      <c r="O45" s="9"/>
      <c r="P45" s="9"/>
      <c r="Q45" s="9"/>
      <c r="R45" s="9"/>
      <c r="S45" s="9"/>
      <c r="T45" s="9"/>
      <c r="U45" s="9"/>
      <c r="V45" s="9"/>
      <c r="W45" s="9"/>
      <c r="X45" s="9"/>
      <c r="Y45" s="9"/>
      <c r="Z45" s="9"/>
      <c r="AA45" s="9"/>
    </row>
    <row r="46" spans="1:27" ht="15.75" customHeight="1">
      <c r="A46" s="9"/>
      <c r="B46" s="9"/>
      <c r="C46" s="9"/>
      <c r="D46" s="9"/>
      <c r="E46" s="9"/>
      <c r="F46" s="9"/>
      <c r="G46" s="9"/>
      <c r="H46" s="9"/>
      <c r="I46" s="9"/>
      <c r="J46" s="9"/>
      <c r="K46" s="9"/>
      <c r="L46" s="9"/>
      <c r="M46" s="9"/>
      <c r="N46" s="9"/>
      <c r="O46" s="9"/>
      <c r="P46" s="9"/>
      <c r="Q46" s="9"/>
      <c r="R46" s="9"/>
      <c r="S46" s="9"/>
      <c r="T46" s="9"/>
      <c r="U46" s="9"/>
      <c r="V46" s="9"/>
      <c r="W46" s="9"/>
      <c r="X46" s="9"/>
      <c r="Y46" s="9"/>
      <c r="Z46" s="9"/>
      <c r="AA46" s="9"/>
    </row>
    <row r="47" spans="1:27">
      <c r="A47" s="9"/>
      <c r="B47" s="9"/>
      <c r="C47" s="9"/>
      <c r="D47" s="9"/>
      <c r="E47" s="9"/>
      <c r="F47" s="9"/>
      <c r="G47" s="9"/>
      <c r="H47" s="9"/>
      <c r="I47" s="9"/>
      <c r="J47" s="9"/>
      <c r="K47" s="9"/>
      <c r="L47" s="9"/>
      <c r="M47" s="9"/>
      <c r="N47" s="9"/>
      <c r="O47" s="9"/>
      <c r="P47" s="9"/>
      <c r="Q47" s="9"/>
      <c r="R47" s="9"/>
      <c r="S47" s="9"/>
      <c r="T47" s="9"/>
      <c r="U47" s="9"/>
      <c r="V47" s="9"/>
      <c r="W47" s="9"/>
      <c r="X47" s="9"/>
      <c r="Y47" s="9"/>
      <c r="Z47" s="9"/>
      <c r="AA47" s="9"/>
    </row>
    <row r="48" spans="1:27">
      <c r="A48" s="9"/>
      <c r="B48" s="9"/>
      <c r="C48" s="9"/>
      <c r="D48" s="9"/>
      <c r="E48" s="9"/>
      <c r="F48" s="9"/>
      <c r="G48" s="9"/>
      <c r="H48" s="9"/>
      <c r="I48" s="9"/>
      <c r="J48" s="9"/>
      <c r="K48" s="9"/>
      <c r="L48" s="9"/>
      <c r="M48" s="9"/>
      <c r="N48" s="9"/>
      <c r="O48" s="9"/>
      <c r="P48" s="9"/>
      <c r="Q48" s="9"/>
      <c r="R48" s="9"/>
      <c r="S48" s="9"/>
      <c r="T48" s="9"/>
      <c r="U48" s="9"/>
      <c r="V48" s="9"/>
      <c r="W48" s="9"/>
      <c r="X48" s="9"/>
      <c r="Y48" s="9"/>
      <c r="Z48" s="9"/>
      <c r="AA48" s="9"/>
    </row>
    <row r="49" spans="1:27">
      <c r="A49" s="9"/>
      <c r="B49" s="9"/>
      <c r="C49" s="9"/>
      <c r="D49" s="9"/>
      <c r="E49" s="9"/>
      <c r="F49" s="9"/>
      <c r="G49" s="9"/>
      <c r="H49" s="9"/>
      <c r="I49" s="9"/>
      <c r="J49" s="9"/>
      <c r="K49" s="9"/>
      <c r="L49" s="9"/>
      <c r="M49" s="9"/>
      <c r="N49" s="9"/>
      <c r="O49" s="9"/>
      <c r="P49" s="9"/>
      <c r="Q49" s="9"/>
      <c r="R49" s="9"/>
      <c r="S49" s="9"/>
      <c r="T49" s="9"/>
      <c r="U49" s="9"/>
      <c r="V49" s="9"/>
      <c r="W49" s="9"/>
      <c r="X49" s="9"/>
      <c r="Y49" s="9"/>
      <c r="Z49" s="9"/>
      <c r="AA49" s="9"/>
    </row>
    <row r="50" spans="1:27">
      <c r="A50" s="9"/>
      <c r="B50" s="9"/>
      <c r="C50" s="9"/>
      <c r="D50" s="9"/>
      <c r="E50" s="9"/>
      <c r="F50" s="9"/>
      <c r="G50" s="9"/>
      <c r="H50" s="9"/>
      <c r="I50" s="9"/>
      <c r="J50" s="9"/>
      <c r="K50" s="9"/>
      <c r="L50" s="9"/>
      <c r="M50" s="9"/>
      <c r="N50" s="9"/>
      <c r="O50" s="9"/>
      <c r="P50" s="9"/>
      <c r="Q50" s="9"/>
      <c r="R50" s="9"/>
      <c r="S50" s="9"/>
      <c r="T50" s="9"/>
      <c r="U50" s="9"/>
      <c r="V50" s="9"/>
      <c r="W50" s="9"/>
      <c r="X50" s="9"/>
      <c r="Y50" s="9"/>
      <c r="Z50" s="9"/>
      <c r="AA50" s="9"/>
    </row>
    <row r="51" spans="1:27">
      <c r="A51" s="9"/>
      <c r="B51" s="9"/>
      <c r="C51" s="9"/>
      <c r="D51" s="9"/>
      <c r="E51" s="9"/>
      <c r="F51" s="9"/>
      <c r="G51" s="9"/>
      <c r="H51" s="9"/>
      <c r="I51" s="9"/>
      <c r="J51" s="9"/>
      <c r="K51" s="9"/>
      <c r="L51" s="9"/>
      <c r="M51" s="9"/>
      <c r="N51" s="9"/>
      <c r="O51" s="9"/>
      <c r="P51" s="9"/>
      <c r="Q51" s="9"/>
      <c r="R51" s="9"/>
      <c r="S51" s="9"/>
      <c r="T51" s="9"/>
      <c r="U51" s="9"/>
      <c r="V51" s="9"/>
      <c r="W51" s="9"/>
      <c r="X51" s="9"/>
      <c r="Y51" s="9"/>
      <c r="Z51" s="9"/>
      <c r="AA51" s="9"/>
    </row>
    <row r="52" spans="1:27">
      <c r="A52" s="9"/>
      <c r="B52" s="9"/>
      <c r="C52" s="9"/>
      <c r="D52" s="9"/>
      <c r="E52" s="9"/>
      <c r="F52" s="9"/>
      <c r="G52" s="9"/>
      <c r="H52" s="9"/>
      <c r="I52" s="9"/>
      <c r="J52" s="9"/>
      <c r="K52" s="9"/>
      <c r="L52" s="9"/>
      <c r="M52" s="9"/>
      <c r="N52" s="9"/>
      <c r="O52" s="9"/>
      <c r="P52" s="9"/>
      <c r="Q52" s="9"/>
      <c r="R52" s="9"/>
      <c r="S52" s="9"/>
      <c r="T52" s="9"/>
      <c r="U52" s="9"/>
      <c r="V52" s="9"/>
      <c r="W52" s="9"/>
      <c r="X52" s="9"/>
      <c r="Y52" s="9"/>
      <c r="Z52" s="9"/>
      <c r="AA52" s="9"/>
    </row>
    <row r="53" spans="1:27">
      <c r="A53" s="9"/>
      <c r="B53" s="9"/>
      <c r="C53" s="9"/>
      <c r="D53" s="9"/>
      <c r="E53" s="9"/>
      <c r="F53" s="9"/>
      <c r="G53" s="9"/>
      <c r="H53" s="9"/>
      <c r="I53" s="9"/>
      <c r="J53" s="9"/>
      <c r="K53" s="9"/>
      <c r="L53" s="9"/>
      <c r="M53" s="9"/>
      <c r="N53" s="9"/>
      <c r="O53" s="9"/>
      <c r="P53" s="9"/>
      <c r="Q53" s="9"/>
      <c r="R53" s="9"/>
      <c r="S53" s="9"/>
      <c r="T53" s="9"/>
      <c r="U53" s="9"/>
      <c r="V53" s="9"/>
      <c r="W53" s="9"/>
      <c r="X53" s="9"/>
      <c r="Y53" s="9"/>
      <c r="Z53" s="9"/>
      <c r="AA53" s="9"/>
    </row>
    <row r="54" spans="1:27">
      <c r="A54" s="9"/>
      <c r="B54" s="9"/>
      <c r="C54" s="9"/>
      <c r="D54" s="9"/>
      <c r="E54" s="9"/>
      <c r="F54" s="9"/>
      <c r="G54" s="9"/>
      <c r="H54" s="9"/>
      <c r="I54" s="9"/>
      <c r="J54" s="9"/>
      <c r="K54" s="9"/>
      <c r="L54" s="9"/>
      <c r="M54" s="9"/>
      <c r="N54" s="9"/>
      <c r="O54" s="9"/>
      <c r="P54" s="9"/>
      <c r="Q54" s="9"/>
      <c r="R54" s="9"/>
      <c r="S54" s="9"/>
      <c r="T54" s="9"/>
      <c r="U54" s="9"/>
      <c r="V54" s="9"/>
      <c r="W54" s="9"/>
      <c r="X54" s="9"/>
      <c r="Y54" s="9"/>
      <c r="Z54" s="9"/>
      <c r="AA54" s="9"/>
    </row>
    <row r="55" spans="1:27">
      <c r="A55" s="9"/>
      <c r="B55" s="9"/>
      <c r="C55" s="9"/>
      <c r="D55" s="9"/>
      <c r="E55" s="9"/>
      <c r="F55" s="9"/>
      <c r="G55" s="9"/>
      <c r="H55" s="9"/>
      <c r="I55" s="9"/>
      <c r="J55" s="9"/>
      <c r="K55" s="9"/>
      <c r="L55" s="9"/>
      <c r="M55" s="9"/>
      <c r="N55" s="9"/>
      <c r="O55" s="9"/>
      <c r="P55" s="9"/>
      <c r="Q55" s="9"/>
      <c r="R55" s="9"/>
      <c r="S55" s="9"/>
      <c r="T55" s="9"/>
      <c r="U55" s="9"/>
      <c r="V55" s="9"/>
      <c r="W55" s="9"/>
      <c r="X55" s="9"/>
      <c r="Y55" s="9"/>
      <c r="Z55" s="9"/>
      <c r="AA55" s="9"/>
    </row>
    <row r="56" spans="1:27">
      <c r="A56" s="9"/>
      <c r="B56" s="9"/>
      <c r="C56" s="9"/>
      <c r="D56" s="9"/>
      <c r="E56" s="9"/>
      <c r="F56" s="9"/>
      <c r="G56" s="9"/>
      <c r="H56" s="9"/>
      <c r="I56" s="9"/>
      <c r="J56" s="9"/>
      <c r="K56" s="9"/>
      <c r="L56" s="9"/>
      <c r="M56" s="9"/>
      <c r="N56" s="9"/>
      <c r="O56" s="9"/>
      <c r="P56" s="9"/>
      <c r="Q56" s="9"/>
      <c r="R56" s="9"/>
      <c r="S56" s="9"/>
      <c r="T56" s="9"/>
      <c r="U56" s="9"/>
      <c r="V56" s="9"/>
      <c r="W56" s="9"/>
      <c r="X56" s="9"/>
      <c r="Y56" s="9"/>
      <c r="Z56" s="9"/>
      <c r="AA56" s="9"/>
    </row>
    <row r="57" spans="1:27">
      <c r="A57" s="9"/>
      <c r="B57" s="9"/>
      <c r="C57" s="9"/>
      <c r="D57" s="9"/>
      <c r="E57" s="9"/>
      <c r="F57" s="9"/>
      <c r="G57" s="9"/>
      <c r="H57" s="9"/>
      <c r="I57" s="9"/>
      <c r="J57" s="9"/>
      <c r="K57" s="9"/>
      <c r="L57" s="9"/>
      <c r="M57" s="9"/>
      <c r="N57" s="9"/>
      <c r="O57" s="9"/>
      <c r="P57" s="9"/>
      <c r="Q57" s="9"/>
      <c r="R57" s="9"/>
      <c r="S57" s="9"/>
      <c r="T57" s="9"/>
      <c r="U57" s="9"/>
      <c r="V57" s="9"/>
      <c r="W57" s="9"/>
      <c r="X57" s="9"/>
      <c r="Y57" s="9"/>
      <c r="Z57" s="9"/>
      <c r="AA57" s="9"/>
    </row>
    <row r="58" spans="1:27">
      <c r="A58" s="9"/>
      <c r="B58" s="9"/>
      <c r="C58" s="9"/>
      <c r="D58" s="9"/>
      <c r="E58" s="9"/>
      <c r="F58" s="9"/>
      <c r="G58" s="9"/>
      <c r="H58" s="9"/>
      <c r="I58" s="9"/>
      <c r="J58" s="9"/>
      <c r="K58" s="9"/>
      <c r="L58" s="9"/>
      <c r="M58" s="9"/>
      <c r="N58" s="9"/>
      <c r="O58" s="9"/>
      <c r="P58" s="9"/>
      <c r="Q58" s="9"/>
      <c r="R58" s="9"/>
      <c r="S58" s="9"/>
      <c r="T58" s="9"/>
      <c r="U58" s="9"/>
      <c r="V58" s="9"/>
      <c r="W58" s="9"/>
      <c r="X58" s="9"/>
      <c r="Y58" s="9"/>
      <c r="Z58" s="9"/>
      <c r="AA58" s="9"/>
    </row>
    <row r="59" spans="1:27">
      <c r="A59" s="9"/>
      <c r="B59" s="9"/>
      <c r="C59" s="9"/>
      <c r="D59" s="9"/>
      <c r="E59" s="9"/>
      <c r="F59" s="9"/>
      <c r="G59" s="9"/>
      <c r="H59" s="9"/>
      <c r="I59" s="9"/>
      <c r="J59" s="9"/>
      <c r="K59" s="9"/>
      <c r="L59" s="9"/>
      <c r="M59" s="9"/>
      <c r="N59" s="9"/>
      <c r="O59" s="9"/>
      <c r="P59" s="9"/>
      <c r="Q59" s="9"/>
      <c r="R59" s="9"/>
      <c r="S59" s="9"/>
      <c r="T59" s="9"/>
      <c r="U59" s="9"/>
      <c r="V59" s="9"/>
      <c r="W59" s="9"/>
      <c r="X59" s="9"/>
      <c r="Y59" s="9"/>
      <c r="Z59" s="9"/>
      <c r="AA59" s="9"/>
    </row>
    <row r="60" spans="1:27">
      <c r="A60" s="9"/>
      <c r="B60" s="9"/>
      <c r="C60" s="9"/>
      <c r="D60" s="9"/>
      <c r="E60" s="9"/>
      <c r="F60" s="9"/>
      <c r="G60" s="9"/>
      <c r="H60" s="9"/>
      <c r="I60" s="9"/>
      <c r="J60" s="9"/>
      <c r="K60" s="9"/>
      <c r="L60" s="9"/>
      <c r="M60" s="9"/>
      <c r="N60" s="9"/>
      <c r="O60" s="9"/>
      <c r="P60" s="9"/>
      <c r="Q60" s="9"/>
      <c r="R60" s="9"/>
      <c r="S60" s="9"/>
      <c r="T60" s="9"/>
      <c r="U60" s="9"/>
      <c r="V60" s="9"/>
      <c r="W60" s="9"/>
      <c r="X60" s="9"/>
      <c r="Y60" s="9"/>
      <c r="Z60" s="9"/>
      <c r="AA60" s="9"/>
    </row>
    <row r="61" spans="1:27">
      <c r="A61" s="9"/>
      <c r="B61" s="9"/>
      <c r="C61" s="9"/>
      <c r="D61" s="9"/>
      <c r="E61" s="9"/>
      <c r="F61" s="9"/>
      <c r="G61" s="9"/>
      <c r="H61" s="9"/>
      <c r="I61" s="9"/>
      <c r="J61" s="9"/>
      <c r="K61" s="9"/>
      <c r="L61" s="9"/>
      <c r="M61" s="9"/>
      <c r="N61" s="9"/>
      <c r="O61" s="9"/>
      <c r="P61" s="9"/>
      <c r="Q61" s="9"/>
      <c r="R61" s="9"/>
      <c r="S61" s="9"/>
      <c r="T61" s="9"/>
      <c r="U61" s="9"/>
      <c r="V61" s="9"/>
      <c r="W61" s="9"/>
      <c r="X61" s="9"/>
      <c r="Y61" s="9"/>
      <c r="Z61" s="9"/>
      <c r="AA61" s="9"/>
    </row>
    <row r="62" spans="1:27">
      <c r="A62" s="9"/>
      <c r="B62" s="9"/>
      <c r="C62" s="9"/>
      <c r="D62" s="9"/>
      <c r="E62" s="9"/>
      <c r="F62" s="9"/>
      <c r="G62" s="9"/>
      <c r="H62" s="9"/>
      <c r="I62" s="9"/>
      <c r="J62" s="9"/>
      <c r="K62" s="9"/>
      <c r="L62" s="9"/>
      <c r="M62" s="9"/>
      <c r="N62" s="9"/>
      <c r="O62" s="9"/>
      <c r="P62" s="9"/>
      <c r="Q62" s="9"/>
      <c r="R62" s="9"/>
      <c r="S62" s="9"/>
      <c r="T62" s="9"/>
      <c r="U62" s="9"/>
      <c r="V62" s="9"/>
      <c r="W62" s="9"/>
      <c r="X62" s="9"/>
      <c r="Y62" s="9"/>
      <c r="Z62" s="9"/>
      <c r="AA62" s="9"/>
    </row>
    <row r="63" spans="1:27">
      <c r="A63" s="9"/>
      <c r="B63" s="9"/>
      <c r="C63" s="9"/>
      <c r="D63" s="9"/>
      <c r="E63" s="9"/>
      <c r="F63" s="9"/>
      <c r="G63" s="9"/>
      <c r="H63" s="9"/>
      <c r="I63" s="9"/>
      <c r="J63" s="9"/>
      <c r="K63" s="9"/>
      <c r="L63" s="9"/>
      <c r="M63" s="9"/>
      <c r="N63" s="9"/>
      <c r="O63" s="9"/>
      <c r="P63" s="9"/>
      <c r="Q63" s="9"/>
      <c r="R63" s="9"/>
      <c r="S63" s="9"/>
      <c r="T63" s="9"/>
      <c r="U63" s="9"/>
      <c r="V63" s="9"/>
      <c r="W63" s="9"/>
      <c r="X63" s="9"/>
      <c r="Y63" s="9"/>
      <c r="Z63" s="9"/>
      <c r="AA63" s="9"/>
    </row>
    <row r="64" spans="1:27">
      <c r="A64" s="9"/>
      <c r="B64" s="9"/>
      <c r="C64" s="9"/>
      <c r="D64" s="9"/>
      <c r="E64" s="9"/>
      <c r="F64" s="9"/>
      <c r="G64" s="9"/>
      <c r="H64" s="9"/>
      <c r="I64" s="9"/>
      <c r="J64" s="9"/>
      <c r="K64" s="9"/>
      <c r="L64" s="9"/>
      <c r="M64" s="9"/>
      <c r="N64" s="9"/>
      <c r="O64" s="9"/>
      <c r="P64" s="9"/>
      <c r="Q64" s="9"/>
      <c r="R64" s="9"/>
      <c r="S64" s="9"/>
      <c r="T64" s="9"/>
      <c r="U64" s="9"/>
      <c r="V64" s="9"/>
      <c r="W64" s="9"/>
      <c r="X64" s="9"/>
      <c r="Y64" s="9"/>
      <c r="Z64" s="9"/>
      <c r="AA64" s="9"/>
    </row>
    <row r="65" spans="1:27">
      <c r="A65" s="9"/>
      <c r="B65" s="9"/>
      <c r="C65" s="9"/>
      <c r="D65" s="9"/>
      <c r="E65" s="9"/>
      <c r="F65" s="9"/>
      <c r="G65" s="9"/>
      <c r="H65" s="9"/>
      <c r="I65" s="9"/>
      <c r="J65" s="9"/>
      <c r="K65" s="9"/>
      <c r="L65" s="9"/>
      <c r="M65" s="9"/>
      <c r="N65" s="9"/>
      <c r="O65" s="9"/>
      <c r="P65" s="9"/>
      <c r="Q65" s="9"/>
      <c r="R65" s="9"/>
      <c r="S65" s="9"/>
      <c r="T65" s="9"/>
      <c r="U65" s="9"/>
      <c r="V65" s="9"/>
      <c r="W65" s="9"/>
      <c r="X65" s="9"/>
      <c r="Y65" s="9"/>
      <c r="Z65" s="9"/>
      <c r="AA65" s="9"/>
    </row>
    <row r="66" spans="1:27">
      <c r="A66" s="9"/>
      <c r="B66" s="9"/>
      <c r="C66" s="9"/>
      <c r="D66" s="9"/>
      <c r="E66" s="9"/>
      <c r="F66" s="9"/>
      <c r="G66" s="9"/>
      <c r="H66" s="9"/>
      <c r="I66" s="9"/>
      <c r="J66" s="9"/>
      <c r="K66" s="9"/>
      <c r="L66" s="9"/>
      <c r="M66" s="9"/>
      <c r="N66" s="9"/>
      <c r="O66" s="9"/>
      <c r="P66" s="9"/>
      <c r="Q66" s="9"/>
      <c r="R66" s="9"/>
      <c r="S66" s="9"/>
      <c r="T66" s="9"/>
      <c r="U66" s="9"/>
      <c r="V66" s="9"/>
      <c r="W66" s="9"/>
      <c r="X66" s="9"/>
      <c r="Y66" s="9"/>
      <c r="Z66" s="9"/>
      <c r="AA66" s="9"/>
    </row>
    <row r="67" spans="1:27">
      <c r="A67" s="9"/>
      <c r="B67" s="9"/>
      <c r="C67" s="9"/>
      <c r="D67" s="9"/>
      <c r="E67" s="9"/>
      <c r="F67" s="9"/>
      <c r="G67" s="9"/>
      <c r="H67" s="9"/>
      <c r="I67" s="9"/>
      <c r="J67" s="9"/>
      <c r="K67" s="9"/>
      <c r="L67" s="9"/>
      <c r="M67" s="9"/>
      <c r="N67" s="9"/>
      <c r="O67" s="9"/>
      <c r="P67" s="9"/>
      <c r="Q67" s="9"/>
      <c r="R67" s="9"/>
      <c r="S67" s="9"/>
      <c r="T67" s="9"/>
      <c r="U67" s="9"/>
      <c r="V67" s="9"/>
      <c r="W67" s="9"/>
      <c r="X67" s="9"/>
      <c r="Y67" s="9"/>
      <c r="Z67" s="9"/>
      <c r="AA67" s="9"/>
    </row>
    <row r="68" spans="1:27">
      <c r="A68" s="9"/>
      <c r="B68" s="9"/>
      <c r="C68" s="9"/>
      <c r="D68" s="9"/>
      <c r="E68" s="9"/>
      <c r="F68" s="9"/>
      <c r="G68" s="9"/>
      <c r="H68" s="9"/>
      <c r="I68" s="9"/>
      <c r="J68" s="9"/>
      <c r="K68" s="9"/>
      <c r="L68" s="9"/>
      <c r="M68" s="9"/>
      <c r="N68" s="9"/>
      <c r="O68" s="9"/>
      <c r="P68" s="9"/>
      <c r="Q68" s="9"/>
      <c r="R68" s="9"/>
      <c r="S68" s="9"/>
      <c r="T68" s="9"/>
      <c r="U68" s="9"/>
      <c r="V68" s="9"/>
      <c r="W68" s="9"/>
      <c r="X68" s="9"/>
      <c r="Y68" s="9"/>
      <c r="Z68" s="9"/>
      <c r="AA68" s="9"/>
    </row>
    <row r="69" spans="1:27">
      <c r="A69" s="9"/>
      <c r="B69" s="9"/>
      <c r="C69" s="9"/>
      <c r="D69" s="9"/>
      <c r="E69" s="9"/>
      <c r="F69" s="9"/>
      <c r="G69" s="9"/>
      <c r="H69" s="9"/>
      <c r="I69" s="9"/>
      <c r="J69" s="9"/>
      <c r="K69" s="9"/>
      <c r="L69" s="9"/>
      <c r="M69" s="9"/>
      <c r="N69" s="9"/>
      <c r="O69" s="9"/>
      <c r="P69" s="9"/>
      <c r="Q69" s="9"/>
      <c r="R69" s="9"/>
      <c r="S69" s="9"/>
      <c r="T69" s="9"/>
      <c r="U69" s="9"/>
      <c r="V69" s="9"/>
      <c r="W69" s="9"/>
      <c r="X69" s="9"/>
      <c r="Y69" s="9"/>
      <c r="Z69" s="9"/>
      <c r="AA69" s="9"/>
    </row>
    <row r="70" spans="1:27">
      <c r="A70" s="9"/>
      <c r="B70" s="9"/>
      <c r="C70" s="9"/>
      <c r="D70" s="9"/>
      <c r="E70" s="9"/>
      <c r="F70" s="9"/>
      <c r="G70" s="9"/>
      <c r="H70" s="9"/>
      <c r="I70" s="9"/>
      <c r="J70" s="9"/>
      <c r="K70" s="9"/>
      <c r="L70" s="9"/>
      <c r="M70" s="9"/>
      <c r="N70" s="9"/>
      <c r="O70" s="9"/>
      <c r="P70" s="9"/>
      <c r="Q70" s="9"/>
      <c r="R70" s="9"/>
      <c r="S70" s="9"/>
      <c r="T70" s="9"/>
      <c r="U70" s="9"/>
      <c r="V70" s="9"/>
      <c r="W70" s="9"/>
      <c r="X70" s="9"/>
      <c r="Y70" s="9"/>
      <c r="Z70" s="9"/>
      <c r="AA70" s="9"/>
    </row>
    <row r="71" spans="1:27">
      <c r="A71" s="9"/>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ht="15.75" customHeight="1">
      <c r="A72" s="9"/>
      <c r="B72" s="9"/>
      <c r="C72" s="9"/>
      <c r="D72" s="9"/>
      <c r="E72" s="9"/>
      <c r="F72" s="9"/>
      <c r="G72" s="9"/>
      <c r="H72" s="9"/>
      <c r="I72" s="9"/>
      <c r="J72" s="9"/>
      <c r="K72" s="9"/>
      <c r="L72" s="9"/>
      <c r="M72" s="9"/>
      <c r="N72" s="9"/>
      <c r="O72" s="9"/>
      <c r="P72" s="9"/>
      <c r="Q72" s="9"/>
      <c r="R72" s="9"/>
      <c r="S72" s="9"/>
      <c r="T72" s="9"/>
      <c r="U72" s="9"/>
      <c r="V72" s="9"/>
      <c r="W72" s="9"/>
      <c r="X72" s="9"/>
      <c r="Y72" s="9"/>
      <c r="Z72" s="9"/>
      <c r="AA72" s="9"/>
    </row>
    <row r="73" spans="1:27">
      <c r="A73" s="9"/>
      <c r="B73" s="9"/>
      <c r="C73" s="9"/>
      <c r="D73" s="9"/>
      <c r="E73" s="9"/>
      <c r="F73" s="9"/>
      <c r="G73" s="9"/>
      <c r="H73" s="9"/>
      <c r="I73" s="9"/>
      <c r="J73" s="9"/>
      <c r="K73" s="9"/>
      <c r="L73" s="9"/>
      <c r="M73" s="9"/>
      <c r="N73" s="9"/>
      <c r="O73" s="9"/>
      <c r="P73" s="9"/>
      <c r="Q73" s="9"/>
      <c r="R73" s="9"/>
      <c r="S73" s="9"/>
      <c r="T73" s="9"/>
      <c r="U73" s="9"/>
      <c r="V73" s="9"/>
      <c r="W73" s="9"/>
      <c r="X73" s="9"/>
      <c r="Y73" s="9"/>
      <c r="Z73" s="9"/>
      <c r="AA73" s="9"/>
    </row>
    <row r="74" spans="1:27">
      <c r="A74" s="9"/>
      <c r="B74" s="9"/>
      <c r="C74" s="9"/>
      <c r="D74" s="9"/>
      <c r="E74" s="9"/>
      <c r="F74" s="9"/>
      <c r="G74" s="9"/>
      <c r="H74" s="9"/>
      <c r="I74" s="9"/>
      <c r="J74" s="9"/>
      <c r="K74" s="9"/>
      <c r="L74" s="9"/>
      <c r="M74" s="9"/>
      <c r="N74" s="9"/>
      <c r="O74" s="9"/>
      <c r="P74" s="9"/>
      <c r="Q74" s="9"/>
      <c r="R74" s="9"/>
      <c r="S74" s="9"/>
      <c r="T74" s="9"/>
      <c r="U74" s="9"/>
      <c r="V74" s="9"/>
      <c r="W74" s="9"/>
      <c r="X74" s="9"/>
      <c r="Y74" s="9"/>
      <c r="Z74" s="9"/>
      <c r="AA74" s="9"/>
    </row>
    <row r="75" spans="1:27">
      <c r="A75" s="9"/>
      <c r="B75" s="9"/>
      <c r="C75" s="9"/>
      <c r="D75" s="9"/>
      <c r="E75" s="9"/>
      <c r="F75" s="9"/>
      <c r="G75" s="9"/>
      <c r="H75" s="9"/>
      <c r="I75" s="9"/>
      <c r="J75" s="9"/>
      <c r="K75" s="9"/>
      <c r="L75" s="9"/>
      <c r="M75" s="9"/>
      <c r="N75" s="9"/>
      <c r="O75" s="9"/>
      <c r="P75" s="9"/>
      <c r="Q75" s="9"/>
      <c r="R75" s="9"/>
      <c r="S75" s="9"/>
      <c r="T75" s="9"/>
      <c r="U75" s="9"/>
      <c r="V75" s="9"/>
      <c r="W75" s="9"/>
      <c r="X75" s="9"/>
      <c r="Y75" s="9"/>
      <c r="Z75" s="9"/>
      <c r="AA75" s="9"/>
    </row>
    <row r="76" spans="1:27">
      <c r="A76" s="9"/>
      <c r="B76" s="9"/>
      <c r="C76" s="9"/>
      <c r="D76" s="9"/>
      <c r="E76" s="9"/>
      <c r="F76" s="9"/>
      <c r="G76" s="9"/>
      <c r="H76" s="9"/>
      <c r="I76" s="9"/>
      <c r="J76" s="9"/>
      <c r="K76" s="9"/>
      <c r="L76" s="9"/>
      <c r="M76" s="9"/>
      <c r="N76" s="9"/>
      <c r="O76" s="9"/>
      <c r="P76" s="9"/>
      <c r="Q76" s="9"/>
      <c r="R76" s="9"/>
      <c r="S76" s="9"/>
      <c r="T76" s="9"/>
      <c r="U76" s="9"/>
      <c r="V76" s="9"/>
      <c r="W76" s="9"/>
      <c r="X76" s="9"/>
      <c r="Y76" s="9"/>
      <c r="Z76" s="9"/>
      <c r="AA76" s="9"/>
    </row>
    <row r="77" spans="1:27">
      <c r="A77" s="9"/>
      <c r="B77" s="9"/>
      <c r="C77" s="9"/>
      <c r="D77" s="9"/>
      <c r="E77" s="9"/>
      <c r="F77" s="9"/>
      <c r="G77" s="9"/>
      <c r="H77" s="9"/>
      <c r="I77" s="9"/>
      <c r="J77" s="9"/>
      <c r="K77" s="9"/>
      <c r="L77" s="9"/>
      <c r="M77" s="9"/>
      <c r="N77" s="9"/>
      <c r="O77" s="9"/>
      <c r="P77" s="9"/>
      <c r="Q77" s="9"/>
      <c r="R77" s="9"/>
      <c r="S77" s="9"/>
      <c r="T77" s="9"/>
      <c r="U77" s="9"/>
      <c r="V77" s="9"/>
      <c r="W77" s="9"/>
      <c r="X77" s="9"/>
      <c r="Y77" s="9"/>
      <c r="Z77" s="9"/>
      <c r="AA77" s="9"/>
    </row>
    <row r="78" spans="1:27">
      <c r="A78" s="9"/>
      <c r="B78" s="9"/>
      <c r="C78" s="9"/>
      <c r="D78" s="9"/>
      <c r="E78" s="9"/>
      <c r="F78" s="9"/>
      <c r="G78" s="9"/>
      <c r="H78" s="9"/>
      <c r="I78" s="9"/>
      <c r="J78" s="9"/>
      <c r="K78" s="9"/>
      <c r="L78" s="9"/>
      <c r="M78" s="9"/>
      <c r="N78" s="9"/>
      <c r="O78" s="9"/>
      <c r="P78" s="9"/>
      <c r="Q78" s="9"/>
      <c r="R78" s="9"/>
      <c r="S78" s="9"/>
      <c r="T78" s="9"/>
      <c r="U78" s="9"/>
      <c r="V78" s="9"/>
      <c r="W78" s="9"/>
      <c r="X78" s="9"/>
      <c r="Y78" s="9"/>
      <c r="Z78" s="9"/>
      <c r="AA78" s="9"/>
    </row>
    <row r="79" spans="1:27">
      <c r="A79" s="9"/>
      <c r="B79" s="9"/>
      <c r="C79" s="9"/>
      <c r="D79" s="9"/>
      <c r="E79" s="9"/>
      <c r="F79" s="9"/>
      <c r="G79" s="9"/>
      <c r="H79" s="9"/>
      <c r="I79" s="9"/>
      <c r="J79" s="9"/>
      <c r="K79" s="9"/>
      <c r="L79" s="9"/>
      <c r="M79" s="9"/>
      <c r="N79" s="9"/>
      <c r="O79" s="9"/>
      <c r="P79" s="9"/>
      <c r="Q79" s="9"/>
      <c r="R79" s="9"/>
      <c r="S79" s="9"/>
      <c r="T79" s="9"/>
      <c r="U79" s="9"/>
      <c r="V79" s="9"/>
      <c r="W79" s="9"/>
      <c r="X79" s="9"/>
      <c r="Y79" s="9"/>
      <c r="Z79" s="9"/>
      <c r="AA79" s="9"/>
    </row>
    <row r="80" spans="1:27">
      <c r="A80" s="9"/>
      <c r="B80" s="9"/>
      <c r="C80" s="9"/>
      <c r="D80" s="9"/>
      <c r="E80" s="9"/>
      <c r="F80" s="9"/>
      <c r="G80" s="9"/>
      <c r="H80" s="9"/>
      <c r="I80" s="9"/>
      <c r="J80" s="9"/>
      <c r="K80" s="9"/>
      <c r="L80" s="9"/>
      <c r="M80" s="9"/>
      <c r="N80" s="9"/>
      <c r="O80" s="9"/>
      <c r="P80" s="9"/>
      <c r="Q80" s="9"/>
      <c r="R80" s="9"/>
      <c r="S80" s="9"/>
      <c r="T80" s="9"/>
      <c r="U80" s="9"/>
      <c r="V80" s="9"/>
      <c r="W80" s="9"/>
    </row>
    <row r="81" spans="1:23">
      <c r="A81" s="9"/>
      <c r="B81" s="9"/>
      <c r="C81" s="9"/>
      <c r="D81" s="9"/>
      <c r="E81" s="9"/>
      <c r="F81" s="9"/>
      <c r="G81" s="9"/>
      <c r="H81" s="9"/>
      <c r="I81" s="9"/>
      <c r="J81" s="9"/>
      <c r="K81" s="9"/>
      <c r="L81" s="9"/>
      <c r="M81" s="9"/>
      <c r="N81" s="9"/>
      <c r="O81" s="9"/>
      <c r="P81" s="9"/>
      <c r="Q81" s="9"/>
      <c r="R81" s="9"/>
      <c r="S81" s="9"/>
      <c r="T81" s="9"/>
      <c r="U81" s="9"/>
      <c r="V81" s="9"/>
      <c r="W81" s="9"/>
    </row>
    <row r="82" spans="1:23">
      <c r="A82" s="9"/>
      <c r="B82" s="9"/>
      <c r="C82" s="9"/>
      <c r="D82" s="9"/>
      <c r="E82" s="9"/>
      <c r="F82" s="9"/>
      <c r="G82" s="9"/>
      <c r="H82" s="9"/>
      <c r="I82" s="9"/>
      <c r="J82" s="9"/>
      <c r="K82" s="9"/>
      <c r="L82" s="9"/>
      <c r="M82" s="9"/>
      <c r="N82" s="9"/>
      <c r="O82" s="9"/>
      <c r="P82" s="9"/>
      <c r="Q82" s="9"/>
      <c r="R82" s="9"/>
      <c r="S82" s="9"/>
      <c r="T82" s="9"/>
      <c r="U82" s="9"/>
      <c r="V82" s="9"/>
      <c r="W82" s="9"/>
    </row>
    <row r="83" spans="1:23">
      <c r="A83" s="9"/>
      <c r="B83" s="9"/>
      <c r="C83" s="9"/>
      <c r="D83" s="9"/>
      <c r="E83" s="9"/>
      <c r="F83" s="9"/>
      <c r="G83" s="9"/>
      <c r="H83" s="9"/>
      <c r="I83" s="9"/>
      <c r="J83" s="9"/>
      <c r="K83" s="9"/>
      <c r="L83" s="9"/>
      <c r="M83" s="9"/>
      <c r="N83" s="9"/>
      <c r="O83" s="9"/>
      <c r="P83" s="9"/>
      <c r="Q83" s="9"/>
      <c r="R83" s="9"/>
      <c r="S83" s="9"/>
      <c r="T83" s="9"/>
      <c r="U83" s="9"/>
      <c r="V83" s="9"/>
      <c r="W83" s="9"/>
    </row>
    <row r="84" spans="1:23">
      <c r="A84" s="9"/>
      <c r="B84" s="9"/>
      <c r="C84" s="9"/>
      <c r="D84" s="9"/>
      <c r="E84" s="9"/>
      <c r="F84" s="9"/>
      <c r="G84" s="9"/>
      <c r="H84" s="9"/>
      <c r="I84" s="9"/>
      <c r="J84" s="9"/>
      <c r="K84" s="9"/>
      <c r="L84" s="9"/>
      <c r="M84" s="9"/>
      <c r="N84" s="9"/>
      <c r="O84" s="9"/>
      <c r="P84" s="9"/>
      <c r="Q84" s="9"/>
      <c r="R84" s="9"/>
      <c r="S84" s="9"/>
      <c r="T84" s="9"/>
      <c r="U84" s="9"/>
      <c r="V84" s="9"/>
      <c r="W84" s="9"/>
    </row>
    <row r="85" spans="1:23" ht="15.75" customHeight="1">
      <c r="A85" s="9"/>
      <c r="B85" s="9"/>
      <c r="C85" s="9"/>
      <c r="D85" s="9"/>
      <c r="E85" s="9"/>
      <c r="F85" s="9"/>
      <c r="G85" s="9"/>
      <c r="H85" s="9"/>
      <c r="I85" s="9"/>
      <c r="J85" s="9"/>
      <c r="K85" s="9"/>
      <c r="L85" s="9"/>
      <c r="M85" s="9"/>
      <c r="N85" s="9"/>
      <c r="O85" s="9"/>
      <c r="P85" s="9"/>
      <c r="Q85" s="9"/>
      <c r="R85" s="9"/>
      <c r="S85" s="9"/>
      <c r="T85" s="9"/>
      <c r="U85" s="9"/>
      <c r="V85" s="9"/>
      <c r="W85" s="9"/>
    </row>
    <row r="86" spans="1:23">
      <c r="A86" s="9"/>
      <c r="B86" s="9"/>
      <c r="C86" s="9"/>
      <c r="D86" s="9"/>
      <c r="E86" s="9"/>
      <c r="F86" s="9"/>
      <c r="G86" s="9"/>
      <c r="H86" s="9"/>
      <c r="I86" s="9"/>
      <c r="J86" s="9"/>
      <c r="K86" s="9"/>
      <c r="L86" s="9"/>
      <c r="M86" s="9"/>
      <c r="N86" s="9"/>
      <c r="O86" s="9"/>
      <c r="P86" s="9"/>
      <c r="Q86" s="9"/>
      <c r="R86" s="9"/>
      <c r="S86" s="9"/>
      <c r="T86" s="9"/>
      <c r="U86" s="9"/>
      <c r="V86" s="9"/>
      <c r="W86" s="9"/>
    </row>
    <row r="87" spans="1:23">
      <c r="A87" s="9"/>
      <c r="B87" s="9"/>
      <c r="C87" s="9"/>
      <c r="D87" s="9"/>
      <c r="E87" s="9"/>
      <c r="F87" s="9"/>
      <c r="G87" s="9"/>
      <c r="H87" s="9"/>
      <c r="I87" s="9"/>
      <c r="J87" s="9"/>
      <c r="K87" s="9"/>
      <c r="L87" s="9"/>
      <c r="M87" s="9"/>
      <c r="N87" s="9"/>
      <c r="O87" s="9"/>
      <c r="P87" s="9"/>
      <c r="Q87" s="9"/>
      <c r="R87" s="9"/>
      <c r="S87" s="9"/>
      <c r="T87" s="9"/>
      <c r="U87" s="9"/>
      <c r="V87" s="9"/>
      <c r="W87" s="9"/>
    </row>
    <row r="88" spans="1:23">
      <c r="A88" s="9"/>
      <c r="B88" s="9"/>
      <c r="C88" s="9"/>
      <c r="D88" s="9"/>
      <c r="E88" s="9"/>
      <c r="F88" s="9"/>
      <c r="G88" s="9"/>
      <c r="H88" s="9"/>
      <c r="I88" s="9"/>
      <c r="J88" s="9"/>
      <c r="K88" s="9"/>
      <c r="L88" s="9"/>
      <c r="M88" s="9"/>
      <c r="N88" s="9"/>
      <c r="O88" s="9"/>
      <c r="P88" s="9"/>
      <c r="Q88" s="9"/>
      <c r="R88" s="9"/>
      <c r="S88" s="9"/>
      <c r="T88" s="9"/>
      <c r="U88" s="9"/>
      <c r="V88" s="9"/>
      <c r="W88" s="9"/>
    </row>
    <row r="89" spans="1:23">
      <c r="A89" s="9"/>
      <c r="B89" s="9"/>
      <c r="C89" s="9"/>
      <c r="D89" s="9"/>
      <c r="E89" s="9"/>
      <c r="F89" s="9"/>
      <c r="G89" s="9"/>
      <c r="H89" s="9"/>
      <c r="I89" s="9"/>
      <c r="J89" s="9"/>
      <c r="K89" s="9"/>
      <c r="L89" s="9"/>
      <c r="M89" s="9"/>
      <c r="N89" s="9"/>
      <c r="O89" s="9"/>
      <c r="P89" s="9"/>
      <c r="Q89" s="9"/>
      <c r="R89" s="9"/>
      <c r="S89" s="9"/>
      <c r="T89" s="9"/>
      <c r="U89" s="9"/>
      <c r="V89" s="9"/>
      <c r="W89" s="9"/>
    </row>
    <row r="90" spans="1:23">
      <c r="A90" s="9"/>
      <c r="B90" s="9"/>
      <c r="C90" s="9"/>
      <c r="D90" s="9"/>
      <c r="E90" s="9"/>
      <c r="F90" s="9"/>
      <c r="G90" s="9"/>
      <c r="H90" s="9"/>
      <c r="I90" s="9"/>
      <c r="J90" s="9"/>
      <c r="K90" s="9"/>
      <c r="L90" s="9"/>
      <c r="M90" s="9"/>
      <c r="N90" s="9"/>
      <c r="O90" s="9"/>
      <c r="P90" s="9"/>
      <c r="Q90" s="9"/>
      <c r="R90" s="9"/>
      <c r="S90" s="9"/>
      <c r="T90" s="9"/>
      <c r="U90" s="9"/>
      <c r="V90" s="9"/>
      <c r="W90" s="9"/>
    </row>
    <row r="91" spans="1:23">
      <c r="A91" s="9"/>
      <c r="B91" s="9"/>
      <c r="C91" s="9"/>
      <c r="D91" s="9"/>
      <c r="E91" s="9"/>
      <c r="F91" s="9"/>
      <c r="G91" s="9"/>
      <c r="H91" s="9"/>
      <c r="I91" s="9"/>
      <c r="J91" s="9"/>
      <c r="K91" s="9"/>
      <c r="L91" s="9"/>
      <c r="M91" s="9"/>
      <c r="N91" s="9"/>
      <c r="O91" s="9"/>
      <c r="P91" s="9"/>
      <c r="Q91" s="9"/>
      <c r="R91" s="9"/>
      <c r="S91" s="9"/>
      <c r="T91" s="9"/>
      <c r="U91" s="9"/>
      <c r="V91" s="9"/>
      <c r="W91" s="9"/>
    </row>
    <row r="92" spans="1:23">
      <c r="A92" s="9"/>
      <c r="B92" s="9"/>
      <c r="C92" s="9"/>
      <c r="D92" s="9"/>
      <c r="E92" s="9"/>
      <c r="F92" s="9"/>
      <c r="G92" s="9"/>
      <c r="H92" s="9"/>
      <c r="I92" s="9"/>
      <c r="J92" s="9"/>
      <c r="K92" s="9"/>
      <c r="L92" s="9"/>
      <c r="M92" s="9"/>
      <c r="N92" s="9"/>
      <c r="O92" s="9"/>
      <c r="P92" s="9"/>
      <c r="Q92" s="9"/>
      <c r="R92" s="9"/>
      <c r="S92" s="9"/>
      <c r="T92" s="9"/>
      <c r="U92" s="9"/>
      <c r="V92" s="9"/>
      <c r="W92" s="9"/>
    </row>
    <row r="93" spans="1:23">
      <c r="A93" s="9"/>
      <c r="B93" s="9"/>
      <c r="C93" s="9"/>
      <c r="D93" s="9"/>
      <c r="E93" s="9"/>
      <c r="F93" s="9"/>
      <c r="G93" s="9"/>
      <c r="H93" s="9"/>
      <c r="I93" s="9"/>
      <c r="J93" s="9"/>
      <c r="K93" s="9"/>
      <c r="L93" s="9"/>
      <c r="M93" s="9"/>
      <c r="N93" s="9"/>
      <c r="O93" s="9"/>
      <c r="P93" s="9"/>
      <c r="Q93" s="9"/>
      <c r="R93" s="9"/>
      <c r="S93" s="9"/>
      <c r="T93" s="9"/>
      <c r="U93" s="9"/>
      <c r="V93" s="9"/>
      <c r="W93" s="9"/>
    </row>
    <row r="94" spans="1:23">
      <c r="A94" s="9"/>
      <c r="B94" s="9"/>
      <c r="C94" s="9"/>
      <c r="D94" s="9"/>
      <c r="E94" s="9"/>
      <c r="F94" s="9"/>
      <c r="G94" s="9"/>
      <c r="H94" s="9"/>
      <c r="I94" s="9"/>
      <c r="J94" s="9"/>
      <c r="K94" s="9"/>
      <c r="L94" s="9"/>
      <c r="M94" s="9"/>
      <c r="N94" s="9"/>
      <c r="O94" s="9"/>
      <c r="P94" s="9"/>
      <c r="Q94" s="9"/>
      <c r="R94" s="9"/>
      <c r="S94" s="9"/>
      <c r="T94" s="9"/>
      <c r="U94" s="9"/>
      <c r="V94" s="9"/>
      <c r="W94" s="9"/>
    </row>
    <row r="95" spans="1:23">
      <c r="A95" s="9"/>
      <c r="B95" s="9"/>
      <c r="C95" s="9"/>
      <c r="D95" s="9"/>
      <c r="E95" s="9"/>
      <c r="F95" s="9"/>
      <c r="G95" s="9"/>
      <c r="H95" s="9"/>
      <c r="I95" s="9"/>
      <c r="J95" s="9"/>
      <c r="K95" s="9"/>
      <c r="L95" s="9"/>
      <c r="M95" s="9"/>
      <c r="N95" s="9"/>
      <c r="O95" s="9"/>
      <c r="P95" s="9"/>
      <c r="Q95" s="9"/>
      <c r="R95" s="9"/>
      <c r="S95" s="9"/>
      <c r="T95" s="9"/>
      <c r="U95" s="9"/>
      <c r="V95" s="9"/>
      <c r="W95" s="9"/>
    </row>
    <row r="96" spans="1:23">
      <c r="A96" s="9"/>
      <c r="B96" s="9"/>
      <c r="C96" s="9"/>
      <c r="D96" s="9"/>
      <c r="E96" s="9"/>
      <c r="F96" s="9"/>
      <c r="G96" s="9"/>
      <c r="H96" s="9"/>
      <c r="I96" s="9"/>
      <c r="J96" s="9"/>
      <c r="K96" s="9"/>
      <c r="L96" s="9"/>
      <c r="M96" s="9"/>
      <c r="N96" s="9"/>
      <c r="O96" s="9"/>
      <c r="P96" s="9"/>
      <c r="Q96" s="9"/>
      <c r="R96" s="9"/>
      <c r="S96" s="9"/>
      <c r="T96" s="9"/>
      <c r="U96" s="9"/>
      <c r="V96" s="9"/>
      <c r="W96" s="9"/>
    </row>
    <row r="97" spans="1:23">
      <c r="A97" s="9"/>
      <c r="B97" s="9"/>
      <c r="C97" s="9"/>
      <c r="D97" s="9"/>
      <c r="E97" s="9"/>
      <c r="F97" s="9"/>
      <c r="G97" s="9"/>
      <c r="H97" s="9"/>
      <c r="I97" s="9"/>
      <c r="J97" s="9"/>
      <c r="K97" s="9"/>
      <c r="L97" s="9"/>
      <c r="M97" s="9"/>
      <c r="N97" s="9"/>
      <c r="O97" s="9"/>
      <c r="P97" s="9"/>
      <c r="Q97" s="9"/>
      <c r="R97" s="9"/>
      <c r="S97" s="9"/>
      <c r="T97" s="9"/>
      <c r="U97" s="9"/>
      <c r="V97" s="9"/>
      <c r="W97" s="9"/>
    </row>
    <row r="98" spans="1:23">
      <c r="A98" s="9"/>
      <c r="B98" s="9"/>
      <c r="C98" s="9"/>
      <c r="D98" s="9"/>
      <c r="E98" s="9"/>
      <c r="F98" s="9"/>
      <c r="G98" s="9"/>
      <c r="H98" s="9"/>
      <c r="I98" s="9"/>
      <c r="J98" s="9"/>
      <c r="K98" s="9"/>
      <c r="L98" s="9"/>
      <c r="M98" s="9"/>
      <c r="N98" s="9"/>
      <c r="O98" s="9"/>
      <c r="P98" s="9"/>
      <c r="Q98" s="9"/>
      <c r="R98" s="9"/>
      <c r="S98" s="9"/>
      <c r="T98" s="9"/>
      <c r="U98" s="9"/>
      <c r="V98" s="9"/>
      <c r="W98" s="9"/>
    </row>
    <row r="99" spans="1:23">
      <c r="A99" s="9"/>
      <c r="B99" s="9"/>
      <c r="C99" s="9"/>
      <c r="D99" s="9"/>
      <c r="E99" s="9"/>
      <c r="F99" s="9"/>
      <c r="G99" s="9"/>
      <c r="H99" s="9"/>
      <c r="I99" s="9"/>
      <c r="J99" s="9"/>
      <c r="K99" s="9"/>
      <c r="L99" s="9"/>
      <c r="M99" s="9"/>
      <c r="N99" s="9"/>
      <c r="O99" s="9"/>
      <c r="P99" s="9"/>
      <c r="Q99" s="9"/>
      <c r="R99" s="9"/>
      <c r="S99" s="9"/>
      <c r="T99" s="9"/>
      <c r="U99" s="9"/>
      <c r="V99" s="9"/>
      <c r="W99" s="9"/>
    </row>
  </sheetData>
  <sheetProtection password="9A08" sheet="1" objects="1" scenarios="1"/>
  <dataConsolidate/>
  <printOptions horizontalCentered="1"/>
  <pageMargins left="0.39370078740157483" right="0.39370078740157483" top="0.78740157480314965" bottom="0.98425196850393704" header="0" footer="0.31496062992125984"/>
  <pageSetup paperSize="9" scale="54" orientation="portrait" r:id="rId1"/>
  <headerFooter>
    <oddFooter>&amp;L&amp;12Prepared by: Drs. Agustinus Agus Purwanto, SE MM CHA&amp;C&amp;12Top Revenue&amp;R&amp;D</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W96"/>
  <sheetViews>
    <sheetView showGridLines="0" zoomScaleNormal="100" zoomScaleSheetLayoutView="55" workbookViewId="0">
      <selection activeCell="Y13" sqref="Y13"/>
    </sheetView>
  </sheetViews>
  <sheetFormatPr defaultColWidth="2.33203125" defaultRowHeight="10.5" customHeight="1"/>
  <cols>
    <col min="1" max="1" width="3.83203125" customWidth="1"/>
    <col min="2" max="2" width="5.5" customWidth="1"/>
    <col min="3" max="8" width="3.83203125" customWidth="1"/>
    <col min="9" max="9" width="5" customWidth="1"/>
    <col min="10" max="10" width="14" customWidth="1"/>
    <col min="11" max="14" width="15.6640625" customWidth="1"/>
    <col min="15" max="15" width="11.6640625" customWidth="1"/>
    <col min="16" max="16" width="13.83203125" customWidth="1"/>
    <col min="17" max="21" width="12.33203125" customWidth="1"/>
    <col min="22" max="22" width="8" customWidth="1"/>
    <col min="23" max="23" width="2.33203125" customWidth="1"/>
  </cols>
  <sheetData>
    <row r="1" spans="1:23" s="871" customFormat="1" ht="39" customHeight="1"/>
    <row r="2" spans="1:23" s="872" customFormat="1" ht="30" customHeight="1">
      <c r="C2" s="873"/>
      <c r="D2" s="874"/>
      <c r="E2" s="874"/>
      <c r="F2" s="874"/>
      <c r="G2" s="874"/>
      <c r="H2" s="874"/>
    </row>
    <row r="3" spans="1:23" s="875" customFormat="1" ht="45" customHeight="1">
      <c r="C3" s="857"/>
      <c r="D3" s="876"/>
      <c r="E3" s="876"/>
      <c r="F3" s="876"/>
      <c r="G3" s="876"/>
      <c r="H3" s="876"/>
    </row>
    <row r="4" spans="1:23" ht="15" customHeight="1">
      <c r="A4" s="9"/>
      <c r="B4" s="9"/>
      <c r="C4" s="9"/>
      <c r="D4" s="9"/>
      <c r="E4" s="9"/>
      <c r="F4" s="9"/>
      <c r="G4" s="9"/>
      <c r="H4" s="9"/>
      <c r="I4" s="9"/>
      <c r="J4" s="9"/>
      <c r="K4" s="9"/>
      <c r="L4" s="9"/>
      <c r="M4" s="9"/>
      <c r="N4" s="9"/>
      <c r="O4" s="9"/>
      <c r="P4" s="9"/>
      <c r="Q4" s="9"/>
      <c r="R4" s="9"/>
      <c r="S4" s="9"/>
      <c r="T4" s="9"/>
      <c r="U4" s="9"/>
      <c r="V4" s="9"/>
      <c r="W4" s="9"/>
    </row>
    <row r="5" spans="1:23" ht="15" customHeight="1">
      <c r="A5" s="9"/>
      <c r="B5" s="9"/>
      <c r="C5" s="9"/>
      <c r="D5" s="9"/>
      <c r="E5" s="9"/>
      <c r="F5" s="9"/>
      <c r="G5" s="9"/>
      <c r="H5" s="9"/>
      <c r="I5" s="9"/>
      <c r="J5" s="9"/>
      <c r="K5" s="9"/>
      <c r="L5" s="9"/>
      <c r="M5" s="9"/>
      <c r="N5" s="9"/>
      <c r="O5" s="9"/>
      <c r="P5" s="9"/>
      <c r="Q5" s="9"/>
      <c r="R5" s="9"/>
      <c r="S5" s="9"/>
      <c r="T5" s="9"/>
      <c r="U5" s="9"/>
      <c r="V5" s="9"/>
      <c r="W5" s="9"/>
    </row>
    <row r="6" spans="1:23" ht="15" customHeight="1">
      <c r="A6" s="9"/>
      <c r="B6" s="9"/>
      <c r="C6" s="9"/>
      <c r="D6" s="9"/>
      <c r="E6" s="9"/>
      <c r="F6" s="9"/>
      <c r="G6" s="9"/>
      <c r="H6" s="9"/>
      <c r="I6" s="9"/>
      <c r="J6" s="9"/>
      <c r="K6" s="9"/>
      <c r="L6" s="9"/>
      <c r="M6" s="9"/>
      <c r="N6" s="9"/>
      <c r="O6" s="9"/>
      <c r="P6" s="9"/>
      <c r="Q6" s="9"/>
      <c r="R6" s="9"/>
      <c r="S6" s="9"/>
      <c r="T6" s="9"/>
      <c r="U6" s="9"/>
      <c r="V6" s="9"/>
      <c r="W6" s="9"/>
    </row>
    <row r="7" spans="1:23" ht="15" customHeight="1">
      <c r="A7" s="9"/>
      <c r="B7" s="9"/>
      <c r="C7" s="9"/>
      <c r="D7" s="9"/>
      <c r="E7" s="9"/>
      <c r="F7" s="9"/>
      <c r="G7" s="9"/>
      <c r="H7" s="9"/>
      <c r="I7" s="9"/>
      <c r="J7" s="9"/>
      <c r="K7" s="9"/>
      <c r="L7" s="9"/>
      <c r="M7" s="9"/>
      <c r="N7" s="9"/>
      <c r="O7" s="9"/>
      <c r="P7" s="9"/>
      <c r="Q7" s="9"/>
      <c r="R7" s="9"/>
      <c r="S7" s="9"/>
      <c r="T7" s="9"/>
      <c r="U7" s="9"/>
      <c r="V7" s="9"/>
      <c r="W7" s="9"/>
    </row>
    <row r="8" spans="1:23">
      <c r="A8" s="9"/>
      <c r="B8" s="9"/>
      <c r="C8" s="9"/>
      <c r="D8" s="9"/>
      <c r="E8" s="9"/>
      <c r="F8" s="9"/>
      <c r="G8" s="9"/>
      <c r="H8" s="9"/>
      <c r="I8" s="9"/>
      <c r="J8" s="9"/>
      <c r="K8" s="9"/>
      <c r="L8" s="9"/>
      <c r="M8" s="9"/>
      <c r="N8" s="9"/>
      <c r="O8" s="9"/>
      <c r="P8" s="9"/>
      <c r="Q8" s="9"/>
      <c r="R8" s="9"/>
      <c r="S8" s="9"/>
      <c r="T8" s="9"/>
      <c r="U8" s="9"/>
      <c r="V8" s="9"/>
      <c r="W8" s="9"/>
    </row>
    <row r="9" spans="1:23">
      <c r="A9" s="9"/>
      <c r="B9" s="9"/>
      <c r="C9" s="9"/>
      <c r="D9" s="9"/>
      <c r="E9" s="9"/>
      <c r="F9" s="9"/>
      <c r="G9" s="9"/>
      <c r="H9" s="9"/>
      <c r="I9" s="9"/>
      <c r="J9" s="9"/>
      <c r="K9" s="9"/>
      <c r="L9" s="9"/>
      <c r="M9" s="9"/>
      <c r="N9" s="9"/>
      <c r="O9" s="9"/>
      <c r="P9" s="9"/>
      <c r="Q9" s="9"/>
      <c r="R9" s="9"/>
      <c r="S9" s="9"/>
      <c r="T9" s="9"/>
      <c r="U9" s="9"/>
      <c r="V9" s="9"/>
      <c r="W9" s="9"/>
    </row>
    <row r="10" spans="1:23">
      <c r="A10" s="9"/>
      <c r="B10" s="9"/>
      <c r="C10" s="9"/>
      <c r="D10" s="9"/>
      <c r="E10" s="9"/>
      <c r="F10" s="9"/>
      <c r="G10" s="9"/>
      <c r="H10" s="9"/>
      <c r="I10" s="9"/>
      <c r="J10" s="9"/>
      <c r="K10" s="9"/>
      <c r="L10" s="9"/>
      <c r="M10" s="9"/>
      <c r="N10" s="9"/>
      <c r="O10" s="9"/>
      <c r="P10" s="9"/>
      <c r="Q10" s="9"/>
      <c r="R10" s="9"/>
      <c r="S10" s="9"/>
      <c r="T10" s="9"/>
      <c r="U10" s="9"/>
      <c r="V10" s="9"/>
      <c r="W10" s="9"/>
    </row>
    <row r="11" spans="1:23" ht="5.65" customHeight="1">
      <c r="A11" s="9"/>
      <c r="B11" s="9"/>
      <c r="C11" s="9"/>
      <c r="D11" s="9"/>
      <c r="E11" s="9"/>
      <c r="F11" s="9"/>
      <c r="G11" s="9"/>
      <c r="H11" s="9"/>
      <c r="I11" s="9"/>
      <c r="J11" s="9"/>
      <c r="K11" s="9"/>
      <c r="L11" s="9"/>
      <c r="M11" s="9"/>
      <c r="N11" s="9"/>
      <c r="O11" s="9"/>
      <c r="P11" s="9"/>
      <c r="Q11" s="9"/>
      <c r="R11" s="9"/>
      <c r="S11" s="9"/>
      <c r="T11" s="9"/>
      <c r="U11" s="9"/>
      <c r="V11" s="9"/>
      <c r="W11" s="9"/>
    </row>
    <row r="12" spans="1:23">
      <c r="A12" s="9"/>
      <c r="B12" s="9"/>
      <c r="C12" s="9"/>
      <c r="D12" s="9"/>
      <c r="E12" s="9"/>
      <c r="F12" s="9"/>
      <c r="G12" s="9"/>
      <c r="H12" s="9"/>
      <c r="I12" s="9"/>
      <c r="J12" s="9"/>
      <c r="K12" s="9"/>
      <c r="L12" s="9"/>
      <c r="M12" s="9"/>
      <c r="N12" s="9"/>
      <c r="O12" s="9"/>
      <c r="P12" s="9"/>
      <c r="Q12" s="9"/>
      <c r="R12" s="9"/>
      <c r="S12" s="9"/>
      <c r="T12" s="9"/>
      <c r="U12" s="9"/>
      <c r="V12" s="9"/>
      <c r="W12" s="9"/>
    </row>
    <row r="13" spans="1:23">
      <c r="A13" s="9"/>
      <c r="B13" s="9"/>
      <c r="C13" s="9"/>
      <c r="D13" s="9"/>
      <c r="E13" s="9"/>
      <c r="F13" s="9"/>
      <c r="G13" s="9"/>
      <c r="H13" s="9"/>
      <c r="I13" s="9"/>
      <c r="J13" s="9"/>
      <c r="K13" s="9"/>
      <c r="L13" s="9"/>
      <c r="M13" s="9"/>
      <c r="N13" s="9"/>
      <c r="O13" s="9"/>
      <c r="P13" s="9"/>
      <c r="Q13" s="9"/>
      <c r="R13" s="9"/>
      <c r="S13" s="9"/>
      <c r="T13" s="9"/>
      <c r="U13" s="9"/>
      <c r="V13" s="9"/>
      <c r="W13" s="9"/>
    </row>
    <row r="14" spans="1:23">
      <c r="A14" s="9"/>
      <c r="B14" s="9"/>
      <c r="C14" s="9"/>
      <c r="D14" s="9"/>
      <c r="E14" s="9"/>
      <c r="F14" s="9"/>
      <c r="G14" s="9"/>
      <c r="H14" s="9"/>
      <c r="I14" s="9"/>
      <c r="J14" s="9"/>
      <c r="K14" s="9"/>
      <c r="L14" s="9"/>
      <c r="M14" s="9"/>
      <c r="N14" s="9"/>
      <c r="O14" s="9"/>
      <c r="P14" s="9"/>
      <c r="Q14" s="9"/>
      <c r="R14" s="9"/>
      <c r="S14" s="9"/>
      <c r="T14" s="9"/>
      <c r="U14" s="9"/>
      <c r="V14" s="9"/>
      <c r="W14" s="9"/>
    </row>
    <row r="15" spans="1:23">
      <c r="A15" s="9"/>
      <c r="B15" s="9"/>
      <c r="C15" s="9"/>
      <c r="D15" s="9"/>
      <c r="E15" s="9"/>
      <c r="F15" s="9"/>
      <c r="G15" s="9"/>
      <c r="H15" s="9"/>
      <c r="I15" s="9"/>
      <c r="J15" s="9"/>
      <c r="K15" s="9"/>
      <c r="L15" s="9"/>
      <c r="M15" s="9"/>
      <c r="N15" s="9"/>
      <c r="O15" s="9"/>
      <c r="P15" s="9"/>
      <c r="Q15" s="9"/>
      <c r="R15" s="9"/>
      <c r="S15" s="9"/>
      <c r="T15" s="9"/>
      <c r="U15" s="9"/>
      <c r="V15" s="9"/>
      <c r="W15" s="9"/>
    </row>
    <row r="16" spans="1:23">
      <c r="A16" s="9"/>
      <c r="B16" s="9"/>
      <c r="C16" s="9"/>
      <c r="D16" s="9"/>
      <c r="E16" s="9"/>
      <c r="F16" s="9"/>
      <c r="G16" s="9"/>
      <c r="H16" s="9"/>
      <c r="I16" s="9"/>
      <c r="J16" s="9"/>
      <c r="K16" s="9"/>
      <c r="L16" s="9"/>
      <c r="M16" s="9"/>
      <c r="N16" s="9"/>
      <c r="O16" s="9"/>
      <c r="P16" s="9"/>
      <c r="Q16" s="9"/>
      <c r="R16" s="9"/>
      <c r="S16" s="9"/>
      <c r="T16" s="9"/>
      <c r="U16" s="9"/>
      <c r="V16" s="9"/>
      <c r="W16" s="9"/>
    </row>
    <row r="17" spans="1:23">
      <c r="A17" s="9"/>
      <c r="B17" s="9"/>
      <c r="C17" s="9"/>
      <c r="D17" s="9"/>
      <c r="E17" s="9"/>
      <c r="F17" s="9"/>
      <c r="G17" s="9"/>
      <c r="H17" s="9"/>
      <c r="I17" s="9"/>
      <c r="J17" s="9"/>
      <c r="K17" s="9"/>
      <c r="L17" s="9"/>
      <c r="M17" s="9"/>
      <c r="N17" s="9"/>
      <c r="O17" s="9"/>
      <c r="P17" s="9"/>
      <c r="Q17" s="9"/>
      <c r="R17" s="9"/>
      <c r="S17" s="9"/>
      <c r="T17" s="9"/>
      <c r="U17" s="9"/>
      <c r="V17" s="9"/>
      <c r="W17" s="9"/>
    </row>
    <row r="18" spans="1:23">
      <c r="A18" s="9"/>
      <c r="B18" s="9"/>
      <c r="C18" s="9"/>
      <c r="D18" s="9"/>
      <c r="E18" s="9"/>
      <c r="F18" s="9"/>
      <c r="G18" s="9"/>
      <c r="H18" s="9"/>
      <c r="I18" s="9"/>
      <c r="J18" s="9"/>
      <c r="K18" s="9"/>
      <c r="L18" s="9"/>
      <c r="M18" s="9"/>
      <c r="N18" s="9"/>
      <c r="O18" s="9"/>
      <c r="P18" s="9"/>
      <c r="Q18" s="9"/>
      <c r="R18" s="9"/>
      <c r="S18" s="9"/>
      <c r="T18" s="9"/>
      <c r="U18" s="9"/>
      <c r="V18" s="9"/>
      <c r="W18" s="9"/>
    </row>
    <row r="19" spans="1:23">
      <c r="A19" s="9"/>
      <c r="B19" s="9"/>
      <c r="C19" s="9"/>
      <c r="D19" s="9"/>
      <c r="E19" s="9"/>
      <c r="F19" s="9"/>
      <c r="G19" s="9"/>
      <c r="H19" s="9"/>
      <c r="I19" s="9"/>
      <c r="J19" s="9"/>
      <c r="K19" s="9"/>
      <c r="L19" s="9"/>
      <c r="M19" s="9"/>
      <c r="N19" s="9"/>
      <c r="O19" s="9"/>
      <c r="P19" s="9"/>
      <c r="Q19" s="9"/>
      <c r="R19" s="9"/>
      <c r="S19" s="9"/>
      <c r="T19" s="9"/>
      <c r="U19" s="9"/>
      <c r="V19" s="9"/>
      <c r="W19" s="9"/>
    </row>
    <row r="20" spans="1:23" ht="15.75" customHeight="1">
      <c r="A20" s="9"/>
      <c r="B20" s="9"/>
      <c r="C20" s="9"/>
      <c r="D20" s="9"/>
      <c r="E20" s="9"/>
      <c r="F20" s="9"/>
      <c r="G20" s="9"/>
      <c r="H20" s="9"/>
      <c r="I20" s="9"/>
      <c r="J20" s="9"/>
      <c r="K20" s="9"/>
      <c r="L20" s="9"/>
      <c r="M20" s="9"/>
      <c r="N20" s="9"/>
      <c r="O20" s="9"/>
      <c r="P20" s="9"/>
      <c r="Q20" s="9"/>
      <c r="R20" s="9"/>
      <c r="S20" s="9"/>
      <c r="T20" s="9"/>
      <c r="U20" s="9"/>
      <c r="V20" s="9"/>
      <c r="W20" s="9"/>
    </row>
    <row r="21" spans="1:23">
      <c r="A21" s="9"/>
      <c r="B21" s="9"/>
      <c r="C21" s="9"/>
      <c r="D21" s="9"/>
      <c r="E21" s="9"/>
      <c r="F21" s="9"/>
      <c r="G21" s="9"/>
      <c r="H21" s="9"/>
      <c r="I21" s="9"/>
      <c r="J21" s="9"/>
      <c r="K21" s="9"/>
      <c r="L21" s="9"/>
      <c r="M21" s="9"/>
      <c r="N21" s="9"/>
      <c r="O21" s="9"/>
      <c r="P21" s="9"/>
      <c r="Q21" s="9"/>
      <c r="R21" s="9"/>
      <c r="S21" s="9"/>
      <c r="T21" s="9"/>
      <c r="U21" s="9"/>
      <c r="V21" s="9"/>
      <c r="W21" s="9"/>
    </row>
    <row r="22" spans="1:23">
      <c r="A22" s="9"/>
      <c r="B22" s="9"/>
      <c r="C22" s="9"/>
      <c r="D22" s="9"/>
      <c r="E22" s="9"/>
      <c r="F22" s="9"/>
      <c r="G22" s="9"/>
      <c r="H22" s="9"/>
      <c r="I22" s="9"/>
      <c r="J22" s="9"/>
      <c r="K22" s="9"/>
      <c r="L22" s="9"/>
      <c r="M22" s="9"/>
      <c r="N22" s="9"/>
      <c r="O22" s="9"/>
      <c r="P22" s="9"/>
      <c r="Q22" s="9"/>
      <c r="R22" s="9"/>
      <c r="S22" s="9"/>
      <c r="T22" s="9"/>
      <c r="U22" s="9"/>
      <c r="V22" s="9"/>
      <c r="W22" s="9"/>
    </row>
    <row r="23" spans="1:23">
      <c r="A23" s="9"/>
      <c r="B23" s="9"/>
      <c r="C23" s="9"/>
      <c r="D23" s="9"/>
      <c r="E23" s="9"/>
      <c r="F23" s="9"/>
      <c r="G23" s="9"/>
      <c r="H23" s="9"/>
      <c r="I23" s="9"/>
      <c r="J23" s="9"/>
      <c r="K23" s="9"/>
      <c r="L23" s="9"/>
      <c r="M23" s="9"/>
      <c r="N23" s="9"/>
      <c r="O23" s="9"/>
      <c r="P23" s="9"/>
      <c r="Q23" s="9"/>
      <c r="R23" s="9"/>
      <c r="S23" s="9"/>
      <c r="T23" s="9"/>
      <c r="U23" s="9"/>
      <c r="V23" s="9"/>
      <c r="W23" s="9"/>
    </row>
    <row r="24" spans="1:23">
      <c r="A24" s="9"/>
      <c r="B24" s="9"/>
      <c r="C24" s="9"/>
      <c r="D24" s="9"/>
      <c r="E24" s="9"/>
      <c r="F24" s="9"/>
      <c r="G24" s="9"/>
      <c r="H24" s="9"/>
      <c r="I24" s="9"/>
      <c r="J24" s="9"/>
      <c r="K24" s="9"/>
      <c r="L24" s="9"/>
      <c r="M24" s="9"/>
      <c r="N24" s="9"/>
      <c r="O24" s="9"/>
      <c r="P24" s="9"/>
      <c r="Q24" s="9"/>
      <c r="R24" s="9"/>
      <c r="S24" s="9"/>
      <c r="T24" s="9"/>
      <c r="U24" s="9"/>
      <c r="V24" s="9"/>
      <c r="W24" s="9"/>
    </row>
    <row r="25" spans="1:23">
      <c r="A25" s="9"/>
      <c r="B25" s="9"/>
      <c r="C25" s="9"/>
      <c r="D25" s="9"/>
      <c r="E25" s="9"/>
      <c r="F25" s="9"/>
      <c r="G25" s="9"/>
      <c r="H25" s="9"/>
      <c r="I25" s="9"/>
      <c r="J25" s="9"/>
      <c r="K25" s="9"/>
      <c r="L25" s="9"/>
      <c r="M25" s="9"/>
      <c r="N25" s="9"/>
      <c r="O25" s="9"/>
      <c r="P25" s="9"/>
      <c r="Q25" s="9"/>
      <c r="R25" s="9"/>
      <c r="S25" s="9"/>
      <c r="T25" s="9"/>
      <c r="U25" s="9"/>
      <c r="V25" s="9"/>
      <c r="W25" s="9"/>
    </row>
    <row r="26" spans="1:23">
      <c r="A26" s="9"/>
      <c r="B26" s="9"/>
      <c r="C26" s="9"/>
      <c r="D26" s="9"/>
      <c r="E26" s="9"/>
      <c r="F26" s="9"/>
      <c r="G26" s="9"/>
      <c r="H26" s="9"/>
      <c r="I26" s="9"/>
      <c r="J26" s="9"/>
      <c r="K26" s="9"/>
      <c r="L26" s="9"/>
      <c r="M26" s="9"/>
      <c r="N26" s="9"/>
      <c r="O26" s="9"/>
      <c r="P26" s="9"/>
      <c r="Q26" s="9"/>
      <c r="R26" s="9"/>
      <c r="S26" s="9"/>
      <c r="T26" s="9"/>
      <c r="U26" s="9"/>
      <c r="V26" s="9"/>
      <c r="W26" s="9"/>
    </row>
    <row r="27" spans="1:23">
      <c r="A27" s="9"/>
      <c r="B27" s="9"/>
      <c r="C27" s="9"/>
      <c r="D27" s="9"/>
      <c r="E27" s="9"/>
      <c r="F27" s="9"/>
      <c r="G27" s="9"/>
      <c r="H27" s="9"/>
      <c r="I27" s="9"/>
      <c r="J27" s="9"/>
      <c r="K27" s="9"/>
      <c r="L27" s="9"/>
      <c r="M27" s="9"/>
      <c r="N27" s="9"/>
      <c r="O27" s="9"/>
      <c r="P27" s="9"/>
      <c r="Q27" s="9"/>
      <c r="R27" s="9"/>
      <c r="S27" s="9"/>
      <c r="T27" s="9"/>
      <c r="U27" s="9"/>
      <c r="V27" s="9"/>
      <c r="W27" s="9"/>
    </row>
    <row r="28" spans="1:23">
      <c r="A28" s="9"/>
      <c r="B28" s="9"/>
      <c r="C28" s="9"/>
      <c r="D28" s="9"/>
      <c r="E28" s="9"/>
      <c r="F28" s="9"/>
      <c r="G28" s="9"/>
      <c r="H28" s="9"/>
      <c r="I28" s="9"/>
      <c r="J28" s="9"/>
      <c r="K28" s="9"/>
      <c r="L28" s="9"/>
      <c r="M28" s="9"/>
      <c r="N28" s="9"/>
      <c r="O28" s="9"/>
      <c r="P28" s="9"/>
      <c r="Q28" s="9"/>
      <c r="R28" s="9"/>
      <c r="S28" s="9"/>
      <c r="T28" s="9"/>
      <c r="U28" s="9"/>
      <c r="V28" s="9"/>
      <c r="W28" s="9"/>
    </row>
    <row r="29" spans="1:23">
      <c r="A29" s="9"/>
      <c r="B29" s="9"/>
      <c r="C29" s="9"/>
      <c r="D29" s="9"/>
      <c r="E29" s="9"/>
      <c r="F29" s="9"/>
      <c r="G29" s="9"/>
      <c r="H29" s="9"/>
      <c r="I29" s="9"/>
      <c r="J29" s="9"/>
      <c r="K29" s="9"/>
      <c r="L29" s="9"/>
      <c r="M29" s="9"/>
      <c r="N29" s="9"/>
      <c r="O29" s="9"/>
      <c r="P29" s="9"/>
      <c r="Q29" s="9"/>
      <c r="R29" s="9"/>
      <c r="S29" s="9"/>
      <c r="T29" s="9"/>
      <c r="U29" s="9"/>
      <c r="V29" s="9"/>
      <c r="W29" s="9"/>
    </row>
    <row r="30" spans="1:23">
      <c r="A30" s="9"/>
      <c r="B30" s="9"/>
      <c r="C30" s="9"/>
      <c r="D30" s="9"/>
      <c r="E30" s="9"/>
      <c r="F30" s="9"/>
      <c r="G30" s="9"/>
      <c r="H30" s="9"/>
      <c r="I30" s="9"/>
      <c r="J30" s="9"/>
      <c r="K30" s="9"/>
      <c r="L30" s="9"/>
      <c r="M30" s="9"/>
      <c r="N30" s="9"/>
      <c r="O30" s="9"/>
      <c r="P30" s="9"/>
      <c r="Q30" s="9"/>
      <c r="R30" s="9"/>
      <c r="S30" s="9"/>
      <c r="T30" s="9"/>
      <c r="U30" s="9"/>
      <c r="V30" s="9"/>
      <c r="W30" s="9"/>
    </row>
    <row r="31" spans="1:23">
      <c r="A31" s="9"/>
      <c r="B31" s="9"/>
      <c r="C31" s="9"/>
      <c r="D31" s="9"/>
      <c r="E31" s="9"/>
      <c r="F31" s="9"/>
      <c r="G31" s="9"/>
      <c r="H31" s="9"/>
      <c r="I31" s="9"/>
      <c r="J31" s="9"/>
      <c r="K31" s="9"/>
      <c r="L31" s="9"/>
      <c r="M31" s="9"/>
      <c r="N31" s="9"/>
      <c r="O31" s="9"/>
      <c r="P31" s="9"/>
      <c r="Q31" s="9"/>
      <c r="R31" s="9"/>
      <c r="S31" s="9"/>
      <c r="T31" s="9"/>
      <c r="U31" s="9"/>
      <c r="V31" s="9"/>
      <c r="W31" s="9"/>
    </row>
    <row r="32" spans="1:23">
      <c r="A32" s="9"/>
      <c r="B32" s="9"/>
      <c r="C32" s="9"/>
      <c r="D32" s="9"/>
      <c r="E32" s="9"/>
      <c r="F32" s="9"/>
      <c r="G32" s="9"/>
      <c r="H32" s="9"/>
      <c r="I32" s="9"/>
      <c r="J32" s="9"/>
      <c r="K32" s="9"/>
      <c r="L32" s="9"/>
      <c r="M32" s="9"/>
      <c r="N32" s="9"/>
      <c r="O32" s="9"/>
      <c r="P32" s="9"/>
      <c r="Q32" s="9"/>
      <c r="R32" s="9"/>
      <c r="S32" s="9"/>
      <c r="T32" s="9"/>
      <c r="U32" s="9"/>
      <c r="V32" s="9"/>
      <c r="W32" s="9"/>
    </row>
    <row r="33" spans="1:23">
      <c r="A33" s="9"/>
      <c r="B33" s="9"/>
      <c r="C33" s="9"/>
      <c r="D33" s="9"/>
      <c r="E33" s="9"/>
      <c r="F33" s="9"/>
      <c r="G33" s="9"/>
      <c r="H33" s="9"/>
      <c r="I33" s="9"/>
      <c r="J33" s="9"/>
      <c r="K33" s="9"/>
      <c r="L33" s="9"/>
      <c r="M33" s="9"/>
      <c r="N33" s="9"/>
      <c r="O33" s="9"/>
      <c r="P33" s="9"/>
      <c r="Q33" s="9"/>
      <c r="R33" s="9"/>
      <c r="S33" s="9"/>
      <c r="T33" s="9"/>
      <c r="U33" s="9"/>
      <c r="V33" s="9"/>
      <c r="W33" s="9"/>
    </row>
    <row r="34" spans="1:23">
      <c r="A34" s="9"/>
      <c r="B34" s="9"/>
      <c r="C34" s="9"/>
      <c r="D34" s="9"/>
      <c r="E34" s="9"/>
      <c r="F34" s="9"/>
      <c r="G34" s="9"/>
      <c r="H34" s="9"/>
      <c r="I34" s="9"/>
      <c r="J34" s="9"/>
      <c r="K34" s="9"/>
      <c r="L34" s="9"/>
      <c r="M34" s="9"/>
      <c r="N34" s="9"/>
      <c r="O34" s="9"/>
      <c r="P34" s="9"/>
      <c r="Q34" s="9"/>
      <c r="R34" s="9"/>
      <c r="S34" s="9"/>
      <c r="T34" s="9"/>
      <c r="U34" s="9"/>
      <c r="V34" s="9"/>
      <c r="W34" s="9"/>
    </row>
    <row r="35" spans="1:23">
      <c r="A35" s="9"/>
      <c r="B35" s="9"/>
      <c r="C35" s="9"/>
      <c r="D35" s="9"/>
      <c r="E35" s="9"/>
      <c r="F35" s="9"/>
      <c r="G35" s="9"/>
      <c r="H35" s="9"/>
      <c r="I35" s="9"/>
      <c r="J35" s="9"/>
      <c r="K35" s="9"/>
      <c r="L35" s="9"/>
      <c r="M35" s="9"/>
      <c r="N35" s="9"/>
      <c r="O35" s="9"/>
      <c r="P35" s="9"/>
      <c r="Q35" s="9"/>
      <c r="R35" s="9"/>
      <c r="S35" s="9"/>
      <c r="T35" s="9"/>
      <c r="U35" s="9"/>
      <c r="V35" s="9"/>
      <c r="W35" s="9"/>
    </row>
    <row r="36" spans="1:23">
      <c r="A36" s="9"/>
      <c r="B36" s="9"/>
      <c r="C36" s="9"/>
      <c r="D36" s="9"/>
      <c r="E36" s="9"/>
      <c r="F36" s="9"/>
      <c r="G36" s="9"/>
      <c r="H36" s="9"/>
      <c r="I36" s="9"/>
      <c r="J36" s="9"/>
      <c r="K36" s="9"/>
      <c r="L36" s="9"/>
      <c r="M36" s="9"/>
      <c r="N36" s="9"/>
      <c r="O36" s="9"/>
      <c r="P36" s="9"/>
      <c r="Q36" s="9"/>
      <c r="R36" s="9"/>
      <c r="S36" s="9"/>
      <c r="T36" s="9"/>
      <c r="U36" s="9"/>
      <c r="V36" s="9"/>
      <c r="W36" s="9"/>
    </row>
    <row r="37" spans="1:23">
      <c r="A37" s="9"/>
      <c r="B37" s="9"/>
      <c r="C37" s="9"/>
      <c r="D37" s="9"/>
      <c r="E37" s="9"/>
      <c r="F37" s="9"/>
      <c r="G37" s="9"/>
      <c r="H37" s="9"/>
      <c r="I37" s="9"/>
      <c r="J37" s="9"/>
      <c r="K37" s="9"/>
      <c r="L37" s="9"/>
      <c r="M37" s="9"/>
      <c r="N37" s="9"/>
      <c r="O37" s="9"/>
      <c r="P37" s="9"/>
      <c r="Q37" s="9"/>
      <c r="R37" s="9"/>
      <c r="S37" s="9"/>
      <c r="T37" s="9"/>
      <c r="U37" s="9"/>
      <c r="V37" s="9"/>
      <c r="W37" s="9"/>
    </row>
    <row r="38" spans="1:23">
      <c r="A38" s="9"/>
      <c r="B38" s="9"/>
      <c r="C38" s="9"/>
      <c r="D38" s="9"/>
      <c r="E38" s="9"/>
      <c r="F38" s="9"/>
      <c r="G38" s="9"/>
      <c r="H38" s="9"/>
      <c r="I38" s="9"/>
      <c r="J38" s="9"/>
      <c r="K38" s="9"/>
      <c r="L38" s="9"/>
      <c r="M38" s="9"/>
      <c r="N38" s="9"/>
      <c r="O38" s="9"/>
      <c r="P38" s="9"/>
      <c r="Q38" s="9"/>
      <c r="R38" s="9"/>
      <c r="S38" s="9"/>
      <c r="T38" s="9"/>
      <c r="U38" s="9"/>
      <c r="V38" s="9"/>
      <c r="W38" s="9"/>
    </row>
    <row r="39" spans="1:23">
      <c r="A39" s="9"/>
      <c r="B39" s="9"/>
      <c r="C39" s="9"/>
      <c r="D39" s="9"/>
      <c r="E39" s="9"/>
      <c r="F39" s="9"/>
      <c r="G39" s="9"/>
      <c r="H39" s="9"/>
      <c r="I39" s="9"/>
      <c r="J39" s="9"/>
      <c r="K39" s="9"/>
      <c r="L39" s="9"/>
      <c r="M39" s="9"/>
      <c r="N39" s="9"/>
      <c r="O39" s="9"/>
      <c r="P39" s="9"/>
      <c r="Q39" s="9"/>
      <c r="R39" s="9"/>
      <c r="S39" s="9"/>
      <c r="T39" s="9"/>
      <c r="U39" s="9"/>
      <c r="V39" s="9"/>
      <c r="W39" s="9"/>
    </row>
    <row r="40" spans="1:23">
      <c r="A40" s="9"/>
      <c r="B40" s="9"/>
      <c r="C40" s="9"/>
      <c r="D40" s="9"/>
      <c r="E40" s="9"/>
      <c r="F40" s="9"/>
      <c r="G40" s="9"/>
      <c r="H40" s="9"/>
      <c r="I40" s="9"/>
      <c r="J40" s="9"/>
      <c r="K40" s="9"/>
      <c r="L40" s="9"/>
      <c r="M40" s="9"/>
      <c r="N40" s="9"/>
      <c r="O40" s="9"/>
      <c r="P40" s="9"/>
      <c r="Q40" s="9"/>
      <c r="R40" s="9"/>
      <c r="S40" s="9"/>
      <c r="T40" s="9"/>
      <c r="U40" s="9"/>
      <c r="V40" s="9"/>
      <c r="W40" s="9"/>
    </row>
    <row r="41" spans="1:23">
      <c r="A41" s="9"/>
      <c r="B41" s="9"/>
      <c r="C41" s="9"/>
      <c r="D41" s="9"/>
      <c r="E41" s="9"/>
      <c r="F41" s="9"/>
      <c r="G41" s="9"/>
      <c r="H41" s="9"/>
      <c r="I41" s="9"/>
      <c r="J41" s="9"/>
      <c r="K41" s="9"/>
      <c r="L41" s="9"/>
      <c r="M41" s="9"/>
      <c r="N41" s="9"/>
      <c r="O41" s="9"/>
      <c r="P41" s="9"/>
      <c r="Q41" s="9"/>
      <c r="R41" s="9"/>
      <c r="S41" s="9"/>
      <c r="T41" s="9"/>
      <c r="U41" s="9"/>
      <c r="V41" s="9"/>
      <c r="W41" s="9"/>
    </row>
    <row r="42" spans="1:23">
      <c r="A42" s="9"/>
      <c r="B42" s="9"/>
      <c r="C42" s="9"/>
      <c r="D42" s="9"/>
      <c r="E42" s="9"/>
      <c r="F42" s="9"/>
      <c r="G42" s="9"/>
      <c r="H42" s="9"/>
      <c r="I42" s="9"/>
      <c r="J42" s="9"/>
      <c r="K42" s="9"/>
      <c r="L42" s="9"/>
      <c r="M42" s="9"/>
      <c r="N42" s="9"/>
      <c r="O42" s="9"/>
      <c r="P42" s="9"/>
      <c r="Q42" s="9"/>
      <c r="R42" s="9"/>
      <c r="S42" s="9"/>
      <c r="T42" s="9"/>
      <c r="U42" s="9"/>
      <c r="V42" s="9"/>
      <c r="W42" s="9"/>
    </row>
    <row r="43" spans="1:23">
      <c r="A43" s="9"/>
      <c r="B43" s="9"/>
      <c r="C43" s="9"/>
      <c r="D43" s="9"/>
      <c r="E43" s="9"/>
      <c r="F43" s="9"/>
      <c r="G43" s="9"/>
      <c r="H43" s="9"/>
      <c r="I43" s="9"/>
      <c r="J43" s="9"/>
      <c r="K43" s="9"/>
      <c r="L43" s="9"/>
      <c r="M43" s="9"/>
      <c r="N43" s="9"/>
      <c r="O43" s="9"/>
      <c r="P43" s="9"/>
      <c r="Q43" s="9"/>
      <c r="R43" s="9"/>
      <c r="S43" s="9"/>
      <c r="T43" s="9"/>
      <c r="U43" s="9"/>
      <c r="V43" s="9"/>
      <c r="W43" s="9"/>
    </row>
    <row r="44" spans="1:23">
      <c r="A44" s="9"/>
      <c r="B44" s="9"/>
      <c r="C44" s="9"/>
      <c r="D44" s="9"/>
      <c r="E44" s="9"/>
      <c r="F44" s="9"/>
      <c r="G44" s="9"/>
      <c r="H44" s="9"/>
      <c r="I44" s="9"/>
      <c r="J44" s="9"/>
      <c r="K44" s="9"/>
      <c r="L44" s="9"/>
      <c r="M44" s="9"/>
      <c r="N44" s="9"/>
      <c r="O44" s="9"/>
      <c r="P44" s="9"/>
      <c r="Q44" s="9"/>
      <c r="R44" s="9"/>
      <c r="S44" s="9"/>
      <c r="T44" s="9"/>
      <c r="U44" s="9"/>
      <c r="V44" s="9"/>
      <c r="W44" s="9"/>
    </row>
    <row r="45" spans="1:23">
      <c r="A45" s="9"/>
      <c r="B45" s="9"/>
      <c r="C45" s="9"/>
      <c r="D45" s="9"/>
      <c r="E45" s="9"/>
      <c r="F45" s="9"/>
      <c r="G45" s="9"/>
      <c r="H45" s="9"/>
      <c r="I45" s="9"/>
      <c r="J45" s="9"/>
      <c r="K45" s="9"/>
      <c r="L45" s="9"/>
      <c r="M45" s="9"/>
      <c r="N45" s="9"/>
      <c r="O45" s="9"/>
      <c r="P45" s="9"/>
      <c r="Q45" s="9"/>
      <c r="R45" s="9"/>
      <c r="S45" s="9"/>
      <c r="T45" s="9"/>
      <c r="U45" s="9"/>
      <c r="V45" s="9"/>
      <c r="W45" s="9"/>
    </row>
    <row r="46" spans="1:23" ht="15.75" customHeight="1">
      <c r="A46" s="9"/>
      <c r="B46" s="9"/>
      <c r="C46" s="9"/>
      <c r="D46" s="9"/>
      <c r="E46" s="9"/>
      <c r="F46" s="9"/>
      <c r="G46" s="9"/>
      <c r="H46" s="9"/>
      <c r="I46" s="9"/>
      <c r="J46" s="9"/>
      <c r="K46" s="9"/>
      <c r="L46" s="9"/>
      <c r="M46" s="9"/>
      <c r="N46" s="9"/>
      <c r="O46" s="9"/>
      <c r="P46" s="9"/>
      <c r="Q46" s="9"/>
      <c r="R46" s="9"/>
      <c r="S46" s="9"/>
      <c r="T46" s="9"/>
      <c r="U46" s="9"/>
      <c r="V46" s="9"/>
      <c r="W46" s="9"/>
    </row>
    <row r="47" spans="1:23">
      <c r="A47" s="9"/>
      <c r="B47" s="9"/>
      <c r="C47" s="9"/>
      <c r="D47" s="9"/>
      <c r="E47" s="9"/>
      <c r="F47" s="9"/>
      <c r="G47" s="9"/>
      <c r="H47" s="9"/>
      <c r="I47" s="9"/>
      <c r="J47" s="9"/>
      <c r="K47" s="9"/>
      <c r="L47" s="9"/>
      <c r="M47" s="9"/>
      <c r="N47" s="9"/>
      <c r="O47" s="9"/>
      <c r="P47" s="9"/>
      <c r="Q47" s="9"/>
      <c r="R47" s="9"/>
      <c r="S47" s="9"/>
      <c r="T47" s="9"/>
      <c r="U47" s="9"/>
      <c r="V47" s="9"/>
      <c r="W47" s="9"/>
    </row>
    <row r="48" spans="1:23">
      <c r="A48" s="9"/>
      <c r="B48" s="9"/>
      <c r="C48" s="9"/>
      <c r="D48" s="9"/>
      <c r="E48" s="9"/>
      <c r="F48" s="9"/>
      <c r="G48" s="9"/>
      <c r="H48" s="9"/>
      <c r="I48" s="9"/>
      <c r="J48" s="9"/>
      <c r="K48" s="9"/>
      <c r="L48" s="9"/>
      <c r="M48" s="9"/>
      <c r="N48" s="9"/>
      <c r="O48" s="9"/>
      <c r="P48" s="9"/>
      <c r="Q48" s="9"/>
      <c r="R48" s="9"/>
      <c r="S48" s="9"/>
      <c r="T48" s="9"/>
      <c r="U48" s="9"/>
      <c r="V48" s="9"/>
      <c r="W48" s="9"/>
    </row>
    <row r="49" spans="1:23">
      <c r="A49" s="9"/>
      <c r="B49" s="9"/>
      <c r="C49" s="9"/>
      <c r="D49" s="9"/>
      <c r="E49" s="9"/>
      <c r="F49" s="9"/>
      <c r="G49" s="9"/>
      <c r="H49" s="9"/>
      <c r="I49" s="9"/>
      <c r="J49" s="9"/>
      <c r="K49" s="9"/>
      <c r="L49" s="9"/>
      <c r="M49" s="9"/>
      <c r="N49" s="9"/>
      <c r="O49" s="9"/>
      <c r="P49" s="9"/>
      <c r="Q49" s="9"/>
      <c r="R49" s="9"/>
      <c r="S49" s="9"/>
      <c r="T49" s="9"/>
      <c r="U49" s="9"/>
      <c r="V49" s="9"/>
      <c r="W49" s="9"/>
    </row>
    <row r="50" spans="1:23">
      <c r="A50" s="9"/>
      <c r="B50" s="9"/>
      <c r="C50" s="9"/>
      <c r="D50" s="9"/>
      <c r="E50" s="9"/>
      <c r="F50" s="9"/>
      <c r="G50" s="9"/>
      <c r="H50" s="9"/>
      <c r="I50" s="9"/>
      <c r="J50" s="9"/>
      <c r="K50" s="9"/>
      <c r="L50" s="9"/>
      <c r="M50" s="9"/>
      <c r="N50" s="9"/>
      <c r="O50" s="9"/>
      <c r="P50" s="9"/>
      <c r="Q50" s="9"/>
      <c r="R50" s="9"/>
      <c r="S50" s="9"/>
      <c r="T50" s="9"/>
      <c r="U50" s="9"/>
      <c r="V50" s="9"/>
      <c r="W50" s="9"/>
    </row>
    <row r="51" spans="1:23">
      <c r="A51" s="9"/>
      <c r="B51" s="9"/>
      <c r="C51" s="9"/>
      <c r="D51" s="9"/>
      <c r="E51" s="9"/>
      <c r="F51" s="9"/>
      <c r="G51" s="9"/>
      <c r="H51" s="9"/>
      <c r="I51" s="9"/>
      <c r="J51" s="9"/>
      <c r="K51" s="9"/>
      <c r="L51" s="9"/>
      <c r="M51" s="9"/>
      <c r="N51" s="9"/>
      <c r="O51" s="9"/>
      <c r="P51" s="9"/>
      <c r="Q51" s="9"/>
      <c r="R51" s="9"/>
      <c r="S51" s="9"/>
      <c r="T51" s="9"/>
      <c r="U51" s="9"/>
      <c r="V51" s="9"/>
      <c r="W51" s="9"/>
    </row>
    <row r="52" spans="1:23">
      <c r="A52" s="9"/>
      <c r="B52" s="9"/>
      <c r="C52" s="9"/>
      <c r="D52" s="9"/>
      <c r="E52" s="9"/>
      <c r="F52" s="9"/>
      <c r="G52" s="9"/>
      <c r="H52" s="9"/>
      <c r="I52" s="9"/>
      <c r="J52" s="9"/>
      <c r="K52" s="9"/>
      <c r="L52" s="9"/>
      <c r="M52" s="9"/>
      <c r="N52" s="9"/>
      <c r="O52" s="9"/>
      <c r="P52" s="9"/>
      <c r="Q52" s="9"/>
      <c r="R52" s="9"/>
      <c r="S52" s="9"/>
      <c r="T52" s="9"/>
      <c r="U52" s="9"/>
      <c r="V52" s="9"/>
      <c r="W52" s="9"/>
    </row>
    <row r="53" spans="1:23">
      <c r="A53" s="9"/>
      <c r="B53" s="9"/>
      <c r="C53" s="9"/>
      <c r="D53" s="9"/>
      <c r="E53" s="9"/>
      <c r="F53" s="9"/>
      <c r="G53" s="9"/>
      <c r="H53" s="9"/>
      <c r="I53" s="9"/>
      <c r="J53" s="9"/>
      <c r="K53" s="9"/>
      <c r="L53" s="9"/>
      <c r="M53" s="9"/>
      <c r="N53" s="9"/>
      <c r="O53" s="9"/>
      <c r="P53" s="9"/>
      <c r="Q53" s="9"/>
      <c r="R53" s="9"/>
      <c r="S53" s="9"/>
      <c r="T53" s="9"/>
      <c r="U53" s="9"/>
      <c r="V53" s="9"/>
      <c r="W53" s="9"/>
    </row>
    <row r="54" spans="1:23">
      <c r="A54" s="9"/>
      <c r="B54" s="9"/>
      <c r="C54" s="9"/>
      <c r="D54" s="9"/>
      <c r="E54" s="9"/>
      <c r="F54" s="9"/>
      <c r="G54" s="9"/>
      <c r="H54" s="9"/>
      <c r="I54" s="9"/>
      <c r="J54" s="9"/>
      <c r="K54" s="9"/>
      <c r="L54" s="9"/>
      <c r="M54" s="9"/>
      <c r="N54" s="9"/>
      <c r="O54" s="9"/>
      <c r="P54" s="9"/>
      <c r="Q54" s="9"/>
      <c r="R54" s="9"/>
      <c r="S54" s="9"/>
      <c r="T54" s="9"/>
      <c r="U54" s="9"/>
      <c r="V54" s="9"/>
      <c r="W54" s="9"/>
    </row>
    <row r="55" spans="1:23">
      <c r="A55" s="9"/>
      <c r="B55" s="9"/>
      <c r="C55" s="9"/>
      <c r="D55" s="9"/>
      <c r="E55" s="9"/>
      <c r="F55" s="9"/>
      <c r="G55" s="9"/>
      <c r="H55" s="9"/>
      <c r="I55" s="9"/>
      <c r="J55" s="9"/>
      <c r="K55" s="9"/>
      <c r="L55" s="9"/>
      <c r="M55" s="9"/>
      <c r="N55" s="9"/>
      <c r="O55" s="9"/>
      <c r="P55" s="9"/>
      <c r="Q55" s="9"/>
      <c r="R55" s="9"/>
      <c r="S55" s="9"/>
      <c r="T55" s="9"/>
      <c r="U55" s="9"/>
      <c r="V55" s="9"/>
      <c r="W55" s="9"/>
    </row>
    <row r="56" spans="1:23">
      <c r="A56" s="9"/>
      <c r="B56" s="9"/>
      <c r="C56" s="9"/>
      <c r="D56" s="9"/>
      <c r="E56" s="9"/>
      <c r="F56" s="9"/>
      <c r="G56" s="9"/>
      <c r="H56" s="9"/>
      <c r="I56" s="9"/>
      <c r="J56" s="9"/>
      <c r="K56" s="9"/>
      <c r="L56" s="9"/>
      <c r="M56" s="9"/>
      <c r="N56" s="9"/>
      <c r="O56" s="9"/>
      <c r="P56" s="9"/>
      <c r="Q56" s="9"/>
      <c r="R56" s="9"/>
      <c r="S56" s="9"/>
      <c r="T56" s="9"/>
      <c r="U56" s="9"/>
      <c r="V56" s="9"/>
      <c r="W56" s="9"/>
    </row>
    <row r="57" spans="1:23">
      <c r="A57" s="9"/>
      <c r="B57" s="9"/>
      <c r="C57" s="9"/>
      <c r="D57" s="9"/>
      <c r="E57" s="9"/>
      <c r="F57" s="9"/>
      <c r="G57" s="9"/>
      <c r="H57" s="9"/>
      <c r="I57" s="9"/>
      <c r="J57" s="9"/>
      <c r="K57" s="9"/>
      <c r="L57" s="9"/>
      <c r="M57" s="9"/>
      <c r="N57" s="9"/>
      <c r="O57" s="9"/>
      <c r="P57" s="9"/>
      <c r="Q57" s="9"/>
      <c r="R57" s="9"/>
      <c r="S57" s="9"/>
      <c r="T57" s="9"/>
      <c r="U57" s="9"/>
      <c r="V57" s="9"/>
      <c r="W57" s="9"/>
    </row>
    <row r="58" spans="1:23">
      <c r="A58" s="9"/>
      <c r="B58" s="9"/>
      <c r="C58" s="9"/>
      <c r="D58" s="9"/>
      <c r="E58" s="9"/>
      <c r="F58" s="9"/>
      <c r="G58" s="9"/>
      <c r="H58" s="9"/>
      <c r="I58" s="9"/>
      <c r="J58" s="9"/>
      <c r="K58" s="9"/>
      <c r="L58" s="9"/>
      <c r="M58" s="9"/>
      <c r="N58" s="9"/>
      <c r="O58" s="9"/>
      <c r="P58" s="9"/>
      <c r="Q58" s="9"/>
      <c r="R58" s="9"/>
      <c r="S58" s="9"/>
      <c r="T58" s="9"/>
      <c r="U58" s="9"/>
      <c r="V58" s="9"/>
      <c r="W58" s="9"/>
    </row>
    <row r="59" spans="1:23">
      <c r="A59" s="9"/>
      <c r="B59" s="9"/>
      <c r="C59" s="9"/>
      <c r="D59" s="9"/>
      <c r="E59" s="9"/>
      <c r="F59" s="9"/>
      <c r="G59" s="9"/>
      <c r="H59" s="9"/>
      <c r="I59" s="9"/>
      <c r="J59" s="9"/>
      <c r="K59" s="9"/>
      <c r="L59" s="9"/>
      <c r="M59" s="9"/>
      <c r="N59" s="9"/>
      <c r="O59" s="9"/>
      <c r="P59" s="9"/>
      <c r="Q59" s="9"/>
      <c r="R59" s="9"/>
      <c r="S59" s="9"/>
      <c r="T59" s="9"/>
      <c r="U59" s="9"/>
      <c r="V59" s="9"/>
      <c r="W59" s="9"/>
    </row>
    <row r="60" spans="1:23">
      <c r="A60" s="9"/>
      <c r="B60" s="9"/>
      <c r="C60" s="9"/>
      <c r="D60" s="9"/>
      <c r="E60" s="9"/>
      <c r="F60" s="9"/>
      <c r="G60" s="9"/>
      <c r="H60" s="9"/>
      <c r="I60" s="9"/>
      <c r="J60" s="9"/>
      <c r="K60" s="9"/>
      <c r="L60" s="9"/>
      <c r="M60" s="9"/>
      <c r="N60" s="9"/>
      <c r="O60" s="9"/>
      <c r="P60" s="9"/>
      <c r="Q60" s="9"/>
      <c r="R60" s="9"/>
      <c r="S60" s="9"/>
      <c r="T60" s="9"/>
      <c r="U60" s="9"/>
      <c r="V60" s="9"/>
      <c r="W60" s="9"/>
    </row>
    <row r="61" spans="1:23">
      <c r="A61" s="9"/>
      <c r="B61" s="9"/>
      <c r="C61" s="9"/>
      <c r="D61" s="9"/>
      <c r="E61" s="9"/>
      <c r="F61" s="9"/>
      <c r="G61" s="9"/>
      <c r="H61" s="9"/>
      <c r="I61" s="9"/>
      <c r="J61" s="9"/>
      <c r="K61" s="9"/>
      <c r="L61" s="9"/>
      <c r="M61" s="9"/>
      <c r="N61" s="9"/>
      <c r="O61" s="9"/>
      <c r="P61" s="9"/>
      <c r="Q61" s="9"/>
      <c r="R61" s="9"/>
      <c r="S61" s="9"/>
      <c r="T61" s="9"/>
      <c r="U61" s="9"/>
      <c r="V61" s="9"/>
      <c r="W61" s="9"/>
    </row>
    <row r="62" spans="1:23">
      <c r="A62" s="9"/>
      <c r="B62" s="9"/>
      <c r="C62" s="9"/>
      <c r="D62" s="9"/>
      <c r="E62" s="9"/>
      <c r="F62" s="9"/>
      <c r="G62" s="9"/>
      <c r="H62" s="9"/>
      <c r="I62" s="9"/>
      <c r="J62" s="9"/>
      <c r="K62" s="9"/>
      <c r="L62" s="9"/>
      <c r="M62" s="9"/>
      <c r="N62" s="9"/>
      <c r="O62" s="9"/>
      <c r="P62" s="9"/>
      <c r="Q62" s="9"/>
      <c r="R62" s="9"/>
      <c r="S62" s="9"/>
      <c r="T62" s="9"/>
      <c r="U62" s="9"/>
      <c r="V62" s="9"/>
      <c r="W62" s="9"/>
    </row>
    <row r="63" spans="1:23">
      <c r="A63" s="9"/>
      <c r="B63" s="9"/>
      <c r="C63" s="9"/>
      <c r="D63" s="9"/>
      <c r="E63" s="9"/>
      <c r="F63" s="9"/>
      <c r="G63" s="9"/>
      <c r="H63" s="9"/>
      <c r="I63" s="9"/>
      <c r="J63" s="9"/>
      <c r="K63" s="9"/>
      <c r="L63" s="9"/>
      <c r="M63" s="9"/>
      <c r="N63" s="9"/>
      <c r="O63" s="9"/>
      <c r="P63" s="9"/>
      <c r="Q63" s="9"/>
      <c r="R63" s="9"/>
      <c r="S63" s="9"/>
      <c r="T63" s="9"/>
      <c r="U63" s="9"/>
      <c r="V63" s="9"/>
      <c r="W63" s="9"/>
    </row>
    <row r="64" spans="1:23">
      <c r="A64" s="9"/>
      <c r="B64" s="9"/>
      <c r="C64" s="9"/>
      <c r="D64" s="9"/>
      <c r="E64" s="9"/>
      <c r="F64" s="9"/>
      <c r="G64" s="9"/>
      <c r="H64" s="9"/>
      <c r="I64" s="9"/>
      <c r="J64" s="9"/>
      <c r="K64" s="9"/>
      <c r="L64" s="9"/>
      <c r="M64" s="9"/>
      <c r="N64" s="9"/>
      <c r="O64" s="9"/>
      <c r="P64" s="9"/>
      <c r="Q64" s="9"/>
      <c r="R64" s="9"/>
      <c r="S64" s="9"/>
      <c r="T64" s="9"/>
      <c r="U64" s="9"/>
      <c r="V64" s="9"/>
      <c r="W64" s="9"/>
    </row>
    <row r="65" spans="1:23">
      <c r="A65" s="9"/>
      <c r="B65" s="9"/>
      <c r="C65" s="9"/>
      <c r="D65" s="9"/>
      <c r="E65" s="9"/>
      <c r="F65" s="9"/>
      <c r="G65" s="9"/>
      <c r="H65" s="9"/>
      <c r="I65" s="9"/>
      <c r="J65" s="9"/>
      <c r="K65" s="9"/>
      <c r="L65" s="9"/>
      <c r="M65" s="9"/>
      <c r="N65" s="9"/>
      <c r="O65" s="9"/>
      <c r="P65" s="9"/>
      <c r="Q65" s="9"/>
      <c r="R65" s="9"/>
      <c r="S65" s="9"/>
      <c r="T65" s="9"/>
      <c r="U65" s="9"/>
      <c r="V65" s="9"/>
      <c r="W65" s="9"/>
    </row>
    <row r="66" spans="1:23">
      <c r="A66" s="9"/>
      <c r="B66" s="9"/>
      <c r="C66" s="9"/>
      <c r="D66" s="9"/>
      <c r="E66" s="9"/>
      <c r="F66" s="9"/>
      <c r="G66" s="9"/>
      <c r="H66" s="9"/>
      <c r="I66" s="9"/>
      <c r="J66" s="9"/>
      <c r="K66" s="9"/>
      <c r="L66" s="9"/>
      <c r="M66" s="9"/>
      <c r="N66" s="9"/>
      <c r="O66" s="9"/>
      <c r="P66" s="9"/>
      <c r="Q66" s="9"/>
      <c r="R66" s="9"/>
      <c r="S66" s="9"/>
      <c r="T66" s="9"/>
      <c r="U66" s="9"/>
      <c r="V66" s="9"/>
      <c r="W66" s="9"/>
    </row>
    <row r="67" spans="1:23">
      <c r="A67" s="9"/>
      <c r="B67" s="9"/>
      <c r="C67" s="9"/>
      <c r="D67" s="9"/>
      <c r="E67" s="9"/>
      <c r="F67" s="9"/>
      <c r="G67" s="9"/>
      <c r="H67" s="9"/>
      <c r="I67" s="9"/>
      <c r="J67" s="9"/>
      <c r="K67" s="9"/>
      <c r="L67" s="9"/>
      <c r="M67" s="9"/>
      <c r="N67" s="9"/>
      <c r="O67" s="9"/>
      <c r="P67" s="9"/>
      <c r="Q67" s="9"/>
      <c r="R67" s="9"/>
      <c r="S67" s="9"/>
      <c r="T67" s="9"/>
      <c r="U67" s="9"/>
      <c r="V67" s="9"/>
      <c r="W67" s="9"/>
    </row>
    <row r="68" spans="1:23">
      <c r="A68" s="9"/>
      <c r="B68" s="9"/>
      <c r="C68" s="9"/>
      <c r="D68" s="9"/>
      <c r="E68" s="9"/>
      <c r="F68" s="9"/>
      <c r="G68" s="9"/>
      <c r="H68" s="9"/>
      <c r="I68" s="9"/>
      <c r="J68" s="9"/>
      <c r="K68" s="9"/>
      <c r="L68" s="9"/>
      <c r="M68" s="9"/>
      <c r="N68" s="9"/>
      <c r="O68" s="9"/>
      <c r="P68" s="9"/>
      <c r="Q68" s="9"/>
      <c r="R68" s="9"/>
      <c r="S68" s="9"/>
      <c r="T68" s="9"/>
      <c r="U68" s="9"/>
      <c r="V68" s="9"/>
      <c r="W68" s="9"/>
    </row>
    <row r="69" spans="1:23">
      <c r="A69" s="9"/>
      <c r="B69" s="9"/>
      <c r="C69" s="9"/>
      <c r="D69" s="9"/>
      <c r="E69" s="9"/>
      <c r="F69" s="9"/>
      <c r="G69" s="9"/>
      <c r="H69" s="9"/>
      <c r="I69" s="9"/>
      <c r="J69" s="9"/>
      <c r="K69" s="9"/>
      <c r="L69" s="9"/>
      <c r="M69" s="9"/>
      <c r="N69" s="9"/>
      <c r="O69" s="9"/>
      <c r="P69" s="9"/>
      <c r="Q69" s="9"/>
      <c r="R69" s="9"/>
      <c r="S69" s="9"/>
      <c r="T69" s="9"/>
      <c r="U69" s="9"/>
      <c r="V69" s="9"/>
      <c r="W69" s="9"/>
    </row>
    <row r="70" spans="1:23">
      <c r="A70" s="9"/>
      <c r="B70" s="9"/>
      <c r="C70" s="9"/>
      <c r="D70" s="9"/>
      <c r="E70" s="9"/>
      <c r="F70" s="9"/>
      <c r="G70" s="9"/>
      <c r="H70" s="9"/>
      <c r="I70" s="9"/>
      <c r="J70" s="9"/>
      <c r="K70" s="9"/>
      <c r="L70" s="9"/>
      <c r="M70" s="9"/>
      <c r="N70" s="9"/>
      <c r="O70" s="9"/>
      <c r="P70" s="9"/>
      <c r="Q70" s="9"/>
      <c r="R70" s="9"/>
      <c r="S70" s="9"/>
      <c r="T70" s="9"/>
      <c r="U70" s="9"/>
      <c r="V70" s="9"/>
      <c r="W70" s="9"/>
    </row>
    <row r="71" spans="1:23">
      <c r="A71" s="9"/>
      <c r="B71" s="9"/>
      <c r="C71" s="9"/>
      <c r="D71" s="9"/>
      <c r="E71" s="9"/>
      <c r="F71" s="9"/>
      <c r="G71" s="9"/>
      <c r="H71" s="9"/>
      <c r="I71" s="9"/>
      <c r="J71" s="9"/>
      <c r="K71" s="9"/>
      <c r="L71" s="9"/>
      <c r="M71" s="9"/>
      <c r="N71" s="9"/>
      <c r="O71" s="9"/>
      <c r="P71" s="9"/>
      <c r="Q71" s="9"/>
      <c r="R71" s="9"/>
      <c r="S71" s="9"/>
      <c r="T71" s="9"/>
      <c r="U71" s="9"/>
      <c r="V71" s="9"/>
      <c r="W71" s="9"/>
    </row>
    <row r="72" spans="1:23" ht="15.75" customHeight="1">
      <c r="A72" s="9"/>
      <c r="B72" s="9"/>
      <c r="C72" s="9"/>
      <c r="D72" s="9"/>
      <c r="E72" s="9"/>
      <c r="F72" s="9"/>
      <c r="G72" s="9"/>
      <c r="H72" s="9"/>
      <c r="I72" s="9"/>
      <c r="J72" s="9"/>
      <c r="K72" s="9"/>
      <c r="L72" s="9"/>
      <c r="M72" s="9"/>
      <c r="N72" s="9"/>
      <c r="O72" s="9"/>
      <c r="P72" s="9"/>
      <c r="Q72" s="9"/>
      <c r="R72" s="9"/>
      <c r="S72" s="9"/>
      <c r="T72" s="9"/>
      <c r="U72" s="9"/>
      <c r="V72" s="9"/>
      <c r="W72" s="9"/>
    </row>
    <row r="73" spans="1:23">
      <c r="A73" s="9"/>
      <c r="B73" s="9"/>
      <c r="C73" s="9"/>
      <c r="D73" s="9"/>
      <c r="E73" s="9"/>
      <c r="F73" s="9"/>
      <c r="G73" s="9"/>
      <c r="H73" s="9"/>
      <c r="I73" s="9"/>
      <c r="J73" s="9"/>
      <c r="K73" s="9"/>
      <c r="L73" s="9"/>
      <c r="M73" s="9"/>
      <c r="N73" s="9"/>
      <c r="O73" s="9"/>
      <c r="P73" s="9"/>
      <c r="Q73" s="9"/>
      <c r="R73" s="9"/>
      <c r="S73" s="9"/>
      <c r="T73" s="9"/>
      <c r="U73" s="9"/>
      <c r="V73" s="9"/>
      <c r="W73" s="9"/>
    </row>
    <row r="74" spans="1:23">
      <c r="A74" s="9"/>
      <c r="B74" s="9"/>
      <c r="C74" s="9"/>
      <c r="D74" s="9"/>
      <c r="E74" s="9"/>
      <c r="F74" s="9"/>
      <c r="G74" s="9"/>
      <c r="H74" s="9"/>
      <c r="I74" s="9"/>
      <c r="J74" s="9"/>
      <c r="K74" s="9"/>
      <c r="L74" s="9"/>
      <c r="M74" s="9"/>
      <c r="N74" s="9"/>
      <c r="O74" s="9"/>
      <c r="P74" s="9"/>
      <c r="Q74" s="9"/>
      <c r="R74" s="9"/>
      <c r="S74" s="9"/>
      <c r="T74" s="9"/>
      <c r="U74" s="9"/>
      <c r="V74" s="9"/>
      <c r="W74" s="9"/>
    </row>
    <row r="75" spans="1:23">
      <c r="A75" s="9"/>
      <c r="B75" s="9"/>
      <c r="C75" s="9"/>
      <c r="D75" s="9"/>
      <c r="E75" s="9"/>
      <c r="F75" s="9"/>
      <c r="G75" s="9"/>
      <c r="H75" s="9"/>
      <c r="I75" s="9"/>
      <c r="J75" s="9"/>
      <c r="K75" s="9"/>
      <c r="L75" s="9"/>
      <c r="M75" s="9"/>
      <c r="N75" s="9"/>
      <c r="O75" s="9"/>
      <c r="P75" s="9"/>
      <c r="Q75" s="9"/>
      <c r="R75" s="9"/>
      <c r="S75" s="9"/>
      <c r="T75" s="9"/>
      <c r="U75" s="9"/>
      <c r="V75" s="9"/>
      <c r="W75" s="9"/>
    </row>
    <row r="76" spans="1:23">
      <c r="A76" s="9"/>
      <c r="B76" s="9"/>
      <c r="C76" s="9"/>
      <c r="D76" s="9"/>
      <c r="E76" s="9"/>
      <c r="F76" s="9"/>
      <c r="G76" s="9"/>
      <c r="H76" s="9"/>
      <c r="I76" s="9"/>
      <c r="J76" s="9"/>
      <c r="K76" s="9"/>
      <c r="L76" s="9"/>
      <c r="M76" s="9"/>
      <c r="N76" s="9"/>
      <c r="O76" s="9"/>
      <c r="P76" s="9"/>
      <c r="Q76" s="9"/>
      <c r="R76" s="9"/>
      <c r="S76" s="9"/>
      <c r="T76" s="9"/>
      <c r="U76" s="9"/>
      <c r="V76" s="9"/>
      <c r="W76" s="9"/>
    </row>
    <row r="77" spans="1:23">
      <c r="A77" s="9"/>
      <c r="B77" s="9"/>
      <c r="C77" s="9"/>
      <c r="D77" s="9"/>
      <c r="E77" s="9"/>
      <c r="F77" s="9"/>
      <c r="G77" s="9"/>
      <c r="H77" s="9"/>
      <c r="I77" s="9"/>
      <c r="J77" s="9"/>
      <c r="K77" s="9"/>
      <c r="L77" s="9"/>
      <c r="M77" s="9"/>
      <c r="N77" s="9"/>
      <c r="O77" s="9"/>
      <c r="P77" s="9"/>
      <c r="Q77" s="9"/>
      <c r="R77" s="9"/>
      <c r="S77" s="9"/>
      <c r="T77" s="9"/>
      <c r="U77" s="9"/>
      <c r="V77" s="9"/>
      <c r="W77" s="9"/>
    </row>
    <row r="78" spans="1:23">
      <c r="A78" s="9"/>
      <c r="B78" s="9"/>
      <c r="C78" s="9"/>
      <c r="D78" s="9"/>
      <c r="E78" s="9"/>
      <c r="F78" s="9"/>
      <c r="G78" s="9"/>
      <c r="H78" s="9"/>
      <c r="I78" s="9"/>
      <c r="J78" s="9"/>
      <c r="K78" s="9"/>
      <c r="L78" s="9"/>
      <c r="M78" s="9"/>
      <c r="N78" s="9"/>
      <c r="O78" s="9"/>
      <c r="P78" s="9"/>
      <c r="Q78" s="9"/>
      <c r="R78" s="9"/>
      <c r="S78" s="9"/>
      <c r="T78" s="9"/>
      <c r="U78" s="9"/>
      <c r="V78" s="9"/>
      <c r="W78" s="9"/>
    </row>
    <row r="79" spans="1:23">
      <c r="A79" s="9"/>
      <c r="B79" s="9"/>
      <c r="C79" s="9"/>
      <c r="D79" s="9"/>
      <c r="E79" s="9"/>
      <c r="F79" s="9"/>
      <c r="G79" s="9"/>
      <c r="H79" s="9"/>
      <c r="I79" s="9"/>
      <c r="J79" s="9"/>
      <c r="K79" s="9"/>
      <c r="L79" s="9"/>
      <c r="M79" s="9"/>
      <c r="N79" s="9"/>
      <c r="O79" s="9"/>
      <c r="P79" s="9"/>
      <c r="Q79" s="9"/>
      <c r="R79" s="9"/>
      <c r="S79" s="9"/>
      <c r="T79" s="9"/>
      <c r="U79" s="9"/>
      <c r="V79" s="9"/>
      <c r="W79" s="9"/>
    </row>
    <row r="80" spans="1:23">
      <c r="A80" s="9"/>
      <c r="B80" s="9"/>
      <c r="C80" s="9"/>
      <c r="D80" s="9"/>
      <c r="E80" s="9"/>
      <c r="F80" s="9"/>
      <c r="G80" s="9"/>
      <c r="H80" s="9"/>
      <c r="I80" s="9"/>
      <c r="J80" s="9"/>
      <c r="K80" s="9"/>
      <c r="L80" s="9"/>
      <c r="M80" s="9"/>
      <c r="N80" s="9"/>
      <c r="O80" s="9"/>
      <c r="P80" s="9"/>
      <c r="Q80" s="9"/>
      <c r="R80" s="9"/>
      <c r="S80" s="9"/>
      <c r="T80" s="9"/>
      <c r="U80" s="9"/>
      <c r="V80" s="9"/>
      <c r="W80" s="9"/>
    </row>
    <row r="81" spans="1:23">
      <c r="A81" s="9"/>
      <c r="B81" s="9"/>
      <c r="C81" s="9"/>
      <c r="D81" s="9"/>
      <c r="E81" s="9"/>
      <c r="F81" s="9"/>
      <c r="G81" s="9"/>
      <c r="H81" s="9"/>
      <c r="I81" s="9"/>
      <c r="J81" s="9"/>
      <c r="K81" s="9"/>
      <c r="L81" s="9"/>
      <c r="M81" s="9"/>
      <c r="N81" s="9"/>
      <c r="O81" s="9"/>
      <c r="P81" s="9"/>
      <c r="Q81" s="9"/>
      <c r="R81" s="9"/>
      <c r="S81" s="9"/>
      <c r="T81" s="9"/>
      <c r="U81" s="9"/>
      <c r="V81" s="9"/>
      <c r="W81" s="9"/>
    </row>
    <row r="82" spans="1:23">
      <c r="A82" s="9"/>
      <c r="B82" s="9"/>
      <c r="C82" s="9"/>
      <c r="D82" s="9"/>
      <c r="E82" s="9"/>
      <c r="F82" s="9"/>
      <c r="G82" s="9"/>
      <c r="H82" s="9"/>
      <c r="I82" s="9"/>
      <c r="J82" s="9"/>
      <c r="K82" s="9"/>
      <c r="L82" s="9"/>
      <c r="M82" s="9"/>
      <c r="N82" s="9"/>
      <c r="O82" s="9"/>
      <c r="P82" s="9"/>
      <c r="Q82" s="9"/>
      <c r="R82" s="9"/>
      <c r="S82" s="9"/>
      <c r="T82" s="9"/>
      <c r="U82" s="9"/>
      <c r="V82" s="9"/>
      <c r="W82" s="9"/>
    </row>
    <row r="83" spans="1:23">
      <c r="A83" s="9"/>
      <c r="B83" s="9"/>
      <c r="C83" s="9"/>
      <c r="D83" s="9"/>
      <c r="E83" s="9"/>
      <c r="F83" s="9"/>
      <c r="G83" s="9"/>
      <c r="H83" s="9"/>
      <c r="I83" s="9"/>
      <c r="J83" s="9"/>
      <c r="K83" s="9"/>
      <c r="L83" s="9"/>
      <c r="M83" s="9"/>
      <c r="N83" s="9"/>
      <c r="O83" s="9"/>
      <c r="P83" s="9"/>
      <c r="Q83" s="9"/>
      <c r="R83" s="9"/>
      <c r="S83" s="9"/>
      <c r="T83" s="9"/>
      <c r="U83" s="9"/>
      <c r="V83" s="9"/>
      <c r="W83" s="9"/>
    </row>
    <row r="84" spans="1:23">
      <c r="A84" s="9"/>
      <c r="B84" s="9"/>
      <c r="C84" s="9"/>
      <c r="D84" s="9"/>
      <c r="E84" s="9"/>
      <c r="F84" s="9"/>
      <c r="G84" s="9"/>
      <c r="H84" s="9"/>
      <c r="I84" s="9"/>
      <c r="J84" s="9"/>
      <c r="K84" s="9"/>
      <c r="L84" s="9"/>
      <c r="M84" s="9"/>
      <c r="N84" s="9"/>
      <c r="O84" s="9"/>
      <c r="P84" s="9"/>
      <c r="Q84" s="9"/>
      <c r="R84" s="9"/>
      <c r="S84" s="9"/>
      <c r="T84" s="9"/>
      <c r="U84" s="9"/>
      <c r="V84" s="9"/>
      <c r="W84" s="9"/>
    </row>
    <row r="85" spans="1:23" ht="15.75" customHeight="1">
      <c r="A85" s="9"/>
      <c r="B85" s="9"/>
      <c r="C85" s="9"/>
      <c r="D85" s="9"/>
      <c r="E85" s="9"/>
      <c r="F85" s="9"/>
      <c r="G85" s="9"/>
      <c r="H85" s="9"/>
      <c r="I85" s="9"/>
      <c r="J85" s="9"/>
      <c r="K85" s="9"/>
      <c r="L85" s="9"/>
      <c r="M85" s="9"/>
      <c r="N85" s="9"/>
      <c r="O85" s="9"/>
      <c r="P85" s="9"/>
      <c r="Q85" s="9"/>
      <c r="R85" s="9"/>
      <c r="S85" s="9"/>
      <c r="T85" s="9"/>
      <c r="U85" s="9"/>
      <c r="V85" s="9"/>
      <c r="W85" s="9"/>
    </row>
    <row r="86" spans="1:23">
      <c r="A86" s="9"/>
      <c r="B86" s="9"/>
      <c r="C86" s="9"/>
      <c r="D86" s="9"/>
      <c r="E86" s="9"/>
      <c r="F86" s="9"/>
      <c r="G86" s="9"/>
      <c r="H86" s="9"/>
      <c r="I86" s="9"/>
      <c r="J86" s="9"/>
      <c r="K86" s="9"/>
      <c r="L86" s="9"/>
      <c r="M86" s="9"/>
      <c r="N86" s="9"/>
      <c r="O86" s="9"/>
      <c r="P86" s="9"/>
      <c r="Q86" s="9"/>
      <c r="R86" s="9"/>
      <c r="S86" s="9"/>
      <c r="T86" s="9"/>
      <c r="U86" s="9"/>
      <c r="V86" s="9"/>
      <c r="W86" s="9"/>
    </row>
    <row r="87" spans="1:23">
      <c r="A87" s="9"/>
      <c r="B87" s="9"/>
      <c r="C87" s="9"/>
      <c r="D87" s="9"/>
      <c r="E87" s="9"/>
      <c r="F87" s="9"/>
      <c r="G87" s="9"/>
      <c r="H87" s="9"/>
      <c r="I87" s="9"/>
      <c r="J87" s="9"/>
      <c r="K87" s="9"/>
      <c r="L87" s="9"/>
      <c r="M87" s="9"/>
      <c r="N87" s="9"/>
      <c r="O87" s="9"/>
      <c r="P87" s="9"/>
      <c r="Q87" s="9"/>
      <c r="R87" s="9"/>
      <c r="S87" s="9"/>
      <c r="T87" s="9"/>
      <c r="U87" s="9"/>
      <c r="V87" s="9"/>
      <c r="W87" s="9"/>
    </row>
    <row r="88" spans="1:23">
      <c r="A88" s="9"/>
      <c r="B88" s="9"/>
      <c r="C88" s="9"/>
      <c r="D88" s="9"/>
      <c r="E88" s="9"/>
      <c r="F88" s="9"/>
      <c r="G88" s="9"/>
      <c r="H88" s="9"/>
      <c r="I88" s="9"/>
      <c r="J88" s="9"/>
      <c r="K88" s="9"/>
      <c r="L88" s="9"/>
      <c r="M88" s="9"/>
      <c r="N88" s="9"/>
      <c r="O88" s="9"/>
      <c r="P88" s="9"/>
      <c r="Q88" s="9"/>
      <c r="R88" s="9"/>
      <c r="S88" s="9"/>
      <c r="T88" s="9"/>
      <c r="U88" s="9"/>
      <c r="V88" s="9"/>
      <c r="W88" s="9"/>
    </row>
    <row r="89" spans="1:23">
      <c r="A89" s="9"/>
      <c r="B89" s="9"/>
      <c r="C89" s="9"/>
      <c r="D89" s="9"/>
      <c r="E89" s="9"/>
      <c r="F89" s="9"/>
      <c r="G89" s="9"/>
      <c r="H89" s="9"/>
      <c r="I89" s="9"/>
      <c r="J89" s="9"/>
      <c r="K89" s="9"/>
      <c r="L89" s="9"/>
      <c r="M89" s="9"/>
      <c r="N89" s="9"/>
      <c r="O89" s="9"/>
      <c r="P89" s="9"/>
      <c r="Q89" s="9"/>
      <c r="R89" s="9"/>
      <c r="S89" s="9"/>
      <c r="T89" s="9"/>
      <c r="U89" s="9"/>
      <c r="V89" s="9"/>
      <c r="W89" s="9"/>
    </row>
    <row r="90" spans="1:23">
      <c r="A90" s="9"/>
      <c r="B90" s="9"/>
      <c r="C90" s="9"/>
      <c r="D90" s="9"/>
      <c r="E90" s="9"/>
      <c r="F90" s="9"/>
      <c r="G90" s="9"/>
      <c r="H90" s="9"/>
      <c r="I90" s="9"/>
      <c r="J90" s="9"/>
      <c r="K90" s="9"/>
      <c r="L90" s="9"/>
      <c r="M90" s="9"/>
      <c r="N90" s="9"/>
      <c r="O90" s="9"/>
      <c r="P90" s="9"/>
      <c r="Q90" s="9"/>
      <c r="R90" s="9"/>
      <c r="S90" s="9"/>
      <c r="T90" s="9"/>
      <c r="U90" s="9"/>
      <c r="V90" s="9"/>
      <c r="W90" s="9"/>
    </row>
    <row r="91" spans="1:23">
      <c r="A91" s="9"/>
      <c r="B91" s="9"/>
      <c r="C91" s="9"/>
      <c r="D91" s="9"/>
      <c r="E91" s="9"/>
      <c r="F91" s="9"/>
      <c r="G91" s="9"/>
      <c r="H91" s="9"/>
      <c r="I91" s="9"/>
      <c r="J91" s="9"/>
      <c r="K91" s="9"/>
      <c r="L91" s="9"/>
      <c r="M91" s="9"/>
      <c r="N91" s="9"/>
      <c r="O91" s="9"/>
      <c r="P91" s="9"/>
      <c r="Q91" s="9"/>
      <c r="R91" s="9"/>
      <c r="S91" s="9"/>
      <c r="T91" s="9"/>
      <c r="U91" s="9"/>
      <c r="V91" s="9"/>
      <c r="W91" s="9"/>
    </row>
    <row r="92" spans="1:23">
      <c r="A92" s="9"/>
      <c r="B92" s="9"/>
      <c r="C92" s="9"/>
      <c r="D92" s="9"/>
      <c r="E92" s="9"/>
      <c r="F92" s="9"/>
      <c r="G92" s="9"/>
      <c r="H92" s="9"/>
      <c r="I92" s="9"/>
      <c r="J92" s="9"/>
      <c r="K92" s="9"/>
      <c r="L92" s="9"/>
      <c r="M92" s="9"/>
      <c r="N92" s="9"/>
      <c r="O92" s="9"/>
      <c r="P92" s="9"/>
      <c r="Q92" s="9"/>
      <c r="R92" s="9"/>
      <c r="S92" s="9"/>
      <c r="T92" s="9"/>
      <c r="U92" s="9"/>
      <c r="V92" s="9"/>
      <c r="W92" s="9"/>
    </row>
    <row r="93" spans="1:23">
      <c r="A93" s="9"/>
      <c r="B93" s="9"/>
      <c r="C93" s="9"/>
      <c r="D93" s="9"/>
      <c r="E93" s="9"/>
      <c r="F93" s="9"/>
      <c r="G93" s="9"/>
      <c r="H93" s="9"/>
      <c r="I93" s="9"/>
      <c r="J93" s="9"/>
      <c r="K93" s="9"/>
      <c r="L93" s="9"/>
      <c r="M93" s="9"/>
      <c r="N93" s="9"/>
      <c r="O93" s="9"/>
      <c r="P93" s="9"/>
      <c r="Q93" s="9"/>
      <c r="R93" s="9"/>
      <c r="S93" s="9"/>
      <c r="T93" s="9"/>
      <c r="U93" s="9"/>
      <c r="V93" s="9"/>
      <c r="W93" s="9"/>
    </row>
    <row r="94" spans="1:23">
      <c r="A94" s="9"/>
      <c r="B94" s="9"/>
      <c r="C94" s="9"/>
      <c r="D94" s="9"/>
      <c r="E94" s="9"/>
      <c r="F94" s="9"/>
      <c r="G94" s="9"/>
      <c r="H94" s="9"/>
      <c r="I94" s="9"/>
      <c r="J94" s="9"/>
      <c r="K94" s="9"/>
      <c r="L94" s="9"/>
      <c r="M94" s="9"/>
      <c r="N94" s="9"/>
      <c r="O94" s="9"/>
      <c r="P94" s="9"/>
      <c r="Q94" s="9"/>
      <c r="R94" s="9"/>
      <c r="S94" s="9"/>
      <c r="T94" s="9"/>
      <c r="U94" s="9"/>
      <c r="V94" s="9"/>
      <c r="W94" s="9"/>
    </row>
    <row r="95" spans="1:23">
      <c r="A95" s="9"/>
      <c r="B95" s="9"/>
      <c r="C95" s="9"/>
      <c r="D95" s="9"/>
      <c r="E95" s="9"/>
      <c r="F95" s="9"/>
      <c r="G95" s="9"/>
      <c r="H95" s="9"/>
      <c r="I95" s="9"/>
      <c r="J95" s="9"/>
      <c r="K95" s="9"/>
      <c r="L95" s="9"/>
      <c r="M95" s="9"/>
      <c r="N95" s="9"/>
      <c r="O95" s="9"/>
      <c r="P95" s="9"/>
      <c r="Q95" s="9"/>
      <c r="R95" s="9"/>
      <c r="S95" s="9"/>
      <c r="T95" s="9"/>
      <c r="U95" s="9"/>
      <c r="V95" s="9"/>
      <c r="W95" s="9"/>
    </row>
    <row r="96" spans="1:23">
      <c r="A96" s="9"/>
      <c r="B96" s="9"/>
      <c r="C96" s="9"/>
      <c r="D96" s="9"/>
      <c r="E96" s="9"/>
      <c r="F96" s="9"/>
      <c r="G96" s="9"/>
      <c r="H96" s="9"/>
      <c r="I96" s="9"/>
      <c r="J96" s="9"/>
      <c r="K96" s="9"/>
      <c r="L96" s="9"/>
      <c r="M96" s="9"/>
      <c r="N96" s="9"/>
      <c r="O96" s="9"/>
      <c r="P96" s="9"/>
      <c r="Q96" s="9"/>
      <c r="R96" s="9"/>
      <c r="S96" s="9"/>
      <c r="T96" s="9"/>
      <c r="U96" s="9"/>
      <c r="V96" s="9"/>
      <c r="W96" s="9"/>
    </row>
  </sheetData>
  <sheetProtection password="8559" sheet="1" objects="1" scenarios="1"/>
  <printOptions horizontalCentered="1"/>
  <pageMargins left="0.19685039370078741" right="0.19685039370078741" top="0.59055118110236227" bottom="0.39370078740157483" header="0" footer="0.31496062992125984"/>
  <pageSetup paperSize="9" scale="82" fitToHeight="2" orientation="landscape" r:id="rId1"/>
  <headerFooter>
    <oddFooter>&amp;L&amp;12Prepared by: Drs. Agustinus Agus Purwanto, SE MM CHA&amp;C&amp;12Top Expenses&amp;R&amp;D</oddFooter>
  </headerFooter>
  <rowBreaks count="1" manualBreakCount="1">
    <brk id="44" max="2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pageSetUpPr fitToPage="1"/>
  </sheetPr>
  <dimension ref="A1:X70"/>
  <sheetViews>
    <sheetView showGridLines="0" zoomScaleNormal="100" zoomScaleSheetLayoutView="85" zoomScalePageLayoutView="120" workbookViewId="0">
      <selection activeCell="T13" sqref="T13"/>
    </sheetView>
  </sheetViews>
  <sheetFormatPr defaultColWidth="8.83203125" defaultRowHeight="10.5" customHeight="1"/>
  <cols>
    <col min="1" max="1" width="4" customWidth="1"/>
    <col min="2" max="2" width="6" customWidth="1"/>
    <col min="3" max="4" width="5.5" customWidth="1"/>
    <col min="5" max="5" width="3.83203125" customWidth="1"/>
    <col min="6" max="6" width="5.6640625" customWidth="1"/>
    <col min="7" max="9" width="3.83203125" customWidth="1"/>
    <col min="10" max="10" width="5.1640625" customWidth="1"/>
    <col min="11" max="11" width="6.6640625" customWidth="1"/>
    <col min="12" max="12" width="2.6640625" customWidth="1"/>
    <col min="13" max="13" width="16.6640625" customWidth="1"/>
    <col min="14" max="14" width="15.6640625" customWidth="1"/>
    <col min="15" max="15" width="16.6640625" customWidth="1"/>
    <col min="16" max="16" width="16.1640625" customWidth="1"/>
    <col min="17" max="17" width="16" customWidth="1"/>
    <col min="18" max="18" width="3.83203125" customWidth="1"/>
  </cols>
  <sheetData>
    <row r="1" spans="1:24" s="871" customFormat="1" ht="39" customHeight="1"/>
    <row r="2" spans="1:24" s="872" customFormat="1" ht="30" customHeight="1">
      <c r="C2" s="873"/>
      <c r="D2" s="874"/>
      <c r="E2" s="874"/>
      <c r="F2" s="874"/>
      <c r="G2" s="874"/>
      <c r="H2" s="874"/>
    </row>
    <row r="3" spans="1:24" s="875" customFormat="1" ht="45" customHeight="1">
      <c r="C3" s="857"/>
      <c r="D3" s="876"/>
      <c r="E3" s="876"/>
      <c r="F3" s="876"/>
      <c r="G3" s="876"/>
      <c r="H3" s="876"/>
    </row>
    <row r="4" spans="1:24" ht="15" customHeight="1">
      <c r="A4" s="9"/>
      <c r="B4" s="9"/>
      <c r="C4" s="9"/>
      <c r="D4" s="9"/>
      <c r="E4" s="9"/>
      <c r="F4" s="9"/>
      <c r="G4" s="9"/>
      <c r="H4" s="9"/>
      <c r="I4" s="9"/>
      <c r="J4" s="9"/>
      <c r="K4" s="9"/>
      <c r="L4" s="9"/>
      <c r="M4" s="9"/>
      <c r="N4" s="9"/>
      <c r="O4" s="9"/>
      <c r="P4" s="9"/>
      <c r="Q4" s="9"/>
      <c r="R4" s="9"/>
      <c r="S4" s="9"/>
      <c r="T4" s="9"/>
      <c r="U4" s="9"/>
      <c r="V4" s="9"/>
      <c r="W4" s="9"/>
      <c r="X4" s="9"/>
    </row>
    <row r="5" spans="1:24" ht="15" customHeight="1">
      <c r="A5" s="9"/>
      <c r="B5" s="9"/>
      <c r="C5" s="9"/>
      <c r="D5" s="9"/>
      <c r="E5" s="9"/>
      <c r="F5" s="9"/>
      <c r="G5" s="9"/>
      <c r="H5" s="9"/>
      <c r="I5" s="9"/>
      <c r="J5" s="9"/>
      <c r="K5" s="9"/>
      <c r="L5" s="9"/>
      <c r="M5" s="9"/>
      <c r="N5" s="9"/>
      <c r="O5" s="9"/>
      <c r="P5" s="9"/>
      <c r="Q5" s="9"/>
      <c r="R5" s="9"/>
      <c r="S5" s="9"/>
      <c r="T5" s="9"/>
      <c r="U5" s="9"/>
      <c r="V5" s="9"/>
      <c r="W5" s="9"/>
      <c r="X5" s="9"/>
    </row>
    <row r="6" spans="1:24" ht="15" customHeight="1">
      <c r="A6" s="9"/>
      <c r="B6" s="9"/>
      <c r="C6" s="9"/>
      <c r="D6" s="9"/>
      <c r="E6" s="9"/>
      <c r="F6" s="9"/>
      <c r="G6" s="9"/>
      <c r="H6" s="9"/>
      <c r="I6" s="9"/>
      <c r="J6" s="9"/>
      <c r="K6" s="9"/>
      <c r="L6" s="9"/>
      <c r="M6" s="9"/>
      <c r="N6" s="9"/>
      <c r="O6" s="9"/>
      <c r="P6" s="9"/>
      <c r="Q6" s="9"/>
      <c r="R6" s="9"/>
      <c r="S6" s="9"/>
      <c r="T6" s="9"/>
      <c r="U6" s="9"/>
      <c r="V6" s="9"/>
      <c r="W6" s="9"/>
      <c r="X6" s="9"/>
    </row>
    <row r="7" spans="1:24" ht="15" customHeight="1">
      <c r="A7" s="9"/>
      <c r="B7" s="9"/>
      <c r="C7" s="9"/>
      <c r="D7" s="9"/>
      <c r="E7" s="9"/>
      <c r="F7" s="9"/>
      <c r="G7" s="9"/>
      <c r="H7" s="9"/>
      <c r="I7" s="9"/>
      <c r="J7" s="9"/>
      <c r="K7" s="9"/>
      <c r="L7" s="9"/>
      <c r="M7" s="9"/>
      <c r="N7" s="9"/>
      <c r="O7" s="9"/>
      <c r="P7" s="9"/>
      <c r="Q7" s="9"/>
      <c r="R7" s="9"/>
      <c r="S7" s="9"/>
      <c r="T7" s="9"/>
      <c r="U7" s="9"/>
      <c r="V7" s="9"/>
      <c r="W7" s="9"/>
      <c r="X7" s="9"/>
    </row>
    <row r="8" spans="1:24" ht="10.5" hidden="1" customHeight="1">
      <c r="A8" s="9"/>
      <c r="B8" s="9"/>
      <c r="C8" s="9"/>
      <c r="D8" s="9"/>
      <c r="E8" s="9"/>
      <c r="F8" s="9"/>
      <c r="G8" s="9"/>
      <c r="H8" s="9"/>
      <c r="I8" s="9"/>
      <c r="J8" s="9"/>
      <c r="K8" s="9"/>
      <c r="L8" s="9"/>
      <c r="M8" s="9"/>
      <c r="N8" s="9"/>
      <c r="O8" s="9"/>
      <c r="P8" s="9"/>
      <c r="Q8" s="9"/>
      <c r="R8" s="9"/>
      <c r="S8" s="9"/>
      <c r="T8" s="9"/>
      <c r="U8" s="9"/>
      <c r="V8" s="9"/>
      <c r="W8" s="9"/>
      <c r="X8" s="9"/>
    </row>
    <row r="9" spans="1:24" ht="10.5" hidden="1" customHeight="1">
      <c r="A9" s="9"/>
      <c r="B9" s="9"/>
      <c r="C9" s="9"/>
      <c r="D9" s="9"/>
      <c r="E9" s="9"/>
      <c r="F9" s="9"/>
      <c r="G9" s="9"/>
      <c r="H9" s="9"/>
      <c r="I9" s="9"/>
      <c r="J9" s="9"/>
      <c r="K9" s="9"/>
      <c r="L9" s="9"/>
      <c r="M9" s="9"/>
      <c r="N9" s="9"/>
      <c r="O9" s="9"/>
      <c r="P9" s="9"/>
      <c r="Q9" s="9"/>
      <c r="R9" s="9"/>
      <c r="S9" s="9"/>
      <c r="T9" s="9"/>
      <c r="U9" s="9"/>
      <c r="V9" s="9"/>
      <c r="W9" s="9"/>
      <c r="X9" s="9"/>
    </row>
    <row r="10" spans="1:24" ht="15" customHeight="1">
      <c r="A10" s="9"/>
      <c r="B10" s="9"/>
      <c r="C10" s="9"/>
      <c r="D10" s="9"/>
      <c r="E10" s="9"/>
      <c r="F10" s="9"/>
      <c r="G10" s="9"/>
      <c r="H10" s="9"/>
      <c r="I10" s="9"/>
      <c r="J10" s="9"/>
      <c r="K10" s="9"/>
      <c r="L10" s="9"/>
      <c r="M10" s="9"/>
      <c r="N10" s="9"/>
      <c r="O10" s="9"/>
      <c r="P10" s="9"/>
      <c r="Q10" s="9"/>
      <c r="R10" s="9"/>
      <c r="S10" s="9"/>
      <c r="T10" s="9"/>
      <c r="U10" s="9"/>
      <c r="V10" s="9"/>
      <c r="W10" s="9"/>
      <c r="X10" s="9"/>
    </row>
    <row r="11" spans="1:24" ht="15" customHeight="1">
      <c r="A11" s="9"/>
      <c r="B11" s="9"/>
      <c r="C11" s="9"/>
      <c r="D11" s="9"/>
      <c r="E11" s="9"/>
      <c r="F11" s="9"/>
      <c r="G11" s="9"/>
      <c r="H11" s="9"/>
      <c r="I11" s="9"/>
      <c r="J11" s="9"/>
      <c r="K11" s="9"/>
      <c r="L11" s="9"/>
      <c r="M11" s="9"/>
      <c r="N11" s="9"/>
      <c r="O11" s="9"/>
      <c r="P11" s="9"/>
      <c r="Q11" s="9"/>
      <c r="R11" s="9"/>
      <c r="S11" s="9"/>
      <c r="T11" s="9"/>
      <c r="U11" s="9"/>
      <c r="V11" s="9"/>
      <c r="W11" s="9"/>
      <c r="X11" s="9"/>
    </row>
    <row r="12" spans="1:24" ht="15" customHeight="1">
      <c r="A12" s="9"/>
      <c r="B12" s="9"/>
      <c r="C12" s="9"/>
      <c r="D12" s="9"/>
      <c r="E12" s="9"/>
      <c r="F12" s="9"/>
      <c r="G12" s="9"/>
      <c r="H12" s="9"/>
      <c r="I12" s="9"/>
      <c r="J12" s="9"/>
      <c r="K12" s="9"/>
      <c r="L12" s="9"/>
      <c r="M12" s="9"/>
      <c r="N12" s="9"/>
      <c r="O12" s="9"/>
      <c r="P12" s="9"/>
      <c r="Q12" s="9"/>
      <c r="R12" s="9"/>
      <c r="S12" s="9"/>
      <c r="T12" s="9"/>
      <c r="U12" s="9"/>
      <c r="V12" s="9"/>
      <c r="W12" s="9"/>
      <c r="X12" s="9"/>
    </row>
    <row r="13" spans="1:24" ht="15" customHeight="1">
      <c r="A13" s="9"/>
      <c r="B13" s="9"/>
      <c r="C13" s="9"/>
      <c r="D13" s="9"/>
      <c r="E13" s="9"/>
      <c r="F13" s="9"/>
      <c r="G13" s="9"/>
      <c r="H13" s="9"/>
      <c r="I13" s="9"/>
      <c r="J13" s="9"/>
      <c r="K13" s="9"/>
      <c r="L13" s="9"/>
      <c r="M13" s="9"/>
      <c r="N13" s="9"/>
      <c r="O13" s="9"/>
      <c r="P13" s="9"/>
      <c r="Q13" s="9"/>
      <c r="R13" s="9"/>
      <c r="S13" s="9"/>
      <c r="T13" s="9"/>
      <c r="U13" s="9"/>
      <c r="V13" s="9"/>
      <c r="W13" s="9"/>
      <c r="X13" s="9"/>
    </row>
    <row r="14" spans="1:24" ht="15" customHeight="1">
      <c r="A14" s="9"/>
      <c r="B14" s="9"/>
      <c r="C14" s="9"/>
      <c r="D14" s="9"/>
      <c r="E14" s="9"/>
      <c r="F14" s="9"/>
      <c r="G14" s="9"/>
      <c r="H14" s="9"/>
      <c r="I14" s="9"/>
      <c r="J14" s="9"/>
      <c r="K14" s="9"/>
      <c r="L14" s="9"/>
      <c r="M14" s="9"/>
      <c r="N14" s="9"/>
      <c r="O14" s="9"/>
      <c r="P14" s="9"/>
      <c r="Q14" s="9"/>
      <c r="R14" s="9"/>
      <c r="S14" s="9"/>
      <c r="T14" s="9"/>
      <c r="U14" s="9"/>
      <c r="V14" s="9"/>
      <c r="W14" s="9"/>
      <c r="X14" s="9"/>
    </row>
    <row r="15" spans="1:24" ht="15" customHeight="1">
      <c r="A15" s="9"/>
      <c r="B15" s="9"/>
      <c r="C15" s="9"/>
      <c r="D15" s="9"/>
      <c r="E15" s="9"/>
      <c r="F15" s="9"/>
      <c r="G15" s="9"/>
      <c r="H15" s="9"/>
      <c r="I15" s="9"/>
      <c r="J15" s="9"/>
      <c r="K15" s="9"/>
      <c r="L15" s="9"/>
      <c r="M15" s="9"/>
      <c r="N15" s="9"/>
      <c r="O15" s="9"/>
      <c r="P15" s="9"/>
      <c r="Q15" s="9"/>
      <c r="R15" s="9"/>
      <c r="S15" s="9"/>
      <c r="T15" s="9"/>
      <c r="U15" s="9"/>
      <c r="V15" s="9"/>
      <c r="W15" s="9"/>
      <c r="X15" s="9"/>
    </row>
    <row r="16" spans="1:24" ht="15" customHeight="1">
      <c r="A16" s="9"/>
      <c r="B16" s="9"/>
      <c r="C16" s="9"/>
      <c r="D16" s="9"/>
      <c r="E16" s="9"/>
      <c r="F16" s="9"/>
      <c r="G16" s="9"/>
      <c r="H16" s="9"/>
      <c r="I16" s="9"/>
      <c r="J16" s="9"/>
      <c r="K16" s="9"/>
      <c r="L16" s="9"/>
      <c r="M16" s="9"/>
      <c r="N16" s="9"/>
      <c r="O16" s="9"/>
      <c r="P16" s="9"/>
      <c r="Q16" s="9"/>
      <c r="R16" s="9"/>
      <c r="S16" s="9"/>
      <c r="T16" s="9"/>
      <c r="U16" s="9"/>
      <c r="V16" s="9"/>
      <c r="W16" s="9"/>
      <c r="X16" s="9"/>
    </row>
    <row r="17" spans="1:24" ht="15" customHeight="1">
      <c r="A17" s="9"/>
      <c r="B17" s="9"/>
      <c r="C17" s="9"/>
      <c r="D17" s="9"/>
      <c r="E17" s="9"/>
      <c r="F17" s="9"/>
      <c r="G17" s="9"/>
      <c r="H17" s="9"/>
      <c r="I17" s="9"/>
      <c r="J17" s="9"/>
      <c r="K17" s="9"/>
      <c r="L17" s="9"/>
      <c r="M17" s="9"/>
      <c r="N17" s="9"/>
      <c r="O17" s="9"/>
      <c r="P17" s="9"/>
      <c r="Q17" s="9"/>
      <c r="R17" s="9"/>
      <c r="S17" s="9"/>
      <c r="T17" s="9"/>
      <c r="U17" s="9"/>
      <c r="V17" s="9"/>
      <c r="W17" s="9"/>
      <c r="X17" s="9"/>
    </row>
    <row r="18" spans="1:24" ht="15" customHeight="1">
      <c r="A18" s="9"/>
      <c r="B18" s="9"/>
      <c r="C18" s="9"/>
      <c r="D18" s="9"/>
      <c r="E18" s="9"/>
      <c r="F18" s="9"/>
      <c r="G18" s="9"/>
      <c r="H18" s="9"/>
      <c r="I18" s="9"/>
      <c r="J18" s="9"/>
      <c r="K18" s="9"/>
      <c r="L18" s="9"/>
      <c r="M18" s="9"/>
      <c r="N18" s="9"/>
      <c r="O18" s="9"/>
      <c r="P18" s="9"/>
      <c r="Q18" s="9"/>
      <c r="R18" s="9"/>
      <c r="S18" s="9"/>
      <c r="T18" s="9"/>
      <c r="U18" s="9"/>
      <c r="V18" s="9"/>
      <c r="W18" s="9"/>
      <c r="X18" s="9"/>
    </row>
    <row r="19" spans="1:24" ht="15" customHeight="1">
      <c r="A19" s="9"/>
      <c r="B19" s="9"/>
      <c r="C19" s="9"/>
      <c r="D19" s="9"/>
      <c r="E19" s="9"/>
      <c r="F19" s="9"/>
      <c r="G19" s="9"/>
      <c r="H19" s="9"/>
      <c r="I19" s="9"/>
      <c r="J19" s="9"/>
      <c r="K19" s="9"/>
      <c r="L19" s="9"/>
      <c r="M19" s="9"/>
      <c r="N19" s="9"/>
      <c r="O19" s="9"/>
      <c r="P19" s="9"/>
      <c r="Q19" s="9"/>
      <c r="R19" s="9"/>
      <c r="S19" s="9"/>
      <c r="T19" s="9"/>
      <c r="U19" s="9"/>
      <c r="V19" s="9"/>
      <c r="W19" s="9"/>
      <c r="X19" s="9"/>
    </row>
    <row r="20" spans="1:24" ht="15" customHeight="1">
      <c r="A20" s="9"/>
      <c r="B20" s="9"/>
      <c r="C20" s="9"/>
      <c r="D20" s="9"/>
      <c r="E20" s="9"/>
      <c r="F20" s="9"/>
      <c r="G20" s="9"/>
      <c r="H20" s="9"/>
      <c r="I20" s="9"/>
      <c r="J20" s="9"/>
      <c r="K20" s="9"/>
      <c r="L20" s="9"/>
      <c r="M20" s="9"/>
      <c r="N20" s="9"/>
      <c r="O20" s="9"/>
      <c r="P20" s="9"/>
      <c r="Q20" s="9"/>
      <c r="R20" s="9"/>
      <c r="S20" s="9"/>
      <c r="T20" s="9"/>
      <c r="U20" s="9"/>
      <c r="V20" s="9"/>
      <c r="W20" s="9"/>
      <c r="X20" s="9"/>
    </row>
    <row r="21" spans="1:24" ht="15" customHeight="1">
      <c r="A21" s="9"/>
      <c r="B21" s="9"/>
      <c r="C21" s="9"/>
      <c r="D21" s="9"/>
      <c r="E21" s="9"/>
      <c r="F21" s="9"/>
      <c r="G21" s="9"/>
      <c r="H21" s="9"/>
      <c r="I21" s="9"/>
      <c r="J21" s="9"/>
      <c r="K21" s="9"/>
      <c r="L21" s="9"/>
      <c r="M21" s="9"/>
      <c r="N21" s="9"/>
      <c r="O21" s="9"/>
      <c r="P21" s="9"/>
      <c r="Q21" s="9"/>
      <c r="R21" s="9"/>
      <c r="S21" s="9"/>
      <c r="T21" s="9"/>
      <c r="U21" s="9"/>
      <c r="V21" s="9"/>
      <c r="W21" s="9"/>
      <c r="X21" s="9"/>
    </row>
    <row r="22" spans="1:24" ht="15" customHeight="1">
      <c r="A22" s="9"/>
      <c r="B22" s="9"/>
      <c r="C22" s="9"/>
      <c r="D22" s="9"/>
      <c r="E22" s="9"/>
      <c r="F22" s="9"/>
      <c r="G22" s="9"/>
      <c r="H22" s="9"/>
      <c r="I22" s="9"/>
      <c r="J22" s="9"/>
      <c r="K22" s="9"/>
      <c r="L22" s="9"/>
      <c r="M22" s="9"/>
      <c r="N22" s="9"/>
      <c r="O22" s="9"/>
      <c r="P22" s="9"/>
      <c r="Q22" s="9"/>
      <c r="R22" s="9"/>
      <c r="S22" s="9"/>
      <c r="T22" s="9"/>
      <c r="U22" s="9"/>
      <c r="V22" s="9"/>
      <c r="W22" s="9"/>
      <c r="X22" s="9"/>
    </row>
    <row r="23" spans="1:24" ht="15" customHeight="1">
      <c r="A23" s="9"/>
      <c r="B23" s="9"/>
      <c r="C23" s="9"/>
      <c r="D23" s="9"/>
      <c r="E23" s="9"/>
      <c r="F23" s="9"/>
      <c r="G23" s="9"/>
      <c r="H23" s="9"/>
      <c r="I23" s="9"/>
      <c r="J23" s="9"/>
      <c r="K23" s="9"/>
      <c r="L23" s="9"/>
      <c r="M23" s="9"/>
      <c r="N23" s="9"/>
      <c r="O23" s="9"/>
      <c r="P23" s="9"/>
      <c r="Q23" s="9"/>
      <c r="R23" s="9"/>
      <c r="S23" s="9"/>
      <c r="T23" s="9"/>
      <c r="U23" s="9"/>
      <c r="V23" s="9"/>
      <c r="W23" s="9"/>
      <c r="X23" s="9"/>
    </row>
    <row r="24" spans="1:24" ht="15" customHeight="1">
      <c r="A24" s="9"/>
      <c r="B24" s="9"/>
      <c r="C24" s="9"/>
      <c r="D24" s="9"/>
      <c r="E24" s="9"/>
      <c r="F24" s="9"/>
      <c r="G24" s="9"/>
      <c r="H24" s="9"/>
      <c r="I24" s="9"/>
      <c r="J24" s="9"/>
      <c r="K24" s="9"/>
      <c r="L24" s="9"/>
      <c r="M24" s="9"/>
      <c r="N24" s="9"/>
      <c r="O24" s="9"/>
      <c r="P24" s="9"/>
      <c r="Q24" s="9"/>
      <c r="R24" s="9"/>
      <c r="S24" s="9"/>
      <c r="T24" s="9"/>
      <c r="U24" s="9"/>
      <c r="V24" s="9"/>
      <c r="W24" s="9"/>
      <c r="X24" s="9"/>
    </row>
    <row r="25" spans="1:24" ht="15" customHeight="1">
      <c r="A25" s="9"/>
      <c r="B25" s="9"/>
      <c r="C25" s="9"/>
      <c r="D25" s="9"/>
      <c r="E25" s="9"/>
      <c r="F25" s="9"/>
      <c r="G25" s="9"/>
      <c r="H25" s="9"/>
      <c r="I25" s="9"/>
      <c r="J25" s="9"/>
      <c r="K25" s="9"/>
      <c r="L25" s="9"/>
      <c r="M25" s="9"/>
      <c r="N25" s="9"/>
      <c r="O25" s="9"/>
      <c r="P25" s="9"/>
      <c r="Q25" s="9"/>
      <c r="R25" s="9"/>
      <c r="S25" s="9"/>
      <c r="T25" s="9"/>
      <c r="U25" s="9"/>
      <c r="V25" s="9"/>
      <c r="W25" s="9"/>
      <c r="X25" s="9"/>
    </row>
    <row r="26" spans="1:24" ht="15" customHeight="1">
      <c r="A26" s="9"/>
      <c r="B26" s="9"/>
      <c r="C26" s="9"/>
      <c r="D26" s="9"/>
      <c r="E26" s="9"/>
      <c r="F26" s="9"/>
      <c r="G26" s="9"/>
      <c r="H26" s="9"/>
      <c r="I26" s="9"/>
      <c r="J26" s="9"/>
      <c r="K26" s="9"/>
      <c r="L26" s="9"/>
      <c r="M26" s="9"/>
      <c r="N26" s="9"/>
      <c r="O26" s="9"/>
      <c r="P26" s="9"/>
      <c r="Q26" s="9"/>
      <c r="R26" s="9"/>
      <c r="S26" s="9"/>
      <c r="T26" s="9"/>
      <c r="U26" s="9"/>
      <c r="V26" s="9"/>
      <c r="W26" s="9"/>
      <c r="X26" s="9"/>
    </row>
    <row r="27" spans="1:24" ht="10.5" customHeight="1">
      <c r="A27" s="9"/>
      <c r="B27" s="9"/>
      <c r="C27" s="9"/>
      <c r="D27" s="9"/>
      <c r="E27" s="9"/>
      <c r="F27" s="9"/>
      <c r="G27" s="9"/>
      <c r="H27" s="9"/>
      <c r="I27" s="9"/>
      <c r="J27" s="9"/>
      <c r="K27" s="9"/>
      <c r="L27" s="9"/>
      <c r="M27" s="9"/>
      <c r="N27" s="9"/>
      <c r="O27" s="9"/>
      <c r="P27" s="9"/>
      <c r="Q27" s="9"/>
      <c r="R27" s="9"/>
      <c r="S27" s="9"/>
      <c r="T27" s="9"/>
      <c r="U27" s="9"/>
      <c r="V27" s="9"/>
      <c r="W27" s="9"/>
      <c r="X27" s="9"/>
    </row>
    <row r="28" spans="1:24" ht="10.5" customHeight="1">
      <c r="A28" s="9"/>
      <c r="B28" s="9"/>
      <c r="C28" s="9"/>
      <c r="D28" s="9"/>
      <c r="E28" s="9"/>
      <c r="F28" s="9"/>
      <c r="G28" s="9"/>
      <c r="H28" s="9"/>
      <c r="I28" s="9"/>
      <c r="J28" s="9"/>
      <c r="K28" s="9"/>
      <c r="L28" s="9"/>
      <c r="M28" s="9"/>
      <c r="N28" s="9"/>
      <c r="O28" s="9"/>
      <c r="P28" s="9"/>
      <c r="Q28" s="9"/>
      <c r="R28" s="9"/>
      <c r="S28" s="9"/>
      <c r="T28" s="9"/>
      <c r="U28" s="9"/>
      <c r="V28" s="9"/>
      <c r="W28" s="9"/>
      <c r="X28" s="9"/>
    </row>
    <row r="29" spans="1:24" ht="15" customHeight="1">
      <c r="A29" s="9"/>
      <c r="B29" s="9"/>
      <c r="C29" s="9"/>
      <c r="D29" s="9"/>
      <c r="E29" s="9"/>
      <c r="F29" s="9"/>
      <c r="G29" s="9"/>
      <c r="H29" s="9"/>
      <c r="I29" s="9"/>
      <c r="J29" s="9"/>
      <c r="K29" s="9"/>
      <c r="L29" s="9"/>
      <c r="M29" s="9"/>
      <c r="N29" s="9"/>
      <c r="O29" s="9"/>
      <c r="P29" s="9"/>
      <c r="Q29" s="9"/>
      <c r="R29" s="9"/>
      <c r="S29" s="9"/>
      <c r="T29" s="9"/>
      <c r="U29" s="9"/>
      <c r="V29" s="9"/>
      <c r="W29" s="9"/>
      <c r="X29" s="9"/>
    </row>
    <row r="30" spans="1:24" ht="15" customHeight="1">
      <c r="A30" s="9"/>
      <c r="B30" s="9"/>
      <c r="C30" s="9"/>
      <c r="D30" s="9"/>
      <c r="E30" s="9"/>
      <c r="F30" s="9"/>
      <c r="G30" s="9"/>
      <c r="H30" s="9"/>
      <c r="I30" s="9"/>
      <c r="J30" s="9"/>
      <c r="K30" s="9"/>
      <c r="L30" s="9"/>
      <c r="M30" s="9"/>
      <c r="N30" s="9"/>
      <c r="O30" s="9"/>
      <c r="P30" s="9"/>
      <c r="Q30" s="9"/>
      <c r="R30" s="9"/>
      <c r="S30" s="9"/>
      <c r="T30" s="9"/>
      <c r="U30" s="9"/>
      <c r="V30" s="9"/>
      <c r="W30" s="9"/>
      <c r="X30" s="9"/>
    </row>
    <row r="31" spans="1:24" ht="15" customHeight="1">
      <c r="A31" s="9"/>
      <c r="B31" s="9"/>
      <c r="C31" s="9"/>
      <c r="D31" s="9"/>
      <c r="E31" s="9"/>
      <c r="F31" s="9"/>
      <c r="G31" s="9"/>
      <c r="H31" s="9"/>
      <c r="I31" s="9"/>
      <c r="J31" s="9"/>
      <c r="K31" s="9"/>
      <c r="L31" s="9"/>
      <c r="M31" s="9"/>
      <c r="N31" s="9"/>
      <c r="O31" s="9"/>
      <c r="P31" s="9"/>
      <c r="Q31" s="9"/>
      <c r="R31" s="9"/>
      <c r="S31" s="9"/>
      <c r="T31" s="9"/>
      <c r="U31" s="9"/>
      <c r="V31" s="9"/>
      <c r="W31" s="9"/>
      <c r="X31" s="9"/>
    </row>
    <row r="32" spans="1:24" ht="15" customHeight="1">
      <c r="A32" s="9"/>
      <c r="B32" s="9"/>
      <c r="C32" s="9"/>
      <c r="D32" s="9"/>
      <c r="E32" s="9"/>
      <c r="F32" s="9"/>
      <c r="G32" s="9"/>
      <c r="H32" s="9"/>
      <c r="I32" s="9"/>
      <c r="J32" s="9"/>
      <c r="K32" s="9"/>
      <c r="L32" s="9"/>
      <c r="M32" s="9"/>
      <c r="N32" s="9"/>
      <c r="O32" s="9"/>
      <c r="P32" s="9"/>
      <c r="Q32" s="9"/>
      <c r="R32" s="9"/>
      <c r="S32" s="9"/>
      <c r="T32" s="9"/>
      <c r="U32" s="9"/>
      <c r="V32" s="9"/>
      <c r="W32" s="9"/>
      <c r="X32" s="9"/>
    </row>
    <row r="33" spans="1:24" ht="15" customHeight="1">
      <c r="A33" s="9"/>
      <c r="B33" s="9"/>
      <c r="C33" s="9"/>
      <c r="D33" s="9"/>
      <c r="E33" s="9"/>
      <c r="F33" s="9"/>
      <c r="G33" s="9"/>
      <c r="H33" s="9"/>
      <c r="I33" s="9"/>
      <c r="J33" s="9"/>
      <c r="K33" s="9"/>
      <c r="L33" s="9"/>
      <c r="M33" s="9"/>
      <c r="N33" s="9"/>
      <c r="O33" s="9"/>
      <c r="P33" s="9"/>
      <c r="Q33" s="9"/>
      <c r="R33" s="9"/>
      <c r="S33" s="9"/>
      <c r="T33" s="9"/>
      <c r="U33" s="9"/>
      <c r="V33" s="9"/>
      <c r="W33" s="9"/>
      <c r="X33" s="9"/>
    </row>
    <row r="34" spans="1:24" ht="15" customHeight="1">
      <c r="A34" s="9"/>
      <c r="B34" s="9"/>
      <c r="C34" s="9"/>
      <c r="D34" s="9"/>
      <c r="E34" s="9"/>
      <c r="F34" s="9"/>
      <c r="G34" s="9"/>
      <c r="H34" s="9"/>
      <c r="I34" s="9"/>
      <c r="J34" s="9"/>
      <c r="K34" s="9"/>
      <c r="L34" s="9"/>
      <c r="M34" s="9"/>
      <c r="N34" s="9"/>
      <c r="O34" s="9"/>
      <c r="P34" s="9"/>
      <c r="Q34" s="9"/>
      <c r="R34" s="9"/>
      <c r="S34" s="9"/>
      <c r="T34" s="9"/>
      <c r="U34" s="9"/>
      <c r="V34" s="9"/>
      <c r="W34" s="9"/>
      <c r="X34" s="9"/>
    </row>
    <row r="35" spans="1:24" ht="15" customHeight="1">
      <c r="A35" s="9"/>
      <c r="B35" s="9"/>
      <c r="C35" s="9"/>
      <c r="D35" s="9"/>
      <c r="E35" s="9"/>
      <c r="F35" s="9"/>
      <c r="G35" s="9"/>
      <c r="H35" s="9"/>
      <c r="I35" s="9"/>
      <c r="J35" s="9"/>
      <c r="K35" s="9"/>
      <c r="L35" s="9"/>
      <c r="M35" s="9"/>
      <c r="N35" s="9"/>
      <c r="O35" s="9"/>
      <c r="P35" s="9"/>
      <c r="Q35" s="9"/>
      <c r="R35" s="9"/>
      <c r="S35" s="9"/>
      <c r="T35" s="9"/>
      <c r="U35" s="9"/>
      <c r="V35" s="9"/>
      <c r="W35" s="9"/>
      <c r="X35" s="9"/>
    </row>
    <row r="36" spans="1:24" ht="15" customHeight="1">
      <c r="A36" s="9"/>
      <c r="B36" s="9"/>
      <c r="C36" s="9"/>
      <c r="D36" s="9"/>
      <c r="E36" s="9"/>
      <c r="F36" s="9"/>
      <c r="G36" s="9"/>
      <c r="H36" s="9"/>
      <c r="I36" s="9"/>
      <c r="J36" s="9"/>
      <c r="K36" s="9"/>
      <c r="L36" s="9"/>
      <c r="M36" s="9"/>
      <c r="N36" s="9"/>
      <c r="O36" s="9"/>
      <c r="P36" s="9"/>
      <c r="Q36" s="9"/>
      <c r="R36" s="9"/>
      <c r="S36" s="9"/>
      <c r="T36" s="9"/>
      <c r="U36" s="9"/>
      <c r="V36" s="9"/>
      <c r="W36" s="9"/>
      <c r="X36" s="9"/>
    </row>
    <row r="37" spans="1:24" ht="15" customHeight="1">
      <c r="A37" s="9"/>
      <c r="B37" s="9"/>
      <c r="C37" s="9"/>
      <c r="D37" s="9"/>
      <c r="E37" s="9"/>
      <c r="F37" s="9"/>
      <c r="G37" s="9"/>
      <c r="H37" s="9"/>
      <c r="I37" s="9"/>
      <c r="J37" s="9"/>
      <c r="K37" s="9"/>
      <c r="L37" s="9"/>
      <c r="M37" s="9"/>
      <c r="N37" s="9"/>
      <c r="O37" s="9"/>
      <c r="P37" s="9"/>
      <c r="Q37" s="9"/>
      <c r="R37" s="9"/>
      <c r="S37" s="9"/>
      <c r="T37" s="9"/>
      <c r="U37" s="9"/>
      <c r="V37" s="9"/>
      <c r="W37" s="9"/>
      <c r="X37" s="9"/>
    </row>
    <row r="38" spans="1:24" ht="15" customHeight="1">
      <c r="A38" s="9"/>
      <c r="B38" s="9"/>
      <c r="C38" s="9"/>
      <c r="D38" s="9"/>
      <c r="E38" s="9"/>
      <c r="F38" s="9"/>
      <c r="G38" s="9"/>
      <c r="H38" s="9"/>
      <c r="I38" s="9"/>
      <c r="J38" s="9"/>
      <c r="K38" s="9"/>
      <c r="L38" s="9"/>
      <c r="M38" s="9"/>
      <c r="N38" s="9"/>
      <c r="O38" s="9"/>
      <c r="P38" s="9"/>
      <c r="Q38" s="9"/>
      <c r="R38" s="9"/>
      <c r="S38" s="9"/>
      <c r="T38" s="9"/>
      <c r="U38" s="9"/>
      <c r="V38" s="9"/>
      <c r="W38" s="9"/>
      <c r="X38" s="9"/>
    </row>
    <row r="39" spans="1:24" ht="15" customHeight="1">
      <c r="A39" s="9"/>
      <c r="B39" s="9"/>
      <c r="C39" s="9"/>
      <c r="D39" s="9"/>
      <c r="E39" s="9"/>
      <c r="F39" s="9"/>
      <c r="G39" s="9"/>
      <c r="H39" s="9"/>
      <c r="I39" s="9"/>
      <c r="J39" s="9"/>
      <c r="K39" s="9"/>
      <c r="L39" s="9"/>
      <c r="M39" s="9"/>
      <c r="N39" s="9"/>
      <c r="O39" s="9"/>
      <c r="P39" s="9"/>
      <c r="Q39" s="9"/>
      <c r="R39" s="9"/>
      <c r="S39" s="9"/>
      <c r="T39" s="9"/>
      <c r="U39" s="9"/>
      <c r="V39" s="9"/>
      <c r="W39" s="9"/>
      <c r="X39" s="9"/>
    </row>
    <row r="40" spans="1:24" ht="10.5" customHeight="1">
      <c r="A40" s="9"/>
      <c r="B40" s="9"/>
      <c r="C40" s="9"/>
      <c r="D40" s="9"/>
      <c r="E40" s="9"/>
      <c r="F40" s="9"/>
      <c r="G40" s="9"/>
      <c r="H40" s="9"/>
      <c r="I40" s="9"/>
      <c r="J40" s="9"/>
      <c r="K40" s="9"/>
      <c r="L40" s="9"/>
      <c r="M40" s="9"/>
      <c r="N40" s="9"/>
      <c r="O40" s="9"/>
      <c r="P40" s="9"/>
      <c r="Q40" s="9"/>
      <c r="R40" s="9"/>
      <c r="S40" s="9"/>
      <c r="T40" s="9"/>
      <c r="U40" s="9"/>
      <c r="V40" s="9"/>
      <c r="W40" s="9"/>
      <c r="X40" s="9"/>
    </row>
    <row r="41" spans="1:24" ht="10.5" customHeight="1">
      <c r="A41" s="9"/>
      <c r="B41" s="9"/>
      <c r="C41" s="9"/>
      <c r="D41" s="9"/>
      <c r="E41" s="9"/>
      <c r="F41" s="9"/>
      <c r="G41" s="9"/>
      <c r="H41" s="9"/>
      <c r="I41" s="9"/>
      <c r="J41" s="9"/>
      <c r="K41" s="9"/>
      <c r="L41" s="9"/>
      <c r="M41" s="9"/>
      <c r="N41" s="9"/>
      <c r="O41" s="9"/>
      <c r="P41" s="9"/>
      <c r="Q41" s="9"/>
      <c r="R41" s="9"/>
      <c r="S41" s="9"/>
      <c r="T41" s="9"/>
      <c r="U41" s="9"/>
      <c r="V41" s="9"/>
      <c r="W41" s="9"/>
      <c r="X41" s="9"/>
    </row>
    <row r="42" spans="1:24" ht="10.5" customHeight="1">
      <c r="A42" s="9"/>
      <c r="B42" s="9"/>
      <c r="C42" s="9"/>
      <c r="D42" s="9"/>
      <c r="E42" s="9"/>
      <c r="F42" s="9"/>
      <c r="G42" s="9"/>
      <c r="H42" s="9"/>
      <c r="I42" s="9"/>
      <c r="J42" s="9"/>
      <c r="K42" s="9"/>
      <c r="L42" s="9"/>
      <c r="M42" s="9"/>
      <c r="N42" s="9"/>
      <c r="O42" s="9"/>
      <c r="P42" s="9"/>
      <c r="Q42" s="9"/>
      <c r="R42" s="9"/>
      <c r="S42" s="9"/>
      <c r="T42" s="9"/>
      <c r="U42" s="9"/>
      <c r="V42" s="9"/>
      <c r="W42" s="9"/>
      <c r="X42" s="9"/>
    </row>
    <row r="43" spans="1:24" ht="10.5" customHeight="1">
      <c r="A43" s="9"/>
      <c r="B43" s="9"/>
      <c r="C43" s="9"/>
      <c r="D43" s="9"/>
      <c r="E43" s="9"/>
      <c r="F43" s="9"/>
      <c r="G43" s="9"/>
      <c r="H43" s="9"/>
      <c r="I43" s="9"/>
      <c r="J43" s="9"/>
      <c r="K43" s="9"/>
      <c r="L43" s="9"/>
      <c r="M43" s="9"/>
      <c r="N43" s="9"/>
      <c r="O43" s="9"/>
      <c r="P43" s="9"/>
      <c r="Q43" s="9"/>
      <c r="R43" s="9"/>
      <c r="S43" s="9"/>
      <c r="T43" s="9"/>
      <c r="U43" s="9"/>
      <c r="V43" s="9"/>
      <c r="W43" s="9"/>
      <c r="X43" s="9"/>
    </row>
    <row r="44" spans="1:24" ht="10.5" customHeight="1">
      <c r="A44" s="9"/>
      <c r="B44" s="9"/>
      <c r="C44" s="9"/>
      <c r="D44" s="9"/>
      <c r="E44" s="9"/>
      <c r="F44" s="9"/>
      <c r="G44" s="9"/>
      <c r="H44" s="9"/>
      <c r="I44" s="9"/>
      <c r="J44" s="9"/>
      <c r="K44" s="9"/>
      <c r="L44" s="9"/>
      <c r="M44" s="9"/>
      <c r="N44" s="9"/>
      <c r="O44" s="9"/>
      <c r="P44" s="9"/>
      <c r="Q44" s="9"/>
      <c r="R44" s="9"/>
      <c r="S44" s="9"/>
      <c r="T44" s="9"/>
      <c r="U44" s="9"/>
      <c r="V44" s="9"/>
      <c r="W44" s="9"/>
      <c r="X44" s="9"/>
    </row>
    <row r="45" spans="1:24" ht="10.5" customHeight="1">
      <c r="A45" s="9"/>
      <c r="B45" s="9"/>
      <c r="C45" s="9"/>
      <c r="D45" s="9"/>
      <c r="E45" s="9"/>
      <c r="F45" s="9"/>
      <c r="G45" s="9"/>
      <c r="H45" s="9"/>
      <c r="I45" s="9"/>
      <c r="J45" s="9"/>
      <c r="K45" s="9"/>
      <c r="L45" s="9"/>
      <c r="M45" s="9"/>
      <c r="N45" s="9"/>
      <c r="O45" s="9"/>
      <c r="P45" s="9"/>
      <c r="Q45" s="9"/>
      <c r="R45" s="9"/>
      <c r="S45" s="9"/>
      <c r="T45" s="9"/>
      <c r="U45" s="9"/>
      <c r="V45" s="9"/>
      <c r="W45" s="9"/>
      <c r="X45" s="9"/>
    </row>
    <row r="46" spans="1:24" ht="10.5" customHeight="1">
      <c r="A46" s="9"/>
      <c r="B46" s="9"/>
      <c r="C46" s="9"/>
      <c r="D46" s="9"/>
      <c r="E46" s="9"/>
      <c r="F46" s="9"/>
      <c r="G46" s="9"/>
      <c r="H46" s="9"/>
      <c r="I46" s="9"/>
      <c r="J46" s="9"/>
      <c r="K46" s="9"/>
      <c r="L46" s="9"/>
      <c r="M46" s="9"/>
      <c r="N46" s="9"/>
      <c r="O46" s="9"/>
      <c r="P46" s="9"/>
      <c r="Q46" s="9"/>
      <c r="R46" s="9"/>
      <c r="S46" s="9"/>
      <c r="T46" s="9"/>
      <c r="U46" s="9"/>
      <c r="V46" s="9"/>
      <c r="W46" s="9"/>
      <c r="X46" s="9"/>
    </row>
    <row r="47" spans="1:24" ht="10.5" customHeight="1">
      <c r="A47" s="9"/>
      <c r="B47" s="9"/>
      <c r="C47" s="9"/>
      <c r="D47" s="9"/>
      <c r="E47" s="9"/>
      <c r="F47" s="9"/>
      <c r="G47" s="9"/>
      <c r="H47" s="9"/>
      <c r="I47" s="9"/>
      <c r="J47" s="9"/>
      <c r="K47" s="9"/>
      <c r="L47" s="9"/>
      <c r="M47" s="9"/>
      <c r="N47" s="9"/>
      <c r="O47" s="9"/>
      <c r="P47" s="9"/>
      <c r="Q47" s="9"/>
      <c r="R47" s="9"/>
      <c r="S47" s="9"/>
      <c r="T47" s="9"/>
      <c r="U47" s="9"/>
      <c r="V47" s="9"/>
      <c r="W47" s="9"/>
      <c r="X47" s="9"/>
    </row>
    <row r="48" spans="1:24" ht="10.5" customHeight="1">
      <c r="A48" s="9"/>
      <c r="B48" s="9"/>
      <c r="C48" s="9"/>
      <c r="D48" s="9"/>
      <c r="E48" s="9"/>
      <c r="F48" s="9"/>
      <c r="G48" s="9"/>
      <c r="H48" s="9"/>
      <c r="I48" s="9"/>
      <c r="J48" s="9"/>
      <c r="K48" s="9"/>
      <c r="L48" s="9"/>
      <c r="M48" s="9"/>
      <c r="N48" s="9"/>
      <c r="O48" s="9"/>
      <c r="P48" s="9"/>
      <c r="Q48" s="9"/>
      <c r="R48" s="9"/>
      <c r="S48" s="9"/>
      <c r="T48" s="9"/>
      <c r="U48" s="9"/>
      <c r="V48" s="9"/>
      <c r="W48" s="9"/>
      <c r="X48" s="9"/>
    </row>
    <row r="49" spans="1:24" ht="10.5" customHeight="1">
      <c r="A49" s="9"/>
      <c r="B49" s="9"/>
      <c r="C49" s="9"/>
      <c r="D49" s="9"/>
      <c r="E49" s="9"/>
      <c r="F49" s="9"/>
      <c r="G49" s="9"/>
      <c r="H49" s="9"/>
      <c r="I49" s="9"/>
      <c r="J49" s="9"/>
      <c r="K49" s="9"/>
      <c r="L49" s="9"/>
      <c r="M49" s="9"/>
      <c r="N49" s="9"/>
      <c r="O49" s="9"/>
      <c r="P49" s="9"/>
      <c r="Q49" s="9"/>
      <c r="R49" s="9"/>
      <c r="S49" s="9"/>
      <c r="T49" s="9"/>
      <c r="U49" s="9"/>
      <c r="V49" s="9"/>
      <c r="W49" s="9"/>
      <c r="X49" s="9"/>
    </row>
    <row r="50" spans="1:24" ht="10.5" customHeight="1">
      <c r="A50" s="9"/>
      <c r="B50" s="9"/>
      <c r="C50" s="9"/>
      <c r="D50" s="9"/>
      <c r="E50" s="9"/>
      <c r="F50" s="9"/>
      <c r="G50" s="9"/>
      <c r="H50" s="9"/>
      <c r="I50" s="9"/>
      <c r="J50" s="9"/>
      <c r="K50" s="9"/>
      <c r="L50" s="9"/>
      <c r="M50" s="9"/>
      <c r="N50" s="9"/>
      <c r="O50" s="9"/>
      <c r="P50" s="9"/>
      <c r="Q50" s="9"/>
      <c r="R50" s="9"/>
      <c r="S50" s="9"/>
      <c r="T50" s="9"/>
      <c r="U50" s="9"/>
      <c r="V50" s="9"/>
      <c r="W50" s="9"/>
      <c r="X50" s="9"/>
    </row>
    <row r="51" spans="1:24" ht="10.5" customHeight="1">
      <c r="A51" s="9"/>
      <c r="B51" s="9"/>
      <c r="C51" s="9"/>
      <c r="D51" s="9"/>
      <c r="E51" s="9"/>
      <c r="F51" s="9"/>
      <c r="G51" s="9"/>
      <c r="H51" s="9"/>
      <c r="I51" s="9"/>
      <c r="J51" s="9"/>
      <c r="K51" s="9"/>
      <c r="L51" s="9"/>
      <c r="M51" s="9"/>
      <c r="N51" s="9"/>
      <c r="O51" s="9"/>
      <c r="P51" s="9"/>
      <c r="Q51" s="9"/>
      <c r="R51" s="9"/>
      <c r="S51" s="9"/>
      <c r="T51" s="9"/>
      <c r="U51" s="9"/>
      <c r="V51" s="9"/>
      <c r="W51" s="9"/>
      <c r="X51" s="9"/>
    </row>
    <row r="52" spans="1:24" ht="10.5" customHeight="1">
      <c r="A52" s="9"/>
      <c r="B52" s="9"/>
      <c r="C52" s="9"/>
      <c r="D52" s="9"/>
      <c r="E52" s="9"/>
      <c r="F52" s="9"/>
      <c r="G52" s="9"/>
      <c r="H52" s="9"/>
      <c r="I52" s="9"/>
      <c r="J52" s="9"/>
      <c r="K52" s="9"/>
      <c r="L52" s="9"/>
      <c r="M52" s="9"/>
      <c r="N52" s="9"/>
      <c r="O52" s="9"/>
      <c r="P52" s="9"/>
      <c r="Q52" s="9"/>
      <c r="R52" s="9"/>
      <c r="S52" s="9"/>
      <c r="T52" s="9"/>
      <c r="U52" s="9"/>
      <c r="V52" s="9"/>
      <c r="W52" s="9"/>
      <c r="X52" s="9"/>
    </row>
    <row r="53" spans="1:24" ht="10.5" customHeight="1">
      <c r="A53" s="9"/>
      <c r="B53" s="9"/>
      <c r="C53" s="9"/>
      <c r="D53" s="9"/>
      <c r="E53" s="9"/>
      <c r="F53" s="9"/>
      <c r="G53" s="9"/>
      <c r="H53" s="9"/>
      <c r="I53" s="9"/>
      <c r="J53" s="9"/>
      <c r="K53" s="9"/>
      <c r="L53" s="9"/>
      <c r="M53" s="9"/>
      <c r="N53" s="9"/>
      <c r="O53" s="9"/>
      <c r="P53" s="9"/>
      <c r="Q53" s="9"/>
      <c r="R53" s="9"/>
      <c r="S53" s="9"/>
      <c r="T53" s="9"/>
      <c r="U53" s="9"/>
      <c r="V53" s="9"/>
      <c r="W53" s="9"/>
      <c r="X53" s="9"/>
    </row>
    <row r="54" spans="1:24" ht="10.5" customHeight="1">
      <c r="A54" s="9"/>
      <c r="B54" s="9"/>
      <c r="C54" s="9"/>
      <c r="D54" s="9"/>
      <c r="E54" s="9"/>
      <c r="F54" s="9"/>
      <c r="G54" s="9"/>
      <c r="H54" s="9"/>
      <c r="I54" s="9"/>
      <c r="J54" s="9"/>
      <c r="K54" s="9"/>
      <c r="L54" s="9"/>
      <c r="M54" s="9"/>
      <c r="N54" s="9"/>
      <c r="O54" s="9"/>
      <c r="P54" s="9"/>
      <c r="Q54" s="9"/>
      <c r="R54" s="9"/>
      <c r="S54" s="9"/>
      <c r="T54" s="9"/>
      <c r="U54" s="9"/>
      <c r="V54" s="9"/>
      <c r="W54" s="9"/>
      <c r="X54" s="9"/>
    </row>
    <row r="55" spans="1:24" ht="10.5" customHeight="1">
      <c r="A55" s="9"/>
      <c r="B55" s="9"/>
      <c r="C55" s="9"/>
      <c r="D55" s="9"/>
      <c r="E55" s="9"/>
      <c r="F55" s="9"/>
      <c r="G55" s="9"/>
      <c r="H55" s="9"/>
      <c r="I55" s="9"/>
      <c r="J55" s="9"/>
      <c r="K55" s="9"/>
      <c r="L55" s="9"/>
      <c r="M55" s="9"/>
      <c r="N55" s="9"/>
      <c r="O55" s="9"/>
      <c r="P55" s="9"/>
      <c r="Q55" s="9"/>
      <c r="R55" s="9"/>
      <c r="S55" s="9"/>
      <c r="T55" s="9"/>
      <c r="U55" s="9"/>
      <c r="V55" s="9"/>
      <c r="W55" s="9"/>
      <c r="X55" s="9"/>
    </row>
    <row r="56" spans="1:24" ht="10.5" customHeight="1">
      <c r="A56" s="9"/>
      <c r="B56" s="9"/>
      <c r="C56" s="9"/>
      <c r="D56" s="9"/>
      <c r="E56" s="9"/>
      <c r="F56" s="9"/>
      <c r="G56" s="9"/>
      <c r="H56" s="9"/>
      <c r="I56" s="9"/>
      <c r="J56" s="9"/>
      <c r="K56" s="9"/>
      <c r="L56" s="9"/>
      <c r="M56" s="9"/>
      <c r="N56" s="9"/>
      <c r="O56" s="9"/>
      <c r="P56" s="9"/>
      <c r="Q56" s="9"/>
      <c r="R56" s="9"/>
      <c r="S56" s="9"/>
      <c r="T56" s="9"/>
      <c r="U56" s="9"/>
      <c r="V56" s="9"/>
      <c r="W56" s="9"/>
      <c r="X56" s="9"/>
    </row>
    <row r="57" spans="1:24" ht="10.5" customHeight="1">
      <c r="A57" s="9"/>
      <c r="B57" s="9"/>
      <c r="C57" s="9"/>
      <c r="D57" s="9"/>
      <c r="E57" s="9"/>
      <c r="F57" s="9"/>
      <c r="G57" s="9"/>
      <c r="H57" s="9"/>
      <c r="I57" s="9"/>
      <c r="J57" s="9"/>
      <c r="K57" s="9"/>
      <c r="L57" s="9"/>
      <c r="M57" s="9"/>
      <c r="N57" s="9"/>
      <c r="O57" s="9"/>
      <c r="P57" s="9"/>
      <c r="Q57" s="9"/>
      <c r="R57" s="9"/>
      <c r="S57" s="9"/>
      <c r="T57" s="9"/>
      <c r="U57" s="9"/>
      <c r="V57" s="9"/>
      <c r="W57" s="9"/>
      <c r="X57" s="9"/>
    </row>
    <row r="58" spans="1:24" ht="10.5" customHeight="1">
      <c r="A58" s="9"/>
      <c r="B58" s="9"/>
      <c r="C58" s="9"/>
      <c r="D58" s="9"/>
      <c r="E58" s="9"/>
      <c r="F58" s="9"/>
      <c r="G58" s="9"/>
      <c r="H58" s="9"/>
      <c r="I58" s="9"/>
      <c r="J58" s="9"/>
      <c r="K58" s="9"/>
      <c r="L58" s="9"/>
      <c r="M58" s="9"/>
      <c r="N58" s="9"/>
      <c r="O58" s="9"/>
      <c r="P58" s="9"/>
      <c r="Q58" s="9"/>
      <c r="R58" s="9"/>
      <c r="S58" s="9"/>
      <c r="T58" s="9"/>
      <c r="U58" s="9"/>
      <c r="V58" s="9"/>
      <c r="W58" s="9"/>
      <c r="X58" s="9"/>
    </row>
    <row r="59" spans="1:24" ht="10.5" customHeight="1">
      <c r="A59" s="9"/>
      <c r="B59" s="9"/>
      <c r="C59" s="9"/>
      <c r="D59" s="9"/>
      <c r="E59" s="9"/>
      <c r="F59" s="9"/>
      <c r="G59" s="9"/>
      <c r="H59" s="9"/>
      <c r="I59" s="9"/>
      <c r="J59" s="9"/>
      <c r="K59" s="9"/>
      <c r="L59" s="9"/>
      <c r="M59" s="9"/>
      <c r="N59" s="9"/>
      <c r="O59" s="9"/>
      <c r="P59" s="9"/>
      <c r="Q59" s="9"/>
      <c r="R59" s="9"/>
      <c r="S59" s="9"/>
      <c r="T59" s="9"/>
      <c r="U59" s="9"/>
      <c r="V59" s="9"/>
      <c r="W59" s="9"/>
      <c r="X59" s="9"/>
    </row>
    <row r="60" spans="1:24" ht="10.5" customHeight="1">
      <c r="A60" s="9"/>
      <c r="B60" s="9"/>
      <c r="C60" s="9"/>
      <c r="D60" s="9"/>
      <c r="E60" s="9"/>
      <c r="F60" s="9"/>
      <c r="G60" s="9"/>
      <c r="H60" s="9"/>
      <c r="I60" s="9"/>
      <c r="J60" s="9"/>
      <c r="K60" s="9"/>
      <c r="L60" s="9"/>
      <c r="M60" s="9"/>
      <c r="N60" s="9"/>
      <c r="O60" s="9"/>
      <c r="P60" s="9"/>
      <c r="Q60" s="9"/>
      <c r="R60" s="9"/>
      <c r="S60" s="9"/>
      <c r="T60" s="9"/>
      <c r="U60" s="9"/>
      <c r="V60" s="9"/>
      <c r="W60" s="9"/>
      <c r="X60" s="9"/>
    </row>
    <row r="61" spans="1:24" ht="10.5" customHeight="1">
      <c r="A61" s="9"/>
      <c r="B61" s="9"/>
      <c r="C61" s="9"/>
      <c r="D61" s="9"/>
      <c r="E61" s="9"/>
      <c r="F61" s="9"/>
      <c r="G61" s="9"/>
      <c r="H61" s="9"/>
      <c r="I61" s="9"/>
      <c r="J61" s="9"/>
      <c r="K61" s="9"/>
      <c r="L61" s="9"/>
      <c r="M61" s="9"/>
      <c r="N61" s="9"/>
      <c r="O61" s="9"/>
      <c r="P61" s="9"/>
      <c r="Q61" s="9"/>
      <c r="R61" s="9"/>
      <c r="S61" s="9"/>
      <c r="T61" s="9"/>
      <c r="U61" s="9"/>
      <c r="V61" s="9"/>
      <c r="W61" s="9"/>
      <c r="X61" s="9"/>
    </row>
    <row r="62" spans="1:24" ht="10.5" customHeight="1">
      <c r="A62" s="9"/>
      <c r="B62" s="9"/>
      <c r="C62" s="9"/>
      <c r="D62" s="9"/>
      <c r="E62" s="9"/>
      <c r="F62" s="9"/>
      <c r="G62" s="9"/>
      <c r="H62" s="9"/>
      <c r="I62" s="9"/>
      <c r="J62" s="9"/>
      <c r="K62" s="9"/>
      <c r="L62" s="9"/>
      <c r="M62" s="9"/>
      <c r="N62" s="9"/>
      <c r="O62" s="9"/>
      <c r="P62" s="9"/>
      <c r="Q62" s="9"/>
      <c r="R62" s="9"/>
      <c r="S62" s="9"/>
      <c r="T62" s="9"/>
      <c r="U62" s="9"/>
      <c r="V62" s="9"/>
      <c r="W62" s="9"/>
      <c r="X62" s="9"/>
    </row>
    <row r="63" spans="1:24" ht="10.5" customHeight="1">
      <c r="A63" s="9"/>
      <c r="B63" s="9"/>
      <c r="C63" s="9"/>
      <c r="D63" s="9"/>
      <c r="E63" s="9"/>
      <c r="F63" s="9"/>
      <c r="G63" s="9"/>
      <c r="H63" s="9"/>
      <c r="I63" s="9"/>
      <c r="J63" s="9"/>
      <c r="K63" s="9"/>
      <c r="L63" s="9"/>
      <c r="M63" s="9"/>
      <c r="N63" s="9"/>
      <c r="O63" s="9"/>
      <c r="P63" s="9"/>
      <c r="Q63" s="9"/>
      <c r="R63" s="9"/>
      <c r="S63" s="9"/>
      <c r="T63" s="9"/>
      <c r="U63" s="9"/>
      <c r="V63" s="9"/>
      <c r="W63" s="9"/>
      <c r="X63" s="9"/>
    </row>
    <row r="64" spans="1:24" ht="10.5" customHeight="1">
      <c r="A64" s="9"/>
      <c r="B64" s="9"/>
      <c r="C64" s="9"/>
      <c r="D64" s="9"/>
      <c r="E64" s="9"/>
      <c r="F64" s="9"/>
      <c r="G64" s="9"/>
      <c r="H64" s="9"/>
      <c r="I64" s="9"/>
      <c r="J64" s="9"/>
      <c r="K64" s="9"/>
      <c r="L64" s="9"/>
      <c r="M64" s="9"/>
      <c r="N64" s="9"/>
      <c r="O64" s="9"/>
      <c r="P64" s="9"/>
      <c r="Q64" s="9"/>
      <c r="R64" s="9"/>
      <c r="S64" s="9"/>
      <c r="T64" s="9"/>
      <c r="U64" s="9"/>
      <c r="V64" s="9"/>
      <c r="W64" s="9"/>
      <c r="X64" s="9"/>
    </row>
    <row r="65" spans="1:24" ht="10.5" customHeight="1">
      <c r="A65" s="9"/>
      <c r="B65" s="9"/>
      <c r="C65" s="9"/>
      <c r="D65" s="9"/>
      <c r="E65" s="9"/>
      <c r="F65" s="9"/>
      <c r="G65" s="9"/>
      <c r="H65" s="9"/>
      <c r="I65" s="9"/>
      <c r="J65" s="9"/>
      <c r="K65" s="9"/>
      <c r="L65" s="9"/>
      <c r="M65" s="9"/>
      <c r="N65" s="9"/>
      <c r="O65" s="9"/>
      <c r="P65" s="9"/>
      <c r="Q65" s="9"/>
      <c r="R65" s="9"/>
      <c r="S65" s="9"/>
      <c r="T65" s="9"/>
      <c r="U65" s="9"/>
      <c r="V65" s="9"/>
      <c r="W65" s="9"/>
      <c r="X65" s="9"/>
    </row>
    <row r="66" spans="1:24" ht="10.5" customHeight="1">
      <c r="A66" s="9"/>
      <c r="B66" s="9"/>
      <c r="C66" s="9"/>
      <c r="D66" s="9"/>
      <c r="E66" s="9"/>
      <c r="F66" s="9"/>
      <c r="G66" s="9"/>
      <c r="H66" s="9"/>
      <c r="I66" s="9"/>
      <c r="J66" s="9"/>
      <c r="K66" s="9"/>
      <c r="L66" s="9"/>
      <c r="M66" s="9"/>
      <c r="N66" s="9"/>
      <c r="O66" s="9"/>
      <c r="P66" s="9"/>
      <c r="Q66" s="9"/>
      <c r="R66" s="9"/>
      <c r="S66" s="9"/>
      <c r="T66" s="9"/>
      <c r="U66" s="9"/>
      <c r="V66" s="9"/>
      <c r="W66" s="9"/>
      <c r="X66" s="9"/>
    </row>
    <row r="67" spans="1:24" ht="10.5" customHeight="1">
      <c r="A67" s="9"/>
      <c r="B67" s="9"/>
      <c r="C67" s="9"/>
      <c r="D67" s="9"/>
      <c r="E67" s="9"/>
      <c r="F67" s="9"/>
      <c r="G67" s="9"/>
      <c r="H67" s="9"/>
      <c r="I67" s="9"/>
      <c r="J67" s="9"/>
      <c r="K67" s="9"/>
      <c r="L67" s="9"/>
      <c r="M67" s="9"/>
      <c r="N67" s="9"/>
      <c r="O67" s="9"/>
      <c r="P67" s="9"/>
      <c r="Q67" s="9"/>
      <c r="R67" s="9"/>
      <c r="S67" s="9"/>
      <c r="T67" s="9"/>
      <c r="U67" s="9"/>
      <c r="V67" s="9"/>
      <c r="W67" s="9"/>
      <c r="X67" s="9"/>
    </row>
    <row r="68" spans="1:24" ht="10.5" customHeight="1">
      <c r="A68" s="9"/>
      <c r="B68" s="9"/>
      <c r="C68" s="9"/>
      <c r="D68" s="9"/>
      <c r="E68" s="9"/>
      <c r="F68" s="9"/>
      <c r="G68" s="9"/>
      <c r="H68" s="9"/>
      <c r="I68" s="9"/>
      <c r="J68" s="9"/>
      <c r="K68" s="9"/>
      <c r="L68" s="9"/>
      <c r="M68" s="9"/>
      <c r="N68" s="9"/>
      <c r="O68" s="9"/>
      <c r="P68" s="9"/>
      <c r="Q68" s="9"/>
      <c r="R68" s="9"/>
      <c r="S68" s="9"/>
      <c r="T68" s="9"/>
      <c r="U68" s="9"/>
      <c r="V68" s="9"/>
      <c r="W68" s="9"/>
      <c r="X68" s="9"/>
    </row>
    <row r="69" spans="1:24" ht="10.5" customHeight="1">
      <c r="A69" s="9"/>
      <c r="B69" s="9"/>
      <c r="C69" s="9"/>
      <c r="D69" s="9"/>
      <c r="E69" s="9"/>
      <c r="F69" s="9"/>
      <c r="G69" s="9"/>
      <c r="H69" s="9"/>
      <c r="I69" s="9"/>
      <c r="J69" s="9"/>
      <c r="K69" s="9"/>
      <c r="L69" s="9"/>
      <c r="M69" s="9"/>
      <c r="N69" s="9"/>
      <c r="O69" s="9"/>
      <c r="P69" s="9"/>
      <c r="Q69" s="9"/>
      <c r="R69" s="9"/>
      <c r="S69" s="9"/>
      <c r="T69" s="9"/>
      <c r="U69" s="9"/>
      <c r="V69" s="9"/>
      <c r="W69" s="9"/>
      <c r="X69" s="9"/>
    </row>
    <row r="70" spans="1:24" ht="10.5" customHeight="1">
      <c r="A70" s="9"/>
      <c r="B70" s="9"/>
      <c r="C70" s="9"/>
      <c r="D70" s="9"/>
      <c r="E70" s="9"/>
      <c r="F70" s="9"/>
      <c r="G70" s="9"/>
      <c r="H70" s="9"/>
      <c r="I70" s="9"/>
      <c r="J70" s="9"/>
      <c r="K70" s="9"/>
      <c r="L70" s="9"/>
      <c r="M70" s="9"/>
      <c r="N70" s="9"/>
      <c r="O70" s="9"/>
      <c r="P70" s="9"/>
      <c r="Q70" s="9"/>
      <c r="R70" s="9"/>
      <c r="S70" s="9"/>
      <c r="T70" s="9"/>
      <c r="U70" s="9"/>
      <c r="V70" s="9"/>
      <c r="W70" s="9"/>
      <c r="X70" s="9"/>
    </row>
  </sheetData>
  <sheetProtection password="8F88" sheet="1" objects="1" scenarios="1"/>
  <printOptions horizontalCentered="1"/>
  <pageMargins left="0.70866141732283472" right="0.70866141732283472" top="0.74803149606299213" bottom="0.74803149606299213" header="0.31496062992125984" footer="0.31496062992125984"/>
  <pageSetup paperSize="9" scale="95" orientation="landscape" horizontalDpi="4294967293" verticalDpi="4294967293" r:id="rId1"/>
  <headerFooter>
    <oddFooter>&amp;L&amp;12Prepared by: Drs. Agustinus Agus Purwanto, SE MM CHA&amp;C&amp;12Break Even Analysis&amp;R&amp;D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124</vt:i4>
      </vt:variant>
    </vt:vector>
  </HeadingPairs>
  <TitlesOfParts>
    <vt:vector size="167" baseType="lpstr">
      <vt:lpstr>Cover </vt:lpstr>
      <vt:lpstr>Model Input</vt:lpstr>
      <vt:lpstr>Startup</vt:lpstr>
      <vt:lpstr>Seasonality</vt:lpstr>
      <vt:lpstr>DashBoard</vt:lpstr>
      <vt:lpstr>Summary</vt:lpstr>
      <vt:lpstr>Top_Revenue</vt:lpstr>
      <vt:lpstr>Top_Expenses</vt:lpstr>
      <vt:lpstr>BE</vt:lpstr>
      <vt:lpstr>Valuation</vt:lpstr>
      <vt:lpstr>Fin_Charts</vt:lpstr>
      <vt:lpstr>Op_Charts</vt:lpstr>
      <vt:lpstr>KPI</vt:lpstr>
      <vt:lpstr>Sources &amp; Uses</vt:lpstr>
      <vt:lpstr>IS</vt:lpstr>
      <vt:lpstr>CF</vt:lpstr>
      <vt:lpstr>CF_Indirect</vt:lpstr>
      <vt:lpstr>BS</vt:lpstr>
      <vt:lpstr>Profit &amp; Lost Monthly</vt:lpstr>
      <vt:lpstr>Profit &amp; Lost Ten Years</vt:lpstr>
      <vt:lpstr>Cash Flow Monthly</vt:lpstr>
      <vt:lpstr>Cash Flow Ten Years</vt:lpstr>
      <vt:lpstr>Balance Sheet Monthly</vt:lpstr>
      <vt:lpstr>Balance Sheet Ten Years</vt:lpstr>
      <vt:lpstr>V_Expenses</vt:lpstr>
      <vt:lpstr>F_Expenses</vt:lpstr>
      <vt:lpstr>Wages</vt:lpstr>
      <vt:lpstr>CAPEX</vt:lpstr>
      <vt:lpstr>CapTable</vt:lpstr>
      <vt:lpstr>Assets</vt:lpstr>
      <vt:lpstr>Outputs</vt:lpstr>
      <vt:lpstr>Capital</vt:lpstr>
      <vt:lpstr>Feasibiity Analysis</vt:lpstr>
      <vt:lpstr>Notes &amp; Assumptions</vt:lpstr>
      <vt:lpstr>BS Monthly (Detail)</vt:lpstr>
      <vt:lpstr>REVENUE &amp; COST</vt:lpstr>
      <vt:lpstr>EXPENSES</vt:lpstr>
      <vt:lpstr>LOAN &amp; DEPRECIATION</vt:lpstr>
      <vt:lpstr>OPENING BALANCE SHEET</vt:lpstr>
      <vt:lpstr>TS_LU</vt:lpstr>
      <vt:lpstr>OO_LU</vt:lpstr>
      <vt:lpstr>HOSPITAL DEVELOPMENT</vt:lpstr>
      <vt:lpstr>BalloonLoan</vt:lpstr>
      <vt:lpstr>Acquisition_Seasonality_By_Months</vt:lpstr>
      <vt:lpstr>Anual_Patients_Visit</vt:lpstr>
      <vt:lpstr>CORP_TAX</vt:lpstr>
      <vt:lpstr>Currency_Symbol</vt:lpstr>
      <vt:lpstr>Currency_Symbol_Inputs</vt:lpstr>
      <vt:lpstr>D1_A</vt:lpstr>
      <vt:lpstr>D1_I</vt:lpstr>
      <vt:lpstr>D1_L</vt:lpstr>
      <vt:lpstr>D1_T</vt:lpstr>
      <vt:lpstr>D2_A</vt:lpstr>
      <vt:lpstr>D2_I</vt:lpstr>
      <vt:lpstr>D2_L</vt:lpstr>
      <vt:lpstr>D2_T</vt:lpstr>
      <vt:lpstr>D3_A</vt:lpstr>
      <vt:lpstr>D3_I</vt:lpstr>
      <vt:lpstr>D3_L</vt:lpstr>
      <vt:lpstr>D3_T</vt:lpstr>
      <vt:lpstr>Denomination_Selected</vt:lpstr>
      <vt:lpstr>GRANT_1_A</vt:lpstr>
      <vt:lpstr>GRANT_1_L</vt:lpstr>
      <vt:lpstr>KPIS</vt:lpstr>
      <vt:lpstr>LU_Debt_type</vt:lpstr>
      <vt:lpstr>LU_Exp_Type</vt:lpstr>
      <vt:lpstr>LU_FS_Sum_First_Disp_Per</vt:lpstr>
      <vt:lpstr>LU_Launch_Dev_Exp</vt:lpstr>
      <vt:lpstr>LU_Top_Exp_Dis_Pers</vt:lpstr>
      <vt:lpstr>LU_Top_Exp_First_Disp_Per</vt:lpstr>
      <vt:lpstr>LU_Top_Rev_Dis_Pers</vt:lpstr>
      <vt:lpstr>LU_Top_Rev_First_Disp_Per</vt:lpstr>
      <vt:lpstr>LU_TS_Denom</vt:lpstr>
      <vt:lpstr>LU_TS_Denom_Conv</vt:lpstr>
      <vt:lpstr>LU_TS_Mth_Days</vt:lpstr>
      <vt:lpstr>LU_TS_Mth_Names</vt:lpstr>
      <vt:lpstr>Patient_Growth_Rate</vt:lpstr>
      <vt:lpstr>Patients_Part</vt:lpstr>
      <vt:lpstr>Price_Per_Visit</vt:lpstr>
      <vt:lpstr>'Balance Sheet Monthly'!Print_Area</vt:lpstr>
      <vt:lpstr>'Balance Sheet Ten Years'!Print_Area</vt:lpstr>
      <vt:lpstr>BE!Print_Area</vt:lpstr>
      <vt:lpstr>BS!Print_Area</vt:lpstr>
      <vt:lpstr>'BS Monthly (Detail)'!Print_Area</vt:lpstr>
      <vt:lpstr>CAPEX!Print_Area</vt:lpstr>
      <vt:lpstr>CapTable!Print_Area</vt:lpstr>
      <vt:lpstr>'Cash Flow Monthly'!Print_Area</vt:lpstr>
      <vt:lpstr>'Cash Flow Ten Years'!Print_Area</vt:lpstr>
      <vt:lpstr>CF!Print_Area</vt:lpstr>
      <vt:lpstr>CF_Indirect!Print_Area</vt:lpstr>
      <vt:lpstr>'Cover '!Print_Area</vt:lpstr>
      <vt:lpstr>DashBoard!Print_Area</vt:lpstr>
      <vt:lpstr>F_Expenses!Print_Area</vt:lpstr>
      <vt:lpstr>'Feasibiity Analysis'!Print_Area</vt:lpstr>
      <vt:lpstr>Fin_Charts!Print_Area</vt:lpstr>
      <vt:lpstr>'HOSPITAL DEVELOPMENT'!Print_Area</vt:lpstr>
      <vt:lpstr>IS!Print_Area</vt:lpstr>
      <vt:lpstr>KPI!Print_Area</vt:lpstr>
      <vt:lpstr>'Model Input'!Print_Area</vt:lpstr>
      <vt:lpstr>'Notes &amp; Assumptions'!Print_Area</vt:lpstr>
      <vt:lpstr>OO_LU!Print_Area</vt:lpstr>
      <vt:lpstr>Op_Charts!Print_Area</vt:lpstr>
      <vt:lpstr>Outputs!Print_Area</vt:lpstr>
      <vt:lpstr>'Profit &amp; Lost Monthly'!Print_Area</vt:lpstr>
      <vt:lpstr>'Profit &amp; Lost Ten Years'!Print_Area</vt:lpstr>
      <vt:lpstr>Seasonality!Print_Area</vt:lpstr>
      <vt:lpstr>'Sources &amp; Uses'!Print_Area</vt:lpstr>
      <vt:lpstr>Startup!Print_Area</vt:lpstr>
      <vt:lpstr>Summary!Print_Area</vt:lpstr>
      <vt:lpstr>Top_Expenses!Print_Area</vt:lpstr>
      <vt:lpstr>Top_Revenue!Print_Area</vt:lpstr>
      <vt:lpstr>TS_LU!Print_Area</vt:lpstr>
      <vt:lpstr>V_Expenses!Print_Area</vt:lpstr>
      <vt:lpstr>Valuation!Print_Area</vt:lpstr>
      <vt:lpstr>Wages!Print_Area</vt:lpstr>
      <vt:lpstr>Assets!Print_Titles</vt:lpstr>
      <vt:lpstr>'Balance Sheet Monthly'!Print_Titles</vt:lpstr>
      <vt:lpstr>BS!Print_Titles</vt:lpstr>
      <vt:lpstr>CAPEX!Print_Titles</vt:lpstr>
      <vt:lpstr>Capital!Print_Titles</vt:lpstr>
      <vt:lpstr>CapTable!Print_Titles</vt:lpstr>
      <vt:lpstr>'Cash Flow Monthly'!Print_Titles</vt:lpstr>
      <vt:lpstr>CF!Print_Titles</vt:lpstr>
      <vt:lpstr>CF_Indirect!Print_Titles</vt:lpstr>
      <vt:lpstr>F_Expenses!Print_Titles</vt:lpstr>
      <vt:lpstr>Fin_Charts!Print_Titles</vt:lpstr>
      <vt:lpstr>IS!Print_Titles</vt:lpstr>
      <vt:lpstr>'Model Input'!Print_Titles</vt:lpstr>
      <vt:lpstr>'Notes &amp; Assumptions'!Print_Titles</vt:lpstr>
      <vt:lpstr>OO_LU!Print_Titles</vt:lpstr>
      <vt:lpstr>Op_Charts!Print_Titles</vt:lpstr>
      <vt:lpstr>Outputs!Print_Titles</vt:lpstr>
      <vt:lpstr>Seasonality!Print_Titles</vt:lpstr>
      <vt:lpstr>Summary!Print_Titles</vt:lpstr>
      <vt:lpstr>Top_Expenses!Print_Titles</vt:lpstr>
      <vt:lpstr>Top_Revenue!Print_Titles</vt:lpstr>
      <vt:lpstr>TS_LU!Print_Titles</vt:lpstr>
      <vt:lpstr>V_Expenses!Print_Titles</vt:lpstr>
      <vt:lpstr>Valuation!Print_Titles</vt:lpstr>
      <vt:lpstr>Seasonality</vt:lpstr>
      <vt:lpstr>Seasonality_Treatment_1</vt:lpstr>
      <vt:lpstr>Seasonality_Treatment_2</vt:lpstr>
      <vt:lpstr>Seasonality_Treatment_3</vt:lpstr>
      <vt:lpstr>Seasonality_Treatment_4</vt:lpstr>
      <vt:lpstr>Seasonality_Treatment_5</vt:lpstr>
      <vt:lpstr>Starting_Point_Population</vt:lpstr>
      <vt:lpstr>SU</vt:lpstr>
      <vt:lpstr>Time_Line</vt:lpstr>
      <vt:lpstr>Treatment_Part</vt:lpstr>
      <vt:lpstr>Treatments_Name</vt:lpstr>
      <vt:lpstr>TS_Billion</vt:lpstr>
      <vt:lpstr>TS_Days_In_Wk</vt:lpstr>
      <vt:lpstr>TS_Halves_In_Yr</vt:lpstr>
      <vt:lpstr>TS_Hrs_In_Day</vt:lpstr>
      <vt:lpstr>TS_Million</vt:lpstr>
      <vt:lpstr>TS_Mins_In_Hr</vt:lpstr>
      <vt:lpstr>TS_Mths_In_Half</vt:lpstr>
      <vt:lpstr>TS_Mths_In_Qtr</vt:lpstr>
      <vt:lpstr>TS_Mths_In_Yr</vt:lpstr>
      <vt:lpstr>TS_Qtrs_In_Half</vt:lpstr>
      <vt:lpstr>TS_Qtrs_In_Yr</vt:lpstr>
      <vt:lpstr>TS_Secs_In_Min</vt:lpstr>
      <vt:lpstr>TS_Thousand</vt:lpstr>
      <vt:lpstr>TS_Years</vt:lpstr>
      <vt:lpstr>V_EXP_SC</vt:lpstr>
      <vt:lpstr>Visits_Seasonality_By_Months</vt:lpstr>
      <vt:lpstr>Wages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dc:creator>
  <cp:lastModifiedBy>Microsoft</cp:lastModifiedBy>
  <cp:lastPrinted>2022-01-15T02:24:18Z</cp:lastPrinted>
  <dcterms:created xsi:type="dcterms:W3CDTF">2018-10-08T15:40:14Z</dcterms:created>
  <dcterms:modified xsi:type="dcterms:W3CDTF">2022-08-30T07:50:54Z</dcterms:modified>
</cp:coreProperties>
</file>